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activeX/activeX5.xml" ContentType="application/vnd.ms-office.activeX+xml"/>
  <Default Extension="wmf" ContentType="image/x-wmf"/>
  <Default Extension="emf" ContentType="image/x-emf"/>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activeX/activeX2.xml" ContentType="application/vnd.ms-office.activeX+xml"/>
  <Override PartName="/xl/activeX/activeX3.xml" ContentType="application/vnd.ms-office.activeX+xml"/>
  <Override PartName="/xl/activeX/activeX4.xml" ContentType="application/vnd.ms-office.activeX+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activeX/activeX1.xml" ContentType="application/vnd.ms-office.activeX+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codeName="{37E998C4-C9E5-D4B9-71C8-EB1FF731991C}"/>
  <workbookPr codeName="ThisWorkbook"/>
  <bookViews>
    <workbookView xWindow="-15" yWindow="-15" windowWidth="10800" windowHeight="9690" tabRatio="674" firstSheet="1" activeTab="1"/>
  </bookViews>
  <sheets>
    <sheet name="dati" sheetId="155" state="hidden" r:id="rId1"/>
    <sheet name="anagrafica" sheetId="99" r:id="rId2"/>
    <sheet name="SEZIONE A" sheetId="162" r:id="rId3"/>
    <sheet name="SEZIONE B" sheetId="163" state="hidden" r:id="rId4"/>
    <sheet name="SEZIONE C" sheetId="161" r:id="rId5"/>
    <sheet name="SEZIONE D" sheetId="165" r:id="rId6"/>
    <sheet name="CAA" sheetId="156" r:id="rId7"/>
    <sheet name="ULU" sheetId="33" r:id="rId8"/>
    <sheet name="comuni" sheetId="37" r:id="rId9"/>
  </sheets>
  <functionGroups/>
  <definedNames>
    <definedName name="_xlnm._FilterDatabase" localSheetId="8" hidden="1">comuni!$A$1:$J$11142</definedName>
    <definedName name="_Order1" hidden="1">255</definedName>
    <definedName name="_Order2" hidden="1">255</definedName>
    <definedName name="_vc1">#REF!</definedName>
    <definedName name="_xlnm.Print_Area" localSheetId="1">anagrafica!$A$1:$CP$66</definedName>
    <definedName name="_xlnm.Print_Area" localSheetId="8">comuni!$A$1:$N$11167</definedName>
    <definedName name="_xlnm.Print_Area" localSheetId="2">'SEZIONE A'!$A$1:$AP$45</definedName>
    <definedName name="_xlnm.Print_Area" localSheetId="3">'SEZIONE B'!$A$1:$AC$57</definedName>
    <definedName name="_xlnm.Print_Area" localSheetId="4">'SEZIONE C'!$A$1:$DV$56</definedName>
    <definedName name="_xlnm.Print_Area" localSheetId="5">'SEZIONE D'!$A$2:$DV$65</definedName>
    <definedName name="_xlnm.Print_Area" localSheetId="7">ULU!$A$1:$F$186</definedName>
    <definedName name="_xlnm.Print_Area">#REF!</definedName>
    <definedName name="area_stampa2">#REF!</definedName>
    <definedName name="bl">#REF!</definedName>
    <definedName name="DATIVALIDI" localSheetId="1">#REF!</definedName>
    <definedName name="_xlnm.Extract" localSheetId="8">comuni!$G$11151</definedName>
    <definedName name="titolari">#REF!</definedName>
    <definedName name="_xlnm.Print_Titles" localSheetId="6">CAA!$1:$1</definedName>
    <definedName name="_xlnm.Print_Titles" localSheetId="8">comuni!$1:$1</definedName>
    <definedName name="Z_5870947C_621D_45F1_AE56_C7B0819E6D0A_.wvu.Cols" localSheetId="1" hidden="1">anagrafica!$L:$L,anagrafica!$Z:$Z,anagrafica!$AD:$AD</definedName>
    <definedName name="Z_5870947C_621D_45F1_AE56_C7B0819E6D0A_.wvu.PrintArea" localSheetId="1" hidden="1">anagrafica!$A$1:$CP$60</definedName>
    <definedName name="Z_5870947C_621D_45F1_AE56_C7B0819E6D0A_.wvu.Rows" localSheetId="1" hidden="1">anagrafica!#REF!</definedName>
  </definedNames>
  <calcPr calcId="124519" fullPrecision="0"/>
</workbook>
</file>

<file path=xl/calcChain.xml><?xml version="1.0" encoding="utf-8"?>
<calcChain xmlns="http://schemas.openxmlformats.org/spreadsheetml/2006/main">
  <c r="M25" i="162"/>
  <c r="Y20" l="1"/>
  <c r="Y21"/>
  <c r="Y22"/>
  <c r="Y23"/>
  <c r="Y24"/>
  <c r="Y19"/>
  <c r="Y29" l="1"/>
  <c r="Y30"/>
  <c r="Y28" l="1"/>
  <c r="Y31"/>
  <c r="Y50" i="99" l="1"/>
  <c r="W50"/>
  <c r="Y27" i="162" l="1"/>
  <c r="Q39"/>
  <c r="M39"/>
  <c r="L33" i="163"/>
  <c r="L32"/>
  <c r="L31"/>
  <c r="L30"/>
  <c r="L27"/>
  <c r="Y10" i="162"/>
  <c r="Y11"/>
  <c r="CH15" i="99"/>
  <c r="BY15" s="1"/>
  <c r="B7" i="155" s="1"/>
  <c r="G57" i="165"/>
  <c r="K29" i="161"/>
  <c r="B55" i="163"/>
  <c r="E42" i="162"/>
  <c r="L34" i="163"/>
  <c r="U34" s="1"/>
  <c r="Y37" i="162"/>
  <c r="Y36"/>
  <c r="Y12"/>
  <c r="Y13"/>
  <c r="Y14"/>
  <c r="Y15"/>
  <c r="Y16"/>
  <c r="Y17"/>
  <c r="Y18"/>
  <c r="Y32"/>
  <c r="Y33"/>
  <c r="Y34"/>
  <c r="Y35"/>
  <c r="C26" i="165"/>
  <c r="A11" i="99"/>
  <c r="V6" i="161" s="1"/>
  <c r="C28" i="165"/>
  <c r="A2"/>
  <c r="A1" i="161"/>
  <c r="B18"/>
  <c r="DP20" s="1"/>
  <c r="A1" i="163"/>
  <c r="A1" i="162"/>
  <c r="U48" i="163"/>
  <c r="C3164" i="37"/>
  <c r="D16" i="33"/>
  <c r="CM50" i="99"/>
  <c r="B32" i="155" s="1"/>
  <c r="AO67" i="99"/>
  <c r="AJ72" s="1"/>
  <c r="C1" i="37"/>
  <c r="CH58" i="99"/>
  <c r="CB58"/>
  <c r="CM21"/>
  <c r="B15" i="155" s="1"/>
  <c r="A67" i="99"/>
  <c r="U64"/>
  <c r="B58"/>
  <c r="CH40"/>
  <c r="B23" i="155" s="1"/>
  <c r="N30" i="99"/>
  <c r="CH30" s="1"/>
  <c r="B19" i="155" s="1"/>
  <c r="C2" i="37"/>
  <c r="A68" i="99"/>
  <c r="C8220" i="37"/>
  <c r="C5301"/>
  <c r="C124"/>
  <c r="C3517"/>
  <c r="C3475"/>
  <c r="C7067"/>
  <c r="C10192"/>
  <c r="C7360"/>
  <c r="C4875"/>
  <c r="C2150"/>
  <c r="C2876"/>
  <c r="C6273"/>
  <c r="C8146"/>
  <c r="Q68" i="99"/>
  <c r="AO68" s="1"/>
  <c r="AG68"/>
  <c r="C9906" i="37"/>
  <c r="C4856"/>
  <c r="C349"/>
  <c r="CR66" i="99"/>
  <c r="C2242" i="37"/>
  <c r="C249"/>
  <c r="C55"/>
  <c r="C151"/>
  <c r="C184"/>
  <c r="C193"/>
  <c r="C202"/>
  <c r="C215"/>
  <c r="C233"/>
  <c r="C252"/>
  <c r="C457"/>
  <c r="C545"/>
  <c r="C634"/>
  <c r="C724"/>
  <c r="C741"/>
  <c r="C777"/>
  <c r="C836"/>
  <c r="C858"/>
  <c r="C937"/>
  <c r="C938"/>
  <c r="C1050"/>
  <c r="C1073"/>
  <c r="C1094"/>
  <c r="C1127"/>
  <c r="C1135"/>
  <c r="C1169"/>
  <c r="C1240"/>
  <c r="C1242"/>
  <c r="C1291"/>
  <c r="C1399"/>
  <c r="C1526"/>
  <c r="C1560"/>
  <c r="C1712"/>
  <c r="C1783"/>
  <c r="C1824"/>
  <c r="C1850"/>
  <c r="C1855"/>
  <c r="C1856"/>
  <c r="C1905"/>
  <c r="C1922"/>
  <c r="C1926"/>
  <c r="C1933"/>
  <c r="C1948"/>
  <c r="C1969"/>
  <c r="C1972"/>
  <c r="C1992"/>
  <c r="C2031"/>
  <c r="C2096"/>
  <c r="C2118"/>
  <c r="C2123"/>
  <c r="C2157"/>
  <c r="C2197"/>
  <c r="C2249"/>
  <c r="C2253"/>
  <c r="C2259"/>
  <c r="C2268"/>
  <c r="C2270"/>
  <c r="C2272"/>
  <c r="C2274"/>
  <c r="C2333"/>
  <c r="C2354"/>
  <c r="C2372"/>
  <c r="C2492"/>
  <c r="C2543"/>
  <c r="C2616"/>
  <c r="C2642"/>
  <c r="C2647"/>
  <c r="C3078"/>
  <c r="C3207"/>
  <c r="C3222"/>
  <c r="C3319"/>
  <c r="C3366"/>
  <c r="C3412"/>
  <c r="C3467"/>
  <c r="C3487"/>
  <c r="C3556"/>
  <c r="C3561"/>
  <c r="C3766"/>
  <c r="C3850"/>
  <c r="C4057"/>
  <c r="C4081"/>
  <c r="C4090"/>
  <c r="C4101"/>
  <c r="C4103"/>
  <c r="C4108"/>
  <c r="C4109"/>
  <c r="C4111"/>
  <c r="C4128"/>
  <c r="C4144"/>
  <c r="C4145"/>
  <c r="C4166"/>
  <c r="C4225"/>
  <c r="C4246"/>
  <c r="C4279"/>
  <c r="C4282"/>
  <c r="C4365"/>
  <c r="C4528"/>
  <c r="C4554"/>
  <c r="C4557"/>
  <c r="C4564"/>
  <c r="C4629"/>
  <c r="C4755"/>
  <c r="C4967"/>
  <c r="C5154"/>
  <c r="C5336"/>
  <c r="C5338"/>
  <c r="C5496"/>
  <c r="C5585"/>
  <c r="C5622"/>
  <c r="C5739"/>
  <c r="C5786"/>
  <c r="C5799"/>
  <c r="C5800"/>
  <c r="C5806"/>
  <c r="C5821"/>
  <c r="C5826"/>
  <c r="C5846"/>
  <c r="C5874"/>
  <c r="C5884"/>
  <c r="C5898"/>
  <c r="C5913"/>
  <c r="C5914"/>
  <c r="C5921"/>
  <c r="C6008"/>
  <c r="C6020"/>
  <c r="C6022"/>
  <c r="C6065"/>
  <c r="C6107"/>
  <c r="C6233"/>
  <c r="C6238"/>
  <c r="C6264"/>
  <c r="C6278"/>
  <c r="C6346"/>
  <c r="C6518"/>
  <c r="C6553"/>
  <c r="C6555"/>
  <c r="C6556"/>
  <c r="C6602"/>
  <c r="C6689"/>
  <c r="C6767"/>
  <c r="C6771"/>
  <c r="C6773"/>
  <c r="C6780"/>
  <c r="C6790"/>
  <c r="C6916"/>
  <c r="C6922"/>
  <c r="C6950"/>
  <c r="C6975"/>
  <c r="C6981"/>
  <c r="C7197"/>
  <c r="C7287"/>
  <c r="C7413"/>
  <c r="C7457"/>
  <c r="C7467"/>
  <c r="C7470"/>
  <c r="C7483"/>
  <c r="C7487"/>
  <c r="C7577"/>
  <c r="C7580"/>
  <c r="C7605"/>
  <c r="C7640"/>
  <c r="C7735"/>
  <c r="C7744"/>
  <c r="C7754"/>
  <c r="C7909"/>
  <c r="C7975"/>
  <c r="C7984"/>
  <c r="C8036"/>
  <c r="C8062"/>
  <c r="C8107"/>
  <c r="C8223"/>
  <c r="C8224"/>
  <c r="C8354"/>
  <c r="C8355"/>
  <c r="C8365"/>
  <c r="C8494"/>
  <c r="C8577"/>
  <c r="C8840"/>
  <c r="C8845"/>
  <c r="C9009"/>
  <c r="C9151"/>
  <c r="C9154"/>
  <c r="C9388"/>
  <c r="C9404"/>
  <c r="C9454"/>
  <c r="C9485"/>
  <c r="C9556"/>
  <c r="C9565"/>
  <c r="C9625"/>
  <c r="C9670"/>
  <c r="C9681"/>
  <c r="C9714"/>
  <c r="C9755"/>
  <c r="C9819"/>
  <c r="C9820"/>
  <c r="C9855"/>
  <c r="C9948"/>
  <c r="C9952"/>
  <c r="C9975"/>
  <c r="C10072"/>
  <c r="C10128"/>
  <c r="C10233"/>
  <c r="C10265"/>
  <c r="C10432"/>
  <c r="C10505"/>
  <c r="C10559"/>
  <c r="C10564"/>
  <c r="C10795"/>
  <c r="C10801"/>
  <c r="C10821"/>
  <c r="C10885"/>
  <c r="C10889"/>
  <c r="C10911"/>
  <c r="C10917"/>
  <c r="C10933"/>
  <c r="C10959"/>
  <c r="C11018"/>
  <c r="C11063"/>
  <c r="C11064"/>
  <c r="C11068"/>
  <c r="C76"/>
  <c r="C176"/>
  <c r="C317"/>
  <c r="C367"/>
  <c r="C497"/>
  <c r="C553"/>
  <c r="C584"/>
  <c r="C615"/>
  <c r="C817"/>
  <c r="C857"/>
  <c r="C1288"/>
  <c r="C1305"/>
  <c r="C1377"/>
  <c r="C1446"/>
  <c r="C1489"/>
  <c r="C1497"/>
  <c r="C1545"/>
  <c r="C1673"/>
  <c r="C1714"/>
  <c r="C1789"/>
  <c r="C2082"/>
  <c r="C2117"/>
  <c r="C2137"/>
  <c r="C2138"/>
  <c r="C2147"/>
  <c r="C2188"/>
  <c r="C2240"/>
  <c r="C2265"/>
  <c r="C2273"/>
  <c r="C2296"/>
  <c r="C2329"/>
  <c r="C2335"/>
  <c r="C2348"/>
  <c r="C2381"/>
  <c r="C2400"/>
  <c r="C2546"/>
  <c r="C2551"/>
  <c r="C2639"/>
  <c r="C2654"/>
  <c r="C2703"/>
  <c r="C2782"/>
  <c r="C2827"/>
  <c r="C2869"/>
  <c r="C2934"/>
  <c r="C2937"/>
  <c r="C2938"/>
  <c r="C2966"/>
  <c r="C3084"/>
  <c r="C3294"/>
  <c r="C3298"/>
  <c r="C3299"/>
  <c r="C3300"/>
  <c r="C3323"/>
  <c r="C3353"/>
  <c r="C3375"/>
  <c r="C3481"/>
  <c r="C3692"/>
  <c r="C3693"/>
  <c r="C3875"/>
  <c r="C4007"/>
  <c r="C4132"/>
  <c r="C4496"/>
  <c r="C4522"/>
  <c r="C4682"/>
  <c r="C4738"/>
  <c r="C5067"/>
  <c r="C5388"/>
  <c r="C5416"/>
  <c r="C5438"/>
  <c r="C5760"/>
  <c r="C5814"/>
  <c r="C5817"/>
  <c r="C5822"/>
  <c r="C5830"/>
  <c r="C5832"/>
  <c r="C5844"/>
  <c r="C5852"/>
  <c r="C5859"/>
  <c r="C5869"/>
  <c r="C5897"/>
  <c r="C5901"/>
  <c r="C5917"/>
  <c r="C6021"/>
  <c r="C6076"/>
  <c r="C6103"/>
  <c r="C6200"/>
  <c r="C6201"/>
  <c r="C6234"/>
  <c r="C6447"/>
  <c r="C6609"/>
  <c r="C6940"/>
  <c r="C6941"/>
  <c r="C7013"/>
  <c r="C7180"/>
  <c r="C7268"/>
  <c r="C7284"/>
  <c r="C7507"/>
  <c r="C7689"/>
  <c r="C7731"/>
  <c r="C7747"/>
  <c r="C7855"/>
  <c r="C7886"/>
  <c r="C7935"/>
  <c r="C8006"/>
  <c r="C8018"/>
  <c r="C8024"/>
  <c r="C8095"/>
  <c r="C8109"/>
  <c r="C8111"/>
  <c r="C8496"/>
  <c r="C8580"/>
  <c r="C8676"/>
  <c r="C8704"/>
  <c r="C8705"/>
  <c r="C8707"/>
  <c r="C8725"/>
  <c r="C8765"/>
  <c r="C8769"/>
  <c r="C9223"/>
  <c r="C9286"/>
  <c r="C9375"/>
  <c r="C9400"/>
  <c r="C9418"/>
  <c r="C9420"/>
  <c r="C9439"/>
  <c r="C9538"/>
  <c r="C9553"/>
  <c r="C9978"/>
  <c r="C10019"/>
  <c r="C10020"/>
  <c r="C10387"/>
  <c r="C10389"/>
  <c r="C10437"/>
  <c r="C10710"/>
  <c r="C10733"/>
  <c r="C10739"/>
  <c r="C10794"/>
  <c r="C10833"/>
  <c r="C10869"/>
  <c r="C10894"/>
  <c r="C10925"/>
  <c r="C10998"/>
  <c r="C110"/>
  <c r="C283"/>
  <c r="C826"/>
  <c r="C904"/>
  <c r="C923"/>
  <c r="C1112"/>
  <c r="C1297"/>
  <c r="C1487"/>
  <c r="C1530"/>
  <c r="C1541"/>
  <c r="C1584"/>
  <c r="C1664"/>
  <c r="C1790"/>
  <c r="C2021"/>
  <c r="C2266"/>
  <c r="C2466"/>
  <c r="C2637"/>
  <c r="C2648"/>
  <c r="C2951"/>
  <c r="C3088"/>
  <c r="C3344"/>
  <c r="C3429"/>
  <c r="C3451"/>
  <c r="C3494"/>
  <c r="C3635"/>
  <c r="C3649"/>
  <c r="C4180"/>
  <c r="C4376"/>
  <c r="C4489"/>
  <c r="C4976"/>
  <c r="C5274"/>
  <c r="C5519"/>
  <c r="C5525"/>
  <c r="C5665"/>
  <c r="C5686"/>
  <c r="C5878"/>
  <c r="C6297"/>
  <c r="C6298"/>
  <c r="C6313"/>
  <c r="C6364"/>
  <c r="C6414"/>
  <c r="C6548"/>
  <c r="C6550"/>
  <c r="C7108"/>
  <c r="C7163"/>
  <c r="C7181"/>
  <c r="C7306"/>
  <c r="C7402"/>
  <c r="C7426"/>
  <c r="C7543"/>
  <c r="C7597"/>
  <c r="C7629"/>
  <c r="C7733"/>
  <c r="C7777"/>
  <c r="C8184"/>
  <c r="C8203"/>
  <c r="C8211"/>
  <c r="C8325"/>
  <c r="C8349"/>
  <c r="C8400"/>
  <c r="C8762"/>
  <c r="C8905"/>
  <c r="C9329"/>
  <c r="C9595"/>
  <c r="C9609"/>
  <c r="C9634"/>
  <c r="C9758"/>
  <c r="C9876"/>
  <c r="C9922"/>
  <c r="C10008"/>
  <c r="C10057"/>
  <c r="C10269"/>
  <c r="C10419"/>
  <c r="C10451"/>
  <c r="C10466"/>
  <c r="C10471"/>
  <c r="C10598"/>
  <c r="C10685"/>
  <c r="C10792"/>
  <c r="C10840"/>
  <c r="C10920"/>
  <c r="C11039"/>
  <c r="C11135"/>
  <c r="C11154"/>
  <c r="C11160"/>
  <c r="C18"/>
  <c r="C117"/>
  <c r="C128"/>
  <c r="C143"/>
  <c r="C144"/>
  <c r="C216"/>
  <c r="C242"/>
  <c r="C280"/>
  <c r="C409"/>
  <c r="C412"/>
  <c r="C583"/>
  <c r="C598"/>
  <c r="C617"/>
  <c r="C660"/>
  <c r="C692"/>
  <c r="C703"/>
  <c r="C743"/>
  <c r="C750"/>
  <c r="C771"/>
  <c r="C792"/>
  <c r="C814"/>
  <c r="C821"/>
  <c r="C824"/>
  <c r="C841"/>
  <c r="C849"/>
  <c r="C851"/>
  <c r="C1034"/>
  <c r="C1068"/>
  <c r="C1086"/>
  <c r="C1134"/>
  <c r="C1141"/>
  <c r="C1159"/>
  <c r="C1171"/>
  <c r="C1229"/>
  <c r="C1237"/>
  <c r="C1238"/>
  <c r="C1265"/>
  <c r="C1269"/>
  <c r="C1356"/>
  <c r="C1543"/>
  <c r="C1567"/>
  <c r="C1652"/>
  <c r="C1701"/>
  <c r="C1773"/>
  <c r="C1802"/>
  <c r="C1804"/>
  <c r="C1838"/>
  <c r="C1927"/>
  <c r="C1931"/>
  <c r="C1984"/>
  <c r="C2136"/>
  <c r="C2220"/>
  <c r="C2252"/>
  <c r="C2275"/>
  <c r="C2277"/>
  <c r="C2279"/>
  <c r="C2286"/>
  <c r="C2288"/>
  <c r="C2316"/>
  <c r="C2342"/>
  <c r="C2411"/>
  <c r="C2416"/>
  <c r="C2420"/>
  <c r="C2480"/>
  <c r="C2481"/>
  <c r="C2549"/>
  <c r="C2576"/>
  <c r="C2617"/>
  <c r="C2646"/>
  <c r="C2664"/>
  <c r="C2667"/>
  <c r="C2709"/>
  <c r="C2723"/>
  <c r="C2777"/>
  <c r="C2806"/>
  <c r="C2868"/>
  <c r="C2921"/>
  <c r="C3100"/>
  <c r="C3272"/>
  <c r="C3312"/>
  <c r="C3342"/>
  <c r="C3376"/>
  <c r="C3392"/>
  <c r="C3438"/>
  <c r="C3479"/>
  <c r="C3555"/>
  <c r="C3579"/>
  <c r="C3608"/>
  <c r="C3673"/>
  <c r="C3712"/>
  <c r="C3723"/>
  <c r="C3725"/>
  <c r="C3821"/>
  <c r="C3834"/>
  <c r="C3845"/>
  <c r="C4070"/>
  <c r="C4078"/>
  <c r="C4079"/>
  <c r="C4114"/>
  <c r="C4189"/>
  <c r="C4190"/>
  <c r="C4229"/>
  <c r="C4257"/>
  <c r="C4306"/>
  <c r="C4469"/>
  <c r="C4470"/>
  <c r="C4474"/>
  <c r="C4477"/>
  <c r="C4547"/>
  <c r="C4622"/>
  <c r="C4668"/>
  <c r="C4724"/>
  <c r="C4808"/>
  <c r="C4829"/>
  <c r="C4963"/>
  <c r="C4964"/>
  <c r="C4970"/>
  <c r="C4990"/>
  <c r="C5028"/>
  <c r="C5047"/>
  <c r="C5141"/>
  <c r="C5238"/>
  <c r="C5261"/>
  <c r="C5262"/>
  <c r="C5332"/>
  <c r="C5357"/>
  <c r="C5365"/>
  <c r="C5411"/>
  <c r="C5417"/>
  <c r="C5437"/>
  <c r="C5448"/>
  <c r="C5464"/>
  <c r="C5605"/>
  <c r="C5784"/>
  <c r="C5815"/>
  <c r="C5818"/>
  <c r="C5835"/>
  <c r="C5836"/>
  <c r="C5838"/>
  <c r="C5847"/>
  <c r="C5860"/>
  <c r="C5864"/>
  <c r="C5866"/>
  <c r="C5896"/>
  <c r="C5915"/>
  <c r="C5916"/>
  <c r="C5936"/>
  <c r="C6097"/>
  <c r="C6104"/>
  <c r="C6145"/>
  <c r="C6174"/>
  <c r="C6186"/>
  <c r="C6196"/>
  <c r="C6249"/>
  <c r="C6270"/>
  <c r="C6342"/>
  <c r="C6343"/>
  <c r="C6380"/>
  <c r="C6398"/>
  <c r="C6420"/>
  <c r="C6436"/>
  <c r="C6437"/>
  <c r="C6512"/>
  <c r="C6513"/>
  <c r="C6524"/>
  <c r="C6628"/>
  <c r="C6678"/>
  <c r="C6755"/>
  <c r="C6804"/>
  <c r="C6813"/>
  <c r="C6817"/>
  <c r="C6882"/>
  <c r="C6923"/>
  <c r="C7041"/>
  <c r="C7042"/>
  <c r="C7044"/>
  <c r="C7114"/>
  <c r="C7120"/>
  <c r="C7148"/>
  <c r="C7161"/>
  <c r="C7214"/>
  <c r="C7275"/>
  <c r="C7289"/>
  <c r="C7338"/>
  <c r="C7405"/>
  <c r="C7455"/>
  <c r="C7589"/>
  <c r="C7631"/>
  <c r="C7682"/>
  <c r="C7683"/>
  <c r="C7692"/>
  <c r="C7693"/>
  <c r="C7712"/>
  <c r="C7783"/>
  <c r="C7883"/>
  <c r="C7923"/>
  <c r="C7966"/>
  <c r="C8003"/>
  <c r="C8004"/>
  <c r="C8019"/>
  <c r="C8020"/>
  <c r="C8023"/>
  <c r="C8025"/>
  <c r="C8054"/>
  <c r="C8063"/>
  <c r="C8091"/>
  <c r="C8097"/>
  <c r="C8102"/>
  <c r="C8116"/>
  <c r="C8117"/>
  <c r="C8118"/>
  <c r="C8230"/>
  <c r="C8289"/>
  <c r="C8366"/>
  <c r="C8368"/>
  <c r="C8383"/>
  <c r="C8388"/>
  <c r="C8402"/>
  <c r="C8421"/>
  <c r="C8420"/>
  <c r="C8432"/>
  <c r="C8445"/>
  <c r="C8498"/>
  <c r="C8732"/>
  <c r="C8733"/>
  <c r="C8796"/>
  <c r="C8908"/>
  <c r="C8909"/>
  <c r="C8997"/>
  <c r="C9018"/>
  <c r="C9107"/>
  <c r="C9121"/>
  <c r="C9195"/>
  <c r="C9211"/>
  <c r="C9218"/>
  <c r="C9244"/>
  <c r="C9243"/>
  <c r="C9387"/>
  <c r="C9402"/>
  <c r="C9500"/>
  <c r="C9576"/>
  <c r="C9582"/>
  <c r="C9583"/>
  <c r="C9765"/>
  <c r="C9843"/>
  <c r="C9898"/>
  <c r="C10063"/>
  <c r="C10085"/>
  <c r="C10090"/>
  <c r="C10094"/>
  <c r="C10103"/>
  <c r="C10196"/>
  <c r="C10241"/>
  <c r="C10259"/>
  <c r="C10372"/>
  <c r="C10423"/>
  <c r="C10444"/>
  <c r="C10504"/>
  <c r="C10509"/>
  <c r="C10616"/>
  <c r="C10654"/>
  <c r="C10668"/>
  <c r="C10707"/>
  <c r="C10720"/>
  <c r="C10752"/>
  <c r="C10802"/>
  <c r="C10893"/>
  <c r="C10932"/>
  <c r="C10935"/>
  <c r="C10942"/>
  <c r="C10953"/>
  <c r="C10995"/>
  <c r="C11003"/>
  <c r="C11080"/>
  <c r="C70"/>
  <c r="C83"/>
  <c r="C90"/>
  <c r="C92"/>
  <c r="C172"/>
  <c r="C254"/>
  <c r="C268"/>
  <c r="C326"/>
  <c r="C328"/>
  <c r="C333"/>
  <c r="C336"/>
  <c r="C361"/>
  <c r="C425"/>
  <c r="C426"/>
  <c r="C428"/>
  <c r="C429"/>
  <c r="C434"/>
  <c r="C446"/>
  <c r="C449"/>
  <c r="C469"/>
  <c r="C515"/>
  <c r="C525"/>
  <c r="C560"/>
  <c r="C639"/>
  <c r="C685"/>
  <c r="C758"/>
  <c r="C768"/>
  <c r="C780"/>
  <c r="C794"/>
  <c r="C877"/>
  <c r="C878"/>
  <c r="C890"/>
  <c r="C909"/>
  <c r="C962"/>
  <c r="C977"/>
  <c r="C979"/>
  <c r="C980"/>
  <c r="C982"/>
  <c r="C989"/>
  <c r="C1006"/>
  <c r="C1076"/>
  <c r="C1085"/>
  <c r="C1087"/>
  <c r="C1091"/>
  <c r="C1239"/>
  <c r="C1246"/>
  <c r="C1252"/>
  <c r="C1271"/>
  <c r="C1272"/>
  <c r="C1325"/>
  <c r="C1379"/>
  <c r="C1406"/>
  <c r="C1450"/>
  <c r="C1481"/>
  <c r="C1492"/>
  <c r="C1503"/>
  <c r="C1537"/>
  <c r="C1549"/>
  <c r="C1579"/>
  <c r="C1688"/>
  <c r="C1694"/>
  <c r="C1775"/>
  <c r="C1841"/>
  <c r="C1860"/>
  <c r="C1910"/>
  <c r="C1917"/>
  <c r="C1954"/>
  <c r="C1962"/>
  <c r="C1973"/>
  <c r="C1974"/>
  <c r="C1986"/>
  <c r="C2007"/>
  <c r="C2261"/>
  <c r="C2278"/>
  <c r="C2283"/>
  <c r="C2410"/>
  <c r="C2468"/>
  <c r="C2469"/>
  <c r="C2470"/>
  <c r="C2471"/>
  <c r="C2484"/>
  <c r="C2485"/>
  <c r="C2589"/>
  <c r="C2594"/>
  <c r="C2685"/>
  <c r="C2761"/>
  <c r="C2816"/>
  <c r="C2848"/>
  <c r="C2867"/>
  <c r="C2960"/>
  <c r="C2961"/>
  <c r="C2964"/>
  <c r="C3063"/>
  <c r="C3069"/>
  <c r="C3132"/>
  <c r="C3235"/>
  <c r="C3350"/>
  <c r="C3387"/>
  <c r="C3388"/>
  <c r="C3393"/>
  <c r="C3395"/>
  <c r="C3426"/>
  <c r="C3434"/>
  <c r="C3445"/>
  <c r="C3447"/>
  <c r="C3464"/>
  <c r="C3491"/>
  <c r="C3501"/>
  <c r="C3502"/>
  <c r="C3521"/>
  <c r="C3522"/>
  <c r="C3600"/>
  <c r="C3603"/>
  <c r="C3628"/>
  <c r="C3646"/>
  <c r="C3675"/>
  <c r="C3755"/>
  <c r="C3803"/>
  <c r="C3816"/>
  <c r="C3927"/>
  <c r="C3985"/>
  <c r="C3987"/>
  <c r="C4004"/>
  <c r="C4034"/>
  <c r="C4045"/>
  <c r="C4050"/>
  <c r="C4074"/>
  <c r="C4206"/>
  <c r="C4247"/>
  <c r="C4258"/>
  <c r="C4275"/>
  <c r="C4324"/>
  <c r="C4346"/>
  <c r="C4347"/>
  <c r="C4348"/>
  <c r="C4381"/>
  <c r="C4479"/>
  <c r="C4491"/>
  <c r="C4505"/>
  <c r="C4515"/>
  <c r="C4542"/>
  <c r="C4647"/>
  <c r="C4692"/>
  <c r="C4693"/>
  <c r="C4706"/>
  <c r="C4707"/>
  <c r="C4708"/>
  <c r="C4754"/>
  <c r="C4857"/>
  <c r="C4968"/>
  <c r="C4969"/>
  <c r="C5126"/>
  <c r="C5219"/>
  <c r="C5239"/>
  <c r="C5248"/>
  <c r="C5257"/>
  <c r="C5278"/>
  <c r="C5315"/>
  <c r="C5350"/>
  <c r="C5384"/>
  <c r="C5489"/>
  <c r="C5530"/>
  <c r="C5531"/>
  <c r="C5582"/>
  <c r="C5635"/>
  <c r="C5638"/>
  <c r="C5685"/>
  <c r="C5689"/>
  <c r="C5690"/>
  <c r="C5696"/>
  <c r="C5823"/>
  <c r="C5964"/>
  <c r="C5998"/>
  <c r="C6032"/>
  <c r="C6158"/>
  <c r="C6223"/>
  <c r="C6323"/>
  <c r="C6394"/>
  <c r="C6423"/>
  <c r="C6454"/>
  <c r="C6478"/>
  <c r="C6502"/>
  <c r="C6564"/>
  <c r="C6577"/>
  <c r="C6578"/>
  <c r="C6582"/>
  <c r="C6623"/>
  <c r="C6647"/>
  <c r="C6681"/>
  <c r="C6697"/>
  <c r="C6698"/>
  <c r="C6860"/>
  <c r="C6861"/>
  <c r="C6933"/>
  <c r="C7004"/>
  <c r="C7107"/>
  <c r="C7188"/>
  <c r="C7246"/>
  <c r="C7294"/>
  <c r="C7376"/>
  <c r="C7415"/>
  <c r="C7623"/>
  <c r="C7644"/>
  <c r="C7650"/>
  <c r="C7654"/>
  <c r="C7659"/>
  <c r="C7664"/>
  <c r="C7674"/>
  <c r="C7736"/>
  <c r="C7737"/>
  <c r="C7739"/>
  <c r="C7838"/>
  <c r="C7849"/>
  <c r="C8149"/>
  <c r="C8165"/>
  <c r="C8255"/>
  <c r="C8295"/>
  <c r="C8371"/>
  <c r="C8422"/>
  <c r="C8440"/>
  <c r="C8454"/>
  <c r="C8469"/>
  <c r="C8712"/>
  <c r="C8739"/>
  <c r="C8809"/>
  <c r="C8979"/>
  <c r="C8981"/>
  <c r="C9013"/>
  <c r="C9102"/>
  <c r="C9257"/>
  <c r="C9357"/>
  <c r="C9483"/>
  <c r="C9522"/>
  <c r="C9563"/>
  <c r="C9623"/>
  <c r="C9637"/>
  <c r="C9648"/>
  <c r="C9691"/>
  <c r="C9753"/>
  <c r="C9763"/>
  <c r="C9790"/>
  <c r="C9792"/>
  <c r="C9838"/>
  <c r="C9840"/>
  <c r="C9907"/>
  <c r="C9999"/>
  <c r="C10041"/>
  <c r="C10143"/>
  <c r="C10159"/>
  <c r="C10162"/>
  <c r="C10185"/>
  <c r="C10277"/>
  <c r="C10284"/>
  <c r="C10343"/>
  <c r="C10390"/>
  <c r="C10526"/>
  <c r="C10544"/>
  <c r="C10547"/>
  <c r="C10549"/>
  <c r="C10572"/>
  <c r="C10638"/>
  <c r="C10656"/>
  <c r="C10700"/>
  <c r="C10711"/>
  <c r="C10728"/>
  <c r="C10746"/>
  <c r="C10754"/>
  <c r="C10774"/>
  <c r="C10788"/>
  <c r="C10803"/>
  <c r="C10891"/>
  <c r="C10982"/>
  <c r="C11002"/>
  <c r="C11049"/>
  <c r="C11053"/>
  <c r="C11150"/>
  <c r="C11153"/>
  <c r="C78"/>
  <c r="C112"/>
  <c r="C121"/>
  <c r="C161"/>
  <c r="C204"/>
  <c r="C222"/>
  <c r="C225"/>
  <c r="C226"/>
  <c r="C278"/>
  <c r="C287"/>
  <c r="C301"/>
  <c r="C421"/>
  <c r="C539"/>
  <c r="C546"/>
  <c r="C549"/>
  <c r="C609"/>
  <c r="C610"/>
  <c r="C611"/>
  <c r="C613"/>
  <c r="C616"/>
  <c r="C618"/>
  <c r="C628"/>
  <c r="C636"/>
  <c r="C652"/>
  <c r="C656"/>
  <c r="C676"/>
  <c r="C683"/>
  <c r="C705"/>
  <c r="C761"/>
  <c r="C770"/>
  <c r="C899"/>
  <c r="C961"/>
  <c r="C995"/>
  <c r="C1035"/>
  <c r="C1046"/>
  <c r="C1058"/>
  <c r="C1083"/>
  <c r="C1089"/>
  <c r="C1092"/>
  <c r="C1130"/>
  <c r="C1154"/>
  <c r="C1161"/>
  <c r="C1182"/>
  <c r="C1234"/>
  <c r="C1270"/>
  <c r="C1275"/>
  <c r="C1282"/>
  <c r="C1292"/>
  <c r="C1293"/>
  <c r="C1301"/>
  <c r="C1347"/>
  <c r="C1349"/>
  <c r="C1355"/>
  <c r="C1368"/>
  <c r="C1369"/>
  <c r="C1376"/>
  <c r="C1419"/>
  <c r="C1507"/>
  <c r="C1525"/>
  <c r="C1536"/>
  <c r="C1588"/>
  <c r="C1589"/>
  <c r="C1595"/>
  <c r="C1666"/>
  <c r="C1671"/>
  <c r="C1683"/>
  <c r="C1710"/>
  <c r="C1718"/>
  <c r="C1787"/>
  <c r="C1816"/>
  <c r="C1817"/>
  <c r="C1846"/>
  <c r="C1864"/>
  <c r="C1878"/>
  <c r="C1957"/>
  <c r="C2045"/>
  <c r="C2047"/>
  <c r="C2055"/>
  <c r="C2135"/>
  <c r="C2139"/>
  <c r="C2245"/>
  <c r="C2351"/>
  <c r="C2417"/>
  <c r="C2474"/>
  <c r="C2507"/>
  <c r="C2508"/>
  <c r="C2599"/>
  <c r="C2614"/>
  <c r="C2618"/>
  <c r="C2682"/>
  <c r="C2698"/>
  <c r="C2719"/>
  <c r="C2726"/>
  <c r="C2728"/>
  <c r="C2734"/>
  <c r="C2748"/>
  <c r="C2751"/>
  <c r="C2754"/>
  <c r="C2763"/>
  <c r="C2778"/>
  <c r="C2789"/>
  <c r="C2804"/>
  <c r="C2837"/>
  <c r="C2838"/>
  <c r="C2842"/>
  <c r="C2849"/>
  <c r="C2922"/>
  <c r="C2930"/>
  <c r="C2932"/>
  <c r="C2933"/>
  <c r="C2963"/>
  <c r="C2999"/>
  <c r="C3005"/>
  <c r="C3006"/>
  <c r="C3166"/>
  <c r="C3197"/>
  <c r="C3198"/>
  <c r="C3256"/>
  <c r="C3343"/>
  <c r="C3470"/>
  <c r="C3476"/>
  <c r="C3482"/>
  <c r="C3483"/>
  <c r="C3570"/>
  <c r="C3674"/>
  <c r="C3677"/>
  <c r="C3765"/>
  <c r="C3782"/>
  <c r="C3842"/>
  <c r="C3843"/>
  <c r="C3846"/>
  <c r="C3854"/>
  <c r="C3855"/>
  <c r="C3858"/>
  <c r="C3859"/>
  <c r="C3881"/>
  <c r="C3932"/>
  <c r="C3973"/>
  <c r="C4025"/>
  <c r="C4052"/>
  <c r="C4053"/>
  <c r="C4110"/>
  <c r="C4112"/>
  <c r="C4113"/>
  <c r="C4135"/>
  <c r="C4142"/>
  <c r="C4143"/>
  <c r="C4269"/>
  <c r="C4271"/>
  <c r="C4277"/>
  <c r="C4323"/>
  <c r="C4356"/>
  <c r="C4357"/>
  <c r="C4370"/>
  <c r="C4422"/>
  <c r="C4517"/>
  <c r="C4565"/>
  <c r="C4569"/>
  <c r="C4570"/>
  <c r="C4583"/>
  <c r="C4584"/>
  <c r="C4690"/>
  <c r="C4703"/>
  <c r="C4704"/>
  <c r="C4757"/>
  <c r="C4769"/>
  <c r="C4780"/>
  <c r="C4781"/>
  <c r="C4804"/>
  <c r="C4805"/>
  <c r="C4867"/>
  <c r="C4868"/>
  <c r="C4909"/>
  <c r="C4941"/>
  <c r="C4943"/>
  <c r="C4944"/>
  <c r="C4975"/>
  <c r="C4992"/>
  <c r="C5069"/>
  <c r="C5100"/>
  <c r="C5101"/>
  <c r="C5102"/>
  <c r="C5124"/>
  <c r="C5169"/>
  <c r="C5170"/>
  <c r="C5200"/>
  <c r="C5201"/>
  <c r="C5202"/>
  <c r="C5206"/>
  <c r="C5207"/>
  <c r="C5230"/>
  <c r="C5271"/>
  <c r="C5361"/>
  <c r="C5408"/>
  <c r="C5413"/>
  <c r="C5524"/>
  <c r="C5537"/>
  <c r="C5538"/>
  <c r="C5543"/>
  <c r="C5544"/>
  <c r="C5557"/>
  <c r="C5563"/>
  <c r="C5566"/>
  <c r="C5593"/>
  <c r="C5619"/>
  <c r="C5631"/>
  <c r="C5632"/>
  <c r="C5660"/>
  <c r="C5679"/>
  <c r="C5715"/>
  <c r="C5761"/>
  <c r="C5805"/>
  <c r="C5819"/>
  <c r="C5824"/>
  <c r="C5833"/>
  <c r="C5834"/>
  <c r="C5839"/>
  <c r="C5843"/>
  <c r="C5845"/>
  <c r="C5862"/>
  <c r="C5918"/>
  <c r="C5920"/>
  <c r="C5926"/>
  <c r="C5932"/>
  <c r="C6172"/>
  <c r="C6173"/>
  <c r="C6260"/>
  <c r="C6344"/>
  <c r="C6429"/>
  <c r="C6430"/>
  <c r="C6451"/>
  <c r="C6470"/>
  <c r="C6471"/>
  <c r="C6473"/>
  <c r="C6477"/>
  <c r="C6501"/>
  <c r="C6504"/>
  <c r="C6569"/>
  <c r="C6649"/>
  <c r="C6671"/>
  <c r="C6718"/>
  <c r="C6719"/>
  <c r="C6720"/>
  <c r="C6770"/>
  <c r="C6777"/>
  <c r="C6841"/>
  <c r="C6843"/>
  <c r="C6885"/>
  <c r="C6912"/>
  <c r="C6971"/>
  <c r="C6974"/>
  <c r="C6980"/>
  <c r="C6982"/>
  <c r="C6985"/>
  <c r="C7047"/>
  <c r="C7048"/>
  <c r="C7050"/>
  <c r="C7061"/>
  <c r="C7091"/>
  <c r="C7146"/>
  <c r="C7171"/>
  <c r="C7263"/>
  <c r="C7265"/>
  <c r="C7270"/>
  <c r="C7276"/>
  <c r="C7283"/>
  <c r="C7295"/>
  <c r="C7313"/>
  <c r="C7379"/>
  <c r="C7411"/>
  <c r="C7434"/>
  <c r="C7510"/>
  <c r="C7591"/>
  <c r="C7595"/>
  <c r="C7596"/>
  <c r="C7600"/>
  <c r="C7604"/>
  <c r="C7606"/>
  <c r="C7615"/>
  <c r="C7681"/>
  <c r="C7729"/>
  <c r="C7753"/>
  <c r="C7759"/>
  <c r="C7843"/>
  <c r="C7887"/>
  <c r="C7906"/>
  <c r="C7916"/>
  <c r="C7971"/>
  <c r="C7974"/>
  <c r="C7976"/>
  <c r="C7979"/>
  <c r="C7980"/>
  <c r="C7985"/>
  <c r="C7989"/>
  <c r="C7995"/>
  <c r="C8007"/>
  <c r="C8021"/>
  <c r="C8081"/>
  <c r="C8113"/>
  <c r="C8127"/>
  <c r="C8143"/>
  <c r="C8144"/>
  <c r="C8156"/>
  <c r="C8187"/>
  <c r="C8196"/>
  <c r="C8205"/>
  <c r="C8235"/>
  <c r="C8247"/>
  <c r="C8283"/>
  <c r="C8287"/>
  <c r="C8360"/>
  <c r="C8361"/>
  <c r="C8369"/>
  <c r="C8370"/>
  <c r="C8374"/>
  <c r="C8395"/>
  <c r="C8407"/>
  <c r="C8431"/>
  <c r="C8452"/>
  <c r="C8467"/>
  <c r="C8468"/>
  <c r="C8486"/>
  <c r="C8504"/>
  <c r="C8532"/>
  <c r="C8542"/>
  <c r="C8554"/>
  <c r="C8555"/>
  <c r="C8556"/>
  <c r="C8563"/>
  <c r="C8582"/>
  <c r="C8606"/>
  <c r="C8621"/>
  <c r="C8678"/>
  <c r="C8686"/>
  <c r="C8710"/>
  <c r="C8711"/>
  <c r="C8721"/>
  <c r="C8811"/>
  <c r="C8819"/>
  <c r="C8830"/>
  <c r="C8846"/>
  <c r="C8847"/>
  <c r="C8848"/>
  <c r="C8910"/>
  <c r="C9024"/>
  <c r="C9062"/>
  <c r="C9088"/>
  <c r="C9189"/>
  <c r="C9190"/>
  <c r="C9208"/>
  <c r="C9216"/>
  <c r="C9241"/>
  <c r="C9242"/>
  <c r="C9270"/>
  <c r="C9435"/>
  <c r="C9441"/>
  <c r="C9443"/>
  <c r="C9444"/>
  <c r="C9445"/>
  <c r="C9564"/>
  <c r="C9656"/>
  <c r="C9745"/>
  <c r="C9746"/>
  <c r="C9747"/>
  <c r="C9799"/>
  <c r="C9862"/>
  <c r="C9863"/>
  <c r="C9871"/>
  <c r="C9969"/>
  <c r="C9983"/>
  <c r="C10036"/>
  <c r="C10056"/>
  <c r="C10065"/>
  <c r="C10089"/>
  <c r="C10150"/>
  <c r="C10151"/>
  <c r="C10165"/>
  <c r="C10171"/>
  <c r="C10172"/>
  <c r="C10174"/>
  <c r="C10279"/>
  <c r="C10368"/>
  <c r="C10369"/>
  <c r="C10370"/>
  <c r="C10395"/>
  <c r="C10401"/>
  <c r="C10413"/>
  <c r="C10441"/>
  <c r="C10500"/>
  <c r="C10501"/>
  <c r="C10515"/>
  <c r="C10516"/>
  <c r="C10517"/>
  <c r="C10518"/>
  <c r="C10566"/>
  <c r="C10582"/>
  <c r="C10614"/>
  <c r="C10617"/>
  <c r="C10618"/>
  <c r="C10677"/>
  <c r="C10688"/>
  <c r="C10714"/>
  <c r="C10734"/>
  <c r="C10735"/>
  <c r="C10748"/>
  <c r="C10764"/>
  <c r="C10816"/>
  <c r="C10886"/>
  <c r="C10898"/>
  <c r="C10922"/>
  <c r="C10948"/>
  <c r="C10949"/>
  <c r="C10950"/>
  <c r="C10951"/>
  <c r="C10952"/>
  <c r="C10954"/>
  <c r="C10956"/>
  <c r="C10967"/>
  <c r="C11000"/>
  <c r="C11009"/>
  <c r="C11012"/>
  <c r="C11021"/>
  <c r="C11035"/>
  <c r="C11065"/>
  <c r="C11077"/>
  <c r="C327"/>
  <c r="C337"/>
  <c r="C427"/>
  <c r="C447"/>
  <c r="C516"/>
  <c r="C561"/>
  <c r="C640"/>
  <c r="C759"/>
  <c r="C769"/>
  <c r="C781"/>
  <c r="C879"/>
  <c r="C978"/>
  <c r="C1273"/>
  <c r="C1451"/>
  <c r="C1538"/>
  <c r="C1689"/>
  <c r="C1695"/>
  <c r="C1776"/>
  <c r="C1963"/>
  <c r="C2472"/>
  <c r="C2590"/>
  <c r="C2686"/>
  <c r="C3173"/>
  <c r="C3351"/>
  <c r="C3394"/>
  <c r="C3435"/>
  <c r="C3446"/>
  <c r="C3503"/>
  <c r="C3629"/>
  <c r="C3676"/>
  <c r="C3804"/>
  <c r="C4035"/>
  <c r="C4325"/>
  <c r="C4349"/>
  <c r="C4382"/>
  <c r="C4516"/>
  <c r="C4648"/>
  <c r="C4694"/>
  <c r="C5127"/>
  <c r="C5240"/>
  <c r="C5249"/>
  <c r="C5316"/>
  <c r="C5490"/>
  <c r="C5532"/>
  <c r="C5639"/>
  <c r="C5691"/>
  <c r="C6033"/>
  <c r="C6159"/>
  <c r="C6479"/>
  <c r="C6565"/>
  <c r="C6624"/>
  <c r="C6682"/>
  <c r="C6862"/>
  <c r="C7189"/>
  <c r="C7247"/>
  <c r="C7651"/>
  <c r="C7655"/>
  <c r="C7660"/>
  <c r="C7738"/>
  <c r="C7740"/>
  <c r="C7839"/>
  <c r="C8455"/>
  <c r="C8980"/>
  <c r="C9358"/>
  <c r="C9754"/>
  <c r="C10000"/>
  <c r="C10158"/>
  <c r="C10163"/>
  <c r="C10285"/>
  <c r="C10527"/>
  <c r="C10545"/>
  <c r="C10573"/>
  <c r="C10639"/>
  <c r="C10775"/>
  <c r="C10804"/>
  <c r="C10892"/>
  <c r="C10983"/>
  <c r="C11054"/>
  <c r="C84"/>
  <c r="C111"/>
  <c r="C123"/>
  <c r="C137"/>
  <c r="C203"/>
  <c r="C282"/>
  <c r="C284"/>
  <c r="C368"/>
  <c r="C372"/>
  <c r="C487"/>
  <c r="C629"/>
  <c r="C630"/>
  <c r="C827"/>
  <c r="C893"/>
  <c r="C905"/>
  <c r="C924"/>
  <c r="C965"/>
  <c r="C1062"/>
  <c r="C1081"/>
  <c r="C1099"/>
  <c r="C1106"/>
  <c r="C1113"/>
  <c r="C1197"/>
  <c r="C1298"/>
  <c r="C1350"/>
  <c r="C1488"/>
  <c r="C1531"/>
  <c r="C1533"/>
  <c r="C1542"/>
  <c r="C1581"/>
  <c r="C1585"/>
  <c r="C1665"/>
  <c r="C1791"/>
  <c r="C1835"/>
  <c r="C1853"/>
  <c r="C1854"/>
  <c r="C1869"/>
  <c r="C2015"/>
  <c r="C2022"/>
  <c r="C2044"/>
  <c r="C2262"/>
  <c r="C2267"/>
  <c r="C2280"/>
  <c r="C2467"/>
  <c r="C2558"/>
  <c r="C2638"/>
  <c r="C2649"/>
  <c r="C2663"/>
  <c r="C2665"/>
  <c r="C2746"/>
  <c r="C2805"/>
  <c r="C2889"/>
  <c r="C2952"/>
  <c r="C3020"/>
  <c r="C3174"/>
  <c r="C3345"/>
  <c r="C3348"/>
  <c r="C3370"/>
  <c r="C3391"/>
  <c r="C3417"/>
  <c r="C3430"/>
  <c r="C3433"/>
  <c r="C3441"/>
  <c r="C3452"/>
  <c r="C3459"/>
  <c r="C3495"/>
  <c r="C3566"/>
  <c r="C3607"/>
  <c r="C3636"/>
  <c r="C3650"/>
  <c r="C3877"/>
  <c r="C3959"/>
  <c r="C3968"/>
  <c r="C4005"/>
  <c r="C4026"/>
  <c r="C4041"/>
  <c r="C4181"/>
  <c r="C4276"/>
  <c r="C4354"/>
  <c r="C4377"/>
  <c r="C4490"/>
  <c r="C4527"/>
  <c r="C4608"/>
  <c r="C4761"/>
  <c r="C4854"/>
  <c r="C4952"/>
  <c r="C4977"/>
  <c r="C5014"/>
  <c r="C5058"/>
  <c r="C5070"/>
  <c r="C5153"/>
  <c r="C5275"/>
  <c r="C5520"/>
  <c r="C5526"/>
  <c r="C5666"/>
  <c r="C5687"/>
  <c r="C5804"/>
  <c r="C5850"/>
  <c r="C5879"/>
  <c r="C6239"/>
  <c r="C6268"/>
  <c r="C6299"/>
  <c r="C6303"/>
  <c r="C6314"/>
  <c r="C6365"/>
  <c r="C6415"/>
  <c r="C6549"/>
  <c r="C6551"/>
  <c r="C6574"/>
  <c r="C6576"/>
  <c r="C6849"/>
  <c r="C6927"/>
  <c r="C7055"/>
  <c r="C7109"/>
  <c r="C7116"/>
  <c r="C7137"/>
  <c r="C7141"/>
  <c r="C7164"/>
  <c r="C7182"/>
  <c r="C7257"/>
  <c r="C7277"/>
  <c r="C7307"/>
  <c r="C7403"/>
  <c r="C7427"/>
  <c r="C7544"/>
  <c r="C7557"/>
  <c r="C7598"/>
  <c r="C7603"/>
  <c r="C7630"/>
  <c r="C7734"/>
  <c r="C7741"/>
  <c r="C7767"/>
  <c r="C7778"/>
  <c r="C7822"/>
  <c r="C7929"/>
  <c r="C7930"/>
  <c r="C7931"/>
  <c r="C7973"/>
  <c r="C7986"/>
  <c r="C8005"/>
  <c r="C8041"/>
  <c r="C8185"/>
  <c r="C8198"/>
  <c r="C8204"/>
  <c r="C8212"/>
  <c r="C8229"/>
  <c r="C8251"/>
  <c r="C8310"/>
  <c r="C8326"/>
  <c r="C8350"/>
  <c r="C8359"/>
  <c r="C8380"/>
  <c r="C8399"/>
  <c r="C8401"/>
  <c r="C8544"/>
  <c r="C8553"/>
  <c r="C8617"/>
  <c r="C8763"/>
  <c r="C8906"/>
  <c r="C9096"/>
  <c r="C9276"/>
  <c r="C9277"/>
  <c r="C9330"/>
  <c r="C9405"/>
  <c r="C9596"/>
  <c r="C9610"/>
  <c r="C9635"/>
  <c r="C9759"/>
  <c r="C9764"/>
  <c r="C9877"/>
  <c r="C9923"/>
  <c r="C10009"/>
  <c r="C10058"/>
  <c r="C10251"/>
  <c r="C10262"/>
  <c r="C10270"/>
  <c r="C10287"/>
  <c r="C10420"/>
  <c r="C10428"/>
  <c r="C10452"/>
  <c r="C10467"/>
  <c r="C10472"/>
  <c r="C10474"/>
  <c r="C10508"/>
  <c r="C10548"/>
  <c r="C10599"/>
  <c r="C10643"/>
  <c r="C10686"/>
  <c r="C10793"/>
  <c r="C10841"/>
  <c r="C10921"/>
  <c r="C10955"/>
  <c r="C10968"/>
  <c r="C11001"/>
  <c r="C11040"/>
  <c r="C11048"/>
  <c r="C11136"/>
  <c r="C11155"/>
  <c r="C11161"/>
  <c r="C210"/>
  <c r="C314"/>
  <c r="C338"/>
  <c r="C440"/>
  <c r="C471"/>
  <c r="C543"/>
  <c r="C547"/>
  <c r="C548"/>
  <c r="C675"/>
  <c r="C925"/>
  <c r="C1255"/>
  <c r="C1299"/>
  <c r="C2713"/>
  <c r="C2714"/>
  <c r="C2715"/>
  <c r="C2716"/>
  <c r="C2717"/>
  <c r="C2718"/>
  <c r="C2720"/>
  <c r="C2721"/>
  <c r="C2722"/>
  <c r="C2954"/>
  <c r="C3080"/>
  <c r="C3381"/>
  <c r="C3641"/>
  <c r="C3656"/>
  <c r="C3713"/>
  <c r="C3763"/>
  <c r="C3860"/>
  <c r="C3995"/>
  <c r="C4171"/>
  <c r="C4383"/>
  <c r="C4530"/>
  <c r="C4531"/>
  <c r="C4532"/>
  <c r="C4533"/>
  <c r="C4657"/>
  <c r="C4697"/>
  <c r="C4770"/>
  <c r="C4772"/>
  <c r="C4796"/>
  <c r="C4807"/>
  <c r="C4810"/>
  <c r="C4812"/>
  <c r="C5018"/>
  <c r="C6204"/>
  <c r="C6252"/>
  <c r="C6543"/>
  <c r="C6605"/>
  <c r="C6776"/>
  <c r="C7043"/>
  <c r="C7397"/>
  <c r="C7433"/>
  <c r="C7469"/>
  <c r="C7480"/>
  <c r="C7665"/>
  <c r="C7743"/>
  <c r="C7896"/>
  <c r="C7897"/>
  <c r="C7898"/>
  <c r="C8142"/>
  <c r="C8335"/>
  <c r="C8336"/>
  <c r="C8339"/>
  <c r="C8340"/>
  <c r="C8341"/>
  <c r="C8342"/>
  <c r="C8344"/>
  <c r="C8346"/>
  <c r="C9164"/>
  <c r="C10035"/>
  <c r="C10424"/>
  <c r="C10447"/>
  <c r="C10514"/>
  <c r="C10520"/>
  <c r="C10531"/>
  <c r="C10682"/>
  <c r="C10683"/>
  <c r="C10979"/>
  <c r="C60"/>
  <c r="C61"/>
  <c r="C136"/>
  <c r="C148"/>
  <c r="C166"/>
  <c r="C197"/>
  <c r="C218"/>
  <c r="C219"/>
  <c r="C220"/>
  <c r="C221"/>
  <c r="C250"/>
  <c r="C251"/>
  <c r="C263"/>
  <c r="C311"/>
  <c r="C379"/>
  <c r="C397"/>
  <c r="C473"/>
  <c r="C532"/>
  <c r="C538"/>
  <c r="C556"/>
  <c r="C559"/>
  <c r="C585"/>
  <c r="C662"/>
  <c r="C686"/>
  <c r="C696"/>
  <c r="C711"/>
  <c r="C717"/>
  <c r="C767"/>
  <c r="C829"/>
  <c r="C837"/>
  <c r="C861"/>
  <c r="C892"/>
  <c r="C952"/>
  <c r="C990"/>
  <c r="C1003"/>
  <c r="C1015"/>
  <c r="C1016"/>
  <c r="C1019"/>
  <c r="C1022"/>
  <c r="C1041"/>
  <c r="C1063"/>
  <c r="C1100"/>
  <c r="C1140"/>
  <c r="C1146"/>
  <c r="C1172"/>
  <c r="C1173"/>
  <c r="C1184"/>
  <c r="C1198"/>
  <c r="C1199"/>
  <c r="C1200"/>
  <c r="C1201"/>
  <c r="C1241"/>
  <c r="C1283"/>
  <c r="C1289"/>
  <c r="C1290"/>
  <c r="C1463"/>
  <c r="C1465"/>
  <c r="C1477"/>
  <c r="C1493"/>
  <c r="C1494"/>
  <c r="C1506"/>
  <c r="C1514"/>
  <c r="C1546"/>
  <c r="C1698"/>
  <c r="C1743"/>
  <c r="C1784"/>
  <c r="C1785"/>
  <c r="C1792"/>
  <c r="C1814"/>
  <c r="C1847"/>
  <c r="C1886"/>
  <c r="C1887"/>
  <c r="C1890"/>
  <c r="C1940"/>
  <c r="C2038"/>
  <c r="C2062"/>
  <c r="C2069"/>
  <c r="C2099"/>
  <c r="C2189"/>
  <c r="C2282"/>
  <c r="C2422"/>
  <c r="C2435"/>
  <c r="C2501"/>
  <c r="C2518"/>
  <c r="C2563"/>
  <c r="C2564"/>
  <c r="C2565"/>
  <c r="C2566"/>
  <c r="C2568"/>
  <c r="C2581"/>
  <c r="C2586"/>
  <c r="C2619"/>
  <c r="C2759"/>
  <c r="C2773"/>
  <c r="C2857"/>
  <c r="C2859"/>
  <c r="C2891"/>
  <c r="C2929"/>
  <c r="C2969"/>
  <c r="C3030"/>
  <c r="C3033"/>
  <c r="C3046"/>
  <c r="C3073"/>
  <c r="C3087"/>
  <c r="C3262"/>
  <c r="C3263"/>
  <c r="C3301"/>
  <c r="C3317"/>
  <c r="C3358"/>
  <c r="C3360"/>
  <c r="C3365"/>
  <c r="C3367"/>
  <c r="C3384"/>
  <c r="C3399"/>
  <c r="C3490"/>
  <c r="C3496"/>
  <c r="C3497"/>
  <c r="C3511"/>
  <c r="C3526"/>
  <c r="C3568"/>
  <c r="C3573"/>
  <c r="C3652"/>
  <c r="C3716"/>
  <c r="C3717"/>
  <c r="C3718"/>
  <c r="C3724"/>
  <c r="C3744"/>
  <c r="C3756"/>
  <c r="C3814"/>
  <c r="C3817"/>
  <c r="C3908"/>
  <c r="C3909"/>
  <c r="C3929"/>
  <c r="C3931"/>
  <c r="C3951"/>
  <c r="C3993"/>
  <c r="C4001"/>
  <c r="C4013"/>
  <c r="C4017"/>
  <c r="C4027"/>
  <c r="C4056"/>
  <c r="C4126"/>
  <c r="C4147"/>
  <c r="C4148"/>
  <c r="C4239"/>
  <c r="C4241"/>
  <c r="C4242"/>
  <c r="C4281"/>
  <c r="C4290"/>
  <c r="C4336"/>
  <c r="C4353"/>
  <c r="C4460"/>
  <c r="C4462"/>
  <c r="C4465"/>
  <c r="C4510"/>
  <c r="C4540"/>
  <c r="C4555"/>
  <c r="C4558"/>
  <c r="C4586"/>
  <c r="C4587"/>
  <c r="C4588"/>
  <c r="C4749"/>
  <c r="C4771"/>
  <c r="C4845"/>
  <c r="C4932"/>
  <c r="C4948"/>
  <c r="C4988"/>
  <c r="C5065"/>
  <c r="C5071"/>
  <c r="C5074"/>
  <c r="C5128"/>
  <c r="C5146"/>
  <c r="C5194"/>
  <c r="C5215"/>
  <c r="C5247"/>
  <c r="C5372"/>
  <c r="C5424"/>
  <c r="C5463"/>
  <c r="C5517"/>
  <c r="C5561"/>
  <c r="C5575"/>
  <c r="C5683"/>
  <c r="C5749"/>
  <c r="C5782"/>
  <c r="C5796"/>
  <c r="C5837"/>
  <c r="C5960"/>
  <c r="C6094"/>
  <c r="C6246"/>
  <c r="C6265"/>
  <c r="C6319"/>
  <c r="C6324"/>
  <c r="C6399"/>
  <c r="C6411"/>
  <c r="C6608"/>
  <c r="C6610"/>
  <c r="C6611"/>
  <c r="C6614"/>
  <c r="C6615"/>
  <c r="C6630"/>
  <c r="C6637"/>
  <c r="C6658"/>
  <c r="C6670"/>
  <c r="C6683"/>
  <c r="C6728"/>
  <c r="C6729"/>
  <c r="C6747"/>
  <c r="C6810"/>
  <c r="C6828"/>
  <c r="C6839"/>
  <c r="C6876"/>
  <c r="C6930"/>
  <c r="C6934"/>
  <c r="C6995"/>
  <c r="C7001"/>
  <c r="C7131"/>
  <c r="C7150"/>
  <c r="C7160"/>
  <c r="C7168"/>
  <c r="C7170"/>
  <c r="C7172"/>
  <c r="C7173"/>
  <c r="C7175"/>
  <c r="C7375"/>
  <c r="C7440"/>
  <c r="C7447"/>
  <c r="C7449"/>
  <c r="C7465"/>
  <c r="C7473"/>
  <c r="C7477"/>
  <c r="C7547"/>
  <c r="C7587"/>
  <c r="C7639"/>
  <c r="C7658"/>
  <c r="C7669"/>
  <c r="C7719"/>
  <c r="C7810"/>
  <c r="C7811"/>
  <c r="C7853"/>
  <c r="C7928"/>
  <c r="C7968"/>
  <c r="C7991"/>
  <c r="C8027"/>
  <c r="C8137"/>
  <c r="C8158"/>
  <c r="C8189"/>
  <c r="C8193"/>
  <c r="C8214"/>
  <c r="C8234"/>
  <c r="C8236"/>
  <c r="C8237"/>
  <c r="C8238"/>
  <c r="C8270"/>
  <c r="C8271"/>
  <c r="C8311"/>
  <c r="C8536"/>
  <c r="C8546"/>
  <c r="C8589"/>
  <c r="C8682"/>
  <c r="C8764"/>
  <c r="C8772"/>
  <c r="C8798"/>
  <c r="C8920"/>
  <c r="C9066"/>
  <c r="C9109"/>
  <c r="C9127"/>
  <c r="C9159"/>
  <c r="C9231"/>
  <c r="C9235"/>
  <c r="C9236"/>
  <c r="C9259"/>
  <c r="C9299"/>
  <c r="C9316"/>
  <c r="C9320"/>
  <c r="C9331"/>
  <c r="C9367"/>
  <c r="C9368"/>
  <c r="C9456"/>
  <c r="C9568"/>
  <c r="C9569"/>
  <c r="C9570"/>
  <c r="C9577"/>
  <c r="C9578"/>
  <c r="C9590"/>
  <c r="C9624"/>
  <c r="C9636"/>
  <c r="C9640"/>
  <c r="C9684"/>
  <c r="C9686"/>
  <c r="C9687"/>
  <c r="C9690"/>
  <c r="C9702"/>
  <c r="C9726"/>
  <c r="C9766"/>
  <c r="C9782"/>
  <c r="C9821"/>
  <c r="C9830"/>
  <c r="C9872"/>
  <c r="C9890"/>
  <c r="C9925"/>
  <c r="C10062"/>
  <c r="C10068"/>
  <c r="C10073"/>
  <c r="C10088"/>
  <c r="C10141"/>
  <c r="C10218"/>
  <c r="C10230"/>
  <c r="C10234"/>
  <c r="C10325"/>
  <c r="C10354"/>
  <c r="C10409"/>
  <c r="C10410"/>
  <c r="C10443"/>
  <c r="C10450"/>
  <c r="C10494"/>
  <c r="C10513"/>
  <c r="C10522"/>
  <c r="C10528"/>
  <c r="C10530"/>
  <c r="C10593"/>
  <c r="C10644"/>
  <c r="C10646"/>
  <c r="C10647"/>
  <c r="C10696"/>
  <c r="C10731"/>
  <c r="C10779"/>
  <c r="C10811"/>
  <c r="C10835"/>
  <c r="C10838"/>
  <c r="C10846"/>
  <c r="C10848"/>
  <c r="C10985"/>
  <c r="C10986"/>
  <c r="C10987"/>
  <c r="C10989"/>
  <c r="C10990"/>
  <c r="C11095"/>
  <c r="C11098"/>
  <c r="C11141"/>
  <c r="C11151"/>
  <c r="C35"/>
  <c r="C37"/>
  <c r="C63"/>
  <c r="C86"/>
  <c r="C191"/>
  <c r="C223"/>
  <c r="C293"/>
  <c r="C294"/>
  <c r="C299"/>
  <c r="C437"/>
  <c r="C470"/>
  <c r="C531"/>
  <c r="C555"/>
  <c r="C597"/>
  <c r="C602"/>
  <c r="C661"/>
  <c r="C673"/>
  <c r="C693"/>
  <c r="C736"/>
  <c r="C764"/>
  <c r="C772"/>
  <c r="C842"/>
  <c r="C859"/>
  <c r="C860"/>
  <c r="C908"/>
  <c r="C926"/>
  <c r="C996"/>
  <c r="C1069"/>
  <c r="C1090"/>
  <c r="C1098"/>
  <c r="C1107"/>
  <c r="C1108"/>
  <c r="C1149"/>
  <c r="C1150"/>
  <c r="C1151"/>
  <c r="C1158"/>
  <c r="C1160"/>
  <c r="C1181"/>
  <c r="C1185"/>
  <c r="C1210"/>
  <c r="C1218"/>
  <c r="C1247"/>
  <c r="C1277"/>
  <c r="C1341"/>
  <c r="C1413"/>
  <c r="C1434"/>
  <c r="C1442"/>
  <c r="C1464"/>
  <c r="C1484"/>
  <c r="C1508"/>
  <c r="C1522"/>
  <c r="C1556"/>
  <c r="C1647"/>
  <c r="C1744"/>
  <c r="C1758"/>
  <c r="C1780"/>
  <c r="C1782"/>
  <c r="C1794"/>
  <c r="C1834"/>
  <c r="C1904"/>
  <c r="C1941"/>
  <c r="C2144"/>
  <c r="C2185"/>
  <c r="C2215"/>
  <c r="C2390"/>
  <c r="C2428"/>
  <c r="C2430"/>
  <c r="C2431"/>
  <c r="C2515"/>
  <c r="C2525"/>
  <c r="C2547"/>
  <c r="C2666"/>
  <c r="C2705"/>
  <c r="C2706"/>
  <c r="C2711"/>
  <c r="C2742"/>
  <c r="C2807"/>
  <c r="C2810"/>
  <c r="C2813"/>
  <c r="C2817"/>
  <c r="C2818"/>
  <c r="C2892"/>
  <c r="C2893"/>
  <c r="C2916"/>
  <c r="C2927"/>
  <c r="C2936"/>
  <c r="C2991"/>
  <c r="C3019"/>
  <c r="C3029"/>
  <c r="C3034"/>
  <c r="C3059"/>
  <c r="C3060"/>
  <c r="C3061"/>
  <c r="C3093"/>
  <c r="C3190"/>
  <c r="C3306"/>
  <c r="C3313"/>
  <c r="C3314"/>
  <c r="C3322"/>
  <c r="C3333"/>
  <c r="C3349"/>
  <c r="C3409"/>
  <c r="C3533"/>
  <c r="C3546"/>
  <c r="C3554"/>
  <c r="C3569"/>
  <c r="C3698"/>
  <c r="C3731"/>
  <c r="C3734"/>
  <c r="C3750"/>
  <c r="C3829"/>
  <c r="C3839"/>
  <c r="C3896"/>
  <c r="C3953"/>
  <c r="C3961"/>
  <c r="C3986"/>
  <c r="C4136"/>
  <c r="C4226"/>
  <c r="C4254"/>
  <c r="C4255"/>
  <c r="C4261"/>
  <c r="C4278"/>
  <c r="C4335"/>
  <c r="C4345"/>
  <c r="C4359"/>
  <c r="C4430"/>
  <c r="C4431"/>
  <c r="C4471"/>
  <c r="C4475"/>
  <c r="C4650"/>
  <c r="C4664"/>
  <c r="C4684"/>
  <c r="C4710"/>
  <c r="C4722"/>
  <c r="C4730"/>
  <c r="C4763"/>
  <c r="C4920"/>
  <c r="C4950"/>
  <c r="C4993"/>
  <c r="C5029"/>
  <c r="C5051"/>
  <c r="C5090"/>
  <c r="C5092"/>
  <c r="C5109"/>
  <c r="C5115"/>
  <c r="C5140"/>
  <c r="C5143"/>
  <c r="C5148"/>
  <c r="C5167"/>
  <c r="C5180"/>
  <c r="C5181"/>
  <c r="C5182"/>
  <c r="C5183"/>
  <c r="C5235"/>
  <c r="C5243"/>
  <c r="C5254"/>
  <c r="C5277"/>
  <c r="C5296"/>
  <c r="C5312"/>
  <c r="C5330"/>
  <c r="C5353"/>
  <c r="C5354"/>
  <c r="C5399"/>
  <c r="C5435"/>
  <c r="C5442"/>
  <c r="C5552"/>
  <c r="C5562"/>
  <c r="C5718"/>
  <c r="C5719"/>
  <c r="C5769"/>
  <c r="C5827"/>
  <c r="C5883"/>
  <c r="C5885"/>
  <c r="C5959"/>
  <c r="C6189"/>
  <c r="C6197"/>
  <c r="C6203"/>
  <c r="C6325"/>
  <c r="C6339"/>
  <c r="C6353"/>
  <c r="C6386"/>
  <c r="C6389"/>
  <c r="C6421"/>
  <c r="C6440"/>
  <c r="C6523"/>
  <c r="C6545"/>
  <c r="C6546"/>
  <c r="C6558"/>
  <c r="C6563"/>
  <c r="C6622"/>
  <c r="C6635"/>
  <c r="C6636"/>
  <c r="C6662"/>
  <c r="C6716"/>
  <c r="C6717"/>
  <c r="C6742"/>
  <c r="C6751"/>
  <c r="C6788"/>
  <c r="C6791"/>
  <c r="C6797"/>
  <c r="C6824"/>
  <c r="C6825"/>
  <c r="C6826"/>
  <c r="C6848"/>
  <c r="C6909"/>
  <c r="C6938"/>
  <c r="C6944"/>
  <c r="C6976"/>
  <c r="C7054"/>
  <c r="C7058"/>
  <c r="C7059"/>
  <c r="C7076"/>
  <c r="C7117"/>
  <c r="C7121"/>
  <c r="C7128"/>
  <c r="C7129"/>
  <c r="C7138"/>
  <c r="C7259"/>
  <c r="C7301"/>
  <c r="C7381"/>
  <c r="C7407"/>
  <c r="C7421"/>
  <c r="C7424"/>
  <c r="C7425"/>
  <c r="C7431"/>
  <c r="C7439"/>
  <c r="C7468"/>
  <c r="C7478"/>
  <c r="C7511"/>
  <c r="C7545"/>
  <c r="C7578"/>
  <c r="C7594"/>
  <c r="C7601"/>
  <c r="C7666"/>
  <c r="C7667"/>
  <c r="C7673"/>
  <c r="C7677"/>
  <c r="C7704"/>
  <c r="C7705"/>
  <c r="C7706"/>
  <c r="C7707"/>
  <c r="C7709"/>
  <c r="C7713"/>
  <c r="C7771"/>
  <c r="C7772"/>
  <c r="C7791"/>
  <c r="C7866"/>
  <c r="C7867"/>
  <c r="C7868"/>
  <c r="C7892"/>
  <c r="C7998"/>
  <c r="C8065"/>
  <c r="C8119"/>
  <c r="C8121"/>
  <c r="C8128"/>
  <c r="C8172"/>
  <c r="C8253"/>
  <c r="C8286"/>
  <c r="C8312"/>
  <c r="C8334"/>
  <c r="C8367"/>
  <c r="C8389"/>
  <c r="C8435"/>
  <c r="C8518"/>
  <c r="C8520"/>
  <c r="C8545"/>
  <c r="C8738"/>
  <c r="C8759"/>
  <c r="C8874"/>
  <c r="C8900"/>
  <c r="C9019"/>
  <c r="C9093"/>
  <c r="C9098"/>
  <c r="C9155"/>
  <c r="C9202"/>
  <c r="C9246"/>
  <c r="C9321"/>
  <c r="C9344"/>
  <c r="C9370"/>
  <c r="C9509"/>
  <c r="C9520"/>
  <c r="C9539"/>
  <c r="C9591"/>
  <c r="C9597"/>
  <c r="C9598"/>
  <c r="C9787"/>
  <c r="C9874"/>
  <c r="C9897"/>
  <c r="C9950"/>
  <c r="C9979"/>
  <c r="C9981"/>
  <c r="C10027"/>
  <c r="C10028"/>
  <c r="C10134"/>
  <c r="C10135"/>
  <c r="C10167"/>
  <c r="C10202"/>
  <c r="C10210"/>
  <c r="C10237"/>
  <c r="C10346"/>
  <c r="C10347"/>
  <c r="C10497"/>
  <c r="C10521"/>
  <c r="C10536"/>
  <c r="C10608"/>
  <c r="C10675"/>
  <c r="C10676"/>
  <c r="C10715"/>
  <c r="C10721"/>
  <c r="C10828"/>
  <c r="C10831"/>
  <c r="C10837"/>
  <c r="C10887"/>
  <c r="C10944"/>
  <c r="C11005"/>
  <c r="C11010"/>
  <c r="C11011"/>
  <c r="C11046"/>
  <c r="C11146"/>
  <c r="C5"/>
  <c r="C8"/>
  <c r="C48"/>
  <c r="C115"/>
  <c r="C118"/>
  <c r="C146"/>
  <c r="C147"/>
  <c r="C155"/>
  <c r="C156"/>
  <c r="C167"/>
  <c r="C171"/>
  <c r="C228"/>
  <c r="C253"/>
  <c r="C307"/>
  <c r="C330"/>
  <c r="C344"/>
  <c r="C378"/>
  <c r="C406"/>
  <c r="C450"/>
  <c r="C488"/>
  <c r="C494"/>
  <c r="C571"/>
  <c r="C608"/>
  <c r="C621"/>
  <c r="C623"/>
  <c r="C624"/>
  <c r="C674"/>
  <c r="C702"/>
  <c r="C712"/>
  <c r="C715"/>
  <c r="C719"/>
  <c r="C721"/>
  <c r="C784"/>
  <c r="C785"/>
  <c r="C790"/>
  <c r="C820"/>
  <c r="C834"/>
  <c r="C844"/>
  <c r="C847"/>
  <c r="C916"/>
  <c r="C917"/>
  <c r="C920"/>
  <c r="C947"/>
  <c r="C954"/>
  <c r="C955"/>
  <c r="C1136"/>
  <c r="C1189"/>
  <c r="C1194"/>
  <c r="C1195"/>
  <c r="C1206"/>
  <c r="C1208"/>
  <c r="C1230"/>
  <c r="C1235"/>
  <c r="C1257"/>
  <c r="C1284"/>
  <c r="C1310"/>
  <c r="C1321"/>
  <c r="C1322"/>
  <c r="C1329"/>
  <c r="C1332"/>
  <c r="C1333"/>
  <c r="C1400"/>
  <c r="C1416"/>
  <c r="C1422"/>
  <c r="C1424"/>
  <c r="C1428"/>
  <c r="C1466"/>
  <c r="C1551"/>
  <c r="C1565"/>
  <c r="C1566"/>
  <c r="C1590"/>
  <c r="C1720"/>
  <c r="C1722"/>
  <c r="C1733"/>
  <c r="C1734"/>
  <c r="C1735"/>
  <c r="C1812"/>
  <c r="C1813"/>
  <c r="C1825"/>
  <c r="C1830"/>
  <c r="C1845"/>
  <c r="C1849"/>
  <c r="C1865"/>
  <c r="C1872"/>
  <c r="C1873"/>
  <c r="C1937"/>
  <c r="C1938"/>
  <c r="C2016"/>
  <c r="C2026"/>
  <c r="C2032"/>
  <c r="C2033"/>
  <c r="C2061"/>
  <c r="C2064"/>
  <c r="C2065"/>
  <c r="C2066"/>
  <c r="C2067"/>
  <c r="C2068"/>
  <c r="C2087"/>
  <c r="C2088"/>
  <c r="C2090"/>
  <c r="C2103"/>
  <c r="C2107"/>
  <c r="C2111"/>
  <c r="C2114"/>
  <c r="C2297"/>
  <c r="C2304"/>
  <c r="C2306"/>
  <c r="C2317"/>
  <c r="C2334"/>
  <c r="C2408"/>
  <c r="C2479"/>
  <c r="C2487"/>
  <c r="C2502"/>
  <c r="C2577"/>
  <c r="C2595"/>
  <c r="C2610"/>
  <c r="C2628"/>
  <c r="C2632"/>
  <c r="C2633"/>
  <c r="C2635"/>
  <c r="C2680"/>
  <c r="C2691"/>
  <c r="C2788"/>
  <c r="C2814"/>
  <c r="C2851"/>
  <c r="C2883"/>
  <c r="C2885"/>
  <c r="C2886"/>
  <c r="C2894"/>
  <c r="C2917"/>
  <c r="C2967"/>
  <c r="C2973"/>
  <c r="C2979"/>
  <c r="C3025"/>
  <c r="C3039"/>
  <c r="C3070"/>
  <c r="C3101"/>
  <c r="C3187"/>
  <c r="C3210"/>
  <c r="C3211"/>
  <c r="C3215"/>
  <c r="C3245"/>
  <c r="C3289"/>
  <c r="C3295"/>
  <c r="C3315"/>
  <c r="C3362"/>
  <c r="C3389"/>
  <c r="C3404"/>
  <c r="C3407"/>
  <c r="C3410"/>
  <c r="C3411"/>
  <c r="C3427"/>
  <c r="C3432"/>
  <c r="C3440"/>
  <c r="C3469"/>
  <c r="C3510"/>
  <c r="C3538"/>
  <c r="C3564"/>
  <c r="C3604"/>
  <c r="C3620"/>
  <c r="C3623"/>
  <c r="C3638"/>
  <c r="C3644"/>
  <c r="C3655"/>
  <c r="C3659"/>
  <c r="C3663"/>
  <c r="C3670"/>
  <c r="C3707"/>
  <c r="C3729"/>
  <c r="C3730"/>
  <c r="C3751"/>
  <c r="C3752"/>
  <c r="C3754"/>
  <c r="C3764"/>
  <c r="C3767"/>
  <c r="C3784"/>
  <c r="C3805"/>
  <c r="C3853"/>
  <c r="C3901"/>
  <c r="C3930"/>
  <c r="C4178"/>
  <c r="C4198"/>
  <c r="C4249"/>
  <c r="C4263"/>
  <c r="C4268"/>
  <c r="C4315"/>
  <c r="C4326"/>
  <c r="C4330"/>
  <c r="C4406"/>
  <c r="C4476"/>
  <c r="C4501"/>
  <c r="C4502"/>
  <c r="C4503"/>
  <c r="C4513"/>
  <c r="C4537"/>
  <c r="C4556"/>
  <c r="C4605"/>
  <c r="C4672"/>
  <c r="C4673"/>
  <c r="C4680"/>
  <c r="C4687"/>
  <c r="C4691"/>
  <c r="C4695"/>
  <c r="C4699"/>
  <c r="C4701"/>
  <c r="C4737"/>
  <c r="C4828"/>
  <c r="C4838"/>
  <c r="C4849"/>
  <c r="C4866"/>
  <c r="C4869"/>
  <c r="C4890"/>
  <c r="C4929"/>
  <c r="C4945"/>
  <c r="C4949"/>
  <c r="C4994"/>
  <c r="C4995"/>
  <c r="C5011"/>
  <c r="C5013"/>
  <c r="C5025"/>
  <c r="C5030"/>
  <c r="C5036"/>
  <c r="C5039"/>
  <c r="C5055"/>
  <c r="C5073"/>
  <c r="C5095"/>
  <c r="C5097"/>
  <c r="C5099"/>
  <c r="C5121"/>
  <c r="C5144"/>
  <c r="C5163"/>
  <c r="C5177"/>
  <c r="C5192"/>
  <c r="C5193"/>
  <c r="C5196"/>
  <c r="C5228"/>
  <c r="C5256"/>
  <c r="C5284"/>
  <c r="C5321"/>
  <c r="C5348"/>
  <c r="C5419"/>
  <c r="C5425"/>
  <c r="C5497"/>
  <c r="C5610"/>
  <c r="C5624"/>
  <c r="C5645"/>
  <c r="C5678"/>
  <c r="C5725"/>
  <c r="C5737"/>
  <c r="C5753"/>
  <c r="C5770"/>
  <c r="C5778"/>
  <c r="C5791"/>
  <c r="C5809"/>
  <c r="C5811"/>
  <c r="C5858"/>
  <c r="C5882"/>
  <c r="C5938"/>
  <c r="C5939"/>
  <c r="C5963"/>
  <c r="C6109"/>
  <c r="C6178"/>
  <c r="C6193"/>
  <c r="C6212"/>
  <c r="C6285"/>
  <c r="C6321"/>
  <c r="C6360"/>
  <c r="C6385"/>
  <c r="C6413"/>
  <c r="C6424"/>
  <c r="C6505"/>
  <c r="C6509"/>
  <c r="C6567"/>
  <c r="C6571"/>
  <c r="C6575"/>
  <c r="C6583"/>
  <c r="C6584"/>
  <c r="C6585"/>
  <c r="C6589"/>
  <c r="C6598"/>
  <c r="C6617"/>
  <c r="C6634"/>
  <c r="C6663"/>
  <c r="C6691"/>
  <c r="C6731"/>
  <c r="C6754"/>
  <c r="C6793"/>
  <c r="C6816"/>
  <c r="C6818"/>
  <c r="C6835"/>
  <c r="C6911"/>
  <c r="C6919"/>
  <c r="C6929"/>
  <c r="C6951"/>
  <c r="C6998"/>
  <c r="C7010"/>
  <c r="C7022"/>
  <c r="C7030"/>
  <c r="C7039"/>
  <c r="C7070"/>
  <c r="C7090"/>
  <c r="C7143"/>
  <c r="C7154"/>
  <c r="C7169"/>
  <c r="C7256"/>
  <c r="C7333"/>
  <c r="C7374"/>
  <c r="C7428"/>
  <c r="C7436"/>
  <c r="C7444"/>
  <c r="C7486"/>
  <c r="C7498"/>
  <c r="C7647"/>
  <c r="C7686"/>
  <c r="C7701"/>
  <c r="C7721"/>
  <c r="C7722"/>
  <c r="C7803"/>
  <c r="C7804"/>
  <c r="C7805"/>
  <c r="C7832"/>
  <c r="C7844"/>
  <c r="C7891"/>
  <c r="C7895"/>
  <c r="C8009"/>
  <c r="C8122"/>
  <c r="C8130"/>
  <c r="C8155"/>
  <c r="C8168"/>
  <c r="C8197"/>
  <c r="C8249"/>
  <c r="C8256"/>
  <c r="C8257"/>
  <c r="C8258"/>
  <c r="C8313"/>
  <c r="C8347"/>
  <c r="C8352"/>
  <c r="C8436"/>
  <c r="C8439"/>
  <c r="C8513"/>
  <c r="C8524"/>
  <c r="C8587"/>
  <c r="C8740"/>
  <c r="C8856"/>
  <c r="C8969"/>
  <c r="C8971"/>
  <c r="C8983"/>
  <c r="C8995"/>
  <c r="C8999"/>
  <c r="C9168"/>
  <c r="C9238"/>
  <c r="C9239"/>
  <c r="C9258"/>
  <c r="C9304"/>
  <c r="C9348"/>
  <c r="C9359"/>
  <c r="C9511"/>
  <c r="C9514"/>
  <c r="C9549"/>
  <c r="C9571"/>
  <c r="C9575"/>
  <c r="C9622"/>
  <c r="C9626"/>
  <c r="C9716"/>
  <c r="C9717"/>
  <c r="C9777"/>
  <c r="C9780"/>
  <c r="C9811"/>
  <c r="C9870"/>
  <c r="C9882"/>
  <c r="C10046"/>
  <c r="C10170"/>
  <c r="C10194"/>
  <c r="C10197"/>
  <c r="C10200"/>
  <c r="C10201"/>
  <c r="C10225"/>
  <c r="C10243"/>
  <c r="C10309"/>
  <c r="C10333"/>
  <c r="C10334"/>
  <c r="C10356"/>
  <c r="C10406"/>
  <c r="C10412"/>
  <c r="C10445"/>
  <c r="C10506"/>
  <c r="C10511"/>
  <c r="C10524"/>
  <c r="C10560"/>
  <c r="C10578"/>
  <c r="C10602"/>
  <c r="C10621"/>
  <c r="C10629"/>
  <c r="C10641"/>
  <c r="C10648"/>
  <c r="C10649"/>
  <c r="C10651"/>
  <c r="C10667"/>
  <c r="C10692"/>
  <c r="C10693"/>
  <c r="C10716"/>
  <c r="C10776"/>
  <c r="C10852"/>
  <c r="C10864"/>
  <c r="C10879"/>
  <c r="C10908"/>
  <c r="C10994"/>
  <c r="C11017"/>
  <c r="C11109"/>
  <c r="C11110"/>
  <c r="C38"/>
  <c r="C39"/>
  <c r="C81"/>
  <c r="C192"/>
  <c r="C306"/>
  <c r="C398"/>
  <c r="C552"/>
  <c r="C582"/>
  <c r="C593"/>
  <c r="C667"/>
  <c r="C718"/>
  <c r="C874"/>
  <c r="C918"/>
  <c r="C1027"/>
  <c r="C1042"/>
  <c r="C1145"/>
  <c r="C1179"/>
  <c r="C1191"/>
  <c r="C1264"/>
  <c r="C1381"/>
  <c r="C1382"/>
  <c r="C1383"/>
  <c r="C1384"/>
  <c r="C1386"/>
  <c r="C1387"/>
  <c r="C1388"/>
  <c r="C1389"/>
  <c r="C1390"/>
  <c r="C1511"/>
  <c r="C1562"/>
  <c r="C1574"/>
  <c r="C1703"/>
  <c r="C1704"/>
  <c r="C1706"/>
  <c r="C1731"/>
  <c r="C1760"/>
  <c r="C1761"/>
  <c r="C1768"/>
  <c r="C1898"/>
  <c r="C1935"/>
  <c r="C1959"/>
  <c r="C1964"/>
  <c r="C1965"/>
  <c r="C1976"/>
  <c r="C1977"/>
  <c r="C1981"/>
  <c r="C1987"/>
  <c r="C1990"/>
  <c r="C1996"/>
  <c r="C2002"/>
  <c r="C2013"/>
  <c r="C2014"/>
  <c r="C2043"/>
  <c r="C2120"/>
  <c r="C2176"/>
  <c r="C2221"/>
  <c r="C2230"/>
  <c r="C2263"/>
  <c r="C2337"/>
  <c r="C2339"/>
  <c r="C2340"/>
  <c r="C2349"/>
  <c r="C2361"/>
  <c r="C2380"/>
  <c r="C2388"/>
  <c r="C2463"/>
  <c r="C2478"/>
  <c r="C2540"/>
  <c r="C2541"/>
  <c r="C2758"/>
  <c r="C2803"/>
  <c r="C2808"/>
  <c r="C2829"/>
  <c r="C3035"/>
  <c r="C3102"/>
  <c r="C3282"/>
  <c r="C3303"/>
  <c r="C3304"/>
  <c r="C3305"/>
  <c r="C3307"/>
  <c r="C3320"/>
  <c r="C3364"/>
  <c r="C3400"/>
  <c r="C3401"/>
  <c r="C3402"/>
  <c r="C3403"/>
  <c r="C3413"/>
  <c r="C3414"/>
  <c r="C3458"/>
  <c r="C3477"/>
  <c r="C3562"/>
  <c r="C3653"/>
  <c r="C3654"/>
  <c r="C3658"/>
  <c r="C3671"/>
  <c r="C3682"/>
  <c r="C3822"/>
  <c r="C3856"/>
  <c r="C3894"/>
  <c r="C4020"/>
  <c r="C4039"/>
  <c r="C4065"/>
  <c r="C4080"/>
  <c r="C4164"/>
  <c r="C4165"/>
  <c r="C4172"/>
  <c r="C4173"/>
  <c r="C4236"/>
  <c r="C4240"/>
  <c r="C4293"/>
  <c r="C4305"/>
  <c r="C4319"/>
  <c r="C4337"/>
  <c r="C4439"/>
  <c r="C4482"/>
  <c r="C4559"/>
  <c r="C4560"/>
  <c r="C4585"/>
  <c r="C4651"/>
  <c r="C4751"/>
  <c r="C4752"/>
  <c r="C4762"/>
  <c r="C4782"/>
  <c r="C4987"/>
  <c r="C5004"/>
  <c r="C5112"/>
  <c r="C5175"/>
  <c r="C5246"/>
  <c r="C5300"/>
  <c r="C5459"/>
  <c r="C5475"/>
  <c r="C5736"/>
  <c r="C5931"/>
  <c r="C5952"/>
  <c r="C6192"/>
  <c r="C6205"/>
  <c r="C6289"/>
  <c r="C6300"/>
  <c r="C6488"/>
  <c r="C6561"/>
  <c r="C6607"/>
  <c r="C6621"/>
  <c r="C6745"/>
  <c r="C6752"/>
  <c r="C6757"/>
  <c r="C6792"/>
  <c r="C6798"/>
  <c r="C6842"/>
  <c r="C6881"/>
  <c r="C6888"/>
  <c r="C6939"/>
  <c r="C7052"/>
  <c r="C7053"/>
  <c r="C7068"/>
  <c r="C7089"/>
  <c r="C7124"/>
  <c r="C7145"/>
  <c r="C7193"/>
  <c r="C7225"/>
  <c r="C7233"/>
  <c r="C7240"/>
  <c r="C7241"/>
  <c r="C7243"/>
  <c r="C7315"/>
  <c r="C7383"/>
  <c r="C7476"/>
  <c r="C7505"/>
  <c r="C7570"/>
  <c r="C7571"/>
  <c r="C7575"/>
  <c r="C7622"/>
  <c r="C7762"/>
  <c r="C7776"/>
  <c r="C7851"/>
  <c r="C7914"/>
  <c r="C7954"/>
  <c r="C7955"/>
  <c r="C7956"/>
  <c r="C7957"/>
  <c r="C7958"/>
  <c r="C7981"/>
  <c r="C7997"/>
  <c r="C8014"/>
  <c r="C8153"/>
  <c r="C8167"/>
  <c r="C8170"/>
  <c r="C8173"/>
  <c r="C8266"/>
  <c r="C8282"/>
  <c r="C8405"/>
  <c r="C8443"/>
  <c r="C8453"/>
  <c r="C8501"/>
  <c r="C8596"/>
  <c r="C8643"/>
  <c r="C8645"/>
  <c r="C8648"/>
  <c r="C8653"/>
  <c r="C8683"/>
  <c r="C8689"/>
  <c r="C8724"/>
  <c r="C8768"/>
  <c r="C8838"/>
  <c r="C8843"/>
  <c r="C8854"/>
  <c r="C8890"/>
  <c r="C8966"/>
  <c r="C9226"/>
  <c r="C9227"/>
  <c r="C9229"/>
  <c r="C9366"/>
  <c r="C9427"/>
  <c r="C9487"/>
  <c r="C9545"/>
  <c r="C9546"/>
  <c r="C9547"/>
  <c r="C9587"/>
  <c r="C9613"/>
  <c r="C9631"/>
  <c r="C9676"/>
  <c r="C9679"/>
  <c r="C9685"/>
  <c r="C9706"/>
  <c r="C9732"/>
  <c r="C9742"/>
  <c r="C9974"/>
  <c r="C10039"/>
  <c r="C10043"/>
  <c r="C10066"/>
  <c r="C10071"/>
  <c r="C10116"/>
  <c r="C10189"/>
  <c r="C10219"/>
  <c r="C10242"/>
  <c r="C10247"/>
  <c r="C10257"/>
  <c r="C10393"/>
  <c r="C10396"/>
  <c r="C10397"/>
  <c r="C10709"/>
  <c r="C10729"/>
  <c r="C10760"/>
  <c r="C10762"/>
  <c r="C10790"/>
  <c r="C10863"/>
  <c r="C11059"/>
  <c r="C11071"/>
  <c r="C11097"/>
  <c r="C11100"/>
  <c r="C6"/>
  <c r="C116"/>
  <c r="C308"/>
  <c r="C622"/>
  <c r="C716"/>
  <c r="C720"/>
  <c r="C722"/>
  <c r="C786"/>
  <c r="C1137"/>
  <c r="C1258"/>
  <c r="C1330"/>
  <c r="C1467"/>
  <c r="C1495"/>
  <c r="C1848"/>
  <c r="C2027"/>
  <c r="C2034"/>
  <c r="C2089"/>
  <c r="C2115"/>
  <c r="C2298"/>
  <c r="C2634"/>
  <c r="C2681"/>
  <c r="C2884"/>
  <c r="C2974"/>
  <c r="C2980"/>
  <c r="C3118"/>
  <c r="C3316"/>
  <c r="C3363"/>
  <c r="C3390"/>
  <c r="C3405"/>
  <c r="C3408"/>
  <c r="C3565"/>
  <c r="C3621"/>
  <c r="C3645"/>
  <c r="C3708"/>
  <c r="C3745"/>
  <c r="C3753"/>
  <c r="C4199"/>
  <c r="C4250"/>
  <c r="C4264"/>
  <c r="C4674"/>
  <c r="C4696"/>
  <c r="C4700"/>
  <c r="C4930"/>
  <c r="C5012"/>
  <c r="C5096"/>
  <c r="C5322"/>
  <c r="C5349"/>
  <c r="C5420"/>
  <c r="C5625"/>
  <c r="C5754"/>
  <c r="C5771"/>
  <c r="C5810"/>
  <c r="C5961"/>
  <c r="C6179"/>
  <c r="C6194"/>
  <c r="C6286"/>
  <c r="C6425"/>
  <c r="C6568"/>
  <c r="C6586"/>
  <c r="C6590"/>
  <c r="C6599"/>
  <c r="C6732"/>
  <c r="C6794"/>
  <c r="C6819"/>
  <c r="C6920"/>
  <c r="C6952"/>
  <c r="C7031"/>
  <c r="C7040"/>
  <c r="C7071"/>
  <c r="C7648"/>
  <c r="C7687"/>
  <c r="C8010"/>
  <c r="C8131"/>
  <c r="C8250"/>
  <c r="C8972"/>
  <c r="C9512"/>
  <c r="C9515"/>
  <c r="C9778"/>
  <c r="C9781"/>
  <c r="C9812"/>
  <c r="C10075"/>
  <c r="C10198"/>
  <c r="C10446"/>
  <c r="C10507"/>
  <c r="C10561"/>
  <c r="C10622"/>
  <c r="C10645"/>
  <c r="C10650"/>
  <c r="C10652"/>
  <c r="C10717"/>
  <c r="C10777"/>
  <c r="C3"/>
  <c r="C855"/>
  <c r="C970"/>
  <c r="C1052"/>
  <c r="C1070"/>
  <c r="C1202"/>
  <c r="C1528"/>
  <c r="C1978"/>
  <c r="C1988"/>
  <c r="C1998"/>
  <c r="C2051"/>
  <c r="C2053"/>
  <c r="C2331"/>
  <c r="C2398"/>
  <c r="C2426"/>
  <c r="C2464"/>
  <c r="C2498"/>
  <c r="C2672"/>
  <c r="C2947"/>
  <c r="C3053"/>
  <c r="C3121"/>
  <c r="C3269"/>
  <c r="C3276"/>
  <c r="C3278"/>
  <c r="C3308"/>
  <c r="C3422"/>
  <c r="C3988"/>
  <c r="C4202"/>
  <c r="C4486"/>
  <c r="C4609"/>
  <c r="C5059"/>
  <c r="C5083"/>
  <c r="C5085"/>
  <c r="C5223"/>
  <c r="C5294"/>
  <c r="C5313"/>
  <c r="C5471"/>
  <c r="C5513"/>
  <c r="C5591"/>
  <c r="C5642"/>
  <c r="C5933"/>
  <c r="C6334"/>
  <c r="C6672"/>
  <c r="C6739"/>
  <c r="C6743"/>
  <c r="C7235"/>
  <c r="C8375"/>
  <c r="C8528"/>
  <c r="C8694"/>
  <c r="C8833"/>
  <c r="C9053"/>
  <c r="C9118"/>
  <c r="C9292"/>
  <c r="C9349"/>
  <c r="C9572"/>
  <c r="C9611"/>
  <c r="C9866"/>
  <c r="C9932"/>
  <c r="C10307"/>
  <c r="C10434"/>
  <c r="C10928"/>
  <c r="C11111"/>
  <c r="C40"/>
  <c r="C489"/>
  <c r="C599"/>
  <c r="C913"/>
  <c r="C1082"/>
  <c r="C1084"/>
  <c r="C1170"/>
  <c r="C1692"/>
  <c r="C1823"/>
  <c r="C1991"/>
  <c r="C1995"/>
  <c r="C1997"/>
  <c r="C2000"/>
  <c r="C2155"/>
  <c r="C2179"/>
  <c r="C2207"/>
  <c r="C2309"/>
  <c r="C2405"/>
  <c r="C2511"/>
  <c r="C2615"/>
  <c r="C3067"/>
  <c r="C3127"/>
  <c r="C3505"/>
  <c r="C3651"/>
  <c r="C3851"/>
  <c r="C4287"/>
  <c r="C4297"/>
  <c r="C4434"/>
  <c r="C4448"/>
  <c r="C4635"/>
  <c r="C5272"/>
  <c r="C5368"/>
  <c r="C5393"/>
  <c r="C5422"/>
  <c r="C5436"/>
  <c r="C5576"/>
  <c r="C5773"/>
  <c r="C6230"/>
  <c r="C6315"/>
  <c r="C6758"/>
  <c r="C7000"/>
  <c r="C7229"/>
  <c r="C7311"/>
  <c r="C7362"/>
  <c r="C7422"/>
  <c r="C7471"/>
  <c r="C7523"/>
  <c r="C7761"/>
  <c r="C7775"/>
  <c r="C7854"/>
  <c r="C7884"/>
  <c r="C7983"/>
  <c r="C8125"/>
  <c r="C8190"/>
  <c r="C8260"/>
  <c r="C8314"/>
  <c r="C8449"/>
  <c r="C8550"/>
  <c r="C8569"/>
  <c r="C8591"/>
  <c r="C8681"/>
  <c r="C9261"/>
  <c r="C9371"/>
  <c r="C9398"/>
  <c r="C9559"/>
  <c r="C9801"/>
  <c r="C9806"/>
  <c r="C10730"/>
  <c r="C10859"/>
  <c r="C10984"/>
  <c r="C11008"/>
  <c r="C11066"/>
  <c r="C4"/>
  <c r="C12"/>
  <c r="C66"/>
  <c r="C77"/>
  <c r="C91"/>
  <c r="C99"/>
  <c r="C131"/>
  <c r="C162"/>
  <c r="C375"/>
  <c r="C376"/>
  <c r="C388"/>
  <c r="C389"/>
  <c r="C404"/>
  <c r="C431"/>
  <c r="C491"/>
  <c r="C573"/>
  <c r="C631"/>
  <c r="C648"/>
  <c r="C650"/>
  <c r="C654"/>
  <c r="C684"/>
  <c r="C691"/>
  <c r="C700"/>
  <c r="C732"/>
  <c r="C734"/>
  <c r="C793"/>
  <c r="C802"/>
  <c r="C846"/>
  <c r="C848"/>
  <c r="C856"/>
  <c r="C862"/>
  <c r="C864"/>
  <c r="C873"/>
  <c r="C895"/>
  <c r="C907"/>
  <c r="C919"/>
  <c r="C922"/>
  <c r="C927"/>
  <c r="C935"/>
  <c r="C971"/>
  <c r="C972"/>
  <c r="C987"/>
  <c r="C991"/>
  <c r="C994"/>
  <c r="C1029"/>
  <c r="C1053"/>
  <c r="C1071"/>
  <c r="C1104"/>
  <c r="C1148"/>
  <c r="C1165"/>
  <c r="C1203"/>
  <c r="C1224"/>
  <c r="C1233"/>
  <c r="C1250"/>
  <c r="C1278"/>
  <c r="C1300"/>
  <c r="C1302"/>
  <c r="C1304"/>
  <c r="C1309"/>
  <c r="C1340"/>
  <c r="C1357"/>
  <c r="C1360"/>
  <c r="C1363"/>
  <c r="C1370"/>
  <c r="C1372"/>
  <c r="C1385"/>
  <c r="C1392"/>
  <c r="C1393"/>
  <c r="C1394"/>
  <c r="C1491"/>
  <c r="C1521"/>
  <c r="C1529"/>
  <c r="C1535"/>
  <c r="C1577"/>
  <c r="C1627"/>
  <c r="C1672"/>
  <c r="C1753"/>
  <c r="C1781"/>
  <c r="C1811"/>
  <c r="C1885"/>
  <c r="C1907"/>
  <c r="C1936"/>
  <c r="C1979"/>
  <c r="C1989"/>
  <c r="C1999"/>
  <c r="C2028"/>
  <c r="C2049"/>
  <c r="C2052"/>
  <c r="C2054"/>
  <c r="C2063"/>
  <c r="C2073"/>
  <c r="C2077"/>
  <c r="C2080"/>
  <c r="C2092"/>
  <c r="C2100"/>
  <c r="C2101"/>
  <c r="C2102"/>
  <c r="C2104"/>
  <c r="C2105"/>
  <c r="C2108"/>
  <c r="C2110"/>
  <c r="C2112"/>
  <c r="C2113"/>
  <c r="C2124"/>
  <c r="C2126"/>
  <c r="C2141"/>
  <c r="C2260"/>
  <c r="C2271"/>
  <c r="C2332"/>
  <c r="C2399"/>
  <c r="C2425"/>
  <c r="C2427"/>
  <c r="C2465"/>
  <c r="C2476"/>
  <c r="C2499"/>
  <c r="C2500"/>
  <c r="C2504"/>
  <c r="C2516"/>
  <c r="C2588"/>
  <c r="C2603"/>
  <c r="C2624"/>
  <c r="C2636"/>
  <c r="C2650"/>
  <c r="C2653"/>
  <c r="C2673"/>
  <c r="C2683"/>
  <c r="C2684"/>
  <c r="C2688"/>
  <c r="C2741"/>
  <c r="C2766"/>
  <c r="C2767"/>
  <c r="C2768"/>
  <c r="C2769"/>
  <c r="C2770"/>
  <c r="C2832"/>
  <c r="C2833"/>
  <c r="C2864"/>
  <c r="C2931"/>
  <c r="C2948"/>
  <c r="C2953"/>
  <c r="C3023"/>
  <c r="C3031"/>
  <c r="C3044"/>
  <c r="C3045"/>
  <c r="C3054"/>
  <c r="C3126"/>
  <c r="C3189"/>
  <c r="C3194"/>
  <c r="C3227"/>
  <c r="C3232"/>
  <c r="C3260"/>
  <c r="C3265"/>
  <c r="C3266"/>
  <c r="C3270"/>
  <c r="C3271"/>
  <c r="C3277"/>
  <c r="C3279"/>
  <c r="C3283"/>
  <c r="C3286"/>
  <c r="C3293"/>
  <c r="C3309"/>
  <c r="C3310"/>
  <c r="C3354"/>
  <c r="C3418"/>
  <c r="C3423"/>
  <c r="C3471"/>
  <c r="C3507"/>
  <c r="C3508"/>
  <c r="C3525"/>
  <c r="C3559"/>
  <c r="C3571"/>
  <c r="C3668"/>
  <c r="C3685"/>
  <c r="C3789"/>
  <c r="C3900"/>
  <c r="C3989"/>
  <c r="C4153"/>
  <c r="C4177"/>
  <c r="C4203"/>
  <c r="C4248"/>
  <c r="C4251"/>
  <c r="C4256"/>
  <c r="C4274"/>
  <c r="C4340"/>
  <c r="C4418"/>
  <c r="C4453"/>
  <c r="C4461"/>
  <c r="C4487"/>
  <c r="C4499"/>
  <c r="C4520"/>
  <c r="C4526"/>
  <c r="C4535"/>
  <c r="C4563"/>
  <c r="C4610"/>
  <c r="C4628"/>
  <c r="C4631"/>
  <c r="C4634"/>
  <c r="C4681"/>
  <c r="C4689"/>
  <c r="C4705"/>
  <c r="C4709"/>
  <c r="C4736"/>
  <c r="C4817"/>
  <c r="C4837"/>
  <c r="C4848"/>
  <c r="C4878"/>
  <c r="C4926"/>
  <c r="C4937"/>
  <c r="C4953"/>
  <c r="C4973"/>
  <c r="C5023"/>
  <c r="C5027"/>
  <c r="C5033"/>
  <c r="C5042"/>
  <c r="C5049"/>
  <c r="C5060"/>
  <c r="C5072"/>
  <c r="C5084"/>
  <c r="C5086"/>
  <c r="C5159"/>
  <c r="C5224"/>
  <c r="C5234"/>
  <c r="C5255"/>
  <c r="C5273"/>
  <c r="C5295"/>
  <c r="C5314"/>
  <c r="C5391"/>
  <c r="C5392"/>
  <c r="C5472"/>
  <c r="C5482"/>
  <c r="C5486"/>
  <c r="C5514"/>
  <c r="C5560"/>
  <c r="C5568"/>
  <c r="C5574"/>
  <c r="C5588"/>
  <c r="C5589"/>
  <c r="C5592"/>
  <c r="C5609"/>
  <c r="C5634"/>
  <c r="C5643"/>
  <c r="C5649"/>
  <c r="C5659"/>
  <c r="C5661"/>
  <c r="C5664"/>
  <c r="C5676"/>
  <c r="C5705"/>
  <c r="C5706"/>
  <c r="C5740"/>
  <c r="C5752"/>
  <c r="C5851"/>
  <c r="C5853"/>
  <c r="C5875"/>
  <c r="C5934"/>
  <c r="C6169"/>
  <c r="C6229"/>
  <c r="C6258"/>
  <c r="C6279"/>
  <c r="C6310"/>
  <c r="C6311"/>
  <c r="C6329"/>
  <c r="C6330"/>
  <c r="C6335"/>
  <c r="C6359"/>
  <c r="C6410"/>
  <c r="C6441"/>
  <c r="C6489"/>
  <c r="C6490"/>
  <c r="C6494"/>
  <c r="C6507"/>
  <c r="C6510"/>
  <c r="C6520"/>
  <c r="C6620"/>
  <c r="C6640"/>
  <c r="C6656"/>
  <c r="C6673"/>
  <c r="C6680"/>
  <c r="C6740"/>
  <c r="C6744"/>
  <c r="C6753"/>
  <c r="C6781"/>
  <c r="C6796"/>
  <c r="C6822"/>
  <c r="C6847"/>
  <c r="C6896"/>
  <c r="C6905"/>
  <c r="C6943"/>
  <c r="C6949"/>
  <c r="C6969"/>
  <c r="C6996"/>
  <c r="C7046"/>
  <c r="C7074"/>
  <c r="C7087"/>
  <c r="C7088"/>
  <c r="C7118"/>
  <c r="C7119"/>
  <c r="C7234"/>
  <c r="C7236"/>
  <c r="C7271"/>
  <c r="C7278"/>
  <c r="C7320"/>
  <c r="C7373"/>
  <c r="C7466"/>
  <c r="C7521"/>
  <c r="C7576"/>
  <c r="C7585"/>
  <c r="C7635"/>
  <c r="C7645"/>
  <c r="C7652"/>
  <c r="C7745"/>
  <c r="C7748"/>
  <c r="C7766"/>
  <c r="C7770"/>
  <c r="C7862"/>
  <c r="C7869"/>
  <c r="C7870"/>
  <c r="C7876"/>
  <c r="C7877"/>
  <c r="C7899"/>
  <c r="C7948"/>
  <c r="C8008"/>
  <c r="C8012"/>
  <c r="C8013"/>
  <c r="C8015"/>
  <c r="C8017"/>
  <c r="C8114"/>
  <c r="C8176"/>
  <c r="C8177"/>
  <c r="C8186"/>
  <c r="C8210"/>
  <c r="C8218"/>
  <c r="C8248"/>
  <c r="C8278"/>
  <c r="C8292"/>
  <c r="C8376"/>
  <c r="C8485"/>
  <c r="C8497"/>
  <c r="C8510"/>
  <c r="C8529"/>
  <c r="C8581"/>
  <c r="C8612"/>
  <c r="C8615"/>
  <c r="C8695"/>
  <c r="C8753"/>
  <c r="C8770"/>
  <c r="C8787"/>
  <c r="C8789"/>
  <c r="C8834"/>
  <c r="C8889"/>
  <c r="C8897"/>
  <c r="C8901"/>
  <c r="C8974"/>
  <c r="C9012"/>
  <c r="C9054"/>
  <c r="C9119"/>
  <c r="C9122"/>
  <c r="C9293"/>
  <c r="C9298"/>
  <c r="C9310"/>
  <c r="C9319"/>
  <c r="C9337"/>
  <c r="C9350"/>
  <c r="C9364"/>
  <c r="C9429"/>
  <c r="C9430"/>
  <c r="C9431"/>
  <c r="C9437"/>
  <c r="C9440"/>
  <c r="C9451"/>
  <c r="C9543"/>
  <c r="C9567"/>
  <c r="C9573"/>
  <c r="C9612"/>
  <c r="C9645"/>
  <c r="C9783"/>
  <c r="C9784"/>
  <c r="C9785"/>
  <c r="C9823"/>
  <c r="C9865"/>
  <c r="C9867"/>
  <c r="C9933"/>
  <c r="C9944"/>
  <c r="C10040"/>
  <c r="C10187"/>
  <c r="C10191"/>
  <c r="C10203"/>
  <c r="C10238"/>
  <c r="C10239"/>
  <c r="C10240"/>
  <c r="C10245"/>
  <c r="C10267"/>
  <c r="C10275"/>
  <c r="C10276"/>
  <c r="C10291"/>
  <c r="C10308"/>
  <c r="C10310"/>
  <c r="C10319"/>
  <c r="C10363"/>
  <c r="C10364"/>
  <c r="C10394"/>
  <c r="C10435"/>
  <c r="C10464"/>
  <c r="C10542"/>
  <c r="C10543"/>
  <c r="C10546"/>
  <c r="C10557"/>
  <c r="C10589"/>
  <c r="C10594"/>
  <c r="C10595"/>
  <c r="C10637"/>
  <c r="C10663"/>
  <c r="C10665"/>
  <c r="C10670"/>
  <c r="C10758"/>
  <c r="C10771"/>
  <c r="C10778"/>
  <c r="C10784"/>
  <c r="C10797"/>
  <c r="C10819"/>
  <c r="C10834"/>
  <c r="C10858"/>
  <c r="C10860"/>
  <c r="C10861"/>
  <c r="C10929"/>
  <c r="C10939"/>
  <c r="C10961"/>
  <c r="C10963"/>
  <c r="C10992"/>
  <c r="C10993"/>
  <c r="C11028"/>
  <c r="C11032"/>
  <c r="C11044"/>
  <c r="C11112"/>
  <c r="C11113"/>
  <c r="C11114"/>
  <c r="C11131"/>
  <c r="C11138"/>
  <c r="C11149"/>
  <c r="C11166"/>
  <c r="C122"/>
  <c r="C139"/>
  <c r="C174"/>
  <c r="C178"/>
  <c r="C402"/>
  <c r="C411"/>
  <c r="C567"/>
  <c r="C580"/>
  <c r="C665"/>
  <c r="C704"/>
  <c r="C725"/>
  <c r="C730"/>
  <c r="C744"/>
  <c r="C745"/>
  <c r="C752"/>
  <c r="C779"/>
  <c r="C811"/>
  <c r="C835"/>
  <c r="C1045"/>
  <c r="C1066"/>
  <c r="C1074"/>
  <c r="C1095"/>
  <c r="C1105"/>
  <c r="C1138"/>
  <c r="C1147"/>
  <c r="C1177"/>
  <c r="C1183"/>
  <c r="C1204"/>
  <c r="C1220"/>
  <c r="C1221"/>
  <c r="C1266"/>
  <c r="C1378"/>
  <c r="C1391"/>
  <c r="C1395"/>
  <c r="C1438"/>
  <c r="C1482"/>
  <c r="C1520"/>
  <c r="C1539"/>
  <c r="C1631"/>
  <c r="C1636"/>
  <c r="C1644"/>
  <c r="C1645"/>
  <c r="C1667"/>
  <c r="C1677"/>
  <c r="C1691"/>
  <c r="C1719"/>
  <c r="C1820"/>
  <c r="C1908"/>
  <c r="C2018"/>
  <c r="C2035"/>
  <c r="C2036"/>
  <c r="C2046"/>
  <c r="C2078"/>
  <c r="C2119"/>
  <c r="C2121"/>
  <c r="C2122"/>
  <c r="C2127"/>
  <c r="C2129"/>
  <c r="C2140"/>
  <c r="C2142"/>
  <c r="C2182"/>
  <c r="C2256"/>
  <c r="C2269"/>
  <c r="C2276"/>
  <c r="C2292"/>
  <c r="C2323"/>
  <c r="C2462"/>
  <c r="C2473"/>
  <c r="C2521"/>
  <c r="C2542"/>
  <c r="C2560"/>
  <c r="C2596"/>
  <c r="C2620"/>
  <c r="C2621"/>
  <c r="C2658"/>
  <c r="C2668"/>
  <c r="C2760"/>
  <c r="C2809"/>
  <c r="C2811"/>
  <c r="C2944"/>
  <c r="C3049"/>
  <c r="C3146"/>
  <c r="C3201"/>
  <c r="C3225"/>
  <c r="C3228"/>
  <c r="C3231"/>
  <c r="C3264"/>
  <c r="C3284"/>
  <c r="C3318"/>
  <c r="C3332"/>
  <c r="C3357"/>
  <c r="C3385"/>
  <c r="C3488"/>
  <c r="C3637"/>
  <c r="C3647"/>
  <c r="C3874"/>
  <c r="C3916"/>
  <c r="C4016"/>
  <c r="C4060"/>
  <c r="C4071"/>
  <c r="C4102"/>
  <c r="C4208"/>
  <c r="C4227"/>
  <c r="C4237"/>
  <c r="C4262"/>
  <c r="C4312"/>
  <c r="C4320"/>
  <c r="C4338"/>
  <c r="C4401"/>
  <c r="C4417"/>
  <c r="C4427"/>
  <c r="C4433"/>
  <c r="C4437"/>
  <c r="C4514"/>
  <c r="C4561"/>
  <c r="C4600"/>
  <c r="C4645"/>
  <c r="C4702"/>
  <c r="C4858"/>
  <c r="C4860"/>
  <c r="C4879"/>
  <c r="C5008"/>
  <c r="C5032"/>
  <c r="C5040"/>
  <c r="C5103"/>
  <c r="C5187"/>
  <c r="C5258"/>
  <c r="C5351"/>
  <c r="C5356"/>
  <c r="C5405"/>
  <c r="C5476"/>
  <c r="C5570"/>
  <c r="C5613"/>
  <c r="C5663"/>
  <c r="C5667"/>
  <c r="C5672"/>
  <c r="C5675"/>
  <c r="C5677"/>
  <c r="C5738"/>
  <c r="C5742"/>
  <c r="C5750"/>
  <c r="C5928"/>
  <c r="C5989"/>
  <c r="C5996"/>
  <c r="C6003"/>
  <c r="C6090"/>
  <c r="C6151"/>
  <c r="C6157"/>
  <c r="C6165"/>
  <c r="C6191"/>
  <c r="C6226"/>
  <c r="C6227"/>
  <c r="C6266"/>
  <c r="C6281"/>
  <c r="C6306"/>
  <c r="C6432"/>
  <c r="C6579"/>
  <c r="C6592"/>
  <c r="C6667"/>
  <c r="C6768"/>
  <c r="C6823"/>
  <c r="C6855"/>
  <c r="C6886"/>
  <c r="C6900"/>
  <c r="C6925"/>
  <c r="C6972"/>
  <c r="C7194"/>
  <c r="C7195"/>
  <c r="C7222"/>
  <c r="C7224"/>
  <c r="C7239"/>
  <c r="C7262"/>
  <c r="C7303"/>
  <c r="C7314"/>
  <c r="C7318"/>
  <c r="C7416"/>
  <c r="C7446"/>
  <c r="C7453"/>
  <c r="C7508"/>
  <c r="C7590"/>
  <c r="C7840"/>
  <c r="C7852"/>
  <c r="C7882"/>
  <c r="C7978"/>
  <c r="C8011"/>
  <c r="C8016"/>
  <c r="C8026"/>
  <c r="C8049"/>
  <c r="C8136"/>
  <c r="C8150"/>
  <c r="C8174"/>
  <c r="C8209"/>
  <c r="C8269"/>
  <c r="C8294"/>
  <c r="C8324"/>
  <c r="C8482"/>
  <c r="C8495"/>
  <c r="C8540"/>
  <c r="C8568"/>
  <c r="C8699"/>
  <c r="C8773"/>
  <c r="C8820"/>
  <c r="C8869"/>
  <c r="C8899"/>
  <c r="C8902"/>
  <c r="C8915"/>
  <c r="C8926"/>
  <c r="C8939"/>
  <c r="C8954"/>
  <c r="C8955"/>
  <c r="C8957"/>
  <c r="C8967"/>
  <c r="C9017"/>
  <c r="C9020"/>
  <c r="C9055"/>
  <c r="C9169"/>
  <c r="C9214"/>
  <c r="C9333"/>
  <c r="C9486"/>
  <c r="C9521"/>
  <c r="C9585"/>
  <c r="C9664"/>
  <c r="C9689"/>
  <c r="C9704"/>
  <c r="C9744"/>
  <c r="C9771"/>
  <c r="C9939"/>
  <c r="C10052"/>
  <c r="C10055"/>
  <c r="C10060"/>
  <c r="C10061"/>
  <c r="C10067"/>
  <c r="C10069"/>
  <c r="C10074"/>
  <c r="C10077"/>
  <c r="C10078"/>
  <c r="C10083"/>
  <c r="C10105"/>
  <c r="C10113"/>
  <c r="C10120"/>
  <c r="C10123"/>
  <c r="C10166"/>
  <c r="C10178"/>
  <c r="C10274"/>
  <c r="C10280"/>
  <c r="C10283"/>
  <c r="C10290"/>
  <c r="C10305"/>
  <c r="C10379"/>
  <c r="C10399"/>
  <c r="C10402"/>
  <c r="C10429"/>
  <c r="C10465"/>
  <c r="C10468"/>
  <c r="C10535"/>
  <c r="C10571"/>
  <c r="C10603"/>
  <c r="C10607"/>
  <c r="C10684"/>
  <c r="C10687"/>
  <c r="C10689"/>
  <c r="C10761"/>
  <c r="C10772"/>
  <c r="C10785"/>
  <c r="C10820"/>
  <c r="C10826"/>
  <c r="C10910"/>
  <c r="C10924"/>
  <c r="C10943"/>
  <c r="C10957"/>
  <c r="C10991"/>
  <c r="C11020"/>
  <c r="C11038"/>
  <c r="C11051"/>
  <c r="C11062"/>
  <c r="C11103"/>
  <c r="C11104"/>
  <c r="C11105"/>
  <c r="C11108"/>
  <c r="C11115"/>
  <c r="C11116"/>
  <c r="C11120"/>
  <c r="C11121"/>
  <c r="C11130"/>
  <c r="C11137"/>
  <c r="C31"/>
  <c r="C141"/>
  <c r="C175"/>
  <c r="C277"/>
  <c r="C350"/>
  <c r="C396"/>
  <c r="C819"/>
  <c r="C830"/>
  <c r="C894"/>
  <c r="C973"/>
  <c r="C1103"/>
  <c r="C1323"/>
  <c r="C1435"/>
  <c r="C1611"/>
  <c r="C1648"/>
  <c r="C2085"/>
  <c r="C2295"/>
  <c r="C2421"/>
  <c r="C2526"/>
  <c r="C2605"/>
  <c r="C2747"/>
  <c r="C2753"/>
  <c r="C2775"/>
  <c r="C2835"/>
  <c r="C2915"/>
  <c r="C3040"/>
  <c r="C3158"/>
  <c r="C3339"/>
  <c r="C3542"/>
  <c r="C3550"/>
  <c r="C3679"/>
  <c r="C3778"/>
  <c r="C4022"/>
  <c r="C4161"/>
  <c r="C4334"/>
  <c r="C4449"/>
  <c r="C4566"/>
  <c r="C4567"/>
  <c r="C4865"/>
  <c r="C5053"/>
  <c r="C5147"/>
  <c r="C5244"/>
  <c r="C5367"/>
  <c r="C5559"/>
  <c r="C5606"/>
  <c r="C5611"/>
  <c r="C5647"/>
  <c r="C5904"/>
  <c r="C6237"/>
  <c r="C6506"/>
  <c r="C6993"/>
  <c r="C7158"/>
  <c r="C7162"/>
  <c r="C7312"/>
  <c r="C7372"/>
  <c r="C7443"/>
  <c r="C7554"/>
  <c r="C7608"/>
  <c r="C7827"/>
  <c r="C8138"/>
  <c r="C8429"/>
  <c r="C8551"/>
  <c r="C9374"/>
  <c r="C9588"/>
  <c r="C9589"/>
  <c r="C9699"/>
  <c r="C9828"/>
  <c r="C9852"/>
  <c r="C9887"/>
  <c r="C9987"/>
  <c r="C10082"/>
  <c r="C10138"/>
  <c r="C10155"/>
  <c r="C10222"/>
  <c r="C10405"/>
  <c r="C10422"/>
  <c r="C10426"/>
  <c r="C10439"/>
  <c r="C10642"/>
  <c r="C10701"/>
  <c r="C10845"/>
  <c r="C10847"/>
  <c r="C13"/>
  <c r="C89"/>
  <c r="C170"/>
  <c r="C177"/>
  <c r="C295"/>
  <c r="C370"/>
  <c r="C384"/>
  <c r="C391"/>
  <c r="C395"/>
  <c r="C436"/>
  <c r="C444"/>
  <c r="C448"/>
  <c r="C460"/>
  <c r="C557"/>
  <c r="C558"/>
  <c r="C626"/>
  <c r="C649"/>
  <c r="C677"/>
  <c r="C714"/>
  <c r="C723"/>
  <c r="C763"/>
  <c r="C863"/>
  <c r="C869"/>
  <c r="C870"/>
  <c r="C891"/>
  <c r="C903"/>
  <c r="C940"/>
  <c r="C948"/>
  <c r="C959"/>
  <c r="C968"/>
  <c r="C969"/>
  <c r="C981"/>
  <c r="C993"/>
  <c r="C1114"/>
  <c r="C1128"/>
  <c r="C1188"/>
  <c r="C1192"/>
  <c r="C1209"/>
  <c r="C1211"/>
  <c r="C1228"/>
  <c r="C1245"/>
  <c r="C1253"/>
  <c r="C1254"/>
  <c r="C1286"/>
  <c r="C1295"/>
  <c r="C1326"/>
  <c r="C1371"/>
  <c r="C1407"/>
  <c r="C1408"/>
  <c r="C1411"/>
  <c r="C1417"/>
  <c r="C1432"/>
  <c r="C1437"/>
  <c r="C1441"/>
  <c r="C1572"/>
  <c r="C1715"/>
  <c r="C1750"/>
  <c r="C1797"/>
  <c r="C1815"/>
  <c r="C1836"/>
  <c r="C1837"/>
  <c r="C1883"/>
  <c r="C1892"/>
  <c r="C1893"/>
  <c r="C1894"/>
  <c r="C1967"/>
  <c r="C2008"/>
  <c r="C2040"/>
  <c r="C2079"/>
  <c r="C2095"/>
  <c r="C2097"/>
  <c r="C2106"/>
  <c r="C2109"/>
  <c r="C2116"/>
  <c r="C2132"/>
  <c r="C2143"/>
  <c r="C2251"/>
  <c r="C2291"/>
  <c r="C2322"/>
  <c r="C2369"/>
  <c r="C2374"/>
  <c r="C2415"/>
  <c r="C2442"/>
  <c r="C2488"/>
  <c r="C2506"/>
  <c r="C2514"/>
  <c r="C2527"/>
  <c r="C2539"/>
  <c r="C2652"/>
  <c r="C2819"/>
  <c r="C2863"/>
  <c r="C2882"/>
  <c r="C2925"/>
  <c r="C2940"/>
  <c r="C2941"/>
  <c r="C3047"/>
  <c r="C3058"/>
  <c r="C3172"/>
  <c r="C3248"/>
  <c r="C3406"/>
  <c r="C3415"/>
  <c r="C3455"/>
  <c r="C3463"/>
  <c r="C3465"/>
  <c r="C3472"/>
  <c r="C3473"/>
  <c r="C3478"/>
  <c r="C3492"/>
  <c r="C3518"/>
  <c r="C3519"/>
  <c r="C3520"/>
  <c r="C3540"/>
  <c r="C3681"/>
  <c r="C3688"/>
  <c r="C3689"/>
  <c r="C3770"/>
  <c r="C3788"/>
  <c r="C3866"/>
  <c r="C3873"/>
  <c r="C4204"/>
  <c r="C4207"/>
  <c r="C4244"/>
  <c r="C4284"/>
  <c r="C4288"/>
  <c r="C4289"/>
  <c r="C4302"/>
  <c r="C4321"/>
  <c r="C4331"/>
  <c r="C4435"/>
  <c r="C4458"/>
  <c r="C4459"/>
  <c r="C4463"/>
  <c r="C4464"/>
  <c r="C4506"/>
  <c r="C4646"/>
  <c r="C4679"/>
  <c r="C4688"/>
  <c r="C4766"/>
  <c r="C4786"/>
  <c r="C4787"/>
  <c r="C4788"/>
  <c r="C4789"/>
  <c r="C4917"/>
  <c r="C4918"/>
  <c r="C4919"/>
  <c r="C4933"/>
  <c r="C4934"/>
  <c r="C5041"/>
  <c r="C5048"/>
  <c r="C5107"/>
  <c r="C5108"/>
  <c r="C5149"/>
  <c r="C5150"/>
  <c r="C5176"/>
  <c r="C5214"/>
  <c r="C5221"/>
  <c r="C5222"/>
  <c r="C5319"/>
  <c r="C5328"/>
  <c r="C5400"/>
  <c r="C5439"/>
  <c r="C5480"/>
  <c r="C5487"/>
  <c r="C5498"/>
  <c r="C5620"/>
  <c r="C5626"/>
  <c r="C5648"/>
  <c r="C5668"/>
  <c r="C5820"/>
  <c r="C5842"/>
  <c r="C5935"/>
  <c r="C6075"/>
  <c r="C6074"/>
  <c r="C6185"/>
  <c r="C6208"/>
  <c r="C6228"/>
  <c r="C6236"/>
  <c r="C6263"/>
  <c r="C6269"/>
  <c r="C6327"/>
  <c r="C6351"/>
  <c r="C6357"/>
  <c r="C6448"/>
  <c r="C6566"/>
  <c r="C6587"/>
  <c r="C6588"/>
  <c r="C6616"/>
  <c r="C6664"/>
  <c r="C6666"/>
  <c r="C6668"/>
  <c r="C6669"/>
  <c r="C6730"/>
  <c r="C7115"/>
  <c r="C7269"/>
  <c r="C7518"/>
  <c r="C7530"/>
  <c r="C7653"/>
  <c r="C7702"/>
  <c r="C7773"/>
  <c r="C7806"/>
  <c r="C7807"/>
  <c r="C8133"/>
  <c r="C8252"/>
  <c r="C8297"/>
  <c r="C8318"/>
  <c r="C8396"/>
  <c r="C8410"/>
  <c r="C8755"/>
  <c r="C8911"/>
  <c r="C8964"/>
  <c r="C9026"/>
  <c r="C9063"/>
  <c r="C9163"/>
  <c r="C9254"/>
  <c r="C9415"/>
  <c r="C9425"/>
  <c r="C9550"/>
  <c r="C9551"/>
  <c r="C9552"/>
  <c r="C9579"/>
  <c r="C9788"/>
  <c r="C9824"/>
  <c r="C9921"/>
  <c r="C10026"/>
  <c r="C10044"/>
  <c r="C10142"/>
  <c r="C10168"/>
  <c r="C10169"/>
  <c r="C10235"/>
  <c r="C10286"/>
  <c r="C10326"/>
  <c r="C10404"/>
  <c r="C10440"/>
  <c r="C10551"/>
  <c r="C10554"/>
  <c r="C10562"/>
  <c r="C10587"/>
  <c r="C10590"/>
  <c r="C10591"/>
  <c r="C10601"/>
  <c r="C10623"/>
  <c r="C10624"/>
  <c r="C10625"/>
  <c r="C10660"/>
  <c r="C10664"/>
  <c r="C10755"/>
  <c r="C10789"/>
  <c r="C10849"/>
  <c r="C10996"/>
  <c r="C11043"/>
  <c r="C11057"/>
  <c r="C11072"/>
  <c r="C23"/>
  <c r="C154"/>
  <c r="C182"/>
  <c r="C213"/>
  <c r="C291"/>
  <c r="C312"/>
  <c r="C313"/>
  <c r="C345"/>
  <c r="C528"/>
  <c r="C565"/>
  <c r="C666"/>
  <c r="C1005"/>
  <c r="C1176"/>
  <c r="C1207"/>
  <c r="C1222"/>
  <c r="C1268"/>
  <c r="C1287"/>
  <c r="C1346"/>
  <c r="C1433"/>
  <c r="C1468"/>
  <c r="C1558"/>
  <c r="C1597"/>
  <c r="C1601"/>
  <c r="C2209"/>
  <c r="C2210"/>
  <c r="C2218"/>
  <c r="C2364"/>
  <c r="C2459"/>
  <c r="C2573"/>
  <c r="C2629"/>
  <c r="C2710"/>
  <c r="C2749"/>
  <c r="C2776"/>
  <c r="C2796"/>
  <c r="C2928"/>
  <c r="C2968"/>
  <c r="C2971"/>
  <c r="C2984"/>
  <c r="C2985"/>
  <c r="C3015"/>
  <c r="C3043"/>
  <c r="C3094"/>
  <c r="C3267"/>
  <c r="C3296"/>
  <c r="C3321"/>
  <c r="C3325"/>
  <c r="C3330"/>
  <c r="C3331"/>
  <c r="C3334"/>
  <c r="C3382"/>
  <c r="C3498"/>
  <c r="C3499"/>
  <c r="C3605"/>
  <c r="C3700"/>
  <c r="C3705"/>
  <c r="C3726"/>
  <c r="C3807"/>
  <c r="C3841"/>
  <c r="C3891"/>
  <c r="C3960"/>
  <c r="C3975"/>
  <c r="C4059"/>
  <c r="C4151"/>
  <c r="C4152"/>
  <c r="C4193"/>
  <c r="C4260"/>
  <c r="C4424"/>
  <c r="C4539"/>
  <c r="C4546"/>
  <c r="C4632"/>
  <c r="C4768"/>
  <c r="C4813"/>
  <c r="C4820"/>
  <c r="C4821"/>
  <c r="C4835"/>
  <c r="C4842"/>
  <c r="C4843"/>
  <c r="C4855"/>
  <c r="C4873"/>
  <c r="C4885"/>
  <c r="C4902"/>
  <c r="C4906"/>
  <c r="C4924"/>
  <c r="C5118"/>
  <c r="C5208"/>
  <c r="C5213"/>
  <c r="C5281"/>
  <c r="C5282"/>
  <c r="C5285"/>
  <c r="C5286"/>
  <c r="C5326"/>
  <c r="C5327"/>
  <c r="C5366"/>
  <c r="C5387"/>
  <c r="C5410"/>
  <c r="C5415"/>
  <c r="C5433"/>
  <c r="C5457"/>
  <c r="C5551"/>
  <c r="C5608"/>
  <c r="C5623"/>
  <c r="C5714"/>
  <c r="C5798"/>
  <c r="C5870"/>
  <c r="C5881"/>
  <c r="C5903"/>
  <c r="C5943"/>
  <c r="C5955"/>
  <c r="C5957"/>
  <c r="C5971"/>
  <c r="C6019"/>
  <c r="C6053"/>
  <c r="C6127"/>
  <c r="C6284"/>
  <c r="C6294"/>
  <c r="C6337"/>
  <c r="C6368"/>
  <c r="C6383"/>
  <c r="C6390"/>
  <c r="C6391"/>
  <c r="C6493"/>
  <c r="C6495"/>
  <c r="C6497"/>
  <c r="C6631"/>
  <c r="C6645"/>
  <c r="C6676"/>
  <c r="C6706"/>
  <c r="C6910"/>
  <c r="C7025"/>
  <c r="C7327"/>
  <c r="C7328"/>
  <c r="C7332"/>
  <c r="C7442"/>
  <c r="C7553"/>
  <c r="C7614"/>
  <c r="C7618"/>
  <c r="C7619"/>
  <c r="C7621"/>
  <c r="C7638"/>
  <c r="C7708"/>
  <c r="C7732"/>
  <c r="C7785"/>
  <c r="C7823"/>
  <c r="C7824"/>
  <c r="C7825"/>
  <c r="C7826"/>
  <c r="C7872"/>
  <c r="C7878"/>
  <c r="C7917"/>
  <c r="C7922"/>
  <c r="C7934"/>
  <c r="C7936"/>
  <c r="C7945"/>
  <c r="C7965"/>
  <c r="C7969"/>
  <c r="C8120"/>
  <c r="C8392"/>
  <c r="C8465"/>
  <c r="C8515"/>
  <c r="C8539"/>
  <c r="C8547"/>
  <c r="C8559"/>
  <c r="C8583"/>
  <c r="C8635"/>
  <c r="C8637"/>
  <c r="C8647"/>
  <c r="C8657"/>
  <c r="C8674"/>
  <c r="C8688"/>
  <c r="C8690"/>
  <c r="C8691"/>
  <c r="C8754"/>
  <c r="C8780"/>
  <c r="C8853"/>
  <c r="C8865"/>
  <c r="C8866"/>
  <c r="C8928"/>
  <c r="C8950"/>
  <c r="C9038"/>
  <c r="C9153"/>
  <c r="C9217"/>
  <c r="C9248"/>
  <c r="C9264"/>
  <c r="C9324"/>
  <c r="C9327"/>
  <c r="C9338"/>
  <c r="C9339"/>
  <c r="C9340"/>
  <c r="C9423"/>
  <c r="C9475"/>
  <c r="C9524"/>
  <c r="C9528"/>
  <c r="C9683"/>
  <c r="C9713"/>
  <c r="C9723"/>
  <c r="C9733"/>
  <c r="C9810"/>
  <c r="C9834"/>
  <c r="C9846"/>
  <c r="C9850"/>
  <c r="C9894"/>
  <c r="C9901"/>
  <c r="C9909"/>
  <c r="C9913"/>
  <c r="C9917"/>
  <c r="C9957"/>
  <c r="C9958"/>
  <c r="C9988"/>
  <c r="C9990"/>
  <c r="C9991"/>
  <c r="C10204"/>
  <c r="C10278"/>
  <c r="C10292"/>
  <c r="C10302"/>
  <c r="C10338"/>
  <c r="C10383"/>
  <c r="C10403"/>
  <c r="C10408"/>
  <c r="C10416"/>
  <c r="C10442"/>
  <c r="C10453"/>
  <c r="C10457"/>
  <c r="C10461"/>
  <c r="C10473"/>
  <c r="C10484"/>
  <c r="C10492"/>
  <c r="C10537"/>
  <c r="C10538"/>
  <c r="C10539"/>
  <c r="C10540"/>
  <c r="C10568"/>
  <c r="C10612"/>
  <c r="C10636"/>
  <c r="C10691"/>
  <c r="C10722"/>
  <c r="C10857"/>
  <c r="C10870"/>
  <c r="C10882"/>
  <c r="C10919"/>
  <c r="C11007"/>
  <c r="C11041"/>
  <c r="C94"/>
  <c r="C119"/>
  <c r="C159"/>
  <c r="C181"/>
  <c r="C217"/>
  <c r="C264"/>
  <c r="C276"/>
  <c r="C279"/>
  <c r="C385"/>
  <c r="C441"/>
  <c r="C542"/>
  <c r="C614"/>
  <c r="C627"/>
  <c r="C637"/>
  <c r="C670"/>
  <c r="C728"/>
  <c r="C729"/>
  <c r="C765"/>
  <c r="C852"/>
  <c r="C865"/>
  <c r="C866"/>
  <c r="C884"/>
  <c r="C886"/>
  <c r="C910"/>
  <c r="C949"/>
  <c r="C950"/>
  <c r="C951"/>
  <c r="C967"/>
  <c r="C986"/>
  <c r="C988"/>
  <c r="C1020"/>
  <c r="C1021"/>
  <c r="C1023"/>
  <c r="C1024"/>
  <c r="C1048"/>
  <c r="C1079"/>
  <c r="C1120"/>
  <c r="C1133"/>
  <c r="C1168"/>
  <c r="C1180"/>
  <c r="C1196"/>
  <c r="C1214"/>
  <c r="C1219"/>
  <c r="C1227"/>
  <c r="C1248"/>
  <c r="C1296"/>
  <c r="C1412"/>
  <c r="C1414"/>
  <c r="C1429"/>
  <c r="C1457"/>
  <c r="C1459"/>
  <c r="C1471"/>
  <c r="C1474"/>
  <c r="C1490"/>
  <c r="C1591"/>
  <c r="C1593"/>
  <c r="C1608"/>
  <c r="C1651"/>
  <c r="C1657"/>
  <c r="C1678"/>
  <c r="C1779"/>
  <c r="C1806"/>
  <c r="C1833"/>
  <c r="C1852"/>
  <c r="C1870"/>
  <c r="C1942"/>
  <c r="C2057"/>
  <c r="C2133"/>
  <c r="C2153"/>
  <c r="C2225"/>
  <c r="C2250"/>
  <c r="C2290"/>
  <c r="C2300"/>
  <c r="C2305"/>
  <c r="C2328"/>
  <c r="C2358"/>
  <c r="C2477"/>
  <c r="C2486"/>
  <c r="C2496"/>
  <c r="C2497"/>
  <c r="C2505"/>
  <c r="C2509"/>
  <c r="C2535"/>
  <c r="C2553"/>
  <c r="C2561"/>
  <c r="C2575"/>
  <c r="C2750"/>
  <c r="C2790"/>
  <c r="C2793"/>
  <c r="C2820"/>
  <c r="C2825"/>
  <c r="C2839"/>
  <c r="C2856"/>
  <c r="C2888"/>
  <c r="C2923"/>
  <c r="C2926"/>
  <c r="C2955"/>
  <c r="C2958"/>
  <c r="C3026"/>
  <c r="C3028"/>
  <c r="C3051"/>
  <c r="C3052"/>
  <c r="C3062"/>
  <c r="C3068"/>
  <c r="C3165"/>
  <c r="C3186"/>
  <c r="C3195"/>
  <c r="C3242"/>
  <c r="C3373"/>
  <c r="C3383"/>
  <c r="C3428"/>
  <c r="C3460"/>
  <c r="C3480"/>
  <c r="C3524"/>
  <c r="C3527"/>
  <c r="C3530"/>
  <c r="C3531"/>
  <c r="C3532"/>
  <c r="C3534"/>
  <c r="C3537"/>
  <c r="C3547"/>
  <c r="C3557"/>
  <c r="C3558"/>
  <c r="C3560"/>
  <c r="C3585"/>
  <c r="C3633"/>
  <c r="C3648"/>
  <c r="C3666"/>
  <c r="C3672"/>
  <c r="C3695"/>
  <c r="C3721"/>
  <c r="C3777"/>
  <c r="C3790"/>
  <c r="C3800"/>
  <c r="C3838"/>
  <c r="C3844"/>
  <c r="C3885"/>
  <c r="C3892"/>
  <c r="C3893"/>
  <c r="C3941"/>
  <c r="C3958"/>
  <c r="C3978"/>
  <c r="C3979"/>
  <c r="C3992"/>
  <c r="C4043"/>
  <c r="C4051"/>
  <c r="C4106"/>
  <c r="C4123"/>
  <c r="C4253"/>
  <c r="C4266"/>
  <c r="C4403"/>
  <c r="C4420"/>
  <c r="C4426"/>
  <c r="C4512"/>
  <c r="C4543"/>
  <c r="C4590"/>
  <c r="C4591"/>
  <c r="C4660"/>
  <c r="C4675"/>
  <c r="C4727"/>
  <c r="C4731"/>
  <c r="C4779"/>
  <c r="C4834"/>
  <c r="C4877"/>
  <c r="C4882"/>
  <c r="C4888"/>
  <c r="C4889"/>
  <c r="C4915"/>
  <c r="C4923"/>
  <c r="C4939"/>
  <c r="C4957"/>
  <c r="C4958"/>
  <c r="C4991"/>
  <c r="C5046"/>
  <c r="C5056"/>
  <c r="C5061"/>
  <c r="C5075"/>
  <c r="C5091"/>
  <c r="C5098"/>
  <c r="C5104"/>
  <c r="C5105"/>
  <c r="C5106"/>
  <c r="C5145"/>
  <c r="C5186"/>
  <c r="C5199"/>
  <c r="C5245"/>
  <c r="C5250"/>
  <c r="C5251"/>
  <c r="C5280"/>
  <c r="C5299"/>
  <c r="C5311"/>
  <c r="C5320"/>
  <c r="C5331"/>
  <c r="C5369"/>
  <c r="C5376"/>
  <c r="C5406"/>
  <c r="C5421"/>
  <c r="C5494"/>
  <c r="C5528"/>
  <c r="C5533"/>
  <c r="C5541"/>
  <c r="C5558"/>
  <c r="C5565"/>
  <c r="C5567"/>
  <c r="C5612"/>
  <c r="C5656"/>
  <c r="C5662"/>
  <c r="C5673"/>
  <c r="C5674"/>
  <c r="C5680"/>
  <c r="C5682"/>
  <c r="C5684"/>
  <c r="C5730"/>
  <c r="C5768"/>
  <c r="C5793"/>
  <c r="C5803"/>
  <c r="C5813"/>
  <c r="C5849"/>
  <c r="C5907"/>
  <c r="C6150"/>
  <c r="C6175"/>
  <c r="C6254"/>
  <c r="C6282"/>
  <c r="C6367"/>
  <c r="C6370"/>
  <c r="C6387"/>
  <c r="C6450"/>
  <c r="C6464"/>
  <c r="C6465"/>
  <c r="C6474"/>
  <c r="C6475"/>
  <c r="C6484"/>
  <c r="C6500"/>
  <c r="C6612"/>
  <c r="C6705"/>
  <c r="C6736"/>
  <c r="C6746"/>
  <c r="C6789"/>
  <c r="C6878"/>
  <c r="C6887"/>
  <c r="C6958"/>
  <c r="C6992"/>
  <c r="C7002"/>
  <c r="C7011"/>
  <c r="C7012"/>
  <c r="C7035"/>
  <c r="C7049"/>
  <c r="C7152"/>
  <c r="C7226"/>
  <c r="C7230"/>
  <c r="C7244"/>
  <c r="C7258"/>
  <c r="C7273"/>
  <c r="C7377"/>
  <c r="C7414"/>
  <c r="C7490"/>
  <c r="C7566"/>
  <c r="C7568"/>
  <c r="C7602"/>
  <c r="C7607"/>
  <c r="C7632"/>
  <c r="C7637"/>
  <c r="C7642"/>
  <c r="C7643"/>
  <c r="C7657"/>
  <c r="C7662"/>
  <c r="C7672"/>
  <c r="C7680"/>
  <c r="C7690"/>
  <c r="C7691"/>
  <c r="C7757"/>
  <c r="C7779"/>
  <c r="C7796"/>
  <c r="C7809"/>
  <c r="C7815"/>
  <c r="C7836"/>
  <c r="C7885"/>
  <c r="C7890"/>
  <c r="C7967"/>
  <c r="C8147"/>
  <c r="C8151"/>
  <c r="C8161"/>
  <c r="C8164"/>
  <c r="C8175"/>
  <c r="C8179"/>
  <c r="C8180"/>
  <c r="C8192"/>
  <c r="C8194"/>
  <c r="C8200"/>
  <c r="C8201"/>
  <c r="C8202"/>
  <c r="C8259"/>
  <c r="C8262"/>
  <c r="C8267"/>
  <c r="C8290"/>
  <c r="C8296"/>
  <c r="C8329"/>
  <c r="C8428"/>
  <c r="C8430"/>
  <c r="C8548"/>
  <c r="C8649"/>
  <c r="C8723"/>
  <c r="C8951"/>
  <c r="C9133"/>
  <c r="C9138"/>
  <c r="C9141"/>
  <c r="C9149"/>
  <c r="C9161"/>
  <c r="C9178"/>
  <c r="C9196"/>
  <c r="C9273"/>
  <c r="C9285"/>
  <c r="C9308"/>
  <c r="C9309"/>
  <c r="C9312"/>
  <c r="C9355"/>
  <c r="C9399"/>
  <c r="C9412"/>
  <c r="C9452"/>
  <c r="C9457"/>
  <c r="C9513"/>
  <c r="C9529"/>
  <c r="C9594"/>
  <c r="C9600"/>
  <c r="C9638"/>
  <c r="C9659"/>
  <c r="C9669"/>
  <c r="C9695"/>
  <c r="C9696"/>
  <c r="C9724"/>
  <c r="C9740"/>
  <c r="C9743"/>
  <c r="C9748"/>
  <c r="C9750"/>
  <c r="C9752"/>
  <c r="C9757"/>
  <c r="C9768"/>
  <c r="C9798"/>
  <c r="C9825"/>
  <c r="C9856"/>
  <c r="C9878"/>
  <c r="C9881"/>
  <c r="C9892"/>
  <c r="C9893"/>
  <c r="C9899"/>
  <c r="C9900"/>
  <c r="C9912"/>
  <c r="C9916"/>
  <c r="C9920"/>
  <c r="C9929"/>
  <c r="C9946"/>
  <c r="C9954"/>
  <c r="C9956"/>
  <c r="C9971"/>
  <c r="C9972"/>
  <c r="C9973"/>
  <c r="C9980"/>
  <c r="C9986"/>
  <c r="C10016"/>
  <c r="C10017"/>
  <c r="C10029"/>
  <c r="C10050"/>
  <c r="C10136"/>
  <c r="C10145"/>
  <c r="C10153"/>
  <c r="C10208"/>
  <c r="C10215"/>
  <c r="C10293"/>
  <c r="C10294"/>
  <c r="C10414"/>
  <c r="C10438"/>
  <c r="C10454"/>
  <c r="C10469"/>
  <c r="C10550"/>
  <c r="C10558"/>
  <c r="C10577"/>
  <c r="C10581"/>
  <c r="C10653"/>
  <c r="C10666"/>
  <c r="C10702"/>
  <c r="C10723"/>
  <c r="C10737"/>
  <c r="C10773"/>
  <c r="C10799"/>
  <c r="C10800"/>
  <c r="C10805"/>
  <c r="C10807"/>
  <c r="C10808"/>
  <c r="C10809"/>
  <c r="C10812"/>
  <c r="C10813"/>
  <c r="C10814"/>
  <c r="C10822"/>
  <c r="C10823"/>
  <c r="C10853"/>
  <c r="C10862"/>
  <c r="C10918"/>
  <c r="C10974"/>
  <c r="C10975"/>
  <c r="C11004"/>
  <c r="C11056"/>
  <c r="C11091"/>
  <c r="C11127"/>
  <c r="C11157"/>
  <c r="C87"/>
  <c r="C125"/>
  <c r="C209"/>
  <c r="C462"/>
  <c r="C520"/>
  <c r="C800"/>
  <c r="C1038"/>
  <c r="C1445"/>
  <c r="C1653"/>
  <c r="C2303"/>
  <c r="C2567"/>
  <c r="C2697"/>
  <c r="C2752"/>
  <c r="C2797"/>
  <c r="C2988"/>
  <c r="C3056"/>
  <c r="C3089"/>
  <c r="C3326"/>
  <c r="C3529"/>
  <c r="C3624"/>
  <c r="C3792"/>
  <c r="C3826"/>
  <c r="C3852"/>
  <c r="C4015"/>
  <c r="C4054"/>
  <c r="C4472"/>
  <c r="C4814"/>
  <c r="C4851"/>
  <c r="C4955"/>
  <c r="C5019"/>
  <c r="C5054"/>
  <c r="C5114"/>
  <c r="C5129"/>
  <c r="C5152"/>
  <c r="C5583"/>
  <c r="C6741"/>
  <c r="C6988"/>
  <c r="C7024"/>
  <c r="C7223"/>
  <c r="C7227"/>
  <c r="C7445"/>
  <c r="C7720"/>
  <c r="C7756"/>
  <c r="C7977"/>
  <c r="C8040"/>
  <c r="C8629"/>
  <c r="C8751"/>
  <c r="C8792"/>
  <c r="C8864"/>
  <c r="C8885"/>
  <c r="C8942"/>
  <c r="C9112"/>
  <c r="C9143"/>
  <c r="C9295"/>
  <c r="C9325"/>
  <c r="C9365"/>
  <c r="C9632"/>
  <c r="C9643"/>
  <c r="C9647"/>
  <c r="C9822"/>
  <c r="C9833"/>
  <c r="C10253"/>
  <c r="C10449"/>
  <c r="C10460"/>
  <c r="C10574"/>
  <c r="C10806"/>
  <c r="C11050"/>
  <c r="C11069"/>
  <c r="C11143"/>
  <c r="C11147"/>
  <c r="C80"/>
  <c r="C164"/>
  <c r="C304"/>
  <c r="C454"/>
  <c r="C458"/>
  <c r="C478"/>
  <c r="C591"/>
  <c r="C643"/>
  <c r="C668"/>
  <c r="C749"/>
  <c r="C957"/>
  <c r="C1096"/>
  <c r="C1166"/>
  <c r="C1279"/>
  <c r="C1415"/>
  <c r="C1600"/>
  <c r="C1607"/>
  <c r="C1612"/>
  <c r="C1641"/>
  <c r="C1668"/>
  <c r="C1832"/>
  <c r="C1882"/>
  <c r="C1919"/>
  <c r="C1920"/>
  <c r="C1934"/>
  <c r="C1966"/>
  <c r="C2001"/>
  <c r="C2206"/>
  <c r="C2661"/>
  <c r="C2841"/>
  <c r="C2877"/>
  <c r="C2943"/>
  <c r="C3137"/>
  <c r="C3209"/>
  <c r="C3288"/>
  <c r="C3504"/>
  <c r="C3680"/>
  <c r="C3759"/>
  <c r="C4008"/>
  <c r="C4214"/>
  <c r="C4224"/>
  <c r="C4294"/>
  <c r="C4507"/>
  <c r="C4508"/>
  <c r="C4938"/>
  <c r="C5024"/>
  <c r="C5125"/>
  <c r="C5151"/>
  <c r="C5491"/>
  <c r="C5493"/>
  <c r="C5516"/>
  <c r="C5580"/>
  <c r="C5581"/>
  <c r="C5641"/>
  <c r="C5657"/>
  <c r="C5892"/>
  <c r="C5905"/>
  <c r="C6078"/>
  <c r="C6515"/>
  <c r="C6738"/>
  <c r="C6799"/>
  <c r="C7045"/>
  <c r="C7123"/>
  <c r="C7174"/>
  <c r="C7280"/>
  <c r="C7285"/>
  <c r="C7408"/>
  <c r="C7430"/>
  <c r="C7448"/>
  <c r="C7463"/>
  <c r="C7582"/>
  <c r="C8277"/>
  <c r="C8281"/>
  <c r="C8317"/>
  <c r="C8378"/>
  <c r="C8566"/>
  <c r="C8573"/>
  <c r="C8685"/>
  <c r="C8726"/>
  <c r="C8804"/>
  <c r="C8813"/>
  <c r="C8943"/>
  <c r="C8952"/>
  <c r="C9047"/>
  <c r="C9081"/>
  <c r="C9135"/>
  <c r="C9140"/>
  <c r="C9328"/>
  <c r="C9557"/>
  <c r="C9709"/>
  <c r="C9903"/>
  <c r="C9941"/>
  <c r="C10015"/>
  <c r="C10099"/>
  <c r="C10177"/>
  <c r="C10244"/>
  <c r="C10349"/>
  <c r="C10596"/>
  <c r="C10708"/>
  <c r="C10791"/>
  <c r="C10810"/>
  <c r="C10818"/>
  <c r="C10842"/>
  <c r="C10850"/>
  <c r="C10897"/>
  <c r="C10930"/>
  <c r="C11045"/>
  <c r="C62"/>
  <c r="C416"/>
  <c r="C455"/>
  <c r="C568"/>
  <c r="C595"/>
  <c r="C797"/>
  <c r="C838"/>
  <c r="C958"/>
  <c r="C1115"/>
  <c r="C1124"/>
  <c r="C1153"/>
  <c r="C1361"/>
  <c r="C1397"/>
  <c r="C1504"/>
  <c r="C1656"/>
  <c r="C1660"/>
  <c r="C2236"/>
  <c r="C2318"/>
  <c r="C2324"/>
  <c r="C2570"/>
  <c r="C2611"/>
  <c r="C3155"/>
  <c r="C3184"/>
  <c r="C3212"/>
  <c r="C3233"/>
  <c r="C3359"/>
  <c r="C3425"/>
  <c r="C3443"/>
  <c r="C3634"/>
  <c r="C3887"/>
  <c r="C3898"/>
  <c r="C4107"/>
  <c r="C4118"/>
  <c r="C4188"/>
  <c r="C4280"/>
  <c r="C4355"/>
  <c r="C4541"/>
  <c r="C4607"/>
  <c r="C4946"/>
  <c r="C5131"/>
  <c r="C5204"/>
  <c r="C5511"/>
  <c r="C5584"/>
  <c r="C6552"/>
  <c r="C6902"/>
  <c r="C7113"/>
  <c r="C7264"/>
  <c r="C7384"/>
  <c r="C7454"/>
  <c r="C7528"/>
  <c r="C7531"/>
  <c r="C7802"/>
  <c r="C8225"/>
  <c r="C8275"/>
  <c r="C8330"/>
  <c r="C8358"/>
  <c r="C8403"/>
  <c r="C8444"/>
  <c r="C8687"/>
  <c r="C9070"/>
  <c r="C9728"/>
  <c r="C9818"/>
  <c r="C10188"/>
  <c r="C10836"/>
  <c r="C10890"/>
  <c r="C10915"/>
  <c r="C10927"/>
  <c r="C10931"/>
  <c r="C241"/>
  <c r="C374"/>
  <c r="C490"/>
  <c r="C1116"/>
  <c r="C1190"/>
  <c r="C1418"/>
  <c r="C1762"/>
  <c r="C1827"/>
  <c r="C1970"/>
  <c r="C2058"/>
  <c r="C2216"/>
  <c r="C2233"/>
  <c r="C2301"/>
  <c r="C2490"/>
  <c r="C2569"/>
  <c r="C2699"/>
  <c r="C2738"/>
  <c r="C2815"/>
  <c r="C2866"/>
  <c r="C2946"/>
  <c r="C2989"/>
  <c r="C3170"/>
  <c r="C3200"/>
  <c r="C3238"/>
  <c r="C3280"/>
  <c r="C3420"/>
  <c r="C3444"/>
  <c r="C3827"/>
  <c r="C3982"/>
  <c r="C4003"/>
  <c r="C4009"/>
  <c r="C4125"/>
  <c r="C4187"/>
  <c r="C4371"/>
  <c r="C4425"/>
  <c r="C4451"/>
  <c r="C4773"/>
  <c r="C5134"/>
  <c r="C5364"/>
  <c r="C5412"/>
  <c r="C5488"/>
  <c r="C5492"/>
  <c r="C5578"/>
  <c r="C5688"/>
  <c r="C5775"/>
  <c r="C5840"/>
  <c r="C5868"/>
  <c r="C5995"/>
  <c r="C6251"/>
  <c r="C6255"/>
  <c r="C6304"/>
  <c r="C6408"/>
  <c r="C6557"/>
  <c r="C6679"/>
  <c r="C6688"/>
  <c r="C6795"/>
  <c r="C6805"/>
  <c r="C6991"/>
  <c r="C7165"/>
  <c r="C7231"/>
  <c r="C7441"/>
  <c r="C7485"/>
  <c r="C7532"/>
  <c r="C7550"/>
  <c r="C7562"/>
  <c r="C7641"/>
  <c r="C7764"/>
  <c r="C7856"/>
  <c r="C7875"/>
  <c r="C7888"/>
  <c r="C7889"/>
  <c r="C7918"/>
  <c r="C8171"/>
  <c r="C8379"/>
  <c r="C8457"/>
  <c r="C8527"/>
  <c r="C8567"/>
  <c r="C8791"/>
  <c r="C8794"/>
  <c r="C8817"/>
  <c r="C8871"/>
  <c r="C8903"/>
  <c r="C8947"/>
  <c r="C9032"/>
  <c r="C9157"/>
  <c r="C9311"/>
  <c r="C9373"/>
  <c r="C9397"/>
  <c r="C9477"/>
  <c r="C9660"/>
  <c r="C9698"/>
  <c r="C9800"/>
  <c r="C9854"/>
  <c r="C10231"/>
  <c r="C10236"/>
  <c r="C10427"/>
  <c r="C10586"/>
  <c r="C10592"/>
  <c r="C10763"/>
  <c r="C10988"/>
  <c r="C11030"/>
  <c r="C11061"/>
  <c r="C11117"/>
  <c r="C11125"/>
  <c r="C309"/>
  <c r="C1342"/>
  <c r="C1570"/>
  <c r="C1625"/>
  <c r="C1632"/>
  <c r="C1723"/>
  <c r="C2483"/>
  <c r="C2489"/>
  <c r="C2530"/>
  <c r="C2762"/>
  <c r="C2771"/>
  <c r="C2840"/>
  <c r="C3175"/>
  <c r="C3180"/>
  <c r="C3192"/>
  <c r="C3618"/>
  <c r="C3728"/>
  <c r="C3837"/>
  <c r="C3897"/>
  <c r="C4067"/>
  <c r="C4068"/>
  <c r="C4075"/>
  <c r="C4228"/>
  <c r="C4582"/>
  <c r="C4665"/>
  <c r="C5302"/>
  <c r="C5407"/>
  <c r="C5456"/>
  <c r="C5621"/>
  <c r="C5655"/>
  <c r="C5732"/>
  <c r="C5745"/>
  <c r="C6340"/>
  <c r="C6358"/>
  <c r="C6449"/>
  <c r="C6514"/>
  <c r="C7008"/>
  <c r="C7151"/>
  <c r="C7537"/>
  <c r="C7599"/>
  <c r="C7749"/>
  <c r="C8409"/>
  <c r="C8505"/>
  <c r="C8722"/>
  <c r="C8970"/>
  <c r="C9123"/>
  <c r="C9282"/>
  <c r="C9678"/>
  <c r="C9741"/>
  <c r="C9888"/>
  <c r="C10079"/>
  <c r="C10627"/>
  <c r="C10817"/>
  <c r="C11107"/>
  <c r="C64"/>
  <c r="C140"/>
  <c r="C297"/>
  <c r="C387"/>
  <c r="C534"/>
  <c r="C566"/>
  <c r="C682"/>
  <c r="C774"/>
  <c r="C801"/>
  <c r="C882"/>
  <c r="C883"/>
  <c r="C1017"/>
  <c r="C1125"/>
  <c r="C1126"/>
  <c r="C1167"/>
  <c r="C1212"/>
  <c r="C1213"/>
  <c r="C1215"/>
  <c r="C1216"/>
  <c r="C1367"/>
  <c r="C1375"/>
  <c r="C1396"/>
  <c r="C1472"/>
  <c r="C1793"/>
  <c r="C1975"/>
  <c r="C2131"/>
  <c r="C2156"/>
  <c r="C2338"/>
  <c r="C2423"/>
  <c r="C2475"/>
  <c r="C2517"/>
  <c r="C2609"/>
  <c r="C2655"/>
  <c r="C3027"/>
  <c r="C3032"/>
  <c r="C3177"/>
  <c r="C3185"/>
  <c r="C3287"/>
  <c r="C3374"/>
  <c r="C3612"/>
  <c r="C3732"/>
  <c r="C3733"/>
  <c r="C3871"/>
  <c r="C4149"/>
  <c r="C4252"/>
  <c r="C4295"/>
  <c r="C4536"/>
  <c r="C4670"/>
  <c r="C4744"/>
  <c r="C4753"/>
  <c r="C4914"/>
  <c r="C4925"/>
  <c r="C4935"/>
  <c r="C5308"/>
  <c r="C5378"/>
  <c r="C5397"/>
  <c r="C5669"/>
  <c r="C5721"/>
  <c r="C5758"/>
  <c r="C6013"/>
  <c r="C6055"/>
  <c r="C6216"/>
  <c r="C6322"/>
  <c r="C6395"/>
  <c r="C6396"/>
  <c r="C6463"/>
  <c r="C6466"/>
  <c r="C6642"/>
  <c r="C6877"/>
  <c r="C6926"/>
  <c r="C6948"/>
  <c r="C7066"/>
  <c r="C7075"/>
  <c r="C7563"/>
  <c r="C7671"/>
  <c r="C7711"/>
  <c r="C7765"/>
  <c r="C7774"/>
  <c r="C7996"/>
  <c r="C8169"/>
  <c r="C8183"/>
  <c r="C8261"/>
  <c r="C8263"/>
  <c r="C8264"/>
  <c r="C8386"/>
  <c r="C8461"/>
  <c r="C8595"/>
  <c r="C8605"/>
  <c r="C8677"/>
  <c r="C8709"/>
  <c r="C8715"/>
  <c r="C8730"/>
  <c r="C8797"/>
  <c r="C8800"/>
  <c r="C8898"/>
  <c r="C8913"/>
  <c r="C8975"/>
  <c r="C9025"/>
  <c r="C9059"/>
  <c r="C9326"/>
  <c r="C9532"/>
  <c r="C9581"/>
  <c r="C9586"/>
  <c r="C9614"/>
  <c r="C9945"/>
  <c r="C10107"/>
  <c r="C10193"/>
  <c r="C10226"/>
  <c r="C10430"/>
  <c r="C10610"/>
  <c r="C10679"/>
  <c r="C10680"/>
  <c r="C10713"/>
  <c r="C10781"/>
  <c r="C10824"/>
  <c r="C10895"/>
  <c r="C11126"/>
  <c r="C11134"/>
  <c r="C97"/>
  <c r="C157"/>
  <c r="C224"/>
  <c r="C235"/>
  <c r="C240"/>
  <c r="C390"/>
  <c r="C463"/>
  <c r="C479"/>
  <c r="C485"/>
  <c r="C486"/>
  <c r="C659"/>
  <c r="C737"/>
  <c r="C1007"/>
  <c r="C1193"/>
  <c r="C1205"/>
  <c r="C1223"/>
  <c r="C1260"/>
  <c r="C1473"/>
  <c r="C1505"/>
  <c r="C1513"/>
  <c r="C1563"/>
  <c r="C1586"/>
  <c r="C1626"/>
  <c r="C1921"/>
  <c r="C1930"/>
  <c r="C2083"/>
  <c r="C2128"/>
  <c r="C2145"/>
  <c r="C2234"/>
  <c r="C2729"/>
  <c r="C2774"/>
  <c r="C2865"/>
  <c r="C2957"/>
  <c r="C3176"/>
  <c r="C3191"/>
  <c r="C3268"/>
  <c r="C3368"/>
  <c r="C3396"/>
  <c r="C3419"/>
  <c r="C3453"/>
  <c r="C3683"/>
  <c r="C3719"/>
  <c r="C3819"/>
  <c r="C4049"/>
  <c r="C4077"/>
  <c r="C4217"/>
  <c r="C4232"/>
  <c r="C4238"/>
  <c r="C4500"/>
  <c r="C4549"/>
  <c r="C4594"/>
  <c r="C4756"/>
  <c r="C4826"/>
  <c r="C4891"/>
  <c r="C5113"/>
  <c r="C5123"/>
  <c r="C5173"/>
  <c r="C5205"/>
  <c r="C5283"/>
  <c r="C5329"/>
  <c r="C5385"/>
  <c r="C5445"/>
  <c r="C5499"/>
  <c r="C5812"/>
  <c r="C5954"/>
  <c r="C5994"/>
  <c r="C6016"/>
  <c r="C6017"/>
  <c r="C6062"/>
  <c r="C6063"/>
  <c r="C6184"/>
  <c r="C6195"/>
  <c r="C6220"/>
  <c r="C6296"/>
  <c r="C6361"/>
  <c r="C6371"/>
  <c r="C6467"/>
  <c r="C6499"/>
  <c r="C6508"/>
  <c r="C6516"/>
  <c r="C6659"/>
  <c r="C6990"/>
  <c r="C7147"/>
  <c r="C7286"/>
  <c r="C7378"/>
  <c r="C7548"/>
  <c r="C7561"/>
  <c r="C7579"/>
  <c r="C7768"/>
  <c r="C7850"/>
  <c r="C8002"/>
  <c r="C8157"/>
  <c r="C8206"/>
  <c r="C8232"/>
  <c r="C8246"/>
  <c r="C8363"/>
  <c r="C8543"/>
  <c r="C8736"/>
  <c r="C8810"/>
  <c r="C8887"/>
  <c r="C8907"/>
  <c r="C9132"/>
  <c r="C9147"/>
  <c r="C9152"/>
  <c r="C9256"/>
  <c r="C9260"/>
  <c r="C9540"/>
  <c r="C9633"/>
  <c r="C9646"/>
  <c r="C9965"/>
  <c r="C9967"/>
  <c r="C10021"/>
  <c r="C10096"/>
  <c r="C10108"/>
  <c r="C10217"/>
  <c r="C10224"/>
  <c r="C10266"/>
  <c r="C10415"/>
  <c r="C10418"/>
  <c r="C10495"/>
  <c r="C10502"/>
  <c r="C10519"/>
  <c r="C10525"/>
  <c r="C10609"/>
  <c r="C10747"/>
  <c r="C10902"/>
  <c r="C10972"/>
  <c r="C11096"/>
  <c r="C11124"/>
  <c r="C11152"/>
  <c r="C11158"/>
  <c r="C98"/>
  <c r="C102"/>
  <c r="C305"/>
  <c r="C526"/>
  <c r="C748"/>
  <c r="C840"/>
  <c r="C914"/>
  <c r="C915"/>
  <c r="C1101"/>
  <c r="C1187"/>
  <c r="C1225"/>
  <c r="C1226"/>
  <c r="C1314"/>
  <c r="C1443"/>
  <c r="C1555"/>
  <c r="C1654"/>
  <c r="C1755"/>
  <c r="C1795"/>
  <c r="C2173"/>
  <c r="C2523"/>
  <c r="C2631"/>
  <c r="C2735"/>
  <c r="C2847"/>
  <c r="C2935"/>
  <c r="C3057"/>
  <c r="C3113"/>
  <c r="C3261"/>
  <c r="C3281"/>
  <c r="C3335"/>
  <c r="C3398"/>
  <c r="C3567"/>
  <c r="C3606"/>
  <c r="C3611"/>
  <c r="C3615"/>
  <c r="C3616"/>
  <c r="C3619"/>
  <c r="C3669"/>
  <c r="C3741"/>
  <c r="C3828"/>
  <c r="C3972"/>
  <c r="C4169"/>
  <c r="C4170"/>
  <c r="C4259"/>
  <c r="C4428"/>
  <c r="C4432"/>
  <c r="C4454"/>
  <c r="C4457"/>
  <c r="C4478"/>
  <c r="C4480"/>
  <c r="C4483"/>
  <c r="C4484"/>
  <c r="C4661"/>
  <c r="C4662"/>
  <c r="C4663"/>
  <c r="C4931"/>
  <c r="C5001"/>
  <c r="C5078"/>
  <c r="C5079"/>
  <c r="C5138"/>
  <c r="C5162"/>
  <c r="C5174"/>
  <c r="C5426"/>
  <c r="C5569"/>
  <c r="C5571"/>
  <c r="C5644"/>
  <c r="C5865"/>
  <c r="C5981"/>
  <c r="C5985"/>
  <c r="C6120"/>
  <c r="C6171"/>
  <c r="C6235"/>
  <c r="C6295"/>
  <c r="C6613"/>
  <c r="C6639"/>
  <c r="C6722"/>
  <c r="C6748"/>
  <c r="C6891"/>
  <c r="C7184"/>
  <c r="C7326"/>
  <c r="C7334"/>
  <c r="C7335"/>
  <c r="C7344"/>
  <c r="C7678"/>
  <c r="C7697"/>
  <c r="C7813"/>
  <c r="C7921"/>
  <c r="C8159"/>
  <c r="C8160"/>
  <c r="C8178"/>
  <c r="C8199"/>
  <c r="C8315"/>
  <c r="C8322"/>
  <c r="C8328"/>
  <c r="C8362"/>
  <c r="C8391"/>
  <c r="C8411"/>
  <c r="C8414"/>
  <c r="C8466"/>
  <c r="C8499"/>
  <c r="C8530"/>
  <c r="C8651"/>
  <c r="C8697"/>
  <c r="C8775"/>
  <c r="C8795"/>
  <c r="C8888"/>
  <c r="C8931"/>
  <c r="C8949"/>
  <c r="C9034"/>
  <c r="C9104"/>
  <c r="C9205"/>
  <c r="C9253"/>
  <c r="C9283"/>
  <c r="C9288"/>
  <c r="C9300"/>
  <c r="C9317"/>
  <c r="C9376"/>
  <c r="C9523"/>
  <c r="C9593"/>
  <c r="C9710"/>
  <c r="C9769"/>
  <c r="C9848"/>
  <c r="C9895"/>
  <c r="C9926"/>
  <c r="C10012"/>
  <c r="C10206"/>
  <c r="C10248"/>
  <c r="C10317"/>
  <c r="C10374"/>
  <c r="C10681"/>
  <c r="C10690"/>
  <c r="C10695"/>
  <c r="C10697"/>
  <c r="C10976"/>
  <c r="C10980"/>
  <c r="C11006"/>
  <c r="C11055"/>
  <c r="C11078"/>
  <c r="C11079"/>
  <c r="C11144"/>
  <c r="C288"/>
  <c r="C369"/>
  <c r="C476"/>
  <c r="C537"/>
  <c r="C554"/>
  <c r="C672"/>
  <c r="C1281"/>
  <c r="C1316"/>
  <c r="C1676"/>
  <c r="C2029"/>
  <c r="C2325"/>
  <c r="C2491"/>
  <c r="C2764"/>
  <c r="C2824"/>
  <c r="C2919"/>
  <c r="C2920"/>
  <c r="C3141"/>
  <c r="C3237"/>
  <c r="C3239"/>
  <c r="C3742"/>
  <c r="C3810"/>
  <c r="C3947"/>
  <c r="C3998"/>
  <c r="C4134"/>
  <c r="C5360"/>
  <c r="C5579"/>
  <c r="C6133"/>
  <c r="C6277"/>
  <c r="C6937"/>
  <c r="C7272"/>
  <c r="C7382"/>
  <c r="C7496"/>
  <c r="C7497"/>
  <c r="C7610"/>
  <c r="C7628"/>
  <c r="C8265"/>
  <c r="C8319"/>
  <c r="C8565"/>
  <c r="C8675"/>
  <c r="C8829"/>
  <c r="C8881"/>
  <c r="C9360"/>
  <c r="C9424"/>
  <c r="C9673"/>
  <c r="C10147"/>
  <c r="C10148"/>
  <c r="C10175"/>
  <c r="C10400"/>
  <c r="C10533"/>
  <c r="C11026"/>
  <c r="C11036"/>
  <c r="C11148"/>
  <c r="C145"/>
  <c r="C150"/>
  <c r="C517"/>
  <c r="C519"/>
  <c r="C1313"/>
  <c r="C1403"/>
  <c r="C1796"/>
  <c r="C2495"/>
  <c r="C3169"/>
  <c r="C3249"/>
  <c r="C3341"/>
  <c r="C3416"/>
  <c r="C3601"/>
  <c r="C3686"/>
  <c r="C3687"/>
  <c r="C3694"/>
  <c r="C3808"/>
  <c r="C4887"/>
  <c r="C5309"/>
  <c r="C5888"/>
  <c r="C6328"/>
  <c r="C7558"/>
  <c r="C7564"/>
  <c r="C8126"/>
  <c r="C8299"/>
  <c r="C8512"/>
  <c r="C8552"/>
  <c r="C8728"/>
  <c r="C8771"/>
  <c r="C8790"/>
  <c r="C9279"/>
  <c r="C9336"/>
  <c r="C9354"/>
  <c r="C9414"/>
  <c r="C9458"/>
  <c r="C9525"/>
  <c r="C9737"/>
  <c r="C10014"/>
  <c r="C10255"/>
  <c r="C10877"/>
  <c r="C10883"/>
  <c r="C105"/>
  <c r="C258"/>
  <c r="C270"/>
  <c r="C358"/>
  <c r="C466"/>
  <c r="C467"/>
  <c r="C509"/>
  <c r="C581"/>
  <c r="C735"/>
  <c r="C854"/>
  <c r="C901"/>
  <c r="C1039"/>
  <c r="C1327"/>
  <c r="C1380"/>
  <c r="C1561"/>
  <c r="C1617"/>
  <c r="C1624"/>
  <c r="C1638"/>
  <c r="C1875"/>
  <c r="C2086"/>
  <c r="C2160"/>
  <c r="C2424"/>
  <c r="C2493"/>
  <c r="C2606"/>
  <c r="C2674"/>
  <c r="C2689"/>
  <c r="C2765"/>
  <c r="C2780"/>
  <c r="C2860"/>
  <c r="C2890"/>
  <c r="C2949"/>
  <c r="C3021"/>
  <c r="C3055"/>
  <c r="C3171"/>
  <c r="C3275"/>
  <c r="C3336"/>
  <c r="C3583"/>
  <c r="C3610"/>
  <c r="C3667"/>
  <c r="C3720"/>
  <c r="C3776"/>
  <c r="C3783"/>
  <c r="C3847"/>
  <c r="C3952"/>
  <c r="C3957"/>
  <c r="C4028"/>
  <c r="C4046"/>
  <c r="C4047"/>
  <c r="C4048"/>
  <c r="C4162"/>
  <c r="C4301"/>
  <c r="C4440"/>
  <c r="C4544"/>
  <c r="C4711"/>
  <c r="C4715"/>
  <c r="C4827"/>
  <c r="C4898"/>
  <c r="C4901"/>
  <c r="C4978"/>
  <c r="C5015"/>
  <c r="C5017"/>
  <c r="C5203"/>
  <c r="C5276"/>
  <c r="C5298"/>
  <c r="C5306"/>
  <c r="C5307"/>
  <c r="C5370"/>
  <c r="C5380"/>
  <c r="C5458"/>
  <c r="C5636"/>
  <c r="C5731"/>
  <c r="C5772"/>
  <c r="C5780"/>
  <c r="C6118"/>
  <c r="C6283"/>
  <c r="C6288"/>
  <c r="C6352"/>
  <c r="C6363"/>
  <c r="C6442"/>
  <c r="C6734"/>
  <c r="C6772"/>
  <c r="C6815"/>
  <c r="C6846"/>
  <c r="C6866"/>
  <c r="C6880"/>
  <c r="C6936"/>
  <c r="C6966"/>
  <c r="C6973"/>
  <c r="C7056"/>
  <c r="C7339"/>
  <c r="C7450"/>
  <c r="C7451"/>
  <c r="C7500"/>
  <c r="C7567"/>
  <c r="C7584"/>
  <c r="C7588"/>
  <c r="C7620"/>
  <c r="C7633"/>
  <c r="C7649"/>
  <c r="C7661"/>
  <c r="C7663"/>
  <c r="C7717"/>
  <c r="C7782"/>
  <c r="C7795"/>
  <c r="C7831"/>
  <c r="C7835"/>
  <c r="C7842"/>
  <c r="C7865"/>
  <c r="C7879"/>
  <c r="C7880"/>
  <c r="C7927"/>
  <c r="C7987"/>
  <c r="C7992"/>
  <c r="C7999"/>
  <c r="C8115"/>
  <c r="C8181"/>
  <c r="C8285"/>
  <c r="C8500"/>
  <c r="C8570"/>
  <c r="C8586"/>
  <c r="C8636"/>
  <c r="C8783"/>
  <c r="C8882"/>
  <c r="C8886"/>
  <c r="C8978"/>
  <c r="C9188"/>
  <c r="C9204"/>
  <c r="C9274"/>
  <c r="C9294"/>
  <c r="C9305"/>
  <c r="C9534"/>
  <c r="C9751"/>
  <c r="C9804"/>
  <c r="C9826"/>
  <c r="C9832"/>
  <c r="C9839"/>
  <c r="C9845"/>
  <c r="C9847"/>
  <c r="C9853"/>
  <c r="C9861"/>
  <c r="C9904"/>
  <c r="C9953"/>
  <c r="C10011"/>
  <c r="C10095"/>
  <c r="C10133"/>
  <c r="C10161"/>
  <c r="C10211"/>
  <c r="C10212"/>
  <c r="C10252"/>
  <c r="C10272"/>
  <c r="C10329"/>
  <c r="C10335"/>
  <c r="C10487"/>
  <c r="C10567"/>
  <c r="C10635"/>
  <c r="C10703"/>
  <c r="C10875"/>
  <c r="C10880"/>
  <c r="C11014"/>
  <c r="C11159"/>
  <c r="C343"/>
  <c r="C403"/>
  <c r="C527"/>
  <c r="C690"/>
  <c r="C757"/>
  <c r="C974"/>
  <c r="C975"/>
  <c r="C1004"/>
  <c r="C1121"/>
  <c r="C1122"/>
  <c r="C1353"/>
  <c r="C1568"/>
  <c r="C1598"/>
  <c r="C1630"/>
  <c r="C1674"/>
  <c r="C1809"/>
  <c r="C2030"/>
  <c r="C2048"/>
  <c r="C2396"/>
  <c r="C2593"/>
  <c r="C2745"/>
  <c r="C2798"/>
  <c r="C2956"/>
  <c r="C2959"/>
  <c r="C3112"/>
  <c r="C3244"/>
  <c r="C3273"/>
  <c r="C3442"/>
  <c r="C3539"/>
  <c r="C3832"/>
  <c r="C3835"/>
  <c r="C3969"/>
  <c r="C4006"/>
  <c r="C4308"/>
  <c r="C4468"/>
  <c r="C4739"/>
  <c r="C4913"/>
  <c r="C4942"/>
  <c r="C5137"/>
  <c r="C5179"/>
  <c r="C5389"/>
  <c r="C5500"/>
  <c r="C5587"/>
  <c r="C5670"/>
  <c r="C5703"/>
  <c r="C5762"/>
  <c r="C5787"/>
  <c r="C5863"/>
  <c r="C5997"/>
  <c r="C6206"/>
  <c r="C6338"/>
  <c r="C6393"/>
  <c r="C6397"/>
  <c r="C6409"/>
  <c r="C6657"/>
  <c r="C6997"/>
  <c r="C7238"/>
  <c r="C7459"/>
  <c r="C7535"/>
  <c r="C7586"/>
  <c r="C7700"/>
  <c r="C7750"/>
  <c r="C7763"/>
  <c r="C7817"/>
  <c r="C7848"/>
  <c r="C7894"/>
  <c r="C7982"/>
  <c r="C8188"/>
  <c r="C8195"/>
  <c r="C8233"/>
  <c r="C8254"/>
  <c r="C8487"/>
  <c r="C8533"/>
  <c r="C8535"/>
  <c r="C8588"/>
  <c r="C8680"/>
  <c r="C8774"/>
  <c r="C8828"/>
  <c r="C8956"/>
  <c r="C9101"/>
  <c r="C9108"/>
  <c r="C9124"/>
  <c r="C9201"/>
  <c r="C9380"/>
  <c r="C9433"/>
  <c r="C9434"/>
  <c r="C9616"/>
  <c r="C9705"/>
  <c r="C9767"/>
  <c r="C9977"/>
  <c r="C10121"/>
  <c r="C10246"/>
  <c r="C10360"/>
  <c r="C10411"/>
  <c r="C11047"/>
  <c r="C11073"/>
  <c r="C11139"/>
  <c r="C114"/>
  <c r="C351"/>
  <c r="C357"/>
  <c r="C438"/>
  <c r="C477"/>
  <c r="C518"/>
  <c r="C563"/>
  <c r="C607"/>
  <c r="C872"/>
  <c r="C1040"/>
  <c r="C1049"/>
  <c r="C1054"/>
  <c r="C1075"/>
  <c r="C1088"/>
  <c r="C1129"/>
  <c r="C1362"/>
  <c r="C1637"/>
  <c r="C1661"/>
  <c r="C1803"/>
  <c r="C1818"/>
  <c r="C1901"/>
  <c r="C1929"/>
  <c r="C2204"/>
  <c r="C2255"/>
  <c r="C2377"/>
  <c r="C2574"/>
  <c r="C2623"/>
  <c r="C2677"/>
  <c r="C2696"/>
  <c r="C2781"/>
  <c r="C2784"/>
  <c r="C2844"/>
  <c r="C2887"/>
  <c r="C2962"/>
  <c r="C3115"/>
  <c r="C3206"/>
  <c r="C3338"/>
  <c r="C3361"/>
  <c r="C3371"/>
  <c r="C3575"/>
  <c r="C3576"/>
  <c r="C3577"/>
  <c r="C3578"/>
  <c r="C3580"/>
  <c r="C3581"/>
  <c r="C3613"/>
  <c r="C3614"/>
  <c r="C4292"/>
  <c r="C4677"/>
  <c r="C4758"/>
  <c r="C4922"/>
  <c r="C5035"/>
  <c r="C5161"/>
  <c r="C5440"/>
  <c r="C5614"/>
  <c r="C5615"/>
  <c r="C5759"/>
  <c r="C5797"/>
  <c r="C5808"/>
  <c r="C5927"/>
  <c r="C6070"/>
  <c r="C6077"/>
  <c r="C6594"/>
  <c r="C6601"/>
  <c r="C6629"/>
  <c r="C6735"/>
  <c r="C6894"/>
  <c r="C7037"/>
  <c r="C7135"/>
  <c r="C7149"/>
  <c r="C7199"/>
  <c r="C7232"/>
  <c r="C7251"/>
  <c r="C7346"/>
  <c r="C7420"/>
  <c r="C7458"/>
  <c r="C7499"/>
  <c r="C7524"/>
  <c r="C7646"/>
  <c r="C7814"/>
  <c r="C7893"/>
  <c r="C7970"/>
  <c r="C7972"/>
  <c r="C8108"/>
  <c r="C8437"/>
  <c r="C8456"/>
  <c r="C8633"/>
  <c r="C8642"/>
  <c r="C8831"/>
  <c r="C9105"/>
  <c r="C9106"/>
  <c r="C9162"/>
  <c r="C9179"/>
  <c r="C9287"/>
  <c r="C9554"/>
  <c r="C9814"/>
  <c r="C9879"/>
  <c r="C9955"/>
  <c r="C10054"/>
  <c r="C10110"/>
  <c r="C10263"/>
  <c r="C10324"/>
  <c r="C10475"/>
  <c r="C10477"/>
  <c r="C10478"/>
  <c r="C10503"/>
  <c r="C10576"/>
  <c r="C10632"/>
  <c r="C10712"/>
  <c r="C10851"/>
  <c r="C10905"/>
  <c r="C10969"/>
  <c r="C10973"/>
  <c r="C10977"/>
  <c r="C10978"/>
  <c r="C265"/>
  <c r="C386"/>
  <c r="C881"/>
  <c r="C985"/>
  <c r="C1014"/>
  <c r="C1051"/>
  <c r="C1280"/>
  <c r="C1479"/>
  <c r="C1924"/>
  <c r="C1925"/>
  <c r="C2350"/>
  <c r="C3159"/>
  <c r="C3549"/>
  <c r="C3983"/>
  <c r="C4086"/>
  <c r="C4811"/>
  <c r="C4966"/>
  <c r="C4986"/>
  <c r="C5297"/>
  <c r="C6141"/>
  <c r="C6709"/>
  <c r="C7255"/>
  <c r="C7542"/>
  <c r="C7913"/>
  <c r="C7944"/>
  <c r="C8105"/>
  <c r="C9114"/>
  <c r="C9171"/>
  <c r="C9421"/>
  <c r="C10180"/>
  <c r="C10563"/>
  <c r="C10671"/>
  <c r="C10724"/>
  <c r="C11132"/>
  <c r="C126"/>
  <c r="C149"/>
  <c r="C168"/>
  <c r="C169"/>
  <c r="C230"/>
  <c r="C281"/>
  <c r="C443"/>
  <c r="C620"/>
  <c r="C679"/>
  <c r="C680"/>
  <c r="C681"/>
  <c r="C839"/>
  <c r="C912"/>
  <c r="C983"/>
  <c r="C1055"/>
  <c r="C1059"/>
  <c r="C1060"/>
  <c r="C1102"/>
  <c r="C1274"/>
  <c r="C1425"/>
  <c r="C1439"/>
  <c r="C1480"/>
  <c r="C1486"/>
  <c r="C1523"/>
  <c r="C1606"/>
  <c r="C1831"/>
  <c r="C1902"/>
  <c r="C1923"/>
  <c r="C2017"/>
  <c r="C2211"/>
  <c r="C2376"/>
  <c r="C2552"/>
  <c r="C2571"/>
  <c r="C2572"/>
  <c r="C2622"/>
  <c r="C2858"/>
  <c r="C3162"/>
  <c r="C3346"/>
  <c r="C3548"/>
  <c r="C3706"/>
  <c r="C3739"/>
  <c r="C3922"/>
  <c r="C3924"/>
  <c r="C3925"/>
  <c r="C3926"/>
  <c r="C4265"/>
  <c r="C4419"/>
  <c r="C4421"/>
  <c r="C4467"/>
  <c r="C4836"/>
  <c r="C5066"/>
  <c r="C5089"/>
  <c r="C5270"/>
  <c r="C5325"/>
  <c r="C5462"/>
  <c r="C5529"/>
  <c r="C5716"/>
  <c r="C5729"/>
  <c r="C6345"/>
  <c r="C6381"/>
  <c r="C6472"/>
  <c r="C6572"/>
  <c r="C6638"/>
  <c r="C6653"/>
  <c r="C6654"/>
  <c r="C6710"/>
  <c r="C6724"/>
  <c r="C6863"/>
  <c r="C7057"/>
  <c r="C7132"/>
  <c r="C7196"/>
  <c r="C7337"/>
  <c r="C7475"/>
  <c r="C7516"/>
  <c r="C7758"/>
  <c r="C7812"/>
  <c r="C7902"/>
  <c r="C8096"/>
  <c r="C8103"/>
  <c r="C8104"/>
  <c r="C8940"/>
  <c r="C9175"/>
  <c r="C9207"/>
  <c r="C9307"/>
  <c r="C9697"/>
  <c r="C9720"/>
  <c r="C9722"/>
  <c r="C9961"/>
  <c r="C10004"/>
  <c r="C10139"/>
  <c r="C10351"/>
  <c r="C10384"/>
  <c r="C10555"/>
  <c r="C10565"/>
  <c r="C10605"/>
  <c r="C10620"/>
  <c r="C10655"/>
  <c r="C10704"/>
  <c r="C10726"/>
  <c r="C10727"/>
  <c r="C10923"/>
  <c r="C11156"/>
  <c r="C335"/>
  <c r="C407"/>
  <c r="C697"/>
  <c r="C760"/>
  <c r="C828"/>
  <c r="C997"/>
  <c r="C1065"/>
  <c r="C1077"/>
  <c r="C1318"/>
  <c r="C1470"/>
  <c r="C1649"/>
  <c r="C1971"/>
  <c r="C1982"/>
  <c r="C2154"/>
  <c r="C2162"/>
  <c r="C2163"/>
  <c r="C2180"/>
  <c r="C2184"/>
  <c r="C2199"/>
  <c r="C2293"/>
  <c r="C2302"/>
  <c r="C2389"/>
  <c r="C2401"/>
  <c r="C3091"/>
  <c r="C3421"/>
  <c r="C3431"/>
  <c r="C3660"/>
  <c r="C4000"/>
  <c r="C4179"/>
  <c r="C4213"/>
  <c r="C4497"/>
  <c r="C4498"/>
  <c r="C4552"/>
  <c r="C4676"/>
  <c r="C5064"/>
  <c r="C5093"/>
  <c r="C5474"/>
  <c r="C5573"/>
  <c r="C5722"/>
  <c r="C5795"/>
  <c r="C5871"/>
  <c r="C5978"/>
  <c r="C6134"/>
  <c r="C6181"/>
  <c r="C6231"/>
  <c r="C6244"/>
  <c r="C6356"/>
  <c r="C6779"/>
  <c r="C7156"/>
  <c r="C7228"/>
  <c r="C7501"/>
  <c r="C8351"/>
  <c r="C8451"/>
  <c r="C8572"/>
  <c r="C8601"/>
  <c r="C8631"/>
  <c r="C8801"/>
  <c r="C9002"/>
  <c r="C9181"/>
  <c r="C9200"/>
  <c r="C10657"/>
  <c r="C11142"/>
  <c r="C408"/>
  <c r="C850"/>
  <c r="C1018"/>
  <c r="C2578"/>
  <c r="C2945"/>
  <c r="C3048"/>
  <c r="C3107"/>
  <c r="C3226"/>
  <c r="C3870"/>
  <c r="C4042"/>
  <c r="C4466"/>
  <c r="C4792"/>
  <c r="C4832"/>
  <c r="C5495"/>
  <c r="C5506"/>
  <c r="C5650"/>
  <c r="C5699"/>
  <c r="C5700"/>
  <c r="C5735"/>
  <c r="C6756"/>
  <c r="C7361"/>
  <c r="C7539"/>
  <c r="C8001"/>
  <c r="C9016"/>
  <c r="C10220"/>
  <c r="C10780"/>
  <c r="C11052"/>
  <c r="C589"/>
  <c r="C788"/>
  <c r="C853"/>
  <c r="C1056"/>
  <c r="C2438"/>
  <c r="C2455"/>
  <c r="C2692"/>
  <c r="C2693"/>
  <c r="C2908"/>
  <c r="C3110"/>
  <c r="C3251"/>
  <c r="C3657"/>
  <c r="C3944"/>
  <c r="C4031"/>
  <c r="C4033"/>
  <c r="C4201"/>
  <c r="C4234"/>
  <c r="C4273"/>
  <c r="C4299"/>
  <c r="C5117"/>
  <c r="C5586"/>
  <c r="C5630"/>
  <c r="C5747"/>
  <c r="C5765"/>
  <c r="C5854"/>
  <c r="C5950"/>
  <c r="C6048"/>
  <c r="C6071"/>
  <c r="C6161"/>
  <c r="C6188"/>
  <c r="C6241"/>
  <c r="C6280"/>
  <c r="C7351"/>
  <c r="C7514"/>
  <c r="C7636"/>
  <c r="C7656"/>
  <c r="C7874"/>
  <c r="C7911"/>
  <c r="C7932"/>
  <c r="C8043"/>
  <c r="C8191"/>
  <c r="C8268"/>
  <c r="C8397"/>
  <c r="C8483"/>
  <c r="C8599"/>
  <c r="C8720"/>
  <c r="C8991"/>
  <c r="C9072"/>
  <c r="C9166"/>
  <c r="C9199"/>
  <c r="C9536"/>
  <c r="C9603"/>
  <c r="C9604"/>
  <c r="C9902"/>
  <c r="C10111"/>
  <c r="C10190"/>
  <c r="C10659"/>
  <c r="C10698"/>
  <c r="C746"/>
  <c r="C1012"/>
  <c r="C1619"/>
  <c r="C1643"/>
  <c r="C1906"/>
  <c r="C2231"/>
  <c r="C2353"/>
  <c r="C2386"/>
  <c r="C2503"/>
  <c r="C3128"/>
  <c r="C3193"/>
  <c r="C3809"/>
  <c r="C3923"/>
  <c r="C3933"/>
  <c r="C3943"/>
  <c r="C4040"/>
  <c r="C4115"/>
  <c r="C4638"/>
  <c r="C4847"/>
  <c r="C5375"/>
  <c r="C5383"/>
  <c r="C5577"/>
  <c r="C5744"/>
  <c r="C5763"/>
  <c r="C6034"/>
  <c r="C6051"/>
  <c r="C6163"/>
  <c r="C6476"/>
  <c r="C6517"/>
  <c r="C6829"/>
  <c r="C6977"/>
  <c r="C7249"/>
  <c r="C7391"/>
  <c r="C7685"/>
  <c r="C7830"/>
  <c r="C7943"/>
  <c r="C8476"/>
  <c r="C8521"/>
  <c r="C8821"/>
  <c r="C8826"/>
  <c r="C9185"/>
  <c r="C9198"/>
  <c r="C9390"/>
  <c r="C9432"/>
  <c r="C9560"/>
  <c r="C9672"/>
  <c r="C10798"/>
  <c r="C11140"/>
  <c r="C142"/>
  <c r="C678"/>
  <c r="C766"/>
  <c r="C831"/>
  <c r="C966"/>
  <c r="C1043"/>
  <c r="C1078"/>
  <c r="C1364"/>
  <c r="C1478"/>
  <c r="C2992"/>
  <c r="C3041"/>
  <c r="C3072"/>
  <c r="C3143"/>
  <c r="C3274"/>
  <c r="C3324"/>
  <c r="C3848"/>
  <c r="C3890"/>
  <c r="C4002"/>
  <c r="C4014"/>
  <c r="C4055"/>
  <c r="C4436"/>
  <c r="C4859"/>
  <c r="C4971"/>
  <c r="C5444"/>
  <c r="C5572"/>
  <c r="C5671"/>
  <c r="C5848"/>
  <c r="C6023"/>
  <c r="C6419"/>
  <c r="C6459"/>
  <c r="C6834"/>
  <c r="C6921"/>
  <c r="C7007"/>
  <c r="C7281"/>
  <c r="C7385"/>
  <c r="C8053"/>
  <c r="C8348"/>
  <c r="C8393"/>
  <c r="C8507"/>
  <c r="C8632"/>
  <c r="C8700"/>
  <c r="C8756"/>
  <c r="C8849"/>
  <c r="C9517"/>
  <c r="C9561"/>
  <c r="C9601"/>
  <c r="C9607"/>
  <c r="C9910"/>
  <c r="C9995"/>
  <c r="C10047"/>
  <c r="C10122"/>
  <c r="C10173"/>
  <c r="C10182"/>
  <c r="C10512"/>
  <c r="C10552"/>
  <c r="C10570"/>
  <c r="C10782"/>
  <c r="C10783"/>
  <c r="C11129"/>
  <c r="C71"/>
  <c r="C227"/>
  <c r="C867"/>
  <c r="C875"/>
  <c r="C960"/>
  <c r="C1067"/>
  <c r="C1093"/>
  <c r="C1410"/>
  <c r="C1475"/>
  <c r="C1557"/>
  <c r="C1724"/>
  <c r="C1899"/>
  <c r="C2193"/>
  <c r="C2257"/>
  <c r="C2387"/>
  <c r="C2625"/>
  <c r="C2972"/>
  <c r="C3136"/>
  <c r="C3302"/>
  <c r="C3311"/>
  <c r="C3824"/>
  <c r="C3876"/>
  <c r="C3935"/>
  <c r="C4296"/>
  <c r="C4473"/>
  <c r="C4493"/>
  <c r="C4562"/>
  <c r="C5168"/>
  <c r="C6190"/>
  <c r="C6250"/>
  <c r="C6287"/>
  <c r="C6422"/>
  <c r="C6769"/>
  <c r="C6983"/>
  <c r="C7122"/>
  <c r="C7144"/>
  <c r="C7288"/>
  <c r="C7343"/>
  <c r="C7438"/>
  <c r="C7464"/>
  <c r="C7990"/>
  <c r="C8245"/>
  <c r="C8579"/>
  <c r="C8630"/>
  <c r="C8802"/>
  <c r="C9064"/>
  <c r="C9156"/>
  <c r="C10176"/>
  <c r="C10179"/>
  <c r="C10669"/>
  <c r="C10815"/>
  <c r="C10936"/>
  <c r="C11119"/>
  <c r="C11128"/>
  <c r="C194"/>
  <c r="C575"/>
  <c r="C579"/>
  <c r="C1251"/>
  <c r="C2072"/>
  <c r="C2148"/>
  <c r="C2670"/>
  <c r="C3148"/>
  <c r="C3208"/>
  <c r="C3377"/>
  <c r="C3779"/>
  <c r="C4160"/>
  <c r="C5172"/>
  <c r="C5507"/>
  <c r="C7834"/>
  <c r="C7942"/>
  <c r="C8300"/>
  <c r="C9014"/>
  <c r="C9544"/>
  <c r="C165"/>
  <c r="C596"/>
  <c r="C612"/>
  <c r="C896"/>
  <c r="C1044"/>
  <c r="C1217"/>
  <c r="C1354"/>
  <c r="C1409"/>
  <c r="C1575"/>
  <c r="C1578"/>
  <c r="C1702"/>
  <c r="C1911"/>
  <c r="C1983"/>
  <c r="C2060"/>
  <c r="C2254"/>
  <c r="C2326"/>
  <c r="C2327"/>
  <c r="C2510"/>
  <c r="C2975"/>
  <c r="C3150"/>
  <c r="C3285"/>
  <c r="C3769"/>
  <c r="C4272"/>
  <c r="C4291"/>
  <c r="C4601"/>
  <c r="C4624"/>
  <c r="C5016"/>
  <c r="C5217"/>
  <c r="C6015"/>
  <c r="C6511"/>
  <c r="C7565"/>
  <c r="C7755"/>
  <c r="C7801"/>
  <c r="C7860"/>
  <c r="C7861"/>
  <c r="C7939"/>
  <c r="C8145"/>
  <c r="C8284"/>
  <c r="C8693"/>
  <c r="C8816"/>
  <c r="C9100"/>
  <c r="C9224"/>
  <c r="C9996"/>
  <c r="C10719"/>
  <c r="C10725"/>
  <c r="C10736"/>
  <c r="C10856"/>
  <c r="C789"/>
  <c r="C2456"/>
  <c r="C3154"/>
  <c r="C3252"/>
  <c r="C4300"/>
  <c r="C5748"/>
  <c r="C5855"/>
  <c r="C5951"/>
  <c r="C6049"/>
  <c r="C6072"/>
  <c r="C6162"/>
  <c r="C6242"/>
  <c r="C7352"/>
  <c r="C7912"/>
  <c r="C7933"/>
  <c r="C8398"/>
  <c r="C8484"/>
  <c r="C8600"/>
  <c r="C9073"/>
  <c r="C10112"/>
  <c r="C10699"/>
  <c r="C296"/>
  <c r="C405"/>
  <c r="C569"/>
  <c r="C897"/>
  <c r="C1312"/>
  <c r="C1752"/>
  <c r="C1774"/>
  <c r="C2174"/>
  <c r="C2196"/>
  <c r="C2228"/>
  <c r="C2392"/>
  <c r="C2393"/>
  <c r="C2394"/>
  <c r="C2512"/>
  <c r="C2772"/>
  <c r="C2787"/>
  <c r="C2909"/>
  <c r="C3083"/>
  <c r="C3328"/>
  <c r="C3976"/>
  <c r="C4894"/>
  <c r="C5135"/>
  <c r="C5160"/>
  <c r="C5404"/>
  <c r="C5979"/>
  <c r="C6110"/>
  <c r="C6131"/>
  <c r="C6177"/>
  <c r="C6704"/>
  <c r="C7034"/>
  <c r="C7130"/>
  <c r="C7242"/>
  <c r="C7489"/>
  <c r="C7626"/>
  <c r="C7627"/>
  <c r="C7794"/>
  <c r="C8611"/>
  <c r="C8919"/>
  <c r="C9422"/>
  <c r="C9727"/>
  <c r="C9772"/>
  <c r="C9831"/>
  <c r="C9937"/>
  <c r="C588"/>
  <c r="C663"/>
  <c r="C664"/>
  <c r="C1072"/>
  <c r="C1276"/>
  <c r="C1476"/>
  <c r="C1582"/>
  <c r="C1707"/>
  <c r="C1766"/>
  <c r="C1880"/>
  <c r="C2224"/>
  <c r="C2643"/>
  <c r="C2657"/>
  <c r="C3109"/>
  <c r="C3582"/>
  <c r="C3715"/>
  <c r="C3895"/>
  <c r="C3902"/>
  <c r="C3937"/>
  <c r="C3938"/>
  <c r="C4146"/>
  <c r="C4222"/>
  <c r="C4230"/>
  <c r="C4534"/>
  <c r="C4678"/>
  <c r="C4683"/>
  <c r="C4892"/>
  <c r="C4936"/>
  <c r="C5110"/>
  <c r="C5446"/>
  <c r="C5909"/>
  <c r="C6098"/>
  <c r="C6115"/>
  <c r="C6170"/>
  <c r="C6850"/>
  <c r="C7003"/>
  <c r="C7006"/>
  <c r="C7349"/>
  <c r="C7432"/>
  <c r="C7616"/>
  <c r="C7858"/>
  <c r="C7926"/>
  <c r="C8272"/>
  <c r="C8291"/>
  <c r="C8471"/>
  <c r="C8622"/>
  <c r="C8778"/>
  <c r="C9225"/>
  <c r="C9245"/>
  <c r="C9428"/>
  <c r="C9473"/>
  <c r="C9864"/>
  <c r="C10386"/>
  <c r="C10391"/>
  <c r="C10672"/>
  <c r="C10745"/>
  <c r="C10999"/>
  <c r="C382"/>
  <c r="C1573"/>
  <c r="C1727"/>
  <c r="C2161"/>
  <c r="C2258"/>
  <c r="C2404"/>
  <c r="C2831"/>
  <c r="C2912"/>
  <c r="C3114"/>
  <c r="C3984"/>
  <c r="C4286"/>
  <c r="C4568"/>
  <c r="C4740"/>
  <c r="C5265"/>
  <c r="C5343"/>
  <c r="C5509"/>
  <c r="C5946"/>
  <c r="C6147"/>
  <c r="C6199"/>
  <c r="C6650"/>
  <c r="C7310"/>
  <c r="C8070"/>
  <c r="C8093"/>
  <c r="C8937"/>
  <c r="C9233"/>
  <c r="C9240"/>
  <c r="C9303"/>
  <c r="C9335"/>
  <c r="C9602"/>
  <c r="C898"/>
  <c r="C1587"/>
  <c r="C1599"/>
  <c r="C1751"/>
  <c r="C1767"/>
  <c r="C2134"/>
  <c r="C2522"/>
  <c r="C3007"/>
  <c r="C3120"/>
  <c r="C5057"/>
  <c r="C5401"/>
  <c r="C5402"/>
  <c r="C7279"/>
  <c r="C7517"/>
  <c r="C7534"/>
  <c r="C7937"/>
  <c r="C7938"/>
  <c r="C8222"/>
  <c r="C8875"/>
  <c r="C9176"/>
  <c r="C9805"/>
  <c r="C245"/>
  <c r="C586"/>
  <c r="C689"/>
  <c r="C1061"/>
  <c r="C1527"/>
  <c r="C1635"/>
  <c r="C1729"/>
  <c r="C1844"/>
  <c r="C2345"/>
  <c r="C2406"/>
  <c r="C3123"/>
  <c r="C3243"/>
  <c r="C3768"/>
  <c r="C4058"/>
  <c r="C4062"/>
  <c r="C4209"/>
  <c r="C4414"/>
  <c r="C5156"/>
  <c r="C5518"/>
  <c r="C5728"/>
  <c r="C5788"/>
  <c r="C6005"/>
  <c r="C7065"/>
  <c r="C7166"/>
  <c r="C7217"/>
  <c r="C7237"/>
  <c r="C7492"/>
  <c r="C8836"/>
  <c r="C9361"/>
  <c r="C9482"/>
  <c r="C9715"/>
  <c r="C10385"/>
  <c r="C10658"/>
  <c r="C10738"/>
  <c r="C10825"/>
  <c r="C10832"/>
  <c r="C160"/>
  <c r="C355"/>
  <c r="C514"/>
  <c r="C600"/>
  <c r="C1918"/>
  <c r="C2071"/>
  <c r="C3050"/>
  <c r="C3129"/>
  <c r="C3912"/>
  <c r="C3956"/>
  <c r="C4063"/>
  <c r="C5003"/>
  <c r="C5501"/>
  <c r="C6202"/>
  <c r="C6336"/>
  <c r="C7342"/>
  <c r="C7479"/>
  <c r="C9938"/>
  <c r="C10216"/>
  <c r="C10896"/>
  <c r="C11123"/>
  <c r="C911"/>
  <c r="C1374"/>
  <c r="C1460"/>
  <c r="C1462"/>
  <c r="C1728"/>
  <c r="C1968"/>
  <c r="C2041"/>
  <c r="C2042"/>
  <c r="C2229"/>
  <c r="C2285"/>
  <c r="C2355"/>
  <c r="C2733"/>
  <c r="C3140"/>
  <c r="C3424"/>
  <c r="C3833"/>
  <c r="C4621"/>
  <c r="C4844"/>
  <c r="C4880"/>
  <c r="C5130"/>
  <c r="C6004"/>
  <c r="C6011"/>
  <c r="C6160"/>
  <c r="C6183"/>
  <c r="C6211"/>
  <c r="C6652"/>
  <c r="C6833"/>
  <c r="C6979"/>
  <c r="C7293"/>
  <c r="C7410"/>
  <c r="C7429"/>
  <c r="C7460"/>
  <c r="C7959"/>
  <c r="C8616"/>
  <c r="C8735"/>
  <c r="C8933"/>
  <c r="C8944"/>
  <c r="C8945"/>
  <c r="C8958"/>
  <c r="C9947"/>
  <c r="C10588"/>
  <c r="C10756"/>
  <c r="C11070"/>
  <c r="C14"/>
  <c r="C75"/>
  <c r="C1320"/>
  <c r="C2755"/>
  <c r="C3145"/>
  <c r="C3513"/>
  <c r="C4853"/>
  <c r="C4876"/>
  <c r="C5434"/>
  <c r="C5504"/>
  <c r="C5895"/>
  <c r="C5919"/>
  <c r="C6010"/>
  <c r="C6012"/>
  <c r="C7077"/>
  <c r="C7221"/>
  <c r="C7305"/>
  <c r="C7309"/>
  <c r="C7437"/>
  <c r="C7502"/>
  <c r="C7503"/>
  <c r="C7504"/>
  <c r="C7506"/>
  <c r="C7742"/>
  <c r="C8418"/>
  <c r="C8664"/>
  <c r="C9403"/>
  <c r="C10378"/>
  <c r="C10604"/>
  <c r="C1708"/>
  <c r="C1881"/>
  <c r="C3142"/>
  <c r="C6116"/>
  <c r="C7350"/>
  <c r="C7617"/>
  <c r="C10392"/>
  <c r="C10673"/>
  <c r="C7"/>
  <c r="C481"/>
  <c r="C1338"/>
  <c r="C2075"/>
  <c r="C2284"/>
  <c r="C2330"/>
  <c r="C2409"/>
  <c r="C2707"/>
  <c r="C2732"/>
  <c r="C2785"/>
  <c r="C2786"/>
  <c r="C2983"/>
  <c r="C3157"/>
  <c r="C4191"/>
  <c r="C5521"/>
  <c r="C5522"/>
  <c r="C5523"/>
  <c r="C5912"/>
  <c r="C6129"/>
  <c r="C6135"/>
  <c r="C6138"/>
  <c r="C6198"/>
  <c r="C6347"/>
  <c r="C7136"/>
  <c r="C7192"/>
  <c r="C7348"/>
  <c r="C7786"/>
  <c r="C7789"/>
  <c r="C7790"/>
  <c r="C7819"/>
  <c r="C8470"/>
  <c r="C8557"/>
  <c r="C8590"/>
  <c r="C8827"/>
  <c r="C9167"/>
  <c r="C9470"/>
  <c r="C9496"/>
  <c r="C9644"/>
  <c r="C10125"/>
  <c r="C10214"/>
  <c r="C493"/>
  <c r="C742"/>
  <c r="C876"/>
  <c r="C880"/>
  <c r="C1580"/>
  <c r="C1687"/>
  <c r="C2039"/>
  <c r="C2187"/>
  <c r="C2191"/>
  <c r="C2194"/>
  <c r="C2403"/>
  <c r="C2641"/>
  <c r="C2690"/>
  <c r="C2872"/>
  <c r="C2874"/>
  <c r="C2875"/>
  <c r="C2978"/>
  <c r="C3001"/>
  <c r="C3139"/>
  <c r="C3236"/>
  <c r="C3369"/>
  <c r="C3563"/>
  <c r="C3981"/>
  <c r="C4072"/>
  <c r="C4119"/>
  <c r="C4360"/>
  <c r="C4598"/>
  <c r="C4599"/>
  <c r="C4630"/>
  <c r="C5045"/>
  <c r="C5259"/>
  <c r="C5450"/>
  <c r="C5510"/>
  <c r="C5947"/>
  <c r="C5983"/>
  <c r="C6039"/>
  <c r="C6086"/>
  <c r="C6154"/>
  <c r="C6209"/>
  <c r="C6458"/>
  <c r="C6482"/>
  <c r="C6787"/>
  <c r="C6890"/>
  <c r="C6935"/>
  <c r="C6942"/>
  <c r="C7063"/>
  <c r="C7190"/>
  <c r="C7191"/>
  <c r="C7207"/>
  <c r="C7367"/>
  <c r="C7634"/>
  <c r="C8620"/>
  <c r="C9029"/>
  <c r="C9250"/>
  <c r="C9251"/>
  <c r="C9252"/>
  <c r="C9318"/>
  <c r="C9472"/>
  <c r="C9658"/>
  <c r="C9692"/>
  <c r="C10001"/>
  <c r="C10034"/>
  <c r="C10227"/>
  <c r="C10304"/>
  <c r="C10340"/>
  <c r="C10436"/>
  <c r="C10499"/>
  <c r="C10529"/>
  <c r="C47"/>
  <c r="C211"/>
  <c r="C246"/>
  <c r="C266"/>
  <c r="C459"/>
  <c r="C508"/>
  <c r="C541"/>
  <c r="C726"/>
  <c r="C1517"/>
  <c r="C1741"/>
  <c r="C1884"/>
  <c r="C2167"/>
  <c r="C2178"/>
  <c r="C2203"/>
  <c r="C2694"/>
  <c r="C3009"/>
  <c r="C3010"/>
  <c r="C3168"/>
  <c r="C3775"/>
  <c r="C3861"/>
  <c r="C3889"/>
  <c r="C4400"/>
  <c r="C4612"/>
  <c r="C5171"/>
  <c r="C6009"/>
  <c r="C6014"/>
  <c r="C6058"/>
  <c r="C6061"/>
  <c r="C6068"/>
  <c r="C6087"/>
  <c r="C6148"/>
  <c r="C6378"/>
  <c r="C6714"/>
  <c r="C6763"/>
  <c r="C6901"/>
  <c r="C6928"/>
  <c r="C7014"/>
  <c r="C7183"/>
  <c r="C7393"/>
  <c r="C7491"/>
  <c r="C7494"/>
  <c r="C7509"/>
  <c r="C8538"/>
  <c r="C8870"/>
  <c r="C8891"/>
  <c r="C9760"/>
  <c r="C9924"/>
  <c r="C10087"/>
  <c r="C96"/>
  <c r="C274"/>
  <c r="C380"/>
  <c r="C657"/>
  <c r="C816"/>
  <c r="C1544"/>
  <c r="C1548"/>
  <c r="C2152"/>
  <c r="C2208"/>
  <c r="C2223"/>
  <c r="C2264"/>
  <c r="C2360"/>
  <c r="C2640"/>
  <c r="C2739"/>
  <c r="C3079"/>
  <c r="C3255"/>
  <c r="C3486"/>
  <c r="C3771"/>
  <c r="C3795"/>
  <c r="C3921"/>
  <c r="C4304"/>
  <c r="C4791"/>
  <c r="C5132"/>
  <c r="C5291"/>
  <c r="C5637"/>
  <c r="C5891"/>
  <c r="C5968"/>
  <c r="C5980"/>
  <c r="C6006"/>
  <c r="C6106"/>
  <c r="C6130"/>
  <c r="C6166"/>
  <c r="C6272"/>
  <c r="C6530"/>
  <c r="C6560"/>
  <c r="C6726"/>
  <c r="C6759"/>
  <c r="C6760"/>
  <c r="C6956"/>
  <c r="C7364"/>
  <c r="C7409"/>
  <c r="C7961"/>
  <c r="C8227"/>
  <c r="C8228"/>
  <c r="C8663"/>
  <c r="C8767"/>
  <c r="C8982"/>
  <c r="C9184"/>
  <c r="C9345"/>
  <c r="C9378"/>
  <c r="C9383"/>
  <c r="C9510"/>
  <c r="C9703"/>
  <c r="C46"/>
  <c r="C52"/>
  <c r="C236"/>
  <c r="C237"/>
  <c r="C256"/>
  <c r="C347"/>
  <c r="C456"/>
  <c r="C482"/>
  <c r="C808"/>
  <c r="C1615"/>
  <c r="C1765"/>
  <c r="C1810"/>
  <c r="C2164"/>
  <c r="C2168"/>
  <c r="C2418"/>
  <c r="C2429"/>
  <c r="C3014"/>
  <c r="C3074"/>
  <c r="C3081"/>
  <c r="C3347"/>
  <c r="C3485"/>
  <c r="C3799"/>
  <c r="C3865"/>
  <c r="C3980"/>
  <c r="C4019"/>
  <c r="C4091"/>
  <c r="C4574"/>
  <c r="C4575"/>
  <c r="C4871"/>
  <c r="C5044"/>
  <c r="C5264"/>
  <c r="C5334"/>
  <c r="C5505"/>
  <c r="C5527"/>
  <c r="C5889"/>
  <c r="C5890"/>
  <c r="C5899"/>
  <c r="C5900"/>
  <c r="C5924"/>
  <c r="C5940"/>
  <c r="C5958"/>
  <c r="C5967"/>
  <c r="C5977"/>
  <c r="C5986"/>
  <c r="C5987"/>
  <c r="C5988"/>
  <c r="C6000"/>
  <c r="C6035"/>
  <c r="C6040"/>
  <c r="C6050"/>
  <c r="C6057"/>
  <c r="C6064"/>
  <c r="C6067"/>
  <c r="C6069"/>
  <c r="C6084"/>
  <c r="C6096"/>
  <c r="C6114"/>
  <c r="C6128"/>
  <c r="C6149"/>
  <c r="C6221"/>
  <c r="C6245"/>
  <c r="C6248"/>
  <c r="C6320"/>
  <c r="C6562"/>
  <c r="C6702"/>
  <c r="C6733"/>
  <c r="C6812"/>
  <c r="C6870"/>
  <c r="C6960"/>
  <c r="C6987"/>
  <c r="C7102"/>
  <c r="C7482"/>
  <c r="C7493"/>
  <c r="C7495"/>
  <c r="C7526"/>
  <c r="C7527"/>
  <c r="C7769"/>
  <c r="C7816"/>
  <c r="C7950"/>
  <c r="C7960"/>
  <c r="C8060"/>
  <c r="C8085"/>
  <c r="C8240"/>
  <c r="C8447"/>
  <c r="C8965"/>
  <c r="C8998"/>
  <c r="C9086"/>
  <c r="C9087"/>
  <c r="C9413"/>
  <c r="C9531"/>
  <c r="C9682"/>
  <c r="C10080"/>
  <c r="C10092"/>
  <c r="C10615"/>
  <c r="C32"/>
  <c r="C341"/>
  <c r="C346"/>
  <c r="C776"/>
  <c r="C1000"/>
  <c r="C1469"/>
  <c r="C1550"/>
  <c r="C1639"/>
  <c r="C2363"/>
  <c r="C2366"/>
  <c r="C2702"/>
  <c r="C2830"/>
  <c r="C2901"/>
  <c r="C3022"/>
  <c r="C3124"/>
  <c r="C3290"/>
  <c r="C3746"/>
  <c r="C3884"/>
  <c r="C3934"/>
  <c r="C3955"/>
  <c r="C4186"/>
  <c r="C4597"/>
  <c r="C5136"/>
  <c r="C5231"/>
  <c r="C5535"/>
  <c r="C5774"/>
  <c r="C5948"/>
  <c r="C5975"/>
  <c r="C5976"/>
  <c r="C6007"/>
  <c r="C6031"/>
  <c r="C6043"/>
  <c r="C6099"/>
  <c r="C6276"/>
  <c r="C6326"/>
  <c r="C7015"/>
  <c r="C7101"/>
  <c r="C7245"/>
  <c r="C7248"/>
  <c r="C7282"/>
  <c r="C7365"/>
  <c r="C7399"/>
  <c r="C7520"/>
  <c r="C7525"/>
  <c r="C7560"/>
  <c r="C7847"/>
  <c r="C7962"/>
  <c r="C8558"/>
  <c r="C8851"/>
  <c r="C9049"/>
  <c r="C9158"/>
  <c r="C9301"/>
  <c r="C9393"/>
  <c r="C9401"/>
  <c r="C10006"/>
  <c r="C10195"/>
  <c r="C10353"/>
  <c r="C10371"/>
  <c r="C11019"/>
  <c r="C36"/>
  <c r="C339"/>
  <c r="C511"/>
  <c r="C671"/>
  <c r="C775"/>
  <c r="C1064"/>
  <c r="C1421"/>
  <c r="C1663"/>
  <c r="C1717"/>
  <c r="C1903"/>
  <c r="C1932"/>
  <c r="C2219"/>
  <c r="C2222"/>
  <c r="C2965"/>
  <c r="C3144"/>
  <c r="C3811"/>
  <c r="C3857"/>
  <c r="C3864"/>
  <c r="C3936"/>
  <c r="C4076"/>
  <c r="C4122"/>
  <c r="C4137"/>
  <c r="C4138"/>
  <c r="C4139"/>
  <c r="C4167"/>
  <c r="C4390"/>
  <c r="C4481"/>
  <c r="C4743"/>
  <c r="C4748"/>
  <c r="C5185"/>
  <c r="C5233"/>
  <c r="C5292"/>
  <c r="C5627"/>
  <c r="C5628"/>
  <c r="C5816"/>
  <c r="C5856"/>
  <c r="C5857"/>
  <c r="C5922"/>
  <c r="C5929"/>
  <c r="C5949"/>
  <c r="C5962"/>
  <c r="C5965"/>
  <c r="C5992"/>
  <c r="C6001"/>
  <c r="C6024"/>
  <c r="C6027"/>
  <c r="C6037"/>
  <c r="C6044"/>
  <c r="C6073"/>
  <c r="C6079"/>
  <c r="C6081"/>
  <c r="C6100"/>
  <c r="C6101"/>
  <c r="C6137"/>
  <c r="C6164"/>
  <c r="C6180"/>
  <c r="C6498"/>
  <c r="C6521"/>
  <c r="C6651"/>
  <c r="C6999"/>
  <c r="C7017"/>
  <c r="C7036"/>
  <c r="C7064"/>
  <c r="C7100"/>
  <c r="C7125"/>
  <c r="C7139"/>
  <c r="C7216"/>
  <c r="C7274"/>
  <c r="C7574"/>
  <c r="C8394"/>
  <c r="C8493"/>
  <c r="C8571"/>
  <c r="C8634"/>
  <c r="C8650"/>
  <c r="C8894"/>
  <c r="C9008"/>
  <c r="C9035"/>
  <c r="C9048"/>
  <c r="C9050"/>
  <c r="C9103"/>
  <c r="C9182"/>
  <c r="C9183"/>
  <c r="C9247"/>
  <c r="C9384"/>
  <c r="C9410"/>
  <c r="C9608"/>
  <c r="C9827"/>
  <c r="C9880"/>
  <c r="C9883"/>
  <c r="C10091"/>
  <c r="C10350"/>
  <c r="C10352"/>
  <c r="C33"/>
  <c r="C57"/>
  <c r="C127"/>
  <c r="C248"/>
  <c r="C260"/>
  <c r="C272"/>
  <c r="C360"/>
  <c r="C377"/>
  <c r="C442"/>
  <c r="C453"/>
  <c r="C504"/>
  <c r="C521"/>
  <c r="C804"/>
  <c r="C1163"/>
  <c r="C1259"/>
  <c r="C1621"/>
  <c r="C1952"/>
  <c r="C2006"/>
  <c r="C2125"/>
  <c r="C2289"/>
  <c r="C2352"/>
  <c r="C2437"/>
  <c r="C2439"/>
  <c r="C2520"/>
  <c r="C2591"/>
  <c r="C2662"/>
  <c r="C2970"/>
  <c r="C2986"/>
  <c r="C3002"/>
  <c r="C3111"/>
  <c r="C3246"/>
  <c r="C3757"/>
  <c r="C3806"/>
  <c r="C3862"/>
  <c r="C3913"/>
  <c r="C3942"/>
  <c r="C3997"/>
  <c r="C4011"/>
  <c r="C4140"/>
  <c r="C4150"/>
  <c r="C4216"/>
  <c r="C4411"/>
  <c r="C4606"/>
  <c r="C4742"/>
  <c r="C5973"/>
  <c r="C6267"/>
  <c r="C6856"/>
  <c r="C6945"/>
  <c r="C6959"/>
  <c r="C7086"/>
  <c r="C7178"/>
  <c r="C7179"/>
  <c r="C7187"/>
  <c r="C7250"/>
  <c r="C7252"/>
  <c r="C7345"/>
  <c r="C7456"/>
  <c r="C7552"/>
  <c r="C7963"/>
  <c r="C8057"/>
  <c r="C8069"/>
  <c r="C8088"/>
  <c r="C8459"/>
  <c r="C8511"/>
  <c r="C8561"/>
  <c r="C8602"/>
  <c r="C8803"/>
  <c r="C8896"/>
  <c r="C9027"/>
  <c r="C9031"/>
  <c r="C9036"/>
  <c r="C9069"/>
  <c r="C9084"/>
  <c r="C9130"/>
  <c r="C9409"/>
  <c r="C9438"/>
  <c r="C9459"/>
  <c r="C9599"/>
  <c r="C9749"/>
  <c r="C9794"/>
  <c r="C9908"/>
  <c r="C10064"/>
  <c r="C10114"/>
  <c r="C10228"/>
  <c r="C10271"/>
  <c r="C10476"/>
  <c r="C10486"/>
  <c r="C10491"/>
  <c r="C10678"/>
  <c r="C10743"/>
  <c r="C10751"/>
  <c r="C10854"/>
  <c r="C10871"/>
  <c r="C10876"/>
  <c r="C11024"/>
  <c r="C11025"/>
  <c r="C354"/>
  <c r="C740"/>
  <c r="C1609"/>
  <c r="C2226"/>
  <c r="C2308"/>
  <c r="C2870"/>
  <c r="C3122"/>
  <c r="C3250"/>
  <c r="C3702"/>
  <c r="C3991"/>
  <c r="C4037"/>
  <c r="C4175"/>
  <c r="C4775"/>
  <c r="C4897"/>
  <c r="C4951"/>
  <c r="C5252"/>
  <c r="C5386"/>
  <c r="C5727"/>
  <c r="C5970"/>
  <c r="C6485"/>
  <c r="C7474"/>
  <c r="C7481"/>
  <c r="C7695"/>
  <c r="C7703"/>
  <c r="C8038"/>
  <c r="C8068"/>
  <c r="C8089"/>
  <c r="C8309"/>
  <c r="C8517"/>
  <c r="C9097"/>
  <c r="C9372"/>
  <c r="C9455"/>
  <c r="C9592"/>
  <c r="C9662"/>
  <c r="C9671"/>
  <c r="C9928"/>
  <c r="C10634"/>
  <c r="C21"/>
  <c r="C262"/>
  <c r="C325"/>
  <c r="C484"/>
  <c r="C806"/>
  <c r="C964"/>
  <c r="C1037"/>
  <c r="C1080"/>
  <c r="C1097"/>
  <c r="C1709"/>
  <c r="C1711"/>
  <c r="C2023"/>
  <c r="C2084"/>
  <c r="C2172"/>
  <c r="C2190"/>
  <c r="C2201"/>
  <c r="C2344"/>
  <c r="C2602"/>
  <c r="C2878"/>
  <c r="C2881"/>
  <c r="C2976"/>
  <c r="C2982"/>
  <c r="C2990"/>
  <c r="C2998"/>
  <c r="C3012"/>
  <c r="C3016"/>
  <c r="C3152"/>
  <c r="C3188"/>
  <c r="C3202"/>
  <c r="C3214"/>
  <c r="C3380"/>
  <c r="C3815"/>
  <c r="C3880"/>
  <c r="C4018"/>
  <c r="C4116"/>
  <c r="C4523"/>
  <c r="C4816"/>
  <c r="C4959"/>
  <c r="C5122"/>
  <c r="C5267"/>
  <c r="C5398"/>
  <c r="C5692"/>
  <c r="C5825"/>
  <c r="C5942"/>
  <c r="C5974"/>
  <c r="C5982"/>
  <c r="C5999"/>
  <c r="C6089"/>
  <c r="C6121"/>
  <c r="C6210"/>
  <c r="C6274"/>
  <c r="C6412"/>
  <c r="C6597"/>
  <c r="C6715"/>
  <c r="C6809"/>
  <c r="C7084"/>
  <c r="C7098"/>
  <c r="C7353"/>
  <c r="C7354"/>
  <c r="C7355"/>
  <c r="C7357"/>
  <c r="C7358"/>
  <c r="C7359"/>
  <c r="C7363"/>
  <c r="C7551"/>
  <c r="C7555"/>
  <c r="C7569"/>
  <c r="C7920"/>
  <c r="C7994"/>
  <c r="C8048"/>
  <c r="C8079"/>
  <c r="C8112"/>
  <c r="C8385"/>
  <c r="C8607"/>
  <c r="C9085"/>
  <c r="C9228"/>
  <c r="C9314"/>
  <c r="C9734"/>
  <c r="C9841"/>
  <c r="C10002"/>
  <c r="C10109"/>
  <c r="C10117"/>
  <c r="C10306"/>
  <c r="C10381"/>
  <c r="C10556"/>
  <c r="C10583"/>
  <c r="C65"/>
  <c r="C88"/>
  <c r="C135"/>
  <c r="C214"/>
  <c r="C303"/>
  <c r="C315"/>
  <c r="C334"/>
  <c r="C383"/>
  <c r="C394"/>
  <c r="C417"/>
  <c r="C465"/>
  <c r="C468"/>
  <c r="C791"/>
  <c r="C1162"/>
  <c r="C1174"/>
  <c r="C1547"/>
  <c r="C1571"/>
  <c r="C1655"/>
  <c r="C1716"/>
  <c r="C1730"/>
  <c r="C1770"/>
  <c r="C1913"/>
  <c r="C2019"/>
  <c r="C2177"/>
  <c r="C2183"/>
  <c r="C2198"/>
  <c r="C2346"/>
  <c r="C2494"/>
  <c r="C2644"/>
  <c r="C2660"/>
  <c r="C2669"/>
  <c r="C2794"/>
  <c r="C2802"/>
  <c r="C2828"/>
  <c r="C2903"/>
  <c r="C2914"/>
  <c r="C2997"/>
  <c r="C3037"/>
  <c r="C3153"/>
  <c r="C3882"/>
  <c r="C3905"/>
  <c r="C3954"/>
  <c r="C4036"/>
  <c r="C4104"/>
  <c r="C4210"/>
  <c r="C4283"/>
  <c r="C4303"/>
  <c r="C4311"/>
  <c r="C4318"/>
  <c r="C4450"/>
  <c r="C4571"/>
  <c r="C4637"/>
  <c r="C4785"/>
  <c r="C4815"/>
  <c r="C4823"/>
  <c r="C4863"/>
  <c r="C4881"/>
  <c r="C5005"/>
  <c r="C5266"/>
  <c r="C5347"/>
  <c r="C5371"/>
  <c r="C5379"/>
  <c r="C5395"/>
  <c r="C5432"/>
  <c r="C5553"/>
  <c r="C5618"/>
  <c r="C5966"/>
  <c r="C6018"/>
  <c r="C6026"/>
  <c r="C6052"/>
  <c r="C6082"/>
  <c r="C6092"/>
  <c r="C6146"/>
  <c r="C6215"/>
  <c r="C6256"/>
  <c r="C6261"/>
  <c r="C6392"/>
  <c r="C6400"/>
  <c r="C6407"/>
  <c r="C6416"/>
  <c r="C6417"/>
  <c r="C6580"/>
  <c r="C6854"/>
  <c r="C6873"/>
  <c r="C7026"/>
  <c r="C7302"/>
  <c r="C7386"/>
  <c r="C7417"/>
  <c r="C7484"/>
  <c r="C7903"/>
  <c r="C7924"/>
  <c r="C7940"/>
  <c r="C8022"/>
  <c r="C8031"/>
  <c r="C8035"/>
  <c r="C8042"/>
  <c r="C8047"/>
  <c r="C8066"/>
  <c r="C8139"/>
  <c r="C8273"/>
  <c r="C8320"/>
  <c r="C8419"/>
  <c r="C8474"/>
  <c r="C8623"/>
  <c r="C8815"/>
  <c r="C8893"/>
  <c r="C8986"/>
  <c r="C9057"/>
  <c r="C9131"/>
  <c r="C9146"/>
  <c r="C9306"/>
  <c r="C9773"/>
  <c r="C9994"/>
  <c r="C10007"/>
  <c r="C10126"/>
  <c r="C10232"/>
  <c r="C10488"/>
  <c r="C10496"/>
  <c r="C10510"/>
  <c r="C10606"/>
  <c r="C10757"/>
  <c r="C11037"/>
  <c r="C11089"/>
  <c r="C41"/>
  <c r="C430"/>
  <c r="C576"/>
  <c r="C601"/>
  <c r="C658"/>
  <c r="C738"/>
  <c r="C739"/>
  <c r="C953"/>
  <c r="C1002"/>
  <c r="C1008"/>
  <c r="C1458"/>
  <c r="C1675"/>
  <c r="C1682"/>
  <c r="C1747"/>
  <c r="C1769"/>
  <c r="C1772"/>
  <c r="C1819"/>
  <c r="C2151"/>
  <c r="C2202"/>
  <c r="C2412"/>
  <c r="C2554"/>
  <c r="C2555"/>
  <c r="C2896"/>
  <c r="C2906"/>
  <c r="C3178"/>
  <c r="C3234"/>
  <c r="C3772"/>
  <c r="C3797"/>
  <c r="C3825"/>
  <c r="C4205"/>
  <c r="C4485"/>
  <c r="C4488"/>
  <c r="C4577"/>
  <c r="C4578"/>
  <c r="C4728"/>
  <c r="C4893"/>
  <c r="C5155"/>
  <c r="C5454"/>
  <c r="C5925"/>
  <c r="C5969"/>
  <c r="C6046"/>
  <c r="C6140"/>
  <c r="C6404"/>
  <c r="C6627"/>
  <c r="C6675"/>
  <c r="C6700"/>
  <c r="C7157"/>
  <c r="C7698"/>
  <c r="C8072"/>
  <c r="C8182"/>
  <c r="C8654"/>
  <c r="C8673"/>
  <c r="C8731"/>
  <c r="C9621"/>
  <c r="C9803"/>
  <c r="C9849"/>
  <c r="C9959"/>
  <c r="C10322"/>
  <c r="C10431"/>
  <c r="C10489"/>
  <c r="C10575"/>
  <c r="C10600"/>
  <c r="C10718"/>
  <c r="C10796"/>
  <c r="C10866"/>
  <c r="C11023"/>
  <c r="C11027"/>
  <c r="C239"/>
  <c r="C381"/>
  <c r="C414"/>
  <c r="C418"/>
  <c r="C503"/>
  <c r="C1009"/>
  <c r="C1111"/>
  <c r="C1307"/>
  <c r="C1700"/>
  <c r="C1914"/>
  <c r="C1939"/>
  <c r="C1946"/>
  <c r="C1951"/>
  <c r="C1955"/>
  <c r="C1985"/>
  <c r="C2076"/>
  <c r="C2175"/>
  <c r="C2237"/>
  <c r="C2413"/>
  <c r="C2536"/>
  <c r="C2756"/>
  <c r="C2899"/>
  <c r="C2911"/>
  <c r="C2995"/>
  <c r="C2996"/>
  <c r="C3098"/>
  <c r="C3397"/>
  <c r="C3484"/>
  <c r="C3609"/>
  <c r="C3801"/>
  <c r="C3802"/>
  <c r="C3813"/>
  <c r="C3818"/>
  <c r="C3914"/>
  <c r="C4066"/>
  <c r="C4085"/>
  <c r="C4087"/>
  <c r="C4127"/>
  <c r="C4133"/>
  <c r="C4154"/>
  <c r="C4233"/>
  <c r="C4341"/>
  <c r="C4407"/>
  <c r="C4412"/>
  <c r="C4618"/>
  <c r="C4639"/>
  <c r="C4846"/>
  <c r="C4954"/>
  <c r="C4985"/>
  <c r="C5043"/>
  <c r="C5697"/>
  <c r="C5945"/>
  <c r="C5993"/>
  <c r="C6045"/>
  <c r="C6083"/>
  <c r="C6123"/>
  <c r="C6124"/>
  <c r="C6318"/>
  <c r="C6693"/>
  <c r="C6707"/>
  <c r="C6814"/>
  <c r="C6851"/>
  <c r="C6871"/>
  <c r="C6874"/>
  <c r="C7018"/>
  <c r="C7019"/>
  <c r="C7023"/>
  <c r="C7204"/>
  <c r="C7319"/>
  <c r="C7368"/>
  <c r="C7404"/>
  <c r="C7675"/>
  <c r="C7727"/>
  <c r="C7818"/>
  <c r="C7949"/>
  <c r="C8045"/>
  <c r="C8076"/>
  <c r="C8087"/>
  <c r="C8092"/>
  <c r="C8140"/>
  <c r="C8217"/>
  <c r="C8462"/>
  <c r="C8604"/>
  <c r="C8610"/>
  <c r="C8701"/>
  <c r="C8842"/>
  <c r="C8855"/>
  <c r="C8883"/>
  <c r="C8973"/>
  <c r="C9094"/>
  <c r="C9249"/>
  <c r="C9255"/>
  <c r="C9842"/>
  <c r="C10010"/>
  <c r="C10037"/>
  <c r="C10042"/>
  <c r="C10097"/>
  <c r="C10106"/>
  <c r="C10118"/>
  <c r="C10296"/>
  <c r="C10382"/>
  <c r="C10579"/>
  <c r="C10873"/>
  <c r="C10909"/>
  <c r="C10912"/>
  <c r="C20"/>
  <c r="C103"/>
  <c r="C190"/>
  <c r="C329"/>
  <c r="C422"/>
  <c r="C499"/>
  <c r="C536"/>
  <c r="C587"/>
  <c r="C632"/>
  <c r="C688"/>
  <c r="C699"/>
  <c r="C710"/>
  <c r="C933"/>
  <c r="C1324"/>
  <c r="C1426"/>
  <c r="C1453"/>
  <c r="C1532"/>
  <c r="C1596"/>
  <c r="C1646"/>
  <c r="C1684"/>
  <c r="C1705"/>
  <c r="C1732"/>
  <c r="C1738"/>
  <c r="C1740"/>
  <c r="C1754"/>
  <c r="C1759"/>
  <c r="C1808"/>
  <c r="C1928"/>
  <c r="C2159"/>
  <c r="C2165"/>
  <c r="C2170"/>
  <c r="C2239"/>
  <c r="C2375"/>
  <c r="C2378"/>
  <c r="C2534"/>
  <c r="C2604"/>
  <c r="C2897"/>
  <c r="C2904"/>
  <c r="C2913"/>
  <c r="C2942"/>
  <c r="C2977"/>
  <c r="C3000"/>
  <c r="C3004"/>
  <c r="C3082"/>
  <c r="C3247"/>
  <c r="C3786"/>
  <c r="C4010"/>
  <c r="C4064"/>
  <c r="C4182"/>
  <c r="C4393"/>
  <c r="C4455"/>
  <c r="C4456"/>
  <c r="C4698"/>
  <c r="C4928"/>
  <c r="C5165"/>
  <c r="C5166"/>
  <c r="C5263"/>
  <c r="C5502"/>
  <c r="C5792"/>
  <c r="C6132"/>
  <c r="C6259"/>
  <c r="C6388"/>
  <c r="C6554"/>
  <c r="C6559"/>
  <c r="C6641"/>
  <c r="C6665"/>
  <c r="C6708"/>
  <c r="C6711"/>
  <c r="C6774"/>
  <c r="C6785"/>
  <c r="C6808"/>
  <c r="C7032"/>
  <c r="C7069"/>
  <c r="C7078"/>
  <c r="C7080"/>
  <c r="C7112"/>
  <c r="C7321"/>
  <c r="C7609"/>
  <c r="C7624"/>
  <c r="C7676"/>
  <c r="C7679"/>
  <c r="C7799"/>
  <c r="C7993"/>
  <c r="C8029"/>
  <c r="C8030"/>
  <c r="C8032"/>
  <c r="C8039"/>
  <c r="C8056"/>
  <c r="C8084"/>
  <c r="C8141"/>
  <c r="C8446"/>
  <c r="C8448"/>
  <c r="C8503"/>
  <c r="C8741"/>
  <c r="C8814"/>
  <c r="C8878"/>
  <c r="C9077"/>
  <c r="C9095"/>
  <c r="C9116"/>
  <c r="C9172"/>
  <c r="C9230"/>
  <c r="C9275"/>
  <c r="C9278"/>
  <c r="C9284"/>
  <c r="C9289"/>
  <c r="C9786"/>
  <c r="C9817"/>
  <c r="C9985"/>
  <c r="C10045"/>
  <c r="C10160"/>
  <c r="C10872"/>
  <c r="C10874"/>
  <c r="C10906"/>
  <c r="C10971"/>
  <c r="C10981"/>
  <c r="C11031"/>
  <c r="C10"/>
  <c r="C998"/>
  <c r="C1256"/>
  <c r="C1365"/>
  <c r="C1763"/>
  <c r="C1805"/>
  <c r="C1912"/>
  <c r="C2395"/>
  <c r="C2453"/>
  <c r="C2585"/>
  <c r="C2902"/>
  <c r="C2905"/>
  <c r="C2993"/>
  <c r="C3138"/>
  <c r="C3329"/>
  <c r="C3703"/>
  <c r="C3823"/>
  <c r="C4983"/>
  <c r="C5133"/>
  <c r="C5363"/>
  <c r="C5990"/>
  <c r="C6167"/>
  <c r="C6168"/>
  <c r="C6293"/>
  <c r="C6355"/>
  <c r="C6453"/>
  <c r="C7020"/>
  <c r="C7085"/>
  <c r="C7142"/>
  <c r="C7176"/>
  <c r="C7210"/>
  <c r="C7488"/>
  <c r="C8055"/>
  <c r="C8077"/>
  <c r="C8213"/>
  <c r="C8387"/>
  <c r="C8867"/>
  <c r="C9091"/>
  <c r="C9209"/>
  <c r="C9392"/>
  <c r="C9693"/>
  <c r="C9998"/>
  <c r="C10070"/>
  <c r="C10318"/>
  <c r="C10753"/>
  <c r="C10830"/>
  <c r="C129"/>
  <c r="C273"/>
  <c r="C464"/>
  <c r="C506"/>
  <c r="C727"/>
  <c r="C787"/>
  <c r="C934"/>
  <c r="C1592"/>
  <c r="C1721"/>
  <c r="C2241"/>
  <c r="C2281"/>
  <c r="C2414"/>
  <c r="C2419"/>
  <c r="C2556"/>
  <c r="C2630"/>
  <c r="C2907"/>
  <c r="C2994"/>
  <c r="C3038"/>
  <c r="C3217"/>
  <c r="C3291"/>
  <c r="C3327"/>
  <c r="C3448"/>
  <c r="C3812"/>
  <c r="C4413"/>
  <c r="C4741"/>
  <c r="C5466"/>
  <c r="C6047"/>
  <c r="C6213"/>
  <c r="C6292"/>
  <c r="C6406"/>
  <c r="C6491"/>
  <c r="C7016"/>
  <c r="C7200"/>
  <c r="C7266"/>
  <c r="C8046"/>
  <c r="C9078"/>
  <c r="C9126"/>
  <c r="C9488"/>
  <c r="C10025"/>
  <c r="C10119"/>
  <c r="C10131"/>
  <c r="C10137"/>
  <c r="C10458"/>
  <c r="C10470"/>
  <c r="C49"/>
  <c r="C646"/>
  <c r="C984"/>
  <c r="C1026"/>
  <c r="C1366"/>
  <c r="C1602"/>
  <c r="C1605"/>
  <c r="C1610"/>
  <c r="C1623"/>
  <c r="C1629"/>
  <c r="C1945"/>
  <c r="C1960"/>
  <c r="C2212"/>
  <c r="C2287"/>
  <c r="C2307"/>
  <c r="C2319"/>
  <c r="C2445"/>
  <c r="C2598"/>
  <c r="C2600"/>
  <c r="C2898"/>
  <c r="C2981"/>
  <c r="C3011"/>
  <c r="C3096"/>
  <c r="C3691"/>
  <c r="C3872"/>
  <c r="C4069"/>
  <c r="C4231"/>
  <c r="C4385"/>
  <c r="C4619"/>
  <c r="C4620"/>
  <c r="C4633"/>
  <c r="C4784"/>
  <c r="C4883"/>
  <c r="C5031"/>
  <c r="C5164"/>
  <c r="C5191"/>
  <c r="C5226"/>
  <c r="C5253"/>
  <c r="C5540"/>
  <c r="C5741"/>
  <c r="C5801"/>
  <c r="C5828"/>
  <c r="C5902"/>
  <c r="C6025"/>
  <c r="C6042"/>
  <c r="C6095"/>
  <c r="C6113"/>
  <c r="C6119"/>
  <c r="C6214"/>
  <c r="C6275"/>
  <c r="C6648"/>
  <c r="C6836"/>
  <c r="C7092"/>
  <c r="C7099"/>
  <c r="C7201"/>
  <c r="C7202"/>
  <c r="C7533"/>
  <c r="C7710"/>
  <c r="C7910"/>
  <c r="C7951"/>
  <c r="C7953"/>
  <c r="C8098"/>
  <c r="C8241"/>
  <c r="C8364"/>
  <c r="C8460"/>
  <c r="C8519"/>
  <c r="C8549"/>
  <c r="C8598"/>
  <c r="C8613"/>
  <c r="C8614"/>
  <c r="C8692"/>
  <c r="C8708"/>
  <c r="C8818"/>
  <c r="C8876"/>
  <c r="C8932"/>
  <c r="C9052"/>
  <c r="C9083"/>
  <c r="C9356"/>
  <c r="C9680"/>
  <c r="C9868"/>
  <c r="C9919"/>
  <c r="C10033"/>
  <c r="C10048"/>
  <c r="C10268"/>
  <c r="C10295"/>
  <c r="C10358"/>
  <c r="C10997"/>
  <c r="C51"/>
  <c r="C85"/>
  <c r="C590"/>
  <c r="C805"/>
  <c r="C1713"/>
  <c r="C1764"/>
  <c r="C1897"/>
  <c r="C1916"/>
  <c r="C2158"/>
  <c r="C2200"/>
  <c r="C2357"/>
  <c r="C2359"/>
  <c r="C2382"/>
  <c r="C2651"/>
  <c r="C2744"/>
  <c r="C2900"/>
  <c r="C3013"/>
  <c r="C3116"/>
  <c r="C3181"/>
  <c r="C3917"/>
  <c r="C4032"/>
  <c r="C4044"/>
  <c r="C4141"/>
  <c r="C4732"/>
  <c r="C5111"/>
  <c r="C5225"/>
  <c r="C5227"/>
  <c r="C5743"/>
  <c r="C5941"/>
  <c r="C6122"/>
  <c r="C6136"/>
  <c r="C7072"/>
  <c r="C7081"/>
  <c r="C7083"/>
  <c r="C7111"/>
  <c r="C7198"/>
  <c r="C7322"/>
  <c r="C7366"/>
  <c r="C7573"/>
  <c r="C7947"/>
  <c r="C8073"/>
  <c r="C8090"/>
  <c r="C8101"/>
  <c r="C8786"/>
  <c r="C8963"/>
  <c r="C9001"/>
  <c r="C9045"/>
  <c r="C9082"/>
  <c r="C9237"/>
  <c r="C9419"/>
  <c r="C9426"/>
  <c r="C10580"/>
  <c r="C10613"/>
  <c r="C106"/>
  <c r="C231"/>
  <c r="C289"/>
  <c r="C359"/>
  <c r="C415"/>
  <c r="C507"/>
  <c r="C529"/>
  <c r="C530"/>
  <c r="C592"/>
  <c r="C606"/>
  <c r="C796"/>
  <c r="C930"/>
  <c r="C1030"/>
  <c r="C1436"/>
  <c r="C1444"/>
  <c r="C1485"/>
  <c r="C1669"/>
  <c r="C1756"/>
  <c r="C1788"/>
  <c r="C1863"/>
  <c r="C1956"/>
  <c r="C2094"/>
  <c r="C2146"/>
  <c r="C2227"/>
  <c r="C2384"/>
  <c r="C2675"/>
  <c r="C2695"/>
  <c r="C2730"/>
  <c r="C2731"/>
  <c r="C2783"/>
  <c r="C3085"/>
  <c r="C3216"/>
  <c r="C3221"/>
  <c r="C3625"/>
  <c r="C3965"/>
  <c r="C3999"/>
  <c r="C4029"/>
  <c r="C4129"/>
  <c r="C4343"/>
  <c r="C4524"/>
  <c r="C4573"/>
  <c r="C4581"/>
  <c r="C4613"/>
  <c r="C4819"/>
  <c r="C4872"/>
  <c r="C4912"/>
  <c r="C5037"/>
  <c r="C5189"/>
  <c r="C5362"/>
  <c r="C5478"/>
  <c r="C5603"/>
  <c r="C5633"/>
  <c r="C5698"/>
  <c r="C5733"/>
  <c r="C5908"/>
  <c r="C6002"/>
  <c r="C6038"/>
  <c r="C6056"/>
  <c r="C6059"/>
  <c r="C6060"/>
  <c r="C6093"/>
  <c r="C6105"/>
  <c r="C6111"/>
  <c r="C6182"/>
  <c r="C6217"/>
  <c r="C6218"/>
  <c r="C6271"/>
  <c r="C6290"/>
  <c r="C6331"/>
  <c r="C6544"/>
  <c r="C6737"/>
  <c r="C6820"/>
  <c r="C6924"/>
  <c r="C6957"/>
  <c r="C7106"/>
  <c r="C7203"/>
  <c r="C7218"/>
  <c r="C7611"/>
  <c r="C7625"/>
  <c r="C7726"/>
  <c r="C7728"/>
  <c r="C7760"/>
  <c r="C8044"/>
  <c r="C8050"/>
  <c r="C8244"/>
  <c r="C8408"/>
  <c r="C8434"/>
  <c r="C8661"/>
  <c r="C8702"/>
  <c r="C8729"/>
  <c r="C8743"/>
  <c r="C8808"/>
  <c r="C8823"/>
  <c r="C8857"/>
  <c r="C8948"/>
  <c r="C8988"/>
  <c r="C9010"/>
  <c r="C9033"/>
  <c r="C9041"/>
  <c r="C9042"/>
  <c r="C9044"/>
  <c r="C9110"/>
  <c r="C9197"/>
  <c r="C9220"/>
  <c r="C9343"/>
  <c r="C9369"/>
  <c r="C9507"/>
  <c r="C9562"/>
  <c r="C9606"/>
  <c r="C9663"/>
  <c r="C9770"/>
  <c r="C9789"/>
  <c r="C9857"/>
  <c r="C9858"/>
  <c r="C9873"/>
  <c r="C9905"/>
  <c r="C10032"/>
  <c r="C10084"/>
  <c r="C10124"/>
  <c r="C10229"/>
  <c r="C10298"/>
  <c r="C10455"/>
  <c r="C10493"/>
  <c r="C10631"/>
  <c r="C10913"/>
  <c r="C10926"/>
  <c r="C11075"/>
  <c r="C11163"/>
  <c r="C113"/>
  <c r="C269"/>
  <c r="C340"/>
  <c r="C342"/>
  <c r="C451"/>
  <c r="C452"/>
  <c r="C578"/>
  <c r="C731"/>
  <c r="C825"/>
  <c r="C1025"/>
  <c r="C1308"/>
  <c r="C1337"/>
  <c r="C1516"/>
  <c r="C1519"/>
  <c r="C1620"/>
  <c r="C1622"/>
  <c r="C1961"/>
  <c r="C2232"/>
  <c r="C2356"/>
  <c r="C2362"/>
  <c r="C2379"/>
  <c r="C2383"/>
  <c r="C2460"/>
  <c r="C2587"/>
  <c r="C2645"/>
  <c r="C2846"/>
  <c r="C2910"/>
  <c r="C2987"/>
  <c r="C3090"/>
  <c r="C3509"/>
  <c r="C3684"/>
  <c r="C3690"/>
  <c r="C3791"/>
  <c r="C3971"/>
  <c r="C3977"/>
  <c r="C4021"/>
  <c r="C4083"/>
  <c r="C4084"/>
  <c r="C4117"/>
  <c r="C4389"/>
  <c r="C4617"/>
  <c r="C5020"/>
  <c r="C5216"/>
  <c r="C5604"/>
  <c r="C5779"/>
  <c r="C5794"/>
  <c r="C6041"/>
  <c r="C6155"/>
  <c r="C6219"/>
  <c r="C6243"/>
  <c r="C6803"/>
  <c r="C6821"/>
  <c r="C6892"/>
  <c r="C6898"/>
  <c r="C6946"/>
  <c r="C6970"/>
  <c r="C7051"/>
  <c r="C7079"/>
  <c r="C7215"/>
  <c r="C7220"/>
  <c r="C7435"/>
  <c r="C7461"/>
  <c r="C7715"/>
  <c r="C7863"/>
  <c r="C8438"/>
  <c r="C8564"/>
  <c r="C8575"/>
  <c r="C8639"/>
  <c r="C8640"/>
  <c r="C8652"/>
  <c r="C8658"/>
  <c r="C8665"/>
  <c r="C8668"/>
  <c r="C8698"/>
  <c r="C8737"/>
  <c r="C8749"/>
  <c r="C8841"/>
  <c r="C8930"/>
  <c r="C9003"/>
  <c r="C9039"/>
  <c r="C9074"/>
  <c r="C9177"/>
  <c r="C9566"/>
  <c r="C9889"/>
  <c r="C9997"/>
  <c r="C10098"/>
  <c r="C10569"/>
  <c r="C11033"/>
  <c r="C109"/>
  <c r="C138"/>
  <c r="C205"/>
  <c r="C247"/>
  <c r="C419"/>
  <c r="C420"/>
  <c r="C501"/>
  <c r="C533"/>
  <c r="C605"/>
  <c r="C798"/>
  <c r="C1430"/>
  <c r="C1431"/>
  <c r="C1518"/>
  <c r="C1554"/>
  <c r="C1659"/>
  <c r="C1749"/>
  <c r="C1786"/>
  <c r="C1798"/>
  <c r="C1866"/>
  <c r="C1868"/>
  <c r="C1947"/>
  <c r="C1949"/>
  <c r="C1953"/>
  <c r="C2003"/>
  <c r="C2020"/>
  <c r="C2024"/>
  <c r="C2056"/>
  <c r="C2149"/>
  <c r="C2171"/>
  <c r="C2186"/>
  <c r="C2205"/>
  <c r="C2294"/>
  <c r="C2559"/>
  <c r="C2676"/>
  <c r="C2679"/>
  <c r="C2843"/>
  <c r="C3097"/>
  <c r="C3183"/>
  <c r="C3506"/>
  <c r="C3661"/>
  <c r="C3793"/>
  <c r="C3879"/>
  <c r="C4012"/>
  <c r="C4038"/>
  <c r="C4100"/>
  <c r="C4130"/>
  <c r="C4131"/>
  <c r="C4219"/>
  <c r="C4221"/>
  <c r="C4361"/>
  <c r="C4395"/>
  <c r="C4521"/>
  <c r="C4538"/>
  <c r="C4979"/>
  <c r="C4997"/>
  <c r="C5197"/>
  <c r="C5198"/>
  <c r="C5232"/>
  <c r="C5242"/>
  <c r="C5403"/>
  <c r="C5477"/>
  <c r="C5704"/>
  <c r="C5861"/>
  <c r="C6695"/>
  <c r="C6915"/>
  <c r="C6947"/>
  <c r="C7134"/>
  <c r="C7186"/>
  <c r="C7208"/>
  <c r="C7219"/>
  <c r="C7253"/>
  <c r="C7462"/>
  <c r="C7513"/>
  <c r="C7612"/>
  <c r="C7613"/>
  <c r="C7668"/>
  <c r="C7837"/>
  <c r="C7846"/>
  <c r="C7904"/>
  <c r="C8028"/>
  <c r="C8075"/>
  <c r="C8086"/>
  <c r="C8106"/>
  <c r="C8304"/>
  <c r="C8480"/>
  <c r="C8516"/>
  <c r="C8628"/>
  <c r="C8638"/>
  <c r="C8662"/>
  <c r="C8669"/>
  <c r="C8748"/>
  <c r="C8807"/>
  <c r="C8822"/>
  <c r="C8824"/>
  <c r="C8861"/>
  <c r="C8959"/>
  <c r="C8960"/>
  <c r="C8977"/>
  <c r="C9043"/>
  <c r="C9075"/>
  <c r="C9416"/>
  <c r="C9655"/>
  <c r="C9774"/>
  <c r="C9885"/>
  <c r="C9964"/>
  <c r="C10023"/>
  <c r="C10209"/>
  <c r="C10398"/>
  <c r="C10456"/>
  <c r="C10462"/>
  <c r="C10844"/>
  <c r="C10855"/>
  <c r="C10881"/>
  <c r="C11034"/>
  <c r="C25"/>
  <c r="C68"/>
  <c r="C72"/>
  <c r="C271"/>
  <c r="C475"/>
  <c r="C562"/>
  <c r="C647"/>
  <c r="C707"/>
  <c r="C1131"/>
  <c r="C1132"/>
  <c r="C1294"/>
  <c r="C1440"/>
  <c r="C1524"/>
  <c r="C1642"/>
  <c r="C1777"/>
  <c r="C1822"/>
  <c r="C1843"/>
  <c r="C1993"/>
  <c r="C2009"/>
  <c r="C2011"/>
  <c r="C2012"/>
  <c r="C2037"/>
  <c r="C2070"/>
  <c r="C2081"/>
  <c r="C2244"/>
  <c r="C2299"/>
  <c r="C2607"/>
  <c r="C2727"/>
  <c r="C2800"/>
  <c r="C2823"/>
  <c r="C3066"/>
  <c r="C3131"/>
  <c r="C3436"/>
  <c r="C3736"/>
  <c r="C4030"/>
  <c r="C4120"/>
  <c r="C4121"/>
  <c r="C4409"/>
  <c r="C4492"/>
  <c r="C4593"/>
  <c r="C4726"/>
  <c r="C4818"/>
  <c r="C4982"/>
  <c r="C5006"/>
  <c r="C5052"/>
  <c r="C5377"/>
  <c r="C5428"/>
  <c r="C5429"/>
  <c r="C5503"/>
  <c r="C5508"/>
  <c r="C5601"/>
  <c r="C5658"/>
  <c r="C5956"/>
  <c r="C6332"/>
  <c r="C6372"/>
  <c r="C6469"/>
  <c r="C6766"/>
  <c r="C6864"/>
  <c r="C7153"/>
  <c r="C7159"/>
  <c r="C7261"/>
  <c r="C7297"/>
  <c r="C7369"/>
  <c r="C7398"/>
  <c r="C7418"/>
  <c r="C7419"/>
  <c r="C7472"/>
  <c r="C7512"/>
  <c r="C7583"/>
  <c r="C7699"/>
  <c r="C7730"/>
  <c r="C7746"/>
  <c r="C8083"/>
  <c r="C8541"/>
  <c r="C8560"/>
  <c r="C8585"/>
  <c r="C8619"/>
  <c r="C8761"/>
  <c r="C8782"/>
  <c r="C8844"/>
  <c r="C8879"/>
  <c r="C8976"/>
  <c r="C9015"/>
  <c r="C9028"/>
  <c r="C9060"/>
  <c r="C9065"/>
  <c r="C9090"/>
  <c r="C9194"/>
  <c r="C9271"/>
  <c r="C9291"/>
  <c r="C9394"/>
  <c r="C9506"/>
  <c r="C9533"/>
  <c r="C9580"/>
  <c r="C9628"/>
  <c r="C9756"/>
  <c r="C9951"/>
  <c r="C9960"/>
  <c r="C10059"/>
  <c r="C10076"/>
  <c r="C10183"/>
  <c r="C10297"/>
  <c r="C10750"/>
  <c r="C10958"/>
  <c r="C11013"/>
  <c r="C11058"/>
  <c r="C24"/>
  <c r="C95"/>
  <c r="C132"/>
  <c r="C189"/>
  <c r="C234"/>
  <c r="C255"/>
  <c r="C300"/>
  <c r="C356"/>
  <c r="C480"/>
  <c r="C502"/>
  <c r="C505"/>
  <c r="C513"/>
  <c r="C706"/>
  <c r="C751"/>
  <c r="C795"/>
  <c r="C799"/>
  <c r="C1175"/>
  <c r="C1311"/>
  <c r="C1336"/>
  <c r="C1420"/>
  <c r="C1509"/>
  <c r="C1552"/>
  <c r="C1569"/>
  <c r="C1633"/>
  <c r="C1686"/>
  <c r="C1725"/>
  <c r="C1739"/>
  <c r="C1950"/>
  <c r="C1958"/>
  <c r="C1980"/>
  <c r="C2050"/>
  <c r="C2192"/>
  <c r="C2195"/>
  <c r="C2214"/>
  <c r="C2238"/>
  <c r="C2336"/>
  <c r="C2343"/>
  <c r="C2365"/>
  <c r="C2402"/>
  <c r="C2461"/>
  <c r="C2548"/>
  <c r="C2579"/>
  <c r="C2597"/>
  <c r="C2704"/>
  <c r="C2801"/>
  <c r="C3017"/>
  <c r="C3156"/>
  <c r="C3182"/>
  <c r="C3218"/>
  <c r="C3219"/>
  <c r="C3230"/>
  <c r="C3258"/>
  <c r="C3468"/>
  <c r="C3696"/>
  <c r="C3849"/>
  <c r="C3940"/>
  <c r="C3974"/>
  <c r="C4157"/>
  <c r="C4163"/>
  <c r="C4200"/>
  <c r="C4379"/>
  <c r="C4380"/>
  <c r="C4392"/>
  <c r="C4415"/>
  <c r="C4764"/>
  <c r="C4904"/>
  <c r="C4910"/>
  <c r="C4911"/>
  <c r="C4921"/>
  <c r="C5009"/>
  <c r="C5212"/>
  <c r="C5268"/>
  <c r="C5293"/>
  <c r="C5629"/>
  <c r="C5726"/>
  <c r="C5783"/>
  <c r="C5937"/>
  <c r="C5972"/>
  <c r="C6028"/>
  <c r="C6029"/>
  <c r="C6030"/>
  <c r="C6054"/>
  <c r="C6153"/>
  <c r="C6257"/>
  <c r="C6455"/>
  <c r="C6456"/>
  <c r="C6519"/>
  <c r="C6570"/>
  <c r="C6581"/>
  <c r="C6596"/>
  <c r="C6625"/>
  <c r="C6686"/>
  <c r="C6765"/>
  <c r="C6802"/>
  <c r="C6807"/>
  <c r="C6875"/>
  <c r="C7009"/>
  <c r="C7029"/>
  <c r="C7038"/>
  <c r="C7060"/>
  <c r="C7095"/>
  <c r="C7126"/>
  <c r="C7127"/>
  <c r="C7298"/>
  <c r="C7396"/>
  <c r="C7400"/>
  <c r="C7452"/>
  <c r="C7549"/>
  <c r="C7556"/>
  <c r="C7593"/>
  <c r="C7684"/>
  <c r="C7833"/>
  <c r="C7915"/>
  <c r="C8058"/>
  <c r="C8067"/>
  <c r="C8082"/>
  <c r="C8129"/>
  <c r="C8148"/>
  <c r="C8215"/>
  <c r="C8303"/>
  <c r="C8316"/>
  <c r="C8353"/>
  <c r="C8373"/>
  <c r="C8377"/>
  <c r="C8406"/>
  <c r="C8481"/>
  <c r="C8584"/>
  <c r="C8627"/>
  <c r="C8660"/>
  <c r="C8706"/>
  <c r="C8714"/>
  <c r="C8717"/>
  <c r="C8784"/>
  <c r="C8837"/>
  <c r="C8868"/>
  <c r="C8984"/>
  <c r="C9040"/>
  <c r="C9076"/>
  <c r="C9079"/>
  <c r="C9125"/>
  <c r="C9137"/>
  <c r="C9144"/>
  <c r="C9160"/>
  <c r="C9173"/>
  <c r="C9210"/>
  <c r="C9212"/>
  <c r="C9391"/>
  <c r="C9406"/>
  <c r="C9417"/>
  <c r="C9463"/>
  <c r="C9466"/>
  <c r="C9721"/>
  <c r="C9736"/>
  <c r="C9886"/>
  <c r="C10030"/>
  <c r="C10051"/>
  <c r="C10086"/>
  <c r="C10130"/>
  <c r="C10146"/>
  <c r="C10207"/>
  <c r="C10459"/>
  <c r="C10498"/>
  <c r="C10532"/>
  <c r="C10742"/>
  <c r="C10770"/>
  <c r="C50"/>
  <c r="C58"/>
  <c r="C152"/>
  <c r="C229"/>
  <c r="C290"/>
  <c r="C694"/>
  <c r="C701"/>
  <c r="C921"/>
  <c r="C932"/>
  <c r="C941"/>
  <c r="C942"/>
  <c r="C943"/>
  <c r="C1690"/>
  <c r="C1699"/>
  <c r="C1799"/>
  <c r="C1821"/>
  <c r="C2010"/>
  <c r="C2093"/>
  <c r="C2246"/>
  <c r="C2532"/>
  <c r="C2544"/>
  <c r="C3086"/>
  <c r="C3220"/>
  <c r="C3229"/>
  <c r="C4394"/>
  <c r="C4402"/>
  <c r="C4519"/>
  <c r="C4592"/>
  <c r="C5077"/>
  <c r="C5139"/>
  <c r="C5724"/>
  <c r="C5767"/>
  <c r="C5785"/>
  <c r="C5790"/>
  <c r="C5886"/>
  <c r="C6224"/>
  <c r="C6460"/>
  <c r="C6468"/>
  <c r="C6872"/>
  <c r="C7371"/>
  <c r="C7390"/>
  <c r="C7724"/>
  <c r="C8302"/>
  <c r="C8306"/>
  <c r="C8423"/>
  <c r="C8916"/>
  <c r="C9089"/>
  <c r="C9677"/>
  <c r="C9914"/>
  <c r="C10038"/>
  <c r="C10152"/>
  <c r="C10256"/>
  <c r="C10312"/>
  <c r="C10433"/>
  <c r="C1243"/>
  <c r="C1896"/>
  <c r="C2533"/>
  <c r="C2557"/>
  <c r="C2871"/>
  <c r="C3092"/>
  <c r="C3735"/>
  <c r="C3831"/>
  <c r="C4093"/>
  <c r="C4896"/>
  <c r="C5646"/>
  <c r="C6661"/>
  <c r="C6761"/>
  <c r="C8506"/>
  <c r="C8734"/>
  <c r="C8757"/>
  <c r="C8812"/>
  <c r="C8884"/>
  <c r="C10031"/>
  <c r="C10093"/>
  <c r="C10829"/>
  <c r="C17"/>
  <c r="C153"/>
  <c r="C331"/>
  <c r="C352"/>
  <c r="C483"/>
  <c r="C900"/>
  <c r="C1164"/>
  <c r="C1427"/>
  <c r="C1662"/>
  <c r="C1807"/>
  <c r="C1871"/>
  <c r="C1915"/>
  <c r="C1994"/>
  <c r="C2004"/>
  <c r="C2311"/>
  <c r="C2314"/>
  <c r="C2341"/>
  <c r="C2537"/>
  <c r="C2550"/>
  <c r="C2626"/>
  <c r="C2757"/>
  <c r="C3108"/>
  <c r="C3553"/>
  <c r="C3781"/>
  <c r="C3970"/>
  <c r="C4729"/>
  <c r="C4760"/>
  <c r="C4972"/>
  <c r="C5158"/>
  <c r="C5355"/>
  <c r="C5418"/>
  <c r="C5545"/>
  <c r="C5984"/>
  <c r="C6085"/>
  <c r="C6305"/>
  <c r="C6655"/>
  <c r="C6690"/>
  <c r="C6696"/>
  <c r="C6893"/>
  <c r="C7073"/>
  <c r="C7209"/>
  <c r="C7356"/>
  <c r="C7925"/>
  <c r="C8110"/>
  <c r="C8123"/>
  <c r="C8221"/>
  <c r="C8523"/>
  <c r="C8608"/>
  <c r="C8670"/>
  <c r="C8671"/>
  <c r="C8766"/>
  <c r="C8852"/>
  <c r="C8917"/>
  <c r="C9007"/>
  <c r="C9385"/>
  <c r="C9738"/>
  <c r="C9739"/>
  <c r="C10101"/>
  <c r="C10261"/>
  <c r="C10281"/>
  <c r="C10749"/>
  <c r="C10765"/>
  <c r="C11074"/>
  <c r="C11076"/>
  <c r="C11101"/>
  <c r="C43"/>
  <c r="C187"/>
  <c r="C188"/>
  <c r="C212"/>
  <c r="C286"/>
  <c r="C365"/>
  <c r="C445"/>
  <c r="C594"/>
  <c r="C1143"/>
  <c r="C1483"/>
  <c r="C1583"/>
  <c r="C1696"/>
  <c r="C1771"/>
  <c r="C1879"/>
  <c r="C1909"/>
  <c r="C2025"/>
  <c r="C2432"/>
  <c r="C2433"/>
  <c r="C2434"/>
  <c r="C2436"/>
  <c r="C2482"/>
  <c r="C3003"/>
  <c r="C3119"/>
  <c r="C3224"/>
  <c r="C3254"/>
  <c r="C3292"/>
  <c r="C3500"/>
  <c r="C3516"/>
  <c r="C3599"/>
  <c r="C4184"/>
  <c r="C4195"/>
  <c r="C4196"/>
  <c r="C4218"/>
  <c r="C4408"/>
  <c r="C4416"/>
  <c r="C4596"/>
  <c r="C4927"/>
  <c r="C4962"/>
  <c r="C4989"/>
  <c r="C5062"/>
  <c r="C5269"/>
  <c r="C5455"/>
  <c r="C5460"/>
  <c r="C5539"/>
  <c r="C5590"/>
  <c r="C5600"/>
  <c r="C5607"/>
  <c r="C5695"/>
  <c r="C5723"/>
  <c r="C6139"/>
  <c r="C6152"/>
  <c r="C6240"/>
  <c r="C6348"/>
  <c r="C6375"/>
  <c r="C6418"/>
  <c r="C6461"/>
  <c r="C6522"/>
  <c r="C6701"/>
  <c r="C6762"/>
  <c r="C6867"/>
  <c r="C6906"/>
  <c r="C6963"/>
  <c r="C7347"/>
  <c r="C7519"/>
  <c r="C7670"/>
  <c r="C7780"/>
  <c r="C8288"/>
  <c r="C8382"/>
  <c r="C8404"/>
  <c r="C8472"/>
  <c r="C8475"/>
  <c r="C8508"/>
  <c r="C8806"/>
  <c r="C8904"/>
  <c r="C8918"/>
  <c r="C8924"/>
  <c r="C9281"/>
  <c r="C9290"/>
  <c r="C9537"/>
  <c r="C9558"/>
  <c r="C9657"/>
  <c r="C9694"/>
  <c r="C9701"/>
  <c r="C9725"/>
  <c r="C9793"/>
  <c r="C9795"/>
  <c r="C9796"/>
  <c r="C9860"/>
  <c r="C9875"/>
  <c r="C9976"/>
  <c r="C10213"/>
  <c r="C10250"/>
  <c r="C10299"/>
  <c r="C10331"/>
  <c r="C10332"/>
  <c r="C10597"/>
  <c r="C10674"/>
  <c r="C11145"/>
  <c r="C535"/>
  <c r="C1895"/>
  <c r="C2248"/>
  <c r="C3163"/>
  <c r="C3437"/>
  <c r="C3785"/>
  <c r="C4082"/>
  <c r="C4391"/>
  <c r="C4572"/>
  <c r="C4895"/>
  <c r="C4961"/>
  <c r="C5063"/>
  <c r="C5352"/>
  <c r="C5461"/>
  <c r="C5473"/>
  <c r="C5512"/>
  <c r="C6080"/>
  <c r="C6108"/>
  <c r="C6126"/>
  <c r="C6316"/>
  <c r="C6830"/>
  <c r="C6831"/>
  <c r="C7718"/>
  <c r="C8064"/>
  <c r="C8574"/>
  <c r="C8703"/>
  <c r="C9191"/>
  <c r="C9712"/>
  <c r="C9844"/>
  <c r="C10115"/>
  <c r="C19"/>
  <c r="C201"/>
  <c r="C845"/>
  <c r="C1461"/>
  <c r="C2850"/>
  <c r="C3024"/>
  <c r="C3130"/>
  <c r="C3386"/>
  <c r="C3869"/>
  <c r="C4245"/>
  <c r="C4452"/>
  <c r="C4509"/>
  <c r="C4580"/>
  <c r="C4723"/>
  <c r="C5536"/>
  <c r="C5702"/>
  <c r="C5911"/>
  <c r="C6156"/>
  <c r="C6496"/>
  <c r="C6600"/>
  <c r="C7304"/>
  <c r="C7389"/>
  <c r="C7412"/>
  <c r="C8243"/>
  <c r="C8356"/>
  <c r="C8576"/>
  <c r="C8716"/>
  <c r="C9234"/>
  <c r="C9729"/>
  <c r="C10249"/>
  <c r="C10320"/>
  <c r="C10523"/>
  <c r="C15"/>
  <c r="C22"/>
  <c r="C134"/>
  <c r="C332"/>
  <c r="C435"/>
  <c r="C500"/>
  <c r="C540"/>
  <c r="C633"/>
  <c r="C642"/>
  <c r="C645"/>
  <c r="C698"/>
  <c r="C783"/>
  <c r="C1236"/>
  <c r="C1244"/>
  <c r="C1512"/>
  <c r="C1515"/>
  <c r="C1628"/>
  <c r="C1658"/>
  <c r="C1826"/>
  <c r="C2235"/>
  <c r="C2310"/>
  <c r="C2312"/>
  <c r="C2313"/>
  <c r="C2320"/>
  <c r="C2367"/>
  <c r="C2444"/>
  <c r="C2656"/>
  <c r="C2743"/>
  <c r="C3147"/>
  <c r="C3259"/>
  <c r="C3727"/>
  <c r="C3820"/>
  <c r="C3915"/>
  <c r="C4024"/>
  <c r="C4094"/>
  <c r="C4211"/>
  <c r="C4310"/>
  <c r="C4388"/>
  <c r="C4589"/>
  <c r="C4614"/>
  <c r="C4831"/>
  <c r="C4899"/>
  <c r="C4907"/>
  <c r="C4908"/>
  <c r="C4916"/>
  <c r="C5390"/>
  <c r="C5452"/>
  <c r="C5453"/>
  <c r="C5485"/>
  <c r="C5594"/>
  <c r="C5755"/>
  <c r="C5802"/>
  <c r="C6112"/>
  <c r="C6117"/>
  <c r="C6349"/>
  <c r="C6401"/>
  <c r="C6462"/>
  <c r="C6643"/>
  <c r="C6844"/>
  <c r="C6954"/>
  <c r="C7082"/>
  <c r="C7177"/>
  <c r="C7206"/>
  <c r="C7212"/>
  <c r="C7254"/>
  <c r="C7559"/>
  <c r="C7820"/>
  <c r="C7821"/>
  <c r="C7946"/>
  <c r="C7952"/>
  <c r="C7988"/>
  <c r="C8078"/>
  <c r="C8242"/>
  <c r="C8298"/>
  <c r="C8305"/>
  <c r="C8477"/>
  <c r="C8478"/>
  <c r="C8490"/>
  <c r="C8514"/>
  <c r="C8679"/>
  <c r="C8760"/>
  <c r="C8850"/>
  <c r="C9051"/>
  <c r="C9071"/>
  <c r="C9148"/>
  <c r="C9180"/>
  <c r="C9187"/>
  <c r="C9206"/>
  <c r="C9347"/>
  <c r="C9688"/>
  <c r="C9884"/>
  <c r="C9935"/>
  <c r="C9993"/>
  <c r="C10013"/>
  <c r="C10149"/>
  <c r="C10186"/>
  <c r="C10273"/>
  <c r="C10388"/>
  <c r="C10630"/>
  <c r="C10769"/>
  <c r="C10786"/>
  <c r="C10787"/>
  <c r="C44"/>
  <c r="C158"/>
  <c r="C259"/>
  <c r="C261"/>
  <c r="C275"/>
  <c r="C400"/>
  <c r="C413"/>
  <c r="C570"/>
  <c r="C773"/>
  <c r="C812"/>
  <c r="C1057"/>
  <c r="C1142"/>
  <c r="C1231"/>
  <c r="C1261"/>
  <c r="C1404"/>
  <c r="C1736"/>
  <c r="C1801"/>
  <c r="C1842"/>
  <c r="C1857"/>
  <c r="C1877"/>
  <c r="C1943"/>
  <c r="C2130"/>
  <c r="C2370"/>
  <c r="C2451"/>
  <c r="C2562"/>
  <c r="C2580"/>
  <c r="C2612"/>
  <c r="C2659"/>
  <c r="C2700"/>
  <c r="C2740"/>
  <c r="C2799"/>
  <c r="C2852"/>
  <c r="C2854"/>
  <c r="C3105"/>
  <c r="C3203"/>
  <c r="C3297"/>
  <c r="C3378"/>
  <c r="C3450"/>
  <c r="C3456"/>
  <c r="C3461"/>
  <c r="C3493"/>
  <c r="C3514"/>
  <c r="C3535"/>
  <c r="C3541"/>
  <c r="C3545"/>
  <c r="C3586"/>
  <c r="C3664"/>
  <c r="C3773"/>
  <c r="C3798"/>
  <c r="C3867"/>
  <c r="C3906"/>
  <c r="C3910"/>
  <c r="C3919"/>
  <c r="C4073"/>
  <c r="C4088"/>
  <c r="C4097"/>
  <c r="C4185"/>
  <c r="C4270"/>
  <c r="C4332"/>
  <c r="C4386"/>
  <c r="C4405"/>
  <c r="C4423"/>
  <c r="C4611"/>
  <c r="C4712"/>
  <c r="C4725"/>
  <c r="C4746"/>
  <c r="C4783"/>
  <c r="C4793"/>
  <c r="C4850"/>
  <c r="C5021"/>
  <c r="C5260"/>
  <c r="C5287"/>
  <c r="C5289"/>
  <c r="C5394"/>
  <c r="C5396"/>
  <c r="C5467"/>
  <c r="C5468"/>
  <c r="C5598"/>
  <c r="C5651"/>
  <c r="C5701"/>
  <c r="C5709"/>
  <c r="C5872"/>
  <c r="C5944"/>
  <c r="C6125"/>
  <c r="C6143"/>
  <c r="C6308"/>
  <c r="C6376"/>
  <c r="C6427"/>
  <c r="C6428"/>
  <c r="C6434"/>
  <c r="C6457"/>
  <c r="C6593"/>
  <c r="C6852"/>
  <c r="C6858"/>
  <c r="C6917"/>
  <c r="C7021"/>
  <c r="C7093"/>
  <c r="C7103"/>
  <c r="C7104"/>
  <c r="C7155"/>
  <c r="C7299"/>
  <c r="C7316"/>
  <c r="C7323"/>
  <c r="C7330"/>
  <c r="C7387"/>
  <c r="C7907"/>
  <c r="C8033"/>
  <c r="C8051"/>
  <c r="C8162"/>
  <c r="C8308"/>
  <c r="C8416"/>
  <c r="C8463"/>
  <c r="C8491"/>
  <c r="C8531"/>
  <c r="C8625"/>
  <c r="C8659"/>
  <c r="C8718"/>
  <c r="C8744"/>
  <c r="C8746"/>
  <c r="C8781"/>
  <c r="C8785"/>
  <c r="C8858"/>
  <c r="C8895"/>
  <c r="C8922"/>
  <c r="C8989"/>
  <c r="C9030"/>
  <c r="C9128"/>
  <c r="C9186"/>
  <c r="C9192"/>
  <c r="C9221"/>
  <c r="C9322"/>
  <c r="C9323"/>
  <c r="C9381"/>
  <c r="C9395"/>
  <c r="C9411"/>
  <c r="C9446"/>
  <c r="C9491"/>
  <c r="C9493"/>
  <c r="C9605"/>
  <c r="C9617"/>
  <c r="C9619"/>
  <c r="C9639"/>
  <c r="C9641"/>
  <c r="C9642"/>
  <c r="C9652"/>
  <c r="C9674"/>
  <c r="C9700"/>
  <c r="C9708"/>
  <c r="C9718"/>
  <c r="C9761"/>
  <c r="C9869"/>
  <c r="C9989"/>
  <c r="C10081"/>
  <c r="C10288"/>
  <c r="C10341"/>
  <c r="C10481"/>
  <c r="C10482"/>
  <c r="C10584"/>
  <c r="C10705"/>
  <c r="C10740"/>
  <c r="C11085"/>
  <c r="C11088"/>
  <c r="C11093"/>
  <c r="C11164"/>
  <c r="C34"/>
  <c r="C42"/>
  <c r="C56"/>
  <c r="C104"/>
  <c r="C107"/>
  <c r="C108"/>
  <c r="C163"/>
  <c r="C185"/>
  <c r="C238"/>
  <c r="C244"/>
  <c r="C257"/>
  <c r="C267"/>
  <c r="C353"/>
  <c r="C803"/>
  <c r="C810"/>
  <c r="C815"/>
  <c r="C888"/>
  <c r="C936"/>
  <c r="C963"/>
  <c r="C1028"/>
  <c r="C1339"/>
  <c r="C1496"/>
  <c r="C1498"/>
  <c r="C1576"/>
  <c r="C1685"/>
  <c r="C1861"/>
  <c r="C1888"/>
  <c r="C1900"/>
  <c r="C2074"/>
  <c r="C2091"/>
  <c r="C2397"/>
  <c r="C2441"/>
  <c r="C2447"/>
  <c r="C2448"/>
  <c r="C2538"/>
  <c r="C2545"/>
  <c r="C2601"/>
  <c r="C2627"/>
  <c r="C2671"/>
  <c r="C2678"/>
  <c r="C2708"/>
  <c r="C2895"/>
  <c r="C2924"/>
  <c r="C3042"/>
  <c r="C3103"/>
  <c r="C3253"/>
  <c r="C3337"/>
  <c r="C3449"/>
  <c r="C3454"/>
  <c r="C3574"/>
  <c r="C3598"/>
  <c r="C3622"/>
  <c r="C3787"/>
  <c r="C3794"/>
  <c r="C3903"/>
  <c r="C3939"/>
  <c r="C3949"/>
  <c r="C4095"/>
  <c r="C4105"/>
  <c r="C4159"/>
  <c r="C4545"/>
  <c r="C4550"/>
  <c r="C4551"/>
  <c r="C4615"/>
  <c r="C4616"/>
  <c r="C4830"/>
  <c r="C4839"/>
  <c r="C4840"/>
  <c r="C4841"/>
  <c r="C4874"/>
  <c r="C4900"/>
  <c r="C5119"/>
  <c r="C5120"/>
  <c r="C5188"/>
  <c r="C5218"/>
  <c r="C5288"/>
  <c r="C5324"/>
  <c r="C5339"/>
  <c r="C5346"/>
  <c r="C5358"/>
  <c r="C5381"/>
  <c r="C5382"/>
  <c r="C5479"/>
  <c r="C5616"/>
  <c r="C5880"/>
  <c r="C5930"/>
  <c r="C6066"/>
  <c r="C6232"/>
  <c r="C6262"/>
  <c r="C6312"/>
  <c r="C6452"/>
  <c r="C6674"/>
  <c r="C6694"/>
  <c r="C6879"/>
  <c r="C6889"/>
  <c r="C6897"/>
  <c r="C6899"/>
  <c r="C6913"/>
  <c r="C6955"/>
  <c r="C6984"/>
  <c r="C6994"/>
  <c r="C7140"/>
  <c r="C7205"/>
  <c r="C7211"/>
  <c r="C7329"/>
  <c r="C7592"/>
  <c r="C7871"/>
  <c r="C8037"/>
  <c r="C8132"/>
  <c r="C8135"/>
  <c r="C8216"/>
  <c r="C8219"/>
  <c r="C8231"/>
  <c r="C8239"/>
  <c r="C8276"/>
  <c r="C8441"/>
  <c r="C8450"/>
  <c r="C8489"/>
  <c r="C8502"/>
  <c r="C8509"/>
  <c r="C8525"/>
  <c r="C8562"/>
  <c r="C8597"/>
  <c r="C8644"/>
  <c r="C8646"/>
  <c r="C8656"/>
  <c r="C8666"/>
  <c r="C8684"/>
  <c r="C8742"/>
  <c r="C8799"/>
  <c r="C8805"/>
  <c r="C8859"/>
  <c r="C8877"/>
  <c r="C8912"/>
  <c r="C8921"/>
  <c r="C8934"/>
  <c r="C8962"/>
  <c r="C8992"/>
  <c r="C9005"/>
  <c r="C9115"/>
  <c r="C9145"/>
  <c r="C9213"/>
  <c r="C9215"/>
  <c r="C9267"/>
  <c r="C9377"/>
  <c r="C9379"/>
  <c r="C9665"/>
  <c r="C9666"/>
  <c r="C9667"/>
  <c r="C9668"/>
  <c r="C9851"/>
  <c r="C9931"/>
  <c r="C9942"/>
  <c r="C9943"/>
  <c r="C10024"/>
  <c r="C10129"/>
  <c r="C10181"/>
  <c r="C10205"/>
  <c r="C10380"/>
  <c r="C10640"/>
  <c r="C10946"/>
  <c r="C11162"/>
  <c r="C813"/>
  <c r="C1405"/>
  <c r="C1858"/>
  <c r="C1944"/>
  <c r="C2371"/>
  <c r="C2613"/>
  <c r="C2853"/>
  <c r="C2855"/>
  <c r="C3117"/>
  <c r="C3379"/>
  <c r="C3457"/>
  <c r="C3462"/>
  <c r="C3515"/>
  <c r="C4747"/>
  <c r="C5599"/>
  <c r="C5652"/>
  <c r="C6859"/>
  <c r="C7094"/>
  <c r="C8034"/>
  <c r="C8052"/>
  <c r="C8719"/>
  <c r="C8747"/>
  <c r="C8990"/>
  <c r="C9193"/>
  <c r="C9222"/>
  <c r="C9762"/>
  <c r="C10342"/>
  <c r="C10706"/>
  <c r="C69"/>
  <c r="C82"/>
  <c r="C310"/>
  <c r="C324"/>
  <c r="C399"/>
  <c r="C572"/>
  <c r="C577"/>
  <c r="C822"/>
  <c r="C889"/>
  <c r="C946"/>
  <c r="C1155"/>
  <c r="C1156"/>
  <c r="C1157"/>
  <c r="C1178"/>
  <c r="C1303"/>
  <c r="C1449"/>
  <c r="C1559"/>
  <c r="C1594"/>
  <c r="C1670"/>
  <c r="C1693"/>
  <c r="C1697"/>
  <c r="C1800"/>
  <c r="C1840"/>
  <c r="C1851"/>
  <c r="C1862"/>
  <c r="C2059"/>
  <c r="C2449"/>
  <c r="C2454"/>
  <c r="C2458"/>
  <c r="C2821"/>
  <c r="C2836"/>
  <c r="C2879"/>
  <c r="C3149"/>
  <c r="C3196"/>
  <c r="C3340"/>
  <c r="C3552"/>
  <c r="C3868"/>
  <c r="C3878"/>
  <c r="C3945"/>
  <c r="C4197"/>
  <c r="C4212"/>
  <c r="C4215"/>
  <c r="C4316"/>
  <c r="C4378"/>
  <c r="C4396"/>
  <c r="C4397"/>
  <c r="C4579"/>
  <c r="C4659"/>
  <c r="C4825"/>
  <c r="C4905"/>
  <c r="C5080"/>
  <c r="C5340"/>
  <c r="C5430"/>
  <c r="C5443"/>
  <c r="C5470"/>
  <c r="C5595"/>
  <c r="C5596"/>
  <c r="C5602"/>
  <c r="C5807"/>
  <c r="C5831"/>
  <c r="C5991"/>
  <c r="C6307"/>
  <c r="C6644"/>
  <c r="C6703"/>
  <c r="C6857"/>
  <c r="C6869"/>
  <c r="C6907"/>
  <c r="C6978"/>
  <c r="C6989"/>
  <c r="C7005"/>
  <c r="C7325"/>
  <c r="C7331"/>
  <c r="C7341"/>
  <c r="C7394"/>
  <c r="C7515"/>
  <c r="C7788"/>
  <c r="C7859"/>
  <c r="C7901"/>
  <c r="C8000"/>
  <c r="C8061"/>
  <c r="C8099"/>
  <c r="C8134"/>
  <c r="C8207"/>
  <c r="C8208"/>
  <c r="C8381"/>
  <c r="C8415"/>
  <c r="C8424"/>
  <c r="C8425"/>
  <c r="C8522"/>
  <c r="C8578"/>
  <c r="C8593"/>
  <c r="C8641"/>
  <c r="C8655"/>
  <c r="C8776"/>
  <c r="C8793"/>
  <c r="C8825"/>
  <c r="C8832"/>
  <c r="C8925"/>
  <c r="C9004"/>
  <c r="C9021"/>
  <c r="C9092"/>
  <c r="C9099"/>
  <c r="C9117"/>
  <c r="C9266"/>
  <c r="C9268"/>
  <c r="C9334"/>
  <c r="C9396"/>
  <c r="C9469"/>
  <c r="C9503"/>
  <c r="C9707"/>
  <c r="C9730"/>
  <c r="C9731"/>
  <c r="C9859"/>
  <c r="C9936"/>
  <c r="C10221"/>
  <c r="C10553"/>
  <c r="C10865"/>
  <c r="C10867"/>
  <c r="C45"/>
  <c r="C401"/>
  <c r="C1232"/>
  <c r="C1262"/>
  <c r="C1737"/>
  <c r="C2701"/>
  <c r="C3179"/>
  <c r="C3536"/>
  <c r="C3587"/>
  <c r="C3665"/>
  <c r="C3774"/>
  <c r="C3907"/>
  <c r="C3911"/>
  <c r="C3920"/>
  <c r="C4089"/>
  <c r="C4098"/>
  <c r="C4333"/>
  <c r="C4713"/>
  <c r="C4794"/>
  <c r="C5022"/>
  <c r="C5290"/>
  <c r="C5710"/>
  <c r="C5873"/>
  <c r="C6144"/>
  <c r="C6377"/>
  <c r="C6435"/>
  <c r="C6918"/>
  <c r="C7317"/>
  <c r="C7324"/>
  <c r="C7388"/>
  <c r="C7908"/>
  <c r="C8163"/>
  <c r="C8464"/>
  <c r="C8492"/>
  <c r="C8626"/>
  <c r="C8745"/>
  <c r="C9129"/>
  <c r="C9382"/>
  <c r="C9492"/>
  <c r="C9618"/>
  <c r="C9620"/>
  <c r="C9653"/>
  <c r="C9675"/>
  <c r="C9719"/>
  <c r="C10289"/>
  <c r="C10483"/>
  <c r="C10585"/>
  <c r="C10741"/>
  <c r="C11086"/>
  <c r="C11094"/>
  <c r="C11165"/>
  <c r="C93"/>
  <c r="C186"/>
  <c r="C366"/>
  <c r="C945"/>
  <c r="C1344"/>
  <c r="C1447"/>
  <c r="C1499"/>
  <c r="C1534"/>
  <c r="C1564"/>
  <c r="C1603"/>
  <c r="C1680"/>
  <c r="C2373"/>
  <c r="C2440"/>
  <c r="C2457"/>
  <c r="C2795"/>
  <c r="C3065"/>
  <c r="C3077"/>
  <c r="C3836"/>
  <c r="C4576"/>
  <c r="C4795"/>
  <c r="C4852"/>
  <c r="C5002"/>
  <c r="C5157"/>
  <c r="C5617"/>
  <c r="C5923"/>
  <c r="C6176"/>
  <c r="C6379"/>
  <c r="C6865"/>
  <c r="C7522"/>
  <c r="C7781"/>
  <c r="C7792"/>
  <c r="C7829"/>
  <c r="C7841"/>
  <c r="C7905"/>
  <c r="C8417"/>
  <c r="C8458"/>
  <c r="C8594"/>
  <c r="C8936"/>
  <c r="C8953"/>
  <c r="C9056"/>
  <c r="C9120"/>
  <c r="C9262"/>
  <c r="C9467"/>
  <c r="C10899"/>
  <c r="C53"/>
  <c r="C1010"/>
  <c r="C1373"/>
  <c r="C1501"/>
  <c r="C1618"/>
  <c r="C3099"/>
  <c r="C3551"/>
  <c r="C4298"/>
  <c r="C5427"/>
  <c r="C5554"/>
  <c r="C5708"/>
  <c r="C6036"/>
  <c r="C6362"/>
  <c r="C6443"/>
  <c r="C7881"/>
  <c r="C7919"/>
  <c r="C8473"/>
  <c r="C8923"/>
  <c r="C9386"/>
  <c r="C9584"/>
  <c r="C9802"/>
  <c r="C10485"/>
  <c r="C10907"/>
  <c r="C26"/>
  <c r="C27"/>
  <c r="C28"/>
  <c r="C29"/>
  <c r="C30"/>
  <c r="C59"/>
  <c r="C809"/>
  <c r="C887"/>
  <c r="C1267"/>
  <c r="C1455"/>
  <c r="C1500"/>
  <c r="C1640"/>
  <c r="C2166"/>
  <c r="C2407"/>
  <c r="C2450"/>
  <c r="C3104"/>
  <c r="C3950"/>
  <c r="C4367"/>
  <c r="C4368"/>
  <c r="C4494"/>
  <c r="C4518"/>
  <c r="C4714"/>
  <c r="C5007"/>
  <c r="C5034"/>
  <c r="C5317"/>
  <c r="C5359"/>
  <c r="C5483"/>
  <c r="C5484"/>
  <c r="C5556"/>
  <c r="C5712"/>
  <c r="C5717"/>
  <c r="C5720"/>
  <c r="C5734"/>
  <c r="C5756"/>
  <c r="C6309"/>
  <c r="C6431"/>
  <c r="C6832"/>
  <c r="C6953"/>
  <c r="C6986"/>
  <c r="C7185"/>
  <c r="C7787"/>
  <c r="C7793"/>
  <c r="C7800"/>
  <c r="C7808"/>
  <c r="C7964"/>
  <c r="C8488"/>
  <c r="C8592"/>
  <c r="C8603"/>
  <c r="C8624"/>
  <c r="C8727"/>
  <c r="C8788"/>
  <c r="C8968"/>
  <c r="C8996"/>
  <c r="C9011"/>
  <c r="C9023"/>
  <c r="C9280"/>
  <c r="C10184"/>
  <c r="C10199"/>
  <c r="C10534"/>
  <c r="C10732"/>
  <c r="C11042"/>
  <c r="C11087"/>
  <c r="C74"/>
  <c r="C101"/>
  <c r="C496"/>
  <c r="C708"/>
  <c r="C1452"/>
  <c r="C1829"/>
  <c r="C2452"/>
  <c r="C2584"/>
  <c r="C2592"/>
  <c r="C3106"/>
  <c r="C3722"/>
  <c r="C4183"/>
  <c r="C4960"/>
  <c r="C6433"/>
  <c r="C6444"/>
  <c r="C7167"/>
  <c r="C7213"/>
  <c r="C7857"/>
  <c r="C9661"/>
  <c r="C10282"/>
  <c r="C10448"/>
  <c r="C10960"/>
  <c r="C54"/>
  <c r="C180"/>
  <c r="C198"/>
  <c r="C199"/>
  <c r="C323"/>
  <c r="C669"/>
  <c r="C733"/>
  <c r="C756"/>
  <c r="C1263"/>
  <c r="C1510"/>
  <c r="C1742"/>
  <c r="C1745"/>
  <c r="C1778"/>
  <c r="C1891"/>
  <c r="C2005"/>
  <c r="C2169"/>
  <c r="C2315"/>
  <c r="C2321"/>
  <c r="C2446"/>
  <c r="C2687"/>
  <c r="C3125"/>
  <c r="C3199"/>
  <c r="C3796"/>
  <c r="C3888"/>
  <c r="C3948"/>
  <c r="C3962"/>
  <c r="C3990"/>
  <c r="C4061"/>
  <c r="C4092"/>
  <c r="C4124"/>
  <c r="C4155"/>
  <c r="C4156"/>
  <c r="C4176"/>
  <c r="C4194"/>
  <c r="C4220"/>
  <c r="C4364"/>
  <c r="C4398"/>
  <c r="C4504"/>
  <c r="C4602"/>
  <c r="C4636"/>
  <c r="C4774"/>
  <c r="C4864"/>
  <c r="C4947"/>
  <c r="C4980"/>
  <c r="C4981"/>
  <c r="C5000"/>
  <c r="C5026"/>
  <c r="C5038"/>
  <c r="C5068"/>
  <c r="C5116"/>
  <c r="C5318"/>
  <c r="C5335"/>
  <c r="C5344"/>
  <c r="C5555"/>
  <c r="C5640"/>
  <c r="C5654"/>
  <c r="C5707"/>
  <c r="C5713"/>
  <c r="C5746"/>
  <c r="C5757"/>
  <c r="C5781"/>
  <c r="C5867"/>
  <c r="C5876"/>
  <c r="C5906"/>
  <c r="C5910"/>
  <c r="C6301"/>
  <c r="C6302"/>
  <c r="C6382"/>
  <c r="C6446"/>
  <c r="C6503"/>
  <c r="C6595"/>
  <c r="C6783"/>
  <c r="C6811"/>
  <c r="C6962"/>
  <c r="C7110"/>
  <c r="C7290"/>
  <c r="C7784"/>
  <c r="C7864"/>
  <c r="C8059"/>
  <c r="C8071"/>
  <c r="C8094"/>
  <c r="C8100"/>
  <c r="C8124"/>
  <c r="C8166"/>
  <c r="C8384"/>
  <c r="C8526"/>
  <c r="C8534"/>
  <c r="C8667"/>
  <c r="C8777"/>
  <c r="C8779"/>
  <c r="C8839"/>
  <c r="C8862"/>
  <c r="C8935"/>
  <c r="C8946"/>
  <c r="C8985"/>
  <c r="C8993"/>
  <c r="C9006"/>
  <c r="C9022"/>
  <c r="C9046"/>
  <c r="C9111"/>
  <c r="C9113"/>
  <c r="C9142"/>
  <c r="C9203"/>
  <c r="C9219"/>
  <c r="C9495"/>
  <c r="C9649"/>
  <c r="C9650"/>
  <c r="C9651"/>
  <c r="C9837"/>
  <c r="C9915"/>
  <c r="C10100"/>
  <c r="C10102"/>
  <c r="C10132"/>
  <c r="C10264"/>
  <c r="C10321"/>
  <c r="C10328"/>
  <c r="C10425"/>
  <c r="C10626"/>
  <c r="C10900"/>
  <c r="C200"/>
  <c r="C206"/>
  <c r="C207"/>
  <c r="C232"/>
  <c r="C243"/>
  <c r="C574"/>
  <c r="C619"/>
  <c r="C753"/>
  <c r="C807"/>
  <c r="C931"/>
  <c r="C956"/>
  <c r="C999"/>
  <c r="C1011"/>
  <c r="C1047"/>
  <c r="C1402"/>
  <c r="C1502"/>
  <c r="C1613"/>
  <c r="C1614"/>
  <c r="C1616"/>
  <c r="C1634"/>
  <c r="C1726"/>
  <c r="C1867"/>
  <c r="C2213"/>
  <c r="C2217"/>
  <c r="C2247"/>
  <c r="C2443"/>
  <c r="C2528"/>
  <c r="C2529"/>
  <c r="C2608"/>
  <c r="C2779"/>
  <c r="C2822"/>
  <c r="C2834"/>
  <c r="C3008"/>
  <c r="C3135"/>
  <c r="C3213"/>
  <c r="C3257"/>
  <c r="C3886"/>
  <c r="C4243"/>
  <c r="C4317"/>
  <c r="C4363"/>
  <c r="C4410"/>
  <c r="C4429"/>
  <c r="C4511"/>
  <c r="C4735"/>
  <c r="C4745"/>
  <c r="C4886"/>
  <c r="C4965"/>
  <c r="C5431"/>
  <c r="C5681"/>
  <c r="C5751"/>
  <c r="C5887"/>
  <c r="C6091"/>
  <c r="C6102"/>
  <c r="C6840"/>
  <c r="C6853"/>
  <c r="C6932"/>
  <c r="C7096"/>
  <c r="C7097"/>
  <c r="C7133"/>
  <c r="C7395"/>
  <c r="C7401"/>
  <c r="C7696"/>
  <c r="C8074"/>
  <c r="C8080"/>
  <c r="C8479"/>
  <c r="C8618"/>
  <c r="C8713"/>
  <c r="C8927"/>
  <c r="C8938"/>
  <c r="C9263"/>
  <c r="C9269"/>
  <c r="C9272"/>
  <c r="C9918"/>
  <c r="C9940"/>
  <c r="C10104"/>
  <c r="C10140"/>
  <c r="C10157"/>
  <c r="C10373"/>
  <c r="C10479"/>
  <c r="C10633"/>
  <c r="C10744"/>
  <c r="C10884"/>
  <c r="C10901"/>
  <c r="C16"/>
  <c r="C2736"/>
  <c r="C3064"/>
  <c r="C3151"/>
  <c r="C4366"/>
  <c r="C4765"/>
  <c r="C5764"/>
  <c r="C6142"/>
  <c r="C7572"/>
  <c r="C7797"/>
  <c r="C7798"/>
  <c r="C8929"/>
  <c r="C9265"/>
  <c r="C11029"/>
  <c r="C512"/>
  <c r="C544"/>
  <c r="C1306"/>
  <c r="C1358"/>
  <c r="C1681"/>
  <c r="C1874"/>
  <c r="C2098"/>
  <c r="C3160"/>
  <c r="C3863"/>
  <c r="C3963"/>
  <c r="C4099"/>
  <c r="C4956"/>
  <c r="C5597"/>
  <c r="C6492"/>
  <c r="C6786"/>
  <c r="C6845"/>
  <c r="C7540"/>
  <c r="C7694"/>
  <c r="C8226"/>
  <c r="C9504"/>
  <c r="C9542"/>
  <c r="C9630"/>
  <c r="C179"/>
  <c r="C1359"/>
  <c r="C1456"/>
  <c r="C1604"/>
  <c r="C2243"/>
  <c r="C2385"/>
  <c r="C3167"/>
  <c r="C3512"/>
  <c r="C3737"/>
  <c r="C3840"/>
  <c r="C4373"/>
  <c r="C5449"/>
  <c r="C5550"/>
  <c r="C6784"/>
  <c r="C6895"/>
  <c r="C6931"/>
  <c r="C7105"/>
  <c r="C7370"/>
  <c r="C8357"/>
  <c r="C8372"/>
  <c r="C8892"/>
  <c r="C8987"/>
  <c r="C10156"/>
  <c r="C10421"/>
  <c r="C11022"/>
  <c r="C11082"/>
  <c r="C373"/>
  <c r="C424"/>
  <c r="C439"/>
  <c r="C492"/>
  <c r="C625"/>
  <c r="C709"/>
  <c r="C713"/>
  <c r="C1319"/>
  <c r="C1343"/>
  <c r="C1423"/>
  <c r="C1454"/>
  <c r="C1757"/>
  <c r="C1828"/>
  <c r="C1876"/>
  <c r="C2391"/>
  <c r="C3018"/>
  <c r="C3095"/>
  <c r="C3543"/>
  <c r="C3544"/>
  <c r="C3617"/>
  <c r="C3630"/>
  <c r="C3631"/>
  <c r="C3640"/>
  <c r="C3642"/>
  <c r="C3709"/>
  <c r="C3710"/>
  <c r="C3966"/>
  <c r="C4158"/>
  <c r="C4309"/>
  <c r="C4339"/>
  <c r="C4342"/>
  <c r="C4351"/>
  <c r="C4372"/>
  <c r="C4441"/>
  <c r="C4442"/>
  <c r="C4444"/>
  <c r="C4604"/>
  <c r="C4623"/>
  <c r="C4649"/>
  <c r="C4667"/>
  <c r="C4884"/>
  <c r="C5184"/>
  <c r="C5345"/>
  <c r="C5374"/>
  <c r="C5481"/>
  <c r="C5841"/>
  <c r="C5893"/>
  <c r="C5894"/>
  <c r="C6341"/>
  <c r="C6354"/>
  <c r="C6374"/>
  <c r="C6539"/>
  <c r="C6547"/>
  <c r="C6699"/>
  <c r="C6782"/>
  <c r="C6967"/>
  <c r="C7028"/>
  <c r="C7260"/>
  <c r="C7292"/>
  <c r="C7296"/>
  <c r="C7541"/>
  <c r="C7716"/>
  <c r="C7751"/>
  <c r="C7752"/>
  <c r="C8412"/>
  <c r="C8413"/>
  <c r="C8442"/>
  <c r="C8537"/>
  <c r="C8609"/>
  <c r="C8752"/>
  <c r="C8758"/>
  <c r="C8860"/>
  <c r="C8880"/>
  <c r="C8914"/>
  <c r="C9000"/>
  <c r="C9037"/>
  <c r="C9058"/>
  <c r="C9061"/>
  <c r="C9150"/>
  <c r="C9165"/>
  <c r="C9302"/>
  <c r="C9313"/>
  <c r="C9315"/>
  <c r="C9353"/>
  <c r="C9362"/>
  <c r="C9363"/>
  <c r="C9389"/>
  <c r="C9407"/>
  <c r="C9436"/>
  <c r="C9442"/>
  <c r="C9447"/>
  <c r="C9450"/>
  <c r="C9465"/>
  <c r="C9468"/>
  <c r="C9480"/>
  <c r="C9481"/>
  <c r="C9502"/>
  <c r="C9516"/>
  <c r="C9518"/>
  <c r="C9519"/>
  <c r="C9555"/>
  <c r="C9779"/>
  <c r="C9963"/>
  <c r="C10164"/>
  <c r="C10300"/>
  <c r="C10316"/>
  <c r="C10365"/>
  <c r="C10366"/>
  <c r="C10375"/>
  <c r="C10490"/>
  <c r="C10868"/>
  <c r="C10888"/>
  <c r="C10904"/>
  <c r="C10914"/>
  <c r="C10916"/>
  <c r="C10940"/>
  <c r="C10941"/>
  <c r="C10945"/>
  <c r="C10947"/>
  <c r="C10962"/>
  <c r="C10964"/>
  <c r="C10965"/>
  <c r="C10966"/>
  <c r="C423"/>
  <c r="C474"/>
  <c r="C510"/>
  <c r="C522"/>
  <c r="C695"/>
  <c r="C755"/>
  <c r="C818"/>
  <c r="C929"/>
  <c r="C944"/>
  <c r="C1001"/>
  <c r="C1110"/>
  <c r="C1117"/>
  <c r="C1123"/>
  <c r="C1317"/>
  <c r="C1839"/>
  <c r="C3133"/>
  <c r="C3572"/>
  <c r="C3643"/>
  <c r="C3678"/>
  <c r="C3704"/>
  <c r="C3747"/>
  <c r="C3748"/>
  <c r="C3760"/>
  <c r="C3967"/>
  <c r="C3994"/>
  <c r="C4174"/>
  <c r="C4192"/>
  <c r="C4223"/>
  <c r="C4267"/>
  <c r="C4285"/>
  <c r="C4307"/>
  <c r="C4322"/>
  <c r="C4404"/>
  <c r="C4669"/>
  <c r="C4718"/>
  <c r="C4719"/>
  <c r="C4733"/>
  <c r="C4790"/>
  <c r="C4822"/>
  <c r="C4862"/>
  <c r="C4940"/>
  <c r="C5076"/>
  <c r="C5081"/>
  <c r="C5082"/>
  <c r="C5087"/>
  <c r="C5088"/>
  <c r="C5142"/>
  <c r="C5178"/>
  <c r="C5236"/>
  <c r="C5279"/>
  <c r="C5341"/>
  <c r="C5564"/>
  <c r="C5766"/>
  <c r="C6222"/>
  <c r="C6333"/>
  <c r="C6480"/>
  <c r="C6531"/>
  <c r="C6537"/>
  <c r="C6538"/>
  <c r="C6542"/>
  <c r="C6591"/>
  <c r="C6604"/>
  <c r="C6618"/>
  <c r="C6626"/>
  <c r="C6632"/>
  <c r="C6633"/>
  <c r="C6646"/>
  <c r="C6660"/>
  <c r="C6684"/>
  <c r="C6685"/>
  <c r="C6687"/>
  <c r="C6712"/>
  <c r="C6713"/>
  <c r="C6723"/>
  <c r="C6727"/>
  <c r="C6764"/>
  <c r="C6775"/>
  <c r="C7027"/>
  <c r="C7546"/>
  <c r="C8321"/>
  <c r="C8323"/>
  <c r="C8863"/>
  <c r="C9170"/>
  <c r="C9408"/>
  <c r="C9448"/>
  <c r="C9449"/>
  <c r="C9476"/>
  <c r="C9497"/>
  <c r="C9501"/>
  <c r="C9615"/>
  <c r="C9791"/>
  <c r="C9829"/>
  <c r="C9949"/>
  <c r="C9962"/>
  <c r="C9970"/>
  <c r="C9984"/>
  <c r="C10018"/>
  <c r="C10049"/>
  <c r="C10127"/>
  <c r="C10254"/>
  <c r="C10337"/>
  <c r="C10359"/>
  <c r="C10367"/>
  <c r="C10903"/>
  <c r="C10938"/>
  <c r="C9"/>
  <c r="C100"/>
  <c r="C130"/>
  <c r="C183"/>
  <c r="C208"/>
  <c r="C371"/>
  <c r="C393"/>
  <c r="C495"/>
  <c r="C498"/>
  <c r="C644"/>
  <c r="C651"/>
  <c r="C687"/>
  <c r="C754"/>
  <c r="C902"/>
  <c r="C1013"/>
  <c r="C1109"/>
  <c r="C1352"/>
  <c r="C1401"/>
  <c r="C3134"/>
  <c r="C3474"/>
  <c r="C3489"/>
  <c r="C3632"/>
  <c r="C3639"/>
  <c r="C3749"/>
  <c r="C3904"/>
  <c r="C4023"/>
  <c r="C4350"/>
  <c r="C4352"/>
  <c r="C4443"/>
  <c r="C4445"/>
  <c r="C4446"/>
  <c r="C4447"/>
  <c r="C5447"/>
  <c r="C5515"/>
  <c r="C5534"/>
  <c r="C5711"/>
  <c r="C5776"/>
  <c r="C5777"/>
  <c r="C6253"/>
  <c r="C6373"/>
  <c r="C6402"/>
  <c r="C6481"/>
  <c r="C6527"/>
  <c r="C6536"/>
  <c r="C6540"/>
  <c r="C6541"/>
  <c r="C6603"/>
  <c r="C6677"/>
  <c r="C6868"/>
  <c r="C6964"/>
  <c r="C6968"/>
  <c r="C7423"/>
  <c r="C7941"/>
  <c r="C8293"/>
  <c r="C8433"/>
  <c r="C8750"/>
  <c r="C8872"/>
  <c r="C8873"/>
  <c r="C8941"/>
  <c r="C9068"/>
  <c r="C9134"/>
  <c r="C9232"/>
  <c r="C9296"/>
  <c r="C9342"/>
  <c r="C9346"/>
  <c r="C9351"/>
  <c r="C9460"/>
  <c r="C9461"/>
  <c r="C9462"/>
  <c r="C9464"/>
  <c r="C9478"/>
  <c r="C9489"/>
  <c r="C9490"/>
  <c r="C9499"/>
  <c r="C9508"/>
  <c r="C9535"/>
  <c r="C9541"/>
  <c r="C9548"/>
  <c r="C9627"/>
  <c r="C9813"/>
  <c r="C9930"/>
  <c r="C10144"/>
  <c r="C10223"/>
  <c r="C10336"/>
  <c r="C10348"/>
  <c r="C10361"/>
  <c r="C10878"/>
  <c r="C10937"/>
  <c r="C10970"/>
  <c r="C11106"/>
  <c r="C11118"/>
  <c r="C11122"/>
  <c r="C11167"/>
  <c r="C73"/>
  <c r="C79"/>
  <c r="C120"/>
  <c r="C196"/>
  <c r="C292"/>
  <c r="C392"/>
  <c r="C472"/>
  <c r="C564"/>
  <c r="C635"/>
  <c r="C641"/>
  <c r="C823"/>
  <c r="C832"/>
  <c r="C871"/>
  <c r="C1031"/>
  <c r="C1032"/>
  <c r="C1033"/>
  <c r="C1118"/>
  <c r="C1119"/>
  <c r="C1152"/>
  <c r="C1315"/>
  <c r="C1334"/>
  <c r="C1335"/>
  <c r="C1345"/>
  <c r="C1448"/>
  <c r="C1859"/>
  <c r="C2368"/>
  <c r="C2724"/>
  <c r="C2737"/>
  <c r="C2950"/>
  <c r="C3161"/>
  <c r="C3352"/>
  <c r="C3743"/>
  <c r="C3758"/>
  <c r="C3964"/>
  <c r="C4369"/>
  <c r="C4438"/>
  <c r="C4671"/>
  <c r="C4776"/>
  <c r="C4777"/>
  <c r="C4806"/>
  <c r="C4824"/>
  <c r="C5094"/>
  <c r="C5190"/>
  <c r="C5195"/>
  <c r="C5373"/>
  <c r="C5469"/>
  <c r="C6088"/>
  <c r="C6187"/>
  <c r="C6247"/>
  <c r="C6350"/>
  <c r="C6525"/>
  <c r="C6526"/>
  <c r="C6528"/>
  <c r="C6529"/>
  <c r="C6573"/>
  <c r="C6606"/>
  <c r="C6721"/>
  <c r="C6725"/>
  <c r="C6750"/>
  <c r="C6778"/>
  <c r="C6800"/>
  <c r="C6801"/>
  <c r="C6837"/>
  <c r="C6961"/>
  <c r="C7033"/>
  <c r="C7336"/>
  <c r="C7529"/>
  <c r="C7581"/>
  <c r="C7723"/>
  <c r="C7845"/>
  <c r="C8152"/>
  <c r="C8961"/>
  <c r="C8994"/>
  <c r="C9067"/>
  <c r="C9174"/>
  <c r="C9297"/>
  <c r="C9332"/>
  <c r="C9352"/>
  <c r="C9479"/>
  <c r="C9629"/>
  <c r="C9735"/>
  <c r="C9891"/>
  <c r="C9896"/>
  <c r="C9911"/>
  <c r="C9968"/>
  <c r="C9992"/>
  <c r="C10053"/>
  <c r="C10260"/>
  <c r="C10301"/>
  <c r="C10355"/>
  <c r="C10362"/>
  <c r="C10480"/>
  <c r="C10759"/>
  <c r="C10934"/>
  <c r="C348"/>
  <c r="C2181"/>
  <c r="C2347"/>
  <c r="C2918"/>
  <c r="C3711"/>
  <c r="C3946"/>
  <c r="C3996"/>
  <c r="C4903"/>
  <c r="C5542"/>
  <c r="C5546"/>
  <c r="C6291"/>
  <c r="C7688"/>
  <c r="C10611"/>
  <c r="C10843"/>
  <c r="C173"/>
  <c r="C316"/>
  <c r="C461"/>
  <c r="C655"/>
  <c r="C976"/>
  <c r="C1249"/>
  <c r="C1328"/>
  <c r="C1679"/>
  <c r="C1748"/>
  <c r="C2725"/>
  <c r="C2880"/>
  <c r="C3584"/>
  <c r="C3740"/>
  <c r="C3883"/>
  <c r="C4387"/>
  <c r="C4548"/>
  <c r="C4750"/>
  <c r="C4861"/>
  <c r="C5210"/>
  <c r="C5211"/>
  <c r="C5414"/>
  <c r="C5953"/>
  <c r="C6207"/>
  <c r="C6405"/>
  <c r="C6692"/>
  <c r="C6749"/>
  <c r="C6914"/>
  <c r="C7267"/>
  <c r="C7291"/>
  <c r="C7300"/>
  <c r="C7380"/>
  <c r="C7538"/>
  <c r="C8274"/>
  <c r="C8279"/>
  <c r="C9136"/>
  <c r="C10339"/>
  <c r="C10417"/>
  <c r="C10463"/>
  <c r="C10694"/>
  <c r="C10839"/>
  <c r="C11015"/>
  <c r="C11016"/>
  <c r="C67"/>
  <c r="C133"/>
  <c r="C195"/>
  <c r="C285"/>
  <c r="C298"/>
  <c r="C302"/>
  <c r="C318"/>
  <c r="C319"/>
  <c r="C320"/>
  <c r="C321"/>
  <c r="C322"/>
  <c r="C362"/>
  <c r="C363"/>
  <c r="C364"/>
  <c r="C410"/>
  <c r="C432"/>
  <c r="C433"/>
  <c r="C523"/>
  <c r="C524"/>
  <c r="C550"/>
  <c r="C551"/>
  <c r="C603"/>
  <c r="C604"/>
  <c r="C638"/>
  <c r="C653"/>
  <c r="C747"/>
  <c r="C762"/>
  <c r="C778"/>
  <c r="C782"/>
  <c r="C843"/>
  <c r="C885"/>
  <c r="C906"/>
  <c r="C928"/>
  <c r="C992"/>
  <c r="C1036"/>
  <c r="C1139"/>
  <c r="C1144"/>
  <c r="C1186"/>
  <c r="C1285"/>
  <c r="C1331"/>
  <c r="C1348"/>
  <c r="C1351"/>
  <c r="C1540"/>
  <c r="C1553"/>
  <c r="C1650"/>
  <c r="C1746"/>
  <c r="C1889"/>
  <c r="C2513"/>
  <c r="C2519"/>
  <c r="C2524"/>
  <c r="C2582"/>
  <c r="C2583"/>
  <c r="C2712"/>
  <c r="C2791"/>
  <c r="C2792"/>
  <c r="C2812"/>
  <c r="C2826"/>
  <c r="C2845"/>
  <c r="C2861"/>
  <c r="C2862"/>
  <c r="C2873"/>
  <c r="C2939"/>
  <c r="C3036"/>
  <c r="C3071"/>
  <c r="C3204"/>
  <c r="C3205"/>
  <c r="C3223"/>
  <c r="C3240"/>
  <c r="C3241"/>
  <c r="C3355"/>
  <c r="C3356"/>
  <c r="C3372"/>
  <c r="C3439"/>
  <c r="C3466"/>
  <c r="C3523"/>
  <c r="C3528"/>
  <c r="C3588"/>
  <c r="C3589"/>
  <c r="C3590"/>
  <c r="C3591"/>
  <c r="C3592"/>
  <c r="C3593"/>
  <c r="C3594"/>
  <c r="C3595"/>
  <c r="C3596"/>
  <c r="C3597"/>
  <c r="C3626"/>
  <c r="C3627"/>
  <c r="C3697"/>
  <c r="C3699"/>
  <c r="C3701"/>
  <c r="C3714"/>
  <c r="C3738"/>
  <c r="C3761"/>
  <c r="C3762"/>
  <c r="C3780"/>
  <c r="C3899"/>
  <c r="C3918"/>
  <c r="C3928"/>
  <c r="C4096"/>
  <c r="C4168"/>
  <c r="C4235"/>
  <c r="C4313"/>
  <c r="C4314"/>
  <c r="C4327"/>
  <c r="C4328"/>
  <c r="C4329"/>
  <c r="C4344"/>
  <c r="C4358"/>
  <c r="C4362"/>
  <c r="C4374"/>
  <c r="C4375"/>
  <c r="C4384"/>
  <c r="C4399"/>
  <c r="C4495"/>
  <c r="C4525"/>
  <c r="C4529"/>
  <c r="C4553"/>
  <c r="C4595"/>
  <c r="C4603"/>
  <c r="C4625"/>
  <c r="C4626"/>
  <c r="C4627"/>
  <c r="C4640"/>
  <c r="C4641"/>
  <c r="C4642"/>
  <c r="C4643"/>
  <c r="C4644"/>
  <c r="C4652"/>
  <c r="C4653"/>
  <c r="C4654"/>
  <c r="C4655"/>
  <c r="C4656"/>
  <c r="C4658"/>
  <c r="C4666"/>
  <c r="C4685"/>
  <c r="C4686"/>
  <c r="C4716"/>
  <c r="C4717"/>
  <c r="C4720"/>
  <c r="C4721"/>
  <c r="C4734"/>
  <c r="C4759"/>
  <c r="C4767"/>
  <c r="C4778"/>
  <c r="C4797"/>
  <c r="C4798"/>
  <c r="C4799"/>
  <c r="C4800"/>
  <c r="C4801"/>
  <c r="C4802"/>
  <c r="C4803"/>
  <c r="C4809"/>
  <c r="C4870"/>
  <c r="C4974"/>
  <c r="C4984"/>
  <c r="C4996"/>
  <c r="C4998"/>
  <c r="C4999"/>
  <c r="C5010"/>
  <c r="C5050"/>
  <c r="C5209"/>
  <c r="C5220"/>
  <c r="C5229"/>
  <c r="C5237"/>
  <c r="C5241"/>
  <c r="C5303"/>
  <c r="C5305"/>
  <c r="C5304"/>
  <c r="C5310"/>
  <c r="C5323"/>
  <c r="C5333"/>
  <c r="C5337"/>
  <c r="C5342"/>
  <c r="C5409"/>
  <c r="C5423"/>
  <c r="C5441"/>
  <c r="C5451"/>
  <c r="C5465"/>
  <c r="C5547"/>
  <c r="C5548"/>
  <c r="C5549"/>
  <c r="C5653"/>
  <c r="C5693"/>
  <c r="C5694"/>
  <c r="C5789"/>
  <c r="C5829"/>
  <c r="C5877"/>
  <c r="C6225"/>
  <c r="C6317"/>
  <c r="C6369"/>
  <c r="C6384"/>
  <c r="C6403"/>
  <c r="C6426"/>
  <c r="C6438"/>
  <c r="C6439"/>
  <c r="C6445"/>
  <c r="C6483"/>
  <c r="C6486"/>
  <c r="C6487"/>
  <c r="C6532"/>
  <c r="C6533"/>
  <c r="C6534"/>
  <c r="C6535"/>
  <c r="C6619"/>
  <c r="C6806"/>
  <c r="C6827"/>
  <c r="C6838"/>
  <c r="C6883"/>
  <c r="C6884"/>
  <c r="C6903"/>
  <c r="C6904"/>
  <c r="C6908"/>
  <c r="C7062"/>
  <c r="C7308"/>
  <c r="C7392"/>
  <c r="C7406"/>
  <c r="C7536"/>
  <c r="C7714"/>
  <c r="C7725"/>
  <c r="C7873"/>
  <c r="C7900"/>
  <c r="C8154"/>
  <c r="C8280"/>
  <c r="C8301"/>
  <c r="C8307"/>
  <c r="C8331"/>
  <c r="C8332"/>
  <c r="C8333"/>
  <c r="C8337"/>
  <c r="C8338"/>
  <c r="C8343"/>
  <c r="C8345"/>
  <c r="C8390"/>
  <c r="C8426"/>
  <c r="C8427"/>
  <c r="C8672"/>
  <c r="C9080"/>
  <c r="C9139"/>
  <c r="C9341"/>
  <c r="C9453"/>
  <c r="C9471"/>
  <c r="C9474"/>
  <c r="C9498"/>
  <c r="C9505"/>
  <c r="C9526"/>
  <c r="C9527"/>
  <c r="C9574"/>
  <c r="C9654"/>
  <c r="C9711"/>
  <c r="C9775"/>
  <c r="C9776"/>
  <c r="C9797"/>
  <c r="C9807"/>
  <c r="C9808"/>
  <c r="C9809"/>
  <c r="C9815"/>
  <c r="C9816"/>
  <c r="C9835"/>
  <c r="C9836"/>
  <c r="C9927"/>
  <c r="C9966"/>
  <c r="C9982"/>
  <c r="C10003"/>
  <c r="C10005"/>
  <c r="C10022"/>
  <c r="C10154"/>
  <c r="C10258"/>
  <c r="C10303"/>
  <c r="C10311"/>
  <c r="C10313"/>
  <c r="C10314"/>
  <c r="C10315"/>
  <c r="C10323"/>
  <c r="C10327"/>
  <c r="C10330"/>
  <c r="C10344"/>
  <c r="C10345"/>
  <c r="C10357"/>
  <c r="C10376"/>
  <c r="C10377"/>
  <c r="C10541"/>
  <c r="C10619"/>
  <c r="C10628"/>
  <c r="C10661"/>
  <c r="C10662"/>
  <c r="C10766"/>
  <c r="C10767"/>
  <c r="C10768"/>
  <c r="C11067"/>
  <c r="C11081"/>
  <c r="C11083"/>
  <c r="C11084"/>
  <c r="C11090"/>
  <c r="C11092"/>
  <c r="C11099"/>
  <c r="C11133"/>
  <c r="C11"/>
  <c r="C833"/>
  <c r="C868"/>
  <c r="C939"/>
  <c r="C1398"/>
  <c r="C2531"/>
  <c r="C3076"/>
  <c r="C3602"/>
  <c r="C3662"/>
  <c r="C3830"/>
  <c r="C6366"/>
  <c r="C6965"/>
  <c r="C7340"/>
  <c r="C7828"/>
  <c r="C8327"/>
  <c r="C8696"/>
  <c r="C8835"/>
  <c r="C9484"/>
  <c r="C9494"/>
  <c r="C9530"/>
  <c r="C9934"/>
  <c r="C10407"/>
  <c r="C10827"/>
  <c r="C11060"/>
  <c r="C4833"/>
  <c r="C11102"/>
  <c r="F22259"/>
  <c r="F22260"/>
  <c r="F22261"/>
  <c r="F22262"/>
  <c r="F22263"/>
  <c r="F22264"/>
  <c r="F22265"/>
  <c r="F22266"/>
  <c r="F22267"/>
  <c r="F22268"/>
  <c r="F22269"/>
  <c r="F22270"/>
  <c r="F22271"/>
  <c r="F22272"/>
  <c r="F22273"/>
  <c r="F22274"/>
  <c r="F22275"/>
  <c r="F22276"/>
  <c r="F22277"/>
  <c r="F22278"/>
  <c r="F22279"/>
  <c r="F22280"/>
  <c r="F22281"/>
  <c r="F22282"/>
  <c r="F22283"/>
  <c r="F22284"/>
  <c r="F22285"/>
  <c r="F22286"/>
  <c r="F22287"/>
  <c r="F22288"/>
  <c r="F22289"/>
  <c r="F22290"/>
  <c r="F22291"/>
  <c r="F22292"/>
  <c r="F22293"/>
  <c r="F22294"/>
  <c r="F22295"/>
  <c r="F22296"/>
  <c r="F22297"/>
  <c r="F22298"/>
  <c r="F22299"/>
  <c r="F22300"/>
  <c r="F22301"/>
  <c r="F22302"/>
  <c r="F22303"/>
  <c r="F22304"/>
  <c r="F22305"/>
  <c r="F22306"/>
  <c r="F22307"/>
  <c r="F22308"/>
  <c r="F22309"/>
  <c r="F22310"/>
  <c r="F22311"/>
  <c r="F22312"/>
  <c r="F22313"/>
  <c r="F22314"/>
  <c r="F11168"/>
  <c r="F11169"/>
  <c r="F11170"/>
  <c r="F11171"/>
  <c r="F11172"/>
  <c r="F11173"/>
  <c r="F11174"/>
  <c r="F11370"/>
  <c r="F11371"/>
  <c r="F11372"/>
  <c r="F11175"/>
  <c r="F11373"/>
  <c r="F11374"/>
  <c r="F11176"/>
  <c r="F11177"/>
  <c r="F11178"/>
  <c r="F11375"/>
  <c r="F11179"/>
  <c r="F11180"/>
  <c r="F11181"/>
  <c r="F11376"/>
  <c r="F11182"/>
  <c r="F11183"/>
  <c r="F11184"/>
  <c r="F11185"/>
  <c r="F11377"/>
  <c r="F11378"/>
  <c r="F11186"/>
  <c r="F11187"/>
  <c r="F11188"/>
  <c r="F11189"/>
  <c r="F11190"/>
  <c r="F11191"/>
  <c r="F11192"/>
  <c r="F11193"/>
  <c r="F11194"/>
  <c r="F11195"/>
  <c r="F11196"/>
  <c r="F11197"/>
  <c r="F11198"/>
  <c r="F11199"/>
  <c r="F11200"/>
  <c r="F11201"/>
  <c r="F11202"/>
  <c r="F11203"/>
  <c r="F11204"/>
  <c r="F11379"/>
  <c r="F11205"/>
  <c r="F11206"/>
  <c r="F11380"/>
  <c r="F11207"/>
  <c r="F11381"/>
  <c r="F11208"/>
  <c r="F11382"/>
  <c r="F11209"/>
  <c r="F11210"/>
  <c r="F11211"/>
  <c r="F11212"/>
  <c r="F11213"/>
  <c r="F11383"/>
  <c r="F11214"/>
  <c r="F11384"/>
  <c r="F11215"/>
  <c r="F11216"/>
  <c r="F11217"/>
  <c r="F11218"/>
  <c r="F11385"/>
  <c r="F11219"/>
  <c r="F11220"/>
  <c r="F11221"/>
  <c r="F11386"/>
  <c r="F11222"/>
  <c r="F11223"/>
  <c r="F11224"/>
  <c r="F11225"/>
  <c r="F11226"/>
  <c r="F11227"/>
  <c r="F11387"/>
  <c r="F11388"/>
  <c r="F11389"/>
  <c r="F11390"/>
  <c r="F11391"/>
  <c r="F11392"/>
  <c r="F11393"/>
  <c r="F11394"/>
  <c r="F11395"/>
  <c r="F11228"/>
  <c r="F11229"/>
  <c r="F11230"/>
  <c r="F11231"/>
  <c r="F11232"/>
  <c r="F11233"/>
  <c r="F11234"/>
  <c r="F11235"/>
  <c r="F11236"/>
  <c r="F11237"/>
  <c r="F11238"/>
  <c r="F11239"/>
  <c r="F11240"/>
  <c r="F11241"/>
  <c r="F11242"/>
  <c r="F11243"/>
  <c r="F11244"/>
  <c r="F11396"/>
  <c r="F11245"/>
  <c r="F11397"/>
  <c r="F11398"/>
  <c r="F11246"/>
  <c r="F11247"/>
  <c r="F11248"/>
  <c r="F11249"/>
  <c r="F11250"/>
  <c r="F11399"/>
  <c r="F11251"/>
  <c r="F11252"/>
  <c r="F11253"/>
  <c r="F11254"/>
  <c r="F11255"/>
  <c r="F11400"/>
  <c r="F11401"/>
  <c r="F11256"/>
  <c r="F11402"/>
  <c r="F11403"/>
  <c r="F11257"/>
  <c r="F11258"/>
  <c r="F11259"/>
  <c r="F11404"/>
  <c r="F11405"/>
  <c r="F11260"/>
  <c r="F11406"/>
  <c r="F11261"/>
  <c r="F11262"/>
  <c r="F11407"/>
  <c r="F11263"/>
  <c r="F11408"/>
  <c r="F11264"/>
  <c r="F11265"/>
  <c r="F11266"/>
  <c r="F11267"/>
  <c r="F11409"/>
  <c r="F11268"/>
  <c r="F11269"/>
  <c r="F11410"/>
  <c r="F11270"/>
  <c r="F11271"/>
  <c r="F11272"/>
  <c r="F11411"/>
  <c r="F11273"/>
  <c r="F11274"/>
  <c r="F11412"/>
  <c r="F11275"/>
  <c r="F11276"/>
  <c r="F11413"/>
  <c r="F11277"/>
  <c r="F11278"/>
  <c r="F11279"/>
  <c r="F11280"/>
  <c r="F11281"/>
  <c r="F11282"/>
  <c r="F11283"/>
  <c r="F11284"/>
  <c r="F11285"/>
  <c r="F11286"/>
  <c r="F11287"/>
  <c r="F11414"/>
  <c r="F11288"/>
  <c r="F11289"/>
  <c r="F11415"/>
  <c r="F11290"/>
  <c r="F11291"/>
  <c r="F11292"/>
  <c r="F11293"/>
  <c r="F11294"/>
  <c r="F11416"/>
  <c r="F11417"/>
  <c r="F11295"/>
  <c r="F11296"/>
  <c r="F11297"/>
  <c r="F11418"/>
  <c r="F11298"/>
  <c r="F11299"/>
  <c r="F11419"/>
  <c r="F11300"/>
  <c r="F11301"/>
  <c r="F11420"/>
  <c r="F11302"/>
  <c r="F11421"/>
  <c r="F11303"/>
  <c r="F11304"/>
  <c r="F11305"/>
  <c r="F11306"/>
  <c r="F11307"/>
  <c r="F11308"/>
  <c r="F11309"/>
  <c r="F11310"/>
  <c r="F11311"/>
  <c r="F11422"/>
  <c r="F11423"/>
  <c r="F11424"/>
  <c r="F11312"/>
  <c r="F11425"/>
  <c r="F11426"/>
  <c r="F11313"/>
  <c r="F11427"/>
  <c r="F11314"/>
  <c r="F11315"/>
  <c r="F11316"/>
  <c r="F11317"/>
  <c r="F11318"/>
  <c r="F11428"/>
  <c r="F11429"/>
  <c r="F11319"/>
  <c r="F11320"/>
  <c r="F11321"/>
  <c r="F11430"/>
  <c r="F11431"/>
  <c r="F11322"/>
  <c r="F11323"/>
  <c r="F11432"/>
  <c r="F11324"/>
  <c r="F11325"/>
  <c r="F11433"/>
  <c r="F11326"/>
  <c r="F11327"/>
  <c r="F11328"/>
  <c r="F11434"/>
  <c r="F11435"/>
  <c r="F11436"/>
  <c r="F11437"/>
  <c r="F11438"/>
  <c r="F11439"/>
  <c r="F11440"/>
  <c r="F11441"/>
  <c r="F11329"/>
  <c r="F11330"/>
  <c r="F11442"/>
  <c r="F11331"/>
  <c r="F11332"/>
  <c r="F11333"/>
  <c r="F11334"/>
  <c r="F11335"/>
  <c r="F11336"/>
  <c r="F11443"/>
  <c r="F11337"/>
  <c r="F11338"/>
  <c r="F11339"/>
  <c r="F11340"/>
  <c r="F11341"/>
  <c r="F11342"/>
  <c r="F11343"/>
  <c r="F11444"/>
  <c r="F11344"/>
  <c r="F11345"/>
  <c r="F11346"/>
  <c r="F11347"/>
  <c r="F11348"/>
  <c r="F11349"/>
  <c r="F11445"/>
  <c r="F11446"/>
  <c r="F11350"/>
  <c r="F11447"/>
  <c r="F11448"/>
  <c r="F11449"/>
  <c r="F11351"/>
  <c r="F11450"/>
  <c r="F11352"/>
  <c r="F11451"/>
  <c r="F11353"/>
  <c r="F11354"/>
  <c r="F11355"/>
  <c r="F11356"/>
  <c r="F11452"/>
  <c r="F11357"/>
  <c r="F11358"/>
  <c r="F11359"/>
  <c r="F11360"/>
  <c r="F11361"/>
  <c r="F11453"/>
  <c r="F11362"/>
  <c r="F11363"/>
  <c r="F11454"/>
  <c r="F11364"/>
  <c r="F11455"/>
  <c r="F11365"/>
  <c r="F11456"/>
  <c r="F11457"/>
  <c r="F11366"/>
  <c r="F11458"/>
  <c r="F11459"/>
  <c r="F11460"/>
  <c r="F11461"/>
  <c r="F11367"/>
  <c r="F11462"/>
  <c r="F11463"/>
  <c r="F11368"/>
  <c r="F11464"/>
  <c r="F11369"/>
  <c r="F22315"/>
  <c r="F22316"/>
  <c r="F22317"/>
  <c r="F22318"/>
  <c r="F22319"/>
  <c r="F22320"/>
  <c r="F22321"/>
  <c r="F22322"/>
  <c r="F22323"/>
  <c r="F22324"/>
  <c r="F22325"/>
  <c r="F22326"/>
  <c r="F22327"/>
  <c r="F22328"/>
  <c r="F22329"/>
  <c r="F22330"/>
  <c r="F22331"/>
  <c r="F22332"/>
  <c r="F22333"/>
  <c r="F22334"/>
  <c r="F22335"/>
  <c r="F22336"/>
  <c r="F22337"/>
  <c r="F22338"/>
  <c r="F22339"/>
  <c r="F22340"/>
  <c r="F22341"/>
  <c r="F22342"/>
  <c r="F22343"/>
  <c r="F22344"/>
  <c r="F22345"/>
  <c r="F22346"/>
  <c r="F22347"/>
  <c r="F22348"/>
  <c r="F22349"/>
  <c r="F22350"/>
  <c r="F22351"/>
  <c r="F22352"/>
  <c r="F22353"/>
  <c r="F22354"/>
  <c r="F22355"/>
  <c r="F22356"/>
  <c r="F22357"/>
  <c r="F22358"/>
  <c r="F22359"/>
  <c r="F22360"/>
  <c r="F22361"/>
  <c r="F22362"/>
  <c r="F22363"/>
  <c r="F22364"/>
  <c r="F22365"/>
  <c r="F22366"/>
  <c r="F22367"/>
  <c r="F22368"/>
  <c r="F22369"/>
  <c r="F22370"/>
  <c r="F22371"/>
  <c r="F22372"/>
  <c r="F22373"/>
  <c r="F22374"/>
  <c r="F22375"/>
  <c r="F22376"/>
  <c r="F22377"/>
  <c r="F22378"/>
  <c r="F22379"/>
  <c r="F22380"/>
  <c r="F22381"/>
  <c r="F22382"/>
  <c r="F22383"/>
  <c r="F22384"/>
  <c r="F22385"/>
  <c r="F22386"/>
  <c r="F22387"/>
  <c r="F22388"/>
  <c r="F22389"/>
  <c r="F22390"/>
  <c r="F22391"/>
  <c r="F22392"/>
  <c r="F22393"/>
  <c r="F22394"/>
  <c r="F22395"/>
  <c r="F22396"/>
  <c r="F22397"/>
  <c r="F22398"/>
  <c r="F22399"/>
  <c r="F22400"/>
  <c r="F22401"/>
  <c r="F22402"/>
  <c r="F22403"/>
  <c r="F22404"/>
  <c r="F22405"/>
  <c r="B10" i="155"/>
  <c r="B3"/>
  <c r="B4"/>
  <c r="B116"/>
  <c r="B112"/>
  <c r="B111"/>
  <c r="B110"/>
  <c r="B109"/>
  <c r="B108"/>
  <c r="B107"/>
  <c r="B106"/>
  <c r="B105"/>
  <c r="B104"/>
  <c r="B103"/>
  <c r="B89"/>
  <c r="B86"/>
  <c r="B84"/>
  <c r="B83"/>
  <c r="B82"/>
  <c r="B81"/>
  <c r="B80"/>
  <c r="B79"/>
  <c r="B78"/>
  <c r="B77"/>
  <c r="B76"/>
  <c r="B75"/>
  <c r="B74"/>
  <c r="B73"/>
  <c r="B72"/>
  <c r="B70"/>
  <c r="B60"/>
  <c r="B59"/>
  <c r="B58"/>
  <c r="B57"/>
  <c r="B56"/>
  <c r="B53"/>
  <c r="B52"/>
  <c r="B48"/>
  <c r="B47"/>
  <c r="B44"/>
  <c r="B41"/>
  <c r="B42"/>
  <c r="B40"/>
  <c r="B39"/>
  <c r="B37"/>
  <c r="B36"/>
  <c r="B35"/>
  <c r="B33"/>
  <c r="B31"/>
  <c r="B30"/>
  <c r="B29"/>
  <c r="B28"/>
  <c r="B27"/>
  <c r="B26"/>
  <c r="B25"/>
  <c r="B24"/>
  <c r="B21"/>
  <c r="B20"/>
  <c r="B17"/>
  <c r="B16"/>
  <c r="B14"/>
  <c r="B13"/>
  <c r="B12"/>
  <c r="B11"/>
  <c r="B9"/>
  <c r="B8"/>
  <c r="B6"/>
  <c r="B5"/>
  <c r="B2"/>
  <c r="B63"/>
  <c r="B61"/>
  <c r="B49"/>
  <c r="B67"/>
  <c r="B91"/>
  <c r="B102"/>
  <c r="B45"/>
  <c r="B65"/>
  <c r="B64"/>
  <c r="B62"/>
  <c r="B55"/>
  <c r="B54"/>
  <c r="B51"/>
  <c r="B50"/>
  <c r="B113"/>
  <c r="B114"/>
  <c r="B115"/>
  <c r="B117"/>
  <c r="B118"/>
  <c r="B71"/>
  <c r="B99"/>
  <c r="B46"/>
  <c r="B85"/>
  <c r="B87"/>
  <c r="B88"/>
  <c r="B98"/>
  <c r="B90"/>
  <c r="B92"/>
  <c r="B93"/>
  <c r="B94"/>
  <c r="B95"/>
  <c r="B96"/>
  <c r="B97"/>
  <c r="B101"/>
  <c r="B120"/>
  <c r="B68"/>
  <c r="B69"/>
  <c r="B100"/>
  <c r="B119"/>
  <c r="B121"/>
  <c r="B34"/>
  <c r="B38"/>
  <c r="B30" i="99"/>
  <c r="AE50"/>
  <c r="X21"/>
  <c r="B40"/>
  <c r="CB40"/>
  <c r="B22" i="155" s="1"/>
  <c r="Y6" i="165"/>
  <c r="AJ76" i="99"/>
  <c r="AJ74"/>
  <c r="F58"/>
  <c r="F40"/>
  <c r="AK76"/>
  <c r="AO76" s="1"/>
  <c r="AK75"/>
  <c r="AO75" s="1"/>
  <c r="AK74"/>
  <c r="AO74" s="1"/>
  <c r="AK73"/>
  <c r="AO73" s="1"/>
  <c r="AK72"/>
  <c r="AO72" s="1"/>
  <c r="AJ75"/>
  <c r="AJ73"/>
  <c r="X68" l="1"/>
  <c r="Y25" i="162"/>
  <c r="Y39" s="1"/>
  <c r="AP68" i="99"/>
  <c r="AK68"/>
  <c r="Z21"/>
  <c r="AB21"/>
  <c r="B1" i="155"/>
  <c r="S8" i="165"/>
  <c r="Y41" i="162"/>
  <c r="Q41"/>
  <c r="AO77" i="99"/>
  <c r="AJ77"/>
  <c r="L13" i="163"/>
  <c r="U13" s="1"/>
  <c r="U33"/>
  <c r="L35"/>
  <c r="U35" s="1"/>
  <c r="L14"/>
  <c r="U14" s="1"/>
  <c r="L16"/>
  <c r="U16" s="1"/>
  <c r="L18"/>
  <c r="U18" s="1"/>
  <c r="L20"/>
  <c r="U20" s="1"/>
  <c r="L22"/>
  <c r="U22" s="1"/>
  <c r="L24"/>
  <c r="U24" s="1"/>
  <c r="L26"/>
  <c r="U26" s="1"/>
  <c r="L28"/>
  <c r="U28" s="1"/>
  <c r="U30"/>
  <c r="U32"/>
  <c r="L15"/>
  <c r="U15" s="1"/>
  <c r="L17"/>
  <c r="U17" s="1"/>
  <c r="L19"/>
  <c r="U19" s="1"/>
  <c r="L21"/>
  <c r="U21" s="1"/>
  <c r="L23"/>
  <c r="U23" s="1"/>
  <c r="L25"/>
  <c r="U25" s="1"/>
  <c r="U27"/>
  <c r="L29"/>
  <c r="U29" s="1"/>
  <c r="U31"/>
  <c r="F30" i="99"/>
  <c r="L30" s="1"/>
  <c r="CB30"/>
  <c r="B18" i="155" s="1"/>
  <c r="V8" i="161"/>
  <c r="AH41" i="162" l="1"/>
  <c r="AM41" s="1"/>
  <c r="DP13" i="161" s="1"/>
  <c r="AJ78" i="99"/>
  <c r="AK78" s="1"/>
  <c r="AJ79" s="1"/>
  <c r="AO79" s="1"/>
  <c r="U36" i="163"/>
  <c r="AK66" i="99" s="1"/>
  <c r="L36" i="163"/>
  <c r="AJ42" i="162" l="1"/>
  <c r="BV17" i="165"/>
  <c r="U51" i="163"/>
</calcChain>
</file>

<file path=xl/comments1.xml><?xml version="1.0" encoding="utf-8"?>
<comments xmlns="http://schemas.openxmlformats.org/spreadsheetml/2006/main">
  <authors>
    <author>Administrator</author>
    <author>ccolangelo</author>
  </authors>
  <commentList>
    <comment ref="BK10" authorId="0">
      <text>
        <r>
          <rPr>
            <b/>
            <sz val="36"/>
            <color indexed="81"/>
            <rFont val="Tahoma"/>
            <family val="2"/>
          </rPr>
          <t>La partita iva, in caso di richiedente persona fisica, può essere quella propria della persona fisica oppure, quella della società agricola nella quale si presta attività di lavoro come socio e/o amministratore!</t>
        </r>
        <r>
          <rPr>
            <sz val="36"/>
            <color indexed="81"/>
            <rFont val="Tahoma"/>
            <family val="2"/>
          </rPr>
          <t xml:space="preserve">
(specificare nei campi seguenti)</t>
        </r>
      </text>
    </comment>
    <comment ref="BK13" authorId="1">
      <text>
        <r>
          <rPr>
            <b/>
            <sz val="32"/>
            <color indexed="81"/>
            <rFont val="Tahoma"/>
            <family val="2"/>
          </rPr>
          <t>L'Iscrizione alla C.C.I.A.A., in caso di richiedente persona fisica, può essere quella propria della persona fisica oppure, quella della società agricola nella quale si presta attività di lavoro come socio e/o amministratore!
(specificare nei campi seguenti)</t>
        </r>
      </text>
    </comment>
    <comment ref="BK15" authorId="0">
      <text>
        <r>
          <rPr>
            <b/>
            <sz val="36"/>
            <color indexed="81"/>
            <rFont val="Tahoma"/>
            <family val="2"/>
          </rPr>
          <t>Formato data es.: 10/11/1999</t>
        </r>
        <r>
          <rPr>
            <sz val="36"/>
            <color indexed="81"/>
            <rFont val="Tahoma"/>
            <family val="2"/>
          </rPr>
          <t xml:space="preserve">
</t>
        </r>
      </text>
    </comment>
    <comment ref="BY15" authorId="0">
      <text>
        <r>
          <rPr>
            <b/>
            <sz val="36"/>
            <color indexed="81"/>
            <rFont val="Tahoma"/>
            <family val="2"/>
          </rPr>
          <t>Pescara: 068
Chieti: 069
Teramo: 067
L'Aquila:066
oppure vedi cartella comuni</t>
        </r>
      </text>
    </comment>
    <comment ref="B21" authorId="0">
      <text>
        <r>
          <rPr>
            <b/>
            <sz val="48"/>
            <color indexed="81"/>
            <rFont val="Tahoma"/>
            <family val="2"/>
          </rPr>
          <t>M o F</t>
        </r>
      </text>
    </comment>
    <comment ref="I21" authorId="0">
      <text>
        <r>
          <rPr>
            <b/>
            <sz val="48"/>
            <color indexed="81"/>
            <rFont val="Tahoma"/>
            <family val="2"/>
          </rPr>
          <t>Formato data es. 18/12/1999</t>
        </r>
      </text>
    </comment>
    <comment ref="B50" authorId="0">
      <text>
        <r>
          <rPr>
            <b/>
            <sz val="36"/>
            <color indexed="81"/>
            <rFont val="Tahoma"/>
            <family val="2"/>
          </rPr>
          <t>M o F</t>
        </r>
      </text>
    </comment>
    <comment ref="I50" authorId="0">
      <text>
        <r>
          <rPr>
            <b/>
            <sz val="36"/>
            <color indexed="81"/>
            <rFont val="Tahoma"/>
            <family val="2"/>
          </rPr>
          <t>Formato data es. 18/12/1999</t>
        </r>
      </text>
    </comment>
  </commentList>
</comments>
</file>

<file path=xl/sharedStrings.xml><?xml version="1.0" encoding="utf-8"?>
<sst xmlns="http://schemas.openxmlformats.org/spreadsheetml/2006/main" count="87901" uniqueCount="37849">
  <si>
    <t>VALMALA (CN)</t>
  </si>
  <si>
    <t>VERANO (BZ)</t>
  </si>
  <si>
    <t>MURISENGO (AL)</t>
  </si>
  <si>
    <t>NOVI LIGURE (AL)</t>
  </si>
  <si>
    <t>OCCIMIANO (AL)</t>
  </si>
  <si>
    <t>ODALENGO GRANDE (AL)</t>
  </si>
  <si>
    <t>I354</t>
  </si>
  <si>
    <t>004168</t>
  </si>
  <si>
    <t>G683</t>
  </si>
  <si>
    <t>006168</t>
  </si>
  <si>
    <t>15019</t>
  </si>
  <si>
    <t>I977</t>
  </si>
  <si>
    <t>D428</t>
  </si>
  <si>
    <t>016035</t>
  </si>
  <si>
    <t>B112</t>
  </si>
  <si>
    <t>022035</t>
  </si>
  <si>
    <t>H893</t>
  </si>
  <si>
    <t>023075</t>
  </si>
  <si>
    <t>018145</t>
  </si>
  <si>
    <t>I416</t>
  </si>
  <si>
    <t>079145</t>
  </si>
  <si>
    <t>88078</t>
  </si>
  <si>
    <t>016146</t>
  </si>
  <si>
    <t>24013</t>
  </si>
  <si>
    <t>G050</t>
  </si>
  <si>
    <t>022146</t>
  </si>
  <si>
    <t>013147</t>
  </si>
  <si>
    <t>22046</t>
  </si>
  <si>
    <t>F151</t>
  </si>
  <si>
    <t>006147</t>
  </si>
  <si>
    <t>15078</t>
  </si>
  <si>
    <t>MONTORIO ROMANO (RM)</t>
  </si>
  <si>
    <t>MORICONE (RM)</t>
  </si>
  <si>
    <t>MORLUPO (RM)</t>
  </si>
  <si>
    <t>NAZZANO (RM)</t>
  </si>
  <si>
    <t>NEMI (RM)</t>
  </si>
  <si>
    <t>NEROLA (RM)</t>
  </si>
  <si>
    <t>VERNANTE (CN)</t>
  </si>
  <si>
    <t>VERZUOLO (CN)</t>
  </si>
  <si>
    <t>VEZZA D'ALBA (CN)</t>
  </si>
  <si>
    <t>VICOFORTE (CN)</t>
  </si>
  <si>
    <t>VIGNOLO (CN)</t>
  </si>
  <si>
    <t>VILLAFALLETTO (CN)</t>
  </si>
  <si>
    <t>VILLANOVA MONDOVI' (CN)</t>
  </si>
  <si>
    <t>VERSCIACO (BZ)</t>
  </si>
  <si>
    <t>VEZZANO (BZ)</t>
  </si>
  <si>
    <t>VILLA OTTONE (BZ)</t>
  </si>
  <si>
    <t>VILLA SANTA CATERINA (BZ)</t>
  </si>
  <si>
    <t>VILLABASSA (BZ)</t>
  </si>
  <si>
    <t>BENNA (VC)</t>
  </si>
  <si>
    <t>BIANZE' (VC)</t>
  </si>
  <si>
    <t>BIELLA (VC)</t>
  </si>
  <si>
    <t>BIOGLIO (VC)</t>
  </si>
  <si>
    <t>MINERBE (VR)</t>
  </si>
  <si>
    <t>MIZZOLE (VR)</t>
  </si>
  <si>
    <t>ANDORNO MICCA (VC)</t>
  </si>
  <si>
    <t>ARANCO (VC)</t>
  </si>
  <si>
    <t>ARBORIO (VC)</t>
  </si>
  <si>
    <t>TORRE DEL MANGANO (PV)</t>
  </si>
  <si>
    <t>TORRE DEL MONTE (PV)</t>
  </si>
  <si>
    <t>TORRE D'ISOLA (PV)</t>
  </si>
  <si>
    <t>TORREVECCHIA PIA (PV)</t>
  </si>
  <si>
    <t>TORRIANO (PV)</t>
  </si>
  <si>
    <t>TORRICELLA VERZATE (PV)</t>
  </si>
  <si>
    <t>PALU' (VR)</t>
  </si>
  <si>
    <t>ROVATO (BS)</t>
  </si>
  <si>
    <t>RUDIANO (BS)</t>
  </si>
  <si>
    <t>SABBIO CHIESE (BS)</t>
  </si>
  <si>
    <t>SAIANO (BS)</t>
  </si>
  <si>
    <t>SALE MARASINO (BS)</t>
  </si>
  <si>
    <t>SALO' (BS)</t>
  </si>
  <si>
    <t>SAN BARTOLOMEO (BS)</t>
  </si>
  <si>
    <t>SAN FELICE DEL BENACO (BS)</t>
  </si>
  <si>
    <t>SAN FELICE DI SCOVOLO (BS)</t>
  </si>
  <si>
    <t>SAN GERVASIO BRESCIANO (BS)</t>
  </si>
  <si>
    <t>B607</t>
  </si>
  <si>
    <t>064024</t>
  </si>
  <si>
    <t>C283</t>
  </si>
  <si>
    <t>060024</t>
  </si>
  <si>
    <t>03023</t>
  </si>
  <si>
    <t>C413</t>
  </si>
  <si>
    <t>079024</t>
  </si>
  <si>
    <t>88067</t>
  </si>
  <si>
    <t>C453</t>
  </si>
  <si>
    <t>090024</t>
  </si>
  <si>
    <t>C600</t>
  </si>
  <si>
    <t>097024</t>
  </si>
  <si>
    <t>23886</t>
  </si>
  <si>
    <t>MONTEFREDANE (AV)</t>
  </si>
  <si>
    <t>MONTEFUSCO (AV)</t>
  </si>
  <si>
    <t>MONTELLA (AV)</t>
  </si>
  <si>
    <t>VICENZA (VI)</t>
  </si>
  <si>
    <t>VILLAGA (VI)</t>
  </si>
  <si>
    <t>VILLAVERLA (VI)</t>
  </si>
  <si>
    <t>ZANE' (VI)</t>
  </si>
  <si>
    <t>ZERMEGHEDO (VI)</t>
  </si>
  <si>
    <t>ZOVENCEDO (VI)</t>
  </si>
  <si>
    <t>ZUGLIANO (VI)</t>
  </si>
  <si>
    <t>AIBA (GO)</t>
  </si>
  <si>
    <t>AIDUSSINA (GO)</t>
  </si>
  <si>
    <t>ANICOVA CORADA (GO)</t>
  </si>
  <si>
    <t>AUZZA (GO)</t>
  </si>
  <si>
    <t>BATTAGLIA DELLA BAINSIZZA (GO)</t>
  </si>
  <si>
    <t>BERGOGNA (GO)</t>
  </si>
  <si>
    <t>BIGLIA (GO)</t>
  </si>
  <si>
    <t>BIGLIANA (GO)</t>
  </si>
  <si>
    <t>BORIANO (GO)</t>
  </si>
  <si>
    <t>A MEZZADRIA</t>
  </si>
  <si>
    <t>L211</t>
  </si>
  <si>
    <t>VANDOIES DI SOTTO (BZ)</t>
  </si>
  <si>
    <t>VANGA (BZ)</t>
  </si>
  <si>
    <t>VARNA (BZ)</t>
  </si>
  <si>
    <t>BRAZZANO (GO)</t>
  </si>
  <si>
    <t>BRESTOVIZZA IN VALLE (GO)</t>
  </si>
  <si>
    <t>BRETTO (GO)</t>
  </si>
  <si>
    <t>BUDAGNE (GO)</t>
  </si>
  <si>
    <t>Dipartimento Politiche dello Sviluppo Rurale e della Pesca</t>
  </si>
  <si>
    <t>DICHIARAZIONE SOSTITUTIVA DELL'ATTO DI NOTORIETA' 
(art. 47 D.P.R. 445  del 28/12/2000)
 Il sottoscritto, conduttore dell'azienda agricola richiedente, consapevole delle sanzioni penali disposte dall'art. 76 del D.P.R. n. 445 del 28/12/2000 e dell'art. 495 c.p. per le ipotesi di falsità o dichiarazioni mendaci, dichiara sotto la propria responsabilità, la veridicità di tutti i dati riportati nelle pagine seguenti.</t>
  </si>
  <si>
    <t>Dichiara di essere informato, ai sensi dell'art. 13 del D.Lgs. 196/2003 (“Codice in materia di protezione dei dati personali”) che i dati personali raccolti saranno trattati, anche con strumenti informatici, esclusivamente nell'ambito del procedimento per il quale la presente dichiarazione viene resa.</t>
  </si>
  <si>
    <t>PEC</t>
  </si>
  <si>
    <t>e-mail</t>
  </si>
  <si>
    <t>*</t>
  </si>
  <si>
    <t>CAMPI OBBLIGATORI</t>
  </si>
  <si>
    <t>TELEFONO/CELLULARE</t>
  </si>
  <si>
    <t>ZONA NON DELIMITATA/NON DANNEGGIATA</t>
  </si>
  <si>
    <t>che l'ordinamento colturale dell'azienda e le percentuali di danno realmente verificatesi sulle colture praticate dal 01/01/2014 al 07/05/2015 risultano quelle descritte nella SEZIONE A);</t>
  </si>
  <si>
    <t>Allega copia del documento d'identità</t>
  </si>
  <si>
    <r>
      <rPr>
        <b/>
        <sz val="14"/>
        <color indexed="10"/>
        <rFont val="Arial"/>
        <family val="2"/>
      </rPr>
      <t xml:space="preserve">SEZIONE DA </t>
    </r>
    <r>
      <rPr>
        <b/>
        <u/>
        <sz val="18"/>
        <color indexed="10"/>
        <rFont val="Arial"/>
        <family val="2"/>
      </rPr>
      <t>NON COMPILARE</t>
    </r>
  </si>
  <si>
    <t>SEZIONE C - TIPOLOGIA DI INDENNIZZO RICHIEDIBILE, CODICE IBAN, PEC</t>
  </si>
  <si>
    <t>di essere a conoscenza delle disposizioni inerenti la disciplina degli interventi finanziari di sostegno alle imprese agricole stabilita dalla D.Lgs. 102 del 29/03/2004 e s.m.i.;</t>
  </si>
  <si>
    <t>Timbro e firma dell'azienda</t>
  </si>
  <si>
    <t>C.U.A.A.</t>
  </si>
  <si>
    <t>023809</t>
  </si>
  <si>
    <t>E926</t>
  </si>
  <si>
    <t>041809</t>
  </si>
  <si>
    <t>F571</t>
  </si>
  <si>
    <t>044809</t>
  </si>
  <si>
    <t>F787</t>
  </si>
  <si>
    <t>055809</t>
  </si>
  <si>
    <t>G322</t>
  </si>
  <si>
    <t>080809</t>
  </si>
  <si>
    <t>G326</t>
  </si>
  <si>
    <t>005809</t>
  </si>
  <si>
    <t>H065</t>
  </si>
  <si>
    <t>057809</t>
  </si>
  <si>
    <t>026069</t>
  </si>
  <si>
    <t>31056</t>
  </si>
  <si>
    <t>H469</t>
  </si>
  <si>
    <t>034809</t>
  </si>
  <si>
    <t>E134</t>
  </si>
  <si>
    <t>055011</t>
  </si>
  <si>
    <t>ROTTOFRENO (PC)</t>
  </si>
  <si>
    <t>SAN GIORGIO PIACENTINO (PC)</t>
  </si>
  <si>
    <t>SAN LAZZARO ALBERONI (PC)</t>
  </si>
  <si>
    <t>SINADOLE (99)</t>
  </si>
  <si>
    <t>SMERIA (99)</t>
  </si>
  <si>
    <t>TERRANOVA DI BISTERZA (99)</t>
  </si>
  <si>
    <t>VAL SANTAMARINA (99)</t>
  </si>
  <si>
    <t>VILLA CACCIA (99)</t>
  </si>
  <si>
    <t>VOLOSCA (99)</t>
  </si>
  <si>
    <t>LAGOSTA ()</t>
  </si>
  <si>
    <t>ZARA ()</t>
  </si>
  <si>
    <t>MONTICELLI D'ONGINA (PC)</t>
  </si>
  <si>
    <t>MORFASSO (PC)</t>
  </si>
  <si>
    <t>MORTIZZA (PC)</t>
  </si>
  <si>
    <t>NIBBIANO (PC)</t>
  </si>
  <si>
    <t>OTTONE (PC)</t>
  </si>
  <si>
    <t>PECORARA (PC)</t>
  </si>
  <si>
    <t>PIACENZA (PC)</t>
  </si>
  <si>
    <t>075095</t>
  </si>
  <si>
    <t>M264</t>
  </si>
  <si>
    <t>019095</t>
  </si>
  <si>
    <t>26028</t>
  </si>
  <si>
    <t>A193</t>
  </si>
  <si>
    <t>TERRAGNOLO (TN)</t>
  </si>
  <si>
    <t>TERRES (TN)</t>
  </si>
  <si>
    <t>BERGAMO (BG)</t>
  </si>
  <si>
    <t>BERZO SAN FERMO (BG)</t>
  </si>
  <si>
    <t>BIANZANO (BG)</t>
  </si>
  <si>
    <t>BLELLO (BG)</t>
  </si>
  <si>
    <t>BOLGARE (BG)</t>
  </si>
  <si>
    <t>BOLTIERE (BG)</t>
  </si>
  <si>
    <t>BONATE SOPRA (BG)</t>
  </si>
  <si>
    <t>BONATE SOTTO (BG)</t>
  </si>
  <si>
    <t>BONDIONE (BG)</t>
  </si>
  <si>
    <t>36014</t>
  </si>
  <si>
    <t>I353</t>
  </si>
  <si>
    <t>076095</t>
  </si>
  <si>
    <t>85029</t>
  </si>
  <si>
    <t>L738</t>
  </si>
  <si>
    <t>092095</t>
  </si>
  <si>
    <t>L986</t>
  </si>
  <si>
    <t>083095</t>
  </si>
  <si>
    <t>98069</t>
  </si>
  <si>
    <t>056056</t>
  </si>
  <si>
    <t>L713</t>
  </si>
  <si>
    <t>058056</t>
  </si>
  <si>
    <t>E924</t>
  </si>
  <si>
    <t>064056</t>
  </si>
  <si>
    <t>076096</t>
  </si>
  <si>
    <t>85058</t>
  </si>
  <si>
    <t>L859</t>
  </si>
  <si>
    <t>001096</t>
  </si>
  <si>
    <t>D197</t>
  </si>
  <si>
    <t>CESANA BRIANZA (LC)</t>
  </si>
  <si>
    <t>CIVATE (LC)</t>
  </si>
  <si>
    <t>COLICO (LC)</t>
  </si>
  <si>
    <t>044</t>
  </si>
  <si>
    <t>MONTEMAGGIORE AL METAURO (PS)</t>
  </si>
  <si>
    <t>MONTEROLO (PS)</t>
  </si>
  <si>
    <t>MONTESECCO ANTICO (PS)</t>
  </si>
  <si>
    <t>MONTEVECCHIO (PS)</t>
  </si>
  <si>
    <t>BELGIO (I9)</t>
  </si>
  <si>
    <t>BELIZE (I9)</t>
  </si>
  <si>
    <t>CALDERARA DI RENO (BO)</t>
  </si>
  <si>
    <t>CAMUGNANO (BO)</t>
  </si>
  <si>
    <t>14030</t>
  </si>
  <si>
    <t>A527</t>
  </si>
  <si>
    <t>C225</t>
  </si>
  <si>
    <t>047022</t>
  </si>
  <si>
    <t>51013</t>
  </si>
  <si>
    <t>C631</t>
  </si>
  <si>
    <t>056022</t>
  </si>
  <si>
    <t>C780</t>
  </si>
  <si>
    <t>033022</t>
  </si>
  <si>
    <t>D958</t>
  </si>
  <si>
    <t>048022</t>
  </si>
  <si>
    <t>50023</t>
  </si>
  <si>
    <t>E291</t>
  </si>
  <si>
    <t>084022</t>
  </si>
  <si>
    <t>I99280</t>
  </si>
  <si>
    <t>Z351</t>
  </si>
  <si>
    <t>001281</t>
  </si>
  <si>
    <t>E228</t>
  </si>
  <si>
    <t>041021</t>
  </si>
  <si>
    <t>E351</t>
  </si>
  <si>
    <t>102021</t>
  </si>
  <si>
    <t>007010</t>
  </si>
  <si>
    <t>A877</t>
  </si>
  <si>
    <t>19038</t>
  </si>
  <si>
    <t>I449</t>
  </si>
  <si>
    <t>S99722</t>
  </si>
  <si>
    <t>Z722</t>
  </si>
  <si>
    <t>A465</t>
  </si>
  <si>
    <t>003009</t>
  </si>
  <si>
    <t>064009</t>
  </si>
  <si>
    <t>83043</t>
  </si>
  <si>
    <t>A566</t>
  </si>
  <si>
    <t>007009</t>
  </si>
  <si>
    <t>A643</t>
  </si>
  <si>
    <t>009009</t>
  </si>
  <si>
    <t>G435</t>
  </si>
  <si>
    <t>MAGNO SOPRA INZINO (BS)</t>
  </si>
  <si>
    <t>MAIRANO (BS)</t>
  </si>
  <si>
    <t>MALEGNO (BS)</t>
  </si>
  <si>
    <t>MALONNO (BS)</t>
  </si>
  <si>
    <t>MANERBA DEL GARDA (BS)</t>
  </si>
  <si>
    <t>MANERBIO (BS)</t>
  </si>
  <si>
    <t>MARCHENO (BS)</t>
  </si>
  <si>
    <t>MARMENTINO (BS)</t>
  </si>
  <si>
    <t>MARONE (BS)</t>
  </si>
  <si>
    <t>008029</t>
  </si>
  <si>
    <t>D318</t>
  </si>
  <si>
    <t>103029</t>
  </si>
  <si>
    <t>28853</t>
  </si>
  <si>
    <t>D374</t>
  </si>
  <si>
    <t>021029</t>
  </si>
  <si>
    <t>39044</t>
  </si>
  <si>
    <t>D392</t>
  </si>
  <si>
    <t>014029</t>
  </si>
  <si>
    <t>D694</t>
  </si>
  <si>
    <t>007029</t>
  </si>
  <si>
    <t>D839</t>
  </si>
  <si>
    <t>018008</t>
  </si>
  <si>
    <t>27041</t>
  </si>
  <si>
    <t>A634</t>
  </si>
  <si>
    <t>023008</t>
  </si>
  <si>
    <t>A837</t>
  </si>
  <si>
    <t>072008</t>
  </si>
  <si>
    <t>70020</t>
  </si>
  <si>
    <t>A874</t>
  </si>
  <si>
    <t>063008</t>
  </si>
  <si>
    <t>80041</t>
  </si>
  <si>
    <t>B076</t>
  </si>
  <si>
    <t>C159</t>
  </si>
  <si>
    <t>019845</t>
  </si>
  <si>
    <t>PROVINCIA NON IDENTI</t>
  </si>
  <si>
    <t>A009</t>
  </si>
  <si>
    <t>032900</t>
  </si>
  <si>
    <t>A141</t>
  </si>
  <si>
    <t>018900</t>
  </si>
  <si>
    <t>A395</t>
  </si>
  <si>
    <t>016900</t>
  </si>
  <si>
    <t>B113</t>
  </si>
  <si>
    <t>001900</t>
  </si>
  <si>
    <t>B226</t>
  </si>
  <si>
    <t>062900</t>
  </si>
  <si>
    <t>G939</t>
  </si>
  <si>
    <t>079101</t>
  </si>
  <si>
    <t>88036</t>
  </si>
  <si>
    <t>083101</t>
  </si>
  <si>
    <t>83054</t>
  </si>
  <si>
    <t>I281</t>
  </si>
  <si>
    <t>021092</t>
  </si>
  <si>
    <t>022883</t>
  </si>
  <si>
    <t>G409</t>
  </si>
  <si>
    <t>019883</t>
  </si>
  <si>
    <t>G868</t>
  </si>
  <si>
    <t>017883</t>
  </si>
  <si>
    <t>H139</t>
  </si>
  <si>
    <t>012883</t>
  </si>
  <si>
    <t>H640</t>
  </si>
  <si>
    <t>003883</t>
  </si>
  <si>
    <t>H788</t>
  </si>
  <si>
    <t>MONTEBELLO VICENTINO (VI)</t>
  </si>
  <si>
    <t>MONTECCHIO MAGGIORE (VI)</t>
  </si>
  <si>
    <t>MONTECCHIO PRECALCINO (VI)</t>
  </si>
  <si>
    <t>MONTEGALDA (VI)</t>
  </si>
  <si>
    <t>MONTEGALDELLA (VI)</t>
  </si>
  <si>
    <t>MONTEVIALE (VI)</t>
  </si>
  <si>
    <t>MONTICELLO CONTE OTTO (VI)</t>
  </si>
  <si>
    <t>MONTORSO VICENTINO (VI)</t>
  </si>
  <si>
    <t>MOSSANO (VI)</t>
  </si>
  <si>
    <t>091083</t>
  </si>
  <si>
    <t>08017</t>
  </si>
  <si>
    <t>I730</t>
  </si>
  <si>
    <t>092083</t>
  </si>
  <si>
    <t>I995</t>
  </si>
  <si>
    <t>060083</t>
  </si>
  <si>
    <t>L605</t>
  </si>
  <si>
    <t>096083</t>
  </si>
  <si>
    <t>13848</t>
  </si>
  <si>
    <t>M201</t>
  </si>
  <si>
    <t>090083</t>
  </si>
  <si>
    <t>M274</t>
  </si>
  <si>
    <t>001083</t>
  </si>
  <si>
    <t>C679</t>
  </si>
  <si>
    <t>015083</t>
  </si>
  <si>
    <t>016083</t>
  </si>
  <si>
    <t>D066</t>
  </si>
  <si>
    <t>003083</t>
  </si>
  <si>
    <t>E436</t>
  </si>
  <si>
    <t>018083</t>
  </si>
  <si>
    <t>E662</t>
  </si>
  <si>
    <t>030083</t>
  </si>
  <si>
    <t>H029</t>
  </si>
  <si>
    <t>C552</t>
  </si>
  <si>
    <t>070029</t>
  </si>
  <si>
    <t>70055</t>
  </si>
  <si>
    <t>F220</t>
  </si>
  <si>
    <t>084026</t>
  </si>
  <si>
    <t>92028</t>
  </si>
  <si>
    <t>F845</t>
  </si>
  <si>
    <t>077026</t>
  </si>
  <si>
    <t>082041</t>
  </si>
  <si>
    <t>E149</t>
  </si>
  <si>
    <t>079011</t>
  </si>
  <si>
    <t>88021</t>
  </si>
  <si>
    <t>B002</t>
  </si>
  <si>
    <t>008011</t>
  </si>
  <si>
    <t>18033</t>
  </si>
  <si>
    <t>B559</t>
  </si>
  <si>
    <t>011011</t>
  </si>
  <si>
    <t>51017</t>
  </si>
  <si>
    <t>G491</t>
  </si>
  <si>
    <t>NATO IL</t>
  </si>
  <si>
    <t>068</t>
  </si>
  <si>
    <t>002</t>
  </si>
  <si>
    <t>035018</t>
  </si>
  <si>
    <t>42026</t>
  </si>
  <si>
    <t>C669</t>
  </si>
  <si>
    <t>A429</t>
  </si>
  <si>
    <t>024008</t>
  </si>
  <si>
    <t>36071</t>
  </si>
  <si>
    <t>A459</t>
  </si>
  <si>
    <t>064008</t>
  </si>
  <si>
    <t>83100</t>
  </si>
  <si>
    <t>A509</t>
  </si>
  <si>
    <t>103040</t>
  </si>
  <si>
    <t>VERONA</t>
  </si>
  <si>
    <t>VR</t>
  </si>
  <si>
    <t>A061</t>
  </si>
  <si>
    <t>033001</t>
  </si>
  <si>
    <t>A313</t>
  </si>
  <si>
    <t>076004</t>
  </si>
  <si>
    <t>A321</t>
  </si>
  <si>
    <t>003004</t>
  </si>
  <si>
    <t>28020</t>
  </si>
  <si>
    <t>021004</t>
  </si>
  <si>
    <t>UNICO</t>
  </si>
  <si>
    <t>82030</t>
  </si>
  <si>
    <t>A330</t>
  </si>
  <si>
    <t>091004</t>
  </si>
  <si>
    <t>C344</t>
  </si>
  <si>
    <t>030025</t>
  </si>
  <si>
    <t>C656</t>
  </si>
  <si>
    <t>062025</t>
  </si>
  <si>
    <t>C846</t>
  </si>
  <si>
    <t>057025</t>
  </si>
  <si>
    <t>02043</t>
  </si>
  <si>
    <t>C969</t>
  </si>
  <si>
    <t>097025</t>
  </si>
  <si>
    <t>23813</t>
  </si>
  <si>
    <t>D065</t>
  </si>
  <si>
    <t>021025</t>
  </si>
  <si>
    <t>D075</t>
  </si>
  <si>
    <t>103025</t>
  </si>
  <si>
    <t>28865</t>
  </si>
  <si>
    <t>D168</t>
  </si>
  <si>
    <t>014025</t>
  </si>
  <si>
    <t>D258</t>
  </si>
  <si>
    <t>007025</t>
  </si>
  <si>
    <t>D402</t>
  </si>
  <si>
    <t>083025</t>
  </si>
  <si>
    <t>MAZZANO (BS)</t>
  </si>
  <si>
    <t>A212</t>
  </si>
  <si>
    <t>022802</t>
  </si>
  <si>
    <t>A213</t>
  </si>
  <si>
    <t>016027</t>
  </si>
  <si>
    <t>24012</t>
  </si>
  <si>
    <t>A903</t>
  </si>
  <si>
    <t>24051</t>
  </si>
  <si>
    <t>A304</t>
  </si>
  <si>
    <t>015010</t>
  </si>
  <si>
    <t>20010</t>
  </si>
  <si>
    <t>A413</t>
  </si>
  <si>
    <t>024010</t>
  </si>
  <si>
    <t>A467</t>
  </si>
  <si>
    <t>018010</t>
  </si>
  <si>
    <t>A711</t>
  </si>
  <si>
    <t>011014</t>
  </si>
  <si>
    <t>19014</t>
  </si>
  <si>
    <t>MACCHIA D'ISERNIA (IS)</t>
  </si>
  <si>
    <t>MACCHIAGODENA (IS)</t>
  </si>
  <si>
    <t>MIRANDA (IS)</t>
  </si>
  <si>
    <t>MONTAQUILA (IS)</t>
  </si>
  <si>
    <t>FILATTIERA (MS)</t>
  </si>
  <si>
    <t>FIVIZZANO (MS)</t>
  </si>
  <si>
    <t>FOSDINOVO (MS)</t>
  </si>
  <si>
    <t>LICCIANA NARDI (MS)</t>
  </si>
  <si>
    <t>ISILI (NU)</t>
  </si>
  <si>
    <t>JERZU (NU)</t>
  </si>
  <si>
    <t>LACONI (NU)</t>
  </si>
  <si>
    <t>LANUSEI (NU)</t>
  </si>
  <si>
    <t>LEI (NU)</t>
  </si>
  <si>
    <t>LOCERI (NU)</t>
  </si>
  <si>
    <t>LOCULI (NU)</t>
  </si>
  <si>
    <t>LODE' (NU)</t>
  </si>
  <si>
    <t>LODINE (NU)</t>
  </si>
  <si>
    <t>LOTZORAI (NU)</t>
  </si>
  <si>
    <t>LULA (NU)</t>
  </si>
  <si>
    <t>FERLA (SR)</t>
  </si>
  <si>
    <t>FLORIDIA (SR)</t>
  </si>
  <si>
    <t>07010</t>
  </si>
  <si>
    <t>A287</t>
  </si>
  <si>
    <t>CASALEGGIO CASTELLAZZO (NO)</t>
  </si>
  <si>
    <t>CASALEGGIO NOVARA (NO)</t>
  </si>
  <si>
    <t>CASALINO (NO)</t>
  </si>
  <si>
    <t>ANTRONAPIANA (NO)</t>
  </si>
  <si>
    <t>ANZINO (NO)</t>
  </si>
  <si>
    <t>F034</t>
  </si>
  <si>
    <t>001840</t>
  </si>
  <si>
    <t>F298</t>
  </si>
  <si>
    <t>008840</t>
  </si>
  <si>
    <t>013841</t>
  </si>
  <si>
    <t>B970</t>
  </si>
  <si>
    <t>015841</t>
  </si>
  <si>
    <t>C021</t>
  </si>
  <si>
    <t>012841</t>
  </si>
  <si>
    <t>SAN GIOVANNI (BZ)</t>
  </si>
  <si>
    <t>070068</t>
  </si>
  <si>
    <t>H929</t>
  </si>
  <si>
    <t>062068</t>
  </si>
  <si>
    <t>I145</t>
  </si>
  <si>
    <t>060068</t>
  </si>
  <si>
    <t>03049</t>
  </si>
  <si>
    <t>I321</t>
  </si>
  <si>
    <t>090068</t>
  </si>
  <si>
    <t>I732</t>
  </si>
  <si>
    <t>095068</t>
  </si>
  <si>
    <t>L488</t>
  </si>
  <si>
    <t>083068</t>
  </si>
  <si>
    <t>G699</t>
  </si>
  <si>
    <t>SELVA DI VAL GARDENA (BZ)</t>
  </si>
  <si>
    <t>SENALE (BZ)</t>
  </si>
  <si>
    <t>017079</t>
  </si>
  <si>
    <t>E010</t>
  </si>
  <si>
    <t>078079</t>
  </si>
  <si>
    <t>F125</t>
  </si>
  <si>
    <t>PUEGNAGO SUL GARDA (BS)</t>
  </si>
  <si>
    <t>TERZANO (BS)</t>
  </si>
  <si>
    <t>TIGNALE (BS)</t>
  </si>
  <si>
    <t>SANT'ANNA D'ALFAEDO (VR)</t>
  </si>
  <si>
    <t>SELVA DI PROGNO (VR)</t>
  </si>
  <si>
    <t>SOAVE (VR)</t>
  </si>
  <si>
    <t>SOMMACAMPAGNA (VR)</t>
  </si>
  <si>
    <t>MONTECORVINO ROVELLA (SA)</t>
  </si>
  <si>
    <t>CASTEL SANT'ELIA (VT)</t>
  </si>
  <si>
    <t>VAL DI NIZZA (PV)</t>
  </si>
  <si>
    <t>VALEGGIO (PV)</t>
  </si>
  <si>
    <t>VALLE LOMELLINA (PV)</t>
  </si>
  <si>
    <t>VALLE SALIMBENE (PV)</t>
  </si>
  <si>
    <t>CANNOBIO (NO)</t>
  </si>
  <si>
    <t>CASARGO (LC)</t>
  </si>
  <si>
    <t>CASATENOVO (LC)</t>
  </si>
  <si>
    <t>M227</t>
  </si>
  <si>
    <t>015953</t>
  </si>
  <si>
    <t>054043</t>
  </si>
  <si>
    <t>06047</t>
  </si>
  <si>
    <t>H015</t>
  </si>
  <si>
    <t>H622</t>
  </si>
  <si>
    <t>058071</t>
  </si>
  <si>
    <t>00017</t>
  </si>
  <si>
    <t>F871</t>
  </si>
  <si>
    <t>064071</t>
  </si>
  <si>
    <t>G519</t>
  </si>
  <si>
    <t>028006</t>
  </si>
  <si>
    <t>A438</t>
  </si>
  <si>
    <t>027006</t>
  </si>
  <si>
    <t>30014</t>
  </si>
  <si>
    <t>C383</t>
  </si>
  <si>
    <t>038006</t>
  </si>
  <si>
    <t>44022</t>
  </si>
  <si>
    <t>85036</t>
  </si>
  <si>
    <t>H426</t>
  </si>
  <si>
    <t>060069</t>
  </si>
  <si>
    <t>I351</t>
  </si>
  <si>
    <t>092069</t>
  </si>
  <si>
    <t>I582</t>
  </si>
  <si>
    <t>F826</t>
  </si>
  <si>
    <t>059025</t>
  </si>
  <si>
    <t>04017</t>
  </si>
  <si>
    <t>H836</t>
  </si>
  <si>
    <t>073025</t>
  </si>
  <si>
    <t>I018</t>
  </si>
  <si>
    <t>031025</t>
  </si>
  <si>
    <t>M043</t>
  </si>
  <si>
    <t>065025</t>
  </si>
  <si>
    <t>84047</t>
  </si>
  <si>
    <t>B644</t>
  </si>
  <si>
    <t>075025</t>
  </si>
  <si>
    <t>D223</t>
  </si>
  <si>
    <t>038025</t>
  </si>
  <si>
    <t>E107</t>
  </si>
  <si>
    <t>RIPALTA ARPINA (CR)</t>
  </si>
  <si>
    <t>RIPALTA CREMASCA (CR)</t>
  </si>
  <si>
    <t>RIPALTA GUERINA (CR)</t>
  </si>
  <si>
    <t>RIPALTA NUOVA (CR)</t>
  </si>
  <si>
    <t>RIPALTA VECCHIA (CR)</t>
  </si>
  <si>
    <t>RIVAROLO DEL RE ED UNITI (CR)</t>
  </si>
  <si>
    <t>RIVOLTA D'ADDA (CR)</t>
  </si>
  <si>
    <t>ROBECCO D'OGLIO (CR)</t>
  </si>
  <si>
    <t>ROMANENGO (CR)</t>
  </si>
  <si>
    <t>ALBIZZATE (VA)</t>
  </si>
  <si>
    <t>ALBUSCIAGO (VA)</t>
  </si>
  <si>
    <t>ANGERA (VA)</t>
  </si>
  <si>
    <t>ARBIZZO (VA)</t>
  </si>
  <si>
    <t>ARCISATE (VA)</t>
  </si>
  <si>
    <t>ARCUMEGGIA (VA)</t>
  </si>
  <si>
    <t>ARDENA (VA)</t>
  </si>
  <si>
    <t>ARMIO (VA)</t>
  </si>
  <si>
    <t>GRONDONA (AL)</t>
  </si>
  <si>
    <t>GROPPO (AL)</t>
  </si>
  <si>
    <t>008034</t>
  </si>
  <si>
    <t>18025</t>
  </si>
  <si>
    <t>F123</t>
  </si>
  <si>
    <t>OLTRESONZIA (GO)</t>
  </si>
  <si>
    <t>OPACCHIASELLA (GO)</t>
  </si>
  <si>
    <t>ALTAVILLA VICENTINA (VI)</t>
  </si>
  <si>
    <t>ALTISSIMO (VI)</t>
  </si>
  <si>
    <t>ARCUGNANO (VI)</t>
  </si>
  <si>
    <t>001855</t>
  </si>
  <si>
    <t>H775</t>
  </si>
  <si>
    <t>015236</t>
  </si>
  <si>
    <t>L773</t>
  </si>
  <si>
    <t>I99236</t>
  </si>
  <si>
    <t>Z354</t>
  </si>
  <si>
    <t>004237</t>
  </si>
  <si>
    <t>L729</t>
  </si>
  <si>
    <t>013237</t>
  </si>
  <si>
    <t>CAMPITELLO DI FASSA (TN)</t>
  </si>
  <si>
    <t>ORVINIO (RI)</t>
  </si>
  <si>
    <t>PAGANICO SABINO (RI)</t>
  </si>
  <si>
    <t>PESCOROCCHIANO (RI)</t>
  </si>
  <si>
    <t>PETRELLA SALTO (RI)</t>
  </si>
  <si>
    <t>POGGIO BUSTONE (RI)</t>
  </si>
  <si>
    <t>ARABIA MERIDIONALE FEDERA (S9)</t>
  </si>
  <si>
    <t>DATA ISCRIZ. C.C.I.A.A.</t>
  </si>
  <si>
    <t>H930</t>
  </si>
  <si>
    <t>017195</t>
  </si>
  <si>
    <t>25028</t>
  </si>
  <si>
    <t>L777</t>
  </si>
  <si>
    <t>016196</t>
  </si>
  <si>
    <t>12018</t>
  </si>
  <si>
    <t>H453</t>
  </si>
  <si>
    <t>016192</t>
  </si>
  <si>
    <t>010043</t>
  </si>
  <si>
    <t>G646</t>
  </si>
  <si>
    <t>043043</t>
  </si>
  <si>
    <t>62018</t>
  </si>
  <si>
    <t>F632</t>
  </si>
  <si>
    <t>09036</t>
  </si>
  <si>
    <t>PIANELLO VAL TIDONE (PC)</t>
  </si>
  <si>
    <t>035024</t>
  </si>
  <si>
    <t>42016</t>
  </si>
  <si>
    <t>E253</t>
  </si>
  <si>
    <t>027024</t>
  </si>
  <si>
    <t>30035</t>
  </si>
  <si>
    <t>F241</t>
  </si>
  <si>
    <t>081024</t>
  </si>
  <si>
    <t>M281</t>
  </si>
  <si>
    <t>046024</t>
  </si>
  <si>
    <t>55045</t>
  </si>
  <si>
    <t>G628</t>
  </si>
  <si>
    <t>059024</t>
  </si>
  <si>
    <t>04016</t>
  </si>
  <si>
    <t>H647</t>
  </si>
  <si>
    <t>073024</t>
  </si>
  <si>
    <t>74027</t>
  </si>
  <si>
    <t>H882</t>
  </si>
  <si>
    <t>101024</t>
  </si>
  <si>
    <t>I494</t>
  </si>
  <si>
    <t>038024</t>
  </si>
  <si>
    <t>44039</t>
  </si>
  <si>
    <t>L390</t>
  </si>
  <si>
    <t>031024</t>
  </si>
  <si>
    <t>L474</t>
  </si>
  <si>
    <t>075024</t>
  </si>
  <si>
    <t>73033</t>
  </si>
  <si>
    <t>D044</t>
  </si>
  <si>
    <t>029024</t>
  </si>
  <si>
    <t>45025</t>
  </si>
  <si>
    <t>D788</t>
  </si>
  <si>
    <t>010021</t>
  </si>
  <si>
    <t>16022</t>
  </si>
  <si>
    <t>040027</t>
  </si>
  <si>
    <t>015027</t>
  </si>
  <si>
    <t>20021</t>
  </si>
  <si>
    <t>A940</t>
  </si>
  <si>
    <t>003027</t>
  </si>
  <si>
    <t>28072</t>
  </si>
  <si>
    <t>B183</t>
  </si>
  <si>
    <t>002027</t>
  </si>
  <si>
    <t>13062</t>
  </si>
  <si>
    <t>018027</t>
  </si>
  <si>
    <t>27031</t>
  </si>
  <si>
    <t>B587</t>
  </si>
  <si>
    <t>028027</t>
  </si>
  <si>
    <t>di impegnarsi a corrispondere puntualmente, pena l'esclusione della domanda dai  benefici, alle eventuali richieste dell'ufficio regionale di precisazioni e chiarimenti in merito ai dati e alla documentazione prodotti;</t>
  </si>
  <si>
    <r>
      <t xml:space="preserve"> Colture </t>
    </r>
    <r>
      <rPr>
        <b/>
        <sz val="9"/>
        <rFont val="Tahoma"/>
        <family val="2"/>
      </rPr>
      <t>1</t>
    </r>
  </si>
  <si>
    <t>SEZIONE B -  DLGS N.102 DEL 29 MARZO 2004 ART. 5 COMMA 2, LETT. B</t>
  </si>
  <si>
    <t>S99124</t>
  </si>
  <si>
    <t>Z124</t>
  </si>
  <si>
    <t>016125</t>
  </si>
  <si>
    <t>E524</t>
  </si>
  <si>
    <t>013125</t>
  </si>
  <si>
    <t>22016</t>
  </si>
  <si>
    <t>E525</t>
  </si>
  <si>
    <t>022125</t>
  </si>
  <si>
    <t>F837</t>
  </si>
  <si>
    <t>B026</t>
  </si>
  <si>
    <t>034006</t>
  </si>
  <si>
    <t>43043</t>
  </si>
  <si>
    <t>B042</t>
  </si>
  <si>
    <t>010006</t>
  </si>
  <si>
    <t>16012</t>
  </si>
  <si>
    <t>B282</t>
  </si>
  <si>
    <t>VALGIOIE (TO)</t>
  </si>
  <si>
    <t>VALLO TORINESE (TO)</t>
  </si>
  <si>
    <t>VALPERGA (TO)</t>
  </si>
  <si>
    <t>VALPRATO (TO)</t>
  </si>
  <si>
    <t>VALPRATO SOANA (TO)</t>
  </si>
  <si>
    <t>VARISELLA (TO)</t>
  </si>
  <si>
    <t>PLAUS (BZ)</t>
  </si>
  <si>
    <t>PONTE GARDENA (BZ)</t>
  </si>
  <si>
    <t>POSTAL (BZ)</t>
  </si>
  <si>
    <t>PRATI (BZ)</t>
  </si>
  <si>
    <t>PRATO ALLA DRAVA (BZ)</t>
  </si>
  <si>
    <t>PRATO ALLO STELVIO (BZ)</t>
  </si>
  <si>
    <t>B557</t>
  </si>
  <si>
    <t>59013</t>
  </si>
  <si>
    <t>PRATO</t>
  </si>
  <si>
    <t>PO</t>
  </si>
  <si>
    <t>42100</t>
  </si>
  <si>
    <t>H223</t>
  </si>
  <si>
    <t>12039</t>
  </si>
  <si>
    <t>L804</t>
  </si>
  <si>
    <t>016240</t>
  </si>
  <si>
    <t>L936</t>
  </si>
  <si>
    <t>001240</t>
  </si>
  <si>
    <t>H847</t>
  </si>
  <si>
    <t>015240</t>
  </si>
  <si>
    <t>I99240</t>
  </si>
  <si>
    <t>Z334</t>
  </si>
  <si>
    <t>016241</t>
  </si>
  <si>
    <t>018167</t>
  </si>
  <si>
    <t>L568</t>
  </si>
  <si>
    <t>C895</t>
  </si>
  <si>
    <t>016081</t>
  </si>
  <si>
    <t>H693</t>
  </si>
  <si>
    <t>060062</t>
  </si>
  <si>
    <t>03046</t>
  </si>
  <si>
    <t>Z205</t>
  </si>
  <si>
    <t>I99676</t>
  </si>
  <si>
    <t>Z206</t>
  </si>
  <si>
    <t>I99684</t>
  </si>
  <si>
    <t>MASSA (MS)</t>
  </si>
  <si>
    <t>MONTIGNOSO (MS)</t>
  </si>
  <si>
    <t>MULAZZO (MS)</t>
  </si>
  <si>
    <t>PODENZANA (MS)</t>
  </si>
  <si>
    <t>PONTREMOLI (MS)</t>
  </si>
  <si>
    <t>VILLASANTA (MI)</t>
  </si>
  <si>
    <t>VIMERCATE (MI)</t>
  </si>
  <si>
    <t>VIMODRONE (MI)</t>
  </si>
  <si>
    <t>VITTADONE (MI)</t>
  </si>
  <si>
    <t>62029</t>
  </si>
  <si>
    <t>L191</t>
  </si>
  <si>
    <t>054053</t>
  </si>
  <si>
    <t>NOTE ESPLICATIVE ALLA COMPILAZIONE DELLA SEZ. B DATI CATASTALI</t>
  </si>
  <si>
    <t>IN AFFITTO</t>
  </si>
  <si>
    <t>F249</t>
  </si>
  <si>
    <t>082049</t>
  </si>
  <si>
    <t>90046</t>
  </si>
  <si>
    <t>56032</t>
  </si>
  <si>
    <t>B303</t>
  </si>
  <si>
    <t>049002</t>
  </si>
  <si>
    <t>077014</t>
  </si>
  <si>
    <t>75100</t>
  </si>
  <si>
    <t>F052</t>
  </si>
  <si>
    <t>052014</t>
  </si>
  <si>
    <t>53024</t>
  </si>
  <si>
    <t>F402</t>
  </si>
  <si>
    <t>086014</t>
  </si>
  <si>
    <t>MERGOZZO (NO)</t>
  </si>
  <si>
    <t>MEZZOMERICO (NO)</t>
  </si>
  <si>
    <t>MIASINO (NO)</t>
  </si>
  <si>
    <t>MIAZZINA (NO)</t>
  </si>
  <si>
    <t>MIGIANDONE (NO)</t>
  </si>
  <si>
    <t>MOMO (NO)</t>
  </si>
  <si>
    <t>034024</t>
  </si>
  <si>
    <t>43024</t>
  </si>
  <si>
    <t>F882</t>
  </si>
  <si>
    <t>055024</t>
  </si>
  <si>
    <t>G189</t>
  </si>
  <si>
    <t>050024</t>
  </si>
  <si>
    <t>56036</t>
  </si>
  <si>
    <t>G254</t>
  </si>
  <si>
    <t>052024</t>
  </si>
  <si>
    <t>H156</t>
  </si>
  <si>
    <t>077024</t>
  </si>
  <si>
    <t>F715</t>
  </si>
  <si>
    <t>088011</t>
  </si>
  <si>
    <t>97018</t>
  </si>
  <si>
    <t>I535</t>
  </si>
  <si>
    <t>078011</t>
  </si>
  <si>
    <t>06028</t>
  </si>
  <si>
    <t>I727</t>
  </si>
  <si>
    <t>093049</t>
  </si>
  <si>
    <t>54014</t>
  </si>
  <si>
    <t>B979</t>
  </si>
  <si>
    <t>053004</t>
  </si>
  <si>
    <t>58033</t>
  </si>
  <si>
    <t>C085</t>
  </si>
  <si>
    <t>047004</t>
  </si>
  <si>
    <t>51024</t>
  </si>
  <si>
    <t>D235</t>
  </si>
  <si>
    <t>080004</t>
  </si>
  <si>
    <t>A314</t>
  </si>
  <si>
    <t>010004</t>
  </si>
  <si>
    <t>16031</t>
  </si>
  <si>
    <t>A922</t>
  </si>
  <si>
    <t>001004</t>
  </si>
  <si>
    <t>10010</t>
  </si>
  <si>
    <t>A157</t>
  </si>
  <si>
    <t>006004</t>
  </si>
  <si>
    <t>15021</t>
  </si>
  <si>
    <t>A189</t>
  </si>
  <si>
    <t>002004</t>
  </si>
  <si>
    <t>13040</t>
  </si>
  <si>
    <t>A198</t>
  </si>
  <si>
    <t>024004</t>
  </si>
  <si>
    <t>36077</t>
  </si>
  <si>
    <t>A231</t>
  </si>
  <si>
    <t>005004</t>
  </si>
  <si>
    <t>14020</t>
  </si>
  <si>
    <t>30034</t>
  </si>
  <si>
    <t>F229</t>
  </si>
  <si>
    <t>036023</t>
  </si>
  <si>
    <t>41100</t>
  </si>
  <si>
    <t>F257</t>
  </si>
  <si>
    <t>034023</t>
  </si>
  <si>
    <t>43022</t>
  </si>
  <si>
    <t>F473</t>
  </si>
  <si>
    <t>073023</t>
  </si>
  <si>
    <t>H409</t>
  </si>
  <si>
    <t>031023</t>
  </si>
  <si>
    <t>34079</t>
  </si>
  <si>
    <t>062028</t>
  </si>
  <si>
    <t>40063</t>
  </si>
  <si>
    <t>F363</t>
  </si>
  <si>
    <t>D527</t>
  </si>
  <si>
    <t>079051</t>
  </si>
  <si>
    <t>061051</t>
  </si>
  <si>
    <t>81049</t>
  </si>
  <si>
    <t>F203</t>
  </si>
  <si>
    <t>076051</t>
  </si>
  <si>
    <t>F568</t>
  </si>
  <si>
    <t>091051</t>
  </si>
  <si>
    <t>08100</t>
  </si>
  <si>
    <t>F979</t>
  </si>
  <si>
    <t>090051</t>
  </si>
  <si>
    <t>07045</t>
  </si>
  <si>
    <t>G178</t>
  </si>
  <si>
    <t>060051</t>
  </si>
  <si>
    <t>G592</t>
  </si>
  <si>
    <t>096051</t>
  </si>
  <si>
    <t>13854</t>
  </si>
  <si>
    <t>H103</t>
  </si>
  <si>
    <t>095051</t>
  </si>
  <si>
    <t>09078</t>
  </si>
  <si>
    <t>I503</t>
  </si>
  <si>
    <t>043051</t>
  </si>
  <si>
    <t>I651</t>
  </si>
  <si>
    <t>054051</t>
  </si>
  <si>
    <t>06049</t>
  </si>
  <si>
    <t>I921</t>
  </si>
  <si>
    <t>056051</t>
  </si>
  <si>
    <t>L150</t>
  </si>
  <si>
    <t>040051</t>
  </si>
  <si>
    <t>083051</t>
  </si>
  <si>
    <t>F242</t>
  </si>
  <si>
    <t>063051</t>
  </si>
  <si>
    <t>80044</t>
  </si>
  <si>
    <t>G190</t>
  </si>
  <si>
    <t>070051</t>
  </si>
  <si>
    <t>86038</t>
  </si>
  <si>
    <t>G506</t>
  </si>
  <si>
    <t>041051</t>
  </si>
  <si>
    <t>61039</t>
  </si>
  <si>
    <t>H809</t>
  </si>
  <si>
    <t>025038</t>
  </si>
  <si>
    <t>G638</t>
  </si>
  <si>
    <t>CESARA (NO)</t>
  </si>
  <si>
    <t>MONTE OSSOLANO (NO)</t>
  </si>
  <si>
    <t>MONTEBUGLIO (NO)</t>
  </si>
  <si>
    <t>MONTELEONE DI SPOLETO (PG)</t>
  </si>
  <si>
    <t>020030</t>
  </si>
  <si>
    <t>46100</t>
  </si>
  <si>
    <t>E897</t>
  </si>
  <si>
    <t>071030</t>
  </si>
  <si>
    <t>71044</t>
  </si>
  <si>
    <t>E946</t>
  </si>
  <si>
    <t>027803</t>
  </si>
  <si>
    <t>D515</t>
  </si>
  <si>
    <t>041803</t>
  </si>
  <si>
    <t>D534</t>
  </si>
  <si>
    <t>065803</t>
  </si>
  <si>
    <t>D647</t>
  </si>
  <si>
    <t>024803</t>
  </si>
  <si>
    <t>D721</t>
  </si>
  <si>
    <t>034803</t>
  </si>
  <si>
    <t>E080</t>
  </si>
  <si>
    <t>056803</t>
  </si>
  <si>
    <t>E211</t>
  </si>
  <si>
    <t>083803</t>
  </si>
  <si>
    <t>E262</t>
  </si>
  <si>
    <t>078803</t>
  </si>
  <si>
    <t>E418</t>
  </si>
  <si>
    <t>048803</t>
  </si>
  <si>
    <t>E513</t>
  </si>
  <si>
    <t>063803</t>
  </si>
  <si>
    <t>E577</t>
  </si>
  <si>
    <t>091803</t>
  </si>
  <si>
    <t>062803</t>
  </si>
  <si>
    <t>E771</t>
  </si>
  <si>
    <t>L214</t>
  </si>
  <si>
    <t>015109</t>
  </si>
  <si>
    <t>20074</t>
  </si>
  <si>
    <t>024064</t>
  </si>
  <si>
    <t>36047</t>
  </si>
  <si>
    <t>I974</t>
  </si>
  <si>
    <t>024111</t>
  </si>
  <si>
    <t>36078</t>
  </si>
  <si>
    <t>L551</t>
  </si>
  <si>
    <t>021111</t>
  </si>
  <si>
    <t>13845</t>
  </si>
  <si>
    <t>H538</t>
  </si>
  <si>
    <t>041053</t>
  </si>
  <si>
    <t>61018</t>
  </si>
  <si>
    <t>H949</t>
  </si>
  <si>
    <t>095053</t>
  </si>
  <si>
    <t>I605</t>
  </si>
  <si>
    <t>043053</t>
  </si>
  <si>
    <t>040040</t>
  </si>
  <si>
    <t>PIANCOGNO (BS)</t>
  </si>
  <si>
    <t>PILZONE (BS)</t>
  </si>
  <si>
    <t>PISOGNE (BS)</t>
  </si>
  <si>
    <t>POLAVENO (BS)</t>
  </si>
  <si>
    <t>POLPENAZZE (BS)</t>
  </si>
  <si>
    <t>POMPIANO (BS)</t>
  </si>
  <si>
    <t>CORREZZO (VR)</t>
  </si>
  <si>
    <t>COSTERMANO (VR)</t>
  </si>
  <si>
    <t>DOLCE' (VR)</t>
  </si>
  <si>
    <t>ERBE' (VR)</t>
  </si>
  <si>
    <t>ERBEZZO (VR)</t>
  </si>
  <si>
    <t>FERRARA DI MONTE BALDO (VR)</t>
  </si>
  <si>
    <t>FUMANE (VR)</t>
  </si>
  <si>
    <t>GARDA (VR)</t>
  </si>
  <si>
    <t>GAZZO VERONESE (VR)</t>
  </si>
  <si>
    <t>GREZZANA (VR)</t>
  </si>
  <si>
    <t>ILLASI (VR)</t>
  </si>
  <si>
    <t>ISOLA DELLA SCALA (VR)</t>
  </si>
  <si>
    <t>ISOLA RIZZA (VR)</t>
  </si>
  <si>
    <t>MERCOGLIANO (AV)</t>
  </si>
  <si>
    <t>MIGLIANO (AV)</t>
  </si>
  <si>
    <t>MIRABELLA ECLANO (AV)</t>
  </si>
  <si>
    <t>MONTAGUTO (AV)</t>
  </si>
  <si>
    <t>MONTECALVO IRPINO (AV)</t>
  </si>
  <si>
    <t>MONTEFALCIONE (AV)</t>
  </si>
  <si>
    <t>MONTEFORTE IRPINO (AV)</t>
  </si>
  <si>
    <t>75017</t>
  </si>
  <si>
    <t>008066</t>
  </si>
  <si>
    <t>014040</t>
  </si>
  <si>
    <t>F070</t>
  </si>
  <si>
    <t>062040</t>
  </si>
  <si>
    <t>F274</t>
  </si>
  <si>
    <t>070040</t>
  </si>
  <si>
    <t>F322</t>
  </si>
  <si>
    <t>037040</t>
  </si>
  <si>
    <t>LANGOSCO (PV)</t>
  </si>
  <si>
    <t>LARDIRAGO (PV)</t>
  </si>
  <si>
    <t>LICONASCO (PV)</t>
  </si>
  <si>
    <t>LINAROLO (PV)</t>
  </si>
  <si>
    <t>LIRIO (PV)</t>
  </si>
  <si>
    <t>LOMELLO (PV)</t>
  </si>
  <si>
    <t>LUNGAVILLA (PV)</t>
  </si>
  <si>
    <t>ATTIGLIANO (TR)</t>
  </si>
  <si>
    <t>AVIGLIANO UMBRO (TR)</t>
  </si>
  <si>
    <t>BASCHI (TR)</t>
  </si>
  <si>
    <t>CALVI DELL'UMBRIA (TR)</t>
  </si>
  <si>
    <t>CAPITONE (TR)</t>
  </si>
  <si>
    <t>CARNAIOLA (TR)</t>
  </si>
  <si>
    <t>CASTELPETROSO (IS)</t>
  </si>
  <si>
    <t>CASTELPIZZUTO (IS)</t>
  </si>
  <si>
    <t>BORGO SAN GIOVANNI (LO)</t>
  </si>
  <si>
    <t>VILLE SAN SEBASTIANO (IM)</t>
  </si>
  <si>
    <t>008063</t>
  </si>
  <si>
    <t>18019</t>
  </si>
  <si>
    <t>L599</t>
  </si>
  <si>
    <t>079063</t>
  </si>
  <si>
    <t>E328</t>
  </si>
  <si>
    <t>G458</t>
  </si>
  <si>
    <t>016162</t>
  </si>
  <si>
    <t>G564</t>
  </si>
  <si>
    <t>022162</t>
  </si>
  <si>
    <t>H634</t>
  </si>
  <si>
    <t>003162</t>
  </si>
  <si>
    <t>28029</t>
  </si>
  <si>
    <t>001162</t>
  </si>
  <si>
    <t>F651</t>
  </si>
  <si>
    <t>013162</t>
  </si>
  <si>
    <t>006162</t>
  </si>
  <si>
    <t>I738</t>
  </si>
  <si>
    <t>015162</t>
  </si>
  <si>
    <t>017162</t>
  </si>
  <si>
    <t>H410</t>
  </si>
  <si>
    <t>018162</t>
  </si>
  <si>
    <t>I236</t>
  </si>
  <si>
    <t>002162</t>
  </si>
  <si>
    <t>004163</t>
  </si>
  <si>
    <t>12016</t>
  </si>
  <si>
    <t>G526</t>
  </si>
  <si>
    <t>016163</t>
  </si>
  <si>
    <t>G574</t>
  </si>
  <si>
    <t>022163</t>
  </si>
  <si>
    <t>H639</t>
  </si>
  <si>
    <t>003163</t>
  </si>
  <si>
    <t>F303</t>
  </si>
  <si>
    <t>002823</t>
  </si>
  <si>
    <t>G548</t>
  </si>
  <si>
    <t>009823</t>
  </si>
  <si>
    <t>H179</t>
  </si>
  <si>
    <t>010823</t>
  </si>
  <si>
    <t>ROCCA DI PAPA (RM)</t>
  </si>
  <si>
    <t>L957</t>
  </si>
  <si>
    <t>004222</t>
  </si>
  <si>
    <t>12048</t>
  </si>
  <si>
    <t>I822</t>
  </si>
  <si>
    <t>001222</t>
  </si>
  <si>
    <t>H498</t>
  </si>
  <si>
    <t>C828</t>
  </si>
  <si>
    <t>022840</t>
  </si>
  <si>
    <t>D478</t>
  </si>
  <si>
    <t>017840</t>
  </si>
  <si>
    <t>D517</t>
  </si>
  <si>
    <t>031840</t>
  </si>
  <si>
    <t>E508</t>
  </si>
  <si>
    <t>021840</t>
  </si>
  <si>
    <t>E827</t>
  </si>
  <si>
    <t>018840</t>
  </si>
  <si>
    <t>E881</t>
  </si>
  <si>
    <t>016840</t>
  </si>
  <si>
    <t>CESELLO BRIANZA (CO)</t>
  </si>
  <si>
    <t>CHIUSO (CO)</t>
  </si>
  <si>
    <t>CIMA (CO)</t>
  </si>
  <si>
    <t>CIRIMIDO (CO)</t>
  </si>
  <si>
    <t>CIVATE (CO)</t>
  </si>
  <si>
    <t>CIVELLO (CO)</t>
  </si>
  <si>
    <t>CIVENNA (CO)</t>
  </si>
  <si>
    <t>CIVIGLIO (CO)</t>
  </si>
  <si>
    <t>CLAINO CON OSTENO (CO)</t>
  </si>
  <si>
    <t>026014</t>
  </si>
  <si>
    <t>31034</t>
  </si>
  <si>
    <t>C384</t>
  </si>
  <si>
    <t>054014</t>
  </si>
  <si>
    <t>06050</t>
  </si>
  <si>
    <t>C845</t>
  </si>
  <si>
    <t>092014</t>
  </si>
  <si>
    <t>63034</t>
  </si>
  <si>
    <t>F415</t>
  </si>
  <si>
    <t>Terreni della Società che si Amministra o di cui si è soci</t>
  </si>
  <si>
    <t>I333</t>
  </si>
  <si>
    <t>022144</t>
  </si>
  <si>
    <t>G808</t>
  </si>
  <si>
    <t>078144</t>
  </si>
  <si>
    <t>I776</t>
  </si>
  <si>
    <t>057812</t>
  </si>
  <si>
    <t>E728</t>
  </si>
  <si>
    <t>092812</t>
  </si>
  <si>
    <t>L954</t>
  </si>
  <si>
    <t>095812</t>
  </si>
  <si>
    <t>B355</t>
  </si>
  <si>
    <t>022037</t>
  </si>
  <si>
    <t>B525</t>
  </si>
  <si>
    <t>012037</t>
  </si>
  <si>
    <t>B921</t>
  </si>
  <si>
    <t>078037</t>
  </si>
  <si>
    <t>87044</t>
  </si>
  <si>
    <t>C515</t>
  </si>
  <si>
    <t>024037</t>
  </si>
  <si>
    <t>D156</t>
  </si>
  <si>
    <t>082037</t>
  </si>
  <si>
    <t>D977</t>
  </si>
  <si>
    <t>080037</t>
  </si>
  <si>
    <t>E025</t>
  </si>
  <si>
    <t>064037</t>
  </si>
  <si>
    <t>83030</t>
  </si>
  <si>
    <t>E161</t>
  </si>
  <si>
    <t>076037</t>
  </si>
  <si>
    <t>061104</t>
  </si>
  <si>
    <t>F043</t>
  </si>
  <si>
    <t>030104</t>
  </si>
  <si>
    <t>I248</t>
  </si>
  <si>
    <t>024104</t>
  </si>
  <si>
    <t>G239</t>
  </si>
  <si>
    <t>999912</t>
  </si>
  <si>
    <t>G380</t>
  </si>
  <si>
    <t>CORNALBA (BG)</t>
  </si>
  <si>
    <t>CORTE (BG)</t>
  </si>
  <si>
    <t>CORTENUOVA (BG)</t>
  </si>
  <si>
    <t>AZZANELLO (CR)</t>
  </si>
  <si>
    <t>054055</t>
  </si>
  <si>
    <t>06069</t>
  </si>
  <si>
    <t>L466</t>
  </si>
  <si>
    <t>070055</t>
  </si>
  <si>
    <t>86045</t>
  </si>
  <si>
    <t>G910</t>
  </si>
  <si>
    <t>008055</t>
  </si>
  <si>
    <t>18038</t>
  </si>
  <si>
    <t>I138</t>
  </si>
  <si>
    <t>I317</t>
  </si>
  <si>
    <t>001131</t>
  </si>
  <si>
    <t>E520</t>
  </si>
  <si>
    <t>022131</t>
  </si>
  <si>
    <t>38026</t>
  </si>
  <si>
    <t>G173</t>
  </si>
  <si>
    <t>017131</t>
  </si>
  <si>
    <t>G247</t>
  </si>
  <si>
    <t>078131</t>
  </si>
  <si>
    <t>I192</t>
  </si>
  <si>
    <t>095036</t>
  </si>
  <si>
    <t>F985</t>
  </si>
  <si>
    <t>I460</t>
  </si>
  <si>
    <t>095060</t>
  </si>
  <si>
    <t>I749</t>
  </si>
  <si>
    <t>009060</t>
  </si>
  <si>
    <t>L152</t>
  </si>
  <si>
    <t>056060</t>
  </si>
  <si>
    <t>M086</t>
  </si>
  <si>
    <t>083060</t>
  </si>
  <si>
    <t>I408</t>
  </si>
  <si>
    <t>044070</t>
  </si>
  <si>
    <t>I774</t>
  </si>
  <si>
    <t>057070</t>
  </si>
  <si>
    <t>02049</t>
  </si>
  <si>
    <t>L286</t>
  </si>
  <si>
    <t>095070</t>
  </si>
  <si>
    <t>L508</t>
  </si>
  <si>
    <t>058070</t>
  </si>
  <si>
    <t>F865</t>
  </si>
  <si>
    <t>BARBARANO ROMANO (VT)</t>
  </si>
  <si>
    <t>BASSANO IN TEVERINA (VT)</t>
  </si>
  <si>
    <t>BASSANO ROMANO (VT)</t>
  </si>
  <si>
    <t>BLERA (VT)</t>
  </si>
  <si>
    <t>BOLSENA (VT)</t>
  </si>
  <si>
    <t>BOMARZO (VT)</t>
  </si>
  <si>
    <t>CALCATA (VT)</t>
  </si>
  <si>
    <t>091016</t>
  </si>
  <si>
    <t>08032</t>
  </si>
  <si>
    <t>D287</t>
  </si>
  <si>
    <t>043016</t>
  </si>
  <si>
    <t>F789</t>
  </si>
  <si>
    <t>026051</t>
  </si>
  <si>
    <t>31046</t>
  </si>
  <si>
    <t>F999</t>
  </si>
  <si>
    <t>020051</t>
  </si>
  <si>
    <t>H481</t>
  </si>
  <si>
    <t>071051</t>
  </si>
  <si>
    <t>71016</t>
  </si>
  <si>
    <t>70056</t>
  </si>
  <si>
    <t>F284</t>
  </si>
  <si>
    <t>093029</t>
  </si>
  <si>
    <t>33087</t>
  </si>
  <si>
    <t>G353</t>
  </si>
  <si>
    <t>034029</t>
  </si>
  <si>
    <t>G783</t>
  </si>
  <si>
    <t>050029</t>
  </si>
  <si>
    <t>56025</t>
  </si>
  <si>
    <t>G843</t>
  </si>
  <si>
    <t>027029</t>
  </si>
  <si>
    <t>30026</t>
  </si>
  <si>
    <t>G914</t>
  </si>
  <si>
    <t>035029</t>
  </si>
  <si>
    <t>42028</t>
  </si>
  <si>
    <t>G947</t>
  </si>
  <si>
    <t>073029</t>
  </si>
  <si>
    <t>031003</t>
  </si>
  <si>
    <t>B626</t>
  </si>
  <si>
    <t>080001</t>
  </si>
  <si>
    <t>89030</t>
  </si>
  <si>
    <t>A065</t>
  </si>
  <si>
    <t>010001</t>
  </si>
  <si>
    <t>CEYLON=SRY-LANKA (I9)</t>
  </si>
  <si>
    <t>CHRISTMAS (ISOLA) (S9)</t>
  </si>
  <si>
    <t>CIAD (I9)</t>
  </si>
  <si>
    <t>CILE (I9)</t>
  </si>
  <si>
    <t>CINA REPUBBLICA POPOLARE (I9)</t>
  </si>
  <si>
    <t>CIPRO (I9)</t>
  </si>
  <si>
    <t>CISGIORDANIA-STRISCIA DI (I9)</t>
  </si>
  <si>
    <t>CISKEI (S9)</t>
  </si>
  <si>
    <t>L665</t>
  </si>
  <si>
    <t>DOLZAGO (LC)</t>
  </si>
  <si>
    <t>DORIO (LC)</t>
  </si>
  <si>
    <t>ELLO (LC)</t>
  </si>
  <si>
    <t>ERVE (LC)</t>
  </si>
  <si>
    <t>C173</t>
  </si>
  <si>
    <t>018051</t>
  </si>
  <si>
    <t>C813</t>
  </si>
  <si>
    <t>003051</t>
  </si>
  <si>
    <t>LEVATA (CR)</t>
  </si>
  <si>
    <t>054021</t>
  </si>
  <si>
    <t>06030</t>
  </si>
  <si>
    <t>E012</t>
  </si>
  <si>
    <t>072021</t>
  </si>
  <si>
    <t>70023</t>
  </si>
  <si>
    <t>056038</t>
  </si>
  <si>
    <t>F606</t>
  </si>
  <si>
    <t>021846</t>
  </si>
  <si>
    <t>E943</t>
  </si>
  <si>
    <t>031846</t>
  </si>
  <si>
    <t>F079</t>
  </si>
  <si>
    <t>015198</t>
  </si>
  <si>
    <t>016198</t>
  </si>
  <si>
    <t>24068</t>
  </si>
  <si>
    <t>I628</t>
  </si>
  <si>
    <t>001199</t>
  </si>
  <si>
    <t>10085</t>
  </si>
  <si>
    <t>G826</t>
  </si>
  <si>
    <t>016199</t>
  </si>
  <si>
    <t>24017</t>
  </si>
  <si>
    <t>I629</t>
  </si>
  <si>
    <t>022199</t>
  </si>
  <si>
    <t>096069</t>
  </si>
  <si>
    <t>L239</t>
  </si>
  <si>
    <t>057069</t>
  </si>
  <si>
    <t>019887</t>
  </si>
  <si>
    <t>G998</t>
  </si>
  <si>
    <t>017887</t>
  </si>
  <si>
    <t>H358</t>
  </si>
  <si>
    <t>021887</t>
  </si>
  <si>
    <t>017861</t>
  </si>
  <si>
    <t>F321</t>
  </si>
  <si>
    <t>021861</t>
  </si>
  <si>
    <t>F945</t>
  </si>
  <si>
    <t>COMUNE NON IDENTIFICATO D (PZ)</t>
  </si>
  <si>
    <t>CORLETO PERTICARA (PZ)</t>
  </si>
  <si>
    <t>EPISCOPIA (PZ)</t>
  </si>
  <si>
    <t>CINGOLI (MC)</t>
  </si>
  <si>
    <t>CIVITANOVA MARCHE (MC)</t>
  </si>
  <si>
    <t>COLMURANO (MC)</t>
  </si>
  <si>
    <t>COMUNE NON IDENTIFICATO D (MC)</t>
  </si>
  <si>
    <t>BARSIZZA (BG)</t>
  </si>
  <si>
    <t>CAPRAROLA (VT)</t>
  </si>
  <si>
    <t>CARBOGNANO (VT)</t>
  </si>
  <si>
    <t>SOPRANA (VC)</t>
  </si>
  <si>
    <t>065086</t>
  </si>
  <si>
    <t>G192</t>
  </si>
  <si>
    <t>030086</t>
  </si>
  <si>
    <t>33046</t>
  </si>
  <si>
    <t>H089</t>
  </si>
  <si>
    <t>083086</t>
  </si>
  <si>
    <t>98046</t>
  </si>
  <si>
    <t>019025</t>
  </si>
  <si>
    <t>26012</t>
  </si>
  <si>
    <t>C153</t>
  </si>
  <si>
    <t>L648</t>
  </si>
  <si>
    <t>999907</t>
  </si>
  <si>
    <t>C425</t>
  </si>
  <si>
    <t>003907</t>
  </si>
  <si>
    <t>D129</t>
  </si>
  <si>
    <t>001907</t>
  </si>
  <si>
    <t>012907</t>
  </si>
  <si>
    <t>E383</t>
  </si>
  <si>
    <t>015907</t>
  </si>
  <si>
    <t>F782</t>
  </si>
  <si>
    <t>013907</t>
  </si>
  <si>
    <t>F954</t>
  </si>
  <si>
    <t>022907</t>
  </si>
  <si>
    <t>H869</t>
  </si>
  <si>
    <t>019907</t>
  </si>
  <si>
    <t>I395</t>
  </si>
  <si>
    <t>021907</t>
  </si>
  <si>
    <t>L179</t>
  </si>
  <si>
    <t>017907</t>
  </si>
  <si>
    <t>L721</t>
  </si>
  <si>
    <t>003908</t>
  </si>
  <si>
    <t>009065</t>
  </si>
  <si>
    <t>17019</t>
  </si>
  <si>
    <t>L675</t>
  </si>
  <si>
    <t>003065</t>
  </si>
  <si>
    <t>28073</t>
  </si>
  <si>
    <t>001114</t>
  </si>
  <si>
    <t>E009</t>
  </si>
  <si>
    <t>022114</t>
  </si>
  <si>
    <t>F168</t>
  </si>
  <si>
    <t>012114</t>
  </si>
  <si>
    <t>G907</t>
  </si>
  <si>
    <t>002114</t>
  </si>
  <si>
    <t>H329</t>
  </si>
  <si>
    <t>064114</t>
  </si>
  <si>
    <t>83059</t>
  </si>
  <si>
    <t>L589</t>
  </si>
  <si>
    <t>024114</t>
  </si>
  <si>
    <t>L650</t>
  </si>
  <si>
    <t>021114</t>
  </si>
  <si>
    <t>079801</t>
  </si>
  <si>
    <t>C039</t>
  </si>
  <si>
    <t>054801</t>
  </si>
  <si>
    <t>C258</t>
  </si>
  <si>
    <t>070801</t>
  </si>
  <si>
    <t>C192</t>
  </si>
  <si>
    <t>90020</t>
  </si>
  <si>
    <t>PALERMO</t>
  </si>
  <si>
    <t>PA</t>
  </si>
  <si>
    <t>A203</t>
  </si>
  <si>
    <t>055003</t>
  </si>
  <si>
    <t>05020</t>
  </si>
  <si>
    <t>TERNI</t>
  </si>
  <si>
    <t>TR</t>
  </si>
  <si>
    <t>10</t>
  </si>
  <si>
    <t>A242</t>
  </si>
  <si>
    <t>079003</t>
  </si>
  <si>
    <t>88050</t>
  </si>
  <si>
    <t>A255</t>
  </si>
  <si>
    <t>062003</t>
  </si>
  <si>
    <t>82021</t>
  </si>
  <si>
    <t>BENEVENTO</t>
  </si>
  <si>
    <t>BN</t>
  </si>
  <si>
    <t>C596</t>
  </si>
  <si>
    <t>057017</t>
  </si>
  <si>
    <t>C749</t>
  </si>
  <si>
    <t>033017</t>
  </si>
  <si>
    <t>D054</t>
  </si>
  <si>
    <t>025017</t>
  </si>
  <si>
    <t>D247</t>
  </si>
  <si>
    <t>042017</t>
  </si>
  <si>
    <t>60044</t>
  </si>
  <si>
    <t>D451</t>
  </si>
  <si>
    <t>043017</t>
  </si>
  <si>
    <t>D564</t>
  </si>
  <si>
    <t>AN</t>
  </si>
  <si>
    <t>A092</t>
  </si>
  <si>
    <t>069067</t>
  </si>
  <si>
    <t>21041</t>
  </si>
  <si>
    <t>A167</t>
  </si>
  <si>
    <t>005002</t>
  </si>
  <si>
    <t>14022</t>
  </si>
  <si>
    <t>A173</t>
  </si>
  <si>
    <t>084002</t>
  </si>
  <si>
    <t>92010</t>
  </si>
  <si>
    <t>A181</t>
  </si>
  <si>
    <t>033002</t>
  </si>
  <si>
    <t>A223</t>
  </si>
  <si>
    <t>064002</t>
  </si>
  <si>
    <t>83011</t>
  </si>
  <si>
    <t>A228</t>
  </si>
  <si>
    <t>062002</t>
  </si>
  <si>
    <t>58042</t>
  </si>
  <si>
    <t>B497</t>
  </si>
  <si>
    <t>100002</t>
  </si>
  <si>
    <t>59015</t>
  </si>
  <si>
    <t>B794</t>
  </si>
  <si>
    <t>076002</t>
  </si>
  <si>
    <t>85011</t>
  </si>
  <si>
    <t>A020</t>
  </si>
  <si>
    <t>095002</t>
  </si>
  <si>
    <t>008813</t>
  </si>
  <si>
    <t>C961</t>
  </si>
  <si>
    <t>002813</t>
  </si>
  <si>
    <t>D174</t>
  </si>
  <si>
    <t>009813</t>
  </si>
  <si>
    <t>D598</t>
  </si>
  <si>
    <t>006813</t>
  </si>
  <si>
    <t>F292</t>
  </si>
  <si>
    <t>001814</t>
  </si>
  <si>
    <t>B517</t>
  </si>
  <si>
    <t>E382</t>
  </si>
  <si>
    <t>021048</t>
  </si>
  <si>
    <t>E959</t>
  </si>
  <si>
    <t>103048</t>
  </si>
  <si>
    <t>017078</t>
  </si>
  <si>
    <t>25016</t>
  </si>
  <si>
    <t>D999</t>
  </si>
  <si>
    <t>012078</t>
  </si>
  <si>
    <t>E101</t>
  </si>
  <si>
    <t>018078</t>
  </si>
  <si>
    <t>27015</t>
  </si>
  <si>
    <t>E437</t>
  </si>
  <si>
    <t>019078</t>
  </si>
  <si>
    <t>H130</t>
  </si>
  <si>
    <t>061078</t>
  </si>
  <si>
    <t>H528</t>
  </si>
  <si>
    <t>002156</t>
  </si>
  <si>
    <t>13019</t>
  </si>
  <si>
    <t>L669</t>
  </si>
  <si>
    <t>013156</t>
  </si>
  <si>
    <t>22068</t>
  </si>
  <si>
    <t>017156</t>
  </si>
  <si>
    <t>H078</t>
  </si>
  <si>
    <t>006156</t>
  </si>
  <si>
    <t>I190</t>
  </si>
  <si>
    <t>016156</t>
  </si>
  <si>
    <t>G259</t>
  </si>
  <si>
    <t>L895</t>
  </si>
  <si>
    <t>013219</t>
  </si>
  <si>
    <t>022220</t>
  </si>
  <si>
    <t>L903</t>
  </si>
  <si>
    <t>001220</t>
  </si>
  <si>
    <t>G758</t>
  </si>
  <si>
    <t>025042</t>
  </si>
  <si>
    <t>H124</t>
  </si>
  <si>
    <t>04019</t>
  </si>
  <si>
    <t>L120</t>
  </si>
  <si>
    <t>I99032</t>
  </si>
  <si>
    <t>Z109</t>
  </si>
  <si>
    <t>016033</t>
  </si>
  <si>
    <t>015220</t>
  </si>
  <si>
    <t>L409</t>
  </si>
  <si>
    <t>I99220</t>
  </si>
  <si>
    <t>Z336</t>
  </si>
  <si>
    <t>013221</t>
  </si>
  <si>
    <t>017852</t>
  </si>
  <si>
    <t>E725</t>
  </si>
  <si>
    <t>I297</t>
  </si>
  <si>
    <t>031865</t>
  </si>
  <si>
    <t>I557</t>
  </si>
  <si>
    <t>I840</t>
  </si>
  <si>
    <t>029036</t>
  </si>
  <si>
    <t>G673</t>
  </si>
  <si>
    <t>013037</t>
  </si>
  <si>
    <t>C519</t>
  </si>
  <si>
    <t>032707</t>
  </si>
  <si>
    <t>D389</t>
  </si>
  <si>
    <t>23851</t>
  </si>
  <si>
    <t>D865</t>
  </si>
  <si>
    <t>076036</t>
  </si>
  <si>
    <t>85013</t>
  </si>
  <si>
    <t>D971</t>
  </si>
  <si>
    <t>064036</t>
  </si>
  <si>
    <t>D998</t>
  </si>
  <si>
    <t>091036</t>
  </si>
  <si>
    <t>08034</t>
  </si>
  <si>
    <t>E400</t>
  </si>
  <si>
    <t>092036</t>
  </si>
  <si>
    <t>E877</t>
  </si>
  <si>
    <t>037036</t>
  </si>
  <si>
    <t>40043</t>
  </si>
  <si>
    <t>B689</t>
  </si>
  <si>
    <t>MONTECAROTTO (AN)</t>
  </si>
  <si>
    <t>MONTEMARCIANO (AN)</t>
  </si>
  <si>
    <t>MONTERADO (AN)</t>
  </si>
  <si>
    <t>MONTESICURO (AN)</t>
  </si>
  <si>
    <t>MORRO D'ALBA (AN)</t>
  </si>
  <si>
    <t>NUMANA (AN)</t>
  </si>
  <si>
    <t>OFFAGNA (AN)</t>
  </si>
  <si>
    <t>025028</t>
  </si>
  <si>
    <t>C562</t>
  </si>
  <si>
    <t>033028</t>
  </si>
  <si>
    <t>B512</t>
  </si>
  <si>
    <t>016049</t>
  </si>
  <si>
    <t>B618</t>
  </si>
  <si>
    <t>015049</t>
  </si>
  <si>
    <t>B798</t>
  </si>
  <si>
    <t>004049</t>
  </si>
  <si>
    <t>C165</t>
  </si>
  <si>
    <t>003049</t>
  </si>
  <si>
    <t>28065</t>
  </si>
  <si>
    <t>C483</t>
  </si>
  <si>
    <t>002049</t>
  </si>
  <si>
    <t>13044</t>
  </si>
  <si>
    <t>D154</t>
  </si>
  <si>
    <t>019049</t>
  </si>
  <si>
    <t>E082</t>
  </si>
  <si>
    <t>55047</t>
  </si>
  <si>
    <t>013163</t>
  </si>
  <si>
    <t>F958</t>
  </si>
  <si>
    <t>23836</t>
  </si>
  <si>
    <t>L368</t>
  </si>
  <si>
    <t>070081</t>
  </si>
  <si>
    <t>86029</t>
  </si>
  <si>
    <t>L435</t>
  </si>
  <si>
    <t>060081</t>
  </si>
  <si>
    <t>L437</t>
  </si>
  <si>
    <t>080081</t>
  </si>
  <si>
    <t>89027</t>
  </si>
  <si>
    <t>SAVOGNA (UD)</t>
  </si>
  <si>
    <t>L206</t>
  </si>
  <si>
    <t>079148</t>
  </si>
  <si>
    <t>L240</t>
  </si>
  <si>
    <t>065148</t>
  </si>
  <si>
    <t>M111</t>
  </si>
  <si>
    <t>001077</t>
  </si>
  <si>
    <t>LAMA MOCOGNO (MO)</t>
  </si>
  <si>
    <t>C624</t>
  </si>
  <si>
    <t>095077</t>
  </si>
  <si>
    <t>013151</t>
  </si>
  <si>
    <t>22047</t>
  </si>
  <si>
    <t>004151</t>
  </si>
  <si>
    <t>F895</t>
  </si>
  <si>
    <t>017151</t>
  </si>
  <si>
    <t>G959</t>
  </si>
  <si>
    <t>078151</t>
  </si>
  <si>
    <t>009817</t>
  </si>
  <si>
    <t>E650</t>
  </si>
  <si>
    <t>006817</t>
  </si>
  <si>
    <t>G390</t>
  </si>
  <si>
    <t>041817</t>
  </si>
  <si>
    <t>076084</t>
  </si>
  <si>
    <t>021091</t>
  </si>
  <si>
    <t>CHIES D'ALPAGO (BL)</t>
  </si>
  <si>
    <t>CIBIANA DI CADORE (BL)</t>
  </si>
  <si>
    <t>COLLE SANTA LUCIA (BL)</t>
  </si>
  <si>
    <t>UBICAZIONE AZIENDA: CENTRO AZIENDALE/SEDE OPERATIVA/ALLEVAMENTO PRINCIPALE</t>
  </si>
  <si>
    <t>G769</t>
  </si>
  <si>
    <t>ISOLA DOVARESE (CR)</t>
  </si>
  <si>
    <t>ISOLA PESCAROLI (CR)</t>
  </si>
  <si>
    <t>063070</t>
  </si>
  <si>
    <t>MONTESE (MO)</t>
  </si>
  <si>
    <t>NONANTOLA (MO)</t>
  </si>
  <si>
    <t>NOVI DI MODENA (MO)</t>
  </si>
  <si>
    <t>PALAGANO (MO)</t>
  </si>
  <si>
    <t>PAVULLO NEL FRIGNANO (MO)</t>
  </si>
  <si>
    <t>PIEVEPELAGO (MO)</t>
  </si>
  <si>
    <t>POLINAGO (MO)</t>
  </si>
  <si>
    <t>PRIGNANO SULLA SECCHIA (MO)</t>
  </si>
  <si>
    <t>RAVARINO (MO)</t>
  </si>
  <si>
    <t>RIOLUNATO (MO)</t>
  </si>
  <si>
    <t>SAN CESARIO SUL PANARO (MO)</t>
  </si>
  <si>
    <t>SAN FELICE SUL PANARO (MO)</t>
  </si>
  <si>
    <t>SAN POSSIDONIO (MO)</t>
  </si>
  <si>
    <t>SAN PROSPERO (MO)</t>
  </si>
  <si>
    <t>SASSUOLO (MO)</t>
  </si>
  <si>
    <t>73059</t>
  </si>
  <si>
    <t>L484</t>
  </si>
  <si>
    <t>092090</t>
  </si>
  <si>
    <t>L521</t>
  </si>
  <si>
    <t>021090</t>
  </si>
  <si>
    <t>092087</t>
  </si>
  <si>
    <t>L473</t>
  </si>
  <si>
    <t>026087</t>
  </si>
  <si>
    <t>31049</t>
  </si>
  <si>
    <t>L565</t>
  </si>
  <si>
    <t>048038</t>
  </si>
  <si>
    <t>50026</t>
  </si>
  <si>
    <t>H791</t>
  </si>
  <si>
    <t>035038</t>
  </si>
  <si>
    <t>22064</t>
  </si>
  <si>
    <t>006051</t>
  </si>
  <si>
    <t>C162</t>
  </si>
  <si>
    <t>004051</t>
  </si>
  <si>
    <t>053001</t>
  </si>
  <si>
    <t>58031</t>
  </si>
  <si>
    <t>ISOLELLO (CR)</t>
  </si>
  <si>
    <t>IZANO (CR)</t>
  </si>
  <si>
    <t>A369</t>
  </si>
  <si>
    <t>004207</t>
  </si>
  <si>
    <t>031860</t>
  </si>
  <si>
    <t>H660</t>
  </si>
  <si>
    <t>018860</t>
  </si>
  <si>
    <t>H663</t>
  </si>
  <si>
    <t>001860</t>
  </si>
  <si>
    <t>H874</t>
  </si>
  <si>
    <t>013861</t>
  </si>
  <si>
    <t>C889</t>
  </si>
  <si>
    <t>015861</t>
  </si>
  <si>
    <t>C909</t>
  </si>
  <si>
    <t>B571</t>
  </si>
  <si>
    <t>15077</t>
  </si>
  <si>
    <t>H021</t>
  </si>
  <si>
    <t>012140</t>
  </si>
  <si>
    <t>M101</t>
  </si>
  <si>
    <t>065140</t>
  </si>
  <si>
    <t>84028</t>
  </si>
  <si>
    <t>I666</t>
  </si>
  <si>
    <t>013141</t>
  </si>
  <si>
    <t>22054</t>
  </si>
  <si>
    <t>BOLLATE (MI)</t>
  </si>
  <si>
    <t>BONIROLA (MI)</t>
  </si>
  <si>
    <t>BORGHETTO LODIGIANO (MI)</t>
  </si>
  <si>
    <t>BORGO SAN GIOVANNI (MI)</t>
  </si>
  <si>
    <t>BORNAGO (MI)</t>
  </si>
  <si>
    <t>BOTTEDO (MI)</t>
  </si>
  <si>
    <t>BOVISIO-MASCIAGO (MI)</t>
  </si>
  <si>
    <t>BREMBIO (MI)</t>
  </si>
  <si>
    <t>BRESSO (MI)</t>
  </si>
  <si>
    <t>BRIAVACCA (MI)</t>
  </si>
  <si>
    <t>SANT'AGATA BOLOGNESE (BO)</t>
  </si>
  <si>
    <t>SASSO MARCONI (BO)</t>
  </si>
  <si>
    <t>AGRONE (TN)</t>
  </si>
  <si>
    <t>PARACORIO (RC)</t>
  </si>
  <si>
    <t>CASTELLINA IN CHIANTI (SI)</t>
  </si>
  <si>
    <t>CASTELNUOVO BERARDENGA (SI)</t>
  </si>
  <si>
    <t>CASTIGLIONE D'ORCIA (SI)</t>
  </si>
  <si>
    <t>CETONA (SI)</t>
  </si>
  <si>
    <t>SAN SIRO (CO)</t>
  </si>
  <si>
    <t>SANTA MARIA DI ROVAGNATE (CO)</t>
  </si>
  <si>
    <t>SANTA MARIA HOE' (CO)</t>
  </si>
  <si>
    <t>63020</t>
  </si>
  <si>
    <t>D477</t>
  </si>
  <si>
    <t>G797</t>
  </si>
  <si>
    <t>010059</t>
  </si>
  <si>
    <t>16039</t>
  </si>
  <si>
    <t>I693</t>
  </si>
  <si>
    <t>008059</t>
  </si>
  <si>
    <t>G436</t>
  </si>
  <si>
    <t>102035</t>
  </si>
  <si>
    <t>89821</t>
  </si>
  <si>
    <t>I058</t>
  </si>
  <si>
    <t>094046</t>
  </si>
  <si>
    <t>I282</t>
  </si>
  <si>
    <t>054046</t>
  </si>
  <si>
    <t>MANDELA (RM)</t>
  </si>
  <si>
    <t>MANZIANA (RM)</t>
  </si>
  <si>
    <t>CASCINA (PI)</t>
  </si>
  <si>
    <t>CASTELFRANCO DI SOTTO (PI)</t>
  </si>
  <si>
    <t>CAMBIASCA (NO)</t>
  </si>
  <si>
    <t>CAMERI (NO)</t>
  </si>
  <si>
    <t>CAMPELLO MONTI (NO)</t>
  </si>
  <si>
    <t>CANNERO RIVIERA (NO)</t>
  </si>
  <si>
    <t>SELLERO (BS)</t>
  </si>
  <si>
    <t>SENIGA (BS)</t>
  </si>
  <si>
    <t>SERLE (BS)</t>
  </si>
  <si>
    <t>SIRMIONE (BS)</t>
  </si>
  <si>
    <t>SIVIANO (BS)</t>
  </si>
  <si>
    <t>SOIANO DEL LAGO (BS)</t>
  </si>
  <si>
    <t>SONICO (BS)</t>
  </si>
  <si>
    <t>SOPRAPONTE (BS)</t>
  </si>
  <si>
    <t>SOPRAZOCCO (BS)</t>
  </si>
  <si>
    <t>SULZANO (BS)</t>
  </si>
  <si>
    <t>TAVERNOLE SUL MELLA (BS)</t>
  </si>
  <si>
    <t>TEMU' (BS)</t>
  </si>
  <si>
    <t>012060</t>
  </si>
  <si>
    <t>21035</t>
  </si>
  <si>
    <t>D204</t>
  </si>
  <si>
    <t>064060</t>
  </si>
  <si>
    <t>83049</t>
  </si>
  <si>
    <t>L263</t>
  </si>
  <si>
    <t>65010</t>
  </si>
  <si>
    <t>B193</t>
  </si>
  <si>
    <t>65022</t>
  </si>
  <si>
    <t>BERNAGA (CO)</t>
  </si>
  <si>
    <t>ZELARINO (VE)</t>
  </si>
  <si>
    <t>AFFI (VR)</t>
  </si>
  <si>
    <t>ALBAREDO D'ADIGE (VR)</t>
  </si>
  <si>
    <t>ANGIARI (VR)</t>
  </si>
  <si>
    <t>ARCOLE (VR)</t>
  </si>
  <si>
    <t>TOVO SAN GIACOMO (SV)</t>
  </si>
  <si>
    <t>URBE (SV)</t>
  </si>
  <si>
    <t>VADO LIGURE (SV)</t>
  </si>
  <si>
    <t>VARAZZE (SV)</t>
  </si>
  <si>
    <t>QUARTO D'ALTINO (VE)</t>
  </si>
  <si>
    <t>SALZANO (VE)</t>
  </si>
  <si>
    <t>SAN DONA' DI PIAVE (VE)</t>
  </si>
  <si>
    <t>FELONICA (MN)</t>
  </si>
  <si>
    <t>GAZOLDO DEGLI IPPOLITI (MN)</t>
  </si>
  <si>
    <t>GAZZUOLO (MN)</t>
  </si>
  <si>
    <t>GOITO (MN)</t>
  </si>
  <si>
    <t>GONZAGA (MN)</t>
  </si>
  <si>
    <t>GUIDIZZOLO (MN)</t>
  </si>
  <si>
    <t>MAGNACAVALLO (MN)</t>
  </si>
  <si>
    <t>MANTOVA (MN)</t>
  </si>
  <si>
    <t>MARCARIA (MN)</t>
  </si>
  <si>
    <t>MARIANA MANTOVANA (MN)</t>
  </si>
  <si>
    <t>MARMIROLO (MN)</t>
  </si>
  <si>
    <t>MEDOLE (MN)</t>
  </si>
  <si>
    <t>MOGLIA (MN)</t>
  </si>
  <si>
    <t>MONZAMBANO (MN)</t>
  </si>
  <si>
    <t>RONCA DE' GOLFERAMI (CR)</t>
  </si>
  <si>
    <t>RONCADELLO D'ADDA (CR)</t>
  </si>
  <si>
    <t>ROVERETO (CR)</t>
  </si>
  <si>
    <t>058079</t>
  </si>
  <si>
    <t>G811</t>
  </si>
  <si>
    <t>030079</t>
  </si>
  <si>
    <t>G966</t>
  </si>
  <si>
    <t>019079</t>
  </si>
  <si>
    <t>007039</t>
  </si>
  <si>
    <t>A308</t>
  </si>
  <si>
    <t>023026</t>
  </si>
  <si>
    <t>SAUZE DI CESANA (TO)</t>
  </si>
  <si>
    <t>SAUZE D'OULX (TO)</t>
  </si>
  <si>
    <t>SAVOULX (TO)</t>
  </si>
  <si>
    <t>SCALENGHE (TO)</t>
  </si>
  <si>
    <t>007043</t>
  </si>
  <si>
    <t>F367</t>
  </si>
  <si>
    <t>008043</t>
  </si>
  <si>
    <t>73043</t>
  </si>
  <si>
    <t>C978</t>
  </si>
  <si>
    <t>098022</t>
  </si>
  <si>
    <t>F259</t>
  </si>
  <si>
    <t>055022</t>
  </si>
  <si>
    <t>05035</t>
  </si>
  <si>
    <t>F844</t>
  </si>
  <si>
    <t>F636</t>
  </si>
  <si>
    <t>022043</t>
  </si>
  <si>
    <t>TINA (TO)</t>
  </si>
  <si>
    <t>TORINO (TO)</t>
  </si>
  <si>
    <t>TORRAZZA PIEMONTE (TO)</t>
  </si>
  <si>
    <t>TORRE CANAVESE (TO)</t>
  </si>
  <si>
    <t>TORRE PELLICE (TO)</t>
  </si>
  <si>
    <t>E420</t>
  </si>
  <si>
    <t>103039</t>
  </si>
  <si>
    <t>28876</t>
  </si>
  <si>
    <t>E790</t>
  </si>
  <si>
    <t>014039</t>
  </si>
  <si>
    <t>E896</t>
  </si>
  <si>
    <t>009039</t>
  </si>
  <si>
    <t>17040</t>
  </si>
  <si>
    <t>F226</t>
  </si>
  <si>
    <t>070039</t>
  </si>
  <si>
    <t>98042</t>
  </si>
  <si>
    <t>G209</t>
  </si>
  <si>
    <t>058064</t>
  </si>
  <si>
    <t>F590</t>
  </si>
  <si>
    <t>080064</t>
  </si>
  <si>
    <t>H265</t>
  </si>
  <si>
    <t>092064</t>
  </si>
  <si>
    <t>I402</t>
  </si>
  <si>
    <t>009064</t>
  </si>
  <si>
    <t>L528</t>
  </si>
  <si>
    <t>015064</t>
  </si>
  <si>
    <t>L860</t>
  </si>
  <si>
    <t>015157</t>
  </si>
  <si>
    <t>20026</t>
  </si>
  <si>
    <t>F955</t>
  </si>
  <si>
    <t>L530</t>
  </si>
  <si>
    <t>013820</t>
  </si>
  <si>
    <t>B127</t>
  </si>
  <si>
    <t>26023</t>
  </si>
  <si>
    <t>E217</t>
  </si>
  <si>
    <t>023051</t>
  </si>
  <si>
    <t>09095</t>
  </si>
  <si>
    <t>F272</t>
  </si>
  <si>
    <t>072029</t>
  </si>
  <si>
    <t>98073</t>
  </si>
  <si>
    <t>F251</t>
  </si>
  <si>
    <t>021052</t>
  </si>
  <si>
    <t>39035</t>
  </si>
  <si>
    <t>F371</t>
  </si>
  <si>
    <t>064052</t>
  </si>
  <si>
    <t>83037</t>
  </si>
  <si>
    <t>F448</t>
  </si>
  <si>
    <t>REGGIO CALABRIA</t>
  </si>
  <si>
    <t>RC</t>
  </si>
  <si>
    <t>A077</t>
  </si>
  <si>
    <t>078002</t>
  </si>
  <si>
    <t>87020</t>
  </si>
  <si>
    <t>COSENZA</t>
  </si>
  <si>
    <t>CS</t>
  </si>
  <si>
    <t>A041</t>
  </si>
  <si>
    <t>017820</t>
  </si>
  <si>
    <t>L262</t>
  </si>
  <si>
    <t>002158</t>
  </si>
  <si>
    <t>L750</t>
  </si>
  <si>
    <t>003158</t>
  </si>
  <si>
    <t>28079</t>
  </si>
  <si>
    <t>L808</t>
  </si>
  <si>
    <t>004159</t>
  </si>
  <si>
    <t>12087</t>
  </si>
  <si>
    <t>G302</t>
  </si>
  <si>
    <t>016159</t>
  </si>
  <si>
    <t>H982</t>
  </si>
  <si>
    <t>E146</t>
  </si>
  <si>
    <t>061043</t>
  </si>
  <si>
    <t>E173</t>
  </si>
  <si>
    <t>063043</t>
  </si>
  <si>
    <t>80034</t>
  </si>
  <si>
    <t>E955</t>
  </si>
  <si>
    <t>026043</t>
  </si>
  <si>
    <t>31021</t>
  </si>
  <si>
    <t>F994</t>
  </si>
  <si>
    <t>093033</t>
  </si>
  <si>
    <t>33170</t>
  </si>
  <si>
    <t>G888</t>
  </si>
  <si>
    <t>035033</t>
  </si>
  <si>
    <t>86092</t>
  </si>
  <si>
    <t>B630</t>
  </si>
  <si>
    <t>053005</t>
  </si>
  <si>
    <t>010008</t>
  </si>
  <si>
    <t>16013</t>
  </si>
  <si>
    <t>SAN MARCELLINO (CE)</t>
  </si>
  <si>
    <t>SAN MARCO EVANGELISTA (CE)</t>
  </si>
  <si>
    <t>B152</t>
  </si>
  <si>
    <t>076013</t>
  </si>
  <si>
    <t>B173</t>
  </si>
  <si>
    <t>103013</t>
  </si>
  <si>
    <t>28833</t>
  </si>
  <si>
    <t>B207</t>
  </si>
  <si>
    <t>021013</t>
  </si>
  <si>
    <t>39031</t>
  </si>
  <si>
    <t>B220</t>
  </si>
  <si>
    <t>064013</t>
  </si>
  <si>
    <t>ROCCA SAN FELICE (AV)</t>
  </si>
  <si>
    <t>ROCCABASCERANA (AV)</t>
  </si>
  <si>
    <t>ROTONDI (AV)</t>
  </si>
  <si>
    <t>MOANO (IM)</t>
  </si>
  <si>
    <t>MOLINI DI TRIORA (IM)</t>
  </si>
  <si>
    <t>MOLTEDO SUPERIORE (IM)</t>
  </si>
  <si>
    <t>MONTALTO LIGURE (IM)</t>
  </si>
  <si>
    <t>006169</t>
  </si>
  <si>
    <t>L027</t>
  </si>
  <si>
    <t>002169</t>
  </si>
  <si>
    <t>015169</t>
  </si>
  <si>
    <t>E015</t>
  </si>
  <si>
    <t>GARZENO (CO)</t>
  </si>
  <si>
    <t>GERA LARIO (CO)</t>
  </si>
  <si>
    <t>GERMANEDO (CO)</t>
  </si>
  <si>
    <t>022926</t>
  </si>
  <si>
    <t>F269</t>
  </si>
  <si>
    <t>098043</t>
  </si>
  <si>
    <t>63036</t>
  </si>
  <si>
    <t>I912</t>
  </si>
  <si>
    <t>079071</t>
  </si>
  <si>
    <t>E923</t>
  </si>
  <si>
    <t>065071</t>
  </si>
  <si>
    <t>F479</t>
  </si>
  <si>
    <t>063071</t>
  </si>
  <si>
    <t>80065</t>
  </si>
  <si>
    <t>029021</t>
  </si>
  <si>
    <t>45036</t>
  </si>
  <si>
    <t>D568</t>
  </si>
  <si>
    <t>033021</t>
  </si>
  <si>
    <t>29017</t>
  </si>
  <si>
    <t>D611</t>
  </si>
  <si>
    <t>093021</t>
  </si>
  <si>
    <t>D621</t>
  </si>
  <si>
    <t>027021</t>
  </si>
  <si>
    <t>E980</t>
  </si>
  <si>
    <t>036021</t>
  </si>
  <si>
    <t>41036</t>
  </si>
  <si>
    <t>F087</t>
  </si>
  <si>
    <t>034021</t>
  </si>
  <si>
    <t>43055</t>
  </si>
  <si>
    <t>F174</t>
  </si>
  <si>
    <t>047013</t>
  </si>
  <si>
    <t>020046</t>
  </si>
  <si>
    <t>H129</t>
  </si>
  <si>
    <t>098046</t>
  </si>
  <si>
    <t>26857</t>
  </si>
  <si>
    <t>H701</t>
  </si>
  <si>
    <t>095046</t>
  </si>
  <si>
    <t>09097</t>
  </si>
  <si>
    <t>A368</t>
  </si>
  <si>
    <t>004100</t>
  </si>
  <si>
    <t>E182</t>
  </si>
  <si>
    <t>018100</t>
  </si>
  <si>
    <t>F701</t>
  </si>
  <si>
    <t>005100</t>
  </si>
  <si>
    <t>I017</t>
  </si>
  <si>
    <t>078100</t>
  </si>
  <si>
    <t>G733</t>
  </si>
  <si>
    <t>74026</t>
  </si>
  <si>
    <t>H090</t>
  </si>
  <si>
    <t>038022</t>
  </si>
  <si>
    <t>44049</t>
  </si>
  <si>
    <t>L868</t>
  </si>
  <si>
    <t>026022</t>
  </si>
  <si>
    <t>31016</t>
  </si>
  <si>
    <t>C992</t>
  </si>
  <si>
    <t>029022</t>
  </si>
  <si>
    <t>45024</t>
  </si>
  <si>
    <t>D577</t>
  </si>
  <si>
    <t>092022</t>
  </si>
  <si>
    <t>001225</t>
  </si>
  <si>
    <t>046014</t>
  </si>
  <si>
    <t>D734</t>
  </si>
  <si>
    <t>047014</t>
  </si>
  <si>
    <t>51100</t>
  </si>
  <si>
    <t>G713</t>
  </si>
  <si>
    <t>045014</t>
  </si>
  <si>
    <t>54027</t>
  </si>
  <si>
    <t>G870</t>
  </si>
  <si>
    <t>087014</t>
  </si>
  <si>
    <t>88836</t>
  </si>
  <si>
    <t>D123</t>
  </si>
  <si>
    <t>CAPRIGLIO (AT)</t>
  </si>
  <si>
    <t>CASORZO (AT)</t>
  </si>
  <si>
    <t>CASSINASCO (AT)</t>
  </si>
  <si>
    <t>021868</t>
  </si>
  <si>
    <t>016868</t>
  </si>
  <si>
    <t>I505</t>
  </si>
  <si>
    <t>031868</t>
  </si>
  <si>
    <t>I638</t>
  </si>
  <si>
    <t>L812</t>
  </si>
  <si>
    <t>013197</t>
  </si>
  <si>
    <t>H478</t>
  </si>
  <si>
    <t>001197</t>
  </si>
  <si>
    <t>G777</t>
  </si>
  <si>
    <t>015197</t>
  </si>
  <si>
    <t>001198</t>
  </si>
  <si>
    <t>G805</t>
  </si>
  <si>
    <t>022198</t>
  </si>
  <si>
    <t>L163</t>
  </si>
  <si>
    <t>M072</t>
  </si>
  <si>
    <t>083088</t>
  </si>
  <si>
    <t>I283</t>
  </si>
  <si>
    <t>061088</t>
  </si>
  <si>
    <t>15053</t>
  </si>
  <si>
    <t>C243</t>
  </si>
  <si>
    <t>017053</t>
  </si>
  <si>
    <t>C685</t>
  </si>
  <si>
    <t>018053</t>
  </si>
  <si>
    <t>C979</t>
  </si>
  <si>
    <t>F567</t>
  </si>
  <si>
    <t>B263</t>
  </si>
  <si>
    <t>015827</t>
  </si>
  <si>
    <t>025003</t>
  </si>
  <si>
    <t>32022</t>
  </si>
  <si>
    <t>A206</t>
  </si>
  <si>
    <t>030003</t>
  </si>
  <si>
    <t>33021</t>
  </si>
  <si>
    <t>A267</t>
  </si>
  <si>
    <t>014003</t>
  </si>
  <si>
    <t>B541</t>
  </si>
  <si>
    <t>071013</t>
  </si>
  <si>
    <t>71033</t>
  </si>
  <si>
    <t>B904</t>
  </si>
  <si>
    <t>035013</t>
  </si>
  <si>
    <t>42034</t>
  </si>
  <si>
    <t>B967</t>
  </si>
  <si>
    <t>087013</t>
  </si>
  <si>
    <t>C091</t>
  </si>
  <si>
    <t>070013</t>
  </si>
  <si>
    <t>C066</t>
  </si>
  <si>
    <t>051013</t>
  </si>
  <si>
    <t>52022</t>
  </si>
  <si>
    <t>C407</t>
  </si>
  <si>
    <t>054013</t>
  </si>
  <si>
    <t>06012</t>
  </si>
  <si>
    <t>C745</t>
  </si>
  <si>
    <t>048013</t>
  </si>
  <si>
    <t>50062</t>
  </si>
  <si>
    <t>D299</t>
  </si>
  <si>
    <t>034013</t>
  </si>
  <si>
    <t>D571</t>
  </si>
  <si>
    <t>062031</t>
  </si>
  <si>
    <t>D650</t>
  </si>
  <si>
    <t>103031</t>
  </si>
  <si>
    <t>28863</t>
  </si>
  <si>
    <t>D706</t>
  </si>
  <si>
    <t>014031</t>
  </si>
  <si>
    <t>D990</t>
  </si>
  <si>
    <t>091070</t>
  </si>
  <si>
    <t>G191</t>
  </si>
  <si>
    <t>064070</t>
  </si>
  <si>
    <t>I668</t>
  </si>
  <si>
    <t>090080</t>
  </si>
  <si>
    <t>L088</t>
  </si>
  <si>
    <t>070080</t>
  </si>
  <si>
    <t>Z601</t>
  </si>
  <si>
    <t>S99517</t>
  </si>
  <si>
    <t>Z517</t>
  </si>
  <si>
    <t>F574</t>
  </si>
  <si>
    <t>064061</t>
  </si>
  <si>
    <t>D771</t>
  </si>
  <si>
    <t>002065</t>
  </si>
  <si>
    <t>E163</t>
  </si>
  <si>
    <t>024065</t>
  </si>
  <si>
    <t>H353</t>
  </si>
  <si>
    <t>H389</t>
  </si>
  <si>
    <t>67066</t>
  </si>
  <si>
    <t>H399</t>
  </si>
  <si>
    <t>67047</t>
  </si>
  <si>
    <t>H400</t>
  </si>
  <si>
    <t>67048</t>
  </si>
  <si>
    <t>H402</t>
  </si>
  <si>
    <t>H429</t>
  </si>
  <si>
    <t>67037</t>
  </si>
  <si>
    <t>H434</t>
  </si>
  <si>
    <t>67058</t>
  </si>
  <si>
    <t>H772</t>
  </si>
  <si>
    <t>H773</t>
  </si>
  <si>
    <t>67028</t>
  </si>
  <si>
    <t>H819</t>
  </si>
  <si>
    <t>I121</t>
  </si>
  <si>
    <t>67067</t>
  </si>
  <si>
    <t>I326</t>
  </si>
  <si>
    <t>25023</t>
  </si>
  <si>
    <t>E116</t>
  </si>
  <si>
    <t>018080</t>
  </si>
  <si>
    <t>27016</t>
  </si>
  <si>
    <t>E454</t>
  </si>
  <si>
    <t>030080</t>
  </si>
  <si>
    <t>001163</t>
  </si>
  <si>
    <t>F733</t>
  </si>
  <si>
    <t>BRIVIO (LC)</t>
  </si>
  <si>
    <t>BULCIAGO (LC)</t>
  </si>
  <si>
    <t>CALCO (LC)</t>
  </si>
  <si>
    <t>CALOLZIOCORTE (LC)</t>
  </si>
  <si>
    <t>86018</t>
  </si>
  <si>
    <t>L230</t>
  </si>
  <si>
    <t>079080</t>
  </si>
  <si>
    <t>F432</t>
  </si>
  <si>
    <t>083080</t>
  </si>
  <si>
    <t>98045</t>
  </si>
  <si>
    <t>I084</t>
  </si>
  <si>
    <t>080080</t>
  </si>
  <si>
    <t>I214</t>
  </si>
  <si>
    <t>092080</t>
  </si>
  <si>
    <t>09048</t>
  </si>
  <si>
    <t>SAN MARTINO AL CIMINO (VT)</t>
  </si>
  <si>
    <t>SAN MICHELE IN TEVERINA (VT)</t>
  </si>
  <si>
    <t>SORIANO NEL CIMINO (VT)</t>
  </si>
  <si>
    <t>SUTRI (VT)</t>
  </si>
  <si>
    <t>TARQUINIA (VT)</t>
  </si>
  <si>
    <t>MONTECORVINO PUGLIANO (SA)</t>
  </si>
  <si>
    <t>022003</t>
  </si>
  <si>
    <t>I636</t>
  </si>
  <si>
    <t>025059</t>
  </si>
  <si>
    <t>32027</t>
  </si>
  <si>
    <t>L030</t>
  </si>
  <si>
    <t>054059</t>
  </si>
  <si>
    <t>L653</t>
  </si>
  <si>
    <t>037059</t>
  </si>
  <si>
    <t>40038</t>
  </si>
  <si>
    <t>L762</t>
  </si>
  <si>
    <t>013059</t>
  </si>
  <si>
    <t>C220</t>
  </si>
  <si>
    <t>006059</t>
  </si>
  <si>
    <t>034035</t>
  </si>
  <si>
    <t>43040</t>
  </si>
  <si>
    <t>I803</t>
  </si>
  <si>
    <t>046035</t>
  </si>
  <si>
    <t>I586</t>
  </si>
  <si>
    <t>013951</t>
  </si>
  <si>
    <t>L504</t>
  </si>
  <si>
    <t>022952</t>
  </si>
  <si>
    <t>M226</t>
  </si>
  <si>
    <t>015952</t>
  </si>
  <si>
    <t>I685</t>
  </si>
  <si>
    <t>013952</t>
  </si>
  <si>
    <t>L695</t>
  </si>
  <si>
    <t>022953</t>
  </si>
  <si>
    <t>032813</t>
  </si>
  <si>
    <t>H482</t>
  </si>
  <si>
    <t>005813</t>
  </si>
  <si>
    <t>I021</t>
  </si>
  <si>
    <t>055813</t>
  </si>
  <si>
    <t>I398</t>
  </si>
  <si>
    <t>029813</t>
  </si>
  <si>
    <t>I303</t>
  </si>
  <si>
    <t>063813</t>
  </si>
  <si>
    <t>L151</t>
  </si>
  <si>
    <t>095813</t>
  </si>
  <si>
    <t>M206</t>
  </si>
  <si>
    <t>031814</t>
  </si>
  <si>
    <t>A505</t>
  </si>
  <si>
    <t>013814</t>
  </si>
  <si>
    <t>A680</t>
  </si>
  <si>
    <t>003814</t>
  </si>
  <si>
    <t>A833</t>
  </si>
  <si>
    <t>015814</t>
  </si>
  <si>
    <t>THIENE (VI)</t>
  </si>
  <si>
    <t>TONEZZA DEL CIMONE (VI)</t>
  </si>
  <si>
    <t>TORREBELVICINO (VI)</t>
  </si>
  <si>
    <t>TORRI DI QUARTESOLO (VI)</t>
  </si>
  <si>
    <t>TRESCHE' CONCA (VI)</t>
  </si>
  <si>
    <t>DESCIA (GO)</t>
  </si>
  <si>
    <t>DOBERDO' DEL LAGO (GO)</t>
  </si>
  <si>
    <t>DOL GRANDE (GO)</t>
  </si>
  <si>
    <t>DOLE (GO)</t>
  </si>
  <si>
    <t>DOLEGNA DEL COLLIO (GO)</t>
  </si>
  <si>
    <t>BALDICHIERI D'ASTI (AT)</t>
  </si>
  <si>
    <t>PONZANO MONFERRATO (AL)</t>
  </si>
  <si>
    <t>CAROSINO (TA)</t>
  </si>
  <si>
    <t>CASTELNUOVO MAGRA (SP)</t>
  </si>
  <si>
    <t>MANDURIA (TA)</t>
  </si>
  <si>
    <t>MARTINA FRANCA (TA)</t>
  </si>
  <si>
    <t>MARUGGIO (TA)</t>
  </si>
  <si>
    <t>MASSAFRA (TA)</t>
  </si>
  <si>
    <t>MONTEIASI (TA)</t>
  </si>
  <si>
    <t>MONTEMESOLA (TA)</t>
  </si>
  <si>
    <t>MONTEPARANO (TA)</t>
  </si>
  <si>
    <t>021852</t>
  </si>
  <si>
    <t>701711</t>
  </si>
  <si>
    <t>H653</t>
  </si>
  <si>
    <t>001859</t>
  </si>
  <si>
    <t>H722</t>
  </si>
  <si>
    <t>013860</t>
  </si>
  <si>
    <t>C832</t>
  </si>
  <si>
    <t>015860</t>
  </si>
  <si>
    <t>C887</t>
  </si>
  <si>
    <t>019860</t>
  </si>
  <si>
    <t>E194</t>
  </si>
  <si>
    <t>003860</t>
  </si>
  <si>
    <t>L518</t>
  </si>
  <si>
    <t>030822</t>
  </si>
  <si>
    <t>L610</t>
  </si>
  <si>
    <t>013823</t>
  </si>
  <si>
    <t>B168</t>
  </si>
  <si>
    <t>015823</t>
  </si>
  <si>
    <t>B299</t>
  </si>
  <si>
    <t>003823</t>
  </si>
  <si>
    <t>B308</t>
  </si>
  <si>
    <t>012823</t>
  </si>
  <si>
    <t>022858</t>
  </si>
  <si>
    <t>Z711</t>
  </si>
  <si>
    <t>008824</t>
  </si>
  <si>
    <t>F302</t>
  </si>
  <si>
    <t>002824</t>
  </si>
  <si>
    <t>G554</t>
  </si>
  <si>
    <t>G419</t>
  </si>
  <si>
    <t>003136</t>
  </si>
  <si>
    <t>28038</t>
  </si>
  <si>
    <t>078136</t>
  </si>
  <si>
    <t>I423</t>
  </si>
  <si>
    <t>030136</t>
  </si>
  <si>
    <t>M200</t>
  </si>
  <si>
    <t>013136</t>
  </si>
  <si>
    <t>E749</t>
  </si>
  <si>
    <t>017136</t>
  </si>
  <si>
    <t>G361</t>
  </si>
  <si>
    <t>012136</t>
  </si>
  <si>
    <t>L733</t>
  </si>
  <si>
    <t>006136</t>
  </si>
  <si>
    <t>G877</t>
  </si>
  <si>
    <t>065136</t>
  </si>
  <si>
    <t>MASSIGNANO (AP)</t>
  </si>
  <si>
    <t>MONSAMPIETRO MORICO (AP)</t>
  </si>
  <si>
    <t>E070</t>
  </si>
  <si>
    <t>080028</t>
  </si>
  <si>
    <t>CITTA' DEL VATICANO (I9)</t>
  </si>
  <si>
    <t>COCOS (ISOLE) (S9)</t>
  </si>
  <si>
    <t>COLOMBIA (I9)</t>
  </si>
  <si>
    <t>COMORE (ISOLE) (I9)</t>
  </si>
  <si>
    <t>CONGO REPUBBLICA DEMOCRAT (I9)</t>
  </si>
  <si>
    <t>CONGO REPUBBLICA POPOLARE (I9)</t>
  </si>
  <si>
    <t>COOK (ISOLE) (S9)</t>
  </si>
  <si>
    <t>COREA DEL NORD (I9)</t>
  </si>
  <si>
    <t>TERGU (SS)</t>
  </si>
  <si>
    <t>THIESI (SS)</t>
  </si>
  <si>
    <t>TISSI (SS)</t>
  </si>
  <si>
    <t>TORRALBA (SS)</t>
  </si>
  <si>
    <t>MASTELLINA (TN)</t>
  </si>
  <si>
    <t>MATTARELLO (TN)</t>
  </si>
  <si>
    <t>MAZZIN (TN)</t>
  </si>
  <si>
    <t>MEANO (TN)</t>
  </si>
  <si>
    <t>MECHEL (TN)</t>
  </si>
  <si>
    <t>MENAS (TN)</t>
  </si>
  <si>
    <t>MESTRIAGO (TN)</t>
  </si>
  <si>
    <t>MEZZANA (TN)</t>
  </si>
  <si>
    <t>MEZZANO (TN)</t>
  </si>
  <si>
    <t>MEZZANO IMER (TN)</t>
  </si>
  <si>
    <t>MEZZOCORONA (TN)</t>
  </si>
  <si>
    <t>020069</t>
  </si>
  <si>
    <t>H123</t>
  </si>
  <si>
    <t>075069</t>
  </si>
  <si>
    <t>H826</t>
  </si>
  <si>
    <t>016070</t>
  </si>
  <si>
    <t>C459</t>
  </si>
  <si>
    <t>013070</t>
  </si>
  <si>
    <t>C754</t>
  </si>
  <si>
    <t>I944</t>
  </si>
  <si>
    <t>022945</t>
  </si>
  <si>
    <t>M216</t>
  </si>
  <si>
    <t>015945</t>
  </si>
  <si>
    <t>I077</t>
  </si>
  <si>
    <t>013945</t>
  </si>
  <si>
    <t>L080</t>
  </si>
  <si>
    <t>022946</t>
  </si>
  <si>
    <t>M217</t>
  </si>
  <si>
    <t>015946</t>
  </si>
  <si>
    <t>I097</t>
  </si>
  <si>
    <t>013946</t>
  </si>
  <si>
    <t>L343</t>
  </si>
  <si>
    <t>022947</t>
  </si>
  <si>
    <t>M218</t>
  </si>
  <si>
    <t>015947</t>
  </si>
  <si>
    <t>I099</t>
  </si>
  <si>
    <t>H008</t>
  </si>
  <si>
    <t>046032</t>
  </si>
  <si>
    <t>102024</t>
  </si>
  <si>
    <t>89824</t>
  </si>
  <si>
    <t>F843</t>
  </si>
  <si>
    <t>083024</t>
  </si>
  <si>
    <t>D733</t>
  </si>
  <si>
    <t>016024</t>
  </si>
  <si>
    <t>84096</t>
  </si>
  <si>
    <t>F481</t>
  </si>
  <si>
    <t>058073</t>
  </si>
  <si>
    <t>00035</t>
  </si>
  <si>
    <t>G022</t>
  </si>
  <si>
    <t>022819</t>
  </si>
  <si>
    <t>C138</t>
  </si>
  <si>
    <t>001819</t>
  </si>
  <si>
    <t>C602</t>
  </si>
  <si>
    <t>016819</t>
  </si>
  <si>
    <t>F327</t>
  </si>
  <si>
    <t>013155</t>
  </si>
  <si>
    <t>F564</t>
  </si>
  <si>
    <t>004155</t>
  </si>
  <si>
    <t>12078</t>
  </si>
  <si>
    <t>G114</t>
  </si>
  <si>
    <t>09039</t>
  </si>
  <si>
    <t>VILLA DEL BOSCO (VC)</t>
  </si>
  <si>
    <t>I863</t>
  </si>
  <si>
    <t>095069</t>
  </si>
  <si>
    <t>09099</t>
  </si>
  <si>
    <t>L496</t>
  </si>
  <si>
    <t>C829</t>
  </si>
  <si>
    <t>005051</t>
  </si>
  <si>
    <t>D207</t>
  </si>
  <si>
    <t>024051</t>
  </si>
  <si>
    <t>H214</t>
  </si>
  <si>
    <t>058084</t>
  </si>
  <si>
    <t>H387</t>
  </si>
  <si>
    <t>021084</t>
  </si>
  <si>
    <t>I065</t>
  </si>
  <si>
    <t>C912</t>
  </si>
  <si>
    <t>031006</t>
  </si>
  <si>
    <t>D645</t>
  </si>
  <si>
    <t>I604</t>
  </si>
  <si>
    <t>091091</t>
  </si>
  <si>
    <t>L160</t>
  </si>
  <si>
    <t>076091</t>
  </si>
  <si>
    <t>M089</t>
  </si>
  <si>
    <t>F638</t>
  </si>
  <si>
    <t>005097</t>
  </si>
  <si>
    <t>14015</t>
  </si>
  <si>
    <t>H811</t>
  </si>
  <si>
    <t>024097</t>
  </si>
  <si>
    <t>I425</t>
  </si>
  <si>
    <t>061097</t>
  </si>
  <si>
    <t>L591</t>
  </si>
  <si>
    <t>001097</t>
  </si>
  <si>
    <t>D202</t>
  </si>
  <si>
    <t>013097</t>
  </si>
  <si>
    <t>075097</t>
  </si>
  <si>
    <t>016250</t>
  </si>
  <si>
    <t>F085</t>
  </si>
  <si>
    <t>004250</t>
  </si>
  <si>
    <t>M136</t>
  </si>
  <si>
    <t>S99250</t>
  </si>
  <si>
    <t>Z250</t>
  </si>
  <si>
    <t>H899</t>
  </si>
  <si>
    <t>058098</t>
  </si>
  <si>
    <t>I284</t>
  </si>
  <si>
    <t>091098</t>
  </si>
  <si>
    <t>L489</t>
  </si>
  <si>
    <t>092098</t>
  </si>
  <si>
    <t>M016</t>
  </si>
  <si>
    <t>083098</t>
  </si>
  <si>
    <t>L271</t>
  </si>
  <si>
    <t>065098</t>
  </si>
  <si>
    <t>84068</t>
  </si>
  <si>
    <t>G796</t>
  </si>
  <si>
    <t>015098</t>
  </si>
  <si>
    <t>20095</t>
  </si>
  <si>
    <t>D231</t>
  </si>
  <si>
    <t>016098</t>
  </si>
  <si>
    <t>D588</t>
  </si>
  <si>
    <t>012098</t>
  </si>
  <si>
    <t>BRIONA (NO)</t>
  </si>
  <si>
    <t>BRISINO (NO)</t>
  </si>
  <si>
    <t>PISSARELLO (PV)</t>
  </si>
  <si>
    <t>PIZZALE (PV)</t>
  </si>
  <si>
    <t>PIZZOCORNO (PV)</t>
  </si>
  <si>
    <t>POMETO (PV)</t>
  </si>
  <si>
    <t>PONTE NIZZA (PV)</t>
  </si>
  <si>
    <t>PONTECARATE (PV)</t>
  </si>
  <si>
    <t>PORTALBERA (PV)</t>
  </si>
  <si>
    <t>PRADO (PV)</t>
  </si>
  <si>
    <t>REA (PV)</t>
  </si>
  <si>
    <t>REDAVALLE (PV)</t>
  </si>
  <si>
    <t>001286</t>
  </si>
  <si>
    <t>L629</t>
  </si>
  <si>
    <t>001287</t>
  </si>
  <si>
    <t>10087</t>
  </si>
  <si>
    <t>L644</t>
  </si>
  <si>
    <t>001288</t>
  </si>
  <si>
    <t>B510</t>
  </si>
  <si>
    <t>I99288</t>
  </si>
  <si>
    <t>Z335</t>
  </si>
  <si>
    <t>001289</t>
  </si>
  <si>
    <t>L685</t>
  </si>
  <si>
    <t>001290</t>
  </si>
  <si>
    <t>I890</t>
  </si>
  <si>
    <t>064808</t>
  </si>
  <si>
    <t>L072</t>
  </si>
  <si>
    <t>024808</t>
  </si>
  <si>
    <t>L646</t>
  </si>
  <si>
    <t>062808</t>
  </si>
  <si>
    <t>L688</t>
  </si>
  <si>
    <t>027808</t>
  </si>
  <si>
    <t>M154</t>
  </si>
  <si>
    <t>003809</t>
  </si>
  <si>
    <t>013809</t>
  </si>
  <si>
    <t>A543</t>
  </si>
  <si>
    <t>H671</t>
  </si>
  <si>
    <t>096060</t>
  </si>
  <si>
    <t>I074</t>
  </si>
  <si>
    <t>014060</t>
  </si>
  <si>
    <t>060029</t>
  </si>
  <si>
    <t>C870</t>
  </si>
  <si>
    <t>030029</t>
  </si>
  <si>
    <t>33023</t>
  </si>
  <si>
    <t>C918</t>
  </si>
  <si>
    <t>076029</t>
  </si>
  <si>
    <t>85012</t>
  </si>
  <si>
    <t>D010</t>
  </si>
  <si>
    <t>097029</t>
  </si>
  <si>
    <t>D145</t>
  </si>
  <si>
    <t>MOTTA SANT'ANASTASIA (CT)</t>
  </si>
  <si>
    <t>NICOLOSI (CT)</t>
  </si>
  <si>
    <t>C634</t>
  </si>
  <si>
    <t>SALZA IRPINA (AV)</t>
  </si>
  <si>
    <t>ARQUATA DEL TRONTO (AP)</t>
  </si>
  <si>
    <t>ASCOLI PICENO (AP)</t>
  </si>
  <si>
    <t>BELMONTE PICENO (AP)</t>
  </si>
  <si>
    <t>CAMPOFILONE (AP)</t>
  </si>
  <si>
    <t>CAPRADOSSO (AP)</t>
  </si>
  <si>
    <t>ARSIERO (VI)</t>
  </si>
  <si>
    <t>ARZIGNANO (VI)</t>
  </si>
  <si>
    <t>ASIAGO (VI)</t>
  </si>
  <si>
    <t>ASIGLIANO VENETO (VI)</t>
  </si>
  <si>
    <t>VALLE DI CASIES (BZ)</t>
  </si>
  <si>
    <t>VALLE SAN SILVESTRO (BZ)</t>
  </si>
  <si>
    <t>ALBAGIARA (OR)</t>
  </si>
  <si>
    <t>ALES (OR)</t>
  </si>
  <si>
    <t>ALLAI (OR)</t>
  </si>
  <si>
    <t>ARBOREA (OR)</t>
  </si>
  <si>
    <t>MONTAPPONE (AP)</t>
  </si>
  <si>
    <t>MONTE GIBERTO (AP)</t>
  </si>
  <si>
    <t>MONTE RINALDO (AP)</t>
  </si>
  <si>
    <t>MONTE SAN PIETRANGELI (AP)</t>
  </si>
  <si>
    <t>B784</t>
  </si>
  <si>
    <t>070011</t>
  </si>
  <si>
    <t>86043</t>
  </si>
  <si>
    <t>B858</t>
  </si>
  <si>
    <t>057011</t>
  </si>
  <si>
    <t>02030</t>
  </si>
  <si>
    <t>B934</t>
  </si>
  <si>
    <t>026011</t>
  </si>
  <si>
    <t>L135</t>
  </si>
  <si>
    <t>013959</t>
  </si>
  <si>
    <t>M054</t>
  </si>
  <si>
    <t>022960</t>
  </si>
  <si>
    <t>M234</t>
  </si>
  <si>
    <t>015960</t>
  </si>
  <si>
    <t>L222</t>
  </si>
  <si>
    <t>013960</t>
  </si>
  <si>
    <t>M076</t>
  </si>
  <si>
    <t>031828</t>
  </si>
  <si>
    <t>D322</t>
  </si>
  <si>
    <t>016828</t>
  </si>
  <si>
    <t>021828</t>
  </si>
  <si>
    <t>D648</t>
  </si>
  <si>
    <t>001828</t>
  </si>
  <si>
    <t>D724</t>
  </si>
  <si>
    <t>47018</t>
  </si>
  <si>
    <t>I310</t>
  </si>
  <si>
    <t>036043</t>
  </si>
  <si>
    <t>41029</t>
  </si>
  <si>
    <t>I689</t>
  </si>
  <si>
    <t>013043</t>
  </si>
  <si>
    <t>B653</t>
  </si>
  <si>
    <t>006043</t>
  </si>
  <si>
    <t>15016</t>
  </si>
  <si>
    <t>C027</t>
  </si>
  <si>
    <t>003043</t>
  </si>
  <si>
    <t>28053</t>
  </si>
  <si>
    <t>015978</t>
  </si>
  <si>
    <t>L997</t>
  </si>
  <si>
    <t>015979</t>
  </si>
  <si>
    <t>M001</t>
  </si>
  <si>
    <t>015980</t>
  </si>
  <si>
    <t>L976</t>
  </si>
  <si>
    <t>015981</t>
  </si>
  <si>
    <t>M012</t>
  </si>
  <si>
    <t>015982</t>
  </si>
  <si>
    <t>M087</t>
  </si>
  <si>
    <t>015983</t>
  </si>
  <si>
    <t>B163</t>
  </si>
  <si>
    <t>019819</t>
  </si>
  <si>
    <t>B338</t>
  </si>
  <si>
    <t>017819</t>
  </si>
  <si>
    <t>B316</t>
  </si>
  <si>
    <t>C166</t>
  </si>
  <si>
    <t>005043</t>
  </si>
  <si>
    <t>14026</t>
  </si>
  <si>
    <t>C831</t>
  </si>
  <si>
    <t>024043</t>
  </si>
  <si>
    <t>36053</t>
  </si>
  <si>
    <t>MONTEROSSO GRANA (CN)</t>
  </si>
  <si>
    <t>AGARO (NO)</t>
  </si>
  <si>
    <t>AGNELLENGO (NO)</t>
  </si>
  <si>
    <t>POCAPAGLIA (CN)</t>
  </si>
  <si>
    <t>COSIO D'ARROSCIA (IM)</t>
  </si>
  <si>
    <t>COSTA D'ONEGLIA (IM)</t>
  </si>
  <si>
    <t>COSTARAINERA (IM)</t>
  </si>
  <si>
    <t>61030</t>
  </si>
  <si>
    <t>B846</t>
  </si>
  <si>
    <t>042010</t>
  </si>
  <si>
    <t>DIANO ARENTINO (IM)</t>
  </si>
  <si>
    <t>DIANO BORELLO (IM)</t>
  </si>
  <si>
    <t>DIANO CALDERINA (IM)</t>
  </si>
  <si>
    <t>DIANO CASTELLO (IM)</t>
  </si>
  <si>
    <t>DIANO MARINA (IM)</t>
  </si>
  <si>
    <t>DIANO SAN PIETRO (IM)</t>
  </si>
  <si>
    <t>DOLCEACQUA (IM)</t>
  </si>
  <si>
    <t>DOLCEDO (IM)</t>
  </si>
  <si>
    <t>GAZZELLI (IM)</t>
  </si>
  <si>
    <t>IMPERIA (IM)</t>
  </si>
  <si>
    <t>ISOLABONA (IM)</t>
  </si>
  <si>
    <t>LAVINA (IM)</t>
  </si>
  <si>
    <t>LINGUEGLIETTA (IM)</t>
  </si>
  <si>
    <t>LUCINASCO (IM)</t>
  </si>
  <si>
    <t>CASSAGO BRIANZA (LC)</t>
  </si>
  <si>
    <t>CASSINA VALSASSINA (LC)</t>
  </si>
  <si>
    <t>CASTELLO DI BRIANZA (LC)</t>
  </si>
  <si>
    <t>CERNUSCO LOMBARDONE (LC)</t>
  </si>
  <si>
    <t>ALBISOLA SUPERIORE (SV)</t>
  </si>
  <si>
    <t>TORNACO (NO)</t>
  </si>
  <si>
    <t>VALFURVA (SO)</t>
  </si>
  <si>
    <t>VERCEIA (SO)</t>
  </si>
  <si>
    <t>VERVIO (SO)</t>
  </si>
  <si>
    <t>VILLA DI CHIAVENNA (SO)</t>
  </si>
  <si>
    <t>VILLA DI TIRANO (SO)</t>
  </si>
  <si>
    <t>ABBIATEGUAZZONE (VA)</t>
  </si>
  <si>
    <t>AGRA (VA)</t>
  </si>
  <si>
    <t>GAVI (AL)</t>
  </si>
  <si>
    <t>GIAROLE (AL)</t>
  </si>
  <si>
    <t>GREMIASCO (AL)</t>
  </si>
  <si>
    <t>GROGNARDO (AL)</t>
  </si>
  <si>
    <t>RONCOFERRARO (MN)</t>
  </si>
  <si>
    <t>ROVERBELLA (MN)</t>
  </si>
  <si>
    <t>SABBIONETA (MN)</t>
  </si>
  <si>
    <t>RE (VB)</t>
  </si>
  <si>
    <t>SAN BERNARDINO VERBANO (VB)</t>
  </si>
  <si>
    <t>SANTA MARIA MAGGIORE (VB)</t>
  </si>
  <si>
    <t>LAVAGNO (VR)</t>
  </si>
  <si>
    <t>LAZISE (VR)</t>
  </si>
  <si>
    <t>LEGNAGO (VR)</t>
  </si>
  <si>
    <t>MALCESINE (VR)</t>
  </si>
  <si>
    <t>003112</t>
  </si>
  <si>
    <t>28016</t>
  </si>
  <si>
    <t>SEPPIANA (VB)</t>
  </si>
  <si>
    <t>STRESA (VB)</t>
  </si>
  <si>
    <t>TOCENO (VB)</t>
  </si>
  <si>
    <t>ALICE CASTELLO (VC)</t>
  </si>
  <si>
    <t>ANDORNO CACCIORNA (VC)</t>
  </si>
  <si>
    <t>ARNAGO (TN)</t>
  </si>
  <si>
    <t>AVIO (TN)</t>
  </si>
  <si>
    <t>BALBIDO (TN)</t>
  </si>
  <si>
    <t>BALLINO (TN)</t>
  </si>
  <si>
    <t>BANCO (TN)</t>
  </si>
  <si>
    <t>BARCESINO (TN)</t>
  </si>
  <si>
    <t>POZZOLEONE (VI)</t>
  </si>
  <si>
    <t>QUINTO VICENTINO (VI)</t>
  </si>
  <si>
    <t>RECOARO TERME (VI)</t>
  </si>
  <si>
    <t>ATELLA DI NAPOLI (CE)</t>
  </si>
  <si>
    <t>AVERSA (CE)</t>
  </si>
  <si>
    <t>BAIA E LATINA (CE)</t>
  </si>
  <si>
    <t>BELLONA (CE)</t>
  </si>
  <si>
    <t>CAIANELLO (CE)</t>
  </si>
  <si>
    <t>CAIAZZO (CE)</t>
  </si>
  <si>
    <t>CALVI RISORTA (CE)</t>
  </si>
  <si>
    <t>CAMIGLIANO (CE)</t>
  </si>
  <si>
    <t>I99464</t>
  </si>
  <si>
    <t>Z507</t>
  </si>
  <si>
    <t>I99469</t>
  </si>
  <si>
    <t>Z522</t>
  </si>
  <si>
    <t>I99470</t>
  </si>
  <si>
    <t>Z531</t>
  </si>
  <si>
    <t>018859</t>
  </si>
  <si>
    <t>G971</t>
  </si>
  <si>
    <t>016859</t>
  </si>
  <si>
    <t>H616</t>
  </si>
  <si>
    <t>031859</t>
  </si>
  <si>
    <t>TORRICELLA IN SABINA (RI)</t>
  </si>
  <si>
    <t>TURANIA (RI)</t>
  </si>
  <si>
    <t>VACONE (RI)</t>
  </si>
  <si>
    <t>VARCO SABINO (RI)</t>
  </si>
  <si>
    <t>VAZIA (RI)</t>
  </si>
  <si>
    <t>AFFILE (RM)</t>
  </si>
  <si>
    <t>AGOSTA (RM)</t>
  </si>
  <si>
    <t>ARABIA SAUDITA (I9)</t>
  </si>
  <si>
    <t>ARGENTINA (I9)</t>
  </si>
  <si>
    <t>ARMENIA (I9)</t>
  </si>
  <si>
    <t>ARMENIA (S9)</t>
  </si>
  <si>
    <t>084009</t>
  </si>
  <si>
    <t>92022</t>
  </si>
  <si>
    <t>B486</t>
  </si>
  <si>
    <t>070009</t>
  </si>
  <si>
    <t>86040</t>
  </si>
  <si>
    <t>B544</t>
  </si>
  <si>
    <t>057009</t>
  </si>
  <si>
    <t>02014</t>
  </si>
  <si>
    <t>B627</t>
  </si>
  <si>
    <t>041009</t>
  </si>
  <si>
    <t>61021</t>
  </si>
  <si>
    <t>B816</t>
  </si>
  <si>
    <t>011009</t>
  </si>
  <si>
    <t>19012</t>
  </si>
  <si>
    <t>080010</t>
  </si>
  <si>
    <t>A897</t>
  </si>
  <si>
    <t>A253</t>
  </si>
  <si>
    <t>065026</t>
  </si>
  <si>
    <t>SAN LORENZO DI SEBATO (BZ)</t>
  </si>
  <si>
    <t>SAN LUGANO (BZ)</t>
  </si>
  <si>
    <t>VITICUSO ED ACQUAFONDATA (FR)</t>
  </si>
  <si>
    <t>APRILIA (LT)</t>
  </si>
  <si>
    <t>SANTA CESAREA TERME (LE)</t>
  </si>
  <si>
    <t>SCORRANO (LE)</t>
  </si>
  <si>
    <t>SECLI' (LE)</t>
  </si>
  <si>
    <t>SOGLIANO CAVOUR (LE)</t>
  </si>
  <si>
    <t>SOLETO (LE)</t>
  </si>
  <si>
    <t>SPECCHIA (LE)</t>
  </si>
  <si>
    <t>092084</t>
  </si>
  <si>
    <t>09019</t>
  </si>
  <si>
    <t>L154</t>
  </si>
  <si>
    <t>H720</t>
  </si>
  <si>
    <t>102032</t>
  </si>
  <si>
    <t>89842</t>
  </si>
  <si>
    <t>D638</t>
  </si>
  <si>
    <t>B772</t>
  </si>
  <si>
    <t>064022</t>
  </si>
  <si>
    <t>C058</t>
  </si>
  <si>
    <t>060022</t>
  </si>
  <si>
    <t>C340</t>
  </si>
  <si>
    <t>062022</t>
  </si>
  <si>
    <t>094042</t>
  </si>
  <si>
    <t>H458</t>
  </si>
  <si>
    <t>035042</t>
  </si>
  <si>
    <t>052022</t>
  </si>
  <si>
    <t>53036</t>
  </si>
  <si>
    <t>G752</t>
  </si>
  <si>
    <t>065022</t>
  </si>
  <si>
    <t>84022</t>
  </si>
  <si>
    <t>B492</t>
  </si>
  <si>
    <t>097004</t>
  </si>
  <si>
    <t>23811</t>
  </si>
  <si>
    <t>A594</t>
  </si>
  <si>
    <t>094004</t>
  </si>
  <si>
    <t>A761</t>
  </si>
  <si>
    <t>034004</t>
  </si>
  <si>
    <t>43042</t>
  </si>
  <si>
    <t>A788</t>
  </si>
  <si>
    <t>033004</t>
  </si>
  <si>
    <t>29021</t>
  </si>
  <si>
    <t>67054</t>
  </si>
  <si>
    <t>C783</t>
  </si>
  <si>
    <t>C811</t>
  </si>
  <si>
    <t>67040</t>
  </si>
  <si>
    <t>C844</t>
  </si>
  <si>
    <t>C862</t>
  </si>
  <si>
    <t>C866</t>
  </si>
  <si>
    <t>C999</t>
  </si>
  <si>
    <t>26823</t>
  </si>
  <si>
    <t>B456</t>
  </si>
  <si>
    <t>036007</t>
  </si>
  <si>
    <t>B504</t>
  </si>
  <si>
    <t>085005</t>
  </si>
  <si>
    <t>B537</t>
  </si>
  <si>
    <t>102005</t>
  </si>
  <si>
    <t>89818</t>
  </si>
  <si>
    <t>B655</t>
  </si>
  <si>
    <t>039005</t>
  </si>
  <si>
    <t>B982</t>
  </si>
  <si>
    <t>052005</t>
  </si>
  <si>
    <t>53011</t>
  </si>
  <si>
    <t>C172</t>
  </si>
  <si>
    <t>047005</t>
  </si>
  <si>
    <t>51035</t>
  </si>
  <si>
    <t>E432</t>
  </si>
  <si>
    <t>087005</t>
  </si>
  <si>
    <t>95025</t>
  </si>
  <si>
    <t>A029</t>
  </si>
  <si>
    <t>042005</t>
  </si>
  <si>
    <t>60030</t>
  </si>
  <si>
    <t>A769</t>
  </si>
  <si>
    <t>POGNANA LARIO (CO)</t>
  </si>
  <si>
    <t>PONNA (CO)</t>
  </si>
  <si>
    <t>PONTE (CO)</t>
  </si>
  <si>
    <t>PONTE LAMBRO (CO)</t>
  </si>
  <si>
    <t>PONZATE (CO)</t>
  </si>
  <si>
    <t>PORLEZZA (CO)</t>
  </si>
  <si>
    <t>PREMANA (CO)</t>
  </si>
  <si>
    <t>CASTELMOLA (ME)</t>
  </si>
  <si>
    <t>CASTROREALE (ME)</t>
  </si>
  <si>
    <t>CESARO' (ME)</t>
  </si>
  <si>
    <t>COMUNE NON IDENTIFICATO D (ME)</t>
  </si>
  <si>
    <t>CONDRO' (ME)</t>
  </si>
  <si>
    <t>FALCONE (ME)</t>
  </si>
  <si>
    <t>FICARRA (ME)</t>
  </si>
  <si>
    <t>FIUMEDINISI (ME)</t>
  </si>
  <si>
    <t>FLORESTA (ME)</t>
  </si>
  <si>
    <t>COMIZIANO (NA)</t>
  </si>
  <si>
    <t>COMUNE NON IDENTIFICATO D (NA)</t>
  </si>
  <si>
    <t>CRISPANO (NA)</t>
  </si>
  <si>
    <t>ERCOLANO (NA)</t>
  </si>
  <si>
    <t>FORIO (NA)</t>
  </si>
  <si>
    <t>FRATTAMAGGIORE (NA)</t>
  </si>
  <si>
    <t>FRATTAMINORE (NA)</t>
  </si>
  <si>
    <t>GIUGLIANO IN CAMPANIA (NA)</t>
  </si>
  <si>
    <t>GRAGNANO (NA)</t>
  </si>
  <si>
    <t>GRUMO NEVANO (NA)</t>
  </si>
  <si>
    <t>ISCHIA (NA)</t>
  </si>
  <si>
    <t>LACCO AMENO (NA)</t>
  </si>
  <si>
    <t>LETTERE (NA)</t>
  </si>
  <si>
    <t>015824</t>
  </si>
  <si>
    <t>B331</t>
  </si>
  <si>
    <t>003824</t>
  </si>
  <si>
    <t>B321</t>
  </si>
  <si>
    <t>89063</t>
  </si>
  <si>
    <t>F112</t>
  </si>
  <si>
    <t>092050</t>
  </si>
  <si>
    <t>H088</t>
  </si>
  <si>
    <t>041050</t>
  </si>
  <si>
    <t>H721</t>
  </si>
  <si>
    <t>087050</t>
  </si>
  <si>
    <t>023088</t>
  </si>
  <si>
    <t>L396</t>
  </si>
  <si>
    <t>092088</t>
  </si>
  <si>
    <t>L512</t>
  </si>
  <si>
    <t>026088</t>
  </si>
  <si>
    <t>31028</t>
  </si>
  <si>
    <t>L700</t>
  </si>
  <si>
    <t>065088</t>
  </si>
  <si>
    <t>84016</t>
  </si>
  <si>
    <t>G230</t>
  </si>
  <si>
    <t>I465</t>
  </si>
  <si>
    <t>BASSIANO (LT)</t>
  </si>
  <si>
    <t>008902</t>
  </si>
  <si>
    <t>COMUNE NON IDENTIFICATO D (LO)</t>
  </si>
  <si>
    <t>CORNEGLIANO LAUDENSE (LO)</t>
  </si>
  <si>
    <t>CORNO GIOVINE (LO)</t>
  </si>
  <si>
    <t>CORNOVECCHIO (LO)</t>
  </si>
  <si>
    <t>CORTE PALASIO (LO)</t>
  </si>
  <si>
    <t>CRESPIATICA (LO)</t>
  </si>
  <si>
    <t>SPONGANO (LE)</t>
  </si>
  <si>
    <t>SQUINZANO (LE)</t>
  </si>
  <si>
    <t>STERNATIA (LE)</t>
  </si>
  <si>
    <t>SUPERSANO (LE)</t>
  </si>
  <si>
    <t>SURANO (LE)</t>
  </si>
  <si>
    <t>SURBO (LE)</t>
  </si>
  <si>
    <t>TAURISANO (LE)</t>
  </si>
  <si>
    <t>MAN (ISOLA) (S9)</t>
  </si>
  <si>
    <t>MARCUS (ISOLE) (S9)</t>
  </si>
  <si>
    <t>MARIANNE (ISOLE) (I9)</t>
  </si>
  <si>
    <t>MAROCCO (I9)</t>
  </si>
  <si>
    <t>MARSHALL (ISOLE) (I9)</t>
  </si>
  <si>
    <t>PAVONE D'ALESSANDRIA (AL)</t>
  </si>
  <si>
    <t>PECETTO DI VALENZA (AL)</t>
  </si>
  <si>
    <t>PIETRA MARAZZI (AL)</t>
  </si>
  <si>
    <t>PIOVERA (AL)</t>
  </si>
  <si>
    <t>POMARO MONFERRATO (AL)</t>
  </si>
  <si>
    <t>PONTECURONE (AL)</t>
  </si>
  <si>
    <t>FOSSARMATO (PV)</t>
  </si>
  <si>
    <t>FRASCAROLO (PV)</t>
  </si>
  <si>
    <t>GALLIAVOLA (PV)</t>
  </si>
  <si>
    <t>GAMBARANA (PV)</t>
  </si>
  <si>
    <t>GAMBOLO' (PV)</t>
  </si>
  <si>
    <t>GARLASCO (PV)</t>
  </si>
  <si>
    <t>GENZONE (PV)</t>
  </si>
  <si>
    <t>GERENZAGO (PV)</t>
  </si>
  <si>
    <t>GERRECHIOZZO (PV)</t>
  </si>
  <si>
    <t>GIOVENZANO (PV)</t>
  </si>
  <si>
    <t>MOLAZZANA (LU)</t>
  </si>
  <si>
    <t>MONTECARLO (LU)</t>
  </si>
  <si>
    <t>DUBINO (SO)</t>
  </si>
  <si>
    <t>FAEDO VALTELLINO (SO)</t>
  </si>
  <si>
    <t>FORCOLA (SO)</t>
  </si>
  <si>
    <t>FUSINE (SO)</t>
  </si>
  <si>
    <t>GEROLA ALTA (SO)</t>
  </si>
  <si>
    <t>GORDONA (SO)</t>
  </si>
  <si>
    <t>GROSIO (SO)</t>
  </si>
  <si>
    <t>GROSOTTO (SO)</t>
  </si>
  <si>
    <t>LANZADA (SO)</t>
  </si>
  <si>
    <t>027034</t>
  </si>
  <si>
    <t>30028</t>
  </si>
  <si>
    <t>I040</t>
  </si>
  <si>
    <t>034034</t>
  </si>
  <si>
    <t>43018</t>
  </si>
  <si>
    <t>I763</t>
  </si>
  <si>
    <t>004034</t>
  </si>
  <si>
    <t>12022</t>
  </si>
  <si>
    <t>B285</t>
  </si>
  <si>
    <t>029034</t>
  </si>
  <si>
    <t>G323</t>
  </si>
  <si>
    <t>097034</t>
  </si>
  <si>
    <t>23805</t>
  </si>
  <si>
    <t>CARAMAGNA LIGURE (IM)</t>
  </si>
  <si>
    <t>TAGIKISTAN (I9)</t>
  </si>
  <si>
    <t>TAGIKISTAN (S9)</t>
  </si>
  <si>
    <t>TANGANICA (S9)</t>
  </si>
  <si>
    <t>TANZANIA (I9)</t>
  </si>
  <si>
    <t>TERR. FRANCESE DEGLI AFAR (S9)</t>
  </si>
  <si>
    <t>THAILANDIA (S9)</t>
  </si>
  <si>
    <t>TIMOR (ISOLA) (S9)</t>
  </si>
  <si>
    <t>TOGO (I9)</t>
  </si>
  <si>
    <t>TOKELAU=ISOLE DELL'UNIONE (S9)</t>
  </si>
  <si>
    <t>TONGA=ISOLE DEGLI AMICI (I9)</t>
  </si>
  <si>
    <t>TRANSKEI (S9)</t>
  </si>
  <si>
    <t>TRINIDAD E TOBAGO (I9)</t>
  </si>
  <si>
    <t>TUNISIA (I9)</t>
  </si>
  <si>
    <t>TURCHIA (I9)</t>
  </si>
  <si>
    <t>TURKMENISTAN (I9)</t>
  </si>
  <si>
    <t>TURKMENISTAN (S9)</t>
  </si>
  <si>
    <t>TURKS E CAICOS (ISOLE) (I9)</t>
  </si>
  <si>
    <t>E196</t>
  </si>
  <si>
    <t>054025</t>
  </si>
  <si>
    <t>D649</t>
  </si>
  <si>
    <t>087018</t>
  </si>
  <si>
    <t>LAPEDONA (AP)</t>
  </si>
  <si>
    <t>LISCIANO DEL TRONTO (AP)</t>
  </si>
  <si>
    <t>MAGLIANO DI TENNA (AP)</t>
  </si>
  <si>
    <t>MALTIGNANO (AP)</t>
  </si>
  <si>
    <t>MASSA FERMANA (AP)</t>
  </si>
  <si>
    <t>002116</t>
  </si>
  <si>
    <t>H365</t>
  </si>
  <si>
    <t>055028</t>
  </si>
  <si>
    <t>I99460</t>
  </si>
  <si>
    <t>Z526</t>
  </si>
  <si>
    <t>I99463</t>
  </si>
  <si>
    <t>Z530</t>
  </si>
  <si>
    <t>Iscritto in passato per almeno 3 anni nella gestione previdenziale ed assistenziale agricola INPS</t>
  </si>
  <si>
    <t>Attualmente iscritto da oltre 3 anni nella gestione previdenziale ed assistenziale agricola INPS</t>
  </si>
  <si>
    <t>Non ha ancora conoscenze e competenze professionali</t>
  </si>
  <si>
    <t>E965</t>
  </si>
  <si>
    <t>030098</t>
  </si>
  <si>
    <t>H629</t>
  </si>
  <si>
    <t>024098</t>
  </si>
  <si>
    <t>I430</t>
  </si>
  <si>
    <t>019098</t>
  </si>
  <si>
    <t>26015</t>
  </si>
  <si>
    <t>I849</t>
  </si>
  <si>
    <t>028098</t>
  </si>
  <si>
    <t>RETORBIDO (PV)</t>
  </si>
  <si>
    <t>PIEVE PORTO MORONE (PV)</t>
  </si>
  <si>
    <t>PINAROLO PO (PV)</t>
  </si>
  <si>
    <t>NEVIGLIE (CN)</t>
  </si>
  <si>
    <t>VICOPISANO (PI)</t>
  </si>
  <si>
    <t>VOLTERRA (PI)</t>
  </si>
  <si>
    <t>ABETONE (PT)</t>
  </si>
  <si>
    <t>AGLIANA (PT)</t>
  </si>
  <si>
    <t>BUGGIANO (PT)</t>
  </si>
  <si>
    <t>CHIESINA UZZANESE (PT)</t>
  </si>
  <si>
    <t>COMUNE NON IDENTIFICATO D (PT)</t>
  </si>
  <si>
    <t>CUTIGLIANO (PT)</t>
  </si>
  <si>
    <t>LAMPORECCHIO (PT)</t>
  </si>
  <si>
    <t>LARCIANO (PT)</t>
  </si>
  <si>
    <t>MARLIANA (PT)</t>
  </si>
  <si>
    <t>MASSA E COZZILE (PT)</t>
  </si>
  <si>
    <t>MONSUMMANO TERME (PT)</t>
  </si>
  <si>
    <t>MONTALE (PT)</t>
  </si>
  <si>
    <t>BOCCIOLETO (VC)</t>
  </si>
  <si>
    <t>BORGO D'ALE (VC)</t>
  </si>
  <si>
    <t>BORGO VERCELLI (VC)</t>
  </si>
  <si>
    <t>BORGOSESIA (VC)</t>
  </si>
  <si>
    <t>BORNATE (VC)</t>
  </si>
  <si>
    <t>BORRIANA (VC)</t>
  </si>
  <si>
    <t>013052</t>
  </si>
  <si>
    <t>I215</t>
  </si>
  <si>
    <t>DONATO (VC)</t>
  </si>
  <si>
    <t>DORZANO (VC)</t>
  </si>
  <si>
    <t>FERRUTA (VC)</t>
  </si>
  <si>
    <t>D023</t>
  </si>
  <si>
    <t>019864</t>
  </si>
  <si>
    <t>E575</t>
  </si>
  <si>
    <t>022864</t>
  </si>
  <si>
    <t>E948</t>
  </si>
  <si>
    <t>003864</t>
  </si>
  <si>
    <t>r</t>
  </si>
  <si>
    <t>L260</t>
  </si>
  <si>
    <t>031874</t>
  </si>
  <si>
    <t>L520</t>
  </si>
  <si>
    <t>013875</t>
  </si>
  <si>
    <t>D435</t>
  </si>
  <si>
    <t>MONTECILFONE (CB)</t>
  </si>
  <si>
    <t>MONTEFALCONE NEL SANNIO (CB)</t>
  </si>
  <si>
    <t>MONTELONGO (CB)</t>
  </si>
  <si>
    <t>MONTEMITRO (CB)</t>
  </si>
  <si>
    <t>009812</t>
  </si>
  <si>
    <t>D397</t>
  </si>
  <si>
    <t>I99812</t>
  </si>
  <si>
    <t>005811</t>
  </si>
  <si>
    <t>H296</t>
  </si>
  <si>
    <t>SAN NAZZARO MELLA (BS)</t>
  </si>
  <si>
    <t>SAN PAOLO (BS)</t>
  </si>
  <si>
    <t>SAN VIGILIO (BS)</t>
  </si>
  <si>
    <t>SAN ZENO NAVIGLIO (BS)</t>
  </si>
  <si>
    <t>SANT'ALESSANDRO (BS)</t>
  </si>
  <si>
    <t>SANT'EUFEMIA DELLA FONTE (BS)</t>
  </si>
  <si>
    <t>SANTICOLO (BS)</t>
  </si>
  <si>
    <t>SAREZZO (BS)</t>
  </si>
  <si>
    <t>SAVIORE DELL'ADAMELLO (BS)</t>
  </si>
  <si>
    <t>SCARPIZZOLO (BS)</t>
  </si>
  <si>
    <t>FLECCHIA (VC)</t>
  </si>
  <si>
    <t>FOBELLO (VC)</t>
  </si>
  <si>
    <t>FONTANETTO PO (VC)</t>
  </si>
  <si>
    <t>CAL DI CANALE (GO)</t>
  </si>
  <si>
    <t>CAMIGNA (GO)</t>
  </si>
  <si>
    <t>CRESSOGNO (CO)</t>
  </si>
  <si>
    <t>CASTIGLIONE D'INTELVI (CO)</t>
  </si>
  <si>
    <t>CAVALLASCA (CO)</t>
  </si>
  <si>
    <t>CAVARGNA (CO)</t>
  </si>
  <si>
    <t>CAVERSACCIO (CO)</t>
  </si>
  <si>
    <t>CENTEMERO (CO)</t>
  </si>
  <si>
    <t>CERANO D'INTELVI (CO)</t>
  </si>
  <si>
    <t>93013</t>
  </si>
  <si>
    <t>F065</t>
  </si>
  <si>
    <t>047009</t>
  </si>
  <si>
    <t>51015</t>
  </si>
  <si>
    <t>F384</t>
  </si>
  <si>
    <t>058009</t>
  </si>
  <si>
    <t>00040</t>
  </si>
  <si>
    <t>A401</t>
  </si>
  <si>
    <t>080009</t>
  </si>
  <si>
    <t>89032</t>
  </si>
  <si>
    <t>A843</t>
  </si>
  <si>
    <t>063009</t>
  </si>
  <si>
    <t>80042</t>
  </si>
  <si>
    <t>B077</t>
  </si>
  <si>
    <t>LERMA (AL)</t>
  </si>
  <si>
    <t>LU (AL)</t>
  </si>
  <si>
    <t>017043</t>
  </si>
  <si>
    <t>ALLUMIERE (RM)</t>
  </si>
  <si>
    <t>ANGUILLARA SABAZIA (RM)</t>
  </si>
  <si>
    <t>ANTICOLI CORRADO (RM)</t>
  </si>
  <si>
    <t>MAGHERNO (PV)</t>
  </si>
  <si>
    <t>MANDRINO (PV)</t>
  </si>
  <si>
    <t>MANGIALUPO (PV)</t>
  </si>
  <si>
    <t>MARCIGNAGO (PV)</t>
  </si>
  <si>
    <t>MARZANO (PV)</t>
  </si>
  <si>
    <t>MEDE (PV)</t>
  </si>
  <si>
    <t>MENCONICO (PV)</t>
  </si>
  <si>
    <t>CHIGNOLO VERBANO (NO)</t>
  </si>
  <si>
    <t>CIMAMULERA (NO)</t>
  </si>
  <si>
    <t>CIREGGIO (NO)</t>
  </si>
  <si>
    <t>CISORE (NO)</t>
  </si>
  <si>
    <t>COIMO (NO)</t>
  </si>
  <si>
    <t>COIROMONTE (NO)</t>
  </si>
  <si>
    <t>D122</t>
  </si>
  <si>
    <t>021883</t>
  </si>
  <si>
    <t>H902</t>
  </si>
  <si>
    <t>L411</t>
  </si>
  <si>
    <t>013222</t>
  </si>
  <si>
    <t>22038</t>
  </si>
  <si>
    <t>L071</t>
  </si>
  <si>
    <t>022222</t>
  </si>
  <si>
    <t>RIOMOLINO (BZ)</t>
  </si>
  <si>
    <t>RISCONE (BZ)</t>
  </si>
  <si>
    <t>RIVA DI TURES (BZ)</t>
  </si>
  <si>
    <t>I029</t>
  </si>
  <si>
    <t>053026</t>
  </si>
  <si>
    <t>58010</t>
  </si>
  <si>
    <t>I841</t>
  </si>
  <si>
    <t>CUNEVO (TN)</t>
  </si>
  <si>
    <t>DAIANO (TN)</t>
  </si>
  <si>
    <t>DAMBEL (TN)</t>
  </si>
  <si>
    <t>DAONE (TN)</t>
  </si>
  <si>
    <t>ALBANO LAZIALE (RM)</t>
  </si>
  <si>
    <t>ROCCANTICA (RI)</t>
  </si>
  <si>
    <t>ROCCHETTE (RI)</t>
  </si>
  <si>
    <t>SALISANO (RI)</t>
  </si>
  <si>
    <t>SAN GIOVANNI REATINO (RI)</t>
  </si>
  <si>
    <t>SANT'ELIA REATINO (RI)</t>
  </si>
  <si>
    <t>SCANDRIGLIA (RI)</t>
  </si>
  <si>
    <t>SELCI (RI)</t>
  </si>
  <si>
    <t>PIATTO (VC)</t>
  </si>
  <si>
    <t>OLCENENGO (VC)</t>
  </si>
  <si>
    <t>OLDENICO (VC)</t>
  </si>
  <si>
    <t>PALAZZOLO VERCELLESE (VC)</t>
  </si>
  <si>
    <t>PARONE (VC)</t>
  </si>
  <si>
    <t>006158</t>
  </si>
  <si>
    <t>I432</t>
  </si>
  <si>
    <t>004158</t>
  </si>
  <si>
    <t>G240</t>
  </si>
  <si>
    <t>079158</t>
  </si>
  <si>
    <t>065158</t>
  </si>
  <si>
    <t>84092</t>
  </si>
  <si>
    <t>C182</t>
  </si>
  <si>
    <t>001820</t>
  </si>
  <si>
    <t>C906</t>
  </si>
  <si>
    <t>016820</t>
  </si>
  <si>
    <t>D053</t>
  </si>
  <si>
    <t>021820</t>
  </si>
  <si>
    <t>D080</t>
  </si>
  <si>
    <t>I99820</t>
  </si>
  <si>
    <t>PORTOBUFFOLE' (TV)</t>
  </si>
  <si>
    <t>POSSAGNO (TV)</t>
  </si>
  <si>
    <t>POVEGLIANO (TV)</t>
  </si>
  <si>
    <t>PREGANZIOL (TV)</t>
  </si>
  <si>
    <t>QUINTO DI TREVISO (TV)</t>
  </si>
  <si>
    <t>REFRONTOLO (TV)</t>
  </si>
  <si>
    <t>Piante arboree da legno (Noce, ciliegio, pioppo, ecc.)</t>
  </si>
  <si>
    <t>Piante aromatiche (lavanda, menta, rosmarino, ecc.)</t>
  </si>
  <si>
    <t>Piante da fibra (canapa, lino tessile)</t>
  </si>
  <si>
    <t>Piante oleifere (arachidi, ricino)</t>
  </si>
  <si>
    <t>20041</t>
  </si>
  <si>
    <t>A087</t>
  </si>
  <si>
    <t>002003</t>
  </si>
  <si>
    <t>043001</t>
  </si>
  <si>
    <t>62035</t>
  </si>
  <si>
    <t>A031</t>
  </si>
  <si>
    <t>060001</t>
  </si>
  <si>
    <t>PONTE DI PIAVE (TV)</t>
  </si>
  <si>
    <t>PONZANO VENETO (TV)</t>
  </si>
  <si>
    <t>86049</t>
  </si>
  <si>
    <t>PEDEROBBA (TV)</t>
  </si>
  <si>
    <t>DUVREDO (TN)</t>
  </si>
  <si>
    <t>064026</t>
  </si>
  <si>
    <t>C576</t>
  </si>
  <si>
    <t>097026</t>
  </si>
  <si>
    <t>23845</t>
  </si>
  <si>
    <t>D112</t>
  </si>
  <si>
    <t>026026</t>
  </si>
  <si>
    <t>E993</t>
  </si>
  <si>
    <t>012047</t>
  </si>
  <si>
    <t>C343</t>
  </si>
  <si>
    <t>003047</t>
  </si>
  <si>
    <t>C378</t>
  </si>
  <si>
    <t>005047</t>
  </si>
  <si>
    <t>D052</t>
  </si>
  <si>
    <t>Altre piante arboree da frutto</t>
  </si>
  <si>
    <t>Altre pomacee</t>
  </si>
  <si>
    <t>Altri cereali</t>
  </si>
  <si>
    <t>Avena</t>
  </si>
  <si>
    <t>Barbabietola</t>
  </si>
  <si>
    <t>Basilico</t>
  </si>
  <si>
    <t>Bieta da foglia</t>
  </si>
  <si>
    <t>Bosco misto</t>
  </si>
  <si>
    <t>060087</t>
  </si>
  <si>
    <t>017851</t>
  </si>
  <si>
    <t>E701</t>
  </si>
  <si>
    <t>021851</t>
  </si>
  <si>
    <t>F431</t>
  </si>
  <si>
    <t>018851</t>
  </si>
  <si>
    <t>G104</t>
  </si>
  <si>
    <t>031851</t>
  </si>
  <si>
    <t>G176</t>
  </si>
  <si>
    <t>016851</t>
  </si>
  <si>
    <t>G930</t>
  </si>
  <si>
    <t>001851</t>
  </si>
  <si>
    <t>I439</t>
  </si>
  <si>
    <t>018170</t>
  </si>
  <si>
    <t>L659</t>
  </si>
  <si>
    <t>013170</t>
  </si>
  <si>
    <t>G126</t>
  </si>
  <si>
    <t>004170</t>
  </si>
  <si>
    <t>G742</t>
  </si>
  <si>
    <t>006170</t>
  </si>
  <si>
    <t>L059</t>
  </si>
  <si>
    <t>017170</t>
  </si>
  <si>
    <t>25087</t>
  </si>
  <si>
    <t>H717</t>
  </si>
  <si>
    <t>001170</t>
  </si>
  <si>
    <t>G010</t>
  </si>
  <si>
    <t>015170</t>
  </si>
  <si>
    <t>20016</t>
  </si>
  <si>
    <t>C013</t>
  </si>
  <si>
    <t>016170</t>
  </si>
  <si>
    <t>D809</t>
  </si>
  <si>
    <t>027900</t>
  </si>
  <si>
    <t>CRODO (VB)</t>
  </si>
  <si>
    <t>SARULE (NU)</t>
  </si>
  <si>
    <t>SERRI (NU)</t>
  </si>
  <si>
    <t>SEUI (NU)</t>
  </si>
  <si>
    <t>SEULO (NU)</t>
  </si>
  <si>
    <t>SILANUS (NU)</t>
  </si>
  <si>
    <t>SINDIA (NU)</t>
  </si>
  <si>
    <t>FOLGARIA (TN)</t>
  </si>
  <si>
    <t>FONDO (TN)</t>
  </si>
  <si>
    <t>FORNACE (TN)</t>
  </si>
  <si>
    <t>FORNO (TN)</t>
  </si>
  <si>
    <t>FRASSILONGO (TN)</t>
  </si>
  <si>
    <t>FRAVEGGIO (TN)</t>
  </si>
  <si>
    <t>GARDOLO AL PIANO (TN)</t>
  </si>
  <si>
    <t>GARNIGA (TN)</t>
  </si>
  <si>
    <t>GIOVO (TN)</t>
  </si>
  <si>
    <t>GIUSTINO (TN)</t>
  </si>
  <si>
    <t>GODENZO (TN)</t>
  </si>
  <si>
    <t>GRAUNO (TN)</t>
  </si>
  <si>
    <t>GRIGNO (TN)</t>
  </si>
  <si>
    <t>GRUMES (TN)</t>
  </si>
  <si>
    <t>GRUMO (TN)</t>
  </si>
  <si>
    <t>IAVRE' (TN)</t>
  </si>
  <si>
    <t>IMER (TN)</t>
  </si>
  <si>
    <t>ISCHIA (TN)</t>
  </si>
  <si>
    <t>ISERA (TN)</t>
  </si>
  <si>
    <t>021075</t>
  </si>
  <si>
    <t>H475</t>
  </si>
  <si>
    <t>076075</t>
  </si>
  <si>
    <t>F468</t>
  </si>
  <si>
    <t>064075</t>
  </si>
  <si>
    <t>83039</t>
  </si>
  <si>
    <t>H006</t>
  </si>
  <si>
    <t>061075</t>
  </si>
  <si>
    <t>81027</t>
  </si>
  <si>
    <t>MONTEPULCIANO (SI)</t>
  </si>
  <si>
    <t>MONTERIGGIONI (SI)</t>
  </si>
  <si>
    <t>MONTERONI D'ARBIA (SI)</t>
  </si>
  <si>
    <t>MONTICIANO (SI)</t>
  </si>
  <si>
    <t>MURLO (SI)</t>
  </si>
  <si>
    <t>PIANCASTAGNAIO (SI)</t>
  </si>
  <si>
    <t>PIENZA (SI)</t>
  </si>
  <si>
    <t>POGGIBONSI (SI)</t>
  </si>
  <si>
    <t>RADDA IN CHIANTI (SI)</t>
  </si>
  <si>
    <t>RADICOFANI (SI)</t>
  </si>
  <si>
    <t>RADICONDOLI (SI)</t>
  </si>
  <si>
    <t>RAPOLANO TERME (SI)</t>
  </si>
  <si>
    <t>SANTA CRISTINA D'ASPROMON (RC)</t>
  </si>
  <si>
    <t>FAMIE (TS)</t>
  </si>
  <si>
    <t>LASE (TS)</t>
  </si>
  <si>
    <t>F901</t>
  </si>
  <si>
    <t>001061</t>
  </si>
  <si>
    <t>L983</t>
  </si>
  <si>
    <t>016180</t>
  </si>
  <si>
    <t>H085</t>
  </si>
  <si>
    <t>016178</t>
  </si>
  <si>
    <t>H176</t>
  </si>
  <si>
    <t>001178</t>
  </si>
  <si>
    <t>F039</t>
  </si>
  <si>
    <t>040802</t>
  </si>
  <si>
    <t>G164</t>
  </si>
  <si>
    <t>042039</t>
  </si>
  <si>
    <t>H322</t>
  </si>
  <si>
    <t>087039</t>
  </si>
  <si>
    <t>95018</t>
  </si>
  <si>
    <t>H325</t>
  </si>
  <si>
    <t>040039</t>
  </si>
  <si>
    <t>065039</t>
  </si>
  <si>
    <t>D251</t>
  </si>
  <si>
    <t>012065</t>
  </si>
  <si>
    <t>D384</t>
  </si>
  <si>
    <t>064065</t>
  </si>
  <si>
    <t>83027</t>
  </si>
  <si>
    <t>F798</t>
  </si>
  <si>
    <t>097065</t>
  </si>
  <si>
    <t>23818</t>
  </si>
  <si>
    <t>G368</t>
  </si>
  <si>
    <t>021065</t>
  </si>
  <si>
    <t>G830</t>
  </si>
  <si>
    <t>015008</t>
  </si>
  <si>
    <t>20043</t>
  </si>
  <si>
    <t>A376</t>
  </si>
  <si>
    <t>017008</t>
  </si>
  <si>
    <t>A529</t>
  </si>
  <si>
    <t>082081</t>
  </si>
  <si>
    <t>I538</t>
  </si>
  <si>
    <t>10061</t>
  </si>
  <si>
    <t>C404</t>
  </si>
  <si>
    <t>015070</t>
  </si>
  <si>
    <t>20063</t>
  </si>
  <si>
    <t>C523</t>
  </si>
  <si>
    <t>012070</t>
  </si>
  <si>
    <t>21013</t>
  </si>
  <si>
    <t>D869</t>
  </si>
  <si>
    <t>018070</t>
  </si>
  <si>
    <t>G660</t>
  </si>
  <si>
    <t>C073</t>
  </si>
  <si>
    <t>093011</t>
  </si>
  <si>
    <t>C217</t>
  </si>
  <si>
    <t>050011</t>
  </si>
  <si>
    <t>56041</t>
  </si>
  <si>
    <t>C244</t>
  </si>
  <si>
    <t>051011</t>
  </si>
  <si>
    <t>52029</t>
  </si>
  <si>
    <t>C318</t>
  </si>
  <si>
    <t>054011</t>
  </si>
  <si>
    <t>06010</t>
  </si>
  <si>
    <t>C742</t>
  </si>
  <si>
    <t>040011</t>
  </si>
  <si>
    <t>47013</t>
  </si>
  <si>
    <t>D357</t>
  </si>
  <si>
    <t>L178</t>
  </si>
  <si>
    <t>091101</t>
  </si>
  <si>
    <t>08049</t>
  </si>
  <si>
    <t>L953</t>
  </si>
  <si>
    <t>078101</t>
  </si>
  <si>
    <t>87028</t>
  </si>
  <si>
    <t>89045</t>
  </si>
  <si>
    <t>E873</t>
  </si>
  <si>
    <t>076044</t>
  </si>
  <si>
    <t>85046</t>
  </si>
  <si>
    <t>E919</t>
  </si>
  <si>
    <t>012828</t>
  </si>
  <si>
    <t>B714</t>
  </si>
  <si>
    <t>003828</t>
  </si>
  <si>
    <t>B757</t>
  </si>
  <si>
    <t>019828</t>
  </si>
  <si>
    <t>B913</t>
  </si>
  <si>
    <t>018828</t>
  </si>
  <si>
    <t>C451</t>
  </si>
  <si>
    <t>017828</t>
  </si>
  <si>
    <t>C786</t>
  </si>
  <si>
    <t>022828</t>
  </si>
  <si>
    <t>C891</t>
  </si>
  <si>
    <t>DOL-OTTELZA (GO)</t>
  </si>
  <si>
    <t>DRESENZA (GO)</t>
  </si>
  <si>
    <t>ERSEL IN MONTE (GO)</t>
  </si>
  <si>
    <t>FARRA D'ISONZO (GO)</t>
  </si>
  <si>
    <t>FOGLIANO REDIPUGLIA (GO)</t>
  </si>
  <si>
    <t>GABRIA (GO)</t>
  </si>
  <si>
    <t>PRATELLA (CE)</t>
  </si>
  <si>
    <t>PRESENZANO (CE)</t>
  </si>
  <si>
    <t>RAVISCANINA (CE)</t>
  </si>
  <si>
    <t>RECALE (CE)</t>
  </si>
  <si>
    <t>RIARDO (CE)</t>
  </si>
  <si>
    <t>MONTE SAN VITO (GO)</t>
  </si>
  <si>
    <t>MONTE URABICE (GO)</t>
  </si>
  <si>
    <t>MONTENERO D'IDRIA (GO)</t>
  </si>
  <si>
    <t>SAINT OYEN (AO)</t>
  </si>
  <si>
    <t>SAINT PIERRE (AO)</t>
  </si>
  <si>
    <t>SAINT VINCENT (AO)</t>
  </si>
  <si>
    <t>096014</t>
  </si>
  <si>
    <t>13823</t>
  </si>
  <si>
    <t>B933</t>
  </si>
  <si>
    <t>037014</t>
  </si>
  <si>
    <t>40022</t>
  </si>
  <si>
    <t>C086</t>
  </si>
  <si>
    <t>070014</t>
  </si>
  <si>
    <t>C175</t>
  </si>
  <si>
    <t>029040</t>
  </si>
  <si>
    <t>H573</t>
  </si>
  <si>
    <t>016041</t>
  </si>
  <si>
    <t>24037</t>
  </si>
  <si>
    <t>B217</t>
  </si>
  <si>
    <t>022041</t>
  </si>
  <si>
    <t>38033</t>
  </si>
  <si>
    <t>B723</t>
  </si>
  <si>
    <t>012041</t>
  </si>
  <si>
    <t>B999</t>
  </si>
  <si>
    <t>002041</t>
  </si>
  <si>
    <t>025031</t>
  </si>
  <si>
    <t>32013</t>
  </si>
  <si>
    <t>E672</t>
  </si>
  <si>
    <t>054031</t>
  </si>
  <si>
    <t>035045</t>
  </si>
  <si>
    <t>L969</t>
  </si>
  <si>
    <t>083045</t>
  </si>
  <si>
    <t>E876</t>
  </si>
  <si>
    <t>C564</t>
  </si>
  <si>
    <t>013074</t>
  </si>
  <si>
    <t>C902</t>
  </si>
  <si>
    <t>022074</t>
  </si>
  <si>
    <t>D273</t>
  </si>
  <si>
    <t>017074</t>
  </si>
  <si>
    <t>TORBOLE CASAGLIA (BS)</t>
  </si>
  <si>
    <t>H388</t>
  </si>
  <si>
    <t>66040</t>
  </si>
  <si>
    <t>CASSAGO (CO)</t>
  </si>
  <si>
    <t>CASSAGO BRIANZA (CO)</t>
  </si>
  <si>
    <t>CASSANO ALBESE (CO)</t>
  </si>
  <si>
    <t>ANDORA (SV)</t>
  </si>
  <si>
    <t>ARNASCO (SV)</t>
  </si>
  <si>
    <t>MIGLIONICO (MT)</t>
  </si>
  <si>
    <t>MONTALBANO IONICO (MT)</t>
  </si>
  <si>
    <t>MONTESCAGLIOSO (MT)</t>
  </si>
  <si>
    <t>NOVA SIRI (MT)</t>
  </si>
  <si>
    <t>OLIVETO LUCANO (MT)</t>
  </si>
  <si>
    <t>PISTICCI (MT)</t>
  </si>
  <si>
    <t>POLICORO (MT)</t>
  </si>
  <si>
    <t>001193</t>
  </si>
  <si>
    <t>G684</t>
  </si>
  <si>
    <t>015193</t>
  </si>
  <si>
    <t>013194</t>
  </si>
  <si>
    <t>H171</t>
  </si>
  <si>
    <t>022194</t>
  </si>
  <si>
    <t>L137</t>
  </si>
  <si>
    <t>017194</t>
  </si>
  <si>
    <t>072030</t>
  </si>
  <si>
    <t>70043</t>
  </si>
  <si>
    <t>F376</t>
  </si>
  <si>
    <t>087030</t>
  </si>
  <si>
    <t>A991</t>
  </si>
  <si>
    <t>062013</t>
  </si>
  <si>
    <t>C717</t>
  </si>
  <si>
    <t>001132</t>
  </si>
  <si>
    <t>E551</t>
  </si>
  <si>
    <t>013132</t>
  </si>
  <si>
    <t>058052</t>
  </si>
  <si>
    <t>E813</t>
  </si>
  <si>
    <t>044052</t>
  </si>
  <si>
    <t>F697</t>
  </si>
  <si>
    <t>040052</t>
  </si>
  <si>
    <t>E186</t>
  </si>
  <si>
    <t>087900</t>
  </si>
  <si>
    <t>E018</t>
  </si>
  <si>
    <t>083900</t>
  </si>
  <si>
    <t>E556</t>
  </si>
  <si>
    <t>015900</t>
  </si>
  <si>
    <t>73051</t>
  </si>
  <si>
    <t>G494</t>
  </si>
  <si>
    <t>094050</t>
  </si>
  <si>
    <t>B827</t>
  </si>
  <si>
    <t>C308</t>
  </si>
  <si>
    <t>65011</t>
  </si>
  <si>
    <t>H648</t>
  </si>
  <si>
    <t>006123</t>
  </si>
  <si>
    <t>D893</t>
  </si>
  <si>
    <t>092900</t>
  </si>
  <si>
    <t>E005</t>
  </si>
  <si>
    <t>095900</t>
  </si>
  <si>
    <t>078900</t>
  </si>
  <si>
    <t>L938</t>
  </si>
  <si>
    <t>013241</t>
  </si>
  <si>
    <t>004241</t>
  </si>
  <si>
    <t>L817</t>
  </si>
  <si>
    <t>001241</t>
  </si>
  <si>
    <t>H855</t>
  </si>
  <si>
    <t>015241</t>
  </si>
  <si>
    <t>20059</t>
  </si>
  <si>
    <t>M052</t>
  </si>
  <si>
    <t>S99241</t>
  </si>
  <si>
    <t>Z241</t>
  </si>
  <si>
    <t>001242</t>
  </si>
  <si>
    <t>H862</t>
  </si>
  <si>
    <t>013242</t>
  </si>
  <si>
    <t>L792</t>
  </si>
  <si>
    <t>004242</t>
  </si>
  <si>
    <t>L841</t>
  </si>
  <si>
    <t>016242</t>
  </si>
  <si>
    <t>F237</t>
  </si>
  <si>
    <t>001844</t>
  </si>
  <si>
    <t>F812</t>
  </si>
  <si>
    <t>016844</t>
  </si>
  <si>
    <t>G051</t>
  </si>
  <si>
    <t>008844</t>
  </si>
  <si>
    <t>M040</t>
  </si>
  <si>
    <t>013845</t>
  </si>
  <si>
    <t>B995</t>
  </si>
  <si>
    <t>015845</t>
  </si>
  <si>
    <t>SELLERE (BG)</t>
  </si>
  <si>
    <t>SELVINO (BG)</t>
  </si>
  <si>
    <t>SERIATE (BG)</t>
  </si>
  <si>
    <t>PIAVON (TV)</t>
  </si>
  <si>
    <t>PIEVE DI SOLIGO (TV)</t>
  </si>
  <si>
    <t>F983</t>
  </si>
  <si>
    <t>098042</t>
  </si>
  <si>
    <t>26863</t>
  </si>
  <si>
    <t>G107</t>
  </si>
  <si>
    <t>B094</t>
  </si>
  <si>
    <t>D454</t>
  </si>
  <si>
    <t>102011</t>
  </si>
  <si>
    <t>F263</t>
  </si>
  <si>
    <t>017118</t>
  </si>
  <si>
    <t>F884</t>
  </si>
  <si>
    <t>003118</t>
  </si>
  <si>
    <t>021118</t>
  </si>
  <si>
    <t>013118</t>
  </si>
  <si>
    <t>22044</t>
  </si>
  <si>
    <t>E309</t>
  </si>
  <si>
    <t>006118</t>
  </si>
  <si>
    <t>G042</t>
  </si>
  <si>
    <t>065118</t>
  </si>
  <si>
    <t>84099</t>
  </si>
  <si>
    <t>H800</t>
  </si>
  <si>
    <t>005118</t>
  </si>
  <si>
    <t>14019</t>
  </si>
  <si>
    <t>L984</t>
  </si>
  <si>
    <t>064118</t>
  </si>
  <si>
    <t>L973</t>
  </si>
  <si>
    <t>058118</t>
  </si>
  <si>
    <t>00043</t>
  </si>
  <si>
    <t>M272</t>
  </si>
  <si>
    <t>078118</t>
  </si>
  <si>
    <t>H881</t>
  </si>
  <si>
    <t>079118</t>
  </si>
  <si>
    <t>88066</t>
  </si>
  <si>
    <t>I266</t>
  </si>
  <si>
    <t>015118</t>
  </si>
  <si>
    <t>20025</t>
  </si>
  <si>
    <t>E514</t>
  </si>
  <si>
    <t>004118</t>
  </si>
  <si>
    <t>E945</t>
  </si>
  <si>
    <t>018118</t>
  </si>
  <si>
    <t>G895</t>
  </si>
  <si>
    <t>002118</t>
  </si>
  <si>
    <t>13036</t>
  </si>
  <si>
    <t>H549</t>
  </si>
  <si>
    <t>012118</t>
  </si>
  <si>
    <t>BOSNIA-ERZEGOVINA (I9)</t>
  </si>
  <si>
    <t>BOTSWANA (I9)</t>
  </si>
  <si>
    <t>GRANTORTO (PD)</t>
  </si>
  <si>
    <t>GRANZE (PD)</t>
  </si>
  <si>
    <t>LEGNARO (PD)</t>
  </si>
  <si>
    <t>LIMENA (PD)</t>
  </si>
  <si>
    <t>LOREGGIA (PD)</t>
  </si>
  <si>
    <t>LOZZO ATESTINO (PD)</t>
  </si>
  <si>
    <t>MASERA' DI PADOVA (PD)</t>
  </si>
  <si>
    <t>MASI (PD)</t>
  </si>
  <si>
    <t>MASSANZAGO (PD)</t>
  </si>
  <si>
    <t>MEGLIADINO SAN FIDENZIO (PD)</t>
  </si>
  <si>
    <t>MEGLIADINO SAN VITALE (PD)</t>
  </si>
  <si>
    <t>MERLARA (PD)</t>
  </si>
  <si>
    <t>LENTA (VC)</t>
  </si>
  <si>
    <t>LESSONA (VC)</t>
  </si>
  <si>
    <t>LIGNANA (VC)</t>
  </si>
  <si>
    <t>LIVORNO FERRARIS (VC)</t>
  </si>
  <si>
    <t>LOCARNO (VC)</t>
  </si>
  <si>
    <t>LOZZOLO (VC)</t>
  </si>
  <si>
    <t>MAGNANO (VC)</t>
  </si>
  <si>
    <t>MASSAZZA (VC)</t>
  </si>
  <si>
    <t>MASSERANO (VC)</t>
  </si>
  <si>
    <t>MEZZANA MORTIGLIENGO (VC)</t>
  </si>
  <si>
    <t>CAMERLATA (CO)</t>
  </si>
  <si>
    <t>CAMNAGO FALOPPIA (CO)</t>
  </si>
  <si>
    <t>CAMNAGO VOLTA (CO)</t>
  </si>
  <si>
    <t>CAMPIONE D'ITALIA (CO)</t>
  </si>
  <si>
    <t>CANTU' (CO)</t>
  </si>
  <si>
    <t>CANZO (CO)</t>
  </si>
  <si>
    <t>CAPIAGO (CO)</t>
  </si>
  <si>
    <t>015930</t>
  </si>
  <si>
    <t>H137</t>
  </si>
  <si>
    <t>013930</t>
  </si>
  <si>
    <t>H651</t>
  </si>
  <si>
    <t>001930</t>
  </si>
  <si>
    <t>022930</t>
  </si>
  <si>
    <t>L313</t>
  </si>
  <si>
    <t>88819</t>
  </si>
  <si>
    <t>L802</t>
  </si>
  <si>
    <t>008027</t>
  </si>
  <si>
    <t>D297</t>
  </si>
  <si>
    <t>066090</t>
  </si>
  <si>
    <t>066091</t>
  </si>
  <si>
    <t>066092</t>
  </si>
  <si>
    <t>066093</t>
  </si>
  <si>
    <t>051010</t>
  </si>
  <si>
    <t>52018</t>
  </si>
  <si>
    <t>98030</t>
  </si>
  <si>
    <t>67012</t>
  </si>
  <si>
    <t>B358</t>
  </si>
  <si>
    <t>066097</t>
  </si>
  <si>
    <t>066098</t>
  </si>
  <si>
    <t>066099</t>
  </si>
  <si>
    <t>066100</t>
  </si>
  <si>
    <t>066101</t>
  </si>
  <si>
    <t>70025</t>
  </si>
  <si>
    <t>041011</t>
  </si>
  <si>
    <t>61010</t>
  </si>
  <si>
    <t>C080</t>
  </si>
  <si>
    <t>094011</t>
  </si>
  <si>
    <t>Conigli - fattrici</t>
  </si>
  <si>
    <t>CERVIGNANO D'ADDA (MI)</t>
  </si>
  <si>
    <t>CESANO BOSCONE (MI)</t>
  </si>
  <si>
    <t>CESANO MADERNO (MI)</t>
  </si>
  <si>
    <t>CESATE (MI)</t>
  </si>
  <si>
    <t>CHIARAVALLE MILANESE (MI)</t>
  </si>
  <si>
    <t>SILVANO D'ORBA (AL)</t>
  </si>
  <si>
    <t>SOLERO (AL)</t>
  </si>
  <si>
    <t>003124</t>
  </si>
  <si>
    <t>002124</t>
  </si>
  <si>
    <t>13065</t>
  </si>
  <si>
    <t>079124</t>
  </si>
  <si>
    <t>88077</t>
  </si>
  <si>
    <t>016175</t>
  </si>
  <si>
    <t>H036</t>
  </si>
  <si>
    <t>004175</t>
  </si>
  <si>
    <t>H059</t>
  </si>
  <si>
    <t>017175</t>
  </si>
  <si>
    <t>I476</t>
  </si>
  <si>
    <t>022175</t>
  </si>
  <si>
    <t>I772</t>
  </si>
  <si>
    <t>013175</t>
  </si>
  <si>
    <t>G329</t>
  </si>
  <si>
    <t>006175</t>
  </si>
  <si>
    <t>F862</t>
  </si>
  <si>
    <t>096041</t>
  </si>
  <si>
    <t>13898</t>
  </si>
  <si>
    <t>F993</t>
  </si>
  <si>
    <t>054041</t>
  </si>
  <si>
    <t>06026</t>
  </si>
  <si>
    <t>G618</t>
  </si>
  <si>
    <t>025041</t>
  </si>
  <si>
    <t>32015</t>
  </si>
  <si>
    <t>H092</t>
  </si>
  <si>
    <t>094041</t>
  </si>
  <si>
    <t>H445</t>
  </si>
  <si>
    <t>C204</t>
  </si>
  <si>
    <t>082027</t>
  </si>
  <si>
    <t>90015</t>
  </si>
  <si>
    <t>C421</t>
  </si>
  <si>
    <t>091027</t>
  </si>
  <si>
    <t>D888</t>
  </si>
  <si>
    <t>TOTALE</t>
  </si>
  <si>
    <t>CA</t>
  </si>
  <si>
    <t>SI</t>
  </si>
  <si>
    <t>NO</t>
  </si>
  <si>
    <t>020007</t>
  </si>
  <si>
    <t>46012</t>
  </si>
  <si>
    <t>B110</t>
  </si>
  <si>
    <t>093007</t>
  </si>
  <si>
    <t>33070</t>
  </si>
  <si>
    <t>B215</t>
  </si>
  <si>
    <t>041027</t>
  </si>
  <si>
    <t>61024</t>
  </si>
  <si>
    <t>F310</t>
  </si>
  <si>
    <t>042027</t>
  </si>
  <si>
    <t>60018</t>
  </si>
  <si>
    <t>F560</t>
  </si>
  <si>
    <t>084027</t>
  </si>
  <si>
    <t>G282</t>
  </si>
  <si>
    <t>102027</t>
  </si>
  <si>
    <t>89812</t>
  </si>
  <si>
    <t>G722</t>
  </si>
  <si>
    <t>011027</t>
  </si>
  <si>
    <t>098024</t>
  </si>
  <si>
    <t>D068</t>
  </si>
  <si>
    <t>037024</t>
  </si>
  <si>
    <t>40014</t>
  </si>
  <si>
    <t>D166</t>
  </si>
  <si>
    <t>071024</t>
  </si>
  <si>
    <t>71100</t>
  </si>
  <si>
    <t>D643</t>
  </si>
  <si>
    <t>D763</t>
  </si>
  <si>
    <t>D796</t>
  </si>
  <si>
    <t>D803</t>
  </si>
  <si>
    <t>D823</t>
  </si>
  <si>
    <t>D898</t>
  </si>
  <si>
    <t>D996</t>
  </si>
  <si>
    <t>66052</t>
  </si>
  <si>
    <t>E052</t>
  </si>
  <si>
    <t>E056</t>
  </si>
  <si>
    <t>66016</t>
  </si>
  <si>
    <t>E243</t>
  </si>
  <si>
    <t>E266</t>
  </si>
  <si>
    <t>E424</t>
  </si>
  <si>
    <t>66034</t>
  </si>
  <si>
    <t>36012</t>
  </si>
  <si>
    <t>23010</t>
  </si>
  <si>
    <t>A135</t>
  </si>
  <si>
    <t>034001</t>
  </si>
  <si>
    <t>43051</t>
  </si>
  <si>
    <t>A138</t>
  </si>
  <si>
    <t>083001</t>
  </si>
  <si>
    <t>98070</t>
  </si>
  <si>
    <t>A177</t>
  </si>
  <si>
    <t>021001</t>
  </si>
  <si>
    <t>019022</t>
  </si>
  <si>
    <t>020024</t>
  </si>
  <si>
    <t>67020</t>
  </si>
  <si>
    <t>L'AQUILA</t>
  </si>
  <si>
    <t>AQ</t>
  </si>
  <si>
    <t>A018</t>
  </si>
  <si>
    <t>67041</t>
  </si>
  <si>
    <t>A100</t>
  </si>
  <si>
    <t>67030</t>
  </si>
  <si>
    <t>A187</t>
  </si>
  <si>
    <t>A318</t>
  </si>
  <si>
    <t>A481</t>
  </si>
  <si>
    <t>67051</t>
  </si>
  <si>
    <t>A515</t>
  </si>
  <si>
    <t>67052</t>
  </si>
  <si>
    <t>A603</t>
  </si>
  <si>
    <t>67010</t>
  </si>
  <si>
    <t>A656</t>
  </si>
  <si>
    <t>67021</t>
  </si>
  <si>
    <t>A667</t>
  </si>
  <si>
    <t>A678</t>
  </si>
  <si>
    <t>67050</t>
  </si>
  <si>
    <t>A884</t>
  </si>
  <si>
    <t>09098</t>
  </si>
  <si>
    <t>L122</t>
  </si>
  <si>
    <t>092065</t>
  </si>
  <si>
    <t>I428</t>
  </si>
  <si>
    <t>022066</t>
  </si>
  <si>
    <t>C953</t>
  </si>
  <si>
    <t>017027</t>
  </si>
  <si>
    <t>B124</t>
  </si>
  <si>
    <t>022027</t>
  </si>
  <si>
    <t>38021</t>
  </si>
  <si>
    <t>B165</t>
  </si>
  <si>
    <t>012027</t>
  </si>
  <si>
    <t>21031</t>
  </si>
  <si>
    <t>B326</t>
  </si>
  <si>
    <t>078027</t>
  </si>
  <si>
    <t>B813</t>
  </si>
  <si>
    <t>BORGHETTO SANTO SPIRITO (SV)</t>
  </si>
  <si>
    <t>BORGIO (SV)</t>
  </si>
  <si>
    <t>BORGIO VEREZZI (SV)</t>
  </si>
  <si>
    <t>BORMIDA (SV)</t>
  </si>
  <si>
    <t>BROVIDA (SV)</t>
  </si>
  <si>
    <t>CAGNA (SV)</t>
  </si>
  <si>
    <t>CAIRO MONTENOTTE (SV)</t>
  </si>
  <si>
    <t>RIONERO SANNITICO (IS)</t>
  </si>
  <si>
    <t>015931</t>
  </si>
  <si>
    <t>H138</t>
  </si>
  <si>
    <t>013931</t>
  </si>
  <si>
    <t>H680</t>
  </si>
  <si>
    <t>Equini di età inferiore a 6 mesi allo stato brado</t>
  </si>
  <si>
    <t>Equini di età superiore a 6 mesi in stalla</t>
  </si>
  <si>
    <t>Pecore</t>
  </si>
  <si>
    <t>Altri Ovini</t>
  </si>
  <si>
    <t>Suini - altri</t>
  </si>
  <si>
    <t>Suini - scrofe &gt;50 Kg</t>
  </si>
  <si>
    <t>Suini - suinetti &lt;20 Kg</t>
  </si>
  <si>
    <t>Volatili - ovaiole</t>
  </si>
  <si>
    <t>13025</t>
  </si>
  <si>
    <t>C548</t>
  </si>
  <si>
    <t>030041</t>
  </si>
  <si>
    <t>33024</t>
  </si>
  <si>
    <t>D719</t>
  </si>
  <si>
    <t>024041</t>
  </si>
  <si>
    <t>D750</t>
  </si>
  <si>
    <t>F209</t>
  </si>
  <si>
    <t>051025</t>
  </si>
  <si>
    <t>52048</t>
  </si>
  <si>
    <t>F628</t>
  </si>
  <si>
    <t>084025</t>
  </si>
  <si>
    <t>F655</t>
  </si>
  <si>
    <t>034025</t>
  </si>
  <si>
    <t>43015</t>
  </si>
  <si>
    <t>F914</t>
  </si>
  <si>
    <t>001025</t>
  </si>
  <si>
    <t>26014</t>
  </si>
  <si>
    <t>B890</t>
  </si>
  <si>
    <t>037019</t>
  </si>
  <si>
    <t>40013</t>
  </si>
  <si>
    <t>083004</t>
  </si>
  <si>
    <t>L505</t>
  </si>
  <si>
    <t>012083</t>
  </si>
  <si>
    <t>21056</t>
  </si>
  <si>
    <t>E299</t>
  </si>
  <si>
    <t>065083</t>
  </si>
  <si>
    <t>G039</t>
  </si>
  <si>
    <t>B382</t>
  </si>
  <si>
    <t>B526</t>
  </si>
  <si>
    <t>67013</t>
  </si>
  <si>
    <t>B569</t>
  </si>
  <si>
    <t>B606</t>
  </si>
  <si>
    <t>B624</t>
  </si>
  <si>
    <t>67022</t>
  </si>
  <si>
    <t>B651</t>
  </si>
  <si>
    <t>67053</t>
  </si>
  <si>
    <t>B656</t>
  </si>
  <si>
    <t>67014</t>
  </si>
  <si>
    <t>B658</t>
  </si>
  <si>
    <t>B672</t>
  </si>
  <si>
    <t>86034</t>
  </si>
  <si>
    <t>E259</t>
  </si>
  <si>
    <t>010029</t>
  </si>
  <si>
    <t>62024</t>
  </si>
  <si>
    <t>D429</t>
  </si>
  <si>
    <t>036016</t>
  </si>
  <si>
    <t>41044</t>
  </si>
  <si>
    <t>D783</t>
  </si>
  <si>
    <t>058010</t>
  </si>
  <si>
    <t>00023</t>
  </si>
  <si>
    <t>A446</t>
  </si>
  <si>
    <t>003010</t>
  </si>
  <si>
    <t>28031</t>
  </si>
  <si>
    <t>017010</t>
  </si>
  <si>
    <t>25072</t>
  </si>
  <si>
    <t>A578</t>
  </si>
  <si>
    <t>076010</t>
  </si>
  <si>
    <t>A615</t>
  </si>
  <si>
    <t>ALSERIO (CO)</t>
  </si>
  <si>
    <t>ALZATE BRIANZA (CO)</t>
  </si>
  <si>
    <t>ANNONE DI BRIANZA (CO)</t>
  </si>
  <si>
    <t>CARBONATE (CO)</t>
  </si>
  <si>
    <t>CARCANO (CO)</t>
  </si>
  <si>
    <t>CARELLA CON MARIAGA (CO)</t>
  </si>
  <si>
    <t>016237</t>
  </si>
  <si>
    <t>L894</t>
  </si>
  <si>
    <t>001237</t>
  </si>
  <si>
    <t>H789</t>
  </si>
  <si>
    <t>015237</t>
  </si>
  <si>
    <t>L883</t>
  </si>
  <si>
    <t>004238</t>
  </si>
  <si>
    <t>L758</t>
  </si>
  <si>
    <t>016238</t>
  </si>
  <si>
    <t>L929</t>
  </si>
  <si>
    <t>31051</t>
  </si>
  <si>
    <t>D654</t>
  </si>
  <si>
    <t>092027</t>
  </si>
  <si>
    <t>E084</t>
  </si>
  <si>
    <t>070027</t>
  </si>
  <si>
    <t>E244</t>
  </si>
  <si>
    <t>054027</t>
  </si>
  <si>
    <t>06055</t>
  </si>
  <si>
    <t>E975</t>
  </si>
  <si>
    <t>093027</t>
  </si>
  <si>
    <t>33086</t>
  </si>
  <si>
    <t>F596</t>
  </si>
  <si>
    <t>050027</t>
  </si>
  <si>
    <t>56045</t>
  </si>
  <si>
    <t>G804</t>
  </si>
  <si>
    <t>052027</t>
  </si>
  <si>
    <t>H790</t>
  </si>
  <si>
    <t>059027</t>
  </si>
  <si>
    <t>04013</t>
  </si>
  <si>
    <t>I634</t>
  </si>
  <si>
    <t>077027</t>
  </si>
  <si>
    <t>75018</t>
  </si>
  <si>
    <t>58025</t>
  </si>
  <si>
    <t>F612</t>
  </si>
  <si>
    <t>002113</t>
  </si>
  <si>
    <t>H293</t>
  </si>
  <si>
    <t>065113</t>
  </si>
  <si>
    <t>H654</t>
  </si>
  <si>
    <t>030113</t>
  </si>
  <si>
    <t>G736</t>
  </si>
  <si>
    <t>024113</t>
  </si>
  <si>
    <t>L624</t>
  </si>
  <si>
    <t>021113</t>
  </si>
  <si>
    <t>39039</t>
  </si>
  <si>
    <t>L915</t>
  </si>
  <si>
    <t>058113</t>
  </si>
  <si>
    <t>M095</t>
  </si>
  <si>
    <t>004113</t>
  </si>
  <si>
    <t>E809</t>
  </si>
  <si>
    <t>006113</t>
  </si>
  <si>
    <t>D199</t>
  </si>
  <si>
    <t>003059</t>
  </si>
  <si>
    <t>078059</t>
  </si>
  <si>
    <t>87034</t>
  </si>
  <si>
    <t>E180</t>
  </si>
  <si>
    <t>030059</t>
  </si>
  <si>
    <t>33015</t>
  </si>
  <si>
    <t>F266</t>
  </si>
  <si>
    <t>021059</t>
  </si>
  <si>
    <t>F950</t>
  </si>
  <si>
    <t>076059</t>
  </si>
  <si>
    <t>70022</t>
  </si>
  <si>
    <t>A225</t>
  </si>
  <si>
    <t>CASTEL BOGLIONE (AT)</t>
  </si>
  <si>
    <t>CASTEL ROCCHERO (AT)</t>
  </si>
  <si>
    <t>CASTELL'ALFERO (AT)</t>
  </si>
  <si>
    <t>CASTELLERO (AT)</t>
  </si>
  <si>
    <t>CASTELLETTO MOLINA (AT)</t>
  </si>
  <si>
    <t>CASTELLO DI ANNONE (AT)</t>
  </si>
  <si>
    <t>CASTELNUOVO BELBO (AT)</t>
  </si>
  <si>
    <t>SAN LORENZO ISONTINO (GO)</t>
  </si>
  <si>
    <t>SAN MARTINO QUISCA (GO)</t>
  </si>
  <si>
    <t>SAN PIER D'ISONZO (GO)</t>
  </si>
  <si>
    <t>SAN PIETRO DI GORIZIA (GO)</t>
  </si>
  <si>
    <t>079119</t>
  </si>
  <si>
    <t>065119</t>
  </si>
  <si>
    <t>11016</t>
  </si>
  <si>
    <t>E470</t>
  </si>
  <si>
    <t>H191</t>
  </si>
  <si>
    <t>016871</t>
  </si>
  <si>
    <t>H907</t>
  </si>
  <si>
    <t>015119</t>
  </si>
  <si>
    <t>E530</t>
  </si>
  <si>
    <t>090026</t>
  </si>
  <si>
    <t>54016</t>
  </si>
  <si>
    <t>LOZZA (VA)</t>
  </si>
  <si>
    <t>LOZZO (VA)</t>
  </si>
  <si>
    <t>LUINO (VA)</t>
  </si>
  <si>
    <t>LUVINATE (VA)</t>
  </si>
  <si>
    <t>MACCAGNO (VA)</t>
  </si>
  <si>
    <t>QUINTODECIMO (AP)</t>
  </si>
  <si>
    <t>RAPAGNANO (AP)</t>
  </si>
  <si>
    <t>RIPABERARDA (AP)</t>
  </si>
  <si>
    <t>RIPATRANSONE (AP)</t>
  </si>
  <si>
    <t>ROCCAFLUVIONE (AP)</t>
  </si>
  <si>
    <t>OSOLI (AP)</t>
  </si>
  <si>
    <t>PAGLIARE (AP)</t>
  </si>
  <si>
    <t>PALMIANO (AP)</t>
  </si>
  <si>
    <t>ISPRA (VA)</t>
  </si>
  <si>
    <t>AQUILONIA (AV)</t>
  </si>
  <si>
    <t>ARIANO IRPINO (AV)</t>
  </si>
  <si>
    <t>ATRIPALDA (AV)</t>
  </si>
  <si>
    <t>AVELLA (AV)</t>
  </si>
  <si>
    <t>AVELLINO (AV)</t>
  </si>
  <si>
    <t>BAGNOLI IRPINO (AV)</t>
  </si>
  <si>
    <t>BAIANO (AV)</t>
  </si>
  <si>
    <t>BELLIZZI IRPINO (AV)</t>
  </si>
  <si>
    <t>BISACCIA (AV)</t>
  </si>
  <si>
    <t>BONITO (AV)</t>
  </si>
  <si>
    <t>CAIRANO (AV)</t>
  </si>
  <si>
    <t>CALABRITTO (AV)</t>
  </si>
  <si>
    <t>CALITRI (AV)</t>
  </si>
  <si>
    <t>SAN PIETRO AVELLANA (IS)</t>
  </si>
  <si>
    <t>SANTA MARIA DEL MOLISE (IS)</t>
  </si>
  <si>
    <t>SANT'AGAPITO (IS)</t>
  </si>
  <si>
    <t>TEGLIO VENETO (VE)</t>
  </si>
  <si>
    <t>TORRE DI MOSTO (VE)</t>
  </si>
  <si>
    <t>VENEZIA (VE)</t>
  </si>
  <si>
    <t>VIGONOVO (VE)</t>
  </si>
  <si>
    <t>PROCENO (VT)</t>
  </si>
  <si>
    <t>SAN VITO DI VIPACCO (GO)</t>
  </si>
  <si>
    <t>SANTA CROCE DI AIDUSSINA (GO)</t>
  </si>
  <si>
    <t>GRONA (CO)</t>
  </si>
  <si>
    <t>GUANZATE (CO)</t>
  </si>
  <si>
    <t>IMBERIDO (CO)</t>
  </si>
  <si>
    <t>VIGANO' (LC)</t>
  </si>
  <si>
    <t>ABBADIA CERRETO (LO)</t>
  </si>
  <si>
    <t>BERTONICO (LO)</t>
  </si>
  <si>
    <t>MONTEBELLO DELLA BATTAGLI (PV)</t>
  </si>
  <si>
    <t>MONTEBOLOGNOLA (PV)</t>
  </si>
  <si>
    <t>MONTECALVO VERSIGGIA (PV)</t>
  </si>
  <si>
    <t>MONTELEONE SUI COLLI PAVE (PV)</t>
  </si>
  <si>
    <t>MONTESANO AL PIANO (PV)</t>
  </si>
  <si>
    <t>015232</t>
  </si>
  <si>
    <t>38017</t>
  </si>
  <si>
    <t>F187</t>
  </si>
  <si>
    <t>C531</t>
  </si>
  <si>
    <t>005059</t>
  </si>
  <si>
    <t>14057</t>
  </si>
  <si>
    <t>E338</t>
  </si>
  <si>
    <t>058059</t>
  </si>
  <si>
    <t>00013</t>
  </si>
  <si>
    <t>F127</t>
  </si>
  <si>
    <t>023059</t>
  </si>
  <si>
    <t>37019</t>
  </si>
  <si>
    <t>G489</t>
  </si>
  <si>
    <t>061059</t>
  </si>
  <si>
    <t>G630</t>
  </si>
  <si>
    <t>079059</t>
  </si>
  <si>
    <t>E050</t>
  </si>
  <si>
    <t>MONASTEROLO TORINESE (TO)</t>
  </si>
  <si>
    <t>MONCALIERI (TO)</t>
  </si>
  <si>
    <t>MONCENISIO (TO)</t>
  </si>
  <si>
    <t>MONDRONE (TO)</t>
  </si>
  <si>
    <t>MONTALDO TORINESE (TO)</t>
  </si>
  <si>
    <t>MONTALENGHE (TO)</t>
  </si>
  <si>
    <t>73044</t>
  </si>
  <si>
    <t>90042</t>
  </si>
  <si>
    <t>38060</t>
  </si>
  <si>
    <t>A178</t>
  </si>
  <si>
    <t>H395</t>
  </si>
  <si>
    <t>015189</t>
  </si>
  <si>
    <t>20089</t>
  </si>
  <si>
    <t>001046</t>
  </si>
  <si>
    <t>B350</t>
  </si>
  <si>
    <t>065046</t>
  </si>
  <si>
    <t>I105</t>
  </si>
  <si>
    <t>063075</t>
  </si>
  <si>
    <t>G755</t>
  </si>
  <si>
    <t>065012</t>
  </si>
  <si>
    <t>84031</t>
  </si>
  <si>
    <t>A495</t>
  </si>
  <si>
    <t>060012</t>
  </si>
  <si>
    <t>A502</t>
  </si>
  <si>
    <t>095012</t>
  </si>
  <si>
    <t>A655</t>
  </si>
  <si>
    <t>004012</t>
  </si>
  <si>
    <t>12032</t>
  </si>
  <si>
    <t>A660</t>
  </si>
  <si>
    <t>024012</t>
  </si>
  <si>
    <t>013929</t>
  </si>
  <si>
    <t>H603</t>
  </si>
  <si>
    <t>001929</t>
  </si>
  <si>
    <t>022929</t>
  </si>
  <si>
    <t>L232</t>
  </si>
  <si>
    <t>004027</t>
  </si>
  <si>
    <t>B084</t>
  </si>
  <si>
    <t>076027</t>
  </si>
  <si>
    <t>C539</t>
  </si>
  <si>
    <t>064027</t>
  </si>
  <si>
    <t>028095</t>
  </si>
  <si>
    <t>L497</t>
  </si>
  <si>
    <t>023095</t>
  </si>
  <si>
    <t>37049</t>
  </si>
  <si>
    <t>L912</t>
  </si>
  <si>
    <t>026095</t>
  </si>
  <si>
    <t>31059</t>
  </si>
  <si>
    <t>M171</t>
  </si>
  <si>
    <t>013096</t>
  </si>
  <si>
    <t>022096</t>
  </si>
  <si>
    <t>E222</t>
  </si>
  <si>
    <t>I556</t>
  </si>
  <si>
    <t>015057</t>
  </si>
  <si>
    <t>030057</t>
  </si>
  <si>
    <t>M279</t>
  </si>
  <si>
    <t>031021</t>
  </si>
  <si>
    <t>I082</t>
  </si>
  <si>
    <t>CASTAGNOLE DELLE LANZE (AT)</t>
  </si>
  <si>
    <t>CASTAGNOLE MONFERRATO (AT)</t>
  </si>
  <si>
    <t>012868</t>
  </si>
  <si>
    <t>F742</t>
  </si>
  <si>
    <t>017868</t>
  </si>
  <si>
    <t>G216</t>
  </si>
  <si>
    <t>B078</t>
  </si>
  <si>
    <t>002023</t>
  </si>
  <si>
    <t>078023</t>
  </si>
  <si>
    <t>87061</t>
  </si>
  <si>
    <t>B500</t>
  </si>
  <si>
    <t>024023</t>
  </si>
  <si>
    <t>B547</t>
  </si>
  <si>
    <t>065023</t>
  </si>
  <si>
    <t>B555</t>
  </si>
  <si>
    <t>025023</t>
  </si>
  <si>
    <t>F227</t>
  </si>
  <si>
    <t>012873</t>
  </si>
  <si>
    <t>G029</t>
  </si>
  <si>
    <t>003873</t>
  </si>
  <si>
    <t>G132</t>
  </si>
  <si>
    <t>019873</t>
  </si>
  <si>
    <t>G172</t>
  </si>
  <si>
    <t>017873</t>
  </si>
  <si>
    <t>G668</t>
  </si>
  <si>
    <t>021873</t>
  </si>
  <si>
    <t>H241</t>
  </si>
  <si>
    <t>016873</t>
  </si>
  <si>
    <t>B148</t>
  </si>
  <si>
    <t>018873</t>
  </si>
  <si>
    <t>L266</t>
  </si>
  <si>
    <t>061010</t>
  </si>
  <si>
    <t>81042</t>
  </si>
  <si>
    <t>B445</t>
  </si>
  <si>
    <t>019010</t>
  </si>
  <si>
    <t>071027</t>
  </si>
  <si>
    <t>E549</t>
  </si>
  <si>
    <t>095027</t>
  </si>
  <si>
    <t>F208</t>
  </si>
  <si>
    <t>072027</t>
  </si>
  <si>
    <t>70026</t>
  </si>
  <si>
    <t>F262</t>
  </si>
  <si>
    <t>035027</t>
  </si>
  <si>
    <t>42027</t>
  </si>
  <si>
    <t>F463</t>
  </si>
  <si>
    <t>033027</t>
  </si>
  <si>
    <t>F671</t>
  </si>
  <si>
    <t>036027</t>
  </si>
  <si>
    <t>41015</t>
  </si>
  <si>
    <t>058029</t>
  </si>
  <si>
    <t>024059</t>
  </si>
  <si>
    <t>36060</t>
  </si>
  <si>
    <t>F306</t>
  </si>
  <si>
    <t>064059</t>
  </si>
  <si>
    <t>83038</t>
  </si>
  <si>
    <t>F566</t>
  </si>
  <si>
    <t>002031</t>
  </si>
  <si>
    <t>B768</t>
  </si>
  <si>
    <t>018031</t>
  </si>
  <si>
    <t>B929</t>
  </si>
  <si>
    <t>019031</t>
  </si>
  <si>
    <t>26042</t>
  </si>
  <si>
    <t>C703</t>
  </si>
  <si>
    <t>L461</t>
  </si>
  <si>
    <t>079113</t>
  </si>
  <si>
    <t>005113</t>
  </si>
  <si>
    <t>L807</t>
  </si>
  <si>
    <t>078113</t>
  </si>
  <si>
    <t>H806</t>
  </si>
  <si>
    <t>016113</t>
  </si>
  <si>
    <t>E006</t>
  </si>
  <si>
    <t>015113</t>
  </si>
  <si>
    <t>E313</t>
  </si>
  <si>
    <t>017113</t>
  </si>
  <si>
    <t>25018</t>
  </si>
  <si>
    <t>D904</t>
  </si>
  <si>
    <t>015929</t>
  </si>
  <si>
    <t>H116</t>
  </si>
  <si>
    <t>85055</t>
  </si>
  <si>
    <t>G590</t>
  </si>
  <si>
    <t>103059</t>
  </si>
  <si>
    <t>H107</t>
  </si>
  <si>
    <t>057059</t>
  </si>
  <si>
    <t>02100</t>
  </si>
  <si>
    <t>H282</t>
  </si>
  <si>
    <t>070059</t>
  </si>
  <si>
    <t>86025</t>
  </si>
  <si>
    <t>H313</t>
  </si>
  <si>
    <t>007059</t>
  </si>
  <si>
    <t>H670</t>
  </si>
  <si>
    <t>062059</t>
  </si>
  <si>
    <t>H898</t>
  </si>
  <si>
    <t>019930</t>
  </si>
  <si>
    <t>D979</t>
  </si>
  <si>
    <t>02011</t>
  </si>
  <si>
    <t>A019</t>
  </si>
  <si>
    <t>065001</t>
  </si>
  <si>
    <t>84042</t>
  </si>
  <si>
    <t>A023</t>
  </si>
  <si>
    <t>058066</t>
  </si>
  <si>
    <t>F692</t>
  </si>
  <si>
    <t>091066</t>
  </si>
  <si>
    <t>08036</t>
  </si>
  <si>
    <t>G146</t>
  </si>
  <si>
    <t>061066</t>
  </si>
  <si>
    <t>81017</t>
  </si>
  <si>
    <t>H202</t>
  </si>
  <si>
    <t>88035</t>
  </si>
  <si>
    <t>063091</t>
  </si>
  <si>
    <t>M280</t>
  </si>
  <si>
    <t>083091</t>
  </si>
  <si>
    <t>98077</t>
  </si>
  <si>
    <t>I370</t>
  </si>
  <si>
    <t>028039</t>
  </si>
  <si>
    <t>DOSSO BAROARDO (CR)</t>
  </si>
  <si>
    <t>GORRETO (GE)</t>
  </si>
  <si>
    <t>ISOLA DEL CANTONE (GE)</t>
  </si>
  <si>
    <t>LAVAGNA (GE)</t>
  </si>
  <si>
    <t>LEIVI (GE)</t>
  </si>
  <si>
    <t>ANZANO DI PUGLIA (FG)</t>
  </si>
  <si>
    <t>APRICENA (FG)</t>
  </si>
  <si>
    <t>ASCOLI SATRIANO (FG)</t>
  </si>
  <si>
    <t>BICCARI (FG)</t>
  </si>
  <si>
    <t>BOVINO (FG)</t>
  </si>
  <si>
    <t>CAGNANO VARANO (FG)</t>
  </si>
  <si>
    <t>F814</t>
  </si>
  <si>
    <t>064113</t>
  </si>
  <si>
    <t>080091</t>
  </si>
  <si>
    <t>I955</t>
  </si>
  <si>
    <t>015091</t>
  </si>
  <si>
    <t>20076</t>
  </si>
  <si>
    <t>22049</t>
  </si>
  <si>
    <t>004231</t>
  </si>
  <si>
    <t>L410</t>
  </si>
  <si>
    <t>016231</t>
  </si>
  <si>
    <t>001231</t>
  </si>
  <si>
    <t>H691</t>
  </si>
  <si>
    <t>015231</t>
  </si>
  <si>
    <t>20039</t>
  </si>
  <si>
    <t>L677</t>
  </si>
  <si>
    <t>001232</t>
  </si>
  <si>
    <t>H684</t>
  </si>
  <si>
    <t>013232</t>
  </si>
  <si>
    <t>L640</t>
  </si>
  <si>
    <t>019036</t>
  </si>
  <si>
    <t>26100</t>
  </si>
  <si>
    <t>E648</t>
  </si>
  <si>
    <t>020031</t>
  </si>
  <si>
    <t>B883</t>
  </si>
  <si>
    <t>012039</t>
  </si>
  <si>
    <t>21011</t>
  </si>
  <si>
    <t>B987</t>
  </si>
  <si>
    <t>F494</t>
  </si>
  <si>
    <t>057042</t>
  </si>
  <si>
    <t>B024</t>
  </si>
  <si>
    <t>20013</t>
  </si>
  <si>
    <t>E801</t>
  </si>
  <si>
    <t>017130</t>
  </si>
  <si>
    <t>GROTTAMINARDA (AV)</t>
  </si>
  <si>
    <t>GROTTOLELLA (AV)</t>
  </si>
  <si>
    <t>GUARDIA LOMBARDI (AV)</t>
  </si>
  <si>
    <t>LACEDONIA (AV)</t>
  </si>
  <si>
    <t>LAPIO (AV)</t>
  </si>
  <si>
    <t>005061</t>
  </si>
  <si>
    <t>E917</t>
  </si>
  <si>
    <t>VOLTIDO (CR)</t>
  </si>
  <si>
    <t>ZANENGO (CR)</t>
  </si>
  <si>
    <t>ZAPPELLO (CR)</t>
  </si>
  <si>
    <t>ABBADIA LARIANA (LC)</t>
  </si>
  <si>
    <t>AIRUNO (LC)</t>
  </si>
  <si>
    <t>ANNONE DI BRIANZA (LC)</t>
  </si>
  <si>
    <t>BALLABIO (LC)</t>
  </si>
  <si>
    <t>BARZAGO (LC)</t>
  </si>
  <si>
    <t>BARZANO' (LC)</t>
  </si>
  <si>
    <t>BARZIO (LC)</t>
  </si>
  <si>
    <t>BELLANO (LC)</t>
  </si>
  <si>
    <t>BOSISIO PARINI (LC)</t>
  </si>
  <si>
    <t>BUSTO ARSIZIO (VA)</t>
  </si>
  <si>
    <t>CADEGLIANO (VA)</t>
  </si>
  <si>
    <t>CADEGLIANO-VICONAGO (VA)</t>
  </si>
  <si>
    <t>CADERO CON GRAGLIO (VA)</t>
  </si>
  <si>
    <t>PRATO SESIA (NO)</t>
  </si>
  <si>
    <t>PREGLIA (NO)</t>
  </si>
  <si>
    <t>PREMENO (NO)</t>
  </si>
  <si>
    <t>041049</t>
  </si>
  <si>
    <t>TAVON (TN)</t>
  </si>
  <si>
    <t>TESERO (TN)</t>
  </si>
  <si>
    <t>TIARNO (TN)</t>
  </si>
  <si>
    <t>TIARNO DI SOPRA (TN)</t>
  </si>
  <si>
    <t>TIARNO DI SOTTO (TN)</t>
  </si>
  <si>
    <t>TIGNERONE (TN)</t>
  </si>
  <si>
    <t>TIONE DI TRENTO (TN)</t>
  </si>
  <si>
    <t>TON (TN)</t>
  </si>
  <si>
    <t>TONADICO (TN)</t>
  </si>
  <si>
    <t>TORCEGNO (TN)</t>
  </si>
  <si>
    <t>TORRA (TN)</t>
  </si>
  <si>
    <t>TOSS (TN)</t>
  </si>
  <si>
    <t>TRAMBILENO (TN)</t>
  </si>
  <si>
    <t>TRANSACQUA (TN)</t>
  </si>
  <si>
    <t>TRENTO (TN)</t>
  </si>
  <si>
    <t>TRES (TN)</t>
  </si>
  <si>
    <t>013081</t>
  </si>
  <si>
    <t>004081</t>
  </si>
  <si>
    <t>12063</t>
  </si>
  <si>
    <t>D314</t>
  </si>
  <si>
    <t>006081</t>
  </si>
  <si>
    <t>15066</t>
  </si>
  <si>
    <t>D944</t>
  </si>
  <si>
    <t>058081</t>
  </si>
  <si>
    <t>H267</t>
  </si>
  <si>
    <t>023081</t>
  </si>
  <si>
    <t>37038</t>
  </si>
  <si>
    <t>74021</t>
  </si>
  <si>
    <t>B808</t>
  </si>
  <si>
    <t>041813</t>
  </si>
  <si>
    <t>F602</t>
  </si>
  <si>
    <t>023813</t>
  </si>
  <si>
    <t>G341</t>
  </si>
  <si>
    <t>010813</t>
  </si>
  <si>
    <t>G414</t>
  </si>
  <si>
    <t>004813</t>
  </si>
  <si>
    <t>G460</t>
  </si>
  <si>
    <t>030813</t>
  </si>
  <si>
    <t>G472</t>
  </si>
  <si>
    <t>044813</t>
  </si>
  <si>
    <t>G883</t>
  </si>
  <si>
    <t>080813</t>
  </si>
  <si>
    <t>H155</t>
  </si>
  <si>
    <t>H761</t>
  </si>
  <si>
    <t>019932</t>
  </si>
  <si>
    <t>I966</t>
  </si>
  <si>
    <t>001932</t>
  </si>
  <si>
    <t>022932</t>
  </si>
  <si>
    <t>L618</t>
  </si>
  <si>
    <t>019933</t>
  </si>
  <si>
    <t>M224</t>
  </si>
  <si>
    <t>015933</t>
  </si>
  <si>
    <t>H239</t>
  </si>
  <si>
    <t>013933</t>
  </si>
  <si>
    <t>H905</t>
  </si>
  <si>
    <t>001933</t>
  </si>
  <si>
    <t>022933</t>
  </si>
  <si>
    <t>L694</t>
  </si>
  <si>
    <t>019934</t>
  </si>
  <si>
    <t>M252</t>
  </si>
  <si>
    <t>015934</t>
  </si>
  <si>
    <t>H309</t>
  </si>
  <si>
    <t>013934</t>
  </si>
  <si>
    <t>I162</t>
  </si>
  <si>
    <t>G068</t>
  </si>
  <si>
    <t>F759</t>
  </si>
  <si>
    <t>037802</t>
  </si>
  <si>
    <t>F824</t>
  </si>
  <si>
    <t>090802</t>
  </si>
  <si>
    <t>F973</t>
  </si>
  <si>
    <t>042802</t>
  </si>
  <si>
    <t>G369</t>
  </si>
  <si>
    <t>026802</t>
  </si>
  <si>
    <t>G578</t>
  </si>
  <si>
    <t>079802</t>
  </si>
  <si>
    <t>G708</t>
  </si>
  <si>
    <t>047802</t>
  </si>
  <si>
    <t>G892</t>
  </si>
  <si>
    <t>051802</t>
  </si>
  <si>
    <t>H009</t>
  </si>
  <si>
    <t>087802</t>
  </si>
  <si>
    <t>80067</t>
  </si>
  <si>
    <t>I862</t>
  </si>
  <si>
    <t>015080</t>
  </si>
  <si>
    <t>C820</t>
  </si>
  <si>
    <t>017080</t>
  </si>
  <si>
    <t>D947</t>
  </si>
  <si>
    <t>096028</t>
  </si>
  <si>
    <t>13895</t>
  </si>
  <si>
    <t>E130</t>
  </si>
  <si>
    <t>070028</t>
  </si>
  <si>
    <t>86014</t>
  </si>
  <si>
    <t>E248</t>
  </si>
  <si>
    <t>CASTELLETTO DI BRANDUZZO (PV)</t>
  </si>
  <si>
    <t>CASTELLETTO PO (PV)</t>
  </si>
  <si>
    <t>CASTELLO D'AGOGNA (PV)</t>
  </si>
  <si>
    <t>CASTELNOVETTO (PV)</t>
  </si>
  <si>
    <t>CAVA MANARA (PV)</t>
  </si>
  <si>
    <t>RODELLO (CN)</t>
  </si>
  <si>
    <t>ROSSANA (CN)</t>
  </si>
  <si>
    <t>RUFFIA (CN)</t>
  </si>
  <si>
    <t>SALE DELLE LANGHE (CN)</t>
  </si>
  <si>
    <t>SALE SAN GIOVANNI (CN)</t>
  </si>
  <si>
    <t>SALICETO (CN)</t>
  </si>
  <si>
    <t>SALMOUR (CN)</t>
  </si>
  <si>
    <t>SALUZZO (CN)</t>
  </si>
  <si>
    <t>SAMBUCO (CN)</t>
  </si>
  <si>
    <t>015964</t>
  </si>
  <si>
    <t>L441</t>
  </si>
  <si>
    <t>022965</t>
  </si>
  <si>
    <t>M239</t>
  </si>
  <si>
    <t>015965</t>
  </si>
  <si>
    <t>L442</t>
  </si>
  <si>
    <t>022966</t>
  </si>
  <si>
    <t>M240</t>
  </si>
  <si>
    <t>015966</t>
  </si>
  <si>
    <t>L476</t>
  </si>
  <si>
    <t>022967</t>
  </si>
  <si>
    <t>M241</t>
  </si>
  <si>
    <t>015967</t>
  </si>
  <si>
    <t>L510</t>
  </si>
  <si>
    <t>C896</t>
  </si>
  <si>
    <t>A758</t>
  </si>
  <si>
    <t>008802</t>
  </si>
  <si>
    <t>A828</t>
  </si>
  <si>
    <t>029802</t>
  </si>
  <si>
    <t>006090</t>
  </si>
  <si>
    <t>E870</t>
  </si>
  <si>
    <t>079090</t>
  </si>
  <si>
    <t>G613</t>
  </si>
  <si>
    <t>D480</t>
  </si>
  <si>
    <t>D479</t>
  </si>
  <si>
    <t>I161</t>
  </si>
  <si>
    <t>TABCOMSVA</t>
  </si>
  <si>
    <t>B917</t>
  </si>
  <si>
    <t>CAMPAGNATICO (GR)</t>
  </si>
  <si>
    <t>CAPALBIO (GR)</t>
  </si>
  <si>
    <t>CASTEL DEL PIANO (GR)</t>
  </si>
  <si>
    <t>CASTELL'AZZARA (GR)</t>
  </si>
  <si>
    <t>CASTIGLIONE DELLA PESCAIA (GR)</t>
  </si>
  <si>
    <t>CINIGIANO (GR)</t>
  </si>
  <si>
    <t>CIVITELLA PAGANICO (GR)</t>
  </si>
  <si>
    <t>COMUNE NON IDENTIFICATO D (GR)</t>
  </si>
  <si>
    <t>FOLLONICA (GR)</t>
  </si>
  <si>
    <t>25083</t>
  </si>
  <si>
    <t>D917</t>
  </si>
  <si>
    <t>003074</t>
  </si>
  <si>
    <t>28055</t>
  </si>
  <si>
    <t>079074</t>
  </si>
  <si>
    <t>E991</t>
  </si>
  <si>
    <t>021074</t>
  </si>
  <si>
    <t>09027</t>
  </si>
  <si>
    <t>I667</t>
  </si>
  <si>
    <t>075073</t>
  </si>
  <si>
    <t>I549</t>
  </si>
  <si>
    <t>I99073</t>
  </si>
  <si>
    <t>Z139</t>
  </si>
  <si>
    <t>001074</t>
  </si>
  <si>
    <t>10054</t>
  </si>
  <si>
    <t>I875</t>
  </si>
  <si>
    <t>015139</t>
  </si>
  <si>
    <t>F084</t>
  </si>
  <si>
    <t>016139</t>
  </si>
  <si>
    <t>F547</t>
  </si>
  <si>
    <t>H637</t>
  </si>
  <si>
    <t>015132</t>
  </si>
  <si>
    <t>006132</t>
  </si>
  <si>
    <t>15055</t>
  </si>
  <si>
    <t>G839</t>
  </si>
  <si>
    <t>065132</t>
  </si>
  <si>
    <t>CHIAROMONTE (PZ)</t>
  </si>
  <si>
    <t>POVE DEL GRAPPA (VI)</t>
  </si>
  <si>
    <t>016069</t>
  </si>
  <si>
    <t>PARODI LIGURE (AL)</t>
  </si>
  <si>
    <t>PASTURANA (AL)</t>
  </si>
  <si>
    <t>Documento di identità</t>
  </si>
  <si>
    <t>num.</t>
  </si>
  <si>
    <t>scadenza</t>
  </si>
  <si>
    <t xml:space="preserve">ISCR. REG.IMPRESE CAMERA DI COMM. NUM. </t>
  </si>
  <si>
    <t>016117</t>
  </si>
  <si>
    <t>E148</t>
  </si>
  <si>
    <t>DERUTA (PG)</t>
  </si>
  <si>
    <t>FOLIGNO (PG)</t>
  </si>
  <si>
    <t>FOSSATO DI VICO (PG)</t>
  </si>
  <si>
    <t>FRATTA TODINA (PG)</t>
  </si>
  <si>
    <t>SCALETTA ZANCLEA (ME)</t>
  </si>
  <si>
    <t>VILLAREGGIO (PV)</t>
  </si>
  <si>
    <t>VIMANONE (PV)</t>
  </si>
  <si>
    <t>VISTARINO (PV)</t>
  </si>
  <si>
    <t>VIVENTE (PV)</t>
  </si>
  <si>
    <t>VOGHERA (PV)</t>
  </si>
  <si>
    <t>VOLPARA (PV)</t>
  </si>
  <si>
    <t>MAGIONE (PG)</t>
  </si>
  <si>
    <t>MARSCIANO (PG)</t>
  </si>
  <si>
    <t>MASSA MARTANA (PG)</t>
  </si>
  <si>
    <t>MONTE CASTELLO DI VIBIO (PG)</t>
  </si>
  <si>
    <t>MONTE SANTA MARIA TIBERIN (PG)</t>
  </si>
  <si>
    <t>MONTEFALCO (PG)</t>
  </si>
  <si>
    <t>SANT'AGATA DEL BIANCO (RC)</t>
  </si>
  <si>
    <t>SANT'ALESSIO D'ASPROMONTE (RC)</t>
  </si>
  <si>
    <t>SANT'EUFEMIA D'ASPROMONTE (RC)</t>
  </si>
  <si>
    <t>SANT'ILARIO DELLO IONIO (RC)</t>
  </si>
  <si>
    <t>010822</t>
  </si>
  <si>
    <t>I004</t>
  </si>
  <si>
    <t>046017</t>
  </si>
  <si>
    <t>55100</t>
  </si>
  <si>
    <t>E715</t>
  </si>
  <si>
    <t>073017</t>
  </si>
  <si>
    <t>F563</t>
  </si>
  <si>
    <t>077017</t>
  </si>
  <si>
    <t>75024</t>
  </si>
  <si>
    <t>F637</t>
  </si>
  <si>
    <t>031017</t>
  </si>
  <si>
    <t>34078</t>
  </si>
  <si>
    <t>H665</t>
  </si>
  <si>
    <t>PALAGIANO (TA)</t>
  </si>
  <si>
    <t>PULSANO (TA)</t>
  </si>
  <si>
    <t>ROCCAFORZATA (TA)</t>
  </si>
  <si>
    <t>SAN GIORGIO IONICO (TA)</t>
  </si>
  <si>
    <t>CAMPODIMELE (LT)</t>
  </si>
  <si>
    <t>CASTELFORTE (LT)</t>
  </si>
  <si>
    <t>CASTRI DI LECCE (LE)</t>
  </si>
  <si>
    <t>CASTRIGNANO DE' GRECI (LE)</t>
  </si>
  <si>
    <t>MENDATICA MONTEGROSSO (IM)</t>
  </si>
  <si>
    <t>CASARZA LIGURE (GE)</t>
  </si>
  <si>
    <t>CASELLA (GE)</t>
  </si>
  <si>
    <t>FAVALE DI MALVARO (GE)</t>
  </si>
  <si>
    <t>RUBBIANO (CR)</t>
  </si>
  <si>
    <t>SALVIROLA (CR)</t>
  </si>
  <si>
    <t>SAN BASSANO (CR)</t>
  </si>
  <si>
    <t>SAN BERNARDINO (CR)</t>
  </si>
  <si>
    <t>SAN DANIELE PO (CR)</t>
  </si>
  <si>
    <t>ARMO (IM)</t>
  </si>
  <si>
    <t>ARZENO D'ONEGLIA (IM)</t>
  </si>
  <si>
    <t>AURIGO (IM)</t>
  </si>
  <si>
    <t>BADALUCCO (IM)</t>
  </si>
  <si>
    <t>BAIARDO (IM)</t>
  </si>
  <si>
    <t>BESTAGNO (IM)</t>
  </si>
  <si>
    <t>BORDIGHERA (IM)</t>
  </si>
  <si>
    <t>BORGHETTO D'ARROSCIA (IM)</t>
  </si>
  <si>
    <t>BORGHETTO SAN NICOLO' (IM)</t>
  </si>
  <si>
    <t>TREZZOLASCO (CR)</t>
  </si>
  <si>
    <t>TRIBURGO (CR)</t>
  </si>
  <si>
    <t>TRIGOLO (CR)</t>
  </si>
  <si>
    <t>VAIANO CREMASCO (CR)</t>
  </si>
  <si>
    <t>VAILATE (CR)</t>
  </si>
  <si>
    <t>VAIRANO CREMASCO (CR)</t>
  </si>
  <si>
    <t>VESCOVATO (CR)</t>
  </si>
  <si>
    <t>VHO (CR)</t>
  </si>
  <si>
    <t>VIDICETO (CR)</t>
  </si>
  <si>
    <t>VIDOLASCO (CR)</t>
  </si>
  <si>
    <t>VIGHIZZOLO (CR)</t>
  </si>
  <si>
    <t>VILLA ROCCA (CR)</t>
  </si>
  <si>
    <t>B520</t>
  </si>
  <si>
    <t>011010</t>
  </si>
  <si>
    <t>B839</t>
  </si>
  <si>
    <t>34071</t>
  </si>
  <si>
    <t>D014</t>
  </si>
  <si>
    <t>078003</t>
  </si>
  <si>
    <t>87041</t>
  </si>
  <si>
    <t>A053</t>
  </si>
  <si>
    <t>017003</t>
  </si>
  <si>
    <t>25071</t>
  </si>
  <si>
    <t>A082</t>
  </si>
  <si>
    <t>001003</t>
  </si>
  <si>
    <t>10070</t>
  </si>
  <si>
    <t>A117</t>
  </si>
  <si>
    <t>060003</t>
  </si>
  <si>
    <t>03011</t>
  </si>
  <si>
    <t>A123</t>
  </si>
  <si>
    <t>CASTELFONDO (TN)</t>
  </si>
  <si>
    <t>CASTELLANO (TN)</t>
  </si>
  <si>
    <t>CASTELLO (TN)</t>
  </si>
  <si>
    <t>CASTELLO DI FIEMME (TN)</t>
  </si>
  <si>
    <t>CASTELLO TESINO (TN)</t>
  </si>
  <si>
    <t>CASTELNUOVO (TN)</t>
  </si>
  <si>
    <t>CASTELPIETRA (TN)</t>
  </si>
  <si>
    <t>CAVALESE (TN)</t>
  </si>
  <si>
    <t>CAVARENO (TN)</t>
  </si>
  <si>
    <t>CAVEDAGO (TN)</t>
  </si>
  <si>
    <t>CAVEDINE (TN)</t>
  </si>
  <si>
    <t>CAVIZZANA (TN)</t>
  </si>
  <si>
    <t>CAVRASTO (TN)</t>
  </si>
  <si>
    <t>CELENTINO (TN)</t>
  </si>
  <si>
    <t>CELLEDIZZO (TN)</t>
  </si>
  <si>
    <t>CEMBRA (TN)</t>
  </si>
  <si>
    <t>CENTA SAN NICOLO' (TN)</t>
  </si>
  <si>
    <t>CHIENIS (TN)</t>
  </si>
  <si>
    <t>CHIZZOLA (TN)</t>
  </si>
  <si>
    <t>CIAGO (TN)</t>
  </si>
  <si>
    <t>CIMEGO (TN)</t>
  </si>
  <si>
    <t>CIMONE (TN)</t>
  </si>
  <si>
    <t>CINTE TESINO (TN)</t>
  </si>
  <si>
    <t>CIS (TN)</t>
  </si>
  <si>
    <t>CIVEZZANO (TN)</t>
  </si>
  <si>
    <t>CLES (TN)</t>
  </si>
  <si>
    <t>FRASCATA (AL)</t>
  </si>
  <si>
    <t>FRASSINELLO MONFERRATO (AL)</t>
  </si>
  <si>
    <t>FRASSINELLO-OLIVOLA (AL)</t>
  </si>
  <si>
    <t>FRASSINETO PO (AL)</t>
  </si>
  <si>
    <t>TUENETTO (TN)</t>
  </si>
  <si>
    <t>TUENNO (TN)</t>
  </si>
  <si>
    <t>VALDA (TN)</t>
  </si>
  <si>
    <t>CANEPINA (VT)</t>
  </si>
  <si>
    <t>CANINO (VT)</t>
  </si>
  <si>
    <t>CAPODIMONTE (VT)</t>
  </si>
  <si>
    <t>CAPRANICA (VT)</t>
  </si>
  <si>
    <t>092085</t>
  </si>
  <si>
    <t>L337</t>
  </si>
  <si>
    <t>A337</t>
  </si>
  <si>
    <t>064004</t>
  </si>
  <si>
    <t>Oliveti - per olive da olio (min 270 piante ad Ha da calcolare con il pro-rata)</t>
  </si>
  <si>
    <t>Oliveti - per olive da tavola (min 270 piante ad Ha da calcolare con il pro-rata)</t>
  </si>
  <si>
    <t>Oliveti sparsi (meno di 270 piante ad Ha da calcolare con il pro-rata)</t>
  </si>
  <si>
    <t>28891</t>
  </si>
  <si>
    <t>A427</t>
  </si>
  <si>
    <t>025004</t>
  </si>
  <si>
    <t>32030</t>
  </si>
  <si>
    <t>A443</t>
  </si>
  <si>
    <t>057004</t>
  </si>
  <si>
    <t>02020</t>
  </si>
  <si>
    <t>A464</t>
  </si>
  <si>
    <t>I923</t>
  </si>
  <si>
    <t>I99078</t>
  </si>
  <si>
    <t>Z253</t>
  </si>
  <si>
    <t>021078</t>
  </si>
  <si>
    <t>H837</t>
  </si>
  <si>
    <t>001079</t>
  </si>
  <si>
    <t>069068</t>
  </si>
  <si>
    <t>069069</t>
  </si>
  <si>
    <t>069070</t>
  </si>
  <si>
    <t>069071</t>
  </si>
  <si>
    <t>069072</t>
  </si>
  <si>
    <t>069073</t>
  </si>
  <si>
    <t>069074</t>
  </si>
  <si>
    <t>069075</t>
  </si>
  <si>
    <t>069076</t>
  </si>
  <si>
    <t>069077</t>
  </si>
  <si>
    <t>069078</t>
  </si>
  <si>
    <t>069079</t>
  </si>
  <si>
    <t>26021</t>
  </si>
  <si>
    <t>A299</t>
  </si>
  <si>
    <t>093003</t>
  </si>
  <si>
    <t>33098</t>
  </si>
  <si>
    <t>A456</t>
  </si>
  <si>
    <t>039003</t>
  </si>
  <si>
    <t>48010</t>
  </si>
  <si>
    <t>A551</t>
  </si>
  <si>
    <t>020003</t>
  </si>
  <si>
    <t>46031</t>
  </si>
  <si>
    <t>A575</t>
  </si>
  <si>
    <t>037003</t>
  </si>
  <si>
    <t>40052</t>
  </si>
  <si>
    <t>A665</t>
  </si>
  <si>
    <t>25081</t>
  </si>
  <si>
    <t>A729</t>
  </si>
  <si>
    <t>018014</t>
  </si>
  <si>
    <t>27021</t>
  </si>
  <si>
    <t>A792</t>
  </si>
  <si>
    <t>D352</t>
  </si>
  <si>
    <t>013092</t>
  </si>
  <si>
    <t>D355</t>
  </si>
  <si>
    <t>004092</t>
  </si>
  <si>
    <t>H589</t>
  </si>
  <si>
    <t>017061</t>
  </si>
  <si>
    <t>25062</t>
  </si>
  <si>
    <t>C948</t>
  </si>
  <si>
    <t>030061</t>
  </si>
  <si>
    <t>L430</t>
  </si>
  <si>
    <t>080061</t>
  </si>
  <si>
    <t>52028</t>
  </si>
  <si>
    <t>L123</t>
  </si>
  <si>
    <t>050039</t>
  </si>
  <si>
    <t>56048</t>
  </si>
  <si>
    <t>M126</t>
  </si>
  <si>
    <t>044803</t>
  </si>
  <si>
    <t>C088</t>
  </si>
  <si>
    <t>055803</t>
  </si>
  <si>
    <t>C092</t>
  </si>
  <si>
    <t>056039</t>
  </si>
  <si>
    <t>01036</t>
  </si>
  <si>
    <t>F868</t>
  </si>
  <si>
    <t>002039</t>
  </si>
  <si>
    <t>078039</t>
  </si>
  <si>
    <t>C560</t>
  </si>
  <si>
    <t>061039</t>
  </si>
  <si>
    <t>D886</t>
  </si>
  <si>
    <t>082039</t>
  </si>
  <si>
    <t>E055</t>
  </si>
  <si>
    <t>090039</t>
  </si>
  <si>
    <t>E992</t>
  </si>
  <si>
    <t>057039</t>
  </si>
  <si>
    <t>F430</t>
  </si>
  <si>
    <t>041039</t>
  </si>
  <si>
    <t>61015</t>
  </si>
  <si>
    <t>C102</t>
  </si>
  <si>
    <t>086008</t>
  </si>
  <si>
    <t>C480</t>
  </si>
  <si>
    <t>001008</t>
  </si>
  <si>
    <t>10091</t>
  </si>
  <si>
    <t>11023</t>
  </si>
  <si>
    <t>C595</t>
  </si>
  <si>
    <t>094015</t>
  </si>
  <si>
    <t>86097</t>
  </si>
  <si>
    <t>C620</t>
  </si>
  <si>
    <t>051015</t>
  </si>
  <si>
    <t>C663</t>
  </si>
  <si>
    <t>093015</t>
  </si>
  <si>
    <t>C790</t>
  </si>
  <si>
    <t>025015</t>
  </si>
  <si>
    <t>C920</t>
  </si>
  <si>
    <t>044015</t>
  </si>
  <si>
    <t>63044</t>
  </si>
  <si>
    <t>C935</t>
  </si>
  <si>
    <t>046015</t>
  </si>
  <si>
    <t>55027</t>
  </si>
  <si>
    <t>D874</t>
  </si>
  <si>
    <t>101015</t>
  </si>
  <si>
    <t>88838</t>
  </si>
  <si>
    <t>F157</t>
  </si>
  <si>
    <t>047015</t>
  </si>
  <si>
    <t>51020</t>
  </si>
  <si>
    <t>G715</t>
  </si>
  <si>
    <t>078015</t>
  </si>
  <si>
    <t>87021</t>
  </si>
  <si>
    <t>A773</t>
  </si>
  <si>
    <t>001015</t>
  </si>
  <si>
    <t>A584</t>
  </si>
  <si>
    <t>003015</t>
  </si>
  <si>
    <t>28040</t>
  </si>
  <si>
    <t>006015</t>
  </si>
  <si>
    <t>15022</t>
  </si>
  <si>
    <t>A793</t>
  </si>
  <si>
    <t>002015</t>
  </si>
  <si>
    <t>B009</t>
  </si>
  <si>
    <t>090015</t>
  </si>
  <si>
    <t>B064</t>
  </si>
  <si>
    <t>024015</t>
  </si>
  <si>
    <t>36040</t>
  </si>
  <si>
    <t>B143</t>
  </si>
  <si>
    <t>B991</t>
  </si>
  <si>
    <t>097020</t>
  </si>
  <si>
    <t>23870</t>
  </si>
  <si>
    <t>C521</t>
  </si>
  <si>
    <t>SANTA MARIA MAGGIORE E CR (NO)</t>
  </si>
  <si>
    <t>SANT'AGATA SOPRA CANNOBIO (NO)</t>
  </si>
  <si>
    <t>SANTINO (NO)</t>
  </si>
  <si>
    <t>F855</t>
  </si>
  <si>
    <t>016860</t>
  </si>
  <si>
    <t>H649</t>
  </si>
  <si>
    <t>H344</t>
  </si>
  <si>
    <t>004218</t>
  </si>
  <si>
    <t>I646</t>
  </si>
  <si>
    <t>016218</t>
  </si>
  <si>
    <t>L388</t>
  </si>
  <si>
    <t>95039</t>
  </si>
  <si>
    <t>L355</t>
  </si>
  <si>
    <t>015050</t>
  </si>
  <si>
    <t>85057</t>
  </si>
  <si>
    <t>L326</t>
  </si>
  <si>
    <t>060091</t>
  </si>
  <si>
    <t>57034</t>
  </si>
  <si>
    <t>F660</t>
  </si>
  <si>
    <t>097060</t>
  </si>
  <si>
    <t>23865</t>
  </si>
  <si>
    <t>BELVEGLIO (AT)</t>
  </si>
  <si>
    <t>BERZANO DI SAN PIETRO (AT)</t>
  </si>
  <si>
    <t>BRUNO (AT)</t>
  </si>
  <si>
    <t>BUBBIO (AT)</t>
  </si>
  <si>
    <t>SAN VITALIANO (NA)</t>
  </si>
  <si>
    <t>DOZZA (BO)</t>
  </si>
  <si>
    <t>FONTANELICE (BO)</t>
  </si>
  <si>
    <t>GAGGIO MONTANO (BO)</t>
  </si>
  <si>
    <t>GALLIERA (BO)</t>
  </si>
  <si>
    <t>GRANAGLIONE (BO)</t>
  </si>
  <si>
    <t>GRANAROLO DELL'EMILIA (BO)</t>
  </si>
  <si>
    <t>TORNARECCIO (CH)</t>
  </si>
  <si>
    <t>TORREBRUNA (CH)</t>
  </si>
  <si>
    <t>TORREVECCHIA TEATINA (CH)</t>
  </si>
  <si>
    <t>TORRICELLA PELIGNA (CH)</t>
  </si>
  <si>
    <t>TREGLIO (CH)</t>
  </si>
  <si>
    <t>ROTONDA (PZ)</t>
  </si>
  <si>
    <t>RUOTI (PZ)</t>
  </si>
  <si>
    <t>RUVO DEL MONTE (PZ)</t>
  </si>
  <si>
    <t>CARPIANO (MI)</t>
  </si>
  <si>
    <t>CARUGATE (MI)</t>
  </si>
  <si>
    <t>CATONA (RC)</t>
  </si>
  <si>
    <t>CAULONIA (RC)</t>
  </si>
  <si>
    <t>CIMINA' (RC)</t>
  </si>
  <si>
    <t>CINQUEFRONDI (RC)</t>
  </si>
  <si>
    <t>CITTANOVA (RC)</t>
  </si>
  <si>
    <t>COMUNE NON IDENTIFICATO D (RC)</t>
  </si>
  <si>
    <t>CONDOFURI (RC)</t>
  </si>
  <si>
    <t>COSOLETO (RC)</t>
  </si>
  <si>
    <t>DELIANUOVA (RC)</t>
  </si>
  <si>
    <t>FEROLETO DELLA CHIESA (RC)</t>
  </si>
  <si>
    <t>FERRUZZANO (RC)</t>
  </si>
  <si>
    <t>VARZI (PV)</t>
  </si>
  <si>
    <t>VELEZZO LOMELLINA (PV)</t>
  </si>
  <si>
    <t>VELLEZZO BELLINI (PV)</t>
  </si>
  <si>
    <t>VERRETTO (PV)</t>
  </si>
  <si>
    <t>VERRUA PO (PV)</t>
  </si>
  <si>
    <t>VERRUA SICCOMARIO (PV)</t>
  </si>
  <si>
    <t>INVORIO SUPERIORE (NO)</t>
  </si>
  <si>
    <t>SAN CASCIANO DEI BAGNI (SI)</t>
  </si>
  <si>
    <t>SAN GIMIGNANO (SI)</t>
  </si>
  <si>
    <t>SAN GIOVANNI D'ASSO (SI)</t>
  </si>
  <si>
    <t>COZZO (PV)</t>
  </si>
  <si>
    <t>CURA CARPIGNANO (PV)</t>
  </si>
  <si>
    <t>DONELASCO (PV)</t>
  </si>
  <si>
    <t>DORNO (PV)</t>
  </si>
  <si>
    <t>VERDERIO INFERIORE (LC)</t>
  </si>
  <si>
    <t>VERDERIO SUPERIORE (LC)</t>
  </si>
  <si>
    <t>VESTRENO (LC)</t>
  </si>
  <si>
    <t>B294</t>
  </si>
  <si>
    <t>B681</t>
  </si>
  <si>
    <t>65023</t>
  </si>
  <si>
    <t>B722</t>
  </si>
  <si>
    <t>TORGNON (AO)</t>
  </si>
  <si>
    <t>VALDIGNA D'AOSTA (AO)</t>
  </si>
  <si>
    <t>ANZIO (RM)</t>
  </si>
  <si>
    <t>ARCINAZZO ROMANO (RM)</t>
  </si>
  <si>
    <t>ARDEA (RM)</t>
  </si>
  <si>
    <t>ARICCIA (RM)</t>
  </si>
  <si>
    <t>L265</t>
  </si>
  <si>
    <t>001216</t>
  </si>
  <si>
    <t>H338</t>
  </si>
  <si>
    <t>015216</t>
  </si>
  <si>
    <t>I878</t>
  </si>
  <si>
    <t>I99216</t>
  </si>
  <si>
    <t>Z326</t>
  </si>
  <si>
    <t>013217</t>
  </si>
  <si>
    <t>I860</t>
  </si>
  <si>
    <t>022217</t>
  </si>
  <si>
    <t>38039</t>
  </si>
  <si>
    <t>L893</t>
  </si>
  <si>
    <t>001217</t>
  </si>
  <si>
    <t>10086</t>
  </si>
  <si>
    <t>H340</t>
  </si>
  <si>
    <t>101999</t>
  </si>
  <si>
    <t>004999</t>
  </si>
  <si>
    <t>086999</t>
  </si>
  <si>
    <t>038999</t>
  </si>
  <si>
    <t>048999</t>
  </si>
  <si>
    <t>071999</t>
  </si>
  <si>
    <t>040999</t>
  </si>
  <si>
    <t>060999</t>
  </si>
  <si>
    <t>010999</t>
  </si>
  <si>
    <t>031999</t>
  </si>
  <si>
    <t>053999</t>
  </si>
  <si>
    <t>008999</t>
  </si>
  <si>
    <t>094999</t>
  </si>
  <si>
    <t>011999</t>
  </si>
  <si>
    <t>059999</t>
  </si>
  <si>
    <t>075999</t>
  </si>
  <si>
    <t>097999</t>
  </si>
  <si>
    <t>049999</t>
  </si>
  <si>
    <t>098999</t>
  </si>
  <si>
    <t>046999</t>
  </si>
  <si>
    <t>043999</t>
  </si>
  <si>
    <t>020999</t>
  </si>
  <si>
    <t>045999</t>
  </si>
  <si>
    <t>CONCEI (TN)</t>
  </si>
  <si>
    <t>CONDINO (TN)</t>
  </si>
  <si>
    <t>COREDO (TN)</t>
  </si>
  <si>
    <t>COSTASAVINA (TN)</t>
  </si>
  <si>
    <t>COVELO (TN)</t>
  </si>
  <si>
    <t>CRETO (TN)</t>
  </si>
  <si>
    <t>CROVIANA (TN)</t>
  </si>
  <si>
    <t>D931</t>
  </si>
  <si>
    <t>015111</t>
  </si>
  <si>
    <t>019111</t>
  </si>
  <si>
    <t>L535</t>
  </si>
  <si>
    <t>S99111</t>
  </si>
  <si>
    <t>Z111</t>
  </si>
  <si>
    <t>RINA (BZ)</t>
  </si>
  <si>
    <t>RIO DI PUSTERIA (BZ)</t>
  </si>
  <si>
    <t>28049</t>
  </si>
  <si>
    <t>004142</t>
  </si>
  <si>
    <t>003075</t>
  </si>
  <si>
    <t>078075</t>
  </si>
  <si>
    <t>E888</t>
  </si>
  <si>
    <t>065075</t>
  </si>
  <si>
    <t>F618</t>
  </si>
  <si>
    <t>Operaio Specializzato Super da almeno 3 anni</t>
  </si>
  <si>
    <t>CASTELLONORATO (LT)</t>
  </si>
  <si>
    <t>CISTERNA DI LATINA (LT)</t>
  </si>
  <si>
    <t>COMUNE NON IDENTIFICATO D (LT)</t>
  </si>
  <si>
    <t>CORI (LT)</t>
  </si>
  <si>
    <t>ELENA (LT)</t>
  </si>
  <si>
    <t>FONDI (LT)</t>
  </si>
  <si>
    <t>FORMIA (LT)</t>
  </si>
  <si>
    <t>GAETA (LT)</t>
  </si>
  <si>
    <t>ITRI (LT)</t>
  </si>
  <si>
    <t>LATINA (LT)</t>
  </si>
  <si>
    <t>LENOLA (LT)</t>
  </si>
  <si>
    <t>MAENZA (LT)</t>
  </si>
  <si>
    <t>MARANOLA (LT)</t>
  </si>
  <si>
    <t>MINTURNO (LT)</t>
  </si>
  <si>
    <t>MONTE SAN BIAGIO (LT)</t>
  </si>
  <si>
    <t>NORMA (LT)</t>
  </si>
  <si>
    <t>PONTINIA (LT)</t>
  </si>
  <si>
    <t>PONZA (LT)</t>
  </si>
  <si>
    <t>PRIVERNO (LT)</t>
  </si>
  <si>
    <t>INTROZZO (LC)</t>
  </si>
  <si>
    <t>LECCO (LC)</t>
  </si>
  <si>
    <t>LIERNA (LC)</t>
  </si>
  <si>
    <t>LOMAGNA (LC)</t>
  </si>
  <si>
    <t>I752</t>
  </si>
  <si>
    <t>063080</t>
  </si>
  <si>
    <t>SPINADESCO (CR)</t>
  </si>
  <si>
    <t>SPINEDA (CR)</t>
  </si>
  <si>
    <t>MARGNO (LC)</t>
  </si>
  <si>
    <t>MERATE (LC)</t>
  </si>
  <si>
    <t>MISSAGLIA (LC)</t>
  </si>
  <si>
    <t>MOGGIO (LC)</t>
  </si>
  <si>
    <t>MOLTENO (LC)</t>
  </si>
  <si>
    <t>ROMENTINO (NO)</t>
  </si>
  <si>
    <t>ROVEGRO (NO)</t>
  </si>
  <si>
    <t>RUMIANCA (NO)</t>
  </si>
  <si>
    <t>SALECCHIO (NO)</t>
  </si>
  <si>
    <t>SAMBUGHETTO (NO)</t>
  </si>
  <si>
    <t>006822</t>
  </si>
  <si>
    <t>L028</t>
  </si>
  <si>
    <t>041822</t>
  </si>
  <si>
    <t>L242</t>
  </si>
  <si>
    <t>004822</t>
  </si>
  <si>
    <t>054020</t>
  </si>
  <si>
    <t>37042</t>
  </si>
  <si>
    <t>B402</t>
  </si>
  <si>
    <t>028017</t>
  </si>
  <si>
    <t>35011</t>
  </si>
  <si>
    <t>B524</t>
  </si>
  <si>
    <t>030017</t>
  </si>
  <si>
    <t>B545</t>
  </si>
  <si>
    <t>061017</t>
  </si>
  <si>
    <t>SPINO D'ADDA (CR)</t>
  </si>
  <si>
    <t>STAGNO LOMBARDO (CR)</t>
  </si>
  <si>
    <t>STILO DE' MARIANI (CR)</t>
  </si>
  <si>
    <t>060049</t>
  </si>
  <si>
    <t>M164</t>
  </si>
  <si>
    <t>031813</t>
  </si>
  <si>
    <t>A298</t>
  </si>
  <si>
    <t>003813</t>
  </si>
  <si>
    <t>A504</t>
  </si>
  <si>
    <t>013813</t>
  </si>
  <si>
    <t>A642</t>
  </si>
  <si>
    <t>015813</t>
  </si>
  <si>
    <t>A879</t>
  </si>
  <si>
    <t>012813</t>
  </si>
  <si>
    <t>A899</t>
  </si>
  <si>
    <t>017813</t>
  </si>
  <si>
    <t>B211</t>
  </si>
  <si>
    <t>019813</t>
  </si>
  <si>
    <t>B322</t>
  </si>
  <si>
    <t>022813</t>
  </si>
  <si>
    <t>B344</t>
  </si>
  <si>
    <t>001813</t>
  </si>
  <si>
    <t>018813</t>
  </si>
  <si>
    <t>B552</t>
  </si>
  <si>
    <t>016813</t>
  </si>
  <si>
    <t>B702</t>
  </si>
  <si>
    <t>021813</t>
  </si>
  <si>
    <t>C799</t>
  </si>
  <si>
    <t>C496</t>
  </si>
  <si>
    <t>061028</t>
  </si>
  <si>
    <t>81023</t>
  </si>
  <si>
    <t>C558</t>
  </si>
  <si>
    <t>030028</t>
  </si>
  <si>
    <t>051017</t>
  </si>
  <si>
    <t>52044</t>
  </si>
  <si>
    <t>D077</t>
  </si>
  <si>
    <t>054017</t>
  </si>
  <si>
    <t>06053</t>
  </si>
  <si>
    <t>D279</t>
  </si>
  <si>
    <t>092017</t>
  </si>
  <si>
    <t>051037</t>
  </si>
  <si>
    <t>I991</t>
  </si>
  <si>
    <t>20067</t>
  </si>
  <si>
    <t>004143</t>
  </si>
  <si>
    <t>F723</t>
  </si>
  <si>
    <t>016143</t>
  </si>
  <si>
    <t>F791</t>
  </si>
  <si>
    <t>003143</t>
  </si>
  <si>
    <t>28019</t>
  </si>
  <si>
    <t>L007</t>
  </si>
  <si>
    <t>S99143</t>
  </si>
  <si>
    <t>Z143</t>
  </si>
  <si>
    <t>013144</t>
  </si>
  <si>
    <t>22026</t>
  </si>
  <si>
    <t>F017</t>
  </si>
  <si>
    <t>017144</t>
  </si>
  <si>
    <t>G779</t>
  </si>
  <si>
    <t>041807</t>
  </si>
  <si>
    <t>F413</t>
  </si>
  <si>
    <t>044807</t>
  </si>
  <si>
    <t>022951</t>
  </si>
  <si>
    <t>M225</t>
  </si>
  <si>
    <t>015951</t>
  </si>
  <si>
    <t>SORDEVOLO (VC)</t>
  </si>
  <si>
    <t>SOSTEGNO (VC)</t>
  </si>
  <si>
    <t>STRONA (VC)</t>
  </si>
  <si>
    <t>STROPPIANA (VC)</t>
  </si>
  <si>
    <t>TAVIGLIANO (VC)</t>
  </si>
  <si>
    <t>TERNENGO (VC)</t>
  </si>
  <si>
    <t>TOLLEGNO (VC)</t>
  </si>
  <si>
    <t>TORRAZZO (VC)</t>
  </si>
  <si>
    <t>TRICERRO (VC)</t>
  </si>
  <si>
    <t>TRINO (VC)</t>
  </si>
  <si>
    <t>D782</t>
  </si>
  <si>
    <t>022092</t>
  </si>
  <si>
    <t>E048</t>
  </si>
  <si>
    <t>012092</t>
  </si>
  <si>
    <t>21016</t>
  </si>
  <si>
    <t>E734</t>
  </si>
  <si>
    <t>003092</t>
  </si>
  <si>
    <t>ANZANO DEL PARCO (CO)</t>
  </si>
  <si>
    <t>APPIANO GENTILE (CO)</t>
  </si>
  <si>
    <t>ARCELLASCO (CO)</t>
  </si>
  <si>
    <t>ARGEGNO (CO)</t>
  </si>
  <si>
    <t>AROSIO (CO)</t>
  </si>
  <si>
    <t>ASNAGO (CO)</t>
  </si>
  <si>
    <t>ASSO (CO)</t>
  </si>
  <si>
    <t>BAGAGGERA (CO)</t>
  </si>
  <si>
    <t>BAIEDO (CO)</t>
  </si>
  <si>
    <t>BALLABIO (CO)</t>
  </si>
  <si>
    <t>BALLABIO INFERIORE (CO)</t>
  </si>
  <si>
    <t>40036</t>
  </si>
  <si>
    <t>F706</t>
  </si>
  <si>
    <t>062044</t>
  </si>
  <si>
    <t>82026</t>
  </si>
  <si>
    <t>F717</t>
  </si>
  <si>
    <t>007044</t>
  </si>
  <si>
    <t>11017</t>
  </si>
  <si>
    <t>F726</t>
  </si>
  <si>
    <t>009044</t>
  </si>
  <si>
    <t>B953</t>
  </si>
  <si>
    <t>013061</t>
  </si>
  <si>
    <t>C374</t>
  </si>
  <si>
    <t>006061</t>
  </si>
  <si>
    <t>C977</t>
  </si>
  <si>
    <t>002061</t>
  </si>
  <si>
    <t>13045</t>
  </si>
  <si>
    <t>D938</t>
  </si>
  <si>
    <t>89024</t>
  </si>
  <si>
    <t>G791</t>
  </si>
  <si>
    <t>078061</t>
  </si>
  <si>
    <t>E242</t>
  </si>
  <si>
    <t>083061</t>
  </si>
  <si>
    <t>98026</t>
  </si>
  <si>
    <t>MARANO DI VALPOLICELLA (VR)</t>
  </si>
  <si>
    <t>MARCELLISE (VR)</t>
  </si>
  <si>
    <t>MEZZANE DI SOTTO (VR)</t>
  </si>
  <si>
    <t>CASSOLNOVO (PV)</t>
  </si>
  <si>
    <t>CASTANA (PV)</t>
  </si>
  <si>
    <t>CASTEGGIO (PV)</t>
  </si>
  <si>
    <t>CASTEL LAMBRO (PV)</t>
  </si>
  <si>
    <t>CASTELLARO DE' GIORGI (PV)</t>
  </si>
  <si>
    <t>SAN VITO AL TAGLIAMENTO (PN)</t>
  </si>
  <si>
    <t>VANUATU (I9)</t>
  </si>
  <si>
    <t>VENDA (S9)</t>
  </si>
  <si>
    <t>TRIVERO (VC)</t>
  </si>
  <si>
    <t>TRONZANO VERCELLESE (VC)</t>
  </si>
  <si>
    <t>L990</t>
  </si>
  <si>
    <t>015246</t>
  </si>
  <si>
    <t>M160</t>
  </si>
  <si>
    <t>016247</t>
  </si>
  <si>
    <t>D111</t>
  </si>
  <si>
    <t>004247</t>
  </si>
  <si>
    <t>M015</t>
  </si>
  <si>
    <t>013247</t>
  </si>
  <si>
    <t>SEGNO (TN)</t>
  </si>
  <si>
    <t>SEGONZANO (TN)</t>
  </si>
  <si>
    <t>SEIO (TN)</t>
  </si>
  <si>
    <t>SEO (TN)</t>
  </si>
  <si>
    <t>SERRAVALLE ALL'ADIGE (TN)</t>
  </si>
  <si>
    <t>SERSO (TN)</t>
  </si>
  <si>
    <t>SEVIGNANO (TN)</t>
  </si>
  <si>
    <t>VIETNAM DEL NORD (S9)</t>
  </si>
  <si>
    <t>VIETNAM DEL SUD (S9)</t>
  </si>
  <si>
    <t>SANTA GIUSTINA IN COLLE (PD)</t>
  </si>
  <si>
    <t>SANTA MARGHERITA D'ADIGE (PD)</t>
  </si>
  <si>
    <t>SANT'ANGELO DI PIOVE DI S (PD)</t>
  </si>
  <si>
    <t>89036</t>
  </si>
  <si>
    <t>B118</t>
  </si>
  <si>
    <t>091014</t>
  </si>
  <si>
    <t>075053</t>
  </si>
  <si>
    <t>F881</t>
  </si>
  <si>
    <t>F584</t>
  </si>
  <si>
    <t>012866</t>
  </si>
  <si>
    <t>F525</t>
  </si>
  <si>
    <t>017866</t>
  </si>
  <si>
    <t>E880</t>
  </si>
  <si>
    <t>E707</t>
  </si>
  <si>
    <t>003091</t>
  </si>
  <si>
    <t>E907</t>
  </si>
  <si>
    <t>005091</t>
  </si>
  <si>
    <t>H366</t>
  </si>
  <si>
    <t>MONTE URANO (AP)</t>
  </si>
  <si>
    <t>MONTE VIDON COMBATTE (AP)</t>
  </si>
  <si>
    <t>G787</t>
  </si>
  <si>
    <t>SOVIZZO (VI)</t>
  </si>
  <si>
    <t>TEZZE SUL BRENTA (VI)</t>
  </si>
  <si>
    <t>ARCO (TN)</t>
  </si>
  <si>
    <t>SAN MARTINO BUON ALBERGO (VR)</t>
  </si>
  <si>
    <t>SAN MASSIMO ALL'ADIGE (VR)</t>
  </si>
  <si>
    <t>SAN MAURO DI SALINE (VR)</t>
  </si>
  <si>
    <t>SAN MICHELE EXTRA (VR)</t>
  </si>
  <si>
    <t>SAN PIETRO DI MORUBIO (VR)</t>
  </si>
  <si>
    <t>MARANO EQUO (RM)</t>
  </si>
  <si>
    <t>MARCELLINA (RM)</t>
  </si>
  <si>
    <t>MARINO (RM)</t>
  </si>
  <si>
    <t>MANZANO (TN)</t>
  </si>
  <si>
    <t>MARANO (TN)</t>
  </si>
  <si>
    <t>MARCO (TN)</t>
  </si>
  <si>
    <t>MARGONE (TN)</t>
  </si>
  <si>
    <t>TIROLO (BZ)</t>
  </si>
  <si>
    <t>TISO (BZ)</t>
  </si>
  <si>
    <t>TRENS (BZ)</t>
  </si>
  <si>
    <t>077999</t>
  </si>
  <si>
    <t>083999</t>
  </si>
  <si>
    <t>015999</t>
  </si>
  <si>
    <t>036999</t>
  </si>
  <si>
    <t>063999</t>
  </si>
  <si>
    <t>003999</t>
  </si>
  <si>
    <t>091999</t>
  </si>
  <si>
    <t>C955</t>
  </si>
  <si>
    <t>076064</t>
  </si>
  <si>
    <t>85027</t>
  </si>
  <si>
    <t>H186</t>
  </si>
  <si>
    <t>E316</t>
  </si>
  <si>
    <t>022860</t>
  </si>
  <si>
    <t>E857</t>
  </si>
  <si>
    <t>012860</t>
  </si>
  <si>
    <t>F018</t>
  </si>
  <si>
    <t>017860</t>
  </si>
  <si>
    <t>F264</t>
  </si>
  <si>
    <t>021860</t>
  </si>
  <si>
    <t>I665</t>
  </si>
  <si>
    <t>019916</t>
  </si>
  <si>
    <t>L412</t>
  </si>
  <si>
    <t>021916</t>
  </si>
  <si>
    <t>L661</t>
  </si>
  <si>
    <t>001917</t>
  </si>
  <si>
    <t>015917</t>
  </si>
  <si>
    <t>G360</t>
  </si>
  <si>
    <t>013917</t>
  </si>
  <si>
    <t>G567</t>
  </si>
  <si>
    <t>999917</t>
  </si>
  <si>
    <t>I141</t>
  </si>
  <si>
    <t>022917</t>
  </si>
  <si>
    <t>I672</t>
  </si>
  <si>
    <t>019917</t>
  </si>
  <si>
    <t>A147</t>
  </si>
  <si>
    <t>046028</t>
  </si>
  <si>
    <t>F623</t>
  </si>
  <si>
    <t>071049</t>
  </si>
  <si>
    <t>71015</t>
  </si>
  <si>
    <t>I054</t>
  </si>
  <si>
    <t>029049</t>
  </si>
  <si>
    <t>L967</t>
  </si>
  <si>
    <t>G547</t>
  </si>
  <si>
    <t>053020</t>
  </si>
  <si>
    <t>58053</t>
  </si>
  <si>
    <t>H417</t>
  </si>
  <si>
    <t>076020</t>
  </si>
  <si>
    <t>B906</t>
  </si>
  <si>
    <t>078020</t>
  </si>
  <si>
    <t>B270</t>
  </si>
  <si>
    <t>080020</t>
  </si>
  <si>
    <t>B617</t>
  </si>
  <si>
    <t>001020</t>
  </si>
  <si>
    <t>A607</t>
  </si>
  <si>
    <t>018020</t>
  </si>
  <si>
    <t>B082</t>
  </si>
  <si>
    <t>CATANZARO</t>
  </si>
  <si>
    <t>CZ</t>
  </si>
  <si>
    <t>18</t>
  </si>
  <si>
    <t>A155</t>
  </si>
  <si>
    <t>022002</t>
  </si>
  <si>
    <t>38041</t>
  </si>
  <si>
    <t>TRENTO</t>
  </si>
  <si>
    <t>TN</t>
  </si>
  <si>
    <t>04</t>
  </si>
  <si>
    <t>ZINASCO (PV)</t>
  </si>
  <si>
    <t>ACQUA (SO)</t>
  </si>
  <si>
    <t>ALBAREDO PER SAN MARCO (SO)</t>
  </si>
  <si>
    <t>ALBOSAGGIA (SO)</t>
  </si>
  <si>
    <t>ANDALO VALTELLINO (SO)</t>
  </si>
  <si>
    <t>APRICA (SO)</t>
  </si>
  <si>
    <t>ARDENNO (SO)</t>
  </si>
  <si>
    <t>BEMA (SO)</t>
  </si>
  <si>
    <t>BERBENNO DI VALTELLINA (SO)</t>
  </si>
  <si>
    <t>BIANZONE (SO)</t>
  </si>
  <si>
    <t>BOFFETTO (SO)</t>
  </si>
  <si>
    <t>BORMIO (SO)</t>
  </si>
  <si>
    <t>BUGLIO IN MONTE (SO)</t>
  </si>
  <si>
    <t>ROCCALVECCE (VT)</t>
  </si>
  <si>
    <t>MAURITANIA (I9)</t>
  </si>
  <si>
    <t>MAURIZIO (ISOLE) (I9)</t>
  </si>
  <si>
    <t>MAYOTTE (ISOLA) (S9)</t>
  </si>
  <si>
    <t>MESSICO (I9)</t>
  </si>
  <si>
    <t>E574</t>
  </si>
  <si>
    <t>010009</t>
  </si>
  <si>
    <t>16014</t>
  </si>
  <si>
    <t>B551</t>
  </si>
  <si>
    <t>016009</t>
  </si>
  <si>
    <t>A259</t>
  </si>
  <si>
    <t>001009</t>
  </si>
  <si>
    <t>10020</t>
  </si>
  <si>
    <t>A275</t>
  </si>
  <si>
    <t>013009</t>
  </si>
  <si>
    <t>A319</t>
  </si>
  <si>
    <t>060009</t>
  </si>
  <si>
    <t>03020</t>
  </si>
  <si>
    <t>A421</t>
  </si>
  <si>
    <t>023053</t>
  </si>
  <si>
    <t>37054</t>
  </si>
  <si>
    <t>F918</t>
  </si>
  <si>
    <t>026053</t>
  </si>
  <si>
    <t>G123</t>
  </si>
  <si>
    <t>061053</t>
  </si>
  <si>
    <t>G130</t>
  </si>
  <si>
    <t>20069</t>
  </si>
  <si>
    <t>L667</t>
  </si>
  <si>
    <t>S99230</t>
  </si>
  <si>
    <t>Z230</t>
  </si>
  <si>
    <t>013231</t>
  </si>
  <si>
    <t>B908</t>
  </si>
  <si>
    <t>018827</t>
  </si>
  <si>
    <t>C434</t>
  </si>
  <si>
    <t>017827</t>
  </si>
  <si>
    <t>C761</t>
  </si>
  <si>
    <t>022827</t>
  </si>
  <si>
    <t>018171</t>
  </si>
  <si>
    <t>B422</t>
  </si>
  <si>
    <t>001901</t>
  </si>
  <si>
    <t>S99901</t>
  </si>
  <si>
    <t>Z901</t>
  </si>
  <si>
    <t>018901</t>
  </si>
  <si>
    <t>C423</t>
  </si>
  <si>
    <t>057803</t>
  </si>
  <si>
    <t>C490</t>
  </si>
  <si>
    <t>030803</t>
  </si>
  <si>
    <t>C570</t>
  </si>
  <si>
    <t>054803</t>
  </si>
  <si>
    <t>C571</t>
  </si>
  <si>
    <t>031803</t>
  </si>
  <si>
    <t>D084</t>
  </si>
  <si>
    <t>092803</t>
  </si>
  <si>
    <t>095803</t>
  </si>
  <si>
    <t>D432</t>
  </si>
  <si>
    <t>CASTEL DI LAGO (TR)</t>
  </si>
  <si>
    <t>PIURO (SO)</t>
  </si>
  <si>
    <t>E270</t>
  </si>
  <si>
    <t>059032</t>
  </si>
  <si>
    <t>10095</t>
  </si>
  <si>
    <t>E216</t>
  </si>
  <si>
    <t>D718</t>
  </si>
  <si>
    <t>060040</t>
  </si>
  <si>
    <t>JERAGO CON BESNATE (VA)</t>
  </si>
  <si>
    <t>LAURO (AV)</t>
  </si>
  <si>
    <t>LIONI (AV)</t>
  </si>
  <si>
    <t>LUOGOSANO (AV)</t>
  </si>
  <si>
    <t>MANOCALZATI (AV)</t>
  </si>
  <si>
    <t>MARZANO DI NOLA (AV)</t>
  </si>
  <si>
    <t>PIEVE TESINO (TN)</t>
  </si>
  <si>
    <t>ANTEY SAINT ANDRE' (AO)</t>
  </si>
  <si>
    <t>AOSTA (AO)</t>
  </si>
  <si>
    <t>ARNAD (AO)</t>
  </si>
  <si>
    <t>ARVIER (AO)</t>
  </si>
  <si>
    <t>AVISE (AO)</t>
  </si>
  <si>
    <t>AYAS (AO)</t>
  </si>
  <si>
    <t>AYMAVILLES (AO)</t>
  </si>
  <si>
    <t>BARD (AO)</t>
  </si>
  <si>
    <t>BIONAZ (AO)</t>
  </si>
  <si>
    <t>BRISSOGNE (AO)</t>
  </si>
  <si>
    <t>BRUSSON (AO)</t>
  </si>
  <si>
    <t>CHALLAND SAINT ANSELME (AO)</t>
  </si>
  <si>
    <t>CHALLAND SAINT VICTOR (AO)</t>
  </si>
  <si>
    <t>CHALLANT (AO)</t>
  </si>
  <si>
    <t>CHAMBAVE (AO)</t>
  </si>
  <si>
    <t>D194</t>
  </si>
  <si>
    <t>012064</t>
  </si>
  <si>
    <t>M058</t>
  </si>
  <si>
    <t>024120</t>
  </si>
  <si>
    <t>M170</t>
  </si>
  <si>
    <t>004120</t>
  </si>
  <si>
    <t>G154</t>
  </si>
  <si>
    <t>021068</t>
  </si>
  <si>
    <t>H019</t>
  </si>
  <si>
    <t>PIEDICAVALLO (VC)</t>
  </si>
  <si>
    <t>PILA (VC)</t>
  </si>
  <si>
    <t>PIODE (VC)</t>
  </si>
  <si>
    <t>PISTOLESA (VC)</t>
  </si>
  <si>
    <t>POLLONE (VC)</t>
  </si>
  <si>
    <t>PONDERANO (VC)</t>
  </si>
  <si>
    <t>PORTULA (VC)</t>
  </si>
  <si>
    <t>POSTUA (VC)</t>
  </si>
  <si>
    <t>PRALUNGO (VC)</t>
  </si>
  <si>
    <t>PRAROLO (VC)</t>
  </si>
  <si>
    <t>PRAY (VC)</t>
  </si>
  <si>
    <t>QUAREGNA (VC)</t>
  </si>
  <si>
    <t>QUARONA (VC)</t>
  </si>
  <si>
    <t>DARDINE (TN)</t>
  </si>
  <si>
    <t>DARE' (TN)</t>
  </si>
  <si>
    <t>DARZO (TN)</t>
  </si>
  <si>
    <t>DASINDO (TN)</t>
  </si>
  <si>
    <t>DEGGIANO (TN)</t>
  </si>
  <si>
    <t>DENNO (TN)</t>
  </si>
  <si>
    <t>DERCOLO (TN)</t>
  </si>
  <si>
    <t>DERMULO (TN)</t>
  </si>
  <si>
    <t>DIMARO (TN)</t>
  </si>
  <si>
    <t>DON (TN)</t>
  </si>
  <si>
    <t>DORSINO (TN)</t>
  </si>
  <si>
    <t>DRENA (TN)</t>
  </si>
  <si>
    <t>DRO (TN)</t>
  </si>
  <si>
    <t>CAPENA (RM)</t>
  </si>
  <si>
    <t>L763</t>
  </si>
  <si>
    <t>011032</t>
  </si>
  <si>
    <t>M177</t>
  </si>
  <si>
    <t>082032</t>
  </si>
  <si>
    <t>90016</t>
  </si>
  <si>
    <t>C871</t>
  </si>
  <si>
    <t>006032</t>
  </si>
  <si>
    <t>012132</t>
  </si>
  <si>
    <t>L671</t>
  </si>
  <si>
    <t>017132</t>
  </si>
  <si>
    <t>G248</t>
  </si>
  <si>
    <t>018132</t>
  </si>
  <si>
    <t>REMEDELLO SOPRA (BS)</t>
  </si>
  <si>
    <t>REMEDELLO SOTTO (BS)</t>
  </si>
  <si>
    <t>REZZATO (BS)</t>
  </si>
  <si>
    <t>RIVOLTELLA (BS)</t>
  </si>
  <si>
    <t>H229</t>
  </si>
  <si>
    <t>019091</t>
  </si>
  <si>
    <t>I007</t>
  </si>
  <si>
    <t>024091</t>
  </si>
  <si>
    <t>36066</t>
  </si>
  <si>
    <t>H829</t>
  </si>
  <si>
    <t>028091</t>
  </si>
  <si>
    <t>35019</t>
  </si>
  <si>
    <t>L199</t>
  </si>
  <si>
    <t>023091</t>
  </si>
  <si>
    <t>37100</t>
  </si>
  <si>
    <t>L781</t>
  </si>
  <si>
    <t>026091</t>
  </si>
  <si>
    <t>M048</t>
  </si>
  <si>
    <t>058091</t>
  </si>
  <si>
    <t>00100</t>
  </si>
  <si>
    <t>H501</t>
  </si>
  <si>
    <t>075091</t>
  </si>
  <si>
    <t>L485</t>
  </si>
  <si>
    <t>TIMOLINE (BS)</t>
  </si>
  <si>
    <t>TORBIATO (BS)</t>
  </si>
  <si>
    <t>076087</t>
  </si>
  <si>
    <t>L082</t>
  </si>
  <si>
    <t>L768</t>
  </si>
  <si>
    <t>004236</t>
  </si>
  <si>
    <t>L636</t>
  </si>
  <si>
    <t>013236</t>
  </si>
  <si>
    <t>L715</t>
  </si>
  <si>
    <t>016236</t>
  </si>
  <si>
    <t>L865</t>
  </si>
  <si>
    <t>001236</t>
  </si>
  <si>
    <t>007033</t>
  </si>
  <si>
    <t>11025</t>
  </si>
  <si>
    <t>E168</t>
  </si>
  <si>
    <t>014033</t>
  </si>
  <si>
    <t>23033</t>
  </si>
  <si>
    <t>E200</t>
  </si>
  <si>
    <t>057033</t>
  </si>
  <si>
    <t>02016</t>
  </si>
  <si>
    <t>E535</t>
  </si>
  <si>
    <t>F512</t>
  </si>
  <si>
    <t>076056</t>
  </si>
  <si>
    <t>85015</t>
  </si>
  <si>
    <t>G081</t>
  </si>
  <si>
    <t>G188</t>
  </si>
  <si>
    <t>095057</t>
  </si>
  <si>
    <t>I718</t>
  </si>
  <si>
    <t>016058</t>
  </si>
  <si>
    <t>PLATANIA (CZ)</t>
  </si>
  <si>
    <t>POLIA (CZ)</t>
  </si>
  <si>
    <t>RICADI (CZ)</t>
  </si>
  <si>
    <t>ROCCA DI NETO (CZ)</t>
  </si>
  <si>
    <t>029809</t>
  </si>
  <si>
    <t>E176</t>
  </si>
  <si>
    <t>030809</t>
  </si>
  <si>
    <t>E404</t>
  </si>
  <si>
    <t>004809</t>
  </si>
  <si>
    <t>E699</t>
  </si>
  <si>
    <t>010809</t>
  </si>
  <si>
    <t>E918</t>
  </si>
  <si>
    <t>Z215</t>
  </si>
  <si>
    <t>004216</t>
  </si>
  <si>
    <t>I484</t>
  </si>
  <si>
    <t>013216</t>
  </si>
  <si>
    <t>I856</t>
  </si>
  <si>
    <t>022216</t>
  </si>
  <si>
    <t>L886</t>
  </si>
  <si>
    <t>016216</t>
  </si>
  <si>
    <t>SAN GIOVANNI ILARIONE (VR)</t>
  </si>
  <si>
    <t>SAN GIOVANNI LUPATOTO (VR)</t>
  </si>
  <si>
    <t>079128</t>
  </si>
  <si>
    <t>88029</t>
  </si>
  <si>
    <t>006128</t>
  </si>
  <si>
    <t>G397</t>
  </si>
  <si>
    <t>012128</t>
  </si>
  <si>
    <t>21028</t>
  </si>
  <si>
    <t>L342</t>
  </si>
  <si>
    <t>001128</t>
  </si>
  <si>
    <t>10074</t>
  </si>
  <si>
    <t>E445</t>
  </si>
  <si>
    <t>013128</t>
  </si>
  <si>
    <t>E593</t>
  </si>
  <si>
    <t>015128</t>
  </si>
  <si>
    <t>004128</t>
  </si>
  <si>
    <t>F330</t>
  </si>
  <si>
    <t>002128</t>
  </si>
  <si>
    <t>H725</t>
  </si>
  <si>
    <t>030128</t>
  </si>
  <si>
    <t>L438</t>
  </si>
  <si>
    <t>022129</t>
  </si>
  <si>
    <t>F947</t>
  </si>
  <si>
    <t>079129</t>
  </si>
  <si>
    <t>I655</t>
  </si>
  <si>
    <t>E797</t>
  </si>
  <si>
    <t>D817</t>
  </si>
  <si>
    <t>013106</t>
  </si>
  <si>
    <t>070062</t>
  </si>
  <si>
    <t>86026</t>
  </si>
  <si>
    <t>COLAZZA (NO)</t>
  </si>
  <si>
    <t>COMIGNAGO (NO)</t>
  </si>
  <si>
    <t>COMNAGO (NO)</t>
  </si>
  <si>
    <t>COMUNE NON IDENTIFICATO D (NO)</t>
  </si>
  <si>
    <t>CORCIAGO (NO)</t>
  </si>
  <si>
    <t>COSSOGNO (NO)</t>
  </si>
  <si>
    <t>CRANA (NO)</t>
  </si>
  <si>
    <t>CRANA GATTUGNO (NO)</t>
  </si>
  <si>
    <t>CRAVEGGIA (NO)</t>
  </si>
  <si>
    <t>F585</t>
  </si>
  <si>
    <t>64016</t>
  </si>
  <si>
    <t>I318</t>
  </si>
  <si>
    <t>Z356</t>
  </si>
  <si>
    <t>S99360</t>
  </si>
  <si>
    <t>Z360</t>
  </si>
  <si>
    <t>S99362</t>
  </si>
  <si>
    <t>Z362</t>
  </si>
  <si>
    <t>S99363</t>
  </si>
  <si>
    <t>Z363</t>
  </si>
  <si>
    <t>S99365</t>
  </si>
  <si>
    <t>Z365</t>
  </si>
  <si>
    <t>I99366</t>
  </si>
  <si>
    <t>Z333</t>
  </si>
  <si>
    <t>S99366</t>
  </si>
  <si>
    <t>15059</t>
  </si>
  <si>
    <t>F374</t>
  </si>
  <si>
    <t>065101</t>
  </si>
  <si>
    <t>84026</t>
  </si>
  <si>
    <t>SAVIGNANO IRPINO (AV)</t>
  </si>
  <si>
    <t>SCAMPITELLA (AV)</t>
  </si>
  <si>
    <t>SENERCHIA (AV)</t>
  </si>
  <si>
    <t>SERINO (AV)</t>
  </si>
  <si>
    <t>SIRIGNANO (AV)</t>
  </si>
  <si>
    <t>SOLOFRA (AV)</t>
  </si>
  <si>
    <t>STILVES (BZ)</t>
  </si>
  <si>
    <t>TABLA' (BZ)</t>
  </si>
  <si>
    <t>TANAS (BZ)</t>
  </si>
  <si>
    <t>BRANCALEONE (RC)</t>
  </si>
  <si>
    <t>BRUZZANO ZEFFIRIO (RC)</t>
  </si>
  <si>
    <t>CALANNA (RC)</t>
  </si>
  <si>
    <t>CAMINI (RC)</t>
  </si>
  <si>
    <t>CAPREZZO (NO)</t>
  </si>
  <si>
    <t>CARDEZZA (NO)</t>
  </si>
  <si>
    <t>CARGIAGO (NO)</t>
  </si>
  <si>
    <t>CARPIGNANO SESIA (NO)</t>
  </si>
  <si>
    <t>CARPUGNINO (NO)</t>
  </si>
  <si>
    <t>CASALBELTRAME (NO)</t>
  </si>
  <si>
    <t>CASALE CORTE CERRO (NO)</t>
  </si>
  <si>
    <t>SCARNAFIGI (CN)</t>
  </si>
  <si>
    <t>SCARNAFIGI - RUFFIA (CN)</t>
  </si>
  <si>
    <t>SERRALUNGA D'ALBA (CN)</t>
  </si>
  <si>
    <t>SERRAVALLE LANGHE (CN)</t>
  </si>
  <si>
    <t>SINIO (CN)</t>
  </si>
  <si>
    <t>SOMANO (CN)</t>
  </si>
  <si>
    <t>040046</t>
  </si>
  <si>
    <t>I779</t>
  </si>
  <si>
    <t>048046</t>
  </si>
  <si>
    <t>CREMNAGO (CO)</t>
  </si>
  <si>
    <t>042</t>
  </si>
  <si>
    <t>F840</t>
  </si>
  <si>
    <t>044041</t>
  </si>
  <si>
    <t>63014</t>
  </si>
  <si>
    <t>F522</t>
  </si>
  <si>
    <t>030120</t>
  </si>
  <si>
    <t>L144</t>
  </si>
  <si>
    <t>079120</t>
  </si>
  <si>
    <t>12013</t>
  </si>
  <si>
    <t>C653</t>
  </si>
  <si>
    <t>022068</t>
  </si>
  <si>
    <t>012002</t>
  </si>
  <si>
    <t>17057</t>
  </si>
  <si>
    <t>A647</t>
  </si>
  <si>
    <t>022009</t>
  </si>
  <si>
    <t>023069</t>
  </si>
  <si>
    <t>37047</t>
  </si>
  <si>
    <t>H783</t>
  </si>
  <si>
    <t>C317</t>
  </si>
  <si>
    <t>006056</t>
  </si>
  <si>
    <t>15034</t>
  </si>
  <si>
    <t>C432</t>
  </si>
  <si>
    <t>002056</t>
  </si>
  <si>
    <t>005056</t>
  </si>
  <si>
    <t>001247</t>
  </si>
  <si>
    <t>H997</t>
  </si>
  <si>
    <t>015247</t>
  </si>
  <si>
    <t>M176</t>
  </si>
  <si>
    <t>MALGRATE (LC)</t>
  </si>
  <si>
    <t>012071</t>
  </si>
  <si>
    <t>D871</t>
  </si>
  <si>
    <t>003071</t>
  </si>
  <si>
    <t>28013</t>
  </si>
  <si>
    <t>D937</t>
  </si>
  <si>
    <t>005071</t>
  </si>
  <si>
    <t>F361</t>
  </si>
  <si>
    <t>024071</t>
  </si>
  <si>
    <t>F838</t>
  </si>
  <si>
    <t>097071</t>
  </si>
  <si>
    <t>23899</t>
  </si>
  <si>
    <t>G223</t>
  </si>
  <si>
    <t>028071</t>
  </si>
  <si>
    <t>022910</t>
  </si>
  <si>
    <t>001937</t>
  </si>
  <si>
    <t>015938</t>
  </si>
  <si>
    <t>031807</t>
  </si>
  <si>
    <t>H692</t>
  </si>
  <si>
    <t>063807</t>
  </si>
  <si>
    <t>H908</t>
  </si>
  <si>
    <t>FIESSO D'ARTICO (VE)</t>
  </si>
  <si>
    <t>MAZZARRONE (CT)</t>
  </si>
  <si>
    <t>MILITELLO IN VAL DI CATAN (CT)</t>
  </si>
  <si>
    <t>MILO (CT)</t>
  </si>
  <si>
    <t>MINEO (CT)</t>
  </si>
  <si>
    <t>MIRABELLA IMBACCARI (CT)</t>
  </si>
  <si>
    <t>MISTERBIANCO (CT)</t>
  </si>
  <si>
    <t>MILZANELLO (BS)</t>
  </si>
  <si>
    <t>MILZANO (BS)</t>
  </si>
  <si>
    <t>MOERNA (BS)</t>
  </si>
  <si>
    <t>MOMPIANO (BS)</t>
  </si>
  <si>
    <t>L515</t>
  </si>
  <si>
    <t>001282</t>
  </si>
  <si>
    <t>L516</t>
  </si>
  <si>
    <t>037008</t>
  </si>
  <si>
    <t>40054</t>
  </si>
  <si>
    <t>B249</t>
  </si>
  <si>
    <t>019008</t>
  </si>
  <si>
    <t>A659</t>
  </si>
  <si>
    <t>022809</t>
  </si>
  <si>
    <t>A426</t>
  </si>
  <si>
    <t>017809</t>
  </si>
  <si>
    <t>B022</t>
  </si>
  <si>
    <t>016809</t>
  </si>
  <si>
    <t>B045</t>
  </si>
  <si>
    <t>019809</t>
  </si>
  <si>
    <t>M232</t>
  </si>
  <si>
    <t>015958</t>
  </si>
  <si>
    <t>L541</t>
  </si>
  <si>
    <t>021918</t>
  </si>
  <si>
    <t>L663</t>
  </si>
  <si>
    <t>001919</t>
  </si>
  <si>
    <t>015919</t>
  </si>
  <si>
    <t>G413</t>
  </si>
  <si>
    <t>013919</t>
  </si>
  <si>
    <t>G828</t>
  </si>
  <si>
    <t>999919</t>
  </si>
  <si>
    <t>I746</t>
  </si>
  <si>
    <t>022919</t>
  </si>
  <si>
    <t>I834</t>
  </si>
  <si>
    <t>001920</t>
  </si>
  <si>
    <t>015920</t>
  </si>
  <si>
    <t>M270</t>
  </si>
  <si>
    <t>083103</t>
  </si>
  <si>
    <t>L561</t>
  </si>
  <si>
    <t>078103</t>
  </si>
  <si>
    <t>87074</t>
  </si>
  <si>
    <t>H416</t>
  </si>
  <si>
    <t>061103</t>
  </si>
  <si>
    <t>M260</t>
  </si>
  <si>
    <t>015103</t>
  </si>
  <si>
    <t>20083</t>
  </si>
  <si>
    <t>D845</t>
  </si>
  <si>
    <t>017103</t>
  </si>
  <si>
    <t>25025</t>
  </si>
  <si>
    <t>F015</t>
  </si>
  <si>
    <t>018091</t>
  </si>
  <si>
    <t>F171</t>
  </si>
  <si>
    <t>002091</t>
  </si>
  <si>
    <t>G471</t>
  </si>
  <si>
    <t>030091</t>
  </si>
  <si>
    <t>33047</t>
  </si>
  <si>
    <t>093045</t>
  </si>
  <si>
    <t>L324</t>
  </si>
  <si>
    <t>Provvisorio</t>
  </si>
  <si>
    <t>C636</t>
  </si>
  <si>
    <t>017835</t>
  </si>
  <si>
    <t>D098</t>
  </si>
  <si>
    <t>022835</t>
  </si>
  <si>
    <t>D252</t>
  </si>
  <si>
    <t>018835</t>
  </si>
  <si>
    <t>E046</t>
  </si>
  <si>
    <t>031835</t>
  </si>
  <si>
    <t>E042</t>
  </si>
  <si>
    <t>016835</t>
  </si>
  <si>
    <t>E220</t>
  </si>
  <si>
    <t>021835</t>
  </si>
  <si>
    <t>E449</t>
  </si>
  <si>
    <t>001835</t>
  </si>
  <si>
    <t>F076</t>
  </si>
  <si>
    <t>008835</t>
  </si>
  <si>
    <t>L077</t>
  </si>
  <si>
    <t>013836</t>
  </si>
  <si>
    <t>B761</t>
  </si>
  <si>
    <t>MONTECHIARO DENICE (AL)</t>
  </si>
  <si>
    <t>MONTEGIOCO (AL)</t>
  </si>
  <si>
    <t>MONTEMARZINO (AL)</t>
  </si>
  <si>
    <t>MORANO SUL PO (AL)</t>
  </si>
  <si>
    <t>MORBELLO (AL)</t>
  </si>
  <si>
    <t>MORNESE (AL)</t>
  </si>
  <si>
    <t>019861</t>
  </si>
  <si>
    <t>E357</t>
  </si>
  <si>
    <t>003861</t>
  </si>
  <si>
    <t>B241</t>
  </si>
  <si>
    <t>044802</t>
  </si>
  <si>
    <t>B683</t>
  </si>
  <si>
    <t>072802</t>
  </si>
  <si>
    <t>B737</t>
  </si>
  <si>
    <t>74010</t>
  </si>
  <si>
    <t>M298</t>
  </si>
  <si>
    <t>029029</t>
  </si>
  <si>
    <t>45026</t>
  </si>
  <si>
    <t>E522</t>
  </si>
  <si>
    <t>071029</t>
  </si>
  <si>
    <t>71043</t>
  </si>
  <si>
    <t>E885</t>
  </si>
  <si>
    <t>013030</t>
  </si>
  <si>
    <t>G761</t>
  </si>
  <si>
    <t>001259</t>
  </si>
  <si>
    <t>M045</t>
  </si>
  <si>
    <t>015242</t>
  </si>
  <si>
    <t>M053</t>
  </si>
  <si>
    <t>S99242</t>
  </si>
  <si>
    <t>Z242</t>
  </si>
  <si>
    <t>013243</t>
  </si>
  <si>
    <t>004243</t>
  </si>
  <si>
    <t>070999</t>
  </si>
  <si>
    <t>061999</t>
  </si>
  <si>
    <t>087999</t>
  </si>
  <si>
    <t>079999</t>
  </si>
  <si>
    <t>013999</t>
  </si>
  <si>
    <t>078999</t>
  </si>
  <si>
    <t>019999</t>
  </si>
  <si>
    <t>078026</t>
  </si>
  <si>
    <t>B802</t>
  </si>
  <si>
    <t>076026</t>
  </si>
  <si>
    <t>C345</t>
  </si>
  <si>
    <t>079026</t>
  </si>
  <si>
    <t>021026</t>
  </si>
  <si>
    <t>02018</t>
  </si>
  <si>
    <t>CARDANO AL CAMPO (VA)</t>
  </si>
  <si>
    <t>SAN MAURIZIO D'OPAGLIO (NO)</t>
  </si>
  <si>
    <t>CARFIZZI (CZ)</t>
  </si>
  <si>
    <t>CARLOPOLI (CZ)</t>
  </si>
  <si>
    <t>CASABONA (CZ)</t>
  </si>
  <si>
    <t>CASTAGNA (CZ)</t>
  </si>
  <si>
    <t>CASTELSILANO (CZ)</t>
  </si>
  <si>
    <t>CATANZARO (CZ)</t>
  </si>
  <si>
    <t>CENADI (CZ)</t>
  </si>
  <si>
    <t>CENTRACHE (CZ)</t>
  </si>
  <si>
    <t>CERENZIA (CZ)</t>
  </si>
  <si>
    <t>CERVA (CZ)</t>
  </si>
  <si>
    <t>CESSANITI (CZ)</t>
  </si>
  <si>
    <t>CHIARAVALLE CENTRALE (CZ)</t>
  </si>
  <si>
    <t>CICALA (CZ)</t>
  </si>
  <si>
    <t>CIRO' (CZ)</t>
  </si>
  <si>
    <t>CIRO' MARINA (CZ)</t>
  </si>
  <si>
    <t>LIVIGNO (SO)</t>
  </si>
  <si>
    <t>LOVERO VALTELLINO (SO)</t>
  </si>
  <si>
    <t>MADESIMO (SO)</t>
  </si>
  <si>
    <t>MANTELLO (SO)</t>
  </si>
  <si>
    <t>MAZZO DI VALTELLINA (SO)</t>
  </si>
  <si>
    <t>MELLO (SO)</t>
  </si>
  <si>
    <t>MENAROLA (SO)</t>
  </si>
  <si>
    <t>MESE (SO)</t>
  </si>
  <si>
    <t>G367</t>
  </si>
  <si>
    <t>012127</t>
  </si>
  <si>
    <t>21049</t>
  </si>
  <si>
    <t>L319</t>
  </si>
  <si>
    <t>030127</t>
  </si>
  <si>
    <t>33019</t>
  </si>
  <si>
    <t>L421</t>
  </si>
  <si>
    <t>079127</t>
  </si>
  <si>
    <t>SCALETTA UZZONE (CN)</t>
  </si>
  <si>
    <t>D818</t>
  </si>
  <si>
    <t>070035</t>
  </si>
  <si>
    <t>E780</t>
  </si>
  <si>
    <t>096035</t>
  </si>
  <si>
    <t>13888</t>
  </si>
  <si>
    <t>F369</t>
  </si>
  <si>
    <t>044035</t>
  </si>
  <si>
    <t>63028</t>
  </si>
  <si>
    <t>F493</t>
  </si>
  <si>
    <t>041035</t>
  </si>
  <si>
    <t>F524</t>
  </si>
  <si>
    <t>043035</t>
  </si>
  <si>
    <t>40065</t>
  </si>
  <si>
    <t>G570</t>
  </si>
  <si>
    <t>008047</t>
  </si>
  <si>
    <t>H027</t>
  </si>
  <si>
    <t>071047</t>
  </si>
  <si>
    <t>71014</t>
  </si>
  <si>
    <t>Aglio</t>
  </si>
  <si>
    <t>Agrumi</t>
  </si>
  <si>
    <t>Albicocco</t>
  </si>
  <si>
    <t>Altre coltivazioni a seminativi</t>
  </si>
  <si>
    <t>Altre drupacee</t>
  </si>
  <si>
    <t>BONDENO (FE)</t>
  </si>
  <si>
    <t>CENTO (FE)</t>
  </si>
  <si>
    <t>CODIGORO (FE)</t>
  </si>
  <si>
    <t>TORRE DE' RATTI (AL)</t>
  </si>
  <si>
    <t>TORTONA (AL)</t>
  </si>
  <si>
    <t>083087</t>
  </si>
  <si>
    <t>I254</t>
  </si>
  <si>
    <t>080087</t>
  </si>
  <si>
    <t>I656</t>
  </si>
  <si>
    <t>015087</t>
  </si>
  <si>
    <t>PLESIO (CO)</t>
  </si>
  <si>
    <t>REZZONICO (CO)</t>
  </si>
  <si>
    <t>CERVESINA (PV)</t>
  </si>
  <si>
    <t>CHIGNOLO PO (PV)</t>
  </si>
  <si>
    <t>CIGOGNOLA (PV)</t>
  </si>
  <si>
    <t>I208</t>
  </si>
  <si>
    <t>001071</t>
  </si>
  <si>
    <t>C487</t>
  </si>
  <si>
    <t>015071</t>
  </si>
  <si>
    <t>C536</t>
  </si>
  <si>
    <t>017071</t>
  </si>
  <si>
    <t>D576</t>
  </si>
  <si>
    <t>018071</t>
  </si>
  <si>
    <t>TRINITAPOLI (FG)</t>
  </si>
  <si>
    <t>TROIA (FG)</t>
  </si>
  <si>
    <t>COLOGNA IN GIUDICARIE (TN)</t>
  </si>
  <si>
    <t>COLOGNA-GAVAZZO (TN)</t>
  </si>
  <si>
    <t>COMANO (TN)</t>
  </si>
  <si>
    <t>COMASINE (TN)</t>
  </si>
  <si>
    <t>COMIGHELLO (TN)</t>
  </si>
  <si>
    <t>COMMEZZADURA (TN)</t>
  </si>
  <si>
    <t>G853</t>
  </si>
  <si>
    <t>H724</t>
  </si>
  <si>
    <t>015015</t>
  </si>
  <si>
    <t>A699</t>
  </si>
  <si>
    <t>017015</t>
  </si>
  <si>
    <t>A799</t>
  </si>
  <si>
    <t>018015</t>
  </si>
  <si>
    <t>A989</t>
  </si>
  <si>
    <t>028015</t>
  </si>
  <si>
    <t>B213</t>
  </si>
  <si>
    <t>023015</t>
  </si>
  <si>
    <t>37012</t>
  </si>
  <si>
    <t>B296</t>
  </si>
  <si>
    <t>030015</t>
  </si>
  <si>
    <t>B483</t>
  </si>
  <si>
    <t>019015</t>
  </si>
  <si>
    <t>01019</t>
  </si>
  <si>
    <t>L814</t>
  </si>
  <si>
    <t>080057</t>
  </si>
  <si>
    <t>89015</t>
  </si>
  <si>
    <t>G288</t>
  </si>
  <si>
    <t>044057</t>
  </si>
  <si>
    <t>G403</t>
  </si>
  <si>
    <t>009057</t>
  </si>
  <si>
    <t>I926</t>
  </si>
  <si>
    <t>058057</t>
  </si>
  <si>
    <t>00047</t>
  </si>
  <si>
    <t>G141</t>
  </si>
  <si>
    <t>66020</t>
  </si>
  <si>
    <t>G237</t>
  </si>
  <si>
    <t>66017</t>
  </si>
  <si>
    <t>A550</t>
  </si>
  <si>
    <t>008007</t>
  </si>
  <si>
    <t>18031</t>
  </si>
  <si>
    <t>A581</t>
  </si>
  <si>
    <t>103007</t>
  </si>
  <si>
    <t>B494</t>
  </si>
  <si>
    <t>023023</t>
  </si>
  <si>
    <t>C370</t>
  </si>
  <si>
    <t>015869</t>
  </si>
  <si>
    <t>D275</t>
  </si>
  <si>
    <t>022869</t>
  </si>
  <si>
    <t>F077</t>
  </si>
  <si>
    <t>019869</t>
  </si>
  <si>
    <t>F421</t>
  </si>
  <si>
    <t>003869</t>
  </si>
  <si>
    <t>F790</t>
  </si>
  <si>
    <t>012869</t>
  </si>
  <si>
    <t>F794</t>
  </si>
  <si>
    <t>017869</t>
  </si>
  <si>
    <t>G246</t>
  </si>
  <si>
    <t>021869</t>
  </si>
  <si>
    <t>D213</t>
  </si>
  <si>
    <t>016869</t>
  </si>
  <si>
    <t>I583</t>
  </si>
  <si>
    <t>031869</t>
  </si>
  <si>
    <t>I768</t>
  </si>
  <si>
    <t>018869</t>
  </si>
  <si>
    <t>I933</t>
  </si>
  <si>
    <t>001869</t>
  </si>
  <si>
    <t>L344</t>
  </si>
  <si>
    <t>013870</t>
  </si>
  <si>
    <t>NOGAROLE ROCCA (VR)</t>
  </si>
  <si>
    <t>OPPEANO (VR)</t>
  </si>
  <si>
    <t>065111</t>
  </si>
  <si>
    <t>015908</t>
  </si>
  <si>
    <t>I061</t>
  </si>
  <si>
    <t>021085</t>
  </si>
  <si>
    <t>39047</t>
  </si>
  <si>
    <t>I173</t>
  </si>
  <si>
    <t>SAN VITO CHIETINO (CH)</t>
  </si>
  <si>
    <t>SANTA MARIA IMBARO (CH)</t>
  </si>
  <si>
    <t>SANT'EUSANIO DEL SANGRO (CH)</t>
  </si>
  <si>
    <t>SCERNI (CH)</t>
  </si>
  <si>
    <t>SCHIAVI DI ABRUZZO (CH)</t>
  </si>
  <si>
    <t>TARANTA PELIGNA (CH)</t>
  </si>
  <si>
    <t>TOLLO (CH)</t>
  </si>
  <si>
    <t>TORINO DI SANGRO (CH)</t>
  </si>
  <si>
    <t>004244</t>
  </si>
  <si>
    <t>L942</t>
  </si>
  <si>
    <t>015244</t>
  </si>
  <si>
    <t>M102</t>
  </si>
  <si>
    <t>I99244</t>
  </si>
  <si>
    <t>Z309</t>
  </si>
  <si>
    <t>S99244</t>
  </si>
  <si>
    <t>Z244</t>
  </si>
  <si>
    <t>001245</t>
  </si>
  <si>
    <t>H900</t>
  </si>
  <si>
    <t>013245</t>
  </si>
  <si>
    <t>22079</t>
  </si>
  <si>
    <t>L956</t>
  </si>
  <si>
    <t>D115</t>
  </si>
  <si>
    <t>003845</t>
  </si>
  <si>
    <t>D191</t>
  </si>
  <si>
    <t>012845</t>
  </si>
  <si>
    <t>017845</t>
  </si>
  <si>
    <t>E075</t>
  </si>
  <si>
    <t>022845</t>
  </si>
  <si>
    <t>E225</t>
  </si>
  <si>
    <t>VIVERONE (VC)</t>
  </si>
  <si>
    <t>VOCCA (VC)</t>
  </si>
  <si>
    <t>ZIMONE (VC)</t>
  </si>
  <si>
    <t>ZUBIENA (VC)</t>
  </si>
  <si>
    <t>ZUMAGLIA (VC)</t>
  </si>
  <si>
    <t>ALLEIN (AO)</t>
  </si>
  <si>
    <t>076003</t>
  </si>
  <si>
    <t>82031</t>
  </si>
  <si>
    <t>A265</t>
  </si>
  <si>
    <t>056002</t>
  </si>
  <si>
    <t>01010</t>
  </si>
  <si>
    <t>D505</t>
  </si>
  <si>
    <t>042026</t>
  </si>
  <si>
    <t>60036</t>
  </si>
  <si>
    <t>F453</t>
  </si>
  <si>
    <t>051026</t>
  </si>
  <si>
    <t>52025</t>
  </si>
  <si>
    <t>F656</t>
  </si>
  <si>
    <t>055026</t>
  </si>
  <si>
    <t>05028</t>
  </si>
  <si>
    <t>G432</t>
  </si>
  <si>
    <t>SAN QUIRICO D'ORCIA (SI)</t>
  </si>
  <si>
    <t>SARTEANO (SI)</t>
  </si>
  <si>
    <t>SIENA (SI)</t>
  </si>
  <si>
    <t>SINALUNGA (SI)</t>
  </si>
  <si>
    <t>SOVICILLE (SI)</t>
  </si>
  <si>
    <t>MOTTA MONTECORVINO (FG)</t>
  </si>
  <si>
    <t>ORDONA (FG)</t>
  </si>
  <si>
    <t>ORSARA DI PUGLIA (FG)</t>
  </si>
  <si>
    <t>ORTA NOVA (FG)</t>
  </si>
  <si>
    <t>PANNI (FG)</t>
  </si>
  <si>
    <t>PESCHICI (FG)</t>
  </si>
  <si>
    <t>030031</t>
  </si>
  <si>
    <t>D085</t>
  </si>
  <si>
    <t>026031</t>
  </si>
  <si>
    <t>31018</t>
  </si>
  <si>
    <t>D854</t>
  </si>
  <si>
    <t>075031</t>
  </si>
  <si>
    <t>C606</t>
  </si>
  <si>
    <t>060027</t>
  </si>
  <si>
    <t>C836</t>
  </si>
  <si>
    <t>090027</t>
  </si>
  <si>
    <t>D100</t>
  </si>
  <si>
    <t>026027</t>
  </si>
  <si>
    <t>079001</t>
  </si>
  <si>
    <t>88011</t>
  </si>
  <si>
    <t>A043</t>
  </si>
  <si>
    <t>102001</t>
  </si>
  <si>
    <t>055001</t>
  </si>
  <si>
    <t>029027</t>
  </si>
  <si>
    <t>E008</t>
  </si>
  <si>
    <t>002024</t>
  </si>
  <si>
    <t>078024</t>
  </si>
  <si>
    <t>021857</t>
  </si>
  <si>
    <t>I383</t>
  </si>
  <si>
    <t>092808</t>
  </si>
  <si>
    <t>I708</t>
  </si>
  <si>
    <t>083808</t>
  </si>
  <si>
    <t>I882</t>
  </si>
  <si>
    <t>026808</t>
  </si>
  <si>
    <t>RIVANAZZANO (PV)</t>
  </si>
  <si>
    <t>ROBBIO (PV)</t>
  </si>
  <si>
    <t>ROBECCO PAVESE (PV)</t>
  </si>
  <si>
    <t>ROCCA DE' GIORGI (PV)</t>
  </si>
  <si>
    <t>ROCCA SUSELLA (PV)</t>
  </si>
  <si>
    <t>ROGNANO (PV)</t>
  </si>
  <si>
    <t>016816</t>
  </si>
  <si>
    <t>C455</t>
  </si>
  <si>
    <t>021816</t>
  </si>
  <si>
    <t>C861</t>
  </si>
  <si>
    <t>008816</t>
  </si>
  <si>
    <t>016884</t>
  </si>
  <si>
    <t>M049</t>
  </si>
  <si>
    <t>013885</t>
  </si>
  <si>
    <t>E298</t>
  </si>
  <si>
    <t>B419</t>
  </si>
  <si>
    <t>017035</t>
  </si>
  <si>
    <t>25044</t>
  </si>
  <si>
    <t>B664</t>
  </si>
  <si>
    <t>I805</t>
  </si>
  <si>
    <t>021101</t>
  </si>
  <si>
    <t>39019</t>
  </si>
  <si>
    <t>C364</t>
  </si>
  <si>
    <t>005044</t>
  </si>
  <si>
    <t>C716</t>
  </si>
  <si>
    <t>060030</t>
  </si>
  <si>
    <t>C998</t>
  </si>
  <si>
    <t>023030</t>
  </si>
  <si>
    <t>D118</t>
  </si>
  <si>
    <t>008030</t>
  </si>
  <si>
    <t>18100</t>
  </si>
  <si>
    <t>D319</t>
  </si>
  <si>
    <t>026030</t>
  </si>
  <si>
    <t>D794</t>
  </si>
  <si>
    <t>009030</t>
  </si>
  <si>
    <t>D927</t>
  </si>
  <si>
    <t>A974</t>
  </si>
  <si>
    <t>019817</t>
  </si>
  <si>
    <t>I397</t>
  </si>
  <si>
    <t>013948</t>
  </si>
  <si>
    <t>L370</t>
  </si>
  <si>
    <t>022949</t>
  </si>
  <si>
    <t>M221</t>
  </si>
  <si>
    <t>015949</t>
  </si>
  <si>
    <t>001268</t>
  </si>
  <si>
    <t>I969</t>
  </si>
  <si>
    <t>I99268</t>
  </si>
  <si>
    <t>Z325</t>
  </si>
  <si>
    <t>001269</t>
  </si>
  <si>
    <t>10019</t>
  </si>
  <si>
    <t>I970</t>
  </si>
  <si>
    <t>001270</t>
  </si>
  <si>
    <t>L013</t>
  </si>
  <si>
    <t>030014</t>
  </si>
  <si>
    <t>33042</t>
  </si>
  <si>
    <t>C235</t>
  </si>
  <si>
    <t>024033</t>
  </si>
  <si>
    <t>043056</t>
  </si>
  <si>
    <t>L517</t>
  </si>
  <si>
    <t>001056</t>
  </si>
  <si>
    <t>B733</t>
  </si>
  <si>
    <t>I886</t>
  </si>
  <si>
    <t>26030</t>
  </si>
  <si>
    <t>B320</t>
  </si>
  <si>
    <t>035008</t>
  </si>
  <si>
    <t>42023</t>
  </si>
  <si>
    <t>B328</t>
  </si>
  <si>
    <t>033008</t>
  </si>
  <si>
    <t>B405</t>
  </si>
  <si>
    <t>029008</t>
  </si>
  <si>
    <t>C608</t>
  </si>
  <si>
    <t>040009</t>
  </si>
  <si>
    <t>47012</t>
  </si>
  <si>
    <t>C777</t>
  </si>
  <si>
    <t>086009</t>
  </si>
  <si>
    <t>94100</t>
  </si>
  <si>
    <t>C342</t>
  </si>
  <si>
    <t>I99480</t>
  </si>
  <si>
    <t>Z604</t>
  </si>
  <si>
    <t>I99484</t>
  </si>
  <si>
    <t>Z614</t>
  </si>
  <si>
    <t>I99488</t>
  </si>
  <si>
    <t>Z606</t>
  </si>
  <si>
    <t>I99492</t>
  </si>
  <si>
    <t>Z608</t>
  </si>
  <si>
    <t>ALZATE CON LINDUNO (NO)</t>
  </si>
  <si>
    <t>AMENO (NO)</t>
  </si>
  <si>
    <t>ANTRONA SCHIERANCO (NO)</t>
  </si>
  <si>
    <t>15073</t>
  </si>
  <si>
    <t>C148</t>
  </si>
  <si>
    <t>018047</t>
  </si>
  <si>
    <t>C551</t>
  </si>
  <si>
    <t>002047</t>
  </si>
  <si>
    <t>13033</t>
  </si>
  <si>
    <t>D113</t>
  </si>
  <si>
    <t>019047</t>
  </si>
  <si>
    <t>D966</t>
  </si>
  <si>
    <t>024047</t>
  </si>
  <si>
    <t>E226</t>
  </si>
  <si>
    <t>061047</t>
  </si>
  <si>
    <t>81047</t>
  </si>
  <si>
    <t>E784</t>
  </si>
  <si>
    <t>026047</t>
  </si>
  <si>
    <t>006078</t>
  </si>
  <si>
    <t>D890</t>
  </si>
  <si>
    <t>005078</t>
  </si>
  <si>
    <t>F678</t>
  </si>
  <si>
    <t>096078</t>
  </si>
  <si>
    <t>L933</t>
  </si>
  <si>
    <t>VILLA RAVERIO (MI)</t>
  </si>
  <si>
    <t>VILLANOVA DEL SILLARO (MI)</t>
  </si>
  <si>
    <t>VILLANOVA VIMERCATE (MI)</t>
  </si>
  <si>
    <t>VILLAROSSA (MI)</t>
  </si>
  <si>
    <t>E545</t>
  </si>
  <si>
    <t>012910</t>
  </si>
  <si>
    <t>B854</t>
  </si>
  <si>
    <t>013057</t>
  </si>
  <si>
    <t>006057</t>
  </si>
  <si>
    <t>015147</t>
  </si>
  <si>
    <t>005076</t>
  </si>
  <si>
    <t>F527</t>
  </si>
  <si>
    <t>097076</t>
  </si>
  <si>
    <t>23896</t>
  </si>
  <si>
    <t>I761</t>
  </si>
  <si>
    <t>062076</t>
  </si>
  <si>
    <t>H569</t>
  </si>
  <si>
    <t>065149</t>
  </si>
  <si>
    <t>84077</t>
  </si>
  <si>
    <t>L274</t>
  </si>
  <si>
    <t>SAN NICOLA DA CRISSA (CZ)</t>
  </si>
  <si>
    <t>SAN NICOLA DELL'ALTO (CZ)</t>
  </si>
  <si>
    <t>SAN PIETRO A MAIDA (CZ)</t>
  </si>
  <si>
    <t>SAN PIETRO APOSTOLO (CZ)</t>
  </si>
  <si>
    <t>SAN SOSTENE (CZ)</t>
  </si>
  <si>
    <t>I783</t>
  </si>
  <si>
    <t>064101</t>
  </si>
  <si>
    <t>83029</t>
  </si>
  <si>
    <t>022093</t>
  </si>
  <si>
    <t>38086</t>
  </si>
  <si>
    <t>E065</t>
  </si>
  <si>
    <t>018055</t>
  </si>
  <si>
    <t>F031</t>
  </si>
  <si>
    <t>044806</t>
  </si>
  <si>
    <t>F389</t>
  </si>
  <si>
    <t>027806</t>
  </si>
  <si>
    <t>F807</t>
  </si>
  <si>
    <t>057806</t>
  </si>
  <si>
    <t>G038</t>
  </si>
  <si>
    <t>054806</t>
  </si>
  <si>
    <t>G351</t>
  </si>
  <si>
    <t>062806</t>
  </si>
  <si>
    <t>G466</t>
  </si>
  <si>
    <t>065806</t>
  </si>
  <si>
    <t>G539</t>
  </si>
  <si>
    <t>063806</t>
  </si>
  <si>
    <t>G863</t>
  </si>
  <si>
    <t>031806</t>
  </si>
  <si>
    <t>H513</t>
  </si>
  <si>
    <t>QUINTO VERCELLESE (VC)</t>
  </si>
  <si>
    <t>QUITTENGO (VC)</t>
  </si>
  <si>
    <t>RASSA (VC)</t>
  </si>
  <si>
    <t>RIMA SAN GIUSEPPE (VC)</t>
  </si>
  <si>
    <t>RIMASCO (VC)</t>
  </si>
  <si>
    <t>RIMELLA (VC)</t>
  </si>
  <si>
    <t>RIVA VALDOBBIA (VC)</t>
  </si>
  <si>
    <t>25078</t>
  </si>
  <si>
    <t>G475</t>
  </si>
  <si>
    <t>022140</t>
  </si>
  <si>
    <t>G641</t>
  </si>
  <si>
    <t>Z404</t>
  </si>
  <si>
    <t>S99403</t>
  </si>
  <si>
    <t>091102</t>
  </si>
  <si>
    <t>L992</t>
  </si>
  <si>
    <t>061102</t>
  </si>
  <si>
    <t>M262</t>
  </si>
  <si>
    <t>065102</t>
  </si>
  <si>
    <t>G976</t>
  </si>
  <si>
    <t>001102</t>
  </si>
  <si>
    <t>D524</t>
  </si>
  <si>
    <t>015102</t>
  </si>
  <si>
    <t>018102</t>
  </si>
  <si>
    <t>Z402</t>
  </si>
  <si>
    <t>I99412</t>
  </si>
  <si>
    <t>Z514</t>
  </si>
  <si>
    <t>I99413</t>
  </si>
  <si>
    <t>Z400</t>
  </si>
  <si>
    <t>I99416</t>
  </si>
  <si>
    <t>Z509</t>
  </si>
  <si>
    <t>I99421</t>
  </si>
  <si>
    <t>Z512</t>
  </si>
  <si>
    <t>I99424</t>
  </si>
  <si>
    <t>Z511</t>
  </si>
  <si>
    <t>I99428</t>
  </si>
  <si>
    <t>Z506</t>
  </si>
  <si>
    <t>I99432</t>
  </si>
  <si>
    <t>CL</t>
  </si>
  <si>
    <t>A049</t>
  </si>
  <si>
    <t>086001</t>
  </si>
  <si>
    <t>94011</t>
  </si>
  <si>
    <t>A070</t>
  </si>
  <si>
    <t>86030</t>
  </si>
  <si>
    <t>A050</t>
  </si>
  <si>
    <t>072001</t>
  </si>
  <si>
    <t>70021</t>
  </si>
  <si>
    <t>A048</t>
  </si>
  <si>
    <t>085001</t>
  </si>
  <si>
    <t>93010</t>
  </si>
  <si>
    <t>CALTANISSETTA</t>
  </si>
  <si>
    <t>OR</t>
  </si>
  <si>
    <t>A007</t>
  </si>
  <si>
    <t>041001</t>
  </si>
  <si>
    <t>61041</t>
  </si>
  <si>
    <t>A035</t>
  </si>
  <si>
    <t>056001</t>
  </si>
  <si>
    <t>01021</t>
  </si>
  <si>
    <t>A040</t>
  </si>
  <si>
    <t>I961</t>
  </si>
  <si>
    <t>I99816</t>
  </si>
  <si>
    <t>Z733</t>
  </si>
  <si>
    <t>013817</t>
  </si>
  <si>
    <t>A803</t>
  </si>
  <si>
    <t>031817</t>
  </si>
  <si>
    <t>A868</t>
  </si>
  <si>
    <t>003817</t>
  </si>
  <si>
    <t>A927</t>
  </si>
  <si>
    <t>012817</t>
  </si>
  <si>
    <t>A939</t>
  </si>
  <si>
    <t>015817</t>
  </si>
  <si>
    <t>82038</t>
  </si>
  <si>
    <t>M093</t>
  </si>
  <si>
    <t>103077</t>
  </si>
  <si>
    <t>003151</t>
  </si>
  <si>
    <t>021817</t>
  </si>
  <si>
    <t>C881</t>
  </si>
  <si>
    <t>CAMO (CN)</t>
  </si>
  <si>
    <t>CANALE (CN)</t>
  </si>
  <si>
    <t>CANOSIO (CN)</t>
  </si>
  <si>
    <t>CAPRAUNA (CN)</t>
  </si>
  <si>
    <t>C503</t>
  </si>
  <si>
    <t>017057</t>
  </si>
  <si>
    <t>C850</t>
  </si>
  <si>
    <t>018057</t>
  </si>
  <si>
    <t>D081</t>
  </si>
  <si>
    <t>012057</t>
  </si>
  <si>
    <t>D185</t>
  </si>
  <si>
    <t>005057</t>
  </si>
  <si>
    <t>14035</t>
  </si>
  <si>
    <t>E159</t>
  </si>
  <si>
    <t>028057</t>
  </si>
  <si>
    <t>35036</t>
  </si>
  <si>
    <t>F529</t>
  </si>
  <si>
    <t>M187</t>
  </si>
  <si>
    <t>12020</t>
  </si>
  <si>
    <t>A750</t>
  </si>
  <si>
    <t>017017</t>
  </si>
  <si>
    <t>A817</t>
  </si>
  <si>
    <t>003017</t>
  </si>
  <si>
    <t>022017</t>
  </si>
  <si>
    <t>A902</t>
  </si>
  <si>
    <t>090017</t>
  </si>
  <si>
    <t>B246</t>
  </si>
  <si>
    <t>009017</t>
  </si>
  <si>
    <t>B416</t>
  </si>
  <si>
    <t>021017</t>
  </si>
  <si>
    <t>39032</t>
  </si>
  <si>
    <t>B570</t>
  </si>
  <si>
    <t>076017</t>
  </si>
  <si>
    <t>B549</t>
  </si>
  <si>
    <t>103017</t>
  </si>
  <si>
    <t>H686</t>
  </si>
  <si>
    <t>058115</t>
  </si>
  <si>
    <t>M207</t>
  </si>
  <si>
    <t>20065</t>
  </si>
  <si>
    <t>CAMAGNA MONFERRATO (AL)</t>
  </si>
  <si>
    <t>CAMINO (AL)</t>
  </si>
  <si>
    <t>CANTALUPO LIGURE (AL)</t>
  </si>
  <si>
    <t>CAPRIATA D'ORBA (AL)</t>
  </si>
  <si>
    <t>CARBONARA SCRIVIA (AL)</t>
  </si>
  <si>
    <t>CARENTINO (AL)</t>
  </si>
  <si>
    <t>45030</t>
  </si>
  <si>
    <t>B432</t>
  </si>
  <si>
    <t>020008</t>
  </si>
  <si>
    <t>46013</t>
  </si>
  <si>
    <t>B612</t>
  </si>
  <si>
    <t>026008</t>
  </si>
  <si>
    <t>13042</t>
  </si>
  <si>
    <t>030037</t>
  </si>
  <si>
    <t>H953</t>
  </si>
  <si>
    <t>092060</t>
  </si>
  <si>
    <t>I182</t>
  </si>
  <si>
    <t>041060</t>
  </si>
  <si>
    <t>H951</t>
  </si>
  <si>
    <t>001271</t>
  </si>
  <si>
    <t>L066</t>
  </si>
  <si>
    <t>001272</t>
  </si>
  <si>
    <t>10100</t>
  </si>
  <si>
    <t>L219</t>
  </si>
  <si>
    <t>016047</t>
  </si>
  <si>
    <t>B442</t>
  </si>
  <si>
    <t>015047</t>
  </si>
  <si>
    <t>B671</t>
  </si>
  <si>
    <t>006047</t>
  </si>
  <si>
    <t>044816</t>
  </si>
  <si>
    <t>H310</t>
  </si>
  <si>
    <t>030816</t>
  </si>
  <si>
    <t>G356</t>
  </si>
  <si>
    <t>080816</t>
  </si>
  <si>
    <t>H741</t>
  </si>
  <si>
    <t>004816</t>
  </si>
  <si>
    <t>I038</t>
  </si>
  <si>
    <t>005816</t>
  </si>
  <si>
    <t>95038</t>
  </si>
  <si>
    <t>I240</t>
  </si>
  <si>
    <t>001047</t>
  </si>
  <si>
    <t>10014</t>
  </si>
  <si>
    <t>B435</t>
  </si>
  <si>
    <t>VERGO (MI)</t>
  </si>
  <si>
    <t>VERMEZZO (MI)</t>
  </si>
  <si>
    <t>VERNATE (MI)</t>
  </si>
  <si>
    <t>PIEA (AT)</t>
  </si>
  <si>
    <t>002066</t>
  </si>
  <si>
    <t>E237</t>
  </si>
  <si>
    <t>064066</t>
  </si>
  <si>
    <t>83051</t>
  </si>
  <si>
    <t>F988</t>
  </si>
  <si>
    <t>021066</t>
  </si>
  <si>
    <t>39014</t>
  </si>
  <si>
    <t>G936</t>
  </si>
  <si>
    <t>007066</t>
  </si>
  <si>
    <t>I442</t>
  </si>
  <si>
    <t>005817</t>
  </si>
  <si>
    <t>I680</t>
  </si>
  <si>
    <t>I99817</t>
  </si>
  <si>
    <t>SAN GIORGIO SCARAMPI (AT)</t>
  </si>
  <si>
    <t>SAN MARTINO ALFIERI (AT)</t>
  </si>
  <si>
    <t>M069</t>
  </si>
  <si>
    <t>I99310</t>
  </si>
  <si>
    <t>Z321</t>
  </si>
  <si>
    <t>001311</t>
  </si>
  <si>
    <t>M071</t>
  </si>
  <si>
    <t>I99311</t>
  </si>
  <si>
    <t>Z341</t>
  </si>
  <si>
    <t>001312</t>
  </si>
  <si>
    <t>M080</t>
  </si>
  <si>
    <t>S99312</t>
  </si>
  <si>
    <t>L708</t>
  </si>
  <si>
    <t>022971</t>
  </si>
  <si>
    <t>M246</t>
  </si>
  <si>
    <t>015971</t>
  </si>
  <si>
    <t>VAGLIERANO (AT)</t>
  </si>
  <si>
    <t>VAGLIO SERRA (AT)</t>
  </si>
  <si>
    <t>VALFENERA (AT)</t>
  </si>
  <si>
    <t>VESIME (AT)</t>
  </si>
  <si>
    <t>VIALE (AT)</t>
  </si>
  <si>
    <t>VIARIGI (AT)</t>
  </si>
  <si>
    <t>VIGLIANO D'ASTI (AT)</t>
  </si>
  <si>
    <t>VILLA CORSIONE (AT)</t>
  </si>
  <si>
    <t>VILLA SAN SECONDO (AT)</t>
  </si>
  <si>
    <t>VILLAFRANCA D'ASTI (AT)</t>
  </si>
  <si>
    <t>EMPOLI (FI)</t>
  </si>
  <si>
    <t>FIESOLE (FI)</t>
  </si>
  <si>
    <t>FIGLINE VALDARNO (FI)</t>
  </si>
  <si>
    <t>FIRENZE (FI)</t>
  </si>
  <si>
    <t>FIRENZUOLA (FI)</t>
  </si>
  <si>
    <t>FUCECCHIO (FI)</t>
  </si>
  <si>
    <t>GALLUZZO (FI)</t>
  </si>
  <si>
    <t>GAMBASSI TERME (FI)</t>
  </si>
  <si>
    <t>GREVE IN CHIANTI (FI)</t>
  </si>
  <si>
    <t>IMPRUNETA (FI)</t>
  </si>
  <si>
    <t>INCISA VAL D'ARNO (FI)</t>
  </si>
  <si>
    <t>LASTRA A SIGNA (FI)</t>
  </si>
  <si>
    <t>LEGNAIA (FI)</t>
  </si>
  <si>
    <t>LONDA (FI)</t>
  </si>
  <si>
    <t>MARRADI (FI)</t>
  </si>
  <si>
    <t>MONTAIONE (FI)</t>
  </si>
  <si>
    <t>CASSANO ALLO IONIO (CS)</t>
  </si>
  <si>
    <t>021844</t>
  </si>
  <si>
    <t>001260</t>
  </si>
  <si>
    <t>M085</t>
  </si>
  <si>
    <t>006049</t>
  </si>
  <si>
    <t>C158</t>
  </si>
  <si>
    <t>012049</t>
  </si>
  <si>
    <t>C409</t>
  </si>
  <si>
    <t>018049</t>
  </si>
  <si>
    <t>C684</t>
  </si>
  <si>
    <t>005049</t>
  </si>
  <si>
    <t>D101</t>
  </si>
  <si>
    <t>058049</t>
  </si>
  <si>
    <t>E392</t>
  </si>
  <si>
    <t>097049</t>
  </si>
  <si>
    <t>23873</t>
  </si>
  <si>
    <t>F248</t>
  </si>
  <si>
    <t>023049</t>
  </si>
  <si>
    <t>F461</t>
  </si>
  <si>
    <t>062049</t>
  </si>
  <si>
    <t>G386</t>
  </si>
  <si>
    <t>087049</t>
  </si>
  <si>
    <t>95048</t>
  </si>
  <si>
    <t>I548</t>
  </si>
  <si>
    <t>056049</t>
  </si>
  <si>
    <t>01015</t>
  </si>
  <si>
    <t>L017</t>
  </si>
  <si>
    <t>079049</t>
  </si>
  <si>
    <t>88023</t>
  </si>
  <si>
    <t>076049</t>
  </si>
  <si>
    <t>012062</t>
  </si>
  <si>
    <t>D238</t>
  </si>
  <si>
    <t>078062</t>
  </si>
  <si>
    <t>87035</t>
  </si>
  <si>
    <t>E407</t>
  </si>
  <si>
    <t>19030</t>
  </si>
  <si>
    <t>C240</t>
  </si>
  <si>
    <t>099011</t>
  </si>
  <si>
    <t>47833</t>
  </si>
  <si>
    <t>A789</t>
  </si>
  <si>
    <t>033009</t>
  </si>
  <si>
    <t>H913</t>
  </si>
  <si>
    <t>G456</t>
  </si>
  <si>
    <t>021067</t>
  </si>
  <si>
    <t>39026</t>
  </si>
  <si>
    <t>H004</t>
  </si>
  <si>
    <t>023067</t>
  </si>
  <si>
    <t>37028</t>
  </si>
  <si>
    <t>H608</t>
  </si>
  <si>
    <t>070067</t>
  </si>
  <si>
    <t>H928</t>
  </si>
  <si>
    <t>E223</t>
  </si>
  <si>
    <t>041024</t>
  </si>
  <si>
    <t>E838</t>
  </si>
  <si>
    <t>043024</t>
  </si>
  <si>
    <t>F051</t>
  </si>
  <si>
    <t>042024</t>
  </si>
  <si>
    <t>MASERA (NO)</t>
  </si>
  <si>
    <t>MASSINO VISCONTI (NO)</t>
  </si>
  <si>
    <t>MASSIOLA (NO)</t>
  </si>
  <si>
    <t>MEINA (NO)</t>
  </si>
  <si>
    <t>MERCURAGO (NO)</t>
  </si>
  <si>
    <t>G751</t>
  </si>
  <si>
    <t>I99061</t>
  </si>
  <si>
    <t>Z156</t>
  </si>
  <si>
    <t>013062</t>
  </si>
  <si>
    <t>C381</t>
  </si>
  <si>
    <t>022062</t>
  </si>
  <si>
    <t>38023</t>
  </si>
  <si>
    <t>C794</t>
  </si>
  <si>
    <t>I939</t>
  </si>
  <si>
    <t>038023</t>
  </si>
  <si>
    <t>44019</t>
  </si>
  <si>
    <t>M110</t>
  </si>
  <si>
    <t>075023</t>
  </si>
  <si>
    <t>73022</t>
  </si>
  <si>
    <t>D006</t>
  </si>
  <si>
    <t>F145</t>
  </si>
  <si>
    <t>051024</t>
  </si>
  <si>
    <t>52035</t>
  </si>
  <si>
    <t>F594</t>
  </si>
  <si>
    <t>D815</t>
  </si>
  <si>
    <t>087019</t>
  </si>
  <si>
    <t>95030</t>
  </si>
  <si>
    <t>E156</t>
  </si>
  <si>
    <t>027019</t>
  </si>
  <si>
    <t>30016</t>
  </si>
  <si>
    <t>COLCIAGO (CO)</t>
  </si>
  <si>
    <t>COLICO (CO)</t>
  </si>
  <si>
    <t>COLLE BRIANZA (CO)</t>
  </si>
  <si>
    <t>COLOGNA (CO)</t>
  </si>
  <si>
    <t>COLONNO (CO)</t>
  </si>
  <si>
    <t>COMO (CO)</t>
  </si>
  <si>
    <t>SAINT-RHEMY-EN-BOSSES (AO)</t>
  </si>
  <si>
    <t>SARRE (AO)</t>
  </si>
  <si>
    <t>001802</t>
  </si>
  <si>
    <t>A524</t>
  </si>
  <si>
    <t>009802</t>
  </si>
  <si>
    <t>A649</t>
  </si>
  <si>
    <t>018802</t>
  </si>
  <si>
    <t>A695</t>
  </si>
  <si>
    <t>010802</t>
  </si>
  <si>
    <t>A724</t>
  </si>
  <si>
    <t>023802</t>
  </si>
  <si>
    <t>061091</t>
  </si>
  <si>
    <t>M135</t>
  </si>
  <si>
    <t>LUMEZZANE PIEVE (BS)</t>
  </si>
  <si>
    <t>LUMEZZANE SAN SEBASTIANO (BS)</t>
  </si>
  <si>
    <t>LUMEZZANE SANT'APOLLONIO (BS)</t>
  </si>
  <si>
    <t>MACLODIO (BS)</t>
  </si>
  <si>
    <t>MADERNO (BS)</t>
  </si>
  <si>
    <t>MAGASA (BS)</t>
  </si>
  <si>
    <t>020053</t>
  </si>
  <si>
    <t>46048</t>
  </si>
  <si>
    <t>H604</t>
  </si>
  <si>
    <t>037053</t>
  </si>
  <si>
    <t>40017</t>
  </si>
  <si>
    <t>G467</t>
  </si>
  <si>
    <t>098053</t>
  </si>
  <si>
    <t>26856</t>
  </si>
  <si>
    <t>I612</t>
  </si>
  <si>
    <t>071053</t>
  </si>
  <si>
    <t>013868</t>
  </si>
  <si>
    <t>D163</t>
  </si>
  <si>
    <t>022868</t>
  </si>
  <si>
    <t>019868</t>
  </si>
  <si>
    <t>C803</t>
  </si>
  <si>
    <t>013089</t>
  </si>
  <si>
    <t>22013</t>
  </si>
  <si>
    <t>D329</t>
  </si>
  <si>
    <t>022089</t>
  </si>
  <si>
    <t>D714</t>
  </si>
  <si>
    <t>017089</t>
  </si>
  <si>
    <t>E596</t>
  </si>
  <si>
    <t>TRETTO (VI)</t>
  </si>
  <si>
    <t>TRISSINO (VI)</t>
  </si>
  <si>
    <t>VALDAGNO (VI)</t>
  </si>
  <si>
    <t>VALDASTICO (VI)</t>
  </si>
  <si>
    <t>VALLI DEL PASUBIO (VI)</t>
  </si>
  <si>
    <t>VALLONARA (VI)</t>
  </si>
  <si>
    <t>VALROVINA (VI)</t>
  </si>
  <si>
    <t>VALSTAGNA (VI)</t>
  </si>
  <si>
    <t>VELO D'ASTICO (VI)</t>
  </si>
  <si>
    <t>E093</t>
  </si>
  <si>
    <t>045010</t>
  </si>
  <si>
    <t>54100</t>
  </si>
  <si>
    <t>B309</t>
  </si>
  <si>
    <t>019014</t>
  </si>
  <si>
    <t>26038</t>
  </si>
  <si>
    <t>B680</t>
  </si>
  <si>
    <t>072014</t>
  </si>
  <si>
    <t>B716</t>
  </si>
  <si>
    <t>SALAPARUTA (TP)</t>
  </si>
  <si>
    <t>MELITO DI PORTO SALVO (RC)</t>
  </si>
  <si>
    <t>MOLOCHIO (RC)</t>
  </si>
  <si>
    <t>MONASTERACE (RC)</t>
  </si>
  <si>
    <t>MONTEBELLO IONICO (RC)</t>
  </si>
  <si>
    <t>MOTTA SAN GIOVANNI (RC)</t>
  </si>
  <si>
    <t>OPPIDO MAMERTINA (RC)</t>
  </si>
  <si>
    <t>ORTI (RC)</t>
  </si>
  <si>
    <t>PALIZZI (RC)</t>
  </si>
  <si>
    <t>PALMI (RC)</t>
  </si>
  <si>
    <t>ROCCASCALEGNA (CH)</t>
  </si>
  <si>
    <t>ROCCASPINALVETI (CH)</t>
  </si>
  <si>
    <t>ROIO DEL SANGRO (CH)</t>
  </si>
  <si>
    <t>ROSELLO (CH)</t>
  </si>
  <si>
    <t>SAN BUONO (CH)</t>
  </si>
  <si>
    <t>SAN GIOVANNI LIPIONI (CH)</t>
  </si>
  <si>
    <t>SAN GIOVANNI TEATINO (CH)</t>
  </si>
  <si>
    <t>SAN MARTINO SULLA MARRUCI (CH)</t>
  </si>
  <si>
    <t>SAN SALVO (CH)</t>
  </si>
  <si>
    <t>F277</t>
  </si>
  <si>
    <t>021053</t>
  </si>
  <si>
    <t>F392</t>
  </si>
  <si>
    <t>VILLAR SAN COSTANZO (CN)</t>
  </si>
  <si>
    <t>VINADIO (CN)</t>
  </si>
  <si>
    <t>VIOLA (CN)</t>
  </si>
  <si>
    <t>VOTTIGNASCO (CN)</t>
  </si>
  <si>
    <t>VEZZA D'OGLIO (BS)</t>
  </si>
  <si>
    <t>VILLA CARCINA (BS)</t>
  </si>
  <si>
    <t>003089</t>
  </si>
  <si>
    <t>018089</t>
  </si>
  <si>
    <t>F122</t>
  </si>
  <si>
    <t>030089</t>
  </si>
  <si>
    <t>H200</t>
  </si>
  <si>
    <t>058089</t>
  </si>
  <si>
    <t>F866</t>
  </si>
  <si>
    <t>070054</t>
  </si>
  <si>
    <t>G610</t>
  </si>
  <si>
    <t>103054</t>
  </si>
  <si>
    <t>28886</t>
  </si>
  <si>
    <t>G658</t>
  </si>
  <si>
    <t>014054</t>
  </si>
  <si>
    <t>G993</t>
  </si>
  <si>
    <t>007054</t>
  </si>
  <si>
    <t>H110</t>
  </si>
  <si>
    <t>009054</t>
  </si>
  <si>
    <t>H452</t>
  </si>
  <si>
    <t>025054</t>
  </si>
  <si>
    <t>I592</t>
  </si>
  <si>
    <t>013054</t>
  </si>
  <si>
    <t>22065</t>
  </si>
  <si>
    <t>012054</t>
  </si>
  <si>
    <t>C911</t>
  </si>
  <si>
    <t>SCENA (BZ)</t>
  </si>
  <si>
    <t>SCIAVES (BZ)</t>
  </si>
  <si>
    <t>SELVA DEI MOLINI (BZ)</t>
  </si>
  <si>
    <t>SLUDERNO (BZ)</t>
  </si>
  <si>
    <t>052803</t>
  </si>
  <si>
    <t>F040</t>
  </si>
  <si>
    <t>064803</t>
  </si>
  <si>
    <t>078127</t>
  </si>
  <si>
    <t>F436</t>
  </si>
  <si>
    <t>018852</t>
  </si>
  <si>
    <t>G245</t>
  </si>
  <si>
    <t>031852</t>
  </si>
  <si>
    <t>G310</t>
  </si>
  <si>
    <t>016852</t>
  </si>
  <si>
    <t>H217</t>
  </si>
  <si>
    <t>001852</t>
  </si>
  <si>
    <t>H349</t>
  </si>
  <si>
    <t>013853</t>
  </si>
  <si>
    <t>C499</t>
  </si>
  <si>
    <t>015853</t>
  </si>
  <si>
    <t>C642</t>
  </si>
  <si>
    <t>001258</t>
  </si>
  <si>
    <t>F515</t>
  </si>
  <si>
    <t>037038</t>
  </si>
  <si>
    <t>40061</t>
  </si>
  <si>
    <t>F219</t>
  </si>
  <si>
    <t>092038</t>
  </si>
  <si>
    <t>09023</t>
  </si>
  <si>
    <t>F333</t>
  </si>
  <si>
    <t>095038</t>
  </si>
  <si>
    <t>E555</t>
  </si>
  <si>
    <t>001038</t>
  </si>
  <si>
    <t>10090</t>
  </si>
  <si>
    <t>B216</t>
  </si>
  <si>
    <t>013038</t>
  </si>
  <si>
    <t>B359</t>
  </si>
  <si>
    <t>017038</t>
  </si>
  <si>
    <t>25031</t>
  </si>
  <si>
    <t>B711</t>
  </si>
  <si>
    <t>012038</t>
  </si>
  <si>
    <t>B949</t>
  </si>
  <si>
    <t>005038</t>
  </si>
  <si>
    <t>SAN NAZZARO SESIA (NO)</t>
  </si>
  <si>
    <t>SAN PIETRO MOSEZZO (NO)</t>
  </si>
  <si>
    <t>SANTA MARIA MAGGIORE (NO)</t>
  </si>
  <si>
    <t>SAN VENANZO (TR)</t>
  </si>
  <si>
    <t>SAN VITO IN MONTE (TR)</t>
  </si>
  <si>
    <t>STRONCONE (TR)</t>
  </si>
  <si>
    <t>TERNI (TR)</t>
  </si>
  <si>
    <t>TORRE ORSINA (TR)</t>
  </si>
  <si>
    <t>AGUGLIANO (AN)</t>
  </si>
  <si>
    <t>ANCONA (AN)</t>
  </si>
  <si>
    <t>ARCEVIA (AN)</t>
  </si>
  <si>
    <t>BARBARA (AN)</t>
  </si>
  <si>
    <t>BELVEDERE OSTRENSE (AN)</t>
  </si>
  <si>
    <t>CAMERANO (AN)</t>
  </si>
  <si>
    <t>CAMERATA PICENA (AN)</t>
  </si>
  <si>
    <t>53037</t>
  </si>
  <si>
    <t>H875</t>
  </si>
  <si>
    <t>053028</t>
  </si>
  <si>
    <t>E822</t>
  </si>
  <si>
    <t>E621</t>
  </si>
  <si>
    <t>009037</t>
  </si>
  <si>
    <t>F046</t>
  </si>
  <si>
    <t>070037</t>
  </si>
  <si>
    <t>F055</t>
  </si>
  <si>
    <t>057037</t>
  </si>
  <si>
    <t>F193</t>
  </si>
  <si>
    <t>012837</t>
  </si>
  <si>
    <t>C419</t>
  </si>
  <si>
    <t>003837</t>
  </si>
  <si>
    <t>C721</t>
  </si>
  <si>
    <t>017837</t>
  </si>
  <si>
    <t>D262</t>
  </si>
  <si>
    <t>022837</t>
  </si>
  <si>
    <t>D274</t>
  </si>
  <si>
    <t>031837</t>
  </si>
  <si>
    <t>E119</t>
  </si>
  <si>
    <t>018837</t>
  </si>
  <si>
    <t>E231</t>
  </si>
  <si>
    <t>D919</t>
  </si>
  <si>
    <t>022875</t>
  </si>
  <si>
    <t>F615</t>
  </si>
  <si>
    <t>012875</t>
  </si>
  <si>
    <t>G101</t>
  </si>
  <si>
    <t>019875</t>
  </si>
  <si>
    <t>G219</t>
  </si>
  <si>
    <t>017875</t>
  </si>
  <si>
    <t>G824</t>
  </si>
  <si>
    <t>003875</t>
  </si>
  <si>
    <t>017912</t>
  </si>
  <si>
    <t>016050</t>
  </si>
  <si>
    <t>B661</t>
  </si>
  <si>
    <t>013050</t>
  </si>
  <si>
    <t>22022</t>
  </si>
  <si>
    <t>B942</t>
  </si>
  <si>
    <t>022050</t>
  </si>
  <si>
    <t>C372</t>
  </si>
  <si>
    <t>003050</t>
  </si>
  <si>
    <t>017050</t>
  </si>
  <si>
    <t>078049</t>
  </si>
  <si>
    <t>87045</t>
  </si>
  <si>
    <t>D304</t>
  </si>
  <si>
    <t>024049</t>
  </si>
  <si>
    <t>E403</t>
  </si>
  <si>
    <t>021049</t>
  </si>
  <si>
    <t>E981</t>
  </si>
  <si>
    <t>064049</t>
  </si>
  <si>
    <t>83013</t>
  </si>
  <si>
    <t>F141</t>
  </si>
  <si>
    <t>103049</t>
  </si>
  <si>
    <t>28824</t>
  </si>
  <si>
    <t>004165</t>
  </si>
  <si>
    <t>G561</t>
  </si>
  <si>
    <t>006165</t>
  </si>
  <si>
    <t>15018</t>
  </si>
  <si>
    <t>I901</t>
  </si>
  <si>
    <t>015165</t>
  </si>
  <si>
    <t>G206</t>
  </si>
  <si>
    <t>017165</t>
  </si>
  <si>
    <t>H525</t>
  </si>
  <si>
    <t>018165</t>
  </si>
  <si>
    <t>L453</t>
  </si>
  <si>
    <t>016166</t>
  </si>
  <si>
    <t>G588</t>
  </si>
  <si>
    <t>022166</t>
  </si>
  <si>
    <t>38078</t>
  </si>
  <si>
    <t>H966</t>
  </si>
  <si>
    <t>018166</t>
  </si>
  <si>
    <t>L562</t>
  </si>
  <si>
    <t>002166</t>
  </si>
  <si>
    <t>M106</t>
  </si>
  <si>
    <t>001166</t>
  </si>
  <si>
    <t>10076</t>
  </si>
  <si>
    <t>F925</t>
  </si>
  <si>
    <t>013166</t>
  </si>
  <si>
    <t>22056</t>
  </si>
  <si>
    <t>006166</t>
  </si>
  <si>
    <t>I911</t>
  </si>
  <si>
    <t>004166</t>
  </si>
  <si>
    <t>12026</t>
  </si>
  <si>
    <t>G575</t>
  </si>
  <si>
    <t>015166</t>
  </si>
  <si>
    <t>20037</t>
  </si>
  <si>
    <t>G220</t>
  </si>
  <si>
    <t>017166</t>
  </si>
  <si>
    <t>MONTESCANO (PV)</t>
  </si>
  <si>
    <t>MONTESEGALE (PV)</t>
  </si>
  <si>
    <t>MONTICELLI PAVESE (PV)</t>
  </si>
  <si>
    <t>MONTU' BECCARIA (PV)</t>
  </si>
  <si>
    <t>MONTU' BERCHIELLI (PV)</t>
  </si>
  <si>
    <t>MORNICO LOSANA (PV)</t>
  </si>
  <si>
    <t>MORTARA (PV)</t>
  </si>
  <si>
    <t>MOTTA SAN DAMIANO (PV)</t>
  </si>
  <si>
    <t>NICORVO (PV)</t>
  </si>
  <si>
    <t>OLEVANO DI LOMELLINA (PV)</t>
  </si>
  <si>
    <t>OLIVA GESSI (PV)</t>
  </si>
  <si>
    <t>CASTIRAGA VIDARDO (LO)</t>
  </si>
  <si>
    <t>CAVACURTA (LO)</t>
  </si>
  <si>
    <t>CAVENAGO D'ADDA (LO)</t>
  </si>
  <si>
    <t>CERVIGNANO D'ADDA (LO)</t>
  </si>
  <si>
    <t>CODOGNO (LO)</t>
  </si>
  <si>
    <t>COMAZZO (LO)</t>
  </si>
  <si>
    <t>COMUNE NON IDENTIFICATO D (TN)</t>
  </si>
  <si>
    <t>A006</t>
  </si>
  <si>
    <t>047001</t>
  </si>
  <si>
    <t>031873</t>
  </si>
  <si>
    <t>L417</t>
  </si>
  <si>
    <t>013874</t>
  </si>
  <si>
    <t>D417</t>
  </si>
  <si>
    <t>015874</t>
  </si>
  <si>
    <t>D914</t>
  </si>
  <si>
    <t>022874</t>
  </si>
  <si>
    <t>F296</t>
  </si>
  <si>
    <t>012874</t>
  </si>
  <si>
    <t>G057</t>
  </si>
  <si>
    <t>019874</t>
  </si>
  <si>
    <t>G180</t>
  </si>
  <si>
    <t>003874</t>
  </si>
  <si>
    <t>G279</t>
  </si>
  <si>
    <t>017874</t>
  </si>
  <si>
    <t>I700</t>
  </si>
  <si>
    <t>001212</t>
  </si>
  <si>
    <t>H270</t>
  </si>
  <si>
    <t>022212</t>
  </si>
  <si>
    <t>L697</t>
  </si>
  <si>
    <t>004212</t>
  </si>
  <si>
    <t>12069</t>
  </si>
  <si>
    <t>I316</t>
  </si>
  <si>
    <t>013212</t>
  </si>
  <si>
    <t>I611</t>
  </si>
  <si>
    <t>015212</t>
  </si>
  <si>
    <t>I709</t>
  </si>
  <si>
    <t>016212</t>
  </si>
  <si>
    <t>L087</t>
  </si>
  <si>
    <t>S99212</t>
  </si>
  <si>
    <t>Z212</t>
  </si>
  <si>
    <t>I99212</t>
  </si>
  <si>
    <t>Z352</t>
  </si>
  <si>
    <t>022213</t>
  </si>
  <si>
    <t>38029</t>
  </si>
  <si>
    <t>L769</t>
  </si>
  <si>
    <t>001213</t>
  </si>
  <si>
    <t>040021</t>
  </si>
  <si>
    <t>47046</t>
  </si>
  <si>
    <t>046021</t>
  </si>
  <si>
    <t>55015</t>
  </si>
  <si>
    <t>F452</t>
  </si>
  <si>
    <t>073021</t>
  </si>
  <si>
    <t>74019</t>
  </si>
  <si>
    <t>G252</t>
  </si>
  <si>
    <t>089021</t>
  </si>
  <si>
    <t>MASI DI VIGO (TN)</t>
  </si>
  <si>
    <t>MASSIMENO (TN)</t>
  </si>
  <si>
    <t>GUAZZORA (AL)</t>
  </si>
  <si>
    <t>ISOLA SANT'ANTONIO (AL)</t>
  </si>
  <si>
    <t>SESTRI LEVANTE (GE)</t>
  </si>
  <si>
    <t>SESTRI PONENTE (GE)</t>
  </si>
  <si>
    <t>SORI (GE)</t>
  </si>
  <si>
    <t>CARAVONICA (IM)</t>
  </si>
  <si>
    <t>CARPASIO (IM)</t>
  </si>
  <si>
    <t>SPIRAGO (PV)</t>
  </si>
  <si>
    <t>STAGHIGLIONE (PV)</t>
  </si>
  <si>
    <t>STRADELLA (PV)</t>
  </si>
  <si>
    <t>SUARDI (PV)</t>
  </si>
  <si>
    <t>TERRASA (PV)</t>
  </si>
  <si>
    <t>TORRADELLO (PV)</t>
  </si>
  <si>
    <t>TORRAZZA COSTE (PV)</t>
  </si>
  <si>
    <t>TORRE BERETTI (PV)</t>
  </si>
  <si>
    <t>TORRE BERETTI E CASTELLAR (PV)</t>
  </si>
  <si>
    <t>TORRE D'ARESE (PV)</t>
  </si>
  <si>
    <t>TORRE DE' NEGRI (PV)</t>
  </si>
  <si>
    <t>TORRE DE' TORTI (PV)</t>
  </si>
  <si>
    <t>018880</t>
  </si>
  <si>
    <t>L467</t>
  </si>
  <si>
    <t>016880</t>
  </si>
  <si>
    <t>L585</t>
  </si>
  <si>
    <t>031880</t>
  </si>
  <si>
    <t>SESTO CAMPANO (IS)</t>
  </si>
  <si>
    <t>VASTOGIRARDI (IS)</t>
  </si>
  <si>
    <t>VENAFRO (IS)</t>
  </si>
  <si>
    <t>015955</t>
  </si>
  <si>
    <t>I999</t>
  </si>
  <si>
    <t>013955</t>
  </si>
  <si>
    <t>L791</t>
  </si>
  <si>
    <t>022956</t>
  </si>
  <si>
    <t>M230</t>
  </si>
  <si>
    <t>015956</t>
  </si>
  <si>
    <t>L001</t>
  </si>
  <si>
    <t>013956</t>
  </si>
  <si>
    <t>L960</t>
  </si>
  <si>
    <t>VILLA CELIERA (PE)</t>
  </si>
  <si>
    <t>COMUNE NON IDENTIFICATO D (VR)</t>
  </si>
  <si>
    <t>CONCAMARISE (VR)</t>
  </si>
  <si>
    <t>FORINO (AV)</t>
  </si>
  <si>
    <t>FRIGENTO (AV)</t>
  </si>
  <si>
    <t>CODICE FISCALE (Obbligatorio se persona fisica)</t>
  </si>
  <si>
    <t>REQUISITI DI CONOSCENZA E COMPETENZA PROFESSIONALE (Riepilogo)</t>
  </si>
  <si>
    <t>VERNIO (PO)</t>
  </si>
  <si>
    <t>ABBADIA SAN SALVATORE (SI)</t>
  </si>
  <si>
    <t>I083</t>
  </si>
  <si>
    <t>ORBETELLO (GR)</t>
  </si>
  <si>
    <t>PITIGLIANO (GR)</t>
  </si>
  <si>
    <t>ROCCALBEGNA (GR)</t>
  </si>
  <si>
    <t>ROCCASTRADA (GR)</t>
  </si>
  <si>
    <t>SANTA FIORA (GR)</t>
  </si>
  <si>
    <t>SCANSANO (GR)</t>
  </si>
  <si>
    <t>SCARLINO (GR)</t>
  </si>
  <si>
    <t>SEGGIANO (GR)</t>
  </si>
  <si>
    <t>SEMPRONIANO (GR)</t>
  </si>
  <si>
    <t>CAVAGNERA (PV)</t>
  </si>
  <si>
    <t>CECIMA (PV)</t>
  </si>
  <si>
    <t>CELLA DI BOBBIO (PV)</t>
  </si>
  <si>
    <t>CELPENCHIO (PV)</t>
  </si>
  <si>
    <t>CERANOVA (PV)</t>
  </si>
  <si>
    <t>CERETTO LOMELLINA (PV)</t>
  </si>
  <si>
    <t>CERGNAGO (PV)</t>
  </si>
  <si>
    <t>CERTOSA DI PAVIA (PV)</t>
  </si>
  <si>
    <t>43017</t>
  </si>
  <si>
    <t>I153</t>
  </si>
  <si>
    <t>050033</t>
  </si>
  <si>
    <t>56029</t>
  </si>
  <si>
    <t>I177</t>
  </si>
  <si>
    <t>046033</t>
  </si>
  <si>
    <t>55049</t>
  </si>
  <si>
    <t>052008</t>
  </si>
  <si>
    <t>53040</t>
  </si>
  <si>
    <t>59024</t>
  </si>
  <si>
    <t>L775</t>
  </si>
  <si>
    <t>056023</t>
  </si>
  <si>
    <t>C988</t>
  </si>
  <si>
    <t>F346</t>
  </si>
  <si>
    <t>032006</t>
  </si>
  <si>
    <t>34100</t>
  </si>
  <si>
    <t>L424</t>
  </si>
  <si>
    <t>015006</t>
  </si>
  <si>
    <t>20042</t>
  </si>
  <si>
    <t>A159</t>
  </si>
  <si>
    <t>006006</t>
  </si>
  <si>
    <t>15040</t>
  </si>
  <si>
    <t>A211</t>
  </si>
  <si>
    <t>075006</t>
  </si>
  <si>
    <t>A350</t>
  </si>
  <si>
    <t>095006</t>
  </si>
  <si>
    <t>09092</t>
  </si>
  <si>
    <t>A357</t>
  </si>
  <si>
    <t>002006</t>
  </si>
  <si>
    <t>13031</t>
  </si>
  <si>
    <t>A358</t>
  </si>
  <si>
    <t>018006</t>
  </si>
  <si>
    <t>A538</t>
  </si>
  <si>
    <t>072006</t>
  </si>
  <si>
    <t>70100</t>
  </si>
  <si>
    <t>A662</t>
  </si>
  <si>
    <t>029006</t>
  </si>
  <si>
    <t>45032</t>
  </si>
  <si>
    <t>A795</t>
  </si>
  <si>
    <t>019006</t>
  </si>
  <si>
    <t>A412</t>
  </si>
  <si>
    <t>85021</t>
  </si>
  <si>
    <t>A519</t>
  </si>
  <si>
    <t>022007</t>
  </si>
  <si>
    <t>38063</t>
  </si>
  <si>
    <t>A520</t>
  </si>
  <si>
    <t>007007</t>
  </si>
  <si>
    <t>A094</t>
  </si>
  <si>
    <t>012007</t>
  </si>
  <si>
    <t>21030</t>
  </si>
  <si>
    <t>A532</t>
  </si>
  <si>
    <t>018007</t>
  </si>
  <si>
    <t>014035</t>
  </si>
  <si>
    <t>23024</t>
  </si>
  <si>
    <t>E342</t>
  </si>
  <si>
    <t>009035</t>
  </si>
  <si>
    <t>E816</t>
  </si>
  <si>
    <t>008035</t>
  </si>
  <si>
    <t>F290</t>
  </si>
  <si>
    <t>054035</t>
  </si>
  <si>
    <t>06046</t>
  </si>
  <si>
    <t>F935</t>
  </si>
  <si>
    <t>071035</t>
  </si>
  <si>
    <t>71027</t>
  </si>
  <si>
    <t>G125</t>
  </si>
  <si>
    <t>025035</t>
  </si>
  <si>
    <t>G169</t>
  </si>
  <si>
    <t>094035</t>
  </si>
  <si>
    <t>86085</t>
  </si>
  <si>
    <t>G606</t>
  </si>
  <si>
    <t>CANAL SAN BOVO (TN)</t>
  </si>
  <si>
    <t>078124</t>
  </si>
  <si>
    <t>078125</t>
  </si>
  <si>
    <t>I060</t>
  </si>
  <si>
    <t>001125</t>
  </si>
  <si>
    <t>10015</t>
  </si>
  <si>
    <t>E379</t>
  </si>
  <si>
    <t>018125</t>
  </si>
  <si>
    <t>H396</t>
  </si>
  <si>
    <t>012125</t>
  </si>
  <si>
    <t>L032</t>
  </si>
  <si>
    <t>004125</t>
  </si>
  <si>
    <t>F312</t>
  </si>
  <si>
    <t>006125</t>
  </si>
  <si>
    <t>B010</t>
  </si>
  <si>
    <t>001032</t>
  </si>
  <si>
    <t>10050</t>
  </si>
  <si>
    <t>13034</t>
  </si>
  <si>
    <t>D281</t>
  </si>
  <si>
    <t>019054</t>
  </si>
  <si>
    <t>E380</t>
  </si>
  <si>
    <t>H992</t>
  </si>
  <si>
    <t>065124</t>
  </si>
  <si>
    <t>I032</t>
  </si>
  <si>
    <t>015124</t>
  </si>
  <si>
    <t>018124</t>
  </si>
  <si>
    <t>H375</t>
  </si>
  <si>
    <t>004174</t>
  </si>
  <si>
    <t>12028</t>
  </si>
  <si>
    <t>H011</t>
  </si>
  <si>
    <t>016174</t>
  </si>
  <si>
    <t>S99902</t>
  </si>
  <si>
    <t>Z902</t>
  </si>
  <si>
    <t>013902</t>
  </si>
  <si>
    <t>F285</t>
  </si>
  <si>
    <t>015902</t>
  </si>
  <si>
    <t>F345</t>
  </si>
  <si>
    <t>I649</t>
  </si>
  <si>
    <t>I922</t>
  </si>
  <si>
    <t>65028</t>
  </si>
  <si>
    <t>L186</t>
  </si>
  <si>
    <t>65029</t>
  </si>
  <si>
    <t>CASTEL GUELFO DI BOLOGNA (BO)</t>
  </si>
  <si>
    <t>CASTEL MAGGIORE (BO)</t>
  </si>
  <si>
    <t>CASTEL SAN PIETRO TERME (BO)</t>
  </si>
  <si>
    <t>CASTELLO D'ARGILE (BO)</t>
  </si>
  <si>
    <t>GIUSVALLA (SV)</t>
  </si>
  <si>
    <t>GORRA (SV)</t>
  </si>
  <si>
    <t>DOZIO (CO)</t>
  </si>
  <si>
    <t>DRANO (CO)</t>
  </si>
  <si>
    <t>DREZZO (CO)</t>
  </si>
  <si>
    <t>ELLO (CO)</t>
  </si>
  <si>
    <t>ERBA (CO)</t>
  </si>
  <si>
    <t>001064</t>
  </si>
  <si>
    <t>C045</t>
  </si>
  <si>
    <t>013064</t>
  </si>
  <si>
    <t>22072</t>
  </si>
  <si>
    <t>C516</t>
  </si>
  <si>
    <t>006064</t>
  </si>
  <si>
    <t>06021</t>
  </si>
  <si>
    <t>D108</t>
  </si>
  <si>
    <t>MONTICELLI BRUSATI (BS)</t>
  </si>
  <si>
    <t>MONTICHIARI (BS)</t>
  </si>
  <si>
    <t>MONTIRONE (BS)</t>
  </si>
  <si>
    <t>MU (BS)</t>
  </si>
  <si>
    <t>MURA (BS)</t>
  </si>
  <si>
    <t>022855</t>
  </si>
  <si>
    <t>E703</t>
  </si>
  <si>
    <t>017855</t>
  </si>
  <si>
    <t>E741</t>
  </si>
  <si>
    <t>021855</t>
  </si>
  <si>
    <t>F470</t>
  </si>
  <si>
    <t>018855</t>
  </si>
  <si>
    <t>G711</t>
  </si>
  <si>
    <t>031855</t>
  </si>
  <si>
    <t>016878</t>
  </si>
  <si>
    <t>L029</t>
  </si>
  <si>
    <t>018878</t>
  </si>
  <si>
    <t>L350</t>
  </si>
  <si>
    <t>031878</t>
  </si>
  <si>
    <t>M112</t>
  </si>
  <si>
    <t>013879</t>
  </si>
  <si>
    <t>D985</t>
  </si>
  <si>
    <t>015879</t>
  </si>
  <si>
    <t>E157</t>
  </si>
  <si>
    <t>022879</t>
  </si>
  <si>
    <t>F928</t>
  </si>
  <si>
    <t>019879</t>
  </si>
  <si>
    <t>076069</t>
  </si>
  <si>
    <t>TREBIANO MAGRA (SP)</t>
  </si>
  <si>
    <t>VARESE LIGURE (SP)</t>
  </si>
  <si>
    <t>VERNAZZA (SP)</t>
  </si>
  <si>
    <t>VEZZANO LIGURE (SP)</t>
  </si>
  <si>
    <t>ZIGNAGO (SP)</t>
  </si>
  <si>
    <t>ALASSIO (SV)</t>
  </si>
  <si>
    <t>ALBENGA (SV)</t>
  </si>
  <si>
    <t>CANTERANO (RM)</t>
  </si>
  <si>
    <t>CAPO VERDE (I9)</t>
  </si>
  <si>
    <t>CAROLINE (ISOLE)=STATI FE (S9)</t>
  </si>
  <si>
    <t>CAYMAN (ISOLE) (I9)</t>
  </si>
  <si>
    <t>CECA REPUBBLICA (I9)</t>
  </si>
  <si>
    <t>CECOSLOVACCHIA (S9)</t>
  </si>
  <si>
    <t>CENTROAFRICANA REPUBBLICA (I9)</t>
  </si>
  <si>
    <t>CENTROAFRICANO IMPERO (S9)</t>
  </si>
  <si>
    <t>018173</t>
  </si>
  <si>
    <t>L720</t>
  </si>
  <si>
    <t>013174</t>
  </si>
  <si>
    <t>COMUNE NON IDENTIFICATO D (GO)</t>
  </si>
  <si>
    <t>CORMONS (GO)</t>
  </si>
  <si>
    <t>CORONA (GO)</t>
  </si>
  <si>
    <t>COSBANA NEL COLLIO (GO)</t>
  </si>
  <si>
    <t>CREDA (GO)</t>
  </si>
  <si>
    <t>FAICCHIO (BN)</t>
  </si>
  <si>
    <t>FOGLIANISE (BN)</t>
  </si>
  <si>
    <t>C937</t>
  </si>
  <si>
    <t>018081</t>
  </si>
  <si>
    <t>E600</t>
  </si>
  <si>
    <t>BERMUDA (ISOLE) (I9)</t>
  </si>
  <si>
    <t>BHUTAN (I9)</t>
  </si>
  <si>
    <t>BIELORUSSIA=RUSSIA BIANCA (I9)</t>
  </si>
  <si>
    <t>BELLEGRA (RM)</t>
  </si>
  <si>
    <t>H100</t>
  </si>
  <si>
    <t>004208</t>
  </si>
  <si>
    <t>COMUNE NON IDENTIFICATO D (BN)</t>
  </si>
  <si>
    <t>103037</t>
  </si>
  <si>
    <t>28816</t>
  </si>
  <si>
    <t>E304</t>
  </si>
  <si>
    <t>007037</t>
  </si>
  <si>
    <t>E371</t>
  </si>
  <si>
    <t>021037</t>
  </si>
  <si>
    <t>39021</t>
  </si>
  <si>
    <t>E398</t>
  </si>
  <si>
    <t>014037</t>
  </si>
  <si>
    <t>MONTESCUDAIO (PI)</t>
  </si>
  <si>
    <t>MONTEVERDI MARITTIMO (PI)</t>
  </si>
  <si>
    <t>MARTIRANO (CZ)</t>
  </si>
  <si>
    <t>MARTIRANO LOMBARDO (CZ)</t>
  </si>
  <si>
    <t>MELISSA (CZ)</t>
  </si>
  <si>
    <t>MESORACA (CZ)</t>
  </si>
  <si>
    <t>MIGLIERINA (CZ)</t>
  </si>
  <si>
    <t>MILETO (CZ)</t>
  </si>
  <si>
    <t>MONGIANA (CZ)</t>
  </si>
  <si>
    <t>068043</t>
  </si>
  <si>
    <t>068044</t>
  </si>
  <si>
    <t>068045</t>
  </si>
  <si>
    <t>068046</t>
  </si>
  <si>
    <t>068801</t>
  </si>
  <si>
    <t>068802</t>
  </si>
  <si>
    <t>068803</t>
  </si>
  <si>
    <t>068804</t>
  </si>
  <si>
    <t>068999</t>
  </si>
  <si>
    <t>069003</t>
  </si>
  <si>
    <t>069001</t>
  </si>
  <si>
    <t>069002</t>
  </si>
  <si>
    <t>069004</t>
  </si>
  <si>
    <t>COSSIGNANO (AP)</t>
  </si>
  <si>
    <t>90048</t>
  </si>
  <si>
    <t>H933</t>
  </si>
  <si>
    <t>096064</t>
  </si>
  <si>
    <t>13868</t>
  </si>
  <si>
    <t>I868</t>
  </si>
  <si>
    <t>041064</t>
  </si>
  <si>
    <t>068022</t>
  </si>
  <si>
    <t>018018</t>
  </si>
  <si>
    <t>B038</t>
  </si>
  <si>
    <t>002018</t>
  </si>
  <si>
    <t>024018</t>
  </si>
  <si>
    <t>36030</t>
  </si>
  <si>
    <t>078</t>
  </si>
  <si>
    <t>087</t>
  </si>
  <si>
    <t>079</t>
  </si>
  <si>
    <t>086</t>
  </si>
  <si>
    <t>038</t>
  </si>
  <si>
    <t>071</t>
  </si>
  <si>
    <t>048</t>
  </si>
  <si>
    <t>040</t>
  </si>
  <si>
    <t>060</t>
  </si>
  <si>
    <t>010</t>
  </si>
  <si>
    <t>031</t>
  </si>
  <si>
    <t>053</t>
  </si>
  <si>
    <t>I99</t>
  </si>
  <si>
    <t>008</t>
  </si>
  <si>
    <t>094</t>
  </si>
  <si>
    <t>101</t>
  </si>
  <si>
    <t>C444</t>
  </si>
  <si>
    <t>078038</t>
  </si>
  <si>
    <t>23023</t>
  </si>
  <si>
    <t>D692</t>
  </si>
  <si>
    <t>012852</t>
  </si>
  <si>
    <t>003154</t>
  </si>
  <si>
    <t>L670</t>
  </si>
  <si>
    <t>065154</t>
  </si>
  <si>
    <t>84078</t>
  </si>
  <si>
    <t>L628</t>
  </si>
  <si>
    <t>079154</t>
  </si>
  <si>
    <t>BOVILLE (RM)</t>
  </si>
  <si>
    <t>BRACCIANO (RM)</t>
  </si>
  <si>
    <t>CAMERATA NUOVA (RM)</t>
  </si>
  <si>
    <t>CAMPAGNANO DI ROMA (RM)</t>
  </si>
  <si>
    <t>CANALE MONTERANO (RM)</t>
  </si>
  <si>
    <t>019902</t>
  </si>
  <si>
    <t>67033</t>
  </si>
  <si>
    <t>G493</t>
  </si>
  <si>
    <t>67034</t>
  </si>
  <si>
    <t>G524</t>
  </si>
  <si>
    <t>67017</t>
  </si>
  <si>
    <t>G726</t>
  </si>
  <si>
    <t>67026</t>
  </si>
  <si>
    <t>G766</t>
  </si>
  <si>
    <t>070049</t>
  </si>
  <si>
    <t>FOSSALTA DI PIAVE (VE)</t>
  </si>
  <si>
    <t>FOSSALTA DI PORTOGRUARO (VE)</t>
  </si>
  <si>
    <t>FOSSO' (VE)</t>
  </si>
  <si>
    <t>GAMBARARE (VE)</t>
  </si>
  <si>
    <t>GRUARO (VE)</t>
  </si>
  <si>
    <t>IESOLO (VE)</t>
  </si>
  <si>
    <t>MALAMOCCO (VE)</t>
  </si>
  <si>
    <t>MARCON (VE)</t>
  </si>
  <si>
    <t>MARTELLAGO (VE)</t>
  </si>
  <si>
    <t>MEOLO (VE)</t>
  </si>
  <si>
    <t>MESTRE (VE)</t>
  </si>
  <si>
    <t>MIRA (VE)</t>
  </si>
  <si>
    <t>MIRANO (VE)</t>
  </si>
  <si>
    <t>MURANO (VE)</t>
  </si>
  <si>
    <t>A849</t>
  </si>
  <si>
    <t>003023</t>
  </si>
  <si>
    <t>28071</t>
  </si>
  <si>
    <t>B016</t>
  </si>
  <si>
    <t>006023</t>
  </si>
  <si>
    <t>B109</t>
  </si>
  <si>
    <t>018023</t>
  </si>
  <si>
    <t>Z346</t>
  </si>
  <si>
    <t>021044</t>
  </si>
  <si>
    <t>E764</t>
  </si>
  <si>
    <t>NOALE (VE)</t>
  </si>
  <si>
    <t>NOVENTA DI PIAVE (VE)</t>
  </si>
  <si>
    <t>85049</t>
  </si>
  <si>
    <t>L357</t>
  </si>
  <si>
    <t>001092</t>
  </si>
  <si>
    <t>INTROBIO (LC)</t>
  </si>
  <si>
    <t>PERINALDO (IM)</t>
  </si>
  <si>
    <t>PIANAVIA (IM)</t>
  </si>
  <si>
    <t>021110</t>
  </si>
  <si>
    <t>L660</t>
  </si>
  <si>
    <t>013110</t>
  </si>
  <si>
    <t>E139</t>
  </si>
  <si>
    <t>GESSOPALENA (CH)</t>
  </si>
  <si>
    <t>G055</t>
  </si>
  <si>
    <t>013846</t>
  </si>
  <si>
    <t>C001</t>
  </si>
  <si>
    <t>015846</t>
  </si>
  <si>
    <t>C328</t>
  </si>
  <si>
    <t>019846</t>
  </si>
  <si>
    <t>D140</t>
  </si>
  <si>
    <t>003846</t>
  </si>
  <si>
    <t>D224</t>
  </si>
  <si>
    <t>VILLA AGNEDO (TN)</t>
  </si>
  <si>
    <t>VILLA BANALE (TN)</t>
  </si>
  <si>
    <t>PIANIGA (VE)</t>
  </si>
  <si>
    <t>PORTOGRUARO (VE)</t>
  </si>
  <si>
    <t>PRAMAGGIORE (VE)</t>
  </si>
  <si>
    <t>COMUNE NON IDENTIFICATO D (LI)</t>
  </si>
  <si>
    <t>LIVORNO (LI)</t>
  </si>
  <si>
    <t>MARCIANA (LI)</t>
  </si>
  <si>
    <t>FRANCOLISE (CE)</t>
  </si>
  <si>
    <t>FRIGNANO (CE)</t>
  </si>
  <si>
    <t>GALLO (CE)</t>
  </si>
  <si>
    <t>GALLUCCIO (CE)</t>
  </si>
  <si>
    <t>GIANO VETUSTO (CE)</t>
  </si>
  <si>
    <t>GIOIA SANNITICA (CE)</t>
  </si>
  <si>
    <t>GRAZZANISE (CE)</t>
  </si>
  <si>
    <t>GRICIGNANO DI AVERSA (CE)</t>
  </si>
  <si>
    <t>LETINO (CE)</t>
  </si>
  <si>
    <t>LIBERI (CE)</t>
  </si>
  <si>
    <t>COLLE SANNITA (BN)</t>
  </si>
  <si>
    <t>TRANA (TO)</t>
  </si>
  <si>
    <t>GODOVICI (GO)</t>
  </si>
  <si>
    <t>GOIACI (GO)</t>
  </si>
  <si>
    <t>GORIANO (GO)</t>
  </si>
  <si>
    <t>GORIZIA (GO)</t>
  </si>
  <si>
    <t>GOZZA (GO)</t>
  </si>
  <si>
    <t>GRACOVA SERRAVALLE (GO)</t>
  </si>
  <si>
    <t>GRADISCA D'ISONZO (GO)</t>
  </si>
  <si>
    <t>GRADO (GO)</t>
  </si>
  <si>
    <t>IDRESCA D'ISONZO (GO)</t>
  </si>
  <si>
    <t>IDRIA (GO)</t>
  </si>
  <si>
    <t>IDRIA DI SOTTO (GO)</t>
  </si>
  <si>
    <t>LEDINE (GO)</t>
  </si>
  <si>
    <t>LIBUSSINA (GO)</t>
  </si>
  <si>
    <t>LOCOVIZZA DI AIDUSSINA (GO)</t>
  </si>
  <si>
    <t>LOCOVIZZA DI CANALE (GO)</t>
  </si>
  <si>
    <t>LOSE (GO)</t>
  </si>
  <si>
    <t>LUCINICO (GO)</t>
  </si>
  <si>
    <t>LUICO (GO)</t>
  </si>
  <si>
    <t>MARIANO DEL FRIULI (GO)</t>
  </si>
  <si>
    <t>COMUNE NON IDENTIFICATO D (AL)</t>
  </si>
  <si>
    <t>CONIOLO (AL)</t>
  </si>
  <si>
    <t>CONZANO (AL)</t>
  </si>
  <si>
    <t>CORTERANZO (AL)</t>
  </si>
  <si>
    <t>002168</t>
  </si>
  <si>
    <t>001168</t>
  </si>
  <si>
    <t>F931</t>
  </si>
  <si>
    <t>015168</t>
  </si>
  <si>
    <t>20015</t>
  </si>
  <si>
    <t>G324</t>
  </si>
  <si>
    <t>018168</t>
  </si>
  <si>
    <t>L593</t>
  </si>
  <si>
    <t>001169</t>
  </si>
  <si>
    <t>F948</t>
  </si>
  <si>
    <t>017169</t>
  </si>
  <si>
    <t>25057</t>
  </si>
  <si>
    <t>H699</t>
  </si>
  <si>
    <t>022169</t>
  </si>
  <si>
    <t>I411</t>
  </si>
  <si>
    <t>013169</t>
  </si>
  <si>
    <t>G056</t>
  </si>
  <si>
    <t>016169</t>
  </si>
  <si>
    <t>FURCI SICULO (ME)</t>
  </si>
  <si>
    <t>FURNARI (ME)</t>
  </si>
  <si>
    <t>GAGGI (ME)</t>
  </si>
  <si>
    <t>GALATI MAMERTINO (ME)</t>
  </si>
  <si>
    <t>83052</t>
  </si>
  <si>
    <t>G370</t>
  </si>
  <si>
    <t>061070</t>
  </si>
  <si>
    <t>H423</t>
  </si>
  <si>
    <t>023070</t>
  </si>
  <si>
    <t>37035</t>
  </si>
  <si>
    <t>H916</t>
  </si>
  <si>
    <t>083063</t>
  </si>
  <si>
    <t>G036</t>
  </si>
  <si>
    <t>091063</t>
  </si>
  <si>
    <t>08028</t>
  </si>
  <si>
    <t>G119</t>
  </si>
  <si>
    <t>080063</t>
  </si>
  <si>
    <t>89100</t>
  </si>
  <si>
    <t>H224</t>
  </si>
  <si>
    <t>E391</t>
  </si>
  <si>
    <t>NICHELINO (TO)</t>
  </si>
  <si>
    <t>060070</t>
  </si>
  <si>
    <t>013129</t>
  </si>
  <si>
    <t>E607</t>
  </si>
  <si>
    <t>004129</t>
  </si>
  <si>
    <t>F338</t>
  </si>
  <si>
    <t>017129</t>
  </si>
  <si>
    <t>G213</t>
  </si>
  <si>
    <t>006129</t>
  </si>
  <si>
    <t>G619</t>
  </si>
  <si>
    <t>065129</t>
  </si>
  <si>
    <t>84037</t>
  </si>
  <si>
    <t>I307</t>
  </si>
  <si>
    <t>078129</t>
  </si>
  <si>
    <t>I171</t>
  </si>
  <si>
    <t>016129</t>
  </si>
  <si>
    <t>E751</t>
  </si>
  <si>
    <t>015129</t>
  </si>
  <si>
    <t>E786</t>
  </si>
  <si>
    <t>003129</t>
  </si>
  <si>
    <t>H213</t>
  </si>
  <si>
    <t>018129</t>
  </si>
  <si>
    <t>003117</t>
  </si>
  <si>
    <t>012117</t>
  </si>
  <si>
    <t>H723</t>
  </si>
  <si>
    <t>030117</t>
  </si>
  <si>
    <t>33018</t>
  </si>
  <si>
    <t>L057</t>
  </si>
  <si>
    <t>078117</t>
  </si>
  <si>
    <t>F234</t>
  </si>
  <si>
    <t>003868</t>
  </si>
  <si>
    <t>F699</t>
  </si>
  <si>
    <t>002085</t>
  </si>
  <si>
    <t>024085</t>
  </si>
  <si>
    <t>H361</t>
  </si>
  <si>
    <t>OLGIATE MOLGORA (CO)</t>
  </si>
  <si>
    <t>OLGINATE (CO)</t>
  </si>
  <si>
    <t>OLIVETO LARIO (CO)</t>
  </si>
  <si>
    <t>084033</t>
  </si>
  <si>
    <t>92016</t>
  </si>
  <si>
    <t>072022</t>
  </si>
  <si>
    <t>70054</t>
  </si>
  <si>
    <t>E047</t>
  </si>
  <si>
    <t>027022</t>
  </si>
  <si>
    <t>F130</t>
  </si>
  <si>
    <t>036022</t>
  </si>
  <si>
    <t>41037</t>
  </si>
  <si>
    <t>F240</t>
  </si>
  <si>
    <t>073022</t>
  </si>
  <si>
    <t>A027</t>
  </si>
  <si>
    <t>058003</t>
  </si>
  <si>
    <t>B646</t>
  </si>
  <si>
    <t>099003</t>
  </si>
  <si>
    <t>47853</t>
  </si>
  <si>
    <t>D004</t>
  </si>
  <si>
    <t>A886</t>
  </si>
  <si>
    <t>012814</t>
  </si>
  <si>
    <t>A908</t>
  </si>
  <si>
    <t>017814</t>
  </si>
  <si>
    <t>B271</t>
  </si>
  <si>
    <t>019814</t>
  </si>
  <si>
    <t>B323</t>
  </si>
  <si>
    <t>VALGREGHENTINO (LC)</t>
  </si>
  <si>
    <t>VALMADRERA (LC)</t>
  </si>
  <si>
    <t>VARENNA (LC)</t>
  </si>
  <si>
    <t>VENDROGNO (LC)</t>
  </si>
  <si>
    <t>VILLATALLA (IM)</t>
  </si>
  <si>
    <t>VILLAVIANI (IM)</t>
  </si>
  <si>
    <t>VILLE SAN PIETRO (IM)</t>
  </si>
  <si>
    <t>TAVIANO (LE)</t>
  </si>
  <si>
    <t>TIGGIANO (LE)</t>
  </si>
  <si>
    <t>TREPUZZI (LE)</t>
  </si>
  <si>
    <t>TRICASE (LE)</t>
  </si>
  <si>
    <t>TUGLIE (LE)</t>
  </si>
  <si>
    <t>UGENTO (LE)</t>
  </si>
  <si>
    <t>UGGIANO LA CHIESA (LE)</t>
  </si>
  <si>
    <t>VEGLIE (LE)</t>
  </si>
  <si>
    <t>VERNOLE (LE)</t>
  </si>
  <si>
    <t>H367</t>
  </si>
  <si>
    <t>004220</t>
  </si>
  <si>
    <t>I750</t>
  </si>
  <si>
    <t>013220</t>
  </si>
  <si>
    <t>016220</t>
  </si>
  <si>
    <t>24048</t>
  </si>
  <si>
    <t>L404</t>
  </si>
  <si>
    <t>024070</t>
  </si>
  <si>
    <t>36065</t>
  </si>
  <si>
    <t>F829</t>
  </si>
  <si>
    <t>030070</t>
  </si>
  <si>
    <t>33057</t>
  </si>
  <si>
    <t>G284</t>
  </si>
  <si>
    <t>019070</t>
  </si>
  <si>
    <t>G504</t>
  </si>
  <si>
    <t>028070</t>
  </si>
  <si>
    <t>SAN MAURO TORINESE (TO)</t>
  </si>
  <si>
    <t>SAN PIETRO VAL LEMINA (TO)</t>
  </si>
  <si>
    <t>SAN PONSO (TO)</t>
  </si>
  <si>
    <t>SAN RAFFAELE CIMENA (TO)</t>
  </si>
  <si>
    <t>SAN SEBASTIANO DA PO (TO)</t>
  </si>
  <si>
    <t>021878</t>
  </si>
  <si>
    <t>H332</t>
  </si>
  <si>
    <t>003878</t>
  </si>
  <si>
    <t>H600</t>
  </si>
  <si>
    <t>065131</t>
  </si>
  <si>
    <t>G819</t>
  </si>
  <si>
    <t>POLIZZI GENEROSA (PA)</t>
  </si>
  <si>
    <t>POLLINA (PA)</t>
  </si>
  <si>
    <t>PRANZO (TN)</t>
  </si>
  <si>
    <t>069</t>
  </si>
  <si>
    <t>085</t>
  </si>
  <si>
    <t>004</t>
  </si>
  <si>
    <t>013</t>
  </si>
  <si>
    <t>019</t>
  </si>
  <si>
    <t>GROSCAVALLO (TO)</t>
  </si>
  <si>
    <t>GROSSO (TO)</t>
  </si>
  <si>
    <t>GRUGLIASCO (TO)</t>
  </si>
  <si>
    <t>INGRIA (TO)</t>
  </si>
  <si>
    <t>009012</t>
  </si>
  <si>
    <t>17052</t>
  </si>
  <si>
    <t>A999</t>
  </si>
  <si>
    <t>079012</t>
  </si>
  <si>
    <t>B085</t>
  </si>
  <si>
    <t>087012</t>
  </si>
  <si>
    <t>95040</t>
  </si>
  <si>
    <t>B561</t>
  </si>
  <si>
    <t>053012</t>
  </si>
  <si>
    <t>58012</t>
  </si>
  <si>
    <t>E348</t>
  </si>
  <si>
    <t>049012</t>
  </si>
  <si>
    <t>57025</t>
  </si>
  <si>
    <t>069051</t>
  </si>
  <si>
    <t>045004</t>
  </si>
  <si>
    <t>003011</t>
  </si>
  <si>
    <t>28032</t>
  </si>
  <si>
    <t>022011</t>
  </si>
  <si>
    <t>38043</t>
  </si>
  <si>
    <t>A730</t>
  </si>
  <si>
    <t>012011</t>
  </si>
  <si>
    <t>21050</t>
  </si>
  <si>
    <t>A819</t>
  </si>
  <si>
    <t>103011</t>
  </si>
  <si>
    <t>28851</t>
  </si>
  <si>
    <t>A834</t>
  </si>
  <si>
    <t>065038</t>
  </si>
  <si>
    <t>INVERSO PINASCA (TO)</t>
  </si>
  <si>
    <t>INVERSO PORTE (TO)</t>
  </si>
  <si>
    <t>ISOLABELLA (TO)</t>
  </si>
  <si>
    <t>ISSIGLIO (TO)</t>
  </si>
  <si>
    <t>IVREA (TO)</t>
  </si>
  <si>
    <t>LA CASSA (TO)</t>
  </si>
  <si>
    <t>LA LOGGIA (TO)</t>
  </si>
  <si>
    <t>LANZO TORINESE (TO)</t>
  </si>
  <si>
    <t>AIDOMAGGIORE (OR)</t>
  </si>
  <si>
    <t>SAN BENEDETTO PO (MN)</t>
  </si>
  <si>
    <t>VERZI PIETRA (SV)</t>
  </si>
  <si>
    <t>CASALECCHIO DI RENO (BO)</t>
  </si>
  <si>
    <t>VOLTA MANTOVANA (MN)</t>
  </si>
  <si>
    <t>ABBADIA CERRETO (MI)</t>
  </si>
  <si>
    <t>ABBIATEGRASSO (MI)</t>
  </si>
  <si>
    <t>AFFORI (MI)</t>
  </si>
  <si>
    <t>AGLIATE (MI)</t>
  </si>
  <si>
    <t>AGRATE BRIANZA (MI)</t>
  </si>
  <si>
    <t>AICURZIO (MI)</t>
  </si>
  <si>
    <t>ALBAIRATE (MI)</t>
  </si>
  <si>
    <t>ALBIATE (MI)</t>
  </si>
  <si>
    <t>ARCAGNA (MI)</t>
  </si>
  <si>
    <t>ARCAGNANO (MI)</t>
  </si>
  <si>
    <t>CASTIGLIONE DEI PEPOLI (BO)</t>
  </si>
  <si>
    <t>COMUNE NON IDENTIFICATO D (BO)</t>
  </si>
  <si>
    <t>017054</t>
  </si>
  <si>
    <t>25050</t>
  </si>
  <si>
    <t>67064</t>
  </si>
  <si>
    <t>G449</t>
  </si>
  <si>
    <t>67032</t>
  </si>
  <si>
    <t>G484</t>
  </si>
  <si>
    <t>67057</t>
  </si>
  <si>
    <t>G492</t>
  </si>
  <si>
    <t>022030</t>
  </si>
  <si>
    <t>38028</t>
  </si>
  <si>
    <t>B360</t>
  </si>
  <si>
    <t>065030</t>
  </si>
  <si>
    <t>C069</t>
  </si>
  <si>
    <t>079030</t>
  </si>
  <si>
    <t>C674</t>
  </si>
  <si>
    <t>058030</t>
  </si>
  <si>
    <t>C677</t>
  </si>
  <si>
    <t>064030</t>
  </si>
  <si>
    <t>C976</t>
  </si>
  <si>
    <t>097030</t>
  </si>
  <si>
    <t>I687</t>
  </si>
  <si>
    <t>078092</t>
  </si>
  <si>
    <t>G320</t>
  </si>
  <si>
    <t>083092</t>
  </si>
  <si>
    <t>98047</t>
  </si>
  <si>
    <t>I420</t>
  </si>
  <si>
    <t>076092</t>
  </si>
  <si>
    <t>L110</t>
  </si>
  <si>
    <t>53041</t>
  </si>
  <si>
    <t>A461</t>
  </si>
  <si>
    <t>048002</t>
  </si>
  <si>
    <t>50031</t>
  </si>
  <si>
    <t>A632</t>
  </si>
  <si>
    <t>059002</t>
  </si>
  <si>
    <t>04010</t>
  </si>
  <si>
    <t>A707</t>
  </si>
  <si>
    <t>085002</t>
  </si>
  <si>
    <t>A957</t>
  </si>
  <si>
    <t>088002</t>
  </si>
  <si>
    <t>97012</t>
  </si>
  <si>
    <t>A150</t>
  </si>
  <si>
    <t>077002</t>
  </si>
  <si>
    <t>75010</t>
  </si>
  <si>
    <t>A196</t>
  </si>
  <si>
    <t>061002</t>
  </si>
  <si>
    <t>81011</t>
  </si>
  <si>
    <t>A200</t>
  </si>
  <si>
    <t>082002</t>
  </si>
  <si>
    <t>A202</t>
  </si>
  <si>
    <t>055002</t>
  </si>
  <si>
    <t>05011</t>
  </si>
  <si>
    <t>A207</t>
  </si>
  <si>
    <t>043002</t>
  </si>
  <si>
    <t>62021</t>
  </si>
  <si>
    <t>A329</t>
  </si>
  <si>
    <t>83022</t>
  </si>
  <si>
    <t>A580</t>
  </si>
  <si>
    <t>095010</t>
  </si>
  <si>
    <t>A614</t>
  </si>
  <si>
    <t>079010</t>
  </si>
  <si>
    <t>88070</t>
  </si>
  <si>
    <t>090010</t>
  </si>
  <si>
    <t>A827</t>
  </si>
  <si>
    <t>082010</t>
  </si>
  <si>
    <t>90032</t>
  </si>
  <si>
    <t>A882</t>
  </si>
  <si>
    <t>091010</t>
  </si>
  <si>
    <t>08011</t>
  </si>
  <si>
    <t>B156</t>
  </si>
  <si>
    <t>026006</t>
  </si>
  <si>
    <t>31031</t>
  </si>
  <si>
    <t>B349</t>
  </si>
  <si>
    <t>H269</t>
  </si>
  <si>
    <t>E582</t>
  </si>
  <si>
    <t>015891</t>
  </si>
  <si>
    <t>F785</t>
  </si>
  <si>
    <t>66036</t>
  </si>
  <si>
    <t>G128</t>
  </si>
  <si>
    <t>66026</t>
  </si>
  <si>
    <t>021927</t>
  </si>
  <si>
    <t>M306</t>
  </si>
  <si>
    <t>015927</t>
  </si>
  <si>
    <t>H031</t>
  </si>
  <si>
    <t>013927</t>
  </si>
  <si>
    <t>H510</t>
  </si>
  <si>
    <t>001927</t>
  </si>
  <si>
    <t>B838</t>
  </si>
  <si>
    <t>094009</t>
  </si>
  <si>
    <t>C082</t>
  </si>
  <si>
    <t>Z358</t>
  </si>
  <si>
    <t>I99393</t>
  </si>
  <si>
    <t>Z349</t>
  </si>
  <si>
    <t>I99395</t>
  </si>
  <si>
    <t>Z359</t>
  </si>
  <si>
    <t>I99400</t>
  </si>
  <si>
    <t>I658</t>
  </si>
  <si>
    <t>032816</t>
  </si>
  <si>
    <t>001298</t>
  </si>
  <si>
    <t>L857</t>
  </si>
  <si>
    <t>001299</t>
  </si>
  <si>
    <t>10067</t>
  </si>
  <si>
    <t>L898</t>
  </si>
  <si>
    <t>001300</t>
  </si>
  <si>
    <t>10068</t>
  </si>
  <si>
    <t>L948</t>
  </si>
  <si>
    <t>001301</t>
  </si>
  <si>
    <t>L982</t>
  </si>
  <si>
    <t>001302</t>
  </si>
  <si>
    <t>M002</t>
  </si>
  <si>
    <t>I99302</t>
  </si>
  <si>
    <t>Z306</t>
  </si>
  <si>
    <t>001303</t>
  </si>
  <si>
    <t>I490</t>
  </si>
  <si>
    <t>I99260</t>
  </si>
  <si>
    <t>Z319</t>
  </si>
  <si>
    <t>001261</t>
  </si>
  <si>
    <t>I511</t>
  </si>
  <si>
    <t>001262</t>
  </si>
  <si>
    <t>I539</t>
  </si>
  <si>
    <t>001263</t>
  </si>
  <si>
    <t>10058</t>
  </si>
  <si>
    <t>I692</t>
  </si>
  <si>
    <t>001264</t>
  </si>
  <si>
    <t>I701</t>
  </si>
  <si>
    <t>I99264</t>
  </si>
  <si>
    <t>Z344</t>
  </si>
  <si>
    <t>001265</t>
  </si>
  <si>
    <t>10036</t>
  </si>
  <si>
    <t>I703</t>
  </si>
  <si>
    <t>ROSASCO (PV)</t>
  </si>
  <si>
    <t>ROVESCALA (PV)</t>
  </si>
  <si>
    <t>RUINO (PV)</t>
  </si>
  <si>
    <t>SAGLIANO DI CRENNA (PV)</t>
  </si>
  <si>
    <t>VIDARDO (MI)</t>
  </si>
  <si>
    <t>VIGADORE (MI)</t>
  </si>
  <si>
    <t>VIGANO' CERTOSINO (MI)</t>
  </si>
  <si>
    <t>VIGENTINO (MI)</t>
  </si>
  <si>
    <t>VIGNATE (MI)</t>
  </si>
  <si>
    <t>VIGONZINO (MI)</t>
  </si>
  <si>
    <t>VILLA CORTESE (MI)</t>
  </si>
  <si>
    <t>VILLA PIZZONE (MI)</t>
  </si>
  <si>
    <t>VILLA POMPEIANA (MI)</t>
  </si>
  <si>
    <t>SAN MARZANO MOASCA (AT)</t>
  </si>
  <si>
    <t>SAN MARZANO OLIVETO (AT)</t>
  </si>
  <si>
    <t>SAN MARZANOTTO (AT)</t>
  </si>
  <si>
    <t>SAN MICHELE D'ASTI (AT)</t>
  </si>
  <si>
    <t>SAN PAOLO DELLA VALLE (AT)</t>
  </si>
  <si>
    <t>SAN PAOLO SOLBRITO (AT)</t>
  </si>
  <si>
    <t>SCANDELUZZA (AT)</t>
  </si>
  <si>
    <t>SCURZOLENGO (AT)</t>
  </si>
  <si>
    <t>CASTIGLIONE COSENTINO (CS)</t>
  </si>
  <si>
    <t>CASTROLIBERO (CS)</t>
  </si>
  <si>
    <t>FALCIANO DEL MASSICO (CE)</t>
  </si>
  <si>
    <t>FERTILIA (CE)</t>
  </si>
  <si>
    <t>FONTEGRECA (CE)</t>
  </si>
  <si>
    <t>FORMICOLA (CE)</t>
  </si>
  <si>
    <t>013238</t>
  </si>
  <si>
    <t>L737</t>
  </si>
  <si>
    <t>015238</t>
  </si>
  <si>
    <t>S99238</t>
  </si>
  <si>
    <t>Z238</t>
  </si>
  <si>
    <t>001239</t>
  </si>
  <si>
    <t>H820</t>
  </si>
  <si>
    <t>013239</t>
  </si>
  <si>
    <t>L748</t>
  </si>
  <si>
    <t>004239</t>
  </si>
  <si>
    <t>12019</t>
  </si>
  <si>
    <t>L771</t>
  </si>
  <si>
    <t>016239</t>
  </si>
  <si>
    <t>24018</t>
  </si>
  <si>
    <t>A215</t>
  </si>
  <si>
    <t>015239</t>
  </si>
  <si>
    <t>20058</t>
  </si>
  <si>
    <t>M017</t>
  </si>
  <si>
    <t>S99239</t>
  </si>
  <si>
    <t>Z239</t>
  </si>
  <si>
    <t>013240</t>
  </si>
  <si>
    <t>004240</t>
  </si>
  <si>
    <t>B993</t>
  </si>
  <si>
    <t>037013</t>
  </si>
  <si>
    <t>40034</t>
  </si>
  <si>
    <t>C075</t>
  </si>
  <si>
    <t>083013</t>
  </si>
  <si>
    <t>C094</t>
  </si>
  <si>
    <t>057013</t>
  </si>
  <si>
    <t>C098</t>
  </si>
  <si>
    <t>094013</t>
  </si>
  <si>
    <t>C200</t>
  </si>
  <si>
    <t>010013</t>
  </si>
  <si>
    <t>C302</t>
  </si>
  <si>
    <t>042013</t>
  </si>
  <si>
    <t>60043</t>
  </si>
  <si>
    <t>C524</t>
  </si>
  <si>
    <t>007013</t>
  </si>
  <si>
    <t>C593</t>
  </si>
  <si>
    <t>006122</t>
  </si>
  <si>
    <t>15026</t>
  </si>
  <si>
    <t>G199</t>
  </si>
  <si>
    <t>002122</t>
  </si>
  <si>
    <t>H364</t>
  </si>
  <si>
    <t>065122</t>
  </si>
  <si>
    <t>I019</t>
  </si>
  <si>
    <t>012122</t>
  </si>
  <si>
    <t>21058</t>
  </si>
  <si>
    <t>I794</t>
  </si>
  <si>
    <t>S99122</t>
  </si>
  <si>
    <t>Z122</t>
  </si>
  <si>
    <t>013123</t>
  </si>
  <si>
    <t>E462</t>
  </si>
  <si>
    <t>004123</t>
  </si>
  <si>
    <t>F279</t>
  </si>
  <si>
    <t>022123</t>
  </si>
  <si>
    <t>38065</t>
  </si>
  <si>
    <t>F728</t>
  </si>
  <si>
    <t>003123</t>
  </si>
  <si>
    <t>28057</t>
  </si>
  <si>
    <t>002123</t>
  </si>
  <si>
    <t>022958</t>
  </si>
  <si>
    <t>F720</t>
  </si>
  <si>
    <t>006140</t>
  </si>
  <si>
    <t>COPIANO (PV)</t>
  </si>
  <si>
    <t>CORANA (PV)</t>
  </si>
  <si>
    <t>CORBESATE (PV)</t>
  </si>
  <si>
    <t>CORNALE (PV)</t>
  </si>
  <si>
    <t>CORPI SANTI DI PAVIA (PV)</t>
  </si>
  <si>
    <t>CORTEOLONA (PV)</t>
  </si>
  <si>
    <t>CORVINO SAN QUIRICO (PV)</t>
  </si>
  <si>
    <t>103069</t>
  </si>
  <si>
    <t>28897</t>
  </si>
  <si>
    <t>CASTELLO DI SERRAVALLE (BO)</t>
  </si>
  <si>
    <t>CASTENASO (BO)</t>
  </si>
  <si>
    <t>NIUE=SAVAGE (ISOLE) (S9)</t>
  </si>
  <si>
    <t>ZACCANOPOLI (VV)</t>
  </si>
  <si>
    <t>ZAMBRONE (VV)</t>
  </si>
  <si>
    <t>NASINO (SV)</t>
  </si>
  <si>
    <t>NOLI (SV)</t>
  </si>
  <si>
    <t>OLBA (SV)</t>
  </si>
  <si>
    <t>ONZO (SV)</t>
  </si>
  <si>
    <t>ORCO (SV)</t>
  </si>
  <si>
    <t>ORCO FEGLINO (SV)</t>
  </si>
  <si>
    <t>ORTOVERO (SV)</t>
  </si>
  <si>
    <t>OSIGLIA (SV)</t>
  </si>
  <si>
    <t>PALLARE (SV)</t>
  </si>
  <si>
    <t>PERTI (SV)</t>
  </si>
  <si>
    <t>PIANA CRIXIA (SV)</t>
  </si>
  <si>
    <t>SAN COSTANTINO CALABRO (VV)</t>
  </si>
  <si>
    <t>SAN GREGORIO D'IPPONA (VV)</t>
  </si>
  <si>
    <t>092037</t>
  </si>
  <si>
    <t>E903</t>
  </si>
  <si>
    <t>D600</t>
  </si>
  <si>
    <t>083029</t>
  </si>
  <si>
    <t>D844</t>
  </si>
  <si>
    <t>016029</t>
  </si>
  <si>
    <t>A950</t>
  </si>
  <si>
    <t>015029</t>
  </si>
  <si>
    <t>004029</t>
  </si>
  <si>
    <t>12042</t>
  </si>
  <si>
    <t>B111</t>
  </si>
  <si>
    <t>078029</t>
  </si>
  <si>
    <t>87011</t>
  </si>
  <si>
    <t>C002</t>
  </si>
  <si>
    <t>028029</t>
  </si>
  <si>
    <t>H818</t>
  </si>
  <si>
    <t>079114</t>
  </si>
  <si>
    <t>I093</t>
  </si>
  <si>
    <t>058114</t>
  </si>
  <si>
    <t>00039</t>
  </si>
  <si>
    <t>B367</t>
  </si>
  <si>
    <t>096013</t>
  </si>
  <si>
    <t>BRUSNENGO (VC)</t>
  </si>
  <si>
    <t>BURONZO (VC)</t>
  </si>
  <si>
    <t>CALLABIANA (VC)</t>
  </si>
  <si>
    <t>CAMANDONA (VC)</t>
  </si>
  <si>
    <t>CAMASCO (VC)</t>
  </si>
  <si>
    <t>CAMBURZANO (VC)</t>
  </si>
  <si>
    <t>QUARNA SOPRA (VB)</t>
  </si>
  <si>
    <t>QUARNA SOTTO (VB)</t>
  </si>
  <si>
    <t>050023</t>
  </si>
  <si>
    <t>G090</t>
  </si>
  <si>
    <t>081023</t>
  </si>
  <si>
    <t>M081</t>
  </si>
  <si>
    <t>004023</t>
  </si>
  <si>
    <t>A979</t>
  </si>
  <si>
    <t>017023</t>
  </si>
  <si>
    <t>25082</t>
  </si>
  <si>
    <t>B091</t>
  </si>
  <si>
    <t>058023</t>
  </si>
  <si>
    <t>00024</t>
  </si>
  <si>
    <t>C203</t>
  </si>
  <si>
    <t>064023</t>
  </si>
  <si>
    <t>C105</t>
  </si>
  <si>
    <t>060023</t>
  </si>
  <si>
    <t>C338</t>
  </si>
  <si>
    <t>096023</t>
  </si>
  <si>
    <t>13865</t>
  </si>
  <si>
    <t>E167</t>
  </si>
  <si>
    <t>008032</t>
  </si>
  <si>
    <t>E346</t>
  </si>
  <si>
    <t>POGGIRIDENTI (SO)</t>
  </si>
  <si>
    <t>RESIA (BZ)</t>
  </si>
  <si>
    <t>RIDANNA (BZ)</t>
  </si>
  <si>
    <t>RIFIANO (BZ)</t>
  </si>
  <si>
    <t>RONCIGLIONE (VT)</t>
  </si>
  <si>
    <t>SAN LORENZO NUOVO (VT)</t>
  </si>
  <si>
    <t>014045</t>
  </si>
  <si>
    <t>23017</t>
  </si>
  <si>
    <t>F712</t>
  </si>
  <si>
    <t>060045</t>
  </si>
  <si>
    <t>03017</t>
  </si>
  <si>
    <t>F740</t>
  </si>
  <si>
    <t>057045</t>
  </si>
  <si>
    <t>F746</t>
  </si>
  <si>
    <t>007045</t>
  </si>
  <si>
    <t>F987</t>
  </si>
  <si>
    <t>096045</t>
  </si>
  <si>
    <t>G714</t>
  </si>
  <si>
    <t>010045</t>
  </si>
  <si>
    <t>16027</t>
  </si>
  <si>
    <t>005045</t>
  </si>
  <si>
    <t>D050</t>
  </si>
  <si>
    <t>078045</t>
  </si>
  <si>
    <t>87100</t>
  </si>
  <si>
    <t>D086</t>
  </si>
  <si>
    <t>024045</t>
  </si>
  <si>
    <t>E138</t>
  </si>
  <si>
    <t>082045</t>
  </si>
  <si>
    <t>90025</t>
  </si>
  <si>
    <t>AQUARA (SA)</t>
  </si>
  <si>
    <t>ASCEA (SA)</t>
  </si>
  <si>
    <t>ATENA LUCANA (SA)</t>
  </si>
  <si>
    <t>PALENA (CH)</t>
  </si>
  <si>
    <t>PALMOLI (CH)</t>
  </si>
  <si>
    <t>022853</t>
  </si>
  <si>
    <t>E653</t>
  </si>
  <si>
    <t>017853</t>
  </si>
  <si>
    <t>E739</t>
  </si>
  <si>
    <t>021853</t>
  </si>
  <si>
    <t>F438</t>
  </si>
  <si>
    <t>018853</t>
  </si>
  <si>
    <t>G321</t>
  </si>
  <si>
    <t>031853</t>
  </si>
  <si>
    <t>G731</t>
  </si>
  <si>
    <t>016853</t>
  </si>
  <si>
    <t>H290</t>
  </si>
  <si>
    <t>001853</t>
  </si>
  <si>
    <t>BERNATE ROSALES (CO)</t>
  </si>
  <si>
    <t>BIGLIO (CO)</t>
  </si>
  <si>
    <t>BINAGO (CO)</t>
  </si>
  <si>
    <t>BINDO (CO)</t>
  </si>
  <si>
    <t>BIZZARONE (CO)</t>
  </si>
  <si>
    <t>BLESSAGNO (CO)</t>
  </si>
  <si>
    <t>BLEVIO (CO)</t>
  </si>
  <si>
    <t>BOSISIO PARINI (CO)</t>
  </si>
  <si>
    <t>BRECCIA (CO)</t>
  </si>
  <si>
    <t>BREGLIA (CO)</t>
  </si>
  <si>
    <t>BREGNANO (CO)</t>
  </si>
  <si>
    <t>005036</t>
  </si>
  <si>
    <t>C533</t>
  </si>
  <si>
    <t>COMUNE NON IDENTIFICATO D (VB)</t>
  </si>
  <si>
    <t>003844</t>
  </si>
  <si>
    <t>D135</t>
  </si>
  <si>
    <t>012844</t>
  </si>
  <si>
    <t>D190</t>
  </si>
  <si>
    <t>022844</t>
  </si>
  <si>
    <t>D916</t>
  </si>
  <si>
    <t>017844</t>
  </si>
  <si>
    <t>D989</t>
  </si>
  <si>
    <t>25069</t>
  </si>
  <si>
    <t>L919</t>
  </si>
  <si>
    <t>ANGRI (SA)</t>
  </si>
  <si>
    <t>CALVI (BN)</t>
  </si>
  <si>
    <t>CALVI SAN NAZZARO (BN)</t>
  </si>
  <si>
    <t>CAMPOLATTARO (BN)</t>
  </si>
  <si>
    <t>CAMPOLI DEL MONTE TABURNO (BN)</t>
  </si>
  <si>
    <t>CASALDUNI (BN)</t>
  </si>
  <si>
    <t>CASTELFRANCO IN MISCANO (BN)</t>
  </si>
  <si>
    <t>BOGLIASCO (GE)</t>
  </si>
  <si>
    <t>G086</t>
  </si>
  <si>
    <t>057049</t>
  </si>
  <si>
    <t>02024</t>
  </si>
  <si>
    <t>034807</t>
  </si>
  <si>
    <t>H948</t>
  </si>
  <si>
    <t>062807</t>
  </si>
  <si>
    <t>H983</t>
  </si>
  <si>
    <t>064807</t>
  </si>
  <si>
    <t>I200</t>
  </si>
  <si>
    <t>083807</t>
  </si>
  <si>
    <t>M229</t>
  </si>
  <si>
    <t>013825</t>
  </si>
  <si>
    <t>B252</t>
  </si>
  <si>
    <t>015825</t>
  </si>
  <si>
    <t>B341</t>
  </si>
  <si>
    <t>012825</t>
  </si>
  <si>
    <t>B372</t>
  </si>
  <si>
    <t>003825</t>
  </si>
  <si>
    <t>B411</t>
  </si>
  <si>
    <t>019825</t>
  </si>
  <si>
    <t>B849</t>
  </si>
  <si>
    <t>018825</t>
  </si>
  <si>
    <t>C164</t>
  </si>
  <si>
    <t>017825</t>
  </si>
  <si>
    <t>022165</t>
  </si>
  <si>
    <t>H754</t>
  </si>
  <si>
    <t>003165</t>
  </si>
  <si>
    <t>013165</t>
  </si>
  <si>
    <t>22077</t>
  </si>
  <si>
    <t>G025</t>
  </si>
  <si>
    <t>002165</t>
  </si>
  <si>
    <t>097064</t>
  </si>
  <si>
    <t>23837</t>
  </si>
  <si>
    <t>G336</t>
  </si>
  <si>
    <t>021064</t>
  </si>
  <si>
    <t>G299</t>
  </si>
  <si>
    <t>044064</t>
  </si>
  <si>
    <t>H390</t>
  </si>
  <si>
    <t>007064</t>
  </si>
  <si>
    <t>H675</t>
  </si>
  <si>
    <t>062064</t>
  </si>
  <si>
    <t>82029</t>
  </si>
  <si>
    <t>H984</t>
  </si>
  <si>
    <t>057064</t>
  </si>
  <si>
    <t>02038</t>
  </si>
  <si>
    <t>I499</t>
  </si>
  <si>
    <t>103064</t>
  </si>
  <si>
    <t>28838</t>
  </si>
  <si>
    <t>I976</t>
  </si>
  <si>
    <t>014064</t>
  </si>
  <si>
    <t>B751</t>
  </si>
  <si>
    <t>018820</t>
  </si>
  <si>
    <t>C031</t>
  </si>
  <si>
    <t>022820</t>
  </si>
  <si>
    <t>D371</t>
  </si>
  <si>
    <t>GROTTAZZOLINA (AP)</t>
  </si>
  <si>
    <t>064116</t>
  </si>
  <si>
    <t>L739</t>
  </si>
  <si>
    <t>005116</t>
  </si>
  <si>
    <t>L879</t>
  </si>
  <si>
    <t>001116</t>
  </si>
  <si>
    <t>E067</t>
  </si>
  <si>
    <t>030116</t>
  </si>
  <si>
    <t>33017</t>
  </si>
  <si>
    <t>L050</t>
  </si>
  <si>
    <t>058116</t>
  </si>
  <si>
    <t>00055</t>
  </si>
  <si>
    <t>094028</t>
  </si>
  <si>
    <t>F429</t>
  </si>
  <si>
    <t>013200</t>
  </si>
  <si>
    <t>004200</t>
  </si>
  <si>
    <t>H704</t>
  </si>
  <si>
    <t>015200</t>
  </si>
  <si>
    <t>I361</t>
  </si>
  <si>
    <t>017200</t>
  </si>
  <si>
    <t>L923</t>
  </si>
  <si>
    <t>001201</t>
  </si>
  <si>
    <t>G973</t>
  </si>
  <si>
    <t>016201</t>
  </si>
  <si>
    <t>I830</t>
  </si>
  <si>
    <t>022201</t>
  </si>
  <si>
    <t>L201</t>
  </si>
  <si>
    <t>004201</t>
  </si>
  <si>
    <t>84087</t>
  </si>
  <si>
    <t>I438</t>
  </si>
  <si>
    <t>S99135</t>
  </si>
  <si>
    <t>Z135</t>
  </si>
  <si>
    <t>016136</t>
  </si>
  <si>
    <t>F276</t>
  </si>
  <si>
    <t>022136</t>
  </si>
  <si>
    <t xml:space="preserve">TABELLA CODICI COLTURA </t>
  </si>
  <si>
    <t>TARGA</t>
  </si>
  <si>
    <t>CAP</t>
  </si>
  <si>
    <t>REGIONE</t>
  </si>
  <si>
    <t>H695</t>
  </si>
  <si>
    <t>015199</t>
  </si>
  <si>
    <t>001200</t>
  </si>
  <si>
    <t>G900</t>
  </si>
  <si>
    <t>016200</t>
  </si>
  <si>
    <t>I812</t>
  </si>
  <si>
    <t>022200</t>
  </si>
  <si>
    <t>L200</t>
  </si>
  <si>
    <t>H530</t>
  </si>
  <si>
    <t>013938</t>
  </si>
  <si>
    <t>23038</t>
  </si>
  <si>
    <t>L557</t>
  </si>
  <si>
    <t>017818</t>
  </si>
  <si>
    <t>B478</t>
  </si>
  <si>
    <t>018818</t>
  </si>
  <si>
    <t>B944</t>
  </si>
  <si>
    <t>022818</t>
  </si>
  <si>
    <t>C043</t>
  </si>
  <si>
    <t>D059</t>
  </si>
  <si>
    <t>008819</t>
  </si>
  <si>
    <t>E603</t>
  </si>
  <si>
    <t>002819</t>
  </si>
  <si>
    <t>E636</t>
  </si>
  <si>
    <t>009819</t>
  </si>
  <si>
    <t>G014</t>
  </si>
  <si>
    <t>003853</t>
  </si>
  <si>
    <t>D659</t>
  </si>
  <si>
    <t>019853</t>
  </si>
  <si>
    <t>D739</t>
  </si>
  <si>
    <t>012853</t>
  </si>
  <si>
    <t>E268</t>
  </si>
  <si>
    <t>ROSSANO VENETO (VI)</t>
  </si>
  <si>
    <t>ROTZO (VI)</t>
  </si>
  <si>
    <t>SALCEDO (VI)</t>
  </si>
  <si>
    <t>SAN GERMANO DEI BERICI (VI)</t>
  </si>
  <si>
    <t>SAN NAZARIO (VI)</t>
  </si>
  <si>
    <t>SAN PIETRO MUSSOLINO (VI)</t>
  </si>
  <si>
    <t>SAN VITO DI LEGUZZANO (VI)</t>
  </si>
  <si>
    <t>SANDRIGO (VI)</t>
  </si>
  <si>
    <t>SANTORSO (VI)</t>
  </si>
  <si>
    <t>SARCEDO (VI)</t>
  </si>
  <si>
    <t>SAREGO (VI)</t>
  </si>
  <si>
    <t>SCHIAVON (VI)</t>
  </si>
  <si>
    <t>SCHIO (VI)</t>
  </si>
  <si>
    <t>SOLAGNA (VI)</t>
  </si>
  <si>
    <t>SOSSANO (VI)</t>
  </si>
  <si>
    <t>PIEVE FOSCIANA (LU)</t>
  </si>
  <si>
    <t>PORCARI (LU)</t>
  </si>
  <si>
    <t>SAN ROMANO IN GARFAGNANA (LU)</t>
  </si>
  <si>
    <t>SERAVEZZA (LU)</t>
  </si>
  <si>
    <t>SILLANO (LU)</t>
  </si>
  <si>
    <t>STAZZEMA (LU)</t>
  </si>
  <si>
    <t>VOLTA=ALTOVOLTA (S9)</t>
  </si>
  <si>
    <t>H716</t>
  </si>
  <si>
    <t>015202</t>
  </si>
  <si>
    <t>I415</t>
  </si>
  <si>
    <t>S99202</t>
  </si>
  <si>
    <t>Z202</t>
  </si>
  <si>
    <t>013203</t>
  </si>
  <si>
    <t>PETTORANELLO DEL MOLISE (IS)</t>
  </si>
  <si>
    <t>PIETRABBONDANTE (IS)</t>
  </si>
  <si>
    <t>PIZZONE (IS)</t>
  </si>
  <si>
    <t>POGGIO SANNITA (IS)</t>
  </si>
  <si>
    <t>POZZILLI (IS)</t>
  </si>
  <si>
    <t>84038</t>
  </si>
  <si>
    <t>I451</t>
  </si>
  <si>
    <t>002136</t>
  </si>
  <si>
    <t>079136</t>
  </si>
  <si>
    <t>88017</t>
  </si>
  <si>
    <t>001136</t>
  </si>
  <si>
    <t>015911</t>
  </si>
  <si>
    <t>F940</t>
  </si>
  <si>
    <t>I427</t>
  </si>
  <si>
    <t>SUDAFRICANA REPUBBLICA (S9)</t>
  </si>
  <si>
    <t>SUDAN (I9)</t>
  </si>
  <si>
    <t>SURINAME (I9)</t>
  </si>
  <si>
    <t>SVEZIA (I9)</t>
  </si>
  <si>
    <t>SVIZZERA (I9)</t>
  </si>
  <si>
    <t>SWAZILAND-SUDAFRICA BRITA (I9)</t>
  </si>
  <si>
    <t>BRENNO DELLA TORRE (CO)</t>
  </si>
  <si>
    <t>BRIANZOLA (CO)</t>
  </si>
  <si>
    <t>BRIENNO (CO)</t>
  </si>
  <si>
    <t>BRIVIO (CO)</t>
  </si>
  <si>
    <t>BRUNATE (CO)</t>
  </si>
  <si>
    <t>BUCCINIGO (CO)</t>
  </si>
  <si>
    <t>BUGGIOLO (CO)</t>
  </si>
  <si>
    <t>BULCIAGO (CO)</t>
  </si>
  <si>
    <t>BULGAROGRASSO (CO)</t>
  </si>
  <si>
    <t>BULGORELLO (CO)</t>
  </si>
  <si>
    <t>VALGIOVO (BZ)</t>
  </si>
  <si>
    <t>VALLARGA (BZ)</t>
  </si>
  <si>
    <t>VALLE AURINA (BZ)</t>
  </si>
  <si>
    <t>G571</t>
  </si>
  <si>
    <t>087043</t>
  </si>
  <si>
    <t>I035</t>
  </si>
  <si>
    <t>072043</t>
  </si>
  <si>
    <t>70038</t>
  </si>
  <si>
    <t>L109</t>
  </si>
  <si>
    <t>084043</t>
  </si>
  <si>
    <t>F418</t>
  </si>
  <si>
    <t>055808</t>
  </si>
  <si>
    <t>F613</t>
  </si>
  <si>
    <t>044808</t>
  </si>
  <si>
    <t>F719</t>
  </si>
  <si>
    <t>080808</t>
  </si>
  <si>
    <t>G138</t>
  </si>
  <si>
    <t>005808</t>
  </si>
  <si>
    <t>G357</t>
  </si>
  <si>
    <t>087020</t>
  </si>
  <si>
    <t>E578</t>
  </si>
  <si>
    <t>102020</t>
  </si>
  <si>
    <t>E836</t>
  </si>
  <si>
    <t>036020</t>
  </si>
  <si>
    <t>41054</t>
  </si>
  <si>
    <t>E905</t>
  </si>
  <si>
    <t>GORIZIA</t>
  </si>
  <si>
    <t>GO</t>
  </si>
  <si>
    <t>CARENNO (LC)</t>
  </si>
  <si>
    <t>SILVELLA (CR)</t>
  </si>
  <si>
    <t>SOLAROLO DEL PERSICO (CR)</t>
  </si>
  <si>
    <t>SOLAROLO MONASTEROLO (CR)</t>
  </si>
  <si>
    <t>SOLAROLO RAINERIO (CR)</t>
  </si>
  <si>
    <t>SONCINO (CR)</t>
  </si>
  <si>
    <t>SORESINA (CR)</t>
  </si>
  <si>
    <t>SOSPIRO (CR)</t>
  </si>
  <si>
    <t>PRESTINONE (NO)</t>
  </si>
  <si>
    <t>QUARNA (NO)</t>
  </si>
  <si>
    <t>QUARNA SOPRA (NO)</t>
  </si>
  <si>
    <t>QUARNA SOTTO (NO)</t>
  </si>
  <si>
    <t>RE (NO)</t>
  </si>
  <si>
    <t>RECETTO (NO)</t>
  </si>
  <si>
    <t>ROMAGNANO SESIA (NO)</t>
  </si>
  <si>
    <t>PILCANTE (TN)</t>
  </si>
  <si>
    <t>PINZOLO (TN)</t>
  </si>
  <si>
    <t>POIA (TN)</t>
  </si>
  <si>
    <t>GUARDAVALLE (CZ)</t>
  </si>
  <si>
    <t>IONADI (CZ)</t>
  </si>
  <si>
    <t>ISCA SULLO IONIO (CZ)</t>
  </si>
  <si>
    <t>ISOLA DI CAPO RIZZUTO (CZ)</t>
  </si>
  <si>
    <t>JACURSO (CZ)</t>
  </si>
  <si>
    <t>JOPPOLO (CZ)</t>
  </si>
  <si>
    <t>SANT'ANTONINO DI SUSA (TO)</t>
  </si>
  <si>
    <t>SAN ROBERTO (RC)</t>
  </si>
  <si>
    <t>SANT'ALESSIO SICULO (ME)</t>
  </si>
  <si>
    <t>SANT'ANGELO DI BROLO (ME)</t>
  </si>
  <si>
    <t>SANTO STEFANO DI BRIGA (ME)</t>
  </si>
  <si>
    <t>SANTO STEFANO DI CAMASTRA (ME)</t>
  </si>
  <si>
    <t>SAPONARA (ME)</t>
  </si>
  <si>
    <t>SAVOCA (ME)</t>
  </si>
  <si>
    <t>SAN GIORGIO DELLA RICHINV (PN)</t>
  </si>
  <si>
    <t>SAN MARTINO AL TAGLIAMENT (PN)</t>
  </si>
  <si>
    <t>SAN QUIRINO (PN)</t>
  </si>
  <si>
    <t>VENEZUELA (I9)</t>
  </si>
  <si>
    <t>VERGINI AMERICANE (ISOLE) (S9)</t>
  </si>
  <si>
    <t>VERGINI BRITANNICHE (ISOL (S9)</t>
  </si>
  <si>
    <t>VIETNAM (I9)</t>
  </si>
  <si>
    <t>89022</t>
  </si>
  <si>
    <t>C747</t>
  </si>
  <si>
    <t>034028</t>
  </si>
  <si>
    <t>43047</t>
  </si>
  <si>
    <t>G424</t>
  </si>
  <si>
    <t>102028</t>
  </si>
  <si>
    <t>89834</t>
  </si>
  <si>
    <t>G728</t>
  </si>
  <si>
    <t>MONTENERO VAL COCCHIARA (IS)</t>
  </si>
  <si>
    <t>MONTERODUNI (IS)</t>
  </si>
  <si>
    <t>PESCHE (IS)</t>
  </si>
  <si>
    <t>PESCOLANCIANO (IS)</t>
  </si>
  <si>
    <t>PESCOPENNATARO (IS)</t>
  </si>
  <si>
    <t>SAN GERMANO VERCELLESE (VC)</t>
  </si>
  <si>
    <t>SANT'ELENA (PD)</t>
  </si>
  <si>
    <t>SANT'URBANO (PD)</t>
  </si>
  <si>
    <t>SAONARA (PD)</t>
  </si>
  <si>
    <t>SELVAZZANO DENTRO (PD)</t>
  </si>
  <si>
    <t>PESCAGLIA (LU)</t>
  </si>
  <si>
    <t>PIAZZA AL SERCHIO (LU)</t>
  </si>
  <si>
    <t>PIETRASANTA (LU)</t>
  </si>
  <si>
    <t>L831</t>
  </si>
  <si>
    <t>082044</t>
  </si>
  <si>
    <t>E459</t>
  </si>
  <si>
    <t>041044</t>
  </si>
  <si>
    <t>61100</t>
  </si>
  <si>
    <t>G479</t>
  </si>
  <si>
    <t>010044</t>
  </si>
  <si>
    <t>16034</t>
  </si>
  <si>
    <t>G913</t>
  </si>
  <si>
    <t>043044</t>
  </si>
  <si>
    <t>G558</t>
  </si>
  <si>
    <t>028072</t>
  </si>
  <si>
    <t>H625</t>
  </si>
  <si>
    <t>026072</t>
  </si>
  <si>
    <t>H843</t>
  </si>
  <si>
    <t>023072</t>
  </si>
  <si>
    <t>37058</t>
  </si>
  <si>
    <t>H944</t>
  </si>
  <si>
    <t>092072</t>
  </si>
  <si>
    <t>09038</t>
  </si>
  <si>
    <t>I647</t>
  </si>
  <si>
    <t>090072</t>
  </si>
  <si>
    <t>CASTRIGNANO DEL CAPO (LE)</t>
  </si>
  <si>
    <t>CASTRO (LE)</t>
  </si>
  <si>
    <t>CAVALLINO (LE)</t>
  </si>
  <si>
    <t>MONTECATINI DI VAL DI NIE (PT)</t>
  </si>
  <si>
    <t>MONTECATINI-TERME (PT)</t>
  </si>
  <si>
    <t>PESCIA (PT)</t>
  </si>
  <si>
    <t>PIEVE A NIEVOLE (PT)</t>
  </si>
  <si>
    <t>PISTOIA (PT)</t>
  </si>
  <si>
    <t>PITEGLIO (PT)</t>
  </si>
  <si>
    <t>PONTE BUGGIANESE (PT)</t>
  </si>
  <si>
    <t>PORTA AL BORGO (PT)</t>
  </si>
  <si>
    <t>PORTA CARRATICA (PT)</t>
  </si>
  <si>
    <t>012809</t>
  </si>
  <si>
    <t>A598</t>
  </si>
  <si>
    <t>015809</t>
  </si>
  <si>
    <t>F714</t>
  </si>
  <si>
    <t>009820</t>
  </si>
  <si>
    <t>G091</t>
  </si>
  <si>
    <t>006820</t>
  </si>
  <si>
    <t>H685</t>
  </si>
  <si>
    <t>I453</t>
  </si>
  <si>
    <t>025055</t>
  </si>
  <si>
    <t>I626</t>
  </si>
  <si>
    <t>010055</t>
  </si>
  <si>
    <t>I346</t>
  </si>
  <si>
    <t>078055</t>
  </si>
  <si>
    <t>D624</t>
  </si>
  <si>
    <t>080055</t>
  </si>
  <si>
    <t>89014</t>
  </si>
  <si>
    <t>G082</t>
  </si>
  <si>
    <t>087055</t>
  </si>
  <si>
    <t>95019</t>
  </si>
  <si>
    <t>016091</t>
  </si>
  <si>
    <t>24044</t>
  </si>
  <si>
    <t>D245</t>
  </si>
  <si>
    <t>017091</t>
  </si>
  <si>
    <t>E654</t>
  </si>
  <si>
    <t>006091</t>
  </si>
  <si>
    <t>15024</t>
  </si>
  <si>
    <t>PESCATE (LC)</t>
  </si>
  <si>
    <t>OSPEDALETTO (TN)</t>
  </si>
  <si>
    <t>OSSANA (TN)</t>
  </si>
  <si>
    <t>PADERGNONE (TN)</t>
  </si>
  <si>
    <t>PALU' DEL FERSINA (TN)</t>
  </si>
  <si>
    <t>PANCHIA' (TN)</t>
  </si>
  <si>
    <t>PATONE (TN)</t>
  </si>
  <si>
    <t>PEDERZANO (TN)</t>
  </si>
  <si>
    <t>PEIO (TN)</t>
  </si>
  <si>
    <t>057811</t>
  </si>
  <si>
    <t>I323</t>
  </si>
  <si>
    <t>063811</t>
  </si>
  <si>
    <t>I755</t>
  </si>
  <si>
    <t>092811</t>
  </si>
  <si>
    <t>I764</t>
  </si>
  <si>
    <t>095811</t>
  </si>
  <si>
    <t>B130</t>
  </si>
  <si>
    <t>016811</t>
  </si>
  <si>
    <t>B222</t>
  </si>
  <si>
    <t>001811</t>
  </si>
  <si>
    <t>H414</t>
  </si>
  <si>
    <t>079147</t>
  </si>
  <si>
    <t>88056</t>
  </si>
  <si>
    <t>L177</t>
  </si>
  <si>
    <t>065147</t>
  </si>
  <si>
    <t>84076</t>
  </si>
  <si>
    <t>VALDIERI (CN)</t>
  </si>
  <si>
    <t>VALGRANA (CN)</t>
  </si>
  <si>
    <t>VALLORIATE (CN)</t>
  </si>
  <si>
    <t>MASSA DI SOMMA (NA)</t>
  </si>
  <si>
    <t>MASSA LUBRENSE (NA)</t>
  </si>
  <si>
    <t>TORRITA DI SIENA (SI)</t>
  </si>
  <si>
    <t>TREQUANDA (SI)</t>
  </si>
  <si>
    <t>ASSISI (PG)</t>
  </si>
  <si>
    <t>BASTIA (PG)</t>
  </si>
  <si>
    <t>BETTONA (PG)</t>
  </si>
  <si>
    <t>BEVAGNA (PG)</t>
  </si>
  <si>
    <t>CAMPELLO SUL CLITUNNO (PG)</t>
  </si>
  <si>
    <t>VIDIGULFO (PV)</t>
  </si>
  <si>
    <t>VIGALFO (PV)</t>
  </si>
  <si>
    <t>VIGEVANO (PV)</t>
  </si>
  <si>
    <t>VIGONZONE (PV)</t>
  </si>
  <si>
    <t>VILLA BISCOSSI (PV)</t>
  </si>
  <si>
    <t>VILLALUNGA (PV)</t>
  </si>
  <si>
    <t>VILLANOVA D'ARDENGHI (PV)</t>
  </si>
  <si>
    <t>VILLANTERIO (PV)</t>
  </si>
  <si>
    <t>035039</t>
  </si>
  <si>
    <t>42049</t>
  </si>
  <si>
    <t>I342</t>
  </si>
  <si>
    <t>027039</t>
  </si>
  <si>
    <t>30039</t>
  </si>
  <si>
    <t>I965</t>
  </si>
  <si>
    <t>075039</t>
  </si>
  <si>
    <t>73024</t>
  </si>
  <si>
    <t>E815</t>
  </si>
  <si>
    <t>095039</t>
  </si>
  <si>
    <t>G286</t>
  </si>
  <si>
    <t>029039</t>
  </si>
  <si>
    <t>45018</t>
  </si>
  <si>
    <t>G923</t>
  </si>
  <si>
    <t>I99039</t>
  </si>
  <si>
    <t>Z133</t>
  </si>
  <si>
    <t>013040</t>
  </si>
  <si>
    <t>B513</t>
  </si>
  <si>
    <t>001040</t>
  </si>
  <si>
    <t>B232</t>
  </si>
  <si>
    <t>022040</t>
  </si>
  <si>
    <t>38030</t>
  </si>
  <si>
    <t>B697</t>
  </si>
  <si>
    <t>030040</t>
  </si>
  <si>
    <t>H320</t>
  </si>
  <si>
    <t>H424</t>
  </si>
  <si>
    <t>H439</t>
  </si>
  <si>
    <t>H442</t>
  </si>
  <si>
    <t>072046</t>
  </si>
  <si>
    <t>40062</t>
  </si>
  <si>
    <t>F288</t>
  </si>
  <si>
    <t>020039</t>
  </si>
  <si>
    <t>G417</t>
  </si>
  <si>
    <t>033039</t>
  </si>
  <si>
    <t>H593</t>
  </si>
  <si>
    <t>093039</t>
  </si>
  <si>
    <t>H999</t>
  </si>
  <si>
    <t>036039</t>
  </si>
  <si>
    <t>I133</t>
  </si>
  <si>
    <t>I754</t>
  </si>
  <si>
    <t>029017</t>
  </si>
  <si>
    <t>45015</t>
  </si>
  <si>
    <t>C987</t>
  </si>
  <si>
    <t>INTROD (AO)</t>
  </si>
  <si>
    <t>ISSIME (AO)</t>
  </si>
  <si>
    <t>ISSOGNE (AO)</t>
  </si>
  <si>
    <t>JOVENCAN (AO)</t>
  </si>
  <si>
    <t>LA MAGDELEINE (AO)</t>
  </si>
  <si>
    <t>DIVIGNANO (NO)</t>
  </si>
  <si>
    <t>DOMODOSSOLA (NO)</t>
  </si>
  <si>
    <t>DORMELLETTO (NO)</t>
  </si>
  <si>
    <t>DRUOGNO (NO)</t>
  </si>
  <si>
    <t>ESIO (NO)</t>
  </si>
  <si>
    <t>FALMENTA (NO)</t>
  </si>
  <si>
    <t>FARA NOVARESE (NO)</t>
  </si>
  <si>
    <t>FINERO (NO)</t>
  </si>
  <si>
    <t>FOLSOGNO (NO)</t>
  </si>
  <si>
    <t>FOMARCO (NO)</t>
  </si>
  <si>
    <t>FONTANETO D'AGOGNA (NO)</t>
  </si>
  <si>
    <t>FORMAZZA (NO)</t>
  </si>
  <si>
    <t>FORNERO (NO)</t>
  </si>
  <si>
    <t>FORNO (NO)</t>
  </si>
  <si>
    <t>FOSSENO (NO)</t>
  </si>
  <si>
    <t>GALLIATE (NO)</t>
  </si>
  <si>
    <t>SUMMONTE (AV)</t>
  </si>
  <si>
    <t>TAURANO (AV)</t>
  </si>
  <si>
    <t>TAURASI (AV)</t>
  </si>
  <si>
    <t>TAVERNOLA SAN FELICE (AV)</t>
  </si>
  <si>
    <t>TEORA (AV)</t>
  </si>
  <si>
    <t>TORELLA DEI LOMBARDI (AV)</t>
  </si>
  <si>
    <t>TORRE LE NOCELLE (AV)</t>
  </si>
  <si>
    <t>TORRIONI (AV)</t>
  </si>
  <si>
    <t>TREVICO (AV)</t>
  </si>
  <si>
    <t>TUFO (AV)</t>
  </si>
  <si>
    <t>VALLATA (AV)</t>
  </si>
  <si>
    <t>VALLESACCARDA (AV)</t>
  </si>
  <si>
    <t>VENTICANO (AV)</t>
  </si>
  <si>
    <t>SANTA MARGHERITA DI BOBBI (PV)</t>
  </si>
  <si>
    <t>SANTA MARGHERITA DI STAFF (PV)</t>
  </si>
  <si>
    <t>SANTA MARGHERITA PO (PV)</t>
  </si>
  <si>
    <t>MIAGLIANO (VC)</t>
  </si>
  <si>
    <t>MOLLIA (VC)</t>
  </si>
  <si>
    <t>MONCRIVELLO (VC)</t>
  </si>
  <si>
    <t>MONGRANDO (VC)</t>
  </si>
  <si>
    <t>MORCA (VC)</t>
  </si>
  <si>
    <t>MORONDO (VC)</t>
  </si>
  <si>
    <t>MOSSO SANTA MARIA (VC)</t>
  </si>
  <si>
    <t>MOTTA DEI CONTI (VC)</t>
  </si>
  <si>
    <t>MOTTALCIATA (VC)</t>
  </si>
  <si>
    <t>MUZZANO (VC)</t>
  </si>
  <si>
    <t>NETRO (VC)</t>
  </si>
  <si>
    <t>VILLAMAINA (AV)</t>
  </si>
  <si>
    <t>VILLANOVA DEL BATTISTA (AV)</t>
  </si>
  <si>
    <t>VOLTURARA IRPINA (AV)</t>
  </si>
  <si>
    <t>013235</t>
  </si>
  <si>
    <t>016235</t>
  </si>
  <si>
    <t>OCCHIEPPO INFERIORE (VC)</t>
  </si>
  <si>
    <t>OCCHIEPPO SUPERIORE (VC)</t>
  </si>
  <si>
    <t>BRASILE (I9)</t>
  </si>
  <si>
    <t>BRUNEI (I9)</t>
  </si>
  <si>
    <t>BULGARIA (I9)</t>
  </si>
  <si>
    <t>BURKINA FASO (I9)</t>
  </si>
  <si>
    <t>PODENZANO (PC)</t>
  </si>
  <si>
    <t>PONTE DELL'OLIO (PC)</t>
  </si>
  <si>
    <t>PONTENURE (PC)</t>
  </si>
  <si>
    <t>RIVERGARO (PC)</t>
  </si>
  <si>
    <t>007071</t>
  </si>
  <si>
    <t>11028</t>
  </si>
  <si>
    <t>L654</t>
  </si>
  <si>
    <t>103071</t>
  </si>
  <si>
    <t>L691</t>
  </si>
  <si>
    <t>078071</t>
  </si>
  <si>
    <t>E835</t>
  </si>
  <si>
    <t>080071</t>
  </si>
  <si>
    <t>89017</t>
  </si>
  <si>
    <t>H889</t>
  </si>
  <si>
    <t>004071</t>
  </si>
  <si>
    <t>C792</t>
  </si>
  <si>
    <t>006071</t>
  </si>
  <si>
    <t>D770</t>
  </si>
  <si>
    <t>MONSAMPOLO DEL TRONTO (AP)</t>
  </si>
  <si>
    <t>MONTACUTO (AP)</t>
  </si>
  <si>
    <t>MONTADAMO (AP)</t>
  </si>
  <si>
    <t>MONTALTO DELLE MARCHE (AP)</t>
  </si>
  <si>
    <t>CUVEGLIO IN VALLE (VA)</t>
  </si>
  <si>
    <t>CUVIO (VA)</t>
  </si>
  <si>
    <t>CUVIRONE (VA)</t>
  </si>
  <si>
    <t>DAVERIO (VA)</t>
  </si>
  <si>
    <t>DUE COSSANI (VA)</t>
  </si>
  <si>
    <t>DUMENZA (VA)</t>
  </si>
  <si>
    <t>DUNO (VA)</t>
  </si>
  <si>
    <t>FABIASCO (VA)</t>
  </si>
  <si>
    <t>FAGNANO OLONA (VA)</t>
  </si>
  <si>
    <t>FERNO (VA)</t>
  </si>
  <si>
    <t>FERRERA DI VARESE (VA)</t>
  </si>
  <si>
    <t>GALLARATE (VA)</t>
  </si>
  <si>
    <t>GALLIATE LOMBARDO (VA)</t>
  </si>
  <si>
    <t>GARABIOLO (VA)</t>
  </si>
  <si>
    <t>GAVIRATE (VA)</t>
  </si>
  <si>
    <t>GAZZADA (VA)</t>
  </si>
  <si>
    <t>GAZZADA SCHIANNO (VA)</t>
  </si>
  <si>
    <t>GEMONIO (VA)</t>
  </si>
  <si>
    <t>GERENZANO (VA)</t>
  </si>
  <si>
    <t>GERMIGNAGA (VA)</t>
  </si>
  <si>
    <t>GOLASECCA (VA)</t>
  </si>
  <si>
    <t>GORLA MAGGIORE (VA)</t>
  </si>
  <si>
    <t>GORLA MINORE (VA)</t>
  </si>
  <si>
    <t>GORNATE-OLONA (VA)</t>
  </si>
  <si>
    <t>GORNATE-SUPERIORE (VA)</t>
  </si>
  <si>
    <t>GRANTOLA (VA)</t>
  </si>
  <si>
    <t>GURONE (VA)</t>
  </si>
  <si>
    <t>INARZO (VA)</t>
  </si>
  <si>
    <t>INDUNO OLONA (VA)</t>
  </si>
  <si>
    <t>FENILE (TO)</t>
  </si>
  <si>
    <t>FENILS (TO)</t>
  </si>
  <si>
    <t>FIANO (TO)</t>
  </si>
  <si>
    <t>FIORANO CANAVESE (TO)</t>
  </si>
  <si>
    <t>FOGLIZZO (TO)</t>
  </si>
  <si>
    <t>COMUNE NON IDENTIFICATO D (CH)</t>
  </si>
  <si>
    <t>CRECCHIO (CH)</t>
  </si>
  <si>
    <t>CUPELLO (CH)</t>
  </si>
  <si>
    <t>DOGLIOLA (CH)</t>
  </si>
  <si>
    <t>FALLASCOSO (CH)</t>
  </si>
  <si>
    <t>FALLO (CH)</t>
  </si>
  <si>
    <t>FARA FILIORUM PETRI (CH)</t>
  </si>
  <si>
    <t>SAN BARBATO (AV)</t>
  </si>
  <si>
    <t>SAN MANGO SUL CALORE (AV)</t>
  </si>
  <si>
    <t>SAN MARTINO VALLE CAUDINA (AV)</t>
  </si>
  <si>
    <t>069005</t>
  </si>
  <si>
    <t>069006</t>
  </si>
  <si>
    <t>069007</t>
  </si>
  <si>
    <t>069008</t>
  </si>
  <si>
    <t>069009</t>
  </si>
  <si>
    <t>069010</t>
  </si>
  <si>
    <t>069011</t>
  </si>
  <si>
    <t>069012</t>
  </si>
  <si>
    <t>069013</t>
  </si>
  <si>
    <t>069014</t>
  </si>
  <si>
    <t>069015</t>
  </si>
  <si>
    <t>069016</t>
  </si>
  <si>
    <t>069017</t>
  </si>
  <si>
    <t>069018</t>
  </si>
  <si>
    <t>069019</t>
  </si>
  <si>
    <t>069020</t>
  </si>
  <si>
    <t>069021</t>
  </si>
  <si>
    <t>069022</t>
  </si>
  <si>
    <t>069023</t>
  </si>
  <si>
    <t>069024</t>
  </si>
  <si>
    <t>069025</t>
  </si>
  <si>
    <t>069026</t>
  </si>
  <si>
    <t>069027</t>
  </si>
  <si>
    <t>069028</t>
  </si>
  <si>
    <t>069029</t>
  </si>
  <si>
    <t>069030</t>
  </si>
  <si>
    <t>069031</t>
  </si>
  <si>
    <t>069032</t>
  </si>
  <si>
    <t>069033</t>
  </si>
  <si>
    <t>069034</t>
  </si>
  <si>
    <t>069035</t>
  </si>
  <si>
    <t>069036</t>
  </si>
  <si>
    <t>069037</t>
  </si>
  <si>
    <t>069038</t>
  </si>
  <si>
    <t>069039</t>
  </si>
  <si>
    <t>069040</t>
  </si>
  <si>
    <t>069041</t>
  </si>
  <si>
    <t>069042</t>
  </si>
  <si>
    <t>069043</t>
  </si>
  <si>
    <t>069044</t>
  </si>
  <si>
    <t>069045</t>
  </si>
  <si>
    <t>069046</t>
  </si>
  <si>
    <t>069047</t>
  </si>
  <si>
    <t>069048</t>
  </si>
  <si>
    <t>069049</t>
  </si>
  <si>
    <t>069050</t>
  </si>
  <si>
    <t>CASLINO D'ERBA (CO)</t>
  </si>
  <si>
    <t>CASNATE (CO)</t>
  </si>
  <si>
    <t>CASNATE CON BERNATE (CO)</t>
  </si>
  <si>
    <t>097069</t>
  </si>
  <si>
    <t>23834</t>
  </si>
  <si>
    <t>H028</t>
  </si>
  <si>
    <t>021069</t>
  </si>
  <si>
    <t>H348</t>
  </si>
  <si>
    <t>080068</t>
  </si>
  <si>
    <t>H489</t>
  </si>
  <si>
    <t>001068</t>
  </si>
  <si>
    <t>C307</t>
  </si>
  <si>
    <t>024068</t>
  </si>
  <si>
    <t>F696</t>
  </si>
  <si>
    <t>058068</t>
  </si>
  <si>
    <t>00067</t>
  </si>
  <si>
    <t>F734</t>
  </si>
  <si>
    <t>030068</t>
  </si>
  <si>
    <t>G238</t>
  </si>
  <si>
    <t>064068</t>
  </si>
  <si>
    <t>G242</t>
  </si>
  <si>
    <t>061068</t>
  </si>
  <si>
    <t>81053</t>
  </si>
  <si>
    <t>H268</t>
  </si>
  <si>
    <t>057068</t>
  </si>
  <si>
    <t>02039</t>
  </si>
  <si>
    <t>L189</t>
  </si>
  <si>
    <t>016068</t>
  </si>
  <si>
    <t>C456</t>
  </si>
  <si>
    <t>005068</t>
  </si>
  <si>
    <t>14058</t>
  </si>
  <si>
    <t>F325</t>
  </si>
  <si>
    <t>097068</t>
  </si>
  <si>
    <t>23855</t>
  </si>
  <si>
    <t>G485</t>
  </si>
  <si>
    <t>ASIGLIANO VERCELLESE (VC)</t>
  </si>
  <si>
    <t>BALMUCCIA (VC)</t>
  </si>
  <si>
    <t>BALOCCO (VC)</t>
  </si>
  <si>
    <t>041031</t>
  </si>
  <si>
    <t>F467</t>
  </si>
  <si>
    <t>072031</t>
  </si>
  <si>
    <t>70015</t>
  </si>
  <si>
    <t>F915</t>
  </si>
  <si>
    <t>093031</t>
  </si>
  <si>
    <t>G780</t>
  </si>
  <si>
    <t>102031</t>
  </si>
  <si>
    <t>89841</t>
  </si>
  <si>
    <t>H516</t>
  </si>
  <si>
    <t>034031</t>
  </si>
  <si>
    <t>43038</t>
  </si>
  <si>
    <t>005014</t>
  </si>
  <si>
    <t>14031</t>
  </si>
  <si>
    <t>B418</t>
  </si>
  <si>
    <t>062014</t>
  </si>
  <si>
    <t>B542</t>
  </si>
  <si>
    <t>019931</t>
  </si>
  <si>
    <t>I149</t>
  </si>
  <si>
    <t>001931</t>
  </si>
  <si>
    <t>022931</t>
  </si>
  <si>
    <t>L456</t>
  </si>
  <si>
    <t>015932</t>
  </si>
  <si>
    <t>D973</t>
  </si>
  <si>
    <t>002070</t>
  </si>
  <si>
    <t>13100</t>
  </si>
  <si>
    <t>I641</t>
  </si>
  <si>
    <t>082053</t>
  </si>
  <si>
    <t>90100</t>
  </si>
  <si>
    <t>G273</t>
  </si>
  <si>
    <t>092053</t>
  </si>
  <si>
    <t>H739</t>
  </si>
  <si>
    <t>I99053</t>
  </si>
  <si>
    <t>Z144</t>
  </si>
  <si>
    <t>001054</t>
  </si>
  <si>
    <t>B365</t>
  </si>
  <si>
    <t>022031</t>
  </si>
  <si>
    <t>DATA DI NASCITA</t>
  </si>
  <si>
    <t>COMUNE DI NASCITA</t>
  </si>
  <si>
    <t>M</t>
  </si>
  <si>
    <t>A260</t>
  </si>
  <si>
    <t>090004</t>
  </si>
  <si>
    <t>PRASO (TN)</t>
  </si>
  <si>
    <t>PRE' (TN)</t>
  </si>
  <si>
    <t>PREDAZZO (TN)</t>
  </si>
  <si>
    <t>PREGASINA (TN)</t>
  </si>
  <si>
    <t>ACQUAPENDENTE (VT)</t>
  </si>
  <si>
    <t>ARLENA DI CASTRO (VT)</t>
  </si>
  <si>
    <t>BAGNAIA (VT)</t>
  </si>
  <si>
    <t>BAGNOREGIO (VT)</t>
  </si>
  <si>
    <t>ALBISOLA MARINA (SV)</t>
  </si>
  <si>
    <t>12023</t>
  </si>
  <si>
    <t>B719</t>
  </si>
  <si>
    <t>075040</t>
  </si>
  <si>
    <t>73025</t>
  </si>
  <si>
    <t>E979</t>
  </si>
  <si>
    <t>50059</t>
  </si>
  <si>
    <t>M059</t>
  </si>
  <si>
    <t>102050</t>
  </si>
  <si>
    <t>080082</t>
  </si>
  <si>
    <t>I341</t>
  </si>
  <si>
    <t>090082</t>
  </si>
  <si>
    <t>M259</t>
  </si>
  <si>
    <t>001082</t>
  </si>
  <si>
    <t>24036</t>
  </si>
  <si>
    <t>G856</t>
  </si>
  <si>
    <t>022171</t>
  </si>
  <si>
    <t>I554</t>
  </si>
  <si>
    <t>Orzo</t>
  </si>
  <si>
    <t>ROCCAFRANCA (BS)</t>
  </si>
  <si>
    <t>RODENGO (BS)</t>
  </si>
  <si>
    <t>RODENGO-SAIANO (BS)</t>
  </si>
  <si>
    <t>ROE' VOLCIANO (BS)</t>
  </si>
  <si>
    <t>RONCADELLE (BS)</t>
  </si>
  <si>
    <t>016157</t>
  </si>
  <si>
    <t>G295</t>
  </si>
  <si>
    <t>018157</t>
  </si>
  <si>
    <t>L256</t>
  </si>
  <si>
    <t>013158</t>
  </si>
  <si>
    <t>016158</t>
  </si>
  <si>
    <t>G346</t>
  </si>
  <si>
    <t>022158</t>
  </si>
  <si>
    <t>H545</t>
  </si>
  <si>
    <t>001158</t>
  </si>
  <si>
    <t>F407</t>
  </si>
  <si>
    <t>017158</t>
  </si>
  <si>
    <t>H086</t>
  </si>
  <si>
    <t>022174</t>
  </si>
  <si>
    <t>I760</t>
  </si>
  <si>
    <t>001174</t>
  </si>
  <si>
    <t>G152</t>
  </si>
  <si>
    <t>015174</t>
  </si>
  <si>
    <t>006174</t>
  </si>
  <si>
    <t>15057</t>
  </si>
  <si>
    <t>L304</t>
  </si>
  <si>
    <t>Pascolo e prati permanenti</t>
  </si>
  <si>
    <t>Pere</t>
  </si>
  <si>
    <t>Pesche</t>
  </si>
  <si>
    <t>L716</t>
  </si>
  <si>
    <t>016173</t>
  </si>
  <si>
    <t>G968</t>
  </si>
  <si>
    <t>004173</t>
  </si>
  <si>
    <t>12027</t>
  </si>
  <si>
    <t>G970</t>
  </si>
  <si>
    <t>90047</t>
  </si>
  <si>
    <t>30100</t>
  </si>
  <si>
    <t>L736</t>
  </si>
  <si>
    <t>075042</t>
  </si>
  <si>
    <t>73046</t>
  </si>
  <si>
    <t>013202</t>
  </si>
  <si>
    <t>H602</t>
  </si>
  <si>
    <t>004202</t>
  </si>
  <si>
    <t>L129</t>
  </si>
  <si>
    <t>017171</t>
  </si>
  <si>
    <t>PADERNO DEL GRAPPA (TV)</t>
  </si>
  <si>
    <t>E853</t>
  </si>
  <si>
    <t>014041</t>
  </si>
  <si>
    <t>F115</t>
  </si>
  <si>
    <t>062041</t>
  </si>
  <si>
    <t>F287</t>
  </si>
  <si>
    <t>070041</t>
  </si>
  <si>
    <t>86023</t>
  </si>
  <si>
    <t>F391</t>
  </si>
  <si>
    <t>009041</t>
  </si>
  <si>
    <t>F847</t>
  </si>
  <si>
    <t>010041</t>
  </si>
  <si>
    <t>A375</t>
  </si>
  <si>
    <t>075007</t>
  </si>
  <si>
    <t>73010</t>
  </si>
  <si>
    <t>A425</t>
  </si>
  <si>
    <t>028007</t>
  </si>
  <si>
    <t>A458</t>
  </si>
  <si>
    <t>002007</t>
  </si>
  <si>
    <t>13032</t>
  </si>
  <si>
    <t>A466</t>
  </si>
  <si>
    <t>082007</t>
  </si>
  <si>
    <t>001016</t>
  </si>
  <si>
    <t>A587</t>
  </si>
  <si>
    <t>018016</t>
  </si>
  <si>
    <t>B028</t>
  </si>
  <si>
    <t>090016</t>
  </si>
  <si>
    <t>D308</t>
  </si>
  <si>
    <t>001908</t>
  </si>
  <si>
    <t>012908</t>
  </si>
  <si>
    <t>E384</t>
  </si>
  <si>
    <t>COMUNE NON IDENTIFICATO D (RO)</t>
  </si>
  <si>
    <t>CONCADIRAME (RO)</t>
  </si>
  <si>
    <t>CONTARINA (RO)</t>
  </si>
  <si>
    <t>SAN GALLO (BG)</t>
  </si>
  <si>
    <t>SCHILPARIO (BG)</t>
  </si>
  <si>
    <t>SEDRINA (BG)</t>
  </si>
  <si>
    <t>SELINO (BG)</t>
  </si>
  <si>
    <t>PENNA SANT'ANDREA (TE)</t>
  </si>
  <si>
    <t>PIETRACAMELA (TE)</t>
  </si>
  <si>
    <t>PINETO (TE)</t>
  </si>
  <si>
    <t>ROCCA SANTA MARIA (TE)</t>
  </si>
  <si>
    <t>ROSETO DEGLI ABRUZZI (TE)</t>
  </si>
  <si>
    <t>BOARA POLESINE (RO)</t>
  </si>
  <si>
    <t>BORSEA (RO)</t>
  </si>
  <si>
    <t>BOSARO (RO)</t>
  </si>
  <si>
    <t>BOTTRIGHE (RO)</t>
  </si>
  <si>
    <t>BUSO SARZANO (RO)</t>
  </si>
  <si>
    <t>CA' EMO (RO)</t>
  </si>
  <si>
    <t>OSPEDALETTO LODIGIANO (LO)</t>
  </si>
  <si>
    <t>OSSAGO LODIGIANO (LO)</t>
  </si>
  <si>
    <t>PIEVE FISSIRAGA (LO)</t>
  </si>
  <si>
    <t>SALERANO SUL LAMBRO (LO)</t>
  </si>
  <si>
    <t>SAN FIORANO (LO)</t>
  </si>
  <si>
    <t>018119</t>
  </si>
  <si>
    <t>H204</t>
  </si>
  <si>
    <t>012119</t>
  </si>
  <si>
    <t>90041</t>
  </si>
  <si>
    <t>A592</t>
  </si>
  <si>
    <t>072007</t>
  </si>
  <si>
    <t>70051</t>
  </si>
  <si>
    <t>A669</t>
  </si>
  <si>
    <t>023007</t>
  </si>
  <si>
    <t>A737</t>
  </si>
  <si>
    <t>BELLOMBRA (RO)</t>
  </si>
  <si>
    <t>BERGANTINO (RO)</t>
  </si>
  <si>
    <t>42045</t>
  </si>
  <si>
    <t>040005</t>
  </si>
  <si>
    <t>47011</t>
  </si>
  <si>
    <t>C339</t>
  </si>
  <si>
    <t>B986</t>
  </si>
  <si>
    <t>012834</t>
  </si>
  <si>
    <t>C054</t>
  </si>
  <si>
    <t>019834</t>
  </si>
  <si>
    <t>C234</t>
  </si>
  <si>
    <t>003834</t>
  </si>
  <si>
    <t>C379</t>
  </si>
  <si>
    <t>017834</t>
  </si>
  <si>
    <t>D073</t>
  </si>
  <si>
    <t>022834</t>
  </si>
  <si>
    <t>D249</t>
  </si>
  <si>
    <t>018834</t>
  </si>
  <si>
    <t>D992</t>
  </si>
  <si>
    <t>031834</t>
  </si>
  <si>
    <t>E073</t>
  </si>
  <si>
    <t>016834</t>
  </si>
  <si>
    <t>E218</t>
  </si>
  <si>
    <t>021834</t>
  </si>
  <si>
    <t>26037</t>
  </si>
  <si>
    <t>001084</t>
  </si>
  <si>
    <t>C711</t>
  </si>
  <si>
    <t>004084</t>
  </si>
  <si>
    <t>D410</t>
  </si>
  <si>
    <t>022084</t>
  </si>
  <si>
    <t>38054</t>
  </si>
  <si>
    <t>D572</t>
  </si>
  <si>
    <t>017084</t>
  </si>
  <si>
    <t>E325</t>
  </si>
  <si>
    <t>078084</t>
  </si>
  <si>
    <t>87026</t>
  </si>
  <si>
    <t>F735</t>
  </si>
  <si>
    <t>002084</t>
  </si>
  <si>
    <t>079084</t>
  </si>
  <si>
    <t>030084</t>
  </si>
  <si>
    <t>H038</t>
  </si>
  <si>
    <t>024084</t>
  </si>
  <si>
    <t>Z905</t>
  </si>
  <si>
    <t>001905</t>
  </si>
  <si>
    <t>013905</t>
  </si>
  <si>
    <t>F583</t>
  </si>
  <si>
    <t>015905</t>
  </si>
  <si>
    <t>CORBOLA (RO)</t>
  </si>
  <si>
    <t>COSTA DI ROVIGO (RO)</t>
  </si>
  <si>
    <t>CRESPINO (RO)</t>
  </si>
  <si>
    <t>CROCETTA (RO)</t>
  </si>
  <si>
    <t>DONADA (RO)</t>
  </si>
  <si>
    <t>FICAROLO (RO)</t>
  </si>
  <si>
    <t>FIESSO UMBERTIANO (RO)</t>
  </si>
  <si>
    <t>FRASSINELLE POLESINE (RO)</t>
  </si>
  <si>
    <t>FRATTA POLESINE (RO)</t>
  </si>
  <si>
    <t>GAIBA (RO)</t>
  </si>
  <si>
    <t>GAVELLO (RO)</t>
  </si>
  <si>
    <t>GIACCIANO CON BARUCHELLA (RO)</t>
  </si>
  <si>
    <t>PALATA (CB)</t>
  </si>
  <si>
    <t>PETACCIATO (CB)</t>
  </si>
  <si>
    <t>PETRELLA TIFERNINA (CB)</t>
  </si>
  <si>
    <t>PIETRACATELLA (CB)</t>
  </si>
  <si>
    <t>PIETRACUPA (CB)</t>
  </si>
  <si>
    <t>PORTOCANNONE (CB)</t>
  </si>
  <si>
    <t>PROVVIDENTI (CB)</t>
  </si>
  <si>
    <t>RICCIA (CB)</t>
  </si>
  <si>
    <t>RIPABOTTONI (CB)</t>
  </si>
  <si>
    <t>RIPALIMOSANI (CB)</t>
  </si>
  <si>
    <t>ROCCAVIVARA (CB)</t>
  </si>
  <si>
    <t>ROTELLO (CB)</t>
  </si>
  <si>
    <t>SALCITO (CB)</t>
  </si>
  <si>
    <t>SAN BIASE (CB)</t>
  </si>
  <si>
    <t>SAN FELICE DEL MOLISE (CB)</t>
  </si>
  <si>
    <t>SAN GIACOMO DEGLI SCHIAVO (CB)</t>
  </si>
  <si>
    <t>SAN GIOVANNI IN GALDO (CB)</t>
  </si>
  <si>
    <t>SAN GIULIANO DEL SANNIO (CB)</t>
  </si>
  <si>
    <t>SAN GIULIANO DI PUGLIA (CB)</t>
  </si>
  <si>
    <t>SAN MARTINO IN PENSILIS (CB)</t>
  </si>
  <si>
    <t>SAN MASSIMO (CB)</t>
  </si>
  <si>
    <t>SAN POLO MATESE (CB)</t>
  </si>
  <si>
    <t>SAN VINCENZO A VOLTURNO (CB)</t>
  </si>
  <si>
    <t>SANTA CROCE DI MAGLIANO (CB)</t>
  </si>
  <si>
    <t>ORSAGO (TV)</t>
  </si>
  <si>
    <t>BARBIANELLO (PV)</t>
  </si>
  <si>
    <t>MESTRINO (PD)</t>
  </si>
  <si>
    <t>MONSELICE (PD)</t>
  </si>
  <si>
    <t>MONTAGNANA (PD)</t>
  </si>
  <si>
    <t>MONTEGROTTO TERME (PD)</t>
  </si>
  <si>
    <t>NOVENTA PADOVANA (PD)</t>
  </si>
  <si>
    <t>OSPEDALETTO EUGANEO (PD)</t>
  </si>
  <si>
    <t>PAESE (TV)</t>
  </si>
  <si>
    <t>080053</t>
  </si>
  <si>
    <t>89064</t>
  </si>
  <si>
    <t>SCANO AL BREMBO (BG)</t>
  </si>
  <si>
    <t>SCANZO (BG)</t>
  </si>
  <si>
    <t>47031</t>
  </si>
  <si>
    <t>056052</t>
  </si>
  <si>
    <t>01017</t>
  </si>
  <si>
    <t>L310</t>
  </si>
  <si>
    <t>093052</t>
  </si>
  <si>
    <t>M265</t>
  </si>
  <si>
    <t>016052</t>
  </si>
  <si>
    <t>B710</t>
  </si>
  <si>
    <t>017202</t>
  </si>
  <si>
    <t>M065</t>
  </si>
  <si>
    <t>016202</t>
  </si>
  <si>
    <t>I858</t>
  </si>
  <si>
    <t>008053</t>
  </si>
  <si>
    <t>F722</t>
  </si>
  <si>
    <t>C331</t>
  </si>
  <si>
    <t>043013</t>
  </si>
  <si>
    <t>62012</t>
  </si>
  <si>
    <t>C770</t>
  </si>
  <si>
    <t>041013</t>
  </si>
  <si>
    <t>61032</t>
  </si>
  <si>
    <t>D488</t>
  </si>
  <si>
    <t>053013</t>
  </si>
  <si>
    <t>L475</t>
  </si>
  <si>
    <t>L846</t>
  </si>
  <si>
    <t>L922</t>
  </si>
  <si>
    <t>C132</t>
  </si>
  <si>
    <t>F647</t>
  </si>
  <si>
    <t>F823</t>
  </si>
  <si>
    <t>PROV.</t>
  </si>
  <si>
    <t>E165</t>
  </si>
  <si>
    <t>037031</t>
  </si>
  <si>
    <t>E187</t>
  </si>
  <si>
    <t>CADORAGO (CO)</t>
  </si>
  <si>
    <t>CAGLIANO (CO)</t>
  </si>
  <si>
    <t>CAGLIO (CO)</t>
  </si>
  <si>
    <t>CAGNO (CO)</t>
  </si>
  <si>
    <t>CALCO (CO)</t>
  </si>
  <si>
    <t>A951</t>
  </si>
  <si>
    <t>009804</t>
  </si>
  <si>
    <t>B004</t>
  </si>
  <si>
    <t>008804</t>
  </si>
  <si>
    <t>18036</t>
  </si>
  <si>
    <t>H780</t>
  </si>
  <si>
    <t>087053</t>
  </si>
  <si>
    <t>95029</t>
  </si>
  <si>
    <t>L828</t>
  </si>
  <si>
    <t>079053</t>
  </si>
  <si>
    <t>065053</t>
  </si>
  <si>
    <t>D826</t>
  </si>
  <si>
    <t>GUARDA VENETA (RO)</t>
  </si>
  <si>
    <t>LENDINARA (RO)</t>
  </si>
  <si>
    <t>LOREO (RO)</t>
  </si>
  <si>
    <t>LUSIA (RO)</t>
  </si>
  <si>
    <t>MASSA SUPERIORE (RO)</t>
  </si>
  <si>
    <t>MELARA (RO)</t>
  </si>
  <si>
    <t>001909</t>
  </si>
  <si>
    <t>003909</t>
  </si>
  <si>
    <t>E315</t>
  </si>
  <si>
    <t>012909</t>
  </si>
  <si>
    <t>E511</t>
  </si>
  <si>
    <t>015909</t>
  </si>
  <si>
    <t>F827</t>
  </si>
  <si>
    <t>013909</t>
  </si>
  <si>
    <t>G017</t>
  </si>
  <si>
    <t>022909</t>
  </si>
  <si>
    <t>I419</t>
  </si>
  <si>
    <t>019909</t>
  </si>
  <si>
    <t>I500</t>
  </si>
  <si>
    <t>021909</t>
  </si>
  <si>
    <t>I260</t>
  </si>
  <si>
    <t>012131</t>
  </si>
  <si>
    <t>L577</t>
  </si>
  <si>
    <t>030131</t>
  </si>
  <si>
    <t>L743</t>
  </si>
  <si>
    <t>018131</t>
  </si>
  <si>
    <t>H614</t>
  </si>
  <si>
    <t>004131</t>
  </si>
  <si>
    <t>12077</t>
  </si>
  <si>
    <t>SANT'EGIDIO ALLA VIBRATA (TE)</t>
  </si>
  <si>
    <t>SANT'OMERO (TE)</t>
  </si>
  <si>
    <t>SILVI (TE)</t>
  </si>
  <si>
    <t>TERAMO (TE)</t>
  </si>
  <si>
    <t>TORANO NUOVO (TE)</t>
  </si>
  <si>
    <t>PAGAZZANO (BG)</t>
  </si>
  <si>
    <t>PALADINA (BG)</t>
  </si>
  <si>
    <t>PALAZZAGO (BG)</t>
  </si>
  <si>
    <t>PALOSCO (BG)</t>
  </si>
  <si>
    <t>PARRE (BG)</t>
  </si>
  <si>
    <t>PARZANICA (BG)</t>
  </si>
  <si>
    <t>PEDRENGO (BG)</t>
  </si>
  <si>
    <t>PEIA (BG)</t>
  </si>
  <si>
    <t>PIAN GAIANO (BG)</t>
  </si>
  <si>
    <t>PIANICO (BG)</t>
  </si>
  <si>
    <t>PIARIO (BG)</t>
  </si>
  <si>
    <t>PIAZZA BREMBANA (BG)</t>
  </si>
  <si>
    <t>PIAZZATORRE (BG)</t>
  </si>
  <si>
    <t>PIAZZO ALTO (BG)</t>
  </si>
  <si>
    <t>PIAZZO BASSO (BG)</t>
  </si>
  <si>
    <t>PIAZZOLO (BG)</t>
  </si>
  <si>
    <t>POSCANTE (BG)</t>
  </si>
  <si>
    <t>PRADALUNGA (BG)</t>
  </si>
  <si>
    <t>PREDORE (BG)</t>
  </si>
  <si>
    <t>PREMOLO (BG)</t>
  </si>
  <si>
    <t>PRESEZZO (BG)</t>
  </si>
  <si>
    <t>PUMENENGO (BG)</t>
  </si>
  <si>
    <t>RANICA (BG)</t>
  </si>
  <si>
    <t>RANZANICO (BG)</t>
  </si>
  <si>
    <t>REDONA (BG)</t>
  </si>
  <si>
    <t>RIGOSA (BG)</t>
  </si>
  <si>
    <t>RIVA DI SOLTO (BG)</t>
  </si>
  <si>
    <t>B448</t>
  </si>
  <si>
    <t>018174</t>
  </si>
  <si>
    <t>L784</t>
  </si>
  <si>
    <t>001175</t>
  </si>
  <si>
    <t>10056</t>
  </si>
  <si>
    <t>G196</t>
  </si>
  <si>
    <t>D878</t>
  </si>
  <si>
    <t>098028</t>
  </si>
  <si>
    <t>26813</t>
  </si>
  <si>
    <t>E127</t>
  </si>
  <si>
    <t>020028</t>
  </si>
  <si>
    <t>E261</t>
  </si>
  <si>
    <t>071028</t>
  </si>
  <si>
    <t>71036</t>
  </si>
  <si>
    <t>E716</t>
  </si>
  <si>
    <t>072028</t>
  </si>
  <si>
    <t>70042</t>
  </si>
  <si>
    <t>F280</t>
  </si>
  <si>
    <t>093028</t>
  </si>
  <si>
    <t>F033</t>
  </si>
  <si>
    <t>026050</t>
  </si>
  <si>
    <t>F872</t>
  </si>
  <si>
    <t>063050</t>
  </si>
  <si>
    <t>80035</t>
  </si>
  <si>
    <t>F924</t>
  </si>
  <si>
    <t>020050</t>
  </si>
  <si>
    <t>46017</t>
  </si>
  <si>
    <t>H342</t>
  </si>
  <si>
    <t>037050</t>
  </si>
  <si>
    <t>H678</t>
  </si>
  <si>
    <t>071050</t>
  </si>
  <si>
    <t>I072</t>
  </si>
  <si>
    <t>098050</t>
  </si>
  <si>
    <t>I274</t>
  </si>
  <si>
    <t>C.A.P.</t>
  </si>
  <si>
    <t>Prov.</t>
  </si>
  <si>
    <t>013018</t>
  </si>
  <si>
    <t>017018</t>
  </si>
  <si>
    <t>A861</t>
  </si>
  <si>
    <t>CARENO (CO)</t>
  </si>
  <si>
    <t>CARIMATE (CO)</t>
  </si>
  <si>
    <t>CARLAZZO (CO)</t>
  </si>
  <si>
    <t>CARLAZZO VALSOLDA (CO)</t>
  </si>
  <si>
    <t>CARUGO (CO)</t>
  </si>
  <si>
    <t>CARUGO AROSIO (CO)</t>
  </si>
  <si>
    <t>CASANOVA LANZA (CO)</t>
  </si>
  <si>
    <t>CASARGO (CO)</t>
  </si>
  <si>
    <t>F489</t>
  </si>
  <si>
    <t>07035</t>
  </si>
  <si>
    <t>I565</t>
  </si>
  <si>
    <t>016114</t>
  </si>
  <si>
    <t>E100</t>
  </si>
  <si>
    <t>003114</t>
  </si>
  <si>
    <t>042801</t>
  </si>
  <si>
    <t>F645</t>
  </si>
  <si>
    <t>I99801</t>
  </si>
  <si>
    <t>Z720</t>
  </si>
  <si>
    <t>043801</t>
  </si>
  <si>
    <t>G911</t>
  </si>
  <si>
    <t>088801</t>
  </si>
  <si>
    <t>H164</t>
  </si>
  <si>
    <t>060801</t>
  </si>
  <si>
    <t>H415</t>
  </si>
  <si>
    <t>G927</t>
  </si>
  <si>
    <t>008048</t>
  </si>
  <si>
    <t>H180</t>
  </si>
  <si>
    <t>010048</t>
  </si>
  <si>
    <t>16048</t>
  </si>
  <si>
    <t>H258</t>
  </si>
  <si>
    <t>D395</t>
  </si>
  <si>
    <t>SAN CHIRICO RAPARO (PZ)</t>
  </si>
  <si>
    <t>98034</t>
  </si>
  <si>
    <t>D765</t>
  </si>
  <si>
    <t>NAVONO (BS)</t>
  </si>
  <si>
    <t>NIARDO (BS)</t>
  </si>
  <si>
    <t>NIGOLINE (BS)</t>
  </si>
  <si>
    <t>001238</t>
  </si>
  <si>
    <t>H804</t>
  </si>
  <si>
    <t>RABBI (TN)</t>
  </si>
  <si>
    <t>ROBBIATE (CO)</t>
  </si>
  <si>
    <t>RODERO (CO)</t>
  </si>
  <si>
    <t>ROGENO (CO)</t>
  </si>
  <si>
    <t>M129</t>
  </si>
  <si>
    <t>013830</t>
  </si>
  <si>
    <t>B488</t>
  </si>
  <si>
    <t>015830</t>
  </si>
  <si>
    <t>B699</t>
  </si>
  <si>
    <t>012830</t>
  </si>
  <si>
    <t>B806</t>
  </si>
  <si>
    <t>003830</t>
  </si>
  <si>
    <t>B831</t>
  </si>
  <si>
    <t>019830</t>
  </si>
  <si>
    <t>C029</t>
  </si>
  <si>
    <t>017830</t>
  </si>
  <si>
    <t>C898</t>
  </si>
  <si>
    <t>022830</t>
  </si>
  <si>
    <t>C916</t>
  </si>
  <si>
    <t>018830</t>
  </si>
  <si>
    <t>C985</t>
  </si>
  <si>
    <t>031830</t>
  </si>
  <si>
    <t>D368</t>
  </si>
  <si>
    <t>016830</t>
  </si>
  <si>
    <t>D664</t>
  </si>
  <si>
    <t>001830</t>
  </si>
  <si>
    <t>E110</t>
  </si>
  <si>
    <t>BREIA (VC)</t>
  </si>
  <si>
    <t>D167</t>
  </si>
  <si>
    <t>VILLASOR (CA)</t>
  </si>
  <si>
    <t>VILLASPECIOSA (CA)</t>
  </si>
  <si>
    <t>ARITZO (NU)</t>
  </si>
  <si>
    <t>ARZANA (NU)</t>
  </si>
  <si>
    <t>ATZARA (NU)</t>
  </si>
  <si>
    <t>AUSTIS (NU)</t>
  </si>
  <si>
    <t>BARI SARDO (NU)</t>
  </si>
  <si>
    <t>BAUNEI (NU)</t>
  </si>
  <si>
    <t>BELVI (NU)</t>
  </si>
  <si>
    <t>FIUMARA (RC)</t>
  </si>
  <si>
    <t>GALATRO (RC)</t>
  </si>
  <si>
    <t>GALLICO (RC)</t>
  </si>
  <si>
    <t>GALLINA (RC)</t>
  </si>
  <si>
    <t>GERACE (RC)</t>
  </si>
  <si>
    <t>GIFFONE (RC)</t>
  </si>
  <si>
    <t>GIOIA TAURO (RC)</t>
  </si>
  <si>
    <t>GIOIOSA IONICA (RC)</t>
  </si>
  <si>
    <t>GROTTERIA (RC)</t>
  </si>
  <si>
    <t>IATRINOLI (RC)</t>
  </si>
  <si>
    <t>LAGANADI (RC)</t>
  </si>
  <si>
    <t>LAUREANA DI BORRELLO (RC)</t>
  </si>
  <si>
    <t>LOCRI (RC)</t>
  </si>
  <si>
    <t>MAMMOLA (RC)</t>
  </si>
  <si>
    <t>MARINA DI GIOIOSA IONICA (RC)</t>
  </si>
  <si>
    <t>MAROPATI (RC)</t>
  </si>
  <si>
    <t>MARTONE (RC)</t>
  </si>
  <si>
    <t>MELICUCCA' (RC)</t>
  </si>
  <si>
    <t>MELICUCCO (RC)</t>
  </si>
  <si>
    <t>PURIA (CO)</t>
  </si>
  <si>
    <t>PUSIANO (CO)</t>
  </si>
  <si>
    <t>RAMPONIO (CO)</t>
  </si>
  <si>
    <t>RAMPONIO VERNA (CO)</t>
  </si>
  <si>
    <t>RANCIO DI LECCO (CO)</t>
  </si>
  <si>
    <t>RAVELLINO (CO)</t>
  </si>
  <si>
    <t>REBBIO (CO)</t>
  </si>
  <si>
    <t>REZZAGO (CO)</t>
  </si>
  <si>
    <t>GAVOI (NU)</t>
  </si>
  <si>
    <t>GENONI (NU)</t>
  </si>
  <si>
    <t>GERGEI (NU)</t>
  </si>
  <si>
    <t>GIRASOLE (NU)</t>
  </si>
  <si>
    <t>ILBONO (NU)</t>
  </si>
  <si>
    <t>IRGOLI (NU)</t>
  </si>
  <si>
    <t>IRGOLI DI GALTELLI (NU)</t>
  </si>
  <si>
    <t>CHIANCIANO TERME (SI)</t>
  </si>
  <si>
    <t>CHIUSDINO (SI)</t>
  </si>
  <si>
    <t>CHIUSI (SI)</t>
  </si>
  <si>
    <t>COLLE DI VAL D'ELSA (SI)</t>
  </si>
  <si>
    <t>COMUNE NON IDENTIFICATO D (SI)</t>
  </si>
  <si>
    <t>GAIOLE IN CHIANTI (SI)</t>
  </si>
  <si>
    <t>MASSE DI CITTA' (SI)</t>
  </si>
  <si>
    <t>MASSE DI SAN MARTINO (SI)</t>
  </si>
  <si>
    <t>BOFFALORA D'ADDA (LO)</t>
  </si>
  <si>
    <t>BORGHETTO LODIGIANO (LO)</t>
  </si>
  <si>
    <t>054009</t>
  </si>
  <si>
    <t>NON PRESENTATA</t>
  </si>
  <si>
    <t>ULASSAI (NU)</t>
  </si>
  <si>
    <t>VIRLE TREPONTI (BS)</t>
  </si>
  <si>
    <t>VISANO (BS)</t>
  </si>
  <si>
    <t>VOBARNO (BS)</t>
  </si>
  <si>
    <t>ZONE (BS)</t>
  </si>
  <si>
    <t>ABBADIA LARIANA (CO)</t>
  </si>
  <si>
    <t>ABBADIA SOPRA ADDA (CO)</t>
  </si>
  <si>
    <t>TREISO (CN)</t>
  </si>
  <si>
    <t>TREZZO TINELLA (CN)</t>
  </si>
  <si>
    <t>TRINITA' (CN)</t>
  </si>
  <si>
    <t>USSOLO (CN)</t>
  </si>
  <si>
    <t>NEIVE (CN)</t>
  </si>
  <si>
    <t>CASALVOLONE (NO)</t>
  </si>
  <si>
    <t>47048</t>
  </si>
  <si>
    <t>093040</t>
  </si>
  <si>
    <t>I136</t>
  </si>
  <si>
    <t>027040</t>
  </si>
  <si>
    <t>25073</t>
  </si>
  <si>
    <t>B102</t>
  </si>
  <si>
    <t>022025</t>
  </si>
  <si>
    <t>B153</t>
  </si>
  <si>
    <t>006025</t>
  </si>
  <si>
    <t>B311</t>
  </si>
  <si>
    <t>002025</t>
  </si>
  <si>
    <t>13023</t>
  </si>
  <si>
    <t>B505</t>
  </si>
  <si>
    <t>061025</t>
  </si>
  <si>
    <t>81016</t>
  </si>
  <si>
    <t>C178</t>
  </si>
  <si>
    <t>076025</t>
  </si>
  <si>
    <t>85031</t>
  </si>
  <si>
    <t>C271</t>
  </si>
  <si>
    <t>L101</t>
  </si>
  <si>
    <t>024119</t>
  </si>
  <si>
    <t>M145</t>
  </si>
  <si>
    <t>003120</t>
  </si>
  <si>
    <t>022957</t>
  </si>
  <si>
    <t>M231</t>
  </si>
  <si>
    <t>015957</t>
  </si>
  <si>
    <t>L031</t>
  </si>
  <si>
    <t>013957</t>
  </si>
  <si>
    <t>M010</t>
  </si>
  <si>
    <t>L584</t>
  </si>
  <si>
    <t>016062</t>
  </si>
  <si>
    <t>F703</t>
  </si>
  <si>
    <t>092104</t>
  </si>
  <si>
    <t>36075</t>
  </si>
  <si>
    <t>F464</t>
  </si>
  <si>
    <t>097061</t>
  </si>
  <si>
    <t>23875</t>
  </si>
  <si>
    <t>G161</t>
  </si>
  <si>
    <t>070061</t>
  </si>
  <si>
    <t>I99091</t>
  </si>
  <si>
    <t>Z150</t>
  </si>
  <si>
    <t>016092</t>
  </si>
  <si>
    <t>CAMBIASCA (VB)</t>
  </si>
  <si>
    <t>CANNERO RIVIERA (VB)</t>
  </si>
  <si>
    <t>CANNOBIO (VB)</t>
  </si>
  <si>
    <t>CAPREZZO (VB)</t>
  </si>
  <si>
    <t>CASALE CORTE CERRO (VB)</t>
  </si>
  <si>
    <t>CAVAGLIO-SPOCCIA (VB)</t>
  </si>
  <si>
    <t>CEPPO MORELLI (VB)</t>
  </si>
  <si>
    <t>CESARA (VB)</t>
  </si>
  <si>
    <t>VESTONE (BS)</t>
  </si>
  <si>
    <t>GESUALDO (AV)</t>
  </si>
  <si>
    <t>GRECI (AV)</t>
  </si>
  <si>
    <t>VICO DEL GARGANO (FG)</t>
  </si>
  <si>
    <t>VIESTE (FG)</t>
  </si>
  <si>
    <t>VOLTURARA APPULA (FG)</t>
  </si>
  <si>
    <t>NANNO (TN)</t>
  </si>
  <si>
    <t>NAVE SAN ROCCO (TN)</t>
  </si>
  <si>
    <t>NOARNA (TN)</t>
  </si>
  <si>
    <t>NOGARE' (TN)</t>
  </si>
  <si>
    <t>NOGAREDO (TN)</t>
  </si>
  <si>
    <t>NOMESINO (TN)</t>
  </si>
  <si>
    <t>NOMI (TN)</t>
  </si>
  <si>
    <t>NORIGLIO (TN)</t>
  </si>
  <si>
    <t>NOVALEDO (TN)</t>
  </si>
  <si>
    <t>OLTRESARCA (TN)</t>
  </si>
  <si>
    <t>ORTISE' (TN)</t>
  </si>
  <si>
    <t>004217</t>
  </si>
  <si>
    <t>I512</t>
  </si>
  <si>
    <t>015217</t>
  </si>
  <si>
    <t>I998</t>
  </si>
  <si>
    <t>G500</t>
  </si>
  <si>
    <t>014049</t>
  </si>
  <si>
    <t>G576</t>
  </si>
  <si>
    <t>MONTE MARENZO (LC)</t>
  </si>
  <si>
    <t>I622</t>
  </si>
  <si>
    <t>012028</t>
  </si>
  <si>
    <t>B347</t>
  </si>
  <si>
    <t>018028</t>
  </si>
  <si>
    <t>B599</t>
  </si>
  <si>
    <t>024028</t>
  </si>
  <si>
    <t>C119</t>
  </si>
  <si>
    <t>082028</t>
  </si>
  <si>
    <t>VELLO (BS)</t>
  </si>
  <si>
    <t>VEROLANUOVA (BS)</t>
  </si>
  <si>
    <t>VEROLAVECCHIA (BS)</t>
  </si>
  <si>
    <t>001244</t>
  </si>
  <si>
    <t>H890</t>
  </si>
  <si>
    <t>E162</t>
  </si>
  <si>
    <t>022880</t>
  </si>
  <si>
    <t>F936</t>
  </si>
  <si>
    <t>019880</t>
  </si>
  <si>
    <t>G652</t>
  </si>
  <si>
    <t>017880</t>
  </si>
  <si>
    <t>H079</t>
  </si>
  <si>
    <t>012880</t>
  </si>
  <si>
    <t>H141</t>
  </si>
  <si>
    <t>003880</t>
  </si>
  <si>
    <t>H698</t>
  </si>
  <si>
    <t>D897</t>
  </si>
  <si>
    <t>023043</t>
  </si>
  <si>
    <t>37017</t>
  </si>
  <si>
    <t>E502</t>
  </si>
  <si>
    <t>090043</t>
  </si>
  <si>
    <t>F818</t>
  </si>
  <si>
    <t>056043</t>
  </si>
  <si>
    <t>D522</t>
  </si>
  <si>
    <t>096044</t>
  </si>
  <si>
    <t>G594</t>
  </si>
  <si>
    <t>025044</t>
  </si>
  <si>
    <t>H379</t>
  </si>
  <si>
    <t>071044</t>
  </si>
  <si>
    <t>D640</t>
  </si>
  <si>
    <t>087023</t>
  </si>
  <si>
    <t>95016</t>
  </si>
  <si>
    <t>F004</t>
  </si>
  <si>
    <t>040023</t>
  </si>
  <si>
    <t>053023</t>
  </si>
  <si>
    <t>58054</t>
  </si>
  <si>
    <t>I504</t>
  </si>
  <si>
    <t>015023</t>
  </si>
  <si>
    <t>20046</t>
  </si>
  <si>
    <t>013199</t>
  </si>
  <si>
    <t>22027</t>
  </si>
  <si>
    <t>H521</t>
  </si>
  <si>
    <t>004199</t>
  </si>
  <si>
    <t>H759</t>
  </si>
  <si>
    <t>021890</t>
  </si>
  <si>
    <t>I378</t>
  </si>
  <si>
    <t>012890</t>
  </si>
  <si>
    <t>I675</t>
  </si>
  <si>
    <t>003890</t>
  </si>
  <si>
    <t>I920</t>
  </si>
  <si>
    <t>018890</t>
  </si>
  <si>
    <t>M151</t>
  </si>
  <si>
    <t>013891</t>
  </si>
  <si>
    <t>036032</t>
  </si>
  <si>
    <t>41040</t>
  </si>
  <si>
    <t>SPELLO (PG)</t>
  </si>
  <si>
    <t>SPOLETO (PG)</t>
  </si>
  <si>
    <t>TODI (PG)</t>
  </si>
  <si>
    <t>TORGIANO (PG)</t>
  </si>
  <si>
    <t>TREVI (PG)</t>
  </si>
  <si>
    <t>RASURA (SO)</t>
  </si>
  <si>
    <t>ROGOLO (SO)</t>
  </si>
  <si>
    <t>SAMOLACO (SO)</t>
  </si>
  <si>
    <t>BELLEDO (CO)</t>
  </si>
  <si>
    <t>BENE LARIO (CO)</t>
  </si>
  <si>
    <t>BEREGAZZO CON FIGLIARO (CO)</t>
  </si>
  <si>
    <t>POMAROLO (TN)</t>
  </si>
  <si>
    <t>POR (TN)</t>
  </si>
  <si>
    <t>POVO (TN)</t>
  </si>
  <si>
    <t>POZZA DI FASSA (TN)</t>
  </si>
  <si>
    <t>CONIO (IM)</t>
  </si>
  <si>
    <t>SFRUZ (TN)</t>
  </si>
  <si>
    <t>SIROR (TN)</t>
  </si>
  <si>
    <t>SMARANO (TN)</t>
  </si>
  <si>
    <t>SOPRAMONTE (TN)</t>
  </si>
  <si>
    <t>SORAGA (TN)</t>
  </si>
  <si>
    <t>SOVER (TN)</t>
  </si>
  <si>
    <t>SPERA (TN)</t>
  </si>
  <si>
    <t>SPIAZZO (TN)</t>
  </si>
  <si>
    <t>SPORMAGGIORE (TN)</t>
  </si>
  <si>
    <t>SPORMINORE (TN)</t>
  </si>
  <si>
    <t>STENICO (TN)</t>
  </si>
  <si>
    <t>STORO (TN)</t>
  </si>
  <si>
    <t>STRADA (TN)</t>
  </si>
  <si>
    <t>STRAMENTIZZO (TN)</t>
  </si>
  <si>
    <t>STRAVINO (TN)</t>
  </si>
  <si>
    <t>STREMBO (TN)</t>
  </si>
  <si>
    <t>CORCHIANO (VT)</t>
  </si>
  <si>
    <t>FABRICA DI ROMA (VT)</t>
  </si>
  <si>
    <t>FALERIA (VT)</t>
  </si>
  <si>
    <t>FARNESE (VT)</t>
  </si>
  <si>
    <t>GALLESE (VT)</t>
  </si>
  <si>
    <t>ROMAGNANO (TN)</t>
  </si>
  <si>
    <t>ROMALLO (TN)</t>
  </si>
  <si>
    <t>ROMARZOLO (TN)</t>
  </si>
  <si>
    <t>ROMENO (TN)</t>
  </si>
  <si>
    <t>RONCEGNO (TN)</t>
  </si>
  <si>
    <t>RONCHI DI ALA (TN)</t>
  </si>
  <si>
    <t>MELITO IRPINO (AV)</t>
  </si>
  <si>
    <t>MISILMERI (PA)</t>
  </si>
  <si>
    <t>MONREALE (PA)</t>
  </si>
  <si>
    <t>MONTELEPRE (PA)</t>
  </si>
  <si>
    <t>MONTEMAGGIORE BELSITO (PA)</t>
  </si>
  <si>
    <t>PALAZZO ADRIANO (PA)</t>
  </si>
  <si>
    <t>PALERMO (PA)</t>
  </si>
  <si>
    <t>PARTINICO (PA)</t>
  </si>
  <si>
    <t>PETRALIA SOPRANA (PA)</t>
  </si>
  <si>
    <t>PETRALIA SOTTANA (PA)</t>
  </si>
  <si>
    <t>PIANA DEGLI ALBANESI (PA)</t>
  </si>
  <si>
    <t>BARZANA (BG)</t>
  </si>
  <si>
    <t>BEDULITA (BG)</t>
  </si>
  <si>
    <t>BERBENNO (BG)</t>
  </si>
  <si>
    <t>083096</t>
  </si>
  <si>
    <t>98048</t>
  </si>
  <si>
    <t>I881</t>
  </si>
  <si>
    <t>065096</t>
  </si>
  <si>
    <t>84066</t>
  </si>
  <si>
    <t>G707</t>
  </si>
  <si>
    <t>080096</t>
  </si>
  <si>
    <t>89018</t>
  </si>
  <si>
    <t>M018</t>
  </si>
  <si>
    <t>I030</t>
  </si>
  <si>
    <t>015249</t>
  </si>
  <si>
    <t>L664</t>
  </si>
  <si>
    <t>001250</t>
  </si>
  <si>
    <t>VALGRISENCHE (AO)</t>
  </si>
  <si>
    <t>VALPELLINE (AO)</t>
  </si>
  <si>
    <t>VALSAVARENCHE (AO)</t>
  </si>
  <si>
    <t>VALTOURNENCHE (AO)</t>
  </si>
  <si>
    <t>VERRAYES (AO)</t>
  </si>
  <si>
    <t>VERRES (AO)</t>
  </si>
  <si>
    <t>H963</t>
  </si>
  <si>
    <t>STRIGNO (TN)</t>
  </si>
  <si>
    <t>STUMIAGA (TN)</t>
  </si>
  <si>
    <t>SUSA' (TN)</t>
  </si>
  <si>
    <t>TAIO (TN)</t>
  </si>
  <si>
    <t>TASSULLO (TN)</t>
  </si>
  <si>
    <t>TAVODO (TN)</t>
  </si>
  <si>
    <t>MARSICONUOVO (PZ)</t>
  </si>
  <si>
    <t>MARSICOVETERE (PZ)</t>
  </si>
  <si>
    <t>MASCHITO (PZ)</t>
  </si>
  <si>
    <t>MELFI (PZ)</t>
  </si>
  <si>
    <t>MISSANELLO (PZ)</t>
  </si>
  <si>
    <t>MOLITERNO (PZ)</t>
  </si>
  <si>
    <t>MONTEMILONE (PZ)</t>
  </si>
  <si>
    <t>MONTEMURRO (PZ)</t>
  </si>
  <si>
    <t>MURO LUCANO (PZ)</t>
  </si>
  <si>
    <t>NEMOLI (PZ)</t>
  </si>
  <si>
    <t>NOEPOLI (PZ)</t>
  </si>
  <si>
    <t>PRIZZI (PA)</t>
  </si>
  <si>
    <t>ROCCAMENA (PA)</t>
  </si>
  <si>
    <t>ROCCAPALUMBA (PA)</t>
  </si>
  <si>
    <t>SAN CIPIRELLO (PA)</t>
  </si>
  <si>
    <t>LAURITO (SA)</t>
  </si>
  <si>
    <t>LAVIANO (SA)</t>
  </si>
  <si>
    <t>MOTTEGGIANA (MN)</t>
  </si>
  <si>
    <t>OSTIGLIA (MN)</t>
  </si>
  <si>
    <t>PEGOGNAGA (MN)</t>
  </si>
  <si>
    <t>PIEVE DI CORIANO (MN)</t>
  </si>
  <si>
    <t>017157</t>
  </si>
  <si>
    <t>H077</t>
  </si>
  <si>
    <t>022157</t>
  </si>
  <si>
    <t>H532</t>
  </si>
  <si>
    <t>002157</t>
  </si>
  <si>
    <t>079157</t>
  </si>
  <si>
    <t>M140</t>
  </si>
  <si>
    <t>013157</t>
  </si>
  <si>
    <t>F688</t>
  </si>
  <si>
    <t>006157</t>
  </si>
  <si>
    <t>I429</t>
  </si>
  <si>
    <t>H276</t>
  </si>
  <si>
    <t>065156</t>
  </si>
  <si>
    <t>84079</t>
  </si>
  <si>
    <t>L835</t>
  </si>
  <si>
    <t>079156</t>
  </si>
  <si>
    <t>001156</t>
  </si>
  <si>
    <t>10024</t>
  </si>
  <si>
    <t>F335</t>
  </si>
  <si>
    <t>015156</t>
  </si>
  <si>
    <t>20054</t>
  </si>
  <si>
    <t>F944</t>
  </si>
  <si>
    <t>018156</t>
  </si>
  <si>
    <t>L250</t>
  </si>
  <si>
    <t>001157</t>
  </si>
  <si>
    <t>D553</t>
  </si>
  <si>
    <t>004157</t>
  </si>
  <si>
    <t>12034</t>
  </si>
  <si>
    <t>G228</t>
  </si>
  <si>
    <t>012820</t>
  </si>
  <si>
    <t>B146</t>
  </si>
  <si>
    <t>031820</t>
  </si>
  <si>
    <t>B164</t>
  </si>
  <si>
    <t>015820</t>
  </si>
  <si>
    <t>B170</t>
  </si>
  <si>
    <t>003820</t>
  </si>
  <si>
    <t>B189</t>
  </si>
  <si>
    <t>019820</t>
  </si>
  <si>
    <t>B339</t>
  </si>
  <si>
    <t>CASTIGLIONE CHIAVARESE (GE)</t>
  </si>
  <si>
    <t>CERANESI (GE)</t>
  </si>
  <si>
    <t>CHIAVARI (GE)</t>
  </si>
  <si>
    <t>CICAGNA (GE)</t>
  </si>
  <si>
    <t>STAGLIENO (GE)</t>
  </si>
  <si>
    <t>STRUPPA (GE)</t>
  </si>
  <si>
    <t>TIGLIETO (GE)</t>
  </si>
  <si>
    <t>TORRIGLIA (GE)</t>
  </si>
  <si>
    <t>TRIBOGNA (GE)</t>
  </si>
  <si>
    <t>USCIO (GE)</t>
  </si>
  <si>
    <t>VALBREVENNA (GE)</t>
  </si>
  <si>
    <t>VOBBIA (GE)</t>
  </si>
  <si>
    <t>VOLTRI (GE)</t>
  </si>
  <si>
    <t>ZOAGLI (GE)</t>
  </si>
  <si>
    <t>AIROLE (IM)</t>
  </si>
  <si>
    <t>APRICALE (IM)</t>
  </si>
  <si>
    <t>AQUILA DI ARROSCIA (IM)</t>
  </si>
  <si>
    <t>PERRA (TN)</t>
  </si>
  <si>
    <t>PIANO (TN)</t>
  </si>
  <si>
    <t>PIEVE DI BONO (TN)</t>
  </si>
  <si>
    <t>PIEVE DI LEDRO (TN)</t>
  </si>
  <si>
    <t>SAN MARZANO DI SAN GIUSEP (TA)</t>
  </si>
  <si>
    <t>SAVA (TA)</t>
  </si>
  <si>
    <t>STATTE (TA)</t>
  </si>
  <si>
    <t>TARANTO (TA)</t>
  </si>
  <si>
    <t>TORRICELLA (TA)</t>
  </si>
  <si>
    <t>ACCETTURA (MT)</t>
  </si>
  <si>
    <t>ALIANO (MT)</t>
  </si>
  <si>
    <t>BERNALDA (MT)</t>
  </si>
  <si>
    <t>CALCIANO (MT)</t>
  </si>
  <si>
    <t>CIRIGLIANO (MT)</t>
  </si>
  <si>
    <t>COLOBRARO (MT)</t>
  </si>
  <si>
    <t>COMUNE NON IDENTIFICATO D (MT)</t>
  </si>
  <si>
    <t>052026</t>
  </si>
  <si>
    <t>H185</t>
  </si>
  <si>
    <t>ARCIDOSSO (GR)</t>
  </si>
  <si>
    <t>09021</t>
  </si>
  <si>
    <t>A681</t>
  </si>
  <si>
    <t>071006</t>
  </si>
  <si>
    <t>B856</t>
  </si>
  <si>
    <t>012043</t>
  </si>
  <si>
    <t>B312</t>
  </si>
  <si>
    <t>002043</t>
  </si>
  <si>
    <t>C757</t>
  </si>
  <si>
    <t>065043</t>
  </si>
  <si>
    <t>CALCINAIA (PI)</t>
  </si>
  <si>
    <t>CAPANNOLI (PI)</t>
  </si>
  <si>
    <t>ROCCAMONTEPIANO (CH)</t>
  </si>
  <si>
    <t>BALLABIO SUPERIORE (CO)</t>
  </si>
  <si>
    <t>CERVAROLO (VC)</t>
  </si>
  <si>
    <t>CERVATTO (VC)</t>
  </si>
  <si>
    <t>CHIAVAZZA (VC)</t>
  </si>
  <si>
    <t>CIGLIANO (VC)</t>
  </si>
  <si>
    <t>CIVIASCO (VC)</t>
  </si>
  <si>
    <t>COGGIOLA (VC)</t>
  </si>
  <si>
    <t>COLLOBIANO (VC)</t>
  </si>
  <si>
    <t>CASAPULLA (CE)</t>
  </si>
  <si>
    <t>CASERTA (CE)</t>
  </si>
  <si>
    <t>RODENGO (BZ)</t>
  </si>
  <si>
    <t>SALORNO (BZ)</t>
  </si>
  <si>
    <t>044044</t>
  </si>
  <si>
    <t>63048</t>
  </si>
  <si>
    <t>F570</t>
  </si>
  <si>
    <t>026001</t>
  </si>
  <si>
    <t>31030</t>
  </si>
  <si>
    <t>TREVISO</t>
  </si>
  <si>
    <t>TV</t>
  </si>
  <si>
    <t>A237</t>
  </si>
  <si>
    <t>046001</t>
  </si>
  <si>
    <t>55011</t>
  </si>
  <si>
    <t>LUCCA</t>
  </si>
  <si>
    <t>LU</t>
  </si>
  <si>
    <t>A241</t>
  </si>
  <si>
    <t>027001</t>
  </si>
  <si>
    <t>37013</t>
  </si>
  <si>
    <t>B709</t>
  </si>
  <si>
    <t>079018</t>
  </si>
  <si>
    <t>88062</t>
  </si>
  <si>
    <t>B758</t>
  </si>
  <si>
    <t>097018</t>
  </si>
  <si>
    <t>23814</t>
  </si>
  <si>
    <t>C024</t>
  </si>
  <si>
    <t>021018</t>
  </si>
  <si>
    <t>LESA (NO)</t>
  </si>
  <si>
    <t>LESA-BELGIRATE (NO)</t>
  </si>
  <si>
    <t>LOREGLIA (NO)</t>
  </si>
  <si>
    <t>LUZZOGNO (NO)</t>
  </si>
  <si>
    <t>MACUGNAGA (NO)</t>
  </si>
  <si>
    <t>MADONNA DEL SASSO (NO)</t>
  </si>
  <si>
    <t>MAGGIORA (NO)</t>
  </si>
  <si>
    <t>MAGOGNINO (NO)</t>
  </si>
  <si>
    <t>MALESCO (NO)</t>
  </si>
  <si>
    <t>MANDELLO VITTA (NO)</t>
  </si>
  <si>
    <t>MARANO TICINO (NO)</t>
  </si>
  <si>
    <t>ROANA (VI)</t>
  </si>
  <si>
    <t>ROMANO D'EZZELINO (VI)</t>
  </si>
  <si>
    <t>ROSA' (VI)</t>
  </si>
  <si>
    <t>PIANEZZE (VI)</t>
  </si>
  <si>
    <t>PIOVENE ROCCHETTE (VI)</t>
  </si>
  <si>
    <t>POIANA MAGGIORE (VI)</t>
  </si>
  <si>
    <t>POSINA (VI)</t>
  </si>
  <si>
    <t>CASAPE (RM)</t>
  </si>
  <si>
    <t>CASTEL GANDOLFO (RM)</t>
  </si>
  <si>
    <t>BERTINORO (FO)</t>
  </si>
  <si>
    <t>BORGHI (FO)</t>
  </si>
  <si>
    <t>CAPONAGO (MI)</t>
  </si>
  <si>
    <t>CAPRIANO DI BRIANZA (MI)</t>
  </si>
  <si>
    <t>CARATE BRIANZA (MI)</t>
  </si>
  <si>
    <t>CARNATE (MI)</t>
  </si>
  <si>
    <t>022014</t>
  </si>
  <si>
    <t>A839</t>
  </si>
  <si>
    <t>002014</t>
  </si>
  <si>
    <t>13022</t>
  </si>
  <si>
    <t>A914</t>
  </si>
  <si>
    <t>009014</t>
  </si>
  <si>
    <t>17045</t>
  </si>
  <si>
    <t>B048</t>
  </si>
  <si>
    <t>023014</t>
  </si>
  <si>
    <t>B154</t>
  </si>
  <si>
    <t>076014</t>
  </si>
  <si>
    <t>B181</t>
  </si>
  <si>
    <t>079014</t>
  </si>
  <si>
    <t>88020</t>
  </si>
  <si>
    <t>021014</t>
  </si>
  <si>
    <t>B364</t>
  </si>
  <si>
    <t>064014</t>
  </si>
  <si>
    <t>B374</t>
  </si>
  <si>
    <t>103014</t>
  </si>
  <si>
    <t>28873</t>
  </si>
  <si>
    <t>B380</t>
  </si>
  <si>
    <t>058014</t>
  </si>
  <si>
    <t>B472</t>
  </si>
  <si>
    <t>014014</t>
  </si>
  <si>
    <t>C186</t>
  </si>
  <si>
    <t>013032</t>
  </si>
  <si>
    <t>22034</t>
  </si>
  <si>
    <t>I987</t>
  </si>
  <si>
    <t>002828</t>
  </si>
  <si>
    <t>L635</t>
  </si>
  <si>
    <t>009828</t>
  </si>
  <si>
    <t>L684</t>
  </si>
  <si>
    <t>013829</t>
  </si>
  <si>
    <t>B475</t>
  </si>
  <si>
    <t>015829</t>
  </si>
  <si>
    <t>B548</t>
  </si>
  <si>
    <t>012829</t>
  </si>
  <si>
    <t>B753</t>
  </si>
  <si>
    <t>003829</t>
  </si>
  <si>
    <t>B773</t>
  </si>
  <si>
    <t>019829</t>
  </si>
  <si>
    <t>B931</t>
  </si>
  <si>
    <t>017829</t>
  </si>
  <si>
    <t>C798</t>
  </si>
  <si>
    <t>018829</t>
  </si>
  <si>
    <t>031812</t>
  </si>
  <si>
    <t>A095</t>
  </si>
  <si>
    <t>I379</t>
  </si>
  <si>
    <t>016879</t>
  </si>
  <si>
    <t>L318</t>
  </si>
  <si>
    <t>018879</t>
  </si>
  <si>
    <t>SAN CANDIDO (BZ)</t>
  </si>
  <si>
    <t>SAN FELICE (BZ)</t>
  </si>
  <si>
    <t>SAN GENESIO ATESINO (BZ)</t>
  </si>
  <si>
    <t>SAN GIACOMO (BZ)</t>
  </si>
  <si>
    <t>SAN GIORGIO (BZ)</t>
  </si>
  <si>
    <t>CASTELLAZZO NOVARESE (NO)</t>
  </si>
  <si>
    <t>CASTELLETTO TICINO (NO)</t>
  </si>
  <si>
    <t>CASTELLI CUSIANI (NO)</t>
  </si>
  <si>
    <t>CASTIGLIONE D'OSSOLA (NO)</t>
  </si>
  <si>
    <t>CAVAGLIETTO (NO)</t>
  </si>
  <si>
    <t>CAVAGLIO D'AGOGNA (NO)</t>
  </si>
  <si>
    <t>CAVAGLIO SAN DONNINO (NO)</t>
  </si>
  <si>
    <t>CAVAGLIO-SPOCCIA (NO)</t>
  </si>
  <si>
    <t>CAVALLIRIO (NO)</t>
  </si>
  <si>
    <t>ISOLA SAN GIULIO (NO)</t>
  </si>
  <si>
    <t>LANDIONA (NO)</t>
  </si>
  <si>
    <t>BARZAGO (CO)</t>
  </si>
  <si>
    <t>BARZANO' (CO)</t>
  </si>
  <si>
    <t>BARZIO (CO)</t>
  </si>
  <si>
    <t>BELLAGIO (CO)</t>
  </si>
  <si>
    <t>BELLANO (CO)</t>
  </si>
  <si>
    <t>CASALE MARITTIMO (PI)</t>
  </si>
  <si>
    <t>CASCIANA TERME (PI)</t>
  </si>
  <si>
    <t>C913</t>
  </si>
  <si>
    <t>022829</t>
  </si>
  <si>
    <t>C915</t>
  </si>
  <si>
    <t>031829</t>
  </si>
  <si>
    <t>D326</t>
  </si>
  <si>
    <t>016829</t>
  </si>
  <si>
    <t>D625</t>
  </si>
  <si>
    <t>001829</t>
  </si>
  <si>
    <t>ZAVATTARELLO (PV)</t>
  </si>
  <si>
    <t>ZAVATTARELLO VALVERDE (PV)</t>
  </si>
  <si>
    <t>ZECCONE (PV)</t>
  </si>
  <si>
    <t>ZELATA (PV)</t>
  </si>
  <si>
    <t>ZEME (PV)</t>
  </si>
  <si>
    <t>ZENEVREDO (PV)</t>
  </si>
  <si>
    <t>ZERBO (PV)</t>
  </si>
  <si>
    <t>ZERBOLO' (PV)</t>
  </si>
  <si>
    <t>GIANO DELL'UMBRIA (PG)</t>
  </si>
  <si>
    <t>COMUNE NON IDENTIFICATO D (UD)</t>
  </si>
  <si>
    <t>COLLEMANCIO (PG)</t>
  </si>
  <si>
    <t>COMUNE NON IDENTIFICATO D (PG)</t>
  </si>
  <si>
    <t>CASTEL SAN FELICE (PG)</t>
  </si>
  <si>
    <t>CASTEL SAN GIOVANNI DI SP (PG)</t>
  </si>
  <si>
    <t>CASTIGLIONE DEL LAGO (PG)</t>
  </si>
  <si>
    <t>CERRETO DI SPOLETO (PG)</t>
  </si>
  <si>
    <t>CESELLI (PG)</t>
  </si>
  <si>
    <t>CITERNA (PG)</t>
  </si>
  <si>
    <t>CITTA' DELLA PIEVE (PG)</t>
  </si>
  <si>
    <t>CITTA' DI CASTELLO (PG)</t>
  </si>
  <si>
    <t>COLLAZZONE (PG)</t>
  </si>
  <si>
    <t>TAPPIA (NO)</t>
  </si>
  <si>
    <t>TERDOBBIATE (NO)</t>
  </si>
  <si>
    <t>TOCENO (NO)</t>
  </si>
  <si>
    <t>TORRENOVA (ME)</t>
  </si>
  <si>
    <t>TORTORICI (ME)</t>
  </si>
  <si>
    <t>TRIPI (ME)</t>
  </si>
  <si>
    <t>TUSA (ME)</t>
  </si>
  <si>
    <t>UCRIA (ME)</t>
  </si>
  <si>
    <t>VALDINA (ME)</t>
  </si>
  <si>
    <t>VENETICO (ME)</t>
  </si>
  <si>
    <t>CORCIANO (PG)</t>
  </si>
  <si>
    <t>COSTACCIARO (PG)</t>
  </si>
  <si>
    <t>CASTEL CONDINO (TN)</t>
  </si>
  <si>
    <t>063812</t>
  </si>
  <si>
    <t>017879</t>
  </si>
  <si>
    <t>VILLAFRANCA TIRRENA (ME)</t>
  </si>
  <si>
    <t>ALIA (PA)</t>
  </si>
  <si>
    <t>ALIMENA (PA)</t>
  </si>
  <si>
    <t>ALIMINUSA (PA)</t>
  </si>
  <si>
    <t>CRAVEGNA (NO)</t>
  </si>
  <si>
    <t>CRESSA (NO)</t>
  </si>
  <si>
    <t>CREVOLADOSSOLA (NO)</t>
  </si>
  <si>
    <t>CRODO (NO)</t>
  </si>
  <si>
    <t>CRODO MOZZIO (NO)</t>
  </si>
  <si>
    <t>CRUSINALLO (NO)</t>
  </si>
  <si>
    <t>CUREGGIO (NO)</t>
  </si>
  <si>
    <t>CURSOLO (NO)</t>
  </si>
  <si>
    <t>BOGLIASCO PIEVE (GE)</t>
  </si>
  <si>
    <t>BOLZANETO (GE)</t>
  </si>
  <si>
    <t>BORZOLI (GE)</t>
  </si>
  <si>
    <t>BORZONASCA (GE)</t>
  </si>
  <si>
    <t>BUSALLA (GE)</t>
  </si>
  <si>
    <t>CAMOGLI (GE)</t>
  </si>
  <si>
    <t>CAMPO LIGURE (GE)</t>
  </si>
  <si>
    <t>CAMPOMORONE (GE)</t>
  </si>
  <si>
    <t>CANEPA (GE)</t>
  </si>
  <si>
    <t>CARASCO (GE)</t>
  </si>
  <si>
    <t>BALLARATE (VA)</t>
  </si>
  <si>
    <t>VOLONGO (CR)</t>
  </si>
  <si>
    <t>PREMOSELLO-CHIOVENDA (NO)</t>
  </si>
  <si>
    <t>PREQUARTERA (NO)</t>
  </si>
  <si>
    <t>JESI (AN)</t>
  </si>
  <si>
    <t>BOSCO VALTRAVAGLIA (VA)</t>
  </si>
  <si>
    <t>BREBBIA (VA)</t>
  </si>
  <si>
    <t>BREGANO (VA)</t>
  </si>
  <si>
    <t>BRENNO USERIA (VA)</t>
  </si>
  <si>
    <t>BRENTA (VA)</t>
  </si>
  <si>
    <t>BREZZO DI BEDERO (VA)</t>
  </si>
  <si>
    <t>BRINZIO (VA)</t>
  </si>
  <si>
    <t>BRISSAGO (VA)</t>
  </si>
  <si>
    <t>BRISSAGO-VALTRAVAGLIA (VA)</t>
  </si>
  <si>
    <t>BRUNELLO (VA)</t>
  </si>
  <si>
    <t>BRUSIMPIANO (VA)</t>
  </si>
  <si>
    <t>BUGUGGIATE (VA)</t>
  </si>
  <si>
    <t>065028</t>
  </si>
  <si>
    <t>B895</t>
  </si>
  <si>
    <t>083028</t>
  </si>
  <si>
    <t>98054</t>
  </si>
  <si>
    <t>D825</t>
  </si>
  <si>
    <t>092028</t>
  </si>
  <si>
    <t>E086</t>
  </si>
  <si>
    <t>010028</t>
  </si>
  <si>
    <t>16033</t>
  </si>
  <si>
    <t>E488</t>
  </si>
  <si>
    <t>043028</t>
  </si>
  <si>
    <t>F482</t>
  </si>
  <si>
    <t>042028</t>
  </si>
  <si>
    <t>F593</t>
  </si>
  <si>
    <t>084028</t>
  </si>
  <si>
    <t>92014</t>
  </si>
  <si>
    <t>F299</t>
  </si>
  <si>
    <t>079028</t>
  </si>
  <si>
    <t>88010</t>
  </si>
  <si>
    <t>041028</t>
  </si>
  <si>
    <t>F347</t>
  </si>
  <si>
    <t>016028</t>
  </si>
  <si>
    <t>A937</t>
  </si>
  <si>
    <t>M204</t>
  </si>
  <si>
    <t>044039</t>
  </si>
  <si>
    <t>F517</t>
  </si>
  <si>
    <t>008039</t>
  </si>
  <si>
    <t>18014</t>
  </si>
  <si>
    <t>G682</t>
  </si>
  <si>
    <t>007049</t>
  </si>
  <si>
    <t>G794</t>
  </si>
  <si>
    <t>037049</t>
  </si>
  <si>
    <t>40046</t>
  </si>
  <si>
    <t>A558</t>
  </si>
  <si>
    <t>096049</t>
  </si>
  <si>
    <t>13899</t>
  </si>
  <si>
    <t>G980</t>
  </si>
  <si>
    <t>008049</t>
  </si>
  <si>
    <t>H257</t>
  </si>
  <si>
    <t>010049</t>
  </si>
  <si>
    <t>16019</t>
  </si>
  <si>
    <t>H536</t>
  </si>
  <si>
    <t>025049</t>
  </si>
  <si>
    <t>I347</t>
  </si>
  <si>
    <t>043049</t>
  </si>
  <si>
    <t>076065</t>
  </si>
  <si>
    <t>H187</t>
  </si>
  <si>
    <t>007065</t>
  </si>
  <si>
    <t>11027</t>
  </si>
  <si>
    <t>H676</t>
  </si>
  <si>
    <t>014065</t>
  </si>
  <si>
    <t>23036</t>
  </si>
  <si>
    <t>L084</t>
  </si>
  <si>
    <t>103065</t>
  </si>
  <si>
    <t>28858</t>
  </si>
  <si>
    <t>L187</t>
  </si>
  <si>
    <t>010065</t>
  </si>
  <si>
    <t>L546</t>
  </si>
  <si>
    <t>025065</t>
  </si>
  <si>
    <t>L890</t>
  </si>
  <si>
    <t>083065</t>
  </si>
  <si>
    <t>G234</t>
  </si>
  <si>
    <t>082065</t>
  </si>
  <si>
    <t>I028</t>
  </si>
  <si>
    <t>39058</t>
  </si>
  <si>
    <t>I431</t>
  </si>
  <si>
    <t>076086</t>
  </si>
  <si>
    <t>I917</t>
  </si>
  <si>
    <t>004086</t>
  </si>
  <si>
    <t>G773</t>
  </si>
  <si>
    <t>004186</t>
  </si>
  <si>
    <t>H378</t>
  </si>
  <si>
    <t>016186</t>
  </si>
  <si>
    <t>D631</t>
  </si>
  <si>
    <t>012086</t>
  </si>
  <si>
    <t>21037</t>
  </si>
  <si>
    <t>E494</t>
  </si>
  <si>
    <t>003086</t>
  </si>
  <si>
    <t>E972</t>
  </si>
  <si>
    <t>F212</t>
  </si>
  <si>
    <t>008838</t>
  </si>
  <si>
    <t>L479</t>
  </si>
  <si>
    <t>013839</t>
  </si>
  <si>
    <t>83025</t>
  </si>
  <si>
    <t>H794</t>
  </si>
  <si>
    <t>027036</t>
  </si>
  <si>
    <t>30029</t>
  </si>
  <si>
    <t>I373</t>
  </si>
  <si>
    <t>034036</t>
  </si>
  <si>
    <t>43019</t>
  </si>
  <si>
    <t>018059</t>
  </si>
  <si>
    <t>D127</t>
  </si>
  <si>
    <t>002059</t>
  </si>
  <si>
    <t>D712</t>
  </si>
  <si>
    <t>019059</t>
  </si>
  <si>
    <t>083035</t>
  </si>
  <si>
    <t>E233</t>
  </si>
  <si>
    <t>091035</t>
  </si>
  <si>
    <t>08044</t>
  </si>
  <si>
    <t>076022</t>
  </si>
  <si>
    <t>85040</t>
  </si>
  <si>
    <t>C199</t>
  </si>
  <si>
    <t>079022</t>
  </si>
  <si>
    <t>037022</t>
  </si>
  <si>
    <t>40035</t>
  </si>
  <si>
    <t>C296</t>
  </si>
  <si>
    <t>030022</t>
  </si>
  <si>
    <t>C494</t>
  </si>
  <si>
    <t>103022</t>
  </si>
  <si>
    <t>C567</t>
  </si>
  <si>
    <t>G093</t>
  </si>
  <si>
    <t>B553</t>
  </si>
  <si>
    <t>059003</t>
  </si>
  <si>
    <t>04020</t>
  </si>
  <si>
    <t>B527</t>
  </si>
  <si>
    <t>073003</t>
  </si>
  <si>
    <t>74011</t>
  </si>
  <si>
    <t>C136</t>
  </si>
  <si>
    <t>074003</t>
  </si>
  <si>
    <t>72013</t>
  </si>
  <si>
    <t>C424</t>
  </si>
  <si>
    <t>39040</t>
  </si>
  <si>
    <t>17038</t>
  </si>
  <si>
    <t>L975</t>
  </si>
  <si>
    <t>015068</t>
  </si>
  <si>
    <t>C395</t>
  </si>
  <si>
    <t>013068</t>
  </si>
  <si>
    <t>C724</t>
  </si>
  <si>
    <t>006068</t>
  </si>
  <si>
    <t>15023</t>
  </si>
  <si>
    <t>D528</t>
  </si>
  <si>
    <t>012068</t>
  </si>
  <si>
    <t>D543</t>
  </si>
  <si>
    <t>701707</t>
  </si>
  <si>
    <t>D669</t>
  </si>
  <si>
    <t>S99707</t>
  </si>
  <si>
    <t>E548</t>
  </si>
  <si>
    <t>063038</t>
  </si>
  <si>
    <t>80076</t>
  </si>
  <si>
    <t>E396</t>
  </si>
  <si>
    <t>041038</t>
  </si>
  <si>
    <t>094021</t>
  </si>
  <si>
    <t>86070</t>
  </si>
  <si>
    <t>D715</t>
  </si>
  <si>
    <t>ROMPREZZAGNO (CR)</t>
  </si>
  <si>
    <t>059801</t>
  </si>
  <si>
    <t>C193</t>
  </si>
  <si>
    <t>076801</t>
  </si>
  <si>
    <t>C196</t>
  </si>
  <si>
    <t>051801</t>
  </si>
  <si>
    <t>C320</t>
  </si>
  <si>
    <t>026801</t>
  </si>
  <si>
    <t>G067</t>
  </si>
  <si>
    <t>002826</t>
  </si>
  <si>
    <t>H932</t>
  </si>
  <si>
    <t>016115</t>
  </si>
  <si>
    <t>E103</t>
  </si>
  <si>
    <t>031821</t>
  </si>
  <si>
    <t>B245</t>
  </si>
  <si>
    <t>019821</t>
  </si>
  <si>
    <t>B622</t>
  </si>
  <si>
    <t>017821</t>
  </si>
  <si>
    <t>B855</t>
  </si>
  <si>
    <t>018821</t>
  </si>
  <si>
    <t>C032</t>
  </si>
  <si>
    <t>022821</t>
  </si>
  <si>
    <t>C427</t>
  </si>
  <si>
    <t>I198</t>
  </si>
  <si>
    <t>015079</t>
  </si>
  <si>
    <t>20073</t>
  </si>
  <si>
    <t>016079</t>
  </si>
  <si>
    <t>24055</t>
  </si>
  <si>
    <t>C894</t>
  </si>
  <si>
    <t>012079</t>
  </si>
  <si>
    <t>21055</t>
  </si>
  <si>
    <t>E102</t>
  </si>
  <si>
    <t>018079</t>
  </si>
  <si>
    <t>E439</t>
  </si>
  <si>
    <t>002079</t>
  </si>
  <si>
    <t>F342</t>
  </si>
  <si>
    <t>024079</t>
  </si>
  <si>
    <t>36026</t>
  </si>
  <si>
    <t>G776</t>
  </si>
  <si>
    <t>076052</t>
  </si>
  <si>
    <t>85053</t>
  </si>
  <si>
    <t>F573</t>
  </si>
  <si>
    <t>082052</t>
  </si>
  <si>
    <t>G263</t>
  </si>
  <si>
    <t>SAN GIORGIO DI MANTOVA (MN)</t>
  </si>
  <si>
    <t>SAN GIOVANNI DEL DOSSO (MN)</t>
  </si>
  <si>
    <t>SAN MARTINO DALL'ARGINE (MN)</t>
  </si>
  <si>
    <t>SCHIVENOGLIA (MN)</t>
  </si>
  <si>
    <t>SERMIDE (MN)</t>
  </si>
  <si>
    <t>SERRAVALLE A PO (MN)</t>
  </si>
  <si>
    <t>SOLFERINO (MN)</t>
  </si>
  <si>
    <t>G385</t>
  </si>
  <si>
    <t>A856</t>
  </si>
  <si>
    <t>060014</t>
  </si>
  <si>
    <t>03022</t>
  </si>
  <si>
    <t>A720</t>
  </si>
  <si>
    <t>024014</t>
  </si>
  <si>
    <t>15051</t>
  </si>
  <si>
    <t>B769</t>
  </si>
  <si>
    <t>005032</t>
  </si>
  <si>
    <t>14044</t>
  </si>
  <si>
    <t>C253</t>
  </si>
  <si>
    <t>065032</t>
  </si>
  <si>
    <t>M139</t>
  </si>
  <si>
    <t>016055</t>
  </si>
  <si>
    <t>B801</t>
  </si>
  <si>
    <t>013055</t>
  </si>
  <si>
    <t>C020</t>
  </si>
  <si>
    <t>004055</t>
  </si>
  <si>
    <t>C314</t>
  </si>
  <si>
    <t>005055</t>
  </si>
  <si>
    <t>D802</t>
  </si>
  <si>
    <t>064055</t>
  </si>
  <si>
    <t>F511</t>
  </si>
  <si>
    <t>044055</t>
  </si>
  <si>
    <t>G137</t>
  </si>
  <si>
    <t>060055</t>
  </si>
  <si>
    <t>GROTTE (AG)</t>
  </si>
  <si>
    <t>L078</t>
  </si>
  <si>
    <t>010064</t>
  </si>
  <si>
    <t>L507</t>
  </si>
  <si>
    <t>008064</t>
  </si>
  <si>
    <t>L693</t>
  </si>
  <si>
    <t>063064</t>
  </si>
  <si>
    <t>80056</t>
  </si>
  <si>
    <t>H243</t>
  </si>
  <si>
    <t>083064</t>
  </si>
  <si>
    <t>H765</t>
  </si>
  <si>
    <t>030111</t>
  </si>
  <si>
    <t>M074</t>
  </si>
  <si>
    <t>702742</t>
  </si>
  <si>
    <t>FORNO CANAVESE (TO)</t>
  </si>
  <si>
    <t>FRASSINERE (TO)</t>
  </si>
  <si>
    <t>TORPE' (NU)</t>
  </si>
  <si>
    <t>CANAZEI (TN)</t>
  </si>
  <si>
    <t>CANEZZA (TN)</t>
  </si>
  <si>
    <t>043031</t>
  </si>
  <si>
    <t>62015</t>
  </si>
  <si>
    <t>F621</t>
  </si>
  <si>
    <t>042031</t>
  </si>
  <si>
    <t>COMUNE NON IDENTIFICATO D (VC)</t>
  </si>
  <si>
    <t>COSSATO (VC)</t>
  </si>
  <si>
    <t>COSSILA (VC)</t>
  </si>
  <si>
    <t>AGRANO (NO)</t>
  </si>
  <si>
    <t>AGRATE CONTURBIA (NO)</t>
  </si>
  <si>
    <t>ALBOGNO (NO)</t>
  </si>
  <si>
    <t>MEZZANO PARPANESE (PV)</t>
  </si>
  <si>
    <t>010034</t>
  </si>
  <si>
    <t>M021</t>
  </si>
  <si>
    <t>M023</t>
  </si>
  <si>
    <t>M031</t>
  </si>
  <si>
    <t>23832</t>
  </si>
  <si>
    <t>D131</t>
  </si>
  <si>
    <t>VILLAR PELLICE (TO)</t>
  </si>
  <si>
    <t>VILLAR PEROSA (TO)</t>
  </si>
  <si>
    <t>VILLARBASSE (TO)</t>
  </si>
  <si>
    <t>VILLAREGGIA (TO)</t>
  </si>
  <si>
    <t>VILLASTELLONE (TO)</t>
  </si>
  <si>
    <t>VINOVO (TO)</t>
  </si>
  <si>
    <t>VIRLE PIEMONTE (TO)</t>
  </si>
  <si>
    <t>VISCHE (TO)</t>
  </si>
  <si>
    <t>VISTRORIO (TO)</t>
  </si>
  <si>
    <t>COLLEFERRO (RM)</t>
  </si>
  <si>
    <t>COLONNA (RM)</t>
  </si>
  <si>
    <t>B877</t>
  </si>
  <si>
    <t>061027</t>
  </si>
  <si>
    <t>C291</t>
  </si>
  <si>
    <t>019027</t>
  </si>
  <si>
    <t>C290</t>
  </si>
  <si>
    <t>063027</t>
  </si>
  <si>
    <t>80033</t>
  </si>
  <si>
    <t>C675</t>
  </si>
  <si>
    <t>030027</t>
  </si>
  <si>
    <t>33033</t>
  </si>
  <si>
    <t>C817</t>
  </si>
  <si>
    <t>017016</t>
  </si>
  <si>
    <t>A816</t>
  </si>
  <si>
    <t>MONTERUBBIANO (AP)</t>
  </si>
  <si>
    <t>MONTOTTONE (AP)</t>
  </si>
  <si>
    <t>MOREGNANO (AP)</t>
  </si>
  <si>
    <t>MORESCO (AP)</t>
  </si>
  <si>
    <t>MOZZANO (AP)</t>
  </si>
  <si>
    <t>OFFIDA (AP)</t>
  </si>
  <si>
    <t>CERSOSIMO (PZ)</t>
  </si>
  <si>
    <t>CURSOLO-ORASSO (VB)</t>
  </si>
  <si>
    <t>DOMODOSSOLA (VB)</t>
  </si>
  <si>
    <t>DRUOGNO (VB)</t>
  </si>
  <si>
    <t>FALMENTA (VB)</t>
  </si>
  <si>
    <t>FORMAZZA (VB)</t>
  </si>
  <si>
    <t>GERMAGNO (VB)</t>
  </si>
  <si>
    <t>GHIFFA (VB)</t>
  </si>
  <si>
    <t>GIGNESE (VB)</t>
  </si>
  <si>
    <t>GRAVELLONA TOCE (VB)</t>
  </si>
  <si>
    <t>GURRO (VB)</t>
  </si>
  <si>
    <t>INTRAGNA (VB)</t>
  </si>
  <si>
    <t>LOREGLIA (VB)</t>
  </si>
  <si>
    <t>MACUGNAGA (VB)</t>
  </si>
  <si>
    <t>MADONNA DEL SASSO (VB)</t>
  </si>
  <si>
    <t>MALESCO (VB)</t>
  </si>
  <si>
    <t>MASERA (VB)</t>
  </si>
  <si>
    <t>MASSIOLA (VB)</t>
  </si>
  <si>
    <t>MERGOZZO (VB)</t>
  </si>
  <si>
    <t>MIAZZINA (VB)</t>
  </si>
  <si>
    <t>MONTECRESTESE (VB)</t>
  </si>
  <si>
    <t>MONTESCHENO (VB)</t>
  </si>
  <si>
    <t>NONIO (VB)</t>
  </si>
  <si>
    <t>OGGEBBIO (VB)</t>
  </si>
  <si>
    <t>OMEGNA (VB)</t>
  </si>
  <si>
    <t>ORNAVASSO (VB)</t>
  </si>
  <si>
    <t>PALLANZENO (VB)</t>
  </si>
  <si>
    <t>PIEDIMULERA (VB)</t>
  </si>
  <si>
    <t>PIEVE VERGONTE (VB)</t>
  </si>
  <si>
    <t>PREMENO (VB)</t>
  </si>
  <si>
    <t>PREMIA (VB)</t>
  </si>
  <si>
    <t>PREMOSELLO-CHIOVENDA (VB)</t>
  </si>
  <si>
    <t>006069</t>
  </si>
  <si>
    <t>D559</t>
  </si>
  <si>
    <t>078069</t>
  </si>
  <si>
    <t>E745</t>
  </si>
  <si>
    <t>FAI DELLA PAGANELLA (TN)</t>
  </si>
  <si>
    <t>FALESINA (TN)</t>
  </si>
  <si>
    <t>FAVER (TN)</t>
  </si>
  <si>
    <t>FAVRIO (TN)</t>
  </si>
  <si>
    <t>FIAVE' (TN)</t>
  </si>
  <si>
    <t>FIERA DI PRIMIERO (TN)</t>
  </si>
  <si>
    <t>FIEROZZO (TN)</t>
  </si>
  <si>
    <t>FISTO (TN)</t>
  </si>
  <si>
    <t>FLAVON (TN)</t>
  </si>
  <si>
    <t>FOLAS-REVIAN (TN)</t>
  </si>
  <si>
    <t>SANTA MARIA DELLA VERSA (PV)</t>
  </si>
  <si>
    <t>SANT'ALBANO DI BOBBIO (PV)</t>
  </si>
  <si>
    <t>SANT'ALESSIO CON VIALONE (PV)</t>
  </si>
  <si>
    <t>SANT'ANGELO LOMELLINA (PV)</t>
  </si>
  <si>
    <t>SARTIRANA LOMELLINA (PV)</t>
  </si>
  <si>
    <t>SCALDASOLE (PV)</t>
  </si>
  <si>
    <t>SEMIANA (PV)</t>
  </si>
  <si>
    <t>SILVANO PIETRA (PV)</t>
  </si>
  <si>
    <t>ZUNGOLI (AV)</t>
  </si>
  <si>
    <t>AIROLA (BN)</t>
  </si>
  <si>
    <t>AMOROSI (BN)</t>
  </si>
  <si>
    <t>APICE (BN)</t>
  </si>
  <si>
    <t>APOLLOSA (BN)</t>
  </si>
  <si>
    <t>ARPAIA (BN)</t>
  </si>
  <si>
    <t>ARPAISE (BN)</t>
  </si>
  <si>
    <t>GENZANO DI ROMA (RM)</t>
  </si>
  <si>
    <t>GERANO (RM)</t>
  </si>
  <si>
    <t>GORGA (RM)</t>
  </si>
  <si>
    <t>LENZIMA (TN)</t>
  </si>
  <si>
    <t>LENZUMO (TN)</t>
  </si>
  <si>
    <t>LEVICO TERME (TN)</t>
  </si>
  <si>
    <t>LISIGNAGO (TN)</t>
  </si>
  <si>
    <t>LIVO (TN)</t>
  </si>
  <si>
    <t>PERTENGO (VC)</t>
  </si>
  <si>
    <t>PETTINENGO (VC)</t>
  </si>
  <si>
    <t>PEZZANA (VC)</t>
  </si>
  <si>
    <t>PIANCERI (VC)</t>
  </si>
  <si>
    <t>PIANE SESIA (VC)</t>
  </si>
  <si>
    <t>ORSOMARSO (CS)</t>
  </si>
  <si>
    <t>PALUDI (CS)</t>
  </si>
  <si>
    <t>PANETTIERI (CS)</t>
  </si>
  <si>
    <t>PAOLA (CS)</t>
  </si>
  <si>
    <t>PAPASIDERO (CS)</t>
  </si>
  <si>
    <t>PARENTI (CS)</t>
  </si>
  <si>
    <t>PATERNO CALABRO (CS)</t>
  </si>
  <si>
    <t>PEDACE (CS)</t>
  </si>
  <si>
    <t>PEDIVIGLIANO (CS)</t>
  </si>
  <si>
    <t>PIANE CRATI (CS)</t>
  </si>
  <si>
    <t>PIETRAFITTA (CS)</t>
  </si>
  <si>
    <t>PIETRAPAOLA (CS)</t>
  </si>
  <si>
    <t>PLATACI (CS)</t>
  </si>
  <si>
    <t>PRAIA A MARE (CS)</t>
  </si>
  <si>
    <t>RENDE (CS)</t>
  </si>
  <si>
    <t>ROCCA IMPERIALE (CS)</t>
  </si>
  <si>
    <t>ROGGIANO GRAVINA (CS)</t>
  </si>
  <si>
    <t>ROGLIANO (CS)</t>
  </si>
  <si>
    <t>013804</t>
  </si>
  <si>
    <t>A142</t>
  </si>
  <si>
    <t>003804</t>
  </si>
  <si>
    <t>A169</t>
  </si>
  <si>
    <t>021804</t>
  </si>
  <si>
    <t>A307</t>
  </si>
  <si>
    <t>012804</t>
  </si>
  <si>
    <t>06089</t>
  </si>
  <si>
    <t>L216</t>
  </si>
  <si>
    <t>056053</t>
  </si>
  <si>
    <t>01018</t>
  </si>
  <si>
    <t>L569</t>
  </si>
  <si>
    <t>044053</t>
  </si>
  <si>
    <t>016132</t>
  </si>
  <si>
    <t>E901</t>
  </si>
  <si>
    <t>004132</t>
  </si>
  <si>
    <t>H462</t>
  </si>
  <si>
    <t>016193</t>
  </si>
  <si>
    <t>24067</t>
  </si>
  <si>
    <t>I437</t>
  </si>
  <si>
    <t>AIELLO DEL SABATO (AV)</t>
  </si>
  <si>
    <t>ALTAVILLA IRPINA (AV)</t>
  </si>
  <si>
    <t>ANDRETTA (AV)</t>
  </si>
  <si>
    <t>CHIANCHETELLE (AV)</t>
  </si>
  <si>
    <t>PIOZZANO (PC)</t>
  </si>
  <si>
    <t>TERME VIGLIATORE (ME)</t>
  </si>
  <si>
    <t>TORREGROTTA (ME)</t>
  </si>
  <si>
    <t>PONTE IN VALTELLINA (SO)</t>
  </si>
  <si>
    <t>POSTALESIO (SO)</t>
  </si>
  <si>
    <t>E497</t>
  </si>
  <si>
    <t>020052</t>
  </si>
  <si>
    <t>46037</t>
  </si>
  <si>
    <t>H541</t>
  </si>
  <si>
    <t>092052</t>
  </si>
  <si>
    <t>A853</t>
  </si>
  <si>
    <t>058025</t>
  </si>
  <si>
    <t>C266</t>
  </si>
  <si>
    <t>CASSINO PO (PV)</t>
  </si>
  <si>
    <t>28076</t>
  </si>
  <si>
    <t>G775</t>
  </si>
  <si>
    <t>013120</t>
  </si>
  <si>
    <t>004068</t>
  </si>
  <si>
    <t>M019</t>
  </si>
  <si>
    <t>LICUSATI (SA)</t>
  </si>
  <si>
    <t>LUSTRA (SA)</t>
  </si>
  <si>
    <t>MAGLIANO VETERE (SA)</t>
  </si>
  <si>
    <t>MAIORI (SA)</t>
  </si>
  <si>
    <t>MERCATO SAN SEVERINO (SA)</t>
  </si>
  <si>
    <t>MINORI (SA)</t>
  </si>
  <si>
    <t>LONATE POZZOLO (VA)</t>
  </si>
  <si>
    <t>MONTE SANT'ANGELO (FG)</t>
  </si>
  <si>
    <t>MONTELEONE DI PUGLIA (FG)</t>
  </si>
  <si>
    <t>ALA (TN)</t>
  </si>
  <si>
    <t>ALBIANO (TN)</t>
  </si>
  <si>
    <t>ALDENO (TN)</t>
  </si>
  <si>
    <t>ALMAZZAGO (TN)</t>
  </si>
  <si>
    <t>AMBLAR (TN)</t>
  </si>
  <si>
    <t>ANDALO (TN)</t>
  </si>
  <si>
    <t>ANDOGNO (TN)</t>
  </si>
  <si>
    <t>016223</t>
  </si>
  <si>
    <t>L544</t>
  </si>
  <si>
    <t>022223</t>
  </si>
  <si>
    <t>C932</t>
  </si>
  <si>
    <t>022841</t>
  </si>
  <si>
    <t>D616</t>
  </si>
  <si>
    <t>017841</t>
  </si>
  <si>
    <t>E283</t>
  </si>
  <si>
    <t>015032</t>
  </si>
  <si>
    <t>20091</t>
  </si>
  <si>
    <t>B162</t>
  </si>
  <si>
    <t>017032</t>
  </si>
  <si>
    <t>25011</t>
  </si>
  <si>
    <t>B394</t>
  </si>
  <si>
    <t>003032</t>
  </si>
  <si>
    <t>28062</t>
  </si>
  <si>
    <t>B473</t>
  </si>
  <si>
    <t>012032</t>
  </si>
  <si>
    <t>B754</t>
  </si>
  <si>
    <t>F224</t>
  </si>
  <si>
    <t>081014</t>
  </si>
  <si>
    <t>91017</t>
  </si>
  <si>
    <t>G315</t>
  </si>
  <si>
    <t>049014</t>
  </si>
  <si>
    <t>57037</t>
  </si>
  <si>
    <t>G912</t>
  </si>
  <si>
    <t>015014</t>
  </si>
  <si>
    <t>20060</t>
  </si>
  <si>
    <t>A697</t>
  </si>
  <si>
    <t>065014</t>
  </si>
  <si>
    <t>84091</t>
  </si>
  <si>
    <t>A717</t>
  </si>
  <si>
    <t>017014</t>
  </si>
  <si>
    <t>40042</t>
  </si>
  <si>
    <t>A771</t>
  </si>
  <si>
    <t>025033</t>
  </si>
  <si>
    <t>E090</t>
  </si>
  <si>
    <t>007032</t>
  </si>
  <si>
    <t>001871</t>
  </si>
  <si>
    <t>023810</t>
  </si>
  <si>
    <t>F252</t>
  </si>
  <si>
    <t>71030</t>
  </si>
  <si>
    <t>017206</t>
  </si>
  <si>
    <t>25052</t>
  </si>
  <si>
    <t>G549</t>
  </si>
  <si>
    <t>022206</t>
  </si>
  <si>
    <t>L385</t>
  </si>
  <si>
    <t>013206</t>
  </si>
  <si>
    <t>H840</t>
  </si>
  <si>
    <t>10045</t>
  </si>
  <si>
    <t>G691</t>
  </si>
  <si>
    <t>015194</t>
  </si>
  <si>
    <t>H884</t>
  </si>
  <si>
    <t>013195</t>
  </si>
  <si>
    <t>H255</t>
  </si>
  <si>
    <t>016195</t>
  </si>
  <si>
    <t>I530</t>
  </si>
  <si>
    <t>I676</t>
  </si>
  <si>
    <t>080088</t>
  </si>
  <si>
    <t>I725</t>
  </si>
  <si>
    <t>058088</t>
  </si>
  <si>
    <t>H432</t>
  </si>
  <si>
    <t>015088</t>
  </si>
  <si>
    <t>D019</t>
  </si>
  <si>
    <t>017088</t>
  </si>
  <si>
    <t>25024</t>
  </si>
  <si>
    <t>COMUNE NON IDENTIFICATO D (CZ)</t>
  </si>
  <si>
    <t>CONFLENTI (CZ)</t>
  </si>
  <si>
    <t>CORTALE (CZ)</t>
  </si>
  <si>
    <t>COTRONEI (CZ)</t>
  </si>
  <si>
    <t>CROPANI (CZ)</t>
  </si>
  <si>
    <t>CROTONE (CZ)</t>
  </si>
  <si>
    <t>CRUCOLI (CZ)</t>
  </si>
  <si>
    <t>CONTIGLIANO (RI)</t>
  </si>
  <si>
    <t>COTTANELLO (RI)</t>
  </si>
  <si>
    <t>FARA IN SABINA (RI)</t>
  </si>
  <si>
    <t>FIAMIGNANO (RI)</t>
  </si>
  <si>
    <t>E973</t>
  </si>
  <si>
    <t>078120</t>
  </si>
  <si>
    <t>H961</t>
  </si>
  <si>
    <t>058120</t>
  </si>
  <si>
    <t>00054</t>
  </si>
  <si>
    <t>M297</t>
  </si>
  <si>
    <t>001120</t>
  </si>
  <si>
    <t>CINETO ROMANO (RM)</t>
  </si>
  <si>
    <t>CIVITAVECCHIA (RM)</t>
  </si>
  <si>
    <t>CIVITELLA SAN PAOLO (RM)</t>
  </si>
  <si>
    <t>SAVIGNO (BO)</t>
  </si>
  <si>
    <t>BUCCINASCO (MI)</t>
  </si>
  <si>
    <t>FERRERA ERBOGNONE (PV)</t>
  </si>
  <si>
    <t>FILIGHERA (PV)</t>
  </si>
  <si>
    <t>FOPPA (PV)</t>
  </si>
  <si>
    <t>FORTUNAGO (PV)</t>
  </si>
  <si>
    <t>VALVERDE (PV)</t>
  </si>
  <si>
    <t>MOZZIO (NO)</t>
  </si>
  <si>
    <t>NEBBIUNO (NO)</t>
  </si>
  <si>
    <t>NIBBIOLA (NO)</t>
  </si>
  <si>
    <t>NOCCO (NO)</t>
  </si>
  <si>
    <t>NONIO (NO)</t>
  </si>
  <si>
    <t>NOVARA (NO)</t>
  </si>
  <si>
    <t>OGGEBBIO (NO)</t>
  </si>
  <si>
    <t>OLEGGIO (NO)</t>
  </si>
  <si>
    <t>OLEGGIO CASTELLO (NO)</t>
  </si>
  <si>
    <t>OLGIA (NO)</t>
  </si>
  <si>
    <t>OMEGNA (NO)</t>
  </si>
  <si>
    <t>ZIBIDO AL LAMBRO (PV)</t>
  </si>
  <si>
    <t>TERRANOVA DA SIBARI (CS)</t>
  </si>
  <si>
    <t>TERRATI (CS)</t>
  </si>
  <si>
    <t>TERRAVECCHIA (CS)</t>
  </si>
  <si>
    <t>TORANO CASTELLO (CS)</t>
  </si>
  <si>
    <t>TORTORA (CS)</t>
  </si>
  <si>
    <t>TREBISACCE (CS)</t>
  </si>
  <si>
    <t>POGGIOMARINO (NA)</t>
  </si>
  <si>
    <t>POLLENA TROCCHIA (NA)</t>
  </si>
  <si>
    <t>POMIGLIANO D'ARCO (NA)</t>
  </si>
  <si>
    <t>POMPEI (NA)</t>
  </si>
  <si>
    <t>PONTICELLI (NA)</t>
  </si>
  <si>
    <t>PORTICI (NA)</t>
  </si>
  <si>
    <t>POZZUOLI (NA)</t>
  </si>
  <si>
    <t>PROCIDA (NA)</t>
  </si>
  <si>
    <t>QUALIANO (NA)</t>
  </si>
  <si>
    <t>QUARTO (NA)</t>
  </si>
  <si>
    <t>ROCCARAINOLA (NA)</t>
  </si>
  <si>
    <t>SAN GENNARO VESUVIANO (NA)</t>
  </si>
  <si>
    <t>SAN GIORGIO A CREMANO (NA)</t>
  </si>
  <si>
    <t>SAN GIOVANNI A TEDUCCIO (NA)</t>
  </si>
  <si>
    <t>SAN GIUSEPPE VESUVIANO (NA)</t>
  </si>
  <si>
    <t>SAN PAOLO BEL SITO (NA)</t>
  </si>
  <si>
    <t>SAN PIETRO A PATIERNO (NA)</t>
  </si>
  <si>
    <t>SAN SEBASTIANO AL VESUVIO (NA)</t>
  </si>
  <si>
    <t>BINZAGO (MI)</t>
  </si>
  <si>
    <t>BIRAGO (MI)</t>
  </si>
  <si>
    <t>PROSSEDI (LT)</t>
  </si>
  <si>
    <t>E526</t>
  </si>
  <si>
    <t>018088</t>
  </si>
  <si>
    <t>27035</t>
  </si>
  <si>
    <t>F080</t>
  </si>
  <si>
    <t>002088</t>
  </si>
  <si>
    <t>13047</t>
  </si>
  <si>
    <t>G016</t>
  </si>
  <si>
    <t>024088</t>
  </si>
  <si>
    <t>36028</t>
  </si>
  <si>
    <t>H580</t>
  </si>
  <si>
    <t>019088</t>
  </si>
  <si>
    <t>H767</t>
  </si>
  <si>
    <t>028088</t>
  </si>
  <si>
    <t>35048</t>
  </si>
  <si>
    <t>I938</t>
  </si>
  <si>
    <t>CASALVECCHIO SICULO (ME)</t>
  </si>
  <si>
    <t>CASTEL DI LUCIO (ME)</t>
  </si>
  <si>
    <t>CASTELL'UMBERTO (ME)</t>
  </si>
  <si>
    <t>VILLA SAN PIETRO (CA)</t>
  </si>
  <si>
    <t>JOLANDA DI SAVOIA (FE)</t>
  </si>
  <si>
    <t>LAGOSANTO (FE)</t>
  </si>
  <si>
    <t>MASI TORELLO (FE)</t>
  </si>
  <si>
    <t>MASSA FISCAGLIA (FE)</t>
  </si>
  <si>
    <t>MESOLA (FE)</t>
  </si>
  <si>
    <t>MIGLIARINO (FE)</t>
  </si>
  <si>
    <t>MIGLIARO (FE)</t>
  </si>
  <si>
    <t>MIRABELLO (FE)</t>
  </si>
  <si>
    <t>OSTELLATO (FE)</t>
  </si>
  <si>
    <t>POGGIO RENATICO (FE)</t>
  </si>
  <si>
    <t>PORTOMAGGIORE (FE)</t>
  </si>
  <si>
    <t>RO (FE)</t>
  </si>
  <si>
    <t>61028</t>
  </si>
  <si>
    <t>I459</t>
  </si>
  <si>
    <t>009059</t>
  </si>
  <si>
    <t>I947</t>
  </si>
  <si>
    <t>056059</t>
  </si>
  <si>
    <t>01100</t>
  </si>
  <si>
    <t>M082</t>
  </si>
  <si>
    <t>044059</t>
  </si>
  <si>
    <t>G873</t>
  </si>
  <si>
    <t>063059</t>
  </si>
  <si>
    <t>80055</t>
  </si>
  <si>
    <t>G902</t>
  </si>
  <si>
    <t>065059</t>
  </si>
  <si>
    <t>E365</t>
  </si>
  <si>
    <t>083059</t>
  </si>
  <si>
    <t>F773</t>
  </si>
  <si>
    <t>091059</t>
  </si>
  <si>
    <t>G070</t>
  </si>
  <si>
    <t>080059</t>
  </si>
  <si>
    <t>G729</t>
  </si>
  <si>
    <t>082059</t>
  </si>
  <si>
    <t>PADERNO CREMONESE (CR)</t>
  </si>
  <si>
    <t>PADERNO PONCHIELLI (CR)</t>
  </si>
  <si>
    <t>PALAZZO PIGNANO (CR)</t>
  </si>
  <si>
    <t>PALVARETO (CR)</t>
  </si>
  <si>
    <t>PANDINO (CR)</t>
  </si>
  <si>
    <t>PASSARERA (CR)</t>
  </si>
  <si>
    <t>PERSICO (CR)</t>
  </si>
  <si>
    <t>PERSICO DOSIMO (CR)</t>
  </si>
  <si>
    <t>PESCAROLO ED UNITI (CR)</t>
  </si>
  <si>
    <t>PESSINA CREMONESE (CR)</t>
  </si>
  <si>
    <t>PIADENA (CR)</t>
  </si>
  <si>
    <t>CRACO (MT)</t>
  </si>
  <si>
    <t>FERRANDINA (MT)</t>
  </si>
  <si>
    <t>GARAGUSO (MT)</t>
  </si>
  <si>
    <t>GORGOGLIONE (MT)</t>
  </si>
  <si>
    <t>GRASSANO (MT)</t>
  </si>
  <si>
    <t>GROTTOLE (MT)</t>
  </si>
  <si>
    <t>IRSINA (MT)</t>
  </si>
  <si>
    <t>MATERA (MT)</t>
  </si>
  <si>
    <t>H337</t>
  </si>
  <si>
    <t>004215</t>
  </si>
  <si>
    <t>12038</t>
  </si>
  <si>
    <t>I470</t>
  </si>
  <si>
    <t>015215</t>
  </si>
  <si>
    <t>S99215</t>
  </si>
  <si>
    <t>VIGANELLA (VB)</t>
  </si>
  <si>
    <t>VIGNONE (VB)</t>
  </si>
  <si>
    <t>VILLADOSSOLA (VB)</t>
  </si>
  <si>
    <t>H581</t>
  </si>
  <si>
    <t>037051</t>
  </si>
  <si>
    <t>40048</t>
  </si>
  <si>
    <t>G566</t>
  </si>
  <si>
    <t>025051</t>
  </si>
  <si>
    <t>32046</t>
  </si>
  <si>
    <t>I392</t>
  </si>
  <si>
    <t>094051</t>
  </si>
  <si>
    <t>86089</t>
  </si>
  <si>
    <t>L696</t>
  </si>
  <si>
    <t>080051</t>
  </si>
  <si>
    <t>89010</t>
  </si>
  <si>
    <t>F301</t>
  </si>
  <si>
    <t>013051</t>
  </si>
  <si>
    <t>030050</t>
  </si>
  <si>
    <t>E586</t>
  </si>
  <si>
    <t>C885</t>
  </si>
  <si>
    <t>097028</t>
  </si>
  <si>
    <t>M188</t>
  </si>
  <si>
    <t>015205</t>
  </si>
  <si>
    <t>I577</t>
  </si>
  <si>
    <t>042036</t>
  </si>
  <si>
    <t>F581</t>
  </si>
  <si>
    <t>043036</t>
  </si>
  <si>
    <t>G515</t>
  </si>
  <si>
    <t>079036</t>
  </si>
  <si>
    <t>88051</t>
  </si>
  <si>
    <t>D181</t>
  </si>
  <si>
    <t>090036</t>
  </si>
  <si>
    <t>E747</t>
  </si>
  <si>
    <t>070036</t>
  </si>
  <si>
    <t>E799</t>
  </si>
  <si>
    <t>015036</t>
  </si>
  <si>
    <t>I087</t>
  </si>
  <si>
    <t>012888</t>
  </si>
  <si>
    <t>I239</t>
  </si>
  <si>
    <t>003888</t>
  </si>
  <si>
    <t>I806</t>
  </si>
  <si>
    <t>018888</t>
  </si>
  <si>
    <t>M051</t>
  </si>
  <si>
    <t>013889</t>
  </si>
  <si>
    <t>E521</t>
  </si>
  <si>
    <t>015889</t>
  </si>
  <si>
    <t>E595</t>
  </si>
  <si>
    <t>019065</t>
  </si>
  <si>
    <t>26024</t>
  </si>
  <si>
    <t>G222</t>
  </si>
  <si>
    <t>028065</t>
  </si>
  <si>
    <t>35028</t>
  </si>
  <si>
    <t>G693</t>
  </si>
  <si>
    <t>080065</t>
  </si>
  <si>
    <t>89016</t>
  </si>
  <si>
    <t>H359</t>
  </si>
  <si>
    <t>023065</t>
  </si>
  <si>
    <t>H606</t>
  </si>
  <si>
    <t>075065</t>
  </si>
  <si>
    <t>73015</t>
  </si>
  <si>
    <t>H708</t>
  </si>
  <si>
    <t>020065</t>
  </si>
  <si>
    <t>46029</t>
  </si>
  <si>
    <t>L020</t>
  </si>
  <si>
    <t>095065</t>
  </si>
  <si>
    <t>S99801</t>
  </si>
  <si>
    <t>Z801</t>
  </si>
  <si>
    <t>095801</t>
  </si>
  <si>
    <t>D335</t>
  </si>
  <si>
    <t>040801</t>
  </si>
  <si>
    <t>D618</t>
  </si>
  <si>
    <t>091801</t>
  </si>
  <si>
    <t>D929</t>
  </si>
  <si>
    <t>21023</t>
  </si>
  <si>
    <t>A826</t>
  </si>
  <si>
    <t>058013</t>
  </si>
  <si>
    <t>00062</t>
  </si>
  <si>
    <t>B114</t>
  </si>
  <si>
    <t>030013</t>
  </si>
  <si>
    <t>33030</t>
  </si>
  <si>
    <t>B259</t>
  </si>
  <si>
    <t>005013</t>
  </si>
  <si>
    <t>14042</t>
  </si>
  <si>
    <t>ROCCA MASSIMA (LT)</t>
  </si>
  <si>
    <t>VILLANDRO (BZ)</t>
  </si>
  <si>
    <t>VIPITENO (BZ)</t>
  </si>
  <si>
    <t>VIZZE (BZ)</t>
  </si>
  <si>
    <t>E072</t>
  </si>
  <si>
    <t>002073</t>
  </si>
  <si>
    <t>078073</t>
  </si>
  <si>
    <t>E872</t>
  </si>
  <si>
    <t>065073</t>
  </si>
  <si>
    <t>28074</t>
  </si>
  <si>
    <t>E001</t>
  </si>
  <si>
    <t>005073</t>
  </si>
  <si>
    <t>14014</t>
  </si>
  <si>
    <t>F390</t>
  </si>
  <si>
    <t>097073</t>
  </si>
  <si>
    <t>H596</t>
  </si>
  <si>
    <t>061073</t>
  </si>
  <si>
    <t>H165</t>
  </si>
  <si>
    <t>38088</t>
  </si>
  <si>
    <t>G429</t>
  </si>
  <si>
    <t>F146</t>
  </si>
  <si>
    <t>014044</t>
  </si>
  <si>
    <t>F393</t>
  </si>
  <si>
    <t>08016</t>
  </si>
  <si>
    <t>B056</t>
  </si>
  <si>
    <t>005011</t>
  </si>
  <si>
    <t>14051</t>
  </si>
  <si>
    <t>B236</t>
  </si>
  <si>
    <t>062011</t>
  </si>
  <si>
    <t>B267</t>
  </si>
  <si>
    <t>056011</t>
  </si>
  <si>
    <t>B597</t>
  </si>
  <si>
    <t>071011</t>
  </si>
  <si>
    <t>031730</t>
  </si>
  <si>
    <t>L092</t>
  </si>
  <si>
    <t>702731</t>
  </si>
  <si>
    <t>G778</t>
  </si>
  <si>
    <t>031731</t>
  </si>
  <si>
    <t>L196</t>
  </si>
  <si>
    <t>I99732</t>
  </si>
  <si>
    <t>Z219</t>
  </si>
  <si>
    <t>702732</t>
  </si>
  <si>
    <t>G915</t>
  </si>
  <si>
    <t>031732</t>
  </si>
  <si>
    <t>M066</t>
  </si>
  <si>
    <t>019870</t>
  </si>
  <si>
    <t>F673</t>
  </si>
  <si>
    <t>012870</t>
  </si>
  <si>
    <t>F819</t>
  </si>
  <si>
    <t>003870</t>
  </si>
  <si>
    <t>F909</t>
  </si>
  <si>
    <t>017870</t>
  </si>
  <si>
    <t>G470</t>
  </si>
  <si>
    <t>G134</t>
  </si>
  <si>
    <t>016112</t>
  </si>
  <si>
    <t>D991</t>
  </si>
  <si>
    <t>013112</t>
  </si>
  <si>
    <t>22015</t>
  </si>
  <si>
    <t>E151</t>
  </si>
  <si>
    <t>004112</t>
  </si>
  <si>
    <t>E789</t>
  </si>
  <si>
    <t>022112</t>
  </si>
  <si>
    <t>F045</t>
  </si>
  <si>
    <t>012112</t>
  </si>
  <si>
    <t>A140</t>
  </si>
  <si>
    <t>016801</t>
  </si>
  <si>
    <t>A144</t>
  </si>
  <si>
    <t>ELINI (NU)</t>
  </si>
  <si>
    <t>ESCALAPLANO (NU)</t>
  </si>
  <si>
    <t>ESCOLCA (NU)</t>
  </si>
  <si>
    <t>ESTERZILI (NU)</t>
  </si>
  <si>
    <t>FLUSSIO (NU)</t>
  </si>
  <si>
    <t>FONNI (NU)</t>
  </si>
  <si>
    <t>GADONI (NU)</t>
  </si>
  <si>
    <t>GAIRO (NU)</t>
  </si>
  <si>
    <t>GALTELLI (NU)</t>
  </si>
  <si>
    <t>GAROFAI (NU)</t>
  </si>
  <si>
    <t>GIBELLINA (TP)</t>
  </si>
  <si>
    <t>MARSALA (TP)</t>
  </si>
  <si>
    <t>MAZARA DEL VALLO (TP)</t>
  </si>
  <si>
    <t>PACECO (TP)</t>
  </si>
  <si>
    <t>PANTELLERIA (TP)</t>
  </si>
  <si>
    <t>PARTANNA (TP)</t>
  </si>
  <si>
    <t>PETROSINO (TP)</t>
  </si>
  <si>
    <t>POGGIOREALE (TP)</t>
  </si>
  <si>
    <t>PRATA CAMPORTACCIO (SO)</t>
  </si>
  <si>
    <t>38042</t>
  </si>
  <si>
    <t>A694</t>
  </si>
  <si>
    <t>103009</t>
  </si>
  <si>
    <t>28813</t>
  </si>
  <si>
    <t>A733</t>
  </si>
  <si>
    <t>091009</t>
  </si>
  <si>
    <t>08021</t>
  </si>
  <si>
    <t>A895</t>
  </si>
  <si>
    <t>062009</t>
  </si>
  <si>
    <t>82013</t>
  </si>
  <si>
    <t>A970</t>
  </si>
  <si>
    <t>008009</t>
  </si>
  <si>
    <t>A993</t>
  </si>
  <si>
    <t>014009</t>
  </si>
  <si>
    <t>23032</t>
  </si>
  <si>
    <t>B049</t>
  </si>
  <si>
    <t>021009</t>
  </si>
  <si>
    <t>SANTENA (TO)</t>
  </si>
  <si>
    <t>017863</t>
  </si>
  <si>
    <t>COSTA MASNAGA (CO)</t>
  </si>
  <si>
    <t>CRANDOLA VALSASSINA (CO)</t>
  </si>
  <si>
    <t>CREMELLA (CO)</t>
  </si>
  <si>
    <t>CREMENO (CO)</t>
  </si>
  <si>
    <t>CREMIA (CO)</t>
  </si>
  <si>
    <t>STIMIGLIANO (RI)</t>
  </si>
  <si>
    <t>TARANO (RI)</t>
  </si>
  <si>
    <t>TOFFIA (RI)</t>
  </si>
  <si>
    <t>TORRI IN SABINA (RI)</t>
  </si>
  <si>
    <t>D351</t>
  </si>
  <si>
    <t>093022</t>
  </si>
  <si>
    <t>33074</t>
  </si>
  <si>
    <t>D670</t>
  </si>
  <si>
    <t>035022</t>
  </si>
  <si>
    <t>42043</t>
  </si>
  <si>
    <t>D934</t>
  </si>
  <si>
    <t>LA SALLE (AO)</t>
  </si>
  <si>
    <t>LA THUILE (AO)</t>
  </si>
  <si>
    <t>096068</t>
  </si>
  <si>
    <t>13818</t>
  </si>
  <si>
    <t>L193</t>
  </si>
  <si>
    <t>014068</t>
  </si>
  <si>
    <t>L316</t>
  </si>
  <si>
    <t>103068</t>
  </si>
  <si>
    <t>28859</t>
  </si>
  <si>
    <t>L450</t>
  </si>
  <si>
    <t>007068</t>
  </si>
  <si>
    <t>L582</t>
  </si>
  <si>
    <t>025068</t>
  </si>
  <si>
    <t>I345</t>
  </si>
  <si>
    <t>076068</t>
  </si>
  <si>
    <t>028054</t>
  </si>
  <si>
    <t>35035</t>
  </si>
  <si>
    <t>F161</t>
  </si>
  <si>
    <t>023054</t>
  </si>
  <si>
    <t>I334</t>
  </si>
  <si>
    <t>001121</t>
  </si>
  <si>
    <t>E301</t>
  </si>
  <si>
    <t>016121</t>
  </si>
  <si>
    <t>E353</t>
  </si>
  <si>
    <t>022121</t>
  </si>
  <si>
    <t>F341</t>
  </si>
  <si>
    <t>017121</t>
  </si>
  <si>
    <t>MONIGA DEL GARDA (BS)</t>
  </si>
  <si>
    <t>MONNO (BS)</t>
  </si>
  <si>
    <t>MONTE ISOLA (BS)</t>
  </si>
  <si>
    <t>CARRE' (VI)</t>
  </si>
  <si>
    <t>SAHARA MERIDIONALE (S9)</t>
  </si>
  <si>
    <t>SAHARA SETTENTRIONALE (S9)</t>
  </si>
  <si>
    <t>SAHARA SPAGNOLO (S9)</t>
  </si>
  <si>
    <t>015154</t>
  </si>
  <si>
    <t>20014</t>
  </si>
  <si>
    <t>F874</t>
  </si>
  <si>
    <t>F225</t>
  </si>
  <si>
    <t>70044</t>
  </si>
  <si>
    <t>H833</t>
  </si>
  <si>
    <t>082064</t>
  </si>
  <si>
    <t>072</t>
  </si>
  <si>
    <t>016</t>
  </si>
  <si>
    <t>096</t>
  </si>
  <si>
    <t>025</t>
  </si>
  <si>
    <t>062</t>
  </si>
  <si>
    <t>037</t>
  </si>
  <si>
    <t>074</t>
  </si>
  <si>
    <t>017</t>
  </si>
  <si>
    <t>021</t>
  </si>
  <si>
    <t>092</t>
  </si>
  <si>
    <t>070</t>
  </si>
  <si>
    <t>061</t>
  </si>
  <si>
    <t>87012</t>
  </si>
  <si>
    <t>001283</t>
  </si>
  <si>
    <t>003055</t>
  </si>
  <si>
    <t>28012</t>
  </si>
  <si>
    <t>D162</t>
  </si>
  <si>
    <t>019055</t>
  </si>
  <si>
    <t>E793</t>
  </si>
  <si>
    <t>024055</t>
  </si>
  <si>
    <t>36034</t>
  </si>
  <si>
    <t>E864</t>
  </si>
  <si>
    <t>030055</t>
  </si>
  <si>
    <t>33044</t>
  </si>
  <si>
    <t>E899</t>
  </si>
  <si>
    <t>F684</t>
  </si>
  <si>
    <t>015910</t>
  </si>
  <si>
    <t>F897</t>
  </si>
  <si>
    <t>013910</t>
  </si>
  <si>
    <t>G072</t>
  </si>
  <si>
    <t>C713</t>
  </si>
  <si>
    <t>20094</t>
  </si>
  <si>
    <t>D045</t>
  </si>
  <si>
    <t>017093</t>
  </si>
  <si>
    <t>E673</t>
  </si>
  <si>
    <t>018093</t>
  </si>
  <si>
    <t>F238</t>
  </si>
  <si>
    <t>002093</t>
  </si>
  <si>
    <t>G528</t>
  </si>
  <si>
    <t>019093</t>
  </si>
  <si>
    <t>26047</t>
  </si>
  <si>
    <t>I498</t>
  </si>
  <si>
    <t>080093</t>
  </si>
  <si>
    <t>89029</t>
  </si>
  <si>
    <t>L063</t>
  </si>
  <si>
    <t>028093</t>
  </si>
  <si>
    <t>L349</t>
  </si>
  <si>
    <t>075093</t>
  </si>
  <si>
    <t>73029</t>
  </si>
  <si>
    <t>L776</t>
  </si>
  <si>
    <t>MONTALTO PAVESE (PV)</t>
  </si>
  <si>
    <t>ANZOLA D'OSSOLA (NO)</t>
  </si>
  <si>
    <t>ARA (NO)</t>
  </si>
  <si>
    <t>ARIZZANO (NO)</t>
  </si>
  <si>
    <t>ARIZZANO INFERIORE (NO)</t>
  </si>
  <si>
    <t>ARIZZANO SUPERIORE (NO)</t>
  </si>
  <si>
    <t>RODDINO (CN)</t>
  </si>
  <si>
    <t>L068</t>
  </si>
  <si>
    <t>013958</t>
  </si>
  <si>
    <t>L760</t>
  </si>
  <si>
    <t>022959</t>
  </si>
  <si>
    <t>M233</t>
  </si>
  <si>
    <t>015959</t>
  </si>
  <si>
    <t>015961</t>
  </si>
  <si>
    <t>L358</t>
  </si>
  <si>
    <t>013961</t>
  </si>
  <si>
    <t>M157</t>
  </si>
  <si>
    <t>022962</t>
  </si>
  <si>
    <t>M236</t>
  </si>
  <si>
    <t>013962</t>
  </si>
  <si>
    <t>G027</t>
  </si>
  <si>
    <t>015962</t>
  </si>
  <si>
    <t>L362</t>
  </si>
  <si>
    <t>022963</t>
  </si>
  <si>
    <t>M237</t>
  </si>
  <si>
    <t>015963</t>
  </si>
  <si>
    <t>L373</t>
  </si>
  <si>
    <t>022964</t>
  </si>
  <si>
    <t>M238</t>
  </si>
  <si>
    <t>057808</t>
  </si>
  <si>
    <t>G938</t>
  </si>
  <si>
    <t>061808</t>
  </si>
  <si>
    <t>H954</t>
  </si>
  <si>
    <t>034808</t>
  </si>
  <si>
    <t>I015</t>
  </si>
  <si>
    <t>SAN GIULIANO TERME (PI)</t>
  </si>
  <si>
    <t>SAN MINIATO (PI)</t>
  </si>
  <si>
    <t>SANTA CROCE SULL'ARNO (PI)</t>
  </si>
  <si>
    <t>SANTA LUCE (PI)</t>
  </si>
  <si>
    <t>SANTA LUCE ORCIANO (PI)</t>
  </si>
  <si>
    <t>SANTA MARIA A MONTE (PI)</t>
  </si>
  <si>
    <t>TERRICCIOLA (PI)</t>
  </si>
  <si>
    <t>VECCHIANO (PI)</t>
  </si>
  <si>
    <t>L538</t>
  </si>
  <si>
    <t>TORRE MONDOVI' (CN)</t>
  </si>
  <si>
    <t>TORRE SAN GIORGIO (CN)</t>
  </si>
  <si>
    <t>TORRE UZZONE (CN)</t>
  </si>
  <si>
    <t>D295</t>
  </si>
  <si>
    <t>002816</t>
  </si>
  <si>
    <t>D632</t>
  </si>
  <si>
    <t>009816</t>
  </si>
  <si>
    <t>E108</t>
  </si>
  <si>
    <t>006816</t>
  </si>
  <si>
    <t>F472</t>
  </si>
  <si>
    <t>041816</t>
  </si>
  <si>
    <t>F969</t>
  </si>
  <si>
    <t>010816</t>
  </si>
  <si>
    <t>H115</t>
  </si>
  <si>
    <t>023816</t>
  </si>
  <si>
    <t>H142</t>
  </si>
  <si>
    <t>Z728</t>
  </si>
  <si>
    <t>032817</t>
  </si>
  <si>
    <t>F614</t>
  </si>
  <si>
    <t>010047</t>
  </si>
  <si>
    <t>16036</t>
  </si>
  <si>
    <t>H212</t>
  </si>
  <si>
    <t>102047</t>
  </si>
  <si>
    <t>F537</t>
  </si>
  <si>
    <t>065047</t>
  </si>
  <si>
    <t>C984</t>
  </si>
  <si>
    <t>079047</t>
  </si>
  <si>
    <t>88042</t>
  </si>
  <si>
    <t>D476</t>
  </si>
  <si>
    <t>090047</t>
  </si>
  <si>
    <t>07026</t>
  </si>
  <si>
    <t>G015</t>
  </si>
  <si>
    <t>087047</t>
  </si>
  <si>
    <t>STIA (AR)</t>
  </si>
  <si>
    <t>SUBBIANO (AR)</t>
  </si>
  <si>
    <t>TALLA (AR)</t>
  </si>
  <si>
    <t>TERRANUOVA BRACCIOLINI (AR)</t>
  </si>
  <si>
    <t>BAGNO A RIPOLI (FI)</t>
  </si>
  <si>
    <t>VEDUGGIO CON COLZANO (MI)</t>
  </si>
  <si>
    <t>VERANO BRIANZA (MI)</t>
  </si>
  <si>
    <t>ROBELLA (AT)</t>
  </si>
  <si>
    <t>SOLBRITO (AT)</t>
  </si>
  <si>
    <t>TIGLIOLE (AT)</t>
  </si>
  <si>
    <t>TONCO (AT)</t>
  </si>
  <si>
    <t>TONENGO (AT)</t>
  </si>
  <si>
    <t>001266</t>
  </si>
  <si>
    <t>I702</t>
  </si>
  <si>
    <t>001267</t>
  </si>
  <si>
    <t>COLLE BRIANZA (LC)</t>
  </si>
  <si>
    <t>COMUNE NON IDENTIFICATO D (LC)</t>
  </si>
  <si>
    <t>CORTENOVA (LC)</t>
  </si>
  <si>
    <t>COSTA MASNAGA (LC)</t>
  </si>
  <si>
    <t>CRANDOLA VALSASSINA (LC)</t>
  </si>
  <si>
    <t>CREMELLA (LC)</t>
  </si>
  <si>
    <t>CREMENO (LC)</t>
  </si>
  <si>
    <t>DERVIO (LC)</t>
  </si>
  <si>
    <t>MEZZANO SICCOMARIO (PV)</t>
  </si>
  <si>
    <t>MIRABELLO ED UNITI DI PAV (PV)</t>
  </si>
  <si>
    <t>MIRADOLO TERME (PV)</t>
  </si>
  <si>
    <t>MISANO OLONA (PV)</t>
  </si>
  <si>
    <t>81057</t>
  </si>
  <si>
    <t>H583</t>
  </si>
  <si>
    <t>013228</t>
  </si>
  <si>
    <t>22029</t>
  </si>
  <si>
    <t>L487</t>
  </si>
  <si>
    <t>004228</t>
  </si>
  <si>
    <t>L278</t>
  </si>
  <si>
    <t>015228</t>
  </si>
  <si>
    <t>I99228</t>
  </si>
  <si>
    <t>Z331</t>
  </si>
  <si>
    <t>001229</t>
  </si>
  <si>
    <t>H627</t>
  </si>
  <si>
    <t>013229</t>
  </si>
  <si>
    <t>22039</t>
  </si>
  <si>
    <t>L547</t>
  </si>
  <si>
    <t>016229</t>
  </si>
  <si>
    <t>L655</t>
  </si>
  <si>
    <t>004229</t>
  </si>
  <si>
    <t>L281</t>
  </si>
  <si>
    <t>015229</t>
  </si>
  <si>
    <t>TORRESINA (CN)</t>
  </si>
  <si>
    <t>ARMENO (NO)</t>
  </si>
  <si>
    <t>AROLA (NO)</t>
  </si>
  <si>
    <t>ARONA (NO)</t>
  </si>
  <si>
    <t>ARTO' (NO)</t>
  </si>
  <si>
    <t>AURANO (NO)</t>
  </si>
  <si>
    <t>AUZATE (NO)</t>
  </si>
  <si>
    <t>BACENO (NO)</t>
  </si>
  <si>
    <t>BANNIO ANZINO (NO)</t>
  </si>
  <si>
    <t>BARENGO (NO)</t>
  </si>
  <si>
    <t>BAVENO (NO)</t>
  </si>
  <si>
    <t>BEE (NO)</t>
  </si>
  <si>
    <t>BELGIRATE (NO)</t>
  </si>
  <si>
    <t>BELLINZAGO NOVARESE (NO)</t>
  </si>
  <si>
    <t>BEURA (NO)</t>
  </si>
  <si>
    <t>BEURA-CARDEZZA (NO)</t>
  </si>
  <si>
    <t>BIANDRATE (NO)</t>
  </si>
  <si>
    <t>BIENO (NO)</t>
  </si>
  <si>
    <t>BOCA (NO)</t>
  </si>
  <si>
    <t>BOGNANCO (NO)</t>
  </si>
  <si>
    <t>BOGNANCO DENTRO (NO)</t>
  </si>
  <si>
    <t>BOGNANCO FUORI (NO)</t>
  </si>
  <si>
    <t>BOGOGNO (NO)</t>
  </si>
  <si>
    <t>BOLETO (NO)</t>
  </si>
  <si>
    <t>BOLZANO NOVARESE (NO)</t>
  </si>
  <si>
    <t>BORGO TICINO (NO)</t>
  </si>
  <si>
    <t>BORGOLAVEZZARO (NO)</t>
  </si>
  <si>
    <t>BORGOMANERO (NO)</t>
  </si>
  <si>
    <t>BORGONE D'OSSOLA (NO)</t>
  </si>
  <si>
    <t>BRIGA NOVARESE (NO)</t>
  </si>
  <si>
    <t>058102</t>
  </si>
  <si>
    <t>00037</t>
  </si>
  <si>
    <t>I573</t>
  </si>
  <si>
    <t>064102</t>
  </si>
  <si>
    <t>043009</t>
  </si>
  <si>
    <t>62022</t>
  </si>
  <si>
    <t>C251</t>
  </si>
  <si>
    <t>052009</t>
  </si>
  <si>
    <t>53042</t>
  </si>
  <si>
    <t>CASTROREGIO (CS)</t>
  </si>
  <si>
    <t>CASTROVILLARI (CS)</t>
  </si>
  <si>
    <t>CELICO (CS)</t>
  </si>
  <si>
    <t>CELLARA (CS)</t>
  </si>
  <si>
    <t>SAN SEVERINO MARCHE (MC)</t>
  </si>
  <si>
    <t>SANT'ANGELO IN PONTANO (MC)</t>
  </si>
  <si>
    <t>SARNANO (MC)</t>
  </si>
  <si>
    <t>17013</t>
  </si>
  <si>
    <t>F813</t>
  </si>
  <si>
    <t>010040</t>
  </si>
  <si>
    <t>F858</t>
  </si>
  <si>
    <t>008040</t>
  </si>
  <si>
    <t>18032</t>
  </si>
  <si>
    <t>F377</t>
  </si>
  <si>
    <t>090049</t>
  </si>
  <si>
    <t>07027</t>
  </si>
  <si>
    <t>G153</t>
  </si>
  <si>
    <t>095049</t>
  </si>
  <si>
    <t>42040</t>
  </si>
  <si>
    <t>B502</t>
  </si>
  <si>
    <t>033010</t>
  </si>
  <si>
    <t>29012</t>
  </si>
  <si>
    <t>B643</t>
  </si>
  <si>
    <t>071010</t>
  </si>
  <si>
    <t>71041</t>
  </si>
  <si>
    <t>B724</t>
  </si>
  <si>
    <t>020010</t>
  </si>
  <si>
    <t>016051</t>
  </si>
  <si>
    <t>012066</t>
  </si>
  <si>
    <t>D385</t>
  </si>
  <si>
    <t>RONCARO (PV)</t>
  </si>
  <si>
    <t>C809</t>
  </si>
  <si>
    <t>019841</t>
  </si>
  <si>
    <t>C899</t>
  </si>
  <si>
    <t>003841</t>
  </si>
  <si>
    <t>L962</t>
  </si>
  <si>
    <t>013887</t>
  </si>
  <si>
    <t>E347</t>
  </si>
  <si>
    <t>015887</t>
  </si>
  <si>
    <t>E427</t>
  </si>
  <si>
    <t>022887</t>
  </si>
  <si>
    <t>G880</t>
  </si>
  <si>
    <t>012891</t>
  </si>
  <si>
    <t>031844</t>
  </si>
  <si>
    <t>E696</t>
  </si>
  <si>
    <t>076053</t>
  </si>
  <si>
    <t>85054</t>
  </si>
  <si>
    <t>F817</t>
  </si>
  <si>
    <t>21014</t>
  </si>
  <si>
    <t>E496</t>
  </si>
  <si>
    <t>078087</t>
  </si>
  <si>
    <t>H266</t>
  </si>
  <si>
    <t>D863</t>
  </si>
  <si>
    <t>037030</t>
  </si>
  <si>
    <t>40057</t>
  </si>
  <si>
    <t>E136</t>
  </si>
  <si>
    <t>098030</t>
  </si>
  <si>
    <t>26814</t>
  </si>
  <si>
    <t>E627</t>
  </si>
  <si>
    <t>SAN MARTINO SICCOMARIO (PV)</t>
  </si>
  <si>
    <t>SAN PERONE (PV)</t>
  </si>
  <si>
    <t>SAN PONZO SEMOLA (PV)</t>
  </si>
  <si>
    <t>SAN VARESE (PV)</t>
  </si>
  <si>
    <t>SAN ZENO E FOPPA (PV)</t>
  </si>
  <si>
    <t>SAN ZENONE AL PO (PV)</t>
  </si>
  <si>
    <t>013881</t>
  </si>
  <si>
    <t>E140</t>
  </si>
  <si>
    <t>015881</t>
  </si>
  <si>
    <t>E197</t>
  </si>
  <si>
    <t>022881</t>
  </si>
  <si>
    <t>G052</t>
  </si>
  <si>
    <t>019881</t>
  </si>
  <si>
    <t>G655</t>
  </si>
  <si>
    <t>017881</t>
  </si>
  <si>
    <t>015837</t>
  </si>
  <si>
    <t>C010</t>
  </si>
  <si>
    <t>019837</t>
  </si>
  <si>
    <t>C386</t>
  </si>
  <si>
    <t>BROVELLO (NO)</t>
  </si>
  <si>
    <t>BROVELLO-CARPUGNINO (NO)</t>
  </si>
  <si>
    <t>BUGNATE (NO)</t>
  </si>
  <si>
    <t>BUTTOGNO (NO)</t>
  </si>
  <si>
    <t>CADDO (NO)</t>
  </si>
  <si>
    <t>019103</t>
  </si>
  <si>
    <t>26049</t>
  </si>
  <si>
    <t>I935</t>
  </si>
  <si>
    <t>028103</t>
  </si>
  <si>
    <t>022077</t>
  </si>
  <si>
    <t>38070</t>
  </si>
  <si>
    <t>D349</t>
  </si>
  <si>
    <t>078077</t>
  </si>
  <si>
    <t>E915</t>
  </si>
  <si>
    <t>002077</t>
  </si>
  <si>
    <t>064077</t>
  </si>
  <si>
    <t>H128</t>
  </si>
  <si>
    <t>021077</t>
  </si>
  <si>
    <t>39038</t>
  </si>
  <si>
    <t>H786</t>
  </si>
  <si>
    <t>076077</t>
  </si>
  <si>
    <t>H994</t>
  </si>
  <si>
    <t>091077</t>
  </si>
  <si>
    <t>I448</t>
  </si>
  <si>
    <t>097077</t>
  </si>
  <si>
    <t>I994</t>
  </si>
  <si>
    <t>060077</t>
  </si>
  <si>
    <t>L105</t>
  </si>
  <si>
    <t>014077</t>
  </si>
  <si>
    <t>23029</t>
  </si>
  <si>
    <t>L907</t>
  </si>
  <si>
    <t>062077</t>
  </si>
  <si>
    <t>SANNAZZARO DE'BURGONDI (PV)</t>
  </si>
  <si>
    <t>SANTA CRISTINA E BISSONE (PV)</t>
  </si>
  <si>
    <t>SANTA GIULETTA (PV)</t>
  </si>
  <si>
    <t>E884</t>
  </si>
  <si>
    <t>018103</t>
  </si>
  <si>
    <t>F891</t>
  </si>
  <si>
    <t>079103</t>
  </si>
  <si>
    <t>C800</t>
  </si>
  <si>
    <t>013077</t>
  </si>
  <si>
    <t>D041</t>
  </si>
  <si>
    <t>004077</t>
  </si>
  <si>
    <t>D172</t>
  </si>
  <si>
    <t>084021</t>
  </si>
  <si>
    <t>92027</t>
  </si>
  <si>
    <t>E573</t>
  </si>
  <si>
    <t>078021</t>
  </si>
  <si>
    <t>B424</t>
  </si>
  <si>
    <t>004041</t>
  </si>
  <si>
    <t>B720</t>
  </si>
  <si>
    <t>003041</t>
  </si>
  <si>
    <t>B920</t>
  </si>
  <si>
    <t>017041</t>
  </si>
  <si>
    <t>C072</t>
  </si>
  <si>
    <t>018041</t>
  </si>
  <si>
    <t>27051</t>
  </si>
  <si>
    <t>C360</t>
  </si>
  <si>
    <t>019041</t>
  </si>
  <si>
    <t>D358</t>
  </si>
  <si>
    <t>028041</t>
  </si>
  <si>
    <t>D956</t>
  </si>
  <si>
    <t>023041</t>
  </si>
  <si>
    <t>E358</t>
  </si>
  <si>
    <t>063041</t>
  </si>
  <si>
    <t>80016</t>
  </si>
  <si>
    <t>E906</t>
  </si>
  <si>
    <t>026041</t>
  </si>
  <si>
    <t>F088</t>
  </si>
  <si>
    <t>098041</t>
  </si>
  <si>
    <t>023021</t>
  </si>
  <si>
    <t>C078</t>
  </si>
  <si>
    <t>037021</t>
  </si>
  <si>
    <t>40055</t>
  </si>
  <si>
    <t>C292</t>
  </si>
  <si>
    <t>071021</t>
  </si>
  <si>
    <t>032005</t>
  </si>
  <si>
    <t>34010</t>
  </si>
  <si>
    <t>15062</t>
  </si>
  <si>
    <t>B071</t>
  </si>
  <si>
    <t>002021</t>
  </si>
  <si>
    <t>B280</t>
  </si>
  <si>
    <t>017999</t>
  </si>
  <si>
    <t>074999</t>
  </si>
  <si>
    <t>092999</t>
  </si>
  <si>
    <t>085999</t>
  </si>
  <si>
    <t>I265</t>
  </si>
  <si>
    <t>082066</t>
  </si>
  <si>
    <t>I174</t>
  </si>
  <si>
    <t>090066</t>
  </si>
  <si>
    <t>H687</t>
  </si>
  <si>
    <t>008024</t>
  </si>
  <si>
    <t>D114</t>
  </si>
  <si>
    <t>044024</t>
  </si>
  <si>
    <t>63024</t>
  </si>
  <si>
    <t>E208</t>
  </si>
  <si>
    <t>087024</t>
  </si>
  <si>
    <t>F005</t>
  </si>
  <si>
    <t>084024</t>
  </si>
  <si>
    <t>F414</t>
  </si>
  <si>
    <t>040024</t>
  </si>
  <si>
    <t>080024</t>
  </si>
  <si>
    <t>B966</t>
  </si>
  <si>
    <t>063024</t>
  </si>
  <si>
    <t>80053</t>
  </si>
  <si>
    <t>C129</t>
  </si>
  <si>
    <t>009024</t>
  </si>
  <si>
    <t>17023</t>
  </si>
  <si>
    <t>C510</t>
  </si>
  <si>
    <t>011024</t>
  </si>
  <si>
    <t>19017</t>
  </si>
  <si>
    <t>H304</t>
  </si>
  <si>
    <t>053024</t>
  </si>
  <si>
    <t>58020</t>
  </si>
  <si>
    <t>I510</t>
  </si>
  <si>
    <t>001024</t>
  </si>
  <si>
    <t>10092</t>
  </si>
  <si>
    <t>A734</t>
  </si>
  <si>
    <t>E796</t>
  </si>
  <si>
    <t>017857</t>
  </si>
  <si>
    <t>E823</t>
  </si>
  <si>
    <t>009069</t>
  </si>
  <si>
    <t>M197</t>
  </si>
  <si>
    <t>070069</t>
  </si>
  <si>
    <t>86046</t>
  </si>
  <si>
    <t>H990</t>
  </si>
  <si>
    <t>091069</t>
  </si>
  <si>
    <t>G158</t>
  </si>
  <si>
    <t>015069</t>
  </si>
  <si>
    <t>MONTEU ROERO (CN)</t>
  </si>
  <si>
    <t>MONTEZEMOLO (CN)</t>
  </si>
  <si>
    <t>MONTICELLO D'ALBA (CN)</t>
  </si>
  <si>
    <t>080056</t>
  </si>
  <si>
    <t>G277</t>
  </si>
  <si>
    <t>092056</t>
  </si>
  <si>
    <t>G287</t>
  </si>
  <si>
    <t>009056</t>
  </si>
  <si>
    <t>17100</t>
  </si>
  <si>
    <t>I480</t>
  </si>
  <si>
    <t>015056</t>
  </si>
  <si>
    <t>017056</t>
  </si>
  <si>
    <t>E713</t>
  </si>
  <si>
    <t>044033</t>
  </si>
  <si>
    <t>F428</t>
  </si>
  <si>
    <t>072033</t>
  </si>
  <si>
    <t>70027</t>
  </si>
  <si>
    <t>G291</t>
  </si>
  <si>
    <t>NICASTRO (CZ)</t>
  </si>
  <si>
    <t>NICOTERA (CZ)</t>
  </si>
  <si>
    <t>NOCERA TIRINESE (CZ)</t>
  </si>
  <si>
    <t>001129</t>
  </si>
  <si>
    <t>E484</t>
  </si>
  <si>
    <t>D306</t>
  </si>
  <si>
    <t>019849</t>
  </si>
  <si>
    <t>D378</t>
  </si>
  <si>
    <t>20099</t>
  </si>
  <si>
    <t>I690</t>
  </si>
  <si>
    <t>016209</t>
  </si>
  <si>
    <t>I997</t>
  </si>
  <si>
    <t>001210</t>
  </si>
  <si>
    <t>H127</t>
  </si>
  <si>
    <t>013210</t>
  </si>
  <si>
    <t>I252</t>
  </si>
  <si>
    <t>016210</t>
  </si>
  <si>
    <t>L037</t>
  </si>
  <si>
    <t>022210</t>
  </si>
  <si>
    <t>50013</t>
  </si>
  <si>
    <t>B507</t>
  </si>
  <si>
    <t>086006</t>
  </si>
  <si>
    <t>C353</t>
  </si>
  <si>
    <t>016006</t>
  </si>
  <si>
    <t>24030</t>
  </si>
  <si>
    <t>A216</t>
  </si>
  <si>
    <t>001006</t>
  </si>
  <si>
    <t>10040</t>
  </si>
  <si>
    <t>A218</t>
  </si>
  <si>
    <t>060006</t>
  </si>
  <si>
    <t>03012</t>
  </si>
  <si>
    <t>100006</t>
  </si>
  <si>
    <t>59021</t>
  </si>
  <si>
    <t>L537</t>
  </si>
  <si>
    <t>080006</t>
  </si>
  <si>
    <t>89060</t>
  </si>
  <si>
    <t>A544</t>
  </si>
  <si>
    <t>013006</t>
  </si>
  <si>
    <t>22040</t>
  </si>
  <si>
    <t>A224</t>
  </si>
  <si>
    <t>024006</t>
  </si>
  <si>
    <t>36057</t>
  </si>
  <si>
    <t>A377</t>
  </si>
  <si>
    <t>064006</t>
  </si>
  <si>
    <t>83042</t>
  </si>
  <si>
    <t>A489</t>
  </si>
  <si>
    <t>055033</t>
  </si>
  <si>
    <t>M258</t>
  </si>
  <si>
    <t>078033</t>
  </si>
  <si>
    <t>056031</t>
  </si>
  <si>
    <t>E330</t>
  </si>
  <si>
    <t>070031</t>
  </si>
  <si>
    <t>86035</t>
  </si>
  <si>
    <t>E456</t>
  </si>
  <si>
    <t>042043</t>
  </si>
  <si>
    <t>I251</t>
  </si>
  <si>
    <t>083043</t>
  </si>
  <si>
    <t>E855</t>
  </si>
  <si>
    <t>071043</t>
  </si>
  <si>
    <t>H960</t>
  </si>
  <si>
    <t>PEZZOLO VALLE UZZONE (CN)</t>
  </si>
  <si>
    <t>RODDI (CN)</t>
  </si>
  <si>
    <t>001910</t>
  </si>
  <si>
    <t>003910</t>
  </si>
  <si>
    <t>ROCCALUMERA (ME)</t>
  </si>
  <si>
    <t>ROCCAVALDINA (ME)</t>
  </si>
  <si>
    <t>ROCCELLA VALDEMONE (ME)</t>
  </si>
  <si>
    <t>022892</t>
  </si>
  <si>
    <t>H024</t>
  </si>
  <si>
    <t>019892</t>
  </si>
  <si>
    <t>H520</t>
  </si>
  <si>
    <t>COMUNE NON IDENTIFICATO D (FI)</t>
  </si>
  <si>
    <t>030032</t>
  </si>
  <si>
    <t>D300</t>
  </si>
  <si>
    <t>023032</t>
  </si>
  <si>
    <t>D419</t>
  </si>
  <si>
    <t>063032</t>
  </si>
  <si>
    <t>80027</t>
  </si>
  <si>
    <t>D789</t>
  </si>
  <si>
    <t>037032</t>
  </si>
  <si>
    <t>40026</t>
  </si>
  <si>
    <t>E289</t>
  </si>
  <si>
    <t>098032</t>
  </si>
  <si>
    <t>L414</t>
  </si>
  <si>
    <t>023094</t>
  </si>
  <si>
    <t>37068</t>
  </si>
  <si>
    <t>L869</t>
  </si>
  <si>
    <t>026094</t>
  </si>
  <si>
    <t>M163</t>
  </si>
  <si>
    <t>075094</t>
  </si>
  <si>
    <t>H454</t>
  </si>
  <si>
    <t>007060</t>
  </si>
  <si>
    <t>25026</t>
  </si>
  <si>
    <t>G859</t>
  </si>
  <si>
    <t>018149</t>
  </si>
  <si>
    <t>I739</t>
  </si>
  <si>
    <t>003149</t>
  </si>
  <si>
    <t>28069</t>
  </si>
  <si>
    <t>L356</t>
  </si>
  <si>
    <t>013150</t>
  </si>
  <si>
    <t>022150</t>
  </si>
  <si>
    <t>H146</t>
  </si>
  <si>
    <t>065150</t>
  </si>
  <si>
    <t>L306</t>
  </si>
  <si>
    <t>003150</t>
  </si>
  <si>
    <t>D017</t>
  </si>
  <si>
    <t>SAN MANGO D'AQUINO (CZ)</t>
  </si>
  <si>
    <t>SAN MAURO MARCHESATO (CZ)</t>
  </si>
  <si>
    <t>SAN MARCO D'ALUNZIO (ME)</t>
  </si>
  <si>
    <t>SAN PIER NICETO (ME)</t>
  </si>
  <si>
    <t>SAN PIERO PATTI (ME)</t>
  </si>
  <si>
    <t>PANTIGLIATE (MI)</t>
  </si>
  <si>
    <t>PARABIAGO (MI)</t>
  </si>
  <si>
    <t>PASSIRANA MILANESE (MI)</t>
  </si>
  <si>
    <t>PASTURAGO (MI)</t>
  </si>
  <si>
    <t>PAULLO (MI)</t>
  </si>
  <si>
    <t>PEDRIANO (MI)</t>
  </si>
  <si>
    <t>PERO (MI)</t>
  </si>
  <si>
    <t>PESCHIERA BORROMEO (MI)</t>
  </si>
  <si>
    <t>PESSANO (MI)</t>
  </si>
  <si>
    <t>PESSANO CON BORNAGO (MI)</t>
  </si>
  <si>
    <t>PEZZOLO DE' CODAZZI (MI)</t>
  </si>
  <si>
    <t>PEZZOLO DI TAVAZZANO (MI)</t>
  </si>
  <si>
    <t>PIEVE EMANUELE (MI)</t>
  </si>
  <si>
    <t>PIEVE FISSIRAGA (MI)</t>
  </si>
  <si>
    <t>PINZANO (MI)</t>
  </si>
  <si>
    <t>PIOLTELLO (MI)</t>
  </si>
  <si>
    <t>PIZZOLANO (MI)</t>
  </si>
  <si>
    <t>POGLIANO MILANESE (MI)</t>
  </si>
  <si>
    <t>PONTESESTO (MI)</t>
  </si>
  <si>
    <t>PORTO D'ADDA (MI)</t>
  </si>
  <si>
    <t>POZZO D'ADDA (MI)</t>
  </si>
  <si>
    <t>POZZUOLO MARTESANA (MI)</t>
  </si>
  <si>
    <t>PRECOTTO (MI)</t>
  </si>
  <si>
    <t>001150</t>
  </si>
  <si>
    <t>F140</t>
  </si>
  <si>
    <t>006150</t>
  </si>
  <si>
    <t>L503</t>
  </si>
  <si>
    <t>I99076</t>
  </si>
  <si>
    <t>Z254</t>
  </si>
  <si>
    <t>016077</t>
  </si>
  <si>
    <t>24023</t>
  </si>
  <si>
    <t>051033</t>
  </si>
  <si>
    <t>52027</t>
  </si>
  <si>
    <t>H901</t>
  </si>
  <si>
    <t>052033</t>
  </si>
  <si>
    <t>53048</t>
  </si>
  <si>
    <t>A468</t>
  </si>
  <si>
    <t>CAVAGLIA' (BI)</t>
  </si>
  <si>
    <t>017898</t>
  </si>
  <si>
    <t>I766</t>
  </si>
  <si>
    <t>021898</t>
  </si>
  <si>
    <t>I940</t>
  </si>
  <si>
    <t>003898</t>
  </si>
  <si>
    <t>L534</t>
  </si>
  <si>
    <t>012898</t>
  </si>
  <si>
    <t>L714</t>
  </si>
  <si>
    <t>015899</t>
  </si>
  <si>
    <t>F179</t>
  </si>
  <si>
    <t>013899</t>
  </si>
  <si>
    <t>F222</t>
  </si>
  <si>
    <t>022899</t>
  </si>
  <si>
    <t>H201</t>
  </si>
  <si>
    <t>019899</t>
  </si>
  <si>
    <t>BOVES (CN)</t>
  </si>
  <si>
    <t>BRA (CN)</t>
  </si>
  <si>
    <t>BRIAGLIA (CN)</t>
  </si>
  <si>
    <t>BRIGA ALTA (CN)</t>
  </si>
  <si>
    <t>BRIGA MARITTIMA (CN)</t>
  </si>
  <si>
    <t>BRONDELLO (CN)</t>
  </si>
  <si>
    <t>BROSSASCO (CN)</t>
  </si>
  <si>
    <t>BUSCA (CN)</t>
  </si>
  <si>
    <t>CAMERANA (CN)</t>
  </si>
  <si>
    <t>SANT'ALFIO (CT)</t>
  </si>
  <si>
    <t>SCORDIA (CT)</t>
  </si>
  <si>
    <t>TRECASTAGNI (CT)</t>
  </si>
  <si>
    <t>90026</t>
  </si>
  <si>
    <t>029016</t>
  </si>
  <si>
    <t>45014</t>
  </si>
  <si>
    <t>C967</t>
  </si>
  <si>
    <t>092016</t>
  </si>
  <si>
    <t>D260</t>
  </si>
  <si>
    <t>077016</t>
  </si>
  <si>
    <t>75023</t>
  </si>
  <si>
    <t>F399</t>
  </si>
  <si>
    <t>031016</t>
  </si>
  <si>
    <t>34077</t>
  </si>
  <si>
    <t>H531</t>
  </si>
  <si>
    <t>016017</t>
  </si>
  <si>
    <t>E317</t>
  </si>
  <si>
    <t>017114</t>
  </si>
  <si>
    <t>PREGNANA MILANESE (MI)</t>
  </si>
  <si>
    <t>I471</t>
  </si>
  <si>
    <t>021096</t>
  </si>
  <si>
    <t>L106</t>
  </si>
  <si>
    <t>061096</t>
  </si>
  <si>
    <t>L594</t>
  </si>
  <si>
    <t>QUINTOSOLE (MI)</t>
  </si>
  <si>
    <t>CAPRILE (BI)</t>
  </si>
  <si>
    <t>CASAPINTA (BI)</t>
  </si>
  <si>
    <t>CASTELLETTO CERVO (BI)</t>
  </si>
  <si>
    <t>TREMESTIERI ETNEO (CT)</t>
  </si>
  <si>
    <t>VILLA LITERNO (CE)</t>
  </si>
  <si>
    <t>VILLA VOLTURNO (CE)</t>
  </si>
  <si>
    <t>VITULAZIO (CE)</t>
  </si>
  <si>
    <t>SANT'ANDREA DI GORIZIA (GO)</t>
  </si>
  <si>
    <t>SANTO SPIRITO DELLA BAINS (GO)</t>
  </si>
  <si>
    <t>SAVOGNA D'ISONZO (GO)</t>
  </si>
  <si>
    <t>SCHERBINA (GO)</t>
  </si>
  <si>
    <t>SCRILLA (GO)</t>
  </si>
  <si>
    <t>SEBREGHE (GO)</t>
  </si>
  <si>
    <t>SEDULA (GO)</t>
  </si>
  <si>
    <t>SELLA DELLE TRINCEE (GO)</t>
  </si>
  <si>
    <t>CAREZZANO (AL)</t>
  </si>
  <si>
    <t>CAREZZANO SUPERIORE (AL)</t>
  </si>
  <si>
    <t>CARPENETO (AL)</t>
  </si>
  <si>
    <t>054058</t>
  </si>
  <si>
    <t>L627</t>
  </si>
  <si>
    <t>087058</t>
  </si>
  <si>
    <t>M286</t>
  </si>
  <si>
    <t>010058</t>
  </si>
  <si>
    <t>I640</t>
  </si>
  <si>
    <t>078058</t>
  </si>
  <si>
    <t>87024</t>
  </si>
  <si>
    <t>D828</t>
  </si>
  <si>
    <t>ROBECCO SUL NAVIGLIO (MI)</t>
  </si>
  <si>
    <t>004056</t>
  </si>
  <si>
    <t>12053</t>
  </si>
  <si>
    <t>G940</t>
  </si>
  <si>
    <t>030102</t>
  </si>
  <si>
    <t>I617</t>
  </si>
  <si>
    <t>019915</t>
  </si>
  <si>
    <t>L360</t>
  </si>
  <si>
    <t>021915</t>
  </si>
  <si>
    <t>L615</t>
  </si>
  <si>
    <t>001916</t>
  </si>
  <si>
    <t>015916</t>
  </si>
  <si>
    <t>G265</t>
  </si>
  <si>
    <t>Z366</t>
  </si>
  <si>
    <t>S99367</t>
  </si>
  <si>
    <t>Z367</t>
  </si>
  <si>
    <t>I99370</t>
  </si>
  <si>
    <t>Z327</t>
  </si>
  <si>
    <t>I99373</t>
  </si>
  <si>
    <t>Z332</t>
  </si>
  <si>
    <t>I99375</t>
  </si>
  <si>
    <t>Z310</t>
  </si>
  <si>
    <t>GREZZAGO (MI)</t>
  </si>
  <si>
    <t>GROPPELLO D'ADDA (MI)</t>
  </si>
  <si>
    <t>GUARDAMIGLIO (MI)</t>
  </si>
  <si>
    <t>MONTEGROSSO D'ASTI (AT)</t>
  </si>
  <si>
    <t>MONTEMAGNO (AT)</t>
  </si>
  <si>
    <t>MONTIGLIO (AT)</t>
  </si>
  <si>
    <t>MONTIGLIO MONFERRATO (AT)</t>
  </si>
  <si>
    <t>MORANSENGO (AT)</t>
  </si>
  <si>
    <t>NIZZA MONFERRATO (AT)</t>
  </si>
  <si>
    <t>OLMO GENTILE (AT)</t>
  </si>
  <si>
    <t>PASSERANO (AT)</t>
  </si>
  <si>
    <t>PASSERANO MARMORITO (AT)</t>
  </si>
  <si>
    <t>PENANGO (AT)</t>
  </si>
  <si>
    <t>PORTACOMARO (AT)</t>
  </si>
  <si>
    <t>PRIMEGLIO SCHIERANO (AT)</t>
  </si>
  <si>
    <t>QUARANTI (AT)</t>
  </si>
  <si>
    <t>QUARTO ASTESE (AT)</t>
  </si>
  <si>
    <t>REFRANCORE (AT)</t>
  </si>
  <si>
    <t>REVIGLIASCO D'ASTI (AT)</t>
  </si>
  <si>
    <t>RINCO (AT)</t>
  </si>
  <si>
    <t>ROATTO (AT)</t>
  </si>
  <si>
    <t>MARANZANA (AT)</t>
  </si>
  <si>
    <t>I194</t>
  </si>
  <si>
    <t>013949</t>
  </si>
  <si>
    <t>L395</t>
  </si>
  <si>
    <t>022950</t>
  </si>
  <si>
    <t>M223</t>
  </si>
  <si>
    <t>015950</t>
  </si>
  <si>
    <t>I245</t>
  </si>
  <si>
    <t>013950</t>
  </si>
  <si>
    <t>L486</t>
  </si>
  <si>
    <t>A936</t>
  </si>
  <si>
    <t>031818</t>
  </si>
  <si>
    <t>B047</t>
  </si>
  <si>
    <t>015818</t>
  </si>
  <si>
    <t>I104</t>
  </si>
  <si>
    <t>003099</t>
  </si>
  <si>
    <t>28056</t>
  </si>
  <si>
    <t>079099</t>
  </si>
  <si>
    <t>G734</t>
  </si>
  <si>
    <t>002099</t>
  </si>
  <si>
    <t>13057</t>
  </si>
  <si>
    <t>PREMENUGO (MI)</t>
  </si>
  <si>
    <t>RODANO (MI)</t>
  </si>
  <si>
    <t>RONCELLO (MI)</t>
  </si>
  <si>
    <t>RONCHETTO (MI)</t>
  </si>
  <si>
    <t>RONCO BRIANTINO (MI)</t>
  </si>
  <si>
    <t>ROSATE (MI)</t>
  </si>
  <si>
    <t>ROSERIO (MI)</t>
  </si>
  <si>
    <t>ROVAGNASCO (MI)</t>
  </si>
  <si>
    <t>ROZZANO (MI)</t>
  </si>
  <si>
    <t>MONTEGRIDOLFO (RN)</t>
  </si>
  <si>
    <t>MONTESCUDO (RN)</t>
  </si>
  <si>
    <t>MORCIANO DI ROMAGNA (RN)</t>
  </si>
  <si>
    <t>POGGIO BERNI (RN)</t>
  </si>
  <si>
    <t>RICCIONE (RN)</t>
  </si>
  <si>
    <t>RIMINI (RN)</t>
  </si>
  <si>
    <t>SALUDECIO (RN)</t>
  </si>
  <si>
    <t>SAN CLEMENTE (RN)</t>
  </si>
  <si>
    <t>SAN GIOVANNI IN MARIGNANO (RN)</t>
  </si>
  <si>
    <t>SANTARCANGELO DI ROMAGNA (RN)</t>
  </si>
  <si>
    <t>TORRIANA (RN)</t>
  </si>
  <si>
    <t>VERUCCHIO (RN)</t>
  </si>
  <si>
    <t>ANGHIARI (AR)</t>
  </si>
  <si>
    <t>AREZZO (AR)</t>
  </si>
  <si>
    <t>SAN COSTANTINO CALABRO (CZ)</t>
  </si>
  <si>
    <t>C388</t>
  </si>
  <si>
    <t>038019</t>
  </si>
  <si>
    <t>44015</t>
  </si>
  <si>
    <t>G916</t>
  </si>
  <si>
    <t>101019</t>
  </si>
  <si>
    <t>88821</t>
  </si>
  <si>
    <t>H403</t>
  </si>
  <si>
    <t>074019</t>
  </si>
  <si>
    <t>72028</t>
  </si>
  <si>
    <t>LODI</t>
  </si>
  <si>
    <t>LO</t>
  </si>
  <si>
    <t>82015</t>
  </si>
  <si>
    <t>F725</t>
  </si>
  <si>
    <t>096047</t>
  </si>
  <si>
    <t>13875</t>
  </si>
  <si>
    <t>G820</t>
  </si>
  <si>
    <t>020047</t>
  </si>
  <si>
    <t>46026</t>
  </si>
  <si>
    <t>MONTESANTO VIGI (PG)</t>
  </si>
  <si>
    <t>MONTONE (PG)</t>
  </si>
  <si>
    <t>NOCERA UMBRA (PG)</t>
  </si>
  <si>
    <t>NORCIA (PG)</t>
  </si>
  <si>
    <t>COMUNE NON IDENTIFICATO D (CO)</t>
  </si>
  <si>
    <t>CONCENEDO (CO)</t>
  </si>
  <si>
    <t>PROVINCIA FITTIZIA P</t>
  </si>
  <si>
    <t>I9</t>
  </si>
  <si>
    <t>99</t>
  </si>
  <si>
    <t>Z110</t>
  </si>
  <si>
    <t>003002</t>
  </si>
  <si>
    <t>28010</t>
  </si>
  <si>
    <t>NOVARA</t>
  </si>
  <si>
    <t>01</t>
  </si>
  <si>
    <t>A264</t>
  </si>
  <si>
    <t>060002</t>
  </si>
  <si>
    <t>03010</t>
  </si>
  <si>
    <t>FROSINONE</t>
  </si>
  <si>
    <t>FR</t>
  </si>
  <si>
    <t>A054</t>
  </si>
  <si>
    <t>016002</t>
  </si>
  <si>
    <t>24060</t>
  </si>
  <si>
    <t>BERGAMO</t>
  </si>
  <si>
    <t>BG</t>
  </si>
  <si>
    <t>A058</t>
  </si>
  <si>
    <t>094002</t>
  </si>
  <si>
    <t>86081</t>
  </si>
  <si>
    <t>ISERNIA</t>
  </si>
  <si>
    <t>IS</t>
  </si>
  <si>
    <t>14</t>
  </si>
  <si>
    <t>A080</t>
  </si>
  <si>
    <t>058002</t>
  </si>
  <si>
    <t>00020</t>
  </si>
  <si>
    <t>ROMA</t>
  </si>
  <si>
    <t>RM</t>
  </si>
  <si>
    <t>A084</t>
  </si>
  <si>
    <t>004002</t>
  </si>
  <si>
    <t>12010</t>
  </si>
  <si>
    <t>CUNEO</t>
  </si>
  <si>
    <t>CN</t>
  </si>
  <si>
    <t>A113</t>
  </si>
  <si>
    <t>090002</t>
  </si>
  <si>
    <t>A115</t>
  </si>
  <si>
    <t>002002</t>
  </si>
  <si>
    <t>13021</t>
  </si>
  <si>
    <t>PRESEGNO (BS)</t>
  </si>
  <si>
    <t>CERRETO CASTELLO (VC)</t>
  </si>
  <si>
    <t>F854</t>
  </si>
  <si>
    <t>021863</t>
  </si>
  <si>
    <t>E236</t>
  </si>
  <si>
    <t>021042</t>
  </si>
  <si>
    <t>39023</t>
  </si>
  <si>
    <t>E457</t>
  </si>
  <si>
    <t>076042</t>
  </si>
  <si>
    <t>85045</t>
  </si>
  <si>
    <t>E483</t>
  </si>
  <si>
    <t>044009</t>
  </si>
  <si>
    <t>B534</t>
  </si>
  <si>
    <t>E772</t>
  </si>
  <si>
    <t>038026</t>
  </si>
  <si>
    <t>F199</t>
  </si>
  <si>
    <t>027026</t>
  </si>
  <si>
    <t>30033</t>
  </si>
  <si>
    <t>F904</t>
  </si>
  <si>
    <t>050026</t>
  </si>
  <si>
    <t>56100</t>
  </si>
  <si>
    <t>G702</t>
  </si>
  <si>
    <t>046026</t>
  </si>
  <si>
    <t>55016</t>
  </si>
  <si>
    <t>G882</t>
  </si>
  <si>
    <t>073026</t>
  </si>
  <si>
    <t>74028</t>
  </si>
  <si>
    <t>I467</t>
  </si>
  <si>
    <t>029026</t>
  </si>
  <si>
    <t>D942</t>
  </si>
  <si>
    <t>071026</t>
  </si>
  <si>
    <t>71040</t>
  </si>
  <si>
    <t>POZZOLENGO (BS)</t>
  </si>
  <si>
    <t>PRALBOINO (BS)</t>
  </si>
  <si>
    <t>PRANDAGLIO (BS)</t>
  </si>
  <si>
    <t>PRESEGLIE (BS)</t>
  </si>
  <si>
    <t>ALBANO VERCELLESE (VC)</t>
  </si>
  <si>
    <t>I042</t>
  </si>
  <si>
    <t>013167</t>
  </si>
  <si>
    <t>22057</t>
  </si>
  <si>
    <t>006167</t>
  </si>
  <si>
    <t>I941</t>
  </si>
  <si>
    <t>002167</t>
  </si>
  <si>
    <t>015167</t>
  </si>
  <si>
    <t>G316</t>
  </si>
  <si>
    <t>016167</t>
  </si>
  <si>
    <t>G774</t>
  </si>
  <si>
    <t>017167</t>
  </si>
  <si>
    <t>H630</t>
  </si>
  <si>
    <t>PONCARALE (BS)</t>
  </si>
  <si>
    <t>PONCARALE FLERO (BS)</t>
  </si>
  <si>
    <t>PONTAGNA (BS)</t>
  </si>
  <si>
    <t>PONTE DI LEGNO (BS)</t>
  </si>
  <si>
    <t>PONTEVICO (BS)</t>
  </si>
  <si>
    <t>PONTOGLIO (BS)</t>
  </si>
  <si>
    <t>PORTESE (BS)</t>
  </si>
  <si>
    <t>PORZANO (BS)</t>
  </si>
  <si>
    <t>061090</t>
  </si>
  <si>
    <t>I993</t>
  </si>
  <si>
    <t>Altre foraggere</t>
  </si>
  <si>
    <t>096005</t>
  </si>
  <si>
    <t>13841</t>
  </si>
  <si>
    <t>A876</t>
  </si>
  <si>
    <t>084005</t>
  </si>
  <si>
    <t>B275</t>
  </si>
  <si>
    <t>086005</t>
  </si>
  <si>
    <t>B381</t>
  </si>
  <si>
    <t>048005</t>
  </si>
  <si>
    <t>50041</t>
  </si>
  <si>
    <t>B406</t>
  </si>
  <si>
    <t>054005</t>
  </si>
  <si>
    <t>06042</t>
  </si>
  <si>
    <t>G963</t>
  </si>
  <si>
    <t>065127</t>
  </si>
  <si>
    <t>I253</t>
  </si>
  <si>
    <t>001127</t>
  </si>
  <si>
    <t>E423</t>
  </si>
  <si>
    <t>015127</t>
  </si>
  <si>
    <t>017127</t>
  </si>
  <si>
    <t>25035</t>
  </si>
  <si>
    <t>G170</t>
  </si>
  <si>
    <t>018127</t>
  </si>
  <si>
    <t>B420</t>
  </si>
  <si>
    <t>C461</t>
  </si>
  <si>
    <t>048014</t>
  </si>
  <si>
    <t>50053</t>
  </si>
  <si>
    <t>D403</t>
  </si>
  <si>
    <t>TORRINO (PV)</t>
  </si>
  <si>
    <t>TRAVACO' SICCOMARIO (PV)</t>
  </si>
  <si>
    <t>CALTIGNAGA (NO)</t>
  </si>
  <si>
    <t>018082</t>
  </si>
  <si>
    <t>E608</t>
  </si>
  <si>
    <t>005082</t>
  </si>
  <si>
    <t>G358</t>
  </si>
  <si>
    <t>058082</t>
  </si>
  <si>
    <t>00068</t>
  </si>
  <si>
    <t>H288</t>
  </si>
  <si>
    <t>061082</t>
  </si>
  <si>
    <t>81028</t>
  </si>
  <si>
    <t>I233</t>
  </si>
  <si>
    <t>SPINGA (BZ)</t>
  </si>
  <si>
    <t>STAVA (BZ)</t>
  </si>
  <si>
    <t>STELVIO (BZ)</t>
  </si>
  <si>
    <t>ZUNGRI (VV)</t>
  </si>
  <si>
    <t>AGRIGENTO (AG)</t>
  </si>
  <si>
    <t>MANDELLO DEL LARIO (LC)</t>
  </si>
  <si>
    <t>SAN SILVESTRO (CH)</t>
  </si>
  <si>
    <t>009025</t>
  </si>
  <si>
    <t>17035</t>
  </si>
  <si>
    <t>C729</t>
  </si>
  <si>
    <t>008025</t>
  </si>
  <si>
    <t>18013</t>
  </si>
  <si>
    <t>D293</t>
  </si>
  <si>
    <t>070025</t>
  </si>
  <si>
    <t>86013</t>
  </si>
  <si>
    <t>D896</t>
  </si>
  <si>
    <t>092025</t>
  </si>
  <si>
    <t>D997</t>
  </si>
  <si>
    <t>033025</t>
  </si>
  <si>
    <t>29025</t>
  </si>
  <si>
    <t>025009</t>
  </si>
  <si>
    <t>32010</t>
  </si>
  <si>
    <t>C146</t>
  </si>
  <si>
    <t>046009</t>
  </si>
  <si>
    <t>55032</t>
  </si>
  <si>
    <t>C236</t>
  </si>
  <si>
    <t>101009</t>
  </si>
  <si>
    <t>L964</t>
  </si>
  <si>
    <t>66047</t>
  </si>
  <si>
    <t>M022</t>
  </si>
  <si>
    <t>SAN CANZIAN D'ISONZO (GO)</t>
  </si>
  <si>
    <t>SAN DANIELE DEL CARSO (GO)</t>
  </si>
  <si>
    <t>093002</t>
  </si>
  <si>
    <t>33090</t>
  </si>
  <si>
    <t>A354</t>
  </si>
  <si>
    <t>051002</t>
  </si>
  <si>
    <t>52100</t>
  </si>
  <si>
    <t>A390</t>
  </si>
  <si>
    <t>092002</t>
  </si>
  <si>
    <t>076035</t>
  </si>
  <si>
    <t>D876</t>
  </si>
  <si>
    <t>021035</t>
  </si>
  <si>
    <t>D923</t>
  </si>
  <si>
    <t>103035</t>
  </si>
  <si>
    <t>28883</t>
  </si>
  <si>
    <t>E153</t>
  </si>
  <si>
    <t>007035</t>
  </si>
  <si>
    <t>E306</t>
  </si>
  <si>
    <t>B490</t>
  </si>
  <si>
    <t>049007</t>
  </si>
  <si>
    <t>57023</t>
  </si>
  <si>
    <t>C415</t>
  </si>
  <si>
    <t>099007</t>
  </si>
  <si>
    <t>B384</t>
  </si>
  <si>
    <t>060026</t>
  </si>
  <si>
    <t>03044</t>
  </si>
  <si>
    <t>C545</t>
  </si>
  <si>
    <t>66045</t>
  </si>
  <si>
    <t>I526</t>
  </si>
  <si>
    <t>66018</t>
  </si>
  <si>
    <t>L047</t>
  </si>
  <si>
    <t>L194</t>
  </si>
  <si>
    <t>L218</t>
  </si>
  <si>
    <t>66046</t>
  </si>
  <si>
    <t>L224</t>
  </si>
  <si>
    <t>063034</t>
  </si>
  <si>
    <t>80014</t>
  </si>
  <si>
    <t>E054</t>
  </si>
  <si>
    <t>026034</t>
  </si>
  <si>
    <t>88073</t>
  </si>
  <si>
    <t>030035</t>
  </si>
  <si>
    <t>D408</t>
  </si>
  <si>
    <t>097035</t>
  </si>
  <si>
    <t>23825</t>
  </si>
  <si>
    <t>D436</t>
  </si>
  <si>
    <t>060035</t>
  </si>
  <si>
    <t>03014</t>
  </si>
  <si>
    <t>A310</t>
  </si>
  <si>
    <t>062035</t>
  </si>
  <si>
    <t>D784</t>
  </si>
  <si>
    <t>080035</t>
  </si>
  <si>
    <t>89054</t>
  </si>
  <si>
    <t>D864</t>
  </si>
  <si>
    <t>CROSA (VC)</t>
  </si>
  <si>
    <t>CROVA (VC)</t>
  </si>
  <si>
    <t>CURINO (VC)</t>
  </si>
  <si>
    <t>DESANA (VC)</t>
  </si>
  <si>
    <t>DOCCIO (VC)</t>
  </si>
  <si>
    <t>CAMPO (TN)</t>
  </si>
  <si>
    <t>CAMPODENNO (TN)</t>
  </si>
  <si>
    <t>VILLANOVA BIELLESE (VC)</t>
  </si>
  <si>
    <t>VILLARBOIT (VC)</t>
  </si>
  <si>
    <t>VILLATA (VC)</t>
  </si>
  <si>
    <t>VINTEBBIO (VC)</t>
  </si>
  <si>
    <t>F572</t>
  </si>
  <si>
    <t>087003</t>
  </si>
  <si>
    <t>95022</t>
  </si>
  <si>
    <t>CATANIA</t>
  </si>
  <si>
    <t>CT</t>
  </si>
  <si>
    <t>010007</t>
  </si>
  <si>
    <t>16032</t>
  </si>
  <si>
    <t>007042</t>
  </si>
  <si>
    <t>004048</t>
  </si>
  <si>
    <t>C140</t>
  </si>
  <si>
    <t>090048</t>
  </si>
  <si>
    <t>017049</t>
  </si>
  <si>
    <t>C549</t>
  </si>
  <si>
    <t>065049</t>
  </si>
  <si>
    <t>84050</t>
  </si>
  <si>
    <t>D195</t>
  </si>
  <si>
    <t>SAN CIPRIANO PO (PV)</t>
  </si>
  <si>
    <t>SAN DAMIANO AL COLLE (PV)</t>
  </si>
  <si>
    <t>SAN GENESIO ED UNITI (PV)</t>
  </si>
  <si>
    <t>SAN GIORGIO DI LOMELLINA (PV)</t>
  </si>
  <si>
    <t>AUSTRALIA (I9)</t>
  </si>
  <si>
    <t>AUSTRIA (I9)</t>
  </si>
  <si>
    <t>AZERBAIGIAN (I9)</t>
  </si>
  <si>
    <t>AZERBAIGIAN (S9)</t>
  </si>
  <si>
    <t>BAHAMAS (I9)</t>
  </si>
  <si>
    <t>BAHREIN (I9)</t>
  </si>
  <si>
    <t>BANGLADESH (I9)</t>
  </si>
  <si>
    <t>BARBADOS (I9)</t>
  </si>
  <si>
    <t>BASUTOLAND-SUD AFRICA BRI (S9)</t>
  </si>
  <si>
    <t>BECIUANIA-SUD AFRICA BRIT (S9)</t>
  </si>
  <si>
    <t>MEZZOLAGO (TN)</t>
  </si>
  <si>
    <t>MEZZOLOMBARDO (TN)</t>
  </si>
  <si>
    <t>MIOLA (TN)</t>
  </si>
  <si>
    <t>MOENA (TN)</t>
  </si>
  <si>
    <t>MOLINA DI LEDRO (TN)</t>
  </si>
  <si>
    <t>MOLLARO (TN)</t>
  </si>
  <si>
    <t>03026</t>
  </si>
  <si>
    <t>044031</t>
  </si>
  <si>
    <t>F380</t>
  </si>
  <si>
    <t>E285</t>
  </si>
  <si>
    <t>010031</t>
  </si>
  <si>
    <t>16024</t>
  </si>
  <si>
    <t>E737</t>
  </si>
  <si>
    <t>F654</t>
  </si>
  <si>
    <t>018140</t>
  </si>
  <si>
    <t>I650</t>
  </si>
  <si>
    <t>012141</t>
  </si>
  <si>
    <t>H872</t>
  </si>
  <si>
    <t>065141</t>
  </si>
  <si>
    <t>84074</t>
  </si>
  <si>
    <t>I677</t>
  </si>
  <si>
    <t>002141</t>
  </si>
  <si>
    <t>LAIGUEGLIA (SV)</t>
  </si>
  <si>
    <t>LOANO (SV)</t>
  </si>
  <si>
    <t>LODISIO (SV)</t>
  </si>
  <si>
    <t>MAGLIOLO (SV)</t>
  </si>
  <si>
    <t>MALLARE (SV)</t>
  </si>
  <si>
    <t>MARTINA OLBA (SV)</t>
  </si>
  <si>
    <t>MASSIMINO (SV)</t>
  </si>
  <si>
    <t>MILLESIMO (SV)</t>
  </si>
  <si>
    <t>MIOGLIA (SV)</t>
  </si>
  <si>
    <t>MURIALDO (SV)</t>
  </si>
  <si>
    <t>F681</t>
  </si>
  <si>
    <t>028059</t>
  </si>
  <si>
    <t>35045</t>
  </si>
  <si>
    <t>G167</t>
  </si>
  <si>
    <t>PONTE SAN NICOLO' (PD)</t>
  </si>
  <si>
    <t>PONTELONGO (PD)</t>
  </si>
  <si>
    <t>POZZONOVO (PD)</t>
  </si>
  <si>
    <t>ROVOLON (PD)</t>
  </si>
  <si>
    <t>RUBANO (PD)</t>
  </si>
  <si>
    <t>SACCOLONGO (PD)</t>
  </si>
  <si>
    <t>SALETTO (PD)</t>
  </si>
  <si>
    <t>MONTENERODOMO (CH)</t>
  </si>
  <si>
    <t>VILLA RENDENA (TN)</t>
  </si>
  <si>
    <t>VILLAMONTAGNA (TN)</t>
  </si>
  <si>
    <t>VILLAZZANO (TN)</t>
  </si>
  <si>
    <t>VILLE DEL MONTE (TN)</t>
  </si>
  <si>
    <t>VION (TN)</t>
  </si>
  <si>
    <t>VOLANO (TN)</t>
  </si>
  <si>
    <t>ZAMBANA (TN)</t>
  </si>
  <si>
    <t>PETRURO IRPINO (AV)</t>
  </si>
  <si>
    <t>PIETRADEFUSI (AV)</t>
  </si>
  <si>
    <t>PIETRASTORNINA (AV)</t>
  </si>
  <si>
    <t>PRATA DI PRINCIPATO ULTRA (AV)</t>
  </si>
  <si>
    <t>PRATOLA SERRA (AV)</t>
  </si>
  <si>
    <t>QUADRELLE (AV)</t>
  </si>
  <si>
    <t>QUAGLIETTA (AV)</t>
  </si>
  <si>
    <t>QUINDICI (AV)</t>
  </si>
  <si>
    <t>076039</t>
  </si>
  <si>
    <t>85042</t>
  </si>
  <si>
    <t>E409</t>
  </si>
  <si>
    <t>021039</t>
  </si>
  <si>
    <t>MARO CASTELLO (IM)</t>
  </si>
  <si>
    <t>MENDATICA (IM)</t>
  </si>
  <si>
    <t>ESINO LARIO (LC)</t>
  </si>
  <si>
    <t>GALBIATE (LC)</t>
  </si>
  <si>
    <t>GARBAGNATE MONASTERO (LC)</t>
  </si>
  <si>
    <t>GARLATE (LC)</t>
  </si>
  <si>
    <t>IMBERSAGO (LC)</t>
  </si>
  <si>
    <t>MOTTOLA (TA)</t>
  </si>
  <si>
    <t>PALAGIANELLO (TA)</t>
  </si>
  <si>
    <t>022219</t>
  </si>
  <si>
    <t>L896</t>
  </si>
  <si>
    <t>001219</t>
  </si>
  <si>
    <t>10098</t>
  </si>
  <si>
    <t>H355</t>
  </si>
  <si>
    <t>056804</t>
  </si>
  <si>
    <t>H419</t>
  </si>
  <si>
    <t>026804</t>
  </si>
  <si>
    <t>E408</t>
  </si>
  <si>
    <t>032804</t>
  </si>
  <si>
    <t>I078</t>
  </si>
  <si>
    <t>033804</t>
  </si>
  <si>
    <t>I299</t>
  </si>
  <si>
    <t>040804</t>
  </si>
  <si>
    <t>078804</t>
  </si>
  <si>
    <t>I897</t>
  </si>
  <si>
    <t>007804</t>
  </si>
  <si>
    <t>L560</t>
  </si>
  <si>
    <t>060804</t>
  </si>
  <si>
    <t>M084</t>
  </si>
  <si>
    <t>013805</t>
  </si>
  <si>
    <t>A152</t>
  </si>
  <si>
    <t>003805</t>
  </si>
  <si>
    <t>A250</t>
  </si>
  <si>
    <t>012805</t>
  </si>
  <si>
    <t>A381</t>
  </si>
  <si>
    <t>017805</t>
  </si>
  <si>
    <t>A510</t>
  </si>
  <si>
    <t>015805</t>
  </si>
  <si>
    <t>D448</t>
  </si>
  <si>
    <t>015877</t>
  </si>
  <si>
    <t>E099</t>
  </si>
  <si>
    <t>022877</t>
  </si>
  <si>
    <t>F905</t>
  </si>
  <si>
    <t>019877</t>
  </si>
  <si>
    <t>G355</t>
  </si>
  <si>
    <t>012877</t>
  </si>
  <si>
    <t>G527</t>
  </si>
  <si>
    <t>017877</t>
  </si>
  <si>
    <t>G928</t>
  </si>
  <si>
    <t>003877</t>
  </si>
  <si>
    <t>H105</t>
  </si>
  <si>
    <t>021877</t>
  </si>
  <si>
    <t>H167</t>
  </si>
  <si>
    <t>016877</t>
  </si>
  <si>
    <t>I931</t>
  </si>
  <si>
    <t>018877</t>
  </si>
  <si>
    <t>L300</t>
  </si>
  <si>
    <t>031877</t>
  </si>
  <si>
    <t>M038</t>
  </si>
  <si>
    <t>OMBRIANO (CR)</t>
  </si>
  <si>
    <t>OSSALENGO (CR)</t>
  </si>
  <si>
    <t>OSSOLARO (CR)</t>
  </si>
  <si>
    <t>007069</t>
  </si>
  <si>
    <t>L643</t>
  </si>
  <si>
    <t>SANT'EUFEMIA A MAIELLA (PE)</t>
  </si>
  <si>
    <t>SCAFA (PE)</t>
  </si>
  <si>
    <t>SERRAMONACESCA (PE)</t>
  </si>
  <si>
    <t>SPOLTORE (PE)</t>
  </si>
  <si>
    <t>TOCCO DA CASAURIA (PE)</t>
  </si>
  <si>
    <t>TORRE DE' PASSERI (PE)</t>
  </si>
  <si>
    <t>TURRIVALIGNANI (PE)</t>
  </si>
  <si>
    <t>VICOLI (PE)</t>
  </si>
  <si>
    <t>ALBANO DI LUCANIA (PZ)</t>
  </si>
  <si>
    <t>ANZI (PZ)</t>
  </si>
  <si>
    <t>ARMENTO (PZ)</t>
  </si>
  <si>
    <t>ATELLA (PZ)</t>
  </si>
  <si>
    <t>AVIGLIANO (PZ)</t>
  </si>
  <si>
    <t>BALVANO (PZ)</t>
  </si>
  <si>
    <t>BANZI (PZ)</t>
  </si>
  <si>
    <t>MONTEGRANARO (AP)</t>
  </si>
  <si>
    <t>MONTELEONE DI FERMO (AP)</t>
  </si>
  <si>
    <t>MONTELPARO (AP)</t>
  </si>
  <si>
    <t>MONTEMONACO (AP)</t>
  </si>
  <si>
    <t>MONTEPRANDONE (AP)</t>
  </si>
  <si>
    <t>JERAGO (VA)</t>
  </si>
  <si>
    <t>E732</t>
  </si>
  <si>
    <t>021845</t>
  </si>
  <si>
    <t>E916</t>
  </si>
  <si>
    <t>018845</t>
  </si>
  <si>
    <t>F245</t>
  </si>
  <si>
    <t>001845</t>
  </si>
  <si>
    <t>F953</t>
  </si>
  <si>
    <t>016845</t>
  </si>
  <si>
    <t>Z228</t>
  </si>
  <si>
    <t>I99690</t>
  </si>
  <si>
    <t>Z251</t>
  </si>
  <si>
    <t>I99696</t>
  </si>
  <si>
    <t>BREMBIO (LO)</t>
  </si>
  <si>
    <t>SESTA GODANO (SP)</t>
  </si>
  <si>
    <t>F698</t>
  </si>
  <si>
    <t>009049</t>
  </si>
  <si>
    <t>G605</t>
  </si>
  <si>
    <t>CABIATE (CO)</t>
  </si>
  <si>
    <t>BARBARANO VICENTINO (VI)</t>
  </si>
  <si>
    <t>BASSANO DEL GRAPPA (VI)</t>
  </si>
  <si>
    <t>BOLZANO VICENTINO (VI)</t>
  </si>
  <si>
    <t>BREGANZE (VI)</t>
  </si>
  <si>
    <t>BRENDOLA (VI)</t>
  </si>
  <si>
    <t>TORTOLI' (NU)</t>
  </si>
  <si>
    <t>TRIEI (NU)</t>
  </si>
  <si>
    <t>CASTELVENERE (BN)</t>
  </si>
  <si>
    <t>ENEGO (VI)</t>
  </si>
  <si>
    <t>FARA VICENTINO (VI)</t>
  </si>
  <si>
    <t>FRESONARA (AL)</t>
  </si>
  <si>
    <t>FRUGAROLO (AL)</t>
  </si>
  <si>
    <t>FUBINE (AL)</t>
  </si>
  <si>
    <t>GABIANO (AL)</t>
  </si>
  <si>
    <t>GAMALERO (AL)</t>
  </si>
  <si>
    <t>GARBAGNA (AL)</t>
  </si>
  <si>
    <t>GAVAZZANA (AL)</t>
  </si>
  <si>
    <t>LUSERNETTA (TO)</t>
  </si>
  <si>
    <t>LUSIGLIE' (TO)</t>
  </si>
  <si>
    <t>MACELLO (TO)</t>
  </si>
  <si>
    <t>D470</t>
  </si>
  <si>
    <t>033019</t>
  </si>
  <si>
    <t>G789</t>
  </si>
  <si>
    <t>051032</t>
  </si>
  <si>
    <t>52015</t>
  </si>
  <si>
    <t>G271</t>
  </si>
  <si>
    <t>G290</t>
  </si>
  <si>
    <t>G294</t>
  </si>
  <si>
    <t>G434</t>
  </si>
  <si>
    <t>022832</t>
  </si>
  <si>
    <t>F314</t>
  </si>
  <si>
    <t>024061</t>
  </si>
  <si>
    <t>093036</t>
  </si>
  <si>
    <t>H609</t>
  </si>
  <si>
    <t>035036</t>
  </si>
  <si>
    <t>42048</t>
  </si>
  <si>
    <t>H628</t>
  </si>
  <si>
    <t>036036</t>
  </si>
  <si>
    <t>41018</t>
  </si>
  <si>
    <t>061011</t>
  </si>
  <si>
    <t>81050</t>
  </si>
  <si>
    <t>B477</t>
  </si>
  <si>
    <t>084011</t>
  </si>
  <si>
    <t>E221</t>
  </si>
  <si>
    <t>L924</t>
  </si>
  <si>
    <t>026092</t>
  </si>
  <si>
    <t>31029</t>
  </si>
  <si>
    <t>VARIGOTTI (SV)</t>
  </si>
  <si>
    <t>VELLEGO (SV)</t>
  </si>
  <si>
    <t>VENDONE (SV)</t>
  </si>
  <si>
    <t>VEREZZI (SV)</t>
  </si>
  <si>
    <t>SAMOA (I9)</t>
  </si>
  <si>
    <t>SAMOA AMERICANE (ISOLE) (S9)</t>
  </si>
  <si>
    <t>SAN MARINO (I9)</t>
  </si>
  <si>
    <t>CASALFIUMANESE (BO)</t>
  </si>
  <si>
    <t>CASTEL D'AIANO (BO)</t>
  </si>
  <si>
    <t>CASTEL DEL RIO (BO)</t>
  </si>
  <si>
    <t>CASTEL DI CASIO (BO)</t>
  </si>
  <si>
    <t>PIEDIPATERNO SUL NERA (PG)</t>
  </si>
  <si>
    <t>PIEGARO (PG)</t>
  </si>
  <si>
    <t>PIETRALUNGA (PG)</t>
  </si>
  <si>
    <t>POGGIODOMO (PG)</t>
  </si>
  <si>
    <t>PRECI (PG)</t>
  </si>
  <si>
    <t>SAN GIUSTINO (PG)</t>
  </si>
  <si>
    <t>SANT'ANATOLIA DI NARCO (PG)</t>
  </si>
  <si>
    <t>SCHEGGIA (PG)</t>
  </si>
  <si>
    <t>SCHEGGIA E PASCELUPO (PG)</t>
  </si>
  <si>
    <t>SCHEGGINO (PG)</t>
  </si>
  <si>
    <t>SELLANO (PG)</t>
  </si>
  <si>
    <t>SIGILLO (PG)</t>
  </si>
  <si>
    <t>Società di capitali: S.r.l.</t>
  </si>
  <si>
    <t>031845</t>
  </si>
  <si>
    <t>LUSERNA SAN GIOVANNI (TO)</t>
  </si>
  <si>
    <t>LONIGO (VI)</t>
  </si>
  <si>
    <t>LUGO DI VICENZA (VI)</t>
  </si>
  <si>
    <t>LUSIANA (VI)</t>
  </si>
  <si>
    <t>MAGRE' VICENTINO (VI)</t>
  </si>
  <si>
    <t>MALO (VI)</t>
  </si>
  <si>
    <t>MARANO VICENTINO (VI)</t>
  </si>
  <si>
    <t>MAROSTICA (VI)</t>
  </si>
  <si>
    <t>MASON VICENTINO (VI)</t>
  </si>
  <si>
    <t>MOLVENA (VI)</t>
  </si>
  <si>
    <t>MONTE DI MALO (VI)</t>
  </si>
  <si>
    <t>MONTORSO (BN)</t>
  </si>
  <si>
    <t>MORCONE (BN)</t>
  </si>
  <si>
    <t>PADULI (BN)</t>
  </si>
  <si>
    <t>PAGO VEIANO (BN)</t>
  </si>
  <si>
    <t>I714</t>
  </si>
  <si>
    <t>013173</t>
  </si>
  <si>
    <t>017173</t>
  </si>
  <si>
    <t>I412</t>
  </si>
  <si>
    <t>001173</t>
  </si>
  <si>
    <t>G151</t>
  </si>
  <si>
    <t>015173</t>
  </si>
  <si>
    <t>G634</t>
  </si>
  <si>
    <t>006173</t>
  </si>
  <si>
    <t>L165</t>
  </si>
  <si>
    <t>CECONICO (GO)</t>
  </si>
  <si>
    <t>CERNIZA GORIZIANA (GO)</t>
  </si>
  <si>
    <t>CHIAPOVANO (GO)</t>
  </si>
  <si>
    <t>CIRCHINA (GO)</t>
  </si>
  <si>
    <t>COBBIA (GO)</t>
  </si>
  <si>
    <t>COMENO (GO)</t>
  </si>
  <si>
    <t>TREMENICO (LC)</t>
  </si>
  <si>
    <t>Laurea in Agraria</t>
  </si>
  <si>
    <t>MAGLIONE (TO)</t>
  </si>
  <si>
    <t>MANIGLIA (TO)</t>
  </si>
  <si>
    <t>MARCORENGO (TO)</t>
  </si>
  <si>
    <t>MARENTINO (TO)</t>
  </si>
  <si>
    <t>CAREGGINE (LU)</t>
  </si>
  <si>
    <t>CASTELNUOVO DI GARFAGNANA (LU)</t>
  </si>
  <si>
    <t>MUSADINO (VA)</t>
  </si>
  <si>
    <t>LAURIANO (TO)</t>
  </si>
  <si>
    <t>LEINI (TO)</t>
  </si>
  <si>
    <t>LEMIE (TO)</t>
  </si>
  <si>
    <t>LESSOLO (TO)</t>
  </si>
  <si>
    <t>LEVONE (TO)</t>
  </si>
  <si>
    <t>LOCANA (TO)</t>
  </si>
  <si>
    <t>LOMBARDORE (TO)</t>
  </si>
  <si>
    <t>LOMBRIASCO (TO)</t>
  </si>
  <si>
    <t>LORANZE' (TO)</t>
  </si>
  <si>
    <t>LUGNACCO (TO)</t>
  </si>
  <si>
    <t>LUSERNA (TO)</t>
  </si>
  <si>
    <t>Seminativi ritirati dalla produzione per scopi di carattere forestale - Reg. Cee 2080/92</t>
  </si>
  <si>
    <t>Silomais e mais ceroso</t>
  </si>
  <si>
    <t>B452</t>
  </si>
  <si>
    <t>061012</t>
  </si>
  <si>
    <t>81030</t>
  </si>
  <si>
    <t>B581</t>
  </si>
  <si>
    <t>096012</t>
  </si>
  <si>
    <t>13878</t>
  </si>
  <si>
    <t>B586</t>
  </si>
  <si>
    <t>019012</t>
  </si>
  <si>
    <t>B650</t>
  </si>
  <si>
    <t>020012</t>
  </si>
  <si>
    <t>B911</t>
  </si>
  <si>
    <t>098012</t>
  </si>
  <si>
    <t>26853</t>
  </si>
  <si>
    <t>B958</t>
  </si>
  <si>
    <t>026012</t>
  </si>
  <si>
    <t>31033</t>
  </si>
  <si>
    <t>C111</t>
  </si>
  <si>
    <t>029012</t>
  </si>
  <si>
    <t>45035</t>
  </si>
  <si>
    <t>C207</t>
  </si>
  <si>
    <t>101012</t>
  </si>
  <si>
    <t>ALTOPASCIO (LU)</t>
  </si>
  <si>
    <t>VIGOLO BASELGA (TN)</t>
  </si>
  <si>
    <t>VIGOLO VATTARO (TN)</t>
  </si>
  <si>
    <t>VIGO-LOMASO (TN)</t>
  </si>
  <si>
    <t>PASTURO (LC)</t>
  </si>
  <si>
    <t>PEREGO (LC)</t>
  </si>
  <si>
    <t>PERLEDO (LC)</t>
  </si>
  <si>
    <t>SERVIGLIANO (AP)</t>
  </si>
  <si>
    <t>SMERILLO (AP)</t>
  </si>
  <si>
    <t>SPINETOLI (AP)</t>
  </si>
  <si>
    <t>TORRE DI PALME (AP)</t>
  </si>
  <si>
    <t>TORRE SAN PATRIZIO (AP)</t>
  </si>
  <si>
    <t>VENAROTTA (AP)</t>
  </si>
  <si>
    <t>GRISIGNANO DI ZOCCO (VI)</t>
  </si>
  <si>
    <t>GRUMOLO DELLE ABBADESSE (VI)</t>
  </si>
  <si>
    <t>ISOLA VICENTINA (VI)</t>
  </si>
  <si>
    <t>LAGHI (VI)</t>
  </si>
  <si>
    <t>LASTEBASSE (VI)</t>
  </si>
  <si>
    <t>LONGARE (VI)</t>
  </si>
  <si>
    <t>SAN MAURO CASTELVERDE (PA)</t>
  </si>
  <si>
    <t>SANTA CRISTINA GELA (PA)</t>
  </si>
  <si>
    <t>SANTA FLAVIA (PA)</t>
  </si>
  <si>
    <t>SCIARA (PA)</t>
  </si>
  <si>
    <t>SCILLATO (PA)</t>
  </si>
  <si>
    <t>CUSANO MUTRI (BN)</t>
  </si>
  <si>
    <t>29023</t>
  </si>
  <si>
    <t>D502</t>
  </si>
  <si>
    <t>093035</t>
  </si>
  <si>
    <t>33076</t>
  </si>
  <si>
    <t>CARASSAI (AP)</t>
  </si>
  <si>
    <t>CASTEL DI CROCE (AP)</t>
  </si>
  <si>
    <t>CASTEL DI LAMA (AP)</t>
  </si>
  <si>
    <t>CASTIGNANO (AP)</t>
  </si>
  <si>
    <t>CASTORANO (AP)</t>
  </si>
  <si>
    <t>COLLI DEL TRONTO (AP)</t>
  </si>
  <si>
    <t>COMUNANZA (AP)</t>
  </si>
  <si>
    <t>068035</t>
  </si>
  <si>
    <t>068036</t>
  </si>
  <si>
    <t>068037</t>
  </si>
  <si>
    <t>068038</t>
  </si>
  <si>
    <t>068039</t>
  </si>
  <si>
    <t>068040</t>
  </si>
  <si>
    <t>068041</t>
  </si>
  <si>
    <t>068042</t>
  </si>
  <si>
    <t>D126</t>
  </si>
  <si>
    <t>004087</t>
  </si>
  <si>
    <t>12033</t>
  </si>
  <si>
    <t>D511</t>
  </si>
  <si>
    <t>006087</t>
  </si>
  <si>
    <t>E360</t>
  </si>
  <si>
    <t>018087</t>
  </si>
  <si>
    <t>A894</t>
  </si>
  <si>
    <t>028012</t>
  </si>
  <si>
    <t>A906</t>
  </si>
  <si>
    <t>023012</t>
  </si>
  <si>
    <t>37051</t>
  </si>
  <si>
    <t>B107</t>
  </si>
  <si>
    <t>063012</t>
  </si>
  <si>
    <t>80012</t>
  </si>
  <si>
    <t>RIO MARINA (LI)</t>
  </si>
  <si>
    <t>RIO NELL'ELBA (LI)</t>
  </si>
  <si>
    <t>ROSIGNANO MARITTIMO (LI)</t>
  </si>
  <si>
    <t>SAN VINCENZO (LI)</t>
  </si>
  <si>
    <t>SASSETTA (LI)</t>
  </si>
  <si>
    <t>SUVERETO (LI)</t>
  </si>
  <si>
    <t>DUGENTA (BN)</t>
  </si>
  <si>
    <t>DURAZZANO (BN)</t>
  </si>
  <si>
    <t>H315</t>
  </si>
  <si>
    <t>061081</t>
  </si>
  <si>
    <t>81054</t>
  </si>
  <si>
    <t>I131</t>
  </si>
  <si>
    <t>028081</t>
  </si>
  <si>
    <t>I226</t>
  </si>
  <si>
    <t>026081</t>
  </si>
  <si>
    <t>31057</t>
  </si>
  <si>
    <t>F116</t>
  </si>
  <si>
    <t>063081</t>
  </si>
  <si>
    <t>80010</t>
  </si>
  <si>
    <t>H114</t>
  </si>
  <si>
    <t>075063</t>
  </si>
  <si>
    <t>73055</t>
  </si>
  <si>
    <t>H147</t>
  </si>
  <si>
    <t>I99063</t>
  </si>
  <si>
    <t>Z155</t>
  </si>
  <si>
    <t>016064</t>
  </si>
  <si>
    <t>C324</t>
  </si>
  <si>
    <t>004064</t>
  </si>
  <si>
    <t>C547</t>
  </si>
  <si>
    <t>022064</t>
  </si>
  <si>
    <t>C931</t>
  </si>
  <si>
    <t>003064</t>
  </si>
  <si>
    <t>002064</t>
  </si>
  <si>
    <t>078064</t>
  </si>
  <si>
    <t>87015</t>
  </si>
  <si>
    <t>E419</t>
  </si>
  <si>
    <t>064064</t>
  </si>
  <si>
    <t>F762</t>
  </si>
  <si>
    <t>LUSCIANO (CE)</t>
  </si>
  <si>
    <t>LUSCIANO E DUCENTA (CE)</t>
  </si>
  <si>
    <t>MACERATA CAMPANIA (CE)</t>
  </si>
  <si>
    <t>MADDALONI (CE)</t>
  </si>
  <si>
    <t>CREVENNA (CO)</t>
  </si>
  <si>
    <t>CROCE (CO)</t>
  </si>
  <si>
    <t>CUCCIAGO (CO)</t>
  </si>
  <si>
    <t>CUSINO (CO)</t>
  </si>
  <si>
    <t>DASIO (CO)</t>
  </si>
  <si>
    <t>DERVIO (CO)</t>
  </si>
  <si>
    <t>DIZZASCO (CO)</t>
  </si>
  <si>
    <t>DOLZAGO (CO)</t>
  </si>
  <si>
    <t>DOMASO (CO)</t>
  </si>
  <si>
    <t>DONGO (CO)</t>
  </si>
  <si>
    <t>DORIO (CO)</t>
  </si>
  <si>
    <t>DOSSO DEL LIRO (CO)</t>
  </si>
  <si>
    <t>25029</t>
  </si>
  <si>
    <t>L778</t>
  </si>
  <si>
    <t>004197</t>
  </si>
  <si>
    <t>H578</t>
  </si>
  <si>
    <t>016197</t>
  </si>
  <si>
    <t>I597</t>
  </si>
  <si>
    <t>MORTASO (TN)</t>
  </si>
  <si>
    <t>NAGO-TORBOLE (TN)</t>
  </si>
  <si>
    <t>D225</t>
  </si>
  <si>
    <t>I009</t>
  </si>
  <si>
    <t>021902</t>
  </si>
  <si>
    <t>L051</t>
  </si>
  <si>
    <t>017902</t>
  </si>
  <si>
    <t>L170</t>
  </si>
  <si>
    <t>TELESE (BN)</t>
  </si>
  <si>
    <t>TOCCO CAUDIO (BN)</t>
  </si>
  <si>
    <t>TORRECUSO (BN)</t>
  </si>
  <si>
    <t>VARONI (BN)</t>
  </si>
  <si>
    <t>VITULANO (BN)</t>
  </si>
  <si>
    <t>AILANO (CE)</t>
  </si>
  <si>
    <t>ALBANOVA (CE)</t>
  </si>
  <si>
    <t>016902</t>
  </si>
  <si>
    <t>G845</t>
  </si>
  <si>
    <t>022902</t>
  </si>
  <si>
    <t>H515</t>
  </si>
  <si>
    <t>AMASENO (FR)</t>
  </si>
  <si>
    <t>ANAGNI (FR)</t>
  </si>
  <si>
    <t>AQUINO (FR)</t>
  </si>
  <si>
    <t>ARCE (FR)</t>
  </si>
  <si>
    <t>ARNARA (FR)</t>
  </si>
  <si>
    <t>ARPINO (FR)</t>
  </si>
  <si>
    <t>ATINA (FR)</t>
  </si>
  <si>
    <t>009027</t>
  </si>
  <si>
    <t>17058</t>
  </si>
  <si>
    <t>D264</t>
  </si>
  <si>
    <t>014027</t>
  </si>
  <si>
    <t>23015</t>
  </si>
  <si>
    <t>D377</t>
  </si>
  <si>
    <t>50051</t>
  </si>
  <si>
    <t>C101</t>
  </si>
  <si>
    <t>ALIFE (CE)</t>
  </si>
  <si>
    <t>ALVIGNANO (CE)</t>
  </si>
  <si>
    <t>ARIENZO (CE)</t>
  </si>
  <si>
    <t>GALLODORO (ME)</t>
  </si>
  <si>
    <t>GIARDINI-NAXOS (ME)</t>
  </si>
  <si>
    <t>GIOIOSA MAREA (ME)</t>
  </si>
  <si>
    <t>GRANITI (ME)</t>
  </si>
  <si>
    <t>GUALTIERI SICAMINO' (ME)</t>
  </si>
  <si>
    <t>GUIDOMANDRI (ME)</t>
  </si>
  <si>
    <t>ITALA (ME)</t>
  </si>
  <si>
    <t>LANZA (ME)</t>
  </si>
  <si>
    <t>LENI (ME)</t>
  </si>
  <si>
    <t>LETOIANNI GALLODORO (ME)</t>
  </si>
  <si>
    <t>LETOJANNI (ME)</t>
  </si>
  <si>
    <t>LIBRIZZI (ME)</t>
  </si>
  <si>
    <t>LIMINA (ME)</t>
  </si>
  <si>
    <t>L833</t>
  </si>
  <si>
    <t>075033</t>
  </si>
  <si>
    <t>E061</t>
  </si>
  <si>
    <t>022034</t>
  </si>
  <si>
    <t>E250</t>
  </si>
  <si>
    <t>053015</t>
  </si>
  <si>
    <t>58024</t>
  </si>
  <si>
    <t>F032</t>
  </si>
  <si>
    <t>049015</t>
  </si>
  <si>
    <t>57038</t>
  </si>
  <si>
    <t>H305</t>
  </si>
  <si>
    <t>006007</t>
  </si>
  <si>
    <t>15041</t>
  </si>
  <si>
    <t>A227</t>
  </si>
  <si>
    <t>013007</t>
  </si>
  <si>
    <t>B295</t>
  </si>
  <si>
    <t>094005</t>
  </si>
  <si>
    <t>GALBIATE (CO)</t>
  </si>
  <si>
    <t>GARBAGNATE MONASTERO (CO)</t>
  </si>
  <si>
    <t>GARLATE (CO)</t>
  </si>
  <si>
    <t>TIRIOLO (CZ)</t>
  </si>
  <si>
    <t>TORRE DI RUGGIERO (CZ)</t>
  </si>
  <si>
    <t>TROPEA (CZ)</t>
  </si>
  <si>
    <t>UMBRIATICO (CZ)</t>
  </si>
  <si>
    <t>VALLEFIORITA (CZ)</t>
  </si>
  <si>
    <t>099015</t>
  </si>
  <si>
    <t>47835</t>
  </si>
  <si>
    <t>036006</t>
  </si>
  <si>
    <t>41013</t>
  </si>
  <si>
    <t>C107</t>
  </si>
  <si>
    <t>081006</t>
  </si>
  <si>
    <t>91022</t>
  </si>
  <si>
    <t>C286</t>
  </si>
  <si>
    <t>040006</t>
  </si>
  <si>
    <t>47033</t>
  </si>
  <si>
    <t>063068</t>
  </si>
  <si>
    <t>C633</t>
  </si>
  <si>
    <t>063033</t>
  </si>
  <si>
    <t>D790</t>
  </si>
  <si>
    <t>026033</t>
  </si>
  <si>
    <t>E071</t>
  </si>
  <si>
    <t>098033</t>
  </si>
  <si>
    <t>E777</t>
  </si>
  <si>
    <t>020033</t>
  </si>
  <si>
    <t>46045</t>
  </si>
  <si>
    <t>E962</t>
  </si>
  <si>
    <t>029033</t>
  </si>
  <si>
    <t>SALCANO (GO)</t>
  </si>
  <si>
    <t>SALONA D'ISONZO (GO)</t>
  </si>
  <si>
    <t>SAMARIA (GO)</t>
  </si>
  <si>
    <t>SAMBASSO (GO)</t>
  </si>
  <si>
    <t>A948</t>
  </si>
  <si>
    <t>008010</t>
  </si>
  <si>
    <t>B020</t>
  </si>
  <si>
    <t>096010</t>
  </si>
  <si>
    <t>13891</t>
  </si>
  <si>
    <t>B465</t>
  </si>
  <si>
    <t>89900</t>
  </si>
  <si>
    <t>H941</t>
  </si>
  <si>
    <t>051034</t>
  </si>
  <si>
    <t>52037</t>
  </si>
  <si>
    <t>I155</t>
  </si>
  <si>
    <t>050034</t>
  </si>
  <si>
    <t>I217</t>
  </si>
  <si>
    <t>09040</t>
  </si>
  <si>
    <t>A419</t>
  </si>
  <si>
    <t>052002</t>
  </si>
  <si>
    <t>032003</t>
  </si>
  <si>
    <t>34015</t>
  </si>
  <si>
    <t>F795</t>
  </si>
  <si>
    <t>063003</t>
  </si>
  <si>
    <t>80051</t>
  </si>
  <si>
    <t>A068</t>
  </si>
  <si>
    <t>062001</t>
  </si>
  <si>
    <t>82011</t>
  </si>
  <si>
    <t>A110</t>
  </si>
  <si>
    <t>082001</t>
  </si>
  <si>
    <t>90021</t>
  </si>
  <si>
    <t>A195</t>
  </si>
  <si>
    <t>013001</t>
  </si>
  <si>
    <t>A005</t>
  </si>
  <si>
    <t>097001</t>
  </si>
  <si>
    <t>23821</t>
  </si>
  <si>
    <t>052001</t>
  </si>
  <si>
    <t>53021</t>
  </si>
  <si>
    <t>057031</t>
  </si>
  <si>
    <t>004232</t>
  </si>
  <si>
    <t>12049</t>
  </si>
  <si>
    <t>L427</t>
  </si>
  <si>
    <t>ASSORO (EN)</t>
  </si>
  <si>
    <t>BARRAFRANCA (EN)</t>
  </si>
  <si>
    <t>076066</t>
  </si>
  <si>
    <t>85028</t>
  </si>
  <si>
    <t>H307</t>
  </si>
  <si>
    <t>070066</t>
  </si>
  <si>
    <t>H920</t>
  </si>
  <si>
    <t>A907</t>
  </si>
  <si>
    <t>73014</t>
  </si>
  <si>
    <t>D883</t>
  </si>
  <si>
    <t>098031</t>
  </si>
  <si>
    <t>26900</t>
  </si>
  <si>
    <t>PRALI (TO)</t>
  </si>
  <si>
    <t>PRALORMO (TO)</t>
  </si>
  <si>
    <t>PRAMOLLO (TO)</t>
  </si>
  <si>
    <t>018039</t>
  </si>
  <si>
    <t>014059</t>
  </si>
  <si>
    <t>097006</t>
  </si>
  <si>
    <t>23891</t>
  </si>
  <si>
    <t>A686</t>
  </si>
  <si>
    <t>056006</t>
  </si>
  <si>
    <t>A921</t>
  </si>
  <si>
    <t>006802</t>
  </si>
  <si>
    <t>B177</t>
  </si>
  <si>
    <t>083802</t>
  </si>
  <si>
    <t>B438</t>
  </si>
  <si>
    <t>065091</t>
  </si>
  <si>
    <t>G447</t>
  </si>
  <si>
    <t>079091</t>
  </si>
  <si>
    <t>25034</t>
  </si>
  <si>
    <t>G149</t>
  </si>
  <si>
    <t>079125</t>
  </si>
  <si>
    <t>013126</t>
  </si>
  <si>
    <t>22025</t>
  </si>
  <si>
    <t>E569</t>
  </si>
  <si>
    <t>022126</t>
  </si>
  <si>
    <t>35015</t>
  </si>
  <si>
    <t>D879</t>
  </si>
  <si>
    <t>098039</t>
  </si>
  <si>
    <t>F149</t>
  </si>
  <si>
    <t>008065</t>
  </si>
  <si>
    <t>18039</t>
  </si>
  <si>
    <t>L741</t>
  </si>
  <si>
    <t>001065</t>
  </si>
  <si>
    <t>C048</t>
  </si>
  <si>
    <t>015065</t>
  </si>
  <si>
    <t>D492</t>
  </si>
  <si>
    <t>005065</t>
  </si>
  <si>
    <t>F311</t>
  </si>
  <si>
    <t>058065</t>
  </si>
  <si>
    <t>00015</t>
  </si>
  <si>
    <t>F611</t>
  </si>
  <si>
    <t>F042</t>
  </si>
  <si>
    <t>044032</t>
  </si>
  <si>
    <t>042009</t>
  </si>
  <si>
    <t>C071</t>
  </si>
  <si>
    <t>053009</t>
  </si>
  <si>
    <t>58022</t>
  </si>
  <si>
    <t>D656</t>
  </si>
  <si>
    <t>049009</t>
  </si>
  <si>
    <t>57100</t>
  </si>
  <si>
    <t>E625</t>
  </si>
  <si>
    <t>065009</t>
  </si>
  <si>
    <t>84046</t>
  </si>
  <si>
    <t>A460</t>
  </si>
  <si>
    <t>079009</t>
  </si>
  <si>
    <t>A736</t>
  </si>
  <si>
    <t>102009</t>
  </si>
  <si>
    <t>89862</t>
  </si>
  <si>
    <t>D364</t>
  </si>
  <si>
    <t>059009</t>
  </si>
  <si>
    <t>04024</t>
  </si>
  <si>
    <t>D843</t>
  </si>
  <si>
    <t>073009</t>
  </si>
  <si>
    <t>74014</t>
  </si>
  <si>
    <t>E469</t>
  </si>
  <si>
    <t>099009</t>
  </si>
  <si>
    <t>80073</t>
  </si>
  <si>
    <t>B696</t>
  </si>
  <si>
    <t>084014</t>
  </si>
  <si>
    <t>92011</t>
  </si>
  <si>
    <t>C356</t>
  </si>
  <si>
    <t>042014</t>
  </si>
  <si>
    <t>60033</t>
  </si>
  <si>
    <t>C615</t>
  </si>
  <si>
    <t>044014</t>
  </si>
  <si>
    <t>083009</t>
  </si>
  <si>
    <t>98071</t>
  </si>
  <si>
    <t>B666</t>
  </si>
  <si>
    <t>D960</t>
  </si>
  <si>
    <t>95012</t>
  </si>
  <si>
    <t>C297</t>
  </si>
  <si>
    <t>010014</t>
  </si>
  <si>
    <t>C481</t>
  </si>
  <si>
    <t>001014</t>
  </si>
  <si>
    <t>A525</t>
  </si>
  <si>
    <t>084031</t>
  </si>
  <si>
    <t>92029</t>
  </si>
  <si>
    <t>H194</t>
  </si>
  <si>
    <t>078031</t>
  </si>
  <si>
    <t>C108</t>
  </si>
  <si>
    <t>061031</t>
  </si>
  <si>
    <t>81044</t>
  </si>
  <si>
    <t>C939</t>
  </si>
  <si>
    <t>060031</t>
  </si>
  <si>
    <t>03045</t>
  </si>
  <si>
    <t>D440</t>
  </si>
  <si>
    <t>090031</t>
  </si>
  <si>
    <t>018843</t>
  </si>
  <si>
    <t>F180</t>
  </si>
  <si>
    <t>001843</t>
  </si>
  <si>
    <t>27030</t>
  </si>
  <si>
    <t>C184</t>
  </si>
  <si>
    <t>019039</t>
  </si>
  <si>
    <t>D203</t>
  </si>
  <si>
    <t>BELGIRATE (VB)</t>
  </si>
  <si>
    <t>BEURA-CARDEZZA (VB)</t>
  </si>
  <si>
    <t>097059</t>
  </si>
  <si>
    <t>23854</t>
  </si>
  <si>
    <t>E841</t>
  </si>
  <si>
    <t>018099</t>
  </si>
  <si>
    <t>F670</t>
  </si>
  <si>
    <t>065099</t>
  </si>
  <si>
    <t>84098</t>
  </si>
  <si>
    <t>G834</t>
  </si>
  <si>
    <t>024099</t>
  </si>
  <si>
    <t>52038</t>
  </si>
  <si>
    <t>I681</t>
  </si>
  <si>
    <t>E587</t>
  </si>
  <si>
    <t>083042</t>
  </si>
  <si>
    <t>E674</t>
  </si>
  <si>
    <t>103042</t>
  </si>
  <si>
    <t>28855</t>
  </si>
  <si>
    <t>F010</t>
  </si>
  <si>
    <t>014042</t>
  </si>
  <si>
    <t>F121</t>
  </si>
  <si>
    <t>062042</t>
  </si>
  <si>
    <t>82025</t>
  </si>
  <si>
    <t>083044</t>
  </si>
  <si>
    <t>E869</t>
  </si>
  <si>
    <t>103044</t>
  </si>
  <si>
    <t>28802</t>
  </si>
  <si>
    <t>L641</t>
  </si>
  <si>
    <t>080044</t>
  </si>
  <si>
    <t>15065</t>
  </si>
  <si>
    <t>D813</t>
  </si>
  <si>
    <t>012075</t>
  </si>
  <si>
    <t>D981</t>
  </si>
  <si>
    <t>018075</t>
  </si>
  <si>
    <t>E152</t>
  </si>
  <si>
    <t>024075</t>
  </si>
  <si>
    <t>G095</t>
  </si>
  <si>
    <t>019075</t>
  </si>
  <si>
    <t>26035</t>
  </si>
  <si>
    <t>G651</t>
  </si>
  <si>
    <t>030075</t>
  </si>
  <si>
    <t>G743</t>
  </si>
  <si>
    <t>028075</t>
  </si>
  <si>
    <t>E746</t>
  </si>
  <si>
    <t>048045</t>
  </si>
  <si>
    <t>50028</t>
  </si>
  <si>
    <t>L067</t>
  </si>
  <si>
    <t>033045</t>
  </si>
  <si>
    <t>L897</t>
  </si>
  <si>
    <t>016045</t>
  </si>
  <si>
    <t>24032</t>
  </si>
  <si>
    <t>006045</t>
  </si>
  <si>
    <t>C137</t>
  </si>
  <si>
    <t>065045</t>
  </si>
  <si>
    <t>50055</t>
  </si>
  <si>
    <t>E466</t>
  </si>
  <si>
    <t>F650</t>
  </si>
  <si>
    <t>016843</t>
  </si>
  <si>
    <t>F875</t>
  </si>
  <si>
    <t>008843</t>
  </si>
  <si>
    <t>M039</t>
  </si>
  <si>
    <t>013844</t>
  </si>
  <si>
    <t>B976</t>
  </si>
  <si>
    <t>015844</t>
  </si>
  <si>
    <t>C150</t>
  </si>
  <si>
    <t>019844</t>
  </si>
  <si>
    <t>D071</t>
  </si>
  <si>
    <t>E340</t>
  </si>
  <si>
    <t>064043</t>
  </si>
  <si>
    <t>83023</t>
  </si>
  <si>
    <t>E487</t>
  </si>
  <si>
    <t>076043</t>
  </si>
  <si>
    <t>85024</t>
  </si>
  <si>
    <t>001072</t>
  </si>
  <si>
    <t>C497</t>
  </si>
  <si>
    <t>013072</t>
  </si>
  <si>
    <t>VEZZI (SV)</t>
  </si>
  <si>
    <t>VEZZI PORTIO (SV)</t>
  </si>
  <si>
    <t>VILLANOVA D'ALBENGA (SV)</t>
  </si>
  <si>
    <t>ZUCCARELLO (SV)</t>
  </si>
  <si>
    <t>ANZOLA DELL'EMILIA (BO)</t>
  </si>
  <si>
    <t>ARGELATO (BO)</t>
  </si>
  <si>
    <t>BARICELLA (BO)</t>
  </si>
  <si>
    <t>021819</t>
  </si>
  <si>
    <t>C868</t>
  </si>
  <si>
    <t>88031</t>
  </si>
  <si>
    <t>092013</t>
  </si>
  <si>
    <t>65019</t>
  </si>
  <si>
    <t>G555</t>
  </si>
  <si>
    <t>G589</t>
  </si>
  <si>
    <t>G621</t>
  </si>
  <si>
    <t>65026</t>
  </si>
  <si>
    <t>G878</t>
  </si>
  <si>
    <t>H425</t>
  </si>
  <si>
    <t>H562</t>
  </si>
  <si>
    <t>H715</t>
  </si>
  <si>
    <t>I332</t>
  </si>
  <si>
    <t>I376</t>
  </si>
  <si>
    <t>65027</t>
  </si>
  <si>
    <t>I482</t>
  </si>
  <si>
    <t>OSECCA VITTUGLIE (GO)</t>
  </si>
  <si>
    <t>OSSEGLIANO SAN MICHELE (GO)</t>
  </si>
  <si>
    <t>PANIQUA (GO)</t>
  </si>
  <si>
    <t>COSTANZANA (VC)</t>
  </si>
  <si>
    <t>CRAVAGLIANA (VC)</t>
  </si>
  <si>
    <t>CRESCENTINO (VC)</t>
  </si>
  <si>
    <t>CREVACUORE (VC)</t>
  </si>
  <si>
    <t>CREVOLA SESIA (VC)</t>
  </si>
  <si>
    <t>CROCE DI MOSSO (VC)</t>
  </si>
  <si>
    <t>COMUNE NON IDENTIFICATO D (RM)</t>
  </si>
  <si>
    <t>FIANO ROMANO (RM)</t>
  </si>
  <si>
    <t>FILACCIANO (RM)</t>
  </si>
  <si>
    <t>FIUMICINO (RM)</t>
  </si>
  <si>
    <t>FORMELLO (RM)</t>
  </si>
  <si>
    <t>FRASCATI (RM)</t>
  </si>
  <si>
    <t>GALLICANO NEL LAZIO (RM)</t>
  </si>
  <si>
    <t>GAVIGNANO (RM)</t>
  </si>
  <si>
    <t>GENAZZANO (RM)</t>
  </si>
  <si>
    <t>COREA DEL SUD (I9)</t>
  </si>
  <si>
    <t>COSTA D'AVORIO (I9)</t>
  </si>
  <si>
    <t>MAZZANO ROMANO (RM)</t>
  </si>
  <si>
    <t>MENTANA (RM)</t>
  </si>
  <si>
    <t>MONTE PORZIO CATONE (RM)</t>
  </si>
  <si>
    <t>MONTECELIO (RM)</t>
  </si>
  <si>
    <t>MONTECOMPATRI (RM)</t>
  </si>
  <si>
    <t>GROTTAFERRATA (RM)</t>
  </si>
  <si>
    <t>GUIDONIA MONTECELIO (RM)</t>
  </si>
  <si>
    <t>JENNE (RM)</t>
  </si>
  <si>
    <t>LABICO (RM)</t>
  </si>
  <si>
    <t>LADISPOLI (RM)</t>
  </si>
  <si>
    <t>LANUVIO (RM)</t>
  </si>
  <si>
    <t>LARIANO (RM)</t>
  </si>
  <si>
    <t>LICENZA (RM)</t>
  </si>
  <si>
    <t>MAGLIANO ROMANO (RM)</t>
  </si>
  <si>
    <t>COMACCHIO (FE)</t>
  </si>
  <si>
    <t>COMUNE NON IDENTIFICATO D (FE)</t>
  </si>
  <si>
    <t>COPPARO (FE)</t>
  </si>
  <si>
    <t>GUILMI (CH)</t>
  </si>
  <si>
    <t>LAMA DEI PELIGNI (CH)</t>
  </si>
  <si>
    <t>LANCIANO (CH)</t>
  </si>
  <si>
    <t>LENTELLA (CH)</t>
  </si>
  <si>
    <t>LETTOPALENA (CH)</t>
  </si>
  <si>
    <t>LISCIA (CH)</t>
  </si>
  <si>
    <t>MIGLIANICO (CH)</t>
  </si>
  <si>
    <t>MONTAZZOLI (CH)</t>
  </si>
  <si>
    <t>MONTEBELLO SUL SANGRO (CH)</t>
  </si>
  <si>
    <t>MONTEFERRANTE (CH)</t>
  </si>
  <si>
    <t>MONTELAPIANO (CH)</t>
  </si>
  <si>
    <t>AVESA (VR)</t>
  </si>
  <si>
    <t>BADIA CALAVENA (VR)</t>
  </si>
  <si>
    <t>BARDOLINO (VR)</t>
  </si>
  <si>
    <t>BELFIORE (VR)</t>
  </si>
  <si>
    <t>BELLUNO VERONESE (VR)</t>
  </si>
  <si>
    <t>BEVILACQUA (VR)</t>
  </si>
  <si>
    <t>BEVILACQUA-BOSCHI (VR)</t>
  </si>
  <si>
    <t>BONAVIGO (VR)</t>
  </si>
  <si>
    <t>BOSCHI SANT'ANNA (VR)</t>
  </si>
  <si>
    <t>BOSCO CHIESANUOVA (VR)</t>
  </si>
  <si>
    <t>BOVOLONE (VR)</t>
  </si>
  <si>
    <t>BRENTINO (VR)</t>
  </si>
  <si>
    <t>POPOLI (PE)</t>
  </si>
  <si>
    <t>ROCCACARAMANICO (PE)</t>
  </si>
  <si>
    <t>008833</t>
  </si>
  <si>
    <t>I440</t>
  </si>
  <si>
    <t>013834</t>
  </si>
  <si>
    <t>B728</t>
  </si>
  <si>
    <t>015834</t>
  </si>
  <si>
    <t>98067</t>
  </si>
  <si>
    <t>H151</t>
  </si>
  <si>
    <t>062069</t>
  </si>
  <si>
    <t>I179</t>
  </si>
  <si>
    <t>082069</t>
  </si>
  <si>
    <t>I541</t>
  </si>
  <si>
    <t>014069</t>
  </si>
  <si>
    <t>23019</t>
  </si>
  <si>
    <t>L330</t>
  </si>
  <si>
    <t>VIU' (TO)</t>
  </si>
  <si>
    <t>VOLPIANO (TO)</t>
  </si>
  <si>
    <t>VOLVERA (TO)</t>
  </si>
  <si>
    <t>BRENTINO BELLUNO (VR)</t>
  </si>
  <si>
    <t>BRENZONE (VR)</t>
  </si>
  <si>
    <t>BREONIO (VR)</t>
  </si>
  <si>
    <t>BUSSOLENGO (VR)</t>
  </si>
  <si>
    <t>BUTTAPIETRA (VR)</t>
  </si>
  <si>
    <t>CA' DI DAVID (VR)</t>
  </si>
  <si>
    <t>CALDIERO (VR)</t>
  </si>
  <si>
    <t>CAPRINO VERONESE (VR)</t>
  </si>
  <si>
    <t>CASALEONE (VR)</t>
  </si>
  <si>
    <t>CASTAGNARO (VR)</t>
  </si>
  <si>
    <t>CASTEL D'AZZANO (VR)</t>
  </si>
  <si>
    <t>CASTELNUOVO DEL GARDA (VR)</t>
  </si>
  <si>
    <t>MOIO DELLA CIVITELLA (SA)</t>
  </si>
  <si>
    <t>MONTANO ANTILIA (SA)</t>
  </si>
  <si>
    <t>MONTE SAN GIACOMO (SA)</t>
  </si>
  <si>
    <t>MONTECORICE (SA)</t>
  </si>
  <si>
    <t>ORTEZZANO (AP)</t>
  </si>
  <si>
    <t>MONTAGNA IN VALTELLINA (SO)</t>
  </si>
  <si>
    <t>MORBEGNO (SO)</t>
  </si>
  <si>
    <t>CASTIONE VERONESE (VR)</t>
  </si>
  <si>
    <t>CAVAION VERONESE (VR)</t>
  </si>
  <si>
    <t>CILAVEGNA (PV)</t>
  </si>
  <si>
    <t>CODEVILLA (PV)</t>
  </si>
  <si>
    <t>COMAIRANO (PV)</t>
  </si>
  <si>
    <t>COMUNE NON IDENTIFICATO D (PV)</t>
  </si>
  <si>
    <t>CONFIENZA (PV)</t>
  </si>
  <si>
    <t>H280</t>
  </si>
  <si>
    <t>023068</t>
  </si>
  <si>
    <t>VAUDA CANAVESE (TO)</t>
  </si>
  <si>
    <t>VENARIA REALE (TO)</t>
  </si>
  <si>
    <t>VENAUS (TO)</t>
  </si>
  <si>
    <t>VEROLENGO (TO)</t>
  </si>
  <si>
    <t>VERRUA SAVOIA (TO)</t>
  </si>
  <si>
    <t>VESTIGNE' (TO)</t>
  </si>
  <si>
    <t>VIALFRE' (TO)</t>
  </si>
  <si>
    <t>VICO CANAVESE (TO)</t>
  </si>
  <si>
    <t>VIDRACCO (TO)</t>
  </si>
  <si>
    <t>VIGONE (TO)</t>
  </si>
  <si>
    <t>021874</t>
  </si>
  <si>
    <t>H279</t>
  </si>
  <si>
    <t>016874</t>
  </si>
  <si>
    <t>I818</t>
  </si>
  <si>
    <t>018874</t>
  </si>
  <si>
    <t>H001</t>
  </si>
  <si>
    <t>018122</t>
  </si>
  <si>
    <t>093042</t>
  </si>
  <si>
    <t>I621</t>
  </si>
  <si>
    <t>D707</t>
  </si>
  <si>
    <t>060038</t>
  </si>
  <si>
    <t>03100</t>
  </si>
  <si>
    <t>D810</t>
  </si>
  <si>
    <t>064038</t>
  </si>
  <si>
    <t>83035</t>
  </si>
  <si>
    <t>E206</t>
  </si>
  <si>
    <t>062038</t>
  </si>
  <si>
    <t>E589</t>
  </si>
  <si>
    <t>I151</t>
  </si>
  <si>
    <t>082070</t>
  </si>
  <si>
    <t>90018</t>
  </si>
  <si>
    <t>L112</t>
  </si>
  <si>
    <t>083070</t>
  </si>
  <si>
    <t>H228</t>
  </si>
  <si>
    <t>090070</t>
  </si>
  <si>
    <t>07029</t>
  </si>
  <si>
    <t>L093</t>
  </si>
  <si>
    <t>001070</t>
  </si>
  <si>
    <t>VILLAR DORA (TO)</t>
  </si>
  <si>
    <t>VILLAR FOCCHIARDO (TO)</t>
  </si>
  <si>
    <t>026023</t>
  </si>
  <si>
    <t>31041</t>
  </si>
  <si>
    <t>D030</t>
  </si>
  <si>
    <t>042023</t>
  </si>
  <si>
    <t>E837</t>
  </si>
  <si>
    <t>058054</t>
  </si>
  <si>
    <t>00066</t>
  </si>
  <si>
    <t>E900</t>
  </si>
  <si>
    <t>097054</t>
  </si>
  <si>
    <t>23876</t>
  </si>
  <si>
    <t>F674</t>
  </si>
  <si>
    <t>060054</t>
  </si>
  <si>
    <t>G662</t>
  </si>
  <si>
    <t>096054</t>
  </si>
  <si>
    <t>13883</t>
  </si>
  <si>
    <t>H553</t>
  </si>
  <si>
    <t>041054</t>
  </si>
  <si>
    <t>61047</t>
  </si>
  <si>
    <t>H958</t>
  </si>
  <si>
    <t>056054</t>
  </si>
  <si>
    <t>L612</t>
  </si>
  <si>
    <t>078054</t>
  </si>
  <si>
    <t>D614</t>
  </si>
  <si>
    <t>092091</t>
  </si>
  <si>
    <t>L613</t>
  </si>
  <si>
    <t>39020</t>
  </si>
  <si>
    <t>DATI IDENTIFICATIVI DEL RICHIEDENTE</t>
  </si>
  <si>
    <t>B747</t>
  </si>
  <si>
    <t>015835</t>
  </si>
  <si>
    <t>C008</t>
  </si>
  <si>
    <t>012835</t>
  </si>
  <si>
    <t>C212</t>
  </si>
  <si>
    <t>019835</t>
  </si>
  <si>
    <t>C239</t>
  </si>
  <si>
    <t>003835</t>
  </si>
  <si>
    <t>MONTEROSI (VT)</t>
  </si>
  <si>
    <t>NEPI (VT)</t>
  </si>
  <si>
    <t>ONANO (VT)</t>
  </si>
  <si>
    <t>ORIOLO ROMANO (VT)</t>
  </si>
  <si>
    <t>ORTE (VT)</t>
  </si>
  <si>
    <t>PIANSANO (VT)</t>
  </si>
  <si>
    <t>PORTO CERESIO (VA)</t>
  </si>
  <si>
    <t>PORTO VALTRAVAGLIA (VA)</t>
  </si>
  <si>
    <t>PREMEZZO (VA)</t>
  </si>
  <si>
    <t>PROSPIANO (VA)</t>
  </si>
  <si>
    <t>ACQUACANINA (MC)</t>
  </si>
  <si>
    <t>APIRO (MC)</t>
  </si>
  <si>
    <t>APPIGNANO (MC)</t>
  </si>
  <si>
    <t>BELFORTE DEL CHIENTI (MC)</t>
  </si>
  <si>
    <t>BOLOGNOLA (MC)</t>
  </si>
  <si>
    <t>CALDAROLA (MC)</t>
  </si>
  <si>
    <t>CAMERINO (MC)</t>
  </si>
  <si>
    <t>TUSCANIA (VT)</t>
  </si>
  <si>
    <t>VALENTANO (VT)</t>
  </si>
  <si>
    <t>VALLERANO (VT)</t>
  </si>
  <si>
    <t>VASANELLO (VT)</t>
  </si>
  <si>
    <t>VEJANO (VT)</t>
  </si>
  <si>
    <t>VETRALLA (VT)</t>
  </si>
  <si>
    <t>VIGNANELLO (VT)</t>
  </si>
  <si>
    <t>VILLA SAN GIOVANNI IN TUS (VT)</t>
  </si>
  <si>
    <t>VITERBO (VT)</t>
  </si>
  <si>
    <t>VITORCHIANO (VT)</t>
  </si>
  <si>
    <t>ALTINO (CH)</t>
  </si>
  <si>
    <t>CAPIZZONE (BG)</t>
  </si>
  <si>
    <t>CAPRIATE D'ADDA (BG)</t>
  </si>
  <si>
    <t>ALMENNO SAN SALVATORE (BG)</t>
  </si>
  <si>
    <t>ALZANO DI SOPRA (BG)</t>
  </si>
  <si>
    <t>ALZANO LOMBARDO (BG)</t>
  </si>
  <si>
    <t>ALZANO MAGGIORE (BG)</t>
  </si>
  <si>
    <t>AMBIVERE (BG)</t>
  </si>
  <si>
    <t>ANTEGNATE (BG)</t>
  </si>
  <si>
    <t>ARCENE (BG)</t>
  </si>
  <si>
    <t>VILLACASTELNUOVO (TO)</t>
  </si>
  <si>
    <t>VILLAFRANCA PIEMONTE (TO)</t>
  </si>
  <si>
    <t>VILLANOVA CANAVESE (TO)</t>
  </si>
  <si>
    <t>28026</t>
  </si>
  <si>
    <t>078072</t>
  </si>
  <si>
    <t>E859</t>
  </si>
  <si>
    <t>021072</t>
  </si>
  <si>
    <t>39054</t>
  </si>
  <si>
    <t>H236</t>
  </si>
  <si>
    <t>062072</t>
  </si>
  <si>
    <t>I455</t>
  </si>
  <si>
    <t>060072</t>
  </si>
  <si>
    <t>I697</t>
  </si>
  <si>
    <t>014072</t>
  </si>
  <si>
    <t>L563</t>
  </si>
  <si>
    <t>007072</t>
  </si>
  <si>
    <t>L783</t>
  </si>
  <si>
    <t>083072</t>
  </si>
  <si>
    <t>98027</t>
  </si>
  <si>
    <t>H418</t>
  </si>
  <si>
    <t>080072</t>
  </si>
  <si>
    <t>H903</t>
  </si>
  <si>
    <t>004072</t>
  </si>
  <si>
    <t>037044</t>
  </si>
  <si>
    <t>48020</t>
  </si>
  <si>
    <t>I196</t>
  </si>
  <si>
    <t>089017</t>
  </si>
  <si>
    <t>96100</t>
  </si>
  <si>
    <t>103045</t>
  </si>
  <si>
    <t>28817</t>
  </si>
  <si>
    <t>F192</t>
  </si>
  <si>
    <t>MALTA (I9)</t>
  </si>
  <si>
    <t>MALVINE=FALKLAND (ISOLE) (I9)</t>
  </si>
  <si>
    <t>SAN MARCO IN LAMIS (FG)</t>
  </si>
  <si>
    <t>SAN MARCO LA CATOLA (FG)</t>
  </si>
  <si>
    <t>SEQUALS (PN)</t>
  </si>
  <si>
    <t>SESTO AL REGHENA (PN)</t>
  </si>
  <si>
    <t>SPILIMBERGO (PN)</t>
  </si>
  <si>
    <t>TRAMONTI DI SOPRA (PN)</t>
  </si>
  <si>
    <t>026065</t>
  </si>
  <si>
    <t>31020</t>
  </si>
  <si>
    <t>H220</t>
  </si>
  <si>
    <t>060065</t>
  </si>
  <si>
    <t>I256</t>
  </si>
  <si>
    <t>057065</t>
  </si>
  <si>
    <t>I581</t>
  </si>
  <si>
    <t>006065</t>
  </si>
  <si>
    <t>D272</t>
  </si>
  <si>
    <t>079065</t>
  </si>
  <si>
    <t>E274</t>
  </si>
  <si>
    <t>078065</t>
  </si>
  <si>
    <t>E450</t>
  </si>
  <si>
    <t>065065</t>
  </si>
  <si>
    <t>E814</t>
  </si>
  <si>
    <t>030065</t>
  </si>
  <si>
    <t>33045</t>
  </si>
  <si>
    <t>QUASSOLO (TO)</t>
  </si>
  <si>
    <t>QUINCINETTO (TO)</t>
  </si>
  <si>
    <t>REANO (TO)</t>
  </si>
  <si>
    <t>REVIGLIASCO TORINESE (TO)</t>
  </si>
  <si>
    <t>RIBORDONE (TO)</t>
  </si>
  <si>
    <t>RICLARETTO (TO)</t>
  </si>
  <si>
    <t>RIVA PRESSO CHIERI (TO)</t>
  </si>
  <si>
    <t>NOVA LEVANTE (BZ)</t>
  </si>
  <si>
    <t>NOVA PONENTE (BZ)</t>
  </si>
  <si>
    <t>NOVACELLA (BZ)</t>
  </si>
  <si>
    <t>ONIES (BZ)</t>
  </si>
  <si>
    <t>ORA (BZ)</t>
  </si>
  <si>
    <t>ORIS (BZ)</t>
  </si>
  <si>
    <t>ORTISEI (BZ)</t>
  </si>
  <si>
    <t>PARCINES (BZ)</t>
  </si>
  <si>
    <t>PERCA (BZ)</t>
  </si>
  <si>
    <t>GHILARZA-ABBASANTA (OR)</t>
  </si>
  <si>
    <t>GONNOSCODINA (OR)</t>
  </si>
  <si>
    <t>GONNOSNO' (OR)</t>
  </si>
  <si>
    <t>GONNOSTRAMATZA (OR)</t>
  </si>
  <si>
    <t>MARRUBIU (OR)</t>
  </si>
  <si>
    <t>MASSAMA (OR)</t>
  </si>
  <si>
    <t>MASULLAS (OR)</t>
  </si>
  <si>
    <t>MILIS (OR)</t>
  </si>
  <si>
    <t>MOGORELLA (OR)</t>
  </si>
  <si>
    <t>MOGORO (OR)</t>
  </si>
  <si>
    <t>MORGONGIORI (OR)</t>
  </si>
  <si>
    <t>NARBOLIA (OR)</t>
  </si>
  <si>
    <t>NEONELI (OR)</t>
  </si>
  <si>
    <t>NORBELLO (OR)</t>
  </si>
  <si>
    <t>SAINT CHRISTOPHE (AO)</t>
  </si>
  <si>
    <t>SAINT DENIS (AO)</t>
  </si>
  <si>
    <t>SAINT MARCEL (AO)</t>
  </si>
  <si>
    <t>SAINT NICOLAS (AO)</t>
  </si>
  <si>
    <t>10077</t>
  </si>
  <si>
    <t>I024</t>
  </si>
  <si>
    <t>015248</t>
  </si>
  <si>
    <t>L928</t>
  </si>
  <si>
    <t>BRENNA (CO)</t>
  </si>
  <si>
    <t>A139</t>
  </si>
  <si>
    <t>095004</t>
  </si>
  <si>
    <t>09091</t>
  </si>
  <si>
    <t>A180</t>
  </si>
  <si>
    <t>A710</t>
  </si>
  <si>
    <t>058048</t>
  </si>
  <si>
    <t>COGOLETO (GE)</t>
  </si>
  <si>
    <t>MONTEODORISIO (CH)</t>
  </si>
  <si>
    <t>MOZZAGROGNA (CH)</t>
  </si>
  <si>
    <t>ORSOGNA (CH)</t>
  </si>
  <si>
    <t>ORTONA A MARE (CH)</t>
  </si>
  <si>
    <t>PAGLIETA (CH)</t>
  </si>
  <si>
    <t>F898</t>
  </si>
  <si>
    <t>ARDESIO (BG)</t>
  </si>
  <si>
    <t>ARZAGO D'ADDA (BG)</t>
  </si>
  <si>
    <t>AVERARA (BG)</t>
  </si>
  <si>
    <t>AVIATICO (BG)</t>
  </si>
  <si>
    <t>AZZANO SAN PAOLO (BG)</t>
  </si>
  <si>
    <t>AZZONE (BG)</t>
  </si>
  <si>
    <t>BAGNATICA (BG)</t>
  </si>
  <si>
    <t>BARBATA (BG)</t>
  </si>
  <si>
    <t>BARESI (BG)</t>
  </si>
  <si>
    <t>BARIANO (BG)</t>
  </si>
  <si>
    <t>003072</t>
  </si>
  <si>
    <t>SOLANAS (OR)</t>
  </si>
  <si>
    <t>SOLARUSSA (OR)</t>
  </si>
  <si>
    <t>SORRADILE (OR)</t>
  </si>
  <si>
    <t>TADASUNI (OR)</t>
  </si>
  <si>
    <t>TERRALBA (OR)</t>
  </si>
  <si>
    <t>TRAMATZA (OR)</t>
  </si>
  <si>
    <t>TRESNURAGHES (OR)</t>
  </si>
  <si>
    <t>ULA' TIRSO (OR)</t>
  </si>
  <si>
    <t>URAS (OR)</t>
  </si>
  <si>
    <t>USELLUS (OR)</t>
  </si>
  <si>
    <t>VILLA VERDE (OR)</t>
  </si>
  <si>
    <t>VILLANOVA TRUSCHEDU (OR)</t>
  </si>
  <si>
    <t>VILLAURBANA (OR)</t>
  </si>
  <si>
    <t>ZEDDIANI (OR)</t>
  </si>
  <si>
    <t>ZEPPARA (OR)</t>
  </si>
  <si>
    <t>ZERFALIU (OR)</t>
  </si>
  <si>
    <t>ZURI (OR)</t>
  </si>
  <si>
    <t>AGGIUS (SS)</t>
  </si>
  <si>
    <t>MACCHIA VALFORTORE (CB)</t>
  </si>
  <si>
    <t>MAFALDA (CB)</t>
  </si>
  <si>
    <t>MATRICE (CB)</t>
  </si>
  <si>
    <t>H703</t>
  </si>
  <si>
    <t>079116</t>
  </si>
  <si>
    <t>I164</t>
  </si>
  <si>
    <t>PALOMBARO (CH)</t>
  </si>
  <si>
    <t>PENNADOMO (CH)</t>
  </si>
  <si>
    <t>PENNAPIEDIMONTE (CH)</t>
  </si>
  <si>
    <t>PERANO (CH)</t>
  </si>
  <si>
    <t>PIETRAFERRAZZANA (CH)</t>
  </si>
  <si>
    <t>MALAYSIA (I9)</t>
  </si>
  <si>
    <t>MALDIVE (I9)</t>
  </si>
  <si>
    <t>MALI (I9)</t>
  </si>
  <si>
    <t>SPERLONGA (LT)</t>
  </si>
  <si>
    <t>SPIGNO SATURNIA (LT)</t>
  </si>
  <si>
    <t>TERRACINA (LT)</t>
  </si>
  <si>
    <t>VENTOTENE (LT)</t>
  </si>
  <si>
    <t>ACCUMOLI (RI)</t>
  </si>
  <si>
    <t>AMATRICE (RI)</t>
  </si>
  <si>
    <t>ANTRODOCO (RI)</t>
  </si>
  <si>
    <t>ASCREA (RI)</t>
  </si>
  <si>
    <t>BELMONTE IN SABINA (RI)</t>
  </si>
  <si>
    <t>BOCCHIGNANO (RI)</t>
  </si>
  <si>
    <t>BAGNOLO DEL SALENTO (LE)</t>
  </si>
  <si>
    <t>BOTRUGNO (LE)</t>
  </si>
  <si>
    <t>CALIMERA (LE)</t>
  </si>
  <si>
    <t>CAMPI SALENTINA (LE)</t>
  </si>
  <si>
    <t>98057</t>
  </si>
  <si>
    <t>F206</t>
  </si>
  <si>
    <t>044049</t>
  </si>
  <si>
    <t>SAN BIAGIO DELLA CIMA (IM)</t>
  </si>
  <si>
    <t>SAN LAZZARO REALE (IM)</t>
  </si>
  <si>
    <t>SAN LORENZO AL MARE (IM)</t>
  </si>
  <si>
    <t>102049</t>
  </si>
  <si>
    <t>COLLEBACCARO (RI)</t>
  </si>
  <si>
    <t>COLLEGIOVE (RI)</t>
  </si>
  <si>
    <t>COLLEVECCHIO (RI)</t>
  </si>
  <si>
    <t>COLLI SUL VELINO (RI)</t>
  </si>
  <si>
    <t>COMUNE NON IDENTIFICATO D (RI)</t>
  </si>
  <si>
    <t>015116</t>
  </si>
  <si>
    <t>I dati per tutta la tabella sono quelli riferiti alla campagna agraria in corso alla presentazione della domanda.</t>
  </si>
  <si>
    <t>019048</t>
  </si>
  <si>
    <t>D993</t>
  </si>
  <si>
    <t>024048</t>
  </si>
  <si>
    <t>36033</t>
  </si>
  <si>
    <t>E354</t>
  </si>
  <si>
    <t>030048</t>
  </si>
  <si>
    <t>E553</t>
  </si>
  <si>
    <t>061048</t>
  </si>
  <si>
    <t>81024</t>
  </si>
  <si>
    <t>091002</t>
  </si>
  <si>
    <t>08040</t>
  </si>
  <si>
    <t>Z259</t>
  </si>
  <si>
    <t>016082</t>
  </si>
  <si>
    <t>D015</t>
  </si>
  <si>
    <t>TAVOLE (IM)</t>
  </si>
  <si>
    <t>TERZORIO (IM)</t>
  </si>
  <si>
    <t>TORRAZZA (IM)</t>
  </si>
  <si>
    <t>TORRIA (IM)</t>
  </si>
  <si>
    <t>TRIORA (IM)</t>
  </si>
  <si>
    <t>UBAGA (IM)</t>
  </si>
  <si>
    <t>VALLEBONA (IM)</t>
  </si>
  <si>
    <t>VALLECROSIA (IM)</t>
  </si>
  <si>
    <t>VALLECROSIA CON SAN BIAGI (IM)</t>
  </si>
  <si>
    <t>A158</t>
  </si>
  <si>
    <t>014002</t>
  </si>
  <si>
    <t>23100</t>
  </si>
  <si>
    <t>I99248</t>
  </si>
  <si>
    <t>Z343</t>
  </si>
  <si>
    <t>016249</t>
  </si>
  <si>
    <t>D016</t>
  </si>
  <si>
    <t>004249</t>
  </si>
  <si>
    <t>SCOPELLO (VC)</t>
  </si>
  <si>
    <t>SELVE MARCONE (VC)</t>
  </si>
  <si>
    <t>SERRAVALLE SESIA (VC)</t>
  </si>
  <si>
    <t>CALASCA-CASTIGLIONE (NO)</t>
  </si>
  <si>
    <t>CALICE OSSOLANO (NO)</t>
  </si>
  <si>
    <t>CALOGNA (NO)</t>
  </si>
  <si>
    <t>003161</t>
  </si>
  <si>
    <t>017161</t>
  </si>
  <si>
    <t>25086</t>
  </si>
  <si>
    <t>H256</t>
  </si>
  <si>
    <t>006161</t>
  </si>
  <si>
    <t>15079</t>
  </si>
  <si>
    <t>I711</t>
  </si>
  <si>
    <t>018161</t>
  </si>
  <si>
    <t>L292</t>
  </si>
  <si>
    <t>002161</t>
  </si>
  <si>
    <t>004161</t>
  </si>
  <si>
    <t>S99347</t>
  </si>
  <si>
    <t>COLLEPASSO (LE)</t>
  </si>
  <si>
    <t>MURO LECCESE (LE)</t>
  </si>
  <si>
    <t>NARDO' (LE)</t>
  </si>
  <si>
    <t>NEVIANO (LE)</t>
  </si>
  <si>
    <t>NOCIGLIA (LE)</t>
  </si>
  <si>
    <t>NOVOLI (LE)</t>
  </si>
  <si>
    <t>ORTELLE (LE)</t>
  </si>
  <si>
    <t>OTRANTO (LE)</t>
  </si>
  <si>
    <t>PALMARIGGI (LE)</t>
  </si>
  <si>
    <t>PARABITA (LE)</t>
  </si>
  <si>
    <t>PATU' (LE)</t>
  </si>
  <si>
    <t>CALTABELLOTTA (AG)</t>
  </si>
  <si>
    <t>CAMASTRA (AG)</t>
  </si>
  <si>
    <t>CAMMARATA (AG)</t>
  </si>
  <si>
    <t>068023</t>
  </si>
  <si>
    <t>068024</t>
  </si>
  <si>
    <t>068025</t>
  </si>
  <si>
    <t>068026</t>
  </si>
  <si>
    <t>068027</t>
  </si>
  <si>
    <t>C585</t>
  </si>
  <si>
    <t>078050</t>
  </si>
  <si>
    <t>D328</t>
  </si>
  <si>
    <t>024050</t>
  </si>
  <si>
    <t>E465</t>
  </si>
  <si>
    <t>TUVALU (I9)</t>
  </si>
  <si>
    <t>CIVITELLA MESSER RAIMONDO (CH)</t>
  </si>
  <si>
    <t>COLLEDIMACINE (CH)</t>
  </si>
  <si>
    <t>COLLEDIMEZZO (CH)</t>
  </si>
  <si>
    <t>VILLAGRANDE STRISAILI (NU)</t>
  </si>
  <si>
    <t>VILLANOVA TULO (NU)</t>
  </si>
  <si>
    <t>ABBASANTA (OR)</t>
  </si>
  <si>
    <t>001195</t>
  </si>
  <si>
    <t>G705</t>
  </si>
  <si>
    <t>015195</t>
  </si>
  <si>
    <t>20098</t>
  </si>
  <si>
    <t>CAIOLO (SO)</t>
  </si>
  <si>
    <t>CAMPODOLCINO (SO)</t>
  </si>
  <si>
    <t>CAMPOVICO (SO)</t>
  </si>
  <si>
    <t>PELLIZZANO (TN)</t>
  </si>
  <si>
    <t>PELUGO (TN)</t>
  </si>
  <si>
    <t>PERGINE VALSUGANA (TN)</t>
  </si>
  <si>
    <t>B202</t>
  </si>
  <si>
    <t>096009</t>
  </si>
  <si>
    <t>B457</t>
  </si>
  <si>
    <t>083050</t>
  </si>
  <si>
    <t>F210</t>
  </si>
  <si>
    <t>001050</t>
  </si>
  <si>
    <t>B588</t>
  </si>
  <si>
    <t>SERSALE (CZ)</t>
  </si>
  <si>
    <t>SETTINGIANO (CZ)</t>
  </si>
  <si>
    <t>SIMBARIO (CZ)</t>
  </si>
  <si>
    <t>SIMERI CRICHI (CZ)</t>
  </si>
  <si>
    <t>SORBO SAN BASILE (CZ)</t>
  </si>
  <si>
    <t>SORIANELLO (CZ)</t>
  </si>
  <si>
    <t>SORIANO CALABRO (CZ)</t>
  </si>
  <si>
    <t>SOVERATO (CZ)</t>
  </si>
  <si>
    <t>SOVERIA MANNELLI (CZ)</t>
  </si>
  <si>
    <t>SOVERIA SIMERI (CZ)</t>
  </si>
  <si>
    <t>SPADOLA (CZ)</t>
  </si>
  <si>
    <t>SPILINGA (CZ)</t>
  </si>
  <si>
    <t>SQUILLACE (CZ)</t>
  </si>
  <si>
    <t>STALETTI (CZ)</t>
  </si>
  <si>
    <t>ROSOLINA (RO)</t>
  </si>
  <si>
    <t>ROVIGO (RO)</t>
  </si>
  <si>
    <t>SAGUEDO (RO)</t>
  </si>
  <si>
    <t>SALARA (RO)</t>
  </si>
  <si>
    <t>SALVATERRA (RO)</t>
  </si>
  <si>
    <t>TUFINO (NA)</t>
  </si>
  <si>
    <t>47842</t>
  </si>
  <si>
    <t>H921</t>
  </si>
  <si>
    <t>074017</t>
  </si>
  <si>
    <t>72019</t>
  </si>
  <si>
    <t>I396</t>
  </si>
  <si>
    <t>E362</t>
  </si>
  <si>
    <t>003862</t>
  </si>
  <si>
    <t>E774</t>
  </si>
  <si>
    <t>022862</t>
  </si>
  <si>
    <t>E909</t>
  </si>
  <si>
    <t>MELITO DI NAPOLI (NA)</t>
  </si>
  <si>
    <t>META (NA)</t>
  </si>
  <si>
    <t>MONTE DI PROCIDA (NA)</t>
  </si>
  <si>
    <t>MUGNANO DI NAPOLI (NA)</t>
  </si>
  <si>
    <t>NAPOLI (NA)</t>
  </si>
  <si>
    <t>NOLA (NA)</t>
  </si>
  <si>
    <t>OTTAVIANO (NA)</t>
  </si>
  <si>
    <t>PALMA CAMPANIA (NA)</t>
  </si>
  <si>
    <t>PIANO DI SORRENTO (NA)</t>
  </si>
  <si>
    <t>PIANURA (NA)</t>
  </si>
  <si>
    <t>PIMONTE (NA)</t>
  </si>
  <si>
    <t>PISCINOLA (NA)</t>
  </si>
  <si>
    <t>012862</t>
  </si>
  <si>
    <t>F169</t>
  </si>
  <si>
    <t>017862</t>
  </si>
  <si>
    <t>F792</t>
  </si>
  <si>
    <t>021862</t>
  </si>
  <si>
    <t>G069</t>
  </si>
  <si>
    <t>016862</t>
  </si>
  <si>
    <t>H864</t>
  </si>
  <si>
    <t>001862</t>
  </si>
  <si>
    <t>H998</t>
  </si>
  <si>
    <t>018862</t>
  </si>
  <si>
    <t>I127</t>
  </si>
  <si>
    <t>031862</t>
  </si>
  <si>
    <t>I355</t>
  </si>
  <si>
    <t>013863</t>
  </si>
  <si>
    <t>C966</t>
  </si>
  <si>
    <t>015863</t>
  </si>
  <si>
    <t>C981</t>
  </si>
  <si>
    <t>019863</t>
  </si>
  <si>
    <t>E561</t>
  </si>
  <si>
    <t>003863</t>
  </si>
  <si>
    <t>E824</t>
  </si>
  <si>
    <t>022863</t>
  </si>
  <si>
    <t>E935</t>
  </si>
  <si>
    <t>012863</t>
  </si>
  <si>
    <t>C687</t>
  </si>
  <si>
    <t>022825</t>
  </si>
  <si>
    <t>C822</t>
  </si>
  <si>
    <t>031825</t>
  </si>
  <si>
    <t>D138</t>
  </si>
  <si>
    <t>016825</t>
  </si>
  <si>
    <t>D404</t>
  </si>
  <si>
    <t>021825</t>
  </si>
  <si>
    <t>D413</t>
  </si>
  <si>
    <t>001825</t>
  </si>
  <si>
    <t>D535</t>
  </si>
  <si>
    <t>008825</t>
  </si>
  <si>
    <t>G035</t>
  </si>
  <si>
    <t>I99825</t>
  </si>
  <si>
    <t>Z734</t>
  </si>
  <si>
    <t>002825</t>
  </si>
  <si>
    <t>H381</t>
  </si>
  <si>
    <t>009825</t>
  </si>
  <si>
    <t>H464</t>
  </si>
  <si>
    <t>010825</t>
  </si>
  <si>
    <t>015201</t>
  </si>
  <si>
    <t>20028</t>
  </si>
  <si>
    <t>I409</t>
  </si>
  <si>
    <t>010801</t>
  </si>
  <si>
    <t>BASELGA DI PINE' (TN)</t>
  </si>
  <si>
    <t>BASELGA DI VEZZANO (TN)</t>
  </si>
  <si>
    <t>BEDOLLO (TN)</t>
  </si>
  <si>
    <t>BERSONE (TN)</t>
  </si>
  <si>
    <t>BESENELLO (TN)</t>
  </si>
  <si>
    <t>BESENO (TN)</t>
  </si>
  <si>
    <t>BEZZECCA (TN)</t>
  </si>
  <si>
    <t>VENASCA (CN)</t>
  </si>
  <si>
    <t>VERDUNO (CN)</t>
  </si>
  <si>
    <t>BIACESA (TN)</t>
  </si>
  <si>
    <t>BIENO (TN)</t>
  </si>
  <si>
    <t>035034</t>
  </si>
  <si>
    <t>42010</t>
  </si>
  <si>
    <t>H298</t>
  </si>
  <si>
    <t>B160</t>
  </si>
  <si>
    <t>007011</t>
  </si>
  <si>
    <t>B192</t>
  </si>
  <si>
    <t>014011</t>
  </si>
  <si>
    <t>B366</t>
  </si>
  <si>
    <t>096011</t>
  </si>
  <si>
    <t>13812</t>
  </si>
  <si>
    <t>B508</t>
  </si>
  <si>
    <t>035011</t>
  </si>
  <si>
    <t>42033</t>
  </si>
  <si>
    <t>B825</t>
  </si>
  <si>
    <t>010011</t>
  </si>
  <si>
    <t>B939</t>
  </si>
  <si>
    <t>14013</t>
  </si>
  <si>
    <t>C154</t>
  </si>
  <si>
    <t>058026</t>
  </si>
  <si>
    <t>00033</t>
  </si>
  <si>
    <t>C390</t>
  </si>
  <si>
    <t>082026</t>
  </si>
  <si>
    <t>C420</t>
  </si>
  <si>
    <t>F355</t>
  </si>
  <si>
    <t>BOJANO (CB)</t>
  </si>
  <si>
    <t>BONEFRO (CB)</t>
  </si>
  <si>
    <t>BUSSO (CB)</t>
  </si>
  <si>
    <t>MONACILIONI (CB)</t>
  </si>
  <si>
    <t>MONTAGANO (CB)</t>
  </si>
  <si>
    <t>MONTENERO DI BISACCIA (CB)</t>
  </si>
  <si>
    <t>MONTORIO NEI FRENTANI (CB)</t>
  </si>
  <si>
    <t>MORRONE DEL SANNIO (CB)</t>
  </si>
  <si>
    <t>ORATINO (CB)</t>
  </si>
  <si>
    <t>L843</t>
  </si>
  <si>
    <t>005087</t>
  </si>
  <si>
    <t>MALEO (LO)</t>
  </si>
  <si>
    <t>MARUDO (LO)</t>
  </si>
  <si>
    <t>MASSALENGO (LO)</t>
  </si>
  <si>
    <t>MELETI (LO)</t>
  </si>
  <si>
    <t>MERLINO (LO)</t>
  </si>
  <si>
    <t>MONTANASO LOMBARDO (LO)</t>
  </si>
  <si>
    <t>MULAZZANO (LO)</t>
  </si>
  <si>
    <t>ORIO LITTA (LO)</t>
  </si>
  <si>
    <t>MONTECCHIA DI CROSARA (VR)</t>
  </si>
  <si>
    <t>MONTEFORTE D'ALPONE (VR)</t>
  </si>
  <si>
    <t>MONTORIO VERONESE (VR)</t>
  </si>
  <si>
    <t>H564</t>
  </si>
  <si>
    <t>079111</t>
  </si>
  <si>
    <t>064111</t>
  </si>
  <si>
    <t>L301</t>
  </si>
  <si>
    <t>058111</t>
  </si>
  <si>
    <t>00049</t>
  </si>
  <si>
    <t>L719</t>
  </si>
  <si>
    <t>001111</t>
  </si>
  <si>
    <t>015875</t>
  </si>
  <si>
    <t>E385</t>
  </si>
  <si>
    <t>022854</t>
  </si>
  <si>
    <t>E663</t>
  </si>
  <si>
    <t>017854</t>
  </si>
  <si>
    <t>E740</t>
  </si>
  <si>
    <t>021854</t>
  </si>
  <si>
    <t>F617</t>
  </si>
  <si>
    <t>018854</t>
  </si>
  <si>
    <t>G617</t>
  </si>
  <si>
    <t>031854</t>
  </si>
  <si>
    <t>G739</t>
  </si>
  <si>
    <t>001854</t>
  </si>
  <si>
    <t>H457</t>
  </si>
  <si>
    <t>013855</t>
  </si>
  <si>
    <t>C572</t>
  </si>
  <si>
    <t>015855</t>
  </si>
  <si>
    <t>C643</t>
  </si>
  <si>
    <t>003855</t>
  </si>
  <si>
    <t>019855</t>
  </si>
  <si>
    <t>D833</t>
  </si>
  <si>
    <t>012855</t>
  </si>
  <si>
    <t>E495</t>
  </si>
  <si>
    <t>024090</t>
  </si>
  <si>
    <t>F810</t>
  </si>
  <si>
    <t>064090</t>
  </si>
  <si>
    <t>L083</t>
  </si>
  <si>
    <t>20057</t>
  </si>
  <si>
    <t>L704</t>
  </si>
  <si>
    <t>016232</t>
  </si>
  <si>
    <t>24049</t>
  </si>
  <si>
    <t>L752</t>
  </si>
  <si>
    <t>I99232</t>
  </si>
  <si>
    <t>Z329</t>
  </si>
  <si>
    <t>013233</t>
  </si>
  <si>
    <t>093051</t>
  </si>
  <si>
    <t>M190</t>
  </si>
  <si>
    <t>028051</t>
  </si>
  <si>
    <t>F091</t>
  </si>
  <si>
    <t>075051</t>
  </si>
  <si>
    <t>73036</t>
  </si>
  <si>
    <t>F816</t>
  </si>
  <si>
    <t>092051</t>
  </si>
  <si>
    <t>09045</t>
  </si>
  <si>
    <t>H118</t>
  </si>
  <si>
    <t>029051</t>
  </si>
  <si>
    <t>L988</t>
  </si>
  <si>
    <t>001052</t>
  </si>
  <si>
    <t>B605</t>
  </si>
  <si>
    <t>H838</t>
  </si>
  <si>
    <t>006171</t>
  </si>
  <si>
    <t>L139</t>
  </si>
  <si>
    <t>016171</t>
  </si>
  <si>
    <t>H259</t>
  </si>
  <si>
    <t>004233</t>
  </si>
  <si>
    <t>L558</t>
  </si>
  <si>
    <t>001233</t>
  </si>
  <si>
    <t>H702</t>
  </si>
  <si>
    <t>015233</t>
  </si>
  <si>
    <t>L709</t>
  </si>
  <si>
    <t>016233</t>
  </si>
  <si>
    <t>L753</t>
  </si>
  <si>
    <t>001234</t>
  </si>
  <si>
    <t>H734</t>
  </si>
  <si>
    <t>004234</t>
  </si>
  <si>
    <t>L580</t>
  </si>
  <si>
    <t>013234</t>
  </si>
  <si>
    <t>C936</t>
  </si>
  <si>
    <t>016234</t>
  </si>
  <si>
    <t>24029</t>
  </si>
  <si>
    <t>L795</t>
  </si>
  <si>
    <t>015234</t>
  </si>
  <si>
    <t>L744</t>
  </si>
  <si>
    <t>004235</t>
  </si>
  <si>
    <t>L631</t>
  </si>
  <si>
    <t>079131</t>
  </si>
  <si>
    <t>I704</t>
  </si>
  <si>
    <t>013131</t>
  </si>
  <si>
    <t>E638</t>
  </si>
  <si>
    <t>016131</t>
  </si>
  <si>
    <t>E794</t>
  </si>
  <si>
    <t>015131</t>
  </si>
  <si>
    <t>E819</t>
  </si>
  <si>
    <t>006131</t>
  </si>
  <si>
    <t>I168</t>
  </si>
  <si>
    <t>022191</t>
  </si>
  <si>
    <t>L097</t>
  </si>
  <si>
    <t>017191</t>
  </si>
  <si>
    <t>L406</t>
  </si>
  <si>
    <t>001191</t>
  </si>
  <si>
    <t>010053</t>
  </si>
  <si>
    <t>H802</t>
  </si>
  <si>
    <t>025053</t>
  </si>
  <si>
    <t>32036</t>
  </si>
  <si>
    <t>I563</t>
  </si>
  <si>
    <t>013053</t>
  </si>
  <si>
    <t>B977</t>
  </si>
  <si>
    <t>005053</t>
  </si>
  <si>
    <t>14012</t>
  </si>
  <si>
    <t>D554</t>
  </si>
  <si>
    <t>030053</t>
  </si>
  <si>
    <t>E833</t>
  </si>
  <si>
    <t>064053</t>
  </si>
  <si>
    <t>F491</t>
  </si>
  <si>
    <t>020042</t>
  </si>
  <si>
    <t>46025</t>
  </si>
  <si>
    <t>G753</t>
  </si>
  <si>
    <t>087042</t>
  </si>
  <si>
    <t>95027</t>
  </si>
  <si>
    <t>H940</t>
  </si>
  <si>
    <t>040042</t>
  </si>
  <si>
    <t>47038</t>
  </si>
  <si>
    <t>033042</t>
  </si>
  <si>
    <t>I434</t>
  </si>
  <si>
    <t>027042</t>
  </si>
  <si>
    <t>017123</t>
  </si>
  <si>
    <t>G061</t>
  </si>
  <si>
    <t>078123</t>
  </si>
  <si>
    <t>87018</t>
  </si>
  <si>
    <t>H981</t>
  </si>
  <si>
    <t>065123</t>
  </si>
  <si>
    <t>I031</t>
  </si>
  <si>
    <t>079123</t>
  </si>
  <si>
    <t>I823</t>
  </si>
  <si>
    <t>015223</t>
  </si>
  <si>
    <t>L434</t>
  </si>
  <si>
    <t>001223</t>
  </si>
  <si>
    <t>H511</t>
  </si>
  <si>
    <t>001224</t>
  </si>
  <si>
    <t>H539</t>
  </si>
  <si>
    <t>004224</t>
  </si>
  <si>
    <t>I985</t>
  </si>
  <si>
    <t>013224</t>
  </si>
  <si>
    <t>022224</t>
  </si>
  <si>
    <t>M113</t>
  </si>
  <si>
    <t>015224</t>
  </si>
  <si>
    <t>L454</t>
  </si>
  <si>
    <t>016224</t>
  </si>
  <si>
    <t>D047</t>
  </si>
  <si>
    <t>015866</t>
  </si>
  <si>
    <t>D070</t>
  </si>
  <si>
    <t>019866</t>
  </si>
  <si>
    <t>E733</t>
  </si>
  <si>
    <t>022866</t>
  </si>
  <si>
    <t>F049</t>
  </si>
  <si>
    <t>003866</t>
  </si>
  <si>
    <t>ROSE (CS)</t>
  </si>
  <si>
    <t>ROSETO CAPO SPULICO (CS)</t>
  </si>
  <si>
    <t>ROSSANO (CS)</t>
  </si>
  <si>
    <t>ROTA GRECA (CS)</t>
  </si>
  <si>
    <t>ROVITO (CS)</t>
  </si>
  <si>
    <t>BOLIVIA (I9)</t>
  </si>
  <si>
    <t>BOPHUTHATSWANA=SUDAFRICA (I9)</t>
  </si>
  <si>
    <t>FORESTO SESIA (VC)</t>
  </si>
  <si>
    <t>FORMIGLIANA (VC)</t>
  </si>
  <si>
    <t>SORBO SERPICO (AV)</t>
  </si>
  <si>
    <t>SPERONE (AV)</t>
  </si>
  <si>
    <t>STURNO (AV)</t>
  </si>
  <si>
    <t>097053</t>
  </si>
  <si>
    <t>GAGLIANICO (VC)</t>
  </si>
  <si>
    <t>GATTINARA (VC)</t>
  </si>
  <si>
    <t>GHISLARENGO (VC)</t>
  </si>
  <si>
    <t>GIFFLENGA (VC)</t>
  </si>
  <si>
    <t>GRAGLIA (VC)</t>
  </si>
  <si>
    <t>GREGGIO (VC)</t>
  </si>
  <si>
    <t>GUARDABOSONE (VC)</t>
  </si>
  <si>
    <t>ISOLELLA (VC)</t>
  </si>
  <si>
    <t>LAMPORO (VC)</t>
  </si>
  <si>
    <t>CASTEL GIORGIO (TR)</t>
  </si>
  <si>
    <t>CASTEL VISCARDO (TR)</t>
  </si>
  <si>
    <t>CESI (TR)</t>
  </si>
  <si>
    <t>COLLESCIPOLI (TR)</t>
  </si>
  <si>
    <t>COLLESTATTE (TR)</t>
  </si>
  <si>
    <t>RESANA (TV)</t>
  </si>
  <si>
    <t>REVINE (TV)</t>
  </si>
  <si>
    <t>REVINE LAGO (TV)</t>
  </si>
  <si>
    <t>RIESE PIO X (TV)</t>
  </si>
  <si>
    <t>RONCADE (TV)</t>
  </si>
  <si>
    <t>NOCARA (CS)</t>
  </si>
  <si>
    <t>ORIOLO (CS)</t>
  </si>
  <si>
    <t>PONTE NOSSA (BG)</t>
  </si>
  <si>
    <t>PONTE SAN PIETRO (BG)</t>
  </si>
  <si>
    <t>PONTERANICA (BG)</t>
  </si>
  <si>
    <t>PONTIDA (BG)</t>
  </si>
  <si>
    <t>PONTIROLO NUOVO (BG)</t>
  </si>
  <si>
    <t>SERINA (BG)</t>
  </si>
  <si>
    <t>SFORZATICA (BG)</t>
  </si>
  <si>
    <t>SOLTO (BG)</t>
  </si>
  <si>
    <t>SOLTO COLLINA (BG)</t>
  </si>
  <si>
    <t>SANT'APOLLINARE CON SELVA (RO)</t>
  </si>
  <si>
    <t>STIENTA (RO)</t>
  </si>
  <si>
    <t>TAGLIO DI PO (RO)</t>
  </si>
  <si>
    <t>TRECENTA (RO)</t>
  </si>
  <si>
    <t>VILLA D'ADIGE (RO)</t>
  </si>
  <si>
    <t>CASTELLO DI GODEGO (TV)</t>
  </si>
  <si>
    <t>CAVASO DEL TOMBA (TV)</t>
  </si>
  <si>
    <t>015123</t>
  </si>
  <si>
    <t>20035</t>
  </si>
  <si>
    <t>E617</t>
  </si>
  <si>
    <t>018123</t>
  </si>
  <si>
    <t>27038</t>
  </si>
  <si>
    <t>H369</t>
  </si>
  <si>
    <t>012123</t>
  </si>
  <si>
    <t>21019</t>
  </si>
  <si>
    <t>I819</t>
  </si>
  <si>
    <t>030123</t>
  </si>
  <si>
    <t>L309</t>
  </si>
  <si>
    <t>S99123</t>
  </si>
  <si>
    <t>Z123</t>
  </si>
  <si>
    <t>001124</t>
  </si>
  <si>
    <t>E368</t>
  </si>
  <si>
    <t>013124</t>
  </si>
  <si>
    <t>15039</t>
  </si>
  <si>
    <t>G204</t>
  </si>
  <si>
    <t>B449</t>
  </si>
  <si>
    <t>006900</t>
  </si>
  <si>
    <t>D778</t>
  </si>
  <si>
    <t>041900</t>
  </si>
  <si>
    <t>POLLEIN (AO)</t>
  </si>
  <si>
    <t>PONTBOSET (AO)</t>
  </si>
  <si>
    <t>PONTEY (AO)</t>
  </si>
  <si>
    <t>PONT-SAINT MARTIN (AO)</t>
  </si>
  <si>
    <t>PRE'-SAINT-DIDIER (AO)</t>
  </si>
  <si>
    <t>QUART (AO)</t>
  </si>
  <si>
    <t>RHEMES (AO)</t>
  </si>
  <si>
    <t>COMUNE NON IDENTIFICATO D (TR)</t>
  </si>
  <si>
    <t>FABRO (TR)</t>
  </si>
  <si>
    <t>004052</t>
  </si>
  <si>
    <t>C176</t>
  </si>
  <si>
    <t>012052</t>
  </si>
  <si>
    <t>L074</t>
  </si>
  <si>
    <t>023085</t>
  </si>
  <si>
    <t>L136</t>
  </si>
  <si>
    <t>026085</t>
  </si>
  <si>
    <t>L402</t>
  </si>
  <si>
    <t>079085</t>
  </si>
  <si>
    <t>F888</t>
  </si>
  <si>
    <t>016086</t>
  </si>
  <si>
    <t>24062</t>
  </si>
  <si>
    <t>D117</t>
  </si>
  <si>
    <t>013086</t>
  </si>
  <si>
    <t>022086</t>
  </si>
  <si>
    <t>L085</t>
  </si>
  <si>
    <t>004040</t>
  </si>
  <si>
    <t>86078</t>
  </si>
  <si>
    <t>I682</t>
  </si>
  <si>
    <t>054050</t>
  </si>
  <si>
    <t>06038</t>
  </si>
  <si>
    <t>I888</t>
  </si>
  <si>
    <t>048050</t>
  </si>
  <si>
    <t>CONA (VE)</t>
  </si>
  <si>
    <t>BAGNOLI DEL TRIGNO (IS)</t>
  </si>
  <si>
    <t>BELMONTE DEL SANNIO (IS)</t>
  </si>
  <si>
    <t>CANTALUPO NEL SANNIO (IS)</t>
  </si>
  <si>
    <t>072016</t>
  </si>
  <si>
    <t>B998</t>
  </si>
  <si>
    <t>071016</t>
  </si>
  <si>
    <t>C202</t>
  </si>
  <si>
    <t>010016</t>
  </si>
  <si>
    <t>16044</t>
  </si>
  <si>
    <t>C673</t>
  </si>
  <si>
    <t>084016</t>
  </si>
  <si>
    <t>C928</t>
  </si>
  <si>
    <t>042016</t>
  </si>
  <si>
    <t>60034</t>
  </si>
  <si>
    <t>D211</t>
  </si>
  <si>
    <t>048016</t>
  </si>
  <si>
    <t>50063</t>
  </si>
  <si>
    <t>064074</t>
  </si>
  <si>
    <t>G990</t>
  </si>
  <si>
    <t>097074</t>
  </si>
  <si>
    <t>C256</t>
  </si>
  <si>
    <t>BUBBIANO (MI)</t>
  </si>
  <si>
    <t>015871</t>
  </si>
  <si>
    <t>D466</t>
  </si>
  <si>
    <t>030811</t>
  </si>
  <si>
    <t>F228</t>
  </si>
  <si>
    <t>041811</t>
  </si>
  <si>
    <t>F490</t>
  </si>
  <si>
    <t>D173</t>
  </si>
  <si>
    <t>015870</t>
  </si>
  <si>
    <t>D381</t>
  </si>
  <si>
    <t>022870</t>
  </si>
  <si>
    <t>F160</t>
  </si>
  <si>
    <t>21047</t>
  </si>
  <si>
    <t>I441</t>
  </si>
  <si>
    <t>030119</t>
  </si>
  <si>
    <t>L600</t>
  </si>
  <si>
    <t>019910</t>
  </si>
  <si>
    <t>L687</t>
  </si>
  <si>
    <t>012111</t>
  </si>
  <si>
    <t>21018</t>
  </si>
  <si>
    <t>E529</t>
  </si>
  <si>
    <t>018111</t>
  </si>
  <si>
    <t>G612</t>
  </si>
  <si>
    <t>005111</t>
  </si>
  <si>
    <t>L531</t>
  </si>
  <si>
    <t>006111</t>
  </si>
  <si>
    <t>15075</t>
  </si>
  <si>
    <t>F737</t>
  </si>
  <si>
    <t>21036</t>
  </si>
  <si>
    <t>D963</t>
  </si>
  <si>
    <t>065074</t>
  </si>
  <si>
    <t>022141</t>
  </si>
  <si>
    <t>G644</t>
  </si>
  <si>
    <t>078141</t>
  </si>
  <si>
    <t>12066</t>
  </si>
  <si>
    <t>F669</t>
  </si>
  <si>
    <t>065142</t>
  </si>
  <si>
    <t>TEOR (UD)</t>
  </si>
  <si>
    <t>TERZO D'AQUILEIA (UD)</t>
  </si>
  <si>
    <t>TOLMEZZO (UD)</t>
  </si>
  <si>
    <t>17056</t>
  </si>
  <si>
    <t>C463</t>
  </si>
  <si>
    <t>D005</t>
  </si>
  <si>
    <t>RAFFA (BS)</t>
  </si>
  <si>
    <t>REMEDELLO (BS)</t>
  </si>
  <si>
    <t>14037</t>
  </si>
  <si>
    <t>G894</t>
  </si>
  <si>
    <t>030087</t>
  </si>
  <si>
    <t>H161</t>
  </si>
  <si>
    <t>097087</t>
  </si>
  <si>
    <t>23879</t>
  </si>
  <si>
    <t>L755</t>
  </si>
  <si>
    <t>012087</t>
  </si>
  <si>
    <t>27055</t>
  </si>
  <si>
    <t>80047</t>
  </si>
  <si>
    <t>H931</t>
  </si>
  <si>
    <t>044068</t>
  </si>
  <si>
    <t>63019</t>
  </si>
  <si>
    <t>I324</t>
  </si>
  <si>
    <t>058087</t>
  </si>
  <si>
    <t>H411</t>
  </si>
  <si>
    <t>064087</t>
  </si>
  <si>
    <t>I163</t>
  </si>
  <si>
    <t>021087</t>
  </si>
  <si>
    <t>39017</t>
  </si>
  <si>
    <t>I519</t>
  </si>
  <si>
    <t>012871</t>
  </si>
  <si>
    <t>F825</t>
  </si>
  <si>
    <t>019871</t>
  </si>
  <si>
    <t>F938</t>
  </si>
  <si>
    <t>003871</t>
  </si>
  <si>
    <t>G024</t>
  </si>
  <si>
    <t>017871</t>
  </si>
  <si>
    <t>G490</t>
  </si>
  <si>
    <t>021871</t>
  </si>
  <si>
    <t>005802</t>
  </si>
  <si>
    <t>C281</t>
  </si>
  <si>
    <t>063802</t>
  </si>
  <si>
    <t>C603</t>
  </si>
  <si>
    <t>064802</t>
  </si>
  <si>
    <t>C607</t>
  </si>
  <si>
    <t>027802</t>
  </si>
  <si>
    <t>C647</t>
  </si>
  <si>
    <t>012902</t>
  </si>
  <si>
    <t>L940</t>
  </si>
  <si>
    <t>999903</t>
  </si>
  <si>
    <t>A824</t>
  </si>
  <si>
    <t>MACCASTORNA (LO)</t>
  </si>
  <si>
    <t>MAIRAGO (LO)</t>
  </si>
  <si>
    <t>13067</t>
  </si>
  <si>
    <t>23889</t>
  </si>
  <si>
    <t>I243</t>
  </si>
  <si>
    <t>062074</t>
  </si>
  <si>
    <t>L086</t>
  </si>
  <si>
    <t>016074</t>
  </si>
  <si>
    <t>24034</t>
  </si>
  <si>
    <t>C728</t>
  </si>
  <si>
    <t>012074</t>
  </si>
  <si>
    <t>FONTECCHIO (AQ)</t>
  </si>
  <si>
    <t>FOSSA (AQ)</t>
  </si>
  <si>
    <t>GAGLIANO ATERNO (AQ)</t>
  </si>
  <si>
    <t>GIOIA DEI MARSI (AQ)</t>
  </si>
  <si>
    <t>063044</t>
  </si>
  <si>
    <t>80061</t>
  </si>
  <si>
    <t>F030</t>
  </si>
  <si>
    <t>DIVACCIA GROTTE DEL TIMAV (TS)</t>
  </si>
  <si>
    <t>DUINO (TS)</t>
  </si>
  <si>
    <t>DUINO AURISINA (TS)</t>
  </si>
  <si>
    <t>DUTTOGLIANO (TS)</t>
  </si>
  <si>
    <t>SANT'ANGELO LIMOSANO (CB)</t>
  </si>
  <si>
    <t>SANT'ELIA A PIANISI (CB)</t>
  </si>
  <si>
    <t>SEPINO (CB)</t>
  </si>
  <si>
    <t>SPINETE (CB)</t>
  </si>
  <si>
    <t>TAVENNA (CB)</t>
  </si>
  <si>
    <t>TERMOLI (CB)</t>
  </si>
  <si>
    <t>MONGRASSANO (CS)</t>
  </si>
  <si>
    <t>MONTALTO UFFUGO (CS)</t>
  </si>
  <si>
    <t>MONTEGIORDANO (CS)</t>
  </si>
  <si>
    <t>MORANO CALABRO (CS)</t>
  </si>
  <si>
    <t>MORMANNO (CS)</t>
  </si>
  <si>
    <t>022871</t>
  </si>
  <si>
    <t>F177</t>
  </si>
  <si>
    <t>PRATA D'ANSIDONIA (AQ)</t>
  </si>
  <si>
    <t>PRATOLA PELIGNA (AQ)</t>
  </si>
  <si>
    <t>ROIO PIANO (AQ)</t>
  </si>
  <si>
    <t>SAN BENEDETTO DEI MARSI (AQ)</t>
  </si>
  <si>
    <t>SAN BENEDETTO IN PERILLIS (AQ)</t>
  </si>
  <si>
    <t>CALTO (RO)</t>
  </si>
  <si>
    <t>CANARO (RO)</t>
  </si>
  <si>
    <t>CANDA (RO)</t>
  </si>
  <si>
    <t>CASTELGUGLIELMO (RO)</t>
  </si>
  <si>
    <t>CASTELMASSA (RO)</t>
  </si>
  <si>
    <t>CASTELNOVO BARIANO (RO)</t>
  </si>
  <si>
    <t>CENESELLI (RO)</t>
  </si>
  <si>
    <t>CEREGNANO (RO)</t>
  </si>
  <si>
    <t>CAA CIA SRL - Via Garibaldi, 117 - AVEZZANO (AQ) TEL. 0863/37270</t>
  </si>
  <si>
    <t>CAA CIA SRL - Via F. Turati, 3 - SULMONA  (AQ) TEL. 0864/54283</t>
  </si>
  <si>
    <t>ROCCA DI CAMBIO (AQ)</t>
  </si>
  <si>
    <t>ROCCA DI MEZZO (AQ)</t>
  </si>
  <si>
    <t>ROCCA PIA (AQ)</t>
  </si>
  <si>
    <t>ROCCA DEL COLLE (BG)</t>
  </si>
  <si>
    <t>ROGNO (BG)</t>
  </si>
  <si>
    <t>ROMANO DI LOMBARDIA (BG)</t>
  </si>
  <si>
    <t>RONCOBELLO (BG)</t>
  </si>
  <si>
    <t>RONCOLA (BG)</t>
  </si>
  <si>
    <t>ROSCIATE (BG)</t>
  </si>
  <si>
    <t>ROSSINO (BG)</t>
  </si>
  <si>
    <t>ROTA DENTRO (BG)</t>
  </si>
  <si>
    <t>ROTA D'IMAGNA (BG)</t>
  </si>
  <si>
    <t>ROTA FUORI (BG)</t>
  </si>
  <si>
    <t>ROVETTA (BG)</t>
  </si>
  <si>
    <t>ROVETTA CON FINO (BG)</t>
  </si>
  <si>
    <t>SABBIO BERGAMASCO (BG)</t>
  </si>
  <si>
    <t>062020</t>
  </si>
  <si>
    <t>82023</t>
  </si>
  <si>
    <t>C284</t>
  </si>
  <si>
    <t>103020</t>
  </si>
  <si>
    <t>00051</t>
  </si>
  <si>
    <t>A210</t>
  </si>
  <si>
    <t>041004</t>
  </si>
  <si>
    <t>61040</t>
  </si>
  <si>
    <t>ROSAZZA (BI)</t>
  </si>
  <si>
    <t>SAGLIANO MICCA (BI)</t>
  </si>
  <si>
    <t>BADIA PAVESE (PV)</t>
  </si>
  <si>
    <t>BAGNARIA (PV)</t>
  </si>
  <si>
    <t>028105</t>
  </si>
  <si>
    <t>026017</t>
  </si>
  <si>
    <t>31010</t>
  </si>
  <si>
    <t>C689</t>
  </si>
  <si>
    <t>C660</t>
  </si>
  <si>
    <t>072020</t>
  </si>
  <si>
    <t>70033</t>
  </si>
  <si>
    <t>C983</t>
  </si>
  <si>
    <t>096020</t>
  </si>
  <si>
    <t>037020</t>
  </si>
  <si>
    <t>40024</t>
  </si>
  <si>
    <t>H835</t>
  </si>
  <si>
    <t>103067</t>
  </si>
  <si>
    <t>CELENZA SUL TRIGNO (CH)</t>
  </si>
  <si>
    <t>CHIETI (CH)</t>
  </si>
  <si>
    <t>CIVITALUPARELLA (CH)</t>
  </si>
  <si>
    <t>VERMIGLIO (TN)</t>
  </si>
  <si>
    <t>102034</t>
  </si>
  <si>
    <t>I673</t>
  </si>
  <si>
    <t>00059</t>
  </si>
  <si>
    <t>L192</t>
  </si>
  <si>
    <t>016105</t>
  </si>
  <si>
    <t>D727</t>
  </si>
  <si>
    <t>015105</t>
  </si>
  <si>
    <t>20024</t>
  </si>
  <si>
    <t>D912</t>
  </si>
  <si>
    <t>092105</t>
  </si>
  <si>
    <t>FUNDRES (BZ)</t>
  </si>
  <si>
    <t>FUNES (BZ)</t>
  </si>
  <si>
    <t>GAIS (BZ)</t>
  </si>
  <si>
    <t>GARGAZZONE (BZ)</t>
  </si>
  <si>
    <t>GLORENZA (BZ)</t>
  </si>
  <si>
    <t>GRIES (BZ)</t>
  </si>
  <si>
    <t>GRIMALDO (BZ)</t>
  </si>
  <si>
    <t>GUDON (BZ)</t>
  </si>
  <si>
    <t>ISSENGO (BZ)</t>
  </si>
  <si>
    <t>LA VALLE (BZ)</t>
  </si>
  <si>
    <t>LACES (BZ)</t>
  </si>
  <si>
    <t>LACINIGO (BZ)</t>
  </si>
  <si>
    <t>LAGUNDO (BZ)</t>
  </si>
  <si>
    <t>LAION (BZ)</t>
  </si>
  <si>
    <t>LAIVES (BZ)</t>
  </si>
  <si>
    <t>SIAMANNA-SIAPICCIA (OR)</t>
  </si>
  <si>
    <t>SIAPICCIA (OR)</t>
  </si>
  <si>
    <t>SILI' (OR)</t>
  </si>
  <si>
    <t>SIMALA (OR)</t>
  </si>
  <si>
    <t>SIMAXIS (OR)</t>
  </si>
  <si>
    <t>SINI (OR)</t>
  </si>
  <si>
    <t>SIRIS (OR)</t>
  </si>
  <si>
    <t>PIGLIO (FR)</t>
  </si>
  <si>
    <t>PIGNATARO INTERAMNA (FR)</t>
  </si>
  <si>
    <t>POFI (FR)</t>
  </si>
  <si>
    <t>PONTECORVO (FR)</t>
  </si>
  <si>
    <t>STORIE (TS)</t>
  </si>
  <si>
    <t>TOMADIO (TS)</t>
  </si>
  <si>
    <t>TRIESTE (TS)</t>
  </si>
  <si>
    <t>VILLA SLAVINA (TS)</t>
  </si>
  <si>
    <t>VILLABASSA DI SENOSECCHIA (TS)</t>
  </si>
  <si>
    <t>AIELLO DEL FRIULI (UD)</t>
  </si>
  <si>
    <t>AMARO (UD)</t>
  </si>
  <si>
    <t>AMPEZZO (UD)</t>
  </si>
  <si>
    <t>AQUILEIA (UD)</t>
  </si>
  <si>
    <t>ARTA TERME (UD)</t>
  </si>
  <si>
    <t>ARTEGNA (UD)</t>
  </si>
  <si>
    <t>ATTIMIS (UD)</t>
  </si>
  <si>
    <t>NEIRONE (GE)</t>
  </si>
  <si>
    <t>NERVI (GE)</t>
  </si>
  <si>
    <t>ORERO (GE)</t>
  </si>
  <si>
    <t>PEGLI (GE)</t>
  </si>
  <si>
    <t>PIEVE LIGURE (GE)</t>
  </si>
  <si>
    <t>017150</t>
  </si>
  <si>
    <t>25037</t>
  </si>
  <si>
    <t>G869</t>
  </si>
  <si>
    <t>018150</t>
  </si>
  <si>
    <t>E265</t>
  </si>
  <si>
    <t>002150</t>
  </si>
  <si>
    <t>OCCHIOBELLO (RO)</t>
  </si>
  <si>
    <t>PAPOZZE (RO)</t>
  </si>
  <si>
    <t>CASALBORGONE (TO)</t>
  </si>
  <si>
    <t>AZEGLIO (TO)</t>
  </si>
  <si>
    <t>BAIO DORA (TO)</t>
  </si>
  <si>
    <t>BAIRO (TO)</t>
  </si>
  <si>
    <t>A559</t>
  </si>
  <si>
    <t>086007</t>
  </si>
  <si>
    <t>F435</t>
  </si>
  <si>
    <t>022905</t>
  </si>
  <si>
    <t>H605</t>
  </si>
  <si>
    <t>019905</t>
  </si>
  <si>
    <t>L495</t>
  </si>
  <si>
    <t>999905</t>
  </si>
  <si>
    <t>D382</t>
  </si>
  <si>
    <t>059802</t>
  </si>
  <si>
    <t>003125</t>
  </si>
  <si>
    <t>030125</t>
  </si>
  <si>
    <t>L381</t>
  </si>
  <si>
    <t>D178</t>
  </si>
  <si>
    <t>999908</t>
  </si>
  <si>
    <t>FORCELLO (CR)</t>
  </si>
  <si>
    <t>FORMIGARA (CR)</t>
  </si>
  <si>
    <t>FOSSA GUAZZONA (CR)</t>
  </si>
  <si>
    <t>MONTANO LUCINO (CO)</t>
  </si>
  <si>
    <t>MONTE OLIMPINO (CO)</t>
  </si>
  <si>
    <t>Z131</t>
  </si>
  <si>
    <t>036009</t>
  </si>
  <si>
    <t>41032</t>
  </si>
  <si>
    <t>C398</t>
  </si>
  <si>
    <t>027009</t>
  </si>
  <si>
    <t>C714</t>
  </si>
  <si>
    <t>039009</t>
  </si>
  <si>
    <t>SAN GERVASIO D'ADDA (BG)</t>
  </si>
  <si>
    <t>SAN GIOVANNI BIANCO (BG)</t>
  </si>
  <si>
    <t>SAN MARTINO DE' CALVI (BG)</t>
  </si>
  <si>
    <t>SAN PAOLO D'ARGON (BG)</t>
  </si>
  <si>
    <t>SAN PELLEGRINO TERME (BG)</t>
  </si>
  <si>
    <t>SAN PIETRO D'ORZIO (BG)</t>
  </si>
  <si>
    <t>SANTA BRIGIDA (BG)</t>
  </si>
  <si>
    <t>SANT'ANTONIO D'ADDA (BG)</t>
  </si>
  <si>
    <t>100005</t>
  </si>
  <si>
    <t>59100</t>
  </si>
  <si>
    <t>G999</t>
  </si>
  <si>
    <t>001005</t>
  </si>
  <si>
    <t>21017</t>
  </si>
  <si>
    <t>H736</t>
  </si>
  <si>
    <t>030118</t>
  </si>
  <si>
    <t>023083</t>
  </si>
  <si>
    <t>H020</t>
  </si>
  <si>
    <t>017174</t>
  </si>
  <si>
    <t>25068</t>
  </si>
  <si>
    <t>I433</t>
  </si>
  <si>
    <t>DUE CARRARE (PD)</t>
  </si>
  <si>
    <t>ESTE (PD)</t>
  </si>
  <si>
    <t>FONTANIVA (PD)</t>
  </si>
  <si>
    <t>GALLIERA VENETA (PD)</t>
  </si>
  <si>
    <t>GALZIGNANO TERME (PD)</t>
  </si>
  <si>
    <t>GAZZO PADOVANO (PD)</t>
  </si>
  <si>
    <t>OLTREPOVO (BG)</t>
  </si>
  <si>
    <t>OLTRESSENDA ALTA (BG)</t>
  </si>
  <si>
    <t>078018</t>
  </si>
  <si>
    <t>87060</t>
  </si>
  <si>
    <t>A153</t>
  </si>
  <si>
    <t>016004</t>
  </si>
  <si>
    <t>24021</t>
  </si>
  <si>
    <t>A163</t>
  </si>
  <si>
    <t>060004</t>
  </si>
  <si>
    <t>03041</t>
  </si>
  <si>
    <t>A244</t>
  </si>
  <si>
    <t>022004</t>
  </si>
  <si>
    <t>38011</t>
  </si>
  <si>
    <t>SOLONGHELLO (AL)</t>
  </si>
  <si>
    <t>062802</t>
  </si>
  <si>
    <t>C775</t>
  </si>
  <si>
    <t>031802</t>
  </si>
  <si>
    <t>D031</t>
  </si>
  <si>
    <t>034802</t>
  </si>
  <si>
    <t>D074</t>
  </si>
  <si>
    <t>SAN MARTINO IN STRADA (LO)</t>
  </si>
  <si>
    <t>38072</t>
  </si>
  <si>
    <t>B386</t>
  </si>
  <si>
    <t>003031</t>
  </si>
  <si>
    <t>058031</t>
  </si>
  <si>
    <t>C702</t>
  </si>
  <si>
    <t>024031</t>
  </si>
  <si>
    <t>C734</t>
  </si>
  <si>
    <t>023031</t>
  </si>
  <si>
    <t>D317</t>
  </si>
  <si>
    <t>076031</t>
  </si>
  <si>
    <t>D497</t>
  </si>
  <si>
    <t>021031</t>
  </si>
  <si>
    <t>096053</t>
  </si>
  <si>
    <t>A912</t>
  </si>
  <si>
    <t>022018</t>
  </si>
  <si>
    <t>38080</t>
  </si>
  <si>
    <t>A916</t>
  </si>
  <si>
    <t>090018</t>
  </si>
  <si>
    <t>B264</t>
  </si>
  <si>
    <t>076018</t>
  </si>
  <si>
    <t>B580</t>
  </si>
  <si>
    <t>103018</t>
  </si>
  <si>
    <t>28815</t>
  </si>
  <si>
    <t>B694</t>
  </si>
  <si>
    <t>023018</t>
  </si>
  <si>
    <t>F750</t>
  </si>
  <si>
    <t>035028</t>
  </si>
  <si>
    <t>42017</t>
  </si>
  <si>
    <t>F960</t>
  </si>
  <si>
    <t>036028</t>
  </si>
  <si>
    <t>41016</t>
  </si>
  <si>
    <t>F966</t>
  </si>
  <si>
    <t>027028</t>
  </si>
  <si>
    <t>G565</t>
  </si>
  <si>
    <t>050028</t>
  </si>
  <si>
    <t>56038</t>
  </si>
  <si>
    <t>G822</t>
  </si>
  <si>
    <t>073028</t>
  </si>
  <si>
    <t>L294</t>
  </si>
  <si>
    <t>075028</t>
  </si>
  <si>
    <t>73034</t>
  </si>
  <si>
    <t>D851</t>
  </si>
  <si>
    <t>029028</t>
  </si>
  <si>
    <t>E240</t>
  </si>
  <si>
    <t>I99028</t>
  </si>
  <si>
    <t>Z125</t>
  </si>
  <si>
    <t>001029</t>
  </si>
  <si>
    <t>B003</t>
  </si>
  <si>
    <t>022029</t>
  </si>
  <si>
    <t>B335</t>
  </si>
  <si>
    <t>003029</t>
  </si>
  <si>
    <t>002029</t>
  </si>
  <si>
    <t>13026</t>
  </si>
  <si>
    <t>B752</t>
  </si>
  <si>
    <t>065029</t>
  </si>
  <si>
    <t>B959</t>
  </si>
  <si>
    <t>C174</t>
  </si>
  <si>
    <t>059010</t>
  </si>
  <si>
    <t>E375</t>
  </si>
  <si>
    <t>049010</t>
  </si>
  <si>
    <t>57030</t>
  </si>
  <si>
    <t>E930</t>
  </si>
  <si>
    <t>099010</t>
  </si>
  <si>
    <t>IN PROPRIETA' (oppure Usufrutto)</t>
  </si>
  <si>
    <t>ALTRE FORME (Comodato)</t>
  </si>
  <si>
    <t>FRANCOFONTE (SR)</t>
  </si>
  <si>
    <t>LENTINI (SR)</t>
  </si>
  <si>
    <t>MELILLI (SR)</t>
  </si>
  <si>
    <t>NOTO (SR)</t>
  </si>
  <si>
    <t>PACHINO (SR)</t>
  </si>
  <si>
    <t>I691</t>
  </si>
  <si>
    <t>013953</t>
  </si>
  <si>
    <t>L754</t>
  </si>
  <si>
    <t>022954</t>
  </si>
  <si>
    <t>M228</t>
  </si>
  <si>
    <t>015954</t>
  </si>
  <si>
    <t>I810</t>
  </si>
  <si>
    <t>013954</t>
  </si>
  <si>
    <t>L770</t>
  </si>
  <si>
    <t>022955</t>
  </si>
  <si>
    <t>B337</t>
  </si>
  <si>
    <t>056014</t>
  </si>
  <si>
    <t>01012</t>
  </si>
  <si>
    <t>B688</t>
  </si>
  <si>
    <t>035014</t>
  </si>
  <si>
    <t>42014</t>
  </si>
  <si>
    <t>C141</t>
  </si>
  <si>
    <t>057014</t>
  </si>
  <si>
    <t>02031</t>
  </si>
  <si>
    <t>C224</t>
  </si>
  <si>
    <t>050014</t>
  </si>
  <si>
    <t>56043</t>
  </si>
  <si>
    <t>D510</t>
  </si>
  <si>
    <t>034014</t>
  </si>
  <si>
    <t>43036</t>
  </si>
  <si>
    <t>B034</t>
  </si>
  <si>
    <t>055014</t>
  </si>
  <si>
    <t>05024</t>
  </si>
  <si>
    <t>003157</t>
  </si>
  <si>
    <t>L798</t>
  </si>
  <si>
    <t>065157</t>
  </si>
  <si>
    <t>84019</t>
  </si>
  <si>
    <t>ALTARE (SV)</t>
  </si>
  <si>
    <t>FROSOLONE (IS)</t>
  </si>
  <si>
    <t>ISERNIA (IS)</t>
  </si>
  <si>
    <t>LONGANO (IS)</t>
  </si>
  <si>
    <t>079025</t>
  </si>
  <si>
    <t>C472</t>
  </si>
  <si>
    <t>064025</t>
  </si>
  <si>
    <t>83012</t>
  </si>
  <si>
    <t>C557</t>
  </si>
  <si>
    <t>090025</t>
  </si>
  <si>
    <t>C613</t>
  </si>
  <si>
    <t>071025</t>
  </si>
  <si>
    <t>E332</t>
  </si>
  <si>
    <t>LORENZANA (PI)</t>
  </si>
  <si>
    <t>MONTECALVOLI (PI)</t>
  </si>
  <si>
    <t>MONTECATINI VAL DI CECINA (PI)</t>
  </si>
  <si>
    <t>AGUGLIARO (VI)</t>
  </si>
  <si>
    <t>ALBETTONE (VI)</t>
  </si>
  <si>
    <t>ALONTE (VI)</t>
  </si>
  <si>
    <t>BUGIALLO (CO)</t>
  </si>
  <si>
    <t>PALAZZOLO ACREIDE (SR)</t>
  </si>
  <si>
    <t>PORTOPALO DI CAPO PASSERO (SR)</t>
  </si>
  <si>
    <t>PRIOLO GARGALLO (SR)</t>
  </si>
  <si>
    <t>ROSOLINI (SR)</t>
  </si>
  <si>
    <t>SIRACUSA (SR)</t>
  </si>
  <si>
    <t>SOLARINO (SR)</t>
  </si>
  <si>
    <t>ROCCAMANDOLFI (IS)</t>
  </si>
  <si>
    <t>ROCCASICURA (IS)</t>
  </si>
  <si>
    <t>ROCCHETTA A VOLTURNO (IS)</t>
  </si>
  <si>
    <t>SAN MICHELE AL TAGLIAMENT (VE)</t>
  </si>
  <si>
    <t>SANTA MARIA DI SALA (VE)</t>
  </si>
  <si>
    <t>MASSE DI SIENA (SI)</t>
  </si>
  <si>
    <t>MONTALCINO (SI)</t>
  </si>
  <si>
    <t>087035</t>
  </si>
  <si>
    <t>95017</t>
  </si>
  <si>
    <t>G597</t>
  </si>
  <si>
    <t>013035</t>
  </si>
  <si>
    <t>B313</t>
  </si>
  <si>
    <t>012035</t>
  </si>
  <si>
    <t>B807</t>
  </si>
  <si>
    <t>005035</t>
  </si>
  <si>
    <t>C528</t>
  </si>
  <si>
    <t>057035</t>
  </si>
  <si>
    <t>02046</t>
  </si>
  <si>
    <t>E812</t>
  </si>
  <si>
    <t>084035</t>
  </si>
  <si>
    <t>H778</t>
  </si>
  <si>
    <t>052035</t>
  </si>
  <si>
    <t>53049</t>
  </si>
  <si>
    <t>L303</t>
  </si>
  <si>
    <t>G030</t>
  </si>
  <si>
    <t>090059</t>
  </si>
  <si>
    <t>07018</t>
  </si>
  <si>
    <t>G962</t>
  </si>
  <si>
    <t>060059</t>
  </si>
  <si>
    <t>H393</t>
  </si>
  <si>
    <t>041059</t>
  </si>
  <si>
    <t>13864</t>
  </si>
  <si>
    <t>B708</t>
  </si>
  <si>
    <t>008013</t>
  </si>
  <si>
    <t>B814</t>
  </si>
  <si>
    <t>014013</t>
  </si>
  <si>
    <t>23020</t>
  </si>
  <si>
    <t>B532</t>
  </si>
  <si>
    <t>008017</t>
  </si>
  <si>
    <t>C578</t>
  </si>
  <si>
    <t>026018</t>
  </si>
  <si>
    <t>C735</t>
  </si>
  <si>
    <t>094018</t>
  </si>
  <si>
    <t>86079</t>
  </si>
  <si>
    <t>C941</t>
  </si>
  <si>
    <t>091018</t>
  </si>
  <si>
    <t>D376</t>
  </si>
  <si>
    <t>BAZZANO (BO)</t>
  </si>
  <si>
    <t>BENTIVOGLIO (BO)</t>
  </si>
  <si>
    <t>BOLOGNA (BO)</t>
  </si>
  <si>
    <t>002082</t>
  </si>
  <si>
    <t>095999</t>
  </si>
  <si>
    <t>028999</t>
  </si>
  <si>
    <t>082999</t>
  </si>
  <si>
    <t>034999</t>
  </si>
  <si>
    <t>018999</t>
  </si>
  <si>
    <t>054999</t>
  </si>
  <si>
    <t>G532</t>
  </si>
  <si>
    <t>017164</t>
  </si>
  <si>
    <t>25077</t>
  </si>
  <si>
    <t>H484</t>
  </si>
  <si>
    <t>001164</t>
  </si>
  <si>
    <t>10042</t>
  </si>
  <si>
    <t>F889</t>
  </si>
  <si>
    <t>015164</t>
  </si>
  <si>
    <t>G181</t>
  </si>
  <si>
    <t>018164</t>
  </si>
  <si>
    <t>L449</t>
  </si>
  <si>
    <t>002164</t>
  </si>
  <si>
    <t>M028</t>
  </si>
  <si>
    <t>003164</t>
  </si>
  <si>
    <t>M062</t>
  </si>
  <si>
    <t>001165</t>
  </si>
  <si>
    <t>F906</t>
  </si>
  <si>
    <t>016165</t>
  </si>
  <si>
    <t>G583</t>
  </si>
  <si>
    <t>G048</t>
  </si>
  <si>
    <t>092081</t>
  </si>
  <si>
    <t>I765</t>
  </si>
  <si>
    <t>096081</t>
  </si>
  <si>
    <t>M179</t>
  </si>
  <si>
    <t>079081</t>
  </si>
  <si>
    <t>F586</t>
  </si>
  <si>
    <t>LIPARI (ME)</t>
  </si>
  <si>
    <t>LOCADI (ME)</t>
  </si>
  <si>
    <t>LONGI (ME)</t>
  </si>
  <si>
    <t>BELMONTE CALABRO (CS)</t>
  </si>
  <si>
    <t>BELSITO (CS)</t>
  </si>
  <si>
    <t>WALLIS E FUTUNA (ISOLE) (S9)</t>
  </si>
  <si>
    <t>YEMEN (I9)</t>
  </si>
  <si>
    <t>YEMEN REPUBBLICA DEMOCRAT (S9)</t>
  </si>
  <si>
    <t>PLAMINA (GO)</t>
  </si>
  <si>
    <t>PLEZZO (GO)</t>
  </si>
  <si>
    <t>PLISCOVIZZA DELLA MADONNA (GO)</t>
  </si>
  <si>
    <t>PODRAGA (GO)</t>
  </si>
  <si>
    <t>PREVANCINA (GO)</t>
  </si>
  <si>
    <t>PIEDIMONTE DEL CALVARIO (GO)</t>
  </si>
  <si>
    <t>Patente</t>
  </si>
  <si>
    <t>Carta di Identità</t>
  </si>
  <si>
    <t>021926</t>
  </si>
  <si>
    <t>L790</t>
  </si>
  <si>
    <t>019926</t>
  </si>
  <si>
    <t>L825</t>
  </si>
  <si>
    <t>019927</t>
  </si>
  <si>
    <t>C026</t>
  </si>
  <si>
    <t>CERRIONE (VC)</t>
  </si>
  <si>
    <t>25038</t>
  </si>
  <si>
    <t>H598</t>
  </si>
  <si>
    <t>001167</t>
  </si>
  <si>
    <t>F927</t>
  </si>
  <si>
    <t>004167</t>
  </si>
  <si>
    <t>G625</t>
  </si>
  <si>
    <t>022167</t>
  </si>
  <si>
    <t>NUOVE EBRIDI (ISOLE CONDO (S9)</t>
  </si>
  <si>
    <t>OMAN (I9)</t>
  </si>
  <si>
    <t>PAESI BASSI (I9)</t>
  </si>
  <si>
    <t>PAKISTAN (I9)</t>
  </si>
  <si>
    <t>CASTELLO SOPRA LECCO (CO)</t>
  </si>
  <si>
    <t>CASTELLO VALSOLDA (CO)</t>
  </si>
  <si>
    <t>CASTELMARTE (CO)</t>
  </si>
  <si>
    <t>CASTELNUOVO BOZZENTE (CO)</t>
  </si>
  <si>
    <t>002010</t>
  </si>
  <si>
    <t>030010</t>
  </si>
  <si>
    <t>079092</t>
  </si>
  <si>
    <t>G439</t>
  </si>
  <si>
    <t>030092</t>
  </si>
  <si>
    <t>H242</t>
  </si>
  <si>
    <t>058092</t>
  </si>
  <si>
    <t>00027</t>
  </si>
  <si>
    <t>H618</t>
  </si>
  <si>
    <t>064092</t>
  </si>
  <si>
    <t>23874</t>
  </si>
  <si>
    <t>F657</t>
  </si>
  <si>
    <t>062053</t>
  </si>
  <si>
    <t>G827</t>
  </si>
  <si>
    <t>001053</t>
  </si>
  <si>
    <t>B628</t>
  </si>
  <si>
    <t>012053</t>
  </si>
  <si>
    <t>21034</t>
  </si>
  <si>
    <t>C810</t>
  </si>
  <si>
    <t>002053</t>
  </si>
  <si>
    <t>091053</t>
  </si>
  <si>
    <t>F982</t>
  </si>
  <si>
    <t>090053</t>
  </si>
  <si>
    <t>07015</t>
  </si>
  <si>
    <t>G225</t>
  </si>
  <si>
    <t>070053</t>
  </si>
  <si>
    <t>G609</t>
  </si>
  <si>
    <t>057053</t>
  </si>
  <si>
    <t>02047</t>
  </si>
  <si>
    <t>G763</t>
  </si>
  <si>
    <t>I99204</t>
  </si>
  <si>
    <t>Z330</t>
  </si>
  <si>
    <t>001205</t>
  </si>
  <si>
    <t>G986</t>
  </si>
  <si>
    <t>004205</t>
  </si>
  <si>
    <t>H755</t>
  </si>
  <si>
    <t>013205</t>
  </si>
  <si>
    <t>H830</t>
  </si>
  <si>
    <t>016205</t>
  </si>
  <si>
    <t>I916</t>
  </si>
  <si>
    <t>022205</t>
  </si>
  <si>
    <t>38100</t>
  </si>
  <si>
    <t>L378</t>
  </si>
  <si>
    <t>017205</t>
  </si>
  <si>
    <t>COD.ISTAT E PROV.ISCRIZ.</t>
  </si>
  <si>
    <t>GUARDIA PERTICARA (PZ)</t>
  </si>
  <si>
    <t>LAGONEGRO (PZ)</t>
  </si>
  <si>
    <t>LATRONICO (PZ)</t>
  </si>
  <si>
    <t>LAURENZANA (PZ)</t>
  </si>
  <si>
    <t>LAURIA (PZ)</t>
  </si>
  <si>
    <t>91100</t>
  </si>
  <si>
    <t>L331</t>
  </si>
  <si>
    <t>028021</t>
  </si>
  <si>
    <t>B589</t>
  </si>
  <si>
    <t>075021</t>
  </si>
  <si>
    <t>C865</t>
  </si>
  <si>
    <t>00052</t>
  </si>
  <si>
    <t>D806</t>
  </si>
  <si>
    <t>031843</t>
  </si>
  <si>
    <t>E642</t>
  </si>
  <si>
    <t>021843</t>
  </si>
  <si>
    <t>ROVERE' DELLA LUNA (TN)</t>
  </si>
  <si>
    <t>ROVERETO (TN)</t>
  </si>
  <si>
    <t>RUFFRE' (TN)</t>
  </si>
  <si>
    <t>RUMO (TN)</t>
  </si>
  <si>
    <t>SAGRON MIS (TN)</t>
  </si>
  <si>
    <t>SAMOCLEVO (TN)</t>
  </si>
  <si>
    <t>SAMONE (TN)</t>
  </si>
  <si>
    <t>SAN GIACOMO (TN)</t>
  </si>
  <si>
    <t>SAN LORENZO IN BANALE (TN)</t>
  </si>
  <si>
    <t>D069</t>
  </si>
  <si>
    <t>004807</t>
  </si>
  <si>
    <t>D857</t>
  </si>
  <si>
    <t>080807</t>
  </si>
  <si>
    <t>E275</t>
  </si>
  <si>
    <t>030807</t>
  </si>
  <si>
    <t>E319</t>
  </si>
  <si>
    <t>061807</t>
  </si>
  <si>
    <t>COSSOGNO (VB)</t>
  </si>
  <si>
    <t>CRAVEGGIA (VB)</t>
  </si>
  <si>
    <t>CREVOLADOSSOLA (VB)</t>
  </si>
  <si>
    <t>22048</t>
  </si>
  <si>
    <t>006164</t>
  </si>
  <si>
    <t>I808</t>
  </si>
  <si>
    <t>004164</t>
  </si>
  <si>
    <t>F724</t>
  </si>
  <si>
    <t>011028</t>
  </si>
  <si>
    <t>CASALETTO LODIGIANO (LO)</t>
  </si>
  <si>
    <t>CASALMAIOCCO (LO)</t>
  </si>
  <si>
    <t>CASALPUSTERLENGO (LO)</t>
  </si>
  <si>
    <t>CASELLE LANDI (LO)</t>
  </si>
  <si>
    <t>CASELLE LURANI (LO)</t>
  </si>
  <si>
    <t>CASTELNUOVO BOCCA D'ADDA (LO)</t>
  </si>
  <si>
    <t>CASTIGLIONE D'ADDA (LO)</t>
  </si>
  <si>
    <t>SERNIO (SO)</t>
  </si>
  <si>
    <t>SONDALO (SO)</t>
  </si>
  <si>
    <t>SONDRIO (SO)</t>
  </si>
  <si>
    <t>SPRIANA (SO)</t>
  </si>
  <si>
    <t>TALAMONA (SO)</t>
  </si>
  <si>
    <t>TARTANO (SO)</t>
  </si>
  <si>
    <t>TEGLIO (SO)</t>
  </si>
  <si>
    <t>NOVATE MEZZOLA (SO)</t>
  </si>
  <si>
    <t>PEDESINA (SO)</t>
  </si>
  <si>
    <t>PIANTEDO (SO)</t>
  </si>
  <si>
    <t>RICCO' DEL GOLFO DI SPEZI (SP)</t>
  </si>
  <si>
    <t>RIOMAGGIORE (SP)</t>
  </si>
  <si>
    <t>ROCCHETTA DI VARA (SP)</t>
  </si>
  <si>
    <t>SANTO STEFANO DI MAGRA (SP)</t>
  </si>
  <si>
    <t>SARZANA (SP)</t>
  </si>
  <si>
    <t>LIZZANA (TN)</t>
  </si>
  <si>
    <t>ENGUISO (TN)</t>
  </si>
  <si>
    <t>FAEDO (TN)</t>
  </si>
  <si>
    <t>I213</t>
  </si>
  <si>
    <t>003141</t>
  </si>
  <si>
    <t>I880</t>
  </si>
  <si>
    <t>S99141</t>
  </si>
  <si>
    <t>Z141</t>
  </si>
  <si>
    <t>013142</t>
  </si>
  <si>
    <t>017142</t>
  </si>
  <si>
    <t>G546</t>
  </si>
  <si>
    <t>022142</t>
  </si>
  <si>
    <t>G656</t>
  </si>
  <si>
    <t>018142</t>
  </si>
  <si>
    <t>I230</t>
  </si>
  <si>
    <t>003142</t>
  </si>
  <si>
    <t>F930</t>
  </si>
  <si>
    <t>027027</t>
  </si>
  <si>
    <t>F963</t>
  </si>
  <si>
    <t>034027</t>
  </si>
  <si>
    <t>43100</t>
  </si>
  <si>
    <t>G337</t>
  </si>
  <si>
    <t>073027</t>
  </si>
  <si>
    <t>74100</t>
  </si>
  <si>
    <t>015117</t>
  </si>
  <si>
    <t>E504</t>
  </si>
  <si>
    <t>004117</t>
  </si>
  <si>
    <t>E939</t>
  </si>
  <si>
    <t>016118</t>
  </si>
  <si>
    <t>E189</t>
  </si>
  <si>
    <t>001118</t>
  </si>
  <si>
    <t>SAN LEONARDO IN PASSIRIA (BZ)</t>
  </si>
  <si>
    <t>043050</t>
  </si>
  <si>
    <t>I569</t>
  </si>
  <si>
    <t>LOIRI PORTO SAN PAOLO (SS)</t>
  </si>
  <si>
    <t>LUOGOSANTO (SS)</t>
  </si>
  <si>
    <t>LAVELLO (PZ)</t>
  </si>
  <si>
    <t>MARATEA (PZ)</t>
  </si>
  <si>
    <t>702730</t>
  </si>
  <si>
    <t>G709</t>
  </si>
  <si>
    <t>025013</t>
  </si>
  <si>
    <t>C672</t>
  </si>
  <si>
    <t>059013</t>
  </si>
  <si>
    <t>E798</t>
  </si>
  <si>
    <t>078013</t>
  </si>
  <si>
    <t>SOLESINO (PD)</t>
  </si>
  <si>
    <t>STANGHELLA (PD)</t>
  </si>
  <si>
    <t>TEOLO (PD)</t>
  </si>
  <si>
    <t>TERRASSA PADOVANA (PD)</t>
  </si>
  <si>
    <t>TOMBOLO (PD)</t>
  </si>
  <si>
    <t>MOSCUFO (PE)</t>
  </si>
  <si>
    <t>MUSELLARO (PE)</t>
  </si>
  <si>
    <t>NOCCIANO (PE)</t>
  </si>
  <si>
    <t>PENNE (PE)</t>
  </si>
  <si>
    <t>PESCARA (PE)</t>
  </si>
  <si>
    <t>PESCOSANSONESCO (PE)</t>
  </si>
  <si>
    <t>006050</t>
  </si>
  <si>
    <t>C160</t>
  </si>
  <si>
    <t>005050</t>
  </si>
  <si>
    <t>14055</t>
  </si>
  <si>
    <t>D119</t>
  </si>
  <si>
    <t>061050</t>
  </si>
  <si>
    <t>33084</t>
  </si>
  <si>
    <t>C991</t>
  </si>
  <si>
    <t>027017</t>
  </si>
  <si>
    <t>30030</t>
  </si>
  <si>
    <t>D748</t>
  </si>
  <si>
    <t>038017</t>
  </si>
  <si>
    <t>G184</t>
  </si>
  <si>
    <t>059017</t>
  </si>
  <si>
    <t>04014</t>
  </si>
  <si>
    <t>G865</t>
  </si>
  <si>
    <t>099017</t>
  </si>
  <si>
    <t>BURAGO DI MOLGORA (MI)</t>
  </si>
  <si>
    <t>BUSCATE (MI)</t>
  </si>
  <si>
    <t>BUSNAGO (MI)</t>
  </si>
  <si>
    <t>87016</t>
  </si>
  <si>
    <t>F708</t>
  </si>
  <si>
    <t>079083</t>
  </si>
  <si>
    <t>F780</t>
  </si>
  <si>
    <t>058083</t>
  </si>
  <si>
    <t>H300</t>
  </si>
  <si>
    <t>021083</t>
  </si>
  <si>
    <t>H989</t>
  </si>
  <si>
    <t>064083</t>
  </si>
  <si>
    <t>83018</t>
  </si>
  <si>
    <t>I016</t>
  </si>
  <si>
    <t>083083</t>
  </si>
  <si>
    <t>I184</t>
  </si>
  <si>
    <t>076083</t>
  </si>
  <si>
    <t>G614</t>
  </si>
  <si>
    <t>097083</t>
  </si>
  <si>
    <t>23868</t>
  </si>
  <si>
    <t>L634</t>
  </si>
  <si>
    <t>080083</t>
  </si>
  <si>
    <t>89057</t>
  </si>
  <si>
    <t>I371</t>
  </si>
  <si>
    <t>F021</t>
  </si>
  <si>
    <t>087028</t>
  </si>
  <si>
    <t>F231</t>
  </si>
  <si>
    <t>048028</t>
  </si>
  <si>
    <t>F551</t>
  </si>
  <si>
    <t>040028</t>
  </si>
  <si>
    <t>F668</t>
  </si>
  <si>
    <t>051028</t>
  </si>
  <si>
    <t>085017</t>
  </si>
  <si>
    <t>93018</t>
  </si>
  <si>
    <t>I169</t>
  </si>
  <si>
    <t>082017</t>
  </si>
  <si>
    <t>B842</t>
  </si>
  <si>
    <t>67023</t>
  </si>
  <si>
    <t>C083</t>
  </si>
  <si>
    <t>C090</t>
  </si>
  <si>
    <t>67031</t>
  </si>
  <si>
    <t>C096</t>
  </si>
  <si>
    <t>C126</t>
  </si>
  <si>
    <t>072035</t>
  </si>
  <si>
    <t>M275</t>
  </si>
  <si>
    <t>063084</t>
  </si>
  <si>
    <t>80059</t>
  </si>
  <si>
    <t>L259</t>
  </si>
  <si>
    <t>CASTEL MADAMA (RM)</t>
  </si>
  <si>
    <t>CASTEL SAN PIETRO ROMANO (RM)</t>
  </si>
  <si>
    <t>CASTELNUOVO DI PORTO (RM)</t>
  </si>
  <si>
    <t>CAVE (RM)</t>
  </si>
  <si>
    <t>CERRETO LAZIALE (RM)</t>
  </si>
  <si>
    <t>CERVARA DI ROMA (RM)</t>
  </si>
  <si>
    <t>CERVETERI (RM)</t>
  </si>
  <si>
    <t>CIAMPINO (RM)</t>
  </si>
  <si>
    <t>CICILIANO (RM)</t>
  </si>
  <si>
    <t>51021</t>
  </si>
  <si>
    <t>A012</t>
  </si>
  <si>
    <t>076001</t>
  </si>
  <si>
    <t>85010</t>
  </si>
  <si>
    <t>POTENZA</t>
  </si>
  <si>
    <t>PZ</t>
  </si>
  <si>
    <t>17</t>
  </si>
  <si>
    <t>A013</t>
  </si>
  <si>
    <t>071001</t>
  </si>
  <si>
    <t>71021</t>
  </si>
  <si>
    <t>FOGGIA</t>
  </si>
  <si>
    <t>FG</t>
  </si>
  <si>
    <t>A015</t>
  </si>
  <si>
    <t>004001</t>
  </si>
  <si>
    <t>12021</t>
  </si>
  <si>
    <t>015003</t>
  </si>
  <si>
    <t>A269</t>
  </si>
  <si>
    <t>062006</t>
  </si>
  <si>
    <t>82010</t>
  </si>
  <si>
    <t>A432</t>
  </si>
  <si>
    <t>030006</t>
  </si>
  <si>
    <t>33011</t>
  </si>
  <si>
    <t>A448</t>
  </si>
  <si>
    <t>076006</t>
  </si>
  <si>
    <t>85020</t>
  </si>
  <si>
    <t>A482</t>
  </si>
  <si>
    <t>092006</t>
  </si>
  <si>
    <t>004018</t>
  </si>
  <si>
    <t>A774</t>
  </si>
  <si>
    <t>006018</t>
  </si>
  <si>
    <t>A998</t>
  </si>
  <si>
    <t>065018</t>
  </si>
  <si>
    <t>84032</t>
  </si>
  <si>
    <t>B266</t>
  </si>
  <si>
    <t>082018</t>
  </si>
  <si>
    <t>B535</t>
  </si>
  <si>
    <t>015115</t>
  </si>
  <si>
    <t>20084</t>
  </si>
  <si>
    <t>E395</t>
  </si>
  <si>
    <t>006115</t>
  </si>
  <si>
    <t>F995</t>
  </si>
  <si>
    <t>018115</t>
  </si>
  <si>
    <t>G671</t>
  </si>
  <si>
    <t>002115</t>
  </si>
  <si>
    <t>H346</t>
  </si>
  <si>
    <t>23888</t>
  </si>
  <si>
    <t>A323</t>
  </si>
  <si>
    <t>015007</t>
  </si>
  <si>
    <t>20020</t>
  </si>
  <si>
    <t>069801</t>
  </si>
  <si>
    <t>069802</t>
  </si>
  <si>
    <t>069999</t>
  </si>
  <si>
    <t>030026</t>
  </si>
  <si>
    <t>33043</t>
  </si>
  <si>
    <t>C758</t>
  </si>
  <si>
    <t>012859</t>
  </si>
  <si>
    <t>E776</t>
  </si>
  <si>
    <t>022859</t>
  </si>
  <si>
    <t>E826</t>
  </si>
  <si>
    <t>017859</t>
  </si>
  <si>
    <t>F215</t>
  </si>
  <si>
    <t>021859</t>
  </si>
  <si>
    <t>F803</t>
  </si>
  <si>
    <t>E415</t>
  </si>
  <si>
    <t>018116</t>
  </si>
  <si>
    <t>G720</t>
  </si>
  <si>
    <t>024116</t>
  </si>
  <si>
    <t>36100</t>
  </si>
  <si>
    <t>L840</t>
  </si>
  <si>
    <t>001117</t>
  </si>
  <si>
    <t>E154</t>
  </si>
  <si>
    <t>013117</t>
  </si>
  <si>
    <t>021117</t>
  </si>
  <si>
    <t>E491</t>
  </si>
  <si>
    <t>022117</t>
  </si>
  <si>
    <t>H732</t>
  </si>
  <si>
    <t>064117</t>
  </si>
  <si>
    <t>L965</t>
  </si>
  <si>
    <t>079117</t>
  </si>
  <si>
    <t>I170</t>
  </si>
  <si>
    <t>058117</t>
  </si>
  <si>
    <t>M213</t>
  </si>
  <si>
    <t>SANFRONT (CN)</t>
  </si>
  <si>
    <t>SANTA VITTORIA D'ALBA (CN)</t>
  </si>
  <si>
    <t>SANT'ALBANO STURA (CN)</t>
  </si>
  <si>
    <t>SANTO STEFANO BELBO (CN)</t>
  </si>
  <si>
    <t>SANTO STEFANO ROERO (CN)</t>
  </si>
  <si>
    <t>SAVIGLIANO (CN)</t>
  </si>
  <si>
    <t>SCAGNELLO (CN)</t>
  </si>
  <si>
    <t>26027</t>
  </si>
  <si>
    <t>H357</t>
  </si>
  <si>
    <t>061084</t>
  </si>
  <si>
    <t>24042</t>
  </si>
  <si>
    <t>B703</t>
  </si>
  <si>
    <t>015051</t>
  </si>
  <si>
    <t>20061</t>
  </si>
  <si>
    <t>B850</t>
  </si>
  <si>
    <t>67060</t>
  </si>
  <si>
    <t>B677</t>
  </si>
  <si>
    <t>B725</t>
  </si>
  <si>
    <t>67061</t>
  </si>
  <si>
    <t>CARPINETO ROMANO (RM)</t>
  </si>
  <si>
    <t>A810</t>
  </si>
  <si>
    <t>072010</t>
  </si>
  <si>
    <t>A892</t>
  </si>
  <si>
    <t>023010</t>
  </si>
  <si>
    <t>100007</t>
  </si>
  <si>
    <t>08020</t>
  </si>
  <si>
    <t>B248</t>
  </si>
  <si>
    <t>083014</t>
  </si>
  <si>
    <t>C051</t>
  </si>
  <si>
    <t>008014</t>
  </si>
  <si>
    <t>18011</t>
  </si>
  <si>
    <t>C143</t>
  </si>
  <si>
    <t>018058</t>
  </si>
  <si>
    <t>D109</t>
  </si>
  <si>
    <t>002058</t>
  </si>
  <si>
    <t>C354</t>
  </si>
  <si>
    <t>65012</t>
  </si>
  <si>
    <t>C474</t>
  </si>
  <si>
    <t>65013</t>
  </si>
  <si>
    <t>C750</t>
  </si>
  <si>
    <t>C771</t>
  </si>
  <si>
    <t>C779</t>
  </si>
  <si>
    <t>C853</t>
  </si>
  <si>
    <t>D078</t>
  </si>
  <si>
    <t>D201</t>
  </si>
  <si>
    <t>D494</t>
  </si>
  <si>
    <t>66015</t>
  </si>
  <si>
    <t>D495</t>
  </si>
  <si>
    <t>D592</t>
  </si>
  <si>
    <t>66022</t>
  </si>
  <si>
    <t>D738</t>
  </si>
  <si>
    <t>D757</t>
  </si>
  <si>
    <t>66023</t>
  </si>
  <si>
    <t>028009</t>
  </si>
  <si>
    <t>35030</t>
  </si>
  <si>
    <t>A613</t>
  </si>
  <si>
    <t>012009</t>
  </si>
  <si>
    <t>A645</t>
  </si>
  <si>
    <t>005009</t>
  </si>
  <si>
    <t>A812</t>
  </si>
  <si>
    <t>056009</t>
  </si>
  <si>
    <t>01020</t>
  </si>
  <si>
    <t>A955</t>
  </si>
  <si>
    <t>097009</t>
  </si>
  <si>
    <t>23842</t>
  </si>
  <si>
    <t>B081</t>
  </si>
  <si>
    <t>061009</t>
  </si>
  <si>
    <t>81013</t>
  </si>
  <si>
    <t>B362</t>
  </si>
  <si>
    <t>048009</t>
  </si>
  <si>
    <t>50042</t>
  </si>
  <si>
    <t>NURRI (NU)</t>
  </si>
  <si>
    <t>OLIENA (NU)</t>
  </si>
  <si>
    <t>OLLOLAI (NU)</t>
  </si>
  <si>
    <t>OLZAI (NU)</t>
  </si>
  <si>
    <t>ONANI (NU)</t>
  </si>
  <si>
    <t>ONIFAI (NU)</t>
  </si>
  <si>
    <t>ONIFERI (NU)</t>
  </si>
  <si>
    <t>ORANI (NU)</t>
  </si>
  <si>
    <t>SAMBUCO - PIETRAPORZIO (CN)</t>
  </si>
  <si>
    <t>SAMPEYRE (CN)</t>
  </si>
  <si>
    <t>SAN BENEDETTO BELBO (CN)</t>
  </si>
  <si>
    <t>SAN DAMIANO MACRA (CN)</t>
  </si>
  <si>
    <t>SAN MICHELE MONDOVI' (CN)</t>
  </si>
  <si>
    <t>SAN MICHELE PRAZZO (CN)</t>
  </si>
  <si>
    <t>SAN PIETRO DI MONTEROSSO (CN)</t>
  </si>
  <si>
    <t>SANFRE' (CN)</t>
  </si>
  <si>
    <t>051004</t>
  </si>
  <si>
    <t>52011</t>
  </si>
  <si>
    <t>A851</t>
  </si>
  <si>
    <t>084004</t>
  </si>
  <si>
    <t>A896</t>
  </si>
  <si>
    <t>046004</t>
  </si>
  <si>
    <t>55023</t>
  </si>
  <si>
    <t>B007</t>
  </si>
  <si>
    <t>102004</t>
  </si>
  <si>
    <t>89822</t>
  </si>
  <si>
    <t>B197</t>
  </si>
  <si>
    <t>40053</t>
  </si>
  <si>
    <t>A726</t>
  </si>
  <si>
    <t>040004</t>
  </si>
  <si>
    <t>47030</t>
  </si>
  <si>
    <t>B001</t>
  </si>
  <si>
    <t>A352</t>
  </si>
  <si>
    <t>C500</t>
  </si>
  <si>
    <t>073015</t>
  </si>
  <si>
    <t>74016</t>
  </si>
  <si>
    <t>F027</t>
  </si>
  <si>
    <t>62014</t>
  </si>
  <si>
    <t>D042</t>
  </si>
  <si>
    <t>011015</t>
  </si>
  <si>
    <t>19100</t>
  </si>
  <si>
    <t>ARSOLI (RM)</t>
  </si>
  <si>
    <t>ARTENA (RM)</t>
  </si>
  <si>
    <t>CAPRANICA PRENESTINA (RM)</t>
  </si>
  <si>
    <t>CANDIDONI (RC)</t>
  </si>
  <si>
    <t>ERBA INCINO (CO)</t>
  </si>
  <si>
    <t>ESINO INFERIORE (CO)</t>
  </si>
  <si>
    <t>ESINO LARIO (CO)</t>
  </si>
  <si>
    <t>GABROVIZZA (GO)</t>
  </si>
  <si>
    <t>GARGARO (GO)</t>
  </si>
  <si>
    <t>CANNITELLO (RC)</t>
  </si>
  <si>
    <t>CANOLO (RC)</t>
  </si>
  <si>
    <t>CARAFFA DEL BIANCO (RC)</t>
  </si>
  <si>
    <t>41051</t>
  </si>
  <si>
    <t>C242</t>
  </si>
  <si>
    <t>027007</t>
  </si>
  <si>
    <t>30022</t>
  </si>
  <si>
    <t>C422</t>
  </si>
  <si>
    <t>039007</t>
  </si>
  <si>
    <t>48015</t>
  </si>
  <si>
    <t>C553</t>
  </si>
  <si>
    <t>038007</t>
  </si>
  <si>
    <t>44034</t>
  </si>
  <si>
    <t>C980</t>
  </si>
  <si>
    <t>085007</t>
  </si>
  <si>
    <t>93012</t>
  </si>
  <si>
    <t>C429</t>
  </si>
  <si>
    <t>008018</t>
  </si>
  <si>
    <t>017004</t>
  </si>
  <si>
    <t>25020</t>
  </si>
  <si>
    <t>A188</t>
  </si>
  <si>
    <t>075004</t>
  </si>
  <si>
    <t>A208</t>
  </si>
  <si>
    <t>030004</t>
  </si>
  <si>
    <t>33051</t>
  </si>
  <si>
    <t>C169</t>
  </si>
  <si>
    <t>H696</t>
  </si>
  <si>
    <t>COMUNE NON IDENTIFICATO D (PE)</t>
  </si>
  <si>
    <t>051018</t>
  </si>
  <si>
    <t>52045</t>
  </si>
  <si>
    <t>092004</t>
  </si>
  <si>
    <t>A597</t>
  </si>
  <si>
    <t>043004</t>
  </si>
  <si>
    <t>62020</t>
  </si>
  <si>
    <t>A739</t>
  </si>
  <si>
    <t>054004</t>
  </si>
  <si>
    <t>06031</t>
  </si>
  <si>
    <t>A835</t>
  </si>
  <si>
    <t>ZONA NORMALE</t>
  </si>
  <si>
    <t xml:space="preserve">IRRIGUO </t>
  </si>
  <si>
    <t>S/N</t>
  </si>
  <si>
    <t>064018</t>
  </si>
  <si>
    <t>83010</t>
  </si>
  <si>
    <t>B706</t>
  </si>
  <si>
    <t>060018</t>
  </si>
  <si>
    <t>03034</t>
  </si>
  <si>
    <t>B919</t>
  </si>
  <si>
    <t>037018</t>
  </si>
  <si>
    <t>065019</t>
  </si>
  <si>
    <t>B351</t>
  </si>
  <si>
    <t>F419</t>
  </si>
  <si>
    <t>A831</t>
  </si>
  <si>
    <t>COMUNE NON IDENTIFICATO D (TP)</t>
  </si>
  <si>
    <t>CUSTONACI (TP)</t>
  </si>
  <si>
    <t>ERICE (TP)</t>
  </si>
  <si>
    <t>FAVIGNANA (TP)</t>
  </si>
  <si>
    <t>ORIGIOSO (PV)</t>
  </si>
  <si>
    <t>OTTOBIANO (PV)</t>
  </si>
  <si>
    <t>PAIRANA (PV)</t>
  </si>
  <si>
    <t>PALESTRO (PV)</t>
  </si>
  <si>
    <t>PANCARANA (PV)</t>
  </si>
  <si>
    <t>PAPIAGO (PV)</t>
  </si>
  <si>
    <t>PARONA (PV)</t>
  </si>
  <si>
    <t>PAVIA (PV)</t>
  </si>
  <si>
    <t>PIETRA DE' GIORGI (PV)</t>
  </si>
  <si>
    <t>PIETRA GAVINA (PV)</t>
  </si>
  <si>
    <t>PIEVE ALBIGNOLA (PV)</t>
  </si>
  <si>
    <t>L446</t>
  </si>
  <si>
    <t>031879</t>
  </si>
  <si>
    <t>M134</t>
  </si>
  <si>
    <t>013880</t>
  </si>
  <si>
    <t>E117</t>
  </si>
  <si>
    <t>015880</t>
  </si>
  <si>
    <t>84029</t>
  </si>
  <si>
    <t>M253</t>
  </si>
  <si>
    <t>079143</t>
  </si>
  <si>
    <t>I937</t>
  </si>
  <si>
    <t>015143</t>
  </si>
  <si>
    <t>D626</t>
  </si>
  <si>
    <t>031841</t>
  </si>
  <si>
    <t>E572</t>
  </si>
  <si>
    <t>021841</t>
  </si>
  <si>
    <t>E831</t>
  </si>
  <si>
    <t>004812</t>
  </si>
  <si>
    <t>G236</t>
  </si>
  <si>
    <t>BARCONE (CO)</t>
  </si>
  <si>
    <t>BARNI (CO)</t>
  </si>
  <si>
    <t>BARTESATE (CO)</t>
  </si>
  <si>
    <t>POLINO (TR)</t>
  </si>
  <si>
    <t>PORANO (TR)</t>
  </si>
  <si>
    <t>003812</t>
  </si>
  <si>
    <t>A450</t>
  </si>
  <si>
    <t>013812</t>
  </si>
  <si>
    <t>A596</t>
  </si>
  <si>
    <t>012812</t>
  </si>
  <si>
    <t>A858</t>
  </si>
  <si>
    <t>C373</t>
  </si>
  <si>
    <t>012838</t>
  </si>
  <si>
    <t>C431</t>
  </si>
  <si>
    <t>003838</t>
  </si>
  <si>
    <t>C736</t>
  </si>
  <si>
    <t>022838</t>
  </si>
  <si>
    <t>D276</t>
  </si>
  <si>
    <t>017838</t>
  </si>
  <si>
    <t>D418</t>
  </si>
  <si>
    <t>018838</t>
  </si>
  <si>
    <t>CITTA' SANT'ANGELO (PE)</t>
  </si>
  <si>
    <t>CIVITAQUANA (PE)</t>
  </si>
  <si>
    <t>CIVITELLA CASANOVA (PE)</t>
  </si>
  <si>
    <t>COLLECORVINO (PE)</t>
  </si>
  <si>
    <t>VILLAVALLELONGA (AQ)</t>
  </si>
  <si>
    <t>SAN GIACOMO FILIPPO (SO)</t>
  </si>
  <si>
    <t>COSEANO (UD)</t>
  </si>
  <si>
    <t>DIGNANO (UD)</t>
  </si>
  <si>
    <t>PIEVE DEL CAIRO (PV)</t>
  </si>
  <si>
    <t>TERRAROSSA (MS)</t>
  </si>
  <si>
    <t>044812</t>
  </si>
  <si>
    <t>H193</t>
  </si>
  <si>
    <t>022914</t>
  </si>
  <si>
    <t>I579</t>
  </si>
  <si>
    <t>B066</t>
  </si>
  <si>
    <t>008805</t>
  </si>
  <si>
    <t>058050</t>
  </si>
  <si>
    <t>I99516</t>
  </si>
  <si>
    <t>12052</t>
  </si>
  <si>
    <t>A926</t>
  </si>
  <si>
    <t>012816</t>
  </si>
  <si>
    <t>A928</t>
  </si>
  <si>
    <t>015816</t>
  </si>
  <si>
    <t>A938</t>
  </si>
  <si>
    <t>I123</t>
  </si>
  <si>
    <t>084038</t>
  </si>
  <si>
    <t>92018</t>
  </si>
  <si>
    <t>I224</t>
  </si>
  <si>
    <t>006038</t>
  </si>
  <si>
    <t>B882</t>
  </si>
  <si>
    <t>004219</t>
  </si>
  <si>
    <t>I659</t>
  </si>
  <si>
    <t>016219</t>
  </si>
  <si>
    <t>24047</t>
  </si>
  <si>
    <t>L400</t>
  </si>
  <si>
    <t>015219</t>
  </si>
  <si>
    <t>L408</t>
  </si>
  <si>
    <t>025039</t>
  </si>
  <si>
    <t>32044</t>
  </si>
  <si>
    <t>G642</t>
  </si>
  <si>
    <t>043039</t>
  </si>
  <si>
    <t>G690</t>
  </si>
  <si>
    <t>094039</t>
  </si>
  <si>
    <t>86087</t>
  </si>
  <si>
    <t>H308</t>
  </si>
  <si>
    <t>048039</t>
  </si>
  <si>
    <t>H937</t>
  </si>
  <si>
    <t>034039</t>
  </si>
  <si>
    <t>43028</t>
  </si>
  <si>
    <t>L183</t>
  </si>
  <si>
    <t>001039</t>
  </si>
  <si>
    <t>B225</t>
  </si>
  <si>
    <t>013039</t>
  </si>
  <si>
    <t>005039</t>
  </si>
  <si>
    <t>C701</t>
  </si>
  <si>
    <t>064039</t>
  </si>
  <si>
    <t>E214</t>
  </si>
  <si>
    <t>023039</t>
  </si>
  <si>
    <t>055019</t>
  </si>
  <si>
    <t>064019</t>
  </si>
  <si>
    <t>B834</t>
  </si>
  <si>
    <t>024025</t>
  </si>
  <si>
    <t>B844</t>
  </si>
  <si>
    <t>12035</t>
  </si>
  <si>
    <t>H150</t>
  </si>
  <si>
    <t>018179</t>
  </si>
  <si>
    <t>098048</t>
  </si>
  <si>
    <t>26817</t>
  </si>
  <si>
    <t>I012</t>
  </si>
  <si>
    <t>072048</t>
  </si>
  <si>
    <t>L571</t>
  </si>
  <si>
    <t>093048</t>
  </si>
  <si>
    <t>L657</t>
  </si>
  <si>
    <t>034048</t>
  </si>
  <si>
    <t>006080</t>
  </si>
  <si>
    <t>B206</t>
  </si>
  <si>
    <t>F137</t>
  </si>
  <si>
    <t>054039</t>
  </si>
  <si>
    <t>06100</t>
  </si>
  <si>
    <t>G478</t>
  </si>
  <si>
    <t>071039</t>
  </si>
  <si>
    <t>71038</t>
  </si>
  <si>
    <t>G604</t>
  </si>
  <si>
    <t>072039</t>
  </si>
  <si>
    <t>H749</t>
  </si>
  <si>
    <t>084039</t>
  </si>
  <si>
    <t>I290</t>
  </si>
  <si>
    <t>102039</t>
  </si>
  <si>
    <t>I853</t>
  </si>
  <si>
    <t>051039</t>
  </si>
  <si>
    <t>18026</t>
  </si>
  <si>
    <t>A418</t>
  </si>
  <si>
    <t>007004</t>
  </si>
  <si>
    <t>A424</t>
  </si>
  <si>
    <t>103004</t>
  </si>
  <si>
    <t>I537</t>
  </si>
  <si>
    <t>091085</t>
  </si>
  <si>
    <t>08029</t>
  </si>
  <si>
    <t>I751</t>
  </si>
  <si>
    <t>002017</t>
  </si>
  <si>
    <t>13012</t>
  </si>
  <si>
    <t>B046</t>
  </si>
  <si>
    <t>023017</t>
  </si>
  <si>
    <t>G881</t>
  </si>
  <si>
    <t>052028</t>
  </si>
  <si>
    <t>E045</t>
  </si>
  <si>
    <t>095014</t>
  </si>
  <si>
    <t>PORCHIANO DEL MONTE (TR)</t>
  </si>
  <si>
    <t>PORTARIA (TR)</t>
  </si>
  <si>
    <t>SAN GEMINI (TR)</t>
  </si>
  <si>
    <t>B290</t>
  </si>
  <si>
    <t>002805</t>
  </si>
  <si>
    <t>B459</t>
  </si>
  <si>
    <t>006805</t>
  </si>
  <si>
    <t>C087</t>
  </si>
  <si>
    <t>055805</t>
  </si>
  <si>
    <t>C873</t>
  </si>
  <si>
    <t>005805</t>
  </si>
  <si>
    <t>D387</t>
  </si>
  <si>
    <t>030805</t>
  </si>
  <si>
    <t>D525</t>
  </si>
  <si>
    <t>061805</t>
  </si>
  <si>
    <t>041042</t>
  </si>
  <si>
    <t>61016</t>
  </si>
  <si>
    <t>G433</t>
  </si>
  <si>
    <t>008042</t>
  </si>
  <si>
    <t>G632</t>
  </si>
  <si>
    <t>054042</t>
  </si>
  <si>
    <t>103043</t>
  </si>
  <si>
    <t>28895</t>
  </si>
  <si>
    <t>002068</t>
  </si>
  <si>
    <t>061004</t>
  </si>
  <si>
    <t>81021</t>
  </si>
  <si>
    <t>A403</t>
  </si>
  <si>
    <t>042004</t>
  </si>
  <si>
    <t>60010</t>
  </si>
  <si>
    <t>A626</t>
  </si>
  <si>
    <t>056004</t>
  </si>
  <si>
    <t>A628</t>
  </si>
  <si>
    <t>086004</t>
  </si>
  <si>
    <t>94012</t>
  </si>
  <si>
    <t>A676</t>
  </si>
  <si>
    <t>067035</t>
  </si>
  <si>
    <t>067036</t>
  </si>
  <si>
    <t>067037</t>
  </si>
  <si>
    <t>067038</t>
  </si>
  <si>
    <t>067039</t>
  </si>
  <si>
    <t>067040</t>
  </si>
  <si>
    <t>067041</t>
  </si>
  <si>
    <t>067042</t>
  </si>
  <si>
    <t>067043</t>
  </si>
  <si>
    <t>067044</t>
  </si>
  <si>
    <t>067045</t>
  </si>
  <si>
    <t>067046</t>
  </si>
  <si>
    <t>067047</t>
  </si>
  <si>
    <t>067801</t>
  </si>
  <si>
    <t>067999</t>
  </si>
  <si>
    <t>068002</t>
  </si>
  <si>
    <t>068003</t>
  </si>
  <si>
    <t>068001</t>
  </si>
  <si>
    <t>068004</t>
  </si>
  <si>
    <t>068005</t>
  </si>
  <si>
    <t>068006</t>
  </si>
  <si>
    <t>068007</t>
  </si>
  <si>
    <t>068008</t>
  </si>
  <si>
    <t>068009</t>
  </si>
  <si>
    <t>068010</t>
  </si>
  <si>
    <t>068011</t>
  </si>
  <si>
    <t>068012</t>
  </si>
  <si>
    <t>068013</t>
  </si>
  <si>
    <t>068014</t>
  </si>
  <si>
    <t>068015</t>
  </si>
  <si>
    <t>068016</t>
  </si>
  <si>
    <t>068017</t>
  </si>
  <si>
    <t>A179</t>
  </si>
  <si>
    <t>007001</t>
  </si>
  <si>
    <t>11010</t>
  </si>
  <si>
    <t>33035</t>
  </si>
  <si>
    <t>SANGANO (TO)</t>
  </si>
  <si>
    <t>SANT'AMBROGIO DI TORINO (TO)</t>
  </si>
  <si>
    <t>018108</t>
  </si>
  <si>
    <t>CIVIDATE AL PIANO (BG)</t>
  </si>
  <si>
    <t>CLUSONE (BG)</t>
  </si>
  <si>
    <t>COLERE (BG)</t>
  </si>
  <si>
    <t>COLOGNO AL SERIO (BG)</t>
  </si>
  <si>
    <t>COLOGNOLA DEL PIANO (BG)</t>
  </si>
  <si>
    <t>COLZATE (BG)</t>
  </si>
  <si>
    <t>GRECIA (I9)</t>
  </si>
  <si>
    <t>NUCHIS (SS)</t>
  </si>
  <si>
    <t>ACQUANEGRA CREMONESE (CR)</t>
  </si>
  <si>
    <t>AGNADELLO (CR)</t>
  </si>
  <si>
    <t>ALFIANO ED UNITI (CR)</t>
  </si>
  <si>
    <t>ANNICCO (CR)</t>
  </si>
  <si>
    <t>ARDOLE SAN MARINO (CR)</t>
  </si>
  <si>
    <t>G135</t>
  </si>
  <si>
    <t>042042</t>
  </si>
  <si>
    <t>60038</t>
  </si>
  <si>
    <t>I071</t>
  </si>
  <si>
    <t>G956</t>
  </si>
  <si>
    <t>010817</t>
  </si>
  <si>
    <t>H135</t>
  </si>
  <si>
    <t>044817</t>
  </si>
  <si>
    <t>H435</t>
  </si>
  <si>
    <t>030817</t>
  </si>
  <si>
    <t>B750</t>
  </si>
  <si>
    <t>018817</t>
  </si>
  <si>
    <t>B821</t>
  </si>
  <si>
    <t>016817</t>
  </si>
  <si>
    <t>C473</t>
  </si>
  <si>
    <t>001817</t>
  </si>
  <si>
    <t>C579</t>
  </si>
  <si>
    <t>013947</t>
  </si>
  <si>
    <t>L365</t>
  </si>
  <si>
    <t>022948</t>
  </si>
  <si>
    <t>M220</t>
  </si>
  <si>
    <t>015948</t>
  </si>
  <si>
    <t>L375</t>
  </si>
  <si>
    <t>002151</t>
  </si>
  <si>
    <t>079151</t>
  </si>
  <si>
    <t>I322</t>
  </si>
  <si>
    <t>065151</t>
  </si>
  <si>
    <t>L323</t>
  </si>
  <si>
    <t>015151</t>
  </si>
  <si>
    <t>20086</t>
  </si>
  <si>
    <t>F783</t>
  </si>
  <si>
    <t>006151</t>
  </si>
  <si>
    <t>03035</t>
  </si>
  <si>
    <t>D667</t>
  </si>
  <si>
    <t>097036</t>
  </si>
  <si>
    <t>FARA GERA D'ADDA (BG)</t>
  </si>
  <si>
    <t>FARA OLIVANA CON SOLA (BG)</t>
  </si>
  <si>
    <t>FILAGO (BG)</t>
  </si>
  <si>
    <t>FINO DEL MONTE (BG)</t>
  </si>
  <si>
    <t>OSIMO (AN)</t>
  </si>
  <si>
    <t>OSTRA (AN)</t>
  </si>
  <si>
    <t>OSTRA VETERE (AN)</t>
  </si>
  <si>
    <t>PATERNO D'ANCONA (AN)</t>
  </si>
  <si>
    <t>POGGIO SAN MARCELLO (AN)</t>
  </si>
  <si>
    <t>POLVERIGI (AN)</t>
  </si>
  <si>
    <t>RIPE (AN)</t>
  </si>
  <si>
    <t>ROSORA (AN)</t>
  </si>
  <si>
    <t>ROSORA MERGO (AN)</t>
  </si>
  <si>
    <t>SAN MARCELLO (AN)</t>
  </si>
  <si>
    <t>CADREZZATE (VA)</t>
  </si>
  <si>
    <t>CAIDATE (VA)</t>
  </si>
  <si>
    <t>CAIRATE (VA)</t>
  </si>
  <si>
    <t>CAJELLO (VA)</t>
  </si>
  <si>
    <t>CAMPAGNANO VEDASCA (VA)</t>
  </si>
  <si>
    <t>CANTELLO (VA)</t>
  </si>
  <si>
    <t>CAPOLAGO (VA)</t>
  </si>
  <si>
    <t>CAPRONNO (VA)</t>
  </si>
  <si>
    <t>CARAVATE (VA)</t>
  </si>
  <si>
    <t>CARDANA (VA)</t>
  </si>
  <si>
    <t>SAN BARTOLOMEO VALMARA (NO)</t>
  </si>
  <si>
    <t>SANTA MARIA LA LONGA (UD)</t>
  </si>
  <si>
    <t>SAURIS (UD)</t>
  </si>
  <si>
    <t>006803</t>
  </si>
  <si>
    <t>B224</t>
  </si>
  <si>
    <t>014803</t>
  </si>
  <si>
    <t>094040</t>
  </si>
  <si>
    <t>H420</t>
  </si>
  <si>
    <t>101025</t>
  </si>
  <si>
    <t>88816</t>
  </si>
  <si>
    <t>I982</t>
  </si>
  <si>
    <t>016026</t>
  </si>
  <si>
    <t>A846</t>
  </si>
  <si>
    <t>028004</t>
  </si>
  <si>
    <t>35022</t>
  </si>
  <si>
    <t>A296</t>
  </si>
  <si>
    <t>071004</t>
  </si>
  <si>
    <t>71011</t>
  </si>
  <si>
    <t>A339</t>
  </si>
  <si>
    <t>029004</t>
  </si>
  <si>
    <t>45021</t>
  </si>
  <si>
    <t>A539</t>
  </si>
  <si>
    <t>073004</t>
  </si>
  <si>
    <t>74012</t>
  </si>
  <si>
    <t>D171</t>
  </si>
  <si>
    <t>031004</t>
  </si>
  <si>
    <t>D321</t>
  </si>
  <si>
    <t>I99004</t>
  </si>
  <si>
    <t>Z112</t>
  </si>
  <si>
    <t>009005</t>
  </si>
  <si>
    <t>17041</t>
  </si>
  <si>
    <t>A226</t>
  </si>
  <si>
    <t>024005</t>
  </si>
  <si>
    <t>36070</t>
  </si>
  <si>
    <t>A236</t>
  </si>
  <si>
    <t>004005</t>
  </si>
  <si>
    <t>12070</t>
  </si>
  <si>
    <t>A238</t>
  </si>
  <si>
    <t>022005</t>
  </si>
  <si>
    <t>38010</t>
  </si>
  <si>
    <t>A274</t>
  </si>
  <si>
    <t>A205</t>
  </si>
  <si>
    <t>093001</t>
  </si>
  <si>
    <t>33080</t>
  </si>
  <si>
    <t>PORDENONE</t>
  </si>
  <si>
    <t>PN</t>
  </si>
  <si>
    <t>A283</t>
  </si>
  <si>
    <t>103001</t>
  </si>
  <si>
    <t>28841</t>
  </si>
  <si>
    <t>A317</t>
  </si>
  <si>
    <t>COMUNE NON IDENTIFICATO D (VE)</t>
  </si>
  <si>
    <t>SASSARI (SS)</t>
  </si>
  <si>
    <t>SEDINI (SS)</t>
  </si>
  <si>
    <t>SEMESTENE (SS)</t>
  </si>
  <si>
    <t>SENNORI (SS)</t>
  </si>
  <si>
    <t>SILIGO (SS)</t>
  </si>
  <si>
    <t>SORSO (SS)</t>
  </si>
  <si>
    <t>STINTINO (SS)</t>
  </si>
  <si>
    <t>TELTI (SS)</t>
  </si>
  <si>
    <t>TEMPIO PAUSANIA (SS)</t>
  </si>
  <si>
    <t>079087</t>
  </si>
  <si>
    <t>88047</t>
  </si>
  <si>
    <t>F910</t>
  </si>
  <si>
    <t>LONGARDORE (CR)</t>
  </si>
  <si>
    <t>E982</t>
  </si>
  <si>
    <t>019057</t>
  </si>
  <si>
    <t>E983</t>
  </si>
  <si>
    <t>063057</t>
  </si>
  <si>
    <t>80038</t>
  </si>
  <si>
    <t>G812</t>
  </si>
  <si>
    <t>020057</t>
  </si>
  <si>
    <t>094034</t>
  </si>
  <si>
    <t>026020</t>
  </si>
  <si>
    <t>31014</t>
  </si>
  <si>
    <t>C848</t>
  </si>
  <si>
    <t>ELENCO CAA</t>
  </si>
  <si>
    <t>COMUNE NON IDENTIFICATO D (MN)</t>
  </si>
  <si>
    <t>CURTATONE (MN)</t>
  </si>
  <si>
    <t>DOSOLO (MN)</t>
  </si>
  <si>
    <t>L174</t>
  </si>
  <si>
    <t>017199</t>
  </si>
  <si>
    <t>81037</t>
  </si>
  <si>
    <t>PIETRAMONTECORVINO (FG)</t>
  </si>
  <si>
    <t>POGGIO IMPERIALE (FG)</t>
  </si>
  <si>
    <t>RIGNANO GARGANICO (FG)</t>
  </si>
  <si>
    <t>ROCCHETTA SANT'ANTONIO (FG)</t>
  </si>
  <si>
    <t>RODI GARGANICO (FG)</t>
  </si>
  <si>
    <t>ROSETO VALFORTORE (FG)</t>
  </si>
  <si>
    <t>SAN FERDINANDO DI PUGLIA (FG)</t>
  </si>
  <si>
    <t>SAN GIOVANNI ROTONDO (FG)</t>
  </si>
  <si>
    <t>BORGO SANT'AGATA (IM)</t>
  </si>
  <si>
    <t>BORGOMARO (IM)</t>
  </si>
  <si>
    <t>BOSCOMARE (IM)</t>
  </si>
  <si>
    <t>BUSSANA (IM)</t>
  </si>
  <si>
    <t>CAMPOROSSO (IM)</t>
  </si>
  <si>
    <t>CANDEASCO (IM)</t>
  </si>
  <si>
    <t>FORANO (RI)</t>
  </si>
  <si>
    <t>004024</t>
  </si>
  <si>
    <t>B018</t>
  </si>
  <si>
    <t>006024</t>
  </si>
  <si>
    <t>B179</t>
  </si>
  <si>
    <t>FOMBIO (LO)</t>
  </si>
  <si>
    <t>GALGAGNANO (LO)</t>
  </si>
  <si>
    <t>GRAFFIGNANA (LO)</t>
  </si>
  <si>
    <t>GUARDAMIGLIO (LO)</t>
  </si>
  <si>
    <t>LIVRAGA (LO)</t>
  </si>
  <si>
    <t>LODI (LO)</t>
  </si>
  <si>
    <t>LODI VECCHIO (LO)</t>
  </si>
  <si>
    <t>BALESTRINO (SV)</t>
  </si>
  <si>
    <t>BARDINETO (SV)</t>
  </si>
  <si>
    <t>BARDINO NUOVO (SV)</t>
  </si>
  <si>
    <t>BARDINO VECCHIO (SV)</t>
  </si>
  <si>
    <t>BERGEGGI (SV)</t>
  </si>
  <si>
    <t>BIESTRO (SV)</t>
  </si>
  <si>
    <t>BOISSANO (SV)</t>
  </si>
  <si>
    <t>SENNA LODIGIANA (LO)</t>
  </si>
  <si>
    <t>SOMAGLIA (LO)</t>
  </si>
  <si>
    <t>SORDIO (LO)</t>
  </si>
  <si>
    <t>TAVAZZANO CON VILLAVESCO (LO)</t>
  </si>
  <si>
    <t>TERRANOVA DEI PASSERINI (LO)</t>
  </si>
  <si>
    <t>TURANO LODIGIANO (LO)</t>
  </si>
  <si>
    <t>VALERA FRATTA (LO)</t>
  </si>
  <si>
    <t>VILLANOVA DEL SILLARO (LO)</t>
  </si>
  <si>
    <t>CAVATORE (AL)</t>
  </si>
  <si>
    <t>CELLA MONTE (AL)</t>
  </si>
  <si>
    <t>CERESETO (AL)</t>
  </si>
  <si>
    <t>CERRETO GRUE (AL)</t>
  </si>
  <si>
    <t>CERRINA (AL)</t>
  </si>
  <si>
    <t>OSTIANO (CR)</t>
  </si>
  <si>
    <t>BORGO PANIGALE (BO)</t>
  </si>
  <si>
    <t>BORGO TOSSIGNANO (BO)</t>
  </si>
  <si>
    <t>BUDRIO (BO)</t>
  </si>
  <si>
    <t>075088</t>
  </si>
  <si>
    <t>73039</t>
  </si>
  <si>
    <t>L419</t>
  </si>
  <si>
    <t>001089</t>
  </si>
  <si>
    <t>VILLETTE (VB)</t>
  </si>
  <si>
    <t>VOGOGNA (VB)</t>
  </si>
  <si>
    <t>AGNONA (VC)</t>
  </si>
  <si>
    <t>AILOCHE (VC)</t>
  </si>
  <si>
    <t>ALAGNA VALSESIA (VC)</t>
  </si>
  <si>
    <t>L049</t>
  </si>
  <si>
    <t>075027</t>
  </si>
  <si>
    <t>36064</t>
  </si>
  <si>
    <t>F019</t>
  </si>
  <si>
    <t>075058</t>
  </si>
  <si>
    <t>G285</t>
  </si>
  <si>
    <t>071058</t>
  </si>
  <si>
    <t>71029</t>
  </si>
  <si>
    <t>L447</t>
  </si>
  <si>
    <t>022059</t>
  </si>
  <si>
    <t>C712</t>
  </si>
  <si>
    <t>012059</t>
  </si>
  <si>
    <t>CISANO SUL NEVA (SV)</t>
  </si>
  <si>
    <t>BAGNOLO SAN VITO (MN)</t>
  </si>
  <si>
    <t>BIGARELLO (MN)</t>
  </si>
  <si>
    <t>BORGOFORTE (MN)</t>
  </si>
  <si>
    <t>BORGOFRANCO SUL PO (MN)</t>
  </si>
  <si>
    <t>BOZZOLO (MN)</t>
  </si>
  <si>
    <t>CANNETO SULL'OGLIO (MN)</t>
  </si>
  <si>
    <t>CARBONARA DI PO (MN)</t>
  </si>
  <si>
    <t>CASALMORO (MN)</t>
  </si>
  <si>
    <t>CASALOLDO (MN)</t>
  </si>
  <si>
    <t>CASALPOGLIO (MN)</t>
  </si>
  <si>
    <t>CASALROMANO (MN)</t>
  </si>
  <si>
    <t>CASTEL D'ARIO (MN)</t>
  </si>
  <si>
    <t>CASTEL GOFFREDO (MN)</t>
  </si>
  <si>
    <t>CASTELBELFORTE (MN)</t>
  </si>
  <si>
    <t>CASTELLUCCHIO (MN)</t>
  </si>
  <si>
    <t>CASTIGLIONE DELLE STIVIER (MN)</t>
  </si>
  <si>
    <t>CAVRIANA (MN)</t>
  </si>
  <si>
    <t>CERESARA (MN)</t>
  </si>
  <si>
    <t>COMMESSAGGIO (MN)</t>
  </si>
  <si>
    <t>E564</t>
  </si>
  <si>
    <t>ANTRONA SCHIERANCO (VB)</t>
  </si>
  <si>
    <t>ANZOLA D'OSSOLA (VB)</t>
  </si>
  <si>
    <t>ARIZZANO (VB)</t>
  </si>
  <si>
    <t>AROLA (VB)</t>
  </si>
  <si>
    <t>AURANO (VB)</t>
  </si>
  <si>
    <t>BACENO (VB)</t>
  </si>
  <si>
    <t>BANNIO ANZINO (VB)</t>
  </si>
  <si>
    <t>BAVENO (VB)</t>
  </si>
  <si>
    <t>BEE (VB)</t>
  </si>
  <si>
    <t>D980</t>
  </si>
  <si>
    <t>002071</t>
  </si>
  <si>
    <t>H368</t>
  </si>
  <si>
    <t>013935</t>
  </si>
  <si>
    <t>015222</t>
  </si>
  <si>
    <t>L415</t>
  </si>
  <si>
    <t>016222</t>
  </si>
  <si>
    <t>24059</t>
  </si>
  <si>
    <t>L502</t>
  </si>
  <si>
    <t>013223</t>
  </si>
  <si>
    <t>L228</t>
  </si>
  <si>
    <t>MODENA (MO)</t>
  </si>
  <si>
    <t>MONTECRETO (MO)</t>
  </si>
  <si>
    <t>MONTEFIORINO (MO)</t>
  </si>
  <si>
    <t>A684</t>
  </si>
  <si>
    <t>12029</t>
  </si>
  <si>
    <t>H812</t>
  </si>
  <si>
    <t>013207</t>
  </si>
  <si>
    <t>I051</t>
  </si>
  <si>
    <t>022207</t>
  </si>
  <si>
    <t>38019</t>
  </si>
  <si>
    <t>L457</t>
  </si>
  <si>
    <t>015207</t>
  </si>
  <si>
    <t>016207</t>
  </si>
  <si>
    <t>I951</t>
  </si>
  <si>
    <t>035801</t>
  </si>
  <si>
    <t>D953</t>
  </si>
  <si>
    <t>I568</t>
  </si>
  <si>
    <t>001866</t>
  </si>
  <si>
    <t>G033</t>
  </si>
  <si>
    <t>015867</t>
  </si>
  <si>
    <t>D106</t>
  </si>
  <si>
    <t>013867</t>
  </si>
  <si>
    <t>D148</t>
  </si>
  <si>
    <t>019867</t>
  </si>
  <si>
    <t>E996</t>
  </si>
  <si>
    <t>022867</t>
  </si>
  <si>
    <t>F056</t>
  </si>
  <si>
    <t>003867</t>
  </si>
  <si>
    <t>B254</t>
  </si>
  <si>
    <t>012867</t>
  </si>
  <si>
    <t>F663</t>
  </si>
  <si>
    <t>017867</t>
  </si>
  <si>
    <t>G099</t>
  </si>
  <si>
    <t>021867</t>
  </si>
  <si>
    <t>H003</t>
  </si>
  <si>
    <t>007005</t>
  </si>
  <si>
    <t>CURSI (LE)</t>
  </si>
  <si>
    <t>CUTROFIANO (LE)</t>
  </si>
  <si>
    <t>DISO (LE)</t>
  </si>
  <si>
    <t>GAGLIANO DEL CAPO (LE)</t>
  </si>
  <si>
    <t>GALATINA (LE)</t>
  </si>
  <si>
    <t>GALATONE (LE)</t>
  </si>
  <si>
    <t>GALLIPOLI (LE)</t>
  </si>
  <si>
    <t>GIUGGIANELLO (LE)</t>
  </si>
  <si>
    <t>GIURDIGNANO (LE)</t>
  </si>
  <si>
    <t>GUAGNANO (LE)</t>
  </si>
  <si>
    <t>LECCE (LE)</t>
  </si>
  <si>
    <t>LEQUILE (LE)</t>
  </si>
  <si>
    <t>LEVERANO (LE)</t>
  </si>
  <si>
    <t>LIZZANELLO (LE)</t>
  </si>
  <si>
    <t>MAGLIE (LE)</t>
  </si>
  <si>
    <t>MARTANO (LE)</t>
  </si>
  <si>
    <t>MARTIGNANO (LE)</t>
  </si>
  <si>
    <t>MATINO (LE)</t>
  </si>
  <si>
    <t>MELENDUGNO (LE)</t>
  </si>
  <si>
    <t>037027</t>
  </si>
  <si>
    <t>40041</t>
  </si>
  <si>
    <t>C806</t>
  </si>
  <si>
    <t>018056</t>
  </si>
  <si>
    <t>27014</t>
  </si>
  <si>
    <t>D067</t>
  </si>
  <si>
    <t>E051</t>
  </si>
  <si>
    <t>017109</t>
  </si>
  <si>
    <t>F373</t>
  </si>
  <si>
    <t>003109</t>
  </si>
  <si>
    <t>G020</t>
  </si>
  <si>
    <t>G992</t>
  </si>
  <si>
    <t>67035</t>
  </si>
  <si>
    <t>H007</t>
  </si>
  <si>
    <t>BAVARI (GE)</t>
  </si>
  <si>
    <t>060050</t>
  </si>
  <si>
    <t>G591</t>
  </si>
  <si>
    <t>014050</t>
  </si>
  <si>
    <t>G718</t>
  </si>
  <si>
    <t>009050</t>
  </si>
  <si>
    <t>G741</t>
  </si>
  <si>
    <t>007050</t>
  </si>
  <si>
    <t>G545</t>
  </si>
  <si>
    <t>096050</t>
  </si>
  <si>
    <t>13867</t>
  </si>
  <si>
    <t>G974</t>
  </si>
  <si>
    <t>010050</t>
  </si>
  <si>
    <t>H546</t>
  </si>
  <si>
    <t>025050</t>
  </si>
  <si>
    <t>32045</t>
  </si>
  <si>
    <t>93017</t>
  </si>
  <si>
    <t>H792</t>
  </si>
  <si>
    <t>044016</t>
  </si>
  <si>
    <t>001026</t>
  </si>
  <si>
    <t>A910</t>
  </si>
  <si>
    <t>F113</t>
  </si>
  <si>
    <t>E038</t>
  </si>
  <si>
    <t>048021</t>
  </si>
  <si>
    <t>50022</t>
  </si>
  <si>
    <t>E169</t>
  </si>
  <si>
    <t>043021</t>
  </si>
  <si>
    <t>022026</t>
  </si>
  <si>
    <t>38020</t>
  </si>
  <si>
    <t>B158</t>
  </si>
  <si>
    <t>002026</t>
  </si>
  <si>
    <t>H730</t>
  </si>
  <si>
    <t>060084</t>
  </si>
  <si>
    <t>H026</t>
  </si>
  <si>
    <t>004179</t>
  </si>
  <si>
    <t>COMUNE NON IDENTIFICATO D (BG)</t>
  </si>
  <si>
    <t>CORNA IMAGNA (BG)</t>
  </si>
  <si>
    <t>CASTELLO LAVAZZO (BL)</t>
  </si>
  <si>
    <t>CENCENIGHE AGORDINO (BL)</t>
  </si>
  <si>
    <t>CESIOMAGGIORE (BL)</t>
  </si>
  <si>
    <t>BREDA GUAZZONA (CR)</t>
  </si>
  <si>
    <t>BROLPASINO (CR)</t>
  </si>
  <si>
    <t>CA' D'ANDREA (CR)</t>
  </si>
  <si>
    <t>CA' DE' BONAVOGLI (CR)</t>
  </si>
  <si>
    <t>CA' DE' CAGGI (CR)</t>
  </si>
  <si>
    <t>CA' DE' CORTI (CR)</t>
  </si>
  <si>
    <t>CA' DE' QUINZANI (CR)</t>
  </si>
  <si>
    <t>CA' DE' SFONDRATI (CR)</t>
  </si>
  <si>
    <t>CA' DE' SORESINI (CR)</t>
  </si>
  <si>
    <t>CA' DE' STAOLI (CR)</t>
  </si>
  <si>
    <t>014061</t>
  </si>
  <si>
    <t>I829</t>
  </si>
  <si>
    <t>010061</t>
  </si>
  <si>
    <t>L167</t>
  </si>
  <si>
    <t>025061</t>
  </si>
  <si>
    <t>L947</t>
  </si>
  <si>
    <t>091104</t>
  </si>
  <si>
    <t>E649</t>
  </si>
  <si>
    <t>022104</t>
  </si>
  <si>
    <t>38056</t>
  </si>
  <si>
    <t>E565</t>
  </si>
  <si>
    <t>017104</t>
  </si>
  <si>
    <t>E928</t>
  </si>
  <si>
    <t>021104</t>
  </si>
  <si>
    <t>39016</t>
  </si>
  <si>
    <t>L490</t>
  </si>
  <si>
    <t>001104</t>
  </si>
  <si>
    <t>D562</t>
  </si>
  <si>
    <t>013104</t>
  </si>
  <si>
    <t>006104</t>
  </si>
  <si>
    <t>F404</t>
  </si>
  <si>
    <t>012104</t>
  </si>
  <si>
    <t>A783</t>
  </si>
  <si>
    <t>056008</t>
  </si>
  <si>
    <t>054036</t>
  </si>
  <si>
    <t>G212</t>
  </si>
  <si>
    <t>072036</t>
  </si>
  <si>
    <t>70017</t>
  </si>
  <si>
    <t>H096</t>
  </si>
  <si>
    <t>087036</t>
  </si>
  <si>
    <t>H154</t>
  </si>
  <si>
    <t>040036</t>
  </si>
  <si>
    <t>47017</t>
  </si>
  <si>
    <t>H437</t>
  </si>
  <si>
    <t>102036</t>
  </si>
  <si>
    <t>I350</t>
  </si>
  <si>
    <t>052036</t>
  </si>
  <si>
    <t>L384</t>
  </si>
  <si>
    <t>044036</t>
  </si>
  <si>
    <t>022195</t>
  </si>
  <si>
    <t>L145</t>
  </si>
  <si>
    <t>004195</t>
  </si>
  <si>
    <t>H473</t>
  </si>
  <si>
    <t>014051</t>
  </si>
  <si>
    <t>G431</t>
  </si>
  <si>
    <t>007051</t>
  </si>
  <si>
    <t>G860</t>
  </si>
  <si>
    <t>009051</t>
  </si>
  <si>
    <t>17042</t>
  </si>
  <si>
    <t>G866</t>
  </si>
  <si>
    <t>008051</t>
  </si>
  <si>
    <t>H460</t>
  </si>
  <si>
    <t>010051</t>
  </si>
  <si>
    <t>003839</t>
  </si>
  <si>
    <t>C827</t>
  </si>
  <si>
    <t>022839</t>
  </si>
  <si>
    <t>I010</t>
  </si>
  <si>
    <t>012887</t>
  </si>
  <si>
    <t>I295</t>
  </si>
  <si>
    <t>003887</t>
  </si>
  <si>
    <t>I528</t>
  </si>
  <si>
    <t>018887</t>
  </si>
  <si>
    <t>M005</t>
  </si>
  <si>
    <t>013888</t>
  </si>
  <si>
    <t>E446</t>
  </si>
  <si>
    <t>015888</t>
  </si>
  <si>
    <t>E453</t>
  </si>
  <si>
    <t>001091</t>
  </si>
  <si>
    <t>C867</t>
  </si>
  <si>
    <t>013091</t>
  </si>
  <si>
    <t>004091</t>
  </si>
  <si>
    <t>12083</t>
  </si>
  <si>
    <t>D752</t>
  </si>
  <si>
    <t>022091</t>
  </si>
  <si>
    <t>D928</t>
  </si>
  <si>
    <t>064091</t>
  </si>
  <si>
    <t>026090</t>
  </si>
  <si>
    <t>L856</t>
  </si>
  <si>
    <t>097090</t>
  </si>
  <si>
    <t>23897</t>
  </si>
  <si>
    <t>L866</t>
  </si>
  <si>
    <t>H144</t>
  </si>
  <si>
    <t>017888</t>
  </si>
  <si>
    <t>H476</t>
  </si>
  <si>
    <t>021888</t>
  </si>
  <si>
    <t>23894</t>
  </si>
  <si>
    <t>D143</t>
  </si>
  <si>
    <t>008028</t>
  </si>
  <si>
    <t>D298</t>
  </si>
  <si>
    <t>044028</t>
  </si>
  <si>
    <t>VANZONE CON SAN CARLO (VB)</t>
  </si>
  <si>
    <t>VARZO (VB)</t>
  </si>
  <si>
    <t>VERBANIA (VB)</t>
  </si>
  <si>
    <t>L705</t>
  </si>
  <si>
    <t>065056</t>
  </si>
  <si>
    <t>84095</t>
  </si>
  <si>
    <t>E027</t>
  </si>
  <si>
    <t>021056</t>
  </si>
  <si>
    <t>EORES (BZ)</t>
  </si>
  <si>
    <t>FALZES (BZ)</t>
  </si>
  <si>
    <t>FAVOGNA DI SOTTO (BZ)</t>
  </si>
  <si>
    <t>D096</t>
  </si>
  <si>
    <t>087016</t>
  </si>
  <si>
    <t>95013</t>
  </si>
  <si>
    <t>D623</t>
  </si>
  <si>
    <t>011016</t>
  </si>
  <si>
    <t>19032</t>
  </si>
  <si>
    <t>E542</t>
  </si>
  <si>
    <t>089016</t>
  </si>
  <si>
    <t>28812</t>
  </si>
  <si>
    <t>A497</t>
  </si>
  <si>
    <t>025005</t>
  </si>
  <si>
    <t>32041</t>
  </si>
  <si>
    <t>A501</t>
  </si>
  <si>
    <t>021005</t>
  </si>
  <si>
    <t>A507</t>
  </si>
  <si>
    <t>C093</t>
  </si>
  <si>
    <t>042011</t>
  </si>
  <si>
    <t>C152</t>
  </si>
  <si>
    <t>052011</t>
  </si>
  <si>
    <t>53043</t>
  </si>
  <si>
    <t>058107</t>
  </si>
  <si>
    <t>00069</t>
  </si>
  <si>
    <t>91026</t>
  </si>
  <si>
    <t>F061</t>
  </si>
  <si>
    <t>089012</t>
  </si>
  <si>
    <t>F107</t>
  </si>
  <si>
    <t>088012</t>
  </si>
  <si>
    <t>97019</t>
  </si>
  <si>
    <t>M088</t>
  </si>
  <si>
    <t>075012</t>
  </si>
  <si>
    <t>C230</t>
  </si>
  <si>
    <t>F729</t>
  </si>
  <si>
    <t>033048</t>
  </si>
  <si>
    <t>L848</t>
  </si>
  <si>
    <t>006048</t>
  </si>
  <si>
    <t>C156</t>
  </si>
  <si>
    <t>076048</t>
  </si>
  <si>
    <t>85025</t>
  </si>
  <si>
    <t>F104</t>
  </si>
  <si>
    <t>082048</t>
  </si>
  <si>
    <t>90036</t>
  </si>
  <si>
    <t>F246</t>
  </si>
  <si>
    <t>070048</t>
  </si>
  <si>
    <t>F748</t>
  </si>
  <si>
    <t>041048</t>
  </si>
  <si>
    <t>G627</t>
  </si>
  <si>
    <t>071048</t>
  </si>
  <si>
    <t>H986</t>
  </si>
  <si>
    <t>043048</t>
  </si>
  <si>
    <t>I286</t>
  </si>
  <si>
    <t>095048</t>
  </si>
  <si>
    <t>I298</t>
  </si>
  <si>
    <t>056048</t>
  </si>
  <si>
    <t>01038</t>
  </si>
  <si>
    <t>I855</t>
  </si>
  <si>
    <t>040048</t>
  </si>
  <si>
    <t>007027</t>
  </si>
  <si>
    <t>D537</t>
  </si>
  <si>
    <t>L439</t>
  </si>
  <si>
    <t>023093</t>
  </si>
  <si>
    <t>L810</t>
  </si>
  <si>
    <t>083093</t>
  </si>
  <si>
    <t>PALAU REPUBBLICA (I9)</t>
  </si>
  <si>
    <t>PANAMA (I9)</t>
  </si>
  <si>
    <t>RAPINO (CH)</t>
  </si>
  <si>
    <t>RIPA TEATINA (CH)</t>
  </si>
  <si>
    <t>010810</t>
  </si>
  <si>
    <t>F282</t>
  </si>
  <si>
    <t>041810</t>
  </si>
  <si>
    <t>I377</t>
  </si>
  <si>
    <t>003133</t>
  </si>
  <si>
    <t>28017</t>
  </si>
  <si>
    <t>I025</t>
  </si>
  <si>
    <t>022133</t>
  </si>
  <si>
    <t>G296</t>
  </si>
  <si>
    <t>065133</t>
  </si>
  <si>
    <t>I410</t>
  </si>
  <si>
    <t>030133</t>
  </si>
  <si>
    <t>L909</t>
  </si>
  <si>
    <t>004133</t>
  </si>
  <si>
    <t>12046</t>
  </si>
  <si>
    <t>F385</t>
  </si>
  <si>
    <t>006133</t>
  </si>
  <si>
    <t>15027</t>
  </si>
  <si>
    <t>G858</t>
  </si>
  <si>
    <t>001133</t>
  </si>
  <si>
    <t>E566</t>
  </si>
  <si>
    <t>078133</t>
  </si>
  <si>
    <t>87048</t>
  </si>
  <si>
    <t>97010</t>
  </si>
  <si>
    <t>E016</t>
  </si>
  <si>
    <t>087004</t>
  </si>
  <si>
    <t>C550</t>
  </si>
  <si>
    <t>018065</t>
  </si>
  <si>
    <t>031712</t>
  </si>
  <si>
    <t>E121</t>
  </si>
  <si>
    <t>S99712</t>
  </si>
  <si>
    <t>Z712</t>
  </si>
  <si>
    <t>701712</t>
  </si>
  <si>
    <t>H064</t>
  </si>
  <si>
    <t>032712</t>
  </si>
  <si>
    <t>I616</t>
  </si>
  <si>
    <t>702713</t>
  </si>
  <si>
    <t>D425</t>
  </si>
  <si>
    <t>031713</t>
  </si>
  <si>
    <t>E278</t>
  </si>
  <si>
    <t>032713</t>
  </si>
  <si>
    <t>F501</t>
  </si>
  <si>
    <t>041036</t>
  </si>
  <si>
    <t>61025</t>
  </si>
  <si>
    <t>F533</t>
  </si>
  <si>
    <t>018867</t>
  </si>
  <si>
    <t>I228</t>
  </si>
  <si>
    <t>016867</t>
  </si>
  <si>
    <t>I502</t>
  </si>
  <si>
    <t>A248</t>
  </si>
  <si>
    <t>002802</t>
  </si>
  <si>
    <t>A279</t>
  </si>
  <si>
    <t>045802</t>
  </si>
  <si>
    <t>A342</t>
  </si>
  <si>
    <t>002005</t>
  </si>
  <si>
    <t>13061</t>
  </si>
  <si>
    <t>017005</t>
  </si>
  <si>
    <t>25070</t>
  </si>
  <si>
    <t>A288</t>
  </si>
  <si>
    <t>014005</t>
  </si>
  <si>
    <t>23011</t>
  </si>
  <si>
    <t>A382</t>
  </si>
  <si>
    <t>064005</t>
  </si>
  <si>
    <t>83031</t>
  </si>
  <si>
    <t>A399</t>
  </si>
  <si>
    <t>003005</t>
  </si>
  <si>
    <t>28050</t>
  </si>
  <si>
    <t>076005</t>
  </si>
  <si>
    <t>A415</t>
  </si>
  <si>
    <t>062005</t>
  </si>
  <si>
    <t>A431</t>
  </si>
  <si>
    <t>055005</t>
  </si>
  <si>
    <t>92024</t>
  </si>
  <si>
    <t>B602</t>
  </si>
  <si>
    <t>033011</t>
  </si>
  <si>
    <t>29013</t>
  </si>
  <si>
    <t>B812</t>
  </si>
  <si>
    <t>037011</t>
  </si>
  <si>
    <t>40033</t>
  </si>
  <si>
    <t>B880</t>
  </si>
  <si>
    <t>044011</t>
  </si>
  <si>
    <t>008037</t>
  </si>
  <si>
    <t>F528</t>
  </si>
  <si>
    <t>071037</t>
  </si>
  <si>
    <t>G312</t>
  </si>
  <si>
    <t>025037</t>
  </si>
  <si>
    <t>G442</t>
  </si>
  <si>
    <t>F036</t>
  </si>
  <si>
    <t>43053</t>
  </si>
  <si>
    <t>C934</t>
  </si>
  <si>
    <t>046011</t>
  </si>
  <si>
    <t>55025</t>
  </si>
  <si>
    <t>C996</t>
  </si>
  <si>
    <t>036011</t>
  </si>
  <si>
    <t>41021</t>
  </si>
  <si>
    <t>D486</t>
  </si>
  <si>
    <t>083011</t>
  </si>
  <si>
    <t>98072</t>
  </si>
  <si>
    <t>B804</t>
  </si>
  <si>
    <t>045011</t>
  </si>
  <si>
    <t>54038</t>
  </si>
  <si>
    <t>F679</t>
  </si>
  <si>
    <t>058011</t>
  </si>
  <si>
    <t>13811</t>
  </si>
  <si>
    <t>BIELLA</t>
  </si>
  <si>
    <t>BI</t>
  </si>
  <si>
    <t>A280</t>
  </si>
  <si>
    <t>021002</t>
  </si>
  <si>
    <t>39010</t>
  </si>
  <si>
    <t>BOLZANO</t>
  </si>
  <si>
    <t>BZ</t>
  </si>
  <si>
    <t>A286</t>
  </si>
  <si>
    <t>007002</t>
  </si>
  <si>
    <t>11020</t>
  </si>
  <si>
    <t>AOSTA</t>
  </si>
  <si>
    <t>AO</t>
  </si>
  <si>
    <t>02</t>
  </si>
  <si>
    <t>A305</t>
  </si>
  <si>
    <t>103002</t>
  </si>
  <si>
    <t>28877</t>
  </si>
  <si>
    <t>VERBANIA</t>
  </si>
  <si>
    <t>VB</t>
  </si>
  <si>
    <t>G210</t>
  </si>
  <si>
    <t>C919</t>
  </si>
  <si>
    <t>022888</t>
  </si>
  <si>
    <t>G948</t>
  </si>
  <si>
    <t>019888</t>
  </si>
  <si>
    <t>DAVOLI (CZ)</t>
  </si>
  <si>
    <t>DECOLLATURA (CZ)</t>
  </si>
  <si>
    <t>DINAMI (CZ)</t>
  </si>
  <si>
    <t>DRAPIA (CZ)</t>
  </si>
  <si>
    <t>FABRIZIA (CZ)</t>
  </si>
  <si>
    <t>FALERNA (CZ)</t>
  </si>
  <si>
    <t>FEROLETO ANTICO (CZ)</t>
  </si>
  <si>
    <t>FILADELFIA (CZ)</t>
  </si>
  <si>
    <t>FILANDARI (CZ)</t>
  </si>
  <si>
    <t>072015</t>
  </si>
  <si>
    <t>B873</t>
  </si>
  <si>
    <t>084015</t>
  </si>
  <si>
    <t>92012</t>
  </si>
  <si>
    <t>C668</t>
  </si>
  <si>
    <t>054015</t>
  </si>
  <si>
    <t>078093</t>
  </si>
  <si>
    <t>G331</t>
  </si>
  <si>
    <t>079093</t>
  </si>
  <si>
    <t>88053</t>
  </si>
  <si>
    <t>030093</t>
  </si>
  <si>
    <t>H244</t>
  </si>
  <si>
    <t>024093</t>
  </si>
  <si>
    <t>I047</t>
  </si>
  <si>
    <t>021093</t>
  </si>
  <si>
    <t>39028</t>
  </si>
  <si>
    <t>C662</t>
  </si>
  <si>
    <t>076011</t>
  </si>
  <si>
    <t>CURINGA (CZ)</t>
  </si>
  <si>
    <t>I927</t>
  </si>
  <si>
    <t>092082</t>
  </si>
  <si>
    <t>PARAGUAY (I9)</t>
  </si>
  <si>
    <t>PERU' (I9)</t>
  </si>
  <si>
    <t>002127</t>
  </si>
  <si>
    <t>017083</t>
  </si>
  <si>
    <t>022173</t>
  </si>
  <si>
    <t>005110</t>
  </si>
  <si>
    <t>L204</t>
  </si>
  <si>
    <t>L272</t>
  </si>
  <si>
    <t>TERTENIA (NU)</t>
  </si>
  <si>
    <t>TETI (NU)</t>
  </si>
  <si>
    <t>TIANA (NU)</t>
  </si>
  <si>
    <t>TINNURA (NU)</t>
  </si>
  <si>
    <t>TONARA (NU)</t>
  </si>
  <si>
    <t>91024</t>
  </si>
  <si>
    <t>TRODENA (BZ)</t>
  </si>
  <si>
    <t>TUBRE (BZ)</t>
  </si>
  <si>
    <t>TUNES (BZ)</t>
  </si>
  <si>
    <t>ULTIMO (BZ)</t>
  </si>
  <si>
    <t>VADENA (BZ)</t>
  </si>
  <si>
    <t>VAL DI VIZZE (BZ)</t>
  </si>
  <si>
    <t>VALAS (BZ)</t>
  </si>
  <si>
    <t>VALDAORA (BZ)</t>
  </si>
  <si>
    <t>PORTA LUCCHESE (PT)</t>
  </si>
  <si>
    <t>PORTA SAN MARCO (PT)</t>
  </si>
  <si>
    <t>QUARRATA (PT)</t>
  </si>
  <si>
    <t>SAMBUCA PISTOIESE (PT)</t>
  </si>
  <si>
    <t>SAN MARCELLO PISTOIESE (PT)</t>
  </si>
  <si>
    <t>SERRAVALLE PISTOIESE (PT)</t>
  </si>
  <si>
    <t>UZZANO (PT)</t>
  </si>
  <si>
    <t>VELLANO (PT)</t>
  </si>
  <si>
    <t>CANTAGALLO (PO)</t>
  </si>
  <si>
    <t>25076</t>
  </si>
  <si>
    <t>FORNELLI (IS)</t>
  </si>
  <si>
    <t>002163</t>
  </si>
  <si>
    <t>M003</t>
  </si>
  <si>
    <t>016164</t>
  </si>
  <si>
    <t>24014</t>
  </si>
  <si>
    <t>G579</t>
  </si>
  <si>
    <t>022164</t>
  </si>
  <si>
    <t>H666</t>
  </si>
  <si>
    <t>013164</t>
  </si>
  <si>
    <t>CHAMPDEPRAZ (AO)</t>
  </si>
  <si>
    <t>CHAMPORCHER (AO)</t>
  </si>
  <si>
    <t>CHARVENSOD (AO)</t>
  </si>
  <si>
    <t>CHATILLON (AO)</t>
  </si>
  <si>
    <t>COGNE (AO)</t>
  </si>
  <si>
    <t>COMUNE NON IDENTIFICATO D (AO)</t>
  </si>
  <si>
    <t>COURMAYEUR (AO)</t>
  </si>
  <si>
    <t>DONNAS (AO)</t>
  </si>
  <si>
    <t>DOUES (AO)</t>
  </si>
  <si>
    <t>EMARESE (AO)</t>
  </si>
  <si>
    <t>ETROUBLES (AO)</t>
  </si>
  <si>
    <t>FENIS (AO)</t>
  </si>
  <si>
    <t>FONTAINEMORE (AO)</t>
  </si>
  <si>
    <t>GABY (AO)</t>
  </si>
  <si>
    <t>GIGNOD (AO)</t>
  </si>
  <si>
    <t>GRESSAN (AO)</t>
  </si>
  <si>
    <t>GRESSONEY (AO)</t>
  </si>
  <si>
    <t>GRESSONEY LA TRINITE' (AO)</t>
  </si>
  <si>
    <t>GRESSONEY SAINT JEAN (AO)</t>
  </si>
  <si>
    <t>HONE (AO)</t>
  </si>
  <si>
    <t>VALLERMOSA (CA)</t>
  </si>
  <si>
    <t>B742</t>
  </si>
  <si>
    <t>004045</t>
  </si>
  <si>
    <t>B894</t>
  </si>
  <si>
    <t>017045</t>
  </si>
  <si>
    <t>C332</t>
  </si>
  <si>
    <t>018045</t>
  </si>
  <si>
    <t>C509</t>
  </si>
  <si>
    <t>002045</t>
  </si>
  <si>
    <t>F507</t>
  </si>
  <si>
    <t>058074</t>
  </si>
  <si>
    <t>00036</t>
  </si>
  <si>
    <t>G274</t>
  </si>
  <si>
    <t>C349</t>
  </si>
  <si>
    <t>082033</t>
  </si>
  <si>
    <t>C968</t>
  </si>
  <si>
    <t>061033</t>
  </si>
  <si>
    <t>012093</t>
  </si>
  <si>
    <t>E769</t>
  </si>
  <si>
    <t>003093</t>
  </si>
  <si>
    <t>F047</t>
  </si>
  <si>
    <t>018819</t>
  </si>
  <si>
    <t>C028</t>
  </si>
  <si>
    <t>PIANFEI (CN)</t>
  </si>
  <si>
    <t>PIASCO (CN)</t>
  </si>
  <si>
    <t>PIETRAPORZIO (CN)</t>
  </si>
  <si>
    <t>PIOBESI D'ALBA (CN)</t>
  </si>
  <si>
    <t>PIOZZO (CN)</t>
  </si>
  <si>
    <t>055006</t>
  </si>
  <si>
    <t>05012</t>
  </si>
  <si>
    <t>A490</t>
  </si>
  <si>
    <t>005006</t>
  </si>
  <si>
    <t>ATESSA (CH)</t>
  </si>
  <si>
    <t>BOMBA (CH)</t>
  </si>
  <si>
    <t>BORRELLO (CH)</t>
  </si>
  <si>
    <t>TERLAGO (TN)</t>
  </si>
  <si>
    <t>TERMENAGO (TN)</t>
  </si>
  <si>
    <t>TERMON (TN)</t>
  </si>
  <si>
    <t>23802</t>
  </si>
  <si>
    <t>B763</t>
  </si>
  <si>
    <t>36062</t>
  </si>
  <si>
    <t>C949</t>
  </si>
  <si>
    <t>079033</t>
  </si>
  <si>
    <t>C960</t>
  </si>
  <si>
    <t>030033</t>
  </si>
  <si>
    <t>D316</t>
  </si>
  <si>
    <t>023033</t>
  </si>
  <si>
    <t>D420</t>
  </si>
  <si>
    <t>021033</t>
  </si>
  <si>
    <t>D821</t>
  </si>
  <si>
    <t>103033</t>
  </si>
  <si>
    <t>28823</t>
  </si>
  <si>
    <t>E003</t>
  </si>
  <si>
    <t>S99245</t>
  </si>
  <si>
    <t>05015</t>
  </si>
  <si>
    <t>095059</t>
  </si>
  <si>
    <t>I906</t>
  </si>
  <si>
    <t>028100</t>
  </si>
  <si>
    <t>L900</t>
  </si>
  <si>
    <t>075096</t>
  </si>
  <si>
    <t>M261</t>
  </si>
  <si>
    <t>015096</t>
  </si>
  <si>
    <t>20012</t>
  </si>
  <si>
    <t>D198</t>
  </si>
  <si>
    <t>Z137</t>
  </si>
  <si>
    <t>004138</t>
  </si>
  <si>
    <t>F558</t>
  </si>
  <si>
    <t>022138</t>
  </si>
  <si>
    <t>H113</t>
  </si>
  <si>
    <t>057810</t>
  </si>
  <si>
    <t>H925</t>
  </si>
  <si>
    <t>063810</t>
  </si>
  <si>
    <t>I560</t>
  </si>
  <si>
    <t>095810</t>
  </si>
  <si>
    <t>I731</t>
  </si>
  <si>
    <t>092810</t>
  </si>
  <si>
    <t>I762</t>
  </si>
  <si>
    <t>031810</t>
  </si>
  <si>
    <t>L789</t>
  </si>
  <si>
    <t>034810</t>
  </si>
  <si>
    <t>003811</t>
  </si>
  <si>
    <t>A411</t>
  </si>
  <si>
    <t>013811</t>
  </si>
  <si>
    <t>A595</t>
  </si>
  <si>
    <t>012811</t>
  </si>
  <si>
    <t>A688</t>
  </si>
  <si>
    <t>015811</t>
  </si>
  <si>
    <t>A860</t>
  </si>
  <si>
    <t>022811</t>
  </si>
  <si>
    <t>B065</t>
  </si>
  <si>
    <t>017811</t>
  </si>
  <si>
    <t>B092</t>
  </si>
  <si>
    <t>019811</t>
  </si>
  <si>
    <t>F658</t>
  </si>
  <si>
    <t>010815</t>
  </si>
  <si>
    <t>ROBURENT (CN)</t>
  </si>
  <si>
    <t>ROCCA CIGLIE' (CN)</t>
  </si>
  <si>
    <t>ROCCA DE' BALDI (CN)</t>
  </si>
  <si>
    <t>ROCCABRUNA (CN)</t>
  </si>
  <si>
    <t>ROCCAFORTE MONDOVI' (CN)</t>
  </si>
  <si>
    <t>ROCCASPARVERA (CN)</t>
  </si>
  <si>
    <t>ROCCAVIONE (CN)</t>
  </si>
  <si>
    <t>ROCCHETTA BELBO (CN)</t>
  </si>
  <si>
    <t>BREMBILLA (BG)</t>
  </si>
  <si>
    <t>004090</t>
  </si>
  <si>
    <t>12082</t>
  </si>
  <si>
    <t>D751</t>
  </si>
  <si>
    <t>022090</t>
  </si>
  <si>
    <t>D775</t>
  </si>
  <si>
    <t>047010</t>
  </si>
  <si>
    <t>51037</t>
  </si>
  <si>
    <t>F410</t>
  </si>
  <si>
    <t>009010</t>
  </si>
  <si>
    <t>17028</t>
  </si>
  <si>
    <t>A796</t>
  </si>
  <si>
    <t>070010</t>
  </si>
  <si>
    <t>86042</t>
  </si>
  <si>
    <t>B550</t>
  </si>
  <si>
    <t>083010</t>
  </si>
  <si>
    <t>B695</t>
  </si>
  <si>
    <t>044010</t>
  </si>
  <si>
    <t>B727</t>
  </si>
  <si>
    <t>041010</t>
  </si>
  <si>
    <t>VALDENGO (VC)</t>
  </si>
  <si>
    <t>VALDUGGIA (VC)</t>
  </si>
  <si>
    <t>VALLANZENGO (VC)</t>
  </si>
  <si>
    <t>VALLE MOSSO (VC)</t>
  </si>
  <si>
    <t>VALLE SAN NICOLAO (VC)</t>
  </si>
  <si>
    <t>A997</t>
  </si>
  <si>
    <t>017810</t>
  </si>
  <si>
    <t>B053</t>
  </si>
  <si>
    <t>001810</t>
  </si>
  <si>
    <t>B103</t>
  </si>
  <si>
    <t>019810</t>
  </si>
  <si>
    <t>B119</t>
  </si>
  <si>
    <t>MORETTA (CN)</t>
  </si>
  <si>
    <t>MOROZZO (CN)</t>
  </si>
  <si>
    <t>MURAZZANO (CN)</t>
  </si>
  <si>
    <t>MURELLO (CN)</t>
  </si>
  <si>
    <t>NARZOLE (CN)</t>
  </si>
  <si>
    <t>H523</t>
  </si>
  <si>
    <t>080069</t>
  </si>
  <si>
    <t>89025</t>
  </si>
  <si>
    <t>NIELLA BELBO (CN)</t>
  </si>
  <si>
    <t>NIELLA TANARO (CN)</t>
  </si>
  <si>
    <t>NOVELLO (CN)</t>
  </si>
  <si>
    <t>VALLELUNGA (BZ)</t>
  </si>
  <si>
    <t>VALLES (BZ)</t>
  </si>
  <si>
    <t>VANDOIES (BZ)</t>
  </si>
  <si>
    <t>VANDOIES DI SOPRA (BZ)</t>
  </si>
  <si>
    <t>MAZZUNNO (BS)</t>
  </si>
  <si>
    <t>NUCETTO (CN)</t>
  </si>
  <si>
    <t>ONCINO (CN)</t>
  </si>
  <si>
    <t>ORMEA (CN)</t>
  </si>
  <si>
    <t>OSTANA (CN)</t>
  </si>
  <si>
    <t>PAESANA (CN)</t>
  </si>
  <si>
    <t>PAGLIERES (CN)</t>
  </si>
  <si>
    <t>PAGNO (CN)</t>
  </si>
  <si>
    <t>PAMPARATO (CN)</t>
  </si>
  <si>
    <t>PAROLDO (CN)</t>
  </si>
  <si>
    <t>PERLETTO (CN)</t>
  </si>
  <si>
    <t>PERLO (CN)</t>
  </si>
  <si>
    <t>PERNO (CN)</t>
  </si>
  <si>
    <t>PEVERAGNO (CN)</t>
  </si>
  <si>
    <t>092093</t>
  </si>
  <si>
    <t>L966</t>
  </si>
  <si>
    <t>I99093</t>
  </si>
  <si>
    <t>Z153</t>
  </si>
  <si>
    <t>001094</t>
  </si>
  <si>
    <t>D008</t>
  </si>
  <si>
    <t>022094</t>
  </si>
  <si>
    <t>E150</t>
  </si>
  <si>
    <t>017094</t>
  </si>
  <si>
    <t>38022</t>
  </si>
  <si>
    <t>B400</t>
  </si>
  <si>
    <t>003033</t>
  </si>
  <si>
    <t>28051</t>
  </si>
  <si>
    <t>065033</t>
  </si>
  <si>
    <t>H851</t>
  </si>
  <si>
    <t>015208</t>
  </si>
  <si>
    <t>20038</t>
  </si>
  <si>
    <t>I625</t>
  </si>
  <si>
    <t>I99208</t>
  </si>
  <si>
    <t>Z301</t>
  </si>
  <si>
    <t>004209</t>
  </si>
  <si>
    <t>H852</t>
  </si>
  <si>
    <t>022209</t>
  </si>
  <si>
    <t>L575</t>
  </si>
  <si>
    <t>013209</t>
  </si>
  <si>
    <t>001209</t>
  </si>
  <si>
    <t>H120</t>
  </si>
  <si>
    <t>015209</t>
  </si>
  <si>
    <t>I99247</t>
  </si>
  <si>
    <t>Z307</t>
  </si>
  <si>
    <t>D445</t>
  </si>
  <si>
    <t>004097</t>
  </si>
  <si>
    <t>E111</t>
  </si>
  <si>
    <t>078097</t>
  </si>
  <si>
    <t>G553</t>
  </si>
  <si>
    <t>016248</t>
  </si>
  <si>
    <t>001251</t>
  </si>
  <si>
    <t>I126</t>
  </si>
  <si>
    <t>016251</t>
  </si>
  <si>
    <t>I813</t>
  </si>
  <si>
    <t>001252</t>
  </si>
  <si>
    <t>I137</t>
  </si>
  <si>
    <t>I99252</t>
  </si>
  <si>
    <t>Z317</t>
  </si>
  <si>
    <t>001253</t>
  </si>
  <si>
    <t>E800</t>
  </si>
  <si>
    <t>078098</t>
  </si>
  <si>
    <t>G615</t>
  </si>
  <si>
    <t>002098</t>
  </si>
  <si>
    <t>064098</t>
  </si>
  <si>
    <t>I606</t>
  </si>
  <si>
    <t>021098</t>
  </si>
  <si>
    <t>L111</t>
  </si>
  <si>
    <t>076098</t>
  </si>
  <si>
    <t>85059</t>
  </si>
  <si>
    <t>L874</t>
  </si>
  <si>
    <t>I466</t>
  </si>
  <si>
    <t>ADRARA SAN ROCCO (BG)</t>
  </si>
  <si>
    <t>VALFLORIANA (TN)</t>
  </si>
  <si>
    <t>VALLARSA (TN)</t>
  </si>
  <si>
    <t>D849</t>
  </si>
  <si>
    <t>085010</t>
  </si>
  <si>
    <t>E618</t>
  </si>
  <si>
    <t>60022</t>
  </si>
  <si>
    <t>C100</t>
  </si>
  <si>
    <t>040010</t>
  </si>
  <si>
    <t>47040</t>
  </si>
  <si>
    <t>089010</t>
  </si>
  <si>
    <t>96015</t>
  </si>
  <si>
    <t>D768</t>
  </si>
  <si>
    <t>053010</t>
  </si>
  <si>
    <t>58023</t>
  </si>
  <si>
    <t>D948</t>
  </si>
  <si>
    <t>088010</t>
  </si>
  <si>
    <t>97017</t>
  </si>
  <si>
    <t>I178</t>
  </si>
  <si>
    <t>016810</t>
  </si>
  <si>
    <t>B139</t>
  </si>
  <si>
    <t>018810</t>
  </si>
  <si>
    <t>B370</t>
  </si>
  <si>
    <t>009810</t>
  </si>
  <si>
    <t>M175</t>
  </si>
  <si>
    <t>013893</t>
  </si>
  <si>
    <t>E604</t>
  </si>
  <si>
    <t>015893</t>
  </si>
  <si>
    <t>F008</t>
  </si>
  <si>
    <t>022893</t>
  </si>
  <si>
    <t>H035</t>
  </si>
  <si>
    <t>079138</t>
  </si>
  <si>
    <t>88049</t>
  </si>
  <si>
    <t>90019</t>
  </si>
  <si>
    <t>L317</t>
  </si>
  <si>
    <t>091073</t>
  </si>
  <si>
    <t>E669</t>
  </si>
  <si>
    <t>036024</t>
  </si>
  <si>
    <t>41025</t>
  </si>
  <si>
    <t>F484</t>
  </si>
  <si>
    <t>27042</t>
  </si>
  <si>
    <t>B159</t>
  </si>
  <si>
    <t>028023</t>
  </si>
  <si>
    <t>B795</t>
  </si>
  <si>
    <t>055007</t>
  </si>
  <si>
    <t>05023</t>
  </si>
  <si>
    <t>A691</t>
  </si>
  <si>
    <t>037007</t>
  </si>
  <si>
    <t>40021</t>
  </si>
  <si>
    <t>B044</t>
  </si>
  <si>
    <t>071007</t>
  </si>
  <si>
    <t>43050</t>
  </si>
  <si>
    <t>33013</t>
  </si>
  <si>
    <t>D962</t>
  </si>
  <si>
    <t>060043</t>
  </si>
  <si>
    <t>03036</t>
  </si>
  <si>
    <t>079149</t>
  </si>
  <si>
    <t>88038</t>
  </si>
  <si>
    <t>015149</t>
  </si>
  <si>
    <t>20052</t>
  </si>
  <si>
    <t>F704</t>
  </si>
  <si>
    <t>017149</t>
  </si>
  <si>
    <t>REGINA FITTAREZZA (MI)</t>
  </si>
  <si>
    <t>RENATE (MI)</t>
  </si>
  <si>
    <t>RENATE VEDUGGIO (MI)</t>
  </si>
  <si>
    <t>RESCALDA (MI)</t>
  </si>
  <si>
    <t>RESCALDINA (MI)</t>
  </si>
  <si>
    <t>RHO (MI)</t>
  </si>
  <si>
    <t>RIOZZO (MI)</t>
  </si>
  <si>
    <t>ROBBIANO (MI)</t>
  </si>
  <si>
    <t>ROBECCHETTO (MI)</t>
  </si>
  <si>
    <t>ROBECCHETTO CON INDUNO (MI)</t>
  </si>
  <si>
    <t>ROBECCO LODIGIANO (MI)</t>
  </si>
  <si>
    <t>I99284</t>
  </si>
  <si>
    <t>Z314</t>
  </si>
  <si>
    <t>001285</t>
  </si>
  <si>
    <t>L578</t>
  </si>
  <si>
    <t>002032</t>
  </si>
  <si>
    <t>B782</t>
  </si>
  <si>
    <t>018032</t>
  </si>
  <si>
    <t>B945</t>
  </si>
  <si>
    <t>028032</t>
  </si>
  <si>
    <t>35013</t>
  </si>
  <si>
    <t>C743</t>
  </si>
  <si>
    <t>019032</t>
  </si>
  <si>
    <t>D056</t>
  </si>
  <si>
    <t>061032</t>
  </si>
  <si>
    <t>D228</t>
  </si>
  <si>
    <t>028055</t>
  </si>
  <si>
    <t>35043</t>
  </si>
  <si>
    <t>F382</t>
  </si>
  <si>
    <t>075055</t>
  </si>
  <si>
    <t>COSTA DI MEZZATE (BG)</t>
  </si>
  <si>
    <t>COSTA DI SERINA (BG)</t>
  </si>
  <si>
    <t>COSTA VALLE IMAGNA (BG)</t>
  </si>
  <si>
    <t>COSTA VOLPINO (BG)</t>
  </si>
  <si>
    <t>G233</t>
  </si>
  <si>
    <t>058101</t>
  </si>
  <si>
    <t>I424</t>
  </si>
  <si>
    <t>024101</t>
  </si>
  <si>
    <t>001284</t>
  </si>
  <si>
    <t>L555</t>
  </si>
  <si>
    <t>063808</t>
  </si>
  <si>
    <t>I094</t>
  </si>
  <si>
    <t>031808</t>
  </si>
  <si>
    <t>I091</t>
  </si>
  <si>
    <t>095808</t>
  </si>
  <si>
    <t>I99094</t>
  </si>
  <si>
    <t>Z118</t>
  </si>
  <si>
    <t>016095</t>
  </si>
  <si>
    <t>004095</t>
  </si>
  <si>
    <t>12075</t>
  </si>
  <si>
    <t>D920</t>
  </si>
  <si>
    <t>022095</t>
  </si>
  <si>
    <t>38055</t>
  </si>
  <si>
    <t>E178</t>
  </si>
  <si>
    <t>017095</t>
  </si>
  <si>
    <t>25053</t>
  </si>
  <si>
    <t>E706</t>
  </si>
  <si>
    <t>078095</t>
  </si>
  <si>
    <t>G400</t>
  </si>
  <si>
    <t>079095</t>
  </si>
  <si>
    <t>G518</t>
  </si>
  <si>
    <t>065095</t>
  </si>
  <si>
    <t>84065</t>
  </si>
  <si>
    <t>G538</t>
  </si>
  <si>
    <t>002095</t>
  </si>
  <si>
    <t>021095</t>
  </si>
  <si>
    <t>I948</t>
  </si>
  <si>
    <t>080095</t>
  </si>
  <si>
    <t>L673</t>
  </si>
  <si>
    <t>001095</t>
  </si>
  <si>
    <t>D092</t>
  </si>
  <si>
    <t>012095</t>
  </si>
  <si>
    <t>E856</t>
  </si>
  <si>
    <t>003095</t>
  </si>
  <si>
    <t>28046</t>
  </si>
  <si>
    <t>F093</t>
  </si>
  <si>
    <t>018095</t>
  </si>
  <si>
    <t>27054</t>
  </si>
  <si>
    <t>F440</t>
  </si>
  <si>
    <t>022961</t>
  </si>
  <si>
    <t>M235</t>
  </si>
  <si>
    <t>002817</t>
  </si>
  <si>
    <t>D698</t>
  </si>
  <si>
    <t>008817</t>
  </si>
  <si>
    <t>D954</t>
  </si>
  <si>
    <t>I99378</t>
  </si>
  <si>
    <t>Z355</t>
  </si>
  <si>
    <t>I99382</t>
  </si>
  <si>
    <t>I99386</t>
  </si>
  <si>
    <t>Z328</t>
  </si>
  <si>
    <t>I99388</t>
  </si>
  <si>
    <t>Z364</t>
  </si>
  <si>
    <t>I99389</t>
  </si>
  <si>
    <t>Z300</t>
  </si>
  <si>
    <t>I99391</t>
  </si>
  <si>
    <t>L862</t>
  </si>
  <si>
    <t>CABELLA LIGURE (AL)</t>
  </si>
  <si>
    <t>030095</t>
  </si>
  <si>
    <t>H347</t>
  </si>
  <si>
    <t>005095</t>
  </si>
  <si>
    <t>H466</t>
  </si>
  <si>
    <t>061095</t>
  </si>
  <si>
    <t>019857</t>
  </si>
  <si>
    <t>D900</t>
  </si>
  <si>
    <t>003857</t>
  </si>
  <si>
    <t>E002</t>
  </si>
  <si>
    <t>012857</t>
  </si>
  <si>
    <t>E616</t>
  </si>
  <si>
    <t>022857</t>
  </si>
  <si>
    <t>ALBEGNO (BG)</t>
  </si>
  <si>
    <t>ALBINO (BG)</t>
  </si>
  <si>
    <t>ALGUA (BG)</t>
  </si>
  <si>
    <t>ALME' (BG)</t>
  </si>
  <si>
    <t>ALME' CON VILLA (BG)</t>
  </si>
  <si>
    <t>ALMENNO SAN BARTOLOMEO (BG)</t>
  </si>
  <si>
    <t>063069</t>
  </si>
  <si>
    <t>I073</t>
  </si>
  <si>
    <t>090069</t>
  </si>
  <si>
    <t>07037</t>
  </si>
  <si>
    <t>D546</t>
  </si>
  <si>
    <t>005096</t>
  </si>
  <si>
    <t>H468</t>
  </si>
  <si>
    <t>024096</t>
  </si>
  <si>
    <t>I401</t>
  </si>
  <si>
    <t>092096</t>
  </si>
  <si>
    <t>L987</t>
  </si>
  <si>
    <t>019893</t>
  </si>
  <si>
    <t>E359</t>
  </si>
  <si>
    <t>022861</t>
  </si>
  <si>
    <t>E898</t>
  </si>
  <si>
    <t>012861</t>
  </si>
  <si>
    <t>F129</t>
  </si>
  <si>
    <t>L293</t>
  </si>
  <si>
    <t>BALZOLA (AL)</t>
  </si>
  <si>
    <t>BASALUZZO (AL)</t>
  </si>
  <si>
    <t>BASSIGNANA (AL)</t>
  </si>
  <si>
    <t>BELFORTE MONFERRATO (AL)</t>
  </si>
  <si>
    <t>BERGAMASCO (AL)</t>
  </si>
  <si>
    <t>Socio Amministratore</t>
  </si>
  <si>
    <t>Socio Accomandatario</t>
  </si>
  <si>
    <t>ACI SANT'ANTONIO (CT)</t>
  </si>
  <si>
    <t>ACIREALE (CT)</t>
  </si>
  <si>
    <t>ADRANO (CT)</t>
  </si>
  <si>
    <t>BELPASSO (CT)</t>
  </si>
  <si>
    <t>BIANCAVILLA (CT)</t>
  </si>
  <si>
    <t>BRONTE (CT)</t>
  </si>
  <si>
    <t>CALATABIANO (CT)</t>
  </si>
  <si>
    <t>CALTAGIRONE (CT)</t>
  </si>
  <si>
    <t>CAMPOROTONDO ETNEO (CT)</t>
  </si>
  <si>
    <t>CASTEL DI IUDICA (CT)</t>
  </si>
  <si>
    <t>LORSICA (GE)</t>
  </si>
  <si>
    <t>LUMARZO (GE)</t>
  </si>
  <si>
    <t>MARASSI (GE)</t>
  </si>
  <si>
    <t>MASONE (GE)</t>
  </si>
  <si>
    <t>MELE (GE)</t>
  </si>
  <si>
    <t>MEZZANEGO (GE)</t>
  </si>
  <si>
    <t>MIGNANEGO (GE)</t>
  </si>
  <si>
    <t>MOCONESI (GE)</t>
  </si>
  <si>
    <t>MOLASSANA (GE)</t>
  </si>
  <si>
    <t>MONEGLIA (GE)</t>
  </si>
  <si>
    <t>MONTEBRUNO (GE)</t>
  </si>
  <si>
    <t>MONTOGGIO (GE)</t>
  </si>
  <si>
    <t>MULTEDO (GE)</t>
  </si>
  <si>
    <t>NE (GE)</t>
  </si>
  <si>
    <t>OCCHIEPPO SUPERIORE (BI)</t>
  </si>
  <si>
    <t>PETTINENGO (BI)</t>
  </si>
  <si>
    <t>PIATTO (BI)</t>
  </si>
  <si>
    <t>A513</t>
  </si>
  <si>
    <t>056801</t>
  </si>
  <si>
    <t>A548</t>
  </si>
  <si>
    <t>062801</t>
  </si>
  <si>
    <t>A549</t>
  </si>
  <si>
    <t>OLIVADI (CZ)</t>
  </si>
  <si>
    <t>PALERMITI (CZ)</t>
  </si>
  <si>
    <t>OSPEDALETTO LODIGIANO (MI)</t>
  </si>
  <si>
    <t>OSSAGO LODIGIANO (MI)</t>
  </si>
  <si>
    <t>OSSONA (MI)</t>
  </si>
  <si>
    <t>OZZERO (MI)</t>
  </si>
  <si>
    <t>PADERNO DUGNANO (MI)</t>
  </si>
  <si>
    <t>PAINA (MI)</t>
  </si>
  <si>
    <t>PALAZZOLO MILANESE (MI)</t>
  </si>
  <si>
    <t>Piccioni (va indicato il numero di coppie)</t>
  </si>
  <si>
    <t>D933</t>
  </si>
  <si>
    <t>006112</t>
  </si>
  <si>
    <t>F751</t>
  </si>
  <si>
    <t>005112</t>
  </si>
  <si>
    <t>A500</t>
  </si>
  <si>
    <t>023801</t>
  </si>
  <si>
    <t>I747</t>
  </si>
  <si>
    <t>091095</t>
  </si>
  <si>
    <t>08048</t>
  </si>
  <si>
    <t>003096</t>
  </si>
  <si>
    <t>078096</t>
  </si>
  <si>
    <t>G411</t>
  </si>
  <si>
    <t>002096</t>
  </si>
  <si>
    <t>G666</t>
  </si>
  <si>
    <t>058096</t>
  </si>
  <si>
    <t>I125</t>
  </si>
  <si>
    <t>064096</t>
  </si>
  <si>
    <t>097031</t>
  </si>
  <si>
    <t>23843</t>
  </si>
  <si>
    <t>D327</t>
  </si>
  <si>
    <t>064031</t>
  </si>
  <si>
    <t>D331</t>
  </si>
  <si>
    <t>PATTI (ME)</t>
  </si>
  <si>
    <t>PETTINEO (ME)</t>
  </si>
  <si>
    <t>PIRAINO (ME)</t>
  </si>
  <si>
    <t>RACCUJA (ME)</t>
  </si>
  <si>
    <t>REITANO (ME)</t>
  </si>
  <si>
    <t>ROCCAFIORITA (ME)</t>
  </si>
  <si>
    <t>C403</t>
  </si>
  <si>
    <t>H677</t>
  </si>
  <si>
    <t>004150</t>
  </si>
  <si>
    <t>F894</t>
  </si>
  <si>
    <t>079150</t>
  </si>
  <si>
    <t>015150</t>
  </si>
  <si>
    <t>D033</t>
  </si>
  <si>
    <t>016150</t>
  </si>
  <si>
    <t>G108</t>
  </si>
  <si>
    <t>A674</t>
  </si>
  <si>
    <t>002013</t>
  </si>
  <si>
    <t>CORTE DE'CORTESI CON CIGN (CR)</t>
  </si>
  <si>
    <t>CASTELLETTO MERLI (AL)</t>
  </si>
  <si>
    <t>CASTELLETTO MONFERRATO (AL)</t>
  </si>
  <si>
    <t>013185</t>
  </si>
  <si>
    <t>G737</t>
  </si>
  <si>
    <t>004185</t>
  </si>
  <si>
    <t>L633</t>
  </si>
  <si>
    <t>018178</t>
  </si>
  <si>
    <t>L917</t>
  </si>
  <si>
    <t>013179</t>
  </si>
  <si>
    <t>B318</t>
  </si>
  <si>
    <t>012905</t>
  </si>
  <si>
    <t>008044</t>
  </si>
  <si>
    <t>18015</t>
  </si>
  <si>
    <t>PALLAGORIO (CZ)</t>
  </si>
  <si>
    <t>PARGHELIA (CZ)</t>
  </si>
  <si>
    <t>PENTONE (CZ)</t>
  </si>
  <si>
    <t>PETILIA POLICASTRO (CZ)</t>
  </si>
  <si>
    <t>PETRIZZI (CZ)</t>
  </si>
  <si>
    <t>PETRONA' (CZ)</t>
  </si>
  <si>
    <t>PIANOPOLI (CZ)</t>
  </si>
  <si>
    <t>PISCOPIO (CZ)</t>
  </si>
  <si>
    <t>PIZZO (CZ)</t>
  </si>
  <si>
    <t>PIZZONI (CZ)</t>
  </si>
  <si>
    <t>SAN SALVATORE DI FITALIA (ME)</t>
  </si>
  <si>
    <t>SAN TEODORO (ME)</t>
  </si>
  <si>
    <t>SANTA DOMENICA VITTORIA (ME)</t>
  </si>
  <si>
    <t>SANTA LUCIA DEL MELA (ME)</t>
  </si>
  <si>
    <t>SANTA MARINA SALINA (ME)</t>
  </si>
  <si>
    <t>SANTA TERESA DI RIVA (ME)</t>
  </si>
  <si>
    <t>OLIVERI (ME)</t>
  </si>
  <si>
    <t>PACE DEL MELA (ME)</t>
  </si>
  <si>
    <t>PAGLIARA (ME)</t>
  </si>
  <si>
    <t>13050</t>
  </si>
  <si>
    <t>090013</t>
  </si>
  <si>
    <t>07012</t>
  </si>
  <si>
    <t>A978</t>
  </si>
  <si>
    <t>103053</t>
  </si>
  <si>
    <t>28885</t>
  </si>
  <si>
    <t>G600</t>
  </si>
  <si>
    <t>060053</t>
  </si>
  <si>
    <t>080070</t>
  </si>
  <si>
    <t>H013</t>
  </si>
  <si>
    <t>006070</t>
  </si>
  <si>
    <t>D759</t>
  </si>
  <si>
    <t>017892</t>
  </si>
  <si>
    <t>023814</t>
  </si>
  <si>
    <t>H084</t>
  </si>
  <si>
    <t>080814</t>
  </si>
  <si>
    <t>H557</t>
  </si>
  <si>
    <t>005814</t>
  </si>
  <si>
    <t>B471</t>
  </si>
  <si>
    <t>022048</t>
  </si>
  <si>
    <t>075047</t>
  </si>
  <si>
    <t>73027</t>
  </si>
  <si>
    <t>F221</t>
  </si>
  <si>
    <t>095047</t>
  </si>
  <si>
    <t>09096</t>
  </si>
  <si>
    <t>I205</t>
  </si>
  <si>
    <t>029047</t>
  </si>
  <si>
    <t>SIURGUS DONIGALA (CA)</t>
  </si>
  <si>
    <t>SOLEMINIS (CA)</t>
  </si>
  <si>
    <t>SUELLI (CA)</t>
  </si>
  <si>
    <t>TEULADA (CA)</t>
  </si>
  <si>
    <t>TRATALIAS (CA)</t>
  </si>
  <si>
    <t>SANTA MARIA DI LICODIA (CT)</t>
  </si>
  <si>
    <t>SANTA VENERINA (CT)</t>
  </si>
  <si>
    <t>DICOMANO (FI)</t>
  </si>
  <si>
    <t>I271</t>
  </si>
  <si>
    <t>096061</t>
  </si>
  <si>
    <t>I596</t>
  </si>
  <si>
    <t>095061</t>
  </si>
  <si>
    <t>I757</t>
  </si>
  <si>
    <t>009061</t>
  </si>
  <si>
    <t>17055</t>
  </si>
  <si>
    <t>L190</t>
  </si>
  <si>
    <t>H824</t>
  </si>
  <si>
    <t>103062</t>
  </si>
  <si>
    <t>065062</t>
  </si>
  <si>
    <t>E486</t>
  </si>
  <si>
    <t>058062</t>
  </si>
  <si>
    <t>F534</t>
  </si>
  <si>
    <t>H108</t>
  </si>
  <si>
    <t>030107</t>
  </si>
  <si>
    <t>I464</t>
  </si>
  <si>
    <t>AISONE (CN)</t>
  </si>
  <si>
    <t>ALBA (CN)</t>
  </si>
  <si>
    <t>ALBARETTO DELLA TORRE (CN)</t>
  </si>
  <si>
    <t>ALBARETTO VALLE DI MACRA (CN)</t>
  </si>
  <si>
    <t>ALMA (CN)</t>
  </si>
  <si>
    <t>ALTO (CN)</t>
  </si>
  <si>
    <t>ANDONNO (CN)</t>
  </si>
  <si>
    <t>ARGENTERA (CN)</t>
  </si>
  <si>
    <t>ARGUELLO (CN)</t>
  </si>
  <si>
    <t>BAGNASCO (CN)</t>
  </si>
  <si>
    <t>BAGNOLO PIEMONTE (CN)</t>
  </si>
  <si>
    <t>BALDISSERO D'ALBA (CN)</t>
  </si>
  <si>
    <t>BARBARESCO (CN)</t>
  </si>
  <si>
    <t>BARGE (CN)</t>
  </si>
  <si>
    <t>COMUNE NON IDENTIFICATO D (MO)</t>
  </si>
  <si>
    <t>CONCORDIA SULLA SECCHIA (MO)</t>
  </si>
  <si>
    <t>FANANO (MO)</t>
  </si>
  <si>
    <t>FINALE EMILIA (MO)</t>
  </si>
  <si>
    <t>BESERZIO DEL CARNARO (99)</t>
  </si>
  <si>
    <t>SANT'AGATA LI BATTIATI (CT)</t>
  </si>
  <si>
    <t>060089</t>
  </si>
  <si>
    <t>L905</t>
  </si>
  <si>
    <t>COMUNE NON IDENTIFICATO D (MI)</t>
  </si>
  <si>
    <t>CONCESA (MI)</t>
  </si>
  <si>
    <t>CONCOREZZO (MI)</t>
  </si>
  <si>
    <t>COPRENO (MI)</t>
  </si>
  <si>
    <t>CORBETTA (MI)</t>
  </si>
  <si>
    <t>13853</t>
  </si>
  <si>
    <t>D182</t>
  </si>
  <si>
    <t>071022</t>
  </si>
  <si>
    <t>TORREANO (UD)</t>
  </si>
  <si>
    <t>TORVISCOSA (UD)</t>
  </si>
  <si>
    <t>Biennio di formaz. presso Istituti Professionale per l'Agricoltura</t>
  </si>
  <si>
    <t>Laurea o Diploma nel cui piano di studi siano previste le seguenti materie: agronomia e/o coltivazioni erbacee ed arboree</t>
  </si>
  <si>
    <t>103015</t>
  </si>
  <si>
    <t>28814</t>
  </si>
  <si>
    <t>B463</t>
  </si>
  <si>
    <t>097015</t>
  </si>
  <si>
    <t>23831</t>
  </si>
  <si>
    <t>B937</t>
  </si>
  <si>
    <t>REGIONE ABRUZZO</t>
  </si>
  <si>
    <t>13</t>
  </si>
  <si>
    <t>037033</t>
  </si>
  <si>
    <t>037015</t>
  </si>
  <si>
    <t>40030</t>
  </si>
  <si>
    <t>B969</t>
  </si>
  <si>
    <t>057015</t>
  </si>
  <si>
    <t>C268</t>
  </si>
  <si>
    <t>008015</t>
  </si>
  <si>
    <t>18037</t>
  </si>
  <si>
    <t>C110</t>
  </si>
  <si>
    <t>070015</t>
  </si>
  <si>
    <t>007057</t>
  </si>
  <si>
    <t>L127</t>
  </si>
  <si>
    <t>061094</t>
  </si>
  <si>
    <t>81038</t>
  </si>
  <si>
    <t>L379</t>
  </si>
  <si>
    <t>028094</t>
  </si>
  <si>
    <t>I489</t>
  </si>
  <si>
    <t>013138</t>
  </si>
  <si>
    <t>22075</t>
  </si>
  <si>
    <t>E753</t>
  </si>
  <si>
    <t>012138</t>
  </si>
  <si>
    <t>21029</t>
  </si>
  <si>
    <t>L765</t>
  </si>
  <si>
    <t>001138</t>
  </si>
  <si>
    <t>E727</t>
  </si>
  <si>
    <t>E294</t>
  </si>
  <si>
    <t>022884</t>
  </si>
  <si>
    <t>G464</t>
  </si>
  <si>
    <t>019884</t>
  </si>
  <si>
    <t>VALGUARNERA CAROPEPE (EN)</t>
  </si>
  <si>
    <t>BOTTAIANO (CR)</t>
  </si>
  <si>
    <t>BRANCERE (CR)</t>
  </si>
  <si>
    <t>DOGNA (UD)</t>
  </si>
  <si>
    <t>F477</t>
  </si>
  <si>
    <t>090060</t>
  </si>
  <si>
    <t>H095</t>
  </si>
  <si>
    <t>010060</t>
  </si>
  <si>
    <t>I852</t>
  </si>
  <si>
    <t>008060</t>
  </si>
  <si>
    <t>L146</t>
  </si>
  <si>
    <t>071060</t>
  </si>
  <si>
    <t>71019</t>
  </si>
  <si>
    <t>BOSCO MARENGO (AL)</t>
  </si>
  <si>
    <t>BOSIO (AL)</t>
  </si>
  <si>
    <t>BOZZOLE (AL)</t>
  </si>
  <si>
    <t>BRIGNANO DEL CURONE (AL)</t>
  </si>
  <si>
    <t>BRIGNANO-FRASCATA (AL)</t>
  </si>
  <si>
    <t>BRUSASCHETTO (AL)</t>
  </si>
  <si>
    <t>002090</t>
  </si>
  <si>
    <t>G266</t>
  </si>
  <si>
    <t>030090</t>
  </si>
  <si>
    <t>H206</t>
  </si>
  <si>
    <t>019090</t>
  </si>
  <si>
    <t>M173</t>
  </si>
  <si>
    <t>004226</t>
  </si>
  <si>
    <t>L252</t>
  </si>
  <si>
    <t>015226</t>
  </si>
  <si>
    <t>20029</t>
  </si>
  <si>
    <t>L545</t>
  </si>
  <si>
    <t>009826</t>
  </si>
  <si>
    <t>I204</t>
  </si>
  <si>
    <t>006058</t>
  </si>
  <si>
    <t>C507</t>
  </si>
  <si>
    <t>86031</t>
  </si>
  <si>
    <t>C197</t>
  </si>
  <si>
    <t>014015</t>
  </si>
  <si>
    <t>23012</t>
  </si>
  <si>
    <t>C325</t>
  </si>
  <si>
    <t>033015</t>
  </si>
  <si>
    <t>29020</t>
  </si>
  <si>
    <t>CERRETO CASTELLO (BI)</t>
  </si>
  <si>
    <t>BERZANO DI TORTONA (AL)</t>
  </si>
  <si>
    <t>BISIO (AL)</t>
  </si>
  <si>
    <t>BISTAGNO (AL)</t>
  </si>
  <si>
    <t>BORGHETTO DI BORBERA (AL)</t>
  </si>
  <si>
    <t>BORGO SAN MARTINO (AL)</t>
  </si>
  <si>
    <t>BORGORATTO ALESSANDRINO (AL)</t>
  </si>
  <si>
    <t>SAN VITO SULLO IONIO (CZ)</t>
  </si>
  <si>
    <t>SANTA CATERINA DELLO IONI (CZ)</t>
  </si>
  <si>
    <t>SANTA SEVERINA (CZ)</t>
  </si>
  <si>
    <t>SANT'ANDREA APOSTOLO DELL (CZ)</t>
  </si>
  <si>
    <t>SANT'ONOFRIO (CZ)</t>
  </si>
  <si>
    <t>SATRIANO (CZ)</t>
  </si>
  <si>
    <t>SAVELLI (CZ)</t>
  </si>
  <si>
    <t>SCANDALE (CZ)</t>
  </si>
  <si>
    <t>SELLIA (CZ)</t>
  </si>
  <si>
    <t>ISOLA BALBA (MI)</t>
  </si>
  <si>
    <t>LACCHIARELLA (MI)</t>
  </si>
  <si>
    <t>LAINATE (MI)</t>
  </si>
  <si>
    <t>LAMBRATE (MI)</t>
  </si>
  <si>
    <t>LARDERA (MI)</t>
  </si>
  <si>
    <t>LAZZATE (MI)</t>
  </si>
  <si>
    <t>LEGNANO (MI)</t>
  </si>
  <si>
    <t>MARETTO (AT)</t>
  </si>
  <si>
    <t>MARMORITO (AT)</t>
  </si>
  <si>
    <t>MOASCA (AT)</t>
  </si>
  <si>
    <t>MOMBALDONE (AT)</t>
  </si>
  <si>
    <t>MOMBARUZZO (AT)</t>
  </si>
  <si>
    <t>MOMBERCELLI (AT)</t>
  </si>
  <si>
    <t>PACIANO (PG)</t>
  </si>
  <si>
    <t>M103</t>
  </si>
  <si>
    <t>013105</t>
  </si>
  <si>
    <t>005105</t>
  </si>
  <si>
    <t>Z246</t>
  </si>
  <si>
    <t>I99660</t>
  </si>
  <si>
    <t>Z200</t>
  </si>
  <si>
    <t>I99662</t>
  </si>
  <si>
    <t>Z236</t>
  </si>
  <si>
    <t>I99664</t>
  </si>
  <si>
    <t>Z222</t>
  </si>
  <si>
    <t>I99666</t>
  </si>
  <si>
    <t>Z249</t>
  </si>
  <si>
    <t>I99667</t>
  </si>
  <si>
    <t>S9</t>
  </si>
  <si>
    <t>Z105</t>
  </si>
  <si>
    <t>079105</t>
  </si>
  <si>
    <t>H742</t>
  </si>
  <si>
    <t>CASTEL CAMPAGNANO (CE)</t>
  </si>
  <si>
    <t>CASTEL DI SASSO (CE)</t>
  </si>
  <si>
    <t>037002</t>
  </si>
  <si>
    <t>40050</t>
  </si>
  <si>
    <t>A392</t>
  </si>
  <si>
    <t>020002</t>
  </si>
  <si>
    <t>46041</t>
  </si>
  <si>
    <t>A470</t>
  </si>
  <si>
    <t>039002</t>
  </si>
  <si>
    <t>48012</t>
  </si>
  <si>
    <t>A547</t>
  </si>
  <si>
    <t>035002</t>
  </si>
  <si>
    <t>42011</t>
  </si>
  <si>
    <t>A573</t>
  </si>
  <si>
    <t>040002</t>
  </si>
  <si>
    <t>47041</t>
  </si>
  <si>
    <t>098002</t>
  </si>
  <si>
    <t>CASTEL MORRONE (CE)</t>
  </si>
  <si>
    <t>CASTEL VOLTURNO (CE)</t>
  </si>
  <si>
    <t>CASTELLO DEL MATESE (CE)</t>
  </si>
  <si>
    <t>CELLOLE (CE)</t>
  </si>
  <si>
    <t>CERVINO (CE)</t>
  </si>
  <si>
    <t>CESA (CE)</t>
  </si>
  <si>
    <t>CIORLANO (CE)</t>
  </si>
  <si>
    <t>COMUNE NON IDENTIFICATO D (CE)</t>
  </si>
  <si>
    <t>CONCA DELLA CAMPANIA (CE)</t>
  </si>
  <si>
    <t>CURTI (CE)</t>
  </si>
  <si>
    <t>DRAGONI (CE)</t>
  </si>
  <si>
    <t>Piante orticole in serra (carota, aglio, patata, insalata, cocomero, ecc.) e fungaia semplice</t>
  </si>
  <si>
    <t>B172</t>
  </si>
  <si>
    <t>017030</t>
  </si>
  <si>
    <t>25060</t>
  </si>
  <si>
    <t>57021</t>
  </si>
  <si>
    <t>B509</t>
  </si>
  <si>
    <t>032002</t>
  </si>
  <si>
    <t>34016</t>
  </si>
  <si>
    <t>F378</t>
  </si>
  <si>
    <t>015002</t>
  </si>
  <si>
    <t>20081</t>
  </si>
  <si>
    <t>A010</t>
  </si>
  <si>
    <t>087002</t>
  </si>
  <si>
    <t>95021</t>
  </si>
  <si>
    <t>A026</t>
  </si>
  <si>
    <t>072002</t>
  </si>
  <si>
    <t>70010</t>
  </si>
  <si>
    <t>CAPUA (CE)</t>
  </si>
  <si>
    <t>CARINARO (CE)</t>
  </si>
  <si>
    <t>CARINOLA (CE)</t>
  </si>
  <si>
    <t>CASAGIOVE (CE)</t>
  </si>
  <si>
    <t>CASAL DI PRINCIPE (CE)</t>
  </si>
  <si>
    <t>CASALBA (CE)</t>
  </si>
  <si>
    <t>CASALUCE (CE)</t>
  </si>
  <si>
    <t>E363</t>
  </si>
  <si>
    <t>096066</t>
  </si>
  <si>
    <t>L075</t>
  </si>
  <si>
    <t>014066</t>
  </si>
  <si>
    <t>23037</t>
  </si>
  <si>
    <t>L175</t>
  </si>
  <si>
    <t>103066</t>
  </si>
  <si>
    <t>28826</t>
  </si>
  <si>
    <t>L333</t>
  </si>
  <si>
    <t>ALVIANO (TR)</t>
  </si>
  <si>
    <t>AMELIA (TR)</t>
  </si>
  <si>
    <t>ARRONE (TR)</t>
  </si>
  <si>
    <t>L786</t>
  </si>
  <si>
    <t>016883</t>
  </si>
  <si>
    <t>D046</t>
  </si>
  <si>
    <t>024044</t>
  </si>
  <si>
    <t>D902</t>
  </si>
  <si>
    <t>097044</t>
  </si>
  <si>
    <t>23871</t>
  </si>
  <si>
    <t>E656</t>
  </si>
  <si>
    <t>019023</t>
  </si>
  <si>
    <t>C089</t>
  </si>
  <si>
    <t>030023</t>
  </si>
  <si>
    <t>33052</t>
  </si>
  <si>
    <t>C556</t>
  </si>
  <si>
    <t>098023</t>
  </si>
  <si>
    <t>011029</t>
  </si>
  <si>
    <t>19028</t>
  </si>
  <si>
    <t>ROCCA PRIORA (RM)</t>
  </si>
  <si>
    <t>ROCCA SANTO STEFANO (RM)</t>
  </si>
  <si>
    <t>CAVALLARA (CR)</t>
  </si>
  <si>
    <t>CELLA (CR)</t>
  </si>
  <si>
    <t>CELLA DATI (CR)</t>
  </si>
  <si>
    <t>CHIEVE (CR)</t>
  </si>
  <si>
    <t>CICOGNOLO (CR)</t>
  </si>
  <si>
    <t>CIGNONE (CR)</t>
  </si>
  <si>
    <t>PRECENICCO (UD)</t>
  </si>
  <si>
    <t>PREMARIACCO (UD)</t>
  </si>
  <si>
    <t>PREONE (UD)</t>
  </si>
  <si>
    <t>PREPOTTO (UD)</t>
  </si>
  <si>
    <t>PULFERO (UD)</t>
  </si>
  <si>
    <t>RACCOLANA (UD)</t>
  </si>
  <si>
    <t>RAGOGNA (UD)</t>
  </si>
  <si>
    <t>RAVASCLETTO (UD)</t>
  </si>
  <si>
    <t>13877</t>
  </si>
  <si>
    <t>L978</t>
  </si>
  <si>
    <t>I99079</t>
  </si>
  <si>
    <t>Z255</t>
  </si>
  <si>
    <t>001080</t>
  </si>
  <si>
    <t>C639</t>
  </si>
  <si>
    <t>016080</t>
  </si>
  <si>
    <t>C910</t>
  </si>
  <si>
    <t>079082</t>
  </si>
  <si>
    <t>065082</t>
  </si>
  <si>
    <t>84062</t>
  </si>
  <si>
    <t>G023</t>
  </si>
  <si>
    <t>064082</t>
  </si>
  <si>
    <t>H975</t>
  </si>
  <si>
    <t>070082</t>
  </si>
  <si>
    <t>L458</t>
  </si>
  <si>
    <t>097082</t>
  </si>
  <si>
    <t>23857</t>
  </si>
  <si>
    <t>L581</t>
  </si>
  <si>
    <t>060082</t>
  </si>
  <si>
    <t>L598</t>
  </si>
  <si>
    <t>096082</t>
  </si>
  <si>
    <t>M196</t>
  </si>
  <si>
    <t>063082</t>
  </si>
  <si>
    <t>L142</t>
  </si>
  <si>
    <t>078082</t>
  </si>
  <si>
    <t>F519</t>
  </si>
  <si>
    <t>083082</t>
  </si>
  <si>
    <t>G550</t>
  </si>
  <si>
    <t>022912</t>
  </si>
  <si>
    <t>I518</t>
  </si>
  <si>
    <t>019912</t>
  </si>
  <si>
    <t>I789</t>
  </si>
  <si>
    <t>021912</t>
  </si>
  <si>
    <t>B712</t>
  </si>
  <si>
    <t>I99001</t>
  </si>
  <si>
    <t>GRIZZANA (BO)</t>
  </si>
  <si>
    <t>IMOLA (BO)</t>
  </si>
  <si>
    <t>LIZZANO IN BELVEDERE (BO)</t>
  </si>
  <si>
    <t>LOIANO (BO)</t>
  </si>
  <si>
    <t>MALALBERGO (BO)</t>
  </si>
  <si>
    <t>MARZABOTTO (BO)</t>
  </si>
  <si>
    <t>MEDICINA (BO)</t>
  </si>
  <si>
    <t>MALCHINA (TS)</t>
  </si>
  <si>
    <t>MONRUPINO (TS)</t>
  </si>
  <si>
    <t>MUGGIA (TS)</t>
  </si>
  <si>
    <t>CRESPINA (PI)</t>
  </si>
  <si>
    <t>FAUGLIA (PI)</t>
  </si>
  <si>
    <t>GUARDISTALLO (PI)</t>
  </si>
  <si>
    <t>LAJATICO (PI)</t>
  </si>
  <si>
    <t>LARI (PI)</t>
  </si>
  <si>
    <t>MONTEMARANO (AV)</t>
  </si>
  <si>
    <t>MONTEMILETTO (AV)</t>
  </si>
  <si>
    <t>MONTEVERDE (AV)</t>
  </si>
  <si>
    <t>MONTORO INFERIORE (AV)</t>
  </si>
  <si>
    <t>MONTORO SUPERIORE (AV)</t>
  </si>
  <si>
    <t>MORRA DE SANCTIS (AV)</t>
  </si>
  <si>
    <t>MOSCHIANO (AV)</t>
  </si>
  <si>
    <t>MUGNANO DEL CARDINALE (AV)</t>
  </si>
  <si>
    <t>Z508</t>
  </si>
  <si>
    <t>I99512</t>
  </si>
  <si>
    <t>Z603</t>
  </si>
  <si>
    <t>S99512</t>
  </si>
  <si>
    <t>S99513</t>
  </si>
  <si>
    <t>Z513</t>
  </si>
  <si>
    <t>018824</t>
  </si>
  <si>
    <t>016881</t>
  </si>
  <si>
    <t>L652</t>
  </si>
  <si>
    <t>013882</t>
  </si>
  <si>
    <t>E190</t>
  </si>
  <si>
    <t>015882</t>
  </si>
  <si>
    <t>E254</t>
  </si>
  <si>
    <t>022882</t>
  </si>
  <si>
    <t>G373</t>
  </si>
  <si>
    <t>019882</t>
  </si>
  <si>
    <t>G781</t>
  </si>
  <si>
    <t>017882</t>
  </si>
  <si>
    <t>H082</t>
  </si>
  <si>
    <t>012882</t>
  </si>
  <si>
    <t>H597</t>
  </si>
  <si>
    <t>003882</t>
  </si>
  <si>
    <t>H762</t>
  </si>
  <si>
    <t>021882</t>
  </si>
  <si>
    <t>H879</t>
  </si>
  <si>
    <t>018882</t>
  </si>
  <si>
    <t>L542</t>
  </si>
  <si>
    <t>016882</t>
  </si>
  <si>
    <t>M046</t>
  </si>
  <si>
    <t>015883</t>
  </si>
  <si>
    <t>E260</t>
  </si>
  <si>
    <t>SINAGRA (ME)</t>
  </si>
  <si>
    <t>SPADAFORA (ME)</t>
  </si>
  <si>
    <t>SPADAFORA SAN MARTINO (ME)</t>
  </si>
  <si>
    <t>SPADAFORA SAN PIETRO (ME)</t>
  </si>
  <si>
    <t>TAORMINA (ME)</t>
  </si>
  <si>
    <t>ALBAVILLA (CO)</t>
  </si>
  <si>
    <t>ALBESE (CO)</t>
  </si>
  <si>
    <t>ALBESE CON CASSANO (CO)</t>
  </si>
  <si>
    <t>ALBIOLO (CO)</t>
  </si>
  <si>
    <t>ALBOGASIO (CO)</t>
  </si>
  <si>
    <t>RHEMES-NOTRE-DAME (AO)</t>
  </si>
  <si>
    <t>LOCCA (TN)</t>
  </si>
  <si>
    <t>LODRONE (TN)</t>
  </si>
  <si>
    <t>LOMASO (TN)</t>
  </si>
  <si>
    <t>LON (TN)</t>
  </si>
  <si>
    <t>LONA (TN)</t>
  </si>
  <si>
    <t>LONA-LASES (TN)</t>
  </si>
  <si>
    <t>LOVER (TN)</t>
  </si>
  <si>
    <t>LUNDO (TN)</t>
  </si>
  <si>
    <t>LUSERNA (TN)</t>
  </si>
  <si>
    <t>MADICE (TN)</t>
  </si>
  <si>
    <t>MADRANO (TN)</t>
  </si>
  <si>
    <t>MADRUZZO (TN)</t>
  </si>
  <si>
    <t>MAGRAS (TN)</t>
  </si>
  <si>
    <t>MALA (TN)</t>
  </si>
  <si>
    <t>MALE' (TN)</t>
  </si>
  <si>
    <t>MALGOLO (TN)</t>
  </si>
  <si>
    <t>MALOSCO (TN)</t>
  </si>
  <si>
    <t>SINISCOLA (NU)</t>
  </si>
  <si>
    <t>SORGONO (NU)</t>
  </si>
  <si>
    <t>SUNI (NU)</t>
  </si>
  <si>
    <t>TALANA (NU)</t>
  </si>
  <si>
    <t>MONTE VIDON CORRADO (AP)</t>
  </si>
  <si>
    <t>MONTECALVO DEL CASTELLANO (AP)</t>
  </si>
  <si>
    <t>MONTEDINOVE (AP)</t>
  </si>
  <si>
    <t>MONTEFALCONE APPENNINO (AP)</t>
  </si>
  <si>
    <t>MONTEFIORE DELL'ASO (AP)</t>
  </si>
  <si>
    <t>CASTELPAGANO (BN)</t>
  </si>
  <si>
    <t>CASTELPOTO (BN)</t>
  </si>
  <si>
    <t>CAMPOBELLO DI LICATA (AG)</t>
  </si>
  <si>
    <t>CANICATTI' (AG)</t>
  </si>
  <si>
    <t>CASTELTERMINI (AG)</t>
  </si>
  <si>
    <t>CASTROFILIPPO (AG)</t>
  </si>
  <si>
    <t>CATTOLICA ERACLEA (AG)</t>
  </si>
  <si>
    <t>CIANCIANA (AG)</t>
  </si>
  <si>
    <t>COMITINI (AG)</t>
  </si>
  <si>
    <t>COMUNE NON IDENTIFICATO D (AG)</t>
  </si>
  <si>
    <t>FAVARA (AG)</t>
  </si>
  <si>
    <t>CARTARI E CALDERARA (IM)</t>
  </si>
  <si>
    <t>CASTEL VITTORIO (IM)</t>
  </si>
  <si>
    <t>MONTELIBRETTI (RM)</t>
  </si>
  <si>
    <t>MONTEROTONDO (RM)</t>
  </si>
  <si>
    <t>CRESPELLANO (BO)</t>
  </si>
  <si>
    <t>SUSTINENTE (MN)</t>
  </si>
  <si>
    <t>SUZZARA (MN)</t>
  </si>
  <si>
    <t>VIADANA (MN)</t>
  </si>
  <si>
    <t>VILLA POMA (MN)</t>
  </si>
  <si>
    <t>VILLIMPENTA (MN)</t>
  </si>
  <si>
    <t>VIRGILIO (MN)</t>
  </si>
  <si>
    <t>013883</t>
  </si>
  <si>
    <t>E286</t>
  </si>
  <si>
    <t>CAVANDONE (NO)</t>
  </si>
  <si>
    <t>CEPPO MORELLI (NO)</t>
  </si>
  <si>
    <t>CERANO (NO)</t>
  </si>
  <si>
    <t>MONTECRESTESE (NO)</t>
  </si>
  <si>
    <t>GARDONE VAL TROMPIA (BS)</t>
  </si>
  <si>
    <t>GARGNANO (BS)</t>
  </si>
  <si>
    <t>GAVARDO (BS)</t>
  </si>
  <si>
    <t>GEROLANUOVA (BS)</t>
  </si>
  <si>
    <t>GHEDI (BS)</t>
  </si>
  <si>
    <t>GIANICO (BS)</t>
  </si>
  <si>
    <t>GOGLIONE SOPRA (BS)</t>
  </si>
  <si>
    <t>GOGLIONE SOTTO (BS)</t>
  </si>
  <si>
    <t>GORZONE (BS)</t>
  </si>
  <si>
    <t>GOTTOLENGO (BS)</t>
  </si>
  <si>
    <t>GUSSAGO (BS)</t>
  </si>
  <si>
    <t>IDRO (BS)</t>
  </si>
  <si>
    <t>INCUDINE (BS)</t>
  </si>
  <si>
    <t>INZINO (BS)</t>
  </si>
  <si>
    <t>IRMA (BS)</t>
  </si>
  <si>
    <t>ISEO (BS)</t>
  </si>
  <si>
    <t>ISORELLA (BS)</t>
  </si>
  <si>
    <t>LAVENONE (BS)</t>
  </si>
  <si>
    <t>LENO (BS)</t>
  </si>
  <si>
    <t>LEVRANGE (BS)</t>
  </si>
  <si>
    <t>LIMONE SUL GARDA (BS)</t>
  </si>
  <si>
    <t>LIVEMMO (BS)</t>
  </si>
  <si>
    <t>LODRINO (BS)</t>
  </si>
  <si>
    <t>LOGRATO (BS)</t>
  </si>
  <si>
    <t>LONATO (BS)</t>
  </si>
  <si>
    <t>LONGHENA (BS)</t>
  </si>
  <si>
    <t>LOSINE (BS)</t>
  </si>
  <si>
    <t>LOVENO GRUMELLO (BS)</t>
  </si>
  <si>
    <t>LOZIO (BS)</t>
  </si>
  <si>
    <t>LUDRIANO (BS)</t>
  </si>
  <si>
    <t>LUMEZZANE (BS)</t>
  </si>
  <si>
    <t>PITCAIRN (E DIPENDENZE) (S9)</t>
  </si>
  <si>
    <t>POLINESIA FRANCESE (ISOLE (S9)</t>
  </si>
  <si>
    <t>POLONIA (I9)</t>
  </si>
  <si>
    <t>PORTOGALLO (I9)</t>
  </si>
  <si>
    <t>PUERTO RICO (S9)</t>
  </si>
  <si>
    <t>QATAR (I9)</t>
  </si>
  <si>
    <t>REPUBBLICA DELLA CINA NAZ (I9)</t>
  </si>
  <si>
    <t>RHODESIA (S9)</t>
  </si>
  <si>
    <t>ROMANIA (I9)</t>
  </si>
  <si>
    <t>RUANDA (I9)</t>
  </si>
  <si>
    <t>RUSSIA=FEDERAZIONE RUSSA (I9)</t>
  </si>
  <si>
    <t>RYUKYU (ISOLE) (S9)</t>
  </si>
  <si>
    <t>SAN GIORGIO LUCANO (MT)</t>
  </si>
  <si>
    <t>SAN MAURO FORTE (MT)</t>
  </si>
  <si>
    <t>SCANZANO IONICO (MT)</t>
  </si>
  <si>
    <t>STIGLIANO (MT)</t>
  </si>
  <si>
    <t>TRICARICO (MT)</t>
  </si>
  <si>
    <t>TURSI (MT)</t>
  </si>
  <si>
    <t>VALSINNI (MT)</t>
  </si>
  <si>
    <t>ABRIOLA (PZ)</t>
  </si>
  <si>
    <t>ACERENZA (PZ)</t>
  </si>
  <si>
    <t>VALLE SUPERIORE MOSSO (VC)</t>
  </si>
  <si>
    <t>VALMAGGIA (VC)</t>
  </si>
  <si>
    <t>VARALLO (VC)</t>
  </si>
  <si>
    <t>VEGLIO (VC)</t>
  </si>
  <si>
    <t>VERCELLI (VC)</t>
  </si>
  <si>
    <t>VERRONE (VC)</t>
  </si>
  <si>
    <t>VIGLIANO BIELLESE (VC)</t>
  </si>
  <si>
    <t>Z710</t>
  </si>
  <si>
    <t>008820</t>
  </si>
  <si>
    <t>E966</t>
  </si>
  <si>
    <t>002820</t>
  </si>
  <si>
    <t>RASUN VALDAORA (BZ)</t>
  </si>
  <si>
    <t>RENON (BZ)</t>
  </si>
  <si>
    <t>PROVINCIA</t>
  </si>
  <si>
    <t>F781</t>
  </si>
  <si>
    <t>027030</t>
  </si>
  <si>
    <t>G981</t>
  </si>
  <si>
    <t>034030</t>
  </si>
  <si>
    <t>H384</t>
  </si>
  <si>
    <t>029030</t>
  </si>
  <si>
    <t>45017</t>
  </si>
  <si>
    <t>E689</t>
  </si>
  <si>
    <t>059030</t>
  </si>
  <si>
    <t>04029</t>
  </si>
  <si>
    <t>I892</t>
  </si>
  <si>
    <t>I99030</t>
  </si>
  <si>
    <t>Z132</t>
  </si>
  <si>
    <t>004031</t>
  </si>
  <si>
    <t>12025</t>
  </si>
  <si>
    <t>B175</t>
  </si>
  <si>
    <t>017031</t>
  </si>
  <si>
    <t>RHEMES-SAINT-GEORGES (AO)</t>
  </si>
  <si>
    <t>ROISAN (AO)</t>
  </si>
  <si>
    <t>JERAGO CON BESNATE ED ORA (VA)</t>
  </si>
  <si>
    <t>JERAGO CON ORAGO (VA)</t>
  </si>
  <si>
    <t>LAVENA PONTE TRESA (VA)</t>
  </si>
  <si>
    <t>LAVENO (VA)</t>
  </si>
  <si>
    <t>LAVENO-MOMBELLO (VA)</t>
  </si>
  <si>
    <t>LEGGIUNO (VA)</t>
  </si>
  <si>
    <t>LEGGIUNO-SANGIANO (VA)</t>
  </si>
  <si>
    <t>LISANZA (VA)</t>
  </si>
  <si>
    <t>RONCHI VALSUGANA (TN)</t>
  </si>
  <si>
    <t>RONCOGNO (TN)</t>
  </si>
  <si>
    <t>RONCONE (TN)</t>
  </si>
  <si>
    <t>RONZO (TN)</t>
  </si>
  <si>
    <t>RONZO-CHIENIS (TN)</t>
  </si>
  <si>
    <t>RONZONE (TN)</t>
  </si>
  <si>
    <t>ROVER CARBONARE (TN)</t>
  </si>
  <si>
    <t>MONTEFIASCONE (VT)</t>
  </si>
  <si>
    <t>FARDELLA (PZ)</t>
  </si>
  <si>
    <t>ROCCAREONILE (AP)</t>
  </si>
  <si>
    <t>ROTELLA (AP)</t>
  </si>
  <si>
    <t>PEVERANZA (VA)</t>
  </si>
  <si>
    <t>PINO SULLA SPONDA DEL LAG (VA)</t>
  </si>
  <si>
    <t>004248</t>
  </si>
  <si>
    <t>M055</t>
  </si>
  <si>
    <t>001248</t>
  </si>
  <si>
    <t>I050</t>
  </si>
  <si>
    <t>021892</t>
  </si>
  <si>
    <t>I223</t>
  </si>
  <si>
    <t>016217</t>
  </si>
  <si>
    <t>L276</t>
  </si>
  <si>
    <t>013218</t>
  </si>
  <si>
    <t>I943</t>
  </si>
  <si>
    <t>001218</t>
  </si>
  <si>
    <t>D256</t>
  </si>
  <si>
    <t>060064</t>
  </si>
  <si>
    <t>03028</t>
  </si>
  <si>
    <t>H917</t>
  </si>
  <si>
    <t>018064</t>
  </si>
  <si>
    <t>D732</t>
  </si>
  <si>
    <t>065064</t>
  </si>
  <si>
    <t>E767</t>
  </si>
  <si>
    <t>005064</t>
  </si>
  <si>
    <t>F308</t>
  </si>
  <si>
    <t>091064</t>
  </si>
  <si>
    <t>G120</t>
  </si>
  <si>
    <t>061064</t>
  </si>
  <si>
    <t>G995</t>
  </si>
  <si>
    <t>I99017</t>
  </si>
  <si>
    <t>Z103</t>
  </si>
  <si>
    <t>009018</t>
  </si>
  <si>
    <t>084010</t>
  </si>
  <si>
    <t>92023</t>
  </si>
  <si>
    <t>005803</t>
  </si>
  <si>
    <t>C295</t>
  </si>
  <si>
    <t>080803</t>
  </si>
  <si>
    <t>C350</t>
  </si>
  <si>
    <t>072803</t>
  </si>
  <si>
    <t>M159</t>
  </si>
  <si>
    <t>015984</t>
  </si>
  <si>
    <t>M181</t>
  </si>
  <si>
    <t>015985</t>
  </si>
  <si>
    <t>M191</t>
  </si>
  <si>
    <t>015986</t>
  </si>
  <si>
    <t>A362</t>
  </si>
  <si>
    <t>VALSAVIORE (BS)</t>
  </si>
  <si>
    <t>VALVESTINO (BS)</t>
  </si>
  <si>
    <t>VARANO (TN)</t>
  </si>
  <si>
    <t>CANONICA D'ADDA (BG)</t>
  </si>
  <si>
    <t>M063</t>
  </si>
  <si>
    <t>001249</t>
  </si>
  <si>
    <t>10099</t>
  </si>
  <si>
    <t>Z611</t>
  </si>
  <si>
    <t>I99508</t>
  </si>
  <si>
    <t>Z602</t>
  </si>
  <si>
    <t>S99508</t>
  </si>
  <si>
    <t>PANICALE (PG)</t>
  </si>
  <si>
    <t>PASCELUPO (PG)</t>
  </si>
  <si>
    <t>PASSIGNANO SUL TRASIMENO (PG)</t>
  </si>
  <si>
    <t>PERUGIA (PG)</t>
  </si>
  <si>
    <t>F887</t>
  </si>
  <si>
    <t>061056</t>
  </si>
  <si>
    <t>G541</t>
  </si>
  <si>
    <t>057056</t>
  </si>
  <si>
    <t>G770</t>
  </si>
  <si>
    <t>003101</t>
  </si>
  <si>
    <t>002101</t>
  </si>
  <si>
    <t>012044</t>
  </si>
  <si>
    <t>C273</t>
  </si>
  <si>
    <t>003044</t>
  </si>
  <si>
    <t>027014</t>
  </si>
  <si>
    <t>30032</t>
  </si>
  <si>
    <t>D578</t>
  </si>
  <si>
    <t>073014</t>
  </si>
  <si>
    <t>E995</t>
  </si>
  <si>
    <t>039014</t>
  </si>
  <si>
    <t>48100</t>
  </si>
  <si>
    <t>H199</t>
  </si>
  <si>
    <t>099014</t>
  </si>
  <si>
    <t>47900</t>
  </si>
  <si>
    <t>H294</t>
  </si>
  <si>
    <t>038014</t>
  </si>
  <si>
    <t>44026</t>
  </si>
  <si>
    <t>F156</t>
  </si>
  <si>
    <t>031014</t>
  </si>
  <si>
    <t>F767</t>
  </si>
  <si>
    <t>074014</t>
  </si>
  <si>
    <t>72018</t>
  </si>
  <si>
    <t>I045</t>
  </si>
  <si>
    <t>C512</t>
  </si>
  <si>
    <t>003069</t>
  </si>
  <si>
    <t>28070</t>
  </si>
  <si>
    <t>D911</t>
  </si>
  <si>
    <t>018069</t>
  </si>
  <si>
    <t>27026</t>
  </si>
  <si>
    <t>D925</t>
  </si>
  <si>
    <t>030069</t>
  </si>
  <si>
    <t>33056</t>
  </si>
  <si>
    <t>G268</t>
  </si>
  <si>
    <t>019069</t>
  </si>
  <si>
    <t>26033</t>
  </si>
  <si>
    <t>G483</t>
  </si>
  <si>
    <t>028069</t>
  </si>
  <si>
    <t>G855</t>
  </si>
  <si>
    <t>H558</t>
  </si>
  <si>
    <t>VALLE SAN FELICE (TN)</t>
  </si>
  <si>
    <t>OLGIATE MOLGORA (LC)</t>
  </si>
  <si>
    <t>OLGINATE (LC)</t>
  </si>
  <si>
    <t>OLIVETO LARIO (LC)</t>
  </si>
  <si>
    <t>OSNAGO (LC)</t>
  </si>
  <si>
    <t>PADERNO D'ADDA (LC)</t>
  </si>
  <si>
    <t>PAGNONA (LC)</t>
  </si>
  <si>
    <t>PARLASCO (LC)</t>
  </si>
  <si>
    <t>STRACONDOLO (CR)</t>
  </si>
  <si>
    <t>TICENGO (CR)</t>
  </si>
  <si>
    <t>TORLINO VIMERCATI (CR)</t>
  </si>
  <si>
    <t>TORNATA (CR)</t>
  </si>
  <si>
    <t>TORRE D'ANGIOLINI (CR)</t>
  </si>
  <si>
    <t>TORRE DE' PICENARDI (CR)</t>
  </si>
  <si>
    <t>TORRICELLA DEL PIZZO (CR)</t>
  </si>
  <si>
    <t>TREDOSSI (CR)</t>
  </si>
  <si>
    <t>TRESCORE CREMASCO (CR)</t>
  </si>
  <si>
    <t>015218</t>
  </si>
  <si>
    <t>022218</t>
  </si>
  <si>
    <t>013916</t>
  </si>
  <si>
    <t>G503</t>
  </si>
  <si>
    <t>999916</t>
  </si>
  <si>
    <t>E755</t>
  </si>
  <si>
    <t>005807</t>
  </si>
  <si>
    <t>F350</t>
  </si>
  <si>
    <t>PREMANA (LC)</t>
  </si>
  <si>
    <t>PRIMALUNA (LC)</t>
  </si>
  <si>
    <t>ROBBIATE (LC)</t>
  </si>
  <si>
    <t>ROGENO (LC)</t>
  </si>
  <si>
    <t>ROVAGNATE (LC)</t>
  </si>
  <si>
    <t>SANTA MARIA HOE' (LC)</t>
  </si>
  <si>
    <t>SIRONE (LC)</t>
  </si>
  <si>
    <t>SIRTORI (LC)</t>
  </si>
  <si>
    <t>SUEGLIO (LC)</t>
  </si>
  <si>
    <t>SUELLO (LC)</t>
  </si>
  <si>
    <t>TACENO (LC)</t>
  </si>
  <si>
    <t>TORRE DE'BUSI (LC)</t>
  </si>
  <si>
    <t>084013</t>
  </si>
  <si>
    <t>C341</t>
  </si>
  <si>
    <t>050013</t>
  </si>
  <si>
    <t>D160</t>
  </si>
  <si>
    <t>036013</t>
  </si>
  <si>
    <t>41042</t>
  </si>
  <si>
    <t>ORTONOVO (SP)</t>
  </si>
  <si>
    <t>PIGNONE (SP)</t>
  </si>
  <si>
    <t>PORTOVENERE (SP)</t>
  </si>
  <si>
    <t>F605</t>
  </si>
  <si>
    <t>047017</t>
  </si>
  <si>
    <t>51039</t>
  </si>
  <si>
    <t>H109</t>
  </si>
  <si>
    <t>081017</t>
  </si>
  <si>
    <t>H688</t>
  </si>
  <si>
    <t>078017</t>
  </si>
  <si>
    <t>87043</t>
  </si>
  <si>
    <t>A887</t>
  </si>
  <si>
    <t>018017</t>
  </si>
  <si>
    <t>B030</t>
  </si>
  <si>
    <t>065017</t>
  </si>
  <si>
    <t>G007</t>
  </si>
  <si>
    <t>050025</t>
  </si>
  <si>
    <t>56037</t>
  </si>
  <si>
    <t>G395</t>
  </si>
  <si>
    <t>052025</t>
  </si>
  <si>
    <t>53030</t>
  </si>
  <si>
    <t>H157</t>
  </si>
  <si>
    <t>077025</t>
  </si>
  <si>
    <t>75027</t>
  </si>
  <si>
    <t>H888</t>
  </si>
  <si>
    <t>044025</t>
  </si>
  <si>
    <t>63026</t>
  </si>
  <si>
    <t>E447</t>
  </si>
  <si>
    <t>043025</t>
  </si>
  <si>
    <t>F268</t>
  </si>
  <si>
    <t>042025</t>
  </si>
  <si>
    <t>C442</t>
  </si>
  <si>
    <t>007019</t>
  </si>
  <si>
    <t>C598</t>
  </si>
  <si>
    <t>014019</t>
  </si>
  <si>
    <t>A806</t>
  </si>
  <si>
    <t>031002</t>
  </si>
  <si>
    <t>55033</t>
  </si>
  <si>
    <t>C303</t>
  </si>
  <si>
    <t>025010</t>
  </si>
  <si>
    <t>32020</t>
  </si>
  <si>
    <t>C458</t>
  </si>
  <si>
    <t>054010</t>
  </si>
  <si>
    <t>06040</t>
  </si>
  <si>
    <t>C527</t>
  </si>
  <si>
    <t>102010</t>
  </si>
  <si>
    <t>89823</t>
  </si>
  <si>
    <t>D453</t>
  </si>
  <si>
    <t>077010</t>
  </si>
  <si>
    <t>CAPISTRANO (CZ)</t>
  </si>
  <si>
    <t>APRIANO (99)</t>
  </si>
  <si>
    <t>BERDO SAN GIOVANNI (99)</t>
  </si>
  <si>
    <t>VERGATO (BO)</t>
  </si>
  <si>
    <t>ZOLA PREDOSA (BO)</t>
  </si>
  <si>
    <t>ARGENTA (FE)</t>
  </si>
  <si>
    <t>BERRA (FE)</t>
  </si>
  <si>
    <t>075014</t>
  </si>
  <si>
    <t>73041</t>
  </si>
  <si>
    <t>B792</t>
  </si>
  <si>
    <t>020014</t>
  </si>
  <si>
    <t>46033</t>
  </si>
  <si>
    <t>C076</t>
  </si>
  <si>
    <t>033014</t>
  </si>
  <si>
    <t>C288</t>
  </si>
  <si>
    <t>098014</t>
  </si>
  <si>
    <t>C304</t>
  </si>
  <si>
    <t>029014</t>
  </si>
  <si>
    <t>TUILI (CA)</t>
  </si>
  <si>
    <t>TURRI (CA)</t>
  </si>
  <si>
    <t>USSANA (CA)</t>
  </si>
  <si>
    <t>USSARAMANNA (CA)</t>
  </si>
  <si>
    <t>UTA (CA)</t>
  </si>
  <si>
    <t>OGGIONO (LC)</t>
  </si>
  <si>
    <t>FEISOGLIO (CN)</t>
  </si>
  <si>
    <t>FOSSANO (CN)</t>
  </si>
  <si>
    <t>FRABOSA SOPRANA (CN)</t>
  </si>
  <si>
    <t>FRABOSA SOTTANA (CN)</t>
  </si>
  <si>
    <t>FRASSINO (CN)</t>
  </si>
  <si>
    <t>GAIOLA (CN)</t>
  </si>
  <si>
    <t>GAIOLA MAIOLA (CN)</t>
  </si>
  <si>
    <t>BORGOMALE (CN)</t>
  </si>
  <si>
    <t>BOSIA (CN)</t>
  </si>
  <si>
    <t>BOSSOLASCO (CN)</t>
  </si>
  <si>
    <t>SAN PIETRO CUSICO (MI)</t>
  </si>
  <si>
    <t>SAN ROCCO AL PORTO (MI)</t>
  </si>
  <si>
    <t>A294</t>
  </si>
  <si>
    <t>058007</t>
  </si>
  <si>
    <t>00042</t>
  </si>
  <si>
    <t>G897</t>
  </si>
  <si>
    <t>017884</t>
  </si>
  <si>
    <t>H158</t>
  </si>
  <si>
    <t>012884</t>
  </si>
  <si>
    <t>097</t>
  </si>
  <si>
    <t>075</t>
  </si>
  <si>
    <t>049</t>
  </si>
  <si>
    <t>098</t>
  </si>
  <si>
    <t>059</t>
  </si>
  <si>
    <t>046</t>
  </si>
  <si>
    <t>043</t>
  </si>
  <si>
    <t>083</t>
  </si>
  <si>
    <t>015</t>
  </si>
  <si>
    <t>020</t>
  </si>
  <si>
    <t>036</t>
  </si>
  <si>
    <t>045</t>
  </si>
  <si>
    <t>077</t>
  </si>
  <si>
    <t>063</t>
  </si>
  <si>
    <t>003</t>
  </si>
  <si>
    <t>091</t>
  </si>
  <si>
    <t>095</t>
  </si>
  <si>
    <t>082</t>
  </si>
  <si>
    <t>033</t>
  </si>
  <si>
    <t>028</t>
  </si>
  <si>
    <t>054</t>
  </si>
  <si>
    <t>050</t>
  </si>
  <si>
    <t>093</t>
  </si>
  <si>
    <t>100</t>
  </si>
  <si>
    <t>034</t>
  </si>
  <si>
    <t>G687</t>
  </si>
  <si>
    <t>080012</t>
  </si>
  <si>
    <t>004074</t>
  </si>
  <si>
    <t>12054</t>
  </si>
  <si>
    <t>D093</t>
  </si>
  <si>
    <t>018074</t>
  </si>
  <si>
    <t>27047</t>
  </si>
  <si>
    <t>E081</t>
  </si>
  <si>
    <t>005074</t>
  </si>
  <si>
    <t>14048</t>
  </si>
  <si>
    <t>F409</t>
  </si>
  <si>
    <t>25014</t>
  </si>
  <si>
    <t>C293</t>
  </si>
  <si>
    <t>018043</t>
  </si>
  <si>
    <t>C484</t>
  </si>
  <si>
    <t>019043</t>
  </si>
  <si>
    <t>D574</t>
  </si>
  <si>
    <t>028043</t>
  </si>
  <si>
    <t>GIULIANO TEATINO (CH)</t>
  </si>
  <si>
    <t>VIGO D'ANAUNIA (TN)</t>
  </si>
  <si>
    <t>VIGO DI FASSA (TN)</t>
  </si>
  <si>
    <t>VIGO RENDENA (TN)</t>
  </si>
  <si>
    <t>VIGO-CAVEDINE (TN)</t>
  </si>
  <si>
    <t>SAN NICOLA MANFREDI (BN)</t>
  </si>
  <si>
    <t>SAN SALVATORE TELESINO (BN)</t>
  </si>
  <si>
    <t>SANTA CROCE DEL SANNIO (BN)</t>
  </si>
  <si>
    <t>SANT'AGATA DE' GOTI (BN)</t>
  </si>
  <si>
    <t>SANT'ANGELO A CUPOLO (BN)</t>
  </si>
  <si>
    <t>FRACONALTO (AL)</t>
  </si>
  <si>
    <t>FRANCAVILLA BISIO (AL)</t>
  </si>
  <si>
    <t>FRASCARO (AL)</t>
  </si>
  <si>
    <t>DEIVA MARINA (SP)</t>
  </si>
  <si>
    <t>FOLLO (SP)</t>
  </si>
  <si>
    <t>024021</t>
  </si>
  <si>
    <t>B243</t>
  </si>
  <si>
    <t>VENEZIA</t>
  </si>
  <si>
    <t>VE</t>
  </si>
  <si>
    <t>A302</t>
  </si>
  <si>
    <t>COLLERETTO CASTELNUOVO (TO)</t>
  </si>
  <si>
    <t>COLLERETTO GIACOSA (TO)</t>
  </si>
  <si>
    <t>COMUNE NON IDENTIFICATO D (TO)</t>
  </si>
  <si>
    <t>CONDOVE (TO)</t>
  </si>
  <si>
    <t>CORIO (TO)</t>
  </si>
  <si>
    <t>COSSANO CANAVESE (TO)</t>
  </si>
  <si>
    <t>CUCEGLIO (TO)</t>
  </si>
  <si>
    <t>NOVAFELTRIA (PS)</t>
  </si>
  <si>
    <t>SAN GIUSEPPE IATO (PA)</t>
  </si>
  <si>
    <t>E402</t>
  </si>
  <si>
    <t>083041</t>
  </si>
  <si>
    <t>98055</t>
  </si>
  <si>
    <t>I567</t>
  </si>
  <si>
    <t>022196</t>
  </si>
  <si>
    <t>38038</t>
  </si>
  <si>
    <t>L147</t>
  </si>
  <si>
    <t>001196</t>
  </si>
  <si>
    <t>G719</t>
  </si>
  <si>
    <t>013196</t>
  </si>
  <si>
    <t>22059</t>
  </si>
  <si>
    <t>004196</t>
  </si>
  <si>
    <t>H474</t>
  </si>
  <si>
    <t>MARCIANA MARINA (LI)</t>
  </si>
  <si>
    <t>PIOMBINO (LI)</t>
  </si>
  <si>
    <t>PORTO AZZURRO (LI)</t>
  </si>
  <si>
    <t>ESINO SUPERIORE (CO)</t>
  </si>
  <si>
    <t>EUPILIO (CO)</t>
  </si>
  <si>
    <t>FABBRICA DURINI (CO)</t>
  </si>
  <si>
    <t>087041</t>
  </si>
  <si>
    <t>95037</t>
  </si>
  <si>
    <t>MEDANA (GO)</t>
  </si>
  <si>
    <t>MEDEA (GO)</t>
  </si>
  <si>
    <t>MERNA (GO)</t>
  </si>
  <si>
    <t>MONFALCONE (GO)</t>
  </si>
  <si>
    <t>38027</t>
  </si>
  <si>
    <t>D188</t>
  </si>
  <si>
    <t>017068</t>
  </si>
  <si>
    <t>I986</t>
  </si>
  <si>
    <t>022208</t>
  </si>
  <si>
    <t>L550</t>
  </si>
  <si>
    <t>ARIENZO SAN FELICE (CE)</t>
  </si>
  <si>
    <t>COMUNE NON IDENTIFICATO D (SP)</t>
  </si>
  <si>
    <t>018012</t>
  </si>
  <si>
    <t>A718</t>
  </si>
  <si>
    <t>072012</t>
  </si>
  <si>
    <t>MOLVENO (TN)</t>
  </si>
  <si>
    <t>MONCLASSICO (TN)</t>
  </si>
  <si>
    <t>MONTAGNE (TN)</t>
  </si>
  <si>
    <t>MONTES (TN)</t>
  </si>
  <si>
    <t>MONTEVACCINO (TN)</t>
  </si>
  <si>
    <t>MORI (TN)</t>
  </si>
  <si>
    <t>PELLESTRINA (VE)</t>
  </si>
  <si>
    <t>COLLESALVETTI (LI)</t>
  </si>
  <si>
    <t>BELMONTE CASTELLO (FR)</t>
  </si>
  <si>
    <t>022197</t>
  </si>
  <si>
    <t>L162</t>
  </si>
  <si>
    <t>BREZ (TN)</t>
  </si>
  <si>
    <t>CAMPERTOGNO (VC)</t>
  </si>
  <si>
    <t>CAMPIGLIA CERVO (VC)</t>
  </si>
  <si>
    <t>CANDELO (VC)</t>
  </si>
  <si>
    <t>CAPRILE (VC)</t>
  </si>
  <si>
    <t>CARCOFORO (VC)</t>
  </si>
  <si>
    <t>38050</t>
  </si>
  <si>
    <t>A863</t>
  </si>
  <si>
    <t>012015</t>
  </si>
  <si>
    <t>A891</t>
  </si>
  <si>
    <t>079015</t>
  </si>
  <si>
    <t>009015</t>
  </si>
  <si>
    <t>17014</t>
  </si>
  <si>
    <t>B369</t>
  </si>
  <si>
    <t>021015</t>
  </si>
  <si>
    <t>39052</t>
  </si>
  <si>
    <t>B397</t>
  </si>
  <si>
    <t>064015</t>
  </si>
  <si>
    <t>83045</t>
  </si>
  <si>
    <t>B415</t>
  </si>
  <si>
    <t>082015</t>
  </si>
  <si>
    <t>087010</t>
  </si>
  <si>
    <t>95011</t>
  </si>
  <si>
    <t>B868</t>
  </si>
  <si>
    <t>MALFA (ME)</t>
  </si>
  <si>
    <t>MALVAGNA (ME)</t>
  </si>
  <si>
    <t>MANDANICI (ME)</t>
  </si>
  <si>
    <t>MAZZARRA' SANT'ANDREA (ME)</t>
  </si>
  <si>
    <t>MERI' (ME)</t>
  </si>
  <si>
    <t>MESSINA (ME)</t>
  </si>
  <si>
    <t>MILAZZO (ME)</t>
  </si>
  <si>
    <t>MILITELLO ROSMARINO (ME)</t>
  </si>
  <si>
    <t>MIRTO (ME)</t>
  </si>
  <si>
    <t>MISTRETTA (ME)</t>
  </si>
  <si>
    <t>MOIO ALCANTARA (ME)</t>
  </si>
  <si>
    <t>VIBO VALENTIA (CZ)</t>
  </si>
  <si>
    <t>ZACCANOPOLI (CZ)</t>
  </si>
  <si>
    <t>ZAGARISE (CZ)</t>
  </si>
  <si>
    <t>ZAMBRONE (CZ)</t>
  </si>
  <si>
    <t>ZUNGRI (CZ)</t>
  </si>
  <si>
    <t>ACQUAFORMOSA (CS)</t>
  </si>
  <si>
    <t>ACQUAPPESA (CS)</t>
  </si>
  <si>
    <t>ACRI (CS)</t>
  </si>
  <si>
    <t>AIELLO CALABRO (CS)</t>
  </si>
  <si>
    <t>PROCAI DEL PIRO (GO)</t>
  </si>
  <si>
    <t>MONTESPINO (GO)</t>
  </si>
  <si>
    <t>MORARO (GO)</t>
  </si>
  <si>
    <t>MOSSA (GO)</t>
  </si>
  <si>
    <t>FAGGETO LARIO (CO)</t>
  </si>
  <si>
    <t>B538</t>
  </si>
  <si>
    <t>041008</t>
  </si>
  <si>
    <t>039006</t>
  </si>
  <si>
    <t>48014</t>
  </si>
  <si>
    <t>C065</t>
  </si>
  <si>
    <t>ALESSANDRIA DEL CARRETTO (CS)</t>
  </si>
  <si>
    <t>ALTILIA (CS)</t>
  </si>
  <si>
    <t>ALTOMONTE (CS)</t>
  </si>
  <si>
    <t>AMANTEA (CS)</t>
  </si>
  <si>
    <t>AMENDOLARA (CS)</t>
  </si>
  <si>
    <t>APRIGLIANO (CS)</t>
  </si>
  <si>
    <t>G497</t>
  </si>
  <si>
    <t>040033</t>
  </si>
  <si>
    <t>H034</t>
  </si>
  <si>
    <t>010033</t>
  </si>
  <si>
    <t>F098</t>
  </si>
  <si>
    <t>015033</t>
  </si>
  <si>
    <t>B187</t>
  </si>
  <si>
    <t>013033</t>
  </si>
  <si>
    <t>017033</t>
  </si>
  <si>
    <t>C823</t>
  </si>
  <si>
    <t>001017</t>
  </si>
  <si>
    <t>A590</t>
  </si>
  <si>
    <t>037012</t>
  </si>
  <si>
    <t>40020</t>
  </si>
  <si>
    <t>B892</t>
  </si>
  <si>
    <t>057012</t>
  </si>
  <si>
    <t>02041</t>
  </si>
  <si>
    <t>A472</t>
  </si>
  <si>
    <t>084012</t>
  </si>
  <si>
    <t>92025</t>
  </si>
  <si>
    <t>C275</t>
  </si>
  <si>
    <t>051012</t>
  </si>
  <si>
    <t>52043</t>
  </si>
  <si>
    <t>C319</t>
  </si>
  <si>
    <t>044012</t>
  </si>
  <si>
    <t>63032</t>
  </si>
  <si>
    <t>C321</t>
  </si>
  <si>
    <t>093012</t>
  </si>
  <si>
    <t>33092</t>
  </si>
  <si>
    <t>C385</t>
  </si>
  <si>
    <t>E958</t>
  </si>
  <si>
    <t>008057</t>
  </si>
  <si>
    <t>020015</t>
  </si>
  <si>
    <t>87053</t>
  </si>
  <si>
    <t>C430</t>
  </si>
  <si>
    <t>082034</t>
  </si>
  <si>
    <t>90034</t>
  </si>
  <si>
    <t>D009</t>
  </si>
  <si>
    <t>030034</t>
  </si>
  <si>
    <t>D366</t>
  </si>
  <si>
    <t>023034</t>
  </si>
  <si>
    <t>D549</t>
  </si>
  <si>
    <t>060034</t>
  </si>
  <si>
    <t>D591</t>
  </si>
  <si>
    <t>064034</t>
  </si>
  <si>
    <t>D701</t>
  </si>
  <si>
    <t>27050</t>
  </si>
  <si>
    <t>86036</t>
  </si>
  <si>
    <t>F576</t>
  </si>
  <si>
    <t>041046</t>
  </si>
  <si>
    <t>G537</t>
  </si>
  <si>
    <t>016046</t>
  </si>
  <si>
    <t>F381</t>
  </si>
  <si>
    <t>102025</t>
  </si>
  <si>
    <t>F893</t>
  </si>
  <si>
    <t>078025</t>
  </si>
  <si>
    <t>87062</t>
  </si>
  <si>
    <t>B774</t>
  </si>
  <si>
    <t>080025</t>
  </si>
  <si>
    <t>E754</t>
  </si>
  <si>
    <t>026046</t>
  </si>
  <si>
    <t>31044</t>
  </si>
  <si>
    <t>F443</t>
  </si>
  <si>
    <t>B297</t>
  </si>
  <si>
    <t>013044</t>
  </si>
  <si>
    <t>B730</t>
  </si>
  <si>
    <t>004044</t>
  </si>
  <si>
    <t>B845</t>
  </si>
  <si>
    <t>017044</t>
  </si>
  <si>
    <t>C330</t>
  </si>
  <si>
    <t>002044</t>
  </si>
  <si>
    <t>13013</t>
  </si>
  <si>
    <t>058044</t>
  </si>
  <si>
    <t>00025</t>
  </si>
  <si>
    <t>D978</t>
  </si>
  <si>
    <t>061044</t>
  </si>
  <si>
    <t>E554</t>
  </si>
  <si>
    <t>064044</t>
  </si>
  <si>
    <t>83047</t>
  </si>
  <si>
    <t>E605</t>
  </si>
  <si>
    <t>098021</t>
  </si>
  <si>
    <t>26854</t>
  </si>
  <si>
    <t>D021</t>
  </si>
  <si>
    <t>020021</t>
  </si>
  <si>
    <t>D227</t>
  </si>
  <si>
    <t>035021</t>
  </si>
  <si>
    <t>42042</t>
  </si>
  <si>
    <t>D450</t>
  </si>
  <si>
    <t>93015</t>
  </si>
  <si>
    <t>F899</t>
  </si>
  <si>
    <t>L070</t>
  </si>
  <si>
    <t>001146</t>
  </si>
  <si>
    <t>10075</t>
  </si>
  <si>
    <t>F053</t>
  </si>
  <si>
    <t>021038</t>
  </si>
  <si>
    <t>39022</t>
  </si>
  <si>
    <t>E412</t>
  </si>
  <si>
    <t>103038</t>
  </si>
  <si>
    <t>28893</t>
  </si>
  <si>
    <t>ZANZIBAR (S9)</t>
  </si>
  <si>
    <t>ZIMBABWE (I9)</t>
  </si>
  <si>
    <t>064085</t>
  </si>
  <si>
    <t>73013</t>
  </si>
  <si>
    <t>D862</t>
  </si>
  <si>
    <t>098029</t>
  </si>
  <si>
    <t>26862</t>
  </si>
  <si>
    <t>E238</t>
  </si>
  <si>
    <t>020029</t>
  </si>
  <si>
    <t>E818</t>
  </si>
  <si>
    <t>087029</t>
  </si>
  <si>
    <t>95045</t>
  </si>
  <si>
    <t>F250</t>
  </si>
  <si>
    <t>095029</t>
  </si>
  <si>
    <t>B974</t>
  </si>
  <si>
    <t>022052</t>
  </si>
  <si>
    <t>C392</t>
  </si>
  <si>
    <t>079052</t>
  </si>
  <si>
    <t>D744</t>
  </si>
  <si>
    <t>083052</t>
  </si>
  <si>
    <t>E386</t>
  </si>
  <si>
    <t>005085</t>
  </si>
  <si>
    <t>G676</t>
  </si>
  <si>
    <t>090085</t>
  </si>
  <si>
    <t>M276</t>
  </si>
  <si>
    <t>063085</t>
  </si>
  <si>
    <t>L460</t>
  </si>
  <si>
    <t>H509</t>
  </si>
  <si>
    <t>A133</t>
  </si>
  <si>
    <t>004801</t>
  </si>
  <si>
    <t>F143</t>
  </si>
  <si>
    <t>012864</t>
  </si>
  <si>
    <t>F334</t>
  </si>
  <si>
    <t>017864</t>
  </si>
  <si>
    <t>F896</t>
  </si>
  <si>
    <t>021864</t>
  </si>
  <si>
    <t>G730</t>
  </si>
  <si>
    <t>016864</t>
  </si>
  <si>
    <t>I106</t>
  </si>
  <si>
    <t>018864</t>
  </si>
  <si>
    <t>I413</t>
  </si>
  <si>
    <t>031864</t>
  </si>
  <si>
    <t>I552</t>
  </si>
  <si>
    <t>001864</t>
  </si>
  <si>
    <t>I807</t>
  </si>
  <si>
    <t>013865</t>
  </si>
  <si>
    <t>C997</t>
  </si>
  <si>
    <t>MENTOULLES (TO)</t>
  </si>
  <si>
    <t>MERCENASCO (TO)</t>
  </si>
  <si>
    <t>MEUGLIANO (TO)</t>
  </si>
  <si>
    <t>MEZZENILE (TO)</t>
  </si>
  <si>
    <t>MILLAURES (TO)</t>
  </si>
  <si>
    <t>MOCCHIE (TO)</t>
  </si>
  <si>
    <t>MOLLIERES (TO)</t>
  </si>
  <si>
    <t>MOMBELLO DI TORINO (TO)</t>
  </si>
  <si>
    <t>MOMPANTERO (TO)</t>
  </si>
  <si>
    <t>MONASTERO DI LANZO (TO)</t>
  </si>
  <si>
    <t>035006</t>
  </si>
  <si>
    <t>42041</t>
  </si>
  <si>
    <t>64010</t>
  </si>
  <si>
    <t>A270</t>
  </si>
  <si>
    <t>64031</t>
  </si>
  <si>
    <t>A445</t>
  </si>
  <si>
    <t>64032</t>
  </si>
  <si>
    <t>A488</t>
  </si>
  <si>
    <t>64030</t>
  </si>
  <si>
    <t>A692</t>
  </si>
  <si>
    <t>64020</t>
  </si>
  <si>
    <t>A746</t>
  </si>
  <si>
    <t>64033</t>
  </si>
  <si>
    <t>A885</t>
  </si>
  <si>
    <t>64012</t>
  </si>
  <si>
    <t>B515</t>
  </si>
  <si>
    <t>B640</t>
  </si>
  <si>
    <t>C040</t>
  </si>
  <si>
    <t>LIMANA (BL)</t>
  </si>
  <si>
    <t>LIVINALLONGO DEL COL DI L (BL)</t>
  </si>
  <si>
    <t>LONGARONE (BL)</t>
  </si>
  <si>
    <t>LORENZAGO DI CADORE (BL)</t>
  </si>
  <si>
    <t>LOZZO DI CADORE (BL)</t>
  </si>
  <si>
    <t>MEL (BL)</t>
  </si>
  <si>
    <t>066102</t>
  </si>
  <si>
    <t>066103</t>
  </si>
  <si>
    <t>066104</t>
  </si>
  <si>
    <t>066105</t>
  </si>
  <si>
    <t>066106</t>
  </si>
  <si>
    <t>066107</t>
  </si>
  <si>
    <t>066108</t>
  </si>
  <si>
    <t>066801</t>
  </si>
  <si>
    <t>066802</t>
  </si>
  <si>
    <t>066803</t>
  </si>
  <si>
    <t>066804</t>
  </si>
  <si>
    <t>066805</t>
  </si>
  <si>
    <t>066806</t>
  </si>
  <si>
    <t>066807</t>
  </si>
  <si>
    <t>066900</t>
  </si>
  <si>
    <t>066901</t>
  </si>
  <si>
    <t>CANDELA (FG)</t>
  </si>
  <si>
    <t>CARAPELLE (FG)</t>
  </si>
  <si>
    <t>CARLANTINO (FG)</t>
  </si>
  <si>
    <t>CARPINO (FG)</t>
  </si>
  <si>
    <t>CASALNUOVO MONTEROTARO (FG)</t>
  </si>
  <si>
    <t>CASALVECCHIO DI PUGLIA (FG)</t>
  </si>
  <si>
    <t>ROSSIGLIONE (GE)</t>
  </si>
  <si>
    <t>ROVEGNO (GE)</t>
  </si>
  <si>
    <t>CASTELLUCCIO VALMAGGIORE (FG)</t>
  </si>
  <si>
    <t>028047</t>
  </si>
  <si>
    <t>35034</t>
  </si>
  <si>
    <t>E709</t>
  </si>
  <si>
    <t>064047</t>
  </si>
  <si>
    <t>E997</t>
  </si>
  <si>
    <t>023047</t>
  </si>
  <si>
    <t>F172</t>
  </si>
  <si>
    <t>056047</t>
  </si>
  <si>
    <t>H969</t>
  </si>
  <si>
    <t>058047</t>
  </si>
  <si>
    <t>00012</t>
  </si>
  <si>
    <t>E263</t>
  </si>
  <si>
    <t>076047</t>
  </si>
  <si>
    <t>F006</t>
  </si>
  <si>
    <t>091047</t>
  </si>
  <si>
    <t>F471</t>
  </si>
  <si>
    <t>018113</t>
  </si>
  <si>
    <t>27037</t>
  </si>
  <si>
    <t>G639</t>
  </si>
  <si>
    <t>019113</t>
  </si>
  <si>
    <t>26039</t>
  </si>
  <si>
    <t>L806</t>
  </si>
  <si>
    <t>A962</t>
  </si>
  <si>
    <t>015031</t>
  </si>
  <si>
    <t>022072</t>
  </si>
  <si>
    <t>D248</t>
  </si>
  <si>
    <t>S99112</t>
  </si>
  <si>
    <t>001113</t>
  </si>
  <si>
    <t>D983</t>
  </si>
  <si>
    <t>013113</t>
  </si>
  <si>
    <t>PAU (OR)</t>
  </si>
  <si>
    <t>PAULILATINO (OR)</t>
  </si>
  <si>
    <t>POMPU (OR)</t>
  </si>
  <si>
    <t>RIOLA SARDO (OR)</t>
  </si>
  <si>
    <t>RUINAS (OR)</t>
  </si>
  <si>
    <t>SAMUGHEO (OR)</t>
  </si>
  <si>
    <t>SAN NICOLO' D'ARCIDANO (OR)</t>
  </si>
  <si>
    <t>IMBERSAGO (CO)</t>
  </si>
  <si>
    <t>022927</t>
  </si>
  <si>
    <t>L114</t>
  </si>
  <si>
    <t>019928</t>
  </si>
  <si>
    <t>D055</t>
  </si>
  <si>
    <t>015928</t>
  </si>
  <si>
    <t>H112</t>
  </si>
  <si>
    <t>013928</t>
  </si>
  <si>
    <t>H548</t>
  </si>
  <si>
    <t>001928</t>
  </si>
  <si>
    <t>022928</t>
  </si>
  <si>
    <t>L161</t>
  </si>
  <si>
    <t>019929</t>
  </si>
  <si>
    <t>BOGNANCO (VB)</t>
  </si>
  <si>
    <t>BROVELLO-CARPUGNINO (VB)</t>
  </si>
  <si>
    <t>CALASCA-CASTIGLIONE (VB)</t>
  </si>
  <si>
    <t>044004</t>
  </si>
  <si>
    <t>63021</t>
  </si>
  <si>
    <t>A252</t>
  </si>
  <si>
    <t>079004</t>
  </si>
  <si>
    <t>88040</t>
  </si>
  <si>
    <t>A257</t>
  </si>
  <si>
    <t>055004</t>
  </si>
  <si>
    <t>044007</t>
  </si>
  <si>
    <t>63100</t>
  </si>
  <si>
    <t>A462</t>
  </si>
  <si>
    <t>030007</t>
  </si>
  <si>
    <t>33040</t>
  </si>
  <si>
    <t>A491</t>
  </si>
  <si>
    <t>064007</t>
  </si>
  <si>
    <t>83021</t>
  </si>
  <si>
    <t>A508</t>
  </si>
  <si>
    <t>090007</t>
  </si>
  <si>
    <t>07040</t>
  </si>
  <si>
    <t>A606</t>
  </si>
  <si>
    <t>A249</t>
  </si>
  <si>
    <t>060007</t>
  </si>
  <si>
    <t>03031</t>
  </si>
  <si>
    <t>A348</t>
  </si>
  <si>
    <t>005007</t>
  </si>
  <si>
    <t>A131</t>
  </si>
  <si>
    <t>013003</t>
  </si>
  <si>
    <t>22031</t>
  </si>
  <si>
    <t>A143</t>
  </si>
  <si>
    <t>014802</t>
  </si>
  <si>
    <t>C062</t>
  </si>
  <si>
    <t>070018</t>
  </si>
  <si>
    <t>C488</t>
  </si>
  <si>
    <t>007018</t>
  </si>
  <si>
    <t>D219</t>
  </si>
  <si>
    <t>092023</t>
  </si>
  <si>
    <t>D970</t>
  </si>
  <si>
    <t>095023</t>
  </si>
  <si>
    <t>D585</t>
  </si>
  <si>
    <t>072023</t>
  </si>
  <si>
    <t>041023</t>
  </si>
  <si>
    <t>61023</t>
  </si>
  <si>
    <t>E785</t>
  </si>
  <si>
    <t>102023</t>
  </si>
  <si>
    <t>89819</t>
  </si>
  <si>
    <t>F607</t>
  </si>
  <si>
    <t>055023</t>
  </si>
  <si>
    <t>05018</t>
  </si>
  <si>
    <t>G148</t>
  </si>
  <si>
    <t>052023</t>
  </si>
  <si>
    <t>10053</t>
  </si>
  <si>
    <t>ROVERCHIARA (VR)</t>
  </si>
  <si>
    <t>ROVERE' VERONESE (VR)</t>
  </si>
  <si>
    <t>ROVEREDO DI GUA' (VR)</t>
  </si>
  <si>
    <t>SALIZZOLE (VR)</t>
  </si>
  <si>
    <t>SAN BONIFACIO (VR)</t>
  </si>
  <si>
    <t>038021</t>
  </si>
  <si>
    <t>44047</t>
  </si>
  <si>
    <t>I209</t>
  </si>
  <si>
    <t>081021</t>
  </si>
  <si>
    <t>D827</t>
  </si>
  <si>
    <t>016023</t>
  </si>
  <si>
    <t>A786</t>
  </si>
  <si>
    <t>022023</t>
  </si>
  <si>
    <t>38049</t>
  </si>
  <si>
    <t>095021</t>
  </si>
  <si>
    <t>09074</t>
  </si>
  <si>
    <t>E004</t>
  </si>
  <si>
    <t>077021</t>
  </si>
  <si>
    <t>75025</t>
  </si>
  <si>
    <t>G786</t>
  </si>
  <si>
    <t>001022</t>
  </si>
  <si>
    <t>10052</t>
  </si>
  <si>
    <t>A651</t>
  </si>
  <si>
    <t>016022</t>
  </si>
  <si>
    <t>A732</t>
  </si>
  <si>
    <t>004022</t>
  </si>
  <si>
    <t>A805</t>
  </si>
  <si>
    <t>022022</t>
  </si>
  <si>
    <t>B975</t>
  </si>
  <si>
    <t>015843</t>
  </si>
  <si>
    <t>C036</t>
  </si>
  <si>
    <t>019843</t>
  </si>
  <si>
    <t>D060</t>
  </si>
  <si>
    <t>003843</t>
  </si>
  <si>
    <t>D130</t>
  </si>
  <si>
    <t>012843</t>
  </si>
  <si>
    <t>D152</t>
  </si>
  <si>
    <t>022843</t>
  </si>
  <si>
    <t>D792</t>
  </si>
  <si>
    <t>017843</t>
  </si>
  <si>
    <t>86032</t>
  </si>
  <si>
    <t>F475</t>
  </si>
  <si>
    <t>009042</t>
  </si>
  <si>
    <t>17026</t>
  </si>
  <si>
    <t>F926</t>
  </si>
  <si>
    <t>043042</t>
  </si>
  <si>
    <t>G469</t>
  </si>
  <si>
    <t>028068</t>
  </si>
  <si>
    <t>35029</t>
  </si>
  <si>
    <t>G850</t>
  </si>
  <si>
    <t>026068</t>
  </si>
  <si>
    <t>31039</t>
  </si>
  <si>
    <t>ALESSANO (LE)</t>
  </si>
  <si>
    <t>ALEZIO (LE)</t>
  </si>
  <si>
    <t>ALLISTE (LE)</t>
  </si>
  <si>
    <t>ANDRANO (LE)</t>
  </si>
  <si>
    <t>ARADEO (LE)</t>
  </si>
  <si>
    <t>ARNESANO (LE)</t>
  </si>
  <si>
    <t>015075</t>
  </si>
  <si>
    <t>20031</t>
  </si>
  <si>
    <t>C566</t>
  </si>
  <si>
    <t>016075</t>
  </si>
  <si>
    <t>C730</t>
  </si>
  <si>
    <t>006075</t>
  </si>
  <si>
    <t>A146</t>
  </si>
  <si>
    <t>079002</t>
  </si>
  <si>
    <t>88055</t>
  </si>
  <si>
    <t>008002</t>
  </si>
  <si>
    <t>18035</t>
  </si>
  <si>
    <t>IMPERIA</t>
  </si>
  <si>
    <t>IM</t>
  </si>
  <si>
    <t>A338</t>
  </si>
  <si>
    <t>102002</t>
  </si>
  <si>
    <t>89832</t>
  </si>
  <si>
    <t>042048</t>
  </si>
  <si>
    <t>E920</t>
  </si>
  <si>
    <t>24046</t>
  </si>
  <si>
    <t>G160</t>
  </si>
  <si>
    <t>003153</t>
  </si>
  <si>
    <t>L668</t>
  </si>
  <si>
    <t>001154</t>
  </si>
  <si>
    <t>10059</t>
  </si>
  <si>
    <t>004098</t>
  </si>
  <si>
    <t>E115</t>
  </si>
  <si>
    <t>006098</t>
  </si>
  <si>
    <t>G813</t>
  </si>
  <si>
    <t>026058</t>
  </si>
  <si>
    <t>31047</t>
  </si>
  <si>
    <t>G846</t>
  </si>
  <si>
    <t>090058</t>
  </si>
  <si>
    <t>07046</t>
  </si>
  <si>
    <t>G924</t>
  </si>
  <si>
    <t>096058</t>
  </si>
  <si>
    <t>13885</t>
  </si>
  <si>
    <t>H726</t>
  </si>
  <si>
    <t>SAN VERO CONGIUS (OR)</t>
  </si>
  <si>
    <t>SAN VERO MILIS (OR)</t>
  </si>
  <si>
    <t>SANTA GIUSTA (OR)</t>
  </si>
  <si>
    <t>SANT'ANTONIO RUINAS (OR)</t>
  </si>
  <si>
    <t>SANTU LUSSURGIU (OR)</t>
  </si>
  <si>
    <t>048018</t>
  </si>
  <si>
    <t>50033</t>
  </si>
  <si>
    <t>D613</t>
  </si>
  <si>
    <t>054018</t>
  </si>
  <si>
    <t>06034</t>
  </si>
  <si>
    <t>VOLTURINO (FG)</t>
  </si>
  <si>
    <t>ZAPPONETA (FG)</t>
  </si>
  <si>
    <t>057032</t>
  </si>
  <si>
    <t>E393</t>
  </si>
  <si>
    <t>070032</t>
  </si>
  <si>
    <t>86022</t>
  </si>
  <si>
    <t>E599</t>
  </si>
  <si>
    <t>025032</t>
  </si>
  <si>
    <t>E687</t>
  </si>
  <si>
    <t>010032</t>
  </si>
  <si>
    <t>F020</t>
  </si>
  <si>
    <t>071032</t>
  </si>
  <si>
    <t>F538</t>
  </si>
  <si>
    <t>048032</t>
  </si>
  <si>
    <t>G420</t>
  </si>
  <si>
    <t>094032</t>
  </si>
  <si>
    <t>G495</t>
  </si>
  <si>
    <t>005054</t>
  </si>
  <si>
    <t>D678</t>
  </si>
  <si>
    <t>POIRINO (TO)</t>
  </si>
  <si>
    <t>POMARETTO (TO)</t>
  </si>
  <si>
    <t>A706</t>
  </si>
  <si>
    <t>033006</t>
  </si>
  <si>
    <t>29011</t>
  </si>
  <si>
    <t>B025</t>
  </si>
  <si>
    <t>039015</t>
  </si>
  <si>
    <t>48025</t>
  </si>
  <si>
    <t>079054</t>
  </si>
  <si>
    <t>MONTANARO (TO)</t>
  </si>
  <si>
    <t>MONTESTRUTTO (TO)</t>
  </si>
  <si>
    <t>MONTEU DA PO (TO)</t>
  </si>
  <si>
    <t>MORIONDO TORINESE (TO)</t>
  </si>
  <si>
    <t>MURIAGLIO (TO)</t>
  </si>
  <si>
    <t>NOASCA (TO)</t>
  </si>
  <si>
    <t>NOLE (TO)</t>
  </si>
  <si>
    <t>NOMAGLIO (TO)</t>
  </si>
  <si>
    <t>OSPITALE DI CADORE (BL)</t>
  </si>
  <si>
    <t>PEDAVENA (BL)</t>
  </si>
  <si>
    <t>TUFILLO (CH)</t>
  </si>
  <si>
    <t>VACRI (CH)</t>
  </si>
  <si>
    <t>VASTO (CH)</t>
  </si>
  <si>
    <t>VILLA SANTA MARIA (CH)</t>
  </si>
  <si>
    <t>VILLALFONSINA (CH)</t>
  </si>
  <si>
    <t>OLGIATE COMASCO (CO)</t>
  </si>
  <si>
    <t>03016</t>
  </si>
  <si>
    <t>H448</t>
  </si>
  <si>
    <t>H495</t>
  </si>
  <si>
    <t>H566</t>
  </si>
  <si>
    <t>H784</t>
  </si>
  <si>
    <t>H923</t>
  </si>
  <si>
    <t>094014</t>
  </si>
  <si>
    <t>86072</t>
  </si>
  <si>
    <t>C534</t>
  </si>
  <si>
    <t>007014</t>
  </si>
  <si>
    <t>C594</t>
  </si>
  <si>
    <t>051014</t>
  </si>
  <si>
    <t>F853</t>
  </si>
  <si>
    <t>ROCCAPIATTA (TO)</t>
  </si>
  <si>
    <t>ROCHEMOLLES (TO)</t>
  </si>
  <si>
    <t>RODORETTO (TO)</t>
  </si>
  <si>
    <t>ROLETTO (TO)</t>
  </si>
  <si>
    <t>ROLLIERES (TO)</t>
  </si>
  <si>
    <t>030039</t>
  </si>
  <si>
    <t>D630</t>
  </si>
  <si>
    <t>CARDE' (CN)</t>
  </si>
  <si>
    <t>CARRU' (CN)</t>
  </si>
  <si>
    <t>067005</t>
  </si>
  <si>
    <t>A751</t>
  </si>
  <si>
    <t>003016</t>
  </si>
  <si>
    <t>28043</t>
  </si>
  <si>
    <t>A752</t>
  </si>
  <si>
    <t>024016</t>
  </si>
  <si>
    <t>B161</t>
  </si>
  <si>
    <t>D887</t>
  </si>
  <si>
    <t>007802</t>
  </si>
  <si>
    <t>E166</t>
  </si>
  <si>
    <t>078802</t>
  </si>
  <si>
    <t>E247</t>
  </si>
  <si>
    <t>091802</t>
  </si>
  <si>
    <t>E324</t>
  </si>
  <si>
    <t>052802</t>
  </si>
  <si>
    <t>L098</t>
  </si>
  <si>
    <t>017905</t>
  </si>
  <si>
    <t>73056</t>
  </si>
  <si>
    <t>L064</t>
  </si>
  <si>
    <t>016085</t>
  </si>
  <si>
    <t>D103</t>
  </si>
  <si>
    <t>013085</t>
  </si>
  <si>
    <t>D232</t>
  </si>
  <si>
    <t>022085</t>
  </si>
  <si>
    <t>D573</t>
  </si>
  <si>
    <t>017085</t>
  </si>
  <si>
    <t>25049</t>
  </si>
  <si>
    <t>E333</t>
  </si>
  <si>
    <t>003085</t>
  </si>
  <si>
    <t>078085</t>
  </si>
  <si>
    <t>F775</t>
  </si>
  <si>
    <t>LEVICE (CN)</t>
  </si>
  <si>
    <t>LIMONE PIEMONTE (CN)</t>
  </si>
  <si>
    <t>LISIO (CN)</t>
  </si>
  <si>
    <t>LOTTULO (CN)</t>
  </si>
  <si>
    <t>MACRA (CN)</t>
  </si>
  <si>
    <t>MAGLIANO ALFIERI (CN)</t>
  </si>
  <si>
    <t>MAGLIANO ALPI (CN)</t>
  </si>
  <si>
    <t>MALPOTREMO (CN)</t>
  </si>
  <si>
    <t>MANGO (CN)</t>
  </si>
  <si>
    <t>MANTA (CN)</t>
  </si>
  <si>
    <t>MARENE (CN)</t>
  </si>
  <si>
    <t>PONT-CANAVESE (TO)</t>
  </si>
  <si>
    <t>PORTE (TO)</t>
  </si>
  <si>
    <t>PRAGELATO (TO)</t>
  </si>
  <si>
    <t>L044</t>
  </si>
  <si>
    <t>019115</t>
  </si>
  <si>
    <t>M127</t>
  </si>
  <si>
    <t>003116</t>
  </si>
  <si>
    <t>28028</t>
  </si>
  <si>
    <t>G520</t>
  </si>
  <si>
    <t>016116</t>
  </si>
  <si>
    <t>E106</t>
  </si>
  <si>
    <t>013116</t>
  </si>
  <si>
    <t>022116</t>
  </si>
  <si>
    <t>38016</t>
  </si>
  <si>
    <t>F183</t>
  </si>
  <si>
    <t>078116</t>
  </si>
  <si>
    <t>87037</t>
  </si>
  <si>
    <t>H841</t>
  </si>
  <si>
    <t>10081</t>
  </si>
  <si>
    <t>C133</t>
  </si>
  <si>
    <t>004066</t>
  </si>
  <si>
    <t>H173</t>
  </si>
  <si>
    <t>078115</t>
  </si>
  <si>
    <t>H825</t>
  </si>
  <si>
    <t>079115</t>
  </si>
  <si>
    <t>I095</t>
  </si>
  <si>
    <t>064115</t>
  </si>
  <si>
    <t>41049</t>
  </si>
  <si>
    <t>I462</t>
  </si>
  <si>
    <t>035040</t>
  </si>
  <si>
    <t>42019</t>
  </si>
  <si>
    <t>I496</t>
  </si>
  <si>
    <t>065040</t>
  </si>
  <si>
    <t>L065</t>
  </si>
  <si>
    <t>024118</t>
  </si>
  <si>
    <t>M032</t>
  </si>
  <si>
    <t>016119</t>
  </si>
  <si>
    <t>E192</t>
  </si>
  <si>
    <t>013119</t>
  </si>
  <si>
    <t>E405</t>
  </si>
  <si>
    <t>004119</t>
  </si>
  <si>
    <t>E963</t>
  </si>
  <si>
    <t>022119</t>
  </si>
  <si>
    <t>F286</t>
  </si>
  <si>
    <t>078119</t>
  </si>
  <si>
    <t>87055</t>
  </si>
  <si>
    <t>H919</t>
  </si>
  <si>
    <t>064119</t>
  </si>
  <si>
    <t>M130</t>
  </si>
  <si>
    <t>001119</t>
  </si>
  <si>
    <t>E203</t>
  </si>
  <si>
    <t>017119</t>
  </si>
  <si>
    <t>F989</t>
  </si>
  <si>
    <t>006119</t>
  </si>
  <si>
    <t>G124</t>
  </si>
  <si>
    <t>TORREMAGGIORE (FG)</t>
  </si>
  <si>
    <t>005025</t>
  </si>
  <si>
    <t>MANFREDONIA (FG)</t>
  </si>
  <si>
    <t>MARGHERITA DI SAVOIA (FG)</t>
  </si>
  <si>
    <t>MATTINATA (FG)</t>
  </si>
  <si>
    <t>ISRAELE (I9)</t>
  </si>
  <si>
    <t>IUGOSLAVIA (I9)</t>
  </si>
  <si>
    <t>KAZAKISTAN (I9)</t>
  </si>
  <si>
    <t>KAZAKISTAN (S9)</t>
  </si>
  <si>
    <t>SCANO DI MONTIFERRO (OR)</t>
  </si>
  <si>
    <t>SEDILO (OR)</t>
  </si>
  <si>
    <t>SENEGHE (OR)</t>
  </si>
  <si>
    <t>SENIS (OR)</t>
  </si>
  <si>
    <t>SENNARIOLO (OR)</t>
  </si>
  <si>
    <t>SIAMAGGIORE (OR)</t>
  </si>
  <si>
    <t>SIAMANNA (OR)</t>
  </si>
  <si>
    <t>MONSERRATO (CA)</t>
  </si>
  <si>
    <t>MURAVERA (CA)</t>
  </si>
  <si>
    <t>Z116</t>
  </si>
  <si>
    <t>078008</t>
  </si>
  <si>
    <t>87040</t>
  </si>
  <si>
    <t>A234</t>
  </si>
  <si>
    <t>058008</t>
  </si>
  <si>
    <t>A370</t>
  </si>
  <si>
    <t>007008</t>
  </si>
  <si>
    <t>A108</t>
  </si>
  <si>
    <t>004008</t>
  </si>
  <si>
    <t>59016</t>
  </si>
  <si>
    <t>G754</t>
  </si>
  <si>
    <t>004004</t>
  </si>
  <si>
    <t>12050</t>
  </si>
  <si>
    <t>G906</t>
  </si>
  <si>
    <t>066016</t>
  </si>
  <si>
    <t>066017</t>
  </si>
  <si>
    <t>066018</t>
  </si>
  <si>
    <t>066019</t>
  </si>
  <si>
    <t>019099</t>
  </si>
  <si>
    <t>26048</t>
  </si>
  <si>
    <t>I865</t>
  </si>
  <si>
    <t>020036</t>
  </si>
  <si>
    <t>F705</t>
  </si>
  <si>
    <t>I320</t>
  </si>
  <si>
    <t>096074</t>
  </si>
  <si>
    <t>L620</t>
  </si>
  <si>
    <t>063074</t>
  </si>
  <si>
    <t>80057</t>
  </si>
  <si>
    <t>I300</t>
  </si>
  <si>
    <t>078074</t>
  </si>
  <si>
    <t>E878</t>
  </si>
  <si>
    <t>090074</t>
  </si>
  <si>
    <t>07038</t>
  </si>
  <si>
    <t>28822</t>
  </si>
  <si>
    <t>B615</t>
  </si>
  <si>
    <t>058017</t>
  </si>
  <si>
    <t>B635</t>
  </si>
  <si>
    <t>064017</t>
  </si>
  <si>
    <t>B674</t>
  </si>
  <si>
    <t>H446</t>
  </si>
  <si>
    <t>007062</t>
  </si>
  <si>
    <t>H673</t>
  </si>
  <si>
    <t>D913</t>
  </si>
  <si>
    <t>013198</t>
  </si>
  <si>
    <t>004198</t>
  </si>
  <si>
    <t>H633</t>
  </si>
  <si>
    <t>H503</t>
  </si>
  <si>
    <t>078110</t>
  </si>
  <si>
    <t>H621</t>
  </si>
  <si>
    <t>079110</t>
  </si>
  <si>
    <t>H976</t>
  </si>
  <si>
    <t>015110</t>
  </si>
  <si>
    <t>20056</t>
  </si>
  <si>
    <t>12073</t>
  </si>
  <si>
    <t>C589</t>
  </si>
  <si>
    <t>006066</t>
  </si>
  <si>
    <t>15056</t>
  </si>
  <si>
    <t>D277</t>
  </si>
  <si>
    <t>078066</t>
  </si>
  <si>
    <t>14017</t>
  </si>
  <si>
    <t>L574</t>
  </si>
  <si>
    <t>017112</t>
  </si>
  <si>
    <t>F672</t>
  </si>
  <si>
    <t>065112</t>
  </si>
  <si>
    <t>H644</t>
  </si>
  <si>
    <t>066020</t>
  </si>
  <si>
    <t>066021</t>
  </si>
  <si>
    <t>030103</t>
  </si>
  <si>
    <t>33049</t>
  </si>
  <si>
    <t>I092</t>
  </si>
  <si>
    <t>091103</t>
  </si>
  <si>
    <t>M285</t>
  </si>
  <si>
    <t>092103</t>
  </si>
  <si>
    <t>ROMANO CANAVESE (TO)</t>
  </si>
  <si>
    <t>RONCO CANAVESE (TO)</t>
  </si>
  <si>
    <t>RONDISSONE (TO)</t>
  </si>
  <si>
    <t>RORA' (TO)</t>
  </si>
  <si>
    <t>ROSTA (TO)</t>
  </si>
  <si>
    <t>ROURE (TO)</t>
  </si>
  <si>
    <t>RUBIANA (TO)</t>
  </si>
  <si>
    <t>RUEGLIO (TO)</t>
  </si>
  <si>
    <t>SALASSA (TO)</t>
  </si>
  <si>
    <t>SALBERTRAND (TO)</t>
  </si>
  <si>
    <t>SALECANISCHIO (TO)</t>
  </si>
  <si>
    <t>SALECASTELNUOVO (TO)</t>
  </si>
  <si>
    <t>SALERANO CANAVESE (TO)</t>
  </si>
  <si>
    <t>SALTO (TO)</t>
  </si>
  <si>
    <t>053002</t>
  </si>
  <si>
    <t>015865</t>
  </si>
  <si>
    <t>D035</t>
  </si>
  <si>
    <t>019865</t>
  </si>
  <si>
    <t>E670</t>
  </si>
  <si>
    <t>022865</t>
  </si>
  <si>
    <t>F014</t>
  </si>
  <si>
    <t>003865</t>
  </si>
  <si>
    <t>F195</t>
  </si>
  <si>
    <t>012865</t>
  </si>
  <si>
    <t>F575</t>
  </si>
  <si>
    <t>017865</t>
  </si>
  <si>
    <t>E639</t>
  </si>
  <si>
    <t>017125</t>
  </si>
  <si>
    <t>RIVALBA (TO)</t>
  </si>
  <si>
    <t>RIVALTA DI TORINO (TO)</t>
  </si>
  <si>
    <t>RIVARA (TO)</t>
  </si>
  <si>
    <t>14033</t>
  </si>
  <si>
    <t>C127</t>
  </si>
  <si>
    <t>060025</t>
  </si>
  <si>
    <t>03024</t>
  </si>
  <si>
    <t>C479</t>
  </si>
  <si>
    <t>026025</t>
  </si>
  <si>
    <t>31035</t>
  </si>
  <si>
    <t>C670</t>
  </si>
  <si>
    <t>096025</t>
  </si>
  <si>
    <t>D350</t>
  </si>
  <si>
    <t>037025</t>
  </si>
  <si>
    <t>40060</t>
  </si>
  <si>
    <t>D360</t>
  </si>
  <si>
    <t>056025</t>
  </si>
  <si>
    <t>D475</t>
  </si>
  <si>
    <t>087025</t>
  </si>
  <si>
    <t>95043</t>
  </si>
  <si>
    <t>87050</t>
  </si>
  <si>
    <t>A842</t>
  </si>
  <si>
    <t>022016</t>
  </si>
  <si>
    <t>38071</t>
  </si>
  <si>
    <t>A901</t>
  </si>
  <si>
    <t>002016</t>
  </si>
  <si>
    <t>13011</t>
  </si>
  <si>
    <t>B041</t>
  </si>
  <si>
    <t>FOSSACESIA (CH)</t>
  </si>
  <si>
    <t>FRAINE (CH)</t>
  </si>
  <si>
    <t>FRANCAVILLA AL MARE (CH)</t>
  </si>
  <si>
    <t>FRESAGRANDINARIA (CH)</t>
  </si>
  <si>
    <t>FRISA (CH)</t>
  </si>
  <si>
    <t>FURCI (CH)</t>
  </si>
  <si>
    <t>GAMBERALE (CH)</t>
  </si>
  <si>
    <t>I99342</t>
  </si>
  <si>
    <t>Z345</t>
  </si>
  <si>
    <t>I99346</t>
  </si>
  <si>
    <t>F830</t>
  </si>
  <si>
    <t>047012</t>
  </si>
  <si>
    <t>70014</t>
  </si>
  <si>
    <t>C975</t>
  </si>
  <si>
    <t>102</t>
  </si>
  <si>
    <t>09075</t>
  </si>
  <si>
    <t>I374</t>
  </si>
  <si>
    <t>042049</t>
  </si>
  <si>
    <t>091065</t>
  </si>
  <si>
    <t>G122</t>
  </si>
  <si>
    <t>061065</t>
  </si>
  <si>
    <t>H045</t>
  </si>
  <si>
    <t>063065</t>
  </si>
  <si>
    <t>H433</t>
  </si>
  <si>
    <t>044065</t>
  </si>
  <si>
    <t>H588</t>
  </si>
  <si>
    <t>062065</t>
  </si>
  <si>
    <t>I002</t>
  </si>
  <si>
    <t>096065</t>
  </si>
  <si>
    <t>I980</t>
  </si>
  <si>
    <t>070065</t>
  </si>
  <si>
    <t>H867</t>
  </si>
  <si>
    <t>041065</t>
  </si>
  <si>
    <t>L081</t>
  </si>
  <si>
    <t>090065</t>
  </si>
  <si>
    <t>L971</t>
  </si>
  <si>
    <t>087801</t>
  </si>
  <si>
    <t>052801</t>
  </si>
  <si>
    <t>F038</t>
  </si>
  <si>
    <t>050801</t>
  </si>
  <si>
    <t>F451</t>
  </si>
  <si>
    <t>047801</t>
  </si>
  <si>
    <t>F459</t>
  </si>
  <si>
    <t>058801</t>
  </si>
  <si>
    <t>F466</t>
  </si>
  <si>
    <t>C460</t>
  </si>
  <si>
    <t>007801</t>
  </si>
  <si>
    <t>C592</t>
  </si>
  <si>
    <t>L471</t>
  </si>
  <si>
    <t>001227</t>
  </si>
  <si>
    <t>H555</t>
  </si>
  <si>
    <t>004227</t>
  </si>
  <si>
    <t>L241</t>
  </si>
  <si>
    <t>016227</t>
  </si>
  <si>
    <t>067</t>
  </si>
  <si>
    <t>022</t>
  </si>
  <si>
    <t>001</t>
  </si>
  <si>
    <t>081</t>
  </si>
  <si>
    <t>055</t>
  </si>
  <si>
    <t>032</t>
  </si>
  <si>
    <t>026</t>
  </si>
  <si>
    <t>030</t>
  </si>
  <si>
    <t>012</t>
  </si>
  <si>
    <t>103</t>
  </si>
  <si>
    <t>027</t>
  </si>
  <si>
    <t>MUSEI (CA)</t>
  </si>
  <si>
    <t>SODDI (OR)</t>
  </si>
  <si>
    <t>LIBERIA (I9)</t>
  </si>
  <si>
    <t>LIBIA (I9)</t>
  </si>
  <si>
    <t>LIECHTENSTEIN (I9)</t>
  </si>
  <si>
    <t>LITUANIA (I9)</t>
  </si>
  <si>
    <t>LUSSEMBURGO (I9)</t>
  </si>
  <si>
    <t>MACAO (I9)</t>
  </si>
  <si>
    <t>MACEDONIA (I9)</t>
  </si>
  <si>
    <t>MACQUARIE (ISOLE) (S9)</t>
  </si>
  <si>
    <t>MADAGASCAR (I9)</t>
  </si>
  <si>
    <t>MALAWI (I9)</t>
  </si>
  <si>
    <t>MALAYSIA (S9)</t>
  </si>
  <si>
    <t>SANTI COSMA E DAMIANO (LT)</t>
  </si>
  <si>
    <t>SERMONETA (LT)</t>
  </si>
  <si>
    <t>SEZZE (LT)</t>
  </si>
  <si>
    <t>SONNINO (LT)</t>
  </si>
  <si>
    <t>PIEVE DI TECO (IM)</t>
  </si>
  <si>
    <t>PIGNA (IM)</t>
  </si>
  <si>
    <t>POGGI (IM)</t>
  </si>
  <si>
    <t>POMPEIANA (IM)</t>
  </si>
  <si>
    <t>CONCERVIANO (RI)</t>
  </si>
  <si>
    <t>CONFIGNI (RI)</t>
  </si>
  <si>
    <t>D881</t>
  </si>
  <si>
    <t>082040</t>
  </si>
  <si>
    <t>E074</t>
  </si>
  <si>
    <t>064040</t>
  </si>
  <si>
    <t>E245</t>
  </si>
  <si>
    <t>097040</t>
  </si>
  <si>
    <t>23815</t>
  </si>
  <si>
    <t>E305</t>
  </si>
  <si>
    <t>007040</t>
  </si>
  <si>
    <t>SANTO STEFANO AL MARE CON (IM)</t>
  </si>
  <si>
    <t>SAROLA (IM)</t>
  </si>
  <si>
    <t>SASSO DI BORDIGHERA (IM)</t>
  </si>
  <si>
    <t>SEBORGA (IM)</t>
  </si>
  <si>
    <t>SOLDANO (IM)</t>
  </si>
  <si>
    <t>TAGGIA (IM)</t>
  </si>
  <si>
    <t>Z347</t>
  </si>
  <si>
    <t>S99350</t>
  </si>
  <si>
    <t>Z350</t>
  </si>
  <si>
    <t>I99350</t>
  </si>
  <si>
    <t>Z353</t>
  </si>
  <si>
    <t>I99352</t>
  </si>
  <si>
    <t>Z357</t>
  </si>
  <si>
    <t>S99354</t>
  </si>
  <si>
    <t>I99355</t>
  </si>
  <si>
    <t>Z342</t>
  </si>
  <si>
    <t>S99356</t>
  </si>
  <si>
    <t>S99500</t>
  </si>
  <si>
    <t>Z500</t>
  </si>
  <si>
    <t>I99500</t>
  </si>
  <si>
    <t>Z605</t>
  </si>
  <si>
    <t>I99504</t>
  </si>
  <si>
    <t>TRAMONTI DI SOTTO (PN)</t>
  </si>
  <si>
    <t>TRAVESIO (PN)</t>
  </si>
  <si>
    <t>VAJONT (PN)</t>
  </si>
  <si>
    <t>VALVASONE (PN)</t>
  </si>
  <si>
    <t>VITO D'ASIO (PN)</t>
  </si>
  <si>
    <t>VIVARO (PN)</t>
  </si>
  <si>
    <t>ZOPPOLA (PN)</t>
  </si>
  <si>
    <t>VICO EQUENSE (NA)</t>
  </si>
  <si>
    <t>VILLARICCA (NA)</t>
  </si>
  <si>
    <t>VISCIANO (NA)</t>
  </si>
  <si>
    <t>VOLLA (NA)</t>
  </si>
  <si>
    <t>ACERNO (SA)</t>
  </si>
  <si>
    <t>CASPOGGIO (SO)</t>
  </si>
  <si>
    <t>CASTELLO DELL'ACQUA (SO)</t>
  </si>
  <si>
    <t>CASTIONE ANDEVENNO (SO)</t>
  </si>
  <si>
    <t>CEDRASCO (SO)</t>
  </si>
  <si>
    <t>CERCINO (SO)</t>
  </si>
  <si>
    <t>CHIAVENNA (SO)</t>
  </si>
  <si>
    <t>CHIESA IN VALMALENCO (SO)</t>
  </si>
  <si>
    <t>CHIURO (SO)</t>
  </si>
  <si>
    <t>CINO (SO)</t>
  </si>
  <si>
    <t>CIVO (SO)</t>
  </si>
  <si>
    <t>COLORINA (SO)</t>
  </si>
  <si>
    <t>COMUNE NON IDENTIFICATO D (SO)</t>
  </si>
  <si>
    <t>COSIO VALTELLINO (SO)</t>
  </si>
  <si>
    <t>DAZIO (SO)</t>
  </si>
  <si>
    <t>DELEBIO (SO)</t>
  </si>
  <si>
    <t>013082</t>
  </si>
  <si>
    <t>004082</t>
  </si>
  <si>
    <t>D372</t>
  </si>
  <si>
    <t>022082</t>
  </si>
  <si>
    <t>D516</t>
  </si>
  <si>
    <t>SALICE SALENTINO (LE)</t>
  </si>
  <si>
    <t>SALVE (LE)</t>
  </si>
  <si>
    <t>SAN CASSIANO (LE)</t>
  </si>
  <si>
    <t>SAN CESARIO DI LECCE (LE)</t>
  </si>
  <si>
    <t>SAN DONATO DI LECCE (LE)</t>
  </si>
  <si>
    <t>SAN PIETRO IN LAMA (LE)</t>
  </si>
  <si>
    <t>SANARICA (LE)</t>
  </si>
  <si>
    <t>SANNICOLA (LE)</t>
  </si>
  <si>
    <t>PONTI SUL MINCIO (MN)</t>
  </si>
  <si>
    <t>999902</t>
  </si>
  <si>
    <t>A790</t>
  </si>
  <si>
    <t>001902</t>
  </si>
  <si>
    <t>S99201</t>
  </si>
  <si>
    <t>TRAREGO VIGGIONA (VB)</t>
  </si>
  <si>
    <t>TRASQUERA (VB)</t>
  </si>
  <si>
    <t>TRONTANO (VB)</t>
  </si>
  <si>
    <t>VALSTRONA (VB)</t>
  </si>
  <si>
    <t>A331</t>
  </si>
  <si>
    <t>092801</t>
  </si>
  <si>
    <t>A408</t>
  </si>
  <si>
    <t>008801</t>
  </si>
  <si>
    <t>A457</t>
  </si>
  <si>
    <t>032801</t>
  </si>
  <si>
    <t>003901</t>
  </si>
  <si>
    <t>L839</t>
  </si>
  <si>
    <t>012901</t>
  </si>
  <si>
    <t>L849</t>
  </si>
  <si>
    <t>MORSASCO (AL)</t>
  </si>
  <si>
    <t>L236</t>
  </si>
  <si>
    <t>013837</t>
  </si>
  <si>
    <t>B764</t>
  </si>
  <si>
    <t>Tare, Fabbricati Rurali ed incolti</t>
  </si>
  <si>
    <t>H336</t>
  </si>
  <si>
    <t>024122</t>
  </si>
  <si>
    <t>M199</t>
  </si>
  <si>
    <t>004141</t>
  </si>
  <si>
    <t>F666</t>
  </si>
  <si>
    <t>017141</t>
  </si>
  <si>
    <t>G529</t>
  </si>
  <si>
    <t>015812</t>
  </si>
  <si>
    <t>A875</t>
  </si>
  <si>
    <t>017812</t>
  </si>
  <si>
    <t>B093</t>
  </si>
  <si>
    <t>022812</t>
  </si>
  <si>
    <t>B108</t>
  </si>
  <si>
    <t>019812</t>
  </si>
  <si>
    <t>B199</t>
  </si>
  <si>
    <t>016812</t>
  </si>
  <si>
    <t>B407</t>
  </si>
  <si>
    <t>001812</t>
  </si>
  <si>
    <t>B454</t>
  </si>
  <si>
    <t>018812</t>
  </si>
  <si>
    <t>B464</t>
  </si>
  <si>
    <t>021812</t>
  </si>
  <si>
    <t>C671</t>
  </si>
  <si>
    <t>008812</t>
  </si>
  <si>
    <t>C834</t>
  </si>
  <si>
    <t>002812</t>
  </si>
  <si>
    <t>D169</t>
  </si>
  <si>
    <t>F778</t>
  </si>
  <si>
    <t>021870</t>
  </si>
  <si>
    <t>H190</t>
  </si>
  <si>
    <t>016870</t>
  </si>
  <si>
    <t>I587</t>
  </si>
  <si>
    <t>031870</t>
  </si>
  <si>
    <t>I989</t>
  </si>
  <si>
    <t>ALBA ADRIATICA (TE)</t>
  </si>
  <si>
    <t>ANCARANO (TE)</t>
  </si>
  <si>
    <t>ARSITA (TE)</t>
  </si>
  <si>
    <t>ATRI (TE)</t>
  </si>
  <si>
    <t>BASCIANO (TE)</t>
  </si>
  <si>
    <t>BELLANTE (TE)</t>
  </si>
  <si>
    <t>BISENTI (TE)</t>
  </si>
  <si>
    <t>CAMPLI (TE)</t>
  </si>
  <si>
    <t>CANZANO (TE)</t>
  </si>
  <si>
    <t>CASTEL CASTAGNA (TE)</t>
  </si>
  <si>
    <t>CASTELLALTO (TE)</t>
  </si>
  <si>
    <t>CASTELLI (TE)</t>
  </si>
  <si>
    <t>CASTIGLIONE MESSER RAIMON (TE)</t>
  </si>
  <si>
    <t>CASTILENTI (TE)</t>
  </si>
  <si>
    <t>L875</t>
  </si>
  <si>
    <t>003902</t>
  </si>
  <si>
    <t>022118</t>
  </si>
  <si>
    <t>38035</t>
  </si>
  <si>
    <t>040050</t>
  </si>
  <si>
    <t>47028</t>
  </si>
  <si>
    <t>L764</t>
  </si>
  <si>
    <t>A641</t>
  </si>
  <si>
    <t>001806</t>
  </si>
  <si>
    <t>A644</t>
  </si>
  <si>
    <t>019806</t>
  </si>
  <si>
    <t>A685</t>
  </si>
  <si>
    <t>022806</t>
  </si>
  <si>
    <t>A840</t>
  </si>
  <si>
    <t>016806</t>
  </si>
  <si>
    <t>A966</t>
  </si>
  <si>
    <t>018806</t>
  </si>
  <si>
    <t>008806</t>
  </si>
  <si>
    <t>B291</t>
  </si>
  <si>
    <t>023806</t>
  </si>
  <si>
    <t>B342</t>
  </si>
  <si>
    <t>029806</t>
  </si>
  <si>
    <t>B348</t>
  </si>
  <si>
    <t>009806</t>
  </si>
  <si>
    <t>B356</t>
  </si>
  <si>
    <t>021806</t>
  </si>
  <si>
    <t>018870</t>
  </si>
  <si>
    <t>L130</t>
  </si>
  <si>
    <t>001870</t>
  </si>
  <si>
    <t>L549</t>
  </si>
  <si>
    <t>013871</t>
  </si>
  <si>
    <t>D254</t>
  </si>
  <si>
    <t>06061</t>
  </si>
  <si>
    <t>C309</t>
  </si>
  <si>
    <t>E199</t>
  </si>
  <si>
    <t>010806</t>
  </si>
  <si>
    <t>B596</t>
  </si>
  <si>
    <t>002806</t>
  </si>
  <si>
    <t>B951</t>
  </si>
  <si>
    <t>006806</t>
  </si>
  <si>
    <t>C264</t>
  </si>
  <si>
    <t>004806</t>
  </si>
  <si>
    <t>C163</t>
  </si>
  <si>
    <t>055806</t>
  </si>
  <si>
    <t>C874</t>
  </si>
  <si>
    <t>061806</t>
  </si>
  <si>
    <t>D800</t>
  </si>
  <si>
    <t>030806</t>
  </si>
  <si>
    <t>12079</t>
  </si>
  <si>
    <t>H710</t>
  </si>
  <si>
    <t>017201</t>
  </si>
  <si>
    <t>25089</t>
  </si>
  <si>
    <t>L995</t>
  </si>
  <si>
    <t>Z201</t>
  </si>
  <si>
    <t>001202</t>
  </si>
  <si>
    <t>G978</t>
  </si>
  <si>
    <t>022202</t>
  </si>
  <si>
    <t>CARTURA (PD)</t>
  </si>
  <si>
    <t>CASALE DI SCODOSIA (PD)</t>
  </si>
  <si>
    <t>H918</t>
  </si>
  <si>
    <t>I99224</t>
  </si>
  <si>
    <t>Z348</t>
  </si>
  <si>
    <t>013225</t>
  </si>
  <si>
    <t>22019</t>
  </si>
  <si>
    <t>L371</t>
  </si>
  <si>
    <t>016225</t>
  </si>
  <si>
    <t>L579</t>
  </si>
  <si>
    <t>022225</t>
  </si>
  <si>
    <t>M142</t>
  </si>
  <si>
    <t>POZZOLO FORMIGARO (AL)</t>
  </si>
  <si>
    <t>PRASCO (AL)</t>
  </si>
  <si>
    <t>PREDOSA (AL)</t>
  </si>
  <si>
    <t>QUARGNENTO (AL)</t>
  </si>
  <si>
    <t>QUARTI (AL)</t>
  </si>
  <si>
    <t>QUATTORDIO (AL)</t>
  </si>
  <si>
    <t>RICALDONE (AL)</t>
  </si>
  <si>
    <t>RIVALTA BORMIDA (AL)</t>
  </si>
  <si>
    <t>RIVARONE (AL)</t>
  </si>
  <si>
    <t>B298</t>
  </si>
  <si>
    <t>018811</t>
  </si>
  <si>
    <t>B412</t>
  </si>
  <si>
    <t>009811</t>
  </si>
  <si>
    <t>C462</t>
  </si>
  <si>
    <t>008811</t>
  </si>
  <si>
    <t>C465</t>
  </si>
  <si>
    <t>021811</t>
  </si>
  <si>
    <t>C590</t>
  </si>
  <si>
    <t>002811</t>
  </si>
  <si>
    <t>D097</t>
  </si>
  <si>
    <t>006811</t>
  </si>
  <si>
    <t>E198</t>
  </si>
  <si>
    <t>032811</t>
  </si>
  <si>
    <t>E460</t>
  </si>
  <si>
    <t>BLEGGIO (TN)</t>
  </si>
  <si>
    <t>BLEGGIO INFERIORE (TN)</t>
  </si>
  <si>
    <t>BLEGGIO SUPERIORE (TN)</t>
  </si>
  <si>
    <t>13035</t>
  </si>
  <si>
    <t>E528</t>
  </si>
  <si>
    <t>019068</t>
  </si>
  <si>
    <t>26043</t>
  </si>
  <si>
    <t>G807</t>
  </si>
  <si>
    <t>003131</t>
  </si>
  <si>
    <t>LICIGNANO DI NAPOLI (NA)</t>
  </si>
  <si>
    <t>LIVERI (NA)</t>
  </si>
  <si>
    <t>MARANO DI NAPOLI (NA)</t>
  </si>
  <si>
    <t>MARIGLIANELLA (NA)</t>
  </si>
  <si>
    <t>MARIGLIANO (NA)</t>
  </si>
  <si>
    <t>H619</t>
  </si>
  <si>
    <t>031733</t>
  </si>
  <si>
    <t>M186</t>
  </si>
  <si>
    <t>702734</t>
  </si>
  <si>
    <t>H624</t>
  </si>
  <si>
    <t>702735</t>
  </si>
  <si>
    <t>I386</t>
  </si>
  <si>
    <t>I241</t>
  </si>
  <si>
    <t>001935</t>
  </si>
  <si>
    <t>022935</t>
  </si>
  <si>
    <t>L832</t>
  </si>
  <si>
    <t>015936</t>
  </si>
  <si>
    <t>H370</t>
  </si>
  <si>
    <t>013936</t>
  </si>
  <si>
    <t>B775</t>
  </si>
  <si>
    <t>055802</t>
  </si>
  <si>
    <t>B797</t>
  </si>
  <si>
    <t>056802</t>
  </si>
  <si>
    <t>C068</t>
  </si>
  <si>
    <t>030802</t>
  </si>
  <si>
    <t>C084</t>
  </si>
  <si>
    <t>057802</t>
  </si>
  <si>
    <t>C257</t>
  </si>
  <si>
    <t>054802</t>
  </si>
  <si>
    <t>C260</t>
  </si>
  <si>
    <t>041802</t>
  </si>
  <si>
    <t>C095</t>
  </si>
  <si>
    <t>065802</t>
  </si>
  <si>
    <t>BOCENAGO (TN)</t>
  </si>
  <si>
    <t>BOLBENO (TN)</t>
  </si>
  <si>
    <t>BOLENTINA (TN)</t>
  </si>
  <si>
    <t>BONDO (TN)</t>
  </si>
  <si>
    <t>BONDO BREGUZZO (TN)</t>
  </si>
  <si>
    <t>BONDONE (TN)</t>
  </si>
  <si>
    <t>BONDONE-STORO (TN)</t>
  </si>
  <si>
    <t>BORGHETTO (TN)</t>
  </si>
  <si>
    <t>VELTURNO (BZ)</t>
  </si>
  <si>
    <t>PORTICO E SAN BENEDETTO (FO)</t>
  </si>
  <si>
    <t>PREDAPPIO (FO)</t>
  </si>
  <si>
    <t>PREMILCUORE (FO)</t>
  </si>
  <si>
    <t>REPUBBLICA DI SAN MARINO (FO)</t>
  </si>
  <si>
    <t>BIRMANIA=MYANMAR (I9)</t>
  </si>
  <si>
    <t>001085</t>
  </si>
  <si>
    <t>C715</t>
  </si>
  <si>
    <t>012085</t>
  </si>
  <si>
    <t>A356</t>
  </si>
  <si>
    <t>015803</t>
  </si>
  <si>
    <t>A361</t>
  </si>
  <si>
    <t>019803</t>
  </si>
  <si>
    <t>A384</t>
  </si>
  <si>
    <t>061803</t>
  </si>
  <si>
    <t>A483</t>
  </si>
  <si>
    <t>001803</t>
  </si>
  <si>
    <t>A583</t>
  </si>
  <si>
    <t>018803</t>
  </si>
  <si>
    <t>A775</t>
  </si>
  <si>
    <t>023803</t>
  </si>
  <si>
    <t>A838</t>
  </si>
  <si>
    <t>009803</t>
  </si>
  <si>
    <t>A865</t>
  </si>
  <si>
    <t>010803</t>
  </si>
  <si>
    <t>A923</t>
  </si>
  <si>
    <t>008803</t>
  </si>
  <si>
    <t>F796</t>
  </si>
  <si>
    <t>013908</t>
  </si>
  <si>
    <t>G013</t>
  </si>
  <si>
    <t>022908</t>
  </si>
  <si>
    <t>I229</t>
  </si>
  <si>
    <t>019908</t>
  </si>
  <si>
    <t>I235</t>
  </si>
  <si>
    <t>021908</t>
  </si>
  <si>
    <t>L374</t>
  </si>
  <si>
    <t>017908</t>
  </si>
  <si>
    <t>L925</t>
  </si>
  <si>
    <t>999909</t>
  </si>
  <si>
    <t>D362</t>
  </si>
  <si>
    <t>L827</t>
  </si>
  <si>
    <t>001235</t>
  </si>
  <si>
    <t>H753</t>
  </si>
  <si>
    <t>015235</t>
  </si>
  <si>
    <t>QUINZANELLO (BS)</t>
  </si>
  <si>
    <t>QUINZANO D'OGLIO (BS)</t>
  </si>
  <si>
    <t>28068</t>
  </si>
  <si>
    <t>H518</t>
  </si>
  <si>
    <t>002131</t>
  </si>
  <si>
    <t>H861</t>
  </si>
  <si>
    <t>SANT'ANGELO LODIGIANO (LO)</t>
  </si>
  <si>
    <t>SANTO STEFANO LODIGIANO (LO)</t>
  </si>
  <si>
    <t>SECUGNAGO (LO)</t>
  </si>
  <si>
    <t>A099</t>
  </si>
  <si>
    <t>702701</t>
  </si>
  <si>
    <t>POLA</t>
  </si>
  <si>
    <t>A170</t>
  </si>
  <si>
    <t>701701</t>
  </si>
  <si>
    <t>FIUME</t>
  </si>
  <si>
    <t>032701</t>
  </si>
  <si>
    <t>B244</t>
  </si>
  <si>
    <t>S99701</t>
  </si>
  <si>
    <t>Z701</t>
  </si>
  <si>
    <t>703701</t>
  </si>
  <si>
    <t>ZARA</t>
  </si>
  <si>
    <t>E411</t>
  </si>
  <si>
    <t>I99701</t>
  </si>
  <si>
    <t>Z247</t>
  </si>
  <si>
    <t>702702</t>
  </si>
  <si>
    <t>A311</t>
  </si>
  <si>
    <t>031702</t>
  </si>
  <si>
    <t>A797</t>
  </si>
  <si>
    <t>701702</t>
  </si>
  <si>
    <t>C124</t>
  </si>
  <si>
    <t>032702</t>
  </si>
  <si>
    <t>C391</t>
  </si>
  <si>
    <t>080802</t>
  </si>
  <si>
    <t>021116</t>
  </si>
  <si>
    <t>L724</t>
  </si>
  <si>
    <t>004116</t>
  </si>
  <si>
    <t>E894</t>
  </si>
  <si>
    <t>017116</t>
  </si>
  <si>
    <t>F820</t>
  </si>
  <si>
    <t>006116</t>
  </si>
  <si>
    <t>F997</t>
  </si>
  <si>
    <t>012116</t>
  </si>
  <si>
    <t>018868</t>
  </si>
  <si>
    <t>I918</t>
  </si>
  <si>
    <t>001868</t>
  </si>
  <si>
    <t>L171</t>
  </si>
  <si>
    <t>013869</t>
  </si>
  <si>
    <t>TABELLA PER LA DETERMINAZIONE DELLE GIORNATE DI LAVORO DELLE COLTURE E DEGLI ALLEVAMENTI E DELLA REDDITIVITA' ATTRAVERSO I REDDITI LORDI STANDARD PER HA O CAPO BESTIAME IN EURO RIFERITI ALL'ANNO 1996</t>
  </si>
  <si>
    <t>061007</t>
  </si>
  <si>
    <t>81041</t>
  </si>
  <si>
    <t>A755</t>
  </si>
  <si>
    <t>019007</t>
  </si>
  <si>
    <t>A986</t>
  </si>
  <si>
    <t>064041</t>
  </si>
  <si>
    <t>83046</t>
  </si>
  <si>
    <t>E397</t>
  </si>
  <si>
    <t>021041</t>
  </si>
  <si>
    <t>39011</t>
  </si>
  <si>
    <t>E434</t>
  </si>
  <si>
    <t>076041</t>
  </si>
  <si>
    <t>85014</t>
  </si>
  <si>
    <t>E482</t>
  </si>
  <si>
    <t>103041</t>
  </si>
  <si>
    <t>28854</t>
  </si>
  <si>
    <t>MERLINO (MI)</t>
  </si>
  <si>
    <t>MESERO (MI)</t>
  </si>
  <si>
    <t>METTONE (MI)</t>
  </si>
  <si>
    <t>MEZZAGO (MI)</t>
  </si>
  <si>
    <t>MEZZANA CASATI (MI)</t>
  </si>
  <si>
    <t>CAMANDONA (BI)</t>
  </si>
  <si>
    <t>CAMBURZANO (BI)</t>
  </si>
  <si>
    <t>CAMPIGLIA CERVO (BI)</t>
  </si>
  <si>
    <t>CANDELO (BI)</t>
  </si>
  <si>
    <t>013942</t>
  </si>
  <si>
    <t>I814</t>
  </si>
  <si>
    <t>022942</t>
  </si>
  <si>
    <t>M064</t>
  </si>
  <si>
    <t>022943</t>
  </si>
  <si>
    <t>D125</t>
  </si>
  <si>
    <t>018832</t>
  </si>
  <si>
    <t>D340</t>
  </si>
  <si>
    <t>016832</t>
  </si>
  <si>
    <t>D816</t>
  </si>
  <si>
    <t>031832</t>
  </si>
  <si>
    <t>F447</t>
  </si>
  <si>
    <t>055807</t>
  </si>
  <si>
    <t>F521</t>
  </si>
  <si>
    <t>095807</t>
  </si>
  <si>
    <t>F984</t>
  </si>
  <si>
    <t>027807</t>
  </si>
  <si>
    <t>G425</t>
  </si>
  <si>
    <t>054807</t>
  </si>
  <si>
    <t>F090</t>
  </si>
  <si>
    <t>057807</t>
  </si>
  <si>
    <t>G759</t>
  </si>
  <si>
    <t>C201</t>
  </si>
  <si>
    <t>009023</t>
  </si>
  <si>
    <t>CARMIGNANO DI BRENTA (PD)</t>
  </si>
  <si>
    <t>VALLELUNGA PRATAMENO (CL)</t>
  </si>
  <si>
    <t>010826</t>
  </si>
  <si>
    <t>I694</t>
  </si>
  <si>
    <t>006826</t>
  </si>
  <si>
    <t>E503</t>
  </si>
  <si>
    <t>013827</t>
  </si>
  <si>
    <t>094012</t>
  </si>
  <si>
    <t>86071</t>
  </si>
  <si>
    <t>l</t>
  </si>
  <si>
    <t>VALMOZZOLA (PR)</t>
  </si>
  <si>
    <t>VARANO DE'MELEGARI (PR)</t>
  </si>
  <si>
    <t>VARSI (PR)</t>
  </si>
  <si>
    <t>VIGATTO (PR)</t>
  </si>
  <si>
    <t>VERDELLINO (BG)</t>
  </si>
  <si>
    <t>VERDELLO (BG)</t>
  </si>
  <si>
    <t>CODOGNE' (TV)</t>
  </si>
  <si>
    <t>COLLE UMBERTO (TV)</t>
  </si>
  <si>
    <t>COMUNE NON IDENTIFICATO D (TV)</t>
  </si>
  <si>
    <t>CONEGLIANO (TV)</t>
  </si>
  <si>
    <t>CORDIGNANO (TV)</t>
  </si>
  <si>
    <t>CORNUDA (TV)</t>
  </si>
  <si>
    <t>CRESPANO DEL GRAPPA (TV)</t>
  </si>
  <si>
    <t>CROCETTA DEL MONTELLO (TV)</t>
  </si>
  <si>
    <t>SANTA MARIA COGHINAS (SS)</t>
  </si>
  <si>
    <t>SANTA TERESA GALLURA (SS)</t>
  </si>
  <si>
    <t>SANT'ANTONIO DI GALLURA (SS)</t>
  </si>
  <si>
    <t>84088</t>
  </si>
  <si>
    <t>I720</t>
  </si>
  <si>
    <t>H808</t>
  </si>
  <si>
    <t>080075</t>
  </si>
  <si>
    <t>I102</t>
  </si>
  <si>
    <t>070075</t>
  </si>
  <si>
    <t>86017</t>
  </si>
  <si>
    <t>I618</t>
  </si>
  <si>
    <t>062075</t>
  </si>
  <si>
    <t>L185</t>
  </si>
  <si>
    <t>096075</t>
  </si>
  <si>
    <t>13824</t>
  </si>
  <si>
    <t>L712</t>
  </si>
  <si>
    <t>014075</t>
  </si>
  <si>
    <t>L749</t>
  </si>
  <si>
    <t>103075</t>
  </si>
  <si>
    <t>28844</t>
  </si>
  <si>
    <t>L906</t>
  </si>
  <si>
    <t>I898</t>
  </si>
  <si>
    <t>001144</t>
  </si>
  <si>
    <t>E941</t>
  </si>
  <si>
    <t>006144</t>
  </si>
  <si>
    <t>H334</t>
  </si>
  <si>
    <t>016144</t>
  </si>
  <si>
    <t>24027</t>
  </si>
  <si>
    <t>F864</t>
  </si>
  <si>
    <t>079144</t>
  </si>
  <si>
    <t>065144</t>
  </si>
  <si>
    <t>G887</t>
  </si>
  <si>
    <t>002144</t>
  </si>
  <si>
    <t>015144</t>
  </si>
  <si>
    <t>F155</t>
  </si>
  <si>
    <t>004144</t>
  </si>
  <si>
    <t>F743</t>
  </si>
  <si>
    <t>018144</t>
  </si>
  <si>
    <t>I276</t>
  </si>
  <si>
    <t>003144</t>
  </si>
  <si>
    <t>L104</t>
  </si>
  <si>
    <t>001145</t>
  </si>
  <si>
    <t>F041</t>
  </si>
  <si>
    <t>GORIANO SICOLI (AQ)</t>
  </si>
  <si>
    <t>GORIANO VALLI (AQ)</t>
  </si>
  <si>
    <t>INTRODACQUA (AQ)</t>
  </si>
  <si>
    <t>L'AQUILA (AQ)</t>
  </si>
  <si>
    <t>LECCE NEI MARSI (AQ)</t>
  </si>
  <si>
    <t>LUCO DEI MARSI (AQ)</t>
  </si>
  <si>
    <t>LUCOLI (AQ)</t>
  </si>
  <si>
    <t>MAGLIANO DE' MARSI (AQ)</t>
  </si>
  <si>
    <t>MASSA D'ALBE (AQ)</t>
  </si>
  <si>
    <t>MOLINA ATERNO (AQ)</t>
  </si>
  <si>
    <t>MONTEREALE (AQ)</t>
  </si>
  <si>
    <t>MORINO (AQ)</t>
  </si>
  <si>
    <t>NAVELLI (AQ)</t>
  </si>
  <si>
    <t>OCRE (AQ)</t>
  </si>
  <si>
    <t>OFENA (AQ)</t>
  </si>
  <si>
    <t>OPI (AQ)</t>
  </si>
  <si>
    <t>ORICOLA (AQ)</t>
  </si>
  <si>
    <t>ORTONA NEI MARSI (AQ)</t>
  </si>
  <si>
    <t>ORTUCCHIO (AQ)</t>
  </si>
  <si>
    <t>OVINDOLI (AQ)</t>
  </si>
  <si>
    <t>PACENTRO (AQ)</t>
  </si>
  <si>
    <t>PAGANICA (AQ)</t>
  </si>
  <si>
    <t>PERETO (AQ)</t>
  </si>
  <si>
    <t>PESCASSEROLI (AQ)</t>
  </si>
  <si>
    <t>PESCINA (AQ)</t>
  </si>
  <si>
    <t>PESCOCOSTANZO (AQ)</t>
  </si>
  <si>
    <t>PETTORANO SUL GIZIO (AQ)</t>
  </si>
  <si>
    <t>PIZZOLI (AQ)</t>
  </si>
  <si>
    <t>POGGIO PICENZE (AQ)</t>
  </si>
  <si>
    <t>38036</t>
  </si>
  <si>
    <t>G950</t>
  </si>
  <si>
    <t>003145</t>
  </si>
  <si>
    <t>002145</t>
  </si>
  <si>
    <t>H377</t>
  </si>
  <si>
    <t>016185</t>
  </si>
  <si>
    <t>H544</t>
  </si>
  <si>
    <t>022185</t>
  </si>
  <si>
    <t>013145</t>
  </si>
  <si>
    <t>22017</t>
  </si>
  <si>
    <t>F120</t>
  </si>
  <si>
    <t>016145</t>
  </si>
  <si>
    <t>G049</t>
  </si>
  <si>
    <t>022145</t>
  </si>
  <si>
    <t>13015</t>
  </si>
  <si>
    <t>058028</t>
  </si>
  <si>
    <t>C543</t>
  </si>
  <si>
    <t>076028</t>
  </si>
  <si>
    <t>85032</t>
  </si>
  <si>
    <t>C619</t>
  </si>
  <si>
    <t>064028</t>
  </si>
  <si>
    <t>C659</t>
  </si>
  <si>
    <t>095017</t>
  </si>
  <si>
    <t>09082</t>
  </si>
  <si>
    <t>B281</t>
  </si>
  <si>
    <t>079017</t>
  </si>
  <si>
    <t>B717</t>
  </si>
  <si>
    <t>071017</t>
  </si>
  <si>
    <t>71034</t>
  </si>
  <si>
    <t>C222</t>
  </si>
  <si>
    <t>096017</t>
  </si>
  <si>
    <t>64011</t>
  </si>
  <si>
    <t>GOLESE (PR)</t>
  </si>
  <si>
    <t>LANGHIRANO (PR)</t>
  </si>
  <si>
    <t>LESIGNANO DE' BAGNI (PR)</t>
  </si>
  <si>
    <t>MARORE (PR)</t>
  </si>
  <si>
    <t>MEDESANO (PR)</t>
  </si>
  <si>
    <t>MEZZANI (PR)</t>
  </si>
  <si>
    <t>H493</t>
  </si>
  <si>
    <t>096056</t>
  </si>
  <si>
    <t>LANA (BZ)</t>
  </si>
  <si>
    <t>LAPPAGO (BZ)</t>
  </si>
  <si>
    <t>LASA (BZ)</t>
  </si>
  <si>
    <t>LAUDES (BZ)</t>
  </si>
  <si>
    <t>LAUREGNO (BZ)</t>
  </si>
  <si>
    <t>LAZFONS (BZ)</t>
  </si>
  <si>
    <t>LONGIARU' (BZ)</t>
  </si>
  <si>
    <t>LUSON (BZ)</t>
  </si>
  <si>
    <t>LUTAGO (BZ)</t>
  </si>
  <si>
    <t>MAGRE' (BZ)</t>
  </si>
  <si>
    <t>MAGRE' ALL'ADIGE (BZ)</t>
  </si>
  <si>
    <t>MAIA ALTA (BZ)</t>
  </si>
  <si>
    <t>MAIA BASSA (BZ)</t>
  </si>
  <si>
    <t>MALLAS (BZ)</t>
  </si>
  <si>
    <t>MALLES VENOSTA (BZ)</t>
  </si>
  <si>
    <t>MANTANA (BZ)</t>
  </si>
  <si>
    <t>MARANZA (BZ)</t>
  </si>
  <si>
    <t>017145</t>
  </si>
  <si>
    <t>G801</t>
  </si>
  <si>
    <t>004145</t>
  </si>
  <si>
    <t>F809</t>
  </si>
  <si>
    <t>065145</t>
  </si>
  <si>
    <t>84075</t>
  </si>
  <si>
    <t>I960</t>
  </si>
  <si>
    <t>078145</t>
  </si>
  <si>
    <t>L055</t>
  </si>
  <si>
    <t>015145</t>
  </si>
  <si>
    <t>F165</t>
  </si>
  <si>
    <t>006145</t>
  </si>
  <si>
    <t>H343</t>
  </si>
  <si>
    <t>018814</t>
  </si>
  <si>
    <t>B558</t>
  </si>
  <si>
    <t>016814</t>
  </si>
  <si>
    <t>B800</t>
  </si>
  <si>
    <t>022814</t>
  </si>
  <si>
    <t>C445</t>
  </si>
  <si>
    <t>021814</t>
  </si>
  <si>
    <t>C833</t>
  </si>
  <si>
    <t>008814</t>
  </si>
  <si>
    <t>D104</t>
  </si>
  <si>
    <t>002814</t>
  </si>
  <si>
    <t>D313</t>
  </si>
  <si>
    <t>009814</t>
  </si>
  <si>
    <t>D601</t>
  </si>
  <si>
    <t>006814</t>
  </si>
  <si>
    <t>F300</t>
  </si>
  <si>
    <t>041814</t>
  </si>
  <si>
    <t>F643</t>
  </si>
  <si>
    <t>030814</t>
  </si>
  <si>
    <t>MOTTAFOLLONE (CS)</t>
  </si>
  <si>
    <t>MONTESCUDO (FO)</t>
  </si>
  <si>
    <t>MONTIANO (FO)</t>
  </si>
  <si>
    <t>MORCIANO DI ROMAGNA (FO)</t>
  </si>
  <si>
    <t>MORTANO (FO)</t>
  </si>
  <si>
    <t>A199</t>
  </si>
  <si>
    <t>095005</t>
  </si>
  <si>
    <t>CIVITELLA ROVETO (AQ)</t>
  </si>
  <si>
    <t>COCULLO (AQ)</t>
  </si>
  <si>
    <t>COLLARMELE (AQ)</t>
  </si>
  <si>
    <t>COLLELONGO (AQ)</t>
  </si>
  <si>
    <t>COLLEPIETRO (AQ)</t>
  </si>
  <si>
    <t>COMUNE NON IDENTIFICATO D (AQ)</t>
  </si>
  <si>
    <t>CORFINIO (AQ)</t>
  </si>
  <si>
    <t>FAGNANO ALTO (AQ)</t>
  </si>
  <si>
    <t>098013</t>
  </si>
  <si>
    <t>26843</t>
  </si>
  <si>
    <t>C228</t>
  </si>
  <si>
    <t>093013</t>
  </si>
  <si>
    <t>33083</t>
  </si>
  <si>
    <t>C640</t>
  </si>
  <si>
    <t>027013</t>
  </si>
  <si>
    <t>D415</t>
  </si>
  <si>
    <t>040013</t>
  </si>
  <si>
    <t>47034</t>
  </si>
  <si>
    <t>D705</t>
  </si>
  <si>
    <t>046013</t>
  </si>
  <si>
    <t>55042</t>
  </si>
  <si>
    <t>D730</t>
  </si>
  <si>
    <t>101013</t>
  </si>
  <si>
    <t>88841</t>
  </si>
  <si>
    <t>E339</t>
  </si>
  <si>
    <t>MONFORTE D'ALBA (CN)</t>
  </si>
  <si>
    <t>MONTA' (CN)</t>
  </si>
  <si>
    <t>CAIRO LOMELLINO (PV)</t>
  </si>
  <si>
    <t>CALIGNANO (PV)</t>
  </si>
  <si>
    <t>CALVIGNANO (PV)</t>
  </si>
  <si>
    <t>CAMBIO' (PV)</t>
  </si>
  <si>
    <t>CAMPOMORTO (PV)</t>
  </si>
  <si>
    <t>CAMPORINALDO (PV)</t>
  </si>
  <si>
    <t>VILLADEATI (AL)</t>
  </si>
  <si>
    <t>VILLALVERNIA (AL)</t>
  </si>
  <si>
    <t>VILLAMIROGLIO (AL)</t>
  </si>
  <si>
    <t>VILLANOVA MONFERRATO (AL)</t>
  </si>
  <si>
    <t>075090</t>
  </si>
  <si>
    <t>I588</t>
  </si>
  <si>
    <t>022176</t>
  </si>
  <si>
    <t>I839</t>
  </si>
  <si>
    <t>004176</t>
  </si>
  <si>
    <t>H068</t>
  </si>
  <si>
    <t>L184</t>
  </si>
  <si>
    <t>001903</t>
  </si>
  <si>
    <t>S99903</t>
  </si>
  <si>
    <t>Z903</t>
  </si>
  <si>
    <t>015903</t>
  </si>
  <si>
    <t>F344</t>
  </si>
  <si>
    <t>013903</t>
  </si>
  <si>
    <t>D121</t>
  </si>
  <si>
    <t>089009</t>
  </si>
  <si>
    <t>96014</t>
  </si>
  <si>
    <t>D636</t>
  </si>
  <si>
    <t>038009</t>
  </si>
  <si>
    <t>44035</t>
  </si>
  <si>
    <t>D713</t>
  </si>
  <si>
    <t>031009</t>
  </si>
  <si>
    <t>34073</t>
  </si>
  <si>
    <t>E125</t>
  </si>
  <si>
    <t>074009</t>
  </si>
  <si>
    <t>72022</t>
  </si>
  <si>
    <t>E471</t>
  </si>
  <si>
    <t>F455</t>
  </si>
  <si>
    <t>012105</t>
  </si>
  <si>
    <t>F711</t>
  </si>
  <si>
    <t>018105</t>
  </si>
  <si>
    <t>G032</t>
  </si>
  <si>
    <t>CASORATE SEMPIONE (VA)</t>
  </si>
  <si>
    <t>CASSANO MAGNAGO (VA)</t>
  </si>
  <si>
    <t>CASSANO VALCUVIA (VA)</t>
  </si>
  <si>
    <t>CASSINA FERRARA (VA)</t>
  </si>
  <si>
    <t>CASSINA PERTUSELLA (VA)</t>
  </si>
  <si>
    <t>CASSINA VERGHERA (VA)</t>
  </si>
  <si>
    <t>CASTAGNATE OLONA (VA)</t>
  </si>
  <si>
    <t>CASTEGNATE OLONA (VA)</t>
  </si>
  <si>
    <t>CASTELLANZA (VA)</t>
  </si>
  <si>
    <t>BUSSOLENO (TO)</t>
  </si>
  <si>
    <t>BUSSOLINO GASSINESE (TO)</t>
  </si>
  <si>
    <t>SGONICO (TS)</t>
  </si>
  <si>
    <t>SLIVIA (TS)</t>
  </si>
  <si>
    <t>A002</t>
  </si>
  <si>
    <t>012801</t>
  </si>
  <si>
    <t>A011</t>
  </si>
  <si>
    <t>021801</t>
  </si>
  <si>
    <t>A021</t>
  </si>
  <si>
    <t>014801</t>
  </si>
  <si>
    <t>A030</t>
  </si>
  <si>
    <t>017801</t>
  </si>
  <si>
    <t>A036</t>
  </si>
  <si>
    <t>019801</t>
  </si>
  <si>
    <t>A037</t>
  </si>
  <si>
    <t>POTENZA PICENA (MC)</t>
  </si>
  <si>
    <t>RECANATI (MC)</t>
  </si>
  <si>
    <t>RIPE SAN GINESIO (MC)</t>
  </si>
  <si>
    <t>SAN GINESIO (MC)</t>
  </si>
  <si>
    <t>TREVISAGO (VA)</t>
  </si>
  <si>
    <t>TRONZANO LAGO MAGGIORE (VA)</t>
  </si>
  <si>
    <t>UBOLDO (VA)</t>
  </si>
  <si>
    <t>VAL MARCHIROLO (VA)</t>
  </si>
  <si>
    <t>VALGANNA (VA)</t>
  </si>
  <si>
    <t>VARANO BORGHI (VA)</t>
  </si>
  <si>
    <t>VARARO (VA)</t>
  </si>
  <si>
    <t>BELFORTE ALL'ISAURO (PS)</t>
  </si>
  <si>
    <t>BORGO PACE (PS)</t>
  </si>
  <si>
    <t>CAGLI (PS)</t>
  </si>
  <si>
    <t>CANDELARA (PS)</t>
  </si>
  <si>
    <t>CANTIANO (PS)</t>
  </si>
  <si>
    <t>CARPEGNA (PS)</t>
  </si>
  <si>
    <t>CARTOCETO (PS)</t>
  </si>
  <si>
    <t>CASTELDELCI (PS)</t>
  </si>
  <si>
    <t>CASTELDIMEZZO (PS)</t>
  </si>
  <si>
    <t>COLBORDOLO (PS)</t>
  </si>
  <si>
    <t>COMUNE NON IDENTIFICATO D (PS)</t>
  </si>
  <si>
    <t>FANO (PS)</t>
  </si>
  <si>
    <t>071015</t>
  </si>
  <si>
    <t>011003</t>
  </si>
  <si>
    <t>19020</t>
  </si>
  <si>
    <t>A836</t>
  </si>
  <si>
    <t>089003</t>
  </si>
  <si>
    <t>96010</t>
  </si>
  <si>
    <t>BUTTIGLIERA ALTA (TO)</t>
  </si>
  <si>
    <t>CAFASSE (TO)</t>
  </si>
  <si>
    <t>CALUSO (TO)</t>
  </si>
  <si>
    <t>CIARDES (BZ)</t>
  </si>
  <si>
    <t>CLUSIO (BZ)</t>
  </si>
  <si>
    <t>COLDRANO (BZ)</t>
  </si>
  <si>
    <t>COLFOSCO (BZ)</t>
  </si>
  <si>
    <t>COLLE IN CASIES (BZ)</t>
  </si>
  <si>
    <t>COLLE ISARCO (BZ)</t>
  </si>
  <si>
    <t>COLLI IN PUSTERIA (BZ)</t>
  </si>
  <si>
    <t>COLSANO (BZ)</t>
  </si>
  <si>
    <t>COMUNE NON IDENTIFICATO D (BZ)</t>
  </si>
  <si>
    <t>CORNEDO ALL'ISARCO (BZ)</t>
  </si>
  <si>
    <t>CORTACCIA (BZ)</t>
  </si>
  <si>
    <t>CORTI IN PUSTERIA (BZ)</t>
  </si>
  <si>
    <t>CORTINA ALL'ADIGE (BZ)</t>
  </si>
  <si>
    <t>CORVARA IN BADIA (BZ)</t>
  </si>
  <si>
    <t>71025</t>
  </si>
  <si>
    <t>C198</t>
  </si>
  <si>
    <t>BAGNARIA ARSA (UD)</t>
  </si>
  <si>
    <t>CASTELNUOVO DI CONZA (SA)</t>
  </si>
  <si>
    <t>CASTELRUGGIERO (SA)</t>
  </si>
  <si>
    <t>OLTRESSENDA BASSA (BG)</t>
  </si>
  <si>
    <t>ONETA (BG)</t>
  </si>
  <si>
    <t>ONORE (BG)</t>
  </si>
  <si>
    <t>OREZZO (BG)</t>
  </si>
  <si>
    <t>ORIO AL SERIO (BG)</t>
  </si>
  <si>
    <t>ORNICA (BG)</t>
  </si>
  <si>
    <t>OSIO SOPRA (BG)</t>
  </si>
  <si>
    <t>OSIO SOTTO (BG)</t>
  </si>
  <si>
    <t>OSSANESGA (BG)</t>
  </si>
  <si>
    <t>22053</t>
  </si>
  <si>
    <t>016124</t>
  </si>
  <si>
    <t>24026</t>
  </si>
  <si>
    <t>E509</t>
  </si>
  <si>
    <t>022124</t>
  </si>
  <si>
    <t>F835</t>
  </si>
  <si>
    <t>017124</t>
  </si>
  <si>
    <t>G074</t>
  </si>
  <si>
    <t>CERIANO LAGHETTO (MI)</t>
  </si>
  <si>
    <t>CERNUSCO SUL NAVIGLIO (MI)</t>
  </si>
  <si>
    <t>SAN ROCCO AL PORTO (LO)</t>
  </si>
  <si>
    <t>M107</t>
  </si>
  <si>
    <t>016904</t>
  </si>
  <si>
    <t>M305</t>
  </si>
  <si>
    <t>999904</t>
  </si>
  <si>
    <t>A890</t>
  </si>
  <si>
    <t>001904</t>
  </si>
  <si>
    <t>S99904</t>
  </si>
  <si>
    <t>Z904</t>
  </si>
  <si>
    <t>015904</t>
  </si>
  <si>
    <t>F366</t>
  </si>
  <si>
    <t>013904</t>
  </si>
  <si>
    <t>F425</t>
  </si>
  <si>
    <t>Fiori a pieno campo e tunnel</t>
  </si>
  <si>
    <t>Fiori in serra riscaldata e automatizzata</t>
  </si>
  <si>
    <t>Frumento segalato</t>
  </si>
  <si>
    <t>065027</t>
  </si>
  <si>
    <t>F932</t>
  </si>
  <si>
    <t>057048</t>
  </si>
  <si>
    <t>G232</t>
  </si>
  <si>
    <t>062048</t>
  </si>
  <si>
    <t>G318</t>
  </si>
  <si>
    <t>060048</t>
  </si>
  <si>
    <t>G374</t>
  </si>
  <si>
    <t>007048</t>
  </si>
  <si>
    <t>G459</t>
  </si>
  <si>
    <t>009048</t>
  </si>
  <si>
    <t>G542</t>
  </si>
  <si>
    <t>014048</t>
  </si>
  <si>
    <t>G572</t>
  </si>
  <si>
    <t>096048</t>
  </si>
  <si>
    <t>13833</t>
  </si>
  <si>
    <t>002121</t>
  </si>
  <si>
    <t>H577</t>
  </si>
  <si>
    <t>030121</t>
  </si>
  <si>
    <t>E416</t>
  </si>
  <si>
    <t>022120</t>
  </si>
  <si>
    <t>38018</t>
  </si>
  <si>
    <t>F307</t>
  </si>
  <si>
    <t>002120</t>
  </si>
  <si>
    <t>065120</t>
  </si>
  <si>
    <t>H943</t>
  </si>
  <si>
    <t>064120</t>
  </si>
  <si>
    <t>M203</t>
  </si>
  <si>
    <t>016120</t>
  </si>
  <si>
    <t>013835</t>
  </si>
  <si>
    <t>021010</t>
  </si>
  <si>
    <t>39041</t>
  </si>
  <si>
    <t>B145</t>
  </si>
  <si>
    <t>062010</t>
  </si>
  <si>
    <t>B239</t>
  </si>
  <si>
    <t>014010</t>
  </si>
  <si>
    <t>B255</t>
  </si>
  <si>
    <t>037010</t>
  </si>
  <si>
    <t>031722</t>
  </si>
  <si>
    <t>H740</t>
  </si>
  <si>
    <t>702723</t>
  </si>
  <si>
    <t>F683</t>
  </si>
  <si>
    <t>S99723</t>
  </si>
  <si>
    <t>Z723</t>
  </si>
  <si>
    <t>031723</t>
  </si>
  <si>
    <t>H817</t>
  </si>
  <si>
    <t>I99724</t>
  </si>
  <si>
    <t>Z214</t>
  </si>
  <si>
    <t>702724</t>
  </si>
  <si>
    <t>F869</t>
  </si>
  <si>
    <t>031724</t>
  </si>
  <si>
    <t>I013</t>
  </si>
  <si>
    <t>D758</t>
  </si>
  <si>
    <t>102014</t>
  </si>
  <si>
    <t>89815</t>
  </si>
  <si>
    <t>D762</t>
  </si>
  <si>
    <t>101014</t>
  </si>
  <si>
    <t>F108</t>
  </si>
  <si>
    <t>059014</t>
  </si>
  <si>
    <t>04026</t>
  </si>
  <si>
    <t>029009</t>
  </si>
  <si>
    <t>45034</t>
  </si>
  <si>
    <t>B578</t>
  </si>
  <si>
    <t>081009</t>
  </si>
  <si>
    <t>91023</t>
  </si>
  <si>
    <t>D518</t>
  </si>
  <si>
    <t>I99009</t>
  </si>
  <si>
    <t>Z115</t>
  </si>
  <si>
    <t>001010</t>
  </si>
  <si>
    <t>A282</t>
  </si>
  <si>
    <t>PESCANTINA (VR)</t>
  </si>
  <si>
    <t>PESCHIERA DEL GARDA (VR)</t>
  </si>
  <si>
    <t>POVEGLIANO VERONESE (VR)</t>
  </si>
  <si>
    <t>PRESSANA (VR)</t>
  </si>
  <si>
    <t>PRUN (VR)</t>
  </si>
  <si>
    <t>QUINTO DI VALPANTENA (VR)</t>
  </si>
  <si>
    <t>QUINZANO VERONESE (VR)</t>
  </si>
  <si>
    <t>RIVOLI VERONESE (VR)</t>
  </si>
  <si>
    <t>RONCA' (VR)</t>
  </si>
  <si>
    <t>RONCO ALL'ADIGE (VR)</t>
  </si>
  <si>
    <t>ARABIA MERIDIONALE PROTET (S9)</t>
  </si>
  <si>
    <t>ORGOSOLO (NU)</t>
  </si>
  <si>
    <t>OROSEI (NU)</t>
  </si>
  <si>
    <t>CAPIAGO INTIMIANO (CO)</t>
  </si>
  <si>
    <t>CAPIATE (CO)</t>
  </si>
  <si>
    <t>CARATE LARIO (CO)</t>
  </si>
  <si>
    <t>CARATE URIO (CO)</t>
  </si>
  <si>
    <t>056010</t>
  </si>
  <si>
    <t>B388</t>
  </si>
  <si>
    <t>057010</t>
  </si>
  <si>
    <t>02040</t>
  </si>
  <si>
    <t>B631</t>
  </si>
  <si>
    <t>SAN SEVERINO LUCANO (PZ)</t>
  </si>
  <si>
    <t>SANT'ANGELO LE FRATTE (PZ)</t>
  </si>
  <si>
    <t>SANT'ARCANGELO (PZ)</t>
  </si>
  <si>
    <t>SARCONI (PZ)</t>
  </si>
  <si>
    <t>SASSO DI CASTALDA (PZ)</t>
  </si>
  <si>
    <t>SATRIANO DI LUCANIA (PZ)</t>
  </si>
  <si>
    <t>SAVOIA DI LUCANIA (PZ)</t>
  </si>
  <si>
    <t>SANTO STINO DI LIVENZA (VE)</t>
  </si>
  <si>
    <t>SCORZE' (VE)</t>
  </si>
  <si>
    <t>SPINEA (VE)</t>
  </si>
  <si>
    <t>STRA (VE)</t>
  </si>
  <si>
    <t>MUSCOLINE (BS)</t>
  </si>
  <si>
    <t>NAVE (BS)</t>
  </si>
  <si>
    <t>ZOLLINO (LE)</t>
  </si>
  <si>
    <t>AVETRANA (TA)</t>
  </si>
  <si>
    <t>001865</t>
  </si>
  <si>
    <t>I971</t>
  </si>
  <si>
    <t>013866</t>
  </si>
  <si>
    <t>E583</t>
  </si>
  <si>
    <t>09170</t>
  </si>
  <si>
    <t>G113</t>
  </si>
  <si>
    <t>020038</t>
  </si>
  <si>
    <t>46035</t>
  </si>
  <si>
    <t>G186</t>
  </si>
  <si>
    <t>093038</t>
  </si>
  <si>
    <t>33095</t>
  </si>
  <si>
    <t>H891</t>
  </si>
  <si>
    <t>036038</t>
  </si>
  <si>
    <t>41039</t>
  </si>
  <si>
    <t>I128</t>
  </si>
  <si>
    <t>027038</t>
  </si>
  <si>
    <t>30038</t>
  </si>
  <si>
    <t>I908</t>
  </si>
  <si>
    <t>029038</t>
  </si>
  <si>
    <t>G836</t>
  </si>
  <si>
    <t>I99038</t>
  </si>
  <si>
    <t>Z102</t>
  </si>
  <si>
    <t>016039</t>
  </si>
  <si>
    <t>B140</t>
  </si>
  <si>
    <t>022039</t>
  </si>
  <si>
    <t>38032</t>
  </si>
  <si>
    <t>B579</t>
  </si>
  <si>
    <t>004039</t>
  </si>
  <si>
    <t>B692</t>
  </si>
  <si>
    <t>024039</t>
  </si>
  <si>
    <t>36052</t>
  </si>
  <si>
    <t>D407</t>
  </si>
  <si>
    <t>060039</t>
  </si>
  <si>
    <t>D819</t>
  </si>
  <si>
    <t>F753</t>
  </si>
  <si>
    <t>033802</t>
  </si>
  <si>
    <t>PIANENGO (CR)</t>
  </si>
  <si>
    <t>PIERANICA (CR)</t>
  </si>
  <si>
    <t>PIEVE DELMONA (CR)</t>
  </si>
  <si>
    <t>PIEVE D'OLMI (CR)</t>
  </si>
  <si>
    <t>PIEVE SAN GIACOMO (CR)</t>
  </si>
  <si>
    <t>PIEVE SAN MAURIZIO (CR)</t>
  </si>
  <si>
    <t>PIEVE TERZAGNI (CR)</t>
  </si>
  <si>
    <t>PIZZIGHETTONE (CR)</t>
  </si>
  <si>
    <t>POLENGO (CR)</t>
  </si>
  <si>
    <t>PONTIROLO CAPREDONI (CR)</t>
  </si>
  <si>
    <t>PORTA OMBRIANO (CR)</t>
  </si>
  <si>
    <t>POZZAGLIO (CR)</t>
  </si>
  <si>
    <t>POZZAGLIO ED UNITI (CR)</t>
  </si>
  <si>
    <t>POZZO BARONZIO (CR)</t>
  </si>
  <si>
    <t>PRATO MUZIO (CR)</t>
  </si>
  <si>
    <t>QUINTANO (CR)</t>
  </si>
  <si>
    <t>QUISTRO (CR)</t>
  </si>
  <si>
    <t>RECORFANO (CR)</t>
  </si>
  <si>
    <t>RAGOLI (TN)</t>
  </si>
  <si>
    <t>RANGO (TN)</t>
  </si>
  <si>
    <t>RANZO (TN)</t>
  </si>
  <si>
    <t>RAVINA (TN)</t>
  </si>
  <si>
    <t>REVIANO FOLAS (TN)</t>
  </si>
  <si>
    <t>REVO' (TN)</t>
  </si>
  <si>
    <t>RIVA DEL GARDA (TN)</t>
  </si>
  <si>
    <t>002140</t>
  </si>
  <si>
    <t>13029</t>
  </si>
  <si>
    <t>078140</t>
  </si>
  <si>
    <t>I642</t>
  </si>
  <si>
    <t>015140</t>
  </si>
  <si>
    <t>20077</t>
  </si>
  <si>
    <t>F100</t>
  </si>
  <si>
    <t>016140</t>
  </si>
  <si>
    <t>ASCIANO (SI)</t>
  </si>
  <si>
    <t>BUONCONVENTO (SI)</t>
  </si>
  <si>
    <t>CASOLE D'ELSA (SI)</t>
  </si>
  <si>
    <t>TREBBIANO NIZZA (PV)</t>
  </si>
  <si>
    <t>TRIVOLZIO (PV)</t>
  </si>
  <si>
    <t>TROGNANO (PV)</t>
  </si>
  <si>
    <t>TROMELLO (PV)</t>
  </si>
  <si>
    <t>TROVO (PV)</t>
  </si>
  <si>
    <t>TURAGO BORDONE (PV)</t>
  </si>
  <si>
    <t>VACCARIZZA (PV)</t>
  </si>
  <si>
    <t>VAIRANO PAVESE (PV)</t>
  </si>
  <si>
    <t>001230</t>
  </si>
  <si>
    <t>H631</t>
  </si>
  <si>
    <t>ALESSANDRIA DELLA ROCCA (AG)</t>
  </si>
  <si>
    <t>ARAGONA (AG)</t>
  </si>
  <si>
    <t>BIVONA (AG)</t>
  </si>
  <si>
    <t>BURGIO (AG)</t>
  </si>
  <si>
    <t>CALAMONACI (AG)</t>
  </si>
  <si>
    <t>SAN NICANDRO D'AQUILA (AQ)</t>
  </si>
  <si>
    <t>SAN PIO DELLE CAMERE (AQ)</t>
  </si>
  <si>
    <t>CAZZANO DI TRAMIGNA (VR)</t>
  </si>
  <si>
    <t>CEREA (VR)</t>
  </si>
  <si>
    <t>CERRO VERONESE (VR)</t>
  </si>
  <si>
    <t>COLOGNA VENETA (VR)</t>
  </si>
  <si>
    <t>COLOGNOLA AI COLLI (VR)</t>
  </si>
  <si>
    <t>VILLACIDRO (CA)</t>
  </si>
  <si>
    <t>VILLAGRECA (CA)</t>
  </si>
  <si>
    <t>VILLAMAR (CA)</t>
  </si>
  <si>
    <t>VILLAMASSARGIA (CA)</t>
  </si>
  <si>
    <t>VILLANOVAFORRU (CA)</t>
  </si>
  <si>
    <t>VILLANOVAFRANCA (CA)</t>
  </si>
  <si>
    <t>VILLAPERUCCIO (CA)</t>
  </si>
  <si>
    <t>VILLAPUTZU (CA)</t>
  </si>
  <si>
    <t>VILLASALTO (CA)</t>
  </si>
  <si>
    <t>VILLASIMIUS (CA)</t>
  </si>
  <si>
    <t>MONCESTINO (AL)</t>
  </si>
  <si>
    <t>MONGIARDINO LIGURE (AL)</t>
  </si>
  <si>
    <t>MONLEALE (AL)</t>
  </si>
  <si>
    <t>MONTACUTO (AL)</t>
  </si>
  <si>
    <t>MONTALDEO (AL)</t>
  </si>
  <si>
    <t>MONTALDO BORMIDA (AL)</t>
  </si>
  <si>
    <t>MONTALERO (AL)</t>
  </si>
  <si>
    <t>MONTECASTELLO (AL)</t>
  </si>
  <si>
    <t>MONTECHIARO D'ACQUI (AL)</t>
  </si>
  <si>
    <t>SAN GIACOMO DELLE SEGNATE (MN)</t>
  </si>
  <si>
    <t>CASTELLINA MARITTIMA (PI)</t>
  </si>
  <si>
    <t>CASTELNUOVO VAL DI CECINA (PI)</t>
  </si>
  <si>
    <t>CHIANNI (PI)</t>
  </si>
  <si>
    <t>COMUNE NON IDENTIFICATO D (PI)</t>
  </si>
  <si>
    <t>004169</t>
  </si>
  <si>
    <t>G697</t>
  </si>
  <si>
    <t>018169</t>
  </si>
  <si>
    <t>L617</t>
  </si>
  <si>
    <t>022170</t>
  </si>
  <si>
    <t>017858</t>
  </si>
  <si>
    <t>FORNI DI VAL D'ASTICO (VI)</t>
  </si>
  <si>
    <t>SAN VINCENZO VALLE ROVETO (AQ)</t>
  </si>
  <si>
    <t>SANTE MARIE (AQ)</t>
  </si>
  <si>
    <t>PIOVE DI SACCO (PD)</t>
  </si>
  <si>
    <t>POLVERARA (PD)</t>
  </si>
  <si>
    <t>PONSO (PD)</t>
  </si>
  <si>
    <t>UCRAINA (I9)</t>
  </si>
  <si>
    <t>UGANDA (I9)</t>
  </si>
  <si>
    <t>UNGHERIA (I9)</t>
  </si>
  <si>
    <t>UNIONE REPUBBLICHE SOCIAL (S9)</t>
  </si>
  <si>
    <t>URUGUAY (I9)</t>
  </si>
  <si>
    <t>UZBEKISTAN (I9)</t>
  </si>
  <si>
    <t>UZBEKISTAN (S9)</t>
  </si>
  <si>
    <t>PIANELLA (PE)</t>
  </si>
  <si>
    <t>PICCIANO (PE)</t>
  </si>
  <si>
    <t>PIETRANICO (PE)</t>
  </si>
  <si>
    <t>PONTESTURA (AL)</t>
  </si>
  <si>
    <t>PONTI (AL)</t>
  </si>
  <si>
    <t>BUSSERO (MI)</t>
  </si>
  <si>
    <t>BUSTIGHERA (MI)</t>
  </si>
  <si>
    <t>BUSTO GAROLFO (MI)</t>
  </si>
  <si>
    <t>CA' DE' MAZZI (MI)</t>
  </si>
  <si>
    <t>CA' DE' ZECCHI (MI)</t>
  </si>
  <si>
    <t>CA' DEI BOLLI (MI)</t>
  </si>
  <si>
    <t>CA' DELL' ACQUA (MI)</t>
  </si>
  <si>
    <t>CALO' (MI)</t>
  </si>
  <si>
    <t>CALVIGNASCO (MI)</t>
  </si>
  <si>
    <t>CAMAIRAGO (MI)</t>
  </si>
  <si>
    <t>CAMBIAGO (MI)</t>
  </si>
  <si>
    <t>CAMPARADA (MI)</t>
  </si>
  <si>
    <t>CAMPOLUNGO (MI)</t>
  </si>
  <si>
    <t>CANEGRATE (MI)</t>
  </si>
  <si>
    <t>I603</t>
  </si>
  <si>
    <t>022132</t>
  </si>
  <si>
    <t>G214</t>
  </si>
  <si>
    <t>003132</t>
  </si>
  <si>
    <t>28059</t>
  </si>
  <si>
    <t>002132</t>
  </si>
  <si>
    <t>079132</t>
  </si>
  <si>
    <t>030132</t>
  </si>
  <si>
    <t>L801</t>
  </si>
  <si>
    <t>078132</t>
  </si>
  <si>
    <t>H081</t>
  </si>
  <si>
    <t>083069</t>
  </si>
  <si>
    <t>S99702</t>
  </si>
  <si>
    <t>Z702</t>
  </si>
  <si>
    <t>703702</t>
  </si>
  <si>
    <t>M149</t>
  </si>
  <si>
    <t>702703</t>
  </si>
  <si>
    <t>A442</t>
  </si>
  <si>
    <t>I99703</t>
  </si>
  <si>
    <t>Z207</t>
  </si>
  <si>
    <t>031703</t>
  </si>
  <si>
    <t>B401</t>
  </si>
  <si>
    <t>701703</t>
  </si>
  <si>
    <t>C238</t>
  </si>
  <si>
    <t>S99703</t>
  </si>
  <si>
    <t>Z703</t>
  </si>
  <si>
    <t>032703</t>
  </si>
  <si>
    <t>D002</t>
  </si>
  <si>
    <t>D930</t>
  </si>
  <si>
    <t>022106</t>
  </si>
  <si>
    <t>E624</t>
  </si>
  <si>
    <t>017106</t>
  </si>
  <si>
    <t>25054</t>
  </si>
  <si>
    <t>E967</t>
  </si>
  <si>
    <t>078106</t>
  </si>
  <si>
    <t>H565</t>
  </si>
  <si>
    <t>I833</t>
  </si>
  <si>
    <t>702729</t>
  </si>
  <si>
    <t>G700</t>
  </si>
  <si>
    <t>031729</t>
  </si>
  <si>
    <t>L053</t>
  </si>
  <si>
    <t>S99729</t>
  </si>
  <si>
    <t>Z729</t>
  </si>
  <si>
    <t>S99730</t>
  </si>
  <si>
    <t>Z730</t>
  </si>
  <si>
    <t>004057</t>
  </si>
  <si>
    <t>C323</t>
  </si>
  <si>
    <t>078057</t>
  </si>
  <si>
    <t>D774</t>
  </si>
  <si>
    <t>079057</t>
  </si>
  <si>
    <t>065057</t>
  </si>
  <si>
    <t>84056</t>
  </si>
  <si>
    <t>E037</t>
  </si>
  <si>
    <t>024057</t>
  </si>
  <si>
    <t>36063</t>
  </si>
  <si>
    <t>E970</t>
  </si>
  <si>
    <t>091057</t>
  </si>
  <si>
    <t>G058</t>
  </si>
  <si>
    <t>076057</t>
  </si>
  <si>
    <t>81058</t>
  </si>
  <si>
    <t>L540</t>
  </si>
  <si>
    <t>013095</t>
  </si>
  <si>
    <t>22036</t>
  </si>
  <si>
    <t>D416</t>
  </si>
  <si>
    <t>006095</t>
  </si>
  <si>
    <t>15074</t>
  </si>
  <si>
    <t>F281</t>
  </si>
  <si>
    <t>058095</t>
  </si>
  <si>
    <t>017096</t>
  </si>
  <si>
    <t>25065</t>
  </si>
  <si>
    <t>E738</t>
  </si>
  <si>
    <t>H883</t>
  </si>
  <si>
    <t>092057</t>
  </si>
  <si>
    <t>012858</t>
  </si>
  <si>
    <t>FOZA (VI)</t>
  </si>
  <si>
    <t>GALLIO (VI)</t>
  </si>
  <si>
    <t>GAMBELLARA (VI)</t>
  </si>
  <si>
    <t>GAMBUGLIANO (VI)</t>
  </si>
  <si>
    <t>GRANCONA (VI)</t>
  </si>
  <si>
    <t>CALICE LIGURE (SV)</t>
  </si>
  <si>
    <t>CALIZZANO (SV)</t>
  </si>
  <si>
    <t>CALVISIO (SV)</t>
  </si>
  <si>
    <t>CAMPOCHIESA (SV)</t>
  </si>
  <si>
    <t>SOGGETTO IN POSSESSO DELLA QUALIFICA</t>
  </si>
  <si>
    <t>Richiedente</t>
  </si>
  <si>
    <t>PRESTINE (BS)</t>
  </si>
  <si>
    <t>PREVALLE (BS)</t>
  </si>
  <si>
    <t>PROVAGLIO D'ISEO (BS)</t>
  </si>
  <si>
    <t>PROVAGLIO SOPRA (BS)</t>
  </si>
  <si>
    <t>PROVAGLIO SOTTO (BS)</t>
  </si>
  <si>
    <t>PROVAGLIO VAL SABBIA (BS)</t>
  </si>
  <si>
    <t>PROVEZZE (BS)</t>
  </si>
  <si>
    <t>BAGNARA DI BENEVENTO (BN)</t>
  </si>
  <si>
    <t>BASELICE (BN)</t>
  </si>
  <si>
    <t>BENEVENTO (BN)</t>
  </si>
  <si>
    <t>BONEA (BN)</t>
  </si>
  <si>
    <t>BUCCIANO (BN)</t>
  </si>
  <si>
    <t>002083</t>
  </si>
  <si>
    <t>005083</t>
  </si>
  <si>
    <t>G430</t>
  </si>
  <si>
    <t>019862</t>
  </si>
  <si>
    <t>045801</t>
  </si>
  <si>
    <t>A156</t>
  </si>
  <si>
    <t>044801</t>
  </si>
  <si>
    <t>A232</t>
  </si>
  <si>
    <t>OZZANO DELL'EMILIA (BO)</t>
  </si>
  <si>
    <t>PIANORO (BO)</t>
  </si>
  <si>
    <t>PIEVE DI CENTO (BO)</t>
  </si>
  <si>
    <t>ZONA SVANTAGGIATA (dir. Cee 268/45)</t>
  </si>
  <si>
    <t>COMUNE NON IDENTIFICATO D (SV)</t>
  </si>
  <si>
    <t>COSSERIA (SV)</t>
  </si>
  <si>
    <t>DEGO (SV)</t>
  </si>
  <si>
    <t>ELLERA (SV)</t>
  </si>
  <si>
    <t>ERLI (SV)</t>
  </si>
  <si>
    <t>FINALBORGO (SV)</t>
  </si>
  <si>
    <t>FINALE LIGURE (SV)</t>
  </si>
  <si>
    <t>FINALE MARINA (SV)</t>
  </si>
  <si>
    <t>FINALE PIA (SV)</t>
  </si>
  <si>
    <t>CREVALCORE (BO)</t>
  </si>
  <si>
    <t>BISENTRATE (MI)</t>
  </si>
  <si>
    <t>BOFFALORA D'ADDA (MI)</t>
  </si>
  <si>
    <t>BOFFALORA SOPRA TICINO (MI)</t>
  </si>
  <si>
    <t>BOLDINASCO (MI)</t>
  </si>
  <si>
    <t>BOLGIANO (MI)</t>
  </si>
  <si>
    <t>I99272</t>
  </si>
  <si>
    <t>003097</t>
  </si>
  <si>
    <t>F188</t>
  </si>
  <si>
    <t>006097</t>
  </si>
  <si>
    <t>F313</t>
  </si>
  <si>
    <t>018097</t>
  </si>
  <si>
    <t>Soggetto Richiedente (da indicare nell'anagrafica)</t>
  </si>
  <si>
    <t>CASAPESENNA (CE)</t>
  </si>
  <si>
    <t>17017</t>
  </si>
  <si>
    <t>D095</t>
  </si>
  <si>
    <t>057026</t>
  </si>
  <si>
    <t>D124</t>
  </si>
  <si>
    <t>103026</t>
  </si>
  <si>
    <t>28862</t>
  </si>
  <si>
    <t>D177</t>
  </si>
  <si>
    <t>062026</t>
  </si>
  <si>
    <t>013045</t>
  </si>
  <si>
    <t>16011</t>
  </si>
  <si>
    <t>A388</t>
  </si>
  <si>
    <t>006001</t>
  </si>
  <si>
    <t>15011</t>
  </si>
  <si>
    <t>050018</t>
  </si>
  <si>
    <t>E688</t>
  </si>
  <si>
    <t>081018</t>
  </si>
  <si>
    <t>91018</t>
  </si>
  <si>
    <t>H700</t>
  </si>
  <si>
    <t>083015</t>
  </si>
  <si>
    <t>C210</t>
  </si>
  <si>
    <t>050015</t>
  </si>
  <si>
    <t>090022</t>
  </si>
  <si>
    <t>07047</t>
  </si>
  <si>
    <t>L158</t>
  </si>
  <si>
    <t>096071</t>
  </si>
  <si>
    <t>13855</t>
  </si>
  <si>
    <t>L556</t>
  </si>
  <si>
    <t>044071</t>
  </si>
  <si>
    <t>12065</t>
  </si>
  <si>
    <t>F358</t>
  </si>
  <si>
    <t>F588</t>
  </si>
  <si>
    <t>018857</t>
  </si>
  <si>
    <t>G810</t>
  </si>
  <si>
    <t>031857</t>
  </si>
  <si>
    <t>H054</t>
  </si>
  <si>
    <t>016857</t>
  </si>
  <si>
    <t>H586</t>
  </si>
  <si>
    <t>001857</t>
  </si>
  <si>
    <t>D651</t>
  </si>
  <si>
    <t>017087</t>
  </si>
  <si>
    <t>095035</t>
  </si>
  <si>
    <t>F980</t>
  </si>
  <si>
    <t>033035</t>
  </si>
  <si>
    <t>CHIUSA SCLAFANI (PA)</t>
  </si>
  <si>
    <t>CIMINNA (PA)</t>
  </si>
  <si>
    <t>CINISI (PA)</t>
  </si>
  <si>
    <t>VITTORITO (AQ)</t>
  </si>
  <si>
    <t>ABBATEGGIO (PE)</t>
  </si>
  <si>
    <t>ALANNO (PE)</t>
  </si>
  <si>
    <t>BOLOGNANO (PE)</t>
  </si>
  <si>
    <t>BRITTOLI (PE)</t>
  </si>
  <si>
    <t>MONTEGRIDOLFO (FO)</t>
  </si>
  <si>
    <t>CAMPOFELICE DI FITALIA (PA)</t>
  </si>
  <si>
    <t>CAMPOFELICE DI ROCCELLA (PA)</t>
  </si>
  <si>
    <t>CASALETTO LODIGIANO (MI)</t>
  </si>
  <si>
    <t>E710</t>
  </si>
  <si>
    <t>B353</t>
  </si>
  <si>
    <t>015828</t>
  </si>
  <si>
    <t>CASSINE TOLENTINE (PV)</t>
  </si>
  <si>
    <t>BAUSO (ME)</t>
  </si>
  <si>
    <t>018822</t>
  </si>
  <si>
    <t>C035</t>
  </si>
  <si>
    <t>017822</t>
  </si>
  <si>
    <t>C333</t>
  </si>
  <si>
    <t>022822</t>
  </si>
  <si>
    <t>C626</t>
  </si>
  <si>
    <t>021822</t>
  </si>
  <si>
    <t>C401</t>
  </si>
  <si>
    <t>CLOZ (TN)</t>
  </si>
  <si>
    <t>COGNOLA (TN)</t>
  </si>
  <si>
    <t>COGOLO (TN)</t>
  </si>
  <si>
    <t>MONFORTE SAN GIORGIO (ME)</t>
  </si>
  <si>
    <t>MONGIUFFI MELIA (ME)</t>
  </si>
  <si>
    <t>BUONALBERGO (BN)</t>
  </si>
  <si>
    <t>090081</t>
  </si>
  <si>
    <t>M214</t>
  </si>
  <si>
    <t>015081</t>
  </si>
  <si>
    <t>20093</t>
  </si>
  <si>
    <t>81025</t>
  </si>
  <si>
    <t>E932</t>
  </si>
  <si>
    <t>028049</t>
  </si>
  <si>
    <t>F013</t>
  </si>
  <si>
    <t>080049</t>
  </si>
  <si>
    <t>F106</t>
  </si>
  <si>
    <t>026049</t>
  </si>
  <si>
    <t>31045</t>
  </si>
  <si>
    <t>F770</t>
  </si>
  <si>
    <t>020049</t>
  </si>
  <si>
    <t>46036</t>
  </si>
  <si>
    <t>H248</t>
  </si>
  <si>
    <t>098049</t>
  </si>
  <si>
    <t>26865</t>
  </si>
  <si>
    <t>I140</t>
  </si>
  <si>
    <t>075049</t>
  </si>
  <si>
    <t>B233</t>
  </si>
  <si>
    <t>003822</t>
  </si>
  <si>
    <t>B257</t>
  </si>
  <si>
    <t>012822</t>
  </si>
  <si>
    <t>B325</t>
  </si>
  <si>
    <t>031822</t>
  </si>
  <si>
    <t>B793</t>
  </si>
  <si>
    <t>019822</t>
  </si>
  <si>
    <t>B623</t>
  </si>
  <si>
    <t>068028</t>
  </si>
  <si>
    <t>068029</t>
  </si>
  <si>
    <t>068030</t>
  </si>
  <si>
    <t>068031</t>
  </si>
  <si>
    <t>068032</t>
  </si>
  <si>
    <t>068033</t>
  </si>
  <si>
    <t>068034</t>
  </si>
  <si>
    <t>MULARGIA (NU)</t>
  </si>
  <si>
    <t>NORAGUGUME (NU)</t>
  </si>
  <si>
    <t>NUORO (NU)</t>
  </si>
  <si>
    <t>NURAGUS (NU)</t>
  </si>
  <si>
    <t>NURALLAO (NU)</t>
  </si>
  <si>
    <t>FARA SAN MARTINO (CH)</t>
  </si>
  <si>
    <t>GUARDIAGRELE (CH)</t>
  </si>
  <si>
    <t>096040</t>
  </si>
  <si>
    <t>13897</t>
  </si>
  <si>
    <t>F992</t>
  </si>
  <si>
    <t>056040</t>
  </si>
  <si>
    <t>G065</t>
  </si>
  <si>
    <t>L552</t>
  </si>
  <si>
    <t>012106</t>
  </si>
  <si>
    <t>D852</t>
  </si>
  <si>
    <t>076055</t>
  </si>
  <si>
    <t>087032</t>
  </si>
  <si>
    <t>95046</t>
  </si>
  <si>
    <t>G253</t>
  </si>
  <si>
    <t>034032</t>
  </si>
  <si>
    <t>43039</t>
  </si>
  <si>
    <t>POSTUMIA GROTTE (TS)</t>
  </si>
  <si>
    <t>POVERIO (TS)</t>
  </si>
  <si>
    <t>RODITTI (TS)</t>
  </si>
  <si>
    <t>RUPINGRANDE (TS)</t>
  </si>
  <si>
    <t>TIONE DEGLI ABRUZZI (AQ)</t>
  </si>
  <si>
    <t>TORNIMPARTE (AQ)</t>
  </si>
  <si>
    <t>CASALMAIOCCO (MI)</t>
  </si>
  <si>
    <t>CASTROCARO TERME E TERRA (FO)</t>
  </si>
  <si>
    <t>CATTOLICA (FO)</t>
  </si>
  <si>
    <t>CESENA (FO)</t>
  </si>
  <si>
    <t>CESENATICO (FO)</t>
  </si>
  <si>
    <t>CIVITELLA DI ROMAGNA (FO)</t>
  </si>
  <si>
    <t>COMUNE NON IDENTIFICATO D (FO)</t>
  </si>
  <si>
    <t>CORIANO (FO)</t>
  </si>
  <si>
    <t>DOVADOLA (FO)</t>
  </si>
  <si>
    <t>FIUMANA (FO)</t>
  </si>
  <si>
    <t>FORLI' (FO)</t>
  </si>
  <si>
    <t>CASELLE LURANI (MI)</t>
  </si>
  <si>
    <t>CETARA (SA)</t>
  </si>
  <si>
    <t>CICERALE (SA)</t>
  </si>
  <si>
    <t>COLLIANO (SA)</t>
  </si>
  <si>
    <t>LETTOMANOPPELLO (PE)</t>
  </si>
  <si>
    <t>LORETO APRUTINO (PE)</t>
  </si>
  <si>
    <t>MANOPPELLO (PE)</t>
  </si>
  <si>
    <t>VILLETTA BARREA (AQ)</t>
  </si>
  <si>
    <t>028025</t>
  </si>
  <si>
    <t>H834</t>
  </si>
  <si>
    <t>097075</t>
  </si>
  <si>
    <t>23844</t>
  </si>
  <si>
    <t>I759</t>
  </si>
  <si>
    <t>060075</t>
  </si>
  <si>
    <t>I973</t>
  </si>
  <si>
    <t>013075</t>
  </si>
  <si>
    <t>39045</t>
  </si>
  <si>
    <t>D731</t>
  </si>
  <si>
    <t>079055</t>
  </si>
  <si>
    <t>MONTAGNAREALE (ME)</t>
  </si>
  <si>
    <t>MONTALBANO ELICONA (ME)</t>
  </si>
  <si>
    <t>MOTTA CAMASTRA (ME)</t>
  </si>
  <si>
    <t>MOTTA D'AFFERMO (ME)</t>
  </si>
  <si>
    <t>NASO (ME)</t>
  </si>
  <si>
    <t>NIZZA DI SICILIA (ME)</t>
  </si>
  <si>
    <t>NOVARA DI SICILIA (ME)</t>
  </si>
  <si>
    <t>H178</t>
  </si>
  <si>
    <t>I99720</t>
  </si>
  <si>
    <t>Z210</t>
  </si>
  <si>
    <t>702720</t>
  </si>
  <si>
    <t>E766</t>
  </si>
  <si>
    <t>031720</t>
  </si>
  <si>
    <t>H283</t>
  </si>
  <si>
    <t>S99721</t>
  </si>
  <si>
    <t>Z721</t>
  </si>
  <si>
    <t>702721</t>
  </si>
  <si>
    <t>E942</t>
  </si>
  <si>
    <t>031721</t>
  </si>
  <si>
    <t>H718</t>
  </si>
  <si>
    <t>702722</t>
  </si>
  <si>
    <t>F485</t>
  </si>
  <si>
    <t>PRATO DI VENOSTA (BZ)</t>
  </si>
  <si>
    <t>PREDOI (BZ)</t>
  </si>
  <si>
    <t>PROVES (BZ)</t>
  </si>
  <si>
    <t>QUARAZZE (BZ)</t>
  </si>
  <si>
    <t>RACINES (BZ)</t>
  </si>
  <si>
    <t>RASUN ANTERSELVA (BZ)</t>
  </si>
  <si>
    <t>RASUN DI SOPRA (BZ)</t>
  </si>
  <si>
    <t>RASUN DI SOTTO (BZ)</t>
  </si>
  <si>
    <t>024109</t>
  </si>
  <si>
    <t>L394</t>
  </si>
  <si>
    <t>016110</t>
  </si>
  <si>
    <t>D943</t>
  </si>
  <si>
    <t>004110</t>
  </si>
  <si>
    <t>12015</t>
  </si>
  <si>
    <t>E597</t>
  </si>
  <si>
    <t>022110</t>
  </si>
  <si>
    <t>E850</t>
  </si>
  <si>
    <t>67100</t>
  </si>
  <si>
    <t>A345</t>
  </si>
  <si>
    <t>E505</t>
  </si>
  <si>
    <t>67056</t>
  </si>
  <si>
    <t>E723</t>
  </si>
  <si>
    <t>67045</t>
  </si>
  <si>
    <t>E724</t>
  </si>
  <si>
    <t>67062</t>
  </si>
  <si>
    <t>E811</t>
  </si>
  <si>
    <t>73030</t>
  </si>
  <si>
    <t>D305</t>
  </si>
  <si>
    <t>I742</t>
  </si>
  <si>
    <t>044058</t>
  </si>
  <si>
    <t>G516</t>
  </si>
  <si>
    <t>008058</t>
  </si>
  <si>
    <t>I796</t>
  </si>
  <si>
    <t>083058</t>
  </si>
  <si>
    <t>F772</t>
  </si>
  <si>
    <t>080058</t>
  </si>
  <si>
    <t>G394</t>
  </si>
  <si>
    <t>001058</t>
  </si>
  <si>
    <t>10041</t>
  </si>
  <si>
    <t>B777</t>
  </si>
  <si>
    <t>015058</t>
  </si>
  <si>
    <t>33032</t>
  </si>
  <si>
    <t>29027</t>
  </si>
  <si>
    <t>G747</t>
  </si>
  <si>
    <t>040025</t>
  </si>
  <si>
    <t>015025</t>
  </si>
  <si>
    <t>20075</t>
  </si>
  <si>
    <t>CUGNOLI (PE)</t>
  </si>
  <si>
    <t>ELICE (PE)</t>
  </si>
  <si>
    <t>FARINDOLA (PE)</t>
  </si>
  <si>
    <t>06027</t>
  </si>
  <si>
    <t>I522</t>
  </si>
  <si>
    <t>093046</t>
  </si>
  <si>
    <t>L325</t>
  </si>
  <si>
    <t>L751</t>
  </si>
  <si>
    <t>001087</t>
  </si>
  <si>
    <t>C793</t>
  </si>
  <si>
    <t>013087</t>
  </si>
  <si>
    <t>D310</t>
  </si>
  <si>
    <t>022087</t>
  </si>
  <si>
    <t>38064</t>
  </si>
  <si>
    <t>MONTOPOLI IN VAL D'ARNO (PI)</t>
  </si>
  <si>
    <t>ORCIANO PISANO (PI)</t>
  </si>
  <si>
    <t>PALAIA (PI)</t>
  </si>
  <si>
    <t>PECCIOLI (PI)</t>
  </si>
  <si>
    <t>PISA (PI)</t>
  </si>
  <si>
    <t>SAN CHIRICO NUOVO (PZ)</t>
  </si>
  <si>
    <t>CAMPO CALABRO (RC)</t>
  </si>
  <si>
    <t>NARNI (TR)</t>
  </si>
  <si>
    <t>ORVIETO (TR)</t>
  </si>
  <si>
    <t>OTRICOLI (TR)</t>
  </si>
  <si>
    <t>PAPIGNO (TR)</t>
  </si>
  <si>
    <t>PARRANO (TR)</t>
  </si>
  <si>
    <t>PENNA IN TEVERINA (TR)</t>
  </si>
  <si>
    <t>CASTELLAMMARE ADRIATICO (PE)</t>
  </si>
  <si>
    <t>CASTIGLIONE A CASAURIA (PE)</t>
  </si>
  <si>
    <t>PIATEDA (SO)</t>
  </si>
  <si>
    <t>SPOCCIA (NO)</t>
  </si>
  <si>
    <t>STRESA (NO)</t>
  </si>
  <si>
    <t>STROPINO (NO)</t>
  </si>
  <si>
    <t>SUNA (NO)</t>
  </si>
  <si>
    <t>SUNO (NO)</t>
  </si>
  <si>
    <t>TAPIGLIANO (NO)</t>
  </si>
  <si>
    <t>BISUSCHIO (VA)</t>
  </si>
  <si>
    <t>BIZZOZERO (VA)</t>
  </si>
  <si>
    <t>BOBBIATE (VA)</t>
  </si>
  <si>
    <t>I147</t>
  </si>
  <si>
    <t>013913</t>
  </si>
  <si>
    <t>G256</t>
  </si>
  <si>
    <t>999913</t>
  </si>
  <si>
    <t>G744</t>
  </si>
  <si>
    <t>022913</t>
  </si>
  <si>
    <t>019913</t>
  </si>
  <si>
    <t>I957</t>
  </si>
  <si>
    <t>021913</t>
  </si>
  <si>
    <t>L621</t>
  </si>
  <si>
    <t>001914</t>
  </si>
  <si>
    <t>015914</t>
  </si>
  <si>
    <t>G092</t>
  </si>
  <si>
    <t>013914</t>
  </si>
  <si>
    <t>VOISIZZA DI COMENO (GO)</t>
  </si>
  <si>
    <t>VOLZANA (GO)</t>
  </si>
  <si>
    <t>VOSCHIA (GO)</t>
  </si>
  <si>
    <t>ZOLLA (GO)</t>
  </si>
  <si>
    <t>ANDREIS (PN)</t>
  </si>
  <si>
    <t>ARBA (PN)</t>
  </si>
  <si>
    <t>ARZENE (PN)</t>
  </si>
  <si>
    <t>B074</t>
  </si>
  <si>
    <t>018805</t>
  </si>
  <si>
    <t>B122</t>
  </si>
  <si>
    <t>023805</t>
  </si>
  <si>
    <t>B155</t>
  </si>
  <si>
    <t>004805</t>
  </si>
  <si>
    <t>B174</t>
  </si>
  <si>
    <t>009805</t>
  </si>
  <si>
    <t>B208</t>
  </si>
  <si>
    <t>021805</t>
  </si>
  <si>
    <t>B277</t>
  </si>
  <si>
    <t>029805</t>
  </si>
  <si>
    <t>ROCCAGLORIOSA (SA)</t>
  </si>
  <si>
    <t>ROCCAPIEMONTE (SA)</t>
  </si>
  <si>
    <t>ROFRANO (SA)</t>
  </si>
  <si>
    <t>ROMAGNANO AL MONTE (SA)</t>
  </si>
  <si>
    <t>ROSCIGNO (SA)</t>
  </si>
  <si>
    <t>RUTINO (SA)</t>
  </si>
  <si>
    <t>SACCO (SA)</t>
  </si>
  <si>
    <t>SALA CONSILINA (SA)</t>
  </si>
  <si>
    <t>ALTAVILLA MILICIA (PA)</t>
  </si>
  <si>
    <t>ALTOFONTE (PA)</t>
  </si>
  <si>
    <t>CURSOLO-ORASSO (NO)</t>
  </si>
  <si>
    <t>CUZZAGO (NO)</t>
  </si>
  <si>
    <t>DAGNENTE (NO)</t>
  </si>
  <si>
    <t>DISSIMO (NO)</t>
  </si>
  <si>
    <t>SANT'EUSANIO FORCONESE (AQ)</t>
  </si>
  <si>
    <t>SANTO STEFANO DI SESSANIO (AQ)</t>
  </si>
  <si>
    <t>SASSA (AQ)</t>
  </si>
  <si>
    <t>SCANNO (AQ)</t>
  </si>
  <si>
    <t>SCONTRONE (AQ)</t>
  </si>
  <si>
    <t>SCOPPITO (AQ)</t>
  </si>
  <si>
    <t>SCURCOLA MARSICANA (AQ)</t>
  </si>
  <si>
    <t>SECINARO (AQ)</t>
  </si>
  <si>
    <t>SULMONA (AQ)</t>
  </si>
  <si>
    <t>TAGLIACOZZO (AQ)</t>
  </si>
  <si>
    <t>MAGLIANO SABINA (RI)</t>
  </si>
  <si>
    <t>MARCETELLI (RI)</t>
  </si>
  <si>
    <t>MICIGLIANO (RI)</t>
  </si>
  <si>
    <t>MOMPEO (RI)</t>
  </si>
  <si>
    <t>MONTASOLA (RI)</t>
  </si>
  <si>
    <t>CAPRIANA (TN)</t>
  </si>
  <si>
    <t>CARANO (TN)</t>
  </si>
  <si>
    <t>CARCIATO (TN)</t>
  </si>
  <si>
    <t>CARES (TN)</t>
  </si>
  <si>
    <t>CARISOLO (TN)</t>
  </si>
  <si>
    <t>CARZANO (TN)</t>
  </si>
  <si>
    <t>CASEZ (TN)</t>
  </si>
  <si>
    <t>CASTAGNE' (TN)</t>
  </si>
  <si>
    <t>VOLTORE (VA)</t>
  </si>
  <si>
    <t>ACERETO (BZ)</t>
  </si>
  <si>
    <t>ALBES (BZ)</t>
  </si>
  <si>
    <t>ALDINO (BZ)</t>
  </si>
  <si>
    <t>ALLIZ (BZ)</t>
  </si>
  <si>
    <t>ANDRIANO (BZ)</t>
  </si>
  <si>
    <t>ANTERIVO (BZ)</t>
  </si>
  <si>
    <t>001215</t>
  </si>
  <si>
    <t>A988</t>
  </si>
  <si>
    <t>098005</t>
  </si>
  <si>
    <t>D558</t>
  </si>
  <si>
    <t>080805</t>
  </si>
  <si>
    <t>D877</t>
  </si>
  <si>
    <t>041805</t>
  </si>
  <si>
    <t>E035</t>
  </si>
  <si>
    <t>14039</t>
  </si>
  <si>
    <t>L203</t>
  </si>
  <si>
    <t>016109</t>
  </si>
  <si>
    <t>H056</t>
  </si>
  <si>
    <t>67027</t>
  </si>
  <si>
    <t>COREGLIA LIGURE (GE)</t>
  </si>
  <si>
    <t>CORNIGLIANO LIGURE (GE)</t>
  </si>
  <si>
    <t>CROCEFIESCHI (GE)</t>
  </si>
  <si>
    <t>DAVAGNA (GE)</t>
  </si>
  <si>
    <t>FASCIA (GE)</t>
  </si>
  <si>
    <t>G498</t>
  </si>
  <si>
    <t>LASCARI (PA)</t>
  </si>
  <si>
    <t>LERCARA FRIDDI (PA)</t>
  </si>
  <si>
    <t>MARINEO (PA)</t>
  </si>
  <si>
    <t>MEZZOJUSO (PA)</t>
  </si>
  <si>
    <t>CHIARAVALLE (AN)</t>
  </si>
  <si>
    <t>COMUNE NON IDENTIFICATO D (AN)</t>
  </si>
  <si>
    <t>CORINALDO (AN)</t>
  </si>
  <si>
    <t>CUPRAMONTANA (AN)</t>
  </si>
  <si>
    <t>FABRIANO (AN)</t>
  </si>
  <si>
    <t>83041</t>
  </si>
  <si>
    <t>A347</t>
  </si>
  <si>
    <t>012004</t>
  </si>
  <si>
    <t>21051</t>
  </si>
  <si>
    <t>A371</t>
  </si>
  <si>
    <t>008004</t>
  </si>
  <si>
    <t>SAN GIOVANNI SUERGIU (CA)</t>
  </si>
  <si>
    <t>SAN NICOLO' GERREI (CA)</t>
  </si>
  <si>
    <t>SAN PANTALEO (CA)</t>
  </si>
  <si>
    <t>SAN SPERATE (CA)</t>
  </si>
  <si>
    <t>SAN VITO (CA)</t>
  </si>
  <si>
    <t>SANLURI (CA)</t>
  </si>
  <si>
    <t>SANTADI (CA)</t>
  </si>
  <si>
    <t>SANT'ANDREA FRIUS (CA)</t>
  </si>
  <si>
    <t>SANT'ANNA ARRESI (CA)</t>
  </si>
  <si>
    <t>GRATTERI (PA)</t>
  </si>
  <si>
    <t>ISNELLO (PA)</t>
  </si>
  <si>
    <t>ISOLA DELLE FEMMINE (PA)</t>
  </si>
  <si>
    <t>006008</t>
  </si>
  <si>
    <t>15050</t>
  </si>
  <si>
    <t>A245</t>
  </si>
  <si>
    <t>005003</t>
  </si>
  <si>
    <t>14010</t>
  </si>
  <si>
    <t>ASTI</t>
  </si>
  <si>
    <t>AT</t>
  </si>
  <si>
    <t>A312</t>
  </si>
  <si>
    <t>084003</t>
  </si>
  <si>
    <t>92021</t>
  </si>
  <si>
    <t>AGRIGENTO</t>
  </si>
  <si>
    <t>AG</t>
  </si>
  <si>
    <t>A351</t>
  </si>
  <si>
    <t>026003</t>
  </si>
  <si>
    <t>31011</t>
  </si>
  <si>
    <t>A471</t>
  </si>
  <si>
    <t>61046</t>
  </si>
  <si>
    <t>SCODOVACCA (UD)</t>
  </si>
  <si>
    <t>SEDEGLIANO (UD)</t>
  </si>
  <si>
    <t>096003</t>
  </si>
  <si>
    <t>13871</t>
  </si>
  <si>
    <t>A784</t>
  </si>
  <si>
    <t>040003</t>
  </si>
  <si>
    <t>003001</t>
  </si>
  <si>
    <t>A088</t>
  </si>
  <si>
    <t>064001</t>
  </si>
  <si>
    <t>83020</t>
  </si>
  <si>
    <t>017148</t>
  </si>
  <si>
    <t>25056</t>
  </si>
  <si>
    <t>G844</t>
  </si>
  <si>
    <t>022148</t>
  </si>
  <si>
    <t>H039</t>
  </si>
  <si>
    <t>006148</t>
  </si>
  <si>
    <t>H465</t>
  </si>
  <si>
    <t>003148</t>
  </si>
  <si>
    <t>004148</t>
  </si>
  <si>
    <t>F604</t>
  </si>
  <si>
    <t>063048</t>
  </si>
  <si>
    <t>80018</t>
  </si>
  <si>
    <t>F799</t>
  </si>
  <si>
    <t>037048</t>
  </si>
  <si>
    <t>40066</t>
  </si>
  <si>
    <t>G643</t>
  </si>
  <si>
    <t>020048</t>
  </si>
  <si>
    <t>H218</t>
  </si>
  <si>
    <t>73047</t>
  </si>
  <si>
    <t>042044</t>
  </si>
  <si>
    <t>60041</t>
  </si>
  <si>
    <t>I461</t>
  </si>
  <si>
    <t>034044</t>
  </si>
  <si>
    <t>L944</t>
  </si>
  <si>
    <t>030043</t>
  </si>
  <si>
    <t>D939</t>
  </si>
  <si>
    <t>021830</t>
  </si>
  <si>
    <t>E174</t>
  </si>
  <si>
    <t>008830</t>
  </si>
  <si>
    <t>G750</t>
  </si>
  <si>
    <t>009830</t>
  </si>
  <si>
    <t>L759</t>
  </si>
  <si>
    <t>006073</t>
  </si>
  <si>
    <t>D780</t>
  </si>
  <si>
    <t>017073</t>
  </si>
  <si>
    <t>D891</t>
  </si>
  <si>
    <t>024073</t>
  </si>
  <si>
    <t>36055</t>
  </si>
  <si>
    <t>F957</t>
  </si>
  <si>
    <t>019073</t>
  </si>
  <si>
    <t>26017</t>
  </si>
  <si>
    <t>G603</t>
  </si>
  <si>
    <t>028073</t>
  </si>
  <si>
    <t>H655</t>
  </si>
  <si>
    <t>023073</t>
  </si>
  <si>
    <t>37036</t>
  </si>
  <si>
    <t>I003</t>
  </si>
  <si>
    <t>063073</t>
  </si>
  <si>
    <t>80029</t>
  </si>
  <si>
    <t>I293</t>
  </si>
  <si>
    <t>092073</t>
  </si>
  <si>
    <t>002138</t>
  </si>
  <si>
    <t>065138</t>
  </si>
  <si>
    <t>I486</t>
  </si>
  <si>
    <t>62028</t>
  </si>
  <si>
    <t>I436</t>
  </si>
  <si>
    <t>094049</t>
  </si>
  <si>
    <t>I679</t>
  </si>
  <si>
    <t>054049</t>
  </si>
  <si>
    <t>I843</t>
  </si>
  <si>
    <t>021102</t>
  </si>
  <si>
    <t>L444</t>
  </si>
  <si>
    <t>063025</t>
  </si>
  <si>
    <t>C188</t>
  </si>
  <si>
    <t>023025</t>
  </si>
  <si>
    <t>37053</t>
  </si>
  <si>
    <t>C498</t>
  </si>
  <si>
    <t>098025</t>
  </si>
  <si>
    <t>26835</t>
  </si>
  <si>
    <t>D159</t>
  </si>
  <si>
    <t>029025</t>
  </si>
  <si>
    <t>D855</t>
  </si>
  <si>
    <t>021821</t>
  </si>
  <si>
    <t>D083</t>
  </si>
  <si>
    <t>016821</t>
  </si>
  <si>
    <t>D215</t>
  </si>
  <si>
    <t>001821</t>
  </si>
  <si>
    <t>D285</t>
  </si>
  <si>
    <t>008821</t>
  </si>
  <si>
    <t>F124</t>
  </si>
  <si>
    <t>002821</t>
  </si>
  <si>
    <t>F741</t>
  </si>
  <si>
    <t>009821</t>
  </si>
  <si>
    <t>G473</t>
  </si>
  <si>
    <t>010821</t>
  </si>
  <si>
    <t>H909</t>
  </si>
  <si>
    <t>041821</t>
  </si>
  <si>
    <t>I846</t>
  </si>
  <si>
    <t>006821</t>
  </si>
  <si>
    <t>10055</t>
  </si>
  <si>
    <t>G448</t>
  </si>
  <si>
    <t>062066</t>
  </si>
  <si>
    <t>09070</t>
  </si>
  <si>
    <t>A097</t>
  </si>
  <si>
    <t>095025</t>
  </si>
  <si>
    <t>09094</t>
  </si>
  <si>
    <t>CASTIONE DELLA PRESOLANA (BG)</t>
  </si>
  <si>
    <t>CASTRO (BG)</t>
  </si>
  <si>
    <t>CAVERNAGO (BG)</t>
  </si>
  <si>
    <t>CAZZANO SANT'ANDREA (BG)</t>
  </si>
  <si>
    <t>CENATE (BG)</t>
  </si>
  <si>
    <t>F291</t>
  </si>
  <si>
    <t>018849</t>
  </si>
  <si>
    <t>012849</t>
  </si>
  <si>
    <t>D446</t>
  </si>
  <si>
    <t>022849</t>
  </si>
  <si>
    <t>E533</t>
  </si>
  <si>
    <t>017849</t>
  </si>
  <si>
    <t>E567</t>
  </si>
  <si>
    <t>021849</t>
  </si>
  <si>
    <t>B083</t>
  </si>
  <si>
    <t>004033</t>
  </si>
  <si>
    <t>B204</t>
  </si>
  <si>
    <t>079043</t>
  </si>
  <si>
    <t>88041</t>
  </si>
  <si>
    <t>D261</t>
  </si>
  <si>
    <t>021043</t>
  </si>
  <si>
    <t>E481</t>
  </si>
  <si>
    <t>097043</t>
  </si>
  <si>
    <t>23827</t>
  </si>
  <si>
    <t>E581</t>
  </si>
  <si>
    <t>091043</t>
  </si>
  <si>
    <t>E736</t>
  </si>
  <si>
    <t>013912</t>
  </si>
  <si>
    <t>L892</t>
  </si>
  <si>
    <t>061099</t>
  </si>
  <si>
    <t>81039</t>
  </si>
  <si>
    <t>L844</t>
  </si>
  <si>
    <t>076100</t>
  </si>
  <si>
    <t>M269</t>
  </si>
  <si>
    <t>001100</t>
  </si>
  <si>
    <t>D433</t>
  </si>
  <si>
    <t>016100</t>
  </si>
  <si>
    <t>D606</t>
  </si>
  <si>
    <t>022100</t>
  </si>
  <si>
    <t>18018</t>
  </si>
  <si>
    <t>L024</t>
  </si>
  <si>
    <t>071059</t>
  </si>
  <si>
    <t>71018</t>
  </si>
  <si>
    <t>L842</t>
  </si>
  <si>
    <t>001059</t>
  </si>
  <si>
    <t>10022</t>
  </si>
  <si>
    <t>B791</t>
  </si>
  <si>
    <t>016059</t>
  </si>
  <si>
    <t>B971</t>
  </si>
  <si>
    <t>015059</t>
  </si>
  <si>
    <t>20062</t>
  </si>
  <si>
    <t>C003</t>
  </si>
  <si>
    <t>004059</t>
  </si>
  <si>
    <t>C376</t>
  </si>
  <si>
    <t>017059</t>
  </si>
  <si>
    <t>25033</t>
  </si>
  <si>
    <t>C893</t>
  </si>
  <si>
    <t>025022</t>
  </si>
  <si>
    <t>D686</t>
  </si>
  <si>
    <t>094022</t>
  </si>
  <si>
    <t>86095</t>
  </si>
  <si>
    <t>D811</t>
  </si>
  <si>
    <t>087022</t>
  </si>
  <si>
    <t>95035</t>
  </si>
  <si>
    <t>E854</t>
  </si>
  <si>
    <t>034022</t>
  </si>
  <si>
    <t>F340</t>
  </si>
  <si>
    <t>102022</t>
  </si>
  <si>
    <t>028099</t>
  </si>
  <si>
    <t>VA</t>
  </si>
  <si>
    <t>A290</t>
  </si>
  <si>
    <t>097003</t>
  </si>
  <si>
    <t>23841</t>
  </si>
  <si>
    <t>A301</t>
  </si>
  <si>
    <t>E686</t>
  </si>
  <si>
    <t>001838</t>
  </si>
  <si>
    <t>GERMANIA (I9)</t>
  </si>
  <si>
    <t>044020</t>
  </si>
  <si>
    <t>63040</t>
  </si>
  <si>
    <t>D652</t>
  </si>
  <si>
    <t>L616</t>
  </si>
  <si>
    <t>024115</t>
  </si>
  <si>
    <t>L723</t>
  </si>
  <si>
    <t>021115</t>
  </si>
  <si>
    <t>M067</t>
  </si>
  <si>
    <t>013115</t>
  </si>
  <si>
    <t>004115</t>
  </si>
  <si>
    <t>12056</t>
  </si>
  <si>
    <t>E887</t>
  </si>
  <si>
    <t>L809</t>
  </si>
  <si>
    <t>010066</t>
  </si>
  <si>
    <t>M105</t>
  </si>
  <si>
    <t>025066</t>
  </si>
  <si>
    <t>M108</t>
  </si>
  <si>
    <t>080066</t>
  </si>
  <si>
    <t>H408</t>
  </si>
  <si>
    <t>013066</t>
  </si>
  <si>
    <t>22052</t>
  </si>
  <si>
    <t>003066</t>
  </si>
  <si>
    <t>D675</t>
  </si>
  <si>
    <t>005066</t>
  </si>
  <si>
    <t>015852</t>
  </si>
  <si>
    <t>C617</t>
  </si>
  <si>
    <t>003852</t>
  </si>
  <si>
    <t>D657</t>
  </si>
  <si>
    <t>019852</t>
  </si>
  <si>
    <t>D301</t>
  </si>
  <si>
    <t>02012</t>
  </si>
  <si>
    <t>RIETI</t>
  </si>
  <si>
    <t>RI</t>
  </si>
  <si>
    <t>A258</t>
  </si>
  <si>
    <t>096002</t>
  </si>
  <si>
    <t>11011</t>
  </si>
  <si>
    <t>A452</t>
  </si>
  <si>
    <t>103005</t>
  </si>
  <si>
    <t>078109</t>
  </si>
  <si>
    <t>028038</t>
  </si>
  <si>
    <t>PONZONE (AL)</t>
  </si>
  <si>
    <t>POZZOL GROPPO (AL)</t>
  </si>
  <si>
    <t>PORRETTA TERME (BO)</t>
  </si>
  <si>
    <t>SALA BOLOGNESE (BO)</t>
  </si>
  <si>
    <t>SAN BENEDETTO VAL DI SAMB (BO)</t>
  </si>
  <si>
    <t>SAN GIORGIO DI PIANO (BO)</t>
  </si>
  <si>
    <t>SAN GIOVANNI IN PERSICETO (BO)</t>
  </si>
  <si>
    <t>SAN LAZZARO DI SAVENA (BO)</t>
  </si>
  <si>
    <t>SAN PIETRO IN CASALE (BO)</t>
  </si>
  <si>
    <t>FERRARA (FE)</t>
  </si>
  <si>
    <t>FORMIGNANA (FE)</t>
  </si>
  <si>
    <t>GORO (FE)</t>
  </si>
  <si>
    <t>005015</t>
  </si>
  <si>
    <t>14052</t>
  </si>
  <si>
    <t>B425</t>
  </si>
  <si>
    <t>058015</t>
  </si>
  <si>
    <t>00063</t>
  </si>
  <si>
    <t>B496</t>
  </si>
  <si>
    <t>G756</t>
  </si>
  <si>
    <t>013026</t>
  </si>
  <si>
    <t>A905</t>
  </si>
  <si>
    <t>10034</t>
  </si>
  <si>
    <t>C665</t>
  </si>
  <si>
    <t>015082</t>
  </si>
  <si>
    <t>C908</t>
  </si>
  <si>
    <t>006082</t>
  </si>
  <si>
    <t>15036</t>
  </si>
  <si>
    <t>015821</t>
  </si>
  <si>
    <t>B231</t>
  </si>
  <si>
    <t>013878</t>
  </si>
  <si>
    <t>D846</t>
  </si>
  <si>
    <t>015878</t>
  </si>
  <si>
    <t>E137</t>
  </si>
  <si>
    <t>022878</t>
  </si>
  <si>
    <t>F919</t>
  </si>
  <si>
    <t>019878</t>
  </si>
  <si>
    <t>G468</t>
  </si>
  <si>
    <t>017878</t>
  </si>
  <si>
    <t>G983</t>
  </si>
  <si>
    <t>012878</t>
  </si>
  <si>
    <t>H032</t>
  </si>
  <si>
    <t>080079</t>
  </si>
  <si>
    <t>012846</t>
  </si>
  <si>
    <t>017846</t>
  </si>
  <si>
    <t>E076</t>
  </si>
  <si>
    <t>022846</t>
  </si>
  <si>
    <t>E276</t>
  </si>
  <si>
    <t>35014</t>
  </si>
  <si>
    <t>D679</t>
  </si>
  <si>
    <t>080038</t>
  </si>
  <si>
    <t>89013</t>
  </si>
  <si>
    <t>E041</t>
  </si>
  <si>
    <t>075038</t>
  </si>
  <si>
    <t>73023</t>
  </si>
  <si>
    <t>E629</t>
  </si>
  <si>
    <t>026038</t>
  </si>
  <si>
    <t>E940</t>
  </si>
  <si>
    <t>098038</t>
  </si>
  <si>
    <t>F102</t>
  </si>
  <si>
    <t>SAINT VINCENT E GRENADINE (S9)</t>
  </si>
  <si>
    <t>SALOMONE (ISOLE) (I9)</t>
  </si>
  <si>
    <t>POMARICO (MT)</t>
  </si>
  <si>
    <t>ROTONDELLA (MT)</t>
  </si>
  <si>
    <t>SALANDRA (MT)</t>
  </si>
  <si>
    <t>CASTELBIANCO (SV)</t>
  </si>
  <si>
    <t>CASTELVECCHIO DI ROCCA BA (SV)</t>
  </si>
  <si>
    <t>CELLE LIGURE (SV)</t>
  </si>
  <si>
    <t>CENESI (SV)</t>
  </si>
  <si>
    <t>CENGIO (SV)</t>
  </si>
  <si>
    <t>CERIALE (SV)</t>
  </si>
  <si>
    <t>SILLAVENGO (NO)</t>
  </si>
  <si>
    <t>SIZZANO (NO)</t>
  </si>
  <si>
    <t>SOLOGNO (NO)</t>
  </si>
  <si>
    <t>SORISO (NO)</t>
  </si>
  <si>
    <t>SOVAZZA (NO)</t>
  </si>
  <si>
    <t>SOZZAGO (NO)</t>
  </si>
  <si>
    <t>VERUNO (NO)</t>
  </si>
  <si>
    <t>VESPOLATE (NO)</t>
  </si>
  <si>
    <t>VEZZO (NO)</t>
  </si>
  <si>
    <t>B852</t>
  </si>
  <si>
    <t>015839</t>
  </si>
  <si>
    <t>C017</t>
  </si>
  <si>
    <t>019839</t>
  </si>
  <si>
    <t>C433</t>
  </si>
  <si>
    <t>012839</t>
  </si>
  <si>
    <t>C535</t>
  </si>
  <si>
    <t>016093</t>
  </si>
  <si>
    <t>D406</t>
  </si>
  <si>
    <t>004093</t>
  </si>
  <si>
    <t>D856</t>
  </si>
  <si>
    <t>A994</t>
  </si>
  <si>
    <t>029803</t>
  </si>
  <si>
    <t>B060</t>
  </si>
  <si>
    <t>D596</t>
  </si>
  <si>
    <t>M006</t>
  </si>
  <si>
    <t>004223</t>
  </si>
  <si>
    <t>37031</t>
  </si>
  <si>
    <t>E284</t>
  </si>
  <si>
    <t>097039</t>
  </si>
  <si>
    <t>23898</t>
  </si>
  <si>
    <t>E287</t>
  </si>
  <si>
    <t>C707</t>
  </si>
  <si>
    <t>003077</t>
  </si>
  <si>
    <t>CAVALLINO-TREPORTI (VE)</t>
  </si>
  <si>
    <t>CAVARZERE (VE)</t>
  </si>
  <si>
    <t>CEGGIA (VE)</t>
  </si>
  <si>
    <t>CHIOGGIA (VE)</t>
  </si>
  <si>
    <t>CHIRIGNAGO (VE)</t>
  </si>
  <si>
    <t>CINTO CAOMAGGIORE (VE)</t>
  </si>
  <si>
    <t>CASAMARCIANO (NA)</t>
  </si>
  <si>
    <t>CASAMICCIOLA TERME (NA)</t>
  </si>
  <si>
    <t>CASANDRINO (NA)</t>
  </si>
  <si>
    <t>CASAVATORE (NA)</t>
  </si>
  <si>
    <t>G523</t>
  </si>
  <si>
    <t>046034</t>
  </si>
  <si>
    <t>55019</t>
  </si>
  <si>
    <t>L913</t>
  </si>
  <si>
    <t>005034</t>
  </si>
  <si>
    <t>C440</t>
  </si>
  <si>
    <t>058034</t>
  </si>
  <si>
    <t>00034</t>
  </si>
  <si>
    <t>32028</t>
  </si>
  <si>
    <t>L422</t>
  </si>
  <si>
    <t>008061</t>
  </si>
  <si>
    <t>46030</t>
  </si>
  <si>
    <t>A866</t>
  </si>
  <si>
    <t>098004</t>
  </si>
  <si>
    <t>26812</t>
  </si>
  <si>
    <t>A995</t>
  </si>
  <si>
    <t>050004</t>
  </si>
  <si>
    <t>56012</t>
  </si>
  <si>
    <t>B392</t>
  </si>
  <si>
    <t>081004</t>
  </si>
  <si>
    <t>91021</t>
  </si>
  <si>
    <t>B521</t>
  </si>
  <si>
    <t>027004</t>
  </si>
  <si>
    <t>B554</t>
  </si>
  <si>
    <t>036004</t>
  </si>
  <si>
    <t>41031</t>
  </si>
  <si>
    <t>B566</t>
  </si>
  <si>
    <t>074004</t>
  </si>
  <si>
    <t>72020</t>
  </si>
  <si>
    <t>C448</t>
  </si>
  <si>
    <t>038004</t>
  </si>
  <si>
    <t>44042</t>
  </si>
  <si>
    <t>C469</t>
  </si>
  <si>
    <t>MIRANDOLA (MO)</t>
  </si>
  <si>
    <t>VIGNALE MONFERRATO (AL)</t>
  </si>
  <si>
    <t>VIGNOLE BORBERA (AL)</t>
  </si>
  <si>
    <t>ROSALI' (RC)</t>
  </si>
  <si>
    <t>ROSARNO (RC)</t>
  </si>
  <si>
    <t>SALICE CALABRO (RC)</t>
  </si>
  <si>
    <t>SAMBATELLO (RC)</t>
  </si>
  <si>
    <t>SAMO (RC)</t>
  </si>
  <si>
    <t>SAMO DI CALABRIA (RC)</t>
  </si>
  <si>
    <t>SAN FERDINANDO (RC)</t>
  </si>
  <si>
    <t>SAN GIORGIO MORGETO (RC)</t>
  </si>
  <si>
    <t>070023</t>
  </si>
  <si>
    <t>D550</t>
  </si>
  <si>
    <t>083023</t>
  </si>
  <si>
    <t>015138</t>
  </si>
  <si>
    <t>20036</t>
  </si>
  <si>
    <t>F078</t>
  </si>
  <si>
    <t>006138</t>
  </si>
  <si>
    <t>15068</t>
  </si>
  <si>
    <t>G961</t>
  </si>
  <si>
    <t>017138</t>
  </si>
  <si>
    <t>G407</t>
  </si>
  <si>
    <t>018138</t>
  </si>
  <si>
    <t>27039</t>
  </si>
  <si>
    <t>I048</t>
  </si>
  <si>
    <t>VERDERIO SUPERIORE (CO)</t>
  </si>
  <si>
    <t>VERNA (CO)</t>
  </si>
  <si>
    <t>VERTEMATE (CO)</t>
  </si>
  <si>
    <t>VERTEMATE CON MINOPRIO (CO)</t>
  </si>
  <si>
    <t>VESTRENO (CO)</t>
  </si>
  <si>
    <t>VIGANO' (CO)</t>
  </si>
  <si>
    <t>VILLA GUARDIA (CO)</t>
  </si>
  <si>
    <t>VILLA ROMANO' (CO)</t>
  </si>
  <si>
    <t>015935</t>
  </si>
  <si>
    <t>E267</t>
  </si>
  <si>
    <t>031838</t>
  </si>
  <si>
    <t>E277</t>
  </si>
  <si>
    <t>021838</t>
  </si>
  <si>
    <t>E676</t>
  </si>
  <si>
    <t>016838</t>
  </si>
  <si>
    <t>BOSCOREALE (NA)</t>
  </si>
  <si>
    <t>BOSCOTRECASE (NA)</t>
  </si>
  <si>
    <t>BRUSCIANO (NA)</t>
  </si>
  <si>
    <t>CAIVANO (NA)</t>
  </si>
  <si>
    <t>CALVIZZANO (NA)</t>
  </si>
  <si>
    <t>CAMPOSANO (NA)</t>
  </si>
  <si>
    <t>CAPRI (NA)</t>
  </si>
  <si>
    <t>034042</t>
  </si>
  <si>
    <t>43029</t>
  </si>
  <si>
    <t>L346</t>
  </si>
  <si>
    <t>018042</t>
  </si>
  <si>
    <t>C414</t>
  </si>
  <si>
    <t>065042</t>
  </si>
  <si>
    <t>84053</t>
  </si>
  <si>
    <t>C676</t>
  </si>
  <si>
    <t>064042</t>
  </si>
  <si>
    <t>003003</t>
  </si>
  <si>
    <t>28030</t>
  </si>
  <si>
    <t>071003</t>
  </si>
  <si>
    <t>71020</t>
  </si>
  <si>
    <t>23014</t>
  </si>
  <si>
    <t>A273</t>
  </si>
  <si>
    <t>064003</t>
  </si>
  <si>
    <t>83040</t>
  </si>
  <si>
    <t>A284</t>
  </si>
  <si>
    <t>021003</t>
  </si>
  <si>
    <t>A306</t>
  </si>
  <si>
    <t>057003</t>
  </si>
  <si>
    <t>02013</t>
  </si>
  <si>
    <t>A315</t>
  </si>
  <si>
    <t>43035</t>
  </si>
  <si>
    <t>D526</t>
  </si>
  <si>
    <t>055013</t>
  </si>
  <si>
    <t>05016</t>
  </si>
  <si>
    <t>D570</t>
  </si>
  <si>
    <t>102013</t>
  </si>
  <si>
    <t>89843</t>
  </si>
  <si>
    <t>CASOLA DI NAPOLI (NA)</t>
  </si>
  <si>
    <t>E160</t>
  </si>
  <si>
    <t>007031</t>
  </si>
  <si>
    <t>A052</t>
  </si>
  <si>
    <t>023001</t>
  </si>
  <si>
    <t>37010</t>
  </si>
  <si>
    <t>082013</t>
  </si>
  <si>
    <t>B123</t>
  </si>
  <si>
    <t>001036</t>
  </si>
  <si>
    <t>Piante orticole a pieno campo (carota, aglio, patata, insalata, cocomero, ecc.) e fungaia semplice</t>
  </si>
  <si>
    <t>G338</t>
  </si>
  <si>
    <t>012126</t>
  </si>
  <si>
    <t>L115</t>
  </si>
  <si>
    <t>030126</t>
  </si>
  <si>
    <t>L382</t>
  </si>
  <si>
    <t>001126</t>
  </si>
  <si>
    <t>E394</t>
  </si>
  <si>
    <t>026039</t>
  </si>
  <si>
    <t>F009</t>
  </si>
  <si>
    <t>062039</t>
  </si>
  <si>
    <t>73049</t>
  </si>
  <si>
    <t>H632</t>
  </si>
  <si>
    <t>090064</t>
  </si>
  <si>
    <t>07100</t>
  </si>
  <si>
    <t>I452</t>
  </si>
  <si>
    <t>095064</t>
  </si>
  <si>
    <t>L023</t>
  </si>
  <si>
    <t>I99064</t>
  </si>
  <si>
    <t>Z134</t>
  </si>
  <si>
    <t>016065</t>
  </si>
  <si>
    <t>24063</t>
  </si>
  <si>
    <t>C337</t>
  </si>
  <si>
    <t>013065</t>
  </si>
  <si>
    <t>22012</t>
  </si>
  <si>
    <t>C520</t>
  </si>
  <si>
    <t>022065</t>
  </si>
  <si>
    <t>C944</t>
  </si>
  <si>
    <t>017065</t>
  </si>
  <si>
    <t>25047</t>
  </si>
  <si>
    <t>TORELLA DEL SANNIO (CB)</t>
  </si>
  <si>
    <t>C858</t>
  </si>
  <si>
    <t>024034</t>
  </si>
  <si>
    <t>D192</t>
  </si>
  <si>
    <t>079058</t>
  </si>
  <si>
    <t>88045</t>
  </si>
  <si>
    <t>E031</t>
  </si>
  <si>
    <t>021058</t>
  </si>
  <si>
    <t>39056</t>
  </si>
  <si>
    <t>F949</t>
  </si>
  <si>
    <t>091058</t>
  </si>
  <si>
    <t>G064</t>
  </si>
  <si>
    <t>076058</t>
  </si>
  <si>
    <t>G496</t>
  </si>
  <si>
    <t>I653</t>
  </si>
  <si>
    <t>B240</t>
  </si>
  <si>
    <t>013036</t>
  </si>
  <si>
    <t>22071</t>
  </si>
  <si>
    <t>B346</t>
  </si>
  <si>
    <t>003036</t>
  </si>
  <si>
    <t>28064</t>
  </si>
  <si>
    <t>B823</t>
  </si>
  <si>
    <t>VILLORBA (TV)</t>
  </si>
  <si>
    <t>VITTORIO VENETO (TV)</t>
  </si>
  <si>
    <t>VOLPAGO DEL MONTELLO (TV)</t>
  </si>
  <si>
    <t>ZENSON DI PIAVE (TV)</t>
  </si>
  <si>
    <t>ZERO BRANCO (TV)</t>
  </si>
  <si>
    <t>ANNONE VENETO (VE)</t>
  </si>
  <si>
    <t>BURANO (VE)</t>
  </si>
  <si>
    <t>CAMPAGNA LUPIA (VE)</t>
  </si>
  <si>
    <t>CAMPOLONGO MAGGIORE (VE)</t>
  </si>
  <si>
    <t>CAMPONOGARA (VE)</t>
  </si>
  <si>
    <t>CAORLE (VE)</t>
  </si>
  <si>
    <t>065134</t>
  </si>
  <si>
    <t>84073</t>
  </si>
  <si>
    <t>I422</t>
  </si>
  <si>
    <t>015134</t>
  </si>
  <si>
    <t>E921</t>
  </si>
  <si>
    <t>003134</t>
  </si>
  <si>
    <t>I052</t>
  </si>
  <si>
    <t>030134</t>
  </si>
  <si>
    <t>33059</t>
  </si>
  <si>
    <t>M034</t>
  </si>
  <si>
    <t>017135</t>
  </si>
  <si>
    <t>G354</t>
  </si>
  <si>
    <t>022135</t>
  </si>
  <si>
    <t>G313</t>
  </si>
  <si>
    <t>078135</t>
  </si>
  <si>
    <t>I388</t>
  </si>
  <si>
    <t>002135</t>
  </si>
  <si>
    <t>13028</t>
  </si>
  <si>
    <t>I545</t>
  </si>
  <si>
    <t>012135</t>
  </si>
  <si>
    <t>CANALE D'AGORDO (BL)</t>
  </si>
  <si>
    <t>SANTA LUCIA DI SERINO (AV)</t>
  </si>
  <si>
    <t>SANTA PAOLINA (AV)</t>
  </si>
  <si>
    <t>SANT'AGATA IRPINA (AV)</t>
  </si>
  <si>
    <t>SANT'ANDREA DI CONZA (AV)</t>
  </si>
  <si>
    <t>SANT'ANGELO A SCALA (AV)</t>
  </si>
  <si>
    <t>SANT'ANGELO ALL'ESCA (AV)</t>
  </si>
  <si>
    <t>FLERES (BZ)</t>
  </si>
  <si>
    <t>FOIANA (BZ)</t>
  </si>
  <si>
    <t>FORTEZZA (BZ)</t>
  </si>
  <si>
    <t>COMUNE NON IDENTIFICATO D (BL)</t>
  </si>
  <si>
    <t>CORTINA D'AMPEZZO (BL)</t>
  </si>
  <si>
    <t>DANTA (BL)</t>
  </si>
  <si>
    <t>DESENZANO AL SERIO (BG)</t>
  </si>
  <si>
    <t>DEZZO DI SCALVE (BG)</t>
  </si>
  <si>
    <t>DOSSENA (BG)</t>
  </si>
  <si>
    <t>019833</t>
  </si>
  <si>
    <t>C233</t>
  </si>
  <si>
    <t>003833</t>
  </si>
  <si>
    <t>C366</t>
  </si>
  <si>
    <t>017833</t>
  </si>
  <si>
    <t>D063</t>
  </si>
  <si>
    <t>FIE' ALLO SCILIAR (BZ)</t>
  </si>
  <si>
    <t>015021</t>
  </si>
  <si>
    <t>20045</t>
  </si>
  <si>
    <t>A818</t>
  </si>
  <si>
    <t>003021</t>
  </si>
  <si>
    <t>A929</t>
  </si>
  <si>
    <t>056021</t>
  </si>
  <si>
    <t>01033</t>
  </si>
  <si>
    <t>C765</t>
  </si>
  <si>
    <t>057021</t>
  </si>
  <si>
    <t>C591</t>
  </si>
  <si>
    <t>012051</t>
  </si>
  <si>
    <t>21033</t>
  </si>
  <si>
    <t>C751</t>
  </si>
  <si>
    <t>044037</t>
  </si>
  <si>
    <t>F509</t>
  </si>
  <si>
    <t>I678</t>
  </si>
  <si>
    <t>048047</t>
  </si>
  <si>
    <t>50049</t>
  </si>
  <si>
    <t>033047</t>
  </si>
  <si>
    <t>M165</t>
  </si>
  <si>
    <t>036047</t>
  </si>
  <si>
    <t>41059</t>
  </si>
  <si>
    <t>M183</t>
  </si>
  <si>
    <t>080047</t>
  </si>
  <si>
    <t>28805</t>
  </si>
  <si>
    <t>001291</t>
  </si>
  <si>
    <t>L726</t>
  </si>
  <si>
    <t>001292</t>
  </si>
  <si>
    <t>10078</t>
  </si>
  <si>
    <t>L727</t>
  </si>
  <si>
    <t>001293</t>
  </si>
  <si>
    <t>10038</t>
  </si>
  <si>
    <t>L779</t>
  </si>
  <si>
    <t>013208</t>
  </si>
  <si>
    <t>I167</t>
  </si>
  <si>
    <t>016208</t>
  </si>
  <si>
    <t>E399</t>
  </si>
  <si>
    <t>001834</t>
  </si>
  <si>
    <t>E937</t>
  </si>
  <si>
    <t>008834</t>
  </si>
  <si>
    <t>I456</t>
  </si>
  <si>
    <t>058004</t>
  </si>
  <si>
    <t>14034</t>
  </si>
  <si>
    <t>A300</t>
  </si>
  <si>
    <t>95024</t>
  </si>
  <si>
    <t>A028</t>
  </si>
  <si>
    <t>082004</t>
  </si>
  <si>
    <t>90010</t>
  </si>
  <si>
    <t>A229</t>
  </si>
  <si>
    <t>063004</t>
  </si>
  <si>
    <t>80071</t>
  </si>
  <si>
    <t>A268</t>
  </si>
  <si>
    <t>078004</t>
  </si>
  <si>
    <t>87031</t>
  </si>
  <si>
    <t>A102</t>
  </si>
  <si>
    <t>009004</t>
  </si>
  <si>
    <t>17011</t>
  </si>
  <si>
    <t>A166</t>
  </si>
  <si>
    <t>F118</t>
  </si>
  <si>
    <t>097050</t>
  </si>
  <si>
    <t>23817</t>
  </si>
  <si>
    <t>F265</t>
  </si>
  <si>
    <t>076050</t>
  </si>
  <si>
    <t>F295</t>
  </si>
  <si>
    <t>103050</t>
  </si>
  <si>
    <t>G062</t>
  </si>
  <si>
    <t>057050</t>
  </si>
  <si>
    <t>02025</t>
  </si>
  <si>
    <t>G513</t>
  </si>
  <si>
    <t>002809</t>
  </si>
  <si>
    <t>C546</t>
  </si>
  <si>
    <t>006809</t>
  </si>
  <si>
    <t>A355</t>
  </si>
  <si>
    <t>015095</t>
  </si>
  <si>
    <t>H863</t>
  </si>
  <si>
    <t>028092</t>
  </si>
  <si>
    <t>35038</t>
  </si>
  <si>
    <t>L270</t>
  </si>
  <si>
    <t>065092</t>
  </si>
  <si>
    <t>G455</t>
  </si>
  <si>
    <t>002092</t>
  </si>
  <si>
    <t>091092</t>
  </si>
  <si>
    <t>L172</t>
  </si>
  <si>
    <t>092092</t>
  </si>
  <si>
    <t>G929</t>
  </si>
  <si>
    <t>38045</t>
  </si>
  <si>
    <t>C756</t>
  </si>
  <si>
    <t>012061</t>
  </si>
  <si>
    <t>D217</t>
  </si>
  <si>
    <t>003061</t>
  </si>
  <si>
    <t>96019</t>
  </si>
  <si>
    <t>H574</t>
  </si>
  <si>
    <t>099016</t>
  </si>
  <si>
    <t>47832</t>
  </si>
  <si>
    <t>H801</t>
  </si>
  <si>
    <t>080016</t>
  </si>
  <si>
    <t>89050</t>
  </si>
  <si>
    <t>B379</t>
  </si>
  <si>
    <t>083016</t>
  </si>
  <si>
    <t>98053</t>
  </si>
  <si>
    <t>C347</t>
  </si>
  <si>
    <t>053016</t>
  </si>
  <si>
    <t>58019</t>
  </si>
  <si>
    <t>F437</t>
  </si>
  <si>
    <t>05031</t>
  </si>
  <si>
    <t>A439</t>
  </si>
  <si>
    <t>030005</t>
  </si>
  <si>
    <t>33022</t>
  </si>
  <si>
    <t>A447</t>
  </si>
  <si>
    <t>VILLA DEL BOSCO (BI)</t>
  </si>
  <si>
    <t>VILLANOVA BIELLESE (BI)</t>
  </si>
  <si>
    <t>VIVERONE (BI)</t>
  </si>
  <si>
    <t>019028</t>
  </si>
  <si>
    <t>C435</t>
  </si>
  <si>
    <t>063028</t>
  </si>
  <si>
    <t>C697</t>
  </si>
  <si>
    <t>023028</t>
  </si>
  <si>
    <t>C897</t>
  </si>
  <si>
    <t>026028</t>
  </si>
  <si>
    <t>31043</t>
  </si>
  <si>
    <t>F664</t>
  </si>
  <si>
    <t>008050</t>
  </si>
  <si>
    <t>H328</t>
  </si>
  <si>
    <t>080050</t>
  </si>
  <si>
    <t>093017</t>
  </si>
  <si>
    <t>13836</t>
  </si>
  <si>
    <t>D094</t>
  </si>
  <si>
    <t>091020</t>
  </si>
  <si>
    <t>08043</t>
  </si>
  <si>
    <t>93100</t>
  </si>
  <si>
    <t>B429</t>
  </si>
  <si>
    <t>101004</t>
  </si>
  <si>
    <t>88822</t>
  </si>
  <si>
    <t>B857</t>
  </si>
  <si>
    <t>052004</t>
  </si>
  <si>
    <t>53031</t>
  </si>
  <si>
    <t>B984</t>
  </si>
  <si>
    <t>088004</t>
  </si>
  <si>
    <t>85022</t>
  </si>
  <si>
    <t>A666</t>
  </si>
  <si>
    <t>072011</t>
  </si>
  <si>
    <t>071061</t>
  </si>
  <si>
    <t>M131</t>
  </si>
  <si>
    <t>044061</t>
  </si>
  <si>
    <t>63018</t>
  </si>
  <si>
    <t>G921</t>
  </si>
  <si>
    <t>063061</t>
  </si>
  <si>
    <t>80079</t>
  </si>
  <si>
    <t>H072</t>
  </si>
  <si>
    <t>079061</t>
  </si>
  <si>
    <t>88065</t>
  </si>
  <si>
    <t>E239</t>
  </si>
  <si>
    <t>015061</t>
  </si>
  <si>
    <t>C033</t>
  </si>
  <si>
    <t>004061</t>
  </si>
  <si>
    <t>12044</t>
  </si>
  <si>
    <t>C466</t>
  </si>
  <si>
    <t>018061</t>
  </si>
  <si>
    <t>D348</t>
  </si>
  <si>
    <t>019061</t>
  </si>
  <si>
    <t>26045</t>
  </si>
  <si>
    <t>F771</t>
  </si>
  <si>
    <t>028061</t>
  </si>
  <si>
    <t>G461</t>
  </si>
  <si>
    <t>023061</t>
  </si>
  <si>
    <t>H048</t>
  </si>
  <si>
    <t>I674</t>
  </si>
  <si>
    <t>701713</t>
  </si>
  <si>
    <t>702714</t>
  </si>
  <si>
    <t>E105</t>
  </si>
  <si>
    <t>022852</t>
  </si>
  <si>
    <t>E643</t>
  </si>
  <si>
    <t>F589</t>
  </si>
  <si>
    <t>F649</t>
  </si>
  <si>
    <t>S99716</t>
  </si>
  <si>
    <t>058109</t>
  </si>
  <si>
    <t>L625</t>
  </si>
  <si>
    <t>001109</t>
  </si>
  <si>
    <t>D805</t>
  </si>
  <si>
    <t>013109</t>
  </si>
  <si>
    <t>015987</t>
  </si>
  <si>
    <t>G501</t>
  </si>
  <si>
    <t>015988</t>
  </si>
  <si>
    <t>H234</t>
  </si>
  <si>
    <t>015989</t>
  </si>
  <si>
    <t>M205</t>
  </si>
  <si>
    <t>999999</t>
  </si>
  <si>
    <t>084999</t>
  </si>
  <si>
    <t>006999</t>
  </si>
  <si>
    <t>042999</t>
  </si>
  <si>
    <t>007999</t>
  </si>
  <si>
    <t>051999</t>
  </si>
  <si>
    <t>044999</t>
  </si>
  <si>
    <t>005999</t>
  </si>
  <si>
    <t>064999</t>
  </si>
  <si>
    <t>072999</t>
  </si>
  <si>
    <t>025999</t>
  </si>
  <si>
    <t>062999</t>
  </si>
  <si>
    <t>016999</t>
  </si>
  <si>
    <t>096999</t>
  </si>
  <si>
    <t>037999</t>
  </si>
  <si>
    <t>021999</t>
  </si>
  <si>
    <t>054016</t>
  </si>
  <si>
    <t>084040</t>
  </si>
  <si>
    <t>I356</t>
  </si>
  <si>
    <t>034040</t>
  </si>
  <si>
    <t>43059</t>
  </si>
  <si>
    <t>L229</t>
  </si>
  <si>
    <t>078040</t>
  </si>
  <si>
    <t>87022</t>
  </si>
  <si>
    <t>C588</t>
  </si>
  <si>
    <t>080040</t>
  </si>
  <si>
    <t>89043</t>
  </si>
  <si>
    <t>E212</t>
  </si>
  <si>
    <t>012040</t>
  </si>
  <si>
    <t>060066</t>
  </si>
  <si>
    <t>093016</t>
  </si>
  <si>
    <t>C791</t>
  </si>
  <si>
    <t>033016</t>
  </si>
  <si>
    <t>C838</t>
  </si>
  <si>
    <t>025016</t>
  </si>
  <si>
    <t>32043</t>
  </si>
  <si>
    <t>A266</t>
  </si>
  <si>
    <t>088003</t>
  </si>
  <si>
    <t>97013</t>
  </si>
  <si>
    <t>C927</t>
  </si>
  <si>
    <t>029003</t>
  </si>
  <si>
    <t>45031</t>
  </si>
  <si>
    <t>A435</t>
  </si>
  <si>
    <t>092003</t>
  </si>
  <si>
    <t>09032</t>
  </si>
  <si>
    <t>A474</t>
  </si>
  <si>
    <t>077003</t>
  </si>
  <si>
    <t>75012</t>
  </si>
  <si>
    <t>A801</t>
  </si>
  <si>
    <t>C577</t>
  </si>
  <si>
    <t>043011</t>
  </si>
  <si>
    <t>C582</t>
  </si>
  <si>
    <t>034011</t>
  </si>
  <si>
    <t>BOGLIUNO ()</t>
  </si>
  <si>
    <t>BRIONI MAGGIORE ()</t>
  </si>
  <si>
    <t>BUIE D'ISTRIA ()</t>
  </si>
  <si>
    <t>ASTI (AT)</t>
  </si>
  <si>
    <t>AZZANO D'ASTI (AT)</t>
  </si>
  <si>
    <t>024110</t>
  </si>
  <si>
    <t>L433</t>
  </si>
  <si>
    <t>058110</t>
  </si>
  <si>
    <t>00038</t>
  </si>
  <si>
    <t>L639</t>
  </si>
  <si>
    <t>001110</t>
  </si>
  <si>
    <t>D812</t>
  </si>
  <si>
    <t>006110</t>
  </si>
  <si>
    <t>F713</t>
  </si>
  <si>
    <t>065110</t>
  </si>
  <si>
    <t>G426</t>
  </si>
  <si>
    <t>063090</t>
  </si>
  <si>
    <t>M273</t>
  </si>
  <si>
    <t>080090</t>
  </si>
  <si>
    <t>I936</t>
  </si>
  <si>
    <t>001090</t>
  </si>
  <si>
    <t>10093</t>
  </si>
  <si>
    <t>C860</t>
  </si>
  <si>
    <t>CARMIGNANO (PO)</t>
  </si>
  <si>
    <t>COMUNE NON IDENTIFICATO D (PO)</t>
  </si>
  <si>
    <t>MONTEMURLO (PO)</t>
  </si>
  <si>
    <t>POGGIO A CAIANO (PO)</t>
  </si>
  <si>
    <t>PRATO (PO)</t>
  </si>
  <si>
    <t>VAIANO (PO)</t>
  </si>
  <si>
    <t>ROMAGNESE (PV)</t>
  </si>
  <si>
    <t>POMARANCE (PI)</t>
  </si>
  <si>
    <t>PONSACCO (PI)</t>
  </si>
  <si>
    <t>TARCES (BZ)</t>
  </si>
  <si>
    <t>TARRES (BZ)</t>
  </si>
  <si>
    <t>TELVES (BZ)</t>
  </si>
  <si>
    <t>TEODONE (BZ)</t>
  </si>
  <si>
    <t>TERENTO (BZ)</t>
  </si>
  <si>
    <t>TERLANO (BZ)</t>
  </si>
  <si>
    <t>TERMENO (BZ)</t>
  </si>
  <si>
    <t>TESIDO (BZ)</t>
  </si>
  <si>
    <t>TESIMO (BZ)</t>
  </si>
  <si>
    <t>TIRES (BZ)</t>
  </si>
  <si>
    <t>BAGALADI (RC)</t>
  </si>
  <si>
    <t>BAGNARA CALABRA (RC)</t>
  </si>
  <si>
    <t>BENESTARE (RC)</t>
  </si>
  <si>
    <t>BIANCO (RC)</t>
  </si>
  <si>
    <t>BIVONGI (RC)</t>
  </si>
  <si>
    <t>BOVA (RC)</t>
  </si>
  <si>
    <t>BOVA MARINA (RC)</t>
  </si>
  <si>
    <t>070074</t>
  </si>
  <si>
    <t>86048</t>
  </si>
  <si>
    <t>Laurea in Scienze Forestali</t>
  </si>
  <si>
    <t>Laurea in Medicina Veterinaria</t>
  </si>
  <si>
    <t>Perito Agrario</t>
  </si>
  <si>
    <t>Agrotecnico</t>
  </si>
  <si>
    <t>CAMPOROTONDO DI FIASTRONE (MC)</t>
  </si>
  <si>
    <t>CASTELRAIMONDO (MC)</t>
  </si>
  <si>
    <t>CASTELSANTANGELO SUL NERA (MC)</t>
  </si>
  <si>
    <t>CESSAPALOMBO (MC)</t>
  </si>
  <si>
    <t>MACERATA (MC)</t>
  </si>
  <si>
    <t>MATELICA (MC)</t>
  </si>
  <si>
    <t>MOGLIANO (MC)</t>
  </si>
  <si>
    <t>MONTE CAVALLO (MC)</t>
  </si>
  <si>
    <t>MONTE SAN GIUSTO (MC)</t>
  </si>
  <si>
    <t>RODI' MILICI (ME)</t>
  </si>
  <si>
    <t>ROMETTA (ME)</t>
  </si>
  <si>
    <t>SALINA (ME)</t>
  </si>
  <si>
    <t>SAN FILIPPO DEL MELA (ME)</t>
  </si>
  <si>
    <t>SAN FRATELLO (ME)</t>
  </si>
  <si>
    <t>ARCHI (CH)</t>
  </si>
  <si>
    <t>ARI (CH)</t>
  </si>
  <si>
    <t>ARIELLI (CH)</t>
  </si>
  <si>
    <t>PAPUA NUOVA GUINEA (S9)</t>
  </si>
  <si>
    <t>PAPUASIA (I9)</t>
  </si>
  <si>
    <t>H491</t>
  </si>
  <si>
    <t>H707</t>
  </si>
  <si>
    <t>016128</t>
  </si>
  <si>
    <t>24065</t>
  </si>
  <si>
    <t>E704</t>
  </si>
  <si>
    <t>022128</t>
  </si>
  <si>
    <t>F929</t>
  </si>
  <si>
    <t>017128</t>
  </si>
  <si>
    <t>G179</t>
  </si>
  <si>
    <t>003128</t>
  </si>
  <si>
    <t>018128</t>
  </si>
  <si>
    <t>H505</t>
  </si>
  <si>
    <t>078128</t>
  </si>
  <si>
    <t>I165</t>
  </si>
  <si>
    <t>L212</t>
  </si>
  <si>
    <t>078147</t>
  </si>
  <si>
    <t>L134</t>
  </si>
  <si>
    <t>90038</t>
  </si>
  <si>
    <t>H070</t>
  </si>
  <si>
    <t>103060</t>
  </si>
  <si>
    <t>28856</t>
  </si>
  <si>
    <t>H203</t>
  </si>
  <si>
    <t>057060</t>
  </si>
  <si>
    <t>H354</t>
  </si>
  <si>
    <t>070060</t>
  </si>
  <si>
    <t>C441</t>
  </si>
  <si>
    <t>022060</t>
  </si>
  <si>
    <t>C727</t>
  </si>
  <si>
    <t>082060</t>
  </si>
  <si>
    <t>B167</t>
  </si>
  <si>
    <t>012030</t>
  </si>
  <si>
    <t>B634</t>
  </si>
  <si>
    <t>09025</t>
  </si>
  <si>
    <t>H974</t>
  </si>
  <si>
    <t>C851</t>
  </si>
  <si>
    <t>057024</t>
  </si>
  <si>
    <t>C959</t>
  </si>
  <si>
    <t>SAVIGNONE (GE)</t>
  </si>
  <si>
    <t>SERRA RICCO' (GE)</t>
  </si>
  <si>
    <t>ALFONSINE (RA)</t>
  </si>
  <si>
    <t>BAGNACAVALLO (RA)</t>
  </si>
  <si>
    <t>BAGNARA DI ROMAGNA (RA)</t>
  </si>
  <si>
    <t>BRISIGHELLA (RA)</t>
  </si>
  <si>
    <t>CASOLA VALSENIO (RA)</t>
  </si>
  <si>
    <t>CASTEL BOLOGNESE (RA)</t>
  </si>
  <si>
    <t>CERVIA (RA)</t>
  </si>
  <si>
    <t>COMUNE NON IDENTIFICATO D (RA)</t>
  </si>
  <si>
    <t>CONSELICE (RA)</t>
  </si>
  <si>
    <t>H323</t>
  </si>
  <si>
    <t>056045</t>
  </si>
  <si>
    <t>01037</t>
  </si>
  <si>
    <t>H534</t>
  </si>
  <si>
    <t>095045</t>
  </si>
  <si>
    <t>09086</t>
  </si>
  <si>
    <t>H756</t>
  </si>
  <si>
    <t>102045</t>
  </si>
  <si>
    <t>L607</t>
  </si>
  <si>
    <t>034045</t>
  </si>
  <si>
    <t>L672</t>
  </si>
  <si>
    <t>080045</t>
  </si>
  <si>
    <t>89046</t>
  </si>
  <si>
    <t>E956</t>
  </si>
  <si>
    <t>044045</t>
  </si>
  <si>
    <t>044056</t>
  </si>
  <si>
    <t>63049</t>
  </si>
  <si>
    <t>G289</t>
  </si>
  <si>
    <t>026056</t>
  </si>
  <si>
    <t>G408</t>
  </si>
  <si>
    <t>090056</t>
  </si>
  <si>
    <t>07034</t>
  </si>
  <si>
    <t>G450</t>
  </si>
  <si>
    <t>060056</t>
  </si>
  <si>
    <t>03037</t>
  </si>
  <si>
    <t>G838</t>
  </si>
  <si>
    <t>070056</t>
  </si>
  <si>
    <t>H083</t>
  </si>
  <si>
    <t>062056</t>
  </si>
  <si>
    <t>TERENZO (PR)</t>
  </si>
  <si>
    <t>TIZZANO VAL PARMA (PR)</t>
  </si>
  <si>
    <t>TORNOLO (PR)</t>
  </si>
  <si>
    <t>TORRILE (PR)</t>
  </si>
  <si>
    <t>TRAVERSETOLO (PR)</t>
  </si>
  <si>
    <t>TRECASALI (PR)</t>
  </si>
  <si>
    <t>H227</t>
  </si>
  <si>
    <t>054056</t>
  </si>
  <si>
    <t>06019</t>
  </si>
  <si>
    <t>D786</t>
  </si>
  <si>
    <t>079056</t>
  </si>
  <si>
    <t>022182</t>
  </si>
  <si>
    <t>I949</t>
  </si>
  <si>
    <t>017182</t>
  </si>
  <si>
    <t>061100</t>
  </si>
  <si>
    <t>M092</t>
  </si>
  <si>
    <t>022101</t>
  </si>
  <si>
    <t>38076</t>
  </si>
  <si>
    <t>E461</t>
  </si>
  <si>
    <t>017101</t>
  </si>
  <si>
    <t>E865</t>
  </si>
  <si>
    <t>078030</t>
  </si>
  <si>
    <t>C301</t>
  </si>
  <si>
    <t>061030</t>
  </si>
  <si>
    <t>098057</t>
  </si>
  <si>
    <t>26827</t>
  </si>
  <si>
    <t>L125</t>
  </si>
  <si>
    <t>071057</t>
  </si>
  <si>
    <t>71049</t>
  </si>
  <si>
    <t>B915</t>
  </si>
  <si>
    <t>075057</t>
  </si>
  <si>
    <t>73028</t>
  </si>
  <si>
    <t>VILLENEUVE (AO)</t>
  </si>
  <si>
    <t>ADRARA SAN MARTINO (BG)</t>
  </si>
  <si>
    <t>B947</t>
  </si>
  <si>
    <t>022058</t>
  </si>
  <si>
    <t>C700</t>
  </si>
  <si>
    <t>017058</t>
  </si>
  <si>
    <t>C883</t>
  </si>
  <si>
    <t>012058</t>
  </si>
  <si>
    <t>24045</t>
  </si>
  <si>
    <t>D490</t>
  </si>
  <si>
    <t>004096</t>
  </si>
  <si>
    <t>D967</t>
  </si>
  <si>
    <t>006096</t>
  </si>
  <si>
    <t>F293</t>
  </si>
  <si>
    <t>030096</t>
  </si>
  <si>
    <t>H352</t>
  </si>
  <si>
    <t>019096</t>
  </si>
  <si>
    <t>016096</t>
  </si>
  <si>
    <t>004245</t>
  </si>
  <si>
    <t>12089</t>
  </si>
  <si>
    <t>L974</t>
  </si>
  <si>
    <t>016245</t>
  </si>
  <si>
    <t>M147</t>
  </si>
  <si>
    <t>015245</t>
  </si>
  <si>
    <t>H936</t>
  </si>
  <si>
    <t>004246</t>
  </si>
  <si>
    <t>010042</t>
  </si>
  <si>
    <t>G162</t>
  </si>
  <si>
    <t>080810</t>
  </si>
  <si>
    <t>017899</t>
  </si>
  <si>
    <t>I836</t>
  </si>
  <si>
    <t>021899</t>
  </si>
  <si>
    <t>I958</t>
  </si>
  <si>
    <t>012899</t>
  </si>
  <si>
    <t>L732</t>
  </si>
  <si>
    <t>003899</t>
  </si>
  <si>
    <t>L761</t>
  </si>
  <si>
    <t>999900</t>
  </si>
  <si>
    <t>I301</t>
  </si>
  <si>
    <t>061093</t>
  </si>
  <si>
    <t>L205</t>
  </si>
  <si>
    <t>015093</t>
  </si>
  <si>
    <t>POLONGHERA (CN)</t>
  </si>
  <si>
    <t>PONTECHIANALE (CN)</t>
  </si>
  <si>
    <t>PRADLEVES (CN)</t>
  </si>
  <si>
    <t>PRAZZO (CN)</t>
  </si>
  <si>
    <t>PRIERO (CN)</t>
  </si>
  <si>
    <t>PRIERO MONTEZEMOLO (CN)</t>
  </si>
  <si>
    <t>PRIOCCA (CN)</t>
  </si>
  <si>
    <t>PRIOLA (CN)</t>
  </si>
  <si>
    <t>PRUNETTO (CN)</t>
  </si>
  <si>
    <t>RACCONIGI (CN)</t>
  </si>
  <si>
    <t>REVELLO (CN)</t>
  </si>
  <si>
    <t>RIFREDDO (CN)</t>
  </si>
  <si>
    <t>RITTANA (CN)</t>
  </si>
  <si>
    <t>ROASCHIA (CN)</t>
  </si>
  <si>
    <t>ROASCIO (CN)</t>
  </si>
  <si>
    <t>ROBILANTE (CN)</t>
  </si>
  <si>
    <t>BOTTANUCO (BG)</t>
  </si>
  <si>
    <t>BRACCA (BG)</t>
  </si>
  <si>
    <t>BRACCA DI COSTA SERINA (BG)</t>
  </si>
  <si>
    <t>BRANZI (BG)</t>
  </si>
  <si>
    <t>BREMBATE (BG)</t>
  </si>
  <si>
    <t>BREMBATE DI SOPRA (BG)</t>
  </si>
  <si>
    <t>BREMBATE DI SOTTO (BG)</t>
  </si>
  <si>
    <t>ORTA DI ATELLA (CE)</t>
  </si>
  <si>
    <t>PARETE (CE)</t>
  </si>
  <si>
    <t>CERRIONE (BI)</t>
  </si>
  <si>
    <t>COGGIOLA (BI)</t>
  </si>
  <si>
    <t>ROCCABERNARDA (CZ)</t>
  </si>
  <si>
    <t>ROMBIOLO (CZ)</t>
  </si>
  <si>
    <t>S.EUFEMIA LAMEZIA (CZ)</t>
  </si>
  <si>
    <t>SAMBIASE (CZ)</t>
  </si>
  <si>
    <t>SAN CALOGERO (CZ)</t>
  </si>
  <si>
    <t>BARBERINO DI MUGELLO (FI)</t>
  </si>
  <si>
    <t>BARBERINO VAL D'ELSA (FI)</t>
  </si>
  <si>
    <t>BORGO SAN LORENZO (FI)</t>
  </si>
  <si>
    <t>BROZZI (FI)</t>
  </si>
  <si>
    <t>CALENZANO (FI)</t>
  </si>
  <si>
    <t>CAMPI BISENZIO (FI)</t>
  </si>
  <si>
    <t>CANTAGALLO (FI)</t>
  </si>
  <si>
    <t>CAPRAIA E LIMITE (FI)</t>
  </si>
  <si>
    <t>CARMIGNANO (FI)</t>
  </si>
  <si>
    <t>CASTELFIORENTINO (FI)</t>
  </si>
  <si>
    <t>CERRETO GUIDI (FI)</t>
  </si>
  <si>
    <t>CERTALDO (FI)</t>
  </si>
  <si>
    <t>012129</t>
  </si>
  <si>
    <t>A705</t>
  </si>
  <si>
    <t>ALBANO SANT'ALESSANDRO (BG)</t>
  </si>
  <si>
    <t>NOVELLO MONCHIERO (CN)</t>
  </si>
  <si>
    <t>BORGOFRANCO D'IVREA (TO)</t>
  </si>
  <si>
    <t>BORGOMASINO (TO)</t>
  </si>
  <si>
    <t>BORGONE SUSA (TO)</t>
  </si>
  <si>
    <t>BOSCONERO (TO)</t>
  </si>
  <si>
    <t>BOUSSON (TO)</t>
  </si>
  <si>
    <t>BOVILE (TO)</t>
  </si>
  <si>
    <t>BRANDIZZO (TO)</t>
  </si>
  <si>
    <t>BRICHERASIO (TO)</t>
  </si>
  <si>
    <t>BROSSO (TO)</t>
  </si>
  <si>
    <t>BROZOLO (TO)</t>
  </si>
  <si>
    <t>BRUINO (TO)</t>
  </si>
  <si>
    <t>BRUSASCO (TO)</t>
  </si>
  <si>
    <t>BRUSASCO CAVAGNOLO (TO)</t>
  </si>
  <si>
    <t>BRUZOLO (TO)</t>
  </si>
  <si>
    <t>BURIASCO (TO)</t>
  </si>
  <si>
    <t>BUROLO (TO)</t>
  </si>
  <si>
    <t>BUSANO (TO)</t>
  </si>
  <si>
    <t>H527</t>
  </si>
  <si>
    <t>002129</t>
  </si>
  <si>
    <t>030129</t>
  </si>
  <si>
    <t>33100</t>
  </si>
  <si>
    <t>L483</t>
  </si>
  <si>
    <t>VAPRIO D'AGOGNA (NO)</t>
  </si>
  <si>
    <t>VARALLO POMBIA (NO)</t>
  </si>
  <si>
    <t>VARZO (NO)</t>
  </si>
  <si>
    <t>VERBANIA (NO)</t>
  </si>
  <si>
    <t>VERGANO NOVARESE (NO)</t>
  </si>
  <si>
    <t>001112</t>
  </si>
  <si>
    <t>005031</t>
  </si>
  <si>
    <t>C232</t>
  </si>
  <si>
    <t>028031</t>
  </si>
  <si>
    <t>094006</t>
  </si>
  <si>
    <t>86082</t>
  </si>
  <si>
    <t>B682</t>
  </si>
  <si>
    <t>101006</t>
  </si>
  <si>
    <t>C501</t>
  </si>
  <si>
    <t>045006</t>
  </si>
  <si>
    <t>54023</t>
  </si>
  <si>
    <t>D590</t>
  </si>
  <si>
    <t>F579</t>
  </si>
  <si>
    <t>D932</t>
  </si>
  <si>
    <t>063056</t>
  </si>
  <si>
    <t>G795</t>
  </si>
  <si>
    <t>041056</t>
  </si>
  <si>
    <t>I285</t>
  </si>
  <si>
    <t>008056</t>
  </si>
  <si>
    <t>I365</t>
  </si>
  <si>
    <t>083056</t>
  </si>
  <si>
    <t>F395</t>
  </si>
  <si>
    <t>ORENO (MI)</t>
  </si>
  <si>
    <t>ORIO LITTA (MI)</t>
  </si>
  <si>
    <t>ORNAGO (MI)</t>
  </si>
  <si>
    <t>BORGOUNITO (BG)</t>
  </si>
  <si>
    <t>BOSSICO (BG)</t>
  </si>
  <si>
    <t>017886</t>
  </si>
  <si>
    <t>H232</t>
  </si>
  <si>
    <t>021886</t>
  </si>
  <si>
    <t>I001</t>
  </si>
  <si>
    <t>012886</t>
  </si>
  <si>
    <t>I257</t>
  </si>
  <si>
    <t>022937</t>
  </si>
  <si>
    <t>L884</t>
  </si>
  <si>
    <t>LICODIA EUBEA (CT)</t>
  </si>
  <si>
    <t>BIBIANA (TO)</t>
  </si>
  <si>
    <t>BOBBIO PELLICE (TO)</t>
  </si>
  <si>
    <t>BOLLENGO (TO)</t>
  </si>
  <si>
    <t>BONZO (TO)</t>
  </si>
  <si>
    <t>BORGARO TORINESE (TO)</t>
  </si>
  <si>
    <t>BORGIALLO (TO)</t>
  </si>
  <si>
    <t>CASALE MONFERRATO (AL)</t>
  </si>
  <si>
    <t>ALLUVIONI CAMBIO' (AL)</t>
  </si>
  <si>
    <t>ALTAVILLA MONFERRATO (AL)</t>
  </si>
  <si>
    <t>ALZANO SCRIVIA (AL)</t>
  </si>
  <si>
    <t>ARQUATA SCRIVIA (AL)</t>
  </si>
  <si>
    <t>AVOLASCA (AL)</t>
  </si>
  <si>
    <t>B090</t>
  </si>
  <si>
    <t>031819</t>
  </si>
  <si>
    <t>07019</t>
  </si>
  <si>
    <t>L989</t>
  </si>
  <si>
    <t>003160</t>
  </si>
  <si>
    <t>001160</t>
  </si>
  <si>
    <t>10016</t>
  </si>
  <si>
    <t>F420</t>
  </si>
  <si>
    <t>004160</t>
  </si>
  <si>
    <t>G339</t>
  </si>
  <si>
    <t>L642</t>
  </si>
  <si>
    <t>061079</t>
  </si>
  <si>
    <t>I113</t>
  </si>
  <si>
    <t>026079</t>
  </si>
  <si>
    <t>I578</t>
  </si>
  <si>
    <t>092079</t>
  </si>
  <si>
    <t>I735</t>
  </si>
  <si>
    <t>063079</t>
  </si>
  <si>
    <t>80049</t>
  </si>
  <si>
    <t>I820</t>
  </si>
  <si>
    <t>090079</t>
  </si>
  <si>
    <t>07039</t>
  </si>
  <si>
    <t>E791</t>
  </si>
  <si>
    <t>028048</t>
  </si>
  <si>
    <t>F011</t>
  </si>
  <si>
    <t>023048</t>
  </si>
  <si>
    <t>006039</t>
  </si>
  <si>
    <t>15033</t>
  </si>
  <si>
    <t>H748</t>
  </si>
  <si>
    <t>021881</t>
  </si>
  <si>
    <t>H866</t>
  </si>
  <si>
    <t>018881</t>
  </si>
  <si>
    <t>L523</t>
  </si>
  <si>
    <t>C683</t>
  </si>
  <si>
    <t>012840</t>
  </si>
  <si>
    <t>C693</t>
  </si>
  <si>
    <t>003840</t>
  </si>
  <si>
    <t>019886</t>
  </si>
  <si>
    <t>G958</t>
  </si>
  <si>
    <t>CASALE CREMASCO-VIDOLASCO (CR)</t>
  </si>
  <si>
    <t>CASALETTO CEREDANO (CR)</t>
  </si>
  <si>
    <t>CASALETTO DI SOPRA (CR)</t>
  </si>
  <si>
    <t>062070</t>
  </si>
  <si>
    <t>82019</t>
  </si>
  <si>
    <t>I197</t>
  </si>
  <si>
    <t>014070</t>
  </si>
  <si>
    <t>L392</t>
  </si>
  <si>
    <t>096070</t>
  </si>
  <si>
    <t>13835</t>
  </si>
  <si>
    <t>L436</t>
  </si>
  <si>
    <t>007070</t>
  </si>
  <si>
    <t>L647</t>
  </si>
  <si>
    <t>L800</t>
  </si>
  <si>
    <t>004214</t>
  </si>
  <si>
    <t>I372</t>
  </si>
  <si>
    <t>013214</t>
  </si>
  <si>
    <t>016214</t>
  </si>
  <si>
    <t>L251</t>
  </si>
  <si>
    <t>001214</t>
  </si>
  <si>
    <t>H335</t>
  </si>
  <si>
    <t>015214</t>
  </si>
  <si>
    <t>016215</t>
  </si>
  <si>
    <t>022215</t>
  </si>
  <si>
    <t>L821</t>
  </si>
  <si>
    <t>CARREGA LIGURE (AL)</t>
  </si>
  <si>
    <t>CARROSIO (AL)</t>
  </si>
  <si>
    <t>CARTOSIO (AL)</t>
  </si>
  <si>
    <t>CASAL CERMELLI (AL)</t>
  </si>
  <si>
    <t>COMUNE NON IDENTIFICATO D (CR)</t>
  </si>
  <si>
    <t>CORPI SANTI DI CREMONA (CR)</t>
  </si>
  <si>
    <t>CORTE DE' CORTESI (CR)</t>
  </si>
  <si>
    <t>I156</t>
  </si>
  <si>
    <t>093047</t>
  </si>
  <si>
    <t>L347</t>
  </si>
  <si>
    <t>072047</t>
  </si>
  <si>
    <t>L472</t>
  </si>
  <si>
    <t>078047</t>
  </si>
  <si>
    <t>D184</t>
  </si>
  <si>
    <t>083047</t>
  </si>
  <si>
    <t>F147</t>
  </si>
  <si>
    <t>063047</t>
  </si>
  <si>
    <t>F488</t>
  </si>
  <si>
    <t>044047</t>
  </si>
  <si>
    <t>080077</t>
  </si>
  <si>
    <t>ZUBIENA (BI)</t>
  </si>
  <si>
    <t>ZUMAGLIA (BI)</t>
  </si>
  <si>
    <t>ACCEGLIO (CN)</t>
  </si>
  <si>
    <t>SAN GIORGIO ALBANESE (CS)</t>
  </si>
  <si>
    <t>SAN GIOVANNI IN FIORE (CS)</t>
  </si>
  <si>
    <t>SAN LORENZO BELLIZZI (CS)</t>
  </si>
  <si>
    <t>SAN LORENZO DEL VALLO (CS)</t>
  </si>
  <si>
    <t>SAN LUCIDO (CS)</t>
  </si>
  <si>
    <t>SAN MARCO ARGENTANO (CS)</t>
  </si>
  <si>
    <t>SANT'ANGELO DEL PESCO (IS)</t>
  </si>
  <si>
    <t>Volatili - broilers</t>
  </si>
  <si>
    <t>E390</t>
  </si>
  <si>
    <t>B900</t>
  </si>
  <si>
    <t>09084</t>
  </si>
  <si>
    <t>G043</t>
  </si>
  <si>
    <t>029037</t>
  </si>
  <si>
    <t>45038</t>
  </si>
  <si>
    <t>PIEDICAVALLO (BI)</t>
  </si>
  <si>
    <t>017100</t>
  </si>
  <si>
    <t>E851</t>
  </si>
  <si>
    <t>012100</t>
  </si>
  <si>
    <t>F007</t>
  </si>
  <si>
    <t>006100</t>
  </si>
  <si>
    <t>F365</t>
  </si>
  <si>
    <t>021100</t>
  </si>
  <si>
    <t>L176</t>
  </si>
  <si>
    <t>091100</t>
  </si>
  <si>
    <t>L514</t>
  </si>
  <si>
    <t>L999</t>
  </si>
  <si>
    <t>S99303</t>
  </si>
  <si>
    <t>Z303</t>
  </si>
  <si>
    <t>001304</t>
  </si>
  <si>
    <t>M004</t>
  </si>
  <si>
    <t>S99304</t>
  </si>
  <si>
    <t>095055</t>
  </si>
  <si>
    <t>I613</t>
  </si>
  <si>
    <t>019816</t>
  </si>
  <si>
    <t>B333</t>
  </si>
  <si>
    <t>017816</t>
  </si>
  <si>
    <t>B373</t>
  </si>
  <si>
    <t>022816</t>
  </si>
  <si>
    <t>B600</t>
  </si>
  <si>
    <t>018816</t>
  </si>
  <si>
    <t>B638</t>
  </si>
  <si>
    <t>001816</t>
  </si>
  <si>
    <t>018063</t>
  </si>
  <si>
    <t>C554</t>
  </si>
  <si>
    <t>097038</t>
  </si>
  <si>
    <t>23852</t>
  </si>
  <si>
    <t>D926</t>
  </si>
  <si>
    <t>082038</t>
  </si>
  <si>
    <t>E013</t>
  </si>
  <si>
    <t>023038</t>
  </si>
  <si>
    <t>37023</t>
  </si>
  <si>
    <t>E171</t>
  </si>
  <si>
    <t>091038</t>
  </si>
  <si>
    <t>E517</t>
  </si>
  <si>
    <t>090038</t>
  </si>
  <si>
    <t>E902</t>
  </si>
  <si>
    <t>057038</t>
  </si>
  <si>
    <t>F319</t>
  </si>
  <si>
    <t>054038</t>
  </si>
  <si>
    <t>Soia da granella</t>
  </si>
  <si>
    <t>Sorgo da granella</t>
  </si>
  <si>
    <t>Sulla</t>
  </si>
  <si>
    <t>024030</t>
  </si>
  <si>
    <t>C650</t>
  </si>
  <si>
    <t>082030</t>
  </si>
  <si>
    <t>90023</t>
  </si>
  <si>
    <t>C696</t>
  </si>
  <si>
    <t>030030</t>
  </si>
  <si>
    <t>D027</t>
  </si>
  <si>
    <t>062030</t>
  </si>
  <si>
    <t>D644</t>
  </si>
  <si>
    <t>057030</t>
  </si>
  <si>
    <t>D785</t>
  </si>
  <si>
    <t>044030</t>
  </si>
  <si>
    <t>Prezzemolo</t>
  </si>
  <si>
    <t>Riso</t>
  </si>
  <si>
    <t>Scagliola</t>
  </si>
  <si>
    <t>Scarola</t>
  </si>
  <si>
    <t>069052</t>
  </si>
  <si>
    <t>069053</t>
  </si>
  <si>
    <t>069054</t>
  </si>
  <si>
    <t>069055</t>
  </si>
  <si>
    <t>069056</t>
  </si>
  <si>
    <t>069057</t>
  </si>
  <si>
    <t>069058</t>
  </si>
  <si>
    <t>88842</t>
  </si>
  <si>
    <t>D236</t>
  </si>
  <si>
    <t>027012</t>
  </si>
  <si>
    <t>30031</t>
  </si>
  <si>
    <t>D325</t>
  </si>
  <si>
    <t>036012</t>
  </si>
  <si>
    <t>41034</t>
  </si>
  <si>
    <t>D599</t>
  </si>
  <si>
    <t>040012</t>
  </si>
  <si>
    <t>47100</t>
  </si>
  <si>
    <t>D704</t>
  </si>
  <si>
    <t>039012</t>
  </si>
  <si>
    <t>48022</t>
  </si>
  <si>
    <t>022227</t>
  </si>
  <si>
    <t>M198</t>
  </si>
  <si>
    <t>D666</t>
  </si>
  <si>
    <t>091028</t>
  </si>
  <si>
    <t>043037</t>
  </si>
  <si>
    <t>G637</t>
  </si>
  <si>
    <t>094037</t>
  </si>
  <si>
    <t>86086</t>
  </si>
  <si>
    <t>B317</t>
  </si>
  <si>
    <t>102037</t>
  </si>
  <si>
    <t>I639</t>
  </si>
  <si>
    <t>013133</t>
  </si>
  <si>
    <t>22074</t>
  </si>
  <si>
    <t>E659</t>
  </si>
  <si>
    <t>015133</t>
  </si>
  <si>
    <t>016133</t>
  </si>
  <si>
    <t>24057</t>
  </si>
  <si>
    <t>E987</t>
  </si>
  <si>
    <t>017133</t>
  </si>
  <si>
    <t>85035</t>
  </si>
  <si>
    <t>F917</t>
  </si>
  <si>
    <t>091055</t>
  </si>
  <si>
    <t>08025</t>
  </si>
  <si>
    <t>G031</t>
  </si>
  <si>
    <t>041055</t>
  </si>
  <si>
    <t>61019</t>
  </si>
  <si>
    <t>I201</t>
  </si>
  <si>
    <t>I483</t>
  </si>
  <si>
    <t>I874</t>
  </si>
  <si>
    <t>078138</t>
  </si>
  <si>
    <t>87029</t>
  </si>
  <si>
    <t>CINGIA DE'BOTTI (CR)</t>
  </si>
  <si>
    <t>COLOMBAROLO (CR)</t>
  </si>
  <si>
    <t>014063</t>
  </si>
  <si>
    <t>23018</t>
  </si>
  <si>
    <t>L035</t>
  </si>
  <si>
    <t>009063</t>
  </si>
  <si>
    <t>17048</t>
  </si>
  <si>
    <t>L499</t>
  </si>
  <si>
    <t>025063</t>
  </si>
  <si>
    <t>L590</t>
  </si>
  <si>
    <t>006063</t>
  </si>
  <si>
    <t>L740</t>
  </si>
  <si>
    <t>E387</t>
  </si>
  <si>
    <t>015035</t>
  </si>
  <si>
    <t>B235</t>
  </si>
  <si>
    <t>018035</t>
  </si>
  <si>
    <t>27023</t>
  </si>
  <si>
    <t>C038</t>
  </si>
  <si>
    <t>024035</t>
  </si>
  <si>
    <t>D107</t>
  </si>
  <si>
    <t>019035</t>
  </si>
  <si>
    <t>26013</t>
  </si>
  <si>
    <t>D142</t>
  </si>
  <si>
    <t>I088</t>
  </si>
  <si>
    <t>094047</t>
  </si>
  <si>
    <t>B466</t>
  </si>
  <si>
    <t>054047</t>
  </si>
  <si>
    <t>G782</t>
  </si>
  <si>
    <t>I99037</t>
  </si>
  <si>
    <t>Z119</t>
  </si>
  <si>
    <t>022038</t>
  </si>
  <si>
    <t>B577</t>
  </si>
  <si>
    <t>004038</t>
  </si>
  <si>
    <t>B621</t>
  </si>
  <si>
    <t>003038</t>
  </si>
  <si>
    <t>28022</t>
  </si>
  <si>
    <t>002038</t>
  </si>
  <si>
    <t>13024</t>
  </si>
  <si>
    <t>C450</t>
  </si>
  <si>
    <t>BEL PRATO (BS)</t>
  </si>
  <si>
    <t>BERLINGO (BS)</t>
  </si>
  <si>
    <t>BERZO DEMO (BS)</t>
  </si>
  <si>
    <t>BISTERZA (99)</t>
  </si>
  <si>
    <t>CORMANO (MI)</t>
  </si>
  <si>
    <t>CORNAREDO (MI)</t>
  </si>
  <si>
    <t>CORNATE D'ADDA (MI)</t>
  </si>
  <si>
    <t>CORNEGLIANO LAUDENSE (MI)</t>
  </si>
  <si>
    <t>CORNELIANO BERTARIO (MI)</t>
  </si>
  <si>
    <t>CORNO GIOVINE (MI)</t>
  </si>
  <si>
    <t>CORNOVECCHIO (MI)</t>
  </si>
  <si>
    <t>062037</t>
  </si>
  <si>
    <t>82034</t>
  </si>
  <si>
    <t>E249</t>
  </si>
  <si>
    <t>056037</t>
  </si>
  <si>
    <t>F603</t>
  </si>
  <si>
    <t>096037</t>
  </si>
  <si>
    <t>F776</t>
  </si>
  <si>
    <t>042037</t>
  </si>
  <si>
    <t>G771</t>
  </si>
  <si>
    <t>005037</t>
  </si>
  <si>
    <t>C583</t>
  </si>
  <si>
    <t>060037</t>
  </si>
  <si>
    <t>D682</t>
  </si>
  <si>
    <t>090037</t>
  </si>
  <si>
    <t>07025</t>
  </si>
  <si>
    <t>E752</t>
  </si>
  <si>
    <t>054037</t>
  </si>
  <si>
    <t>06064</t>
  </si>
  <si>
    <t>G308</t>
  </si>
  <si>
    <t>087037</t>
  </si>
  <si>
    <t>H168</t>
  </si>
  <si>
    <t>MONCHIERO (CN)</t>
  </si>
  <si>
    <t>MONDOVI' (CN)</t>
  </si>
  <si>
    <t>MONESIGLIO (CN)</t>
  </si>
  <si>
    <t>065104</t>
  </si>
  <si>
    <t>024094</t>
  </si>
  <si>
    <t>I117</t>
  </si>
  <si>
    <t>092094</t>
  </si>
  <si>
    <t>L968</t>
  </si>
  <si>
    <t>079094</t>
  </si>
  <si>
    <t>G517</t>
  </si>
  <si>
    <t>091094</t>
  </si>
  <si>
    <t>L231</t>
  </si>
  <si>
    <t>015094</t>
  </si>
  <si>
    <t>006094</t>
  </si>
  <si>
    <t>F232</t>
  </si>
  <si>
    <t>019094</t>
  </si>
  <si>
    <t>I627</t>
  </si>
  <si>
    <t>080094</t>
  </si>
  <si>
    <t>D642</t>
  </si>
  <si>
    <t>004808</t>
  </si>
  <si>
    <t>L588</t>
  </si>
  <si>
    <t>004210</t>
  </si>
  <si>
    <t>I037</t>
  </si>
  <si>
    <t>015210</t>
  </si>
  <si>
    <t>I696</t>
  </si>
  <si>
    <t>013211</t>
  </si>
  <si>
    <t>I529</t>
  </si>
  <si>
    <t>016211</t>
  </si>
  <si>
    <t>L073</t>
  </si>
  <si>
    <t>022211</t>
  </si>
  <si>
    <t>L678</t>
  </si>
  <si>
    <t>001211</t>
  </si>
  <si>
    <t>G814</t>
  </si>
  <si>
    <t>016044</t>
  </si>
  <si>
    <t>24054</t>
  </si>
  <si>
    <t>B395</t>
  </si>
  <si>
    <t>015044</t>
  </si>
  <si>
    <t>B461</t>
  </si>
  <si>
    <t>018044</t>
  </si>
  <si>
    <t>C508</t>
  </si>
  <si>
    <t>019044</t>
  </si>
  <si>
    <t>C648</t>
  </si>
  <si>
    <t>093014</t>
  </si>
  <si>
    <t>C699</t>
  </si>
  <si>
    <t>025014</t>
  </si>
  <si>
    <t>C872</t>
  </si>
  <si>
    <t>036014</t>
  </si>
  <si>
    <t>41022</t>
  </si>
  <si>
    <t>D617</t>
  </si>
  <si>
    <t>013130</t>
  </si>
  <si>
    <t>E623</t>
  </si>
  <si>
    <t>016130</t>
  </si>
  <si>
    <t>E770</t>
  </si>
  <si>
    <t>022130</t>
  </si>
  <si>
    <t>G168</t>
  </si>
  <si>
    <t>079130</t>
  </si>
  <si>
    <t>88054</t>
  </si>
  <si>
    <t>I671</t>
  </si>
  <si>
    <t>078130</t>
  </si>
  <si>
    <t>I183</t>
  </si>
  <si>
    <t>POGGIORSINI (BA)</t>
  </si>
  <si>
    <t>POLIGNANO A MARE (BA)</t>
  </si>
  <si>
    <t>PUTIGNANO (BA)</t>
  </si>
  <si>
    <t>I660</t>
  </si>
  <si>
    <t>085020</t>
  </si>
  <si>
    <t>L016</t>
  </si>
  <si>
    <t>001037</t>
  </si>
  <si>
    <t>B209</t>
  </si>
  <si>
    <t>004037</t>
  </si>
  <si>
    <t>12043</t>
  </si>
  <si>
    <t>B573</t>
  </si>
  <si>
    <t>018037</t>
  </si>
  <si>
    <t>C053</t>
  </si>
  <si>
    <t>002037</t>
  </si>
  <si>
    <t>026061</t>
  </si>
  <si>
    <t>31054</t>
  </si>
  <si>
    <t>G933</t>
  </si>
  <si>
    <t>082061</t>
  </si>
  <si>
    <t>H422</t>
  </si>
  <si>
    <t>057061</t>
  </si>
  <si>
    <t>H427</t>
  </si>
  <si>
    <t>090061</t>
  </si>
  <si>
    <t>H507</t>
  </si>
  <si>
    <t>062061</t>
  </si>
  <si>
    <t>H955</t>
  </si>
  <si>
    <t>092061</t>
  </si>
  <si>
    <t>98078</t>
  </si>
  <si>
    <t>L308</t>
  </si>
  <si>
    <t>091099</t>
  </si>
  <si>
    <t>L506</t>
  </si>
  <si>
    <t>001099</t>
  </si>
  <si>
    <t>D373</t>
  </si>
  <si>
    <t>013099</t>
  </si>
  <si>
    <t>D482</t>
  </si>
  <si>
    <t>004099</t>
  </si>
  <si>
    <t>E118</t>
  </si>
  <si>
    <t>006099</t>
  </si>
  <si>
    <t>F337</t>
  </si>
  <si>
    <t>006026</t>
  </si>
  <si>
    <t>20100</t>
  </si>
  <si>
    <t>F205</t>
  </si>
  <si>
    <t>004146</t>
  </si>
  <si>
    <t>F811</t>
  </si>
  <si>
    <t>A533</t>
  </si>
  <si>
    <t>004017</t>
  </si>
  <si>
    <t>15030</t>
  </si>
  <si>
    <t>B453</t>
  </si>
  <si>
    <t>061026</t>
  </si>
  <si>
    <t>C211</t>
  </si>
  <si>
    <t>005026</t>
  </si>
  <si>
    <t>90030</t>
  </si>
  <si>
    <t>A239</t>
  </si>
  <si>
    <t>060005</t>
  </si>
  <si>
    <t>03021</t>
  </si>
  <si>
    <t>A256</t>
  </si>
  <si>
    <t>072005</t>
  </si>
  <si>
    <t>70031</t>
  </si>
  <si>
    <t>A285</t>
  </si>
  <si>
    <t>044005</t>
  </si>
  <si>
    <t>63031</t>
  </si>
  <si>
    <t>A335</t>
  </si>
  <si>
    <t>090005</t>
  </si>
  <si>
    <t>A379</t>
  </si>
  <si>
    <t>008005</t>
  </si>
  <si>
    <t>18021</t>
  </si>
  <si>
    <t>A499</t>
  </si>
  <si>
    <t>092005</t>
  </si>
  <si>
    <t>Altri volatili</t>
  </si>
  <si>
    <t>Struzzi</t>
  </si>
  <si>
    <t>Selvatici (cinghiali, caprioli, ecc.)</t>
  </si>
  <si>
    <t>E712</t>
  </si>
  <si>
    <t>028089</t>
  </si>
  <si>
    <t>35037</t>
  </si>
  <si>
    <t>L100</t>
  </si>
  <si>
    <t>079089</t>
  </si>
  <si>
    <t>G272</t>
  </si>
  <si>
    <t>065089</t>
  </si>
  <si>
    <t>G292</t>
  </si>
  <si>
    <t>092089</t>
  </si>
  <si>
    <t>L513</t>
  </si>
  <si>
    <t>ONNO (CO)</t>
  </si>
  <si>
    <t>LIVO (CO)</t>
  </si>
  <si>
    <t>LOCATE VARESINO (CO)</t>
  </si>
  <si>
    <t>LOMAGNA (CO)</t>
  </si>
  <si>
    <t>LOMANIGA (CO)</t>
  </si>
  <si>
    <t>LOMAZZO (CO)</t>
  </si>
  <si>
    <t>LONGONE AL SEGRINO (CO)</t>
  </si>
  <si>
    <t>LOVENO SOPRA MENAGGIO (CO)</t>
  </si>
  <si>
    <t>02019</t>
  </si>
  <si>
    <t>G934</t>
  </si>
  <si>
    <t>103057</t>
  </si>
  <si>
    <t>28803</t>
  </si>
  <si>
    <t>H037</t>
  </si>
  <si>
    <t>070057</t>
  </si>
  <si>
    <t>86016</t>
  </si>
  <si>
    <t>H273</t>
  </si>
  <si>
    <t>F920</t>
  </si>
  <si>
    <t>003127</t>
  </si>
  <si>
    <t>H585</t>
  </si>
  <si>
    <t>079109</t>
  </si>
  <si>
    <t>064109</t>
  </si>
  <si>
    <t>83057</t>
  </si>
  <si>
    <t>047019</t>
  </si>
  <si>
    <t>51028</t>
  </si>
  <si>
    <t>H980</t>
  </si>
  <si>
    <t>078019</t>
  </si>
  <si>
    <t>A973</t>
  </si>
  <si>
    <t>003019</t>
  </si>
  <si>
    <t>D294</t>
  </si>
  <si>
    <t>002815</t>
  </si>
  <si>
    <t>D556</t>
  </si>
  <si>
    <t>I99815</t>
  </si>
  <si>
    <t>Z704</t>
  </si>
  <si>
    <t>009815</t>
  </si>
  <si>
    <t>D602</t>
  </si>
  <si>
    <t>006815</t>
  </si>
  <si>
    <t>SELLIA MARINA (CZ)</t>
  </si>
  <si>
    <t>SERRA SAN BRUNO (CZ)</t>
  </si>
  <si>
    <t>SERRASTRETTA (CZ)</t>
  </si>
  <si>
    <t>MARCIANO DELLA CHIANA (AR)</t>
  </si>
  <si>
    <t>MONTE SAN SAVINO (AR)</t>
  </si>
  <si>
    <t>MONTEMIGNAIO (AR)</t>
  </si>
  <si>
    <t>MONTERCHI (AR)</t>
  </si>
  <si>
    <t>MONTEVARCHI (AR)</t>
  </si>
  <si>
    <t>ORTIGNANO RAGGIOLO (AR)</t>
  </si>
  <si>
    <t>PERGINE VALDARNO (AR)</t>
  </si>
  <si>
    <t>PIAN DI SCO (AR)</t>
  </si>
  <si>
    <t>PIEVE SANTO STEFANO (AR)</t>
  </si>
  <si>
    <t>POPPI (AR)</t>
  </si>
  <si>
    <t>PRATOVECCHIO (AR)</t>
  </si>
  <si>
    <t>PRATOVECCHIO STIA (AR)</t>
  </si>
  <si>
    <t>RAGGIOLO (AR)</t>
  </si>
  <si>
    <t>079140</t>
  </si>
  <si>
    <t>004140</t>
  </si>
  <si>
    <t>065016</t>
  </si>
  <si>
    <t>84082</t>
  </si>
  <si>
    <t>B115</t>
  </si>
  <si>
    <t>079016</t>
  </si>
  <si>
    <t>35024</t>
  </si>
  <si>
    <t>B106</t>
  </si>
  <si>
    <t>SAN CATALDO (CL)</t>
  </si>
  <si>
    <t>GUAZZINA (MI)</t>
  </si>
  <si>
    <t>GUDO VISCONTI (MI)</t>
  </si>
  <si>
    <t>GUGNANO (MI)</t>
  </si>
  <si>
    <t>MONALE (AT)</t>
  </si>
  <si>
    <t>MONASTERO BORMIDA (AT)</t>
  </si>
  <si>
    <t>MONCALVO (AT)</t>
  </si>
  <si>
    <t>MONCUCCO TORINESE (AT)</t>
  </si>
  <si>
    <t>MONDONIO (AT)</t>
  </si>
  <si>
    <t>MONGARDINO (AT)</t>
  </si>
  <si>
    <t>MONTABONE (AT)</t>
  </si>
  <si>
    <t>MONTAFIA (AT)</t>
  </si>
  <si>
    <t>M083</t>
  </si>
  <si>
    <t>078091</t>
  </si>
  <si>
    <t>87027</t>
  </si>
  <si>
    <t>G317</t>
  </si>
  <si>
    <t>012091</t>
  </si>
  <si>
    <t>87073</t>
  </si>
  <si>
    <t>G110</t>
  </si>
  <si>
    <t>065087</t>
  </si>
  <si>
    <t>84034</t>
  </si>
  <si>
    <t>G226</t>
  </si>
  <si>
    <t>091087</t>
  </si>
  <si>
    <t>L006</t>
  </si>
  <si>
    <t>023087</t>
  </si>
  <si>
    <t>37039</t>
  </si>
  <si>
    <t>091030</t>
  </si>
  <si>
    <t>D982</t>
  </si>
  <si>
    <t>090030</t>
  </si>
  <si>
    <t>E019</t>
  </si>
  <si>
    <t>056030</t>
  </si>
  <si>
    <t>01025</t>
  </si>
  <si>
    <t>E210</t>
  </si>
  <si>
    <t>092030</t>
  </si>
  <si>
    <t>E234</t>
  </si>
  <si>
    <t>070030</t>
  </si>
  <si>
    <t>ROCCA D'ARAZZO (AT)</t>
  </si>
  <si>
    <t>ROCCAVERANO (AT)</t>
  </si>
  <si>
    <t>VILLANOVA D'ASTI (AT)</t>
  </si>
  <si>
    <t>VINCHIO (AT)</t>
  </si>
  <si>
    <t>AILOCHE (BI)</t>
  </si>
  <si>
    <t>88025</t>
  </si>
  <si>
    <t>E834</t>
  </si>
  <si>
    <t>005069</t>
  </si>
  <si>
    <t>14036</t>
  </si>
  <si>
    <t>F336</t>
  </si>
  <si>
    <t>024069</t>
  </si>
  <si>
    <t>36024</t>
  </si>
  <si>
    <t>F768</t>
  </si>
  <si>
    <t>058069</t>
  </si>
  <si>
    <t>F857</t>
  </si>
  <si>
    <t>064069</t>
  </si>
  <si>
    <t>83050</t>
  </si>
  <si>
    <t>G340</t>
  </si>
  <si>
    <t>015969</t>
  </si>
  <si>
    <t>L592</t>
  </si>
  <si>
    <t>077009</t>
  </si>
  <si>
    <t>12</t>
  </si>
  <si>
    <t>11</t>
  </si>
  <si>
    <t>081001</t>
  </si>
  <si>
    <t>91011</t>
  </si>
  <si>
    <t xml:space="preserve">COGNOME SE PERSONA FISICA ALTRIMENTI RAGIONE SOCIALE </t>
  </si>
  <si>
    <t>A122</t>
  </si>
  <si>
    <t>016106</t>
  </si>
  <si>
    <t>16029</t>
  </si>
  <si>
    <t>L298</t>
  </si>
  <si>
    <t>025062</t>
  </si>
  <si>
    <t>64027</t>
  </si>
  <si>
    <t>I348</t>
  </si>
  <si>
    <t>F025</t>
  </si>
  <si>
    <t>008008</t>
  </si>
  <si>
    <t>18012</t>
  </si>
  <si>
    <t>A984</t>
  </si>
  <si>
    <t>101008</t>
  </si>
  <si>
    <t>88811</t>
  </si>
  <si>
    <t>C726</t>
  </si>
  <si>
    <t>049008</t>
  </si>
  <si>
    <t>57014</t>
  </si>
  <si>
    <t>C869</t>
  </si>
  <si>
    <t>088008</t>
  </si>
  <si>
    <t>97016</t>
  </si>
  <si>
    <t>G953</t>
  </si>
  <si>
    <t>079008</t>
  </si>
  <si>
    <t>A542</t>
  </si>
  <si>
    <t>080008</t>
  </si>
  <si>
    <t>A780</t>
  </si>
  <si>
    <t>071008</t>
  </si>
  <si>
    <t>71010</t>
  </si>
  <si>
    <t>B357</t>
  </si>
  <si>
    <t>081008</t>
  </si>
  <si>
    <t>91016</t>
  </si>
  <si>
    <t>D423</t>
  </si>
  <si>
    <t>059008</t>
  </si>
  <si>
    <t>026002</t>
  </si>
  <si>
    <t>A360</t>
  </si>
  <si>
    <t>030020</t>
  </si>
  <si>
    <t>C327</t>
  </si>
  <si>
    <t>075020</t>
  </si>
  <si>
    <t>C377</t>
  </si>
  <si>
    <t>071020</t>
  </si>
  <si>
    <t>71042</t>
  </si>
  <si>
    <t>CONSIGLIO DI RUMO (CO)</t>
  </si>
  <si>
    <t>CONSONNO (CO)</t>
  </si>
  <si>
    <t>CONTRA (CO)</t>
  </si>
  <si>
    <t>CORENNO PLINIO (CO)</t>
  </si>
  <si>
    <t>CORRIDO (CO)</t>
  </si>
  <si>
    <t>CORTABBIO (CO)</t>
  </si>
  <si>
    <t>CORTENOVA (CO)</t>
  </si>
  <si>
    <t>SOMMARIVA DEL BOSCO (CN)</t>
  </si>
  <si>
    <t>SOMMARIVA PERNO (CN)</t>
  </si>
  <si>
    <t>STROPPO (CN)</t>
  </si>
  <si>
    <t>TARANTASCA (CN)</t>
  </si>
  <si>
    <t>TENDA (CN)</t>
  </si>
  <si>
    <t>TORRE BORMIDA (CN)</t>
  </si>
  <si>
    <t>GIUSSAGO (PV)</t>
  </si>
  <si>
    <t>GODIASCO (PV)</t>
  </si>
  <si>
    <t>GOIDO (PV)</t>
  </si>
  <si>
    <t>GOLFERENZO (PV)</t>
  </si>
  <si>
    <t>VERCELLI</t>
  </si>
  <si>
    <t>083079</t>
  </si>
  <si>
    <t>044048</t>
  </si>
  <si>
    <t>F626</t>
  </si>
  <si>
    <t>087048</t>
  </si>
  <si>
    <t>I314</t>
  </si>
  <si>
    <t>022161</t>
  </si>
  <si>
    <t>38068</t>
  </si>
  <si>
    <t>H612</t>
  </si>
  <si>
    <t>G454</t>
  </si>
  <si>
    <t>SANT'ORESTE (RM)</t>
  </si>
  <si>
    <t>SARACINESCO (RM)</t>
  </si>
  <si>
    <t>097042</t>
  </si>
  <si>
    <t>23900</t>
  </si>
  <si>
    <t>E507</t>
  </si>
  <si>
    <t>078010</t>
  </si>
  <si>
    <t>87032</t>
  </si>
  <si>
    <t>004026</t>
  </si>
  <si>
    <t>B079</t>
  </si>
  <si>
    <t>COGORNO (GE)</t>
  </si>
  <si>
    <t>017082</t>
  </si>
  <si>
    <t>25074</t>
  </si>
  <si>
    <t>E280</t>
  </si>
  <si>
    <t>021082</t>
  </si>
  <si>
    <t>H988</t>
  </si>
  <si>
    <t>076082</t>
  </si>
  <si>
    <t>I457</t>
  </si>
  <si>
    <t>091082</t>
  </si>
  <si>
    <t>I707</t>
  </si>
  <si>
    <t>082082</t>
  </si>
  <si>
    <t>M268</t>
  </si>
  <si>
    <t>012082</t>
  </si>
  <si>
    <t>E292</t>
  </si>
  <si>
    <t>003082</t>
  </si>
  <si>
    <t>28045</t>
  </si>
  <si>
    <t>E314</t>
  </si>
  <si>
    <t>D430</t>
  </si>
  <si>
    <t>093020</t>
  </si>
  <si>
    <t>076073</t>
  </si>
  <si>
    <t>H795</t>
  </si>
  <si>
    <t>090073</t>
  </si>
  <si>
    <t>07048</t>
  </si>
  <si>
    <t>L235</t>
  </si>
  <si>
    <t>044073</t>
  </si>
  <si>
    <t>L728</t>
  </si>
  <si>
    <t>095073</t>
  </si>
  <si>
    <t>A609</t>
  </si>
  <si>
    <t>083073</t>
  </si>
  <si>
    <t>H380</t>
  </si>
  <si>
    <t>082073</t>
  </si>
  <si>
    <t>H073</t>
  </si>
  <si>
    <t>025045</t>
  </si>
  <si>
    <t>H938</t>
  </si>
  <si>
    <t>054045</t>
  </si>
  <si>
    <t>I263</t>
  </si>
  <si>
    <t>094045</t>
  </si>
  <si>
    <t>I238</t>
  </si>
  <si>
    <t>017110</t>
  </si>
  <si>
    <t>F375</t>
  </si>
  <si>
    <t>003110</t>
  </si>
  <si>
    <t>012110</t>
  </si>
  <si>
    <t>G105</t>
  </si>
  <si>
    <t>002110</t>
  </si>
  <si>
    <t>H188</t>
  </si>
  <si>
    <t>030110</t>
  </si>
  <si>
    <t>I777</t>
  </si>
  <si>
    <t>F774</t>
  </si>
  <si>
    <t>024082</t>
  </si>
  <si>
    <t>G957</t>
  </si>
  <si>
    <t>030082</t>
  </si>
  <si>
    <t>H014</t>
  </si>
  <si>
    <t>VERCURAGO (LC)</t>
  </si>
  <si>
    <t>L651</t>
  </si>
  <si>
    <t>025069</t>
  </si>
  <si>
    <t>M189</t>
  </si>
  <si>
    <t>001069</t>
  </si>
  <si>
    <t>C369</t>
  </si>
  <si>
    <t>DESULO (NU)</t>
  </si>
  <si>
    <t>DORGALI (NU)</t>
  </si>
  <si>
    <t>DUALCHI (NU)</t>
  </si>
  <si>
    <t>BIRORI (NU)</t>
  </si>
  <si>
    <t>BITTI (NU)</t>
  </si>
  <si>
    <t>BOLOTANA (NU)</t>
  </si>
  <si>
    <t>BORORE (NU)</t>
  </si>
  <si>
    <t>BORTIGALI (NU)</t>
  </si>
  <si>
    <t>BOSA (NU)</t>
  </si>
  <si>
    <t>BUDONI (NU)</t>
  </si>
  <si>
    <t>CARDEDU (NU)</t>
  </si>
  <si>
    <t>COMUNE NON IDENTIFICATO D (NU)</t>
  </si>
  <si>
    <t>CEREDA (CO)</t>
  </si>
  <si>
    <t>CERMENATE (CO)</t>
  </si>
  <si>
    <t>CERNOBBIO (CO)</t>
  </si>
  <si>
    <t>CERNUSCO LOMBARDONE (CO)</t>
  </si>
  <si>
    <t>CERNUSCO MONTEVECCHIA (CO)</t>
  </si>
  <si>
    <t>CESANA BRIANZA (CO)</t>
  </si>
  <si>
    <t>SAN PIETRO IN CARIANO (VR)</t>
  </si>
  <si>
    <t>SAN ZENO DI MONTAGNA (VR)</t>
  </si>
  <si>
    <t>SANGUINETTO (VR)</t>
  </si>
  <si>
    <t>SANTA MARIA IN STELLE (VR)</t>
  </si>
  <si>
    <t>SANT'AMBROGIO DI VALPOLIC (VR)</t>
  </si>
  <si>
    <t>SANT'ANGELO DEI LOMBARDI (AV)</t>
  </si>
  <si>
    <t>SANTO STEFANO DEL SOLE (AV)</t>
  </si>
  <si>
    <t>MOZZECANE (VR)</t>
  </si>
  <si>
    <t>NEGARINE (VR)</t>
  </si>
  <si>
    <t>NEGRAR (VR)</t>
  </si>
  <si>
    <t>NOGARA (VR)</t>
  </si>
  <si>
    <t>001051</t>
  </si>
  <si>
    <t>B592</t>
  </si>
  <si>
    <t>D487</t>
  </si>
  <si>
    <t>095020</t>
  </si>
  <si>
    <t>09083</t>
  </si>
  <si>
    <t>D695</t>
  </si>
  <si>
    <t>043020</t>
  </si>
  <si>
    <t>D853</t>
  </si>
  <si>
    <t>E128</t>
  </si>
  <si>
    <t>MONTESCHENO (NO)</t>
  </si>
  <si>
    <t>MONTRIGIASCO (NO)</t>
  </si>
  <si>
    <t>COSTA DE'NOBILI (PV)</t>
  </si>
  <si>
    <t>TESSENNANO (VT)</t>
  </si>
  <si>
    <t>CASTEL CELLESI (VT)</t>
  </si>
  <si>
    <t>SAN MICHELE ALL'ADIGE (TN)</t>
  </si>
  <si>
    <t>SANTA MARGHERITA (TN)</t>
  </si>
  <si>
    <t>SANT'ORSOLA (TN)</t>
  </si>
  <si>
    <t>SANZENO (TN)</t>
  </si>
  <si>
    <t>SAONE (TN)</t>
  </si>
  <si>
    <t>SARDAGNA (TN)</t>
  </si>
  <si>
    <t>MINERBIO (BO)</t>
  </si>
  <si>
    <t>MOLINELLA (BO)</t>
  </si>
  <si>
    <t>MONGHIDORO (BO)</t>
  </si>
  <si>
    <t>MONTE SAN PIETRO (BO)</t>
  </si>
  <si>
    <t>MONTERENZIO (BO)</t>
  </si>
  <si>
    <t>MONTEVEGLIO (BO)</t>
  </si>
  <si>
    <t>MONZUNO (BO)</t>
  </si>
  <si>
    <t>MORDANO (BO)</t>
  </si>
  <si>
    <t>MUSIANO (BO)</t>
  </si>
  <si>
    <t>MONTEFLAVIO (RM)</t>
  </si>
  <si>
    <t>MONTELANICO (RM)</t>
  </si>
  <si>
    <t>101026</t>
  </si>
  <si>
    <t>88823</t>
  </si>
  <si>
    <t>L492</t>
  </si>
  <si>
    <t>063026</t>
  </si>
  <si>
    <t>80040</t>
  </si>
  <si>
    <t>C495</t>
  </si>
  <si>
    <t>008026</t>
  </si>
  <si>
    <t>D296</t>
  </si>
  <si>
    <t>009040</t>
  </si>
  <si>
    <t>L369</t>
  </si>
  <si>
    <t>OROTELLI (NU)</t>
  </si>
  <si>
    <t>ORROLI (NU)</t>
  </si>
  <si>
    <t>ORTUERI (NU)</t>
  </si>
  <si>
    <t>ORUNE (NU)</t>
  </si>
  <si>
    <t>OSIDDA (NU)</t>
  </si>
  <si>
    <t>OSINI (NU)</t>
  </si>
  <si>
    <t>OTTANA (NU)</t>
  </si>
  <si>
    <t>OVODDA (NU)</t>
  </si>
  <si>
    <t>PERDASDEFOGU (NU)</t>
  </si>
  <si>
    <t>POSADA (NU)</t>
  </si>
  <si>
    <t>SADALI (NU)</t>
  </si>
  <si>
    <t>SAGAMA (NU)</t>
  </si>
  <si>
    <t>SAN TEODORO (NU)</t>
  </si>
  <si>
    <t>L445</t>
  </si>
  <si>
    <t>087051</t>
  </si>
  <si>
    <t>ACQUATE (CO)</t>
  </si>
  <si>
    <t>AIRUNO (CO)</t>
  </si>
  <si>
    <t>AIZURRO (CO)</t>
  </si>
  <si>
    <t>ALBATE (CO)</t>
  </si>
  <si>
    <t>H793</t>
  </si>
  <si>
    <t>092068</t>
  </si>
  <si>
    <t>09047</t>
  </si>
  <si>
    <t>I580</t>
  </si>
  <si>
    <t>020068</t>
  </si>
  <si>
    <t>46039</t>
  </si>
  <si>
    <t>M044</t>
  </si>
  <si>
    <t>I99068</t>
  </si>
  <si>
    <t>Z104</t>
  </si>
  <si>
    <t>022069</t>
  </si>
  <si>
    <t>D206</t>
  </si>
  <si>
    <t>012069</t>
  </si>
  <si>
    <t>D551</t>
  </si>
  <si>
    <t>32026</t>
  </si>
  <si>
    <t>F094</t>
  </si>
  <si>
    <t>CARESANA (VC)</t>
  </si>
  <si>
    <t>CARESANABLOT (VC)</t>
  </si>
  <si>
    <t>CARISIO (VC)</t>
  </si>
  <si>
    <t>CASANOVA ELVO (VC)</t>
  </si>
  <si>
    <t>CASAPINTA (VC)</t>
  </si>
  <si>
    <t>CASCINE DI STRA (VC)</t>
  </si>
  <si>
    <t>CASTELLENGO (VC)</t>
  </si>
  <si>
    <t>CASTELLETTO CERVO (VC)</t>
  </si>
  <si>
    <t>CASTELLETTO VILLA (VC)</t>
  </si>
  <si>
    <t>CAVAGLIA (VC)</t>
  </si>
  <si>
    <t>CELLIO (VC)</t>
  </si>
  <si>
    <t>LAMEZIA TERME (CZ)</t>
  </si>
  <si>
    <t>LIMBADI (CZ)</t>
  </si>
  <si>
    <t>MAGISANO (CZ)</t>
  </si>
  <si>
    <t>MAIDA (CZ)</t>
  </si>
  <si>
    <t>MAIERATO (CZ)</t>
  </si>
  <si>
    <t>MARCEDUSA (CZ)</t>
  </si>
  <si>
    <t>MARCELLINARA (CZ)</t>
  </si>
  <si>
    <t>GISSI (CH)</t>
  </si>
  <si>
    <t>MONTEVECCHIA (LC)</t>
  </si>
  <si>
    <t>MONTICELLO BRIANZA (LC)</t>
  </si>
  <si>
    <t>MORTERONE (LC)</t>
  </si>
  <si>
    <t>NIBIONNO (LC)</t>
  </si>
  <si>
    <t>L247</t>
  </si>
  <si>
    <t>001275</t>
  </si>
  <si>
    <t>10066</t>
  </si>
  <si>
    <t>L277</t>
  </si>
  <si>
    <t>001276</t>
  </si>
  <si>
    <t>L327</t>
  </si>
  <si>
    <t>I99276</t>
  </si>
  <si>
    <t>Z318</t>
  </si>
  <si>
    <t>001277</t>
  </si>
  <si>
    <t>L338</t>
  </si>
  <si>
    <t>001278</t>
  </si>
  <si>
    <t>L345</t>
  </si>
  <si>
    <t>001279</t>
  </si>
  <si>
    <t>L340</t>
  </si>
  <si>
    <t>001280</t>
  </si>
  <si>
    <t>10028</t>
  </si>
  <si>
    <t>SAN FELICE CIRCEO (LT)</t>
  </si>
  <si>
    <t>37056</t>
  </si>
  <si>
    <t>H714</t>
  </si>
  <si>
    <t>075068</t>
  </si>
  <si>
    <t>73016</t>
  </si>
  <si>
    <t>ROCCAGORGA (LT)</t>
  </si>
  <si>
    <t>ROCCASECCA DEI VOLSCI (LT)</t>
  </si>
  <si>
    <t>SABAUDIA (LT)</t>
  </si>
  <si>
    <t>015018</t>
  </si>
  <si>
    <t>CASTEL DEL GIUDICE (IS)</t>
  </si>
  <si>
    <t>CASTEL SAN VINCENZO (IS)</t>
  </si>
  <si>
    <t>018029</t>
  </si>
  <si>
    <t>27044</t>
  </si>
  <si>
    <t>B613</t>
  </si>
  <si>
    <t>006029</t>
  </si>
  <si>
    <t>B701</t>
  </si>
  <si>
    <t>005029</t>
  </si>
  <si>
    <t>14043</t>
  </si>
  <si>
    <t>C226</t>
  </si>
  <si>
    <t>024029</t>
  </si>
  <si>
    <t>36072</t>
  </si>
  <si>
    <t>C605</t>
  </si>
  <si>
    <t>064029</t>
  </si>
  <si>
    <t>C971</t>
  </si>
  <si>
    <t>026029</t>
  </si>
  <si>
    <t>D680</t>
  </si>
  <si>
    <t>057029</t>
  </si>
  <si>
    <t>02044</t>
  </si>
  <si>
    <t>D689</t>
  </si>
  <si>
    <t>056029</t>
  </si>
  <si>
    <t>G275</t>
  </si>
  <si>
    <t>019107</t>
  </si>
  <si>
    <t>L258</t>
  </si>
  <si>
    <t>001108</t>
  </si>
  <si>
    <t>D781</t>
  </si>
  <si>
    <t>016108</t>
  </si>
  <si>
    <t>D905</t>
  </si>
  <si>
    <t>CASTELVERRINO (IS)</t>
  </si>
  <si>
    <t>CERRO AL VOLTURNO (IS)</t>
  </si>
  <si>
    <t>CHIAUCI (IS)</t>
  </si>
  <si>
    <t>CIVITANOVA DEL SANNIO (IS)</t>
  </si>
  <si>
    <t>COLLI A VOLTURNO (IS)</t>
  </si>
  <si>
    <t>COMUNE NON IDENTIFICATO D (IS)</t>
  </si>
  <si>
    <t>CONCA CASALE (IS)</t>
  </si>
  <si>
    <t>FILIGNANO (IS)</t>
  </si>
  <si>
    <t>FORLI' DEL SANNIO (IS)</t>
  </si>
  <si>
    <t>I081</t>
  </si>
  <si>
    <t>006823</t>
  </si>
  <si>
    <t>L264</t>
  </si>
  <si>
    <t>004823</t>
  </si>
  <si>
    <t>L993</t>
  </si>
  <si>
    <t>013824</t>
  </si>
  <si>
    <t>017163</t>
  </si>
  <si>
    <t>H477</t>
  </si>
  <si>
    <t>015163</t>
  </si>
  <si>
    <t>006163</t>
  </si>
  <si>
    <t>15029</t>
  </si>
  <si>
    <t>I798</t>
  </si>
  <si>
    <t>018163</t>
  </si>
  <si>
    <t>L440</t>
  </si>
  <si>
    <t>TORRITA TIBERINA (RM)</t>
  </si>
  <si>
    <t>TREVIGNANO ROMANO (RM)</t>
  </si>
  <si>
    <t>FORLIMPOPOLI (FO)</t>
  </si>
  <si>
    <t>GALEATA (FO)</t>
  </si>
  <si>
    <t>GAMBETTOLA (FO)</t>
  </si>
  <si>
    <t>GATTEO (FO)</t>
  </si>
  <si>
    <t>GEMMANO (FO)</t>
  </si>
  <si>
    <t>LONGIANO (FO)</t>
  </si>
  <si>
    <t>MELDOLA (FO)</t>
  </si>
  <si>
    <t>MERCATO SARACENO (FO)</t>
  </si>
  <si>
    <t>AMEGLIA (SP)</t>
  </si>
  <si>
    <t>ARCOLA (SP)</t>
  </si>
  <si>
    <t>BEVERINO (SP)</t>
  </si>
  <si>
    <t>BOLANO (SP)</t>
  </si>
  <si>
    <t>BONASSOLA (SP)</t>
  </si>
  <si>
    <t>BORGHETTO DI VARA (SP)</t>
  </si>
  <si>
    <t>BRUGNATO (SP)</t>
  </si>
  <si>
    <t>CALICE AL CORNOVIGLIO (SP)</t>
  </si>
  <si>
    <t>CARRO (SP)</t>
  </si>
  <si>
    <t>CARRODANO (SP)</t>
  </si>
  <si>
    <t>FRAMURA (SP)</t>
  </si>
  <si>
    <t>LA SPEZIA (SP)</t>
  </si>
  <si>
    <t>LERICI (SP)</t>
  </si>
  <si>
    <t>LEVANTO (SP)</t>
  </si>
  <si>
    <t>MAISSANA (SP)</t>
  </si>
  <si>
    <t>MONTEROSSO AL MARE (SP)</t>
  </si>
  <si>
    <t>003892</t>
  </si>
  <si>
    <t>L005</t>
  </si>
  <si>
    <t>012892</t>
  </si>
  <si>
    <t>L208</t>
  </si>
  <si>
    <t>018892</t>
  </si>
  <si>
    <t>H942</t>
  </si>
  <si>
    <t>064095</t>
  </si>
  <si>
    <t>I357</t>
  </si>
  <si>
    <t>024095</t>
  </si>
  <si>
    <t>087056</t>
  </si>
  <si>
    <t>M271</t>
  </si>
  <si>
    <t>097056</t>
  </si>
  <si>
    <t>23895</t>
  </si>
  <si>
    <t>COMUNE NON IDENTIFICATO D (MS)</t>
  </si>
  <si>
    <t>CANCELLO ED ARNONE (CE)</t>
  </si>
  <si>
    <t>CAPODRISE (CE)</t>
  </si>
  <si>
    <t>CAPRIATI A VOLTURNO (CE)</t>
  </si>
  <si>
    <t>LURAS (SS)</t>
  </si>
  <si>
    <t>MARA (SS)</t>
  </si>
  <si>
    <t>MARTIS (SS)</t>
  </si>
  <si>
    <t>065007</t>
  </si>
  <si>
    <t>84012</t>
  </si>
  <si>
    <t>BORGO A MOZZANO (LU)</t>
  </si>
  <si>
    <t>CAMAIORE (LU)</t>
  </si>
  <si>
    <t>CAMPORGIANO (LU)</t>
  </si>
  <si>
    <t>CAPANNORI (LU)</t>
  </si>
  <si>
    <t>042029</t>
  </si>
  <si>
    <t>F600</t>
  </si>
  <si>
    <t>055029</t>
  </si>
  <si>
    <t>05029</t>
  </si>
  <si>
    <t>H857</t>
  </si>
  <si>
    <t>079029</t>
  </si>
  <si>
    <t>88064</t>
  </si>
  <si>
    <t>C616</t>
  </si>
  <si>
    <t>082029</t>
  </si>
  <si>
    <t>90033</t>
  </si>
  <si>
    <t>27036</t>
  </si>
  <si>
    <t>F754</t>
  </si>
  <si>
    <t>024102</t>
  </si>
  <si>
    <t>I867</t>
  </si>
  <si>
    <t>019102</t>
  </si>
  <si>
    <t>26016</t>
  </si>
  <si>
    <t>I914</t>
  </si>
  <si>
    <t>028102</t>
  </si>
  <si>
    <t>G832</t>
  </si>
  <si>
    <t>010814</t>
  </si>
  <si>
    <t>G841</t>
  </si>
  <si>
    <t>044814</t>
  </si>
  <si>
    <t>G885</t>
  </si>
  <si>
    <t>F247</t>
  </si>
  <si>
    <t>004147</t>
  </si>
  <si>
    <t>12068</t>
  </si>
  <si>
    <t>F846</t>
  </si>
  <si>
    <t>017147</t>
  </si>
  <si>
    <t>G818</t>
  </si>
  <si>
    <t>018147</t>
  </si>
  <si>
    <t>I487</t>
  </si>
  <si>
    <t>002147</t>
  </si>
  <si>
    <t>13038</t>
  </si>
  <si>
    <t>L420</t>
  </si>
  <si>
    <t>S99147</t>
  </si>
  <si>
    <t>Z147</t>
  </si>
  <si>
    <t>013148</t>
  </si>
  <si>
    <t>F181</t>
  </si>
  <si>
    <t>016148</t>
  </si>
  <si>
    <t>MUSIGNANO (VA)</t>
  </si>
  <si>
    <t>NIZZOLINA (VA)</t>
  </si>
  <si>
    <t>OGGIONA CON SANTO STEFANO (VA)</t>
  </si>
  <si>
    <t>OLGIATE OLONA (VA)</t>
  </si>
  <si>
    <t>OLGINASIO (VA)</t>
  </si>
  <si>
    <t>FOIANO DI VAL FORTORE (BN)</t>
  </si>
  <si>
    <t>FORCHIA (BN)</t>
  </si>
  <si>
    <t>FRAGNETO L'ABATE (BN)</t>
  </si>
  <si>
    <t>FRAGNETO MONFORTE (BN)</t>
  </si>
  <si>
    <t>FORESTO DI SUSA (TO)</t>
  </si>
  <si>
    <t>FORNO ALPI GRAJE (TO)</t>
  </si>
  <si>
    <t>MACCAGNO INFERIORE (VA)</t>
  </si>
  <si>
    <t>MALGESSO (VA)</t>
  </si>
  <si>
    <t>MALNATE (VA)</t>
  </si>
  <si>
    <t>E141</t>
  </si>
  <si>
    <t>004111</t>
  </si>
  <si>
    <t>E615</t>
  </si>
  <si>
    <t>022111</t>
  </si>
  <si>
    <t>E866</t>
  </si>
  <si>
    <t>017111</t>
  </si>
  <si>
    <t>F532</t>
  </si>
  <si>
    <t>015912</t>
  </si>
  <si>
    <t>F959</t>
  </si>
  <si>
    <t>B361</t>
  </si>
  <si>
    <t>084008</t>
  </si>
  <si>
    <t>92020</t>
  </si>
  <si>
    <t>B460</t>
  </si>
  <si>
    <t>042008</t>
  </si>
  <si>
    <t>C060</t>
  </si>
  <si>
    <t>036008</t>
  </si>
  <si>
    <t>41014</t>
  </si>
  <si>
    <t>C287</t>
  </si>
  <si>
    <t>016008</t>
  </si>
  <si>
    <t>24022</t>
  </si>
  <si>
    <t>A246</t>
  </si>
  <si>
    <t>065008</t>
  </si>
  <si>
    <t>84020</t>
  </si>
  <si>
    <t>A343</t>
  </si>
  <si>
    <t>060008</t>
  </si>
  <si>
    <t>03032</t>
  </si>
  <si>
    <t>A363</t>
  </si>
  <si>
    <t>095008</t>
  </si>
  <si>
    <t>A477</t>
  </si>
  <si>
    <t>MISANO ADRIATICO (FO)</t>
  </si>
  <si>
    <t>MODIGLIANA (FO)</t>
  </si>
  <si>
    <t>MONDAINO (FO)</t>
  </si>
  <si>
    <t>MONTE COLOMBO (FO)</t>
  </si>
  <si>
    <t>FERMO (AP)</t>
  </si>
  <si>
    <t>FOLIGNANO (AP)</t>
  </si>
  <si>
    <t>FORCE (AP)</t>
  </si>
  <si>
    <t>FRANCAVILLA D'ETE (AP)</t>
  </si>
  <si>
    <t>GROTTAMMARE (AP)</t>
  </si>
  <si>
    <t>016040</t>
  </si>
  <si>
    <t>001067</t>
  </si>
  <si>
    <t>090020</t>
  </si>
  <si>
    <t>B276</t>
  </si>
  <si>
    <t>065020</t>
  </si>
  <si>
    <t>84080</t>
  </si>
  <si>
    <t>B437</t>
  </si>
  <si>
    <t>072013</t>
  </si>
  <si>
    <t>70053</t>
  </si>
  <si>
    <t>B619</t>
  </si>
  <si>
    <t>056013</t>
  </si>
  <si>
    <t>B663</t>
  </si>
  <si>
    <t>033013</t>
  </si>
  <si>
    <t>29015</t>
  </si>
  <si>
    <t>C261</t>
  </si>
  <si>
    <t>015137</t>
  </si>
  <si>
    <t>017137</t>
  </si>
  <si>
    <t>G391</t>
  </si>
  <si>
    <t>018137</t>
  </si>
  <si>
    <t>27028</t>
  </si>
  <si>
    <t>H656</t>
  </si>
  <si>
    <t>021884</t>
  </si>
  <si>
    <t>H950</t>
  </si>
  <si>
    <t>003884</t>
  </si>
  <si>
    <t>Z403</t>
  </si>
  <si>
    <t>I99404</t>
  </si>
  <si>
    <t>Z401</t>
  </si>
  <si>
    <t>I99406</t>
  </si>
  <si>
    <t>G952</t>
  </si>
  <si>
    <t>017885</t>
  </si>
  <si>
    <t>H231</t>
  </si>
  <si>
    <t>021885</t>
  </si>
  <si>
    <t>H972</t>
  </si>
  <si>
    <t>012885</t>
  </si>
  <si>
    <t>I067</t>
  </si>
  <si>
    <t>BAGNI DI LUCCA (LU)</t>
  </si>
  <si>
    <t>BARGA (LU)</t>
  </si>
  <si>
    <t>079153</t>
  </si>
  <si>
    <t>015153</t>
  </si>
  <si>
    <t>016153</t>
  </si>
  <si>
    <t>013818</t>
  </si>
  <si>
    <t>A869</t>
  </si>
  <si>
    <t>003818</t>
  </si>
  <si>
    <t>016111</t>
  </si>
  <si>
    <t>24025</t>
  </si>
  <si>
    <t>D952</t>
  </si>
  <si>
    <t>013111</t>
  </si>
  <si>
    <t>SAN LEONARDO (UD)</t>
  </si>
  <si>
    <t>SAN PIETRO AL NATISONE (UD)</t>
  </si>
  <si>
    <t>SAN VITO AL TORRE (UD)</t>
  </si>
  <si>
    <t>SAN VITO DI FAGAGNA (UD)</t>
  </si>
  <si>
    <t>Z732</t>
  </si>
  <si>
    <t>024807</t>
  </si>
  <si>
    <t>L630</t>
  </si>
  <si>
    <t>MELIZZANO (BN)</t>
  </si>
  <si>
    <t>MOIANO (BN)</t>
  </si>
  <si>
    <t>078149</t>
  </si>
  <si>
    <t>L305</t>
  </si>
  <si>
    <t>013149</t>
  </si>
  <si>
    <t>22067</t>
  </si>
  <si>
    <t>004149</t>
  </si>
  <si>
    <t>F883</t>
  </si>
  <si>
    <t>006149</t>
  </si>
  <si>
    <t>E279</t>
  </si>
  <si>
    <t>018839</t>
  </si>
  <si>
    <t>D831</t>
  </si>
  <si>
    <t>080806</t>
  </si>
  <si>
    <t>D880</t>
  </si>
  <si>
    <t>041806</t>
  </si>
  <si>
    <t>MARNATE (VA)</t>
  </si>
  <si>
    <t>MARZIO (VA)</t>
  </si>
  <si>
    <t>MASCIAGO PRIMO (VA)</t>
  </si>
  <si>
    <t>MASNAGO (VA)</t>
  </si>
  <si>
    <t>MENZAGO (VA)</t>
  </si>
  <si>
    <t>MERCALLO (VA)</t>
  </si>
  <si>
    <t>MESENZANA (VA)</t>
  </si>
  <si>
    <t>MEZZANA SUPERIORE (VA)</t>
  </si>
  <si>
    <t>MOMBELLO LAGO MAGGIORE (VA)</t>
  </si>
  <si>
    <t>ROGGIANO VALTRAVAGLIA (VA)</t>
  </si>
  <si>
    <t>ROVATE (VA)</t>
  </si>
  <si>
    <t>RUNO (VA)</t>
  </si>
  <si>
    <t>SACCONAGO (VA)</t>
  </si>
  <si>
    <t>SALTRIO (VA)</t>
  </si>
  <si>
    <t>SAMARATE (VA)</t>
  </si>
  <si>
    <t>SAN PANCRAZIO AL COLLE (VA)</t>
  </si>
  <si>
    <t>SANGIANO (VA)</t>
  </si>
  <si>
    <t>SANTA MARIA DEL MONTE (VA)</t>
  </si>
  <si>
    <t>CASTELVETERE IN VAL FORTO (BN)</t>
  </si>
  <si>
    <t>CAUTANO (BN)</t>
  </si>
  <si>
    <t>CEPPALONI (BN)</t>
  </si>
  <si>
    <t>CERRETO SANNITA (BN)</t>
  </si>
  <si>
    <t>CIRCELLO (BN)</t>
  </si>
  <si>
    <t>ORGIANO (VI)</t>
  </si>
  <si>
    <t>PEDEMONTE (VI)</t>
  </si>
  <si>
    <t>009008</t>
  </si>
  <si>
    <t>003885</t>
  </si>
  <si>
    <t>I250</t>
  </si>
  <si>
    <t>018885</t>
  </si>
  <si>
    <t>L902</t>
  </si>
  <si>
    <t>016885</t>
  </si>
  <si>
    <t>M193</t>
  </si>
  <si>
    <t>E352</t>
  </si>
  <si>
    <t>005806</t>
  </si>
  <si>
    <t>004814</t>
  </si>
  <si>
    <t>H060</t>
  </si>
  <si>
    <t>L401</t>
  </si>
  <si>
    <t>006107</t>
  </si>
  <si>
    <t>F518</t>
  </si>
  <si>
    <t>065107</t>
  </si>
  <si>
    <t>H412</t>
  </si>
  <si>
    <t>FRASSO TELESINO (BN)</t>
  </si>
  <si>
    <t>GINESTRA DEGLI SCHIAVONI (BN)</t>
  </si>
  <si>
    <t>GUARDIA SANFRAMONDI (BN)</t>
  </si>
  <si>
    <t>LIMATOLA (BN)</t>
  </si>
  <si>
    <t>LUZZANO (BN)</t>
  </si>
  <si>
    <t>MARCHIROLO (VA)</t>
  </si>
  <si>
    <t>QUINZANO SAN PIETRO (VA)</t>
  </si>
  <si>
    <t>RANCIO VALCUVIA (VA)</t>
  </si>
  <si>
    <t>RANCO (VA)</t>
  </si>
  <si>
    <t>094019</t>
  </si>
  <si>
    <t>MASSELLO (TO)</t>
  </si>
  <si>
    <t>MATHI (TO)</t>
  </si>
  <si>
    <t>MATTIE (TO)</t>
  </si>
  <si>
    <t>GERMAGNANO (TO)</t>
  </si>
  <si>
    <t>GIAGLIONE (TO)</t>
  </si>
  <si>
    <t>GIAVENO (TO)</t>
  </si>
  <si>
    <t>GIVOLETTO (TO)</t>
  </si>
  <si>
    <t>GRAVERE (TO)</t>
  </si>
  <si>
    <t>PANNARANO (BN)</t>
  </si>
  <si>
    <t>PAOLISI (BN)</t>
  </si>
  <si>
    <t>PASTENE (BN)</t>
  </si>
  <si>
    <t>PAUPISI (BN)</t>
  </si>
  <si>
    <t>PERRILLO (BN)</t>
  </si>
  <si>
    <t>PESCO SANNITA (BN)</t>
  </si>
  <si>
    <t>PIETRAROJA (BN)</t>
  </si>
  <si>
    <t>PIETRELCINA (BN)</t>
  </si>
  <si>
    <t>PONTE (BN)</t>
  </si>
  <si>
    <t>PONTELANDOLFO (BN)</t>
  </si>
  <si>
    <t>PUGLIANELLO (BN)</t>
  </si>
  <si>
    <t>REINO (BN)</t>
  </si>
  <si>
    <t>SAN BARTOLOMEO IN GALDO (BN)</t>
  </si>
  <si>
    <t>SAN GIORGIO DEL SANNIO (BN)</t>
  </si>
  <si>
    <t>SAN GIORGIO LA MOLARA (BN)</t>
  </si>
  <si>
    <t>SAN LEUCIO DEL SANNIO (BN)</t>
  </si>
  <si>
    <t>SAN LORENZELLO (BN)</t>
  </si>
  <si>
    <t>MUSSOLENTE (VI)</t>
  </si>
  <si>
    <t>NANTO (VI)</t>
  </si>
  <si>
    <t>NOGAROLE VICENTINO (VI)</t>
  </si>
  <si>
    <t>NOVALE (VI)</t>
  </si>
  <si>
    <t>NOVE (VI)</t>
  </si>
  <si>
    <t>NOVENTA VICENTINA (VI)</t>
  </si>
  <si>
    <t>H010</t>
  </si>
  <si>
    <t>040035</t>
  </si>
  <si>
    <t>47037</t>
  </si>
  <si>
    <t>035035</t>
  </si>
  <si>
    <t>42047</t>
  </si>
  <si>
    <t>H500</t>
  </si>
  <si>
    <t>CASANOVA LERRONE (SV)</t>
  </si>
  <si>
    <t>ZELO BUON PERSICO (LO)</t>
  </si>
  <si>
    <t>ACQUANEGRA SUL CHIESE (MN)</t>
  </si>
  <si>
    <t>86074</t>
  </si>
  <si>
    <t>D595</t>
  </si>
  <si>
    <t>043019</t>
  </si>
  <si>
    <t>62025</t>
  </si>
  <si>
    <t>D628</t>
  </si>
  <si>
    <t>001208</t>
  </si>
  <si>
    <t>013193</t>
  </si>
  <si>
    <t>H094</t>
  </si>
  <si>
    <t>004193</t>
  </si>
  <si>
    <t>D018</t>
  </si>
  <si>
    <t>016087</t>
  </si>
  <si>
    <t>E647</t>
  </si>
  <si>
    <t>008041</t>
  </si>
  <si>
    <t>G607</t>
  </si>
  <si>
    <t>001041</t>
  </si>
  <si>
    <t>B278</t>
  </si>
  <si>
    <t>015041</t>
  </si>
  <si>
    <t>B301</t>
  </si>
  <si>
    <t>24064</t>
  </si>
  <si>
    <t>E219</t>
  </si>
  <si>
    <t>015120</t>
  </si>
  <si>
    <t>E550</t>
  </si>
  <si>
    <t>017120</t>
  </si>
  <si>
    <t>F990</t>
  </si>
  <si>
    <t>006120</t>
  </si>
  <si>
    <t>15038</t>
  </si>
  <si>
    <t>G193</t>
  </si>
  <si>
    <t>018120</t>
  </si>
  <si>
    <t>H216</t>
  </si>
  <si>
    <t>COMUNE NON IDENTIFICATO D (RG)</t>
  </si>
  <si>
    <t>GIARRATANA (RG)</t>
  </si>
  <si>
    <t>ISPICA (RG)</t>
  </si>
  <si>
    <t>MODICA (RG)</t>
  </si>
  <si>
    <t>MONTEROSSO ALMO (RG)</t>
  </si>
  <si>
    <t>POZZALLO (RG)</t>
  </si>
  <si>
    <t>RAGUSA (RG)</t>
  </si>
  <si>
    <t>RAGUSA IBLA (RG)</t>
  </si>
  <si>
    <t>SANTA CROCE CAMERINA (RG)</t>
  </si>
  <si>
    <t>SCICLI (RG)</t>
  </si>
  <si>
    <t>VITTORIA (RG)</t>
  </si>
  <si>
    <t>AUGUSTA (SR)</t>
  </si>
  <si>
    <t>AVOLA (SR)</t>
  </si>
  <si>
    <t>E999</t>
  </si>
  <si>
    <t>024087</t>
  </si>
  <si>
    <t>36027</t>
  </si>
  <si>
    <t>H556</t>
  </si>
  <si>
    <t>019087</t>
  </si>
  <si>
    <t>007046</t>
  </si>
  <si>
    <t>G045</t>
  </si>
  <si>
    <t>009046</t>
  </si>
  <si>
    <t>G155</t>
  </si>
  <si>
    <t>096046</t>
  </si>
  <si>
    <t>13814</t>
  </si>
  <si>
    <t>G798</t>
  </si>
  <si>
    <t>008046</t>
  </si>
  <si>
    <t>18024</t>
  </si>
  <si>
    <t>G890</t>
  </si>
  <si>
    <t>025046</t>
  </si>
  <si>
    <t>I063</t>
  </si>
  <si>
    <t>PESCARA</t>
  </si>
  <si>
    <t>Coltura</t>
  </si>
  <si>
    <t>R.L.S. in Euro</t>
  </si>
  <si>
    <t>D449</t>
  </si>
  <si>
    <t>055012</t>
  </si>
  <si>
    <t>05034</t>
  </si>
  <si>
    <t>D538</t>
  </si>
  <si>
    <t>045012</t>
  </si>
  <si>
    <t>54026</t>
  </si>
  <si>
    <t>F802</t>
  </si>
  <si>
    <t>086012</t>
  </si>
  <si>
    <t>94014</t>
  </si>
  <si>
    <t>F892</t>
  </si>
  <si>
    <t>001012</t>
  </si>
  <si>
    <t>A405</t>
  </si>
  <si>
    <t>013012</t>
  </si>
  <si>
    <t>TAVOLETO (PS)</t>
  </si>
  <si>
    <t>TAVULLIA (PS)</t>
  </si>
  <si>
    <t>FALOPPIO (CO)</t>
  </si>
  <si>
    <t>FENEGRO' (CO)</t>
  </si>
  <si>
    <t>FIGINO SERENZA (CO)</t>
  </si>
  <si>
    <t>FINO MORNASCO (CO)</t>
  </si>
  <si>
    <t>GAGGINO (CO)</t>
  </si>
  <si>
    <t>026070</t>
  </si>
  <si>
    <t>TRAUSELLA (TO)</t>
  </si>
  <si>
    <t>TRAVERSE (TO)</t>
  </si>
  <si>
    <t>TRAVERSELLA (TO)</t>
  </si>
  <si>
    <t>TRAVES (TO)</t>
  </si>
  <si>
    <t>TROFARELLO (TO)</t>
  </si>
  <si>
    <t>USSEAUX (TO)</t>
  </si>
  <si>
    <t>USSEGLIO (TO)</t>
  </si>
  <si>
    <t>VAIE (TO)</t>
  </si>
  <si>
    <t>VAL DELLA TORRE (TO)</t>
  </si>
  <si>
    <t>VALCHIUSELLA (TO)</t>
  </si>
  <si>
    <t>SAN MARTINO AL MONTE (BZ)</t>
  </si>
  <si>
    <t>SAN MARTINO IN BADIA (BZ)</t>
  </si>
  <si>
    <t>SAN MARTINO IN CASIES (BZ)</t>
  </si>
  <si>
    <t>SAN MARTINO IN PASSIRIA (BZ)</t>
  </si>
  <si>
    <t>SAN PANCRAZIO (BZ)</t>
  </si>
  <si>
    <t>SAN PIETRO (BZ)</t>
  </si>
  <si>
    <t>SAN SIGISMONDO (BZ)</t>
  </si>
  <si>
    <t>SAN VALENTINO AL BRENNERO (BZ)</t>
  </si>
  <si>
    <t>SAN VALENTINO ALLA MUTTA (BZ)</t>
  </si>
  <si>
    <t>SANTA CRISTINA VALGARDENA (BZ)</t>
  </si>
  <si>
    <t>SANTA MADDALENA IN CASIES (BZ)</t>
  </si>
  <si>
    <t>SANT'ANDREA IN MONTE (BZ)</t>
  </si>
  <si>
    <t>SARENTINO (BZ)</t>
  </si>
  <si>
    <t>SCALERES (BZ)</t>
  </si>
  <si>
    <t>89044</t>
  </si>
  <si>
    <t>D976</t>
  </si>
  <si>
    <t>030124</t>
  </si>
  <si>
    <t>L335</t>
  </si>
  <si>
    <t>006124</t>
  </si>
  <si>
    <t>G215</t>
  </si>
  <si>
    <t>012124</t>
  </si>
  <si>
    <t>L003</t>
  </si>
  <si>
    <t>017090</t>
  </si>
  <si>
    <t>E652</t>
  </si>
  <si>
    <t>078090</t>
  </si>
  <si>
    <t>VALLELONGA (CZ)</t>
  </si>
  <si>
    <t>VAZZANO (CZ)</t>
  </si>
  <si>
    <t>VERZINO (CZ)</t>
  </si>
  <si>
    <t>SABLE GRANDE (GO)</t>
  </si>
  <si>
    <t>SAGA (GO)</t>
  </si>
  <si>
    <t>SAGRADO (GO)</t>
  </si>
  <si>
    <t>SANTA CATERINA ALBANESE (CS)</t>
  </si>
  <si>
    <t>SANTA DOMENICA TALAO (CS)</t>
  </si>
  <si>
    <t>SANTA MARIA DEL CEDRO (CS)</t>
  </si>
  <si>
    <t>AIELLO IN CALABRIA (CS)</t>
  </si>
  <si>
    <t>AIETA (CS)</t>
  </si>
  <si>
    <t>ALBIDONA (CS)</t>
  </si>
  <si>
    <t>16016</t>
  </si>
  <si>
    <t>ROCCAROMANA (CE)</t>
  </si>
  <si>
    <t>ROCCHETTA E CROCE (CE)</t>
  </si>
  <si>
    <t>RUVIANO (CE)</t>
  </si>
  <si>
    <t>SAN CIPRIANO D'AVERSA (CE)</t>
  </si>
  <si>
    <t>SAN FELICE A CANCELLO (CE)</t>
  </si>
  <si>
    <t>SAN GREGORIO MATESE (CE)</t>
  </si>
  <si>
    <t>SAN LEUCIO (CE)</t>
  </si>
  <si>
    <t>MONCHIO DELLE CORTI (PR)</t>
  </si>
  <si>
    <t>MONTECHIARUGOLO (PR)</t>
  </si>
  <si>
    <t>CHIOSI DI PORTA REGALE (MI)</t>
  </si>
  <si>
    <t>FALVATERRA (FR)</t>
  </si>
  <si>
    <t>CURNASCO (BG)</t>
  </si>
  <si>
    <t>CURNO (BG)</t>
  </si>
  <si>
    <t>CUSIO (BG)</t>
  </si>
  <si>
    <t>DALMINE (BG)</t>
  </si>
  <si>
    <t>VICENO (NO)</t>
  </si>
  <si>
    <t>013017</t>
  </si>
  <si>
    <t>22062</t>
  </si>
  <si>
    <t>006017</t>
  </si>
  <si>
    <t>15012</t>
  </si>
  <si>
    <t>A889</t>
  </si>
  <si>
    <t>012017</t>
  </si>
  <si>
    <t>B126</t>
  </si>
  <si>
    <t>ZAIRE (S9)</t>
  </si>
  <si>
    <t>ROCCA D'EVANDRO (CE)</t>
  </si>
  <si>
    <t>ROCCAMONFINA (CE)</t>
  </si>
  <si>
    <t>SCIGLIANO (CS)</t>
  </si>
  <si>
    <t>SERRA D'AIELLO (CS)</t>
  </si>
  <si>
    <t>SERRA PEDACE (CS)</t>
  </si>
  <si>
    <t>SPEZZANO ALBANESE (CS)</t>
  </si>
  <si>
    <t>SPEZZANO DELLA SILA (CS)</t>
  </si>
  <si>
    <t>SPEZZANO GRANDE (CS)</t>
  </si>
  <si>
    <t>SPEZZANO PICCOLO (CS)</t>
  </si>
  <si>
    <t>TARSIA (CS)</t>
  </si>
  <si>
    <t>STEFANACONI (CZ)</t>
  </si>
  <si>
    <t>STRONGOLI (CZ)</t>
  </si>
  <si>
    <t>TAVERNA (CZ)</t>
  </si>
  <si>
    <t>SAN NICOLA LA STRADA (CE)</t>
  </si>
  <si>
    <t>SAN PIETRO INFINE (CE)</t>
  </si>
  <si>
    <t>RANZIANO (GO)</t>
  </si>
  <si>
    <t>RIFEMBERGO (GO)</t>
  </si>
  <si>
    <t>ROMANS (GO)</t>
  </si>
  <si>
    <t>ROMANS D'ISONZO (GO)</t>
  </si>
  <si>
    <t>RONCHI DEI LEGIONARI (GO)</t>
  </si>
  <si>
    <t>RONZINA (GO)</t>
  </si>
  <si>
    <t>05032</t>
  </si>
  <si>
    <t>B446</t>
  </si>
  <si>
    <t>070008</t>
  </si>
  <si>
    <t>B528</t>
  </si>
  <si>
    <t>043008</t>
  </si>
  <si>
    <t>B562</t>
  </si>
  <si>
    <t>048008</t>
  </si>
  <si>
    <t>50056</t>
  </si>
  <si>
    <t>B684</t>
  </si>
  <si>
    <t>054008</t>
  </si>
  <si>
    <t>06044</t>
  </si>
  <si>
    <t>C252</t>
  </si>
  <si>
    <t>CHIOSI UNITI CON BOTTEDO (MI)</t>
  </si>
  <si>
    <t>090001</t>
  </si>
  <si>
    <t>37020</t>
  </si>
  <si>
    <t>E934</t>
  </si>
  <si>
    <t>019086</t>
  </si>
  <si>
    <t>H508</t>
  </si>
  <si>
    <t>028086</t>
  </si>
  <si>
    <t>I595</t>
  </si>
  <si>
    <t>026086</t>
  </si>
  <si>
    <t>31100</t>
  </si>
  <si>
    <t>L407</t>
  </si>
  <si>
    <t>075086</t>
  </si>
  <si>
    <t>L166</t>
  </si>
  <si>
    <t>097086</t>
  </si>
  <si>
    <t>23808</t>
  </si>
  <si>
    <t>083002</t>
  </si>
  <si>
    <t>98020</t>
  </si>
  <si>
    <t>MESSINA</t>
  </si>
  <si>
    <t>ME</t>
  </si>
  <si>
    <t>079100</t>
  </si>
  <si>
    <t>88027</t>
  </si>
  <si>
    <t>058100</t>
  </si>
  <si>
    <t>I400</t>
  </si>
  <si>
    <t>024100</t>
  </si>
  <si>
    <t>36015</t>
  </si>
  <si>
    <t>I531</t>
  </si>
  <si>
    <t>064100</t>
  </si>
  <si>
    <t>I756</t>
  </si>
  <si>
    <t>065100</t>
  </si>
  <si>
    <t>84017</t>
  </si>
  <si>
    <t>G932</t>
  </si>
  <si>
    <t>083100</t>
  </si>
  <si>
    <t>L431</t>
  </si>
  <si>
    <t>092100</t>
  </si>
  <si>
    <t>09049</t>
  </si>
  <si>
    <t>B738</t>
  </si>
  <si>
    <t>015100</t>
  </si>
  <si>
    <t>20033</t>
  </si>
  <si>
    <t>D286</t>
  </si>
  <si>
    <t>Z315</t>
  </si>
  <si>
    <t>I99336</t>
  </si>
  <si>
    <t>Z368</t>
  </si>
  <si>
    <t>S99337</t>
  </si>
  <si>
    <t>Z337</t>
  </si>
  <si>
    <t>I99338</t>
  </si>
  <si>
    <t>Z361</t>
  </si>
  <si>
    <t>S99339</t>
  </si>
  <si>
    <t>Z339</t>
  </si>
  <si>
    <t>E685</t>
  </si>
  <si>
    <t>014038</t>
  </si>
  <si>
    <t>E705</t>
  </si>
  <si>
    <t>F516</t>
  </si>
  <si>
    <t>096038</t>
  </si>
  <si>
    <t>F833</t>
  </si>
  <si>
    <t>008038</t>
  </si>
  <si>
    <t>G041</t>
  </si>
  <si>
    <t>D607</t>
  </si>
  <si>
    <t>085013</t>
  </si>
  <si>
    <t>025034</t>
  </si>
  <si>
    <t>028033</t>
  </si>
  <si>
    <t>C812</t>
  </si>
  <si>
    <t>019033</t>
  </si>
  <si>
    <t>D057</t>
  </si>
  <si>
    <t>07043</t>
  </si>
  <si>
    <t>A976</t>
  </si>
  <si>
    <t>091011</t>
  </si>
  <si>
    <t>27012</t>
  </si>
  <si>
    <t>C541</t>
  </si>
  <si>
    <t>019046</t>
  </si>
  <si>
    <t>D841</t>
  </si>
  <si>
    <t>024046</t>
  </si>
  <si>
    <t>E184</t>
  </si>
  <si>
    <t>030046</t>
  </si>
  <si>
    <t>33053</t>
  </si>
  <si>
    <t>E473</t>
  </si>
  <si>
    <t>028046</t>
  </si>
  <si>
    <t>E684</t>
  </si>
  <si>
    <t>061046</t>
  </si>
  <si>
    <t>D133</t>
  </si>
  <si>
    <t>B540</t>
  </si>
  <si>
    <t>E475</t>
  </si>
  <si>
    <t>PRAROSTINO (TO)</t>
  </si>
  <si>
    <t>PRASCORSANO (TO)</t>
  </si>
  <si>
    <t>PRATIGLIONE (TO)</t>
  </si>
  <si>
    <t>PRIACCO (TO)</t>
  </si>
  <si>
    <t>QUAGLIUZZO (TO)</t>
  </si>
  <si>
    <t>017117</t>
  </si>
  <si>
    <t>25075</t>
  </si>
  <si>
    <t>F851</t>
  </si>
  <si>
    <t>L253</t>
  </si>
  <si>
    <t>L284</t>
  </si>
  <si>
    <t>66019</t>
  </si>
  <si>
    <t>L291</t>
  </si>
  <si>
    <t>L363</t>
  </si>
  <si>
    <t>L459</t>
  </si>
  <si>
    <t>L526</t>
  </si>
  <si>
    <t>66054</t>
  </si>
  <si>
    <t>E372</t>
  </si>
  <si>
    <t>L961</t>
  </si>
  <si>
    <t>61033</t>
  </si>
  <si>
    <t>D541</t>
  </si>
  <si>
    <t>040014</t>
  </si>
  <si>
    <t>47010</t>
  </si>
  <si>
    <t>D867</t>
  </si>
  <si>
    <t>053014</t>
  </si>
  <si>
    <t>36042</t>
  </si>
  <si>
    <t>B132</t>
  </si>
  <si>
    <t>082014</t>
  </si>
  <si>
    <t>90012</t>
  </si>
  <si>
    <t>B315</t>
  </si>
  <si>
    <t>061014</t>
  </si>
  <si>
    <t>81014</t>
  </si>
  <si>
    <t>B704</t>
  </si>
  <si>
    <t>071014</t>
  </si>
  <si>
    <t>C231</t>
  </si>
  <si>
    <t>026032</t>
  </si>
  <si>
    <t>E021</t>
  </si>
  <si>
    <t>096032</t>
  </si>
  <si>
    <t>13866</t>
  </si>
  <si>
    <t>BUONVICINO (CS)</t>
  </si>
  <si>
    <t>CALOPEZZATI (CS)</t>
  </si>
  <si>
    <t>CALOVETO (CS)</t>
  </si>
  <si>
    <t>CAMPANA (CS)</t>
  </si>
  <si>
    <t>CANNA (CS)</t>
  </si>
  <si>
    <t>CARIATI (CS)</t>
  </si>
  <si>
    <t>CAROLEI (CS)</t>
  </si>
  <si>
    <t>CARPANZANO (CS)</t>
  </si>
  <si>
    <t>CASOLE BRUZIO (CS)</t>
  </si>
  <si>
    <t>LARINO (CB)</t>
  </si>
  <si>
    <t>LIMOSANO (CB)</t>
  </si>
  <si>
    <t>LUCITO (CB)</t>
  </si>
  <si>
    <t>LUPARA (CB)</t>
  </si>
  <si>
    <t>ZAMBIA (I9)</t>
  </si>
  <si>
    <t>A104</t>
  </si>
  <si>
    <t>061801</t>
  </si>
  <si>
    <t>51018</t>
  </si>
  <si>
    <t>006146</t>
  </si>
  <si>
    <t>H406</t>
  </si>
  <si>
    <t>079146</t>
  </si>
  <si>
    <t>MONTALTO DORA (TO)</t>
  </si>
  <si>
    <t>029007</t>
  </si>
  <si>
    <t>45033</t>
  </si>
  <si>
    <t>B069</t>
  </si>
  <si>
    <t>046007</t>
  </si>
  <si>
    <t>55012</t>
  </si>
  <si>
    <t>B648</t>
  </si>
  <si>
    <t>040007</t>
  </si>
  <si>
    <t>47023</t>
  </si>
  <si>
    <t>C573</t>
  </si>
  <si>
    <t>059007</t>
  </si>
  <si>
    <t>04022</t>
  </si>
  <si>
    <t>D662</t>
  </si>
  <si>
    <t>I99007</t>
  </si>
  <si>
    <t>G635</t>
  </si>
  <si>
    <t>019112</t>
  </si>
  <si>
    <t>26019</t>
  </si>
  <si>
    <t>L539</t>
  </si>
  <si>
    <t>009016</t>
  </si>
  <si>
    <t>B409</t>
  </si>
  <si>
    <t>076016</t>
  </si>
  <si>
    <t>85030</t>
  </si>
  <si>
    <t>B443</t>
  </si>
  <si>
    <t>021016</t>
  </si>
  <si>
    <t>B529</t>
  </si>
  <si>
    <t>060016</t>
  </si>
  <si>
    <t>B543</t>
  </si>
  <si>
    <t>103016</t>
  </si>
  <si>
    <t>28821</t>
  </si>
  <si>
    <t>B610</t>
  </si>
  <si>
    <t>062016</t>
  </si>
  <si>
    <t>82022</t>
  </si>
  <si>
    <t>025018</t>
  </si>
  <si>
    <t>D330</t>
  </si>
  <si>
    <t>043018</t>
  </si>
  <si>
    <t>D609</t>
  </si>
  <si>
    <t>045008</t>
  </si>
  <si>
    <t>54035</t>
  </si>
  <si>
    <t>D735</t>
  </si>
  <si>
    <t>085008</t>
  </si>
  <si>
    <t>E953</t>
  </si>
  <si>
    <t>047008</t>
  </si>
  <si>
    <t>28894</t>
  </si>
  <si>
    <t>E795</t>
  </si>
  <si>
    <t>C651</t>
  </si>
  <si>
    <t>B258</t>
  </si>
  <si>
    <t>018025</t>
  </si>
  <si>
    <t>27045</t>
  </si>
  <si>
    <t>B447</t>
  </si>
  <si>
    <t>024</t>
  </si>
  <si>
    <t>023</t>
  </si>
  <si>
    <t>056</t>
  </si>
  <si>
    <t>ACQUARICA DEL CAPO (LE)</t>
  </si>
  <si>
    <t>015016</t>
  </si>
  <si>
    <t>B227</t>
  </si>
  <si>
    <t>PISCINA (TO)</t>
  </si>
  <si>
    <t>E773</t>
  </si>
  <si>
    <t>079070</t>
  </si>
  <si>
    <t>26822</t>
  </si>
  <si>
    <t>B141</t>
  </si>
  <si>
    <t>D431</t>
  </si>
  <si>
    <t>044021</t>
  </si>
  <si>
    <t>63045</t>
  </si>
  <si>
    <t>D691</t>
  </si>
  <si>
    <t>C106</t>
  </si>
  <si>
    <t>035016</t>
  </si>
  <si>
    <t>42035</t>
  </si>
  <si>
    <t>C219</t>
  </si>
  <si>
    <t>070016</t>
  </si>
  <si>
    <t>C346</t>
  </si>
  <si>
    <t>014016</t>
  </si>
  <si>
    <t>C418</t>
  </si>
  <si>
    <t>008016</t>
  </si>
  <si>
    <t>18034</t>
  </si>
  <si>
    <t>C511</t>
  </si>
  <si>
    <t>28052</t>
  </si>
  <si>
    <t>006034</t>
  </si>
  <si>
    <t>B836</t>
  </si>
  <si>
    <t>078034</t>
  </si>
  <si>
    <t>G261</t>
  </si>
  <si>
    <t>082057</t>
  </si>
  <si>
    <t>90037</t>
  </si>
  <si>
    <t>G543</t>
  </si>
  <si>
    <t>090057</t>
  </si>
  <si>
    <t>036042</t>
  </si>
  <si>
    <t>41028</t>
  </si>
  <si>
    <t>F357</t>
  </si>
  <si>
    <t>072042</t>
  </si>
  <si>
    <t>70058</t>
  </si>
  <si>
    <t>I907</t>
  </si>
  <si>
    <t>080042</t>
  </si>
  <si>
    <t>082068</t>
  </si>
  <si>
    <t>I534</t>
  </si>
  <si>
    <t>065068</t>
  </si>
  <si>
    <t>F223</t>
  </si>
  <si>
    <t>009068</t>
  </si>
  <si>
    <t>ROSINGO (AL)</t>
  </si>
  <si>
    <t>SALA MONFERRATO (AL)</t>
  </si>
  <si>
    <t>B404</t>
  </si>
  <si>
    <t>003034</t>
  </si>
  <si>
    <t>050012</t>
  </si>
  <si>
    <t>C609</t>
  </si>
  <si>
    <t>043012</t>
  </si>
  <si>
    <t>62011</t>
  </si>
  <si>
    <t>C704</t>
  </si>
  <si>
    <t>054012</t>
  </si>
  <si>
    <t>06062</t>
  </si>
  <si>
    <t>C744</t>
  </si>
  <si>
    <t>102012</t>
  </si>
  <si>
    <t>89851</t>
  </si>
  <si>
    <t>066999</t>
  </si>
  <si>
    <t>067001</t>
  </si>
  <si>
    <t>067002</t>
  </si>
  <si>
    <t>067003</t>
  </si>
  <si>
    <t>067004</t>
  </si>
  <si>
    <t>CALASCIBETTA (EN)</t>
  </si>
  <si>
    <t>CARCACI (EN)</t>
  </si>
  <si>
    <t>CATENANUOVA (EN)</t>
  </si>
  <si>
    <t>CENTURIPE (EN)</t>
  </si>
  <si>
    <t>CERAMI (EN)</t>
  </si>
  <si>
    <t>COMUNE NON IDENTIFICATO D (EN)</t>
  </si>
  <si>
    <t>ENNA (EN)</t>
  </si>
  <si>
    <t>ACERRA (NA)</t>
  </si>
  <si>
    <t>AFRAGOLA (NA)</t>
  </si>
  <si>
    <t>AGEROLA (NA)</t>
  </si>
  <si>
    <t>012006</t>
  </si>
  <si>
    <t>21022</t>
  </si>
  <si>
    <t>A531</t>
  </si>
  <si>
    <t>061006</t>
  </si>
  <si>
    <t>A579</t>
  </si>
  <si>
    <t>023006</t>
  </si>
  <si>
    <t>37011</t>
  </si>
  <si>
    <t>A650</t>
  </si>
  <si>
    <t>PIVERONE (TO)</t>
  </si>
  <si>
    <t>ADRIA (RO)</t>
  </si>
  <si>
    <t>091008</t>
  </si>
  <si>
    <t>08010</t>
  </si>
  <si>
    <t>A880</t>
  </si>
  <si>
    <t>093008</t>
  </si>
  <si>
    <t>B247</t>
  </si>
  <si>
    <t>092008</t>
  </si>
  <si>
    <t>B274</t>
  </si>
  <si>
    <t>034008</t>
  </si>
  <si>
    <t>B408</t>
  </si>
  <si>
    <t>011008</t>
  </si>
  <si>
    <t>B410</t>
  </si>
  <si>
    <t>055008</t>
  </si>
  <si>
    <t>083067</t>
  </si>
  <si>
    <t>G522</t>
  </si>
  <si>
    <t>080067</t>
  </si>
  <si>
    <t>89047</t>
  </si>
  <si>
    <t>H456</t>
  </si>
  <si>
    <t>009067</t>
  </si>
  <si>
    <t>L823</t>
  </si>
  <si>
    <t>015067</t>
  </si>
  <si>
    <t>004067</t>
  </si>
  <si>
    <t>12062</t>
  </si>
  <si>
    <t>C599</t>
  </si>
  <si>
    <t>012067</t>
  </si>
  <si>
    <t>21054</t>
  </si>
  <si>
    <t>D467</t>
  </si>
  <si>
    <t>018067</t>
  </si>
  <si>
    <t>D892</t>
  </si>
  <si>
    <t>058041</t>
  </si>
  <si>
    <t>D945</t>
  </si>
  <si>
    <t>097041</t>
  </si>
  <si>
    <t>23835</t>
  </si>
  <si>
    <t>E308</t>
  </si>
  <si>
    <t>007041</t>
  </si>
  <si>
    <t>062029</t>
  </si>
  <si>
    <t>D469</t>
  </si>
  <si>
    <t>090029</t>
  </si>
  <si>
    <t>D637</t>
  </si>
  <si>
    <t>GONNOSFANADIGA (CA)</t>
  </si>
  <si>
    <t>GUAMAGGIORE (CA)</t>
  </si>
  <si>
    <t>GUASILA (CA)</t>
  </si>
  <si>
    <t>GUSPINI (CA)</t>
  </si>
  <si>
    <t>IGLESIAS (CA)</t>
  </si>
  <si>
    <t>LAS PLASSAS (CA)</t>
  </si>
  <si>
    <t>LUNAMATRONA (CA)</t>
  </si>
  <si>
    <t>MANDAS (CA)</t>
  </si>
  <si>
    <t>MARACALAGONIS (CA)</t>
  </si>
  <si>
    <t>MASAINAS (CA)</t>
  </si>
  <si>
    <t>PERNUMIA (PD)</t>
  </si>
  <si>
    <t>PIACENZA D'ADIGE (PD)</t>
  </si>
  <si>
    <t>NONE (TO)</t>
  </si>
  <si>
    <t>NOVALESA (TO)</t>
  </si>
  <si>
    <t>20085</t>
  </si>
  <si>
    <t>PEROSA CANAVESE (TO)</t>
  </si>
  <si>
    <t>098006</t>
  </si>
  <si>
    <t>COMUNE NON IDENTIFICATO D (FG)</t>
  </si>
  <si>
    <t>COMUN NUOVO (BG)</t>
  </si>
  <si>
    <t>CASACANDITELLA (CH)</t>
  </si>
  <si>
    <t>CASALANGUIDA (CH)</t>
  </si>
  <si>
    <t>CASALBORDINO (CH)</t>
  </si>
  <si>
    <t>CASALINCONTRADA (CH)</t>
  </si>
  <si>
    <t>CASOLI (CH)</t>
  </si>
  <si>
    <t>CASTEL FRENTANO (CH)</t>
  </si>
  <si>
    <t>CASTELGUIDONE (CH)</t>
  </si>
  <si>
    <t>LATIANO (BR)</t>
  </si>
  <si>
    <t>MESAGNE (BR)</t>
  </si>
  <si>
    <t>ORIA (BR)</t>
  </si>
  <si>
    <t>OSTUNI (BR)</t>
  </si>
  <si>
    <t>SAN DONACI (BR)</t>
  </si>
  <si>
    <t>SAN MICHELE SALENTINO (BR)</t>
  </si>
  <si>
    <t>SAN PANCRAZIO SALENTINO (BR)</t>
  </si>
  <si>
    <t>SAN PIETRO VERNOTICO (BR)</t>
  </si>
  <si>
    <t>SAN VITO DEI NORMANNI (BR)</t>
  </si>
  <si>
    <t>CARTIGNANO (CN)</t>
  </si>
  <si>
    <t>CASALGRASSO (CN)</t>
  </si>
  <si>
    <t>CASTAGNITO (CN)</t>
  </si>
  <si>
    <t>CASTELDELFINO (CN)</t>
  </si>
  <si>
    <t>CASTELLAR (CN)</t>
  </si>
  <si>
    <t>091054</t>
  </si>
  <si>
    <t>08035</t>
  </si>
  <si>
    <t>F986</t>
  </si>
  <si>
    <t>026054</t>
  </si>
  <si>
    <t>E049</t>
  </si>
  <si>
    <t>009031</t>
  </si>
  <si>
    <t>17027</t>
  </si>
  <si>
    <t>E064</t>
  </si>
  <si>
    <t>071031</t>
  </si>
  <si>
    <t>F059</t>
  </si>
  <si>
    <t>059031</t>
  </si>
  <si>
    <t>I902</t>
  </si>
  <si>
    <t>016031</t>
  </si>
  <si>
    <t>MONASTIR (CA)</t>
  </si>
  <si>
    <t>BELVEDERE MARITTIMO (CS)</t>
  </si>
  <si>
    <t>BIANCHI (CS)</t>
  </si>
  <si>
    <t>BISIGNANO (CS)</t>
  </si>
  <si>
    <t>BOCCHIGLIERO (CS)</t>
  </si>
  <si>
    <t>BONIFATI (CS)</t>
  </si>
  <si>
    <t>CASTINO (CN)</t>
  </si>
  <si>
    <t>CAVALLERLEONE (CN)</t>
  </si>
  <si>
    <t>CAVALLERMAGGIORE (CN)</t>
  </si>
  <si>
    <t>CELLE DI MACRA (CN)</t>
  </si>
  <si>
    <t>CENTALLO (CN)</t>
  </si>
  <si>
    <t>CERESOLE ALBA (CN)</t>
  </si>
  <si>
    <t>CERRETTO DELLE LANGHE (CN)</t>
  </si>
  <si>
    <t>CARAMAGNA PIEMONTE (CN)</t>
  </si>
  <si>
    <t>ANDEZENO (TO)</t>
  </si>
  <si>
    <t>ANDRATE (TO)</t>
  </si>
  <si>
    <t>ANGROGNA (TO)</t>
  </si>
  <si>
    <t>ARIGNANO (TO)</t>
  </si>
  <si>
    <t>AVIGLIANA (TO)</t>
  </si>
  <si>
    <t>28868</t>
  </si>
  <si>
    <t>L336</t>
  </si>
  <si>
    <t>025067</t>
  </si>
  <si>
    <t>M124</t>
  </si>
  <si>
    <t>078067</t>
  </si>
  <si>
    <t>E677</t>
  </si>
  <si>
    <t>017067</t>
  </si>
  <si>
    <t>25015</t>
  </si>
  <si>
    <t>D284</t>
  </si>
  <si>
    <t>079067</t>
  </si>
  <si>
    <t>065067</t>
  </si>
  <si>
    <t>84085</t>
  </si>
  <si>
    <t>F138</t>
  </si>
  <si>
    <t>005067</t>
  </si>
  <si>
    <t>F323</t>
  </si>
  <si>
    <t>058067</t>
  </si>
  <si>
    <t>F730</t>
  </si>
  <si>
    <t>060067</t>
  </si>
  <si>
    <t>03048</t>
  </si>
  <si>
    <t>I302</t>
  </si>
  <si>
    <t>057067</t>
  </si>
  <si>
    <t>L046</t>
  </si>
  <si>
    <t>061055</t>
  </si>
  <si>
    <t>G364</t>
  </si>
  <si>
    <t>I387</t>
  </si>
  <si>
    <t>050802</t>
  </si>
  <si>
    <t>I218</t>
  </si>
  <si>
    <t>003803</t>
  </si>
  <si>
    <t>A086</t>
  </si>
  <si>
    <t>013803</t>
  </si>
  <si>
    <t>A114</t>
  </si>
  <si>
    <t>021803</t>
  </si>
  <si>
    <t>A209</t>
  </si>
  <si>
    <t>016803</t>
  </si>
  <si>
    <t>A247</t>
  </si>
  <si>
    <t>022803</t>
  </si>
  <si>
    <t>A276</t>
  </si>
  <si>
    <t>004803</t>
  </si>
  <si>
    <t>22011</t>
  </si>
  <si>
    <t>E172</t>
  </si>
  <si>
    <t>022113</t>
  </si>
  <si>
    <t>F068</t>
  </si>
  <si>
    <t>003113</t>
  </si>
  <si>
    <t>012113</t>
  </si>
  <si>
    <t xml:space="preserve">CAA COPAGRI - Via de Lollis, 10 - CHIETI  (CH) TEL. </t>
  </si>
  <si>
    <t>CAA COPAGRI - C.so Italia, 13 - ROCCASPINALVETI (CH) TEL. 0873/959590</t>
  </si>
  <si>
    <t xml:space="preserve">CAA COPAGRI - Via Roma - SCERNI (CH) TEL. </t>
  </si>
  <si>
    <t>CAA COPAGRI - Via Catania, 14 - PESCARA (PE) TEL. 085/4210083</t>
  </si>
  <si>
    <t>ARIANO NEL POLESINE (RO)</t>
  </si>
  <si>
    <t>ARQUA' POLESINE (RO)</t>
  </si>
  <si>
    <t>BADIA POLESINE (RO)</t>
  </si>
  <si>
    <t>BAGNOLO DI PO (RO)</t>
  </si>
  <si>
    <t>GIARRE RIPOSTO (CT)</t>
  </si>
  <si>
    <t>GRAMMICHELE (CT)</t>
  </si>
  <si>
    <t>GRAVINA DI CATANIA (CT)</t>
  </si>
  <si>
    <t>IONIA (CT)</t>
  </si>
  <si>
    <t>COMUNE NON IDENTIFICATO D (VA)</t>
  </si>
  <si>
    <t>CORGENO (VA)</t>
  </si>
  <si>
    <t>CREMENAGA (VA)</t>
  </si>
  <si>
    <t>CRENNA (VA)</t>
  </si>
  <si>
    <t>CASCINETTE D'IVREA (TO)</t>
  </si>
  <si>
    <t>BALDISSERO TORINESE (TO)</t>
  </si>
  <si>
    <t>BALME (TO)</t>
  </si>
  <si>
    <t>BANCHETTE (TO)</t>
  </si>
  <si>
    <t>BARATONIA (TO)</t>
  </si>
  <si>
    <t>BARBANIA (TO)</t>
  </si>
  <si>
    <t>BARDASSANO (TO)</t>
  </si>
  <si>
    <t>BARDONECCHIA (TO)</t>
  </si>
  <si>
    <t>BARONE CANAVESE (TO)</t>
  </si>
  <si>
    <t>BEAULARD (TO)</t>
  </si>
  <si>
    <t>BEINASCO (TO)</t>
  </si>
  <si>
    <t>PADOVA (PD)</t>
  </si>
  <si>
    <t>CANAPA S.R.L.  - Via de Gasperi, 14 - CASALBORDINO (CH ) TEL. 0873/921218</t>
  </si>
  <si>
    <t>CANAPA S.R.L.  - Via Montenero, 25 - SAN SALVO (CH ) TEL. 0873/549290</t>
  </si>
  <si>
    <t>PIAZZOLA SUL BRENTA (PD)</t>
  </si>
  <si>
    <t>H623</t>
  </si>
  <si>
    <t>018189</t>
  </si>
  <si>
    <t>M167</t>
  </si>
  <si>
    <t>001190</t>
  </si>
  <si>
    <t>G672</t>
  </si>
  <si>
    <t>013190</t>
  </si>
  <si>
    <t>H063</t>
  </si>
  <si>
    <t>021070</t>
  </si>
  <si>
    <t>H152</t>
  </si>
  <si>
    <t>MOZZO (BG)</t>
  </si>
  <si>
    <t>NEMBRO (BG)</t>
  </si>
  <si>
    <t>NESE (BG)</t>
  </si>
  <si>
    <t>OLMO AL BREMBO (BG)</t>
  </si>
  <si>
    <t>OLTRE IL COLLE (BG)</t>
  </si>
  <si>
    <t>A365</t>
  </si>
  <si>
    <t>015011</t>
  </si>
  <si>
    <t>20090</t>
  </si>
  <si>
    <t>A473</t>
  </si>
  <si>
    <t>006011</t>
  </si>
  <si>
    <t>15031</t>
  </si>
  <si>
    <t>A605</t>
  </si>
  <si>
    <t>095011</t>
  </si>
  <si>
    <t>CASTELLETTO MONFORTE (CN)</t>
  </si>
  <si>
    <t>CASTELLETTO STURA (CN)</t>
  </si>
  <si>
    <t>CASTELLETTO UZZONE (CN)</t>
  </si>
  <si>
    <t>CASTELLINALDO (CN)</t>
  </si>
  <si>
    <t>CASTELLINO TANARO (CN)</t>
  </si>
  <si>
    <t>CASTELMAGNO (CN)</t>
  </si>
  <si>
    <t>CASTELNUOVO DI CEVA (CN)</t>
  </si>
  <si>
    <t>CASTIGLIONE FALLETTO (CN)</t>
  </si>
  <si>
    <t>CASTIGLIONE TINELLA (CN)</t>
  </si>
  <si>
    <t>CISON DI VALMARINO (TV)</t>
  </si>
  <si>
    <t>CAMPOBASSO (CB)</t>
  </si>
  <si>
    <t>CAMPOCHIARO (CB)</t>
  </si>
  <si>
    <t>CAMPODIPIETRA (CB)</t>
  </si>
  <si>
    <t>CAMPOLIETO (CB)</t>
  </si>
  <si>
    <t>CAMPOMARINO (CB)</t>
  </si>
  <si>
    <t>CASACALENDA (CB)</t>
  </si>
  <si>
    <t>CASALCIPRANO (CB)</t>
  </si>
  <si>
    <t>CASTELBOTTACCIO (CB)</t>
  </si>
  <si>
    <t>CASTELLINO DEL BIFERNO (CB)</t>
  </si>
  <si>
    <t>031005</t>
  </si>
  <si>
    <t>34072</t>
  </si>
  <si>
    <t>D504</t>
  </si>
  <si>
    <t>099005</t>
  </si>
  <si>
    <t>47843</t>
  </si>
  <si>
    <t>F244</t>
  </si>
  <si>
    <t>075005</t>
  </si>
  <si>
    <t>B329</t>
  </si>
  <si>
    <t>003827</t>
  </si>
  <si>
    <t>B503</t>
  </si>
  <si>
    <t>012827</t>
  </si>
  <si>
    <t>B668</t>
  </si>
  <si>
    <t>019827</t>
  </si>
  <si>
    <t>030115</t>
  </si>
  <si>
    <t>53027</t>
  </si>
  <si>
    <t>I135</t>
  </si>
  <si>
    <t>055030</t>
  </si>
  <si>
    <t>I381</t>
  </si>
  <si>
    <t>077030</t>
  </si>
  <si>
    <t>75029</t>
  </si>
  <si>
    <t>D513</t>
  </si>
  <si>
    <t>042030</t>
  </si>
  <si>
    <t>60037</t>
  </si>
  <si>
    <t>F634</t>
  </si>
  <si>
    <t>043030</t>
  </si>
  <si>
    <t>F552</t>
  </si>
  <si>
    <t>102030</t>
  </si>
  <si>
    <t>89866</t>
  </si>
  <si>
    <t>H271</t>
  </si>
  <si>
    <t>050030</t>
  </si>
  <si>
    <t>56046</t>
  </si>
  <si>
    <t>H319</t>
  </si>
  <si>
    <t>011030</t>
  </si>
  <si>
    <t>A277</t>
  </si>
  <si>
    <t>017803</t>
  </si>
  <si>
    <t>H351</t>
  </si>
  <si>
    <t>G762</t>
  </si>
  <si>
    <t>020055</t>
  </si>
  <si>
    <t>46027</t>
  </si>
  <si>
    <t>H771</t>
  </si>
  <si>
    <t>013900</t>
  </si>
  <si>
    <t>D581</t>
  </si>
  <si>
    <t>MARGARITA (CN)</t>
  </si>
  <si>
    <t>MARMORA (CN)</t>
  </si>
  <si>
    <t>07017</t>
  </si>
  <si>
    <t>G740</t>
  </si>
  <si>
    <t>060057</t>
  </si>
  <si>
    <t>G935</t>
  </si>
  <si>
    <t>096057</t>
  </si>
  <si>
    <t>13884</t>
  </si>
  <si>
    <t>H681</t>
  </si>
  <si>
    <t>037057</t>
  </si>
  <si>
    <t>40037</t>
  </si>
  <si>
    <t>G972</t>
  </si>
  <si>
    <t>054057</t>
  </si>
  <si>
    <t>06029</t>
  </si>
  <si>
    <t>L573</t>
  </si>
  <si>
    <t>056057</t>
  </si>
  <si>
    <t>85026</t>
  </si>
  <si>
    <t>I683</t>
  </si>
  <si>
    <t>004182</t>
  </si>
  <si>
    <t>H326</t>
  </si>
  <si>
    <t>016182</t>
  </si>
  <si>
    <t>H492</t>
  </si>
  <si>
    <t>VILLAROMAGNANO (AL)</t>
  </si>
  <si>
    <t>VISONE (AL)</t>
  </si>
  <si>
    <t>E170</t>
  </si>
  <si>
    <t>018110</t>
  </si>
  <si>
    <t>27100</t>
  </si>
  <si>
    <t>G388</t>
  </si>
  <si>
    <t>019110</t>
  </si>
  <si>
    <t>26018</t>
  </si>
  <si>
    <t>L426</t>
  </si>
  <si>
    <t>C666</t>
  </si>
  <si>
    <t>021823</t>
  </si>
  <si>
    <t>083094</t>
  </si>
  <si>
    <t>CURON (BZ)</t>
  </si>
  <si>
    <t>CURON VENOSTA (BZ)</t>
  </si>
  <si>
    <t>RIVAROLO CANAVESE (TO)</t>
  </si>
  <si>
    <t>RIVAROSSA (TO)</t>
  </si>
  <si>
    <t>RIVERA (TO)</t>
  </si>
  <si>
    <t>RIVOLI (TO)</t>
  </si>
  <si>
    <t>ROBASSOMERO (TO)</t>
  </si>
  <si>
    <t>003119</t>
  </si>
  <si>
    <t>G703</t>
  </si>
  <si>
    <t>002119</t>
  </si>
  <si>
    <t>058119</t>
  </si>
  <si>
    <t>M295</t>
  </si>
  <si>
    <t>005119</t>
  </si>
  <si>
    <t>041067</t>
  </si>
  <si>
    <t>PIZZOFERRATO (CH)</t>
  </si>
  <si>
    <t>POGGIOFIORITO (CH)</t>
  </si>
  <si>
    <t>POLLUTRI (CH)</t>
  </si>
  <si>
    <t>PRETORO (CH)</t>
  </si>
  <si>
    <t>QUADRI (CH)</t>
  </si>
  <si>
    <t>E868</t>
  </si>
  <si>
    <t>087027</t>
  </si>
  <si>
    <t>95044</t>
  </si>
  <si>
    <t>F217</t>
  </si>
  <si>
    <t>048027</t>
  </si>
  <si>
    <t>F398</t>
  </si>
  <si>
    <t>E143</t>
  </si>
  <si>
    <t>018077</t>
  </si>
  <si>
    <t>F182</t>
  </si>
  <si>
    <t>013152</t>
  </si>
  <si>
    <t>F305</t>
  </si>
  <si>
    <t>022152</t>
  </si>
  <si>
    <t>H254</t>
  </si>
  <si>
    <t>002152</t>
  </si>
  <si>
    <t>I259</t>
  </si>
  <si>
    <t>037029</t>
  </si>
  <si>
    <t>40045</t>
  </si>
  <si>
    <t>051019</t>
  </si>
  <si>
    <t>E468</t>
  </si>
  <si>
    <t>102019</t>
  </si>
  <si>
    <t>89844</t>
  </si>
  <si>
    <t>E590</t>
  </si>
  <si>
    <t>036019</t>
  </si>
  <si>
    <t>41053</t>
  </si>
  <si>
    <t>E904</t>
  </si>
  <si>
    <t>081019</t>
  </si>
  <si>
    <t>91029</t>
  </si>
  <si>
    <t>I291</t>
  </si>
  <si>
    <t>C587</t>
  </si>
  <si>
    <t>053008</t>
  </si>
  <si>
    <t>58045</t>
  </si>
  <si>
    <t>C782</t>
  </si>
  <si>
    <t>102008</t>
  </si>
  <si>
    <t>89833</t>
  </si>
  <si>
    <t>D303</t>
  </si>
  <si>
    <t>089008</t>
  </si>
  <si>
    <t>D540</t>
  </si>
  <si>
    <t>077008</t>
  </si>
  <si>
    <t>75013</t>
  </si>
  <si>
    <t>D547</t>
  </si>
  <si>
    <t>H774</t>
  </si>
  <si>
    <t>079112</t>
  </si>
  <si>
    <t>015112</t>
  </si>
  <si>
    <t>20088</t>
  </si>
  <si>
    <t>E258</t>
  </si>
  <si>
    <t>018112</t>
  </si>
  <si>
    <t>CHIAIANO ED UNITI (NA)</t>
  </si>
  <si>
    <t>CICCIANO (NA)</t>
  </si>
  <si>
    <t>CIMITILE (NA)</t>
  </si>
  <si>
    <t>ORIANO DI BRIANZA (CO)</t>
  </si>
  <si>
    <t>ORSENIGO (CO)</t>
  </si>
  <si>
    <t>OSNAGO (CO)</t>
  </si>
  <si>
    <t>OSSUCCIO (CO)</t>
  </si>
  <si>
    <t>LUCINO (CO)</t>
  </si>
  <si>
    <t>LUISAGO (CO)</t>
  </si>
  <si>
    <t>LURAGO D'ERBA (CO)</t>
  </si>
  <si>
    <t>LURAGO MARINONE (CO)</t>
  </si>
  <si>
    <t>040022</t>
  </si>
  <si>
    <t>47015</t>
  </si>
  <si>
    <t>15063</t>
  </si>
  <si>
    <t>C005</t>
  </si>
  <si>
    <t>017042</t>
  </si>
  <si>
    <t>012094</t>
  </si>
  <si>
    <t>E775</t>
  </si>
  <si>
    <t>003094</t>
  </si>
  <si>
    <t>078094</t>
  </si>
  <si>
    <t>G372</t>
  </si>
  <si>
    <t>065094</t>
  </si>
  <si>
    <t>G509</t>
  </si>
  <si>
    <t>AGROPOLI (SA)</t>
  </si>
  <si>
    <t>ALBANELLA (SA)</t>
  </si>
  <si>
    <t>ALFANO (SA)</t>
  </si>
  <si>
    <t>ALTAVILLA SILENTINA (SA)</t>
  </si>
  <si>
    <t>AMALFI (SA)</t>
  </si>
  <si>
    <t>NUGHEDU SANTA VITTORIA (OR)</t>
  </si>
  <si>
    <t>NURACHI (OR)</t>
  </si>
  <si>
    <t>NURAXINIEDDU (OR)</t>
  </si>
  <si>
    <t>NURECI (OR)</t>
  </si>
  <si>
    <t>PORTO MANTOVANO (MN)</t>
  </si>
  <si>
    <t>QUINGENTOLE (MN)</t>
  </si>
  <si>
    <t>QUISTELLO (MN)</t>
  </si>
  <si>
    <t>REDONDESCO (MN)</t>
  </si>
  <si>
    <t>REVERE (MN)</t>
  </si>
  <si>
    <t>RIVAROLO MANTOVANO (MN)</t>
  </si>
  <si>
    <t>RODIGO (MN)</t>
  </si>
  <si>
    <t>ACQUAFREDDA (BS)</t>
  </si>
  <si>
    <t>ACQUALUNGA (BS)</t>
  </si>
  <si>
    <t>ADRO (BS)</t>
  </si>
  <si>
    <t>AGNOSINE (BS)</t>
  </si>
  <si>
    <t>ALFIANELLO (BS)</t>
  </si>
  <si>
    <t>ALONE (BS)</t>
  </si>
  <si>
    <t>SAN BELLINO (RO)</t>
  </si>
  <si>
    <t>SAN MARTINO DI VENEZZE (RO)</t>
  </si>
  <si>
    <t>MORRO D'ORO (TE)</t>
  </si>
  <si>
    <t>039017</t>
  </si>
  <si>
    <t>001028</t>
  </si>
  <si>
    <t>10071</t>
  </si>
  <si>
    <t>A990</t>
  </si>
  <si>
    <t>015028</t>
  </si>
  <si>
    <t>013028</t>
  </si>
  <si>
    <t>B134</t>
  </si>
  <si>
    <t>028028</t>
  </si>
  <si>
    <t>B912</t>
  </si>
  <si>
    <t>005028</t>
  </si>
  <si>
    <t>B820</t>
  </si>
  <si>
    <t>018050</t>
  </si>
  <si>
    <t>27024</t>
  </si>
  <si>
    <t>C686</t>
  </si>
  <si>
    <t>012050</t>
  </si>
  <si>
    <t>C732</t>
  </si>
  <si>
    <t>065050</t>
  </si>
  <si>
    <t>84025</t>
  </si>
  <si>
    <t>D390</t>
  </si>
  <si>
    <t>019050</t>
  </si>
  <si>
    <t>26044</t>
  </si>
  <si>
    <t>E193</t>
  </si>
  <si>
    <t>028050</t>
  </si>
  <si>
    <t>E297</t>
  </si>
  <si>
    <t>078083</t>
  </si>
  <si>
    <t>016849</t>
  </si>
  <si>
    <t>G585</t>
  </si>
  <si>
    <t>001849</t>
  </si>
  <si>
    <t>H058</t>
  </si>
  <si>
    <t>013850</t>
  </si>
  <si>
    <t>C179</t>
  </si>
  <si>
    <t>015850</t>
  </si>
  <si>
    <t>C477</t>
  </si>
  <si>
    <t>003850</t>
  </si>
  <si>
    <t>D438</t>
  </si>
  <si>
    <t>019850</t>
  </si>
  <si>
    <t>D500</t>
  </si>
  <si>
    <t>012850</t>
  </si>
  <si>
    <t>D908</t>
  </si>
  <si>
    <t>022850</t>
  </si>
  <si>
    <t>E534</t>
  </si>
  <si>
    <t>017850</t>
  </si>
  <si>
    <t>E619</t>
  </si>
  <si>
    <t>021850</t>
  </si>
  <si>
    <t>F362</t>
  </si>
  <si>
    <t>018850</t>
  </si>
  <si>
    <t>021917</t>
  </si>
  <si>
    <t>L662</t>
  </si>
  <si>
    <t>002020</t>
  </si>
  <si>
    <t>13060</t>
  </si>
  <si>
    <t>005020</t>
  </si>
  <si>
    <t>14032</t>
  </si>
  <si>
    <t>B184</t>
  </si>
  <si>
    <t>URZULEI (NU)</t>
  </si>
  <si>
    <t>USSASSAI (NU)</t>
  </si>
  <si>
    <t>F506</t>
  </si>
  <si>
    <t>021054</t>
  </si>
  <si>
    <t>39013</t>
  </si>
  <si>
    <t>F766</t>
  </si>
  <si>
    <t>076054</t>
  </si>
  <si>
    <t>VELO VERONESE (VR)</t>
  </si>
  <si>
    <t>VERONA (VR)</t>
  </si>
  <si>
    <t>VERONELLA (VR)</t>
  </si>
  <si>
    <t>VESTENANOVA (VR)</t>
  </si>
  <si>
    <t>VIGASIO (VR)</t>
  </si>
  <si>
    <t>VILLA BARTOLOMEA (VR)</t>
  </si>
  <si>
    <t>VILLAFRANCA DI VERONA (VR)</t>
  </si>
  <si>
    <t>ZEVIO (VR)</t>
  </si>
  <si>
    <t>ZIMELLA (VR)</t>
  </si>
  <si>
    <t>CERCHIARA IN SABINA (RI)</t>
  </si>
  <si>
    <t>CITTADUCALE (RI)</t>
  </si>
  <si>
    <t>CITTAREALE (RI)</t>
  </si>
  <si>
    <t>COLLALTO SABINO (RI)</t>
  </si>
  <si>
    <t>COLLE DI TORA (RI)</t>
  </si>
  <si>
    <t>63015</t>
  </si>
  <si>
    <t>F653</t>
  </si>
  <si>
    <t>063049</t>
  </si>
  <si>
    <t>80100</t>
  </si>
  <si>
    <t>F839</t>
  </si>
  <si>
    <t>092049</t>
  </si>
  <si>
    <t>G922</t>
  </si>
  <si>
    <t>091049</t>
  </si>
  <si>
    <t>C289</t>
  </si>
  <si>
    <t>052010</t>
  </si>
  <si>
    <t>53012</t>
  </si>
  <si>
    <t>C661</t>
  </si>
  <si>
    <t>086010</t>
  </si>
  <si>
    <t>C263</t>
  </si>
  <si>
    <t>094010</t>
  </si>
  <si>
    <t>86090</t>
  </si>
  <si>
    <t>47837</t>
  </si>
  <si>
    <t>F523</t>
  </si>
  <si>
    <t>I584</t>
  </si>
  <si>
    <t>001867</t>
  </si>
  <si>
    <t>L159</t>
  </si>
  <si>
    <t>015868</t>
  </si>
  <si>
    <t>D155</t>
  </si>
  <si>
    <t>I713</t>
  </si>
  <si>
    <t>031871</t>
  </si>
  <si>
    <t>L119</t>
  </si>
  <si>
    <t>018871</t>
  </si>
  <si>
    <t>L234</t>
  </si>
  <si>
    <t>CANNOLE (LE)</t>
  </si>
  <si>
    <t>ATRANI (SA)</t>
  </si>
  <si>
    <t>AULETTA (SA)</t>
  </si>
  <si>
    <t>BARONISSI (SA)</t>
  </si>
  <si>
    <t>PIUBEGA (MN)</t>
  </si>
  <si>
    <t>POGGIO RUSCO (MN)</t>
  </si>
  <si>
    <t>POMPONESCO (MN)</t>
  </si>
  <si>
    <t>019851</t>
  </si>
  <si>
    <t>D533</t>
  </si>
  <si>
    <t>003851</t>
  </si>
  <si>
    <t>D603</t>
  </si>
  <si>
    <t>012851</t>
  </si>
  <si>
    <t>D950</t>
  </si>
  <si>
    <t>022851</t>
  </si>
  <si>
    <t>E628</t>
  </si>
  <si>
    <t>82033</t>
  </si>
  <si>
    <t>D230</t>
  </si>
  <si>
    <t>014026</t>
  </si>
  <si>
    <t>PONTECCHIO POLESINE (RO)</t>
  </si>
  <si>
    <t>PORTO TOLLE (RO)</t>
  </si>
  <si>
    <t>PORTO VIRO (RO)</t>
  </si>
  <si>
    <t>RAMO DI PALO (RO)</t>
  </si>
  <si>
    <t>ZANDOBBIO (BG)</t>
  </si>
  <si>
    <t>ZANICA (BG)</t>
  </si>
  <si>
    <t>ZOGNO (BG)</t>
  </si>
  <si>
    <t>ZORZINO (BG)</t>
  </si>
  <si>
    <t>CASTELLARANO (RE)</t>
  </si>
  <si>
    <t>A636</t>
  </si>
  <si>
    <t>016805</t>
  </si>
  <si>
    <t>A679</t>
  </si>
  <si>
    <t>022805</t>
  </si>
  <si>
    <t>A822</t>
  </si>
  <si>
    <t>010805</t>
  </si>
  <si>
    <t>H758</t>
  </si>
  <si>
    <t>056805</t>
  </si>
  <si>
    <t>H995</t>
  </si>
  <si>
    <t>026805</t>
  </si>
  <si>
    <t>I101</t>
  </si>
  <si>
    <t>032805</t>
  </si>
  <si>
    <t>I770</t>
  </si>
  <si>
    <t>040805</t>
  </si>
  <si>
    <t>L099</t>
  </si>
  <si>
    <t>078805</t>
  </si>
  <si>
    <t>L133</t>
  </si>
  <si>
    <t>033805</t>
  </si>
  <si>
    <t>L351</t>
  </si>
  <si>
    <t>032806</t>
  </si>
  <si>
    <t>A148</t>
  </si>
  <si>
    <t>013806</t>
  </si>
  <si>
    <t>A168</t>
  </si>
  <si>
    <t>003806</t>
  </si>
  <si>
    <t>A316</t>
  </si>
  <si>
    <t>012806</t>
  </si>
  <si>
    <t>A416</t>
  </si>
  <si>
    <t>015806</t>
  </si>
  <si>
    <t>A618</t>
  </si>
  <si>
    <t>017806</t>
  </si>
  <si>
    <t>SANTA CATERINA VILLARMOSA (CL)</t>
  </si>
  <si>
    <t>SERRADIFALCO (CL)</t>
  </si>
  <si>
    <t>SASSOFERRATO (AN)</t>
  </si>
  <si>
    <t>SENIGALLIA (AN)</t>
  </si>
  <si>
    <t>SERRA DE' CONTI (AN)</t>
  </si>
  <si>
    <t>SERRA SAN QUIRICO (AN)</t>
  </si>
  <si>
    <t>SIROLO (AN)</t>
  </si>
  <si>
    <t>STAFFOLO (AN)</t>
  </si>
  <si>
    <t>MOSCIANO SANT'ANGELO (TE)</t>
  </si>
  <si>
    <t>NERETO (TE)</t>
  </si>
  <si>
    <t>NOTARESCO (TE)</t>
  </si>
  <si>
    <t>BRUGINE (PD)</t>
  </si>
  <si>
    <t>CADONEGHE (PD)</t>
  </si>
  <si>
    <t>CAMPO SAN MARTINO (PD)</t>
  </si>
  <si>
    <t>CAMPODARSEGO (PD)</t>
  </si>
  <si>
    <t>CAMPODORO (PD)</t>
  </si>
  <si>
    <t>CAMPOSAMPIERO (PD)</t>
  </si>
  <si>
    <t>CANDIANA (PD)</t>
  </si>
  <si>
    <t>CARCERI (PD)</t>
  </si>
  <si>
    <t>079122</t>
  </si>
  <si>
    <t>I393</t>
  </si>
  <si>
    <t>030122</t>
  </si>
  <si>
    <t>L246</t>
  </si>
  <si>
    <t>016122</t>
  </si>
  <si>
    <t>E370</t>
  </si>
  <si>
    <t>015122</t>
  </si>
  <si>
    <t>E610</t>
  </si>
  <si>
    <t>017122</t>
  </si>
  <si>
    <t>G006</t>
  </si>
  <si>
    <t>SLOVENIA (I9)</t>
  </si>
  <si>
    <t>SOMALIA (I9)</t>
  </si>
  <si>
    <t>SPAGNA (I9)</t>
  </si>
  <si>
    <t>03027</t>
  </si>
  <si>
    <t>H324</t>
  </si>
  <si>
    <t>062058</t>
  </si>
  <si>
    <t>H894</t>
  </si>
  <si>
    <t>056058</t>
  </si>
  <si>
    <t>01039</t>
  </si>
  <si>
    <t>L882</t>
  </si>
  <si>
    <t>013058</t>
  </si>
  <si>
    <t>C206</t>
  </si>
  <si>
    <t>065058</t>
  </si>
  <si>
    <t>E060</t>
  </si>
  <si>
    <t>064058</t>
  </si>
  <si>
    <t>065097</t>
  </si>
  <si>
    <t>84035</t>
  </si>
  <si>
    <t>G793</t>
  </si>
  <si>
    <t>079097</t>
  </si>
  <si>
    <t>88026</t>
  </si>
  <si>
    <t>058097</t>
  </si>
  <si>
    <t>ACQUASANTA TERME (AP)</t>
  </si>
  <si>
    <t>ACQUAVIVA PICENA (AP)</t>
  </si>
  <si>
    <t>ALTETA (AP)</t>
  </si>
  <si>
    <t>ALTIDONA (AP)</t>
  </si>
  <si>
    <t>AMANDOLA (AP)</t>
  </si>
  <si>
    <t>APPIGNANO DEL TRONTO (AP)</t>
  </si>
  <si>
    <t>B480</t>
  </si>
  <si>
    <t>024083</t>
  </si>
  <si>
    <t>H134</t>
  </si>
  <si>
    <t>019083</t>
  </si>
  <si>
    <t>26036</t>
  </si>
  <si>
    <t>H341</t>
  </si>
  <si>
    <t>028083</t>
  </si>
  <si>
    <t>I319</t>
  </si>
  <si>
    <t>061083</t>
  </si>
  <si>
    <t>81055</t>
  </si>
  <si>
    <t>I234</t>
  </si>
  <si>
    <t>075083</t>
  </si>
  <si>
    <t>L011</t>
  </si>
  <si>
    <t>063083</t>
  </si>
  <si>
    <t>80058</t>
  </si>
  <si>
    <t>L245</t>
  </si>
  <si>
    <t>I99083</t>
  </si>
  <si>
    <t>Z256</t>
  </si>
  <si>
    <t>023811</t>
  </si>
  <si>
    <t>G640</t>
  </si>
  <si>
    <t>I380</t>
  </si>
  <si>
    <t>001863</t>
  </si>
  <si>
    <t>I481</t>
  </si>
  <si>
    <t>031863</t>
  </si>
  <si>
    <t>I524</t>
  </si>
  <si>
    <t>013864</t>
  </si>
  <si>
    <t>C970</t>
  </si>
  <si>
    <t>015864</t>
  </si>
  <si>
    <t>POGGIO BERNI (FO)</t>
  </si>
  <si>
    <t>CARRARA SANTO STEFANO (PD)</t>
  </si>
  <si>
    <t>CARRARA SAN GIORGIO (PD)</t>
  </si>
  <si>
    <t>ROCCA DI BOTTE (AQ)</t>
  </si>
  <si>
    <t>39046</t>
  </si>
  <si>
    <t>G140</t>
  </si>
  <si>
    <t>076061</t>
  </si>
  <si>
    <t>G623</t>
  </si>
  <si>
    <t>007061</t>
  </si>
  <si>
    <t>H672</t>
  </si>
  <si>
    <t>103061</t>
  </si>
  <si>
    <t>28804</t>
  </si>
  <si>
    <t>H777</t>
  </si>
  <si>
    <t>060061</t>
  </si>
  <si>
    <t>BUCUIE (TS)</t>
  </si>
  <si>
    <t>CACCIA (TS)</t>
  </si>
  <si>
    <t>CAPRIVA NEL CARSO (TS)</t>
  </si>
  <si>
    <t>CAVE AUREMIANE (TS)</t>
  </si>
  <si>
    <t>COMUNE NON IDENTIFICATO D (TS)</t>
  </si>
  <si>
    <t>CORGNALE (TS)</t>
  </si>
  <si>
    <t>COSSANA (TS)</t>
  </si>
  <si>
    <t>ROCCA GRIMALDA (AL)</t>
  </si>
  <si>
    <t>ROCCAFORTE LIGURE (AL)</t>
  </si>
  <si>
    <t>702733</t>
  </si>
  <si>
    <t>ZIBELLO (PR)</t>
  </si>
  <si>
    <t>AGAZZANO (PC)</t>
  </si>
  <si>
    <t>ALSENO (PC)</t>
  </si>
  <si>
    <t>BESENZONE (PC)</t>
  </si>
  <si>
    <t>BETTOLA (PC)</t>
  </si>
  <si>
    <t>BOBBIO (PC)</t>
  </si>
  <si>
    <t>BORGO SAN BERNARDINO (PC)</t>
  </si>
  <si>
    <t>BORGONOVO VAL TIDONE (PC)</t>
  </si>
  <si>
    <t>CADEO (PC)</t>
  </si>
  <si>
    <t>CALENDASCO (PC)</t>
  </si>
  <si>
    <t>CAMINATA (PC)</t>
  </si>
  <si>
    <t>CAORSO (PC)</t>
  </si>
  <si>
    <t>CARPANETO PIACENTINO (PC)</t>
  </si>
  <si>
    <t>CASTEL SAN GIOVANNI (PC)</t>
  </si>
  <si>
    <t>MEZZANO PASSONE (MI)</t>
  </si>
  <si>
    <t>MIGNETTE (MI)</t>
  </si>
  <si>
    <t>MILANO (MI)</t>
  </si>
  <si>
    <t>MELZO (MI)</t>
  </si>
  <si>
    <t>MERCUGNANO (MI)</t>
  </si>
  <si>
    <t>CERRO LAGO MAGGIORE (VA)</t>
  </si>
  <si>
    <t>CIMBRO (VA)</t>
  </si>
  <si>
    <t>CISLAGO (VA)</t>
  </si>
  <si>
    <t>CITTIGLIO (VA)</t>
  </si>
  <si>
    <t>CLIVIO (VA)</t>
  </si>
  <si>
    <t>COCQUIO (VA)</t>
  </si>
  <si>
    <t>COCQUIO-TREVISAGO (VA)</t>
  </si>
  <si>
    <t>COMABBIO (VA)</t>
  </si>
  <si>
    <t>COMERIO (VA)</t>
  </si>
  <si>
    <t>CARIGNANO (TO)</t>
  </si>
  <si>
    <t>CARMAGNOLA (TO)</t>
  </si>
  <si>
    <t>F991</t>
  </si>
  <si>
    <t>009043</t>
  </si>
  <si>
    <t>B574</t>
  </si>
  <si>
    <t>076023</t>
  </si>
  <si>
    <t>SOTTO IL MONTE GIOVANNI X (BG)</t>
  </si>
  <si>
    <t>SOVERE (BG)</t>
  </si>
  <si>
    <t>SPINO AL BREMBO (BG)</t>
  </si>
  <si>
    <t>SPINONE (BG)</t>
  </si>
  <si>
    <t>SPINONE AL LAGO (BG)</t>
  </si>
  <si>
    <t>SPIRANO (BG)</t>
  </si>
  <si>
    <t>STABELLO (BG)</t>
  </si>
  <si>
    <t>STEZZANO (BG)</t>
  </si>
  <si>
    <t>STROZZA (BG)</t>
  </si>
  <si>
    <t>SUISIO (BG)</t>
  </si>
  <si>
    <t>TAGLIUNO (BG)</t>
  </si>
  <si>
    <t>020070</t>
  </si>
  <si>
    <t>46049</t>
  </si>
  <si>
    <t>M125</t>
  </si>
  <si>
    <t>004070</t>
  </si>
  <si>
    <t>C738</t>
  </si>
  <si>
    <t>078070</t>
  </si>
  <si>
    <t>H939</t>
  </si>
  <si>
    <t>070076</t>
  </si>
  <si>
    <t>I910</t>
  </si>
  <si>
    <t>TRABUCHELLO (BG)</t>
  </si>
  <si>
    <t>TRESCORE BALNEARIO (BG)</t>
  </si>
  <si>
    <t>TREVIGLIO (BG)</t>
  </si>
  <si>
    <t>TREVIOLO (BG)</t>
  </si>
  <si>
    <t>UBIALE CLANEZZO (BG)</t>
  </si>
  <si>
    <t>URGNANO (BG)</t>
  </si>
  <si>
    <t>VALBONDIONE (BG)</t>
  </si>
  <si>
    <t>VALBREMBO (BG)</t>
  </si>
  <si>
    <t>VALGOGLIO (BG)</t>
  </si>
  <si>
    <t>VALL'ALTA (BG)</t>
  </si>
  <si>
    <t>H207</t>
  </si>
  <si>
    <t>004211</t>
  </si>
  <si>
    <t>I210</t>
  </si>
  <si>
    <t>015211</t>
  </si>
  <si>
    <t>20019</t>
  </si>
  <si>
    <t>dispari</t>
  </si>
  <si>
    <t>pari</t>
  </si>
  <si>
    <t/>
  </si>
  <si>
    <t>car. Controllo</t>
  </si>
  <si>
    <t>Società di Persone</t>
  </si>
  <si>
    <t>Si</t>
  </si>
  <si>
    <t>No</t>
  </si>
  <si>
    <t xml:space="preserve"> </t>
  </si>
  <si>
    <t>ACQUI TERME (AL)</t>
  </si>
  <si>
    <t>ALBERA LIGURE (AL)</t>
  </si>
  <si>
    <t>ALESSANDRIA (AL)</t>
  </si>
  <si>
    <t>ALFIANO NATTA (AL)</t>
  </si>
  <si>
    <t>ALICE BEL COLLE (AL)</t>
  </si>
  <si>
    <t>F364</t>
  </si>
  <si>
    <t>046022</t>
  </si>
  <si>
    <t>55064</t>
  </si>
  <si>
    <t>G480</t>
  </si>
  <si>
    <t>053022</t>
  </si>
  <si>
    <t>58037</t>
  </si>
  <si>
    <t>I187</t>
  </si>
  <si>
    <t>080022</t>
  </si>
  <si>
    <t>B756</t>
  </si>
  <si>
    <t>082022</t>
  </si>
  <si>
    <t>90013</t>
  </si>
  <si>
    <t>C067</t>
  </si>
  <si>
    <t>013022</t>
  </si>
  <si>
    <t>A791</t>
  </si>
  <si>
    <t>003022</t>
  </si>
  <si>
    <t>A953</t>
  </si>
  <si>
    <t>061022</t>
  </si>
  <si>
    <t>81100</t>
  </si>
  <si>
    <t>B963</t>
  </si>
  <si>
    <t>005022</t>
  </si>
  <si>
    <t>14054</t>
  </si>
  <si>
    <t>C049</t>
  </si>
  <si>
    <t>023022</t>
  </si>
  <si>
    <t>C879</t>
  </si>
  <si>
    <t>078043</t>
  </si>
  <si>
    <t>C905</t>
  </si>
  <si>
    <t>VALLEVE (BG)</t>
  </si>
  <si>
    <t>VALNEGRA (BG)</t>
  </si>
  <si>
    <t>VALSECCA (BG)</t>
  </si>
  <si>
    <t>VALTESSE (BG)</t>
  </si>
  <si>
    <t>VALTORTA (BG)</t>
  </si>
  <si>
    <t>VEDESETA (BG)</t>
  </si>
  <si>
    <t>VERCURAGO (BG)</t>
  </si>
  <si>
    <t>019001</t>
  </si>
  <si>
    <t>036015</t>
  </si>
  <si>
    <t>41043</t>
  </si>
  <si>
    <t>013108</t>
  </si>
  <si>
    <t>D986</t>
  </si>
  <si>
    <t>022108</t>
  </si>
  <si>
    <t>E664</t>
  </si>
  <si>
    <t>030108</t>
  </si>
  <si>
    <t>I478</t>
  </si>
  <si>
    <t>064108</t>
  </si>
  <si>
    <t>83056</t>
  </si>
  <si>
    <t>049020</t>
  </si>
  <si>
    <t>MONTEMEZZO (CO)</t>
  </si>
  <si>
    <t>MONTEVECCHIA (CO)</t>
  </si>
  <si>
    <t>MONTICELLO (CO)</t>
  </si>
  <si>
    <t>MONTORFANO (CO)</t>
  </si>
  <si>
    <t>MORTERONE (CO)</t>
  </si>
  <si>
    <t>MOZZATE (CO)</t>
  </si>
  <si>
    <t>MUSSO (CO)</t>
  </si>
  <si>
    <t>NAVA (CO)</t>
  </si>
  <si>
    <t>NESSO (CO)</t>
  </si>
  <si>
    <t>NIBIONNO (CO)</t>
  </si>
  <si>
    <t>NOVATE BRIANZA (CO)</t>
  </si>
  <si>
    <t>NOVEDRATE (CO)</t>
  </si>
  <si>
    <t>OGGIONO (CO)</t>
  </si>
  <si>
    <t>POSTA FIBRENO (FR)</t>
  </si>
  <si>
    <t>12017</t>
  </si>
  <si>
    <t>02026</t>
  </si>
  <si>
    <t>002106</t>
  </si>
  <si>
    <t>H215</t>
  </si>
  <si>
    <t>017889</t>
  </si>
  <si>
    <t>H668</t>
  </si>
  <si>
    <t>021889</t>
  </si>
  <si>
    <t>I159</t>
  </si>
  <si>
    <t>065805</t>
  </si>
  <si>
    <t>E580</t>
  </si>
  <si>
    <t>083805</t>
  </si>
  <si>
    <t>E634</t>
  </si>
  <si>
    <t>027805</t>
  </si>
  <si>
    <t>023055</t>
  </si>
  <si>
    <t>G080</t>
  </si>
  <si>
    <t>026055</t>
  </si>
  <si>
    <t>31038</t>
  </si>
  <si>
    <t>G229</t>
  </si>
  <si>
    <t>GANDOSSO (BG)</t>
  </si>
  <si>
    <t>GAVERINA TERME (BG)</t>
  </si>
  <si>
    <t>GAZZANIGA (BG)</t>
  </si>
  <si>
    <t>GEROSA (BG)</t>
  </si>
  <si>
    <t>GHISALBA (BG)</t>
  </si>
  <si>
    <t>GORLAGO (BG)</t>
  </si>
  <si>
    <t>GORLE (BG)</t>
  </si>
  <si>
    <t>GORNO (BG)</t>
  </si>
  <si>
    <t>GRASSOBBIO (BG)</t>
  </si>
  <si>
    <t>GRIGNANO (BG)</t>
  </si>
  <si>
    <t>GROMO (BG)</t>
  </si>
  <si>
    <t>GRONE (BG)</t>
  </si>
  <si>
    <t>GRUMELLO DE' ZANCHI (BG)</t>
  </si>
  <si>
    <t>GRUMELLO DEL MONTE (BG)</t>
  </si>
  <si>
    <t>GRUMELLO DEL PIANO (BG)</t>
  </si>
  <si>
    <t>ISOLA DI FONDRA (BG)</t>
  </si>
  <si>
    <t>ISSO (BG)</t>
  </si>
  <si>
    <t>LALLIO (BG)</t>
  </si>
  <si>
    <t>LEFFE (BG)</t>
  </si>
  <si>
    <t>LENNA (BG)</t>
  </si>
  <si>
    <t>016138</t>
  </si>
  <si>
    <t>A602</t>
  </si>
  <si>
    <t>001805</t>
  </si>
  <si>
    <t>A622</t>
  </si>
  <si>
    <t>019805</t>
  </si>
  <si>
    <t>ABANO TERME (PD)</t>
  </si>
  <si>
    <t>AGNA (PD)</t>
  </si>
  <si>
    <t>ALBIGNASEGO (PD)</t>
  </si>
  <si>
    <t>ANGUILLARA VENETA (PD)</t>
  </si>
  <si>
    <t>ARQUA' PETRARCA (PD)</t>
  </si>
  <si>
    <t>ARRE (PD)</t>
  </si>
  <si>
    <t>ARZERGRANDE (PD)</t>
  </si>
  <si>
    <t>BAGNOLI DI SOPRA (PD)</t>
  </si>
  <si>
    <t>BAONE (PD)</t>
  </si>
  <si>
    <t>BARBONA (PD)</t>
  </si>
  <si>
    <t>BATTAGLIA TERME (PD)</t>
  </si>
  <si>
    <t>BOARA PISANI (PD)</t>
  </si>
  <si>
    <t>BORGORICCO (PD)</t>
  </si>
  <si>
    <t>BOVOLENTA (PD)</t>
  </si>
  <si>
    <t>085003</t>
  </si>
  <si>
    <t>93011</t>
  </si>
  <si>
    <t>B302</t>
  </si>
  <si>
    <t>050003</t>
  </si>
  <si>
    <t>56011</t>
  </si>
  <si>
    <t>006182</t>
  </si>
  <si>
    <t>L931</t>
  </si>
  <si>
    <t>001182</t>
  </si>
  <si>
    <t>58051</t>
  </si>
  <si>
    <t>E810</t>
  </si>
  <si>
    <t>091013</t>
  </si>
  <si>
    <t>F343</t>
  </si>
  <si>
    <t>092070</t>
  </si>
  <si>
    <t>I615</t>
  </si>
  <si>
    <t>071023</t>
  </si>
  <si>
    <t>079031</t>
  </si>
  <si>
    <t>COSTIGLIOLE D'ASTI (AT)</t>
  </si>
  <si>
    <t>CUNICO (AT)</t>
  </si>
  <si>
    <t>L766</t>
  </si>
  <si>
    <t>022972</t>
  </si>
  <si>
    <t>H613</t>
  </si>
  <si>
    <t>033803</t>
  </si>
  <si>
    <t>H947</t>
  </si>
  <si>
    <t>BRUSNENGO (BI)</t>
  </si>
  <si>
    <t>CALLABIANA (BI)</t>
  </si>
  <si>
    <t>012072</t>
  </si>
  <si>
    <t>21026</t>
  </si>
  <si>
    <t>D946</t>
  </si>
  <si>
    <t>079072</t>
  </si>
  <si>
    <t>88044</t>
  </si>
  <si>
    <t>E925</t>
  </si>
  <si>
    <t>024072</t>
  </si>
  <si>
    <t>F922</t>
  </si>
  <si>
    <t>091072</t>
  </si>
  <si>
    <t>08046</t>
  </si>
  <si>
    <t>G445</t>
  </si>
  <si>
    <t>061072</t>
  </si>
  <si>
    <t>H459</t>
  </si>
  <si>
    <t>076072</t>
  </si>
  <si>
    <t>H646</t>
  </si>
  <si>
    <t>057072</t>
  </si>
  <si>
    <t>L525</t>
  </si>
  <si>
    <t>096072</t>
  </si>
  <si>
    <t>13847</t>
  </si>
  <si>
    <t>L586</t>
  </si>
  <si>
    <t>095072</t>
  </si>
  <si>
    <t>CABRAS (OR)</t>
  </si>
  <si>
    <t>COMUNE NON IDENTIFICATO D (OR)</t>
  </si>
  <si>
    <t>CUGLIERI (OR)</t>
  </si>
  <si>
    <t>CURCURIS (OR)</t>
  </si>
  <si>
    <t>DOMUSNOVAS CANALES (OR)</t>
  </si>
  <si>
    <t>MONTELEONE ROCCA DORIA (SS)</t>
  </si>
  <si>
    <t>MONTI (SS)</t>
  </si>
  <si>
    <t>MORES (SS)</t>
  </si>
  <si>
    <t>MUROS (SS)</t>
  </si>
  <si>
    <t>CAPRIATE SAN GERVASIO (BG)</t>
  </si>
  <si>
    <t>CAPRINO BERGAMASCO (BG)</t>
  </si>
  <si>
    <t>CARAVAGGIO (BG)</t>
  </si>
  <si>
    <t>CARENNO (BG)</t>
  </si>
  <si>
    <t>L717</t>
  </si>
  <si>
    <t>003807</t>
  </si>
  <si>
    <t>A322</t>
  </si>
  <si>
    <t>013807</t>
  </si>
  <si>
    <t>A364</t>
  </si>
  <si>
    <t>012807</t>
  </si>
  <si>
    <t>A423</t>
  </si>
  <si>
    <t>032807</t>
  </si>
  <si>
    <t>A498</t>
  </si>
  <si>
    <t>015807</t>
  </si>
  <si>
    <t>A620</t>
  </si>
  <si>
    <t>LORETO (AN)</t>
  </si>
  <si>
    <t>MAIOLATI SPONTINI (AN)</t>
  </si>
  <si>
    <t>MERGO (AN)</t>
  </si>
  <si>
    <t>MONSANO (AN)</t>
  </si>
  <si>
    <t>MONTE ROBERTO (AN)</t>
  </si>
  <si>
    <t>021020</t>
  </si>
  <si>
    <t>A022</t>
  </si>
  <si>
    <t>007020</t>
  </si>
  <si>
    <t>11024</t>
  </si>
  <si>
    <t>C294</t>
  </si>
  <si>
    <t>014020</t>
  </si>
  <si>
    <t>01023</t>
  </si>
  <si>
    <t>A949</t>
  </si>
  <si>
    <t>061008</t>
  </si>
  <si>
    <t>81059</t>
  </si>
  <si>
    <t>002035</t>
  </si>
  <si>
    <t>B952</t>
  </si>
  <si>
    <t>050035</t>
  </si>
  <si>
    <t>I232</t>
  </si>
  <si>
    <t>027035</t>
  </si>
  <si>
    <t>30036</t>
  </si>
  <si>
    <t>I242</t>
  </si>
  <si>
    <t>028035</t>
  </si>
  <si>
    <t>D040</t>
  </si>
  <si>
    <t>D671</t>
  </si>
  <si>
    <t>056033</t>
  </si>
  <si>
    <t>B923</t>
  </si>
  <si>
    <t>096015</t>
  </si>
  <si>
    <t>13851</t>
  </si>
  <si>
    <t>C155</t>
  </si>
  <si>
    <t>024017</t>
  </si>
  <si>
    <t>B196</t>
  </si>
  <si>
    <t>005017</t>
  </si>
  <si>
    <t>14053</t>
  </si>
  <si>
    <t>B594</t>
  </si>
  <si>
    <t>D386</t>
  </si>
  <si>
    <t>004028</t>
  </si>
  <si>
    <t>12012</t>
  </si>
  <si>
    <t>B101</t>
  </si>
  <si>
    <t>017028</t>
  </si>
  <si>
    <t>25043</t>
  </si>
  <si>
    <t>B149</t>
  </si>
  <si>
    <t>022028</t>
  </si>
  <si>
    <t>38083</t>
  </si>
  <si>
    <t>B185</t>
  </si>
  <si>
    <t>003028</t>
  </si>
  <si>
    <t>006028</t>
  </si>
  <si>
    <t>B629</t>
  </si>
  <si>
    <t>002028</t>
  </si>
  <si>
    <t>SAN BENEDETTO ULLANO (CS)</t>
  </si>
  <si>
    <t>SAN COSMO ALBANESE (CS)</t>
  </si>
  <si>
    <t>06043</t>
  </si>
  <si>
    <t>B948</t>
  </si>
  <si>
    <t>052007</t>
  </si>
  <si>
    <t>53023</t>
  </si>
  <si>
    <t>C313</t>
  </si>
  <si>
    <t>Soggetto Richiedente:</t>
  </si>
  <si>
    <t>030099</t>
  </si>
  <si>
    <t>33038</t>
  </si>
  <si>
    <t>H816</t>
  </si>
  <si>
    <t>005099</t>
  </si>
  <si>
    <t>H987</t>
  </si>
  <si>
    <t>058099</t>
  </si>
  <si>
    <t>I352</t>
  </si>
  <si>
    <t>076099</t>
  </si>
  <si>
    <t>E033</t>
  </si>
  <si>
    <t>078099</t>
  </si>
  <si>
    <t>G622</t>
  </si>
  <si>
    <t>092099</t>
  </si>
  <si>
    <t>I118</t>
  </si>
  <si>
    <t>B037</t>
  </si>
  <si>
    <t>028020</t>
  </si>
  <si>
    <t>B564</t>
  </si>
  <si>
    <t>019020</t>
  </si>
  <si>
    <t>B891</t>
  </si>
  <si>
    <t>061020</t>
  </si>
  <si>
    <t>B916</t>
  </si>
  <si>
    <t>063020</t>
  </si>
  <si>
    <t>80025</t>
  </si>
  <si>
    <t>B925</t>
  </si>
  <si>
    <t>023020</t>
  </si>
  <si>
    <t>37043</t>
  </si>
  <si>
    <t>C041</t>
  </si>
  <si>
    <t>017001</t>
  </si>
  <si>
    <t>25010</t>
  </si>
  <si>
    <t>BRESCIA</t>
  </si>
  <si>
    <t>BS</t>
  </si>
  <si>
    <t>A034</t>
  </si>
  <si>
    <t>CAA FENAPI SRL - Via Torregiani, 4 - L'AQUILA (AQ) TEL. 0862/62987</t>
  </si>
  <si>
    <t>CAA FENAPI SRL - Via Colle Marino, 10 - PESCARA (PE) TEL. 085/4219502</t>
  </si>
  <si>
    <t>CAA FENAPI SRL - Via Nazionale, 163 - ROSETO DEGLI ABRUZZI (TE) TEL. 085/8990186</t>
  </si>
  <si>
    <t>CAA CONFCOOPERATIVE SRL - C.so Manthonè, 69 - PESCARA (PE) TEL. 085/4511249</t>
  </si>
  <si>
    <t>B008</t>
  </si>
  <si>
    <t>035007</t>
  </si>
  <si>
    <t>GUINEA BISSAU (I9)</t>
  </si>
  <si>
    <t>GUINEA EQUATORIALE (I9)</t>
  </si>
  <si>
    <t>CELLINO SAN MARCO (BR)</t>
  </si>
  <si>
    <t>069080</t>
  </si>
  <si>
    <t>069081</t>
  </si>
  <si>
    <t>069082</t>
  </si>
  <si>
    <t>069083</t>
  </si>
  <si>
    <t>069084</t>
  </si>
  <si>
    <t>069085</t>
  </si>
  <si>
    <t>069086</t>
  </si>
  <si>
    <t>069087</t>
  </si>
  <si>
    <t>B221</t>
  </si>
  <si>
    <t>SPIGNO MONFERRATO (AL)</t>
  </si>
  <si>
    <t>SPINETO SCRIVIA (AL)</t>
  </si>
  <si>
    <t>024802</t>
  </si>
  <si>
    <t>D183</t>
  </si>
  <si>
    <t>I99802</t>
  </si>
  <si>
    <t>Z900</t>
  </si>
  <si>
    <t>S99802</t>
  </si>
  <si>
    <t>C760</t>
  </si>
  <si>
    <t>012055</t>
  </si>
  <si>
    <t>21025</t>
  </si>
  <si>
    <t>C922</t>
  </si>
  <si>
    <t>002055</t>
  </si>
  <si>
    <t>065055</t>
  </si>
  <si>
    <t>E026</t>
  </si>
  <si>
    <t>058055</t>
  </si>
  <si>
    <t>E908</t>
  </si>
  <si>
    <t>083055</t>
  </si>
  <si>
    <t>F368</t>
  </si>
  <si>
    <t>097055</t>
  </si>
  <si>
    <t>F758</t>
  </si>
  <si>
    <t>021055</t>
  </si>
  <si>
    <t>F836</t>
  </si>
  <si>
    <t>090055</t>
  </si>
  <si>
    <t>07016</t>
  </si>
  <si>
    <t>G376</t>
  </si>
  <si>
    <t>082055</t>
  </si>
  <si>
    <t>NUM DOCUMENTO</t>
  </si>
  <si>
    <t>CCIAA</t>
  </si>
  <si>
    <t>L153</t>
  </si>
  <si>
    <t>076090</t>
  </si>
  <si>
    <t>85017</t>
  </si>
  <si>
    <t>L197</t>
  </si>
  <si>
    <t>060090</t>
  </si>
  <si>
    <t>I364</t>
  </si>
  <si>
    <t>065090</t>
  </si>
  <si>
    <t>017802</t>
  </si>
  <si>
    <t>A219</t>
  </si>
  <si>
    <t>SAN BIAGIO PLATANI (AG)</t>
  </si>
  <si>
    <t>MAREBBE (BZ)</t>
  </si>
  <si>
    <t>MARETA (BZ)</t>
  </si>
  <si>
    <t>MARLENGO (BZ)</t>
  </si>
  <si>
    <t>SCARMAGNO (TO)</t>
  </si>
  <si>
    <t>SCIOLZE (TO)</t>
  </si>
  <si>
    <t>SESTRIERE (TO)</t>
  </si>
  <si>
    <t>017105</t>
  </si>
  <si>
    <t>E961</t>
  </si>
  <si>
    <t>003105</t>
  </si>
  <si>
    <t>002105</t>
  </si>
  <si>
    <t>13016</t>
  </si>
  <si>
    <t>065105</t>
  </si>
  <si>
    <t>H277</t>
  </si>
  <si>
    <t>078105</t>
  </si>
  <si>
    <t>87054</t>
  </si>
  <si>
    <t>H490</t>
  </si>
  <si>
    <t>064105</t>
  </si>
  <si>
    <t>L004</t>
  </si>
  <si>
    <t>021105</t>
  </si>
  <si>
    <t>L527</t>
  </si>
  <si>
    <t>083105</t>
  </si>
  <si>
    <t>98049</t>
  </si>
  <si>
    <t>L950</t>
  </si>
  <si>
    <t>001105</t>
  </si>
  <si>
    <t>D608</t>
  </si>
  <si>
    <t>004105</t>
  </si>
  <si>
    <t>12064</t>
  </si>
  <si>
    <t>CASTIGLIONE DEL GENOVESI (SA)</t>
  </si>
  <si>
    <t>PETTORAZZA GRIMANI (RO)</t>
  </si>
  <si>
    <t>PINCARA (RO)</t>
  </si>
  <si>
    <t>POLESELLA (RO)</t>
  </si>
  <si>
    <t>CASALSERUGO (PD)</t>
  </si>
  <si>
    <t>CASTELBALDO (PD)</t>
  </si>
  <si>
    <t>CERVARESE SANTA CROCE (PD)</t>
  </si>
  <si>
    <t>CINTO EUGANEO (PD)</t>
  </si>
  <si>
    <t>CITTADELLA (PD)</t>
  </si>
  <si>
    <t>CODEVIGO (PD)</t>
  </si>
  <si>
    <t>COMUNE NON IDENTIFICATO D (PD)</t>
  </si>
  <si>
    <t>CONSELVE (PD)</t>
  </si>
  <si>
    <t>CORREZZOLA (PD)</t>
  </si>
  <si>
    <t>CURTAROLO (PD)</t>
  </si>
  <si>
    <t>FIUMEFREDDO DI SICILIA (CT)</t>
  </si>
  <si>
    <t>GIARRE (CT)</t>
  </si>
  <si>
    <t>GRIGNANO DI POLESINE (RO)</t>
  </si>
  <si>
    <t>103032</t>
  </si>
  <si>
    <t>28887</t>
  </si>
  <si>
    <t>D984</t>
  </si>
  <si>
    <t>URIO (CO)</t>
  </si>
  <si>
    <t>VAL REZZO (CO)</t>
  </si>
  <si>
    <t>VALBRONA (CO)</t>
  </si>
  <si>
    <t>VALGREGHENTINO (CO)</t>
  </si>
  <si>
    <t>VALMADRERA (CO)</t>
  </si>
  <si>
    <t>VALMOREA (CO)</t>
  </si>
  <si>
    <t>VALSOLDA (CO)</t>
  </si>
  <si>
    <t>VARENNA (CO)</t>
  </si>
  <si>
    <t>CERRO AL LAMBRO (MI)</t>
  </si>
  <si>
    <t>A378</t>
  </si>
  <si>
    <t>017804</t>
  </si>
  <si>
    <t>A417</t>
  </si>
  <si>
    <t>022804</t>
  </si>
  <si>
    <t>A420</t>
  </si>
  <si>
    <t>015804</t>
  </si>
  <si>
    <t>A545</t>
  </si>
  <si>
    <t>019804</t>
  </si>
  <si>
    <t>A554</t>
  </si>
  <si>
    <t>001804</t>
  </si>
  <si>
    <t>A585</t>
  </si>
  <si>
    <t>016804</t>
  </si>
  <si>
    <t>A654</t>
  </si>
  <si>
    <t>004804</t>
  </si>
  <si>
    <t>A807</t>
  </si>
  <si>
    <t>010804</t>
  </si>
  <si>
    <t>A847</t>
  </si>
  <si>
    <t>030011</t>
  </si>
  <si>
    <t>A855</t>
  </si>
  <si>
    <t>063011</t>
  </si>
  <si>
    <t>80023</t>
  </si>
  <si>
    <t>POGNANO (BG)</t>
  </si>
  <si>
    <t>PONTE DI NOSSA (BG)</t>
  </si>
  <si>
    <t>LEVATE (BG)</t>
  </si>
  <si>
    <t>LIZZOLA (BG)</t>
  </si>
  <si>
    <t>LOCATE BERGAMASCO (BG)</t>
  </si>
  <si>
    <t>LOCATELLO (BG)</t>
  </si>
  <si>
    <t>LORENTINO (BG)</t>
  </si>
  <si>
    <t>LOVERE (BG)</t>
  </si>
  <si>
    <t>LURANO (BG)</t>
  </si>
  <si>
    <t>LUZZANA (BG)</t>
  </si>
  <si>
    <t>MADONE (BG)</t>
  </si>
  <si>
    <t>MAPELLO (BG)</t>
  </si>
  <si>
    <t>CARCINA (BS)</t>
  </si>
  <si>
    <t>CARPENEDOLO (BS)</t>
  </si>
  <si>
    <t>CARZAGO DELLA RIVIERA (BS)</t>
  </si>
  <si>
    <t>I740</t>
  </si>
  <si>
    <t>021910</t>
  </si>
  <si>
    <t>L543</t>
  </si>
  <si>
    <t>033801</t>
  </si>
  <si>
    <t>B032</t>
  </si>
  <si>
    <t>S99705</t>
  </si>
  <si>
    <t>Z705</t>
  </si>
  <si>
    <t>702706</t>
  </si>
  <si>
    <t>B186</t>
  </si>
  <si>
    <t>031706</t>
  </si>
  <si>
    <t>C099</t>
  </si>
  <si>
    <t>032706</t>
  </si>
  <si>
    <t>D307</t>
  </si>
  <si>
    <t>701706</t>
  </si>
  <si>
    <t>D620</t>
  </si>
  <si>
    <t>S99706</t>
  </si>
  <si>
    <t>Z706</t>
  </si>
  <si>
    <t>I99706</t>
  </si>
  <si>
    <t>Z248</t>
  </si>
  <si>
    <t>702707</t>
  </si>
  <si>
    <t>B260</t>
  </si>
  <si>
    <t>031707</t>
  </si>
  <si>
    <t>H278</t>
  </si>
  <si>
    <t>013852</t>
  </si>
  <si>
    <t>SENISE (PZ)</t>
  </si>
  <si>
    <t>SPINOSO (PZ)</t>
  </si>
  <si>
    <t>SAN COSTANTINO ALBANESE (PZ)</t>
  </si>
  <si>
    <t>SAN FELE (PZ)</t>
  </si>
  <si>
    <t>SAN MARTINO D'AGRI (PZ)</t>
  </si>
  <si>
    <t>SAN PAOLO ALBANESE (PZ)</t>
  </si>
  <si>
    <t>702725</t>
  </si>
  <si>
    <t>I562</t>
  </si>
  <si>
    <t>019109</t>
  </si>
  <si>
    <t>L389</t>
  </si>
  <si>
    <t>Finocchio-Fagiolo Verde-Fragola-Piselli freschi-Pisello Verde-Fava verde</t>
  </si>
  <si>
    <t>007012</t>
  </si>
  <si>
    <t>11022</t>
  </si>
  <si>
    <t>B230</t>
  </si>
  <si>
    <t>014012</t>
  </si>
  <si>
    <t>23021</t>
  </si>
  <si>
    <t>B530</t>
  </si>
  <si>
    <t>070012</t>
  </si>
  <si>
    <t>B871</t>
  </si>
  <si>
    <t>083012</t>
  </si>
  <si>
    <t>98032</t>
  </si>
  <si>
    <t>014046</t>
  </si>
  <si>
    <t>23025</t>
  </si>
  <si>
    <t>F956</t>
  </si>
  <si>
    <t>C057</t>
  </si>
  <si>
    <t>061029</t>
  </si>
  <si>
    <t>C561</t>
  </si>
  <si>
    <t>019029</t>
  </si>
  <si>
    <t>009038</t>
  </si>
  <si>
    <t>B484</t>
  </si>
  <si>
    <t>035010</t>
  </si>
  <si>
    <t>090032</t>
  </si>
  <si>
    <t>E376</t>
  </si>
  <si>
    <t>056032</t>
  </si>
  <si>
    <t>E467</t>
  </si>
  <si>
    <t>043032</t>
  </si>
  <si>
    <t>F622</t>
  </si>
  <si>
    <t>054032</t>
  </si>
  <si>
    <t>F629</t>
  </si>
  <si>
    <t>095032</t>
  </si>
  <si>
    <t>F867</t>
  </si>
  <si>
    <t>040032</t>
  </si>
  <si>
    <t>47016</t>
  </si>
  <si>
    <t>H017</t>
  </si>
  <si>
    <t>055032</t>
  </si>
  <si>
    <t>05100</t>
  </si>
  <si>
    <t>L117</t>
  </si>
  <si>
    <t>079032</t>
  </si>
  <si>
    <t>88072</t>
  </si>
  <si>
    <t>058032</t>
  </si>
  <si>
    <t>00053</t>
  </si>
  <si>
    <t>C773</t>
  </si>
  <si>
    <t>080032</t>
  </si>
  <si>
    <t>D545</t>
  </si>
  <si>
    <t>041032</t>
  </si>
  <si>
    <t>F474</t>
  </si>
  <si>
    <t>042032</t>
  </si>
  <si>
    <t>60026</t>
  </si>
  <si>
    <t>F978</t>
  </si>
  <si>
    <t>084032</t>
  </si>
  <si>
    <t>H205</t>
  </si>
  <si>
    <t>083032</t>
  </si>
  <si>
    <t>E014</t>
  </si>
  <si>
    <t>091032</t>
  </si>
  <si>
    <t>C246</t>
  </si>
  <si>
    <t>043010</t>
  </si>
  <si>
    <t>62039</t>
  </si>
  <si>
    <t>C267</t>
  </si>
  <si>
    <t>035004</t>
  </si>
  <si>
    <t>42021</t>
  </si>
  <si>
    <t>A850</t>
  </si>
  <si>
    <t>020004</t>
  </si>
  <si>
    <t>001035</t>
  </si>
  <si>
    <t>B171</t>
  </si>
  <si>
    <t>004035</t>
  </si>
  <si>
    <t>12072</t>
  </si>
  <si>
    <t>B467</t>
  </si>
  <si>
    <t>006035</t>
  </si>
  <si>
    <t>B840</t>
  </si>
  <si>
    <t>065035</t>
  </si>
  <si>
    <t>84049</t>
  </si>
  <si>
    <t>C262</t>
  </si>
  <si>
    <t>013168</t>
  </si>
  <si>
    <t>016168</t>
  </si>
  <si>
    <t>24028</t>
  </si>
  <si>
    <t>F941</t>
  </si>
  <si>
    <t>017168</t>
  </si>
  <si>
    <t>H650</t>
  </si>
  <si>
    <t>022168</t>
  </si>
  <si>
    <t>G398</t>
  </si>
  <si>
    <t>018183</t>
  </si>
  <si>
    <t>M119</t>
  </si>
  <si>
    <t>015183</t>
  </si>
  <si>
    <t>H371</t>
  </si>
  <si>
    <t>016183</t>
  </si>
  <si>
    <t>097085</t>
  </si>
  <si>
    <t>ESINE (BS)</t>
  </si>
  <si>
    <t>G510</t>
  </si>
  <si>
    <t>F641</t>
  </si>
  <si>
    <t>016010</t>
  </si>
  <si>
    <t>Comodato Verbale</t>
  </si>
  <si>
    <t>Comodato Registrato</t>
  </si>
  <si>
    <t>Affitto Verbale registrato</t>
  </si>
  <si>
    <t>Affitto L.203/82</t>
  </si>
  <si>
    <t>H743</t>
  </si>
  <si>
    <t>002034</t>
  </si>
  <si>
    <t>079034</t>
  </si>
  <si>
    <t>88024</t>
  </si>
  <si>
    <t>D049</t>
  </si>
  <si>
    <t>061034</t>
  </si>
  <si>
    <t>D683</t>
  </si>
  <si>
    <t>062034</t>
  </si>
  <si>
    <t>H331</t>
  </si>
  <si>
    <t>022180</t>
  </si>
  <si>
    <t>I924</t>
  </si>
  <si>
    <t>001180</t>
  </si>
  <si>
    <t>SORTINO (SR)</t>
  </si>
  <si>
    <t>Conduttore di azienda da almeno 3 anni (attestata dall'iscrizione all'INPS)</t>
  </si>
  <si>
    <t>Coadiutore familiare da almeno 3 anni (attestata dall'iscrizione all'INPS)</t>
  </si>
  <si>
    <t>NOZZA (BS)</t>
  </si>
  <si>
    <t>NUVOLENTO (BS)</t>
  </si>
  <si>
    <t>NUVOLERA (BS)</t>
  </si>
  <si>
    <t>ODOLO (BS)</t>
  </si>
  <si>
    <t>OFFLAGA (BS)</t>
  </si>
  <si>
    <t>OME (BS)</t>
  </si>
  <si>
    <t>ONO DEGNO (BS)</t>
  </si>
  <si>
    <t>ONO SAN PIETRO (BS)</t>
  </si>
  <si>
    <t>ORIANO (BS)</t>
  </si>
  <si>
    <t>ORZINUOVI (BS)</t>
  </si>
  <si>
    <t>ORZIVECCHI (BS)</t>
  </si>
  <si>
    <t>OSPITALETTO (BS)</t>
  </si>
  <si>
    <t>OSSIMO (BS)</t>
  </si>
  <si>
    <t>PADENGHE SUL GARDA (BS)</t>
  </si>
  <si>
    <t>PADERNELLO (BS)</t>
  </si>
  <si>
    <t>PADERNO FRANCIACORTA (BS)</t>
  </si>
  <si>
    <t>PAISCO (BS)</t>
  </si>
  <si>
    <t>CASASCO D'INTELVI (CO)</t>
  </si>
  <si>
    <t>CASATENOVO (CO)</t>
  </si>
  <si>
    <t>CASIRAGO (CO)</t>
  </si>
  <si>
    <t>CASLETTO (CO)</t>
  </si>
  <si>
    <t>CASLINO AL PIANO (CO)</t>
  </si>
  <si>
    <t>G001</t>
  </si>
  <si>
    <t>F072</t>
  </si>
  <si>
    <t>021858</t>
  </si>
  <si>
    <t>F757</t>
  </si>
  <si>
    <t>018858</t>
  </si>
  <si>
    <t>G835</t>
  </si>
  <si>
    <t>031858</t>
  </si>
  <si>
    <t>H550</t>
  </si>
  <si>
    <t>L056</t>
  </si>
  <si>
    <t>025064</t>
  </si>
  <si>
    <t>L692</t>
  </si>
  <si>
    <t>40032</t>
  </si>
  <si>
    <t>B572</t>
  </si>
  <si>
    <t>016230</t>
  </si>
  <si>
    <t>L707</t>
  </si>
  <si>
    <t>004230</t>
  </si>
  <si>
    <t>L367</t>
  </si>
  <si>
    <t>013230</t>
  </si>
  <si>
    <t>015230</t>
  </si>
  <si>
    <t>03040</t>
  </si>
  <si>
    <t>A032</t>
  </si>
  <si>
    <t>078001</t>
  </si>
  <si>
    <t>87010</t>
  </si>
  <si>
    <t>A033</t>
  </si>
  <si>
    <t>044001</t>
  </si>
  <si>
    <t>63041</t>
  </si>
  <si>
    <t>A044</t>
  </si>
  <si>
    <t>094001</t>
  </si>
  <si>
    <t>86080</t>
  </si>
  <si>
    <t>A051</t>
  </si>
  <si>
    <t>016001</t>
  </si>
  <si>
    <t>A057</t>
  </si>
  <si>
    <t>058001</t>
  </si>
  <si>
    <t>00021</t>
  </si>
  <si>
    <t>A062</t>
  </si>
  <si>
    <t>025001</t>
  </si>
  <si>
    <t>32021</t>
  </si>
  <si>
    <t>078053</t>
  </si>
  <si>
    <t>D582</t>
  </si>
  <si>
    <t>004053</t>
  </si>
  <si>
    <t>C205</t>
  </si>
  <si>
    <t>022053</t>
  </si>
  <si>
    <t>38073</t>
  </si>
  <si>
    <t>C393</t>
  </si>
  <si>
    <t>003053</t>
  </si>
  <si>
    <t>28054</t>
  </si>
  <si>
    <t>024053</t>
  </si>
  <si>
    <t>E731</t>
  </si>
  <si>
    <t>058053</t>
  </si>
  <si>
    <t>B632</t>
  </si>
  <si>
    <t>083053</t>
  </si>
  <si>
    <t>PAISCO LOVENO (BS)</t>
  </si>
  <si>
    <t>RICENGO (CR)</t>
  </si>
  <si>
    <t>SAINT KITTS E NEVIS=SAINT (S9)</t>
  </si>
  <si>
    <t>SAINT LUCIA (S9)</t>
  </si>
  <si>
    <t>SAINT PIERRE ET MIQUELON (S9)</t>
  </si>
  <si>
    <t>06045</t>
  </si>
  <si>
    <t>F540</t>
  </si>
  <si>
    <t>09014</t>
  </si>
  <si>
    <t>B789</t>
  </si>
  <si>
    <t>044013</t>
  </si>
  <si>
    <t>17022</t>
  </si>
  <si>
    <t>B005</t>
  </si>
  <si>
    <t>079013</t>
  </si>
  <si>
    <t>E895</t>
  </si>
  <si>
    <t>27046</t>
  </si>
  <si>
    <t>I203</t>
  </si>
  <si>
    <t>003140</t>
  </si>
  <si>
    <t>I857</t>
  </si>
  <si>
    <t>001140</t>
  </si>
  <si>
    <t>E759</t>
  </si>
  <si>
    <t>MOLINO ALZANO (AL)</t>
  </si>
  <si>
    <t>MOLINO DE' TORTI (AL)</t>
  </si>
  <si>
    <t>MOLO DI BORBERA (AL)</t>
  </si>
  <si>
    <t>MOMBELLO MONFERRATO (AL)</t>
  </si>
  <si>
    <t>MOMPERONE (AL)</t>
  </si>
  <si>
    <t>MIRABELLO MONFERRATO (AL)</t>
  </si>
  <si>
    <t>MOLARE (AL)</t>
  </si>
  <si>
    <t>B194</t>
  </si>
  <si>
    <t>005010</t>
  </si>
  <si>
    <t>14046</t>
  </si>
  <si>
    <t>B918</t>
  </si>
  <si>
    <t>010012</t>
  </si>
  <si>
    <t>16015</t>
  </si>
  <si>
    <t>B956</t>
  </si>
  <si>
    <t>71013</t>
  </si>
  <si>
    <t>H926</t>
  </si>
  <si>
    <t>VIGGIANELLO (PZ)</t>
  </si>
  <si>
    <t>VIGGIANO (PZ)</t>
  </si>
  <si>
    <t>ACQUARO (CZ)</t>
  </si>
  <si>
    <t>ALBI (CZ)</t>
  </si>
  <si>
    <t>AMARONI (CZ)</t>
  </si>
  <si>
    <t>AMATO (CZ)</t>
  </si>
  <si>
    <t>ANDALI (CZ)</t>
  </si>
  <si>
    <t>ARENA (CZ)</t>
  </si>
  <si>
    <t>ARGUSTO (CZ)</t>
  </si>
  <si>
    <t>BADOLATO (CZ)</t>
  </si>
  <si>
    <t>BELCASTRO (CZ)</t>
  </si>
  <si>
    <t>BELVEDERE DI SPINELLO (CZ)</t>
  </si>
  <si>
    <t>BORGIA (CZ)</t>
  </si>
  <si>
    <t>BOTRICELLO (CZ)</t>
  </si>
  <si>
    <t>BRIATICO (CZ)</t>
  </si>
  <si>
    <t>BROGNATURO (CZ)</t>
  </si>
  <si>
    <t>CACCURI (CZ)</t>
  </si>
  <si>
    <t>046010</t>
  </si>
  <si>
    <t>097057</t>
  </si>
  <si>
    <t>G009</t>
  </si>
  <si>
    <t>023057</t>
  </si>
  <si>
    <t>G365</t>
  </si>
  <si>
    <t>026057</t>
  </si>
  <si>
    <t>31053</t>
  </si>
  <si>
    <t>G645</t>
  </si>
  <si>
    <t>031718</t>
  </si>
  <si>
    <t>G738</t>
  </si>
  <si>
    <t>702719</t>
  </si>
  <si>
    <t>E765</t>
  </si>
  <si>
    <t>031719</t>
  </si>
  <si>
    <t>G441</t>
  </si>
  <si>
    <t>G724</t>
  </si>
  <si>
    <t>G760</t>
  </si>
  <si>
    <t>G799</t>
  </si>
  <si>
    <t>H052</t>
  </si>
  <si>
    <t>H098</t>
  </si>
  <si>
    <t>H184</t>
  </si>
  <si>
    <t>GAVORRANO (GR)</t>
  </si>
  <si>
    <t>GROSSETO (GR)</t>
  </si>
  <si>
    <t>ISOLA DEL GIGLIO (GR)</t>
  </si>
  <si>
    <t>MAGLIANO IN TOSCANA (GR)</t>
  </si>
  <si>
    <t>MANCIANO (GR)</t>
  </si>
  <si>
    <t>MASSA MARITTIMA (GR)</t>
  </si>
  <si>
    <t>MONTE ARGENTARIO (GR)</t>
  </si>
  <si>
    <t>MONTEROTONDO MARITTIMO (GR)</t>
  </si>
  <si>
    <t>MONTIERI (GR)</t>
  </si>
  <si>
    <t>025048</t>
  </si>
  <si>
    <t>32035</t>
  </si>
  <si>
    <t>I206</t>
  </si>
  <si>
    <t>PAITONE (BS)</t>
  </si>
  <si>
    <t>PALAZZOLO SULL'OGLIO (BS)</t>
  </si>
  <si>
    <t>PARATICO (BS)</t>
  </si>
  <si>
    <t>PASPARDO (BS)</t>
  </si>
  <si>
    <t>PASSIRANO (BS)</t>
  </si>
  <si>
    <t>PAVONE DEL MELLA (BS)</t>
  </si>
  <si>
    <t>PERSONE (BS)</t>
  </si>
  <si>
    <t>PERTICA ALTA (BS)</t>
  </si>
  <si>
    <t>PERTICA BASSA (BS)</t>
  </si>
  <si>
    <t>PESCHIERA MARAGLIO (BS)</t>
  </si>
  <si>
    <t>PEZZAZE (BS)</t>
  </si>
  <si>
    <t>PEZZORO (BS)</t>
  </si>
  <si>
    <t>PIAN CAMUNO (BS)</t>
  </si>
  <si>
    <t>PIAN D'ARTOGNE (BS)</t>
  </si>
  <si>
    <t>SAN MICHELE DI SERINO (AV)</t>
  </si>
  <si>
    <t>SAN NICOLA BARONIA (AV)</t>
  </si>
  <si>
    <t>SAN PIETRO IRPINO (AV)</t>
  </si>
  <si>
    <t>SAN POTITO ULTRA (AV)</t>
  </si>
  <si>
    <t>SAN SOSSIO BARONIA (AV)</t>
  </si>
  <si>
    <t>NUSCO (AV)</t>
  </si>
  <si>
    <t>PARONA DI VALPOLICELLA (VR)</t>
  </si>
  <si>
    <t>PASTRENGO (VR)</t>
  </si>
  <si>
    <t>CAMAIRAGO (LO)</t>
  </si>
  <si>
    <t>ASOLA (MN)</t>
  </si>
  <si>
    <t>COSTA VESCOVATO (AL)</t>
  </si>
  <si>
    <t>CREMOLINO (AL)</t>
  </si>
  <si>
    <t>CUCCARO MONFERRATO (AL)</t>
  </si>
  <si>
    <t>CUQUELLO (AL)</t>
  </si>
  <si>
    <t>DENICE (AL)</t>
  </si>
  <si>
    <t>DERNICE (AL)</t>
  </si>
  <si>
    <t>FABBRICA CURONE (AL)</t>
  </si>
  <si>
    <t>FELIZZANO (AL)</t>
  </si>
  <si>
    <t>FOROTONDO (AL)</t>
  </si>
  <si>
    <t>MALVICINO (AL)</t>
  </si>
  <si>
    <t>MALVINO (AL)</t>
  </si>
  <si>
    <t>MASIO (AL)</t>
  </si>
  <si>
    <t>MELAZZO (AL)</t>
  </si>
  <si>
    <t>MERANA (AL)</t>
  </si>
  <si>
    <t>F747</t>
  </si>
  <si>
    <t>46014</t>
  </si>
  <si>
    <t>C195</t>
  </si>
  <si>
    <t>098016</t>
  </si>
  <si>
    <t>26844</t>
  </si>
  <si>
    <t>C362</t>
  </si>
  <si>
    <t>026016</t>
  </si>
  <si>
    <t>C614</t>
  </si>
  <si>
    <t>034016</t>
  </si>
  <si>
    <t>43010</t>
  </si>
  <si>
    <t>D685</t>
  </si>
  <si>
    <t>027016</t>
  </si>
  <si>
    <t>30025</t>
  </si>
  <si>
    <t>D741</t>
  </si>
  <si>
    <t>062023</t>
  </si>
  <si>
    <t>82032</t>
  </si>
  <si>
    <t>95100</t>
  </si>
  <si>
    <t>C351</t>
  </si>
  <si>
    <t>026015</t>
  </si>
  <si>
    <t>31040</t>
  </si>
  <si>
    <t>C580</t>
  </si>
  <si>
    <t>092015</t>
  </si>
  <si>
    <t>09033</t>
  </si>
  <si>
    <t>D259</t>
  </si>
  <si>
    <t>034015</t>
  </si>
  <si>
    <t>43012</t>
  </si>
  <si>
    <t>D673</t>
  </si>
  <si>
    <t>47838</t>
  </si>
  <si>
    <t>H274</t>
  </si>
  <si>
    <t>074013</t>
  </si>
  <si>
    <t>A160</t>
  </si>
  <si>
    <t>CAMPOFIORITO (PA)</t>
  </si>
  <si>
    <t>CAMPOREALE (PA)</t>
  </si>
  <si>
    <t>CAPACI (PA)</t>
  </si>
  <si>
    <t>CARINI (PA)</t>
  </si>
  <si>
    <t>CASTELBUONO (PA)</t>
  </si>
  <si>
    <t>CASTELDACCIA (PA)</t>
  </si>
  <si>
    <t>E463</t>
  </si>
  <si>
    <t>080015</t>
  </si>
  <si>
    <t>B234</t>
  </si>
  <si>
    <t>SAN NAZZARO VAL CAVARGNA (CO)</t>
  </si>
  <si>
    <t>058018</t>
  </si>
  <si>
    <t>B649</t>
  </si>
  <si>
    <t>063018</t>
  </si>
  <si>
    <t>80032</t>
  </si>
  <si>
    <t>B922</t>
  </si>
  <si>
    <t>056018</t>
  </si>
  <si>
    <t>01024</t>
  </si>
  <si>
    <t>C315</t>
  </si>
  <si>
    <t>020018</t>
  </si>
  <si>
    <t>C406</t>
  </si>
  <si>
    <t>096018</t>
  </si>
  <si>
    <t>13882</t>
  </si>
  <si>
    <t>C532</t>
  </si>
  <si>
    <t>044018</t>
  </si>
  <si>
    <t>A503</t>
  </si>
  <si>
    <t>093004</t>
  </si>
  <si>
    <t>33081</t>
  </si>
  <si>
    <t>A516</t>
  </si>
  <si>
    <t>E366</t>
  </si>
  <si>
    <t>079005</t>
  </si>
  <si>
    <t>A328</t>
  </si>
  <si>
    <t>079019</t>
  </si>
  <si>
    <t>26020</t>
  </si>
  <si>
    <t>CREMONA</t>
  </si>
  <si>
    <t>CR</t>
  </si>
  <si>
    <t>A039</t>
  </si>
  <si>
    <t>094048</t>
  </si>
  <si>
    <t>I507</t>
  </si>
  <si>
    <t>054048</t>
  </si>
  <si>
    <t>I585</t>
  </si>
  <si>
    <t>048048</t>
  </si>
  <si>
    <t>50048</t>
  </si>
  <si>
    <t>078048</t>
  </si>
  <si>
    <t>87023</t>
  </si>
  <si>
    <t>A920</t>
  </si>
  <si>
    <t>017026</t>
  </si>
  <si>
    <t>B120</t>
  </si>
  <si>
    <t>012026</t>
  </si>
  <si>
    <t>21052</t>
  </si>
  <si>
    <t>B300</t>
  </si>
  <si>
    <t>Carciofo</t>
  </si>
  <si>
    <t>Cardo</t>
  </si>
  <si>
    <t>Carrubo</t>
  </si>
  <si>
    <t>Castagno</t>
  </si>
  <si>
    <t>Ciliegio</t>
  </si>
  <si>
    <t>Cipolla</t>
  </si>
  <si>
    <t>Colza e ravizzone da granella</t>
  </si>
  <si>
    <t>Cotogno</t>
  </si>
  <si>
    <t>Erba Medica</t>
  </si>
  <si>
    <t>Erbaio di graminacee</t>
  </si>
  <si>
    <t>Erbaio di leguminose</t>
  </si>
  <si>
    <t>Erbaio misto</t>
  </si>
  <si>
    <t>Fave e favette</t>
  </si>
  <si>
    <t>Fico</t>
  </si>
  <si>
    <t>075022</t>
  </si>
  <si>
    <t>026048</t>
  </si>
  <si>
    <t>058027</t>
  </si>
  <si>
    <t>A589</t>
  </si>
  <si>
    <t>103010</t>
  </si>
  <si>
    <t>28832</t>
  </si>
  <si>
    <t>A742</t>
  </si>
  <si>
    <t>097010</t>
  </si>
  <si>
    <t>23883</t>
  </si>
  <si>
    <t>27053</t>
  </si>
  <si>
    <t>B387</t>
  </si>
  <si>
    <t>019084</t>
  </si>
  <si>
    <t>D489</t>
  </si>
  <si>
    <t>64021</t>
  </si>
  <si>
    <t>E058</t>
  </si>
  <si>
    <t>64045</t>
  </si>
  <si>
    <t>E343</t>
  </si>
  <si>
    <t>F500</t>
  </si>
  <si>
    <t>64046</t>
  </si>
  <si>
    <t>F690</t>
  </si>
  <si>
    <t>G664</t>
  </si>
  <si>
    <t>053021</t>
  </si>
  <si>
    <t>58036</t>
  </si>
  <si>
    <t>H449</t>
  </si>
  <si>
    <t>58034</t>
  </si>
  <si>
    <t>C147</t>
  </si>
  <si>
    <t>101005</t>
  </si>
  <si>
    <t>88834</t>
  </si>
  <si>
    <t>B968</t>
  </si>
  <si>
    <t>E039</t>
  </si>
  <si>
    <t>060041</t>
  </si>
  <si>
    <t>E057</t>
  </si>
  <si>
    <t>057041</t>
  </si>
  <si>
    <t>02033</t>
  </si>
  <si>
    <t>F541</t>
  </si>
  <si>
    <t>037041</t>
  </si>
  <si>
    <t>F597</t>
  </si>
  <si>
    <t>C278</t>
  </si>
  <si>
    <t>67024</t>
  </si>
  <si>
    <t>C279</t>
  </si>
  <si>
    <t>67043</t>
  </si>
  <si>
    <t>C426</t>
  </si>
  <si>
    <t>67044</t>
  </si>
  <si>
    <t>C492</t>
  </si>
  <si>
    <t>C766</t>
  </si>
  <si>
    <t>C778</t>
  </si>
  <si>
    <t>A197</t>
  </si>
  <si>
    <t>016005</t>
  </si>
  <si>
    <t>24011</t>
  </si>
  <si>
    <t>A541</t>
  </si>
  <si>
    <t>094003</t>
  </si>
  <si>
    <t>I550</t>
  </si>
  <si>
    <t>086019</t>
  </si>
  <si>
    <t>94019</t>
  </si>
  <si>
    <t>L583</t>
  </si>
  <si>
    <t>063019</t>
  </si>
  <si>
    <t>80074</t>
  </si>
  <si>
    <t>B924</t>
  </si>
  <si>
    <t>083019</t>
  </si>
  <si>
    <t>B686</t>
  </si>
  <si>
    <t>061015</t>
  </si>
  <si>
    <t>81043</t>
  </si>
  <si>
    <t>B715</t>
  </si>
  <si>
    <t>063015</t>
  </si>
  <si>
    <t>B740</t>
  </si>
  <si>
    <t>67038</t>
  </si>
  <si>
    <t>I501</t>
  </si>
  <si>
    <t>I543</t>
  </si>
  <si>
    <t>67019</t>
  </si>
  <si>
    <t>I546</t>
  </si>
  <si>
    <t>64034</t>
  </si>
  <si>
    <t>C316</t>
  </si>
  <si>
    <t>64035</t>
  </si>
  <si>
    <t>C322</t>
  </si>
  <si>
    <t>64036</t>
  </si>
  <si>
    <t>C449</t>
  </si>
  <si>
    <t>COLLESANO (PA)</t>
  </si>
  <si>
    <t>COMUNE NON IDENTIFICATO D (PA)</t>
  </si>
  <si>
    <t>CONTESSA ENTELLINA (PA)</t>
  </si>
  <si>
    <t>CORLEONE (PA)</t>
  </si>
  <si>
    <t>FICARAZZI (PA)</t>
  </si>
  <si>
    <t>GANGI (PA)</t>
  </si>
  <si>
    <t>CORVARA (PE)</t>
  </si>
  <si>
    <t>D043</t>
  </si>
  <si>
    <t>64040</t>
  </si>
  <si>
    <t>D076</t>
  </si>
  <si>
    <t>64043</t>
  </si>
  <si>
    <t>D179</t>
  </si>
  <si>
    <t>64044</t>
  </si>
  <si>
    <t>095040</t>
  </si>
  <si>
    <t>G379</t>
  </si>
  <si>
    <t>054040</t>
  </si>
  <si>
    <t>06066</t>
  </si>
  <si>
    <t>G601</t>
  </si>
  <si>
    <t>034026</t>
  </si>
  <si>
    <t>43025</t>
  </si>
  <si>
    <t>G255</t>
  </si>
  <si>
    <t>080026</t>
  </si>
  <si>
    <t>C695</t>
  </si>
  <si>
    <t>087026</t>
  </si>
  <si>
    <t>CORNO DI ROSAZZO (UD)</t>
  </si>
  <si>
    <t>PEREGO (CO)</t>
  </si>
  <si>
    <t>PERLEDO (CO)</t>
  </si>
  <si>
    <t>PESCATE (CO)</t>
  </si>
  <si>
    <t>CASTELLANA SICULA (PA)</t>
  </si>
  <si>
    <t>CASTRONUOVO DI SICILIA (PA)</t>
  </si>
  <si>
    <t>CEFALA' DIANA (PA)</t>
  </si>
  <si>
    <t>CEFALU' (PA)</t>
  </si>
  <si>
    <t>CERDA (PA)</t>
  </si>
  <si>
    <t>C526</t>
  </si>
  <si>
    <t>094017</t>
  </si>
  <si>
    <t>84052</t>
  </si>
  <si>
    <t>C485</t>
  </si>
  <si>
    <t>024040</t>
  </si>
  <si>
    <t>D496</t>
  </si>
  <si>
    <t>058040</t>
  </si>
  <si>
    <t>D875</t>
  </si>
  <si>
    <t>061040</t>
  </si>
  <si>
    <t>E011</t>
  </si>
  <si>
    <t>057040</t>
  </si>
  <si>
    <t>F446</t>
  </si>
  <si>
    <t>090040</t>
  </si>
  <si>
    <t>F542</t>
  </si>
  <si>
    <t>092040</t>
  </si>
  <si>
    <t>F822</t>
  </si>
  <si>
    <t>082023</t>
  </si>
  <si>
    <t>90014</t>
  </si>
  <si>
    <t>C074</t>
  </si>
  <si>
    <t>090023</t>
  </si>
  <si>
    <t>07031</t>
  </si>
  <si>
    <t>09042</t>
  </si>
  <si>
    <t>F383</t>
  </si>
  <si>
    <t>006109</t>
  </si>
  <si>
    <t>15025</t>
  </si>
  <si>
    <t>F707</t>
  </si>
  <si>
    <t>012109</t>
  </si>
  <si>
    <t>G103</t>
  </si>
  <si>
    <t>018109</t>
  </si>
  <si>
    <t>G342</t>
  </si>
  <si>
    <t>030109</t>
  </si>
  <si>
    <t>33039</t>
  </si>
  <si>
    <t>D594</t>
  </si>
  <si>
    <t>002063</t>
  </si>
  <si>
    <t>019063</t>
  </si>
  <si>
    <t>030019</t>
  </si>
  <si>
    <t>B994</t>
  </si>
  <si>
    <t>097019</t>
  </si>
  <si>
    <t>23884</t>
  </si>
  <si>
    <t>C187</t>
  </si>
  <si>
    <t>062019</t>
  </si>
  <si>
    <t>82037</t>
  </si>
  <si>
    <t>C280</t>
  </si>
  <si>
    <t>F294</t>
  </si>
  <si>
    <t>010039</t>
  </si>
  <si>
    <t>16026</t>
  </si>
  <si>
    <t>F682</t>
  </si>
  <si>
    <t>F514</t>
  </si>
  <si>
    <t>030064</t>
  </si>
  <si>
    <t>33055</t>
  </si>
  <si>
    <t>F832</t>
  </si>
  <si>
    <t>019064</t>
  </si>
  <si>
    <t>26032</t>
  </si>
  <si>
    <t>G185</t>
  </si>
  <si>
    <t>028064</t>
  </si>
  <si>
    <t>35017</t>
  </si>
  <si>
    <t>G688</t>
  </si>
  <si>
    <t>026064</t>
  </si>
  <si>
    <t>31055</t>
  </si>
  <si>
    <t>H131</t>
  </si>
  <si>
    <t>023064</t>
  </si>
  <si>
    <t>37055</t>
  </si>
  <si>
    <t>H540</t>
  </si>
  <si>
    <t>020064</t>
  </si>
  <si>
    <t>L015</t>
  </si>
  <si>
    <t>89041</t>
  </si>
  <si>
    <t>C285</t>
  </si>
  <si>
    <t>086003</t>
  </si>
  <si>
    <t>94010</t>
  </si>
  <si>
    <t>ENNA</t>
  </si>
  <si>
    <t>EN</t>
  </si>
  <si>
    <t>A478</t>
  </si>
  <si>
    <t>091003</t>
  </si>
  <si>
    <t>08030</t>
  </si>
  <si>
    <t>A492</t>
  </si>
  <si>
    <t>041003</t>
  </si>
  <si>
    <t>062004</t>
  </si>
  <si>
    <t>015084</t>
  </si>
  <si>
    <t>20049</t>
  </si>
  <si>
    <t>C952</t>
  </si>
  <si>
    <t>016084</t>
  </si>
  <si>
    <t>D110</t>
  </si>
  <si>
    <t>018084</t>
  </si>
  <si>
    <t>005041</t>
  </si>
  <si>
    <t>C804</t>
  </si>
  <si>
    <t>056041</t>
  </si>
  <si>
    <t>G111</t>
  </si>
  <si>
    <t>043041</t>
  </si>
  <si>
    <t>05017</t>
  </si>
  <si>
    <t>F543</t>
  </si>
  <si>
    <t>050021</t>
  </si>
  <si>
    <t>F661</t>
  </si>
  <si>
    <t>052021</t>
  </si>
  <si>
    <t>53026</t>
  </si>
  <si>
    <t>G602</t>
  </si>
  <si>
    <t>011021</t>
  </si>
  <si>
    <t>25032</t>
  </si>
  <si>
    <t>C618</t>
  </si>
  <si>
    <t>018052</t>
  </si>
  <si>
    <t>C958</t>
  </si>
  <si>
    <t>I570</t>
  </si>
  <si>
    <t>020067</t>
  </si>
  <si>
    <t>F804</t>
  </si>
  <si>
    <t>075067</t>
  </si>
  <si>
    <t>H757</t>
  </si>
  <si>
    <t>013041</t>
  </si>
  <si>
    <t>22063</t>
  </si>
  <si>
    <t>B639</t>
  </si>
  <si>
    <t>061086</t>
  </si>
  <si>
    <t>I273</t>
  </si>
  <si>
    <t>091086</t>
  </si>
  <si>
    <t>08038</t>
  </si>
  <si>
    <t>I851</t>
  </si>
  <si>
    <t>023086</t>
  </si>
  <si>
    <t>L287</t>
  </si>
  <si>
    <t>092086</t>
  </si>
  <si>
    <t>L463</t>
  </si>
  <si>
    <t>060086</t>
  </si>
  <si>
    <t>L836</t>
  </si>
  <si>
    <t>079086</t>
  </si>
  <si>
    <t>88034</t>
  </si>
  <si>
    <t>080086</t>
  </si>
  <si>
    <t>89028</t>
  </si>
  <si>
    <t>I600</t>
  </si>
  <si>
    <t>058086</t>
  </si>
  <si>
    <t>H404</t>
  </si>
  <si>
    <t>063086</t>
  </si>
  <si>
    <t>80069</t>
  </si>
  <si>
    <t>F736</t>
  </si>
  <si>
    <t>079106</t>
  </si>
  <si>
    <t>005106</t>
  </si>
  <si>
    <t>FARVENGO (BS)</t>
  </si>
  <si>
    <t>FAVERZANO (BS)</t>
  </si>
  <si>
    <t>FIESSE (BS)</t>
  </si>
  <si>
    <t>FIUMICELLO URAGO (BS)</t>
  </si>
  <si>
    <t>FLERO (BS)</t>
  </si>
  <si>
    <t>FOLZANO (BS)</t>
  </si>
  <si>
    <t>FILETTO (CH)</t>
  </si>
  <si>
    <t>VARENA (TN)</t>
  </si>
  <si>
    <t>DOMEGGE DI CADORE (BL)</t>
  </si>
  <si>
    <t>FALCADE (BL)</t>
  </si>
  <si>
    <t>FARRA D'ALPAGO (BL)</t>
  </si>
  <si>
    <t>FELTRE (BL)</t>
  </si>
  <si>
    <t>FONZASO (BL)</t>
  </si>
  <si>
    <t>FORNO DI ZOLDO (BL)</t>
  </si>
  <si>
    <t>GOSALDO (BL)</t>
  </si>
  <si>
    <t>LA VALLE AGORDINA (BL)</t>
  </si>
  <si>
    <t>LAMON (BL)</t>
  </si>
  <si>
    <t>LENTIAI (BL)</t>
  </si>
  <si>
    <t>CINISELLO (MI)</t>
  </si>
  <si>
    <t>092035</t>
  </si>
  <si>
    <t>09022</t>
  </si>
  <si>
    <t>E742</t>
  </si>
  <si>
    <t>029035</t>
  </si>
  <si>
    <t>G525</t>
  </si>
  <si>
    <t>016036</t>
  </si>
  <si>
    <t>L614</t>
  </si>
  <si>
    <t>95010</t>
  </si>
  <si>
    <t>F214</t>
  </si>
  <si>
    <t>003026</t>
  </si>
  <si>
    <t>B176</t>
  </si>
  <si>
    <t>090041</t>
  </si>
  <si>
    <t>101021</t>
  </si>
  <si>
    <t>I057</t>
  </si>
  <si>
    <t>047021</t>
  </si>
  <si>
    <t>L522</t>
  </si>
  <si>
    <t>085021</t>
  </si>
  <si>
    <t>L609</t>
  </si>
  <si>
    <t>082021</t>
  </si>
  <si>
    <t>90044</t>
  </si>
  <si>
    <t>B780</t>
  </si>
  <si>
    <t>008021</t>
  </si>
  <si>
    <t>18017</t>
  </si>
  <si>
    <t>C718</t>
  </si>
  <si>
    <t>042021</t>
  </si>
  <si>
    <t>60035</t>
  </si>
  <si>
    <t>E388</t>
  </si>
  <si>
    <t>069089</t>
  </si>
  <si>
    <t>069090</t>
  </si>
  <si>
    <t>050005</t>
  </si>
  <si>
    <t>56033</t>
  </si>
  <si>
    <t>B647</t>
  </si>
  <si>
    <t>077005</t>
  </si>
  <si>
    <t>C723</t>
  </si>
  <si>
    <t>045005</t>
  </si>
  <si>
    <t>54015</t>
  </si>
  <si>
    <t>C914</t>
  </si>
  <si>
    <t>078005</t>
  </si>
  <si>
    <t>A105</t>
  </si>
  <si>
    <t>013005</t>
  </si>
  <si>
    <t>22070</t>
  </si>
  <si>
    <t>A164</t>
  </si>
  <si>
    <t>006005</t>
  </si>
  <si>
    <t>15010</t>
  </si>
  <si>
    <t>F037</t>
  </si>
  <si>
    <t>67068</t>
  </si>
  <si>
    <t>I553</t>
  </si>
  <si>
    <t>67029</t>
  </si>
  <si>
    <t>I558</t>
  </si>
  <si>
    <t>67039</t>
  </si>
  <si>
    <t>I804</t>
  </si>
  <si>
    <t>67069</t>
  </si>
  <si>
    <t>L025</t>
  </si>
  <si>
    <t>L173</t>
  </si>
  <si>
    <t>093024</t>
  </si>
  <si>
    <t>D804</t>
  </si>
  <si>
    <t>054024</t>
  </si>
  <si>
    <t>06024</t>
  </si>
  <si>
    <t>E256</t>
  </si>
  <si>
    <t>64037</t>
  </si>
  <si>
    <t>C517</t>
  </si>
  <si>
    <t>C781</t>
  </si>
  <si>
    <t>64042</t>
  </si>
  <si>
    <t>C311</t>
  </si>
  <si>
    <t>C901</t>
  </si>
  <si>
    <t>AVIANO (PN)</t>
  </si>
  <si>
    <t>AZZANO DECIMO (PN)</t>
  </si>
  <si>
    <t>VERTOVINO (GO)</t>
  </si>
  <si>
    <t>VILLE MONTEVECCHIO (GO)</t>
  </si>
  <si>
    <t>VILLESSE (GO)</t>
  </si>
  <si>
    <t>079045</t>
  </si>
  <si>
    <t>88030</t>
  </si>
  <si>
    <t>076032</t>
  </si>
  <si>
    <t>D593</t>
  </si>
  <si>
    <t>062032</t>
  </si>
  <si>
    <t>D693</t>
  </si>
  <si>
    <t>021032</t>
  </si>
  <si>
    <t>I098</t>
  </si>
  <si>
    <t>102044</t>
  </si>
  <si>
    <t>L452</t>
  </si>
  <si>
    <t>065044</t>
  </si>
  <si>
    <t>C940</t>
  </si>
  <si>
    <t>078044</t>
  </si>
  <si>
    <t>87064</t>
  </si>
  <si>
    <t>004032</t>
  </si>
  <si>
    <t>12030</t>
  </si>
  <si>
    <t>B200</t>
  </si>
  <si>
    <t>078032</t>
  </si>
  <si>
    <t>C348</t>
  </si>
  <si>
    <t>060032</t>
  </si>
  <si>
    <t>D483</t>
  </si>
  <si>
    <t>064032</t>
  </si>
  <si>
    <t>PADERNO D'ADDA (CO)</t>
  </si>
  <si>
    <t>TRESANA (MS)</t>
  </si>
  <si>
    <t>VILLAFRANCA IN LUNIGIANA (MS)</t>
  </si>
  <si>
    <t>ZERI (MS)</t>
  </si>
  <si>
    <t>BIENTINA (PI)</t>
  </si>
  <si>
    <t>BUTI (PI)</t>
  </si>
  <si>
    <t>CALCI (PI)</t>
  </si>
  <si>
    <t>PIEDILUCO (TR)</t>
  </si>
  <si>
    <t>TREMENICO (CO)</t>
  </si>
  <si>
    <t>TREMEZZINA (CO)</t>
  </si>
  <si>
    <t>TREMEZZO (CO)</t>
  </si>
  <si>
    <t>TREVANO (CO)</t>
  </si>
  <si>
    <t>TREZZONE (CO)</t>
  </si>
  <si>
    <t>TURATE (CO)</t>
  </si>
  <si>
    <t>UGGIATE (CO)</t>
  </si>
  <si>
    <t>ARMUNGIA (CA)</t>
  </si>
  <si>
    <t>84060</t>
  </si>
  <si>
    <t>F278</t>
  </si>
  <si>
    <t>061069</t>
  </si>
  <si>
    <t>H398</t>
  </si>
  <si>
    <t>E448</t>
  </si>
  <si>
    <t>026042</t>
  </si>
  <si>
    <t>31050</t>
  </si>
  <si>
    <t>F190</t>
  </si>
  <si>
    <t>037042</t>
  </si>
  <si>
    <t>F627</t>
  </si>
  <si>
    <t>090042</t>
  </si>
  <si>
    <t>07013</t>
  </si>
  <si>
    <t>F721</t>
  </si>
  <si>
    <t>096042</t>
  </si>
  <si>
    <t>13843</t>
  </si>
  <si>
    <t>G521</t>
  </si>
  <si>
    <t>095042</t>
  </si>
  <si>
    <t>CASI PARTICOLARI</t>
  </si>
  <si>
    <t>RIORDINO FONDIARIO</t>
  </si>
  <si>
    <t>ZONA MILITARE/ZONA  SICUREZZA</t>
  </si>
  <si>
    <t>26851</t>
  </si>
  <si>
    <t>B017</t>
  </si>
  <si>
    <t>020005</t>
  </si>
  <si>
    <t>B011</t>
  </si>
  <si>
    <t>026005</t>
  </si>
  <si>
    <t>B128</t>
  </si>
  <si>
    <t>089005</t>
  </si>
  <si>
    <t>B603</t>
  </si>
  <si>
    <t>027005</t>
  </si>
  <si>
    <t>30021</t>
  </si>
  <si>
    <t>B642</t>
  </si>
  <si>
    <t>036005</t>
  </si>
  <si>
    <t>57022</t>
  </si>
  <si>
    <t>C044</t>
  </si>
  <si>
    <t>088006</t>
  </si>
  <si>
    <t>97015</t>
  </si>
  <si>
    <t>F258</t>
  </si>
  <si>
    <t>078006</t>
  </si>
  <si>
    <t>87070</t>
  </si>
  <si>
    <t>091001</t>
  </si>
  <si>
    <t>08031</t>
  </si>
  <si>
    <t>A407</t>
  </si>
  <si>
    <t>040001</t>
  </si>
  <si>
    <t>L959</t>
  </si>
  <si>
    <t>H044</t>
  </si>
  <si>
    <t>012879</t>
  </si>
  <si>
    <t>H075</t>
  </si>
  <si>
    <t>PONTECAGNANO FAIANO (SA)</t>
  </si>
  <si>
    <t>POSITANO (SA)</t>
  </si>
  <si>
    <t>POSTIGLIONE (SA)</t>
  </si>
  <si>
    <t>PRAIANO (SA)</t>
  </si>
  <si>
    <t>PRIGNANO CILENTO (SA)</t>
  </si>
  <si>
    <t>RAVELLO (SA)</t>
  </si>
  <si>
    <t>RICIGLIANO (SA)</t>
  </si>
  <si>
    <t>ARNATE (VA)</t>
  </si>
  <si>
    <t>AROLO (VA)</t>
  </si>
  <si>
    <t>ARSAGO SEPRIO (VA)</t>
  </si>
  <si>
    <t>AZZATE (VA)</t>
  </si>
  <si>
    <t>AZZIO (VA)</t>
  </si>
  <si>
    <t>032812</t>
  </si>
  <si>
    <t>G946</t>
  </si>
  <si>
    <t>029812</t>
  </si>
  <si>
    <t>H728</t>
  </si>
  <si>
    <t>005812</t>
  </si>
  <si>
    <t>I020</t>
  </si>
  <si>
    <t>BEDERO VALCUVIA (VA)</t>
  </si>
  <si>
    <t>BESANO (VA)</t>
  </si>
  <si>
    <t>BESNATE (VA)</t>
  </si>
  <si>
    <t>BESOZZO (VA)</t>
  </si>
  <si>
    <t>BIANDRONNO (VA)</t>
  </si>
  <si>
    <t>BIEGNO (VA)</t>
  </si>
  <si>
    <t>L587</t>
  </si>
  <si>
    <t>001913</t>
  </si>
  <si>
    <t>015913</t>
  </si>
  <si>
    <t>G059</t>
  </si>
  <si>
    <t>001918</t>
  </si>
  <si>
    <t>015918</t>
  </si>
  <si>
    <t>G366</t>
  </si>
  <si>
    <t>013918</t>
  </si>
  <si>
    <t>G581</t>
  </si>
  <si>
    <t>022918</t>
  </si>
  <si>
    <t>I710</t>
  </si>
  <si>
    <t>999918</t>
  </si>
  <si>
    <t>I733</t>
  </si>
  <si>
    <t>019918</t>
  </si>
  <si>
    <t>C559</t>
  </si>
  <si>
    <t>044017</t>
  </si>
  <si>
    <t>63012</t>
  </si>
  <si>
    <t>D210</t>
  </si>
  <si>
    <t>084017</t>
  </si>
  <si>
    <t>92026</t>
  </si>
  <si>
    <t>D514</t>
  </si>
  <si>
    <t>087017</t>
  </si>
  <si>
    <t>95014</t>
  </si>
  <si>
    <t>E017</t>
  </si>
  <si>
    <t>049017</t>
  </si>
  <si>
    <t>57016</t>
  </si>
  <si>
    <t>H570</t>
  </si>
  <si>
    <t>080017</t>
  </si>
  <si>
    <t>B481</t>
  </si>
  <si>
    <t>091017</t>
  </si>
  <si>
    <t>08022</t>
  </si>
  <si>
    <t>D345</t>
  </si>
  <si>
    <t>040017</t>
  </si>
  <si>
    <t>011017</t>
  </si>
  <si>
    <t>19015</t>
  </si>
  <si>
    <t>E560</t>
  </si>
  <si>
    <t>053017</t>
  </si>
  <si>
    <t>58026</t>
  </si>
  <si>
    <t>F677</t>
  </si>
  <si>
    <t>015017</t>
  </si>
  <si>
    <t>A759</t>
  </si>
  <si>
    <t>006089</t>
  </si>
  <si>
    <t>41012</t>
  </si>
  <si>
    <t>B819</t>
  </si>
  <si>
    <t>059005</t>
  </si>
  <si>
    <t>04012</t>
  </si>
  <si>
    <t>C740</t>
  </si>
  <si>
    <t>073005</t>
  </si>
  <si>
    <t>D463</t>
  </si>
  <si>
    <t>LINGUAGLOSSA (CT)</t>
  </si>
  <si>
    <t>MALETTO (CT)</t>
  </si>
  <si>
    <t>MANIACE (CT)</t>
  </si>
  <si>
    <t>MASCALI (CT)</t>
  </si>
  <si>
    <t>MASCALUCIA (CT)</t>
  </si>
  <si>
    <t>CASELETTE (TO)</t>
  </si>
  <si>
    <t>CASELLE TORINESE (TO)</t>
  </si>
  <si>
    <t>CASTAGNETO PO (TO)</t>
  </si>
  <si>
    <t>CASTAGNOLE PIEMONTE (TO)</t>
  </si>
  <si>
    <t>CASTELLAMONTE (TO)</t>
  </si>
  <si>
    <t>CASTIGLIONE DI SICILIA (CT)</t>
  </si>
  <si>
    <t>CATANIA (CT)</t>
  </si>
  <si>
    <t>CASALETTO VAPRIO (CR)</t>
  </si>
  <si>
    <t>CASALMAGGIORE (CR)</t>
  </si>
  <si>
    <t>CASALMORANO (CR)</t>
  </si>
  <si>
    <t>CASALORZO GEROLDI (CR)</t>
  </si>
  <si>
    <t>CASALSIGONE (CR)</t>
  </si>
  <si>
    <t>CASANOVA DEL MORBASCO (CR)</t>
  </si>
  <si>
    <t>CASANOVA D'OFFREDI (CR)</t>
  </si>
  <si>
    <t>CASCINE (CR)</t>
  </si>
  <si>
    <t>CASSINE GANDINE (CR)</t>
  </si>
  <si>
    <t>CASTEL GABBIANO (CR)</t>
  </si>
  <si>
    <t>CASTELDIDONE (CR)</t>
  </si>
  <si>
    <t>CASTELFRANCO D'OGLIO (CR)</t>
  </si>
  <si>
    <t>CASTELLEONE (CR)</t>
  </si>
  <si>
    <t>079126</t>
  </si>
  <si>
    <t>I589</t>
  </si>
  <si>
    <t>016126</t>
  </si>
  <si>
    <t>E562</t>
  </si>
  <si>
    <t>015126</t>
  </si>
  <si>
    <t>017126</t>
  </si>
  <si>
    <t>FALCONARA MARITTIMA (AN)</t>
  </si>
  <si>
    <t>FILOTTRANO (AN)</t>
  </si>
  <si>
    <t>GENGA (AN)</t>
  </si>
  <si>
    <t>PREMIA (NO)</t>
  </si>
  <si>
    <t>MORTEGLIANO (UD)</t>
  </si>
  <si>
    <t>MORUZZO (UD)</t>
  </si>
  <si>
    <t>MUSCOLI STRASSOLDO (UD)</t>
  </si>
  <si>
    <t>MUZZANA DEL TURGNANO (UD)</t>
  </si>
  <si>
    <t>NIMIS (UD)</t>
  </si>
  <si>
    <t>OSOPPO (UD)</t>
  </si>
  <si>
    <t>A101</t>
  </si>
  <si>
    <t>58055</t>
  </si>
  <si>
    <t>I601</t>
  </si>
  <si>
    <t>059028</t>
  </si>
  <si>
    <t>04018</t>
  </si>
  <si>
    <t>I712</t>
  </si>
  <si>
    <t>077028</t>
  </si>
  <si>
    <t>75019</t>
  </si>
  <si>
    <t>L418</t>
  </si>
  <si>
    <t>I610</t>
  </si>
  <si>
    <t>080085</t>
  </si>
  <si>
    <t>89058</t>
  </si>
  <si>
    <t>PIEVE VERGONTE (NO)</t>
  </si>
  <si>
    <t>PISANO (NO)</t>
  </si>
  <si>
    <t>POGNO (NO)</t>
  </si>
  <si>
    <t>POMBIA (NO)</t>
  </si>
  <si>
    <t>095805</t>
  </si>
  <si>
    <t>005109</t>
  </si>
  <si>
    <t>H166</t>
  </si>
  <si>
    <t>67036</t>
  </si>
  <si>
    <t>86011</t>
  </si>
  <si>
    <t>CAMPOBASSO</t>
  </si>
  <si>
    <t>CB</t>
  </si>
  <si>
    <t>A616</t>
  </si>
  <si>
    <t>034002</t>
  </si>
  <si>
    <t>43032</t>
  </si>
  <si>
    <t>PARMA</t>
  </si>
  <si>
    <t>PR</t>
  </si>
  <si>
    <t>A646</t>
  </si>
  <si>
    <t>101002</t>
  </si>
  <si>
    <t>88833</t>
  </si>
  <si>
    <t>CROTONE</t>
  </si>
  <si>
    <t>KR</t>
  </si>
  <si>
    <t>B319</t>
  </si>
  <si>
    <t>080002</t>
  </si>
  <si>
    <t>89040</t>
  </si>
  <si>
    <t>C486</t>
  </si>
  <si>
    <t>014017</t>
  </si>
  <si>
    <t>23016</t>
  </si>
  <si>
    <t>C493</t>
  </si>
  <si>
    <t>083017</t>
  </si>
  <si>
    <t>98033</t>
  </si>
  <si>
    <t>C568</t>
  </si>
  <si>
    <t>007017</t>
  </si>
  <si>
    <t>40051</t>
  </si>
  <si>
    <t>E844</t>
  </si>
  <si>
    <t>098035</t>
  </si>
  <si>
    <t>E852</t>
  </si>
  <si>
    <t>020035</t>
  </si>
  <si>
    <t>46024</t>
  </si>
  <si>
    <t>F267</t>
  </si>
  <si>
    <t>035001</t>
  </si>
  <si>
    <t>39057</t>
  </si>
  <si>
    <t>A332</t>
  </si>
  <si>
    <t>014004</t>
  </si>
  <si>
    <t>23031</t>
  </si>
  <si>
    <t>SEGNACCO (UD)</t>
  </si>
  <si>
    <t>UGOVIZZA VALBRUNA (UD)</t>
  </si>
  <si>
    <t>VALLENONCELLO (UD)</t>
  </si>
  <si>
    <t>VARMO (UD)</t>
  </si>
  <si>
    <t>VENZONE (UD)</t>
  </si>
  <si>
    <t>VERZEGNIS (UD)</t>
  </si>
  <si>
    <t>030008</t>
  </si>
  <si>
    <t>33050</t>
  </si>
  <si>
    <t>A553</t>
  </si>
  <si>
    <t>55022</t>
  </si>
  <si>
    <t>A560</t>
  </si>
  <si>
    <t>103052</t>
  </si>
  <si>
    <t>004085</t>
  </si>
  <si>
    <t>D412</t>
  </si>
  <si>
    <t>006085</t>
  </si>
  <si>
    <t>E191</t>
  </si>
  <si>
    <t>065085</t>
  </si>
  <si>
    <t>G121</t>
  </si>
  <si>
    <t>030085</t>
  </si>
  <si>
    <t>H040</t>
  </si>
  <si>
    <t>058085</t>
  </si>
  <si>
    <t>H401</t>
  </si>
  <si>
    <t>076085</t>
  </si>
  <si>
    <t>85038</t>
  </si>
  <si>
    <t>F913</t>
  </si>
  <si>
    <t>M294</t>
  </si>
  <si>
    <t>015158</t>
  </si>
  <si>
    <t>F968</t>
  </si>
  <si>
    <t>018158</t>
  </si>
  <si>
    <t>063016</t>
  </si>
  <si>
    <t>80024</t>
  </si>
  <si>
    <t>B759</t>
  </si>
  <si>
    <t>061016</t>
  </si>
  <si>
    <t>81032</t>
  </si>
  <si>
    <t>B779</t>
  </si>
  <si>
    <t>019016</t>
  </si>
  <si>
    <t>26011</t>
  </si>
  <si>
    <t>B869</t>
  </si>
  <si>
    <t>037016</t>
  </si>
  <si>
    <t>40023</t>
  </si>
  <si>
    <t>C121</t>
  </si>
  <si>
    <t>I049</t>
  </si>
  <si>
    <t>057066</t>
  </si>
  <si>
    <t>02048</t>
  </si>
  <si>
    <t>I959</t>
  </si>
  <si>
    <t>001066</t>
  </si>
  <si>
    <t>025040</t>
  </si>
  <si>
    <t>32014</t>
  </si>
  <si>
    <t>B662</t>
  </si>
  <si>
    <t>A128</t>
  </si>
  <si>
    <t>072003</t>
  </si>
  <si>
    <t>70011</t>
  </si>
  <si>
    <t>BARI</t>
  </si>
  <si>
    <t>BA</t>
  </si>
  <si>
    <t>A149</t>
  </si>
  <si>
    <t>082003</t>
  </si>
  <si>
    <t>031876</t>
  </si>
  <si>
    <t>L796</t>
  </si>
  <si>
    <t>013877</t>
  </si>
  <si>
    <t>001934</t>
  </si>
  <si>
    <t>022934</t>
  </si>
  <si>
    <t>L757</t>
  </si>
  <si>
    <t>020025</t>
  </si>
  <si>
    <t>D959</t>
  </si>
  <si>
    <t>027025</t>
  </si>
  <si>
    <t>GERMANIA REPUBBLICA DEMOC (S9)</t>
  </si>
  <si>
    <t>GERMANIA REPUBBLICA FEDER (S9)</t>
  </si>
  <si>
    <t>GHANA (I9)</t>
  </si>
  <si>
    <t>GIAMAICA (I9)</t>
  </si>
  <si>
    <t>GIAPPONE (I9)</t>
  </si>
  <si>
    <t>GIBILTERRA (I9)</t>
  </si>
  <si>
    <t>GIBUTI (I9)</t>
  </si>
  <si>
    <t>CASTELLUCCIO DE' SAURI (FG)</t>
  </si>
  <si>
    <t>CHIUDUNO (BG)</t>
  </si>
  <si>
    <t>CISANO BERGAMASCO (BG)</t>
  </si>
  <si>
    <t>CISERANO (BG)</t>
  </si>
  <si>
    <t>018875</t>
  </si>
  <si>
    <t>L261</t>
  </si>
  <si>
    <t>031875</t>
  </si>
  <si>
    <t>L782</t>
  </si>
  <si>
    <t>013876</t>
  </si>
  <si>
    <t>D437</t>
  </si>
  <si>
    <t>015876</t>
  </si>
  <si>
    <t>D936</t>
  </si>
  <si>
    <t>022876</t>
  </si>
  <si>
    <t>F755</t>
  </si>
  <si>
    <t>012876</t>
  </si>
  <si>
    <t>G106</t>
  </si>
  <si>
    <t>019876</t>
  </si>
  <si>
    <t>G301</t>
  </si>
  <si>
    <t>017876</t>
  </si>
  <si>
    <t>G901</t>
  </si>
  <si>
    <t>003876</t>
  </si>
  <si>
    <t>H041</t>
  </si>
  <si>
    <t>021876</t>
  </si>
  <si>
    <t>H306</t>
  </si>
  <si>
    <t>016876</t>
  </si>
  <si>
    <t>I915</t>
  </si>
  <si>
    <t>018876</t>
  </si>
  <si>
    <t>L289</t>
  </si>
  <si>
    <t>NUGHEDU SAN NICOLO' (SS)</t>
  </si>
  <si>
    <t>NULE (SS)</t>
  </si>
  <si>
    <t>NULVI (SS)</t>
  </si>
  <si>
    <t>OLBIA (SS)</t>
  </si>
  <si>
    <t>OLMEDO (SS)</t>
  </si>
  <si>
    <t>OSCHIRI (SS)</t>
  </si>
  <si>
    <t>OSILO (SS)</t>
  </si>
  <si>
    <t>OSSI (SS)</t>
  </si>
  <si>
    <t>OZIERI (SS)</t>
  </si>
  <si>
    <t>PADRIA (SS)</t>
  </si>
  <si>
    <t>PADRU (SS)</t>
  </si>
  <si>
    <t>PALAU (SS)</t>
  </si>
  <si>
    <t>PATTADA (SS)</t>
  </si>
  <si>
    <t>PERFUGAS (SS)</t>
  </si>
  <si>
    <t>PLOAGHE (SS)</t>
  </si>
  <si>
    <t>PORTO TORRES (SS)</t>
  </si>
  <si>
    <t>POZZOMAGGIORE (SS)</t>
  </si>
  <si>
    <t>PUTIFIGARI (SS)</t>
  </si>
  <si>
    <t>PERAROLO DI CADORE (BL)</t>
  </si>
  <si>
    <t>I139</t>
  </si>
  <si>
    <t>070077</t>
  </si>
  <si>
    <t>L069</t>
  </si>
  <si>
    <t>015077</t>
  </si>
  <si>
    <t>20092</t>
  </si>
  <si>
    <t>LICENGO (CR)</t>
  </si>
  <si>
    <t>D906</t>
  </si>
  <si>
    <t>004109</t>
  </si>
  <si>
    <t>003068</t>
  </si>
  <si>
    <t>28066</t>
  </si>
  <si>
    <t>D872</t>
  </si>
  <si>
    <t>018068</t>
  </si>
  <si>
    <t>27025</t>
  </si>
  <si>
    <t>D901</t>
  </si>
  <si>
    <t>14025</t>
  </si>
  <si>
    <t>C658</t>
  </si>
  <si>
    <t>058038</t>
  </si>
  <si>
    <t>SAN SECONDO DI PINEROLO (TO)</t>
  </si>
  <si>
    <t>SCHIERANCO (NO)</t>
  </si>
  <si>
    <t>SEPPIANA (NO)</t>
  </si>
  <si>
    <t>SANT'ELIA FIUMERAPIDO (FR)</t>
  </si>
  <si>
    <t>SENALES (BZ)</t>
  </si>
  <si>
    <t>SENALE-SAN FELICE (BZ)</t>
  </si>
  <si>
    <t>SESTO (BZ)</t>
  </si>
  <si>
    <t>SILANDRO (BZ)</t>
  </si>
  <si>
    <t>SLINGIA (BZ)</t>
  </si>
  <si>
    <t>D459</t>
  </si>
  <si>
    <t>010023</t>
  </si>
  <si>
    <t>D512</t>
  </si>
  <si>
    <t>083102</t>
  </si>
  <si>
    <t>L482</t>
  </si>
  <si>
    <t>013102</t>
  </si>
  <si>
    <t>22073</t>
  </si>
  <si>
    <t>D605</t>
  </si>
  <si>
    <t>017102</t>
  </si>
  <si>
    <t>E883</t>
  </si>
  <si>
    <t>005102</t>
  </si>
  <si>
    <t>I495</t>
  </si>
  <si>
    <t>004102</t>
  </si>
  <si>
    <t>E282</t>
  </si>
  <si>
    <t>078102</t>
  </si>
  <si>
    <t>87036</t>
  </si>
  <si>
    <t>H235</t>
  </si>
  <si>
    <t>079102</t>
  </si>
  <si>
    <t>05021</t>
  </si>
  <si>
    <t>A045</t>
  </si>
  <si>
    <t>070001</t>
  </si>
  <si>
    <t>I220</t>
  </si>
  <si>
    <t>021086</t>
  </si>
  <si>
    <t>SAN BERNARDINO VERBANO (NO)</t>
  </si>
  <si>
    <t>SAN CARLO D'OSSOLA (NO)</t>
  </si>
  <si>
    <t>H025</t>
  </si>
  <si>
    <t>021875</t>
  </si>
  <si>
    <t>H295</t>
  </si>
  <si>
    <t>016875</t>
  </si>
  <si>
    <t>I913</t>
  </si>
  <si>
    <t>LINZANICO (CO)</t>
  </si>
  <si>
    <t>LIPOMO (CO)</t>
  </si>
  <si>
    <t>084006</t>
  </si>
  <si>
    <t>B377</t>
  </si>
  <si>
    <t>048006</t>
  </si>
  <si>
    <t>63010</t>
  </si>
  <si>
    <t>D760</t>
  </si>
  <si>
    <t>042022</t>
  </si>
  <si>
    <t>60025</t>
  </si>
  <si>
    <t>E690</t>
  </si>
  <si>
    <t>011022</t>
  </si>
  <si>
    <t>19025</t>
  </si>
  <si>
    <t>G925</t>
  </si>
  <si>
    <t>078022</t>
  </si>
  <si>
    <t>B426</t>
  </si>
  <si>
    <t>063022</t>
  </si>
  <si>
    <t>80050</t>
  </si>
  <si>
    <t>B980</t>
  </si>
  <si>
    <t>009022</t>
  </si>
  <si>
    <t>17015</t>
  </si>
  <si>
    <t>C443</t>
  </si>
  <si>
    <t>081022</t>
  </si>
  <si>
    <t>91019</t>
  </si>
  <si>
    <t>G319</t>
  </si>
  <si>
    <t>015022</t>
  </si>
  <si>
    <t>MONTEFANO (MC)</t>
  </si>
  <si>
    <t>MONTELUPONE (MC)</t>
  </si>
  <si>
    <t>L248</t>
  </si>
  <si>
    <t>021107</t>
  </si>
  <si>
    <t>39049</t>
  </si>
  <si>
    <t>L564</t>
  </si>
  <si>
    <t>083107</t>
  </si>
  <si>
    <t>B601</t>
  </si>
  <si>
    <t>031708</t>
  </si>
  <si>
    <t>C611</t>
  </si>
  <si>
    <t>I99708</t>
  </si>
  <si>
    <t>Z216</t>
  </si>
  <si>
    <t>701708</t>
  </si>
  <si>
    <t>E478</t>
  </si>
  <si>
    <t>S99708</t>
  </si>
  <si>
    <t>TORRE SANTA SUSANNA (BR)</t>
  </si>
  <si>
    <t>VILLA CASTELLI (BR)</t>
  </si>
  <si>
    <t>ACCADIA (FG)</t>
  </si>
  <si>
    <t>D289</t>
  </si>
  <si>
    <t>083048</t>
  </si>
  <si>
    <t>98100</t>
  </si>
  <si>
    <t>F158</t>
  </si>
  <si>
    <t>015048</t>
  </si>
  <si>
    <t>20048</t>
  </si>
  <si>
    <t>B729</t>
  </si>
  <si>
    <t>013048</t>
  </si>
  <si>
    <t>B851</t>
  </si>
  <si>
    <t>012048</t>
  </si>
  <si>
    <t>21044</t>
  </si>
  <si>
    <t>C382</t>
  </si>
  <si>
    <t>017048</t>
  </si>
  <si>
    <t>C439</t>
  </si>
  <si>
    <t>005048</t>
  </si>
  <si>
    <t>14045</t>
  </si>
  <si>
    <t>003138</t>
  </si>
  <si>
    <t>I736</t>
  </si>
  <si>
    <t>013139</t>
  </si>
  <si>
    <t>E830</t>
  </si>
  <si>
    <t>004139</t>
  </si>
  <si>
    <t>F608</t>
  </si>
  <si>
    <t>022139</t>
  </si>
  <si>
    <t>38057</t>
  </si>
  <si>
    <t>G452</t>
  </si>
  <si>
    <t>017139</t>
  </si>
  <si>
    <t>G474</t>
  </si>
  <si>
    <t>078139</t>
  </si>
  <si>
    <t>87057</t>
  </si>
  <si>
    <t>OVARO (UD)</t>
  </si>
  <si>
    <t>PAGNACCO (UD)</t>
  </si>
  <si>
    <t>PALAZZOLO DELLO STELLA (UD)</t>
  </si>
  <si>
    <t>PALMANOVA (UD)</t>
  </si>
  <si>
    <t>PALUZZA (UD)</t>
  </si>
  <si>
    <t>PASIAN DI PRATO (UD)</t>
  </si>
  <si>
    <t>PAULARO (UD)</t>
  </si>
  <si>
    <t>PAVIA DI UDINE (UD)</t>
  </si>
  <si>
    <t>PERTEOLE (UD)</t>
  </si>
  <si>
    <t>POCENIA (UD)</t>
  </si>
  <si>
    <t>PONTEBBA (UD)</t>
  </si>
  <si>
    <t>PONTEBBA NOVA (UD)</t>
  </si>
  <si>
    <t>PORPETTO (UD)</t>
  </si>
  <si>
    <t>POVOLETTO (UD)</t>
  </si>
  <si>
    <t>Amministratore</t>
  </si>
  <si>
    <t>SAN FRANCESCO AL CAMPO (TO)</t>
  </si>
  <si>
    <t>SAN GERMANO CHISONE (TO)</t>
  </si>
  <si>
    <t>SAN GILLIO (TO)</t>
  </si>
  <si>
    <t>SAN GILLIO TORINESE (TO)</t>
  </si>
  <si>
    <t>COMUNE NON IDENTIFICATO D (FR)</t>
  </si>
  <si>
    <t>CORENO AUSONIO (FR)</t>
  </si>
  <si>
    <t>ESPERIA (FR)</t>
  </si>
  <si>
    <t>CAA COLDIRETTI S.R.L.  - Via Madonna degli Angeli, 30 - CHIETI (CH) TEL. 0871/42331</t>
  </si>
  <si>
    <t>CAA COLDIRETTI S.R.L.  - Via Piana La Fara - ATESSA  (CH) TEL. 0872/888042</t>
  </si>
  <si>
    <t>SAN FLORO (CZ)</t>
  </si>
  <si>
    <t>004126</t>
  </si>
  <si>
    <t>F326</t>
  </si>
  <si>
    <t>018126</t>
  </si>
  <si>
    <t>A289</t>
  </si>
  <si>
    <t>002803</t>
  </si>
  <si>
    <t>A353</t>
  </si>
  <si>
    <t>I463</t>
  </si>
  <si>
    <t>001123</t>
  </si>
  <si>
    <t>A344</t>
  </si>
  <si>
    <t>042003</t>
  </si>
  <si>
    <t>60011</t>
  </si>
  <si>
    <t>A366</t>
  </si>
  <si>
    <t>103003</t>
  </si>
  <si>
    <t>28811</t>
  </si>
  <si>
    <t>A409</t>
  </si>
  <si>
    <t>I698</t>
  </si>
  <si>
    <t>058106</t>
  </si>
  <si>
    <t>022894</t>
  </si>
  <si>
    <t>H049</t>
  </si>
  <si>
    <t>019894</t>
  </si>
  <si>
    <t>H526</t>
  </si>
  <si>
    <t>031861</t>
  </si>
  <si>
    <t>H737</t>
  </si>
  <si>
    <t>016861</t>
  </si>
  <si>
    <t>H854</t>
  </si>
  <si>
    <t>001861</t>
  </si>
  <si>
    <t>H904</t>
  </si>
  <si>
    <t>018861</t>
  </si>
  <si>
    <t>I080</t>
  </si>
  <si>
    <t>LESEGNO (CN)</t>
  </si>
  <si>
    <t>H198</t>
  </si>
  <si>
    <t>015104</t>
  </si>
  <si>
    <t>004104</t>
  </si>
  <si>
    <t>E406</t>
  </si>
  <si>
    <t>Z225</t>
  </si>
  <si>
    <t>I99616</t>
  </si>
  <si>
    <t>Z224</t>
  </si>
  <si>
    <t>I99624</t>
  </si>
  <si>
    <t>D032</t>
  </si>
  <si>
    <t>016823</t>
  </si>
  <si>
    <t>D283</t>
  </si>
  <si>
    <t>001823</t>
  </si>
  <si>
    <t>D460</t>
  </si>
  <si>
    <t>I369</t>
  </si>
  <si>
    <t>092807</t>
  </si>
  <si>
    <t>I623</t>
  </si>
  <si>
    <t>026807</t>
  </si>
  <si>
    <t>I664</t>
  </si>
  <si>
    <t>I99807</t>
  </si>
  <si>
    <t>CERVERE (CN)</t>
  </si>
  <si>
    <t>CEVA (CN)</t>
  </si>
  <si>
    <t>CARBONARA DI NOLA (NA)</t>
  </si>
  <si>
    <t>CARDITO (NA)</t>
  </si>
  <si>
    <t>CASALNUOVO DI NAPOLI (NA)</t>
  </si>
  <si>
    <t>CENATE SOPRA (BG)</t>
  </si>
  <si>
    <t>ZIANO DI FIEMME (TN)</t>
  </si>
  <si>
    <t>ZUCLO (TN)</t>
  </si>
  <si>
    <t>AGORDO (BL)</t>
  </si>
  <si>
    <t>ALANO DI PIAVE (BL)</t>
  </si>
  <si>
    <t>ALLEGHE (BL)</t>
  </si>
  <si>
    <t>ARSIE' (BL)</t>
  </si>
  <si>
    <t>AURONZO DI CADORE (BL)</t>
  </si>
  <si>
    <t>BELLUNO (BL)</t>
  </si>
  <si>
    <t>BORCA DI CADORE (BL)</t>
  </si>
  <si>
    <t>CALALZO DI CADORE (BL)</t>
  </si>
  <si>
    <t>MELETI (MI)</t>
  </si>
  <si>
    <t>041999</t>
  </si>
  <si>
    <t>033999</t>
  </si>
  <si>
    <t>050999</t>
  </si>
  <si>
    <t>047999</t>
  </si>
  <si>
    <t>H327</t>
  </si>
  <si>
    <t>094043</t>
  </si>
  <si>
    <t>86088</t>
  </si>
  <si>
    <t>I096</t>
  </si>
  <si>
    <t>040043</t>
  </si>
  <si>
    <t>B766</t>
  </si>
  <si>
    <t>001023</t>
  </si>
  <si>
    <t>A673</t>
  </si>
  <si>
    <t>013023</t>
  </si>
  <si>
    <t>A870</t>
  </si>
  <si>
    <t>012023</t>
  </si>
  <si>
    <t>B219</t>
  </si>
  <si>
    <t>005023</t>
  </si>
  <si>
    <t>C047</t>
  </si>
  <si>
    <t>061023</t>
  </si>
  <si>
    <t>26864</t>
  </si>
  <si>
    <t>G166</t>
  </si>
  <si>
    <t>020043</t>
  </si>
  <si>
    <t>G816</t>
  </si>
  <si>
    <t>093043</t>
  </si>
  <si>
    <t>33079</t>
  </si>
  <si>
    <t>I686</t>
  </si>
  <si>
    <t>034043</t>
  </si>
  <si>
    <t>L354</t>
  </si>
  <si>
    <t>027043</t>
  </si>
  <si>
    <t>L899</t>
  </si>
  <si>
    <t>075043</t>
  </si>
  <si>
    <t>73026</t>
  </si>
  <si>
    <t>F101</t>
  </si>
  <si>
    <t>095043</t>
  </si>
  <si>
    <t>H301</t>
  </si>
  <si>
    <t>029043</t>
  </si>
  <si>
    <t>H768</t>
  </si>
  <si>
    <t>I99043</t>
  </si>
  <si>
    <t>Z101</t>
  </si>
  <si>
    <t>G536</t>
  </si>
  <si>
    <t>026071</t>
  </si>
  <si>
    <t>31048</t>
  </si>
  <si>
    <t>H781</t>
  </si>
  <si>
    <t>095074</t>
  </si>
  <si>
    <t>M153</t>
  </si>
  <si>
    <t>I99074</t>
  </si>
  <si>
    <t>Z140</t>
  </si>
  <si>
    <t>001075</t>
  </si>
  <si>
    <t>C604</t>
  </si>
  <si>
    <t>022075</t>
  </si>
  <si>
    <t>38025</t>
  </si>
  <si>
    <t>D302</t>
  </si>
  <si>
    <t>017075</t>
  </si>
  <si>
    <t>25063</t>
  </si>
  <si>
    <t>D918</t>
  </si>
  <si>
    <t>030074</t>
  </si>
  <si>
    <t>G389</t>
  </si>
  <si>
    <t>019074</t>
  </si>
  <si>
    <t>G647</t>
  </si>
  <si>
    <t>028074</t>
  </si>
  <si>
    <t>002075</t>
  </si>
  <si>
    <t>13063</t>
  </si>
  <si>
    <t>005075</t>
  </si>
  <si>
    <t>I527</t>
  </si>
  <si>
    <t>10046</t>
  </si>
  <si>
    <t>E345</t>
  </si>
  <si>
    <t>016123</t>
  </si>
  <si>
    <t>E422</t>
  </si>
  <si>
    <t>87056</t>
  </si>
  <si>
    <t>I359</t>
  </si>
  <si>
    <t>002134</t>
  </si>
  <si>
    <t>13027</t>
  </si>
  <si>
    <t>I544</t>
  </si>
  <si>
    <t>079134</t>
  </si>
  <si>
    <t>I844</t>
  </si>
  <si>
    <t>017134</t>
  </si>
  <si>
    <t>G327</t>
  </si>
  <si>
    <t>006134</t>
  </si>
  <si>
    <t>G861</t>
  </si>
  <si>
    <t>018134</t>
  </si>
  <si>
    <t>H814</t>
  </si>
  <si>
    <t>012134</t>
  </si>
  <si>
    <t>L703</t>
  </si>
  <si>
    <t>013134</t>
  </si>
  <si>
    <t>E679</t>
  </si>
  <si>
    <t>LIMONTA (CO)</t>
  </si>
  <si>
    <t>39048</t>
  </si>
  <si>
    <t>081999</t>
  </si>
  <si>
    <t>022999</t>
  </si>
  <si>
    <t>026999</t>
  </si>
  <si>
    <t>032999</t>
  </si>
  <si>
    <t>030999</t>
  </si>
  <si>
    <t>012999</t>
  </si>
  <si>
    <t>027999</t>
  </si>
  <si>
    <t>FERRERE (AT)</t>
  </si>
  <si>
    <t>FONTANILE (AT)</t>
  </si>
  <si>
    <t>FRINCO (AT)</t>
  </si>
  <si>
    <t>GRANA (AT)</t>
  </si>
  <si>
    <t>GRAZZANO BADOGLIO (AT)</t>
  </si>
  <si>
    <t>INCISA SCAPACCINO (AT)</t>
  </si>
  <si>
    <t>ISOLA D'ASTI (AT)</t>
  </si>
  <si>
    <t>LOAZZOLO (AT)</t>
  </si>
  <si>
    <t>CORNELIANO D'ALBA (CN)</t>
  </si>
  <si>
    <t>CORTEMILIA (CN)</t>
  </si>
  <si>
    <t>COSSANO BELBO (CN)</t>
  </si>
  <si>
    <t>COSTIGLIOLE SALUZZO (CN)</t>
  </si>
  <si>
    <t>CRAVANZANA (CN)</t>
  </si>
  <si>
    <t>CRISSOLO (CN)</t>
  </si>
  <si>
    <t>CUNEO (CN)</t>
  </si>
  <si>
    <t>DEMONTE (CN)</t>
  </si>
  <si>
    <t>DIANO D'ALBA (CN)</t>
  </si>
  <si>
    <t>DOGLIANI (CN)</t>
  </si>
  <si>
    <t>DRONERO (CN)</t>
  </si>
  <si>
    <t>ELVA (CN)</t>
  </si>
  <si>
    <t>E714</t>
  </si>
  <si>
    <t>051022</t>
  </si>
  <si>
    <t>52047</t>
  </si>
  <si>
    <t>E933</t>
  </si>
  <si>
    <t>050022</t>
  </si>
  <si>
    <t>56020</t>
  </si>
  <si>
    <t>F686</t>
  </si>
  <si>
    <t>H436</t>
  </si>
  <si>
    <t>062071</t>
  </si>
  <si>
    <t>I277</t>
  </si>
  <si>
    <t>090071</t>
  </si>
  <si>
    <t>GAGLIANO CASTELFERRATO (EN)</t>
  </si>
  <si>
    <t>SAN GREGORIO D'IPPONA (CZ)</t>
  </si>
  <si>
    <t>F089</t>
  </si>
  <si>
    <t>CAA COLDIRETTI S.R.L.  - Via Belvedere S. Franco 1 - FRANCAVILLA AL MARE (CH) TEL. 085/810134</t>
  </si>
  <si>
    <t>CAA COLDIRETTI S.R.L.  - Via Napoli  - CASOLI (CH) TEL. 0872/982155</t>
  </si>
  <si>
    <t>CAA COLDIRETTI S.R.L.  - Viale Collemaggio, 5 - L'AQUILA (AQ) TEL. 0862/6607206</t>
  </si>
  <si>
    <t>D072</t>
  </si>
  <si>
    <t>011013</t>
  </si>
  <si>
    <t>D655</t>
  </si>
  <si>
    <t>052013</t>
  </si>
  <si>
    <t>53013</t>
  </si>
  <si>
    <t>D858</t>
  </si>
  <si>
    <t>077013</t>
  </si>
  <si>
    <t>75022</t>
  </si>
  <si>
    <t>E326</t>
  </si>
  <si>
    <t>086013</t>
  </si>
  <si>
    <t>F900</t>
  </si>
  <si>
    <t>045013</t>
  </si>
  <si>
    <t>54010</t>
  </si>
  <si>
    <t>G746</t>
  </si>
  <si>
    <t>009013</t>
  </si>
  <si>
    <t>E519</t>
  </si>
  <si>
    <t>044029</t>
  </si>
  <si>
    <t>F044</t>
  </si>
  <si>
    <t>041029</t>
  </si>
  <si>
    <t>61037</t>
  </si>
  <si>
    <t>F348</t>
  </si>
  <si>
    <t>043029</t>
  </si>
  <si>
    <t>F496</t>
  </si>
  <si>
    <t>040029</t>
  </si>
  <si>
    <t>C638</t>
  </si>
  <si>
    <t>073008</t>
  </si>
  <si>
    <t>74023</t>
  </si>
  <si>
    <t>E205</t>
  </si>
  <si>
    <t>022008</t>
  </si>
  <si>
    <t>A608</t>
  </si>
  <si>
    <t>I99008</t>
  </si>
  <si>
    <t>Z107</t>
  </si>
  <si>
    <t>024009</t>
  </si>
  <si>
    <t>SAN DIDERO (TO)</t>
  </si>
  <si>
    <t>041026</t>
  </si>
  <si>
    <t>61013</t>
  </si>
  <si>
    <t>F136</t>
  </si>
  <si>
    <t>072026</t>
  </si>
  <si>
    <t>05013</t>
  </si>
  <si>
    <t>C117</t>
  </si>
  <si>
    <t>051009</t>
  </si>
  <si>
    <t>52020</t>
  </si>
  <si>
    <t>58014</t>
  </si>
  <si>
    <t>E875</t>
  </si>
  <si>
    <t>SAN GIOVANNI VALDARNO (AR)</t>
  </si>
  <si>
    <t>SANSEPOLCRO (AR)</t>
  </si>
  <si>
    <t>SESTINO (AR)</t>
  </si>
  <si>
    <t>L364</t>
  </si>
  <si>
    <t>037004</t>
  </si>
  <si>
    <t>24069</t>
  </si>
  <si>
    <t>C457</t>
  </si>
  <si>
    <t>017069</t>
  </si>
  <si>
    <t>CAA COLDIRETTI S.R.L.  - Via Campo Sportivo - GUARDIAGRELE  (CH) TEL. 0871/800001</t>
  </si>
  <si>
    <t>GALGAGNANO (MI)</t>
  </si>
  <si>
    <t>GARBAGNATE MILANESE (MI)</t>
  </si>
  <si>
    <t>GARBATOLA (MI)</t>
  </si>
  <si>
    <t>GAREGNANO (MI)</t>
  </si>
  <si>
    <t>GATTERA MAIOCCA (MI)</t>
  </si>
  <si>
    <t>GESSATE (MI)</t>
  </si>
  <si>
    <t>GIUSSANO (MI)</t>
  </si>
  <si>
    <t>GORGONZOLA (MI)</t>
  </si>
  <si>
    <t>GORLAPRECOTTO (MI)</t>
  </si>
  <si>
    <t>GRAFFIGNANA (MI)</t>
  </si>
  <si>
    <t>GRANCINO (MI)</t>
  </si>
  <si>
    <t>GRAZZANELLO (MI)</t>
  </si>
  <si>
    <t>GRECO MILANESE (MI)</t>
  </si>
  <si>
    <t>MONTEDORO (CL)</t>
  </si>
  <si>
    <t>MUSSOMELI (CL)</t>
  </si>
  <si>
    <t>NISCEMI (CL)</t>
  </si>
  <si>
    <t>RESUTTANO (CL)</t>
  </si>
  <si>
    <t>RIESI (CL)</t>
  </si>
  <si>
    <t>013862</t>
  </si>
  <si>
    <t>C945</t>
  </si>
  <si>
    <t>015862</t>
  </si>
  <si>
    <t>C947</t>
  </si>
  <si>
    <t>FIGINO DI MILANO (MI)</t>
  </si>
  <si>
    <t>FOMBIO (MI)</t>
  </si>
  <si>
    <t>FURATO (MI)</t>
  </si>
  <si>
    <t>GAGGIANO (MI)</t>
  </si>
  <si>
    <t>VEDELAGO (TV)</t>
  </si>
  <si>
    <t>VIDOR (TV)</t>
  </si>
  <si>
    <t>D746</t>
  </si>
  <si>
    <t>063053</t>
  </si>
  <si>
    <t>80063</t>
  </si>
  <si>
    <t>G568</t>
  </si>
  <si>
    <t>004010</t>
  </si>
  <si>
    <t>023076</t>
  </si>
  <si>
    <t>37029</t>
  </si>
  <si>
    <t>I109</t>
  </si>
  <si>
    <t>26026</t>
  </si>
  <si>
    <t>G721</t>
  </si>
  <si>
    <t>028076</t>
  </si>
  <si>
    <t>H897</t>
  </si>
  <si>
    <t>SANTA MARGHERITA LIGURE (GE)</t>
  </si>
  <si>
    <t>SANT'ILARIO LIGURE (GE)</t>
  </si>
  <si>
    <t>SANTO STEFANO D'AVETO (GE)</t>
  </si>
  <si>
    <t>SANT'OLCESE (GE)</t>
  </si>
  <si>
    <t>VILLA LAGARINA (TN)</t>
  </si>
  <si>
    <t>CENATE D'ARGON (BG)</t>
  </si>
  <si>
    <t>SETTIME (AT)</t>
  </si>
  <si>
    <t>SOGLIO (AT)</t>
  </si>
  <si>
    <t>46040</t>
  </si>
  <si>
    <t>B901</t>
  </si>
  <si>
    <t>098010</t>
  </si>
  <si>
    <t>26841</t>
  </si>
  <si>
    <t>B910</t>
  </si>
  <si>
    <t>093010</t>
  </si>
  <si>
    <t>33072</t>
  </si>
  <si>
    <t>B940</t>
  </si>
  <si>
    <t>026010</t>
  </si>
  <si>
    <t>B965</t>
  </si>
  <si>
    <t>034010</t>
  </si>
  <si>
    <t>43052</t>
  </si>
  <si>
    <t>C904</t>
  </si>
  <si>
    <t>036010</t>
  </si>
  <si>
    <t>41033</t>
  </si>
  <si>
    <t>C951</t>
  </si>
  <si>
    <t>101010</t>
  </si>
  <si>
    <t>88900</t>
  </si>
  <si>
    <t>E807</t>
  </si>
  <si>
    <t>043026</t>
  </si>
  <si>
    <t>F454</t>
  </si>
  <si>
    <t>102026</t>
  </si>
  <si>
    <t>89861</t>
  </si>
  <si>
    <t>G335</t>
  </si>
  <si>
    <t>011026</t>
  </si>
  <si>
    <t>C112</t>
  </si>
  <si>
    <t>SERRAPETRONA (MC)</t>
  </si>
  <si>
    <t>SERRAVALLE DI CHIENTI (MC)</t>
  </si>
  <si>
    <t>TOLENTINO (MC)</t>
  </si>
  <si>
    <t>TREIA (MC)</t>
  </si>
  <si>
    <t>URBISAGLIA (MC)</t>
  </si>
  <si>
    <t>USSITA (MC)</t>
  </si>
  <si>
    <t>VISSO (MC)</t>
  </si>
  <si>
    <t>ACQUALAGNA (PS)</t>
  </si>
  <si>
    <t>APECCHIO (PS)</t>
  </si>
  <si>
    <t>AUDITORE (PS)</t>
  </si>
  <si>
    <t>BARCHI (PS)</t>
  </si>
  <si>
    <t>BOVALINO (RC)</t>
  </si>
  <si>
    <t>069094</t>
  </si>
  <si>
    <t>069095</t>
  </si>
  <si>
    <t>069096</t>
  </si>
  <si>
    <t>069097</t>
  </si>
  <si>
    <t>084018</t>
  </si>
  <si>
    <t>E209</t>
  </si>
  <si>
    <t>034018</t>
  </si>
  <si>
    <t>43013</t>
  </si>
  <si>
    <t>E438</t>
  </si>
  <si>
    <t>055018</t>
  </si>
  <si>
    <t>F462</t>
  </si>
  <si>
    <t>052018</t>
  </si>
  <si>
    <t>53015</t>
  </si>
  <si>
    <t>F676</t>
  </si>
  <si>
    <t>077018</t>
  </si>
  <si>
    <t>20079</t>
  </si>
  <si>
    <t>004065</t>
  </si>
  <si>
    <t>MARTINICA (S9)</t>
  </si>
  <si>
    <t>50030</t>
  </si>
  <si>
    <t>L529</t>
  </si>
  <si>
    <t>102046</t>
  </si>
  <si>
    <t>L699</t>
  </si>
  <si>
    <t>063046</t>
  </si>
  <si>
    <t>80062</t>
  </si>
  <si>
    <t>06060</t>
  </si>
  <si>
    <t>E613</t>
  </si>
  <si>
    <t>072025</t>
  </si>
  <si>
    <t>E645</t>
  </si>
  <si>
    <t>094025</t>
  </si>
  <si>
    <t>E778</t>
  </si>
  <si>
    <t>093025</t>
  </si>
  <si>
    <t>33085</t>
  </si>
  <si>
    <t>E889</t>
  </si>
  <si>
    <t>055025</t>
  </si>
  <si>
    <t>G344</t>
  </si>
  <si>
    <t>LILLIANES (AO)</t>
  </si>
  <si>
    <t>MONTJOVET (AO)</t>
  </si>
  <si>
    <t>MORGEX (AO)</t>
  </si>
  <si>
    <t>NUS (AO)</t>
  </si>
  <si>
    <t>OLLOMONT (AO)</t>
  </si>
  <si>
    <t>OYACE (AO)</t>
  </si>
  <si>
    <t>PERLOZ (AO)</t>
  </si>
  <si>
    <t>PREGHENA (TN)</t>
  </si>
  <si>
    <t>PREMIONE (TN)</t>
  </si>
  <si>
    <t>PREORE (TN)</t>
  </si>
  <si>
    <t>PRESSON (TN)</t>
  </si>
  <si>
    <t>PREZZO (TN)</t>
  </si>
  <si>
    <t>PRIMIERO (TN)</t>
  </si>
  <si>
    <t>PRIO' (TN)</t>
  </si>
  <si>
    <t>QUETTA (TN)</t>
  </si>
  <si>
    <t>021027</t>
  </si>
  <si>
    <t>D222</t>
  </si>
  <si>
    <t>103027</t>
  </si>
  <si>
    <t>H333</t>
  </si>
  <si>
    <t>004213</t>
  </si>
  <si>
    <t>12058</t>
  </si>
  <si>
    <t>39030</t>
  </si>
  <si>
    <t>B116</t>
  </si>
  <si>
    <t>087009</t>
  </si>
  <si>
    <t>95034</t>
  </si>
  <si>
    <t>GUALDO CATTANEO (PG)</t>
  </si>
  <si>
    <t>GUALDO TADINO (PG)</t>
  </si>
  <si>
    <t>GUBBIO (PG)</t>
  </si>
  <si>
    <t>LISCIANO NICCONE (PG)</t>
  </si>
  <si>
    <t>013213</t>
  </si>
  <si>
    <t>015213</t>
  </si>
  <si>
    <t>I786</t>
  </si>
  <si>
    <t>89023</t>
  </si>
  <si>
    <t>E479</t>
  </si>
  <si>
    <t>070042</t>
  </si>
  <si>
    <t>CHAMOIS (AO)</t>
  </si>
  <si>
    <t>MICRONESIA STATI FEDERATI (I9)</t>
  </si>
  <si>
    <t>MIDWAY (ISOLE) (S9)</t>
  </si>
  <si>
    <t>MOLDAVIA (I9)</t>
  </si>
  <si>
    <t>MONACO (S9)</t>
  </si>
  <si>
    <t>MONGOLIA (I9)</t>
  </si>
  <si>
    <t>MONTSERRAT (I9)</t>
  </si>
  <si>
    <t>MOZAMBICO (I9)</t>
  </si>
  <si>
    <t>NAMIBIA=AFRICA DEL SUD OV (I9)</t>
  </si>
  <si>
    <t>NAURU (ISOLE) (I9)</t>
  </si>
  <si>
    <t>NEPAL (I9)</t>
  </si>
  <si>
    <t>NICARAGUA (I9)</t>
  </si>
  <si>
    <t>NIGER (I9)</t>
  </si>
  <si>
    <t>I590</t>
  </si>
  <si>
    <t>CUTRO (CZ)</t>
  </si>
  <si>
    <t>NIGERIA (I9)</t>
  </si>
  <si>
    <t>PANAMA ZONA DEL CANALE (S9)</t>
  </si>
  <si>
    <t>H587</t>
  </si>
  <si>
    <t>001858</t>
  </si>
  <si>
    <t>H697</t>
  </si>
  <si>
    <t>013859</t>
  </si>
  <si>
    <t>C762</t>
  </si>
  <si>
    <t>009824</t>
  </si>
  <si>
    <t>H463</t>
  </si>
  <si>
    <t>010824</t>
  </si>
  <si>
    <t>I134</t>
  </si>
  <si>
    <t>006824</t>
  </si>
  <si>
    <t>L679</t>
  </si>
  <si>
    <t>021050</t>
  </si>
  <si>
    <t>00031</t>
  </si>
  <si>
    <t>A449</t>
  </si>
  <si>
    <t>024011</t>
  </si>
  <si>
    <t>051016</t>
  </si>
  <si>
    <t>52040</t>
  </si>
  <si>
    <t>C774</t>
  </si>
  <si>
    <t>NETTUNIA (RM)</t>
  </si>
  <si>
    <t>NETTUNO (RM)</t>
  </si>
  <si>
    <t>ODALENGO PICCOLO (AL)</t>
  </si>
  <si>
    <t>OLIVOLA (AL)</t>
  </si>
  <si>
    <t>ORSARA BORMIDA (AL)</t>
  </si>
  <si>
    <t>OTTIGLIO (AL)</t>
  </si>
  <si>
    <t>OVADA (AL)</t>
  </si>
  <si>
    <t>OVIGLIO (AL)</t>
  </si>
  <si>
    <t>OZZANO MONFERRATO (AL)</t>
  </si>
  <si>
    <t>PADERNA (AL)</t>
  </si>
  <si>
    <t>PARETO (AL)</t>
  </si>
  <si>
    <t>ARCONATE (MI)</t>
  </si>
  <si>
    <t>ARCORE (MI)</t>
  </si>
  <si>
    <t>NORFOLK (ISOLE E ISOLE DE (S9)</t>
  </si>
  <si>
    <t>NORMANNE (ISOLE)=ISOLE DE (S9)</t>
  </si>
  <si>
    <t>NORVEGIA (I9)</t>
  </si>
  <si>
    <t>NUOVA CALEDONIA (ISOLE E (S9)</t>
  </si>
  <si>
    <t>NUOVA GUINEA (S9)</t>
  </si>
  <si>
    <t>NUOVA ZELANDA (I9)</t>
  </si>
  <si>
    <t>CASTAGNETO CARDUCCI (LI)</t>
  </si>
  <si>
    <t>CECINA (LI)</t>
  </si>
  <si>
    <t>G040</t>
  </si>
  <si>
    <t>021060</t>
  </si>
  <si>
    <t>G083</t>
  </si>
  <si>
    <t>076060</t>
  </si>
  <si>
    <t>85016</t>
  </si>
  <si>
    <t>G616</t>
  </si>
  <si>
    <t>076093</t>
  </si>
  <si>
    <t>85018</t>
  </si>
  <si>
    <t>I367</t>
  </si>
  <si>
    <t>BELLINZAGO LOMBARDO (MI)</t>
  </si>
  <si>
    <t>BELLUSCO (MI)</t>
  </si>
  <si>
    <t>BERNAREGGIO (MI)</t>
  </si>
  <si>
    <t>BERNATE TICINO (MI)</t>
  </si>
  <si>
    <t>BERTONICO (MI)</t>
  </si>
  <si>
    <t>BESANA IN BRIANZA (MI)</t>
  </si>
  <si>
    <t>BESATE (MI)</t>
  </si>
  <si>
    <t>CARTIGLIANO (VI)</t>
  </si>
  <si>
    <t>CASOTTO (VI)</t>
  </si>
  <si>
    <t>CASSOLA (VI)</t>
  </si>
  <si>
    <t>CASTEGNERO (VI)</t>
  </si>
  <si>
    <t>CASTELGOMBERTO (VI)</t>
  </si>
  <si>
    <t>CHIAMPO (VI)</t>
  </si>
  <si>
    <t>CHIUPPANO (VI)</t>
  </si>
  <si>
    <t>CISMON DEL GRAPPA (VI)</t>
  </si>
  <si>
    <t>COGOLLO DEL CENGIO (VI)</t>
  </si>
  <si>
    <t>COMUNE NON IDENTIFICATO D (VI)</t>
  </si>
  <si>
    <t>CONCO (VI)</t>
  </si>
  <si>
    <t>CORNEDO VICENTINO (VI)</t>
  </si>
  <si>
    <t>COSTABISSARA (VI)</t>
  </si>
  <si>
    <t>CREAZZO (VI)</t>
  </si>
  <si>
    <t>CRESPADORO (VI)</t>
  </si>
  <si>
    <t>CROSARA (VI)</t>
  </si>
  <si>
    <t>DUEVILLE (VI)</t>
  </si>
  <si>
    <t>VILLA COGOZZO (BS)</t>
  </si>
  <si>
    <t>VILLA D'ALLEGNO (BS)</t>
  </si>
  <si>
    <t>VILLACHIARA (BS)</t>
  </si>
  <si>
    <t>VILLANUOVA SUL CLISI (BS)</t>
  </si>
  <si>
    <t>VIONE (BS)</t>
  </si>
  <si>
    <t>TOSCOLANO (BS)</t>
  </si>
  <si>
    <t>TOSCOLANO-MADERNO (BS)</t>
  </si>
  <si>
    <t>TRAVAGLIATO (BS)</t>
  </si>
  <si>
    <t>BIASSONO (MI)</t>
  </si>
  <si>
    <t>BIENATE (MI)</t>
  </si>
  <si>
    <t>BINASCO (MI)</t>
  </si>
  <si>
    <t>SIZIANO (PV)</t>
  </si>
  <si>
    <t>SOMMO (PV)</t>
  </si>
  <si>
    <t>SPESSA (PV)</t>
  </si>
  <si>
    <t>ZIANO PIACENTINO (PC)</t>
  </si>
  <si>
    <t>090045</t>
  </si>
  <si>
    <t>F976</t>
  </si>
  <si>
    <t>009045</t>
  </si>
  <si>
    <t>G144</t>
  </si>
  <si>
    <t>062045</t>
  </si>
  <si>
    <t>G227</t>
  </si>
  <si>
    <t>041045</t>
  </si>
  <si>
    <t>G514</t>
  </si>
  <si>
    <t>008045</t>
  </si>
  <si>
    <t>G840</t>
  </si>
  <si>
    <t>043045</t>
  </si>
  <si>
    <t>097014</t>
  </si>
  <si>
    <t>VERZINO (KR)</t>
  </si>
  <si>
    <t>AFRICO (RC)</t>
  </si>
  <si>
    <t>AGNANA CALABRA (RC)</t>
  </si>
  <si>
    <t>ANOIA (RC)</t>
  </si>
  <si>
    <t>ANTONIMINA (RC)</t>
  </si>
  <si>
    <t>ARDORE (RC)</t>
  </si>
  <si>
    <t>OSPEDALETTO D'ALPINOLO (AV)</t>
  </si>
  <si>
    <t>PAGO DEL VALLO DI LAURO (AV)</t>
  </si>
  <si>
    <t>021099</t>
  </si>
  <si>
    <t>F860</t>
  </si>
  <si>
    <t>010812</t>
  </si>
  <si>
    <t>F873</t>
  </si>
  <si>
    <t>079142</t>
  </si>
  <si>
    <t>88069</t>
  </si>
  <si>
    <t>I929</t>
  </si>
  <si>
    <t>001142</t>
  </si>
  <si>
    <t>H571</t>
  </si>
  <si>
    <t>I99819</t>
  </si>
  <si>
    <t>Z726</t>
  </si>
  <si>
    <t>010819</t>
  </si>
  <si>
    <t>H849</t>
  </si>
  <si>
    <t>041819</t>
  </si>
  <si>
    <t>I268</t>
  </si>
  <si>
    <t>044819</t>
  </si>
  <si>
    <t>I231</t>
  </si>
  <si>
    <t>023819</t>
  </si>
  <si>
    <t>I246</t>
  </si>
  <si>
    <t>004819</t>
  </si>
  <si>
    <t>M247</t>
  </si>
  <si>
    <t>015972</t>
  </si>
  <si>
    <t>L852</t>
  </si>
  <si>
    <t>022973</t>
  </si>
  <si>
    <t>M248</t>
  </si>
  <si>
    <t>015973</t>
  </si>
  <si>
    <t>L861</t>
  </si>
  <si>
    <t>25058</t>
  </si>
  <si>
    <t>L002</t>
  </si>
  <si>
    <t>Z208</t>
  </si>
  <si>
    <t>I99700</t>
  </si>
  <si>
    <t>Z223</t>
  </si>
  <si>
    <t>031701</t>
  </si>
  <si>
    <t>045003</t>
  </si>
  <si>
    <t>54033</t>
  </si>
  <si>
    <t>I068</t>
  </si>
  <si>
    <t>031809</t>
  </si>
  <si>
    <t>I269</t>
  </si>
  <si>
    <t>063809</t>
  </si>
  <si>
    <t>I331</t>
  </si>
  <si>
    <t>095809</t>
  </si>
  <si>
    <t>I719</t>
  </si>
  <si>
    <t>092809</t>
  </si>
  <si>
    <t>I722</t>
  </si>
  <si>
    <t>083809</t>
  </si>
  <si>
    <t>I883</t>
  </si>
  <si>
    <t>061809</t>
  </si>
  <si>
    <t>M035</t>
  </si>
  <si>
    <t>003810</t>
  </si>
  <si>
    <t>A410</t>
  </si>
  <si>
    <t>013810</t>
  </si>
  <si>
    <t>A582</t>
  </si>
  <si>
    <t>012810</t>
  </si>
  <si>
    <t>A682</t>
  </si>
  <si>
    <t>015810</t>
  </si>
  <si>
    <t>A829</t>
  </si>
  <si>
    <t>022810</t>
  </si>
  <si>
    <t>10031</t>
  </si>
  <si>
    <t>B021</t>
  </si>
  <si>
    <t>013031</t>
  </si>
  <si>
    <t>012031</t>
  </si>
  <si>
    <t>21032</t>
  </si>
  <si>
    <t>B732</t>
  </si>
  <si>
    <t>006031</t>
  </si>
  <si>
    <t>B765</t>
  </si>
  <si>
    <t>G405</t>
  </si>
  <si>
    <t>055810</t>
  </si>
  <si>
    <t>Z245</t>
  </si>
  <si>
    <t>013246</t>
  </si>
  <si>
    <t>M156</t>
  </si>
  <si>
    <t>016246</t>
  </si>
  <si>
    <t>24019</t>
  </si>
  <si>
    <t>M184</t>
  </si>
  <si>
    <t>001246</t>
  </si>
  <si>
    <t>RAIANO (AQ)</t>
  </si>
  <si>
    <t>RIVISONDOLI (AQ)</t>
  </si>
  <si>
    <t>MERONE (CO)</t>
  </si>
  <si>
    <t>MEZZEGRA (CO)</t>
  </si>
  <si>
    <t>MINOPRIO (CO)</t>
  </si>
  <si>
    <t>MIRABELLO COMASCO (CO)</t>
  </si>
  <si>
    <t>MISSAGLIA (CO)</t>
  </si>
  <si>
    <t>MOGGIO (CO)</t>
  </si>
  <si>
    <t>MOIANA (CO)</t>
  </si>
  <si>
    <t>MOLINA (CO)</t>
  </si>
  <si>
    <t>MOLTENO (CO)</t>
  </si>
  <si>
    <t>MOLTRASIO (CO)</t>
  </si>
  <si>
    <t>MONDONICO (CO)</t>
  </si>
  <si>
    <t>MONGUZZO (CO)</t>
  </si>
  <si>
    <t>MONTANO COMASCO (CO)</t>
  </si>
  <si>
    <t>CASTELSPINA (AL)</t>
  </si>
  <si>
    <t>E717</t>
  </si>
  <si>
    <t>022891</t>
  </si>
  <si>
    <t>H023</t>
  </si>
  <si>
    <t>019891</t>
  </si>
  <si>
    <t>H318</t>
  </si>
  <si>
    <t>C018</t>
  </si>
  <si>
    <t>019832</t>
  </si>
  <si>
    <t>C221</t>
  </si>
  <si>
    <t>003832</t>
  </si>
  <si>
    <t>C305</t>
  </si>
  <si>
    <t>017832</t>
  </si>
  <si>
    <t>C924</t>
  </si>
  <si>
    <t>016213</t>
  </si>
  <si>
    <t>L118</t>
  </si>
  <si>
    <t>022214</t>
  </si>
  <si>
    <t>015974</t>
  </si>
  <si>
    <t>L867</t>
  </si>
  <si>
    <t>022974</t>
  </si>
  <si>
    <t>M249</t>
  </si>
  <si>
    <t>015975</t>
  </si>
  <si>
    <t>L871</t>
  </si>
  <si>
    <t>G595</t>
  </si>
  <si>
    <t>005810</t>
  </si>
  <si>
    <t>L465</t>
  </si>
  <si>
    <t>017909</t>
  </si>
  <si>
    <t>L930</t>
  </si>
  <si>
    <t>999910</t>
  </si>
  <si>
    <t>D507</t>
  </si>
  <si>
    <t>TELVE DI SOPRA (TN)</t>
  </si>
  <si>
    <t>TELVE DI SOTTO (TN)</t>
  </si>
  <si>
    <t>TENNA (TN)</t>
  </si>
  <si>
    <t>TENNO (TN)</t>
  </si>
  <si>
    <t>BORDOGNA (BG)</t>
  </si>
  <si>
    <t>BORGO DI TERZO (BG)</t>
  </si>
  <si>
    <t>CAPPELLA CANTONE (CR)</t>
  </si>
  <si>
    <t>022975</t>
  </si>
  <si>
    <t>M250</t>
  </si>
  <si>
    <t>015976</t>
  </si>
  <si>
    <t>L901</t>
  </si>
  <si>
    <t>022976</t>
  </si>
  <si>
    <t>M251</t>
  </si>
  <si>
    <t>015977</t>
  </si>
  <si>
    <t>L996</t>
  </si>
  <si>
    <t>B023</t>
  </si>
  <si>
    <t>012819</t>
  </si>
  <si>
    <t>B072</t>
  </si>
  <si>
    <t>015819</t>
  </si>
  <si>
    <t>CANOVA DEL MORBASCO (CR)</t>
  </si>
  <si>
    <t>CANOVA OLZANO (CR)</t>
  </si>
  <si>
    <t>CANSERO (CR)</t>
  </si>
  <si>
    <t>CAPERGNANICA (CR)</t>
  </si>
  <si>
    <t>I111</t>
  </si>
  <si>
    <t>070802</t>
  </si>
  <si>
    <t>CAROBBIO (BG)</t>
  </si>
  <si>
    <t>CAROBBIO DEGLI ANGELI (BG)</t>
  </si>
  <si>
    <t>CARONA (BG)</t>
  </si>
  <si>
    <t>CARVICO (BG)</t>
  </si>
  <si>
    <t>CASAZZA (BG)</t>
  </si>
  <si>
    <t>CASIRATE D'ADDA (BG)</t>
  </si>
  <si>
    <t>CASNIGO (BG)</t>
  </si>
  <si>
    <t>CASSIGLIO (BG)</t>
  </si>
  <si>
    <t>CASTEL ROZZONE (BG)</t>
  </si>
  <si>
    <t>013922</t>
  </si>
  <si>
    <t>H170</t>
  </si>
  <si>
    <t>022922</t>
  </si>
  <si>
    <t>I988</t>
  </si>
  <si>
    <t>019922</t>
  </si>
  <si>
    <t>H494</t>
  </si>
  <si>
    <t>083090</t>
  </si>
  <si>
    <t>I328</t>
  </si>
  <si>
    <t>023090</t>
  </si>
  <si>
    <t>L722</t>
  </si>
  <si>
    <t>005090</t>
  </si>
  <si>
    <t>H250</t>
  </si>
  <si>
    <t>F197</t>
  </si>
  <si>
    <t>I99803</t>
  </si>
  <si>
    <t>Z713</t>
  </si>
  <si>
    <t>047803</t>
  </si>
  <si>
    <t>G893</t>
  </si>
  <si>
    <t>051803</t>
  </si>
  <si>
    <t>H160</t>
  </si>
  <si>
    <t>090803</t>
  </si>
  <si>
    <t>H209</t>
  </si>
  <si>
    <t>026803</t>
  </si>
  <si>
    <t>H252</t>
  </si>
  <si>
    <t>007803</t>
  </si>
  <si>
    <t>H261</t>
  </si>
  <si>
    <t>042803</t>
  </si>
  <si>
    <t>H576</t>
  </si>
  <si>
    <t>040803</t>
  </si>
  <si>
    <t>001206</t>
  </si>
  <si>
    <t>IOANNIS (UD)</t>
  </si>
  <si>
    <t>IPPLIS (UD)</t>
  </si>
  <si>
    <t>LAGLESIE SAN LEOPOLDO (UD)</t>
  </si>
  <si>
    <t>LATISANA (UD)</t>
  </si>
  <si>
    <t>LAUCO (UD)</t>
  </si>
  <si>
    <t>LESTIZZA (UD)</t>
  </si>
  <si>
    <t>LIGNANO SABBIADORO (UD)</t>
  </si>
  <si>
    <t>LIGOSULLO (UD)</t>
  </si>
  <si>
    <t>LUSEVERA (UD)</t>
  </si>
  <si>
    <t>MAGNANO IN RIVIERA (UD)</t>
  </si>
  <si>
    <t>CA' DE' STEFANI (CR)</t>
  </si>
  <si>
    <t>CASALBUTTANO ED UNITI (CR)</t>
  </si>
  <si>
    <t>CASALE CREMASCO (CR)</t>
  </si>
  <si>
    <t>CAA AIC SRL - Via Aldo Moro, 10 - ATRI (TE) TEL. 085/8797711</t>
  </si>
  <si>
    <t>CAA AIC SRL - Via Duca Degli Abruzzi, 185 - MONTORIO AL VOMANO (TE) TEL. 0861/598870</t>
  </si>
  <si>
    <t>CAA AIC SRL - Via Roma, 178 - NERETO (TE) TEL. 0861/808096</t>
  </si>
  <si>
    <t>CAA EUROCAA SRL - Via Bastioni, 9/11 - PESCARA (PE) TEL. 085/63424</t>
  </si>
  <si>
    <t>SAN GIOVANNI DI GERACE (RC)</t>
  </si>
  <si>
    <t>ASSEMINI (CA)</t>
  </si>
  <si>
    <t>BALLAO (CA)</t>
  </si>
  <si>
    <t>42032</t>
  </si>
  <si>
    <t>B283</t>
  </si>
  <si>
    <t>041007</t>
  </si>
  <si>
    <t>61043</t>
  </si>
  <si>
    <t>B352</t>
  </si>
  <si>
    <t>070007</t>
  </si>
  <si>
    <t>86020</t>
  </si>
  <si>
    <t>B522</t>
  </si>
  <si>
    <t>048007</t>
  </si>
  <si>
    <t>50040</t>
  </si>
  <si>
    <t>051007</t>
  </si>
  <si>
    <t>52033</t>
  </si>
  <si>
    <t>B693</t>
  </si>
  <si>
    <t>013856</t>
  </si>
  <si>
    <t>C664</t>
  </si>
  <si>
    <t>H485</t>
  </si>
  <si>
    <t>021109</t>
  </si>
  <si>
    <t>L601</t>
  </si>
  <si>
    <t>C255</t>
  </si>
  <si>
    <t>015063</t>
  </si>
  <si>
    <t>CALOLZIOCORTE (BG)</t>
  </si>
  <si>
    <t>CALUSCO D'ADDA (BG)</t>
  </si>
  <si>
    <t>CALVENZANO (BG)</t>
  </si>
  <si>
    <t>CAMERATA CORNELLO (BG)</t>
  </si>
  <si>
    <t>VIARAGO (TN)</t>
  </si>
  <si>
    <t>VIGALZANO (TN)</t>
  </si>
  <si>
    <t>VIGNOLA (TN)</t>
  </si>
  <si>
    <t>VIGNOLA-FALESINA (TN)</t>
  </si>
  <si>
    <t>017900</t>
  </si>
  <si>
    <t>I837</t>
  </si>
  <si>
    <t>021900</t>
  </si>
  <si>
    <t>L021</t>
  </si>
  <si>
    <t>012900</t>
  </si>
  <si>
    <t>L767</t>
  </si>
  <si>
    <t>003900</t>
  </si>
  <si>
    <t>L824</t>
  </si>
  <si>
    <t>999901</t>
  </si>
  <si>
    <t>A336</t>
  </si>
  <si>
    <t>016901</t>
  </si>
  <si>
    <t>D563</t>
  </si>
  <si>
    <t>031714</t>
  </si>
  <si>
    <t>SOVRAMONTE (BL)</t>
  </si>
  <si>
    <t>BONO (SS)</t>
  </si>
  <si>
    <t>BONORVA (SS)</t>
  </si>
  <si>
    <t>SANTOPADRE (FR)</t>
  </si>
  <si>
    <t>SERRONE (FR)</t>
  </si>
  <si>
    <t>SETTEFRATI (FR)</t>
  </si>
  <si>
    <t>SGURGOLA (FR)</t>
  </si>
  <si>
    <t>SORA (FR)</t>
  </si>
  <si>
    <t>STRANGOLAGALLI (FR)</t>
  </si>
  <si>
    <t>SUPINO (FR)</t>
  </si>
  <si>
    <t>TERELLE (FR)</t>
  </si>
  <si>
    <t>013833</t>
  </si>
  <si>
    <t>B654</t>
  </si>
  <si>
    <t>015833</t>
  </si>
  <si>
    <t>B981</t>
  </si>
  <si>
    <t>012833</t>
  </si>
  <si>
    <t>C025</t>
  </si>
  <si>
    <t>A367</t>
  </si>
  <si>
    <t>66010</t>
  </si>
  <si>
    <t>A398</t>
  </si>
  <si>
    <t>66030</t>
  </si>
  <si>
    <t>A402</t>
  </si>
  <si>
    <t>66041</t>
  </si>
  <si>
    <t>A485</t>
  </si>
  <si>
    <t>66042</t>
  </si>
  <si>
    <t>012103</t>
  </si>
  <si>
    <t>F526</t>
  </si>
  <si>
    <t>CASTELNUOVO DEL VESCOVO (CR)</t>
  </si>
  <si>
    <t>COMUNE NON IDENTIFICATO D (SS)</t>
  </si>
  <si>
    <t>COSSOINE (SS)</t>
  </si>
  <si>
    <t>ERULA (SS)</t>
  </si>
  <si>
    <t>CAA ACLI SRL - V. Benedetto Croce, 173 - CHIETI SCALO (CH ) TEL. 0871/564620</t>
  </si>
  <si>
    <t>C776</t>
  </si>
  <si>
    <t>C855</t>
  </si>
  <si>
    <t>C856</t>
  </si>
  <si>
    <t>66014</t>
  </si>
  <si>
    <t>D137</t>
  </si>
  <si>
    <t>66051</t>
  </si>
  <si>
    <t>D209</t>
  </si>
  <si>
    <t>D315</t>
  </si>
  <si>
    <t>D720</t>
  </si>
  <si>
    <t>024042</t>
  </si>
  <si>
    <t>36032</t>
  </si>
  <si>
    <t>88071</t>
  </si>
  <si>
    <t>091031</t>
  </si>
  <si>
    <t>013014</t>
  </si>
  <si>
    <t>003014</t>
  </si>
  <si>
    <t>H679</t>
  </si>
  <si>
    <t>022203</t>
  </si>
  <si>
    <t>L322</t>
  </si>
  <si>
    <t>016203</t>
  </si>
  <si>
    <t>24039</t>
  </si>
  <si>
    <t>I869</t>
  </si>
  <si>
    <t>001203</t>
  </si>
  <si>
    <t>G979</t>
  </si>
  <si>
    <t>004203</t>
  </si>
  <si>
    <t>12037</t>
  </si>
  <si>
    <t>H727</t>
  </si>
  <si>
    <t>015203</t>
  </si>
  <si>
    <t>017203</t>
  </si>
  <si>
    <t>M070</t>
  </si>
  <si>
    <t>001204</t>
  </si>
  <si>
    <t>10065</t>
  </si>
  <si>
    <t>G982</t>
  </si>
  <si>
    <t>004204</t>
  </si>
  <si>
    <t>H746</t>
  </si>
  <si>
    <t>013204</t>
  </si>
  <si>
    <t>H760</t>
  </si>
  <si>
    <t>016204</t>
  </si>
  <si>
    <t>I873</t>
  </si>
  <si>
    <t>022204</t>
  </si>
  <si>
    <t>L329</t>
  </si>
  <si>
    <t>017204</t>
  </si>
  <si>
    <t>25079</t>
  </si>
  <si>
    <t>M104</t>
  </si>
  <si>
    <t>015204</t>
  </si>
  <si>
    <t>20018</t>
  </si>
  <si>
    <t>I566</t>
  </si>
  <si>
    <t>H662</t>
  </si>
  <si>
    <t>010056</t>
  </si>
  <si>
    <t>16049</t>
  </si>
  <si>
    <t>I368</t>
  </si>
  <si>
    <t>025056</t>
  </si>
  <si>
    <t>32037</t>
  </si>
  <si>
    <t>I866</t>
  </si>
  <si>
    <t>G530</t>
  </si>
  <si>
    <t>013920</t>
  </si>
  <si>
    <t>G876</t>
  </si>
  <si>
    <t>999920</t>
  </si>
  <si>
    <t>I773</t>
  </si>
  <si>
    <t>022920</t>
  </si>
  <si>
    <t>I967</t>
  </si>
  <si>
    <t>021920</t>
  </si>
  <si>
    <t>L818</t>
  </si>
  <si>
    <t>019920</t>
  </si>
  <si>
    <t>L853</t>
  </si>
  <si>
    <t>001921</t>
  </si>
  <si>
    <t>015921</t>
  </si>
  <si>
    <t>G531</t>
  </si>
  <si>
    <t>013921</t>
  </si>
  <si>
    <t>H093</t>
  </si>
  <si>
    <t>022921</t>
  </si>
  <si>
    <t>I972</t>
  </si>
  <si>
    <t>999921</t>
  </si>
  <si>
    <t>L128</t>
  </si>
  <si>
    <t>019921</t>
  </si>
  <si>
    <t>L855</t>
  </si>
  <si>
    <t>021921</t>
  </si>
  <si>
    <t>L941</t>
  </si>
  <si>
    <t>001922</t>
  </si>
  <si>
    <t>015922</t>
  </si>
  <si>
    <t>G679</t>
  </si>
  <si>
    <t>SERRUNGARINA (PS)</t>
  </si>
  <si>
    <t>CAPPELLA DE' PICENARDI (CR)</t>
  </si>
  <si>
    <t>CAPRALBA (CR)</t>
  </si>
  <si>
    <t>CARPANETA CON DOSIMO (CR)</t>
  </si>
  <si>
    <t>CARUBERTO (CR)</t>
  </si>
  <si>
    <t>013177</t>
  </si>
  <si>
    <t>004177</t>
  </si>
  <si>
    <t>H069</t>
  </si>
  <si>
    <t>022177</t>
  </si>
  <si>
    <t>38048</t>
  </si>
  <si>
    <t>I871</t>
  </si>
  <si>
    <t>001177</t>
  </si>
  <si>
    <t>G262</t>
  </si>
  <si>
    <t>006177</t>
  </si>
  <si>
    <t>15048</t>
  </si>
  <si>
    <t>L570</t>
  </si>
  <si>
    <t>015177</t>
  </si>
  <si>
    <t>G955</t>
  </si>
  <si>
    <t>016177</t>
  </si>
  <si>
    <t>H091</t>
  </si>
  <si>
    <t>017177</t>
  </si>
  <si>
    <t>022904</t>
  </si>
  <si>
    <t>H551</t>
  </si>
  <si>
    <t>019904</t>
  </si>
  <si>
    <t>I075</t>
  </si>
  <si>
    <t>021904</t>
  </si>
  <si>
    <t>L091</t>
  </si>
  <si>
    <t>017904</t>
  </si>
  <si>
    <t>L311</t>
  </si>
  <si>
    <t>012904</t>
  </si>
  <si>
    <t>M114</t>
  </si>
  <si>
    <t>003904</t>
  </si>
  <si>
    <t>M192</t>
  </si>
  <si>
    <t>S99905</t>
  </si>
  <si>
    <t>G334</t>
  </si>
  <si>
    <t>002125</t>
  </si>
  <si>
    <t>065125</t>
  </si>
  <si>
    <t>I089</t>
  </si>
  <si>
    <t>015125</t>
  </si>
  <si>
    <t>H915</t>
  </si>
  <si>
    <t>060802</t>
  </si>
  <si>
    <t>004130</t>
  </si>
  <si>
    <t>12084</t>
  </si>
  <si>
    <t>BONDO PETELLO (BG)</t>
  </si>
  <si>
    <t>060015</t>
  </si>
  <si>
    <t>03030</t>
  </si>
  <si>
    <t>B195</t>
  </si>
  <si>
    <t>056015</t>
  </si>
  <si>
    <t>01032</t>
  </si>
  <si>
    <t>B691</t>
  </si>
  <si>
    <t>062015</t>
  </si>
  <si>
    <t>82027</t>
  </si>
  <si>
    <t>26855</t>
  </si>
  <si>
    <t>MONTALDO SCARAMPI (AT)</t>
  </si>
  <si>
    <t>MONTECHIARO D'ASTI (AT)</t>
  </si>
  <si>
    <t>15070</t>
  </si>
  <si>
    <t>A738</t>
  </si>
  <si>
    <t>012014</t>
  </si>
  <si>
    <t>21024</t>
  </si>
  <si>
    <t>VILLALBA (CL)</t>
  </si>
  <si>
    <t>ACI BONACCORSI (CT)</t>
  </si>
  <si>
    <t>ACI CASTELLO (CT)</t>
  </si>
  <si>
    <t>ACI CATENA (CT)</t>
  </si>
  <si>
    <t>A563</t>
  </si>
  <si>
    <t>B458</t>
  </si>
  <si>
    <t>G231</t>
  </si>
  <si>
    <t>H053</t>
  </si>
  <si>
    <t>H496</t>
  </si>
  <si>
    <t>I450</t>
  </si>
  <si>
    <t>redditi 33</t>
  </si>
  <si>
    <t>redditi 34</t>
  </si>
  <si>
    <t>redditi 35</t>
  </si>
  <si>
    <t>redditi 36</t>
  </si>
  <si>
    <t>redditi 37</t>
  </si>
  <si>
    <t>redditi 38</t>
  </si>
  <si>
    <t>redditi 39</t>
  </si>
  <si>
    <t>redditi 40</t>
  </si>
  <si>
    <t>redditi 41</t>
  </si>
  <si>
    <t>redditi 42</t>
  </si>
  <si>
    <t>redditi 43</t>
  </si>
  <si>
    <t>redditi 44</t>
  </si>
  <si>
    <t>redditi 45</t>
  </si>
  <si>
    <t>redditi 46</t>
  </si>
  <si>
    <t>redditi 47</t>
  </si>
  <si>
    <t>redditi 48</t>
  </si>
  <si>
    <t>redditi 49</t>
  </si>
  <si>
    <t>redditi 50</t>
  </si>
  <si>
    <t>ANAGRAFICA</t>
  </si>
  <si>
    <t>socio CAP DOMICILIO</t>
  </si>
  <si>
    <t>21042</t>
  </si>
  <si>
    <t>B805</t>
  </si>
  <si>
    <t>018034</t>
  </si>
  <si>
    <t>27022</t>
  </si>
  <si>
    <t>D120</t>
  </si>
  <si>
    <t>058075</t>
  </si>
  <si>
    <t>00018</t>
  </si>
  <si>
    <t>G293</t>
  </si>
  <si>
    <t>091075</t>
  </si>
  <si>
    <t>H661</t>
  </si>
  <si>
    <t>090075</t>
  </si>
  <si>
    <t>L464</t>
  </si>
  <si>
    <t>083075</t>
  </si>
  <si>
    <t>98059</t>
  </si>
  <si>
    <t>H479</t>
  </si>
  <si>
    <t>079075</t>
  </si>
  <si>
    <t>COLOSIMI (CS)</t>
  </si>
  <si>
    <t>COMUNE NON IDENTIFICATO D (CS)</t>
  </si>
  <si>
    <t>CORIGLIANO CALABRO (CS)</t>
  </si>
  <si>
    <t>COSENZA (CS)</t>
  </si>
  <si>
    <t>CROPALATI (CS)</t>
  </si>
  <si>
    <t>CROSIA (CS)</t>
  </si>
  <si>
    <t>DIAMANTE (CS)</t>
  </si>
  <si>
    <t>G573</t>
  </si>
  <si>
    <t>047804</t>
  </si>
  <si>
    <t>G896</t>
  </si>
  <si>
    <t>064804</t>
  </si>
  <si>
    <t>H099</t>
  </si>
  <si>
    <t>MARTIGNANA DI PO (CR)</t>
  </si>
  <si>
    <t>MARZALENGO (CR)</t>
  </si>
  <si>
    <t>MIRABELLO CIRIA (CR)</t>
  </si>
  <si>
    <t>MONTANARA (CR)</t>
  </si>
  <si>
    <t>REZZOAGLIO (GE)</t>
  </si>
  <si>
    <t>RIVAROLO LIGURE (GE)</t>
  </si>
  <si>
    <t>SAN COLOMBANO CERTENOLI (GE)</t>
  </si>
  <si>
    <t>SAN FRANCESCO D'ALBARO (GE)</t>
  </si>
  <si>
    <t>G443</t>
  </si>
  <si>
    <t>076063</t>
  </si>
  <si>
    <t>85100</t>
  </si>
  <si>
    <t>G942</t>
  </si>
  <si>
    <t>007063</t>
  </si>
  <si>
    <t>H674</t>
  </si>
  <si>
    <t>070063</t>
  </si>
  <si>
    <t>H782</t>
  </si>
  <si>
    <t>103063</t>
  </si>
  <si>
    <t>I619</t>
  </si>
  <si>
    <t>096063</t>
  </si>
  <si>
    <t>13817</t>
  </si>
  <si>
    <t>I847</t>
  </si>
  <si>
    <t>SANT'ARSENIO (SA)</t>
  </si>
  <si>
    <t>SANT'EGIDIO DEL MONTE ALB (SA)</t>
  </si>
  <si>
    <t>SANTOMENNA (SA)</t>
  </si>
  <si>
    <t>SANZA (SA)</t>
  </si>
  <si>
    <t>SAPRI (SA)</t>
  </si>
  <si>
    <t>SARNO (SA)</t>
  </si>
  <si>
    <t>SASSANO (SA)</t>
  </si>
  <si>
    <t>SCAFATI (SA)</t>
  </si>
  <si>
    <t>SCALA (SA)</t>
  </si>
  <si>
    <t>SERRAMEZZANA (SA)</t>
  </si>
  <si>
    <t>SERRE (SA)</t>
  </si>
  <si>
    <t>SESSA CILENTO (SA)</t>
  </si>
  <si>
    <t>SIANO (SA)</t>
  </si>
  <si>
    <t>SICIGNANO DEGLI ALBURNI (SA)</t>
  </si>
  <si>
    <t>STELLA CILENTO (SA)</t>
  </si>
  <si>
    <t>STIO (SA)</t>
  </si>
  <si>
    <t>056035</t>
  </si>
  <si>
    <t>01014</t>
  </si>
  <si>
    <t>A263</t>
  </si>
  <si>
    <t>065011</t>
  </si>
  <si>
    <t>84010</t>
  </si>
  <si>
    <t>A487</t>
  </si>
  <si>
    <t>009011</t>
  </si>
  <si>
    <t>17054</t>
  </si>
  <si>
    <t>A931</t>
  </si>
  <si>
    <t>080011</t>
  </si>
  <si>
    <t>89033</t>
  </si>
  <si>
    <t>B097</t>
  </si>
  <si>
    <t>092011</t>
  </si>
  <si>
    <t>09012</t>
  </si>
  <si>
    <t>B675</t>
  </si>
  <si>
    <t>101011</t>
  </si>
  <si>
    <t>88812</t>
  </si>
  <si>
    <t>D189</t>
  </si>
  <si>
    <t>049011</t>
  </si>
  <si>
    <t>57033</t>
  </si>
  <si>
    <t>E931</t>
  </si>
  <si>
    <t>VIGANO SAN MARTINO (BG)</t>
  </si>
  <si>
    <t>VIGOLO (BG)</t>
  </si>
  <si>
    <t>VILLA D'ADDA (BG)</t>
  </si>
  <si>
    <t>VILLA D'ALME' (BG)</t>
  </si>
  <si>
    <t>VILLA DI SERIO (BG)</t>
  </si>
  <si>
    <t>VILLA D'OGNA (BG)</t>
  </si>
  <si>
    <t>VILLONGO (BG)</t>
  </si>
  <si>
    <t>VILLONGO SAN FILASTRO (BG)</t>
  </si>
  <si>
    <t>VILLONGO SANT'ALESSANDRO (BG)</t>
  </si>
  <si>
    <t>VILMINORE (BG)</t>
  </si>
  <si>
    <t>VILMINORE DI SCALVE (BG)</t>
  </si>
  <si>
    <t>B087</t>
  </si>
  <si>
    <t>001809</t>
  </si>
  <si>
    <t>B096</t>
  </si>
  <si>
    <t>018809</t>
  </si>
  <si>
    <t>B330</t>
  </si>
  <si>
    <t>032809</t>
  </si>
  <si>
    <t>38046</t>
  </si>
  <si>
    <t>E492</t>
  </si>
  <si>
    <t>012102</t>
  </si>
  <si>
    <t>F154</t>
  </si>
  <si>
    <t>006102</t>
  </si>
  <si>
    <t>G440</t>
  </si>
  <si>
    <t>F412</t>
  </si>
  <si>
    <t>041815</t>
  </si>
  <si>
    <t>B336</t>
  </si>
  <si>
    <t>017817</t>
  </si>
  <si>
    <t>B414</t>
  </si>
  <si>
    <t>022817</t>
  </si>
  <si>
    <t>H249</t>
  </si>
  <si>
    <t>015943</t>
  </si>
  <si>
    <t>069059</t>
  </si>
  <si>
    <t>069060</t>
  </si>
  <si>
    <t>069061</t>
  </si>
  <si>
    <t>069062</t>
  </si>
  <si>
    <t>069063</t>
  </si>
  <si>
    <t>069064</t>
  </si>
  <si>
    <t>069065</t>
  </si>
  <si>
    <t>069066</t>
  </si>
  <si>
    <t>E024</t>
  </si>
  <si>
    <t>020027</t>
  </si>
  <si>
    <t>46023</t>
  </si>
  <si>
    <t>E089</t>
  </si>
  <si>
    <t>A778</t>
  </si>
  <si>
    <t>022021</t>
  </si>
  <si>
    <t>A968</t>
  </si>
  <si>
    <t>018021</t>
  </si>
  <si>
    <t>B117</t>
  </si>
  <si>
    <t>012021</t>
  </si>
  <si>
    <t>B182</t>
  </si>
  <si>
    <t>076021</t>
  </si>
  <si>
    <t>C120</t>
  </si>
  <si>
    <t>009021</t>
  </si>
  <si>
    <t>17034</t>
  </si>
  <si>
    <t>C276</t>
  </si>
  <si>
    <t>062021</t>
  </si>
  <si>
    <t>C359</t>
  </si>
  <si>
    <t>030021</t>
  </si>
  <si>
    <t>C389</t>
  </si>
  <si>
    <t>103021</t>
  </si>
  <si>
    <t>28875</t>
  </si>
  <si>
    <t>C478</t>
  </si>
  <si>
    <t>021021</t>
  </si>
  <si>
    <t>C625</t>
  </si>
  <si>
    <t>014021</t>
  </si>
  <si>
    <t>C709</t>
  </si>
  <si>
    <t>007021</t>
  </si>
  <si>
    <t>11012</t>
  </si>
  <si>
    <t>C821</t>
  </si>
  <si>
    <t>025021</t>
  </si>
  <si>
    <t>32032</t>
  </si>
  <si>
    <t>D530</t>
  </si>
  <si>
    <t>DRENCHIA (UD)</t>
  </si>
  <si>
    <t>ENEMONZO (UD)</t>
  </si>
  <si>
    <t>FAEDIS (UD)</t>
  </si>
  <si>
    <t>FAGAGNA (UD)</t>
  </si>
  <si>
    <t>FELETTO UMBERTO (UD)</t>
  </si>
  <si>
    <t>FIUMICELLO (UD)</t>
  </si>
  <si>
    <t>FLAIBANO (UD)</t>
  </si>
  <si>
    <t>FORGARIA NEL FRIULI (UD)</t>
  </si>
  <si>
    <t>FORNI AVOLTRI (UD)</t>
  </si>
  <si>
    <t>FORNI DI SOPRA (UD)</t>
  </si>
  <si>
    <t>INCIRANO (MI)</t>
  </si>
  <si>
    <t>INDUNO TICINO (MI)</t>
  </si>
  <si>
    <t>INVERUNO (MI)</t>
  </si>
  <si>
    <t>INZAGO (MI)</t>
  </si>
  <si>
    <t>PINO D'ASTI (AT)</t>
  </si>
  <si>
    <t>PIOVA' MASSAIA (AT)</t>
  </si>
  <si>
    <t>003058</t>
  </si>
  <si>
    <t>D216</t>
  </si>
  <si>
    <t>005058</t>
  </si>
  <si>
    <t>E295</t>
  </si>
  <si>
    <t>058058</t>
  </si>
  <si>
    <t>F064</t>
  </si>
  <si>
    <t>097058</t>
  </si>
  <si>
    <t>23887</t>
  </si>
  <si>
    <t>G026</t>
  </si>
  <si>
    <t>060058</t>
  </si>
  <si>
    <t>016099</t>
  </si>
  <si>
    <t>D604</t>
  </si>
  <si>
    <t>022099</t>
  </si>
  <si>
    <t>38059</t>
  </si>
  <si>
    <t>E378</t>
  </si>
  <si>
    <t>012099</t>
  </si>
  <si>
    <t>F002</t>
  </si>
  <si>
    <t>D729</t>
  </si>
  <si>
    <t>PISTOLESA (BI)</t>
  </si>
  <si>
    <t>POLLONE (BI)</t>
  </si>
  <si>
    <t>PONDERANO (BI)</t>
  </si>
  <si>
    <t>PORTULA (BI)</t>
  </si>
  <si>
    <t>PRALUNGO (BI)</t>
  </si>
  <si>
    <t>PRAY (BI)</t>
  </si>
  <si>
    <t>QUAREGNA (BI)</t>
  </si>
  <si>
    <t>QUITTENGO (BI)</t>
  </si>
  <si>
    <t>C514</t>
  </si>
  <si>
    <t>098020</t>
  </si>
  <si>
    <t>26833</t>
  </si>
  <si>
    <t>C917</t>
  </si>
  <si>
    <t>020020</t>
  </si>
  <si>
    <t>84021</t>
  </si>
  <si>
    <t>B242</t>
  </si>
  <si>
    <t>030049</t>
  </si>
  <si>
    <t>33054</t>
  </si>
  <si>
    <t>E584</t>
  </si>
  <si>
    <t>061049</t>
  </si>
  <si>
    <t>86073</t>
  </si>
  <si>
    <t>079078</t>
  </si>
  <si>
    <t>88014</t>
  </si>
  <si>
    <t>024078</t>
  </si>
  <si>
    <t>36013</t>
  </si>
  <si>
    <t>G694</t>
  </si>
  <si>
    <t>058078</t>
  </si>
  <si>
    <t>G784</t>
  </si>
  <si>
    <t>062078</t>
  </si>
  <si>
    <t>F580</t>
  </si>
  <si>
    <t>036029</t>
  </si>
  <si>
    <t>41046</t>
  </si>
  <si>
    <t>G250</t>
  </si>
  <si>
    <t>046029</t>
  </si>
  <si>
    <t>I737</t>
  </si>
  <si>
    <t>26821</t>
  </si>
  <si>
    <t>A811</t>
  </si>
  <si>
    <t>036002</t>
  </si>
  <si>
    <t>A959</t>
  </si>
  <si>
    <t>027002</t>
  </si>
  <si>
    <t>30010</t>
  </si>
  <si>
    <t>B493</t>
  </si>
  <si>
    <t>073002</t>
  </si>
  <si>
    <t>079048</t>
  </si>
  <si>
    <t>88043</t>
  </si>
  <si>
    <t>D544</t>
  </si>
  <si>
    <t>064048</t>
  </si>
  <si>
    <t>F110</t>
  </si>
  <si>
    <t>097048</t>
  </si>
  <si>
    <t>23807</t>
  </si>
  <si>
    <t>F133</t>
  </si>
  <si>
    <t>36061</t>
  </si>
  <si>
    <t>A703</t>
  </si>
  <si>
    <t>058012</t>
  </si>
  <si>
    <t>00030</t>
  </si>
  <si>
    <t>A749</t>
  </si>
  <si>
    <t>002012</t>
  </si>
  <si>
    <t>13051</t>
  </si>
  <si>
    <t>A055</t>
  </si>
  <si>
    <t>063002</t>
  </si>
  <si>
    <t>80021</t>
  </si>
  <si>
    <t>A064</t>
  </si>
  <si>
    <t>019002</t>
  </si>
  <si>
    <t>A076</t>
  </si>
  <si>
    <t>001002</t>
  </si>
  <si>
    <t>10060</t>
  </si>
  <si>
    <t>A109</t>
  </si>
  <si>
    <t>018002</t>
  </si>
  <si>
    <t>27040</t>
  </si>
  <si>
    <t>A134</t>
  </si>
  <si>
    <t>023002</t>
  </si>
  <si>
    <t>37041</t>
  </si>
  <si>
    <t>A137</t>
  </si>
  <si>
    <t>024002</t>
  </si>
  <si>
    <t>A154</t>
  </si>
  <si>
    <t>D681</t>
  </si>
  <si>
    <t>D736</t>
  </si>
  <si>
    <t>D850</t>
  </si>
  <si>
    <t>67055</t>
  </si>
  <si>
    <t>E040</t>
  </si>
  <si>
    <t>E096</t>
  </si>
  <si>
    <t>E307</t>
  </si>
  <si>
    <t>84024</t>
  </si>
  <si>
    <t>C974</t>
  </si>
  <si>
    <t>TUORO SUL TRASIMENO (PG)</t>
  </si>
  <si>
    <t>UMBERTIDE (PG)</t>
  </si>
  <si>
    <t>VALFABBRICA (PG)</t>
  </si>
  <si>
    <t>L681</t>
  </si>
  <si>
    <t>013029</t>
  </si>
  <si>
    <t>082012</t>
  </si>
  <si>
    <t>A958</t>
  </si>
  <si>
    <t>090012</t>
  </si>
  <si>
    <t>07011</t>
  </si>
  <si>
    <t>A977</t>
  </si>
  <si>
    <t>091012</t>
  </si>
  <si>
    <t>08012</t>
  </si>
  <si>
    <t>B062</t>
  </si>
  <si>
    <t>008012</t>
  </si>
  <si>
    <t>18022</t>
  </si>
  <si>
    <t>B734</t>
  </si>
  <si>
    <t>D465</t>
  </si>
  <si>
    <t>I861</t>
  </si>
  <si>
    <t>041063</t>
  </si>
  <si>
    <t>L034</t>
  </si>
  <si>
    <t>F200</t>
  </si>
  <si>
    <t>065077</t>
  </si>
  <si>
    <t>F731</t>
  </si>
  <si>
    <t>024077</t>
  </si>
  <si>
    <t>002046</t>
  </si>
  <si>
    <t>13014</t>
  </si>
  <si>
    <t>023046</t>
  </si>
  <si>
    <t>E911</t>
  </si>
  <si>
    <t>082046</t>
  </si>
  <si>
    <t>90035</t>
  </si>
  <si>
    <t>E957</t>
  </si>
  <si>
    <t>090046</t>
  </si>
  <si>
    <t>07032</t>
  </si>
  <si>
    <t>F977</t>
  </si>
  <si>
    <t>037046</t>
  </si>
  <si>
    <t>40064</t>
  </si>
  <si>
    <t>G205</t>
  </si>
  <si>
    <t>097017</t>
  </si>
  <si>
    <t>23893</t>
  </si>
  <si>
    <t>B996</t>
  </si>
  <si>
    <t>056017</t>
  </si>
  <si>
    <t>C269</t>
  </si>
  <si>
    <t>072017</t>
  </si>
  <si>
    <t>70013</t>
  </si>
  <si>
    <t>C134</t>
  </si>
  <si>
    <t>020017</t>
  </si>
  <si>
    <t>46043</t>
  </si>
  <si>
    <t>C312</t>
  </si>
  <si>
    <t>048017</t>
  </si>
  <si>
    <t>50100</t>
  </si>
  <si>
    <t>D612</t>
  </si>
  <si>
    <t>050017</t>
  </si>
  <si>
    <t>56035</t>
  </si>
  <si>
    <t>E455</t>
  </si>
  <si>
    <t>052017</t>
  </si>
  <si>
    <t>53014</t>
  </si>
  <si>
    <t>010063</t>
  </si>
  <si>
    <t>L416</t>
  </si>
  <si>
    <t>044063</t>
  </si>
  <si>
    <t>63038</t>
  </si>
  <si>
    <t>H321</t>
  </si>
  <si>
    <t>092063</t>
  </si>
  <si>
    <t>09017</t>
  </si>
  <si>
    <t>I294</t>
  </si>
  <si>
    <t>G079</t>
  </si>
  <si>
    <t>67063</t>
  </si>
  <si>
    <t>G102</t>
  </si>
  <si>
    <t>G142</t>
  </si>
  <si>
    <t>G145</t>
  </si>
  <si>
    <t>67046</t>
  </si>
  <si>
    <t>G200</t>
  </si>
  <si>
    <t>E506</t>
  </si>
  <si>
    <t>037035</t>
  </si>
  <si>
    <t>09088</t>
  </si>
  <si>
    <t>I743</t>
  </si>
  <si>
    <t>016060</t>
  </si>
  <si>
    <t>B978</t>
  </si>
  <si>
    <t>64041</t>
  </si>
  <si>
    <t>G989</t>
  </si>
  <si>
    <t>23824</t>
  </si>
  <si>
    <t>D280</t>
  </si>
  <si>
    <t>076030</t>
  </si>
  <si>
    <t>85033</t>
  </si>
  <si>
    <t>D414</t>
  </si>
  <si>
    <t>103030</t>
  </si>
  <si>
    <t>D481</t>
  </si>
  <si>
    <t>021030</t>
  </si>
  <si>
    <t>D484</t>
  </si>
  <si>
    <t>014030</t>
  </si>
  <si>
    <t>D830</t>
  </si>
  <si>
    <t>083030</t>
  </si>
  <si>
    <t>D861</t>
  </si>
  <si>
    <t>007030</t>
  </si>
  <si>
    <t>E029</t>
  </si>
  <si>
    <t>025030</t>
  </si>
  <si>
    <t>E622</t>
  </si>
  <si>
    <t>010030</t>
  </si>
  <si>
    <t>16045</t>
  </si>
  <si>
    <t>E695</t>
  </si>
  <si>
    <t>094030</t>
  </si>
  <si>
    <t>86075</t>
  </si>
  <si>
    <t>F601</t>
  </si>
  <si>
    <t>033030</t>
  </si>
  <si>
    <t>29026</t>
  </si>
  <si>
    <t>G195</t>
  </si>
  <si>
    <t>036030</t>
  </si>
  <si>
    <t>41026</t>
  </si>
  <si>
    <t>G393</t>
  </si>
  <si>
    <t>051030</t>
  </si>
  <si>
    <t>52036</t>
  </si>
  <si>
    <t>G653</t>
  </si>
  <si>
    <t>080030</t>
  </si>
  <si>
    <t>D089</t>
  </si>
  <si>
    <t>046030</t>
  </si>
  <si>
    <t>55040</t>
  </si>
  <si>
    <t>I942</t>
  </si>
  <si>
    <t>001030</t>
  </si>
  <si>
    <t>10013</t>
  </si>
  <si>
    <t>B015</t>
  </si>
  <si>
    <t>006030</t>
  </si>
  <si>
    <t>G457</t>
  </si>
  <si>
    <t>001161</t>
  </si>
  <si>
    <t>10017</t>
  </si>
  <si>
    <t>F422</t>
  </si>
  <si>
    <t>015161</t>
  </si>
  <si>
    <t>G116</t>
  </si>
  <si>
    <t>079161</t>
  </si>
  <si>
    <t>004162</t>
  </si>
  <si>
    <t>G875</t>
  </si>
  <si>
    <t>020059</t>
  </si>
  <si>
    <t>I005</t>
  </si>
  <si>
    <t>092059</t>
  </si>
  <si>
    <t>09026</t>
  </si>
  <si>
    <t>I166</t>
  </si>
  <si>
    <t>013080</t>
  </si>
  <si>
    <t>022080</t>
  </si>
  <si>
    <t>D457</t>
  </si>
  <si>
    <t>SEGNI (RM)</t>
  </si>
  <si>
    <t>SUBIACO (RM)</t>
  </si>
  <si>
    <t>TIVOLI (RM)</t>
  </si>
  <si>
    <t>TOLFA (RM)</t>
  </si>
  <si>
    <t>H821</t>
  </si>
  <si>
    <t>098059</t>
  </si>
  <si>
    <t>26859</t>
  </si>
  <si>
    <t>L572</t>
  </si>
  <si>
    <t>075059</t>
  </si>
  <si>
    <t>73052</t>
  </si>
  <si>
    <t>G325</t>
  </si>
  <si>
    <t>013060</t>
  </si>
  <si>
    <t>22023</t>
  </si>
  <si>
    <t>C299</t>
  </si>
  <si>
    <t>004060</t>
  </si>
  <si>
    <t>102017</t>
  </si>
  <si>
    <t>E321</t>
  </si>
  <si>
    <t>055017</t>
  </si>
  <si>
    <t>05026</t>
  </si>
  <si>
    <t>F457</t>
  </si>
  <si>
    <t>070020</t>
  </si>
  <si>
    <t>C854</t>
  </si>
  <si>
    <t>057020</t>
  </si>
  <si>
    <t>C859</t>
  </si>
  <si>
    <t>010020</t>
  </si>
  <si>
    <t>16010</t>
  </si>
  <si>
    <t>D175</t>
  </si>
  <si>
    <t>025020</t>
  </si>
  <si>
    <t>32016</t>
  </si>
  <si>
    <t>D506</t>
  </si>
  <si>
    <t>033020</t>
  </si>
  <si>
    <t>29024</t>
  </si>
  <si>
    <t>D555</t>
  </si>
  <si>
    <t>094020</t>
  </si>
  <si>
    <t>86084</t>
  </si>
  <si>
    <t>D703</t>
  </si>
  <si>
    <t>042020</t>
  </si>
  <si>
    <t>60040</t>
  </si>
  <si>
    <t>D965</t>
  </si>
  <si>
    <t>051020</t>
  </si>
  <si>
    <t>52024</t>
  </si>
  <si>
    <t>E693</t>
  </si>
  <si>
    <t>046020</t>
  </si>
  <si>
    <t>F283</t>
  </si>
  <si>
    <t>052020</t>
  </si>
  <si>
    <t>53025</t>
  </si>
  <si>
    <t>I854</t>
  </si>
  <si>
    <t>091040</t>
  </si>
  <si>
    <t>E646</t>
  </si>
  <si>
    <t>041040</t>
  </si>
  <si>
    <t>61038</t>
  </si>
  <si>
    <t>G089</t>
  </si>
  <si>
    <t>H575</t>
  </si>
  <si>
    <t>048040</t>
  </si>
  <si>
    <t>50037</t>
  </si>
  <si>
    <t>I085</t>
  </si>
  <si>
    <t>102040</t>
  </si>
  <si>
    <t>TRUCCAZZANO (MI)</t>
  </si>
  <si>
    <t>TURANO LODIGIANO (MI)</t>
  </si>
  <si>
    <t>TURBIGO (MI)</t>
  </si>
  <si>
    <t>ENTRACQUE (CN)</t>
  </si>
  <si>
    <t>ENVIE (CN)</t>
  </si>
  <si>
    <t>FARIGLIANO (CN)</t>
  </si>
  <si>
    <t>FAULE (CN)</t>
  </si>
  <si>
    <t>36023</t>
  </si>
  <si>
    <t>E671</t>
  </si>
  <si>
    <t>097051</t>
  </si>
  <si>
    <t>23847</t>
  </si>
  <si>
    <t>F304</t>
  </si>
  <si>
    <t>044051</t>
  </si>
  <si>
    <t>F665</t>
  </si>
  <si>
    <t>048051</t>
  </si>
  <si>
    <t>50046</t>
  </si>
  <si>
    <t>002051</t>
  </si>
  <si>
    <t>078051</t>
  </si>
  <si>
    <t>87013</t>
  </si>
  <si>
    <t>D464</t>
  </si>
  <si>
    <t>065051</t>
  </si>
  <si>
    <t>84055</t>
  </si>
  <si>
    <t>065128</t>
  </si>
  <si>
    <t>84027</t>
  </si>
  <si>
    <t>I278</t>
  </si>
  <si>
    <t>GRAVELLONA LOMELLINA (PV)</t>
  </si>
  <si>
    <t>GROPELLO CAIROLI (PV)</t>
  </si>
  <si>
    <t>GUALDRASCO (PV)</t>
  </si>
  <si>
    <t>GUINZANO (PV)</t>
  </si>
  <si>
    <t>INVERNO E MONTELEONE (PV)</t>
  </si>
  <si>
    <t>LANDRIANO (PV)</t>
  </si>
  <si>
    <t>001143</t>
  </si>
  <si>
    <t>10030</t>
  </si>
  <si>
    <t>E817</t>
  </si>
  <si>
    <t>013143</t>
  </si>
  <si>
    <t>22066</t>
  </si>
  <si>
    <t>E951</t>
  </si>
  <si>
    <t>006143</t>
  </si>
  <si>
    <t>H272</t>
  </si>
  <si>
    <t>018143</t>
  </si>
  <si>
    <t>I237</t>
  </si>
  <si>
    <t>065143</t>
  </si>
  <si>
    <t>C973</t>
  </si>
  <si>
    <t>SARNONICO (TN)</t>
  </si>
  <si>
    <t>SASSO (TN)</t>
  </si>
  <si>
    <t>SAVIGNANO (TN)</t>
  </si>
  <si>
    <t>SCLEMO (TN)</t>
  </si>
  <si>
    <t>SCURELLE (TN)</t>
  </si>
  <si>
    <t>CASTIGLIONE IN TEVERINA (VT)</t>
  </si>
  <si>
    <t>CELLENO (VT)</t>
  </si>
  <si>
    <t>CELLERE (VT)</t>
  </si>
  <si>
    <t>CIVITA CASTELLANA (VT)</t>
  </si>
  <si>
    <t>CIVITELLA D'AGLIANO (VT)</t>
  </si>
  <si>
    <t>COMUNE NON IDENTIFICATO D (VT)</t>
  </si>
  <si>
    <t>Z313</t>
  </si>
  <si>
    <t>001273</t>
  </si>
  <si>
    <t>10037</t>
  </si>
  <si>
    <t>L238</t>
  </si>
  <si>
    <t>001274</t>
  </si>
  <si>
    <t>FENESTRELLE (TO)</t>
  </si>
  <si>
    <t>021922</t>
  </si>
  <si>
    <t>M020</t>
  </si>
  <si>
    <t>999922</t>
  </si>
  <si>
    <t>M117</t>
  </si>
  <si>
    <t>001923</t>
  </si>
  <si>
    <t>015923</t>
  </si>
  <si>
    <t>G725</t>
  </si>
  <si>
    <t>013923</t>
  </si>
  <si>
    <t>H172</t>
  </si>
  <si>
    <t>022923</t>
  </si>
  <si>
    <t>L012</t>
  </si>
  <si>
    <t>999923</t>
  </si>
  <si>
    <t>M254</t>
  </si>
  <si>
    <t>019923</t>
  </si>
  <si>
    <t>M008</t>
  </si>
  <si>
    <t>021923</t>
  </si>
  <si>
    <t>M099</t>
  </si>
  <si>
    <t>015924</t>
  </si>
  <si>
    <t>G857</t>
  </si>
  <si>
    <t>013924</t>
  </si>
  <si>
    <t>070064</t>
  </si>
  <si>
    <t>I809</t>
  </si>
  <si>
    <t>014073</t>
  </si>
  <si>
    <t>L576</t>
  </si>
  <si>
    <t>096073</t>
  </si>
  <si>
    <t>I dati dei Redditi Lordi Standard (R.L.S.) sono forniti dall'I.N.E.A., sia per le colture che per gli allevamenti sulla determinazione dell'anno 1996 (rif. Normativi D 85/377/33 e OJN.L 220 - 17/08/85), Doc. classex 302/99. Per quelli non forniti dall'INEA i datisono stati assimilati a colture ed allevamenti similari ed elaborati dalla Direzione Agricoltura.</t>
  </si>
  <si>
    <t>I158</t>
  </si>
  <si>
    <t>098051</t>
  </si>
  <si>
    <t>26849</t>
  </si>
  <si>
    <t>I362</t>
  </si>
  <si>
    <t>D749</t>
  </si>
  <si>
    <t>102015</t>
  </si>
  <si>
    <t>D767</t>
  </si>
  <si>
    <t>055015</t>
  </si>
  <si>
    <t>05025</t>
  </si>
  <si>
    <t>E241</t>
  </si>
  <si>
    <t>077015</t>
  </si>
  <si>
    <t>F201</t>
  </si>
  <si>
    <t>059015</t>
  </si>
  <si>
    <t>F616</t>
  </si>
  <si>
    <t>052015</t>
  </si>
  <si>
    <t>53045</t>
  </si>
  <si>
    <t>F592</t>
  </si>
  <si>
    <t>089015</t>
  </si>
  <si>
    <t>G267</t>
  </si>
  <si>
    <t>086015</t>
  </si>
  <si>
    <t>94016</t>
  </si>
  <si>
    <t>G624</t>
  </si>
  <si>
    <t>085015</t>
  </si>
  <si>
    <t>061045</t>
  </si>
  <si>
    <t>E570</t>
  </si>
  <si>
    <t>026045</t>
  </si>
  <si>
    <t>F360</t>
  </si>
  <si>
    <t>070045</t>
  </si>
  <si>
    <t>39037</t>
  </si>
  <si>
    <t>H299</t>
  </si>
  <si>
    <t>083074</t>
  </si>
  <si>
    <t>H455</t>
  </si>
  <si>
    <t>091074</t>
  </si>
  <si>
    <t>H659</t>
  </si>
  <si>
    <t>076074</t>
  </si>
  <si>
    <t>H796</t>
  </si>
  <si>
    <t>023074</t>
  </si>
  <si>
    <t>H712</t>
  </si>
  <si>
    <t>060074</t>
  </si>
  <si>
    <t>03039</t>
  </si>
  <si>
    <t>I838</t>
  </si>
  <si>
    <t>014074</t>
  </si>
  <si>
    <t>L638</t>
  </si>
  <si>
    <t>103074</t>
  </si>
  <si>
    <t>28819</t>
  </si>
  <si>
    <t>L889</t>
  </si>
  <si>
    <t>007074</t>
  </si>
  <si>
    <t>11018</t>
  </si>
  <si>
    <t>L981</t>
  </si>
  <si>
    <t>MEZZANA BIGLI (PV)</t>
  </si>
  <si>
    <t>MEZZANA RABATTONE (PV)</t>
  </si>
  <si>
    <t>MEZZANINO (PV)</t>
  </si>
  <si>
    <t>VAGLI SOTTO (LU)</t>
  </si>
  <si>
    <t>VERGEMOLI (LU)</t>
  </si>
  <si>
    <t>VIAREGGIO (LU)</t>
  </si>
  <si>
    <t>VILLA BASILICA (LU)</t>
  </si>
  <si>
    <t>VILLA COLLEMANDINA (LU)</t>
  </si>
  <si>
    <t>ALBIANO DI MAGRA (MS)</t>
  </si>
  <si>
    <t>APUANIA (MS)</t>
  </si>
  <si>
    <t>AULLA (MS)</t>
  </si>
  <si>
    <t>BAGNONE (MS)</t>
  </si>
  <si>
    <t>CARRARA (MS)</t>
  </si>
  <si>
    <t>CASOLA IN LUNIGIANA (MS)</t>
  </si>
  <si>
    <t>COMANO (MS)</t>
  </si>
  <si>
    <t>BOMPORTO (MO)</t>
  </si>
  <si>
    <t>CAMPOGALLIANO (MO)</t>
  </si>
  <si>
    <t>CAMPOSANTO (MO)</t>
  </si>
  <si>
    <t>CARPI (MO)</t>
  </si>
  <si>
    <t>CASTELFRANCO EMILIA (MO)</t>
  </si>
  <si>
    <t>OLATE (CO)</t>
  </si>
  <si>
    <t>OLCIO (CO)</t>
  </si>
  <si>
    <t>OLGIATE CALCO (CO)</t>
  </si>
  <si>
    <t>PAROLISE (AV)</t>
  </si>
  <si>
    <t>PATERNOPOLI (AV)</t>
  </si>
  <si>
    <t>MOTTA SANTA LUCIA (CZ)</t>
  </si>
  <si>
    <t>NARDODIPACE (CZ)</t>
  </si>
  <si>
    <t>SAN PANCRAZIO PARMENSE (PR)</t>
  </si>
  <si>
    <t>SAN SECONDO PARMENSE (PR)</t>
  </si>
  <si>
    <t>SISSA (PR)</t>
  </si>
  <si>
    <t>SOLIGNANO (PR)</t>
  </si>
  <si>
    <t>SORAGNA (PR)</t>
  </si>
  <si>
    <t>SORBOLO (PR)</t>
  </si>
  <si>
    <t>018090</t>
  </si>
  <si>
    <t>F170</t>
  </si>
  <si>
    <t>029801</t>
  </si>
  <si>
    <t>A754</t>
  </si>
  <si>
    <t>006801</t>
  </si>
  <si>
    <t>A888</t>
  </si>
  <si>
    <t>057801</t>
  </si>
  <si>
    <t>A913</t>
  </si>
  <si>
    <t>TREZZANO ROSA (MI)</t>
  </si>
  <si>
    <t>TREZZANO SUL NAVIGLIO (MI)</t>
  </si>
  <si>
    <t>TREZZO SULL'ADDA (MI)</t>
  </si>
  <si>
    <t>TRIBIANO (MI)</t>
  </si>
  <si>
    <t>G825</t>
  </si>
  <si>
    <t>TRECELLA (MI)</t>
  </si>
  <si>
    <t>TREGASIO (MI)</t>
  </si>
  <si>
    <t>TRENNO (MI)</t>
  </si>
  <si>
    <t>RAVEO (UD)</t>
  </si>
  <si>
    <t>SAN VITO E MARTA (MI)</t>
  </si>
  <si>
    <t>SAN VITTORE OLONA (MI)</t>
  </si>
  <si>
    <t>CARAGLIO (CN)</t>
  </si>
  <si>
    <t>LA MORRA (CN)</t>
  </si>
  <si>
    <t>LAGNASCO (CN)</t>
  </si>
  <si>
    <t>LEQUIO BERRIA (CN)</t>
  </si>
  <si>
    <t>LEQUIO TANARO (CN)</t>
  </si>
  <si>
    <t>SAN CONO (CT)</t>
  </si>
  <si>
    <t>SAN GIOVANNI DI GALERMO (CT)</t>
  </si>
  <si>
    <t>SAN GIOVANNI LA PUNTA (CT)</t>
  </si>
  <si>
    <t>SAN GREGORIO DI CATANIA (CT)</t>
  </si>
  <si>
    <t>SAN MICHELE DI GANZARIA (CT)</t>
  </si>
  <si>
    <t>SAN PIETRO CLARENZA (CT)</t>
  </si>
  <si>
    <t>VALLE AGRICOLA (CE)</t>
  </si>
  <si>
    <t>VALLE DI MADDALONI (CE)</t>
  </si>
  <si>
    <t>VILLA DI BRIANO (CE)</t>
  </si>
  <si>
    <t>SANTA LUCIA D'ISONZO (GO)</t>
  </si>
  <si>
    <t>B903</t>
  </si>
  <si>
    <t>001155</t>
  </si>
  <si>
    <t>L837</t>
  </si>
  <si>
    <t>CASTELNUOVO GHERARDI (CR)</t>
  </si>
  <si>
    <t>CASTELPONZONE (CR)</t>
  </si>
  <si>
    <t>CASTELVERDE (CR)</t>
  </si>
  <si>
    <t>066052</t>
  </si>
  <si>
    <t>066053</t>
  </si>
  <si>
    <t>066054</t>
  </si>
  <si>
    <t>066055</t>
  </si>
  <si>
    <t>B616</t>
  </si>
  <si>
    <t>031012</t>
  </si>
  <si>
    <t>34074</t>
  </si>
  <si>
    <t>F356</t>
  </si>
  <si>
    <t>013013</t>
  </si>
  <si>
    <t>22033</t>
  </si>
  <si>
    <t>A476</t>
  </si>
  <si>
    <t>003013</t>
  </si>
  <si>
    <t>28042</t>
  </si>
  <si>
    <t>060013</t>
  </si>
  <si>
    <t>A763</t>
  </si>
  <si>
    <t>029031</t>
  </si>
  <si>
    <t>E761</t>
  </si>
  <si>
    <t>095031</t>
  </si>
  <si>
    <t>70029</t>
  </si>
  <si>
    <t>I330</t>
  </si>
  <si>
    <t>018005</t>
  </si>
  <si>
    <t>A387</t>
  </si>
  <si>
    <t>063005</t>
  </si>
  <si>
    <t>80022</t>
  </si>
  <si>
    <t>A455</t>
  </si>
  <si>
    <t>061005</t>
  </si>
  <si>
    <t>022088</t>
  </si>
  <si>
    <t>38013</t>
  </si>
  <si>
    <t>D663</t>
  </si>
  <si>
    <t>030088</t>
  </si>
  <si>
    <t>H196</t>
  </si>
  <si>
    <t>021088</t>
  </si>
  <si>
    <t>I593</t>
  </si>
  <si>
    <t>091088</t>
  </si>
  <si>
    <t>L036</t>
  </si>
  <si>
    <t>076088</t>
  </si>
  <si>
    <t>L126</t>
  </si>
  <si>
    <t>060088</t>
  </si>
  <si>
    <t>A081</t>
  </si>
  <si>
    <t>078088</t>
  </si>
  <si>
    <t>G129</t>
  </si>
  <si>
    <t>013088</t>
  </si>
  <si>
    <t>22042</t>
  </si>
  <si>
    <t>090088</t>
  </si>
  <si>
    <t>M292</t>
  </si>
  <si>
    <t>012088</t>
  </si>
  <si>
    <t>21038</t>
  </si>
  <si>
    <t>E510</t>
  </si>
  <si>
    <t>003088</t>
  </si>
  <si>
    <t>28014</t>
  </si>
  <si>
    <t>E803</t>
  </si>
  <si>
    <t>005088</t>
  </si>
  <si>
    <t>H102</t>
  </si>
  <si>
    <t>097088</t>
  </si>
  <si>
    <t>23878</t>
  </si>
  <si>
    <t>L756</t>
  </si>
  <si>
    <t>016088</t>
  </si>
  <si>
    <t>D139</t>
  </si>
  <si>
    <t>H022</t>
  </si>
  <si>
    <t>063063</t>
  </si>
  <si>
    <t>71035</t>
  </si>
  <si>
    <t>C270</t>
  </si>
  <si>
    <t>025012</t>
  </si>
  <si>
    <t>C630</t>
  </si>
  <si>
    <t>034012</t>
  </si>
  <si>
    <t>43021</t>
  </si>
  <si>
    <t>D026</t>
  </si>
  <si>
    <t>046012</t>
  </si>
  <si>
    <t>13825</t>
  </si>
  <si>
    <t>L606</t>
  </si>
  <si>
    <t>93016</t>
  </si>
  <si>
    <t>H281</t>
  </si>
  <si>
    <t>75020</t>
  </si>
  <si>
    <t>A942</t>
  </si>
  <si>
    <t>101018</t>
  </si>
  <si>
    <t>88835</t>
  </si>
  <si>
    <t>H383</t>
  </si>
  <si>
    <t>89863</t>
  </si>
  <si>
    <t>E389</t>
  </si>
  <si>
    <t>059018</t>
  </si>
  <si>
    <t>04027</t>
  </si>
  <si>
    <t>G871</t>
  </si>
  <si>
    <t>016018</t>
  </si>
  <si>
    <t>A557</t>
  </si>
  <si>
    <t>F086</t>
  </si>
  <si>
    <t>074002</t>
  </si>
  <si>
    <t>72012</t>
  </si>
  <si>
    <t>B809</t>
  </si>
  <si>
    <t>099002</t>
  </si>
  <si>
    <t>47841</t>
  </si>
  <si>
    <t>C357</t>
  </si>
  <si>
    <t>028002</t>
  </si>
  <si>
    <t>35021</t>
  </si>
  <si>
    <t>A075</t>
  </si>
  <si>
    <t>075002</t>
  </si>
  <si>
    <t>73031</t>
  </si>
  <si>
    <t>A184</t>
  </si>
  <si>
    <t>029002</t>
  </si>
  <si>
    <t>45012</t>
  </si>
  <si>
    <t>A400</t>
  </si>
  <si>
    <t>038002</t>
  </si>
  <si>
    <t>44033</t>
  </si>
  <si>
    <t>E036</t>
  </si>
  <si>
    <t>030137</t>
  </si>
  <si>
    <t>D700</t>
  </si>
  <si>
    <t>016137</t>
  </si>
  <si>
    <t>F328</t>
  </si>
  <si>
    <t>022137</t>
  </si>
  <si>
    <t>G428</t>
  </si>
  <si>
    <t>003137</t>
  </si>
  <si>
    <t>001137</t>
  </si>
  <si>
    <t>E683</t>
  </si>
  <si>
    <t>004137</t>
  </si>
  <si>
    <t>F550</t>
  </si>
  <si>
    <t>002137</t>
  </si>
  <si>
    <t>13037</t>
  </si>
  <si>
    <t>I663</t>
  </si>
  <si>
    <t>012137</t>
  </si>
  <si>
    <t>L734</t>
  </si>
  <si>
    <t>006137</t>
  </si>
  <si>
    <t>G960</t>
  </si>
  <si>
    <t>079137</t>
  </si>
  <si>
    <t>88068</t>
  </si>
  <si>
    <t>I872</t>
  </si>
  <si>
    <t>078137</t>
  </si>
  <si>
    <t>I485</t>
  </si>
  <si>
    <t>013137</t>
  </si>
  <si>
    <t>E750</t>
  </si>
  <si>
    <t>024801</t>
  </si>
  <si>
    <t>B992</t>
  </si>
  <si>
    <t>G073</t>
  </si>
  <si>
    <t>021866</t>
  </si>
  <si>
    <t>G996</t>
  </si>
  <si>
    <t>018866</t>
  </si>
  <si>
    <t>I227</t>
  </si>
  <si>
    <t>016866</t>
  </si>
  <si>
    <t>I358</t>
  </si>
  <si>
    <t>031866</t>
  </si>
  <si>
    <t>092109</t>
  </si>
  <si>
    <t>TORMO (MI)</t>
  </si>
  <si>
    <t>H805</t>
  </si>
  <si>
    <t>033040</t>
  </si>
  <si>
    <t>29019</t>
  </si>
  <si>
    <t>H887</t>
  </si>
  <si>
    <t>072040</t>
  </si>
  <si>
    <t>70028</t>
  </si>
  <si>
    <t>I053</t>
  </si>
  <si>
    <t>036040</t>
  </si>
  <si>
    <t>A918</t>
  </si>
  <si>
    <t>005016</t>
  </si>
  <si>
    <t>B469</t>
  </si>
  <si>
    <t>082016</t>
  </si>
  <si>
    <t>B533</t>
  </si>
  <si>
    <t>058016</t>
  </si>
  <si>
    <t>00060</t>
  </si>
  <si>
    <t>B576</t>
  </si>
  <si>
    <t>064016</t>
  </si>
  <si>
    <t>B590</t>
  </si>
  <si>
    <t>056016</t>
  </si>
  <si>
    <t>066022</t>
  </si>
  <si>
    <t>066023</t>
  </si>
  <si>
    <t>066024</t>
  </si>
  <si>
    <t>066025</t>
  </si>
  <si>
    <t>066026</t>
  </si>
  <si>
    <t>066027</t>
  </si>
  <si>
    <t>066028</t>
  </si>
  <si>
    <t>12071</t>
  </si>
  <si>
    <t>A555</t>
  </si>
  <si>
    <t>002008</t>
  </si>
  <si>
    <t>13020</t>
  </si>
  <si>
    <t>A600</t>
  </si>
  <si>
    <t>076008</t>
  </si>
  <si>
    <t>85050</t>
  </si>
  <si>
    <t>A604</t>
  </si>
  <si>
    <t>012008</t>
  </si>
  <si>
    <t>21020</t>
  </si>
  <si>
    <t>A619</t>
  </si>
  <si>
    <t>103008</t>
  </si>
  <si>
    <t>28831</t>
  </si>
  <si>
    <t>A725</t>
  </si>
  <si>
    <t>097008</t>
  </si>
  <si>
    <t>015848</t>
  </si>
  <si>
    <t>C399</t>
  </si>
  <si>
    <t>003848</t>
  </si>
  <si>
    <t>D242</t>
  </si>
  <si>
    <t>019848</t>
  </si>
  <si>
    <t>D354</t>
  </si>
  <si>
    <t>A844</t>
  </si>
  <si>
    <t>065103</t>
  </si>
  <si>
    <t>H062</t>
  </si>
  <si>
    <t>I309</t>
  </si>
  <si>
    <t>012133</t>
  </si>
  <si>
    <t>21100</t>
  </si>
  <si>
    <t>L682</t>
  </si>
  <si>
    <t>079133</t>
  </si>
  <si>
    <t>I745</t>
  </si>
  <si>
    <t>015055</t>
  </si>
  <si>
    <t>B938</t>
  </si>
  <si>
    <t>F880</t>
  </si>
  <si>
    <t>030072</t>
  </si>
  <si>
    <t>33037</t>
  </si>
  <si>
    <t>G352</t>
  </si>
  <si>
    <t>019072</t>
  </si>
  <si>
    <t>030135</t>
  </si>
  <si>
    <t>M073</t>
  </si>
  <si>
    <t>065135</t>
  </si>
  <si>
    <t>C505</t>
  </si>
  <si>
    <t>022073</t>
  </si>
  <si>
    <t>D250</t>
  </si>
  <si>
    <t>079073</t>
  </si>
  <si>
    <t>E990</t>
  </si>
  <si>
    <t>030073</t>
  </si>
  <si>
    <t>33027</t>
  </si>
  <si>
    <t>G381</t>
  </si>
  <si>
    <t>063029</t>
  </si>
  <si>
    <t>C929</t>
  </si>
  <si>
    <t>023029</t>
  </si>
  <si>
    <t>C943</t>
  </si>
  <si>
    <t>075029</t>
  </si>
  <si>
    <t>077012</t>
  </si>
  <si>
    <t>E213</t>
  </si>
  <si>
    <t>085012</t>
  </si>
  <si>
    <t>93014</t>
  </si>
  <si>
    <t>057073</t>
  </si>
  <si>
    <t>L676</t>
  </si>
  <si>
    <t>007073</t>
  </si>
  <si>
    <t>B403</t>
  </si>
  <si>
    <t>028018</t>
  </si>
  <si>
    <t>B531</t>
  </si>
  <si>
    <t>030018</t>
  </si>
  <si>
    <t>B788</t>
  </si>
  <si>
    <t>061018</t>
  </si>
  <si>
    <t>81022</t>
  </si>
  <si>
    <t>B860</t>
  </si>
  <si>
    <t>019018</t>
  </si>
  <si>
    <t>B889</t>
  </si>
  <si>
    <t>072018</t>
  </si>
  <si>
    <t>C436</t>
  </si>
  <si>
    <t>098018</t>
  </si>
  <si>
    <t>26832</t>
  </si>
  <si>
    <t>C555</t>
  </si>
  <si>
    <t>093018</t>
  </si>
  <si>
    <t>33075</t>
  </si>
  <si>
    <t>C993</t>
  </si>
  <si>
    <t>033018</t>
  </si>
  <si>
    <t>29016</t>
  </si>
  <si>
    <t>D061</t>
  </si>
  <si>
    <t>027018</t>
  </si>
  <si>
    <t>E215</t>
  </si>
  <si>
    <t>040018</t>
  </si>
  <si>
    <t>47020</t>
  </si>
  <si>
    <t>E675</t>
  </si>
  <si>
    <t>046018</t>
  </si>
  <si>
    <t>55054</t>
  </si>
  <si>
    <t>F035</t>
  </si>
  <si>
    <t>073018</t>
  </si>
  <si>
    <t>F587</t>
  </si>
  <si>
    <t>038018</t>
  </si>
  <si>
    <t>44028</t>
  </si>
  <si>
    <t>G768</t>
  </si>
  <si>
    <t>031018</t>
  </si>
  <si>
    <t>34075</t>
  </si>
  <si>
    <t>H787</t>
  </si>
  <si>
    <t>099018</t>
  </si>
  <si>
    <t>47822</t>
  </si>
  <si>
    <t>46046</t>
  </si>
  <si>
    <t>MARSAGLIA (CN)</t>
  </si>
  <si>
    <t>MARTINIANA PO (CN)</t>
  </si>
  <si>
    <t>MELLE (CN)</t>
  </si>
  <si>
    <t>MOIOLA (CN)</t>
  </si>
  <si>
    <t>65100</t>
  </si>
  <si>
    <t>G482</t>
  </si>
  <si>
    <t>G499</t>
  </si>
  <si>
    <t>B744</t>
  </si>
  <si>
    <t>098008</t>
  </si>
  <si>
    <t>26852</t>
  </si>
  <si>
    <t>B887</t>
  </si>
  <si>
    <t>050008</t>
  </si>
  <si>
    <t>56021</t>
  </si>
  <si>
    <t>B950</t>
  </si>
  <si>
    <t>040008</t>
  </si>
  <si>
    <t>47042</t>
  </si>
  <si>
    <t>C574</t>
  </si>
  <si>
    <t>039008</t>
  </si>
  <si>
    <t>LE</t>
  </si>
  <si>
    <t>A042</t>
  </si>
  <si>
    <t>029001</t>
  </si>
  <si>
    <t>45011</t>
  </si>
  <si>
    <t>ROVIGO</t>
  </si>
  <si>
    <t>RO</t>
  </si>
  <si>
    <t>A059</t>
  </si>
  <si>
    <t>031001</t>
  </si>
  <si>
    <t>34070</t>
  </si>
  <si>
    <t>A713</t>
  </si>
  <si>
    <t>099001</t>
  </si>
  <si>
    <t>47814</t>
  </si>
  <si>
    <t>RIMINI</t>
  </si>
  <si>
    <t>RN</t>
  </si>
  <si>
    <t>A747</t>
  </si>
  <si>
    <t>050001</t>
  </si>
  <si>
    <t>56031</t>
  </si>
  <si>
    <t>PISA</t>
  </si>
  <si>
    <t>PI</t>
  </si>
  <si>
    <t>A864</t>
  </si>
  <si>
    <t>074001</t>
  </si>
  <si>
    <t>BRINDISI</t>
  </si>
  <si>
    <t>72100</t>
  </si>
  <si>
    <t>BR</t>
  </si>
  <si>
    <t>B180</t>
  </si>
  <si>
    <t>075001</t>
  </si>
  <si>
    <t>017155</t>
  </si>
  <si>
    <t>H055</t>
  </si>
  <si>
    <t>018155</t>
  </si>
  <si>
    <t>L237</t>
  </si>
  <si>
    <t>006155</t>
  </si>
  <si>
    <t>I150</t>
  </si>
  <si>
    <t>002155</t>
  </si>
  <si>
    <t>078155</t>
  </si>
  <si>
    <t>006160</t>
  </si>
  <si>
    <t>15069</t>
  </si>
  <si>
    <t>I657</t>
  </si>
  <si>
    <t>002160</t>
  </si>
  <si>
    <t>13069</t>
  </si>
  <si>
    <t>015160</t>
  </si>
  <si>
    <t>016160</t>
  </si>
  <si>
    <t>24066</t>
  </si>
  <si>
    <t>G412</t>
  </si>
  <si>
    <t>017160</t>
  </si>
  <si>
    <t>H230</t>
  </si>
  <si>
    <t>054019</t>
  </si>
  <si>
    <t>06022</t>
  </si>
  <si>
    <t>D745</t>
  </si>
  <si>
    <t>046019</t>
  </si>
  <si>
    <t>55034</t>
  </si>
  <si>
    <t>084</t>
  </si>
  <si>
    <t>006</t>
  </si>
  <si>
    <t>007</t>
  </si>
  <si>
    <t>066</t>
  </si>
  <si>
    <t>051</t>
  </si>
  <si>
    <t>005</t>
  </si>
  <si>
    <t>064</t>
  </si>
  <si>
    <t>FRASSINETTO (TO)</t>
  </si>
  <si>
    <t>FRONT (TO)</t>
  </si>
  <si>
    <t>FROSSASCO (TO)</t>
  </si>
  <si>
    <t>GARZIGLIANA (TO)</t>
  </si>
  <si>
    <t>GASSINO TORINESE (TO)</t>
  </si>
  <si>
    <t>GAUNA (TO)</t>
  </si>
  <si>
    <t>CARCARE (SV)</t>
  </si>
  <si>
    <t>CARPE (SV)</t>
  </si>
  <si>
    <t>CARRETTO (SV)</t>
  </si>
  <si>
    <t>080074</t>
  </si>
  <si>
    <t>H970</t>
  </si>
  <si>
    <t>H506</t>
  </si>
  <si>
    <t>002154</t>
  </si>
  <si>
    <t>13068</t>
  </si>
  <si>
    <t>013154</t>
  </si>
  <si>
    <t>F427</t>
  </si>
  <si>
    <t>006154</t>
  </si>
  <si>
    <t>15046</t>
  </si>
  <si>
    <t>I144</t>
  </si>
  <si>
    <t>30020</t>
  </si>
  <si>
    <t>080041</t>
  </si>
  <si>
    <t>CAPRIVA DEL FRIULI (GO)</t>
  </si>
  <si>
    <t>CASTEL DOBRA (GO)</t>
  </si>
  <si>
    <t>FRATTE ROSA (PS)</t>
  </si>
  <si>
    <t>I343</t>
  </si>
  <si>
    <t>018886</t>
  </si>
  <si>
    <t>I99454</t>
  </si>
  <si>
    <t>03042</t>
  </si>
  <si>
    <t>A486</t>
  </si>
  <si>
    <t>022078</t>
  </si>
  <si>
    <t>38074</t>
  </si>
  <si>
    <t>D365</t>
  </si>
  <si>
    <t>003078</t>
  </si>
  <si>
    <t>28025</t>
  </si>
  <si>
    <t>MONTEGRIMANO (PS)</t>
  </si>
  <si>
    <t>TORRE SAN MARCO (PS)</t>
  </si>
  <si>
    <t>URBANIA (PS)</t>
  </si>
  <si>
    <t>URBINO (PS)</t>
  </si>
  <si>
    <t>ACQUAFONDATA (FR)</t>
  </si>
  <si>
    <t>ACUTO (FR)</t>
  </si>
  <si>
    <t>ALATRI (FR)</t>
  </si>
  <si>
    <t>ALVITO (FR)</t>
  </si>
  <si>
    <t>BOSNASCO (PV)</t>
  </si>
  <si>
    <t>BOTTARONE (PV)</t>
  </si>
  <si>
    <t>BRALLO DI PREGOLA (PV)</t>
  </si>
  <si>
    <t>BRANDUZZO (PV)</t>
  </si>
  <si>
    <t>BREME (PV)</t>
  </si>
  <si>
    <t>BRESSANA (PV)</t>
  </si>
  <si>
    <t>BRESSANA BOTTARONE (PV)</t>
  </si>
  <si>
    <t>BRONI (PV)</t>
  </si>
  <si>
    <t>BUTTIRAGO (PV)</t>
  </si>
  <si>
    <t>L815</t>
  </si>
  <si>
    <t>082042</t>
  </si>
  <si>
    <t>H733</t>
  </si>
  <si>
    <t>021081</t>
  </si>
  <si>
    <t>H956</t>
  </si>
  <si>
    <t>083081</t>
  </si>
  <si>
    <t>98068</t>
  </si>
  <si>
    <t>I086</t>
  </si>
  <si>
    <t>076081</t>
  </si>
  <si>
    <t>I426</t>
  </si>
  <si>
    <t>091081</t>
  </si>
  <si>
    <t>08037</t>
  </si>
  <si>
    <t>I706</t>
  </si>
  <si>
    <t>097081</t>
  </si>
  <si>
    <t>015038</t>
  </si>
  <si>
    <t>B286</t>
  </si>
  <si>
    <t>018038</t>
  </si>
  <si>
    <t>C157</t>
  </si>
  <si>
    <t>019038</t>
  </si>
  <si>
    <t>D186</t>
  </si>
  <si>
    <t>024038</t>
  </si>
  <si>
    <t>36031</t>
  </si>
  <si>
    <t>D379</t>
  </si>
  <si>
    <t>030038</t>
  </si>
  <si>
    <t>D627</t>
  </si>
  <si>
    <t>081010</t>
  </si>
  <si>
    <t>PORTOFERRAIO (LI)</t>
  </si>
  <si>
    <t>M284</t>
  </si>
  <si>
    <t>028087</t>
  </si>
  <si>
    <t>35047</t>
  </si>
  <si>
    <t>I799</t>
  </si>
  <si>
    <t>075087</t>
  </si>
  <si>
    <t>73019</t>
  </si>
  <si>
    <t>L383</t>
  </si>
  <si>
    <t>063087</t>
  </si>
  <si>
    <t>G309</t>
  </si>
  <si>
    <t>001088</t>
  </si>
  <si>
    <t>C801</t>
  </si>
  <si>
    <t>L877</t>
  </si>
  <si>
    <t>036041</t>
  </si>
  <si>
    <t>41056</t>
  </si>
  <si>
    <t>I473</t>
  </si>
  <si>
    <t>048041</t>
  </si>
  <si>
    <t>002067</t>
  </si>
  <si>
    <t>13046</t>
  </si>
  <si>
    <t>E433</t>
  </si>
  <si>
    <t>AUSONIA (FR)</t>
  </si>
  <si>
    <t>MONTELABBATE (PS)</t>
  </si>
  <si>
    <t>MONTEMAGGIORE (PS)</t>
  </si>
  <si>
    <t>ORIGGIO (VA)</t>
  </si>
  <si>
    <t>ORINO (VA)</t>
  </si>
  <si>
    <t>ORINO-AZZIO (VA)</t>
  </si>
  <si>
    <t>OSMATE (VA)</t>
  </si>
  <si>
    <t>H731</t>
  </si>
  <si>
    <t>061087</t>
  </si>
  <si>
    <t>I306</t>
  </si>
  <si>
    <t>090087</t>
  </si>
  <si>
    <t>L121</t>
  </si>
  <si>
    <t>M013</t>
  </si>
  <si>
    <t>I99306</t>
  </si>
  <si>
    <t>Z308</t>
  </si>
  <si>
    <t>001307</t>
  </si>
  <si>
    <t>G127</t>
  </si>
  <si>
    <t>S99725</t>
  </si>
  <si>
    <t>015092</t>
  </si>
  <si>
    <t>D038</t>
  </si>
  <si>
    <t>017092</t>
  </si>
  <si>
    <t>F024</t>
  </si>
  <si>
    <t>095028</t>
  </si>
  <si>
    <t>F270</t>
  </si>
  <si>
    <t>015859</t>
  </si>
  <si>
    <t>C802</t>
  </si>
  <si>
    <t>019859</t>
  </si>
  <si>
    <t>E123</t>
  </si>
  <si>
    <t>003859</t>
  </si>
  <si>
    <t>E303</t>
  </si>
  <si>
    <t>037001</t>
  </si>
  <si>
    <t>40011</t>
  </si>
  <si>
    <t>CUMIANA (TO)</t>
  </si>
  <si>
    <t>017197</t>
  </si>
  <si>
    <t>F054</t>
  </si>
  <si>
    <t>029042</t>
  </si>
  <si>
    <t>H689</t>
  </si>
  <si>
    <t>062043</t>
  </si>
  <si>
    <t>82016</t>
  </si>
  <si>
    <t>I270</t>
  </si>
  <si>
    <t>045803</t>
  </si>
  <si>
    <t>019053</t>
  </si>
  <si>
    <t>26031</t>
  </si>
  <si>
    <t>E356</t>
  </si>
  <si>
    <t>028053</t>
  </si>
  <si>
    <t>F148</t>
  </si>
  <si>
    <t>012120</t>
  </si>
  <si>
    <t>I688</t>
  </si>
  <si>
    <t>005120</t>
  </si>
  <si>
    <t>077031</t>
  </si>
  <si>
    <t>M256</t>
  </si>
  <si>
    <t>016032</t>
  </si>
  <si>
    <t>H197</t>
  </si>
  <si>
    <t>001924</t>
  </si>
  <si>
    <t>022924</t>
  </si>
  <si>
    <t>L076</t>
  </si>
  <si>
    <t>019924</t>
  </si>
  <si>
    <t>M146</t>
  </si>
  <si>
    <t>015925</t>
  </si>
  <si>
    <t>G908</t>
  </si>
  <si>
    <t>013925</t>
  </si>
  <si>
    <t>H208</t>
  </si>
  <si>
    <t>001925</t>
  </si>
  <si>
    <t>022925</t>
  </si>
  <si>
    <t>L079</t>
  </si>
  <si>
    <t>019925</t>
  </si>
  <si>
    <t>M148</t>
  </si>
  <si>
    <t>015926</t>
  </si>
  <si>
    <t>H016</t>
  </si>
  <si>
    <t>013926</t>
  </si>
  <si>
    <t>H260</t>
  </si>
  <si>
    <t>001926</t>
  </si>
  <si>
    <t>092010</t>
  </si>
  <si>
    <t>09011</t>
  </si>
  <si>
    <t>B383</t>
  </si>
  <si>
    <t>C538</t>
  </si>
  <si>
    <t>CAA CIA SRL - Via Maiella, 87 - CHIETI (CH) TEL. 0871/65939</t>
  </si>
  <si>
    <t>CAA CIA SRL - Via Tripio 94 - GUARDIAGRELE  (CH) TEL. 0871/800580</t>
  </si>
  <si>
    <t>CAA CIA SRL - Via Milano, 26 - LANCIANO (CH) TEL. 0872/712951</t>
  </si>
  <si>
    <t>CAA CIA SRL - Via Cavour, 40 - ORTONA (CH) TEL. 085/9067226</t>
  </si>
  <si>
    <t>CAA CIA SRL - Via Gioberti, 8/A - SAN SALVO (CH) TEL. 0873/341799</t>
  </si>
  <si>
    <t>CAA CIA SRL - C.so Mazzini, 39 - SCERNI  (CH) TEL. 0873/919719</t>
  </si>
  <si>
    <t>CAA CIA SRL - Via Maddalena, 91 - VASTO (CH) TEL. 0873/363230</t>
  </si>
  <si>
    <t>CAA CIA SRL - Via IV Novembre  - LORETO APRUTINO (PE) TEL. 085/8290292</t>
  </si>
  <si>
    <t>50018</t>
  </si>
  <si>
    <t>B962</t>
  </si>
  <si>
    <t>006041</t>
  </si>
  <si>
    <t>B941</t>
  </si>
  <si>
    <t>078041</t>
  </si>
  <si>
    <t>C763</t>
  </si>
  <si>
    <t>079041</t>
  </si>
  <si>
    <t>88013</t>
  </si>
  <si>
    <t>061041</t>
  </si>
  <si>
    <t>H441</t>
  </si>
  <si>
    <t>024089</t>
  </si>
  <si>
    <t>G307</t>
  </si>
  <si>
    <t>058090</t>
  </si>
  <si>
    <t>I146</t>
  </si>
  <si>
    <t>021905</t>
  </si>
  <si>
    <t>004124</t>
  </si>
  <si>
    <t>F309</t>
  </si>
  <si>
    <t>GALLICANO (LU)</t>
  </si>
  <si>
    <t>GIUNCUGNANO (LU)</t>
  </si>
  <si>
    <t>LUCCA (LU)</t>
  </si>
  <si>
    <t>MASSAROSA (LU)</t>
  </si>
  <si>
    <t>MINUCCIANO (LU)</t>
  </si>
  <si>
    <t>SAN MARTINO DI FINITA (CS)</t>
  </si>
  <si>
    <t>SAN NICOLA ARCELLA (CS)</t>
  </si>
  <si>
    <t>SAN PIETRO IN AMANTEA (CS)</t>
  </si>
  <si>
    <t>SAN PIETRO IN GUARANO (CS)</t>
  </si>
  <si>
    <t>SAN SOSTI (CS)</t>
  </si>
  <si>
    <t>SAN VINCENZO LA COSTA (CS)</t>
  </si>
  <si>
    <t>SANGINETO (CS)</t>
  </si>
  <si>
    <t>CUORGNE' (TO)</t>
  </si>
  <si>
    <t>DESERTES (TO)</t>
  </si>
  <si>
    <t>DRUENTO (TO)</t>
  </si>
  <si>
    <t>DRUSACCO (TO)</t>
  </si>
  <si>
    <t>EXILLES (TO)</t>
  </si>
  <si>
    <t>FAETTO (TO)</t>
  </si>
  <si>
    <t>FAVRIA (TO)</t>
  </si>
  <si>
    <t>FAVRIA-OGLIANICO (TO)</t>
  </si>
  <si>
    <t>FELETTO (TO)</t>
  </si>
  <si>
    <t>093999</t>
  </si>
  <si>
    <t>G823</t>
  </si>
  <si>
    <t>061067</t>
  </si>
  <si>
    <t>H210</t>
  </si>
  <si>
    <t>092067</t>
  </si>
  <si>
    <t>25048</t>
  </si>
  <si>
    <t>D391</t>
  </si>
  <si>
    <t>078068</t>
  </si>
  <si>
    <t>87066</t>
  </si>
  <si>
    <t>E678</t>
  </si>
  <si>
    <t>079068</t>
  </si>
  <si>
    <t>E806</t>
  </si>
  <si>
    <t>091068</t>
  </si>
  <si>
    <t>F667</t>
  </si>
  <si>
    <t>VICOLUNGO (NO)</t>
  </si>
  <si>
    <t>VIGANELLA (NO)</t>
  </si>
  <si>
    <t>VIGGIONA (NO)</t>
  </si>
  <si>
    <t>VIGNONE (NO)</t>
  </si>
  <si>
    <t>VILLADOSSOLA (NO)</t>
  </si>
  <si>
    <t>VILLETTE (NO)</t>
  </si>
  <si>
    <t>VINZAGLIO (NO)</t>
  </si>
  <si>
    <t>VOCOGNO E PRESTINONE (NO)</t>
  </si>
  <si>
    <t>VOGOGNA (NO)</t>
  </si>
  <si>
    <t>ZORNASCO (NO)</t>
  </si>
  <si>
    <t>ZOVERALLO (NO)</t>
  </si>
  <si>
    <t>ABBADIA ALPINA (TO)</t>
  </si>
  <si>
    <t>AGLIE' (TO)</t>
  </si>
  <si>
    <t>AIRASCA (TO)</t>
  </si>
  <si>
    <t>ALA DI STURA (TO)</t>
  </si>
  <si>
    <t>ALBIANO D'IVREA (TO)</t>
  </si>
  <si>
    <t>ALICE SUPERIORE (TO)</t>
  </si>
  <si>
    <t>ALMESE (TO)</t>
  </si>
  <si>
    <t>ALPETTE (TO)</t>
  </si>
  <si>
    <t>ALPIGNANO (TO)</t>
  </si>
  <si>
    <t>031704</t>
  </si>
  <si>
    <t>B575</t>
  </si>
  <si>
    <t>701704</t>
  </si>
  <si>
    <t>C788</t>
  </si>
  <si>
    <t>032704</t>
  </si>
  <si>
    <t>D090</t>
  </si>
  <si>
    <t>A194</t>
  </si>
  <si>
    <t>017002</t>
  </si>
  <si>
    <t>25030</t>
  </si>
  <si>
    <t>A060</t>
  </si>
  <si>
    <t>047002</t>
  </si>
  <si>
    <t>51031</t>
  </si>
  <si>
    <t>PISTOIA</t>
  </si>
  <si>
    <t>PT</t>
  </si>
  <si>
    <t>A071</t>
  </si>
  <si>
    <t>013002</t>
  </si>
  <si>
    <t>22050</t>
  </si>
  <si>
    <t>COMO</t>
  </si>
  <si>
    <t>CO</t>
  </si>
  <si>
    <t>A112</t>
  </si>
  <si>
    <t>097002</t>
  </si>
  <si>
    <t>23881</t>
  </si>
  <si>
    <t>LECCO</t>
  </si>
  <si>
    <t>LC</t>
  </si>
  <si>
    <t>061003</t>
  </si>
  <si>
    <t>81012</t>
  </si>
  <si>
    <t>CASERTA</t>
  </si>
  <si>
    <t>CE</t>
  </si>
  <si>
    <t>A243</t>
  </si>
  <si>
    <t>012003</t>
  </si>
  <si>
    <t>21021</t>
  </si>
  <si>
    <t>VARESE</t>
  </si>
  <si>
    <t>ISLANDA (I9)</t>
  </si>
  <si>
    <t>ISOLE CILENE (PASQUA E SA (S9)</t>
  </si>
  <si>
    <t>009058</t>
  </si>
  <si>
    <t>17044</t>
  </si>
  <si>
    <t>I946</t>
  </si>
  <si>
    <t>I287</t>
  </si>
  <si>
    <t>010057</t>
  </si>
  <si>
    <t>I475</t>
  </si>
  <si>
    <t>025057</t>
  </si>
  <si>
    <t>I876</t>
  </si>
  <si>
    <t>043057</t>
  </si>
  <si>
    <t>014018</t>
  </si>
  <si>
    <t>23022</t>
  </si>
  <si>
    <t>C623</t>
  </si>
  <si>
    <t>057018</t>
  </si>
  <si>
    <t>02022</t>
  </si>
  <si>
    <t>C841</t>
  </si>
  <si>
    <t>074006</t>
  </si>
  <si>
    <t>D422</t>
  </si>
  <si>
    <t>073006</t>
  </si>
  <si>
    <t>74022</t>
  </si>
  <si>
    <t>D754</t>
  </si>
  <si>
    <t>A722</t>
  </si>
  <si>
    <t>089006</t>
  </si>
  <si>
    <t>96013</t>
  </si>
  <si>
    <t>B787</t>
  </si>
  <si>
    <t>050006</t>
  </si>
  <si>
    <t>56040</t>
  </si>
  <si>
    <t>B878</t>
  </si>
  <si>
    <t>053006</t>
  </si>
  <si>
    <t>58043</t>
  </si>
  <si>
    <t>C310</t>
  </si>
  <si>
    <t>102006</t>
  </si>
  <si>
    <t>89816</t>
  </si>
  <si>
    <t>C581</t>
  </si>
  <si>
    <t>099006</t>
  </si>
  <si>
    <t>47836</t>
  </si>
  <si>
    <t>091029</t>
  </si>
  <si>
    <t>D968</t>
  </si>
  <si>
    <t>092029</t>
  </si>
  <si>
    <t>09035</t>
  </si>
  <si>
    <t>E085</t>
  </si>
  <si>
    <t>096029</t>
  </si>
  <si>
    <t>E552</t>
  </si>
  <si>
    <t>054029</t>
  </si>
  <si>
    <t>06057</t>
  </si>
  <si>
    <t>F456</t>
  </si>
  <si>
    <t>048029</t>
  </si>
  <si>
    <t>50045</t>
  </si>
  <si>
    <t>033029</t>
  </si>
  <si>
    <t>F885</t>
  </si>
  <si>
    <t>051029</t>
  </si>
  <si>
    <t>52026</t>
  </si>
  <si>
    <t>G552</t>
  </si>
  <si>
    <t>102029</t>
  </si>
  <si>
    <t>89813</t>
  </si>
  <si>
    <t>G785</t>
  </si>
  <si>
    <t>084029</t>
  </si>
  <si>
    <t>H148</t>
  </si>
  <si>
    <t>052029</t>
  </si>
  <si>
    <t>53020</t>
  </si>
  <si>
    <t>H911</t>
  </si>
  <si>
    <t>059029</t>
  </si>
  <si>
    <t>I832</t>
  </si>
  <si>
    <t>077029</t>
  </si>
  <si>
    <t>75028</t>
  </si>
  <si>
    <t>L477</t>
  </si>
  <si>
    <t>PERRERO (TO)</t>
  </si>
  <si>
    <t>PERTUSIO (TO)</t>
  </si>
  <si>
    <t>PESSINETTO (TO)</t>
  </si>
  <si>
    <t>PIANEZZA (TO)</t>
  </si>
  <si>
    <t>PIAZZO (TO)</t>
  </si>
  <si>
    <t>PINASCA (TO)</t>
  </si>
  <si>
    <t>PINEROLO (TO)</t>
  </si>
  <si>
    <t>PINO TORINESE (TO)</t>
  </si>
  <si>
    <t>PIOBESI TORINESE (TO)</t>
  </si>
  <si>
    <t>PIOSSASCO (TO)</t>
  </si>
  <si>
    <t>C128</t>
  </si>
  <si>
    <t>049016</t>
  </si>
  <si>
    <t>57039</t>
  </si>
  <si>
    <t>H297</t>
  </si>
  <si>
    <t>016016</t>
  </si>
  <si>
    <t>24052</t>
  </si>
  <si>
    <t>A528</t>
  </si>
  <si>
    <t>004016</t>
  </si>
  <si>
    <t>12081</t>
  </si>
  <si>
    <t>A735</t>
  </si>
  <si>
    <t>D149</t>
  </si>
  <si>
    <t>005063</t>
  </si>
  <si>
    <t>F254</t>
  </si>
  <si>
    <t>024063</t>
  </si>
  <si>
    <t>F486</t>
  </si>
  <si>
    <t>058063</t>
  </si>
  <si>
    <t>F545</t>
  </si>
  <si>
    <t>030063</t>
  </si>
  <si>
    <t>F760</t>
  </si>
  <si>
    <t>023063</t>
  </si>
  <si>
    <t>H522</t>
  </si>
  <si>
    <t>082063</t>
  </si>
  <si>
    <t>H797</t>
  </si>
  <si>
    <t>060063</t>
  </si>
  <si>
    <t>03047</t>
  </si>
  <si>
    <t>H880</t>
  </si>
  <si>
    <t>020063</t>
  </si>
  <si>
    <t>065804</t>
  </si>
  <si>
    <t>D866</t>
  </si>
  <si>
    <t>083804</t>
  </si>
  <si>
    <t>E442</t>
  </si>
  <si>
    <t>044804</t>
  </si>
  <si>
    <t>E612</t>
  </si>
  <si>
    <t>072804</t>
  </si>
  <si>
    <t>E697</t>
  </si>
  <si>
    <t>031804</t>
  </si>
  <si>
    <t>SANTO STEFANO DEL MONTE D (BG)</t>
  </si>
  <si>
    <t>SANT'OMOBONO IMAGNA (BG)</t>
  </si>
  <si>
    <t>SARNICO (BG)</t>
  </si>
  <si>
    <t>TORREGLIA (PD)</t>
  </si>
  <si>
    <t>TREBASELEGHE (PD)</t>
  </si>
  <si>
    <t>TRIBANO (PD)</t>
  </si>
  <si>
    <t>URBANA (PD)</t>
  </si>
  <si>
    <t>VEGGIANO (PD)</t>
  </si>
  <si>
    <t>VESCOVANA (PD)</t>
  </si>
  <si>
    <t>VIGHIZZOLO D'ESTE (PD)</t>
  </si>
  <si>
    <t>VIGODARZERE (PD)</t>
  </si>
  <si>
    <t>VIGONZA (PD)</t>
  </si>
  <si>
    <t>VILLA DEL CONTE (PD)</t>
  </si>
  <si>
    <t>VILLA ESTENSE (PD)</t>
  </si>
  <si>
    <t>VILLAFRANCA PADOVANA (PD)</t>
  </si>
  <si>
    <t>VILLANOVA DI CAMPOSAMPIER (PD)</t>
  </si>
  <si>
    <t>VO (PD)</t>
  </si>
  <si>
    <t>73017</t>
  </si>
  <si>
    <t>I059</t>
  </si>
  <si>
    <t>I99070</t>
  </si>
  <si>
    <t>Z100</t>
  </si>
  <si>
    <t>016071</t>
  </si>
  <si>
    <t>C506</t>
  </si>
  <si>
    <t>013071</t>
  </si>
  <si>
    <t>C787</t>
  </si>
  <si>
    <t>022071</t>
  </si>
  <si>
    <t>D246</t>
  </si>
  <si>
    <t>091071</t>
  </si>
  <si>
    <t>17037</t>
  </si>
  <si>
    <t>G076</t>
  </si>
  <si>
    <t>041043</t>
  </si>
  <si>
    <t>61045</t>
  </si>
  <si>
    <t>G453</t>
  </si>
  <si>
    <t>096043</t>
  </si>
  <si>
    <t>13844</t>
  </si>
  <si>
    <t>G577</t>
  </si>
  <si>
    <t>048043</t>
  </si>
  <si>
    <t>50019</t>
  </si>
  <si>
    <t>I684</t>
  </si>
  <si>
    <t>102043</t>
  </si>
  <si>
    <t>I945</t>
  </si>
  <si>
    <t>033043</t>
  </si>
  <si>
    <t>L348</t>
  </si>
  <si>
    <t>035043</t>
  </si>
  <si>
    <t>L820</t>
  </si>
  <si>
    <t>058043</t>
  </si>
  <si>
    <t>00045</t>
  </si>
  <si>
    <t>D972</t>
  </si>
  <si>
    <t>082043</t>
  </si>
  <si>
    <t>E350</t>
  </si>
  <si>
    <t>080043</t>
  </si>
  <si>
    <t>CASTIGLIONE DI GARFAGNANA (LU)</t>
  </si>
  <si>
    <t>COMUNE NON IDENTIFICATO D (LU)</t>
  </si>
  <si>
    <t>COREGLIA ANTELMINELLI (LU)</t>
  </si>
  <si>
    <t>FABBRICHE DI VALLICO (LU)</t>
  </si>
  <si>
    <t>FORTE DEI MARMI (LU)</t>
  </si>
  <si>
    <t>FOSCIANDORA (LU)</t>
  </si>
  <si>
    <t>MORROVALLE (MC)</t>
  </si>
  <si>
    <t>MUCCIA (MC)</t>
  </si>
  <si>
    <t>PENNA SAN GIOVANNI (MC)</t>
  </si>
  <si>
    <t>PETRIOLO (MC)</t>
  </si>
  <si>
    <t>PIEVE TORINA (MC)</t>
  </si>
  <si>
    <t>PIEVEBOVIGLIANA (MC)</t>
  </si>
  <si>
    <t>PIORACO (MC)</t>
  </si>
  <si>
    <t>SAN FLORIANO DEL COLLIO (GO)</t>
  </si>
  <si>
    <t>GERMASINO (CO)</t>
  </si>
  <si>
    <t>GIRONICO (CO)</t>
  </si>
  <si>
    <t>CAA CONFAGRICOLTURA s.r.l. - Via Spezioli, 56 - CHIETI (CH) TEL. 0871/403899</t>
  </si>
  <si>
    <t>CAA CONFAGRICOLTURA s.r.l. - Via Vico del Canto, 32 - TERAMO (TE) TEL. 0861/243919</t>
  </si>
  <si>
    <t>CAA CONFAGRICOLTURA s.r.l. - Vico casale, 12 - ATRI (TE) TEL. 085/8710154</t>
  </si>
  <si>
    <t>CAA CONFAGRICOLTURA s.r.l. - Via Cesare De Lollis, 86 - CHIETI (CH) TEL. 0871/321455</t>
  </si>
  <si>
    <t>CAA CONFAGRICOLTURA s.r.l. - Via B. Croce, 6 - TORNARECCIO (CH) TEL. 0872/868274</t>
  </si>
  <si>
    <t>CAA CONFAGRICOLTURA s.r.l. - Via Piana la Fara, 1 - ATESSA (CH) TEL. 0872/888045</t>
  </si>
  <si>
    <t>CAA CONFAGRICOLTURA s.r.l. - Via dello Splendore, 39 bis - GIULIANOVA  (TE) TEL. 085/8005338</t>
  </si>
  <si>
    <t>CAA CONFAGRICOLTURA s.r.l. - Via Stradonetto, 42 - PESCARA (PE) TEL. 085/4311592</t>
  </si>
  <si>
    <t>CAA COPAGRI - Via  Marcoan. Colonna, 48 - AVEZZANO (AQ) TEL. 0863/416856</t>
  </si>
  <si>
    <t>CAA COPAGRI - C.so Mazzini 371 - VASTO (CH) TEL. 0873/59389</t>
  </si>
  <si>
    <t xml:space="preserve">CAA COPAGRI - Via Staripola, 5 - CASALANGUIDA (CH) TEL. </t>
  </si>
  <si>
    <t>COMAZZO (MI)</t>
  </si>
  <si>
    <t>33034</t>
  </si>
  <si>
    <t>D461</t>
  </si>
  <si>
    <t>058037</t>
  </si>
  <si>
    <t>D586</t>
  </si>
  <si>
    <t>097037</t>
  </si>
  <si>
    <t>23846</t>
  </si>
  <si>
    <t>B131</t>
  </si>
  <si>
    <t>005018</t>
  </si>
  <si>
    <t>B633</t>
  </si>
  <si>
    <t>004088</t>
  </si>
  <si>
    <t>D523</t>
  </si>
  <si>
    <t>006088</t>
  </si>
  <si>
    <t>E543</t>
  </si>
  <si>
    <t>079088</t>
  </si>
  <si>
    <t>G034</t>
  </si>
  <si>
    <t>064088</t>
  </si>
  <si>
    <t>I219</t>
  </si>
  <si>
    <t>063088</t>
  </si>
  <si>
    <t>033031</t>
  </si>
  <si>
    <t>G399</t>
  </si>
  <si>
    <t>CAA CIA SRL - Via Teatro Antico, 5 - TERAMO (TE) TEL. 0861/244452</t>
  </si>
  <si>
    <t>CAA CONFAGRICOLTURA s.r.l. - Via  Marcoan. Colonna, 41 - L'AQUILA (AQ) TEL. 0863/441179</t>
  </si>
  <si>
    <t>CANAPA S.R.L.  - Via Nuova 84 - AVEZZANO (AQ) TEL. 0863/497127</t>
  </si>
  <si>
    <t>VERDESINA (TN)</t>
  </si>
  <si>
    <t>ROCCA DI NETO (KR)</t>
  </si>
  <si>
    <t>ROCCABERNARDA (KR)</t>
  </si>
  <si>
    <t>SAN MAURO MARCHESATO (KR)</t>
  </si>
  <si>
    <t>SAN NICOLA DELL'ALTO (KR)</t>
  </si>
  <si>
    <t>SANTA SEVERINA (KR)</t>
  </si>
  <si>
    <t>SAVELLI (KR)</t>
  </si>
  <si>
    <t>SCANDALE (KR)</t>
  </si>
  <si>
    <t>STRONGOLI (KR)</t>
  </si>
  <si>
    <t>CANAPA S.R.L.  - Via Nazionale, 138 - ALTINO (CH) TEL. 0872/985155</t>
  </si>
  <si>
    <t>CANAPA S.R.L.  - Via Arroccamento, 2 - TOLLO (CH ) TEL. 0871/961969</t>
  </si>
  <si>
    <t>CAA ACLI SRL - Via Nicolini, 7 - CHIETI (CH ) TEL. 0871/69392</t>
  </si>
  <si>
    <t>CAA ACLI SRL - Via Trento e Trieste, 8 - TERAMO (TE) TEL. 0861/243804</t>
  </si>
  <si>
    <t>CAA ACLI SRL - P.zza Umberto I, 7 - CHIETI (CH ) TEL. 0871/348781</t>
  </si>
  <si>
    <t>19018</t>
  </si>
  <si>
    <t>L774</t>
  </si>
  <si>
    <t>016030</t>
  </si>
  <si>
    <t>A963</t>
  </si>
  <si>
    <t>G109</t>
  </si>
  <si>
    <t>006172</t>
  </si>
  <si>
    <t>L143</t>
  </si>
  <si>
    <t>015172</t>
  </si>
  <si>
    <t>G502</t>
  </si>
  <si>
    <t>016172</t>
  </si>
  <si>
    <t>G867</t>
  </si>
  <si>
    <t>017172</t>
  </si>
  <si>
    <t>H865</t>
  </si>
  <si>
    <t>018172</t>
  </si>
  <si>
    <t>017910</t>
  </si>
  <si>
    <t>M068</t>
  </si>
  <si>
    <t>017911</t>
  </si>
  <si>
    <t>B700</t>
  </si>
  <si>
    <t>001911</t>
  </si>
  <si>
    <t>999911</t>
  </si>
  <si>
    <t>F834</t>
  </si>
  <si>
    <t>E964</t>
  </si>
  <si>
    <t>095806</t>
  </si>
  <si>
    <t>G967</t>
  </si>
  <si>
    <t>023815</t>
  </si>
  <si>
    <t>H133</t>
  </si>
  <si>
    <t>044815</t>
  </si>
  <si>
    <t>H136</t>
  </si>
  <si>
    <t>030815</t>
  </si>
  <si>
    <t>G348</t>
  </si>
  <si>
    <t>020054</t>
  </si>
  <si>
    <t>46018</t>
  </si>
  <si>
    <t>H652</t>
  </si>
  <si>
    <t>098054</t>
  </si>
  <si>
    <t>26867</t>
  </si>
  <si>
    <t>I815</t>
  </si>
  <si>
    <t>071054</t>
  </si>
  <si>
    <t>71047</t>
  </si>
  <si>
    <t>I962</t>
  </si>
  <si>
    <t>075054</t>
  </si>
  <si>
    <t>F916</t>
  </si>
  <si>
    <t>I99054</t>
  </si>
  <si>
    <t>Z145</t>
  </si>
  <si>
    <t>001055</t>
  </si>
  <si>
    <t>B705</t>
  </si>
  <si>
    <t>45027</t>
  </si>
  <si>
    <t>L359</t>
  </si>
  <si>
    <t>I99047</t>
  </si>
  <si>
    <t>Z130</t>
  </si>
  <si>
    <t>I090</t>
  </si>
  <si>
    <t>I152</t>
  </si>
  <si>
    <t>001254</t>
  </si>
  <si>
    <t>I154</t>
  </si>
  <si>
    <t>001255</t>
  </si>
  <si>
    <t>10057</t>
  </si>
  <si>
    <t>C452</t>
  </si>
  <si>
    <t>017055</t>
  </si>
  <si>
    <t>33028</t>
  </si>
  <si>
    <t>L195</t>
  </si>
  <si>
    <t>013121</t>
  </si>
  <si>
    <t>22045</t>
  </si>
  <si>
    <t>E428</t>
  </si>
  <si>
    <t>006121</t>
  </si>
  <si>
    <t>15076</t>
  </si>
  <si>
    <t>ARCADE (TV)</t>
  </si>
  <si>
    <t>ASOLO (TV)</t>
  </si>
  <si>
    <t>BORSO DEL GRAPPA (TV)</t>
  </si>
  <si>
    <t>BREDA DI PIAVE (TV)</t>
  </si>
  <si>
    <t>CAERANO DI SAN MARCO (TV)</t>
  </si>
  <si>
    <t>CAPPELLA MAGGIORE (TV)</t>
  </si>
  <si>
    <t>CARBONERA (TV)</t>
  </si>
  <si>
    <t>CASALE SUL SILE (TV)</t>
  </si>
  <si>
    <t>CASIER (TV)</t>
  </si>
  <si>
    <t>CASTELCUCCO (TV)</t>
  </si>
  <si>
    <t>CASTELFRANCO VENETO (TV)</t>
  </si>
  <si>
    <t>BARRALI (CA)</t>
  </si>
  <si>
    <t>BARUMINI (CA)</t>
  </si>
  <si>
    <t>BUGGERRU (CA)</t>
  </si>
  <si>
    <t>BURCEI (CA)</t>
  </si>
  <si>
    <t>CAGLIARI (CA)</t>
  </si>
  <si>
    <t>CALASETTA (CA)</t>
  </si>
  <si>
    <t>CAPOTERRA (CA)</t>
  </si>
  <si>
    <t>CARBONIA (CA)</t>
  </si>
  <si>
    <t>CARLOFORTE (CA)</t>
  </si>
  <si>
    <t>CASTIADAS (CA)</t>
  </si>
  <si>
    <t>COLLINAS (CA)</t>
  </si>
  <si>
    <t>COMUNE NON IDENTIFICATO D (CA)</t>
  </si>
  <si>
    <t>02021</t>
  </si>
  <si>
    <t>MONTANERA (CN)</t>
  </si>
  <si>
    <t>MONTELUPO ALBESE (CN)</t>
  </si>
  <si>
    <t>MONTEMALE DI CUNEO (CN)</t>
  </si>
  <si>
    <t>BELGIOIOSO (PV)</t>
  </si>
  <si>
    <t>AVUGLIONE E VERNONE (TO)</t>
  </si>
  <si>
    <t>022889</t>
  </si>
  <si>
    <t>019889</t>
  </si>
  <si>
    <t>Z613</t>
  </si>
  <si>
    <t>S99525</t>
  </si>
  <si>
    <t>M278</t>
  </si>
  <si>
    <t>016104</t>
  </si>
  <si>
    <t>D697</t>
  </si>
  <si>
    <t>36056</t>
  </si>
  <si>
    <t>L156</t>
  </si>
  <si>
    <t>019104</t>
  </si>
  <si>
    <t>B439</t>
  </si>
  <si>
    <t>035009</t>
  </si>
  <si>
    <t>42012</t>
  </si>
  <si>
    <t>B499</t>
  </si>
  <si>
    <t>020009</t>
  </si>
  <si>
    <t>B739</t>
  </si>
  <si>
    <t>026009</t>
  </si>
  <si>
    <t>31032</t>
  </si>
  <si>
    <t>B879</t>
  </si>
  <si>
    <t>098009</t>
  </si>
  <si>
    <t>26831</t>
  </si>
  <si>
    <t>B899</t>
  </si>
  <si>
    <t>050009</t>
  </si>
  <si>
    <t>56022</t>
  </si>
  <si>
    <t>C113</t>
  </si>
  <si>
    <t>C097</t>
  </si>
  <si>
    <t>058024</t>
  </si>
  <si>
    <t>24100</t>
  </si>
  <si>
    <t>H996</t>
  </si>
  <si>
    <t>027044</t>
  </si>
  <si>
    <t>M308</t>
  </si>
  <si>
    <t>022044</t>
  </si>
  <si>
    <t>B964</t>
  </si>
  <si>
    <t>I99044</t>
  </si>
  <si>
    <t>Z113</t>
  </si>
  <si>
    <t>082025</t>
  </si>
  <si>
    <t>CANAPA S.R.L.  - Via S.P. 538, Km. 7.4 - ORTONA (CH) TEL. 085/9031303</t>
  </si>
  <si>
    <t>CERVASCA (CN)</t>
  </si>
  <si>
    <t>076070</t>
  </si>
  <si>
    <t>85048</t>
  </si>
  <si>
    <t>H590</t>
  </si>
  <si>
    <t>070070</t>
  </si>
  <si>
    <t>86027</t>
  </si>
  <si>
    <t>I023</t>
  </si>
  <si>
    <t>H149</t>
  </si>
  <si>
    <t>080815</t>
  </si>
  <si>
    <t>H709</t>
  </si>
  <si>
    <t>004815</t>
  </si>
  <si>
    <t>H747</t>
  </si>
  <si>
    <t>005815</t>
  </si>
  <si>
    <t>I070</t>
  </si>
  <si>
    <t>032815</t>
  </si>
  <si>
    <t>013816</t>
  </si>
  <si>
    <t>A800</t>
  </si>
  <si>
    <t>031816</t>
  </si>
  <si>
    <t>A867</t>
  </si>
  <si>
    <t>003816</t>
  </si>
  <si>
    <t>I313</t>
  </si>
  <si>
    <t>001936</t>
  </si>
  <si>
    <t>022936</t>
  </si>
  <si>
    <t>L863</t>
  </si>
  <si>
    <t>015937</t>
  </si>
  <si>
    <t>H374</t>
  </si>
  <si>
    <t>013937</t>
  </si>
  <si>
    <t>022045</t>
  </si>
  <si>
    <t>38082</t>
  </si>
  <si>
    <t>C183</t>
  </si>
  <si>
    <t>012045</t>
  </si>
  <si>
    <t>C181</t>
  </si>
  <si>
    <t>058045</t>
  </si>
  <si>
    <t>E091</t>
  </si>
  <si>
    <t>030045</t>
  </si>
  <si>
    <t>E179</t>
  </si>
  <si>
    <t>021045</t>
  </si>
  <si>
    <t>E829</t>
  </si>
  <si>
    <t>023045</t>
  </si>
  <si>
    <t>B876</t>
  </si>
  <si>
    <t>021019</t>
  </si>
  <si>
    <t>C254</t>
  </si>
  <si>
    <t>071019</t>
  </si>
  <si>
    <t>C237</t>
  </si>
  <si>
    <t>023024</t>
  </si>
  <si>
    <t>C412</t>
  </si>
  <si>
    <t>056024</t>
  </si>
  <si>
    <t>088009</t>
  </si>
  <si>
    <t>97100</t>
  </si>
  <si>
    <t>H163</t>
  </si>
  <si>
    <t>015009</t>
  </si>
  <si>
    <t>A389</t>
  </si>
  <si>
    <t>017009</t>
  </si>
  <si>
    <t>25021</t>
  </si>
  <si>
    <t>A569</t>
  </si>
  <si>
    <t>002009</t>
  </si>
  <si>
    <t>15060</t>
  </si>
  <si>
    <t>ALESSANDRIA</t>
  </si>
  <si>
    <t>AL</t>
  </si>
  <si>
    <t>034805</t>
  </si>
  <si>
    <t>G689</t>
  </si>
  <si>
    <t>092805</t>
  </si>
  <si>
    <t>G701</t>
  </si>
  <si>
    <t>063805</t>
  </si>
  <si>
    <t>G706</t>
  </si>
  <si>
    <t>047805</t>
  </si>
  <si>
    <t>G899</t>
  </si>
  <si>
    <t>048805</t>
  </si>
  <si>
    <t>H617</t>
  </si>
  <si>
    <t>064805</t>
  </si>
  <si>
    <t>DELICETO (FG)</t>
  </si>
  <si>
    <t>PATRIGNONE (AP)</t>
  </si>
  <si>
    <t>PEDASO (AP)</t>
  </si>
  <si>
    <t>PETRITOLI (AP)</t>
  </si>
  <si>
    <t>TERZOLAS (TN)</t>
  </si>
  <si>
    <t>VALLEPIETRA (RM)</t>
  </si>
  <si>
    <t>061038</t>
  </si>
  <si>
    <t>81035</t>
  </si>
  <si>
    <t>D884</t>
  </si>
  <si>
    <t>076038</t>
  </si>
  <si>
    <t>VOLPEDO (AL)</t>
  </si>
  <si>
    <t>VOLPEGLINO (AL)</t>
  </si>
  <si>
    <t>VOLTAGGIO (AL)</t>
  </si>
  <si>
    <t>AGLIANO (AT)</t>
  </si>
  <si>
    <t>ALBUGNANO (AT)</t>
  </si>
  <si>
    <t>SAN MAURO PASCOLI (FO)</t>
  </si>
  <si>
    <t>SANTA SOFIA (FO)</t>
  </si>
  <si>
    <t>SANTARCANGELO DI ROMAGNA (FO)</t>
  </si>
  <si>
    <t>SARSINA (FO)</t>
  </si>
  <si>
    <t>SAVIGNANO SUL RUBICONE (FO)</t>
  </si>
  <si>
    <t>SOGLIANO AL RUBICONE (FO)</t>
  </si>
  <si>
    <t>OLLASTRA (OR)</t>
  </si>
  <si>
    <t>ORISTANO (OR)</t>
  </si>
  <si>
    <t>PALMAS ARBOREA (OR)</t>
  </si>
  <si>
    <t>E541</t>
  </si>
  <si>
    <t>013819</t>
  </si>
  <si>
    <t>A873</t>
  </si>
  <si>
    <t>003819</t>
  </si>
  <si>
    <t>063078</t>
  </si>
  <si>
    <t>I652</t>
  </si>
  <si>
    <t>070078</t>
  </si>
  <si>
    <t>86039</t>
  </si>
  <si>
    <t>L113</t>
  </si>
  <si>
    <t>090078</t>
  </si>
  <si>
    <t>D011</t>
  </si>
  <si>
    <t>002048</t>
  </si>
  <si>
    <t>D132</t>
  </si>
  <si>
    <t>SAN PAOLO DI CIVITATE (FG)</t>
  </si>
  <si>
    <t>SAN SEVERO (FG)</t>
  </si>
  <si>
    <t>SANNICANDRO GARGANICO (FG)</t>
  </si>
  <si>
    <t>SANT'AGATA DI PUGLIA (FG)</t>
  </si>
  <si>
    <t>SERRACAPRIOLA (FG)</t>
  </si>
  <si>
    <t>STORNARA (FG)</t>
  </si>
  <si>
    <t>STORNARELLA (FG)</t>
  </si>
  <si>
    <t>COMUNE NON IDENTIFICATO D (GE)</t>
  </si>
  <si>
    <t>FAETO (FG)</t>
  </si>
  <si>
    <t>FOGGIA (FG)</t>
  </si>
  <si>
    <t>ISCHITELLA (FG)</t>
  </si>
  <si>
    <t>ISOLE TREMITI (FG)</t>
  </si>
  <si>
    <t>LESINA (FG)</t>
  </si>
  <si>
    <t>LUCERA (FG)</t>
  </si>
  <si>
    <t>028014</t>
  </si>
  <si>
    <t>IVANO-FRACENA (TN)</t>
  </si>
  <si>
    <t>LAGUNA'-MUSTE' (TN)</t>
  </si>
  <si>
    <t>LARDARO (TN)</t>
  </si>
  <si>
    <t>LARIDO (TN)</t>
  </si>
  <si>
    <t>LASES (TN)</t>
  </si>
  <si>
    <t>LASINO (TN)</t>
  </si>
  <si>
    <t>LAVARONE (TN)</t>
  </si>
  <si>
    <t>SAN GIACOMO VERCELLESE (VC)</t>
  </si>
  <si>
    <t>SAN GIUSEPPE DI CASTO (VC)</t>
  </si>
  <si>
    <t>SAN PAOLO CERVO (VC)</t>
  </si>
  <si>
    <t>SANDIGLIANO (VC)</t>
  </si>
  <si>
    <t>SANTHIA' (VC)</t>
  </si>
  <si>
    <t>SCOPA (VC)</t>
  </si>
  <si>
    <t>D022</t>
  </si>
  <si>
    <t>006072</t>
  </si>
  <si>
    <t>15035</t>
  </si>
  <si>
    <t>LEGOS (TN)</t>
  </si>
  <si>
    <t>SALI VERCELLESE (VC)</t>
  </si>
  <si>
    <t>SALUGGIA (VC)</t>
  </si>
  <si>
    <t>SALUSSOLA (VC)</t>
  </si>
  <si>
    <t>CARPIGNANO SALENTINO (LE)</t>
  </si>
  <si>
    <t>CASARANO (LE)</t>
  </si>
  <si>
    <t>Z322</t>
  </si>
  <si>
    <t>S99346</t>
  </si>
  <si>
    <t>F401</t>
  </si>
  <si>
    <t>058035</t>
  </si>
  <si>
    <t>C900</t>
  </si>
  <si>
    <t>063035</t>
  </si>
  <si>
    <t>80054</t>
  </si>
  <si>
    <t>E131</t>
  </si>
  <si>
    <t>096004</t>
  </si>
  <si>
    <t>13900</t>
  </si>
  <si>
    <t>A859</t>
  </si>
  <si>
    <t>011004</t>
  </si>
  <si>
    <t>A932</t>
  </si>
  <si>
    <t>070004</t>
  </si>
  <si>
    <t>86041</t>
  </si>
  <si>
    <t>A971</t>
  </si>
  <si>
    <t>048004</t>
  </si>
  <si>
    <t>50032</t>
  </si>
  <si>
    <t>B036</t>
  </si>
  <si>
    <t>026004</t>
  </si>
  <si>
    <t>B061</t>
  </si>
  <si>
    <t>039004</t>
  </si>
  <si>
    <t>48013</t>
  </si>
  <si>
    <t>B188</t>
  </si>
  <si>
    <t>089004</t>
  </si>
  <si>
    <t>B287</t>
  </si>
  <si>
    <t>077004</t>
  </si>
  <si>
    <t>B391</t>
  </si>
  <si>
    <t>085004</t>
  </si>
  <si>
    <t>020001</t>
  </si>
  <si>
    <t>46011</t>
  </si>
  <si>
    <t>MANTOVA</t>
  </si>
  <si>
    <t>MN</t>
  </si>
  <si>
    <t>A038</t>
  </si>
  <si>
    <t>024001</t>
  </si>
  <si>
    <t>36020</t>
  </si>
  <si>
    <t>VICENZA</t>
  </si>
  <si>
    <t>VI</t>
  </si>
  <si>
    <t>A093</t>
  </si>
  <si>
    <t>L180</t>
  </si>
  <si>
    <t>075072</t>
  </si>
  <si>
    <t>I172</t>
  </si>
  <si>
    <t>I99072</t>
  </si>
  <si>
    <t>Z138</t>
  </si>
  <si>
    <t>001073</t>
  </si>
  <si>
    <t>E515</t>
  </si>
  <si>
    <t>075044</t>
  </si>
  <si>
    <t>F109</t>
  </si>
  <si>
    <t>026044</t>
  </si>
  <si>
    <t>F332</t>
  </si>
  <si>
    <t>098044</t>
  </si>
  <si>
    <t>26816</t>
  </si>
  <si>
    <t>G171</t>
  </si>
  <si>
    <t>036044</t>
  </si>
  <si>
    <t>41019</t>
  </si>
  <si>
    <t>I802</t>
  </si>
  <si>
    <t>093044</t>
  </si>
  <si>
    <t>33097</t>
  </si>
  <si>
    <t>I904</t>
  </si>
  <si>
    <t>092044</t>
  </si>
  <si>
    <t>G133</t>
  </si>
  <si>
    <t>029044</t>
  </si>
  <si>
    <t>026073</t>
  </si>
  <si>
    <t>I103</t>
  </si>
  <si>
    <t>013073</t>
  </si>
  <si>
    <t>004073</t>
  </si>
  <si>
    <t>D062</t>
  </si>
  <si>
    <t>018073</t>
  </si>
  <si>
    <t>27052</t>
  </si>
  <si>
    <t>SONA (VR)</t>
  </si>
  <si>
    <t>SORGA' (VR)</t>
  </si>
  <si>
    <t>TERRAZZO (VR)</t>
  </si>
  <si>
    <t>TORRI DEL BENACO (VR)</t>
  </si>
  <si>
    <t>TREGNAGO (VR)</t>
  </si>
  <si>
    <t>TREVENZUOLO (VR)</t>
  </si>
  <si>
    <t>VALEGGIO SUL MINCIO (VR)</t>
  </si>
  <si>
    <t>073</t>
  </si>
  <si>
    <t>09043</t>
  </si>
  <si>
    <t>F808</t>
  </si>
  <si>
    <t>A069</t>
  </si>
  <si>
    <t>009001</t>
  </si>
  <si>
    <t>17021</t>
  </si>
  <si>
    <t>SAVONA</t>
  </si>
  <si>
    <t>SV</t>
  </si>
  <si>
    <t>M212</t>
  </si>
  <si>
    <t>065116</t>
  </si>
  <si>
    <t>84100</t>
  </si>
  <si>
    <t>D653</t>
  </si>
  <si>
    <t>041018</t>
  </si>
  <si>
    <t>D808</t>
  </si>
  <si>
    <t>036018</t>
  </si>
  <si>
    <t>41023</t>
  </si>
  <si>
    <t>E426</t>
  </si>
  <si>
    <t>011018</t>
  </si>
  <si>
    <t>19010</t>
  </si>
  <si>
    <t>E842</t>
  </si>
  <si>
    <t>047018</t>
  </si>
  <si>
    <t>H744</t>
  </si>
  <si>
    <t>G157</t>
  </si>
  <si>
    <t>080034</t>
  </si>
  <si>
    <t>D619</t>
  </si>
  <si>
    <t>083034</t>
  </si>
  <si>
    <t>98036</t>
  </si>
  <si>
    <t>E142</t>
  </si>
  <si>
    <t>CAPRARICA DI LECCE (LE)</t>
  </si>
  <si>
    <t>CARMIANO (LE)</t>
  </si>
  <si>
    <t>030071</t>
  </si>
  <si>
    <t>33026</t>
  </si>
  <si>
    <t>G300</t>
  </si>
  <si>
    <t>021071</t>
  </si>
  <si>
    <t>H189</t>
  </si>
  <si>
    <t>083071</t>
  </si>
  <si>
    <t>H405</t>
  </si>
  <si>
    <t>076071</t>
  </si>
  <si>
    <t>85056</t>
  </si>
  <si>
    <t>H641</t>
  </si>
  <si>
    <t>070071</t>
  </si>
  <si>
    <t>I122</t>
  </si>
  <si>
    <t>060071</t>
  </si>
  <si>
    <t>I669</t>
  </si>
  <si>
    <t>FRASSO SABINO (RI)</t>
  </si>
  <si>
    <t>GRECCIO (RI)</t>
  </si>
  <si>
    <t>LABRO (RI)</t>
  </si>
  <si>
    <t>LEONESSA (RI)</t>
  </si>
  <si>
    <t>LONGONE SABINO (RI)</t>
  </si>
  <si>
    <t>GARBAGNA NOVARESE (NO)</t>
  </si>
  <si>
    <t>GARGALLO (NO)</t>
  </si>
  <si>
    <t>GATTICO (NO)</t>
  </si>
  <si>
    <t>GERMAGNO (NO)</t>
  </si>
  <si>
    <t>GHEMME (NO)</t>
  </si>
  <si>
    <t>GHEVIO (NO)</t>
  </si>
  <si>
    <t>GHIFFA (NO)</t>
  </si>
  <si>
    <t>GIGNESE (NO)</t>
  </si>
  <si>
    <t>GOZZANO (NO)</t>
  </si>
  <si>
    <t>GRAGLIA PIANA (NO)</t>
  </si>
  <si>
    <t>ROMANO' BRIANZA (CO)</t>
  </si>
  <si>
    <t>RONAGO (CO)</t>
  </si>
  <si>
    <t>RONGIO (CO)</t>
  </si>
  <si>
    <t>I340</t>
  </si>
  <si>
    <t>006825</t>
  </si>
  <si>
    <t>L683</t>
  </si>
  <si>
    <t>013826</t>
  </si>
  <si>
    <t>B253</t>
  </si>
  <si>
    <t>015826</t>
  </si>
  <si>
    <t>B327</t>
  </si>
  <si>
    <t>003826</t>
  </si>
  <si>
    <t>B421</t>
  </si>
  <si>
    <t>012826</t>
  </si>
  <si>
    <t>B495</t>
  </si>
  <si>
    <t>019826</t>
  </si>
  <si>
    <t>Z338</t>
  </si>
  <si>
    <t>I99328</t>
  </si>
  <si>
    <t>Z305</t>
  </si>
  <si>
    <t>I99329</t>
  </si>
  <si>
    <t>Z340</t>
  </si>
  <si>
    <t>I99330</t>
  </si>
  <si>
    <t>Z302</t>
  </si>
  <si>
    <t>I99334</t>
  </si>
  <si>
    <t>98079</t>
  </si>
  <si>
    <t>L478</t>
  </si>
  <si>
    <t>015101</t>
  </si>
  <si>
    <t>D367</t>
  </si>
  <si>
    <t>061101</t>
  </si>
  <si>
    <t>D471</t>
  </si>
  <si>
    <t>001101</t>
  </si>
  <si>
    <t>10083</t>
  </si>
  <si>
    <t>D520</t>
  </si>
  <si>
    <t>E698</t>
  </si>
  <si>
    <t>CASSINA DE' BRACCHI (CO)</t>
  </si>
  <si>
    <t>CASSINA MARIAGA (CO)</t>
  </si>
  <si>
    <t>CASSINA RIZZARDI (CO)</t>
  </si>
  <si>
    <t>CASSINA VALSASSINA (CO)</t>
  </si>
  <si>
    <t>CASTELLO DI BRIANZA (CO)</t>
  </si>
  <si>
    <t>Già in possesso in passato di Attestato di I.A.T.P. o I.A.P.</t>
  </si>
  <si>
    <t>H430</t>
  </si>
  <si>
    <t>013854</t>
  </si>
  <si>
    <t>C522</t>
  </si>
  <si>
    <t>015854</t>
  </si>
  <si>
    <t>BRESSANVIDO (VI)</t>
  </si>
  <si>
    <t>BROGLIANO (VI)</t>
  </si>
  <si>
    <t>CALDOGNO (VI)</t>
  </si>
  <si>
    <t>CALTRANO (VI)</t>
  </si>
  <si>
    <t>CALVENE (VI)</t>
  </si>
  <si>
    <t>CAMISANO VICENTINO (VI)</t>
  </si>
  <si>
    <t>CAMPIGLIA DEI BERICI (VI)</t>
  </si>
  <si>
    <t>CAMPOLONGO SUL BRENTA (VI)</t>
  </si>
  <si>
    <t>015039</t>
  </si>
  <si>
    <t>B289</t>
  </si>
  <si>
    <t>017039</t>
  </si>
  <si>
    <t>25013</t>
  </si>
  <si>
    <t>B817</t>
  </si>
  <si>
    <t>055010</t>
  </si>
  <si>
    <t>05014</t>
  </si>
  <si>
    <t>A441</t>
  </si>
  <si>
    <t>071005</t>
  </si>
  <si>
    <t>71022</t>
  </si>
  <si>
    <t>016101</t>
  </si>
  <si>
    <t>24056</t>
  </si>
  <si>
    <t>D672</t>
  </si>
  <si>
    <t>030101</t>
  </si>
  <si>
    <t>H906</t>
  </si>
  <si>
    <t>019101</t>
  </si>
  <si>
    <t>I909</t>
  </si>
  <si>
    <t>028101</t>
  </si>
  <si>
    <t>L934</t>
  </si>
  <si>
    <t>092101</t>
  </si>
  <si>
    <t>ROVAGNATE (CO)</t>
  </si>
  <si>
    <t>ROVELLASCA (CO)</t>
  </si>
  <si>
    <t>ROVELLO PORRO (CO)</t>
  </si>
  <si>
    <t>ROVENNA (CO)</t>
  </si>
  <si>
    <t>SABBIONCELLO (CO)</t>
  </si>
  <si>
    <t>SALA AL BARRO (CO)</t>
  </si>
  <si>
    <t>SALA COMACINA (CO)</t>
  </si>
  <si>
    <t>SAN BARTOLOMEO AL BOSCO (CO)</t>
  </si>
  <si>
    <t>SAN BARTOLOMEO VAL CAVARG (CO)</t>
  </si>
  <si>
    <t>SAN FEDELE INTELVI (CO)</t>
  </si>
  <si>
    <t>SAN FERMO DELLA BATTAGLIA (CO)</t>
  </si>
  <si>
    <t>ALBARO VESCOVA (TS)</t>
  </si>
  <si>
    <t>ALBER DI SESANA (TS)</t>
  </si>
  <si>
    <t>AURENO DI SOPRA (TS)</t>
  </si>
  <si>
    <t>AURISINA (TS)</t>
  </si>
  <si>
    <t>031850</t>
  </si>
  <si>
    <t>G175</t>
  </si>
  <si>
    <t>CASALGRANDE (RE)</t>
  </si>
  <si>
    <t>CASINA (RE)</t>
  </si>
  <si>
    <t>E288</t>
  </si>
  <si>
    <t>012097</t>
  </si>
  <si>
    <t>E929</t>
  </si>
  <si>
    <t>002097</t>
  </si>
  <si>
    <t>G685</t>
  </si>
  <si>
    <t>064097</t>
  </si>
  <si>
    <t>I493</t>
  </si>
  <si>
    <t>021097</t>
  </si>
  <si>
    <t>39018</t>
  </si>
  <si>
    <t>L108</t>
  </si>
  <si>
    <t>076097</t>
  </si>
  <si>
    <t>L873</t>
  </si>
  <si>
    <t>16046</t>
  </si>
  <si>
    <t>F173</t>
  </si>
  <si>
    <t>096034</t>
  </si>
  <si>
    <t>13816</t>
  </si>
  <si>
    <t>F189</t>
  </si>
  <si>
    <t>24024</t>
  </si>
  <si>
    <t>C410</t>
  </si>
  <si>
    <t>Z304</t>
  </si>
  <si>
    <t>001305</t>
  </si>
  <si>
    <t>M007</t>
  </si>
  <si>
    <t>001306</t>
  </si>
  <si>
    <t>F317</t>
  </si>
  <si>
    <t>002100</t>
  </si>
  <si>
    <t>13058</t>
  </si>
  <si>
    <t>030100</t>
  </si>
  <si>
    <t>33058</t>
  </si>
  <si>
    <t>H895</t>
  </si>
  <si>
    <t>019100</t>
  </si>
  <si>
    <t>Z323</t>
  </si>
  <si>
    <t>S99324</t>
  </si>
  <si>
    <t>Z324</t>
  </si>
  <si>
    <t>I99324</t>
  </si>
  <si>
    <t>C408</t>
  </si>
  <si>
    <t>018046</t>
  </si>
  <si>
    <t>L254</t>
  </si>
  <si>
    <t>004076</t>
  </si>
  <si>
    <t>F863</t>
  </si>
  <si>
    <t>078148</t>
  </si>
  <si>
    <t>094007</t>
  </si>
  <si>
    <t>86083</t>
  </si>
  <si>
    <t>B810</t>
  </si>
  <si>
    <t>SIERRA LEONE (I9)</t>
  </si>
  <si>
    <t>SIKKIM (S9)</t>
  </si>
  <si>
    <t>SINGAPORE (I9)</t>
  </si>
  <si>
    <t>SIRIA (I9)</t>
  </si>
  <si>
    <t>SLOVACCHIA (I9)</t>
  </si>
  <si>
    <t>TALEGGIO (BG)</t>
  </si>
  <si>
    <t>TAVERNOLA BERGAMASCA (BG)</t>
  </si>
  <si>
    <t>TELGATE (BG)</t>
  </si>
  <si>
    <t>TERNO D'ISOLA (BG)</t>
  </si>
  <si>
    <t>TORRE BOLDONE (BG)</t>
  </si>
  <si>
    <t>TORRE DE' BUSI (BG)</t>
  </si>
  <si>
    <t>TORRE DE' ROVERI (BG)</t>
  </si>
  <si>
    <t>TORRE PALLAVICINA (BG)</t>
  </si>
  <si>
    <t>CASTELLO CABIAGLIO (VA)</t>
  </si>
  <si>
    <t>CASTELNOVATE (VA)</t>
  </si>
  <si>
    <t>CASTELSEPRIO (VA)</t>
  </si>
  <si>
    <t>CASTELVECCANA (VA)</t>
  </si>
  <si>
    <t>CASTIGLIONE OLONA (VA)</t>
  </si>
  <si>
    <t>CASTRONNO (VA)</t>
  </si>
  <si>
    <t>CAVARIA CON PREMEZZO (VA)</t>
  </si>
  <si>
    <t>CAVONA (VA)</t>
  </si>
  <si>
    <t>CAZZAGO BRABBIA (VA)</t>
  </si>
  <si>
    <t>CEDRATE (VA)</t>
  </si>
  <si>
    <t>CELINA (VA)</t>
  </si>
  <si>
    <t>SOMBRENO (BG)</t>
  </si>
  <si>
    <t>SOMENDENNA (BG)</t>
  </si>
  <si>
    <t>SONGAVAZZO (BG)</t>
  </si>
  <si>
    <t>SORISOLE (BG)</t>
  </si>
  <si>
    <t>L009</t>
  </si>
  <si>
    <t>082076</t>
  </si>
  <si>
    <t>90029</t>
  </si>
  <si>
    <t>L603</t>
  </si>
  <si>
    <t>014076</t>
  </si>
  <si>
    <t>L799</t>
  </si>
  <si>
    <t>103076</t>
  </si>
  <si>
    <t>M042</t>
  </si>
  <si>
    <t>083076</t>
  </si>
  <si>
    <t>98043</t>
  </si>
  <si>
    <t>H519</t>
  </si>
  <si>
    <t>006076</t>
  </si>
  <si>
    <t>15043</t>
  </si>
  <si>
    <t>D814</t>
  </si>
  <si>
    <t>003076</t>
  </si>
  <si>
    <t>28024</t>
  </si>
  <si>
    <t>E120</t>
  </si>
  <si>
    <t>24033</t>
  </si>
  <si>
    <t>B434</t>
  </si>
  <si>
    <t>015046</t>
  </si>
  <si>
    <t>B593</t>
  </si>
  <si>
    <t>006046</t>
  </si>
  <si>
    <t>C142</t>
  </si>
  <si>
    <t>017046</t>
  </si>
  <si>
    <t>25046</t>
  </si>
  <si>
    <t>I99612</t>
  </si>
  <si>
    <t>S99518</t>
  </si>
  <si>
    <t>Z518</t>
  </si>
  <si>
    <t>I99520</t>
  </si>
  <si>
    <t>Z610</t>
  </si>
  <si>
    <t>S99520</t>
  </si>
  <si>
    <t>F693</t>
  </si>
  <si>
    <t>091061</t>
  </si>
  <si>
    <t>08026</t>
  </si>
  <si>
    <t>G084</t>
  </si>
  <si>
    <t>061061</t>
  </si>
  <si>
    <t>G849</t>
  </si>
  <si>
    <t>003104</t>
  </si>
  <si>
    <t>F886</t>
  </si>
  <si>
    <t>018104</t>
  </si>
  <si>
    <t>G021</t>
  </si>
  <si>
    <t>002104</t>
  </si>
  <si>
    <t>G985</t>
  </si>
  <si>
    <t>022155</t>
  </si>
  <si>
    <t>H517</t>
  </si>
  <si>
    <t>065155</t>
  </si>
  <si>
    <t>L656</t>
  </si>
  <si>
    <t>003155</t>
  </si>
  <si>
    <t>28039</t>
  </si>
  <si>
    <t>016155</t>
  </si>
  <si>
    <t>G249</t>
  </si>
  <si>
    <t>SOLZA (BG)</t>
  </si>
  <si>
    <t>076079</t>
  </si>
  <si>
    <t>I288</t>
  </si>
  <si>
    <t>097079</t>
  </si>
  <si>
    <t>L022</t>
  </si>
  <si>
    <t>070079</t>
  </si>
  <si>
    <t>86028</t>
  </si>
  <si>
    <t>L215</t>
  </si>
  <si>
    <t>013079</t>
  </si>
  <si>
    <t>22041</t>
  </si>
  <si>
    <t>003079</t>
  </si>
  <si>
    <t>28075</t>
  </si>
  <si>
    <t>E177</t>
  </si>
  <si>
    <t>005079</t>
  </si>
  <si>
    <t>F709</t>
  </si>
  <si>
    <t>060079</t>
  </si>
  <si>
    <t>L290</t>
  </si>
  <si>
    <t>006079</t>
  </si>
  <si>
    <t>D910</t>
  </si>
  <si>
    <t>006053</t>
  </si>
  <si>
    <t>048031</t>
  </si>
  <si>
    <t>50035</t>
  </si>
  <si>
    <t>G270</t>
  </si>
  <si>
    <t>28896</t>
  </si>
  <si>
    <t>H106</t>
  </si>
  <si>
    <t>070058</t>
  </si>
  <si>
    <t>H311</t>
  </si>
  <si>
    <t>007058</t>
  </si>
  <si>
    <t>H669</t>
  </si>
  <si>
    <t>014058</t>
  </si>
  <si>
    <t>H868</t>
  </si>
  <si>
    <t>025058</t>
  </si>
  <si>
    <t>I790</t>
  </si>
  <si>
    <t>028096</t>
  </si>
  <si>
    <t>L710</t>
  </si>
  <si>
    <t>023096</t>
  </si>
  <si>
    <t>37069</t>
  </si>
  <si>
    <t>L949</t>
  </si>
  <si>
    <t>I99096</t>
  </si>
  <si>
    <t>BORGO VAL DI TARO (PR)</t>
  </si>
  <si>
    <t>BUSSETO (PR)</t>
  </si>
  <si>
    <t>CALESTANO (PR)</t>
  </si>
  <si>
    <t>COLLECCHIO (PR)</t>
  </si>
  <si>
    <t>COLORNO (PR)</t>
  </si>
  <si>
    <t>COMPIANO (PR)</t>
  </si>
  <si>
    <t>RUTIGLIANO (BA)</t>
  </si>
  <si>
    <t>RUVO DI PUGLIA (BA)</t>
  </si>
  <si>
    <t>GRENADA (I9)</t>
  </si>
  <si>
    <t>GROENLANDIA (I9)</t>
  </si>
  <si>
    <t>GUADALUPA (S9)</t>
  </si>
  <si>
    <t>057062</t>
  </si>
  <si>
    <t>083037</t>
  </si>
  <si>
    <t>E523</t>
  </si>
  <si>
    <t>044034</t>
  </si>
  <si>
    <t>F487</t>
  </si>
  <si>
    <t>041034</t>
  </si>
  <si>
    <t>F497</t>
  </si>
  <si>
    <t>071034</t>
  </si>
  <si>
    <t>25051</t>
  </si>
  <si>
    <t>C417</t>
  </si>
  <si>
    <t>030047</t>
  </si>
  <si>
    <t>33029</t>
  </si>
  <si>
    <t>E476</t>
  </si>
  <si>
    <t>D421</t>
  </si>
  <si>
    <t>079069</t>
  </si>
  <si>
    <t>012832</t>
  </si>
  <si>
    <t>L991</t>
  </si>
  <si>
    <t>103072</t>
  </si>
  <si>
    <t>28900</t>
  </si>
  <si>
    <t>L746</t>
  </si>
  <si>
    <t>SUSA (TO)</t>
  </si>
  <si>
    <t>TAVAGNASCO (TO)</t>
  </si>
  <si>
    <t>TAVERNETTE (TO)</t>
  </si>
  <si>
    <t>THURES (TO)</t>
  </si>
  <si>
    <t>PLANOL (BZ)</t>
  </si>
  <si>
    <t>PLATA (BZ)</t>
  </si>
  <si>
    <t>CASALVIERI (FR)</t>
  </si>
  <si>
    <t>CASSINO (FR)</t>
  </si>
  <si>
    <t>CASTELLIRI (FR)</t>
  </si>
  <si>
    <t>CASTELNUOVO PARANO (FR)</t>
  </si>
  <si>
    <t>CASTRO DEI VOLSCI (FR)</t>
  </si>
  <si>
    <t>CASTROCIELO (FR)</t>
  </si>
  <si>
    <t>CECCANO (FR)</t>
  </si>
  <si>
    <t>CEPRANO (FR)</t>
  </si>
  <si>
    <t>CERVARO (FR)</t>
  </si>
  <si>
    <t>COLFELICE (FR)</t>
  </si>
  <si>
    <t>COLLE SAN MAGNO (FR)</t>
  </si>
  <si>
    <t>COLLEPARDO (FR)</t>
  </si>
  <si>
    <t>TRIVIGLIANO (FR)</t>
  </si>
  <si>
    <t>ANTIGNANO (AT)</t>
  </si>
  <si>
    <t>ARAMENGO (AT)</t>
  </si>
  <si>
    <t>SAVIGNANO SUL PANARO (MO)</t>
  </si>
  <si>
    <t>SERRAMAZZONI (MO)</t>
  </si>
  <si>
    <t>SESTOLA (MO)</t>
  </si>
  <si>
    <t>SOLIERA (MO)</t>
  </si>
  <si>
    <t>SPILAMBERTO (MO)</t>
  </si>
  <si>
    <t>VIGNOLA (MO)</t>
  </si>
  <si>
    <t>ZOCCA (MO)</t>
  </si>
  <si>
    <t>ALBARETO (PR)</t>
  </si>
  <si>
    <t>BARDI (PR)</t>
  </si>
  <si>
    <t>BEDONIA (PR)</t>
  </si>
  <si>
    <t>BERCETO (PR)</t>
  </si>
  <si>
    <t>BOCCOLO DE' TASSI (PR)</t>
  </si>
  <si>
    <t>BORE (PR)</t>
  </si>
  <si>
    <t>VALLE DI CADORE (BL)</t>
  </si>
  <si>
    <t>VAS (BL)</t>
  </si>
  <si>
    <t>VIGO DI CADORE (BL)</t>
  </si>
  <si>
    <t>VODO CADORE (BL)</t>
  </si>
  <si>
    <t>VOLTAGO AGORDINO (BL)</t>
  </si>
  <si>
    <t>ZOLDO ALTO (BL)</t>
  </si>
  <si>
    <t>ZOPPE' DI CADORE (BL)</t>
  </si>
  <si>
    <t>H615</t>
  </si>
  <si>
    <t>022187</t>
  </si>
  <si>
    <t>L060</t>
  </si>
  <si>
    <t>017187</t>
  </si>
  <si>
    <t>25088</t>
  </si>
  <si>
    <t>L312</t>
  </si>
  <si>
    <t>006187</t>
  </si>
  <si>
    <t>M077</t>
  </si>
  <si>
    <t>018187</t>
  </si>
  <si>
    <t>PIOMBINO DESE (PD)</t>
  </si>
  <si>
    <t>MONASTEROLO DEL CASTELLO (BG)</t>
  </si>
  <si>
    <t>MONTE MARENZO (BG)</t>
  </si>
  <si>
    <t>091060</t>
  </si>
  <si>
    <t>G071</t>
  </si>
  <si>
    <t>060060</t>
  </si>
  <si>
    <t>03038</t>
  </si>
  <si>
    <t>H443</t>
  </si>
  <si>
    <t>062060</t>
  </si>
  <si>
    <t>F387</t>
  </si>
  <si>
    <t>003102</t>
  </si>
  <si>
    <t>002102</t>
  </si>
  <si>
    <t>05022</t>
  </si>
  <si>
    <t>A262</t>
  </si>
  <si>
    <t>01011</t>
  </si>
  <si>
    <t>B604</t>
  </si>
  <si>
    <t>035012</t>
  </si>
  <si>
    <t>42013</t>
  </si>
  <si>
    <t>B893</t>
  </si>
  <si>
    <t>033012</t>
  </si>
  <si>
    <t>29014</t>
  </si>
  <si>
    <t>C145</t>
  </si>
  <si>
    <t>042012</t>
  </si>
  <si>
    <t>60031</t>
  </si>
  <si>
    <t>C248</t>
  </si>
  <si>
    <t>048012</t>
  </si>
  <si>
    <t>50052</t>
  </si>
  <si>
    <t>C540</t>
  </si>
  <si>
    <t>052012</t>
  </si>
  <si>
    <t>06073</t>
  </si>
  <si>
    <t>U.L.U. gg./Ha - gg./Capo</t>
  </si>
  <si>
    <t>U.B.A.</t>
  </si>
  <si>
    <t>019030</t>
  </si>
  <si>
    <t>C678</t>
  </si>
  <si>
    <t>063030</t>
  </si>
  <si>
    <t>D170</t>
  </si>
  <si>
    <t>075030</t>
  </si>
  <si>
    <t>SAMONE (TO)</t>
  </si>
  <si>
    <t>SAN BENIGNO CANAVESE (TO)</t>
  </si>
  <si>
    <t>SAN CARLO CANAVESE (TO)</t>
  </si>
  <si>
    <t>SAN COLOMBANO BELMONTE (TO)</t>
  </si>
  <si>
    <t>COMUNE NON IDENTIFICATO D (PR)</t>
  </si>
  <si>
    <t>CORNIGLIO (PR)</t>
  </si>
  <si>
    <t>CORTILE SAN MARTINO (PR)</t>
  </si>
  <si>
    <t>FELINO (PR)</t>
  </si>
  <si>
    <t>FIDENZA (PR)</t>
  </si>
  <si>
    <t>FONTANELLATO (PR)</t>
  </si>
  <si>
    <t>FONTEVIVO (PR)</t>
  </si>
  <si>
    <t>FORNOVO DI TARO (PR)</t>
  </si>
  <si>
    <t>EL SALVADOR (I9)</t>
  </si>
  <si>
    <t>EMIRATI ARABI UNITI (I9)</t>
  </si>
  <si>
    <t>ERITREA (I9)</t>
  </si>
  <si>
    <t>ESTONIA (I9)</t>
  </si>
  <si>
    <t>ETIOPIA (I9)</t>
  </si>
  <si>
    <t>FAER OER (ISOLE) (I9)</t>
  </si>
  <si>
    <t>88022</t>
  </si>
  <si>
    <t>D218</t>
  </si>
  <si>
    <t>058039</t>
  </si>
  <si>
    <t>041</t>
  </si>
  <si>
    <t>047</t>
  </si>
  <si>
    <t>018</t>
  </si>
  <si>
    <t>076</t>
  </si>
  <si>
    <t>039</t>
  </si>
  <si>
    <t>080</t>
  </si>
  <si>
    <t>035</t>
  </si>
  <si>
    <t>088</t>
  </si>
  <si>
    <t>057</t>
  </si>
  <si>
    <t>058</t>
  </si>
  <si>
    <t>099</t>
  </si>
  <si>
    <t>029</t>
  </si>
  <si>
    <t>S99</t>
  </si>
  <si>
    <t>065</t>
  </si>
  <si>
    <t>052</t>
  </si>
  <si>
    <t>B885</t>
  </si>
  <si>
    <t>61044</t>
  </si>
  <si>
    <t>070006</t>
  </si>
  <si>
    <t>86100</t>
  </si>
  <si>
    <t>B519</t>
  </si>
  <si>
    <t>046006</t>
  </si>
  <si>
    <t>55031</t>
  </si>
  <si>
    <t>I99800</t>
  </si>
  <si>
    <t>Z700</t>
  </si>
  <si>
    <t>S99800</t>
  </si>
  <si>
    <t>Z800</t>
  </si>
  <si>
    <t>001801</t>
  </si>
  <si>
    <t>A003</t>
  </si>
  <si>
    <t>013801</t>
  </si>
  <si>
    <t>C218</t>
  </si>
  <si>
    <t>098015</t>
  </si>
  <si>
    <t>26866</t>
  </si>
  <si>
    <t>C329</t>
  </si>
  <si>
    <t>F022</t>
  </si>
  <si>
    <t>M255</t>
  </si>
  <si>
    <t>67015</t>
  </si>
  <si>
    <t>F595</t>
  </si>
  <si>
    <t>F732</t>
  </si>
  <si>
    <t>F852</t>
  </si>
  <si>
    <t>F996</t>
  </si>
  <si>
    <t>67025</t>
  </si>
  <si>
    <t>B636</t>
  </si>
  <si>
    <t>083008</t>
  </si>
  <si>
    <t>98031</t>
  </si>
  <si>
    <t>B660</t>
  </si>
  <si>
    <t>029005</t>
  </si>
  <si>
    <t>45022</t>
  </si>
  <si>
    <t>A574</t>
  </si>
  <si>
    <t>046005</t>
  </si>
  <si>
    <t>55041</t>
  </si>
  <si>
    <t>B455</t>
  </si>
  <si>
    <t>038005</t>
  </si>
  <si>
    <t>44021</t>
  </si>
  <si>
    <t>C814</t>
  </si>
  <si>
    <t>087006</t>
  </si>
  <si>
    <t>95031</t>
  </si>
  <si>
    <t>A056</t>
  </si>
  <si>
    <t>017006</t>
  </si>
  <si>
    <t>25040</t>
  </si>
  <si>
    <t>A293</t>
  </si>
  <si>
    <t>058006</t>
  </si>
  <si>
    <t>00022</t>
  </si>
  <si>
    <t>A309</t>
  </si>
  <si>
    <t>022006</t>
  </si>
  <si>
    <t>38062</t>
  </si>
  <si>
    <t>A372</t>
  </si>
  <si>
    <t>079006</t>
  </si>
  <si>
    <t>88012</t>
  </si>
  <si>
    <t>004006</t>
  </si>
  <si>
    <t>A394</t>
  </si>
  <si>
    <t>003006</t>
  </si>
  <si>
    <t>28011</t>
  </si>
  <si>
    <t>A414</t>
  </si>
  <si>
    <t>044006</t>
  </si>
  <si>
    <t>63043</t>
  </si>
  <si>
    <t>A437</t>
  </si>
  <si>
    <t>007006</t>
  </si>
  <si>
    <t>A521</t>
  </si>
  <si>
    <t>103006</t>
  </si>
  <si>
    <t>28861</t>
  </si>
  <si>
    <t>A534</t>
  </si>
  <si>
    <t>008006</t>
  </si>
  <si>
    <t>18010</t>
  </si>
  <si>
    <t>A536</t>
  </si>
  <si>
    <t>021006</t>
  </si>
  <si>
    <t>39036</t>
  </si>
  <si>
    <t>A537</t>
  </si>
  <si>
    <t>093006</t>
  </si>
  <si>
    <t>A640</t>
  </si>
  <si>
    <t>63016</t>
  </si>
  <si>
    <t>ASCOLI PICENO</t>
  </si>
  <si>
    <t>AP</t>
  </si>
  <si>
    <t>A233</t>
  </si>
  <si>
    <t>080003</t>
  </si>
  <si>
    <t>89020</t>
  </si>
  <si>
    <t>A303</t>
  </si>
  <si>
    <t>043003</t>
  </si>
  <si>
    <t>62010</t>
  </si>
  <si>
    <t>MACERATA</t>
  </si>
  <si>
    <t>Z516</t>
  </si>
  <si>
    <t>I99446</t>
  </si>
  <si>
    <t>Z529</t>
  </si>
  <si>
    <t>M026</t>
  </si>
  <si>
    <t>001103</t>
  </si>
  <si>
    <t>D532</t>
  </si>
  <si>
    <t>016103</t>
  </si>
  <si>
    <t>D688</t>
  </si>
  <si>
    <t>023060</t>
  </si>
  <si>
    <t>37064</t>
  </si>
  <si>
    <t>G945</t>
  </si>
  <si>
    <t>020060</t>
  </si>
  <si>
    <t>I532</t>
  </si>
  <si>
    <t>098060</t>
  </si>
  <si>
    <t>26818</t>
  </si>
  <si>
    <t>L977</t>
  </si>
  <si>
    <t>075060</t>
  </si>
  <si>
    <t>73053</t>
  </si>
  <si>
    <t>G378</t>
  </si>
  <si>
    <t>I99060</t>
  </si>
  <si>
    <t>Z127</t>
  </si>
  <si>
    <t>016061</t>
  </si>
  <si>
    <t>C007</t>
  </si>
  <si>
    <t>022061</t>
  </si>
  <si>
    <t>I775</t>
  </si>
  <si>
    <t>017081</t>
  </si>
  <si>
    <t>082056</t>
  </si>
  <si>
    <t>90027</t>
  </si>
  <si>
    <t>G511</t>
  </si>
  <si>
    <t>103056</t>
  </si>
  <si>
    <t>XITTA (TP)</t>
  </si>
  <si>
    <t>ARBUS (CA)</t>
  </si>
  <si>
    <t>ARIXI (CA)</t>
  </si>
  <si>
    <t>015801</t>
  </si>
  <si>
    <t>A063</t>
  </si>
  <si>
    <t>003801</t>
  </si>
  <si>
    <t>A066</t>
  </si>
  <si>
    <t>002801</t>
  </si>
  <si>
    <t>A079</t>
  </si>
  <si>
    <t>022801</t>
  </si>
  <si>
    <t>A090</t>
  </si>
  <si>
    <t>078801</t>
  </si>
  <si>
    <t>A570</t>
  </si>
  <si>
    <t>037005</t>
  </si>
  <si>
    <t>40010</t>
  </si>
  <si>
    <t>A785</t>
  </si>
  <si>
    <t>035005</t>
  </si>
  <si>
    <t>42022</t>
  </si>
  <si>
    <t>48017</t>
  </si>
  <si>
    <t>C963</t>
  </si>
  <si>
    <t>038008</t>
  </si>
  <si>
    <t>44100</t>
  </si>
  <si>
    <t>D548</t>
  </si>
  <si>
    <t>074008</t>
  </si>
  <si>
    <t>72021</t>
  </si>
  <si>
    <t>D761</t>
  </si>
  <si>
    <t>031008</t>
  </si>
  <si>
    <t>E124</t>
  </si>
  <si>
    <t>028008</t>
  </si>
  <si>
    <t>35023</t>
  </si>
  <si>
    <t>A568</t>
  </si>
  <si>
    <t>075008</t>
  </si>
  <si>
    <t>73020</t>
  </si>
  <si>
    <t>A572</t>
  </si>
  <si>
    <t>027008</t>
  </si>
  <si>
    <t>30015</t>
  </si>
  <si>
    <t>022873</t>
  </si>
  <si>
    <t>SALZA DI PINEROLO (TO)</t>
  </si>
  <si>
    <t>39025</t>
  </si>
  <si>
    <t>F849</t>
  </si>
  <si>
    <t>091056</t>
  </si>
  <si>
    <t>G044</t>
  </si>
  <si>
    <t>CAA FENAPI SRL - Via della Libertà - ORTONA (CH) TEL. 085/9039083</t>
  </si>
  <si>
    <t>062027</t>
  </si>
  <si>
    <t>D380</t>
  </si>
  <si>
    <t>057027</t>
  </si>
  <si>
    <t>02032</t>
  </si>
  <si>
    <t>D493</t>
  </si>
  <si>
    <t>056027</t>
  </si>
  <si>
    <t>01035</t>
  </si>
  <si>
    <t>D870</t>
  </si>
  <si>
    <t>044027</t>
  </si>
  <si>
    <t>001078</t>
  </si>
  <si>
    <t>10023</t>
  </si>
  <si>
    <t>C627</t>
  </si>
  <si>
    <t>015078</t>
  </si>
  <si>
    <t>C733</t>
  </si>
  <si>
    <t>004078</t>
  </si>
  <si>
    <t>12100</t>
  </si>
  <si>
    <t>D205</t>
  </si>
  <si>
    <t>004156</t>
  </si>
  <si>
    <t>G183</t>
  </si>
  <si>
    <t>022156</t>
  </si>
  <si>
    <t>00044</t>
  </si>
  <si>
    <t>D773</t>
  </si>
  <si>
    <t>080039</t>
  </si>
  <si>
    <t>89042</t>
  </si>
  <si>
    <t>E044</t>
  </si>
  <si>
    <t>063039</t>
  </si>
  <si>
    <t>E557</t>
  </si>
  <si>
    <t>083039</t>
  </si>
  <si>
    <t>SORBANO (FO)</t>
  </si>
  <si>
    <t>TEODORANO (FO)</t>
  </si>
  <si>
    <t>TORRIANA (FO)</t>
  </si>
  <si>
    <t>TREDOZIO (FO)</t>
  </si>
  <si>
    <t>VERGHERETO (FO)</t>
  </si>
  <si>
    <t>VERUCCHIO (FO)</t>
  </si>
  <si>
    <t>BASTIGLIA (MO)</t>
  </si>
  <si>
    <t>23804</t>
  </si>
  <si>
    <t>F561</t>
  </si>
  <si>
    <t>I99052</t>
  </si>
  <si>
    <t>Z243</t>
  </si>
  <si>
    <t>052030</t>
  </si>
  <si>
    <t>SASSOFELTRIO (PS)</t>
  </si>
  <si>
    <t>SCAVOLINO (PS)</t>
  </si>
  <si>
    <t>SERRA SANT'ABBONDIO (PS)</t>
  </si>
  <si>
    <t>015030</t>
  </si>
  <si>
    <t>B105</t>
  </si>
  <si>
    <t>003030</t>
  </si>
  <si>
    <t>B431</t>
  </si>
  <si>
    <t>018030</t>
  </si>
  <si>
    <t>B741</t>
  </si>
  <si>
    <t>A518</t>
  </si>
  <si>
    <t>065013</t>
  </si>
  <si>
    <t>84081</t>
  </si>
  <si>
    <t>I446</t>
  </si>
  <si>
    <t>CONCORDIA SAGITTARIA (VE)</t>
  </si>
  <si>
    <t>DOLO (VE)</t>
  </si>
  <si>
    <t>ERACLEA (VE)</t>
  </si>
  <si>
    <t>FAVARO VENETO (VE)</t>
  </si>
  <si>
    <t>CARPINONE (IS)</t>
  </si>
  <si>
    <t>MEZZOLDO (BG)</t>
  </si>
  <si>
    <t>MISANO DI GERA D'ADDA (BG)</t>
  </si>
  <si>
    <t>SAN GIOVANNI GEMINI (AG)</t>
  </si>
  <si>
    <t>E430</t>
  </si>
  <si>
    <t>006105</t>
  </si>
  <si>
    <t>029013</t>
  </si>
  <si>
    <t>C215</t>
  </si>
  <si>
    <t>001856</t>
  </si>
  <si>
    <t>H499</t>
  </si>
  <si>
    <t>016856</t>
  </si>
  <si>
    <t>H582</t>
  </si>
  <si>
    <t>015857</t>
  </si>
  <si>
    <t>C646</t>
  </si>
  <si>
    <t>013857</t>
  </si>
  <si>
    <t>C688</t>
  </si>
  <si>
    <t>B973</t>
  </si>
  <si>
    <t>015842</t>
  </si>
  <si>
    <t>C023</t>
  </si>
  <si>
    <t>003842</t>
  </si>
  <si>
    <t>028080</t>
  </si>
  <si>
    <t>I207</t>
  </si>
  <si>
    <t>075080</t>
  </si>
  <si>
    <t>I950</t>
  </si>
  <si>
    <t>097080</t>
  </si>
  <si>
    <t>23806</t>
  </si>
  <si>
    <t>L257</t>
  </si>
  <si>
    <t>I99080</t>
  </si>
  <si>
    <t>G540</t>
  </si>
  <si>
    <t>078153</t>
  </si>
  <si>
    <t>L747</t>
  </si>
  <si>
    <t>CASTELLAR GUIDOBONO (AL)</t>
  </si>
  <si>
    <t>CASTELLAZZO BORMIDA (AL)</t>
  </si>
  <si>
    <t>CASTELLETTO D'ERRO (AL)</t>
  </si>
  <si>
    <t>CASTELLETTO D'ORBA (AL)</t>
  </si>
  <si>
    <t>L926</t>
  </si>
  <si>
    <t>010035</t>
  </si>
  <si>
    <t>16018</t>
  </si>
  <si>
    <t>F202</t>
  </si>
  <si>
    <t>09041</t>
  </si>
  <si>
    <t>D323</t>
  </si>
  <si>
    <t>034017</t>
  </si>
  <si>
    <t>43045</t>
  </si>
  <si>
    <t>D728</t>
  </si>
  <si>
    <t>041017</t>
  </si>
  <si>
    <t>D807</t>
  </si>
  <si>
    <t>036017</t>
  </si>
  <si>
    <t>41052</t>
  </si>
  <si>
    <t>E264</t>
  </si>
  <si>
    <t>C892</t>
  </si>
  <si>
    <t>021837</t>
  </si>
  <si>
    <t>E501</t>
  </si>
  <si>
    <t>016837</t>
  </si>
  <si>
    <t>E637</t>
  </si>
  <si>
    <t>001837</t>
  </si>
  <si>
    <t>F128</t>
  </si>
  <si>
    <t>008837</t>
  </si>
  <si>
    <t>L288</t>
  </si>
  <si>
    <t>013838</t>
  </si>
  <si>
    <t>B786</t>
  </si>
  <si>
    <t>015838</t>
  </si>
  <si>
    <t>C012</t>
  </si>
  <si>
    <t>019838</t>
  </si>
  <si>
    <t>H226</t>
  </si>
  <si>
    <t>013932</t>
  </si>
  <si>
    <t>B376</t>
  </si>
  <si>
    <t>47834</t>
  </si>
  <si>
    <t>F502</t>
  </si>
  <si>
    <t>H372</t>
  </si>
  <si>
    <t>061085</t>
  </si>
  <si>
    <t>I261</t>
  </si>
  <si>
    <t>AVELLINO</t>
  </si>
  <si>
    <t>AV</t>
  </si>
  <si>
    <t>017064</t>
  </si>
  <si>
    <t>D082</t>
  </si>
  <si>
    <t>079064</t>
  </si>
  <si>
    <t>88076</t>
  </si>
  <si>
    <t>05030</t>
  </si>
  <si>
    <t>F510</t>
  </si>
  <si>
    <t>077019</t>
  </si>
  <si>
    <t>G037</t>
  </si>
  <si>
    <t>B776</t>
  </si>
  <si>
    <t>009019</t>
  </si>
  <si>
    <t>17033</t>
  </si>
  <si>
    <t>B927</t>
  </si>
  <si>
    <t>060019</t>
  </si>
  <si>
    <t>03043</t>
  </si>
  <si>
    <t>C034</t>
  </si>
  <si>
    <t>C468</t>
  </si>
  <si>
    <t>F204</t>
  </si>
  <si>
    <t>F763</t>
  </si>
  <si>
    <t>032711</t>
  </si>
  <si>
    <t>I100</t>
  </si>
  <si>
    <t>702712</t>
  </si>
  <si>
    <t>F970</t>
  </si>
  <si>
    <t>056050</t>
  </si>
  <si>
    <t>01016</t>
  </si>
  <si>
    <t>D024</t>
  </si>
  <si>
    <t>075050</t>
  </si>
  <si>
    <t>F716</t>
  </si>
  <si>
    <t>095050</t>
  </si>
  <si>
    <t>I384</t>
  </si>
  <si>
    <t>029050</t>
  </si>
  <si>
    <t>L985</t>
  </si>
  <si>
    <t>093050</t>
  </si>
  <si>
    <t>33099</t>
  </si>
  <si>
    <t>M096</t>
  </si>
  <si>
    <t>022051</t>
  </si>
  <si>
    <t>C380</t>
  </si>
  <si>
    <t>017051</t>
  </si>
  <si>
    <t>I826</t>
  </si>
  <si>
    <t>026083</t>
  </si>
  <si>
    <t>31058</t>
  </si>
  <si>
    <t>L014</t>
  </si>
  <si>
    <t>070083</t>
  </si>
  <si>
    <t>MAZZOLENI E FALGHERA (BG)</t>
  </si>
  <si>
    <t>MEDOLAGO (BG)</t>
  </si>
  <si>
    <t>G864</t>
  </si>
  <si>
    <t>001171</t>
  </si>
  <si>
    <t>10043</t>
  </si>
  <si>
    <t>G087</t>
  </si>
  <si>
    <t>015171</t>
  </si>
  <si>
    <t>20068</t>
  </si>
  <si>
    <t>G488</t>
  </si>
  <si>
    <t>004171</t>
  </si>
  <si>
    <t>G800</t>
  </si>
  <si>
    <t>013172</t>
  </si>
  <si>
    <t>G182</t>
  </si>
  <si>
    <t>004172</t>
  </si>
  <si>
    <t>G837</t>
  </si>
  <si>
    <t>022172</t>
  </si>
  <si>
    <t>38047</t>
  </si>
  <si>
    <t>I576</t>
  </si>
  <si>
    <t>001172</t>
  </si>
  <si>
    <t>SCANZOROSCIATE (BG)</t>
  </si>
  <si>
    <t>L468</t>
  </si>
  <si>
    <t>004194</t>
  </si>
  <si>
    <t>H472</t>
  </si>
  <si>
    <t>016194</t>
  </si>
  <si>
    <t>I506</t>
  </si>
  <si>
    <t>001194</t>
  </si>
  <si>
    <t>10064</t>
  </si>
  <si>
    <t>G674</t>
  </si>
  <si>
    <t>015191</t>
  </si>
  <si>
    <t>20078</t>
  </si>
  <si>
    <t>H803</t>
  </si>
  <si>
    <t>004192</t>
  </si>
  <si>
    <t>048010</t>
  </si>
  <si>
    <t>CODICE FISCALE</t>
  </si>
  <si>
    <t>TELEFONO</t>
  </si>
  <si>
    <t>INDIRIZZO E NUMERO CIVICO</t>
  </si>
  <si>
    <t>COD. ISTAT</t>
  </si>
  <si>
    <t>COMUNE</t>
  </si>
  <si>
    <t>VILLADOSE (RO)</t>
  </si>
  <si>
    <t>VILLAMARZANA (RO)</t>
  </si>
  <si>
    <t>VILLANOVA DEL GHEBBO (RO)</t>
  </si>
  <si>
    <t>VILLANOVA MARCHESANA (RO)</t>
  </si>
  <si>
    <t>022055</t>
  </si>
  <si>
    <t>38034</t>
  </si>
  <si>
    <t>FERENTILLO (TR)</t>
  </si>
  <si>
    <t>FICULLE (TR)</t>
  </si>
  <si>
    <t>GIOVE (TR)</t>
  </si>
  <si>
    <t>Frutti di sottobosco</t>
  </si>
  <si>
    <t>Fungaie in coltura altamente specializzata su bancali sovrapposti</t>
  </si>
  <si>
    <t>Girasole da granella</t>
  </si>
  <si>
    <t>Grano duro</t>
  </si>
  <si>
    <t>Grano saraceno</t>
  </si>
  <si>
    <t>Grano tenero</t>
  </si>
  <si>
    <t>Insilati di cereali</t>
  </si>
  <si>
    <t>Kaki</t>
  </si>
  <si>
    <t>B637</t>
  </si>
  <si>
    <t>016054</t>
  </si>
  <si>
    <t>004054</t>
  </si>
  <si>
    <t>C214</t>
  </si>
  <si>
    <t>022054</t>
  </si>
  <si>
    <t>C400</t>
  </si>
  <si>
    <t>Comune</t>
  </si>
  <si>
    <t xml:space="preserve">COGNOME </t>
  </si>
  <si>
    <t>NOME</t>
  </si>
  <si>
    <t>SESSO</t>
  </si>
  <si>
    <t>101027</t>
  </si>
  <si>
    <t>GUGLIONESI (CB)</t>
  </si>
  <si>
    <t>JELSI (CB)</t>
  </si>
  <si>
    <t>MIANE (TV)</t>
  </si>
  <si>
    <t>CERRO MAGGIORE (MI)</t>
  </si>
  <si>
    <t>Mais dolce</t>
  </si>
  <si>
    <t>102041</t>
  </si>
  <si>
    <t>I884</t>
  </si>
  <si>
    <t>035041</t>
  </si>
  <si>
    <t>034009</t>
  </si>
  <si>
    <t>43044</t>
  </si>
  <si>
    <t>C852</t>
  </si>
  <si>
    <t>078009</t>
  </si>
  <si>
    <t>87042</t>
  </si>
  <si>
    <t>A240</t>
  </si>
  <si>
    <t>006009</t>
  </si>
  <si>
    <t>15061</t>
  </si>
  <si>
    <t>A436</t>
  </si>
  <si>
    <t>095009</t>
  </si>
  <si>
    <t>A480</t>
  </si>
  <si>
    <t>B479</t>
  </si>
  <si>
    <t>071009</t>
  </si>
  <si>
    <t>71024</t>
  </si>
  <si>
    <t>B584</t>
  </si>
  <si>
    <t>093009</t>
  </si>
  <si>
    <t>B598</t>
  </si>
  <si>
    <t>055009</t>
  </si>
  <si>
    <t>94015</t>
  </si>
  <si>
    <t>G580</t>
  </si>
  <si>
    <t>085014</t>
  </si>
  <si>
    <t>H245</t>
  </si>
  <si>
    <t>063014</t>
  </si>
  <si>
    <t>090035</t>
  </si>
  <si>
    <t>07024</t>
  </si>
  <si>
    <t>E425</t>
  </si>
  <si>
    <t>042035</t>
  </si>
  <si>
    <t>TIPO DI CONDUZIONE</t>
  </si>
  <si>
    <t>IRRIGUO O MENO</t>
  </si>
  <si>
    <t>codice</t>
  </si>
  <si>
    <t>053027</t>
  </si>
  <si>
    <t>B070</t>
  </si>
  <si>
    <t>063010</t>
  </si>
  <si>
    <t>80031</t>
  </si>
  <si>
    <t>TEANA (PZ)</t>
  </si>
  <si>
    <t>TERRANOVA DI POLLINO (PZ)</t>
  </si>
  <si>
    <t>TITO (PZ)</t>
  </si>
  <si>
    <t>TOLVE (PZ)</t>
  </si>
  <si>
    <t>TRAMUTOLA (PZ)</t>
  </si>
  <si>
    <t>TRECCHINA (PZ)</t>
  </si>
  <si>
    <t>TRIVIGNO (PZ)</t>
  </si>
  <si>
    <t>VAGLIO BASILICATA (PZ)</t>
  </si>
  <si>
    <t>VENOSA (PZ)</t>
  </si>
  <si>
    <t>VIETRI DI POTENZA (PZ)</t>
  </si>
  <si>
    <t>C375</t>
  </si>
  <si>
    <t>47032</t>
  </si>
  <si>
    <t>A809</t>
  </si>
  <si>
    <t>033003</t>
  </si>
  <si>
    <t>A823</t>
  </si>
  <si>
    <t>098003</t>
  </si>
  <si>
    <t>26811</t>
  </si>
  <si>
    <t>A919</t>
  </si>
  <si>
    <t>038003</t>
  </si>
  <si>
    <t>44012</t>
  </si>
  <si>
    <t>A965</t>
  </si>
  <si>
    <t>036003</t>
  </si>
  <si>
    <t>41011</t>
  </si>
  <si>
    <t>B539</t>
  </si>
  <si>
    <t>027003</t>
  </si>
  <si>
    <t>B546</t>
  </si>
  <si>
    <t>F483</t>
  </si>
  <si>
    <t>057046</t>
  </si>
  <si>
    <t>F876</t>
  </si>
  <si>
    <t>L658</t>
  </si>
  <si>
    <t>009052</t>
  </si>
  <si>
    <t>17047</t>
  </si>
  <si>
    <t>H126</t>
  </si>
  <si>
    <t>041052</t>
  </si>
  <si>
    <t>044040</t>
  </si>
  <si>
    <t>21012</t>
  </si>
  <si>
    <t>C004</t>
  </si>
  <si>
    <t>002040</t>
  </si>
  <si>
    <t>005040</t>
  </si>
  <si>
    <t>C739</t>
  </si>
  <si>
    <t>028040</t>
  </si>
  <si>
    <t>D889</t>
  </si>
  <si>
    <t>VIBO VALENTIA</t>
  </si>
  <si>
    <t>VV</t>
  </si>
  <si>
    <t>A386</t>
  </si>
  <si>
    <t>04023</t>
  </si>
  <si>
    <t>D708</t>
  </si>
  <si>
    <t>099008</t>
  </si>
  <si>
    <t>G669</t>
  </si>
  <si>
    <t>029048</t>
  </si>
  <si>
    <t>L939</t>
  </si>
  <si>
    <t>A740</t>
  </si>
  <si>
    <t>057005</t>
  </si>
  <si>
    <t>A765</t>
  </si>
  <si>
    <t>033005</t>
  </si>
  <si>
    <t>29022</t>
  </si>
  <si>
    <t>A909</t>
  </si>
  <si>
    <t>043005</t>
  </si>
  <si>
    <t>A947</t>
  </si>
  <si>
    <t>034005</t>
  </si>
  <si>
    <t>43030</t>
  </si>
  <si>
    <t>A987</t>
  </si>
  <si>
    <t>010005</t>
  </si>
  <si>
    <t>16041</t>
  </si>
  <si>
    <t>B067</t>
  </si>
  <si>
    <t>070005</t>
  </si>
  <si>
    <t>86010</t>
  </si>
  <si>
    <t>033036</t>
  </si>
  <si>
    <t>29028</t>
  </si>
  <si>
    <t>G842</t>
  </si>
  <si>
    <t>048036</t>
  </si>
  <si>
    <t>50067</t>
  </si>
  <si>
    <t>H286</t>
  </si>
  <si>
    <t>050036</t>
  </si>
  <si>
    <t>L138</t>
  </si>
  <si>
    <t>006036</t>
  </si>
  <si>
    <t>15015</t>
  </si>
  <si>
    <t>B847</t>
  </si>
  <si>
    <t>079023</t>
  </si>
  <si>
    <t>88100</t>
  </si>
  <si>
    <t>67049</t>
  </si>
  <si>
    <t>L227</t>
  </si>
  <si>
    <t>67059</t>
  </si>
  <si>
    <t>L334</t>
  </si>
  <si>
    <t>L958</t>
  </si>
  <si>
    <t>71046</t>
  </si>
  <si>
    <t>75014</t>
  </si>
  <si>
    <t>E147</t>
  </si>
  <si>
    <t>086011</t>
  </si>
  <si>
    <t>94013</t>
  </si>
  <si>
    <t>E536</t>
  </si>
  <si>
    <t>047011</t>
  </si>
  <si>
    <t>51016</t>
  </si>
  <si>
    <t>A561</t>
  </si>
  <si>
    <t>085011</t>
  </si>
  <si>
    <t>004013</t>
  </si>
  <si>
    <t>12060</t>
  </si>
  <si>
    <t>A671</t>
  </si>
  <si>
    <t>012013</t>
  </si>
  <si>
    <t>37040</t>
  </si>
  <si>
    <t>A374</t>
  </si>
  <si>
    <t>G387</t>
  </si>
  <si>
    <t>013180</t>
  </si>
  <si>
    <t>015180</t>
  </si>
  <si>
    <t>20055</t>
  </si>
  <si>
    <t>H233</t>
  </si>
  <si>
    <t>017180</t>
  </si>
  <si>
    <t>I782</t>
  </si>
  <si>
    <t>006180</t>
  </si>
  <si>
    <t>L887</t>
  </si>
  <si>
    <t>018180</t>
  </si>
  <si>
    <t>27019</t>
  </si>
  <si>
    <t>L994</t>
  </si>
  <si>
    <t>004180</t>
  </si>
  <si>
    <t>12036</t>
  </si>
  <si>
    <t>H247</t>
  </si>
  <si>
    <t>013181</t>
  </si>
  <si>
    <t>017181</t>
  </si>
  <si>
    <t>I831</t>
  </si>
  <si>
    <t>022181</t>
  </si>
  <si>
    <t>I925</t>
  </si>
  <si>
    <t>001181</t>
  </si>
  <si>
    <t>10018</t>
  </si>
  <si>
    <t>G392</t>
  </si>
  <si>
    <t>004181</t>
  </si>
  <si>
    <t>H285</t>
  </si>
  <si>
    <t>08018</t>
  </si>
  <si>
    <t>I748</t>
  </si>
  <si>
    <t>026084</t>
  </si>
  <si>
    <t>L058</t>
  </si>
  <si>
    <t>BROLO (ME)</t>
  </si>
  <si>
    <t>CALVARUSO (ME)</t>
  </si>
  <si>
    <t>CAPIZZI (ME)</t>
  </si>
  <si>
    <t>CAPO D'ORLANDO (ME)</t>
  </si>
  <si>
    <t>CAPRI LEONE (ME)</t>
  </si>
  <si>
    <t>CARONIA (ME)</t>
  </si>
  <si>
    <t>061035</t>
  </si>
  <si>
    <t>D709</t>
  </si>
  <si>
    <t>064035</t>
  </si>
  <si>
    <t>D798</t>
  </si>
  <si>
    <t>023035</t>
  </si>
  <si>
    <t>37022</t>
  </si>
  <si>
    <t>23838</t>
  </si>
  <si>
    <t>L731</t>
  </si>
  <si>
    <t>060085</t>
  </si>
  <si>
    <t>03029</t>
  </si>
  <si>
    <t>L780</t>
  </si>
  <si>
    <t>TICINETO (AL)</t>
  </si>
  <si>
    <t>H839</t>
  </si>
  <si>
    <t>087045</t>
  </si>
  <si>
    <t>I202</t>
  </si>
  <si>
    <t>040045</t>
  </si>
  <si>
    <t>47039</t>
  </si>
  <si>
    <t>PRIMALUNA (CO)</t>
  </si>
  <si>
    <t>PROSERPIO (CO)</t>
  </si>
  <si>
    <t>E092</t>
  </si>
  <si>
    <t>075034</t>
  </si>
  <si>
    <t>E227</t>
  </si>
  <si>
    <t>098034</t>
  </si>
  <si>
    <t>26825</t>
  </si>
  <si>
    <t>E840</t>
  </si>
  <si>
    <t>020034</t>
  </si>
  <si>
    <t>F559</t>
  </si>
  <si>
    <t>061058</t>
  </si>
  <si>
    <t>81051</t>
  </si>
  <si>
    <t>G620</t>
  </si>
  <si>
    <t>092058</t>
  </si>
  <si>
    <t>G383</t>
  </si>
  <si>
    <t>041058</t>
  </si>
  <si>
    <t>I344</t>
  </si>
  <si>
    <t>037058</t>
  </si>
  <si>
    <t>I474</t>
  </si>
  <si>
    <t>095058</t>
  </si>
  <si>
    <t>33036</t>
  </si>
  <si>
    <t>F144</t>
  </si>
  <si>
    <t>019058</t>
  </si>
  <si>
    <t>F434</t>
  </si>
  <si>
    <t>028058</t>
  </si>
  <si>
    <t>35027</t>
  </si>
  <si>
    <t>F962</t>
  </si>
  <si>
    <t>023058</t>
  </si>
  <si>
    <t>37026</t>
  </si>
  <si>
    <t>G481</t>
  </si>
  <si>
    <t>012010</t>
  </si>
  <si>
    <t>21039</t>
  </si>
  <si>
    <t>A728</t>
  </si>
  <si>
    <t>C644</t>
  </si>
  <si>
    <t>003854</t>
  </si>
  <si>
    <t>D716</t>
  </si>
  <si>
    <t>019854</t>
  </si>
  <si>
    <t>D753</t>
  </si>
  <si>
    <t>012854</t>
  </si>
  <si>
    <t>Z716</t>
  </si>
  <si>
    <t>702717</t>
  </si>
  <si>
    <t>E355</t>
  </si>
  <si>
    <t>S99717</t>
  </si>
  <si>
    <t>Z717</t>
  </si>
  <si>
    <t>031717</t>
  </si>
  <si>
    <t>G077</t>
  </si>
  <si>
    <t>702718</t>
  </si>
  <si>
    <t>E440</t>
  </si>
  <si>
    <t>S99718</t>
  </si>
  <si>
    <t>Z718</t>
  </si>
  <si>
    <t>DELLO (BS)</t>
  </si>
  <si>
    <t>DESENZANO DEL GARDA (BS)</t>
  </si>
  <si>
    <t>EDOLO (BS)</t>
  </si>
  <si>
    <t>ERBANNO (BS)</t>
  </si>
  <si>
    <t>ERBUSCO (BS)</t>
  </si>
  <si>
    <t>G047</t>
  </si>
  <si>
    <t>071063</t>
  </si>
  <si>
    <t>M266</t>
  </si>
  <si>
    <t>028063</t>
  </si>
  <si>
    <t>35016</t>
  </si>
  <si>
    <t>G587</t>
  </si>
  <si>
    <t>103055</t>
  </si>
  <si>
    <t>28818</t>
  </si>
  <si>
    <t>H030</t>
  </si>
  <si>
    <t>014055</t>
  </si>
  <si>
    <t>H192</t>
  </si>
  <si>
    <t>007055</t>
  </si>
  <si>
    <t>H262</t>
  </si>
  <si>
    <t>096055</t>
  </si>
  <si>
    <t>D519</t>
  </si>
  <si>
    <t>75026</t>
  </si>
  <si>
    <t>H591</t>
  </si>
  <si>
    <t>063023</t>
  </si>
  <si>
    <t>091025</t>
  </si>
  <si>
    <t>D842</t>
  </si>
  <si>
    <t>025025</t>
  </si>
  <si>
    <t>E113</t>
  </si>
  <si>
    <t>035025</t>
  </si>
  <si>
    <t>42039</t>
  </si>
  <si>
    <t>E585</t>
  </si>
  <si>
    <t>048025</t>
  </si>
  <si>
    <t>50060</t>
  </si>
  <si>
    <t>E668</t>
  </si>
  <si>
    <t>041025</t>
  </si>
  <si>
    <t>F135</t>
  </si>
  <si>
    <t>036025</t>
  </si>
  <si>
    <t>41045</t>
  </si>
  <si>
    <t>F503</t>
  </si>
  <si>
    <t>046025</t>
  </si>
  <si>
    <t>55036</t>
  </si>
  <si>
    <t>G648</t>
  </si>
  <si>
    <t>011025</t>
  </si>
  <si>
    <t>H461</t>
  </si>
  <si>
    <t>053025</t>
  </si>
  <si>
    <t>58038</t>
  </si>
  <si>
    <t>I571</t>
  </si>
  <si>
    <t>010025</t>
  </si>
  <si>
    <t>16100</t>
  </si>
  <si>
    <t>D969</t>
  </si>
  <si>
    <t>003025</t>
  </si>
  <si>
    <t>B043</t>
  </si>
  <si>
    <t>012025</t>
  </si>
  <si>
    <t>056034</t>
  </si>
  <si>
    <t>E978</t>
  </si>
  <si>
    <t>048034</t>
  </si>
  <si>
    <t>50047</t>
  </si>
  <si>
    <t>084034</t>
  </si>
  <si>
    <t>92017</t>
  </si>
  <si>
    <t>VILLABELLA (AL)</t>
  </si>
  <si>
    <t>L403</t>
  </si>
  <si>
    <t>015175</t>
  </si>
  <si>
    <t>20096</t>
  </si>
  <si>
    <t>G686</t>
  </si>
  <si>
    <t>018175</t>
  </si>
  <si>
    <t>L788</t>
  </si>
  <si>
    <t>013176</t>
  </si>
  <si>
    <t>017176</t>
  </si>
  <si>
    <t>89814</t>
  </si>
  <si>
    <t>D587</t>
  </si>
  <si>
    <t>077011</t>
  </si>
  <si>
    <t>017152</t>
  </si>
  <si>
    <t>G977</t>
  </si>
  <si>
    <t>018152</t>
  </si>
  <si>
    <t>I894</t>
  </si>
  <si>
    <t>S99152</t>
  </si>
  <si>
    <t>Z152</t>
  </si>
  <si>
    <t>004153</t>
  </si>
  <si>
    <t>F972</t>
  </si>
  <si>
    <t>017153</t>
  </si>
  <si>
    <t>H043</t>
  </si>
  <si>
    <t>022153</t>
  </si>
  <si>
    <t>38066</t>
  </si>
  <si>
    <t>H330</t>
  </si>
  <si>
    <t>065153</t>
  </si>
  <si>
    <t>M202</t>
  </si>
  <si>
    <t>079155</t>
  </si>
  <si>
    <t>88018</t>
  </si>
  <si>
    <t>015155</t>
  </si>
  <si>
    <t>F939</t>
  </si>
  <si>
    <t>003156</t>
  </si>
  <si>
    <t>28048</t>
  </si>
  <si>
    <t>I513</t>
  </si>
  <si>
    <t>030819</t>
  </si>
  <si>
    <t>C842</t>
  </si>
  <si>
    <t>080819</t>
  </si>
  <si>
    <t>L391</t>
  </si>
  <si>
    <t>005819</t>
  </si>
  <si>
    <t>003139</t>
  </si>
  <si>
    <t>I767</t>
  </si>
  <si>
    <t>001139</t>
  </si>
  <si>
    <t>10062</t>
  </si>
  <si>
    <t>E758</t>
  </si>
  <si>
    <t>065139</t>
  </si>
  <si>
    <t>I648</t>
  </si>
  <si>
    <t>079139</t>
  </si>
  <si>
    <t>F691</t>
  </si>
  <si>
    <t>010811</t>
  </si>
  <si>
    <t>F805</t>
  </si>
  <si>
    <t>004811</t>
  </si>
  <si>
    <t>063058</t>
  </si>
  <si>
    <t>80045</t>
  </si>
  <si>
    <t>030808</t>
  </si>
  <si>
    <t>E322</t>
  </si>
  <si>
    <t>041808</t>
  </si>
  <si>
    <t>018844</t>
  </si>
  <si>
    <t>COLTURA RIPETUTA</t>
  </si>
  <si>
    <t>SAN GIOVANNI ALLA CASTAGN (CO)</t>
  </si>
  <si>
    <t>VILLAFRANCA SICULA (AG)</t>
  </si>
  <si>
    <t>056806</t>
  </si>
  <si>
    <t>I039</t>
  </si>
  <si>
    <t>G359</t>
  </si>
  <si>
    <t>094038</t>
  </si>
  <si>
    <t>003802</t>
  </si>
  <si>
    <t>A078</t>
  </si>
  <si>
    <t>021802</t>
  </si>
  <si>
    <t>A151</t>
  </si>
  <si>
    <t>012802</t>
  </si>
  <si>
    <t>A174</t>
  </si>
  <si>
    <t>019802</t>
  </si>
  <si>
    <t>A190</t>
  </si>
  <si>
    <t>004802</t>
  </si>
  <si>
    <t>44043</t>
  </si>
  <si>
    <t>F235</t>
  </si>
  <si>
    <t>073016</t>
  </si>
  <si>
    <t>F531</t>
  </si>
  <si>
    <t>039016</t>
  </si>
  <si>
    <t>48026</t>
  </si>
  <si>
    <t>H642</t>
  </si>
  <si>
    <t>074016</t>
  </si>
  <si>
    <t>72027</t>
  </si>
  <si>
    <t>I119</t>
  </si>
  <si>
    <t>095016</t>
  </si>
  <si>
    <t>B055</t>
  </si>
  <si>
    <t>075016</t>
  </si>
  <si>
    <t>73042</t>
  </si>
  <si>
    <t>B936</t>
  </si>
  <si>
    <t>011019</t>
  </si>
  <si>
    <t>B989</t>
  </si>
  <si>
    <t>004058</t>
  </si>
  <si>
    <t>016802</t>
  </si>
  <si>
    <t>M141</t>
  </si>
  <si>
    <t>013114</t>
  </si>
  <si>
    <t>E235</t>
  </si>
  <si>
    <t>015114</t>
  </si>
  <si>
    <t>B736</t>
  </si>
  <si>
    <t>005030</t>
  </si>
  <si>
    <t>C796</t>
  </si>
  <si>
    <t>065052</t>
  </si>
  <si>
    <t>84084</t>
  </si>
  <si>
    <t>D615</t>
  </si>
  <si>
    <t>030052</t>
  </si>
  <si>
    <t>E820</t>
  </si>
  <si>
    <t>023052</t>
  </si>
  <si>
    <t>37024</t>
  </si>
  <si>
    <t>F861</t>
  </si>
  <si>
    <t>091052</t>
  </si>
  <si>
    <t>F981</t>
  </si>
  <si>
    <t>090052</t>
  </si>
  <si>
    <t>07014</t>
  </si>
  <si>
    <t>G203</t>
  </si>
  <si>
    <t>070052</t>
  </si>
  <si>
    <t>86024</t>
  </si>
  <si>
    <t>G512</t>
  </si>
  <si>
    <t>060052</t>
  </si>
  <si>
    <t>G598</t>
  </si>
  <si>
    <t>062052</t>
  </si>
  <si>
    <t>G631</t>
  </si>
  <si>
    <t>057052</t>
  </si>
  <si>
    <t>G757</t>
  </si>
  <si>
    <t>071052</t>
  </si>
  <si>
    <t>71028</t>
  </si>
  <si>
    <t>I193</t>
  </si>
  <si>
    <t>095052</t>
  </si>
  <si>
    <t>09076</t>
  </si>
  <si>
    <t>I564</t>
  </si>
  <si>
    <t>054052</t>
  </si>
  <si>
    <t>06059</t>
  </si>
  <si>
    <t>L188</t>
  </si>
  <si>
    <t>094052</t>
  </si>
  <si>
    <t>L725</t>
  </si>
  <si>
    <t>080052</t>
  </si>
  <si>
    <t>F324</t>
  </si>
  <si>
    <t>008052</t>
  </si>
  <si>
    <t>18016</t>
  </si>
  <si>
    <t>H763</t>
  </si>
  <si>
    <t>087052</t>
  </si>
  <si>
    <t>95028</t>
  </si>
  <si>
    <t>065036</t>
  </si>
  <si>
    <t>84090</t>
  </si>
  <si>
    <t>C306</t>
  </si>
  <si>
    <t>078036</t>
  </si>
  <si>
    <t>C489</t>
  </si>
  <si>
    <t>C884</t>
  </si>
  <si>
    <t>019045</t>
  </si>
  <si>
    <t>D834</t>
  </si>
  <si>
    <t>028045</t>
  </si>
  <si>
    <t>SERNAGLIA DELLA BATTAGLIA (TV)</t>
  </si>
  <si>
    <t>016184</t>
  </si>
  <si>
    <t>H535</t>
  </si>
  <si>
    <t>022184</t>
  </si>
  <si>
    <t>I975</t>
  </si>
  <si>
    <t>017184</t>
  </si>
  <si>
    <t>L094</t>
  </si>
  <si>
    <t>018184</t>
  </si>
  <si>
    <t>27059</t>
  </si>
  <si>
    <t>M150</t>
  </si>
  <si>
    <t>006184</t>
  </si>
  <si>
    <t>L970</t>
  </si>
  <si>
    <t>004184</t>
  </si>
  <si>
    <t>H363</t>
  </si>
  <si>
    <t>015184</t>
  </si>
  <si>
    <t>20087</t>
  </si>
  <si>
    <t>H373</t>
  </si>
  <si>
    <t>VILLA VICENTINA (UD)</t>
  </si>
  <si>
    <t>VISCO (UD)</t>
  </si>
  <si>
    <t>ZUGLIO (UD)</t>
  </si>
  <si>
    <t>GIOIA DEL COLLE (BA)</t>
  </si>
  <si>
    <t>GIOVINAZZO (BA)</t>
  </si>
  <si>
    <t>GRAVINA IN PUGLIA (BA)</t>
  </si>
  <si>
    <t>GRUMO APPULA (BA)</t>
  </si>
  <si>
    <t>LOCOROTONDO (BA)</t>
  </si>
  <si>
    <t>LOSETO (BA)</t>
  </si>
  <si>
    <t>MINERVINO MURGE (BA)</t>
  </si>
  <si>
    <t>ZIMONE (BI)</t>
  </si>
  <si>
    <t>GOMBITO (CR)</t>
  </si>
  <si>
    <t>GAMBINA BARCHETTI (CR)</t>
  </si>
  <si>
    <t>GANDINI (CR)</t>
  </si>
  <si>
    <t>GAZZO (CR)</t>
  </si>
  <si>
    <t>GENIVOLTA (CR)</t>
  </si>
  <si>
    <t>032814</t>
  </si>
  <si>
    <t>I547</t>
  </si>
  <si>
    <t>055814</t>
  </si>
  <si>
    <t>L275</t>
  </si>
  <si>
    <t>083806</t>
  </si>
  <si>
    <t>H711</t>
  </si>
  <si>
    <t>I99806</t>
  </si>
  <si>
    <t>Z724</t>
  </si>
  <si>
    <t>034806</t>
  </si>
  <si>
    <t>H828</t>
  </si>
  <si>
    <t>00058</t>
  </si>
  <si>
    <t>I255</t>
  </si>
  <si>
    <t>083097</t>
  </si>
  <si>
    <t>98039</t>
  </si>
  <si>
    <t>L042</t>
  </si>
  <si>
    <t>091097</t>
  </si>
  <si>
    <t>L423</t>
  </si>
  <si>
    <t>092097</t>
  </si>
  <si>
    <t>L998</t>
  </si>
  <si>
    <t>015097</t>
  </si>
  <si>
    <t>D229</t>
  </si>
  <si>
    <t>016097</t>
  </si>
  <si>
    <t>24058</t>
  </si>
  <si>
    <t>D491</t>
  </si>
  <si>
    <t>017097</t>
  </si>
  <si>
    <t>E787</t>
  </si>
  <si>
    <t>F320</t>
  </si>
  <si>
    <t>018098</t>
  </si>
  <si>
    <t>F644</t>
  </si>
  <si>
    <t>079098</t>
  </si>
  <si>
    <t>005098</t>
  </si>
  <si>
    <t>14059</t>
  </si>
  <si>
    <t>H912</t>
  </si>
  <si>
    <t>098058</t>
  </si>
  <si>
    <t>26828</t>
  </si>
  <si>
    <t>L469</t>
  </si>
  <si>
    <t>024058</t>
  </si>
  <si>
    <t>L878</t>
  </si>
  <si>
    <t>61034</t>
  </si>
  <si>
    <t>C471</t>
  </si>
  <si>
    <t>078007</t>
  </si>
  <si>
    <t>A183</t>
  </si>
  <si>
    <t>016007</t>
  </si>
  <si>
    <t>E493</t>
  </si>
  <si>
    <t>L622</t>
  </si>
  <si>
    <t>013828</t>
  </si>
  <si>
    <t>I033</t>
  </si>
  <si>
    <t>026063</t>
  </si>
  <si>
    <t>31022</t>
  </si>
  <si>
    <t>DECIMOMANNU (CA)</t>
  </si>
  <si>
    <t>DECIMOPUTZU (CA)</t>
  </si>
  <si>
    <t>DOLIANOVA (CA)</t>
  </si>
  <si>
    <t>DOMUS DE MARIA (CA)</t>
  </si>
  <si>
    <t>DOMUSNOVAS (CA)</t>
  </si>
  <si>
    <t>56034</t>
  </si>
  <si>
    <t>D290</t>
  </si>
  <si>
    <t>002139</t>
  </si>
  <si>
    <t>012139</t>
  </si>
  <si>
    <t>21059</t>
  </si>
  <si>
    <t>L876</t>
  </si>
  <si>
    <t>006139</t>
  </si>
  <si>
    <t>G987</t>
  </si>
  <si>
    <t>D797</t>
  </si>
  <si>
    <t>002074</t>
  </si>
  <si>
    <t>024074</t>
  </si>
  <si>
    <t>E207</t>
  </si>
  <si>
    <t>043023</t>
  </si>
  <si>
    <t>62100</t>
  </si>
  <si>
    <t>E783</t>
  </si>
  <si>
    <t>091023</t>
  </si>
  <si>
    <t>14011</t>
  </si>
  <si>
    <t>A588</t>
  </si>
  <si>
    <t>056007</t>
  </si>
  <si>
    <t>A857</t>
  </si>
  <si>
    <t>096007</t>
  </si>
  <si>
    <t>13862</t>
  </si>
  <si>
    <t>B229</t>
  </si>
  <si>
    <t>026007</t>
  </si>
  <si>
    <t>31012</t>
  </si>
  <si>
    <t>B678</t>
  </si>
  <si>
    <t>050007</t>
  </si>
  <si>
    <t>028090</t>
  </si>
  <si>
    <t>L132</t>
  </si>
  <si>
    <t>H470</t>
  </si>
  <si>
    <t>006185</t>
  </si>
  <si>
    <t>A767</t>
  </si>
  <si>
    <t>019807</t>
  </si>
  <si>
    <t>A830</t>
  </si>
  <si>
    <t>022807</t>
  </si>
  <si>
    <t>A900</t>
  </si>
  <si>
    <t>016807</t>
  </si>
  <si>
    <t>A969</t>
  </si>
  <si>
    <t>018807</t>
  </si>
  <si>
    <t>B307</t>
  </si>
  <si>
    <t>009807</t>
  </si>
  <si>
    <t>B451</t>
  </si>
  <si>
    <t>008807</t>
  </si>
  <si>
    <t>B583</t>
  </si>
  <si>
    <t>021807</t>
  </si>
  <si>
    <t>C061</t>
  </si>
  <si>
    <t>002807</t>
  </si>
  <si>
    <t>C151</t>
  </si>
  <si>
    <t>023807</t>
  </si>
  <si>
    <t>C326</t>
  </si>
  <si>
    <t>029807</t>
  </si>
  <si>
    <t>C942</t>
  </si>
  <si>
    <t>010807</t>
  </si>
  <si>
    <t>D025</t>
  </si>
  <si>
    <t>006807</t>
  </si>
  <si>
    <t>L480</t>
  </si>
  <si>
    <t>030130</t>
  </si>
  <si>
    <t>L686</t>
  </si>
  <si>
    <t>065130</t>
  </si>
  <si>
    <t>PARTITA IVA (OBBLIGATORIA)</t>
  </si>
  <si>
    <t>26848</t>
  </si>
  <si>
    <t>H844</t>
  </si>
  <si>
    <t>060028</t>
  </si>
  <si>
    <t>C864</t>
  </si>
  <si>
    <t>021028</t>
  </si>
  <si>
    <t>39034</t>
  </si>
  <si>
    <t>D311</t>
  </si>
  <si>
    <t>103028</t>
  </si>
  <si>
    <t>28845</t>
  </si>
  <si>
    <t>D332</t>
  </si>
  <si>
    <t>015020</t>
  </si>
  <si>
    <t>017020</t>
  </si>
  <si>
    <t>25022</t>
  </si>
  <si>
    <t>B035</t>
  </si>
  <si>
    <t>006020</t>
  </si>
  <si>
    <t>15032</t>
  </si>
  <si>
    <t>B144</t>
  </si>
  <si>
    <t>017029</t>
  </si>
  <si>
    <t>25100</t>
  </si>
  <si>
    <t>B157</t>
  </si>
  <si>
    <t>012029</t>
  </si>
  <si>
    <t>B368</t>
  </si>
  <si>
    <t>H846</t>
  </si>
  <si>
    <t>078108</t>
  </si>
  <si>
    <t>87067</t>
  </si>
  <si>
    <t>H579</t>
  </si>
  <si>
    <t>C530</t>
  </si>
  <si>
    <t>061063</t>
  </si>
  <si>
    <t>G991</t>
  </si>
  <si>
    <t>057063</t>
  </si>
  <si>
    <t>H713</t>
  </si>
  <si>
    <t>062063</t>
  </si>
  <si>
    <t>H973</t>
  </si>
  <si>
    <t>095063</t>
  </si>
  <si>
    <t>TERNENGO (BI)</t>
  </si>
  <si>
    <t>TOLLEGNO (BI)</t>
  </si>
  <si>
    <t>044043</t>
  </si>
  <si>
    <t>F549</t>
  </si>
  <si>
    <t>037043</t>
  </si>
  <si>
    <t>F659</t>
  </si>
  <si>
    <t>092043</t>
  </si>
  <si>
    <t>085018</t>
  </si>
  <si>
    <t>I644</t>
  </si>
  <si>
    <t>083018</t>
  </si>
  <si>
    <t>98040</t>
  </si>
  <si>
    <t>C956</t>
  </si>
  <si>
    <t>042018</t>
  </si>
  <si>
    <t>60015</t>
  </si>
  <si>
    <t>D472</t>
  </si>
  <si>
    <t>053018</t>
  </si>
  <si>
    <t>58015</t>
  </si>
  <si>
    <t>G088</t>
  </si>
  <si>
    <t>049018</t>
  </si>
  <si>
    <t>57027</t>
  </si>
  <si>
    <t>I390</t>
  </si>
  <si>
    <t>080018</t>
  </si>
  <si>
    <t>89052</t>
  </si>
  <si>
    <t>B516</t>
  </si>
  <si>
    <t>010018</t>
  </si>
  <si>
    <t>C826</t>
  </si>
  <si>
    <t>E782</t>
  </si>
  <si>
    <t>015142</t>
  </si>
  <si>
    <t>20066</t>
  </si>
  <si>
    <t>F119</t>
  </si>
  <si>
    <t>016142</t>
  </si>
  <si>
    <t>B073</t>
  </si>
  <si>
    <t>015815</t>
  </si>
  <si>
    <t>A934</t>
  </si>
  <si>
    <t>019815</t>
  </si>
  <si>
    <t>B324</t>
  </si>
  <si>
    <t>017815</t>
  </si>
  <si>
    <t>B343</t>
  </si>
  <si>
    <t>022815</t>
  </si>
  <si>
    <t>B518</t>
  </si>
  <si>
    <t>018815</t>
  </si>
  <si>
    <t>B568</t>
  </si>
  <si>
    <t>001815</t>
  </si>
  <si>
    <t>016815</t>
  </si>
  <si>
    <t>C454</t>
  </si>
  <si>
    <t>021815</t>
  </si>
  <si>
    <t>C837</t>
  </si>
  <si>
    <t>008815</t>
  </si>
  <si>
    <t>006812</t>
  </si>
  <si>
    <t>E871</t>
  </si>
  <si>
    <t>041812</t>
  </si>
  <si>
    <t>F530</t>
  </si>
  <si>
    <t>030812</t>
  </si>
  <si>
    <t>F821</t>
  </si>
  <si>
    <t>023812</t>
  </si>
  <si>
    <t>CAMINO AL TAGLIAMENTO (UD)</t>
  </si>
  <si>
    <t>CAMPOFORMIDO (UD)</t>
  </si>
  <si>
    <t>CAMPOLONGO AL TORRE (UD)</t>
  </si>
  <si>
    <t>CAMPOROSSO IN VALCANALE (UD)</t>
  </si>
  <si>
    <t>CARLINO (UD)</t>
  </si>
  <si>
    <t>CASSACCO (UD)</t>
  </si>
  <si>
    <t>CASTEL DEL MONTE UDINESE (UD)</t>
  </si>
  <si>
    <t>CASTIONS DI STRADA (UD)</t>
  </si>
  <si>
    <t>CAVAZZO CARNICO (UD)</t>
  </si>
  <si>
    <t>CERCIVENTO (UD)</t>
  </si>
  <si>
    <t>CERVIGNANO DEL FRIULI (UD)</t>
  </si>
  <si>
    <t>CESCLANS (UD)</t>
  </si>
  <si>
    <t>CHIOPRIS VISCONE (UD)</t>
  </si>
  <si>
    <t>CHIUSAFORTE (UD)</t>
  </si>
  <si>
    <t>BAGNAROLO (CR)</t>
  </si>
  <si>
    <t>BAGNOLO CREMASCO (CR)</t>
  </si>
  <si>
    <t>BARBISELLE (CR)</t>
  </si>
  <si>
    <t>BARZANIGA (CR)</t>
  </si>
  <si>
    <t>BETTENESCO (CR)</t>
  </si>
  <si>
    <t>BINANNOVA (CR)</t>
  </si>
  <si>
    <t>BONEMERSE (CR)</t>
  </si>
  <si>
    <t>BORDOLANO (CR)</t>
  </si>
  <si>
    <t>VALLO DELLA LUCANIA (SA)</t>
  </si>
  <si>
    <t>VALVA (SA)</t>
  </si>
  <si>
    <t>VIBONATI (SA)</t>
  </si>
  <si>
    <t>VIETRI SUL MARE (SA)</t>
  </si>
  <si>
    <t>ACQUAVIVA DELLE FONTI (BA)</t>
  </si>
  <si>
    <t>ADELFIA (BA)</t>
  </si>
  <si>
    <t>ALBEROBELLO (BA)</t>
  </si>
  <si>
    <t>ALTAMURA (BA)</t>
  </si>
  <si>
    <t>ANDRIA (BA)</t>
  </si>
  <si>
    <t>BARI (BA)</t>
  </si>
  <si>
    <t>BARLETTA (BA)</t>
  </si>
  <si>
    <t>BINETTO (BA)</t>
  </si>
  <si>
    <t>BISCEGLIE (BA)</t>
  </si>
  <si>
    <t>SOCCHIEVE (UD)</t>
  </si>
  <si>
    <t>STREGNA (UD)</t>
  </si>
  <si>
    <t>SUTRIO (UD)</t>
  </si>
  <si>
    <t>TAIPANA (UD)</t>
  </si>
  <si>
    <t>TALMASSONS (UD)</t>
  </si>
  <si>
    <t>TAPOGLIANO (UD)</t>
  </si>
  <si>
    <t>TARCENTO (UD)</t>
  </si>
  <si>
    <t>TARCETTA (UD)</t>
  </si>
  <si>
    <t>TARVISIO (UD)</t>
  </si>
  <si>
    <t>TAVAGNACCO (UD)</t>
  </si>
  <si>
    <t>I99003</t>
  </si>
  <si>
    <t>Z126</t>
  </si>
  <si>
    <t>013004</t>
  </si>
  <si>
    <t>22032</t>
  </si>
  <si>
    <t>C878</t>
  </si>
  <si>
    <t>13852</t>
  </si>
  <si>
    <t>059021</t>
  </si>
  <si>
    <t>H413</t>
  </si>
  <si>
    <t>083021</t>
  </si>
  <si>
    <t>98022</t>
  </si>
  <si>
    <t>D622</t>
  </si>
  <si>
    <t>087021</t>
  </si>
  <si>
    <t>95015</t>
  </si>
  <si>
    <t>E602</t>
  </si>
  <si>
    <t>001021</t>
  </si>
  <si>
    <t>A625</t>
  </si>
  <si>
    <t>016021</t>
  </si>
  <si>
    <t>082077</t>
  </si>
  <si>
    <t>092077</t>
  </si>
  <si>
    <t>I724</t>
  </si>
  <si>
    <t>PESSINA VALSASSINA (CO)</t>
  </si>
  <si>
    <t>COMUNE NON IDENTIFICATO D (SA)</t>
  </si>
  <si>
    <t>CONCA DEI MARINI (SA)</t>
  </si>
  <si>
    <t>CONTRONE (SA)</t>
  </si>
  <si>
    <t>CONTURSI TERME (SA)</t>
  </si>
  <si>
    <t>CORBARA (SA)</t>
  </si>
  <si>
    <t>CORLETO MONFORTE (SA)</t>
  </si>
  <si>
    <t>CUCCARO VETERE (SA)</t>
  </si>
  <si>
    <t>SCHIGNANO (CO)</t>
  </si>
  <si>
    <t>SEGHEBBIA (CO)</t>
  </si>
  <si>
    <t>SENNA COMASCO (CO)</t>
  </si>
  <si>
    <t>SEPRIO (CO)</t>
  </si>
  <si>
    <t>SIRONE (CO)</t>
  </si>
  <si>
    <t>SIRTORI (CO)</t>
  </si>
  <si>
    <t>SOLBIATE (CO)</t>
  </si>
  <si>
    <t>065006</t>
  </si>
  <si>
    <t>84011</t>
  </si>
  <si>
    <t>TRASACCO (AQ)</t>
  </si>
  <si>
    <t>VILLA SANTA LUCIA DEGLI A (AQ)</t>
  </si>
  <si>
    <t>VILLA SANT'ANGELO (AQ)</t>
  </si>
  <si>
    <t>SANTO STEFANO IN ASPROMON (RC)</t>
  </si>
  <si>
    <t>SCIDO (RC)</t>
  </si>
  <si>
    <t>CANNARA (PG)</t>
  </si>
  <si>
    <t>CASCIA (PG)</t>
  </si>
  <si>
    <t>CASTEL RITALDI (PG)</t>
  </si>
  <si>
    <t>CASSINELLE (AL)</t>
  </si>
  <si>
    <t>CASTEL DE' RATTI (AL)</t>
  </si>
  <si>
    <t>CASTEL SAN PIETRO MONFERR (AL)</t>
  </si>
  <si>
    <t>CASTELLANIA (AL)</t>
  </si>
  <si>
    <t>001841</t>
  </si>
  <si>
    <t>078143</t>
  </si>
  <si>
    <t>I784</t>
  </si>
  <si>
    <t>031811</t>
  </si>
  <si>
    <t>L794</t>
  </si>
  <si>
    <t>PENZANO (CO)</t>
  </si>
  <si>
    <t>013215</t>
  </si>
  <si>
    <t>I792</t>
  </si>
  <si>
    <t>CASALEGGIO BOIRO (AL)</t>
  </si>
  <si>
    <t>CASALNOCETO (AL)</t>
  </si>
  <si>
    <t>CASASCO (AL)</t>
  </si>
  <si>
    <t>CASSANO SPINOLA (AL)</t>
  </si>
  <si>
    <t>CASSINE (AL)</t>
  </si>
  <si>
    <t>VEDANO OLONA (VA)</t>
  </si>
  <si>
    <t>VEDDASCA (VA)</t>
  </si>
  <si>
    <t>VELATE (VA)</t>
  </si>
  <si>
    <t>VENEGONO (VA)</t>
  </si>
  <si>
    <t>VENEGONO INFERIORE (VA)</t>
  </si>
  <si>
    <t>VENEGONO SUPERIORE (VA)</t>
  </si>
  <si>
    <t>VERGIATE (VA)</t>
  </si>
  <si>
    <t>VERGOBBIO (VA)</t>
  </si>
  <si>
    <t>VICONAGO (VA)</t>
  </si>
  <si>
    <t>VIGGIU' (VA)</t>
  </si>
  <si>
    <t>VILLA DOSIA (VA)</t>
  </si>
  <si>
    <t>VINAGO (VA)</t>
  </si>
  <si>
    <t>VIZZOLA TICINO (VA)</t>
  </si>
  <si>
    <t>VOLDOMINO (VA)</t>
  </si>
  <si>
    <t>ZONA DEMANIALE</t>
  </si>
  <si>
    <t>E986</t>
  </si>
  <si>
    <t>089013</t>
  </si>
  <si>
    <t>96017</t>
  </si>
  <si>
    <t>F943</t>
  </si>
  <si>
    <t>049013</t>
  </si>
  <si>
    <t>57036</t>
  </si>
  <si>
    <t>E680</t>
  </si>
  <si>
    <t>016013</t>
  </si>
  <si>
    <t>A440</t>
  </si>
  <si>
    <t>015013</t>
  </si>
  <si>
    <t>20030</t>
  </si>
  <si>
    <t>A668</t>
  </si>
  <si>
    <t>017013</t>
  </si>
  <si>
    <t>A702</t>
  </si>
  <si>
    <t>F331</t>
  </si>
  <si>
    <t>008841</t>
  </si>
  <si>
    <t>M029</t>
  </si>
  <si>
    <t>013842</t>
  </si>
  <si>
    <t>ROCCADASPIDE (SA)</t>
  </si>
  <si>
    <t>UGGIATE-TREVANO (CO)</t>
  </si>
  <si>
    <t>SAN DORLIGO DELLA VALLE (TS)</t>
  </si>
  <si>
    <t>SAN GIACOMO IN COLLE (TS)</t>
  </si>
  <si>
    <t>044069</t>
  </si>
  <si>
    <t>C070</t>
  </si>
  <si>
    <t>004069</t>
  </si>
  <si>
    <t>C681</t>
  </si>
  <si>
    <t>013069</t>
  </si>
  <si>
    <t>002069</t>
  </si>
  <si>
    <t>065069</t>
  </si>
  <si>
    <t>018841</t>
  </si>
  <si>
    <t>E886</t>
  </si>
  <si>
    <t>016841</t>
  </si>
  <si>
    <t>F071</t>
  </si>
  <si>
    <t>G375</t>
  </si>
  <si>
    <t>080812</t>
  </si>
  <si>
    <t>G745</t>
  </si>
  <si>
    <t>055812</t>
  </si>
  <si>
    <t>G898</t>
  </si>
  <si>
    <t>SALENTO (SA)</t>
  </si>
  <si>
    <t>SALERNO (SA)</t>
  </si>
  <si>
    <t>SALVITELLE (SA)</t>
  </si>
  <si>
    <t>SAN CIPRIANO PICENTINO (SA)</t>
  </si>
  <si>
    <t>SAN GIOVANNI A PIRO (SA)</t>
  </si>
  <si>
    <t>SAN GREGORIO MAGNO (SA)</t>
  </si>
  <si>
    <t>SAN MANGO PIEMONTE (SA)</t>
  </si>
  <si>
    <t>SAN GIOVANNI IN CROCE (CR)</t>
  </si>
  <si>
    <t>SAN LORENZO AROLDO (CR)</t>
  </si>
  <si>
    <t>SAN LORENZO DE' PICENARDI (CR)</t>
  </si>
  <si>
    <t>SAN LORENZO GUAZZONE (CR)</t>
  </si>
  <si>
    <t>SAN LORENZO MONDINARI (CR)</t>
  </si>
  <si>
    <t>SAN MARTINO DEL LAGO (CR)</t>
  </si>
  <si>
    <t>RONCO SCRIVIA (GE)</t>
  </si>
  <si>
    <t>RONDANINA (GE)</t>
  </si>
  <si>
    <t>SESTO ED UNITI (CR)</t>
  </si>
  <si>
    <t>F236</t>
  </si>
  <si>
    <t>013901</t>
  </si>
  <si>
    <t>F273</t>
  </si>
  <si>
    <t>041901</t>
  </si>
  <si>
    <t>F554</t>
  </si>
  <si>
    <t>022901</t>
  </si>
  <si>
    <t>H504</t>
  </si>
  <si>
    <t>032901</t>
  </si>
  <si>
    <t>H237</t>
  </si>
  <si>
    <t>019901</t>
  </si>
  <si>
    <t>H968</t>
  </si>
  <si>
    <t>008901</t>
  </si>
  <si>
    <t>I366</t>
  </si>
  <si>
    <t>021901</t>
  </si>
  <si>
    <t>L041</t>
  </si>
  <si>
    <t>017901</t>
  </si>
  <si>
    <t>L141</t>
  </si>
  <si>
    <t>13815</t>
  </si>
  <si>
    <t>H561</t>
  </si>
  <si>
    <t>009055</t>
  </si>
  <si>
    <t>17046</t>
  </si>
  <si>
    <t>Z520</t>
  </si>
  <si>
    <t>S99521</t>
  </si>
  <si>
    <t>Z521</t>
  </si>
  <si>
    <t>S99523</t>
  </si>
  <si>
    <t>Z523</t>
  </si>
  <si>
    <t>I99524</t>
  </si>
  <si>
    <t>ORASSO (NO)</t>
  </si>
  <si>
    <t>ORNAVASSO (NO)</t>
  </si>
  <si>
    <t>ORTA NOVARESE (NO)</t>
  </si>
  <si>
    <t>ORTA SAN GIULIO (NO)</t>
  </si>
  <si>
    <t>PALLANZA (NO)</t>
  </si>
  <si>
    <t>PALLANZENO (NO)</t>
  </si>
  <si>
    <t>PARUZZARO (NO)</t>
  </si>
  <si>
    <t>PELLA (NO)</t>
  </si>
  <si>
    <t>PETTENASCO (NO)</t>
  </si>
  <si>
    <t>PIEDIMULERA (NO)</t>
  </si>
  <si>
    <t>022046</t>
  </si>
  <si>
    <t>C103</t>
  </si>
  <si>
    <t>003046</t>
  </si>
  <si>
    <t>079046</t>
  </si>
  <si>
    <t>021046</t>
  </si>
  <si>
    <t>E862</t>
  </si>
  <si>
    <t>091046</t>
  </si>
  <si>
    <t>08024</t>
  </si>
  <si>
    <t>E874</t>
  </si>
  <si>
    <t>097046</t>
  </si>
  <si>
    <t>23826</t>
  </si>
  <si>
    <t>E879</t>
  </si>
  <si>
    <t>076046</t>
  </si>
  <si>
    <t>E977</t>
  </si>
  <si>
    <t>103046</t>
  </si>
  <si>
    <t>103070</t>
  </si>
  <si>
    <t>28879</t>
  </si>
  <si>
    <t>L666</t>
  </si>
  <si>
    <t>E665</t>
  </si>
  <si>
    <t>CETRARO (CS)</t>
  </si>
  <si>
    <t>CIVITA (CS)</t>
  </si>
  <si>
    <t>CLETO (CS)</t>
  </si>
  <si>
    <t>Z719</t>
  </si>
  <si>
    <t>048804</t>
  </si>
  <si>
    <t>G423</t>
  </si>
  <si>
    <t>063804</t>
  </si>
  <si>
    <t>STILO (RC)</t>
  </si>
  <si>
    <t>023071</t>
  </si>
  <si>
    <t>37057</t>
  </si>
  <si>
    <t>H924</t>
  </si>
  <si>
    <t>075071</t>
  </si>
  <si>
    <t>ROCCACASALE (AQ)</t>
  </si>
  <si>
    <t>ROCCARASO (AQ)</t>
  </si>
  <si>
    <t>E452</t>
  </si>
  <si>
    <t>TERRANOVA SAPPO MINULIO (RC)</t>
  </si>
  <si>
    <t>TRESILICO (RC)</t>
  </si>
  <si>
    <t>VARAPODIO (RC)</t>
  </si>
  <si>
    <t>VILLA SAN GIOVANNI (RC)</t>
  </si>
  <si>
    <t>VILLA SAN GIUSEPPE (RC)</t>
  </si>
  <si>
    <t>ACQUARO (VV)</t>
  </si>
  <si>
    <t>ARENA (VV)</t>
  </si>
  <si>
    <t>BRIATICO (VV)</t>
  </si>
  <si>
    <t>BROGNATURO (VV)</t>
  </si>
  <si>
    <t>CAPISTRANO (VV)</t>
  </si>
  <si>
    <t>CESSANITI (VV)</t>
  </si>
  <si>
    <t>A648</t>
  </si>
  <si>
    <t>018801</t>
  </si>
  <si>
    <t>A672</t>
  </si>
  <si>
    <t>063801</t>
  </si>
  <si>
    <t>A675</t>
  </si>
  <si>
    <t>083801</t>
  </si>
  <si>
    <t>A723</t>
  </si>
  <si>
    <t>064801</t>
  </si>
  <si>
    <t>A753</t>
  </si>
  <si>
    <t>B832</t>
  </si>
  <si>
    <t>004003</t>
  </si>
  <si>
    <t>12051</t>
  </si>
  <si>
    <t>A124</t>
  </si>
  <si>
    <t>095003</t>
  </si>
  <si>
    <t>09090</t>
  </si>
  <si>
    <t>A126</t>
  </si>
  <si>
    <t>016003</t>
  </si>
  <si>
    <t>24061</t>
  </si>
  <si>
    <t>A129</t>
  </si>
  <si>
    <t>H779</t>
  </si>
  <si>
    <t>041061</t>
  </si>
  <si>
    <t>I654</t>
  </si>
  <si>
    <t>E335</t>
  </si>
  <si>
    <t>001044</t>
  </si>
  <si>
    <t>025043</t>
  </si>
  <si>
    <t>I279</t>
  </si>
  <si>
    <t>091090</t>
  </si>
  <si>
    <t>CASTELBELLO CIARDES (BZ)</t>
  </si>
  <si>
    <t>CASTELDARNE (BZ)</t>
  </si>
  <si>
    <t>CASTELROTTO (BZ)</t>
  </si>
  <si>
    <t>CAURIA (BZ)</t>
  </si>
  <si>
    <t>CENGLES (BZ)</t>
  </si>
  <si>
    <t>CERMES (BZ)</t>
  </si>
  <si>
    <t>CEVES (BZ)</t>
  </si>
  <si>
    <t>CHIENES (BZ)</t>
  </si>
  <si>
    <t>CHIUSA (BZ)</t>
  </si>
  <si>
    <t>005801</t>
  </si>
  <si>
    <t>A556</t>
  </si>
  <si>
    <t>090801</t>
  </si>
  <si>
    <t>A611</t>
  </si>
  <si>
    <t>009801</t>
  </si>
  <si>
    <t>SAN MARZANO SUL SARNO (SA)</t>
  </si>
  <si>
    <t>SAN MAURO CILENTO (SA)</t>
  </si>
  <si>
    <t>SAN MAURO LA BRUCA (SA)</t>
  </si>
  <si>
    <t>SAN PIETRO AL TANAGRO (SA)</t>
  </si>
  <si>
    <t>SAN RUFO (SA)</t>
  </si>
  <si>
    <t>SAN VALENTINO TORIO (SA)</t>
  </si>
  <si>
    <t>SANTA MARINA (SA)</t>
  </si>
  <si>
    <t>PULA (CA)</t>
  </si>
  <si>
    <t>QUARTU SANT'ELENA (CA)</t>
  </si>
  <si>
    <t>QUARTUCCIU (CA)</t>
  </si>
  <si>
    <t>SAMASSI (CA)</t>
  </si>
  <si>
    <t>SAMATZAI (CA)</t>
  </si>
  <si>
    <t>SAN BASILIO (CA)</t>
  </si>
  <si>
    <t>SAN GAVINO MONREALE (CA)</t>
  </si>
  <si>
    <t>028016</t>
  </si>
  <si>
    <t>B345</t>
  </si>
  <si>
    <t>030016</t>
  </si>
  <si>
    <t>B536</t>
  </si>
  <si>
    <t>FIGI=VITI (ISOLE) (I9)</t>
  </si>
  <si>
    <t>FILIPPINE (I9)</t>
  </si>
  <si>
    <t>FINLANDIA (I9)</t>
  </si>
  <si>
    <t>FRANCIA (I9)</t>
  </si>
  <si>
    <t>GABON (I9)</t>
  </si>
  <si>
    <t>GAMBIA (I9)</t>
  </si>
  <si>
    <t>GEORGIA (I9)</t>
  </si>
  <si>
    <t>GEORGIA (S9)</t>
  </si>
  <si>
    <t>030810</t>
  </si>
  <si>
    <t>E846</t>
  </si>
  <si>
    <t>004810</t>
  </si>
  <si>
    <t>E867</t>
  </si>
  <si>
    <t>029810</t>
  </si>
  <si>
    <t>VELESO (CO)</t>
  </si>
  <si>
    <t>VENDROGNO (CO)</t>
  </si>
  <si>
    <t>VENIANO (CO)</t>
  </si>
  <si>
    <t>VERCANA (CO)</t>
  </si>
  <si>
    <t>VERDERIO (CO)</t>
  </si>
  <si>
    <t>VERDERIO INFERIORE (CO)</t>
  </si>
  <si>
    <t>017086</t>
  </si>
  <si>
    <t>E364</t>
  </si>
  <si>
    <t>018086</t>
  </si>
  <si>
    <t>020016</t>
  </si>
  <si>
    <t>70032</t>
  </si>
  <si>
    <t>A893</t>
  </si>
  <si>
    <t>090011</t>
  </si>
  <si>
    <t>037006</t>
  </si>
  <si>
    <t>40100</t>
  </si>
  <si>
    <t>A944</t>
  </si>
  <si>
    <t>30024</t>
  </si>
  <si>
    <t>REBECCU (SS)</t>
  </si>
  <si>
    <t>GUAYANA = GUYANA FRANCESE (S9)</t>
  </si>
  <si>
    <t>001807</t>
  </si>
  <si>
    <t>A727</t>
  </si>
  <si>
    <t>017807</t>
  </si>
  <si>
    <t>25036</t>
  </si>
  <si>
    <t>G264</t>
  </si>
  <si>
    <t>018133</t>
  </si>
  <si>
    <t>GILBERT E ELLICE (ISOLE) (S9)</t>
  </si>
  <si>
    <t>GIORDANIA (I9)</t>
  </si>
  <si>
    <t>GRAN BRETAGNA E IRLANDA D (I9)</t>
  </si>
  <si>
    <t>086002</t>
  </si>
  <si>
    <t>A098</t>
  </si>
  <si>
    <t>071002</t>
  </si>
  <si>
    <t>71031</t>
  </si>
  <si>
    <t>F971</t>
  </si>
  <si>
    <t>021865</t>
  </si>
  <si>
    <t>G732</t>
  </si>
  <si>
    <t>018865</t>
  </si>
  <si>
    <t>I211</t>
  </si>
  <si>
    <t>016865</t>
  </si>
  <si>
    <t>H799</t>
  </si>
  <si>
    <t>002133</t>
  </si>
  <si>
    <t>13048</t>
  </si>
  <si>
    <t>I337</t>
  </si>
  <si>
    <t>001134</t>
  </si>
  <si>
    <t>E635</t>
  </si>
  <si>
    <t>016134</t>
  </si>
  <si>
    <t>CASTELLI CALEPIO (BG)</t>
  </si>
  <si>
    <t>017872</t>
  </si>
  <si>
    <t>G533</t>
  </si>
  <si>
    <t>021872</t>
  </si>
  <si>
    <t>M307</t>
  </si>
  <si>
    <t>016872</t>
  </si>
  <si>
    <t>I811</t>
  </si>
  <si>
    <t>018872</t>
  </si>
  <si>
    <t>L249</t>
  </si>
  <si>
    <t>031872</t>
  </si>
  <si>
    <t>L376</t>
  </si>
  <si>
    <t>001872</t>
  </si>
  <si>
    <t>L921</t>
  </si>
  <si>
    <t>SAN VITTORE DEL LAZIO (FR)</t>
  </si>
  <si>
    <t>SANT'AMBROGIO SUL GARIGLI (FR)</t>
  </si>
  <si>
    <t>SANT'ANDREA DEL GARIGLIAN (FR)</t>
  </si>
  <si>
    <t>SANT'ANDREA DI VALLEFREDD (FR)</t>
  </si>
  <si>
    <t>SANT'APOLLINARE (FR)</t>
  </si>
  <si>
    <t>015872</t>
  </si>
  <si>
    <t>D580</t>
  </si>
  <si>
    <t>022872</t>
  </si>
  <si>
    <t>F185</t>
  </si>
  <si>
    <t>012872</t>
  </si>
  <si>
    <t>F903</t>
  </si>
  <si>
    <t>019872</t>
  </si>
  <si>
    <t>G060</t>
  </si>
  <si>
    <t>003872</t>
  </si>
  <si>
    <t>G085</t>
  </si>
  <si>
    <t>103999</t>
  </si>
  <si>
    <t>002999</t>
  </si>
  <si>
    <t>023999</t>
  </si>
  <si>
    <t>102999</t>
  </si>
  <si>
    <t>024999</t>
  </si>
  <si>
    <t>056999</t>
  </si>
  <si>
    <t>L283</t>
  </si>
  <si>
    <t>030821</t>
  </si>
  <si>
    <t>L481</t>
  </si>
  <si>
    <t>013822</t>
  </si>
  <si>
    <t>B147</t>
  </si>
  <si>
    <t>015822</t>
  </si>
  <si>
    <t>24038</t>
  </si>
  <si>
    <t>CHIARAMONTE GULFI (RG)</t>
  </si>
  <si>
    <t>COMISO (RG)</t>
  </si>
  <si>
    <t>MAZZE' (TO)</t>
  </si>
  <si>
    <t>MEANA DI SUSA (TO)</t>
  </si>
  <si>
    <t>MEANO (TO)</t>
  </si>
  <si>
    <t>MELEZET (TO)</t>
  </si>
  <si>
    <t>SOLBIATE ARNO (VA)</t>
  </si>
  <si>
    <t>SOLBIATE OLONA (VA)</t>
  </si>
  <si>
    <t>SOLBIATE SULL'ARNO (VA)</t>
  </si>
  <si>
    <t>SANT'AMBROGIO OLONA (VA)</t>
  </si>
  <si>
    <t>SANT'ANTONINO TICINO (VA)</t>
  </si>
  <si>
    <t>SARONNO (VA)</t>
  </si>
  <si>
    <t>SCHIANNO (VA)</t>
  </si>
  <si>
    <t>SESONA (VA)</t>
  </si>
  <si>
    <t>SESTO CALENDE (VA)</t>
  </si>
  <si>
    <t>MONTE SAN MARTINO (MC)</t>
  </si>
  <si>
    <t>MONTECASSIANO (MC)</t>
  </si>
  <si>
    <t>MONTECOSARO (MC)</t>
  </si>
  <si>
    <t>16020</t>
  </si>
  <si>
    <t>D509</t>
  </si>
  <si>
    <t>083022</t>
  </si>
  <si>
    <t>D635</t>
  </si>
  <si>
    <t>025006</t>
  </si>
  <si>
    <t>32100</t>
  </si>
  <si>
    <t>A757</t>
  </si>
  <si>
    <t>014006</t>
  </si>
  <si>
    <t>A777</t>
  </si>
  <si>
    <t>057006</t>
  </si>
  <si>
    <t>02010</t>
  </si>
  <si>
    <t>M056</t>
  </si>
  <si>
    <t>003903</t>
  </si>
  <si>
    <t>044008</t>
  </si>
  <si>
    <t>63029</t>
  </si>
  <si>
    <t>A760</t>
  </si>
  <si>
    <t>005008</t>
  </si>
  <si>
    <t>14047</t>
  </si>
  <si>
    <t>052003</t>
  </si>
  <si>
    <t>53022</t>
  </si>
  <si>
    <t>SIENA</t>
  </si>
  <si>
    <t>B269</t>
  </si>
  <si>
    <t>101003</t>
  </si>
  <si>
    <t>88817</t>
  </si>
  <si>
    <t>B771</t>
  </si>
  <si>
    <t>100003</t>
  </si>
  <si>
    <t>18020</t>
  </si>
  <si>
    <t>005081</t>
  </si>
  <si>
    <t>009028</t>
  </si>
  <si>
    <t>17039</t>
  </si>
  <si>
    <t>D424</t>
  </si>
  <si>
    <t>014028</t>
  </si>
  <si>
    <t>D456</t>
  </si>
  <si>
    <t>057028</t>
  </si>
  <si>
    <t>02023</t>
  </si>
  <si>
    <t>D560</t>
  </si>
  <si>
    <t>007028</t>
  </si>
  <si>
    <t>VALLINFREDA (RM)</t>
  </si>
  <si>
    <t>VALMONTONE (RM)</t>
  </si>
  <si>
    <t>VELLETRI (RM)</t>
  </si>
  <si>
    <t>VICOVARO (RM)</t>
  </si>
  <si>
    <t>VIVARO ROMANO (RM)</t>
  </si>
  <si>
    <t>ZAGAROLO (RM)</t>
  </si>
  <si>
    <t>BUCCHIANICO (CH)</t>
  </si>
  <si>
    <t>CANOSA SANNITA (CH)</t>
  </si>
  <si>
    <t>CARPINETO SINELLO (CH)</t>
  </si>
  <si>
    <t>CARUNCHIO (CH)</t>
  </si>
  <si>
    <t>CERVICATI (CS)</t>
  </si>
  <si>
    <t>CERZETO (CS)</t>
  </si>
  <si>
    <t>BADESI (SS)</t>
  </si>
  <si>
    <t>BANARI (SS)</t>
  </si>
  <si>
    <t>BANTINE (SS)</t>
  </si>
  <si>
    <t>BENETUTTI (SS)</t>
  </si>
  <si>
    <t>BERCHIDDA (SS)</t>
  </si>
  <si>
    <t>BESSUDE (SS)</t>
  </si>
  <si>
    <t>BONNANARO (SS)</t>
  </si>
  <si>
    <t>BURGOS (SS)</t>
  </si>
  <si>
    <t>CALANGIANUS (SS)</t>
  </si>
  <si>
    <t>CARGEGHE (SS)</t>
  </si>
  <si>
    <t>CASTELSARDO (SS)</t>
  </si>
  <si>
    <t>CHEREMULE (SS)</t>
  </si>
  <si>
    <t>CHIARAMONTI (SS)</t>
  </si>
  <si>
    <t>CODRONGIANOS (SS)</t>
  </si>
  <si>
    <t>H594</t>
  </si>
  <si>
    <t>064089</t>
  </si>
  <si>
    <t>83053</t>
  </si>
  <si>
    <t>I264</t>
  </si>
  <si>
    <t>021089</t>
  </si>
  <si>
    <t>016089</t>
  </si>
  <si>
    <t>24035</t>
  </si>
  <si>
    <t>D221</t>
  </si>
  <si>
    <t>004089</t>
  </si>
  <si>
    <t>12045</t>
  </si>
  <si>
    <t>LENTATE SUL SEVESO (MI)</t>
  </si>
  <si>
    <t>LESMO (MI)</t>
  </si>
  <si>
    <t>lavoro disponibile 15</t>
  </si>
  <si>
    <t>giornate all'attività agricola 16</t>
  </si>
  <si>
    <t>redditi 17</t>
  </si>
  <si>
    <t>redditi 18</t>
  </si>
  <si>
    <t>redditi 19</t>
  </si>
  <si>
    <t>redditi 20</t>
  </si>
  <si>
    <t>redditi 21</t>
  </si>
  <si>
    <t>redditi 22</t>
  </si>
  <si>
    <t>redditi 23</t>
  </si>
  <si>
    <t>redditi 24</t>
  </si>
  <si>
    <t>redditi 25</t>
  </si>
  <si>
    <t>redditi 26</t>
  </si>
  <si>
    <t>redditi 27</t>
  </si>
  <si>
    <t>redditi 29</t>
  </si>
  <si>
    <t>redditi 30</t>
  </si>
  <si>
    <t>redditi 31</t>
  </si>
  <si>
    <t>redditi 32</t>
  </si>
  <si>
    <t>VILLA SANTO STEFANO (FR)</t>
  </si>
  <si>
    <t>VITICUSO (FR)</t>
  </si>
  <si>
    <t>ITTIRI (SS)</t>
  </si>
  <si>
    <t>LA MADDALENA (SS)</t>
  </si>
  <si>
    <t>MASSALENGO (MI)</t>
  </si>
  <si>
    <t>MAZZO MILANESE (MI)</t>
  </si>
  <si>
    <t>MEDA (MI)</t>
  </si>
  <si>
    <t>MEDIGLIA (MI)</t>
  </si>
  <si>
    <t>MELEGNANELLO (MI)</t>
  </si>
  <si>
    <t>MELEGNANO (MI)</t>
  </si>
  <si>
    <t xml:space="preserve">          SEZIONE D  - ALTRE DICHIARAZIONI</t>
  </si>
  <si>
    <t>consapevole delle sanzioni penali, ai sensi dell'articolo 76 del DPR 445 del 28 dicembre 2000, nel caso di dichiarazioni non veritiere, falsità degli atti e uso di atti falsi e consapevole che ai sensi dell'articolo 75 del DPR 445/00 decadrà dai benefici eventualmente concessi,</t>
  </si>
  <si>
    <t>nell'ammontare del prestito sono comprese le rate delle operazioni di credito agrario in scadenza nei 12 mesi successivi all'evento inerenti all'impresa agricola;</t>
  </si>
  <si>
    <t>-</t>
  </si>
  <si>
    <t>di essere un imprenditore agricolo ai sensi dell'art. 2135 del Codice Civile;</t>
  </si>
  <si>
    <t>di essere iscritto alla Camera di Commercio Industria Artigianato e Agricoltura al Registro per le Imprese Agricole;</t>
  </si>
  <si>
    <t>che  l'autorità  competente  potrà avere accesso,  in ogni momento e senza restrizioni, agli appezzamenti ed agli impianti dell'azienda per le  attività d'ispezione previste, nonché a tutta la documentazione che riterrà necessaria ai fini dell'istruttoria e dei controlli;</t>
  </si>
  <si>
    <t>di  essere  nel  pieno  e libero esercizio dei propri diritti, non essendo in stato di fallimento,  concordato preventivo , amministrazione controllata  o straordinaria, liquidazione coatta amministrativa o volontaria;</t>
  </si>
  <si>
    <t xml:space="preserve">di accettare qualsiasi determinazione della Regione Abruzzo in ordine alla eventuale limitazione dei benefici concedibili per carenza di fondi; </t>
  </si>
  <si>
    <t>che risultano polizze di assicurazione il cui importo è stato dichiarato</t>
  </si>
  <si>
    <t>A601</t>
  </si>
  <si>
    <t>018009</t>
  </si>
  <si>
    <t>A690</t>
  </si>
  <si>
    <t>030009</t>
  </si>
  <si>
    <t>33031</t>
  </si>
  <si>
    <t>A700</t>
  </si>
  <si>
    <t>072009</t>
  </si>
  <si>
    <t>70052</t>
  </si>
  <si>
    <t>A883</t>
  </si>
  <si>
    <t>023009</t>
  </si>
  <si>
    <t>A964</t>
  </si>
  <si>
    <t>015148</t>
  </si>
  <si>
    <t>018148</t>
  </si>
  <si>
    <t>I599</t>
  </si>
  <si>
    <t>002148</t>
  </si>
  <si>
    <t>13039</t>
  </si>
  <si>
    <t>E252</t>
  </si>
  <si>
    <t>COLOGNO MONZESE (MI)</t>
  </si>
  <si>
    <t>45039</t>
  </si>
  <si>
    <t>I953</t>
  </si>
  <si>
    <t>072045</t>
  </si>
  <si>
    <t>70059</t>
  </si>
  <si>
    <t>L328</t>
  </si>
  <si>
    <t>075045</t>
  </si>
  <si>
    <t>F117</t>
  </si>
  <si>
    <t>I99045</t>
  </si>
  <si>
    <t>Z106</t>
  </si>
  <si>
    <t>083046</t>
  </si>
  <si>
    <t>98056</t>
  </si>
  <si>
    <t>F066</t>
  </si>
  <si>
    <t>B390</t>
  </si>
  <si>
    <t>CADIGNANO (BS)</t>
  </si>
  <si>
    <t>CAINO (BS)</t>
  </si>
  <si>
    <t>CAJONVICO (BS)</t>
  </si>
  <si>
    <t>CALCINATO (BS)</t>
  </si>
  <si>
    <t>CALINO (BS)</t>
  </si>
  <si>
    <t>SANT'ELENA (ISOLA) (I9)</t>
  </si>
  <si>
    <t>SAO TOME' E PRINCIPE (ISO (I9)</t>
  </si>
  <si>
    <t>SENEGAL (I9)</t>
  </si>
  <si>
    <t>SEYCHELLES (ISOLE) (I9)</t>
  </si>
  <si>
    <t>SANTA MARIA NUOVA (AN)</t>
  </si>
  <si>
    <t>067007</t>
  </si>
  <si>
    <t>067008</t>
  </si>
  <si>
    <t>L429</t>
  </si>
  <si>
    <t>001149</t>
  </si>
  <si>
    <t>F074</t>
  </si>
  <si>
    <t>016149</t>
  </si>
  <si>
    <t>G075</t>
  </si>
  <si>
    <t>022149</t>
  </si>
  <si>
    <t>H057</t>
  </si>
  <si>
    <t>002149</t>
  </si>
  <si>
    <t>13059</t>
  </si>
  <si>
    <t>078076</t>
  </si>
  <si>
    <t>E914</t>
  </si>
  <si>
    <t>002076</t>
  </si>
  <si>
    <t>065076</t>
  </si>
  <si>
    <t>ROCCELLA IONICA (RC)</t>
  </si>
  <si>
    <t>ROGHUDI (RC)</t>
  </si>
  <si>
    <t>SETTIMO ROTTARO (TO)</t>
  </si>
  <si>
    <t>SETTIMO TORINESE (TO)</t>
  </si>
  <si>
    <t>SETTIMO VITTONE (TO)</t>
  </si>
  <si>
    <t>SOLOMIAC (TO)</t>
  </si>
  <si>
    <t>SPARONE (TO)</t>
  </si>
  <si>
    <t>STRAMBINELLO (TO)</t>
  </si>
  <si>
    <t>AGLIENTU (SS)</t>
  </si>
  <si>
    <t>ALA' DEI SARDI (SS)</t>
  </si>
  <si>
    <t>ALGHERO (SS)</t>
  </si>
  <si>
    <t>ANELA (SS)</t>
  </si>
  <si>
    <t>ARDARA (SS)</t>
  </si>
  <si>
    <t>ARZACHENA (SS)</t>
  </si>
  <si>
    <t>F465</t>
  </si>
  <si>
    <t>030062</t>
  </si>
  <si>
    <t>F756</t>
  </si>
  <si>
    <t>019062</t>
  </si>
  <si>
    <t>G004</t>
  </si>
  <si>
    <t>061062</t>
  </si>
  <si>
    <t>G903</t>
  </si>
  <si>
    <t>026062</t>
  </si>
  <si>
    <t>G944</t>
  </si>
  <si>
    <t>063062</t>
  </si>
  <si>
    <t>80019</t>
  </si>
  <si>
    <t>H101</t>
  </si>
  <si>
    <t>020062</t>
  </si>
  <si>
    <t>I662</t>
  </si>
  <si>
    <t>095062</t>
  </si>
  <si>
    <t>09077</t>
  </si>
  <si>
    <t>I791</t>
  </si>
  <si>
    <t>028062</t>
  </si>
  <si>
    <t>G534</t>
  </si>
  <si>
    <t>M211</t>
  </si>
  <si>
    <t>015107</t>
  </si>
  <si>
    <t>20034</t>
  </si>
  <si>
    <t>E063</t>
  </si>
  <si>
    <t>012107</t>
  </si>
  <si>
    <t>G008</t>
  </si>
  <si>
    <t>005107</t>
  </si>
  <si>
    <t>D847</t>
  </si>
  <si>
    <t>010027</t>
  </si>
  <si>
    <t>16017</t>
  </si>
  <si>
    <t>E341</t>
  </si>
  <si>
    <t>025027</t>
  </si>
  <si>
    <t>E490</t>
  </si>
  <si>
    <t>094027</t>
  </si>
  <si>
    <t>003126</t>
  </si>
  <si>
    <t>006126</t>
  </si>
  <si>
    <t>015076</t>
  </si>
  <si>
    <t>C569</t>
  </si>
  <si>
    <t>016076</t>
  </si>
  <si>
    <t>C759</t>
  </si>
  <si>
    <t>018076</t>
  </si>
  <si>
    <t>27027</t>
  </si>
  <si>
    <t>E195</t>
  </si>
  <si>
    <t>015090</t>
  </si>
  <si>
    <t>012090</t>
  </si>
  <si>
    <t>21015</t>
  </si>
  <si>
    <t>E666</t>
  </si>
  <si>
    <t>003090</t>
  </si>
  <si>
    <t>87047</t>
  </si>
  <si>
    <t>I114</t>
  </si>
  <si>
    <t>006127</t>
  </si>
  <si>
    <t>CALCERANICA AL LAGO (TN)</t>
  </si>
  <si>
    <t>CALDES (TN)</t>
  </si>
  <si>
    <t>CASELLE IN PITTARI (SA)</t>
  </si>
  <si>
    <t>CASTEL SAN GIORGIO (SA)</t>
  </si>
  <si>
    <t>CASTEL SAN LORENZO (SA)</t>
  </si>
  <si>
    <t>CASTELCIVITA (SA)</t>
  </si>
  <si>
    <t>CASTELLABATE (SA)</t>
  </si>
  <si>
    <t>CASTELNUOVO CILENTO (SA)</t>
  </si>
  <si>
    <t>NARCAO (CA)</t>
  </si>
  <si>
    <t>NURAMINIS (CA)</t>
  </si>
  <si>
    <t>NUXIS (CA)</t>
  </si>
  <si>
    <t>ORTACESUS (CA)</t>
  </si>
  <si>
    <t>L937</t>
  </si>
  <si>
    <t>092102</t>
  </si>
  <si>
    <t>CALDONAZZO (TN)</t>
  </si>
  <si>
    <t>CALLIANO (TN)</t>
  </si>
  <si>
    <t>BORGO VALSUGANA (TN)</t>
  </si>
  <si>
    <t>BORZAGO (TN)</t>
  </si>
  <si>
    <t>BOSENTINO (TN)</t>
  </si>
  <si>
    <t>BOZZANA (TN)</t>
  </si>
  <si>
    <t>BRANCOLINO (TN)</t>
  </si>
  <si>
    <t>BREGUZZO (TN)</t>
  </si>
  <si>
    <t>BRENTONICO (TN)</t>
  </si>
  <si>
    <t>CASSINA BARAGGIA (MI)</t>
  </si>
  <si>
    <t>BATTIPAGLIA (SA)</t>
  </si>
  <si>
    <t>BELLIZZI (SA)</t>
  </si>
  <si>
    <t>BELLOSGUARDO (SA)</t>
  </si>
  <si>
    <t>BRACIGLIANO (SA)</t>
  </si>
  <si>
    <t>BUCCINO (SA)</t>
  </si>
  <si>
    <t>BUONABITACOLO (SA)</t>
  </si>
  <si>
    <t>CAGGIANO (SA)</t>
  </si>
  <si>
    <t>CALVANICO (SA)</t>
  </si>
  <si>
    <t>CAMEROTA (SA)</t>
  </si>
  <si>
    <t>CAMPAGNA (SA)</t>
  </si>
  <si>
    <t>CAMPORA (SA)</t>
  </si>
  <si>
    <t>CANNALONGA (SA)</t>
  </si>
  <si>
    <t>CAPACCIO (SA)</t>
  </si>
  <si>
    <t>GIRIFALCO (CZ)</t>
  </si>
  <si>
    <t>GIZZERIA (CZ)</t>
  </si>
  <si>
    <t>POGGIO MIRTETO (RI)</t>
  </si>
  <si>
    <t>POGGIO MOIANO (RI)</t>
  </si>
  <si>
    <t>POGGIO NATIVO (RI)</t>
  </si>
  <si>
    <t>POGGIO SAN LORENZO (RI)</t>
  </si>
  <si>
    <t>POSTA (RI)</t>
  </si>
  <si>
    <t>POSTICCIOLA (RI)</t>
  </si>
  <si>
    <t>POZZAGLIA SABINO (RI)</t>
  </si>
  <si>
    <t>RIETI (RI)</t>
  </si>
  <si>
    <t>RIVODUTRI (RI)</t>
  </si>
  <si>
    <t>ROCCA SINIBALDA (RI)</t>
  </si>
  <si>
    <t>CASIRATE OLONA (MI)</t>
  </si>
  <si>
    <t>CASOLATE (MI)</t>
  </si>
  <si>
    <t>CASONE (MI)</t>
  </si>
  <si>
    <t>CASOREZZO (MI)</t>
  </si>
  <si>
    <t>CASSANO D'ADDA (MI)</t>
  </si>
  <si>
    <t>CASSINA DE' GATTI (MI)</t>
  </si>
  <si>
    <t>CASSINA DE' PECCHI (MI)</t>
  </si>
  <si>
    <t>CASSINA NUOVA (MI)</t>
  </si>
  <si>
    <t>RICCIONE (FO)</t>
  </si>
  <si>
    <t>E023</t>
  </si>
  <si>
    <t>060010</t>
  </si>
  <si>
    <t>03033</t>
  </si>
  <si>
    <t>A433</t>
  </si>
  <si>
    <t>065010</t>
  </si>
  <si>
    <t>84030</t>
  </si>
  <si>
    <t>A484</t>
  </si>
  <si>
    <t>006010</t>
  </si>
  <si>
    <t>A523</t>
  </si>
  <si>
    <t>064010</t>
  </si>
  <si>
    <t>13066</t>
  </si>
  <si>
    <t>079141</t>
  </si>
  <si>
    <t>88037</t>
  </si>
  <si>
    <t>87058</t>
  </si>
  <si>
    <t>I896</t>
  </si>
  <si>
    <t>002143</t>
  </si>
  <si>
    <t>95042</t>
  </si>
  <si>
    <t>009026</t>
  </si>
  <si>
    <t>A222</t>
  </si>
  <si>
    <t>013008</t>
  </si>
  <si>
    <t>003008</t>
  </si>
  <si>
    <t>28041</t>
  </si>
  <si>
    <t>D583</t>
  </si>
  <si>
    <t>041016</t>
  </si>
  <si>
    <t>D791</t>
  </si>
  <si>
    <t>102016</t>
  </si>
  <si>
    <t>89831</t>
  </si>
  <si>
    <t>D988</t>
  </si>
  <si>
    <t>050016</t>
  </si>
  <si>
    <t>56030</t>
  </si>
  <si>
    <t>E413</t>
  </si>
  <si>
    <t>055016</t>
  </si>
  <si>
    <t>E729</t>
  </si>
  <si>
    <t>052016</t>
  </si>
  <si>
    <t>53035</t>
  </si>
  <si>
    <t>F598</t>
  </si>
  <si>
    <t>059016</t>
  </si>
  <si>
    <t>F937</t>
  </si>
  <si>
    <t>101016</t>
  </si>
  <si>
    <t>88818</t>
  </si>
  <si>
    <t>G278</t>
  </si>
  <si>
    <t>086016</t>
  </si>
  <si>
    <t>94017</t>
  </si>
  <si>
    <t>H221</t>
  </si>
  <si>
    <t>085016</t>
  </si>
  <si>
    <t>061802</t>
  </si>
  <si>
    <t>A404</t>
  </si>
  <si>
    <t>005115</t>
  </si>
  <si>
    <t>L834</t>
  </si>
  <si>
    <t>065115</t>
  </si>
  <si>
    <t>C767</t>
  </si>
  <si>
    <t>044050</t>
  </si>
  <si>
    <t>63027</t>
  </si>
  <si>
    <t>069098</t>
  </si>
  <si>
    <t>069099</t>
  </si>
  <si>
    <t>069100</t>
  </si>
  <si>
    <t>069101</t>
  </si>
  <si>
    <t>069102</t>
  </si>
  <si>
    <t>069103</t>
  </si>
  <si>
    <t>069104</t>
  </si>
  <si>
    <t>PONTEDERA (PI)</t>
  </si>
  <si>
    <t>RIPARBELLA (PI)</t>
  </si>
  <si>
    <t>081016</t>
  </si>
  <si>
    <t>91020</t>
  </si>
  <si>
    <t>G767</t>
  </si>
  <si>
    <t>047016</t>
  </si>
  <si>
    <t>51019</t>
  </si>
  <si>
    <t>G833</t>
  </si>
  <si>
    <t>101017</t>
  </si>
  <si>
    <t>88837</t>
  </si>
  <si>
    <t>G508</t>
  </si>
  <si>
    <t>086017</t>
  </si>
  <si>
    <t>I891</t>
  </si>
  <si>
    <t>045017</t>
  </si>
  <si>
    <t>025011</t>
  </si>
  <si>
    <t>069091</t>
  </si>
  <si>
    <t>069092</t>
  </si>
  <si>
    <t>069093</t>
  </si>
  <si>
    <t>024054</t>
  </si>
  <si>
    <t>36046</t>
  </si>
  <si>
    <t>E762</t>
  </si>
  <si>
    <t>030054</t>
  </si>
  <si>
    <t>E847</t>
  </si>
  <si>
    <t>064054</t>
  </si>
  <si>
    <t>83024</t>
  </si>
  <si>
    <t>MAMOIADA (NU)</t>
  </si>
  <si>
    <t>MEANA SARDO (NU)</t>
  </si>
  <si>
    <t>MODOLO (NU)</t>
  </si>
  <si>
    <t>MONTRESTA (NU)</t>
  </si>
  <si>
    <t>VERBICARO (CS)</t>
  </si>
  <si>
    <t>VILLAPIANA (CS)</t>
  </si>
  <si>
    <t>ZUMPANO (CS)</t>
  </si>
  <si>
    <t>BELVEDERE DI SPINELLO (KR)</t>
  </si>
  <si>
    <t>CACCURI (KR)</t>
  </si>
  <si>
    <t>016822</t>
  </si>
  <si>
    <t>D220</t>
  </si>
  <si>
    <t>001822</t>
  </si>
  <si>
    <t>D375</t>
  </si>
  <si>
    <t>008822</t>
  </si>
  <si>
    <t>F253</t>
  </si>
  <si>
    <t>002822</t>
  </si>
  <si>
    <t>G343</t>
  </si>
  <si>
    <t>009822</t>
  </si>
  <si>
    <t>016858</t>
  </si>
  <si>
    <t>URAGO MELLA (BS)</t>
  </si>
  <si>
    <t>VALLIO TERME (BS)</t>
  </si>
  <si>
    <t>BRESIMO (TN)</t>
  </si>
  <si>
    <t>FILOGASO (CZ)</t>
  </si>
  <si>
    <t>FOSSATO SERRALTA (CZ)</t>
  </si>
  <si>
    <t>FRANCAVILLA ANGITOLA (CZ)</t>
  </si>
  <si>
    <t>FRANCICA (CZ)</t>
  </si>
  <si>
    <t>GAGLIATO (CZ)</t>
  </si>
  <si>
    <t>GASPERINA (CZ)</t>
  </si>
  <si>
    <t>GEROCARNE (CZ)</t>
  </si>
  <si>
    <t>GIMIGLIANO (CZ)</t>
  </si>
  <si>
    <t>CASTELLARO (IM)</t>
  </si>
  <si>
    <t>CASTELVECCHIO DI SANTA MA (IM)</t>
  </si>
  <si>
    <t>CENOVA (IM)</t>
  </si>
  <si>
    <t>CERIANA (IM)</t>
  </si>
  <si>
    <t>CERVO (IM)</t>
  </si>
  <si>
    <t>CESIO (IM)</t>
  </si>
  <si>
    <t>CHIUSANICO (IM)</t>
  </si>
  <si>
    <t>CHIUSAVECCHIA (IM)</t>
  </si>
  <si>
    <t>CIPRESSA (IM)</t>
  </si>
  <si>
    <t>CIVEZZA (IM)</t>
  </si>
  <si>
    <t>COL DI RODI (IM)</t>
  </si>
  <si>
    <t>COMUNE NON IDENTIFICATO D (IM)</t>
  </si>
  <si>
    <t>ANOMALIE</t>
  </si>
  <si>
    <t>NOVATE MILANESE (MI)</t>
  </si>
  <si>
    <t>NOVEGRO (MI)</t>
  </si>
  <si>
    <t>NOVIGLIO (MI)</t>
  </si>
  <si>
    <t>OMATE (MI)</t>
  </si>
  <si>
    <t>OPERA (MI)</t>
  </si>
  <si>
    <t>ZERBA (PC)</t>
  </si>
  <si>
    <t>D157</t>
  </si>
  <si>
    <t>092024</t>
  </si>
  <si>
    <t>D994</t>
  </si>
  <si>
    <t>095024</t>
  </si>
  <si>
    <t>09093</t>
  </si>
  <si>
    <t>E088</t>
  </si>
  <si>
    <t>ARESE (MI)</t>
  </si>
  <si>
    <t>ARLUNO (MI)</t>
  </si>
  <si>
    <t>ASSAGO (MI)</t>
  </si>
  <si>
    <t>BAGGIO (MI)</t>
  </si>
  <si>
    <t>BALSAMO (MI)</t>
  </si>
  <si>
    <t>BARANZATE (MI)</t>
  </si>
  <si>
    <t>BARATE (MI)</t>
  </si>
  <si>
    <t>BARBAJANA (MI)</t>
  </si>
  <si>
    <t>BAREGGIO (MI)</t>
  </si>
  <si>
    <t>BARGANO (MI)</t>
  </si>
  <si>
    <t>BARLASSINA (MI)</t>
  </si>
  <si>
    <t>BASIANO (MI)</t>
  </si>
  <si>
    <t>BASIGLIO (MI)</t>
  </si>
  <si>
    <t>C022</t>
  </si>
  <si>
    <t>PIEVE D'ALPAGO (BL)</t>
  </si>
  <si>
    <t>PIEVE DI CADORE (BL)</t>
  </si>
  <si>
    <t>PONTE NELLE ALPI (BL)</t>
  </si>
  <si>
    <t>SANTA GIUSTINA (BL)</t>
  </si>
  <si>
    <t>SAN POLO D'ENZA (RE)</t>
  </si>
  <si>
    <t>SANT'ILARIO D'ENZA (RE)</t>
  </si>
  <si>
    <t>SCANDIANO (RE)</t>
  </si>
  <si>
    <t>TOANO (RE)</t>
  </si>
  <si>
    <t>MONTAURO (CZ)</t>
  </si>
  <si>
    <t>MONTEPAONE (CZ)</t>
  </si>
  <si>
    <t>MONTEROSSO CALABRO (CZ)</t>
  </si>
  <si>
    <t>SAN FIORANO (MI)</t>
  </si>
  <si>
    <t>SOVERZENE (BL)</t>
  </si>
  <si>
    <t>CAPPADOCIA (AQ)</t>
  </si>
  <si>
    <t>CARAPELLE CALVISIO (AQ)</t>
  </si>
  <si>
    <t>CARSOLI (AQ)</t>
  </si>
  <si>
    <t>CASTEL DEL MONTE (AQ)</t>
  </si>
  <si>
    <t>TORRE CAJETANI (FR)</t>
  </si>
  <si>
    <t>BESTAZZO (MI)</t>
  </si>
  <si>
    <t>F569</t>
  </si>
  <si>
    <t>006101</t>
  </si>
  <si>
    <t>23035</t>
  </si>
  <si>
    <t>I828</t>
  </si>
  <si>
    <t>018139</t>
  </si>
  <si>
    <t>I175</t>
  </si>
  <si>
    <t>013140</t>
  </si>
  <si>
    <t>017140</t>
  </si>
  <si>
    <t>026024</t>
  </si>
  <si>
    <t>31017</t>
  </si>
  <si>
    <t>SAN GIORGIO SU LEGNANO (MI)</t>
  </si>
  <si>
    <t>SAN GIULIANO (MI)</t>
  </si>
  <si>
    <t>SAN GIULIANO MILANESE (MI)</t>
  </si>
  <si>
    <t>SAN MARTINO IN STRADA (MI)</t>
  </si>
  <si>
    <t>SAN NOVO (MI)</t>
  </si>
  <si>
    <t>SAN PEDRINO (MI)</t>
  </si>
  <si>
    <t>SAN PIETRO BESTAZZO (MI)</t>
  </si>
  <si>
    <t>VETTO (RE)</t>
  </si>
  <si>
    <t>VEZZANO SUL CROSTOLO (RE)</t>
  </si>
  <si>
    <t>VIANO (RE)</t>
  </si>
  <si>
    <t>VILLA MINOZZO (RE)</t>
  </si>
  <si>
    <t>BELLARIA-IGEA MARINA (RN)</t>
  </si>
  <si>
    <t>CATTOLICA (RN)</t>
  </si>
  <si>
    <t>COMUNE NON IDENTIFICATO D (RN)</t>
  </si>
  <si>
    <t>CORIANO (RN)</t>
  </si>
  <si>
    <t>GEMMANO (RN)</t>
  </si>
  <si>
    <t>MISANO ADRIATICO (RN)</t>
  </si>
  <si>
    <t>MONDAINO (RN)</t>
  </si>
  <si>
    <t>I99318</t>
  </si>
  <si>
    <t>Z311</t>
  </si>
  <si>
    <t>S99320</t>
  </si>
  <si>
    <t>S99321</t>
  </si>
  <si>
    <t>I99322</t>
  </si>
  <si>
    <t>S99323</t>
  </si>
  <si>
    <t>H080</t>
  </si>
  <si>
    <t>I195</t>
  </si>
  <si>
    <t>018884</t>
  </si>
  <si>
    <t>E579</t>
  </si>
  <si>
    <t>021839</t>
  </si>
  <si>
    <t>E768</t>
  </si>
  <si>
    <t>016839</t>
  </si>
  <si>
    <t>E950</t>
  </si>
  <si>
    <t>001839</t>
  </si>
  <si>
    <t>F255</t>
  </si>
  <si>
    <t>008839</t>
  </si>
  <si>
    <t>L632</t>
  </si>
  <si>
    <t>013840</t>
  </si>
  <si>
    <t>B926</t>
  </si>
  <si>
    <t>015840</t>
  </si>
  <si>
    <t>C019</t>
  </si>
  <si>
    <t>060803</t>
  </si>
  <si>
    <t>F921</t>
  </si>
  <si>
    <t>061054</t>
  </si>
  <si>
    <t>G333</t>
  </si>
  <si>
    <t>082054</t>
  </si>
  <si>
    <t>013135</t>
  </si>
  <si>
    <t>E735</t>
  </si>
  <si>
    <t>004135</t>
  </si>
  <si>
    <t>F408</t>
  </si>
  <si>
    <t>064099</t>
  </si>
  <si>
    <t>83028</t>
  </si>
  <si>
    <t>I630</t>
  </si>
  <si>
    <t>CASTEL DI IERI (AQ)</t>
  </si>
  <si>
    <t>CASTEL DI SANGRO (AQ)</t>
  </si>
  <si>
    <t>CASTELLAFIUME (AQ)</t>
  </si>
  <si>
    <t>CASTELVECCHIO CALVISIO (AQ)</t>
  </si>
  <si>
    <t>CASTELVECCHIO SUBEQUO (AQ)</t>
  </si>
  <si>
    <t>CELANO (AQ)</t>
  </si>
  <si>
    <t>CERCHIO (AQ)</t>
  </si>
  <si>
    <t>CIVITA D'ANTINO (AQ)</t>
  </si>
  <si>
    <t>CIVITELLA ALFEDENA (AQ)</t>
  </si>
  <si>
    <t>Z312</t>
  </si>
  <si>
    <t>001313</t>
  </si>
  <si>
    <t>M094</t>
  </si>
  <si>
    <t>001314</t>
  </si>
  <si>
    <t>10088</t>
  </si>
  <si>
    <t>M122</t>
  </si>
  <si>
    <t>I99314</t>
  </si>
  <si>
    <t>Z316</t>
  </si>
  <si>
    <t>001315</t>
  </si>
  <si>
    <t>M133</t>
  </si>
  <si>
    <t>D742</t>
  </si>
  <si>
    <t>002089</t>
  </si>
  <si>
    <t>G018</t>
  </si>
  <si>
    <t>005089</t>
  </si>
  <si>
    <t>H219</t>
  </si>
  <si>
    <t>019089</t>
  </si>
  <si>
    <t>26046</t>
  </si>
  <si>
    <t>H815</t>
  </si>
  <si>
    <t>061089</t>
  </si>
  <si>
    <t>81056</t>
  </si>
  <si>
    <t>I885</t>
  </si>
  <si>
    <t>PRETURO (AQ)</t>
  </si>
  <si>
    <t>PREZZA (AQ)</t>
  </si>
  <si>
    <t>CALVATONE (CR)</t>
  </si>
  <si>
    <t>CAMISANO (CR)</t>
  </si>
  <si>
    <t>CAMPAGNOLA CREMASCA (CR)</t>
  </si>
  <si>
    <t>022824</t>
  </si>
  <si>
    <t>C667</t>
  </si>
  <si>
    <t>017824</t>
  </si>
  <si>
    <t>BARAGIANO (PZ)</t>
  </si>
  <si>
    <t>BARILE (PZ)</t>
  </si>
  <si>
    <t>BELLA (PZ)</t>
  </si>
  <si>
    <t>F150</t>
  </si>
  <si>
    <t>S99714</t>
  </si>
  <si>
    <t>Z714</t>
  </si>
  <si>
    <t>032714</t>
  </si>
  <si>
    <t>L198</t>
  </si>
  <si>
    <t>701714</t>
  </si>
  <si>
    <t>L935</t>
  </si>
  <si>
    <t>702715</t>
  </si>
  <si>
    <t>14050</t>
  </si>
  <si>
    <t>002103</t>
  </si>
  <si>
    <t>058103</t>
  </si>
  <si>
    <t>00028</t>
  </si>
  <si>
    <t>I992</t>
  </si>
  <si>
    <t>021103</t>
  </si>
  <si>
    <t>L455</t>
  </si>
  <si>
    <t>006103</t>
  </si>
  <si>
    <t>F403</t>
  </si>
  <si>
    <t>005103</t>
  </si>
  <si>
    <t>I555</t>
  </si>
  <si>
    <t>024103</t>
  </si>
  <si>
    <t>I879</t>
  </si>
  <si>
    <t>064103</t>
  </si>
  <si>
    <t>I893</t>
  </si>
  <si>
    <t>013103</t>
  </si>
  <si>
    <t>22043</t>
  </si>
  <si>
    <t>003103</t>
  </si>
  <si>
    <t>F859</t>
  </si>
  <si>
    <t>B057</t>
  </si>
  <si>
    <t>66011</t>
  </si>
  <si>
    <t>B238</t>
  </si>
  <si>
    <t>B268</t>
  </si>
  <si>
    <t>B620</t>
  </si>
  <si>
    <t>B826</t>
  </si>
  <si>
    <t>66050</t>
  </si>
  <si>
    <t>B853</t>
  </si>
  <si>
    <t>B859</t>
  </si>
  <si>
    <t>66031</t>
  </si>
  <si>
    <t>B861</t>
  </si>
  <si>
    <t>66021</t>
  </si>
  <si>
    <t>B865</t>
  </si>
  <si>
    <t>66012</t>
  </si>
  <si>
    <t>B896</t>
  </si>
  <si>
    <t>66043</t>
  </si>
  <si>
    <t>B985</t>
  </si>
  <si>
    <t>66032</t>
  </si>
  <si>
    <t>C114</t>
  </si>
  <si>
    <t>C123</t>
  </si>
  <si>
    <t>66033</t>
  </si>
  <si>
    <t>C298</t>
  </si>
  <si>
    <t>C428</t>
  </si>
  <si>
    <t>66100</t>
  </si>
  <si>
    <t>C632</t>
  </si>
  <si>
    <t>C768</t>
  </si>
  <si>
    <t>TORRICE (FR)</t>
  </si>
  <si>
    <t>TREVI NEL LAZIO (FR)</t>
  </si>
  <si>
    <t>CASELLE D'OZERO (MI)</t>
  </si>
  <si>
    <t>CASELLE LANDI (MI)</t>
  </si>
  <si>
    <t>SAN VITO DI CADORE (BL)</t>
  </si>
  <si>
    <t>L339</t>
  </si>
  <si>
    <t>018188</t>
  </si>
  <si>
    <t>M166</t>
  </si>
  <si>
    <t>013189</t>
  </si>
  <si>
    <t>22018</t>
  </si>
  <si>
    <t>BRIGNANO GERA D'ADDA (BG)</t>
  </si>
  <si>
    <t>BRUMANO (BG)</t>
  </si>
  <si>
    <t>BRUNTINO (BG)</t>
  </si>
  <si>
    <t>BRUSAPORTO (BG)</t>
  </si>
  <si>
    <t>CALCINATE (BG)</t>
  </si>
  <si>
    <t>CALCIO (BG)</t>
  </si>
  <si>
    <t>CALEPIO (BG)</t>
  </si>
  <si>
    <t>CALOLZIO (BG)</t>
  </si>
  <si>
    <t>015187</t>
  </si>
  <si>
    <t>H537</t>
  </si>
  <si>
    <t>001188</t>
  </si>
  <si>
    <t>G505</t>
  </si>
  <si>
    <t>013188</t>
  </si>
  <si>
    <t>22037</t>
  </si>
  <si>
    <t>G847</t>
  </si>
  <si>
    <t>016188</t>
  </si>
  <si>
    <t>24015</t>
  </si>
  <si>
    <t>H910</t>
  </si>
  <si>
    <t>022188</t>
  </si>
  <si>
    <t>L089</t>
  </si>
  <si>
    <t>006188</t>
  </si>
  <si>
    <t>M120</t>
  </si>
  <si>
    <t>004188</t>
  </si>
  <si>
    <t>H391</t>
  </si>
  <si>
    <t>015188</t>
  </si>
  <si>
    <t>H560</t>
  </si>
  <si>
    <t>017188</t>
  </si>
  <si>
    <t>25039</t>
  </si>
  <si>
    <t>SAN GIORIO DI SUSA (TO)</t>
  </si>
  <si>
    <t>SAN GIOVANNI PELLICE (TO)</t>
  </si>
  <si>
    <t>SAN GIUSTO CANAVESE (TO)</t>
  </si>
  <si>
    <t>SAN MARTINO CANAVESE (TO)</t>
  </si>
  <si>
    <t>SAN MARTINO DI PERRERO (TO)</t>
  </si>
  <si>
    <t>SAN MAURIZIO CANAVESE (TO)</t>
  </si>
  <si>
    <t>FROSINONE (FR)</t>
  </si>
  <si>
    <t>FUMONE (FR)</t>
  </si>
  <si>
    <t>GALLINARO (FR)</t>
  </si>
  <si>
    <t>GIULIANO DI ROMA (FR)</t>
  </si>
  <si>
    <t>GUARCINO (FR)</t>
  </si>
  <si>
    <t>ISOLA DEL LIRI (FR)</t>
  </si>
  <si>
    <t>MONTERONI DI LECCE (LE)</t>
  </si>
  <si>
    <t>MONTESANO SALENTINO (LE)</t>
  </si>
  <si>
    <t>PATRICA (FR)</t>
  </si>
  <si>
    <t>PESCOSOLIDO (FR)</t>
  </si>
  <si>
    <t>089018</t>
  </si>
  <si>
    <t>I785</t>
  </si>
  <si>
    <t>039018</t>
  </si>
  <si>
    <t>48027</t>
  </si>
  <si>
    <t>I787</t>
  </si>
  <si>
    <t>074018</t>
  </si>
  <si>
    <t>L213</t>
  </si>
  <si>
    <t>MINERVINO DI LECCE (LE)</t>
  </si>
  <si>
    <t>A475</t>
  </si>
  <si>
    <t>045001</t>
  </si>
  <si>
    <t>54011</t>
  </si>
  <si>
    <t>A496</t>
  </si>
  <si>
    <t>101001</t>
  </si>
  <si>
    <t>95041</t>
  </si>
  <si>
    <t>B428</t>
  </si>
  <si>
    <t>I304</t>
  </si>
  <si>
    <t>lavoro autonomo 5</t>
  </si>
  <si>
    <t>TORRAZZO (BI)</t>
  </si>
  <si>
    <t>TRIVERO (BI)</t>
  </si>
  <si>
    <t>VALDENGO (BI)</t>
  </si>
  <si>
    <t>VALLANZENGO (BI)</t>
  </si>
  <si>
    <t>VALLE MOSSO (BI)</t>
  </si>
  <si>
    <t>VALLE SAN NICOLAO (BI)</t>
  </si>
  <si>
    <t>VEGLIO (BI)</t>
  </si>
  <si>
    <t>VERRONE (BI)</t>
  </si>
  <si>
    <t>VIGLIANO BIELLESE (BI)</t>
  </si>
  <si>
    <t>071042</t>
  </si>
  <si>
    <t>H467</t>
  </si>
  <si>
    <t>048042</t>
  </si>
  <si>
    <t>50038</t>
  </si>
  <si>
    <t>I514</t>
  </si>
  <si>
    <t>G112</t>
  </si>
  <si>
    <t>016863</t>
  </si>
  <si>
    <t>I006</t>
  </si>
  <si>
    <t>018863</t>
  </si>
  <si>
    <t>D777</t>
  </si>
  <si>
    <t>GADESCO PIEVE DELMONA (CR)</t>
  </si>
  <si>
    <t>C052</t>
  </si>
  <si>
    <t>018062</t>
  </si>
  <si>
    <t>27032</t>
  </si>
  <si>
    <t>D552</t>
  </si>
  <si>
    <t>002062</t>
  </si>
  <si>
    <t>019056</t>
  </si>
  <si>
    <t>E843</t>
  </si>
  <si>
    <t>056003</t>
  </si>
  <si>
    <t>01022</t>
  </si>
  <si>
    <t>VITERBO</t>
  </si>
  <si>
    <t>VT</t>
  </si>
  <si>
    <t>A577</t>
  </si>
  <si>
    <t>048003</t>
  </si>
  <si>
    <t>50021</t>
  </si>
  <si>
    <t>FIRENZE</t>
  </si>
  <si>
    <t>FI</t>
  </si>
  <si>
    <t>A633</t>
  </si>
  <si>
    <t>081003</t>
  </si>
  <si>
    <t>91013</t>
  </si>
  <si>
    <t>B385</t>
  </si>
  <si>
    <t>065003</t>
  </si>
  <si>
    <t>84044</t>
  </si>
  <si>
    <t>SALERNO</t>
  </si>
  <si>
    <t>SA</t>
  </si>
  <si>
    <t>E730</t>
  </si>
  <si>
    <t>073012</t>
  </si>
  <si>
    <t>74024</t>
  </si>
  <si>
    <t>E882</t>
  </si>
  <si>
    <t>038012</t>
  </si>
  <si>
    <t>44020</t>
  </si>
  <si>
    <t>F016</t>
  </si>
  <si>
    <t>081012</t>
  </si>
  <si>
    <t>002052</t>
  </si>
  <si>
    <t>D187</t>
  </si>
  <si>
    <t>019052</t>
  </si>
  <si>
    <t>E272</t>
  </si>
  <si>
    <t>024052</t>
  </si>
  <si>
    <t>E682</t>
  </si>
  <si>
    <t>061052</t>
  </si>
  <si>
    <t>81034</t>
  </si>
  <si>
    <t>F352</t>
  </si>
  <si>
    <t>075052</t>
  </si>
  <si>
    <t>73048</t>
  </si>
  <si>
    <t>F842</t>
  </si>
  <si>
    <t>026052</t>
  </si>
  <si>
    <t>G115</t>
  </si>
  <si>
    <t>063052</t>
  </si>
  <si>
    <t>80036</t>
  </si>
  <si>
    <t>G283</t>
  </si>
  <si>
    <t>029052</t>
  </si>
  <si>
    <t>I729</t>
  </si>
  <si>
    <t>091093</t>
  </si>
  <si>
    <t>08039</t>
  </si>
  <si>
    <t>L202</t>
  </si>
  <si>
    <t>MOTTALCIATA (BI)</t>
  </si>
  <si>
    <t>MUZZANO (BI)</t>
  </si>
  <si>
    <t>NETRO (BI)</t>
  </si>
  <si>
    <t>OCCHIEPPO INFERIORE (BI)</t>
  </si>
  <si>
    <t>CASALE LITTA (VA)</t>
  </si>
  <si>
    <t>CASALZUIGNO (VA)</t>
  </si>
  <si>
    <t>CASCIAGO (VA)</t>
  </si>
  <si>
    <t>MORIAGO DELLA BATTAGLIA (TV)</t>
  </si>
  <si>
    <t>MOTTA DI LIVENZA (TV)</t>
  </si>
  <si>
    <t>NERVESA DELLA BATTAGLIA (TV)</t>
  </si>
  <si>
    <t>ODERZO (TV)</t>
  </si>
  <si>
    <t>ORMELLE (TV)</t>
  </si>
  <si>
    <t>CETO (BS)</t>
  </si>
  <si>
    <t>CETO-CERVENO (BS)</t>
  </si>
  <si>
    <t>CEVO (BS)</t>
  </si>
  <si>
    <t>CHIARI (BS)</t>
  </si>
  <si>
    <t>CAMAGNA DI TORINO (TO)</t>
  </si>
  <si>
    <t>CAMBIANO (TO)</t>
  </si>
  <si>
    <t>CAMPIGLIA SOANA (TO)</t>
  </si>
  <si>
    <t>CAMPIGLIONE FENILE (TO)</t>
  </si>
  <si>
    <t>CAMPO CANAVESE (TO)</t>
  </si>
  <si>
    <t>CANDIA CANAVESE (TO)</t>
  </si>
  <si>
    <t>CANDIOLO (TO)</t>
  </si>
  <si>
    <t>CANISCHIO (TO)</t>
  </si>
  <si>
    <t>CANTALUPA (TO)</t>
  </si>
  <si>
    <t>CANTOIRA (TO)</t>
  </si>
  <si>
    <t>CAPRIE (TO)</t>
  </si>
  <si>
    <t>CARAVINO (TO)</t>
  </si>
  <si>
    <t>CAREMA (TO)</t>
  </si>
  <si>
    <t>09034</t>
  </si>
  <si>
    <t>M025</t>
  </si>
  <si>
    <t>016102</t>
  </si>
  <si>
    <t>D684</t>
  </si>
  <si>
    <t>CAPISTRELLO (AQ)</t>
  </si>
  <si>
    <t>CAPITIGNANO (AQ)</t>
  </si>
  <si>
    <t>CAPORCIANO (AQ)</t>
  </si>
  <si>
    <t>094016</t>
  </si>
  <si>
    <t>86094</t>
  </si>
  <si>
    <t>C769</t>
  </si>
  <si>
    <t>086018</t>
  </si>
  <si>
    <t>94018</t>
  </si>
  <si>
    <t>L448</t>
  </si>
  <si>
    <t>001018</t>
  </si>
  <si>
    <t>A591</t>
  </si>
  <si>
    <t>012018</t>
  </si>
  <si>
    <t>048001</t>
  </si>
  <si>
    <t>50012</t>
  </si>
  <si>
    <t>A564</t>
  </si>
  <si>
    <t>095001</t>
  </si>
  <si>
    <t>09071</t>
  </si>
  <si>
    <t>ORISTANO</t>
  </si>
  <si>
    <t>060017</t>
  </si>
  <si>
    <t>B862</t>
  </si>
  <si>
    <t>062017</t>
  </si>
  <si>
    <t>82024</t>
  </si>
  <si>
    <t>28864</t>
  </si>
  <si>
    <t>23885</t>
  </si>
  <si>
    <t>B396</t>
  </si>
  <si>
    <t>062012</t>
  </si>
  <si>
    <t xml:space="preserve">CAA COPAGRI - Viale Crispi, 44 - TERAMO (TE) TEL. </t>
  </si>
  <si>
    <t>CAA SERVIZI AGRICOLI EUROPEI S.R.L.  - Via F. Renzetti, 27 - LANCIANO (CH) TEL. 0872/714114</t>
  </si>
  <si>
    <t>23861</t>
  </si>
  <si>
    <t>C563</t>
  </si>
  <si>
    <t>070021</t>
  </si>
  <si>
    <t>86044</t>
  </si>
  <si>
    <t>C875</t>
  </si>
  <si>
    <t>096021</t>
  </si>
  <si>
    <t>D165</t>
  </si>
  <si>
    <t>VILLAMAGNA (CH)</t>
  </si>
  <si>
    <t>ACCIANO (AQ)</t>
  </si>
  <si>
    <t>AIELLI (AQ)</t>
  </si>
  <si>
    <t>CARIFE (AV)</t>
  </si>
  <si>
    <t>CASALBORE (AV)</t>
  </si>
  <si>
    <t>CASSANO IRPINO (AV)</t>
  </si>
  <si>
    <t>CASTEL BARONIA (AV)</t>
  </si>
  <si>
    <t>CASTELFRANCI (AV)</t>
  </si>
  <si>
    <t>RIONERO IN VULTURE (PZ)</t>
  </si>
  <si>
    <t>RIPACANDIDA (PZ)</t>
  </si>
  <si>
    <t>RIVELLO (PZ)</t>
  </si>
  <si>
    <t>ROCCANOVA (PZ)</t>
  </si>
  <si>
    <t>CASTELL'ARQUATO (PC)</t>
  </si>
  <si>
    <t>CASTELVETRO PIACENTINO (PC)</t>
  </si>
  <si>
    <t>G889</t>
  </si>
  <si>
    <t>022189</t>
  </si>
  <si>
    <t>L090</t>
  </si>
  <si>
    <t>017189</t>
  </si>
  <si>
    <t>L372</t>
  </si>
  <si>
    <t>016189</t>
  </si>
  <si>
    <t>B310</t>
  </si>
  <si>
    <t>006189</t>
  </si>
  <si>
    <t>M121</t>
  </si>
  <si>
    <t>Z129</t>
  </si>
  <si>
    <t>H877</t>
  </si>
  <si>
    <t>006117</t>
  </si>
  <si>
    <t>F998</t>
  </si>
  <si>
    <t>005117</t>
  </si>
  <si>
    <t>L945</t>
  </si>
  <si>
    <t>024117</t>
  </si>
  <si>
    <t>L952</t>
  </si>
  <si>
    <t>018117</t>
  </si>
  <si>
    <t>G851</t>
  </si>
  <si>
    <t>002117</t>
  </si>
  <si>
    <t>065117</t>
  </si>
  <si>
    <t>007067</t>
  </si>
  <si>
    <t>L217</t>
  </si>
  <si>
    <t>014067</t>
  </si>
  <si>
    <t>L244</t>
  </si>
  <si>
    <t>065106</t>
  </si>
  <si>
    <t>84069</t>
  </si>
  <si>
    <t>H394</t>
  </si>
  <si>
    <t>092106</t>
  </si>
  <si>
    <t>M288</t>
  </si>
  <si>
    <t>083106</t>
  </si>
  <si>
    <t>M210</t>
  </si>
  <si>
    <t>028106</t>
  </si>
  <si>
    <t>001106</t>
  </si>
  <si>
    <t>D646</t>
  </si>
  <si>
    <t>015106</t>
  </si>
  <si>
    <t>D995</t>
  </si>
  <si>
    <t>003106</t>
  </si>
  <si>
    <t>28100</t>
  </si>
  <si>
    <t>CANAPA S.R.L.  - Via Faiani, 5 - TERAMO (TE) TEL. 0861/212233</t>
  </si>
  <si>
    <t>FIUMINATA (MC)</t>
  </si>
  <si>
    <t>GAGLIOLE (MC)</t>
  </si>
  <si>
    <t>GUALDO (MC)</t>
  </si>
  <si>
    <t>LORO PICENO (MC)</t>
  </si>
  <si>
    <t>15049</t>
  </si>
  <si>
    <t>L881</t>
  </si>
  <si>
    <t>015179</t>
  </si>
  <si>
    <t>I607</t>
  </si>
  <si>
    <t>018177</t>
  </si>
  <si>
    <t>27029</t>
  </si>
  <si>
    <t>L872</t>
  </si>
  <si>
    <t>013178</t>
  </si>
  <si>
    <t>G415</t>
  </si>
  <si>
    <t>017178</t>
  </si>
  <si>
    <t>I631</t>
  </si>
  <si>
    <t>022178</t>
  </si>
  <si>
    <t>I889</t>
  </si>
  <si>
    <t>004178</t>
  </si>
  <si>
    <t>D393</t>
  </si>
  <si>
    <t>048802</t>
  </si>
  <si>
    <t>052034</t>
  </si>
  <si>
    <t>53018</t>
  </si>
  <si>
    <t>I877</t>
  </si>
  <si>
    <t>042034</t>
  </si>
  <si>
    <t>60027</t>
  </si>
  <si>
    <t>26040</t>
  </si>
  <si>
    <t>A972</t>
  </si>
  <si>
    <t>020006</t>
  </si>
  <si>
    <t>46020</t>
  </si>
  <si>
    <t>B013</t>
  </si>
  <si>
    <t>096006</t>
  </si>
  <si>
    <t>MONTE COLOMBO (RN)</t>
  </si>
  <si>
    <t>MONTEFIORE CONCA (RN)</t>
  </si>
  <si>
    <t>ISOLA DI CAPO RIZZUTO (KR)</t>
  </si>
  <si>
    <t>MELISSA (KR)</t>
  </si>
  <si>
    <t>MESORACA (KR)</t>
  </si>
  <si>
    <t>PALLAGORIO (KR)</t>
  </si>
  <si>
    <t>012096</t>
  </si>
  <si>
    <t>21046</t>
  </si>
  <si>
    <t>E863</t>
  </si>
  <si>
    <t>018096</t>
  </si>
  <si>
    <t>82018</t>
  </si>
  <si>
    <t>Z229</t>
  </si>
  <si>
    <t>S99606</t>
  </si>
  <si>
    <t>S99607</t>
  </si>
  <si>
    <t>Z607</t>
  </si>
  <si>
    <t>S99608</t>
  </si>
  <si>
    <t>I99608</t>
  </si>
  <si>
    <t>Z240</t>
  </si>
  <si>
    <t>I124</t>
  </si>
  <si>
    <t>075074</t>
  </si>
  <si>
    <t>I559</t>
  </si>
  <si>
    <t>092074</t>
  </si>
  <si>
    <t>09028</t>
  </si>
  <si>
    <t>I695</t>
  </si>
  <si>
    <t>082074</t>
  </si>
  <si>
    <t>L332</t>
  </si>
  <si>
    <t>013094</t>
  </si>
  <si>
    <t>016094</t>
  </si>
  <si>
    <t>D411</t>
  </si>
  <si>
    <t>004094</t>
  </si>
  <si>
    <t>D894</t>
  </si>
  <si>
    <t>018094</t>
  </si>
  <si>
    <t>F417</t>
  </si>
  <si>
    <t>002094</t>
  </si>
  <si>
    <t>005094</t>
  </si>
  <si>
    <t>H451</t>
  </si>
  <si>
    <t>TRISOBBIO (AL)</t>
  </si>
  <si>
    <t>VALENZA (AL)</t>
  </si>
  <si>
    <t>CASTELNUOVO CALCEA (AT)</t>
  </si>
  <si>
    <t>CASTELNUOVO DON BOSCO (AT)</t>
  </si>
  <si>
    <t>CAVENAGO DI BRIANZA (MI)</t>
  </si>
  <si>
    <t>CAVIAGA (MI)</t>
  </si>
  <si>
    <t>CAZZANO BESANA (MI)</t>
  </si>
  <si>
    <t>CEPPEDA (MI)</t>
  </si>
  <si>
    <t>BUTTIGLIERA D'ASTI (AT)</t>
  </si>
  <si>
    <t>CALAMANDRANA (AT)</t>
  </si>
  <si>
    <t>CALLIANO (AT)</t>
  </si>
  <si>
    <t>CALOSSO (AT)</t>
  </si>
  <si>
    <t>CAMERANO CASASCO (AT)</t>
  </si>
  <si>
    <t>CANELLI (AT)</t>
  </si>
  <si>
    <t>CANTARANA (AT)</t>
  </si>
  <si>
    <t>CAMPOSPINOSO (PV)</t>
  </si>
  <si>
    <t>CAMPOSPINOSO ALBAREDO (PV)</t>
  </si>
  <si>
    <t>CANDIA LOMELLINA (PV)</t>
  </si>
  <si>
    <t>CANEVINO (PV)</t>
  </si>
  <si>
    <t>FRACCHIA (CR)</t>
  </si>
  <si>
    <t>GABBIONETA (CR)</t>
  </si>
  <si>
    <t>GABBIONETA BINANUOVA (CR)</t>
  </si>
  <si>
    <t>GADESCO (CR)</t>
  </si>
  <si>
    <t>999915</t>
  </si>
  <si>
    <t>H664</t>
  </si>
  <si>
    <t>022915</t>
  </si>
  <si>
    <t>10069</t>
  </si>
  <si>
    <t>M014</t>
  </si>
  <si>
    <t>001308</t>
  </si>
  <si>
    <t>10029</t>
  </si>
  <si>
    <t>M027</t>
  </si>
  <si>
    <t>S99308</t>
  </si>
  <si>
    <t>16047</t>
  </si>
  <si>
    <t>CEGLIE MESSAPICA (BR)</t>
  </si>
  <si>
    <t>TAVAZZANO CON VILLAVESCO (MI)</t>
  </si>
  <si>
    <t>TERRANOVA DEI PASSERINI (MI)</t>
  </si>
  <si>
    <t>TERRAZZANO (MI)</t>
  </si>
  <si>
    <t>PATERNO' (CT)</t>
  </si>
  <si>
    <t>PEDARA (CT)</t>
  </si>
  <si>
    <t>PIEDIMONTE ETNEO (CT)</t>
  </si>
  <si>
    <t>RADDUSA (CT)</t>
  </si>
  <si>
    <t>RAGALNA (CT)</t>
  </si>
  <si>
    <t>RAMACCA (CT)</t>
  </si>
  <si>
    <t>RANDAZZO (CT)</t>
  </si>
  <si>
    <t>RIPOSTO (CT)</t>
  </si>
  <si>
    <t>048035</t>
  </si>
  <si>
    <t>50066</t>
  </si>
  <si>
    <t>H222</t>
  </si>
  <si>
    <t>036035</t>
  </si>
  <si>
    <t>41020</t>
  </si>
  <si>
    <t>H303</t>
  </si>
  <si>
    <t>051035</t>
  </si>
  <si>
    <t>71023</t>
  </si>
  <si>
    <t>B104</t>
  </si>
  <si>
    <t>011007</t>
  </si>
  <si>
    <t>B214</t>
  </si>
  <si>
    <t>084007</t>
  </si>
  <si>
    <t>B427</t>
  </si>
  <si>
    <t>043007</t>
  </si>
  <si>
    <t>62032</t>
  </si>
  <si>
    <t>SAN PAOLO CERVO (BI)</t>
  </si>
  <si>
    <t>57028</t>
  </si>
  <si>
    <t>L019</t>
  </si>
  <si>
    <t>074020</t>
  </si>
  <si>
    <t>72029</t>
  </si>
  <si>
    <t>L920</t>
  </si>
  <si>
    <t>016020</t>
  </si>
  <si>
    <t>24050</t>
  </si>
  <si>
    <t>A664</t>
  </si>
  <si>
    <t>043046</t>
  </si>
  <si>
    <t>62026</t>
  </si>
  <si>
    <t>H876</t>
  </si>
  <si>
    <t>071046</t>
  </si>
  <si>
    <t>017077</t>
  </si>
  <si>
    <t>RONCO BIELLESE (BI)</t>
  </si>
  <si>
    <t>ROPPOLO (BI)</t>
  </si>
  <si>
    <t>G298</t>
  </si>
  <si>
    <t>091089</t>
  </si>
  <si>
    <t>08047</t>
  </si>
  <si>
    <t>L140</t>
  </si>
  <si>
    <t>G221</t>
  </si>
  <si>
    <t>12055</t>
  </si>
  <si>
    <t>D291</t>
  </si>
  <si>
    <t>003821</t>
  </si>
  <si>
    <t>L155</t>
  </si>
  <si>
    <t>075092</t>
  </si>
  <si>
    <t>L711</t>
  </si>
  <si>
    <t>023092</t>
  </si>
  <si>
    <t>D193</t>
  </si>
  <si>
    <t>I99092</t>
  </si>
  <si>
    <t>088005</t>
  </si>
  <si>
    <t>97014</t>
  </si>
  <si>
    <t>81031</t>
  </si>
  <si>
    <t>ROCCHETTA PALAFEA (AT)</t>
  </si>
  <si>
    <t>ROCCHETTA TANARO (AT)</t>
  </si>
  <si>
    <t>SAN DAMIANO D'ASTI (AT)</t>
  </si>
  <si>
    <t>A845</t>
  </si>
  <si>
    <t>09020</t>
  </si>
  <si>
    <t>C882</t>
  </si>
  <si>
    <t>043014</t>
  </si>
  <si>
    <t>C886</t>
  </si>
  <si>
    <t>041014</t>
  </si>
  <si>
    <t>G749</t>
  </si>
  <si>
    <t>057055</t>
  </si>
  <si>
    <t>G765</t>
  </si>
  <si>
    <t>062055</t>
  </si>
  <si>
    <t>H087</t>
  </si>
  <si>
    <t>043055</t>
  </si>
  <si>
    <t>L501</t>
  </si>
  <si>
    <t>056055</t>
  </si>
  <si>
    <t>A701</t>
  </si>
  <si>
    <t>006055</t>
  </si>
  <si>
    <t>C387</t>
  </si>
  <si>
    <t>C877</t>
  </si>
  <si>
    <t>089014</t>
  </si>
  <si>
    <t>96018</t>
  </si>
  <si>
    <t>G211</t>
  </si>
  <si>
    <t>090014</t>
  </si>
  <si>
    <t>07030</t>
  </si>
  <si>
    <t>B063</t>
  </si>
  <si>
    <t>080014</t>
  </si>
  <si>
    <t>F745</t>
  </si>
  <si>
    <t>011031</t>
  </si>
  <si>
    <t>L819</t>
  </si>
  <si>
    <t>022970</t>
  </si>
  <si>
    <t>M245</t>
  </si>
  <si>
    <t>015970</t>
  </si>
  <si>
    <t>SEFRO (MC)</t>
  </si>
  <si>
    <t>SETZU (CA)</t>
  </si>
  <si>
    <t>SEUNI (CA)</t>
  </si>
  <si>
    <t>SICCI SAN BIAGIO (CA)</t>
  </si>
  <si>
    <t>SIDDI (CA)</t>
  </si>
  <si>
    <t>PASTORANO (CE)</t>
  </si>
  <si>
    <t>PIANA DI MONTE VERNA (CE)</t>
  </si>
  <si>
    <t>PIEDIMONTE MATESE (CE)</t>
  </si>
  <si>
    <t>PIETRAMELARA (CE)</t>
  </si>
  <si>
    <t>PIETRAVAIRANO (CE)</t>
  </si>
  <si>
    <t>PIGNATARO MAGGIORE (CE)</t>
  </si>
  <si>
    <t>PONTELATONE (CE)</t>
  </si>
  <si>
    <t>PORTICO DI CASERTA (CE)</t>
  </si>
  <si>
    <t>PRATA SANNITA (CE)</t>
  </si>
  <si>
    <t>PALAGONIA (CT)</t>
  </si>
  <si>
    <t>SAN POTITO SANNITICO (CE)</t>
  </si>
  <si>
    <t>SAN PRISCO (CE)</t>
  </si>
  <si>
    <t>SAN TAMMARO (CE)</t>
  </si>
  <si>
    <t>TEVEROLA (CE)</t>
  </si>
  <si>
    <t>TORA E PICCILLI (CE)</t>
  </si>
  <si>
    <t>TRENTOLA-DUCENTA (CE)</t>
  </si>
  <si>
    <t>SEROLE (AT)</t>
  </si>
  <si>
    <t>TRAPANI</t>
  </si>
  <si>
    <t>TP</t>
  </si>
  <si>
    <t>19</t>
  </si>
  <si>
    <t>A176</t>
  </si>
  <si>
    <t>011001</t>
  </si>
  <si>
    <t>SANTA MARIA A VICO (CE)</t>
  </si>
  <si>
    <t>SANTA MARIA CAPUA VETERE (CE)</t>
  </si>
  <si>
    <t>SANTA MARIA LA FOSSA (CE)</t>
  </si>
  <si>
    <t>SANT'ANGELO D'ALIFE (CE)</t>
  </si>
  <si>
    <t>46010</t>
  </si>
  <si>
    <t>C930</t>
  </si>
  <si>
    <t>035020</t>
  </si>
  <si>
    <t>42015</t>
  </si>
  <si>
    <t>D037</t>
  </si>
  <si>
    <t>027020</t>
  </si>
  <si>
    <t>E936</t>
  </si>
  <si>
    <t>029020</t>
  </si>
  <si>
    <t>D337</t>
  </si>
  <si>
    <t>092020</t>
  </si>
  <si>
    <t>D344</t>
  </si>
  <si>
    <t>084020</t>
  </si>
  <si>
    <t>E431</t>
  </si>
  <si>
    <t>073020</t>
  </si>
  <si>
    <t>74018</t>
  </si>
  <si>
    <t>G251</t>
  </si>
  <si>
    <t>077020</t>
  </si>
  <si>
    <t>75015</t>
  </si>
  <si>
    <t>G712</t>
  </si>
  <si>
    <t>038020</t>
  </si>
  <si>
    <t>44030</t>
  </si>
  <si>
    <t>H360</t>
  </si>
  <si>
    <t>031020</t>
  </si>
  <si>
    <t>H964</t>
  </si>
  <si>
    <t>013021</t>
  </si>
  <si>
    <t>24053</t>
  </si>
  <si>
    <t>B178</t>
  </si>
  <si>
    <t>015040</t>
  </si>
  <si>
    <t>B292</t>
  </si>
  <si>
    <t>003040</t>
  </si>
  <si>
    <t>B897</t>
  </si>
  <si>
    <t>006040</t>
  </si>
  <si>
    <t>15052</t>
  </si>
  <si>
    <t>B902</t>
  </si>
  <si>
    <t>017040</t>
  </si>
  <si>
    <t>25045</t>
  </si>
  <si>
    <t>C055</t>
  </si>
  <si>
    <t>018040</t>
  </si>
  <si>
    <t>C213</t>
  </si>
  <si>
    <t>079040</t>
  </si>
  <si>
    <t>88075</t>
  </si>
  <si>
    <t>SERBARIU (CA)</t>
  </si>
  <si>
    <t>SERDIANA (CA)</t>
  </si>
  <si>
    <t>SERRAMANNA (CA)</t>
  </si>
  <si>
    <t>SERRENTI (CA)</t>
  </si>
  <si>
    <t>SESTU (CA)</t>
  </si>
  <si>
    <t>31052</t>
  </si>
  <si>
    <t>F012</t>
  </si>
  <si>
    <t>098040</t>
  </si>
  <si>
    <t>26836</t>
  </si>
  <si>
    <t>F423</t>
  </si>
  <si>
    <t>020040</t>
  </si>
  <si>
    <t>G633</t>
  </si>
  <si>
    <t>071040</t>
  </si>
  <si>
    <t>VAIRANO PATENORA (CE)</t>
  </si>
  <si>
    <t>COVO (BG)</t>
  </si>
  <si>
    <t>CREDARO (BG)</t>
  </si>
  <si>
    <t>018154</t>
  </si>
  <si>
    <t>B014</t>
  </si>
  <si>
    <t>078154</t>
  </si>
  <si>
    <t>87076</t>
  </si>
  <si>
    <t>RIVE (VC)</t>
  </si>
  <si>
    <t>ROASIO (VC)</t>
  </si>
  <si>
    <t>ROCCA PIETRA (VC)</t>
  </si>
  <si>
    <t>RONCO BIELLESE (VC)</t>
  </si>
  <si>
    <t>RONSECCO (VC)</t>
  </si>
  <si>
    <t>ROPPOLO (VC)</t>
  </si>
  <si>
    <t>ROSAZZA (VC)</t>
  </si>
  <si>
    <t>ROSSA (VC)</t>
  </si>
  <si>
    <t>ROVASENDA (VC)</t>
  </si>
  <si>
    <t>SABBIA (VC)</t>
  </si>
  <si>
    <t>SAGLIANO MICCA (VC)</t>
  </si>
  <si>
    <t>SALA BIELLESE (VC)</t>
  </si>
  <si>
    <t>SALASCO (VC)</t>
  </si>
  <si>
    <t>VALLO DI NERA (PG)</t>
  </si>
  <si>
    <t>VALTOPINA (PG)</t>
  </si>
  <si>
    <t>ACQUASPARTA (TR)</t>
  </si>
  <si>
    <t>ALLERONA (TR)</t>
  </si>
  <si>
    <t>015885</t>
  </si>
  <si>
    <t>E300</t>
  </si>
  <si>
    <t>022885</t>
  </si>
  <si>
    <t>G569</t>
  </si>
  <si>
    <t>019885</t>
  </si>
  <si>
    <t>018883</t>
  </si>
  <si>
    <t>D136</t>
  </si>
  <si>
    <t>058036</t>
  </si>
  <si>
    <t>00065</t>
  </si>
  <si>
    <t>D561</t>
  </si>
  <si>
    <t>023036</t>
  </si>
  <si>
    <t>37016</t>
  </si>
  <si>
    <t>D915</t>
  </si>
  <si>
    <t>056036</t>
  </si>
  <si>
    <t>01027</t>
  </si>
  <si>
    <t>F499</t>
  </si>
  <si>
    <t>G002</t>
  </si>
  <si>
    <t>B474</t>
  </si>
  <si>
    <t>089007</t>
  </si>
  <si>
    <t>C006</t>
  </si>
  <si>
    <t>053007</t>
  </si>
  <si>
    <t>080054</t>
  </si>
  <si>
    <t>89065</t>
  </si>
  <si>
    <t>F779</t>
  </si>
  <si>
    <t>090054</t>
  </si>
  <si>
    <t>G258</t>
  </si>
  <si>
    <t>063054</t>
  </si>
  <si>
    <t>G670</t>
  </si>
  <si>
    <t>015054</t>
  </si>
  <si>
    <t>20071</t>
  </si>
  <si>
    <t>006054</t>
  </si>
  <si>
    <t>C274</t>
  </si>
  <si>
    <t>018054</t>
  </si>
  <si>
    <t>C982</t>
  </si>
  <si>
    <t>002054</t>
  </si>
  <si>
    <t>092041</t>
  </si>
  <si>
    <t>F841</t>
  </si>
  <si>
    <t>041041</t>
  </si>
  <si>
    <t>61049</t>
  </si>
  <si>
    <t>G416</t>
  </si>
  <si>
    <t>071041</t>
  </si>
  <si>
    <t>H287</t>
  </si>
  <si>
    <t>072041</t>
  </si>
  <si>
    <t>I715</t>
  </si>
  <si>
    <t>015005</t>
  </si>
  <si>
    <t>20080</t>
  </si>
  <si>
    <t>A127</t>
  </si>
  <si>
    <t>36043</t>
  </si>
  <si>
    <t>B485</t>
  </si>
  <si>
    <t>019021</t>
  </si>
  <si>
    <t>26041</t>
  </si>
  <si>
    <t>B898</t>
  </si>
  <si>
    <t>061021</t>
  </si>
  <si>
    <t>B935</t>
  </si>
  <si>
    <t>063021</t>
  </si>
  <si>
    <t>80020</t>
  </si>
  <si>
    <t>B946</t>
  </si>
  <si>
    <t>A272</t>
  </si>
  <si>
    <t>080005</t>
  </si>
  <si>
    <t>096059</t>
  </si>
  <si>
    <t>13876</t>
  </si>
  <si>
    <t>036033</t>
  </si>
  <si>
    <t>41048</t>
  </si>
  <si>
    <t>H061</t>
  </si>
  <si>
    <t>102033</t>
  </si>
  <si>
    <t>H807</t>
  </si>
  <si>
    <t>009033</t>
  </si>
  <si>
    <t>17053</t>
  </si>
  <si>
    <t>E414</t>
  </si>
  <si>
    <t>D007</t>
  </si>
  <si>
    <t>043015</t>
  </si>
  <si>
    <t>B954</t>
  </si>
  <si>
    <t>043040</t>
  </si>
  <si>
    <t>D566</t>
  </si>
  <si>
    <t>042040</t>
  </si>
  <si>
    <t>CASTELVISCONTI (CR)</t>
  </si>
  <si>
    <t>CAVA TIGOZZI (CR)</t>
  </si>
  <si>
    <t>03013</t>
  </si>
  <si>
    <t>D539</t>
  </si>
  <si>
    <t>076033</t>
  </si>
  <si>
    <t>85023</t>
  </si>
  <si>
    <t>D696</t>
  </si>
  <si>
    <t>062033</t>
  </si>
  <si>
    <t>D755</t>
  </si>
  <si>
    <t>090033</t>
  </si>
  <si>
    <t>07044</t>
  </si>
  <si>
    <t>E377</t>
  </si>
  <si>
    <t>008033</t>
  </si>
  <si>
    <t>E719</t>
  </si>
  <si>
    <t>070033</t>
  </si>
  <si>
    <t>E722</t>
  </si>
  <si>
    <t>096033</t>
  </si>
  <si>
    <t>13831</t>
  </si>
  <si>
    <t>F167</t>
  </si>
  <si>
    <t>054033</t>
  </si>
  <si>
    <t>06014</t>
  </si>
  <si>
    <t>F685</t>
  </si>
  <si>
    <t>095033</t>
  </si>
  <si>
    <t>F934</t>
  </si>
  <si>
    <t>033033</t>
  </si>
  <si>
    <t>G557</t>
  </si>
  <si>
    <t>048033</t>
  </si>
  <si>
    <t>50065</t>
  </si>
  <si>
    <t>003080</t>
  </si>
  <si>
    <t>065080</t>
  </si>
  <si>
    <t>F967</t>
  </si>
  <si>
    <t>024080</t>
  </si>
  <si>
    <t>ROCCAGIOVINE (RM)</t>
  </si>
  <si>
    <t>ROIATE (RM)</t>
  </si>
  <si>
    <t>ROMA (RM)</t>
  </si>
  <si>
    <t>ROVIANO (RM)</t>
  </si>
  <si>
    <t>SACROFANO (RM)</t>
  </si>
  <si>
    <t>SAMBUCI (RM)</t>
  </si>
  <si>
    <t>SAN CESAREO (RM)</t>
  </si>
  <si>
    <t>SAN GREGORIO DA SASSOLA (RM)</t>
  </si>
  <si>
    <t>SAN POLO DEI CAVALIERI (RM)</t>
  </si>
  <si>
    <t>SAN VITO ROMANO (RM)</t>
  </si>
  <si>
    <t>SANTA MARINELLA (RM)</t>
  </si>
  <si>
    <t>SANT'ANGELO ROMANO (RM)</t>
  </si>
  <si>
    <t>F557</t>
  </si>
  <si>
    <t>026078</t>
  </si>
  <si>
    <t>31026</t>
  </si>
  <si>
    <t>I435</t>
  </si>
  <si>
    <t>097078</t>
  </si>
  <si>
    <t>23867</t>
  </si>
  <si>
    <t>I996</t>
  </si>
  <si>
    <t>082078</t>
  </si>
  <si>
    <t>040047</t>
  </si>
  <si>
    <t>I842</t>
  </si>
  <si>
    <t>034047</t>
  </si>
  <si>
    <t>L870</t>
  </si>
  <si>
    <t>016048</t>
  </si>
  <si>
    <t>018846</t>
  </si>
  <si>
    <t>F444</t>
  </si>
  <si>
    <t>016846</t>
  </si>
  <si>
    <t>G094</t>
  </si>
  <si>
    <t>001846</t>
  </si>
  <si>
    <t>G269</t>
  </si>
  <si>
    <t>013847</t>
  </si>
  <si>
    <t>C011</t>
  </si>
  <si>
    <t>015847</t>
  </si>
  <si>
    <t>C371</t>
  </si>
  <si>
    <t>012847</t>
  </si>
  <si>
    <t>D240</t>
  </si>
  <si>
    <t>003847</t>
  </si>
  <si>
    <t>D241</t>
  </si>
  <si>
    <t>019847</t>
  </si>
  <si>
    <t>D353</t>
  </si>
  <si>
    <t>017847</t>
  </si>
  <si>
    <t>E112</t>
  </si>
  <si>
    <t>022847</t>
  </si>
  <si>
    <t>E331</t>
  </si>
  <si>
    <t>021847</t>
  </si>
  <si>
    <t>F062</t>
  </si>
  <si>
    <t>031847</t>
  </si>
  <si>
    <t>F635</t>
  </si>
  <si>
    <t>018847</t>
  </si>
  <si>
    <t>F539</t>
  </si>
  <si>
    <t>016847</t>
  </si>
  <si>
    <t>G174</t>
  </si>
  <si>
    <t>001847</t>
  </si>
  <si>
    <t>G401</t>
  </si>
  <si>
    <t>013848</t>
  </si>
  <si>
    <t>C016</t>
  </si>
  <si>
    <t>20044</t>
  </si>
  <si>
    <t>A802</t>
  </si>
  <si>
    <t>003018</t>
  </si>
  <si>
    <t>28061</t>
  </si>
  <si>
    <t>CUPRA MARITTIMA (AP)</t>
  </si>
  <si>
    <t>FALERONE (AP)</t>
  </si>
  <si>
    <t>075032</t>
  </si>
  <si>
    <t>E053</t>
  </si>
  <si>
    <t>092032</t>
  </si>
  <si>
    <t>98038</t>
  </si>
  <si>
    <t>I477</t>
  </si>
  <si>
    <t>013093</t>
  </si>
  <si>
    <t>D369</t>
  </si>
  <si>
    <t>005093</t>
  </si>
  <si>
    <t>H392</t>
  </si>
  <si>
    <t>058093</t>
  </si>
  <si>
    <t>H658</t>
  </si>
  <si>
    <t>026093</t>
  </si>
  <si>
    <t>M118</t>
  </si>
  <si>
    <t>006093</t>
  </si>
  <si>
    <t>F131</t>
  </si>
  <si>
    <t>065093</t>
  </si>
  <si>
    <t>G476</t>
  </si>
  <si>
    <t>064093</t>
  </si>
  <si>
    <t>83048</t>
  </si>
  <si>
    <t>73100</t>
  </si>
  <si>
    <t>GRADOLI (VT)</t>
  </si>
  <si>
    <t>GRAFFIGNANO (VT)</t>
  </si>
  <si>
    <t>GROTTE DI CASTRO (VT)</t>
  </si>
  <si>
    <t>GROTTE DI SANTO STEFANO (VT)</t>
  </si>
  <si>
    <t>ISCHIA DI CASTRO (VT)</t>
  </si>
  <si>
    <t>LATERA (VT)</t>
  </si>
  <si>
    <t>LUBRIANO (VT)</t>
  </si>
  <si>
    <t>MARTA (VT)</t>
  </si>
  <si>
    <t>MONTALTO DI CASTRO (VT)</t>
  </si>
  <si>
    <t>MONTE ROMANO (VT)</t>
  </si>
  <si>
    <t>OLEVANO ROMANO (RM)</t>
  </si>
  <si>
    <t>PALESTRINA (RM)</t>
  </si>
  <si>
    <t>PALOMBARA SABINA (RM)</t>
  </si>
  <si>
    <t>PERCILE (RM)</t>
  </si>
  <si>
    <t>PISONIANO (RM)</t>
  </si>
  <si>
    <t>POLI (RM)</t>
  </si>
  <si>
    <t>POMEZIA (RM)</t>
  </si>
  <si>
    <t>PONZANO ROMANO (RM)</t>
  </si>
  <si>
    <t>RIANO (RM)</t>
  </si>
  <si>
    <t>RIGNANO FLAMINIO (RM)</t>
  </si>
  <si>
    <t>RIOFREDDO (RM)</t>
  </si>
  <si>
    <t>ROCCA CANTERANO (RM)</t>
  </si>
  <si>
    <t>ROCCA DI CAVE (RM)</t>
  </si>
  <si>
    <t>B875</t>
  </si>
  <si>
    <t>018036</t>
  </si>
  <si>
    <t>C050</t>
  </si>
  <si>
    <t>002036</t>
  </si>
  <si>
    <t>024036</t>
  </si>
  <si>
    <t>36051</t>
  </si>
  <si>
    <t>SANDIGLIANO (BI)</t>
  </si>
  <si>
    <t>SELVE MARCONE (BI)</t>
  </si>
  <si>
    <t>SOPRANA (BI)</t>
  </si>
  <si>
    <t>SORDEVOLO (BI)</t>
  </si>
  <si>
    <t>SOSTEGNO (BI)</t>
  </si>
  <si>
    <t>STRONA (BI)</t>
  </si>
  <si>
    <t>F769</t>
  </si>
  <si>
    <t>025036</t>
  </si>
  <si>
    <t>32034</t>
  </si>
  <si>
    <t>G404</t>
  </si>
  <si>
    <t>094036</t>
  </si>
  <si>
    <t>G727</t>
  </si>
  <si>
    <t>80026</t>
  </si>
  <si>
    <t>B990</t>
  </si>
  <si>
    <t>TAVIGLIANO (BI)</t>
  </si>
  <si>
    <t>057054</t>
  </si>
  <si>
    <t>02037</t>
  </si>
  <si>
    <t>G764</t>
  </si>
  <si>
    <t>062054</t>
  </si>
  <si>
    <t>G848</t>
  </si>
  <si>
    <t>092054</t>
  </si>
  <si>
    <t>029900</t>
  </si>
  <si>
    <t>004190</t>
  </si>
  <si>
    <t>12088</t>
  </si>
  <si>
    <t>H407</t>
  </si>
  <si>
    <t>016190</t>
  </si>
  <si>
    <t>24016</t>
  </si>
  <si>
    <t>I079</t>
  </si>
  <si>
    <t>022190</t>
  </si>
  <si>
    <t>L096</t>
  </si>
  <si>
    <t>006190</t>
  </si>
  <si>
    <t>M123</t>
  </si>
  <si>
    <t>015190</t>
  </si>
  <si>
    <t>017190</t>
  </si>
  <si>
    <t>L380</t>
  </si>
  <si>
    <t>018190</t>
  </si>
  <si>
    <t>M180</t>
  </si>
  <si>
    <t>013191</t>
  </si>
  <si>
    <t>004191</t>
  </si>
  <si>
    <t>H447</t>
  </si>
  <si>
    <t>15020</t>
  </si>
  <si>
    <t>B482</t>
  </si>
  <si>
    <t>024027</t>
  </si>
  <si>
    <t>C056</t>
  </si>
  <si>
    <t>005027</t>
  </si>
  <si>
    <t>C161</t>
  </si>
  <si>
    <t>D452</t>
  </si>
  <si>
    <t>048024</t>
  </si>
  <si>
    <t>H985</t>
  </si>
  <si>
    <t>043047</t>
  </si>
  <si>
    <t>065004</t>
  </si>
  <si>
    <t>84040</t>
  </si>
  <si>
    <t>A186</t>
  </si>
  <si>
    <t>072004</t>
  </si>
  <si>
    <t>014036</t>
  </si>
  <si>
    <t>E443</t>
  </si>
  <si>
    <t>009036</t>
  </si>
  <si>
    <t>E860</t>
  </si>
  <si>
    <t>057036</t>
  </si>
  <si>
    <t>E927</t>
  </si>
  <si>
    <t>NA</t>
  </si>
  <si>
    <t>15</t>
  </si>
  <si>
    <t>A024</t>
  </si>
  <si>
    <t>ALBAREDO ARNABOLDI (PV)</t>
  </si>
  <si>
    <t>F256</t>
  </si>
  <si>
    <t>008036</t>
  </si>
  <si>
    <t>F406</t>
  </si>
  <si>
    <t>096036</t>
  </si>
  <si>
    <t>13822</t>
  </si>
  <si>
    <t>L280</t>
  </si>
  <si>
    <t>075019</t>
  </si>
  <si>
    <t>C336</t>
  </si>
  <si>
    <t>029019</t>
  </si>
  <si>
    <t>D161</t>
  </si>
  <si>
    <t>013020</t>
  </si>
  <si>
    <t>G560</t>
  </si>
  <si>
    <t>058077</t>
  </si>
  <si>
    <t>G704</t>
  </si>
  <si>
    <t>023077</t>
  </si>
  <si>
    <t>E373</t>
  </si>
  <si>
    <t>075035</t>
  </si>
  <si>
    <t>035023</t>
  </si>
  <si>
    <t>42044</t>
  </si>
  <si>
    <t>E232</t>
  </si>
  <si>
    <t>084023</t>
  </si>
  <si>
    <t>92013</t>
  </si>
  <si>
    <t>F126</t>
  </si>
  <si>
    <t>027023</t>
  </si>
  <si>
    <t>ISASCA (CN)</t>
  </si>
  <si>
    <t>VITTUONE (MI)</t>
  </si>
  <si>
    <t>VIZZOLO PREDABISSI (MI)</t>
  </si>
  <si>
    <t>088001</t>
  </si>
  <si>
    <t>97011</t>
  </si>
  <si>
    <t>RAGUSA</t>
  </si>
  <si>
    <t>RG</t>
  </si>
  <si>
    <t>A014</t>
  </si>
  <si>
    <t>063001</t>
  </si>
  <si>
    <t>80011</t>
  </si>
  <si>
    <t>NAPOLI</t>
  </si>
  <si>
    <t>092001</t>
  </si>
  <si>
    <t>09031</t>
  </si>
  <si>
    <t>CAGLIARI</t>
  </si>
  <si>
    <t>A359</t>
  </si>
  <si>
    <t>049001</t>
  </si>
  <si>
    <t>57020</t>
  </si>
  <si>
    <t>LIVORNO</t>
  </si>
  <si>
    <t>LI</t>
  </si>
  <si>
    <t>09</t>
  </si>
  <si>
    <t>A852</t>
  </si>
  <si>
    <t>032001</t>
  </si>
  <si>
    <t>34011</t>
  </si>
  <si>
    <t>TRIESTE</t>
  </si>
  <si>
    <t>TS</t>
  </si>
  <si>
    <t>06</t>
  </si>
  <si>
    <t>D383</t>
  </si>
  <si>
    <t>89031</t>
  </si>
  <si>
    <t>A385</t>
  </si>
  <si>
    <t>083005</t>
  </si>
  <si>
    <t>98051</t>
  </si>
  <si>
    <t>A638</t>
  </si>
  <si>
    <t>091005</t>
  </si>
  <si>
    <t>08042</t>
  </si>
  <si>
    <t>A663</t>
  </si>
  <si>
    <t>011005</t>
  </si>
  <si>
    <t>19011</t>
  </si>
  <si>
    <t>A961</t>
  </si>
  <si>
    <t>049005</t>
  </si>
  <si>
    <t>57032</t>
  </si>
  <si>
    <t>B685</t>
  </si>
  <si>
    <t>081005</t>
  </si>
  <si>
    <t>91014</t>
  </si>
  <si>
    <t>C130</t>
  </si>
  <si>
    <t>074005</t>
  </si>
  <si>
    <t>72014</t>
  </si>
  <si>
    <t>C741</t>
  </si>
  <si>
    <t>A677</t>
  </si>
  <si>
    <t>021022</t>
  </si>
  <si>
    <t>030056</t>
  </si>
  <si>
    <t>E910</t>
  </si>
  <si>
    <t>024056</t>
  </si>
  <si>
    <t>36035</t>
  </si>
  <si>
    <t>E912</t>
  </si>
  <si>
    <t>028056</t>
  </si>
  <si>
    <t>35044</t>
  </si>
  <si>
    <t>F394</t>
  </si>
  <si>
    <t>D361</t>
  </si>
  <si>
    <t>097033</t>
  </si>
  <si>
    <t>23848</t>
  </si>
  <si>
    <t>D398</t>
  </si>
  <si>
    <t>060033</t>
  </si>
  <si>
    <t>MOGLIANO VENETO (TV)</t>
  </si>
  <si>
    <t>MONASTIER DI TREVISO (TV)</t>
  </si>
  <si>
    <t>MONFUMO (TV)</t>
  </si>
  <si>
    <t>MONTEBELLUNA (TV)</t>
  </si>
  <si>
    <t>MORGANO (TV)</t>
  </si>
  <si>
    <t>034801</t>
  </si>
  <si>
    <t>A915</t>
  </si>
  <si>
    <t>037801</t>
  </si>
  <si>
    <t>B027</t>
  </si>
  <si>
    <t>013890</t>
  </si>
  <si>
    <t>E568</t>
  </si>
  <si>
    <t>015890</t>
  </si>
  <si>
    <t>E601</t>
  </si>
  <si>
    <t>022890</t>
  </si>
  <si>
    <t>H012</t>
  </si>
  <si>
    <t>019890</t>
  </si>
  <si>
    <t>H317</t>
  </si>
  <si>
    <t>017890</t>
  </si>
  <si>
    <t>Z525</t>
  </si>
  <si>
    <t>S99527</t>
  </si>
  <si>
    <t>Z527</t>
  </si>
  <si>
    <t>I99528</t>
  </si>
  <si>
    <t>Z600</t>
  </si>
  <si>
    <t>S99528</t>
  </si>
  <si>
    <t>Z528</t>
  </si>
  <si>
    <t>I99529</t>
  </si>
  <si>
    <t>Z609</t>
  </si>
  <si>
    <t>S99533</t>
  </si>
  <si>
    <t>Z533</t>
  </si>
  <si>
    <t>I99600</t>
  </si>
  <si>
    <t>Z211</t>
  </si>
  <si>
    <t>I99604</t>
  </si>
  <si>
    <t>066029</t>
  </si>
  <si>
    <t>066030</t>
  </si>
  <si>
    <t>066031</t>
  </si>
  <si>
    <t>066032</t>
  </si>
  <si>
    <t>066033</t>
  </si>
  <si>
    <t>066034</t>
  </si>
  <si>
    <t>066035</t>
  </si>
  <si>
    <t>066036</t>
  </si>
  <si>
    <t>066037</t>
  </si>
  <si>
    <t>066038</t>
  </si>
  <si>
    <t>066039</t>
  </si>
  <si>
    <t>066040</t>
  </si>
  <si>
    <t>066041</t>
  </si>
  <si>
    <t>066042</t>
  </si>
  <si>
    <t>066043</t>
  </si>
  <si>
    <t>066044</t>
  </si>
  <si>
    <t>066045</t>
  </si>
  <si>
    <t>066046</t>
  </si>
  <si>
    <t>066047</t>
  </si>
  <si>
    <t>066048</t>
  </si>
  <si>
    <t>066049</t>
  </si>
  <si>
    <t>066050</t>
  </si>
  <si>
    <t>066051</t>
  </si>
  <si>
    <t>50034</t>
  </si>
  <si>
    <t>E971</t>
  </si>
  <si>
    <t>036026</t>
  </si>
  <si>
    <t>41055</t>
  </si>
  <si>
    <t>F642</t>
  </si>
  <si>
    <t>REGGIO EMILIA</t>
  </si>
  <si>
    <t>RE</t>
  </si>
  <si>
    <t>A586</t>
  </si>
  <si>
    <t>010003</t>
  </si>
  <si>
    <t>16021</t>
  </si>
  <si>
    <t>GENOVA</t>
  </si>
  <si>
    <t>GE</t>
  </si>
  <si>
    <t>A658</t>
  </si>
  <si>
    <t>054003</t>
  </si>
  <si>
    <t>06084</t>
  </si>
  <si>
    <t>PERUGIA</t>
  </si>
  <si>
    <t>PG</t>
  </si>
  <si>
    <t>A832</t>
  </si>
  <si>
    <t>23822</t>
  </si>
  <si>
    <t>A745</t>
  </si>
  <si>
    <t>087008</t>
  </si>
  <si>
    <t>95033</t>
  </si>
  <si>
    <t>A841</t>
  </si>
  <si>
    <t>014008</t>
  </si>
  <si>
    <t>23030</t>
  </si>
  <si>
    <t>A848</t>
  </si>
  <si>
    <t>021008</t>
  </si>
  <si>
    <t>39100</t>
  </si>
  <si>
    <t>A952</t>
  </si>
  <si>
    <t>057008</t>
  </si>
  <si>
    <t>TRIUGGIO (MI)</t>
  </si>
  <si>
    <t>TRIVULZA (MI)</t>
  </si>
  <si>
    <t>TRIVULZINA (MI)</t>
  </si>
  <si>
    <t>CASTELNUOVO DEL ZAPPA (CR)</t>
  </si>
  <si>
    <t>H766</t>
  </si>
  <si>
    <t>037054</t>
  </si>
  <si>
    <t>40068</t>
  </si>
  <si>
    <t>H945</t>
  </si>
  <si>
    <t>095054</t>
  </si>
  <si>
    <t>I609</t>
  </si>
  <si>
    <t>043054</t>
  </si>
  <si>
    <t>L366</t>
  </si>
  <si>
    <t>054054</t>
  </si>
  <si>
    <t>06039</t>
  </si>
  <si>
    <t>L397</t>
  </si>
  <si>
    <t>087054</t>
  </si>
  <si>
    <t>95049</t>
  </si>
  <si>
    <t>M100</t>
  </si>
  <si>
    <t>044054</t>
  </si>
  <si>
    <t>63035</t>
  </si>
  <si>
    <t>G005</t>
  </si>
  <si>
    <t>F351</t>
  </si>
  <si>
    <t>003130</t>
  </si>
  <si>
    <t>28078</t>
  </si>
  <si>
    <t>H502</t>
  </si>
  <si>
    <t>001130</t>
  </si>
  <si>
    <t>E518</t>
  </si>
  <si>
    <t>015130</t>
  </si>
  <si>
    <t>H450</t>
  </si>
  <si>
    <t>065126</t>
  </si>
  <si>
    <t>I143</t>
  </si>
  <si>
    <t>031801</t>
  </si>
  <si>
    <t>B125</t>
  </si>
  <si>
    <t>048801</t>
  </si>
  <si>
    <t>B210</t>
  </si>
  <si>
    <t>027801</t>
  </si>
  <si>
    <t>B273</t>
  </si>
  <si>
    <t>030801</t>
  </si>
  <si>
    <t>B560</t>
  </si>
  <si>
    <t>041801</t>
  </si>
  <si>
    <t>B585</t>
  </si>
  <si>
    <t>072801</t>
  </si>
  <si>
    <t>B611</t>
  </si>
  <si>
    <t>080801</t>
  </si>
  <si>
    <t>B614</t>
  </si>
  <si>
    <t>065801</t>
  </si>
  <si>
    <t>B657</t>
  </si>
  <si>
    <t>055801</t>
  </si>
  <si>
    <t>B659</t>
  </si>
  <si>
    <t>086801</t>
  </si>
  <si>
    <t>B746</t>
  </si>
  <si>
    <t>020801</t>
  </si>
  <si>
    <t>B909</t>
  </si>
  <si>
    <t>FIRMA</t>
  </si>
  <si>
    <t xml:space="preserve">in qualità di </t>
  </si>
  <si>
    <t>DICHIARA</t>
  </si>
  <si>
    <t>nel/i comune/i di:</t>
  </si>
  <si>
    <t xml:space="preserve"> determinando una riduzione della produzione lorda vendibile del</t>
  </si>
  <si>
    <t xml:space="preserve">   %</t>
  </si>
  <si>
    <t>calcolata secondo i criteri previsti dall'art. 5,1°comma,</t>
  </si>
  <si>
    <t xml:space="preserve"> del D.L. 29 marzo 2004, n. 102;</t>
  </si>
  <si>
    <t>che non risulta nessuna polizza di assicurazione (non agevolata) a carico delle medesime colture;</t>
  </si>
  <si>
    <t>di non aver presentato altre domande per i medesimi interventi;</t>
  </si>
  <si>
    <t>Dichiara inoltre:</t>
  </si>
  <si>
    <t>1-2-3-4-5/P-6/P-7/P-8/P9/P-10-11/P</t>
  </si>
  <si>
    <t>fogli inclusi</t>
  </si>
  <si>
    <t>fogli esclusi</t>
  </si>
  <si>
    <t>1/P/-2/P-3/P-4/P</t>
  </si>
  <si>
    <t>1-2-7-8-13-14-15-16-17-18-19-20-22-23-33-34-35-44</t>
  </si>
  <si>
    <t>1-2-3-4-5</t>
  </si>
  <si>
    <t>1/P-2/P-5/P-6/P-7/P-49/P-50/P-51/P</t>
  </si>
  <si>
    <t>13-14-15-16</t>
  </si>
  <si>
    <t>28-29-31-32-33</t>
  </si>
  <si>
    <t>1-2-3-4-5-6-7-8-9</t>
  </si>
  <si>
    <t>1/P-2-3-4-5-6</t>
  </si>
  <si>
    <t>1-2/P-3/P-4-32/P</t>
  </si>
  <si>
    <t>1-2-3-4-5/P-8/P</t>
  </si>
  <si>
    <t>12/P-13/P-14/P-15/P-16/P-17/P-18-19-20-21-22-23-24/P</t>
  </si>
  <si>
    <t>1/P-3/P-6-7-8-9-10-13-14-15-16-17-19/P-20-21-2223/P-24-25-26-27-28-29-30-31-32-33-34</t>
  </si>
  <si>
    <t>5/P-6-12-17-22-26-27-34/P-35-36</t>
  </si>
  <si>
    <t>7-12/P-13-14-16-18-19-20-21/P-22/P-23-24-25-26-27-28-29-30-31</t>
  </si>
  <si>
    <t>6/P-8/P-34/P-35/P-36-44-45-49/P-51-52-53-54-55/P</t>
  </si>
  <si>
    <t>4-5/P-6-7/P</t>
  </si>
  <si>
    <t>1-2-3-5-28-29-31-32-33-34-35-36-37-38</t>
  </si>
  <si>
    <t>1/P</t>
  </si>
  <si>
    <t>1-2-3-4-5-6-7-8-9-10</t>
  </si>
  <si>
    <t>1-2-3-4-5-6-7/P-8-11-12-13-16/P-21/P26/P-28-29-31/P-33/P-34/P-35-36-37-38-39-40/P-41-42-43-44-45-46-47-48-49-50-51-52-53-54-55-56-57-58-59</t>
  </si>
  <si>
    <t>1/P-2/P-5/P-6/P-7/P-8/P-9/P-10/P-11/P-12/P-13-14/P-15/P-16-17-18-19</t>
  </si>
  <si>
    <t>1-2-3-4-5-6-7-8/P-10/P-11/P-12/P-15/P-16/P-17/P-19/P-20/P-21/P-22/P-24/P-25/P-26/P-28/P-34-35-36</t>
  </si>
  <si>
    <t>134-135-136-137-138-141-143-144-145-146</t>
  </si>
  <si>
    <t>9/P-11/P-12/P</t>
  </si>
  <si>
    <t>11/P-12/P-13/P-14/P-19/P-20/P-21/P-23-24/P-26/P-27-28/P-29/P-31-32</t>
  </si>
  <si>
    <t>TERRITORIO</t>
  </si>
  <si>
    <t>PARZIALE</t>
  </si>
  <si>
    <t>INTERO</t>
  </si>
  <si>
    <t>ZONA DELIMITATA</t>
  </si>
  <si>
    <t>TOTALE SUPERFICIE</t>
  </si>
  <si>
    <t>018160</t>
  </si>
  <si>
    <t>L285</t>
  </si>
  <si>
    <t>079160</t>
  </si>
  <si>
    <t>B334</t>
  </si>
  <si>
    <t>019823</t>
  </si>
  <si>
    <t>B625</t>
  </si>
  <si>
    <t>018823</t>
  </si>
  <si>
    <t>C131</t>
  </si>
  <si>
    <t>031823</t>
  </si>
  <si>
    <t>C416</t>
  </si>
  <si>
    <t>017823</t>
  </si>
  <si>
    <t>C586</t>
  </si>
  <si>
    <t>I014</t>
  </si>
  <si>
    <t>065137</t>
  </si>
  <si>
    <t>84018</t>
  </si>
  <si>
    <t>SAMMICHELE DI BARI (BA)</t>
  </si>
  <si>
    <t>MOLINARA (BN)</t>
  </si>
  <si>
    <t>MONTEFALCONE DI VAL FORTO (BN)</t>
  </si>
  <si>
    <t>MONTESARCHIO (BN)</t>
  </si>
  <si>
    <t>PONZANO DI FERMO (AP)</t>
  </si>
  <si>
    <t>MONTEGUIDUCCIO (PS)</t>
  </si>
  <si>
    <t>SCLAFANI BAGNI (PA)</t>
  </si>
  <si>
    <t>TERMINI IMERESE (PA)</t>
  </si>
  <si>
    <t>TERRASINI (PA)</t>
  </si>
  <si>
    <t>TORRETTA (PA)</t>
  </si>
  <si>
    <t>TRABIA (PA)</t>
  </si>
  <si>
    <t>TRAPPETO (PA)</t>
  </si>
  <si>
    <t>USTICA (PA)</t>
  </si>
  <si>
    <t>VALLEDOLMO (PA)</t>
  </si>
  <si>
    <t>VENTIMIGLIA DI SICILIA (PA)</t>
  </si>
  <si>
    <t>VICARI (PA)</t>
  </si>
  <si>
    <t>VILLABATE (PA)</t>
  </si>
  <si>
    <t>VILLAFRATI (PA)</t>
  </si>
  <si>
    <t>ACATE (RG)</t>
  </si>
  <si>
    <t>H922</t>
  </si>
  <si>
    <t>042041</t>
  </si>
  <si>
    <t>H979</t>
  </si>
  <si>
    <t>065041</t>
  </si>
  <si>
    <t>C584</t>
  </si>
  <si>
    <t>031867</t>
  </si>
  <si>
    <t>001826</t>
  </si>
  <si>
    <t>OLTRONA AL LAGO (VA)</t>
  </si>
  <si>
    <t>ORIANO SOPRA TICINO (VA)</t>
  </si>
  <si>
    <t>F176</t>
  </si>
  <si>
    <t>017115</t>
  </si>
  <si>
    <t>F806</t>
  </si>
  <si>
    <t>012115</t>
  </si>
  <si>
    <t>H174</t>
  </si>
  <si>
    <t>003886</t>
  </si>
  <si>
    <t>087038</t>
  </si>
  <si>
    <t>95036</t>
  </si>
  <si>
    <t>H175</t>
  </si>
  <si>
    <t>102038</t>
  </si>
  <si>
    <t>I744</t>
  </si>
  <si>
    <t>051038</t>
  </si>
  <si>
    <t>L038</t>
  </si>
  <si>
    <t>083038</t>
  </si>
  <si>
    <t>98037</t>
  </si>
  <si>
    <t>015196</t>
  </si>
  <si>
    <t>017196</t>
  </si>
  <si>
    <t>076999</t>
  </si>
  <si>
    <t>100999</t>
  </si>
  <si>
    <t>088999</t>
  </si>
  <si>
    <t>039999</t>
  </si>
  <si>
    <t>080999</t>
  </si>
  <si>
    <t>035999</t>
  </si>
  <si>
    <t>057999</t>
  </si>
  <si>
    <t>099999</t>
  </si>
  <si>
    <t>058999</t>
  </si>
  <si>
    <t>029999</t>
  </si>
  <si>
    <t>065999</t>
  </si>
  <si>
    <t>090999</t>
  </si>
  <si>
    <t>009999</t>
  </si>
  <si>
    <t>052999</t>
  </si>
  <si>
    <t>089999</t>
  </si>
  <si>
    <t>014999</t>
  </si>
  <si>
    <t>073999</t>
  </si>
  <si>
    <t>055999</t>
  </si>
  <si>
    <t>001999</t>
  </si>
  <si>
    <t>E606</t>
  </si>
  <si>
    <t>091041</t>
  </si>
  <si>
    <t>CIRIE' (TO)</t>
  </si>
  <si>
    <t>CLAVIERE (TO)</t>
  </si>
  <si>
    <t>COASSOLO TORINESE (TO)</t>
  </si>
  <si>
    <t>COAZZE (TO)</t>
  </si>
  <si>
    <t>COL SAN GIOVANNI (TO)</t>
  </si>
  <si>
    <t>COLLEGNO (TO)</t>
  </si>
  <si>
    <t>MONTEFABBRI (PS)</t>
  </si>
  <si>
    <t>MONTEFELCINO (PS)</t>
  </si>
  <si>
    <t>015227</t>
  </si>
  <si>
    <t>L511</t>
  </si>
  <si>
    <t>013227</t>
  </si>
  <si>
    <t>22078</t>
  </si>
  <si>
    <t>L470</t>
  </si>
  <si>
    <t>016228</t>
  </si>
  <si>
    <t>L649</t>
  </si>
  <si>
    <t>001228</t>
  </si>
  <si>
    <t>A341</t>
  </si>
  <si>
    <t>038001</t>
  </si>
  <si>
    <t>I349</t>
  </si>
  <si>
    <t>022192</t>
  </si>
  <si>
    <t>L107</t>
  </si>
  <si>
    <t>001192</t>
  </si>
  <si>
    <t>10025</t>
  </si>
  <si>
    <t>G678</t>
  </si>
  <si>
    <t>BUCCHERI (SR)</t>
  </si>
  <si>
    <t>BUSCEMI (SR)</t>
  </si>
  <si>
    <t>CANICATTINI BAGNI (SR)</t>
  </si>
  <si>
    <t>CARLENTINI (SR)</t>
  </si>
  <si>
    <t>CASSARO (SR)</t>
  </si>
  <si>
    <t>COMUNE NON IDENTIFICATO D (SR)</t>
  </si>
  <si>
    <t>019081</t>
  </si>
  <si>
    <t>A295</t>
  </si>
  <si>
    <t>013011</t>
  </si>
  <si>
    <t>22010</t>
  </si>
  <si>
    <t>A391</t>
  </si>
  <si>
    <t>060011</t>
  </si>
  <si>
    <t>017193</t>
  </si>
  <si>
    <t>L626</t>
  </si>
  <si>
    <t>BELVEDERE AL PO (PV)</t>
  </si>
  <si>
    <t>BEREGUARDO (PV)</t>
  </si>
  <si>
    <t>BORGARELLO (PV)</t>
  </si>
  <si>
    <t>BORGO PRIOLO (PV)</t>
  </si>
  <si>
    <t>BORGO SAN SIRO (PV)</t>
  </si>
  <si>
    <t>BORGORATTO MORMOROLO (PV)</t>
  </si>
  <si>
    <t>BORNASCO (PV)</t>
  </si>
  <si>
    <t>043038</t>
  </si>
  <si>
    <t>G657</t>
  </si>
  <si>
    <t>BOLOGNA</t>
  </si>
  <si>
    <t>BO</t>
  </si>
  <si>
    <t>A324</t>
  </si>
  <si>
    <t>059001</t>
  </si>
  <si>
    <t>04011</t>
  </si>
  <si>
    <t>22060</t>
  </si>
  <si>
    <t>030081</t>
  </si>
  <si>
    <t>H002</t>
  </si>
  <si>
    <t>064081</t>
  </si>
  <si>
    <t>GESTURI (CA)</t>
  </si>
  <si>
    <t>GHILARZA-ABBASANTA (CA)</t>
  </si>
  <si>
    <t>GIBA (CA)</t>
  </si>
  <si>
    <t>GONI (CA)</t>
  </si>
  <si>
    <t>GONNESA (CA)</t>
  </si>
  <si>
    <t>071064</t>
  </si>
  <si>
    <t>M267</t>
  </si>
  <si>
    <t>075064</t>
  </si>
  <si>
    <t>G677</t>
  </si>
  <si>
    <t>002112</t>
  </si>
  <si>
    <t>H292</t>
  </si>
  <si>
    <t>030112</t>
  </si>
  <si>
    <t>L018</t>
  </si>
  <si>
    <t>064112</t>
  </si>
  <si>
    <t>83058</t>
  </si>
  <si>
    <t>L399</t>
  </si>
  <si>
    <t>024112</t>
  </si>
  <si>
    <t>A981</t>
  </si>
  <si>
    <t>041006</t>
  </si>
  <si>
    <t>027031</t>
  </si>
  <si>
    <t>H117</t>
  </si>
  <si>
    <t>050031</t>
  </si>
  <si>
    <t>56017</t>
  </si>
  <si>
    <t>A562</t>
  </si>
  <si>
    <t>092031</t>
  </si>
  <si>
    <t>32040</t>
  </si>
  <si>
    <t>A982</t>
  </si>
  <si>
    <t>057007</t>
  </si>
  <si>
    <t>B218</t>
  </si>
  <si>
    <t>022032</t>
  </si>
  <si>
    <t>B389</t>
  </si>
  <si>
    <t>024032</t>
  </si>
  <si>
    <t>C824</t>
  </si>
  <si>
    <t>097032</t>
  </si>
  <si>
    <t>D346</t>
  </si>
  <si>
    <t>058022</t>
  </si>
  <si>
    <t>C116</t>
  </si>
  <si>
    <t>008022</t>
  </si>
  <si>
    <t>C755</t>
  </si>
  <si>
    <t>F048</t>
  </si>
  <si>
    <t>014043</t>
  </si>
  <si>
    <t>F153</t>
  </si>
  <si>
    <t>057043</t>
  </si>
  <si>
    <t>52010</t>
  </si>
  <si>
    <t>B670</t>
  </si>
  <si>
    <t>052006</t>
  </si>
  <si>
    <t>53019</t>
  </si>
  <si>
    <t>C227</t>
  </si>
  <si>
    <t>077006</t>
  </si>
  <si>
    <t>75021</t>
  </si>
  <si>
    <t>C888</t>
  </si>
  <si>
    <t>059006</t>
  </si>
  <si>
    <t>D003</t>
  </si>
  <si>
    <t>085006</t>
  </si>
  <si>
    <t>D267</t>
  </si>
  <si>
    <t>047006</t>
  </si>
  <si>
    <t>51036</t>
  </si>
  <si>
    <t>E451</t>
  </si>
  <si>
    <t>063006</t>
  </si>
  <si>
    <t>80070</t>
  </si>
  <si>
    <t>A535</t>
  </si>
  <si>
    <t>082006</t>
  </si>
  <si>
    <t>90011</t>
  </si>
  <si>
    <t>A546</t>
  </si>
  <si>
    <t>042006</t>
  </si>
  <si>
    <t>60021</t>
  </si>
  <si>
    <t>B468</t>
  </si>
  <si>
    <t>049006</t>
  </si>
  <si>
    <t>076045</t>
  </si>
  <si>
    <t>85052</t>
  </si>
  <si>
    <t>E976</t>
  </si>
  <si>
    <t>70019</t>
  </si>
  <si>
    <t>L425</t>
  </si>
  <si>
    <t>CAA COLDIRETTI S.R.L.  - Via C. Battisti, 5 - TERAMO (TE) TEL. 0861/241267</t>
  </si>
  <si>
    <t>CAA COLDIRETTI S.R.L.  - Via P. Baiocchi, 23 - ATRI (TE) TEL. 085/870643</t>
  </si>
  <si>
    <t>CAA COLDIRETTI S.R.L.  - Via G. Migliori, 72 - GIULIANOVA  (TE) TEL. 085/8007527</t>
  </si>
  <si>
    <t>CAA COLDIRETTI S.R.L.  - Via Urbani 1/2 - MONTORIO AL VOMANO (TE) TEL. 0861/591401</t>
  </si>
  <si>
    <t>CAA COLDIRETTI S.R.L.  - Via Gramsci, 17 - NERETO (TE) TEL. 0861/856296</t>
  </si>
  <si>
    <t>CAA COLDIRETTI S.R.L.  - Via Marconi, 5 - CELLINO ATTANASIO (TE) TEL. 0861/668873</t>
  </si>
  <si>
    <t>CAA CIA SRL - Via Sallustio, 81 - L'AQUILA (AQ) TEL. 0862/24030</t>
  </si>
  <si>
    <t>SAN DEMETRIO CORONE (CS)</t>
  </si>
  <si>
    <t>SAN DONATO DI NINEA (CS)</t>
  </si>
  <si>
    <t>I99472</t>
  </si>
  <si>
    <t>Z612</t>
  </si>
  <si>
    <t>I99473</t>
  </si>
  <si>
    <t>Z524</t>
  </si>
  <si>
    <t>I99478</t>
  </si>
  <si>
    <t>Z501</t>
  </si>
  <si>
    <t>012889</t>
  </si>
  <si>
    <t>CAA CIA SRL - Via S. Nicola, 27 - CASOLI (CH) TEL. 0872/981804</t>
  </si>
  <si>
    <t>GRUMELLO CREMONESE ED UNI (CR)</t>
  </si>
  <si>
    <t>GUSSOLA (CR)</t>
  </si>
  <si>
    <t>ZONA</t>
  </si>
  <si>
    <t>37014</t>
  </si>
  <si>
    <t>G817</t>
  </si>
  <si>
    <t>PETILIA POLICASTRO (KR)</t>
  </si>
  <si>
    <t>702710</t>
  </si>
  <si>
    <t>C601</t>
  </si>
  <si>
    <t>031710</t>
  </si>
  <si>
    <t>C921</t>
  </si>
  <si>
    <t>701710</t>
  </si>
  <si>
    <t>F060</t>
  </si>
  <si>
    <t>032710</t>
  </si>
  <si>
    <t>I044</t>
  </si>
  <si>
    <t>702711</t>
  </si>
  <si>
    <t>C748</t>
  </si>
  <si>
    <t>031711</t>
  </si>
  <si>
    <t>D922</t>
  </si>
  <si>
    <t>092108</t>
  </si>
  <si>
    <t>D399</t>
  </si>
  <si>
    <t>015108</t>
  </si>
  <si>
    <t>20064</t>
  </si>
  <si>
    <t>E094</t>
  </si>
  <si>
    <t>017108</t>
  </si>
  <si>
    <t>F216</t>
  </si>
  <si>
    <t>012108</t>
  </si>
  <si>
    <t>I525</t>
  </si>
  <si>
    <t>003889</t>
  </si>
  <si>
    <t>015099</t>
  </si>
  <si>
    <t>D244</t>
  </si>
  <si>
    <t>017099</t>
  </si>
  <si>
    <t>L698</t>
  </si>
  <si>
    <t>006142</t>
  </si>
  <si>
    <t>15028</t>
  </si>
  <si>
    <t>H121</t>
  </si>
  <si>
    <t>078142</t>
  </si>
  <si>
    <t>87019</t>
  </si>
  <si>
    <t>I895</t>
  </si>
  <si>
    <t>002142</t>
  </si>
  <si>
    <t>I984</t>
  </si>
  <si>
    <t>S99142</t>
  </si>
  <si>
    <t>CAA CIA SRL - C.so Alessandrini, 32 - PENNE  (PE) TEL. 085/8279934</t>
  </si>
  <si>
    <t>CAA CIA SRL - Via Milano, 19 - PESCARA (PE) TEL. 085/28403</t>
  </si>
  <si>
    <t>CAA CIA SRL - Via Cherubini, 10 - ATRI (TE) TEL. 087/87723</t>
  </si>
  <si>
    <t>CAA CIA SRL - V.le Umberto, 1 - CASTIGLIONE M.R. (TE) TEL. 0861/990479</t>
  </si>
  <si>
    <t>CAA CIA SRL - Via Montebello, 19 - GIULIANOVA  (TE) TEL. 085/8006064</t>
  </si>
  <si>
    <t>024067</t>
  </si>
  <si>
    <t>F675</t>
  </si>
  <si>
    <t>019067</t>
  </si>
  <si>
    <t>26025</t>
  </si>
  <si>
    <t>G306</t>
  </si>
  <si>
    <t>028067</t>
  </si>
  <si>
    <t>075048</t>
  </si>
  <si>
    <t>G046</t>
  </si>
  <si>
    <t>092048</t>
  </si>
  <si>
    <t>D941</t>
  </si>
  <si>
    <t>012080</t>
  </si>
  <si>
    <t>E104</t>
  </si>
  <si>
    <t>005080</t>
  </si>
  <si>
    <t>14049</t>
  </si>
  <si>
    <t>F902</t>
  </si>
  <si>
    <t>058080</t>
  </si>
  <si>
    <t>G874</t>
  </si>
  <si>
    <t>026080</t>
  </si>
  <si>
    <t>I635</t>
  </si>
  <si>
    <t>082080</t>
  </si>
  <si>
    <t>L951</t>
  </si>
  <si>
    <t>096080</t>
  </si>
  <si>
    <t>13886</t>
  </si>
  <si>
    <t>M098</t>
  </si>
  <si>
    <t>002080</t>
  </si>
  <si>
    <t>13053</t>
  </si>
  <si>
    <t>078080</t>
  </si>
  <si>
    <t>F370</t>
  </si>
  <si>
    <t>064080</t>
  </si>
  <si>
    <t>E126</t>
  </si>
  <si>
    <t>054028</t>
  </si>
  <si>
    <t>06056</t>
  </si>
  <si>
    <t>BOVILLE ERNICA (FR)</t>
  </si>
  <si>
    <t>BROCCOSTELLA (FR)</t>
  </si>
  <si>
    <t>CAMPOLI APPENNINO (FR)</t>
  </si>
  <si>
    <t>CASALATTICO (FR)</t>
  </si>
  <si>
    <t>DONIGALA FENUGHEDU (OR)</t>
  </si>
  <si>
    <t>ESCOVEDU (OR)</t>
  </si>
  <si>
    <t>FIGU (OR)</t>
  </si>
  <si>
    <t>M078</t>
  </si>
  <si>
    <t>016057</t>
  </si>
  <si>
    <t>38052</t>
  </si>
  <si>
    <t>076034</t>
  </si>
  <si>
    <t>85034</t>
  </si>
  <si>
    <t>D766</t>
  </si>
  <si>
    <t>021034</t>
  </si>
  <si>
    <t>D860</t>
  </si>
  <si>
    <t>103034</t>
  </si>
  <si>
    <t>28836</t>
  </si>
  <si>
    <t>E028</t>
  </si>
  <si>
    <t>014034</t>
  </si>
  <si>
    <t>23034</t>
  </si>
  <si>
    <t>E201</t>
  </si>
  <si>
    <t>007034</t>
  </si>
  <si>
    <t>E273</t>
  </si>
  <si>
    <t>057034</t>
  </si>
  <si>
    <t>E681</t>
  </si>
  <si>
    <t>GOTTRO (CO)</t>
  </si>
  <si>
    <t>GRANDATE (CO)</t>
  </si>
  <si>
    <t>GRANDOLA (CO)</t>
  </si>
  <si>
    <t>GRANDOLA ED UNITI (CO)</t>
  </si>
  <si>
    <t>GRAVEDONA (CO)</t>
  </si>
  <si>
    <t>GRIANTE (CO)</t>
  </si>
  <si>
    <t>90022</t>
  </si>
  <si>
    <t>B430</t>
  </si>
  <si>
    <t>076015</t>
  </si>
  <si>
    <t>B440</t>
  </si>
  <si>
    <t>702705</t>
  </si>
  <si>
    <t>A924</t>
  </si>
  <si>
    <t>031705</t>
  </si>
  <si>
    <t>B673</t>
  </si>
  <si>
    <t>F553</t>
  </si>
  <si>
    <t>103051</t>
  </si>
  <si>
    <t>G117</t>
  </si>
  <si>
    <t>062051</t>
  </si>
  <si>
    <t>G626</t>
  </si>
  <si>
    <t>057051</t>
  </si>
  <si>
    <t>36076</t>
  </si>
  <si>
    <t>G427</t>
  </si>
  <si>
    <t>016179</t>
  </si>
  <si>
    <t>H177</t>
  </si>
  <si>
    <t>C216</t>
  </si>
  <si>
    <t>FONTANELLA (BG)</t>
  </si>
  <si>
    <t>FONTENO (BG)</t>
  </si>
  <si>
    <t>FOPPOLO (BG)</t>
  </si>
  <si>
    <t>FORESTO SPARSO (BG)</t>
  </si>
  <si>
    <t>FORNOVO SAN GIOVANNI (BG)</t>
  </si>
  <si>
    <t>FREROLA (BG)</t>
  </si>
  <si>
    <t>FUIPIANO AL BREMBO (BG)</t>
  </si>
  <si>
    <t>FUIPIANO VALLE IMAGNA (BG)</t>
  </si>
  <si>
    <t>GANDELLINO (BG)</t>
  </si>
  <si>
    <t>GANDINO (BG)</t>
  </si>
  <si>
    <t>SANTA SOFIA D'EPIRO (CS)</t>
  </si>
  <si>
    <t>SANT'AGATA DI ESARO (CS)</t>
  </si>
  <si>
    <t>SANTO STEFANO DI ROGLIANO (CS)</t>
  </si>
  <si>
    <t>SARACENA (CS)</t>
  </si>
  <si>
    <t>SCALA COELI (CS)</t>
  </si>
  <si>
    <t>SCALEA (CS)</t>
  </si>
  <si>
    <t>H706</t>
  </si>
  <si>
    <t>075070</t>
  </si>
  <si>
    <t>socio amm/re iap dal</t>
  </si>
  <si>
    <t>socio amm/re iap prot</t>
  </si>
  <si>
    <t>socio cf</t>
  </si>
  <si>
    <t>GRADELLA (CR)</t>
  </si>
  <si>
    <t>GRONTARDO (CR)</t>
  </si>
  <si>
    <t>GRONTORTO (CR)</t>
  </si>
  <si>
    <t>CAA UCI SRL  - Via delle Scuole 14 - SAN BENEDETTO DEI MARSI (AQ) TEL. 0863/867858</t>
  </si>
  <si>
    <t>CAA UIMEC SRL - Via Adda, 6 - ROSETO DEGLI ABRUZZI (TE) TEL. 085/8997264</t>
  </si>
  <si>
    <t>CAA WORLD SERVICE SRL - Via San Berardino, 10 - FRANCAVILLA AL MARE (CH) TEL. 085/816381</t>
  </si>
  <si>
    <t>CAA WORLD SERVICE SRL - Via Trento, 138 - PESCARA (PE) TEL. 085/2058452</t>
  </si>
  <si>
    <t>CAA WORLD SERVICE SRL - Via Veneto, 46 - AVEZZANO (AQ) TEL. 0863/413063</t>
  </si>
  <si>
    <t>CAA AIC SRL - Via Piave, 30 - TRASACCO (AQ) TEL. 0863/931039</t>
  </si>
  <si>
    <t>CAA AIC SRL - Via E. Fieramosca, 9 - LANCIANO (CH) TEL. 0872/713506</t>
  </si>
  <si>
    <t>CAA AIC SRL - Via Ancona, 70 - PESCARA  (PE) TEL. 085/4216837</t>
  </si>
  <si>
    <t>L164</t>
  </si>
  <si>
    <t>028104</t>
  </si>
  <si>
    <t>L979</t>
  </si>
  <si>
    <t>022105</t>
  </si>
  <si>
    <t>E614</t>
  </si>
  <si>
    <t>ANACAPRI (NA)</t>
  </si>
  <si>
    <t>ARZANO (NA)</t>
  </si>
  <si>
    <t>CAA CIA SRL - P.zza Orsini, 11 - MONTORIO AL VOMANO (TE) TEL. 0861/591995</t>
  </si>
  <si>
    <t>CAA CIA SRL - Via E. Fermi, 1 - NERETO  (TE) TEL. 0861/82203</t>
  </si>
  <si>
    <t>Tipi di Possesso previsti</t>
  </si>
  <si>
    <t>G988</t>
  </si>
  <si>
    <t>004206</t>
  </si>
  <si>
    <t>H770</t>
  </si>
  <si>
    <t>015206</t>
  </si>
  <si>
    <t>I602</t>
  </si>
  <si>
    <t>016206</t>
  </si>
  <si>
    <t>I919</t>
  </si>
  <si>
    <t>001207</t>
  </si>
  <si>
    <t>G997</t>
  </si>
  <si>
    <t>002804</t>
  </si>
  <si>
    <t>B052</t>
  </si>
  <si>
    <t>018804</t>
  </si>
  <si>
    <t>B089</t>
  </si>
  <si>
    <t>029804</t>
  </si>
  <si>
    <t>B095</t>
  </si>
  <si>
    <t>023804</t>
  </si>
  <si>
    <t>B151</t>
  </si>
  <si>
    <t>006804</t>
  </si>
  <si>
    <t>B770</t>
  </si>
  <si>
    <t>061804</t>
  </si>
  <si>
    <t>B863</t>
  </si>
  <si>
    <t>080804</t>
  </si>
  <si>
    <t>C355</t>
  </si>
  <si>
    <t>055804</t>
  </si>
  <si>
    <t>C575</t>
  </si>
  <si>
    <t>030804</t>
  </si>
  <si>
    <t>C731</t>
  </si>
  <si>
    <t>005804</t>
  </si>
  <si>
    <t>C808</t>
  </si>
  <si>
    <t>057804</t>
  </si>
  <si>
    <t>C849</t>
  </si>
  <si>
    <t>054804</t>
  </si>
  <si>
    <t>C863</t>
  </si>
  <si>
    <t>095804</t>
  </si>
  <si>
    <t>D584</t>
  </si>
  <si>
    <t>041804</t>
  </si>
  <si>
    <t>D610</t>
  </si>
  <si>
    <t>SELARGIUS (CA)</t>
  </si>
  <si>
    <t>SELEGAS (CA)</t>
  </si>
  <si>
    <t>BITETTO (BA)</t>
  </si>
  <si>
    <t>BITONTO (BA)</t>
  </si>
  <si>
    <t>BITRITTO (BA)</t>
  </si>
  <si>
    <t>COLTURANO (MI)</t>
  </si>
  <si>
    <t>COLZANO (MI)</t>
  </si>
  <si>
    <t>via ubicazione</t>
  </si>
  <si>
    <t>città ubicazione</t>
  </si>
  <si>
    <t>prov ubicazione</t>
  </si>
  <si>
    <t>cap domiclio</t>
  </si>
  <si>
    <t>cap ubicazione</t>
  </si>
  <si>
    <t>090003</t>
  </si>
  <si>
    <t>07041</t>
  </si>
  <si>
    <t>A192</t>
  </si>
  <si>
    <t>024003</t>
  </si>
  <si>
    <t>36045</t>
  </si>
  <si>
    <t>richiedente</t>
  </si>
  <si>
    <t>cognome</t>
  </si>
  <si>
    <t>nome</t>
  </si>
  <si>
    <t>cf</t>
  </si>
  <si>
    <t>piva</t>
  </si>
  <si>
    <t>data cciaa</t>
  </si>
  <si>
    <t>numcciaa</t>
  </si>
  <si>
    <t>prov cciaa</t>
  </si>
  <si>
    <t>stalla</t>
  </si>
  <si>
    <t>inps</t>
  </si>
  <si>
    <t>sesso</t>
  </si>
  <si>
    <t>data nascita</t>
  </si>
  <si>
    <t>luogo di nascita</t>
  </si>
  <si>
    <t>L680</t>
  </si>
  <si>
    <t>070084</t>
  </si>
  <si>
    <t>86019</t>
  </si>
  <si>
    <t>M057</t>
  </si>
  <si>
    <t>096084</t>
  </si>
  <si>
    <t>083084</t>
  </si>
  <si>
    <t>98076</t>
  </si>
  <si>
    <t>I199</t>
  </si>
  <si>
    <t>080084</t>
  </si>
  <si>
    <t>I536</t>
  </si>
  <si>
    <t>013084</t>
  </si>
  <si>
    <t>D196</t>
  </si>
  <si>
    <t>006084</t>
  </si>
  <si>
    <t>E188</t>
  </si>
  <si>
    <t>012084</t>
  </si>
  <si>
    <t>21027</t>
  </si>
  <si>
    <t>E367</t>
  </si>
  <si>
    <t>003084</t>
  </si>
  <si>
    <t>E544</t>
  </si>
  <si>
    <t>005084</t>
  </si>
  <si>
    <t>G593</t>
  </si>
  <si>
    <t>064084</t>
  </si>
  <si>
    <t>I034</t>
  </si>
  <si>
    <t>065084</t>
  </si>
  <si>
    <t>G063</t>
  </si>
  <si>
    <t>091084</t>
  </si>
  <si>
    <t>Z142</t>
  </si>
  <si>
    <t>022143</t>
  </si>
  <si>
    <t>G681</t>
  </si>
  <si>
    <t>017143</t>
  </si>
  <si>
    <t>25055</t>
  </si>
  <si>
    <t>G710</t>
  </si>
  <si>
    <t>TEGGIANO (SA)</t>
  </si>
  <si>
    <t>TORCHIARA (SA)</t>
  </si>
  <si>
    <t>TORRACA (SA)</t>
  </si>
  <si>
    <t>TORRE ORSAIA (SA)</t>
  </si>
  <si>
    <t>TORTORELLA (SA)</t>
  </si>
  <si>
    <t>TRAMONTI (SA)</t>
  </si>
  <si>
    <t>TRENTINARA (SA)</t>
  </si>
  <si>
    <t>VALLE DELL'ANGELO (SA)</t>
  </si>
  <si>
    <t>045002</t>
  </si>
  <si>
    <t>54021</t>
  </si>
  <si>
    <t>TRASAGHIS (UD)</t>
  </si>
  <si>
    <t>TREPPO CARNICO (UD)</t>
  </si>
  <si>
    <t>TREPPO GRANDE (UD)</t>
  </si>
  <si>
    <t>TRICESIMO (UD)</t>
  </si>
  <si>
    <t>TRIVIGNANO UDINESE (UD)</t>
  </si>
  <si>
    <t>UDINE (UD)</t>
  </si>
  <si>
    <t>SANT'ANTIOCO (CA)</t>
  </si>
  <si>
    <t>SARDARA (CA)</t>
  </si>
  <si>
    <t>SARROCH (CA)</t>
  </si>
  <si>
    <t>SEGARIU (CA)</t>
  </si>
  <si>
    <t>L320</t>
  </si>
  <si>
    <t>012895</t>
  </si>
  <si>
    <t>L405</t>
  </si>
  <si>
    <t>013896</t>
  </si>
  <si>
    <t>E721</t>
  </si>
  <si>
    <t>015896</t>
  </si>
  <si>
    <t>F142</t>
  </si>
  <si>
    <t>022896</t>
  </si>
  <si>
    <t>H067</t>
  </si>
  <si>
    <t>019896</t>
  </si>
  <si>
    <t>H626</t>
  </si>
  <si>
    <t>017896</t>
  </si>
  <si>
    <t>I338</t>
  </si>
  <si>
    <t>021896</t>
  </si>
  <si>
    <t>I769</t>
  </si>
  <si>
    <t>003896</t>
  </si>
  <si>
    <t>L443</t>
  </si>
  <si>
    <t>012896</t>
  </si>
  <si>
    <t>L674</t>
  </si>
  <si>
    <t>013897</t>
  </si>
  <si>
    <t>E781</t>
  </si>
  <si>
    <t>015897</t>
  </si>
  <si>
    <t>F163</t>
  </si>
  <si>
    <t>022897</t>
  </si>
  <si>
    <t>H125</t>
  </si>
  <si>
    <t>019897</t>
  </si>
  <si>
    <t>H776</t>
  </si>
  <si>
    <t>017897</t>
  </si>
  <si>
    <t>I515</t>
  </si>
  <si>
    <t>021897</t>
  </si>
  <si>
    <t>I900</t>
  </si>
  <si>
    <t>003897</t>
  </si>
  <si>
    <t>080029</t>
  </si>
  <si>
    <t>030012</t>
  </si>
  <si>
    <t>33010</t>
  </si>
  <si>
    <t>A983</t>
  </si>
  <si>
    <t>021012</t>
  </si>
  <si>
    <t>39051</t>
  </si>
  <si>
    <t>B203</t>
  </si>
  <si>
    <t>52031</t>
  </si>
  <si>
    <t>AREZZO</t>
  </si>
  <si>
    <t>AR</t>
  </si>
  <si>
    <t>A291</t>
  </si>
  <si>
    <t>054001</t>
  </si>
  <si>
    <t>06081</t>
  </si>
  <si>
    <t>sistema di calcolo</t>
  </si>
  <si>
    <t>sau utilizzata</t>
  </si>
  <si>
    <t>zona prevalente</t>
  </si>
  <si>
    <t>anno redditi</t>
  </si>
  <si>
    <t>tipo denuncia</t>
  </si>
  <si>
    <t>reddito totale 3</t>
  </si>
  <si>
    <t>lavoro dipendente 4</t>
  </si>
  <si>
    <t>salariati fissi num 9</t>
  </si>
  <si>
    <t>salariati fissi giorni 9</t>
  </si>
  <si>
    <t>097089</t>
  </si>
  <si>
    <t>L813</t>
  </si>
  <si>
    <t>083089</t>
  </si>
  <si>
    <t>98028</t>
  </si>
  <si>
    <t>I311</t>
  </si>
  <si>
    <t>080089</t>
  </si>
  <si>
    <t>I753</t>
  </si>
  <si>
    <t>012089</t>
  </si>
  <si>
    <t>013911</t>
  </si>
  <si>
    <t>G100</t>
  </si>
  <si>
    <t>003911</t>
  </si>
  <si>
    <t>H051</t>
  </si>
  <si>
    <t>022911</t>
  </si>
  <si>
    <t>I458</t>
  </si>
  <si>
    <t>019911</t>
  </si>
  <si>
    <t>I788</t>
  </si>
  <si>
    <t>012911</t>
  </si>
  <si>
    <t>L637</t>
  </si>
  <si>
    <t>021911</t>
  </si>
  <si>
    <t>L559</t>
  </si>
  <si>
    <t>001912</t>
  </si>
  <si>
    <t>37046</t>
  </si>
  <si>
    <t>F218</t>
  </si>
  <si>
    <t>CASSANO DELLE MURGE (BA)</t>
  </si>
  <si>
    <t>CASTELLANA GROTTE (BA)</t>
  </si>
  <si>
    <t>013046</t>
  </si>
  <si>
    <t>B778</t>
  </si>
  <si>
    <t>004046</t>
  </si>
  <si>
    <t>C046</t>
  </si>
  <si>
    <t>012046</t>
  </si>
  <si>
    <t>21043</t>
  </si>
  <si>
    <t>C300</t>
  </si>
  <si>
    <t>005046</t>
  </si>
  <si>
    <t>D051</t>
  </si>
  <si>
    <t>064046</t>
  </si>
  <si>
    <t>E891</t>
  </si>
  <si>
    <t>044046</t>
  </si>
  <si>
    <t>F599</t>
  </si>
  <si>
    <t>060046</t>
  </si>
  <si>
    <t>03018</t>
  </si>
  <si>
    <t>CANNETO PAVESE (PV)</t>
  </si>
  <si>
    <t>CANTONALE (PV)</t>
  </si>
  <si>
    <t>CARBONARA AL TICINO (PV)</t>
  </si>
  <si>
    <t>CARPIGNAGO (PV)</t>
  </si>
  <si>
    <t>CASANOVA LONATI (PV)</t>
  </si>
  <si>
    <t>CASATICO (PV)</t>
  </si>
  <si>
    <t>CASATISMA (PV)</t>
  </si>
  <si>
    <t>CASEI GEROLA (PV)</t>
  </si>
  <si>
    <t>CASORATE PRIMO (PV)</t>
  </si>
  <si>
    <t>CASSINE CALDERARI (PV)</t>
  </si>
  <si>
    <t>SESTO FIORENTINO (FI)</t>
  </si>
  <si>
    <t>SIGNA (FI)</t>
  </si>
  <si>
    <t>SILIUS (CA)</t>
  </si>
  <si>
    <t>SINNAI (CA)</t>
  </si>
  <si>
    <t>SISINI (CA)</t>
  </si>
  <si>
    <t>SIURGUS (CA)</t>
  </si>
  <si>
    <t>043034</t>
  </si>
  <si>
    <t>62034</t>
  </si>
  <si>
    <t>Elicicoltura</t>
  </si>
  <si>
    <t>PONTEDECIMO (GE)</t>
  </si>
  <si>
    <t>PORTOFINO (GE)</t>
  </si>
  <si>
    <t>PRA (GE)</t>
  </si>
  <si>
    <t>PROPATA (GE)</t>
  </si>
  <si>
    <t>QUARTO DEI MILLE (GE)</t>
  </si>
  <si>
    <t>QUINTO AL MARE (GE)</t>
  </si>
  <si>
    <t>RAPALLO (GE)</t>
  </si>
  <si>
    <t>RECCO (GE)</t>
  </si>
  <si>
    <t>VASIO (TN)</t>
  </si>
  <si>
    <t>ALFEDENA (AQ)</t>
  </si>
  <si>
    <t>ANVERSA DEGLI ABRUZZI (AQ)</t>
  </si>
  <si>
    <t>ARISCHIA (AQ)</t>
  </si>
  <si>
    <t>ATELETA (AQ)</t>
  </si>
  <si>
    <t>AVEZZANO (AQ)</t>
  </si>
  <si>
    <t>TAIBON AGORDINO (BL)</t>
  </si>
  <si>
    <t>TAMBRE (BL)</t>
  </si>
  <si>
    <t>TRICHIANA (BL)</t>
  </si>
  <si>
    <t>VALLADA AGORDINA (BL)</t>
  </si>
  <si>
    <t>CAA COLDIRETTI S.R.L.  - Via Michetti, 7 - VASTO (CH) TEL. 0873/365006</t>
  </si>
  <si>
    <t>CAA COLDIRETTI S.R.L.  - Via Mazzini, 12 - ORTONA (CH) TEL. 085/9062915</t>
  </si>
  <si>
    <t>CAA COLDIRETTI S.R.L.  - V.le della Vittoria, 18 - VILLA S. MARIA  (CH) TEL. 0872/944535</t>
  </si>
  <si>
    <t>CAA COLDIRETTI S.R.L.  - Via per Fossacesia, 77 - LANCIANO (CH) TEL. 0872/43897</t>
  </si>
  <si>
    <t>E480</t>
  </si>
  <si>
    <t>005060</t>
  </si>
  <si>
    <t>E633</t>
  </si>
  <si>
    <t>SEZZADIO (AL)</t>
  </si>
  <si>
    <t>H547</t>
  </si>
  <si>
    <t>004225</t>
  </si>
  <si>
    <t>L048</t>
  </si>
  <si>
    <t>015225</t>
  </si>
  <si>
    <t>001226</t>
  </si>
  <si>
    <t>H554</t>
  </si>
  <si>
    <t>013226</t>
  </si>
  <si>
    <t>L413</t>
  </si>
  <si>
    <t>016226</t>
  </si>
  <si>
    <t>L623</t>
  </si>
  <si>
    <t>022226</t>
  </si>
  <si>
    <t>I280</t>
  </si>
  <si>
    <t>CASTELNUOVO DELLA DAUNIA (FG)</t>
  </si>
  <si>
    <t>CELENZA VALFORTORE (FG)</t>
  </si>
  <si>
    <t>CELLE DI SAN VITO (FG)</t>
  </si>
  <si>
    <t>CERIGNOLA (FG)</t>
  </si>
  <si>
    <t>CHIEUTI (FG)</t>
  </si>
  <si>
    <t>C990</t>
  </si>
  <si>
    <t>048015</t>
  </si>
  <si>
    <t>50014</t>
  </si>
  <si>
    <t>D575</t>
  </si>
  <si>
    <t>041015</t>
  </si>
  <si>
    <t>B371</t>
  </si>
  <si>
    <t>019011</t>
  </si>
  <si>
    <t>B498</t>
  </si>
  <si>
    <t>075011</t>
  </si>
  <si>
    <t>73012</t>
  </si>
  <si>
    <t>B506</t>
  </si>
  <si>
    <t>020011</t>
  </si>
  <si>
    <t>B907</t>
  </si>
  <si>
    <t>098011</t>
  </si>
  <si>
    <t>D214</t>
  </si>
  <si>
    <t>006077</t>
  </si>
  <si>
    <t>D835</t>
  </si>
  <si>
    <t>012077</t>
  </si>
  <si>
    <t>E079</t>
  </si>
  <si>
    <t>005077</t>
  </si>
  <si>
    <t>F556</t>
  </si>
  <si>
    <t>028085</t>
  </si>
  <si>
    <t>I418</t>
  </si>
  <si>
    <t>075085</t>
  </si>
  <si>
    <t>73057</t>
  </si>
  <si>
    <t>L972</t>
  </si>
  <si>
    <t>044072</t>
  </si>
  <si>
    <t>L279</t>
  </si>
  <si>
    <t>082072</t>
  </si>
  <si>
    <t>L282</t>
  </si>
  <si>
    <t>015072</t>
  </si>
  <si>
    <t>20023</t>
  </si>
  <si>
    <t>C537</t>
  </si>
  <si>
    <t>016072</t>
  </si>
  <si>
    <t>C635</t>
  </si>
  <si>
    <t>017072</t>
  </si>
  <si>
    <t>D634</t>
  </si>
  <si>
    <t>SANT'ARPINO (CE)</t>
  </si>
  <si>
    <t>SESSA AURUNCA (CE)</t>
  </si>
  <si>
    <t>SPARANISE (CE)</t>
  </si>
  <si>
    <t>SUCCIVO (CE)</t>
  </si>
  <si>
    <t>TEANO (CE)</t>
  </si>
  <si>
    <t>A956</t>
  </si>
  <si>
    <t>018072</t>
  </si>
  <si>
    <t>E062</t>
  </si>
  <si>
    <t>058072</t>
  </si>
  <si>
    <t>00048</t>
  </si>
  <si>
    <t>H682</t>
  </si>
  <si>
    <t>052031</t>
  </si>
  <si>
    <t>53047</t>
  </si>
  <si>
    <t>I445</t>
  </si>
  <si>
    <t>055031</t>
  </si>
  <si>
    <t>05039</t>
  </si>
  <si>
    <t>I981</t>
  </si>
  <si>
    <t>065031</t>
  </si>
  <si>
    <t>84048</t>
  </si>
  <si>
    <t>C125</t>
  </si>
  <si>
    <t>082031</t>
  </si>
  <si>
    <t>90045</t>
  </si>
  <si>
    <t>C708</t>
  </si>
  <si>
    <t>063031</t>
  </si>
  <si>
    <t>80075</t>
  </si>
  <si>
    <t>D702</t>
  </si>
  <si>
    <t>008031</t>
  </si>
  <si>
    <t>E290</t>
  </si>
  <si>
    <t>71012</t>
  </si>
  <si>
    <t>H480</t>
  </si>
  <si>
    <t>001043</t>
  </si>
  <si>
    <t>B284</t>
  </si>
  <si>
    <t>016043</t>
  </si>
  <si>
    <t>B393</t>
  </si>
  <si>
    <t>B713</t>
  </si>
  <si>
    <t>009809</t>
  </si>
  <si>
    <t>B815</t>
  </si>
  <si>
    <t>008809</t>
  </si>
  <si>
    <t>B843</t>
  </si>
  <si>
    <t>021809</t>
  </si>
  <si>
    <t>C358</t>
  </si>
  <si>
    <t>067009</t>
  </si>
  <si>
    <t>067010</t>
  </si>
  <si>
    <t>067011</t>
  </si>
  <si>
    <t>D394</t>
  </si>
  <si>
    <t>D501</t>
  </si>
  <si>
    <t>E558</t>
  </si>
  <si>
    <t>65014</t>
  </si>
  <si>
    <t>E691</t>
  </si>
  <si>
    <t>65024</t>
  </si>
  <si>
    <t>E892</t>
  </si>
  <si>
    <t>F441</t>
  </si>
  <si>
    <t>65015</t>
  </si>
  <si>
    <t>F646</t>
  </si>
  <si>
    <t>F765</t>
  </si>
  <si>
    <t>F908</t>
  </si>
  <si>
    <t>65017</t>
  </si>
  <si>
    <t>G438</t>
  </si>
  <si>
    <t>98074</t>
  </si>
  <si>
    <t>F848</t>
  </si>
  <si>
    <t>044060</t>
  </si>
  <si>
    <t>63017</t>
  </si>
  <si>
    <t>G920</t>
  </si>
  <si>
    <t>063060</t>
  </si>
  <si>
    <t>80078</t>
  </si>
  <si>
    <t>G964</t>
  </si>
  <si>
    <t>079060</t>
  </si>
  <si>
    <t>E068</t>
  </si>
  <si>
    <t>058060</t>
  </si>
  <si>
    <t>VILLA VERGANO (CO)</t>
  </si>
  <si>
    <t>VILL'ALBESE (CO)</t>
  </si>
  <si>
    <t>VIMOGNO (CO)</t>
  </si>
  <si>
    <t>VISINO (CO)</t>
  </si>
  <si>
    <t>ZELBIO (CO)</t>
  </si>
  <si>
    <t>ZELBIO-VELESO (CO)</t>
  </si>
  <si>
    <t>022938</t>
  </si>
  <si>
    <t>L891</t>
  </si>
  <si>
    <t>015939</t>
  </si>
  <si>
    <t>H567</t>
  </si>
  <si>
    <t>013939</t>
  </si>
  <si>
    <t>I509</t>
  </si>
  <si>
    <t>022939</t>
  </si>
  <si>
    <t>L911</t>
  </si>
  <si>
    <t>015940</t>
  </si>
  <si>
    <t>H595</t>
  </si>
  <si>
    <t>013940</t>
  </si>
  <si>
    <t>I572</t>
  </si>
  <si>
    <t>022940</t>
  </si>
  <si>
    <t>M036</t>
  </si>
  <si>
    <t>015941</t>
  </si>
  <si>
    <t>H636</t>
  </si>
  <si>
    <t>013941</t>
  </si>
  <si>
    <t>I620</t>
  </si>
  <si>
    <t>022941</t>
  </si>
  <si>
    <t>M037</t>
  </si>
  <si>
    <t>015942</t>
  </si>
  <si>
    <t>H813</t>
  </si>
  <si>
    <t>A220</t>
  </si>
  <si>
    <t>023003</t>
  </si>
  <si>
    <t>COTIGNOLA (RA)</t>
  </si>
  <si>
    <t>FAENZA (RA)</t>
  </si>
  <si>
    <t>F073</t>
  </si>
  <si>
    <t>082047</t>
  </si>
  <si>
    <t>F184</t>
  </si>
  <si>
    <t>070047</t>
  </si>
  <si>
    <t>F689</t>
  </si>
  <si>
    <t>060047</t>
  </si>
  <si>
    <t>030094</t>
  </si>
  <si>
    <t>H289</t>
  </si>
  <si>
    <t>058094</t>
  </si>
  <si>
    <t>H745</t>
  </si>
  <si>
    <t>021094</t>
  </si>
  <si>
    <t>I771</t>
  </si>
  <si>
    <t>076094</t>
  </si>
  <si>
    <t>L532</t>
  </si>
  <si>
    <t>DOBBIACO (BZ)</t>
  </si>
  <si>
    <t>EGNA (BZ)</t>
  </si>
  <si>
    <t>ELLE (BZ)</t>
  </si>
  <si>
    <t>BELLARIA-IGEA MARINA (FO)</t>
  </si>
  <si>
    <t>TREVILLE (AL)</t>
  </si>
  <si>
    <t>057023</t>
  </si>
  <si>
    <t>C946</t>
  </si>
  <si>
    <t>021023</t>
  </si>
  <si>
    <t>E626</t>
  </si>
  <si>
    <t>019071</t>
  </si>
  <si>
    <t>070044</t>
  </si>
  <si>
    <t>F548</t>
  </si>
  <si>
    <t>057044</t>
  </si>
  <si>
    <t>02034</t>
  </si>
  <si>
    <t>F687</t>
  </si>
  <si>
    <t>020044</t>
  </si>
  <si>
    <t>G862</t>
  </si>
  <si>
    <t>048044</t>
  </si>
  <si>
    <t>50058</t>
  </si>
  <si>
    <t>I728</t>
  </si>
  <si>
    <t>006044</t>
  </si>
  <si>
    <t>C030</t>
  </si>
  <si>
    <t>079044</t>
  </si>
  <si>
    <t>091044</t>
  </si>
  <si>
    <t>08015</t>
  </si>
  <si>
    <t>E788</t>
  </si>
  <si>
    <t>060044</t>
  </si>
  <si>
    <t>03025</t>
  </si>
  <si>
    <t>F620</t>
  </si>
  <si>
    <t>090044</t>
  </si>
  <si>
    <t>F975</t>
  </si>
  <si>
    <t>056044</t>
  </si>
  <si>
    <t>H071</t>
  </si>
  <si>
    <t>095044</t>
  </si>
  <si>
    <t>09085</t>
  </si>
  <si>
    <t>F271</t>
  </si>
  <si>
    <t>054044</t>
  </si>
  <si>
    <t>06016</t>
  </si>
  <si>
    <t>H935</t>
  </si>
  <si>
    <t>040044</t>
  </si>
  <si>
    <t>47027</t>
  </si>
  <si>
    <t>I444</t>
  </si>
  <si>
    <t>072044</t>
  </si>
  <si>
    <t>L220</t>
  </si>
  <si>
    <t>041037</t>
  </si>
  <si>
    <t>F555</t>
  </si>
  <si>
    <t>016037</t>
  </si>
  <si>
    <t>24041</t>
  </si>
  <si>
    <t>B137</t>
  </si>
  <si>
    <t>015037</t>
  </si>
  <si>
    <t>B272</t>
  </si>
  <si>
    <t>017037</t>
  </si>
  <si>
    <t>B698</t>
  </si>
  <si>
    <t>006037</t>
  </si>
  <si>
    <t>15072</t>
  </si>
  <si>
    <t>B870</t>
  </si>
  <si>
    <t>003037</t>
  </si>
  <si>
    <t>28060</t>
  </si>
  <si>
    <t>B864</t>
  </si>
  <si>
    <t>019037</t>
  </si>
  <si>
    <t>D151</t>
  </si>
  <si>
    <t>079037</t>
  </si>
  <si>
    <t>88074</t>
  </si>
  <si>
    <t>028037</t>
  </si>
  <si>
    <t>35042</t>
  </si>
  <si>
    <t>D442</t>
  </si>
  <si>
    <t>061037</t>
  </si>
  <si>
    <t>D799</t>
  </si>
  <si>
    <t>GRANOZZO CON MONTICELLO (NO)</t>
  </si>
  <si>
    <t>GRAVELLONA TOCE (NO)</t>
  </si>
  <si>
    <t>GRIGNASCO (NO)</t>
  </si>
  <si>
    <t>GURRO (NO)</t>
  </si>
  <si>
    <t>INTRA (NO)</t>
  </si>
  <si>
    <t>INTRAGNA (NO)</t>
  </si>
  <si>
    <t>INVORIO (NO)</t>
  </si>
  <si>
    <t>SONDRIO</t>
  </si>
  <si>
    <t>SO</t>
  </si>
  <si>
    <t>MONTE CREMASCO (CR)</t>
  </si>
  <si>
    <t>MONTICELLI RIPA D'OGLIO (CR)</t>
  </si>
  <si>
    <t>MONTODINE (CR)</t>
  </si>
  <si>
    <t>MOSCAZZANO (CR)</t>
  </si>
  <si>
    <t>MOTTA BALUFFI (CR)</t>
  </si>
  <si>
    <t>NOSADELLO (CR)</t>
  </si>
  <si>
    <t>OFFANENGO (CR)</t>
  </si>
  <si>
    <t>OLMENETA (CR)</t>
  </si>
  <si>
    <t>STEFANACONI (VV)</t>
  </si>
  <si>
    <t>TROPEA (VV)</t>
  </si>
  <si>
    <t>VALLELONGA (VV)</t>
  </si>
  <si>
    <t>VAZZANO (VV)</t>
  </si>
  <si>
    <t>VIBO VALENTIA (VV)</t>
  </si>
  <si>
    <t>SAN MICHELE DELLE BADESSE (PD)</t>
  </si>
  <si>
    <t>SAN PIETRO IN GU (PD)</t>
  </si>
  <si>
    <t>SAN PIETRO VIMINARIO (PD)</t>
  </si>
  <si>
    <t>C171</t>
  </si>
  <si>
    <t>S99906</t>
  </si>
  <si>
    <t>Z906</t>
  </si>
  <si>
    <t>001906</t>
  </si>
  <si>
    <t>015906</t>
  </si>
  <si>
    <t>F752</t>
  </si>
  <si>
    <t>013906</t>
  </si>
  <si>
    <t>F850</t>
  </si>
  <si>
    <t>022906</t>
  </si>
  <si>
    <t>H750</t>
  </si>
  <si>
    <t>019906</t>
  </si>
  <si>
    <t>I160</t>
  </si>
  <si>
    <t>021906</t>
  </si>
  <si>
    <t>L148</t>
  </si>
  <si>
    <t>017906</t>
  </si>
  <si>
    <t>015181</t>
  </si>
  <si>
    <t>20027</t>
  </si>
  <si>
    <t>H240</t>
  </si>
  <si>
    <t>006181</t>
  </si>
  <si>
    <t>15058</t>
  </si>
  <si>
    <t>L904</t>
  </si>
  <si>
    <t>018181</t>
  </si>
  <si>
    <t>M079</t>
  </si>
  <si>
    <t>016181</t>
  </si>
  <si>
    <t>I247</t>
  </si>
  <si>
    <t>023084</t>
  </si>
  <si>
    <t>I850</t>
  </si>
  <si>
    <t>87033</t>
  </si>
  <si>
    <t>013100</t>
  </si>
  <si>
    <t>D531</t>
  </si>
  <si>
    <t>003100</t>
  </si>
  <si>
    <t>28015</t>
  </si>
  <si>
    <t>SAN MARTINO DI LUPARI (PD)</t>
  </si>
  <si>
    <t>06025</t>
  </si>
  <si>
    <t>F911</t>
  </si>
  <si>
    <t>E401</t>
  </si>
  <si>
    <t>092034</t>
  </si>
  <si>
    <t>E464</t>
  </si>
  <si>
    <t>037034</t>
  </si>
  <si>
    <t>E655</t>
  </si>
  <si>
    <t>070034</t>
  </si>
  <si>
    <t>E748</t>
  </si>
  <si>
    <t>NEVIANO DEGLI ARDUINI (PR)</t>
  </si>
  <si>
    <t>NOCETO (PR)</t>
  </si>
  <si>
    <t>PALANZANO (PR)</t>
  </si>
  <si>
    <t>PARMA (PR)</t>
  </si>
  <si>
    <t>PELLEGRINO PARMENSE (PR)</t>
  </si>
  <si>
    <t>PIONE (PR)</t>
  </si>
  <si>
    <t>POLESINE PARMENSE (PR)</t>
  </si>
  <si>
    <t>ROCCABIANCA (PR)</t>
  </si>
  <si>
    <t>SAN MARTINO IN BELISETO (CR)</t>
  </si>
  <si>
    <t>SAN MICHELE CREMASCO (CR)</t>
  </si>
  <si>
    <t>SAN PAOLO RIPA D'OGLIO (CR)</t>
  </si>
  <si>
    <t>SAN SALVATORE (CR)</t>
  </si>
  <si>
    <t>SAN SAVINO (CR)</t>
  </si>
  <si>
    <t>SAN SILLO (CR)</t>
  </si>
  <si>
    <t>SAN VITO E MODESTO (CR)</t>
  </si>
  <si>
    <t>SANTA MARIA DELLA CROCE (CR)</t>
  </si>
  <si>
    <t>SCANDOLARA RAVARA (CR)</t>
  </si>
  <si>
    <t>SCANDOLARA RIPA D'OGLIO (CR)</t>
  </si>
  <si>
    <t>SCANNABUE (CR)</t>
  </si>
  <si>
    <t>SERGNANO (CR)</t>
  </si>
  <si>
    <t>L888</t>
  </si>
  <si>
    <t>016243</t>
  </si>
  <si>
    <t>M050</t>
  </si>
  <si>
    <t>001243</t>
  </si>
  <si>
    <t>H873</t>
  </si>
  <si>
    <t>064045</t>
  </si>
  <si>
    <t>I325</t>
  </si>
  <si>
    <t>004818</t>
  </si>
  <si>
    <t>I491</t>
  </si>
  <si>
    <t>030818</t>
  </si>
  <si>
    <t>I542</t>
  </si>
  <si>
    <t>005818</t>
  </si>
  <si>
    <t>I795</t>
  </si>
  <si>
    <t>NUORO</t>
  </si>
  <si>
    <t>NU</t>
  </si>
  <si>
    <t>A454</t>
  </si>
  <si>
    <t>046002</t>
  </si>
  <si>
    <t>M174</t>
  </si>
  <si>
    <t>BORBONA (RI)</t>
  </si>
  <si>
    <t>BORGO VELINO (RI)</t>
  </si>
  <si>
    <t>BORGOROSE (RI)</t>
  </si>
  <si>
    <t>LAVIS (TN)</t>
  </si>
  <si>
    <t>RACALE (LE)</t>
  </si>
  <si>
    <t>RUFFANO (LE)</t>
  </si>
  <si>
    <t>C475</t>
  </si>
  <si>
    <t>001818</t>
  </si>
  <si>
    <t>C597</t>
  </si>
  <si>
    <t>021818</t>
  </si>
  <si>
    <t>C907</t>
  </si>
  <si>
    <t>002818</t>
  </si>
  <si>
    <t>E361</t>
  </si>
  <si>
    <t>008818</t>
  </si>
  <si>
    <t>E499</t>
  </si>
  <si>
    <t>009818</t>
  </si>
  <si>
    <t>CANTALICE (RI)</t>
  </si>
  <si>
    <t>CANTALUPO IN SABINA (RI)</t>
  </si>
  <si>
    <t>CASAPROTA (RI)</t>
  </si>
  <si>
    <t>CASPERIA (RI)</t>
  </si>
  <si>
    <t>CASTEL DI TORA (RI)</t>
  </si>
  <si>
    <t>CASTEL SAN BENEDETTO REAT (RI)</t>
  </si>
  <si>
    <t>CASTEL SANT'ANGELO (RI)</t>
  </si>
  <si>
    <t>CASTELNUOVO DI FARFA (RI)</t>
  </si>
  <si>
    <t>11015</t>
  </si>
  <si>
    <t>E458</t>
  </si>
  <si>
    <t>021040</t>
  </si>
  <si>
    <t>39055</t>
  </si>
  <si>
    <t>E421</t>
  </si>
  <si>
    <t>076040</t>
  </si>
  <si>
    <t>85043</t>
  </si>
  <si>
    <t>E474</t>
  </si>
  <si>
    <t>083040</t>
  </si>
  <si>
    <t>E594</t>
  </si>
  <si>
    <t>014</t>
  </si>
  <si>
    <t>011</t>
  </si>
  <si>
    <t>089</t>
  </si>
  <si>
    <t>090</t>
  </si>
  <si>
    <t>009</t>
  </si>
  <si>
    <t>013244</t>
  </si>
  <si>
    <t>016244</t>
  </si>
  <si>
    <t>M144</t>
  </si>
  <si>
    <t>A172</t>
  </si>
  <si>
    <t>030002</t>
  </si>
  <si>
    <t>33020</t>
  </si>
  <si>
    <t>A254</t>
  </si>
  <si>
    <t>057002</t>
  </si>
  <si>
    <t>I758</t>
  </si>
  <si>
    <t>080048</t>
  </si>
  <si>
    <t>F105</t>
  </si>
  <si>
    <t>091048</t>
  </si>
  <si>
    <t>08019</t>
  </si>
  <si>
    <t>F261</t>
  </si>
  <si>
    <t>102048</t>
  </si>
  <si>
    <t>89867</t>
  </si>
  <si>
    <t>M138</t>
  </si>
  <si>
    <t>001048</t>
  </si>
  <si>
    <t>B462</t>
  </si>
  <si>
    <t>018048</t>
  </si>
  <si>
    <t>27013</t>
  </si>
  <si>
    <t>C637</t>
  </si>
  <si>
    <t>VENTIMIGLIA (IM)</t>
  </si>
  <si>
    <t>VESSALICO (IM)</t>
  </si>
  <si>
    <t>VILLA FARALDI (IM)</t>
  </si>
  <si>
    <t>VILLAGUARDIA (IM)</t>
  </si>
  <si>
    <t>POGGIARDO (LE)</t>
  </si>
  <si>
    <t>PORTO CESAREO (LE)</t>
  </si>
  <si>
    <t>PRESICCE (LE)</t>
  </si>
  <si>
    <t>ROSCIANO (PE)</t>
  </si>
  <si>
    <t>SALLE (PE)</t>
  </si>
  <si>
    <t>E985</t>
  </si>
  <si>
    <t>006818</t>
  </si>
  <si>
    <t>H111</t>
  </si>
  <si>
    <t>010818</t>
  </si>
  <si>
    <t>H339</t>
  </si>
  <si>
    <t>023818</t>
  </si>
  <si>
    <t>I041</t>
  </si>
  <si>
    <t>080818</t>
  </si>
  <si>
    <t>APPARIZIONE (GE)</t>
  </si>
  <si>
    <t>ARENZANO (GE)</t>
  </si>
  <si>
    <t>AVEGNO (GE)</t>
  </si>
  <si>
    <t>BARGAGLI (GE)</t>
  </si>
  <si>
    <t>VALLORIA MARITTIMA (IM)</t>
  </si>
  <si>
    <t>VASIA (IM)</t>
  </si>
  <si>
    <t>TESTICO (SV)</t>
  </si>
  <si>
    <t>TOIRANO (SV)</t>
  </si>
  <si>
    <t>A463</t>
  </si>
  <si>
    <t>005005</t>
  </si>
  <si>
    <t>14100</t>
  </si>
  <si>
    <t>A479</t>
  </si>
  <si>
    <t>097005</t>
  </si>
  <si>
    <t>23890</t>
  </si>
  <si>
    <t>A683</t>
  </si>
  <si>
    <t>056005</t>
  </si>
  <si>
    <t>01030</t>
  </si>
  <si>
    <t>A704</t>
  </si>
  <si>
    <t>051005</t>
  </si>
  <si>
    <t>52021</t>
  </si>
  <si>
    <t>D909</t>
  </si>
  <si>
    <t>SAN DEMETRIO NE' VESTINI (AQ)</t>
  </si>
  <si>
    <t>RIVIERA D'ADDA (BG)</t>
  </si>
  <si>
    <t>013201</t>
  </si>
  <si>
    <t>Per le colture irrigue aumentare le giornate per Ettaro del 15%</t>
  </si>
  <si>
    <t>CRENOVIZZA (TS)</t>
  </si>
  <si>
    <t>001836</t>
  </si>
  <si>
    <t>F103</t>
  </si>
  <si>
    <t>008836</t>
  </si>
  <si>
    <t>22069</t>
  </si>
  <si>
    <t>H601</t>
  </si>
  <si>
    <t>085009</t>
  </si>
  <si>
    <t>020026</t>
  </si>
  <si>
    <t>46044</t>
  </si>
  <si>
    <t>E078</t>
  </si>
  <si>
    <t>035026</t>
  </si>
  <si>
    <t>S99137</t>
  </si>
  <si>
    <t>F439</t>
  </si>
  <si>
    <t>044810</t>
  </si>
  <si>
    <t>006130</t>
  </si>
  <si>
    <t>G695</t>
  </si>
  <si>
    <t>018130</t>
  </si>
  <si>
    <t>H559</t>
  </si>
  <si>
    <t>002130</t>
  </si>
  <si>
    <t>012130</t>
  </si>
  <si>
    <t>G201</t>
  </si>
  <si>
    <t>F388</t>
  </si>
  <si>
    <t>057805</t>
  </si>
  <si>
    <t>F630</t>
  </si>
  <si>
    <t>CELLINO ATTANASIO (TE)</t>
  </si>
  <si>
    <t>CERMIGNANO (TE)</t>
  </si>
  <si>
    <t>CIVITELLA DEL TRONTO (TE)</t>
  </si>
  <si>
    <t>COLLEDARA (TE)</t>
  </si>
  <si>
    <t>COLONNELLA (TE)</t>
  </si>
  <si>
    <t>057071</t>
  </si>
  <si>
    <t>G507</t>
  </si>
  <si>
    <t>014071</t>
  </si>
  <si>
    <t>C491</t>
  </si>
  <si>
    <t>PASIANO DI PORDENONE (PN)</t>
  </si>
  <si>
    <t>PINZANO AL TAGLIAMENTO (PN)</t>
  </si>
  <si>
    <t>POLCENIGO (PN)</t>
  </si>
  <si>
    <t>PORCIA (PN)</t>
  </si>
  <si>
    <t>PORDENONE (PN)</t>
  </si>
  <si>
    <t>PRATA DI PORDENONE (PN)</t>
  </si>
  <si>
    <t>PRAVISDOMINI (PN)</t>
  </si>
  <si>
    <t>ROVEREDO IN PIANO (PN)</t>
  </si>
  <si>
    <t>SACILE (PN)</t>
  </si>
  <si>
    <t>Z148</t>
  </si>
  <si>
    <t>022097</t>
  </si>
  <si>
    <t>F793</t>
  </si>
  <si>
    <t>054034</t>
  </si>
  <si>
    <t>E302</t>
  </si>
  <si>
    <t>015886</t>
  </si>
  <si>
    <t>E344</t>
  </si>
  <si>
    <t>022886</t>
  </si>
  <si>
    <t>G667</t>
  </si>
  <si>
    <t>I99448</t>
  </si>
  <si>
    <t>Z504</t>
  </si>
  <si>
    <t>I99452</t>
  </si>
  <si>
    <t>Z510</t>
  </si>
  <si>
    <t>I99453</t>
  </si>
  <si>
    <t>Z502</t>
  </si>
  <si>
    <t>004103</t>
  </si>
  <si>
    <t>E327</t>
  </si>
  <si>
    <t>022103</t>
  </si>
  <si>
    <t>38015</t>
  </si>
  <si>
    <t>E500</t>
  </si>
  <si>
    <t>CARNAGO (VA)</t>
  </si>
  <si>
    <t>CARONNO CORBELLARO (VA)</t>
  </si>
  <si>
    <t>060076</t>
  </si>
  <si>
    <t>021047</t>
  </si>
  <si>
    <t>E938</t>
  </si>
  <si>
    <t>097047</t>
  </si>
  <si>
    <t>E947</t>
  </si>
  <si>
    <t>103047</t>
  </si>
  <si>
    <t>28843</t>
  </si>
  <si>
    <t>F639</t>
  </si>
  <si>
    <t>057047</t>
  </si>
  <si>
    <t>02035</t>
  </si>
  <si>
    <t>B595</t>
  </si>
  <si>
    <t>007047</t>
  </si>
  <si>
    <t>G012</t>
  </si>
  <si>
    <t>009047</t>
  </si>
  <si>
    <t>G281</t>
  </si>
  <si>
    <t>062047</t>
  </si>
  <si>
    <t>82017</t>
  </si>
  <si>
    <t>G311</t>
  </si>
  <si>
    <t>014047</t>
  </si>
  <si>
    <t>G410</t>
  </si>
  <si>
    <t>025047</t>
  </si>
  <si>
    <t>CARONNO PERTUSELLA (VA)</t>
  </si>
  <si>
    <t>CARONNO VARESINO (VA)</t>
  </si>
  <si>
    <t>DOSSO DE' FRATI (CR)</t>
  </si>
  <si>
    <t>08013</t>
  </si>
  <si>
    <t>B068</t>
  </si>
  <si>
    <t>080013</t>
  </si>
  <si>
    <t>89035</t>
  </si>
  <si>
    <t>B099</t>
  </si>
  <si>
    <t>073013</t>
  </si>
  <si>
    <t>74015</t>
  </si>
  <si>
    <t>CAPRIANO-AZZANO (BS)</t>
  </si>
  <si>
    <t>CAPRIOLO (BS)</t>
  </si>
  <si>
    <t>M128</t>
  </si>
  <si>
    <t>003905</t>
  </si>
  <si>
    <t>M195</t>
  </si>
  <si>
    <t>999906</t>
  </si>
  <si>
    <t>B930</t>
  </si>
  <si>
    <t>012906</t>
  </si>
  <si>
    <t>C042</t>
  </si>
  <si>
    <t>003906</t>
  </si>
  <si>
    <t>03019</t>
  </si>
  <si>
    <t>CROGNALETO (TE)</t>
  </si>
  <si>
    <t>FANO ADRIANO (TE)</t>
  </si>
  <si>
    <t>GIULIANOVA (TE)</t>
  </si>
  <si>
    <t>ISOLA DEL GRAN SASSO D'IT (TE)</t>
  </si>
  <si>
    <t>MARTINSICURO (TE)</t>
  </si>
  <si>
    <t>MONTEFINO (TE)</t>
  </si>
  <si>
    <t>MONTORIO AL VOMANO (TE)</t>
  </si>
  <si>
    <t>B874</t>
  </si>
  <si>
    <t>018826</t>
  </si>
  <si>
    <t>C368</t>
  </si>
  <si>
    <t>017826</t>
  </si>
  <si>
    <t>C692</t>
  </si>
  <si>
    <t>022826</t>
  </si>
  <si>
    <t>C825</t>
  </si>
  <si>
    <t>031826</t>
  </si>
  <si>
    <t>D282</t>
  </si>
  <si>
    <t>016826</t>
  </si>
  <si>
    <t>D405</t>
  </si>
  <si>
    <t>021826</t>
  </si>
  <si>
    <t>Z707</t>
  </si>
  <si>
    <t>702708</t>
  </si>
  <si>
    <t>F702</t>
  </si>
  <si>
    <t>031849</t>
  </si>
  <si>
    <t>G053</t>
  </si>
  <si>
    <t>016850</t>
  </si>
  <si>
    <t>G586</t>
  </si>
  <si>
    <t>001850</t>
  </si>
  <si>
    <t>H251</t>
  </si>
  <si>
    <t>013851</t>
  </si>
  <si>
    <t>C397</t>
  </si>
  <si>
    <t>015851</t>
  </si>
  <si>
    <t>39033</t>
  </si>
  <si>
    <t>D079</t>
  </si>
  <si>
    <t>028005</t>
  </si>
  <si>
    <t>35032</t>
  </si>
  <si>
    <t>A434</t>
  </si>
  <si>
    <t>012005</t>
  </si>
  <si>
    <t>MORSANO AL TAGLIAMENTO (PN)</t>
  </si>
  <si>
    <t>33094</t>
  </si>
  <si>
    <t>G680</t>
  </si>
  <si>
    <t>D756</t>
  </si>
  <si>
    <t>091034</t>
  </si>
  <si>
    <t>08033</t>
  </si>
  <si>
    <t>E336</t>
  </si>
  <si>
    <t>090034</t>
  </si>
  <si>
    <t>C654</t>
  </si>
  <si>
    <t>B256</t>
  </si>
  <si>
    <t>030036</t>
  </si>
  <si>
    <t>D455</t>
  </si>
  <si>
    <t>060036</t>
  </si>
  <si>
    <t>98064</t>
  </si>
  <si>
    <t>E571</t>
  </si>
  <si>
    <t>091039</t>
  </si>
  <si>
    <t>E644</t>
  </si>
  <si>
    <t>092039</t>
  </si>
  <si>
    <t>73040</t>
  </si>
  <si>
    <t>LECCE</t>
  </si>
  <si>
    <t>079079</t>
  </si>
  <si>
    <t>064079</t>
  </si>
  <si>
    <t>H438</t>
  </si>
  <si>
    <t>021079</t>
  </si>
  <si>
    <t>H858</t>
  </si>
  <si>
    <t>023079</t>
  </si>
  <si>
    <t>I414</t>
  </si>
  <si>
    <t>08045</t>
  </si>
  <si>
    <t>E441</t>
  </si>
  <si>
    <t>87075</t>
  </si>
  <si>
    <t>L353</t>
  </si>
  <si>
    <t>001151</t>
  </si>
  <si>
    <t>SAN GIORGIO DELLE PERTICH (PD)</t>
  </si>
  <si>
    <t>SAN GIORGIO IN BOSCO (PD)</t>
  </si>
  <si>
    <t>DOVERA (CR)</t>
  </si>
  <si>
    <t>DRIZZONA (CR)</t>
  </si>
  <si>
    <t>026059</t>
  </si>
  <si>
    <t>B735</t>
  </si>
  <si>
    <t>097016</t>
  </si>
  <si>
    <t>23880</t>
  </si>
  <si>
    <t>B943</t>
  </si>
  <si>
    <t>096016</t>
  </si>
  <si>
    <t>13881</t>
  </si>
  <si>
    <t>C363</t>
  </si>
  <si>
    <t>36073</t>
  </si>
  <si>
    <t>D020</t>
  </si>
  <si>
    <t>G303</t>
  </si>
  <si>
    <t>015178</t>
  </si>
  <si>
    <t>G965</t>
  </si>
  <si>
    <t>006178</t>
  </si>
  <si>
    <t>SANT'AGATA DI MILITELLO (ME)</t>
  </si>
  <si>
    <t>BARCIS (PN)</t>
  </si>
  <si>
    <t>BRUGNERA (PN)</t>
  </si>
  <si>
    <t>BUDOIA (PN)</t>
  </si>
  <si>
    <t>CANEVA (PN)</t>
  </si>
  <si>
    <t>CASARSA DELLA DELIZIA (PN)</t>
  </si>
  <si>
    <t>CASTELNOVO DEL FRIULI (PN)</t>
  </si>
  <si>
    <t>CAVASSO NUOVO (PN)</t>
  </si>
  <si>
    <t>CHIONS (PN)</t>
  </si>
  <si>
    <t>CIMOLAIS (PN)</t>
  </si>
  <si>
    <t>CLAUT (PN)</t>
  </si>
  <si>
    <t>PIETRAPERZIA (EN)</t>
  </si>
  <si>
    <t>REGALBUTO (EN)</t>
  </si>
  <si>
    <t>SPERLINGA (EN)</t>
  </si>
  <si>
    <t>TROINA (EN)</t>
  </si>
  <si>
    <t>004043</t>
  </si>
  <si>
    <t>12061</t>
  </si>
  <si>
    <t>B841</t>
  </si>
  <si>
    <t>B039</t>
  </si>
  <si>
    <t>RUGINELLO (MI)</t>
  </si>
  <si>
    <t>SALERANO SUL LAMBRO (MI)</t>
  </si>
  <si>
    <t>SAN VALENTINO IN ABRUZZO (PE)</t>
  </si>
  <si>
    <t>022102</t>
  </si>
  <si>
    <t>A325</t>
  </si>
  <si>
    <t>041002</t>
  </si>
  <si>
    <t>61042</t>
  </si>
  <si>
    <t>PESARO</t>
  </si>
  <si>
    <t>PS</t>
  </si>
  <si>
    <t>A327</t>
  </si>
  <si>
    <t>F164</t>
  </si>
  <si>
    <t>016151</t>
  </si>
  <si>
    <t>G118</t>
  </si>
  <si>
    <t>022151</t>
  </si>
  <si>
    <t>H162</t>
  </si>
  <si>
    <t>D409</t>
  </si>
  <si>
    <t>017839</t>
  </si>
  <si>
    <t>D498</t>
  </si>
  <si>
    <t>031839</t>
  </si>
  <si>
    <t>F159</t>
  </si>
  <si>
    <t>044805</t>
  </si>
  <si>
    <t>CLAUZETTO (PN)</t>
  </si>
  <si>
    <t>COMUNE NON IDENTIFICATO D (PN)</t>
  </si>
  <si>
    <t>COMUNE NON IDENTIFICATO D (TE)</t>
  </si>
  <si>
    <t>MONTEROSSO CALABRO (VV)</t>
  </si>
  <si>
    <t>NARDODIPACE (VV)</t>
  </si>
  <si>
    <t>NICOTERA (VV)</t>
  </si>
  <si>
    <t>PARGHELIA (VV)</t>
  </si>
  <si>
    <t>PIZZO (VV)</t>
  </si>
  <si>
    <t>PIZZONI (VV)</t>
  </si>
  <si>
    <t>POLIA (VV)</t>
  </si>
  <si>
    <t>RICADI (VV)</t>
  </si>
  <si>
    <t>ROMBIOLO (VV)</t>
  </si>
  <si>
    <t>SAN CALOGERO (VV)</t>
  </si>
  <si>
    <t>F354</t>
  </si>
  <si>
    <t>065037</t>
  </si>
  <si>
    <t>84013</t>
  </si>
  <si>
    <t>C361</t>
  </si>
  <si>
    <t>091037</t>
  </si>
  <si>
    <t>G384</t>
  </si>
  <si>
    <t>029041</t>
  </si>
  <si>
    <t>45100</t>
  </si>
  <si>
    <t>H620</t>
  </si>
  <si>
    <t>I99041</t>
  </si>
  <si>
    <t>Z108</t>
  </si>
  <si>
    <t>013042</t>
  </si>
  <si>
    <t>22035</t>
  </si>
  <si>
    <t>B641</t>
  </si>
  <si>
    <t>022042</t>
  </si>
  <si>
    <t>B783</t>
  </si>
  <si>
    <t>CORPI SANTI DI MILANO (MI)</t>
  </si>
  <si>
    <t>CORREZZANA (MI)</t>
  </si>
  <si>
    <t>CORSICO (MI)</t>
  </si>
  <si>
    <t>Actinidia</t>
  </si>
  <si>
    <t>019903</t>
  </si>
  <si>
    <t>I036</t>
  </si>
  <si>
    <t>021903</t>
  </si>
  <si>
    <t>L054</t>
  </si>
  <si>
    <t>017903</t>
  </si>
  <si>
    <t>L209</t>
  </si>
  <si>
    <t>012903</t>
  </si>
  <si>
    <t>ENDENNA (BG)</t>
  </si>
  <si>
    <t>ENDINE (BG)</t>
  </si>
  <si>
    <t>ENDINE GAIANO (BG)</t>
  </si>
  <si>
    <t>ENTRATICO (BG)</t>
  </si>
  <si>
    <t>ERVE (BG)</t>
  </si>
  <si>
    <t>ESMATE (BG)</t>
  </si>
  <si>
    <t>016053</t>
  </si>
  <si>
    <t>24043</t>
  </si>
  <si>
    <t>B731</t>
  </si>
  <si>
    <t>015053</t>
  </si>
  <si>
    <t>BERZO INFERIORE (BS)</t>
  </si>
  <si>
    <t>BIENNO (BS)</t>
  </si>
  <si>
    <t>BIONE (BS)</t>
  </si>
  <si>
    <t>BOLLONE (BS)</t>
  </si>
  <si>
    <t>BORGO SAN GIACOMO (BS)</t>
  </si>
  <si>
    <t>BORGONATO (BS)</t>
  </si>
  <si>
    <t>BORGOSATOLLO (BS)</t>
  </si>
  <si>
    <t>BORNATO (BS)</t>
  </si>
  <si>
    <t>BORNO (BS)</t>
  </si>
  <si>
    <t>BOTTICINO (BS)</t>
  </si>
  <si>
    <t>BOTTICINO MATTINA (BS)</t>
  </si>
  <si>
    <t>BOTTICINO SERA (BS)</t>
  </si>
  <si>
    <t>BOVEGNO (BS)</t>
  </si>
  <si>
    <t>BOVEZZO (BS)</t>
  </si>
  <si>
    <t>BRANDICO (BS)</t>
  </si>
  <si>
    <t>BRAONE (BS)</t>
  </si>
  <si>
    <t>BRENO (BS)</t>
  </si>
  <si>
    <t>I523</t>
  </si>
  <si>
    <t>042047</t>
  </si>
  <si>
    <t>60048</t>
  </si>
  <si>
    <t>E381</t>
  </si>
  <si>
    <t>096030</t>
  </si>
  <si>
    <t>13887</t>
  </si>
  <si>
    <t>E821</t>
  </si>
  <si>
    <t>041030</t>
  </si>
  <si>
    <t>F450</t>
  </si>
  <si>
    <t>095030</t>
  </si>
  <si>
    <t>LEONFORTE (EN)</t>
  </si>
  <si>
    <t>CAA COLDIRETTI S.R.L.  - Via Fontane Vecchie, 2 - ATESSA  (CH) TEL. 0872/850143</t>
  </si>
  <si>
    <t>FUSINE IN VALROMANA (UD)</t>
  </si>
  <si>
    <t>GEMONA DEL FRIULI (UD)</t>
  </si>
  <si>
    <t>GONARS (UD)</t>
  </si>
  <si>
    <t>GRIMACCO (UD)</t>
  </si>
  <si>
    <t>86015</t>
  </si>
  <si>
    <t>CODICE ASL ALLEVAMENTO</t>
  </si>
  <si>
    <t>I472</t>
  </si>
  <si>
    <t>036045</t>
  </si>
  <si>
    <t>41057</t>
  </si>
  <si>
    <t>I903</t>
  </si>
  <si>
    <t>55020</t>
  </si>
  <si>
    <t>037026</t>
  </si>
  <si>
    <t>40025</t>
  </si>
  <si>
    <t>D668</t>
  </si>
  <si>
    <t>070026</t>
  </si>
  <si>
    <t>E030</t>
  </si>
  <si>
    <t>033026</t>
  </si>
  <si>
    <t>29018</t>
  </si>
  <si>
    <t>E726</t>
  </si>
  <si>
    <t>054026</t>
  </si>
  <si>
    <t>06063</t>
  </si>
  <si>
    <t>E805</t>
  </si>
  <si>
    <t>095026</t>
  </si>
  <si>
    <t>F050</t>
  </si>
  <si>
    <t>093026</t>
  </si>
  <si>
    <t>SENNA LODIGIANA (MI)</t>
  </si>
  <si>
    <t>SEREGNO (MI)</t>
  </si>
  <si>
    <t>SESTO PERGOLA (MI)</t>
  </si>
  <si>
    <t>SESTO SAN GIOVANNI (MI)</t>
  </si>
  <si>
    <t>SESTO ULTERIANO (MI)</t>
  </si>
  <si>
    <t>SETTALA (MI)</t>
  </si>
  <si>
    <t>SETTIMO MILANESE (MI)</t>
  </si>
  <si>
    <t>SEVESO (MI)</t>
  </si>
  <si>
    <t>SOLARO (MI)</t>
  </si>
  <si>
    <t>SOLTARICO (MI)</t>
  </si>
  <si>
    <t>SOMAGLIA (MI)</t>
  </si>
  <si>
    <t>SORDIO (MI)</t>
  </si>
  <si>
    <t>GERE DEL PESCE (CR)</t>
  </si>
  <si>
    <t>GERRE DE' CAPRIOLI (CR)</t>
  </si>
  <si>
    <t>D674</t>
  </si>
  <si>
    <t>037028</t>
  </si>
  <si>
    <t>40015</t>
  </si>
  <si>
    <t>43014</t>
  </si>
  <si>
    <t>F082</t>
  </si>
  <si>
    <t>004020</t>
  </si>
  <si>
    <t>A782</t>
  </si>
  <si>
    <t>B781</t>
  </si>
  <si>
    <t>019017</t>
  </si>
  <si>
    <t>B881</t>
  </si>
  <si>
    <t>063017</t>
  </si>
  <si>
    <t>80013</t>
  </si>
  <si>
    <t>B905</t>
  </si>
  <si>
    <t>037017</t>
  </si>
  <si>
    <t>C185</t>
  </si>
  <si>
    <t>075017</t>
  </si>
  <si>
    <t>C334</t>
  </si>
  <si>
    <t>098017</t>
  </si>
  <si>
    <t>26824</t>
  </si>
  <si>
    <t>C394</t>
  </si>
  <si>
    <t>035017</t>
  </si>
  <si>
    <t>42025</t>
  </si>
  <si>
    <t>C405</t>
  </si>
  <si>
    <t>I598</t>
  </si>
  <si>
    <t>041066</t>
  </si>
  <si>
    <t>L498</t>
  </si>
  <si>
    <t>009066</t>
  </si>
  <si>
    <t>L730</t>
  </si>
  <si>
    <t>083066</t>
  </si>
  <si>
    <t>98066</t>
  </si>
  <si>
    <t>G377</t>
  </si>
  <si>
    <t>044066</t>
  </si>
  <si>
    <t>63039</t>
  </si>
  <si>
    <t>H769</t>
  </si>
  <si>
    <t>079066</t>
  </si>
  <si>
    <t>065066</t>
  </si>
  <si>
    <t>E839</t>
  </si>
  <si>
    <t>092066</t>
  </si>
  <si>
    <t>09018</t>
  </si>
  <si>
    <t>I443</t>
  </si>
  <si>
    <t>015066</t>
  </si>
  <si>
    <t>016066</t>
  </si>
  <si>
    <t>F316</t>
  </si>
  <si>
    <t>024066</t>
  </si>
  <si>
    <t>F662</t>
  </si>
  <si>
    <t>030066</t>
  </si>
  <si>
    <t>G163</t>
  </si>
  <si>
    <t>097066</t>
  </si>
  <si>
    <t>101020</t>
  </si>
  <si>
    <t>88831</t>
  </si>
  <si>
    <t>I026</t>
  </si>
  <si>
    <t>047020</t>
  </si>
  <si>
    <t>51030</t>
  </si>
  <si>
    <t>I781</t>
  </si>
  <si>
    <t>064107</t>
  </si>
  <si>
    <t>L062</t>
  </si>
  <si>
    <t>Z708</t>
  </si>
  <si>
    <t>032708</t>
  </si>
  <si>
    <t>G941</t>
  </si>
  <si>
    <t>702709</t>
  </si>
  <si>
    <t>B665</t>
  </si>
  <si>
    <t>031709</t>
  </si>
  <si>
    <t>C720</t>
  </si>
  <si>
    <t>S99709</t>
  </si>
  <si>
    <t>Z709</t>
  </si>
  <si>
    <t>701709</t>
  </si>
  <si>
    <t>F057</t>
  </si>
  <si>
    <t>032709</t>
  </si>
  <si>
    <t>H871</t>
  </si>
  <si>
    <t>E007</t>
  </si>
  <si>
    <t>024062</t>
  </si>
  <si>
    <t>Tipo di intervento richiesto:</t>
  </si>
  <si>
    <t>Il sottoscritto:</t>
  </si>
  <si>
    <t xml:space="preserve">   in qualità di </t>
  </si>
  <si>
    <t xml:space="preserve"> CHIEDE</t>
  </si>
  <si>
    <t>in conto capitale, pari all' 80% del danno effettivo come determinato nella sezione A) allegata al presente Quadro B.</t>
  </si>
  <si>
    <t>per le esigenze di conduzione dell’anno in cui si è verificato l’evento  e  per  l’anno  successivo  pari  a  euro</t>
  </si>
  <si>
    <t>come determinato nella sezione B) allegata al presente Quadro B.</t>
  </si>
  <si>
    <t>DATA:</t>
  </si>
  <si>
    <t>FIRMA:</t>
  </si>
  <si>
    <t>l'evento dannoso e per l'anno successivo, da erogare al seguente tasso agevolato:</t>
  </si>
  <si>
    <t>1 ) 20 per cento del tasso di riferimento per le operazioni di credito agrario oltre i  18  mesi per le aziende ricadenti  in zone svantaggiate;</t>
  </si>
  <si>
    <t xml:space="preserve">2 ) 35 per cento del tasso di riferimento per le operazioni di credito agrario oltre i  18  mesi per  le aziende ricadenti  in altre  zone: </t>
  </si>
  <si>
    <t>Nel caso di richiesta di prestiti quinquennali agevolati è necessario indicare con precisione la denominazione e l'indirizzo completo dell'Istituto di credito prescelto.</t>
  </si>
  <si>
    <r>
      <t>per danni a carico delle produzioni agricole ai sensi dell'articolo 5, comma 2, lett. B</t>
    </r>
    <r>
      <rPr>
        <sz val="24"/>
        <rFont val="Arial"/>
        <family val="2"/>
      </rPr>
      <t xml:space="preserve">, un prestito ad ammortamento quinquennale </t>
    </r>
  </si>
  <si>
    <t>SANTA ELISABETTA (AG)</t>
  </si>
  <si>
    <t>E246</t>
  </si>
  <si>
    <t>007038</t>
  </si>
  <si>
    <t>F379</t>
  </si>
  <si>
    <t>054030</t>
  </si>
  <si>
    <t>06036</t>
  </si>
  <si>
    <t>F492</t>
  </si>
  <si>
    <t>048030</t>
  </si>
  <si>
    <t>50025</t>
  </si>
  <si>
    <t>F648</t>
  </si>
  <si>
    <t>040030</t>
  </si>
  <si>
    <t>035030</t>
  </si>
  <si>
    <t>H122</t>
  </si>
  <si>
    <t>084030</t>
  </si>
  <si>
    <t>92015</t>
  </si>
  <si>
    <t>H159</t>
  </si>
  <si>
    <t>004030</t>
  </si>
  <si>
    <t>12080</t>
  </si>
  <si>
    <t>046016</t>
  </si>
  <si>
    <t>SAN FILI (CS)</t>
  </si>
  <si>
    <t>GODEGA DI SANT'URBANO (TV)</t>
  </si>
  <si>
    <t>GORGO AL MONTICANO (TV)</t>
  </si>
  <si>
    <t>ISTRANA (TV)</t>
  </si>
  <si>
    <t>SANT'ELENA SANNITA (IS)</t>
  </si>
  <si>
    <t>SCAPOLI (IS)</t>
  </si>
  <si>
    <t>SESSANO DEL MOLISE (IS)</t>
  </si>
  <si>
    <t>TORO (CB)</t>
  </si>
  <si>
    <t>087034</t>
  </si>
  <si>
    <t>G402</t>
  </si>
  <si>
    <t>016034</t>
  </si>
  <si>
    <t>B088</t>
  </si>
  <si>
    <t>98050</t>
  </si>
  <si>
    <t>D661</t>
  </si>
  <si>
    <t>054023</t>
  </si>
  <si>
    <t>06023</t>
  </si>
  <si>
    <t>E230</t>
  </si>
  <si>
    <t>051023</t>
  </si>
  <si>
    <t>F565</t>
  </si>
  <si>
    <t>046023</t>
  </si>
  <si>
    <t>55035</t>
  </si>
  <si>
    <t>G582</t>
  </si>
  <si>
    <t>101023</t>
  </si>
  <si>
    <t>88825</t>
  </si>
  <si>
    <t>I468</t>
  </si>
  <si>
    <t>080023</t>
  </si>
  <si>
    <t>70024</t>
  </si>
  <si>
    <t>E155</t>
  </si>
  <si>
    <t>048023</t>
  </si>
  <si>
    <t>50064</t>
  </si>
  <si>
    <t>E296</t>
  </si>
  <si>
    <t>094023</t>
  </si>
  <si>
    <t>081015</t>
  </si>
  <si>
    <t>91028</t>
  </si>
  <si>
    <t>G347</t>
  </si>
  <si>
    <t>47854</t>
  </si>
  <si>
    <t>VASSENA (CO)</t>
  </si>
  <si>
    <t>BASILIANO (UD)</t>
  </si>
  <si>
    <t>SAN PIETRO DEL CARSO (TS)</t>
  </si>
  <si>
    <t>SCOPPO (TS)</t>
  </si>
  <si>
    <t>SENADOLE (TS)</t>
  </si>
  <si>
    <t>SENOSECCHIA (TS)</t>
  </si>
  <si>
    <t>SESANA (TS)</t>
  </si>
  <si>
    <t>TORRICELLA SICURA (TE)</t>
  </si>
  <si>
    <t>TORTORETO (TE)</t>
  </si>
  <si>
    <t>TOSSICIA (TE)</t>
  </si>
  <si>
    <t>VALLE CASTELLANA (TE)</t>
  </si>
  <si>
    <t>VALLE SAN GIOVANNI (TE)</t>
  </si>
  <si>
    <t>ACQUAVIVA COLLECROCE (CB)</t>
  </si>
  <si>
    <t>BARANELLO (CB)</t>
  </si>
  <si>
    <t>A621</t>
  </si>
  <si>
    <t>017011</t>
  </si>
  <si>
    <t>A630</t>
  </si>
  <si>
    <t>018011</t>
  </si>
  <si>
    <t>A712</t>
  </si>
  <si>
    <t>002011</t>
  </si>
  <si>
    <t>13041</t>
  </si>
  <si>
    <t>MOMBASIGLIO (CN)</t>
  </si>
  <si>
    <t>MONASTERO DI VASCO (CN)</t>
  </si>
  <si>
    <t>MONASTEROLO CASOTTO (CN)</t>
  </si>
  <si>
    <t>MONASTEROLO DI SAVIGLIANO (CN)</t>
  </si>
  <si>
    <t>I115</t>
  </si>
  <si>
    <t>027033</t>
  </si>
  <si>
    <t>30027</t>
  </si>
  <si>
    <t>H823</t>
  </si>
  <si>
    <t>034033</t>
  </si>
  <si>
    <t>023016</t>
  </si>
  <si>
    <t>37060</t>
  </si>
  <si>
    <t>B304</t>
  </si>
  <si>
    <t>CORVARA IN PASSIRIA (BZ)</t>
  </si>
  <si>
    <t>CORZES (BZ)</t>
  </si>
  <si>
    <t>CHERASCO (CN)</t>
  </si>
  <si>
    <t>MONTALDO DI MONDOVI' (CN)</t>
  </si>
  <si>
    <t>MONTALDO ROERO (CN)</t>
  </si>
  <si>
    <t>BACOLI (NA)</t>
  </si>
  <si>
    <t>BARANO D'ISCHIA (NA)</t>
  </si>
  <si>
    <t>BARRA (NA)</t>
  </si>
  <si>
    <t>CAPRACOTTA (IS)</t>
  </si>
  <si>
    <t>CAROVILLI (IS)</t>
  </si>
  <si>
    <t>BOMPENSIERE (CL)</t>
  </si>
  <si>
    <t>BUTERA (CL)</t>
  </si>
  <si>
    <t>CALTANISSETTA (CL)</t>
  </si>
  <si>
    <t>CAMPOFRANCO (CL)</t>
  </si>
  <si>
    <t>COMUNE NON IDENTIFICATO D (CL)</t>
  </si>
  <si>
    <t>DELIA (CL)</t>
  </si>
  <si>
    <t>GELA (CL)</t>
  </si>
  <si>
    <t>MARIANOPOLI (CL)</t>
  </si>
  <si>
    <t>MAZZARINO (CL)</t>
  </si>
  <si>
    <t>MILENA (CL)</t>
  </si>
  <si>
    <t>CASTELNUOVO NIGRA (TO)</t>
  </si>
  <si>
    <t>CASTIGLIONE TORINESE (TO)</t>
  </si>
  <si>
    <t>CAVAGNOLO (TO)</t>
  </si>
  <si>
    <t>CAVORETTO (TO)</t>
  </si>
  <si>
    <t>CAVOUR (TO)</t>
  </si>
  <si>
    <t>CERCENASCO (TO)</t>
  </si>
  <si>
    <t>CERES (TO)</t>
  </si>
  <si>
    <t>CERESOLE REALE (TO)</t>
  </si>
  <si>
    <t>CESANA TORINESE (TO)</t>
  </si>
  <si>
    <t>CESNOLA (TO)</t>
  </si>
  <si>
    <t>CHAMPLAS-DU-COL (TO)</t>
  </si>
  <si>
    <t>CHIABRANO (TO)</t>
  </si>
  <si>
    <t>CHIALAMBERTO (TO)</t>
  </si>
  <si>
    <t>CHIANOCCO (TO)</t>
  </si>
  <si>
    <t>CHIAVERANO (TO)</t>
  </si>
  <si>
    <t>CHIERI (TO)</t>
  </si>
  <si>
    <t>CHIESANUOVA (TO)</t>
  </si>
  <si>
    <t>CHIOMONTE (TO)</t>
  </si>
  <si>
    <t>CHIUSA DI SAN MICHELE (TO)</t>
  </si>
  <si>
    <t>CHIVASSO (TO)</t>
  </si>
  <si>
    <t>CICONIO (TO)</t>
  </si>
  <si>
    <t>078126</t>
  </si>
  <si>
    <t>I108</t>
  </si>
  <si>
    <t>MOIO DE' CALVI (BG)</t>
  </si>
  <si>
    <t>MOLINI DI COLOGNOLA (BG)</t>
  </si>
  <si>
    <t>I99823</t>
  </si>
  <si>
    <t>Z735</t>
  </si>
  <si>
    <t>008823</t>
  </si>
  <si>
    <t>D288</t>
  </si>
  <si>
    <t>021824</t>
  </si>
  <si>
    <t>MONTECASTRILLI (TR)</t>
  </si>
  <si>
    <t>MONTECCHIO (TR)</t>
  </si>
  <si>
    <t>MONTEFRANCO (TR)</t>
  </si>
  <si>
    <t>MONTEGABBIONE (TR)</t>
  </si>
  <si>
    <t>GUARDEA (TR)</t>
  </si>
  <si>
    <t>LUGNANO IN TEVERINA (TR)</t>
  </si>
  <si>
    <t>Mandorlo</t>
  </si>
  <si>
    <t>Mele</t>
  </si>
  <si>
    <t>Melograno</t>
  </si>
  <si>
    <t>Miglio</t>
  </si>
  <si>
    <t>Nocciolo e noceto da frutto</t>
  </si>
  <si>
    <t>00041</t>
  </si>
  <si>
    <t>A132</t>
  </si>
  <si>
    <t>009003</t>
  </si>
  <si>
    <t>17012</t>
  </si>
  <si>
    <t>A165</t>
  </si>
  <si>
    <t>044003</t>
  </si>
  <si>
    <t>A320</t>
  </si>
  <si>
    <t>007003</t>
  </si>
  <si>
    <t>11100</t>
  </si>
  <si>
    <t>A326</t>
  </si>
  <si>
    <t>008003</t>
  </si>
  <si>
    <t>013049</t>
  </si>
  <si>
    <t>022049</t>
  </si>
  <si>
    <t>19016</t>
  </si>
  <si>
    <t>F609</t>
  </si>
  <si>
    <t>073019</t>
  </si>
  <si>
    <t>74017</t>
  </si>
  <si>
    <t>F784</t>
  </si>
  <si>
    <t>049019</t>
  </si>
  <si>
    <t>I454</t>
  </si>
  <si>
    <t>016019</t>
  </si>
  <si>
    <t>A631</t>
  </si>
  <si>
    <t>004019</t>
  </si>
  <si>
    <t>12041</t>
  </si>
  <si>
    <t>A779</t>
  </si>
  <si>
    <t>015019</t>
  </si>
  <si>
    <t>A804</t>
  </si>
  <si>
    <t>006019</t>
  </si>
  <si>
    <t>15013</t>
  </si>
  <si>
    <t>B029</t>
  </si>
  <si>
    <t>018019</t>
  </si>
  <si>
    <t>B051</t>
  </si>
  <si>
    <t>028019</t>
  </si>
  <si>
    <t>35012</t>
  </si>
  <si>
    <t>B563</t>
  </si>
  <si>
    <t>080019</t>
  </si>
  <si>
    <t>B591</t>
  </si>
  <si>
    <t>061019</t>
  </si>
  <si>
    <t>81033</t>
  </si>
  <si>
    <t>I954</t>
  </si>
  <si>
    <t>GUARDIAREGIA (CB)</t>
  </si>
  <si>
    <t>CIVITACAMPOMARANO (CB)</t>
  </si>
  <si>
    <t>COLLE D'ANCHISE (CB)</t>
  </si>
  <si>
    <t>COLLETORTO (CB)</t>
  </si>
  <si>
    <t>COMUNE NON IDENTIFICATO D (CB)</t>
  </si>
  <si>
    <t>DURONIA (CB)</t>
  </si>
  <si>
    <t>FERRAZZANO (CB)</t>
  </si>
  <si>
    <t>FOSSALTO (CB)</t>
  </si>
  <si>
    <t>GAMBATESA (CB)</t>
  </si>
  <si>
    <t>GILDONE (CB)</t>
  </si>
  <si>
    <t>GUARDIALFIERA (CB)</t>
  </si>
  <si>
    <t>CIGNANO (BS)</t>
  </si>
  <si>
    <t>CIGOLE (BS)</t>
  </si>
  <si>
    <t>CILIVERGHE (BS)</t>
  </si>
  <si>
    <t>CIMBERGO (BS)</t>
  </si>
  <si>
    <t>CIMBERGO-PASPARDO (BS)</t>
  </si>
  <si>
    <t>CIVIDATE CAMUNO (BS)</t>
  </si>
  <si>
    <t>CIVIDATE MALEGNO (BS)</t>
  </si>
  <si>
    <t>CIZZAGO (BS)</t>
  </si>
  <si>
    <t>CLUSANE SUL LAGO (BS)</t>
  </si>
  <si>
    <t>COCCAGLIO (BS)</t>
  </si>
  <si>
    <t>SALGAREDA (TV)</t>
  </si>
  <si>
    <t>SAN BIAGIO DI CALLALTA (TV)</t>
  </si>
  <si>
    <t>SAN FIOR (TV)</t>
  </si>
  <si>
    <t>SAN GIORGIO DI LAGO (TV)</t>
  </si>
  <si>
    <t>SAN PIETRO DI BARBOZZA (TV)</t>
  </si>
  <si>
    <t>SAN PIETRO DI FELETTO (TV)</t>
  </si>
  <si>
    <t>D676</t>
  </si>
  <si>
    <t>030058</t>
  </si>
  <si>
    <t>003035</t>
  </si>
  <si>
    <t>078035</t>
  </si>
  <si>
    <t>C437</t>
  </si>
  <si>
    <t>079035</t>
  </si>
  <si>
    <t>24031</t>
  </si>
  <si>
    <t>A217</t>
  </si>
  <si>
    <t>095007</t>
  </si>
  <si>
    <t>89852</t>
  </si>
  <si>
    <t>F207</t>
  </si>
  <si>
    <t>055021</t>
  </si>
  <si>
    <t>G636</t>
  </si>
  <si>
    <t>001013</t>
  </si>
  <si>
    <t>10051</t>
  </si>
  <si>
    <t>totale</t>
  </si>
  <si>
    <t>015024</t>
  </si>
  <si>
    <t>20082</t>
  </si>
  <si>
    <t>A872</t>
  </si>
  <si>
    <t>018024</t>
  </si>
  <si>
    <t>27043</t>
  </si>
  <si>
    <t>B201</t>
  </si>
  <si>
    <t>028024</t>
  </si>
  <si>
    <t>B833</t>
  </si>
  <si>
    <t>019024</t>
  </si>
  <si>
    <t>C115</t>
  </si>
  <si>
    <t>030024</t>
  </si>
  <si>
    <t>33048</t>
  </si>
  <si>
    <t>C641</t>
  </si>
  <si>
    <t>SILEA (TV)</t>
  </si>
  <si>
    <t>037039</t>
  </si>
  <si>
    <t>A083</t>
  </si>
  <si>
    <t>012001</t>
  </si>
  <si>
    <t>21010</t>
  </si>
  <si>
    <t>A085</t>
  </si>
  <si>
    <t>002001</t>
  </si>
  <si>
    <t>13010</t>
  </si>
  <si>
    <t>A107</t>
  </si>
  <si>
    <t>096001</t>
  </si>
  <si>
    <t>13861</t>
  </si>
  <si>
    <t>008001</t>
  </si>
  <si>
    <t>18030</t>
  </si>
  <si>
    <t>A111</t>
  </si>
  <si>
    <t>022001</t>
  </si>
  <si>
    <t>38061</t>
  </si>
  <si>
    <t>A116</t>
  </si>
  <si>
    <t>014001</t>
  </si>
  <si>
    <t>E059</t>
  </si>
  <si>
    <t>045016</t>
  </si>
  <si>
    <t>54028</t>
  </si>
  <si>
    <t>L946</t>
  </si>
  <si>
    <t>013016</t>
  </si>
  <si>
    <t>22061</t>
  </si>
  <si>
    <t>006016</t>
  </si>
  <si>
    <t>A813</t>
  </si>
  <si>
    <t>012016</t>
  </si>
  <si>
    <t>D312</t>
  </si>
  <si>
    <t>E133</t>
  </si>
  <si>
    <t>61011</t>
  </si>
  <si>
    <t>D836</t>
  </si>
  <si>
    <t>090019</t>
  </si>
  <si>
    <t>B265</t>
  </si>
  <si>
    <t>091019</t>
  </si>
  <si>
    <t>86077</t>
  </si>
  <si>
    <t>G954</t>
  </si>
  <si>
    <t>033038</t>
  </si>
  <si>
    <t>29029</t>
  </si>
  <si>
    <t>FARRA DI SOLIGO (TV)</t>
  </si>
  <si>
    <t>FOLLINA (TV)</t>
  </si>
  <si>
    <t>FONTANELLE (TV)</t>
  </si>
  <si>
    <t>FONTE (TV)</t>
  </si>
  <si>
    <t>FREGONA (TV)</t>
  </si>
  <si>
    <t>GAIARINE (TV)</t>
  </si>
  <si>
    <t>E592</t>
  </si>
  <si>
    <t>063045</t>
  </si>
  <si>
    <t>80017</t>
  </si>
  <si>
    <t>F111</t>
  </si>
  <si>
    <t>037045</t>
  </si>
  <si>
    <t>40027</t>
  </si>
  <si>
    <t>F718</t>
  </si>
  <si>
    <t>092045</t>
  </si>
  <si>
    <t>09030</t>
  </si>
  <si>
    <t>G207</t>
  </si>
  <si>
    <t>098045</t>
  </si>
  <si>
    <t>G096</t>
  </si>
  <si>
    <t>020045</t>
  </si>
  <si>
    <t>46047</t>
  </si>
  <si>
    <t>G917</t>
  </si>
  <si>
    <t>071045</t>
  </si>
  <si>
    <t>A762</t>
  </si>
  <si>
    <t>CONCESIO (BS)</t>
  </si>
  <si>
    <t>CORTE FRANCA (BS)</t>
  </si>
  <si>
    <t>CORTENEDOLO (BS)</t>
  </si>
  <si>
    <t>CORTENO GOLGI (BS)</t>
  </si>
  <si>
    <t>CORTICELLE PIEVE (BS)</t>
  </si>
  <si>
    <t>CORZANO (BS)</t>
  </si>
  <si>
    <t>COSSIRANO (BS)</t>
  </si>
  <si>
    <t>CREMEZZANO (BS)</t>
  </si>
  <si>
    <t>DARFO BOARIO TERME (BS)</t>
  </si>
  <si>
    <t>DEGAGNA (BS)</t>
  </si>
  <si>
    <t>045007</t>
  </si>
  <si>
    <t>54013</t>
  </si>
  <si>
    <t>D629</t>
  </si>
  <si>
    <t>047007</t>
  </si>
  <si>
    <t>51010</t>
  </si>
  <si>
    <t>E960</t>
  </si>
  <si>
    <t>53017</t>
  </si>
  <si>
    <t>H153</t>
  </si>
  <si>
    <t>011023</t>
  </si>
  <si>
    <t>H275</t>
  </si>
  <si>
    <t>059023</t>
  </si>
  <si>
    <t>H444</t>
  </si>
  <si>
    <t>077023</t>
  </si>
  <si>
    <t>D485</t>
  </si>
  <si>
    <t>006810</t>
  </si>
  <si>
    <t>D772</t>
  </si>
  <si>
    <t>001185</t>
  </si>
  <si>
    <t>G462</t>
  </si>
  <si>
    <t>015185</t>
  </si>
  <si>
    <t>SERRAVALLE (TV)</t>
  </si>
  <si>
    <t>C229</t>
  </si>
  <si>
    <t>003052</t>
  </si>
  <si>
    <t>C926</t>
  </si>
  <si>
    <t>005052</t>
  </si>
  <si>
    <t>D388</t>
  </si>
  <si>
    <t>040016</t>
  </si>
  <si>
    <t>D935</t>
  </si>
  <si>
    <t>038016</t>
  </si>
  <si>
    <t>019004</t>
  </si>
  <si>
    <t>26010</t>
  </si>
  <si>
    <t>A526</t>
  </si>
  <si>
    <t>I308</t>
  </si>
  <si>
    <t>031022</t>
  </si>
  <si>
    <t>I479</t>
  </si>
  <si>
    <t>085022</t>
  </si>
  <si>
    <t>C476</t>
  </si>
  <si>
    <t>097022</t>
  </si>
  <si>
    <t>23862</t>
  </si>
  <si>
    <t>C752</t>
  </si>
  <si>
    <t>096022</t>
  </si>
  <si>
    <t>E922</t>
  </si>
  <si>
    <t>096031</t>
  </si>
  <si>
    <t>13873</t>
  </si>
  <si>
    <t>033007</t>
  </si>
  <si>
    <t>B332</t>
  </si>
  <si>
    <t>098007</t>
  </si>
  <si>
    <t>A794</t>
  </si>
  <si>
    <t>013024</t>
  </si>
  <si>
    <t>VIGUZZOLO (AL)</t>
  </si>
  <si>
    <t>CASALPUSTERLENGO (MI)</t>
  </si>
  <si>
    <t>CASARILE (MI)</t>
  </si>
  <si>
    <t>CASSINA POBBIA (MI)</t>
  </si>
  <si>
    <t>CASSINA SAVINA (MI)</t>
  </si>
  <si>
    <t>CASSINA TRIULZA (MI)</t>
  </si>
  <si>
    <t>CASSINETTA DI LUGAGNANO (MI)</t>
  </si>
  <si>
    <t>CASSINO D'ALBERI (MI)</t>
  </si>
  <si>
    <t>CASTANO PRIMO (MI)</t>
  </si>
  <si>
    <t>CASTELLAZZO DE' BARZI (MI)</t>
  </si>
  <si>
    <t>092009</t>
  </si>
  <si>
    <t>09100</t>
  </si>
  <si>
    <t>B354</t>
  </si>
  <si>
    <t>037009</t>
  </si>
  <si>
    <t>40012</t>
  </si>
  <si>
    <t>B399</t>
  </si>
  <si>
    <t>019009</t>
  </si>
  <si>
    <t>GIAVERA DEL MONTELLO (TV)</t>
  </si>
  <si>
    <t>035037</t>
  </si>
  <si>
    <t>42018</t>
  </si>
  <si>
    <t>I011</t>
  </si>
  <si>
    <t>027037</t>
  </si>
  <si>
    <t>30037</t>
  </si>
  <si>
    <t>I551</t>
  </si>
  <si>
    <t>034037</t>
  </si>
  <si>
    <t>SAN POLO DI PIAVE (TV)</t>
  </si>
  <si>
    <t>SAN VENDEMIANO (TV)</t>
  </si>
  <si>
    <t>SAN ZENONE DEGLI EZZELINI (TV)</t>
  </si>
  <si>
    <t>SANTA LUCIA DI PIAVE (TV)</t>
  </si>
  <si>
    <t>058112</t>
  </si>
  <si>
    <t>00029</t>
  </si>
  <si>
    <t>L851</t>
  </si>
  <si>
    <t>032705</t>
  </si>
  <si>
    <t>D153</t>
  </si>
  <si>
    <t>701705</t>
  </si>
  <si>
    <t>D400</t>
  </si>
  <si>
    <t>022179</t>
  </si>
  <si>
    <t>I899</t>
  </si>
  <si>
    <t>001179</t>
  </si>
  <si>
    <t>25017</t>
  </si>
  <si>
    <t>E667</t>
  </si>
  <si>
    <t>006092</t>
  </si>
  <si>
    <t>F096</t>
  </si>
  <si>
    <t>005092</t>
  </si>
  <si>
    <t>H376</t>
  </si>
  <si>
    <t>024092</t>
  </si>
  <si>
    <t>006819</t>
  </si>
  <si>
    <t>44011</t>
  </si>
  <si>
    <t>FERRARA</t>
  </si>
  <si>
    <t>28825</t>
  </si>
  <si>
    <t>C367</t>
  </si>
  <si>
    <t>I591</t>
  </si>
  <si>
    <t>076089</t>
  </si>
  <si>
    <t>L181</t>
  </si>
  <si>
    <t>TORBA (VA)</t>
  </si>
  <si>
    <t>TORNAVENTO (VA)</t>
  </si>
  <si>
    <t>TRADATE (VA)</t>
  </si>
  <si>
    <t>TRAVEDONA (VA)</t>
  </si>
  <si>
    <t>TRAVEDONA-MONATE (VA)</t>
  </si>
  <si>
    <t>NOVAREGLIA (TO)</t>
  </si>
  <si>
    <t>OGLIANICO (TO)</t>
  </si>
  <si>
    <t>ORBASSANO (TO)</t>
  </si>
  <si>
    <t>022823</t>
  </si>
  <si>
    <t>83036</t>
  </si>
  <si>
    <t>F230</t>
  </si>
  <si>
    <t>023050</t>
  </si>
  <si>
    <t>37032</t>
  </si>
  <si>
    <t>F546</t>
  </si>
  <si>
    <t>021057</t>
  </si>
  <si>
    <t>F856</t>
  </si>
  <si>
    <t>061057</t>
  </si>
  <si>
    <t>G596</t>
  </si>
  <si>
    <t>057057</t>
  </si>
  <si>
    <t>M047</t>
  </si>
  <si>
    <t>013884</t>
  </si>
  <si>
    <t>E293</t>
  </si>
  <si>
    <t>015884</t>
  </si>
  <si>
    <t>025060</t>
  </si>
  <si>
    <t>L040</t>
  </si>
  <si>
    <t>078060</t>
  </si>
  <si>
    <t>E185</t>
  </si>
  <si>
    <t>080060</t>
  </si>
  <si>
    <t>89039</t>
  </si>
  <si>
    <t>G735</t>
  </si>
  <si>
    <t>001060</t>
  </si>
  <si>
    <t>B867</t>
  </si>
  <si>
    <t>006060</t>
  </si>
  <si>
    <t>C962</t>
  </si>
  <si>
    <t>003060</t>
  </si>
  <si>
    <t>D309</t>
  </si>
  <si>
    <t>024060</t>
  </si>
  <si>
    <t>36054</t>
  </si>
  <si>
    <t>F442</t>
  </si>
  <si>
    <t>037060</t>
  </si>
  <si>
    <t>40069</t>
  </si>
  <si>
    <t>M185</t>
  </si>
  <si>
    <t>065060</t>
  </si>
  <si>
    <t>GUAM (ISOLA) (S9)</t>
  </si>
  <si>
    <t>GUATEMALA (I9)</t>
  </si>
  <si>
    <t>FRANCAVILLA FONTANA (BR)</t>
  </si>
  <si>
    <t>CEGLIE DEL CAMPO (BA)</t>
  </si>
  <si>
    <t>CELLAMARE (BA)</t>
  </si>
  <si>
    <t>COMUNE NON IDENTIFICATO D (BA)</t>
  </si>
  <si>
    <t>CONVERSANO (BA)</t>
  </si>
  <si>
    <t>CORATO (BA)</t>
  </si>
  <si>
    <t>COSTA DEI PIRATI=TRUCIAL (S9)</t>
  </si>
  <si>
    <t>COSTARICA (I9)</t>
  </si>
  <si>
    <t>43058</t>
  </si>
  <si>
    <t>I845</t>
  </si>
  <si>
    <t>050037</t>
  </si>
  <si>
    <t>56019</t>
  </si>
  <si>
    <t>L702</t>
  </si>
  <si>
    <t>095037</t>
  </si>
  <si>
    <t>006052</t>
  </si>
  <si>
    <t>15017</t>
  </si>
  <si>
    <t>028801</t>
  </si>
  <si>
    <t>I043</t>
  </si>
  <si>
    <t>011801</t>
  </si>
  <si>
    <t>L352</t>
  </si>
  <si>
    <t>081801</t>
  </si>
  <si>
    <t>M137</t>
  </si>
  <si>
    <t>013802</t>
  </si>
  <si>
    <t>A046</t>
  </si>
  <si>
    <t>015802</t>
  </si>
  <si>
    <t>A073</t>
  </si>
  <si>
    <t>BRESCIA (BS)</t>
  </si>
  <si>
    <t>BRIONE (BS)</t>
  </si>
  <si>
    <t>BROZZO (BS)</t>
  </si>
  <si>
    <t>BURAGO RIVIERA (BS)</t>
  </si>
  <si>
    <t>061098</t>
  </si>
  <si>
    <t>D801</t>
  </si>
  <si>
    <t>023098</t>
  </si>
  <si>
    <t>M178</t>
  </si>
  <si>
    <t>LORIA (TV)</t>
  </si>
  <si>
    <t>MANSUE' (TV)</t>
  </si>
  <si>
    <t>MARENO DI PIAVE (TV)</t>
  </si>
  <si>
    <t>MASER (TV)</t>
  </si>
  <si>
    <t>MASERADA SUL PIAVE (TV)</t>
  </si>
  <si>
    <t>MEDUNA DI LIVENZA (TV)</t>
  </si>
  <si>
    <t>CASTEGNATO (BS)</t>
  </si>
  <si>
    <t>CASTEL MELLA (BS)</t>
  </si>
  <si>
    <t>CASTELCOVATI (BS)</t>
  </si>
  <si>
    <t>CASTENEDOLO (BS)</t>
  </si>
  <si>
    <t>CASTO (BS)</t>
  </si>
  <si>
    <t>CASTREZZATO (BS)</t>
  </si>
  <si>
    <t>CASTREZZONE (BS)</t>
  </si>
  <si>
    <t>033044</t>
  </si>
  <si>
    <t>L772</t>
  </si>
  <si>
    <t>035044</t>
  </si>
  <si>
    <t>029023</t>
  </si>
  <si>
    <t>D776</t>
  </si>
  <si>
    <t>017024</t>
  </si>
  <si>
    <t>25061</t>
  </si>
  <si>
    <t>B100</t>
  </si>
  <si>
    <t>022024</t>
  </si>
  <si>
    <t>B135</t>
  </si>
  <si>
    <t>COLLIO (BS)</t>
  </si>
  <si>
    <t>COLOGNE (BS)</t>
  </si>
  <si>
    <t>COLOMBARO (BS)</t>
  </si>
  <si>
    <t>COMERO (BS)</t>
  </si>
  <si>
    <t>COMEZZANO (BS)</t>
  </si>
  <si>
    <t>COMEZZANO-CIZZAGO (BS)</t>
  </si>
  <si>
    <t>COMUNE NON IDENTIFICATO D (BS)</t>
  </si>
  <si>
    <t>066062</t>
  </si>
  <si>
    <t>066063</t>
  </si>
  <si>
    <t>066064</t>
  </si>
  <si>
    <t>066065</t>
  </si>
  <si>
    <t>066066</t>
  </si>
  <si>
    <t>066067</t>
  </si>
  <si>
    <t>066068</t>
  </si>
  <si>
    <t>066094</t>
  </si>
  <si>
    <t>066095</t>
  </si>
  <si>
    <t>066096</t>
  </si>
  <si>
    <t>016011</t>
  </si>
  <si>
    <t>24040</t>
  </si>
  <si>
    <t>066070</t>
  </si>
  <si>
    <t>066071</t>
  </si>
  <si>
    <t>066072</t>
  </si>
  <si>
    <t>066073</t>
  </si>
  <si>
    <t>066074</t>
  </si>
  <si>
    <t>066075</t>
  </si>
  <si>
    <t>066076</t>
  </si>
  <si>
    <t>066077</t>
  </si>
  <si>
    <t>066078</t>
  </si>
  <si>
    <t>066079</t>
  </si>
  <si>
    <t>066080</t>
  </si>
  <si>
    <t>066081</t>
  </si>
  <si>
    <t>066082</t>
  </si>
  <si>
    <t>066083</t>
  </si>
  <si>
    <t>066084</t>
  </si>
  <si>
    <t>066085</t>
  </si>
  <si>
    <t>066086</t>
  </si>
  <si>
    <t>066087</t>
  </si>
  <si>
    <t>066088</t>
  </si>
  <si>
    <t>066089</t>
  </si>
  <si>
    <t>SANT'ANDREA DI CAVASAGRA (TV)</t>
  </si>
  <si>
    <t>SARMEDE (TV)</t>
  </si>
  <si>
    <t>SEGUSINO (TV)</t>
  </si>
  <si>
    <t>SUSEGANA (TV)</t>
  </si>
  <si>
    <t>TARZO (TV)</t>
  </si>
  <si>
    <t>TREVIGNANO (TV)</t>
  </si>
  <si>
    <t>TREVISO (TV)</t>
  </si>
  <si>
    <t>SAN BASILE (CS)</t>
  </si>
  <si>
    <t>028001</t>
  </si>
  <si>
    <t>35031</t>
  </si>
  <si>
    <t>PADOVA</t>
  </si>
  <si>
    <t>PD</t>
  </si>
  <si>
    <t>05</t>
  </si>
  <si>
    <t>A001</t>
  </si>
  <si>
    <t>015001</t>
  </si>
  <si>
    <t>20070</t>
  </si>
  <si>
    <t>MILANO</t>
  </si>
  <si>
    <t>MI</t>
  </si>
  <si>
    <t>03</t>
  </si>
  <si>
    <t>A004</t>
  </si>
  <si>
    <t>098001</t>
  </si>
  <si>
    <t>26834</t>
  </si>
  <si>
    <t>H143</t>
  </si>
  <si>
    <t>098047</t>
  </si>
  <si>
    <t>BELVEDERE LANGHE (CN)</t>
  </si>
  <si>
    <t>BENE VAGIENNA (CN)</t>
  </si>
  <si>
    <t>BENEVELLO (CN)</t>
  </si>
  <si>
    <t>BERGOLO (CN)</t>
  </si>
  <si>
    <t>BERNEZZO (CN)</t>
  </si>
  <si>
    <t>BERSEZIO (CN)</t>
  </si>
  <si>
    <t>BONVICINO (CN)</t>
  </si>
  <si>
    <t>BORGO SAN DALMAZZO (CN)</t>
  </si>
  <si>
    <t>C352</t>
  </si>
  <si>
    <t>044023</t>
  </si>
  <si>
    <t>63013</t>
  </si>
  <si>
    <t>019013</t>
  </si>
  <si>
    <t>B679</t>
  </si>
  <si>
    <t>075013</t>
  </si>
  <si>
    <t>B690</t>
  </si>
  <si>
    <t>020013</t>
  </si>
  <si>
    <t>H896</t>
  </si>
  <si>
    <t>098052</t>
  </si>
  <si>
    <t>26826</t>
  </si>
  <si>
    <t>I561</t>
  </si>
  <si>
    <t>028052</t>
  </si>
  <si>
    <t>F092</t>
  </si>
  <si>
    <t>097052</t>
  </si>
  <si>
    <t>Società di persone: S.n.c.</t>
  </si>
  <si>
    <t>Società di persone: S.a.s.</t>
  </si>
  <si>
    <t>H683</t>
  </si>
  <si>
    <t>078114</t>
  </si>
  <si>
    <t>87069</t>
  </si>
  <si>
    <t>63033</t>
  </si>
  <si>
    <t>F591</t>
  </si>
  <si>
    <t>042045</t>
  </si>
  <si>
    <t>60019</t>
  </si>
  <si>
    <t>I608</t>
  </si>
  <si>
    <t>067028</t>
  </si>
  <si>
    <t>UMBRIATICO (KR)</t>
  </si>
  <si>
    <t>003070</t>
  </si>
  <si>
    <t>D921</t>
  </si>
  <si>
    <t>005070</t>
  </si>
  <si>
    <t>14024</t>
  </si>
  <si>
    <t>COMUNE NON IDENTIFICATO D (CT)</t>
  </si>
  <si>
    <t>012024</t>
  </si>
  <si>
    <t>B228</t>
  </si>
  <si>
    <t>065024</t>
  </si>
  <si>
    <t>B608</t>
  </si>
  <si>
    <t>082024</t>
  </si>
  <si>
    <t>C135</t>
  </si>
  <si>
    <t>076024</t>
  </si>
  <si>
    <t>C209</t>
  </si>
  <si>
    <t>062024</t>
  </si>
  <si>
    <t>62019</t>
  </si>
  <si>
    <t>H211</t>
  </si>
  <si>
    <t>087044</t>
  </si>
  <si>
    <t>CHIUSA DI PESIO (CN)</t>
  </si>
  <si>
    <t>CIGLIE' (CN)</t>
  </si>
  <si>
    <t>CISSONE (CN)</t>
  </si>
  <si>
    <t>CLAVESANA (CN)</t>
  </si>
  <si>
    <t>COMUNE NON IDENTIFICATO D (CN)</t>
  </si>
  <si>
    <t>079135</t>
  </si>
  <si>
    <t>001135</t>
  </si>
  <si>
    <t>E660</t>
  </si>
  <si>
    <t>015135</t>
  </si>
  <si>
    <t>016135</t>
  </si>
  <si>
    <t>F243</t>
  </si>
  <si>
    <t>018135</t>
  </si>
  <si>
    <t>H859</t>
  </si>
  <si>
    <t>003135</t>
  </si>
  <si>
    <t>I116</t>
  </si>
  <si>
    <t>D837</t>
  </si>
  <si>
    <t>021832</t>
  </si>
  <si>
    <t>E257</t>
  </si>
  <si>
    <t>001832</t>
  </si>
  <si>
    <t>E756</t>
  </si>
  <si>
    <t>008832</t>
  </si>
  <si>
    <t>H946</t>
  </si>
  <si>
    <t>009832</t>
  </si>
  <si>
    <t>L822</t>
  </si>
  <si>
    <t>CAA ACLI SRL - Piazza Templi Romani, 3 - CHIETI (CH) TEL. 0871/330593</t>
  </si>
  <si>
    <t>CAA ACLI SRL - Via Arco dei Francesi, 6/A - L'AQUILA (AQ) TEL. 0862/61381</t>
  </si>
  <si>
    <t>CAA ACLI SRL - Viale Riviera, 277 - PESCARA (PE) TEL. 085/76350</t>
  </si>
  <si>
    <t>CAA UNCI SRL  - Via N. Adriatica, 289 - FRANCAVILLA AL MARE (CH ) TEL. 085/4917801</t>
  </si>
  <si>
    <t>CAA UNCI SRL  - Lung. Spalato, 24 - GIULIANOVA  (TE) TEL. 085/8000385</t>
  </si>
  <si>
    <t>CAA UNCI SRL  - Via B. Croce, 126 - PESCARA (PE) TEL. 085/4218420</t>
  </si>
  <si>
    <t>CAA SISA SRL - Via Solario, 8 - PENNE (PE) TEL. 085/8278695</t>
  </si>
  <si>
    <t>CAA UCI SRL  - C.so V. Emanuele, 95 - L'AQUILA (AQ) TEL. 0862/22425</t>
  </si>
  <si>
    <t>CAA UCI SRL  - Via Principessa di Piemonte 6 - CHIETI (CH ) TEL. 0871/403177</t>
  </si>
  <si>
    <t>redditi d'impresa 6</t>
  </si>
  <si>
    <t>095018</t>
  </si>
  <si>
    <t>09072</t>
  </si>
  <si>
    <t>B314</t>
  </si>
  <si>
    <t>075018</t>
  </si>
  <si>
    <t>C335</t>
  </si>
  <si>
    <t>029018</t>
  </si>
  <si>
    <t>45023</t>
  </si>
  <si>
    <t>D105</t>
  </si>
  <si>
    <t>I99018</t>
  </si>
  <si>
    <t>Z120</t>
  </si>
  <si>
    <t>001019</t>
  </si>
  <si>
    <t>A599</t>
  </si>
  <si>
    <t>013019</t>
  </si>
  <si>
    <t>22021</t>
  </si>
  <si>
    <t>A744</t>
  </si>
  <si>
    <t>017019</t>
  </si>
  <si>
    <t>A878</t>
  </si>
  <si>
    <t>022019</t>
  </si>
  <si>
    <t>38079</t>
  </si>
  <si>
    <t>A933</t>
  </si>
  <si>
    <t>002019</t>
  </si>
  <si>
    <t>B136</t>
  </si>
  <si>
    <t>012019</t>
  </si>
  <si>
    <t>B150</t>
  </si>
  <si>
    <t>024019</t>
  </si>
  <si>
    <t>Persona Fisica</t>
  </si>
  <si>
    <t>00061</t>
  </si>
  <si>
    <t>A297</t>
  </si>
  <si>
    <t>065021</t>
  </si>
  <si>
    <t>B476</t>
  </si>
  <si>
    <t>080021</t>
  </si>
  <si>
    <t>B718</t>
  </si>
  <si>
    <t>092021</t>
  </si>
  <si>
    <t>D639</t>
  </si>
  <si>
    <t>017021</t>
  </si>
  <si>
    <t>SILUM MONT'AQUILA (99)</t>
  </si>
  <si>
    <t>001189</t>
  </si>
  <si>
    <t>10044</t>
  </si>
  <si>
    <t>G559</t>
  </si>
  <si>
    <t>004189</t>
  </si>
  <si>
    <t>12047</t>
  </si>
  <si>
    <t>034046</t>
  </si>
  <si>
    <t>43049</t>
  </si>
  <si>
    <t>L689</t>
  </si>
  <si>
    <t>087046</t>
  </si>
  <si>
    <t>I216</t>
  </si>
  <si>
    <t>37050</t>
  </si>
  <si>
    <t>A292</t>
  </si>
  <si>
    <t>019003</t>
  </si>
  <si>
    <t>47021</t>
  </si>
  <si>
    <t>FORLI'</t>
  </si>
  <si>
    <t>FO</t>
  </si>
  <si>
    <t>A565</t>
  </si>
  <si>
    <t>100001</t>
  </si>
  <si>
    <t>59025</t>
  </si>
  <si>
    <t>OPPIDO LUCANO (PZ)</t>
  </si>
  <si>
    <t>PALAZZO SAN GERVASIO (PZ)</t>
  </si>
  <si>
    <t>PATERNO (PZ)</t>
  </si>
  <si>
    <t>PESCOPAGANO (PZ)</t>
  </si>
  <si>
    <t>PICERNO (PZ)</t>
  </si>
  <si>
    <t>PIETRAGALLA (PZ)</t>
  </si>
  <si>
    <t>003856</t>
  </si>
  <si>
    <t>D747</t>
  </si>
  <si>
    <t>019856</t>
  </si>
  <si>
    <t>D840</t>
  </si>
  <si>
    <t>012856</t>
  </si>
  <si>
    <t>E609</t>
  </si>
  <si>
    <t>022856</t>
  </si>
  <si>
    <t>E744</t>
  </si>
  <si>
    <t>017856</t>
  </si>
  <si>
    <t>E792</t>
  </si>
  <si>
    <t>021856</t>
  </si>
  <si>
    <t>F505</t>
  </si>
  <si>
    <t>018856</t>
  </si>
  <si>
    <t>G723</t>
  </si>
  <si>
    <t>031856</t>
  </si>
  <si>
    <t>G748</t>
  </si>
  <si>
    <t>067012</t>
  </si>
  <si>
    <t>096077</t>
  </si>
  <si>
    <t>13856</t>
  </si>
  <si>
    <t>L880</t>
  </si>
  <si>
    <t>083077</t>
  </si>
  <si>
    <t>98044</t>
  </si>
  <si>
    <t>H842</t>
  </si>
  <si>
    <t>D499</t>
  </si>
  <si>
    <t>005086</t>
  </si>
  <si>
    <t>G692</t>
  </si>
  <si>
    <t>064086</t>
  </si>
  <si>
    <t>I129</t>
  </si>
  <si>
    <t>090086</t>
  </si>
  <si>
    <t>M282</t>
  </si>
  <si>
    <t>078086</t>
  </si>
  <si>
    <t>F907</t>
  </si>
  <si>
    <t>VILLALAGO (AQ)</t>
  </si>
  <si>
    <t>SANTA MARIA REZZONICO (CO)</t>
  </si>
  <si>
    <t>SANTA VALERIA (CO)</t>
  </si>
  <si>
    <t>SANT'ABBONDIO (CO)</t>
  </si>
  <si>
    <t>SARTIRANA BRIANTEA (CO)</t>
  </si>
  <si>
    <t>SCARENNA (CO)</t>
  </si>
  <si>
    <t>SCARIA (CO)</t>
  </si>
  <si>
    <t>CARDETO (RC)</t>
  </si>
  <si>
    <t>CARERI (RC)</t>
  </si>
  <si>
    <t>CARIDA' (RC)</t>
  </si>
  <si>
    <t>CASIGNANA (RC)</t>
  </si>
  <si>
    <t>CATAFORIO (RC)</t>
  </si>
  <si>
    <t>ALCAMO (TP)</t>
  </si>
  <si>
    <t>BUSETO PALIZZOLO (TP)</t>
  </si>
  <si>
    <t>CALATAFIMI (TP)</t>
  </si>
  <si>
    <t>CAMPOBELLO DI MAZARA (TP)</t>
  </si>
  <si>
    <t>CASTELLAMMARE DEL GOLFO (TP)</t>
  </si>
  <si>
    <t>CASTELVETRANO (TP)</t>
  </si>
  <si>
    <t>SOLZAGO (CO)</t>
  </si>
  <si>
    <t>SOMANA (CO)</t>
  </si>
  <si>
    <t>CASTELFIDARDO (AN)</t>
  </si>
  <si>
    <t>CASTELLEONE DI SUASA (AN)</t>
  </si>
  <si>
    <t>CASTELPLANIO (AN)</t>
  </si>
  <si>
    <t>CERRETO D'ESI (AN)</t>
  </si>
  <si>
    <t>BODIO (VA)</t>
  </si>
  <si>
    <t>091045</t>
  </si>
  <si>
    <t>E825</t>
  </si>
  <si>
    <t>D710</t>
  </si>
  <si>
    <t>030044</t>
  </si>
  <si>
    <t>E083</t>
  </si>
  <si>
    <t>023044</t>
  </si>
  <si>
    <t>37045</t>
  </si>
  <si>
    <t>E512</t>
  </si>
  <si>
    <t>028044</t>
  </si>
  <si>
    <t>08023</t>
  </si>
  <si>
    <t>D665</t>
  </si>
  <si>
    <t>078014</t>
  </si>
  <si>
    <t>87030</t>
  </si>
  <si>
    <t>A768</t>
  </si>
  <si>
    <t>G345</t>
  </si>
  <si>
    <t>999914</t>
  </si>
  <si>
    <t>BAGHERIA (PA)</t>
  </si>
  <si>
    <t>BALESTRATE (PA)</t>
  </si>
  <si>
    <t>BAUCINA (PA)</t>
  </si>
  <si>
    <t>BELMONTE MEZZAGNO (PA)</t>
  </si>
  <si>
    <t>BISACQUINO (PA)</t>
  </si>
  <si>
    <t>BLUFI (PA)</t>
  </si>
  <si>
    <t>BOLOGNETTA (PA)</t>
  </si>
  <si>
    <t>BOMPIETRO (PA)</t>
  </si>
  <si>
    <t>BORGETTO (PA)</t>
  </si>
  <si>
    <t>CACCAMO (PA)</t>
  </si>
  <si>
    <t>CALTAVUTURO (PA)</t>
  </si>
  <si>
    <t>TIRANO (SO)</t>
  </si>
  <si>
    <t>TORRE DI SANTA MARIA (SO)</t>
  </si>
  <si>
    <t>TOVO DI SANT'AGATA (SO)</t>
  </si>
  <si>
    <t>TRAONA (SO)</t>
  </si>
  <si>
    <t>TRESIVIO (SO)</t>
  </si>
  <si>
    <t>VAL MASINO (SO)</t>
  </si>
  <si>
    <t>VALDIDENTRO (SO)</t>
  </si>
  <si>
    <t>VALDISOTTO (SO)</t>
  </si>
  <si>
    <t>MONTERUBBIAGLIO (TR)</t>
  </si>
  <si>
    <t>PIAGGINE SOPRANE (SA)</t>
  </si>
  <si>
    <t>PISCIOTTA (SA)</t>
  </si>
  <si>
    <t>POLLA (SA)</t>
  </si>
  <si>
    <t>POLLICA (SA)</t>
  </si>
  <si>
    <t>CASTEL COLONNA (AN)</t>
  </si>
  <si>
    <t>H483</t>
  </si>
  <si>
    <t>016855</t>
  </si>
  <si>
    <t>H563</t>
  </si>
  <si>
    <t>015856</t>
  </si>
  <si>
    <t>C645</t>
  </si>
  <si>
    <t>003879</t>
  </si>
  <si>
    <t>H638</t>
  </si>
  <si>
    <t>021879</t>
  </si>
  <si>
    <t>100004</t>
  </si>
  <si>
    <t>054002</t>
  </si>
  <si>
    <t>06083</t>
  </si>
  <si>
    <t>28871</t>
  </si>
  <si>
    <t>A610</t>
  </si>
  <si>
    <t>C989</t>
  </si>
  <si>
    <t>012842</t>
  </si>
  <si>
    <t>D001</t>
  </si>
  <si>
    <t>019842</t>
  </si>
  <si>
    <t>D034</t>
  </si>
  <si>
    <t>017842</t>
  </si>
  <si>
    <t>D658</t>
  </si>
  <si>
    <t>D779</t>
  </si>
  <si>
    <t>021829</t>
  </si>
  <si>
    <t>D820</t>
  </si>
  <si>
    <t>008829</t>
  </si>
  <si>
    <t>G563</t>
  </si>
  <si>
    <t>009829</t>
  </si>
  <si>
    <t>L718</t>
  </si>
  <si>
    <t>002829</t>
  </si>
  <si>
    <t>M061</t>
  </si>
  <si>
    <t>010829</t>
  </si>
  <si>
    <t>MONTEFORTE CILENTO (SA)</t>
  </si>
  <si>
    <t>MONTESANO SULLA MARCELLAN (SA)</t>
  </si>
  <si>
    <t>Società di capitali: S.p.a.</t>
  </si>
  <si>
    <t>Società cooperative</t>
  </si>
  <si>
    <t>MONTEFIORE CONCA (FO)</t>
  </si>
  <si>
    <t>VIPACCO (GO)</t>
  </si>
  <si>
    <t>ORIO CANAVESE (TO)</t>
  </si>
  <si>
    <t>OSASCO (TO)</t>
  </si>
  <si>
    <t>PAGNANO VALSASSINA (CO)</t>
  </si>
  <si>
    <t>PAGNONA (CO)</t>
  </si>
  <si>
    <t>PALANZO (CO)</t>
  </si>
  <si>
    <t>PARE' (CO)</t>
  </si>
  <si>
    <t>PARLASCO (CO)</t>
  </si>
  <si>
    <t>PARRAVICINO (CO)</t>
  </si>
  <si>
    <t>PASTURO (CO)</t>
  </si>
  <si>
    <t>PEGLIO (CO)</t>
  </si>
  <si>
    <t>PELLIO INTELVI (CO)</t>
  </si>
  <si>
    <t>PARELLA (TO)</t>
  </si>
  <si>
    <t>PAVAROLO (TO)</t>
  </si>
  <si>
    <t>PAVONE CANAVESE (TO)</t>
  </si>
  <si>
    <t>PECCO (TO)</t>
  </si>
  <si>
    <t>PECETTO TORINESE (TO)</t>
  </si>
  <si>
    <t>PEDANEA (TO)</t>
  </si>
  <si>
    <t>PEROSA ARGENTINA (TO)</t>
  </si>
  <si>
    <t>VARESE (VA)</t>
  </si>
  <si>
    <t>VECCANA (VA)</t>
  </si>
  <si>
    <t>075009</t>
  </si>
  <si>
    <t>B086</t>
  </si>
  <si>
    <t>B888</t>
  </si>
  <si>
    <t>F023</t>
  </si>
  <si>
    <t>013010</t>
  </si>
  <si>
    <t>A333</t>
  </si>
  <si>
    <t>BERTIOLO (UD)</t>
  </si>
  <si>
    <t>BICINICCO (UD)</t>
  </si>
  <si>
    <t>BORDANO (UD)</t>
  </si>
  <si>
    <t>BUIA (UD)</t>
  </si>
  <si>
    <t>BUTTRIO (UD)</t>
  </si>
  <si>
    <t>SORICO (CO)</t>
  </si>
  <si>
    <t>SORMANO (CO)</t>
  </si>
  <si>
    <t>STAZZONA (CO)</t>
  </si>
  <si>
    <t>STAZZONA GERMASINO (CO)</t>
  </si>
  <si>
    <t>SUEGLIO (CO)</t>
  </si>
  <si>
    <t>SUELLO (CO)</t>
  </si>
  <si>
    <t>TACENO (CO)</t>
  </si>
  <si>
    <t>TAVERNERIO (CO)</t>
  </si>
  <si>
    <t>TAVORDO (CO)</t>
  </si>
  <si>
    <t>TORNO (CO)</t>
  </si>
  <si>
    <t>TRAVERSA (CO)</t>
  </si>
  <si>
    <t>TREGOLO (CO)</t>
  </si>
  <si>
    <t>TRENTA D'ISONZO (GO)</t>
  </si>
  <si>
    <t>TRIBUSSA (GO)</t>
  </si>
  <si>
    <t>MONTEBELLO DI BERTONA (PE)</t>
  </si>
  <si>
    <t>MONTESILVANO (PE)</t>
  </si>
  <si>
    <t>067029</t>
  </si>
  <si>
    <t>067030</t>
  </si>
  <si>
    <t>067031</t>
  </si>
  <si>
    <t>067032</t>
  </si>
  <si>
    <t>067033</t>
  </si>
  <si>
    <t>067034</t>
  </si>
  <si>
    <t>USO CIVICO</t>
  </si>
  <si>
    <t>MONTESILVANO MARINA (PE)</t>
  </si>
  <si>
    <t>Società di persone: Soc. Semplice</t>
  </si>
  <si>
    <t>SAN MICHELE DI POSTUMIA (TS)</t>
  </si>
  <si>
    <t>SAN PELAGIO (TS)</t>
  </si>
  <si>
    <t>BARASSO (VA)</t>
  </si>
  <si>
    <t>BARDELLO (VA)</t>
  </si>
  <si>
    <t>BARZA (VA)</t>
  </si>
  <si>
    <t>BARZOLA (VA)</t>
  </si>
  <si>
    <t>013047</t>
  </si>
  <si>
    <t>B785</t>
  </si>
  <si>
    <t>004047</t>
  </si>
  <si>
    <t>C081</t>
  </si>
  <si>
    <t>022047</t>
  </si>
  <si>
    <t>C189</t>
  </si>
  <si>
    <t>D589</t>
  </si>
  <si>
    <t>G349</t>
  </si>
  <si>
    <t>005114</t>
  </si>
  <si>
    <t>L829</t>
  </si>
  <si>
    <t>065114</t>
  </si>
  <si>
    <t>84036</t>
  </si>
  <si>
    <t>SAN LORENZO (RC)</t>
  </si>
  <si>
    <t>SAN LUCA (RC)</t>
  </si>
  <si>
    <t>SAN PIER FEDELE (RC)</t>
  </si>
  <si>
    <t>SAN PIETRO DI CARIDA' (RC)</t>
  </si>
  <si>
    <t>VALMACCA (AL)</t>
  </si>
  <si>
    <t>VARENGO (AL)</t>
  </si>
  <si>
    <t>VARGO (AL)</t>
  </si>
  <si>
    <t>45010</t>
  </si>
  <si>
    <t>36025</t>
  </si>
  <si>
    <t>F964</t>
  </si>
  <si>
    <t>26842</t>
  </si>
  <si>
    <t>B961</t>
  </si>
  <si>
    <t>048011</t>
  </si>
  <si>
    <t>50050</t>
  </si>
  <si>
    <t>C529</t>
  </si>
  <si>
    <t>027011</t>
  </si>
  <si>
    <t>30023</t>
  </si>
  <si>
    <t>C950</t>
  </si>
  <si>
    <t>039011</t>
  </si>
  <si>
    <t>D829</t>
  </si>
  <si>
    <t>053011</t>
  </si>
  <si>
    <t>58100</t>
  </si>
  <si>
    <t>E202</t>
  </si>
  <si>
    <t>038011</t>
  </si>
  <si>
    <t>44023</t>
  </si>
  <si>
    <t>E410</t>
  </si>
  <si>
    <t>059011</t>
  </si>
  <si>
    <t>04100</t>
  </si>
  <si>
    <t>E472</t>
  </si>
  <si>
    <t>089011</t>
  </si>
  <si>
    <t>96016</t>
  </si>
  <si>
    <t>E532</t>
  </si>
  <si>
    <t>073011</t>
  </si>
  <si>
    <t>E630</t>
  </si>
  <si>
    <t>081011</t>
  </si>
  <si>
    <t>91025</t>
  </si>
  <si>
    <t>E974</t>
  </si>
  <si>
    <t>031011</t>
  </si>
  <si>
    <t>34076</t>
  </si>
  <si>
    <t>F081</t>
  </si>
  <si>
    <t>074011</t>
  </si>
  <si>
    <t>72024</t>
  </si>
  <si>
    <t>G098</t>
  </si>
  <si>
    <t>029011</t>
  </si>
  <si>
    <t>C122</t>
  </si>
  <si>
    <t>I99011</t>
  </si>
  <si>
    <t>MELTINA (BZ)</t>
  </si>
  <si>
    <t>MERANO (BZ)</t>
  </si>
  <si>
    <t>MILLAN-SARNESS (BZ)</t>
  </si>
  <si>
    <t>MOLINI DI TURES (BZ)</t>
  </si>
  <si>
    <t>MONGHEZZO DI FUORI (BZ)</t>
  </si>
  <si>
    <t>MONGUELFO (BZ)</t>
  </si>
  <si>
    <t>MONTAGNA (BZ)</t>
  </si>
  <si>
    <t>MONTASSILONE (BZ)</t>
  </si>
  <si>
    <t>MONTE DI MEZZODI' (BZ)</t>
  </si>
  <si>
    <t>022013</t>
  </si>
  <si>
    <t>A821</t>
  </si>
  <si>
    <t>023013</t>
  </si>
  <si>
    <t>040020</t>
  </si>
  <si>
    <t>47025</t>
  </si>
  <si>
    <t>F139</t>
  </si>
  <si>
    <t>055020</t>
  </si>
  <si>
    <t>05010</t>
  </si>
  <si>
    <t>F513</t>
  </si>
  <si>
    <t>L830</t>
  </si>
  <si>
    <t>001297</t>
  </si>
  <si>
    <t>L548</t>
  </si>
  <si>
    <t>38087</t>
  </si>
  <si>
    <t>Z503</t>
  </si>
  <si>
    <t>I99442</t>
  </si>
  <si>
    <t>019914</t>
  </si>
  <si>
    <t>L255</t>
  </si>
  <si>
    <t>021914</t>
  </si>
  <si>
    <t>L608</t>
  </si>
  <si>
    <t>001915</t>
  </si>
  <si>
    <t>015915</t>
  </si>
  <si>
    <t>G244</t>
  </si>
  <si>
    <t>013915</t>
  </si>
  <si>
    <t>H993</t>
  </si>
  <si>
    <t>022916</t>
  </si>
  <si>
    <t>E271</t>
  </si>
  <si>
    <t>078081</t>
  </si>
  <si>
    <t>87046</t>
  </si>
  <si>
    <t>F416</t>
  </si>
  <si>
    <t>065081</t>
  </si>
  <si>
    <t>84061</t>
  </si>
  <si>
    <t>069088</t>
  </si>
  <si>
    <t>B444</t>
  </si>
  <si>
    <t>056012</t>
  </si>
  <si>
    <t>Z258</t>
  </si>
  <si>
    <t>001081</t>
  </si>
  <si>
    <t>C655</t>
  </si>
  <si>
    <t>022081</t>
  </si>
  <si>
    <t>D468</t>
  </si>
  <si>
    <t>012081</t>
  </si>
  <si>
    <t>E144</t>
  </si>
  <si>
    <t>003081</t>
  </si>
  <si>
    <t>002081</t>
  </si>
  <si>
    <t>13054</t>
  </si>
  <si>
    <t>024081</t>
  </si>
  <si>
    <t>G943</t>
  </si>
  <si>
    <t>D536</t>
  </si>
  <si>
    <t>008826</t>
  </si>
  <si>
    <t>F680</t>
  </si>
  <si>
    <t>006114</t>
  </si>
  <si>
    <t>15067</t>
  </si>
  <si>
    <t>F965</t>
  </si>
  <si>
    <t>018114</t>
  </si>
  <si>
    <t>27017</t>
  </si>
  <si>
    <t>G650</t>
  </si>
  <si>
    <t>030114</t>
  </si>
  <si>
    <t>L039</t>
  </si>
  <si>
    <t>019114</t>
  </si>
  <si>
    <t>M116</t>
  </si>
  <si>
    <t>004114</t>
  </si>
  <si>
    <t>E808</t>
  </si>
  <si>
    <t>003115</t>
  </si>
  <si>
    <t>G421</t>
  </si>
  <si>
    <t>001115</t>
  </si>
  <si>
    <t>10094</t>
  </si>
  <si>
    <t>E020</t>
  </si>
  <si>
    <t>022115</t>
  </si>
  <si>
    <t>Superficie messa a riposo ai sensi del Reg. Cee 1765/92</t>
  </si>
  <si>
    <t>Tabacco</t>
  </si>
  <si>
    <t>Tartufaie (in impianti specializzati)</t>
  </si>
  <si>
    <t>Trifoglio</t>
  </si>
  <si>
    <t>Vigneti per uva da tavola</t>
  </si>
  <si>
    <t>Vigneti per uva da tavola in coltura protetta</t>
  </si>
  <si>
    <t>Vigneti per uva da vino comune</t>
  </si>
  <si>
    <t>Vigneti per uva da vino di qualità</t>
  </si>
  <si>
    <t>Vivaio</t>
  </si>
  <si>
    <t>Zafferano</t>
  </si>
  <si>
    <t>CODICE</t>
  </si>
  <si>
    <t>CORTE DE'FRATI (CR)</t>
  </si>
  <si>
    <t>CORTE MADAMA (CR)</t>
  </si>
  <si>
    <t>CORTETANO (CR)</t>
  </si>
  <si>
    <t>COSTA SANT'ABRAMO (CR)</t>
  </si>
  <si>
    <t>CREDERA (CR)</t>
  </si>
  <si>
    <t>CREDERA CON ROVERETO (CR)</t>
  </si>
  <si>
    <t>CREDERA RUBBIANO (CR)</t>
  </si>
  <si>
    <t>CREMA (CR)</t>
  </si>
  <si>
    <t>CREMONA (CR)</t>
  </si>
  <si>
    <t>CREMOSANO (CR)</t>
  </si>
  <si>
    <t>CROTTA D'ADDA (CR)</t>
  </si>
  <si>
    <t>CUMIGNANO SUL NAVIGLIO (CR)</t>
  </si>
  <si>
    <t>DEROVERE (CR)</t>
  </si>
  <si>
    <t>G011</t>
  </si>
  <si>
    <t>011006</t>
  </si>
  <si>
    <t>A992</t>
  </si>
  <si>
    <t>043006</t>
  </si>
  <si>
    <t>B398</t>
  </si>
  <si>
    <t>054006</t>
  </si>
  <si>
    <t>044022</t>
  </si>
  <si>
    <t>F619</t>
  </si>
  <si>
    <t>L943</t>
  </si>
  <si>
    <t>063067</t>
  </si>
  <si>
    <t>80046</t>
  </si>
  <si>
    <t>H892</t>
  </si>
  <si>
    <t>082067</t>
  </si>
  <si>
    <t>90017</t>
  </si>
  <si>
    <t>I188</t>
  </si>
  <si>
    <t>010067</t>
  </si>
  <si>
    <t>M182</t>
  </si>
  <si>
    <t>067006</t>
  </si>
  <si>
    <t>L645</t>
  </si>
  <si>
    <t>013872</t>
  </si>
  <si>
    <t>D359</t>
  </si>
  <si>
    <t>014022</t>
  </si>
  <si>
    <t>C785</t>
  </si>
  <si>
    <t>057022</t>
  </si>
  <si>
    <t>C880</t>
  </si>
  <si>
    <t>007022</t>
  </si>
  <si>
    <t>11013</t>
  </si>
  <si>
    <t>D012</t>
  </si>
  <si>
    <t>070022</t>
  </si>
  <si>
    <t>C772</t>
  </si>
  <si>
    <t>091022</t>
  </si>
  <si>
    <t>D443</t>
  </si>
  <si>
    <t>010022</t>
  </si>
  <si>
    <t>076080</t>
  </si>
  <si>
    <t>85037</t>
  </si>
  <si>
    <t>I305</t>
  </si>
  <si>
    <t>091080</t>
  </si>
  <si>
    <t>88046</t>
  </si>
  <si>
    <t>M208</t>
  </si>
  <si>
    <t>013161</t>
  </si>
  <si>
    <t>F877</t>
  </si>
  <si>
    <t>016161</t>
  </si>
  <si>
    <t>012831</t>
  </si>
  <si>
    <t>C015</t>
  </si>
  <si>
    <t>019831</t>
  </si>
  <si>
    <t>C109</t>
  </si>
  <si>
    <t>017831</t>
  </si>
  <si>
    <t>C923</t>
  </si>
  <si>
    <t>018831</t>
  </si>
  <si>
    <t>D036</t>
  </si>
  <si>
    <t>022831</t>
  </si>
  <si>
    <t>D116</t>
  </si>
  <si>
    <t>031831</t>
  </si>
  <si>
    <t>D427</t>
  </si>
  <si>
    <t>016831</t>
  </si>
  <si>
    <t>D795</t>
  </si>
  <si>
    <t>021831</t>
  </si>
  <si>
    <t>E181</t>
  </si>
  <si>
    <t>001831</t>
  </si>
  <si>
    <t>E312</t>
  </si>
  <si>
    <t>008831</t>
  </si>
  <si>
    <t>H345</t>
  </si>
  <si>
    <t>009831</t>
  </si>
  <si>
    <t>L803</t>
  </si>
  <si>
    <t>013832</t>
  </si>
  <si>
    <t>B652</t>
  </si>
  <si>
    <t>015832</t>
  </si>
  <si>
    <t>B972</t>
  </si>
  <si>
    <t>Importo massimo concedibile (max 80% del danno):</t>
  </si>
  <si>
    <t>CANSANO (AQ)</t>
  </si>
  <si>
    <t>CAPESTRANO (AQ)</t>
  </si>
  <si>
    <t>A770</t>
  </si>
  <si>
    <t>062008</t>
  </si>
  <si>
    <t>82100</t>
  </si>
  <si>
    <t>C247</t>
  </si>
  <si>
    <t>045015</t>
  </si>
  <si>
    <t>54012</t>
  </si>
  <si>
    <t>L386</t>
  </si>
  <si>
    <t>010015</t>
  </si>
  <si>
    <t>16043</t>
  </si>
  <si>
    <t>C621</t>
  </si>
  <si>
    <t>042015</t>
  </si>
  <si>
    <t>60013</t>
  </si>
  <si>
    <t>087015</t>
  </si>
  <si>
    <t>033046</t>
  </si>
  <si>
    <t>L980</t>
  </si>
  <si>
    <t>075046</t>
  </si>
  <si>
    <t>73035</t>
  </si>
  <si>
    <t>F194</t>
  </si>
  <si>
    <t>092046</t>
  </si>
  <si>
    <t>G382</t>
  </si>
  <si>
    <t>029046</t>
  </si>
  <si>
    <t>45019</t>
  </si>
  <si>
    <t>L026</t>
  </si>
  <si>
    <t>I99046</t>
  </si>
  <si>
    <t>Z121</t>
  </si>
  <si>
    <t>SAN VITO SUL CESANO (PS)</t>
  </si>
  <si>
    <t>SANT'AGATA FELTRIA (PS)</t>
  </si>
  <si>
    <t>SANT'ANDREA DI SUASA (PS)</t>
  </si>
  <si>
    <t>SANT'ANGELO IN LIZZOLA (PS)</t>
  </si>
  <si>
    <t>SANT'ANGELO IN VADO (PS)</t>
  </si>
  <si>
    <t>SANT'IPPOLITO (PS)</t>
  </si>
  <si>
    <t>SASSOCORVARO (PS)</t>
  </si>
  <si>
    <t>SORBOLONGO (PS)</t>
  </si>
  <si>
    <t>TALAMELLO (PS)</t>
  </si>
  <si>
    <t>MARTELLO (BZ)</t>
  </si>
  <si>
    <t>MAZIA (BZ)</t>
  </si>
  <si>
    <t>SANTA MARGHERITA DI BELIC (AG)</t>
  </si>
  <si>
    <t>SANT'ANGELO MUXARO (AG)</t>
  </si>
  <si>
    <t>SANTO STEFANO QUISQUINA (AG)</t>
  </si>
  <si>
    <t>SCIACCA (AG)</t>
  </si>
  <si>
    <t>SICULIANA (AG)</t>
  </si>
  <si>
    <t>CAZZAGO SAN MARTINO (BS)</t>
  </si>
  <si>
    <t>CEDEGOLO (BS)</t>
  </si>
  <si>
    <t>CELLATICA (BS)</t>
  </si>
  <si>
    <t>CERVENO (BS)</t>
  </si>
  <si>
    <t>BARGHE (BS)</t>
  </si>
  <si>
    <t>BASSANO BRESCIANO (BS)</t>
  </si>
  <si>
    <t>BEDIZZOLE (BS)</t>
  </si>
  <si>
    <t>063092</t>
  </si>
  <si>
    <t>M289</t>
  </si>
  <si>
    <t>080092</t>
  </si>
  <si>
    <t>F186</t>
  </si>
  <si>
    <t>004134</t>
  </si>
  <si>
    <t>F405</t>
  </si>
  <si>
    <t>022134</t>
  </si>
  <si>
    <t>G305</t>
  </si>
  <si>
    <t>QUARTIANO (MI)</t>
  </si>
  <si>
    <t>QUARTO CAGNINO (MI)</t>
  </si>
  <si>
    <t>QUINTO ROMANO (MI)</t>
  </si>
  <si>
    <t>CORTE PALASIO (MI)</t>
  </si>
  <si>
    <t>030042</t>
  </si>
  <si>
    <t>62017</t>
  </si>
  <si>
    <t>G919</t>
  </si>
  <si>
    <t>084042</t>
  </si>
  <si>
    <t>I723</t>
  </si>
  <si>
    <t>078042</t>
  </si>
  <si>
    <t>C795</t>
  </si>
  <si>
    <t>079042</t>
  </si>
  <si>
    <t>D257</t>
  </si>
  <si>
    <t>091042</t>
  </si>
  <si>
    <t>E700</t>
  </si>
  <si>
    <t>102042</t>
  </si>
  <si>
    <t>89864</t>
  </si>
  <si>
    <t>I905</t>
  </si>
  <si>
    <t>016042</t>
  </si>
  <si>
    <t>B223</t>
  </si>
  <si>
    <t>015042</t>
  </si>
  <si>
    <t>070043</t>
  </si>
  <si>
    <t>86033</t>
  </si>
  <si>
    <t>F495</t>
  </si>
  <si>
    <t>39043</t>
  </si>
  <si>
    <t>C652</t>
  </si>
  <si>
    <t>ANFO (BS)</t>
  </si>
  <si>
    <t>ANFURRO (BS)</t>
  </si>
  <si>
    <t>ANGOLO TERME (BS)</t>
  </si>
  <si>
    <t>ARMO (BS)</t>
  </si>
  <si>
    <t>ARTOGNE (BS)</t>
  </si>
  <si>
    <t>AVENONE (BS)</t>
  </si>
  <si>
    <t>AZZANO MELLA (BS)</t>
  </si>
  <si>
    <t>003039</t>
  </si>
  <si>
    <t>83017</t>
  </si>
  <si>
    <t>H592</t>
  </si>
  <si>
    <t>88824</t>
  </si>
  <si>
    <t>A772</t>
  </si>
  <si>
    <t>087001</t>
  </si>
  <si>
    <t>95020</t>
  </si>
  <si>
    <t>A025</t>
  </si>
  <si>
    <t>084001</t>
  </si>
  <si>
    <t>92100</t>
  </si>
  <si>
    <t>A089</t>
  </si>
  <si>
    <t>042001</t>
  </si>
  <si>
    <t>60020</t>
  </si>
  <si>
    <t>ANCONA</t>
  </si>
  <si>
    <t>SAN GIORGIO CANAVESE (TO)</t>
  </si>
  <si>
    <t>documentazione probante della produzione media ordinaria triennale nel caso di utilizzo, nel calcolo della percentuale di danno, di produzioni medie ordinarie diverse da quelle determinate dagli uffici regionali;</t>
  </si>
  <si>
    <t>data presentazione</t>
  </si>
  <si>
    <t>Firma:</t>
  </si>
  <si>
    <t>066005</t>
  </si>
  <si>
    <t>066006</t>
  </si>
  <si>
    <t>066007</t>
  </si>
  <si>
    <t>066008</t>
  </si>
  <si>
    <t>066009</t>
  </si>
  <si>
    <t>066010</t>
  </si>
  <si>
    <t>066011</t>
  </si>
  <si>
    <t>066012</t>
  </si>
  <si>
    <t>066013</t>
  </si>
  <si>
    <t>066014</t>
  </si>
  <si>
    <t>066015</t>
  </si>
  <si>
    <t>CASTELNUOVO RANGONE (MO)</t>
  </si>
  <si>
    <t>CASTELVETRO DI MODENA (MO)</t>
  </si>
  <si>
    <t>CAVEZZO (MO)</t>
  </si>
  <si>
    <t>SANTO STEFANO DI CADORE (BL)</t>
  </si>
  <si>
    <t>SAPPADA (BL)</t>
  </si>
  <si>
    <t>SEDICO (BL)</t>
  </si>
  <si>
    <t>SELVA DI CADORE (BL)</t>
  </si>
  <si>
    <t>SEREN DEL GRAPPA (BL)</t>
  </si>
  <si>
    <t>SOSPIROLO (BL)</t>
  </si>
  <si>
    <t>F508</t>
  </si>
  <si>
    <t>004050</t>
  </si>
  <si>
    <t>C167</t>
  </si>
  <si>
    <t>002050</t>
  </si>
  <si>
    <t>078104</t>
  </si>
  <si>
    <t>87017</t>
  </si>
  <si>
    <t>H488</t>
  </si>
  <si>
    <t>079104</t>
  </si>
  <si>
    <t>88015</t>
  </si>
  <si>
    <t>005104</t>
  </si>
  <si>
    <t>I637</t>
  </si>
  <si>
    <t>064104</t>
  </si>
  <si>
    <t>83055</t>
  </si>
  <si>
    <t>I990</t>
  </si>
  <si>
    <t>058104</t>
  </si>
  <si>
    <t>00019</t>
  </si>
  <si>
    <t>L182</t>
  </si>
  <si>
    <t>083104</t>
  </si>
  <si>
    <t>L735</t>
  </si>
  <si>
    <t>C682</t>
  </si>
  <si>
    <t>031824</t>
  </si>
  <si>
    <t>C805</t>
  </si>
  <si>
    <t>CASTELLETTO MENDOSIO (MI)</t>
  </si>
  <si>
    <t>CASTELNUOVO BOCCA D'ADDA (MI)</t>
  </si>
  <si>
    <t>CASTIGLIONE D'ADDA (MI)</t>
  </si>
  <si>
    <t>CASTIRAGA DA REGGIO (MI)</t>
  </si>
  <si>
    <t>CHIOSI DI PORTA CREMONESE (MI)</t>
  </si>
  <si>
    <t>STAZZANO (AL)</t>
  </si>
  <si>
    <t>STREVI (AL)</t>
  </si>
  <si>
    <t>TAGLIOLO BELFORTE (AL)</t>
  </si>
  <si>
    <t>TAGLIOLO MONFERRATO (AL)</t>
  </si>
  <si>
    <t>TASSAROLO (AL)</t>
  </si>
  <si>
    <t>TERRUGGIA (AL)</t>
  </si>
  <si>
    <t>TERZO (AL)</t>
  </si>
  <si>
    <t>CASTELVERO D'ASTI (AT)</t>
  </si>
  <si>
    <t>CASTIGLIONE D'ASTI (AT)</t>
  </si>
  <si>
    <t>CELLARENGO (AT)</t>
  </si>
  <si>
    <t>CELLE ENOMONDO (AT)</t>
  </si>
  <si>
    <t>CERRETO D'ASTI (AT)</t>
  </si>
  <si>
    <t>CERRO TANARO (AT)</t>
  </si>
  <si>
    <t>CESSOLE (AT)</t>
  </si>
  <si>
    <t>CHIUSANO D'ASTI (AT)</t>
  </si>
  <si>
    <t>CINAGLIO (AT)</t>
  </si>
  <si>
    <t>CISTERNA D'ASTI (AT)</t>
  </si>
  <si>
    <t>COAZZOLO (AT)</t>
  </si>
  <si>
    <t>COCCONATO (AT)</t>
  </si>
  <si>
    <t>COCCONITO (AT)</t>
  </si>
  <si>
    <t>COLCAVAGNO (AT)</t>
  </si>
  <si>
    <t>COMUNE NON IDENTIFICATO D (AT)</t>
  </si>
  <si>
    <t>CORSIONE (AT)</t>
  </si>
  <si>
    <t>CORTANDONE (AT)</t>
  </si>
  <si>
    <t>CORTANZE (AT)</t>
  </si>
  <si>
    <t>CORTAZZONE (AT)</t>
  </si>
  <si>
    <t>CORTIGLIONE (AT)</t>
  </si>
  <si>
    <t>COSSOMBRATO (AT)</t>
  </si>
  <si>
    <t>CISLIANO (MI)</t>
  </si>
  <si>
    <t>COAZZANO (MI)</t>
  </si>
  <si>
    <t>CODOGNO (MI)</t>
  </si>
  <si>
    <t>COGLIATE (MI)</t>
  </si>
  <si>
    <t>008067</t>
  </si>
  <si>
    <t>31037</t>
  </si>
  <si>
    <t>E692</t>
  </si>
  <si>
    <t>098036</t>
  </si>
  <si>
    <t>E994</t>
  </si>
  <si>
    <t>071036</t>
  </si>
  <si>
    <t>E632</t>
  </si>
  <si>
    <t>PONTEDASSIO (IM)</t>
  </si>
  <si>
    <t>70018</t>
  </si>
  <si>
    <t>H643</t>
  </si>
  <si>
    <t>093037</t>
  </si>
  <si>
    <t>33077</t>
  </si>
  <si>
    <t>H657</t>
  </si>
  <si>
    <t>C954</t>
  </si>
  <si>
    <t>009029</t>
  </si>
  <si>
    <t>17024</t>
  </si>
  <si>
    <t>010024</t>
  </si>
  <si>
    <t>16023</t>
  </si>
  <si>
    <t>D677</t>
  </si>
  <si>
    <t>025024</t>
  </si>
  <si>
    <t>32012</t>
  </si>
  <si>
    <t>D726</t>
  </si>
  <si>
    <t>070024</t>
  </si>
  <si>
    <t>D737</t>
  </si>
  <si>
    <t>09081</t>
  </si>
  <si>
    <t>A380</t>
  </si>
  <si>
    <t>004007</t>
  </si>
  <si>
    <t>A396</t>
  </si>
  <si>
    <t>079007</t>
  </si>
  <si>
    <t>88060</t>
  </si>
  <si>
    <t>A397</t>
  </si>
  <si>
    <t>009007</t>
  </si>
  <si>
    <t>17032</t>
  </si>
  <si>
    <t>A422</t>
  </si>
  <si>
    <t>22100</t>
  </si>
  <si>
    <t>C933</t>
  </si>
  <si>
    <t>004075</t>
  </si>
  <si>
    <t>12024</t>
  </si>
  <si>
    <t>MUSILE DI PIAVE (VE)</t>
  </si>
  <si>
    <t>F318</t>
  </si>
  <si>
    <t>004154</t>
  </si>
  <si>
    <t>G066</t>
  </si>
  <si>
    <t>MONTEGRAZIE (IM)</t>
  </si>
  <si>
    <t>MONTEGROSSO PIAN LATTE (IM)</t>
  </si>
  <si>
    <t>OLIVASTRI (IM)</t>
  </si>
  <si>
    <t>OLIVETTA SAN MICHELE (IM)</t>
  </si>
  <si>
    <t>ONEGLIA (IM)</t>
  </si>
  <si>
    <t>OSPEDALETTI (IM)</t>
  </si>
  <si>
    <t>PANTASINA (IM)</t>
  </si>
  <si>
    <t>MORCIANO DI LEUCA (LE)</t>
  </si>
  <si>
    <t>PIANI (IM)</t>
  </si>
  <si>
    <t>PIETRABRUNA (IM)</t>
  </si>
  <si>
    <t>SANTA MARIA LA CARITA' (NA)</t>
  </si>
  <si>
    <t>SANT'AGNELLO (NA)</t>
  </si>
  <si>
    <t>SANT'ANASTASIA (NA)</t>
  </si>
  <si>
    <t>SANT'ANTIMO (NA)</t>
  </si>
  <si>
    <t>SANT'ANTONIO ABATE (NA)</t>
  </si>
  <si>
    <t>SANT'ERASMO (NA)</t>
  </si>
  <si>
    <t>SAVIANO (NA)</t>
  </si>
  <si>
    <t>SCISCIANO (NA)</t>
  </si>
  <si>
    <t>SECONDIGLIANO (NA)</t>
  </si>
  <si>
    <t>022057</t>
  </si>
  <si>
    <t>C694</t>
  </si>
  <si>
    <t>003057</t>
  </si>
  <si>
    <t>28036</t>
  </si>
  <si>
    <t>002057</t>
  </si>
  <si>
    <t>58044</t>
  </si>
  <si>
    <t>C705</t>
  </si>
  <si>
    <t>077007</t>
  </si>
  <si>
    <t>D128</t>
  </si>
  <si>
    <t>A820</t>
  </si>
  <si>
    <t>018022</t>
  </si>
  <si>
    <t>PRATO CARNICO (UD)</t>
  </si>
  <si>
    <t>SANT'ANGELO A FASANELLA (SA)</t>
  </si>
  <si>
    <t>PORNASSIO (IM)</t>
  </si>
  <si>
    <t>PORTO MAURIZIO (IM)</t>
  </si>
  <si>
    <t>PRELA' (IM)</t>
  </si>
  <si>
    <t>RANZO (IM)</t>
  </si>
  <si>
    <t>REZZO (IM)</t>
  </si>
  <si>
    <t>RIVA LIGURE (IM)</t>
  </si>
  <si>
    <t>RIVA SANTO STEFANO (IM)</t>
  </si>
  <si>
    <t>ROCCHETTA NERVINA (IM)</t>
  </si>
  <si>
    <t>SAN BARTOLOMEO AL MARE (IM)</t>
  </si>
  <si>
    <t>LAINO BRUZIO (CS)</t>
  </si>
  <si>
    <t>SAN REMO (IM)</t>
  </si>
  <si>
    <t>89868</t>
  </si>
  <si>
    <t>M143</t>
  </si>
  <si>
    <t>001049</t>
  </si>
  <si>
    <t>07020</t>
  </si>
  <si>
    <t>SASSARI</t>
  </si>
  <si>
    <t>SS</t>
  </si>
  <si>
    <t>20</t>
  </si>
  <si>
    <t>LAPPANO (CS)</t>
  </si>
  <si>
    <t>LATTARICO (CS)</t>
  </si>
  <si>
    <t>LONGOBARDI (CS)</t>
  </si>
  <si>
    <t>LONGOBUCCO (CS)</t>
  </si>
  <si>
    <t>LUNGRO (CS)</t>
  </si>
  <si>
    <t>LUZZI (CS)</t>
  </si>
  <si>
    <t>MAIERA' (CS)</t>
  </si>
  <si>
    <t>MALITO (CS)</t>
  </si>
  <si>
    <t>SANTO STEFANO AL MARE (IM)</t>
  </si>
  <si>
    <t>B988</t>
  </si>
  <si>
    <t>065034</t>
  </si>
  <si>
    <t>84083</t>
  </si>
  <si>
    <t>C259</t>
  </si>
  <si>
    <t>MALVITO (CS)</t>
  </si>
  <si>
    <t>MANDATORICCIO (CS)</t>
  </si>
  <si>
    <t>MANGONE (CS)</t>
  </si>
  <si>
    <t>MARANO MARCHESATO (CS)</t>
  </si>
  <si>
    <t>SAN PIER D'ARENA (GE)</t>
  </si>
  <si>
    <t>SAN QUIRICO IN VAL POLCEV (GE)</t>
  </si>
  <si>
    <t>E651</t>
  </si>
  <si>
    <t>020032</t>
  </si>
  <si>
    <t>E949</t>
  </si>
  <si>
    <t>029032</t>
  </si>
  <si>
    <t>45037</t>
  </si>
  <si>
    <t>023056</t>
  </si>
  <si>
    <t>G297</t>
  </si>
  <si>
    <t>020056</t>
  </si>
  <si>
    <t>H870</t>
  </si>
  <si>
    <t>037056</t>
  </si>
  <si>
    <t>40019</t>
  </si>
  <si>
    <t>I191</t>
  </si>
  <si>
    <t>098056</t>
  </si>
  <si>
    <t>26838</t>
  </si>
  <si>
    <t>F260</t>
  </si>
  <si>
    <t>071056</t>
  </si>
  <si>
    <t>71017</t>
  </si>
  <si>
    <t>L273</t>
  </si>
  <si>
    <t>078056</t>
  </si>
  <si>
    <t>87072</t>
  </si>
  <si>
    <t>D764</t>
  </si>
  <si>
    <t>075056</t>
  </si>
  <si>
    <t>G136</t>
  </si>
  <si>
    <t>095056</t>
  </si>
  <si>
    <t>I717</t>
  </si>
  <si>
    <t>087057</t>
  </si>
  <si>
    <t>M283</t>
  </si>
  <si>
    <t>001057</t>
  </si>
  <si>
    <t>B762</t>
  </si>
  <si>
    <t>F239</t>
  </si>
  <si>
    <t>043027</t>
  </si>
  <si>
    <t>62036</t>
  </si>
  <si>
    <t>F460</t>
  </si>
  <si>
    <t>051027</t>
  </si>
  <si>
    <t>G139</t>
  </si>
  <si>
    <t>055027</t>
  </si>
  <si>
    <t>G790</t>
  </si>
  <si>
    <t>046027</t>
  </si>
  <si>
    <t>21057</t>
  </si>
  <si>
    <t>G028</t>
  </si>
  <si>
    <t>019076</t>
  </si>
  <si>
    <t>003891</t>
  </si>
  <si>
    <t>I983</t>
  </si>
  <si>
    <t>018891</t>
  </si>
  <si>
    <t>M155</t>
  </si>
  <si>
    <t>013892</t>
  </si>
  <si>
    <t>E598</t>
  </si>
  <si>
    <t>015892</t>
  </si>
  <si>
    <t>L149</t>
  </si>
  <si>
    <t>083099</t>
  </si>
  <si>
    <t>H611</t>
  </si>
  <si>
    <t>017895</t>
  </si>
  <si>
    <t>I186</t>
  </si>
  <si>
    <t>003895</t>
  </si>
  <si>
    <t>L845</t>
  </si>
  <si>
    <t>001086</t>
  </si>
  <si>
    <t>10073</t>
  </si>
  <si>
    <t>C722</t>
  </si>
  <si>
    <t>015086</t>
  </si>
  <si>
    <t>20032</t>
  </si>
  <si>
    <t>D013</t>
  </si>
  <si>
    <t>006086</t>
  </si>
  <si>
    <t>E255</t>
  </si>
  <si>
    <t>SENORBI' (CA)</t>
  </si>
  <si>
    <t>ANDORNO MICCA (BI)</t>
  </si>
  <si>
    <t>BENNA (BI)</t>
  </si>
  <si>
    <t>BIELLA (BI)</t>
  </si>
  <si>
    <t>BIOGLIO (BI)</t>
  </si>
  <si>
    <t>BORRIANA (BI)</t>
  </si>
  <si>
    <t>044026</t>
  </si>
  <si>
    <t>63025</t>
  </si>
  <si>
    <t>G418</t>
  </si>
  <si>
    <t>I859</t>
  </si>
  <si>
    <t>004821</t>
  </si>
  <si>
    <t>G350</t>
  </si>
  <si>
    <t>022159</t>
  </si>
  <si>
    <t>H552</t>
  </si>
  <si>
    <t>001159</t>
  </si>
  <si>
    <t>F411</t>
  </si>
  <si>
    <t>006159</t>
  </si>
  <si>
    <t>I645</t>
  </si>
  <si>
    <t>079159</t>
  </si>
  <si>
    <t>M030</t>
  </si>
  <si>
    <t>063072</t>
  </si>
  <si>
    <t>80048</t>
  </si>
  <si>
    <t>I262</t>
  </si>
  <si>
    <t>SETTIMO SAN PIETRO (CA)</t>
  </si>
  <si>
    <t>022833</t>
  </si>
  <si>
    <t>D164</t>
  </si>
  <si>
    <t>018833</t>
  </si>
  <si>
    <t>D743</t>
  </si>
  <si>
    <t>031833</t>
  </si>
  <si>
    <t>D838</t>
  </si>
  <si>
    <t>016833</t>
  </si>
  <si>
    <t>E175</t>
  </si>
  <si>
    <t>021833</t>
  </si>
  <si>
    <t>BAGNASCO D'ASTI (AT)</t>
  </si>
  <si>
    <t>CASSINA ALIPRANDI (MI)</t>
  </si>
  <si>
    <t>CASSINA AMATA (MI)</t>
  </si>
  <si>
    <t>TULA (SS)</t>
  </si>
  <si>
    <t>URI (SS)</t>
  </si>
  <si>
    <t>USINI (SS)</t>
  </si>
  <si>
    <t>VALLEDORIA (SS)</t>
  </si>
  <si>
    <t>PERDAXIUS (CA)</t>
  </si>
  <si>
    <t>064110</t>
  </si>
  <si>
    <t>PIMENTEL (CA)</t>
  </si>
  <si>
    <t>PIRRI (CA)</t>
  </si>
  <si>
    <t>PISCINAS (CA)</t>
  </si>
  <si>
    <t>PORTOSCUSO (CA)</t>
  </si>
  <si>
    <t>BORTIGIADAS (SS)</t>
  </si>
  <si>
    <t>BORUTTA (SS)</t>
  </si>
  <si>
    <t>BOTTIDDA (SS)</t>
  </si>
  <si>
    <t>BUDDUSO' (SS)</t>
  </si>
  <si>
    <t>BULTEI (SS)</t>
  </si>
  <si>
    <t>BULZI (SS)</t>
  </si>
  <si>
    <t>COMUNE NON IDENTIFICATO D (LE)</t>
  </si>
  <si>
    <t>COPERTINO (LE)</t>
  </si>
  <si>
    <t>CORIGLIANO D'OTRANTO (LE)</t>
  </si>
  <si>
    <t>MONTE SAN GIOVANNI IN SAB (RI)</t>
  </si>
  <si>
    <t>MONTE SANTA MARIA IN SABI (RI)</t>
  </si>
  <si>
    <t>MONTEBUONO (RI)</t>
  </si>
  <si>
    <t>MONTELEONE SABINO (RI)</t>
  </si>
  <si>
    <t>MONTENERO SABINO (RI)</t>
  </si>
  <si>
    <t>CAPITELLO (SA)</t>
  </si>
  <si>
    <t>CASAL VELINO (SA)</t>
  </si>
  <si>
    <t>CASALBUONO (SA)</t>
  </si>
  <si>
    <t>CASALETTO SPARTANO (SA)</t>
  </si>
  <si>
    <t>B433</t>
  </si>
  <si>
    <t>058019</t>
  </si>
  <si>
    <t>B687</t>
  </si>
  <si>
    <t>076019</t>
  </si>
  <si>
    <t>CANFANARO ()</t>
  </si>
  <si>
    <t>CAPODISTRIA ()</t>
  </si>
  <si>
    <t>CHERSO ()</t>
  </si>
  <si>
    <t>CITTANOVA D'ISTRIA ()</t>
  </si>
  <si>
    <t>DIGNANO D'ISTRIA ()</t>
  </si>
  <si>
    <t>ERPELLE COSINA ()</t>
  </si>
  <si>
    <t>FIANONA ()</t>
  </si>
  <si>
    <t>GIMINO ()</t>
  </si>
  <si>
    <t>GRISIGNANA ()</t>
  </si>
  <si>
    <t>ISOLA D'ISTRIA ()</t>
  </si>
  <si>
    <t>LANISCHIE ()</t>
  </si>
  <si>
    <t>MARESEGO ()</t>
  </si>
  <si>
    <t>MONTE DI CAPODISTRIA ()</t>
  </si>
  <si>
    <t>MONTONA ()</t>
  </si>
  <si>
    <t>NERESINE ()</t>
  </si>
  <si>
    <t>ORSERA ()</t>
  </si>
  <si>
    <t>OSSERO ()</t>
  </si>
  <si>
    <t>PARENZO ()</t>
  </si>
  <si>
    <t>AFGHANISTAN (I9)</t>
  </si>
  <si>
    <t>ALBANIA (I9)</t>
  </si>
  <si>
    <t>ALGERIA (I9)</t>
  </si>
  <si>
    <t>POGGIO CATINO (RI)</t>
  </si>
  <si>
    <t>POGGIO FIDONI (RI)</t>
  </si>
  <si>
    <t>CHIUSANO DI SAN DOMENICO (AV)</t>
  </si>
  <si>
    <t>COMUNE NON IDENTIFICATO D (AV)</t>
  </si>
  <si>
    <t>CONTRADA (AV)</t>
  </si>
  <si>
    <t>CONZA DELLA CAMPANIA (AV)</t>
  </si>
  <si>
    <t>DOMICELLA (AV)</t>
  </si>
  <si>
    <t>FLUMERI (AV)</t>
  </si>
  <si>
    <t>FONTANAROSA (AV)</t>
  </si>
  <si>
    <t>TRENTA (CS)</t>
  </si>
  <si>
    <t>VACCARIZZO ALBANESE (CS)</t>
  </si>
  <si>
    <t>CERIGNALE (PC)</t>
  </si>
  <si>
    <t>COLI (PC)</t>
  </si>
  <si>
    <t>BRIENZA (PZ)</t>
  </si>
  <si>
    <t>BRINDISI DI MONTAGNA (PZ)</t>
  </si>
  <si>
    <t>CALVELLO (PZ)</t>
  </si>
  <si>
    <t>CALVERA (PZ)</t>
  </si>
  <si>
    <t>CAMPOMAGGIORE (PZ)</t>
  </si>
  <si>
    <t>CANCELLARA (PZ)</t>
  </si>
  <si>
    <t>CARBONE (PZ)</t>
  </si>
  <si>
    <t>CASTELGRANDE (PZ)</t>
  </si>
  <si>
    <t>CASTELLUCCIO (PZ)</t>
  </si>
  <si>
    <t>CASTELLUCCIO INFERIORE (PZ)</t>
  </si>
  <si>
    <t>CASTELLUCCIO SUPERIORE (PZ)</t>
  </si>
  <si>
    <t>CASTELMEZZANO (PZ)</t>
  </si>
  <si>
    <t>PUOS D'ALPAGO (BL)</t>
  </si>
  <si>
    <t>QUERO (BL)</t>
  </si>
  <si>
    <t>RIVAMONTE AGORDINO (BL)</t>
  </si>
  <si>
    <t>ROCCA PIETORE (BL)</t>
  </si>
  <si>
    <t>SAN GREGORIO NELLE ALPI (BL)</t>
  </si>
  <si>
    <t>SAN NICOLO' DI COMELICO (BL)</t>
  </si>
  <si>
    <t>SAN PIETRO DI CADORE (BL)</t>
  </si>
  <si>
    <t>SAN TOMASO AGORDINO (BL)</t>
  </si>
  <si>
    <t>CASTRONUOVO SANT'ANDREA (PZ)</t>
  </si>
  <si>
    <t>I99024</t>
  </si>
  <si>
    <t>Z117</t>
  </si>
  <si>
    <t>016025</t>
  </si>
  <si>
    <t>A815</t>
  </si>
  <si>
    <t>013025</t>
  </si>
  <si>
    <t>22028</t>
  </si>
  <si>
    <t>A904</t>
  </si>
  <si>
    <t>004025</t>
  </si>
  <si>
    <t>12011</t>
  </si>
  <si>
    <t>B033</t>
  </si>
  <si>
    <t>017025</t>
  </si>
  <si>
    <t>02042</t>
  </si>
  <si>
    <t>C876</t>
  </si>
  <si>
    <t>026021</t>
  </si>
  <si>
    <t>31015</t>
  </si>
  <si>
    <t>C957</t>
  </si>
  <si>
    <t>051021</t>
  </si>
  <si>
    <t>52046</t>
  </si>
  <si>
    <t>E718</t>
  </si>
  <si>
    <t>004021</t>
  </si>
  <si>
    <t>12074</t>
  </si>
  <si>
    <t>A798</t>
  </si>
  <si>
    <t>090021</t>
  </si>
  <si>
    <t>07023</t>
  </si>
  <si>
    <t>B378</t>
  </si>
  <si>
    <t>079021</t>
  </si>
  <si>
    <t>058021</t>
  </si>
  <si>
    <t>00010</t>
  </si>
  <si>
    <t>B932</t>
  </si>
  <si>
    <t>064021</t>
  </si>
  <si>
    <t>B997</t>
  </si>
  <si>
    <t>005021</t>
  </si>
  <si>
    <t>MONZA (MI)</t>
  </si>
  <si>
    <t>MORIMONDO (MI)</t>
  </si>
  <si>
    <t>MORSENCHIO (MI)</t>
  </si>
  <si>
    <t>COMUNE NON IDENTIFICATO D (KR)</t>
  </si>
  <si>
    <t>RIMINI (FO)</t>
  </si>
  <si>
    <t>ROCCA SAN CASCIANO (FO)</t>
  </si>
  <si>
    <t>RONCOFREDDO (FO)</t>
  </si>
  <si>
    <t>ROVERSANO (FO)</t>
  </si>
  <si>
    <t>SALUDECIO (FO)</t>
  </si>
  <si>
    <t>SAN CLEMENTE (FO)</t>
  </si>
  <si>
    <t>PABILLONIS (CA)</t>
  </si>
  <si>
    <t>PAULI ARBAREI (CA)</t>
  </si>
  <si>
    <t>C691</t>
  </si>
  <si>
    <t>003054</t>
  </si>
  <si>
    <t>28034</t>
  </si>
  <si>
    <t>065054</t>
  </si>
  <si>
    <t>D832</t>
  </si>
  <si>
    <t>CASTELSARACENO (PZ)</t>
  </si>
  <si>
    <t>078016</t>
  </si>
  <si>
    <t>FILIANO (PZ)</t>
  </si>
  <si>
    <t>FORENZA (PZ)</t>
  </si>
  <si>
    <t>FRANCAVILLA IN SINNI (PZ)</t>
  </si>
  <si>
    <t>CARFIZZI (KR)</t>
  </si>
  <si>
    <t>CASABONA (KR)</t>
  </si>
  <si>
    <t>CASTELSILANO (KR)</t>
  </si>
  <si>
    <t>CERENZIA (KR)</t>
  </si>
  <si>
    <t>CIRO' (KR)</t>
  </si>
  <si>
    <t>CIRO' MARINA (KR)</t>
  </si>
  <si>
    <t>TREMOSINE (BS)</t>
  </si>
  <si>
    <t>TRENZANO (BS)</t>
  </si>
  <si>
    <t>TREVISO BRESCIANO (BS)</t>
  </si>
  <si>
    <t>URAGO D'OGLIO (BS)</t>
  </si>
  <si>
    <t>PORTOLE ()</t>
  </si>
  <si>
    <t>ROVIGNO D'ISTRIA ()</t>
  </si>
  <si>
    <t>ROZZO ()</t>
  </si>
  <si>
    <t>SANVINCENTI ()</t>
  </si>
  <si>
    <t>UMAGO ()</t>
  </si>
  <si>
    <t>86012</t>
  </si>
  <si>
    <t>MONTOPOLI DI SABINA (RI)</t>
  </si>
  <si>
    <t>MORRO REATINO (RI)</t>
  </si>
  <si>
    <t>NESPOLO (RI)</t>
  </si>
  <si>
    <t>OLIVETO IN SABINA (RI)</t>
  </si>
  <si>
    <t>MACOMER (NU)</t>
  </si>
  <si>
    <t>MAGOMADAS (NU)</t>
  </si>
  <si>
    <t>VALDARSA ()</t>
  </si>
  <si>
    <t>VALLE D'ISTRIA ()</t>
  </si>
  <si>
    <t>VERTENEGLIO ()</t>
  </si>
  <si>
    <t>VILLA DECANI ()</t>
  </si>
  <si>
    <t>VISIGNANO D'ISTRIA ()</t>
  </si>
  <si>
    <t>VISINADA ()</t>
  </si>
  <si>
    <t>BAGNO (AQ)</t>
  </si>
  <si>
    <t>BALSORANO (AQ)</t>
  </si>
  <si>
    <t>BARETE (AQ)</t>
  </si>
  <si>
    <t>BARISCIANO (AQ)</t>
  </si>
  <si>
    <t>BARREA (AQ)</t>
  </si>
  <si>
    <t>079050</t>
  </si>
  <si>
    <t>082050</t>
  </si>
  <si>
    <t>F544</t>
  </si>
  <si>
    <t>091050</t>
  </si>
  <si>
    <t>F933</t>
  </si>
  <si>
    <t>090050</t>
  </si>
  <si>
    <t>07033</t>
  </si>
  <si>
    <t>G156</t>
  </si>
  <si>
    <t>070050</t>
  </si>
  <si>
    <t>86037</t>
  </si>
  <si>
    <t>COTRONEI (KR)</t>
  </si>
  <si>
    <t>CROTONE (KR)</t>
  </si>
  <si>
    <t>CRUCOLI (KR)</t>
  </si>
  <si>
    <t>CUTRO (KR)</t>
  </si>
  <si>
    <t>MONTEFORTINO (AP)</t>
  </si>
  <si>
    <t>MONTEGALLO (AP)</t>
  </si>
  <si>
    <t>MONTEGIORGIO (AP)</t>
  </si>
  <si>
    <t>CASTELVETERE SUL CALORE (AV)</t>
  </si>
  <si>
    <t>CERVINARA (AV)</t>
  </si>
  <si>
    <t>CESINALI (AV)</t>
  </si>
  <si>
    <t>CHIANCHE (AV)</t>
  </si>
  <si>
    <t>COMUNE NON IDENTIFICATO D (PC)</t>
  </si>
  <si>
    <t>CORTE BRUGNATELLA (PC)</t>
  </si>
  <si>
    <t>CORTEMAGGIORE (PC)</t>
  </si>
  <si>
    <t>FARINI (PC)</t>
  </si>
  <si>
    <t>FERRIERE (PC)</t>
  </si>
  <si>
    <t>FIORENZUOLA D'ARDA (PC)</t>
  </si>
  <si>
    <t>GAZZOLA (PC)</t>
  </si>
  <si>
    <t>GOSSOLENGO (PC)</t>
  </si>
  <si>
    <t>GRAGNANO TREBBIENSE (PC)</t>
  </si>
  <si>
    <t>GROPPARELLO (PC)</t>
  </si>
  <si>
    <t>LUGAGNANO VAL D'ARDA (PC)</t>
  </si>
  <si>
    <t>MONCUCCO DI MONZA (MI)</t>
  </si>
  <si>
    <t>MONCUCCO VECCHIO (MI)</t>
  </si>
  <si>
    <t>MONGIARDINO SILLARO (MI)</t>
  </si>
  <si>
    <t>MONTANASO LOMBARDO (MI)</t>
  </si>
  <si>
    <t>MONTESIRO (MI)</t>
  </si>
  <si>
    <t>LISSAGO (VA)</t>
  </si>
  <si>
    <t>LONATE CEPPINO (VA)</t>
  </si>
  <si>
    <t>MULAZZANO (MI)</t>
  </si>
  <si>
    <t>MUSOCCO (MI)</t>
  </si>
  <si>
    <t>NERVIANO (MI)</t>
  </si>
  <si>
    <t>NIGUARDA (MI)</t>
  </si>
  <si>
    <t>NOSATE (MI)</t>
  </si>
  <si>
    <t>NOSEDO (MI)</t>
  </si>
  <si>
    <t>NOVA MILANESE (MI)</t>
  </si>
  <si>
    <t>REGGIO EMILIA (RE)</t>
  </si>
  <si>
    <t>REGGIOLO (RE)</t>
  </si>
  <si>
    <t>RIO SALICETO (RE)</t>
  </si>
  <si>
    <t>ROLO (RE)</t>
  </si>
  <si>
    <t>RUBIERA (RE)</t>
  </si>
  <si>
    <t>SAN MARTINO IN RIO (RE)</t>
  </si>
  <si>
    <t>CORRIDONIA (MC)</t>
  </si>
  <si>
    <t>ESANATOGLIA (MC)</t>
  </si>
  <si>
    <t>FIASTRA (MC)</t>
  </si>
  <si>
    <t>FIORDIMONTE (MC)</t>
  </si>
  <si>
    <t>072024</t>
  </si>
  <si>
    <t>001045</t>
  </si>
  <si>
    <t>B305</t>
  </si>
  <si>
    <t>015045</t>
  </si>
  <si>
    <t>20050</t>
  </si>
  <si>
    <t>B501</t>
  </si>
  <si>
    <t>003045</t>
  </si>
  <si>
    <t>C365</t>
  </si>
  <si>
    <t>B205</t>
  </si>
  <si>
    <t>022036</t>
  </si>
  <si>
    <t>38031</t>
  </si>
  <si>
    <t>B514</t>
  </si>
  <si>
    <t>017036</t>
  </si>
  <si>
    <t>B676</t>
  </si>
  <si>
    <t>082036</t>
  </si>
  <si>
    <t>90024</t>
  </si>
  <si>
    <t>D907</t>
  </si>
  <si>
    <t>062036</t>
  </si>
  <si>
    <t>E034</t>
  </si>
  <si>
    <t>021036</t>
  </si>
  <si>
    <t>39024</t>
  </si>
  <si>
    <t>E069</t>
  </si>
  <si>
    <t>103036</t>
  </si>
  <si>
    <t>E269</t>
  </si>
  <si>
    <t>007036</t>
  </si>
  <si>
    <t>E369</t>
  </si>
  <si>
    <t>G194</t>
  </si>
  <si>
    <t>030106</t>
  </si>
  <si>
    <t>I405</t>
  </si>
  <si>
    <t>019106</t>
  </si>
  <si>
    <t>L225</t>
  </si>
  <si>
    <t>001107</t>
  </si>
  <si>
    <t>10084</t>
  </si>
  <si>
    <t>D725</t>
  </si>
  <si>
    <t>016107</t>
  </si>
  <si>
    <t>D903</t>
  </si>
  <si>
    <t>013107</t>
  </si>
  <si>
    <t>D974</t>
  </si>
  <si>
    <t>022107</t>
  </si>
  <si>
    <t>E658</t>
  </si>
  <si>
    <t>003107</t>
  </si>
  <si>
    <t>002107</t>
  </si>
  <si>
    <t>13017</t>
  </si>
  <si>
    <t>L045</t>
  </si>
  <si>
    <t>012894</t>
  </si>
  <si>
    <t>L341</t>
  </si>
  <si>
    <t>013895</t>
  </si>
  <si>
    <t>E702</t>
  </si>
  <si>
    <t>015895</t>
  </si>
  <si>
    <t>F099</t>
  </si>
  <si>
    <t>022895</t>
  </si>
  <si>
    <t>H066</t>
  </si>
  <si>
    <t>H667</t>
  </si>
  <si>
    <t>019900</t>
  </si>
  <si>
    <t>H965</t>
  </si>
  <si>
    <t>054900</t>
  </si>
  <si>
    <t>I521</t>
  </si>
  <si>
    <t>F069</t>
  </si>
  <si>
    <t>C144</t>
  </si>
  <si>
    <t>GAZZANO (RE)</t>
  </si>
  <si>
    <t>GUALTIERI (RE)</t>
  </si>
  <si>
    <t>GUASTALLA (RE)</t>
  </si>
  <si>
    <t>LIGONCHIO (RE)</t>
  </si>
  <si>
    <t>LUZZARA (RE)</t>
  </si>
  <si>
    <t>MONTECCHIO EMILIA (RE)</t>
  </si>
  <si>
    <t>NOVELLARA (RE)</t>
  </si>
  <si>
    <t>POVIGLIO (RE)</t>
  </si>
  <si>
    <t>QUATTRO CASTELLA (RE)</t>
  </si>
  <si>
    <t>RAMISETO (RE)</t>
  </si>
  <si>
    <t>GALLICCHIO (PZ)</t>
  </si>
  <si>
    <t>GENZANO DI LUCANIA (PZ)</t>
  </si>
  <si>
    <t>GINESTRA (PZ)</t>
  </si>
  <si>
    <t>GRUMENTO NOVA (PZ)</t>
  </si>
  <si>
    <t>MIRABELLO SAN BERNARDINO (MI)</t>
  </si>
  <si>
    <t>MISINTO (MI)</t>
  </si>
  <si>
    <t>F449</t>
  </si>
  <si>
    <t>079096</t>
  </si>
  <si>
    <t>016154</t>
  </si>
  <si>
    <t>G975</t>
  </si>
  <si>
    <t>013101</t>
  </si>
  <si>
    <t>D579</t>
  </si>
  <si>
    <t>004101</t>
  </si>
  <si>
    <t>E251</t>
  </si>
  <si>
    <t>012101</t>
  </si>
  <si>
    <t>F134</t>
  </si>
  <si>
    <t>018101</t>
  </si>
  <si>
    <t>F739</t>
  </si>
  <si>
    <t>005101</t>
  </si>
  <si>
    <t>I076</t>
  </si>
  <si>
    <t>F952</t>
  </si>
  <si>
    <t>018106</t>
  </si>
  <si>
    <t>M162</t>
  </si>
  <si>
    <t>001187</t>
  </si>
  <si>
    <t>G477</t>
  </si>
  <si>
    <r>
      <t>Articolo 5, comma 2, lett. B</t>
    </r>
    <r>
      <rPr>
        <sz val="24"/>
        <rFont val="Arial"/>
        <family val="2"/>
      </rPr>
      <t xml:space="preserve">:prestiti agevolati ad ammortamento quinquennale per le esigenze di esercizio dell'anno in cui si è verificato  </t>
    </r>
  </si>
  <si>
    <t>DATI AZIENDALI</t>
  </si>
  <si>
    <t>PRODUZIONE ORDINARIA ULTIMO TRIENNIO</t>
  </si>
  <si>
    <t>Descrizione</t>
  </si>
  <si>
    <t>Unitaria</t>
  </si>
  <si>
    <t>unitario</t>
  </si>
  <si>
    <t xml:space="preserve">ordinario </t>
  </si>
  <si>
    <t>(q/Ha)</t>
  </si>
  <si>
    <t>(€/q)</t>
  </si>
  <si>
    <t xml:space="preserve"> (€)</t>
  </si>
  <si>
    <r>
      <t xml:space="preserve">    Superficie </t>
    </r>
    <r>
      <rPr>
        <b/>
        <sz val="9"/>
        <rFont val="Tahoma"/>
        <family val="2"/>
      </rPr>
      <t xml:space="preserve"> 2</t>
    </r>
  </si>
  <si>
    <r>
      <t xml:space="preserve">Produzione     </t>
    </r>
    <r>
      <rPr>
        <b/>
        <sz val="9"/>
        <rFont val="Tahoma"/>
        <family val="2"/>
      </rPr>
      <t>3</t>
    </r>
  </si>
  <si>
    <r>
      <t xml:space="preserve">      Valore</t>
    </r>
    <r>
      <rPr>
        <b/>
        <sz val="9"/>
        <rFont val="Tahoma"/>
        <family val="2"/>
      </rPr>
      <t xml:space="preserve">          5</t>
    </r>
  </si>
  <si>
    <t xml:space="preserve">QUADRO B: SEZIONE B)  Ordinamento Colturale e parametri ettaro - coltura  per la  determinazione del  prestito </t>
  </si>
  <si>
    <t xml:space="preserve">quinquennale  agevolato: </t>
  </si>
  <si>
    <t>-  per le  necessità di  conduzione:</t>
  </si>
  <si>
    <t>Colture</t>
  </si>
  <si>
    <t>Sup.</t>
  </si>
  <si>
    <t xml:space="preserve">      Parametri       </t>
  </si>
  <si>
    <t xml:space="preserve">Importo ammissibile  </t>
  </si>
  <si>
    <t>utilizzata</t>
  </si>
  <si>
    <t>ettaro coltura</t>
  </si>
  <si>
    <t>prestito per esigenze</t>
  </si>
  <si>
    <t>S.A.U.</t>
  </si>
  <si>
    <t>di conduzione</t>
  </si>
  <si>
    <t>Importo per le necessità di conduzione (euro):</t>
  </si>
  <si>
    <t xml:space="preserve"> TOTALE A</t>
  </si>
  <si>
    <t>- per rate di prestito o mutui agrari scaduti:</t>
  </si>
  <si>
    <t>Istituto</t>
  </si>
  <si>
    <t>Scadenza</t>
  </si>
  <si>
    <t>Importo euro</t>
  </si>
  <si>
    <t>TOTALE B</t>
  </si>
  <si>
    <t>Totale prestito quinquennale agevolato art. 5 comma 2, lett.B (euro)</t>
  </si>
  <si>
    <t>TOTALE A+B</t>
  </si>
  <si>
    <t>TARE ED INCOLTI</t>
  </si>
  <si>
    <t>GRIMALDI (CS)</t>
  </si>
  <si>
    <t>GRISOLIA (CS)</t>
  </si>
  <si>
    <t>GRISOLIA CIPOLLINA (CS)</t>
  </si>
  <si>
    <t>GUARDIA PIEMONTESE (CS)</t>
  </si>
  <si>
    <t>GUARDIA PIEMONTESE TERME (CS)</t>
  </si>
  <si>
    <t>LAGO (CS)</t>
  </si>
  <si>
    <t>LAINO BORGO (CS)</t>
  </si>
  <si>
    <t>091067</t>
  </si>
  <si>
    <t>G147</t>
  </si>
  <si>
    <t>064067</t>
  </si>
  <si>
    <t>83014</t>
  </si>
  <si>
    <t>G165</t>
  </si>
  <si>
    <t>030067</t>
  </si>
  <si>
    <t>33025</t>
  </si>
  <si>
    <t>G198</t>
  </si>
  <si>
    <t>LAINO CASTELLO (CS)</t>
  </si>
  <si>
    <t>LISSONE (MI)</t>
  </si>
  <si>
    <t>LIVRAGA (MI)</t>
  </si>
  <si>
    <t>LOCATE DI TRIULZI (MI)</t>
  </si>
  <si>
    <t>LODI (MI)</t>
  </si>
  <si>
    <t>097067</t>
  </si>
  <si>
    <t>23828</t>
  </si>
  <si>
    <t>059020</t>
  </si>
  <si>
    <t>H076</t>
  </si>
  <si>
    <t>M041</t>
  </si>
  <si>
    <t>71045</t>
  </si>
  <si>
    <t>G131</t>
  </si>
  <si>
    <t>36021</t>
  </si>
  <si>
    <t>A627</t>
  </si>
  <si>
    <t>004011</t>
  </si>
  <si>
    <t>A629</t>
  </si>
  <si>
    <t>028011</t>
  </si>
  <si>
    <t>35041</t>
  </si>
  <si>
    <t>A714</t>
  </si>
  <si>
    <t>082011</t>
  </si>
  <si>
    <t>A946</t>
  </si>
  <si>
    <t>097011</t>
  </si>
  <si>
    <t>23892</t>
  </si>
  <si>
    <t>B261</t>
  </si>
  <si>
    <t>L233</t>
  </si>
  <si>
    <t>001148</t>
  </si>
  <si>
    <t>10035</t>
  </si>
  <si>
    <t>F067</t>
  </si>
  <si>
    <t>022067</t>
  </si>
  <si>
    <t>C994</t>
  </si>
  <si>
    <t>006067</t>
  </si>
  <si>
    <t>D447</t>
  </si>
  <si>
    <t>003067</t>
  </si>
  <si>
    <t>LIMBIATE (MI)</t>
  </si>
  <si>
    <t>LIMITO (MI)</t>
  </si>
  <si>
    <t>LAMBRUGO (CO)</t>
  </si>
  <si>
    <t>LANZO D'INTELVI (CO)</t>
  </si>
  <si>
    <t>LAORCA (CO)</t>
  </si>
  <si>
    <t>LASNIGO (CO)</t>
  </si>
  <si>
    <t>LECCO (CO)</t>
  </si>
  <si>
    <t>LEMNA (CO)</t>
  </si>
  <si>
    <t>LENNO (CO)</t>
  </si>
  <si>
    <t>LEZZA (CO)</t>
  </si>
  <si>
    <t>LEZZENO (CO)</t>
  </si>
  <si>
    <t>LIERNA (CO)</t>
  </si>
  <si>
    <t>LIETO COLLE (CO)</t>
  </si>
  <si>
    <t>LIMIDO COMASCO (CO)</t>
  </si>
  <si>
    <t>84033</t>
  </si>
  <si>
    <t>F625</t>
  </si>
  <si>
    <t>092076</t>
  </si>
  <si>
    <t>09029</t>
  </si>
  <si>
    <t>I705</t>
  </si>
  <si>
    <t>080076</t>
  </si>
  <si>
    <t>I132</t>
  </si>
  <si>
    <t>091076</t>
  </si>
  <si>
    <t>I329</t>
  </si>
  <si>
    <t>CALVAGESE DELLA RIVIERA (BS)</t>
  </si>
  <si>
    <t>CALVISANO (BS)</t>
  </si>
  <si>
    <t>CAMIGNONE (BS)</t>
  </si>
  <si>
    <t>CAMPOVERDE (BS)</t>
  </si>
  <si>
    <t>CAPO DI PONTE (BS)</t>
  </si>
  <si>
    <t>CAPOVALLE (BS)</t>
  </si>
  <si>
    <t>CAPRIANO DEL COLLE (BS)</t>
  </si>
  <si>
    <t>FRONTIGNANO (BS)</t>
  </si>
  <si>
    <t>GAMBARA (BS)</t>
  </si>
  <si>
    <t>GARDONE RIVIERA (BS)</t>
  </si>
  <si>
    <t>VALDOBBIADENE (TV)</t>
  </si>
  <si>
    <t>VAZZOLA (TV)</t>
  </si>
  <si>
    <t>I508</t>
  </si>
  <si>
    <t>015221</t>
  </si>
  <si>
    <t>091804</t>
  </si>
  <si>
    <t>F800</t>
  </si>
  <si>
    <t>I99804</t>
  </si>
  <si>
    <t>SCILLA (RC)</t>
  </si>
  <si>
    <t>SEMINARA (RC)</t>
  </si>
  <si>
    <t>SERRATA (RC)</t>
  </si>
  <si>
    <t>SIDERNO (RC)</t>
  </si>
  <si>
    <t>SINOPOLI (RC)</t>
  </si>
  <si>
    <t>STAITI (RC)</t>
  </si>
  <si>
    <t>STIGNANO (RC)</t>
  </si>
  <si>
    <t>RIPI (FR)</t>
  </si>
  <si>
    <t>ROCCADARCE (FR)</t>
  </si>
  <si>
    <t>ROCCAGUGLIELMA (FR)</t>
  </si>
  <si>
    <t>ROCCASECCA (FR)</t>
  </si>
  <si>
    <t>SAN BIAGIO SARACINISCO (FR)</t>
  </si>
  <si>
    <t>SAN DONATO VAL DI COMINO (FR)</t>
  </si>
  <si>
    <t>SAN GIORGIO A LIRI (FR)</t>
  </si>
  <si>
    <t>SAN GIOVANNI INCARICO (FR)</t>
  </si>
  <si>
    <t>SAN PIETRO IN CUROLIS (FR)</t>
  </si>
  <si>
    <t>PELLARO (RC)</t>
  </si>
  <si>
    <t>PLACANICA (RC)</t>
  </si>
  <si>
    <t>PLATI' (RC)</t>
  </si>
  <si>
    <t>PODARGONI (RC)</t>
  </si>
  <si>
    <t>POLISTENA (RC)</t>
  </si>
  <si>
    <t>PORTIGLIOLA (RC)</t>
  </si>
  <si>
    <t>RADICENA (RC)</t>
  </si>
  <si>
    <t>REGGIO CALABRIA (RC)</t>
  </si>
  <si>
    <t>RIACE (RC)</t>
  </si>
  <si>
    <t>013183</t>
  </si>
  <si>
    <t>G556</t>
  </si>
  <si>
    <t>004183</t>
  </si>
  <si>
    <t>H362</t>
  </si>
  <si>
    <t>022183</t>
  </si>
  <si>
    <t>38089</t>
  </si>
  <si>
    <t>I964</t>
  </si>
  <si>
    <t>017183</t>
  </si>
  <si>
    <t>C698</t>
  </si>
  <si>
    <t>001183</t>
  </si>
  <si>
    <t>61020</t>
  </si>
  <si>
    <t>A493</t>
  </si>
  <si>
    <t>035003</t>
  </si>
  <si>
    <t>42031</t>
  </si>
  <si>
    <t>083085</t>
  </si>
  <si>
    <t>012803</t>
  </si>
  <si>
    <t>Z146</t>
  </si>
  <si>
    <t>016056</t>
  </si>
  <si>
    <t>B803</t>
  </si>
  <si>
    <t>013056</t>
  </si>
  <si>
    <t>022056</t>
  </si>
  <si>
    <t>38040</t>
  </si>
  <si>
    <t>C467</t>
  </si>
  <si>
    <t>012056</t>
  </si>
  <si>
    <t>D144</t>
  </si>
  <si>
    <t>003056</t>
  </si>
  <si>
    <t>28035</t>
  </si>
  <si>
    <t>10063</t>
  </si>
  <si>
    <t>G463</t>
  </si>
  <si>
    <t>013184</t>
  </si>
  <si>
    <t>G665</t>
  </si>
  <si>
    <t>017146</t>
  </si>
  <si>
    <t>G815</t>
  </si>
  <si>
    <t>004042</t>
  </si>
  <si>
    <t>B755</t>
  </si>
  <si>
    <t>012042</t>
  </si>
  <si>
    <t>21053</t>
  </si>
  <si>
    <t>C139</t>
  </si>
  <si>
    <t>003042</t>
  </si>
  <si>
    <t>C149</t>
  </si>
  <si>
    <t>002042</t>
  </si>
  <si>
    <t>13043</t>
  </si>
  <si>
    <t>C680</t>
  </si>
  <si>
    <t>019042</t>
  </si>
  <si>
    <t>26034</t>
  </si>
  <si>
    <t>D370</t>
  </si>
  <si>
    <t>028042</t>
  </si>
  <si>
    <t>E145</t>
  </si>
  <si>
    <t>061042</t>
  </si>
  <si>
    <t>81046</t>
  </si>
  <si>
    <t>E158</t>
  </si>
  <si>
    <t>023042</t>
  </si>
  <si>
    <t>E489</t>
  </si>
  <si>
    <t>063042</t>
  </si>
  <si>
    <t>E954</t>
  </si>
  <si>
    <t>092042</t>
  </si>
  <si>
    <t>09024</t>
  </si>
  <si>
    <t>MARIANO AL BREMBO (BG)</t>
  </si>
  <si>
    <t>MARTINENGO (BG)</t>
  </si>
  <si>
    <t>MASSARI MELZI (BG)</t>
  </si>
  <si>
    <t>STATI UNITI D'AMERICA (I9)</t>
  </si>
  <si>
    <t>SOMMATINO (CL)</t>
  </si>
  <si>
    <t>SUTERA (CL)</t>
  </si>
  <si>
    <t>I258</t>
  </si>
  <si>
    <t>001256</t>
  </si>
  <si>
    <t>I296</t>
  </si>
  <si>
    <t>001257</t>
  </si>
  <si>
    <t>10026</t>
  </si>
  <si>
    <t>I327</t>
  </si>
  <si>
    <t>I99257</t>
  </si>
  <si>
    <t>Z320</t>
  </si>
  <si>
    <t>G197</t>
  </si>
  <si>
    <t>003121</t>
  </si>
  <si>
    <t>G809</t>
  </si>
  <si>
    <t>018121</t>
  </si>
  <si>
    <t>H246</t>
  </si>
  <si>
    <t>065121</t>
  </si>
  <si>
    <t>H977</t>
  </si>
  <si>
    <t>012121</t>
  </si>
  <si>
    <t>21048</t>
  </si>
  <si>
    <t>I793</t>
  </si>
  <si>
    <t>024121</t>
  </si>
  <si>
    <t>M194</t>
  </si>
  <si>
    <t>090089</t>
  </si>
  <si>
    <t>M290</t>
  </si>
  <si>
    <t>023089</t>
  </si>
  <si>
    <t>37067</t>
  </si>
  <si>
    <t>L567</t>
  </si>
  <si>
    <t>026089</t>
  </si>
  <si>
    <t>L706</t>
  </si>
  <si>
    <t>075089</t>
  </si>
  <si>
    <t>73058</t>
  </si>
  <si>
    <t>DUSINO (AT)</t>
  </si>
  <si>
    <t>DUSINO SAN MICHELE (AT)</t>
  </si>
  <si>
    <t>FILADELFIA (VV)</t>
  </si>
  <si>
    <t>FILANDARI (VV)</t>
  </si>
  <si>
    <t>FILOGASO (VV)</t>
  </si>
  <si>
    <t>FRANCAVILLA ANGITOLA (VV)</t>
  </si>
  <si>
    <t>FRANCICA (VV)</t>
  </si>
  <si>
    <t>GEROCARNE (VV)</t>
  </si>
  <si>
    <t>IONADI (VV)</t>
  </si>
  <si>
    <t>JOPPOLO (VV)</t>
  </si>
  <si>
    <t>LIMBADI (VV)</t>
  </si>
  <si>
    <t>MAIERATO (VV)</t>
  </si>
  <si>
    <t>MILETO (VV)</t>
  </si>
  <si>
    <t>MONGIANA (VV)</t>
  </si>
  <si>
    <t>012815</t>
  </si>
  <si>
    <t>A917</t>
  </si>
  <si>
    <t>EGITTO (I9)</t>
  </si>
  <si>
    <t>E337</t>
  </si>
  <si>
    <t>001042</t>
  </si>
  <si>
    <t>B279</t>
  </si>
  <si>
    <t>006042</t>
  </si>
  <si>
    <t>G217</t>
  </si>
  <si>
    <t>061071</t>
  </si>
  <si>
    <t>TAVARNELLE VAL DI PESA (FI)</t>
  </si>
  <si>
    <t>VAGLIA (FI)</t>
  </si>
  <si>
    <t>VAIANO (FI)</t>
  </si>
  <si>
    <t>VERNIO (FI)</t>
  </si>
  <si>
    <t>VICCHIO (FI)</t>
  </si>
  <si>
    <t>VALVERDE (CT)</t>
  </si>
  <si>
    <t>VIAGRANDE (CT)</t>
  </si>
  <si>
    <t>VIZZINI (CT)</t>
  </si>
  <si>
    <t>ZAFFERANA ETNEA (CT)</t>
  </si>
  <si>
    <t>AGIRA (EN)</t>
  </si>
  <si>
    <t>AIDONE (EN)</t>
  </si>
  <si>
    <t>C265</t>
  </si>
  <si>
    <t>060020</t>
  </si>
  <si>
    <t>C177</t>
  </si>
  <si>
    <t>056020</t>
  </si>
  <si>
    <t>C447</t>
  </si>
  <si>
    <t>008020</t>
  </si>
  <si>
    <t>64028</t>
  </si>
  <si>
    <t>I741</t>
  </si>
  <si>
    <t>64100</t>
  </si>
  <si>
    <t>L103</t>
  </si>
  <si>
    <t>L207</t>
  </si>
  <si>
    <t>L295</t>
  </si>
  <si>
    <t>64018</t>
  </si>
  <si>
    <t>L307</t>
  </si>
  <si>
    <t>64049</t>
  </si>
  <si>
    <t>L314</t>
  </si>
  <si>
    <t>L597</t>
  </si>
  <si>
    <t>64014</t>
  </si>
  <si>
    <t>E989</t>
  </si>
  <si>
    <t>L619</t>
  </si>
  <si>
    <t>65020</t>
  </si>
  <si>
    <t>PE</t>
  </si>
  <si>
    <t>A008</t>
  </si>
  <si>
    <t>A120</t>
  </si>
  <si>
    <t>A945</t>
  </si>
  <si>
    <t>023027</t>
  </si>
  <si>
    <t>37044</t>
  </si>
  <si>
    <t>C890</t>
  </si>
  <si>
    <t>098027</t>
  </si>
  <si>
    <t>D868</t>
  </si>
  <si>
    <t>096027</t>
  </si>
  <si>
    <t>13874</t>
  </si>
  <si>
    <t>RIVOLTO (UD)</t>
  </si>
  <si>
    <t>RODDA (UD)</t>
  </si>
  <si>
    <t>RONCHIS (UD)</t>
  </si>
  <si>
    <t>RUDA (UD)</t>
  </si>
  <si>
    <t>SAN DANIELE DEL FRIULI (UD)</t>
  </si>
  <si>
    <t>SAN GIORGIO DI NOGARO (UD)</t>
  </si>
  <si>
    <t>SAN GIOVANNI AL NATISONE (UD)</t>
  </si>
  <si>
    <t>A430</t>
  </si>
  <si>
    <t>25085</t>
  </si>
  <si>
    <t>D940</t>
  </si>
  <si>
    <t>079077</t>
  </si>
  <si>
    <t>A639</t>
  </si>
  <si>
    <t>049004</t>
  </si>
  <si>
    <t>57031</t>
  </si>
  <si>
    <t>B669</t>
  </si>
  <si>
    <t>059004</t>
  </si>
  <si>
    <t>04021</t>
  </si>
  <si>
    <t>C104</t>
  </si>
  <si>
    <t>099004</t>
  </si>
  <si>
    <t>47855</t>
  </si>
  <si>
    <t>D961</t>
  </si>
  <si>
    <t>032004</t>
  </si>
  <si>
    <t>34018</t>
  </si>
  <si>
    <t>D324</t>
  </si>
  <si>
    <t>015004</t>
  </si>
  <si>
    <t>20040</t>
  </si>
  <si>
    <t>A096</t>
  </si>
  <si>
    <t>018004</t>
  </si>
  <si>
    <t>27010</t>
  </si>
  <si>
    <t>A175</t>
  </si>
  <si>
    <t>01034</t>
  </si>
  <si>
    <t>D711</t>
  </si>
  <si>
    <t>027015</t>
  </si>
  <si>
    <t>D740</t>
  </si>
  <si>
    <t>040015</t>
  </si>
  <si>
    <t>H914</t>
  </si>
  <si>
    <t>051036</t>
  </si>
  <si>
    <t>52017</t>
  </si>
  <si>
    <t>I952</t>
  </si>
  <si>
    <t>080036</t>
  </si>
  <si>
    <t>D975</t>
  </si>
  <si>
    <t>083036</t>
  </si>
  <si>
    <t>98025</t>
  </si>
  <si>
    <t>E374</t>
  </si>
  <si>
    <t>004036</t>
  </si>
  <si>
    <t>B489</t>
  </si>
  <si>
    <t>012036</t>
  </si>
  <si>
    <t>SALA BIELLESE (BI)</t>
  </si>
  <si>
    <t>SALUSSOLA (BI)</t>
  </si>
  <si>
    <t>094031</t>
  </si>
  <si>
    <t>G486</t>
  </si>
  <si>
    <t>036031</t>
  </si>
  <si>
    <t>41027</t>
  </si>
  <si>
    <t>G649</t>
  </si>
  <si>
    <t>051031</t>
  </si>
  <si>
    <t>52014</t>
  </si>
  <si>
    <t>G879</t>
  </si>
  <si>
    <t>FORNI DI SOTTO (UD)</t>
  </si>
  <si>
    <t>A911</t>
  </si>
  <si>
    <t>082019</t>
  </si>
  <si>
    <t>90043</t>
  </si>
  <si>
    <t>B556</t>
  </si>
  <si>
    <t>005019</t>
  </si>
  <si>
    <t>B707</t>
  </si>
  <si>
    <t>IFNI (S9)</t>
  </si>
  <si>
    <t>INDIA (I9)</t>
  </si>
  <si>
    <t>INDONESIA (I9)</t>
  </si>
  <si>
    <t>IRAN (I9)</t>
  </si>
  <si>
    <t>IRAQ (I9)</t>
  </si>
  <si>
    <t>IRIAN OCCIDENTALE (S9)</t>
  </si>
  <si>
    <t>IRLANDA=EIRE (I9)</t>
  </si>
  <si>
    <t>06065</t>
  </si>
  <si>
    <t>Sedano</t>
  </si>
  <si>
    <t>Segale</t>
  </si>
  <si>
    <t>029814</t>
  </si>
  <si>
    <t>L918</t>
  </si>
  <si>
    <t>031815</t>
  </si>
  <si>
    <t>A715</t>
  </si>
  <si>
    <t>013815</t>
  </si>
  <si>
    <t>A748</t>
  </si>
  <si>
    <t>003815</t>
  </si>
  <si>
    <t>A862</t>
  </si>
  <si>
    <t>L858</t>
  </si>
  <si>
    <t>015060</t>
  </si>
  <si>
    <t>C014</t>
  </si>
  <si>
    <t>017060</t>
  </si>
  <si>
    <t>C925</t>
  </si>
  <si>
    <t>018060</t>
  </si>
  <si>
    <t>B824</t>
  </si>
  <si>
    <t>002060</t>
  </si>
  <si>
    <t>13052</t>
  </si>
  <si>
    <t>030060</t>
  </si>
  <si>
    <t>F275</t>
  </si>
  <si>
    <t>019060</t>
  </si>
  <si>
    <t>F761</t>
  </si>
  <si>
    <t>028060</t>
  </si>
  <si>
    <t>35100</t>
  </si>
  <si>
    <t>G224</t>
  </si>
  <si>
    <t>061060</t>
  </si>
  <si>
    <t>81052</t>
  </si>
  <si>
    <t>G661</t>
  </si>
  <si>
    <t>026060</t>
  </si>
  <si>
    <t>G909</t>
  </si>
  <si>
    <t>F520</t>
  </si>
  <si>
    <t>087040</t>
  </si>
  <si>
    <t>001309</t>
  </si>
  <si>
    <t>10048</t>
  </si>
  <si>
    <t>M060</t>
  </si>
  <si>
    <t>001310</t>
  </si>
  <si>
    <t>006135</t>
  </si>
  <si>
    <t>G872</t>
  </si>
  <si>
    <t>VALLE GUIDINO (MI)</t>
  </si>
  <si>
    <t>C513</t>
  </si>
  <si>
    <t>007015</t>
  </si>
  <si>
    <t>E708</t>
  </si>
  <si>
    <t>041033</t>
  </si>
  <si>
    <t>61014</t>
  </si>
  <si>
    <t>F478</t>
  </si>
  <si>
    <t>094033</t>
  </si>
  <si>
    <t>CASTELBELLO (BZ)</t>
  </si>
  <si>
    <t>25080</t>
  </si>
  <si>
    <t>B436</t>
  </si>
  <si>
    <t>012033</t>
  </si>
  <si>
    <t>21040</t>
  </si>
  <si>
    <t>B796</t>
  </si>
  <si>
    <t>006033</t>
  </si>
  <si>
    <t>15071</t>
  </si>
  <si>
    <t>B818</t>
  </si>
  <si>
    <t>005033</t>
  </si>
  <si>
    <t>C438</t>
  </si>
  <si>
    <t>058033</t>
  </si>
  <si>
    <t>C784</t>
  </si>
  <si>
    <t>064033</t>
  </si>
  <si>
    <t>TERAMO</t>
  </si>
  <si>
    <t>TE</t>
  </si>
  <si>
    <t>A125</t>
  </si>
  <si>
    <t>54029</t>
  </si>
  <si>
    <t>M169</t>
  </si>
  <si>
    <t>010017</t>
  </si>
  <si>
    <t>BASELICA BOLOGNA (PV)</t>
  </si>
  <si>
    <t>BASTIDA DE' DOSSI (PV)</t>
  </si>
  <si>
    <t>BASTIDA PANCARANA (PV)</t>
  </si>
  <si>
    <t>BATTUDA (PV)</t>
  </si>
  <si>
    <t>CA' DE' TEDIOLI (PV)</t>
  </si>
  <si>
    <t>CA' DELLA TERRA (PV)</t>
  </si>
  <si>
    <t>CERCHIARA DI CALABRIA (CS)</t>
  </si>
  <si>
    <t>CERISANO (CS)</t>
  </si>
  <si>
    <t>MONTELUPO FIORENTINO (FI)</t>
  </si>
  <si>
    <t>MONTEMURLO (FI)</t>
  </si>
  <si>
    <t>MONTESPERTOLI (FI)</t>
  </si>
  <si>
    <t>PALAZZUOLO SUL SENIO (FI)</t>
  </si>
  <si>
    <t>PELAGO (FI)</t>
  </si>
  <si>
    <t>PELLEGRINO DA CAREGGI (FI)</t>
  </si>
  <si>
    <t>POGGIO A CAIANO (FI)</t>
  </si>
  <si>
    <t>PONTASSIEVE (FI)</t>
  </si>
  <si>
    <t>PRATO (FI)</t>
  </si>
  <si>
    <t>REGGELLO (FI)</t>
  </si>
  <si>
    <t>RIGNANO SULL'ARNO (FI)</t>
  </si>
  <si>
    <t>ROVEZZANO (FI)</t>
  </si>
  <si>
    <t>RUFINA (FI)</t>
  </si>
  <si>
    <t>SAN CASCIANO IN VAL DI PE (FI)</t>
  </si>
  <si>
    <t>SAN GODENZO (FI)</t>
  </si>
  <si>
    <t>SAN PIERO A SIEVE (FI)</t>
  </si>
  <si>
    <t>SCANDICCI (FI)</t>
  </si>
  <si>
    <t>SCARPERIA (FI)</t>
  </si>
  <si>
    <t>SILIQUA (CA)</t>
  </si>
  <si>
    <t>17030</t>
  </si>
  <si>
    <t>C063</t>
  </si>
  <si>
    <t>083026</t>
  </si>
  <si>
    <t>D793</t>
  </si>
  <si>
    <t>091026</t>
  </si>
  <si>
    <t>D859</t>
  </si>
  <si>
    <t>092026</t>
  </si>
  <si>
    <t>SPERCENIGO (TV)</t>
  </si>
  <si>
    <t>SPRESIANO (TV)</t>
  </si>
  <si>
    <t>E720</t>
  </si>
  <si>
    <t>024804</t>
  </si>
  <si>
    <t>E828</t>
  </si>
  <si>
    <t>027804</t>
  </si>
  <si>
    <t>E845</t>
  </si>
  <si>
    <t>034804</t>
  </si>
  <si>
    <t>E969</t>
  </si>
  <si>
    <t>092804</t>
  </si>
  <si>
    <t>062804</t>
  </si>
  <si>
    <t>F695</t>
  </si>
  <si>
    <t>TIPO DENUNCIA REDDITI PRESENTATA (QUDRO RIEPILOGO)</t>
  </si>
  <si>
    <t>impresa minore 7</t>
  </si>
  <si>
    <t>reddito agrario 8</t>
  </si>
  <si>
    <t>altri redditi 8 bis</t>
  </si>
  <si>
    <t>attività extra agricole 13</t>
  </si>
  <si>
    <t>71026</t>
  </si>
  <si>
    <t>D269</t>
  </si>
  <si>
    <t>095022</t>
  </si>
  <si>
    <t>E087</t>
  </si>
  <si>
    <t>054022</t>
  </si>
  <si>
    <t>06035</t>
  </si>
  <si>
    <t>E229</t>
  </si>
  <si>
    <t>A204</t>
  </si>
  <si>
    <t>065005</t>
  </si>
  <si>
    <t>84045</t>
  </si>
  <si>
    <t>A230</t>
  </si>
  <si>
    <t>082005</t>
  </si>
  <si>
    <t>A512</t>
  </si>
  <si>
    <t>093005</t>
  </si>
  <si>
    <t>33082</t>
  </si>
  <si>
    <t>A530</t>
  </si>
  <si>
    <t>019005</t>
  </si>
  <si>
    <t>013808</t>
  </si>
  <si>
    <t>A469</t>
  </si>
  <si>
    <t>015808</t>
  </si>
  <si>
    <t>A623</t>
  </si>
  <si>
    <t>019808</t>
  </si>
  <si>
    <t>A871</t>
  </si>
  <si>
    <t>022808</t>
  </si>
  <si>
    <t>A935</t>
  </si>
  <si>
    <t>017808</t>
  </si>
  <si>
    <t>A943</t>
  </si>
  <si>
    <t>S</t>
  </si>
  <si>
    <t>G969</t>
  </si>
  <si>
    <t>019080</t>
  </si>
  <si>
    <t>H314</t>
  </si>
  <si>
    <t>Z149</t>
  </si>
  <si>
    <t>001093</t>
  </si>
  <si>
    <t>010820</t>
  </si>
  <si>
    <t>H853</t>
  </si>
  <si>
    <t>041820</t>
  </si>
  <si>
    <t>I517</t>
  </si>
  <si>
    <t>030820</t>
  </si>
  <si>
    <t>L052</t>
  </si>
  <si>
    <t>004820</t>
  </si>
  <si>
    <t>L095</t>
  </si>
  <si>
    <t>044820</t>
  </si>
  <si>
    <t>L268</t>
  </si>
  <si>
    <t>005820</t>
  </si>
  <si>
    <t>L927</t>
  </si>
  <si>
    <t>080820</t>
  </si>
  <si>
    <t>H934</t>
  </si>
  <si>
    <t>013821</t>
  </si>
  <si>
    <t>B133</t>
  </si>
  <si>
    <t>012821</t>
  </si>
  <si>
    <t>B190</t>
  </si>
  <si>
    <t>89049</t>
  </si>
  <si>
    <t>I956</t>
  </si>
  <si>
    <t>018092</t>
  </si>
  <si>
    <t>F175</t>
  </si>
  <si>
    <t>019092</t>
  </si>
  <si>
    <t>I497</t>
  </si>
  <si>
    <t>061092</t>
  </si>
  <si>
    <t>022070</t>
  </si>
  <si>
    <t>D243</t>
  </si>
  <si>
    <t>017070</t>
  </si>
  <si>
    <t>D434</t>
  </si>
  <si>
    <t>065070</t>
  </si>
  <si>
    <t>F426</t>
  </si>
  <si>
    <t>097070</t>
  </si>
  <si>
    <t>23819</t>
  </si>
  <si>
    <t>SOMMA LOMBARDO (VA)</t>
  </si>
  <si>
    <t>SUMIRAGO (VA)</t>
  </si>
  <si>
    <t>TAINO (VA)</t>
  </si>
  <si>
    <t>TERNATE (VA)</t>
  </si>
  <si>
    <t>SALABUE (AL)</t>
  </si>
  <si>
    <t>SALE (AL)</t>
  </si>
  <si>
    <t>SAN CRISTOFORO (AL)</t>
  </si>
  <si>
    <t>SAN GIORGIO MONFERRATO (AL)</t>
  </si>
  <si>
    <t>SAN SALVATORE MONFERRATO (AL)</t>
  </si>
  <si>
    <t>SAN SEBASTIANO CURONE (AL)</t>
  </si>
  <si>
    <t>SANT'AGATA FOSSILI (AL)</t>
  </si>
  <si>
    <t>SARDIGLIANO (AL)</t>
  </si>
  <si>
    <t>SAREZZANO (AL)</t>
  </si>
  <si>
    <t>SERRALUNGA DI CREA (AL)</t>
  </si>
  <si>
    <t>SERRAVALLE SCRIVIA (AL)</t>
  </si>
  <si>
    <t>TORCHIAROLO (BR)</t>
  </si>
  <si>
    <t>41038</t>
  </si>
  <si>
    <t>B142</t>
  </si>
  <si>
    <t>SERRAVALLE D'ASTI (AT)</t>
  </si>
  <si>
    <t>SESSAME (AT)</t>
  </si>
  <si>
    <t>SESSANT (AT)</t>
  </si>
  <si>
    <t>019040</t>
  </si>
  <si>
    <t>D278</t>
  </si>
  <si>
    <t>023040</t>
  </si>
  <si>
    <t>37063</t>
  </si>
  <si>
    <t>E349</t>
  </si>
  <si>
    <t>063040</t>
  </si>
  <si>
    <t>E620</t>
  </si>
  <si>
    <t>026040</t>
  </si>
  <si>
    <t>039010</t>
  </si>
  <si>
    <t>64023</t>
  </si>
  <si>
    <t>F764</t>
  </si>
  <si>
    <t>64015</t>
  </si>
  <si>
    <t>F870</t>
  </si>
  <si>
    <t>64024</t>
  </si>
  <si>
    <t>F942</t>
  </si>
  <si>
    <t>64039</t>
  </si>
  <si>
    <t>G437</t>
  </si>
  <si>
    <t>64047</t>
  </si>
  <si>
    <t>G608</t>
  </si>
  <si>
    <t>64025</t>
  </si>
  <si>
    <t>F831</t>
  </si>
  <si>
    <t>H440</t>
  </si>
  <si>
    <t>64026</t>
  </si>
  <si>
    <t>19031</t>
  </si>
  <si>
    <t>LA SPEZIA</t>
  </si>
  <si>
    <t>SP</t>
  </si>
  <si>
    <t>07</t>
  </si>
  <si>
    <t>A261</t>
  </si>
  <si>
    <t>C818</t>
  </si>
  <si>
    <t>056026</t>
  </si>
  <si>
    <t>D503</t>
  </si>
  <si>
    <t>004009</t>
  </si>
  <si>
    <t>12031</t>
  </si>
  <si>
    <t>A571</t>
  </si>
  <si>
    <t>076009</t>
  </si>
  <si>
    <t>A612</t>
  </si>
  <si>
    <t>082009</t>
  </si>
  <si>
    <t>90031</t>
  </si>
  <si>
    <t>A764</t>
  </si>
  <si>
    <t>090009</t>
  </si>
  <si>
    <t>07022</t>
  </si>
  <si>
    <t>013159</t>
  </si>
  <si>
    <t>22076</t>
  </si>
  <si>
    <t>F788</t>
  </si>
  <si>
    <t>015159</t>
  </si>
  <si>
    <t>G078</t>
  </si>
  <si>
    <t>017159</t>
  </si>
  <si>
    <t>25027</t>
  </si>
  <si>
    <t>H140</t>
  </si>
  <si>
    <t>018159</t>
  </si>
  <si>
    <t>L269</t>
  </si>
  <si>
    <t>002159</t>
  </si>
  <si>
    <t>003159</t>
  </si>
  <si>
    <t>L847</t>
  </si>
  <si>
    <t>013160</t>
  </si>
  <si>
    <t>F828</t>
  </si>
  <si>
    <t>022160</t>
  </si>
  <si>
    <t>H607</t>
  </si>
  <si>
    <t>POGGIO SAN VICINO (MC)</t>
  </si>
  <si>
    <t>POLLENZA (MC)</t>
  </si>
  <si>
    <t>PORTO CIVITANOVA (MC)</t>
  </si>
  <si>
    <t>PORTO RECANATI (MC)</t>
  </si>
  <si>
    <t>ZELO BUON PERSICO (MI)</t>
  </si>
  <si>
    <t>ZELO FORAMAGNO (MI)</t>
  </si>
  <si>
    <t>ZELO SURRIGONE (MI)</t>
  </si>
  <si>
    <t>083007</t>
  </si>
  <si>
    <t>98061</t>
  </si>
  <si>
    <t>B198</t>
  </si>
  <si>
    <t>042007</t>
  </si>
  <si>
    <t>B470</t>
  </si>
  <si>
    <t>020019</t>
  </si>
  <si>
    <t>C502</t>
  </si>
  <si>
    <t>026019</t>
  </si>
  <si>
    <t>31013</t>
  </si>
  <si>
    <t>C815</t>
  </si>
  <si>
    <t>098019</t>
  </si>
  <si>
    <t>26845</t>
  </si>
  <si>
    <t>C816</t>
  </si>
  <si>
    <t>048019</t>
  </si>
  <si>
    <t>50054</t>
  </si>
  <si>
    <t>ALBONESE (PV)</t>
  </si>
  <si>
    <t>ALBUZZANO (PV)</t>
  </si>
  <si>
    <t>ARENA PO (PV)</t>
  </si>
  <si>
    <t>ARGINE PO (PV)</t>
  </si>
  <si>
    <t>092806</t>
  </si>
  <si>
    <t>I069</t>
  </si>
  <si>
    <t>064806</t>
  </si>
  <si>
    <t>I112</t>
  </si>
  <si>
    <t>F166</t>
  </si>
  <si>
    <t>022898</t>
  </si>
  <si>
    <t>H181</t>
  </si>
  <si>
    <t>019898</t>
  </si>
  <si>
    <t>F095</t>
  </si>
  <si>
    <t>072032</t>
  </si>
  <si>
    <t>70016</t>
  </si>
  <si>
    <t>F923</t>
  </si>
  <si>
    <t>033032</t>
  </si>
  <si>
    <t>29100</t>
  </si>
  <si>
    <t>G535</t>
  </si>
  <si>
    <t>093032</t>
  </si>
  <si>
    <t>G886</t>
  </si>
  <si>
    <t>035032</t>
  </si>
  <si>
    <t>42046</t>
  </si>
  <si>
    <t>H225</t>
  </si>
  <si>
    <t>027032</t>
  </si>
  <si>
    <t>H735</t>
  </si>
  <si>
    <t>012020</t>
  </si>
  <si>
    <t>B166</t>
  </si>
  <si>
    <t>024020</t>
  </si>
  <si>
    <t>B441</t>
  </si>
  <si>
    <t>079020</t>
  </si>
  <si>
    <t>B790</t>
  </si>
  <si>
    <t>058020</t>
  </si>
  <si>
    <t>00032</t>
  </si>
  <si>
    <t>B828</t>
  </si>
  <si>
    <t>064020</t>
  </si>
  <si>
    <t>83034</t>
  </si>
  <si>
    <t>B866</t>
  </si>
  <si>
    <t>009020</t>
  </si>
  <si>
    <t>L102</t>
  </si>
  <si>
    <t>021108</t>
  </si>
  <si>
    <t>L595</t>
  </si>
  <si>
    <t>058108</t>
  </si>
  <si>
    <t>L611</t>
  </si>
  <si>
    <t>083108</t>
  </si>
  <si>
    <t>M287</t>
  </si>
  <si>
    <t>003108</t>
  </si>
  <si>
    <t>28047</t>
  </si>
  <si>
    <t>G019</t>
  </si>
  <si>
    <t>005108</t>
  </si>
  <si>
    <t>14016</t>
  </si>
  <si>
    <t>L168</t>
  </si>
  <si>
    <t>004108</t>
  </si>
  <si>
    <t>12076</t>
  </si>
  <si>
    <t>E546</t>
  </si>
  <si>
    <t>006108</t>
  </si>
  <si>
    <t>F562</t>
  </si>
  <si>
    <t>079108</t>
  </si>
  <si>
    <t>47035</t>
  </si>
  <si>
    <t>D899</t>
  </si>
  <si>
    <t>038015</t>
  </si>
  <si>
    <t>44027</t>
  </si>
  <si>
    <t>F198</t>
  </si>
  <si>
    <t>031015</t>
  </si>
  <si>
    <t>H514</t>
  </si>
  <si>
    <t>074015</t>
  </si>
  <si>
    <t>72026</t>
  </si>
  <si>
    <t>I066</t>
  </si>
  <si>
    <t>075015</t>
  </si>
  <si>
    <t>B822</t>
  </si>
  <si>
    <t>062046</t>
  </si>
  <si>
    <t>G243</t>
  </si>
  <si>
    <t>26847</t>
  </si>
  <si>
    <t>D029</t>
  </si>
  <si>
    <t>037023</t>
  </si>
  <si>
    <t>40056</t>
  </si>
  <si>
    <t>D158</t>
  </si>
  <si>
    <t>020023</t>
  </si>
  <si>
    <t>46022</t>
  </si>
  <si>
    <t>D529</t>
  </si>
  <si>
    <t>033023</t>
  </si>
  <si>
    <t>E114</t>
  </si>
  <si>
    <t>46032</t>
  </si>
  <si>
    <t>C059</t>
  </si>
  <si>
    <t>026013</t>
  </si>
  <si>
    <t>C190</t>
  </si>
  <si>
    <t>058900</t>
  </si>
  <si>
    <t>F879</t>
  </si>
  <si>
    <t>008900</t>
  </si>
  <si>
    <t>G918</t>
  </si>
  <si>
    <t>022900</t>
  </si>
  <si>
    <t>L116</t>
  </si>
  <si>
    <t>22051</t>
  </si>
  <si>
    <t>003020</t>
  </si>
  <si>
    <t>28033</t>
  </si>
  <si>
    <t>022020</t>
  </si>
  <si>
    <t>38081</t>
  </si>
  <si>
    <t>A967</t>
  </si>
  <si>
    <t>067013</t>
  </si>
  <si>
    <t>067014</t>
  </si>
  <si>
    <t>067015</t>
  </si>
  <si>
    <t>067016</t>
  </si>
  <si>
    <t>067017</t>
  </si>
  <si>
    <t>067018</t>
  </si>
  <si>
    <t>067019</t>
  </si>
  <si>
    <t>067020</t>
  </si>
  <si>
    <t>067021</t>
  </si>
  <si>
    <t>067022</t>
  </si>
  <si>
    <t>067023</t>
  </si>
  <si>
    <t>067024</t>
  </si>
  <si>
    <t>067025</t>
  </si>
  <si>
    <t>067026</t>
  </si>
  <si>
    <t>067027</t>
  </si>
  <si>
    <t>G931</t>
  </si>
  <si>
    <t>021080</t>
  </si>
  <si>
    <t>39015</t>
  </si>
  <si>
    <t>H952</t>
  </si>
  <si>
    <t>061080</t>
  </si>
  <si>
    <t>I130</t>
  </si>
  <si>
    <t>023080</t>
  </si>
  <si>
    <t>I594</t>
  </si>
  <si>
    <t>060080</t>
  </si>
  <si>
    <t>L398</t>
  </si>
  <si>
    <t>004080</t>
  </si>
  <si>
    <t>REANA DEL ROIALE (UD)</t>
  </si>
  <si>
    <t>REMANZACCO (UD)</t>
  </si>
  <si>
    <t>RESIA (UD)</t>
  </si>
  <si>
    <t>RESIUTTA (UD)</t>
  </si>
  <si>
    <t>RIGOLATO (UD)</t>
  </si>
  <si>
    <t>RIVE D'ARCANO (UD)</t>
  </si>
  <si>
    <t>RIVIGNANO (UD)</t>
  </si>
  <si>
    <t>FENIGLI (PS)</t>
  </si>
  <si>
    <t>FERMIGNANO (PS)</t>
  </si>
  <si>
    <t>FIORENZUOLA DI FOCARA (PS)</t>
  </si>
  <si>
    <t>FOSSOMBRONE (PS)</t>
  </si>
  <si>
    <t>BRUNICO (BZ)</t>
  </si>
  <si>
    <t>BURGUSIO (BZ)</t>
  </si>
  <si>
    <t>CAINES (BZ)</t>
  </si>
  <si>
    <t>CALDARO SULLA STRADA DEL (BZ)</t>
  </si>
  <si>
    <t>CAMINATA IN TURES (BZ)</t>
  </si>
  <si>
    <t>CAMPO DI TRENS (BZ)</t>
  </si>
  <si>
    <t>CAMPO TURES (BZ)</t>
  </si>
  <si>
    <t>B237</t>
  </si>
  <si>
    <t>047003</t>
  </si>
  <si>
    <t>51011</t>
  </si>
  <si>
    <t>B251</t>
  </si>
  <si>
    <t>071018</t>
  </si>
  <si>
    <t>CANNETO DI BARI (BA)</t>
  </si>
  <si>
    <t>CANOSA DI PUGLIA (BA)</t>
  </si>
  <si>
    <t>CAPURSO (BA)</t>
  </si>
  <si>
    <t>CARBONARA DI BARI (BA)</t>
  </si>
  <si>
    <t>CASAMASSIMA (BA)</t>
  </si>
  <si>
    <t>007024</t>
  </si>
  <si>
    <t>D356</t>
  </si>
  <si>
    <t>091024</t>
  </si>
  <si>
    <t>034007</t>
  </si>
  <si>
    <t>43011</t>
  </si>
  <si>
    <t>B293</t>
  </si>
  <si>
    <t>010010</t>
  </si>
  <si>
    <t>16042</t>
  </si>
  <si>
    <t>B726</t>
  </si>
  <si>
    <t>050010</t>
  </si>
  <si>
    <t>35026</t>
  </si>
  <si>
    <t>C964</t>
  </si>
  <si>
    <t>019034</t>
  </si>
  <si>
    <t>D141</t>
  </si>
  <si>
    <t>C847</t>
  </si>
  <si>
    <t>099012</t>
  </si>
  <si>
    <t>47824</t>
  </si>
  <si>
    <t>Api - Arnia</t>
  </si>
  <si>
    <t>Bovini&lt;1 anno  -maschi e femmine</t>
  </si>
  <si>
    <t>Bovini 1-2 anni - maschi</t>
  </si>
  <si>
    <t>Bovini 1-2 anni - femmine</t>
  </si>
  <si>
    <t>Bovini &gt;2 maschi, giovenche,altre vacche</t>
  </si>
  <si>
    <t>Bovini &gt;2 anni - vacche da latte</t>
  </si>
  <si>
    <t>Cani da allevamento</t>
  </si>
  <si>
    <t>Capre</t>
  </si>
  <si>
    <t>Altri caprini</t>
  </si>
  <si>
    <t>46042</t>
  </si>
  <si>
    <t>C118</t>
  </si>
  <si>
    <t>035015</t>
  </si>
  <si>
    <t>42024</t>
  </si>
  <si>
    <t>003808</t>
  </si>
  <si>
    <t>A349</t>
  </si>
  <si>
    <t>012808</t>
  </si>
  <si>
    <t>A428</t>
  </si>
  <si>
    <t>001153</t>
  </si>
  <si>
    <t>F315</t>
  </si>
  <si>
    <t>013153</t>
  </si>
  <si>
    <t>F372</t>
  </si>
  <si>
    <t>006153</t>
  </si>
  <si>
    <t>H878</t>
  </si>
  <si>
    <t>018153</t>
  </si>
  <si>
    <t>27049</t>
  </si>
  <si>
    <t>I968</t>
  </si>
  <si>
    <t>002153</t>
  </si>
  <si>
    <t>25064</t>
  </si>
  <si>
    <t>86170</t>
  </si>
  <si>
    <t>15045</t>
  </si>
  <si>
    <t>H694</t>
  </si>
  <si>
    <t>018151</t>
  </si>
  <si>
    <t>27048</t>
  </si>
  <si>
    <t>I825</t>
  </si>
  <si>
    <t>S99151</t>
  </si>
  <si>
    <t>Z151</t>
  </si>
  <si>
    <t>001152</t>
  </si>
  <si>
    <t>H471</t>
  </si>
  <si>
    <t>080817</t>
  </si>
  <si>
    <t>H751</t>
  </si>
  <si>
    <t>023817</t>
  </si>
  <si>
    <t>I022</t>
  </si>
  <si>
    <t>004817</t>
  </si>
  <si>
    <t>13018</t>
  </si>
  <si>
    <t>L566</t>
  </si>
  <si>
    <t>003152</t>
  </si>
  <si>
    <t>004152</t>
  </si>
  <si>
    <t>F961</t>
  </si>
  <si>
    <t>006152</t>
  </si>
  <si>
    <t>H810</t>
  </si>
  <si>
    <t>065152</t>
  </si>
  <si>
    <t>62027</t>
  </si>
  <si>
    <t>TRIVENTO (CB)</t>
  </si>
  <si>
    <t>TUFARA (CB)</t>
  </si>
  <si>
    <t>URURI (CB)</t>
  </si>
  <si>
    <t>VINCHIATURO (CB)</t>
  </si>
  <si>
    <t>ACQUAVIVA D'ISERNIA (IS)</t>
  </si>
  <si>
    <t>AGNONE (IS)</t>
  </si>
  <si>
    <t>BURUNDI (I9)</t>
  </si>
  <si>
    <t>CAMBOGIA=KAMPUCEA (I9)</t>
  </si>
  <si>
    <t>CAMERUN (I9)</t>
  </si>
  <si>
    <t>CANADA (I9)</t>
  </si>
  <si>
    <t>ROMANA (SS)</t>
  </si>
  <si>
    <t>H145</t>
  </si>
  <si>
    <t>010052</t>
  </si>
  <si>
    <t>16028</t>
  </si>
  <si>
    <t>H599</t>
  </si>
  <si>
    <t>025052</t>
  </si>
  <si>
    <t>32047</t>
  </si>
  <si>
    <t>I421</t>
  </si>
  <si>
    <t>043052</t>
  </si>
  <si>
    <t>62038</t>
  </si>
  <si>
    <t>I661</t>
  </si>
  <si>
    <t>078052</t>
  </si>
  <si>
    <t>034019</t>
  </si>
  <si>
    <t>43037</t>
  </si>
  <si>
    <t>E547</t>
  </si>
  <si>
    <t>19037</t>
  </si>
  <si>
    <t>I363</t>
  </si>
  <si>
    <t>066069</t>
  </si>
  <si>
    <t>NOTE ESPLICATIVE RELATIVE AI CAMPI DA RIEMPIRE NELLA MODULISTICA</t>
  </si>
  <si>
    <t>018026</t>
  </si>
  <si>
    <t>B567</t>
  </si>
  <si>
    <t>028026</t>
  </si>
  <si>
    <t>35025</t>
  </si>
  <si>
    <t>B848</t>
  </si>
  <si>
    <t>024026</t>
  </si>
  <si>
    <t>36022</t>
  </si>
  <si>
    <t>C037</t>
  </si>
  <si>
    <t>019026</t>
  </si>
  <si>
    <t>26022</t>
  </si>
  <si>
    <t>B129</t>
  </si>
  <si>
    <t>075026</t>
  </si>
  <si>
    <t>D237</t>
  </si>
  <si>
    <t>098026</t>
  </si>
  <si>
    <t>26861</t>
  </si>
  <si>
    <t>D660</t>
  </si>
  <si>
    <t>096026</t>
  </si>
  <si>
    <t>13894</t>
  </si>
  <si>
    <t>D848</t>
  </si>
  <si>
    <t>066056</t>
  </si>
  <si>
    <t>066057</t>
  </si>
  <si>
    <t>066058</t>
  </si>
  <si>
    <t>066059</t>
  </si>
  <si>
    <t>066060</t>
  </si>
  <si>
    <t>066061</t>
  </si>
  <si>
    <t>COLLEBEATO (BS)</t>
  </si>
  <si>
    <t>D473</t>
  </si>
  <si>
    <t>ACQUAVIVA PLATANI (CL)</t>
  </si>
  <si>
    <t>SAN PAOLO DI JESI (AN)</t>
  </si>
  <si>
    <t>SORLI (AL)</t>
  </si>
  <si>
    <t>016147</t>
  </si>
  <si>
    <t>G054</t>
  </si>
  <si>
    <t>022147</t>
  </si>
  <si>
    <t>38037</t>
  </si>
  <si>
    <t>H018</t>
  </si>
  <si>
    <t>003147</t>
  </si>
  <si>
    <t>031827</t>
  </si>
  <si>
    <t>D320</t>
  </si>
  <si>
    <t>016827</t>
  </si>
  <si>
    <t>D439</t>
  </si>
  <si>
    <t>021827</t>
  </si>
  <si>
    <t>D633</t>
  </si>
  <si>
    <t>001827</t>
  </si>
  <si>
    <t>D699</t>
  </si>
  <si>
    <t>008827</t>
  </si>
  <si>
    <t>G314</t>
  </si>
  <si>
    <t>009827</t>
  </si>
  <si>
    <t>I575</t>
  </si>
  <si>
    <t>010827</t>
  </si>
  <si>
    <t>I934</t>
  </si>
  <si>
    <t>002827</t>
  </si>
  <si>
    <t>CASTELNUOVO CREMASCO (CR)</t>
  </si>
  <si>
    <t>F786</t>
  </si>
  <si>
    <t>009032</t>
  </si>
  <si>
    <t>17010</t>
  </si>
  <si>
    <t>E066</t>
  </si>
  <si>
    <t>014032</t>
  </si>
  <si>
    <t>B837</t>
  </si>
  <si>
    <t>008810</t>
  </si>
  <si>
    <t>C277</t>
  </si>
  <si>
    <t>021810</t>
  </si>
  <si>
    <t>C464</t>
  </si>
  <si>
    <t>002810</t>
  </si>
  <si>
    <t>C622</t>
  </si>
  <si>
    <t>032810</t>
  </si>
  <si>
    <t>I870</t>
  </si>
  <si>
    <t>018889</t>
  </si>
  <si>
    <t>M097</t>
  </si>
  <si>
    <t>E022</t>
  </si>
  <si>
    <t>040026</t>
  </si>
  <si>
    <t>059026</t>
  </si>
  <si>
    <t>I339</t>
  </si>
  <si>
    <t>015026</t>
  </si>
  <si>
    <t>D474</t>
  </si>
  <si>
    <t>044019</t>
  </si>
  <si>
    <t>63023</t>
  </si>
  <si>
    <t>D542</t>
  </si>
  <si>
    <t>042019</t>
  </si>
  <si>
    <t>60024</t>
  </si>
  <si>
    <t>D597</t>
  </si>
  <si>
    <t>041019</t>
  </si>
  <si>
    <t>28884</t>
  </si>
  <si>
    <t>G280</t>
  </si>
  <si>
    <t>007052</t>
  </si>
  <si>
    <t>11026</t>
  </si>
  <si>
    <t>G854</t>
  </si>
  <si>
    <t>014052</t>
  </si>
  <si>
    <t>23026</t>
  </si>
  <si>
    <t>G829</t>
  </si>
  <si>
    <t>096052</t>
  </si>
  <si>
    <t>D396</t>
  </si>
  <si>
    <t>001824</t>
  </si>
  <si>
    <t>ESPORLATU (SS)</t>
  </si>
  <si>
    <t>FLORINAS (SS)</t>
  </si>
  <si>
    <t>GIAVE (SS)</t>
  </si>
  <si>
    <t>GOLFO ARANCI (SS)</t>
  </si>
  <si>
    <t>ILLORAI (SS)</t>
  </si>
  <si>
    <t>ITTIREDDU (SS)</t>
  </si>
  <si>
    <t>CARAFFA DI CATANZARO (CZ)</t>
  </si>
  <si>
    <t>SAN PROCOPIO (RC)</t>
  </si>
  <si>
    <t>CASTIRAGA VIDARDO (MI)</t>
  </si>
  <si>
    <t>CAVACURTA (MI)</t>
  </si>
  <si>
    <t>CAVAIONE (MI)</t>
  </si>
  <si>
    <t>CAVENAGO D'ADDA (MI)</t>
  </si>
  <si>
    <t>SAN GIOVANNI IN MARIGNANO (FO)</t>
  </si>
  <si>
    <t>CHIOSI DI PORTA D'ADDA (MI)</t>
  </si>
  <si>
    <t>026076</t>
  </si>
  <si>
    <t>I382</t>
  </si>
  <si>
    <t>063076</t>
  </si>
  <si>
    <t>80039</t>
  </si>
  <si>
    <t>I469</t>
  </si>
  <si>
    <t>095076</t>
  </si>
  <si>
    <t>I721</t>
  </si>
  <si>
    <t>096076</t>
  </si>
  <si>
    <t>L785</t>
  </si>
  <si>
    <t>075076</t>
  </si>
  <si>
    <t>I800</t>
  </si>
  <si>
    <t>090076</t>
  </si>
  <si>
    <t>017047</t>
  </si>
  <si>
    <t>VALSTRONA (NO)</t>
  </si>
  <si>
    <t>VANZONE CON SAN CARLO (NO)</t>
  </si>
  <si>
    <t>09044</t>
  </si>
  <si>
    <t>H119</t>
  </si>
  <si>
    <t>030105</t>
  </si>
  <si>
    <t>I404</t>
  </si>
  <si>
    <t>024105</t>
  </si>
  <si>
    <t>36016</t>
  </si>
  <si>
    <t>L157</t>
  </si>
  <si>
    <t>019105</t>
  </si>
  <si>
    <t>L221</t>
  </si>
  <si>
    <t>S99105</t>
  </si>
  <si>
    <t>28857</t>
  </si>
  <si>
    <t>I249</t>
  </si>
  <si>
    <t>014062</t>
  </si>
  <si>
    <t>I928</t>
  </si>
  <si>
    <t>010062</t>
  </si>
  <si>
    <t>98058</t>
  </si>
  <si>
    <t>F951</t>
  </si>
  <si>
    <t>091062</t>
  </si>
  <si>
    <t>08027</t>
  </si>
  <si>
    <t>G097</t>
  </si>
  <si>
    <t>021062</t>
  </si>
  <si>
    <t>G328</t>
  </si>
  <si>
    <t>076062</t>
  </si>
  <si>
    <t>G663</t>
  </si>
  <si>
    <t>013146</t>
  </si>
  <si>
    <t>22055</t>
  </si>
  <si>
    <t>065146</t>
  </si>
  <si>
    <t>84039</t>
  </si>
  <si>
    <t>D292</t>
  </si>
  <si>
    <t>002146</t>
  </si>
  <si>
    <t>015146</t>
  </si>
  <si>
    <t>021011</t>
  </si>
  <si>
    <t>39042</t>
  </si>
  <si>
    <t>056019</t>
  </si>
  <si>
    <t>C446</t>
  </si>
  <si>
    <t>072019</t>
  </si>
  <si>
    <t>C628</t>
  </si>
  <si>
    <t>070019</t>
  </si>
  <si>
    <t>C764</t>
  </si>
  <si>
    <t>096019</t>
  </si>
  <si>
    <t>13863</t>
  </si>
  <si>
    <t>C819</t>
  </si>
  <si>
    <t>035019</t>
  </si>
  <si>
    <t>42037</t>
  </si>
  <si>
    <t>C840</t>
  </si>
  <si>
    <t>057019</t>
  </si>
  <si>
    <t>C857</t>
  </si>
  <si>
    <t>093019</t>
  </si>
  <si>
    <t>D426</t>
  </si>
  <si>
    <t>025019</t>
  </si>
  <si>
    <t>068018</t>
  </si>
  <si>
    <t>068019</t>
  </si>
  <si>
    <t>068020</t>
  </si>
  <si>
    <t>068021</t>
  </si>
  <si>
    <t>092018</t>
  </si>
  <si>
    <t>D333</t>
  </si>
  <si>
    <t>102018</t>
  </si>
  <si>
    <t>COMUNE NON IDENTIFICATO D (AP)</t>
  </si>
  <si>
    <t>064073</t>
  </si>
  <si>
    <t>83015</t>
  </si>
  <si>
    <t>G629</t>
  </si>
  <si>
    <t>021073</t>
  </si>
  <si>
    <t>H284</t>
  </si>
  <si>
    <t>070073</t>
  </si>
  <si>
    <t>CAA COLDIRETTI S.R.L.  - P.zza Castello 12/b - AVEZZANO (AQ) TEL. 0863/444584</t>
  </si>
  <si>
    <t>CAA COLDIRETTI S.R.L.  - Via Roma, 15 - SULMONA (AQ) TEL. 0864/51726</t>
  </si>
  <si>
    <t>CAA COLDIRETTI S.R.L.  - Via G. Marconi, 63 - TAGLIACOZZO (AQ) TEL. 0863/610517</t>
  </si>
  <si>
    <t>CAA COLDIRETTI S.R.L.  - Via dell'Arcipretura - CASTEL DI SANGRO  (AQ) TEL. 0864/845700</t>
  </si>
  <si>
    <t>CAA COLDIRETTI S.R.L.  - P.zza R. Margherita  - CELANO (AQ) TEL. 0863/792089</t>
  </si>
  <si>
    <t>CAA COLDIRETTI S.R.L.  - Via Roma 60 - CIVITELLA ROVETO (AQ) TEL. 0863/977178</t>
  </si>
  <si>
    <t>CAA COLDIRETTI S.R.L.  - P.zza Mazzarino - PESCINA (AQ) TEL. 0863/842197</t>
  </si>
  <si>
    <t>CAA COLDIRETTI S.R.L.  - Via del Circuito, 69 - PESCARA (PE) TEL. 085/4296421</t>
  </si>
  <si>
    <t>CAA COLDIRETTI S.R.L.  - Via Porta Orientale, 8 - PIANELLA (PE) TEL. 085/971219</t>
  </si>
  <si>
    <t>CAA COLDIRETTI S.R.L.  - Via Matteotti - SCAFA (PE) TEL. 085/8542843</t>
  </si>
  <si>
    <t>CAA COLDIRETTI S.R.L.  - Piazza Kennedy, 6 - TORRE DE' PASSERI (PE) TEL. 085/8883003</t>
  </si>
  <si>
    <t>CAA COLDIRETTI S.R.L.  - Via Madonna delle Grazie - CATIGNANO (PE) TEL. 085/8419031</t>
  </si>
  <si>
    <t>PORCHIA (AP)</t>
  </si>
  <si>
    <t>PORCHIANO DELL' ASCENZION (AP)</t>
  </si>
  <si>
    <t>PORTO SAN GIORGIO (AP)</t>
  </si>
  <si>
    <t>PORTO SANT'ELPIDIO (AP)</t>
  </si>
  <si>
    <t>FONDACHELLI-FANTINA (ME)</t>
  </si>
  <si>
    <t>28866</t>
  </si>
  <si>
    <t>H033</t>
  </si>
  <si>
    <t>007056</t>
  </si>
  <si>
    <t>H263</t>
  </si>
  <si>
    <t>014056</t>
  </si>
  <si>
    <t>TRIGGIANO (BA)</t>
  </si>
  <si>
    <t>TURI (BA)</t>
  </si>
  <si>
    <t>VALENZANO (BA)</t>
  </si>
  <si>
    <t>BRINDISI (BR)</t>
  </si>
  <si>
    <t>CAROVIGNO (BR)</t>
  </si>
  <si>
    <t>061001</t>
  </si>
  <si>
    <t>81010</t>
  </si>
  <si>
    <t>A106</t>
  </si>
  <si>
    <t>051001</t>
  </si>
  <si>
    <t>CISTERNINO (BR)</t>
  </si>
  <si>
    <t>COMUNE NON IDENTIFICATO D (BR)</t>
  </si>
  <si>
    <t>ERCHIE (BR)</t>
  </si>
  <si>
    <t>FASANO (BR)</t>
  </si>
  <si>
    <t>FOCE (GE)</t>
  </si>
  <si>
    <t>FONTANIGORDA (GE)</t>
  </si>
  <si>
    <t>GENOVA (GE)</t>
  </si>
  <si>
    <t>GUINEA (I9)</t>
  </si>
  <si>
    <t>MORAZZONE (VA)</t>
  </si>
  <si>
    <t>MORNAGO (VA)</t>
  </si>
  <si>
    <t>MOROSOLO (VA)</t>
  </si>
  <si>
    <t>MUCENO (VA)</t>
  </si>
  <si>
    <t>89034</t>
  </si>
  <si>
    <t>B098</t>
  </si>
  <si>
    <t>092012</t>
  </si>
  <si>
    <t>09013</t>
  </si>
  <si>
    <t>B745</t>
  </si>
  <si>
    <t>071012</t>
  </si>
  <si>
    <t>B829</t>
  </si>
  <si>
    <t>041012</t>
  </si>
  <si>
    <t>61022</t>
  </si>
  <si>
    <t>C830</t>
  </si>
  <si>
    <t>011012</t>
  </si>
  <si>
    <t>19013</t>
  </si>
  <si>
    <t>SAN BENEDETTO DEL TRONTO (AP)</t>
  </si>
  <si>
    <t>SANTA MARIA DEL TRONTO (AP)</t>
  </si>
  <si>
    <t>SANTA VITTORIA IN MATENAN (AP)</t>
  </si>
  <si>
    <t>SANT'ELPIDIO A MARE (AP)</t>
  </si>
  <si>
    <t>SANT'ELPIDIO MORICO (AP)</t>
  </si>
  <si>
    <t>SAN MARCO DEI CAVOTI (BN)</t>
  </si>
  <si>
    <t>SAN MARTINO SANNITA (BN)</t>
  </si>
  <si>
    <t>SAN NAZZARO (BN)</t>
  </si>
  <si>
    <t>FORZA D'AGRO' (ME)</t>
  </si>
  <si>
    <t>FRANCAVILLA DI SICILIA (ME)</t>
  </si>
  <si>
    <t>MONATE (VA)</t>
  </si>
  <si>
    <t>MONTANATE (VA)</t>
  </si>
  <si>
    <t>MONTEGRINO (VA)</t>
  </si>
  <si>
    <t>MONTEGRINO - VALTRAVAGLIA (VA)</t>
  </si>
  <si>
    <t>MONTEVIASCO (VA)</t>
  </si>
  <si>
    <t>MONTONATE (VA)</t>
  </si>
  <si>
    <t>MONVALLE (VA)</t>
  </si>
  <si>
    <t>CIVITELLA LICINIO (BN)</t>
  </si>
  <si>
    <t>JOPPOLO GIANCAXIO (AG)</t>
  </si>
  <si>
    <t>LAMPEDUSA E LINOSA (AG)</t>
  </si>
  <si>
    <t>LICATA (AG)</t>
  </si>
  <si>
    <t>LUCCA SICULA (AG)</t>
  </si>
  <si>
    <t>MENFI (AG)</t>
  </si>
  <si>
    <t>MONTALLEGRO (AG)</t>
  </si>
  <si>
    <t>MONTEVAGO (AG)</t>
  </si>
  <si>
    <t>NARO (AG)</t>
  </si>
  <si>
    <t>PALMA DI MONTECHIARO (AG)</t>
  </si>
  <si>
    <t>PORTO EMPEDOCLE (AG)</t>
  </si>
  <si>
    <t>RACALMUTO (AG)</t>
  </si>
  <si>
    <t>RAFFADALI (AG)</t>
  </si>
  <si>
    <t>RAVANUSA (AG)</t>
  </si>
  <si>
    <t>REALMONTE (AG)</t>
  </si>
  <si>
    <t>RIBERA (AG)</t>
  </si>
  <si>
    <t>SAN LORENZO MAGGIORE (BN)</t>
  </si>
  <si>
    <t>SAN LUPO (BN)</t>
  </si>
  <si>
    <t>SAN MARCO A MONTI (BN)</t>
  </si>
  <si>
    <t>078078</t>
  </si>
  <si>
    <t>F001</t>
  </si>
  <si>
    <t>002078</t>
  </si>
  <si>
    <t>F297</t>
  </si>
  <si>
    <t>064078</t>
  </si>
  <si>
    <t>83016</t>
  </si>
  <si>
    <t>H382</t>
  </si>
  <si>
    <t>076078</t>
  </si>
  <si>
    <t>I157</t>
  </si>
  <si>
    <t>023078</t>
  </si>
  <si>
    <t>I292</t>
  </si>
  <si>
    <t>060078</t>
  </si>
  <si>
    <t>L243</t>
  </si>
  <si>
    <t>014078</t>
  </si>
  <si>
    <t>L908</t>
  </si>
  <si>
    <t>083078</t>
  </si>
  <si>
    <t>98075</t>
  </si>
  <si>
    <t>H850</t>
  </si>
  <si>
    <t>080078</t>
  </si>
  <si>
    <t>89056</t>
  </si>
  <si>
    <t>I176</t>
  </si>
  <si>
    <t>FRONTINO (PS)</t>
  </si>
  <si>
    <t>FRONTONE (PS)</t>
  </si>
  <si>
    <t>FRONTONE-SERRA (PS)</t>
  </si>
  <si>
    <t>GABICCE MARE (PS)</t>
  </si>
  <si>
    <t>GINESTRETO (PS)</t>
  </si>
  <si>
    <t>GRADARA (PS)</t>
  </si>
  <si>
    <t>ISOLA DEL PIANO (PS)</t>
  </si>
  <si>
    <t>ISOLA DI FANO (PS)</t>
  </si>
  <si>
    <t>LUNANO (PS)</t>
  </si>
  <si>
    <t>MACERATA FELTRIA (PS)</t>
  </si>
  <si>
    <t>MAIOLO (PS)</t>
  </si>
  <si>
    <t>MERCATELLO SUL METAURO (PS)</t>
  </si>
  <si>
    <t>MERCATINO CONCA (PS)</t>
  </si>
  <si>
    <t>MOMBAROCCIO (PS)</t>
  </si>
  <si>
    <t>MONDAVIO (PS)</t>
  </si>
  <si>
    <t>MONDOLFO (PS)</t>
  </si>
  <si>
    <t>MONTALFOGLIO (PS)</t>
  </si>
  <si>
    <t>MONTALTO TARUGO (PS)</t>
  </si>
  <si>
    <t>MONTE CERIGNONE (PS)</t>
  </si>
  <si>
    <t>Z519</t>
  </si>
  <si>
    <t>I99456</t>
  </si>
  <si>
    <t>Z505</t>
  </si>
  <si>
    <t>I99459</t>
  </si>
  <si>
    <t>Z532</t>
  </si>
  <si>
    <t>CORTE SANT'ANDREA (MI)</t>
  </si>
  <si>
    <t>COSTA AL LAMBRO (MI)</t>
  </si>
  <si>
    <t>CRESCENZAGO (MI)</t>
  </si>
  <si>
    <t>CRESPIATICA (MI)</t>
  </si>
  <si>
    <t>CUGGIONO (MI)</t>
  </si>
  <si>
    <t>CUSAGO (MI)</t>
  </si>
  <si>
    <t>CUSANO MILANINO (MI)</t>
  </si>
  <si>
    <t>DAIRAGO (MI)</t>
  </si>
  <si>
    <t>DERGANO (MI)</t>
  </si>
  <si>
    <t>DESIO (MI)</t>
  </si>
  <si>
    <t>DRESANO (MI)</t>
  </si>
  <si>
    <t>DUGNANO (MI)</t>
  </si>
  <si>
    <t>FAGNANO SUL NAVIGLIO (MI)</t>
  </si>
  <si>
    <t>SAN COLOMBANO AL LAMBRO (MI)</t>
  </si>
  <si>
    <t>SAN DAMIANO DI MONZA (MI)</t>
  </si>
  <si>
    <t>SAN DONATO MILANESE (MI)</t>
  </si>
  <si>
    <t>SAN ZENONE AL LAMBRO (MI)</t>
  </si>
  <si>
    <t>48018</t>
  </si>
  <si>
    <t>D458</t>
  </si>
  <si>
    <t>038010</t>
  </si>
  <si>
    <t>44037</t>
  </si>
  <si>
    <t>E320</t>
  </si>
  <si>
    <t>073010</t>
  </si>
  <si>
    <t>E537</t>
  </si>
  <si>
    <t>031010</t>
  </si>
  <si>
    <t>E952</t>
  </si>
  <si>
    <t>074010</t>
  </si>
  <si>
    <t>72023</t>
  </si>
  <si>
    <t>F152</t>
  </si>
  <si>
    <t>028010</t>
  </si>
  <si>
    <t>35040</t>
  </si>
  <si>
    <t>A637</t>
  </si>
  <si>
    <t>075010</t>
  </si>
  <si>
    <t>73021</t>
  </si>
  <si>
    <t>B413</t>
  </si>
  <si>
    <t>029010</t>
  </si>
  <si>
    <t>45020</t>
  </si>
  <si>
    <t>B582</t>
  </si>
  <si>
    <t>027010</t>
  </si>
  <si>
    <t>C938</t>
  </si>
  <si>
    <t>022010</t>
  </si>
  <si>
    <t>A693</t>
  </si>
  <si>
    <t>I99010</t>
  </si>
  <si>
    <t>Z128</t>
  </si>
  <si>
    <t>001011</t>
  </si>
  <si>
    <t>CROSIO DELLA VALLE (VA)</t>
  </si>
  <si>
    <t>CRUGNOLA (VA)</t>
  </si>
  <si>
    <t>CUASSO AL MONTE (VA)</t>
  </si>
  <si>
    <t>CUGLIATE (VA)</t>
  </si>
  <si>
    <t>CUGLIATE-FABIASCO (VA)</t>
  </si>
  <si>
    <t>CUNARDO (VA)</t>
  </si>
  <si>
    <t>CURIGLIA CON MONTEVIASCO (VA)</t>
  </si>
  <si>
    <t>CUVEGLIO (VA)</t>
  </si>
  <si>
    <t>CINTANO (TO)</t>
  </si>
  <si>
    <t>CINZANO (TO)</t>
  </si>
  <si>
    <t>092062</t>
  </si>
  <si>
    <t>M209</t>
  </si>
  <si>
    <t>008062</t>
  </si>
  <si>
    <t>VERTOVA (BG)</t>
  </si>
  <si>
    <t>VIADANICA (BG)</t>
  </si>
  <si>
    <t>013192</t>
  </si>
  <si>
    <t>H074</t>
  </si>
  <si>
    <t>015192</t>
  </si>
  <si>
    <t>20097</t>
  </si>
  <si>
    <t>H827</t>
  </si>
  <si>
    <t>017192</t>
  </si>
  <si>
    <t>L494</t>
  </si>
  <si>
    <t>022193</t>
  </si>
  <si>
    <t>SULBIATE SUPERIORE (MI)</t>
  </si>
  <si>
    <t>TAINATE (MI)</t>
  </si>
  <si>
    <t>TAVAZZANO (MI)</t>
  </si>
  <si>
    <t>BADIA TEDALDA (AR)</t>
  </si>
  <si>
    <t>BIBBIENA (AR)</t>
  </si>
  <si>
    <t>BUCINE (AR)</t>
  </si>
  <si>
    <t>CAPOLONA (AR)</t>
  </si>
  <si>
    <t>CAPRESE MICHELANGELO (AR)</t>
  </si>
  <si>
    <t>CASTEL FOCOGNANO (AR)</t>
  </si>
  <si>
    <t>CASTEL SAN NICCOLO' (AR)</t>
  </si>
  <si>
    <t>CASTELFRANCO DI SOPRA (AR)</t>
  </si>
  <si>
    <t>CASTIGLION FIBOCCHI (AR)</t>
  </si>
  <si>
    <t>CASTIGLION FIORENTINO (AR)</t>
  </si>
  <si>
    <t>CASTIGLION UBERTINI (AR)</t>
  </si>
  <si>
    <t>CAVRIGLIA (AR)</t>
  </si>
  <si>
    <t>CHITIGNANO (AR)</t>
  </si>
  <si>
    <t>CHIUSI DELLA VERNA (AR)</t>
  </si>
  <si>
    <t>CIVITELLA IN VAL DI CHIAN (AR)</t>
  </si>
  <si>
    <t>COMUNE NON IDENTIFICATO D (AR)</t>
  </si>
  <si>
    <t>CORTONA (AR)</t>
  </si>
  <si>
    <t>FOIANO DELLA CHIANA (AR)</t>
  </si>
  <si>
    <t>LATERINA (AR)</t>
  </si>
  <si>
    <t>LORO CIUFFENNA (AR)</t>
  </si>
  <si>
    <t>LUCIGNANO (AR)</t>
  </si>
  <si>
    <t>TURRO MILANESE (MI)</t>
  </si>
  <si>
    <t>USMATE (MI)</t>
  </si>
  <si>
    <t>USMATE VELATE (MI)</t>
  </si>
  <si>
    <t>VAIANO VALLE (MI)</t>
  </si>
  <si>
    <t>VALERA FRATTA (MI)</t>
  </si>
  <si>
    <t>010036</t>
  </si>
  <si>
    <t>ZIBIDO SAN GIACOMO (MI)</t>
  </si>
  <si>
    <t>ZIVIDO (MI)</t>
  </si>
  <si>
    <t>ZORLESCO (MI)</t>
  </si>
  <si>
    <t>ZUNICO (MI)</t>
  </si>
  <si>
    <t>ALAGNA (PV)</t>
  </si>
  <si>
    <t>078134</t>
  </si>
  <si>
    <t>012824</t>
  </si>
  <si>
    <t>B363</t>
  </si>
  <si>
    <t>019824</t>
  </si>
  <si>
    <t>DONIGALA SIURGUS (CA)</t>
  </si>
  <si>
    <t>DONORI (CA)</t>
  </si>
  <si>
    <t>ELMAS (CA)</t>
  </si>
  <si>
    <t>FLUMINIMAGGIORE (CA)</t>
  </si>
  <si>
    <t>FURTEI (CA)</t>
  </si>
  <si>
    <t>GENURI (CA)</t>
  </si>
  <si>
    <t>GESICO (CA)</t>
  </si>
  <si>
    <t>QUADRO DA COMPILARE DAL TITOLARE RICHIEDENTE PERSONA FISICA O DAL RAPPRESENTANTE LEGALE IN CASO DI SOCIETA'</t>
  </si>
  <si>
    <t xml:space="preserve">SOCIO E/O AMMINISTRATORE (solo se il richiedente è diverso da persona fisica) </t>
  </si>
  <si>
    <t>013831</t>
  </si>
  <si>
    <t>B487</t>
  </si>
  <si>
    <t>003831</t>
  </si>
  <si>
    <t>B884</t>
  </si>
  <si>
    <t>015831</t>
  </si>
  <si>
    <t>B957</t>
  </si>
  <si>
    <t>A776</t>
  </si>
  <si>
    <t>014007</t>
  </si>
  <si>
    <t>A787</t>
  </si>
  <si>
    <t>025007</t>
  </si>
  <si>
    <t>RIZZICONI (RC)</t>
  </si>
  <si>
    <t>ROCCAFORTE DEL GRECO (RC)</t>
  </si>
  <si>
    <t>Z226</t>
  </si>
  <si>
    <t>I99625</t>
  </si>
  <si>
    <t>Z218</t>
  </si>
  <si>
    <t>I99628</t>
  </si>
  <si>
    <t>Z220</t>
  </si>
  <si>
    <t>I99632</t>
  </si>
  <si>
    <t>Z203</t>
  </si>
  <si>
    <t>I99636</t>
  </si>
  <si>
    <t>Z227</t>
  </si>
  <si>
    <t>I99640</t>
  </si>
  <si>
    <t>092055</t>
  </si>
  <si>
    <t>09037</t>
  </si>
  <si>
    <t>H856</t>
  </si>
  <si>
    <t>037055</t>
  </si>
  <si>
    <t>40018</t>
  </si>
  <si>
    <t>I110</t>
  </si>
  <si>
    <t>098055</t>
  </si>
  <si>
    <t>26858</t>
  </si>
  <si>
    <t>I848</t>
  </si>
  <si>
    <t>071055</t>
  </si>
  <si>
    <t>71048</t>
  </si>
  <si>
    <t>I963</t>
  </si>
  <si>
    <t>I99055</t>
  </si>
  <si>
    <t>032803</t>
  </si>
  <si>
    <t>E849</t>
  </si>
  <si>
    <t>059803</t>
  </si>
  <si>
    <t>E913</t>
  </si>
  <si>
    <t>TRAFFIUME (NO)</t>
  </si>
  <si>
    <t>TRAREGO-VIGGIONA (NO)</t>
  </si>
  <si>
    <t>TRASQUERA (NO)</t>
  </si>
  <si>
    <t>TRECATE (NO)</t>
  </si>
  <si>
    <t>TROBASO (NO)</t>
  </si>
  <si>
    <t>TRONTANO (NO)</t>
  </si>
  <si>
    <t>UNCHIO (NO)</t>
  </si>
  <si>
    <t>VAGNA (NO)</t>
  </si>
  <si>
    <t>016824</t>
  </si>
  <si>
    <t>Z725</t>
  </si>
  <si>
    <t>031725</t>
  </si>
  <si>
    <t>I406</t>
  </si>
  <si>
    <t>702726</t>
  </si>
  <si>
    <t>G177</t>
  </si>
  <si>
    <t>031726</t>
  </si>
  <si>
    <t>I180</t>
  </si>
  <si>
    <t>702727</t>
  </si>
  <si>
    <t>G332</t>
  </si>
  <si>
    <t>031727</t>
  </si>
  <si>
    <t>I222</t>
  </si>
  <si>
    <t>S99727</t>
  </si>
  <si>
    <t>Z727</t>
  </si>
  <si>
    <t>I99728</t>
  </si>
  <si>
    <t>FIORANO AL SERIO (BG)</t>
  </si>
  <si>
    <t>FIUMENERO (BG)</t>
  </si>
  <si>
    <t>FONDRA (BG)</t>
  </si>
  <si>
    <t>prov di nascita</t>
  </si>
  <si>
    <t>via domicilio</t>
  </si>
  <si>
    <t>città domicilio</t>
  </si>
  <si>
    <t>prov domicilio</t>
  </si>
  <si>
    <t>I336</t>
  </si>
  <si>
    <t>I360</t>
  </si>
  <si>
    <t>I389</t>
  </si>
  <si>
    <t>023005</t>
  </si>
  <si>
    <t>37030</t>
  </si>
  <si>
    <t>A540</t>
  </si>
  <si>
    <t>A091</t>
  </si>
  <si>
    <t>042002</t>
  </si>
  <si>
    <t>60100</t>
  </si>
  <si>
    <t>A271</t>
  </si>
  <si>
    <t>011002</t>
  </si>
  <si>
    <t>19021</t>
  </si>
  <si>
    <t>A373</t>
  </si>
  <si>
    <t>089002</t>
  </si>
  <si>
    <t>96012</t>
  </si>
  <si>
    <t>A522</t>
  </si>
  <si>
    <t>009002</t>
  </si>
  <si>
    <t>17031</t>
  </si>
  <si>
    <t>A145</t>
  </si>
  <si>
    <t>010002</t>
  </si>
  <si>
    <t>16030</t>
  </si>
  <si>
    <t>A506</t>
  </si>
  <si>
    <t>081002</t>
  </si>
  <si>
    <t>91012</t>
  </si>
  <si>
    <t>B288</t>
  </si>
  <si>
    <t>050002</t>
  </si>
  <si>
    <t>087011</t>
  </si>
  <si>
    <t>ALBERONA (FG)</t>
  </si>
  <si>
    <t>GUAYANA OLANDESE (S9)</t>
  </si>
  <si>
    <t>026806</t>
  </si>
  <si>
    <t>A136</t>
  </si>
  <si>
    <t>024806</t>
  </si>
  <si>
    <t>L387</t>
  </si>
  <si>
    <t>047806</t>
  </si>
  <si>
    <t>E998</t>
  </si>
  <si>
    <t>064050</t>
  </si>
  <si>
    <t>CENATE SOTTO (BG)</t>
  </si>
  <si>
    <t>CENE (BG)</t>
  </si>
  <si>
    <t>CENTRISOLA (BG)</t>
  </si>
  <si>
    <t>CEPINO (BG)</t>
  </si>
  <si>
    <t>CERETE (BG)</t>
  </si>
  <si>
    <t>CHIGNOLO D'ISOLA (BG)</t>
  </si>
  <si>
    <t>COMELICO SUPERIORE (BL)</t>
  </si>
  <si>
    <t>CURDOMO (BG)</t>
  </si>
  <si>
    <t>041005</t>
  </si>
  <si>
    <t>61026</t>
  </si>
  <si>
    <t>019895</t>
  </si>
  <si>
    <t>80077</t>
  </si>
  <si>
    <t>E329</t>
  </si>
  <si>
    <t>010037</t>
  </si>
  <si>
    <t>075062</t>
  </si>
  <si>
    <t>73054</t>
  </si>
  <si>
    <t>H047</t>
  </si>
  <si>
    <t>013063</t>
  </si>
  <si>
    <t>C482</t>
  </si>
  <si>
    <t>VERVO' (TN)</t>
  </si>
  <si>
    <t>CASORIA (NA)</t>
  </si>
  <si>
    <t>CASTELLAMMARE DI STABIA (NA)</t>
  </si>
  <si>
    <t>CASTELLO DI CISTERNA (NA)</t>
  </si>
  <si>
    <t>CERCOLA (NA)</t>
  </si>
  <si>
    <t>017894</t>
  </si>
  <si>
    <t>I212</t>
  </si>
  <si>
    <t>021894</t>
  </si>
  <si>
    <t>I516</t>
  </si>
  <si>
    <t>003894</t>
  </si>
  <si>
    <t>064106</t>
  </si>
  <si>
    <t>L061</t>
  </si>
  <si>
    <t>024106</t>
  </si>
  <si>
    <t>D717</t>
  </si>
  <si>
    <t>021106</t>
  </si>
  <si>
    <t>013873</t>
  </si>
  <si>
    <t>D363</t>
  </si>
  <si>
    <t>015873</t>
  </si>
  <si>
    <t>D822</t>
  </si>
  <si>
    <t>STRAMBINO (TO)</t>
  </si>
  <si>
    <t>STRAMBINO ROMANO (TO)</t>
  </si>
  <si>
    <t>097084</t>
  </si>
  <si>
    <t>23829</t>
  </si>
  <si>
    <t>C737</t>
  </si>
  <si>
    <t>001833</t>
  </si>
  <si>
    <t>E890</t>
  </si>
  <si>
    <t>B565</t>
  </si>
  <si>
    <t>061013</t>
  </si>
  <si>
    <t>81020</t>
  </si>
  <si>
    <t>B667</t>
  </si>
  <si>
    <t>015836</t>
  </si>
  <si>
    <t>C009</t>
  </si>
  <si>
    <t>019836</t>
  </si>
  <si>
    <t>C249</t>
  </si>
  <si>
    <t>012836</t>
  </si>
  <si>
    <t>C402</t>
  </si>
  <si>
    <t>003836</t>
  </si>
  <si>
    <t>C690</t>
  </si>
  <si>
    <t>017836</t>
  </si>
  <si>
    <t>D146</t>
  </si>
  <si>
    <t>022836</t>
  </si>
  <si>
    <t>D263</t>
  </si>
  <si>
    <t>018836</t>
  </si>
  <si>
    <t>E077</t>
  </si>
  <si>
    <t>031836</t>
  </si>
  <si>
    <t>E095</t>
  </si>
  <si>
    <t>021836</t>
  </si>
  <si>
    <t>E477</t>
  </si>
  <si>
    <t>016836</t>
  </si>
  <si>
    <t>E631</t>
  </si>
  <si>
    <t>022968</t>
  </si>
  <si>
    <t>M242</t>
  </si>
  <si>
    <t>015968</t>
  </si>
  <si>
    <t>L536</t>
  </si>
  <si>
    <t>022969</t>
  </si>
  <si>
    <t>M243</t>
  </si>
  <si>
    <t>045009</t>
  </si>
  <si>
    <t>D690</t>
  </si>
  <si>
    <t>H991</t>
  </si>
  <si>
    <t>I148</t>
  </si>
  <si>
    <t>I244</t>
  </si>
  <si>
    <t>66037</t>
  </si>
  <si>
    <t>I335</t>
  </si>
  <si>
    <t>66038</t>
  </si>
  <si>
    <t>I394</t>
  </si>
  <si>
    <t>I520</t>
  </si>
  <si>
    <t>004014</t>
  </si>
  <si>
    <t>A709</t>
  </si>
  <si>
    <t>006014</t>
  </si>
  <si>
    <t>Rilascio</t>
  </si>
  <si>
    <t>Rinnovo</t>
  </si>
  <si>
    <t>MEDOLLA (MO)</t>
  </si>
  <si>
    <t>ACQUALUNGA BADONA (CR)</t>
  </si>
  <si>
    <t>28037</t>
  </si>
  <si>
    <t>065061</t>
  </si>
  <si>
    <t>84057</t>
  </si>
  <si>
    <t>E485</t>
  </si>
  <si>
    <t>058061</t>
  </si>
  <si>
    <t>F504</t>
  </si>
  <si>
    <t>021061</t>
  </si>
  <si>
    <t>MARANELLO (MO)</t>
  </si>
  <si>
    <t>MARANO SUL PANARO (MO)</t>
  </si>
  <si>
    <t>C396</t>
  </si>
  <si>
    <t>017066</t>
  </si>
  <si>
    <t>D270</t>
  </si>
  <si>
    <t>018066</t>
  </si>
  <si>
    <t>27034</t>
  </si>
  <si>
    <t>D873</t>
  </si>
  <si>
    <t>019066</t>
  </si>
  <si>
    <t>G260</t>
  </si>
  <si>
    <t>028066</t>
  </si>
  <si>
    <t>G802</t>
  </si>
  <si>
    <t>026066</t>
  </si>
  <si>
    <t>31023</t>
  </si>
  <si>
    <t>H238</t>
  </si>
  <si>
    <t>023066</t>
  </si>
  <si>
    <t>H610</t>
  </si>
  <si>
    <t>063066</t>
  </si>
  <si>
    <t>H860</t>
  </si>
  <si>
    <t>020066</t>
  </si>
  <si>
    <t>46019</t>
  </si>
  <si>
    <t>L826</t>
  </si>
  <si>
    <t>075066</t>
  </si>
  <si>
    <t>73050</t>
  </si>
  <si>
    <t>H729</t>
  </si>
  <si>
    <t>095066</t>
  </si>
  <si>
    <t>L321</t>
  </si>
  <si>
    <t>I99066</t>
  </si>
  <si>
    <t>CASTIGLIONE MESSER MARINO (CH)</t>
  </si>
  <si>
    <t>MODUGNO (BA)</t>
  </si>
  <si>
    <t>MOLA DI BARI (BA)</t>
  </si>
  <si>
    <t>MOLFETTA (BA)</t>
  </si>
  <si>
    <t>MONOPOLI (BA)</t>
  </si>
  <si>
    <t>MONTRONE (BA)</t>
  </si>
  <si>
    <t>NOCI (BA)</t>
  </si>
  <si>
    <t>NOICATTARO (BA)</t>
  </si>
  <si>
    <t>PALO DEL COLLE (BA)</t>
  </si>
  <si>
    <t>058105</t>
  </si>
  <si>
    <t>LUIGNANO (CR)</t>
  </si>
  <si>
    <t>MADIGNANO (CR)</t>
  </si>
  <si>
    <t>MALAGNINO (CR)</t>
  </si>
  <si>
    <t>VILLA SANTINA (UD)</t>
  </si>
  <si>
    <t>001294</t>
  </si>
  <si>
    <t>L787</t>
  </si>
  <si>
    <t>001295</t>
  </si>
  <si>
    <t>L811</t>
  </si>
  <si>
    <t>001296</t>
  </si>
  <si>
    <t>I99006</t>
  </si>
  <si>
    <t>Z114</t>
  </si>
  <si>
    <t>001007</t>
  </si>
  <si>
    <t>10080</t>
  </si>
  <si>
    <t>A221</t>
  </si>
  <si>
    <t>002072</t>
  </si>
  <si>
    <t>E711</t>
  </si>
  <si>
    <t>005072</t>
  </si>
  <si>
    <t>F386</t>
  </si>
  <si>
    <t>065072</t>
  </si>
  <si>
    <t>F480</t>
  </si>
  <si>
    <t>064072</t>
  </si>
  <si>
    <t>G611</t>
  </si>
  <si>
    <t>097072</t>
  </si>
  <si>
    <t>23849</t>
  </si>
  <si>
    <t>H486</t>
  </si>
  <si>
    <t>070072</t>
  </si>
  <si>
    <t>86047</t>
  </si>
  <si>
    <t>I181</t>
  </si>
  <si>
    <t>H785</t>
  </si>
  <si>
    <t>050032</t>
  </si>
  <si>
    <t>56028</t>
  </si>
  <si>
    <t>I046</t>
  </si>
  <si>
    <t>052032</t>
  </si>
  <si>
    <t>53100</t>
  </si>
  <si>
    <t>I726</t>
  </si>
  <si>
    <t>020061</t>
  </si>
  <si>
    <t>46028</t>
  </si>
  <si>
    <t>I632</t>
  </si>
  <si>
    <t>098061</t>
  </si>
  <si>
    <t>26839</t>
  </si>
  <si>
    <t>M158</t>
  </si>
  <si>
    <t>075061</t>
  </si>
  <si>
    <t>73037</t>
  </si>
  <si>
    <t>083062</t>
  </si>
  <si>
    <t>87071</t>
  </si>
  <si>
    <t>L315</t>
  </si>
  <si>
    <t>015062</t>
  </si>
  <si>
    <t>20022</t>
  </si>
  <si>
    <t>ROCCA SAN GIOVANNI (CH)</t>
  </si>
  <si>
    <t>CASTELLANETA (TA)</t>
  </si>
  <si>
    <t>COMUNE NON IDENTIFICATO D (TA)</t>
  </si>
  <si>
    <t>CRISPIANO (TA)</t>
  </si>
  <si>
    <t>FAGGIANO (TA)</t>
  </si>
  <si>
    <t>FRAGAGNANO (TA)</t>
  </si>
  <si>
    <t>GINOSA (TA)</t>
  </si>
  <si>
    <t>GROTTAGLIE (TA)</t>
  </si>
  <si>
    <t>LATERZA (TA)</t>
  </si>
  <si>
    <t>LEPORANO (TA)</t>
  </si>
  <si>
    <t>LIZZANO (TA)</t>
  </si>
  <si>
    <t>VILLANOVA SOLARO (CN)</t>
  </si>
  <si>
    <t>VILLANOVETTA (CN)</t>
  </si>
  <si>
    <t>019082</t>
  </si>
  <si>
    <t>H316</t>
  </si>
  <si>
    <t>028082</t>
  </si>
  <si>
    <t>I275</t>
  </si>
  <si>
    <t>023082</t>
  </si>
  <si>
    <t>37066</t>
  </si>
  <si>
    <t>I821</t>
  </si>
  <si>
    <t>026082</t>
  </si>
  <si>
    <t>31027</t>
  </si>
  <si>
    <t>MONTE SAN GIOVANNI CAMPAN (FR)</t>
  </si>
  <si>
    <t>MOROLO (FR)</t>
  </si>
  <si>
    <t>PALIANO (FR)</t>
  </si>
  <si>
    <t>PASTENA (FR)</t>
  </si>
  <si>
    <t>I797</t>
  </si>
  <si>
    <t>075082</t>
  </si>
  <si>
    <t>L010</t>
  </si>
  <si>
    <t>I99082</t>
  </si>
  <si>
    <t>Z257</t>
  </si>
  <si>
    <t>013083</t>
  </si>
  <si>
    <t>DASA' (CZ)</t>
  </si>
  <si>
    <t>CARDINALE (CZ)</t>
  </si>
  <si>
    <t>D147</t>
  </si>
  <si>
    <t>004083</t>
  </si>
  <si>
    <t>D401</t>
  </si>
  <si>
    <t>022083</t>
  </si>
  <si>
    <t>38075</t>
  </si>
  <si>
    <t>D565</t>
  </si>
  <si>
    <t>006083</t>
  </si>
  <si>
    <t>E164</t>
  </si>
  <si>
    <t>TRINITA' D'AGULTU E VIGNO (SS)</t>
  </si>
  <si>
    <t>BARBANA D'ISTRIA ()</t>
  </si>
  <si>
    <t>37052</t>
  </si>
  <si>
    <t>B886</t>
  </si>
  <si>
    <t>019019</t>
  </si>
  <si>
    <t>A996</t>
  </si>
  <si>
    <t>025008</t>
  </si>
  <si>
    <t>32042</t>
  </si>
  <si>
    <t>B375</t>
  </si>
  <si>
    <t>096008</t>
  </si>
  <si>
    <t>13821</t>
  </si>
  <si>
    <t>B417</t>
  </si>
  <si>
    <t>C612</t>
  </si>
  <si>
    <t>044002</t>
  </si>
  <si>
    <t>63030</t>
  </si>
  <si>
    <t>A047</t>
  </si>
  <si>
    <t>065002</t>
  </si>
  <si>
    <t>84043</t>
  </si>
  <si>
    <t>G994</t>
  </si>
  <si>
    <t>036034</t>
  </si>
  <si>
    <t>41017</t>
  </si>
  <si>
    <t>H195</t>
  </si>
  <si>
    <t>040034</t>
  </si>
  <si>
    <t>47036</t>
  </si>
  <si>
    <t>47047</t>
  </si>
  <si>
    <t>MELISSANO (LE)</t>
  </si>
  <si>
    <t>MELPIGNANO (LE)</t>
  </si>
  <si>
    <t>MIGGIANO (LE)</t>
  </si>
  <si>
    <t>braccianti giorni 10</t>
  </si>
  <si>
    <t>nucleo falimiare 11</t>
  </si>
  <si>
    <t>esigenza aziendale 14</t>
  </si>
  <si>
    <t>B743</t>
  </si>
  <si>
    <t>103019</t>
  </si>
  <si>
    <t>28881</t>
  </si>
  <si>
    <t>A346</t>
  </si>
  <si>
    <t>023004</t>
  </si>
  <si>
    <t>CORSANO (LE)</t>
  </si>
  <si>
    <t>FILETTINO (FR)</t>
  </si>
  <si>
    <t>FIUGGI (FR)</t>
  </si>
  <si>
    <t>FONTANA LIRI (FR)</t>
  </si>
  <si>
    <t>FONTECHIARI (FR)</t>
  </si>
  <si>
    <t>VALLECORSA (FR)</t>
  </si>
  <si>
    <t>VALLEMAIO (FR)</t>
  </si>
  <si>
    <t>VALLEROTONDA (FR)</t>
  </si>
  <si>
    <t>VEROLI (FR)</t>
  </si>
  <si>
    <t>VICALVI (FR)</t>
  </si>
  <si>
    <t>VICO NEL LAZIO (FR)</t>
  </si>
  <si>
    <t>VILLA LATINA (FR)</t>
  </si>
  <si>
    <t>VILLA SANTA LUCIA (FR)</t>
  </si>
  <si>
    <t>LUSSINGRANDE ()</t>
  </si>
  <si>
    <t>LUSSINPICCOLO ()</t>
  </si>
  <si>
    <t>LAERRU (SS)</t>
  </si>
  <si>
    <t>CA' SANTO SPIRITO DELLA B (99)</t>
  </si>
  <si>
    <t>CEGLIE (99)</t>
  </si>
  <si>
    <t>COMUNE NON IDENTIFICATO (99)</t>
  </si>
  <si>
    <t>DIVACCIA SAN CANZIANO (99)</t>
  </si>
  <si>
    <t>DRAGUCCIO (99)</t>
  </si>
  <si>
    <t>FASANA (99)</t>
  </si>
  <si>
    <t>NACLA SAN MAURIZIO (99)</t>
  </si>
  <si>
    <t>PAUGNANO (99)</t>
  </si>
  <si>
    <t>POCRAI DEL PERO (99)</t>
  </si>
  <si>
    <t>RATECEVO IN MONTE (99)</t>
  </si>
  <si>
    <t>SAGORIA (99)</t>
  </si>
  <si>
    <t>PINGUENTE ()</t>
  </si>
  <si>
    <t>PIRANO ()</t>
  </si>
  <si>
    <t>PISINO ()</t>
  </si>
  <si>
    <t>POLA ()</t>
  </si>
  <si>
    <t>PICINISCO (FR)</t>
  </si>
  <si>
    <t>PICO (FR)</t>
  </si>
  <si>
    <t>PIEDIMONTE SAN GERMANO (FR)</t>
  </si>
  <si>
    <t>SAN LEONARDO (BZ)</t>
  </si>
  <si>
    <t>B872</t>
  </si>
  <si>
    <t>023019</t>
  </si>
  <si>
    <t>PIETRAPERTOSA (PZ)</t>
  </si>
  <si>
    <t>PIGNOLA (PZ)</t>
  </si>
  <si>
    <t>POTENZA (PZ)</t>
  </si>
  <si>
    <t>RAPOLLA (PZ)</t>
  </si>
  <si>
    <t>RAPONE (PZ)</t>
  </si>
  <si>
    <t>G276</t>
  </si>
  <si>
    <t>042046</t>
  </si>
  <si>
    <t>I643</t>
  </si>
  <si>
    <t>036046</t>
  </si>
  <si>
    <t>41058</t>
  </si>
  <si>
    <t>L885</t>
  </si>
  <si>
    <t>056046</t>
  </si>
  <si>
    <t>53034</t>
  </si>
  <si>
    <t>099020</t>
  </si>
  <si>
    <t>47826</t>
  </si>
  <si>
    <t>L797</t>
  </si>
  <si>
    <t>086020</t>
  </si>
  <si>
    <t>M011</t>
  </si>
  <si>
    <t>082020</t>
  </si>
  <si>
    <t>90040</t>
  </si>
  <si>
    <t>B645</t>
  </si>
  <si>
    <t>083020</t>
  </si>
  <si>
    <t>98062</t>
  </si>
  <si>
    <t>D569</t>
  </si>
  <si>
    <t>041020</t>
  </si>
  <si>
    <t>61012</t>
  </si>
  <si>
    <t>E122</t>
  </si>
  <si>
    <t>011020</t>
  </si>
  <si>
    <t>19034</t>
  </si>
  <si>
    <t>G143</t>
  </si>
  <si>
    <t>089020</t>
  </si>
  <si>
    <t>M257</t>
  </si>
  <si>
    <t>050020</t>
  </si>
  <si>
    <t>F640</t>
  </si>
  <si>
    <t>081020</t>
  </si>
  <si>
    <t>91010</t>
  </si>
  <si>
    <t>I407</t>
  </si>
  <si>
    <t>06054</t>
  </si>
  <si>
    <t>D787</t>
  </si>
  <si>
    <t>048020</t>
  </si>
  <si>
    <t>D895</t>
  </si>
  <si>
    <t>034020</t>
  </si>
  <si>
    <t>D949</t>
  </si>
  <si>
    <t>033024</t>
  </si>
  <si>
    <t>E132</t>
  </si>
  <si>
    <t>060021</t>
  </si>
  <si>
    <t>C223</t>
  </si>
  <si>
    <t>097021</t>
  </si>
  <si>
    <t>SAN MARTINO IN VALLE (99)</t>
  </si>
  <si>
    <t>SAN ROCCO LIGANI (99)</t>
  </si>
  <si>
    <t>G257</t>
  </si>
  <si>
    <t>062050</t>
  </si>
  <si>
    <t>Z232</t>
  </si>
  <si>
    <t>I99669</t>
  </si>
  <si>
    <t>Z209</t>
  </si>
  <si>
    <t>I99672</t>
  </si>
  <si>
    <t>Z234</t>
  </si>
  <si>
    <t>I99675</t>
  </si>
  <si>
    <t>Z204</t>
  </si>
  <si>
    <t>I99644</t>
  </si>
  <si>
    <t>Z237</t>
  </si>
  <si>
    <t>I99647</t>
  </si>
  <si>
    <t>I99649</t>
  </si>
  <si>
    <t>Z235</t>
  </si>
  <si>
    <t>I99653</t>
  </si>
  <si>
    <t>H524</t>
  </si>
  <si>
    <t>017893</t>
  </si>
  <si>
    <t>I385</t>
  </si>
  <si>
    <t>021893</t>
  </si>
  <si>
    <t>I488</t>
  </si>
  <si>
    <t>003893</t>
  </si>
  <si>
    <t>L043</t>
  </si>
  <si>
    <t>012893</t>
  </si>
  <si>
    <t>L226</t>
  </si>
  <si>
    <t>013894</t>
  </si>
  <si>
    <t>E657</t>
  </si>
  <si>
    <t>015894</t>
  </si>
  <si>
    <t>ANDORRA (I9)</t>
  </si>
  <si>
    <t>ANGOLA (I9)</t>
  </si>
  <si>
    <t>ANGUILLA (ISOLA) (I9)</t>
  </si>
  <si>
    <t>ANTIGUA E BARBUDA (I9)</t>
  </si>
  <si>
    <t>ANTILLE BRITANNICHE (S9)</t>
  </si>
  <si>
    <t>ANTILLE OLANDESI (I9)</t>
  </si>
  <si>
    <t>SAN PIETRO IN CERRO (PC)</t>
  </si>
  <si>
    <t>SANT'ANTONIO A TREBBIA (PC)</t>
  </si>
  <si>
    <t>SARMATO (PC)</t>
  </si>
  <si>
    <t>TRAVO (PC)</t>
  </si>
  <si>
    <t>TREBECCO (PC)</t>
  </si>
  <si>
    <t>VERNASCA (PC)</t>
  </si>
  <si>
    <t>VIGOLZONE (PC)</t>
  </si>
  <si>
    <t>VILLANOVA SULL'ARDA (PC)</t>
  </si>
  <si>
    <t>CANDIDA (AV)</t>
  </si>
  <si>
    <t>CAPOSELE (AV)</t>
  </si>
  <si>
    <t>CAPRIGLIA IRPINA (AV)</t>
  </si>
  <si>
    <t>MOTTA VIGANA (MI)</t>
  </si>
  <si>
    <t>MOTTA VISCONTI (MI)</t>
  </si>
  <si>
    <t>MUGGIANO (MI)</t>
  </si>
  <si>
    <t>MUGGIO' (MI)</t>
  </si>
  <si>
    <t>CASTELNOVO DI SOTTO (RE)</t>
  </si>
  <si>
    <t>CASTELNOVO NE' MONTI (RE)</t>
  </si>
  <si>
    <t>CAVRIAGO (RE)</t>
  </si>
  <si>
    <t>COLLAGNA (RE)</t>
  </si>
  <si>
    <t>COMUNE NON IDENTIFICATO D (RE)</t>
  </si>
  <si>
    <t>CORREGGIO (RE)</t>
  </si>
  <si>
    <t>FABBRICO (RE)</t>
  </si>
  <si>
    <t>GATTATICO (RE)</t>
  </si>
  <si>
    <t>FUSIGNANO (RA)</t>
  </si>
  <si>
    <t>LUGO (RA)</t>
  </si>
  <si>
    <t>MASSA LOMBARDA (RA)</t>
  </si>
  <si>
    <t>RAVENNA (RA)</t>
  </si>
  <si>
    <t>RIOLO TERME (RA)</t>
  </si>
  <si>
    <t>RUSSI (RA)</t>
  </si>
  <si>
    <t>SANT'AGATA SUL SANTERNO (RA)</t>
  </si>
  <si>
    <t>SOLAROLO (RA)</t>
  </si>
  <si>
    <t>ALBINEA (RE)</t>
  </si>
  <si>
    <t>BAGNOLO IN PIANO (RE)</t>
  </si>
  <si>
    <t>BAISO (RE)</t>
  </si>
  <si>
    <t>BIBBIANO (RE)</t>
  </si>
  <si>
    <t>BORETTO (RE)</t>
  </si>
  <si>
    <t>BRESCELLO (RE)</t>
  </si>
  <si>
    <t>BUSANA (RE)</t>
  </si>
  <si>
    <t>CADELBOSCO DI SOPRA (RE)</t>
  </si>
  <si>
    <t>CAMPAGNOLA EMILIA (RE)</t>
  </si>
  <si>
    <t>CAMPEGINE (RE)</t>
  </si>
  <si>
    <t>CANOSSA (RE)</t>
  </si>
  <si>
    <t>CARPINETI (RE)</t>
  </si>
  <si>
    <t>G396</t>
  </si>
  <si>
    <t>013182</t>
  </si>
  <si>
    <t>015182</t>
  </si>
  <si>
    <t>20017</t>
  </si>
  <si>
    <t>H264</t>
  </si>
  <si>
    <t>018182</t>
  </si>
  <si>
    <t>27058</t>
  </si>
  <si>
    <t>M109</t>
  </si>
  <si>
    <t>093034</t>
  </si>
  <si>
    <t>BRIONE (TN)</t>
  </si>
  <si>
    <t>BRUSINO (TN)</t>
  </si>
  <si>
    <t>CADERZONE (TN)</t>
  </si>
  <si>
    <t>CADINE (TN)</t>
  </si>
  <si>
    <t>CAGNO' (TN)</t>
  </si>
  <si>
    <t>CALAVINO (TN)</t>
  </si>
  <si>
    <t>G362</t>
  </si>
  <si>
    <t>092047</t>
  </si>
  <si>
    <t>G446</t>
  </si>
  <si>
    <t>041047</t>
  </si>
  <si>
    <t>G551</t>
  </si>
  <si>
    <t>037047</t>
  </si>
  <si>
    <t>55038</t>
  </si>
  <si>
    <t>I142</t>
  </si>
  <si>
    <t>080027</t>
  </si>
  <si>
    <t>89021</t>
  </si>
  <si>
    <t>C710</t>
  </si>
  <si>
    <t>083027</t>
  </si>
  <si>
    <t>98023</t>
  </si>
  <si>
    <t>D824</t>
  </si>
  <si>
    <t>001027</t>
  </si>
  <si>
    <t>10012</t>
  </si>
  <si>
    <t>A941</t>
  </si>
  <si>
    <t>013027</t>
  </si>
  <si>
    <t>006027</t>
  </si>
  <si>
    <t>E135</t>
  </si>
  <si>
    <t>025029</t>
  </si>
  <si>
    <t>E588</t>
  </si>
  <si>
    <t>094029</t>
  </si>
  <si>
    <t>CODIFISC</t>
  </si>
  <si>
    <t>FLAG_SOPPRESSO</t>
  </si>
  <si>
    <t>066002</t>
  </si>
  <si>
    <t>066001</t>
  </si>
  <si>
    <t>066003</t>
  </si>
  <si>
    <t>066004</t>
  </si>
  <si>
    <t>ROCCA CANAVESE (TO)</t>
  </si>
  <si>
    <t>MIRABELLO SANNITICO (CB)</t>
  </si>
  <si>
    <t>MOLISE (CB)</t>
  </si>
  <si>
    <t>PAZZANO (RC)</t>
  </si>
  <si>
    <t>PEDAVOLI (RC)</t>
  </si>
  <si>
    <t>ABBAZIA (99)</t>
  </si>
  <si>
    <t>SANT'AGOSTINO (FE)</t>
  </si>
  <si>
    <t>TRESIGALLO (FE)</t>
  </si>
  <si>
    <t>VIGARANO MAINARDA (FE)</t>
  </si>
  <si>
    <t>VOGHIERA (FE)</t>
  </si>
  <si>
    <t>BAGNO DI ROMAGNA (FO)</t>
  </si>
  <si>
    <t>61029</t>
  </si>
  <si>
    <t>L500</t>
  </si>
  <si>
    <t>26815</t>
  </si>
  <si>
    <t>F028</t>
  </si>
  <si>
    <t>037037</t>
  </si>
  <si>
    <t>40059</t>
  </si>
  <si>
    <t>F083</t>
  </si>
  <si>
    <t>020037</t>
  </si>
  <si>
    <t>B012</t>
  </si>
  <si>
    <t>033037</t>
  </si>
  <si>
    <t>G852</t>
  </si>
  <si>
    <t>072037</t>
  </si>
  <si>
    <t>60039</t>
  </si>
  <si>
    <t>I932</t>
  </si>
  <si>
    <t>040049</t>
  </si>
  <si>
    <t>47019</t>
  </si>
  <si>
    <t>L361</t>
  </si>
  <si>
    <t>048049</t>
  </si>
  <si>
    <t>50039</t>
  </si>
  <si>
    <t>L838</t>
  </si>
  <si>
    <t>083049</t>
  </si>
  <si>
    <t>102007</t>
  </si>
  <si>
    <t>D253</t>
  </si>
  <si>
    <t>031007</t>
  </si>
  <si>
    <t>34170</t>
  </si>
  <si>
    <t>E098</t>
  </si>
  <si>
    <t>088007</t>
  </si>
  <si>
    <t>F610</t>
  </si>
  <si>
    <t>080007</t>
  </si>
  <si>
    <t>89011</t>
  </si>
  <si>
    <t>A552</t>
  </si>
  <si>
    <t>063007</t>
  </si>
  <si>
    <t>A617</t>
  </si>
  <si>
    <t>D150</t>
  </si>
  <si>
    <t>028036</t>
  </si>
  <si>
    <t>D226</t>
  </si>
  <si>
    <t>061036</t>
  </si>
  <si>
    <t>D769</t>
  </si>
  <si>
    <t>063036</t>
  </si>
  <si>
    <t>80028</t>
  </si>
  <si>
    <t>E224</t>
  </si>
  <si>
    <t>075036</t>
  </si>
  <si>
    <t>E538</t>
  </si>
  <si>
    <t>026036</t>
  </si>
  <si>
    <t>020058</t>
  </si>
  <si>
    <t>I391</t>
  </si>
  <si>
    <t>026075</t>
  </si>
  <si>
    <t>31025</t>
  </si>
  <si>
    <t>I221</t>
  </si>
  <si>
    <t>092075</t>
  </si>
  <si>
    <t>I699</t>
  </si>
  <si>
    <t>075075</t>
  </si>
  <si>
    <t>I780</t>
  </si>
  <si>
    <t>082075</t>
  </si>
  <si>
    <t>L519</t>
  </si>
  <si>
    <t>095075</t>
  </si>
  <si>
    <t>M168</t>
  </si>
  <si>
    <t>I99075</t>
  </si>
  <si>
    <t>Z154</t>
  </si>
  <si>
    <t>001076</t>
  </si>
  <si>
    <t>C610</t>
  </si>
  <si>
    <t>013076</t>
  </si>
  <si>
    <t>C965</t>
  </si>
  <si>
    <t>022076</t>
  </si>
  <si>
    <t>D336</t>
  </si>
  <si>
    <t>009034</t>
  </si>
  <si>
    <t>17025</t>
  </si>
  <si>
    <t>030001</t>
  </si>
  <si>
    <t>33041</t>
  </si>
  <si>
    <t>UDINE</t>
  </si>
  <si>
    <t>UD</t>
  </si>
  <si>
    <t>A103</t>
  </si>
  <si>
    <t>018001</t>
  </si>
  <si>
    <t>27020</t>
  </si>
  <si>
    <t>PAVIA</t>
  </si>
  <si>
    <t>PV</t>
  </si>
  <si>
    <t>A118</t>
  </si>
  <si>
    <t>039001</t>
  </si>
  <si>
    <t>48011</t>
  </si>
  <si>
    <t>RAVENNA</t>
  </si>
  <si>
    <t>RA</t>
  </si>
  <si>
    <t>08</t>
  </si>
  <si>
    <t>A191</t>
  </si>
  <si>
    <t>E563</t>
  </si>
  <si>
    <t>026037</t>
  </si>
  <si>
    <t>E893</t>
  </si>
  <si>
    <t>098037</t>
  </si>
  <si>
    <t>KENYA (I9)</t>
  </si>
  <si>
    <t>KIRGHIZISTAN (I9)</t>
  </si>
  <si>
    <t>KIRGHIZISTAN (S9)</t>
  </si>
  <si>
    <t>KIRIBATI (I9)</t>
  </si>
  <si>
    <t>KUWAIT (I9)</t>
  </si>
  <si>
    <t>LA REUNION (ISOLA) (S9)</t>
  </si>
  <si>
    <t>LAOS (I9)</t>
  </si>
  <si>
    <t>LESOTHO (I9)</t>
  </si>
  <si>
    <t>LETTONIA (I9)</t>
  </si>
  <si>
    <t>LIBANO (I9)</t>
  </si>
  <si>
    <t>SERRARA FONTANA (NA)</t>
  </si>
  <si>
    <t>SIRICO (NA)</t>
  </si>
  <si>
    <t>SOCCAVO (NA)</t>
  </si>
  <si>
    <t>SOMMA VESUVIANA (NA)</t>
  </si>
  <si>
    <t>SORRENTO (NA)</t>
  </si>
  <si>
    <t>LINATE AL LAMBRO (MI)</t>
  </si>
  <si>
    <t>LISCATE (MI)</t>
  </si>
  <si>
    <t>LODI VECCHIO (MI)</t>
  </si>
  <si>
    <t>LUCERNATE (MI)</t>
  </si>
  <si>
    <t>MACCASTORNA (MI)</t>
  </si>
  <si>
    <t>MACHERIO (MI)</t>
  </si>
  <si>
    <t>MAGENTA (MI)</t>
  </si>
  <si>
    <t>MAGNAGO (MI)</t>
  </si>
  <si>
    <t>MAIRAGO (MI)</t>
  </si>
  <si>
    <t>MALEO (MI)</t>
  </si>
  <si>
    <t>MARCALLO (MI)</t>
  </si>
  <si>
    <t>MARCALLO CON CASONE (MI)</t>
  </si>
  <si>
    <t>MARUDO (MI)</t>
  </si>
  <si>
    <t>MASATE (MI)</t>
  </si>
  <si>
    <t>MASCIAGO MILANESE (MI)</t>
  </si>
  <si>
    <t>028034</t>
  </si>
  <si>
    <t>M263</t>
  </si>
  <si>
    <t>030097</t>
  </si>
  <si>
    <t>H533</t>
  </si>
  <si>
    <t>080097</t>
  </si>
  <si>
    <t>89026</t>
  </si>
  <si>
    <t>M277</t>
  </si>
  <si>
    <t>019097</t>
  </si>
  <si>
    <t>26029</t>
  </si>
  <si>
    <t>I827</t>
  </si>
  <si>
    <t>028097</t>
  </si>
  <si>
    <t>L805</t>
  </si>
  <si>
    <t>023097</t>
  </si>
  <si>
    <t>37059</t>
  </si>
  <si>
    <t>M172</t>
  </si>
  <si>
    <t>003098</t>
  </si>
  <si>
    <t>F191</t>
  </si>
  <si>
    <t>013098</t>
  </si>
  <si>
    <t>D462</t>
  </si>
  <si>
    <t>022098</t>
  </si>
  <si>
    <t>E334</t>
  </si>
  <si>
    <t>017098</t>
  </si>
  <si>
    <t>001098</t>
  </si>
  <si>
    <t>10082</t>
  </si>
  <si>
    <t>D208</t>
  </si>
  <si>
    <t>22020</t>
  </si>
  <si>
    <t>A898</t>
  </si>
  <si>
    <t>003024</t>
  </si>
  <si>
    <t>28021</t>
  </si>
  <si>
    <t>B019</t>
  </si>
  <si>
    <t>024024</t>
  </si>
  <si>
    <t>36010</t>
  </si>
  <si>
    <t>B835</t>
  </si>
  <si>
    <t>005024</t>
  </si>
  <si>
    <t>14040</t>
  </si>
  <si>
    <t>C064</t>
  </si>
  <si>
    <t>061024</t>
  </si>
  <si>
    <t>81040</t>
  </si>
  <si>
    <t>M090</t>
  </si>
  <si>
    <t>A406</t>
  </si>
  <si>
    <t>E097</t>
  </si>
  <si>
    <t>I055</t>
  </si>
  <si>
    <t>N</t>
  </si>
  <si>
    <t>17020</t>
  </si>
  <si>
    <t>A593</t>
  </si>
  <si>
    <t>082008</t>
  </si>
  <si>
    <t>A719</t>
  </si>
  <si>
    <t>090008</t>
  </si>
  <si>
    <t>A781</t>
  </si>
  <si>
    <t>VC</t>
  </si>
  <si>
    <t>A119</t>
  </si>
  <si>
    <t>025002</t>
  </si>
  <si>
    <t>32031</t>
  </si>
  <si>
    <t>BELLUNO</t>
  </si>
  <si>
    <t>BL</t>
  </si>
  <si>
    <t>A121</t>
  </si>
  <si>
    <t>006002</t>
  </si>
  <si>
    <t>INVORIO INFERIORE (NO)</t>
  </si>
  <si>
    <t>I978</t>
  </si>
  <si>
    <t>075081</t>
  </si>
  <si>
    <t>L008</t>
  </si>
  <si>
    <t>I99081</t>
  </si>
  <si>
    <t>STRIANO (NA)</t>
  </si>
  <si>
    <t>TERZIGNO (NA)</t>
  </si>
  <si>
    <t>TESTACCIO D'ISCHIA (NA)</t>
  </si>
  <si>
    <t>TORRE ANNUNZIATA (NA)</t>
  </si>
  <si>
    <t>TORRE DEL GRECO (NA)</t>
  </si>
  <si>
    <t>TRECASE (NA)</t>
  </si>
  <si>
    <t>GARLENDA (SV)</t>
  </si>
  <si>
    <t>023037</t>
  </si>
  <si>
    <t>D957</t>
  </si>
  <si>
    <t>075037</t>
  </si>
  <si>
    <t>73045</t>
  </si>
  <si>
    <t>017154</t>
  </si>
  <si>
    <t>H050</t>
  </si>
  <si>
    <t>022154</t>
  </si>
  <si>
    <t>016818</t>
  </si>
  <si>
    <t>MARANO PRINCIPATO (CS)</t>
  </si>
  <si>
    <t>041818</t>
  </si>
  <si>
    <t>I399</t>
  </si>
  <si>
    <t>044818</t>
  </si>
  <si>
    <t>D557</t>
  </si>
  <si>
    <t>083033</t>
  </si>
  <si>
    <t>98063</t>
  </si>
  <si>
    <t>E043</t>
  </si>
  <si>
    <t>092033</t>
  </si>
  <si>
    <t>09016</t>
  </si>
  <si>
    <t>012076</t>
  </si>
  <si>
    <t>D987</t>
  </si>
  <si>
    <t>079076</t>
  </si>
  <si>
    <t>MARZI (CS)</t>
  </si>
  <si>
    <t>MENDICINO (CS)</t>
  </si>
  <si>
    <t>SORANO (GR)</t>
  </si>
  <si>
    <t>BIBBONA (LI)</t>
  </si>
  <si>
    <t>CAMPIGLIA MARITTIMA (LI)</t>
  </si>
  <si>
    <t>CAMPO NELL'ELBA (LI)</t>
  </si>
  <si>
    <t>CAPOLIVERI (LI)</t>
  </si>
  <si>
    <t>CAPRAIA ISOLA (LI)</t>
  </si>
  <si>
    <t>PIETRA LIGURE (SV)</t>
  </si>
  <si>
    <t>PLODIO (SV)</t>
  </si>
  <si>
    <t>PONTINVREA (SV)</t>
  </si>
  <si>
    <t>PORTIO (SV)</t>
  </si>
  <si>
    <t>QUILIANO (SV)</t>
  </si>
  <si>
    <t>RANZI PIETRA (SV)</t>
  </si>
  <si>
    <t>RIALTO (SV)</t>
  </si>
  <si>
    <t>ROCCAVIGNALE (SV)</t>
  </si>
  <si>
    <t>ROCCHETTA CAIRO (SV)</t>
  </si>
  <si>
    <t>ROCCHETTA CENGIO (SV)</t>
  </si>
  <si>
    <t>SANTA GIULIA (SV)</t>
  </si>
  <si>
    <t>SASSELLO (SV)</t>
  </si>
  <si>
    <t>SAVONA (SV)</t>
  </si>
  <si>
    <t>SEGNO (SV)</t>
  </si>
  <si>
    <t>SPOTORNO (SV)</t>
  </si>
  <si>
    <t>STELLA (SV)</t>
  </si>
  <si>
    <t>STELLANELLO (SV)</t>
  </si>
  <si>
    <t>015243</t>
  </si>
  <si>
    <t>M091</t>
  </si>
  <si>
    <t>D641</t>
  </si>
  <si>
    <t>083057</t>
  </si>
  <si>
    <t>98065</t>
  </si>
  <si>
    <t>F400</t>
  </si>
  <si>
    <t>064057</t>
  </si>
  <si>
    <t>043033</t>
  </si>
  <si>
    <t>F749</t>
  </si>
  <si>
    <t>042033</t>
  </si>
  <si>
    <t>G003</t>
  </si>
  <si>
    <t>080033</t>
  </si>
  <si>
    <t>F777</t>
  </si>
  <si>
    <t>095034</t>
  </si>
  <si>
    <t>F974</t>
  </si>
  <si>
    <t>029015</t>
  </si>
  <si>
    <t>VEZZANO (TN)</t>
  </si>
  <si>
    <t>078012</t>
  </si>
  <si>
    <t>87051</t>
  </si>
  <si>
    <t>A340</t>
  </si>
  <si>
    <t>016012</t>
  </si>
  <si>
    <t>24020</t>
  </si>
  <si>
    <t>A383</t>
  </si>
  <si>
    <t>017012</t>
  </si>
  <si>
    <t>A661</t>
  </si>
  <si>
    <t>076012</t>
  </si>
  <si>
    <t>85051</t>
  </si>
  <si>
    <t>A743</t>
  </si>
  <si>
    <t>022012</t>
  </si>
  <si>
    <t>38085</t>
  </si>
  <si>
    <t>A808</t>
  </si>
  <si>
    <t>103012</t>
  </si>
  <si>
    <t>28842</t>
  </si>
  <si>
    <t>A925</t>
  </si>
  <si>
    <t>C518</t>
  </si>
  <si>
    <t>079027</t>
  </si>
  <si>
    <t>C542</t>
  </si>
  <si>
    <t>097027</t>
  </si>
  <si>
    <t>040037</t>
  </si>
  <si>
    <t>H542</t>
  </si>
  <si>
    <t>048037</t>
  </si>
  <si>
    <t>50068</t>
  </si>
  <si>
    <t>H635</t>
  </si>
  <si>
    <t>084037</t>
  </si>
  <si>
    <t>I185</t>
  </si>
  <si>
    <t>063037</t>
  </si>
  <si>
    <t>20047</t>
  </si>
  <si>
    <t>B212</t>
  </si>
  <si>
    <t>013034</t>
  </si>
  <si>
    <t>B262</t>
  </si>
  <si>
    <t>017034</t>
  </si>
  <si>
    <t>25012</t>
  </si>
  <si>
    <t>B450</t>
  </si>
  <si>
    <t>012034</t>
  </si>
  <si>
    <t>GIUSTENICE (SV)</t>
  </si>
  <si>
    <t>033034</t>
  </si>
  <si>
    <t>G696</t>
  </si>
  <si>
    <t>072034</t>
  </si>
  <si>
    <t>E281</t>
  </si>
  <si>
    <t>091033</t>
  </si>
  <si>
    <t>E323</t>
  </si>
  <si>
    <t>071033</t>
  </si>
  <si>
    <t>71037</t>
  </si>
  <si>
    <t>F631</t>
  </si>
  <si>
    <t>087033</t>
  </si>
  <si>
    <t>95047</t>
  </si>
  <si>
    <t>G371</t>
  </si>
  <si>
    <t>059033</t>
  </si>
  <si>
    <t>L742</t>
  </si>
  <si>
    <t>001033</t>
  </si>
  <si>
    <t>B075</t>
  </si>
  <si>
    <t>002033</t>
  </si>
  <si>
    <t>B928</t>
  </si>
  <si>
    <t>018033</t>
  </si>
  <si>
    <t>H497</t>
  </si>
  <si>
    <t>014057</t>
  </si>
  <si>
    <t>23027</t>
  </si>
  <si>
    <t>H752</t>
  </si>
  <si>
    <t>062057</t>
  </si>
  <si>
    <t>82028</t>
  </si>
  <si>
    <t>H764</t>
  </si>
  <si>
    <t>041057</t>
  </si>
  <si>
    <t>61048</t>
  </si>
  <si>
    <t>SAN NICOLA DA CRISSA (VV)</t>
  </si>
  <si>
    <t>SANT'ONOFRIO (VV)</t>
  </si>
  <si>
    <t>SERRA SAN BRUNO (VV)</t>
  </si>
  <si>
    <t>SIMBARIO (VV)</t>
  </si>
  <si>
    <t>SORIANELLO (VV)</t>
  </si>
  <si>
    <t>SORIANO CALABRO (VV)</t>
  </si>
  <si>
    <t>SPADOLA (VV)</t>
  </si>
  <si>
    <t>SPILINGA (VV)</t>
  </si>
  <si>
    <t>082035</t>
  </si>
  <si>
    <t>D567</t>
  </si>
  <si>
    <t>026035</t>
  </si>
  <si>
    <t>31036</t>
  </si>
  <si>
    <t>H302</t>
  </si>
  <si>
    <t>065015</t>
  </si>
  <si>
    <t>A756</t>
  </si>
  <si>
    <t>095015</t>
  </si>
  <si>
    <t>A960</t>
  </si>
  <si>
    <t>022033</t>
  </si>
  <si>
    <t>A016</t>
  </si>
  <si>
    <t>077001</t>
  </si>
  <si>
    <t>75011</t>
  </si>
  <si>
    <t>MATERA</t>
  </si>
  <si>
    <t>MT</t>
  </si>
  <si>
    <t>A017</t>
  </si>
  <si>
    <t>057001</t>
  </si>
  <si>
    <t>082058</t>
  </si>
  <si>
    <t>90028</t>
  </si>
  <si>
    <t>G792</t>
  </si>
  <si>
    <t>057058</t>
  </si>
  <si>
    <t>G951</t>
  </si>
  <si>
    <t>103058</t>
  </si>
  <si>
    <t>88052</t>
  </si>
  <si>
    <t>024076</t>
  </si>
  <si>
    <t>G406</t>
  </si>
  <si>
    <t>058076</t>
  </si>
  <si>
    <t>G444</t>
  </si>
  <si>
    <t>030076</t>
  </si>
  <si>
    <t>33016</t>
  </si>
  <si>
    <t>G831</t>
  </si>
  <si>
    <t>064076</t>
  </si>
  <si>
    <t>H097</t>
  </si>
  <si>
    <t>021076</t>
  </si>
  <si>
    <t>H719</t>
  </si>
  <si>
    <t>076076</t>
  </si>
  <si>
    <t>H831</t>
  </si>
  <si>
    <t>061076</t>
  </si>
  <si>
    <t>054805</t>
  </si>
  <si>
    <t>F633</t>
  </si>
  <si>
    <t>072805</t>
  </si>
  <si>
    <t>F700</t>
  </si>
  <si>
    <t>024805</t>
  </si>
  <si>
    <t>F946</t>
  </si>
  <si>
    <t>062805</t>
  </si>
  <si>
    <t>G363</t>
  </si>
  <si>
    <t>SALA BAGANZA (PR)</t>
  </si>
  <si>
    <t>SALSOMAGGIORE TERME (PR)</t>
  </si>
  <si>
    <t>SAN DONATO D'ENZA (PR)</t>
  </si>
  <si>
    <t>SAN LAZZARO PARMENSE (PR)</t>
  </si>
  <si>
    <t>SAN MARTINO SINZANO (PR)</t>
  </si>
  <si>
    <t>019840</t>
  </si>
  <si>
    <t>028084</t>
  </si>
  <si>
    <t>I375</t>
  </si>
  <si>
    <t>075084</t>
  </si>
  <si>
    <t>019051</t>
  </si>
  <si>
    <t>C241</t>
  </si>
  <si>
    <t>016067</t>
  </si>
  <si>
    <t>ROCCAMORICE (PE)</t>
  </si>
  <si>
    <t>CONTROGUERRA (TE)</t>
  </si>
  <si>
    <t>CORROPOLI (TE)</t>
  </si>
  <si>
    <t>CORTINO (TE)</t>
  </si>
  <si>
    <t>022063</t>
  </si>
  <si>
    <t>C797</t>
  </si>
  <si>
    <t>017063</t>
  </si>
  <si>
    <t>D064</t>
  </si>
  <si>
    <t>012063</t>
  </si>
  <si>
    <t>D239</t>
  </si>
  <si>
    <t>003063</t>
  </si>
  <si>
    <t>078063</t>
  </si>
  <si>
    <t>87014</t>
  </si>
  <si>
    <t>E417</t>
  </si>
  <si>
    <t>065063</t>
  </si>
  <si>
    <t>E498</t>
  </si>
  <si>
    <t>064063</t>
  </si>
  <si>
    <t>F744</t>
  </si>
  <si>
    <t>097063</t>
  </si>
  <si>
    <t>23833</t>
  </si>
  <si>
    <t>G241</t>
  </si>
  <si>
    <t>021063</t>
  </si>
  <si>
    <t>031805</t>
  </si>
  <si>
    <t>G599</t>
  </si>
  <si>
    <t>13049</t>
  </si>
  <si>
    <t>L451</t>
  </si>
  <si>
    <t>078150</t>
  </si>
  <si>
    <t>012012</t>
  </si>
  <si>
    <t>A825</t>
  </si>
  <si>
    <t>064012</t>
  </si>
  <si>
    <t>83032</t>
  </si>
  <si>
    <t>A975</t>
  </si>
  <si>
    <t>005012</t>
  </si>
  <si>
    <t>14021</t>
  </si>
  <si>
    <t>B306</t>
  </si>
  <si>
    <t>097012</t>
  </si>
  <si>
    <t>L377</t>
  </si>
  <si>
    <t>079152</t>
  </si>
  <si>
    <t>016221</t>
  </si>
  <si>
    <t>C789</t>
  </si>
  <si>
    <t>022221</t>
  </si>
  <si>
    <t>L910</t>
  </si>
  <si>
    <t>001221</t>
  </si>
  <si>
    <t>H386</t>
  </si>
  <si>
    <t>004221</t>
  </si>
  <si>
    <t>I817</t>
  </si>
  <si>
    <t>BISEGNA (AQ)</t>
  </si>
  <si>
    <t>BUGNARA (AQ)</t>
  </si>
  <si>
    <t>CAGNANO AMITERNO (AQ)</t>
  </si>
  <si>
    <t>CALASCIO (AQ)</t>
  </si>
  <si>
    <t>CAMARDA (AQ)</t>
  </si>
  <si>
    <t>CAMPO DI GIOVE (AQ)</t>
  </si>
  <si>
    <t>CAMPOTOSTO (AQ)</t>
  </si>
  <si>
    <t>CANISTRO (AQ)</t>
  </si>
  <si>
    <t>BAIRO TORRE (TO)</t>
  </si>
  <si>
    <t>BALANGERO (TO)</t>
  </si>
  <si>
    <t>BALDISSERO CANAVESE (TO)</t>
  </si>
  <si>
    <t>COLNAGO (MI)</t>
  </si>
  <si>
    <t>12040</t>
  </si>
  <si>
    <t>016015</t>
  </si>
  <si>
    <t>A517</t>
  </si>
  <si>
    <t>013015</t>
  </si>
  <si>
    <t>22030</t>
  </si>
  <si>
    <t>A670</t>
  </si>
  <si>
    <t>004015</t>
  </si>
  <si>
    <t>A716</t>
  </si>
  <si>
    <t>022015</t>
  </si>
  <si>
    <t>L428</t>
  </si>
  <si>
    <t>015074</t>
  </si>
  <si>
    <t>C565</t>
  </si>
  <si>
    <t>006074</t>
  </si>
  <si>
    <t>15064</t>
  </si>
  <si>
    <t>98029</t>
  </si>
  <si>
    <t>I492</t>
  </si>
  <si>
    <t>013886</t>
  </si>
  <si>
    <t>Z515</t>
  </si>
  <si>
    <t>I99436</t>
  </si>
  <si>
    <t>C411</t>
  </si>
  <si>
    <t>003849</t>
  </si>
  <si>
    <t>001808</t>
  </si>
  <si>
    <t>A980</t>
  </si>
  <si>
    <t>016808</t>
  </si>
  <si>
    <t>A985</t>
  </si>
  <si>
    <t>018808</t>
  </si>
  <si>
    <t>B340</t>
  </si>
  <si>
    <t>032808</t>
  </si>
  <si>
    <t>009808</t>
  </si>
  <si>
    <t>B523</t>
  </si>
  <si>
    <t>008808</t>
  </si>
  <si>
    <t>B721</t>
  </si>
  <si>
    <t>021808</t>
  </si>
  <si>
    <t>C077</t>
  </si>
  <si>
    <t>002808</t>
  </si>
  <si>
    <t>C168</t>
  </si>
  <si>
    <t>023808</t>
  </si>
  <si>
    <t>D039</t>
  </si>
  <si>
    <t>029808</t>
  </si>
  <si>
    <t>D176</t>
  </si>
  <si>
    <t>006808</t>
  </si>
  <si>
    <t>D212</t>
  </si>
  <si>
    <t>010808</t>
  </si>
  <si>
    <t>017198</t>
  </si>
  <si>
    <t>25059</t>
  </si>
  <si>
    <t>L816</t>
  </si>
  <si>
    <t>078112</t>
  </si>
  <si>
    <t>CHIOSI D'ADDA VIGADORE (MI)</t>
  </si>
  <si>
    <t>INCINO (CO)</t>
  </si>
  <si>
    <t>INDOVERO (CO)</t>
  </si>
  <si>
    <t>INTIMIANO (CO)</t>
  </si>
  <si>
    <t>INTROBIO (CO)</t>
  </si>
  <si>
    <t>INTROZZO (CO)</t>
  </si>
  <si>
    <t>INVERIGO (CO)</t>
  </si>
  <si>
    <t>ISOLA COMACINA (CO)</t>
  </si>
  <si>
    <t>LAGLIO (CO)</t>
  </si>
  <si>
    <t>LAINO (CO)</t>
  </si>
  <si>
    <t>TAURIANOVA (RC)</t>
  </si>
  <si>
    <t>006176</t>
  </si>
  <si>
    <t>L432</t>
  </si>
  <si>
    <t>001176</t>
  </si>
  <si>
    <t>G202</t>
  </si>
  <si>
    <t>015176</t>
  </si>
  <si>
    <t>G772</t>
  </si>
  <si>
    <t>016176</t>
  </si>
  <si>
    <t>H046</t>
  </si>
  <si>
    <t>018176</t>
  </si>
  <si>
    <t>27018</t>
  </si>
  <si>
    <t>L854</t>
  </si>
  <si>
    <t>095041</t>
  </si>
  <si>
    <t>040031</t>
  </si>
  <si>
    <t>G904</t>
  </si>
  <si>
    <t>035031</t>
  </si>
  <si>
    <t>42030</t>
  </si>
  <si>
    <t>G654</t>
  </si>
  <si>
    <t>046031</t>
  </si>
  <si>
    <t>L533</t>
  </si>
  <si>
    <t>080031</t>
  </si>
  <si>
    <t>89012</t>
  </si>
  <si>
    <t>D268</t>
  </si>
  <si>
    <t>083031</t>
  </si>
  <si>
    <t>D885</t>
  </si>
  <si>
    <t>087031</t>
  </si>
  <si>
    <t>F890</t>
  </si>
  <si>
    <t>001031</t>
  </si>
  <si>
    <t>B191</t>
  </si>
  <si>
    <t>002022</t>
  </si>
  <si>
    <t>C208</t>
  </si>
  <si>
    <t>005042</t>
  </si>
  <si>
    <t>14023</t>
  </si>
  <si>
    <t>C807</t>
  </si>
  <si>
    <t>058042</t>
  </si>
  <si>
    <t>D964</t>
  </si>
  <si>
    <t>044042</t>
  </si>
  <si>
    <t>F536</t>
  </si>
  <si>
    <t>056042</t>
  </si>
  <si>
    <t>01028</t>
  </si>
  <si>
    <t>A214</t>
  </si>
  <si>
    <t>058005</t>
  </si>
  <si>
    <t>I979</t>
  </si>
  <si>
    <t>017185</t>
  </si>
  <si>
    <t>L169</t>
  </si>
  <si>
    <t>VILLAROSA (EN)</t>
  </si>
  <si>
    <t>ACQUEDOLCI (ME)</t>
  </si>
  <si>
    <t>ALCARA LI FUSI (ME)</t>
  </si>
  <si>
    <t>ALI' (ME)</t>
  </si>
  <si>
    <t>ALI' TERME (ME)</t>
  </si>
  <si>
    <t>ANTILLO (ME)</t>
  </si>
  <si>
    <t>BARCELLONA POZZO DI GOTTO (ME)</t>
  </si>
  <si>
    <t>BASICO' (ME)</t>
  </si>
  <si>
    <t>SERPENIZZA (GO)</t>
  </si>
  <si>
    <t>SLAPPE ZORZI (GO)</t>
  </si>
  <si>
    <t>SONZIA (GO)</t>
  </si>
  <si>
    <t>STARANZANO (GO)</t>
  </si>
  <si>
    <t>STURIA DELLE FUSINE (GO)</t>
  </si>
  <si>
    <t>TARNOVA DELLA SELVA (GO)</t>
  </si>
  <si>
    <t>LURATE CACCIVIO (CO)</t>
  </si>
  <si>
    <t>MACCIO (CO)</t>
  </si>
  <si>
    <t>MAGGIANICO (CO)</t>
  </si>
  <si>
    <t>MAGREGLIO (CO)</t>
  </si>
  <si>
    <t>MALGRATE (CO)</t>
  </si>
  <si>
    <t>MANDELLO DEL LARIO (CO)</t>
  </si>
  <si>
    <t>MARGNO (CO)</t>
  </si>
  <si>
    <t>MARIANO COMENSE (CO)</t>
  </si>
  <si>
    <t>MASLIANICO (CO)</t>
  </si>
  <si>
    <t>MENAGGIO (CO)</t>
  </si>
  <si>
    <t>MERATE (CO)</t>
  </si>
  <si>
    <t>Dichiara di aver compilato i seguenti quadri:</t>
  </si>
  <si>
    <t>H350</t>
  </si>
  <si>
    <t>072038</t>
  </si>
  <si>
    <t>70037</t>
  </si>
  <si>
    <t>H645</t>
  </si>
  <si>
    <t>034038</t>
  </si>
  <si>
    <t>090063</t>
  </si>
  <si>
    <t>07028</t>
  </si>
  <si>
    <t>I312</t>
  </si>
  <si>
    <t>001063</t>
  </si>
  <si>
    <t>10072</t>
  </si>
  <si>
    <t>B960</t>
  </si>
  <si>
    <t>016063</t>
  </si>
  <si>
    <t>F213</t>
  </si>
  <si>
    <t>070038</t>
  </si>
  <si>
    <t>F233</t>
  </si>
  <si>
    <t>010038</t>
  </si>
  <si>
    <t>16025</t>
  </si>
  <si>
    <t>F445</t>
  </si>
  <si>
    <t>044038</t>
  </si>
  <si>
    <t>042038</t>
  </si>
  <si>
    <t>G803</t>
  </si>
  <si>
    <t>079038</t>
  </si>
  <si>
    <t>071038</t>
  </si>
  <si>
    <t>G487</t>
  </si>
  <si>
    <t>040038</t>
  </si>
  <si>
    <t>050038</t>
  </si>
  <si>
    <t>56010</t>
  </si>
  <si>
    <t>L850</t>
  </si>
  <si>
    <t>016038</t>
  </si>
  <si>
    <t>B138</t>
  </si>
  <si>
    <t>COMUNE NON IDENTIFICATO D (BI)</t>
  </si>
  <si>
    <t>COSSATO (BI)</t>
  </si>
  <si>
    <t>CREVACUORE (BI)</t>
  </si>
  <si>
    <t>CROSA (BI)</t>
  </si>
  <si>
    <t>CURINO (BI)</t>
  </si>
  <si>
    <t>B040</t>
  </si>
  <si>
    <t>006021</t>
  </si>
  <si>
    <t>D266</t>
  </si>
  <si>
    <t>007026</t>
  </si>
  <si>
    <t>11014</t>
  </si>
  <si>
    <t>D444</t>
  </si>
  <si>
    <t>010026</t>
  </si>
  <si>
    <t>E109</t>
  </si>
  <si>
    <t>025026</t>
  </si>
  <si>
    <t>32033</t>
  </si>
  <si>
    <t>E429</t>
  </si>
  <si>
    <t>094026</t>
  </si>
  <si>
    <t>86096</t>
  </si>
  <si>
    <t>E779</t>
  </si>
  <si>
    <t>048026</t>
  </si>
  <si>
    <t>G330</t>
  </si>
  <si>
    <t>017179</t>
  </si>
  <si>
    <t>25019</t>
  </si>
  <si>
    <t>I633</t>
  </si>
  <si>
    <t>006179</t>
  </si>
  <si>
    <t>F349</t>
  </si>
  <si>
    <t>016903</t>
  </si>
  <si>
    <t>H397</t>
  </si>
  <si>
    <t>022903</t>
  </si>
  <si>
    <t>H543</t>
  </si>
  <si>
    <t>DUEMIGLIA (CR)</t>
  </si>
  <si>
    <t>FARINATE (CR)</t>
  </si>
  <si>
    <t>FENGO (CR)</t>
  </si>
  <si>
    <t>FIESCO (CR)</t>
  </si>
  <si>
    <t>DONATO (BI)</t>
  </si>
  <si>
    <t>DORZANO (BI)</t>
  </si>
  <si>
    <t>GAGLIANICO (BI)</t>
  </si>
  <si>
    <t>GIFFLENGA (BI)</t>
  </si>
  <si>
    <t>GRAGLIA (BI)</t>
  </si>
  <si>
    <t>LESSONA (BI)</t>
  </si>
  <si>
    <t>MAGNANO (BI)</t>
  </si>
  <si>
    <t>MASSAZZA (BI)</t>
  </si>
  <si>
    <t>MASSERANO (BI)</t>
  </si>
  <si>
    <t>MEZZANA MORTIGLIENGO (BI)</t>
  </si>
  <si>
    <t>MIAGLIANO (BI)</t>
  </si>
  <si>
    <t>MONGRANDO (BI)</t>
  </si>
  <si>
    <t>MOSSO (BI)</t>
  </si>
  <si>
    <t>VANZAGHELLO (MI)</t>
  </si>
  <si>
    <t>VANZAGO (MI)</t>
  </si>
  <si>
    <t>VAPRIO D'ADDA (MI)</t>
  </si>
  <si>
    <t>VAREDO (MI)</t>
  </si>
  <si>
    <t>VEDANO AL LAMBRO (MI)</t>
  </si>
  <si>
    <t>VEDUGGIO (MI)</t>
  </si>
  <si>
    <t>GAMBASCA (CN)</t>
  </si>
  <si>
    <t>GARESSIO (CN)</t>
  </si>
  <si>
    <t>GENOLA (CN)</t>
  </si>
  <si>
    <t>GORRINO (CN)</t>
  </si>
  <si>
    <t>GORZEGNO (CN)</t>
  </si>
  <si>
    <t>GOTTASECCA (CN)</t>
  </si>
  <si>
    <t>GOVONE (CN)</t>
  </si>
  <si>
    <t>GRINZANE CAVOUR (CN)</t>
  </si>
  <si>
    <t>GUARENE (CN)</t>
  </si>
  <si>
    <t>IGLIANO (CN)</t>
  </si>
  <si>
    <t>084036</t>
  </si>
  <si>
    <t>BARONA (PV)</t>
  </si>
  <si>
    <t>BASCAPE' (PV)</t>
  </si>
  <si>
    <t>socio cognome</t>
  </si>
  <si>
    <t>socio nome</t>
  </si>
  <si>
    <t>socio sesso</t>
  </si>
  <si>
    <t xml:space="preserve">socio nato il </t>
  </si>
  <si>
    <t>socio luogo di nascita</t>
  </si>
  <si>
    <t>socio prov di nascita</t>
  </si>
  <si>
    <t>socio indirizzo domicilio</t>
  </si>
  <si>
    <t>socio città domicilio</t>
  </si>
  <si>
    <t>socio prov domicilio</t>
  </si>
  <si>
    <t>socio INPS</t>
  </si>
  <si>
    <t>socio qualifica</t>
  </si>
  <si>
    <t>caa</t>
  </si>
  <si>
    <t>documento</t>
  </si>
  <si>
    <t>scadenza documento</t>
  </si>
  <si>
    <t>quota in società</t>
  </si>
  <si>
    <t>ragione sociale</t>
  </si>
  <si>
    <t>cap domicilio</t>
  </si>
  <si>
    <t>DATI SOCIETARI</t>
  </si>
  <si>
    <t>cf legale</t>
  </si>
  <si>
    <t>cognome legale</t>
  </si>
  <si>
    <t>nome legale</t>
  </si>
  <si>
    <t>data legale</t>
  </si>
  <si>
    <t>sesso legale</t>
  </si>
  <si>
    <t>indirizzo via legale</t>
  </si>
  <si>
    <t>indirizzo città legale</t>
  </si>
  <si>
    <t>indirizzo cap legale</t>
  </si>
  <si>
    <t>città nascita legale</t>
  </si>
  <si>
    <t>prov  nascita legale</t>
  </si>
  <si>
    <t>RIEPILOGO</t>
  </si>
  <si>
    <t>MONTELLO (BG)</t>
  </si>
  <si>
    <t>MORENGO (BG)</t>
  </si>
  <si>
    <t>MORNICO AL SERIO (BG)</t>
  </si>
  <si>
    <t>MOZZANICA (BG)</t>
  </si>
  <si>
    <t>Corso di Formazione di almeno 150 ore le cui materie siano previste dal PSR mis. C</t>
  </si>
  <si>
    <t>VATTARO (TN)</t>
  </si>
  <si>
    <t>13872</t>
  </si>
  <si>
    <t>B058</t>
  </si>
  <si>
    <t>CINISELLO BALSAMO (MI)</t>
  </si>
  <si>
    <t>FIORANO MODENESE (MO)</t>
  </si>
  <si>
    <t>FIUMALBO (MO)</t>
  </si>
  <si>
    <t>FORMIGINE (MO)</t>
  </si>
  <si>
    <t>FRASSINORO (MO)</t>
  </si>
  <si>
    <t>GUIGLIA (MO)</t>
  </si>
  <si>
    <t>Socio</t>
  </si>
  <si>
    <t>024022</t>
  </si>
  <si>
    <t>B511</t>
  </si>
  <si>
    <t>028022</t>
  </si>
  <si>
    <t>B749</t>
  </si>
  <si>
    <t>038013</t>
  </si>
  <si>
    <t>44025</t>
  </si>
  <si>
    <t>F026</t>
  </si>
  <si>
    <t>039013</t>
  </si>
  <si>
    <t>48024</t>
  </si>
  <si>
    <t>F029</t>
  </si>
  <si>
    <t>031013</t>
  </si>
  <si>
    <t>F710</t>
  </si>
  <si>
    <t>081013</t>
  </si>
  <si>
    <t>91027</t>
  </si>
  <si>
    <t>G208</t>
  </si>
  <si>
    <t>099013</t>
  </si>
  <si>
    <t>D882</t>
  </si>
  <si>
    <t>060042</t>
  </si>
  <si>
    <t>007016</t>
  </si>
  <si>
    <t>B491</t>
  </si>
  <si>
    <t>057016</t>
  </si>
  <si>
    <t>02015</t>
  </si>
  <si>
    <t>C746</t>
  </si>
  <si>
    <t>L493</t>
  </si>
  <si>
    <t>012897</t>
  </si>
  <si>
    <t>L701</t>
  </si>
  <si>
    <t>013898</t>
  </si>
  <si>
    <t>E802</t>
  </si>
  <si>
    <t>015898</t>
  </si>
  <si>
    <t>702704</t>
  </si>
  <si>
    <t>A624</t>
  </si>
  <si>
    <t>046008</t>
  </si>
  <si>
    <t>55030</t>
  </si>
  <si>
    <t>B760</t>
  </si>
  <si>
    <t>094008</t>
  </si>
  <si>
    <t>86093</t>
  </si>
  <si>
    <t>B830</t>
  </si>
  <si>
    <t>051008</t>
  </si>
  <si>
    <t>52016</t>
  </si>
  <si>
    <t>D255</t>
  </si>
  <si>
    <t>091021</t>
  </si>
  <si>
    <t>VIDDALBA (SS)</t>
  </si>
  <si>
    <t>VILLANOVA MONTELEONE (SS)</t>
  </si>
  <si>
    <t>APRANO ()</t>
  </si>
  <si>
    <t>CASTEL IABLANIZZA ()</t>
  </si>
  <si>
    <t>CASTELNUOVO D'ISTRIA ()</t>
  </si>
  <si>
    <t>CLANA ()</t>
  </si>
  <si>
    <t>ELSANE ()</t>
  </si>
  <si>
    <t>FIUME ()</t>
  </si>
  <si>
    <t>FONTANA DEL CONTE ()</t>
  </si>
  <si>
    <t>LAURANA ()</t>
  </si>
  <si>
    <t>MATTERIA ()</t>
  </si>
  <si>
    <t>MATTUGLIE ()</t>
  </si>
  <si>
    <t>MOSCHIENA ()</t>
  </si>
  <si>
    <t>PRIMANO ()</t>
  </si>
  <si>
    <t>VELOSCA ABBAZIA ()</t>
  </si>
  <si>
    <t>VILLA DEL NEVOSO ()</t>
  </si>
  <si>
    <t>ALBONA ()</t>
  </si>
  <si>
    <t>ANTIGNANA ()</t>
  </si>
  <si>
    <t>ARSIA ()</t>
  </si>
  <si>
    <t>C245</t>
  </si>
  <si>
    <t>070017</t>
  </si>
  <si>
    <t>016187</t>
  </si>
  <si>
    <t>FERENTINO (FR)</t>
  </si>
  <si>
    <t>I801</t>
  </si>
  <si>
    <t>004063</t>
  </si>
  <si>
    <t>036037</t>
  </si>
  <si>
    <t>013067</t>
  </si>
  <si>
    <t>026067</t>
  </si>
  <si>
    <t>H253</t>
  </si>
  <si>
    <t>076067</t>
  </si>
  <si>
    <t>H312</t>
  </si>
  <si>
    <t>062067</t>
  </si>
  <si>
    <t>I062</t>
  </si>
  <si>
    <t>044067</t>
  </si>
  <si>
    <t>I315</t>
  </si>
  <si>
    <t>090067</t>
  </si>
  <si>
    <t>07036</t>
  </si>
  <si>
    <t>I614</t>
  </si>
  <si>
    <t>096067</t>
  </si>
  <si>
    <t>001034</t>
  </si>
  <si>
    <t>10032</t>
  </si>
  <si>
    <t>B121</t>
  </si>
  <si>
    <t>015034</t>
  </si>
  <si>
    <t>017076</t>
  </si>
  <si>
    <t>25084</t>
  </si>
  <si>
    <t>D924</t>
  </si>
  <si>
    <t>F162</t>
  </si>
  <si>
    <t>010046</t>
  </si>
  <si>
    <t>16035</t>
  </si>
  <si>
    <t>H183</t>
  </si>
  <si>
    <t>078046</t>
  </si>
  <si>
    <t>D180</t>
  </si>
  <si>
    <t>058046</t>
  </si>
  <si>
    <t>00046</t>
  </si>
  <si>
    <t>E204</t>
  </si>
  <si>
    <t>080046</t>
  </si>
  <si>
    <t>E968</t>
  </si>
  <si>
    <t>070046</t>
  </si>
  <si>
    <t>72025</t>
  </si>
  <si>
    <t>H822</t>
  </si>
  <si>
    <t>095013</t>
  </si>
  <si>
    <t>A721</t>
  </si>
  <si>
    <t>097013</t>
  </si>
  <si>
    <t>23801</t>
  </si>
  <si>
    <t>B423</t>
  </si>
  <si>
    <t>016014</t>
  </si>
  <si>
    <t>24010</t>
  </si>
  <si>
    <t>A511</t>
  </si>
  <si>
    <t>E435</t>
  </si>
  <si>
    <t>E531</t>
  </si>
  <si>
    <t>E559</t>
  </si>
  <si>
    <t>E611</t>
  </si>
  <si>
    <t>F196</t>
  </si>
  <si>
    <t>F433</t>
  </si>
  <si>
    <t>F498</t>
  </si>
  <si>
    <t>F535</t>
  </si>
  <si>
    <t>F578</t>
  </si>
  <si>
    <t>F582</t>
  </si>
  <si>
    <t>CHIETI</t>
  </si>
  <si>
    <t>CH</t>
  </si>
  <si>
    <t>A235</t>
  </si>
  <si>
    <t>C525</t>
  </si>
  <si>
    <t>097023</t>
  </si>
  <si>
    <t>23823</t>
  </si>
  <si>
    <t>C839</t>
  </si>
  <si>
    <t>014023</t>
  </si>
  <si>
    <t>C903</t>
  </si>
  <si>
    <t>DIPIGNANO (CS)</t>
  </si>
  <si>
    <t>DOMANICO (CS)</t>
  </si>
  <si>
    <t>FAGNANO CASTELLO (CS)</t>
  </si>
  <si>
    <t>FALCONARA ALBANESE (CS)</t>
  </si>
  <si>
    <t>FIGLINE VEGLIATURO (CS)</t>
  </si>
  <si>
    <t>FIRMO (CS)</t>
  </si>
  <si>
    <t>FIUMEFREDDO BRUZIO (CS)</t>
  </si>
  <si>
    <t>FRANCAVILLA MARITTIMA (CS)</t>
  </si>
  <si>
    <t>FRASCINETO (CS)</t>
  </si>
  <si>
    <t>FUSCALDO (CS)</t>
  </si>
  <si>
    <t>F476</t>
  </si>
  <si>
    <t>087007</t>
  </si>
  <si>
    <t>95032</t>
  </si>
  <si>
    <t>A766</t>
  </si>
  <si>
    <t>092007</t>
  </si>
  <si>
    <t>09010</t>
  </si>
  <si>
    <t>B250</t>
  </si>
  <si>
    <t>101007</t>
  </si>
  <si>
    <t>88813</t>
  </si>
  <si>
    <t>C725</t>
  </si>
  <si>
    <t>081007</t>
  </si>
  <si>
    <t>91015</t>
  </si>
  <si>
    <t>D234</t>
  </si>
  <si>
    <t>074007</t>
  </si>
  <si>
    <t>72015</t>
  </si>
  <si>
    <t>D508</t>
  </si>
  <si>
    <t>073007</t>
  </si>
  <si>
    <t>74013</t>
  </si>
  <si>
    <t>C719</t>
  </si>
  <si>
    <t>021024</t>
  </si>
  <si>
    <t>D048</t>
  </si>
  <si>
    <t>014024</t>
  </si>
  <si>
    <t>23013</t>
  </si>
  <si>
    <t>D088</t>
  </si>
  <si>
    <t>103024</t>
  </si>
  <si>
    <t>28852</t>
  </si>
  <si>
    <t>D134</t>
  </si>
  <si>
    <t>096024</t>
  </si>
  <si>
    <t>13893</t>
  </si>
  <si>
    <t>D339</t>
  </si>
  <si>
    <t>MC</t>
  </si>
  <si>
    <t>A334</t>
  </si>
  <si>
    <t>102003</t>
  </si>
  <si>
    <t>89817</t>
  </si>
  <si>
    <t>B169</t>
  </si>
  <si>
    <t>053003</t>
  </si>
  <si>
    <t>58011</t>
  </si>
  <si>
    <t>GROSSETO</t>
  </si>
  <si>
    <t>GR</t>
  </si>
  <si>
    <t>38051</t>
  </si>
  <si>
    <t>B006</t>
  </si>
  <si>
    <t>017022</t>
  </si>
  <si>
    <t>25042</t>
  </si>
  <si>
    <t>B054</t>
  </si>
  <si>
    <t>006022</t>
  </si>
  <si>
    <t>B080</t>
  </si>
  <si>
    <t>012022</t>
  </si>
  <si>
    <t>09080</t>
  </si>
  <si>
    <t>ANTERSELVA (BZ)</t>
  </si>
  <si>
    <t>APPIANO SULLA STRADA DEL (BZ)</t>
  </si>
  <si>
    <t>AVELENGO (BZ)</t>
  </si>
  <si>
    <t>BADIA (BZ)</t>
  </si>
  <si>
    <t>BARBIANO (BZ)</t>
  </si>
  <si>
    <t>BOLZANO (BZ)</t>
  </si>
  <si>
    <t>BRAIES (BZ)</t>
  </si>
  <si>
    <t>BRENNERO (BZ)</t>
  </si>
  <si>
    <t>BRESSANONE (BZ)</t>
  </si>
  <si>
    <t>BRONZOLO (BZ)</t>
  </si>
  <si>
    <t>73032</t>
  </si>
  <si>
    <t>A281</t>
  </si>
  <si>
    <t>M075</t>
  </si>
  <si>
    <t>I99743</t>
  </si>
  <si>
    <t>Z231</t>
  </si>
  <si>
    <t>006013</t>
  </si>
  <si>
    <t>15042</t>
  </si>
  <si>
    <t>A708</t>
  </si>
  <si>
    <t>018013</t>
  </si>
  <si>
    <t>27011</t>
  </si>
  <si>
    <t>A741</t>
  </si>
  <si>
    <t>024013</t>
  </si>
  <si>
    <t>36050</t>
  </si>
  <si>
    <t>A954</t>
  </si>
  <si>
    <t>028013</t>
  </si>
  <si>
    <t>35010</t>
  </si>
  <si>
    <t>B031</t>
  </si>
  <si>
    <t>063013</t>
  </si>
  <si>
    <t>80030</t>
  </si>
  <si>
    <t>MONTE DI TRAMONTANA (BZ)</t>
  </si>
  <si>
    <t>MONTE SAN CANDIDO (BZ)</t>
  </si>
  <si>
    <t>MONTECHIARO (BZ)</t>
  </si>
  <si>
    <t>MONTEFONTANA (BZ)</t>
  </si>
  <si>
    <t>MONTEPONENTE (BZ)</t>
  </si>
  <si>
    <t>MORTER (BZ)</t>
  </si>
  <si>
    <t>MOSO IN PASSIRIA (BZ)</t>
  </si>
  <si>
    <t>MULES (BZ)</t>
  </si>
  <si>
    <t>NALLES (BZ)</t>
  </si>
  <si>
    <t>NATURNO (BZ)</t>
  </si>
  <si>
    <t>NAZ (BZ)</t>
  </si>
  <si>
    <t>NAZ SCIAVES (BZ)</t>
  </si>
  <si>
    <t>FORDONGIANUS (OR)</t>
  </si>
  <si>
    <t>GHILARZA (OR)</t>
  </si>
  <si>
    <t>SALEMI (TP)</t>
  </si>
  <si>
    <t>SAN VITO LO CAPO (TP)</t>
  </si>
  <si>
    <t>SANTA NINFA (TP)</t>
  </si>
  <si>
    <t>TRAPANI (TP)</t>
  </si>
  <si>
    <t>VALDERICE (TP)</t>
  </si>
  <si>
    <t>VITA (TP)</t>
  </si>
  <si>
    <t>COVELANO (BZ)</t>
  </si>
  <si>
    <t>NOVILLARA (PS)</t>
  </si>
  <si>
    <t>ORCIANO DI PESARO (PS)</t>
  </si>
  <si>
    <t>PEGLIO (PS)</t>
  </si>
  <si>
    <t>PENNABILLI (PS)</t>
  </si>
  <si>
    <t>PERGOLA (PS)</t>
  </si>
  <si>
    <t>PESARO (PS)</t>
  </si>
  <si>
    <t>PETRIANO (PS)</t>
  </si>
  <si>
    <t>PIAGGE (PS)</t>
  </si>
  <si>
    <t>PIANDIMELETO (PS)</t>
  </si>
  <si>
    <t>PIETRARUBBIA (PS)</t>
  </si>
  <si>
    <t>PIOBBICO (PS)</t>
  </si>
  <si>
    <t>POZZO ALTO (PS)</t>
  </si>
  <si>
    <t>SALTARA (PS)</t>
  </si>
  <si>
    <t>SAN COSTANZO (PS)</t>
  </si>
  <si>
    <t>SAN GIORGIO DI PESARO (PS)</t>
  </si>
  <si>
    <t>SAN LEO (PS)</t>
  </si>
  <si>
    <t>SAN LORENZO IN CAMPO (PS)</t>
  </si>
  <si>
    <t>063089</t>
  </si>
  <si>
    <t>M115</t>
  </si>
  <si>
    <t>078089</t>
  </si>
  <si>
    <t>CAVA DE' TIRRENI (SA)</t>
  </si>
  <si>
    <t>CELLE DI BULGHERIA (SA)</t>
  </si>
  <si>
    <t>CENTOLA (SA)</t>
  </si>
  <si>
    <t>CERASO (SA)</t>
  </si>
  <si>
    <t>MAJANO (UD)</t>
  </si>
  <si>
    <t>MALBORGHETTO (UD)</t>
  </si>
  <si>
    <t>MALBORGHETTO VALBRUNA (UD)</t>
  </si>
  <si>
    <t>MANZANO (UD)</t>
  </si>
  <si>
    <t>MARANO LAGUNARE (UD)</t>
  </si>
  <si>
    <t>MARTIGNACCO (UD)</t>
  </si>
  <si>
    <t>MERETO DI TOMBA (UD)</t>
  </si>
  <si>
    <t>MIONE (UD)</t>
  </si>
  <si>
    <t>MOGGIO UDINESE (UD)</t>
  </si>
  <si>
    <t>MOIMACCO (UD)</t>
  </si>
  <si>
    <t>MONTENARS (UD)</t>
  </si>
  <si>
    <t>MASSA CARRARA</t>
  </si>
  <si>
    <t>MS</t>
  </si>
  <si>
    <t>A576</t>
  </si>
  <si>
    <t>070002</t>
  </si>
  <si>
    <t>008019</t>
  </si>
  <si>
    <t>18027</t>
  </si>
  <si>
    <t>C657</t>
  </si>
  <si>
    <t>010019</t>
  </si>
  <si>
    <t>16040</t>
  </si>
  <si>
    <t>C995</t>
  </si>
  <si>
    <t>095019</t>
  </si>
  <si>
    <t>09073</t>
  </si>
  <si>
    <t>D200</t>
  </si>
  <si>
    <t>092019</t>
  </si>
  <si>
    <t>09015</t>
  </si>
  <si>
    <t>D334</t>
  </si>
  <si>
    <t>084019</t>
  </si>
  <si>
    <t>096039</t>
  </si>
  <si>
    <t>13896</t>
  </si>
  <si>
    <t>F878</t>
  </si>
  <si>
    <t>028078</t>
  </si>
  <si>
    <t>I107</t>
  </si>
  <si>
    <t>095078</t>
  </si>
  <si>
    <t>I778</t>
  </si>
  <si>
    <t>065078</t>
  </si>
  <si>
    <t>84014</t>
  </si>
  <si>
    <t>F912</t>
  </si>
  <si>
    <t>030078</t>
  </si>
  <si>
    <t>G949</t>
  </si>
  <si>
    <t>092078</t>
  </si>
  <si>
    <t>I734</t>
  </si>
  <si>
    <t>075078</t>
  </si>
  <si>
    <t>73038</t>
  </si>
  <si>
    <t>POZZUOLO DEL FRIULI (UD)</t>
  </si>
  <si>
    <t>PRADAMANO (UD)</t>
  </si>
  <si>
    <t>C629</t>
  </si>
  <si>
    <t>004079</t>
  </si>
  <si>
    <t>12014</t>
  </si>
  <si>
    <t>D271</t>
  </si>
  <si>
    <t>022079</t>
  </si>
  <si>
    <t>L604</t>
  </si>
  <si>
    <t>065079</t>
  </si>
  <si>
    <t>84015</t>
  </si>
  <si>
    <t>082071</t>
  </si>
  <si>
    <t>90049</t>
  </si>
  <si>
    <t>L131</t>
  </si>
  <si>
    <t>092071</t>
  </si>
  <si>
    <t>I624</t>
  </si>
  <si>
    <t>095071</t>
  </si>
  <si>
    <t>71039</t>
  </si>
  <si>
    <t>H568</t>
  </si>
  <si>
    <t>094044</t>
  </si>
  <si>
    <t>I189</t>
  </si>
  <si>
    <t>CASTELNUOVO BORMIDA (AL)</t>
  </si>
  <si>
    <t>CASTELNUOVO SCRIVIA (AL)</t>
  </si>
  <si>
    <t>080073</t>
  </si>
  <si>
    <t>89069</t>
  </si>
  <si>
    <t>H959</t>
  </si>
  <si>
    <t>015073</t>
  </si>
  <si>
    <t>015085</t>
  </si>
  <si>
    <t>20011</t>
  </si>
  <si>
    <t>C986</t>
  </si>
  <si>
    <t>018085</t>
  </si>
  <si>
    <t>E804</t>
  </si>
  <si>
    <t>019085</t>
  </si>
  <si>
    <t>MOMBARCARO (CN)</t>
  </si>
  <si>
    <t>D521</t>
  </si>
  <si>
    <t>I99824</t>
  </si>
  <si>
    <t>G451</t>
  </si>
  <si>
    <t>078028</t>
  </si>
  <si>
    <t>B983</t>
  </si>
  <si>
    <t>090028</t>
  </si>
  <si>
    <t>D441</t>
  </si>
  <si>
    <t>056028</t>
  </si>
  <si>
    <t>Z213</t>
  </si>
  <si>
    <t>702728</t>
  </si>
  <si>
    <t>G675</t>
  </si>
  <si>
    <t>031728</t>
  </si>
  <si>
    <t>27057</t>
  </si>
  <si>
    <t>L690</t>
  </si>
  <si>
    <t>013171</t>
  </si>
  <si>
    <t>22058</t>
  </si>
  <si>
    <t>004121</t>
  </si>
  <si>
    <t>E988</t>
  </si>
  <si>
    <t>079121</t>
  </si>
  <si>
    <t>88016</t>
  </si>
  <si>
    <t>005121</t>
  </si>
  <si>
    <t>015121</t>
  </si>
  <si>
    <t>20051</t>
  </si>
  <si>
    <t>E591</t>
  </si>
  <si>
    <t>078121</t>
  </si>
  <si>
    <t>H962</t>
  </si>
  <si>
    <t>058121</t>
  </si>
  <si>
    <t>001122</t>
  </si>
  <si>
    <t>E311</t>
  </si>
  <si>
    <t>013122</t>
  </si>
  <si>
    <t>22024</t>
  </si>
  <si>
    <t>E444</t>
  </si>
  <si>
    <t>004122</t>
  </si>
  <si>
    <t>F114</t>
  </si>
  <si>
    <t>022122</t>
  </si>
  <si>
    <t>F396</t>
  </si>
  <si>
    <t>078122</t>
  </si>
  <si>
    <t>87038</t>
  </si>
  <si>
    <t>H971</t>
  </si>
  <si>
    <t>003122</t>
  </si>
  <si>
    <t>28077</t>
  </si>
  <si>
    <t>26837</t>
  </si>
  <si>
    <t>F801</t>
  </si>
  <si>
    <t>020041</t>
  </si>
  <si>
    <t>G717</t>
  </si>
  <si>
    <t>CENEDA (TV)</t>
  </si>
  <si>
    <t>CESSALTO (TV)</t>
  </si>
  <si>
    <t>CHIARANO (TV)</t>
  </si>
  <si>
    <t>CIMADOLMO (TV)</t>
  </si>
  <si>
    <t>D091</t>
  </si>
  <si>
    <t>017848</t>
  </si>
  <si>
    <t>E318</t>
  </si>
  <si>
    <t>022848</t>
  </si>
  <si>
    <t>E516</t>
  </si>
  <si>
    <t>021848</t>
  </si>
  <si>
    <t>F211</t>
  </si>
  <si>
    <t>031848</t>
  </si>
  <si>
    <t>F652</t>
  </si>
  <si>
    <t>018848</t>
  </si>
  <si>
    <t>F624</t>
  </si>
  <si>
    <t>016848</t>
  </si>
  <si>
    <t>G562</t>
  </si>
  <si>
    <t>001848</t>
  </si>
  <si>
    <t>G584</t>
  </si>
  <si>
    <t>013849</t>
  </si>
  <si>
    <t>C180</t>
  </si>
  <si>
    <t>015849</t>
  </si>
  <si>
    <t>040041</t>
  </si>
  <si>
    <t>I027</t>
  </si>
  <si>
    <t>033041</t>
  </si>
  <si>
    <t>G788</t>
  </si>
  <si>
    <t>093041</t>
  </si>
  <si>
    <t>33078</t>
  </si>
  <si>
    <t>I403</t>
  </si>
  <si>
    <t>084041</t>
  </si>
  <si>
    <t>92019</t>
  </si>
  <si>
    <t>I533</t>
  </si>
  <si>
    <t>027041</t>
  </si>
  <si>
    <t>L267</t>
  </si>
  <si>
    <t>034041</t>
  </si>
  <si>
    <t>L299</t>
  </si>
  <si>
    <t>075041</t>
  </si>
  <si>
    <t>E984</t>
  </si>
  <si>
    <t>ALTIVOLE (TV)</t>
  </si>
  <si>
    <t>DOMICILIO O SEDE LEGALE</t>
  </si>
  <si>
    <t>Prefisso</t>
  </si>
  <si>
    <t>Numero</t>
  </si>
  <si>
    <t>17043</t>
  </si>
  <si>
    <t>B748</t>
  </si>
  <si>
    <t>MONTEGIOVE (TR)</t>
  </si>
  <si>
    <t>MONTELEONE D'ORVIETO (TR)</t>
  </si>
  <si>
    <t>SAMBUCA DI SICILIA (AG)</t>
  </si>
  <si>
    <t>ROCCHETTA LIGURE (AL)</t>
  </si>
  <si>
    <t>ROSIGNANO MONFERRATO (AL)</t>
  </si>
  <si>
    <t>BRIOSCO (MI)</t>
  </si>
  <si>
    <t>BRUGHERIO (MI)</t>
  </si>
  <si>
    <t>BRUSUGLIO (MI)</t>
  </si>
  <si>
    <t>BRUZZANO DEI DUE BORGHI (MI)</t>
  </si>
  <si>
    <t>CERCHIATE (MI)</t>
  </si>
  <si>
    <t>Leguminose da granella (lenticchie,ceci , veccia)</t>
  </si>
  <si>
    <t>Lino non tessile</t>
  </si>
  <si>
    <t>Lupinella</t>
  </si>
  <si>
    <t>Lupini dolci</t>
  </si>
  <si>
    <t>Mais da foraggio</t>
  </si>
  <si>
    <t>Mais da granella</t>
  </si>
  <si>
    <t>CASTELLONE AL VOLTURNO (CB)</t>
  </si>
  <si>
    <t>CASTELMAURO (CB)</t>
  </si>
  <si>
    <t>CASTROPIGNANO (CB)</t>
  </si>
  <si>
    <t>CERCEMAGGIORE (CB)</t>
  </si>
  <si>
    <t>CERCEPICCOLA (CB)</t>
  </si>
  <si>
    <t>063055</t>
  </si>
  <si>
    <t>Circa i documenti cui si fa riferimento nella presente domanda, Dichiara che:</t>
  </si>
  <si>
    <t>077022</t>
  </si>
  <si>
    <t>75016</t>
  </si>
  <si>
    <t>G806</t>
  </si>
  <si>
    <t>059022</t>
  </si>
  <si>
    <t>H421</t>
  </si>
  <si>
    <t>101022</t>
  </si>
  <si>
    <t>88832</t>
  </si>
  <si>
    <t>078152</t>
  </si>
  <si>
    <t>L524</t>
  </si>
  <si>
    <t>015152</t>
  </si>
  <si>
    <t>E310</t>
  </si>
  <si>
    <t>030077</t>
  </si>
  <si>
    <t>G891</t>
  </si>
  <si>
    <t>019077</t>
  </si>
  <si>
    <t>B914</t>
  </si>
  <si>
    <t>061077</t>
  </si>
  <si>
    <t>H978</t>
  </si>
  <si>
    <t>028077</t>
  </si>
  <si>
    <t>35018</t>
  </si>
  <si>
    <t>I008</t>
  </si>
  <si>
    <t>026077</t>
  </si>
  <si>
    <t>I417</t>
  </si>
  <si>
    <t>063077</t>
  </si>
  <si>
    <t>I540</t>
  </si>
  <si>
    <t>090077</t>
  </si>
  <si>
    <t>07049</t>
  </si>
  <si>
    <t>L509</t>
  </si>
  <si>
    <t>075077</t>
  </si>
  <si>
    <t>I887</t>
  </si>
  <si>
    <t>I99077</t>
  </si>
  <si>
    <t>Z252</t>
  </si>
  <si>
    <t>008054</t>
  </si>
  <si>
    <t>H957</t>
  </si>
  <si>
    <t>010054</t>
  </si>
  <si>
    <t>16038</t>
  </si>
  <si>
    <t>I225</t>
  </si>
  <si>
    <t>083054</t>
  </si>
  <si>
    <t>98041</t>
  </si>
  <si>
    <t>F359</t>
  </si>
  <si>
    <t>71032</t>
  </si>
  <si>
    <t>A854</t>
  </si>
  <si>
    <t>L554</t>
  </si>
  <si>
    <t>021112</t>
  </si>
  <si>
    <t>L745</t>
  </si>
  <si>
    <t>CAA COLDIRETTI S.R.L.  - C.so Vitt. Emanuele, 77 - CITTA' S. ANGELO (PE) TEL. 085/9699130</t>
  </si>
  <si>
    <t>015043</t>
  </si>
  <si>
    <t>20072</t>
  </si>
  <si>
    <t>Totale PLV ordinaria €</t>
  </si>
  <si>
    <t xml:space="preserve">       Prezzo</t>
  </si>
  <si>
    <t>% DANNO COMPLESSIVO</t>
  </si>
  <si>
    <t>064011</t>
  </si>
  <si>
    <t>83044</t>
  </si>
  <si>
    <t>A881</t>
  </si>
  <si>
    <t>023011</t>
  </si>
  <si>
    <t>37021</t>
  </si>
  <si>
    <t>11029</t>
  </si>
  <si>
    <t>C282</t>
  </si>
  <si>
    <t>103073</t>
  </si>
  <si>
    <t>L864</t>
  </si>
  <si>
    <t>016073</t>
  </si>
  <si>
    <t>C649</t>
  </si>
  <si>
    <t>012073</t>
  </si>
  <si>
    <t>21045</t>
  </si>
  <si>
    <t>D951</t>
  </si>
  <si>
    <t>003073</t>
  </si>
  <si>
    <t>E661</t>
  </si>
  <si>
    <t>015136</t>
  </si>
  <si>
    <t>F003</t>
  </si>
  <si>
    <t>004136</t>
  </si>
  <si>
    <t>F424</t>
  </si>
  <si>
    <t>018136</t>
  </si>
  <si>
    <t>H885</t>
  </si>
  <si>
    <t>S99136</t>
  </si>
  <si>
    <t>Z136</t>
  </si>
  <si>
    <t>MONTE SAN VITO (AN)</t>
  </si>
  <si>
    <t>018146</t>
  </si>
  <si>
    <t>I447</t>
  </si>
  <si>
    <t>078146</t>
  </si>
  <si>
    <t>L124</t>
  </si>
  <si>
    <t>003146</t>
  </si>
  <si>
    <t>L223</t>
  </si>
  <si>
    <t>001147</t>
  </si>
  <si>
    <t>F058</t>
  </si>
  <si>
    <t>054007</t>
  </si>
  <si>
    <t>L462</t>
  </si>
  <si>
    <t>090090</t>
  </si>
  <si>
    <t>M301</t>
  </si>
  <si>
    <t>016090</t>
  </si>
  <si>
    <t>D233</t>
  </si>
  <si>
    <t>013090</t>
  </si>
  <si>
    <t>22014</t>
  </si>
  <si>
    <t>D341</t>
  </si>
  <si>
    <t>003111</t>
  </si>
  <si>
    <t>28027</t>
  </si>
  <si>
    <t>002111</t>
  </si>
  <si>
    <t>H291</t>
  </si>
  <si>
    <t>078111</t>
  </si>
  <si>
    <t>I99736</t>
  </si>
  <si>
    <t>Z217</t>
  </si>
  <si>
    <t>702736</t>
  </si>
  <si>
    <t>L491</t>
  </si>
  <si>
    <t>702737</t>
  </si>
  <si>
    <t>L553</t>
  </si>
  <si>
    <t>702738</t>
  </si>
  <si>
    <t>L602</t>
  </si>
  <si>
    <t>702739</t>
  </si>
  <si>
    <t>L793</t>
  </si>
  <si>
    <t>I99740</t>
  </si>
  <si>
    <t>Z221</t>
  </si>
  <si>
    <t>702740</t>
  </si>
  <si>
    <t>L932</t>
  </si>
  <si>
    <t>702741</t>
  </si>
  <si>
    <t>Z802</t>
  </si>
  <si>
    <t>095802</t>
  </si>
  <si>
    <t>D342</t>
  </si>
  <si>
    <t>092802</t>
  </si>
  <si>
    <t>D343</t>
  </si>
  <si>
    <t>032802</t>
  </si>
  <si>
    <t>015089</t>
  </si>
  <si>
    <t>012848</t>
  </si>
  <si>
    <t>OLTRONA DI SAN MAMETTE (CO)</t>
  </si>
  <si>
    <t>SAN FRUTTUOSO (GE)</t>
  </si>
  <si>
    <t>SAN GIOVANNI BATTISTA (GE)</t>
  </si>
  <si>
    <t>SAN MARTINO D'ALBARO (GE)</t>
  </si>
  <si>
    <t>COMUNE NON IDENTIFICATO D (VV)</t>
  </si>
  <si>
    <t>DASA' (VV)</t>
  </si>
  <si>
    <t>DINAMI (VV)</t>
  </si>
  <si>
    <t>DRAPIA (VV)</t>
  </si>
  <si>
    <t>FABRIZIA (VV)</t>
  </si>
  <si>
    <t>D265</t>
  </si>
  <si>
    <t>059012</t>
  </si>
  <si>
    <t>04025</t>
  </si>
  <si>
    <t>E527</t>
  </si>
  <si>
    <t>074012</t>
  </si>
  <si>
    <t>72017</t>
  </si>
  <si>
    <t>G187</t>
  </si>
  <si>
    <t>015012</t>
  </si>
  <si>
    <t>A652</t>
  </si>
  <si>
    <t>003012</t>
  </si>
  <si>
    <t>A653</t>
  </si>
  <si>
    <t>006012</t>
  </si>
  <si>
    <t>A689</t>
  </si>
  <si>
    <t>MONDRAGONE (CE)</t>
  </si>
  <si>
    <t>SANT'ARCANGELO TRIMONTE (BN)</t>
  </si>
  <si>
    <t>SASSINORO (BN)</t>
  </si>
  <si>
    <t>SOLOPACA (BN)</t>
  </si>
  <si>
    <t>MONTE MONTANARO (PS)</t>
  </si>
  <si>
    <t>MONTE PORZIO (PS)</t>
  </si>
  <si>
    <t>MONTEBELLO METAURENSE (PS)</t>
  </si>
  <si>
    <t>MONTECALVO IN FOGLIA (PS)</t>
  </si>
  <si>
    <t>MONTECICCARDO (PS)</t>
  </si>
  <si>
    <t>MONTECOPIOLO (PS)</t>
  </si>
  <si>
    <t>CANALE D'ISONZO (GO)</t>
  </si>
  <si>
    <t>CAPORETTO (GO)</t>
  </si>
  <si>
    <t>SANNICANDRO DI BARI (BA)</t>
  </si>
  <si>
    <t>SANTERAMO IN COLLE (BA)</t>
  </si>
  <si>
    <t>SPINAZZOLA (BA)</t>
  </si>
  <si>
    <t>TERLIZZI (BA)</t>
  </si>
  <si>
    <t>TORITTO (BA)</t>
  </si>
  <si>
    <t>TRANI (BA)</t>
  </si>
  <si>
    <t>GUINEA PORTOGHESE (S9)</t>
  </si>
  <si>
    <t>GUINEA SPAGNOLA (S9)</t>
  </si>
  <si>
    <t>GUYANA (I9)</t>
  </si>
  <si>
    <t>GUYANA BRITANNICA (S9)</t>
  </si>
  <si>
    <t>HAITI (I9)</t>
  </si>
  <si>
    <t>HONDURAS (I9)</t>
  </si>
  <si>
    <t>HONDURAS BRITANNICO (S9)</t>
  </si>
  <si>
    <t>HONG KONG (I9)</t>
  </si>
  <si>
    <t>079107</t>
  </si>
  <si>
    <t>092107</t>
  </si>
  <si>
    <t>M291</t>
  </si>
  <si>
    <t>078107</t>
  </si>
  <si>
    <t>H572</t>
  </si>
  <si>
    <t>004107</t>
  </si>
  <si>
    <t>E539</t>
  </si>
  <si>
    <t>017107</t>
  </si>
  <si>
    <t>F063</t>
  </si>
  <si>
    <t>018107</t>
  </si>
  <si>
    <t>G304</t>
  </si>
  <si>
    <t>002108</t>
  </si>
  <si>
    <t>H132</t>
  </si>
  <si>
    <t>065108</t>
  </si>
  <si>
    <t>84086</t>
  </si>
  <si>
    <t>H431</t>
  </si>
  <si>
    <t>024108</t>
  </si>
  <si>
    <t>L297</t>
  </si>
  <si>
    <t>019108</t>
  </si>
  <si>
    <t>L296</t>
  </si>
  <si>
    <t>022109</t>
  </si>
  <si>
    <t>E757</t>
  </si>
  <si>
    <t>002109</t>
  </si>
  <si>
    <t>065109</t>
  </si>
  <si>
    <t>84070</t>
  </si>
  <si>
    <t>FRAZZANO' (ME)</t>
  </si>
  <si>
    <t>MARCIANISE (CE)</t>
  </si>
  <si>
    <t>MARZANO APPIO (CE)</t>
  </si>
  <si>
    <t>MIGNANO MONTE LUNGO (CE)</t>
  </si>
  <si>
    <t>I289</t>
  </si>
  <si>
    <t>060073</t>
  </si>
  <si>
    <t>I716</t>
  </si>
  <si>
    <t>062073</t>
  </si>
  <si>
    <t>82036</t>
  </si>
  <si>
    <t>C272</t>
  </si>
  <si>
    <t>Geometra</t>
  </si>
  <si>
    <t>E032</t>
  </si>
  <si>
    <t>031715</t>
  </si>
  <si>
    <t>F577</t>
  </si>
  <si>
    <t>S99715</t>
  </si>
  <si>
    <t>Z715</t>
  </si>
  <si>
    <t>032715</t>
  </si>
  <si>
    <t>M024</t>
  </si>
  <si>
    <t>702716</t>
  </si>
  <si>
    <t>E183</t>
  </si>
  <si>
    <t>I99716</t>
  </si>
  <si>
    <t>Z233</t>
  </si>
  <si>
    <t>031716</t>
  </si>
  <si>
    <t>G150</t>
  </si>
  <si>
    <t>002126</t>
  </si>
  <si>
    <t>H690</t>
  </si>
  <si>
    <t>013127</t>
  </si>
  <si>
    <t>016127</t>
  </si>
  <si>
    <t>E640</t>
  </si>
  <si>
    <t>004127</t>
  </si>
  <si>
    <t>F329</t>
  </si>
  <si>
    <t>022127</t>
  </si>
  <si>
    <t>CORDENONS (PN)</t>
  </si>
  <si>
    <t>CORDOVADO (PN)</t>
  </si>
  <si>
    <t>ERTO E CASSO (PN)</t>
  </si>
  <si>
    <t>FANNA (PN)</t>
  </si>
  <si>
    <t>FIUME VENETO (PN)</t>
  </si>
  <si>
    <t>FONTANAFREDDA (PN)</t>
  </si>
  <si>
    <t>FRISANCO (PN)</t>
  </si>
  <si>
    <t>MANIAGO (PN)</t>
  </si>
  <si>
    <t>MEDUNO (PN)</t>
  </si>
  <si>
    <t>MONTEREALE VALCELLINA (PN)</t>
  </si>
  <si>
    <t>F727</t>
  </si>
  <si>
    <t>093030</t>
  </si>
  <si>
    <t>NICOSIA (EN)</t>
  </si>
  <si>
    <t>NISSORIA (EN)</t>
  </si>
  <si>
    <t>PIAZZA ARMERINA (EN)</t>
  </si>
  <si>
    <t>SANTA MARIA IN PRATO (MI)</t>
  </si>
  <si>
    <t>SANT'AGATA MARTESANA (MI)</t>
  </si>
  <si>
    <t>SANT'ANGELO LODIGIANO (MI)</t>
  </si>
  <si>
    <t>SANTO STEFANO LODIGIANO (MI)</t>
  </si>
  <si>
    <t>SANTO STEFANO TICINO (MI)</t>
  </si>
  <si>
    <t>SECUGNAGO (MI)</t>
  </si>
  <si>
    <t>SEDRIANO (MI)</t>
  </si>
  <si>
    <t>SEGRATE (MI)</t>
  </si>
  <si>
    <t>SELLANUOVA (MI)</t>
  </si>
  <si>
    <t>SENAGO (MI)</t>
  </si>
  <si>
    <t>024107</t>
  </si>
  <si>
    <t>36036</t>
  </si>
  <si>
    <t>LATINA</t>
  </si>
  <si>
    <t>LT</t>
  </si>
  <si>
    <t>SOVICO (MI)</t>
  </si>
  <si>
    <t>SULBIATE (MI)</t>
  </si>
  <si>
    <t>SULBIATE INFERIORE (MI)</t>
  </si>
  <si>
    <t>049003</t>
  </si>
  <si>
    <t>C191</t>
  </si>
  <si>
    <t>062018</t>
  </si>
  <si>
    <t>C250</t>
  </si>
  <si>
    <t>099019</t>
  </si>
  <si>
    <t>47825</t>
  </si>
  <si>
    <t>043022</t>
  </si>
  <si>
    <t>E694</t>
  </si>
  <si>
    <t>041022</t>
  </si>
  <si>
    <t>E743</t>
  </si>
  <si>
    <t>B811</t>
  </si>
  <si>
    <t>C079</t>
  </si>
  <si>
    <t>004062</t>
  </si>
  <si>
    <t>C504</t>
  </si>
  <si>
    <t>017062</t>
  </si>
  <si>
    <t>D058</t>
  </si>
  <si>
    <t>003062</t>
  </si>
  <si>
    <t>D347</t>
  </si>
  <si>
    <t>005062</t>
  </si>
  <si>
    <t>14018</t>
  </si>
  <si>
    <t>E944</t>
  </si>
  <si>
    <t>097062</t>
  </si>
  <si>
    <t>23877</t>
  </si>
  <si>
    <t>G218</t>
  </si>
  <si>
    <t>082062</t>
  </si>
  <si>
    <t>H428</t>
  </si>
  <si>
    <t>062062</t>
  </si>
  <si>
    <t>H967</t>
  </si>
  <si>
    <t>001062</t>
  </si>
  <si>
    <t>B955</t>
  </si>
  <si>
    <t>006062</t>
  </si>
  <si>
    <t>D102</t>
  </si>
  <si>
    <t>079062</t>
  </si>
  <si>
    <t>064062</t>
  </si>
  <si>
    <t>83026</t>
  </si>
  <si>
    <t>F694</t>
  </si>
  <si>
    <t>023062</t>
  </si>
  <si>
    <t>H356</t>
  </si>
  <si>
    <t>096062</t>
  </si>
  <si>
    <t>13834</t>
  </si>
  <si>
    <t>I835</t>
  </si>
  <si>
    <t>071062</t>
  </si>
  <si>
    <t>M132</t>
  </si>
  <si>
    <t>044062</t>
  </si>
  <si>
    <t>H182</t>
  </si>
  <si>
    <t>CROAZIA (I9)</t>
  </si>
  <si>
    <t>CUBA (I9)</t>
  </si>
  <si>
    <t>DAHOMEY=BENIN (I9)</t>
  </si>
  <si>
    <t>DANIMARCA (I9)</t>
  </si>
  <si>
    <t>DIPENDENZE AUSTRALIANE (I9)</t>
  </si>
  <si>
    <t>ARDAULI (OR)</t>
  </si>
  <si>
    <t>ASSOLO (OR)</t>
  </si>
  <si>
    <t>ASUNI (OR)</t>
  </si>
  <si>
    <t>BARADILI (OR)</t>
  </si>
  <si>
    <t>BARATILI SAN PIETRO (OR)</t>
  </si>
  <si>
    <t>BARESSA (OR)</t>
  </si>
  <si>
    <t>BAULADU (OR)</t>
  </si>
  <si>
    <t>BIDONI' (OR)</t>
  </si>
  <si>
    <t>BONARCADO (OR)</t>
  </si>
  <si>
    <t>BORONEDDU (OR)</t>
  </si>
  <si>
    <t>BUSACHI (OR)</t>
  </si>
  <si>
    <t>CAA COLDIRETTI S.R.L.  - P. Garibaldi, 27 - LORETO APRUTINO (PE) TEL. 085/8293072</t>
  </si>
  <si>
    <t>CAA COLDIRETTI S.R.L.  - Circ. Aldo Moro - PENNE  (PE) TEL. 085/8212184</t>
  </si>
  <si>
    <t>003007</t>
  </si>
  <si>
    <t>024007</t>
  </si>
  <si>
    <t>36011</t>
  </si>
  <si>
    <t>A444</t>
  </si>
  <si>
    <t>017007</t>
  </si>
  <si>
    <t>A451</t>
  </si>
  <si>
    <t>076007</t>
  </si>
  <si>
    <t>39050</t>
  </si>
  <si>
    <t>B799</t>
  </si>
  <si>
    <t>008023</t>
  </si>
  <si>
    <t>18023</t>
  </si>
  <si>
    <t>D087</t>
  </si>
  <si>
    <t>103023</t>
  </si>
  <si>
    <t>28801</t>
  </si>
  <si>
    <t>D099</t>
  </si>
  <si>
    <t>007023</t>
  </si>
  <si>
    <t>D338</t>
  </si>
  <si>
    <t>018185</t>
  </si>
  <si>
    <t>M152</t>
  </si>
  <si>
    <t>001186</t>
  </si>
  <si>
    <t>G465</t>
  </si>
  <si>
    <t>013186</t>
  </si>
  <si>
    <t>028079</t>
  </si>
  <si>
    <t>I120</t>
  </si>
  <si>
    <t>075079</t>
  </si>
  <si>
    <t>73018</t>
  </si>
  <si>
    <t>I930</t>
  </si>
  <si>
    <t>082079</t>
  </si>
  <si>
    <t>90039</t>
  </si>
  <si>
    <t>L916</t>
  </si>
  <si>
    <t>096079</t>
  </si>
  <si>
    <t>38053</t>
  </si>
  <si>
    <t>C194</t>
  </si>
  <si>
    <t>003048</t>
  </si>
  <si>
    <t>065048</t>
  </si>
  <si>
    <t>FE</t>
  </si>
  <si>
    <t>A393</t>
  </si>
  <si>
    <t>089001</t>
  </si>
  <si>
    <t>96011</t>
  </si>
  <si>
    <t>SIRACUSA</t>
  </si>
  <si>
    <t>SR</t>
  </si>
  <si>
    <t>A494</t>
  </si>
  <si>
    <t>073001</t>
  </si>
  <si>
    <t>74020</t>
  </si>
  <si>
    <t>TARANTO</t>
  </si>
  <si>
    <t>TA</t>
  </si>
  <si>
    <t>16</t>
  </si>
  <si>
    <t>A514</t>
  </si>
  <si>
    <t>036001</t>
  </si>
  <si>
    <t>41030</t>
  </si>
  <si>
    <t>MODENA</t>
  </si>
  <si>
    <t>MO</t>
  </si>
  <si>
    <t>I056</t>
  </si>
  <si>
    <t>DIPENDENZE BRITANNICHE (S9)</t>
  </si>
  <si>
    <t>DIPENDENZE CANADESI (S9)</t>
  </si>
  <si>
    <t>DIPENDENZE FRANCESI (S9)</t>
  </si>
  <si>
    <t>DIPENDENZE NEOZELANDESI (S9)</t>
  </si>
  <si>
    <t>095067</t>
  </si>
  <si>
    <t>09079</t>
  </si>
  <si>
    <t>L393</t>
  </si>
  <si>
    <t>058051</t>
  </si>
  <si>
    <t>00026</t>
  </si>
  <si>
    <t>E576</t>
  </si>
  <si>
    <t>030051</t>
  </si>
  <si>
    <t>E760</t>
  </si>
  <si>
    <t>021051</t>
  </si>
  <si>
    <t>39012</t>
  </si>
  <si>
    <t>F132</t>
  </si>
  <si>
    <t>064051</t>
  </si>
  <si>
    <t>F397</t>
  </si>
  <si>
    <t>082051</t>
  </si>
  <si>
    <t>L963</t>
  </si>
  <si>
    <t>001184</t>
  </si>
  <si>
    <t>H584</t>
  </si>
  <si>
    <t>022186</t>
  </si>
  <si>
    <t>L033</t>
  </si>
  <si>
    <t>006186</t>
  </si>
  <si>
    <t>M009</t>
  </si>
  <si>
    <t>015186</t>
  </si>
  <si>
    <t>H529</t>
  </si>
  <si>
    <t>017186</t>
  </si>
  <si>
    <t>L210</t>
  </si>
  <si>
    <t>018186</t>
  </si>
  <si>
    <t>M161</t>
  </si>
  <si>
    <t>013187</t>
  </si>
  <si>
    <t>G821</t>
  </si>
  <si>
    <t>004187</t>
  </si>
  <si>
    <t>H385</t>
  </si>
  <si>
    <t>BAROLO (CN)</t>
  </si>
  <si>
    <t>BASTIA MONDOVI' (CN)</t>
  </si>
  <si>
    <t>BATTIFOLLO (CN)</t>
  </si>
  <si>
    <t>BEINETTE (CN)</t>
  </si>
  <si>
    <t>BELLINO (CN)</t>
  </si>
  <si>
    <t>Piante ornamentali da appartamento in serre riscaldate e automatizzate</t>
  </si>
  <si>
    <t>Piante ornamentali da appartamento in tunnel</t>
  </si>
  <si>
    <t>13030</t>
  </si>
  <si>
    <t>A130</t>
  </si>
  <si>
    <t>028003</t>
  </si>
  <si>
    <t>35020</t>
  </si>
  <si>
    <t>A161</t>
  </si>
  <si>
    <t>018003</t>
  </si>
  <si>
    <t>A171</t>
  </si>
  <si>
    <t>006003</t>
  </si>
  <si>
    <t>15100</t>
  </si>
  <si>
    <t>A182</t>
  </si>
  <si>
    <t>075003</t>
  </si>
  <si>
    <t>73011</t>
  </si>
  <si>
    <t>A185</t>
  </si>
  <si>
    <t>002086</t>
  </si>
  <si>
    <t>13055</t>
  </si>
  <si>
    <t>024086</t>
  </si>
  <si>
    <t>H512</t>
  </si>
  <si>
    <t>Piante orticole a pieno campo (aglio, insalata, cocomero, ecc.) in forzatura</t>
  </si>
  <si>
    <t>Piselli allo stato fresco</t>
  </si>
  <si>
    <t>Piselli allo stato secco</t>
  </si>
  <si>
    <t>Pomodoro da industria</t>
  </si>
  <si>
    <t>Pomodoro da mensa</t>
  </si>
  <si>
    <t>Porro</t>
  </si>
  <si>
    <t>84051</t>
  </si>
  <si>
    <t>C470</t>
  </si>
  <si>
    <t>079039</t>
  </si>
  <si>
    <t>C972</t>
  </si>
  <si>
    <t>64013</t>
  </si>
  <si>
    <t>86091</t>
  </si>
  <si>
    <t>A567</t>
  </si>
  <si>
    <t>046003</t>
  </si>
  <si>
    <t>55051</t>
  </si>
  <si>
    <t>A657</t>
  </si>
  <si>
    <t>034003</t>
  </si>
  <si>
    <t>43041</t>
  </si>
  <si>
    <t>A731</t>
  </si>
  <si>
    <t>070003</t>
  </si>
  <si>
    <t>MOSSO SANTA MARIA (BI)</t>
  </si>
  <si>
    <t>H927</t>
  </si>
  <si>
    <t>013943</t>
  </si>
  <si>
    <t>I816</t>
  </si>
  <si>
    <t>022944</t>
  </si>
  <si>
    <t>M215</t>
  </si>
  <si>
    <t>015944</t>
  </si>
  <si>
    <t>I064</t>
  </si>
  <si>
    <t>013944</t>
  </si>
  <si>
    <t>B050</t>
  </si>
  <si>
    <t>012818</t>
  </si>
  <si>
    <t>B059</t>
  </si>
  <si>
    <t>019818</t>
  </si>
  <si>
    <t>20053</t>
  </si>
  <si>
    <t>F797</t>
  </si>
  <si>
    <t>016152</t>
  </si>
  <si>
    <t>G159</t>
  </si>
  <si>
    <t>F339</t>
  </si>
  <si>
    <t>044811</t>
  </si>
  <si>
    <t>G235</t>
  </si>
  <si>
    <t>080811</t>
  </si>
  <si>
    <t>G422</t>
  </si>
  <si>
    <t>055811</t>
  </si>
  <si>
    <t>G884</t>
  </si>
  <si>
    <t>029811</t>
  </si>
  <si>
    <t>H169</t>
  </si>
  <si>
    <t>017891</t>
  </si>
  <si>
    <t>H832</t>
  </si>
  <si>
    <t>021891</t>
  </si>
  <si>
    <t>I272</t>
  </si>
  <si>
    <t>001141</t>
  </si>
  <si>
    <t>E763</t>
  </si>
  <si>
    <t>015141</t>
  </si>
  <si>
    <t>016141</t>
  </si>
  <si>
    <t>F738</t>
  </si>
  <si>
    <t>006141</t>
  </si>
  <si>
    <t>15044</t>
  </si>
  <si>
    <t>H104</t>
  </si>
  <si>
    <t>018141</t>
  </si>
  <si>
    <t>Z731</t>
  </si>
  <si>
    <t>090084</t>
  </si>
  <si>
    <t>H886</t>
  </si>
  <si>
    <t>015052</t>
  </si>
  <si>
    <t>017052</t>
  </si>
  <si>
    <t>86021</t>
  </si>
  <si>
    <t>A930</t>
  </si>
  <si>
    <t>083003</t>
  </si>
  <si>
    <t>98021</t>
  </si>
  <si>
    <t>A201</t>
  </si>
  <si>
    <t>35046</t>
  </si>
  <si>
    <t>H705</t>
  </si>
  <si>
    <t>061074</t>
  </si>
  <si>
    <t>81036</t>
  </si>
  <si>
    <t>H798</t>
  </si>
  <si>
    <t>026074</t>
  </si>
  <si>
    <t>029045</t>
  </si>
  <si>
    <t>016078</t>
  </si>
  <si>
    <t>C835</t>
  </si>
  <si>
    <t>013078</t>
  </si>
  <si>
    <t>BAGNOLO MELLA (BS)</t>
  </si>
  <si>
    <t>BAGOLINO (BS)</t>
  </si>
  <si>
    <t>BARBARIGA (BS)</t>
  </si>
  <si>
    <t>BARCO (BS)</t>
  </si>
  <si>
    <t>012881</t>
  </si>
  <si>
    <t>H487</t>
  </si>
  <si>
    <t>003881</t>
  </si>
  <si>
    <t>L596</t>
  </si>
  <si>
    <t>090062</t>
  </si>
  <si>
    <t>H848</t>
  </si>
  <si>
    <t>080062</t>
  </si>
  <si>
    <t>G905</t>
  </si>
  <si>
    <t>041062</t>
  </si>
  <si>
    <t>I670</t>
  </si>
  <si>
    <t>009062</t>
  </si>
  <si>
    <t>E540</t>
  </si>
  <si>
    <t>006106</t>
  </si>
  <si>
    <t>F469</t>
  </si>
  <si>
    <t>L302</t>
  </si>
  <si>
    <t>004106</t>
  </si>
  <si>
    <t>006183</t>
  </si>
  <si>
    <t>G659</t>
  </si>
  <si>
    <t>014053</t>
  </si>
  <si>
    <t>G937</t>
  </si>
  <si>
    <t>007053</t>
  </si>
  <si>
    <t>H042</t>
  </si>
  <si>
    <t>009053</t>
  </si>
  <si>
    <t>002030</t>
  </si>
  <si>
    <t>B767</t>
  </si>
  <si>
    <t>028030</t>
  </si>
  <si>
    <t>C544</t>
  </si>
  <si>
    <t>A162</t>
  </si>
  <si>
    <t>06033</t>
  </si>
  <si>
    <t>B609</t>
  </si>
  <si>
    <t>051006</t>
  </si>
  <si>
    <t>051003</t>
  </si>
  <si>
    <t>52032</t>
  </si>
  <si>
    <t>040019</t>
  </si>
  <si>
    <t>47014</t>
  </si>
  <si>
    <t>F097</t>
  </si>
  <si>
    <t>050019</t>
  </si>
  <si>
    <t>F458</t>
  </si>
  <si>
    <t>052019</t>
  </si>
  <si>
    <t>53016</t>
  </si>
  <si>
    <t>F815</t>
  </si>
  <si>
    <t>053019</t>
  </si>
  <si>
    <t>58017</t>
  </si>
  <si>
    <t>G716</t>
  </si>
  <si>
    <t>059019</t>
  </si>
  <si>
    <t>04015</t>
  </si>
  <si>
    <t>G698</t>
  </si>
  <si>
    <t>031019</t>
  </si>
  <si>
    <t>H845</t>
  </si>
  <si>
    <t>PIANELLO DEL LARIO (CO)</t>
  </si>
  <si>
    <t>PIANO PORLEZZA (CO)</t>
  </si>
  <si>
    <t>PIAZZA SANTO STEFANO (CO)</t>
  </si>
  <si>
    <t>PIGRA (CO)</t>
  </si>
  <si>
    <t>022842</t>
  </si>
  <si>
    <t>D723</t>
  </si>
  <si>
    <t>031842</t>
  </si>
  <si>
    <t>E641</t>
  </si>
  <si>
    <t>021842</t>
  </si>
  <si>
    <t>E832</t>
  </si>
  <si>
    <t>018842</t>
  </si>
  <si>
    <t>F178</t>
  </si>
  <si>
    <t>016842</t>
  </si>
  <si>
    <t>F289</t>
  </si>
  <si>
    <t>001842</t>
  </si>
  <si>
    <t>F353</t>
  </si>
  <si>
    <t>008842</t>
  </si>
  <si>
    <t>M033</t>
  </si>
  <si>
    <t>013843</t>
  </si>
  <si>
    <t>008828</t>
  </si>
  <si>
    <t>G544</t>
  </si>
  <si>
    <t>010828</t>
  </si>
  <si>
    <t>GERACI SICULO (PA)</t>
  </si>
  <si>
    <t>GIARDINELLO (PA)</t>
  </si>
  <si>
    <t>GIULIANA (PA)</t>
  </si>
  <si>
    <t>GODRANO (PA)</t>
  </si>
  <si>
    <t>BOLLADELLO (VA)</t>
  </si>
  <si>
    <t>BORSANO (VA)</t>
  </si>
  <si>
    <t>BODIO LOMNAGO (VA)</t>
  </si>
  <si>
    <t>BOGNO (VA)</t>
  </si>
  <si>
    <t>A251</t>
  </si>
  <si>
    <t>009006</t>
  </si>
  <si>
    <t>17051</t>
  </si>
  <si>
    <t>A278</t>
  </si>
  <si>
    <t>090006</t>
  </si>
  <si>
    <t>07021</t>
  </si>
  <si>
    <t>A453</t>
  </si>
  <si>
    <t>083006</t>
  </si>
  <si>
    <t>98060</t>
  </si>
  <si>
    <t>A698</t>
  </si>
  <si>
    <t>091006</t>
  </si>
  <si>
    <t>29010</t>
  </si>
  <si>
    <t>PIACENZA</t>
  </si>
  <si>
    <t>PC</t>
  </si>
  <si>
    <t>A067</t>
  </si>
  <si>
    <t>005001</t>
  </si>
  <si>
    <t>14041</t>
  </si>
  <si>
    <t>A072</t>
  </si>
  <si>
    <t>001001</t>
  </si>
  <si>
    <t>10011</t>
  </si>
  <si>
    <t>TORINO</t>
  </si>
  <si>
    <t>TO</t>
  </si>
  <si>
    <t>A074</t>
  </si>
  <si>
    <t>26846</t>
  </si>
  <si>
    <t>D028</t>
  </si>
  <si>
    <t>020022</t>
  </si>
  <si>
    <t>42020</t>
  </si>
  <si>
    <t>EBOLI (SA)</t>
  </si>
  <si>
    <t>FELITTO (SA)</t>
  </si>
  <si>
    <t>FISCIANO (SA)</t>
  </si>
  <si>
    <t>FOGNA (SA)</t>
  </si>
  <si>
    <t>FURORE (SA)</t>
  </si>
  <si>
    <t>FUTANI (SA)</t>
  </si>
  <si>
    <t>GALDO (SA)</t>
  </si>
  <si>
    <t>GIFFONI SEI CASALI (SA)</t>
  </si>
  <si>
    <t>GIFFONI VALLE PIANA (SA)</t>
  </si>
  <si>
    <t>GIOI (SA)</t>
  </si>
  <si>
    <t>GIUNGANO (SA)</t>
  </si>
  <si>
    <t>ISPANI (SA)</t>
  </si>
  <si>
    <t>LAUREANA CILENTO (SA)</t>
  </si>
  <si>
    <t>LAURINO (SA)</t>
  </si>
  <si>
    <t>CISERIIS (UD)</t>
  </si>
  <si>
    <t>CIVIDALE DEL FRIULI (UD)</t>
  </si>
  <si>
    <t>CODROIPO (UD)</t>
  </si>
  <si>
    <t>COLLOREDO DI MONTE ALBANO (UD)</t>
  </si>
  <si>
    <t>COMEGLIANS (UD)</t>
  </si>
  <si>
    <t>CASTELBELLINO (AN)</t>
  </si>
  <si>
    <t>MORIGERATI (SA)</t>
  </si>
  <si>
    <t>NOCERA INFERIORE (SA)</t>
  </si>
  <si>
    <t>NOCERA SUPERIORE (SA)</t>
  </si>
  <si>
    <t>CATIGNANO (PE)</t>
  </si>
  <si>
    <t>CEPAGATTI (PE)</t>
  </si>
  <si>
    <t>BUSSI SUL TIRINO (PE)</t>
  </si>
  <si>
    <t>CAPPELLE SUL TAVO (PE)</t>
  </si>
  <si>
    <t>CARAMANICO TERME (PE)</t>
  </si>
  <si>
    <t>CARPINETO DELLA NORA (PE)</t>
  </si>
  <si>
    <t>D687</t>
  </si>
  <si>
    <t>015901</t>
  </si>
  <si>
    <t>NOVI VELIA (SA)</t>
  </si>
  <si>
    <t>OGLIASTRO CILENTO (SA)</t>
  </si>
  <si>
    <t>OLEVANO SUL TUSCIANO (SA)</t>
  </si>
  <si>
    <t>OLIVETO CITRA (SA)</t>
  </si>
  <si>
    <t>OMIGNANO (SA)</t>
  </si>
  <si>
    <t>ORRIA (SA)</t>
  </si>
  <si>
    <t>OTTATI (SA)</t>
  </si>
  <si>
    <t>PADULA (SA)</t>
  </si>
  <si>
    <t>PAGANI (SA)</t>
  </si>
  <si>
    <t>PALOMONTE (SA)</t>
  </si>
  <si>
    <t>PELLEZZANO (SA)</t>
  </si>
  <si>
    <t>PERDIFUMO (SA)</t>
  </si>
  <si>
    <t>PERITO (SA)</t>
  </si>
  <si>
    <t>PERTOSA (SA)</t>
  </si>
  <si>
    <t>PETINA (SA)</t>
  </si>
  <si>
    <t>PIAGGINE (SA)</t>
  </si>
  <si>
    <t>094024</t>
  </si>
  <si>
    <t>37018</t>
  </si>
  <si>
    <t>E848</t>
  </si>
  <si>
    <t>097045</t>
  </si>
  <si>
    <t>23864</t>
  </si>
  <si>
    <t>E858</t>
  </si>
  <si>
    <t>TURRIACO (GO)</t>
  </si>
  <si>
    <t>USTIE (GO)</t>
  </si>
  <si>
    <t>VERPOGLIANO (GO)</t>
  </si>
  <si>
    <t>DIPENDENZE NORVEGESI ANTA (S9)</t>
  </si>
  <si>
    <t>DIPENDENZE NORVEGESI ARTI (S9)</t>
  </si>
  <si>
    <t>DIPENDENZE RUSSE (S9)</t>
  </si>
  <si>
    <t>DIPENDENZE STATUNITENSI (S9)</t>
  </si>
  <si>
    <t>DIPENDENZE SUDAFRICANE (S9)</t>
  </si>
  <si>
    <t>DOMINICA (I9)</t>
  </si>
  <si>
    <t>DOMINICANA REPUBBLICA (I9)</t>
  </si>
  <si>
    <t>ECUADOR (I9)</t>
  </si>
  <si>
    <t>016191</t>
  </si>
  <si>
    <t>003087</t>
  </si>
  <si>
    <t>002087</t>
  </si>
  <si>
    <t>13056</t>
  </si>
  <si>
    <t>H738</t>
  </si>
  <si>
    <t>037052</t>
  </si>
  <si>
    <t>40016</t>
  </si>
  <si>
    <t>OSASIO (TO)</t>
  </si>
  <si>
    <t>OULX (TO)</t>
  </si>
  <si>
    <t>OZEGNA (TO)</t>
  </si>
  <si>
    <t>PALAZZO CANAVESE (TO)</t>
  </si>
  <si>
    <t>PALAZZO PIVERONE (TO)</t>
  </si>
  <si>
    <t>PANCALIERI (TO)</t>
  </si>
  <si>
    <t>VERSA (GO)</t>
  </si>
  <si>
    <t>VERTOBA IN CAMPI SANTI (GO)</t>
  </si>
  <si>
    <t>021007</t>
  </si>
  <si>
    <t>A635</t>
  </si>
  <si>
    <t>097007</t>
  </si>
  <si>
    <t>23816</t>
  </si>
  <si>
    <t>A687</t>
  </si>
  <si>
    <t>062007</t>
  </si>
  <si>
    <t>82020</t>
  </si>
  <si>
    <t>A696</t>
  </si>
  <si>
    <t>091007</t>
  </si>
  <si>
    <t>085019</t>
  </si>
  <si>
    <t>93019</t>
  </si>
  <si>
    <t>I824</t>
  </si>
  <si>
    <t>089019</t>
  </si>
  <si>
    <t>I864</t>
  </si>
  <si>
    <t>015858</t>
  </si>
  <si>
    <t>C706</t>
  </si>
  <si>
    <t>013858</t>
  </si>
  <si>
    <t>C753</t>
  </si>
  <si>
    <t>019858</t>
  </si>
  <si>
    <t>D955</t>
  </si>
  <si>
    <t>003858</t>
  </si>
  <si>
    <t>E129</t>
  </si>
  <si>
    <t>CASSINE SIRIGARI (PV)</t>
  </si>
  <si>
    <t>VINCI (FI)</t>
  </si>
  <si>
    <t>TEMENIZZA (GO)</t>
  </si>
  <si>
    <t>TERNOVA D'ISONZO (GO)</t>
  </si>
  <si>
    <t>TOLMINO (GO)</t>
  </si>
  <si>
    <t>Domanda di intervento per favorire la ripresa dell'attività produttiva.
Nuova normativa per la difesa dei redditi agricoli delle calamità.
Decreto legislativo 29/03/2004 n.102 art. 5 e s.m.i.  e D.L. n. 51/2015 convertito in L. n. 91/2015 
PIOGGE PERSISTENTI DAL 04/03/2015 AL 06/03/2015</t>
  </si>
  <si>
    <t>Art.5 comma 3 -Contributo in conto Capitale</t>
  </si>
  <si>
    <t>Frumento Tenero</t>
  </si>
  <si>
    <t>Mais</t>
  </si>
  <si>
    <t>Sorgo</t>
  </si>
  <si>
    <t>Altri Cerali</t>
  </si>
  <si>
    <t>Pisello</t>
  </si>
  <si>
    <t>Fava</t>
  </si>
  <si>
    <t>Altri Legumi</t>
  </si>
  <si>
    <t>Girasole</t>
  </si>
  <si>
    <t>Prati Avvicendati</t>
  </si>
  <si>
    <t>Ortive in pieno campo</t>
  </si>
  <si>
    <t>Vite</t>
  </si>
  <si>
    <t>Olivo</t>
  </si>
  <si>
    <t>Altre coltivazioni legnose</t>
  </si>
  <si>
    <t>Frumento Duro</t>
  </si>
  <si>
    <t>erbai</t>
  </si>
  <si>
    <t>Bovini da Latte (€ 1120 per capo)</t>
  </si>
  <si>
    <t>Bovini da Carne (€ 555 per capo)</t>
  </si>
  <si>
    <t>Suini (€ 1218 per capo)</t>
  </si>
  <si>
    <t>Ovini (€ 169 per capo)</t>
  </si>
  <si>
    <t>S.A.U. (Ha.AA.CA) / Num.</t>
  </si>
  <si>
    <t>Prati Pascolo</t>
  </si>
  <si>
    <t>Strade poderali mt.</t>
  </si>
  <si>
    <t>Totale danno subito</t>
  </si>
  <si>
    <t>D.LGS. N.102 DEL 29 MARZO 2004 ART. 5 COMMA 3</t>
  </si>
  <si>
    <t>Ripristino fabbricati rurali e/o annessi come da computo metrico</t>
  </si>
  <si>
    <r>
      <t>per danni a carico delle produzioni agricole ai sensi dell'articolo 5, comma 3</t>
    </r>
    <r>
      <rPr>
        <sz val="24"/>
        <rFont val="Arial"/>
        <family val="2"/>
      </rPr>
      <t xml:space="preserve">, un contributo di euro </t>
    </r>
  </si>
  <si>
    <t>x</t>
  </si>
  <si>
    <t>OBBLIGATORIO: INDICARE IL CODICE IBAN</t>
  </si>
  <si>
    <r>
      <t xml:space="preserve">Articolo 5, comma 3 </t>
    </r>
    <r>
      <rPr>
        <sz val="24"/>
        <rFont val="Arial"/>
        <family val="2"/>
      </rPr>
      <t>: contributi in conto capitale fino all' 80 per cento del danno accertato sulla base della produzione lorda vendibile ordinaria del triennio precedente;</t>
    </r>
  </si>
  <si>
    <t xml:space="preserve">                                                                                              </t>
  </si>
  <si>
    <t xml:space="preserve">che l'evento calamitoso PIOGGE PERSISTENTI DAL 03 AL 06 MARZO 2015, ha interessato i terreni condotti nel periodo dal 03/03/2015 al 06/03/2015 dall'azienda ricadenti </t>
  </si>
  <si>
    <t>X</t>
  </si>
  <si>
    <t>N.B.:Il presente Quadro deve risultare complessivo di tutte le coltivazioni dell'azienda, anche se situate in province diverse, se collegate funzionalmente all'azienda che presenta domanda. Deve inoltre esserci corrispondenza con quanto dichiarato nel FASCICOLO AZIENDALE che sarà oggetto di verifica da parte del Servizio Territoriale per l'Agricoltura.</t>
  </si>
  <si>
    <r>
      <t>NOTE</t>
    </r>
    <r>
      <rPr>
        <b/>
        <sz val="18"/>
        <rFont val="Helv"/>
      </rPr>
      <t>: INTERVENTI PREVISTI DAL DECRETO LEGISLATIVO 29 MARZO 2004 N. 102 E  S.M.I. PER FAVORIRE LA RIPRESA DELL'ATTIVITA' PRODUTTIVA RICHIEDIBILI DALLE IMPRESE AGRICOLE INTERESSATE DALLE PIOGGE PERSISTENTI O ALLUVIONALI DAL 04/03/2015 AL 06/03/2015</t>
    </r>
  </si>
  <si>
    <r>
      <t xml:space="preserve">- </t>
    </r>
    <r>
      <rPr>
        <sz val="24"/>
        <color indexed="10"/>
        <rFont val="Arial"/>
        <family val="2"/>
      </rPr>
      <t>che l'evento risulta declarato con D.M. del 03 settembre 2015 pubblicato sulla Gazzetta Ufficiale R. I.  n. 282 del 03/12/2015;</t>
    </r>
  </si>
  <si>
    <t>TIMBRO E FIRMA DEL COMPILATORE</t>
  </si>
  <si>
    <t xml:space="preserve">     (se diverso dal titolare dell'azienda)</t>
  </si>
  <si>
    <t>che i dati  relativi alle superfici aziendali corrispondono a quelli contenuti nel piano di utilizzo del fascicolo  aziendale nel periodo 4-5-6 marzo 2015;</t>
  </si>
  <si>
    <t>di  essere  pienamente  a  conoscenza  delle  normative  sulla  corresponsione degli indennizzi previsti  dal Fondo di Solidarietà Nazionale  i quali risultano subordinati alle risorse finanziarie che saranno disposte dal Ministero delle Politiche agricole, alimentari e forestali;</t>
  </si>
  <si>
    <t>di impegnarsi a fornire gli aggiornamenti del fascicolo aziendale prima della liquidazione degli indennizzi;</t>
  </si>
  <si>
    <t>di impegnarsi a comunicare agli uffici regionali competenti ogni variazione della situazione dei dati relativi al soggetto richiedente, alla situazione aziendale, al Fascicolo Aziendale e all'IBAN che intervengano prima della liquidazione degli indennizzi.</t>
  </si>
  <si>
    <t>QUADRO B: SEZIONE A) Ordinamento Colturale: dichiarazione dei danni alle produzioni, alle strutture, agli impianti produttivi e alle infrastrutture connesse alle attività agricola a seguito delle  piogge persistenti 
del 4-5-6 marzo 2015  e determinazione importi richiedibili</t>
  </si>
  <si>
    <t>ERBACEE DA GRANELLA (cereali, leguminose, oleaginose ecc.)</t>
  </si>
  <si>
    <t>ERBACEE DA SEME (mais da seme, ortive da seme ecc.)</t>
  </si>
  <si>
    <t>ERBACEE INDUSTRIALI (tabacco, bietola da zucchero ecc)</t>
  </si>
  <si>
    <t>FORAGGERE</t>
  </si>
  <si>
    <t>ORTIVE IN PIENO CAMPO</t>
  </si>
  <si>
    <t>ORTIVE PROTETTE</t>
  </si>
  <si>
    <t>ARBOREE FRUTTICOLE</t>
  </si>
  <si>
    <t>VIVAI</t>
  </si>
  <si>
    <t>ALTRE PRODUZIONI VEGETALI</t>
  </si>
  <si>
    <t>Terreni non ripristinabili</t>
  </si>
  <si>
    <t>Terreni ripristinabili</t>
  </si>
  <si>
    <t>Piantaggioni arboree da frutto</t>
  </si>
  <si>
    <t xml:space="preserve">Servizio Territoriale per l'Abruzzo Sud - Chieti </t>
  </si>
  <si>
    <t xml:space="preserve">DANNI ALLE STRUTTURE AZIENDALI  </t>
  </si>
  <si>
    <t>TOTALE PLV ORDINARIA</t>
  </si>
  <si>
    <t>BOVINI DA LATTE (N. CAPI)</t>
  </si>
  <si>
    <t>BOVINI DA CARNE (N. CAPI)</t>
  </si>
  <si>
    <t>SUINI (N. CAPI)</t>
  </si>
  <si>
    <t>OVICAPRINI (N. CAPI)</t>
  </si>
  <si>
    <t>AVICOLI (N. CAPI)</t>
  </si>
  <si>
    <t>PRODUZIONI APISTICHE (N. ARNIE)</t>
  </si>
  <si>
    <r>
      <t xml:space="preserve">Qualifica Posseduta:
</t>
    </r>
    <r>
      <rPr>
        <b/>
        <sz val="28"/>
        <rFont val="Arial"/>
        <family val="2"/>
      </rPr>
      <t>vedi foglio ULU</t>
    </r>
  </si>
</sst>
</file>

<file path=xl/styles.xml><?xml version="1.0" encoding="utf-8"?>
<styleSheet xmlns="http://schemas.openxmlformats.org/spreadsheetml/2006/main">
  <numFmts count="14">
    <numFmt numFmtId="41" formatCode="_-* #,##0_-;\-* #,##0_-;_-* &quot;-&quot;_-;_-@_-"/>
    <numFmt numFmtId="43" formatCode="_-* #,##0.00_-;\-* #,##0.00_-;_-* &quot;-&quot;??_-;_-@_-"/>
    <numFmt numFmtId="164" formatCode="General_)"/>
    <numFmt numFmtId="165" formatCode="_-* #,##0.00_-;\-* #,##0.00_-;_-* &quot;-&quot;_-;_-@_-"/>
    <numFmt numFmtId="166" formatCode="00\.00\.00"/>
    <numFmt numFmtId="167" formatCode="_-[$€-2]\ * #,##0.00_-;\-[$€-2]\ * #,##0.00_-;_-[$€-2]\ * &quot;-&quot;??_-"/>
    <numFmt numFmtId="168" formatCode="00\ 000\ 000\ 000"/>
    <numFmt numFmtId="169" formatCode="dd/mm/yy;@"/>
    <numFmt numFmtId="170" formatCode="_-* #,##0_-;\-* #,##0_-;_-* &quot;-&quot;??_-;_-@_-"/>
    <numFmt numFmtId="171" formatCode="############"/>
    <numFmt numFmtId="172" formatCode="_-* #,##0.000_-;\-* #,##0.000_-;_-* &quot;-&quot;??_-;_-@_-"/>
    <numFmt numFmtId="173" formatCode="\a\a\a\ \a\a\a\ \a\a\a\a\ \a\a\a\a"/>
    <numFmt numFmtId="174" formatCode="0.0"/>
    <numFmt numFmtId="175" formatCode="d\ mmmm\ yyyy"/>
  </numFmts>
  <fonts count="153">
    <font>
      <sz val="10"/>
      <name val="Helv"/>
    </font>
    <font>
      <sz val="10"/>
      <name val="Arial"/>
      <family val="2"/>
    </font>
    <font>
      <sz val="14"/>
      <name val="Helv"/>
    </font>
    <font>
      <sz val="10"/>
      <name val="Helv"/>
    </font>
    <font>
      <sz val="12"/>
      <name val="Helv"/>
    </font>
    <font>
      <sz val="10"/>
      <name val="Arial"/>
      <family val="2"/>
    </font>
    <font>
      <b/>
      <sz val="14"/>
      <name val="Arial"/>
      <family val="2"/>
    </font>
    <font>
      <b/>
      <sz val="12"/>
      <name val="Arial"/>
      <family val="2"/>
    </font>
    <font>
      <sz val="14"/>
      <name val="Arial"/>
      <family val="2"/>
    </font>
    <font>
      <sz val="12"/>
      <name val="Arial"/>
      <family val="2"/>
    </font>
    <font>
      <sz val="18"/>
      <name val="Arial"/>
      <family val="2"/>
    </font>
    <font>
      <sz val="28"/>
      <name val="Arial"/>
      <family val="2"/>
    </font>
    <font>
      <sz val="16"/>
      <name val="Arial"/>
      <family val="2"/>
    </font>
    <font>
      <b/>
      <sz val="22"/>
      <name val="Arial"/>
      <family val="2"/>
    </font>
    <font>
      <sz val="20"/>
      <name val="Arial"/>
      <family val="2"/>
    </font>
    <font>
      <b/>
      <sz val="20"/>
      <name val="Arial"/>
      <family val="2"/>
    </font>
    <font>
      <b/>
      <sz val="10"/>
      <name val="Helv"/>
    </font>
    <font>
      <b/>
      <sz val="26"/>
      <name val="Arial"/>
      <family val="2"/>
    </font>
    <font>
      <b/>
      <sz val="11"/>
      <name val="Arial"/>
      <family val="2"/>
    </font>
    <font>
      <b/>
      <sz val="8"/>
      <name val="Arial"/>
      <family val="2"/>
    </font>
    <font>
      <b/>
      <sz val="10"/>
      <name val="Arial"/>
      <family val="2"/>
    </font>
    <font>
      <b/>
      <sz val="14"/>
      <name val="Helv"/>
    </font>
    <font>
      <b/>
      <sz val="24"/>
      <name val="Arial"/>
      <family val="2"/>
    </font>
    <font>
      <b/>
      <sz val="16"/>
      <name val="Helv"/>
    </font>
    <font>
      <sz val="20"/>
      <name val="Helv"/>
    </font>
    <font>
      <b/>
      <sz val="18"/>
      <name val="Helv"/>
    </font>
    <font>
      <b/>
      <sz val="36"/>
      <name val="Arial"/>
      <family val="2"/>
    </font>
    <font>
      <b/>
      <sz val="36"/>
      <name val="Helv"/>
    </font>
    <font>
      <b/>
      <sz val="30"/>
      <color indexed="17"/>
      <name val="Arial"/>
      <family val="2"/>
    </font>
    <font>
      <b/>
      <sz val="26"/>
      <color indexed="10"/>
      <name val="Arial"/>
      <family val="2"/>
    </font>
    <font>
      <b/>
      <sz val="48"/>
      <name val="Arial"/>
      <family val="2"/>
    </font>
    <font>
      <sz val="36"/>
      <name val="Arial"/>
      <family val="2"/>
    </font>
    <font>
      <sz val="22"/>
      <name val="Arial"/>
      <family val="2"/>
    </font>
    <font>
      <sz val="22"/>
      <name val="Helv"/>
    </font>
    <font>
      <sz val="30"/>
      <name val="Arial"/>
      <family val="2"/>
    </font>
    <font>
      <sz val="30"/>
      <name val="Helv"/>
    </font>
    <font>
      <sz val="10"/>
      <name val="Helv"/>
    </font>
    <font>
      <b/>
      <sz val="40"/>
      <name val="Arial"/>
      <family val="2"/>
    </font>
    <font>
      <b/>
      <sz val="40"/>
      <name val="Helv"/>
    </font>
    <font>
      <sz val="24"/>
      <name val="Helv"/>
    </font>
    <font>
      <b/>
      <sz val="11"/>
      <name val="Times New Roman"/>
      <family val="1"/>
    </font>
    <font>
      <b/>
      <sz val="12"/>
      <name val="Helv"/>
    </font>
    <font>
      <sz val="8"/>
      <name val="Tahoma"/>
      <family val="2"/>
    </font>
    <font>
      <sz val="40"/>
      <name val="Arial"/>
      <family val="2"/>
    </font>
    <font>
      <b/>
      <sz val="9"/>
      <name val="Helv"/>
    </font>
    <font>
      <sz val="25"/>
      <name val="Arial"/>
      <family val="2"/>
    </font>
    <font>
      <sz val="25"/>
      <name val="Helv"/>
    </font>
    <font>
      <sz val="40"/>
      <name val="Helv"/>
    </font>
    <font>
      <b/>
      <sz val="45"/>
      <name val="Arial"/>
      <family val="2"/>
    </font>
    <font>
      <sz val="40"/>
      <color indexed="10"/>
      <name val="Helv"/>
    </font>
    <font>
      <sz val="35"/>
      <name val="Helv"/>
    </font>
    <font>
      <sz val="35"/>
      <color indexed="10"/>
      <name val="Helv"/>
    </font>
    <font>
      <sz val="24"/>
      <color indexed="10"/>
      <name val="Helv"/>
    </font>
    <font>
      <b/>
      <sz val="55"/>
      <name val="Arial"/>
      <family val="2"/>
    </font>
    <font>
      <b/>
      <sz val="55"/>
      <name val="Helv"/>
    </font>
    <font>
      <b/>
      <sz val="38"/>
      <color indexed="17"/>
      <name val="Arial"/>
      <family val="2"/>
    </font>
    <font>
      <b/>
      <sz val="44"/>
      <name val="Arial"/>
      <family val="2"/>
    </font>
    <font>
      <b/>
      <sz val="65"/>
      <color indexed="10"/>
      <name val="Arial"/>
      <family val="2"/>
    </font>
    <font>
      <b/>
      <sz val="50"/>
      <name val="Arial"/>
      <family val="2"/>
    </font>
    <font>
      <b/>
      <sz val="42"/>
      <name val="Arial"/>
      <family val="2"/>
    </font>
    <font>
      <sz val="32"/>
      <name val="Arial"/>
      <family val="2"/>
    </font>
    <font>
      <sz val="32"/>
      <name val="Helv"/>
    </font>
    <font>
      <b/>
      <sz val="36"/>
      <color indexed="10"/>
      <name val="Arial"/>
      <family val="2"/>
    </font>
    <font>
      <sz val="35"/>
      <name val="Arial"/>
      <family val="2"/>
    </font>
    <font>
      <b/>
      <sz val="43"/>
      <name val="Arial"/>
      <family val="2"/>
    </font>
    <font>
      <u/>
      <sz val="28"/>
      <name val="Arial"/>
      <family val="2"/>
    </font>
    <font>
      <u/>
      <sz val="28"/>
      <name val="Helv"/>
    </font>
    <font>
      <b/>
      <sz val="32"/>
      <color indexed="10"/>
      <name val="Arial"/>
      <family val="2"/>
    </font>
    <font>
      <b/>
      <sz val="28"/>
      <color indexed="10"/>
      <name val="Arial"/>
      <family val="2"/>
    </font>
    <font>
      <sz val="26"/>
      <name val="Arial"/>
      <family val="2"/>
    </font>
    <font>
      <sz val="43"/>
      <name val="Arial"/>
      <family val="2"/>
    </font>
    <font>
      <sz val="30"/>
      <color indexed="42"/>
      <name val="Arial"/>
      <family val="2"/>
    </font>
    <font>
      <sz val="45"/>
      <name val="Arial"/>
      <family val="2"/>
    </font>
    <font>
      <b/>
      <sz val="48"/>
      <color indexed="81"/>
      <name val="Tahoma"/>
      <family val="2"/>
    </font>
    <font>
      <b/>
      <sz val="36"/>
      <color indexed="81"/>
      <name val="Tahoma"/>
      <family val="2"/>
    </font>
    <font>
      <b/>
      <sz val="40"/>
      <color indexed="10"/>
      <name val="Arial"/>
      <family val="2"/>
    </font>
    <font>
      <b/>
      <sz val="62"/>
      <name val="Arial"/>
      <family val="2"/>
    </font>
    <font>
      <b/>
      <sz val="38"/>
      <name val="Arial"/>
      <family val="2"/>
    </font>
    <font>
      <b/>
      <sz val="15"/>
      <name val="Helv"/>
    </font>
    <font>
      <b/>
      <sz val="28"/>
      <name val="Arial"/>
      <family val="2"/>
    </font>
    <font>
      <sz val="42"/>
      <name val="Arial"/>
      <family val="2"/>
    </font>
    <font>
      <sz val="36"/>
      <color indexed="81"/>
      <name val="Tahoma"/>
      <family val="2"/>
    </font>
    <font>
      <sz val="18"/>
      <color indexed="42"/>
      <name val="Arial"/>
      <family val="2"/>
    </font>
    <font>
      <b/>
      <sz val="48"/>
      <name val="Helv"/>
    </font>
    <font>
      <b/>
      <sz val="52"/>
      <name val="Arial"/>
      <family val="2"/>
    </font>
    <font>
      <b/>
      <sz val="35"/>
      <color indexed="10"/>
      <name val="Arial"/>
      <family val="2"/>
    </font>
    <font>
      <b/>
      <sz val="46"/>
      <name val="Arial"/>
      <family val="2"/>
    </font>
    <font>
      <b/>
      <sz val="35"/>
      <name val="Arial"/>
      <family val="2"/>
    </font>
    <font>
      <b/>
      <sz val="35"/>
      <color indexed="8"/>
      <name val="Arial"/>
      <family val="2"/>
    </font>
    <font>
      <b/>
      <sz val="80"/>
      <color indexed="8"/>
      <name val="Arial"/>
      <family val="2"/>
    </font>
    <font>
      <b/>
      <sz val="32"/>
      <color indexed="81"/>
      <name val="Tahoma"/>
      <family val="2"/>
    </font>
    <font>
      <b/>
      <sz val="56"/>
      <name val="Arial"/>
      <family val="2"/>
    </font>
    <font>
      <b/>
      <sz val="56"/>
      <name val="Helv"/>
    </font>
    <font>
      <b/>
      <sz val="50"/>
      <color indexed="10"/>
      <name val="Arial"/>
      <family val="2"/>
    </font>
    <font>
      <b/>
      <sz val="20"/>
      <color indexed="42"/>
      <name val="Arial"/>
      <family val="2"/>
    </font>
    <font>
      <b/>
      <sz val="38"/>
      <color indexed="10"/>
      <name val="Arial"/>
      <family val="2"/>
    </font>
    <font>
      <b/>
      <sz val="38"/>
      <name val="Helv"/>
    </font>
    <font>
      <b/>
      <sz val="47"/>
      <name val="Arial"/>
      <family val="2"/>
    </font>
    <font>
      <b/>
      <sz val="41"/>
      <name val="Arial"/>
      <family val="2"/>
    </font>
    <font>
      <b/>
      <sz val="40"/>
      <color indexed="8"/>
      <name val="Arial"/>
      <family val="2"/>
    </font>
    <font>
      <b/>
      <sz val="13"/>
      <name val="Helv"/>
    </font>
    <font>
      <sz val="8"/>
      <name val="Arial"/>
      <family val="2"/>
    </font>
    <font>
      <sz val="8"/>
      <name val="Helv"/>
    </font>
    <font>
      <sz val="18"/>
      <name val="Helv"/>
    </font>
    <font>
      <sz val="48"/>
      <name val="Arial"/>
      <family val="2"/>
    </font>
    <font>
      <sz val="72"/>
      <name val="Arial"/>
      <family val="2"/>
    </font>
    <font>
      <b/>
      <sz val="53"/>
      <color indexed="56"/>
      <name val="Arial"/>
      <family val="2"/>
    </font>
    <font>
      <sz val="24"/>
      <name val="Arial"/>
      <family val="2"/>
    </font>
    <font>
      <sz val="37"/>
      <name val="Times New Roman"/>
      <family val="1"/>
    </font>
    <font>
      <sz val="37"/>
      <name val="Arial"/>
      <family val="2"/>
    </font>
    <font>
      <sz val="28"/>
      <name val="Helv"/>
    </font>
    <font>
      <vertAlign val="superscript"/>
      <sz val="28"/>
      <name val="Arial"/>
      <family val="2"/>
    </font>
    <font>
      <vertAlign val="superscript"/>
      <sz val="12"/>
      <name val="Arial"/>
      <family val="2"/>
    </font>
    <font>
      <vertAlign val="superscript"/>
      <sz val="24"/>
      <name val="Arial"/>
      <family val="2"/>
    </font>
    <font>
      <b/>
      <u/>
      <sz val="18"/>
      <name val="Helv"/>
    </font>
    <font>
      <b/>
      <i/>
      <sz val="22"/>
      <name val="Arial"/>
      <family val="2"/>
    </font>
    <font>
      <sz val="10"/>
      <name val="Tahoma"/>
      <family val="2"/>
    </font>
    <font>
      <sz val="14"/>
      <name val="Tahoma"/>
      <family val="2"/>
    </font>
    <font>
      <b/>
      <sz val="14"/>
      <name val="Tahoma"/>
      <family val="2"/>
    </font>
    <font>
      <sz val="12"/>
      <name val="Tahoma"/>
      <family val="2"/>
    </font>
    <font>
      <b/>
      <sz val="9"/>
      <name val="Tahoma"/>
      <family val="2"/>
    </font>
    <font>
      <b/>
      <sz val="12"/>
      <name val="Tahoma"/>
      <family val="2"/>
    </font>
    <font>
      <b/>
      <sz val="10"/>
      <name val="Tahoma"/>
      <family val="2"/>
    </font>
    <font>
      <b/>
      <sz val="8"/>
      <name val="Tahoma"/>
      <family val="2"/>
    </font>
    <font>
      <b/>
      <sz val="8"/>
      <color indexed="9"/>
      <name val="Tahoma"/>
      <family val="2"/>
    </font>
    <font>
      <b/>
      <sz val="10"/>
      <color indexed="9"/>
      <name val="Tahoma"/>
      <family val="2"/>
    </font>
    <font>
      <sz val="9"/>
      <name val="Tahoma"/>
      <family val="2"/>
    </font>
    <font>
      <sz val="9"/>
      <color indexed="22"/>
      <name val="Tahoma"/>
      <family val="2"/>
    </font>
    <font>
      <sz val="8"/>
      <color indexed="22"/>
      <name val="Tahoma"/>
      <family val="2"/>
    </font>
    <font>
      <b/>
      <sz val="9"/>
      <name val="Arial"/>
      <family val="2"/>
    </font>
    <font>
      <sz val="9"/>
      <name val="Arial"/>
      <family val="2"/>
    </font>
    <font>
      <sz val="8"/>
      <name val="Arial"/>
      <family val="2"/>
    </font>
    <font>
      <b/>
      <sz val="70"/>
      <name val="Arial"/>
      <family val="2"/>
    </font>
    <font>
      <b/>
      <sz val="26"/>
      <name val="Helv"/>
    </font>
    <font>
      <sz val="36"/>
      <name val="Arial"/>
      <family val="2"/>
    </font>
    <font>
      <b/>
      <sz val="26"/>
      <name val="Times New Roman"/>
      <family val="1"/>
    </font>
    <font>
      <sz val="34"/>
      <name val="Helv"/>
    </font>
    <font>
      <b/>
      <sz val="30"/>
      <name val="Arial"/>
      <family val="2"/>
    </font>
    <font>
      <b/>
      <sz val="28"/>
      <name val="Helv"/>
    </font>
    <font>
      <b/>
      <sz val="28"/>
      <name val="Arial"/>
      <family val="2"/>
    </font>
    <font>
      <b/>
      <sz val="34"/>
      <name val="Arial"/>
      <family val="2"/>
    </font>
    <font>
      <b/>
      <sz val="60"/>
      <name val="Helv"/>
    </font>
    <font>
      <b/>
      <sz val="15"/>
      <name val="Tahoma"/>
      <family val="2"/>
    </font>
    <font>
      <sz val="26"/>
      <color indexed="10"/>
      <name val="Arial"/>
      <family val="2"/>
    </font>
    <font>
      <sz val="12"/>
      <color indexed="10"/>
      <name val="Tahoma"/>
      <family val="2"/>
    </font>
    <font>
      <sz val="12"/>
      <color indexed="10"/>
      <name val="Helv"/>
    </font>
    <font>
      <b/>
      <u/>
      <sz val="14"/>
      <color indexed="10"/>
      <name val="Arial"/>
      <family val="2"/>
    </font>
    <font>
      <b/>
      <sz val="14"/>
      <color indexed="10"/>
      <name val="Arial"/>
      <family val="2"/>
    </font>
    <font>
      <sz val="24"/>
      <color indexed="10"/>
      <name val="Arial"/>
      <family val="2"/>
    </font>
    <font>
      <sz val="10"/>
      <color indexed="10"/>
      <name val="Arial"/>
      <family val="2"/>
    </font>
    <font>
      <b/>
      <u/>
      <sz val="18"/>
      <color indexed="10"/>
      <name val="Arial"/>
      <family val="2"/>
    </font>
    <font>
      <sz val="35"/>
      <color indexed="10"/>
      <name val="Arial"/>
      <family val="2"/>
    </font>
    <font>
      <sz val="10"/>
      <name val="Times New Roman"/>
      <family val="1"/>
    </font>
  </fonts>
  <fills count="13">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35"/>
        <bgColor indexed="64"/>
      </patternFill>
    </fill>
    <fill>
      <patternFill patternType="solid">
        <fgColor indexed="41"/>
        <bgColor indexed="64"/>
      </patternFill>
    </fill>
    <fill>
      <patternFill patternType="solid">
        <fgColor indexed="44"/>
        <bgColor indexed="64"/>
      </patternFill>
    </fill>
    <fill>
      <patternFill patternType="solid">
        <fgColor indexed="15"/>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s>
  <borders count="76">
    <border>
      <left/>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top/>
      <bottom style="thin">
        <color indexed="8"/>
      </bottom>
      <diagonal/>
    </border>
    <border>
      <left style="thin">
        <color indexed="8"/>
      </left>
      <right/>
      <top/>
      <bottom/>
      <diagonal/>
    </border>
    <border>
      <left/>
      <right/>
      <top style="thin">
        <color indexed="8"/>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8"/>
      </top>
      <bottom/>
      <diagonal/>
    </border>
    <border>
      <left style="thin">
        <color indexed="64"/>
      </left>
      <right/>
      <top/>
      <bottom style="thin">
        <color indexed="8"/>
      </bottom>
      <diagonal/>
    </border>
    <border>
      <left/>
      <right/>
      <top style="thin">
        <color indexed="8"/>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7">
    <xf numFmtId="164" fontId="0" fillId="0" borderId="0"/>
    <xf numFmtId="167" fontId="3"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1483">
    <xf numFmtId="164" fontId="0" fillId="0" borderId="0" xfId="0"/>
    <xf numFmtId="164" fontId="0" fillId="0" borderId="0" xfId="0" applyBorder="1"/>
    <xf numFmtId="164" fontId="8" fillId="2" borderId="1" xfId="0" applyNumberFormat="1" applyFont="1" applyFill="1" applyBorder="1" applyProtection="1"/>
    <xf numFmtId="164" fontId="5" fillId="2" borderId="1" xfId="0" applyNumberFormat="1" applyFont="1" applyFill="1" applyBorder="1" applyProtection="1"/>
    <xf numFmtId="164" fontId="8" fillId="0" borderId="0" xfId="0" applyNumberFormat="1" applyFont="1" applyFill="1" applyBorder="1" applyProtection="1"/>
    <xf numFmtId="164" fontId="8" fillId="0" borderId="2" xfId="0" applyNumberFormat="1" applyFont="1" applyFill="1" applyBorder="1" applyAlignment="1" applyProtection="1"/>
    <xf numFmtId="164" fontId="12" fillId="2" borderId="2" xfId="0" applyNumberFormat="1" applyFont="1" applyFill="1" applyBorder="1" applyProtection="1"/>
    <xf numFmtId="164" fontId="12" fillId="2" borderId="0" xfId="0" applyNumberFormat="1" applyFont="1" applyFill="1" applyBorder="1" applyProtection="1"/>
    <xf numFmtId="164" fontId="12" fillId="2" borderId="3" xfId="0" applyNumberFormat="1" applyFont="1" applyFill="1" applyBorder="1" applyProtection="1"/>
    <xf numFmtId="164" fontId="12" fillId="2" borderId="4" xfId="0" applyNumberFormat="1" applyFont="1" applyFill="1" applyBorder="1" applyAlignment="1" applyProtection="1">
      <alignment horizontal="left"/>
    </xf>
    <xf numFmtId="164" fontId="12" fillId="2" borderId="4" xfId="0" applyNumberFormat="1" applyFont="1" applyFill="1" applyBorder="1" applyProtection="1"/>
    <xf numFmtId="164" fontId="12" fillId="2" borderId="0" xfId="0" applyNumberFormat="1" applyFont="1" applyFill="1" applyBorder="1" applyAlignment="1" applyProtection="1">
      <alignment horizontal="left"/>
    </xf>
    <xf numFmtId="164" fontId="12" fillId="2" borderId="0" xfId="0" applyNumberFormat="1" applyFont="1" applyFill="1" applyBorder="1" applyAlignment="1" applyProtection="1">
      <alignment horizontal="centerContinuous"/>
    </xf>
    <xf numFmtId="165" fontId="0" fillId="0" borderId="0" xfId="3" applyNumberFormat="1" applyFont="1"/>
    <xf numFmtId="164" fontId="0" fillId="0" borderId="0" xfId="0" applyAlignment="1">
      <alignment vertical="center"/>
    </xf>
    <xf numFmtId="1" fontId="0" fillId="0" borderId="0" xfId="0" applyNumberFormat="1"/>
    <xf numFmtId="0" fontId="0" fillId="0" borderId="0" xfId="0" quotePrefix="1" applyNumberFormat="1"/>
    <xf numFmtId="164" fontId="0" fillId="2" borderId="0" xfId="0" applyFill="1" applyBorder="1" applyProtection="1"/>
    <xf numFmtId="49" fontId="17" fillId="2" borderId="0" xfId="0" applyNumberFormat="1" applyFont="1" applyFill="1" applyBorder="1" applyAlignment="1" applyProtection="1">
      <alignment horizontal="center"/>
      <protection locked="0"/>
    </xf>
    <xf numFmtId="0" fontId="12" fillId="2" borderId="0" xfId="0" applyNumberFormat="1" applyFont="1" applyFill="1" applyBorder="1" applyProtection="1"/>
    <xf numFmtId="164" fontId="17" fillId="2" borderId="0" xfId="0" applyNumberFormat="1" applyFont="1" applyFill="1" applyBorder="1" applyAlignment="1" applyProtection="1">
      <alignment horizontal="center"/>
    </xf>
    <xf numFmtId="164" fontId="0" fillId="0" borderId="0" xfId="0" applyProtection="1"/>
    <xf numFmtId="164" fontId="8" fillId="0" borderId="5" xfId="0" applyFont="1" applyFill="1" applyBorder="1" applyAlignment="1" applyProtection="1">
      <alignment horizontal="left"/>
    </xf>
    <xf numFmtId="164" fontId="5" fillId="0" borderId="2" xfId="0" applyFont="1" applyBorder="1" applyProtection="1"/>
    <xf numFmtId="164" fontId="11" fillId="0" borderId="2" xfId="0" applyFont="1" applyFill="1" applyBorder="1" applyProtection="1"/>
    <xf numFmtId="164" fontId="5" fillId="0" borderId="2" xfId="0" applyFont="1" applyFill="1" applyBorder="1" applyProtection="1"/>
    <xf numFmtId="164" fontId="9" fillId="0" borderId="2" xfId="0" applyFont="1" applyFill="1" applyBorder="1" applyProtection="1"/>
    <xf numFmtId="164" fontId="5" fillId="0" borderId="2" xfId="0" applyFont="1" applyFill="1" applyBorder="1" applyAlignment="1" applyProtection="1">
      <alignment horizontal="left"/>
    </xf>
    <xf numFmtId="164" fontId="5" fillId="0" borderId="2" xfId="0" applyFont="1" applyFill="1" applyBorder="1" applyAlignment="1" applyProtection="1"/>
    <xf numFmtId="164" fontId="5" fillId="0" borderId="3" xfId="0" applyFont="1" applyFill="1" applyBorder="1" applyAlignment="1" applyProtection="1"/>
    <xf numFmtId="164" fontId="15" fillId="0" borderId="1" xfId="0" quotePrefix="1" applyFont="1" applyFill="1" applyBorder="1" applyAlignment="1" applyProtection="1">
      <alignment horizontal="left"/>
    </xf>
    <xf numFmtId="164" fontId="14" fillId="0" borderId="0" xfId="0" applyFont="1" applyFill="1" applyBorder="1" applyAlignment="1" applyProtection="1">
      <alignment horizontal="centerContinuous"/>
    </xf>
    <xf numFmtId="164" fontId="8" fillId="0" borderId="1" xfId="0" applyFont="1" applyFill="1" applyBorder="1" applyProtection="1"/>
    <xf numFmtId="164" fontId="0" fillId="0" borderId="0" xfId="0" applyBorder="1" applyProtection="1"/>
    <xf numFmtId="164" fontId="5" fillId="0" borderId="0" xfId="0" applyFont="1" applyBorder="1" applyProtection="1"/>
    <xf numFmtId="164" fontId="10" fillId="0" borderId="0" xfId="0" applyFont="1" applyFill="1" applyBorder="1" applyProtection="1"/>
    <xf numFmtId="164" fontId="5" fillId="0" borderId="0" xfId="0" applyFont="1" applyFill="1" applyBorder="1" applyProtection="1"/>
    <xf numFmtId="49" fontId="17" fillId="2" borderId="0" xfId="0" applyNumberFormat="1" applyFont="1" applyFill="1" applyBorder="1" applyAlignment="1" applyProtection="1">
      <alignment horizontal="center"/>
    </xf>
    <xf numFmtId="164" fontId="28" fillId="0" borderId="0" xfId="0" applyFont="1" applyBorder="1" applyProtection="1"/>
    <xf numFmtId="164" fontId="32" fillId="2" borderId="0" xfId="0" applyNumberFormat="1" applyFont="1" applyFill="1" applyBorder="1" applyProtection="1"/>
    <xf numFmtId="164" fontId="32" fillId="2" borderId="4" xfId="0" applyNumberFormat="1" applyFont="1" applyFill="1" applyBorder="1" applyProtection="1"/>
    <xf numFmtId="164" fontId="32" fillId="2" borderId="6" xfId="0" applyNumberFormat="1" applyFont="1" applyFill="1" applyBorder="1" applyProtection="1"/>
    <xf numFmtId="164" fontId="32" fillId="2" borderId="7" xfId="0" applyNumberFormat="1" applyFont="1" applyFill="1" applyBorder="1" applyProtection="1"/>
    <xf numFmtId="164" fontId="32" fillId="2" borderId="8" xfId="0" applyNumberFormat="1" applyFont="1" applyFill="1" applyBorder="1" applyProtection="1"/>
    <xf numFmtId="164" fontId="32" fillId="2" borderId="6" xfId="0" applyFont="1" applyFill="1" applyBorder="1" applyProtection="1"/>
    <xf numFmtId="164" fontId="32" fillId="2" borderId="6" xfId="0" applyNumberFormat="1" applyFont="1" applyFill="1" applyBorder="1" applyAlignment="1" applyProtection="1">
      <alignment horizontal="left" vertical="top"/>
    </xf>
    <xf numFmtId="164" fontId="32" fillId="2" borderId="6" xfId="0" applyNumberFormat="1" applyFont="1" applyFill="1" applyBorder="1" applyAlignment="1" applyProtection="1">
      <alignment vertical="top"/>
    </xf>
    <xf numFmtId="49" fontId="26" fillId="2" borderId="0" xfId="0" applyNumberFormat="1" applyFont="1" applyFill="1" applyBorder="1" applyAlignment="1" applyProtection="1"/>
    <xf numFmtId="164" fontId="0" fillId="2" borderId="0" xfId="0" applyFill="1" applyBorder="1"/>
    <xf numFmtId="164" fontId="0" fillId="0" borderId="0" xfId="0" applyBorder="1" applyAlignment="1">
      <alignment vertical="center"/>
    </xf>
    <xf numFmtId="0" fontId="16" fillId="0" borderId="0" xfId="0" applyNumberFormat="1" applyFont="1"/>
    <xf numFmtId="0" fontId="16" fillId="0" borderId="0" xfId="0" quotePrefix="1" applyNumberFormat="1" applyFont="1"/>
    <xf numFmtId="0" fontId="36" fillId="0" borderId="0" xfId="0" quotePrefix="1" applyNumberFormat="1" applyFont="1"/>
    <xf numFmtId="164" fontId="36" fillId="0" borderId="0" xfId="0" applyFont="1"/>
    <xf numFmtId="164" fontId="0" fillId="0" borderId="0" xfId="0" applyProtection="1">
      <protection locked="0"/>
    </xf>
    <xf numFmtId="164" fontId="45" fillId="2" borderId="0" xfId="0" applyNumberFormat="1" applyFont="1" applyFill="1" applyBorder="1" applyProtection="1"/>
    <xf numFmtId="164" fontId="45" fillId="2" borderId="0" xfId="0" applyFont="1" applyFill="1" applyBorder="1"/>
    <xf numFmtId="164" fontId="45" fillId="2" borderId="4" xfId="0" applyNumberFormat="1" applyFont="1" applyFill="1" applyBorder="1" applyProtection="1"/>
    <xf numFmtId="164" fontId="45" fillId="2" borderId="6" xfId="0" applyNumberFormat="1" applyFont="1" applyFill="1" applyBorder="1" applyProtection="1"/>
    <xf numFmtId="164" fontId="45" fillId="2" borderId="7" xfId="0" applyNumberFormat="1" applyFont="1" applyFill="1" applyBorder="1" applyProtection="1"/>
    <xf numFmtId="164" fontId="45" fillId="2" borderId="1" xfId="0" applyNumberFormat="1" applyFont="1" applyFill="1" applyBorder="1" applyProtection="1"/>
    <xf numFmtId="164" fontId="0" fillId="0" borderId="0" xfId="0" applyBorder="1" applyProtection="1">
      <protection hidden="1"/>
    </xf>
    <xf numFmtId="164" fontId="0" fillId="0" borderId="0" xfId="0" applyProtection="1">
      <protection hidden="1"/>
    </xf>
    <xf numFmtId="164" fontId="47" fillId="0" borderId="0" xfId="0" applyFont="1"/>
    <xf numFmtId="49" fontId="47" fillId="0" borderId="0" xfId="0" applyNumberFormat="1" applyFont="1" applyBorder="1" applyAlignment="1">
      <alignment horizontal="center"/>
    </xf>
    <xf numFmtId="164" fontId="47" fillId="0" borderId="0" xfId="0" applyFont="1" applyBorder="1"/>
    <xf numFmtId="164" fontId="47" fillId="0" borderId="0" xfId="0" applyFont="1" applyBorder="1" applyProtection="1">
      <protection locked="0"/>
    </xf>
    <xf numFmtId="49" fontId="47" fillId="0" borderId="0" xfId="0" quotePrefix="1" applyNumberFormat="1" applyFont="1" applyBorder="1" applyProtection="1">
      <protection locked="0"/>
    </xf>
    <xf numFmtId="0" fontId="47" fillId="0" borderId="0" xfId="0" quotePrefix="1" applyNumberFormat="1" applyFont="1" applyBorder="1" applyProtection="1">
      <protection locked="0"/>
    </xf>
    <xf numFmtId="170" fontId="47" fillId="3" borderId="9" xfId="2" applyNumberFormat="1" applyFont="1" applyFill="1" applyBorder="1" applyAlignment="1">
      <alignment horizontal="center"/>
    </xf>
    <xf numFmtId="49" fontId="47" fillId="0" borderId="0" xfId="0" applyNumberFormat="1" applyFont="1" applyFill="1" applyBorder="1" applyAlignment="1">
      <alignment horizontal="center"/>
    </xf>
    <xf numFmtId="49" fontId="47" fillId="0" borderId="0" xfId="0" applyNumberFormat="1" applyFont="1" applyBorder="1"/>
    <xf numFmtId="164" fontId="47" fillId="0" borderId="0" xfId="0" applyFont="1" applyProtection="1">
      <protection locked="0"/>
    </xf>
    <xf numFmtId="0" fontId="47" fillId="0" borderId="0" xfId="0" quotePrefix="1" applyNumberFormat="1" applyFont="1" applyProtection="1">
      <protection locked="0"/>
    </xf>
    <xf numFmtId="49" fontId="47" fillId="0" borderId="0" xfId="0" applyNumberFormat="1" applyFont="1" applyProtection="1">
      <protection locked="0"/>
    </xf>
    <xf numFmtId="49" fontId="47" fillId="0" borderId="0" xfId="0" applyNumberFormat="1" applyFont="1" applyAlignment="1">
      <alignment horizontal="right"/>
    </xf>
    <xf numFmtId="164" fontId="47" fillId="0" borderId="0" xfId="0" applyFont="1" applyAlignment="1">
      <alignment horizontal="right"/>
    </xf>
    <xf numFmtId="164" fontId="46" fillId="0" borderId="0" xfId="0" applyFont="1" applyProtection="1">
      <protection locked="0"/>
    </xf>
    <xf numFmtId="49" fontId="0" fillId="0" borderId="0" xfId="0" quotePrefix="1" applyNumberFormat="1" applyProtection="1">
      <protection locked="0"/>
    </xf>
    <xf numFmtId="0" fontId="0" fillId="0" borderId="0" xfId="0" quotePrefix="1" applyNumberFormat="1" applyProtection="1">
      <protection locked="0"/>
    </xf>
    <xf numFmtId="49" fontId="59" fillId="2" borderId="0" xfId="0" applyNumberFormat="1" applyFont="1" applyFill="1" applyBorder="1" applyAlignment="1" applyProtection="1"/>
    <xf numFmtId="164" fontId="11" fillId="2" borderId="6" xfId="0" applyNumberFormat="1" applyFont="1" applyFill="1" applyBorder="1" applyProtection="1"/>
    <xf numFmtId="164" fontId="63" fillId="2" borderId="0" xfId="0" applyNumberFormat="1" applyFont="1" applyFill="1" applyBorder="1" applyProtection="1"/>
    <xf numFmtId="164" fontId="63" fillId="2" borderId="4" xfId="0" applyNumberFormat="1" applyFont="1" applyFill="1" applyBorder="1" applyProtection="1"/>
    <xf numFmtId="164" fontId="12" fillId="2" borderId="0" xfId="0" applyNumberFormat="1" applyFont="1" applyFill="1" applyBorder="1" applyProtection="1">
      <protection hidden="1"/>
    </xf>
    <xf numFmtId="14" fontId="37" fillId="2" borderId="0" xfId="0" applyNumberFormat="1" applyFont="1" applyFill="1" applyBorder="1" applyAlignment="1" applyProtection="1">
      <alignment horizontal="center"/>
    </xf>
    <xf numFmtId="164" fontId="63" fillId="2" borderId="6" xfId="0" applyNumberFormat="1" applyFont="1" applyFill="1" applyBorder="1" applyProtection="1"/>
    <xf numFmtId="164" fontId="24" fillId="0" borderId="0" xfId="0" applyFont="1" applyProtection="1">
      <protection locked="0"/>
    </xf>
    <xf numFmtId="164" fontId="60" fillId="2" borderId="0" xfId="0" applyNumberFormat="1" applyFont="1" applyFill="1" applyBorder="1" applyProtection="1"/>
    <xf numFmtId="164" fontId="61" fillId="2" borderId="0" xfId="0" applyFont="1" applyFill="1" applyBorder="1"/>
    <xf numFmtId="164" fontId="60" fillId="2" borderId="0" xfId="0" applyNumberFormat="1" applyFont="1" applyFill="1" applyBorder="1" applyAlignment="1" applyProtection="1">
      <alignment horizontal="left"/>
    </xf>
    <xf numFmtId="164" fontId="11" fillId="2" borderId="10" xfId="0" applyNumberFormat="1" applyFont="1" applyFill="1" applyBorder="1" applyProtection="1"/>
    <xf numFmtId="164" fontId="65" fillId="2" borderId="6" xfId="0" applyNumberFormat="1" applyFont="1" applyFill="1" applyBorder="1" applyProtection="1"/>
    <xf numFmtId="164" fontId="66" fillId="2" borderId="6" xfId="0" applyFont="1" applyFill="1" applyBorder="1" applyProtection="1"/>
    <xf numFmtId="164" fontId="11" fillId="2" borderId="6" xfId="0" applyNumberFormat="1" applyFont="1" applyFill="1" applyBorder="1" applyAlignment="1" applyProtection="1">
      <alignment vertical="top"/>
    </xf>
    <xf numFmtId="164" fontId="33" fillId="0" borderId="0" xfId="0" applyFont="1" applyProtection="1">
      <protection locked="0"/>
    </xf>
    <xf numFmtId="164" fontId="67" fillId="2" borderId="2" xfId="0" applyNumberFormat="1" applyFont="1" applyFill="1" applyBorder="1" applyAlignment="1" applyProtection="1">
      <alignment vertical="top"/>
      <protection hidden="1"/>
    </xf>
    <xf numFmtId="164" fontId="67" fillId="2" borderId="3" xfId="0" applyNumberFormat="1" applyFont="1" applyFill="1" applyBorder="1" applyAlignment="1" applyProtection="1">
      <alignment vertical="top"/>
      <protection hidden="1"/>
    </xf>
    <xf numFmtId="164" fontId="67" fillId="2" borderId="0" xfId="0" applyNumberFormat="1" applyFont="1" applyFill="1" applyBorder="1" applyAlignment="1" applyProtection="1">
      <alignment vertical="top"/>
      <protection hidden="1"/>
    </xf>
    <xf numFmtId="164" fontId="67" fillId="2" borderId="4" xfId="0" applyNumberFormat="1" applyFont="1" applyFill="1" applyBorder="1" applyAlignment="1" applyProtection="1">
      <alignment vertical="top"/>
      <protection hidden="1"/>
    </xf>
    <xf numFmtId="164" fontId="68" fillId="2" borderId="0" xfId="0" applyNumberFormat="1" applyFont="1" applyFill="1" applyBorder="1" applyAlignment="1" applyProtection="1">
      <alignment vertical="center"/>
    </xf>
    <xf numFmtId="164" fontId="69" fillId="2" borderId="1" xfId="0" applyNumberFormat="1" applyFont="1" applyFill="1" applyBorder="1" applyProtection="1"/>
    <xf numFmtId="164" fontId="63" fillId="2" borderId="0" xfId="0" applyNumberFormat="1" applyFont="1" applyFill="1" applyBorder="1" applyAlignment="1" applyProtection="1">
      <alignment horizontal="left"/>
    </xf>
    <xf numFmtId="164" fontId="69" fillId="2" borderId="0" xfId="0" applyNumberFormat="1" applyFont="1" applyFill="1" applyBorder="1" applyProtection="1"/>
    <xf numFmtId="164" fontId="11" fillId="2" borderId="1" xfId="0" applyNumberFormat="1" applyFont="1" applyFill="1" applyBorder="1" applyProtection="1"/>
    <xf numFmtId="164" fontId="11" fillId="2" borderId="0" xfId="0" applyNumberFormat="1" applyFont="1" applyFill="1" applyBorder="1" applyProtection="1"/>
    <xf numFmtId="164" fontId="63" fillId="2" borderId="1" xfId="0" applyNumberFormat="1" applyFont="1" applyFill="1" applyBorder="1" applyProtection="1"/>
    <xf numFmtId="164" fontId="12" fillId="4" borderId="9" xfId="0" applyNumberFormat="1" applyFont="1" applyFill="1" applyBorder="1" applyProtection="1"/>
    <xf numFmtId="164" fontId="45" fillId="2" borderId="8" xfId="0" applyNumberFormat="1" applyFont="1" applyFill="1" applyBorder="1" applyProtection="1"/>
    <xf numFmtId="43" fontId="26" fillId="2" borderId="0" xfId="2" applyFont="1" applyFill="1" applyBorder="1" applyAlignment="1" applyProtection="1">
      <alignment horizontal="center"/>
      <protection hidden="1"/>
    </xf>
    <xf numFmtId="164" fontId="71" fillId="2" borderId="0" xfId="0" applyNumberFormat="1" applyFont="1" applyFill="1" applyBorder="1" applyProtection="1">
      <protection hidden="1"/>
    </xf>
    <xf numFmtId="164" fontId="12" fillId="4" borderId="9" xfId="0" applyNumberFormat="1" applyFont="1" applyFill="1" applyBorder="1" applyProtection="1">
      <protection hidden="1"/>
    </xf>
    <xf numFmtId="49" fontId="0" fillId="0" borderId="0" xfId="0" applyNumberFormat="1" applyProtection="1">
      <protection locked="0"/>
    </xf>
    <xf numFmtId="164" fontId="75" fillId="2" borderId="0" xfId="0" applyNumberFormat="1" applyFont="1" applyFill="1" applyBorder="1" applyAlignment="1" applyProtection="1">
      <alignment vertical="center" wrapText="1"/>
      <protection hidden="1"/>
    </xf>
    <xf numFmtId="164" fontId="29" fillId="2" borderId="2" xfId="0" applyNumberFormat="1" applyFont="1" applyFill="1" applyBorder="1" applyProtection="1">
      <protection hidden="1"/>
    </xf>
    <xf numFmtId="164" fontId="32" fillId="2" borderId="1" xfId="0" applyNumberFormat="1" applyFont="1" applyFill="1" applyBorder="1" applyProtection="1">
      <protection hidden="1"/>
    </xf>
    <xf numFmtId="164" fontId="31" fillId="2" borderId="0" xfId="0" applyNumberFormat="1" applyFont="1" applyFill="1" applyBorder="1" applyProtection="1">
      <protection hidden="1"/>
    </xf>
    <xf numFmtId="164" fontId="72" fillId="2" borderId="0" xfId="0" applyNumberFormat="1" applyFont="1" applyFill="1" applyBorder="1" applyAlignment="1" applyProtection="1">
      <alignment horizontal="center"/>
      <protection hidden="1"/>
    </xf>
    <xf numFmtId="164" fontId="12" fillId="2" borderId="4" xfId="0" applyNumberFormat="1" applyFont="1" applyFill="1" applyBorder="1" applyProtection="1">
      <protection hidden="1"/>
    </xf>
    <xf numFmtId="164" fontId="0" fillId="0" borderId="0" xfId="0" applyFill="1" applyBorder="1"/>
    <xf numFmtId="14" fontId="38" fillId="2" borderId="0" xfId="0" applyNumberFormat="1" applyFont="1" applyFill="1" applyBorder="1" applyProtection="1">
      <protection hidden="1"/>
    </xf>
    <xf numFmtId="49" fontId="27" fillId="2" borderId="0" xfId="0" applyNumberFormat="1" applyFont="1" applyFill="1" applyBorder="1" applyAlignment="1" applyProtection="1">
      <protection hidden="1"/>
    </xf>
    <xf numFmtId="49" fontId="0" fillId="0" borderId="0" xfId="0" applyNumberFormat="1"/>
    <xf numFmtId="165" fontId="0" fillId="0" borderId="0" xfId="3" applyNumberFormat="1" applyFont="1" applyBorder="1"/>
    <xf numFmtId="43" fontId="0" fillId="0" borderId="0" xfId="2" applyFont="1" applyBorder="1"/>
    <xf numFmtId="172" fontId="0" fillId="0" borderId="0" xfId="2" applyNumberFormat="1" applyFont="1"/>
    <xf numFmtId="164" fontId="0" fillId="0" borderId="0" xfId="0" applyFill="1" applyBorder="1" applyProtection="1">
      <protection locked="0"/>
    </xf>
    <xf numFmtId="49" fontId="0" fillId="0" borderId="0" xfId="0" applyNumberFormat="1" applyBorder="1"/>
    <xf numFmtId="0" fontId="0" fillId="0" borderId="0" xfId="0" quotePrefix="1" applyNumberFormat="1" applyFill="1" applyBorder="1" applyProtection="1">
      <protection locked="0"/>
    </xf>
    <xf numFmtId="49" fontId="60" fillId="2" borderId="0" xfId="0" applyNumberFormat="1" applyFont="1" applyFill="1" applyBorder="1" applyAlignment="1" applyProtection="1"/>
    <xf numFmtId="165" fontId="0" fillId="0" borderId="0" xfId="3" applyNumberFormat="1" applyFont="1" applyBorder="1" applyProtection="1">
      <protection hidden="1"/>
    </xf>
    <xf numFmtId="1" fontId="16" fillId="0" borderId="0" xfId="0" applyNumberFormat="1" applyFont="1" applyAlignment="1" applyProtection="1">
      <alignment vertical="center"/>
    </xf>
    <xf numFmtId="1" fontId="0" fillId="0" borderId="0" xfId="0" applyNumberFormat="1" applyProtection="1"/>
    <xf numFmtId="172" fontId="0" fillId="0" borderId="0" xfId="2" applyNumberFormat="1" applyFont="1" applyProtection="1"/>
    <xf numFmtId="165" fontId="0" fillId="0" borderId="0" xfId="3" applyNumberFormat="1" applyFont="1" applyProtection="1"/>
    <xf numFmtId="1" fontId="5" fillId="0" borderId="0" xfId="0" applyNumberFormat="1" applyFont="1" applyBorder="1" applyProtection="1"/>
    <xf numFmtId="164" fontId="16" fillId="0" borderId="0" xfId="0" applyFont="1" applyAlignment="1" applyProtection="1">
      <alignment vertical="center"/>
    </xf>
    <xf numFmtId="1" fontId="0" fillId="0" borderId="9" xfId="0" quotePrefix="1" applyNumberFormat="1" applyBorder="1" applyProtection="1"/>
    <xf numFmtId="0" fontId="16" fillId="0" borderId="9" xfId="0" applyNumberFormat="1" applyFont="1" applyBorder="1" applyProtection="1"/>
    <xf numFmtId="1" fontId="0" fillId="0" borderId="0" xfId="0" quotePrefix="1" applyNumberFormat="1" applyBorder="1" applyProtection="1"/>
    <xf numFmtId="0" fontId="0" fillId="0" borderId="0" xfId="0" applyNumberFormat="1" applyBorder="1" applyProtection="1"/>
    <xf numFmtId="0" fontId="0" fillId="0" borderId="9" xfId="0" quotePrefix="1" applyNumberFormat="1" applyBorder="1" applyProtection="1"/>
    <xf numFmtId="0" fontId="0" fillId="0" borderId="0" xfId="0" quotePrefix="1" applyNumberFormat="1" applyBorder="1" applyProtection="1"/>
    <xf numFmtId="172" fontId="0" fillId="0" borderId="0" xfId="2" quotePrefix="1" applyNumberFormat="1" applyFont="1" applyBorder="1" applyProtection="1"/>
    <xf numFmtId="165" fontId="0" fillId="0" borderId="0" xfId="3" applyNumberFormat="1" applyFont="1" applyBorder="1" applyProtection="1"/>
    <xf numFmtId="1" fontId="0" fillId="0" borderId="0" xfId="0" applyNumberFormat="1" applyBorder="1" applyProtection="1"/>
    <xf numFmtId="172" fontId="0" fillId="0" borderId="0" xfId="2" applyNumberFormat="1" applyFont="1" applyBorder="1" applyProtection="1"/>
    <xf numFmtId="1" fontId="16" fillId="0" borderId="0" xfId="0" applyNumberFormat="1" applyFont="1" applyProtection="1"/>
    <xf numFmtId="164" fontId="0" fillId="0" borderId="0" xfId="0" applyAlignment="1" applyProtection="1">
      <alignment vertical="center"/>
    </xf>
    <xf numFmtId="1" fontId="0" fillId="0" borderId="9" xfId="0" applyNumberFormat="1" applyBorder="1" applyAlignment="1" applyProtection="1">
      <alignment horizontal="center"/>
    </xf>
    <xf numFmtId="164" fontId="0" fillId="0" borderId="9" xfId="0" applyBorder="1" applyAlignment="1" applyProtection="1">
      <alignment vertical="center"/>
    </xf>
    <xf numFmtId="164" fontId="16" fillId="0" borderId="0" xfId="0" applyFont="1" applyBorder="1" applyAlignment="1" applyProtection="1">
      <alignment vertical="center"/>
    </xf>
    <xf numFmtId="0" fontId="16" fillId="0" borderId="0" xfId="0" applyNumberFormat="1" applyFont="1" applyBorder="1" applyProtection="1"/>
    <xf numFmtId="0" fontId="0" fillId="0" borderId="9" xfId="0" applyNumberFormat="1" applyBorder="1" applyAlignment="1" applyProtection="1">
      <alignment horizontal="left"/>
    </xf>
    <xf numFmtId="0" fontId="0" fillId="0" borderId="9" xfId="0" quotePrefix="1" applyNumberFormat="1" applyBorder="1" applyAlignment="1" applyProtection="1">
      <alignment horizontal="left"/>
    </xf>
    <xf numFmtId="0" fontId="0" fillId="0" borderId="0" xfId="0" applyNumberFormat="1" applyBorder="1" applyAlignment="1" applyProtection="1">
      <alignment horizontal="left"/>
    </xf>
    <xf numFmtId="164" fontId="4" fillId="0" borderId="0" xfId="0" applyFont="1" applyProtection="1"/>
    <xf numFmtId="164" fontId="34" fillId="2" borderId="11" xfId="0" applyNumberFormat="1" applyFont="1" applyFill="1" applyBorder="1" applyAlignment="1" applyProtection="1">
      <alignment horizontal="center"/>
    </xf>
    <xf numFmtId="164" fontId="34" fillId="2" borderId="12" xfId="0" applyNumberFormat="1" applyFont="1" applyFill="1" applyBorder="1" applyAlignment="1" applyProtection="1">
      <alignment horizontal="center"/>
    </xf>
    <xf numFmtId="164" fontId="12" fillId="2" borderId="13" xfId="0" applyNumberFormat="1" applyFont="1" applyFill="1" applyBorder="1" applyProtection="1"/>
    <xf numFmtId="164" fontId="0" fillId="2" borderId="14" xfId="0" applyFill="1" applyBorder="1"/>
    <xf numFmtId="164" fontId="0" fillId="2" borderId="14" xfId="0" applyFill="1" applyBorder="1" applyProtection="1">
      <protection hidden="1"/>
    </xf>
    <xf numFmtId="164" fontId="12" fillId="2" borderId="14" xfId="0" applyNumberFormat="1" applyFont="1" applyFill="1" applyBorder="1" applyProtection="1">
      <protection hidden="1"/>
    </xf>
    <xf numFmtId="164" fontId="12" fillId="2" borderId="15" xfId="0" applyNumberFormat="1" applyFont="1" applyFill="1" applyBorder="1" applyAlignment="1" applyProtection="1">
      <alignment horizontal="left"/>
      <protection hidden="1"/>
    </xf>
    <xf numFmtId="43" fontId="85" fillId="2" borderId="1" xfId="2" applyFont="1" applyFill="1" applyBorder="1" applyAlignment="1" applyProtection="1">
      <alignment horizontal="center" wrapText="1"/>
      <protection hidden="1"/>
    </xf>
    <xf numFmtId="43" fontId="85" fillId="2" borderId="0" xfId="2" applyFont="1" applyFill="1" applyBorder="1" applyAlignment="1" applyProtection="1">
      <alignment horizontal="center" wrapText="1"/>
      <protection hidden="1"/>
    </xf>
    <xf numFmtId="164" fontId="0" fillId="2" borderId="11" xfId="0" applyFill="1" applyBorder="1"/>
    <xf numFmtId="43" fontId="35" fillId="0" borderId="0" xfId="2" applyFont="1" applyProtection="1">
      <protection locked="0"/>
    </xf>
    <xf numFmtId="0" fontId="50" fillId="0" borderId="0" xfId="0" quotePrefix="1" applyNumberFormat="1" applyFont="1" applyProtection="1">
      <protection locked="0"/>
    </xf>
    <xf numFmtId="14" fontId="37" fillId="2" borderId="11" xfId="0" applyNumberFormat="1" applyFont="1" applyFill="1" applyBorder="1" applyAlignment="1" applyProtection="1">
      <alignment horizontal="center"/>
    </xf>
    <xf numFmtId="164" fontId="0" fillId="2" borderId="11" xfId="0" applyFill="1" applyBorder="1" applyProtection="1"/>
    <xf numFmtId="164" fontId="12" fillId="2" borderId="11" xfId="0" applyNumberFormat="1" applyFont="1" applyFill="1" applyBorder="1" applyProtection="1"/>
    <xf numFmtId="164" fontId="12" fillId="2" borderId="16" xfId="0" applyNumberFormat="1" applyFont="1" applyFill="1" applyBorder="1" applyAlignment="1" applyProtection="1">
      <alignment horizontal="left"/>
    </xf>
    <xf numFmtId="168" fontId="54" fillId="2" borderId="0" xfId="2" applyNumberFormat="1" applyFont="1" applyFill="1" applyBorder="1" applyAlignment="1" applyProtection="1">
      <alignment horizontal="center"/>
    </xf>
    <xf numFmtId="49" fontId="26" fillId="2" borderId="0" xfId="0" applyNumberFormat="1" applyFont="1" applyFill="1" applyBorder="1" applyAlignment="1" applyProtection="1">
      <protection hidden="1"/>
    </xf>
    <xf numFmtId="164" fontId="34" fillId="2" borderId="0" xfId="0" applyNumberFormat="1" applyFont="1" applyFill="1" applyBorder="1" applyAlignment="1" applyProtection="1">
      <alignment horizontal="center"/>
      <protection hidden="1"/>
    </xf>
    <xf numFmtId="49" fontId="3" fillId="0" borderId="0" xfId="2" applyNumberFormat="1" applyFont="1" applyProtection="1">
      <protection locked="0"/>
    </xf>
    <xf numFmtId="49" fontId="85" fillId="2" borderId="0" xfId="2" applyNumberFormat="1" applyFont="1" applyFill="1" applyBorder="1" applyAlignment="1" applyProtection="1">
      <alignment horizontal="center" wrapText="1"/>
      <protection hidden="1"/>
    </xf>
    <xf numFmtId="172" fontId="3" fillId="0" borderId="0" xfId="2" applyNumberFormat="1" applyFont="1" applyBorder="1" applyAlignment="1" applyProtection="1">
      <alignment horizontal="center" vertical="justify"/>
    </xf>
    <xf numFmtId="1" fontId="4" fillId="0" borderId="0" xfId="0" quotePrefix="1" applyNumberFormat="1" applyFont="1" applyBorder="1" applyAlignment="1">
      <alignment wrapText="1"/>
    </xf>
    <xf numFmtId="1" fontId="4" fillId="0" borderId="0" xfId="0" applyNumberFormat="1" applyFont="1" applyBorder="1" applyAlignment="1">
      <alignment vertical="center" wrapText="1"/>
    </xf>
    <xf numFmtId="1" fontId="0" fillId="0" borderId="0" xfId="0" applyNumberFormat="1" applyBorder="1"/>
    <xf numFmtId="172" fontId="0" fillId="0" borderId="0" xfId="2" applyNumberFormat="1" applyFont="1" applyBorder="1"/>
    <xf numFmtId="164" fontId="41" fillId="0" borderId="0" xfId="0" applyFont="1" applyBorder="1" applyAlignment="1" applyProtection="1">
      <alignment horizontal="center"/>
    </xf>
    <xf numFmtId="172" fontId="16" fillId="0" borderId="0" xfId="2" applyNumberFormat="1" applyFont="1" applyBorder="1" applyProtection="1"/>
    <xf numFmtId="1" fontId="4" fillId="0" borderId="0" xfId="0" applyNumberFormat="1" applyFont="1" applyBorder="1" applyAlignment="1" applyProtection="1">
      <alignment wrapText="1"/>
    </xf>
    <xf numFmtId="1" fontId="4" fillId="0" borderId="0" xfId="0" applyNumberFormat="1" applyFont="1" applyBorder="1" applyProtection="1"/>
    <xf numFmtId="1" fontId="4" fillId="0" borderId="0" xfId="0" applyNumberFormat="1" applyFont="1" applyBorder="1" applyAlignment="1" applyProtection="1">
      <alignment vertical="center" wrapText="1"/>
    </xf>
    <xf numFmtId="172" fontId="4" fillId="0" borderId="0" xfId="2" applyNumberFormat="1" applyFont="1" applyBorder="1" applyAlignment="1">
      <alignment horizontal="center" vertical="center"/>
    </xf>
    <xf numFmtId="172" fontId="4" fillId="0" borderId="0" xfId="2" applyNumberFormat="1" applyFont="1" applyBorder="1" applyAlignment="1">
      <alignment horizontal="center" vertical="center" wrapText="1"/>
    </xf>
    <xf numFmtId="164" fontId="0" fillId="5" borderId="0" xfId="0" applyFill="1" applyProtection="1">
      <protection locked="0"/>
    </xf>
    <xf numFmtId="164" fontId="46" fillId="5" borderId="0" xfId="0" applyFont="1" applyFill="1" applyProtection="1">
      <protection locked="0"/>
    </xf>
    <xf numFmtId="164" fontId="70" fillId="2" borderId="2" xfId="0" applyNumberFormat="1" applyFont="1" applyFill="1" applyBorder="1" applyProtection="1">
      <protection hidden="1"/>
    </xf>
    <xf numFmtId="164" fontId="12" fillId="2" borderId="3" xfId="0" applyNumberFormat="1" applyFont="1" applyFill="1" applyBorder="1" applyProtection="1">
      <protection hidden="1"/>
    </xf>
    <xf numFmtId="164" fontId="70" fillId="2" borderId="0" xfId="0" applyNumberFormat="1" applyFont="1" applyFill="1" applyBorder="1" applyProtection="1">
      <protection hidden="1"/>
    </xf>
    <xf numFmtId="164" fontId="12" fillId="2" borderId="4" xfId="0" applyNumberFormat="1" applyFont="1" applyFill="1" applyBorder="1" applyAlignment="1" applyProtection="1">
      <alignment horizontal="left"/>
      <protection hidden="1"/>
    </xf>
    <xf numFmtId="164" fontId="45" fillId="2" borderId="1" xfId="0" applyNumberFormat="1" applyFont="1" applyFill="1" applyBorder="1" applyProtection="1">
      <protection hidden="1"/>
    </xf>
    <xf numFmtId="164" fontId="63" fillId="2" borderId="17" xfId="0" applyNumberFormat="1" applyFont="1" applyFill="1" applyBorder="1" applyAlignment="1" applyProtection="1">
      <alignment horizontal="left"/>
      <protection hidden="1"/>
    </xf>
    <xf numFmtId="164" fontId="45" fillId="2" borderId="0" xfId="0" applyNumberFormat="1" applyFont="1" applyFill="1" applyBorder="1" applyProtection="1">
      <protection hidden="1"/>
    </xf>
    <xf numFmtId="164" fontId="45" fillId="2" borderId="0" xfId="0" applyNumberFormat="1" applyFont="1" applyFill="1" applyBorder="1" applyAlignment="1" applyProtection="1">
      <alignment horizontal="left"/>
      <protection hidden="1"/>
    </xf>
    <xf numFmtId="164" fontId="45" fillId="2" borderId="4" xfId="0" applyNumberFormat="1" applyFont="1" applyFill="1" applyBorder="1" applyProtection="1">
      <protection hidden="1"/>
    </xf>
    <xf numFmtId="164" fontId="5" fillId="2" borderId="1" xfId="0" applyNumberFormat="1" applyFont="1" applyFill="1" applyBorder="1" applyProtection="1">
      <protection hidden="1"/>
    </xf>
    <xf numFmtId="164" fontId="12" fillId="2" borderId="18" xfId="0" applyNumberFormat="1" applyFont="1" applyFill="1" applyBorder="1" applyProtection="1">
      <protection hidden="1"/>
    </xf>
    <xf numFmtId="164" fontId="63" fillId="2" borderId="19" xfId="0" applyNumberFormat="1" applyFont="1" applyFill="1" applyBorder="1" applyAlignment="1" applyProtection="1">
      <alignment horizontal="left"/>
      <protection hidden="1"/>
    </xf>
    <xf numFmtId="164" fontId="46" fillId="2" borderId="0" xfId="0" applyFont="1" applyFill="1" applyBorder="1" applyProtection="1">
      <protection hidden="1"/>
    </xf>
    <xf numFmtId="164" fontId="63" fillId="2" borderId="0" xfId="0" applyNumberFormat="1" applyFont="1" applyFill="1" applyBorder="1" applyProtection="1">
      <protection hidden="1"/>
    </xf>
    <xf numFmtId="164" fontId="63" fillId="2" borderId="0" xfId="0" applyNumberFormat="1" applyFont="1" applyFill="1" applyBorder="1" applyAlignment="1" applyProtection="1">
      <alignment horizontal="left"/>
      <protection hidden="1"/>
    </xf>
    <xf numFmtId="164" fontId="45" fillId="2" borderId="0" xfId="0" applyFont="1" applyFill="1" applyBorder="1" applyProtection="1">
      <protection hidden="1"/>
    </xf>
    <xf numFmtId="164" fontId="17" fillId="2" borderId="0" xfId="0" applyNumberFormat="1" applyFont="1" applyFill="1" applyBorder="1" applyAlignment="1" applyProtection="1">
      <alignment horizontal="left"/>
      <protection hidden="1"/>
    </xf>
    <xf numFmtId="164" fontId="17" fillId="2" borderId="0" xfId="0" applyNumberFormat="1" applyFont="1" applyFill="1" applyBorder="1" applyProtection="1">
      <protection hidden="1"/>
    </xf>
    <xf numFmtId="164" fontId="69" fillId="2" borderId="0" xfId="0" applyNumberFormat="1" applyFont="1" applyFill="1" applyBorder="1" applyAlignment="1" applyProtection="1">
      <alignment horizontal="left"/>
      <protection hidden="1"/>
    </xf>
    <xf numFmtId="164" fontId="69" fillId="2" borderId="0" xfId="0" applyNumberFormat="1" applyFont="1" applyFill="1" applyBorder="1" applyProtection="1">
      <protection hidden="1"/>
    </xf>
    <xf numFmtId="164" fontId="63" fillId="2" borderId="1" xfId="0" applyNumberFormat="1" applyFont="1" applyFill="1" applyBorder="1" applyProtection="1">
      <protection hidden="1"/>
    </xf>
    <xf numFmtId="164" fontId="32" fillId="2" borderId="0" xfId="0" applyNumberFormat="1" applyFont="1" applyFill="1" applyBorder="1" applyProtection="1">
      <protection hidden="1"/>
    </xf>
    <xf numFmtId="164" fontId="32" fillId="2" borderId="4" xfId="0" applyNumberFormat="1" applyFont="1" applyFill="1" applyBorder="1" applyProtection="1">
      <protection hidden="1"/>
    </xf>
    <xf numFmtId="164" fontId="8" fillId="2" borderId="1" xfId="0" applyNumberFormat="1" applyFont="1" applyFill="1" applyBorder="1" applyProtection="1">
      <protection hidden="1"/>
    </xf>
    <xf numFmtId="164" fontId="69" fillId="2" borderId="1" xfId="0" applyNumberFormat="1" applyFont="1" applyFill="1" applyBorder="1" applyProtection="1">
      <protection hidden="1"/>
    </xf>
    <xf numFmtId="164" fontId="63" fillId="2" borderId="0" xfId="0" applyNumberFormat="1" applyFont="1" applyFill="1" applyBorder="1" applyAlignment="1" applyProtection="1">
      <alignment vertical="top"/>
      <protection hidden="1"/>
    </xf>
    <xf numFmtId="164" fontId="69" fillId="2" borderId="0" xfId="0" applyNumberFormat="1" applyFont="1" applyFill="1" applyBorder="1" applyAlignment="1" applyProtection="1">
      <alignment vertical="top"/>
      <protection hidden="1"/>
    </xf>
    <xf numFmtId="0" fontId="0" fillId="0" borderId="0" xfId="0" applyNumberFormat="1" applyProtection="1">
      <protection locked="0"/>
    </xf>
    <xf numFmtId="164" fontId="46" fillId="4" borderId="0" xfId="0" applyFont="1" applyFill="1" applyProtection="1">
      <protection locked="0"/>
    </xf>
    <xf numFmtId="49" fontId="46" fillId="4" borderId="0" xfId="0" applyNumberFormat="1" applyFont="1" applyFill="1" applyProtection="1">
      <protection locked="0"/>
    </xf>
    <xf numFmtId="1" fontId="46" fillId="4" borderId="0" xfId="0" applyNumberFormat="1" applyFont="1" applyFill="1" applyProtection="1">
      <protection locked="0"/>
    </xf>
    <xf numFmtId="164" fontId="0" fillId="4" borderId="0" xfId="0" applyFill="1" applyProtection="1">
      <protection locked="0"/>
    </xf>
    <xf numFmtId="164" fontId="33" fillId="4" borderId="0" xfId="0" applyFont="1" applyFill="1" applyProtection="1">
      <protection locked="0"/>
    </xf>
    <xf numFmtId="43" fontId="3" fillId="4" borderId="0" xfId="2" applyFont="1" applyFill="1" applyBorder="1" applyProtection="1">
      <protection locked="0" hidden="1"/>
    </xf>
    <xf numFmtId="164" fontId="47" fillId="4" borderId="0" xfId="0" applyFont="1" applyFill="1" applyBorder="1" applyProtection="1">
      <protection locked="0"/>
    </xf>
    <xf numFmtId="164" fontId="47" fillId="4" borderId="0" xfId="0" applyFont="1" applyFill="1" applyProtection="1">
      <protection locked="0"/>
    </xf>
    <xf numFmtId="49" fontId="47" fillId="0" borderId="0" xfId="0" quotePrefix="1" applyNumberFormat="1" applyFont="1" applyBorder="1" applyAlignment="1">
      <alignment horizontal="right"/>
    </xf>
    <xf numFmtId="49" fontId="47" fillId="0" borderId="0" xfId="0" applyNumberFormat="1" applyFont="1" applyBorder="1" applyAlignment="1">
      <alignment horizontal="right"/>
    </xf>
    <xf numFmtId="164" fontId="47" fillId="4" borderId="0" xfId="0" applyFont="1" applyFill="1" applyBorder="1"/>
    <xf numFmtId="43" fontId="47" fillId="4" borderId="0" xfId="2" applyFont="1" applyFill="1" applyBorder="1" applyAlignment="1">
      <alignment horizontal="right"/>
    </xf>
    <xf numFmtId="49" fontId="47" fillId="4" borderId="0" xfId="0" applyNumberFormat="1" applyFont="1" applyFill="1" applyBorder="1" applyAlignment="1">
      <alignment horizontal="center"/>
    </xf>
    <xf numFmtId="43" fontId="47" fillId="4" borderId="0" xfId="2" applyFont="1" applyFill="1" applyBorder="1" applyAlignment="1">
      <alignment horizontal="center"/>
    </xf>
    <xf numFmtId="49" fontId="47" fillId="4" borderId="0" xfId="0" applyNumberFormat="1" applyFont="1" applyFill="1" applyBorder="1" applyAlignment="1">
      <alignment horizontal="right"/>
    </xf>
    <xf numFmtId="49" fontId="47" fillId="4" borderId="0" xfId="0" quotePrefix="1" applyNumberFormat="1" applyFont="1" applyFill="1" applyBorder="1" applyAlignment="1">
      <alignment horizontal="right"/>
    </xf>
    <xf numFmtId="49" fontId="47" fillId="4" borderId="0" xfId="0" applyNumberFormat="1" applyFont="1" applyFill="1" applyBorder="1"/>
    <xf numFmtId="49" fontId="47" fillId="4" borderId="0" xfId="2" applyNumberFormat="1" applyFont="1" applyFill="1" applyBorder="1" applyAlignment="1">
      <alignment horizontal="center"/>
    </xf>
    <xf numFmtId="49" fontId="47" fillId="4" borderId="0" xfId="0" quotePrefix="1" applyNumberFormat="1" applyFont="1" applyFill="1" applyBorder="1" applyProtection="1">
      <protection locked="0"/>
    </xf>
    <xf numFmtId="0" fontId="47" fillId="4" borderId="0" xfId="0" quotePrefix="1" applyNumberFormat="1" applyFont="1" applyFill="1" applyBorder="1" applyProtection="1">
      <protection locked="0"/>
    </xf>
    <xf numFmtId="164" fontId="47" fillId="4" borderId="0" xfId="0" applyFont="1" applyFill="1"/>
    <xf numFmtId="164" fontId="47" fillId="4" borderId="0" xfId="0" applyFont="1" applyFill="1" applyAlignment="1">
      <alignment horizontal="left" textRotation="90"/>
    </xf>
    <xf numFmtId="164" fontId="47" fillId="4" borderId="9" xfId="0" applyFont="1" applyFill="1" applyBorder="1" applyAlignment="1">
      <alignment horizontal="center"/>
    </xf>
    <xf numFmtId="164" fontId="47" fillId="4" borderId="9" xfId="0" applyFont="1" applyFill="1" applyBorder="1"/>
    <xf numFmtId="49" fontId="47" fillId="4" borderId="0" xfId="0" quotePrefix="1" applyNumberFormat="1" applyFont="1" applyFill="1" applyProtection="1">
      <protection locked="0"/>
    </xf>
    <xf numFmtId="0" fontId="47" fillId="4" borderId="0" xfId="0" quotePrefix="1" applyNumberFormat="1" applyFont="1" applyFill="1" applyProtection="1">
      <protection locked="0"/>
    </xf>
    <xf numFmtId="164" fontId="47" fillId="4" borderId="0" xfId="0" applyFont="1" applyFill="1" applyAlignment="1">
      <alignment horizontal="left"/>
    </xf>
    <xf numFmtId="164" fontId="47" fillId="4" borderId="20" xfId="0" applyFont="1" applyFill="1" applyBorder="1" applyAlignment="1">
      <alignment horizontal="center"/>
    </xf>
    <xf numFmtId="164" fontId="38" fillId="4" borderId="0" xfId="0" applyFont="1" applyFill="1" applyAlignment="1">
      <alignment horizontal="center"/>
    </xf>
    <xf numFmtId="164" fontId="50" fillId="4" borderId="0" xfId="0" applyFont="1" applyFill="1"/>
    <xf numFmtId="49" fontId="47" fillId="4" borderId="0" xfId="0" applyNumberFormat="1" applyFont="1" applyFill="1" applyProtection="1">
      <protection locked="0"/>
    </xf>
    <xf numFmtId="164" fontId="35" fillId="4" borderId="0" xfId="0" applyFont="1" applyFill="1" applyProtection="1">
      <protection locked="0"/>
    </xf>
    <xf numFmtId="164" fontId="24" fillId="4" borderId="0" xfId="0" applyFont="1" applyFill="1" applyProtection="1">
      <protection locked="0"/>
    </xf>
    <xf numFmtId="1" fontId="4" fillId="0" borderId="0" xfId="0" applyNumberFormat="1" applyFont="1" applyFill="1" applyBorder="1" applyAlignment="1">
      <alignment vertical="center" wrapText="1"/>
    </xf>
    <xf numFmtId="172" fontId="3" fillId="0" borderId="0" xfId="2" applyNumberFormat="1" applyFont="1" applyFill="1" applyBorder="1" applyAlignment="1" applyProtection="1">
      <alignment horizontal="center" vertical="justify"/>
    </xf>
    <xf numFmtId="165" fontId="0" fillId="0" borderId="0" xfId="3" applyNumberFormat="1" applyFont="1" applyFill="1" applyBorder="1"/>
    <xf numFmtId="49" fontId="0" fillId="0" borderId="0" xfId="0" applyNumberFormat="1" applyFill="1" applyBorder="1"/>
    <xf numFmtId="164" fontId="16" fillId="0" borderId="0" xfId="0" applyFont="1"/>
    <xf numFmtId="165" fontId="16" fillId="0" borderId="0" xfId="3" applyNumberFormat="1" applyFont="1" applyBorder="1" applyProtection="1"/>
    <xf numFmtId="0" fontId="1" fillId="0" borderId="0" xfId="4"/>
    <xf numFmtId="0" fontId="101" fillId="0" borderId="0" xfId="4" applyFont="1"/>
    <xf numFmtId="1" fontId="41" fillId="0" borderId="0" xfId="0" applyNumberFormat="1" applyFont="1" applyBorder="1" applyProtection="1"/>
    <xf numFmtId="0" fontId="20" fillId="0" borderId="9" xfId="4" applyFont="1" applyBorder="1" applyAlignment="1">
      <alignment horizontal="center"/>
    </xf>
    <xf numFmtId="0" fontId="5" fillId="0" borderId="9" xfId="4" applyFont="1" applyBorder="1"/>
    <xf numFmtId="4" fontId="0" fillId="0" borderId="9" xfId="2" applyNumberFormat="1" applyFont="1" applyBorder="1"/>
    <xf numFmtId="165" fontId="0" fillId="0" borderId="9" xfId="3" applyNumberFormat="1" applyFont="1" applyBorder="1"/>
    <xf numFmtId="43" fontId="3" fillId="0" borderId="9" xfId="2" applyFont="1" applyBorder="1" applyProtection="1">
      <protection hidden="1"/>
    </xf>
    <xf numFmtId="4" fontId="0" fillId="0" borderId="9" xfId="2" applyNumberFormat="1" applyFont="1" applyBorder="1" applyProtection="1">
      <protection locked="0"/>
    </xf>
    <xf numFmtId="172" fontId="0" fillId="0" borderId="9" xfId="2" applyNumberFormat="1" applyFont="1" applyBorder="1"/>
    <xf numFmtId="1" fontId="0" fillId="0" borderId="21" xfId="0" applyNumberFormat="1" applyBorder="1" applyAlignment="1">
      <alignment horizontal="right"/>
    </xf>
    <xf numFmtId="165" fontId="0" fillId="0" borderId="22" xfId="3" applyNumberFormat="1" applyFont="1" applyBorder="1"/>
    <xf numFmtId="1" fontId="0" fillId="0" borderId="23" xfId="0" applyNumberFormat="1" applyBorder="1" applyAlignment="1">
      <alignment horizontal="right"/>
    </xf>
    <xf numFmtId="4" fontId="0" fillId="0" borderId="24" xfId="2" applyNumberFormat="1" applyFont="1" applyBorder="1"/>
    <xf numFmtId="165" fontId="0" fillId="0" borderId="24" xfId="3" applyNumberFormat="1" applyFont="1" applyBorder="1"/>
    <xf numFmtId="165" fontId="0" fillId="0" borderId="25" xfId="3" applyNumberFormat="1" applyFont="1" applyBorder="1"/>
    <xf numFmtId="1" fontId="16" fillId="0" borderId="26" xfId="0" applyNumberFormat="1" applyFont="1" applyBorder="1" applyAlignment="1" applyProtection="1">
      <alignment vertical="center"/>
    </xf>
    <xf numFmtId="1" fontId="16" fillId="0" borderId="23" xfId="0" applyNumberFormat="1" applyFont="1" applyBorder="1" applyAlignment="1" applyProtection="1">
      <alignment vertical="center"/>
    </xf>
    <xf numFmtId="164" fontId="78" fillId="0" borderId="26" xfId="0" applyFont="1" applyBorder="1" applyAlignment="1" applyProtection="1">
      <alignment vertical="center"/>
    </xf>
    <xf numFmtId="164" fontId="0" fillId="0" borderId="21" xfId="0" applyBorder="1" applyAlignment="1">
      <alignment vertical="center"/>
    </xf>
    <xf numFmtId="0" fontId="0" fillId="0" borderId="21" xfId="0" quotePrefix="1" applyNumberFormat="1" applyBorder="1" applyProtection="1"/>
    <xf numFmtId="0" fontId="0" fillId="0" borderId="23" xfId="0" quotePrefix="1" applyNumberFormat="1" applyBorder="1" applyProtection="1"/>
    <xf numFmtId="1" fontId="0" fillId="0" borderId="27" xfId="0" applyNumberFormat="1" applyBorder="1"/>
    <xf numFmtId="164" fontId="18" fillId="0" borderId="20" xfId="0" applyFont="1" applyBorder="1" applyAlignment="1">
      <alignment horizontal="center" vertical="center"/>
    </xf>
    <xf numFmtId="1" fontId="19" fillId="0" borderId="26" xfId="0" applyNumberFormat="1" applyFont="1" applyBorder="1" applyAlignment="1">
      <alignment horizontal="center" vertical="center" wrapText="1"/>
    </xf>
    <xf numFmtId="172" fontId="20" fillId="0" borderId="28" xfId="2" applyNumberFormat="1" applyFont="1" applyBorder="1" applyAlignment="1">
      <alignment horizontal="center" vertical="center" wrapText="1"/>
    </xf>
    <xf numFmtId="165" fontId="20" fillId="0" borderId="28" xfId="3" applyNumberFormat="1" applyFont="1" applyBorder="1" applyAlignment="1">
      <alignment horizontal="center" vertical="center" wrapText="1"/>
    </xf>
    <xf numFmtId="165" fontId="19" fillId="0" borderId="29" xfId="3" applyNumberFormat="1" applyFont="1" applyBorder="1" applyAlignment="1">
      <alignment horizontal="center" vertical="center"/>
    </xf>
    <xf numFmtId="49" fontId="0" fillId="0" borderId="0" xfId="0" applyNumberFormat="1" applyBorder="1" applyProtection="1">
      <protection hidden="1"/>
    </xf>
    <xf numFmtId="49" fontId="40" fillId="0" borderId="0" xfId="0" applyNumberFormat="1" applyFont="1" applyBorder="1" applyAlignment="1">
      <alignment horizontal="justify" wrapText="1"/>
    </xf>
    <xf numFmtId="1" fontId="0" fillId="0" borderId="30" xfId="0" applyNumberFormat="1" applyBorder="1"/>
    <xf numFmtId="164" fontId="40" fillId="0" borderId="0" xfId="0" applyFont="1" applyBorder="1" applyAlignment="1">
      <alignment horizontal="left"/>
    </xf>
    <xf numFmtId="165" fontId="0" fillId="0" borderId="13" xfId="3" applyNumberFormat="1" applyFont="1" applyBorder="1" applyProtection="1">
      <protection hidden="1"/>
    </xf>
    <xf numFmtId="1" fontId="16" fillId="0" borderId="30" xfId="0" applyNumberFormat="1" applyFont="1" applyBorder="1" applyAlignment="1" applyProtection="1">
      <alignment vertical="center"/>
    </xf>
    <xf numFmtId="164" fontId="0" fillId="0" borderId="31" xfId="0" applyBorder="1" applyProtection="1">
      <protection locked="0"/>
    </xf>
    <xf numFmtId="164" fontId="0" fillId="0" borderId="32" xfId="0" applyBorder="1" applyProtection="1">
      <protection locked="0"/>
    </xf>
    <xf numFmtId="0" fontId="16" fillId="0" borderId="33" xfId="0" applyNumberFormat="1" applyFont="1" applyBorder="1" applyProtection="1"/>
    <xf numFmtId="0" fontId="16" fillId="0" borderId="34" xfId="0" applyNumberFormat="1" applyFont="1" applyBorder="1" applyProtection="1"/>
    <xf numFmtId="164" fontId="93" fillId="2" borderId="11" xfId="0" applyNumberFormat="1" applyFont="1" applyFill="1" applyBorder="1" applyAlignment="1" applyProtection="1">
      <alignment horizontal="right" vertical="center" wrapText="1"/>
    </xf>
    <xf numFmtId="164" fontId="93" fillId="2" borderId="0" xfId="0" applyNumberFormat="1" applyFont="1" applyFill="1" applyBorder="1" applyAlignment="1" applyProtection="1">
      <alignment horizontal="right" vertical="center" wrapText="1"/>
    </xf>
    <xf numFmtId="164" fontId="48" fillId="2" borderId="35" xfId="0" applyNumberFormat="1" applyFont="1" applyFill="1" applyBorder="1" applyAlignment="1" applyProtection="1">
      <alignment horizontal="right"/>
      <protection hidden="1"/>
    </xf>
    <xf numFmtId="0" fontId="0" fillId="0" borderId="9" xfId="0" applyNumberFormat="1" applyFill="1" applyBorder="1" applyProtection="1"/>
    <xf numFmtId="164" fontId="8" fillId="0" borderId="0" xfId="0" applyFont="1" applyFill="1" applyBorder="1" applyProtection="1"/>
    <xf numFmtId="43" fontId="88" fillId="2" borderId="0" xfId="2" applyFont="1" applyFill="1" applyBorder="1" applyAlignment="1" applyProtection="1">
      <alignment horizontal="center" wrapText="1"/>
      <protection hidden="1"/>
    </xf>
    <xf numFmtId="0" fontId="109" fillId="0" borderId="0" xfId="5" applyFont="1" applyProtection="1"/>
    <xf numFmtId="0" fontId="1" fillId="0" borderId="0" xfId="5" applyFill="1" applyBorder="1" applyProtection="1"/>
    <xf numFmtId="0" fontId="1" fillId="0" borderId="0" xfId="5" applyFill="1" applyProtection="1"/>
    <xf numFmtId="0" fontId="1" fillId="0" borderId="1" xfId="5" applyFill="1" applyBorder="1" applyProtection="1"/>
    <xf numFmtId="0" fontId="1" fillId="0" borderId="4" xfId="5" applyFill="1" applyBorder="1" applyProtection="1"/>
    <xf numFmtId="0" fontId="23" fillId="0" borderId="1" xfId="5" applyFont="1" applyFill="1" applyBorder="1" applyAlignment="1" applyProtection="1">
      <alignment horizontal="left"/>
    </xf>
    <xf numFmtId="0" fontId="2" fillId="0" borderId="1" xfId="5" applyFont="1" applyFill="1" applyBorder="1" applyProtection="1"/>
    <xf numFmtId="0" fontId="79" fillId="0" borderId="0" xfId="5" applyFont="1" applyFill="1" applyBorder="1" applyProtection="1"/>
    <xf numFmtId="0" fontId="110" fillId="0" borderId="0" xfId="5" applyFont="1" applyFill="1" applyBorder="1" applyProtection="1"/>
    <xf numFmtId="0" fontId="2" fillId="0" borderId="0" xfId="5" applyFont="1" applyFill="1" applyBorder="1" applyProtection="1"/>
    <xf numFmtId="0" fontId="1" fillId="0" borderId="0" xfId="5" applyBorder="1" applyProtection="1"/>
    <xf numFmtId="0" fontId="1" fillId="0" borderId="4" xfId="5" applyBorder="1" applyProtection="1"/>
    <xf numFmtId="0" fontId="1" fillId="0" borderId="0" xfId="5" applyProtection="1"/>
    <xf numFmtId="0" fontId="8" fillId="0" borderId="0" xfId="5" applyFont="1" applyFill="1" applyBorder="1" applyProtection="1"/>
    <xf numFmtId="0" fontId="13" fillId="0" borderId="0" xfId="5" quotePrefix="1" applyFont="1" applyFill="1" applyBorder="1" applyAlignment="1" applyProtection="1">
      <alignment horizontal="left"/>
    </xf>
    <xf numFmtId="0" fontId="22" fillId="0" borderId="0" xfId="5" applyFont="1" applyBorder="1" applyProtection="1"/>
    <xf numFmtId="0" fontId="111" fillId="0" borderId="4" xfId="5" applyFont="1" applyFill="1" applyBorder="1" applyAlignment="1" applyProtection="1">
      <alignment horizontal="left" vertical="top"/>
    </xf>
    <xf numFmtId="0" fontId="13" fillId="4" borderId="0" xfId="5" quotePrefix="1" applyFont="1" applyFill="1" applyBorder="1" applyAlignment="1" applyProtection="1">
      <alignment horizontal="center"/>
    </xf>
    <xf numFmtId="0" fontId="22" fillId="4" borderId="0" xfId="5" applyFont="1" applyFill="1" applyBorder="1" applyProtection="1"/>
    <xf numFmtId="0" fontId="107" fillId="0" borderId="0" xfId="5" applyFont="1" applyFill="1" applyBorder="1" applyProtection="1"/>
    <xf numFmtId="0" fontId="1" fillId="4" borderId="0" xfId="5" applyFill="1" applyBorder="1" applyProtection="1"/>
    <xf numFmtId="0" fontId="1" fillId="4" borderId="0" xfId="5" applyFill="1" applyBorder="1" applyAlignment="1" applyProtection="1">
      <alignment horizontal="center"/>
    </xf>
    <xf numFmtId="0" fontId="1" fillId="4" borderId="4" xfId="5" applyFill="1" applyBorder="1" applyProtection="1"/>
    <xf numFmtId="0" fontId="2" fillId="4" borderId="1" xfId="5" applyFont="1" applyFill="1" applyBorder="1" applyProtection="1"/>
    <xf numFmtId="0" fontId="13" fillId="4" borderId="0" xfId="5" quotePrefix="1" applyFont="1" applyFill="1" applyBorder="1" applyAlignment="1" applyProtection="1">
      <alignment horizontal="left"/>
    </xf>
    <xf numFmtId="0" fontId="107" fillId="4" borderId="0" xfId="5" applyFont="1" applyFill="1" applyBorder="1" applyProtection="1"/>
    <xf numFmtId="0" fontId="112" fillId="4" borderId="4" xfId="5" applyFont="1" applyFill="1" applyBorder="1" applyAlignment="1" applyProtection="1">
      <alignment horizontal="left" vertical="top"/>
    </xf>
    <xf numFmtId="0" fontId="20" fillId="0" borderId="0" xfId="5" applyFont="1" applyFill="1" applyBorder="1" applyProtection="1"/>
    <xf numFmtId="0" fontId="2" fillId="4" borderId="0" xfId="5" applyFont="1" applyFill="1" applyBorder="1" applyProtection="1"/>
    <xf numFmtId="0" fontId="21" fillId="4" borderId="0" xfId="5" applyFont="1" applyFill="1" applyBorder="1" applyAlignment="1" applyProtection="1">
      <alignment horizontal="left"/>
    </xf>
    <xf numFmtId="0" fontId="113" fillId="0" borderId="0" xfId="5" applyFont="1" applyFill="1" applyBorder="1" applyAlignment="1" applyProtection="1">
      <alignment horizontal="left" vertical="top"/>
    </xf>
    <xf numFmtId="0" fontId="32" fillId="0" borderId="1" xfId="5" applyFont="1" applyBorder="1" applyProtection="1"/>
    <xf numFmtId="0" fontId="32" fillId="0" borderId="0" xfId="5" applyFont="1" applyBorder="1" applyProtection="1"/>
    <xf numFmtId="0" fontId="32" fillId="4" borderId="4" xfId="5" applyFont="1" applyFill="1" applyBorder="1" applyAlignment="1" applyProtection="1">
      <alignment horizontal="center" vertical="center"/>
    </xf>
    <xf numFmtId="0" fontId="32" fillId="0" borderId="0" xfId="5" applyFont="1" applyProtection="1"/>
    <xf numFmtId="0" fontId="1" fillId="0" borderId="8" xfId="5" applyFill="1" applyBorder="1" applyProtection="1"/>
    <xf numFmtId="0" fontId="21" fillId="4" borderId="6" xfId="5" applyFont="1" applyFill="1" applyBorder="1" applyAlignment="1" applyProtection="1">
      <alignment horizontal="left"/>
    </xf>
    <xf numFmtId="0" fontId="13" fillId="4" borderId="6" xfId="5" quotePrefix="1" applyFont="1" applyFill="1" applyBorder="1" applyAlignment="1" applyProtection="1">
      <alignment horizontal="center"/>
    </xf>
    <xf numFmtId="0" fontId="1" fillId="0" borderId="6" xfId="5" applyFill="1" applyBorder="1" applyProtection="1"/>
    <xf numFmtId="0" fontId="2" fillId="0" borderId="6" xfId="5" applyFont="1" applyFill="1" applyBorder="1" applyProtection="1"/>
    <xf numFmtId="0" fontId="113" fillId="0" borderId="6" xfId="5" applyFont="1" applyFill="1" applyBorder="1" applyAlignment="1" applyProtection="1">
      <alignment horizontal="left" vertical="top"/>
    </xf>
    <xf numFmtId="0" fontId="103" fillId="0" borderId="6" xfId="5" applyFont="1" applyFill="1" applyBorder="1" applyProtection="1"/>
    <xf numFmtId="0" fontId="1" fillId="4" borderId="6" xfId="5" applyFill="1" applyBorder="1" applyProtection="1"/>
    <xf numFmtId="0" fontId="1" fillId="4" borderId="7" xfId="5" applyFill="1" applyBorder="1" applyProtection="1"/>
    <xf numFmtId="0" fontId="107" fillId="0" borderId="6" xfId="5" quotePrefix="1" applyFont="1" applyFill="1" applyBorder="1" applyAlignment="1" applyProtection="1">
      <alignment horizontal="left"/>
    </xf>
    <xf numFmtId="0" fontId="2" fillId="4" borderId="6" xfId="5" applyFont="1" applyFill="1" applyBorder="1" applyProtection="1"/>
    <xf numFmtId="0" fontId="32" fillId="4" borderId="6" xfId="5" applyFont="1" applyFill="1" applyBorder="1" applyAlignment="1" applyProtection="1">
      <alignment horizontal="center" vertical="center"/>
    </xf>
    <xf numFmtId="0" fontId="107" fillId="4" borderId="6" xfId="5" applyFont="1" applyFill="1" applyBorder="1" applyProtection="1"/>
    <xf numFmtId="14" fontId="32" fillId="4" borderId="6" xfId="5" applyNumberFormat="1" applyFont="1" applyFill="1" applyBorder="1" applyAlignment="1" applyProtection="1">
      <alignment horizontal="center" vertical="center"/>
    </xf>
    <xf numFmtId="0" fontId="114" fillId="4" borderId="1" xfId="5" applyFont="1" applyFill="1" applyBorder="1" applyAlignment="1" applyProtection="1">
      <alignment horizontal="justify" wrapText="1"/>
    </xf>
    <xf numFmtId="0" fontId="25" fillId="4" borderId="0" xfId="5" applyFont="1" applyFill="1" applyBorder="1" applyAlignment="1" applyProtection="1">
      <alignment horizontal="justify" wrapText="1"/>
    </xf>
    <xf numFmtId="0" fontId="25" fillId="4" borderId="4" xfId="5" applyFont="1" applyFill="1" applyBorder="1" applyAlignment="1" applyProtection="1">
      <alignment horizontal="justify" wrapText="1"/>
    </xf>
    <xf numFmtId="0" fontId="25" fillId="4" borderId="1" xfId="5" applyFont="1" applyFill="1" applyBorder="1" applyAlignment="1" applyProtection="1">
      <alignment horizontal="justify" wrapText="1"/>
    </xf>
    <xf numFmtId="0" fontId="25" fillId="4" borderId="1" xfId="5" applyFont="1" applyFill="1" applyBorder="1" applyAlignment="1" applyProtection="1">
      <alignment horizontal="left"/>
    </xf>
    <xf numFmtId="0" fontId="25" fillId="4" borderId="0" xfId="5" applyFont="1" applyFill="1" applyBorder="1" applyAlignment="1" applyProtection="1">
      <alignment horizontal="left"/>
    </xf>
    <xf numFmtId="0" fontId="25" fillId="4" borderId="4" xfId="5" applyFont="1" applyFill="1" applyBorder="1" applyAlignment="1" applyProtection="1">
      <alignment horizontal="left"/>
    </xf>
    <xf numFmtId="0" fontId="107" fillId="0" borderId="0" xfId="5" quotePrefix="1" applyFont="1" applyFill="1" applyBorder="1" applyAlignment="1" applyProtection="1">
      <alignment horizontal="left"/>
    </xf>
    <xf numFmtId="0" fontId="22" fillId="0" borderId="0" xfId="5" applyFont="1" applyFill="1" applyBorder="1" applyProtection="1"/>
    <xf numFmtId="0" fontId="107" fillId="0" borderId="0" xfId="5" quotePrefix="1" applyFont="1" applyFill="1" applyBorder="1" applyProtection="1"/>
    <xf numFmtId="0" fontId="107" fillId="4" borderId="0" xfId="5" applyFont="1" applyFill="1" applyBorder="1" applyAlignment="1" applyProtection="1">
      <alignment horizontal="left"/>
    </xf>
    <xf numFmtId="0" fontId="1" fillId="4" borderId="0" xfId="5" applyFill="1" applyBorder="1" applyAlignment="1" applyProtection="1"/>
    <xf numFmtId="0" fontId="107" fillId="4" borderId="0" xfId="5" applyFont="1" applyFill="1" applyBorder="1" applyAlignment="1" applyProtection="1"/>
    <xf numFmtId="2" fontId="115" fillId="4" borderId="0" xfId="5" applyNumberFormat="1" applyFont="1" applyFill="1" applyBorder="1" applyAlignment="1" applyProtection="1">
      <alignment horizontal="center"/>
    </xf>
    <xf numFmtId="0" fontId="32" fillId="4" borderId="0" xfId="5" applyFont="1" applyFill="1" applyBorder="1" applyAlignment="1" applyProtection="1"/>
    <xf numFmtId="0" fontId="32" fillId="4" borderId="0" xfId="5" applyFont="1" applyFill="1" applyBorder="1" applyProtection="1"/>
    <xf numFmtId="0" fontId="1" fillId="0" borderId="4" xfId="5" applyFill="1" applyBorder="1" applyAlignment="1" applyProtection="1"/>
    <xf numFmtId="0" fontId="107" fillId="4" borderId="0" xfId="5" quotePrefix="1" applyFont="1" applyFill="1" applyBorder="1" applyProtection="1"/>
    <xf numFmtId="0" fontId="1" fillId="4" borderId="0" xfId="5" applyFill="1" applyBorder="1" applyAlignment="1" applyProtection="1">
      <alignment horizontal="left"/>
    </xf>
    <xf numFmtId="0" fontId="22" fillId="0" borderId="4" xfId="5" applyFont="1" applyFill="1" applyBorder="1" applyAlignment="1" applyProtection="1">
      <alignment horizontal="justify" vertical="top" wrapText="1"/>
    </xf>
    <xf numFmtId="0" fontId="1" fillId="0" borderId="1" xfId="5" applyBorder="1" applyProtection="1"/>
    <xf numFmtId="0" fontId="32" fillId="4" borderId="0" xfId="5" applyFont="1" applyFill="1" applyBorder="1" applyAlignment="1" applyProtection="1">
      <alignment horizontal="center" vertical="center"/>
    </xf>
    <xf numFmtId="0" fontId="107" fillId="0" borderId="0" xfId="5" applyFont="1" applyBorder="1" applyProtection="1"/>
    <xf numFmtId="0" fontId="1" fillId="0" borderId="8" xfId="5" applyBorder="1" applyProtection="1"/>
    <xf numFmtId="0" fontId="1" fillId="0" borderId="6" xfId="5" applyBorder="1" applyProtection="1"/>
    <xf numFmtId="0" fontId="107" fillId="0" borderId="6" xfId="5" applyFont="1" applyBorder="1" applyProtection="1"/>
    <xf numFmtId="0" fontId="1" fillId="0" borderId="7" xfId="5" applyBorder="1" applyProtection="1"/>
    <xf numFmtId="164" fontId="59" fillId="2" borderId="14" xfId="0" applyNumberFormat="1" applyFont="1" applyFill="1" applyBorder="1" applyAlignment="1" applyProtection="1">
      <alignment vertical="center"/>
      <protection hidden="1"/>
    </xf>
    <xf numFmtId="164" fontId="48" fillId="2" borderId="14" xfId="0" applyNumberFormat="1" applyFont="1" applyFill="1" applyBorder="1" applyAlignment="1" applyProtection="1">
      <alignment horizontal="right"/>
      <protection hidden="1"/>
    </xf>
    <xf numFmtId="0" fontId="116" fillId="0" borderId="0" xfId="5" applyFont="1" applyProtection="1">
      <protection hidden="1"/>
    </xf>
    <xf numFmtId="0" fontId="122" fillId="0" borderId="0" xfId="5" applyFont="1" applyProtection="1">
      <protection hidden="1"/>
    </xf>
    <xf numFmtId="0" fontId="117" fillId="0" borderId="0" xfId="5" applyFont="1" applyProtection="1">
      <protection hidden="1"/>
    </xf>
    <xf numFmtId="0" fontId="118" fillId="0" borderId="0" xfId="5" applyFont="1" applyFill="1" applyBorder="1" applyAlignment="1" applyProtection="1">
      <alignment horizontal="center" vertical="center"/>
      <protection hidden="1"/>
    </xf>
    <xf numFmtId="0" fontId="117" fillId="0" borderId="0" xfId="5" applyFont="1" applyFill="1" applyBorder="1" applyProtection="1">
      <protection hidden="1"/>
    </xf>
    <xf numFmtId="0" fontId="119" fillId="0" borderId="0" xfId="5" applyFont="1" applyProtection="1">
      <protection hidden="1"/>
    </xf>
    <xf numFmtId="0" fontId="119" fillId="4" borderId="0" xfId="5" applyFont="1" applyFill="1" applyProtection="1">
      <protection hidden="1"/>
    </xf>
    <xf numFmtId="0" fontId="120" fillId="4" borderId="0" xfId="5" applyFont="1" applyFill="1" applyBorder="1" applyAlignment="1" applyProtection="1">
      <alignment horizontal="center" vertical="center"/>
      <protection hidden="1"/>
    </xf>
    <xf numFmtId="0" fontId="124" fillId="0" borderId="0" xfId="5" applyFont="1" applyProtection="1">
      <protection hidden="1"/>
    </xf>
    <xf numFmtId="0" fontId="121" fillId="0" borderId="0" xfId="5" applyFont="1" applyProtection="1">
      <protection hidden="1"/>
    </xf>
    <xf numFmtId="0" fontId="119" fillId="0" borderId="0" xfId="5" applyFont="1" applyBorder="1" applyAlignment="1" applyProtection="1">
      <alignment horizontal="center"/>
      <protection hidden="1"/>
    </xf>
    <xf numFmtId="0" fontId="123" fillId="0" borderId="0" xfId="5" applyFont="1" applyProtection="1">
      <protection hidden="1"/>
    </xf>
    <xf numFmtId="0" fontId="116" fillId="0" borderId="0" xfId="5" applyFont="1" applyBorder="1" applyProtection="1">
      <protection hidden="1"/>
    </xf>
    <xf numFmtId="0" fontId="122" fillId="4" borderId="0" xfId="5" applyFont="1" applyFill="1" applyBorder="1" applyAlignment="1" applyProtection="1">
      <alignment horizontal="center" vertical="center"/>
      <protection hidden="1"/>
    </xf>
    <xf numFmtId="0" fontId="122" fillId="4" borderId="0" xfId="5" applyFont="1" applyFill="1" applyBorder="1" applyAlignment="1" applyProtection="1">
      <alignment horizontal="center"/>
      <protection hidden="1"/>
    </xf>
    <xf numFmtId="0" fontId="120" fillId="0" borderId="4" xfId="5" quotePrefix="1" applyFont="1" applyBorder="1" applyAlignment="1" applyProtection="1">
      <alignment horizontal="right"/>
      <protection hidden="1"/>
    </xf>
    <xf numFmtId="0" fontId="126" fillId="0" borderId="0" xfId="5" applyFont="1" applyBorder="1" applyAlignment="1" applyProtection="1">
      <alignment horizontal="center"/>
      <protection hidden="1"/>
    </xf>
    <xf numFmtId="0" fontId="126" fillId="4" borderId="0" xfId="5" applyFont="1" applyFill="1" applyBorder="1" applyAlignment="1" applyProtection="1">
      <alignment horizontal="center"/>
      <protection hidden="1"/>
    </xf>
    <xf numFmtId="0" fontId="127" fillId="0" borderId="0" xfId="5" applyFont="1" applyBorder="1" applyAlignment="1" applyProtection="1">
      <alignment horizontal="center"/>
      <protection hidden="1"/>
    </xf>
    <xf numFmtId="0" fontId="128" fillId="0" borderId="0" xfId="5" applyFont="1" applyProtection="1">
      <protection hidden="1"/>
    </xf>
    <xf numFmtId="2" fontId="127" fillId="0" borderId="0" xfId="5" applyNumberFormat="1" applyFont="1" applyBorder="1" applyAlignment="1" applyProtection="1">
      <alignment horizontal="center"/>
      <protection hidden="1"/>
    </xf>
    <xf numFmtId="43" fontId="127" fillId="0" borderId="0" xfId="5" applyNumberFormat="1" applyFont="1" applyBorder="1" applyAlignment="1" applyProtection="1">
      <alignment horizontal="center"/>
      <protection hidden="1"/>
    </xf>
    <xf numFmtId="43" fontId="128" fillId="0" borderId="0" xfId="5" applyNumberFormat="1" applyFont="1" applyBorder="1" applyProtection="1">
      <protection hidden="1"/>
    </xf>
    <xf numFmtId="4" fontId="116" fillId="4" borderId="0" xfId="5" applyNumberFormat="1" applyFont="1" applyFill="1" applyBorder="1" applyAlignment="1" applyProtection="1">
      <alignment horizontal="center"/>
      <protection hidden="1"/>
    </xf>
    <xf numFmtId="10" fontId="116" fillId="4" borderId="0" xfId="5" applyNumberFormat="1" applyFont="1" applyFill="1" applyBorder="1" applyAlignment="1" applyProtection="1">
      <alignment horizontal="center"/>
      <protection hidden="1"/>
    </xf>
    <xf numFmtId="2" fontId="116" fillId="4" borderId="0" xfId="5" applyNumberFormat="1" applyFont="1" applyFill="1" applyBorder="1" applyAlignment="1" applyProtection="1">
      <alignment horizontal="center"/>
      <protection hidden="1"/>
    </xf>
    <xf numFmtId="43" fontId="116" fillId="4" borderId="0" xfId="5" applyNumberFormat="1" applyFont="1" applyFill="1" applyBorder="1" applyAlignment="1" applyProtection="1">
      <alignment horizontal="center"/>
      <protection hidden="1"/>
    </xf>
    <xf numFmtId="2" fontId="126" fillId="4" borderId="0" xfId="5" applyNumberFormat="1" applyFont="1" applyFill="1" applyBorder="1" applyAlignment="1" applyProtection="1">
      <alignment horizontal="center"/>
      <protection hidden="1"/>
    </xf>
    <xf numFmtId="2" fontId="127" fillId="4" borderId="0" xfId="5" applyNumberFormat="1" applyFont="1" applyFill="1" applyBorder="1" applyAlignment="1" applyProtection="1">
      <alignment horizontal="center"/>
      <protection hidden="1"/>
    </xf>
    <xf numFmtId="43" fontId="127" fillId="4" borderId="0" xfId="5" applyNumberFormat="1" applyFont="1" applyFill="1" applyBorder="1" applyAlignment="1" applyProtection="1">
      <alignment horizontal="center"/>
      <protection hidden="1"/>
    </xf>
    <xf numFmtId="0" fontId="127" fillId="4" borderId="0" xfId="5" applyFont="1" applyFill="1" applyBorder="1" applyAlignment="1" applyProtection="1">
      <alignment horizontal="center"/>
      <protection hidden="1"/>
    </xf>
    <xf numFmtId="43" fontId="128" fillId="4" borderId="0" xfId="5" applyNumberFormat="1" applyFont="1" applyFill="1" applyBorder="1" applyProtection="1">
      <protection hidden="1"/>
    </xf>
    <xf numFmtId="0" fontId="116" fillId="4" borderId="0" xfId="5" applyFont="1" applyFill="1" applyProtection="1">
      <protection hidden="1"/>
    </xf>
    <xf numFmtId="0" fontId="116" fillId="4" borderId="0" xfId="5" applyFont="1" applyFill="1" applyBorder="1" applyAlignment="1" applyProtection="1">
      <alignment horizontal="center"/>
      <protection hidden="1"/>
    </xf>
    <xf numFmtId="165" fontId="116" fillId="4" borderId="0" xfId="5" applyNumberFormat="1" applyFont="1" applyFill="1" applyBorder="1" applyAlignment="1" applyProtection="1">
      <alignment horizontal="center"/>
      <protection hidden="1"/>
    </xf>
    <xf numFmtId="43" fontId="128" fillId="0" borderId="0" xfId="5" applyNumberFormat="1" applyFont="1" applyProtection="1">
      <protection hidden="1"/>
    </xf>
    <xf numFmtId="43" fontId="116" fillId="0" borderId="0" xfId="5" applyNumberFormat="1" applyFont="1" applyProtection="1">
      <protection hidden="1"/>
    </xf>
    <xf numFmtId="43" fontId="116" fillId="0" borderId="0" xfId="5" applyNumberFormat="1" applyFont="1" applyBorder="1" applyProtection="1">
      <protection hidden="1"/>
    </xf>
    <xf numFmtId="0" fontId="42" fillId="0" borderId="0" xfId="5" applyFont="1" applyProtection="1">
      <protection hidden="1"/>
    </xf>
    <xf numFmtId="0" fontId="116" fillId="0" borderId="0" xfId="5" applyFont="1" applyAlignment="1" applyProtection="1">
      <alignment wrapText="1"/>
      <protection hidden="1"/>
    </xf>
    <xf numFmtId="0" fontId="42" fillId="0" borderId="0" xfId="5" applyFont="1" applyAlignment="1" applyProtection="1">
      <alignment horizontal="right"/>
      <protection hidden="1"/>
    </xf>
    <xf numFmtId="0" fontId="116" fillId="0" borderId="0" xfId="5" applyFont="1" applyBorder="1" applyAlignment="1" applyProtection="1">
      <alignment horizontal="center"/>
      <protection hidden="1"/>
    </xf>
    <xf numFmtId="164" fontId="0" fillId="0" borderId="0" xfId="0" applyAlignment="1">
      <alignment wrapText="1"/>
    </xf>
    <xf numFmtId="164" fontId="16" fillId="0" borderId="0" xfId="0" applyFont="1" applyAlignment="1">
      <alignment wrapText="1"/>
    </xf>
    <xf numFmtId="164" fontId="0" fillId="2" borderId="0" xfId="0" applyFill="1" applyBorder="1" applyProtection="1">
      <protection hidden="1"/>
    </xf>
    <xf numFmtId="164" fontId="69" fillId="2" borderId="37" xfId="0" applyNumberFormat="1" applyFont="1" applyFill="1" applyBorder="1" applyProtection="1">
      <protection hidden="1"/>
    </xf>
    <xf numFmtId="14" fontId="116" fillId="0" borderId="0" xfId="5" applyNumberFormat="1" applyFont="1" applyFill="1" applyBorder="1" applyAlignment="1" applyProtection="1">
      <alignment horizontal="center" shrinkToFit="1"/>
      <protection hidden="1"/>
    </xf>
    <xf numFmtId="1" fontId="46" fillId="5" borderId="0" xfId="0" applyNumberFormat="1" applyFont="1" applyFill="1" applyProtection="1">
      <protection locked="0"/>
    </xf>
    <xf numFmtId="164" fontId="0" fillId="6" borderId="0" xfId="0" applyFill="1" applyProtection="1"/>
    <xf numFmtId="164" fontId="46" fillId="6" borderId="0" xfId="0" applyFont="1" applyFill="1" applyProtection="1"/>
    <xf numFmtId="0" fontId="107" fillId="0" borderId="0" xfId="5" applyFont="1" applyFill="1" applyBorder="1" applyAlignment="1" applyProtection="1">
      <alignment horizontal="center" vertical="center"/>
      <protection locked="0"/>
    </xf>
    <xf numFmtId="0" fontId="17" fillId="0" borderId="0" xfId="5" applyFont="1" applyFill="1" applyBorder="1" applyAlignment="1" applyProtection="1">
      <alignment horizontal="center" vertical="center"/>
      <protection hidden="1"/>
    </xf>
    <xf numFmtId="0" fontId="1" fillId="0" borderId="0" xfId="5" applyFill="1" applyProtection="1">
      <protection hidden="1"/>
    </xf>
    <xf numFmtId="0" fontId="1" fillId="0" borderId="0" xfId="5" applyFill="1" applyBorder="1" applyProtection="1">
      <protection hidden="1"/>
    </xf>
    <xf numFmtId="0" fontId="1" fillId="0" borderId="4" xfId="5" applyFill="1" applyBorder="1" applyProtection="1">
      <protection hidden="1"/>
    </xf>
    <xf numFmtId="0" fontId="23" fillId="0" borderId="5" xfId="5" applyFont="1" applyFill="1" applyBorder="1" applyAlignment="1" applyProtection="1">
      <alignment horizontal="left"/>
      <protection hidden="1"/>
    </xf>
    <xf numFmtId="0" fontId="1" fillId="0" borderId="2" xfId="5" applyFill="1" applyBorder="1" applyProtection="1">
      <protection hidden="1"/>
    </xf>
    <xf numFmtId="0" fontId="1" fillId="0" borderId="3" xfId="5" applyFill="1" applyBorder="1" applyProtection="1">
      <protection hidden="1"/>
    </xf>
    <xf numFmtId="0" fontId="2" fillId="0" borderId="1" xfId="5" applyFont="1" applyFill="1" applyBorder="1" applyProtection="1">
      <protection hidden="1"/>
    </xf>
    <xf numFmtId="0" fontId="79" fillId="0" borderId="0" xfId="5" applyFont="1" applyFill="1" applyBorder="1" applyProtection="1">
      <protection hidden="1"/>
    </xf>
    <xf numFmtId="0" fontId="110" fillId="0" borderId="0" xfId="5" applyFont="1" applyFill="1" applyBorder="1" applyProtection="1">
      <protection hidden="1"/>
    </xf>
    <xf numFmtId="0" fontId="2" fillId="0" borderId="0" xfId="5" applyFont="1" applyFill="1" applyBorder="1" applyProtection="1">
      <protection hidden="1"/>
    </xf>
    <xf numFmtId="0" fontId="1" fillId="0" borderId="0" xfId="5" applyBorder="1" applyProtection="1">
      <protection hidden="1"/>
    </xf>
    <xf numFmtId="0" fontId="1" fillId="0" borderId="0" xfId="5" applyProtection="1">
      <protection hidden="1"/>
    </xf>
    <xf numFmtId="0" fontId="8" fillId="0" borderId="0" xfId="5" applyFont="1" applyFill="1" applyBorder="1" applyProtection="1">
      <protection hidden="1"/>
    </xf>
    <xf numFmtId="0" fontId="21" fillId="0" borderId="0" xfId="5" applyFont="1" applyFill="1" applyBorder="1" applyAlignment="1" applyProtection="1">
      <alignment horizontal="left"/>
      <protection hidden="1"/>
    </xf>
    <xf numFmtId="0" fontId="1" fillId="0" borderId="1" xfId="5" applyFill="1" applyBorder="1" applyProtection="1">
      <protection hidden="1"/>
    </xf>
    <xf numFmtId="0" fontId="134" fillId="0" borderId="1" xfId="5" quotePrefix="1" applyFont="1" applyFill="1" applyBorder="1" applyProtection="1">
      <protection hidden="1"/>
    </xf>
    <xf numFmtId="0" fontId="107" fillId="0" borderId="0" xfId="5" applyFont="1" applyFill="1" applyBorder="1" applyAlignment="1" applyProtection="1">
      <alignment horizontal="left"/>
      <protection hidden="1"/>
    </xf>
    <xf numFmtId="0" fontId="2" fillId="0" borderId="0" xfId="5" applyFont="1" applyFill="1" applyBorder="1" applyAlignment="1" applyProtection="1">
      <alignment horizontal="center"/>
      <protection hidden="1"/>
    </xf>
    <xf numFmtId="0" fontId="1" fillId="4" borderId="0" xfId="5" applyFill="1" applyBorder="1" applyProtection="1">
      <protection hidden="1"/>
    </xf>
    <xf numFmtId="14" fontId="32" fillId="4" borderId="0" xfId="5" applyNumberFormat="1" applyFont="1" applyFill="1" applyBorder="1" applyAlignment="1" applyProtection="1">
      <alignment horizontal="center" vertical="center"/>
      <protection hidden="1"/>
    </xf>
    <xf numFmtId="0" fontId="107" fillId="4" borderId="0" xfId="5" applyFont="1" applyFill="1" applyBorder="1" applyProtection="1">
      <protection hidden="1"/>
    </xf>
    <xf numFmtId="0" fontId="1" fillId="4" borderId="0" xfId="5" applyFill="1" applyBorder="1" applyAlignment="1" applyProtection="1">
      <alignment horizontal="center"/>
      <protection hidden="1"/>
    </xf>
    <xf numFmtId="0" fontId="107" fillId="0" borderId="0" xfId="5" applyFont="1" applyFill="1" applyBorder="1" applyProtection="1">
      <protection hidden="1"/>
    </xf>
    <xf numFmtId="0" fontId="107" fillId="0" borderId="0" xfId="5" applyFont="1" applyFill="1" applyBorder="1" applyAlignment="1" applyProtection="1">
      <protection hidden="1"/>
    </xf>
    <xf numFmtId="0" fontId="14" fillId="4" borderId="0" xfId="5" applyFont="1" applyFill="1" applyBorder="1" applyAlignment="1" applyProtection="1">
      <alignment horizontal="center" vertical="center"/>
      <protection hidden="1"/>
    </xf>
    <xf numFmtId="0" fontId="107" fillId="0" borderId="0" xfId="5" quotePrefix="1" applyFont="1" applyFill="1" applyBorder="1" applyAlignment="1" applyProtection="1">
      <alignment horizontal="left"/>
      <protection hidden="1"/>
    </xf>
    <xf numFmtId="0" fontId="107" fillId="0" borderId="0" xfId="5" quotePrefix="1" applyFont="1" applyFill="1" applyBorder="1" applyAlignment="1" applyProtection="1">
      <protection hidden="1"/>
    </xf>
    <xf numFmtId="0" fontId="1" fillId="0" borderId="0" xfId="5" applyFill="1" applyBorder="1" applyAlignment="1" applyProtection="1">
      <protection hidden="1"/>
    </xf>
    <xf numFmtId="0" fontId="32" fillId="0" borderId="0" xfId="5" applyFont="1" applyFill="1" applyBorder="1" applyAlignment="1" applyProtection="1">
      <protection hidden="1"/>
    </xf>
    <xf numFmtId="14" fontId="32" fillId="0" borderId="0" xfId="5" applyNumberFormat="1" applyFont="1" applyFill="1" applyBorder="1" applyAlignment="1" applyProtection="1">
      <protection hidden="1"/>
    </xf>
    <xf numFmtId="2" fontId="115" fillId="0" borderId="0" xfId="5" applyNumberFormat="1" applyFont="1" applyFill="1" applyBorder="1" applyAlignment="1" applyProtection="1">
      <alignment horizontal="center"/>
      <protection hidden="1"/>
    </xf>
    <xf numFmtId="0" fontId="1" fillId="0" borderId="0" xfId="5" applyFill="1" applyBorder="1" applyAlignment="1" applyProtection="1">
      <alignment horizontal="center"/>
      <protection hidden="1"/>
    </xf>
    <xf numFmtId="0" fontId="32" fillId="0" borderId="0" xfId="5" applyFont="1" applyFill="1" applyBorder="1" applyProtection="1">
      <protection hidden="1"/>
    </xf>
    <xf numFmtId="0" fontId="13" fillId="0" borderId="0" xfId="5" applyFont="1" applyFill="1" applyBorder="1" applyAlignment="1" applyProtection="1">
      <alignment horizontal="center"/>
      <protection hidden="1"/>
    </xf>
    <xf numFmtId="0" fontId="107" fillId="0" borderId="0" xfId="5" quotePrefix="1" applyFont="1" applyBorder="1" applyAlignment="1" applyProtection="1">
      <alignment horizontal="left"/>
      <protection hidden="1"/>
    </xf>
    <xf numFmtId="0" fontId="13" fillId="0" borderId="0" xfId="5" applyFont="1" applyFill="1" applyBorder="1" applyAlignment="1" applyProtection="1">
      <alignment horizontal="center" vertical="center"/>
      <protection hidden="1"/>
    </xf>
    <xf numFmtId="0" fontId="107" fillId="0" borderId="0" xfId="5" applyFont="1" applyBorder="1" applyAlignment="1" applyProtection="1">
      <alignment horizontal="left"/>
      <protection hidden="1"/>
    </xf>
    <xf numFmtId="0" fontId="32" fillId="0" borderId="0" xfId="5" applyFont="1" applyFill="1" applyBorder="1" applyAlignment="1" applyProtection="1">
      <alignment horizontal="center" vertical="center"/>
      <protection hidden="1"/>
    </xf>
    <xf numFmtId="4" fontId="32" fillId="0" borderId="0" xfId="5" applyNumberFormat="1" applyFont="1" applyFill="1" applyBorder="1" applyAlignment="1" applyProtection="1">
      <alignment horizontal="center" vertical="center"/>
      <protection hidden="1"/>
    </xf>
    <xf numFmtId="0" fontId="1" fillId="4" borderId="0" xfId="5" applyFill="1" applyBorder="1" applyAlignment="1" applyProtection="1">
      <protection hidden="1"/>
    </xf>
    <xf numFmtId="4" fontId="32" fillId="4" borderId="4" xfId="5" applyNumberFormat="1" applyFont="1" applyFill="1" applyBorder="1" applyAlignment="1" applyProtection="1">
      <alignment horizontal="center" vertical="center"/>
      <protection hidden="1"/>
    </xf>
    <xf numFmtId="4" fontId="32" fillId="4" borderId="0" xfId="5" applyNumberFormat="1" applyFont="1" applyFill="1" applyBorder="1" applyAlignment="1" applyProtection="1">
      <alignment horizontal="center" vertical="center"/>
      <protection hidden="1"/>
    </xf>
    <xf numFmtId="0" fontId="1" fillId="0" borderId="1" xfId="5" applyBorder="1" applyProtection="1">
      <protection hidden="1"/>
    </xf>
    <xf numFmtId="0" fontId="1" fillId="4" borderId="1" xfId="5" applyFill="1" applyBorder="1" applyProtection="1">
      <protection hidden="1"/>
    </xf>
    <xf numFmtId="0" fontId="22" fillId="4" borderId="0" xfId="5" applyFont="1" applyFill="1" applyBorder="1" applyProtection="1">
      <protection hidden="1"/>
    </xf>
    <xf numFmtId="0" fontId="107" fillId="0" borderId="0" xfId="5" applyFont="1" applyBorder="1" applyProtection="1">
      <protection hidden="1"/>
    </xf>
    <xf numFmtId="0" fontId="1" fillId="0" borderId="4" xfId="5" applyBorder="1" applyProtection="1">
      <protection hidden="1"/>
    </xf>
    <xf numFmtId="0" fontId="107" fillId="4" borderId="0" xfId="5" quotePrefix="1" applyFont="1" applyFill="1" applyBorder="1" applyAlignment="1" applyProtection="1">
      <protection hidden="1"/>
    </xf>
    <xf numFmtId="0" fontId="134" fillId="4" borderId="1" xfId="5" quotePrefix="1" applyFont="1" applyFill="1" applyBorder="1" applyAlignment="1" applyProtection="1">
      <alignment vertical="center"/>
      <protection hidden="1"/>
    </xf>
    <xf numFmtId="0" fontId="107" fillId="4" borderId="0" xfId="5" quotePrefix="1" applyFont="1" applyFill="1" applyBorder="1" applyAlignment="1" applyProtection="1">
      <alignment horizontal="left"/>
      <protection hidden="1"/>
    </xf>
    <xf numFmtId="0" fontId="1" fillId="0" borderId="8" xfId="5" applyBorder="1" applyProtection="1">
      <protection hidden="1"/>
    </xf>
    <xf numFmtId="0" fontId="1" fillId="0" borderId="6" xfId="5" applyBorder="1" applyProtection="1">
      <protection hidden="1"/>
    </xf>
    <xf numFmtId="0" fontId="1" fillId="0" borderId="7" xfId="5" applyBorder="1" applyProtection="1">
      <protection hidden="1"/>
    </xf>
    <xf numFmtId="0" fontId="32" fillId="0" borderId="0" xfId="5" applyFont="1" applyProtection="1">
      <protection hidden="1"/>
    </xf>
    <xf numFmtId="0" fontId="1" fillId="0" borderId="0" xfId="5" applyBorder="1" applyAlignment="1" applyProtection="1">
      <alignment vertical="center"/>
      <protection hidden="1"/>
    </xf>
    <xf numFmtId="0" fontId="1" fillId="0" borderId="4" xfId="5" applyBorder="1" applyAlignment="1" applyProtection="1">
      <alignment vertical="center"/>
      <protection hidden="1"/>
    </xf>
    <xf numFmtId="49" fontId="107" fillId="4" borderId="0" xfId="5" quotePrefix="1" applyNumberFormat="1" applyFont="1" applyFill="1" applyBorder="1" applyAlignment="1" applyProtection="1">
      <alignment vertical="center"/>
      <protection hidden="1"/>
    </xf>
    <xf numFmtId="49" fontId="107" fillId="4" borderId="0" xfId="5" applyNumberFormat="1" applyFont="1" applyFill="1" applyBorder="1" applyAlignment="1" applyProtection="1">
      <alignment vertical="center"/>
      <protection hidden="1"/>
    </xf>
    <xf numFmtId="49" fontId="1" fillId="4" borderId="0" xfId="5" applyNumberFormat="1" applyFill="1" applyBorder="1" applyAlignment="1" applyProtection="1">
      <alignment vertical="center"/>
      <protection hidden="1"/>
    </xf>
    <xf numFmtId="0" fontId="1" fillId="4" borderId="0" xfId="5" applyFill="1" applyBorder="1" applyAlignment="1" applyProtection="1">
      <alignment vertical="center"/>
      <protection hidden="1"/>
    </xf>
    <xf numFmtId="0" fontId="1" fillId="0" borderId="1" xfId="5" applyBorder="1" applyAlignment="1" applyProtection="1">
      <alignment vertical="center"/>
      <protection hidden="1"/>
    </xf>
    <xf numFmtId="0" fontId="1" fillId="4" borderId="0" xfId="5" applyFill="1" applyProtection="1">
      <protection hidden="1"/>
    </xf>
    <xf numFmtId="0" fontId="9" fillId="4" borderId="0" xfId="5" applyFont="1" applyFill="1" applyBorder="1" applyProtection="1">
      <protection hidden="1"/>
    </xf>
    <xf numFmtId="0" fontId="9" fillId="4" borderId="0" xfId="5" applyFont="1" applyFill="1" applyProtection="1">
      <protection hidden="1"/>
    </xf>
    <xf numFmtId="0" fontId="9" fillId="4" borderId="0" xfId="5" applyFont="1" applyFill="1" applyAlignment="1" applyProtection="1">
      <protection hidden="1"/>
    </xf>
    <xf numFmtId="0" fontId="9" fillId="4" borderId="5" xfId="5" applyFont="1" applyFill="1" applyBorder="1" applyProtection="1">
      <protection hidden="1"/>
    </xf>
    <xf numFmtId="0" fontId="7" fillId="0" borderId="0" xfId="5" applyFont="1" applyBorder="1" applyProtection="1">
      <protection hidden="1"/>
    </xf>
    <xf numFmtId="0" fontId="9" fillId="4" borderId="4" xfId="5" applyFont="1" applyFill="1" applyBorder="1" applyProtection="1">
      <protection hidden="1"/>
    </xf>
    <xf numFmtId="0" fontId="7" fillId="4" borderId="0" xfId="5" quotePrefix="1" applyFont="1" applyFill="1" applyBorder="1" applyAlignment="1" applyProtection="1">
      <alignment horizontal="left"/>
      <protection hidden="1"/>
    </xf>
    <xf numFmtId="0" fontId="9" fillId="4" borderId="0" xfId="5" applyFont="1" applyFill="1" applyBorder="1" applyAlignment="1" applyProtection="1">
      <alignment horizontal="center"/>
      <protection hidden="1"/>
    </xf>
    <xf numFmtId="0" fontId="1" fillId="4" borderId="0" xfId="5" applyFill="1" applyAlignment="1" applyProtection="1">
      <protection hidden="1"/>
    </xf>
    <xf numFmtId="0" fontId="5" fillId="4" borderId="1" xfId="5" applyFont="1" applyFill="1" applyBorder="1" applyProtection="1">
      <protection hidden="1"/>
    </xf>
    <xf numFmtId="0" fontId="5" fillId="4" borderId="0" xfId="5" applyFont="1" applyFill="1" applyBorder="1" applyProtection="1">
      <protection hidden="1"/>
    </xf>
    <xf numFmtId="0" fontId="129" fillId="4" borderId="0" xfId="5" applyFont="1" applyFill="1" applyBorder="1" applyAlignment="1" applyProtection="1">
      <alignment horizontal="left"/>
      <protection hidden="1"/>
    </xf>
    <xf numFmtId="0" fontId="5" fillId="4" borderId="4" xfId="5" applyFont="1" applyFill="1" applyBorder="1" applyProtection="1">
      <protection hidden="1"/>
    </xf>
    <xf numFmtId="0" fontId="20" fillId="4" borderId="4" xfId="5" applyFont="1" applyFill="1" applyBorder="1" applyProtection="1">
      <protection hidden="1"/>
    </xf>
    <xf numFmtId="0" fontId="130" fillId="4" borderId="0" xfId="5" applyFont="1" applyFill="1" applyBorder="1" applyProtection="1">
      <protection hidden="1"/>
    </xf>
    <xf numFmtId="0" fontId="130" fillId="4" borderId="0" xfId="5" applyFont="1" applyFill="1" applyBorder="1" applyAlignment="1" applyProtection="1">
      <protection hidden="1"/>
    </xf>
    <xf numFmtId="0" fontId="130" fillId="4" borderId="0" xfId="5" applyFont="1" applyFill="1" applyBorder="1" applyAlignment="1" applyProtection="1">
      <alignment horizontal="right"/>
      <protection hidden="1"/>
    </xf>
    <xf numFmtId="0" fontId="129" fillId="4" borderId="0" xfId="5" quotePrefix="1" applyFont="1" applyFill="1" applyBorder="1" applyAlignment="1" applyProtection="1">
      <alignment horizontal="right"/>
      <protection hidden="1"/>
    </xf>
    <xf numFmtId="0" fontId="20" fillId="4" borderId="0" xfId="5" quotePrefix="1" applyFont="1" applyFill="1" applyBorder="1" applyAlignment="1" applyProtection="1">
      <alignment horizontal="left"/>
      <protection hidden="1"/>
    </xf>
    <xf numFmtId="0" fontId="20" fillId="4" borderId="0" xfId="5" applyFont="1" applyFill="1" applyBorder="1" applyProtection="1">
      <protection hidden="1"/>
    </xf>
    <xf numFmtId="0" fontId="20" fillId="4" borderId="0" xfId="5" quotePrefix="1" applyFont="1" applyFill="1" applyBorder="1" applyAlignment="1" applyProtection="1">
      <alignment horizontal="center"/>
      <protection hidden="1"/>
    </xf>
    <xf numFmtId="0" fontId="130" fillId="4" borderId="4" xfId="5" quotePrefix="1" applyFont="1" applyFill="1" applyBorder="1" applyAlignment="1" applyProtection="1">
      <alignment horizontal="left"/>
      <protection hidden="1"/>
    </xf>
    <xf numFmtId="0" fontId="20" fillId="0" borderId="0" xfId="5" applyFont="1" applyFill="1" applyBorder="1" applyAlignment="1" applyProtection="1">
      <alignment horizontal="center"/>
      <protection hidden="1"/>
    </xf>
    <xf numFmtId="0" fontId="20" fillId="0" borderId="4" xfId="5" applyFont="1" applyFill="1" applyBorder="1" applyAlignment="1" applyProtection="1">
      <alignment horizontal="center"/>
      <protection hidden="1"/>
    </xf>
    <xf numFmtId="0" fontId="5" fillId="0" borderId="6" xfId="5" applyFont="1" applyFill="1" applyBorder="1" applyAlignment="1" applyProtection="1">
      <alignment horizontal="center"/>
      <protection hidden="1"/>
    </xf>
    <xf numFmtId="0" fontId="5" fillId="0" borderId="7" xfId="5" applyFont="1" applyFill="1" applyBorder="1" applyAlignment="1" applyProtection="1">
      <alignment horizontal="center"/>
      <protection hidden="1"/>
    </xf>
    <xf numFmtId="0" fontId="130" fillId="0" borderId="6" xfId="5" applyFont="1" applyFill="1" applyBorder="1" applyAlignment="1" applyProtection="1">
      <alignment horizontal="center"/>
      <protection hidden="1"/>
    </xf>
    <xf numFmtId="0" fontId="130" fillId="4" borderId="4" xfId="5" applyFont="1" applyFill="1" applyBorder="1" applyProtection="1">
      <protection hidden="1"/>
    </xf>
    <xf numFmtId="0" fontId="130" fillId="4" borderId="0" xfId="5" applyFont="1" applyFill="1" applyBorder="1" applyAlignment="1" applyProtection="1">
      <alignment horizontal="center"/>
      <protection hidden="1"/>
    </xf>
    <xf numFmtId="4" fontId="5" fillId="4" borderId="4" xfId="5" applyNumberFormat="1" applyFont="1" applyFill="1" applyBorder="1" applyAlignment="1" applyProtection="1">
      <alignment horizontal="center"/>
      <protection hidden="1"/>
    </xf>
    <xf numFmtId="4" fontId="5" fillId="4" borderId="0" xfId="5" applyNumberFormat="1" applyFont="1" applyFill="1" applyBorder="1" applyAlignment="1" applyProtection="1">
      <alignment horizontal="center"/>
      <protection hidden="1"/>
    </xf>
    <xf numFmtId="43" fontId="116" fillId="4" borderId="0" xfId="5" applyNumberFormat="1" applyFont="1" applyFill="1" applyBorder="1" applyAlignment="1" applyProtection="1">
      <protection hidden="1"/>
    </xf>
    <xf numFmtId="43" fontId="130" fillId="4" borderId="4" xfId="5" applyNumberFormat="1" applyFont="1" applyFill="1" applyBorder="1" applyAlignment="1" applyProtection="1">
      <alignment horizontal="right"/>
      <protection hidden="1"/>
    </xf>
    <xf numFmtId="43" fontId="130" fillId="4" borderId="0" xfId="5" applyNumberFormat="1" applyFont="1" applyFill="1" applyBorder="1" applyAlignment="1" applyProtection="1">
      <alignment horizontal="right"/>
      <protection hidden="1"/>
    </xf>
    <xf numFmtId="43" fontId="122" fillId="4" borderId="0" xfId="5" applyNumberFormat="1" applyFont="1" applyFill="1" applyBorder="1" applyAlignment="1" applyProtection="1">
      <alignment horizontal="center"/>
      <protection hidden="1"/>
    </xf>
    <xf numFmtId="174" fontId="130" fillId="4" borderId="0" xfId="5" applyNumberFormat="1" applyFont="1" applyFill="1" applyBorder="1" applyAlignment="1" applyProtection="1">
      <protection hidden="1"/>
    </xf>
    <xf numFmtId="0" fontId="5" fillId="4" borderId="1" xfId="5" applyFont="1" applyFill="1" applyBorder="1" applyAlignment="1" applyProtection="1">
      <alignment horizontal="left"/>
      <protection hidden="1"/>
    </xf>
    <xf numFmtId="0" fontId="129" fillId="0" borderId="38" xfId="5" applyFont="1" applyFill="1" applyBorder="1" applyAlignment="1" applyProtection="1">
      <alignment horizontal="left"/>
      <protection hidden="1"/>
    </xf>
    <xf numFmtId="0" fontId="5" fillId="0" borderId="10" xfId="5" applyFont="1" applyFill="1" applyBorder="1" applyAlignment="1" applyProtection="1">
      <alignment horizontal="left"/>
      <protection hidden="1"/>
    </xf>
    <xf numFmtId="43" fontId="5" fillId="0" borderId="10" xfId="5" applyNumberFormat="1" applyFont="1" applyFill="1" applyBorder="1" applyAlignment="1" applyProtection="1">
      <alignment horizontal="center"/>
      <protection hidden="1"/>
    </xf>
    <xf numFmtId="4" fontId="5" fillId="0" borderId="10" xfId="5" applyNumberFormat="1" applyFont="1" applyFill="1" applyBorder="1" applyAlignment="1" applyProtection="1">
      <alignment horizontal="center"/>
      <protection hidden="1"/>
    </xf>
    <xf numFmtId="0" fontId="129" fillId="0" borderId="10" xfId="5" applyFont="1" applyFill="1" applyBorder="1" applyAlignment="1" applyProtection="1">
      <alignment horizontal="right"/>
      <protection hidden="1"/>
    </xf>
    <xf numFmtId="0" fontId="5" fillId="0" borderId="1" xfId="5" applyFont="1" applyFill="1" applyBorder="1" applyAlignment="1" applyProtection="1">
      <alignment horizontal="left"/>
      <protection hidden="1"/>
    </xf>
    <xf numFmtId="0" fontId="129" fillId="0" borderId="0" xfId="5" applyFont="1" applyFill="1" applyBorder="1" applyAlignment="1" applyProtection="1">
      <alignment horizontal="left"/>
      <protection hidden="1"/>
    </xf>
    <xf numFmtId="0" fontId="5" fillId="0" borderId="0" xfId="5" applyFont="1" applyFill="1" applyBorder="1" applyAlignment="1" applyProtection="1">
      <alignment horizontal="left"/>
      <protection hidden="1"/>
    </xf>
    <xf numFmtId="43" fontId="5" fillId="0" borderId="0" xfId="5" applyNumberFormat="1" applyFont="1" applyFill="1" applyBorder="1" applyAlignment="1" applyProtection="1">
      <alignment horizontal="center"/>
      <protection hidden="1"/>
    </xf>
    <xf numFmtId="4" fontId="5" fillId="0" borderId="0" xfId="5" applyNumberFormat="1" applyFont="1" applyFill="1" applyBorder="1" applyAlignment="1" applyProtection="1">
      <alignment horizontal="center"/>
      <protection hidden="1"/>
    </xf>
    <xf numFmtId="0" fontId="130" fillId="0" borderId="0" xfId="5" applyFont="1" applyFill="1" applyBorder="1" applyAlignment="1" applyProtection="1">
      <alignment horizontal="center"/>
      <protection hidden="1"/>
    </xf>
    <xf numFmtId="0" fontId="5" fillId="0" borderId="0" xfId="5" applyFont="1" applyFill="1" applyBorder="1" applyAlignment="1" applyProtection="1">
      <alignment horizontal="center"/>
      <protection hidden="1"/>
    </xf>
    <xf numFmtId="43" fontId="130" fillId="0" borderId="4" xfId="5" applyNumberFormat="1" applyFont="1" applyFill="1" applyBorder="1" applyAlignment="1" applyProtection="1">
      <alignment horizontal="right"/>
      <protection hidden="1"/>
    </xf>
    <xf numFmtId="43" fontId="130" fillId="0" borderId="0" xfId="5" applyNumberFormat="1" applyFont="1" applyFill="1" applyBorder="1" applyAlignment="1" applyProtection="1">
      <alignment horizontal="right"/>
      <protection hidden="1"/>
    </xf>
    <xf numFmtId="43" fontId="122" fillId="0" borderId="0" xfId="5" applyNumberFormat="1" applyFont="1" applyFill="1" applyBorder="1" applyAlignment="1" applyProtection="1">
      <alignment horizontal="center"/>
      <protection hidden="1"/>
    </xf>
    <xf numFmtId="174" fontId="130" fillId="0" borderId="0" xfId="5" applyNumberFormat="1" applyFont="1" applyFill="1" applyBorder="1" applyAlignment="1" applyProtection="1">
      <protection hidden="1"/>
    </xf>
    <xf numFmtId="0" fontId="129" fillId="0" borderId="6" xfId="5" quotePrefix="1" applyFont="1" applyFill="1" applyBorder="1" applyAlignment="1" applyProtection="1">
      <alignment horizontal="left"/>
      <protection hidden="1"/>
    </xf>
    <xf numFmtId="0" fontId="5" fillId="0" borderId="6" xfId="5" applyFont="1" applyFill="1" applyBorder="1" applyAlignment="1" applyProtection="1">
      <alignment horizontal="left"/>
      <protection hidden="1"/>
    </xf>
    <xf numFmtId="43" fontId="5" fillId="0" borderId="6" xfId="5" applyNumberFormat="1" applyFont="1" applyFill="1" applyBorder="1" applyAlignment="1" applyProtection="1">
      <alignment horizontal="center"/>
      <protection hidden="1"/>
    </xf>
    <xf numFmtId="4" fontId="5" fillId="0" borderId="6" xfId="5" applyNumberFormat="1" applyFont="1" applyFill="1" applyBorder="1" applyAlignment="1" applyProtection="1">
      <alignment horizontal="center"/>
      <protection hidden="1"/>
    </xf>
    <xf numFmtId="0" fontId="5" fillId="0" borderId="5" xfId="5" applyFont="1" applyFill="1" applyBorder="1" applyAlignment="1" applyProtection="1">
      <alignment horizontal="left"/>
      <protection hidden="1"/>
    </xf>
    <xf numFmtId="0" fontId="5" fillId="0" borderId="2" xfId="5" applyFont="1" applyFill="1" applyBorder="1" applyAlignment="1" applyProtection="1">
      <alignment horizontal="left"/>
      <protection hidden="1"/>
    </xf>
    <xf numFmtId="43" fontId="5" fillId="0" borderId="3" xfId="5" applyNumberFormat="1" applyFont="1" applyFill="1" applyBorder="1" applyAlignment="1" applyProtection="1">
      <alignment horizontal="center"/>
      <protection hidden="1"/>
    </xf>
    <xf numFmtId="43" fontId="5" fillId="0" borderId="7" xfId="5" applyNumberFormat="1" applyFont="1" applyFill="1" applyBorder="1" applyAlignment="1" applyProtection="1">
      <alignment horizontal="center"/>
      <protection hidden="1"/>
    </xf>
    <xf numFmtId="0" fontId="20" fillId="0" borderId="1" xfId="5" applyFont="1" applyFill="1" applyBorder="1" applyProtection="1">
      <protection hidden="1"/>
    </xf>
    <xf numFmtId="0" fontId="130" fillId="0" borderId="1" xfId="5" applyFont="1" applyFill="1" applyBorder="1" applyAlignment="1" applyProtection="1">
      <protection hidden="1"/>
    </xf>
    <xf numFmtId="0" fontId="130" fillId="0" borderId="0" xfId="5" applyFont="1" applyFill="1" applyBorder="1" applyAlignment="1" applyProtection="1">
      <protection hidden="1"/>
    </xf>
    <xf numFmtId="4" fontId="116" fillId="0" borderId="0" xfId="5" applyNumberFormat="1" applyFont="1" applyFill="1" applyBorder="1" applyAlignment="1" applyProtection="1">
      <protection hidden="1"/>
    </xf>
    <xf numFmtId="0" fontId="5" fillId="0" borderId="4" xfId="5" applyFont="1" applyFill="1" applyBorder="1" applyAlignment="1" applyProtection="1">
      <protection hidden="1"/>
    </xf>
    <xf numFmtId="0" fontId="5" fillId="0" borderId="0" xfId="5" applyFont="1" applyFill="1" applyBorder="1" applyAlignment="1" applyProtection="1">
      <protection hidden="1"/>
    </xf>
    <xf numFmtId="0" fontId="20" fillId="0" borderId="0" xfId="5" applyFont="1" applyFill="1" applyBorder="1" applyProtection="1">
      <protection hidden="1"/>
    </xf>
    <xf numFmtId="0" fontId="6" fillId="0" borderId="0" xfId="5" applyFont="1" applyFill="1" applyBorder="1" applyAlignment="1" applyProtection="1">
      <alignment horizontal="center"/>
      <protection hidden="1"/>
    </xf>
    <xf numFmtId="0" fontId="118" fillId="0" borderId="0" xfId="5" applyFont="1" applyFill="1" applyBorder="1" applyAlignment="1" applyProtection="1">
      <alignment horizontal="center"/>
      <protection hidden="1"/>
    </xf>
    <xf numFmtId="0" fontId="116" fillId="0" borderId="0" xfId="5" applyFont="1" applyFill="1" applyBorder="1" applyProtection="1">
      <protection hidden="1"/>
    </xf>
    <xf numFmtId="0" fontId="5" fillId="0" borderId="0" xfId="5" applyFont="1" applyFill="1" applyBorder="1" applyProtection="1">
      <protection hidden="1"/>
    </xf>
    <xf numFmtId="0" fontId="116" fillId="0" borderId="4" xfId="5" applyFont="1" applyFill="1" applyBorder="1" applyProtection="1">
      <protection hidden="1"/>
    </xf>
    <xf numFmtId="0" fontId="6" fillId="0" borderId="4" xfId="5" applyFont="1" applyFill="1" applyBorder="1" applyAlignment="1" applyProtection="1">
      <alignment horizontal="center"/>
      <protection hidden="1"/>
    </xf>
    <xf numFmtId="0" fontId="6" fillId="0" borderId="0" xfId="5" applyFont="1" applyFill="1" applyAlignment="1" applyProtection="1">
      <alignment horizontal="center"/>
      <protection hidden="1"/>
    </xf>
    <xf numFmtId="0" fontId="5" fillId="0" borderId="1" xfId="5" applyFont="1" applyFill="1" applyBorder="1" applyProtection="1">
      <protection hidden="1"/>
    </xf>
    <xf numFmtId="0" fontId="1" fillId="0" borderId="0" xfId="5" applyFill="1" applyAlignment="1" applyProtection="1">
      <protection hidden="1"/>
    </xf>
    <xf numFmtId="0" fontId="130" fillId="0" borderId="0" xfId="5" applyFont="1" applyFill="1" applyBorder="1" applyAlignment="1" applyProtection="1">
      <alignment horizontal="left"/>
      <protection hidden="1"/>
    </xf>
    <xf numFmtId="0" fontId="130" fillId="0" borderId="0" xfId="5" applyFont="1" applyFill="1" applyBorder="1" applyAlignment="1" applyProtection="1">
      <alignment horizontal="right"/>
      <protection hidden="1"/>
    </xf>
    <xf numFmtId="0" fontId="19" fillId="0" borderId="0" xfId="5" applyFont="1" applyFill="1" applyBorder="1" applyProtection="1">
      <protection hidden="1"/>
    </xf>
    <xf numFmtId="0" fontId="131" fillId="0" borderId="0" xfId="5" applyFont="1" applyFill="1" applyBorder="1" applyProtection="1">
      <protection hidden="1"/>
    </xf>
    <xf numFmtId="0" fontId="5" fillId="0" borderId="4" xfId="5" applyFont="1" applyFill="1" applyBorder="1" applyProtection="1">
      <protection hidden="1"/>
    </xf>
    <xf numFmtId="0" fontId="129" fillId="0" borderId="8" xfId="5" applyFont="1" applyFill="1" applyBorder="1" applyAlignment="1" applyProtection="1">
      <alignment horizontal="left"/>
      <protection hidden="1"/>
    </xf>
    <xf numFmtId="0" fontId="5" fillId="0" borderId="6" xfId="5" applyFont="1" applyFill="1" applyBorder="1" applyProtection="1">
      <protection hidden="1"/>
    </xf>
    <xf numFmtId="0" fontId="19" fillId="0" borderId="6" xfId="5" applyFont="1" applyFill="1" applyBorder="1" applyProtection="1">
      <protection hidden="1"/>
    </xf>
    <xf numFmtId="0" fontId="129" fillId="0" borderId="6" xfId="5" applyFont="1" applyFill="1" applyBorder="1" applyAlignment="1" applyProtection="1">
      <alignment horizontal="right"/>
      <protection hidden="1"/>
    </xf>
    <xf numFmtId="0" fontId="1" fillId="0" borderId="0" xfId="5" applyFill="1" applyAlignment="1" applyProtection="1">
      <alignment horizontal="center"/>
      <protection hidden="1"/>
    </xf>
    <xf numFmtId="0" fontId="5" fillId="0" borderId="4" xfId="5" applyFont="1" applyFill="1" applyBorder="1" applyAlignment="1" applyProtection="1">
      <alignment horizontal="center"/>
      <protection hidden="1"/>
    </xf>
    <xf numFmtId="0" fontId="5" fillId="0" borderId="5" xfId="5" applyFont="1" applyFill="1" applyBorder="1" applyAlignment="1" applyProtection="1">
      <alignment horizontal="center"/>
      <protection hidden="1"/>
    </xf>
    <xf numFmtId="0" fontId="5" fillId="0" borderId="2" xfId="5" applyFont="1" applyFill="1" applyBorder="1" applyProtection="1">
      <protection hidden="1"/>
    </xf>
    <xf numFmtId="0" fontId="5" fillId="0" borderId="2" xfId="5" applyFont="1" applyFill="1" applyBorder="1" applyAlignment="1" applyProtection="1">
      <alignment horizontal="center"/>
      <protection hidden="1"/>
    </xf>
    <xf numFmtId="0" fontId="5" fillId="0" borderId="3" xfId="5" applyFont="1" applyFill="1" applyBorder="1" applyAlignment="1" applyProtection="1">
      <alignment horizontal="center"/>
      <protection hidden="1"/>
    </xf>
    <xf numFmtId="175" fontId="5" fillId="0" borderId="0" xfId="5" applyNumberFormat="1" applyFont="1" applyFill="1" applyBorder="1" applyAlignment="1" applyProtection="1">
      <alignment horizontal="center"/>
      <protection hidden="1"/>
    </xf>
    <xf numFmtId="0" fontId="129" fillId="0" borderId="0" xfId="5" applyFont="1" applyFill="1" applyBorder="1" applyAlignment="1" applyProtection="1">
      <alignment horizontal="right"/>
      <protection hidden="1"/>
    </xf>
    <xf numFmtId="0" fontId="131" fillId="0" borderId="4" xfId="5" applyFont="1" applyFill="1" applyBorder="1" applyAlignment="1" applyProtection="1">
      <alignment horizontal="left"/>
      <protection hidden="1"/>
    </xf>
    <xf numFmtId="0" fontId="1" fillId="0" borderId="8" xfId="5" applyFill="1" applyBorder="1" applyProtection="1">
      <protection hidden="1"/>
    </xf>
    <xf numFmtId="0" fontId="1" fillId="0" borderId="6" xfId="5" applyFill="1" applyBorder="1" applyProtection="1">
      <protection hidden="1"/>
    </xf>
    <xf numFmtId="0" fontId="9" fillId="0" borderId="0" xfId="5" applyFont="1" applyFill="1" applyProtection="1">
      <protection hidden="1"/>
    </xf>
    <xf numFmtId="0" fontId="9" fillId="0" borderId="0" xfId="5" applyFont="1" applyFill="1" applyBorder="1" applyProtection="1">
      <protection hidden="1"/>
    </xf>
    <xf numFmtId="0" fontId="131" fillId="0" borderId="0" xfId="5" applyNumberFormat="1" applyFont="1" applyFill="1" applyBorder="1" applyAlignment="1" applyProtection="1">
      <alignment horizontal="center" vertical="center"/>
      <protection hidden="1"/>
    </xf>
    <xf numFmtId="0" fontId="9" fillId="0" borderId="0" xfId="5" applyNumberFormat="1" applyFont="1" applyFill="1" applyBorder="1" applyAlignment="1" applyProtection="1">
      <alignment horizontal="center" vertical="center"/>
      <protection hidden="1"/>
    </xf>
    <xf numFmtId="0" fontId="9" fillId="0" borderId="0" xfId="5" applyFont="1" applyFill="1" applyBorder="1" applyAlignment="1" applyProtection="1">
      <alignment vertical="center"/>
      <protection hidden="1"/>
    </xf>
    <xf numFmtId="0" fontId="1" fillId="0" borderId="0" xfId="5" applyBorder="1" applyAlignment="1" applyProtection="1">
      <protection hidden="1"/>
    </xf>
    <xf numFmtId="0" fontId="32" fillId="0" borderId="1" xfId="5" applyFont="1" applyBorder="1" applyProtection="1">
      <protection hidden="1"/>
    </xf>
    <xf numFmtId="0" fontId="32" fillId="0" borderId="0" xfId="5" applyFont="1" applyBorder="1" applyProtection="1">
      <protection hidden="1"/>
    </xf>
    <xf numFmtId="164" fontId="59" fillId="2" borderId="39" xfId="0" applyNumberFormat="1" applyFont="1" applyFill="1" applyBorder="1" applyAlignment="1" applyProtection="1">
      <alignment horizontal="left" vertical="center"/>
    </xf>
    <xf numFmtId="164" fontId="59" fillId="2" borderId="6" xfId="0" applyNumberFormat="1" applyFont="1" applyFill="1" applyBorder="1" applyAlignment="1" applyProtection="1">
      <alignment horizontal="left" vertical="center"/>
    </xf>
    <xf numFmtId="164" fontId="59" fillId="2" borderId="7" xfId="0" applyNumberFormat="1" applyFont="1" applyFill="1" applyBorder="1" applyAlignment="1" applyProtection="1">
      <alignment horizontal="left" vertical="center"/>
    </xf>
    <xf numFmtId="166" fontId="116" fillId="0" borderId="6" xfId="5" applyNumberFormat="1" applyFont="1" applyFill="1" applyBorder="1" applyAlignment="1" applyProtection="1">
      <alignment horizontal="center"/>
      <protection hidden="1"/>
    </xf>
    <xf numFmtId="0" fontId="11" fillId="0" borderId="0" xfId="5" applyFont="1" applyFill="1" applyBorder="1" applyAlignment="1" applyProtection="1">
      <alignment horizontal="right"/>
    </xf>
    <xf numFmtId="164" fontId="143" fillId="4" borderId="0" xfId="0" applyFont="1" applyFill="1" applyAlignment="1" applyProtection="1">
      <alignment vertical="center"/>
      <protection locked="0"/>
    </xf>
    <xf numFmtId="0" fontId="2" fillId="4" borderId="1" xfId="5" applyFont="1" applyFill="1" applyBorder="1" applyProtection="1"/>
    <xf numFmtId="0" fontId="13" fillId="4" borderId="0" xfId="5" quotePrefix="1" applyFont="1" applyFill="1" applyBorder="1" applyAlignment="1" applyProtection="1">
      <alignment horizontal="left"/>
    </xf>
    <xf numFmtId="0" fontId="1" fillId="4" borderId="0" xfId="5" applyFill="1" applyBorder="1" applyProtection="1"/>
    <xf numFmtId="0" fontId="107" fillId="4" borderId="0" xfId="5" applyFont="1" applyFill="1" applyBorder="1" applyProtection="1"/>
    <xf numFmtId="0" fontId="26" fillId="4" borderId="0" xfId="5" applyFont="1" applyFill="1" applyBorder="1" applyAlignment="1" applyProtection="1">
      <alignment horizontal="center"/>
      <protection locked="0"/>
    </xf>
    <xf numFmtId="0" fontId="11" fillId="4" borderId="0" xfId="5" applyFont="1" applyFill="1" applyBorder="1" applyAlignment="1" applyProtection="1">
      <alignment horizontal="right"/>
    </xf>
    <xf numFmtId="0" fontId="20" fillId="4" borderId="0" xfId="5" applyFont="1" applyFill="1" applyBorder="1" applyAlignment="1" applyProtection="1">
      <alignment horizontal="left" vertical="center"/>
    </xf>
    <xf numFmtId="0" fontId="1" fillId="4" borderId="4" xfId="5" applyFill="1" applyBorder="1" applyProtection="1"/>
    <xf numFmtId="0" fontId="1" fillId="4" borderId="0" xfId="5" applyFill="1" applyProtection="1"/>
    <xf numFmtId="0" fontId="1" fillId="4" borderId="1" xfId="5" applyFill="1" applyBorder="1" applyProtection="1"/>
    <xf numFmtId="0" fontId="21" fillId="4" borderId="0" xfId="5" applyFont="1" applyFill="1" applyBorder="1" applyAlignment="1" applyProtection="1">
      <alignment horizontal="left"/>
    </xf>
    <xf numFmtId="0" fontId="13" fillId="4" borderId="0" xfId="5" quotePrefix="1" applyFont="1" applyFill="1" applyBorder="1" applyAlignment="1" applyProtection="1">
      <alignment horizontal="center"/>
    </xf>
    <xf numFmtId="0" fontId="32" fillId="4" borderId="0" xfId="5" applyFont="1" applyFill="1" applyBorder="1" applyProtection="1"/>
    <xf numFmtId="0" fontId="2" fillId="4" borderId="0" xfId="5" applyFont="1" applyFill="1" applyBorder="1" applyProtection="1"/>
    <xf numFmtId="0" fontId="2" fillId="4" borderId="0" xfId="5" applyFont="1" applyFill="1" applyBorder="1" applyAlignment="1" applyProtection="1">
      <alignment horizontal="center"/>
    </xf>
    <xf numFmtId="0" fontId="113" fillId="4" borderId="0" xfId="5" applyFont="1" applyFill="1" applyBorder="1" applyAlignment="1" applyProtection="1">
      <alignment horizontal="left" vertical="top"/>
    </xf>
    <xf numFmtId="0" fontId="103" fillId="4" borderId="0" xfId="5" applyFont="1" applyFill="1" applyBorder="1" applyAlignment="1" applyProtection="1">
      <alignment horizontal="center"/>
    </xf>
    <xf numFmtId="0" fontId="1" fillId="5" borderId="0" xfId="5" applyFill="1" applyBorder="1" applyProtection="1">
      <protection hidden="1"/>
    </xf>
    <xf numFmtId="0" fontId="146" fillId="5" borderId="0" xfId="5" applyFont="1" applyFill="1" applyBorder="1" applyAlignment="1" applyProtection="1">
      <alignment vertical="center"/>
      <protection hidden="1"/>
    </xf>
    <xf numFmtId="0" fontId="79" fillId="0" borderId="0" xfId="5" applyFont="1" applyBorder="1" applyProtection="1">
      <protection hidden="1"/>
    </xf>
    <xf numFmtId="0" fontId="69" fillId="0" borderId="0" xfId="5" applyFont="1" applyFill="1" applyBorder="1" applyProtection="1">
      <protection hidden="1"/>
    </xf>
    <xf numFmtId="0" fontId="116" fillId="0" borderId="0" xfId="5" applyFont="1" applyAlignment="1" applyProtection="1">
      <alignment vertical="center"/>
      <protection hidden="1"/>
    </xf>
    <xf numFmtId="166" fontId="116" fillId="5" borderId="6" xfId="5" applyNumberFormat="1" applyFont="1" applyFill="1" applyBorder="1" applyAlignment="1" applyProtection="1">
      <alignment horizontal="center" vertical="center"/>
      <protection locked="0"/>
    </xf>
    <xf numFmtId="2" fontId="127" fillId="0" borderId="0" xfId="5" applyNumberFormat="1" applyFont="1" applyBorder="1" applyAlignment="1" applyProtection="1">
      <alignment horizontal="center" vertical="center"/>
      <protection hidden="1"/>
    </xf>
    <xf numFmtId="43" fontId="127" fillId="0" borderId="0" xfId="5" applyNumberFormat="1" applyFont="1" applyBorder="1" applyAlignment="1" applyProtection="1">
      <alignment horizontal="center" vertical="center"/>
      <protection hidden="1"/>
    </xf>
    <xf numFmtId="0" fontId="127" fillId="0" borderId="0" xfId="5" applyFont="1" applyBorder="1" applyAlignment="1" applyProtection="1">
      <alignment horizontal="center" vertical="center"/>
      <protection hidden="1"/>
    </xf>
    <xf numFmtId="43" fontId="128" fillId="0" borderId="0" xfId="5" applyNumberFormat="1" applyFont="1" applyBorder="1" applyAlignment="1" applyProtection="1">
      <alignment vertical="center"/>
      <protection hidden="1"/>
    </xf>
    <xf numFmtId="0" fontId="116" fillId="0" borderId="0" xfId="5" applyFont="1" applyBorder="1" applyAlignment="1" applyProtection="1">
      <alignment vertical="center"/>
      <protection hidden="1"/>
    </xf>
    <xf numFmtId="0" fontId="126" fillId="0" borderId="0" xfId="5" applyFont="1" applyBorder="1" applyAlignment="1" applyProtection="1">
      <alignment horizontal="center" wrapText="1"/>
      <protection hidden="1"/>
    </xf>
    <xf numFmtId="0" fontId="126" fillId="0" borderId="6" xfId="5" applyFont="1" applyBorder="1" applyAlignment="1" applyProtection="1">
      <alignment horizontal="center" wrapText="1"/>
      <protection hidden="1"/>
    </xf>
    <xf numFmtId="43" fontId="116" fillId="4" borderId="0" xfId="5" applyNumberFormat="1" applyFont="1" applyFill="1" applyBorder="1" applyAlignment="1" applyProtection="1">
      <alignment horizontal="center"/>
      <protection hidden="1"/>
    </xf>
    <xf numFmtId="43" fontId="116" fillId="0" borderId="5" xfId="2" applyFont="1" applyFill="1" applyBorder="1" applyAlignment="1" applyProtection="1">
      <alignment horizontal="center"/>
      <protection hidden="1"/>
    </xf>
    <xf numFmtId="43" fontId="116" fillId="0" borderId="2" xfId="2" applyFont="1" applyFill="1" applyBorder="1" applyAlignment="1" applyProtection="1">
      <alignment horizontal="center"/>
      <protection hidden="1"/>
    </xf>
    <xf numFmtId="43" fontId="116" fillId="0" borderId="3" xfId="2" applyFont="1" applyFill="1" applyBorder="1" applyAlignment="1" applyProtection="1">
      <alignment horizontal="center"/>
      <protection hidden="1"/>
    </xf>
    <xf numFmtId="166" fontId="116" fillId="5" borderId="6" xfId="5" applyNumberFormat="1" applyFont="1" applyFill="1" applyBorder="1" applyAlignment="1" applyProtection="1">
      <alignment horizontal="center"/>
      <protection hidden="1"/>
    </xf>
    <xf numFmtId="0" fontId="126" fillId="11" borderId="0" xfId="5" applyFont="1" applyFill="1" applyBorder="1" applyAlignment="1" applyProtection="1">
      <alignment horizontal="left" vertical="center"/>
      <protection hidden="1"/>
    </xf>
    <xf numFmtId="0" fontId="126" fillId="11" borderId="0" xfId="5" applyFont="1" applyFill="1" applyBorder="1" applyAlignment="1" applyProtection="1">
      <alignment horizontal="right" vertical="top"/>
      <protection hidden="1"/>
    </xf>
    <xf numFmtId="0" fontId="126" fillId="11" borderId="0" xfId="5" applyFont="1" applyFill="1" applyBorder="1" applyAlignment="1" applyProtection="1">
      <alignment horizontal="center" vertical="center"/>
      <protection hidden="1"/>
    </xf>
    <xf numFmtId="0" fontId="126" fillId="11" borderId="0" xfId="5" applyFont="1" applyFill="1" applyBorder="1" applyAlignment="1" applyProtection="1">
      <alignment horizontal="center"/>
      <protection hidden="1"/>
    </xf>
    <xf numFmtId="2" fontId="116" fillId="11" borderId="0" xfId="5" applyNumberFormat="1" applyFont="1" applyFill="1" applyBorder="1" applyAlignment="1" applyProtection="1">
      <alignment horizontal="center" vertical="center"/>
      <protection locked="0"/>
    </xf>
    <xf numFmtId="165" fontId="116" fillId="11" borderId="0" xfId="5" applyNumberFormat="1" applyFont="1" applyFill="1" applyBorder="1" applyAlignment="1" applyProtection="1">
      <alignment horizontal="center" vertical="center"/>
      <protection hidden="1"/>
    </xf>
    <xf numFmtId="10" fontId="116" fillId="11" borderId="0" xfId="5" applyNumberFormat="1" applyFont="1" applyFill="1" applyBorder="1" applyAlignment="1" applyProtection="1">
      <alignment horizontal="center" vertical="center"/>
      <protection hidden="1"/>
    </xf>
    <xf numFmtId="43" fontId="116" fillId="11" borderId="0" xfId="5" applyNumberFormat="1" applyFont="1" applyFill="1" applyBorder="1" applyAlignment="1" applyProtection="1">
      <alignment horizontal="center" vertical="center"/>
      <protection hidden="1"/>
    </xf>
    <xf numFmtId="2" fontId="116" fillId="11" borderId="0" xfId="5" applyNumberFormat="1" applyFont="1" applyFill="1" applyBorder="1" applyAlignment="1" applyProtection="1">
      <alignment horizontal="center" vertical="center"/>
      <protection hidden="1"/>
    </xf>
    <xf numFmtId="2" fontId="116" fillId="11" borderId="0" xfId="5" applyNumberFormat="1" applyFont="1" applyFill="1" applyBorder="1" applyAlignment="1" applyProtection="1">
      <alignment horizontal="center"/>
      <protection hidden="1"/>
    </xf>
    <xf numFmtId="165" fontId="116" fillId="11" borderId="0" xfId="5" applyNumberFormat="1" applyFont="1" applyFill="1" applyBorder="1" applyAlignment="1" applyProtection="1">
      <alignment horizontal="center"/>
      <protection hidden="1"/>
    </xf>
    <xf numFmtId="10" fontId="116" fillId="11" borderId="0" xfId="5" applyNumberFormat="1" applyFont="1" applyFill="1" applyBorder="1" applyAlignment="1" applyProtection="1">
      <alignment horizontal="center"/>
      <protection hidden="1"/>
    </xf>
    <xf numFmtId="43" fontId="122" fillId="11" borderId="0" xfId="2" applyFont="1" applyFill="1" applyBorder="1" applyAlignment="1" applyProtection="1">
      <alignment horizontal="center"/>
      <protection hidden="1"/>
    </xf>
    <xf numFmtId="165" fontId="122" fillId="11" borderId="0" xfId="5" applyNumberFormat="1" applyFont="1" applyFill="1" applyBorder="1" applyAlignment="1" applyProtection="1">
      <alignment horizontal="center"/>
      <protection hidden="1"/>
    </xf>
    <xf numFmtId="43" fontId="116" fillId="11" borderId="0" xfId="5" applyNumberFormat="1" applyFont="1" applyFill="1" applyBorder="1" applyAlignment="1" applyProtection="1">
      <alignment horizontal="center"/>
      <protection hidden="1"/>
    </xf>
    <xf numFmtId="0" fontId="120" fillId="11" borderId="0" xfId="5" applyFont="1" applyFill="1" applyBorder="1" applyAlignment="1" applyProtection="1">
      <alignment vertical="center"/>
      <protection hidden="1"/>
    </xf>
    <xf numFmtId="166" fontId="122" fillId="4" borderId="71" xfId="5" applyNumberFormat="1" applyFont="1" applyFill="1" applyBorder="1" applyAlignment="1" applyProtection="1">
      <alignment horizontal="center"/>
      <protection hidden="1"/>
    </xf>
    <xf numFmtId="0" fontId="116" fillId="0" borderId="51" xfId="5" applyFont="1" applyBorder="1" applyProtection="1">
      <protection hidden="1"/>
    </xf>
    <xf numFmtId="0" fontId="116" fillId="0" borderId="14" xfId="5" applyFont="1" applyBorder="1" applyProtection="1">
      <protection hidden="1"/>
    </xf>
    <xf numFmtId="0" fontId="116" fillId="4" borderId="57" xfId="5" applyFont="1" applyFill="1" applyBorder="1" applyAlignment="1" applyProtection="1">
      <alignment horizontal="center" wrapText="1"/>
      <protection hidden="1"/>
    </xf>
    <xf numFmtId="166" fontId="116" fillId="0" borderId="14" xfId="5" applyNumberFormat="1" applyFont="1" applyFill="1" applyBorder="1" applyAlignment="1" applyProtection="1">
      <alignment horizontal="center"/>
      <protection hidden="1"/>
    </xf>
    <xf numFmtId="0" fontId="22" fillId="4" borderId="0" xfId="5" applyFont="1" applyFill="1" applyBorder="1" applyAlignment="1" applyProtection="1"/>
    <xf numFmtId="0" fontId="11" fillId="0" borderId="0" xfId="5" applyFont="1" applyFill="1" applyBorder="1" applyProtection="1"/>
    <xf numFmtId="0" fontId="79" fillId="0" borderId="0" xfId="5" applyFont="1" applyFill="1" applyBorder="1" applyAlignment="1" applyProtection="1">
      <alignment vertical="center"/>
    </xf>
    <xf numFmtId="165" fontId="116" fillId="11" borderId="0" xfId="5" applyNumberFormat="1" applyFont="1" applyFill="1" applyBorder="1" applyAlignment="1" applyProtection="1">
      <alignment horizontal="center"/>
      <protection hidden="1"/>
    </xf>
    <xf numFmtId="43" fontId="116" fillId="11" borderId="0" xfId="5" applyNumberFormat="1" applyFont="1" applyFill="1" applyBorder="1" applyAlignment="1" applyProtection="1">
      <alignment horizontal="center"/>
      <protection hidden="1"/>
    </xf>
    <xf numFmtId="10" fontId="116" fillId="11" borderId="0" xfId="5" applyNumberFormat="1" applyFont="1" applyFill="1" applyBorder="1" applyAlignment="1" applyProtection="1">
      <alignment horizontal="center"/>
      <protection hidden="1"/>
    </xf>
    <xf numFmtId="43" fontId="116" fillId="11" borderId="0" xfId="5" applyNumberFormat="1" applyFont="1" applyFill="1" applyBorder="1" applyAlignment="1" applyProtection="1">
      <alignment horizontal="center" vertical="center"/>
      <protection hidden="1"/>
    </xf>
    <xf numFmtId="165" fontId="116" fillId="11" borderId="0" xfId="5" applyNumberFormat="1" applyFont="1" applyFill="1" applyBorder="1" applyAlignment="1" applyProtection="1">
      <alignment horizontal="center" vertical="center"/>
      <protection hidden="1"/>
    </xf>
    <xf numFmtId="10" fontId="116" fillId="11" borderId="0" xfId="5" applyNumberFormat="1" applyFont="1" applyFill="1" applyBorder="1" applyAlignment="1" applyProtection="1">
      <alignment horizontal="center" vertical="center"/>
      <protection hidden="1"/>
    </xf>
    <xf numFmtId="0" fontId="149" fillId="0" borderId="0" xfId="5" applyFont="1" applyFill="1" applyBorder="1" applyProtection="1">
      <protection hidden="1"/>
    </xf>
    <xf numFmtId="43" fontId="116" fillId="11" borderId="0" xfId="5" applyNumberFormat="1" applyFont="1" applyFill="1" applyBorder="1" applyAlignment="1" applyProtection="1">
      <alignment horizontal="center" vertical="center"/>
      <protection hidden="1"/>
    </xf>
    <xf numFmtId="165" fontId="116" fillId="11" borderId="0" xfId="5" applyNumberFormat="1" applyFont="1" applyFill="1" applyBorder="1" applyAlignment="1" applyProtection="1">
      <alignment horizontal="center" vertical="center"/>
      <protection hidden="1"/>
    </xf>
    <xf numFmtId="10" fontId="116" fillId="11" borderId="0" xfId="5" applyNumberFormat="1" applyFont="1" applyFill="1" applyBorder="1" applyAlignment="1" applyProtection="1">
      <alignment horizontal="center" vertical="center"/>
      <protection hidden="1"/>
    </xf>
    <xf numFmtId="164" fontId="48" fillId="5" borderId="14" xfId="0" applyNumberFormat="1" applyFont="1" applyFill="1" applyBorder="1" applyAlignment="1" applyProtection="1">
      <alignment horizontal="center" vertical="center"/>
      <protection locked="0"/>
    </xf>
    <xf numFmtId="43" fontId="118" fillId="12" borderId="36" xfId="5" applyNumberFormat="1" applyFont="1" applyFill="1" applyBorder="1" applyAlignment="1" applyProtection="1">
      <alignment horizontal="center"/>
      <protection hidden="1"/>
    </xf>
    <xf numFmtId="3" fontId="116" fillId="5" borderId="6" xfId="5" applyNumberFormat="1" applyFont="1" applyFill="1" applyBorder="1" applyAlignment="1" applyProtection="1">
      <alignment horizontal="center" vertical="center"/>
      <protection locked="0"/>
    </xf>
    <xf numFmtId="164" fontId="63" fillId="2" borderId="17" xfId="0" applyNumberFormat="1" applyFont="1" applyFill="1" applyBorder="1" applyAlignment="1" applyProtection="1">
      <alignment horizontal="left"/>
      <protection hidden="1"/>
    </xf>
    <xf numFmtId="164" fontId="58" fillId="2" borderId="0" xfId="0" applyFont="1" applyFill="1" applyBorder="1" applyAlignment="1" applyProtection="1">
      <alignment horizontal="center" vertical="justify"/>
    </xf>
    <xf numFmtId="49" fontId="47" fillId="0" borderId="0" xfId="0" applyNumberFormat="1" applyFont="1" applyBorder="1" applyAlignment="1">
      <alignment horizontal="center"/>
    </xf>
    <xf numFmtId="164" fontId="59" fillId="2" borderId="38" xfId="0" applyNumberFormat="1" applyFont="1" applyFill="1" applyBorder="1" applyAlignment="1" applyProtection="1">
      <alignment vertical="center" wrapText="1"/>
    </xf>
    <xf numFmtId="164" fontId="59" fillId="2" borderId="10" xfId="0" applyNumberFormat="1" applyFont="1" applyFill="1" applyBorder="1" applyAlignment="1" applyProtection="1">
      <alignment vertical="center" wrapText="1"/>
    </xf>
    <xf numFmtId="164" fontId="59" fillId="2" borderId="41" xfId="0" applyNumberFormat="1" applyFont="1" applyFill="1" applyBorder="1" applyAlignment="1" applyProtection="1">
      <alignment vertical="center" wrapText="1"/>
    </xf>
    <xf numFmtId="164" fontId="59" fillId="7" borderId="38" xfId="0" applyNumberFormat="1" applyFont="1" applyFill="1" applyBorder="1" applyAlignment="1" applyProtection="1">
      <alignment horizontal="center" vertical="center" wrapText="1"/>
      <protection hidden="1"/>
    </xf>
    <xf numFmtId="164" fontId="59" fillId="7" borderId="10" xfId="0" applyNumberFormat="1" applyFont="1" applyFill="1" applyBorder="1" applyAlignment="1" applyProtection="1">
      <alignment horizontal="center" vertical="center" wrapText="1"/>
      <protection hidden="1"/>
    </xf>
    <xf numFmtId="164" fontId="59" fillId="7" borderId="41" xfId="0" applyNumberFormat="1" applyFont="1" applyFill="1" applyBorder="1" applyAlignment="1" applyProtection="1">
      <alignment horizontal="center" vertical="center" wrapText="1"/>
      <protection hidden="1"/>
    </xf>
    <xf numFmtId="164" fontId="64" fillId="6" borderId="5" xfId="2" applyNumberFormat="1" applyFont="1" applyFill="1" applyBorder="1" applyProtection="1"/>
    <xf numFmtId="43" fontId="64" fillId="6" borderId="2" xfId="2" applyFont="1" applyFill="1" applyBorder="1" applyProtection="1"/>
    <xf numFmtId="43" fontId="64" fillId="6" borderId="3" xfId="2" applyFont="1" applyFill="1" applyBorder="1" applyProtection="1"/>
    <xf numFmtId="43" fontId="64" fillId="6" borderId="8" xfId="2" applyFont="1" applyFill="1" applyBorder="1" applyProtection="1"/>
    <xf numFmtId="43" fontId="64" fillId="6" borderId="6" xfId="2" applyFont="1" applyFill="1" applyBorder="1" applyProtection="1"/>
    <xf numFmtId="43" fontId="64" fillId="6" borderId="7" xfId="2" applyFont="1" applyFill="1" applyBorder="1" applyProtection="1"/>
    <xf numFmtId="164" fontId="45" fillId="2" borderId="10" xfId="0" applyNumberFormat="1" applyFont="1" applyFill="1" applyBorder="1" applyAlignment="1" applyProtection="1">
      <alignment horizontal="left"/>
    </xf>
    <xf numFmtId="164" fontId="45" fillId="2" borderId="41" xfId="0" applyNumberFormat="1" applyFont="1" applyFill="1" applyBorder="1" applyAlignment="1" applyProtection="1">
      <alignment horizontal="left"/>
    </xf>
    <xf numFmtId="164" fontId="53" fillId="2" borderId="0" xfId="0" applyNumberFormat="1" applyFont="1" applyFill="1" applyBorder="1" applyAlignment="1" applyProtection="1">
      <alignment horizontal="center" vertical="justify"/>
      <protection hidden="1"/>
    </xf>
    <xf numFmtId="43" fontId="48" fillId="4" borderId="2" xfId="2" applyFont="1" applyFill="1" applyBorder="1" applyAlignment="1" applyProtection="1">
      <alignment horizontal="center" vertical="center"/>
      <protection hidden="1"/>
    </xf>
    <xf numFmtId="43" fontId="48" fillId="4" borderId="3" xfId="2" applyFont="1" applyFill="1" applyBorder="1" applyAlignment="1" applyProtection="1">
      <alignment horizontal="center" vertical="center"/>
      <protection hidden="1"/>
    </xf>
    <xf numFmtId="43" fontId="48" fillId="4" borderId="6" xfId="2" applyFont="1" applyFill="1" applyBorder="1" applyAlignment="1" applyProtection="1">
      <alignment horizontal="center" vertical="center"/>
      <protection hidden="1"/>
    </xf>
    <xf numFmtId="43" fontId="48" fillId="4" borderId="7" xfId="2" applyFont="1" applyFill="1" applyBorder="1" applyAlignment="1" applyProtection="1">
      <alignment horizontal="center" vertical="center"/>
      <protection hidden="1"/>
    </xf>
    <xf numFmtId="164" fontId="63" fillId="2" borderId="6" xfId="0" applyNumberFormat="1" applyFont="1" applyFill="1" applyBorder="1" applyProtection="1"/>
    <xf numFmtId="43" fontId="48" fillId="6" borderId="9" xfId="2" applyFont="1" applyFill="1" applyBorder="1" applyAlignment="1" applyProtection="1">
      <alignment horizontal="center" vertical="center"/>
      <protection hidden="1"/>
    </xf>
    <xf numFmtId="164" fontId="56" fillId="6" borderId="5" xfId="0" applyNumberFormat="1" applyFont="1" applyFill="1" applyBorder="1" applyProtection="1">
      <protection hidden="1"/>
    </xf>
    <xf numFmtId="164" fontId="56" fillId="6" borderId="2" xfId="0" applyNumberFormat="1" applyFont="1" applyFill="1" applyBorder="1" applyProtection="1">
      <protection hidden="1"/>
    </xf>
    <xf numFmtId="164" fontId="56" fillId="6" borderId="3" xfId="0" applyNumberFormat="1" applyFont="1" applyFill="1" applyBorder="1" applyProtection="1">
      <protection hidden="1"/>
    </xf>
    <xf numFmtId="164" fontId="56" fillId="6" borderId="8" xfId="0" applyNumberFormat="1" applyFont="1" applyFill="1" applyBorder="1" applyProtection="1">
      <protection hidden="1"/>
    </xf>
    <xf numFmtId="164" fontId="56" fillId="6" borderId="6" xfId="0" applyNumberFormat="1" applyFont="1" applyFill="1" applyBorder="1" applyProtection="1">
      <protection hidden="1"/>
    </xf>
    <xf numFmtId="164" fontId="56" fillId="6" borderId="7" xfId="0" applyNumberFormat="1" applyFont="1" applyFill="1" applyBorder="1" applyProtection="1">
      <protection hidden="1"/>
    </xf>
    <xf numFmtId="14" fontId="58" fillId="6" borderId="9" xfId="0" applyNumberFormat="1" applyFont="1" applyFill="1" applyBorder="1" applyAlignment="1" applyProtection="1">
      <alignment horizontal="center"/>
      <protection hidden="1"/>
    </xf>
    <xf numFmtId="164" fontId="30" fillId="6" borderId="5" xfId="0" applyNumberFormat="1" applyFont="1" applyFill="1" applyBorder="1" applyAlignment="1" applyProtection="1">
      <alignment horizontal="center" vertical="center"/>
      <protection hidden="1"/>
    </xf>
    <xf numFmtId="164" fontId="30" fillId="6" borderId="2" xfId="0" applyNumberFormat="1" applyFont="1" applyFill="1" applyBorder="1" applyAlignment="1" applyProtection="1">
      <alignment horizontal="center" vertical="center"/>
      <protection hidden="1"/>
    </xf>
    <xf numFmtId="164" fontId="30" fillId="6" borderId="3" xfId="0" applyNumberFormat="1" applyFont="1" applyFill="1" applyBorder="1" applyAlignment="1" applyProtection="1">
      <alignment horizontal="center" vertical="center"/>
      <protection hidden="1"/>
    </xf>
    <xf numFmtId="164" fontId="30" fillId="6" borderId="8" xfId="0" applyNumberFormat="1" applyFont="1" applyFill="1" applyBorder="1" applyAlignment="1" applyProtection="1">
      <alignment horizontal="center" vertical="center"/>
      <protection hidden="1"/>
    </xf>
    <xf numFmtId="164" fontId="30" fillId="6" borderId="6" xfId="0" applyNumberFormat="1" applyFont="1" applyFill="1" applyBorder="1" applyAlignment="1" applyProtection="1">
      <alignment horizontal="center" vertical="center"/>
      <protection hidden="1"/>
    </xf>
    <xf numFmtId="164" fontId="30" fillId="6" borderId="7" xfId="0" applyNumberFormat="1" applyFont="1" applyFill="1" applyBorder="1" applyAlignment="1" applyProtection="1">
      <alignment horizontal="center" vertical="center"/>
      <protection hidden="1"/>
    </xf>
    <xf numFmtId="43" fontId="48" fillId="6" borderId="5" xfId="2" applyFont="1" applyFill="1" applyBorder="1" applyAlignment="1" applyProtection="1">
      <alignment horizontal="center" vertical="center"/>
      <protection hidden="1"/>
    </xf>
    <xf numFmtId="43" fontId="48" fillId="6" borderId="3" xfId="2" applyFont="1" applyFill="1" applyBorder="1" applyAlignment="1" applyProtection="1">
      <alignment horizontal="center" vertical="center"/>
      <protection hidden="1"/>
    </xf>
    <xf numFmtId="43" fontId="48" fillId="6" borderId="8" xfId="2" applyFont="1" applyFill="1" applyBorder="1" applyAlignment="1" applyProtection="1">
      <alignment horizontal="center" vertical="center"/>
      <protection hidden="1"/>
    </xf>
    <xf numFmtId="43" fontId="48" fillId="6" borderId="7" xfId="2" applyFont="1" applyFill="1" applyBorder="1" applyAlignment="1" applyProtection="1">
      <alignment horizontal="center" vertical="center"/>
      <protection hidden="1"/>
    </xf>
    <xf numFmtId="164" fontId="94" fillId="2" borderId="0" xfId="0" applyNumberFormat="1" applyFont="1" applyFill="1" applyBorder="1" applyProtection="1">
      <protection hidden="1"/>
    </xf>
    <xf numFmtId="164" fontId="94" fillId="2" borderId="4" xfId="0" applyNumberFormat="1" applyFont="1" applyFill="1" applyBorder="1" applyProtection="1">
      <protection hidden="1"/>
    </xf>
    <xf numFmtId="164" fontId="30" fillId="4" borderId="5" xfId="0" applyNumberFormat="1" applyFont="1" applyFill="1" applyBorder="1" applyAlignment="1" applyProtection="1">
      <alignment horizontal="center" vertical="center"/>
      <protection hidden="1"/>
    </xf>
    <xf numFmtId="164" fontId="30" fillId="4" borderId="2" xfId="0" applyNumberFormat="1" applyFont="1" applyFill="1" applyBorder="1" applyAlignment="1" applyProtection="1">
      <alignment horizontal="center" vertical="center"/>
      <protection hidden="1"/>
    </xf>
    <xf numFmtId="164" fontId="30" fillId="4" borderId="3" xfId="0" applyNumberFormat="1" applyFont="1" applyFill="1" applyBorder="1" applyAlignment="1" applyProtection="1">
      <alignment horizontal="center" vertical="center"/>
      <protection hidden="1"/>
    </xf>
    <xf numFmtId="164" fontId="30" fillId="4" borderId="8" xfId="0" applyNumberFormat="1" applyFont="1" applyFill="1" applyBorder="1" applyAlignment="1" applyProtection="1">
      <alignment horizontal="center" vertical="center"/>
      <protection hidden="1"/>
    </xf>
    <xf numFmtId="164" fontId="30" fillId="4" borderId="6" xfId="0" applyNumberFormat="1" applyFont="1" applyFill="1" applyBorder="1" applyAlignment="1" applyProtection="1">
      <alignment horizontal="center" vertical="center"/>
      <protection hidden="1"/>
    </xf>
    <xf numFmtId="164" fontId="30" fillId="4" borderId="7" xfId="0" applyNumberFormat="1" applyFont="1" applyFill="1" applyBorder="1" applyAlignment="1" applyProtection="1">
      <alignment horizontal="center" vertical="center"/>
      <protection hidden="1"/>
    </xf>
    <xf numFmtId="164" fontId="37" fillId="2" borderId="5" xfId="0" applyNumberFormat="1" applyFont="1" applyFill="1" applyBorder="1" applyAlignment="1" applyProtection="1">
      <alignment vertical="center"/>
      <protection hidden="1"/>
    </xf>
    <xf numFmtId="164" fontId="37" fillId="2" borderId="2" xfId="0" applyNumberFormat="1" applyFont="1" applyFill="1" applyBorder="1" applyAlignment="1" applyProtection="1">
      <alignment vertical="center"/>
      <protection hidden="1"/>
    </xf>
    <xf numFmtId="164" fontId="45" fillId="2" borderId="17" xfId="0" applyNumberFormat="1" applyFont="1" applyFill="1" applyBorder="1" applyAlignment="1" applyProtection="1">
      <alignment horizontal="center"/>
    </xf>
    <xf numFmtId="49" fontId="86" fillId="5" borderId="45" xfId="0" applyNumberFormat="1" applyFont="1" applyFill="1" applyBorder="1" applyProtection="1">
      <protection locked="0"/>
    </xf>
    <xf numFmtId="49" fontId="86" fillId="5" borderId="19" xfId="0" applyNumberFormat="1" applyFont="1" applyFill="1" applyBorder="1" applyProtection="1">
      <protection locked="0"/>
    </xf>
    <xf numFmtId="49" fontId="86" fillId="5" borderId="44" xfId="0" applyNumberFormat="1" applyFont="1" applyFill="1" applyBorder="1" applyProtection="1">
      <protection locked="0"/>
    </xf>
    <xf numFmtId="49" fontId="86" fillId="5" borderId="43" xfId="0" applyNumberFormat="1" applyFont="1" applyFill="1" applyBorder="1" applyProtection="1">
      <protection locked="0"/>
    </xf>
    <xf numFmtId="49" fontId="86" fillId="5" borderId="17" xfId="0" applyNumberFormat="1" applyFont="1" applyFill="1" applyBorder="1" applyProtection="1">
      <protection locked="0"/>
    </xf>
    <xf numFmtId="49" fontId="86" fillId="5" borderId="42" xfId="0" applyNumberFormat="1" applyFont="1" applyFill="1" applyBorder="1" applyProtection="1">
      <protection locked="0"/>
    </xf>
    <xf numFmtId="49" fontId="86" fillId="5" borderId="61" xfId="0" applyNumberFormat="1" applyFont="1" applyFill="1" applyBorder="1" applyProtection="1">
      <protection locked="0"/>
    </xf>
    <xf numFmtId="49" fontId="86" fillId="5" borderId="62" xfId="0" applyNumberFormat="1" applyFont="1" applyFill="1" applyBorder="1" applyProtection="1">
      <protection locked="0"/>
    </xf>
    <xf numFmtId="49" fontId="86" fillId="5" borderId="63" xfId="0" applyNumberFormat="1" applyFont="1" applyFill="1" applyBorder="1" applyProtection="1">
      <protection locked="0"/>
    </xf>
    <xf numFmtId="164" fontId="30" fillId="5" borderId="61" xfId="0" applyNumberFormat="1" applyFont="1" applyFill="1" applyBorder="1" applyProtection="1">
      <protection locked="0"/>
    </xf>
    <xf numFmtId="164" fontId="30" fillId="5" borderId="62" xfId="0" applyNumberFormat="1" applyFont="1" applyFill="1" applyBorder="1" applyProtection="1">
      <protection locked="0"/>
    </xf>
    <xf numFmtId="164" fontId="30" fillId="5" borderId="63" xfId="0" applyNumberFormat="1" applyFont="1" applyFill="1" applyBorder="1" applyProtection="1">
      <protection locked="0"/>
    </xf>
    <xf numFmtId="164" fontId="63" fillId="2" borderId="19" xfId="0" applyNumberFormat="1" applyFont="1" applyFill="1" applyBorder="1" applyAlignment="1" applyProtection="1">
      <alignment horizontal="left"/>
      <protection hidden="1"/>
    </xf>
    <xf numFmtId="171" fontId="30" fillId="6" borderId="45" xfId="0" applyNumberFormat="1" applyFont="1" applyFill="1" applyBorder="1" applyAlignment="1" applyProtection="1">
      <alignment horizontal="center"/>
      <protection hidden="1"/>
    </xf>
    <xf numFmtId="171" fontId="30" fillId="6" borderId="19" xfId="0" applyNumberFormat="1" applyFont="1" applyFill="1" applyBorder="1" applyAlignment="1" applyProtection="1">
      <alignment horizontal="center"/>
      <protection hidden="1"/>
    </xf>
    <xf numFmtId="171" fontId="30" fillId="6" borderId="44" xfId="0" applyNumberFormat="1" applyFont="1" applyFill="1" applyBorder="1" applyAlignment="1" applyProtection="1">
      <alignment horizontal="center"/>
      <protection hidden="1"/>
    </xf>
    <xf numFmtId="171" fontId="30" fillId="6" borderId="43" xfId="0" applyNumberFormat="1" applyFont="1" applyFill="1" applyBorder="1" applyAlignment="1" applyProtection="1">
      <alignment horizontal="center"/>
      <protection hidden="1"/>
    </xf>
    <xf numFmtId="171" fontId="30" fillId="6" borderId="17" xfId="0" applyNumberFormat="1" applyFont="1" applyFill="1" applyBorder="1" applyAlignment="1" applyProtection="1">
      <alignment horizontal="center"/>
      <protection hidden="1"/>
    </xf>
    <xf numFmtId="171" fontId="30" fillId="6" borderId="42" xfId="0" applyNumberFormat="1" applyFont="1" applyFill="1" applyBorder="1" applyAlignment="1" applyProtection="1">
      <alignment horizontal="center"/>
      <protection hidden="1"/>
    </xf>
    <xf numFmtId="164" fontId="58" fillId="6" borderId="45" xfId="0" applyNumberFormat="1" applyFont="1" applyFill="1" applyBorder="1" applyAlignment="1" applyProtection="1">
      <alignment horizontal="center"/>
      <protection hidden="1"/>
    </xf>
    <xf numFmtId="164" fontId="58" fillId="6" borderId="19" xfId="0" applyNumberFormat="1" applyFont="1" applyFill="1" applyBorder="1" applyAlignment="1" applyProtection="1">
      <alignment horizontal="center"/>
      <protection hidden="1"/>
    </xf>
    <xf numFmtId="164" fontId="58" fillId="6" borderId="44" xfId="0" applyNumberFormat="1" applyFont="1" applyFill="1" applyBorder="1" applyAlignment="1" applyProtection="1">
      <alignment horizontal="center"/>
      <protection hidden="1"/>
    </xf>
    <xf numFmtId="164" fontId="58" fillId="6" borderId="43" xfId="0" applyNumberFormat="1" applyFont="1" applyFill="1" applyBorder="1" applyAlignment="1" applyProtection="1">
      <alignment horizontal="center"/>
      <protection hidden="1"/>
    </xf>
    <xf numFmtId="164" fontId="58" fillId="6" borderId="17" xfId="0" applyNumberFormat="1" applyFont="1" applyFill="1" applyBorder="1" applyAlignment="1" applyProtection="1">
      <alignment horizontal="center"/>
      <protection hidden="1"/>
    </xf>
    <xf numFmtId="164" fontId="58" fillId="6" borderId="42" xfId="0" applyNumberFormat="1" applyFont="1" applyFill="1" applyBorder="1" applyAlignment="1" applyProtection="1">
      <alignment horizontal="center"/>
      <protection hidden="1"/>
    </xf>
    <xf numFmtId="49" fontId="47" fillId="4" borderId="9" xfId="0" applyNumberFormat="1" applyFont="1" applyFill="1" applyBorder="1" applyAlignment="1">
      <alignment horizontal="center" textRotation="90"/>
    </xf>
    <xf numFmtId="49" fontId="47" fillId="4" borderId="0" xfId="0" applyNumberFormat="1" applyFont="1" applyFill="1" applyBorder="1" applyAlignment="1">
      <alignment horizontal="right"/>
    </xf>
    <xf numFmtId="164" fontId="47" fillId="4" borderId="0" xfId="0" applyFont="1" applyFill="1" applyBorder="1" applyAlignment="1">
      <alignment textRotation="90"/>
    </xf>
    <xf numFmtId="164" fontId="47" fillId="3" borderId="38" xfId="2" applyNumberFormat="1" applyFont="1" applyFill="1" applyBorder="1" applyAlignment="1">
      <alignment horizontal="center"/>
    </xf>
    <xf numFmtId="164" fontId="47" fillId="3" borderId="10" xfId="2" applyNumberFormat="1" applyFont="1" applyFill="1" applyBorder="1" applyAlignment="1">
      <alignment horizontal="center"/>
    </xf>
    <xf numFmtId="164" fontId="47" fillId="3" borderId="41" xfId="2" applyNumberFormat="1" applyFont="1" applyFill="1" applyBorder="1" applyAlignment="1">
      <alignment horizontal="center"/>
    </xf>
    <xf numFmtId="164" fontId="63" fillId="2" borderId="19" xfId="0" applyNumberFormat="1" applyFont="1" applyFill="1" applyBorder="1" applyAlignment="1" applyProtection="1">
      <alignment horizontal="center"/>
      <protection hidden="1"/>
    </xf>
    <xf numFmtId="49" fontId="47" fillId="4" borderId="0" xfId="0" applyNumberFormat="1" applyFont="1" applyFill="1" applyBorder="1" applyAlignment="1">
      <alignment horizontal="center" textRotation="90"/>
    </xf>
    <xf numFmtId="49" fontId="47" fillId="4" borderId="0" xfId="0" quotePrefix="1" applyNumberFormat="1" applyFont="1" applyFill="1" applyBorder="1" applyAlignment="1">
      <alignment horizontal="right"/>
    </xf>
    <xf numFmtId="14" fontId="30" fillId="2" borderId="0" xfId="0" applyNumberFormat="1" applyFont="1" applyFill="1" applyBorder="1" applyAlignment="1" applyProtection="1">
      <alignment horizontal="center" vertical="justify"/>
      <protection hidden="1"/>
    </xf>
    <xf numFmtId="164" fontId="45" fillId="2" borderId="2" xfId="0" applyNumberFormat="1" applyFont="1" applyFill="1" applyBorder="1" applyAlignment="1" applyProtection="1">
      <alignment horizontal="left"/>
      <protection hidden="1"/>
    </xf>
    <xf numFmtId="164" fontId="45" fillId="2" borderId="3" xfId="0" applyNumberFormat="1" applyFont="1" applyFill="1" applyBorder="1" applyAlignment="1" applyProtection="1">
      <alignment horizontal="left"/>
      <protection hidden="1"/>
    </xf>
    <xf numFmtId="49" fontId="56" fillId="6" borderId="45" xfId="2" quotePrefix="1" applyNumberFormat="1" applyFont="1" applyFill="1" applyBorder="1" applyProtection="1">
      <protection hidden="1"/>
    </xf>
    <xf numFmtId="49" fontId="56" fillId="6" borderId="19" xfId="2" applyNumberFormat="1" applyFont="1" applyFill="1" applyBorder="1" applyProtection="1">
      <protection hidden="1"/>
    </xf>
    <xf numFmtId="49" fontId="56" fillId="6" borderId="44" xfId="2" applyNumberFormat="1" applyFont="1" applyFill="1" applyBorder="1" applyProtection="1">
      <protection hidden="1"/>
    </xf>
    <xf numFmtId="49" fontId="56" fillId="6" borderId="43" xfId="2" applyNumberFormat="1" applyFont="1" applyFill="1" applyBorder="1" applyProtection="1">
      <protection hidden="1"/>
    </xf>
    <xf numFmtId="49" fontId="56" fillId="6" borderId="17" xfId="2" applyNumberFormat="1" applyFont="1" applyFill="1" applyBorder="1" applyProtection="1">
      <protection hidden="1"/>
    </xf>
    <xf numFmtId="49" fontId="56" fillId="6" borderId="42" xfId="2" applyNumberFormat="1" applyFont="1" applyFill="1" applyBorder="1" applyProtection="1">
      <protection hidden="1"/>
    </xf>
    <xf numFmtId="14" fontId="30" fillId="5" borderId="38" xfId="0" applyNumberFormat="1" applyFont="1" applyFill="1" applyBorder="1" applyAlignment="1" applyProtection="1">
      <alignment horizontal="center" vertical="center"/>
      <protection locked="0"/>
    </xf>
    <xf numFmtId="14" fontId="30" fillId="5" borderId="10" xfId="0" applyNumberFormat="1" applyFont="1" applyFill="1" applyBorder="1" applyAlignment="1" applyProtection="1">
      <alignment horizontal="center" vertical="center"/>
      <protection locked="0"/>
    </xf>
    <xf numFmtId="164" fontId="59" fillId="2" borderId="1" xfId="0" applyNumberFormat="1" applyFont="1" applyFill="1" applyBorder="1" applyAlignment="1" applyProtection="1">
      <alignment vertical="center"/>
    </xf>
    <xf numFmtId="164" fontId="59" fillId="2" borderId="0" xfId="0" applyNumberFormat="1" applyFont="1" applyFill="1" applyBorder="1" applyAlignment="1" applyProtection="1">
      <alignment vertical="center"/>
    </xf>
    <xf numFmtId="14" fontId="141" fillId="5" borderId="51" xfId="0" applyNumberFormat="1" applyFont="1" applyFill="1" applyBorder="1" applyAlignment="1" applyProtection="1">
      <alignment horizontal="center" vertical="center"/>
      <protection locked="0"/>
    </xf>
    <xf numFmtId="14" fontId="141" fillId="5" borderId="14" xfId="0" applyNumberFormat="1" applyFont="1" applyFill="1" applyBorder="1" applyAlignment="1" applyProtection="1">
      <alignment horizontal="center" vertical="center"/>
      <protection locked="0"/>
    </xf>
    <xf numFmtId="14" fontId="141" fillId="5" borderId="15" xfId="0" applyNumberFormat="1" applyFont="1" applyFill="1" applyBorder="1" applyAlignment="1" applyProtection="1">
      <alignment horizontal="center" vertical="center"/>
      <protection locked="0"/>
    </xf>
    <xf numFmtId="164" fontId="140" fillId="2" borderId="52" xfId="0" applyNumberFormat="1" applyFont="1" applyFill="1" applyBorder="1" applyAlignment="1" applyProtection="1">
      <alignment horizontal="left" vertical="center"/>
    </xf>
    <xf numFmtId="164" fontId="140" fillId="2" borderId="11" xfId="0" applyNumberFormat="1" applyFont="1" applyFill="1" applyBorder="1" applyAlignment="1" applyProtection="1">
      <alignment horizontal="left" vertical="center"/>
    </xf>
    <xf numFmtId="164" fontId="140" fillId="2" borderId="12" xfId="0" applyNumberFormat="1" applyFont="1" applyFill="1" applyBorder="1" applyAlignment="1" applyProtection="1">
      <alignment horizontal="left" vertical="center"/>
    </xf>
    <xf numFmtId="164" fontId="58" fillId="4" borderId="1" xfId="2" applyNumberFormat="1" applyFont="1" applyFill="1" applyBorder="1" applyAlignment="1" applyProtection="1">
      <alignment horizontal="center" vertical="center"/>
    </xf>
    <xf numFmtId="0" fontId="58" fillId="4" borderId="0" xfId="2" applyNumberFormat="1" applyFont="1" applyFill="1" applyBorder="1" applyAlignment="1" applyProtection="1">
      <alignment horizontal="center" vertical="center"/>
    </xf>
    <xf numFmtId="164" fontId="59" fillId="0" borderId="38" xfId="0" applyNumberFormat="1" applyFont="1" applyFill="1" applyBorder="1" applyAlignment="1" applyProtection="1">
      <alignment horizontal="center" vertical="center" wrapText="1"/>
      <protection hidden="1"/>
    </xf>
    <xf numFmtId="164" fontId="59" fillId="0" borderId="10" xfId="0" applyNumberFormat="1" applyFont="1" applyFill="1" applyBorder="1" applyAlignment="1" applyProtection="1">
      <alignment horizontal="center" vertical="center" wrapText="1"/>
      <protection hidden="1"/>
    </xf>
    <xf numFmtId="164" fontId="59" fillId="0" borderId="41" xfId="0" applyNumberFormat="1" applyFont="1" applyFill="1" applyBorder="1" applyAlignment="1" applyProtection="1">
      <alignment horizontal="center" vertical="center" wrapText="1"/>
      <protection hidden="1"/>
    </xf>
    <xf numFmtId="164" fontId="86" fillId="2" borderId="1" xfId="0" applyNumberFormat="1" applyFont="1" applyFill="1" applyBorder="1" applyAlignment="1" applyProtection="1">
      <alignment horizontal="right" vertical="center"/>
      <protection hidden="1"/>
    </xf>
    <xf numFmtId="164" fontId="86" fillId="2" borderId="0" xfId="0" applyNumberFormat="1" applyFont="1" applyFill="1" applyBorder="1" applyAlignment="1" applyProtection="1">
      <alignment horizontal="right" vertical="center"/>
      <protection hidden="1"/>
    </xf>
    <xf numFmtId="49" fontId="47" fillId="4" borderId="0" xfId="0" applyNumberFormat="1" applyFont="1" applyFill="1" applyBorder="1"/>
    <xf numFmtId="164" fontId="47" fillId="4" borderId="0" xfId="0" applyFont="1" applyFill="1" applyBorder="1"/>
    <xf numFmtId="170" fontId="49" fillId="4" borderId="0" xfId="2" applyNumberFormat="1" applyFont="1" applyFill="1" applyBorder="1" applyAlignment="1">
      <alignment horizontal="right"/>
    </xf>
    <xf numFmtId="43" fontId="47" fillId="4" borderId="0" xfId="2" applyFont="1" applyFill="1" applyBorder="1"/>
    <xf numFmtId="164" fontId="59" fillId="2" borderId="9" xfId="0" applyNumberFormat="1" applyFont="1" applyFill="1" applyBorder="1" applyAlignment="1" applyProtection="1">
      <alignment vertical="center"/>
    </xf>
    <xf numFmtId="43" fontId="47" fillId="4" borderId="0" xfId="2" applyFont="1" applyFill="1" applyBorder="1" applyAlignment="1">
      <alignment horizontal="center"/>
    </xf>
    <xf numFmtId="43" fontId="47" fillId="4" borderId="0" xfId="2" applyFont="1" applyFill="1" applyBorder="1" applyAlignment="1">
      <alignment horizontal="left"/>
    </xf>
    <xf numFmtId="170" fontId="51" fillId="4" borderId="0" xfId="2" applyNumberFormat="1" applyFont="1" applyFill="1" applyBorder="1" applyAlignment="1">
      <alignment horizontal="right"/>
    </xf>
    <xf numFmtId="170" fontId="50" fillId="4" borderId="0" xfId="2" applyNumberFormat="1" applyFont="1" applyFill="1" applyBorder="1" applyAlignment="1">
      <alignment horizontal="right"/>
    </xf>
    <xf numFmtId="170" fontId="52" fillId="4" borderId="0" xfId="2" applyNumberFormat="1" applyFont="1" applyFill="1" applyBorder="1" applyAlignment="1">
      <alignment horizontal="right"/>
    </xf>
    <xf numFmtId="170" fontId="39" fillId="4" borderId="0" xfId="2" applyNumberFormat="1" applyFont="1" applyFill="1" applyBorder="1" applyAlignment="1">
      <alignment horizontal="right"/>
    </xf>
    <xf numFmtId="43" fontId="38" fillId="4" borderId="0" xfId="2" applyFont="1" applyFill="1" applyBorder="1" applyAlignment="1">
      <alignment horizontal="center"/>
    </xf>
    <xf numFmtId="164" fontId="47" fillId="4" borderId="1" xfId="0" applyFont="1" applyFill="1" applyBorder="1"/>
    <xf numFmtId="170" fontId="51" fillId="4" borderId="41" xfId="2" applyNumberFormat="1" applyFont="1" applyFill="1" applyBorder="1" applyAlignment="1">
      <alignment horizontal="right"/>
    </xf>
    <xf numFmtId="170" fontId="51" fillId="4" borderId="9" xfId="2" applyNumberFormat="1" applyFont="1" applyFill="1" applyBorder="1" applyAlignment="1">
      <alignment horizontal="right"/>
    </xf>
    <xf numFmtId="43" fontId="47" fillId="4" borderId="0" xfId="2" applyFont="1" applyFill="1" applyBorder="1" applyAlignment="1">
      <alignment horizontal="right"/>
    </xf>
    <xf numFmtId="164" fontId="47" fillId="4" borderId="0" xfId="0" applyFont="1" applyFill="1"/>
    <xf numFmtId="170" fontId="47" fillId="4" borderId="0" xfId="2" applyNumberFormat="1" applyFont="1" applyFill="1" applyBorder="1" applyAlignment="1">
      <alignment horizontal="right"/>
    </xf>
    <xf numFmtId="170" fontId="47" fillId="4" borderId="9" xfId="2" applyNumberFormat="1" applyFont="1" applyFill="1" applyBorder="1" applyAlignment="1">
      <alignment horizontal="center"/>
    </xf>
    <xf numFmtId="164" fontId="59" fillId="2" borderId="9" xfId="0" applyNumberFormat="1" applyFont="1" applyFill="1" applyBorder="1" applyAlignment="1" applyProtection="1">
      <alignment vertical="center" wrapText="1"/>
      <protection hidden="1"/>
    </xf>
    <xf numFmtId="164" fontId="59" fillId="2" borderId="33" xfId="0" applyNumberFormat="1" applyFont="1" applyFill="1" applyBorder="1" applyAlignment="1" applyProtection="1">
      <alignment vertical="center" wrapText="1"/>
      <protection hidden="1"/>
    </xf>
    <xf numFmtId="164" fontId="59" fillId="2" borderId="8" xfId="0" applyNumberFormat="1" applyFont="1" applyFill="1" applyBorder="1" applyAlignment="1" applyProtection="1">
      <alignment vertical="center"/>
    </xf>
    <xf numFmtId="164" fontId="59" fillId="2" borderId="6" xfId="0" applyNumberFormat="1" applyFont="1" applyFill="1" applyBorder="1" applyAlignment="1" applyProtection="1">
      <alignment vertical="center"/>
    </xf>
    <xf numFmtId="164" fontId="59" fillId="2" borderId="7" xfId="0" applyNumberFormat="1" applyFont="1" applyFill="1" applyBorder="1" applyAlignment="1" applyProtection="1">
      <alignment vertical="center"/>
    </xf>
    <xf numFmtId="164" fontId="49" fillId="4" borderId="0" xfId="0" applyFont="1" applyFill="1" applyBorder="1" applyAlignment="1">
      <alignment horizontal="left" textRotation="90"/>
    </xf>
    <xf numFmtId="164" fontId="56" fillId="5" borderId="38" xfId="0" applyNumberFormat="1" applyFont="1" applyFill="1" applyBorder="1" applyAlignment="1" applyProtection="1">
      <alignment horizontal="center" vertical="center"/>
      <protection locked="0"/>
    </xf>
    <xf numFmtId="164" fontId="56" fillId="5" borderId="10" xfId="0" applyNumberFormat="1" applyFont="1" applyFill="1" applyBorder="1" applyAlignment="1" applyProtection="1">
      <alignment horizontal="center" vertical="center"/>
      <protection locked="0"/>
    </xf>
    <xf numFmtId="164" fontId="56" fillId="5" borderId="41" xfId="0" applyNumberFormat="1" applyFont="1" applyFill="1" applyBorder="1" applyAlignment="1" applyProtection="1">
      <alignment horizontal="center" vertical="center"/>
      <protection locked="0"/>
    </xf>
    <xf numFmtId="164" fontId="47" fillId="3" borderId="5" xfId="0" applyFont="1" applyFill="1" applyBorder="1"/>
    <xf numFmtId="164" fontId="47" fillId="3" borderId="2" xfId="0" applyFont="1" applyFill="1" applyBorder="1"/>
    <xf numFmtId="164" fontId="47" fillId="3" borderId="3" xfId="0" applyFont="1" applyFill="1" applyBorder="1"/>
    <xf numFmtId="169" fontId="47" fillId="3" borderId="20" xfId="2" applyNumberFormat="1" applyFont="1" applyFill="1" applyBorder="1" applyAlignment="1">
      <alignment horizontal="center"/>
    </xf>
    <xf numFmtId="164" fontId="47" fillId="4" borderId="9" xfId="0" applyFont="1" applyFill="1" applyBorder="1" applyAlignment="1">
      <alignment horizontal="center"/>
    </xf>
    <xf numFmtId="1" fontId="47" fillId="4" borderId="5" xfId="2" applyNumberFormat="1" applyFont="1" applyFill="1" applyBorder="1" applyAlignment="1">
      <alignment horizontal="center"/>
    </xf>
    <xf numFmtId="1" fontId="47" fillId="4" borderId="2" xfId="2" applyNumberFormat="1" applyFont="1" applyFill="1" applyBorder="1" applyAlignment="1">
      <alignment horizontal="center"/>
    </xf>
    <xf numFmtId="170" fontId="50" fillId="4" borderId="41" xfId="2" applyNumberFormat="1" applyFont="1" applyFill="1" applyBorder="1" applyAlignment="1">
      <alignment horizontal="right" wrapText="1"/>
    </xf>
    <xf numFmtId="170" fontId="50" fillId="4" borderId="9" xfId="2" applyNumberFormat="1" applyFont="1" applyFill="1" applyBorder="1" applyAlignment="1">
      <alignment horizontal="right" wrapText="1"/>
    </xf>
    <xf numFmtId="170" fontId="50" fillId="4" borderId="3" xfId="2" applyNumberFormat="1" applyFont="1" applyFill="1" applyBorder="1" applyAlignment="1">
      <alignment horizontal="right" wrapText="1"/>
    </xf>
    <xf numFmtId="170" fontId="50" fillId="4" borderId="20" xfId="2" applyNumberFormat="1" applyFont="1" applyFill="1" applyBorder="1" applyAlignment="1">
      <alignment horizontal="right" wrapText="1"/>
    </xf>
    <xf numFmtId="164" fontId="47" fillId="0" borderId="0" xfId="0" applyFont="1" applyBorder="1" applyAlignment="1">
      <alignment horizontal="left"/>
    </xf>
    <xf numFmtId="164" fontId="47" fillId="0" borderId="0" xfId="0" applyFont="1"/>
    <xf numFmtId="164" fontId="47" fillId="4" borderId="0" xfId="0" applyFont="1" applyFill="1" applyBorder="1" applyAlignment="1">
      <alignment horizontal="left"/>
    </xf>
    <xf numFmtId="164" fontId="47" fillId="4" borderId="0" xfId="0" applyFont="1" applyFill="1" applyBorder="1" applyAlignment="1">
      <alignment horizontal="center"/>
    </xf>
    <xf numFmtId="49" fontId="47" fillId="4" borderId="0" xfId="0" applyNumberFormat="1" applyFont="1" applyFill="1" applyBorder="1" applyAlignment="1">
      <alignment horizontal="left" textRotation="90"/>
    </xf>
    <xf numFmtId="49" fontId="47" fillId="4" borderId="0" xfId="2" applyNumberFormat="1" applyFont="1" applyFill="1" applyBorder="1" applyAlignment="1">
      <alignment horizontal="left"/>
    </xf>
    <xf numFmtId="164" fontId="59" fillId="2" borderId="53" xfId="0" applyNumberFormat="1" applyFont="1" applyFill="1" applyBorder="1" applyAlignment="1" applyProtection="1">
      <alignment horizontal="right" vertical="center"/>
    </xf>
    <xf numFmtId="164" fontId="59" fillId="2" borderId="2" xfId="0" applyNumberFormat="1" applyFont="1" applyFill="1" applyBorder="1" applyAlignment="1" applyProtection="1">
      <alignment horizontal="right" vertical="center"/>
    </xf>
    <xf numFmtId="164" fontId="59" fillId="2" borderId="3" xfId="0" applyNumberFormat="1" applyFont="1" applyFill="1" applyBorder="1" applyAlignment="1" applyProtection="1">
      <alignment horizontal="right" vertical="center"/>
    </xf>
    <xf numFmtId="0" fontId="48" fillId="4" borderId="0" xfId="0" applyNumberFormat="1" applyFont="1" applyFill="1" applyBorder="1" applyAlignment="1" applyProtection="1">
      <alignment horizontal="center"/>
      <protection hidden="1"/>
    </xf>
    <xf numFmtId="43" fontId="47" fillId="3" borderId="38" xfId="2" applyFont="1" applyFill="1" applyBorder="1" applyAlignment="1">
      <alignment horizontal="center"/>
    </xf>
    <xf numFmtId="43" fontId="47" fillId="3" borderId="10" xfId="2" applyFont="1" applyFill="1" applyBorder="1" applyAlignment="1">
      <alignment horizontal="center"/>
    </xf>
    <xf numFmtId="43" fontId="47" fillId="3" borderId="41" xfId="2" applyFont="1" applyFill="1" applyBorder="1" applyAlignment="1">
      <alignment horizontal="center"/>
    </xf>
    <xf numFmtId="170" fontId="35" fillId="3" borderId="9" xfId="2" applyNumberFormat="1" applyFont="1" applyFill="1" applyBorder="1" applyAlignment="1">
      <alignment horizontal="center"/>
    </xf>
    <xf numFmtId="43" fontId="47" fillId="3" borderId="9" xfId="2" applyFont="1" applyFill="1" applyBorder="1" applyAlignment="1">
      <alignment horizontal="center"/>
    </xf>
    <xf numFmtId="164" fontId="47" fillId="4" borderId="0" xfId="0" applyFont="1" applyFill="1" applyBorder="1" applyAlignment="1">
      <alignment horizontal="left" textRotation="90"/>
    </xf>
    <xf numFmtId="164" fontId="59" fillId="4" borderId="33" xfId="0" applyNumberFormat="1" applyFont="1" applyFill="1" applyBorder="1" applyAlignment="1" applyProtection="1">
      <alignment horizontal="center" vertical="center"/>
    </xf>
    <xf numFmtId="164" fontId="59" fillId="4" borderId="9" xfId="0" applyNumberFormat="1" applyFont="1" applyFill="1" applyBorder="1" applyAlignment="1" applyProtection="1">
      <alignment horizontal="center" vertical="center"/>
    </xf>
    <xf numFmtId="164" fontId="47" fillId="0" borderId="6" xfId="0" applyFont="1" applyBorder="1" applyAlignment="1">
      <alignment wrapText="1"/>
    </xf>
    <xf numFmtId="164" fontId="47" fillId="0" borderId="7" xfId="0" applyFont="1" applyBorder="1" applyAlignment="1">
      <alignment wrapText="1"/>
    </xf>
    <xf numFmtId="49" fontId="47" fillId="0" borderId="0" xfId="2" applyNumberFormat="1" applyFont="1" applyFill="1" applyBorder="1" applyAlignment="1">
      <alignment horizontal="center"/>
    </xf>
    <xf numFmtId="43" fontId="47" fillId="0" borderId="0" xfId="2" applyFont="1" applyFill="1" applyBorder="1" applyAlignment="1">
      <alignment horizontal="center"/>
    </xf>
    <xf numFmtId="49" fontId="47" fillId="4" borderId="0" xfId="2" applyNumberFormat="1" applyFont="1" applyFill="1" applyBorder="1" applyAlignment="1">
      <alignment horizontal="center"/>
    </xf>
    <xf numFmtId="164" fontId="47" fillId="0" borderId="0" xfId="0" applyFont="1" applyBorder="1"/>
    <xf numFmtId="43" fontId="71" fillId="2" borderId="0" xfId="2" applyFont="1" applyFill="1" applyBorder="1" applyProtection="1">
      <protection hidden="1"/>
    </xf>
    <xf numFmtId="164" fontId="48" fillId="6" borderId="14" xfId="0" applyNumberFormat="1" applyFont="1" applyFill="1" applyBorder="1" applyAlignment="1" applyProtection="1">
      <alignment horizontal="center" vertical="center"/>
    </xf>
    <xf numFmtId="164" fontId="48" fillId="2" borderId="14" xfId="0" applyNumberFormat="1" applyFont="1" applyFill="1" applyBorder="1" applyAlignment="1" applyProtection="1">
      <alignment horizontal="center" vertical="center"/>
      <protection hidden="1"/>
    </xf>
    <xf numFmtId="164" fontId="30" fillId="0" borderId="38" xfId="0" applyFont="1" applyFill="1" applyBorder="1" applyAlignment="1" applyProtection="1">
      <alignment horizontal="center" vertical="center" wrapText="1"/>
    </xf>
    <xf numFmtId="164" fontId="30" fillId="0" borderId="10" xfId="0" applyFont="1" applyFill="1" applyBorder="1" applyAlignment="1" applyProtection="1">
      <alignment horizontal="center" vertical="center" wrapText="1"/>
    </xf>
    <xf numFmtId="164" fontId="30" fillId="0" borderId="41" xfId="0" applyFont="1" applyFill="1" applyBorder="1" applyAlignment="1" applyProtection="1">
      <alignment horizontal="center" vertical="center" wrapText="1"/>
    </xf>
    <xf numFmtId="164" fontId="59" fillId="8" borderId="54" xfId="0" applyNumberFormat="1" applyFont="1" applyFill="1" applyBorder="1" applyAlignment="1" applyProtection="1">
      <alignment horizontal="left" vertical="center"/>
    </xf>
    <xf numFmtId="164" fontId="59" fillId="8" borderId="55" xfId="0" applyNumberFormat="1" applyFont="1" applyFill="1" applyBorder="1" applyAlignment="1" applyProtection="1">
      <alignment horizontal="left" vertical="center"/>
    </xf>
    <xf numFmtId="164" fontId="59" fillId="8" borderId="56" xfId="0" applyNumberFormat="1" applyFont="1" applyFill="1" applyBorder="1" applyAlignment="1" applyProtection="1">
      <alignment horizontal="left" vertical="center"/>
    </xf>
    <xf numFmtId="164" fontId="55" fillId="0" borderId="0" xfId="0" applyFont="1" applyBorder="1" applyProtection="1"/>
    <xf numFmtId="164" fontId="58" fillId="0" borderId="52" xfId="0" applyFont="1" applyBorder="1" applyAlignment="1" applyProtection="1">
      <alignment horizontal="center" vertical="center" wrapText="1"/>
    </xf>
    <xf numFmtId="164" fontId="58" fillId="0" borderId="11" xfId="0" applyFont="1" applyBorder="1" applyAlignment="1" applyProtection="1">
      <alignment horizontal="center" vertical="center" wrapText="1"/>
    </xf>
    <xf numFmtId="164" fontId="58" fillId="0" borderId="12" xfId="0" applyFont="1" applyBorder="1" applyAlignment="1" applyProtection="1">
      <alignment horizontal="center" vertical="center" wrapText="1"/>
    </xf>
    <xf numFmtId="164" fontId="58" fillId="0" borderId="51" xfId="0" applyFont="1" applyBorder="1" applyAlignment="1" applyProtection="1">
      <alignment horizontal="center" vertical="center" wrapText="1"/>
    </xf>
    <xf numFmtId="164" fontId="58" fillId="0" borderId="14" xfId="0" applyFont="1" applyBorder="1" applyAlignment="1" applyProtection="1">
      <alignment horizontal="center" vertical="center" wrapText="1"/>
    </xf>
    <xf numFmtId="164" fontId="58" fillId="0" borderId="15" xfId="0" applyFont="1" applyBorder="1" applyAlignment="1" applyProtection="1">
      <alignment horizontal="center" vertical="center" wrapText="1"/>
    </xf>
    <xf numFmtId="164" fontId="106" fillId="0" borderId="5" xfId="0" applyFont="1" applyFill="1" applyBorder="1" applyProtection="1"/>
    <xf numFmtId="164" fontId="106" fillId="0" borderId="2" xfId="0" applyFont="1" applyFill="1" applyBorder="1" applyProtection="1"/>
    <xf numFmtId="164" fontId="106" fillId="0" borderId="0" xfId="0" applyFont="1" applyFill="1" applyBorder="1" applyProtection="1"/>
    <xf numFmtId="164" fontId="106" fillId="0" borderId="4" xfId="0" applyFont="1" applyFill="1" applyBorder="1" applyProtection="1"/>
    <xf numFmtId="49" fontId="57" fillId="0" borderId="5" xfId="0" applyNumberFormat="1" applyFont="1" applyFill="1" applyBorder="1" applyAlignment="1" applyProtection="1">
      <alignment horizontal="center" vertical="center"/>
    </xf>
    <xf numFmtId="49" fontId="57" fillId="0" borderId="2" xfId="0" applyNumberFormat="1" applyFont="1" applyFill="1" applyBorder="1" applyAlignment="1" applyProtection="1">
      <alignment horizontal="center" vertical="center"/>
    </xf>
    <xf numFmtId="49" fontId="57" fillId="0" borderId="3" xfId="0" applyNumberFormat="1" applyFont="1" applyFill="1" applyBorder="1" applyAlignment="1" applyProtection="1">
      <alignment horizontal="center" vertical="center"/>
    </xf>
    <xf numFmtId="49" fontId="57" fillId="0" borderId="8" xfId="0" applyNumberFormat="1" applyFont="1" applyFill="1" applyBorder="1" applyAlignment="1" applyProtection="1">
      <alignment horizontal="center" vertical="center"/>
    </xf>
    <xf numFmtId="49" fontId="57" fillId="0" borderId="6" xfId="0" applyNumberFormat="1" applyFont="1" applyFill="1" applyBorder="1" applyAlignment="1" applyProtection="1">
      <alignment horizontal="center" vertical="center"/>
    </xf>
    <xf numFmtId="49" fontId="57" fillId="0" borderId="7" xfId="0" applyNumberFormat="1" applyFont="1" applyFill="1" applyBorder="1" applyAlignment="1" applyProtection="1">
      <alignment horizontal="center" vertical="center"/>
    </xf>
    <xf numFmtId="164" fontId="105" fillId="0" borderId="1" xfId="0" applyFont="1" applyFill="1" applyBorder="1" applyAlignment="1" applyProtection="1">
      <alignment vertical="center"/>
    </xf>
    <xf numFmtId="164" fontId="105" fillId="0" borderId="0" xfId="0" applyFont="1" applyFill="1" applyBorder="1" applyAlignment="1" applyProtection="1">
      <alignment vertical="center"/>
    </xf>
    <xf numFmtId="164" fontId="105" fillId="0" borderId="4" xfId="0" applyFont="1" applyFill="1" applyBorder="1" applyAlignment="1" applyProtection="1">
      <alignment vertical="center"/>
    </xf>
    <xf numFmtId="164" fontId="132" fillId="5" borderId="38" xfId="0" applyFont="1" applyFill="1" applyBorder="1" applyAlignment="1" applyProtection="1">
      <alignment horizontal="center" vertical="center"/>
      <protection locked="0"/>
    </xf>
    <xf numFmtId="164" fontId="132" fillId="5" borderId="10" xfId="0" applyFont="1" applyFill="1" applyBorder="1" applyAlignment="1" applyProtection="1">
      <alignment horizontal="center" vertical="center"/>
      <protection locked="0"/>
    </xf>
    <xf numFmtId="164" fontId="132" fillId="5" borderId="41" xfId="0" applyFont="1" applyFill="1" applyBorder="1" applyAlignment="1" applyProtection="1">
      <alignment horizontal="center" vertical="center"/>
      <protection locked="0"/>
    </xf>
    <xf numFmtId="164" fontId="30" fillId="0" borderId="9" xfId="0" applyFont="1" applyFill="1" applyBorder="1" applyAlignment="1" applyProtection="1">
      <alignment vertical="center" wrapText="1"/>
    </xf>
    <xf numFmtId="164" fontId="104" fillId="0" borderId="39" xfId="0" applyFont="1" applyFill="1" applyBorder="1" applyAlignment="1" applyProtection="1">
      <alignment horizontal="center" vertical="top"/>
    </xf>
    <xf numFmtId="164" fontId="104" fillId="0" borderId="6" xfId="0" applyFont="1" applyFill="1" applyBorder="1" applyAlignment="1" applyProtection="1">
      <alignment horizontal="center" vertical="top"/>
    </xf>
    <xf numFmtId="164" fontId="104" fillId="0" borderId="7" xfId="0" applyFont="1" applyFill="1" applyBorder="1" applyAlignment="1" applyProtection="1">
      <alignment horizontal="center" vertical="top"/>
    </xf>
    <xf numFmtId="164" fontId="77" fillId="2" borderId="0" xfId="0" applyNumberFormat="1" applyFont="1" applyFill="1" applyBorder="1" applyAlignment="1" applyProtection="1">
      <alignment vertical="center" wrapText="1"/>
      <protection hidden="1"/>
    </xf>
    <xf numFmtId="170" fontId="76" fillId="2" borderId="0" xfId="2" applyNumberFormat="1" applyFont="1" applyFill="1" applyBorder="1" applyAlignment="1" applyProtection="1">
      <alignment horizontal="center" vertical="center"/>
      <protection hidden="1"/>
    </xf>
    <xf numFmtId="164" fontId="87" fillId="2" borderId="0" xfId="0" applyNumberFormat="1" applyFont="1" applyFill="1" applyBorder="1" applyAlignment="1" applyProtection="1">
      <alignment vertical="center" wrapText="1"/>
    </xf>
    <xf numFmtId="164" fontId="37" fillId="2" borderId="30" xfId="0" applyNumberFormat="1" applyFont="1" applyFill="1" applyBorder="1" applyAlignment="1" applyProtection="1">
      <alignment vertical="center"/>
      <protection hidden="1"/>
    </xf>
    <xf numFmtId="164" fontId="37" fillId="2" borderId="0" xfId="0" applyNumberFormat="1" applyFont="1" applyFill="1" applyBorder="1" applyAlignment="1" applyProtection="1">
      <alignment vertical="center"/>
      <protection hidden="1"/>
    </xf>
    <xf numFmtId="164" fontId="37" fillId="2" borderId="11" xfId="0" applyNumberFormat="1" applyFont="1" applyFill="1" applyBorder="1" applyAlignment="1" applyProtection="1">
      <alignment vertical="center"/>
      <protection hidden="1"/>
    </xf>
    <xf numFmtId="164" fontId="37" fillId="2" borderId="12" xfId="0" applyNumberFormat="1" applyFont="1" applyFill="1" applyBorder="1" applyAlignment="1" applyProtection="1">
      <alignment vertical="center"/>
      <protection hidden="1"/>
    </xf>
    <xf numFmtId="164" fontId="48" fillId="4" borderId="9" xfId="0" applyNumberFormat="1" applyFont="1" applyFill="1" applyBorder="1" applyAlignment="1" applyProtection="1">
      <alignment horizontal="center" vertical="center"/>
      <protection hidden="1"/>
    </xf>
    <xf numFmtId="164" fontId="63" fillId="2" borderId="17" xfId="0" applyNumberFormat="1" applyFont="1" applyFill="1" applyBorder="1" applyAlignment="1" applyProtection="1">
      <alignment horizontal="center"/>
      <protection hidden="1"/>
    </xf>
    <xf numFmtId="49" fontId="30" fillId="6" borderId="45" xfId="0" applyNumberFormat="1" applyFont="1" applyFill="1" applyBorder="1" applyProtection="1">
      <protection hidden="1"/>
    </xf>
    <xf numFmtId="49" fontId="30" fillId="6" borderId="19" xfId="0" applyNumberFormat="1" applyFont="1" applyFill="1" applyBorder="1" applyProtection="1">
      <protection hidden="1"/>
    </xf>
    <xf numFmtId="49" fontId="30" fillId="6" borderId="44" xfId="0" applyNumberFormat="1" applyFont="1" applyFill="1" applyBorder="1" applyProtection="1">
      <protection hidden="1"/>
    </xf>
    <xf numFmtId="49" fontId="30" fillId="6" borderId="43" xfId="0" applyNumberFormat="1" applyFont="1" applyFill="1" applyBorder="1" applyProtection="1">
      <protection hidden="1"/>
    </xf>
    <xf numFmtId="49" fontId="30" fillId="6" borderId="17" xfId="0" applyNumberFormat="1" applyFont="1" applyFill="1" applyBorder="1" applyProtection="1">
      <protection hidden="1"/>
    </xf>
    <xf numFmtId="49" fontId="30" fillId="6" borderId="42" xfId="0" applyNumberFormat="1" applyFont="1" applyFill="1" applyBorder="1" applyProtection="1">
      <protection hidden="1"/>
    </xf>
    <xf numFmtId="164" fontId="48" fillId="5" borderId="14" xfId="0" applyNumberFormat="1" applyFont="1" applyFill="1" applyBorder="1" applyAlignment="1" applyProtection="1">
      <alignment horizontal="center" vertical="center"/>
      <protection locked="0"/>
    </xf>
    <xf numFmtId="164" fontId="59" fillId="5" borderId="14" xfId="0" applyNumberFormat="1" applyFont="1" applyFill="1" applyBorder="1" applyAlignment="1" applyProtection="1">
      <alignment vertical="center"/>
      <protection locked="0"/>
    </xf>
    <xf numFmtId="164" fontId="45" fillId="2" borderId="10" xfId="0" applyNumberFormat="1" applyFont="1" applyFill="1" applyBorder="1" applyProtection="1">
      <protection hidden="1"/>
    </xf>
    <xf numFmtId="164" fontId="63" fillId="2" borderId="6" xfId="0" applyNumberFormat="1" applyFont="1" applyFill="1" applyBorder="1" applyAlignment="1" applyProtection="1">
      <alignment horizontal="left"/>
      <protection hidden="1"/>
    </xf>
    <xf numFmtId="49" fontId="64" fillId="6" borderId="45" xfId="0" applyNumberFormat="1" applyFont="1" applyFill="1" applyBorder="1" applyProtection="1">
      <protection hidden="1"/>
    </xf>
    <xf numFmtId="49" fontId="64" fillId="6" borderId="19" xfId="0" applyNumberFormat="1" applyFont="1" applyFill="1" applyBorder="1" applyProtection="1">
      <protection hidden="1"/>
    </xf>
    <xf numFmtId="49" fontId="64" fillId="6" borderId="44" xfId="0" applyNumberFormat="1" applyFont="1" applyFill="1" applyBorder="1" applyProtection="1">
      <protection hidden="1"/>
    </xf>
    <xf numFmtId="49" fontId="64" fillId="6" borderId="43" xfId="0" applyNumberFormat="1" applyFont="1" applyFill="1" applyBorder="1" applyProtection="1">
      <protection hidden="1"/>
    </xf>
    <xf numFmtId="49" fontId="64" fillId="6" borderId="17" xfId="0" applyNumberFormat="1" applyFont="1" applyFill="1" applyBorder="1" applyProtection="1">
      <protection hidden="1"/>
    </xf>
    <xf numFmtId="49" fontId="64" fillId="6" borderId="42" xfId="0" applyNumberFormat="1" applyFont="1" applyFill="1" applyBorder="1" applyProtection="1">
      <protection hidden="1"/>
    </xf>
    <xf numFmtId="164" fontId="48" fillId="2" borderId="14" xfId="0" applyNumberFormat="1" applyFont="1" applyFill="1" applyBorder="1" applyAlignment="1" applyProtection="1">
      <alignment horizontal="right"/>
      <protection hidden="1"/>
    </xf>
    <xf numFmtId="43" fontId="48" fillId="4" borderId="9" xfId="2" applyFont="1" applyFill="1" applyBorder="1" applyAlignment="1" applyProtection="1">
      <alignment horizontal="center" vertical="center"/>
      <protection hidden="1"/>
    </xf>
    <xf numFmtId="164" fontId="53" fillId="6" borderId="5" xfId="0" applyNumberFormat="1" applyFont="1" applyFill="1" applyBorder="1" applyAlignment="1" applyProtection="1">
      <alignment horizontal="center"/>
    </xf>
    <xf numFmtId="164" fontId="53" fillId="6" borderId="2" xfId="0" applyNumberFormat="1" applyFont="1" applyFill="1" applyBorder="1" applyAlignment="1" applyProtection="1">
      <alignment horizontal="center"/>
    </xf>
    <xf numFmtId="164" fontId="53" fillId="6" borderId="3" xfId="0" applyNumberFormat="1" applyFont="1" applyFill="1" applyBorder="1" applyAlignment="1" applyProtection="1">
      <alignment horizontal="center"/>
    </xf>
    <xf numFmtId="164" fontId="59" fillId="6" borderId="9" xfId="0" applyNumberFormat="1" applyFont="1" applyFill="1" applyBorder="1" applyProtection="1"/>
    <xf numFmtId="0" fontId="59" fillId="6" borderId="9" xfId="0" applyNumberFormat="1" applyFont="1" applyFill="1" applyBorder="1" applyProtection="1"/>
    <xf numFmtId="164" fontId="83" fillId="5" borderId="9" xfId="0" applyFont="1" applyFill="1" applyBorder="1" applyAlignment="1" applyProtection="1">
      <alignment horizontal="center" vertical="center" wrapText="1"/>
      <protection hidden="1"/>
    </xf>
    <xf numFmtId="49" fontId="91" fillId="5" borderId="47" xfId="0" applyNumberFormat="1" applyFont="1" applyFill="1" applyBorder="1" applyAlignment="1" applyProtection="1">
      <alignment horizontal="center" vertical="center"/>
      <protection locked="0"/>
    </xf>
    <xf numFmtId="49" fontId="92" fillId="5" borderId="10" xfId="0" applyNumberFormat="1" applyFont="1" applyFill="1" applyBorder="1" applyAlignment="1" applyProtection="1">
      <alignment horizontal="center" vertical="center"/>
      <protection locked="0"/>
    </xf>
    <xf numFmtId="49" fontId="92" fillId="5" borderId="41" xfId="0" applyNumberFormat="1" applyFont="1" applyFill="1" applyBorder="1" applyAlignment="1" applyProtection="1">
      <alignment horizontal="center" vertical="center"/>
      <protection locked="0"/>
    </xf>
    <xf numFmtId="164" fontId="60" fillId="2" borderId="30" xfId="0" applyNumberFormat="1" applyFont="1" applyFill="1" applyBorder="1" applyProtection="1"/>
    <xf numFmtId="164" fontId="60" fillId="2" borderId="0" xfId="0" applyNumberFormat="1" applyFont="1" applyFill="1" applyBorder="1" applyProtection="1"/>
    <xf numFmtId="49" fontId="99" fillId="2" borderId="0" xfId="2" applyNumberFormat="1" applyFont="1" applyFill="1" applyBorder="1" applyAlignment="1" applyProtection="1">
      <alignment horizontal="center" vertical="center" wrapText="1"/>
      <protection hidden="1"/>
    </xf>
    <xf numFmtId="14" fontId="30" fillId="5" borderId="64" xfId="0" applyNumberFormat="1" applyFont="1" applyFill="1" applyBorder="1" applyAlignment="1" applyProtection="1">
      <alignment horizontal="center" vertical="center"/>
      <protection locked="0"/>
    </xf>
    <xf numFmtId="14" fontId="30" fillId="5" borderId="57" xfId="0" applyNumberFormat="1" applyFont="1" applyFill="1" applyBorder="1" applyAlignment="1" applyProtection="1">
      <alignment horizontal="center" vertical="center"/>
      <protection locked="0"/>
    </xf>
    <xf numFmtId="14" fontId="30" fillId="5" borderId="58" xfId="0" applyNumberFormat="1" applyFont="1" applyFill="1" applyBorder="1" applyAlignment="1" applyProtection="1">
      <alignment horizontal="center" vertical="center"/>
      <protection locked="0"/>
    </xf>
    <xf numFmtId="164" fontId="80" fillId="5" borderId="38" xfId="0" applyNumberFormat="1" applyFont="1" applyFill="1" applyBorder="1" applyAlignment="1" applyProtection="1">
      <alignment horizontal="center" vertical="center"/>
    </xf>
    <xf numFmtId="164" fontId="80" fillId="5" borderId="10" xfId="0" applyNumberFormat="1" applyFont="1" applyFill="1" applyBorder="1" applyAlignment="1" applyProtection="1">
      <alignment horizontal="center" vertical="center"/>
    </xf>
    <xf numFmtId="164" fontId="80" fillId="5" borderId="41" xfId="0" applyNumberFormat="1" applyFont="1" applyFill="1" applyBorder="1" applyAlignment="1" applyProtection="1">
      <alignment horizontal="center" vertical="center"/>
    </xf>
    <xf numFmtId="43" fontId="63" fillId="2" borderId="6" xfId="2" applyFont="1" applyFill="1" applyBorder="1" applyAlignment="1" applyProtection="1">
      <alignment horizontal="left" wrapText="1"/>
      <protection hidden="1"/>
    </xf>
    <xf numFmtId="43" fontId="151" fillId="2" borderId="6" xfId="2" applyFont="1" applyFill="1" applyBorder="1" applyAlignment="1" applyProtection="1">
      <alignment horizontal="left" wrapText="1"/>
      <protection hidden="1"/>
    </xf>
    <xf numFmtId="164" fontId="60" fillId="2" borderId="5" xfId="0" applyNumberFormat="1" applyFont="1" applyFill="1" applyBorder="1" applyAlignment="1" applyProtection="1">
      <alignment horizontal="center"/>
    </xf>
    <xf numFmtId="164" fontId="60" fillId="2" borderId="2" xfId="0" applyNumberFormat="1" applyFont="1" applyFill="1" applyBorder="1" applyAlignment="1" applyProtection="1">
      <alignment horizontal="center"/>
    </xf>
    <xf numFmtId="164" fontId="0" fillId="2" borderId="1" xfId="0" applyFill="1" applyBorder="1" applyProtection="1"/>
    <xf numFmtId="164" fontId="0" fillId="2" borderId="0" xfId="0" applyFill="1" applyBorder="1" applyProtection="1"/>
    <xf numFmtId="164" fontId="0" fillId="2" borderId="4" xfId="0" applyFill="1" applyBorder="1" applyProtection="1"/>
    <xf numFmtId="164" fontId="82" fillId="2" borderId="0" xfId="0" applyNumberFormat="1" applyFont="1" applyFill="1" applyBorder="1" applyProtection="1">
      <protection hidden="1"/>
    </xf>
    <xf numFmtId="164" fontId="82" fillId="2" borderId="4" xfId="0" applyNumberFormat="1" applyFont="1" applyFill="1" applyBorder="1" applyProtection="1">
      <protection hidden="1"/>
    </xf>
    <xf numFmtId="49" fontId="58" fillId="5" borderId="45" xfId="0" applyNumberFormat="1" applyFont="1" applyFill="1" applyBorder="1" applyAlignment="1" applyProtection="1">
      <alignment horizontal="center"/>
      <protection locked="0"/>
    </xf>
    <xf numFmtId="49" fontId="58" fillId="5" borderId="19" xfId="0" applyNumberFormat="1" applyFont="1" applyFill="1" applyBorder="1" applyAlignment="1" applyProtection="1">
      <alignment horizontal="center"/>
      <protection locked="0"/>
    </xf>
    <xf numFmtId="49" fontId="58" fillId="5" borderId="44" xfId="0" applyNumberFormat="1" applyFont="1" applyFill="1" applyBorder="1" applyAlignment="1" applyProtection="1">
      <alignment horizontal="center"/>
      <protection locked="0"/>
    </xf>
    <xf numFmtId="49" fontId="58" fillId="5" borderId="43" xfId="0" applyNumberFormat="1" applyFont="1" applyFill="1" applyBorder="1" applyAlignment="1" applyProtection="1">
      <alignment horizontal="center"/>
      <protection locked="0"/>
    </xf>
    <xf numFmtId="49" fontId="58" fillId="5" borderId="17" xfId="0" applyNumberFormat="1" applyFont="1" applyFill="1" applyBorder="1" applyAlignment="1" applyProtection="1">
      <alignment horizontal="center"/>
      <protection locked="0"/>
    </xf>
    <xf numFmtId="49" fontId="58" fillId="5" borderId="42" xfId="0" applyNumberFormat="1" applyFont="1" applyFill="1" applyBorder="1" applyAlignment="1" applyProtection="1">
      <alignment horizontal="center"/>
      <protection locked="0"/>
    </xf>
    <xf numFmtId="164" fontId="64" fillId="7" borderId="5" xfId="0" applyNumberFormat="1" applyFont="1" applyFill="1" applyBorder="1" applyProtection="1">
      <protection locked="0"/>
    </xf>
    <xf numFmtId="0" fontId="64" fillId="7" borderId="2" xfId="0" applyNumberFormat="1" applyFont="1" applyFill="1" applyBorder="1" applyProtection="1">
      <protection locked="0"/>
    </xf>
    <xf numFmtId="0" fontId="64" fillId="7" borderId="3" xfId="0" applyNumberFormat="1" applyFont="1" applyFill="1" applyBorder="1" applyProtection="1">
      <protection locked="0"/>
    </xf>
    <xf numFmtId="0" fontId="64" fillId="7" borderId="8" xfId="0" applyNumberFormat="1" applyFont="1" applyFill="1" applyBorder="1" applyProtection="1">
      <protection locked="0"/>
    </xf>
    <xf numFmtId="0" fontId="64" fillId="7" borderId="6" xfId="0" applyNumberFormat="1" applyFont="1" applyFill="1" applyBorder="1" applyProtection="1">
      <protection locked="0"/>
    </xf>
    <xf numFmtId="0" fontId="64" fillId="7" borderId="7" xfId="0" applyNumberFormat="1" applyFont="1" applyFill="1" applyBorder="1" applyProtection="1">
      <protection locked="0"/>
    </xf>
    <xf numFmtId="14" fontId="97" fillId="2" borderId="0" xfId="0" applyNumberFormat="1" applyFont="1" applyFill="1" applyBorder="1" applyAlignment="1" applyProtection="1">
      <alignment vertical="center" wrapText="1"/>
      <protection locked="0"/>
    </xf>
    <xf numFmtId="43" fontId="89" fillId="2" borderId="0" xfId="2" applyFont="1" applyFill="1" applyBorder="1" applyAlignment="1" applyProtection="1">
      <alignment vertical="center" wrapText="1"/>
      <protection hidden="1"/>
    </xf>
    <xf numFmtId="14" fontId="58" fillId="5" borderId="5" xfId="0" applyNumberFormat="1" applyFont="1" applyFill="1" applyBorder="1" applyAlignment="1" applyProtection="1">
      <alignment horizontal="center"/>
      <protection locked="0"/>
    </xf>
    <xf numFmtId="14" fontId="58" fillId="5" borderId="2" xfId="0" applyNumberFormat="1" applyFont="1" applyFill="1" applyBorder="1" applyAlignment="1" applyProtection="1">
      <alignment horizontal="center"/>
      <protection locked="0"/>
    </xf>
    <xf numFmtId="14" fontId="58" fillId="5" borderId="3" xfId="0" applyNumberFormat="1" applyFont="1" applyFill="1" applyBorder="1" applyAlignment="1" applyProtection="1">
      <alignment horizontal="center"/>
      <protection locked="0"/>
    </xf>
    <xf numFmtId="14" fontId="58" fillId="5" borderId="8" xfId="0" applyNumberFormat="1" applyFont="1" applyFill="1" applyBorder="1" applyAlignment="1" applyProtection="1">
      <alignment horizontal="center"/>
      <protection locked="0"/>
    </xf>
    <xf numFmtId="14" fontId="58" fillId="5" borderId="6" xfId="0" applyNumberFormat="1" applyFont="1" applyFill="1" applyBorder="1" applyAlignment="1" applyProtection="1">
      <alignment horizontal="center"/>
      <protection locked="0"/>
    </xf>
    <xf numFmtId="14" fontId="58" fillId="5" borderId="7" xfId="0" applyNumberFormat="1" applyFont="1" applyFill="1" applyBorder="1" applyAlignment="1" applyProtection="1">
      <alignment horizontal="center"/>
      <protection locked="0"/>
    </xf>
    <xf numFmtId="164" fontId="59" fillId="4" borderId="5" xfId="0" applyNumberFormat="1" applyFont="1" applyFill="1" applyBorder="1" applyAlignment="1" applyProtection="1">
      <alignment horizontal="center" vertical="center"/>
      <protection hidden="1"/>
    </xf>
    <xf numFmtId="164" fontId="59" fillId="4" borderId="2" xfId="0" applyNumberFormat="1" applyFont="1" applyFill="1" applyBorder="1" applyAlignment="1" applyProtection="1">
      <alignment horizontal="center" vertical="center"/>
      <protection hidden="1"/>
    </xf>
    <xf numFmtId="164" fontId="59" fillId="4" borderId="3" xfId="0" applyNumberFormat="1" applyFont="1" applyFill="1" applyBorder="1" applyAlignment="1" applyProtection="1">
      <alignment horizontal="center" vertical="center"/>
      <protection hidden="1"/>
    </xf>
    <xf numFmtId="164" fontId="59" fillId="4" borderId="8" xfId="0" applyNumberFormat="1" applyFont="1" applyFill="1" applyBorder="1" applyAlignment="1" applyProtection="1">
      <alignment horizontal="center" vertical="center"/>
      <protection hidden="1"/>
    </xf>
    <xf numFmtId="164" fontId="59" fillId="4" borderId="6" xfId="0" applyNumberFormat="1" applyFont="1" applyFill="1" applyBorder="1" applyAlignment="1" applyProtection="1">
      <alignment horizontal="center" vertical="center"/>
      <protection hidden="1"/>
    </xf>
    <xf numFmtId="164" fontId="59" fillId="4" borderId="7" xfId="0" applyNumberFormat="1" applyFont="1" applyFill="1" applyBorder="1" applyAlignment="1" applyProtection="1">
      <alignment horizontal="center" vertical="center"/>
      <protection hidden="1"/>
    </xf>
    <xf numFmtId="164" fontId="63" fillId="2" borderId="59" xfId="0" applyNumberFormat="1" applyFont="1" applyFill="1" applyBorder="1" applyAlignment="1" applyProtection="1">
      <alignment horizontal="center"/>
    </xf>
    <xf numFmtId="164" fontId="63" fillId="2" borderId="60" xfId="0" applyNumberFormat="1" applyFont="1" applyFill="1" applyBorder="1" applyAlignment="1" applyProtection="1">
      <alignment horizontal="center"/>
    </xf>
    <xf numFmtId="164" fontId="60" fillId="2" borderId="13" xfId="0" applyNumberFormat="1" applyFont="1" applyFill="1" applyBorder="1" applyProtection="1"/>
    <xf numFmtId="164" fontId="48" fillId="4" borderId="24" xfId="0" applyFont="1" applyFill="1" applyBorder="1" applyAlignment="1" applyProtection="1">
      <alignment horizontal="center"/>
      <protection hidden="1"/>
    </xf>
    <xf numFmtId="43" fontId="48" fillId="4" borderId="5" xfId="2" applyFont="1" applyFill="1" applyBorder="1" applyAlignment="1" applyProtection="1">
      <alignment horizontal="center" vertical="center"/>
      <protection hidden="1"/>
    </xf>
    <xf numFmtId="43" fontId="48" fillId="4" borderId="8" xfId="2" applyFont="1" applyFill="1" applyBorder="1" applyAlignment="1" applyProtection="1">
      <alignment horizontal="center" vertical="center"/>
      <protection hidden="1"/>
    </xf>
    <xf numFmtId="43" fontId="89" fillId="2" borderId="0" xfId="2" applyFont="1" applyFill="1" applyBorder="1" applyAlignment="1" applyProtection="1">
      <alignment vertical="justify" wrapText="1"/>
      <protection hidden="1"/>
    </xf>
    <xf numFmtId="164" fontId="63" fillId="2" borderId="50" xfId="0" applyNumberFormat="1" applyFont="1" applyFill="1" applyBorder="1" applyProtection="1">
      <protection hidden="1"/>
    </xf>
    <xf numFmtId="164" fontId="63" fillId="2" borderId="19" xfId="0" applyNumberFormat="1" applyFont="1" applyFill="1" applyBorder="1" applyAlignment="1" applyProtection="1">
      <alignment horizontal="center"/>
    </xf>
    <xf numFmtId="164" fontId="77" fillId="2" borderId="0" xfId="0" applyFont="1" applyFill="1" applyBorder="1" applyAlignment="1" applyProtection="1">
      <alignment horizontal="right" vertical="justify"/>
      <protection hidden="1"/>
    </xf>
    <xf numFmtId="43" fontId="30" fillId="4" borderId="40" xfId="2" applyFont="1" applyFill="1" applyBorder="1" applyAlignment="1" applyProtection="1">
      <alignment horizontal="center" vertical="center"/>
      <protection hidden="1"/>
    </xf>
    <xf numFmtId="43" fontId="30" fillId="4" borderId="57" xfId="2" applyFont="1" applyFill="1" applyBorder="1" applyAlignment="1" applyProtection="1">
      <alignment horizontal="center" vertical="center"/>
      <protection hidden="1"/>
    </xf>
    <xf numFmtId="43" fontId="30" fillId="4" borderId="58" xfId="2" applyFont="1" applyFill="1" applyBorder="1" applyAlignment="1" applyProtection="1">
      <alignment horizontal="center" vertical="center"/>
      <protection hidden="1"/>
    </xf>
    <xf numFmtId="43" fontId="48" fillId="4" borderId="20" xfId="2" applyFont="1" applyFill="1" applyBorder="1" applyAlignment="1" applyProtection="1">
      <alignment horizontal="center" vertical="center"/>
      <protection hidden="1"/>
    </xf>
    <xf numFmtId="43" fontId="48" fillId="4" borderId="33" xfId="2" applyFont="1" applyFill="1" applyBorder="1" applyAlignment="1" applyProtection="1">
      <alignment horizontal="center" vertical="center"/>
      <protection hidden="1"/>
    </xf>
    <xf numFmtId="164" fontId="63" fillId="2" borderId="19" xfId="0" applyNumberFormat="1" applyFont="1" applyFill="1" applyBorder="1" applyAlignment="1" applyProtection="1">
      <alignment horizontal="center" vertical="top"/>
    </xf>
    <xf numFmtId="164" fontId="63" fillId="2" borderId="10" xfId="0" applyNumberFormat="1" applyFont="1" applyFill="1" applyBorder="1" applyProtection="1"/>
    <xf numFmtId="43" fontId="30" fillId="4" borderId="45" xfId="2" applyFont="1" applyFill="1" applyBorder="1" applyAlignment="1" applyProtection="1">
      <alignment horizontal="center" vertical="center"/>
      <protection hidden="1"/>
    </xf>
    <xf numFmtId="43" fontId="30" fillId="4" borderId="19" xfId="2" applyFont="1" applyFill="1" applyBorder="1" applyAlignment="1" applyProtection="1">
      <alignment horizontal="center" vertical="center"/>
      <protection hidden="1"/>
    </xf>
    <xf numFmtId="43" fontId="30" fillId="4" borderId="44" xfId="2" applyFont="1" applyFill="1" applyBorder="1" applyAlignment="1" applyProtection="1">
      <alignment horizontal="center" vertical="center"/>
      <protection hidden="1"/>
    </xf>
    <xf numFmtId="43" fontId="30" fillId="4" borderId="43" xfId="2" applyFont="1" applyFill="1" applyBorder="1" applyAlignment="1" applyProtection="1">
      <alignment horizontal="center" vertical="center"/>
      <protection hidden="1"/>
    </xf>
    <xf numFmtId="43" fontId="30" fillId="4" borderId="17" xfId="2" applyFont="1" applyFill="1" applyBorder="1" applyAlignment="1" applyProtection="1">
      <alignment horizontal="center" vertical="center"/>
      <protection hidden="1"/>
    </xf>
    <xf numFmtId="43" fontId="30" fillId="4" borderId="42" xfId="2" applyFont="1" applyFill="1" applyBorder="1" applyAlignment="1" applyProtection="1">
      <alignment horizontal="center" vertical="center"/>
      <protection hidden="1"/>
    </xf>
    <xf numFmtId="43" fontId="59" fillId="5" borderId="8" xfId="2" applyFont="1" applyFill="1" applyBorder="1" applyAlignment="1" applyProtection="1">
      <alignment horizontal="left" vertical="center"/>
      <protection locked="0"/>
    </xf>
    <xf numFmtId="43" fontId="59" fillId="5" borderId="6" xfId="2" applyFont="1" applyFill="1" applyBorder="1" applyAlignment="1" applyProtection="1">
      <alignment horizontal="left" vertical="center"/>
      <protection locked="0"/>
    </xf>
    <xf numFmtId="43" fontId="59" fillId="5" borderId="7" xfId="2" applyFont="1" applyFill="1" applyBorder="1" applyAlignment="1" applyProtection="1">
      <alignment horizontal="left" vertical="center"/>
      <protection locked="0"/>
    </xf>
    <xf numFmtId="164" fontId="59" fillId="2" borderId="6" xfId="0" applyNumberFormat="1" applyFont="1" applyFill="1" applyBorder="1" applyProtection="1"/>
    <xf numFmtId="164" fontId="59" fillId="2" borderId="7" xfId="0" applyNumberFormat="1" applyFont="1" applyFill="1" applyBorder="1" applyProtection="1"/>
    <xf numFmtId="164" fontId="58" fillId="2" borderId="0" xfId="0" applyFont="1" applyFill="1" applyBorder="1" applyAlignment="1" applyProtection="1">
      <alignment horizontal="center" vertical="justify"/>
      <protection hidden="1"/>
    </xf>
    <xf numFmtId="164" fontId="43" fillId="2" borderId="17" xfId="0" applyNumberFormat="1" applyFont="1" applyFill="1" applyBorder="1" applyAlignment="1" applyProtection="1">
      <alignment horizontal="left"/>
      <protection hidden="1"/>
    </xf>
    <xf numFmtId="164" fontId="64" fillId="4" borderId="48" xfId="0" applyNumberFormat="1" applyFont="1" applyFill="1" applyBorder="1" applyProtection="1">
      <protection hidden="1"/>
    </xf>
    <xf numFmtId="0" fontId="64" fillId="4" borderId="19" xfId="0" applyNumberFormat="1" applyFont="1" applyFill="1" applyBorder="1" applyProtection="1">
      <protection hidden="1"/>
    </xf>
    <xf numFmtId="0" fontId="64" fillId="4" borderId="44" xfId="0" applyNumberFormat="1" applyFont="1" applyFill="1" applyBorder="1" applyProtection="1">
      <protection hidden="1"/>
    </xf>
    <xf numFmtId="0" fontId="64" fillId="4" borderId="49" xfId="0" applyNumberFormat="1" applyFont="1" applyFill="1" applyBorder="1" applyProtection="1">
      <protection hidden="1"/>
    </xf>
    <xf numFmtId="0" fontId="64" fillId="4" borderId="17" xfId="0" applyNumberFormat="1" applyFont="1" applyFill="1" applyBorder="1" applyProtection="1">
      <protection hidden="1"/>
    </xf>
    <xf numFmtId="0" fontId="64" fillId="4" borderId="42" xfId="0" applyNumberFormat="1" applyFont="1" applyFill="1" applyBorder="1" applyProtection="1">
      <protection hidden="1"/>
    </xf>
    <xf numFmtId="164" fontId="30" fillId="5" borderId="38" xfId="0" applyNumberFormat="1" applyFont="1" applyFill="1" applyBorder="1" applyAlignment="1" applyProtection="1">
      <alignment horizontal="center" vertical="center"/>
    </xf>
    <xf numFmtId="0" fontId="30" fillId="5" borderId="10" xfId="0" applyNumberFormat="1" applyFont="1" applyFill="1" applyBorder="1" applyAlignment="1" applyProtection="1">
      <alignment horizontal="center" vertical="center"/>
    </xf>
    <xf numFmtId="0" fontId="30" fillId="5" borderId="41" xfId="0" applyNumberFormat="1" applyFont="1" applyFill="1" applyBorder="1" applyAlignment="1" applyProtection="1">
      <alignment horizontal="center" vertical="center"/>
    </xf>
    <xf numFmtId="168" fontId="47" fillId="0" borderId="1" xfId="2" applyNumberFormat="1" applyFont="1" applyBorder="1" applyAlignment="1">
      <alignment horizontal="center"/>
    </xf>
    <xf numFmtId="168" fontId="47" fillId="0" borderId="0" xfId="2" applyNumberFormat="1" applyFont="1" applyBorder="1" applyAlignment="1">
      <alignment horizontal="center"/>
    </xf>
    <xf numFmtId="164" fontId="59" fillId="5" borderId="5" xfId="0" applyNumberFormat="1" applyFont="1" applyFill="1" applyBorder="1" applyAlignment="1" applyProtection="1">
      <alignment horizontal="center" vertical="center" wrapText="1"/>
      <protection hidden="1"/>
    </xf>
    <xf numFmtId="164" fontId="59" fillId="5" borderId="2" xfId="0" applyNumberFormat="1" applyFont="1" applyFill="1" applyBorder="1" applyAlignment="1" applyProtection="1">
      <alignment horizontal="center" vertical="center" wrapText="1"/>
      <protection hidden="1"/>
    </xf>
    <xf numFmtId="164" fontId="59" fillId="5" borderId="10" xfId="0" applyNumberFormat="1" applyFont="1" applyFill="1" applyBorder="1" applyAlignment="1" applyProtection="1">
      <alignment horizontal="center" vertical="center" wrapText="1"/>
      <protection hidden="1"/>
    </xf>
    <xf numFmtId="164" fontId="59" fillId="5" borderId="41" xfId="0" applyNumberFormat="1" applyFont="1" applyFill="1" applyBorder="1" applyAlignment="1" applyProtection="1">
      <alignment horizontal="center" vertical="center" wrapText="1"/>
      <protection hidden="1"/>
    </xf>
    <xf numFmtId="164" fontId="48" fillId="2" borderId="14" xfId="0" applyNumberFormat="1" applyFont="1" applyFill="1" applyBorder="1" applyAlignment="1" applyProtection="1">
      <alignment horizontal="right" vertical="center"/>
      <protection hidden="1"/>
    </xf>
    <xf numFmtId="164" fontId="59" fillId="2" borderId="5" xfId="0" applyNumberFormat="1" applyFont="1" applyFill="1" applyBorder="1" applyAlignment="1" applyProtection="1">
      <alignment vertical="center"/>
      <protection hidden="1"/>
    </xf>
    <xf numFmtId="164" fontId="59" fillId="2" borderId="2" xfId="0" applyNumberFormat="1" applyFont="1" applyFill="1" applyBorder="1" applyAlignment="1" applyProtection="1">
      <alignment vertical="center"/>
      <protection hidden="1"/>
    </xf>
    <xf numFmtId="164" fontId="59" fillId="2" borderId="1" xfId="0" applyNumberFormat="1" applyFont="1" applyFill="1" applyBorder="1" applyAlignment="1" applyProtection="1">
      <alignment vertical="center"/>
      <protection hidden="1"/>
    </xf>
    <xf numFmtId="164" fontId="59" fillId="2" borderId="0" xfId="0" applyNumberFormat="1" applyFont="1" applyFill="1" applyBorder="1" applyAlignment="1" applyProtection="1">
      <alignment vertical="center"/>
      <protection hidden="1"/>
    </xf>
    <xf numFmtId="164" fontId="30" fillId="0" borderId="38" xfId="0" applyFont="1" applyFill="1" applyBorder="1" applyAlignment="1" applyProtection="1">
      <alignment horizontal="center" vertical="center" wrapText="1"/>
      <protection hidden="1"/>
    </xf>
    <xf numFmtId="164" fontId="30" fillId="0" borderId="10" xfId="0" applyFont="1" applyFill="1" applyBorder="1" applyAlignment="1" applyProtection="1">
      <alignment horizontal="center" vertical="center" wrapText="1"/>
      <protection hidden="1"/>
    </xf>
    <xf numFmtId="164" fontId="30" fillId="0" borderId="41" xfId="0" applyFont="1" applyFill="1" applyBorder="1" applyAlignment="1" applyProtection="1">
      <alignment horizontal="center" vertical="center" wrapText="1"/>
      <protection hidden="1"/>
    </xf>
    <xf numFmtId="164" fontId="62" fillId="2" borderId="0" xfId="2" applyNumberFormat="1" applyFont="1" applyFill="1" applyBorder="1" applyAlignment="1" applyProtection="1">
      <protection hidden="1"/>
    </xf>
    <xf numFmtId="43" fontId="62" fillId="2" borderId="0" xfId="2" applyFont="1" applyFill="1" applyBorder="1" applyAlignment="1" applyProtection="1">
      <protection hidden="1"/>
    </xf>
    <xf numFmtId="164" fontId="63" fillId="2" borderId="0" xfId="0" applyNumberFormat="1" applyFont="1" applyFill="1" applyBorder="1" applyAlignment="1" applyProtection="1">
      <alignment horizontal="center" wrapText="1"/>
    </xf>
    <xf numFmtId="164" fontId="63" fillId="2" borderId="4" xfId="0" applyNumberFormat="1" applyFont="1" applyFill="1" applyBorder="1" applyAlignment="1" applyProtection="1">
      <alignment horizontal="center" wrapText="1"/>
    </xf>
    <xf numFmtId="173" fontId="48" fillId="2" borderId="1" xfId="2" applyNumberFormat="1" applyFont="1" applyFill="1" applyBorder="1" applyAlignment="1" applyProtection="1">
      <alignment horizontal="center"/>
      <protection hidden="1"/>
    </xf>
    <xf numFmtId="43" fontId="48" fillId="2" borderId="0" xfId="2" applyFont="1" applyFill="1" applyBorder="1" applyAlignment="1" applyProtection="1">
      <alignment horizontal="center"/>
      <protection hidden="1"/>
    </xf>
    <xf numFmtId="43" fontId="30" fillId="4" borderId="5" xfId="2" applyFont="1" applyFill="1" applyBorder="1" applyAlignment="1" applyProtection="1">
      <alignment horizontal="center" vertical="center"/>
      <protection hidden="1"/>
    </xf>
    <xf numFmtId="43" fontId="30" fillId="4" borderId="2" xfId="2" applyFont="1" applyFill="1" applyBorder="1" applyAlignment="1" applyProtection="1">
      <alignment horizontal="center" vertical="center"/>
      <protection hidden="1"/>
    </xf>
    <xf numFmtId="43" fontId="30" fillId="4" borderId="3" xfId="2" applyFont="1" applyFill="1" applyBorder="1" applyAlignment="1" applyProtection="1">
      <alignment horizontal="center" vertical="center"/>
      <protection hidden="1"/>
    </xf>
    <xf numFmtId="43" fontId="30" fillId="4" borderId="8" xfId="2" applyFont="1" applyFill="1" applyBorder="1" applyAlignment="1" applyProtection="1">
      <alignment horizontal="center" vertical="center"/>
      <protection hidden="1"/>
    </xf>
    <xf numFmtId="43" fontId="30" fillId="4" borderId="6" xfId="2" applyFont="1" applyFill="1" applyBorder="1" applyAlignment="1" applyProtection="1">
      <alignment horizontal="center" vertical="center"/>
      <protection hidden="1"/>
    </xf>
    <xf numFmtId="43" fontId="30" fillId="4" borderId="7" xfId="2" applyFont="1" applyFill="1" applyBorder="1" applyAlignment="1" applyProtection="1">
      <alignment horizontal="center" vertical="center"/>
      <protection hidden="1"/>
    </xf>
    <xf numFmtId="43" fontId="48" fillId="4" borderId="45" xfId="2" applyFont="1" applyFill="1" applyBorder="1" applyAlignment="1" applyProtection="1">
      <alignment horizontal="center" vertical="center"/>
      <protection hidden="1"/>
    </xf>
    <xf numFmtId="43" fontId="48" fillId="4" borderId="19" xfId="2" applyFont="1" applyFill="1" applyBorder="1" applyAlignment="1" applyProtection="1">
      <alignment horizontal="center" vertical="center"/>
      <protection hidden="1"/>
    </xf>
    <xf numFmtId="43" fontId="48" fillId="4" borderId="44" xfId="2" applyFont="1" applyFill="1" applyBorder="1" applyAlignment="1" applyProtection="1">
      <alignment horizontal="center" vertical="center"/>
      <protection hidden="1"/>
    </xf>
    <xf numFmtId="43" fontId="48" fillId="4" borderId="43" xfId="2" applyFont="1" applyFill="1" applyBorder="1" applyAlignment="1" applyProtection="1">
      <alignment horizontal="center" vertical="center"/>
      <protection hidden="1"/>
    </xf>
    <xf numFmtId="43" fontId="48" fillId="4" borderId="17" xfId="2" applyFont="1" applyFill="1" applyBorder="1" applyAlignment="1" applyProtection="1">
      <alignment horizontal="center" vertical="center"/>
      <protection hidden="1"/>
    </xf>
    <xf numFmtId="43" fontId="48" fillId="4" borderId="42" xfId="2" applyFont="1" applyFill="1" applyBorder="1" applyAlignment="1" applyProtection="1">
      <alignment horizontal="center" vertical="center"/>
      <protection hidden="1"/>
    </xf>
    <xf numFmtId="164" fontId="60" fillId="2" borderId="17" xfId="0" applyNumberFormat="1" applyFont="1" applyFill="1" applyBorder="1" applyAlignment="1" applyProtection="1">
      <alignment horizontal="left"/>
    </xf>
    <xf numFmtId="164" fontId="96" fillId="2" borderId="0" xfId="0" applyFont="1" applyFill="1" applyBorder="1" applyAlignment="1" applyProtection="1">
      <alignment horizontal="center" vertical="justify"/>
    </xf>
    <xf numFmtId="0" fontId="59" fillId="5" borderId="9" xfId="2" applyNumberFormat="1" applyFont="1" applyFill="1" applyBorder="1" applyAlignment="1" applyProtection="1">
      <alignment horizontal="center"/>
      <protection locked="0"/>
    </xf>
    <xf numFmtId="49" fontId="59" fillId="5" borderId="8" xfId="0" applyNumberFormat="1" applyFont="1" applyFill="1" applyBorder="1" applyAlignment="1" applyProtection="1">
      <alignment horizontal="left" vertical="center"/>
      <protection locked="0"/>
    </xf>
    <xf numFmtId="49" fontId="59" fillId="5" borderId="6" xfId="0" applyNumberFormat="1" applyFont="1" applyFill="1" applyBorder="1" applyAlignment="1" applyProtection="1">
      <alignment horizontal="left" vertical="center"/>
      <protection locked="0"/>
    </xf>
    <xf numFmtId="49" fontId="59" fillId="5" borderId="7" xfId="0" applyNumberFormat="1" applyFont="1" applyFill="1" applyBorder="1" applyAlignment="1" applyProtection="1">
      <alignment horizontal="left" vertical="center"/>
      <protection locked="0"/>
    </xf>
    <xf numFmtId="43" fontId="30" fillId="4" borderId="9" xfId="2" applyFont="1" applyFill="1" applyBorder="1" applyAlignment="1" applyProtection="1">
      <alignment horizontal="center" vertical="center"/>
      <protection hidden="1"/>
    </xf>
    <xf numFmtId="164" fontId="30" fillId="5" borderId="45" xfId="0" applyNumberFormat="1" applyFont="1" applyFill="1" applyBorder="1" applyProtection="1">
      <protection locked="0"/>
    </xf>
    <xf numFmtId="164" fontId="30" fillId="5" borderId="19" xfId="0" applyNumberFormat="1" applyFont="1" applyFill="1" applyBorder="1" applyProtection="1">
      <protection locked="0"/>
    </xf>
    <xf numFmtId="164" fontId="30" fillId="5" borderId="44" xfId="0" applyNumberFormat="1" applyFont="1" applyFill="1" applyBorder="1" applyProtection="1">
      <protection locked="0"/>
    </xf>
    <xf numFmtId="164" fontId="30" fillId="5" borderId="43" xfId="0" applyNumberFormat="1" applyFont="1" applyFill="1" applyBorder="1" applyProtection="1">
      <protection locked="0"/>
    </xf>
    <xf numFmtId="164" fontId="30" fillId="5" borderId="17" xfId="0" applyNumberFormat="1" applyFont="1" applyFill="1" applyBorder="1" applyProtection="1">
      <protection locked="0"/>
    </xf>
    <xf numFmtId="164" fontId="30" fillId="5" borderId="42" xfId="0" applyNumberFormat="1" applyFont="1" applyFill="1" applyBorder="1" applyProtection="1">
      <protection locked="0"/>
    </xf>
    <xf numFmtId="164" fontId="97" fillId="2" borderId="46" xfId="0" applyNumberFormat="1" applyFont="1" applyFill="1" applyBorder="1" applyAlignment="1" applyProtection="1">
      <alignment horizontal="center" wrapText="1"/>
      <protection hidden="1"/>
    </xf>
    <xf numFmtId="164" fontId="97" fillId="2" borderId="11" xfId="0" applyNumberFormat="1" applyFont="1" applyFill="1" applyBorder="1" applyAlignment="1" applyProtection="1">
      <alignment horizontal="center" wrapText="1"/>
      <protection hidden="1"/>
    </xf>
    <xf numFmtId="164" fontId="97" fillId="2" borderId="1" xfId="0" applyNumberFormat="1" applyFont="1" applyFill="1" applyBorder="1" applyAlignment="1" applyProtection="1">
      <alignment horizontal="center" wrapText="1"/>
      <protection hidden="1"/>
    </xf>
    <xf numFmtId="164" fontId="97" fillId="2" borderId="0" xfId="0" applyNumberFormat="1" applyFont="1" applyFill="1" applyBorder="1" applyAlignment="1" applyProtection="1">
      <alignment horizontal="center" wrapText="1"/>
      <protection hidden="1"/>
    </xf>
    <xf numFmtId="164" fontId="98" fillId="2" borderId="0" xfId="0" applyNumberFormat="1" applyFont="1" applyFill="1" applyBorder="1" applyAlignment="1" applyProtection="1">
      <alignment vertical="center" wrapText="1"/>
    </xf>
    <xf numFmtId="164" fontId="59" fillId="2" borderId="1" xfId="0" applyNumberFormat="1" applyFont="1" applyFill="1" applyBorder="1" applyAlignment="1" applyProtection="1">
      <alignment horizontal="left"/>
    </xf>
    <xf numFmtId="164" fontId="59" fillId="2" borderId="0" xfId="0" applyNumberFormat="1" applyFont="1" applyFill="1" applyBorder="1" applyAlignment="1" applyProtection="1">
      <alignment horizontal="left"/>
    </xf>
    <xf numFmtId="164" fontId="59" fillId="2" borderId="8" xfId="0" applyNumberFormat="1" applyFont="1" applyFill="1" applyBorder="1" applyAlignment="1" applyProtection="1">
      <alignment horizontal="left"/>
    </xf>
    <xf numFmtId="164" fontId="59" fillId="2" borderId="6" xfId="0" applyNumberFormat="1" applyFont="1" applyFill="1" applyBorder="1" applyAlignment="1" applyProtection="1">
      <alignment horizontal="left"/>
    </xf>
    <xf numFmtId="164" fontId="60" fillId="2" borderId="10" xfId="0" applyNumberFormat="1" applyFont="1" applyFill="1" applyBorder="1" applyProtection="1"/>
    <xf numFmtId="49" fontId="95" fillId="2" borderId="1" xfId="2" applyNumberFormat="1" applyFont="1" applyFill="1" applyBorder="1" applyAlignment="1" applyProtection="1">
      <alignment horizontal="center" vertical="top" wrapText="1"/>
      <protection hidden="1"/>
    </xf>
    <xf numFmtId="49" fontId="95" fillId="2" borderId="0" xfId="2" applyNumberFormat="1" applyFont="1" applyFill="1" applyBorder="1" applyAlignment="1" applyProtection="1">
      <alignment horizontal="center" vertical="top" wrapText="1"/>
      <protection hidden="1"/>
    </xf>
    <xf numFmtId="164" fontId="63" fillId="2" borderId="11" xfId="0" applyNumberFormat="1" applyFont="1" applyFill="1" applyBorder="1" applyAlignment="1" applyProtection="1">
      <alignment horizontal="center" wrapText="1"/>
    </xf>
    <xf numFmtId="168" fontId="84" fillId="5" borderId="38" xfId="2" applyNumberFormat="1" applyFont="1" applyFill="1" applyBorder="1" applyAlignment="1" applyProtection="1">
      <alignment horizontal="center" vertical="center"/>
      <protection locked="0"/>
    </xf>
    <xf numFmtId="168" fontId="84" fillId="5" borderId="10" xfId="2" applyNumberFormat="1" applyFont="1" applyFill="1" applyBorder="1" applyAlignment="1" applyProtection="1">
      <alignment horizontal="center" vertical="center"/>
      <protection locked="0"/>
    </xf>
    <xf numFmtId="168" fontId="84" fillId="5" borderId="41" xfId="2" applyNumberFormat="1" applyFont="1" applyFill="1" applyBorder="1" applyAlignment="1" applyProtection="1">
      <alignment horizontal="center" vertical="center"/>
      <protection locked="0"/>
    </xf>
    <xf numFmtId="164" fontId="30" fillId="4" borderId="9" xfId="0" applyNumberFormat="1" applyFont="1" applyFill="1" applyBorder="1" applyAlignment="1" applyProtection="1">
      <alignment horizontal="center" vertical="center"/>
      <protection hidden="1"/>
    </xf>
    <xf numFmtId="164" fontId="59" fillId="2" borderId="5" xfId="0" applyNumberFormat="1" applyFont="1" applyFill="1" applyBorder="1" applyAlignment="1" applyProtection="1">
      <alignment vertical="center"/>
    </xf>
    <xf numFmtId="164" fontId="59" fillId="2" borderId="2" xfId="0" applyNumberFormat="1" applyFont="1" applyFill="1" applyBorder="1" applyAlignment="1" applyProtection="1">
      <alignment vertical="center"/>
    </xf>
    <xf numFmtId="164" fontId="64" fillId="5" borderId="5" xfId="0" applyNumberFormat="1" applyFont="1" applyFill="1" applyBorder="1" applyProtection="1">
      <protection locked="0"/>
    </xf>
    <xf numFmtId="0" fontId="64" fillId="5" borderId="2" xfId="0" applyNumberFormat="1" applyFont="1" applyFill="1" applyBorder="1" applyProtection="1">
      <protection locked="0"/>
    </xf>
    <xf numFmtId="0" fontId="64" fillId="5" borderId="3" xfId="0" applyNumberFormat="1" applyFont="1" applyFill="1" applyBorder="1" applyProtection="1">
      <protection locked="0"/>
    </xf>
    <xf numFmtId="0" fontId="64" fillId="5" borderId="8" xfId="0" applyNumberFormat="1" applyFont="1" applyFill="1" applyBorder="1" applyProtection="1">
      <protection locked="0"/>
    </xf>
    <xf numFmtId="0" fontId="64" fillId="5" borderId="6" xfId="0" applyNumberFormat="1" applyFont="1" applyFill="1" applyBorder="1" applyProtection="1">
      <protection locked="0"/>
    </xf>
    <xf numFmtId="0" fontId="64" fillId="5" borderId="7" xfId="0" applyNumberFormat="1" applyFont="1" applyFill="1" applyBorder="1" applyProtection="1">
      <protection locked="0"/>
    </xf>
    <xf numFmtId="0" fontId="116" fillId="4" borderId="47" xfId="5" applyFont="1" applyFill="1" applyBorder="1" applyAlignment="1" applyProtection="1">
      <alignment horizontal="center" wrapText="1"/>
      <protection hidden="1"/>
    </xf>
    <xf numFmtId="0" fontId="116" fillId="4" borderId="10" xfId="5" applyFont="1" applyFill="1" applyBorder="1" applyAlignment="1" applyProtection="1">
      <alignment horizontal="center" wrapText="1"/>
      <protection hidden="1"/>
    </xf>
    <xf numFmtId="0" fontId="116" fillId="4" borderId="41" xfId="5" applyFont="1" applyFill="1" applyBorder="1" applyAlignment="1" applyProtection="1">
      <alignment horizontal="center" wrapText="1"/>
      <protection hidden="1"/>
    </xf>
    <xf numFmtId="4" fontId="116" fillId="0" borderId="38" xfId="5" applyNumberFormat="1" applyFont="1" applyFill="1" applyBorder="1" applyAlignment="1" applyProtection="1">
      <alignment horizontal="center"/>
      <protection hidden="1"/>
    </xf>
    <xf numFmtId="4" fontId="116" fillId="0" borderId="10" xfId="5" applyNumberFormat="1" applyFont="1" applyFill="1" applyBorder="1" applyAlignment="1" applyProtection="1">
      <alignment horizontal="center"/>
      <protection hidden="1"/>
    </xf>
    <xf numFmtId="4" fontId="116" fillId="0" borderId="41" xfId="5" applyNumberFormat="1" applyFont="1" applyFill="1" applyBorder="1" applyAlignment="1" applyProtection="1">
      <alignment horizontal="center"/>
      <protection hidden="1"/>
    </xf>
    <xf numFmtId="4" fontId="116" fillId="12" borderId="38" xfId="5" applyNumberFormat="1" applyFont="1" applyFill="1" applyBorder="1" applyAlignment="1" applyProtection="1">
      <alignment horizontal="center"/>
      <protection hidden="1"/>
    </xf>
    <xf numFmtId="4" fontId="116" fillId="12" borderId="10" xfId="5" applyNumberFormat="1" applyFont="1" applyFill="1" applyBorder="1" applyAlignment="1" applyProtection="1">
      <alignment horizontal="center"/>
      <protection hidden="1"/>
    </xf>
    <xf numFmtId="4" fontId="116" fillId="12" borderId="41" xfId="5" applyNumberFormat="1" applyFont="1" applyFill="1" applyBorder="1" applyAlignment="1" applyProtection="1">
      <alignment horizontal="center"/>
      <protection hidden="1"/>
    </xf>
    <xf numFmtId="4" fontId="116" fillId="0" borderId="47" xfId="5" applyNumberFormat="1" applyFont="1" applyFill="1" applyBorder="1" applyAlignment="1" applyProtection="1">
      <alignment horizontal="center"/>
      <protection hidden="1"/>
    </xf>
    <xf numFmtId="166" fontId="116" fillId="0" borderId="38" xfId="5" applyNumberFormat="1" applyFont="1" applyFill="1" applyBorder="1" applyAlignment="1" applyProtection="1">
      <alignment horizontal="center"/>
      <protection hidden="1"/>
    </xf>
    <xf numFmtId="166" fontId="116" fillId="0" borderId="10" xfId="5" applyNumberFormat="1" applyFont="1" applyFill="1" applyBorder="1" applyAlignment="1" applyProtection="1">
      <alignment horizontal="center"/>
      <protection hidden="1"/>
    </xf>
    <xf numFmtId="166" fontId="116" fillId="0" borderId="65" xfId="5" applyNumberFormat="1" applyFont="1" applyFill="1" applyBorder="1" applyAlignment="1" applyProtection="1">
      <alignment horizontal="center"/>
      <protection hidden="1"/>
    </xf>
    <xf numFmtId="0" fontId="122" fillId="4" borderId="47" xfId="5" applyFont="1" applyFill="1" applyBorder="1" applyAlignment="1" applyProtection="1">
      <alignment horizontal="left" wrapText="1"/>
      <protection hidden="1"/>
    </xf>
    <xf numFmtId="0" fontId="122" fillId="4" borderId="10" xfId="5" applyFont="1" applyFill="1" applyBorder="1" applyAlignment="1" applyProtection="1">
      <alignment horizontal="left" wrapText="1"/>
      <protection hidden="1"/>
    </xf>
    <xf numFmtId="0" fontId="122" fillId="4" borderId="41" xfId="5" applyFont="1" applyFill="1" applyBorder="1" applyAlignment="1" applyProtection="1">
      <alignment horizontal="left" wrapText="1"/>
      <protection hidden="1"/>
    </xf>
    <xf numFmtId="166" fontId="116" fillId="5" borderId="38" xfId="5" applyNumberFormat="1" applyFont="1" applyFill="1" applyBorder="1" applyAlignment="1" applyProtection="1">
      <alignment horizontal="center" vertical="center"/>
      <protection locked="0"/>
    </xf>
    <xf numFmtId="166" fontId="116" fillId="5" borderId="10" xfId="5" applyNumberFormat="1" applyFont="1" applyFill="1" applyBorder="1" applyAlignment="1" applyProtection="1">
      <alignment horizontal="center" vertical="center"/>
      <protection locked="0"/>
    </xf>
    <xf numFmtId="166" fontId="116" fillId="5" borderId="65" xfId="5" applyNumberFormat="1" applyFont="1" applyFill="1" applyBorder="1" applyAlignment="1" applyProtection="1">
      <alignment horizontal="center" vertical="center"/>
      <protection locked="0"/>
    </xf>
    <xf numFmtId="0" fontId="144" fillId="5" borderId="47" xfId="5" applyFont="1" applyFill="1" applyBorder="1" applyAlignment="1" applyProtection="1">
      <alignment horizontal="left" vertical="center" wrapText="1"/>
      <protection hidden="1"/>
    </xf>
    <xf numFmtId="0" fontId="144" fillId="5" borderId="10" xfId="5" applyFont="1" applyFill="1" applyBorder="1" applyAlignment="1" applyProtection="1">
      <alignment horizontal="left" vertical="center" wrapText="1"/>
      <protection hidden="1"/>
    </xf>
    <xf numFmtId="164" fontId="145" fillId="5" borderId="10" xfId="0" applyFont="1" applyFill="1" applyBorder="1" applyAlignment="1">
      <alignment horizontal="left" vertical="center" wrapText="1"/>
    </xf>
    <xf numFmtId="164" fontId="145" fillId="5" borderId="10" xfId="0" applyFont="1" applyFill="1" applyBorder="1" applyAlignment="1">
      <alignment vertical="center" wrapText="1"/>
    </xf>
    <xf numFmtId="164" fontId="145" fillId="5" borderId="41" xfId="0" applyFont="1" applyFill="1" applyBorder="1" applyAlignment="1">
      <alignment vertical="center" wrapText="1"/>
    </xf>
    <xf numFmtId="0" fontId="122" fillId="10" borderId="47" xfId="5" applyFont="1" applyFill="1" applyBorder="1" applyAlignment="1" applyProtection="1">
      <alignment horizontal="center" vertical="center" wrapText="1"/>
      <protection hidden="1"/>
    </xf>
    <xf numFmtId="0" fontId="122" fillId="10" borderId="10" xfId="5" applyFont="1" applyFill="1" applyBorder="1" applyAlignment="1" applyProtection="1">
      <alignment horizontal="center" vertical="center" wrapText="1"/>
      <protection hidden="1"/>
    </xf>
    <xf numFmtId="0" fontId="122" fillId="10" borderId="41" xfId="5" applyFont="1" applyFill="1" applyBorder="1" applyAlignment="1" applyProtection="1">
      <alignment horizontal="center" vertical="center" wrapText="1"/>
      <protection hidden="1"/>
    </xf>
    <xf numFmtId="166" fontId="116" fillId="10" borderId="47" xfId="5" applyNumberFormat="1" applyFont="1" applyFill="1" applyBorder="1" applyAlignment="1" applyProtection="1">
      <alignment horizontal="center" vertical="center"/>
      <protection hidden="1"/>
    </xf>
    <xf numFmtId="0" fontId="116" fillId="10" borderId="10" xfId="5" applyFont="1" applyFill="1" applyBorder="1" applyAlignment="1" applyProtection="1">
      <alignment horizontal="center" vertical="center"/>
      <protection hidden="1"/>
    </xf>
    <xf numFmtId="0" fontId="116" fillId="10" borderId="65" xfId="5" applyFont="1" applyFill="1" applyBorder="1" applyAlignment="1" applyProtection="1">
      <alignment horizontal="center" vertical="center"/>
      <protection hidden="1"/>
    </xf>
    <xf numFmtId="43" fontId="116" fillId="10" borderId="38" xfId="2" applyFont="1" applyFill="1" applyBorder="1" applyAlignment="1" applyProtection="1">
      <alignment vertical="center"/>
      <protection locked="0"/>
    </xf>
    <xf numFmtId="43" fontId="116" fillId="10" borderId="10" xfId="2" applyFont="1" applyFill="1" applyBorder="1" applyAlignment="1" applyProtection="1">
      <alignment vertical="center"/>
      <protection locked="0"/>
    </xf>
    <xf numFmtId="43" fontId="116" fillId="10" borderId="65" xfId="2" applyFont="1" applyFill="1" applyBorder="1" applyAlignment="1" applyProtection="1">
      <alignment vertical="center"/>
      <protection locked="0"/>
    </xf>
    <xf numFmtId="43" fontId="116" fillId="10" borderId="38" xfId="2" applyFont="1" applyFill="1" applyBorder="1" applyAlignment="1" applyProtection="1">
      <alignment horizontal="center" vertical="center"/>
      <protection locked="0"/>
    </xf>
    <xf numFmtId="43" fontId="116" fillId="10" borderId="10" xfId="2" applyFont="1" applyFill="1" applyBorder="1" applyAlignment="1" applyProtection="1">
      <alignment horizontal="center" vertical="center"/>
      <protection locked="0"/>
    </xf>
    <xf numFmtId="43" fontId="116" fillId="10" borderId="65" xfId="2" applyFont="1" applyFill="1" applyBorder="1" applyAlignment="1" applyProtection="1">
      <alignment horizontal="center" vertical="center"/>
      <protection locked="0"/>
    </xf>
    <xf numFmtId="0" fontId="122" fillId="10" borderId="47" xfId="5" applyFont="1" applyFill="1" applyBorder="1" applyAlignment="1" applyProtection="1">
      <alignment horizontal="left" vertical="center" wrapText="1"/>
      <protection hidden="1"/>
    </xf>
    <xf numFmtId="0" fontId="122" fillId="10" borderId="10" xfId="5" applyFont="1" applyFill="1" applyBorder="1" applyAlignment="1" applyProtection="1">
      <alignment horizontal="left" vertical="center" wrapText="1"/>
      <protection hidden="1"/>
    </xf>
    <xf numFmtId="0" fontId="122" fillId="10" borderId="65" xfId="5" applyFont="1" applyFill="1" applyBorder="1" applyAlignment="1" applyProtection="1">
      <alignment horizontal="left" vertical="center" wrapText="1"/>
      <protection hidden="1"/>
    </xf>
    <xf numFmtId="0" fontId="126" fillId="0" borderId="53" xfId="5" applyFont="1" applyBorder="1" applyAlignment="1" applyProtection="1">
      <alignment horizontal="center" vertical="center"/>
      <protection hidden="1"/>
    </xf>
    <xf numFmtId="0" fontId="126" fillId="0" borderId="2" xfId="5" applyFont="1" applyBorder="1" applyAlignment="1" applyProtection="1">
      <alignment horizontal="center" vertical="center"/>
      <protection hidden="1"/>
    </xf>
    <xf numFmtId="0" fontId="126" fillId="0" borderId="3" xfId="5" applyFont="1" applyBorder="1" applyAlignment="1" applyProtection="1">
      <alignment horizontal="center" vertical="center"/>
      <protection hidden="1"/>
    </xf>
    <xf numFmtId="0" fontId="126" fillId="0" borderId="30" xfId="5" applyFont="1" applyBorder="1" applyAlignment="1" applyProtection="1">
      <alignment horizontal="center" vertical="center"/>
      <protection hidden="1"/>
    </xf>
    <xf numFmtId="0" fontId="126" fillId="0" borderId="0" xfId="5" applyFont="1" applyBorder="1" applyAlignment="1" applyProtection="1">
      <alignment horizontal="center" vertical="center"/>
      <protection hidden="1"/>
    </xf>
    <xf numFmtId="0" fontId="126" fillId="0" borderId="4" xfId="5" applyFont="1" applyBorder="1" applyAlignment="1" applyProtection="1">
      <alignment horizontal="center" vertical="center"/>
      <protection hidden="1"/>
    </xf>
    <xf numFmtId="4" fontId="116" fillId="12" borderId="47" xfId="5" applyNumberFormat="1" applyFont="1" applyFill="1" applyBorder="1" applyAlignment="1" applyProtection="1">
      <alignment horizontal="center" vertical="center"/>
      <protection hidden="1"/>
    </xf>
    <xf numFmtId="4" fontId="116" fillId="12" borderId="10" xfId="5" applyNumberFormat="1" applyFont="1" applyFill="1" applyBorder="1" applyAlignment="1" applyProtection="1">
      <alignment horizontal="center" vertical="center"/>
      <protection hidden="1"/>
    </xf>
    <xf numFmtId="4" fontId="116" fillId="12" borderId="41" xfId="5" applyNumberFormat="1" applyFont="1" applyFill="1" applyBorder="1" applyAlignment="1" applyProtection="1">
      <alignment horizontal="center" vertical="center"/>
      <protection hidden="1"/>
    </xf>
    <xf numFmtId="4" fontId="116" fillId="5" borderId="38" xfId="5" applyNumberFormat="1" applyFont="1" applyFill="1" applyBorder="1" applyAlignment="1" applyProtection="1">
      <alignment horizontal="center" vertical="center"/>
      <protection locked="0"/>
    </xf>
    <xf numFmtId="4" fontId="116" fillId="5" borderId="10" xfId="5" applyNumberFormat="1" applyFont="1" applyFill="1" applyBorder="1" applyAlignment="1" applyProtection="1">
      <alignment horizontal="center" vertical="center"/>
      <protection locked="0"/>
    </xf>
    <xf numFmtId="4" fontId="116" fillId="5" borderId="65" xfId="5" applyNumberFormat="1" applyFont="1" applyFill="1" applyBorder="1" applyAlignment="1" applyProtection="1">
      <alignment horizontal="center" vertical="center"/>
      <protection locked="0"/>
    </xf>
    <xf numFmtId="164" fontId="152" fillId="0" borderId="9" xfId="0" applyFont="1" applyBorder="1" applyAlignment="1">
      <alignment horizontal="left" vertical="center" wrapText="1"/>
    </xf>
    <xf numFmtId="43" fontId="116" fillId="12" borderId="38" xfId="5" applyNumberFormat="1" applyFont="1" applyFill="1" applyBorder="1" applyAlignment="1" applyProtection="1">
      <alignment horizontal="center" vertical="center"/>
      <protection hidden="1"/>
    </xf>
    <xf numFmtId="43" fontId="116" fillId="12" borderId="10" xfId="5" applyNumberFormat="1" applyFont="1" applyFill="1" applyBorder="1" applyAlignment="1" applyProtection="1">
      <alignment horizontal="center" vertical="center"/>
      <protection hidden="1"/>
    </xf>
    <xf numFmtId="43" fontId="116" fillId="12" borderId="65" xfId="5" applyNumberFormat="1" applyFont="1" applyFill="1" applyBorder="1" applyAlignment="1" applyProtection="1">
      <alignment horizontal="center" vertical="center"/>
      <protection hidden="1"/>
    </xf>
    <xf numFmtId="4" fontId="116" fillId="12" borderId="38" xfId="5" applyNumberFormat="1" applyFont="1" applyFill="1" applyBorder="1" applyAlignment="1" applyProtection="1">
      <alignment horizontal="center" vertical="center"/>
      <protection hidden="1"/>
    </xf>
    <xf numFmtId="0" fontId="122" fillId="0" borderId="30" xfId="5" applyFont="1" applyBorder="1" applyAlignment="1" applyProtection="1">
      <alignment horizontal="right" wrapText="1"/>
      <protection hidden="1"/>
    </xf>
    <xf numFmtId="0" fontId="122" fillId="0" borderId="0" xfId="5" applyFont="1" applyBorder="1" applyAlignment="1" applyProtection="1">
      <alignment horizontal="right" wrapText="1"/>
      <protection hidden="1"/>
    </xf>
    <xf numFmtId="165" fontId="116" fillId="11" borderId="0" xfId="5" applyNumberFormat="1" applyFont="1" applyFill="1" applyBorder="1" applyAlignment="1" applyProtection="1">
      <alignment horizontal="center"/>
      <protection hidden="1"/>
    </xf>
    <xf numFmtId="43" fontId="118" fillId="0" borderId="67" xfId="2" applyFont="1" applyBorder="1" applyAlignment="1" applyProtection="1">
      <alignment horizontal="center" wrapText="1"/>
      <protection hidden="1"/>
    </xf>
    <xf numFmtId="43" fontId="118" fillId="0" borderId="68" xfId="2" applyFont="1" applyBorder="1" applyAlignment="1" applyProtection="1">
      <alignment horizontal="center" wrapText="1"/>
      <protection hidden="1"/>
    </xf>
    <xf numFmtId="43" fontId="118" fillId="0" borderId="69" xfId="2" applyFont="1" applyBorder="1" applyAlignment="1" applyProtection="1">
      <alignment horizontal="center" wrapText="1"/>
      <protection hidden="1"/>
    </xf>
    <xf numFmtId="0" fontId="122" fillId="0" borderId="67" xfId="5" applyFont="1" applyBorder="1" applyAlignment="1" applyProtection="1">
      <alignment horizontal="left" wrapText="1"/>
      <protection hidden="1"/>
    </xf>
    <xf numFmtId="0" fontId="122" fillId="0" borderId="68" xfId="5" applyFont="1" applyBorder="1" applyAlignment="1" applyProtection="1">
      <alignment horizontal="left" wrapText="1"/>
      <protection hidden="1"/>
    </xf>
    <xf numFmtId="0" fontId="122" fillId="0" borderId="69" xfId="5" applyFont="1" applyBorder="1" applyAlignment="1" applyProtection="1">
      <alignment horizontal="left" wrapText="1"/>
      <protection hidden="1"/>
    </xf>
    <xf numFmtId="43" fontId="116" fillId="4" borderId="30" xfId="2" applyFont="1" applyFill="1" applyBorder="1" applyAlignment="1" applyProtection="1">
      <alignment horizontal="center"/>
      <protection hidden="1"/>
    </xf>
    <xf numFmtId="43" fontId="116" fillId="4" borderId="0" xfId="2" applyFont="1" applyFill="1" applyBorder="1" applyAlignment="1" applyProtection="1">
      <alignment horizontal="center"/>
      <protection hidden="1"/>
    </xf>
    <xf numFmtId="10" fontId="118" fillId="12" borderId="67" xfId="6" applyNumberFormat="1" applyFont="1" applyFill="1" applyBorder="1" applyAlignment="1" applyProtection="1">
      <alignment horizontal="center"/>
      <protection hidden="1"/>
    </xf>
    <xf numFmtId="10" fontId="118" fillId="12" borderId="69" xfId="6" applyNumberFormat="1" applyFont="1" applyFill="1" applyBorder="1" applyAlignment="1" applyProtection="1">
      <alignment horizontal="center"/>
      <protection hidden="1"/>
    </xf>
    <xf numFmtId="0" fontId="116" fillId="5" borderId="38" xfId="5" applyFont="1" applyFill="1" applyBorder="1" applyAlignment="1" applyProtection="1">
      <alignment horizontal="center"/>
      <protection hidden="1"/>
    </xf>
    <xf numFmtId="0" fontId="116" fillId="5" borderId="10" xfId="5" applyFont="1" applyFill="1" applyBorder="1" applyAlignment="1" applyProtection="1">
      <alignment horizontal="center"/>
      <protection hidden="1"/>
    </xf>
    <xf numFmtId="0" fontId="116" fillId="5" borderId="41" xfId="5" applyFont="1" applyFill="1" applyBorder="1" applyAlignment="1" applyProtection="1">
      <alignment horizontal="center"/>
      <protection hidden="1"/>
    </xf>
    <xf numFmtId="0" fontId="122" fillId="0" borderId="0" xfId="5" applyFont="1" applyProtection="1">
      <protection hidden="1"/>
    </xf>
    <xf numFmtId="43" fontId="121" fillId="11" borderId="0" xfId="5" applyNumberFormat="1" applyFont="1" applyFill="1" applyBorder="1" applyAlignment="1" applyProtection="1">
      <alignment horizontal="center"/>
      <protection hidden="1"/>
    </xf>
    <xf numFmtId="14" fontId="142" fillId="5" borderId="38" xfId="5" applyNumberFormat="1" applyFont="1" applyFill="1" applyBorder="1" applyAlignment="1" applyProtection="1">
      <alignment horizontal="center" shrinkToFit="1"/>
      <protection hidden="1"/>
    </xf>
    <xf numFmtId="14" fontId="142" fillId="5" borderId="10" xfId="5" applyNumberFormat="1" applyFont="1" applyFill="1" applyBorder="1" applyAlignment="1" applyProtection="1">
      <alignment horizontal="center" shrinkToFit="1"/>
      <protection hidden="1"/>
    </xf>
    <xf numFmtId="14" fontId="142" fillId="5" borderId="41" xfId="5" applyNumberFormat="1" applyFont="1" applyFill="1" applyBorder="1" applyAlignment="1" applyProtection="1">
      <alignment horizontal="center" shrinkToFit="1"/>
      <protection hidden="1"/>
    </xf>
    <xf numFmtId="0" fontId="122" fillId="0" borderId="0" xfId="5" applyFont="1" applyBorder="1" applyAlignment="1" applyProtection="1">
      <alignment horizontal="right"/>
      <protection hidden="1"/>
    </xf>
    <xf numFmtId="0" fontId="122" fillId="0" borderId="13" xfId="5" applyFont="1" applyBorder="1" applyAlignment="1" applyProtection="1">
      <alignment horizontal="right"/>
      <protection hidden="1"/>
    </xf>
    <xf numFmtId="43" fontId="116" fillId="11" borderId="0" xfId="5" applyNumberFormat="1" applyFont="1" applyFill="1" applyBorder="1" applyAlignment="1" applyProtection="1">
      <alignment horizontal="center"/>
      <protection hidden="1"/>
    </xf>
    <xf numFmtId="166" fontId="116" fillId="0" borderId="40" xfId="5" applyNumberFormat="1" applyFont="1" applyFill="1" applyBorder="1" applyAlignment="1" applyProtection="1">
      <alignment horizontal="center"/>
      <protection hidden="1"/>
    </xf>
    <xf numFmtId="166" fontId="116" fillId="0" borderId="57" xfId="5" applyNumberFormat="1" applyFont="1" applyFill="1" applyBorder="1" applyAlignment="1" applyProtection="1">
      <alignment horizontal="center"/>
      <protection hidden="1"/>
    </xf>
    <xf numFmtId="166" fontId="116" fillId="0" borderId="75" xfId="5" applyNumberFormat="1" applyFont="1" applyFill="1" applyBorder="1" applyAlignment="1" applyProtection="1">
      <alignment horizontal="center"/>
      <protection hidden="1"/>
    </xf>
    <xf numFmtId="43" fontId="116" fillId="0" borderId="40" xfId="5" applyNumberFormat="1" applyFont="1" applyFill="1" applyBorder="1" applyAlignment="1" applyProtection="1">
      <alignment horizontal="center"/>
      <protection hidden="1"/>
    </xf>
    <xf numFmtId="43" fontId="116" fillId="0" borderId="57" xfId="5" applyNumberFormat="1" applyFont="1" applyFill="1" applyBorder="1" applyAlignment="1" applyProtection="1">
      <alignment horizontal="center"/>
      <protection hidden="1"/>
    </xf>
    <xf numFmtId="43" fontId="116" fillId="0" borderId="75" xfId="5" applyNumberFormat="1" applyFont="1" applyFill="1" applyBorder="1" applyAlignment="1" applyProtection="1">
      <alignment horizontal="center"/>
      <protection hidden="1"/>
    </xf>
    <xf numFmtId="4" fontId="116" fillId="0" borderId="64" xfId="5" applyNumberFormat="1" applyFont="1" applyFill="1" applyBorder="1" applyAlignment="1" applyProtection="1">
      <alignment horizontal="center"/>
      <protection hidden="1"/>
    </xf>
    <xf numFmtId="4" fontId="116" fillId="0" borderId="57" xfId="5" applyNumberFormat="1" applyFont="1" applyFill="1" applyBorder="1" applyAlignment="1" applyProtection="1">
      <alignment horizontal="center"/>
      <protection hidden="1"/>
    </xf>
    <xf numFmtId="4" fontId="116" fillId="0" borderId="58" xfId="5" applyNumberFormat="1" applyFont="1" applyFill="1" applyBorder="1" applyAlignment="1" applyProtection="1">
      <alignment horizontal="center"/>
      <protection hidden="1"/>
    </xf>
    <xf numFmtId="4" fontId="116" fillId="0" borderId="40" xfId="5" applyNumberFormat="1" applyFont="1" applyFill="1" applyBorder="1" applyAlignment="1" applyProtection="1">
      <alignment horizontal="center"/>
      <protection hidden="1"/>
    </xf>
    <xf numFmtId="43" fontId="116" fillId="0" borderId="38" xfId="5" applyNumberFormat="1" applyFont="1" applyFill="1" applyBorder="1" applyAlignment="1" applyProtection="1">
      <alignment horizontal="center"/>
      <protection hidden="1"/>
    </xf>
    <xf numFmtId="43" fontId="116" fillId="0" borderId="10" xfId="5" applyNumberFormat="1" applyFont="1" applyFill="1" applyBorder="1" applyAlignment="1" applyProtection="1">
      <alignment horizontal="center"/>
      <protection hidden="1"/>
    </xf>
    <xf numFmtId="43" fontId="116" fillId="0" borderId="65" xfId="5" applyNumberFormat="1" applyFont="1" applyFill="1" applyBorder="1" applyAlignment="1" applyProtection="1">
      <alignment horizontal="center"/>
      <protection hidden="1"/>
    </xf>
    <xf numFmtId="10" fontId="116" fillId="11" borderId="0" xfId="5" applyNumberFormat="1" applyFont="1" applyFill="1" applyBorder="1" applyAlignment="1" applyProtection="1">
      <alignment horizontal="center"/>
      <protection hidden="1"/>
    </xf>
    <xf numFmtId="43" fontId="118" fillId="12" borderId="67" xfId="5" applyNumberFormat="1" applyFont="1" applyFill="1" applyBorder="1" applyAlignment="1" applyProtection="1">
      <alignment horizontal="center"/>
      <protection hidden="1"/>
    </xf>
    <xf numFmtId="43" fontId="118" fillId="12" borderId="68" xfId="5" applyNumberFormat="1" applyFont="1" applyFill="1" applyBorder="1" applyAlignment="1" applyProtection="1">
      <alignment horizontal="center"/>
      <protection hidden="1"/>
    </xf>
    <xf numFmtId="43" fontId="118" fillId="12" borderId="69" xfId="5" applyNumberFormat="1" applyFont="1" applyFill="1" applyBorder="1" applyAlignment="1" applyProtection="1">
      <alignment horizontal="center"/>
      <protection hidden="1"/>
    </xf>
    <xf numFmtId="43" fontId="122" fillId="12" borderId="67" xfId="5" applyNumberFormat="1" applyFont="1" applyFill="1" applyBorder="1" applyAlignment="1" applyProtection="1">
      <alignment horizontal="center"/>
      <protection hidden="1"/>
    </xf>
    <xf numFmtId="43" fontId="122" fillId="12" borderId="68" xfId="5" applyNumberFormat="1" applyFont="1" applyFill="1" applyBorder="1" applyAlignment="1" applyProtection="1">
      <alignment horizontal="center"/>
      <protection hidden="1"/>
    </xf>
    <xf numFmtId="43" fontId="122" fillId="12" borderId="69" xfId="5" applyNumberFormat="1" applyFont="1" applyFill="1" applyBorder="1" applyAlignment="1" applyProtection="1">
      <alignment horizontal="center"/>
      <protection hidden="1"/>
    </xf>
    <xf numFmtId="0" fontId="122" fillId="4" borderId="33" xfId="5" applyFont="1" applyFill="1" applyBorder="1" applyAlignment="1" applyProtection="1">
      <alignment horizontal="center"/>
      <protection hidden="1"/>
    </xf>
    <xf numFmtId="166" fontId="122" fillId="4" borderId="51" xfId="5" applyNumberFormat="1" applyFont="1" applyFill="1" applyBorder="1" applyAlignment="1" applyProtection="1">
      <alignment horizontal="center"/>
      <protection hidden="1"/>
    </xf>
    <xf numFmtId="166" fontId="122" fillId="4" borderId="14" xfId="5" applyNumberFormat="1" applyFont="1" applyFill="1" applyBorder="1" applyAlignment="1" applyProtection="1">
      <alignment horizontal="center"/>
      <protection hidden="1"/>
    </xf>
    <xf numFmtId="166" fontId="122" fillId="4" borderId="15" xfId="5" applyNumberFormat="1" applyFont="1" applyFill="1" applyBorder="1" applyAlignment="1" applyProtection="1">
      <alignment horizontal="center"/>
      <protection hidden="1"/>
    </xf>
    <xf numFmtId="166" fontId="116" fillId="5" borderId="38" xfId="5" applyNumberFormat="1" applyFont="1" applyFill="1" applyBorder="1" applyAlignment="1" applyProtection="1">
      <alignment horizontal="center"/>
      <protection locked="0"/>
    </xf>
    <xf numFmtId="166" fontId="116" fillId="5" borderId="10" xfId="5" applyNumberFormat="1" applyFont="1" applyFill="1" applyBorder="1" applyAlignment="1" applyProtection="1">
      <alignment horizontal="center"/>
      <protection locked="0"/>
    </xf>
    <xf numFmtId="166" fontId="116" fillId="5" borderId="65" xfId="5" applyNumberFormat="1" applyFont="1" applyFill="1" applyBorder="1" applyAlignment="1" applyProtection="1">
      <alignment horizontal="center"/>
      <protection locked="0"/>
    </xf>
    <xf numFmtId="0" fontId="126" fillId="11" borderId="0" xfId="5" applyFont="1" applyFill="1" applyBorder="1" applyAlignment="1" applyProtection="1">
      <alignment horizontal="center"/>
      <protection hidden="1"/>
    </xf>
    <xf numFmtId="0" fontId="122" fillId="0" borderId="67" xfId="5" applyFont="1" applyBorder="1" applyAlignment="1" applyProtection="1">
      <alignment vertical="top"/>
      <protection hidden="1"/>
    </xf>
    <xf numFmtId="0" fontId="122" fillId="0" borderId="11" xfId="5" applyFont="1" applyBorder="1" applyAlignment="1" applyProtection="1">
      <alignment vertical="top"/>
      <protection hidden="1"/>
    </xf>
    <xf numFmtId="0" fontId="122" fillId="0" borderId="12" xfId="5" applyFont="1" applyBorder="1" applyAlignment="1" applyProtection="1">
      <alignment vertical="top"/>
      <protection hidden="1"/>
    </xf>
    <xf numFmtId="0" fontId="126" fillId="0" borderId="8" xfId="5" applyFont="1" applyBorder="1" applyAlignment="1" applyProtection="1">
      <alignment horizontal="center"/>
      <protection hidden="1"/>
    </xf>
    <xf numFmtId="0" fontId="126" fillId="0" borderId="6" xfId="5" applyFont="1" applyBorder="1" applyAlignment="1" applyProtection="1">
      <alignment horizontal="center"/>
      <protection hidden="1"/>
    </xf>
    <xf numFmtId="0" fontId="126" fillId="0" borderId="7" xfId="5" applyFont="1" applyBorder="1" applyAlignment="1" applyProtection="1">
      <alignment horizontal="center"/>
      <protection hidden="1"/>
    </xf>
    <xf numFmtId="0" fontId="126" fillId="0" borderId="1" xfId="5" applyFont="1" applyBorder="1" applyAlignment="1" applyProtection="1">
      <alignment horizontal="center" wrapText="1"/>
      <protection hidden="1"/>
    </xf>
    <xf numFmtId="0" fontId="126" fillId="0" borderId="0" xfId="5" applyFont="1" applyBorder="1" applyAlignment="1" applyProtection="1">
      <alignment horizontal="center" wrapText="1"/>
      <protection hidden="1"/>
    </xf>
    <xf numFmtId="0" fontId="126" fillId="0" borderId="13" xfId="5" applyFont="1" applyBorder="1" applyAlignment="1" applyProtection="1">
      <alignment horizontal="center" wrapText="1"/>
      <protection hidden="1"/>
    </xf>
    <xf numFmtId="43" fontId="116" fillId="11" borderId="0" xfId="5" applyNumberFormat="1" applyFont="1" applyFill="1" applyBorder="1" applyAlignment="1" applyProtection="1">
      <alignment horizontal="center" vertical="center"/>
      <protection hidden="1"/>
    </xf>
    <xf numFmtId="0" fontId="118" fillId="3" borderId="38" xfId="5" applyFont="1" applyFill="1" applyBorder="1" applyAlignment="1" applyProtection="1">
      <alignment horizontal="center" vertical="center"/>
      <protection hidden="1"/>
    </xf>
    <xf numFmtId="0" fontId="118" fillId="3" borderId="10" xfId="5" applyFont="1" applyFill="1" applyBorder="1" applyAlignment="1" applyProtection="1">
      <alignment horizontal="center" vertical="center"/>
      <protection hidden="1"/>
    </xf>
    <xf numFmtId="0" fontId="118" fillId="3" borderId="41" xfId="5" applyFont="1" applyFill="1" applyBorder="1" applyAlignment="1" applyProtection="1">
      <alignment horizontal="center" vertical="center"/>
      <protection hidden="1"/>
    </xf>
    <xf numFmtId="0" fontId="126" fillId="0" borderId="47" xfId="5" applyFont="1" applyBorder="1" applyAlignment="1" applyProtection="1">
      <alignment horizontal="center"/>
      <protection hidden="1"/>
    </xf>
    <xf numFmtId="0" fontId="126" fillId="0" borderId="10" xfId="5" applyFont="1" applyBorder="1" applyAlignment="1" applyProtection="1">
      <alignment horizontal="center"/>
      <protection hidden="1"/>
    </xf>
    <xf numFmtId="0" fontId="126" fillId="0" borderId="41" xfId="5" applyFont="1" applyBorder="1" applyAlignment="1" applyProtection="1">
      <alignment horizontal="center"/>
      <protection hidden="1"/>
    </xf>
    <xf numFmtId="0" fontId="120" fillId="0" borderId="59" xfId="5" applyFont="1" applyBorder="1" applyAlignment="1" applyProtection="1">
      <alignment horizontal="center" vertical="center"/>
      <protection hidden="1"/>
    </xf>
    <xf numFmtId="0" fontId="120" fillId="0" borderId="60" xfId="5" applyFont="1" applyBorder="1" applyAlignment="1" applyProtection="1">
      <alignment horizontal="center" vertical="center"/>
      <protection hidden="1"/>
    </xf>
    <xf numFmtId="0" fontId="120" fillId="0" borderId="72" xfId="5" applyFont="1" applyBorder="1" applyAlignment="1" applyProtection="1">
      <alignment horizontal="center" vertical="center"/>
      <protection hidden="1"/>
    </xf>
    <xf numFmtId="165" fontId="116" fillId="11" borderId="0" xfId="5" applyNumberFormat="1" applyFont="1" applyFill="1" applyBorder="1" applyAlignment="1" applyProtection="1">
      <alignment horizontal="center" vertical="center"/>
      <protection hidden="1"/>
    </xf>
    <xf numFmtId="4" fontId="116" fillId="12" borderId="39" xfId="5" applyNumberFormat="1" applyFont="1" applyFill="1" applyBorder="1" applyAlignment="1" applyProtection="1">
      <alignment horizontal="center" vertical="center"/>
      <protection hidden="1"/>
    </xf>
    <xf numFmtId="4" fontId="116" fillId="12" borderId="6" xfId="5" applyNumberFormat="1" applyFont="1" applyFill="1" applyBorder="1" applyAlignment="1" applyProtection="1">
      <alignment horizontal="center" vertical="center"/>
      <protection hidden="1"/>
    </xf>
    <xf numFmtId="4" fontId="116" fillId="12" borderId="7" xfId="5" applyNumberFormat="1" applyFont="1" applyFill="1" applyBorder="1" applyAlignment="1" applyProtection="1">
      <alignment horizontal="center" vertical="center"/>
      <protection hidden="1"/>
    </xf>
    <xf numFmtId="0" fontId="123" fillId="0" borderId="0" xfId="5" applyFont="1" applyBorder="1" applyAlignment="1" applyProtection="1">
      <alignment horizontal="center"/>
      <protection hidden="1"/>
    </xf>
    <xf numFmtId="0" fontId="125" fillId="4" borderId="0" xfId="5" applyFont="1" applyFill="1" applyBorder="1" applyAlignment="1" applyProtection="1">
      <alignment horizontal="center"/>
      <protection hidden="1"/>
    </xf>
    <xf numFmtId="0" fontId="120" fillId="0" borderId="73" xfId="5" applyFont="1" applyBorder="1" applyAlignment="1" applyProtection="1">
      <alignment horizontal="center" vertical="center"/>
      <protection hidden="1"/>
    </xf>
    <xf numFmtId="0" fontId="120" fillId="0" borderId="74" xfId="5" applyFont="1" applyBorder="1" applyAlignment="1" applyProtection="1">
      <alignment horizontal="center" vertical="center"/>
      <protection hidden="1"/>
    </xf>
    <xf numFmtId="0" fontId="120" fillId="11" borderId="0" xfId="5" applyFont="1" applyFill="1" applyBorder="1" applyAlignment="1" applyProtection="1">
      <alignment horizontal="center" vertical="center"/>
      <protection hidden="1"/>
    </xf>
    <xf numFmtId="10" fontId="116" fillId="11" borderId="0" xfId="5" applyNumberFormat="1" applyFont="1" applyFill="1" applyBorder="1" applyAlignment="1" applyProtection="1">
      <alignment horizontal="center" vertical="center"/>
      <protection hidden="1"/>
    </xf>
    <xf numFmtId="0" fontId="126" fillId="11" borderId="0" xfId="5" applyFont="1" applyFill="1" applyBorder="1" applyAlignment="1" applyProtection="1">
      <alignment horizontal="left"/>
      <protection hidden="1"/>
    </xf>
    <xf numFmtId="0" fontId="126" fillId="0" borderId="1" xfId="5" applyFont="1" applyBorder="1" applyAlignment="1" applyProtection="1">
      <alignment horizontal="center"/>
      <protection hidden="1"/>
    </xf>
    <xf numFmtId="0" fontId="126" fillId="0" borderId="0" xfId="5" applyFont="1" applyBorder="1" applyAlignment="1" applyProtection="1">
      <alignment horizontal="center"/>
      <protection hidden="1"/>
    </xf>
    <xf numFmtId="0" fontId="126" fillId="0" borderId="13" xfId="5" applyFont="1" applyBorder="1" applyAlignment="1" applyProtection="1">
      <alignment horizontal="center"/>
      <protection hidden="1"/>
    </xf>
    <xf numFmtId="0" fontId="126" fillId="4" borderId="8" xfId="5" applyFont="1" applyFill="1" applyBorder="1" applyAlignment="1" applyProtection="1">
      <alignment horizontal="center"/>
      <protection hidden="1"/>
    </xf>
    <xf numFmtId="0" fontId="126" fillId="4" borderId="6" xfId="5" applyFont="1" applyFill="1" applyBorder="1" applyAlignment="1" applyProtection="1">
      <alignment horizontal="center"/>
      <protection hidden="1"/>
    </xf>
    <xf numFmtId="0" fontId="126" fillId="4" borderId="66" xfId="5" applyFont="1" applyFill="1" applyBorder="1" applyAlignment="1" applyProtection="1">
      <alignment horizontal="center"/>
      <protection hidden="1"/>
    </xf>
    <xf numFmtId="0" fontId="120" fillId="11" borderId="0" xfId="5" applyFont="1" applyFill="1" applyBorder="1" applyAlignment="1" applyProtection="1">
      <alignment horizontal="center"/>
      <protection hidden="1"/>
    </xf>
    <xf numFmtId="43" fontId="116" fillId="12" borderId="38" xfId="5" applyNumberFormat="1" applyFont="1" applyFill="1" applyBorder="1" applyAlignment="1" applyProtection="1">
      <alignment horizontal="center"/>
      <protection hidden="1"/>
    </xf>
    <xf numFmtId="43" fontId="116" fillId="12" borderId="10" xfId="5" applyNumberFormat="1" applyFont="1" applyFill="1" applyBorder="1" applyAlignment="1" applyProtection="1">
      <alignment horizontal="center"/>
      <protection hidden="1"/>
    </xf>
    <xf numFmtId="43" fontId="116" fillId="12" borderId="65" xfId="5" applyNumberFormat="1" applyFont="1" applyFill="1" applyBorder="1" applyAlignment="1" applyProtection="1">
      <alignment horizontal="center"/>
      <protection hidden="1"/>
    </xf>
    <xf numFmtId="0" fontId="126" fillId="0" borderId="8" xfId="5" applyFont="1" applyBorder="1" applyAlignment="1" applyProtection="1">
      <alignment horizontal="center" wrapText="1"/>
      <protection hidden="1"/>
    </xf>
    <xf numFmtId="0" fontId="126" fillId="0" borderId="6" xfId="5" applyFont="1" applyBorder="1" applyAlignment="1" applyProtection="1">
      <alignment horizontal="center" wrapText="1"/>
      <protection hidden="1"/>
    </xf>
    <xf numFmtId="0" fontId="126" fillId="0" borderId="66" xfId="5" applyFont="1" applyBorder="1" applyAlignment="1" applyProtection="1">
      <alignment horizontal="center" wrapText="1"/>
      <protection hidden="1"/>
    </xf>
    <xf numFmtId="0" fontId="126" fillId="0" borderId="39" xfId="5" applyFont="1" applyBorder="1" applyAlignment="1" applyProtection="1">
      <alignment horizontal="center"/>
      <protection hidden="1"/>
    </xf>
    <xf numFmtId="0" fontId="121" fillId="0" borderId="0" xfId="5" applyFont="1" applyAlignment="1" applyProtection="1">
      <alignment horizontal="center" vertical="center" wrapText="1"/>
      <protection hidden="1"/>
    </xf>
    <xf numFmtId="164" fontId="0" fillId="0" borderId="0" xfId="0" applyAlignment="1">
      <alignment horizontal="center" vertical="center" wrapText="1"/>
    </xf>
    <xf numFmtId="0" fontId="126" fillId="0" borderId="30" xfId="5" applyFont="1" applyBorder="1" applyAlignment="1" applyProtection="1">
      <alignment horizontal="center"/>
      <protection hidden="1"/>
    </xf>
    <xf numFmtId="0" fontId="126" fillId="4" borderId="1" xfId="5" applyFont="1" applyFill="1" applyBorder="1" applyAlignment="1" applyProtection="1">
      <alignment horizontal="right"/>
      <protection hidden="1"/>
    </xf>
    <xf numFmtId="0" fontId="126" fillId="4" borderId="0" xfId="5" applyFont="1" applyFill="1" applyBorder="1" applyAlignment="1" applyProtection="1">
      <alignment horizontal="right"/>
      <protection hidden="1"/>
    </xf>
    <xf numFmtId="0" fontId="126" fillId="4" borderId="13" xfId="5" applyFont="1" applyFill="1" applyBorder="1" applyAlignment="1" applyProtection="1">
      <alignment horizontal="right"/>
      <protection hidden="1"/>
    </xf>
    <xf numFmtId="0" fontId="126" fillId="0" borderId="1" xfId="5" applyFont="1" applyBorder="1" applyAlignment="1" applyProtection="1">
      <alignment horizontal="left"/>
      <protection hidden="1"/>
    </xf>
    <xf numFmtId="0" fontId="126" fillId="0" borderId="0" xfId="5" applyFont="1" applyBorder="1" applyAlignment="1" applyProtection="1">
      <alignment horizontal="left"/>
      <protection hidden="1"/>
    </xf>
    <xf numFmtId="0" fontId="126" fillId="0" borderId="0" xfId="5" applyFont="1" applyBorder="1" applyAlignment="1" applyProtection="1">
      <alignment horizontal="right"/>
      <protection hidden="1"/>
    </xf>
    <xf numFmtId="0" fontId="126" fillId="0" borderId="4" xfId="5" applyFont="1" applyBorder="1" applyAlignment="1" applyProtection="1">
      <alignment horizontal="center"/>
      <protection hidden="1"/>
    </xf>
    <xf numFmtId="43" fontId="116" fillId="0" borderId="38" xfId="5" applyNumberFormat="1" applyFont="1" applyFill="1" applyBorder="1" applyAlignment="1" applyProtection="1">
      <alignment horizontal="center" vertical="center"/>
      <protection hidden="1"/>
    </xf>
    <xf numFmtId="43" fontId="116" fillId="0" borderId="10" xfId="5" applyNumberFormat="1" applyFont="1" applyFill="1" applyBorder="1" applyAlignment="1" applyProtection="1">
      <alignment horizontal="center" vertical="center"/>
      <protection hidden="1"/>
    </xf>
    <xf numFmtId="43" fontId="116" fillId="0" borderId="65" xfId="5" applyNumberFormat="1" applyFont="1" applyFill="1" applyBorder="1" applyAlignment="1" applyProtection="1">
      <alignment horizontal="center" vertical="center"/>
      <protection hidden="1"/>
    </xf>
    <xf numFmtId="0" fontId="126" fillId="11" borderId="0" xfId="5" applyFont="1" applyFill="1" applyBorder="1" applyAlignment="1" applyProtection="1">
      <alignment horizontal="right"/>
      <protection hidden="1"/>
    </xf>
    <xf numFmtId="166" fontId="122" fillId="0" borderId="38" xfId="5" applyNumberFormat="1" applyFont="1" applyFill="1" applyBorder="1" applyAlignment="1" applyProtection="1">
      <alignment horizontal="center"/>
      <protection hidden="1"/>
    </xf>
    <xf numFmtId="166" fontId="122" fillId="0" borderId="10" xfId="5" applyNumberFormat="1" applyFont="1" applyFill="1" applyBorder="1" applyAlignment="1" applyProtection="1">
      <alignment horizontal="center"/>
      <protection hidden="1"/>
    </xf>
    <xf numFmtId="166" fontId="122" fillId="0" borderId="41" xfId="5" applyNumberFormat="1" applyFont="1" applyFill="1" applyBorder="1" applyAlignment="1" applyProtection="1">
      <alignment horizontal="center"/>
      <protection hidden="1"/>
    </xf>
    <xf numFmtId="0" fontId="129" fillId="4" borderId="0" xfId="5" applyFont="1" applyFill="1" applyBorder="1" applyAlignment="1" applyProtection="1">
      <protection hidden="1"/>
    </xf>
    <xf numFmtId="0" fontId="129" fillId="4" borderId="4" xfId="5" applyFont="1" applyFill="1" applyBorder="1" applyAlignment="1" applyProtection="1">
      <protection hidden="1"/>
    </xf>
    <xf numFmtId="0" fontId="129" fillId="4" borderId="0" xfId="5" quotePrefix="1" applyFont="1" applyFill="1" applyBorder="1" applyAlignment="1" applyProtection="1">
      <alignment horizontal="left"/>
      <protection hidden="1"/>
    </xf>
    <xf numFmtId="0" fontId="129" fillId="4" borderId="4" xfId="5" quotePrefix="1" applyFont="1" applyFill="1" applyBorder="1" applyAlignment="1" applyProtection="1">
      <alignment horizontal="left"/>
      <protection hidden="1"/>
    </xf>
    <xf numFmtId="0" fontId="130" fillId="0" borderId="38" xfId="5" applyFont="1" applyFill="1" applyBorder="1" applyAlignment="1" applyProtection="1">
      <alignment wrapText="1"/>
      <protection hidden="1"/>
    </xf>
    <xf numFmtId="0" fontId="130" fillId="0" borderId="10" xfId="5" applyFont="1" applyFill="1" applyBorder="1" applyAlignment="1" applyProtection="1">
      <alignment wrapText="1"/>
      <protection hidden="1"/>
    </xf>
    <xf numFmtId="0" fontId="130" fillId="0" borderId="41" xfId="5" applyFont="1" applyFill="1" applyBorder="1" applyAlignment="1" applyProtection="1">
      <alignment wrapText="1"/>
      <protection hidden="1"/>
    </xf>
    <xf numFmtId="166" fontId="116" fillId="0" borderId="41" xfId="5" applyNumberFormat="1" applyFont="1" applyFill="1" applyBorder="1" applyAlignment="1" applyProtection="1">
      <alignment horizontal="center"/>
      <protection hidden="1"/>
    </xf>
    <xf numFmtId="0" fontId="20" fillId="0" borderId="1" xfId="5" applyFont="1" applyFill="1" applyBorder="1" applyAlignment="1" applyProtection="1">
      <alignment horizontal="center"/>
      <protection hidden="1"/>
    </xf>
    <xf numFmtId="0" fontId="20" fillId="0" borderId="0" xfId="5" applyFont="1" applyFill="1" applyBorder="1" applyAlignment="1" applyProtection="1">
      <alignment horizontal="center"/>
      <protection hidden="1"/>
    </xf>
    <xf numFmtId="0" fontId="20" fillId="0" borderId="4" xfId="5" applyFont="1" applyFill="1" applyBorder="1" applyAlignment="1" applyProtection="1">
      <alignment horizontal="center"/>
      <protection hidden="1"/>
    </xf>
    <xf numFmtId="43" fontId="116" fillId="0" borderId="9" xfId="2" applyFont="1" applyFill="1" applyBorder="1" applyAlignment="1" applyProtection="1">
      <alignment horizontal="center"/>
      <protection hidden="1"/>
    </xf>
    <xf numFmtId="43" fontId="116" fillId="0" borderId="20" xfId="2" applyFont="1" applyFill="1" applyBorder="1" applyAlignment="1" applyProtection="1">
      <alignment horizontal="center"/>
      <protection hidden="1"/>
    </xf>
    <xf numFmtId="43" fontId="20" fillId="0" borderId="67" xfId="2" applyFont="1" applyFill="1" applyBorder="1" applyAlignment="1" applyProtection="1">
      <alignment horizontal="center"/>
      <protection hidden="1"/>
    </xf>
    <xf numFmtId="43" fontId="20" fillId="0" borderId="68" xfId="2" applyFont="1" applyFill="1" applyBorder="1" applyAlignment="1" applyProtection="1">
      <alignment horizontal="center"/>
      <protection hidden="1"/>
    </xf>
    <xf numFmtId="43" fontId="20" fillId="0" borderId="69" xfId="2" applyFont="1" applyFill="1" applyBorder="1" applyAlignment="1" applyProtection="1">
      <alignment horizontal="center"/>
      <protection hidden="1"/>
    </xf>
    <xf numFmtId="0" fontId="5" fillId="0" borderId="38" xfId="5" applyFont="1" applyFill="1" applyBorder="1" applyAlignment="1" applyProtection="1">
      <alignment wrapText="1"/>
      <protection hidden="1"/>
    </xf>
    <xf numFmtId="164" fontId="0" fillId="0" borderId="10" xfId="0" applyFill="1" applyBorder="1" applyAlignment="1" applyProtection="1">
      <alignment wrapText="1"/>
      <protection hidden="1"/>
    </xf>
    <xf numFmtId="164" fontId="0" fillId="0" borderId="41" xfId="0" applyFill="1" applyBorder="1" applyAlignment="1" applyProtection="1">
      <alignment wrapText="1"/>
      <protection hidden="1"/>
    </xf>
    <xf numFmtId="0" fontId="9" fillId="7" borderId="5" xfId="5" applyNumberFormat="1" applyFont="1" applyFill="1" applyBorder="1" applyAlignment="1" applyProtection="1">
      <alignment horizontal="center" vertical="center"/>
      <protection hidden="1"/>
    </xf>
    <xf numFmtId="0" fontId="9" fillId="7" borderId="2" xfId="5" applyNumberFormat="1" applyFont="1" applyFill="1" applyBorder="1" applyAlignment="1" applyProtection="1">
      <alignment horizontal="center" vertical="center"/>
      <protection hidden="1"/>
    </xf>
    <xf numFmtId="0" fontId="9" fillId="7" borderId="3" xfId="5" applyNumberFormat="1" applyFont="1" applyFill="1" applyBorder="1" applyAlignment="1" applyProtection="1">
      <alignment horizontal="center" vertical="center"/>
      <protection hidden="1"/>
    </xf>
    <xf numFmtId="0" fontId="9" fillId="7" borderId="8" xfId="5" applyNumberFormat="1" applyFont="1" applyFill="1" applyBorder="1" applyAlignment="1" applyProtection="1">
      <alignment horizontal="center" vertical="center"/>
      <protection hidden="1"/>
    </xf>
    <xf numFmtId="0" fontId="9" fillId="7" borderId="6" xfId="5" applyNumberFormat="1" applyFont="1" applyFill="1" applyBorder="1" applyAlignment="1" applyProtection="1">
      <alignment horizontal="center" vertical="center"/>
      <protection hidden="1"/>
    </xf>
    <xf numFmtId="0" fontId="9" fillId="7" borderId="7" xfId="5" applyNumberFormat="1" applyFont="1" applyFill="1" applyBorder="1" applyAlignment="1" applyProtection="1">
      <alignment horizontal="center" vertical="center"/>
      <protection hidden="1"/>
    </xf>
    <xf numFmtId="0" fontId="131" fillId="0" borderId="4" xfId="5" applyFont="1" applyFill="1" applyBorder="1" applyAlignment="1" applyProtection="1">
      <alignment horizontal="center" vertical="center"/>
      <protection hidden="1"/>
    </xf>
    <xf numFmtId="0" fontId="131" fillId="0" borderId="0" xfId="5" applyNumberFormat="1" applyFont="1" applyFill="1" applyBorder="1" applyAlignment="1" applyProtection="1">
      <alignment horizontal="center" vertical="center"/>
      <protection hidden="1"/>
    </xf>
    <xf numFmtId="0" fontId="131" fillId="0" borderId="4" xfId="5" applyNumberFormat="1" applyFont="1" applyFill="1" applyBorder="1" applyAlignment="1" applyProtection="1">
      <alignment horizontal="center" vertical="center"/>
      <protection hidden="1"/>
    </xf>
    <xf numFmtId="0" fontId="130" fillId="0" borderId="1" xfId="5" applyFont="1" applyFill="1" applyBorder="1" applyAlignment="1" applyProtection="1">
      <alignment horizontal="center"/>
      <protection hidden="1"/>
    </xf>
    <xf numFmtId="0" fontId="130" fillId="0" borderId="4" xfId="5" applyFont="1" applyFill="1" applyBorder="1" applyAlignment="1" applyProtection="1">
      <alignment horizontal="center"/>
      <protection hidden="1"/>
    </xf>
    <xf numFmtId="14" fontId="7" fillId="7" borderId="5" xfId="5" applyNumberFormat="1" applyFont="1" applyFill="1" applyBorder="1" applyAlignment="1" applyProtection="1">
      <alignment horizontal="center" vertical="center" shrinkToFit="1"/>
      <protection hidden="1"/>
    </xf>
    <xf numFmtId="14" fontId="7" fillId="7" borderId="2" xfId="5" applyNumberFormat="1" applyFont="1" applyFill="1" applyBorder="1" applyAlignment="1" applyProtection="1">
      <alignment horizontal="center" vertical="center" shrinkToFit="1"/>
      <protection hidden="1"/>
    </xf>
    <xf numFmtId="14" fontId="7" fillId="7" borderId="3" xfId="5" applyNumberFormat="1" applyFont="1" applyFill="1" applyBorder="1" applyAlignment="1" applyProtection="1">
      <alignment horizontal="center" vertical="center" shrinkToFit="1"/>
      <protection hidden="1"/>
    </xf>
    <xf numFmtId="14" fontId="7" fillId="7" borderId="8" xfId="5" applyNumberFormat="1" applyFont="1" applyFill="1" applyBorder="1" applyAlignment="1" applyProtection="1">
      <alignment horizontal="center" vertical="center" shrinkToFit="1"/>
      <protection hidden="1"/>
    </xf>
    <xf numFmtId="14" fontId="7" fillId="7" borderId="6" xfId="5" applyNumberFormat="1" applyFont="1" applyFill="1" applyBorder="1" applyAlignment="1" applyProtection="1">
      <alignment horizontal="center" vertical="center" shrinkToFit="1"/>
      <protection hidden="1"/>
    </xf>
    <xf numFmtId="14" fontId="7" fillId="7" borderId="7" xfId="5" applyNumberFormat="1" applyFont="1" applyFill="1" applyBorder="1" applyAlignment="1" applyProtection="1">
      <alignment horizontal="center" vertical="center" shrinkToFit="1"/>
      <protection hidden="1"/>
    </xf>
    <xf numFmtId="14" fontId="116" fillId="9" borderId="38" xfId="5" applyNumberFormat="1" applyFont="1" applyFill="1" applyBorder="1" applyAlignment="1" applyProtection="1">
      <alignment horizontal="center" shrinkToFit="1"/>
      <protection locked="0"/>
    </xf>
    <xf numFmtId="14" fontId="116" fillId="9" borderId="10" xfId="5" applyNumberFormat="1" applyFont="1" applyFill="1" applyBorder="1" applyAlignment="1" applyProtection="1">
      <alignment horizontal="center" shrinkToFit="1"/>
      <protection locked="0"/>
    </xf>
    <xf numFmtId="14" fontId="116" fillId="9" borderId="41" xfId="5" applyNumberFormat="1" applyFont="1" applyFill="1" applyBorder="1" applyAlignment="1" applyProtection="1">
      <alignment horizontal="center" shrinkToFit="1"/>
      <protection locked="0"/>
    </xf>
    <xf numFmtId="0" fontId="131" fillId="9" borderId="38" xfId="5" applyFont="1" applyFill="1" applyBorder="1" applyAlignment="1" applyProtection="1">
      <alignment horizontal="left" shrinkToFit="1"/>
      <protection locked="0"/>
    </xf>
    <xf numFmtId="0" fontId="131" fillId="9" borderId="10" xfId="5" applyFont="1" applyFill="1" applyBorder="1" applyAlignment="1" applyProtection="1">
      <alignment horizontal="left" shrinkToFit="1"/>
      <protection locked="0"/>
    </xf>
    <xf numFmtId="0" fontId="131" fillId="9" borderId="41" xfId="5" applyFont="1" applyFill="1" applyBorder="1" applyAlignment="1" applyProtection="1">
      <alignment horizontal="left" shrinkToFit="1"/>
      <protection locked="0"/>
    </xf>
    <xf numFmtId="0" fontId="130" fillId="0" borderId="0" xfId="5" applyFont="1" applyFill="1" applyBorder="1" applyAlignment="1" applyProtection="1">
      <alignment horizontal="center"/>
      <protection hidden="1"/>
    </xf>
    <xf numFmtId="43" fontId="122" fillId="0" borderId="67" xfId="5" applyNumberFormat="1" applyFont="1" applyFill="1" applyBorder="1" applyAlignment="1" applyProtection="1">
      <alignment horizontal="center"/>
      <protection hidden="1"/>
    </xf>
    <xf numFmtId="0" fontId="122" fillId="0" borderId="68" xfId="5" applyFont="1" applyFill="1" applyBorder="1" applyAlignment="1" applyProtection="1">
      <alignment horizontal="center"/>
      <protection hidden="1"/>
    </xf>
    <xf numFmtId="0" fontId="122" fillId="0" borderId="69" xfId="5" applyFont="1" applyFill="1" applyBorder="1" applyAlignment="1" applyProtection="1">
      <alignment horizontal="center"/>
      <protection hidden="1"/>
    </xf>
    <xf numFmtId="43" fontId="116" fillId="9" borderId="38" xfId="2" applyFont="1" applyFill="1" applyBorder="1" applyAlignment="1" applyProtection="1">
      <alignment horizontal="center"/>
      <protection locked="0"/>
    </xf>
    <xf numFmtId="43" fontId="116" fillId="9" borderId="10" xfId="2" applyFont="1" applyFill="1" applyBorder="1" applyAlignment="1" applyProtection="1">
      <alignment horizontal="center"/>
      <protection locked="0"/>
    </xf>
    <xf numFmtId="43" fontId="116" fillId="9" borderId="41" xfId="2" applyFont="1" applyFill="1" applyBorder="1" applyAlignment="1" applyProtection="1">
      <alignment horizontal="center"/>
      <protection locked="0"/>
    </xf>
    <xf numFmtId="43" fontId="116" fillId="0" borderId="67" xfId="5" applyNumberFormat="1" applyFont="1" applyFill="1" applyBorder="1" applyAlignment="1" applyProtection="1">
      <alignment horizontal="center"/>
      <protection hidden="1"/>
    </xf>
    <xf numFmtId="0" fontId="116" fillId="0" borderId="68" xfId="5" applyFont="1" applyFill="1" applyBorder="1" applyAlignment="1" applyProtection="1">
      <alignment horizontal="center"/>
      <protection hidden="1"/>
    </xf>
    <xf numFmtId="0" fontId="116" fillId="0" borderId="69" xfId="5" applyFont="1" applyFill="1" applyBorder="1" applyAlignment="1" applyProtection="1">
      <alignment horizontal="center"/>
      <protection hidden="1"/>
    </xf>
    <xf numFmtId="0" fontId="40" fillId="4" borderId="67" xfId="5" applyFont="1" applyFill="1" applyBorder="1" applyProtection="1">
      <protection hidden="1"/>
    </xf>
    <xf numFmtId="0" fontId="40" fillId="4" borderId="68" xfId="5" applyFont="1" applyFill="1" applyBorder="1" applyProtection="1">
      <protection hidden="1"/>
    </xf>
    <xf numFmtId="0" fontId="40" fillId="4" borderId="69" xfId="5" applyFont="1" applyFill="1" applyBorder="1" applyProtection="1">
      <protection hidden="1"/>
    </xf>
    <xf numFmtId="43" fontId="116" fillId="4" borderId="0" xfId="5" applyNumberFormat="1" applyFont="1" applyFill="1" applyBorder="1" applyAlignment="1" applyProtection="1">
      <alignment horizontal="center"/>
      <protection hidden="1"/>
    </xf>
    <xf numFmtId="43" fontId="116" fillId="0" borderId="33" xfId="2" applyFont="1" applyFill="1" applyBorder="1" applyAlignment="1" applyProtection="1">
      <alignment horizontal="center"/>
      <protection hidden="1"/>
    </xf>
    <xf numFmtId="0" fontId="130" fillId="0" borderId="5" xfId="5" applyFont="1" applyFill="1" applyBorder="1" applyAlignment="1" applyProtection="1">
      <alignment horizontal="right"/>
      <protection hidden="1"/>
    </xf>
    <xf numFmtId="0" fontId="130" fillId="0" borderId="2" xfId="5" applyFont="1" applyFill="1" applyBorder="1" applyAlignment="1" applyProtection="1">
      <alignment horizontal="right"/>
      <protection hidden="1"/>
    </xf>
    <xf numFmtId="0" fontId="130" fillId="0" borderId="3" xfId="5" applyFont="1" applyFill="1" applyBorder="1" applyAlignment="1" applyProtection="1">
      <alignment horizontal="right"/>
      <protection hidden="1"/>
    </xf>
    <xf numFmtId="0" fontId="129" fillId="0" borderId="1" xfId="5" applyFont="1" applyFill="1" applyBorder="1" applyAlignment="1" applyProtection="1">
      <alignment horizontal="center"/>
      <protection hidden="1"/>
    </xf>
    <xf numFmtId="0" fontId="129" fillId="0" borderId="0" xfId="5" applyFont="1" applyFill="1" applyBorder="1" applyAlignment="1" applyProtection="1">
      <alignment horizontal="center"/>
      <protection hidden="1"/>
    </xf>
    <xf numFmtId="0" fontId="129" fillId="0" borderId="4" xfId="5" applyFont="1" applyFill="1" applyBorder="1" applyAlignment="1" applyProtection="1">
      <alignment horizontal="center"/>
      <protection hidden="1"/>
    </xf>
    <xf numFmtId="0" fontId="129" fillId="0" borderId="0" xfId="5" quotePrefix="1" applyFont="1" applyFill="1" applyBorder="1" applyAlignment="1" applyProtection="1">
      <alignment horizontal="center"/>
      <protection hidden="1"/>
    </xf>
    <xf numFmtId="0" fontId="129" fillId="0" borderId="4" xfId="5" quotePrefix="1" applyFont="1" applyFill="1" applyBorder="1" applyAlignment="1" applyProtection="1">
      <alignment horizontal="center"/>
      <protection hidden="1"/>
    </xf>
    <xf numFmtId="0" fontId="131" fillId="0" borderId="8" xfId="5" applyFont="1" applyFill="1" applyBorder="1" applyAlignment="1" applyProtection="1">
      <alignment horizontal="center"/>
      <protection hidden="1"/>
    </xf>
    <xf numFmtId="0" fontId="131" fillId="0" borderId="6" xfId="5" applyFont="1" applyFill="1" applyBorder="1" applyAlignment="1" applyProtection="1">
      <alignment horizontal="center"/>
      <protection hidden="1"/>
    </xf>
    <xf numFmtId="0" fontId="131" fillId="0" borderId="7" xfId="5" applyFont="1" applyFill="1" applyBorder="1" applyAlignment="1" applyProtection="1">
      <alignment horizontal="center"/>
      <protection hidden="1"/>
    </xf>
    <xf numFmtId="0" fontId="5" fillId="0" borderId="8" xfId="5" applyFont="1" applyFill="1" applyBorder="1" applyAlignment="1" applyProtection="1">
      <alignment horizontal="center"/>
      <protection hidden="1"/>
    </xf>
    <xf numFmtId="0" fontId="5" fillId="0" borderId="6" xfId="5" applyFont="1" applyFill="1" applyBorder="1" applyAlignment="1" applyProtection="1">
      <alignment horizontal="center"/>
      <protection hidden="1"/>
    </xf>
    <xf numFmtId="0" fontId="5" fillId="0" borderId="7" xfId="5" applyFont="1" applyFill="1" applyBorder="1" applyAlignment="1" applyProtection="1">
      <alignment horizontal="center"/>
      <protection hidden="1"/>
    </xf>
    <xf numFmtId="0" fontId="130" fillId="0" borderId="8" xfId="5" applyFont="1" applyFill="1" applyBorder="1" applyAlignment="1" applyProtection="1">
      <alignment horizontal="center"/>
      <protection hidden="1"/>
    </xf>
    <xf numFmtId="0" fontId="130" fillId="0" borderId="6" xfId="5" applyFont="1" applyFill="1" applyBorder="1" applyAlignment="1" applyProtection="1">
      <alignment horizontal="center"/>
      <protection hidden="1"/>
    </xf>
    <xf numFmtId="0" fontId="130" fillId="0" borderId="7" xfId="5" applyFont="1" applyFill="1" applyBorder="1" applyAlignment="1" applyProtection="1">
      <alignment horizontal="center"/>
      <protection hidden="1"/>
    </xf>
    <xf numFmtId="0" fontId="129" fillId="3" borderId="38" xfId="5" applyFont="1" applyFill="1" applyBorder="1" applyProtection="1">
      <protection hidden="1"/>
    </xf>
    <xf numFmtId="0" fontId="129" fillId="3" borderId="10" xfId="5" applyFont="1" applyFill="1" applyBorder="1" applyProtection="1">
      <protection hidden="1"/>
    </xf>
    <xf numFmtId="0" fontId="129" fillId="3" borderId="41" xfId="5" applyFont="1" applyFill="1" applyBorder="1" applyProtection="1">
      <protection hidden="1"/>
    </xf>
    <xf numFmtId="0" fontId="129" fillId="0" borderId="8" xfId="5" applyFont="1" applyFill="1" applyBorder="1" applyAlignment="1" applyProtection="1">
      <alignment horizontal="center"/>
      <protection hidden="1"/>
    </xf>
    <xf numFmtId="0" fontId="129" fillId="0" borderId="6" xfId="5" applyFont="1" applyFill="1" applyBorder="1" applyAlignment="1" applyProtection="1">
      <alignment horizontal="center"/>
      <protection hidden="1"/>
    </xf>
    <xf numFmtId="0" fontId="129" fillId="0" borderId="7" xfId="5" applyFont="1" applyFill="1" applyBorder="1" applyAlignment="1" applyProtection="1">
      <alignment horizontal="center"/>
      <protection hidden="1"/>
    </xf>
    <xf numFmtId="43" fontId="116" fillId="0" borderId="38" xfId="2" applyFont="1" applyFill="1" applyBorder="1" applyAlignment="1" applyProtection="1">
      <alignment horizontal="center"/>
      <protection hidden="1"/>
    </xf>
    <xf numFmtId="43" fontId="116" fillId="0" borderId="10" xfId="2" applyFont="1" applyFill="1" applyBorder="1" applyAlignment="1" applyProtection="1">
      <alignment horizontal="center"/>
      <protection hidden="1"/>
    </xf>
    <xf numFmtId="43" fontId="116" fillId="0" borderId="41" xfId="2" applyFont="1" applyFill="1" applyBorder="1" applyAlignment="1" applyProtection="1">
      <alignment horizontal="center"/>
      <protection hidden="1"/>
    </xf>
    <xf numFmtId="43" fontId="122" fillId="4" borderId="0" xfId="5" applyNumberFormat="1" applyFont="1" applyFill="1" applyBorder="1" applyAlignment="1" applyProtection="1">
      <alignment horizontal="center"/>
      <protection hidden="1"/>
    </xf>
    <xf numFmtId="0" fontId="5" fillId="0" borderId="38" xfId="5" applyFont="1" applyFill="1" applyBorder="1" applyAlignment="1" applyProtection="1">
      <alignment horizontal="left" wrapText="1"/>
      <protection hidden="1"/>
    </xf>
    <xf numFmtId="0" fontId="1" fillId="0" borderId="10" xfId="5" applyFill="1" applyBorder="1" applyAlignment="1" applyProtection="1">
      <alignment horizontal="left" wrapText="1"/>
      <protection hidden="1"/>
    </xf>
    <xf numFmtId="0" fontId="1" fillId="0" borderId="41" xfId="5" applyFill="1" applyBorder="1" applyAlignment="1" applyProtection="1">
      <alignment horizontal="left" wrapText="1"/>
      <protection hidden="1"/>
    </xf>
    <xf numFmtId="0" fontId="130" fillId="0" borderId="38" xfId="5" applyFont="1" applyFill="1" applyBorder="1" applyAlignment="1" applyProtection="1">
      <alignment horizontal="left" wrapText="1"/>
      <protection hidden="1"/>
    </xf>
    <xf numFmtId="0" fontId="130" fillId="0" borderId="10" xfId="5" applyFont="1" applyFill="1" applyBorder="1" applyAlignment="1" applyProtection="1">
      <alignment horizontal="left" wrapText="1"/>
      <protection hidden="1"/>
    </xf>
    <xf numFmtId="0" fontId="130" fillId="0" borderId="41" xfId="5" applyFont="1" applyFill="1" applyBorder="1" applyAlignment="1" applyProtection="1">
      <alignment horizontal="left" wrapText="1"/>
      <protection hidden="1"/>
    </xf>
    <xf numFmtId="0" fontId="130" fillId="0" borderId="5" xfId="5" quotePrefix="1" applyFont="1" applyFill="1" applyBorder="1" applyAlignment="1" applyProtection="1">
      <alignment horizontal="right"/>
      <protection hidden="1"/>
    </xf>
    <xf numFmtId="0" fontId="130" fillId="0" borderId="2" xfId="5" quotePrefix="1" applyFont="1" applyFill="1" applyBorder="1" applyAlignment="1" applyProtection="1">
      <alignment horizontal="right"/>
      <protection hidden="1"/>
    </xf>
    <xf numFmtId="0" fontId="130" fillId="0" borderId="3" xfId="5" quotePrefix="1" applyFont="1" applyFill="1" applyBorder="1" applyAlignment="1" applyProtection="1">
      <alignment horizontal="right"/>
      <protection hidden="1"/>
    </xf>
    <xf numFmtId="0" fontId="22" fillId="0" borderId="0" xfId="5" applyFont="1" applyFill="1" applyBorder="1" applyAlignment="1" applyProtection="1">
      <alignment horizontal="justify" vertical="top" wrapText="1"/>
    </xf>
    <xf numFmtId="0" fontId="107" fillId="4" borderId="0" xfId="5" applyFont="1" applyFill="1" applyBorder="1" applyAlignment="1" applyProtection="1">
      <alignment wrapText="1"/>
    </xf>
    <xf numFmtId="0" fontId="107" fillId="4" borderId="4" xfId="5" applyFont="1" applyFill="1" applyBorder="1" applyAlignment="1" applyProtection="1">
      <alignment wrapText="1"/>
    </xf>
    <xf numFmtId="0" fontId="26" fillId="7" borderId="38" xfId="5" applyFont="1" applyFill="1" applyBorder="1" applyAlignment="1" applyProtection="1">
      <alignment horizontal="center" vertical="center"/>
      <protection hidden="1"/>
    </xf>
    <xf numFmtId="0" fontId="26" fillId="7" borderId="10" xfId="5" quotePrefix="1" applyFont="1" applyFill="1" applyBorder="1" applyAlignment="1" applyProtection="1">
      <alignment horizontal="center" vertical="center"/>
      <protection hidden="1"/>
    </xf>
    <xf numFmtId="0" fontId="26" fillId="7" borderId="41" xfId="5" quotePrefix="1" applyFont="1" applyFill="1" applyBorder="1" applyAlignment="1" applyProtection="1">
      <alignment horizontal="center" vertical="center"/>
      <protection hidden="1"/>
    </xf>
    <xf numFmtId="0" fontId="32" fillId="10" borderId="38" xfId="5" applyFont="1" applyFill="1" applyBorder="1" applyAlignment="1" applyProtection="1">
      <alignment horizontal="center" vertical="center"/>
    </xf>
    <xf numFmtId="0" fontId="32" fillId="10" borderId="10" xfId="5" applyFont="1" applyFill="1" applyBorder="1" applyAlignment="1" applyProtection="1">
      <alignment horizontal="center" vertical="center"/>
    </xf>
    <xf numFmtId="0" fontId="32" fillId="10" borderId="41" xfId="5" applyFont="1" applyFill="1" applyBorder="1" applyAlignment="1" applyProtection="1">
      <alignment horizontal="center" vertical="center"/>
    </xf>
    <xf numFmtId="14" fontId="31" fillId="10" borderId="38" xfId="5" applyNumberFormat="1" applyFont="1" applyFill="1" applyBorder="1" applyAlignment="1" applyProtection="1">
      <alignment horizontal="center" vertical="center"/>
      <protection locked="0"/>
    </xf>
    <xf numFmtId="14" fontId="31" fillId="10" borderId="10" xfId="5" applyNumberFormat="1" applyFont="1" applyFill="1" applyBorder="1" applyAlignment="1" applyProtection="1">
      <alignment horizontal="center" vertical="center"/>
      <protection locked="0"/>
    </xf>
    <xf numFmtId="14" fontId="31" fillId="10" borderId="41" xfId="5" applyNumberFormat="1" applyFont="1" applyFill="1" applyBorder="1" applyAlignment="1" applyProtection="1">
      <alignment horizontal="center" vertical="center"/>
      <protection locked="0"/>
    </xf>
    <xf numFmtId="0" fontId="26" fillId="10" borderId="38" xfId="5" applyFont="1" applyFill="1" applyBorder="1" applyAlignment="1" applyProtection="1">
      <alignment horizontal="center"/>
      <protection locked="0"/>
    </xf>
    <xf numFmtId="0" fontId="26" fillId="10" borderId="10" xfId="5" applyFont="1" applyFill="1" applyBorder="1" applyAlignment="1" applyProtection="1">
      <alignment horizontal="center"/>
      <protection locked="0"/>
    </xf>
    <xf numFmtId="0" fontId="26" fillId="10" borderId="41" xfId="5" applyFont="1" applyFill="1" applyBorder="1" applyAlignment="1" applyProtection="1">
      <alignment horizontal="center"/>
      <protection locked="0"/>
    </xf>
    <xf numFmtId="4" fontId="22" fillId="7" borderId="67" xfId="5" applyNumberFormat="1" applyFont="1" applyFill="1" applyBorder="1" applyAlignment="1" applyProtection="1">
      <alignment horizontal="center" vertical="center"/>
      <protection hidden="1"/>
    </xf>
    <xf numFmtId="4" fontId="22" fillId="7" borderId="68" xfId="5" applyNumberFormat="1" applyFont="1" applyFill="1" applyBorder="1" applyAlignment="1" applyProtection="1">
      <alignment horizontal="center" vertical="center"/>
      <protection hidden="1"/>
    </xf>
    <xf numFmtId="4" fontId="22" fillId="7" borderId="69" xfId="5" applyNumberFormat="1" applyFont="1" applyFill="1" applyBorder="1" applyAlignment="1" applyProtection="1">
      <alignment horizontal="center" vertical="center"/>
      <protection hidden="1"/>
    </xf>
    <xf numFmtId="0" fontId="114" fillId="4" borderId="2" xfId="5" applyFont="1" applyFill="1" applyBorder="1" applyAlignment="1" applyProtection="1">
      <alignment horizontal="justify" wrapText="1"/>
    </xf>
    <xf numFmtId="0" fontId="25" fillId="4" borderId="2" xfId="5" applyFont="1" applyFill="1" applyBorder="1" applyAlignment="1" applyProtection="1">
      <alignment horizontal="justify" wrapText="1"/>
    </xf>
    <xf numFmtId="0" fontId="25" fillId="4" borderId="0" xfId="5" applyFont="1" applyFill="1" applyBorder="1" applyAlignment="1" applyProtection="1">
      <alignment horizontal="justify" wrapText="1"/>
    </xf>
    <xf numFmtId="0" fontId="2" fillId="10" borderId="38" xfId="5" applyFont="1" applyFill="1" applyBorder="1" applyAlignment="1" applyProtection="1">
      <alignment horizontal="center"/>
      <protection locked="0"/>
    </xf>
    <xf numFmtId="0" fontId="2" fillId="10" borderId="10" xfId="5" applyFont="1" applyFill="1" applyBorder="1" applyAlignment="1" applyProtection="1">
      <alignment horizontal="center"/>
      <protection locked="0"/>
    </xf>
    <xf numFmtId="0" fontId="2" fillId="10" borderId="41" xfId="5" applyFont="1" applyFill="1" applyBorder="1" applyAlignment="1" applyProtection="1">
      <alignment horizontal="center"/>
      <protection locked="0"/>
    </xf>
    <xf numFmtId="0" fontId="103" fillId="10" borderId="38" xfId="5" applyFont="1" applyFill="1" applyBorder="1" applyAlignment="1" applyProtection="1">
      <alignment horizontal="center"/>
      <protection locked="0"/>
    </xf>
    <xf numFmtId="0" fontId="103" fillId="10" borderId="10" xfId="5" applyFont="1" applyFill="1" applyBorder="1" applyAlignment="1" applyProtection="1">
      <alignment horizontal="center"/>
      <protection locked="0"/>
    </xf>
    <xf numFmtId="0" fontId="103" fillId="10" borderId="41" xfId="5" applyFont="1" applyFill="1" applyBorder="1" applyAlignment="1" applyProtection="1">
      <alignment horizontal="center"/>
      <protection locked="0"/>
    </xf>
    <xf numFmtId="0" fontId="17" fillId="3" borderId="38" xfId="5" quotePrefix="1" applyFont="1" applyFill="1" applyBorder="1" applyAlignment="1" applyProtection="1">
      <alignment horizontal="left"/>
    </xf>
    <xf numFmtId="0" fontId="17" fillId="3" borderId="10" xfId="5" quotePrefix="1" applyFont="1" applyFill="1" applyBorder="1" applyAlignment="1" applyProtection="1">
      <alignment horizontal="left"/>
    </xf>
    <xf numFmtId="0" fontId="17" fillId="3" borderId="41" xfId="5" quotePrefix="1" applyFont="1" applyFill="1" applyBorder="1" applyAlignment="1" applyProtection="1">
      <alignment horizontal="left"/>
    </xf>
    <xf numFmtId="0" fontId="22" fillId="0" borderId="0" xfId="5" applyFont="1" applyFill="1" applyBorder="1" applyAlignment="1" applyProtection="1">
      <alignment horizontal="left" wrapText="1"/>
    </xf>
    <xf numFmtId="0" fontId="22" fillId="0" borderId="4" xfId="5" applyFont="1" applyFill="1" applyBorder="1" applyAlignment="1" applyProtection="1">
      <alignment horizontal="left" wrapText="1"/>
    </xf>
    <xf numFmtId="0" fontId="108" fillId="0" borderId="38" xfId="5" applyFont="1" applyBorder="1" applyProtection="1"/>
    <xf numFmtId="0" fontId="108" fillId="0" borderId="10" xfId="5" applyFont="1" applyBorder="1" applyProtection="1"/>
    <xf numFmtId="0" fontId="108" fillId="0" borderId="41" xfId="5" applyFont="1" applyBorder="1" applyProtection="1"/>
    <xf numFmtId="0" fontId="22" fillId="0" borderId="1" xfId="5" applyFont="1" applyBorder="1" applyProtection="1"/>
    <xf numFmtId="0" fontId="22" fillId="0" borderId="0" xfId="5" applyFont="1" applyBorder="1" applyProtection="1"/>
    <xf numFmtId="0" fontId="22" fillId="0" borderId="13" xfId="5" applyFont="1" applyBorder="1" applyProtection="1"/>
    <xf numFmtId="0" fontId="136" fillId="7" borderId="0" xfId="5" applyFont="1" applyFill="1" applyBorder="1" applyProtection="1">
      <protection hidden="1"/>
    </xf>
    <xf numFmtId="0" fontId="136" fillId="7" borderId="4" xfId="5" applyFont="1" applyFill="1" applyBorder="1" applyProtection="1">
      <protection hidden="1"/>
    </xf>
    <xf numFmtId="0" fontId="107" fillId="0" borderId="0" xfId="5" applyFont="1" applyFill="1" applyBorder="1" applyAlignment="1" applyProtection="1">
      <alignment horizontal="center"/>
    </xf>
    <xf numFmtId="0" fontId="137" fillId="7" borderId="0" xfId="5" applyFont="1" applyFill="1" applyBorder="1" applyAlignment="1" applyProtection="1">
      <alignment horizontal="left"/>
      <protection hidden="1"/>
    </xf>
    <xf numFmtId="0" fontId="137" fillId="7" borderId="4" xfId="5" applyFont="1" applyFill="1" applyBorder="1" applyAlignment="1" applyProtection="1">
      <alignment horizontal="left"/>
      <protection hidden="1"/>
    </xf>
    <xf numFmtId="4" fontId="22" fillId="12" borderId="67" xfId="5" applyNumberFormat="1" applyFont="1" applyFill="1" applyBorder="1" applyAlignment="1" applyProtection="1">
      <alignment horizontal="center" vertical="center"/>
      <protection hidden="1"/>
    </xf>
    <xf numFmtId="4" fontId="22" fillId="12" borderId="68" xfId="5" applyNumberFormat="1" applyFont="1" applyFill="1" applyBorder="1" applyAlignment="1" applyProtection="1">
      <alignment horizontal="center" vertical="center"/>
      <protection hidden="1"/>
    </xf>
    <xf numFmtId="4" fontId="22" fillId="12" borderId="69" xfId="5" applyNumberFormat="1" applyFont="1" applyFill="1" applyBorder="1" applyAlignment="1" applyProtection="1">
      <alignment horizontal="center" vertical="center"/>
      <protection hidden="1"/>
    </xf>
    <xf numFmtId="0" fontId="135" fillId="4" borderId="38" xfId="5" applyFont="1" applyFill="1" applyBorder="1" applyProtection="1">
      <protection hidden="1"/>
    </xf>
    <xf numFmtId="0" fontId="135" fillId="4" borderId="10" xfId="5" applyFont="1" applyFill="1" applyBorder="1" applyProtection="1">
      <protection hidden="1"/>
    </xf>
    <xf numFmtId="0" fontId="135" fillId="4" borderId="41" xfId="5" applyFont="1" applyFill="1" applyBorder="1" applyProtection="1">
      <protection hidden="1"/>
    </xf>
    <xf numFmtId="0" fontId="22" fillId="7" borderId="0" xfId="5" applyFont="1" applyFill="1" applyBorder="1" applyAlignment="1" applyProtection="1">
      <alignment horizontal="left" vertical="center"/>
      <protection hidden="1"/>
    </xf>
    <xf numFmtId="0" fontId="22" fillId="7" borderId="4" xfId="5" applyFont="1" applyFill="1" applyBorder="1" applyAlignment="1" applyProtection="1">
      <alignment horizontal="left" vertical="center"/>
      <protection hidden="1"/>
    </xf>
    <xf numFmtId="0" fontId="17" fillId="3" borderId="38" xfId="5" quotePrefix="1" applyFont="1" applyFill="1" applyBorder="1" applyAlignment="1" applyProtection="1">
      <alignment horizontal="left"/>
      <protection hidden="1"/>
    </xf>
    <xf numFmtId="0" fontId="17" fillId="3" borderId="10" xfId="5" quotePrefix="1" applyFont="1" applyFill="1" applyBorder="1" applyAlignment="1" applyProtection="1">
      <alignment horizontal="left"/>
      <protection hidden="1"/>
    </xf>
    <xf numFmtId="0" fontId="17" fillId="3" borderId="41" xfId="5" quotePrefix="1" applyFont="1" applyFill="1" applyBorder="1" applyAlignment="1" applyProtection="1">
      <alignment horizontal="left"/>
      <protection hidden="1"/>
    </xf>
    <xf numFmtId="0" fontId="13" fillId="0" borderId="0" xfId="5" applyFont="1" applyFill="1" applyBorder="1" applyAlignment="1" applyProtection="1">
      <alignment horizontal="left" wrapText="1"/>
      <protection hidden="1"/>
    </xf>
    <xf numFmtId="0" fontId="107" fillId="0" borderId="0" xfId="5" applyFont="1" applyFill="1" applyBorder="1" applyAlignment="1" applyProtection="1">
      <alignment horizontal="center"/>
      <protection hidden="1"/>
    </xf>
    <xf numFmtId="0" fontId="107" fillId="0" borderId="0" xfId="5" applyFont="1" applyFill="1" applyBorder="1" applyAlignment="1" applyProtection="1">
      <alignment horizontal="left" wrapText="1"/>
      <protection hidden="1"/>
    </xf>
    <xf numFmtId="0" fontId="107" fillId="0" borderId="4" xfId="5" applyFont="1" applyFill="1" applyBorder="1" applyAlignment="1" applyProtection="1">
      <alignment horizontal="left" wrapText="1"/>
      <protection hidden="1"/>
    </xf>
    <xf numFmtId="10" fontId="17" fillId="7" borderId="38" xfId="2" applyNumberFormat="1" applyFont="1" applyFill="1" applyBorder="1" applyAlignment="1" applyProtection="1">
      <alignment horizontal="center" vertical="center"/>
      <protection hidden="1"/>
    </xf>
    <xf numFmtId="43" fontId="17" fillId="7" borderId="10" xfId="2" applyFont="1" applyFill="1" applyBorder="1" applyAlignment="1" applyProtection="1">
      <alignment horizontal="center" vertical="center"/>
      <protection hidden="1"/>
    </xf>
    <xf numFmtId="43" fontId="17" fillId="7" borderId="41" xfId="2" applyFont="1" applyFill="1" applyBorder="1" applyAlignment="1" applyProtection="1">
      <alignment horizontal="center" vertical="center"/>
      <protection hidden="1"/>
    </xf>
    <xf numFmtId="0" fontId="133" fillId="9" borderId="38" xfId="5" applyFont="1" applyFill="1" applyBorder="1" applyProtection="1">
      <protection hidden="1"/>
    </xf>
    <xf numFmtId="0" fontId="133" fillId="9" borderId="10" xfId="5" applyFont="1" applyFill="1" applyBorder="1" applyProtection="1">
      <protection hidden="1"/>
    </xf>
    <xf numFmtId="0" fontId="133" fillId="9" borderId="41" xfId="5" applyFont="1" applyFill="1" applyBorder="1" applyProtection="1">
      <protection hidden="1"/>
    </xf>
    <xf numFmtId="0" fontId="22" fillId="7" borderId="38" xfId="5" applyFont="1" applyFill="1" applyBorder="1" applyAlignment="1" applyProtection="1">
      <alignment horizontal="center" vertical="center"/>
      <protection locked="0"/>
    </xf>
    <xf numFmtId="0" fontId="22" fillId="7" borderId="10" xfId="5" applyFont="1" applyFill="1" applyBorder="1" applyAlignment="1" applyProtection="1">
      <alignment horizontal="center" vertical="center"/>
      <protection locked="0"/>
    </xf>
    <xf numFmtId="0" fontId="22" fillId="7" borderId="41" xfId="5" applyFont="1" applyFill="1" applyBorder="1" applyAlignment="1" applyProtection="1">
      <alignment horizontal="center" vertical="center"/>
      <protection locked="0"/>
    </xf>
    <xf numFmtId="0" fontId="138" fillId="7" borderId="38" xfId="5" applyFont="1" applyFill="1" applyBorder="1" applyAlignment="1" applyProtection="1">
      <alignment horizontal="left"/>
      <protection locked="0"/>
    </xf>
    <xf numFmtId="0" fontId="139" fillId="0" borderId="10" xfId="5" applyFont="1" applyBorder="1" applyProtection="1">
      <protection locked="0"/>
    </xf>
    <xf numFmtId="0" fontId="139" fillId="0" borderId="41" xfId="5" applyFont="1" applyBorder="1" applyProtection="1">
      <protection locked="0"/>
    </xf>
    <xf numFmtId="0" fontId="107" fillId="0" borderId="0" xfId="5" applyFont="1" applyFill="1" applyBorder="1" applyProtection="1">
      <protection hidden="1"/>
    </xf>
    <xf numFmtId="0" fontId="107" fillId="0" borderId="4" xfId="5" applyFont="1" applyFill="1" applyBorder="1" applyProtection="1">
      <protection hidden="1"/>
    </xf>
    <xf numFmtId="0" fontId="107" fillId="0" borderId="0" xfId="5" quotePrefix="1" applyFont="1" applyFill="1" applyBorder="1" applyAlignment="1" applyProtection="1">
      <alignment horizontal="left" wrapText="1"/>
      <protection hidden="1"/>
    </xf>
    <xf numFmtId="0" fontId="107" fillId="0" borderId="4" xfId="5" quotePrefix="1" applyFont="1" applyFill="1" applyBorder="1" applyAlignment="1" applyProtection="1">
      <alignment horizontal="left" wrapText="1"/>
      <protection hidden="1"/>
    </xf>
    <xf numFmtId="0" fontId="107" fillId="4" borderId="0" xfId="5" quotePrefix="1" applyFont="1" applyFill="1" applyBorder="1" applyAlignment="1" applyProtection="1">
      <alignment horizontal="justify" vertical="center"/>
      <protection hidden="1"/>
    </xf>
    <xf numFmtId="0" fontId="107" fillId="4" borderId="4" xfId="5" quotePrefix="1" applyFont="1" applyFill="1" applyBorder="1" applyAlignment="1" applyProtection="1">
      <alignment horizontal="justify" vertical="center"/>
      <protection hidden="1"/>
    </xf>
    <xf numFmtId="0" fontId="17" fillId="7" borderId="38" xfId="5" applyFont="1" applyFill="1" applyBorder="1" applyAlignment="1" applyProtection="1">
      <alignment horizontal="center" vertical="center"/>
      <protection hidden="1"/>
    </xf>
    <xf numFmtId="0" fontId="17" fillId="7" borderId="10" xfId="5" applyFont="1" applyFill="1" applyBorder="1" applyAlignment="1" applyProtection="1">
      <alignment horizontal="center" vertical="center"/>
      <protection hidden="1"/>
    </xf>
    <xf numFmtId="0" fontId="17" fillId="7" borderId="41" xfId="5" applyFont="1" applyFill="1" applyBorder="1" applyAlignment="1" applyProtection="1">
      <alignment horizontal="center" vertical="center"/>
      <protection hidden="1"/>
    </xf>
    <xf numFmtId="0" fontId="107" fillId="4" borderId="0" xfId="5" quotePrefix="1" applyFont="1" applyFill="1" applyBorder="1" applyAlignment="1" applyProtection="1">
      <alignment horizontal="left" vertical="center" wrapText="1"/>
      <protection hidden="1"/>
    </xf>
    <xf numFmtId="0" fontId="1" fillId="0" borderId="0" xfId="5" applyBorder="1" applyAlignment="1" applyProtection="1">
      <alignment vertical="center" wrapText="1"/>
      <protection hidden="1"/>
    </xf>
    <xf numFmtId="0" fontId="1" fillId="0" borderId="4" xfId="5" applyBorder="1" applyAlignment="1" applyProtection="1">
      <alignment vertical="center" wrapText="1"/>
      <protection hidden="1"/>
    </xf>
    <xf numFmtId="0" fontId="107" fillId="4" borderId="0" xfId="5" applyFont="1" applyFill="1" applyBorder="1" applyAlignment="1" applyProtection="1">
      <alignment horizontal="left" vertical="center" wrapText="1"/>
      <protection hidden="1"/>
    </xf>
    <xf numFmtId="0" fontId="107" fillId="4" borderId="4" xfId="5" applyFont="1" applyFill="1" applyBorder="1" applyAlignment="1" applyProtection="1">
      <alignment horizontal="left" vertical="center" wrapText="1"/>
      <protection hidden="1"/>
    </xf>
    <xf numFmtId="0" fontId="107" fillId="4" borderId="0" xfId="5" quotePrefix="1" applyFont="1" applyFill="1" applyBorder="1" applyAlignment="1" applyProtection="1">
      <alignment horizontal="left" vertical="center"/>
      <protection hidden="1"/>
    </xf>
    <xf numFmtId="0" fontId="107" fillId="4" borderId="0" xfId="5" applyFont="1" applyFill="1" applyBorder="1" applyAlignment="1" applyProtection="1">
      <alignment horizontal="left" vertical="center"/>
      <protection hidden="1"/>
    </xf>
    <xf numFmtId="0" fontId="107" fillId="4" borderId="4" xfId="5" applyFont="1" applyFill="1" applyBorder="1" applyAlignment="1" applyProtection="1">
      <alignment horizontal="left" vertical="center"/>
      <protection hidden="1"/>
    </xf>
    <xf numFmtId="0" fontId="107" fillId="0" borderId="0" xfId="5" quotePrefix="1" applyFont="1" applyBorder="1" applyAlignment="1" applyProtection="1">
      <alignment horizontal="left"/>
      <protection hidden="1"/>
    </xf>
    <xf numFmtId="0" fontId="32" fillId="7" borderId="38" xfId="5" applyFont="1" applyFill="1" applyBorder="1" applyAlignment="1" applyProtection="1">
      <alignment horizontal="center" vertical="center"/>
      <protection hidden="1"/>
    </xf>
    <xf numFmtId="0" fontId="32" fillId="7" borderId="10" xfId="5" applyFont="1" applyFill="1" applyBorder="1" applyAlignment="1" applyProtection="1">
      <alignment horizontal="center" vertical="center"/>
      <protection hidden="1"/>
    </xf>
    <xf numFmtId="0" fontId="32" fillId="7" borderId="41" xfId="5" applyFont="1" applyFill="1" applyBorder="1" applyAlignment="1" applyProtection="1">
      <alignment horizontal="center" vertical="center"/>
      <protection hidden="1"/>
    </xf>
    <xf numFmtId="14" fontId="17" fillId="7" borderId="38" xfId="5" applyNumberFormat="1" applyFont="1" applyFill="1" applyBorder="1" applyAlignment="1" applyProtection="1">
      <alignment horizontal="center" vertical="center" shrinkToFit="1"/>
      <protection hidden="1"/>
    </xf>
    <xf numFmtId="14" fontId="17" fillId="7" borderId="10" xfId="5" applyNumberFormat="1" applyFont="1" applyFill="1" applyBorder="1" applyAlignment="1" applyProtection="1">
      <alignment horizontal="center" vertical="center" shrinkToFit="1"/>
      <protection hidden="1"/>
    </xf>
    <xf numFmtId="14" fontId="17" fillId="7" borderId="41" xfId="5" applyNumberFormat="1" applyFont="1" applyFill="1" applyBorder="1" applyAlignment="1" applyProtection="1">
      <alignment horizontal="center" vertical="center" shrinkToFit="1"/>
      <protection hidden="1"/>
    </xf>
    <xf numFmtId="0" fontId="107" fillId="0" borderId="0" xfId="5" quotePrefix="1" applyFont="1" applyBorder="1" applyAlignment="1" applyProtection="1">
      <alignment horizontal="left" vertical="center" wrapText="1"/>
      <protection hidden="1"/>
    </xf>
    <xf numFmtId="0" fontId="107" fillId="0" borderId="4" xfId="5" quotePrefix="1" applyFont="1" applyBorder="1" applyAlignment="1" applyProtection="1">
      <alignment horizontal="left" vertical="center" wrapText="1"/>
      <protection hidden="1"/>
    </xf>
    <xf numFmtId="0" fontId="107" fillId="4" borderId="4" xfId="5" quotePrefix="1" applyFont="1" applyFill="1" applyBorder="1" applyAlignment="1" applyProtection="1">
      <alignment horizontal="left" vertical="center"/>
      <protection hidden="1"/>
    </xf>
    <xf numFmtId="0" fontId="107" fillId="4" borderId="0" xfId="5" quotePrefix="1" applyFont="1" applyFill="1" applyBorder="1" applyAlignment="1" applyProtection="1">
      <alignment horizontal="justify" vertical="center" wrapText="1"/>
      <protection hidden="1"/>
    </xf>
    <xf numFmtId="0" fontId="107" fillId="4" borderId="4" xfId="5" quotePrefix="1" applyFont="1" applyFill="1" applyBorder="1" applyAlignment="1" applyProtection="1">
      <alignment horizontal="justify" vertical="center" wrapText="1"/>
      <protection hidden="1"/>
    </xf>
    <xf numFmtId="0" fontId="107" fillId="4" borderId="0" xfId="5" applyFont="1" applyFill="1" applyBorder="1" applyAlignment="1" applyProtection="1">
      <alignment horizontal="justify" vertical="center" wrapText="1"/>
      <protection hidden="1"/>
    </xf>
    <xf numFmtId="0" fontId="107" fillId="4" borderId="4" xfId="5" applyFont="1" applyFill="1" applyBorder="1" applyAlignment="1" applyProtection="1">
      <alignment horizontal="justify" vertical="center" wrapText="1"/>
      <protection hidden="1"/>
    </xf>
    <xf numFmtId="164" fontId="0" fillId="0" borderId="38" xfId="0" applyBorder="1" applyAlignment="1">
      <alignment vertical="center"/>
    </xf>
    <xf numFmtId="164" fontId="0" fillId="0" borderId="41" xfId="0" applyBorder="1" applyAlignment="1">
      <alignment vertical="center"/>
    </xf>
    <xf numFmtId="1" fontId="0" fillId="0" borderId="9" xfId="0" applyNumberFormat="1" applyBorder="1" applyProtection="1"/>
    <xf numFmtId="164" fontId="0" fillId="0" borderId="40" xfId="0" applyBorder="1" applyAlignment="1">
      <alignment vertical="center"/>
    </xf>
    <xf numFmtId="164" fontId="0" fillId="0" borderId="58" xfId="0" applyBorder="1" applyAlignment="1">
      <alignment vertical="center"/>
    </xf>
    <xf numFmtId="1" fontId="0" fillId="0" borderId="22" xfId="0" applyNumberFormat="1" applyBorder="1" applyProtection="1"/>
    <xf numFmtId="164" fontId="40" fillId="0" borderId="0" xfId="0" applyFont="1" applyAlignment="1" applyProtection="1">
      <alignment horizontal="justify" vertical="center"/>
    </xf>
    <xf numFmtId="1" fontId="100" fillId="0" borderId="28" xfId="0" applyNumberFormat="1" applyFont="1" applyBorder="1" applyAlignment="1" applyProtection="1">
      <alignment horizontal="center" vertical="center"/>
    </xf>
    <xf numFmtId="1" fontId="100" fillId="0" borderId="29" xfId="0" applyNumberFormat="1" applyFont="1" applyBorder="1" applyAlignment="1" applyProtection="1">
      <alignment horizontal="center" vertical="center"/>
    </xf>
    <xf numFmtId="164" fontId="4" fillId="0" borderId="23" xfId="0" applyFont="1" applyBorder="1" applyAlignment="1" applyProtection="1">
      <alignment wrapText="1"/>
    </xf>
    <xf numFmtId="164" fontId="4" fillId="0" borderId="24" xfId="0" applyFont="1" applyBorder="1" applyAlignment="1" applyProtection="1">
      <alignment wrapText="1"/>
    </xf>
    <xf numFmtId="164" fontId="4" fillId="0" borderId="25" xfId="0" applyFont="1" applyBorder="1" applyAlignment="1" applyProtection="1">
      <alignment wrapText="1"/>
    </xf>
    <xf numFmtId="164" fontId="4" fillId="0" borderId="21" xfId="0" applyFont="1" applyBorder="1" applyProtection="1"/>
    <xf numFmtId="164" fontId="4" fillId="0" borderId="9" xfId="0" applyFont="1" applyBorder="1" applyProtection="1"/>
    <xf numFmtId="164" fontId="4" fillId="0" borderId="22" xfId="0" applyFont="1" applyBorder="1" applyProtection="1"/>
    <xf numFmtId="164" fontId="4" fillId="0" borderId="21" xfId="0" applyFont="1" applyBorder="1" applyAlignment="1" applyProtection="1">
      <alignment wrapText="1"/>
    </xf>
    <xf numFmtId="164" fontId="4" fillId="0" borderId="9" xfId="0" applyFont="1" applyBorder="1" applyAlignment="1" applyProtection="1">
      <alignment wrapText="1"/>
    </xf>
    <xf numFmtId="164" fontId="4" fillId="0" borderId="22" xfId="0" applyFont="1" applyBorder="1" applyAlignment="1" applyProtection="1">
      <alignment wrapText="1"/>
    </xf>
    <xf numFmtId="164" fontId="16" fillId="0" borderId="67" xfId="0" applyFont="1" applyBorder="1" applyAlignment="1" applyProtection="1">
      <alignment vertical="center"/>
    </xf>
    <xf numFmtId="164" fontId="16" fillId="0" borderId="68" xfId="0" applyFont="1" applyBorder="1" applyAlignment="1" applyProtection="1">
      <alignment vertical="center"/>
    </xf>
    <xf numFmtId="164" fontId="16" fillId="0" borderId="69" xfId="0" applyFont="1" applyBorder="1" applyAlignment="1" applyProtection="1">
      <alignment vertical="center"/>
    </xf>
    <xf numFmtId="164" fontId="41" fillId="0" borderId="26" xfId="0" applyFont="1" applyBorder="1" applyProtection="1"/>
    <xf numFmtId="164" fontId="41" fillId="0" borderId="28" xfId="0" applyFont="1" applyBorder="1" applyProtection="1"/>
    <xf numFmtId="164" fontId="41" fillId="0" borderId="29" xfId="0" applyFont="1" applyBorder="1" applyProtection="1"/>
    <xf numFmtId="1" fontId="16" fillId="0" borderId="9" xfId="0" applyNumberFormat="1" applyFont="1" applyBorder="1" applyProtection="1"/>
    <xf numFmtId="164" fontId="20" fillId="0" borderId="28" xfId="0" applyFont="1" applyBorder="1" applyAlignment="1">
      <alignment vertical="center"/>
    </xf>
    <xf numFmtId="1" fontId="21" fillId="0" borderId="0" xfId="0" applyNumberFormat="1" applyFont="1" applyAlignment="1" applyProtection="1">
      <alignment horizontal="center"/>
    </xf>
    <xf numFmtId="1" fontId="44" fillId="0" borderId="26" xfId="0" applyNumberFormat="1" applyFont="1" applyBorder="1" applyAlignment="1" applyProtection="1">
      <alignment vertical="center" wrapText="1"/>
    </xf>
    <xf numFmtId="1" fontId="44" fillId="0" borderId="28" xfId="0" applyNumberFormat="1" applyFont="1" applyBorder="1" applyAlignment="1" applyProtection="1">
      <alignment vertical="center" wrapText="1"/>
    </xf>
    <xf numFmtId="1" fontId="44" fillId="0" borderId="29" xfId="0" applyNumberFormat="1" applyFont="1" applyBorder="1" applyAlignment="1" applyProtection="1">
      <alignment vertical="center" wrapText="1"/>
    </xf>
    <xf numFmtId="49" fontId="7" fillId="0" borderId="20" xfId="0" applyNumberFormat="1" applyFont="1" applyFill="1" applyBorder="1" applyAlignment="1" applyProtection="1">
      <alignment horizontal="left" vertical="center"/>
      <protection locked="0"/>
    </xf>
    <xf numFmtId="49" fontId="7" fillId="0" borderId="70" xfId="0" applyNumberFormat="1" applyFont="1" applyFill="1" applyBorder="1" applyAlignment="1" applyProtection="1">
      <alignment horizontal="left" vertical="center"/>
      <protection locked="0"/>
    </xf>
    <xf numFmtId="164" fontId="40" fillId="0" borderId="0" xfId="0" applyFont="1" applyBorder="1" applyAlignment="1" applyProtection="1">
      <alignment horizontal="justify" vertical="center"/>
    </xf>
    <xf numFmtId="164" fontId="40" fillId="0" borderId="13" xfId="0" applyFont="1" applyBorder="1" applyAlignment="1" applyProtection="1">
      <alignment horizontal="justify" vertical="center"/>
    </xf>
    <xf numFmtId="164" fontId="40" fillId="0" borderId="28" xfId="0" applyFont="1" applyBorder="1" applyAlignment="1" applyProtection="1">
      <alignment horizontal="justify" vertical="center"/>
    </xf>
    <xf numFmtId="164" fontId="40" fillId="0" borderId="29" xfId="0" applyFont="1" applyBorder="1" applyAlignment="1" applyProtection="1">
      <alignment horizontal="justify" vertical="center"/>
    </xf>
    <xf numFmtId="164" fontId="40" fillId="0" borderId="24" xfId="0" applyFont="1" applyBorder="1" applyAlignment="1" applyProtection="1">
      <alignment horizontal="justify" vertical="center"/>
    </xf>
    <xf numFmtId="164" fontId="40" fillId="0" borderId="25" xfId="0" applyFont="1" applyBorder="1" applyAlignment="1" applyProtection="1">
      <alignment horizontal="justify" vertical="center"/>
    </xf>
    <xf numFmtId="0" fontId="0" fillId="0" borderId="0" xfId="0" quotePrefix="1" applyNumberFormat="1" applyBorder="1" applyProtection="1"/>
    <xf numFmtId="1" fontId="0" fillId="0" borderId="24" xfId="0" applyNumberFormat="1" applyBorder="1" applyProtection="1"/>
    <xf numFmtId="1" fontId="0" fillId="0" borderId="25" xfId="0" applyNumberFormat="1" applyBorder="1" applyProtection="1"/>
    <xf numFmtId="164" fontId="48" fillId="2" borderId="14" xfId="0" applyNumberFormat="1" applyFont="1" applyFill="1" applyBorder="1" applyAlignment="1" applyProtection="1">
      <alignment horizontal="right" wrapText="1"/>
      <protection hidden="1"/>
    </xf>
  </cellXfs>
  <cellStyles count="7">
    <cellStyle name="Euro" xfId="1"/>
    <cellStyle name="Migliaia" xfId="2" builtinId="3"/>
    <cellStyle name="Migliaia [0]" xfId="3" builtinId="6"/>
    <cellStyle name="Normale" xfId="0" builtinId="0"/>
    <cellStyle name="Normale_elenco caa  CAMILLO" xfId="4"/>
    <cellStyle name="Normale_modello di domanda siccità 2007 PROVA" xfId="5"/>
    <cellStyle name="Percentuale" xfId="6" builtinId="5"/>
  </cellStyles>
  <dxfs count="2">
    <dxf>
      <fill>
        <patternFill>
          <bgColor indexed="10"/>
        </patternFill>
      </fill>
    </dxf>
    <dxf>
      <fill>
        <patternFill>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activeX/activeX1.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BackColor" ax:value="65535"/>
  <ax:ocxPr ax:name="BorderStyle" ax:value="1"/>
  <ax:ocxPr ax:name="DisplayStyle" ax:value="7"/>
  <ax:ocxPr ax:name="Size" ax:value="89165;2328"/>
  <ax:ocxPr ax:name="ListWidth" ax:value="67027"/>
  <ax:ocxPr ax:name="TextColumn" ax:value="1"/>
  <ax:ocxPr ax:name="ColumnCount" ax:value="2"/>
  <ax:ocxPr ax:name="cColumnInfo" ax:value="1"/>
  <ax:ocxPr ax:name="MatchEntry" ax:value="1"/>
  <ax:ocxPr ax:name="ShowDropButtonWhen" ax:value="2"/>
  <ax:ocxPr ax:name="Value" ax:value="ABBADIA ALPINA (TO)"/>
  <ax:ocxPr ax:name="SpecialEffect" ax:value="0"/>
  <ax:ocxPr ax:name="FontName" ax:value="Arial"/>
  <ax:ocxPr ax:name="FontEffects" ax:value="1073741825"/>
  <ax:ocxPr ax:name="FontHeight" ax:value="960"/>
  <ax:ocxPr ax:name="FontCharSet" ax:value="0"/>
  <ax:ocxPr ax:name="FontPitchAndFamily" ax:value="2"/>
  <ax:ocxPr ax:name="FontWeight" ax:value="700"/>
  <ax:ocxPr ax:name="Width" ax:value="56444"/>
</ax:ocx>
</file>

<file path=xl/activeX/activeX2.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BackColor" ax:value="65535"/>
  <ax:ocxPr ax:name="BorderStyle" ax:value="1"/>
  <ax:ocxPr ax:name="DisplayStyle" ax:value="7"/>
  <ax:ocxPr ax:name="Size" ax:value="89403;2540"/>
  <ax:ocxPr ax:name="ListWidth" ax:value="67027"/>
  <ax:ocxPr ax:name="TextColumn" ax:value="1"/>
  <ax:ocxPr ax:name="ColumnCount" ax:value="2"/>
  <ax:ocxPr ax:name="cColumnInfo" ax:value="1"/>
  <ax:ocxPr ax:name="MatchEntry" ax:value="1"/>
  <ax:ocxPr ax:name="ShowDropButtonWhen" ax:value="2"/>
  <ax:ocxPr ax:name="Value" ax:value="LANCIANO (CH)"/>
  <ax:ocxPr ax:name="SpecialEffect" ax:value="0"/>
  <ax:ocxPr ax:name="FontName" ax:value="Arial"/>
  <ax:ocxPr ax:name="FontEffects" ax:value="1073741825"/>
  <ax:ocxPr ax:name="FontHeight" ax:value="960"/>
  <ax:ocxPr ax:name="FontCharSet" ax:value="0"/>
  <ax:ocxPr ax:name="FontPitchAndFamily" ax:value="2"/>
  <ax:ocxPr ax:name="FontWeight" ax:value="700"/>
  <ax:ocxPr ax:name="Width" ax:value="56444"/>
</ax:ocx>
</file>

<file path=xl/activeX/activeX3.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BackColor" ax:value="65535"/>
  <ax:ocxPr ax:name="BorderStyle" ax:value="1"/>
  <ax:ocxPr ax:name="DisplayStyle" ax:value="7"/>
  <ax:ocxPr ax:name="Size" ax:value="89350;2355"/>
  <ax:ocxPr ax:name="ListWidth" ax:value="67027"/>
  <ax:ocxPr ax:name="TextColumn" ax:value="1"/>
  <ax:ocxPr ax:name="ColumnCount" ax:value="2"/>
  <ax:ocxPr ax:name="cColumnInfo" ax:value="1"/>
  <ax:ocxPr ax:name="MatchEntry" ax:value="1"/>
  <ax:ocxPr ax:name="ShowDropButtonWhen" ax:value="2"/>
  <ax:ocxPr ax:name="SpecialEffect" ax:value="0"/>
  <ax:ocxPr ax:name="FontName" ax:value="Arial"/>
  <ax:ocxPr ax:name="FontEffects" ax:value="1073741825"/>
  <ax:ocxPr ax:name="FontHeight" ax:value="960"/>
  <ax:ocxPr ax:name="FontCharSet" ax:value="0"/>
  <ax:ocxPr ax:name="FontPitchAndFamily" ax:value="2"/>
  <ax:ocxPr ax:name="FontWeight" ax:value="700"/>
  <ax:ocxPr ax:name="Width" ax:value="56444"/>
</ax:ocx>
</file>

<file path=xl/activeX/activeX4.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BackColor" ax:value="65535"/>
  <ax:ocxPr ax:name="BorderStyle" ax:value="1"/>
  <ax:ocxPr ax:name="DisplayStyle" ax:value="7"/>
  <ax:ocxPr ax:name="Size" ax:value="89376;2355"/>
  <ax:ocxPr ax:name="ListWidth" ax:value="67027"/>
  <ax:ocxPr ax:name="TextColumn" ax:value="1"/>
  <ax:ocxPr ax:name="ColumnCount" ax:value="2"/>
  <ax:ocxPr ax:name="cColumnInfo" ax:value="1"/>
  <ax:ocxPr ax:name="MatchEntry" ax:value="1"/>
  <ax:ocxPr ax:name="ShowDropButtonWhen" ax:value="2"/>
  <ax:ocxPr ax:name="SpecialEffect" ax:value="0"/>
  <ax:ocxPr ax:name="FontName" ax:value="Arial"/>
  <ax:ocxPr ax:name="FontEffects" ax:value="1073741825"/>
  <ax:ocxPr ax:name="FontHeight" ax:value="960"/>
  <ax:ocxPr ax:name="FontCharSet" ax:value="0"/>
  <ax:ocxPr ax:name="FontPitchAndFamily" ax:value="2"/>
  <ax:ocxPr ax:name="FontWeight" ax:value="700"/>
  <ax:ocxPr ax:name="Width" ax:value="56444"/>
</ax:ocx>
</file>

<file path=xl/activeX/activeX5.xml><?xml version="1.0" encoding="utf-8"?>
<ax:ocx xmlns:ax="http://schemas.microsoft.com/office/2006/activeX" xmlns:r="http://schemas.openxmlformats.org/officeDocument/2006/relationships" ax:classid="{8BD21D30-EC42-11CE-9E0D-00AA006002F3}" ax:persistence="persistPropertyBag">
  <ax:ocxPr ax:name="VariousPropertyBits" ax:value="1820351515"/>
  <ax:ocxPr ax:name="BackColor" ax:value="65535"/>
  <ax:ocxPr ax:name="BorderStyle" ax:value="1"/>
  <ax:ocxPr ax:name="DisplayStyle" ax:value="7"/>
  <ax:ocxPr ax:name="Size" ax:value="89270;2355"/>
  <ax:ocxPr ax:name="ListWidth" ax:value="67027"/>
  <ax:ocxPr ax:name="TextColumn" ax:value="1"/>
  <ax:ocxPr ax:name="ColumnCount" ax:value="2"/>
  <ax:ocxPr ax:name="cColumnInfo" ax:value="1"/>
  <ax:ocxPr ax:name="MatchEntry" ax:value="1"/>
  <ax:ocxPr ax:name="ShowDropButtonWhen" ax:value="2"/>
  <ax:ocxPr ax:name="SpecialEffect" ax:value="0"/>
  <ax:ocxPr ax:name="FontName" ax:value="Arial"/>
  <ax:ocxPr ax:name="FontEffects" ax:value="1073741825"/>
  <ax:ocxPr ax:name="FontHeight" ax:value="960"/>
  <ax:ocxPr ax:name="FontCharSet" ax:value="0"/>
  <ax:ocxPr ax:name="FontPitchAndFamily" ax:value="2"/>
  <ax:ocxPr ax:name="FontWeight" ax:value="700"/>
  <ax:ocxPr ax:name="Width" ax:value="56444"/>
</ax:ocx>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w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5" Type="http://schemas.openxmlformats.org/officeDocument/2006/relationships/image" Target="../media/image11.emf"/><Relationship Id="rId4"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152400</xdr:rowOff>
    </xdr:from>
    <xdr:to>
      <xdr:col>7</xdr:col>
      <xdr:colOff>571500</xdr:colOff>
      <xdr:row>3</xdr:row>
      <xdr:rowOff>312420</xdr:rowOff>
    </xdr:to>
    <xdr:pic>
      <xdr:nvPicPr>
        <xdr:cNvPr id="75906" name="Picture 1"/>
        <xdr:cNvPicPr>
          <a:picLocks noChangeAspect="1" noChangeArrowheads="1"/>
        </xdr:cNvPicPr>
      </xdr:nvPicPr>
      <xdr:blipFill>
        <a:blip xmlns:r="http://schemas.openxmlformats.org/officeDocument/2006/relationships" r:embed="rId1" cstate="print"/>
        <a:srcRect r="86392" b="10965"/>
        <a:stretch>
          <a:fillRect/>
        </a:stretch>
      </xdr:blipFill>
      <xdr:spPr bwMode="auto">
        <a:xfrm>
          <a:off x="0" y="152400"/>
          <a:ext cx="3261360" cy="4251960"/>
        </a:xfrm>
        <a:prstGeom prst="rect">
          <a:avLst/>
        </a:prstGeom>
        <a:noFill/>
        <a:ln w="9525">
          <a:noFill/>
          <a:miter lim="800000"/>
          <a:headEnd/>
          <a:tailEnd/>
        </a:ln>
      </xdr:spPr>
    </xdr:pic>
    <xdr:clientData/>
  </xdr:twoCellAnchor>
  <xdr:twoCellAnchor>
    <xdr:from>
      <xdr:col>44</xdr:col>
      <xdr:colOff>419100</xdr:colOff>
      <xdr:row>63</xdr:row>
      <xdr:rowOff>1257300</xdr:rowOff>
    </xdr:from>
    <xdr:to>
      <xdr:col>49</xdr:col>
      <xdr:colOff>266700</xdr:colOff>
      <xdr:row>63</xdr:row>
      <xdr:rowOff>1264920</xdr:rowOff>
    </xdr:to>
    <xdr:sp macro="" textlink="">
      <xdr:nvSpPr>
        <xdr:cNvPr id="75907" name="Line 130"/>
        <xdr:cNvSpPr>
          <a:spLocks noChangeAspect="1" noChangeShapeType="1"/>
        </xdr:cNvSpPr>
      </xdr:nvSpPr>
      <xdr:spPr bwMode="auto">
        <a:xfrm>
          <a:off x="26479500" y="53187600"/>
          <a:ext cx="2651760" cy="7620"/>
        </a:xfrm>
        <a:prstGeom prst="line">
          <a:avLst/>
        </a:prstGeom>
        <a:noFill/>
        <a:ln w="63500">
          <a:solidFill>
            <a:srgbClr val="000000"/>
          </a:solidFill>
          <a:prstDash val="lgDash"/>
          <a:round/>
          <a:headEnd/>
          <a:tailEnd type="stealth" w="lg" len="lg"/>
        </a:ln>
      </xdr:spPr>
    </xdr:sp>
    <xdr:clientData/>
  </xdr:twoCellAnchor>
  <xdr:twoCellAnchor>
    <xdr:from>
      <xdr:col>68</xdr:col>
      <xdr:colOff>47625</xdr:colOff>
      <xdr:row>10</xdr:row>
      <xdr:rowOff>495300</xdr:rowOff>
    </xdr:from>
    <xdr:to>
      <xdr:col>90</xdr:col>
      <xdr:colOff>0</xdr:colOff>
      <xdr:row>11</xdr:row>
      <xdr:rowOff>0</xdr:rowOff>
    </xdr:to>
    <xdr:pic>
      <xdr:nvPicPr>
        <xdr:cNvPr id="75785" name="CommandButton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37995225" y="15382875"/>
          <a:ext cx="11477625" cy="12763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PrintsWithSheet="0"/>
  </xdr:twoCellAnchor>
  <xdr:twoCellAnchor>
    <xdr:from>
      <xdr:col>85</xdr:col>
      <xdr:colOff>200025</xdr:colOff>
      <xdr:row>14</xdr:row>
      <xdr:rowOff>0</xdr:rowOff>
    </xdr:from>
    <xdr:to>
      <xdr:col>91</xdr:col>
      <xdr:colOff>638175</xdr:colOff>
      <xdr:row>14</xdr:row>
      <xdr:rowOff>1133475</xdr:rowOff>
    </xdr:to>
    <xdr:pic>
      <xdr:nvPicPr>
        <xdr:cNvPr id="75793" name="ComboBox4"/>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46320075" y="20164425"/>
          <a:ext cx="4200525" cy="1133475"/>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PrintsWithSheet="0"/>
  </xdr:twoCellAnchor>
  <xdr:twoCellAnchor>
    <xdr:from>
      <xdr:col>35</xdr:col>
      <xdr:colOff>38100</xdr:colOff>
      <xdr:row>49</xdr:row>
      <xdr:rowOff>38100</xdr:rowOff>
    </xdr:from>
    <xdr:to>
      <xdr:col>89</xdr:col>
      <xdr:colOff>9525</xdr:colOff>
      <xdr:row>51</xdr:row>
      <xdr:rowOff>9525</xdr:rowOff>
    </xdr:to>
    <xdr:pic>
      <xdr:nvPicPr>
        <xdr:cNvPr id="75802" name="ComboBox3"/>
        <xdr:cNvPicPr preferRelativeResize="0">
          <a:picLocks noChangeArrowheads="1" noChangeShapeType="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5373350" y="40271700"/>
          <a:ext cx="33842325" cy="952500"/>
        </a:xfrm>
        <a:prstGeom prst="rect">
          <a:avLst/>
        </a:prstGeom>
        <a:noFill/>
        <a:ln>
          <a:noFill/>
        </a:ln>
        <a:effectLst>
          <a:outerShdw dist="35921" dir="2700000" algn="ctr" rotWithShape="0">
            <a:srgbClr val="000000"/>
          </a:outerShdw>
        </a:effectLst>
        <a:extLst>
          <a:ext uri="{91240B29-F687-4F45-9708-019B960494DF}">
            <a14:hiddenLine xmlns:a14="http://schemas.microsoft.com/office/drawing/2010/main" xmlns="" w="1">
              <a:noFill/>
              <a:miter lim="800000"/>
              <a:headEnd/>
              <a:tailEnd/>
            </a14:hiddenLine>
          </a:ext>
          <a:ext uri="{53640926-AAD7-44D8-BBD7-CCE9431645EC}">
            <a14:shadowObscured xmlns:a14="http://schemas.microsoft.com/office/drawing/2010/main" xmlns="" val="1"/>
          </a:ext>
        </a:extLst>
      </xdr:spPr>
    </xdr:pic>
    <xdr:clientData fPrintsWithSheet="0"/>
  </xdr:twoCellAnchor>
  <xdr:twoCellAnchor>
    <xdr:from>
      <xdr:col>13</xdr:col>
      <xdr:colOff>0</xdr:colOff>
      <xdr:row>57</xdr:row>
      <xdr:rowOff>95250</xdr:rowOff>
    </xdr:from>
    <xdr:to>
      <xdr:col>76</xdr:col>
      <xdr:colOff>152400</xdr:colOff>
      <xdr:row>58</xdr:row>
      <xdr:rowOff>0</xdr:rowOff>
    </xdr:to>
    <xdr:pic>
      <xdr:nvPicPr>
        <xdr:cNvPr id="75803" name="ComboBox5"/>
        <xdr:cNvPicPr preferRelativeResize="0">
          <a:picLocks noChangeArrowheads="1" noChangeShapeType="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5124450" y="44367450"/>
          <a:ext cx="37680900" cy="1019175"/>
        </a:xfrm>
        <a:prstGeom prst="rect">
          <a:avLst/>
        </a:prstGeom>
        <a:noFill/>
        <a:ln>
          <a:noFill/>
        </a:ln>
        <a:effectLst>
          <a:outerShdw dist="35921" dir="2700000" algn="ctr" rotWithShape="0">
            <a:srgbClr val="000000"/>
          </a:outerShdw>
        </a:effectLst>
        <a:extLst>
          <a:ext uri="{91240B29-F687-4F45-9708-019B960494DF}">
            <a14:hiddenLine xmlns:a14="http://schemas.microsoft.com/office/drawing/2010/main" xmlns="" w="1">
              <a:noFill/>
              <a:miter lim="800000"/>
              <a:headEnd/>
              <a:tailEnd/>
            </a14:hiddenLine>
          </a:ext>
          <a:ext uri="{53640926-AAD7-44D8-BBD7-CCE9431645EC}">
            <a14:shadowObscured xmlns:a14="http://schemas.microsoft.com/office/drawing/2010/main" xmlns="" val="1"/>
          </a:ext>
        </a:extLst>
      </xdr:spPr>
    </xdr:pic>
    <xdr:clientData fPrintsWithSheet="0"/>
  </xdr:twoCellAnchor>
  <xdr:twoCellAnchor>
    <xdr:from>
      <xdr:col>20</xdr:col>
      <xdr:colOff>47625</xdr:colOff>
      <xdr:row>63</xdr:row>
      <xdr:rowOff>19050</xdr:rowOff>
    </xdr:from>
    <xdr:to>
      <xdr:col>40</xdr:col>
      <xdr:colOff>38100</xdr:colOff>
      <xdr:row>63</xdr:row>
      <xdr:rowOff>838200</xdr:rowOff>
    </xdr:to>
    <xdr:pic>
      <xdr:nvPicPr>
        <xdr:cNvPr id="75817" name="ComboBox7"/>
        <xdr:cNvPicPr preferRelativeResize="0">
          <a:picLocks noChangeArrowheads="1" noChangeShapeType="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9553575" y="52111275"/>
          <a:ext cx="11039475" cy="819150"/>
        </a:xfrm>
        <a:prstGeom prst="rect">
          <a:avLst/>
        </a:prstGeom>
        <a:noFill/>
        <a:ln>
          <a:noFill/>
        </a:ln>
        <a:extLst>
          <a:ext uri="{91240B29-F687-4F45-9708-019B960494DF}">
            <a14:hiddenLine xmlns:a14="http://schemas.microsoft.com/office/drawing/2010/main" xmlns="" w="9525">
              <a:noFill/>
              <a:miter lim="800000"/>
              <a:headEnd/>
              <a:tailEnd/>
            </a14:hiddenLine>
          </a:ext>
        </a:extLst>
      </xdr:spPr>
    </xdr:pic>
    <xdr:clientData fPrintsWithSheet="0"/>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57150" cap="flat" cmpd="sng" algn="ctr">
          <a:solidFill>
            <a:srgbClr val="400000"/>
          </a:solidFill>
          <a:prstDash val="lgDash"/>
          <a:round/>
          <a:headEnd type="none" w="med" len="med"/>
          <a:tailEnd type="stealth" w="lg" len="lg"/>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57150" cap="flat" cmpd="sng" algn="ctr">
          <a:solidFill>
            <a:srgbClr val="400000"/>
          </a:solidFill>
          <a:prstDash val="lgDash"/>
          <a:round/>
          <a:headEnd type="none" w="med" len="med"/>
          <a:tailEnd type="stealth" w="lg" len="lg"/>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drawing" Target="../drawings/drawing1.xml"/><Relationship Id="rId7" Type="http://schemas.openxmlformats.org/officeDocument/2006/relationships/control" Target="../activeX/activeX3.xml"/><Relationship Id="rId2" Type="http://schemas.openxmlformats.org/officeDocument/2006/relationships/printerSettings" Target="../printerSettings/printerSettings2.bin"/><Relationship Id="rId1" Type="http://schemas.openxmlformats.org/officeDocument/2006/relationships/externalLinkPath" Target="file:///H:\Documenti\UMA\uma.xls" TargetMode="External"/><Relationship Id="rId6" Type="http://schemas.openxmlformats.org/officeDocument/2006/relationships/control" Target="../activeX/activeX2.xml"/><Relationship Id="rId5" Type="http://schemas.openxmlformats.org/officeDocument/2006/relationships/control" Target="../activeX/activeX1.xml"/><Relationship Id="rId10" Type="http://schemas.openxmlformats.org/officeDocument/2006/relationships/comments" Target="../comments1.xml"/><Relationship Id="rId4" Type="http://schemas.openxmlformats.org/officeDocument/2006/relationships/vmlDrawing" Target="../drawings/vmlDrawing1.vml"/><Relationship Id="rId9" Type="http://schemas.openxmlformats.org/officeDocument/2006/relationships/control" Target="../activeX/activeX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oglio3"/>
  <dimension ref="A1:B121"/>
  <sheetViews>
    <sheetView workbookViewId="0">
      <selection activeCell="E17" sqref="E17"/>
    </sheetView>
  </sheetViews>
  <sheetFormatPr defaultRowHeight="12.75"/>
  <cols>
    <col min="1" max="1" width="26.7109375" bestFit="1" customWidth="1"/>
    <col min="2" max="2" width="14" style="62" bestFit="1" customWidth="1"/>
  </cols>
  <sheetData>
    <row r="1" spans="1:2">
      <c r="A1" s="257" t="s">
        <v>24949</v>
      </c>
      <c r="B1" s="62" t="str">
        <f>+B10&amp;"-"&amp;B3&amp;"-"&amp;B4</f>
        <v>0-0-0</v>
      </c>
    </row>
    <row r="2" spans="1:2">
      <c r="A2" t="s">
        <v>31004</v>
      </c>
      <c r="B2" s="62" t="str">
        <f>anagrafica!A11</f>
        <v>Persona Fisica</v>
      </c>
    </row>
    <row r="3" spans="1:2">
      <c r="A3" t="s">
        <v>31007</v>
      </c>
      <c r="B3" s="62">
        <f>anagrafica!AE15</f>
        <v>0</v>
      </c>
    </row>
    <row r="4" spans="1:2">
      <c r="A4" t="s">
        <v>31008</v>
      </c>
      <c r="B4" s="62">
        <f>anagrafica!BK10</f>
        <v>0</v>
      </c>
    </row>
    <row r="5" spans="1:2">
      <c r="A5" t="s">
        <v>31009</v>
      </c>
      <c r="B5" s="62">
        <f>anagrafica!BK15</f>
        <v>0</v>
      </c>
    </row>
    <row r="6" spans="1:2">
      <c r="A6" t="s">
        <v>31010</v>
      </c>
      <c r="B6" s="62">
        <f>anagrafica!BK13</f>
        <v>0</v>
      </c>
    </row>
    <row r="7" spans="1:2">
      <c r="A7" t="s">
        <v>31011</v>
      </c>
      <c r="B7" s="62" t="str">
        <f>anagrafica!BY15</f>
        <v/>
      </c>
    </row>
    <row r="8" spans="1:2">
      <c r="A8" t="s">
        <v>31012</v>
      </c>
      <c r="B8" s="62">
        <f>anagrafica!CF10</f>
        <v>0</v>
      </c>
    </row>
    <row r="9" spans="1:2">
      <c r="A9" t="s">
        <v>31013</v>
      </c>
      <c r="B9" s="62">
        <f>anagrafica!AY11</f>
        <v>0</v>
      </c>
    </row>
    <row r="10" spans="1:2">
      <c r="A10" t="s">
        <v>31005</v>
      </c>
      <c r="B10" s="62">
        <f>anagrafica!A19</f>
        <v>0</v>
      </c>
    </row>
    <row r="11" spans="1:2">
      <c r="A11" t="s">
        <v>31006</v>
      </c>
      <c r="B11" s="62">
        <f>anagrafica!BL19</f>
        <v>0</v>
      </c>
    </row>
    <row r="12" spans="1:2">
      <c r="A12" t="s">
        <v>31014</v>
      </c>
      <c r="B12" s="62">
        <f>anagrafica!B21</f>
        <v>0</v>
      </c>
    </row>
    <row r="13" spans="1:2">
      <c r="A13" t="s">
        <v>31015</v>
      </c>
      <c r="B13" s="62">
        <f>anagrafica!I21</f>
        <v>0</v>
      </c>
    </row>
    <row r="14" spans="1:2">
      <c r="A14" t="s">
        <v>31016</v>
      </c>
      <c r="B14" s="62">
        <f>anagrafica!CR21</f>
        <v>0</v>
      </c>
    </row>
    <row r="15" spans="1:2">
      <c r="A15" t="s">
        <v>35379</v>
      </c>
      <c r="B15" s="62" t="str">
        <f>anagrafica!CM21</f>
        <v>CH</v>
      </c>
    </row>
    <row r="16" spans="1:2">
      <c r="A16" t="s">
        <v>35380</v>
      </c>
      <c r="B16" s="62">
        <f>anagrafica!B27</f>
        <v>0</v>
      </c>
    </row>
    <row r="17" spans="1:2">
      <c r="A17" t="s">
        <v>35381</v>
      </c>
      <c r="B17" s="62">
        <f>anagrafica!CR30</f>
        <v>0</v>
      </c>
    </row>
    <row r="18" spans="1:2">
      <c r="A18" t="s">
        <v>35382</v>
      </c>
      <c r="B18" s="62" t="str">
        <f>anagrafica!CB30</f>
        <v/>
      </c>
    </row>
    <row r="19" spans="1:2">
      <c r="A19" t="s">
        <v>30997</v>
      </c>
      <c r="B19" s="62" t="str">
        <f>anagrafica!CH30</f>
        <v/>
      </c>
    </row>
    <row r="20" spans="1:2">
      <c r="A20" t="s">
        <v>30994</v>
      </c>
      <c r="B20" s="62">
        <f>anagrafica!B36</f>
        <v>0</v>
      </c>
    </row>
    <row r="21" spans="1:2">
      <c r="A21" t="s">
        <v>30995</v>
      </c>
      <c r="B21" s="62">
        <f>anagrafica!M40</f>
        <v>0</v>
      </c>
    </row>
    <row r="22" spans="1:2">
      <c r="A22" t="s">
        <v>30996</v>
      </c>
      <c r="B22" s="62" t="str">
        <f>anagrafica!CB40</f>
        <v/>
      </c>
    </row>
    <row r="23" spans="1:2">
      <c r="A23" t="s">
        <v>30998</v>
      </c>
      <c r="B23" s="62" t="str">
        <f>anagrafica!CH40</f>
        <v/>
      </c>
    </row>
    <row r="24" spans="1:2">
      <c r="A24" t="s">
        <v>30926</v>
      </c>
      <c r="B24" s="62">
        <f>anagrafica!AD44</f>
        <v>0</v>
      </c>
    </row>
    <row r="25" spans="1:2">
      <c r="A25" t="s">
        <v>30927</v>
      </c>
      <c r="B25" s="62">
        <f>anagrafica!AO44</f>
        <v>0</v>
      </c>
    </row>
    <row r="26" spans="1:2">
      <c r="A26" t="s">
        <v>30928</v>
      </c>
      <c r="B26" s="62">
        <f>anagrafica!BA44</f>
        <v>0</v>
      </c>
    </row>
    <row r="27" spans="1:2">
      <c r="A27" t="s">
        <v>36563</v>
      </c>
      <c r="B27" s="62">
        <f>anagrafica!B47</f>
        <v>0</v>
      </c>
    </row>
    <row r="28" spans="1:2">
      <c r="A28" t="s">
        <v>36564</v>
      </c>
      <c r="B28" s="62">
        <f>anagrafica!BA47</f>
        <v>0</v>
      </c>
    </row>
    <row r="29" spans="1:2">
      <c r="A29" t="s">
        <v>36565</v>
      </c>
      <c r="B29" s="62">
        <f>anagrafica!B50</f>
        <v>0</v>
      </c>
    </row>
    <row r="30" spans="1:2">
      <c r="A30" t="s">
        <v>36566</v>
      </c>
      <c r="B30" s="62">
        <f>anagrafica!I50</f>
        <v>0</v>
      </c>
    </row>
    <row r="31" spans="1:2">
      <c r="A31" t="s">
        <v>36567</v>
      </c>
      <c r="B31" s="62">
        <f>anagrafica!AJ50</f>
        <v>0</v>
      </c>
    </row>
    <row r="32" spans="1:2">
      <c r="A32" t="s">
        <v>36568</v>
      </c>
      <c r="B32" s="62" t="str">
        <f>anagrafica!CM50</f>
        <v/>
      </c>
    </row>
    <row r="33" spans="1:2">
      <c r="A33" t="s">
        <v>36569</v>
      </c>
      <c r="B33" s="62">
        <f>anagrafica!B54</f>
        <v>0</v>
      </c>
    </row>
    <row r="34" spans="1:2">
      <c r="A34" t="s">
        <v>36570</v>
      </c>
      <c r="B34" s="62" t="str">
        <f>anagrafica!M58</f>
        <v>ABBADIA ALPINA (TO)</v>
      </c>
    </row>
    <row r="35" spans="1:2">
      <c r="A35" t="s">
        <v>36571</v>
      </c>
      <c r="B35" s="62" t="str">
        <f>anagrafica!CB58</f>
        <v/>
      </c>
    </row>
    <row r="36" spans="1:2">
      <c r="A36" t="s">
        <v>24950</v>
      </c>
      <c r="B36" s="62" t="str">
        <f>anagrafica!CH58</f>
        <v/>
      </c>
    </row>
    <row r="37" spans="1:2">
      <c r="A37" t="s">
        <v>36572</v>
      </c>
      <c r="B37" s="62">
        <f>anagrafica!Q60</f>
        <v>0</v>
      </c>
    </row>
    <row r="38" spans="1:2">
      <c r="A38" t="s">
        <v>36573</v>
      </c>
      <c r="B38" s="62">
        <f>anagrafica!AS60</f>
        <v>0</v>
      </c>
    </row>
    <row r="39" spans="1:2">
      <c r="A39" t="s">
        <v>36574</v>
      </c>
      <c r="B39" s="62">
        <f>anagrafica!AO63</f>
        <v>0</v>
      </c>
    </row>
    <row r="40" spans="1:2">
      <c r="A40" t="s">
        <v>36575</v>
      </c>
      <c r="B40" s="62">
        <f>anagrafica!U64</f>
        <v>0</v>
      </c>
    </row>
    <row r="41" spans="1:2">
      <c r="A41" t="s">
        <v>22584</v>
      </c>
      <c r="B41" s="62">
        <f>anagrafica!G65</f>
        <v>0</v>
      </c>
    </row>
    <row r="42" spans="1:2">
      <c r="A42" t="s">
        <v>36576</v>
      </c>
      <c r="B42" s="62">
        <f>anagrafica!AB65</f>
        <v>0</v>
      </c>
    </row>
    <row r="43" spans="1:2">
      <c r="A43" s="257" t="s">
        <v>36580</v>
      </c>
    </row>
    <row r="44" spans="1:2">
      <c r="A44" t="s">
        <v>36577</v>
      </c>
      <c r="B44" s="62" t="e">
        <f>#REF!</f>
        <v>#REF!</v>
      </c>
    </row>
    <row r="45" spans="1:2">
      <c r="A45" t="s">
        <v>31008</v>
      </c>
      <c r="B45" s="62" t="e">
        <f>#REF!</f>
        <v>#REF!</v>
      </c>
    </row>
    <row r="46" spans="1:2">
      <c r="A46" t="s">
        <v>22585</v>
      </c>
      <c r="B46" s="62" t="e">
        <f>#REF!</f>
        <v>#REF!</v>
      </c>
    </row>
    <row r="47" spans="1:2">
      <c r="A47" t="s">
        <v>36578</v>
      </c>
      <c r="B47" s="62" t="e">
        <f>#REF!</f>
        <v>#REF!</v>
      </c>
    </row>
    <row r="48" spans="1:2">
      <c r="A48" t="s">
        <v>35380</v>
      </c>
      <c r="B48" s="62" t="e">
        <f>#REF!</f>
        <v>#REF!</v>
      </c>
    </row>
    <row r="49" spans="1:2">
      <c r="A49" t="s">
        <v>35381</v>
      </c>
      <c r="B49" s="62" t="e">
        <f>#REF!</f>
        <v>#REF!</v>
      </c>
    </row>
    <row r="50" spans="1:2">
      <c r="A50" t="s">
        <v>35382</v>
      </c>
      <c r="B50" s="62" t="e">
        <f>#REF!</f>
        <v>#REF!</v>
      </c>
    </row>
    <row r="51" spans="1:2">
      <c r="A51" t="s">
        <v>36579</v>
      </c>
      <c r="B51" s="62" t="e">
        <f>#REF!</f>
        <v>#REF!</v>
      </c>
    </row>
    <row r="52" spans="1:2">
      <c r="A52" t="s">
        <v>30994</v>
      </c>
      <c r="B52" s="62" t="e">
        <f>#REF!</f>
        <v>#REF!</v>
      </c>
    </row>
    <row r="53" spans="1:2">
      <c r="A53" t="s">
        <v>30995</v>
      </c>
      <c r="B53" s="62" t="e">
        <f>#REF!</f>
        <v>#REF!</v>
      </c>
    </row>
    <row r="54" spans="1:2">
      <c r="A54" t="s">
        <v>30996</v>
      </c>
      <c r="B54" s="62" t="e">
        <f>#REF!</f>
        <v>#REF!</v>
      </c>
    </row>
    <row r="55" spans="1:2">
      <c r="A55" t="s">
        <v>30998</v>
      </c>
      <c r="B55" s="62" t="e">
        <f>#REF!</f>
        <v>#REF!</v>
      </c>
    </row>
    <row r="56" spans="1:2">
      <c r="A56" t="s">
        <v>36581</v>
      </c>
      <c r="B56" s="62" t="e">
        <f>#REF!</f>
        <v>#REF!</v>
      </c>
    </row>
    <row r="57" spans="1:2">
      <c r="A57" t="s">
        <v>36582</v>
      </c>
      <c r="B57" s="62" t="e">
        <f>#REF!</f>
        <v>#REF!</v>
      </c>
    </row>
    <row r="58" spans="1:2">
      <c r="A58" t="s">
        <v>36583</v>
      </c>
      <c r="B58" s="62" t="e">
        <f>#REF!</f>
        <v>#REF!</v>
      </c>
    </row>
    <row r="59" spans="1:2">
      <c r="A59" t="s">
        <v>36585</v>
      </c>
      <c r="B59" s="62" t="e">
        <f>#REF!</f>
        <v>#REF!</v>
      </c>
    </row>
    <row r="60" spans="1:2">
      <c r="A60" t="s">
        <v>36584</v>
      </c>
      <c r="B60" s="62" t="e">
        <f>#REF!</f>
        <v>#REF!</v>
      </c>
    </row>
    <row r="61" spans="1:2">
      <c r="A61" t="s">
        <v>36589</v>
      </c>
      <c r="B61" s="62" t="e">
        <f>#REF!</f>
        <v>#REF!</v>
      </c>
    </row>
    <row r="62" spans="1:2">
      <c r="A62" t="s">
        <v>36590</v>
      </c>
      <c r="B62" s="62" t="e">
        <f>#REF!</f>
        <v>#REF!</v>
      </c>
    </row>
    <row r="63" spans="1:2">
      <c r="A63" t="s">
        <v>36586</v>
      </c>
      <c r="B63" s="62" t="e">
        <f>#REF!</f>
        <v>#REF!</v>
      </c>
    </row>
    <row r="64" spans="1:2">
      <c r="A64" t="s">
        <v>36587</v>
      </c>
      <c r="B64" s="62" t="e">
        <f>#REF!</f>
        <v>#REF!</v>
      </c>
    </row>
    <row r="65" spans="1:2">
      <c r="A65" t="s">
        <v>36588</v>
      </c>
      <c r="B65" s="62" t="e">
        <f>#REF!</f>
        <v>#REF!</v>
      </c>
    </row>
    <row r="66" spans="1:2">
      <c r="A66" s="257" t="s">
        <v>36591</v>
      </c>
    </row>
    <row r="67" spans="1:2">
      <c r="A67" t="s">
        <v>31114</v>
      </c>
      <c r="B67" s="62" t="e">
        <f>#REF!</f>
        <v>#REF!</v>
      </c>
    </row>
    <row r="68" spans="1:2">
      <c r="A68" t="s">
        <v>31115</v>
      </c>
      <c r="B68" s="62" t="e">
        <f>#REF!</f>
        <v>#REF!</v>
      </c>
    </row>
    <row r="69" spans="1:2">
      <c r="A69" t="s">
        <v>31116</v>
      </c>
      <c r="B69" s="62" t="e">
        <f>#REF!</f>
        <v>#REF!</v>
      </c>
    </row>
    <row r="70" spans="1:2">
      <c r="A70" t="s">
        <v>31117</v>
      </c>
      <c r="B70" s="62" t="e">
        <f>#REF!</f>
        <v>#REF!</v>
      </c>
    </row>
    <row r="71" spans="1:2">
      <c r="A71" t="s">
        <v>31118</v>
      </c>
      <c r="B71" s="62" t="e">
        <f>#REF!</f>
        <v>#REF!</v>
      </c>
    </row>
    <row r="72" spans="1:2">
      <c r="A72" t="s">
        <v>31119</v>
      </c>
      <c r="B72" s="62" t="e">
        <f>#REF!</f>
        <v>#REF!</v>
      </c>
    </row>
    <row r="73" spans="1:2">
      <c r="A73" t="s">
        <v>31120</v>
      </c>
      <c r="B73" s="62" t="e">
        <f>#REF!</f>
        <v>#REF!</v>
      </c>
    </row>
    <row r="74" spans="1:2">
      <c r="A74" t="s">
        <v>29502</v>
      </c>
      <c r="B74" s="62" t="e">
        <f>#REF!</f>
        <v>#REF!</v>
      </c>
    </row>
    <row r="75" spans="1:2">
      <c r="A75" t="s">
        <v>32757</v>
      </c>
      <c r="B75" s="62" t="e">
        <f>#REF!</f>
        <v>#REF!</v>
      </c>
    </row>
    <row r="76" spans="1:2">
      <c r="A76" t="s">
        <v>34456</v>
      </c>
      <c r="B76" s="62" t="e">
        <f>#REF!</f>
        <v>#REF!</v>
      </c>
    </row>
    <row r="77" spans="1:2">
      <c r="A77" t="s">
        <v>34457</v>
      </c>
      <c r="B77" s="62" t="e">
        <f>#REF!</f>
        <v>#REF!</v>
      </c>
    </row>
    <row r="78" spans="1:2">
      <c r="A78" t="s">
        <v>34458</v>
      </c>
      <c r="B78" s="62" t="e">
        <f>#REF!</f>
        <v>#REF!</v>
      </c>
    </row>
    <row r="79" spans="1:2">
      <c r="A79" t="s">
        <v>31121</v>
      </c>
      <c r="B79" s="62" t="e">
        <f>#REF!</f>
        <v>#REF!</v>
      </c>
    </row>
    <row r="80" spans="1:2">
      <c r="A80" t="s">
        <v>31122</v>
      </c>
      <c r="B80" s="62" t="e">
        <f>#REF!</f>
        <v>#REF!</v>
      </c>
    </row>
    <row r="81" spans="1:2">
      <c r="A81" t="s">
        <v>35674</v>
      </c>
      <c r="B81" s="62" t="e">
        <f>#REF!</f>
        <v>#REF!</v>
      </c>
    </row>
    <row r="82" spans="1:2">
      <c r="A82" t="s">
        <v>35674</v>
      </c>
      <c r="B82" s="62" t="e">
        <f>#REF!</f>
        <v>#REF!</v>
      </c>
    </row>
    <row r="83" spans="1:2">
      <c r="A83" t="s">
        <v>35675</v>
      </c>
      <c r="B83" s="62" t="e">
        <f>#REF!</f>
        <v>#REF!</v>
      </c>
    </row>
    <row r="84" spans="1:2">
      <c r="A84" t="s">
        <v>34459</v>
      </c>
      <c r="B84" s="62" t="e">
        <f>#REF!</f>
        <v>#REF!</v>
      </c>
    </row>
    <row r="85" spans="1:2">
      <c r="A85" t="s">
        <v>35676</v>
      </c>
      <c r="B85" s="62" t="e">
        <f>#REF!</f>
        <v>#REF!</v>
      </c>
    </row>
    <row r="86" spans="1:2">
      <c r="A86" t="s">
        <v>28888</v>
      </c>
      <c r="B86" s="62" t="e">
        <f>#REF!</f>
        <v>#REF!</v>
      </c>
    </row>
    <row r="87" spans="1:2">
      <c r="A87" t="s">
        <v>28889</v>
      </c>
      <c r="B87" s="62" t="e">
        <f>#REF!</f>
        <v>#REF!</v>
      </c>
    </row>
    <row r="88" spans="1:2">
      <c r="A88" t="s">
        <v>28890</v>
      </c>
      <c r="B88" s="62" t="e">
        <f>#REF!</f>
        <v>#REF!</v>
      </c>
    </row>
    <row r="89" spans="1:2">
      <c r="A89" t="s">
        <v>28891</v>
      </c>
      <c r="B89" s="62" t="e">
        <f>#REF!</f>
        <v>#REF!</v>
      </c>
    </row>
    <row r="90" spans="1:2">
      <c r="A90" t="s">
        <v>28892</v>
      </c>
      <c r="B90" s="62" t="e">
        <f>#REF!</f>
        <v>#REF!</v>
      </c>
    </row>
    <row r="91" spans="1:2">
      <c r="A91" t="s">
        <v>28893</v>
      </c>
      <c r="B91" s="62" t="e">
        <f>#REF!</f>
        <v>#REF!</v>
      </c>
    </row>
    <row r="92" spans="1:2">
      <c r="A92" t="s">
        <v>28894</v>
      </c>
      <c r="B92" s="62" t="e">
        <f>#REF!</f>
        <v>#REF!</v>
      </c>
    </row>
    <row r="93" spans="1:2">
      <c r="A93" t="s">
        <v>28895</v>
      </c>
      <c r="B93" s="62" t="e">
        <f>#REF!</f>
        <v>#REF!</v>
      </c>
    </row>
    <row r="94" spans="1:2">
      <c r="A94" t="s">
        <v>28896</v>
      </c>
      <c r="B94" s="62" t="e">
        <f>#REF!</f>
        <v>#REF!</v>
      </c>
    </row>
    <row r="95" spans="1:2">
      <c r="A95" t="s">
        <v>28897</v>
      </c>
      <c r="B95" s="62" t="e">
        <f>#REF!</f>
        <v>#REF!</v>
      </c>
    </row>
    <row r="96" spans="1:2">
      <c r="A96" t="s">
        <v>28898</v>
      </c>
      <c r="B96" s="62" t="e">
        <f>#REF!</f>
        <v>#REF!</v>
      </c>
    </row>
    <row r="97" spans="1:2">
      <c r="A97" t="s">
        <v>28899</v>
      </c>
      <c r="B97" s="62" t="e">
        <f>#REF!</f>
        <v>#REF!</v>
      </c>
    </row>
    <row r="98" spans="1:2">
      <c r="A98" t="s">
        <v>28900</v>
      </c>
      <c r="B98" s="62" t="e">
        <f>#REF!</f>
        <v>#REF!</v>
      </c>
    </row>
    <row r="99" spans="1:2">
      <c r="A99" t="s">
        <v>28901</v>
      </c>
      <c r="B99" s="62" t="e">
        <f>#REF!</f>
        <v>#REF!</v>
      </c>
    </row>
    <row r="100" spans="1:2">
      <c r="A100" t="s">
        <v>28902</v>
      </c>
      <c r="B100" s="62" t="e">
        <f>#REF!</f>
        <v>#REF!</v>
      </c>
    </row>
    <row r="101" spans="1:2">
      <c r="A101" t="s">
        <v>28903</v>
      </c>
      <c r="B101" s="62" t="e">
        <f>#REF!</f>
        <v>#REF!</v>
      </c>
    </row>
    <row r="102" spans="1:2">
      <c r="A102" t="s">
        <v>28904</v>
      </c>
      <c r="B102" s="62" t="e">
        <f>#REF!</f>
        <v>#REF!</v>
      </c>
    </row>
    <row r="103" spans="1:2">
      <c r="A103" t="s">
        <v>24931</v>
      </c>
      <c r="B103" s="62" t="e">
        <f>#REF!</f>
        <v>#REF!</v>
      </c>
    </row>
    <row r="104" spans="1:2">
      <c r="A104" t="s">
        <v>24932</v>
      </c>
      <c r="B104" s="62" t="e">
        <f>#REF!</f>
        <v>#REF!</v>
      </c>
    </row>
    <row r="105" spans="1:2">
      <c r="A105" t="s">
        <v>24933</v>
      </c>
      <c r="B105" s="62" t="e">
        <f>#REF!</f>
        <v>#REF!</v>
      </c>
    </row>
    <row r="106" spans="1:2">
      <c r="A106" t="s">
        <v>24934</v>
      </c>
      <c r="B106" s="62" t="e">
        <f>#REF!</f>
        <v>#REF!</v>
      </c>
    </row>
    <row r="107" spans="1:2">
      <c r="A107" t="s">
        <v>24935</v>
      </c>
      <c r="B107" s="62" t="e">
        <f>#REF!</f>
        <v>#REF!</v>
      </c>
    </row>
    <row r="108" spans="1:2">
      <c r="A108" t="s">
        <v>24936</v>
      </c>
      <c r="B108" s="62" t="e">
        <f>#REF!</f>
        <v>#REF!</v>
      </c>
    </row>
    <row r="109" spans="1:2">
      <c r="A109" t="s">
        <v>24937</v>
      </c>
      <c r="B109" s="62" t="e">
        <f>#REF!</f>
        <v>#REF!</v>
      </c>
    </row>
    <row r="110" spans="1:2">
      <c r="A110" t="s">
        <v>24938</v>
      </c>
      <c r="B110" s="62" t="e">
        <f>#REF!</f>
        <v>#REF!</v>
      </c>
    </row>
    <row r="111" spans="1:2">
      <c r="A111" t="s">
        <v>24939</v>
      </c>
      <c r="B111" s="62" t="e">
        <f>#REF!</f>
        <v>#REF!</v>
      </c>
    </row>
    <row r="112" spans="1:2">
      <c r="A112" t="s">
        <v>24940</v>
      </c>
      <c r="B112" s="62" t="e">
        <f>#REF!</f>
        <v>#REF!</v>
      </c>
    </row>
    <row r="113" spans="1:2">
      <c r="A113" t="s">
        <v>24941</v>
      </c>
      <c r="B113" s="62" t="e">
        <f>#REF!</f>
        <v>#REF!</v>
      </c>
    </row>
    <row r="114" spans="1:2">
      <c r="A114" t="s">
        <v>24942</v>
      </c>
      <c r="B114" s="62" t="e">
        <f>#REF!</f>
        <v>#REF!</v>
      </c>
    </row>
    <row r="115" spans="1:2">
      <c r="A115" t="s">
        <v>24943</v>
      </c>
      <c r="B115" s="62" t="e">
        <f>#REF!</f>
        <v>#REF!</v>
      </c>
    </row>
    <row r="116" spans="1:2">
      <c r="A116" t="s">
        <v>24944</v>
      </c>
      <c r="B116" s="62" t="e">
        <f>#REF!</f>
        <v>#REF!</v>
      </c>
    </row>
    <row r="117" spans="1:2">
      <c r="A117" t="s">
        <v>24945</v>
      </c>
      <c r="B117" s="62" t="e">
        <f>#REF!</f>
        <v>#REF!</v>
      </c>
    </row>
    <row r="118" spans="1:2">
      <c r="A118" t="s">
        <v>24946</v>
      </c>
      <c r="B118" s="62" t="e">
        <f>#REF!</f>
        <v>#REF!</v>
      </c>
    </row>
    <row r="119" spans="1:2">
      <c r="A119" t="s">
        <v>24947</v>
      </c>
      <c r="B119" s="62" t="e">
        <f>#REF!</f>
        <v>#REF!</v>
      </c>
    </row>
    <row r="120" spans="1:2">
      <c r="A120" t="s">
        <v>24948</v>
      </c>
      <c r="B120" s="62" t="e">
        <f>#REF!</f>
        <v>#REF!</v>
      </c>
    </row>
    <row r="121" spans="1:2">
      <c r="A121" t="s">
        <v>29230</v>
      </c>
      <c r="B121" s="62" t="e">
        <f>#REF!</f>
        <v>#REF!</v>
      </c>
    </row>
  </sheetData>
  <sheetProtection password="CA85" sheet="1" objects="1" scenarios="1"/>
  <phoneticPr fontId="102"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sheetPr transitionEvaluation="1" codeName="Foglio37">
    <pageSetUpPr fitToPage="1"/>
  </sheetPr>
  <dimension ref="A1:IU25631"/>
  <sheetViews>
    <sheetView showGridLines="0" showZeros="0" tabSelected="1" topLeftCell="A35" zoomScale="20" zoomScaleNormal="20" zoomScaleSheetLayoutView="30" workbookViewId="0">
      <selection activeCell="DG58" sqref="DG58"/>
    </sheetView>
  </sheetViews>
  <sheetFormatPr defaultColWidth="0" defaultRowHeight="30.75"/>
  <cols>
    <col min="1" max="1" width="5.140625" customWidth="1"/>
    <col min="2" max="2" width="3.28515625" customWidth="1"/>
    <col min="3" max="3" width="9" customWidth="1"/>
    <col min="4" max="4" width="7.42578125" customWidth="1"/>
    <col min="5" max="5" width="3.28515625" customWidth="1"/>
    <col min="6" max="6" width="4" customWidth="1"/>
    <col min="7" max="7" width="7" customWidth="1"/>
    <col min="8" max="8" width="9.85546875" customWidth="1"/>
    <col min="9" max="11" width="9.140625" customWidth="1"/>
    <col min="12" max="12" width="1.7109375" hidden="1" customWidth="1"/>
    <col min="13" max="13" width="0.42578125" customWidth="1"/>
    <col min="14" max="15" width="2.85546875" customWidth="1"/>
    <col min="16" max="16" width="33.140625" customWidth="1"/>
    <col min="17" max="17" width="1.7109375" customWidth="1"/>
    <col min="18" max="18" width="9.140625" customWidth="1"/>
    <col min="19" max="19" width="9.5703125" customWidth="1"/>
    <col min="20" max="20" width="6.42578125" customWidth="1"/>
    <col min="21" max="21" width="2.85546875" customWidth="1"/>
    <col min="22" max="22" width="4.42578125" customWidth="1"/>
    <col min="23" max="23" width="32.42578125" customWidth="1"/>
    <col min="24" max="24" width="3" customWidth="1"/>
    <col min="25" max="25" width="15.5703125" customWidth="1"/>
    <col min="26" max="26" width="1.7109375" hidden="1" customWidth="1"/>
    <col min="27" max="27" width="5.5703125" customWidth="1"/>
    <col min="28" max="28" width="9.140625" customWidth="1"/>
    <col min="29" max="29" width="1.140625" customWidth="1"/>
    <col min="30" max="30" width="2.28515625" hidden="1" customWidth="1"/>
    <col min="31" max="31" width="4.42578125" customWidth="1"/>
    <col min="32" max="32" width="9.140625" customWidth="1"/>
    <col min="33" max="33" width="2.5703125" customWidth="1"/>
    <col min="34" max="34" width="1.140625" customWidth="1"/>
    <col min="35" max="35" width="3.140625" customWidth="1"/>
    <col min="36" max="36" width="28.5703125" customWidth="1"/>
    <col min="37" max="37" width="4.5703125" customWidth="1"/>
    <col min="38" max="38" width="0.85546875" customWidth="1"/>
    <col min="39" max="39" width="9.28515625" customWidth="1"/>
    <col min="40" max="40" width="35" customWidth="1"/>
    <col min="41" max="41" width="39.5703125" customWidth="1"/>
    <col min="42" max="42" width="1.7109375" hidden="1" customWidth="1"/>
    <col min="43" max="43" width="23.140625" customWidth="1"/>
    <col min="44" max="44" width="9.140625" customWidth="1"/>
    <col min="45" max="45" width="18.5703125" customWidth="1"/>
    <col min="46" max="46" width="1.7109375" hidden="1" customWidth="1"/>
    <col min="47" max="48" width="9.140625" customWidth="1"/>
    <col min="49" max="49" width="4.140625" customWidth="1"/>
    <col min="50" max="50" width="4.5703125" customWidth="1"/>
    <col min="51" max="51" width="4.42578125" bestFit="1" customWidth="1"/>
    <col min="52" max="52" width="7.42578125" customWidth="1"/>
    <col min="53" max="54" width="9.140625" customWidth="1"/>
    <col min="55" max="55" width="3.42578125" customWidth="1"/>
    <col min="56" max="60" width="9.140625" customWidth="1"/>
    <col min="61" max="61" width="5.5703125" customWidth="1"/>
    <col min="62" max="62" width="6" customWidth="1"/>
    <col min="63" max="63" width="9.140625" customWidth="1"/>
    <col min="64" max="64" width="5.85546875" customWidth="1"/>
    <col min="65" max="65" width="10.140625" bestFit="1" customWidth="1"/>
    <col min="66" max="70" width="9.140625" customWidth="1"/>
    <col min="71" max="71" width="18.140625" customWidth="1"/>
    <col min="72" max="72" width="12" customWidth="1"/>
    <col min="73" max="73" width="2.28515625" customWidth="1"/>
    <col min="74" max="74" width="10.85546875" customWidth="1"/>
    <col min="75" max="75" width="7.5703125" customWidth="1"/>
    <col min="76" max="76" width="1.42578125" customWidth="1"/>
    <col min="77" max="78" width="9.140625" customWidth="1"/>
    <col min="79" max="79" width="2.7109375" customWidth="1"/>
    <col min="80" max="80" width="4.140625" customWidth="1"/>
    <col min="81" max="81" width="6.5703125" customWidth="1"/>
    <col min="82" max="82" width="3.7109375" customWidth="1"/>
    <col min="83" max="83" width="3.28515625" customWidth="1"/>
    <col min="84" max="84" width="4.140625" customWidth="1"/>
    <col min="85" max="88" width="9.140625" customWidth="1"/>
    <col min="89" max="89" width="18.85546875" customWidth="1"/>
    <col min="90" max="90" width="4" customWidth="1"/>
    <col min="91" max="91" width="6.140625" customWidth="1"/>
    <col min="92" max="92" width="15.140625" customWidth="1"/>
    <col min="93" max="93" width="3" customWidth="1"/>
    <col min="94" max="94" width="1.85546875" customWidth="1"/>
    <col min="95" max="95" width="44.85546875" style="54" customWidth="1"/>
    <col min="96" max="96" width="41.7109375" style="220" hidden="1" customWidth="1"/>
    <col min="97" max="97" width="29.140625" style="112" hidden="1" customWidth="1"/>
    <col min="98" max="98" width="8.85546875" style="54" hidden="1" customWidth="1"/>
    <col min="99" max="102" width="20.28515625" style="54" hidden="1" customWidth="1"/>
    <col min="103" max="103" width="39.7109375" style="54" hidden="1" customWidth="1"/>
    <col min="104" max="106" width="20.28515625" style="54" hidden="1" customWidth="1"/>
    <col min="107" max="109" width="19.7109375" style="54" hidden="1" customWidth="1"/>
    <col min="110" max="123" width="19.7109375" style="54" customWidth="1"/>
    <col min="124" max="124" width="9.140625" style="54" customWidth="1"/>
    <col min="125" max="125" width="10.85546875" style="54" customWidth="1"/>
    <col min="126" max="126" width="6.28515625" style="54" customWidth="1"/>
    <col min="127" max="136" width="19.7109375" style="54" customWidth="1"/>
    <col min="137" max="151" width="19.7109375" style="54" hidden="1" customWidth="1"/>
    <col min="152" max="255" width="20.28515625" style="54" hidden="1" customWidth="1"/>
    <col min="256" max="16384" width="6.85546875" style="54" hidden="1"/>
  </cols>
  <sheetData>
    <row r="1" spans="1:215" ht="19.5" customHeight="1">
      <c r="A1" s="22"/>
      <c r="B1" s="24"/>
      <c r="C1" s="23"/>
      <c r="D1" s="24"/>
      <c r="E1" s="24"/>
      <c r="F1" s="24"/>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6"/>
      <c r="BX1" s="25"/>
      <c r="BY1" s="25"/>
      <c r="BZ1" s="23"/>
      <c r="CA1" s="23"/>
      <c r="CB1" s="25"/>
      <c r="CC1" s="25"/>
      <c r="CD1" s="27"/>
      <c r="CE1" s="27"/>
      <c r="CF1" s="27"/>
      <c r="CG1" s="25"/>
      <c r="CH1" s="27"/>
      <c r="CI1" s="5"/>
      <c r="CJ1" s="28"/>
      <c r="CK1" s="28"/>
      <c r="CL1" s="28"/>
      <c r="CM1" s="28"/>
      <c r="CN1" s="28"/>
      <c r="CO1" s="28"/>
      <c r="CP1" s="29"/>
      <c r="CS1" s="78"/>
      <c r="CT1" s="79" t="s">
        <v>22257</v>
      </c>
      <c r="CW1" s="54" t="s">
        <v>22258</v>
      </c>
      <c r="CX1" s="54" t="s">
        <v>22258</v>
      </c>
      <c r="CZ1" s="54" t="s">
        <v>2712</v>
      </c>
      <c r="EE1" s="54" t="s">
        <v>13242</v>
      </c>
    </row>
    <row r="2" spans="1:215" ht="256.5" customHeight="1">
      <c r="A2" s="30"/>
      <c r="B2" s="31"/>
      <c r="C2" s="31"/>
      <c r="D2" s="31"/>
      <c r="E2" s="31"/>
      <c r="F2" s="31"/>
      <c r="G2" s="1"/>
      <c r="H2" s="38"/>
      <c r="I2" s="38"/>
      <c r="J2" s="38"/>
      <c r="K2" s="38"/>
      <c r="L2" s="38"/>
      <c r="M2" s="38"/>
      <c r="N2" s="38"/>
      <c r="O2" s="862" t="s">
        <v>15394</v>
      </c>
      <c r="P2" s="862"/>
      <c r="Q2" s="862"/>
      <c r="R2" s="862"/>
      <c r="S2" s="862"/>
      <c r="T2" s="862"/>
      <c r="U2" s="862"/>
      <c r="V2" s="862"/>
      <c r="W2" s="862"/>
      <c r="X2" s="856" t="s">
        <v>37783</v>
      </c>
      <c r="Y2" s="857"/>
      <c r="Z2" s="857"/>
      <c r="AA2" s="857"/>
      <c r="AB2" s="857"/>
      <c r="AC2" s="857"/>
      <c r="AD2" s="857"/>
      <c r="AE2" s="857"/>
      <c r="AF2" s="857"/>
      <c r="AG2" s="857"/>
      <c r="AH2" s="857"/>
      <c r="AI2" s="857"/>
      <c r="AJ2" s="857"/>
      <c r="AK2" s="857"/>
      <c r="AL2" s="857"/>
      <c r="AM2" s="857"/>
      <c r="AN2" s="857"/>
      <c r="AO2" s="857"/>
      <c r="AP2" s="857"/>
      <c r="AQ2" s="857"/>
      <c r="AR2" s="857"/>
      <c r="AS2" s="857"/>
      <c r="AT2" s="857"/>
      <c r="AU2" s="857"/>
      <c r="AV2" s="857"/>
      <c r="AW2" s="857"/>
      <c r="AX2" s="857"/>
      <c r="AY2" s="857"/>
      <c r="AZ2" s="857"/>
      <c r="BA2" s="857"/>
      <c r="BB2" s="857"/>
      <c r="BC2" s="857"/>
      <c r="BD2" s="857"/>
      <c r="BE2" s="857"/>
      <c r="BF2" s="857"/>
      <c r="BG2" s="857"/>
      <c r="BH2" s="857"/>
      <c r="BI2" s="857"/>
      <c r="BJ2" s="857"/>
      <c r="BK2" s="857"/>
      <c r="BL2" s="857"/>
      <c r="BM2" s="857"/>
      <c r="BN2" s="857"/>
      <c r="BO2" s="857"/>
      <c r="BP2" s="857"/>
      <c r="BQ2" s="857"/>
      <c r="BR2" s="857"/>
      <c r="BS2" s="857"/>
      <c r="BT2" s="857"/>
      <c r="BU2" s="857"/>
      <c r="BV2" s="857"/>
      <c r="BW2" s="857"/>
      <c r="BX2" s="857"/>
      <c r="BY2" s="857"/>
      <c r="BZ2" s="857"/>
      <c r="CA2" s="857"/>
      <c r="CB2" s="857"/>
      <c r="CC2" s="857"/>
      <c r="CD2" s="857"/>
      <c r="CE2" s="857"/>
      <c r="CF2" s="857"/>
      <c r="CG2" s="857"/>
      <c r="CH2" s="857"/>
      <c r="CI2" s="857"/>
      <c r="CJ2" s="857"/>
      <c r="CK2" s="857"/>
      <c r="CL2" s="857"/>
      <c r="CM2" s="857"/>
      <c r="CN2" s="857"/>
      <c r="CO2" s="857"/>
      <c r="CP2" s="858"/>
      <c r="CR2" s="220" t="s">
        <v>21099</v>
      </c>
      <c r="CS2" s="78" t="s">
        <v>22261</v>
      </c>
      <c r="CT2" s="79"/>
      <c r="CU2" s="54" t="s">
        <v>11550</v>
      </c>
      <c r="CW2" s="54" t="s">
        <v>22259</v>
      </c>
      <c r="CX2" s="54" t="s">
        <v>22259</v>
      </c>
      <c r="CY2" s="54" t="s">
        <v>35507</v>
      </c>
      <c r="EE2" s="54" t="s">
        <v>13243</v>
      </c>
    </row>
    <row r="3" spans="1:215" ht="47.25" customHeight="1">
      <c r="A3" s="32"/>
      <c r="B3" s="33"/>
      <c r="C3" s="33"/>
      <c r="D3" s="34"/>
      <c r="E3" s="35"/>
      <c r="F3" s="34"/>
      <c r="G3" s="38"/>
      <c r="H3" s="38"/>
      <c r="I3" s="38"/>
      <c r="J3" s="38"/>
      <c r="K3" s="38"/>
      <c r="L3" s="38"/>
      <c r="M3" s="38"/>
      <c r="N3" s="38"/>
      <c r="O3" s="38"/>
      <c r="P3" s="38"/>
      <c r="Q3" s="38"/>
      <c r="R3" s="38"/>
      <c r="S3" s="38"/>
      <c r="T3" s="38"/>
      <c r="U3" s="38"/>
      <c r="V3" s="38"/>
      <c r="W3" s="38"/>
      <c r="X3" s="873" t="s">
        <v>37839</v>
      </c>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c r="AW3" s="874"/>
      <c r="AX3" s="874"/>
      <c r="AY3" s="874"/>
      <c r="AZ3" s="874"/>
      <c r="BA3" s="874"/>
      <c r="BB3" s="874"/>
      <c r="BC3" s="874"/>
      <c r="BD3" s="874"/>
      <c r="BE3" s="874"/>
      <c r="BF3" s="874"/>
      <c r="BG3" s="874"/>
      <c r="BH3" s="874"/>
      <c r="BI3" s="874"/>
      <c r="BJ3" s="874"/>
      <c r="BK3" s="874"/>
      <c r="BL3" s="874"/>
      <c r="BM3" s="874"/>
      <c r="BN3" s="874"/>
      <c r="BO3" s="874"/>
      <c r="BP3" s="874"/>
      <c r="BQ3" s="874"/>
      <c r="BR3" s="874"/>
      <c r="BS3" s="874"/>
      <c r="BT3" s="874"/>
      <c r="BU3" s="874"/>
      <c r="BV3" s="874"/>
      <c r="BW3" s="874"/>
      <c r="BX3" s="874"/>
      <c r="BY3" s="874"/>
      <c r="BZ3" s="874"/>
      <c r="CA3" s="874"/>
      <c r="CB3" s="874"/>
      <c r="CC3" s="874"/>
      <c r="CD3" s="874"/>
      <c r="CE3" s="874"/>
      <c r="CF3" s="874"/>
      <c r="CG3" s="874"/>
      <c r="CH3" s="874"/>
      <c r="CI3" s="874"/>
      <c r="CJ3" s="874"/>
      <c r="CK3" s="874"/>
      <c r="CL3" s="874"/>
      <c r="CM3" s="874"/>
      <c r="CN3" s="874"/>
      <c r="CO3" s="874"/>
      <c r="CP3" s="875"/>
      <c r="CR3" s="220" t="s">
        <v>3382</v>
      </c>
      <c r="CS3" s="78" t="s">
        <v>26791</v>
      </c>
      <c r="CT3" s="79"/>
      <c r="CU3" s="54" t="s">
        <v>32662</v>
      </c>
      <c r="CW3" s="54" t="s">
        <v>22255</v>
      </c>
      <c r="CY3" s="54" t="s">
        <v>35508</v>
      </c>
    </row>
    <row r="4" spans="1:215" ht="89.25" customHeight="1">
      <c r="A4" s="32"/>
      <c r="B4" s="1"/>
      <c r="C4" s="33"/>
      <c r="D4" s="36"/>
      <c r="E4" s="36"/>
      <c r="F4" s="36"/>
      <c r="G4" s="36"/>
      <c r="H4" s="4"/>
      <c r="I4" s="4"/>
      <c r="J4" s="4"/>
      <c r="K4" s="4"/>
      <c r="L4" s="4"/>
      <c r="M4" s="4"/>
      <c r="N4" s="4"/>
      <c r="O4" s="4"/>
      <c r="P4" s="4"/>
      <c r="Q4" s="4"/>
      <c r="R4" s="4"/>
      <c r="S4" s="4"/>
      <c r="T4" s="4"/>
      <c r="U4" s="4"/>
      <c r="V4" s="4"/>
      <c r="W4" s="4"/>
      <c r="X4" s="876"/>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8"/>
      <c r="CR4" s="220" t="s">
        <v>36726</v>
      </c>
      <c r="CS4" s="78" t="s">
        <v>7644</v>
      </c>
      <c r="CT4" s="79"/>
      <c r="CY4" s="54" t="s">
        <v>5198</v>
      </c>
    </row>
    <row r="5" spans="1:215" ht="99" customHeight="1" thickBot="1">
      <c r="A5" s="869" t="s">
        <v>116</v>
      </c>
      <c r="B5" s="870"/>
      <c r="C5" s="870"/>
      <c r="D5" s="870"/>
      <c r="E5" s="870"/>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L5" s="870"/>
      <c r="AM5" s="870"/>
      <c r="AN5" s="871"/>
      <c r="AO5" s="871"/>
      <c r="AP5" s="871"/>
      <c r="AQ5" s="872"/>
      <c r="AR5" s="879" t="s">
        <v>32075</v>
      </c>
      <c r="AS5" s="880"/>
      <c r="AT5" s="880"/>
      <c r="AU5" s="880"/>
      <c r="AV5" s="880"/>
      <c r="AW5" s="880"/>
      <c r="AX5" s="880"/>
      <c r="AY5" s="880"/>
      <c r="AZ5" s="880"/>
      <c r="BA5" s="880"/>
      <c r="BB5" s="880"/>
      <c r="BC5" s="880"/>
      <c r="BD5" s="880"/>
      <c r="BE5" s="880"/>
      <c r="BF5" s="880"/>
      <c r="BG5" s="880"/>
      <c r="BH5" s="880"/>
      <c r="BI5" s="880"/>
      <c r="BJ5" s="880"/>
      <c r="BK5" s="880"/>
      <c r="BL5" s="880"/>
      <c r="BM5" s="880"/>
      <c r="BN5" s="880"/>
      <c r="BO5" s="880"/>
      <c r="BP5" s="880"/>
      <c r="BQ5" s="880"/>
      <c r="BR5" s="880"/>
      <c r="BS5" s="880"/>
      <c r="BT5" s="880"/>
      <c r="BU5" s="880"/>
      <c r="BV5" s="880"/>
      <c r="BW5" s="880"/>
      <c r="BX5" s="880"/>
      <c r="BY5" s="880"/>
      <c r="BZ5" s="880"/>
      <c r="CA5" s="880"/>
      <c r="CB5" s="880"/>
      <c r="CC5" s="880"/>
      <c r="CD5" s="880"/>
      <c r="CE5" s="880"/>
      <c r="CF5" s="880"/>
      <c r="CG5" s="880"/>
      <c r="CH5" s="880"/>
      <c r="CI5" s="880"/>
      <c r="CJ5" s="880"/>
      <c r="CK5" s="880"/>
      <c r="CL5" s="880"/>
      <c r="CM5" s="880"/>
      <c r="CN5" s="880"/>
      <c r="CO5" s="880"/>
      <c r="CP5" s="881"/>
      <c r="CR5" s="220" t="s">
        <v>34403</v>
      </c>
      <c r="CS5" s="78" t="s">
        <v>22260</v>
      </c>
      <c r="CT5" s="79"/>
      <c r="CU5" s="54" t="b">
        <v>0</v>
      </c>
    </row>
    <row r="6" spans="1:215" ht="263.25" customHeight="1">
      <c r="A6" s="863" t="s">
        <v>117</v>
      </c>
      <c r="B6" s="864"/>
      <c r="C6" s="864"/>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864"/>
      <c r="AD6" s="864"/>
      <c r="AE6" s="864"/>
      <c r="AF6" s="864"/>
      <c r="AG6" s="864"/>
      <c r="AH6" s="864"/>
      <c r="AI6" s="864"/>
      <c r="AJ6" s="864"/>
      <c r="AK6" s="864"/>
      <c r="AL6" s="864"/>
      <c r="AM6" s="864"/>
      <c r="AN6" s="864"/>
      <c r="AO6" s="864"/>
      <c r="AP6" s="864"/>
      <c r="AQ6" s="865"/>
      <c r="AR6" s="301"/>
      <c r="AS6" s="882" t="s">
        <v>37816</v>
      </c>
      <c r="AT6" s="883"/>
      <c r="AU6" s="883"/>
      <c r="AV6" s="883"/>
      <c r="AW6" s="884"/>
      <c r="AX6" s="885" t="s">
        <v>37784</v>
      </c>
      <c r="AY6" s="885"/>
      <c r="AZ6" s="885"/>
      <c r="BA6" s="885"/>
      <c r="BB6" s="885"/>
      <c r="BC6" s="885"/>
      <c r="BD6" s="885"/>
      <c r="BE6" s="885"/>
      <c r="BF6" s="885"/>
      <c r="BG6" s="885"/>
      <c r="BH6" s="885"/>
      <c r="BI6" s="885"/>
      <c r="BJ6" s="885"/>
      <c r="BK6" s="885"/>
      <c r="BL6" s="885"/>
      <c r="BM6" s="885"/>
      <c r="BN6" s="885"/>
      <c r="BO6" s="885"/>
      <c r="BP6" s="885"/>
      <c r="BQ6" s="885"/>
      <c r="BR6" s="885"/>
      <c r="BS6" s="885"/>
      <c r="BT6" s="1019"/>
      <c r="BU6" s="1020"/>
      <c r="BV6" s="1020"/>
      <c r="BW6" s="1020"/>
      <c r="BX6" s="1020"/>
      <c r="BY6" s="1020"/>
      <c r="BZ6" s="1020"/>
      <c r="CA6" s="1020"/>
      <c r="CB6" s="1020"/>
      <c r="CC6" s="1020"/>
      <c r="CD6" s="1020"/>
      <c r="CE6" s="1020"/>
      <c r="CF6" s="1020"/>
      <c r="CG6" s="1020"/>
      <c r="CH6" s="1020"/>
      <c r="CI6" s="1020"/>
      <c r="CJ6" s="1020"/>
      <c r="CK6" s="1020"/>
      <c r="CL6" s="1020"/>
      <c r="CM6" s="1020"/>
      <c r="CN6" s="1020"/>
      <c r="CO6" s="1020"/>
      <c r="CP6" s="1021"/>
      <c r="CR6" s="221"/>
      <c r="CS6" s="78"/>
      <c r="CT6" s="79"/>
    </row>
    <row r="7" spans="1:215" ht="176.25" customHeight="1" thickBot="1">
      <c r="A7" s="866"/>
      <c r="B7" s="867"/>
      <c r="C7" s="867"/>
      <c r="D7" s="867"/>
      <c r="E7" s="867"/>
      <c r="F7" s="867"/>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8"/>
      <c r="AR7" s="886"/>
      <c r="AS7" s="887"/>
      <c r="AT7" s="887"/>
      <c r="AU7" s="887"/>
      <c r="AV7" s="887"/>
      <c r="AW7" s="887"/>
      <c r="AX7" s="887"/>
      <c r="AY7" s="887"/>
      <c r="AZ7" s="887"/>
      <c r="BA7" s="887"/>
      <c r="BB7" s="887"/>
      <c r="BC7" s="887"/>
      <c r="BD7" s="887"/>
      <c r="BE7" s="887"/>
      <c r="BF7" s="887"/>
      <c r="BG7" s="887"/>
      <c r="BH7" s="887"/>
      <c r="BI7" s="887"/>
      <c r="BJ7" s="887"/>
      <c r="BK7" s="887"/>
      <c r="BL7" s="887"/>
      <c r="BM7" s="887"/>
      <c r="BN7" s="887"/>
      <c r="BO7" s="887"/>
      <c r="BP7" s="887"/>
      <c r="BQ7" s="887"/>
      <c r="BR7" s="887"/>
      <c r="BS7" s="887"/>
      <c r="BT7" s="887"/>
      <c r="BU7" s="887"/>
      <c r="BV7" s="887"/>
      <c r="BW7" s="887"/>
      <c r="BX7" s="887"/>
      <c r="BY7" s="887"/>
      <c r="BZ7" s="887"/>
      <c r="CA7" s="887"/>
      <c r="CB7" s="887"/>
      <c r="CC7" s="887"/>
      <c r="CD7" s="887"/>
      <c r="CE7" s="887"/>
      <c r="CF7" s="887"/>
      <c r="CG7" s="887"/>
      <c r="CH7" s="887"/>
      <c r="CI7" s="887"/>
      <c r="CJ7" s="887"/>
      <c r="CK7" s="887"/>
      <c r="CL7" s="887"/>
      <c r="CM7" s="887"/>
      <c r="CN7" s="887"/>
      <c r="CO7" s="887"/>
      <c r="CP7" s="888"/>
      <c r="CS7" s="78" t="s">
        <v>22255</v>
      </c>
      <c r="CT7" s="219" t="s">
        <v>32783</v>
      </c>
      <c r="HG7" s="54" t="b">
        <v>1</v>
      </c>
    </row>
    <row r="8" spans="1:215" ht="62.25" customHeight="1" thickBot="1">
      <c r="A8" s="859" t="s">
        <v>11946</v>
      </c>
      <c r="B8" s="860"/>
      <c r="C8" s="860"/>
      <c r="D8" s="860"/>
      <c r="E8" s="860"/>
      <c r="F8" s="860"/>
      <c r="G8" s="860"/>
      <c r="H8" s="860"/>
      <c r="I8" s="860"/>
      <c r="J8" s="860"/>
      <c r="K8" s="860"/>
      <c r="L8" s="860"/>
      <c r="M8" s="860"/>
      <c r="N8" s="860"/>
      <c r="O8" s="860"/>
      <c r="P8" s="860"/>
      <c r="Q8" s="860"/>
      <c r="R8" s="860"/>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c r="BB8" s="860"/>
      <c r="BC8" s="860"/>
      <c r="BD8" s="860"/>
      <c r="BE8" s="860"/>
      <c r="BF8" s="860"/>
      <c r="BG8" s="860"/>
      <c r="BH8" s="860"/>
      <c r="BI8" s="860"/>
      <c r="BJ8" s="860"/>
      <c r="BK8" s="860"/>
      <c r="BL8" s="860"/>
      <c r="BM8" s="860"/>
      <c r="BN8" s="860"/>
      <c r="BO8" s="860"/>
      <c r="BP8" s="860"/>
      <c r="BQ8" s="860"/>
      <c r="BR8" s="860"/>
      <c r="BS8" s="860"/>
      <c r="BT8" s="860"/>
      <c r="BU8" s="860"/>
      <c r="BV8" s="860"/>
      <c r="BW8" s="860"/>
      <c r="BX8" s="860"/>
      <c r="BY8" s="860"/>
      <c r="BZ8" s="860"/>
      <c r="CA8" s="860"/>
      <c r="CB8" s="860"/>
      <c r="CC8" s="860"/>
      <c r="CD8" s="860"/>
      <c r="CE8" s="860"/>
      <c r="CF8" s="860"/>
      <c r="CG8" s="860"/>
      <c r="CH8" s="860"/>
      <c r="CI8" s="860"/>
      <c r="CJ8" s="860"/>
      <c r="CK8" s="860"/>
      <c r="CL8" s="860"/>
      <c r="CM8" s="860"/>
      <c r="CN8" s="860"/>
      <c r="CO8" s="860"/>
      <c r="CP8" s="861"/>
      <c r="CS8" s="78"/>
      <c r="CT8" s="79"/>
    </row>
    <row r="9" spans="1:215" ht="85.5" customHeight="1">
      <c r="A9" s="1053" t="s">
        <v>22508</v>
      </c>
      <c r="B9" s="1054"/>
      <c r="C9" s="1054"/>
      <c r="D9" s="1054"/>
      <c r="E9" s="1054"/>
      <c r="F9" s="1054"/>
      <c r="G9" s="1054"/>
      <c r="H9" s="1054"/>
      <c r="I9" s="1054"/>
      <c r="J9" s="1054"/>
      <c r="K9" s="1054"/>
      <c r="L9" s="1054"/>
      <c r="M9" s="1054"/>
      <c r="N9" s="1054"/>
      <c r="O9" s="1054"/>
      <c r="P9" s="1054"/>
      <c r="Q9" s="1054"/>
      <c r="R9" s="1054"/>
      <c r="S9" s="1054"/>
      <c r="T9" s="1054"/>
      <c r="U9" s="1054"/>
      <c r="V9" s="7"/>
      <c r="W9" s="889"/>
      <c r="X9" s="889"/>
      <c r="Y9" s="889"/>
      <c r="Z9" s="889"/>
      <c r="AA9" s="889"/>
      <c r="AB9" s="889"/>
      <c r="AC9" s="889"/>
      <c r="AD9" s="889"/>
      <c r="AE9" s="889"/>
      <c r="AF9" s="889"/>
      <c r="AG9" s="889"/>
      <c r="AH9" s="889"/>
      <c r="AI9" s="889"/>
      <c r="AJ9" s="889"/>
      <c r="AK9" s="889"/>
      <c r="AL9" s="129"/>
      <c r="AM9" s="129"/>
      <c r="AN9" s="297"/>
      <c r="AO9" s="297"/>
      <c r="AP9" s="297"/>
      <c r="AQ9" s="297"/>
      <c r="AR9" s="297"/>
      <c r="AS9" s="297"/>
      <c r="AT9" s="297"/>
      <c r="AU9" s="297"/>
      <c r="AV9" s="297"/>
      <c r="AW9" s="297"/>
      <c r="AX9" s="297"/>
      <c r="AY9" s="297"/>
      <c r="AZ9" s="297"/>
      <c r="BA9" s="297"/>
      <c r="BB9" s="297"/>
      <c r="BC9" s="297"/>
      <c r="BD9" s="297"/>
      <c r="BE9" s="297"/>
      <c r="BF9" s="297"/>
      <c r="BG9" s="297"/>
      <c r="BH9" s="297"/>
      <c r="BI9" s="297"/>
      <c r="BJ9" s="1065" t="s">
        <v>28289</v>
      </c>
      <c r="BK9" s="1065"/>
      <c r="BL9" s="1065"/>
      <c r="BM9" s="1065"/>
      <c r="BN9" s="1065"/>
      <c r="BO9" s="1065"/>
      <c r="BP9" s="1065"/>
      <c r="BQ9" s="1065"/>
      <c r="BR9" s="1065"/>
      <c r="BS9" s="1065"/>
      <c r="BT9" s="1065"/>
      <c r="BU9" s="1065"/>
      <c r="BV9" s="1065"/>
      <c r="BW9" s="1065"/>
      <c r="BX9" s="1065"/>
      <c r="BY9" s="1065"/>
      <c r="BZ9" s="1065"/>
      <c r="CA9" s="1065"/>
      <c r="CB9" s="1065"/>
      <c r="CC9" s="1065"/>
      <c r="CD9" s="1024" t="s">
        <v>31970</v>
      </c>
      <c r="CE9" s="1024"/>
      <c r="CF9" s="1024"/>
      <c r="CG9" s="1024"/>
      <c r="CH9" s="1024"/>
      <c r="CI9" s="1024"/>
      <c r="CJ9" s="1024"/>
      <c r="CK9" s="1024"/>
      <c r="CL9" s="1024"/>
      <c r="CM9" s="1024"/>
      <c r="CN9" s="1024"/>
      <c r="CO9" s="1024"/>
      <c r="CP9" s="1025"/>
      <c r="CS9" s="78"/>
      <c r="CT9" s="79"/>
    </row>
    <row r="10" spans="1:215" ht="73.5" customHeight="1">
      <c r="A10" s="1055"/>
      <c r="B10" s="1056"/>
      <c r="C10" s="1056"/>
      <c r="D10" s="1056"/>
      <c r="E10" s="1056"/>
      <c r="F10" s="1056"/>
      <c r="G10" s="1056"/>
      <c r="H10" s="1056"/>
      <c r="I10" s="1056"/>
      <c r="J10" s="1056"/>
      <c r="K10" s="1056"/>
      <c r="L10" s="1056"/>
      <c r="M10" s="1056"/>
      <c r="N10" s="1056"/>
      <c r="O10" s="1056"/>
      <c r="P10" s="1056"/>
      <c r="Q10" s="1056"/>
      <c r="R10" s="1056"/>
      <c r="S10" s="1056"/>
      <c r="T10" s="1056"/>
      <c r="U10" s="1056"/>
      <c r="V10" s="7"/>
      <c r="W10" s="889"/>
      <c r="X10" s="889"/>
      <c r="Y10" s="889"/>
      <c r="Z10" s="889"/>
      <c r="AA10" s="889"/>
      <c r="AB10" s="889"/>
      <c r="AC10" s="889"/>
      <c r="AD10" s="889"/>
      <c r="AE10" s="889"/>
      <c r="AF10" s="889"/>
      <c r="AG10" s="889"/>
      <c r="AH10" s="889"/>
      <c r="AI10" s="889"/>
      <c r="AJ10" s="889"/>
      <c r="AK10" s="889"/>
      <c r="AL10" s="80"/>
      <c r="AM10" s="80"/>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7"/>
      <c r="BK10" s="1066"/>
      <c r="BL10" s="1067"/>
      <c r="BM10" s="1067"/>
      <c r="BN10" s="1067"/>
      <c r="BO10" s="1067"/>
      <c r="BP10" s="1067"/>
      <c r="BQ10" s="1067"/>
      <c r="BR10" s="1067"/>
      <c r="BS10" s="1067"/>
      <c r="BT10" s="1067"/>
      <c r="BU10" s="1067"/>
      <c r="BV10" s="1067"/>
      <c r="BW10" s="1067"/>
      <c r="BX10" s="1067"/>
      <c r="BY10" s="1067"/>
      <c r="BZ10" s="1067"/>
      <c r="CA10" s="1067"/>
      <c r="CB10" s="1067"/>
      <c r="CC10" s="1068"/>
      <c r="CD10" s="17"/>
      <c r="CE10" s="173"/>
      <c r="CF10" s="1042"/>
      <c r="CG10" s="1042"/>
      <c r="CH10" s="1042"/>
      <c r="CI10" s="1042"/>
      <c r="CJ10" s="1042"/>
      <c r="CK10" s="1042"/>
      <c r="CL10" s="1042"/>
      <c r="CM10" s="1042"/>
      <c r="CN10" s="1042"/>
      <c r="CO10" s="1042"/>
      <c r="CP10" s="1042"/>
      <c r="CR10" s="222"/>
      <c r="CS10" s="78"/>
      <c r="CT10" s="79"/>
    </row>
    <row r="11" spans="1:215" ht="139.5" customHeight="1" thickBot="1">
      <c r="A11" s="921" t="str">
        <f>+CT7</f>
        <v>Persona Fisica</v>
      </c>
      <c r="B11" s="921"/>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113"/>
      <c r="AI11" s="113"/>
      <c r="AJ11" s="113"/>
      <c r="AK11" s="113"/>
      <c r="AL11" s="113"/>
      <c r="AM11" s="1057"/>
      <c r="AN11" s="1057"/>
      <c r="AO11" s="1057"/>
      <c r="AP11" s="1057"/>
      <c r="AQ11" s="1057"/>
      <c r="AR11" s="1057"/>
      <c r="AS11" s="1057"/>
      <c r="AT11" s="1057"/>
      <c r="AU11" s="1057"/>
      <c r="AV11" s="1057"/>
      <c r="AW11" s="1057"/>
      <c r="AX11" s="1057"/>
      <c r="AY11" s="890"/>
      <c r="AZ11" s="890"/>
      <c r="BA11" s="890"/>
      <c r="BB11" s="890"/>
      <c r="BC11" s="890"/>
      <c r="BD11" s="890"/>
      <c r="BE11" s="890"/>
      <c r="BF11" s="890"/>
      <c r="BG11" s="890"/>
      <c r="BH11" s="120"/>
      <c r="BI11" s="84"/>
      <c r="BJ11" s="84"/>
      <c r="BK11" s="174"/>
      <c r="BL11" s="1022"/>
      <c r="BM11" s="1023"/>
      <c r="BN11" s="1023"/>
      <c r="BO11" s="1023"/>
      <c r="BP11" s="1023"/>
      <c r="BQ11" s="1023"/>
      <c r="BR11" s="1023"/>
      <c r="BS11" s="1023"/>
      <c r="BT11" s="1023"/>
      <c r="BU11" s="1023"/>
      <c r="BV11" s="1023"/>
      <c r="BW11" s="1023"/>
      <c r="BX11" s="1023"/>
      <c r="BY11" s="1023"/>
      <c r="BZ11" s="1023"/>
      <c r="CA11" s="1023"/>
      <c r="CB11" s="1023"/>
      <c r="CC11" s="1023"/>
      <c r="CD11" s="1023"/>
      <c r="CE11" s="1023"/>
      <c r="CF11" s="1023"/>
      <c r="CG11" s="1023"/>
      <c r="CH11" s="1023"/>
      <c r="CI11" s="1023"/>
      <c r="CJ11" s="1023"/>
      <c r="CK11" s="1023"/>
      <c r="CL11" s="1023"/>
      <c r="CM11" s="1023"/>
      <c r="CN11" s="1023"/>
      <c r="CO11" s="1023"/>
      <c r="CP11" s="9"/>
      <c r="CR11" s="222"/>
      <c r="CS11" s="78"/>
      <c r="CT11" s="79"/>
    </row>
    <row r="12" spans="1:215" ht="102" customHeight="1">
      <c r="A12" s="921"/>
      <c r="B12" s="921"/>
      <c r="C12" s="921"/>
      <c r="D12" s="921"/>
      <c r="E12" s="921"/>
      <c r="F12" s="921"/>
      <c r="G12" s="921"/>
      <c r="H12" s="921"/>
      <c r="I12" s="921"/>
      <c r="J12" s="921"/>
      <c r="K12" s="921"/>
      <c r="L12" s="921"/>
      <c r="M12" s="921"/>
      <c r="N12" s="921"/>
      <c r="O12" s="921"/>
      <c r="P12" s="921"/>
      <c r="Q12" s="921"/>
      <c r="R12" s="921"/>
      <c r="S12" s="921"/>
      <c r="T12" s="921"/>
      <c r="U12" s="921"/>
      <c r="V12" s="921"/>
      <c r="W12" s="921"/>
      <c r="X12" s="921"/>
      <c r="Y12" s="921"/>
      <c r="Z12" s="921"/>
      <c r="AA12" s="921"/>
      <c r="AB12" s="921"/>
      <c r="AC12" s="921"/>
      <c r="AD12" s="921"/>
      <c r="AE12" s="921"/>
      <c r="AF12" s="921"/>
      <c r="AG12" s="921"/>
      <c r="AH12" s="113"/>
      <c r="AI12" s="113"/>
      <c r="AJ12" s="113"/>
      <c r="AK12" s="113"/>
      <c r="AL12" s="113"/>
      <c r="AM12" s="891"/>
      <c r="AN12" s="891"/>
      <c r="AO12" s="891"/>
      <c r="AP12" s="891"/>
      <c r="AQ12" s="891"/>
      <c r="AR12" s="955"/>
      <c r="AS12" s="955"/>
      <c r="AT12" s="955"/>
      <c r="AU12" s="955"/>
      <c r="AV12" s="955"/>
      <c r="AW12" s="955"/>
      <c r="AX12" s="955"/>
      <c r="AY12" s="955"/>
      <c r="AZ12" s="955"/>
      <c r="BA12" s="955"/>
      <c r="BB12" s="955"/>
      <c r="BC12" s="955"/>
      <c r="BD12" s="955"/>
      <c r="BE12" s="955"/>
      <c r="BF12" s="955"/>
      <c r="BG12" s="955"/>
      <c r="BH12" s="175"/>
      <c r="BI12" s="175"/>
      <c r="BJ12" s="175"/>
      <c r="BK12" s="969" t="s">
        <v>4073</v>
      </c>
      <c r="BL12" s="970"/>
      <c r="BM12" s="970"/>
      <c r="BN12" s="970"/>
      <c r="BO12" s="970"/>
      <c r="BP12" s="970"/>
      <c r="BQ12" s="970"/>
      <c r="BR12" s="970"/>
      <c r="BS12" s="970"/>
      <c r="BT12" s="970"/>
      <c r="BU12" s="970"/>
      <c r="BV12" s="970"/>
      <c r="BW12" s="970"/>
      <c r="BX12" s="970"/>
      <c r="BY12" s="970"/>
      <c r="BZ12" s="970"/>
      <c r="CA12" s="970"/>
      <c r="CB12" s="970"/>
      <c r="CC12" s="970"/>
      <c r="CD12" s="970"/>
      <c r="CE12" s="970"/>
      <c r="CF12" s="970"/>
      <c r="CG12" s="970"/>
      <c r="CH12" s="970"/>
      <c r="CI12" s="970"/>
      <c r="CJ12" s="970"/>
      <c r="CK12" s="970"/>
      <c r="CL12" s="970"/>
      <c r="CM12" s="970"/>
      <c r="CN12" s="970"/>
      <c r="CO12" s="157"/>
      <c r="CP12" s="158"/>
      <c r="CR12" s="222"/>
      <c r="CS12" s="78"/>
      <c r="CT12" s="79"/>
    </row>
    <row r="13" spans="1:215" ht="109.5" customHeight="1">
      <c r="A13" s="1063"/>
      <c r="B13" s="1064"/>
      <c r="C13" s="1064"/>
      <c r="D13" s="1064"/>
      <c r="E13" s="1064"/>
      <c r="F13" s="1064"/>
      <c r="G13" s="1064"/>
      <c r="H13" s="1064"/>
      <c r="I13" s="1064"/>
      <c r="J13" s="1064"/>
      <c r="K13" s="1064"/>
      <c r="L13" s="177"/>
      <c r="M13" s="177"/>
      <c r="N13" s="927"/>
      <c r="O13" s="927"/>
      <c r="P13" s="927"/>
      <c r="Q13" s="927"/>
      <c r="R13" s="927"/>
      <c r="S13" s="927"/>
      <c r="T13" s="927"/>
      <c r="U13" s="927"/>
      <c r="V13" s="927"/>
      <c r="W13" s="927"/>
      <c r="X13" s="927"/>
      <c r="Y13" s="927"/>
      <c r="Z13" s="302"/>
      <c r="AA13" s="956"/>
      <c r="AB13" s="956"/>
      <c r="AC13" s="956"/>
      <c r="AD13" s="956"/>
      <c r="AE13" s="956"/>
      <c r="AF13" s="956"/>
      <c r="AG13" s="956"/>
      <c r="AH13" s="956"/>
      <c r="AI13" s="956"/>
      <c r="AJ13" s="1041"/>
      <c r="AK13" s="1041"/>
      <c r="AL13" s="48"/>
      <c r="AM13" s="927"/>
      <c r="AN13" s="927"/>
      <c r="AO13" s="927"/>
      <c r="AP13" s="927"/>
      <c r="AQ13" s="927"/>
      <c r="AR13" s="927"/>
      <c r="AS13" s="927"/>
      <c r="AT13" s="927"/>
      <c r="AU13" s="927"/>
      <c r="AV13" s="927"/>
      <c r="AW13" s="927"/>
      <c r="AX13" s="927"/>
      <c r="AY13" s="956"/>
      <c r="AZ13" s="956"/>
      <c r="BA13" s="956"/>
      <c r="BB13" s="956"/>
      <c r="BC13" s="956"/>
      <c r="BD13" s="956"/>
      <c r="BE13" s="956"/>
      <c r="BF13" s="956"/>
      <c r="BG13" s="956"/>
      <c r="BH13" s="975"/>
      <c r="BI13" s="975"/>
      <c r="BJ13" s="121"/>
      <c r="BK13" s="922"/>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4"/>
      <c r="CO13" s="7"/>
      <c r="CP13" s="159"/>
      <c r="CS13" s="78"/>
      <c r="CT13" s="79"/>
      <c r="CY13" s="167"/>
    </row>
    <row r="14" spans="1:215" ht="64.5" customHeight="1">
      <c r="A14" s="164"/>
      <c r="B14" s="165"/>
      <c r="C14" s="934" t="s">
        <v>131</v>
      </c>
      <c r="D14" s="935"/>
      <c r="E14" s="935"/>
      <c r="F14" s="935"/>
      <c r="G14" s="935"/>
      <c r="H14" s="935"/>
      <c r="I14" s="935"/>
      <c r="J14" s="935"/>
      <c r="K14" s="935"/>
      <c r="L14" s="935"/>
      <c r="M14" s="935"/>
      <c r="N14" s="935"/>
      <c r="O14" s="935"/>
      <c r="P14" s="935"/>
      <c r="Q14" s="935"/>
      <c r="R14" s="935"/>
      <c r="S14" s="935"/>
      <c r="T14" s="165"/>
      <c r="U14" s="165"/>
      <c r="V14" s="7"/>
      <c r="W14" s="7"/>
      <c r="X14" s="7"/>
      <c r="Y14" s="7"/>
      <c r="Z14" s="7"/>
      <c r="AA14" s="7"/>
      <c r="AB14" s="7"/>
      <c r="AC14" s="7"/>
      <c r="AD14" s="7"/>
      <c r="AE14" s="7"/>
      <c r="AF14" s="700" t="s">
        <v>6346</v>
      </c>
      <c r="AG14" s="700"/>
      <c r="AH14" s="700"/>
      <c r="AI14" s="700"/>
      <c r="AJ14" s="700"/>
      <c r="AK14" s="700"/>
      <c r="AL14" s="700"/>
      <c r="AM14" s="700"/>
      <c r="AN14" s="700"/>
      <c r="AO14" s="700"/>
      <c r="AP14" s="700"/>
      <c r="AQ14" s="700"/>
      <c r="AR14" s="700"/>
      <c r="AS14" s="700"/>
      <c r="AT14" s="700"/>
      <c r="AU14" s="700"/>
      <c r="AV14" s="700"/>
      <c r="AW14" s="700"/>
      <c r="AX14" s="700"/>
      <c r="AY14" s="700"/>
      <c r="AZ14" s="700"/>
      <c r="BA14" s="700"/>
      <c r="BB14" s="700"/>
      <c r="BC14" s="7"/>
      <c r="BD14" s="7"/>
      <c r="BE14" s="7"/>
      <c r="BF14" s="7"/>
      <c r="BG14" s="7"/>
      <c r="BH14" s="7"/>
      <c r="BI14" s="17"/>
      <c r="BJ14" s="17"/>
      <c r="BK14" s="925" t="s">
        <v>587</v>
      </c>
      <c r="BL14" s="926"/>
      <c r="BM14" s="926"/>
      <c r="BN14" s="926"/>
      <c r="BO14" s="926"/>
      <c r="BP14" s="926"/>
      <c r="BQ14" s="926"/>
      <c r="BR14" s="926"/>
      <c r="BS14" s="926"/>
      <c r="BT14" s="926"/>
      <c r="BU14" s="926"/>
      <c r="BV14" s="926"/>
      <c r="BW14" s="926"/>
      <c r="BX14" s="88"/>
      <c r="BY14" s="926" t="s">
        <v>13310</v>
      </c>
      <c r="BZ14" s="926"/>
      <c r="CA14" s="926"/>
      <c r="CB14" s="926"/>
      <c r="CC14" s="926"/>
      <c r="CD14" s="926"/>
      <c r="CE14" s="926"/>
      <c r="CF14" s="926"/>
      <c r="CG14" s="926"/>
      <c r="CH14" s="926"/>
      <c r="CI14" s="926"/>
      <c r="CJ14" s="926"/>
      <c r="CK14" s="926"/>
      <c r="CL14" s="926"/>
      <c r="CM14" s="926"/>
      <c r="CN14" s="926"/>
      <c r="CO14" s="926"/>
      <c r="CP14" s="971"/>
      <c r="CS14" s="78"/>
      <c r="CT14" s="79"/>
    </row>
    <row r="15" spans="1:215" ht="93.75" customHeight="1" thickBot="1">
      <c r="A15" s="1026"/>
      <c r="B15" s="1027"/>
      <c r="C15" s="931"/>
      <c r="D15" s="932"/>
      <c r="E15" s="932"/>
      <c r="F15" s="932"/>
      <c r="G15" s="932"/>
      <c r="H15" s="932"/>
      <c r="I15" s="932"/>
      <c r="J15" s="932"/>
      <c r="K15" s="932"/>
      <c r="L15" s="932"/>
      <c r="M15" s="932"/>
      <c r="N15" s="932"/>
      <c r="O15" s="932"/>
      <c r="P15" s="932"/>
      <c r="Q15" s="932"/>
      <c r="R15" s="932"/>
      <c r="S15" s="933"/>
      <c r="T15" s="7"/>
      <c r="U15" s="7"/>
      <c r="V15" s="7"/>
      <c r="W15" s="7"/>
      <c r="X15" s="7"/>
      <c r="Y15" s="7"/>
      <c r="Z15" s="7"/>
      <c r="AA15" s="7"/>
      <c r="AB15" s="7"/>
      <c r="AC15" s="7"/>
      <c r="AD15" s="7"/>
      <c r="AE15" s="1005"/>
      <c r="AF15" s="1006"/>
      <c r="AG15" s="1006"/>
      <c r="AH15" s="1006"/>
      <c r="AI15" s="1006"/>
      <c r="AJ15" s="1006"/>
      <c r="AK15" s="1006"/>
      <c r="AL15" s="1006"/>
      <c r="AM15" s="1006"/>
      <c r="AN15" s="1006"/>
      <c r="AO15" s="1006"/>
      <c r="AP15" s="1006"/>
      <c r="AQ15" s="1006"/>
      <c r="AR15" s="1006"/>
      <c r="AS15" s="1006"/>
      <c r="AT15" s="1006"/>
      <c r="AU15" s="1006"/>
      <c r="AV15" s="1006"/>
      <c r="AW15" s="1006"/>
      <c r="AX15" s="1006"/>
      <c r="AY15" s="1006"/>
      <c r="AZ15" s="1006"/>
      <c r="BA15" s="1006"/>
      <c r="BB15" s="1006"/>
      <c r="BC15" s="1007"/>
      <c r="BD15" s="7"/>
      <c r="BE15" s="7"/>
      <c r="BF15" s="7"/>
      <c r="BG15" s="7"/>
      <c r="BH15" s="7"/>
      <c r="BI15" s="7"/>
      <c r="BJ15" s="7"/>
      <c r="BK15" s="928"/>
      <c r="BL15" s="929"/>
      <c r="BM15" s="929"/>
      <c r="BN15" s="929"/>
      <c r="BO15" s="929"/>
      <c r="BP15" s="929"/>
      <c r="BQ15" s="929"/>
      <c r="BR15" s="929"/>
      <c r="BS15" s="929"/>
      <c r="BT15" s="929"/>
      <c r="BU15" s="930"/>
      <c r="BV15" s="160"/>
      <c r="BW15" s="160"/>
      <c r="BX15" s="160"/>
      <c r="BY15" s="979" t="str">
        <f>IF(CH15&lt;&gt;"",MID(VLOOKUP(CH15,comuni!$M$2:$N$105,2,FALSE),1,3),"")</f>
        <v/>
      </c>
      <c r="BZ15" s="980"/>
      <c r="CA15" s="980"/>
      <c r="CB15" s="980"/>
      <c r="CC15" s="980"/>
      <c r="CD15" s="980"/>
      <c r="CE15" s="981"/>
      <c r="CF15" s="161"/>
      <c r="CG15" s="161"/>
      <c r="CH15" s="972">
        <f>+CZ15</f>
        <v>0</v>
      </c>
      <c r="CI15" s="972"/>
      <c r="CJ15" s="972"/>
      <c r="CK15" s="972"/>
      <c r="CL15" s="972"/>
      <c r="CM15" s="972"/>
      <c r="CN15" s="972"/>
      <c r="CO15" s="162"/>
      <c r="CP15" s="163"/>
      <c r="CS15" s="78"/>
      <c r="CT15" s="79"/>
    </row>
    <row r="16" spans="1:215" ht="7.5" customHeight="1">
      <c r="A16" s="3"/>
      <c r="B16" s="11"/>
      <c r="C16" s="7"/>
      <c r="D16" s="7"/>
      <c r="E16" s="7"/>
      <c r="F16" s="7"/>
      <c r="G16" s="7"/>
      <c r="H16" s="7"/>
      <c r="I16" s="7"/>
      <c r="J16" s="7"/>
      <c r="K16" s="7"/>
      <c r="L16" s="7"/>
      <c r="M16" s="7"/>
      <c r="N16" s="7"/>
      <c r="O16" s="7"/>
      <c r="P16" s="7"/>
      <c r="Q16" s="7"/>
      <c r="R16" s="7"/>
      <c r="S16" s="7"/>
      <c r="T16" s="7"/>
      <c r="U16" s="7"/>
      <c r="V16" s="7"/>
      <c r="W16" s="7" t="s">
        <v>2712</v>
      </c>
      <c r="X16" s="7"/>
      <c r="Y16" s="7"/>
      <c r="Z16" s="7"/>
      <c r="AA16" s="7"/>
      <c r="AB16" s="7"/>
      <c r="AC16" s="7"/>
      <c r="AD16" s="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7"/>
      <c r="BE16" s="7"/>
      <c r="BF16" s="7"/>
      <c r="BG16" s="7"/>
      <c r="BH16" s="7"/>
      <c r="BI16" s="7"/>
      <c r="BJ16" s="7"/>
      <c r="BK16" s="85"/>
      <c r="BL16" s="169"/>
      <c r="BM16" s="169"/>
      <c r="BN16" s="169"/>
      <c r="BO16" s="169"/>
      <c r="BP16" s="169"/>
      <c r="BQ16" s="169"/>
      <c r="BR16" s="169"/>
      <c r="BS16" s="169"/>
      <c r="BT16" s="169"/>
      <c r="BU16" s="169"/>
      <c r="BV16" s="170"/>
      <c r="BW16" s="170"/>
      <c r="BX16" s="170"/>
      <c r="BY16" s="170"/>
      <c r="BZ16" s="170"/>
      <c r="CA16" s="170"/>
      <c r="CB16" s="170"/>
      <c r="CC16" s="170"/>
      <c r="CD16" s="170"/>
      <c r="CE16" s="170"/>
      <c r="CF16" s="170"/>
      <c r="CG16" s="170"/>
      <c r="CH16" s="170"/>
      <c r="CI16" s="170"/>
      <c r="CJ16" s="170"/>
      <c r="CK16" s="170"/>
      <c r="CL16" s="166"/>
      <c r="CM16" s="166"/>
      <c r="CN16" s="166"/>
      <c r="CO16" s="171"/>
      <c r="CP16" s="172"/>
      <c r="CR16" s="222"/>
      <c r="CS16" s="78"/>
      <c r="CT16" s="79"/>
    </row>
    <row r="17" spans="1:114" ht="21" customHeight="1">
      <c r="A17" s="1058" t="s">
        <v>20400</v>
      </c>
      <c r="B17" s="1059"/>
      <c r="C17" s="1059"/>
      <c r="D17" s="1059"/>
      <c r="E17" s="1059"/>
      <c r="F17" s="1059"/>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10"/>
      <c r="CR17" s="222"/>
      <c r="CS17" s="78"/>
      <c r="CT17" s="79"/>
    </row>
    <row r="18" spans="1:114" s="87" customFormat="1" ht="49.5" customHeight="1">
      <c r="A18" s="1060"/>
      <c r="B18" s="1061"/>
      <c r="C18" s="1061"/>
      <c r="D18" s="1061"/>
      <c r="E18" s="1061"/>
      <c r="F18" s="1061"/>
      <c r="G18" s="1061"/>
      <c r="H18" s="1061"/>
      <c r="I18" s="1061"/>
      <c r="J18" s="1061"/>
      <c r="K18" s="1061"/>
      <c r="L18" s="1061"/>
      <c r="M18" s="1061"/>
      <c r="N18" s="1061"/>
      <c r="O18" s="1061"/>
      <c r="P18" s="1061"/>
      <c r="Q18" s="1061"/>
      <c r="R18" s="1061"/>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86"/>
      <c r="AQ18" s="86"/>
      <c r="AR18" s="86"/>
      <c r="AS18" s="86"/>
      <c r="AT18" s="86"/>
      <c r="AU18" s="86"/>
      <c r="AV18" s="86"/>
      <c r="AW18" s="86"/>
      <c r="AX18" s="86"/>
      <c r="AY18" s="86"/>
      <c r="AZ18" s="86"/>
      <c r="BA18" s="86"/>
      <c r="BB18" s="86"/>
      <c r="BC18" s="86"/>
      <c r="BD18" s="86"/>
      <c r="BE18" s="86"/>
      <c r="BF18" s="86"/>
      <c r="BG18" s="86"/>
      <c r="BH18" s="86"/>
      <c r="BI18" s="86"/>
      <c r="BJ18" s="86"/>
      <c r="BK18" s="86"/>
      <c r="BL18" s="995" t="s">
        <v>27689</v>
      </c>
      <c r="BM18" s="995"/>
      <c r="BN18" s="995"/>
      <c r="BO18" s="995"/>
      <c r="BP18" s="995"/>
      <c r="BQ18" s="995"/>
      <c r="BR18" s="995"/>
      <c r="BS18" s="995"/>
      <c r="BT18" s="995"/>
      <c r="BU18" s="995"/>
      <c r="BV18" s="995"/>
      <c r="BW18" s="995"/>
      <c r="BX18" s="995"/>
      <c r="BY18" s="995"/>
      <c r="BZ18" s="995"/>
      <c r="CA18" s="995"/>
      <c r="CB18" s="995"/>
      <c r="CC18" s="995"/>
      <c r="CD18" s="995"/>
      <c r="CE18" s="995"/>
      <c r="CF18" s="995"/>
      <c r="CG18" s="995"/>
      <c r="CH18" s="995"/>
      <c r="CI18" s="995"/>
      <c r="CJ18" s="995"/>
      <c r="CK18" s="995"/>
      <c r="CL18" s="995"/>
      <c r="CM18" s="995"/>
      <c r="CN18" s="995"/>
      <c r="CO18" s="995"/>
      <c r="CP18" s="996"/>
      <c r="CR18" s="222"/>
      <c r="CS18" s="78"/>
      <c r="CT18" s="79"/>
    </row>
    <row r="19" spans="1:114" ht="83.25" customHeight="1">
      <c r="A19" s="992"/>
      <c r="B19" s="993"/>
      <c r="C19" s="993"/>
      <c r="D19" s="993"/>
      <c r="E19" s="993"/>
      <c r="F19" s="993"/>
      <c r="G19" s="993"/>
      <c r="H19" s="993"/>
      <c r="I19" s="993"/>
      <c r="J19" s="993"/>
      <c r="K19" s="993"/>
      <c r="L19" s="993"/>
      <c r="M19" s="993"/>
      <c r="N19" s="993"/>
      <c r="O19" s="993"/>
      <c r="P19" s="993"/>
      <c r="Q19" s="993"/>
      <c r="R19" s="993"/>
      <c r="S19" s="993"/>
      <c r="T19" s="993"/>
      <c r="U19" s="993"/>
      <c r="V19" s="993"/>
      <c r="W19" s="993"/>
      <c r="X19" s="993"/>
      <c r="Y19" s="993"/>
      <c r="Z19" s="993"/>
      <c r="AA19" s="993"/>
      <c r="AB19" s="993"/>
      <c r="AC19" s="993"/>
      <c r="AD19" s="993"/>
      <c r="AE19" s="993"/>
      <c r="AF19" s="993"/>
      <c r="AG19" s="993"/>
      <c r="AH19" s="993"/>
      <c r="AI19" s="993"/>
      <c r="AJ19" s="993"/>
      <c r="AK19" s="993"/>
      <c r="AL19" s="993"/>
      <c r="AM19" s="993"/>
      <c r="AN19" s="993"/>
      <c r="AO19" s="993"/>
      <c r="AP19" s="993"/>
      <c r="AQ19" s="993"/>
      <c r="AR19" s="993"/>
      <c r="AS19" s="993"/>
      <c r="AT19" s="993"/>
      <c r="AU19" s="993"/>
      <c r="AV19" s="993"/>
      <c r="AW19" s="993"/>
      <c r="AX19" s="993"/>
      <c r="AY19" s="993"/>
      <c r="AZ19" s="993"/>
      <c r="BA19" s="993"/>
      <c r="BB19" s="993"/>
      <c r="BC19" s="993"/>
      <c r="BD19" s="993"/>
      <c r="BE19" s="993"/>
      <c r="BF19" s="993"/>
      <c r="BG19" s="993"/>
      <c r="BH19" s="993"/>
      <c r="BI19" s="994"/>
      <c r="BJ19" s="7"/>
      <c r="BK19" s="7"/>
      <c r="BL19" s="1043"/>
      <c r="BM19" s="1044"/>
      <c r="BN19" s="1044"/>
      <c r="BO19" s="1044"/>
      <c r="BP19" s="1044"/>
      <c r="BQ19" s="1044"/>
      <c r="BR19" s="1044"/>
      <c r="BS19" s="1044"/>
      <c r="BT19" s="1044"/>
      <c r="BU19" s="1044"/>
      <c r="BV19" s="1044"/>
      <c r="BW19" s="1044"/>
      <c r="BX19" s="1044"/>
      <c r="BY19" s="1044"/>
      <c r="BZ19" s="1044"/>
      <c r="CA19" s="1044"/>
      <c r="CB19" s="1044"/>
      <c r="CC19" s="1044"/>
      <c r="CD19" s="1044"/>
      <c r="CE19" s="1044"/>
      <c r="CF19" s="1044"/>
      <c r="CG19" s="1044"/>
      <c r="CH19" s="1044"/>
      <c r="CI19" s="1044"/>
      <c r="CJ19" s="1044"/>
      <c r="CK19" s="1044"/>
      <c r="CL19" s="1044"/>
      <c r="CM19" s="1044"/>
      <c r="CN19" s="1044"/>
      <c r="CO19" s="1044"/>
      <c r="CP19" s="1045"/>
      <c r="CR19" s="222"/>
      <c r="CS19" s="78"/>
      <c r="CT19" s="79"/>
    </row>
    <row r="20" spans="1:114" ht="49.5" customHeight="1">
      <c r="A20" s="936" t="s">
        <v>27690</v>
      </c>
      <c r="B20" s="937"/>
      <c r="C20" s="937"/>
      <c r="D20" s="937"/>
      <c r="E20" s="937"/>
      <c r="F20" s="937"/>
      <c r="G20" s="88"/>
      <c r="H20" s="88"/>
      <c r="I20" s="1062" t="s">
        <v>365</v>
      </c>
      <c r="J20" s="1062"/>
      <c r="K20" s="1062"/>
      <c r="L20" s="1062"/>
      <c r="M20" s="1062"/>
      <c r="N20" s="1062"/>
      <c r="O20" s="1062"/>
      <c r="P20" s="1062"/>
      <c r="Q20" s="1062"/>
      <c r="R20" s="1062"/>
      <c r="S20" s="1062"/>
      <c r="T20" s="89"/>
      <c r="U20" s="89"/>
      <c r="V20" s="88"/>
      <c r="W20" s="90" t="s">
        <v>27662</v>
      </c>
      <c r="X20" s="88"/>
      <c r="Y20" s="88"/>
      <c r="Z20" s="88"/>
      <c r="AA20" s="88"/>
      <c r="AB20" s="88"/>
      <c r="AC20" s="88"/>
      <c r="AD20" s="88"/>
      <c r="AE20" s="88"/>
      <c r="AF20" s="88"/>
      <c r="AG20" s="88"/>
      <c r="AH20" s="88"/>
      <c r="AI20" s="88"/>
      <c r="AJ20" s="90" t="s">
        <v>7989</v>
      </c>
      <c r="AK20" s="88"/>
      <c r="AL20" s="88"/>
      <c r="AM20" s="88"/>
      <c r="AN20" s="88"/>
      <c r="AO20" s="88"/>
      <c r="AP20" s="56"/>
      <c r="AQ20" s="56"/>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55"/>
      <c r="CD20" s="55"/>
      <c r="CE20" s="55"/>
      <c r="CF20" s="55"/>
      <c r="CG20" s="55"/>
      <c r="CH20" s="55"/>
      <c r="CI20" s="55"/>
      <c r="CJ20" s="55"/>
      <c r="CK20" s="55"/>
      <c r="CL20" s="55"/>
      <c r="CM20" s="693" t="s">
        <v>8253</v>
      </c>
      <c r="CN20" s="693"/>
      <c r="CO20" s="693"/>
      <c r="CP20" s="694"/>
      <c r="CR20" s="222"/>
      <c r="CS20" s="78"/>
      <c r="CT20" s="79"/>
    </row>
    <row r="21" spans="1:114" ht="51.75" customHeight="1">
      <c r="A21" s="3" t="s">
        <v>17533</v>
      </c>
      <c r="B21" s="943"/>
      <c r="C21" s="944"/>
      <c r="D21" s="944"/>
      <c r="E21" s="945"/>
      <c r="F21" s="7"/>
      <c r="G21" s="20"/>
      <c r="H21" s="20"/>
      <c r="I21" s="957"/>
      <c r="J21" s="958"/>
      <c r="K21" s="958"/>
      <c r="L21" s="958"/>
      <c r="M21" s="958"/>
      <c r="N21" s="958"/>
      <c r="O21" s="958"/>
      <c r="P21" s="958"/>
      <c r="Q21" s="958"/>
      <c r="R21" s="958"/>
      <c r="S21" s="959"/>
      <c r="T21" s="938"/>
      <c r="U21" s="939"/>
      <c r="V21" s="940"/>
      <c r="W21" s="982">
        <v>17</v>
      </c>
      <c r="X21" s="973" t="str">
        <f>IF(AJ21&lt;&gt;"",TRIM(MID(VLOOKUP(AJ21,comuni!$B$2:$C$11142,2,FALSE),6,8)),"")</f>
        <v>046</v>
      </c>
      <c r="Y21" s="697"/>
      <c r="Z21" s="19" t="e">
        <f>+W21&amp;X21</f>
        <v>#VALUE!</v>
      </c>
      <c r="AA21" s="7"/>
      <c r="AB21" s="941" t="e">
        <f>IF(AJ21&lt;&gt;"",MID(VLOOKUP(TRIM(W21&amp;X21),comuni!$A$2:$I$11142,9,FALSE),1,4),"")</f>
        <v>#VALUE!</v>
      </c>
      <c r="AC21" s="941"/>
      <c r="AD21" s="941"/>
      <c r="AE21" s="941"/>
      <c r="AF21" s="941"/>
      <c r="AG21" s="941"/>
      <c r="AH21" s="941"/>
      <c r="AI21" s="942"/>
      <c r="AJ21" s="949" t="s">
        <v>11812</v>
      </c>
      <c r="AK21" s="950"/>
      <c r="AL21" s="950"/>
      <c r="AM21" s="950"/>
      <c r="AN21" s="950"/>
      <c r="AO21" s="950"/>
      <c r="AP21" s="950"/>
      <c r="AQ21" s="950"/>
      <c r="AR21" s="950"/>
      <c r="AS21" s="950"/>
      <c r="AT21" s="950"/>
      <c r="AU21" s="950"/>
      <c r="AV21" s="950"/>
      <c r="AW21" s="950"/>
      <c r="AX21" s="950"/>
      <c r="AY21" s="950"/>
      <c r="AZ21" s="950"/>
      <c r="BA21" s="950"/>
      <c r="BB21" s="950"/>
      <c r="BC21" s="950"/>
      <c r="BD21" s="950"/>
      <c r="BE21" s="950"/>
      <c r="BF21" s="950"/>
      <c r="BG21" s="950"/>
      <c r="BH21" s="950"/>
      <c r="BI21" s="950"/>
      <c r="BJ21" s="950"/>
      <c r="BK21" s="950"/>
      <c r="BL21" s="950"/>
      <c r="BM21" s="950"/>
      <c r="BN21" s="950"/>
      <c r="BO21" s="950"/>
      <c r="BP21" s="950"/>
      <c r="BQ21" s="950"/>
      <c r="BR21" s="950"/>
      <c r="BS21" s="950"/>
      <c r="BT21" s="950"/>
      <c r="BU21" s="950"/>
      <c r="BV21" s="950"/>
      <c r="BW21" s="950"/>
      <c r="BX21" s="950"/>
      <c r="BY21" s="950"/>
      <c r="BZ21" s="950"/>
      <c r="CA21" s="950"/>
      <c r="CB21" s="950"/>
      <c r="CC21" s="950"/>
      <c r="CD21" s="950"/>
      <c r="CE21" s="950"/>
      <c r="CF21" s="950"/>
      <c r="CG21" s="950"/>
      <c r="CH21" s="950"/>
      <c r="CI21" s="950"/>
      <c r="CJ21" s="950"/>
      <c r="CK21" s="951"/>
      <c r="CL21" s="7"/>
      <c r="CM21" s="963" t="str">
        <f>IF(AJ21&lt;&gt;"",VLOOKUP(AJ21,comuni!$B$2:$E$11142,4,FALSE),"")</f>
        <v>CH</v>
      </c>
      <c r="CN21" s="964"/>
      <c r="CO21" s="964"/>
      <c r="CP21" s="965"/>
      <c r="CR21" s="428"/>
      <c r="CS21" s="78"/>
      <c r="CT21" s="79"/>
      <c r="DJ21" s="77"/>
    </row>
    <row r="22" spans="1:114" ht="17.25" customHeight="1">
      <c r="A22" s="3"/>
      <c r="B22" s="946"/>
      <c r="C22" s="947"/>
      <c r="D22" s="947"/>
      <c r="E22" s="948"/>
      <c r="F22" s="7"/>
      <c r="G22" s="20"/>
      <c r="H22" s="20"/>
      <c r="I22" s="960"/>
      <c r="J22" s="961"/>
      <c r="K22" s="961"/>
      <c r="L22" s="961"/>
      <c r="M22" s="961"/>
      <c r="N22" s="961"/>
      <c r="O22" s="961"/>
      <c r="P22" s="961"/>
      <c r="Q22" s="961"/>
      <c r="R22" s="961"/>
      <c r="S22" s="962"/>
      <c r="T22" s="938"/>
      <c r="U22" s="939"/>
      <c r="V22" s="940"/>
      <c r="W22" s="983"/>
      <c r="X22" s="974"/>
      <c r="Y22" s="699"/>
      <c r="Z22" s="18"/>
      <c r="AA22" s="37"/>
      <c r="AB22" s="941"/>
      <c r="AC22" s="941"/>
      <c r="AD22" s="941"/>
      <c r="AE22" s="941"/>
      <c r="AF22" s="941"/>
      <c r="AG22" s="941"/>
      <c r="AH22" s="941"/>
      <c r="AI22" s="942"/>
      <c r="AJ22" s="952"/>
      <c r="AK22" s="953"/>
      <c r="AL22" s="953"/>
      <c r="AM22" s="953"/>
      <c r="AN22" s="953"/>
      <c r="AO22" s="953"/>
      <c r="AP22" s="953"/>
      <c r="AQ22" s="953"/>
      <c r="AR22" s="953"/>
      <c r="AS22" s="953"/>
      <c r="AT22" s="953"/>
      <c r="AU22" s="953"/>
      <c r="AV22" s="953"/>
      <c r="AW22" s="953"/>
      <c r="AX22" s="953"/>
      <c r="AY22" s="953"/>
      <c r="AZ22" s="953"/>
      <c r="BA22" s="953"/>
      <c r="BB22" s="953"/>
      <c r="BC22" s="953"/>
      <c r="BD22" s="953"/>
      <c r="BE22" s="953"/>
      <c r="BF22" s="953"/>
      <c r="BG22" s="953"/>
      <c r="BH22" s="953"/>
      <c r="BI22" s="953"/>
      <c r="BJ22" s="953"/>
      <c r="BK22" s="953"/>
      <c r="BL22" s="953"/>
      <c r="BM22" s="953"/>
      <c r="BN22" s="953"/>
      <c r="BO22" s="953"/>
      <c r="BP22" s="953"/>
      <c r="BQ22" s="953"/>
      <c r="BR22" s="953"/>
      <c r="BS22" s="953"/>
      <c r="BT22" s="953"/>
      <c r="BU22" s="953"/>
      <c r="BV22" s="953"/>
      <c r="BW22" s="953"/>
      <c r="BX22" s="953"/>
      <c r="BY22" s="953"/>
      <c r="BZ22" s="953"/>
      <c r="CA22" s="953"/>
      <c r="CB22" s="953"/>
      <c r="CC22" s="953"/>
      <c r="CD22" s="953"/>
      <c r="CE22" s="953"/>
      <c r="CF22" s="953"/>
      <c r="CG22" s="953"/>
      <c r="CH22" s="953"/>
      <c r="CI22" s="953"/>
      <c r="CJ22" s="953"/>
      <c r="CK22" s="954"/>
      <c r="CL22" s="7"/>
      <c r="CM22" s="966"/>
      <c r="CN22" s="967"/>
      <c r="CO22" s="967"/>
      <c r="CP22" s="968"/>
      <c r="CR22" s="222"/>
      <c r="CS22" s="78"/>
      <c r="CT22" s="79"/>
    </row>
    <row r="23" spans="1:114" s="95" customFormat="1" ht="42.75" customHeight="1">
      <c r="A23" s="43"/>
      <c r="B23" s="44"/>
      <c r="C23" s="44"/>
      <c r="D23" s="44"/>
      <c r="E23" s="44"/>
      <c r="F23" s="44"/>
      <c r="G23" s="44"/>
      <c r="H23" s="44"/>
      <c r="I23" s="44"/>
      <c r="J23" s="44"/>
      <c r="K23" s="44"/>
      <c r="L23" s="44"/>
      <c r="M23" s="44"/>
      <c r="N23" s="45"/>
      <c r="O23" s="46"/>
      <c r="P23" s="46"/>
      <c r="Q23" s="46"/>
      <c r="R23" s="46"/>
      <c r="S23" s="46"/>
      <c r="T23" s="45"/>
      <c r="U23" s="46"/>
      <c r="V23" s="46"/>
      <c r="W23" s="81" t="s">
        <v>8370</v>
      </c>
      <c r="X23" s="91" t="s">
        <v>27687</v>
      </c>
      <c r="Y23" s="81"/>
      <c r="Z23" s="92"/>
      <c r="AA23" s="93"/>
      <c r="AB23" s="92"/>
      <c r="AC23" s="92"/>
      <c r="AD23" s="81"/>
      <c r="AE23" s="81"/>
      <c r="AF23" s="81"/>
      <c r="AG23" s="94"/>
      <c r="AH23" s="81"/>
      <c r="AI23" s="81"/>
      <c r="AJ23" s="81"/>
      <c r="AK23" s="81"/>
      <c r="AL23" s="81"/>
      <c r="AM23" s="81"/>
      <c r="AN23" s="81"/>
      <c r="AO23" s="41"/>
      <c r="AP23" s="44"/>
      <c r="AQ23" s="44"/>
      <c r="AR23" s="41"/>
      <c r="AS23" s="41"/>
      <c r="AT23" s="41"/>
      <c r="AU23" s="41"/>
      <c r="AV23" s="41"/>
      <c r="AW23" s="41"/>
      <c r="AX23" s="41"/>
      <c r="AY23" s="41"/>
      <c r="AZ23" s="41"/>
      <c r="BA23" s="41"/>
      <c r="BB23" s="41"/>
      <c r="BC23" s="41"/>
      <c r="BD23" s="41"/>
      <c r="BE23" s="41"/>
      <c r="BF23" s="41"/>
      <c r="BG23" s="41"/>
      <c r="BH23" s="41"/>
      <c r="BI23" s="41"/>
      <c r="BJ23" s="41"/>
      <c r="BK23" s="41"/>
      <c r="BL23" s="41"/>
      <c r="BM23" s="41"/>
      <c r="BN23" s="41"/>
      <c r="BO23" s="41"/>
      <c r="BP23" s="41"/>
      <c r="BQ23" s="41"/>
      <c r="BR23" s="41"/>
      <c r="BS23" s="41"/>
      <c r="BT23" s="41"/>
      <c r="BU23" s="41"/>
      <c r="BV23" s="41"/>
      <c r="BW23" s="41"/>
      <c r="BX23" s="41"/>
      <c r="BY23" s="41"/>
      <c r="BZ23" s="41"/>
      <c r="CA23" s="41"/>
      <c r="CB23" s="41"/>
      <c r="CC23" s="41"/>
      <c r="CD23" s="41"/>
      <c r="CE23" s="41"/>
      <c r="CF23" s="41"/>
      <c r="CG23" s="41"/>
      <c r="CH23" s="41"/>
      <c r="CI23" s="41"/>
      <c r="CJ23" s="41"/>
      <c r="CK23" s="41"/>
      <c r="CL23" s="41"/>
      <c r="CM23" s="41"/>
      <c r="CN23" s="41"/>
      <c r="CO23" s="41"/>
      <c r="CP23" s="42"/>
      <c r="CR23" s="222"/>
      <c r="CS23" s="78"/>
      <c r="CT23" s="79"/>
    </row>
    <row r="24" spans="1:114" ht="31.5" customHeight="1">
      <c r="A24" s="1015" t="s">
        <v>37028</v>
      </c>
      <c r="B24" s="1016"/>
      <c r="C24" s="1016"/>
      <c r="D24" s="1016"/>
      <c r="E24" s="1016"/>
      <c r="F24" s="1016"/>
      <c r="G24" s="1016"/>
      <c r="H24" s="1016"/>
      <c r="I24" s="1016"/>
      <c r="J24" s="1016"/>
      <c r="K24" s="1016"/>
      <c r="L24" s="1016"/>
      <c r="M24" s="1016"/>
      <c r="N24" s="1016"/>
      <c r="O24" s="1016"/>
      <c r="P24" s="1016"/>
      <c r="Q24" s="1016"/>
      <c r="R24" s="1016"/>
      <c r="S24" s="1016"/>
      <c r="T24" s="1016"/>
      <c r="U24" s="1016"/>
      <c r="V24" s="101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7"/>
      <c r="CR24" s="222"/>
      <c r="CS24" s="78"/>
      <c r="CT24" s="79" t="s">
        <v>207</v>
      </c>
    </row>
    <row r="25" spans="1:114" ht="21" customHeight="1">
      <c r="A25" s="1017"/>
      <c r="B25" s="1018"/>
      <c r="C25" s="1018"/>
      <c r="D25" s="1018"/>
      <c r="E25" s="1018"/>
      <c r="F25" s="1018"/>
      <c r="G25" s="1018"/>
      <c r="H25" s="1018"/>
      <c r="I25" s="1018"/>
      <c r="J25" s="1018"/>
      <c r="K25" s="1018"/>
      <c r="L25" s="1018"/>
      <c r="M25" s="1018"/>
      <c r="N25" s="1018"/>
      <c r="O25" s="1018"/>
      <c r="P25" s="1018"/>
      <c r="Q25" s="1018"/>
      <c r="R25" s="1018"/>
      <c r="S25" s="1018"/>
      <c r="T25" s="1018"/>
      <c r="U25" s="1018"/>
      <c r="V25" s="101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98"/>
      <c r="CG25" s="98"/>
      <c r="CH25" s="98"/>
      <c r="CI25" s="98"/>
      <c r="CJ25" s="98"/>
      <c r="CK25" s="98"/>
      <c r="CL25" s="98"/>
      <c r="CM25" s="98"/>
      <c r="CN25" s="98"/>
      <c r="CO25" s="98"/>
      <c r="CP25" s="99"/>
      <c r="CR25" s="222"/>
      <c r="CS25" s="78"/>
      <c r="CT25" s="79"/>
    </row>
    <row r="26" spans="1:114" s="95" customFormat="1" ht="42" customHeight="1">
      <c r="A26" s="115"/>
      <c r="B26" s="998" t="s">
        <v>27661</v>
      </c>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100"/>
      <c r="AC26" s="100"/>
      <c r="AD26" s="100"/>
      <c r="AE26" s="100"/>
      <c r="AF26" s="100"/>
      <c r="AG26" s="100"/>
      <c r="AH26" s="100"/>
      <c r="AI26" s="100"/>
      <c r="AJ26" s="100"/>
      <c r="AK26" s="100"/>
      <c r="AL26" s="100"/>
      <c r="AM26" s="100"/>
      <c r="AN26" s="100"/>
      <c r="AO26" s="100"/>
      <c r="AP26" s="100"/>
      <c r="AQ26" s="100"/>
      <c r="AR26" s="100"/>
      <c r="AS26" s="100"/>
      <c r="AT26" s="100"/>
      <c r="AU26" s="100"/>
      <c r="AV26" s="100"/>
      <c r="AW26" s="100"/>
      <c r="AX26" s="100"/>
      <c r="AY26" s="100"/>
      <c r="AZ26" s="100"/>
      <c r="BA26" s="100"/>
      <c r="BB26" s="100"/>
      <c r="BC26" s="100"/>
      <c r="BD26" s="100"/>
      <c r="BE26" s="100"/>
      <c r="BF26" s="100"/>
      <c r="BG26" s="100"/>
      <c r="BH26" s="100"/>
      <c r="BI26" s="100"/>
      <c r="BJ26" s="100"/>
      <c r="BK26" s="100"/>
      <c r="BL26" s="100"/>
      <c r="BM26" s="100"/>
      <c r="BN26" s="100"/>
      <c r="BO26" s="100"/>
      <c r="BP26" s="100"/>
      <c r="BQ26" s="100"/>
      <c r="BR26" s="100"/>
      <c r="BS26" s="100"/>
      <c r="BT26" s="729" t="s">
        <v>123</v>
      </c>
      <c r="BU26" s="729"/>
      <c r="BV26" s="729"/>
      <c r="BW26" s="729"/>
      <c r="BX26" s="729"/>
      <c r="BY26" s="729"/>
      <c r="BZ26" s="729"/>
      <c r="CA26" s="729"/>
      <c r="CB26" s="729"/>
      <c r="CC26" s="729"/>
      <c r="CD26" s="729"/>
      <c r="CE26" s="729"/>
      <c r="CF26" s="729"/>
      <c r="CG26" s="729"/>
      <c r="CH26" s="729"/>
      <c r="CI26" s="729"/>
      <c r="CJ26" s="729"/>
      <c r="CK26" s="729"/>
      <c r="CL26" s="729"/>
      <c r="CM26" s="729"/>
      <c r="CN26" s="729"/>
      <c r="CO26" s="729"/>
      <c r="CP26" s="40"/>
      <c r="CR26" s="222"/>
      <c r="CS26" s="78"/>
      <c r="CT26" s="79"/>
    </row>
    <row r="27" spans="1:114" ht="89.25" customHeight="1">
      <c r="A27" s="3"/>
      <c r="B27" s="739"/>
      <c r="C27" s="740"/>
      <c r="D27" s="740"/>
      <c r="E27" s="740"/>
      <c r="F27" s="740"/>
      <c r="G27" s="740"/>
      <c r="H27" s="740"/>
      <c r="I27" s="740"/>
      <c r="J27" s="740"/>
      <c r="K27" s="740"/>
      <c r="L27" s="740"/>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740"/>
      <c r="AP27" s="740"/>
      <c r="AQ27" s="740"/>
      <c r="AR27" s="740"/>
      <c r="AS27" s="740"/>
      <c r="AT27" s="740"/>
      <c r="AU27" s="740"/>
      <c r="AV27" s="740"/>
      <c r="AW27" s="740"/>
      <c r="AX27" s="740"/>
      <c r="AY27" s="740"/>
      <c r="AZ27" s="740"/>
      <c r="BA27" s="740"/>
      <c r="BB27" s="740"/>
      <c r="BC27" s="740"/>
      <c r="BD27" s="740"/>
      <c r="BE27" s="740"/>
      <c r="BF27" s="740"/>
      <c r="BG27" s="740"/>
      <c r="BH27" s="740"/>
      <c r="BI27" s="740"/>
      <c r="BJ27" s="740"/>
      <c r="BK27" s="740"/>
      <c r="BL27" s="740"/>
      <c r="BM27" s="740"/>
      <c r="BN27" s="740"/>
      <c r="BO27" s="740"/>
      <c r="BP27" s="740"/>
      <c r="BQ27" s="741"/>
      <c r="BR27" s="7"/>
      <c r="BS27" s="7"/>
      <c r="BT27" s="736"/>
      <c r="BU27" s="737"/>
      <c r="BV27" s="737"/>
      <c r="BW27" s="737"/>
      <c r="BX27" s="737"/>
      <c r="BY27" s="737"/>
      <c r="BZ27" s="737"/>
      <c r="CA27" s="738"/>
      <c r="CB27" s="736"/>
      <c r="CC27" s="737"/>
      <c r="CD27" s="737"/>
      <c r="CE27" s="737"/>
      <c r="CF27" s="737"/>
      <c r="CG27" s="737"/>
      <c r="CH27" s="737"/>
      <c r="CI27" s="737"/>
      <c r="CJ27" s="737"/>
      <c r="CK27" s="737"/>
      <c r="CL27" s="737"/>
      <c r="CM27" s="737"/>
      <c r="CN27" s="737"/>
      <c r="CO27" s="738"/>
      <c r="CP27" s="10"/>
      <c r="CS27" s="78"/>
      <c r="CT27" s="79"/>
    </row>
    <row r="28" spans="1:114" ht="51.75" customHeight="1">
      <c r="A28" s="2"/>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984" t="s">
        <v>37029</v>
      </c>
      <c r="BU28" s="984"/>
      <c r="BV28" s="984"/>
      <c r="BW28" s="984"/>
      <c r="BX28" s="984"/>
      <c r="BY28" s="984"/>
      <c r="BZ28" s="984"/>
      <c r="CA28" s="984"/>
      <c r="CB28" s="984" t="s">
        <v>37030</v>
      </c>
      <c r="CC28" s="984"/>
      <c r="CD28" s="984"/>
      <c r="CE28" s="984"/>
      <c r="CF28" s="984"/>
      <c r="CG28" s="984"/>
      <c r="CH28" s="984"/>
      <c r="CI28" s="984"/>
      <c r="CJ28" s="984"/>
      <c r="CK28" s="984"/>
      <c r="CL28" s="984"/>
      <c r="CM28" s="984"/>
      <c r="CN28" s="984"/>
      <c r="CO28" s="984"/>
      <c r="CP28" s="10"/>
      <c r="CS28" s="78"/>
      <c r="CT28" s="79"/>
    </row>
    <row r="29" spans="1:114" s="95" customFormat="1" ht="39.75" customHeight="1">
      <c r="A29" s="101"/>
      <c r="B29" s="102" t="s">
        <v>27662</v>
      </c>
      <c r="C29" s="82"/>
      <c r="D29" s="82"/>
      <c r="E29" s="82"/>
      <c r="F29" s="82"/>
      <c r="G29" s="82"/>
      <c r="H29" s="82"/>
      <c r="I29" s="82"/>
      <c r="J29" s="82"/>
      <c r="K29" s="82"/>
      <c r="L29" s="82"/>
      <c r="M29" s="82"/>
      <c r="N29" s="102" t="s">
        <v>27663</v>
      </c>
      <c r="O29" s="82"/>
      <c r="P29" s="82"/>
      <c r="Q29" s="82"/>
      <c r="R29" s="82"/>
      <c r="S29" s="82"/>
      <c r="T29" s="82"/>
      <c r="U29" s="82"/>
      <c r="V29" s="82"/>
      <c r="W29" s="82"/>
      <c r="X29" s="82"/>
      <c r="Y29" s="82"/>
      <c r="Z29" s="103"/>
      <c r="AA29" s="103"/>
      <c r="AB29" s="103"/>
      <c r="AC29" s="103"/>
      <c r="AD29" s="103"/>
      <c r="AE29" s="103"/>
      <c r="AF29" s="103"/>
      <c r="AG29" s="103"/>
      <c r="AH29" s="103"/>
      <c r="AI29" s="103"/>
      <c r="AJ29" s="103"/>
      <c r="AK29" s="103"/>
      <c r="AL29" s="103"/>
      <c r="AM29" s="103"/>
      <c r="AN29" s="103"/>
      <c r="AO29" s="103"/>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103"/>
      <c r="CB29" s="102" t="s">
        <v>8253</v>
      </c>
      <c r="CC29" s="82"/>
      <c r="CD29" s="82"/>
      <c r="CE29" s="82"/>
      <c r="CF29" s="82"/>
      <c r="CG29" s="82"/>
      <c r="CH29" s="82"/>
      <c r="CI29" s="82"/>
      <c r="CJ29" s="102" t="s">
        <v>8369</v>
      </c>
      <c r="CK29" s="82"/>
      <c r="CL29" s="82"/>
      <c r="CM29" s="82"/>
      <c r="CN29" s="82"/>
      <c r="CO29" s="39"/>
      <c r="CP29" s="40"/>
      <c r="CR29" s="220"/>
      <c r="CS29" s="78"/>
      <c r="CT29" s="79"/>
    </row>
    <row r="30" spans="1:114" ht="88.5" customHeight="1">
      <c r="A30" s="3"/>
      <c r="B30" s="973" t="str">
        <f>IF(N30&lt;&gt;"",MID(VLOOKUP(N30,comuni!$B$2:$C$11142,2,FALSE),1,3),"")</f>
        <v/>
      </c>
      <c r="C30" s="696"/>
      <c r="D30" s="696"/>
      <c r="E30" s="697"/>
      <c r="F30" s="696" t="str">
        <f>IF(N30&lt;&gt;"",MID(VLOOKUP(N30,comuni!$B$2:$C$11142,2,FALSE),6,8),"")</f>
        <v/>
      </c>
      <c r="G30" s="696"/>
      <c r="H30" s="696"/>
      <c r="I30" s="696"/>
      <c r="J30" s="696"/>
      <c r="K30" s="697"/>
      <c r="L30" s="7" t="str">
        <f>+B30&amp;F30</f>
        <v/>
      </c>
      <c r="M30" s="7"/>
      <c r="N30" s="999">
        <f>+CR30</f>
        <v>0</v>
      </c>
      <c r="O30" s="1000"/>
      <c r="P30" s="1000"/>
      <c r="Q30" s="1000"/>
      <c r="R30" s="1000"/>
      <c r="S30" s="1000"/>
      <c r="T30" s="1000"/>
      <c r="U30" s="1000"/>
      <c r="V30" s="1000"/>
      <c r="W30" s="1000"/>
      <c r="X30" s="1000"/>
      <c r="Y30" s="1000"/>
      <c r="Z30" s="1000"/>
      <c r="AA30" s="1000"/>
      <c r="AB30" s="1000"/>
      <c r="AC30" s="1000"/>
      <c r="AD30" s="1000"/>
      <c r="AE30" s="1000"/>
      <c r="AF30" s="1000"/>
      <c r="AG30" s="1000"/>
      <c r="AH30" s="1000"/>
      <c r="AI30" s="1000"/>
      <c r="AJ30" s="1000"/>
      <c r="AK30" s="1000"/>
      <c r="AL30" s="1000"/>
      <c r="AM30" s="1000"/>
      <c r="AN30" s="1000"/>
      <c r="AO30" s="1000"/>
      <c r="AP30" s="1000"/>
      <c r="AQ30" s="1000"/>
      <c r="AR30" s="1000"/>
      <c r="AS30" s="1000"/>
      <c r="AT30" s="1000"/>
      <c r="AU30" s="1000"/>
      <c r="AV30" s="1000"/>
      <c r="AW30" s="1000"/>
      <c r="AX30" s="1000"/>
      <c r="AY30" s="1000"/>
      <c r="AZ30" s="1000"/>
      <c r="BA30" s="1000"/>
      <c r="BB30" s="1000"/>
      <c r="BC30" s="1000"/>
      <c r="BD30" s="1000"/>
      <c r="BE30" s="1000"/>
      <c r="BF30" s="1000"/>
      <c r="BG30" s="1000"/>
      <c r="BH30" s="1000"/>
      <c r="BI30" s="1000"/>
      <c r="BJ30" s="1000"/>
      <c r="BK30" s="1000"/>
      <c r="BL30" s="1000"/>
      <c r="BM30" s="1000"/>
      <c r="BN30" s="1000"/>
      <c r="BO30" s="1000"/>
      <c r="BP30" s="1000"/>
      <c r="BQ30" s="1000"/>
      <c r="BR30" s="1000"/>
      <c r="BS30" s="1000"/>
      <c r="BT30" s="1000"/>
      <c r="BU30" s="1000"/>
      <c r="BV30" s="1000"/>
      <c r="BW30" s="1000"/>
      <c r="BX30" s="1000"/>
      <c r="BY30" s="1001"/>
      <c r="BZ30" s="7"/>
      <c r="CA30" s="7"/>
      <c r="CB30" s="986" t="str">
        <f>IF(N30&lt;&gt;"",VLOOKUP(N30,comuni!$B$2:$E$11142,4,FALSE),"")</f>
        <v/>
      </c>
      <c r="CC30" s="987"/>
      <c r="CD30" s="987"/>
      <c r="CE30" s="988"/>
      <c r="CF30" s="116"/>
      <c r="CG30" s="116"/>
      <c r="CH30" s="1034" t="str">
        <f>IF(N30&lt;&gt;"",VLOOKUP(N30,comuni!$B$2:$F$11142,5,FALSE),"")</f>
        <v/>
      </c>
      <c r="CI30" s="1035"/>
      <c r="CJ30" s="1035"/>
      <c r="CK30" s="1035"/>
      <c r="CL30" s="1035"/>
      <c r="CM30" s="1035"/>
      <c r="CN30" s="1035"/>
      <c r="CO30" s="1036"/>
      <c r="CP30" s="10"/>
      <c r="CQ30" s="605"/>
      <c r="CR30" s="191"/>
      <c r="CS30" s="78"/>
      <c r="CT30" s="79"/>
    </row>
    <row r="31" spans="1:114" ht="3.75" customHeight="1">
      <c r="A31" s="3"/>
      <c r="B31" s="974"/>
      <c r="C31" s="698"/>
      <c r="D31" s="698"/>
      <c r="E31" s="699"/>
      <c r="F31" s="698"/>
      <c r="G31" s="698"/>
      <c r="H31" s="698"/>
      <c r="I31" s="698"/>
      <c r="J31" s="698"/>
      <c r="K31" s="699"/>
      <c r="L31" s="7"/>
      <c r="M31" s="7"/>
      <c r="N31" s="1002"/>
      <c r="O31" s="1003"/>
      <c r="P31" s="1003"/>
      <c r="Q31" s="1003"/>
      <c r="R31" s="1003"/>
      <c r="S31" s="1003"/>
      <c r="T31" s="1003"/>
      <c r="U31" s="1003"/>
      <c r="V31" s="1003"/>
      <c r="W31" s="1003"/>
      <c r="X31" s="1003"/>
      <c r="Y31" s="1003"/>
      <c r="Z31" s="1003"/>
      <c r="AA31" s="1003"/>
      <c r="AB31" s="1003"/>
      <c r="AC31" s="1003"/>
      <c r="AD31" s="1003"/>
      <c r="AE31" s="1003"/>
      <c r="AF31" s="1003"/>
      <c r="AG31" s="1003"/>
      <c r="AH31" s="1003"/>
      <c r="AI31" s="1003"/>
      <c r="AJ31" s="1003"/>
      <c r="AK31" s="1003"/>
      <c r="AL31" s="1003"/>
      <c r="AM31" s="1003"/>
      <c r="AN31" s="1003"/>
      <c r="AO31" s="1003"/>
      <c r="AP31" s="1003"/>
      <c r="AQ31" s="1003"/>
      <c r="AR31" s="1003"/>
      <c r="AS31" s="1003"/>
      <c r="AT31" s="1003"/>
      <c r="AU31" s="1003"/>
      <c r="AV31" s="1003"/>
      <c r="AW31" s="1003"/>
      <c r="AX31" s="1003"/>
      <c r="AY31" s="1003"/>
      <c r="AZ31" s="1003"/>
      <c r="BA31" s="1003"/>
      <c r="BB31" s="1003"/>
      <c r="BC31" s="1003"/>
      <c r="BD31" s="1003"/>
      <c r="BE31" s="1003"/>
      <c r="BF31" s="1003"/>
      <c r="BG31" s="1003"/>
      <c r="BH31" s="1003"/>
      <c r="BI31" s="1003"/>
      <c r="BJ31" s="1003"/>
      <c r="BK31" s="1003"/>
      <c r="BL31" s="1003"/>
      <c r="BM31" s="1003"/>
      <c r="BN31" s="1003"/>
      <c r="BO31" s="1003"/>
      <c r="BP31" s="1003"/>
      <c r="BQ31" s="1003"/>
      <c r="BR31" s="1003"/>
      <c r="BS31" s="1003"/>
      <c r="BT31" s="1003"/>
      <c r="BU31" s="1003"/>
      <c r="BV31" s="1003"/>
      <c r="BW31" s="1003"/>
      <c r="BX31" s="1003"/>
      <c r="BY31" s="1004"/>
      <c r="BZ31" s="7"/>
      <c r="CA31" s="7"/>
      <c r="CB31" s="989"/>
      <c r="CC31" s="990"/>
      <c r="CD31" s="990"/>
      <c r="CE31" s="991"/>
      <c r="CF31" s="116"/>
      <c r="CG31" s="116"/>
      <c r="CH31" s="1037"/>
      <c r="CI31" s="1038"/>
      <c r="CJ31" s="1038"/>
      <c r="CK31" s="1038"/>
      <c r="CL31" s="1038"/>
      <c r="CM31" s="1038"/>
      <c r="CN31" s="1038"/>
      <c r="CO31" s="1039"/>
      <c r="CP31" s="10"/>
      <c r="CS31" s="78"/>
      <c r="CT31" s="79"/>
    </row>
    <row r="32" spans="1:114" s="77" customFormat="1" ht="45" customHeight="1">
      <c r="A32" s="104"/>
      <c r="B32" s="985" t="s">
        <v>8370</v>
      </c>
      <c r="C32" s="985"/>
      <c r="D32" s="985"/>
      <c r="E32" s="82"/>
      <c r="F32" s="700" t="s">
        <v>27687</v>
      </c>
      <c r="G32" s="700"/>
      <c r="H32" s="700"/>
      <c r="I32" s="700"/>
      <c r="J32" s="700"/>
      <c r="K32" s="700"/>
      <c r="L32" s="700"/>
      <c r="M32" s="700"/>
      <c r="N32" s="700"/>
      <c r="O32" s="700"/>
      <c r="P32" s="700"/>
      <c r="Q32" s="105"/>
      <c r="R32" s="105"/>
      <c r="S32" s="10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7"/>
      <c r="CR32" s="220"/>
      <c r="CS32" s="78"/>
      <c r="CT32" s="79"/>
    </row>
    <row r="33" spans="1:146" ht="27" customHeight="1">
      <c r="A33" s="1070" t="s">
        <v>1462</v>
      </c>
      <c r="B33" s="1071"/>
      <c r="C33" s="1071"/>
      <c r="D33" s="1071"/>
      <c r="E33" s="1071"/>
      <c r="F33" s="1071"/>
      <c r="G33" s="1071"/>
      <c r="H33" s="1071"/>
      <c r="I33" s="1071"/>
      <c r="J33" s="1071"/>
      <c r="K33" s="1071"/>
      <c r="L33" s="1071"/>
      <c r="M33" s="1071"/>
      <c r="N33" s="1071"/>
      <c r="O33" s="1071"/>
      <c r="P33" s="1071"/>
      <c r="Q33" s="1071"/>
      <c r="R33" s="1071"/>
      <c r="S33" s="1071"/>
      <c r="T33" s="1071"/>
      <c r="U33" s="1071"/>
      <c r="V33" s="1071"/>
      <c r="W33" s="1071"/>
      <c r="X33" s="1071"/>
      <c r="Y33" s="1071"/>
      <c r="Z33" s="1071"/>
      <c r="AA33" s="1071"/>
      <c r="AB33" s="1071"/>
      <c r="AC33" s="1071"/>
      <c r="AD33" s="1071"/>
      <c r="AE33" s="1071"/>
      <c r="AF33" s="1071"/>
      <c r="AG33" s="1071"/>
      <c r="AH33" s="1071"/>
      <c r="AI33" s="1071"/>
      <c r="AJ33" s="1071"/>
      <c r="AK33" s="1071"/>
      <c r="AL33" s="1071"/>
      <c r="AM33" s="1071"/>
      <c r="AN33" s="1071"/>
      <c r="AO33" s="1071"/>
      <c r="AP33" s="1071"/>
      <c r="AQ33" s="1071"/>
      <c r="AR33" s="1071"/>
      <c r="AS33" s="1071"/>
      <c r="AT33" s="1071"/>
      <c r="AU33" s="1071"/>
      <c r="AV33" s="1071"/>
      <c r="AW33" s="1071"/>
      <c r="AX33" s="1071"/>
      <c r="AY33" s="1071"/>
      <c r="AZ33" s="1071"/>
      <c r="BA33" s="1071"/>
      <c r="BB33" s="1071"/>
      <c r="BC33" s="1071"/>
      <c r="BD33" s="1071"/>
      <c r="BE33" s="1071"/>
      <c r="BF33" s="1071"/>
      <c r="BG33" s="1071"/>
      <c r="BH33" s="1071"/>
      <c r="BI33" s="1071"/>
      <c r="BJ33" s="1071"/>
      <c r="BK33" s="1071"/>
      <c r="BL33" s="1071"/>
      <c r="BM33" s="1071"/>
      <c r="BN33" s="1071"/>
      <c r="BO33" s="1071"/>
      <c r="BP33" s="1071"/>
      <c r="BQ33" s="1071"/>
      <c r="BR33" s="1071"/>
      <c r="BS33" s="1071"/>
      <c r="BT33" s="6"/>
      <c r="BU33" s="6"/>
      <c r="BV33" s="6"/>
      <c r="BW33" s="6"/>
      <c r="BX33" s="6"/>
      <c r="BY33" s="6"/>
      <c r="BZ33" s="6"/>
      <c r="CA33" s="6"/>
      <c r="CB33" s="6"/>
      <c r="CC33" s="6"/>
      <c r="CD33" s="6"/>
      <c r="CE33" s="6"/>
      <c r="CF33" s="6"/>
      <c r="CG33" s="6"/>
      <c r="CH33" s="6"/>
      <c r="CI33" s="6"/>
      <c r="CJ33" s="6"/>
      <c r="CK33" s="6"/>
      <c r="CL33" s="6"/>
      <c r="CM33" s="6"/>
      <c r="CN33" s="6"/>
      <c r="CO33" s="6"/>
      <c r="CP33" s="8"/>
      <c r="CS33" s="78"/>
      <c r="CT33" s="79"/>
    </row>
    <row r="34" spans="1:146" ht="25.5" customHeight="1">
      <c r="A34" s="775"/>
      <c r="B34" s="776"/>
      <c r="C34" s="776"/>
      <c r="D34" s="776"/>
      <c r="E34" s="776"/>
      <c r="F34" s="776"/>
      <c r="G34" s="776"/>
      <c r="H34" s="776"/>
      <c r="I34" s="776"/>
      <c r="J34" s="776"/>
      <c r="K34" s="776"/>
      <c r="L34" s="776"/>
      <c r="M34" s="776"/>
      <c r="N34" s="776"/>
      <c r="O34" s="776"/>
      <c r="P34" s="776"/>
      <c r="Q34" s="776"/>
      <c r="R34" s="77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6"/>
      <c r="BO34" s="776"/>
      <c r="BP34" s="776"/>
      <c r="BQ34" s="776"/>
      <c r="BR34" s="776"/>
      <c r="BS34" s="776"/>
      <c r="BT34" s="7"/>
      <c r="BU34" s="7"/>
      <c r="BV34" s="12"/>
      <c r="BW34" s="12"/>
      <c r="BX34" s="12"/>
      <c r="BY34" s="12"/>
      <c r="BZ34" s="12"/>
      <c r="CA34" s="12"/>
      <c r="CB34" s="12"/>
      <c r="CC34" s="12"/>
      <c r="CD34" s="12"/>
      <c r="CE34" s="12"/>
      <c r="CF34" s="12"/>
      <c r="CG34" s="12"/>
      <c r="CH34" s="7"/>
      <c r="CI34" s="7"/>
      <c r="CJ34" s="7"/>
      <c r="CK34" s="7"/>
      <c r="CL34" s="7"/>
      <c r="CM34" s="7"/>
      <c r="CN34" s="7"/>
      <c r="CO34" s="7"/>
      <c r="CP34" s="9">
        <v>3</v>
      </c>
      <c r="CS34" s="78"/>
      <c r="CT34" s="79"/>
    </row>
    <row r="35" spans="1:146" s="77" customFormat="1" ht="45" customHeight="1">
      <c r="A35" s="60"/>
      <c r="B35" s="1040" t="s">
        <v>27661</v>
      </c>
      <c r="C35" s="1040"/>
      <c r="D35" s="1040"/>
      <c r="E35" s="1040"/>
      <c r="F35" s="1040"/>
      <c r="G35" s="1040"/>
      <c r="H35" s="1040"/>
      <c r="I35" s="1040"/>
      <c r="J35" s="1040"/>
      <c r="K35" s="1040"/>
      <c r="L35" s="1040"/>
      <c r="M35" s="1040"/>
      <c r="N35" s="1040"/>
      <c r="O35" s="1040"/>
      <c r="P35" s="1040"/>
      <c r="Q35" s="1040"/>
      <c r="R35" s="1040"/>
      <c r="S35" s="1040"/>
      <c r="T35" s="1040"/>
      <c r="U35" s="1040"/>
      <c r="V35" s="1040"/>
      <c r="W35" s="1040"/>
      <c r="X35" s="1040"/>
      <c r="Y35" s="1040"/>
      <c r="Z35" s="1040"/>
      <c r="AA35" s="1040"/>
      <c r="AB35" s="1040"/>
      <c r="AC35" s="1040"/>
      <c r="AD35" s="1040"/>
      <c r="AE35" s="1040"/>
      <c r="AF35" s="1040"/>
      <c r="AG35" s="1040"/>
      <c r="AH35" s="1040"/>
      <c r="AI35" s="1040"/>
      <c r="AJ35" s="1040"/>
      <c r="AK35" s="1040"/>
      <c r="AL35" s="1040"/>
      <c r="AM35" s="1040"/>
      <c r="AN35" s="1040"/>
      <c r="AO35" s="1040"/>
      <c r="AP35" s="1040"/>
      <c r="AQ35" s="1040"/>
      <c r="AR35" s="1040"/>
      <c r="AS35" s="1040"/>
      <c r="AT35" s="1040"/>
      <c r="AU35" s="1040"/>
      <c r="AV35" s="1040"/>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729" t="s">
        <v>27660</v>
      </c>
      <c r="BU35" s="729"/>
      <c r="BV35" s="729"/>
      <c r="BW35" s="729"/>
      <c r="BX35" s="729"/>
      <c r="BY35" s="729"/>
      <c r="BZ35" s="729"/>
      <c r="CA35" s="729"/>
      <c r="CB35" s="729"/>
      <c r="CC35" s="729"/>
      <c r="CD35" s="729"/>
      <c r="CE35" s="729"/>
      <c r="CF35" s="729"/>
      <c r="CG35" s="729"/>
      <c r="CH35" s="729"/>
      <c r="CI35" s="729"/>
      <c r="CJ35" s="729"/>
      <c r="CK35" s="729"/>
      <c r="CL35" s="729"/>
      <c r="CM35" s="729"/>
      <c r="CN35" s="729"/>
      <c r="CO35" s="729"/>
      <c r="CP35" s="57"/>
      <c r="CR35" s="220"/>
      <c r="CS35" s="78"/>
      <c r="CT35" s="79"/>
    </row>
    <row r="36" spans="1:146" ht="66.75" customHeight="1">
      <c r="A36" s="3"/>
      <c r="B36" s="1047"/>
      <c r="C36" s="1048"/>
      <c r="D36" s="1048"/>
      <c r="E36" s="1048"/>
      <c r="F36" s="1048"/>
      <c r="G36" s="1048"/>
      <c r="H36" s="1048"/>
      <c r="I36" s="1048"/>
      <c r="J36" s="1048"/>
      <c r="K36" s="1048"/>
      <c r="L36" s="1048"/>
      <c r="M36" s="1048"/>
      <c r="N36" s="1048"/>
      <c r="O36" s="1048"/>
      <c r="P36" s="1048"/>
      <c r="Q36" s="1048"/>
      <c r="R36" s="1048"/>
      <c r="S36" s="1048"/>
      <c r="T36" s="1048"/>
      <c r="U36" s="1048"/>
      <c r="V36" s="1048"/>
      <c r="W36" s="1048"/>
      <c r="X36" s="1048"/>
      <c r="Y36" s="1048"/>
      <c r="Z36" s="1048"/>
      <c r="AA36" s="1048"/>
      <c r="AB36" s="1048"/>
      <c r="AC36" s="1048"/>
      <c r="AD36" s="1048"/>
      <c r="AE36" s="1048"/>
      <c r="AF36" s="1048"/>
      <c r="AG36" s="1048"/>
      <c r="AH36" s="1048"/>
      <c r="AI36" s="1048"/>
      <c r="AJ36" s="1048"/>
      <c r="AK36" s="1048"/>
      <c r="AL36" s="1048"/>
      <c r="AM36" s="1048"/>
      <c r="AN36" s="1048"/>
      <c r="AO36" s="1048"/>
      <c r="AP36" s="1048"/>
      <c r="AQ36" s="1048"/>
      <c r="AR36" s="1048"/>
      <c r="AS36" s="1048"/>
      <c r="AT36" s="1048"/>
      <c r="AU36" s="1048"/>
      <c r="AV36" s="1048"/>
      <c r="AW36" s="1048"/>
      <c r="AX36" s="1048"/>
      <c r="AY36" s="1048"/>
      <c r="AZ36" s="1048"/>
      <c r="BA36" s="1048"/>
      <c r="BB36" s="1048"/>
      <c r="BC36" s="1048"/>
      <c r="BD36" s="1048"/>
      <c r="BE36" s="1048"/>
      <c r="BF36" s="1048"/>
      <c r="BG36" s="1048"/>
      <c r="BH36" s="1048"/>
      <c r="BI36" s="1048"/>
      <c r="BJ36" s="1048"/>
      <c r="BK36" s="1048"/>
      <c r="BL36" s="1048"/>
      <c r="BM36" s="1048"/>
      <c r="BN36" s="1048"/>
      <c r="BO36" s="1048"/>
      <c r="BP36" s="1048"/>
      <c r="BQ36" s="1049"/>
      <c r="BR36" s="7"/>
      <c r="BS36" s="7"/>
      <c r="BT36" s="730"/>
      <c r="BU36" s="731"/>
      <c r="BV36" s="731"/>
      <c r="BW36" s="731"/>
      <c r="BX36" s="731"/>
      <c r="BY36" s="731"/>
      <c r="BZ36" s="731"/>
      <c r="CA36" s="732"/>
      <c r="CB36" s="730"/>
      <c r="CC36" s="731"/>
      <c r="CD36" s="731"/>
      <c r="CE36" s="731"/>
      <c r="CF36" s="731"/>
      <c r="CG36" s="731"/>
      <c r="CH36" s="731"/>
      <c r="CI36" s="731"/>
      <c r="CJ36" s="731"/>
      <c r="CK36" s="731"/>
      <c r="CL36" s="731"/>
      <c r="CM36" s="731"/>
      <c r="CN36" s="731"/>
      <c r="CO36" s="732"/>
      <c r="CP36" s="10"/>
      <c r="CS36" s="78"/>
      <c r="CT36" s="79"/>
    </row>
    <row r="37" spans="1:146" ht="21" customHeight="1">
      <c r="A37" s="3"/>
      <c r="B37" s="1050"/>
      <c r="C37" s="1051"/>
      <c r="D37" s="1051"/>
      <c r="E37" s="1051"/>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c r="AJ37" s="1051"/>
      <c r="AK37" s="1051"/>
      <c r="AL37" s="1051"/>
      <c r="AM37" s="1051"/>
      <c r="AN37" s="1051"/>
      <c r="AO37" s="1051"/>
      <c r="AP37" s="1051"/>
      <c r="AQ37" s="1051"/>
      <c r="AR37" s="1051"/>
      <c r="AS37" s="1051"/>
      <c r="AT37" s="1051"/>
      <c r="AU37" s="1051"/>
      <c r="AV37" s="1051"/>
      <c r="AW37" s="1051"/>
      <c r="AX37" s="1051"/>
      <c r="AY37" s="1051"/>
      <c r="AZ37" s="1051"/>
      <c r="BA37" s="1051"/>
      <c r="BB37" s="1051"/>
      <c r="BC37" s="1051"/>
      <c r="BD37" s="1051"/>
      <c r="BE37" s="1051"/>
      <c r="BF37" s="1051"/>
      <c r="BG37" s="1051"/>
      <c r="BH37" s="1051"/>
      <c r="BI37" s="1051"/>
      <c r="BJ37" s="1051"/>
      <c r="BK37" s="1051"/>
      <c r="BL37" s="1051"/>
      <c r="BM37" s="1051"/>
      <c r="BN37" s="1051"/>
      <c r="BO37" s="1051"/>
      <c r="BP37" s="1051"/>
      <c r="BQ37" s="1052"/>
      <c r="BR37" s="7"/>
      <c r="BS37" s="7"/>
      <c r="BT37" s="733"/>
      <c r="BU37" s="734"/>
      <c r="BV37" s="734"/>
      <c r="BW37" s="734"/>
      <c r="BX37" s="734"/>
      <c r="BY37" s="734"/>
      <c r="BZ37" s="734"/>
      <c r="CA37" s="735"/>
      <c r="CB37" s="733"/>
      <c r="CC37" s="734"/>
      <c r="CD37" s="734"/>
      <c r="CE37" s="734"/>
      <c r="CF37" s="734"/>
      <c r="CG37" s="734"/>
      <c r="CH37" s="734"/>
      <c r="CI37" s="734"/>
      <c r="CJ37" s="734"/>
      <c r="CK37" s="734"/>
      <c r="CL37" s="734"/>
      <c r="CM37" s="734"/>
      <c r="CN37" s="734"/>
      <c r="CO37" s="735"/>
      <c r="CP37" s="10"/>
      <c r="CS37" s="78"/>
      <c r="CT37" s="79"/>
    </row>
    <row r="38" spans="1:146" ht="33" customHeight="1">
      <c r="A38" s="2"/>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977" t="s">
        <v>37029</v>
      </c>
      <c r="BU38" s="977"/>
      <c r="BV38" s="977"/>
      <c r="BW38" s="977"/>
      <c r="BX38" s="977"/>
      <c r="BY38" s="977"/>
      <c r="BZ38" s="977"/>
      <c r="CA38" s="977"/>
      <c r="CB38" s="977" t="s">
        <v>37030</v>
      </c>
      <c r="CC38" s="977"/>
      <c r="CD38" s="977"/>
      <c r="CE38" s="977"/>
      <c r="CF38" s="977"/>
      <c r="CG38" s="977"/>
      <c r="CH38" s="977"/>
      <c r="CI38" s="977"/>
      <c r="CJ38" s="977"/>
      <c r="CK38" s="977"/>
      <c r="CL38" s="977"/>
      <c r="CM38" s="977"/>
      <c r="CN38" s="977"/>
      <c r="CO38" s="977"/>
      <c r="CP38" s="10"/>
      <c r="CS38" s="78"/>
      <c r="CT38" s="79"/>
    </row>
    <row r="39" spans="1:146" s="77" customFormat="1" ht="38.25" customHeight="1">
      <c r="A39" s="106"/>
      <c r="B39" s="102" t="s">
        <v>27662</v>
      </c>
      <c r="C39" s="82"/>
      <c r="D39" s="82"/>
      <c r="E39" s="82"/>
      <c r="F39" s="82"/>
      <c r="G39" s="82"/>
      <c r="H39" s="82"/>
      <c r="I39" s="82"/>
      <c r="J39" s="82"/>
      <c r="K39" s="82"/>
      <c r="L39" s="82"/>
      <c r="M39" s="82"/>
      <c r="N39" s="102" t="s">
        <v>27663</v>
      </c>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c r="AR39" s="82"/>
      <c r="AS39" s="82"/>
      <c r="AT39" s="82"/>
      <c r="AU39" s="82"/>
      <c r="AV39" s="82"/>
      <c r="AW39" s="82"/>
      <c r="AX39" s="82"/>
      <c r="AY39" s="82"/>
      <c r="AZ39" s="82"/>
      <c r="BA39" s="82"/>
      <c r="BB39" s="82"/>
      <c r="BC39" s="82"/>
      <c r="BD39" s="82"/>
      <c r="BE39" s="82"/>
      <c r="BF39" s="82"/>
      <c r="BG39" s="82"/>
      <c r="BH39" s="82"/>
      <c r="BI39" s="82"/>
      <c r="BJ39" s="82"/>
      <c r="BK39" s="82"/>
      <c r="BL39" s="82"/>
      <c r="BM39" s="82"/>
      <c r="BN39" s="82"/>
      <c r="BO39" s="82"/>
      <c r="BP39" s="82"/>
      <c r="BQ39" s="82"/>
      <c r="BR39" s="82"/>
      <c r="BS39" s="82"/>
      <c r="BT39" s="82"/>
      <c r="BU39" s="82"/>
      <c r="BV39" s="82"/>
      <c r="BW39" s="82"/>
      <c r="BX39" s="82"/>
      <c r="BY39" s="82"/>
      <c r="BZ39" s="82"/>
      <c r="CA39" s="82"/>
      <c r="CB39" s="102" t="s">
        <v>8253</v>
      </c>
      <c r="CC39" s="82"/>
      <c r="CD39" s="82"/>
      <c r="CE39" s="82"/>
      <c r="CF39" s="82"/>
      <c r="CG39" s="82"/>
      <c r="CH39" s="82"/>
      <c r="CI39" s="82"/>
      <c r="CJ39" s="102" t="s">
        <v>8369</v>
      </c>
      <c r="CK39" s="82"/>
      <c r="CL39" s="82"/>
      <c r="CM39" s="82"/>
      <c r="CN39" s="82"/>
      <c r="CO39" s="82"/>
      <c r="CP39" s="83"/>
      <c r="CR39" s="220"/>
      <c r="CS39" s="78"/>
      <c r="CT39" s="79"/>
    </row>
    <row r="40" spans="1:146" ht="70.5" customHeight="1">
      <c r="A40" s="3"/>
      <c r="B40" s="1028" t="str">
        <f>IF(M40&lt;&gt;"",MID(VLOOKUP(M40,comuni!$B$2:$C$11142,2,FALSE),1,3),"")</f>
        <v/>
      </c>
      <c r="C40" s="1029"/>
      <c r="D40" s="1029"/>
      <c r="E40" s="1030"/>
      <c r="F40" s="1046" t="str">
        <f>IF(M40&lt;&gt;"",MID(VLOOKUP(M40,comuni!$B$2:$C$11142,2,FALSE),6,8),"")</f>
        <v/>
      </c>
      <c r="G40" s="1046"/>
      <c r="H40" s="1046"/>
      <c r="I40" s="1046"/>
      <c r="J40" s="1046"/>
      <c r="K40" s="1046"/>
      <c r="L40" s="107"/>
      <c r="M40" s="1072"/>
      <c r="N40" s="1073"/>
      <c r="O40" s="1073"/>
      <c r="P40" s="1073"/>
      <c r="Q40" s="1073"/>
      <c r="R40" s="1073"/>
      <c r="S40" s="1073"/>
      <c r="T40" s="1073"/>
      <c r="U40" s="1073"/>
      <c r="V40" s="1073"/>
      <c r="W40" s="1073"/>
      <c r="X40" s="1073"/>
      <c r="Y40" s="1073"/>
      <c r="Z40" s="1073"/>
      <c r="AA40" s="1073"/>
      <c r="AB40" s="1073"/>
      <c r="AC40" s="1073"/>
      <c r="AD40" s="1073"/>
      <c r="AE40" s="1073"/>
      <c r="AF40" s="1073"/>
      <c r="AG40" s="1073"/>
      <c r="AH40" s="1073"/>
      <c r="AI40" s="1073"/>
      <c r="AJ40" s="1073"/>
      <c r="AK40" s="1073"/>
      <c r="AL40" s="1073"/>
      <c r="AM40" s="1073"/>
      <c r="AN40" s="1073"/>
      <c r="AO40" s="1073"/>
      <c r="AP40" s="1073"/>
      <c r="AQ40" s="1073"/>
      <c r="AR40" s="1073"/>
      <c r="AS40" s="1073"/>
      <c r="AT40" s="1073"/>
      <c r="AU40" s="1073"/>
      <c r="AV40" s="1073"/>
      <c r="AW40" s="1073"/>
      <c r="AX40" s="1073"/>
      <c r="AY40" s="1073"/>
      <c r="AZ40" s="1073"/>
      <c r="BA40" s="1073"/>
      <c r="BB40" s="1073"/>
      <c r="BC40" s="1073"/>
      <c r="BD40" s="1073"/>
      <c r="BE40" s="1073"/>
      <c r="BF40" s="1073"/>
      <c r="BG40" s="1073"/>
      <c r="BH40" s="1073"/>
      <c r="BI40" s="1073"/>
      <c r="BJ40" s="1073"/>
      <c r="BK40" s="1073"/>
      <c r="BL40" s="1073"/>
      <c r="BM40" s="1073"/>
      <c r="BN40" s="1073"/>
      <c r="BO40" s="1073"/>
      <c r="BP40" s="1073"/>
      <c r="BQ40" s="1073"/>
      <c r="BR40" s="1073"/>
      <c r="BS40" s="1073"/>
      <c r="BT40" s="1073"/>
      <c r="BU40" s="1073"/>
      <c r="BV40" s="1073"/>
      <c r="BW40" s="1073"/>
      <c r="BX40" s="1073"/>
      <c r="BY40" s="1074"/>
      <c r="BZ40" s="7"/>
      <c r="CA40" s="7"/>
      <c r="CB40" s="721" t="str">
        <f>IF(M40&lt;&gt;"",VLOOKUP(M40,comuni!$B$2:$E$11142,4,FALSE),"")</f>
        <v/>
      </c>
      <c r="CC40" s="722"/>
      <c r="CD40" s="722"/>
      <c r="CE40" s="723"/>
      <c r="CF40" s="116"/>
      <c r="CG40" s="116"/>
      <c r="CH40" s="1069" t="str">
        <f>IF(M40&lt;&gt;"",VLOOKUP(M40,comuni!$B$2:$F$11142,5,FALSE),"")</f>
        <v/>
      </c>
      <c r="CI40" s="1069"/>
      <c r="CJ40" s="1069"/>
      <c r="CK40" s="1069"/>
      <c r="CL40" s="1069"/>
      <c r="CM40" s="1069"/>
      <c r="CN40" s="1069"/>
      <c r="CO40" s="1069"/>
      <c r="CP40" s="10"/>
      <c r="CS40" s="78"/>
      <c r="CT40" s="79"/>
      <c r="EP40" s="190"/>
    </row>
    <row r="41" spans="1:146" ht="16.5" customHeight="1">
      <c r="A41" s="3"/>
      <c r="B41" s="1031"/>
      <c r="C41" s="1032"/>
      <c r="D41" s="1032"/>
      <c r="E41" s="1033"/>
      <c r="F41" s="1046"/>
      <c r="G41" s="1046"/>
      <c r="H41" s="1046"/>
      <c r="I41" s="1046"/>
      <c r="J41" s="1046"/>
      <c r="K41" s="1046"/>
      <c r="L41" s="107"/>
      <c r="M41" s="1075"/>
      <c r="N41" s="1076"/>
      <c r="O41" s="1076"/>
      <c r="P41" s="1076"/>
      <c r="Q41" s="1076"/>
      <c r="R41" s="1076"/>
      <c r="S41" s="1076"/>
      <c r="T41" s="1076"/>
      <c r="U41" s="1076"/>
      <c r="V41" s="1076"/>
      <c r="W41" s="1076"/>
      <c r="X41" s="1076"/>
      <c r="Y41" s="1076"/>
      <c r="Z41" s="1076"/>
      <c r="AA41" s="1076"/>
      <c r="AB41" s="1076"/>
      <c r="AC41" s="1076"/>
      <c r="AD41" s="1076"/>
      <c r="AE41" s="1076"/>
      <c r="AF41" s="1076"/>
      <c r="AG41" s="1076"/>
      <c r="AH41" s="1076"/>
      <c r="AI41" s="1076"/>
      <c r="AJ41" s="1076"/>
      <c r="AK41" s="1076"/>
      <c r="AL41" s="1076"/>
      <c r="AM41" s="1076"/>
      <c r="AN41" s="1076"/>
      <c r="AO41" s="1076"/>
      <c r="AP41" s="1076"/>
      <c r="AQ41" s="1076"/>
      <c r="AR41" s="1076"/>
      <c r="AS41" s="1076"/>
      <c r="AT41" s="1076"/>
      <c r="AU41" s="1076"/>
      <c r="AV41" s="1076"/>
      <c r="AW41" s="1076"/>
      <c r="AX41" s="1076"/>
      <c r="AY41" s="1076"/>
      <c r="AZ41" s="1076"/>
      <c r="BA41" s="1076"/>
      <c r="BB41" s="1076"/>
      <c r="BC41" s="1076"/>
      <c r="BD41" s="1076"/>
      <c r="BE41" s="1076"/>
      <c r="BF41" s="1076"/>
      <c r="BG41" s="1076"/>
      <c r="BH41" s="1076"/>
      <c r="BI41" s="1076"/>
      <c r="BJ41" s="1076"/>
      <c r="BK41" s="1076"/>
      <c r="BL41" s="1076"/>
      <c r="BM41" s="1076"/>
      <c r="BN41" s="1076"/>
      <c r="BO41" s="1076"/>
      <c r="BP41" s="1076"/>
      <c r="BQ41" s="1076"/>
      <c r="BR41" s="1076"/>
      <c r="BS41" s="1076"/>
      <c r="BT41" s="1076"/>
      <c r="BU41" s="1076"/>
      <c r="BV41" s="1076"/>
      <c r="BW41" s="1076"/>
      <c r="BX41" s="1076"/>
      <c r="BY41" s="1077"/>
      <c r="BZ41" s="7"/>
      <c r="CA41" s="7"/>
      <c r="CB41" s="724"/>
      <c r="CC41" s="725"/>
      <c r="CD41" s="725"/>
      <c r="CE41" s="726"/>
      <c r="CF41" s="116"/>
      <c r="CG41" s="116"/>
      <c r="CH41" s="1069"/>
      <c r="CI41" s="1069"/>
      <c r="CJ41" s="1069"/>
      <c r="CK41" s="1069"/>
      <c r="CL41" s="1069"/>
      <c r="CM41" s="1069"/>
      <c r="CN41" s="1069"/>
      <c r="CO41" s="1069"/>
      <c r="CP41" s="10"/>
      <c r="CS41" s="78"/>
      <c r="CT41" s="79"/>
    </row>
    <row r="42" spans="1:146" s="77" customFormat="1" ht="39" customHeight="1">
      <c r="A42" s="108"/>
      <c r="B42" s="86" t="s">
        <v>8370</v>
      </c>
      <c r="C42" s="86"/>
      <c r="D42" s="86"/>
      <c r="E42" s="86"/>
      <c r="F42" s="86" t="s">
        <v>27687</v>
      </c>
      <c r="G42" s="86"/>
      <c r="H42" s="86"/>
      <c r="I42" s="86"/>
      <c r="J42" s="86"/>
      <c r="K42" s="86"/>
      <c r="L42" s="86"/>
      <c r="M42" s="86"/>
      <c r="N42" s="86"/>
      <c r="O42" s="86"/>
      <c r="P42" s="86"/>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c r="BY42" s="58"/>
      <c r="BZ42" s="58"/>
      <c r="CA42" s="58"/>
      <c r="CB42" s="58"/>
      <c r="CC42" s="58"/>
      <c r="CD42" s="58"/>
      <c r="CE42" s="58"/>
      <c r="CF42" s="58"/>
      <c r="CG42" s="58"/>
      <c r="CH42" s="58"/>
      <c r="CI42" s="58"/>
      <c r="CJ42" s="58"/>
      <c r="CK42" s="58"/>
      <c r="CL42" s="58"/>
      <c r="CM42" s="58"/>
      <c r="CN42" s="58"/>
      <c r="CO42" s="58"/>
      <c r="CP42" s="59"/>
      <c r="CR42" s="220"/>
      <c r="CS42" s="78"/>
      <c r="CT42" s="79"/>
    </row>
    <row r="43" spans="1:146" ht="75.75" customHeight="1">
      <c r="A43" s="727" t="s">
        <v>35313</v>
      </c>
      <c r="B43" s="728"/>
      <c r="C43" s="728"/>
      <c r="D43" s="728"/>
      <c r="E43" s="728"/>
      <c r="F43" s="728"/>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c r="AN43" s="728"/>
      <c r="AO43" s="728"/>
      <c r="AP43" s="728"/>
      <c r="AQ43" s="728"/>
      <c r="AR43" s="728"/>
      <c r="AS43" s="728"/>
      <c r="AT43" s="728"/>
      <c r="AU43" s="728"/>
      <c r="AV43" s="728"/>
      <c r="AW43" s="728"/>
      <c r="AX43" s="728"/>
      <c r="AY43" s="728"/>
      <c r="AZ43" s="728"/>
      <c r="BA43" s="728"/>
      <c r="BB43" s="192" t="s">
        <v>27659</v>
      </c>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3">
        <v>4</v>
      </c>
      <c r="CR43" s="251"/>
      <c r="CS43" s="79"/>
      <c r="CT43" s="79"/>
    </row>
    <row r="44" spans="1:146" ht="81.75" customHeight="1">
      <c r="A44" s="788"/>
      <c r="B44" s="789"/>
      <c r="C44" s="789"/>
      <c r="D44" s="789"/>
      <c r="E44" s="789"/>
      <c r="F44" s="789"/>
      <c r="G44" s="789"/>
      <c r="H44" s="789"/>
      <c r="I44" s="789"/>
      <c r="J44" s="789"/>
      <c r="K44" s="789"/>
      <c r="L44" s="789"/>
      <c r="M44" s="789"/>
      <c r="N44" s="789"/>
      <c r="O44" s="789"/>
      <c r="P44" s="789"/>
      <c r="Q44" s="789"/>
      <c r="R44" s="789"/>
      <c r="S44" s="695"/>
      <c r="T44" s="695"/>
      <c r="U44" s="695"/>
      <c r="V44" s="695"/>
      <c r="W44" s="425"/>
      <c r="X44" s="997"/>
      <c r="Y44" s="997"/>
      <c r="Z44" s="997"/>
      <c r="AA44" s="997"/>
      <c r="AB44" s="997"/>
      <c r="AC44" s="425"/>
      <c r="AD44" s="764"/>
      <c r="AE44" s="764"/>
      <c r="AF44" s="764"/>
      <c r="AG44" s="764"/>
      <c r="AH44" s="764"/>
      <c r="AI44" s="764"/>
      <c r="AJ44" s="764"/>
      <c r="AK44" s="764"/>
      <c r="AL44" s="764"/>
      <c r="AM44" s="764"/>
      <c r="AN44" s="978"/>
      <c r="AO44" s="679"/>
      <c r="AP44" s="679"/>
      <c r="AQ44" s="679"/>
      <c r="AR44" s="679"/>
      <c r="AS44" s="679"/>
      <c r="AT44" s="679"/>
      <c r="AU44" s="679"/>
      <c r="AV44" s="679"/>
      <c r="AW44" s="679"/>
      <c r="AX44" s="679"/>
      <c r="AY44" s="84"/>
      <c r="AZ44" s="194"/>
      <c r="BA44" s="743"/>
      <c r="BB44" s="744"/>
      <c r="BC44" s="744"/>
      <c r="BD44" s="744"/>
      <c r="BE44" s="744"/>
      <c r="BF44" s="744"/>
      <c r="BG44" s="744"/>
      <c r="BH44" s="744"/>
      <c r="BI44" s="744"/>
      <c r="BJ44" s="744"/>
      <c r="BK44" s="744"/>
      <c r="BL44" s="744"/>
      <c r="BM44" s="744"/>
      <c r="BN44" s="744"/>
      <c r="BO44" s="744"/>
      <c r="BP44" s="744"/>
      <c r="BQ44" s="744"/>
      <c r="BR44" s="744"/>
      <c r="BS44" s="744"/>
      <c r="BT44" s="744"/>
      <c r="BU44" s="744"/>
      <c r="BV44" s="744"/>
      <c r="BW44" s="744"/>
      <c r="BX44" s="744"/>
      <c r="BY44" s="744"/>
      <c r="BZ44" s="744"/>
      <c r="CA44" s="744"/>
      <c r="CB44" s="744"/>
      <c r="CC44" s="744"/>
      <c r="CD44" s="744"/>
      <c r="CE44" s="744"/>
      <c r="CF44" s="744"/>
      <c r="CG44" s="744"/>
      <c r="CH44" s="744"/>
      <c r="CI44" s="744"/>
      <c r="CJ44" s="744"/>
      <c r="CK44" s="744"/>
      <c r="CL44" s="744"/>
      <c r="CM44" s="744"/>
      <c r="CN44" s="744"/>
      <c r="CO44" s="745"/>
      <c r="CP44" s="195"/>
      <c r="CR44" s="252"/>
      <c r="CS44" s="79"/>
      <c r="CT44" s="79"/>
      <c r="DQ44" s="54" t="b">
        <v>0</v>
      </c>
    </row>
    <row r="45" spans="1:146" ht="15" customHeight="1">
      <c r="A45" s="788"/>
      <c r="B45" s="789"/>
      <c r="C45" s="789"/>
      <c r="D45" s="789"/>
      <c r="E45" s="789"/>
      <c r="F45" s="789"/>
      <c r="G45" s="789"/>
      <c r="H45" s="789"/>
      <c r="I45" s="789"/>
      <c r="J45" s="789"/>
      <c r="K45" s="789"/>
      <c r="L45" s="789"/>
      <c r="M45" s="789"/>
      <c r="N45" s="789"/>
      <c r="O45" s="789"/>
      <c r="P45" s="789"/>
      <c r="Q45" s="789"/>
      <c r="R45" s="789"/>
      <c r="S45" s="695"/>
      <c r="T45" s="695"/>
      <c r="U45" s="695"/>
      <c r="V45" s="695"/>
      <c r="W45" s="425"/>
      <c r="X45" s="997"/>
      <c r="Y45" s="997"/>
      <c r="Z45" s="997"/>
      <c r="AA45" s="997"/>
      <c r="AB45" s="997"/>
      <c r="AC45" s="425"/>
      <c r="AD45" s="764"/>
      <c r="AE45" s="764"/>
      <c r="AF45" s="764"/>
      <c r="AG45" s="764"/>
      <c r="AH45" s="764"/>
      <c r="AI45" s="764"/>
      <c r="AJ45" s="764"/>
      <c r="AK45" s="764"/>
      <c r="AL45" s="764"/>
      <c r="AM45" s="764"/>
      <c r="AN45" s="978"/>
      <c r="AO45" s="679"/>
      <c r="AP45" s="679"/>
      <c r="AQ45" s="679"/>
      <c r="AR45" s="679"/>
      <c r="AS45" s="679"/>
      <c r="AT45" s="679"/>
      <c r="AU45" s="679"/>
      <c r="AV45" s="679"/>
      <c r="AW45" s="679"/>
      <c r="AX45" s="679"/>
      <c r="AY45" s="84"/>
      <c r="AZ45" s="194"/>
      <c r="BA45" s="746"/>
      <c r="BB45" s="747"/>
      <c r="BC45" s="747"/>
      <c r="BD45" s="747"/>
      <c r="BE45" s="747"/>
      <c r="BF45" s="747"/>
      <c r="BG45" s="747"/>
      <c r="BH45" s="747"/>
      <c r="BI45" s="747"/>
      <c r="BJ45" s="747"/>
      <c r="BK45" s="747"/>
      <c r="BL45" s="747"/>
      <c r="BM45" s="747"/>
      <c r="BN45" s="747"/>
      <c r="BO45" s="747"/>
      <c r="BP45" s="747"/>
      <c r="BQ45" s="747"/>
      <c r="BR45" s="747"/>
      <c r="BS45" s="747"/>
      <c r="BT45" s="747"/>
      <c r="BU45" s="747"/>
      <c r="BV45" s="747"/>
      <c r="BW45" s="747"/>
      <c r="BX45" s="747"/>
      <c r="BY45" s="747"/>
      <c r="BZ45" s="747"/>
      <c r="CA45" s="747"/>
      <c r="CB45" s="747"/>
      <c r="CC45" s="747"/>
      <c r="CD45" s="747"/>
      <c r="CE45" s="747"/>
      <c r="CF45" s="747"/>
      <c r="CG45" s="747"/>
      <c r="CH45" s="747"/>
      <c r="CI45" s="747"/>
      <c r="CJ45" s="747"/>
      <c r="CK45" s="747"/>
      <c r="CL45" s="747"/>
      <c r="CM45" s="747"/>
      <c r="CN45" s="747"/>
      <c r="CO45" s="748"/>
      <c r="CP45" s="118"/>
      <c r="CR45" s="223"/>
      <c r="CS45" s="79"/>
      <c r="CT45" s="79"/>
    </row>
    <row r="46" spans="1:146" s="77" customFormat="1" ht="54" customHeight="1">
      <c r="A46" s="196"/>
      <c r="B46" s="678" t="s">
        <v>27688</v>
      </c>
      <c r="C46" s="678"/>
      <c r="D46" s="678"/>
      <c r="E46" s="678"/>
      <c r="F46" s="678"/>
      <c r="G46" s="678"/>
      <c r="H46" s="678"/>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8"/>
      <c r="AL46" s="198"/>
      <c r="AM46" s="198"/>
      <c r="AN46" s="198"/>
      <c r="AO46" s="198"/>
      <c r="AP46" s="198"/>
      <c r="AQ46" s="198"/>
      <c r="AR46" s="198"/>
      <c r="AS46" s="198"/>
      <c r="AT46" s="198"/>
      <c r="AU46" s="198"/>
      <c r="AV46" s="198"/>
      <c r="AW46" s="198"/>
      <c r="AX46" s="198"/>
      <c r="AY46" s="198"/>
      <c r="AZ46" s="198"/>
      <c r="BA46" s="199" t="s">
        <v>27689</v>
      </c>
      <c r="BB46" s="976" t="s">
        <v>27689</v>
      </c>
      <c r="BC46" s="976"/>
      <c r="BD46" s="976"/>
      <c r="BE46" s="976"/>
      <c r="BF46" s="976"/>
      <c r="BG46" s="976"/>
      <c r="BH46" s="976"/>
      <c r="BI46" s="976"/>
      <c r="BJ46" s="976"/>
      <c r="BK46" s="976"/>
      <c r="BL46" s="976"/>
      <c r="BM46" s="976"/>
      <c r="BN46" s="976"/>
      <c r="BO46" s="976"/>
      <c r="BP46" s="976"/>
      <c r="BQ46" s="976"/>
      <c r="BR46" s="976"/>
      <c r="BS46" s="976"/>
      <c r="BT46" s="976"/>
      <c r="BU46" s="198"/>
      <c r="BV46" s="198"/>
      <c r="BW46" s="198"/>
      <c r="BX46" s="198"/>
      <c r="BY46" s="198"/>
      <c r="BZ46" s="198"/>
      <c r="CA46" s="198"/>
      <c r="CB46" s="198"/>
      <c r="CC46" s="198"/>
      <c r="CD46" s="198"/>
      <c r="CE46" s="198"/>
      <c r="CF46" s="198"/>
      <c r="CG46" s="198"/>
      <c r="CH46" s="198"/>
      <c r="CI46" s="198"/>
      <c r="CJ46" s="198"/>
      <c r="CK46" s="198"/>
      <c r="CL46" s="198"/>
      <c r="CM46" s="198"/>
      <c r="CN46" s="198"/>
      <c r="CO46" s="198"/>
      <c r="CP46" s="200"/>
      <c r="CR46" s="220"/>
      <c r="CS46" s="79"/>
      <c r="CT46" s="79"/>
    </row>
    <row r="47" spans="1:146" ht="85.5" customHeight="1">
      <c r="A47" s="201"/>
      <c r="B47" s="767"/>
      <c r="C47" s="768"/>
      <c r="D47" s="768"/>
      <c r="E47" s="768"/>
      <c r="F47" s="768"/>
      <c r="G47" s="768"/>
      <c r="H47" s="768"/>
      <c r="I47" s="768"/>
      <c r="J47" s="768"/>
      <c r="K47" s="768"/>
      <c r="L47" s="768"/>
      <c r="M47" s="768"/>
      <c r="N47" s="768"/>
      <c r="O47" s="768"/>
      <c r="P47" s="768"/>
      <c r="Q47" s="768"/>
      <c r="R47" s="768"/>
      <c r="S47" s="768"/>
      <c r="T47" s="768"/>
      <c r="U47" s="768"/>
      <c r="V47" s="768"/>
      <c r="W47" s="768"/>
      <c r="X47" s="768"/>
      <c r="Y47" s="768"/>
      <c r="Z47" s="768"/>
      <c r="AA47" s="768"/>
      <c r="AB47" s="768"/>
      <c r="AC47" s="768"/>
      <c r="AD47" s="768"/>
      <c r="AE47" s="768"/>
      <c r="AF47" s="768"/>
      <c r="AG47" s="768"/>
      <c r="AH47" s="768"/>
      <c r="AI47" s="768"/>
      <c r="AJ47" s="768"/>
      <c r="AK47" s="768"/>
      <c r="AL47" s="768"/>
      <c r="AM47" s="768"/>
      <c r="AN47" s="768"/>
      <c r="AO47" s="768"/>
      <c r="AP47" s="768"/>
      <c r="AQ47" s="768"/>
      <c r="AR47" s="768"/>
      <c r="AS47" s="768"/>
      <c r="AT47" s="768"/>
      <c r="AU47" s="768"/>
      <c r="AV47" s="768"/>
      <c r="AW47" s="768"/>
      <c r="AX47" s="769"/>
      <c r="AY47" s="202" t="s">
        <v>22255</v>
      </c>
      <c r="AZ47" s="84" t="s">
        <v>22255</v>
      </c>
      <c r="BA47" s="702"/>
      <c r="BB47" s="703"/>
      <c r="BC47" s="703"/>
      <c r="BD47" s="703"/>
      <c r="BE47" s="703"/>
      <c r="BF47" s="703"/>
      <c r="BG47" s="703"/>
      <c r="BH47" s="703"/>
      <c r="BI47" s="703"/>
      <c r="BJ47" s="703"/>
      <c r="BK47" s="703"/>
      <c r="BL47" s="703"/>
      <c r="BM47" s="703"/>
      <c r="BN47" s="703"/>
      <c r="BO47" s="703"/>
      <c r="BP47" s="703"/>
      <c r="BQ47" s="703"/>
      <c r="BR47" s="703"/>
      <c r="BS47" s="703"/>
      <c r="BT47" s="703"/>
      <c r="BU47" s="703"/>
      <c r="BV47" s="703"/>
      <c r="BW47" s="703"/>
      <c r="BX47" s="703"/>
      <c r="BY47" s="703"/>
      <c r="BZ47" s="703"/>
      <c r="CA47" s="703"/>
      <c r="CB47" s="703"/>
      <c r="CC47" s="703"/>
      <c r="CD47" s="703"/>
      <c r="CE47" s="703"/>
      <c r="CF47" s="703"/>
      <c r="CG47" s="703"/>
      <c r="CH47" s="703"/>
      <c r="CI47" s="703"/>
      <c r="CJ47" s="703"/>
      <c r="CK47" s="703"/>
      <c r="CL47" s="703"/>
      <c r="CM47" s="703"/>
      <c r="CN47" s="703"/>
      <c r="CO47" s="703"/>
      <c r="CP47" s="704"/>
      <c r="CR47" s="223"/>
      <c r="CS47" s="79"/>
      <c r="CT47" s="79"/>
    </row>
    <row r="48" spans="1:146" ht="6" customHeight="1">
      <c r="A48" s="201"/>
      <c r="B48" s="770"/>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c r="AU48" s="771"/>
      <c r="AV48" s="771"/>
      <c r="AW48" s="771"/>
      <c r="AX48" s="772"/>
      <c r="AY48" s="84"/>
      <c r="AZ48" s="84"/>
      <c r="BA48" s="705"/>
      <c r="BB48" s="706"/>
      <c r="BC48" s="706"/>
      <c r="BD48" s="706"/>
      <c r="BE48" s="706"/>
      <c r="BF48" s="706"/>
      <c r="BG48" s="706"/>
      <c r="BH48" s="706"/>
      <c r="BI48" s="706"/>
      <c r="BJ48" s="706"/>
      <c r="BK48" s="706"/>
      <c r="BL48" s="706"/>
      <c r="BM48" s="706"/>
      <c r="BN48" s="706"/>
      <c r="BO48" s="706"/>
      <c r="BP48" s="706"/>
      <c r="BQ48" s="706"/>
      <c r="BR48" s="706"/>
      <c r="BS48" s="706"/>
      <c r="BT48" s="706"/>
      <c r="BU48" s="706"/>
      <c r="BV48" s="706"/>
      <c r="BW48" s="706"/>
      <c r="BX48" s="706"/>
      <c r="BY48" s="706"/>
      <c r="BZ48" s="706"/>
      <c r="CA48" s="706"/>
      <c r="CB48" s="706"/>
      <c r="CC48" s="706"/>
      <c r="CD48" s="706"/>
      <c r="CE48" s="706"/>
      <c r="CF48" s="706"/>
      <c r="CG48" s="706"/>
      <c r="CH48" s="706"/>
      <c r="CI48" s="706"/>
      <c r="CJ48" s="706"/>
      <c r="CK48" s="706"/>
      <c r="CL48" s="706"/>
      <c r="CM48" s="706"/>
      <c r="CN48" s="706"/>
      <c r="CO48" s="706"/>
      <c r="CP48" s="707"/>
      <c r="CR48" s="223"/>
      <c r="CS48" s="79"/>
      <c r="CT48" s="79"/>
    </row>
    <row r="49" spans="1:146" s="77" customFormat="1" ht="51" customHeight="1">
      <c r="A49" s="196"/>
      <c r="B49" s="742" t="s">
        <v>27690</v>
      </c>
      <c r="C49" s="742"/>
      <c r="D49" s="742"/>
      <c r="E49" s="742"/>
      <c r="F49" s="742"/>
      <c r="G49" s="742"/>
      <c r="H49" s="203" t="s">
        <v>7988</v>
      </c>
      <c r="I49" s="203"/>
      <c r="J49" s="203"/>
      <c r="K49" s="203"/>
      <c r="L49" s="203"/>
      <c r="M49" s="203"/>
      <c r="N49" s="203"/>
      <c r="O49" s="203"/>
      <c r="P49" s="203"/>
      <c r="Q49" s="203"/>
      <c r="R49" s="203"/>
      <c r="S49" s="203"/>
      <c r="T49" s="203"/>
      <c r="U49" s="204"/>
      <c r="V49" s="205"/>
      <c r="W49" s="206" t="s">
        <v>27662</v>
      </c>
      <c r="X49" s="205"/>
      <c r="Y49" s="205"/>
      <c r="Z49" s="205"/>
      <c r="AA49" s="205"/>
      <c r="AB49" s="205"/>
      <c r="AC49" s="205"/>
      <c r="AD49" s="205"/>
      <c r="AE49" s="205"/>
      <c r="AF49" s="205"/>
      <c r="AG49" s="205"/>
      <c r="AH49" s="205"/>
      <c r="AI49" s="205"/>
      <c r="AJ49" s="206" t="s">
        <v>7989</v>
      </c>
      <c r="AK49" s="205"/>
      <c r="AL49" s="205"/>
      <c r="AM49" s="205"/>
      <c r="AN49" s="205"/>
      <c r="AO49" s="205"/>
      <c r="AP49" s="207"/>
      <c r="AQ49" s="207"/>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765" t="s">
        <v>8253</v>
      </c>
      <c r="CN49" s="765"/>
      <c r="CO49" s="765"/>
      <c r="CP49" s="766"/>
      <c r="CR49" s="220"/>
      <c r="CS49" s="79"/>
      <c r="CT49" s="79"/>
    </row>
    <row r="50" spans="1:146" ht="71.25" customHeight="1">
      <c r="A50" s="201"/>
      <c r="B50" s="749"/>
      <c r="C50" s="750"/>
      <c r="D50" s="750"/>
      <c r="E50" s="751"/>
      <c r="F50" s="84"/>
      <c r="G50" s="208"/>
      <c r="H50" s="208"/>
      <c r="I50" s="708"/>
      <c r="J50" s="708"/>
      <c r="K50" s="708"/>
      <c r="L50" s="708"/>
      <c r="M50" s="708"/>
      <c r="N50" s="708"/>
      <c r="O50" s="708"/>
      <c r="P50" s="708"/>
      <c r="Q50" s="708"/>
      <c r="R50" s="708"/>
      <c r="S50" s="708"/>
      <c r="T50" s="209"/>
      <c r="U50" s="209"/>
      <c r="V50" s="209"/>
      <c r="W50" s="715" t="str">
        <f>IF(AJ50&lt;&gt;"",MID(VLOOKUP(AJ50,comuni!$B$2:$C$11142,2,FALSE),1,3),"")</f>
        <v/>
      </c>
      <c r="X50" s="716"/>
      <c r="Y50" s="701" t="str">
        <f>IF(AJ50&lt;&gt;"",MID(VLOOKUP(AJ50,comuni!$B$2:$C$11142,2,FALSE),6,8),"")</f>
        <v/>
      </c>
      <c r="Z50" s="701"/>
      <c r="AA50" s="701"/>
      <c r="AB50" s="109"/>
      <c r="AC50" s="109"/>
      <c r="AD50" s="109"/>
      <c r="AE50" s="719" t="str">
        <f>IF(AJ50&lt;&gt;"",MID(VLOOKUP(TRIM(W50)&amp;TRIM(Y50),comuni!$A$2:$I$11142,9,FALSE),1,4),"")</f>
        <v/>
      </c>
      <c r="AF50" s="719"/>
      <c r="AG50" s="719"/>
      <c r="AH50" s="719"/>
      <c r="AI50" s="720"/>
      <c r="AJ50" s="687"/>
      <c r="AK50" s="688"/>
      <c r="AL50" s="688"/>
      <c r="AM50" s="688"/>
      <c r="AN50" s="688"/>
      <c r="AO50" s="688"/>
      <c r="AP50" s="688"/>
      <c r="AQ50" s="688"/>
      <c r="AR50" s="688"/>
      <c r="AS50" s="688"/>
      <c r="AT50" s="688"/>
      <c r="AU50" s="688"/>
      <c r="AV50" s="688"/>
      <c r="AW50" s="688"/>
      <c r="AX50" s="688"/>
      <c r="AY50" s="688"/>
      <c r="AZ50" s="688"/>
      <c r="BA50" s="688"/>
      <c r="BB50" s="688"/>
      <c r="BC50" s="688"/>
      <c r="BD50" s="688"/>
      <c r="BE50" s="688"/>
      <c r="BF50" s="688"/>
      <c r="BG50" s="688"/>
      <c r="BH50" s="688"/>
      <c r="BI50" s="688"/>
      <c r="BJ50" s="688"/>
      <c r="BK50" s="688"/>
      <c r="BL50" s="688"/>
      <c r="BM50" s="688"/>
      <c r="BN50" s="688"/>
      <c r="BO50" s="688"/>
      <c r="BP50" s="688"/>
      <c r="BQ50" s="688"/>
      <c r="BR50" s="688"/>
      <c r="BS50" s="688"/>
      <c r="BT50" s="688"/>
      <c r="BU50" s="688"/>
      <c r="BV50" s="688"/>
      <c r="BW50" s="688"/>
      <c r="BX50" s="688"/>
      <c r="BY50" s="688"/>
      <c r="BZ50" s="688"/>
      <c r="CA50" s="688"/>
      <c r="CB50" s="688"/>
      <c r="CC50" s="688"/>
      <c r="CD50" s="688"/>
      <c r="CE50" s="688"/>
      <c r="CF50" s="688"/>
      <c r="CG50" s="688"/>
      <c r="CH50" s="688"/>
      <c r="CI50" s="688"/>
      <c r="CJ50" s="688"/>
      <c r="CK50" s="689"/>
      <c r="CL50" s="84"/>
      <c r="CM50" s="709" t="str">
        <f>IF(AJ50&lt;&gt;"",VLOOKUP(AJ50,comuni!$B$2:$E$11142,4,FALSE),"")</f>
        <v/>
      </c>
      <c r="CN50" s="710"/>
      <c r="CO50" s="710"/>
      <c r="CP50" s="711"/>
      <c r="CR50" s="223"/>
      <c r="CS50" s="79" t="s">
        <v>13989</v>
      </c>
      <c r="CT50" s="79" t="s">
        <v>32656</v>
      </c>
      <c r="EP50" s="429"/>
    </row>
    <row r="51" spans="1:146" ht="6" customHeight="1">
      <c r="A51" s="201"/>
      <c r="B51" s="752"/>
      <c r="C51" s="753"/>
      <c r="D51" s="753"/>
      <c r="E51" s="754"/>
      <c r="F51" s="84"/>
      <c r="G51" s="208"/>
      <c r="H51" s="208"/>
      <c r="I51" s="708"/>
      <c r="J51" s="708"/>
      <c r="K51" s="708"/>
      <c r="L51" s="708"/>
      <c r="M51" s="708"/>
      <c r="N51" s="708"/>
      <c r="O51" s="708"/>
      <c r="P51" s="708"/>
      <c r="Q51" s="708"/>
      <c r="R51" s="708"/>
      <c r="S51" s="708"/>
      <c r="T51" s="209"/>
      <c r="U51" s="209"/>
      <c r="V51" s="209"/>
      <c r="W51" s="717"/>
      <c r="X51" s="718"/>
      <c r="Y51" s="701"/>
      <c r="Z51" s="701"/>
      <c r="AA51" s="701"/>
      <c r="AB51" s="109"/>
      <c r="AC51" s="109"/>
      <c r="AD51" s="109"/>
      <c r="AE51" s="719"/>
      <c r="AF51" s="719"/>
      <c r="AG51" s="719"/>
      <c r="AH51" s="719"/>
      <c r="AI51" s="720"/>
      <c r="AJ51" s="690"/>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c r="CA51" s="691"/>
      <c r="CB51" s="691"/>
      <c r="CC51" s="691"/>
      <c r="CD51" s="691"/>
      <c r="CE51" s="691"/>
      <c r="CF51" s="691"/>
      <c r="CG51" s="691"/>
      <c r="CH51" s="691"/>
      <c r="CI51" s="691"/>
      <c r="CJ51" s="691"/>
      <c r="CK51" s="692"/>
      <c r="CL51" s="84"/>
      <c r="CM51" s="712"/>
      <c r="CN51" s="713"/>
      <c r="CO51" s="713"/>
      <c r="CP51" s="714"/>
      <c r="CR51" s="223"/>
      <c r="CS51" s="79"/>
      <c r="CT51" s="79"/>
    </row>
    <row r="52" spans="1:146" s="77" customFormat="1" ht="41.25" customHeight="1">
      <c r="A52" s="196"/>
      <c r="B52" s="207"/>
      <c r="C52" s="207"/>
      <c r="D52" s="207"/>
      <c r="E52" s="207"/>
      <c r="F52" s="207"/>
      <c r="G52" s="207"/>
      <c r="H52" s="207"/>
      <c r="I52" s="207"/>
      <c r="J52" s="207"/>
      <c r="K52" s="207"/>
      <c r="L52" s="207"/>
      <c r="M52" s="207"/>
      <c r="N52" s="199"/>
      <c r="O52" s="198"/>
      <c r="P52" s="198"/>
      <c r="Q52" s="198"/>
      <c r="R52" s="198"/>
      <c r="S52" s="198"/>
      <c r="T52" s="199"/>
      <c r="U52" s="198"/>
      <c r="V52" s="198"/>
      <c r="W52" s="205" t="s">
        <v>8370</v>
      </c>
      <c r="X52" s="205" t="s">
        <v>27687</v>
      </c>
      <c r="Y52" s="205"/>
      <c r="Z52" s="205"/>
      <c r="AA52" s="205"/>
      <c r="AB52" s="210"/>
      <c r="AC52" s="211"/>
      <c r="AD52" s="211"/>
      <c r="AE52" s="211"/>
      <c r="AF52" s="211"/>
      <c r="AG52" s="211"/>
      <c r="AH52" s="198"/>
      <c r="AI52" s="198"/>
      <c r="AJ52" s="110"/>
      <c r="AK52" s="853"/>
      <c r="AL52" s="853"/>
      <c r="AM52" s="853"/>
      <c r="AN52" s="853"/>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98"/>
      <c r="CF52" s="198"/>
      <c r="CG52" s="198"/>
      <c r="CH52" s="198"/>
      <c r="CI52" s="198"/>
      <c r="CJ52" s="198"/>
      <c r="CK52" s="198"/>
      <c r="CL52" s="198"/>
      <c r="CM52" s="198"/>
      <c r="CN52" s="198"/>
      <c r="CO52" s="198"/>
      <c r="CP52" s="200"/>
      <c r="CR52" s="220"/>
      <c r="CS52" s="168"/>
      <c r="CT52" s="79"/>
    </row>
    <row r="53" spans="1:146" s="95" customFormat="1" ht="38.25" customHeight="1">
      <c r="A53" s="212"/>
      <c r="B53" s="678" t="s">
        <v>27661</v>
      </c>
      <c r="C53" s="678"/>
      <c r="D53" s="678"/>
      <c r="E53" s="678"/>
      <c r="F53" s="678"/>
      <c r="G53" s="678"/>
      <c r="H53" s="678"/>
      <c r="I53" s="678"/>
      <c r="J53" s="678"/>
      <c r="K53" s="678"/>
      <c r="L53" s="678"/>
      <c r="M53" s="678"/>
      <c r="N53" s="678"/>
      <c r="O53" s="678"/>
      <c r="P53" s="678"/>
      <c r="Q53" s="678"/>
      <c r="R53" s="678"/>
      <c r="S53" s="678"/>
      <c r="T53" s="678"/>
      <c r="U53" s="678"/>
      <c r="V53" s="678"/>
      <c r="W53" s="678"/>
      <c r="X53" s="678"/>
      <c r="Y53" s="678"/>
      <c r="Z53" s="678"/>
      <c r="AA53" s="678"/>
      <c r="AB53" s="678"/>
      <c r="AC53" s="678"/>
      <c r="AD53" s="678"/>
      <c r="AE53" s="678"/>
      <c r="AF53" s="678"/>
      <c r="AG53" s="678"/>
      <c r="AH53" s="678"/>
      <c r="AI53" s="678"/>
      <c r="AJ53" s="678"/>
      <c r="AK53" s="678"/>
      <c r="AL53" s="678"/>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897" t="s">
        <v>123</v>
      </c>
      <c r="BU53" s="897"/>
      <c r="BV53" s="897"/>
      <c r="BW53" s="897"/>
      <c r="BX53" s="897"/>
      <c r="BY53" s="897"/>
      <c r="BZ53" s="897"/>
      <c r="CA53" s="897"/>
      <c r="CB53" s="897"/>
      <c r="CC53" s="897"/>
      <c r="CD53" s="897"/>
      <c r="CE53" s="897"/>
      <c r="CF53" s="897"/>
      <c r="CG53" s="897"/>
      <c r="CH53" s="897"/>
      <c r="CI53" s="897"/>
      <c r="CJ53" s="897"/>
      <c r="CK53" s="897"/>
      <c r="CL53" s="897"/>
      <c r="CM53" s="897"/>
      <c r="CN53" s="897"/>
      <c r="CO53" s="897"/>
      <c r="CP53" s="214"/>
      <c r="CR53" s="224"/>
      <c r="CS53" s="79"/>
      <c r="CT53" s="79"/>
    </row>
    <row r="54" spans="1:146" ht="62.25" customHeight="1">
      <c r="A54" s="201"/>
      <c r="B54" s="908"/>
      <c r="C54" s="909"/>
      <c r="D54" s="909"/>
      <c r="E54" s="909"/>
      <c r="F54" s="909"/>
      <c r="G54" s="909"/>
      <c r="H54" s="909"/>
      <c r="I54" s="909"/>
      <c r="J54" s="909"/>
      <c r="K54" s="909"/>
      <c r="L54" s="909"/>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c r="AN54" s="909"/>
      <c r="AO54" s="909"/>
      <c r="AP54" s="909"/>
      <c r="AQ54" s="909"/>
      <c r="AR54" s="909"/>
      <c r="AS54" s="909"/>
      <c r="AT54" s="909"/>
      <c r="AU54" s="909"/>
      <c r="AV54" s="909"/>
      <c r="AW54" s="909"/>
      <c r="AX54" s="909"/>
      <c r="AY54" s="909"/>
      <c r="AZ54" s="909"/>
      <c r="BA54" s="909"/>
      <c r="BB54" s="909"/>
      <c r="BC54" s="909"/>
      <c r="BD54" s="909"/>
      <c r="BE54" s="909"/>
      <c r="BF54" s="909"/>
      <c r="BG54" s="909"/>
      <c r="BH54" s="909"/>
      <c r="BI54" s="909"/>
      <c r="BJ54" s="909"/>
      <c r="BK54" s="909"/>
      <c r="BL54" s="909"/>
      <c r="BM54" s="909"/>
      <c r="BN54" s="909"/>
      <c r="BO54" s="909"/>
      <c r="BP54" s="909"/>
      <c r="BQ54" s="910"/>
      <c r="BR54" s="84"/>
      <c r="BS54" s="84"/>
      <c r="BT54" s="898"/>
      <c r="BU54" s="899"/>
      <c r="BV54" s="899"/>
      <c r="BW54" s="899"/>
      <c r="BX54" s="899"/>
      <c r="BY54" s="899"/>
      <c r="BZ54" s="899"/>
      <c r="CA54" s="900"/>
      <c r="CB54" s="898"/>
      <c r="CC54" s="899"/>
      <c r="CD54" s="899"/>
      <c r="CE54" s="899"/>
      <c r="CF54" s="899"/>
      <c r="CG54" s="899"/>
      <c r="CH54" s="899"/>
      <c r="CI54" s="899"/>
      <c r="CJ54" s="899"/>
      <c r="CK54" s="899"/>
      <c r="CL54" s="899"/>
      <c r="CM54" s="899"/>
      <c r="CN54" s="899"/>
      <c r="CO54" s="900"/>
      <c r="CP54" s="118"/>
      <c r="CR54" s="223"/>
      <c r="CS54" s="79"/>
      <c r="CT54" s="79"/>
    </row>
    <row r="55" spans="1:146" ht="24.75" customHeight="1">
      <c r="A55" s="201"/>
      <c r="B55" s="911"/>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12"/>
      <c r="AO55" s="912"/>
      <c r="AP55" s="912"/>
      <c r="AQ55" s="912"/>
      <c r="AR55" s="912"/>
      <c r="AS55" s="912"/>
      <c r="AT55" s="912"/>
      <c r="AU55" s="912"/>
      <c r="AV55" s="912"/>
      <c r="AW55" s="912"/>
      <c r="AX55" s="912"/>
      <c r="AY55" s="912"/>
      <c r="AZ55" s="912"/>
      <c r="BA55" s="912"/>
      <c r="BB55" s="912"/>
      <c r="BC55" s="912"/>
      <c r="BD55" s="912"/>
      <c r="BE55" s="912"/>
      <c r="BF55" s="912"/>
      <c r="BG55" s="912"/>
      <c r="BH55" s="912"/>
      <c r="BI55" s="912"/>
      <c r="BJ55" s="912"/>
      <c r="BK55" s="912"/>
      <c r="BL55" s="912"/>
      <c r="BM55" s="912"/>
      <c r="BN55" s="912"/>
      <c r="BO55" s="912"/>
      <c r="BP55" s="912"/>
      <c r="BQ55" s="913"/>
      <c r="BR55" s="84"/>
      <c r="BS55" s="84"/>
      <c r="BT55" s="901"/>
      <c r="BU55" s="902"/>
      <c r="BV55" s="902"/>
      <c r="BW55" s="902"/>
      <c r="BX55" s="902"/>
      <c r="BY55" s="902"/>
      <c r="BZ55" s="902"/>
      <c r="CA55" s="903"/>
      <c r="CB55" s="901"/>
      <c r="CC55" s="902"/>
      <c r="CD55" s="902"/>
      <c r="CE55" s="902"/>
      <c r="CF55" s="902"/>
      <c r="CG55" s="902"/>
      <c r="CH55" s="902"/>
      <c r="CI55" s="902"/>
      <c r="CJ55" s="902"/>
      <c r="CK55" s="902"/>
      <c r="CL55" s="902"/>
      <c r="CM55" s="902"/>
      <c r="CN55" s="902"/>
      <c r="CO55" s="903"/>
      <c r="CP55" s="118"/>
      <c r="CR55" s="223"/>
      <c r="CS55" s="79"/>
      <c r="CT55" s="79"/>
    </row>
    <row r="56" spans="1:146" ht="38.25" customHeight="1">
      <c r="A56" s="215"/>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211"/>
      <c r="BT56" s="761" t="s">
        <v>37029</v>
      </c>
      <c r="BU56" s="761"/>
      <c r="BV56" s="761"/>
      <c r="BW56" s="761"/>
      <c r="BX56" s="761"/>
      <c r="BY56" s="761"/>
      <c r="BZ56" s="761"/>
      <c r="CA56" s="761"/>
      <c r="CB56" s="761" t="s">
        <v>37030</v>
      </c>
      <c r="CC56" s="761"/>
      <c r="CD56" s="761"/>
      <c r="CE56" s="761"/>
      <c r="CF56" s="761"/>
      <c r="CG56" s="761"/>
      <c r="CH56" s="761"/>
      <c r="CI56" s="761"/>
      <c r="CJ56" s="761"/>
      <c r="CK56" s="761"/>
      <c r="CL56" s="761"/>
      <c r="CM56" s="761"/>
      <c r="CN56" s="761"/>
      <c r="CO56" s="761"/>
      <c r="CP56" s="118"/>
      <c r="CR56" s="223"/>
      <c r="CS56" s="79"/>
      <c r="CT56" s="79"/>
    </row>
    <row r="57" spans="1:146" s="95" customFormat="1" ht="36" customHeight="1">
      <c r="A57" s="115"/>
      <c r="B57" s="206" t="s">
        <v>27662</v>
      </c>
      <c r="C57" s="205"/>
      <c r="D57" s="205"/>
      <c r="E57" s="205"/>
      <c r="F57" s="205"/>
      <c r="G57" s="205"/>
      <c r="H57" s="205"/>
      <c r="I57" s="205"/>
      <c r="J57" s="205"/>
      <c r="K57" s="205"/>
      <c r="L57" s="205"/>
      <c r="M57" s="205"/>
      <c r="N57" s="907" t="s">
        <v>27663</v>
      </c>
      <c r="O57" s="907"/>
      <c r="P57" s="907"/>
      <c r="Q57" s="907"/>
      <c r="R57" s="907"/>
      <c r="S57" s="907"/>
      <c r="T57" s="907"/>
      <c r="U57" s="907"/>
      <c r="V57" s="907"/>
      <c r="W57" s="211"/>
      <c r="X57" s="211"/>
      <c r="Y57" s="211"/>
      <c r="Z57" s="211"/>
      <c r="AA57" s="211"/>
      <c r="AB57" s="211"/>
      <c r="AC57" s="211"/>
      <c r="AD57" s="211"/>
      <c r="AE57" s="211"/>
      <c r="AF57" s="211"/>
      <c r="AG57" s="211"/>
      <c r="AH57" s="211"/>
      <c r="AI57" s="211"/>
      <c r="AJ57" s="211"/>
      <c r="AK57" s="211"/>
      <c r="AL57" s="211"/>
      <c r="AM57" s="211"/>
      <c r="AN57" s="211"/>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05"/>
      <c r="BU57" s="205"/>
      <c r="BV57" s="205"/>
      <c r="BW57" s="205"/>
      <c r="BX57" s="205"/>
      <c r="BY57" s="205"/>
      <c r="BZ57" s="205"/>
      <c r="CA57" s="205"/>
      <c r="CB57" s="206" t="s">
        <v>8253</v>
      </c>
      <c r="CC57" s="205"/>
      <c r="CD57" s="205"/>
      <c r="CE57" s="205"/>
      <c r="CF57" s="205"/>
      <c r="CG57" s="205"/>
      <c r="CH57" s="205"/>
      <c r="CI57" s="205"/>
      <c r="CJ57" s="206" t="s">
        <v>8369</v>
      </c>
      <c r="CK57" s="205"/>
      <c r="CL57" s="205"/>
      <c r="CM57" s="205"/>
      <c r="CN57" s="205"/>
      <c r="CO57" s="205"/>
      <c r="CP57" s="214"/>
      <c r="CR57" s="224"/>
      <c r="CS57" s="79"/>
      <c r="CT57" s="79"/>
    </row>
    <row r="58" spans="1:146" ht="87.75" customHeight="1">
      <c r="A58" s="201"/>
      <c r="B58" s="915" t="str">
        <f>IF(M58&lt;&gt;"",MID(VLOOKUP(M58,comuni!$B$2:$C$11142,2,FALSE),1,3),"")</f>
        <v>001</v>
      </c>
      <c r="C58" s="915"/>
      <c r="D58" s="915"/>
      <c r="E58" s="915"/>
      <c r="F58" s="915" t="str">
        <f>IF(M58&lt;&gt;"",MID(VLOOKUP(M58,comuni!$B$2:$C$11142,2,FALSE),6,8),"")</f>
        <v xml:space="preserve"> 801</v>
      </c>
      <c r="G58" s="915"/>
      <c r="H58" s="915"/>
      <c r="I58" s="915"/>
      <c r="J58" s="915"/>
      <c r="K58" s="915"/>
      <c r="L58" s="111"/>
      <c r="M58" s="919" t="s">
        <v>26213</v>
      </c>
      <c r="N58" s="920"/>
      <c r="O58" s="920"/>
      <c r="P58" s="920"/>
      <c r="Q58" s="920"/>
      <c r="R58" s="920"/>
      <c r="S58" s="920"/>
      <c r="T58" s="920"/>
      <c r="U58" s="920"/>
      <c r="V58" s="920"/>
      <c r="W58" s="920"/>
      <c r="X58" s="920"/>
      <c r="Y58" s="920"/>
      <c r="Z58" s="920"/>
      <c r="AA58" s="920"/>
      <c r="AB58" s="920"/>
      <c r="AC58" s="920"/>
      <c r="AD58" s="920"/>
      <c r="AE58" s="920"/>
      <c r="AF58" s="920"/>
      <c r="AG58" s="920"/>
      <c r="AH58" s="920"/>
      <c r="AI58" s="920"/>
      <c r="AJ58" s="920"/>
      <c r="AK58" s="920"/>
      <c r="AL58" s="920"/>
      <c r="AM58" s="920"/>
      <c r="AN58" s="920"/>
      <c r="AO58" s="920"/>
      <c r="AP58" s="920"/>
      <c r="AQ58" s="920"/>
      <c r="AR58" s="920"/>
      <c r="AS58" s="920"/>
      <c r="AT58" s="920"/>
      <c r="AU58" s="920"/>
      <c r="AV58" s="920"/>
      <c r="AW58" s="920"/>
      <c r="AX58" s="920"/>
      <c r="AY58" s="920"/>
      <c r="AZ58" s="920"/>
      <c r="BA58" s="920"/>
      <c r="BB58" s="920"/>
      <c r="BC58" s="920"/>
      <c r="BD58" s="920"/>
      <c r="BE58" s="920"/>
      <c r="BF58" s="920"/>
      <c r="BG58" s="920"/>
      <c r="BH58" s="920"/>
      <c r="BI58" s="920"/>
      <c r="BJ58" s="920"/>
      <c r="BK58" s="920"/>
      <c r="BL58" s="920"/>
      <c r="BM58" s="920"/>
      <c r="BN58" s="920"/>
      <c r="BO58" s="920"/>
      <c r="BP58" s="920"/>
      <c r="BQ58" s="920"/>
      <c r="BR58" s="920"/>
      <c r="BS58" s="920"/>
      <c r="BT58" s="920"/>
      <c r="BU58" s="920"/>
      <c r="BV58" s="920"/>
      <c r="BW58" s="920"/>
      <c r="BX58" s="920"/>
      <c r="BY58" s="920"/>
      <c r="BZ58" s="84"/>
      <c r="CA58" s="84"/>
      <c r="CB58" s="896" t="str">
        <f>IF(EP58&lt;&gt;"",VLOOKUP(EP58,comuni!$B$2:$E$11142,4,FALSE),"")</f>
        <v/>
      </c>
      <c r="CC58" s="896"/>
      <c r="CD58" s="896"/>
      <c r="CE58" s="896"/>
      <c r="CF58" s="117"/>
      <c r="CG58" s="117"/>
      <c r="CH58" s="896" t="str">
        <f>IF(EP58&lt;&gt;"",VLOOKUP(EP58,comuni!$B$2:$F$11142,5,FALSE),"")</f>
        <v/>
      </c>
      <c r="CI58" s="896"/>
      <c r="CJ58" s="896"/>
      <c r="CK58" s="896"/>
      <c r="CL58" s="896"/>
      <c r="CM58" s="896"/>
      <c r="CN58" s="896"/>
      <c r="CO58" s="896"/>
      <c r="CP58" s="118"/>
      <c r="CR58" s="223"/>
      <c r="CS58" s="79" t="s">
        <v>13513</v>
      </c>
      <c r="CT58" s="79"/>
      <c r="EP58" s="429"/>
    </row>
    <row r="59" spans="1:146" s="77" customFormat="1" ht="57" customHeight="1">
      <c r="A59" s="216"/>
      <c r="B59" s="217" t="s">
        <v>8370</v>
      </c>
      <c r="C59" s="217"/>
      <c r="D59" s="217"/>
      <c r="E59" s="217"/>
      <c r="F59" s="217" t="s">
        <v>27687</v>
      </c>
      <c r="G59" s="217"/>
      <c r="H59" s="217"/>
      <c r="I59" s="218"/>
      <c r="J59" s="218"/>
      <c r="K59" s="218"/>
      <c r="L59" s="218"/>
      <c r="M59" s="218"/>
      <c r="N59" s="218"/>
      <c r="O59" s="218"/>
      <c r="P59" s="218"/>
      <c r="Q59" s="211"/>
      <c r="R59" s="211"/>
      <c r="S59" s="211"/>
      <c r="T59" s="198"/>
      <c r="U59" s="198"/>
      <c r="V59" s="198"/>
      <c r="W59" s="198"/>
      <c r="X59" s="198"/>
      <c r="Y59" s="198"/>
      <c r="Z59" s="198"/>
      <c r="AA59" s="198"/>
      <c r="AB59" s="198"/>
      <c r="AC59" s="198"/>
      <c r="AD59" s="198"/>
      <c r="AE59" s="198"/>
      <c r="AF59" s="198"/>
      <c r="AG59" s="198"/>
      <c r="AH59" s="198"/>
      <c r="AI59" s="198"/>
      <c r="AJ59" s="198"/>
      <c r="AK59" s="198"/>
      <c r="AL59" s="198"/>
      <c r="AM59" s="198"/>
      <c r="AN59" s="198"/>
      <c r="AO59" s="198"/>
      <c r="AP59" s="198"/>
      <c r="AQ59" s="198"/>
      <c r="AR59" s="198"/>
      <c r="AS59" s="906"/>
      <c r="AT59" s="906"/>
      <c r="AU59" s="906"/>
      <c r="AV59" s="906"/>
      <c r="AW59" s="906"/>
      <c r="AX59" s="906"/>
      <c r="AY59" s="906"/>
      <c r="AZ59" s="906"/>
      <c r="BA59" s="906"/>
      <c r="BB59" s="906"/>
      <c r="BC59" s="906"/>
      <c r="BD59" s="906"/>
      <c r="BE59" s="906"/>
      <c r="BF59" s="906"/>
      <c r="BG59" s="906"/>
      <c r="BH59" s="906"/>
      <c r="BI59" s="906"/>
      <c r="BJ59" s="906"/>
      <c r="BK59" s="906"/>
      <c r="BL59" s="906"/>
      <c r="BM59" s="906"/>
      <c r="BN59" s="906"/>
      <c r="BO59" s="906"/>
      <c r="BP59" s="906"/>
      <c r="BQ59" s="906"/>
      <c r="BR59" s="906"/>
      <c r="BS59" s="906"/>
      <c r="BT59" s="906"/>
      <c r="BU59" s="198"/>
      <c r="BV59" s="198"/>
      <c r="BW59" s="198"/>
      <c r="BX59" s="198"/>
      <c r="BY59" s="198"/>
      <c r="BZ59" s="198"/>
      <c r="CA59" s="198"/>
      <c r="CB59" s="198"/>
      <c r="CC59" s="198"/>
      <c r="CD59" s="198"/>
      <c r="CE59" s="198"/>
      <c r="CF59" s="198"/>
      <c r="CG59" s="198"/>
      <c r="CH59" s="198"/>
      <c r="CI59" s="198"/>
      <c r="CJ59" s="198"/>
      <c r="CK59" s="198"/>
      <c r="CL59" s="198"/>
      <c r="CM59" s="198"/>
      <c r="CN59" s="198"/>
      <c r="CO59" s="198"/>
      <c r="CP59" s="200"/>
      <c r="CR59" s="220"/>
      <c r="CS59" s="79"/>
      <c r="CT59" s="79"/>
      <c r="EE59" s="430"/>
    </row>
    <row r="60" spans="1:146" s="77" customFormat="1" ht="87" customHeight="1" thickBot="1">
      <c r="A60" s="426"/>
      <c r="B60" s="379"/>
      <c r="C60" s="905"/>
      <c r="D60" s="905"/>
      <c r="E60" s="905"/>
      <c r="F60" s="905"/>
      <c r="G60" s="905"/>
      <c r="H60" s="905"/>
      <c r="I60" s="905"/>
      <c r="J60" s="905"/>
      <c r="K60" s="905"/>
      <c r="L60" s="905"/>
      <c r="M60" s="905"/>
      <c r="N60" s="905"/>
      <c r="O60" s="905"/>
      <c r="P60" s="905"/>
      <c r="Q60" s="854"/>
      <c r="R60" s="854"/>
      <c r="S60" s="854"/>
      <c r="T60" s="855"/>
      <c r="U60" s="855"/>
      <c r="V60" s="855"/>
      <c r="W60" s="855"/>
      <c r="X60" s="855"/>
      <c r="Y60" s="855"/>
      <c r="Z60" s="380"/>
      <c r="AA60" s="1014"/>
      <c r="AB60" s="1014"/>
      <c r="AC60" s="1014"/>
      <c r="AD60" s="1014"/>
      <c r="AE60" s="1014"/>
      <c r="AF60" s="380"/>
      <c r="AG60" s="904"/>
      <c r="AH60" s="904"/>
      <c r="AI60" s="904"/>
      <c r="AJ60" s="904"/>
      <c r="AK60" s="904"/>
      <c r="AL60" s="904"/>
      <c r="AM60" s="675"/>
      <c r="AN60" s="1482" t="s">
        <v>37848</v>
      </c>
      <c r="AO60" s="914"/>
      <c r="AP60" s="914"/>
      <c r="AQ60" s="914"/>
      <c r="AR60" s="299"/>
      <c r="AS60" s="916"/>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17"/>
      <c r="CA60" s="917"/>
      <c r="CB60" s="917"/>
      <c r="CC60" s="917"/>
      <c r="CD60" s="917"/>
      <c r="CE60" s="917"/>
      <c r="CF60" s="917"/>
      <c r="CG60" s="917"/>
      <c r="CH60" s="917"/>
      <c r="CI60" s="917"/>
      <c r="CJ60" s="917"/>
      <c r="CK60" s="917"/>
      <c r="CL60" s="917"/>
      <c r="CM60" s="917"/>
      <c r="CN60" s="917"/>
      <c r="CO60" s="918"/>
      <c r="CP60" s="200"/>
      <c r="CR60" s="220"/>
      <c r="CS60" s="79"/>
      <c r="CT60" s="79"/>
      <c r="EE60" s="77" t="s">
        <v>36606</v>
      </c>
    </row>
    <row r="61" spans="1:146" s="77" customFormat="1" ht="69" customHeight="1">
      <c r="A61" s="892" t="s">
        <v>35312</v>
      </c>
      <c r="B61" s="893"/>
      <c r="C61" s="893"/>
      <c r="D61" s="893"/>
      <c r="E61" s="893"/>
      <c r="F61" s="893"/>
      <c r="G61" s="893"/>
      <c r="H61" s="893"/>
      <c r="I61" s="893"/>
      <c r="J61" s="893"/>
      <c r="K61" s="893"/>
      <c r="L61" s="893"/>
      <c r="M61" s="893"/>
      <c r="N61" s="893"/>
      <c r="O61" s="893"/>
      <c r="P61" s="893"/>
      <c r="Q61" s="893"/>
      <c r="R61" s="893"/>
      <c r="S61" s="893"/>
      <c r="T61" s="893"/>
      <c r="U61" s="893"/>
      <c r="V61" s="893"/>
      <c r="W61" s="893"/>
      <c r="X61" s="893"/>
      <c r="Y61" s="893"/>
      <c r="Z61" s="893"/>
      <c r="AA61" s="893"/>
      <c r="AB61" s="893"/>
      <c r="AC61" s="893"/>
      <c r="AD61" s="893"/>
      <c r="AE61" s="893"/>
      <c r="AF61" s="893"/>
      <c r="AG61" s="893"/>
      <c r="AH61" s="893"/>
      <c r="AI61" s="893"/>
      <c r="AJ61" s="893"/>
      <c r="AK61" s="893"/>
      <c r="AL61" s="893"/>
      <c r="AM61" s="893"/>
      <c r="AN61" s="894"/>
      <c r="AO61" s="894"/>
      <c r="AP61" s="894"/>
      <c r="AQ61" s="894"/>
      <c r="AR61" s="894"/>
      <c r="AS61" s="894"/>
      <c r="AT61" s="894"/>
      <c r="AU61" s="894"/>
      <c r="AV61" s="894"/>
      <c r="AW61" s="894"/>
      <c r="AX61" s="894"/>
      <c r="AY61" s="894"/>
      <c r="AZ61" s="894"/>
      <c r="BA61" s="894"/>
      <c r="BB61" s="894"/>
      <c r="BC61" s="894"/>
      <c r="BD61" s="894"/>
      <c r="BE61" s="894"/>
      <c r="BF61" s="894"/>
      <c r="BG61" s="894"/>
      <c r="BH61" s="894"/>
      <c r="BI61" s="894"/>
      <c r="BJ61" s="894"/>
      <c r="BK61" s="894"/>
      <c r="BL61" s="894"/>
      <c r="BM61" s="894"/>
      <c r="BN61" s="894"/>
      <c r="BO61" s="894"/>
      <c r="BP61" s="894"/>
      <c r="BQ61" s="894"/>
      <c r="BR61" s="894"/>
      <c r="BS61" s="894"/>
      <c r="BT61" s="894"/>
      <c r="BU61" s="894"/>
      <c r="BV61" s="894"/>
      <c r="BW61" s="894"/>
      <c r="BX61" s="894"/>
      <c r="BY61" s="894"/>
      <c r="BZ61" s="894"/>
      <c r="CA61" s="894"/>
      <c r="CB61" s="894"/>
      <c r="CC61" s="894"/>
      <c r="CD61" s="894"/>
      <c r="CE61" s="894"/>
      <c r="CF61" s="894"/>
      <c r="CG61" s="894"/>
      <c r="CH61" s="894"/>
      <c r="CI61" s="894"/>
      <c r="CJ61" s="894"/>
      <c r="CK61" s="894"/>
      <c r="CL61" s="894"/>
      <c r="CM61" s="894"/>
      <c r="CN61" s="894"/>
      <c r="CO61" s="894"/>
      <c r="CP61" s="895"/>
      <c r="CR61" s="220"/>
      <c r="CS61" s="79"/>
      <c r="CT61" s="79"/>
      <c r="EE61" s="54" t="s">
        <v>23967</v>
      </c>
    </row>
    <row r="62" spans="1:146" s="77" customFormat="1" ht="150" customHeight="1">
      <c r="A62" s="684" t="s">
        <v>118</v>
      </c>
      <c r="B62" s="685"/>
      <c r="C62" s="685"/>
      <c r="D62" s="685"/>
      <c r="E62" s="685"/>
      <c r="F62" s="685"/>
      <c r="G62" s="685"/>
      <c r="H62" s="685"/>
      <c r="I62" s="685"/>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685"/>
      <c r="AQ62" s="685"/>
      <c r="AR62" s="685"/>
      <c r="AS62" s="685"/>
      <c r="AT62" s="685"/>
      <c r="AU62" s="685"/>
      <c r="AV62" s="685"/>
      <c r="AW62" s="685"/>
      <c r="AX62" s="685"/>
      <c r="AY62" s="685"/>
      <c r="AZ62" s="685"/>
      <c r="BA62" s="685"/>
      <c r="BB62" s="685"/>
      <c r="BC62" s="685"/>
      <c r="BD62" s="685"/>
      <c r="BE62" s="685"/>
      <c r="BF62" s="685"/>
      <c r="BG62" s="685"/>
      <c r="BH62" s="685"/>
      <c r="BI62" s="685"/>
      <c r="BJ62" s="685"/>
      <c r="BK62" s="685"/>
      <c r="BL62" s="685"/>
      <c r="BM62" s="685"/>
      <c r="BN62" s="685"/>
      <c r="BO62" s="685"/>
      <c r="BP62" s="685"/>
      <c r="BQ62" s="685"/>
      <c r="BR62" s="685"/>
      <c r="BS62" s="685"/>
      <c r="BT62" s="685"/>
      <c r="BU62" s="685"/>
      <c r="BV62" s="685"/>
      <c r="BW62" s="685"/>
      <c r="BX62" s="685"/>
      <c r="BY62" s="685"/>
      <c r="BZ62" s="685"/>
      <c r="CA62" s="685"/>
      <c r="CB62" s="685"/>
      <c r="CC62" s="685"/>
      <c r="CD62" s="685"/>
      <c r="CE62" s="685"/>
      <c r="CF62" s="685"/>
      <c r="CG62" s="685"/>
      <c r="CH62" s="685"/>
      <c r="CI62" s="685"/>
      <c r="CJ62" s="685"/>
      <c r="CK62" s="685"/>
      <c r="CL62" s="685"/>
      <c r="CM62" s="685"/>
      <c r="CN62" s="685"/>
      <c r="CO62" s="685"/>
      <c r="CP62" s="686"/>
      <c r="CR62" s="220"/>
      <c r="CS62" s="79"/>
      <c r="CT62" s="79"/>
      <c r="EE62" s="54"/>
    </row>
    <row r="63" spans="1:146" s="77" customFormat="1" ht="165" customHeight="1" thickBot="1">
      <c r="A63" s="785" t="s">
        <v>37055</v>
      </c>
      <c r="B63" s="786"/>
      <c r="C63" s="786"/>
      <c r="D63" s="786"/>
      <c r="E63" s="786"/>
      <c r="F63" s="786"/>
      <c r="G63" s="786"/>
      <c r="H63" s="786"/>
      <c r="I63" s="786"/>
      <c r="J63" s="786"/>
      <c r="K63" s="786"/>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7"/>
      <c r="AO63" s="1010"/>
      <c r="AP63" s="1011"/>
      <c r="AQ63" s="1011"/>
      <c r="AR63" s="1012"/>
      <c r="AS63" s="1012"/>
      <c r="AT63" s="1012"/>
      <c r="AU63" s="1012"/>
      <c r="AV63" s="1012"/>
      <c r="AW63" s="1012"/>
      <c r="AX63" s="1012"/>
      <c r="AY63" s="1012"/>
      <c r="AZ63" s="1012"/>
      <c r="BA63" s="1012"/>
      <c r="BB63" s="1012"/>
      <c r="BC63" s="1012"/>
      <c r="BD63" s="1012"/>
      <c r="BE63" s="1012"/>
      <c r="BF63" s="1012"/>
      <c r="BG63" s="1012"/>
      <c r="BH63" s="1012"/>
      <c r="BI63" s="1012"/>
      <c r="BJ63" s="1012"/>
      <c r="BK63" s="1012"/>
      <c r="BL63" s="1012"/>
      <c r="BM63" s="1012"/>
      <c r="BN63" s="1012"/>
      <c r="BO63" s="1012"/>
      <c r="BP63" s="1012"/>
      <c r="BQ63" s="1012"/>
      <c r="BR63" s="1012"/>
      <c r="BS63" s="1012"/>
      <c r="BT63" s="1012"/>
      <c r="BU63" s="1012"/>
      <c r="BV63" s="1012"/>
      <c r="BW63" s="1012"/>
      <c r="BX63" s="1012"/>
      <c r="BY63" s="1012"/>
      <c r="BZ63" s="1012"/>
      <c r="CA63" s="1012"/>
      <c r="CB63" s="1012"/>
      <c r="CC63" s="1012"/>
      <c r="CD63" s="1012"/>
      <c r="CE63" s="1012"/>
      <c r="CF63" s="1012"/>
      <c r="CG63" s="1012"/>
      <c r="CH63" s="1012"/>
      <c r="CI63" s="1012"/>
      <c r="CJ63" s="1012"/>
      <c r="CK63" s="1012"/>
      <c r="CL63" s="1012"/>
      <c r="CM63" s="1012"/>
      <c r="CN63" s="1012"/>
      <c r="CO63" s="1012"/>
      <c r="CP63" s="1013"/>
      <c r="CR63" s="220"/>
      <c r="CS63" s="79"/>
      <c r="CT63" s="79"/>
      <c r="EE63" s="54"/>
    </row>
    <row r="64" spans="1:146" ht="100.5" customHeight="1">
      <c r="A64" s="775" t="s">
        <v>4070</v>
      </c>
      <c r="B64" s="776"/>
      <c r="C64" s="776"/>
      <c r="D64" s="776"/>
      <c r="E64" s="776"/>
      <c r="F64" s="776"/>
      <c r="G64" s="776"/>
      <c r="H64" s="776"/>
      <c r="I64" s="776"/>
      <c r="J64" s="776"/>
      <c r="K64" s="776"/>
      <c r="L64" s="776"/>
      <c r="M64" s="776"/>
      <c r="N64" s="776"/>
      <c r="O64" s="776"/>
      <c r="P64" s="776"/>
      <c r="Q64" s="776"/>
      <c r="R64" s="776"/>
      <c r="S64" s="776"/>
      <c r="T64" s="776"/>
      <c r="U64" s="783">
        <f>EF1</f>
        <v>0</v>
      </c>
      <c r="V64" s="784"/>
      <c r="W64" s="784"/>
      <c r="X64" s="784"/>
      <c r="Y64" s="784"/>
      <c r="Z64" s="784"/>
      <c r="AA64" s="784"/>
      <c r="AB64" s="784"/>
      <c r="AC64" s="784"/>
      <c r="AD64" s="784"/>
      <c r="AE64" s="784"/>
      <c r="AF64" s="784"/>
      <c r="AG64" s="784"/>
      <c r="AH64" s="784"/>
      <c r="AI64" s="784"/>
      <c r="AJ64" s="784"/>
      <c r="AK64" s="784"/>
      <c r="AL64" s="784"/>
      <c r="AM64" s="784"/>
      <c r="AN64" s="784"/>
      <c r="AO64" s="780" t="s">
        <v>33349</v>
      </c>
      <c r="AP64" s="781"/>
      <c r="AQ64" s="782"/>
      <c r="AR64" s="835" t="s">
        <v>33350</v>
      </c>
      <c r="AS64" s="836"/>
      <c r="AT64" s="836"/>
      <c r="AU64" s="836"/>
      <c r="AV64" s="836"/>
      <c r="AW64" s="836"/>
      <c r="AX64" s="836"/>
      <c r="AY64" s="837"/>
      <c r="AZ64" s="845"/>
      <c r="BA64" s="845"/>
      <c r="BB64" s="845"/>
      <c r="BC64" s="845"/>
      <c r="BD64" s="845"/>
      <c r="BE64" s="845"/>
      <c r="BF64" s="845"/>
      <c r="BG64" s="845"/>
      <c r="BH64" s="845"/>
      <c r="BI64" s="845"/>
      <c r="BJ64" s="845"/>
      <c r="BK64" s="845"/>
      <c r="BL64" s="845"/>
      <c r="BM64" s="845"/>
      <c r="BN64" s="845"/>
      <c r="BO64" s="845"/>
      <c r="BP64" s="845"/>
      <c r="BQ64" s="845"/>
      <c r="BR64" s="845"/>
      <c r="BS64" s="845"/>
      <c r="BT64" s="845"/>
      <c r="BU64" s="845"/>
      <c r="BV64" s="845"/>
      <c r="BW64" s="845"/>
      <c r="BX64" s="845"/>
      <c r="BY64" s="845"/>
      <c r="BZ64" s="845"/>
      <c r="CA64" s="845"/>
      <c r="CB64" s="845"/>
      <c r="CC64" s="845"/>
      <c r="CD64" s="845"/>
      <c r="CE64" s="845"/>
      <c r="CF64" s="845"/>
      <c r="CG64" s="845"/>
      <c r="CH64" s="845"/>
      <c r="CI64" s="845"/>
      <c r="CJ64" s="845"/>
      <c r="CK64" s="845"/>
      <c r="CL64" s="845"/>
      <c r="CM64" s="845"/>
      <c r="CN64" s="845"/>
      <c r="CO64" s="845"/>
      <c r="CP64" s="845"/>
      <c r="CR64" s="223"/>
      <c r="CS64" s="79"/>
      <c r="CT64" s="79"/>
      <c r="EE64" s="54" t="s">
        <v>15187</v>
      </c>
    </row>
    <row r="65" spans="1:135" ht="110.25" customHeight="1" thickBot="1">
      <c r="A65" s="811" t="s">
        <v>4071</v>
      </c>
      <c r="B65" s="812"/>
      <c r="C65" s="812"/>
      <c r="D65" s="812"/>
      <c r="E65" s="812"/>
      <c r="F65" s="813"/>
      <c r="G65" s="815"/>
      <c r="H65" s="816"/>
      <c r="I65" s="816"/>
      <c r="J65" s="816"/>
      <c r="K65" s="816"/>
      <c r="L65" s="816"/>
      <c r="M65" s="816"/>
      <c r="N65" s="816"/>
      <c r="O65" s="816"/>
      <c r="P65" s="816"/>
      <c r="Q65" s="816"/>
      <c r="R65" s="816"/>
      <c r="S65" s="816"/>
      <c r="T65" s="816"/>
      <c r="U65" s="816"/>
      <c r="V65" s="817"/>
      <c r="W65" s="681" t="s">
        <v>4072</v>
      </c>
      <c r="X65" s="682"/>
      <c r="Y65" s="682"/>
      <c r="Z65" s="682"/>
      <c r="AA65" s="683"/>
      <c r="AB65" s="773"/>
      <c r="AC65" s="774"/>
      <c r="AD65" s="774"/>
      <c r="AE65" s="774"/>
      <c r="AF65" s="774"/>
      <c r="AG65" s="774"/>
      <c r="AH65" s="774"/>
      <c r="AI65" s="774"/>
      <c r="AJ65" s="774"/>
      <c r="AK65" s="774"/>
      <c r="AL65" s="774"/>
      <c r="AM65" s="774"/>
      <c r="AN65" s="774"/>
      <c r="AO65" s="777"/>
      <c r="AP65" s="778"/>
      <c r="AQ65" s="779"/>
      <c r="AR65" s="600"/>
      <c r="AS65" s="601"/>
      <c r="AT65" s="601"/>
      <c r="AU65" s="601"/>
      <c r="AV65" s="601"/>
      <c r="AW65" s="601"/>
      <c r="AX65" s="601"/>
      <c r="AY65" s="602"/>
      <c r="AZ65" s="846"/>
      <c r="BA65" s="846"/>
      <c r="BB65" s="846"/>
      <c r="BC65" s="846"/>
      <c r="BD65" s="846"/>
      <c r="BE65" s="846"/>
      <c r="BF65" s="846"/>
      <c r="BG65" s="846"/>
      <c r="BH65" s="846"/>
      <c r="BI65" s="846"/>
      <c r="BJ65" s="846"/>
      <c r="BK65" s="846"/>
      <c r="BL65" s="846"/>
      <c r="BM65" s="846"/>
      <c r="BN65" s="846"/>
      <c r="BO65" s="846"/>
      <c r="BP65" s="846"/>
      <c r="BQ65" s="846"/>
      <c r="BR65" s="846"/>
      <c r="BS65" s="846"/>
      <c r="BT65" s="846"/>
      <c r="BU65" s="846"/>
      <c r="BV65" s="846"/>
      <c r="BW65" s="846"/>
      <c r="BX65" s="846"/>
      <c r="BY65" s="846"/>
      <c r="BZ65" s="846"/>
      <c r="CA65" s="846"/>
      <c r="CB65" s="846"/>
      <c r="CC65" s="846"/>
      <c r="CD65" s="846"/>
      <c r="CE65" s="846"/>
      <c r="CF65" s="846"/>
      <c r="CG65" s="846"/>
      <c r="CH65" s="846"/>
      <c r="CI65" s="846"/>
      <c r="CJ65" s="846"/>
      <c r="CK65" s="846"/>
      <c r="CL65" s="846"/>
      <c r="CM65" s="846"/>
      <c r="CN65" s="846"/>
      <c r="CO65" s="846"/>
      <c r="CP65" s="846"/>
      <c r="CQ65" s="176"/>
      <c r="CR65" s="223"/>
      <c r="CS65" s="79"/>
      <c r="CT65" s="79"/>
      <c r="EE65" s="126" t="s">
        <v>15186</v>
      </c>
    </row>
    <row r="66" spans="1:135" s="126" customFormat="1" ht="152.25" customHeight="1">
      <c r="A66" s="794" t="s">
        <v>36466</v>
      </c>
      <c r="B66" s="794"/>
      <c r="C66" s="794"/>
      <c r="D66" s="794"/>
      <c r="E66" s="794"/>
      <c r="F66" s="794"/>
      <c r="G66" s="794"/>
      <c r="H66" s="794"/>
      <c r="I66" s="794"/>
      <c r="J66" s="794"/>
      <c r="K66" s="794"/>
      <c r="L66" s="794"/>
      <c r="M66" s="794"/>
      <c r="N66" s="794"/>
      <c r="O66" s="794"/>
      <c r="P66" s="794"/>
      <c r="Q66" s="794"/>
      <c r="R66" s="794"/>
      <c r="S66" s="794"/>
      <c r="T66" s="794"/>
      <c r="U66" s="794"/>
      <c r="V66" s="794"/>
      <c r="W66" s="794"/>
      <c r="X66" s="794"/>
      <c r="Y66" s="794"/>
      <c r="Z66" s="794"/>
      <c r="AA66" s="794"/>
      <c r="AB66" s="794"/>
      <c r="AC66" s="794"/>
      <c r="AD66" s="794"/>
      <c r="AE66" s="794"/>
      <c r="AF66" s="794"/>
      <c r="AG66" s="794"/>
      <c r="AH66" s="794"/>
      <c r="AI66" s="794"/>
      <c r="AJ66" s="794"/>
      <c r="AK66" s="809" t="str">
        <f>IF(CT7&lt;&gt;"","Anagrafica - ","")&amp;IF('SEZIONE A'!M39&gt;0," Sezione A - ","")&amp;IF('SEZIONE B'!U36&gt;0," Sezione B - Sezione C","")&amp;IF('SEZIONE D'!V15&lt;&gt;""," - Sezione D","")</f>
        <v>Anagrafica -  - Sezione D</v>
      </c>
      <c r="AL66" s="809"/>
      <c r="AM66" s="809"/>
      <c r="AN66" s="809"/>
      <c r="AO66" s="810"/>
      <c r="AP66" s="810"/>
      <c r="AQ66" s="810"/>
      <c r="AR66" s="809"/>
      <c r="AS66" s="809"/>
      <c r="AT66" s="809"/>
      <c r="AU66" s="809"/>
      <c r="AV66" s="809"/>
      <c r="AW66" s="809"/>
      <c r="AX66" s="809"/>
      <c r="AY66" s="809"/>
      <c r="AZ66" s="809"/>
      <c r="BA66" s="809"/>
      <c r="BB66" s="809"/>
      <c r="BC66" s="809"/>
      <c r="BD66" s="809"/>
      <c r="BE66" s="809"/>
      <c r="BF66" s="809"/>
      <c r="BG66" s="809"/>
      <c r="BH66" s="809"/>
      <c r="BI66" s="809"/>
      <c r="BJ66" s="809"/>
      <c r="BK66" s="809"/>
      <c r="BL66" s="809"/>
      <c r="BM66" s="809"/>
      <c r="BN66" s="809"/>
      <c r="BO66" s="809"/>
      <c r="BP66" s="809"/>
      <c r="BQ66" s="809"/>
      <c r="BR66" s="809"/>
      <c r="BS66" s="809"/>
      <c r="BT66" s="809"/>
      <c r="BU66" s="809"/>
      <c r="BV66" s="809"/>
      <c r="BW66" s="809"/>
      <c r="BX66" s="809"/>
      <c r="BY66" s="809"/>
      <c r="BZ66" s="809"/>
      <c r="CA66" s="809"/>
      <c r="CB66" s="809"/>
      <c r="CC66" s="809"/>
      <c r="CD66" s="809"/>
      <c r="CE66" s="809"/>
      <c r="CF66" s="809"/>
      <c r="CG66" s="809"/>
      <c r="CH66" s="809"/>
      <c r="CI66" s="809"/>
      <c r="CJ66" s="809"/>
      <c r="CK66" s="809"/>
      <c r="CL66" s="809"/>
      <c r="CM66" s="809"/>
      <c r="CN66" s="809"/>
      <c r="CO66" s="809"/>
      <c r="CP66" s="809"/>
      <c r="CR66" s="225" t="e">
        <f>IF(#REF!&gt;0,"Catastale12 - ","")&amp;IF(#REF!&gt;0,"Catastale13 - ","")&amp;IF(#REF!&gt;0,"Catastale14 - ","")&amp;IF(#REF!&gt;0,"Catastale15 - ","")&amp;IF(#REF!&gt;0,"Catastale16 - ","")&amp;IF(#REF!&gt;0,"Catastale17 - ","")&amp;IF(#REF!&gt;0,"Catastale18 - ","")&amp;IF(#REF!&gt;0,"Catastale19 - ","")&amp;IF(#REF!&gt;0,"Catastale20 - ","")&amp;IF(#REF!&gt;0,"Catastale21 - ","")&amp;IF(#REF!&gt;0,"Catastale22 - ","")&amp;IF(#REF!&gt;0,"Catastale23 - ","")&amp;IF(#REF!&gt;0,"Riepilogo ","")&amp;IF(#REF!&gt;0," - Riepilogo Colture - ","")</f>
        <v>#VALUE!</v>
      </c>
      <c r="CS66" s="128"/>
      <c r="CT66" s="128"/>
    </row>
    <row r="67" spans="1:135" s="72" customFormat="1" ht="345.75" hidden="1" customHeight="1">
      <c r="A67" s="847" t="str">
        <f>IF(ISTEXT(A19),A19,"")&amp;" "&amp;IF(ISTEXT(BL19),BL19,"")&amp;IF(DATEVALUE(I21)&gt;0," nato il "&amp;TEXT(I21,"gg/mm/aaaa") &amp; " a "&amp; AJ21,"")&amp;" - P.iva:"&amp; IF(BK10&lt;&gt;"",TEXT(BK10,"0## ### ### ###"),"")&amp; " - C.F.: "&amp;IF(ISTEXT(AE15),AE15,"")</f>
        <v xml:space="preserve">  - P.iva: - C.F.: </v>
      </c>
      <c r="B67" s="847"/>
      <c r="C67" s="847"/>
      <c r="D67" s="847"/>
      <c r="E67" s="847"/>
      <c r="F67" s="847"/>
      <c r="G67" s="847"/>
      <c r="H67" s="847"/>
      <c r="I67" s="847"/>
      <c r="J67" s="847"/>
      <c r="K67" s="847"/>
      <c r="L67" s="847"/>
      <c r="M67" s="847"/>
      <c r="N67" s="847"/>
      <c r="O67" s="847"/>
      <c r="P67" s="847"/>
      <c r="Q67" s="847"/>
      <c r="R67" s="847"/>
      <c r="S67" s="847"/>
      <c r="T67" s="847"/>
      <c r="U67" s="847"/>
      <c r="V67" s="847"/>
      <c r="W67" s="847"/>
      <c r="X67" s="847"/>
      <c r="Y67" s="847"/>
      <c r="Z67" s="847"/>
      <c r="AA67" s="847"/>
      <c r="AB67" s="847"/>
      <c r="AC67" s="847"/>
      <c r="AD67" s="847"/>
      <c r="AE67" s="847"/>
      <c r="AF67" s="847"/>
      <c r="AG67" s="847"/>
      <c r="AH67" s="847"/>
      <c r="AI67" s="847"/>
      <c r="AJ67" s="847"/>
      <c r="AK67" s="847"/>
      <c r="AL67" s="847"/>
      <c r="AM67" s="847"/>
      <c r="AN67" s="848"/>
      <c r="AO67" s="1008" t="str">
        <f>+TEXT(BK10,"00000000000")</f>
        <v>00000000000</v>
      </c>
      <c r="AP67" s="1009"/>
      <c r="AQ67" s="1009"/>
      <c r="AR67" s="1009"/>
      <c r="AS67" s="1009"/>
      <c r="AT67" s="1009"/>
      <c r="AU67" s="1009"/>
      <c r="AV67" s="1009"/>
      <c r="AW67" s="1009"/>
      <c r="AX67" s="1009"/>
      <c r="AY67" s="1009"/>
      <c r="AZ67" s="1009"/>
      <c r="BA67" s="1009"/>
      <c r="BB67" s="1009"/>
      <c r="BC67" s="1009"/>
      <c r="BD67" s="1009"/>
      <c r="BE67" s="1009"/>
      <c r="BF67" s="680"/>
      <c r="BG67" s="680"/>
      <c r="BH67" s="680"/>
      <c r="BI67" s="680"/>
      <c r="BJ67" s="680"/>
      <c r="BK67" s="680"/>
      <c r="BL67" s="680"/>
      <c r="BM67" s="680"/>
      <c r="BN67" s="680"/>
      <c r="BO67" s="680"/>
      <c r="BP67" s="680"/>
      <c r="BQ67" s="680"/>
      <c r="BR67" s="680"/>
      <c r="BS67" s="680"/>
      <c r="BT67" s="680"/>
      <c r="BU67" s="680"/>
      <c r="BV67" s="680"/>
      <c r="BW67" s="680"/>
      <c r="BX67" s="680"/>
      <c r="BY67" s="680"/>
      <c r="BZ67" s="680"/>
      <c r="CA67" s="680"/>
      <c r="CB67" s="680"/>
      <c r="CC67" s="680"/>
      <c r="CD67" s="680"/>
      <c r="CE67" s="680"/>
      <c r="CF67" s="680"/>
      <c r="CG67" s="65"/>
      <c r="CH67" s="65"/>
      <c r="CI67" s="65"/>
      <c r="CJ67" s="65"/>
      <c r="CK67" s="65"/>
      <c r="CL67" s="852"/>
      <c r="CM67" s="852"/>
      <c r="CN67" s="852"/>
      <c r="CO67" s="852"/>
      <c r="CP67" s="852"/>
      <c r="CQ67" s="66"/>
      <c r="CR67" s="226"/>
      <c r="CS67" s="67"/>
      <c r="CT67" s="68"/>
      <c r="CU67" s="66"/>
      <c r="CV67" s="66"/>
      <c r="CW67" s="66"/>
      <c r="CX67" s="66"/>
      <c r="CY67" s="66"/>
      <c r="CZ67" s="66"/>
      <c r="DA67" s="66"/>
      <c r="DB67" s="66"/>
      <c r="DC67" s="66"/>
      <c r="DD67" s="66"/>
      <c r="DE67" s="66"/>
      <c r="DF67" s="66"/>
      <c r="DG67" s="66"/>
    </row>
    <row r="68" spans="1:135" s="72" customFormat="1" ht="75.75" hidden="1" customHeight="1">
      <c r="A68" s="818">
        <f>+AE15</f>
        <v>0</v>
      </c>
      <c r="B68" s="819"/>
      <c r="C68" s="819"/>
      <c r="D68" s="819"/>
      <c r="E68" s="819"/>
      <c r="F68" s="819"/>
      <c r="G68" s="819"/>
      <c r="H68" s="819"/>
      <c r="I68" s="819"/>
      <c r="J68" s="819"/>
      <c r="K68" s="819"/>
      <c r="L68" s="819"/>
      <c r="M68" s="819"/>
      <c r="N68" s="819"/>
      <c r="O68" s="819"/>
      <c r="P68" s="820"/>
      <c r="Q68" s="821">
        <f>+I21</f>
        <v>0</v>
      </c>
      <c r="R68" s="821"/>
      <c r="S68" s="821"/>
      <c r="T68" s="821"/>
      <c r="U68" s="821"/>
      <c r="V68" s="821"/>
      <c r="W68" s="821"/>
      <c r="X68" s="843" t="e">
        <f>+W21&amp;X21</f>
        <v>#VALUE!</v>
      </c>
      <c r="Y68" s="843"/>
      <c r="Z68" s="843"/>
      <c r="AA68" s="843"/>
      <c r="AB68" s="843"/>
      <c r="AC68" s="843"/>
      <c r="AD68" s="843"/>
      <c r="AE68" s="843"/>
      <c r="AF68" s="843"/>
      <c r="AG68" s="839" t="str">
        <f>T(+B21)</f>
        <v/>
      </c>
      <c r="AH68" s="840"/>
      <c r="AI68" s="840"/>
      <c r="AJ68" s="841"/>
      <c r="AK68" s="758">
        <f>IF($AG$68="M",DAY($Q$68),IF($AG$68="F",DAY($Q$68)+40,0))</f>
        <v>0</v>
      </c>
      <c r="AL68" s="759"/>
      <c r="AM68" s="759"/>
      <c r="AN68" s="760"/>
      <c r="AO68" s="69" t="str">
        <f>IF($Q$68&lt;&gt;"",MONTH($Q$68),"")</f>
        <v/>
      </c>
      <c r="AP68" s="842" t="str">
        <f>IF($Q$68&lt;&gt;"",YEAR($Q$68),"")</f>
        <v/>
      </c>
      <c r="AQ68" s="842"/>
      <c r="AR68" s="842"/>
      <c r="AS68" s="842"/>
      <c r="AT68" s="842"/>
      <c r="AU68" s="842"/>
      <c r="AV68" s="842"/>
      <c r="AW68" s="843" t="s">
        <v>23755</v>
      </c>
      <c r="AX68" s="843"/>
      <c r="AY68" s="843"/>
      <c r="AZ68" s="843"/>
      <c r="BA68" s="843"/>
      <c r="BB68" s="843"/>
      <c r="BC68" s="843"/>
      <c r="BD68" s="849"/>
      <c r="BE68" s="850"/>
      <c r="BF68" s="850"/>
      <c r="BG68" s="850"/>
      <c r="BH68" s="850"/>
      <c r="BI68" s="850"/>
      <c r="BJ68" s="850"/>
      <c r="BK68" s="70"/>
      <c r="BL68" s="64"/>
      <c r="BM68" s="64"/>
      <c r="BN68" s="64"/>
      <c r="BO68" s="64"/>
      <c r="BP68" s="64"/>
      <c r="BQ68" s="64"/>
      <c r="BR68" s="64"/>
      <c r="BS68" s="838"/>
      <c r="BT68" s="838"/>
      <c r="BU68" s="838"/>
      <c r="BV68" s="838"/>
      <c r="BW68" s="838"/>
      <c r="BX68" s="838"/>
      <c r="BY68" s="838"/>
      <c r="BZ68" s="838"/>
      <c r="CA68" s="838"/>
      <c r="CB68" s="838"/>
      <c r="CC68" s="838"/>
      <c r="CD68" s="64"/>
      <c r="CE68" s="64"/>
      <c r="CF68" s="64"/>
      <c r="CG68" s="65"/>
      <c r="CH68" s="65"/>
      <c r="CI68" s="65"/>
      <c r="CJ68" s="65"/>
      <c r="CK68" s="65"/>
      <c r="CL68" s="65"/>
      <c r="CM68" s="65"/>
      <c r="CN68" s="65"/>
      <c r="CO68" s="65"/>
      <c r="CP68" s="65"/>
      <c r="CQ68" s="66"/>
      <c r="CR68" s="226"/>
      <c r="CS68" s="67"/>
      <c r="CT68" s="68"/>
      <c r="CU68" s="66"/>
      <c r="CV68" s="66"/>
      <c r="CW68" s="66"/>
      <c r="CX68" s="66"/>
      <c r="CY68" s="66"/>
      <c r="CZ68" s="66"/>
      <c r="DA68" s="66"/>
      <c r="DB68" s="66"/>
      <c r="DC68" s="66"/>
      <c r="DD68" s="66"/>
      <c r="DE68" s="66"/>
      <c r="DF68" s="66"/>
      <c r="DG68" s="66"/>
    </row>
    <row r="69" spans="1:135" s="227" customFormat="1" ht="186.75" hidden="1" customHeight="1">
      <c r="A69" s="230"/>
      <c r="B69" s="757"/>
      <c r="C69" s="757"/>
      <c r="D69" s="757"/>
      <c r="E69" s="757"/>
      <c r="F69" s="757"/>
      <c r="G69" s="757"/>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232"/>
      <c r="AN69" s="232"/>
      <c r="AO69" s="233"/>
      <c r="AP69" s="232"/>
      <c r="AQ69" s="232"/>
      <c r="AR69" s="232"/>
      <c r="AS69" s="232"/>
      <c r="AT69" s="232"/>
      <c r="AU69" s="232"/>
      <c r="AV69" s="232"/>
      <c r="AW69" s="232"/>
      <c r="AX69" s="232"/>
      <c r="AY69" s="232"/>
      <c r="AZ69" s="232"/>
      <c r="BA69" s="232"/>
      <c r="BB69" s="232"/>
      <c r="BC69" s="232"/>
      <c r="BD69" s="232"/>
      <c r="BE69" s="851"/>
      <c r="BF69" s="795"/>
      <c r="BG69" s="795"/>
      <c r="BH69" s="795"/>
      <c r="BI69" s="795"/>
      <c r="BJ69" s="795"/>
      <c r="BK69" s="795"/>
      <c r="BL69" s="232"/>
      <c r="BM69" s="232"/>
      <c r="BN69" s="232"/>
      <c r="BO69" s="232"/>
      <c r="BP69" s="232"/>
      <c r="BQ69" s="232"/>
      <c r="BR69" s="232"/>
      <c r="BS69" s="232"/>
      <c r="BT69" s="232"/>
      <c r="BU69" s="232"/>
      <c r="BV69" s="232"/>
      <c r="BW69" s="232"/>
      <c r="BX69" s="232"/>
      <c r="BY69" s="232"/>
      <c r="BZ69" s="232"/>
      <c r="CA69" s="232"/>
      <c r="CB69" s="232"/>
      <c r="CC69" s="232"/>
      <c r="CD69" s="232"/>
      <c r="CE69" s="232"/>
      <c r="CF69" s="232"/>
      <c r="CG69" s="230"/>
      <c r="CH69" s="230"/>
      <c r="CI69" s="230"/>
      <c r="CJ69" s="230"/>
      <c r="CK69" s="230"/>
      <c r="CL69" s="230"/>
      <c r="CM69" s="230"/>
      <c r="CN69" s="230"/>
      <c r="CO69" s="230"/>
      <c r="CP69" s="230"/>
      <c r="CQ69" s="226"/>
      <c r="CR69" s="226"/>
      <c r="CS69" s="238"/>
      <c r="CT69" s="239"/>
      <c r="CU69" s="226"/>
      <c r="CV69" s="226"/>
      <c r="CW69" s="226"/>
      <c r="CX69" s="226"/>
      <c r="CY69" s="226"/>
      <c r="CZ69" s="226"/>
      <c r="DA69" s="226"/>
      <c r="DB69" s="226"/>
      <c r="DC69" s="226"/>
      <c r="DD69" s="226"/>
      <c r="DE69" s="226"/>
      <c r="DF69" s="226"/>
      <c r="DG69" s="226"/>
    </row>
    <row r="70" spans="1:135" s="227" customFormat="1" ht="75.75" hidden="1" customHeight="1">
      <c r="A70" s="234"/>
      <c r="B70" s="756"/>
      <c r="C70" s="756"/>
      <c r="D70" s="763"/>
      <c r="E70" s="756"/>
      <c r="F70" s="790"/>
      <c r="G70" s="790"/>
      <c r="H70" s="232"/>
      <c r="I70" s="232"/>
      <c r="J70" s="762"/>
      <c r="K70" s="762"/>
      <c r="L70" s="762"/>
      <c r="M70" s="762"/>
      <c r="N70" s="762"/>
      <c r="O70" s="762"/>
      <c r="P70" s="833"/>
      <c r="Q70" s="833"/>
      <c r="R70" s="833"/>
      <c r="S70" s="833"/>
      <c r="T70" s="833"/>
      <c r="U70" s="833"/>
      <c r="V70" s="814"/>
      <c r="W70" s="814"/>
      <c r="X70" s="844"/>
      <c r="Y70" s="844"/>
      <c r="Z70" s="232"/>
      <c r="AA70" s="844"/>
      <c r="AB70" s="844"/>
      <c r="AC70" s="844"/>
      <c r="AD70" s="844"/>
      <c r="AE70" s="844"/>
      <c r="AF70" s="844"/>
      <c r="AG70" s="232"/>
      <c r="AH70" s="232"/>
      <c r="AI70" s="232"/>
      <c r="AJ70" s="755" t="s">
        <v>22253</v>
      </c>
      <c r="AK70" s="755" t="s">
        <v>22254</v>
      </c>
      <c r="AL70" s="755"/>
      <c r="AM70" s="755"/>
      <c r="AN70" s="755"/>
      <c r="AO70" s="755"/>
      <c r="AP70" s="232"/>
      <c r="AQ70" s="232"/>
      <c r="AR70" s="232"/>
      <c r="AS70" s="232"/>
      <c r="AT70" s="232"/>
      <c r="AU70" s="232"/>
      <c r="AV70" s="232"/>
      <c r="AW70" s="232"/>
      <c r="AX70" s="232"/>
      <c r="AY70" s="232"/>
      <c r="AZ70" s="232"/>
      <c r="BA70" s="232"/>
      <c r="BB70" s="232"/>
      <c r="BC70" s="232"/>
      <c r="BD70" s="232"/>
      <c r="BE70" s="834" t="s">
        <v>36606</v>
      </c>
      <c r="BF70" s="834"/>
      <c r="BG70" s="834"/>
      <c r="BH70" s="834"/>
      <c r="BI70" s="834"/>
      <c r="BJ70" s="834"/>
      <c r="BK70" s="834"/>
      <c r="BL70" s="834"/>
      <c r="BM70" s="834"/>
      <c r="BN70" s="834"/>
      <c r="BO70" s="834"/>
      <c r="BP70" s="834"/>
      <c r="BQ70" s="834"/>
      <c r="BR70" s="834"/>
      <c r="BS70" s="834"/>
      <c r="BT70" s="834"/>
      <c r="BU70" s="834"/>
      <c r="BV70" s="834"/>
      <c r="BW70" s="834"/>
      <c r="BX70" s="237"/>
      <c r="BY70" s="232"/>
      <c r="BZ70" s="232"/>
      <c r="CA70" s="232"/>
      <c r="CB70" s="232"/>
      <c r="CC70" s="232"/>
      <c r="CD70" s="232"/>
      <c r="CE70" s="232"/>
      <c r="CF70" s="232"/>
      <c r="CG70" s="230"/>
      <c r="CH70" s="230"/>
      <c r="CI70" s="230"/>
      <c r="CJ70" s="230"/>
      <c r="CK70" s="230"/>
      <c r="CL70" s="230"/>
      <c r="CM70" s="230"/>
      <c r="CN70" s="230"/>
      <c r="CO70" s="230"/>
      <c r="CP70" s="230"/>
      <c r="CQ70" s="226"/>
      <c r="CR70" s="226"/>
      <c r="CS70" s="238"/>
      <c r="CT70" s="239"/>
      <c r="CU70" s="226"/>
      <c r="CV70" s="226"/>
      <c r="CW70" s="226"/>
      <c r="CX70" s="226"/>
      <c r="CY70" s="226"/>
      <c r="CZ70" s="226"/>
      <c r="DA70" s="226"/>
      <c r="DB70" s="226"/>
      <c r="DC70" s="226"/>
      <c r="DD70" s="226"/>
      <c r="DE70" s="226"/>
      <c r="DF70" s="226"/>
      <c r="DG70" s="226"/>
    </row>
    <row r="71" spans="1:135" s="227" customFormat="1" ht="87.75" hidden="1" customHeight="1">
      <c r="A71" s="235"/>
      <c r="B71" s="756"/>
      <c r="C71" s="756"/>
      <c r="D71" s="763"/>
      <c r="E71" s="756"/>
      <c r="F71" s="790"/>
      <c r="G71" s="790"/>
      <c r="H71" s="230"/>
      <c r="I71" s="230"/>
      <c r="J71" s="762"/>
      <c r="K71" s="762"/>
      <c r="L71" s="762"/>
      <c r="M71" s="762"/>
      <c r="N71" s="762"/>
      <c r="O71" s="762"/>
      <c r="P71" s="833"/>
      <c r="Q71" s="833"/>
      <c r="R71" s="833"/>
      <c r="S71" s="833"/>
      <c r="T71" s="833"/>
      <c r="U71" s="833"/>
      <c r="V71" s="814"/>
      <c r="W71" s="814"/>
      <c r="X71" s="844"/>
      <c r="Y71" s="844"/>
      <c r="Z71" s="240"/>
      <c r="AA71" s="844"/>
      <c r="AB71" s="844"/>
      <c r="AC71" s="844"/>
      <c r="AD71" s="844"/>
      <c r="AE71" s="844"/>
      <c r="AF71" s="844"/>
      <c r="AG71" s="241"/>
      <c r="AH71" s="241"/>
      <c r="AI71" s="230"/>
      <c r="AJ71" s="755"/>
      <c r="AK71" s="755"/>
      <c r="AL71" s="755"/>
      <c r="AM71" s="755"/>
      <c r="AN71" s="755"/>
      <c r="AO71" s="755"/>
      <c r="AP71" s="230"/>
      <c r="AQ71" s="230"/>
      <c r="AR71" s="230"/>
      <c r="AS71" s="230"/>
      <c r="AT71" s="230"/>
      <c r="AU71" s="791"/>
      <c r="AV71" s="791"/>
      <c r="AW71" s="791"/>
      <c r="AX71" s="791"/>
      <c r="AY71" s="791"/>
      <c r="AZ71" s="791"/>
      <c r="BA71" s="230" t="s">
        <v>22255</v>
      </c>
      <c r="BB71" s="230"/>
      <c r="BC71" s="230"/>
      <c r="BD71" s="230"/>
      <c r="BE71" s="834" t="s">
        <v>15186</v>
      </c>
      <c r="BF71" s="834"/>
      <c r="BG71" s="834"/>
      <c r="BH71" s="834"/>
      <c r="BI71" s="834"/>
      <c r="BJ71" s="834"/>
      <c r="BK71" s="834"/>
      <c r="BL71" s="834"/>
      <c r="BM71" s="834"/>
      <c r="BN71" s="834"/>
      <c r="BO71" s="834"/>
      <c r="BP71" s="834"/>
      <c r="BQ71" s="834"/>
      <c r="BR71" s="834"/>
      <c r="BS71" s="834"/>
      <c r="BT71" s="834"/>
      <c r="BU71" s="834"/>
      <c r="BV71" s="834"/>
      <c r="BW71" s="834"/>
      <c r="BX71" s="230"/>
      <c r="BY71" s="230"/>
      <c r="BZ71" s="230"/>
      <c r="CA71" s="230"/>
      <c r="CB71" s="230"/>
      <c r="CC71" s="230"/>
      <c r="CD71" s="230"/>
      <c r="CE71" s="230"/>
      <c r="CF71" s="230"/>
      <c r="CG71" s="230"/>
      <c r="CH71" s="230"/>
      <c r="CI71" s="230"/>
      <c r="CJ71" s="230"/>
      <c r="CK71" s="230"/>
      <c r="CL71" s="791"/>
      <c r="CM71" s="791"/>
      <c r="CN71" s="791"/>
      <c r="CO71" s="791"/>
      <c r="CP71" s="791"/>
      <c r="CQ71" s="226"/>
      <c r="CR71" s="226"/>
      <c r="CS71" s="238"/>
      <c r="CT71" s="239"/>
      <c r="CU71" s="226"/>
      <c r="CV71" s="226"/>
      <c r="CW71" s="226"/>
      <c r="CX71" s="226"/>
      <c r="CY71" s="226"/>
      <c r="CZ71" s="226"/>
      <c r="DA71" s="226"/>
      <c r="DB71" s="226"/>
      <c r="DC71" s="226"/>
      <c r="DD71" s="226"/>
      <c r="DE71" s="226"/>
      <c r="DF71" s="226"/>
      <c r="DG71" s="226"/>
    </row>
    <row r="72" spans="1:135" s="227" customFormat="1" ht="75.75" hidden="1" customHeight="1">
      <c r="A72" s="234"/>
      <c r="B72" s="756"/>
      <c r="C72" s="756"/>
      <c r="D72" s="763"/>
      <c r="E72" s="756"/>
      <c r="F72" s="790"/>
      <c r="G72" s="790"/>
      <c r="H72" s="236"/>
      <c r="I72" s="236"/>
      <c r="J72" s="796"/>
      <c r="K72" s="796"/>
      <c r="L72" s="796"/>
      <c r="M72" s="796"/>
      <c r="N72" s="796"/>
      <c r="O72" s="796"/>
      <c r="P72" s="796"/>
      <c r="Q72" s="796"/>
      <c r="R72" s="796"/>
      <c r="S72" s="796"/>
      <c r="T72" s="796"/>
      <c r="U72" s="796"/>
      <c r="V72" s="807"/>
      <c r="W72" s="807"/>
      <c r="X72" s="807"/>
      <c r="Y72" s="807"/>
      <c r="Z72" s="230"/>
      <c r="AA72" s="798"/>
      <c r="AB72" s="798"/>
      <c r="AC72" s="798"/>
      <c r="AD72" s="798"/>
      <c r="AE72" s="798"/>
      <c r="AF72" s="798"/>
      <c r="AG72" s="230"/>
      <c r="AH72" s="230"/>
      <c r="AI72" s="230"/>
      <c r="AJ72" s="242">
        <f>VALUE(MID($AO$67,1,1))</f>
        <v>0</v>
      </c>
      <c r="AK72" s="808">
        <f>VALUE(MID($AO$67,2,1))*2</f>
        <v>0</v>
      </c>
      <c r="AL72" s="808"/>
      <c r="AM72" s="808"/>
      <c r="AN72" s="808"/>
      <c r="AO72" s="243">
        <f>IF(AK72&gt;9,VALUE(MID(TEXT(AK72,"#"),1,1))+VALUE(MID(TEXT(AK72,"#"),2,1)),+AK72)</f>
        <v>0</v>
      </c>
      <c r="AP72" s="230"/>
      <c r="AQ72" s="230"/>
      <c r="AR72" s="230"/>
      <c r="AS72" s="230"/>
      <c r="AT72" s="230"/>
      <c r="AU72" s="230"/>
      <c r="AV72" s="230"/>
      <c r="AW72" s="230"/>
      <c r="AX72" s="230"/>
      <c r="AY72" s="230"/>
      <c r="AZ72" s="230"/>
      <c r="BA72" s="230"/>
      <c r="BB72" s="230"/>
      <c r="BC72" s="230"/>
      <c r="BD72" s="230"/>
      <c r="BE72" s="834" t="s">
        <v>23967</v>
      </c>
      <c r="BF72" s="834"/>
      <c r="BG72" s="834"/>
      <c r="BH72" s="834"/>
      <c r="BI72" s="834"/>
      <c r="BJ72" s="834"/>
      <c r="BK72" s="834"/>
      <c r="BL72" s="834"/>
      <c r="BM72" s="834"/>
      <c r="BN72" s="834"/>
      <c r="BO72" s="834"/>
      <c r="BP72" s="834"/>
      <c r="BQ72" s="834"/>
      <c r="BR72" s="834"/>
      <c r="BS72" s="834"/>
      <c r="BT72" s="834"/>
      <c r="BU72" s="834"/>
      <c r="BV72" s="834"/>
      <c r="BW72" s="834"/>
      <c r="BX72" s="230"/>
      <c r="BY72" s="230"/>
      <c r="BZ72" s="230"/>
      <c r="CA72" s="230"/>
      <c r="CB72" s="230"/>
      <c r="CC72" s="230"/>
      <c r="CD72" s="230"/>
      <c r="CE72" s="230"/>
      <c r="CF72" s="230"/>
      <c r="CG72" s="230"/>
      <c r="CH72" s="230"/>
      <c r="CI72" s="230"/>
      <c r="CJ72" s="230"/>
      <c r="CK72" s="230"/>
      <c r="CL72" s="230"/>
      <c r="CM72" s="230"/>
      <c r="CN72" s="230"/>
      <c r="CO72" s="230"/>
      <c r="CP72" s="230"/>
      <c r="CQ72" s="226"/>
      <c r="CR72" s="226"/>
      <c r="CS72" s="238"/>
      <c r="CT72" s="239"/>
      <c r="CU72" s="226"/>
      <c r="CV72" s="226"/>
      <c r="CW72" s="226"/>
      <c r="CX72" s="226"/>
      <c r="CY72" s="226"/>
      <c r="CZ72" s="226"/>
      <c r="DA72" s="226"/>
      <c r="DB72" s="226"/>
      <c r="DC72" s="226"/>
      <c r="DD72" s="226"/>
      <c r="DE72" s="226"/>
      <c r="DF72" s="226"/>
      <c r="DG72" s="226"/>
    </row>
    <row r="73" spans="1:135" s="227" customFormat="1" ht="75.75" hidden="1" customHeight="1">
      <c r="A73" s="235"/>
      <c r="B73" s="756"/>
      <c r="C73" s="756"/>
      <c r="D73" s="763"/>
      <c r="E73" s="756"/>
      <c r="F73" s="790"/>
      <c r="G73" s="790"/>
      <c r="H73" s="236"/>
      <c r="I73" s="236"/>
      <c r="J73" s="790"/>
      <c r="K73" s="790"/>
      <c r="L73" s="790"/>
      <c r="M73" s="790"/>
      <c r="N73" s="790"/>
      <c r="O73" s="790"/>
      <c r="P73" s="795"/>
      <c r="Q73" s="795"/>
      <c r="R73" s="795"/>
      <c r="S73" s="795"/>
      <c r="T73" s="795"/>
      <c r="U73" s="795"/>
      <c r="V73" s="792"/>
      <c r="W73" s="792"/>
      <c r="X73" s="792"/>
      <c r="Y73" s="792"/>
      <c r="Z73" s="230"/>
      <c r="AA73" s="797"/>
      <c r="AB73" s="797"/>
      <c r="AC73" s="797"/>
      <c r="AD73" s="797"/>
      <c r="AE73" s="797"/>
      <c r="AF73" s="797"/>
      <c r="AG73" s="230"/>
      <c r="AH73" s="240"/>
      <c r="AI73" s="230"/>
      <c r="AJ73" s="242">
        <f>VALUE(MID($AO$67,3,1))</f>
        <v>0</v>
      </c>
      <c r="AK73" s="808">
        <f>VALUE(MID($AO$67,4,1))*2</f>
        <v>0</v>
      </c>
      <c r="AL73" s="808"/>
      <c r="AM73" s="808"/>
      <c r="AN73" s="808"/>
      <c r="AO73" s="243">
        <f>IF(AK73&gt;9,VALUE(MID(TEXT(AK73,"#"),1,1))+VALUE(MID(TEXT(AK73,"#"),2,1)),+AK73)</f>
        <v>0</v>
      </c>
      <c r="AP73" s="240"/>
      <c r="AQ73" s="240"/>
      <c r="AR73" s="240"/>
      <c r="AS73" s="240"/>
      <c r="AT73" s="240"/>
      <c r="AU73" s="240"/>
      <c r="AV73" s="240"/>
      <c r="AW73" s="240"/>
      <c r="AX73" s="240"/>
      <c r="AY73" s="240"/>
      <c r="AZ73" s="240"/>
      <c r="BA73" s="240"/>
      <c r="BB73" s="240"/>
      <c r="BC73" s="240"/>
      <c r="BD73" s="230"/>
      <c r="BE73" s="834" t="s">
        <v>15187</v>
      </c>
      <c r="BF73" s="834"/>
      <c r="BG73" s="834"/>
      <c r="BH73" s="834"/>
      <c r="BI73" s="834"/>
      <c r="BJ73" s="834"/>
      <c r="BK73" s="834"/>
      <c r="BL73" s="834"/>
      <c r="BM73" s="834"/>
      <c r="BN73" s="834"/>
      <c r="BO73" s="834"/>
      <c r="BP73" s="834"/>
      <c r="BQ73" s="834"/>
      <c r="BR73" s="834"/>
      <c r="BS73" s="834"/>
      <c r="BT73" s="834"/>
      <c r="BU73" s="834"/>
      <c r="BV73" s="834"/>
      <c r="BW73" s="834"/>
      <c r="BX73" s="240"/>
      <c r="BY73" s="240"/>
      <c r="BZ73" s="240"/>
      <c r="CA73" s="240"/>
      <c r="CB73" s="240"/>
      <c r="CC73" s="240"/>
      <c r="CD73" s="240"/>
      <c r="CE73" s="240"/>
      <c r="CF73" s="240"/>
      <c r="CG73" s="240"/>
      <c r="CH73" s="240"/>
      <c r="CI73" s="240"/>
      <c r="CJ73" s="240"/>
      <c r="CK73" s="240"/>
      <c r="CL73" s="240"/>
      <c r="CM73" s="240"/>
      <c r="CN73" s="240"/>
      <c r="CO73" s="240"/>
      <c r="CP73" s="240"/>
      <c r="CS73" s="244"/>
      <c r="CT73" s="245"/>
    </row>
    <row r="74" spans="1:135" s="227" customFormat="1" ht="75.75" hidden="1" customHeight="1">
      <c r="A74" s="234"/>
      <c r="B74" s="756"/>
      <c r="C74" s="756"/>
      <c r="D74" s="763"/>
      <c r="E74" s="756"/>
      <c r="F74" s="790"/>
      <c r="G74" s="790"/>
      <c r="H74" s="236"/>
      <c r="I74" s="236"/>
      <c r="J74" s="796"/>
      <c r="K74" s="796"/>
      <c r="L74" s="796"/>
      <c r="M74" s="796"/>
      <c r="N74" s="796"/>
      <c r="O74" s="796"/>
      <c r="P74" s="796"/>
      <c r="Q74" s="796"/>
      <c r="R74" s="796"/>
      <c r="S74" s="796"/>
      <c r="T74" s="796"/>
      <c r="U74" s="796"/>
      <c r="V74" s="807"/>
      <c r="W74" s="807"/>
      <c r="X74" s="807"/>
      <c r="Y74" s="807"/>
      <c r="Z74" s="230"/>
      <c r="AA74" s="798"/>
      <c r="AB74" s="798"/>
      <c r="AC74" s="798"/>
      <c r="AD74" s="798"/>
      <c r="AE74" s="798"/>
      <c r="AF74" s="798"/>
      <c r="AG74" s="230"/>
      <c r="AH74" s="240"/>
      <c r="AI74" s="230"/>
      <c r="AJ74" s="242">
        <f>VALUE(MID($AO$67,5,1))</f>
        <v>0</v>
      </c>
      <c r="AK74" s="808">
        <f>VALUE(MID($AO$67,6,1))*2</f>
        <v>0</v>
      </c>
      <c r="AL74" s="808"/>
      <c r="AM74" s="808"/>
      <c r="AN74" s="808"/>
      <c r="AO74" s="243">
        <f>IF(AK74&gt;9,VALUE(MID(TEXT(AK74,"#"),1,1))+VALUE(MID(TEXT(AK74,"#"),2,1)),+AK74)</f>
        <v>0</v>
      </c>
      <c r="AP74" s="240"/>
      <c r="AQ74" s="240"/>
      <c r="AR74" s="240"/>
      <c r="AS74" s="240"/>
      <c r="AT74" s="240"/>
      <c r="AU74" s="240"/>
      <c r="AV74" s="240"/>
      <c r="AW74" s="240"/>
      <c r="AX74" s="240"/>
      <c r="AY74" s="240"/>
      <c r="AZ74" s="240"/>
      <c r="BA74" s="240"/>
      <c r="BB74" s="240"/>
      <c r="BC74" s="240"/>
      <c r="BD74" s="240"/>
      <c r="BE74" s="246"/>
      <c r="BF74" s="246"/>
      <c r="BG74" s="246"/>
      <c r="BH74" s="246"/>
      <c r="BI74" s="246"/>
      <c r="BJ74" s="246"/>
      <c r="BK74" s="246"/>
      <c r="BL74" s="246"/>
      <c r="BM74" s="246"/>
      <c r="BN74" s="246"/>
      <c r="BO74" s="246"/>
      <c r="BP74" s="246"/>
      <c r="BQ74" s="246"/>
      <c r="BR74" s="246"/>
      <c r="BS74" s="246"/>
      <c r="BT74" s="246"/>
      <c r="BU74" s="246"/>
      <c r="BV74" s="246"/>
      <c r="BW74" s="246"/>
      <c r="BX74" s="240"/>
      <c r="BY74" s="240"/>
      <c r="BZ74" s="240"/>
      <c r="CA74" s="240"/>
      <c r="CB74" s="240"/>
      <c r="CC74" s="240"/>
      <c r="CD74" s="240"/>
      <c r="CE74" s="240"/>
      <c r="CF74" s="240"/>
      <c r="CG74" s="240"/>
      <c r="CH74" s="240"/>
      <c r="CI74" s="240"/>
      <c r="CJ74" s="240"/>
      <c r="CK74" s="240"/>
      <c r="CL74" s="240"/>
      <c r="CM74" s="240"/>
      <c r="CN74" s="240"/>
      <c r="CO74" s="240"/>
      <c r="CP74" s="240"/>
      <c r="CS74" s="244"/>
      <c r="CT74" s="245"/>
    </row>
    <row r="75" spans="1:135" s="227" customFormat="1" ht="75.75" hidden="1" customHeight="1">
      <c r="A75" s="235"/>
      <c r="B75" s="756"/>
      <c r="C75" s="756"/>
      <c r="D75" s="763"/>
      <c r="E75" s="756"/>
      <c r="F75" s="790"/>
      <c r="G75" s="790"/>
      <c r="H75" s="236"/>
      <c r="I75" s="236"/>
      <c r="J75" s="795"/>
      <c r="K75" s="795"/>
      <c r="L75" s="795"/>
      <c r="M75" s="795"/>
      <c r="N75" s="795"/>
      <c r="O75" s="795"/>
      <c r="P75" s="795"/>
      <c r="Q75" s="795"/>
      <c r="R75" s="795"/>
      <c r="S75" s="795"/>
      <c r="T75" s="795"/>
      <c r="U75" s="795"/>
      <c r="V75" s="792"/>
      <c r="W75" s="792"/>
      <c r="X75" s="792"/>
      <c r="Y75" s="792"/>
      <c r="Z75" s="230"/>
      <c r="AA75" s="797"/>
      <c r="AB75" s="797"/>
      <c r="AC75" s="797"/>
      <c r="AD75" s="797"/>
      <c r="AE75" s="797"/>
      <c r="AF75" s="797"/>
      <c r="AG75" s="230"/>
      <c r="AH75" s="240"/>
      <c r="AI75" s="230"/>
      <c r="AJ75" s="242">
        <f>VALUE(MID($AO$67,7,1))</f>
        <v>0</v>
      </c>
      <c r="AK75" s="808">
        <f>VALUE(MID($AO$67,8,1))*2</f>
        <v>0</v>
      </c>
      <c r="AL75" s="808"/>
      <c r="AM75" s="808"/>
      <c r="AN75" s="808"/>
      <c r="AO75" s="243">
        <f>IF(AK75&gt;9,VALUE(MID(TEXT(AK75,"#"),1,1))+VALUE(MID(TEXT(AK75,"#"),2,1)),+AK75)</f>
        <v>0</v>
      </c>
      <c r="AP75" s="240"/>
      <c r="AQ75" s="240"/>
      <c r="AR75" s="240"/>
      <c r="AS75" s="240"/>
      <c r="AT75" s="240"/>
      <c r="AU75" s="240"/>
      <c r="AV75" s="240"/>
      <c r="AW75" s="240"/>
      <c r="AX75" s="240"/>
      <c r="AY75" s="240"/>
      <c r="AZ75" s="240"/>
      <c r="BA75" s="240"/>
      <c r="BB75" s="240"/>
      <c r="BC75" s="240"/>
      <c r="BD75" s="240"/>
      <c r="BE75" s="246"/>
      <c r="BF75" s="246"/>
      <c r="BG75" s="246"/>
      <c r="BH75" s="246"/>
      <c r="BI75" s="246"/>
      <c r="BJ75" s="246"/>
      <c r="BK75" s="246"/>
      <c r="BL75" s="246"/>
      <c r="BM75" s="246"/>
      <c r="BN75" s="246"/>
      <c r="BO75" s="246"/>
      <c r="BP75" s="246"/>
      <c r="BQ75" s="246"/>
      <c r="BR75" s="246"/>
      <c r="BS75" s="246"/>
      <c r="BT75" s="246"/>
      <c r="BU75" s="246"/>
      <c r="BV75" s="246"/>
      <c r="BW75" s="246"/>
      <c r="BX75" s="240"/>
      <c r="BY75" s="240"/>
      <c r="BZ75" s="240"/>
      <c r="CA75" s="240"/>
      <c r="CB75" s="240"/>
      <c r="CC75" s="240"/>
      <c r="CD75" s="240"/>
      <c r="CE75" s="240"/>
      <c r="CF75" s="240"/>
      <c r="CG75" s="240"/>
      <c r="CH75" s="240"/>
      <c r="CI75" s="240"/>
      <c r="CJ75" s="240"/>
      <c r="CK75" s="240"/>
      <c r="CL75" s="240"/>
      <c r="CM75" s="240"/>
      <c r="CN75" s="240"/>
      <c r="CO75" s="240"/>
      <c r="CP75" s="240"/>
      <c r="CS75" s="244"/>
      <c r="CT75" s="245"/>
    </row>
    <row r="76" spans="1:135" s="227" customFormat="1" ht="75.75" hidden="1" customHeight="1">
      <c r="A76" s="234"/>
      <c r="B76" s="756"/>
      <c r="C76" s="756"/>
      <c r="D76" s="763"/>
      <c r="E76" s="756"/>
      <c r="F76" s="790"/>
      <c r="G76" s="790"/>
      <c r="H76" s="236"/>
      <c r="I76" s="236"/>
      <c r="J76" s="796"/>
      <c r="K76" s="796"/>
      <c r="L76" s="796"/>
      <c r="M76" s="796"/>
      <c r="N76" s="796"/>
      <c r="O76" s="796"/>
      <c r="P76" s="796"/>
      <c r="Q76" s="796"/>
      <c r="R76" s="796"/>
      <c r="S76" s="796"/>
      <c r="T76" s="796"/>
      <c r="U76" s="796"/>
      <c r="V76" s="807"/>
      <c r="W76" s="807"/>
      <c r="X76" s="807"/>
      <c r="Y76" s="807"/>
      <c r="Z76" s="230"/>
      <c r="AA76" s="798"/>
      <c r="AB76" s="798"/>
      <c r="AC76" s="798"/>
      <c r="AD76" s="798"/>
      <c r="AE76" s="798"/>
      <c r="AF76" s="798"/>
      <c r="AG76" s="230"/>
      <c r="AH76" s="240"/>
      <c r="AI76" s="230"/>
      <c r="AJ76" s="242">
        <f>VALUE(MID($AO$67,9,1))</f>
        <v>0</v>
      </c>
      <c r="AK76" s="808">
        <f>VALUE(MID($AO$67,10,1))*2</f>
        <v>0</v>
      </c>
      <c r="AL76" s="808"/>
      <c r="AM76" s="808"/>
      <c r="AN76" s="808"/>
      <c r="AO76" s="243">
        <f>IF(AK76&gt;9,VALUE(MID(TEXT(AK76,"#"),1,1))+VALUE(MID(TEXT(AK76,"#"),2,1)),+AK76)</f>
        <v>0</v>
      </c>
      <c r="AP76" s="240"/>
      <c r="AQ76" s="240"/>
      <c r="AR76" s="240"/>
      <c r="AS76" s="240"/>
      <c r="AT76" s="240"/>
      <c r="AU76" s="240"/>
      <c r="AV76" s="240"/>
      <c r="AW76" s="240"/>
      <c r="AX76" s="240"/>
      <c r="AY76" s="240"/>
      <c r="AZ76" s="240"/>
      <c r="BA76" s="240"/>
      <c r="BB76" s="240"/>
      <c r="BC76" s="240"/>
      <c r="BD76" s="240"/>
      <c r="BE76" s="240"/>
      <c r="BF76" s="240"/>
      <c r="BG76" s="240"/>
      <c r="BH76" s="240"/>
      <c r="BI76" s="240"/>
      <c r="BJ76" s="240"/>
      <c r="BK76" s="240"/>
      <c r="BL76" s="240"/>
      <c r="BM76" s="240"/>
      <c r="BN76" s="240"/>
      <c r="BO76" s="240"/>
      <c r="BP76" s="240"/>
      <c r="BQ76" s="240"/>
      <c r="BR76" s="240"/>
      <c r="BS76" s="240"/>
      <c r="BT76" s="240"/>
      <c r="BU76" s="240"/>
      <c r="BV76" s="240"/>
      <c r="BW76" s="240"/>
      <c r="BX76" s="240"/>
      <c r="BY76" s="240"/>
      <c r="BZ76" s="240"/>
      <c r="CA76" s="240"/>
      <c r="CB76" s="240"/>
      <c r="CC76" s="240"/>
      <c r="CD76" s="240"/>
      <c r="CE76" s="240"/>
      <c r="CF76" s="240"/>
      <c r="CG76" s="240"/>
      <c r="CH76" s="240"/>
      <c r="CI76" s="240"/>
      <c r="CJ76" s="240"/>
      <c r="CK76" s="240"/>
      <c r="CL76" s="240"/>
      <c r="CM76" s="240"/>
      <c r="CN76" s="240"/>
      <c r="CO76" s="240"/>
      <c r="CP76" s="240"/>
      <c r="CS76" s="244"/>
      <c r="CT76" s="245"/>
    </row>
    <row r="77" spans="1:135" s="227" customFormat="1" ht="75.75" hidden="1" customHeight="1">
      <c r="A77" s="235"/>
      <c r="B77" s="756"/>
      <c r="C77" s="756"/>
      <c r="D77" s="763"/>
      <c r="E77" s="756"/>
      <c r="F77" s="790"/>
      <c r="G77" s="790"/>
      <c r="H77" s="236"/>
      <c r="I77" s="236"/>
      <c r="J77" s="790"/>
      <c r="K77" s="790"/>
      <c r="L77" s="790"/>
      <c r="M77" s="790"/>
      <c r="N77" s="790"/>
      <c r="O77" s="790"/>
      <c r="P77" s="795"/>
      <c r="Q77" s="795"/>
      <c r="R77" s="795"/>
      <c r="S77" s="795"/>
      <c r="T77" s="795"/>
      <c r="U77" s="795"/>
      <c r="V77" s="792"/>
      <c r="W77" s="792"/>
      <c r="X77" s="803" t="s">
        <v>3325</v>
      </c>
      <c r="Y77" s="804"/>
      <c r="Z77" s="804"/>
      <c r="AA77" s="804"/>
      <c r="AB77" s="804"/>
      <c r="AC77" s="804"/>
      <c r="AD77" s="804"/>
      <c r="AE77" s="804"/>
      <c r="AF77" s="804"/>
      <c r="AG77" s="804"/>
      <c r="AH77" s="804"/>
      <c r="AI77" s="804"/>
      <c r="AJ77" s="242">
        <f>SUM(AJ72:AJ76)</f>
        <v>0</v>
      </c>
      <c r="AK77" s="822"/>
      <c r="AL77" s="822"/>
      <c r="AM77" s="822"/>
      <c r="AN77" s="822"/>
      <c r="AO77" s="243">
        <f>SUM(AO72:AO76)</f>
        <v>0</v>
      </c>
      <c r="AP77" s="240"/>
      <c r="AQ77" s="240"/>
      <c r="AR77" s="240"/>
      <c r="AS77" s="240"/>
      <c r="AT77" s="240"/>
      <c r="AU77" s="240"/>
      <c r="AV77" s="240"/>
      <c r="AW77" s="240"/>
      <c r="AX77" s="240"/>
      <c r="AY77" s="240"/>
      <c r="AZ77" s="240"/>
      <c r="BA77" s="240"/>
      <c r="BB77" s="240"/>
      <c r="BC77" s="240"/>
      <c r="BD77" s="240"/>
      <c r="BE77" s="240"/>
      <c r="BF77" s="240"/>
      <c r="BG77" s="240"/>
      <c r="BH77" s="240"/>
      <c r="BI77" s="240"/>
      <c r="BJ77" s="240"/>
      <c r="BK77" s="240"/>
      <c r="BL77" s="240"/>
      <c r="BM77" s="240"/>
      <c r="BN77" s="240"/>
      <c r="BO77" s="240"/>
      <c r="BP77" s="240"/>
      <c r="BQ77" s="240"/>
      <c r="BR77" s="240"/>
      <c r="BS77" s="240"/>
      <c r="BT77" s="240"/>
      <c r="BU77" s="240"/>
      <c r="BV77" s="240"/>
      <c r="BW77" s="240"/>
      <c r="BX77" s="240"/>
      <c r="BY77" s="240"/>
      <c r="BZ77" s="240"/>
      <c r="CA77" s="240"/>
      <c r="CB77" s="240"/>
      <c r="CC77" s="240"/>
      <c r="CD77" s="240"/>
      <c r="CE77" s="240"/>
      <c r="CF77" s="240"/>
      <c r="CG77" s="240"/>
      <c r="CH77" s="240"/>
      <c r="CI77" s="240"/>
      <c r="CJ77" s="240"/>
      <c r="CK77" s="240"/>
      <c r="CL77" s="240"/>
      <c r="CM77" s="240"/>
      <c r="CN77" s="240"/>
      <c r="CO77" s="240"/>
      <c r="CP77" s="240"/>
      <c r="CS77" s="244"/>
      <c r="CT77" s="245"/>
    </row>
    <row r="78" spans="1:135" s="227" customFormat="1" ht="75.75" hidden="1" customHeight="1">
      <c r="A78" s="234"/>
      <c r="B78" s="756"/>
      <c r="C78" s="756"/>
      <c r="D78" s="763"/>
      <c r="E78" s="756"/>
      <c r="F78" s="790"/>
      <c r="G78" s="790"/>
      <c r="H78" s="236"/>
      <c r="I78" s="236"/>
      <c r="J78" s="796"/>
      <c r="K78" s="796"/>
      <c r="L78" s="796"/>
      <c r="M78" s="796"/>
      <c r="N78" s="796"/>
      <c r="O78" s="796"/>
      <c r="P78" s="796"/>
      <c r="Q78" s="796"/>
      <c r="R78" s="796"/>
      <c r="S78" s="796"/>
      <c r="T78" s="796"/>
      <c r="U78" s="796"/>
      <c r="V78" s="807"/>
      <c r="W78" s="807"/>
      <c r="X78" s="827" t="s">
        <v>32320</v>
      </c>
      <c r="Y78" s="828"/>
      <c r="Z78" s="828"/>
      <c r="AA78" s="828"/>
      <c r="AB78" s="828"/>
      <c r="AC78" s="828"/>
      <c r="AD78" s="828"/>
      <c r="AE78" s="828"/>
      <c r="AF78" s="828"/>
      <c r="AG78" s="828"/>
      <c r="AH78" s="828"/>
      <c r="AI78" s="828"/>
      <c r="AJ78" s="247">
        <f>+AJ77+AO77</f>
        <v>0</v>
      </c>
      <c r="AK78" s="823">
        <f>IF(AJ78&gt;9,VALUE(MID(TEXT(AJ78,"##"),2,1)),AJ78)</f>
        <v>0</v>
      </c>
      <c r="AL78" s="824"/>
      <c r="AM78" s="824"/>
      <c r="AN78" s="824"/>
      <c r="AO78" s="824"/>
      <c r="AP78" s="240"/>
      <c r="AQ78" s="240"/>
      <c r="AR78" s="240"/>
      <c r="AS78" s="240"/>
      <c r="AT78" s="240"/>
      <c r="AU78" s="240"/>
      <c r="AV78" s="240"/>
      <c r="AW78" s="240"/>
      <c r="AX78" s="240"/>
      <c r="AY78" s="240"/>
      <c r="AZ78" s="240"/>
      <c r="BA78" s="240"/>
      <c r="BB78" s="240"/>
      <c r="BC78" s="240"/>
      <c r="BD78" s="240"/>
      <c r="BE78" s="240"/>
      <c r="BF78" s="240"/>
      <c r="BG78" s="240"/>
      <c r="BH78" s="240"/>
      <c r="BI78" s="240"/>
      <c r="BJ78" s="240"/>
      <c r="BK78" s="240"/>
      <c r="BL78" s="240"/>
      <c r="BM78" s="240"/>
      <c r="BN78" s="240"/>
      <c r="BO78" s="240"/>
      <c r="BP78" s="240"/>
      <c r="BQ78" s="240"/>
      <c r="BR78" s="240"/>
      <c r="BS78" s="240"/>
      <c r="BT78" s="240"/>
      <c r="BU78" s="240"/>
      <c r="BV78" s="240"/>
      <c r="BW78" s="240"/>
      <c r="BX78" s="240"/>
      <c r="BY78" s="240"/>
      <c r="BZ78" s="240"/>
      <c r="CA78" s="240"/>
      <c r="CB78" s="240"/>
      <c r="CC78" s="240"/>
      <c r="CD78" s="240"/>
      <c r="CE78" s="240"/>
      <c r="CF78" s="240"/>
      <c r="CG78" s="240"/>
      <c r="CH78" s="240"/>
      <c r="CI78" s="240"/>
      <c r="CJ78" s="240"/>
      <c r="CK78" s="240"/>
      <c r="CL78" s="240"/>
      <c r="CM78" s="240"/>
      <c r="CN78" s="240"/>
      <c r="CO78" s="240"/>
      <c r="CP78" s="240"/>
      <c r="CS78" s="244"/>
      <c r="CT78" s="245"/>
    </row>
    <row r="79" spans="1:135" s="227" customFormat="1" ht="75.75" hidden="1" customHeight="1">
      <c r="A79" s="235"/>
      <c r="B79" s="756"/>
      <c r="C79" s="756"/>
      <c r="D79" s="763"/>
      <c r="E79" s="756"/>
      <c r="F79" s="790"/>
      <c r="G79" s="790"/>
      <c r="H79" s="236"/>
      <c r="I79" s="236"/>
      <c r="J79" s="796"/>
      <c r="K79" s="796"/>
      <c r="L79" s="796"/>
      <c r="M79" s="796"/>
      <c r="N79" s="796"/>
      <c r="O79" s="796"/>
      <c r="P79" s="795"/>
      <c r="Q79" s="795"/>
      <c r="R79" s="795"/>
      <c r="S79" s="795"/>
      <c r="T79" s="795"/>
      <c r="U79" s="795"/>
      <c r="V79" s="792"/>
      <c r="W79" s="792"/>
      <c r="X79" s="825" t="s">
        <v>22256</v>
      </c>
      <c r="Y79" s="826"/>
      <c r="Z79" s="826"/>
      <c r="AA79" s="826"/>
      <c r="AB79" s="826"/>
      <c r="AC79" s="826"/>
      <c r="AD79" s="826"/>
      <c r="AE79" s="826"/>
      <c r="AF79" s="826"/>
      <c r="AG79" s="826"/>
      <c r="AH79" s="826"/>
      <c r="AI79" s="826"/>
      <c r="AJ79" s="822">
        <f>IF((10-VALUE(AK78))&lt;10,10-VALUE(AK78),VALUE(MID(TEXT(10-AK78,"##"),2,1)))</f>
        <v>0</v>
      </c>
      <c r="AK79" s="822"/>
      <c r="AL79" s="822"/>
      <c r="AM79" s="822"/>
      <c r="AN79" s="822"/>
      <c r="AO79" s="802" t="str">
        <f>IF(AO67&lt;&gt;"00000000000",IF(AJ79&lt;&gt;VALUE(MID(TEXT($AO$67,"00000000000"),11,1)),"P.Iva errata!",""),"")</f>
        <v/>
      </c>
      <c r="AP79" s="791"/>
      <c r="AQ79" s="791"/>
      <c r="AR79" s="791"/>
      <c r="AS79" s="791"/>
      <c r="AT79" s="791"/>
      <c r="AU79" s="791"/>
      <c r="AV79" s="791"/>
      <c r="AW79" s="791"/>
      <c r="AX79" s="791"/>
      <c r="AY79" s="791"/>
      <c r="AZ79" s="791"/>
      <c r="BA79" s="240"/>
      <c r="BB79" s="240"/>
      <c r="BC79" s="240"/>
      <c r="BD79" s="240"/>
      <c r="BE79" s="240"/>
      <c r="BF79" s="240"/>
      <c r="BG79" s="240"/>
      <c r="BH79" s="240"/>
      <c r="BI79" s="240"/>
      <c r="BJ79" s="240"/>
      <c r="BK79" s="240"/>
      <c r="BL79" s="240"/>
      <c r="BM79" s="240"/>
      <c r="BN79" s="240"/>
      <c r="BO79" s="240"/>
      <c r="BP79" s="240"/>
      <c r="BQ79" s="240"/>
      <c r="BR79" s="240"/>
      <c r="BS79" s="240"/>
      <c r="BT79" s="240"/>
      <c r="BU79" s="240"/>
      <c r="BV79" s="240"/>
      <c r="BW79" s="240"/>
      <c r="BX79" s="240"/>
      <c r="BY79" s="240"/>
      <c r="BZ79" s="240"/>
      <c r="CA79" s="240"/>
      <c r="CB79" s="240"/>
      <c r="CC79" s="240"/>
      <c r="CD79" s="240"/>
      <c r="CE79" s="240"/>
      <c r="CF79" s="240"/>
      <c r="CG79" s="240"/>
      <c r="CH79" s="240"/>
      <c r="CI79" s="240"/>
      <c r="CJ79" s="240"/>
      <c r="CK79" s="240"/>
      <c r="CL79" s="240"/>
      <c r="CM79" s="240"/>
      <c r="CN79" s="240"/>
      <c r="CO79" s="240"/>
      <c r="CP79" s="240"/>
      <c r="CS79" s="244"/>
      <c r="CT79" s="245"/>
    </row>
    <row r="80" spans="1:135" s="227" customFormat="1" ht="75.75" hidden="1" customHeight="1">
      <c r="A80" s="234"/>
      <c r="B80" s="756"/>
      <c r="C80" s="756"/>
      <c r="D80" s="763"/>
      <c r="E80" s="756"/>
      <c r="F80" s="790"/>
      <c r="G80" s="790"/>
      <c r="H80" s="236"/>
      <c r="I80" s="236"/>
      <c r="J80" s="796"/>
      <c r="K80" s="796"/>
      <c r="L80" s="796"/>
      <c r="M80" s="796"/>
      <c r="N80" s="796"/>
      <c r="O80" s="796"/>
      <c r="P80" s="796"/>
      <c r="Q80" s="796"/>
      <c r="R80" s="796"/>
      <c r="S80" s="796"/>
      <c r="T80" s="796"/>
      <c r="U80" s="796"/>
      <c r="V80" s="807"/>
      <c r="W80" s="807"/>
      <c r="X80" s="807"/>
      <c r="Y80" s="807"/>
      <c r="Z80" s="240"/>
      <c r="AA80" s="798"/>
      <c r="AB80" s="798"/>
      <c r="AC80" s="798"/>
      <c r="AD80" s="798"/>
      <c r="AE80" s="798"/>
      <c r="AF80" s="798"/>
      <c r="AG80" s="240"/>
      <c r="AH80" s="240"/>
      <c r="AI80" s="240"/>
      <c r="AJ80" s="240"/>
      <c r="AK80" s="248"/>
      <c r="AL80" s="248"/>
      <c r="AM80" s="248"/>
      <c r="AN80" s="248"/>
      <c r="AO80" s="240"/>
      <c r="AP80" s="240"/>
      <c r="AQ80" s="240"/>
      <c r="AR80" s="240"/>
      <c r="AS80" s="240"/>
      <c r="AT80" s="240"/>
      <c r="AU80" s="240"/>
      <c r="AV80" s="240"/>
      <c r="AW80" s="240"/>
      <c r="AX80" s="240"/>
      <c r="AY80" s="240"/>
      <c r="AZ80" s="240"/>
      <c r="BA80" s="240"/>
      <c r="BB80" s="240"/>
      <c r="BC80" s="240"/>
      <c r="BD80" s="240"/>
      <c r="BE80" s="240"/>
      <c r="BF80" s="240"/>
      <c r="BG80" s="240"/>
      <c r="BH80" s="240"/>
      <c r="BI80" s="240"/>
      <c r="BJ80" s="240"/>
      <c r="BK80" s="240"/>
      <c r="BL80" s="240"/>
      <c r="BM80" s="240"/>
      <c r="BN80" s="240"/>
      <c r="BO80" s="240"/>
      <c r="BP80" s="240"/>
      <c r="BQ80" s="240"/>
      <c r="BR80" s="240"/>
      <c r="BS80" s="240"/>
      <c r="BT80" s="240"/>
      <c r="BU80" s="240"/>
      <c r="BV80" s="240"/>
      <c r="BW80" s="240"/>
      <c r="BX80" s="240"/>
      <c r="BY80" s="240"/>
      <c r="BZ80" s="240"/>
      <c r="CA80" s="240"/>
      <c r="CB80" s="240"/>
      <c r="CC80" s="240"/>
      <c r="CD80" s="240"/>
      <c r="CE80" s="240"/>
      <c r="CF80" s="240"/>
      <c r="CG80" s="240"/>
      <c r="CH80" s="240"/>
      <c r="CI80" s="240"/>
      <c r="CJ80" s="240"/>
      <c r="CK80" s="240"/>
      <c r="CL80" s="240"/>
      <c r="CM80" s="240"/>
      <c r="CN80" s="240"/>
      <c r="CO80" s="240"/>
      <c r="CP80" s="240"/>
      <c r="CS80" s="244"/>
      <c r="CT80" s="245"/>
    </row>
    <row r="81" spans="1:98" s="227" customFormat="1" ht="75.75" hidden="1" customHeight="1">
      <c r="A81" s="235"/>
      <c r="B81" s="756"/>
      <c r="C81" s="756"/>
      <c r="D81" s="763"/>
      <c r="E81" s="756"/>
      <c r="F81" s="790"/>
      <c r="G81" s="790"/>
      <c r="H81" s="236"/>
      <c r="I81" s="236"/>
      <c r="J81" s="796"/>
      <c r="K81" s="796"/>
      <c r="L81" s="796"/>
      <c r="M81" s="796"/>
      <c r="N81" s="796"/>
      <c r="O81" s="796"/>
      <c r="P81" s="795"/>
      <c r="Q81" s="795"/>
      <c r="R81" s="795"/>
      <c r="S81" s="795"/>
      <c r="T81" s="795"/>
      <c r="U81" s="795"/>
      <c r="V81" s="792"/>
      <c r="W81" s="792"/>
      <c r="X81" s="792"/>
      <c r="Y81" s="792"/>
      <c r="Z81" s="240"/>
      <c r="AA81" s="797"/>
      <c r="AB81" s="797"/>
      <c r="AC81" s="797"/>
      <c r="AD81" s="797"/>
      <c r="AE81" s="797"/>
      <c r="AF81" s="797"/>
      <c r="AG81" s="240"/>
      <c r="AH81" s="240"/>
      <c r="AI81" s="240"/>
      <c r="AJ81" s="240"/>
      <c r="AK81" s="248"/>
      <c r="AL81" s="248"/>
      <c r="AM81" s="248"/>
      <c r="AN81" s="248"/>
      <c r="AO81" s="240"/>
      <c r="AP81" s="240"/>
      <c r="AQ81" s="240"/>
      <c r="AR81" s="240"/>
      <c r="AS81" s="240"/>
      <c r="AT81" s="240"/>
      <c r="AU81" s="240"/>
      <c r="AV81" s="240"/>
      <c r="AW81" s="240"/>
      <c r="AX81" s="240"/>
      <c r="AY81" s="240"/>
      <c r="AZ81" s="240"/>
      <c r="BA81" s="240"/>
      <c r="BB81" s="240"/>
      <c r="BC81" s="240"/>
      <c r="BD81" s="240"/>
      <c r="BE81" s="240"/>
      <c r="BF81" s="240"/>
      <c r="BG81" s="240"/>
      <c r="BH81" s="240"/>
      <c r="BI81" s="240"/>
      <c r="BJ81" s="240"/>
      <c r="BK81" s="240"/>
      <c r="BL81" s="240"/>
      <c r="BM81" s="240"/>
      <c r="BN81" s="240"/>
      <c r="BO81" s="240"/>
      <c r="BP81" s="240"/>
      <c r="BQ81" s="240"/>
      <c r="BR81" s="240"/>
      <c r="BS81" s="240"/>
      <c r="BT81" s="240"/>
      <c r="BU81" s="240"/>
      <c r="BV81" s="240"/>
      <c r="BW81" s="240"/>
      <c r="BX81" s="240"/>
      <c r="BY81" s="240"/>
      <c r="BZ81" s="240"/>
      <c r="CA81" s="240"/>
      <c r="CB81" s="240"/>
      <c r="CC81" s="240"/>
      <c r="CD81" s="240"/>
      <c r="CE81" s="240"/>
      <c r="CF81" s="240"/>
      <c r="CG81" s="240"/>
      <c r="CH81" s="240"/>
      <c r="CI81" s="240"/>
      <c r="CJ81" s="240"/>
      <c r="CK81" s="240"/>
      <c r="CL81" s="240"/>
      <c r="CM81" s="240"/>
      <c r="CN81" s="240"/>
      <c r="CO81" s="240"/>
      <c r="CP81" s="240"/>
      <c r="CS81" s="244"/>
      <c r="CT81" s="245"/>
    </row>
    <row r="82" spans="1:98" s="227" customFormat="1" ht="75.75" hidden="1" customHeight="1">
      <c r="A82" s="234"/>
      <c r="B82" s="756"/>
      <c r="C82" s="756"/>
      <c r="D82" s="763"/>
      <c r="E82" s="756"/>
      <c r="F82" s="790"/>
      <c r="G82" s="790"/>
      <c r="H82" s="236"/>
      <c r="I82" s="236"/>
      <c r="J82" s="796"/>
      <c r="K82" s="796"/>
      <c r="L82" s="796"/>
      <c r="M82" s="796"/>
      <c r="N82" s="796"/>
      <c r="O82" s="796"/>
      <c r="P82" s="796"/>
      <c r="Q82" s="796"/>
      <c r="R82" s="796"/>
      <c r="S82" s="796"/>
      <c r="T82" s="796"/>
      <c r="U82" s="796"/>
      <c r="V82" s="807"/>
      <c r="W82" s="807"/>
      <c r="X82" s="807"/>
      <c r="Y82" s="807"/>
      <c r="Z82" s="249"/>
      <c r="AA82" s="798"/>
      <c r="AB82" s="798"/>
      <c r="AC82" s="798"/>
      <c r="AD82" s="798"/>
      <c r="AE82" s="798"/>
      <c r="AF82" s="798"/>
      <c r="AG82" s="249"/>
      <c r="AH82" s="249"/>
      <c r="AI82" s="249"/>
      <c r="AJ82" s="249"/>
      <c r="AK82" s="249"/>
      <c r="AL82" s="249"/>
      <c r="AM82" s="249"/>
      <c r="AN82" s="249"/>
      <c r="AO82" s="249"/>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0"/>
      <c r="CB82" s="240"/>
      <c r="CC82" s="240"/>
      <c r="CD82" s="240"/>
      <c r="CE82" s="240"/>
      <c r="CF82" s="240"/>
      <c r="CG82" s="240"/>
      <c r="CH82" s="240"/>
      <c r="CI82" s="240"/>
      <c r="CJ82" s="240"/>
      <c r="CK82" s="240"/>
      <c r="CL82" s="240"/>
      <c r="CM82" s="240"/>
      <c r="CN82" s="240"/>
      <c r="CO82" s="240"/>
      <c r="CP82" s="240"/>
      <c r="CS82" s="244"/>
      <c r="CT82" s="245"/>
    </row>
    <row r="83" spans="1:98" s="227" customFormat="1" ht="75.75" hidden="1" customHeight="1">
      <c r="A83" s="235"/>
      <c r="B83" s="756"/>
      <c r="C83" s="756"/>
      <c r="D83" s="763"/>
      <c r="E83" s="756"/>
      <c r="F83" s="790"/>
      <c r="G83" s="790"/>
      <c r="H83" s="236"/>
      <c r="I83" s="236"/>
      <c r="J83" s="796"/>
      <c r="K83" s="796"/>
      <c r="L83" s="796"/>
      <c r="M83" s="796"/>
      <c r="N83" s="796"/>
      <c r="O83" s="796"/>
      <c r="P83" s="795"/>
      <c r="Q83" s="795"/>
      <c r="R83" s="795"/>
      <c r="S83" s="795"/>
      <c r="T83" s="795"/>
      <c r="U83" s="795"/>
      <c r="V83" s="792"/>
      <c r="W83" s="792"/>
      <c r="X83" s="799"/>
      <c r="Y83" s="799"/>
      <c r="Z83" s="240"/>
      <c r="AA83" s="797"/>
      <c r="AB83" s="797"/>
      <c r="AC83" s="797"/>
      <c r="AD83" s="797"/>
      <c r="AE83" s="797"/>
      <c r="AF83" s="797"/>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0"/>
      <c r="CB83" s="240"/>
      <c r="CC83" s="240"/>
      <c r="CD83" s="240"/>
      <c r="CE83" s="240"/>
      <c r="CF83" s="240"/>
      <c r="CG83" s="240"/>
      <c r="CH83" s="240"/>
      <c r="CI83" s="240"/>
      <c r="CJ83" s="240"/>
      <c r="CK83" s="240"/>
      <c r="CL83" s="240"/>
      <c r="CM83" s="240"/>
      <c r="CN83" s="240"/>
      <c r="CO83" s="240"/>
      <c r="CP83" s="240"/>
      <c r="CS83" s="244"/>
      <c r="CT83" s="245"/>
    </row>
    <row r="84" spans="1:98" s="227" customFormat="1" ht="75.75" hidden="1" customHeight="1">
      <c r="A84" s="234"/>
      <c r="B84" s="756"/>
      <c r="C84" s="756"/>
      <c r="D84" s="763"/>
      <c r="E84" s="756"/>
      <c r="F84" s="790"/>
      <c r="G84" s="790"/>
      <c r="H84" s="236"/>
      <c r="I84" s="236"/>
      <c r="J84" s="796"/>
      <c r="K84" s="796"/>
      <c r="L84" s="796"/>
      <c r="M84" s="796"/>
      <c r="N84" s="796"/>
      <c r="O84" s="796"/>
      <c r="P84" s="796"/>
      <c r="Q84" s="796"/>
      <c r="R84" s="796"/>
      <c r="S84" s="796"/>
      <c r="T84" s="796"/>
      <c r="U84" s="796"/>
      <c r="V84" s="807"/>
      <c r="W84" s="807"/>
      <c r="X84" s="800"/>
      <c r="Y84" s="800"/>
      <c r="Z84" s="240"/>
      <c r="AA84" s="798"/>
      <c r="AB84" s="798"/>
      <c r="AC84" s="798"/>
      <c r="AD84" s="798"/>
      <c r="AE84" s="798"/>
      <c r="AF84" s="798"/>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0"/>
      <c r="CB84" s="240"/>
      <c r="CC84" s="240"/>
      <c r="CD84" s="240"/>
      <c r="CE84" s="240"/>
      <c r="CF84" s="240"/>
      <c r="CG84" s="240"/>
      <c r="CH84" s="240"/>
      <c r="CI84" s="240"/>
      <c r="CJ84" s="240"/>
      <c r="CK84" s="240"/>
      <c r="CL84" s="240"/>
      <c r="CM84" s="240"/>
      <c r="CN84" s="240"/>
      <c r="CO84" s="240"/>
      <c r="CP84" s="240"/>
      <c r="CS84" s="244"/>
      <c r="CT84" s="245"/>
    </row>
    <row r="85" spans="1:98" s="227" customFormat="1" ht="75.75" hidden="1" customHeight="1">
      <c r="A85" s="235"/>
      <c r="B85" s="756"/>
      <c r="C85" s="756"/>
      <c r="D85" s="763"/>
      <c r="E85" s="756"/>
      <c r="F85" s="790"/>
      <c r="G85" s="790"/>
      <c r="H85" s="236"/>
      <c r="I85" s="236"/>
      <c r="J85" s="796"/>
      <c r="K85" s="796"/>
      <c r="L85" s="796"/>
      <c r="M85" s="796"/>
      <c r="N85" s="796"/>
      <c r="O85" s="796"/>
      <c r="P85" s="795"/>
      <c r="Q85" s="795"/>
      <c r="R85" s="795"/>
      <c r="S85" s="795"/>
      <c r="T85" s="795"/>
      <c r="U85" s="795"/>
      <c r="V85" s="792"/>
      <c r="W85" s="792"/>
      <c r="X85" s="799"/>
      <c r="Y85" s="799"/>
      <c r="Z85" s="240"/>
      <c r="AA85" s="797"/>
      <c r="AB85" s="797"/>
      <c r="AC85" s="797"/>
      <c r="AD85" s="797"/>
      <c r="AE85" s="797"/>
      <c r="AF85" s="797"/>
      <c r="AG85" s="240"/>
      <c r="AH85" s="240"/>
      <c r="AI85" s="240"/>
      <c r="AJ85" s="240"/>
      <c r="AK85" s="240"/>
      <c r="AL85" s="240"/>
      <c r="AM85" s="240"/>
      <c r="AN85" s="240"/>
      <c r="AO85" s="240"/>
      <c r="AP85" s="240"/>
      <c r="AQ85" s="240"/>
      <c r="AR85" s="240"/>
      <c r="AS85" s="240"/>
      <c r="AT85" s="240"/>
      <c r="AU85" s="240"/>
      <c r="AV85" s="240"/>
      <c r="AW85" s="240"/>
      <c r="AX85" s="240"/>
      <c r="AY85" s="240"/>
      <c r="AZ85" s="240"/>
      <c r="BA85" s="240"/>
      <c r="BB85" s="240"/>
      <c r="BC85" s="240"/>
      <c r="BD85" s="240"/>
      <c r="BE85" s="240"/>
      <c r="BF85" s="240"/>
      <c r="BG85" s="240"/>
      <c r="BH85" s="240"/>
      <c r="BI85" s="240"/>
      <c r="BJ85" s="240"/>
      <c r="BK85" s="240"/>
      <c r="BL85" s="240"/>
      <c r="BM85" s="240"/>
      <c r="BN85" s="240"/>
      <c r="BO85" s="240"/>
      <c r="BP85" s="240"/>
      <c r="BQ85" s="240"/>
      <c r="BR85" s="240"/>
      <c r="BS85" s="240"/>
      <c r="BT85" s="240"/>
      <c r="BU85" s="240"/>
      <c r="BV85" s="240"/>
      <c r="BW85" s="240"/>
      <c r="BX85" s="240"/>
      <c r="BY85" s="240"/>
      <c r="BZ85" s="240"/>
      <c r="CA85" s="240"/>
      <c r="CB85" s="240"/>
      <c r="CC85" s="240"/>
      <c r="CD85" s="240"/>
      <c r="CE85" s="240"/>
      <c r="CF85" s="240"/>
      <c r="CG85" s="240"/>
      <c r="CH85" s="240"/>
      <c r="CI85" s="240"/>
      <c r="CJ85" s="240"/>
      <c r="CK85" s="240"/>
      <c r="CL85" s="240"/>
      <c r="CM85" s="240"/>
      <c r="CN85" s="240"/>
      <c r="CO85" s="240"/>
      <c r="CP85" s="240"/>
      <c r="CS85" s="244"/>
      <c r="CT85" s="245"/>
    </row>
    <row r="86" spans="1:98" s="227" customFormat="1" ht="75.75" hidden="1" customHeight="1">
      <c r="A86" s="234"/>
      <c r="B86" s="756"/>
      <c r="C86" s="756"/>
      <c r="D86" s="763"/>
      <c r="E86" s="756"/>
      <c r="F86" s="790"/>
      <c r="G86" s="790"/>
      <c r="H86" s="236"/>
      <c r="I86" s="236"/>
      <c r="J86" s="796"/>
      <c r="K86" s="796"/>
      <c r="L86" s="796"/>
      <c r="M86" s="796"/>
      <c r="N86" s="796"/>
      <c r="O86" s="796"/>
      <c r="P86" s="796"/>
      <c r="Q86" s="796"/>
      <c r="R86" s="796"/>
      <c r="S86" s="796"/>
      <c r="T86" s="796"/>
      <c r="U86" s="796"/>
      <c r="V86" s="807"/>
      <c r="W86" s="807"/>
      <c r="X86" s="800"/>
      <c r="Y86" s="800"/>
      <c r="Z86" s="240"/>
      <c r="AA86" s="798"/>
      <c r="AB86" s="798"/>
      <c r="AC86" s="798"/>
      <c r="AD86" s="798"/>
      <c r="AE86" s="798"/>
      <c r="AF86" s="798"/>
      <c r="AG86" s="806"/>
      <c r="AH86" s="806"/>
      <c r="AI86" s="806"/>
      <c r="AJ86" s="806"/>
      <c r="AK86" s="806"/>
      <c r="AL86" s="806"/>
      <c r="AM86" s="806"/>
      <c r="AN86" s="806"/>
      <c r="AO86" s="240"/>
      <c r="AP86" s="240"/>
      <c r="AQ86" s="240"/>
      <c r="AR86" s="240"/>
      <c r="AS86" s="240"/>
      <c r="AT86" s="240"/>
      <c r="AU86" s="240"/>
      <c r="AV86" s="240"/>
      <c r="AW86" s="240"/>
      <c r="AX86" s="240"/>
      <c r="AY86" s="240"/>
      <c r="AZ86" s="240"/>
      <c r="BA86" s="240"/>
      <c r="BB86" s="240"/>
      <c r="BC86" s="240"/>
      <c r="BD86" s="240"/>
      <c r="BE86" s="240"/>
      <c r="BF86" s="240"/>
      <c r="BG86" s="240"/>
      <c r="BH86" s="240"/>
      <c r="BI86" s="240"/>
      <c r="BJ86" s="240"/>
      <c r="BK86" s="240"/>
      <c r="BL86" s="240"/>
      <c r="BM86" s="240"/>
      <c r="BN86" s="240"/>
      <c r="BO86" s="240"/>
      <c r="BP86" s="240"/>
      <c r="BQ86" s="240"/>
      <c r="BR86" s="240"/>
      <c r="BS86" s="240"/>
      <c r="BT86" s="240"/>
      <c r="BU86" s="240"/>
      <c r="BV86" s="240"/>
      <c r="BW86" s="240"/>
      <c r="BX86" s="240"/>
      <c r="BY86" s="240"/>
      <c r="BZ86" s="240"/>
      <c r="CA86" s="240"/>
      <c r="CB86" s="240"/>
      <c r="CC86" s="240"/>
      <c r="CD86" s="240"/>
      <c r="CE86" s="240"/>
      <c r="CF86" s="240"/>
      <c r="CG86" s="240"/>
      <c r="CH86" s="240"/>
      <c r="CI86" s="240"/>
      <c r="CJ86" s="240"/>
      <c r="CK86" s="240"/>
      <c r="CL86" s="240"/>
      <c r="CM86" s="240"/>
      <c r="CN86" s="240"/>
      <c r="CO86" s="240"/>
      <c r="CP86" s="240"/>
      <c r="CS86" s="244"/>
      <c r="CT86" s="245"/>
    </row>
    <row r="87" spans="1:98" s="227" customFormat="1" ht="75.75" hidden="1" customHeight="1">
      <c r="A87" s="235"/>
      <c r="B87" s="756"/>
      <c r="C87" s="756"/>
      <c r="D87" s="763"/>
      <c r="E87" s="756"/>
      <c r="F87" s="790"/>
      <c r="G87" s="790"/>
      <c r="H87" s="236"/>
      <c r="I87" s="236"/>
      <c r="J87" s="230"/>
      <c r="K87" s="230"/>
      <c r="L87" s="230"/>
      <c r="M87" s="230"/>
      <c r="N87" s="230"/>
      <c r="O87" s="230"/>
      <c r="P87" s="791"/>
      <c r="Q87" s="791"/>
      <c r="R87" s="791"/>
      <c r="S87" s="791"/>
      <c r="T87" s="791"/>
      <c r="U87" s="791"/>
      <c r="V87" s="791"/>
      <c r="W87" s="791"/>
      <c r="X87" s="792"/>
      <c r="Y87" s="792"/>
      <c r="Z87" s="240"/>
      <c r="AA87" s="230"/>
      <c r="AB87" s="230"/>
      <c r="AC87" s="230"/>
      <c r="AD87" s="230"/>
      <c r="AE87" s="763"/>
      <c r="AF87" s="756"/>
      <c r="AG87" s="240"/>
      <c r="AH87" s="240"/>
      <c r="AI87" s="240"/>
      <c r="AJ87" s="240"/>
      <c r="AK87" s="240"/>
      <c r="AL87" s="240"/>
      <c r="AM87" s="240"/>
      <c r="AN87" s="240"/>
      <c r="AO87" s="240"/>
      <c r="AP87" s="240"/>
      <c r="AQ87" s="240"/>
      <c r="AR87" s="240"/>
      <c r="AS87" s="240"/>
      <c r="AT87" s="240"/>
      <c r="AU87" s="240"/>
      <c r="AV87" s="240"/>
      <c r="AW87" s="240"/>
      <c r="AX87" s="240"/>
      <c r="AY87" s="240"/>
      <c r="AZ87" s="240"/>
      <c r="BA87" s="240"/>
      <c r="BB87" s="240"/>
      <c r="BC87" s="240"/>
      <c r="BD87" s="240"/>
      <c r="BE87" s="240"/>
      <c r="BF87" s="240"/>
      <c r="BG87" s="240"/>
      <c r="BH87" s="240"/>
      <c r="BI87" s="240"/>
      <c r="BJ87" s="240"/>
      <c r="BK87" s="240"/>
      <c r="BL87" s="240"/>
      <c r="BM87" s="240"/>
      <c r="BN87" s="240"/>
      <c r="BO87" s="240"/>
      <c r="BP87" s="240"/>
      <c r="BQ87" s="240"/>
      <c r="BR87" s="240"/>
      <c r="BS87" s="240"/>
      <c r="BT87" s="240"/>
      <c r="BU87" s="240"/>
      <c r="BV87" s="240"/>
      <c r="BW87" s="240"/>
      <c r="BX87" s="240"/>
      <c r="BY87" s="240"/>
      <c r="BZ87" s="240"/>
      <c r="CA87" s="240"/>
      <c r="CB87" s="240"/>
      <c r="CC87" s="240"/>
      <c r="CD87" s="240"/>
      <c r="CE87" s="240"/>
      <c r="CF87" s="240"/>
      <c r="CG87" s="240"/>
      <c r="CH87" s="240"/>
      <c r="CI87" s="240"/>
      <c r="CJ87" s="240"/>
      <c r="CK87" s="240"/>
      <c r="CL87" s="240"/>
      <c r="CM87" s="240"/>
      <c r="CN87" s="240"/>
      <c r="CO87" s="240"/>
      <c r="CP87" s="240"/>
      <c r="CS87" s="244"/>
      <c r="CT87" s="245"/>
    </row>
    <row r="88" spans="1:98" s="227" customFormat="1" ht="75.75" hidden="1" customHeight="1">
      <c r="A88" s="234"/>
      <c r="B88" s="756"/>
      <c r="C88" s="756"/>
      <c r="D88" s="763"/>
      <c r="E88" s="756"/>
      <c r="F88" s="790"/>
      <c r="G88" s="790"/>
      <c r="H88" s="236"/>
      <c r="I88" s="236"/>
      <c r="J88" s="230"/>
      <c r="K88" s="230"/>
      <c r="L88" s="230"/>
      <c r="M88" s="230"/>
      <c r="N88" s="230"/>
      <c r="O88" s="230"/>
      <c r="P88" s="791"/>
      <c r="Q88" s="791"/>
      <c r="R88" s="791"/>
      <c r="S88" s="791"/>
      <c r="T88" s="791"/>
      <c r="U88" s="791"/>
      <c r="V88" s="791"/>
      <c r="W88" s="791"/>
      <c r="X88" s="230"/>
      <c r="Y88" s="240"/>
      <c r="Z88" s="240"/>
      <c r="AA88" s="240"/>
      <c r="AB88" s="240"/>
      <c r="AC88" s="240"/>
      <c r="AD88" s="240"/>
      <c r="AE88" s="763"/>
      <c r="AF88" s="756"/>
      <c r="AG88" s="240"/>
      <c r="AH88" s="240"/>
      <c r="AI88" s="240"/>
      <c r="AJ88" s="240"/>
      <c r="AK88" s="240"/>
      <c r="AL88" s="240"/>
      <c r="AM88" s="240"/>
      <c r="AN88" s="240"/>
      <c r="AO88" s="240"/>
      <c r="AP88" s="240"/>
      <c r="AQ88" s="240"/>
      <c r="AR88" s="240"/>
      <c r="AS88" s="240"/>
      <c r="AT88" s="240"/>
      <c r="AU88" s="240"/>
      <c r="AV88" s="240"/>
      <c r="AW88" s="240"/>
      <c r="AX88" s="240"/>
      <c r="AY88" s="240"/>
      <c r="AZ88" s="240"/>
      <c r="BA88" s="240"/>
      <c r="BB88" s="240"/>
      <c r="BC88" s="240"/>
      <c r="BD88" s="240"/>
      <c r="BE88" s="240"/>
      <c r="BF88" s="240"/>
      <c r="BG88" s="240"/>
      <c r="BH88" s="240"/>
      <c r="BI88" s="240"/>
      <c r="BJ88" s="240"/>
      <c r="BK88" s="240"/>
      <c r="BL88" s="240"/>
      <c r="BM88" s="240"/>
      <c r="BN88" s="240"/>
      <c r="BO88" s="240"/>
      <c r="BP88" s="240"/>
      <c r="BQ88" s="240"/>
      <c r="BR88" s="240"/>
      <c r="BS88" s="240"/>
      <c r="BT88" s="240"/>
      <c r="BU88" s="240"/>
      <c r="BV88" s="240"/>
      <c r="BW88" s="240"/>
      <c r="BX88" s="240"/>
      <c r="BY88" s="240"/>
      <c r="BZ88" s="240"/>
      <c r="CA88" s="240"/>
      <c r="CB88" s="240"/>
      <c r="CC88" s="240"/>
      <c r="CD88" s="240"/>
      <c r="CE88" s="240"/>
      <c r="CF88" s="240"/>
      <c r="CG88" s="240"/>
      <c r="CH88" s="240"/>
      <c r="CI88" s="240"/>
      <c r="CJ88" s="240"/>
      <c r="CK88" s="240"/>
      <c r="CL88" s="240"/>
      <c r="CM88" s="240"/>
      <c r="CN88" s="240"/>
      <c r="CO88" s="240"/>
      <c r="CP88" s="240"/>
      <c r="CS88" s="244"/>
      <c r="CT88" s="245"/>
    </row>
    <row r="89" spans="1:98" s="227" customFormat="1" ht="75.75" hidden="1" customHeight="1">
      <c r="A89" s="235"/>
      <c r="B89" s="756"/>
      <c r="C89" s="756"/>
      <c r="D89" s="763"/>
      <c r="E89" s="756"/>
      <c r="F89" s="790"/>
      <c r="G89" s="790"/>
      <c r="H89" s="236"/>
      <c r="I89" s="236"/>
      <c r="J89" s="230"/>
      <c r="K89" s="230"/>
      <c r="L89" s="230"/>
      <c r="M89" s="230"/>
      <c r="N89" s="230"/>
      <c r="O89" s="230"/>
      <c r="P89" s="791"/>
      <c r="Q89" s="791"/>
      <c r="R89" s="791"/>
      <c r="S89" s="791"/>
      <c r="T89" s="791"/>
      <c r="U89" s="791"/>
      <c r="V89" s="801"/>
      <c r="W89" s="801"/>
      <c r="X89" s="231"/>
      <c r="Y89" s="231"/>
      <c r="Z89" s="231"/>
      <c r="AA89" s="231"/>
      <c r="AB89" s="231"/>
      <c r="AC89" s="231"/>
      <c r="AD89" s="231"/>
      <c r="AE89" s="231"/>
      <c r="AF89" s="231"/>
      <c r="AG89" s="231"/>
      <c r="AH89" s="231"/>
      <c r="AI89" s="231"/>
      <c r="AJ89" s="805"/>
      <c r="AK89" s="805"/>
      <c r="AL89" s="805"/>
      <c r="AM89" s="805"/>
      <c r="AN89" s="805"/>
      <c r="AO89" s="805"/>
      <c r="AP89" s="240"/>
      <c r="AQ89" s="240"/>
      <c r="AR89" s="240"/>
      <c r="AS89" s="240"/>
      <c r="AT89" s="240"/>
      <c r="AU89" s="240"/>
      <c r="AV89" s="240"/>
      <c r="AW89" s="240"/>
      <c r="AX89" s="240"/>
      <c r="AY89" s="240"/>
      <c r="AZ89" s="240"/>
      <c r="BA89" s="240"/>
      <c r="BB89" s="240"/>
      <c r="BC89" s="240"/>
      <c r="BD89" s="240"/>
      <c r="BE89" s="240"/>
      <c r="BF89" s="240"/>
      <c r="BG89" s="240"/>
      <c r="BH89" s="240"/>
      <c r="BI89" s="240"/>
      <c r="BJ89" s="240"/>
      <c r="BK89" s="240"/>
      <c r="BL89" s="240"/>
      <c r="BM89" s="240"/>
      <c r="BN89" s="240"/>
      <c r="BO89" s="240"/>
      <c r="BP89" s="240"/>
      <c r="BQ89" s="240"/>
      <c r="BR89" s="240"/>
      <c r="BS89" s="240"/>
      <c r="BT89" s="240"/>
      <c r="BU89" s="240"/>
      <c r="BV89" s="240"/>
      <c r="BW89" s="240"/>
      <c r="BX89" s="240"/>
      <c r="BY89" s="240"/>
      <c r="BZ89" s="240"/>
      <c r="CA89" s="240"/>
      <c r="CB89" s="240"/>
      <c r="CC89" s="240"/>
      <c r="CD89" s="240"/>
      <c r="CE89" s="240"/>
      <c r="CF89" s="240"/>
      <c r="CG89" s="240"/>
      <c r="CH89" s="240"/>
      <c r="CI89" s="240"/>
      <c r="CJ89" s="240"/>
      <c r="CK89" s="240"/>
      <c r="CL89" s="240"/>
      <c r="CM89" s="240"/>
      <c r="CN89" s="240"/>
      <c r="CO89" s="240"/>
      <c r="CP89" s="240"/>
      <c r="CS89" s="244"/>
      <c r="CT89" s="245"/>
    </row>
    <row r="90" spans="1:98" s="227" customFormat="1" ht="75.75" hidden="1" customHeight="1">
      <c r="A90" s="234"/>
      <c r="B90" s="756"/>
      <c r="C90" s="756"/>
      <c r="D90" s="763"/>
      <c r="E90" s="756"/>
      <c r="F90" s="790"/>
      <c r="G90" s="790"/>
      <c r="H90" s="236"/>
      <c r="I90" s="236"/>
      <c r="J90" s="230"/>
      <c r="K90" s="230"/>
      <c r="L90" s="230"/>
      <c r="M90" s="230"/>
      <c r="N90" s="230"/>
      <c r="O90" s="230"/>
      <c r="P90" s="791"/>
      <c r="Q90" s="791"/>
      <c r="R90" s="791"/>
      <c r="S90" s="791"/>
      <c r="T90" s="791"/>
      <c r="U90" s="791"/>
      <c r="V90" s="791"/>
      <c r="W90" s="791"/>
      <c r="X90" s="230"/>
      <c r="Y90" s="791"/>
      <c r="Z90" s="791"/>
      <c r="AA90" s="791"/>
      <c r="AB90" s="791"/>
      <c r="AC90" s="791"/>
      <c r="AD90" s="791"/>
      <c r="AE90" s="791"/>
      <c r="AF90" s="791"/>
      <c r="AG90" s="791"/>
      <c r="AH90" s="791"/>
      <c r="AI90" s="791"/>
      <c r="AJ90" s="791"/>
      <c r="AK90" s="791"/>
      <c r="AL90" s="791"/>
      <c r="AM90" s="791"/>
      <c r="AN90" s="791"/>
      <c r="AO90" s="791"/>
      <c r="AP90" s="230"/>
      <c r="AQ90" s="23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0"/>
      <c r="CB90" s="240"/>
      <c r="CC90" s="240"/>
      <c r="CD90" s="240"/>
      <c r="CE90" s="240"/>
      <c r="CF90" s="240"/>
      <c r="CG90" s="240"/>
      <c r="CH90" s="240"/>
      <c r="CI90" s="240"/>
      <c r="CJ90" s="240"/>
      <c r="CK90" s="240"/>
      <c r="CL90" s="240"/>
      <c r="CM90" s="240"/>
      <c r="CN90" s="240"/>
      <c r="CO90" s="240"/>
      <c r="CP90" s="240"/>
      <c r="CS90" s="250"/>
      <c r="CT90" s="245"/>
    </row>
    <row r="91" spans="1:98" s="227" customFormat="1" ht="75.75" hidden="1" customHeight="1">
      <c r="A91" s="234"/>
      <c r="B91" s="756"/>
      <c r="C91" s="756"/>
      <c r="D91" s="763"/>
      <c r="E91" s="756"/>
      <c r="F91" s="790"/>
      <c r="G91" s="790"/>
      <c r="H91" s="236"/>
      <c r="I91" s="236"/>
      <c r="J91" s="230"/>
      <c r="K91" s="230"/>
      <c r="L91" s="230"/>
      <c r="M91" s="230"/>
      <c r="N91" s="230"/>
      <c r="O91" s="230"/>
      <c r="P91" s="793"/>
      <c r="Q91" s="793"/>
      <c r="R91" s="793"/>
      <c r="S91" s="793"/>
      <c r="T91" s="793"/>
      <c r="U91" s="793"/>
      <c r="V91" s="793"/>
      <c r="W91" s="793"/>
      <c r="X91" s="230"/>
      <c r="Y91" s="791"/>
      <c r="Z91" s="791"/>
      <c r="AA91" s="791"/>
      <c r="AB91" s="791"/>
      <c r="AC91" s="791"/>
      <c r="AD91" s="791"/>
      <c r="AE91" s="791"/>
      <c r="AF91" s="791"/>
      <c r="AG91" s="791"/>
      <c r="AH91" s="791"/>
      <c r="AI91" s="791"/>
      <c r="AJ91" s="791"/>
      <c r="AK91" s="791"/>
      <c r="AL91" s="791"/>
      <c r="AM91" s="791"/>
      <c r="AN91" s="791"/>
      <c r="AO91" s="791"/>
      <c r="AP91" s="230"/>
      <c r="AQ91" s="23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0"/>
      <c r="CB91" s="240"/>
      <c r="CC91" s="240"/>
      <c r="CD91" s="240"/>
      <c r="CE91" s="240"/>
      <c r="CF91" s="240"/>
      <c r="CG91" s="240"/>
      <c r="CH91" s="240"/>
      <c r="CI91" s="240"/>
      <c r="CJ91" s="240"/>
      <c r="CK91" s="240"/>
      <c r="CL91" s="240"/>
      <c r="CM91" s="240"/>
      <c r="CN91" s="240"/>
      <c r="CO91" s="240"/>
      <c r="CP91" s="240"/>
      <c r="CS91" s="250"/>
      <c r="CT91" s="245"/>
    </row>
    <row r="92" spans="1:98" s="227" customFormat="1" ht="75.75" hidden="1" customHeight="1">
      <c r="A92" s="234"/>
      <c r="B92" s="756"/>
      <c r="C92" s="756"/>
      <c r="D92" s="763"/>
      <c r="E92" s="756"/>
      <c r="F92" s="790"/>
      <c r="G92" s="790"/>
      <c r="H92" s="236"/>
      <c r="I92" s="236"/>
      <c r="J92" s="230"/>
      <c r="K92" s="230"/>
      <c r="L92" s="230"/>
      <c r="M92" s="230"/>
      <c r="N92" s="230"/>
      <c r="O92" s="230"/>
      <c r="P92" s="832"/>
      <c r="Q92" s="832"/>
      <c r="R92" s="832"/>
      <c r="S92" s="832"/>
      <c r="T92" s="832"/>
      <c r="U92" s="832"/>
      <c r="V92" s="832"/>
      <c r="W92" s="832"/>
      <c r="X92" s="230"/>
      <c r="Y92" s="791"/>
      <c r="Z92" s="791"/>
      <c r="AA92" s="791"/>
      <c r="AB92" s="791"/>
      <c r="AC92" s="791"/>
      <c r="AD92" s="791"/>
      <c r="AE92" s="791"/>
      <c r="AF92" s="791"/>
      <c r="AG92" s="791"/>
      <c r="AH92" s="791"/>
      <c r="AI92" s="791"/>
      <c r="AJ92" s="791"/>
      <c r="AK92" s="791"/>
      <c r="AL92" s="791"/>
      <c r="AM92" s="791"/>
      <c r="AN92" s="791"/>
      <c r="AO92" s="791"/>
      <c r="AP92" s="230"/>
      <c r="AQ92" s="23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0"/>
      <c r="CB92" s="240"/>
      <c r="CC92" s="240"/>
      <c r="CD92" s="240"/>
      <c r="CE92" s="240"/>
      <c r="CF92" s="240"/>
      <c r="CG92" s="240"/>
      <c r="CH92" s="240"/>
      <c r="CI92" s="240"/>
      <c r="CJ92" s="240"/>
      <c r="CK92" s="240"/>
      <c r="CL92" s="240"/>
      <c r="CM92" s="240"/>
      <c r="CN92" s="240"/>
      <c r="CO92" s="240"/>
      <c r="CP92" s="240"/>
      <c r="CS92" s="250"/>
      <c r="CT92" s="245"/>
    </row>
    <row r="93" spans="1:98" s="227" customFormat="1" ht="75.75" hidden="1" customHeight="1">
      <c r="A93" s="234"/>
      <c r="B93" s="756"/>
      <c r="C93" s="756"/>
      <c r="D93" s="763"/>
      <c r="E93" s="756"/>
      <c r="F93" s="790"/>
      <c r="G93" s="790"/>
      <c r="H93" s="236"/>
      <c r="I93" s="236"/>
      <c r="J93" s="230"/>
      <c r="K93" s="230"/>
      <c r="L93" s="230"/>
      <c r="M93" s="230"/>
      <c r="N93" s="230"/>
      <c r="O93" s="230"/>
      <c r="P93" s="793"/>
      <c r="Q93" s="793"/>
      <c r="R93" s="793"/>
      <c r="S93" s="793"/>
      <c r="T93" s="793"/>
      <c r="U93" s="793"/>
      <c r="V93" s="793"/>
      <c r="W93" s="793"/>
      <c r="X93" s="230"/>
      <c r="Y93" s="791"/>
      <c r="Z93" s="791"/>
      <c r="AA93" s="791"/>
      <c r="AB93" s="791"/>
      <c r="AC93" s="791"/>
      <c r="AD93" s="791"/>
      <c r="AE93" s="791"/>
      <c r="AF93" s="791"/>
      <c r="AG93" s="791"/>
      <c r="AH93" s="791"/>
      <c r="AI93" s="791"/>
      <c r="AJ93" s="791"/>
      <c r="AK93" s="791"/>
      <c r="AL93" s="791"/>
      <c r="AM93" s="791"/>
      <c r="AN93" s="791"/>
      <c r="AO93" s="791"/>
      <c r="AP93" s="230"/>
      <c r="AQ93" s="23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0"/>
      <c r="CB93" s="240"/>
      <c r="CC93" s="240"/>
      <c r="CD93" s="240"/>
      <c r="CE93" s="240"/>
      <c r="CF93" s="240"/>
      <c r="CG93" s="240"/>
      <c r="CH93" s="240"/>
      <c r="CI93" s="240"/>
      <c r="CJ93" s="240"/>
      <c r="CK93" s="240"/>
      <c r="CL93" s="240"/>
      <c r="CM93" s="240"/>
      <c r="CN93" s="240"/>
      <c r="CO93" s="240"/>
      <c r="CP93" s="240"/>
      <c r="CS93" s="250"/>
      <c r="CT93" s="245"/>
    </row>
    <row r="94" spans="1:98" s="227" customFormat="1" ht="75.75" hidden="1" customHeight="1">
      <c r="A94" s="234"/>
      <c r="B94" s="756"/>
      <c r="C94" s="756"/>
      <c r="D94" s="763"/>
      <c r="E94" s="756"/>
      <c r="F94" s="790"/>
      <c r="G94" s="790"/>
      <c r="H94" s="236"/>
      <c r="I94" s="236"/>
      <c r="J94" s="230"/>
      <c r="K94" s="230"/>
      <c r="L94" s="230"/>
      <c r="M94" s="230"/>
      <c r="N94" s="230"/>
      <c r="O94" s="230"/>
      <c r="P94" s="791"/>
      <c r="Q94" s="791"/>
      <c r="R94" s="791"/>
      <c r="S94" s="791"/>
      <c r="T94" s="791"/>
      <c r="U94" s="791"/>
      <c r="V94" s="791"/>
      <c r="W94" s="791"/>
      <c r="X94" s="230"/>
      <c r="Y94" s="791"/>
      <c r="Z94" s="791"/>
      <c r="AA94" s="791"/>
      <c r="AB94" s="791"/>
      <c r="AC94" s="791"/>
      <c r="AD94" s="791"/>
      <c r="AE94" s="791"/>
      <c r="AF94" s="791"/>
      <c r="AG94" s="791"/>
      <c r="AH94" s="791"/>
      <c r="AI94" s="791"/>
      <c r="AJ94" s="791"/>
      <c r="AK94" s="791"/>
      <c r="AL94" s="791"/>
      <c r="AM94" s="791"/>
      <c r="AN94" s="791"/>
      <c r="AO94" s="791"/>
      <c r="AP94" s="230"/>
      <c r="AQ94" s="23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0"/>
      <c r="CB94" s="240"/>
      <c r="CC94" s="240"/>
      <c r="CD94" s="240"/>
      <c r="CE94" s="240"/>
      <c r="CF94" s="240"/>
      <c r="CG94" s="240"/>
      <c r="CH94" s="240"/>
      <c r="CI94" s="240"/>
      <c r="CJ94" s="240"/>
      <c r="CK94" s="240"/>
      <c r="CL94" s="240"/>
      <c r="CM94" s="240"/>
      <c r="CN94" s="240"/>
      <c r="CO94" s="240"/>
      <c r="CP94" s="240"/>
      <c r="CS94" s="250"/>
      <c r="CT94" s="245"/>
    </row>
    <row r="95" spans="1:98" s="227" customFormat="1" ht="75.75" hidden="1" customHeight="1">
      <c r="A95" s="234"/>
      <c r="B95" s="756"/>
      <c r="C95" s="756"/>
      <c r="D95" s="763"/>
      <c r="E95" s="756"/>
      <c r="F95" s="790"/>
      <c r="G95" s="790"/>
      <c r="H95" s="236"/>
      <c r="I95" s="236"/>
      <c r="J95" s="230"/>
      <c r="K95" s="230"/>
      <c r="L95" s="230"/>
      <c r="M95" s="230"/>
      <c r="N95" s="230"/>
      <c r="O95" s="230"/>
      <c r="P95" s="805"/>
      <c r="Q95" s="805"/>
      <c r="R95" s="805"/>
      <c r="S95" s="805"/>
      <c r="T95" s="805"/>
      <c r="U95" s="805"/>
      <c r="V95" s="805"/>
      <c r="W95" s="805"/>
      <c r="X95" s="230"/>
      <c r="Y95" s="791"/>
      <c r="Z95" s="791"/>
      <c r="AA95" s="791"/>
      <c r="AB95" s="791"/>
      <c r="AC95" s="791"/>
      <c r="AD95" s="791"/>
      <c r="AE95" s="791"/>
      <c r="AF95" s="791"/>
      <c r="AG95" s="791"/>
      <c r="AH95" s="791"/>
      <c r="AI95" s="791"/>
      <c r="AJ95" s="791"/>
      <c r="AK95" s="791"/>
      <c r="AL95" s="791"/>
      <c r="AM95" s="791"/>
      <c r="AN95" s="791"/>
      <c r="AO95" s="791"/>
      <c r="AP95" s="230"/>
      <c r="AQ95" s="230"/>
      <c r="AR95" s="240"/>
      <c r="AS95" s="240"/>
      <c r="AT95" s="240"/>
      <c r="AU95" s="240"/>
      <c r="AV95" s="240"/>
      <c r="AW95" s="240"/>
      <c r="AX95" s="240"/>
      <c r="AY95" s="240"/>
      <c r="AZ95" s="240"/>
      <c r="BA95" s="240"/>
      <c r="BB95" s="240"/>
      <c r="BC95" s="240"/>
      <c r="BD95" s="240"/>
      <c r="BE95" s="240"/>
      <c r="BF95" s="240"/>
      <c r="BG95" s="240"/>
      <c r="BH95" s="240"/>
      <c r="BI95" s="240"/>
      <c r="BJ95" s="240"/>
      <c r="BK95" s="240"/>
      <c r="BL95" s="240"/>
      <c r="BM95" s="240"/>
      <c r="BN95" s="240"/>
      <c r="BO95" s="240"/>
      <c r="BP95" s="240"/>
      <c r="BQ95" s="240"/>
      <c r="BR95" s="240"/>
      <c r="BS95" s="240"/>
      <c r="BT95" s="240"/>
      <c r="BU95" s="240"/>
      <c r="BV95" s="240"/>
      <c r="BW95" s="240"/>
      <c r="BX95" s="240"/>
      <c r="BY95" s="240"/>
      <c r="BZ95" s="240"/>
      <c r="CA95" s="240"/>
      <c r="CB95" s="240"/>
      <c r="CC95" s="240"/>
      <c r="CD95" s="240"/>
      <c r="CE95" s="240"/>
      <c r="CF95" s="240"/>
      <c r="CG95" s="240"/>
      <c r="CH95" s="240"/>
      <c r="CI95" s="240"/>
      <c r="CJ95" s="240"/>
      <c r="CK95" s="240"/>
      <c r="CL95" s="240"/>
      <c r="CM95" s="240"/>
      <c r="CN95" s="240"/>
      <c r="CO95" s="240"/>
      <c r="CP95" s="240"/>
      <c r="CS95" s="250"/>
      <c r="CT95" s="245"/>
    </row>
    <row r="96" spans="1:98" s="227" customFormat="1" ht="75.75" hidden="1" customHeight="1">
      <c r="A96" s="234"/>
      <c r="B96" s="756"/>
      <c r="C96" s="756"/>
      <c r="D96" s="763"/>
      <c r="E96" s="756"/>
      <c r="F96" s="790"/>
      <c r="G96" s="790"/>
      <c r="H96" s="236"/>
      <c r="I96" s="236"/>
      <c r="J96" s="230"/>
      <c r="K96" s="230"/>
      <c r="L96" s="230"/>
      <c r="M96" s="230"/>
      <c r="N96" s="230"/>
      <c r="O96" s="230"/>
      <c r="P96" s="805"/>
      <c r="Q96" s="805"/>
      <c r="R96" s="805"/>
      <c r="S96" s="805"/>
      <c r="T96" s="805"/>
      <c r="U96" s="805"/>
      <c r="V96" s="805"/>
      <c r="W96" s="805"/>
      <c r="X96" s="230"/>
      <c r="Y96" s="230"/>
      <c r="Z96" s="230"/>
      <c r="AA96" s="230"/>
      <c r="AB96" s="230"/>
      <c r="AC96" s="230"/>
      <c r="AD96" s="230"/>
      <c r="AE96" s="230"/>
      <c r="AF96" s="230"/>
      <c r="AG96" s="230"/>
      <c r="AH96" s="230"/>
      <c r="AI96" s="230"/>
      <c r="AJ96" s="230"/>
      <c r="AK96" s="230"/>
      <c r="AL96" s="230"/>
      <c r="AM96" s="230"/>
      <c r="AN96" s="230"/>
      <c r="AO96" s="230"/>
      <c r="AP96" s="230"/>
      <c r="AQ96" s="230"/>
      <c r="AR96" s="240"/>
      <c r="AS96" s="240"/>
      <c r="AT96" s="240"/>
      <c r="AU96" s="240"/>
      <c r="AV96" s="240"/>
      <c r="AW96" s="240"/>
      <c r="AX96" s="240"/>
      <c r="AY96" s="240"/>
      <c r="AZ96" s="240"/>
      <c r="BA96" s="240"/>
      <c r="BB96" s="240"/>
      <c r="BC96" s="240"/>
      <c r="BD96" s="240"/>
      <c r="BE96" s="240"/>
      <c r="BF96" s="240"/>
      <c r="BG96" s="240"/>
      <c r="BH96" s="240"/>
      <c r="BI96" s="240"/>
      <c r="BJ96" s="240"/>
      <c r="BK96" s="240"/>
      <c r="BL96" s="240"/>
      <c r="BM96" s="240"/>
      <c r="BN96" s="240"/>
      <c r="BO96" s="240"/>
      <c r="BP96" s="240"/>
      <c r="BQ96" s="240"/>
      <c r="BR96" s="240"/>
      <c r="BS96" s="240"/>
      <c r="BT96" s="240"/>
      <c r="BU96" s="240"/>
      <c r="BV96" s="240"/>
      <c r="BW96" s="240"/>
      <c r="BX96" s="240"/>
      <c r="BY96" s="240"/>
      <c r="BZ96" s="240"/>
      <c r="CA96" s="240"/>
      <c r="CB96" s="240"/>
      <c r="CC96" s="240"/>
      <c r="CD96" s="240"/>
      <c r="CE96" s="240"/>
      <c r="CF96" s="240"/>
      <c r="CG96" s="240"/>
      <c r="CH96" s="240"/>
      <c r="CI96" s="240"/>
      <c r="CJ96" s="240"/>
      <c r="CK96" s="240"/>
      <c r="CL96" s="240"/>
      <c r="CM96" s="240"/>
      <c r="CN96" s="240"/>
      <c r="CO96" s="240"/>
      <c r="CP96" s="240"/>
      <c r="CS96" s="250"/>
      <c r="CT96" s="245"/>
    </row>
    <row r="97" spans="1:98" s="227" customFormat="1" ht="75.75" hidden="1" customHeight="1">
      <c r="A97" s="234"/>
      <c r="B97" s="756"/>
      <c r="C97" s="756"/>
      <c r="D97" s="763"/>
      <c r="E97" s="756"/>
      <c r="F97" s="790"/>
      <c r="G97" s="790"/>
      <c r="H97" s="236"/>
      <c r="I97" s="236"/>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c r="AH97" s="230"/>
      <c r="AI97" s="230"/>
      <c r="AJ97" s="230"/>
      <c r="AK97" s="230"/>
      <c r="AL97" s="230"/>
      <c r="AM97" s="230"/>
      <c r="AN97" s="230"/>
      <c r="AO97" s="230"/>
      <c r="AP97" s="230"/>
      <c r="AQ97" s="230"/>
      <c r="AR97" s="240"/>
      <c r="AS97" s="240"/>
      <c r="AT97" s="240"/>
      <c r="AU97" s="240"/>
      <c r="AV97" s="240"/>
      <c r="AW97" s="240"/>
      <c r="AX97" s="240"/>
      <c r="AY97" s="240"/>
      <c r="AZ97" s="240"/>
      <c r="BA97" s="240"/>
      <c r="BB97" s="240"/>
      <c r="BC97" s="240"/>
      <c r="BD97" s="240"/>
      <c r="BE97" s="240"/>
      <c r="BF97" s="240"/>
      <c r="BG97" s="240"/>
      <c r="BH97" s="240"/>
      <c r="BI97" s="240"/>
      <c r="BJ97" s="240"/>
      <c r="BK97" s="240"/>
      <c r="BL97" s="240"/>
      <c r="BM97" s="240"/>
      <c r="BN97" s="240"/>
      <c r="BO97" s="240"/>
      <c r="BP97" s="240"/>
      <c r="BQ97" s="240"/>
      <c r="BR97" s="240"/>
      <c r="BS97" s="240"/>
      <c r="BT97" s="240"/>
      <c r="BU97" s="240"/>
      <c r="BV97" s="240"/>
      <c r="BW97" s="240"/>
      <c r="BX97" s="240"/>
      <c r="BY97" s="240"/>
      <c r="BZ97" s="240"/>
      <c r="CA97" s="240"/>
      <c r="CB97" s="240"/>
      <c r="CC97" s="240"/>
      <c r="CD97" s="240"/>
      <c r="CE97" s="240"/>
      <c r="CF97" s="240"/>
      <c r="CG97" s="240"/>
      <c r="CH97" s="240"/>
      <c r="CI97" s="240"/>
      <c r="CJ97" s="240"/>
      <c r="CK97" s="240"/>
      <c r="CL97" s="240"/>
      <c r="CM97" s="240"/>
      <c r="CN97" s="240"/>
      <c r="CO97" s="240"/>
      <c r="CP97" s="240"/>
      <c r="CS97" s="250"/>
      <c r="CT97" s="245"/>
    </row>
    <row r="98" spans="1:98" s="227" customFormat="1" ht="75.75" hidden="1" customHeight="1">
      <c r="A98" s="234"/>
      <c r="B98" s="756"/>
      <c r="C98" s="756"/>
      <c r="D98" s="763"/>
      <c r="E98" s="756"/>
      <c r="F98" s="790"/>
      <c r="G98" s="790"/>
      <c r="H98" s="236"/>
      <c r="I98" s="236"/>
      <c r="J98" s="230"/>
      <c r="K98" s="230"/>
      <c r="L98" s="230"/>
      <c r="M98" s="230"/>
      <c r="N98" s="230"/>
      <c r="O98" s="230"/>
      <c r="P98" s="230"/>
      <c r="Q98" s="230"/>
      <c r="R98" s="230"/>
      <c r="S98" s="230"/>
      <c r="T98" s="230"/>
      <c r="U98" s="230"/>
      <c r="V98" s="230"/>
      <c r="W98" s="230"/>
      <c r="X98" s="240"/>
      <c r="Y98" s="240"/>
      <c r="Z98" s="240"/>
      <c r="AA98" s="240"/>
      <c r="AB98" s="240"/>
      <c r="AC98" s="240"/>
      <c r="AD98" s="240"/>
      <c r="AE98" s="240"/>
      <c r="AF98" s="240"/>
      <c r="AG98" s="240"/>
      <c r="AH98" s="240"/>
      <c r="AI98" s="240"/>
      <c r="AJ98" s="240"/>
      <c r="AK98" s="240"/>
      <c r="AL98" s="240"/>
      <c r="AM98" s="240"/>
      <c r="AN98" s="240"/>
      <c r="AO98" s="240"/>
      <c r="AP98" s="240"/>
      <c r="AQ98" s="240"/>
      <c r="AR98" s="240"/>
      <c r="AS98" s="240"/>
      <c r="AT98" s="240"/>
      <c r="AU98" s="240"/>
      <c r="AV98" s="240"/>
      <c r="AW98" s="240"/>
      <c r="AX98" s="240"/>
      <c r="AY98" s="240"/>
      <c r="AZ98" s="240"/>
      <c r="BA98" s="240"/>
      <c r="BB98" s="240"/>
      <c r="BC98" s="240"/>
      <c r="BD98" s="240"/>
      <c r="BE98" s="240"/>
      <c r="BF98" s="240"/>
      <c r="BG98" s="240"/>
      <c r="BH98" s="240"/>
      <c r="BI98" s="240"/>
      <c r="BJ98" s="240"/>
      <c r="BK98" s="240"/>
      <c r="BL98" s="240"/>
      <c r="BM98" s="240"/>
      <c r="BN98" s="240"/>
      <c r="BO98" s="240"/>
      <c r="BP98" s="240"/>
      <c r="BQ98" s="240"/>
      <c r="BR98" s="240"/>
      <c r="BS98" s="240"/>
      <c r="BT98" s="240"/>
      <c r="BU98" s="240"/>
      <c r="BV98" s="240"/>
      <c r="BW98" s="240"/>
      <c r="BX98" s="240"/>
      <c r="BY98" s="240"/>
      <c r="BZ98" s="240"/>
      <c r="CA98" s="240"/>
      <c r="CB98" s="240"/>
      <c r="CC98" s="240"/>
      <c r="CD98" s="240"/>
      <c r="CE98" s="240"/>
      <c r="CF98" s="240"/>
      <c r="CG98" s="240"/>
      <c r="CH98" s="240"/>
      <c r="CI98" s="240"/>
      <c r="CJ98" s="240"/>
      <c r="CK98" s="240"/>
      <c r="CL98" s="240"/>
      <c r="CM98" s="240"/>
      <c r="CN98" s="240"/>
      <c r="CO98" s="240"/>
      <c r="CP98" s="240"/>
      <c r="CS98" s="250"/>
      <c r="CT98" s="245"/>
    </row>
    <row r="99" spans="1:98" s="227" customFormat="1" ht="75.75" hidden="1" customHeight="1">
      <c r="A99" s="234"/>
      <c r="B99" s="756"/>
      <c r="C99" s="756"/>
      <c r="D99" s="763"/>
      <c r="E99" s="756"/>
      <c r="F99" s="790"/>
      <c r="G99" s="790"/>
      <c r="H99" s="236"/>
      <c r="I99" s="236"/>
      <c r="J99" s="230"/>
      <c r="K99" s="230"/>
      <c r="L99" s="230"/>
      <c r="M99" s="230"/>
      <c r="N99" s="230"/>
      <c r="O99" s="230"/>
      <c r="P99" s="230"/>
      <c r="Q99" s="230"/>
      <c r="R99" s="230"/>
      <c r="S99" s="230"/>
      <c r="T99" s="230"/>
      <c r="U99" s="230"/>
      <c r="V99" s="230"/>
      <c r="W99" s="23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0"/>
      <c r="CB99" s="240"/>
      <c r="CC99" s="240"/>
      <c r="CD99" s="240"/>
      <c r="CE99" s="240"/>
      <c r="CF99" s="240"/>
      <c r="CG99" s="240"/>
      <c r="CH99" s="240"/>
      <c r="CI99" s="240"/>
      <c r="CJ99" s="240"/>
      <c r="CK99" s="240"/>
      <c r="CL99" s="240"/>
      <c r="CM99" s="240"/>
      <c r="CN99" s="240"/>
      <c r="CO99" s="240"/>
      <c r="CP99" s="240"/>
      <c r="CS99" s="250"/>
      <c r="CT99" s="245"/>
    </row>
    <row r="100" spans="1:98" s="227" customFormat="1" ht="75.75" hidden="1" customHeight="1">
      <c r="A100" s="234"/>
      <c r="B100" s="756"/>
      <c r="C100" s="756"/>
      <c r="D100" s="763"/>
      <c r="E100" s="756"/>
      <c r="F100" s="790"/>
      <c r="G100" s="790"/>
      <c r="H100" s="236"/>
      <c r="I100" s="236"/>
      <c r="J100" s="230"/>
      <c r="K100" s="230"/>
      <c r="L100" s="230"/>
      <c r="M100" s="230"/>
      <c r="N100" s="230"/>
      <c r="O100" s="230"/>
      <c r="P100" s="230"/>
      <c r="Q100" s="230"/>
      <c r="R100" s="230"/>
      <c r="S100" s="230"/>
      <c r="T100" s="230"/>
      <c r="U100" s="230"/>
      <c r="V100" s="230"/>
      <c r="W100" s="23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0"/>
      <c r="CB100" s="240"/>
      <c r="CC100" s="240"/>
      <c r="CD100" s="240"/>
      <c r="CE100" s="240"/>
      <c r="CF100" s="240"/>
      <c r="CG100" s="240"/>
      <c r="CH100" s="240"/>
      <c r="CI100" s="240"/>
      <c r="CJ100" s="240"/>
      <c r="CK100" s="240"/>
      <c r="CL100" s="240"/>
      <c r="CM100" s="240"/>
      <c r="CN100" s="240"/>
      <c r="CO100" s="240"/>
      <c r="CP100" s="240"/>
      <c r="CS100" s="250"/>
      <c r="CT100" s="245"/>
    </row>
    <row r="101" spans="1:98" s="227" customFormat="1" ht="75.75" hidden="1" customHeight="1">
      <c r="A101" s="234"/>
      <c r="B101" s="756"/>
      <c r="C101" s="756"/>
      <c r="D101" s="763"/>
      <c r="E101" s="756"/>
      <c r="F101" s="790"/>
      <c r="G101" s="790"/>
      <c r="H101" s="236"/>
      <c r="I101" s="236"/>
      <c r="J101" s="230"/>
      <c r="K101" s="230"/>
      <c r="L101" s="230"/>
      <c r="M101" s="230"/>
      <c r="N101" s="230"/>
      <c r="O101" s="230"/>
      <c r="P101" s="230"/>
      <c r="Q101" s="230"/>
      <c r="R101" s="230"/>
      <c r="S101" s="230"/>
      <c r="T101" s="230"/>
      <c r="U101" s="230"/>
      <c r="V101" s="230"/>
      <c r="W101" s="23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0"/>
      <c r="CB101" s="240"/>
      <c r="CC101" s="240"/>
      <c r="CD101" s="240"/>
      <c r="CE101" s="240"/>
      <c r="CF101" s="240"/>
      <c r="CG101" s="240"/>
      <c r="CH101" s="240"/>
      <c r="CI101" s="240"/>
      <c r="CJ101" s="240"/>
      <c r="CK101" s="240"/>
      <c r="CL101" s="240"/>
      <c r="CM101" s="240"/>
      <c r="CN101" s="240"/>
      <c r="CO101" s="240"/>
      <c r="CP101" s="240"/>
      <c r="CS101" s="250"/>
      <c r="CT101" s="245"/>
    </row>
    <row r="102" spans="1:98" s="227" customFormat="1" ht="75.75" hidden="1" customHeight="1">
      <c r="A102" s="234"/>
      <c r="B102" s="756"/>
      <c r="C102" s="756"/>
      <c r="D102" s="763"/>
      <c r="E102" s="756"/>
      <c r="F102" s="790"/>
      <c r="G102" s="790"/>
      <c r="H102" s="236"/>
      <c r="I102" s="236"/>
      <c r="J102" s="230"/>
      <c r="K102" s="230"/>
      <c r="L102" s="230"/>
      <c r="M102" s="230"/>
      <c r="N102" s="230"/>
      <c r="O102" s="230"/>
      <c r="P102" s="230"/>
      <c r="Q102" s="230"/>
      <c r="R102" s="230"/>
      <c r="S102" s="230"/>
      <c r="T102" s="230"/>
      <c r="U102" s="230"/>
      <c r="V102" s="230"/>
      <c r="W102" s="230"/>
      <c r="X102" s="240"/>
      <c r="Y102" s="240"/>
      <c r="Z102" s="240"/>
      <c r="AA102" s="240"/>
      <c r="AB102" s="240"/>
      <c r="AC102" s="240"/>
      <c r="AD102" s="240"/>
      <c r="AE102" s="240"/>
      <c r="AF102" s="240"/>
      <c r="AG102" s="240"/>
      <c r="AH102" s="240"/>
      <c r="AI102" s="240"/>
      <c r="AJ102" s="240"/>
      <c r="AK102" s="240"/>
      <c r="AL102" s="240"/>
      <c r="AM102" s="240"/>
      <c r="AN102" s="240"/>
      <c r="AO102" s="240"/>
      <c r="AP102" s="240"/>
      <c r="AQ102" s="240"/>
      <c r="AR102" s="240"/>
      <c r="AS102" s="240"/>
      <c r="AT102" s="240"/>
      <c r="AU102" s="240"/>
      <c r="AV102" s="240"/>
      <c r="AW102" s="240"/>
      <c r="AX102" s="240"/>
      <c r="AY102" s="240"/>
      <c r="AZ102" s="240"/>
      <c r="BA102" s="240"/>
      <c r="BB102" s="240"/>
      <c r="BC102" s="240"/>
      <c r="BD102" s="240"/>
      <c r="BE102" s="240"/>
      <c r="BF102" s="240"/>
      <c r="BG102" s="240"/>
      <c r="BH102" s="240"/>
      <c r="BI102" s="240"/>
      <c r="BJ102" s="240"/>
      <c r="BK102" s="240"/>
      <c r="BL102" s="240"/>
      <c r="BM102" s="240"/>
      <c r="BN102" s="240"/>
      <c r="BO102" s="240"/>
      <c r="BP102" s="240"/>
      <c r="BQ102" s="240"/>
      <c r="BR102" s="240"/>
      <c r="BS102" s="240"/>
      <c r="BT102" s="240"/>
      <c r="BU102" s="240"/>
      <c r="BV102" s="240"/>
      <c r="BW102" s="240"/>
      <c r="BX102" s="240"/>
      <c r="BY102" s="240"/>
      <c r="BZ102" s="240"/>
      <c r="CA102" s="240"/>
      <c r="CB102" s="240"/>
      <c r="CC102" s="240"/>
      <c r="CD102" s="240"/>
      <c r="CE102" s="240"/>
      <c r="CF102" s="240"/>
      <c r="CG102" s="240"/>
      <c r="CH102" s="240"/>
      <c r="CI102" s="240"/>
      <c r="CJ102" s="240"/>
      <c r="CK102" s="240"/>
      <c r="CL102" s="240"/>
      <c r="CM102" s="240"/>
      <c r="CN102" s="240"/>
      <c r="CO102" s="240"/>
      <c r="CP102" s="240"/>
      <c r="CS102" s="250"/>
      <c r="CT102" s="245"/>
    </row>
    <row r="103" spans="1:98" s="227" customFormat="1" ht="75.75" hidden="1" customHeight="1">
      <c r="A103" s="234"/>
      <c r="B103" s="756"/>
      <c r="C103" s="756"/>
      <c r="D103" s="763"/>
      <c r="E103" s="756"/>
      <c r="F103" s="790"/>
      <c r="G103" s="790"/>
      <c r="H103" s="236"/>
      <c r="I103" s="236"/>
      <c r="J103" s="230"/>
      <c r="K103" s="230"/>
      <c r="L103" s="230"/>
      <c r="M103" s="230"/>
      <c r="N103" s="230"/>
      <c r="O103" s="230"/>
      <c r="P103" s="230"/>
      <c r="Q103" s="230"/>
      <c r="R103" s="230"/>
      <c r="S103" s="230"/>
      <c r="T103" s="230"/>
      <c r="U103" s="230"/>
      <c r="V103" s="230"/>
      <c r="W103" s="230"/>
      <c r="X103" s="240"/>
      <c r="Y103" s="240"/>
      <c r="Z103" s="240"/>
      <c r="AA103" s="240"/>
      <c r="AB103" s="240"/>
      <c r="AC103" s="240"/>
      <c r="AD103" s="240"/>
      <c r="AE103" s="240"/>
      <c r="AF103" s="240"/>
      <c r="AG103" s="240"/>
      <c r="AH103" s="240"/>
      <c r="AI103" s="240"/>
      <c r="AJ103" s="240"/>
      <c r="AK103" s="240"/>
      <c r="AL103" s="240"/>
      <c r="AM103" s="240"/>
      <c r="AN103" s="240"/>
      <c r="AO103" s="240"/>
      <c r="AP103" s="240"/>
      <c r="AQ103" s="240"/>
      <c r="AR103" s="240"/>
      <c r="AS103" s="240"/>
      <c r="AT103" s="240"/>
      <c r="AU103" s="240"/>
      <c r="AV103" s="240"/>
      <c r="AW103" s="240"/>
      <c r="AX103" s="240"/>
      <c r="AY103" s="240"/>
      <c r="AZ103" s="240"/>
      <c r="BA103" s="240"/>
      <c r="BB103" s="240"/>
      <c r="BC103" s="240"/>
      <c r="BD103" s="240"/>
      <c r="BE103" s="240"/>
      <c r="BF103" s="240"/>
      <c r="BG103" s="240"/>
      <c r="BH103" s="240"/>
      <c r="BI103" s="240"/>
      <c r="BJ103" s="240"/>
      <c r="BK103" s="240"/>
      <c r="BL103" s="240"/>
      <c r="BM103" s="240"/>
      <c r="BN103" s="240"/>
      <c r="BO103" s="240"/>
      <c r="BP103" s="240"/>
      <c r="BQ103" s="240"/>
      <c r="BR103" s="240"/>
      <c r="BS103" s="240"/>
      <c r="BT103" s="240"/>
      <c r="BU103" s="240"/>
      <c r="BV103" s="240"/>
      <c r="BW103" s="240"/>
      <c r="BX103" s="240"/>
      <c r="BY103" s="240"/>
      <c r="BZ103" s="240"/>
      <c r="CA103" s="240"/>
      <c r="CB103" s="240"/>
      <c r="CC103" s="240"/>
      <c r="CD103" s="240"/>
      <c r="CE103" s="240"/>
      <c r="CF103" s="240"/>
      <c r="CG103" s="240"/>
      <c r="CH103" s="240"/>
      <c r="CI103" s="240"/>
      <c r="CJ103" s="240"/>
      <c r="CK103" s="240"/>
      <c r="CL103" s="240"/>
      <c r="CM103" s="240"/>
      <c r="CN103" s="240"/>
      <c r="CO103" s="240"/>
      <c r="CP103" s="240"/>
      <c r="CS103" s="250"/>
      <c r="CT103" s="245"/>
    </row>
    <row r="104" spans="1:98" s="227" customFormat="1" ht="75.75" hidden="1" customHeight="1">
      <c r="A104" s="234"/>
      <c r="B104" s="756"/>
      <c r="C104" s="756"/>
      <c r="D104" s="763"/>
      <c r="E104" s="756"/>
      <c r="F104" s="790"/>
      <c r="G104" s="790"/>
      <c r="H104" s="236"/>
      <c r="I104" s="236"/>
      <c r="J104" s="230"/>
      <c r="K104" s="230"/>
      <c r="L104" s="230"/>
      <c r="M104" s="230"/>
      <c r="N104" s="230"/>
      <c r="O104" s="230"/>
      <c r="P104" s="230"/>
      <c r="Q104" s="230"/>
      <c r="R104" s="230"/>
      <c r="S104" s="230"/>
      <c r="T104" s="230"/>
      <c r="U104" s="230"/>
      <c r="V104" s="230"/>
      <c r="W104" s="230"/>
      <c r="X104" s="240"/>
      <c r="Y104" s="240"/>
      <c r="Z104" s="240"/>
      <c r="AA104" s="240"/>
      <c r="AB104" s="240"/>
      <c r="AC104" s="240"/>
      <c r="AD104" s="240"/>
      <c r="AE104" s="240"/>
      <c r="AF104" s="240"/>
      <c r="AG104" s="240"/>
      <c r="AH104" s="240"/>
      <c r="AI104" s="240"/>
      <c r="AJ104" s="240"/>
      <c r="AK104" s="240"/>
      <c r="AL104" s="240"/>
      <c r="AM104" s="240"/>
      <c r="AN104" s="240"/>
      <c r="AO104" s="240"/>
      <c r="AP104" s="240"/>
      <c r="AQ104" s="240"/>
      <c r="AR104" s="240"/>
      <c r="AS104" s="240"/>
      <c r="AT104" s="240"/>
      <c r="AU104" s="240"/>
      <c r="AV104" s="240"/>
      <c r="AW104" s="240"/>
      <c r="AX104" s="240"/>
      <c r="AY104" s="240"/>
      <c r="AZ104" s="240"/>
      <c r="BA104" s="240"/>
      <c r="BB104" s="240"/>
      <c r="BC104" s="240"/>
      <c r="BD104" s="240"/>
      <c r="BE104" s="240"/>
      <c r="BF104" s="240"/>
      <c r="BG104" s="240"/>
      <c r="BH104" s="240"/>
      <c r="BI104" s="240"/>
      <c r="BJ104" s="240"/>
      <c r="BK104" s="240"/>
      <c r="BL104" s="240"/>
      <c r="BM104" s="240"/>
      <c r="BN104" s="240"/>
      <c r="BO104" s="240"/>
      <c r="BP104" s="240"/>
      <c r="BQ104" s="240"/>
      <c r="BR104" s="240"/>
      <c r="BS104" s="240"/>
      <c r="BT104" s="240"/>
      <c r="BU104" s="240"/>
      <c r="BV104" s="240"/>
      <c r="BW104" s="240"/>
      <c r="BX104" s="240"/>
      <c r="BY104" s="240"/>
      <c r="BZ104" s="240"/>
      <c r="CA104" s="240"/>
      <c r="CB104" s="240"/>
      <c r="CC104" s="240"/>
      <c r="CD104" s="240"/>
      <c r="CE104" s="240"/>
      <c r="CF104" s="240"/>
      <c r="CG104" s="240"/>
      <c r="CH104" s="240"/>
      <c r="CI104" s="240"/>
      <c r="CJ104" s="240"/>
      <c r="CK104" s="240"/>
      <c r="CL104" s="240"/>
      <c r="CM104" s="240"/>
      <c r="CN104" s="240"/>
      <c r="CO104" s="240"/>
      <c r="CP104" s="240"/>
      <c r="CS104" s="250"/>
      <c r="CT104" s="245"/>
    </row>
    <row r="105" spans="1:98" s="227" customFormat="1" ht="75.75" hidden="1" customHeight="1">
      <c r="A105" s="234"/>
      <c r="B105" s="756"/>
      <c r="C105" s="756"/>
      <c r="D105" s="763"/>
      <c r="E105" s="756"/>
      <c r="F105" s="790"/>
      <c r="G105" s="790"/>
      <c r="H105" s="236"/>
      <c r="I105" s="236"/>
      <c r="J105" s="230"/>
      <c r="K105" s="230"/>
      <c r="L105" s="230"/>
      <c r="M105" s="230"/>
      <c r="N105" s="230"/>
      <c r="O105" s="230"/>
      <c r="P105" s="230"/>
      <c r="Q105" s="230"/>
      <c r="R105" s="230"/>
      <c r="S105" s="230"/>
      <c r="T105" s="230"/>
      <c r="U105" s="230"/>
      <c r="V105" s="230"/>
      <c r="W105" s="23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c r="CK105" s="240"/>
      <c r="CL105" s="240"/>
      <c r="CM105" s="240"/>
      <c r="CN105" s="240"/>
      <c r="CO105" s="240"/>
      <c r="CP105" s="240"/>
      <c r="CS105" s="250"/>
      <c r="CT105" s="245"/>
    </row>
    <row r="106" spans="1:98" s="227" customFormat="1" ht="75.75" hidden="1" customHeight="1">
      <c r="A106" s="234"/>
      <c r="B106" s="234"/>
      <c r="C106" s="234"/>
      <c r="D106" s="234"/>
      <c r="E106" s="234"/>
      <c r="F106" s="236"/>
      <c r="G106" s="236"/>
      <c r="H106" s="236"/>
      <c r="I106" s="236"/>
      <c r="J106" s="230"/>
      <c r="K106" s="230"/>
      <c r="L106" s="230"/>
      <c r="M106" s="230"/>
      <c r="N106" s="230"/>
      <c r="O106" s="230"/>
      <c r="P106" s="230"/>
      <c r="Q106" s="230"/>
      <c r="R106" s="230"/>
      <c r="S106" s="230"/>
      <c r="T106" s="230"/>
      <c r="U106" s="230"/>
      <c r="V106" s="230"/>
      <c r="W106" s="23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c r="CK106" s="240"/>
      <c r="CL106" s="240"/>
      <c r="CM106" s="240"/>
      <c r="CN106" s="240"/>
      <c r="CO106" s="240"/>
      <c r="CP106" s="240"/>
      <c r="CS106" s="250"/>
      <c r="CT106" s="245"/>
    </row>
    <row r="107" spans="1:98" s="227" customFormat="1" ht="75.75" hidden="1" customHeight="1">
      <c r="A107" s="235"/>
      <c r="B107" s="831"/>
      <c r="C107" s="831"/>
      <c r="D107" s="831"/>
      <c r="E107" s="831"/>
      <c r="F107" s="831"/>
      <c r="G107" s="831"/>
      <c r="H107" s="236"/>
      <c r="I107" s="236"/>
      <c r="J107" s="230"/>
      <c r="K107" s="230"/>
      <c r="L107" s="230"/>
      <c r="M107" s="230"/>
      <c r="N107" s="230"/>
      <c r="O107" s="230"/>
      <c r="P107" s="230"/>
      <c r="Q107" s="230"/>
      <c r="R107" s="230"/>
      <c r="S107" s="230"/>
      <c r="T107" s="230"/>
      <c r="U107" s="230"/>
      <c r="V107" s="230"/>
      <c r="W107" s="230"/>
      <c r="X107" s="240"/>
      <c r="Y107" s="240"/>
      <c r="Z107" s="240"/>
      <c r="AA107" s="240"/>
      <c r="AB107" s="240"/>
      <c r="AC107" s="240"/>
      <c r="AD107" s="240"/>
      <c r="AE107" s="240"/>
      <c r="AF107" s="240"/>
      <c r="AG107" s="240"/>
      <c r="AH107" s="240"/>
      <c r="AI107" s="240"/>
      <c r="AJ107" s="240"/>
      <c r="AK107" s="240"/>
      <c r="AL107" s="240"/>
      <c r="AM107" s="240"/>
      <c r="AN107" s="240"/>
      <c r="AO107" s="240"/>
      <c r="AP107" s="240"/>
      <c r="AQ107" s="240"/>
      <c r="AR107" s="240"/>
      <c r="AS107" s="240"/>
      <c r="AT107" s="240"/>
      <c r="AU107" s="240"/>
      <c r="AV107" s="240"/>
      <c r="AW107" s="240"/>
      <c r="AX107" s="240"/>
      <c r="AY107" s="240"/>
      <c r="AZ107" s="240"/>
      <c r="BA107" s="240"/>
      <c r="BB107" s="240"/>
      <c r="BC107" s="240"/>
      <c r="BD107" s="240"/>
      <c r="BE107" s="240"/>
      <c r="BF107" s="240"/>
      <c r="BG107" s="240"/>
      <c r="BH107" s="240"/>
      <c r="BI107" s="240"/>
      <c r="BJ107" s="240"/>
      <c r="BK107" s="240"/>
      <c r="BL107" s="240"/>
      <c r="BM107" s="240"/>
      <c r="BN107" s="240"/>
      <c r="BO107" s="240"/>
      <c r="BP107" s="240"/>
      <c r="BQ107" s="240"/>
      <c r="BR107" s="240"/>
      <c r="BS107" s="240"/>
      <c r="BT107" s="240"/>
      <c r="BU107" s="240"/>
      <c r="BV107" s="240"/>
      <c r="BW107" s="240"/>
      <c r="BX107" s="240"/>
      <c r="BY107" s="240"/>
      <c r="BZ107" s="240"/>
      <c r="CA107" s="240"/>
      <c r="CB107" s="240"/>
      <c r="CC107" s="240"/>
      <c r="CD107" s="240"/>
      <c r="CE107" s="240"/>
      <c r="CF107" s="240"/>
      <c r="CG107" s="240"/>
      <c r="CH107" s="240"/>
      <c r="CI107" s="240"/>
      <c r="CJ107" s="240"/>
      <c r="CK107" s="240"/>
      <c r="CL107" s="240"/>
      <c r="CM107" s="240"/>
      <c r="CN107" s="240"/>
      <c r="CO107" s="240"/>
      <c r="CP107" s="240"/>
      <c r="CS107" s="250"/>
      <c r="CT107" s="245"/>
    </row>
    <row r="108" spans="1:98" s="227" customFormat="1" ht="75.75" hidden="1" customHeight="1">
      <c r="A108" s="235"/>
      <c r="B108" s="831"/>
      <c r="C108" s="831"/>
      <c r="D108" s="831"/>
      <c r="E108" s="831"/>
      <c r="F108" s="831"/>
      <c r="G108" s="831"/>
      <c r="H108" s="236"/>
      <c r="I108" s="236"/>
      <c r="J108" s="230"/>
      <c r="K108" s="230"/>
      <c r="L108" s="230"/>
      <c r="M108" s="230"/>
      <c r="N108" s="230"/>
      <c r="O108" s="230"/>
      <c r="P108" s="230"/>
      <c r="Q108" s="230"/>
      <c r="R108" s="230"/>
      <c r="S108" s="230"/>
      <c r="T108" s="230"/>
      <c r="U108" s="230"/>
      <c r="V108" s="230"/>
      <c r="W108" s="23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S108" s="250"/>
      <c r="CT108" s="245"/>
    </row>
    <row r="109" spans="1:98" s="227" customFormat="1" ht="75.75" hidden="1" customHeight="1">
      <c r="A109" s="235"/>
      <c r="B109" s="831"/>
      <c r="C109" s="831"/>
      <c r="D109" s="831"/>
      <c r="E109" s="831"/>
      <c r="F109" s="831"/>
      <c r="G109" s="831"/>
      <c r="H109" s="236"/>
      <c r="I109" s="236"/>
      <c r="J109" s="230"/>
      <c r="K109" s="230"/>
      <c r="L109" s="230"/>
      <c r="M109" s="230"/>
      <c r="N109" s="230"/>
      <c r="O109" s="230"/>
      <c r="P109" s="230"/>
      <c r="Q109" s="230"/>
      <c r="R109" s="230"/>
      <c r="S109" s="230"/>
      <c r="T109" s="230"/>
      <c r="U109" s="230"/>
      <c r="V109" s="230"/>
      <c r="W109" s="23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S109" s="250"/>
      <c r="CT109" s="245"/>
    </row>
    <row r="110" spans="1:98" s="227" customFormat="1" ht="75.75" customHeight="1">
      <c r="A110" s="235"/>
      <c r="B110" s="831"/>
      <c r="C110" s="831"/>
      <c r="D110" s="831"/>
      <c r="E110" s="831"/>
      <c r="F110" s="831"/>
      <c r="G110" s="831"/>
      <c r="H110" s="236"/>
      <c r="I110" s="236"/>
      <c r="J110" s="230"/>
      <c r="K110" s="230"/>
      <c r="L110" s="230"/>
      <c r="M110" s="230"/>
      <c r="N110" s="230"/>
      <c r="O110" s="230"/>
      <c r="P110" s="230"/>
      <c r="Q110" s="230"/>
      <c r="R110" s="230"/>
      <c r="S110" s="230"/>
      <c r="T110" s="230"/>
      <c r="U110" s="230"/>
      <c r="V110" s="230"/>
      <c r="W110" s="230"/>
      <c r="X110" s="240"/>
      <c r="Y110" s="240"/>
      <c r="Z110" s="240"/>
      <c r="AA110" s="240"/>
      <c r="AB110" s="240"/>
      <c r="AC110" s="240"/>
      <c r="AD110" s="240"/>
      <c r="AE110" s="240"/>
      <c r="AF110" s="240"/>
      <c r="AG110" s="240"/>
      <c r="AH110" s="240"/>
      <c r="AI110" s="240"/>
      <c r="AJ110" s="240"/>
      <c r="AK110" s="240"/>
      <c r="AL110" s="240"/>
      <c r="AM110" s="240"/>
      <c r="AN110" s="240"/>
      <c r="AO110" s="240"/>
      <c r="AP110" s="240"/>
      <c r="AQ110" s="240"/>
      <c r="AR110" s="240"/>
      <c r="AS110" s="240"/>
      <c r="AT110" s="240"/>
      <c r="AU110" s="240"/>
      <c r="AV110" s="240"/>
      <c r="AW110" s="240"/>
      <c r="AX110" s="240"/>
      <c r="AY110" s="240"/>
      <c r="AZ110" s="240"/>
      <c r="BA110" s="240"/>
      <c r="BB110" s="240"/>
      <c r="BC110" s="240"/>
      <c r="BD110" s="240"/>
      <c r="BE110" s="240"/>
      <c r="BF110" s="240"/>
      <c r="BG110" s="240"/>
      <c r="BH110" s="240"/>
      <c r="BI110" s="240"/>
      <c r="BJ110" s="240"/>
      <c r="BK110" s="240"/>
      <c r="BL110" s="240"/>
      <c r="BM110" s="240"/>
      <c r="BN110" s="240"/>
      <c r="BO110" s="240"/>
      <c r="BP110" s="240"/>
      <c r="BQ110" s="240"/>
      <c r="BR110" s="240"/>
      <c r="BS110" s="240"/>
      <c r="BT110" s="240"/>
      <c r="BU110" s="240"/>
      <c r="BV110" s="240"/>
      <c r="BW110" s="240"/>
      <c r="BX110" s="240"/>
      <c r="BY110" s="240"/>
      <c r="BZ110" s="240"/>
      <c r="CA110" s="240"/>
      <c r="CB110" s="240"/>
      <c r="CC110" s="240"/>
      <c r="CD110" s="240"/>
      <c r="CE110" s="240"/>
      <c r="CF110" s="240"/>
      <c r="CG110" s="240"/>
      <c r="CH110" s="240"/>
      <c r="CI110" s="240"/>
      <c r="CJ110" s="240"/>
      <c r="CK110" s="240"/>
      <c r="CL110" s="240"/>
      <c r="CM110" s="240"/>
      <c r="CN110" s="240"/>
      <c r="CO110" s="240"/>
      <c r="CP110" s="240"/>
      <c r="CS110" s="250"/>
      <c r="CT110" s="245"/>
    </row>
    <row r="111" spans="1:98" s="227" customFormat="1" ht="75.75" customHeight="1">
      <c r="A111" s="235"/>
      <c r="B111" s="831"/>
      <c r="C111" s="831"/>
      <c r="D111" s="831"/>
      <c r="E111" s="831"/>
      <c r="F111" s="831"/>
      <c r="G111" s="831"/>
      <c r="H111" s="236"/>
      <c r="I111" s="236"/>
      <c r="J111" s="230"/>
      <c r="K111" s="230"/>
      <c r="L111" s="230"/>
      <c r="M111" s="230"/>
      <c r="N111" s="230"/>
      <c r="O111" s="230"/>
      <c r="P111" s="230"/>
      <c r="Q111" s="230"/>
      <c r="R111" s="230"/>
      <c r="S111" s="230"/>
      <c r="T111" s="230"/>
      <c r="U111" s="230"/>
      <c r="V111" s="230"/>
      <c r="W111" s="230"/>
      <c r="X111" s="240"/>
      <c r="Y111" s="240"/>
      <c r="Z111" s="240"/>
      <c r="AA111" s="240"/>
      <c r="AB111" s="240"/>
      <c r="AC111" s="240"/>
      <c r="AD111" s="240"/>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240"/>
      <c r="BD111" s="240"/>
      <c r="BE111" s="240"/>
      <c r="BF111" s="240"/>
      <c r="BG111" s="240"/>
      <c r="BH111" s="240"/>
      <c r="BI111" s="240"/>
      <c r="BJ111" s="240"/>
      <c r="BK111" s="240"/>
      <c r="BL111" s="240"/>
      <c r="BM111" s="240"/>
      <c r="BN111" s="240"/>
      <c r="BO111" s="240"/>
      <c r="BP111" s="240"/>
      <c r="BQ111" s="240"/>
      <c r="BR111" s="240"/>
      <c r="BS111" s="240"/>
      <c r="BT111" s="240"/>
      <c r="BU111" s="240"/>
      <c r="BV111" s="240"/>
      <c r="BW111" s="240"/>
      <c r="BX111" s="240"/>
      <c r="BY111" s="240"/>
      <c r="BZ111" s="240"/>
      <c r="CA111" s="240"/>
      <c r="CB111" s="240"/>
      <c r="CC111" s="240"/>
      <c r="CD111" s="240"/>
      <c r="CE111" s="240"/>
      <c r="CF111" s="240"/>
      <c r="CG111" s="240"/>
      <c r="CH111" s="240"/>
      <c r="CI111" s="240"/>
      <c r="CJ111" s="240"/>
      <c r="CK111" s="240"/>
      <c r="CL111" s="240"/>
      <c r="CM111" s="240"/>
      <c r="CN111" s="240"/>
      <c r="CO111" s="240"/>
      <c r="CP111" s="240"/>
      <c r="CS111" s="250"/>
      <c r="CT111" s="245"/>
    </row>
    <row r="112" spans="1:98" s="227" customFormat="1" ht="75.75" customHeight="1">
      <c r="A112" s="235"/>
      <c r="B112" s="831"/>
      <c r="C112" s="831"/>
      <c r="D112" s="831"/>
      <c r="E112" s="831"/>
      <c r="F112" s="831"/>
      <c r="G112" s="831"/>
      <c r="H112" s="236"/>
      <c r="I112" s="236"/>
      <c r="J112" s="230"/>
      <c r="K112" s="230"/>
      <c r="L112" s="230"/>
      <c r="M112" s="230"/>
      <c r="N112" s="230"/>
      <c r="O112" s="230"/>
      <c r="P112" s="230"/>
      <c r="Q112" s="230"/>
      <c r="R112" s="230"/>
      <c r="S112" s="230"/>
      <c r="T112" s="230"/>
      <c r="U112" s="230"/>
      <c r="V112" s="230"/>
      <c r="W112" s="230"/>
      <c r="X112" s="240"/>
      <c r="Y112" s="240"/>
      <c r="Z112" s="240"/>
      <c r="AA112" s="240"/>
      <c r="AB112" s="240"/>
      <c r="AC112" s="240"/>
      <c r="AD112" s="240"/>
      <c r="AE112" s="240"/>
      <c r="AF112" s="240"/>
      <c r="AG112" s="240"/>
      <c r="AH112" s="240"/>
      <c r="AI112" s="240"/>
      <c r="AJ112" s="240"/>
      <c r="AK112" s="240"/>
      <c r="AL112" s="240"/>
      <c r="AM112" s="240"/>
      <c r="AN112" s="240"/>
      <c r="AO112" s="240"/>
      <c r="AP112" s="240"/>
      <c r="AQ112" s="240"/>
      <c r="AR112" s="240"/>
      <c r="AS112" s="240"/>
      <c r="AT112" s="240"/>
      <c r="AU112" s="240"/>
      <c r="AV112" s="240"/>
      <c r="AW112" s="240"/>
      <c r="AX112" s="240"/>
      <c r="AY112" s="240"/>
      <c r="AZ112" s="240"/>
      <c r="BA112" s="240"/>
      <c r="BB112" s="240"/>
      <c r="BC112" s="240"/>
      <c r="BD112" s="240"/>
      <c r="BE112" s="240"/>
      <c r="BF112" s="240"/>
      <c r="BG112" s="240"/>
      <c r="BH112" s="240"/>
      <c r="BI112" s="240"/>
      <c r="BJ112" s="240"/>
      <c r="BK112" s="240"/>
      <c r="BL112" s="240"/>
      <c r="BM112" s="240"/>
      <c r="BN112" s="240"/>
      <c r="BO112" s="240"/>
      <c r="BP112" s="240"/>
      <c r="BQ112" s="240"/>
      <c r="BR112" s="240"/>
      <c r="BS112" s="240"/>
      <c r="BT112" s="240"/>
      <c r="BU112" s="240"/>
      <c r="BV112" s="240"/>
      <c r="BW112" s="240"/>
      <c r="BX112" s="240"/>
      <c r="BY112" s="240"/>
      <c r="BZ112" s="240"/>
      <c r="CA112" s="240"/>
      <c r="CB112" s="240"/>
      <c r="CC112" s="240"/>
      <c r="CD112" s="240"/>
      <c r="CE112" s="240"/>
      <c r="CF112" s="240"/>
      <c r="CG112" s="240"/>
      <c r="CH112" s="240"/>
      <c r="CI112" s="240"/>
      <c r="CJ112" s="240"/>
      <c r="CK112" s="240"/>
      <c r="CL112" s="240"/>
      <c r="CM112" s="240"/>
      <c r="CN112" s="240"/>
      <c r="CO112" s="240"/>
      <c r="CP112" s="240"/>
      <c r="CS112" s="250"/>
      <c r="CT112" s="245"/>
    </row>
    <row r="113" spans="1:98" s="72" customFormat="1" ht="75.75" customHeight="1">
      <c r="A113" s="228"/>
      <c r="B113" s="829"/>
      <c r="C113" s="829"/>
      <c r="D113" s="829"/>
      <c r="E113" s="829"/>
      <c r="F113" s="829"/>
      <c r="G113" s="829"/>
      <c r="H113" s="71"/>
      <c r="I113" s="71"/>
      <c r="J113" s="65"/>
      <c r="K113" s="65"/>
      <c r="L113" s="65"/>
      <c r="M113" s="65"/>
      <c r="N113" s="65"/>
      <c r="O113" s="65"/>
      <c r="P113" s="65"/>
      <c r="Q113" s="65"/>
      <c r="R113" s="65"/>
      <c r="S113" s="65"/>
      <c r="T113" s="65"/>
      <c r="U113" s="65"/>
      <c r="V113" s="65"/>
      <c r="W113" s="65"/>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R113" s="227"/>
      <c r="CS113" s="74"/>
      <c r="CT113" s="73"/>
    </row>
    <row r="114" spans="1:98" s="72" customFormat="1" ht="75.75" customHeight="1">
      <c r="A114" s="228"/>
      <c r="B114" s="829"/>
      <c r="C114" s="829"/>
      <c r="D114" s="829"/>
      <c r="E114" s="829"/>
      <c r="F114" s="829"/>
      <c r="G114" s="829"/>
      <c r="H114" s="65"/>
      <c r="I114" s="65"/>
      <c r="J114" s="65"/>
      <c r="K114" s="65"/>
      <c r="L114" s="65"/>
      <c r="M114" s="65"/>
      <c r="N114" s="65"/>
      <c r="O114" s="65"/>
      <c r="P114" s="65"/>
      <c r="Q114" s="65"/>
      <c r="R114" s="65"/>
      <c r="S114" s="65"/>
      <c r="T114" s="65"/>
      <c r="U114" s="65"/>
      <c r="V114" s="65"/>
      <c r="W114" s="65"/>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R114" s="227"/>
      <c r="CS114" s="74"/>
      <c r="CT114" s="73"/>
    </row>
    <row r="115" spans="1:98" s="72" customFormat="1" ht="75.75" customHeight="1">
      <c r="A115" s="228"/>
      <c r="B115" s="829"/>
      <c r="C115" s="829"/>
      <c r="D115" s="829"/>
      <c r="E115" s="829"/>
      <c r="F115" s="829"/>
      <c r="G115" s="829"/>
      <c r="H115" s="65"/>
      <c r="I115" s="65"/>
      <c r="J115" s="65"/>
      <c r="K115" s="65"/>
      <c r="L115" s="65"/>
      <c r="M115" s="65"/>
      <c r="N115" s="65"/>
      <c r="O115" s="65"/>
      <c r="P115" s="65"/>
      <c r="Q115" s="65"/>
      <c r="R115" s="65"/>
      <c r="S115" s="65"/>
      <c r="T115" s="65"/>
      <c r="U115" s="65"/>
      <c r="V115" s="65"/>
      <c r="W115" s="65"/>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R115" s="227"/>
      <c r="CS115" s="74"/>
      <c r="CT115" s="73"/>
    </row>
    <row r="116" spans="1:98" s="72" customFormat="1" ht="75.75" customHeight="1">
      <c r="A116" s="228"/>
      <c r="B116" s="829"/>
      <c r="C116" s="829"/>
      <c r="D116" s="829"/>
      <c r="E116" s="829"/>
      <c r="F116" s="829"/>
      <c r="G116" s="829"/>
      <c r="H116" s="65"/>
      <c r="I116" s="65"/>
      <c r="J116" s="65"/>
      <c r="K116" s="65"/>
      <c r="L116" s="65"/>
      <c r="M116" s="65"/>
      <c r="N116" s="65"/>
      <c r="O116" s="65"/>
      <c r="P116" s="65"/>
      <c r="Q116" s="65"/>
      <c r="R116" s="65"/>
      <c r="S116" s="65"/>
      <c r="T116" s="65"/>
      <c r="U116" s="65"/>
      <c r="V116" s="65"/>
      <c r="W116" s="65"/>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R116" s="227"/>
      <c r="CS116" s="74"/>
      <c r="CT116" s="73"/>
    </row>
    <row r="117" spans="1:98" s="72" customFormat="1" ht="75.75" customHeight="1">
      <c r="A117" s="228"/>
      <c r="B117" s="829"/>
      <c r="C117" s="829"/>
      <c r="D117" s="829"/>
      <c r="E117" s="829"/>
      <c r="F117" s="829"/>
      <c r="G117" s="829"/>
      <c r="H117" s="65"/>
      <c r="I117" s="65"/>
      <c r="J117" s="65"/>
      <c r="K117" s="65"/>
      <c r="L117" s="65"/>
      <c r="M117" s="65"/>
      <c r="N117" s="65"/>
      <c r="O117" s="65"/>
      <c r="P117" s="65"/>
      <c r="Q117" s="65"/>
      <c r="R117" s="65"/>
      <c r="S117" s="65"/>
      <c r="T117" s="65"/>
      <c r="U117" s="65"/>
      <c r="V117" s="65"/>
      <c r="W117" s="65"/>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R117" s="227"/>
      <c r="CS117" s="74"/>
      <c r="CT117" s="73"/>
    </row>
    <row r="118" spans="1:98" s="72" customFormat="1" ht="75.75" customHeight="1">
      <c r="A118" s="228"/>
      <c r="B118" s="829"/>
      <c r="C118" s="829"/>
      <c r="D118" s="829"/>
      <c r="E118" s="829"/>
      <c r="F118" s="829"/>
      <c r="G118" s="829"/>
      <c r="H118" s="65"/>
      <c r="I118" s="65"/>
      <c r="J118" s="65"/>
      <c r="K118" s="65"/>
      <c r="L118" s="65"/>
      <c r="M118" s="65"/>
      <c r="N118" s="65"/>
      <c r="O118" s="65"/>
      <c r="P118" s="65"/>
      <c r="Q118" s="65"/>
      <c r="R118" s="65"/>
      <c r="S118" s="65"/>
      <c r="T118" s="65"/>
      <c r="U118" s="65"/>
      <c r="V118" s="65"/>
      <c r="W118" s="65"/>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R118" s="227"/>
      <c r="CS118" s="74"/>
      <c r="CT118" s="73"/>
    </row>
    <row r="119" spans="1:98" s="72" customFormat="1" ht="75.75" customHeight="1">
      <c r="A119" s="228"/>
      <c r="B119" s="829"/>
      <c r="C119" s="829"/>
      <c r="D119" s="829"/>
      <c r="E119" s="829"/>
      <c r="F119" s="829"/>
      <c r="G119" s="829"/>
      <c r="H119" s="65"/>
      <c r="I119" s="65"/>
      <c r="J119" s="65"/>
      <c r="K119" s="65"/>
      <c r="L119" s="65"/>
      <c r="M119" s="65"/>
      <c r="N119" s="65"/>
      <c r="O119" s="65"/>
      <c r="P119" s="65"/>
      <c r="Q119" s="65"/>
      <c r="R119" s="65"/>
      <c r="S119" s="65"/>
      <c r="T119" s="65"/>
      <c r="U119" s="65"/>
      <c r="V119" s="65"/>
      <c r="W119" s="65"/>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R119" s="227"/>
      <c r="CS119" s="74"/>
      <c r="CT119" s="73"/>
    </row>
    <row r="120" spans="1:98" s="72" customFormat="1" ht="75.75" customHeight="1">
      <c r="A120" s="228"/>
      <c r="B120" s="829"/>
      <c r="C120" s="829"/>
      <c r="D120" s="829"/>
      <c r="E120" s="229"/>
      <c r="F120" s="65"/>
      <c r="G120" s="65"/>
      <c r="H120" s="65"/>
      <c r="I120" s="65"/>
      <c r="J120" s="65"/>
      <c r="K120" s="65"/>
      <c r="L120" s="65"/>
      <c r="M120" s="65"/>
      <c r="N120" s="65"/>
      <c r="O120" s="65"/>
      <c r="P120" s="65"/>
      <c r="Q120" s="65"/>
      <c r="R120" s="65"/>
      <c r="S120" s="65"/>
      <c r="T120" s="65"/>
      <c r="U120" s="65"/>
      <c r="V120" s="65"/>
      <c r="W120" s="65"/>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R120" s="227"/>
      <c r="CS120" s="74"/>
      <c r="CT120" s="73"/>
    </row>
    <row r="121" spans="1:98" s="72" customFormat="1" ht="75.75" customHeight="1">
      <c r="A121" s="228"/>
      <c r="B121" s="829"/>
      <c r="C121" s="829"/>
      <c r="D121" s="829"/>
      <c r="E121" s="229"/>
      <c r="F121" s="65"/>
      <c r="G121" s="65"/>
      <c r="H121" s="65"/>
      <c r="I121" s="65"/>
      <c r="J121" s="65"/>
      <c r="K121" s="65"/>
      <c r="L121" s="65"/>
      <c r="M121" s="65"/>
      <c r="N121" s="65"/>
      <c r="O121" s="65"/>
      <c r="P121" s="65"/>
      <c r="Q121" s="65"/>
      <c r="R121" s="65"/>
      <c r="S121" s="65"/>
      <c r="T121" s="65"/>
      <c r="U121" s="65"/>
      <c r="V121" s="65"/>
      <c r="W121" s="65"/>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R121" s="227"/>
      <c r="CS121" s="74"/>
      <c r="CT121" s="73"/>
    </row>
    <row r="122" spans="1:98" s="72" customFormat="1" ht="75.75" customHeight="1">
      <c r="A122" s="228"/>
      <c r="B122" s="829"/>
      <c r="C122" s="829"/>
      <c r="D122" s="829"/>
      <c r="E122" s="229"/>
      <c r="F122" s="65"/>
      <c r="G122" s="65"/>
      <c r="H122" s="65"/>
      <c r="I122" s="65"/>
      <c r="J122" s="65"/>
      <c r="K122" s="65"/>
      <c r="L122" s="65"/>
      <c r="M122" s="65"/>
      <c r="N122" s="65"/>
      <c r="O122" s="65"/>
      <c r="P122" s="65"/>
      <c r="Q122" s="65"/>
      <c r="R122" s="65"/>
      <c r="S122" s="65"/>
      <c r="T122" s="65"/>
      <c r="U122" s="65"/>
      <c r="V122" s="65"/>
      <c r="W122" s="65"/>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R122" s="227"/>
      <c r="CS122" s="74"/>
      <c r="CT122" s="73"/>
    </row>
    <row r="123" spans="1:98" s="72" customFormat="1" ht="75.75" customHeight="1">
      <c r="A123" s="228"/>
      <c r="B123" s="829"/>
      <c r="C123" s="829"/>
      <c r="D123" s="829"/>
      <c r="E123" s="229"/>
      <c r="F123" s="65"/>
      <c r="G123" s="65"/>
      <c r="H123" s="65"/>
      <c r="I123" s="65"/>
      <c r="J123" s="65"/>
      <c r="K123" s="65"/>
      <c r="L123" s="65"/>
      <c r="M123" s="65"/>
      <c r="N123" s="65"/>
      <c r="O123" s="65"/>
      <c r="P123" s="65"/>
      <c r="Q123" s="65"/>
      <c r="R123" s="65"/>
      <c r="S123" s="65"/>
      <c r="T123" s="65"/>
      <c r="U123" s="65"/>
      <c r="V123" s="65"/>
      <c r="W123" s="65"/>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R123" s="227"/>
      <c r="CS123" s="74"/>
      <c r="CT123" s="73"/>
    </row>
    <row r="124" spans="1:98" s="72" customFormat="1" ht="75.75" customHeight="1">
      <c r="A124" s="228"/>
      <c r="B124" s="829"/>
      <c r="C124" s="829"/>
      <c r="D124" s="829"/>
      <c r="E124" s="229"/>
      <c r="F124" s="65"/>
      <c r="G124" s="65"/>
      <c r="H124" s="65"/>
      <c r="I124" s="65"/>
      <c r="J124" s="65"/>
      <c r="K124" s="65"/>
      <c r="L124" s="65"/>
      <c r="M124" s="65"/>
      <c r="N124" s="65"/>
      <c r="O124" s="65"/>
      <c r="P124" s="65"/>
      <c r="Q124" s="65"/>
      <c r="R124" s="65"/>
      <c r="S124" s="65"/>
      <c r="T124" s="65"/>
      <c r="U124" s="65"/>
      <c r="V124" s="65"/>
      <c r="W124" s="65"/>
      <c r="X124" s="63"/>
      <c r="Y124" s="63"/>
      <c r="Z124" s="63"/>
      <c r="AA124" s="63"/>
      <c r="AB124" s="63"/>
      <c r="AC124" s="63"/>
      <c r="AD124" s="63"/>
      <c r="AE124" s="830"/>
      <c r="AF124" s="830"/>
      <c r="AG124" s="830"/>
      <c r="AH124" s="830"/>
      <c r="AI124" s="830"/>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R124" s="227"/>
      <c r="CS124" s="74"/>
      <c r="CT124" s="73"/>
    </row>
    <row r="125" spans="1:98" s="72" customFormat="1" ht="75.75" customHeight="1">
      <c r="A125" s="228"/>
      <c r="B125" s="829"/>
      <c r="C125" s="829"/>
      <c r="D125" s="829"/>
      <c r="E125" s="229"/>
      <c r="F125" s="65"/>
      <c r="G125" s="65"/>
      <c r="H125" s="65"/>
      <c r="I125" s="65"/>
      <c r="J125" s="65"/>
      <c r="K125" s="65"/>
      <c r="L125" s="65"/>
      <c r="M125" s="65"/>
      <c r="N125" s="65"/>
      <c r="O125" s="65"/>
      <c r="P125" s="65"/>
      <c r="Q125" s="65"/>
      <c r="R125" s="65"/>
      <c r="S125" s="65"/>
      <c r="T125" s="65"/>
      <c r="U125" s="65"/>
      <c r="V125" s="65"/>
      <c r="W125" s="65"/>
      <c r="X125" s="63"/>
      <c r="Y125" s="63"/>
      <c r="Z125" s="63"/>
      <c r="AA125" s="63"/>
      <c r="AB125" s="63"/>
      <c r="AC125" s="63"/>
      <c r="AD125" s="63"/>
      <c r="AE125" s="830"/>
      <c r="AF125" s="830"/>
      <c r="AG125" s="830"/>
      <c r="AH125" s="830"/>
      <c r="AI125" s="830"/>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R125" s="227"/>
      <c r="CS125" s="74"/>
      <c r="CT125" s="73"/>
    </row>
    <row r="126" spans="1:98" s="72" customFormat="1" ht="75.75" customHeight="1">
      <c r="A126" s="228"/>
      <c r="B126" s="829"/>
      <c r="C126" s="829"/>
      <c r="D126" s="829"/>
      <c r="E126" s="229"/>
      <c r="F126" s="65"/>
      <c r="G126" s="65"/>
      <c r="H126" s="65"/>
      <c r="I126" s="65"/>
      <c r="J126" s="65"/>
      <c r="K126" s="65"/>
      <c r="L126" s="65"/>
      <c r="M126" s="65"/>
      <c r="N126" s="65"/>
      <c r="O126" s="65"/>
      <c r="P126" s="65"/>
      <c r="Q126" s="65"/>
      <c r="R126" s="65"/>
      <c r="S126" s="65"/>
      <c r="T126" s="65"/>
      <c r="U126" s="65"/>
      <c r="V126" s="65"/>
      <c r="W126" s="65"/>
      <c r="X126" s="63"/>
      <c r="Y126" s="63"/>
      <c r="Z126" s="63"/>
      <c r="AA126" s="63"/>
      <c r="AB126" s="63"/>
      <c r="AC126" s="63"/>
      <c r="AD126" s="63"/>
      <c r="AE126" s="830"/>
      <c r="AF126" s="830"/>
      <c r="AG126" s="830"/>
      <c r="AH126" s="830"/>
      <c r="AI126" s="830"/>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R126" s="227"/>
      <c r="CS126" s="74"/>
      <c r="CT126" s="73"/>
    </row>
    <row r="127" spans="1:98" s="72" customFormat="1" ht="75.75" customHeight="1">
      <c r="A127" s="228"/>
      <c r="B127" s="829"/>
      <c r="C127" s="829"/>
      <c r="D127" s="829"/>
      <c r="E127" s="229"/>
      <c r="F127" s="65"/>
      <c r="G127" s="65"/>
      <c r="H127" s="65"/>
      <c r="I127" s="65"/>
      <c r="J127" s="65"/>
      <c r="K127" s="65"/>
      <c r="L127" s="65"/>
      <c r="M127" s="65"/>
      <c r="N127" s="65"/>
      <c r="O127" s="65"/>
      <c r="P127" s="65"/>
      <c r="Q127" s="65"/>
      <c r="R127" s="65"/>
      <c r="S127" s="65"/>
      <c r="T127" s="65"/>
      <c r="U127" s="65"/>
      <c r="V127" s="65"/>
      <c r="W127" s="65"/>
      <c r="X127" s="63"/>
      <c r="Y127" s="63"/>
      <c r="Z127" s="63"/>
      <c r="AA127" s="63"/>
      <c r="AB127" s="63"/>
      <c r="AC127" s="63"/>
      <c r="AD127" s="63"/>
      <c r="AE127" s="830"/>
      <c r="AF127" s="830"/>
      <c r="AG127" s="830"/>
      <c r="AH127" s="830"/>
      <c r="AI127" s="830"/>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R127" s="227"/>
      <c r="CS127" s="74"/>
      <c r="CT127" s="73"/>
    </row>
    <row r="128" spans="1:98" s="72" customFormat="1" ht="75.75" customHeight="1">
      <c r="A128" s="228"/>
      <c r="B128" s="829"/>
      <c r="C128" s="829"/>
      <c r="D128" s="829"/>
      <c r="E128" s="229"/>
      <c r="F128" s="65"/>
      <c r="G128" s="65"/>
      <c r="H128" s="65"/>
      <c r="I128" s="65"/>
      <c r="J128" s="65"/>
      <c r="K128" s="65"/>
      <c r="L128" s="65"/>
      <c r="M128" s="65"/>
      <c r="N128" s="65"/>
      <c r="O128" s="65"/>
      <c r="P128" s="65"/>
      <c r="Q128" s="65"/>
      <c r="R128" s="65"/>
      <c r="S128" s="65"/>
      <c r="T128" s="65"/>
      <c r="U128" s="65"/>
      <c r="V128" s="65"/>
      <c r="W128" s="65"/>
      <c r="X128" s="63"/>
      <c r="Y128" s="63"/>
      <c r="Z128" s="63"/>
      <c r="AA128" s="63"/>
      <c r="AB128" s="63"/>
      <c r="AC128" s="63"/>
      <c r="AD128" s="63"/>
      <c r="AE128" s="830"/>
      <c r="AF128" s="830"/>
      <c r="AG128" s="830"/>
      <c r="AH128" s="830"/>
      <c r="AI128" s="830"/>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R128" s="227"/>
      <c r="CS128" s="74"/>
      <c r="CT128" s="73"/>
    </row>
    <row r="129" spans="1:98" s="72" customFormat="1" ht="75.75" customHeight="1">
      <c r="A129" s="228"/>
      <c r="B129" s="829"/>
      <c r="C129" s="829"/>
      <c r="D129" s="829"/>
      <c r="E129" s="229"/>
      <c r="F129" s="65"/>
      <c r="G129" s="65"/>
      <c r="H129" s="65"/>
      <c r="I129" s="65"/>
      <c r="J129" s="65"/>
      <c r="K129" s="65"/>
      <c r="L129" s="65"/>
      <c r="M129" s="65"/>
      <c r="N129" s="65"/>
      <c r="O129" s="65"/>
      <c r="P129" s="65"/>
      <c r="Q129" s="65"/>
      <c r="R129" s="65"/>
      <c r="S129" s="65"/>
      <c r="T129" s="65"/>
      <c r="U129" s="65"/>
      <c r="V129" s="65"/>
      <c r="W129" s="65"/>
      <c r="X129" s="63"/>
      <c r="Y129" s="63"/>
      <c r="Z129" s="63"/>
      <c r="AA129" s="63"/>
      <c r="AB129" s="63"/>
      <c r="AC129" s="63"/>
      <c r="AD129" s="63"/>
      <c r="AE129" s="830"/>
      <c r="AF129" s="830"/>
      <c r="AG129" s="830"/>
      <c r="AH129" s="830"/>
      <c r="AI129" s="830"/>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R129" s="227"/>
      <c r="CS129" s="74"/>
      <c r="CT129" s="73"/>
    </row>
    <row r="130" spans="1:98" s="72" customFormat="1" ht="75.75" customHeight="1">
      <c r="A130" s="228"/>
      <c r="B130" s="829"/>
      <c r="C130" s="829"/>
      <c r="D130" s="829"/>
      <c r="E130" s="229"/>
      <c r="F130" s="65"/>
      <c r="G130" s="65"/>
      <c r="H130" s="65"/>
      <c r="I130" s="65"/>
      <c r="J130" s="65"/>
      <c r="K130" s="65"/>
      <c r="L130" s="65"/>
      <c r="M130" s="65"/>
      <c r="N130" s="65"/>
      <c r="O130" s="65"/>
      <c r="P130" s="65"/>
      <c r="Q130" s="65"/>
      <c r="R130" s="65"/>
      <c r="S130" s="65"/>
      <c r="T130" s="65"/>
      <c r="U130" s="65"/>
      <c r="V130" s="65"/>
      <c r="W130" s="65"/>
      <c r="X130" s="63"/>
      <c r="Y130" s="63"/>
      <c r="Z130" s="63"/>
      <c r="AA130" s="63"/>
      <c r="AB130" s="63"/>
      <c r="AC130" s="63"/>
      <c r="AD130" s="63"/>
      <c r="AE130" s="830"/>
      <c r="AF130" s="830"/>
      <c r="AG130" s="830"/>
      <c r="AH130" s="830"/>
      <c r="AI130" s="830"/>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R130" s="227"/>
      <c r="CS130" s="74"/>
      <c r="CT130" s="73"/>
    </row>
    <row r="131" spans="1:98" s="72" customFormat="1" ht="75.75" customHeight="1">
      <c r="A131" s="228"/>
      <c r="B131" s="829"/>
      <c r="C131" s="829"/>
      <c r="D131" s="829"/>
      <c r="E131" s="229"/>
      <c r="F131" s="65"/>
      <c r="G131" s="65"/>
      <c r="H131" s="65"/>
      <c r="I131" s="65"/>
      <c r="J131" s="65"/>
      <c r="K131" s="65"/>
      <c r="L131" s="65"/>
      <c r="M131" s="65"/>
      <c r="N131" s="65"/>
      <c r="O131" s="65"/>
      <c r="P131" s="65"/>
      <c r="Q131" s="65"/>
      <c r="R131" s="65"/>
      <c r="S131" s="65"/>
      <c r="T131" s="65"/>
      <c r="U131" s="65"/>
      <c r="V131" s="65"/>
      <c r="W131" s="65"/>
      <c r="X131" s="63"/>
      <c r="Y131" s="63"/>
      <c r="Z131" s="63"/>
      <c r="AA131" s="63"/>
      <c r="AB131" s="63"/>
      <c r="AC131" s="63"/>
      <c r="AD131" s="63"/>
      <c r="AE131" s="830"/>
      <c r="AF131" s="830"/>
      <c r="AG131" s="830"/>
      <c r="AH131" s="830"/>
      <c r="AI131" s="830"/>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R131" s="227"/>
      <c r="CS131" s="74"/>
      <c r="CT131" s="73"/>
    </row>
    <row r="132" spans="1:98" s="72" customFormat="1" ht="75.75" customHeight="1">
      <c r="A132" s="228"/>
      <c r="B132" s="829"/>
      <c r="C132" s="829"/>
      <c r="D132" s="829"/>
      <c r="E132" s="229"/>
      <c r="F132" s="65"/>
      <c r="G132" s="65"/>
      <c r="H132" s="65"/>
      <c r="I132" s="65"/>
      <c r="J132" s="65"/>
      <c r="K132" s="65"/>
      <c r="L132" s="65"/>
      <c r="M132" s="65"/>
      <c r="N132" s="65"/>
      <c r="O132" s="65"/>
      <c r="P132" s="65"/>
      <c r="Q132" s="65"/>
      <c r="R132" s="65"/>
      <c r="S132" s="65"/>
      <c r="T132" s="65"/>
      <c r="U132" s="65"/>
      <c r="V132" s="65"/>
      <c r="W132" s="65"/>
      <c r="X132" s="63"/>
      <c r="Y132" s="63"/>
      <c r="Z132" s="63"/>
      <c r="AA132" s="63"/>
      <c r="AB132" s="63"/>
      <c r="AC132" s="63"/>
      <c r="AD132" s="63"/>
      <c r="AE132" s="830"/>
      <c r="AF132" s="830"/>
      <c r="AG132" s="830"/>
      <c r="AH132" s="830"/>
      <c r="AI132" s="830"/>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R132" s="227"/>
      <c r="CS132" s="74"/>
      <c r="CT132" s="73"/>
    </row>
    <row r="133" spans="1:98" s="72" customFormat="1" ht="75.75" customHeight="1">
      <c r="A133" s="75"/>
      <c r="B133" s="76"/>
      <c r="C133" s="76"/>
      <c r="D133" s="76"/>
      <c r="E133" s="76"/>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830"/>
      <c r="AF133" s="830"/>
      <c r="AG133" s="830"/>
      <c r="AH133" s="830"/>
      <c r="AI133" s="830"/>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R133" s="227"/>
      <c r="CS133" s="74"/>
      <c r="CT133" s="73"/>
    </row>
    <row r="134" spans="1:98" s="72" customFormat="1" ht="75.75" customHeight="1">
      <c r="A134" s="75"/>
      <c r="B134" s="76"/>
      <c r="C134" s="76"/>
      <c r="D134" s="76"/>
      <c r="E134" s="76"/>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830"/>
      <c r="AF134" s="830"/>
      <c r="AG134" s="830"/>
      <c r="AH134" s="830"/>
      <c r="AI134" s="830"/>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R134" s="227"/>
      <c r="CS134" s="74"/>
      <c r="CT134" s="73"/>
    </row>
    <row r="135" spans="1:98" s="72" customFormat="1" ht="75.75" customHeight="1">
      <c r="A135" s="75"/>
      <c r="B135" s="76"/>
      <c r="C135" s="76"/>
      <c r="D135" s="76"/>
      <c r="E135" s="76"/>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830"/>
      <c r="AF135" s="830"/>
      <c r="AG135" s="830"/>
      <c r="AH135" s="830"/>
      <c r="AI135" s="830"/>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R135" s="227"/>
      <c r="CS135" s="74"/>
      <c r="CT135" s="73"/>
    </row>
    <row r="136" spans="1:98" s="72" customFormat="1" ht="75.75" customHeight="1">
      <c r="A136" s="75"/>
      <c r="B136" s="76"/>
      <c r="C136" s="76"/>
      <c r="D136" s="76"/>
      <c r="E136" s="76"/>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830"/>
      <c r="AF136" s="830"/>
      <c r="AG136" s="830"/>
      <c r="AH136" s="830"/>
      <c r="AI136" s="830"/>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R136" s="227"/>
      <c r="CS136" s="74"/>
      <c r="CT136" s="73"/>
    </row>
    <row r="137" spans="1:98" s="72" customFormat="1" ht="75.75" customHeight="1">
      <c r="A137" s="75"/>
      <c r="B137" s="76"/>
      <c r="C137" s="76"/>
      <c r="D137" s="76"/>
      <c r="E137" s="76"/>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830"/>
      <c r="AF137" s="830"/>
      <c r="AG137" s="830"/>
      <c r="AH137" s="830"/>
      <c r="AI137" s="830"/>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R137" s="227"/>
      <c r="CS137" s="74"/>
      <c r="CT137" s="73"/>
    </row>
    <row r="138" spans="1:98" s="72" customFormat="1" ht="75.75" customHeight="1">
      <c r="A138" s="75"/>
      <c r="B138" s="76"/>
      <c r="C138" s="76"/>
      <c r="D138" s="76"/>
      <c r="E138" s="76"/>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830"/>
      <c r="AF138" s="830"/>
      <c r="AG138" s="830"/>
      <c r="AH138" s="830"/>
      <c r="AI138" s="830"/>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R138" s="227"/>
      <c r="CS138" s="74"/>
      <c r="CT138" s="73"/>
    </row>
    <row r="139" spans="1:98" s="72" customFormat="1" ht="75.75" customHeight="1">
      <c r="A139" s="75"/>
      <c r="B139" s="76"/>
      <c r="C139" s="76"/>
      <c r="D139" s="76"/>
      <c r="E139" s="76"/>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830"/>
      <c r="AF139" s="830"/>
      <c r="AG139" s="830"/>
      <c r="AH139" s="830"/>
      <c r="AI139" s="830"/>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R139" s="227"/>
      <c r="CS139" s="74"/>
      <c r="CT139" s="73"/>
    </row>
    <row r="140" spans="1:98" s="72" customFormat="1" ht="75.75" customHeight="1">
      <c r="A140" s="75"/>
      <c r="B140" s="76"/>
      <c r="C140" s="76"/>
      <c r="D140" s="76"/>
      <c r="E140" s="76"/>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830"/>
      <c r="AF140" s="830"/>
      <c r="AG140" s="830"/>
      <c r="AH140" s="830"/>
      <c r="AI140" s="830"/>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R140" s="227"/>
      <c r="CS140" s="74"/>
      <c r="CT140" s="73"/>
    </row>
    <row r="141" spans="1:98" s="72" customFormat="1" ht="75.75" customHeight="1">
      <c r="A141" s="75"/>
      <c r="B141" s="76"/>
      <c r="C141" s="76"/>
      <c r="D141" s="76"/>
      <c r="E141" s="76"/>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830"/>
      <c r="AF141" s="830"/>
      <c r="AG141" s="830"/>
      <c r="AH141" s="830"/>
      <c r="AI141" s="830"/>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R141" s="227"/>
      <c r="CS141" s="74"/>
      <c r="CT141" s="73"/>
    </row>
    <row r="142" spans="1:98" s="72" customFormat="1" ht="75.75" customHeight="1">
      <c r="A142" s="75"/>
      <c r="B142" s="76"/>
      <c r="C142" s="76"/>
      <c r="D142" s="76"/>
      <c r="E142" s="76"/>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830"/>
      <c r="AF142" s="830"/>
      <c r="AG142" s="830"/>
      <c r="AH142" s="830"/>
      <c r="AI142" s="830"/>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R142" s="227"/>
      <c r="CS142" s="74"/>
      <c r="CT142" s="73"/>
    </row>
    <row r="143" spans="1:98" s="72" customFormat="1" ht="75.75" customHeight="1">
      <c r="A143" s="75"/>
      <c r="B143" s="76"/>
      <c r="C143" s="76"/>
      <c r="D143" s="76"/>
      <c r="E143" s="76"/>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830"/>
      <c r="AF143" s="830"/>
      <c r="AG143" s="830"/>
      <c r="AH143" s="830"/>
      <c r="AI143" s="830"/>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R143" s="227"/>
      <c r="CS143" s="74"/>
      <c r="CT143" s="73"/>
    </row>
    <row r="144" spans="1:98" s="72" customFormat="1" ht="75.75" customHeight="1">
      <c r="A144" s="75"/>
      <c r="B144" s="76"/>
      <c r="C144" s="76"/>
      <c r="D144" s="76"/>
      <c r="E144" s="76"/>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830"/>
      <c r="AF144" s="830"/>
      <c r="AG144" s="830"/>
      <c r="AH144" s="830"/>
      <c r="AI144" s="830"/>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R144" s="227"/>
      <c r="CS144" s="74"/>
      <c r="CT144" s="73"/>
    </row>
    <row r="145" spans="1:98" s="72" customFormat="1" ht="75.75" customHeight="1">
      <c r="A145" s="75"/>
      <c r="B145" s="76"/>
      <c r="C145" s="76"/>
      <c r="D145" s="76"/>
      <c r="E145" s="76"/>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830"/>
      <c r="AF145" s="830"/>
      <c r="AG145" s="830"/>
      <c r="AH145" s="830"/>
      <c r="AI145" s="830"/>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R145" s="227"/>
      <c r="CS145" s="74"/>
      <c r="CT145" s="73"/>
    </row>
    <row r="146" spans="1:98" s="72" customFormat="1" ht="75.75" customHeight="1">
      <c r="A146" s="75"/>
      <c r="B146" s="76"/>
      <c r="C146" s="76"/>
      <c r="D146" s="76"/>
      <c r="E146" s="76"/>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830"/>
      <c r="AF146" s="830"/>
      <c r="AG146" s="830"/>
      <c r="AH146" s="830"/>
      <c r="AI146" s="830"/>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R146" s="227"/>
      <c r="CS146" s="74"/>
      <c r="CT146" s="73"/>
    </row>
    <row r="147" spans="1:98" s="72" customFormat="1" ht="75.75" customHeight="1">
      <c r="A147" s="75"/>
      <c r="B147" s="76"/>
      <c r="C147" s="76"/>
      <c r="D147" s="76"/>
      <c r="E147" s="76"/>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830"/>
      <c r="AF147" s="830"/>
      <c r="AG147" s="830"/>
      <c r="AH147" s="830"/>
      <c r="AI147" s="830"/>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R147" s="227"/>
      <c r="CS147" s="74"/>
      <c r="CT147" s="73"/>
    </row>
    <row r="148" spans="1:98" s="72" customFormat="1" ht="75.75" customHeight="1">
      <c r="A148" s="75"/>
      <c r="B148" s="76"/>
      <c r="C148" s="76"/>
      <c r="D148" s="76"/>
      <c r="E148" s="76"/>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830"/>
      <c r="AF148" s="830"/>
      <c r="AG148" s="830"/>
      <c r="AH148" s="830"/>
      <c r="AI148" s="830"/>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R148" s="227"/>
      <c r="CS148" s="74"/>
      <c r="CT148" s="73"/>
    </row>
    <row r="149" spans="1:98" s="72" customFormat="1" ht="75.75" customHeight="1">
      <c r="A149" s="75"/>
      <c r="B149" s="76"/>
      <c r="C149" s="76"/>
      <c r="D149" s="76"/>
      <c r="E149" s="76"/>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830"/>
      <c r="AF149" s="830"/>
      <c r="AG149" s="830"/>
      <c r="AH149" s="830"/>
      <c r="AI149" s="830"/>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R149" s="227"/>
      <c r="CS149" s="74"/>
      <c r="CT149" s="73"/>
    </row>
    <row r="150" spans="1:98" s="72" customFormat="1" ht="75.75" customHeight="1">
      <c r="A150" s="75"/>
      <c r="B150" s="76"/>
      <c r="C150" s="76"/>
      <c r="D150" s="76"/>
      <c r="E150" s="76"/>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830"/>
      <c r="AF150" s="830"/>
      <c r="AG150" s="830"/>
      <c r="AH150" s="830"/>
      <c r="AI150" s="830"/>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R150" s="227"/>
      <c r="CS150" s="74"/>
      <c r="CT150" s="73"/>
    </row>
    <row r="151" spans="1:98" s="72" customFormat="1" ht="75.75" customHeight="1">
      <c r="A151" s="75"/>
      <c r="B151" s="76"/>
      <c r="C151" s="76"/>
      <c r="D151" s="76"/>
      <c r="E151" s="76"/>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830"/>
      <c r="AF151" s="830"/>
      <c r="AG151" s="830"/>
      <c r="AH151" s="830"/>
      <c r="AI151" s="830"/>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R151" s="227"/>
      <c r="CS151" s="74"/>
      <c r="CT151" s="73"/>
    </row>
    <row r="152" spans="1:98" s="72" customFormat="1" ht="75.75" customHeight="1">
      <c r="A152" s="75"/>
      <c r="B152" s="76"/>
      <c r="C152" s="76"/>
      <c r="D152" s="76"/>
      <c r="E152" s="76"/>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830"/>
      <c r="AF152" s="830"/>
      <c r="AG152" s="830"/>
      <c r="AH152" s="830"/>
      <c r="AI152" s="830"/>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R152" s="227"/>
      <c r="CS152" s="74"/>
      <c r="CT152" s="73"/>
    </row>
    <row r="153" spans="1:98" s="72" customFormat="1" ht="75.75" customHeight="1">
      <c r="A153" s="75"/>
      <c r="B153" s="76"/>
      <c r="C153" s="76"/>
      <c r="D153" s="76"/>
      <c r="E153" s="76"/>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830"/>
      <c r="AF153" s="830"/>
      <c r="AG153" s="830"/>
      <c r="AH153" s="830"/>
      <c r="AI153" s="830"/>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R153" s="227"/>
      <c r="CS153" s="74"/>
      <c r="CT153" s="73"/>
    </row>
    <row r="154" spans="1:98" s="72" customFormat="1" ht="75.75" customHeight="1">
      <c r="A154" s="75"/>
      <c r="B154" s="76"/>
      <c r="C154" s="76"/>
      <c r="D154" s="76"/>
      <c r="E154" s="76"/>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830"/>
      <c r="AF154" s="830"/>
      <c r="AG154" s="830"/>
      <c r="AH154" s="830"/>
      <c r="AI154" s="830"/>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R154" s="227"/>
      <c r="CS154" s="74"/>
      <c r="CT154" s="73"/>
    </row>
    <row r="155" spans="1:98" s="72" customFormat="1" ht="75.75" customHeight="1">
      <c r="A155" s="75"/>
      <c r="B155" s="76"/>
      <c r="C155" s="76"/>
      <c r="D155" s="76"/>
      <c r="E155" s="76"/>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830"/>
      <c r="AF155" s="830"/>
      <c r="AG155" s="830"/>
      <c r="AH155" s="830"/>
      <c r="AI155" s="830"/>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R155" s="227"/>
      <c r="CS155" s="74"/>
      <c r="CT155" s="73"/>
    </row>
    <row r="156" spans="1:98" s="72" customFormat="1" ht="75.75" customHeight="1">
      <c r="A156" s="75"/>
      <c r="B156" s="76"/>
      <c r="C156" s="76"/>
      <c r="D156" s="76"/>
      <c r="E156" s="76"/>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830"/>
      <c r="AF156" s="830"/>
      <c r="AG156" s="830"/>
      <c r="AH156" s="830"/>
      <c r="AI156" s="830"/>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R156" s="227"/>
      <c r="CS156" s="74"/>
      <c r="CT156" s="73"/>
    </row>
    <row r="157" spans="1:98" s="72" customFormat="1" ht="75.75" customHeight="1">
      <c r="A157" s="75"/>
      <c r="B157" s="76"/>
      <c r="C157" s="76"/>
      <c r="D157" s="76"/>
      <c r="E157" s="76"/>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830"/>
      <c r="AF157" s="830"/>
      <c r="AG157" s="830"/>
      <c r="AH157" s="830"/>
      <c r="AI157" s="830"/>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R157" s="227"/>
      <c r="CS157" s="74"/>
      <c r="CT157" s="73"/>
    </row>
    <row r="158" spans="1:98" s="72" customFormat="1" ht="75.75" customHeight="1">
      <c r="A158" s="75"/>
      <c r="B158" s="76"/>
      <c r="C158" s="76"/>
      <c r="D158" s="76"/>
      <c r="E158" s="76"/>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830"/>
      <c r="AF158" s="830"/>
      <c r="AG158" s="830"/>
      <c r="AH158" s="830"/>
      <c r="AI158" s="830"/>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R158" s="227"/>
      <c r="CS158" s="74"/>
      <c r="CT158" s="73"/>
    </row>
    <row r="159" spans="1:98" s="72" customFormat="1" ht="75.75" customHeight="1">
      <c r="A159" s="75"/>
      <c r="B159" s="76"/>
      <c r="C159" s="76"/>
      <c r="D159" s="76"/>
      <c r="E159" s="76"/>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830"/>
      <c r="AF159" s="830"/>
      <c r="AG159" s="830"/>
      <c r="AH159" s="830"/>
      <c r="AI159" s="830"/>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R159" s="227"/>
      <c r="CS159" s="74"/>
      <c r="CT159" s="73"/>
    </row>
    <row r="160" spans="1:98" s="72" customFormat="1" ht="75.75" customHeight="1">
      <c r="A160" s="75"/>
      <c r="B160" s="76"/>
      <c r="C160" s="76"/>
      <c r="D160" s="76"/>
      <c r="E160" s="76"/>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830"/>
      <c r="AF160" s="830"/>
      <c r="AG160" s="830"/>
      <c r="AH160" s="830"/>
      <c r="AI160" s="830"/>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R160" s="227"/>
      <c r="CS160" s="74"/>
      <c r="CT160" s="73"/>
    </row>
    <row r="161" spans="1:98" s="72" customFormat="1" ht="75.75" customHeight="1">
      <c r="A161" s="75"/>
      <c r="B161" s="76"/>
      <c r="C161" s="76"/>
      <c r="D161" s="76"/>
      <c r="E161" s="76"/>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830"/>
      <c r="AF161" s="830"/>
      <c r="AG161" s="830"/>
      <c r="AH161" s="830"/>
      <c r="AI161" s="830"/>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R161" s="227"/>
      <c r="CS161" s="74"/>
      <c r="CT161" s="73"/>
    </row>
    <row r="162" spans="1:98" s="72" customFormat="1" ht="75.75" customHeight="1">
      <c r="A162" s="75"/>
      <c r="B162" s="76"/>
      <c r="C162" s="76"/>
      <c r="D162" s="76"/>
      <c r="E162" s="76"/>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830"/>
      <c r="AF162" s="830"/>
      <c r="AG162" s="830"/>
      <c r="AH162" s="830"/>
      <c r="AI162" s="830"/>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R162" s="227"/>
      <c r="CS162" s="74"/>
      <c r="CT162" s="73"/>
    </row>
    <row r="163" spans="1:98" s="72" customFormat="1" ht="75.75" customHeight="1">
      <c r="A163" s="75"/>
      <c r="B163" s="76"/>
      <c r="C163" s="76"/>
      <c r="D163" s="76"/>
      <c r="E163" s="76"/>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830"/>
      <c r="AF163" s="830"/>
      <c r="AG163" s="830"/>
      <c r="AH163" s="830"/>
      <c r="AI163" s="830"/>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R163" s="227"/>
      <c r="CS163" s="74"/>
      <c r="CT163" s="73"/>
    </row>
    <row r="164" spans="1:98" s="72" customFormat="1" ht="75.75" customHeight="1">
      <c r="A164" s="75"/>
      <c r="B164" s="76"/>
      <c r="C164" s="76"/>
      <c r="D164" s="76"/>
      <c r="E164" s="76"/>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830"/>
      <c r="AF164" s="830"/>
      <c r="AG164" s="830"/>
      <c r="AH164" s="830"/>
      <c r="AI164" s="830"/>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R164" s="227"/>
      <c r="CS164" s="74"/>
      <c r="CT164" s="73"/>
    </row>
    <row r="165" spans="1:98" s="72" customFormat="1" ht="75.75" customHeight="1">
      <c r="A165" s="75"/>
      <c r="B165" s="76"/>
      <c r="C165" s="76"/>
      <c r="D165" s="76"/>
      <c r="E165" s="76"/>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830"/>
      <c r="AF165" s="830"/>
      <c r="AG165" s="830"/>
      <c r="AH165" s="830"/>
      <c r="AI165" s="830"/>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R165" s="227"/>
      <c r="CS165" s="74"/>
      <c r="CT165" s="73"/>
    </row>
    <row r="166" spans="1:98" s="72" customFormat="1" ht="75.75" customHeight="1">
      <c r="A166" s="75"/>
      <c r="B166" s="76"/>
      <c r="C166" s="76"/>
      <c r="D166" s="76"/>
      <c r="E166" s="76"/>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830"/>
      <c r="AF166" s="830"/>
      <c r="AG166" s="830"/>
      <c r="AH166" s="830"/>
      <c r="AI166" s="830"/>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R166" s="227"/>
      <c r="CS166" s="74"/>
      <c r="CT166" s="73"/>
    </row>
    <row r="167" spans="1:98" s="72" customFormat="1" ht="75.75" customHeight="1">
      <c r="A167" s="75"/>
      <c r="B167" s="76"/>
      <c r="C167" s="76"/>
      <c r="D167" s="76"/>
      <c r="E167" s="76"/>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830"/>
      <c r="AF167" s="830"/>
      <c r="AG167" s="830"/>
      <c r="AH167" s="830"/>
      <c r="AI167" s="830"/>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R167" s="227"/>
      <c r="CS167" s="74"/>
      <c r="CT167" s="73"/>
    </row>
    <row r="168" spans="1:98" s="72" customFormat="1" ht="75.75" customHeight="1">
      <c r="A168" s="75"/>
      <c r="B168" s="76"/>
      <c r="C168" s="76"/>
      <c r="D168" s="76"/>
      <c r="E168" s="76"/>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830"/>
      <c r="AF168" s="830"/>
      <c r="AG168" s="830"/>
      <c r="AH168" s="830"/>
      <c r="AI168" s="830"/>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R168" s="227"/>
      <c r="CS168" s="74"/>
      <c r="CT168" s="73"/>
    </row>
    <row r="169" spans="1:98" s="72" customFormat="1" ht="75.75" customHeight="1">
      <c r="A169" s="75"/>
      <c r="B169" s="76"/>
      <c r="C169" s="76"/>
      <c r="D169" s="76"/>
      <c r="E169" s="76"/>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830"/>
      <c r="AF169" s="830"/>
      <c r="AG169" s="830"/>
      <c r="AH169" s="830"/>
      <c r="AI169" s="830"/>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R169" s="227"/>
      <c r="CS169" s="74"/>
      <c r="CT169" s="73"/>
    </row>
    <row r="170" spans="1:98" s="72" customFormat="1" ht="75.75" customHeight="1">
      <c r="A170" s="75"/>
      <c r="B170" s="76"/>
      <c r="C170" s="76"/>
      <c r="D170" s="76"/>
      <c r="E170" s="76"/>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830"/>
      <c r="AF170" s="830"/>
      <c r="AG170" s="830"/>
      <c r="AH170" s="830"/>
      <c r="AI170" s="830"/>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R170" s="227"/>
      <c r="CS170" s="74"/>
      <c r="CT170" s="73"/>
    </row>
    <row r="171" spans="1:98" s="72" customFormat="1" ht="75.75" customHeight="1">
      <c r="A171" s="75"/>
      <c r="B171" s="76"/>
      <c r="C171" s="76"/>
      <c r="D171" s="76"/>
      <c r="E171" s="76"/>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830"/>
      <c r="AF171" s="830"/>
      <c r="AG171" s="830"/>
      <c r="AH171" s="830"/>
      <c r="AI171" s="830"/>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R171" s="227"/>
      <c r="CS171" s="74"/>
      <c r="CT171" s="73"/>
    </row>
    <row r="172" spans="1:98" s="72" customFormat="1" ht="75.75" customHeight="1">
      <c r="A172" s="75"/>
      <c r="B172" s="76"/>
      <c r="C172" s="76"/>
      <c r="D172" s="76"/>
      <c r="E172" s="76"/>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830"/>
      <c r="AF172" s="830"/>
      <c r="AG172" s="830"/>
      <c r="AH172" s="830"/>
      <c r="AI172" s="830"/>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R172" s="227"/>
      <c r="CS172" s="74"/>
      <c r="CT172" s="73"/>
    </row>
    <row r="173" spans="1:98" s="72" customFormat="1" ht="75.75" customHeight="1">
      <c r="A173" s="75"/>
      <c r="B173" s="76"/>
      <c r="C173" s="76"/>
      <c r="D173" s="76"/>
      <c r="E173" s="76"/>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830"/>
      <c r="AF173" s="830"/>
      <c r="AG173" s="830"/>
      <c r="AH173" s="830"/>
      <c r="AI173" s="830"/>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R173" s="227"/>
      <c r="CS173" s="74"/>
      <c r="CT173" s="73"/>
    </row>
    <row r="174" spans="1:98" s="72" customFormat="1" ht="75.75" customHeight="1">
      <c r="A174" s="75"/>
      <c r="B174" s="76"/>
      <c r="C174" s="76"/>
      <c r="D174" s="76"/>
      <c r="E174" s="76"/>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830"/>
      <c r="AF174" s="830"/>
      <c r="AG174" s="830"/>
      <c r="AH174" s="830"/>
      <c r="AI174" s="830"/>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R174" s="227"/>
      <c r="CS174" s="74"/>
      <c r="CT174" s="73"/>
    </row>
    <row r="175" spans="1:98" s="72" customFormat="1" ht="75.75" customHeight="1">
      <c r="A175" s="75"/>
      <c r="B175" s="76"/>
      <c r="C175" s="76"/>
      <c r="D175" s="76"/>
      <c r="E175" s="76"/>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830"/>
      <c r="AF175" s="830"/>
      <c r="AG175" s="830"/>
      <c r="AH175" s="830"/>
      <c r="AI175" s="830"/>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R175" s="227"/>
      <c r="CS175" s="74"/>
      <c r="CT175" s="73"/>
    </row>
    <row r="176" spans="1:98" s="72" customFormat="1" ht="75.75" customHeight="1">
      <c r="A176" s="75"/>
      <c r="B176" s="76"/>
      <c r="C176" s="76"/>
      <c r="D176" s="76"/>
      <c r="E176" s="76"/>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830"/>
      <c r="AF176" s="830"/>
      <c r="AG176" s="830"/>
      <c r="AH176" s="830"/>
      <c r="AI176" s="830"/>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R176" s="227"/>
      <c r="CS176" s="74"/>
      <c r="CT176" s="73"/>
    </row>
    <row r="177" spans="1:98" s="72" customFormat="1" ht="75.75" customHeight="1">
      <c r="A177" s="75"/>
      <c r="B177" s="76"/>
      <c r="C177" s="76"/>
      <c r="D177" s="76"/>
      <c r="E177" s="76"/>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830"/>
      <c r="AF177" s="830"/>
      <c r="AG177" s="830"/>
      <c r="AH177" s="830"/>
      <c r="AI177" s="830"/>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R177" s="227"/>
      <c r="CS177" s="74"/>
      <c r="CT177" s="73"/>
    </row>
    <row r="178" spans="1:98" s="72" customFormat="1" ht="75.75" customHeight="1">
      <c r="A178" s="75"/>
      <c r="B178" s="76"/>
      <c r="C178" s="76"/>
      <c r="D178" s="76"/>
      <c r="E178" s="76"/>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830"/>
      <c r="AF178" s="830"/>
      <c r="AG178" s="830"/>
      <c r="AH178" s="830"/>
      <c r="AI178" s="830"/>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R178" s="227"/>
      <c r="CS178" s="74"/>
      <c r="CT178" s="73"/>
    </row>
    <row r="179" spans="1:98" s="72" customFormat="1" ht="75.75" customHeight="1">
      <c r="A179" s="75"/>
      <c r="B179" s="76"/>
      <c r="C179" s="76"/>
      <c r="D179" s="76"/>
      <c r="E179" s="76"/>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830"/>
      <c r="AF179" s="830"/>
      <c r="AG179" s="830"/>
      <c r="AH179" s="830"/>
      <c r="AI179" s="830"/>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R179" s="227"/>
      <c r="CS179" s="74"/>
      <c r="CT179" s="73"/>
    </row>
    <row r="180" spans="1:98" s="72" customFormat="1" ht="75.75" customHeight="1">
      <c r="A180" s="75"/>
      <c r="B180" s="76"/>
      <c r="C180" s="76"/>
      <c r="D180" s="76"/>
      <c r="E180" s="76"/>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830"/>
      <c r="AF180" s="830"/>
      <c r="AG180" s="830"/>
      <c r="AH180" s="830"/>
      <c r="AI180" s="830"/>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R180" s="227"/>
      <c r="CS180" s="74"/>
      <c r="CT180" s="73"/>
    </row>
    <row r="181" spans="1:98" s="72" customFormat="1" ht="75.75" customHeight="1">
      <c r="A181" s="75"/>
      <c r="B181" s="76"/>
      <c r="C181" s="76"/>
      <c r="D181" s="76"/>
      <c r="E181" s="76"/>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830"/>
      <c r="AF181" s="830"/>
      <c r="AG181" s="830"/>
      <c r="AH181" s="830"/>
      <c r="AI181" s="830"/>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R181" s="227"/>
      <c r="CS181" s="74"/>
      <c r="CT181" s="73"/>
    </row>
    <row r="182" spans="1:98" s="72" customFormat="1" ht="75.75" customHeight="1">
      <c r="A182" s="75"/>
      <c r="B182" s="76"/>
      <c r="C182" s="76"/>
      <c r="D182" s="76"/>
      <c r="E182" s="76"/>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830"/>
      <c r="AF182" s="830"/>
      <c r="AG182" s="830"/>
      <c r="AH182" s="830"/>
      <c r="AI182" s="830"/>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R182" s="227"/>
      <c r="CS182" s="74"/>
      <c r="CT182" s="73"/>
    </row>
    <row r="183" spans="1:98" s="72" customFormat="1" ht="75.75" customHeight="1">
      <c r="A183" s="75"/>
      <c r="B183" s="76"/>
      <c r="C183" s="76"/>
      <c r="D183" s="76"/>
      <c r="E183" s="76"/>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830"/>
      <c r="AF183" s="830"/>
      <c r="AG183" s="830"/>
      <c r="AH183" s="830"/>
      <c r="AI183" s="830"/>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R183" s="227"/>
      <c r="CS183" s="74"/>
      <c r="CT183" s="73"/>
    </row>
    <row r="184" spans="1:98" s="72" customFormat="1" ht="75.75" customHeight="1">
      <c r="A184" s="75"/>
      <c r="B184" s="76"/>
      <c r="C184" s="76"/>
      <c r="D184" s="76"/>
      <c r="E184" s="76"/>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830"/>
      <c r="AF184" s="830"/>
      <c r="AG184" s="830"/>
      <c r="AH184" s="830"/>
      <c r="AI184" s="830"/>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R184" s="227"/>
      <c r="CS184" s="74"/>
      <c r="CT184" s="73"/>
    </row>
    <row r="185" spans="1:98" s="72" customFormat="1" ht="75.75" customHeight="1">
      <c r="A185" s="75"/>
      <c r="B185" s="76"/>
      <c r="C185" s="76"/>
      <c r="D185" s="76"/>
      <c r="E185" s="76"/>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830"/>
      <c r="AF185" s="830"/>
      <c r="AG185" s="830"/>
      <c r="AH185" s="830"/>
      <c r="AI185" s="830"/>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R185" s="227"/>
      <c r="CS185" s="74"/>
      <c r="CT185" s="73"/>
    </row>
    <row r="186" spans="1:98" s="72" customFormat="1" ht="75.75" customHeight="1">
      <c r="A186" s="75"/>
      <c r="B186" s="76"/>
      <c r="C186" s="76"/>
      <c r="D186" s="76"/>
      <c r="E186" s="76"/>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830"/>
      <c r="AF186" s="830"/>
      <c r="AG186" s="830"/>
      <c r="AH186" s="830"/>
      <c r="AI186" s="830"/>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R186" s="227"/>
      <c r="CS186" s="74"/>
      <c r="CT186" s="73"/>
    </row>
    <row r="187" spans="1:98" s="72" customFormat="1" ht="75.75" customHeight="1">
      <c r="A187" s="75"/>
      <c r="B187" s="76"/>
      <c r="C187" s="76"/>
      <c r="D187" s="76"/>
      <c r="E187" s="76"/>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830"/>
      <c r="AF187" s="830"/>
      <c r="AG187" s="830"/>
      <c r="AH187" s="830"/>
      <c r="AI187" s="830"/>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R187" s="227"/>
      <c r="CS187" s="74"/>
      <c r="CT187" s="73"/>
    </row>
    <row r="188" spans="1:98" s="72" customFormat="1" ht="75.75" customHeight="1">
      <c r="A188" s="75"/>
      <c r="B188" s="76"/>
      <c r="C188" s="76"/>
      <c r="D188" s="76"/>
      <c r="E188" s="76"/>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830"/>
      <c r="AF188" s="830"/>
      <c r="AG188" s="830"/>
      <c r="AH188" s="830"/>
      <c r="AI188" s="830"/>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R188" s="227"/>
      <c r="CS188" s="74"/>
      <c r="CT188" s="73"/>
    </row>
    <row r="189" spans="1:98" s="72" customFormat="1" ht="75.75" customHeight="1">
      <c r="A189" s="75"/>
      <c r="B189" s="76"/>
      <c r="C189" s="76"/>
      <c r="D189" s="76"/>
      <c r="E189" s="76"/>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830"/>
      <c r="AF189" s="830"/>
      <c r="AG189" s="830"/>
      <c r="AH189" s="830"/>
      <c r="AI189" s="830"/>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R189" s="227"/>
      <c r="CS189" s="74"/>
      <c r="CT189" s="73"/>
    </row>
    <row r="190" spans="1:98" s="72" customFormat="1" ht="75.75" customHeight="1">
      <c r="A190" s="75"/>
      <c r="B190" s="76"/>
      <c r="C190" s="76"/>
      <c r="D190" s="76"/>
      <c r="E190" s="76"/>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830"/>
      <c r="AF190" s="830"/>
      <c r="AG190" s="830"/>
      <c r="AH190" s="830"/>
      <c r="AI190" s="830"/>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R190" s="227"/>
      <c r="CS190" s="74"/>
      <c r="CT190" s="73"/>
    </row>
    <row r="191" spans="1:98" s="72" customFormat="1" ht="75.75" customHeight="1">
      <c r="A191" s="75"/>
      <c r="B191" s="76"/>
      <c r="C191" s="76"/>
      <c r="D191" s="76"/>
      <c r="E191" s="76"/>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830"/>
      <c r="AF191" s="830"/>
      <c r="AG191" s="830"/>
      <c r="AH191" s="830"/>
      <c r="AI191" s="830"/>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R191" s="227"/>
      <c r="CS191" s="74"/>
      <c r="CT191" s="73"/>
    </row>
    <row r="192" spans="1:98" s="72" customFormat="1" ht="75.75" customHeight="1">
      <c r="A192" s="75"/>
      <c r="B192" s="76"/>
      <c r="C192" s="76"/>
      <c r="D192" s="76"/>
      <c r="E192" s="76"/>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830"/>
      <c r="AF192" s="830"/>
      <c r="AG192" s="830"/>
      <c r="AH192" s="830"/>
      <c r="AI192" s="830"/>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R192" s="227"/>
      <c r="CS192" s="74"/>
      <c r="CT192" s="73"/>
    </row>
    <row r="193" spans="1:98" s="72" customFormat="1" ht="75.75" customHeight="1">
      <c r="A193" s="75"/>
      <c r="B193" s="76"/>
      <c r="C193" s="76"/>
      <c r="D193" s="76"/>
      <c r="E193" s="76"/>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830"/>
      <c r="AF193" s="830"/>
      <c r="AG193" s="830"/>
      <c r="AH193" s="830"/>
      <c r="AI193" s="830"/>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R193" s="227"/>
      <c r="CS193" s="74"/>
      <c r="CT193" s="73"/>
    </row>
    <row r="194" spans="1:98" s="72" customFormat="1" ht="75.75" customHeight="1">
      <c r="A194" s="75"/>
      <c r="B194" s="76"/>
      <c r="C194" s="76"/>
      <c r="D194" s="76"/>
      <c r="E194" s="76"/>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830"/>
      <c r="AF194" s="830"/>
      <c r="AG194" s="830"/>
      <c r="AH194" s="830"/>
      <c r="AI194" s="830"/>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R194" s="227"/>
      <c r="CS194" s="74"/>
      <c r="CT194" s="73"/>
    </row>
    <row r="195" spans="1:98" s="72" customFormat="1" ht="75.75" customHeight="1">
      <c r="A195" s="75"/>
      <c r="B195" s="76"/>
      <c r="C195" s="76"/>
      <c r="D195" s="76"/>
      <c r="E195" s="76"/>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830"/>
      <c r="AF195" s="830"/>
      <c r="AG195" s="830"/>
      <c r="AH195" s="830"/>
      <c r="AI195" s="830"/>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R195" s="227"/>
      <c r="CS195" s="74"/>
      <c r="CT195" s="73"/>
    </row>
    <row r="196" spans="1:98" s="72" customFormat="1" ht="75.75" customHeight="1">
      <c r="A196" s="75"/>
      <c r="B196" s="76"/>
      <c r="C196" s="76"/>
      <c r="D196" s="76"/>
      <c r="E196" s="76"/>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830"/>
      <c r="AF196" s="830"/>
      <c r="AG196" s="830"/>
      <c r="AH196" s="830"/>
      <c r="AI196" s="830"/>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R196" s="227"/>
      <c r="CS196" s="74"/>
      <c r="CT196" s="73"/>
    </row>
    <row r="197" spans="1:98" s="72" customFormat="1" ht="75.75" customHeight="1">
      <c r="A197" s="75"/>
      <c r="B197" s="76"/>
      <c r="C197" s="76"/>
      <c r="D197" s="76"/>
      <c r="E197" s="76"/>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830"/>
      <c r="AF197" s="830"/>
      <c r="AG197" s="830"/>
      <c r="AH197" s="830"/>
      <c r="AI197" s="830"/>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R197" s="227"/>
      <c r="CS197" s="74"/>
      <c r="CT197" s="73"/>
    </row>
    <row r="198" spans="1:98" s="72" customFormat="1" ht="75.75" customHeight="1">
      <c r="A198" s="75"/>
      <c r="B198" s="76"/>
      <c r="C198" s="76"/>
      <c r="D198" s="76"/>
      <c r="E198" s="76"/>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830"/>
      <c r="AF198" s="830"/>
      <c r="AG198" s="830"/>
      <c r="AH198" s="830"/>
      <c r="AI198" s="830"/>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R198" s="227"/>
      <c r="CS198" s="74"/>
      <c r="CT198" s="73"/>
    </row>
    <row r="199" spans="1:98" s="72" customFormat="1" ht="75.75" customHeight="1">
      <c r="A199" s="75"/>
      <c r="B199" s="76"/>
      <c r="C199" s="76"/>
      <c r="D199" s="76"/>
      <c r="E199" s="76"/>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830"/>
      <c r="AF199" s="830"/>
      <c r="AG199" s="830"/>
      <c r="AH199" s="830"/>
      <c r="AI199" s="830"/>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R199" s="227"/>
      <c r="CS199" s="74"/>
      <c r="CT199" s="73"/>
    </row>
    <row r="200" spans="1:98" s="72" customFormat="1" ht="48" customHeight="1">
      <c r="A200" s="75"/>
      <c r="B200" s="76"/>
      <c r="C200" s="76"/>
      <c r="D200" s="76"/>
      <c r="E200" s="76"/>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830"/>
      <c r="AF200" s="830"/>
      <c r="AG200" s="830"/>
      <c r="AH200" s="830"/>
      <c r="AI200" s="830"/>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R200" s="227"/>
      <c r="CS200" s="74"/>
      <c r="CT200" s="73"/>
    </row>
    <row r="201" spans="1:98" s="72" customFormat="1" ht="75.75" customHeight="1">
      <c r="A201" s="75"/>
      <c r="B201" s="76"/>
      <c r="C201" s="76"/>
      <c r="D201" s="76"/>
      <c r="E201" s="76"/>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830"/>
      <c r="AF201" s="830"/>
      <c r="AG201" s="830"/>
      <c r="AH201" s="830"/>
      <c r="AI201" s="830"/>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R201" s="227"/>
      <c r="CS201" s="74"/>
      <c r="CT201" s="73"/>
    </row>
    <row r="202" spans="1:98" s="72" customFormat="1" ht="75.75" customHeight="1">
      <c r="A202" s="75"/>
      <c r="B202" s="76"/>
      <c r="C202" s="76"/>
      <c r="D202" s="76"/>
      <c r="E202" s="76"/>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830"/>
      <c r="AF202" s="830"/>
      <c r="AG202" s="830"/>
      <c r="AH202" s="830"/>
      <c r="AI202" s="830"/>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R202" s="227"/>
      <c r="CS202" s="74"/>
      <c r="CT202" s="73"/>
    </row>
    <row r="203" spans="1:98" s="72" customFormat="1" ht="75.75" customHeight="1">
      <c r="A203" s="75"/>
      <c r="B203" s="76"/>
      <c r="C203" s="76"/>
      <c r="D203" s="76"/>
      <c r="E203" s="76"/>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830"/>
      <c r="AF203" s="830"/>
      <c r="AG203" s="830"/>
      <c r="AH203" s="830"/>
      <c r="AI203" s="830"/>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R203" s="227"/>
      <c r="CS203" s="74"/>
      <c r="CT203" s="73"/>
    </row>
    <row r="204" spans="1:98" s="72" customFormat="1" ht="75.75" customHeight="1">
      <c r="A204" s="75"/>
      <c r="B204" s="76"/>
      <c r="C204" s="76"/>
      <c r="D204" s="76"/>
      <c r="E204" s="76"/>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830"/>
      <c r="AF204" s="830"/>
      <c r="AG204" s="830"/>
      <c r="AH204" s="830"/>
      <c r="AI204" s="830"/>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R204" s="227"/>
      <c r="CS204" s="74"/>
      <c r="CT204" s="73"/>
    </row>
    <row r="205" spans="1:98" s="72" customFormat="1" ht="75.75" customHeight="1">
      <c r="A205" s="75"/>
      <c r="B205" s="76"/>
      <c r="C205" s="76"/>
      <c r="D205" s="76"/>
      <c r="E205" s="76"/>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830"/>
      <c r="AF205" s="830"/>
      <c r="AG205" s="830"/>
      <c r="AH205" s="830"/>
      <c r="AI205" s="830"/>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R205" s="227"/>
      <c r="CS205" s="74"/>
      <c r="CT205" s="73"/>
    </row>
    <row r="206" spans="1:98" s="72" customFormat="1" ht="75.75" customHeight="1">
      <c r="A206" s="75"/>
      <c r="B206" s="76"/>
      <c r="C206" s="76"/>
      <c r="D206" s="76"/>
      <c r="E206" s="76"/>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830"/>
      <c r="AF206" s="830"/>
      <c r="AG206" s="830"/>
      <c r="AH206" s="830"/>
      <c r="AI206" s="830"/>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R206" s="227"/>
      <c r="CS206" s="74"/>
      <c r="CT206" s="73"/>
    </row>
    <row r="207" spans="1:98" s="72" customFormat="1" ht="75.75" customHeight="1">
      <c r="A207" s="75"/>
      <c r="B207" s="76"/>
      <c r="C207" s="76"/>
      <c r="D207" s="76"/>
      <c r="E207" s="76"/>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830"/>
      <c r="AF207" s="830"/>
      <c r="AG207" s="830"/>
      <c r="AH207" s="830"/>
      <c r="AI207" s="830"/>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R207" s="227"/>
      <c r="CS207" s="74"/>
      <c r="CT207" s="73"/>
    </row>
    <row r="208" spans="1:98" s="72" customFormat="1" ht="75.75" customHeight="1">
      <c r="A208" s="75"/>
      <c r="B208" s="76"/>
      <c r="C208" s="76"/>
      <c r="D208" s="76"/>
      <c r="E208" s="76"/>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830"/>
      <c r="AF208" s="830"/>
      <c r="AG208" s="830"/>
      <c r="AH208" s="830"/>
      <c r="AI208" s="830"/>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R208" s="227"/>
      <c r="CS208" s="74"/>
      <c r="CT208" s="73"/>
    </row>
    <row r="209" spans="1:99" s="72" customFormat="1" ht="75.75" customHeight="1">
      <c r="A209" s="75"/>
      <c r="B209" s="76"/>
      <c r="C209" s="76"/>
      <c r="D209" s="76"/>
      <c r="E209" s="76"/>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830"/>
      <c r="AF209" s="830"/>
      <c r="AG209" s="830"/>
      <c r="AH209" s="830"/>
      <c r="AI209" s="830"/>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R209" s="227"/>
      <c r="CS209" s="74"/>
      <c r="CT209" s="73"/>
    </row>
    <row r="210" spans="1:99" s="72" customFormat="1" ht="75.75" customHeight="1">
      <c r="A210" s="75"/>
      <c r="B210" s="76"/>
      <c r="C210" s="76"/>
      <c r="D210" s="76"/>
      <c r="E210" s="76"/>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830"/>
      <c r="AF210" s="830"/>
      <c r="AG210" s="830"/>
      <c r="AH210" s="830"/>
      <c r="AI210" s="830"/>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R210" s="227"/>
      <c r="CS210" s="74"/>
      <c r="CT210" s="73"/>
    </row>
    <row r="211" spans="1:99" s="72" customFormat="1" ht="78" customHeight="1">
      <c r="A211" s="75"/>
      <c r="B211" s="76"/>
      <c r="C211" s="76"/>
      <c r="D211" s="76"/>
      <c r="E211" s="76"/>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830"/>
      <c r="AF211" s="830"/>
      <c r="AG211" s="830"/>
      <c r="AH211" s="830"/>
      <c r="AI211" s="830"/>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R211" s="227"/>
      <c r="CS211" s="74"/>
      <c r="CT211" s="73"/>
    </row>
    <row r="212" spans="1:99" s="72" customFormat="1" ht="120" customHeight="1">
      <c r="A212" s="75"/>
      <c r="B212" s="76"/>
      <c r="C212" s="76"/>
      <c r="D212" s="76"/>
      <c r="E212" s="76"/>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830"/>
      <c r="AF212" s="830"/>
      <c r="AG212" s="830"/>
      <c r="AH212" s="830"/>
      <c r="AI212" s="830"/>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R212" s="227"/>
      <c r="CS212" s="74"/>
      <c r="CT212" s="73"/>
      <c r="CU212" s="72" t="b">
        <v>1</v>
      </c>
    </row>
    <row r="213" spans="1:99" s="72" customFormat="1" ht="123" customHeight="1">
      <c r="A213" s="75"/>
      <c r="B213" s="76"/>
      <c r="C213" s="76"/>
      <c r="D213" s="76"/>
      <c r="E213" s="76"/>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830"/>
      <c r="AF213" s="830"/>
      <c r="AG213" s="830"/>
      <c r="AH213" s="830"/>
      <c r="AI213" s="830"/>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R213" s="227"/>
      <c r="CS213" s="74"/>
      <c r="CT213" s="73"/>
    </row>
    <row r="214" spans="1:99" s="72" customFormat="1" ht="75.75" customHeight="1">
      <c r="A214" s="75"/>
      <c r="B214" s="76"/>
      <c r="C214" s="76"/>
      <c r="D214" s="76"/>
      <c r="E214" s="76"/>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830"/>
      <c r="AF214" s="830"/>
      <c r="AG214" s="830"/>
      <c r="AH214" s="830"/>
      <c r="AI214" s="830"/>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R214" s="227"/>
      <c r="CS214" s="74"/>
      <c r="CT214" s="73"/>
    </row>
    <row r="215" spans="1:99" s="72" customFormat="1" ht="75.75" customHeight="1">
      <c r="A215" s="75"/>
      <c r="B215" s="76"/>
      <c r="C215" s="76"/>
      <c r="D215" s="76"/>
      <c r="E215" s="76"/>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830"/>
      <c r="AF215" s="830"/>
      <c r="AG215" s="830"/>
      <c r="AH215" s="830"/>
      <c r="AI215" s="830"/>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R215" s="227"/>
      <c r="CS215" s="74"/>
      <c r="CT215" s="73"/>
    </row>
    <row r="216" spans="1:99" s="72" customFormat="1" ht="75.75" customHeight="1">
      <c r="A216" s="75"/>
      <c r="B216" s="76"/>
      <c r="C216" s="76"/>
      <c r="D216" s="76"/>
      <c r="E216" s="76"/>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830"/>
      <c r="AF216" s="830"/>
      <c r="AG216" s="830"/>
      <c r="AH216" s="830"/>
      <c r="AI216" s="830"/>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R216" s="227"/>
      <c r="CS216" s="74"/>
      <c r="CT216" s="73"/>
    </row>
    <row r="217" spans="1:99" s="72" customFormat="1" ht="75.75" customHeight="1">
      <c r="A217" s="75"/>
      <c r="B217" s="76"/>
      <c r="C217" s="76"/>
      <c r="D217" s="76"/>
      <c r="E217" s="76"/>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830"/>
      <c r="AF217" s="830"/>
      <c r="AG217" s="830"/>
      <c r="AH217" s="830"/>
      <c r="AI217" s="830"/>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R217" s="227"/>
      <c r="CS217" s="74"/>
      <c r="CT217" s="73"/>
    </row>
    <row r="218" spans="1:99" s="72" customFormat="1" ht="75.75" customHeight="1">
      <c r="A218" s="75"/>
      <c r="B218" s="76"/>
      <c r="C218" s="76"/>
      <c r="D218" s="76"/>
      <c r="E218" s="76"/>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830"/>
      <c r="AF218" s="830"/>
      <c r="AG218" s="830"/>
      <c r="AH218" s="830"/>
      <c r="AI218" s="830"/>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R218" s="227"/>
      <c r="CS218" s="74"/>
      <c r="CT218" s="73"/>
    </row>
    <row r="219" spans="1:99" s="72" customFormat="1" ht="75.75" customHeight="1">
      <c r="A219" s="75"/>
      <c r="B219" s="76"/>
      <c r="C219" s="76"/>
      <c r="D219" s="76"/>
      <c r="E219" s="76"/>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830"/>
      <c r="AF219" s="830"/>
      <c r="AG219" s="830"/>
      <c r="AH219" s="830"/>
      <c r="AI219" s="830"/>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R219" s="227"/>
      <c r="CS219" s="74"/>
      <c r="CT219" s="73"/>
    </row>
    <row r="220" spans="1:99" s="72" customFormat="1" ht="75.75" customHeight="1">
      <c r="A220" s="75"/>
      <c r="B220" s="76"/>
      <c r="C220" s="76"/>
      <c r="D220" s="76"/>
      <c r="E220" s="76"/>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830"/>
      <c r="AF220" s="830"/>
      <c r="AG220" s="830"/>
      <c r="AH220" s="830"/>
      <c r="AI220" s="830"/>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R220" s="227"/>
      <c r="CS220" s="74"/>
      <c r="CT220" s="73"/>
    </row>
    <row r="221" spans="1:99" s="72" customFormat="1" ht="75.75" customHeight="1">
      <c r="A221" s="75"/>
      <c r="B221" s="76"/>
      <c r="C221" s="76"/>
      <c r="D221" s="76"/>
      <c r="E221" s="76"/>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830"/>
      <c r="AF221" s="830"/>
      <c r="AG221" s="830"/>
      <c r="AH221" s="830"/>
      <c r="AI221" s="830"/>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R221" s="227"/>
      <c r="CS221" s="74"/>
      <c r="CT221" s="73"/>
    </row>
    <row r="222" spans="1:99" s="72" customFormat="1" ht="75.75" customHeight="1">
      <c r="A222" s="75"/>
      <c r="B222" s="76"/>
      <c r="C222" s="76"/>
      <c r="D222" s="76"/>
      <c r="E222" s="76"/>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830"/>
      <c r="AF222" s="830"/>
      <c r="AG222" s="830"/>
      <c r="AH222" s="830"/>
      <c r="AI222" s="830"/>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R222" s="227"/>
      <c r="CS222" s="74"/>
      <c r="CT222" s="73"/>
    </row>
    <row r="223" spans="1:99" s="72" customFormat="1" ht="75.75" customHeight="1">
      <c r="A223" s="75"/>
      <c r="B223" s="76"/>
      <c r="C223" s="76"/>
      <c r="D223" s="76"/>
      <c r="E223" s="76"/>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830"/>
      <c r="AF223" s="830"/>
      <c r="AG223" s="830"/>
      <c r="AH223" s="830"/>
      <c r="AI223" s="830"/>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R223" s="227"/>
      <c r="CS223" s="74"/>
      <c r="CT223" s="73"/>
    </row>
    <row r="224" spans="1:99" s="72" customFormat="1" ht="75.75" customHeight="1">
      <c r="A224" s="75"/>
      <c r="B224" s="76"/>
      <c r="C224" s="76"/>
      <c r="D224" s="76"/>
      <c r="E224" s="76"/>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830"/>
      <c r="AF224" s="830"/>
      <c r="AG224" s="830"/>
      <c r="AH224" s="830"/>
      <c r="AI224" s="830"/>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R224" s="227"/>
      <c r="CS224" s="74"/>
      <c r="CT224" s="73"/>
    </row>
    <row r="225" spans="1:98" s="72" customFormat="1" ht="75.75" customHeight="1">
      <c r="A225" s="75"/>
      <c r="B225" s="76"/>
      <c r="C225" s="76"/>
      <c r="D225" s="76"/>
      <c r="E225" s="76"/>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830"/>
      <c r="AF225" s="830"/>
      <c r="AG225" s="830"/>
      <c r="AH225" s="830"/>
      <c r="AI225" s="830"/>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R225" s="227"/>
      <c r="CS225" s="74"/>
      <c r="CT225" s="73"/>
    </row>
    <row r="226" spans="1:98" s="72" customFormat="1" ht="75.75" customHeight="1">
      <c r="A226" s="75"/>
      <c r="B226" s="76"/>
      <c r="C226" s="76"/>
      <c r="D226" s="76"/>
      <c r="E226" s="76"/>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830"/>
      <c r="AF226" s="830"/>
      <c r="AG226" s="830"/>
      <c r="AH226" s="830"/>
      <c r="AI226" s="830"/>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R226" s="227"/>
      <c r="CS226" s="74"/>
      <c r="CT226" s="73"/>
    </row>
    <row r="227" spans="1:98" s="72" customFormat="1" ht="75.75" customHeight="1">
      <c r="A227" s="75"/>
      <c r="B227" s="76"/>
      <c r="C227" s="76"/>
      <c r="D227" s="76"/>
      <c r="E227" s="76"/>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830"/>
      <c r="AF227" s="830"/>
      <c r="AG227" s="830"/>
      <c r="AH227" s="830"/>
      <c r="AI227" s="830"/>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R227" s="227"/>
      <c r="CS227" s="74"/>
      <c r="CT227" s="73"/>
    </row>
    <row r="228" spans="1:98" s="72" customFormat="1" ht="75.75" customHeight="1">
      <c r="A228" s="75"/>
      <c r="B228" s="76"/>
      <c r="C228" s="76"/>
      <c r="D228" s="76"/>
      <c r="E228" s="76"/>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830"/>
      <c r="AF228" s="830"/>
      <c r="AG228" s="830"/>
      <c r="AH228" s="830"/>
      <c r="AI228" s="830"/>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R228" s="227"/>
      <c r="CS228" s="74"/>
      <c r="CT228" s="73"/>
    </row>
    <row r="229" spans="1:98" s="72" customFormat="1" ht="75.75" customHeight="1">
      <c r="A229" s="75"/>
      <c r="B229" s="76"/>
      <c r="C229" s="76"/>
      <c r="D229" s="76"/>
      <c r="E229" s="76"/>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830"/>
      <c r="AF229" s="830"/>
      <c r="AG229" s="830"/>
      <c r="AH229" s="830"/>
      <c r="AI229" s="830"/>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R229" s="227"/>
      <c r="CS229" s="74"/>
      <c r="CT229" s="73"/>
    </row>
    <row r="230" spans="1:98" s="72" customFormat="1" ht="75.75" customHeight="1">
      <c r="A230" s="75"/>
      <c r="B230" s="76"/>
      <c r="C230" s="76"/>
      <c r="D230" s="76"/>
      <c r="E230" s="76"/>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830"/>
      <c r="AF230" s="830"/>
      <c r="AG230" s="830"/>
      <c r="AH230" s="830"/>
      <c r="AI230" s="830"/>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R230" s="227"/>
      <c r="CS230" s="74"/>
      <c r="CT230" s="73"/>
    </row>
    <row r="231" spans="1:98" s="72" customFormat="1" ht="75.75" customHeight="1">
      <c r="A231" s="75"/>
      <c r="B231" s="76"/>
      <c r="C231" s="76"/>
      <c r="D231" s="76"/>
      <c r="E231" s="76"/>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830"/>
      <c r="AF231" s="830"/>
      <c r="AG231" s="830"/>
      <c r="AH231" s="830"/>
      <c r="AI231" s="830"/>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R231" s="227"/>
      <c r="CS231" s="74"/>
      <c r="CT231" s="73"/>
    </row>
    <row r="232" spans="1:98" s="72" customFormat="1" ht="75.75" customHeight="1">
      <c r="A232" s="75"/>
      <c r="B232" s="76"/>
      <c r="C232" s="76"/>
      <c r="D232" s="76"/>
      <c r="E232" s="76"/>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830"/>
      <c r="AF232" s="830"/>
      <c r="AG232" s="830"/>
      <c r="AH232" s="830"/>
      <c r="AI232" s="830"/>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R232" s="227"/>
      <c r="CS232" s="74"/>
      <c r="CT232" s="73"/>
    </row>
    <row r="233" spans="1:98" s="72" customFormat="1" ht="75.75" customHeight="1">
      <c r="A233" s="75"/>
      <c r="B233" s="76"/>
      <c r="C233" s="76"/>
      <c r="D233" s="76"/>
      <c r="E233" s="76"/>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830"/>
      <c r="AF233" s="830"/>
      <c r="AG233" s="830"/>
      <c r="AH233" s="830"/>
      <c r="AI233" s="830"/>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R233" s="227"/>
      <c r="CS233" s="74"/>
      <c r="CT233" s="73"/>
    </row>
    <row r="234" spans="1:98" s="72" customFormat="1" ht="75.75" customHeight="1">
      <c r="A234" s="75"/>
      <c r="B234" s="76"/>
      <c r="C234" s="76"/>
      <c r="D234" s="76"/>
      <c r="E234" s="76"/>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830"/>
      <c r="AF234" s="830"/>
      <c r="AG234" s="830"/>
      <c r="AH234" s="830"/>
      <c r="AI234" s="830"/>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R234" s="227"/>
      <c r="CS234" s="74"/>
      <c r="CT234" s="73"/>
    </row>
    <row r="235" spans="1:98" s="72" customFormat="1" ht="75.75" customHeight="1">
      <c r="A235" s="75"/>
      <c r="B235" s="76"/>
      <c r="C235" s="76"/>
      <c r="D235" s="76"/>
      <c r="E235" s="76"/>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830"/>
      <c r="AF235" s="830"/>
      <c r="AG235" s="830"/>
      <c r="AH235" s="830"/>
      <c r="AI235" s="830"/>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R235" s="227"/>
      <c r="CS235" s="74"/>
      <c r="CT235" s="73"/>
    </row>
    <row r="236" spans="1:98" s="72" customFormat="1" ht="75.75" customHeight="1">
      <c r="A236" s="75"/>
      <c r="B236" s="76"/>
      <c r="C236" s="76"/>
      <c r="D236" s="76"/>
      <c r="E236" s="76"/>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830"/>
      <c r="AF236" s="830"/>
      <c r="AG236" s="830"/>
      <c r="AH236" s="830"/>
      <c r="AI236" s="830"/>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R236" s="227"/>
      <c r="CS236" s="74"/>
      <c r="CT236" s="73"/>
    </row>
    <row r="237" spans="1:98" s="72" customFormat="1" ht="75.75" customHeight="1">
      <c r="A237" s="75"/>
      <c r="B237" s="76"/>
      <c r="C237" s="76"/>
      <c r="D237" s="76"/>
      <c r="E237" s="76"/>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830"/>
      <c r="AF237" s="830"/>
      <c r="AG237" s="830"/>
      <c r="AH237" s="830"/>
      <c r="AI237" s="830"/>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R237" s="227"/>
      <c r="CS237" s="74"/>
      <c r="CT237" s="73"/>
    </row>
    <row r="238" spans="1:98" s="72" customFormat="1" ht="75.75" customHeight="1">
      <c r="A238" s="75"/>
      <c r="B238" s="76"/>
      <c r="C238" s="76"/>
      <c r="D238" s="76"/>
      <c r="E238" s="76"/>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830"/>
      <c r="AF238" s="830"/>
      <c r="AG238" s="830"/>
      <c r="AH238" s="830"/>
      <c r="AI238" s="830"/>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R238" s="227"/>
      <c r="CS238" s="74"/>
      <c r="CT238" s="73"/>
    </row>
    <row r="239" spans="1:98" s="72" customFormat="1" ht="75.75" customHeight="1">
      <c r="A239" s="75"/>
      <c r="B239" s="76"/>
      <c r="C239" s="76"/>
      <c r="D239" s="76"/>
      <c r="E239" s="76"/>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830"/>
      <c r="AF239" s="830"/>
      <c r="AG239" s="830"/>
      <c r="AH239" s="830"/>
      <c r="AI239" s="830"/>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R239" s="227"/>
      <c r="CS239" s="74"/>
      <c r="CT239" s="73"/>
    </row>
    <row r="240" spans="1:98" s="72" customFormat="1" ht="75.75" customHeight="1">
      <c r="A240" s="75"/>
      <c r="B240" s="76"/>
      <c r="C240" s="76"/>
      <c r="D240" s="76"/>
      <c r="E240" s="76"/>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830"/>
      <c r="AF240" s="830"/>
      <c r="AG240" s="830"/>
      <c r="AH240" s="830"/>
      <c r="AI240" s="830"/>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R240" s="227"/>
      <c r="CS240" s="74"/>
      <c r="CT240" s="73"/>
    </row>
    <row r="241" spans="1:98" s="72" customFormat="1" ht="75.75" customHeight="1">
      <c r="A241" s="75"/>
      <c r="B241" s="76"/>
      <c r="C241" s="76"/>
      <c r="D241" s="76"/>
      <c r="E241" s="76"/>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830"/>
      <c r="AF241" s="830"/>
      <c r="AG241" s="830"/>
      <c r="AH241" s="830"/>
      <c r="AI241" s="830"/>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R241" s="227"/>
      <c r="CS241" s="74"/>
      <c r="CT241" s="73"/>
    </row>
    <row r="242" spans="1:98" s="72" customFormat="1" ht="75.75" customHeight="1">
      <c r="A242" s="75"/>
      <c r="B242" s="76"/>
      <c r="C242" s="76"/>
      <c r="D242" s="76"/>
      <c r="E242" s="76"/>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830"/>
      <c r="AF242" s="830"/>
      <c r="AG242" s="830"/>
      <c r="AH242" s="830"/>
      <c r="AI242" s="830"/>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R242" s="227"/>
      <c r="CS242" s="74"/>
      <c r="CT242" s="73"/>
    </row>
    <row r="243" spans="1:98" s="72" customFormat="1" ht="75.75" customHeight="1">
      <c r="A243" s="75"/>
      <c r="B243" s="76"/>
      <c r="C243" s="76"/>
      <c r="D243" s="76"/>
      <c r="E243" s="76"/>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830"/>
      <c r="AF243" s="830"/>
      <c r="AG243" s="830"/>
      <c r="AH243" s="830"/>
      <c r="AI243" s="830"/>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R243" s="227"/>
      <c r="CS243" s="74"/>
      <c r="CT243" s="73"/>
    </row>
    <row r="244" spans="1:98" s="72" customFormat="1" ht="75.75" customHeight="1">
      <c r="A244" s="75"/>
      <c r="B244" s="76"/>
      <c r="C244" s="76"/>
      <c r="D244" s="76"/>
      <c r="E244" s="76"/>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830"/>
      <c r="AF244" s="830"/>
      <c r="AG244" s="830"/>
      <c r="AH244" s="830"/>
      <c r="AI244" s="830"/>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R244" s="227"/>
      <c r="CS244" s="74"/>
      <c r="CT244" s="73"/>
    </row>
    <row r="245" spans="1:98" s="72" customFormat="1" ht="75.75" customHeight="1">
      <c r="A245" s="75"/>
      <c r="B245" s="76"/>
      <c r="C245" s="76"/>
      <c r="D245" s="76"/>
      <c r="E245" s="76"/>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830"/>
      <c r="AF245" s="830"/>
      <c r="AG245" s="830"/>
      <c r="AH245" s="830"/>
      <c r="AI245" s="830"/>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R245" s="227"/>
      <c r="CS245" s="74"/>
      <c r="CT245" s="73"/>
    </row>
    <row r="246" spans="1:98" s="72" customFormat="1" ht="75.75" customHeight="1">
      <c r="A246" s="75"/>
      <c r="B246" s="76"/>
      <c r="C246" s="76"/>
      <c r="D246" s="76"/>
      <c r="E246" s="76"/>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830"/>
      <c r="AF246" s="830"/>
      <c r="AG246" s="830"/>
      <c r="AH246" s="830"/>
      <c r="AI246" s="830"/>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R246" s="227"/>
      <c r="CS246" s="74"/>
      <c r="CT246" s="73"/>
    </row>
    <row r="247" spans="1:98" s="72" customFormat="1" ht="75.75" customHeight="1">
      <c r="A247" s="75"/>
      <c r="B247" s="76"/>
      <c r="C247" s="76"/>
      <c r="D247" s="76"/>
      <c r="E247" s="76"/>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830"/>
      <c r="AF247" s="830"/>
      <c r="AG247" s="830"/>
      <c r="AH247" s="830"/>
      <c r="AI247" s="830"/>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R247" s="227"/>
      <c r="CS247" s="74"/>
      <c r="CT247" s="73"/>
    </row>
    <row r="248" spans="1:98" s="72" customFormat="1" ht="75.75" customHeight="1">
      <c r="A248" s="75"/>
      <c r="B248" s="76"/>
      <c r="C248" s="76"/>
      <c r="D248" s="76"/>
      <c r="E248" s="76"/>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830"/>
      <c r="AF248" s="830"/>
      <c r="AG248" s="830"/>
      <c r="AH248" s="830"/>
      <c r="AI248" s="830"/>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R248" s="227"/>
      <c r="CS248" s="74"/>
      <c r="CT248" s="73"/>
    </row>
    <row r="249" spans="1:98" s="72" customFormat="1" ht="75.75" customHeight="1">
      <c r="A249" s="75"/>
      <c r="B249" s="76"/>
      <c r="C249" s="76"/>
      <c r="D249" s="76"/>
      <c r="E249" s="76"/>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830"/>
      <c r="AF249" s="830"/>
      <c r="AG249" s="830"/>
      <c r="AH249" s="830"/>
      <c r="AI249" s="830"/>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R249" s="227"/>
      <c r="CS249" s="74"/>
      <c r="CT249" s="73"/>
    </row>
    <row r="250" spans="1:98" s="72" customFormat="1" ht="75.75" customHeight="1">
      <c r="A250" s="75"/>
      <c r="B250" s="76"/>
      <c r="C250" s="76"/>
      <c r="D250" s="76"/>
      <c r="E250" s="76"/>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830"/>
      <c r="AF250" s="830"/>
      <c r="AG250" s="830"/>
      <c r="AH250" s="830"/>
      <c r="AI250" s="830"/>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R250" s="227"/>
      <c r="CS250" s="74"/>
      <c r="CT250" s="73"/>
    </row>
    <row r="251" spans="1:98" s="72" customFormat="1" ht="75.75" customHeight="1">
      <c r="A251" s="75"/>
      <c r="B251" s="76"/>
      <c r="C251" s="76"/>
      <c r="D251" s="76"/>
      <c r="E251" s="76"/>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830"/>
      <c r="AF251" s="830"/>
      <c r="AG251" s="830"/>
      <c r="AH251" s="830"/>
      <c r="AI251" s="830"/>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R251" s="227"/>
      <c r="CS251" s="74"/>
      <c r="CT251" s="73"/>
    </row>
    <row r="252" spans="1:98" s="72" customFormat="1" ht="75.75" customHeight="1">
      <c r="A252" s="75"/>
      <c r="B252" s="76"/>
      <c r="C252" s="76"/>
      <c r="D252" s="76"/>
      <c r="E252" s="76"/>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830"/>
      <c r="AF252" s="830"/>
      <c r="AG252" s="830"/>
      <c r="AH252" s="830"/>
      <c r="AI252" s="830"/>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R252" s="227"/>
      <c r="CS252" s="74"/>
      <c r="CT252" s="73"/>
    </row>
    <row r="253" spans="1:98" s="72" customFormat="1" ht="75.75" customHeight="1">
      <c r="A253" s="75"/>
      <c r="B253" s="76"/>
      <c r="C253" s="76"/>
      <c r="D253" s="76"/>
      <c r="E253" s="76"/>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830"/>
      <c r="AF253" s="830"/>
      <c r="AG253" s="830"/>
      <c r="AH253" s="830"/>
      <c r="AI253" s="830"/>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R253" s="227"/>
      <c r="CS253" s="74"/>
      <c r="CT253" s="73"/>
    </row>
    <row r="254" spans="1:98" s="72" customFormat="1" ht="75.75" customHeight="1">
      <c r="A254" s="75"/>
      <c r="B254" s="76"/>
      <c r="C254" s="76"/>
      <c r="D254" s="76"/>
      <c r="E254" s="76"/>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830"/>
      <c r="AF254" s="830"/>
      <c r="AG254" s="830"/>
      <c r="AH254" s="830"/>
      <c r="AI254" s="830"/>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R254" s="227"/>
      <c r="CS254" s="74"/>
      <c r="CT254" s="73"/>
    </row>
    <row r="255" spans="1:98" s="72" customFormat="1" ht="75.75" customHeight="1">
      <c r="A255" s="75"/>
      <c r="B255" s="76"/>
      <c r="C255" s="76"/>
      <c r="D255" s="76"/>
      <c r="E255" s="76"/>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830"/>
      <c r="AF255" s="830"/>
      <c r="AG255" s="830"/>
      <c r="AH255" s="830"/>
      <c r="AI255" s="830"/>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R255" s="227"/>
      <c r="CS255" s="74"/>
      <c r="CT255" s="73"/>
    </row>
    <row r="256" spans="1:98" s="72" customFormat="1" ht="75.75" customHeight="1">
      <c r="A256" s="75"/>
      <c r="B256" s="76"/>
      <c r="C256" s="76"/>
      <c r="D256" s="76"/>
      <c r="E256" s="76"/>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830"/>
      <c r="AF256" s="830"/>
      <c r="AG256" s="830"/>
      <c r="AH256" s="830"/>
      <c r="AI256" s="830"/>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R256" s="227"/>
      <c r="CS256" s="74"/>
      <c r="CT256" s="73"/>
    </row>
    <row r="257" spans="1:98" s="72" customFormat="1" ht="75.75" customHeight="1">
      <c r="A257" s="75"/>
      <c r="B257" s="76"/>
      <c r="C257" s="76"/>
      <c r="D257" s="76"/>
      <c r="E257" s="76"/>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830"/>
      <c r="AF257" s="830"/>
      <c r="AG257" s="830"/>
      <c r="AH257" s="830"/>
      <c r="AI257" s="830"/>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R257" s="227"/>
      <c r="CS257" s="74"/>
      <c r="CT257" s="73"/>
    </row>
    <row r="258" spans="1:98" s="72" customFormat="1" ht="75.75" customHeight="1">
      <c r="A258" s="75"/>
      <c r="B258" s="76"/>
      <c r="C258" s="76"/>
      <c r="D258" s="76"/>
      <c r="E258" s="76"/>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830"/>
      <c r="AF258" s="830"/>
      <c r="AG258" s="830"/>
      <c r="AH258" s="830"/>
      <c r="AI258" s="830"/>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R258" s="227"/>
      <c r="CS258" s="74"/>
      <c r="CT258" s="73"/>
    </row>
    <row r="259" spans="1:98" s="72" customFormat="1" ht="75.75" customHeight="1">
      <c r="A259" s="75"/>
      <c r="B259" s="76"/>
      <c r="C259" s="76"/>
      <c r="D259" s="76"/>
      <c r="E259" s="76"/>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830"/>
      <c r="AF259" s="830"/>
      <c r="AG259" s="830"/>
      <c r="AH259" s="830"/>
      <c r="AI259" s="830"/>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R259" s="227"/>
      <c r="CS259" s="74"/>
      <c r="CT259" s="73"/>
    </row>
    <row r="260" spans="1:98" s="72" customFormat="1" ht="75.75" customHeight="1">
      <c r="A260" s="75"/>
      <c r="B260" s="76"/>
      <c r="C260" s="76"/>
      <c r="D260" s="76"/>
      <c r="E260" s="76"/>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830"/>
      <c r="AF260" s="830"/>
      <c r="AG260" s="830"/>
      <c r="AH260" s="830"/>
      <c r="AI260" s="830"/>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R260" s="227"/>
      <c r="CS260" s="74"/>
      <c r="CT260" s="73"/>
    </row>
    <row r="261" spans="1:98" s="72" customFormat="1" ht="75.75" customHeight="1">
      <c r="A261" s="75"/>
      <c r="B261" s="76"/>
      <c r="C261" s="76"/>
      <c r="D261" s="76"/>
      <c r="E261" s="76"/>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830"/>
      <c r="AF261" s="830"/>
      <c r="AG261" s="830"/>
      <c r="AH261" s="830"/>
      <c r="AI261" s="830"/>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R261" s="227"/>
      <c r="CS261" s="74"/>
      <c r="CT261" s="73"/>
    </row>
    <row r="262" spans="1:98" s="72" customFormat="1" ht="75.75" customHeight="1">
      <c r="A262" s="75"/>
      <c r="B262" s="76"/>
      <c r="C262" s="76"/>
      <c r="D262" s="76"/>
      <c r="E262" s="76"/>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830"/>
      <c r="AF262" s="830"/>
      <c r="AG262" s="830"/>
      <c r="AH262" s="830"/>
      <c r="AI262" s="830"/>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R262" s="227"/>
      <c r="CS262" s="74"/>
      <c r="CT262" s="73"/>
    </row>
    <row r="263" spans="1:98" s="72" customFormat="1" ht="75.75" customHeight="1">
      <c r="A263" s="75"/>
      <c r="B263" s="76"/>
      <c r="C263" s="76"/>
      <c r="D263" s="76"/>
      <c r="E263" s="76"/>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830"/>
      <c r="AF263" s="830"/>
      <c r="AG263" s="830"/>
      <c r="AH263" s="830"/>
      <c r="AI263" s="830"/>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R263" s="227"/>
      <c r="CS263" s="74"/>
      <c r="CT263" s="73"/>
    </row>
    <row r="264" spans="1:98" s="72" customFormat="1" ht="75.75" customHeight="1">
      <c r="A264" s="75"/>
      <c r="B264" s="76"/>
      <c r="C264" s="76"/>
      <c r="D264" s="76"/>
      <c r="E264" s="76"/>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830"/>
      <c r="AF264" s="830"/>
      <c r="AG264" s="830"/>
      <c r="AH264" s="830"/>
      <c r="AI264" s="830"/>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R264" s="227"/>
      <c r="CS264" s="74"/>
      <c r="CT264" s="73"/>
    </row>
    <row r="265" spans="1:98" s="72" customFormat="1" ht="75.75" customHeight="1">
      <c r="A265" s="75"/>
      <c r="B265" s="76"/>
      <c r="C265" s="76"/>
      <c r="D265" s="76"/>
      <c r="E265" s="76"/>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830"/>
      <c r="AF265" s="830"/>
      <c r="AG265" s="830"/>
      <c r="AH265" s="830"/>
      <c r="AI265" s="830"/>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R265" s="227"/>
      <c r="CS265" s="74"/>
      <c r="CT265" s="73"/>
    </row>
    <row r="266" spans="1:98" s="72" customFormat="1" ht="75.75" customHeight="1">
      <c r="A266" s="75"/>
      <c r="B266" s="76"/>
      <c r="C266" s="76"/>
      <c r="D266" s="76"/>
      <c r="E266" s="76"/>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830"/>
      <c r="AF266" s="830"/>
      <c r="AG266" s="830"/>
      <c r="AH266" s="830"/>
      <c r="AI266" s="830"/>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R266" s="227"/>
      <c r="CS266" s="74"/>
      <c r="CT266" s="73"/>
    </row>
    <row r="267" spans="1:98" s="72" customFormat="1" ht="75.75" customHeight="1">
      <c r="A267" s="75"/>
      <c r="B267" s="76"/>
      <c r="C267" s="76"/>
      <c r="D267" s="76"/>
      <c r="E267" s="76"/>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830"/>
      <c r="AF267" s="830"/>
      <c r="AG267" s="830"/>
      <c r="AH267" s="830"/>
      <c r="AI267" s="830"/>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R267" s="227"/>
      <c r="CS267" s="74"/>
      <c r="CT267" s="73"/>
    </row>
    <row r="268" spans="1:98" s="72" customFormat="1" ht="75.75" customHeight="1">
      <c r="A268" s="75"/>
      <c r="B268" s="76"/>
      <c r="C268" s="76"/>
      <c r="D268" s="76"/>
      <c r="E268" s="76"/>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830"/>
      <c r="AF268" s="830"/>
      <c r="AG268" s="830"/>
      <c r="AH268" s="830"/>
      <c r="AI268" s="830"/>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R268" s="227"/>
      <c r="CS268" s="74"/>
      <c r="CT268" s="73"/>
    </row>
    <row r="269" spans="1:98" s="72" customFormat="1" ht="75.75" customHeight="1">
      <c r="A269" s="75"/>
      <c r="B269" s="76"/>
      <c r="C269" s="76"/>
      <c r="D269" s="76"/>
      <c r="E269" s="76"/>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830"/>
      <c r="AF269" s="830"/>
      <c r="AG269" s="830"/>
      <c r="AH269" s="830"/>
      <c r="AI269" s="830"/>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R269" s="227"/>
      <c r="CS269" s="74"/>
      <c r="CT269" s="73"/>
    </row>
    <row r="270" spans="1:98" s="72" customFormat="1" ht="75.75" customHeight="1">
      <c r="A270" s="75"/>
      <c r="B270" s="76"/>
      <c r="C270" s="76"/>
      <c r="D270" s="76"/>
      <c r="E270" s="76"/>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830"/>
      <c r="AF270" s="830"/>
      <c r="AG270" s="830"/>
      <c r="AH270" s="830"/>
      <c r="AI270" s="830"/>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R270" s="227"/>
      <c r="CS270" s="74"/>
      <c r="CT270" s="73"/>
    </row>
    <row r="271" spans="1:98" s="72" customFormat="1" ht="75.75" customHeight="1">
      <c r="A271" s="75"/>
      <c r="B271" s="76"/>
      <c r="C271" s="76"/>
      <c r="D271" s="76"/>
      <c r="E271" s="76"/>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830"/>
      <c r="AF271" s="830"/>
      <c r="AG271" s="830"/>
      <c r="AH271" s="830"/>
      <c r="AI271" s="830"/>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R271" s="227"/>
      <c r="CS271" s="74"/>
      <c r="CT271" s="73"/>
    </row>
    <row r="272" spans="1:98" s="72" customFormat="1" ht="75.75" customHeight="1">
      <c r="A272" s="75"/>
      <c r="B272" s="76"/>
      <c r="C272" s="76"/>
      <c r="D272" s="76"/>
      <c r="E272" s="76"/>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830"/>
      <c r="AF272" s="830"/>
      <c r="AG272" s="830"/>
      <c r="AH272" s="830"/>
      <c r="AI272" s="830"/>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R272" s="227"/>
      <c r="CS272" s="74"/>
      <c r="CT272" s="73"/>
    </row>
    <row r="273" spans="1:98" s="72" customFormat="1" ht="75.75" customHeight="1">
      <c r="A273" s="75"/>
      <c r="B273" s="76"/>
      <c r="C273" s="76"/>
      <c r="D273" s="76"/>
      <c r="E273" s="76"/>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830"/>
      <c r="AF273" s="830"/>
      <c r="AG273" s="830"/>
      <c r="AH273" s="830"/>
      <c r="AI273" s="830"/>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R273" s="227"/>
      <c r="CS273" s="74"/>
      <c r="CT273" s="73"/>
    </row>
    <row r="274" spans="1:98" s="72" customFormat="1" ht="75.75" customHeight="1">
      <c r="A274" s="75"/>
      <c r="B274" s="76"/>
      <c r="C274" s="76"/>
      <c r="D274" s="76"/>
      <c r="E274" s="76"/>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830"/>
      <c r="AF274" s="830"/>
      <c r="AG274" s="830"/>
      <c r="AH274" s="830"/>
      <c r="AI274" s="830"/>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R274" s="227"/>
      <c r="CS274" s="74"/>
      <c r="CT274" s="73"/>
    </row>
    <row r="275" spans="1:98" s="72" customFormat="1" ht="75.75" customHeight="1">
      <c r="A275" s="75"/>
      <c r="B275" s="76"/>
      <c r="C275" s="76"/>
      <c r="D275" s="76"/>
      <c r="E275" s="76"/>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830"/>
      <c r="AF275" s="830"/>
      <c r="AG275" s="830"/>
      <c r="AH275" s="830"/>
      <c r="AI275" s="830"/>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R275" s="227"/>
      <c r="CS275" s="74"/>
      <c r="CT275" s="73"/>
    </row>
    <row r="276" spans="1:98" s="72" customFormat="1" ht="75.75" customHeight="1">
      <c r="A276" s="75"/>
      <c r="B276" s="76"/>
      <c r="C276" s="76"/>
      <c r="D276" s="76"/>
      <c r="E276" s="76"/>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830"/>
      <c r="AF276" s="830"/>
      <c r="AG276" s="830"/>
      <c r="AH276" s="830"/>
      <c r="AI276" s="830"/>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R276" s="227"/>
      <c r="CS276" s="74"/>
      <c r="CT276" s="73"/>
    </row>
    <row r="277" spans="1:98" s="72" customFormat="1" ht="75.75" customHeight="1">
      <c r="A277" s="75"/>
      <c r="B277" s="76"/>
      <c r="C277" s="76"/>
      <c r="D277" s="76"/>
      <c r="E277" s="76"/>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830"/>
      <c r="AF277" s="830"/>
      <c r="AG277" s="830"/>
      <c r="AH277" s="830"/>
      <c r="AI277" s="830"/>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R277" s="227"/>
      <c r="CS277" s="74"/>
      <c r="CT277" s="73"/>
    </row>
    <row r="278" spans="1:98" s="72" customFormat="1" ht="75.75" customHeight="1">
      <c r="A278" s="75"/>
      <c r="B278" s="76"/>
      <c r="C278" s="76"/>
      <c r="D278" s="76"/>
      <c r="E278" s="76"/>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830"/>
      <c r="AF278" s="830"/>
      <c r="AG278" s="830"/>
      <c r="AH278" s="830"/>
      <c r="AI278" s="830"/>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R278" s="227"/>
      <c r="CS278" s="74"/>
      <c r="CT278" s="73"/>
    </row>
    <row r="279" spans="1:98" s="72" customFormat="1" ht="75.75" customHeight="1">
      <c r="A279" s="75"/>
      <c r="B279" s="76"/>
      <c r="C279" s="76"/>
      <c r="D279" s="76"/>
      <c r="E279" s="76"/>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830"/>
      <c r="AF279" s="830"/>
      <c r="AG279" s="830"/>
      <c r="AH279" s="830"/>
      <c r="AI279" s="830"/>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R279" s="227"/>
      <c r="CS279" s="74"/>
      <c r="CT279" s="73"/>
    </row>
    <row r="280" spans="1:98" s="72" customFormat="1" ht="75.75" customHeight="1">
      <c r="A280" s="75"/>
      <c r="B280" s="76"/>
      <c r="C280" s="76"/>
      <c r="D280" s="76"/>
      <c r="E280" s="76"/>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830"/>
      <c r="AF280" s="830"/>
      <c r="AG280" s="830"/>
      <c r="AH280" s="830"/>
      <c r="AI280" s="830"/>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R280" s="227"/>
      <c r="CS280" s="74"/>
      <c r="CT280" s="73"/>
    </row>
    <row r="281" spans="1:98" s="72" customFormat="1" ht="75.75" customHeight="1">
      <c r="A281" s="75"/>
      <c r="B281" s="76"/>
      <c r="C281" s="76"/>
      <c r="D281" s="76"/>
      <c r="E281" s="76"/>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830"/>
      <c r="AF281" s="830"/>
      <c r="AG281" s="830"/>
      <c r="AH281" s="830"/>
      <c r="AI281" s="830"/>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R281" s="227"/>
      <c r="CS281" s="74"/>
      <c r="CT281" s="73"/>
    </row>
    <row r="282" spans="1:98" s="72" customFormat="1" ht="75.75" customHeight="1">
      <c r="A282" s="75"/>
      <c r="B282" s="76"/>
      <c r="C282" s="76"/>
      <c r="D282" s="76"/>
      <c r="E282" s="76"/>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830"/>
      <c r="AF282" s="830"/>
      <c r="AG282" s="830"/>
      <c r="AH282" s="830"/>
      <c r="AI282" s="830"/>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R282" s="227"/>
      <c r="CS282" s="74"/>
      <c r="CT282" s="73"/>
    </row>
    <row r="283" spans="1:98" s="72" customFormat="1" ht="75.75" customHeight="1">
      <c r="A283" s="75"/>
      <c r="B283" s="76"/>
      <c r="C283" s="76"/>
      <c r="D283" s="76"/>
      <c r="E283" s="76"/>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830"/>
      <c r="AF283" s="830"/>
      <c r="AG283" s="830"/>
      <c r="AH283" s="830"/>
      <c r="AI283" s="830"/>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R283" s="227"/>
      <c r="CS283" s="74"/>
      <c r="CT283" s="73"/>
    </row>
    <row r="284" spans="1:98" s="72" customFormat="1" ht="75.75" customHeight="1">
      <c r="A284" s="75"/>
      <c r="B284" s="76"/>
      <c r="C284" s="76"/>
      <c r="D284" s="76"/>
      <c r="E284" s="76"/>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830"/>
      <c r="AF284" s="830"/>
      <c r="AG284" s="830"/>
      <c r="AH284" s="830"/>
      <c r="AI284" s="830"/>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R284" s="227"/>
      <c r="CS284" s="74"/>
      <c r="CT284" s="73"/>
    </row>
    <row r="285" spans="1:98" s="72" customFormat="1" ht="75.75" customHeight="1">
      <c r="A285" s="75"/>
      <c r="B285" s="76"/>
      <c r="C285" s="76"/>
      <c r="D285" s="76"/>
      <c r="E285" s="76"/>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830"/>
      <c r="AF285" s="830"/>
      <c r="AG285" s="830"/>
      <c r="AH285" s="830"/>
      <c r="AI285" s="830"/>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R285" s="227"/>
      <c r="CS285" s="74"/>
      <c r="CT285" s="73"/>
    </row>
    <row r="286" spans="1:98" s="72" customFormat="1" ht="75.75" customHeight="1">
      <c r="A286" s="75"/>
      <c r="B286" s="76"/>
      <c r="C286" s="76"/>
      <c r="D286" s="76"/>
      <c r="E286" s="76"/>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830"/>
      <c r="AF286" s="830"/>
      <c r="AG286" s="830"/>
      <c r="AH286" s="830"/>
      <c r="AI286" s="830"/>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R286" s="227"/>
      <c r="CS286" s="74"/>
      <c r="CT286" s="73"/>
    </row>
    <row r="287" spans="1:98" s="72" customFormat="1" ht="75.75" customHeight="1">
      <c r="A287" s="75"/>
      <c r="B287" s="76"/>
      <c r="C287" s="76"/>
      <c r="D287" s="76"/>
      <c r="E287" s="76"/>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830"/>
      <c r="AF287" s="830"/>
      <c r="AG287" s="830"/>
      <c r="AH287" s="830"/>
      <c r="AI287" s="830"/>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R287" s="227"/>
      <c r="CS287" s="74"/>
      <c r="CT287" s="73"/>
    </row>
    <row r="288" spans="1:98" s="72" customFormat="1" ht="75.75" customHeight="1">
      <c r="A288" s="75"/>
      <c r="B288" s="76"/>
      <c r="C288" s="76"/>
      <c r="D288" s="76"/>
      <c r="E288" s="76"/>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830"/>
      <c r="AF288" s="830"/>
      <c r="AG288" s="830"/>
      <c r="AH288" s="830"/>
      <c r="AI288" s="830"/>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R288" s="227"/>
      <c r="CS288" s="74"/>
      <c r="CT288" s="73"/>
    </row>
    <row r="289" spans="1:98" s="72" customFormat="1" ht="75.75" customHeight="1">
      <c r="A289" s="75"/>
      <c r="B289" s="76"/>
      <c r="C289" s="76"/>
      <c r="D289" s="76"/>
      <c r="E289" s="76"/>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830"/>
      <c r="AF289" s="830"/>
      <c r="AG289" s="830"/>
      <c r="AH289" s="830"/>
      <c r="AI289" s="830"/>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R289" s="227"/>
      <c r="CS289" s="74"/>
      <c r="CT289" s="73"/>
    </row>
    <row r="290" spans="1:98" s="72" customFormat="1" ht="75.75" customHeight="1">
      <c r="A290" s="75"/>
      <c r="B290" s="76"/>
      <c r="C290" s="76"/>
      <c r="D290" s="76"/>
      <c r="E290" s="76"/>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830"/>
      <c r="AF290" s="830"/>
      <c r="AG290" s="830"/>
      <c r="AH290" s="830"/>
      <c r="AI290" s="830"/>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R290" s="227"/>
      <c r="CS290" s="74"/>
      <c r="CT290" s="73"/>
    </row>
    <row r="291" spans="1:98" s="72" customFormat="1" ht="75.75" customHeight="1">
      <c r="A291" s="75"/>
      <c r="B291" s="76"/>
      <c r="C291" s="76"/>
      <c r="D291" s="76"/>
      <c r="E291" s="76"/>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830"/>
      <c r="AF291" s="830"/>
      <c r="AG291" s="830"/>
      <c r="AH291" s="830"/>
      <c r="AI291" s="830"/>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R291" s="227"/>
      <c r="CS291" s="74"/>
      <c r="CT291" s="73"/>
    </row>
    <row r="292" spans="1:98" s="72" customFormat="1" ht="75.75" customHeight="1">
      <c r="A292" s="75"/>
      <c r="B292" s="76"/>
      <c r="C292" s="76"/>
      <c r="D292" s="76"/>
      <c r="E292" s="76"/>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830"/>
      <c r="AF292" s="830"/>
      <c r="AG292" s="830"/>
      <c r="AH292" s="830"/>
      <c r="AI292" s="830"/>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R292" s="227"/>
      <c r="CS292" s="74"/>
      <c r="CT292" s="73"/>
    </row>
    <row r="293" spans="1:98" s="72" customFormat="1" ht="75.75" customHeight="1">
      <c r="A293" s="75"/>
      <c r="B293" s="76"/>
      <c r="C293" s="76"/>
      <c r="D293" s="76"/>
      <c r="E293" s="76"/>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830"/>
      <c r="AF293" s="830"/>
      <c r="AG293" s="830"/>
      <c r="AH293" s="830"/>
      <c r="AI293" s="830"/>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R293" s="227"/>
      <c r="CS293" s="74"/>
      <c r="CT293" s="73"/>
    </row>
    <row r="294" spans="1:98" s="72" customFormat="1" ht="75.75" customHeight="1">
      <c r="A294" s="75"/>
      <c r="B294" s="76"/>
      <c r="C294" s="76"/>
      <c r="D294" s="76"/>
      <c r="E294" s="76"/>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830"/>
      <c r="AF294" s="830"/>
      <c r="AG294" s="830"/>
      <c r="AH294" s="830"/>
      <c r="AI294" s="830"/>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R294" s="227"/>
      <c r="CS294" s="74"/>
      <c r="CT294" s="73"/>
    </row>
    <row r="295" spans="1:98" s="72" customFormat="1" ht="75.75" customHeight="1">
      <c r="A295" s="75"/>
      <c r="B295" s="76"/>
      <c r="C295" s="76"/>
      <c r="D295" s="76"/>
      <c r="E295" s="76"/>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830"/>
      <c r="AF295" s="830"/>
      <c r="AG295" s="830"/>
      <c r="AH295" s="830"/>
      <c r="AI295" s="830"/>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R295" s="227"/>
      <c r="CS295" s="74"/>
      <c r="CT295" s="73"/>
    </row>
    <row r="296" spans="1:98" s="72" customFormat="1" ht="75.75" customHeight="1">
      <c r="A296" s="75"/>
      <c r="B296" s="76"/>
      <c r="C296" s="76"/>
      <c r="D296" s="76"/>
      <c r="E296" s="76"/>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830"/>
      <c r="AF296" s="830"/>
      <c r="AG296" s="830"/>
      <c r="AH296" s="830"/>
      <c r="AI296" s="830"/>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R296" s="227"/>
      <c r="CS296" s="74"/>
      <c r="CT296" s="73"/>
    </row>
    <row r="297" spans="1:98" s="72" customFormat="1" ht="75.75" customHeight="1">
      <c r="A297" s="75"/>
      <c r="B297" s="76"/>
      <c r="C297" s="76"/>
      <c r="D297" s="76"/>
      <c r="E297" s="76"/>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830"/>
      <c r="AF297" s="830"/>
      <c r="AG297" s="830"/>
      <c r="AH297" s="830"/>
      <c r="AI297" s="830"/>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R297" s="227"/>
      <c r="CS297" s="74"/>
      <c r="CT297" s="73"/>
    </row>
    <row r="298" spans="1:98" s="72" customFormat="1" ht="75.75" customHeight="1">
      <c r="A298" s="75"/>
      <c r="B298" s="76"/>
      <c r="C298" s="76"/>
      <c r="D298" s="76"/>
      <c r="E298" s="76"/>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830"/>
      <c r="AF298" s="830"/>
      <c r="AG298" s="830"/>
      <c r="AH298" s="830"/>
      <c r="AI298" s="830"/>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R298" s="227"/>
      <c r="CS298" s="74"/>
      <c r="CT298" s="73"/>
    </row>
    <row r="299" spans="1:98" s="72" customFormat="1" ht="75.75" customHeight="1">
      <c r="A299" s="75"/>
      <c r="B299" s="76"/>
      <c r="C299" s="76"/>
      <c r="D299" s="76"/>
      <c r="E299" s="76"/>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830"/>
      <c r="AF299" s="830"/>
      <c r="AG299" s="830"/>
      <c r="AH299" s="830"/>
      <c r="AI299" s="830"/>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R299" s="227"/>
      <c r="CS299" s="74"/>
      <c r="CT299" s="73"/>
    </row>
    <row r="300" spans="1:98" s="72" customFormat="1" ht="75.75" customHeight="1">
      <c r="A300" s="75"/>
      <c r="B300" s="76"/>
      <c r="C300" s="76"/>
      <c r="D300" s="76"/>
      <c r="E300" s="76"/>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830"/>
      <c r="AF300" s="830"/>
      <c r="AG300" s="830"/>
      <c r="AH300" s="830"/>
      <c r="AI300" s="830"/>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R300" s="227"/>
      <c r="CS300" s="74"/>
      <c r="CT300" s="73"/>
    </row>
    <row r="301" spans="1:98" s="72" customFormat="1" ht="75.75" customHeight="1">
      <c r="A301" s="75"/>
      <c r="B301" s="76"/>
      <c r="C301" s="76"/>
      <c r="D301" s="76"/>
      <c r="E301" s="76"/>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830"/>
      <c r="AF301" s="830"/>
      <c r="AG301" s="830"/>
      <c r="AH301" s="830"/>
      <c r="AI301" s="830"/>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R301" s="227"/>
      <c r="CS301" s="74"/>
      <c r="CT301" s="73"/>
    </row>
    <row r="302" spans="1:98" s="72" customFormat="1" ht="75.75" customHeight="1">
      <c r="A302" s="75"/>
      <c r="B302" s="76"/>
      <c r="C302" s="76"/>
      <c r="D302" s="76"/>
      <c r="E302" s="76"/>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830"/>
      <c r="AF302" s="830"/>
      <c r="AG302" s="830"/>
      <c r="AH302" s="830"/>
      <c r="AI302" s="830"/>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R302" s="227"/>
      <c r="CS302" s="74"/>
      <c r="CT302" s="73"/>
    </row>
    <row r="303" spans="1:98" s="72" customFormat="1" ht="75.75" customHeight="1">
      <c r="A303" s="75"/>
      <c r="B303" s="76"/>
      <c r="C303" s="76"/>
      <c r="D303" s="76"/>
      <c r="E303" s="76"/>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830"/>
      <c r="AF303" s="830"/>
      <c r="AG303" s="830"/>
      <c r="AH303" s="830"/>
      <c r="AI303" s="830"/>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R303" s="227"/>
      <c r="CS303" s="74"/>
      <c r="CT303" s="73"/>
    </row>
    <row r="304" spans="1:98" s="72" customFormat="1" ht="75.75" customHeight="1">
      <c r="A304" s="75"/>
      <c r="B304" s="76"/>
      <c r="C304" s="76"/>
      <c r="D304" s="76"/>
      <c r="E304" s="76"/>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830"/>
      <c r="AF304" s="830"/>
      <c r="AG304" s="830"/>
      <c r="AH304" s="830"/>
      <c r="AI304" s="830"/>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R304" s="227"/>
      <c r="CS304" s="74"/>
      <c r="CT304" s="73"/>
    </row>
    <row r="305" spans="1:98" s="72" customFormat="1" ht="75.75" customHeight="1">
      <c r="A305" s="75"/>
      <c r="B305" s="76"/>
      <c r="C305" s="76"/>
      <c r="D305" s="76"/>
      <c r="E305" s="76"/>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830"/>
      <c r="AF305" s="830"/>
      <c r="AG305" s="830"/>
      <c r="AH305" s="830"/>
      <c r="AI305" s="830"/>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R305" s="227"/>
      <c r="CS305" s="74"/>
      <c r="CT305" s="73"/>
    </row>
    <row r="306" spans="1:98" s="72" customFormat="1" ht="75.75" customHeight="1">
      <c r="A306" s="75"/>
      <c r="B306" s="76"/>
      <c r="C306" s="76"/>
      <c r="D306" s="76"/>
      <c r="E306" s="76"/>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830"/>
      <c r="AF306" s="830"/>
      <c r="AG306" s="830"/>
      <c r="AH306" s="830"/>
      <c r="AI306" s="830"/>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R306" s="227"/>
      <c r="CS306" s="74"/>
      <c r="CT306" s="73"/>
    </row>
    <row r="307" spans="1:98" s="72" customFormat="1" ht="75.75" customHeight="1">
      <c r="A307" s="75"/>
      <c r="B307" s="76"/>
      <c r="C307" s="76"/>
      <c r="D307" s="76"/>
      <c r="E307" s="76"/>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830"/>
      <c r="AF307" s="830"/>
      <c r="AG307" s="830"/>
      <c r="AH307" s="830"/>
      <c r="AI307" s="830"/>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R307" s="227"/>
      <c r="CS307" s="74"/>
      <c r="CT307" s="73"/>
    </row>
    <row r="308" spans="1:98" s="72" customFormat="1" ht="75.75" customHeight="1">
      <c r="A308" s="75"/>
      <c r="B308" s="76"/>
      <c r="C308" s="76"/>
      <c r="D308" s="76"/>
      <c r="E308" s="76"/>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830"/>
      <c r="AF308" s="830"/>
      <c r="AG308" s="830"/>
      <c r="AH308" s="830"/>
      <c r="AI308" s="830"/>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R308" s="227"/>
      <c r="CS308" s="74"/>
      <c r="CT308" s="73"/>
    </row>
    <row r="309" spans="1:98" s="72" customFormat="1" ht="75.75" customHeight="1">
      <c r="A309" s="75"/>
      <c r="B309" s="76"/>
      <c r="C309" s="76"/>
      <c r="D309" s="76"/>
      <c r="E309" s="76"/>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830"/>
      <c r="AF309" s="830"/>
      <c r="AG309" s="830"/>
      <c r="AH309" s="830"/>
      <c r="AI309" s="830"/>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R309" s="227"/>
      <c r="CS309" s="74"/>
      <c r="CT309" s="73"/>
    </row>
    <row r="310" spans="1:98" s="72" customFormat="1" ht="75.75" customHeight="1">
      <c r="A310" s="75"/>
      <c r="B310" s="76"/>
      <c r="C310" s="76"/>
      <c r="D310" s="76"/>
      <c r="E310" s="76"/>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830"/>
      <c r="AF310" s="830"/>
      <c r="AG310" s="830"/>
      <c r="AH310" s="830"/>
      <c r="AI310" s="830"/>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R310" s="227"/>
      <c r="CS310" s="74"/>
      <c r="CT310" s="73"/>
    </row>
    <row r="311" spans="1:98" s="72" customFormat="1" ht="75.75" customHeight="1">
      <c r="A311" s="75"/>
      <c r="B311" s="76"/>
      <c r="C311" s="76"/>
      <c r="D311" s="76"/>
      <c r="E311" s="76"/>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830"/>
      <c r="AF311" s="830"/>
      <c r="AG311" s="830"/>
      <c r="AH311" s="830"/>
      <c r="AI311" s="830"/>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R311" s="227"/>
      <c r="CS311" s="74"/>
      <c r="CT311" s="73"/>
    </row>
    <row r="312" spans="1:98" s="72" customFormat="1" ht="75.75" customHeight="1">
      <c r="A312" s="75"/>
      <c r="B312" s="76"/>
      <c r="C312" s="76"/>
      <c r="D312" s="76"/>
      <c r="E312" s="76"/>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830"/>
      <c r="AF312" s="830"/>
      <c r="AG312" s="830"/>
      <c r="AH312" s="830"/>
      <c r="AI312" s="830"/>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R312" s="227"/>
      <c r="CS312" s="74"/>
      <c r="CT312" s="73"/>
    </row>
    <row r="313" spans="1:98" s="72" customFormat="1" ht="75.75" customHeight="1">
      <c r="A313" s="75"/>
      <c r="B313" s="76"/>
      <c r="C313" s="76"/>
      <c r="D313" s="76"/>
      <c r="E313" s="76"/>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830"/>
      <c r="AF313" s="830"/>
      <c r="AG313" s="830"/>
      <c r="AH313" s="830"/>
      <c r="AI313" s="830"/>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R313" s="227"/>
      <c r="CS313" s="74"/>
      <c r="CT313" s="73"/>
    </row>
    <row r="314" spans="1:98" s="72" customFormat="1" ht="75.75" customHeight="1">
      <c r="A314" s="75"/>
      <c r="B314" s="76"/>
      <c r="C314" s="76"/>
      <c r="D314" s="76"/>
      <c r="E314" s="76"/>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830"/>
      <c r="AF314" s="830"/>
      <c r="AG314" s="830"/>
      <c r="AH314" s="830"/>
      <c r="AI314" s="830"/>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R314" s="227"/>
      <c r="CS314" s="74"/>
      <c r="CT314" s="73"/>
    </row>
    <row r="315" spans="1:98" s="72" customFormat="1" ht="75.75" customHeight="1">
      <c r="A315" s="75"/>
      <c r="B315" s="76"/>
      <c r="C315" s="76"/>
      <c r="D315" s="76"/>
      <c r="E315" s="76"/>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830"/>
      <c r="AF315" s="830"/>
      <c r="AG315" s="830"/>
      <c r="AH315" s="830"/>
      <c r="AI315" s="830"/>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R315" s="227"/>
      <c r="CS315" s="74"/>
      <c r="CT315" s="73"/>
    </row>
    <row r="316" spans="1:98" s="72" customFormat="1" ht="75.75" customHeight="1">
      <c r="A316" s="75"/>
      <c r="B316" s="76"/>
      <c r="C316" s="76"/>
      <c r="D316" s="76"/>
      <c r="E316" s="76"/>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830"/>
      <c r="AF316" s="830"/>
      <c r="AG316" s="830"/>
      <c r="AH316" s="830"/>
      <c r="AI316" s="830"/>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R316" s="227"/>
      <c r="CS316" s="74"/>
      <c r="CT316" s="73"/>
    </row>
    <row r="317" spans="1:98" s="72" customFormat="1" ht="75.75" customHeight="1">
      <c r="A317" s="75"/>
      <c r="B317" s="76"/>
      <c r="C317" s="76"/>
      <c r="D317" s="76"/>
      <c r="E317" s="76"/>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830"/>
      <c r="AF317" s="830"/>
      <c r="AG317" s="830"/>
      <c r="AH317" s="830"/>
      <c r="AI317" s="830"/>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R317" s="227"/>
      <c r="CS317" s="74"/>
      <c r="CT317" s="73"/>
    </row>
    <row r="318" spans="1:98" s="72" customFormat="1" ht="75.75" customHeight="1">
      <c r="A318" s="75"/>
      <c r="B318" s="76"/>
      <c r="C318" s="76"/>
      <c r="D318" s="76"/>
      <c r="E318" s="76"/>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830"/>
      <c r="AF318" s="830"/>
      <c r="AG318" s="830"/>
      <c r="AH318" s="830"/>
      <c r="AI318" s="830"/>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R318" s="227"/>
      <c r="CS318" s="74"/>
      <c r="CT318" s="73"/>
    </row>
    <row r="319" spans="1:98" s="72" customFormat="1" ht="75.75" customHeight="1">
      <c r="A319" s="75"/>
      <c r="B319" s="76"/>
      <c r="C319" s="76"/>
      <c r="D319" s="76"/>
      <c r="E319" s="76"/>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830"/>
      <c r="AF319" s="830"/>
      <c r="AG319" s="830"/>
      <c r="AH319" s="830"/>
      <c r="AI319" s="830"/>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R319" s="227"/>
      <c r="CS319" s="74"/>
      <c r="CT319" s="73"/>
    </row>
    <row r="320" spans="1:98" s="72" customFormat="1" ht="75.75" customHeight="1">
      <c r="A320" s="75"/>
      <c r="B320" s="76"/>
      <c r="C320" s="76"/>
      <c r="D320" s="76"/>
      <c r="E320" s="76"/>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830"/>
      <c r="AF320" s="830"/>
      <c r="AG320" s="830"/>
      <c r="AH320" s="830"/>
      <c r="AI320" s="830"/>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R320" s="227"/>
      <c r="CS320" s="74"/>
      <c r="CT320" s="73"/>
    </row>
    <row r="321" spans="1:98" s="72" customFormat="1" ht="75.75" customHeight="1">
      <c r="A321" s="75"/>
      <c r="B321" s="76"/>
      <c r="C321" s="76"/>
      <c r="D321" s="76"/>
      <c r="E321" s="76"/>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830"/>
      <c r="AF321" s="830"/>
      <c r="AG321" s="830"/>
      <c r="AH321" s="830"/>
      <c r="AI321" s="830"/>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R321" s="227"/>
      <c r="CS321" s="74"/>
      <c r="CT321" s="73"/>
    </row>
    <row r="322" spans="1:98" s="72" customFormat="1" ht="75.75" customHeight="1">
      <c r="A322" s="75"/>
      <c r="B322" s="76"/>
      <c r="C322" s="76"/>
      <c r="D322" s="76"/>
      <c r="E322" s="76"/>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830"/>
      <c r="AF322" s="830"/>
      <c r="AG322" s="830"/>
      <c r="AH322" s="830"/>
      <c r="AI322" s="830"/>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R322" s="227"/>
      <c r="CS322" s="74"/>
      <c r="CT322" s="73"/>
    </row>
    <row r="323" spans="1:98" s="72" customFormat="1" ht="75.75" customHeight="1">
      <c r="A323" s="75"/>
      <c r="B323" s="76"/>
      <c r="C323" s="76"/>
      <c r="D323" s="76"/>
      <c r="E323" s="76"/>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830"/>
      <c r="AF323" s="830"/>
      <c r="AG323" s="830"/>
      <c r="AH323" s="830"/>
      <c r="AI323" s="830"/>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R323" s="227"/>
      <c r="CS323" s="74"/>
      <c r="CT323" s="73"/>
    </row>
    <row r="324" spans="1:98" s="72" customFormat="1" ht="75.75" customHeight="1">
      <c r="A324" s="75"/>
      <c r="B324" s="76"/>
      <c r="C324" s="76"/>
      <c r="D324" s="76"/>
      <c r="E324" s="76"/>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830"/>
      <c r="AF324" s="830"/>
      <c r="AG324" s="830"/>
      <c r="AH324" s="830"/>
      <c r="AI324" s="830"/>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R324" s="227"/>
      <c r="CS324" s="74"/>
      <c r="CT324" s="73"/>
    </row>
    <row r="325" spans="1:98" s="72" customFormat="1" ht="75.75" customHeight="1">
      <c r="A325" s="75"/>
      <c r="B325" s="76"/>
      <c r="C325" s="76"/>
      <c r="D325" s="76"/>
      <c r="E325" s="76"/>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830"/>
      <c r="AF325" s="830"/>
      <c r="AG325" s="830"/>
      <c r="AH325" s="830"/>
      <c r="AI325" s="830"/>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R325" s="227"/>
      <c r="CS325" s="74"/>
      <c r="CT325" s="73"/>
    </row>
    <row r="326" spans="1:98" s="72" customFormat="1" ht="75.75" customHeight="1">
      <c r="A326" s="75"/>
      <c r="B326" s="76"/>
      <c r="C326" s="76"/>
      <c r="D326" s="76"/>
      <c r="E326" s="76"/>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830"/>
      <c r="AF326" s="830"/>
      <c r="AG326" s="830"/>
      <c r="AH326" s="830"/>
      <c r="AI326" s="830"/>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R326" s="227"/>
      <c r="CS326" s="74"/>
      <c r="CT326" s="73"/>
    </row>
    <row r="327" spans="1:98" s="72" customFormat="1" ht="75.75" customHeight="1">
      <c r="A327" s="75"/>
      <c r="B327" s="76"/>
      <c r="C327" s="76"/>
      <c r="D327" s="76"/>
      <c r="E327" s="76"/>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830"/>
      <c r="AF327" s="830"/>
      <c r="AG327" s="830"/>
      <c r="AH327" s="830"/>
      <c r="AI327" s="830"/>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R327" s="227"/>
      <c r="CS327" s="74"/>
      <c r="CT327" s="73"/>
    </row>
    <row r="328" spans="1:98" s="72" customFormat="1" ht="75.75" customHeight="1">
      <c r="A328" s="75"/>
      <c r="B328" s="76"/>
      <c r="C328" s="76"/>
      <c r="D328" s="76"/>
      <c r="E328" s="76"/>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830"/>
      <c r="AF328" s="830"/>
      <c r="AG328" s="830"/>
      <c r="AH328" s="830"/>
      <c r="AI328" s="830"/>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R328" s="227"/>
      <c r="CS328" s="74"/>
      <c r="CT328" s="73"/>
    </row>
    <row r="329" spans="1:98" s="72" customFormat="1" ht="75.75" customHeight="1">
      <c r="A329" s="75"/>
      <c r="B329" s="76"/>
      <c r="C329" s="76"/>
      <c r="D329" s="76"/>
      <c r="E329" s="76"/>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830"/>
      <c r="AF329" s="830"/>
      <c r="AG329" s="830"/>
      <c r="AH329" s="830"/>
      <c r="AI329" s="830"/>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R329" s="227"/>
      <c r="CS329" s="74"/>
      <c r="CT329" s="73"/>
    </row>
    <row r="330" spans="1:98" s="72" customFormat="1" ht="75.75" customHeight="1">
      <c r="A330" s="75"/>
      <c r="B330" s="76"/>
      <c r="C330" s="76"/>
      <c r="D330" s="76"/>
      <c r="E330" s="76"/>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830"/>
      <c r="AF330" s="830"/>
      <c r="AG330" s="830"/>
      <c r="AH330" s="830"/>
      <c r="AI330" s="830"/>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R330" s="227"/>
      <c r="CS330" s="74"/>
      <c r="CT330" s="73"/>
    </row>
    <row r="331" spans="1:98" s="72" customFormat="1" ht="75.75" customHeight="1">
      <c r="A331" s="75"/>
      <c r="B331" s="76"/>
      <c r="C331" s="76"/>
      <c r="D331" s="76"/>
      <c r="E331" s="76"/>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830"/>
      <c r="AF331" s="830"/>
      <c r="AG331" s="830"/>
      <c r="AH331" s="830"/>
      <c r="AI331" s="830"/>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R331" s="227"/>
      <c r="CS331" s="74"/>
      <c r="CT331" s="73"/>
    </row>
    <row r="332" spans="1:98" s="72" customFormat="1" ht="75.75" customHeight="1">
      <c r="A332" s="75"/>
      <c r="B332" s="76"/>
      <c r="C332" s="76"/>
      <c r="D332" s="76"/>
      <c r="E332" s="76"/>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830"/>
      <c r="AF332" s="830"/>
      <c r="AG332" s="830"/>
      <c r="AH332" s="830"/>
      <c r="AI332" s="830"/>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R332" s="227"/>
      <c r="CS332" s="74"/>
      <c r="CT332" s="73"/>
    </row>
    <row r="333" spans="1:98" s="72" customFormat="1" ht="75.75" customHeight="1">
      <c r="A333" s="75"/>
      <c r="B333" s="76"/>
      <c r="C333" s="76"/>
      <c r="D333" s="76"/>
      <c r="E333" s="76"/>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830"/>
      <c r="AF333" s="830"/>
      <c r="AG333" s="830"/>
      <c r="AH333" s="830"/>
      <c r="AI333" s="830"/>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R333" s="227"/>
      <c r="CS333" s="74"/>
      <c r="CT333" s="73"/>
    </row>
    <row r="334" spans="1:98" s="72" customFormat="1" ht="75.75" customHeight="1">
      <c r="A334" s="75"/>
      <c r="B334" s="76"/>
      <c r="C334" s="76"/>
      <c r="D334" s="76"/>
      <c r="E334" s="76"/>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830"/>
      <c r="AF334" s="830"/>
      <c r="AG334" s="830"/>
      <c r="AH334" s="830"/>
      <c r="AI334" s="830"/>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R334" s="227"/>
      <c r="CS334" s="74"/>
      <c r="CT334" s="73"/>
    </row>
    <row r="335" spans="1:98" s="72" customFormat="1" ht="75.75" customHeight="1">
      <c r="A335" s="75"/>
      <c r="B335" s="76"/>
      <c r="C335" s="76"/>
      <c r="D335" s="76"/>
      <c r="E335" s="76"/>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R335" s="227"/>
      <c r="CS335" s="74"/>
      <c r="CT335" s="73"/>
    </row>
    <row r="336" spans="1:98" s="72" customFormat="1" ht="75.75" customHeight="1">
      <c r="A336" s="75"/>
      <c r="B336" s="76"/>
      <c r="C336" s="76"/>
      <c r="D336" s="76"/>
      <c r="E336" s="76"/>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R336" s="227"/>
      <c r="CS336" s="74"/>
      <c r="CT336" s="73"/>
    </row>
    <row r="337" spans="1:98" s="72" customFormat="1" ht="75.75" customHeight="1">
      <c r="A337" s="75"/>
      <c r="B337" s="76"/>
      <c r="C337" s="76"/>
      <c r="D337" s="76"/>
      <c r="E337" s="76"/>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R337" s="227"/>
      <c r="CS337" s="74"/>
      <c r="CT337" s="73"/>
    </row>
    <row r="338" spans="1:98" s="72" customFormat="1" ht="75.75" customHeight="1">
      <c r="A338" s="75"/>
      <c r="B338" s="76"/>
      <c r="C338" s="76"/>
      <c r="D338" s="76"/>
      <c r="E338" s="76"/>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R338" s="227"/>
      <c r="CS338" s="74"/>
      <c r="CT338" s="73"/>
    </row>
    <row r="339" spans="1:98" s="72" customFormat="1" ht="75.75" customHeight="1">
      <c r="A339" s="75"/>
      <c r="B339" s="76"/>
      <c r="C339" s="76"/>
      <c r="D339" s="76"/>
      <c r="E339" s="76"/>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R339" s="227"/>
      <c r="CS339" s="74"/>
      <c r="CT339" s="73"/>
    </row>
    <row r="340" spans="1:98" s="72" customFormat="1" ht="75.75" customHeight="1">
      <c r="A340" s="75"/>
      <c r="B340" s="76"/>
      <c r="C340" s="76"/>
      <c r="D340" s="76"/>
      <c r="E340" s="76"/>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R340" s="227"/>
      <c r="CS340" s="74"/>
      <c r="CT340" s="73"/>
    </row>
    <row r="341" spans="1:98" s="72" customFormat="1" ht="75.75" customHeight="1">
      <c r="A341" s="75"/>
      <c r="B341" s="76"/>
      <c r="C341" s="76"/>
      <c r="D341" s="76"/>
      <c r="E341" s="76"/>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R341" s="227"/>
      <c r="CS341" s="74"/>
      <c r="CT341" s="73"/>
    </row>
    <row r="342" spans="1:98" s="72" customFormat="1" ht="75.75" customHeight="1">
      <c r="A342" s="75"/>
      <c r="B342" s="76"/>
      <c r="C342" s="76"/>
      <c r="D342" s="76"/>
      <c r="E342" s="76"/>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R342" s="227"/>
      <c r="CS342" s="74"/>
      <c r="CT342" s="73"/>
    </row>
    <row r="343" spans="1:98" s="72" customFormat="1" ht="75.75" customHeight="1">
      <c r="A343" s="75"/>
      <c r="B343" s="76"/>
      <c r="C343" s="76"/>
      <c r="D343" s="76"/>
      <c r="E343" s="76"/>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R343" s="227"/>
      <c r="CS343" s="74"/>
      <c r="CT343" s="73"/>
    </row>
    <row r="344" spans="1:98" s="72" customFormat="1" ht="75.75" customHeight="1">
      <c r="A344" s="75"/>
      <c r="B344" s="76"/>
      <c r="C344" s="76"/>
      <c r="D344" s="76"/>
      <c r="E344" s="76"/>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R344" s="227"/>
      <c r="CS344" s="74"/>
      <c r="CT344" s="73"/>
    </row>
    <row r="345" spans="1:98" s="72" customFormat="1" ht="75.75" customHeight="1">
      <c r="A345" s="75"/>
      <c r="B345" s="76"/>
      <c r="C345" s="76"/>
      <c r="D345" s="76"/>
      <c r="E345" s="76"/>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R345" s="227"/>
      <c r="CS345" s="74"/>
      <c r="CT345" s="73"/>
    </row>
    <row r="346" spans="1:98" s="72" customFormat="1" ht="75.75" customHeight="1">
      <c r="A346" s="75"/>
      <c r="B346" s="76"/>
      <c r="C346" s="76"/>
      <c r="D346" s="76"/>
      <c r="E346" s="76"/>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R346" s="227"/>
      <c r="CS346" s="74"/>
      <c r="CT346" s="73"/>
    </row>
    <row r="347" spans="1:98" s="72" customFormat="1" ht="75.75" customHeight="1">
      <c r="A347" s="75"/>
      <c r="B347" s="76"/>
      <c r="C347" s="76"/>
      <c r="D347" s="76"/>
      <c r="E347" s="76"/>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R347" s="227"/>
      <c r="CS347" s="74"/>
      <c r="CT347" s="73"/>
    </row>
    <row r="348" spans="1:98" s="72" customFormat="1" ht="75.75" customHeight="1">
      <c r="A348" s="75"/>
      <c r="B348" s="76"/>
      <c r="C348" s="76"/>
      <c r="D348" s="76"/>
      <c r="E348" s="76"/>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R348" s="227"/>
      <c r="CS348" s="74"/>
      <c r="CT348" s="73"/>
    </row>
    <row r="349" spans="1:98" s="72" customFormat="1" ht="75.75" customHeight="1">
      <c r="A349" s="75"/>
      <c r="B349" s="76"/>
      <c r="C349" s="76"/>
      <c r="D349" s="76"/>
      <c r="E349" s="76"/>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R349" s="227"/>
      <c r="CS349" s="74"/>
      <c r="CT349" s="73"/>
    </row>
    <row r="350" spans="1:98" s="72" customFormat="1" ht="75.75" customHeight="1">
      <c r="A350" s="75"/>
      <c r="B350" s="76"/>
      <c r="C350" s="76"/>
      <c r="D350" s="76"/>
      <c r="E350" s="76"/>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R350" s="227"/>
      <c r="CS350" s="74"/>
      <c r="CT350" s="73"/>
    </row>
    <row r="351" spans="1:98" s="72" customFormat="1" ht="75.75" customHeight="1">
      <c r="A351" s="75"/>
      <c r="B351" s="76"/>
      <c r="C351" s="76"/>
      <c r="D351" s="76"/>
      <c r="E351" s="76"/>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R351" s="227"/>
      <c r="CS351" s="74"/>
      <c r="CT351" s="73"/>
    </row>
    <row r="352" spans="1:98" s="72" customFormat="1" ht="75.75" customHeight="1">
      <c r="A352" s="75"/>
      <c r="B352" s="76"/>
      <c r="C352" s="76"/>
      <c r="D352" s="76"/>
      <c r="E352" s="76"/>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R352" s="227"/>
      <c r="CS352" s="74"/>
      <c r="CT352" s="73"/>
    </row>
    <row r="353" spans="1:98" s="72" customFormat="1" ht="75.75" customHeight="1">
      <c r="A353" s="75"/>
      <c r="B353" s="76"/>
      <c r="C353" s="76"/>
      <c r="D353" s="76"/>
      <c r="E353" s="76"/>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R353" s="227"/>
      <c r="CS353" s="74"/>
      <c r="CT353" s="73"/>
    </row>
    <row r="354" spans="1:98" s="72" customFormat="1" ht="75.75" customHeight="1">
      <c r="A354" s="75"/>
      <c r="B354" s="76"/>
      <c r="C354" s="76"/>
      <c r="D354" s="76"/>
      <c r="E354" s="76"/>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R354" s="227"/>
      <c r="CS354" s="74"/>
      <c r="CT354" s="73"/>
    </row>
    <row r="355" spans="1:98" s="72" customFormat="1" ht="75.75" customHeight="1">
      <c r="A355" s="75"/>
      <c r="B355" s="76"/>
      <c r="C355" s="76"/>
      <c r="D355" s="76"/>
      <c r="E355" s="76"/>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R355" s="227"/>
      <c r="CS355" s="74"/>
      <c r="CT355" s="73"/>
    </row>
    <row r="356" spans="1:98" s="72" customFormat="1" ht="75.75" customHeight="1">
      <c r="A356" s="75"/>
      <c r="B356" s="76"/>
      <c r="C356" s="76"/>
      <c r="D356" s="76"/>
      <c r="E356" s="76"/>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R356" s="227"/>
      <c r="CS356" s="74"/>
      <c r="CT356" s="73"/>
    </row>
    <row r="357" spans="1:98" s="72" customFormat="1" ht="75.75" customHeight="1">
      <c r="A357" s="75"/>
      <c r="B357" s="76"/>
      <c r="C357" s="76"/>
      <c r="D357" s="76"/>
      <c r="E357" s="76"/>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R357" s="227"/>
      <c r="CS357" s="74"/>
      <c r="CT357" s="73"/>
    </row>
    <row r="358" spans="1:98" s="72" customFormat="1" ht="75.75" customHeight="1">
      <c r="A358" s="75"/>
      <c r="B358" s="76"/>
      <c r="C358" s="76"/>
      <c r="D358" s="76"/>
      <c r="E358" s="76"/>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R358" s="227"/>
      <c r="CS358" s="74"/>
      <c r="CT358" s="73"/>
    </row>
    <row r="359" spans="1:98" s="72" customFormat="1" ht="75.75" customHeight="1">
      <c r="A359" s="75"/>
      <c r="B359" s="76"/>
      <c r="C359" s="76"/>
      <c r="D359" s="76"/>
      <c r="E359" s="76"/>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R359" s="227"/>
      <c r="CS359" s="74"/>
      <c r="CT359" s="73"/>
    </row>
    <row r="360" spans="1:98" s="72" customFormat="1" ht="75.75" customHeight="1">
      <c r="A360" s="75"/>
      <c r="B360" s="76"/>
      <c r="C360" s="76"/>
      <c r="D360" s="76"/>
      <c r="E360" s="76"/>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R360" s="227"/>
      <c r="CS360" s="74"/>
      <c r="CT360" s="73"/>
    </row>
    <row r="361" spans="1:98" s="72" customFormat="1" ht="75.75" customHeight="1">
      <c r="A361" s="75"/>
      <c r="B361" s="76"/>
      <c r="C361" s="76"/>
      <c r="D361" s="76"/>
      <c r="E361" s="76"/>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R361" s="227"/>
      <c r="CS361" s="74"/>
      <c r="CT361" s="73"/>
    </row>
    <row r="362" spans="1:98" s="72" customFormat="1" ht="75.75" customHeight="1">
      <c r="A362" s="75"/>
      <c r="B362" s="76"/>
      <c r="C362" s="76"/>
      <c r="D362" s="76"/>
      <c r="E362" s="76"/>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R362" s="227"/>
      <c r="CS362" s="74"/>
      <c r="CT362" s="73"/>
    </row>
    <row r="363" spans="1:98" s="72" customFormat="1" ht="75.75" customHeight="1">
      <c r="A363" s="75"/>
      <c r="B363" s="76"/>
      <c r="C363" s="76"/>
      <c r="D363" s="76"/>
      <c r="E363" s="76"/>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R363" s="227"/>
      <c r="CS363" s="74"/>
      <c r="CT363" s="73"/>
    </row>
    <row r="364" spans="1:98" s="72" customFormat="1" ht="75.75" customHeight="1">
      <c r="A364" s="75"/>
      <c r="B364" s="76"/>
      <c r="C364" s="76"/>
      <c r="D364" s="76"/>
      <c r="E364" s="76"/>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R364" s="227"/>
      <c r="CS364" s="74"/>
      <c r="CT364" s="73"/>
    </row>
    <row r="365" spans="1:98" s="72" customFormat="1" ht="75.75" customHeight="1">
      <c r="A365" s="75"/>
      <c r="B365" s="76"/>
      <c r="C365" s="76"/>
      <c r="D365" s="76"/>
      <c r="E365" s="76"/>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R365" s="227"/>
      <c r="CS365" s="74"/>
      <c r="CT365" s="73"/>
    </row>
    <row r="366" spans="1:98" s="72" customFormat="1" ht="75.75" customHeight="1">
      <c r="A366" s="75"/>
      <c r="B366" s="76"/>
      <c r="C366" s="76"/>
      <c r="D366" s="76"/>
      <c r="E366" s="76"/>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R366" s="227"/>
      <c r="CS366" s="74"/>
      <c r="CT366" s="73"/>
    </row>
    <row r="367" spans="1:98" s="72" customFormat="1" ht="75.75" customHeight="1">
      <c r="A367" s="75"/>
      <c r="B367" s="76"/>
      <c r="C367" s="76"/>
      <c r="D367" s="76"/>
      <c r="E367" s="76"/>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R367" s="227"/>
      <c r="CS367" s="74"/>
      <c r="CT367" s="73"/>
    </row>
    <row r="368" spans="1:98" s="72" customFormat="1" ht="75.75" customHeight="1">
      <c r="A368" s="75"/>
      <c r="B368" s="76"/>
      <c r="C368" s="76"/>
      <c r="D368" s="76"/>
      <c r="E368" s="76"/>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R368" s="227"/>
      <c r="CS368" s="74"/>
      <c r="CT368" s="73"/>
    </row>
    <row r="369" spans="1:98" s="72" customFormat="1" ht="75.75" customHeight="1">
      <c r="A369" s="75"/>
      <c r="B369" s="76"/>
      <c r="C369" s="76"/>
      <c r="D369" s="76"/>
      <c r="E369" s="76"/>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R369" s="227"/>
      <c r="CS369" s="74"/>
      <c r="CT369" s="73"/>
    </row>
    <row r="370" spans="1:98" s="72" customFormat="1" ht="75.75" customHeight="1">
      <c r="A370" s="75"/>
      <c r="B370" s="76"/>
      <c r="C370" s="76"/>
      <c r="D370" s="76"/>
      <c r="E370" s="76"/>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R370" s="227"/>
      <c r="CS370" s="74"/>
      <c r="CT370" s="73"/>
    </row>
    <row r="371" spans="1:98" s="72" customFormat="1" ht="75.75" customHeight="1">
      <c r="A371" s="75"/>
      <c r="B371" s="76"/>
      <c r="C371" s="76"/>
      <c r="D371" s="76"/>
      <c r="E371" s="76"/>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R371" s="227"/>
      <c r="CS371" s="74"/>
      <c r="CT371" s="73"/>
    </row>
    <row r="372" spans="1:98" s="72" customFormat="1" ht="75.75" customHeight="1">
      <c r="A372" s="75"/>
      <c r="B372" s="76"/>
      <c r="C372" s="76"/>
      <c r="D372" s="76"/>
      <c r="E372" s="76"/>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R372" s="227"/>
      <c r="CS372" s="74"/>
      <c r="CT372" s="73"/>
    </row>
    <row r="373" spans="1:98" s="72" customFormat="1" ht="75.75" customHeight="1">
      <c r="A373" s="75"/>
      <c r="B373" s="76"/>
      <c r="C373" s="76"/>
      <c r="D373" s="76"/>
      <c r="E373" s="76"/>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R373" s="227"/>
      <c r="CS373" s="74"/>
      <c r="CT373" s="73"/>
    </row>
    <row r="374" spans="1:98" s="72" customFormat="1" ht="75.75" customHeight="1">
      <c r="A374" s="75"/>
      <c r="B374" s="76"/>
      <c r="C374" s="76"/>
      <c r="D374" s="76"/>
      <c r="E374" s="76"/>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R374" s="227"/>
      <c r="CS374" s="74"/>
      <c r="CT374" s="73"/>
    </row>
    <row r="375" spans="1:98" s="72" customFormat="1" ht="75.75" customHeight="1">
      <c r="A375" s="75"/>
      <c r="B375" s="76"/>
      <c r="C375" s="76"/>
      <c r="D375" s="76"/>
      <c r="E375" s="76"/>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R375" s="227"/>
      <c r="CS375" s="74"/>
      <c r="CT375" s="73"/>
    </row>
    <row r="376" spans="1:98" s="72" customFormat="1" ht="75.75" customHeight="1">
      <c r="A376" s="75"/>
      <c r="B376" s="76"/>
      <c r="C376" s="76"/>
      <c r="D376" s="76"/>
      <c r="E376" s="76"/>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R376" s="227"/>
      <c r="CS376" s="74"/>
      <c r="CT376" s="73"/>
    </row>
    <row r="377" spans="1:98" s="72" customFormat="1" ht="75.75" customHeight="1">
      <c r="A377" s="75"/>
      <c r="B377" s="76"/>
      <c r="C377" s="76"/>
      <c r="D377" s="76"/>
      <c r="E377" s="76"/>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R377" s="227"/>
      <c r="CS377" s="74"/>
      <c r="CT377" s="73"/>
    </row>
    <row r="378" spans="1:98" s="72" customFormat="1" ht="75.75" customHeight="1">
      <c r="A378" s="75"/>
      <c r="B378" s="76"/>
      <c r="C378" s="76"/>
      <c r="D378" s="76"/>
      <c r="E378" s="76"/>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R378" s="227"/>
      <c r="CS378" s="74"/>
      <c r="CT378" s="73"/>
    </row>
    <row r="379" spans="1:98" s="72" customFormat="1" ht="75.75" customHeight="1">
      <c r="A379" s="75"/>
      <c r="B379" s="76"/>
      <c r="C379" s="76"/>
      <c r="D379" s="76"/>
      <c r="E379" s="76"/>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R379" s="227"/>
      <c r="CS379" s="74"/>
      <c r="CT379" s="73"/>
    </row>
    <row r="380" spans="1:98" s="72" customFormat="1" ht="75.75" customHeight="1">
      <c r="A380" s="75"/>
      <c r="B380" s="76"/>
      <c r="C380" s="76"/>
      <c r="D380" s="76"/>
      <c r="E380" s="76"/>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R380" s="227"/>
      <c r="CS380" s="74"/>
      <c r="CT380" s="73"/>
    </row>
    <row r="381" spans="1:98" s="72" customFormat="1" ht="75.75" customHeight="1">
      <c r="A381" s="75"/>
      <c r="B381" s="76"/>
      <c r="C381" s="76"/>
      <c r="D381" s="76"/>
      <c r="E381" s="76"/>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R381" s="227"/>
      <c r="CS381" s="74"/>
      <c r="CT381" s="73"/>
    </row>
    <row r="382" spans="1:98" s="72" customFormat="1" ht="75.75" customHeight="1">
      <c r="A382" s="75"/>
      <c r="B382" s="76"/>
      <c r="C382" s="76"/>
      <c r="D382" s="76"/>
      <c r="E382" s="76"/>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R382" s="227"/>
      <c r="CS382" s="74"/>
      <c r="CT382" s="73"/>
    </row>
    <row r="383" spans="1:98" s="72" customFormat="1" ht="75.75" customHeight="1">
      <c r="A383" s="75"/>
      <c r="B383" s="76"/>
      <c r="C383" s="76"/>
      <c r="D383" s="76"/>
      <c r="E383" s="76"/>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R383" s="227"/>
      <c r="CS383" s="74"/>
      <c r="CT383" s="73"/>
    </row>
    <row r="384" spans="1:98" s="72" customFormat="1" ht="75.75" customHeight="1">
      <c r="A384" s="75"/>
      <c r="B384" s="76"/>
      <c r="C384" s="76"/>
      <c r="D384" s="76"/>
      <c r="E384" s="76"/>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R384" s="227"/>
      <c r="CS384" s="74"/>
      <c r="CT384" s="73"/>
    </row>
    <row r="385" spans="1:98" s="72" customFormat="1" ht="75.75" customHeight="1">
      <c r="A385" s="75"/>
      <c r="B385" s="76"/>
      <c r="C385" s="76"/>
      <c r="D385" s="76"/>
      <c r="E385" s="76"/>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R385" s="227"/>
      <c r="CS385" s="74"/>
      <c r="CT385" s="73"/>
    </row>
    <row r="386" spans="1:98" s="72" customFormat="1" ht="75.75" customHeight="1">
      <c r="A386" s="75"/>
      <c r="B386" s="76"/>
      <c r="C386" s="76"/>
      <c r="D386" s="76"/>
      <c r="E386" s="76"/>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R386" s="227"/>
      <c r="CS386" s="74"/>
      <c r="CT386" s="73"/>
    </row>
    <row r="387" spans="1:98" s="72" customFormat="1" ht="75.75" customHeight="1">
      <c r="A387" s="75"/>
      <c r="B387" s="76"/>
      <c r="C387" s="76"/>
      <c r="D387" s="76"/>
      <c r="E387" s="76"/>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R387" s="227"/>
      <c r="CS387" s="74"/>
      <c r="CT387" s="73"/>
    </row>
    <row r="388" spans="1:98" s="72" customFormat="1" ht="75.75" customHeight="1">
      <c r="A388" s="75"/>
      <c r="B388" s="76"/>
      <c r="C388" s="76"/>
      <c r="D388" s="76"/>
      <c r="E388" s="76"/>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R388" s="227"/>
      <c r="CS388" s="74"/>
      <c r="CT388" s="73"/>
    </row>
    <row r="389" spans="1:98" s="72" customFormat="1" ht="75.75" customHeight="1">
      <c r="A389" s="75"/>
      <c r="B389" s="76"/>
      <c r="C389" s="76"/>
      <c r="D389" s="76"/>
      <c r="E389" s="76"/>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R389" s="227"/>
      <c r="CS389" s="74"/>
      <c r="CT389" s="73"/>
    </row>
    <row r="390" spans="1:98" s="72" customFormat="1" ht="75.75" customHeight="1">
      <c r="A390" s="75"/>
      <c r="B390" s="76"/>
      <c r="C390" s="76"/>
      <c r="D390" s="76"/>
      <c r="E390" s="76"/>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R390" s="227"/>
      <c r="CS390" s="74"/>
      <c r="CT390" s="73"/>
    </row>
    <row r="391" spans="1:98" s="72" customFormat="1" ht="75.75" customHeight="1">
      <c r="A391" s="75"/>
      <c r="B391" s="76"/>
      <c r="C391" s="76"/>
      <c r="D391" s="76"/>
      <c r="E391" s="76"/>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R391" s="227"/>
      <c r="CS391" s="74"/>
      <c r="CT391" s="73"/>
    </row>
    <row r="392" spans="1:98" s="72" customFormat="1" ht="75.75" customHeight="1">
      <c r="A392" s="75"/>
      <c r="B392" s="76"/>
      <c r="C392" s="76"/>
      <c r="D392" s="76"/>
      <c r="E392" s="76"/>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R392" s="227"/>
      <c r="CS392" s="74"/>
      <c r="CT392" s="73"/>
    </row>
    <row r="393" spans="1:98" s="72" customFormat="1" ht="75.75" customHeight="1">
      <c r="A393" s="75"/>
      <c r="B393" s="76"/>
      <c r="C393" s="76"/>
      <c r="D393" s="76"/>
      <c r="E393" s="76"/>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R393" s="227"/>
      <c r="CS393" s="74"/>
      <c r="CT393" s="73"/>
    </row>
    <row r="394" spans="1:98" s="72" customFormat="1" ht="75.75" customHeight="1">
      <c r="A394" s="75"/>
      <c r="B394" s="76"/>
      <c r="C394" s="76"/>
      <c r="D394" s="76"/>
      <c r="E394" s="76"/>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R394" s="227"/>
      <c r="CS394" s="74"/>
      <c r="CT394" s="73"/>
    </row>
    <row r="395" spans="1:98" s="72" customFormat="1" ht="75.75" customHeight="1">
      <c r="A395" s="75"/>
      <c r="B395" s="76"/>
      <c r="C395" s="76"/>
      <c r="D395" s="76"/>
      <c r="E395" s="76"/>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R395" s="227"/>
      <c r="CS395" s="74"/>
      <c r="CT395" s="73"/>
    </row>
    <row r="396" spans="1:98" s="72" customFormat="1" ht="75.75" customHeight="1">
      <c r="A396" s="75"/>
      <c r="B396" s="76"/>
      <c r="C396" s="76"/>
      <c r="D396" s="76"/>
      <c r="E396" s="76"/>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R396" s="227"/>
      <c r="CS396" s="74"/>
      <c r="CT396" s="73"/>
    </row>
    <row r="397" spans="1:98" s="72" customFormat="1" ht="75.75" customHeight="1">
      <c r="A397" s="75"/>
      <c r="B397" s="76"/>
      <c r="C397" s="76"/>
      <c r="D397" s="76"/>
      <c r="E397" s="76"/>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R397" s="227"/>
      <c r="CS397" s="74"/>
      <c r="CT397" s="73"/>
    </row>
    <row r="398" spans="1:98" s="72" customFormat="1" ht="75.75" customHeight="1">
      <c r="A398" s="75"/>
      <c r="B398" s="76"/>
      <c r="C398" s="76"/>
      <c r="D398" s="76"/>
      <c r="E398" s="76"/>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R398" s="227"/>
      <c r="CS398" s="74"/>
      <c r="CT398" s="73"/>
    </row>
    <row r="399" spans="1:98" s="72" customFormat="1" ht="75.75" customHeight="1">
      <c r="A399" s="75"/>
      <c r="B399" s="76"/>
      <c r="C399" s="76"/>
      <c r="D399" s="76"/>
      <c r="E399" s="76"/>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R399" s="227"/>
      <c r="CS399" s="74"/>
      <c r="CT399" s="73"/>
    </row>
    <row r="400" spans="1:98" s="72" customFormat="1" ht="75.75" customHeight="1">
      <c r="A400" s="75"/>
      <c r="B400" s="76"/>
      <c r="C400" s="76"/>
      <c r="D400" s="76"/>
      <c r="E400" s="76"/>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R400" s="227"/>
      <c r="CS400" s="74"/>
      <c r="CT400" s="73"/>
    </row>
    <row r="401" spans="1:98" s="72" customFormat="1" ht="75.75" customHeight="1">
      <c r="A401" s="75"/>
      <c r="B401" s="76"/>
      <c r="C401" s="76"/>
      <c r="D401" s="76"/>
      <c r="E401" s="76"/>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R401" s="227"/>
      <c r="CS401" s="74"/>
      <c r="CT401" s="73"/>
    </row>
    <row r="402" spans="1:98" s="72" customFormat="1" ht="75.75" customHeight="1">
      <c r="A402" s="75"/>
      <c r="B402" s="76"/>
      <c r="C402" s="76"/>
      <c r="D402" s="76"/>
      <c r="E402" s="76"/>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R402" s="227"/>
      <c r="CS402" s="74"/>
      <c r="CT402" s="73"/>
    </row>
    <row r="403" spans="1:98" s="72" customFormat="1" ht="75.75" customHeight="1">
      <c r="A403" s="75"/>
      <c r="B403" s="76"/>
      <c r="C403" s="76"/>
      <c r="D403" s="76"/>
      <c r="E403" s="76"/>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R403" s="227"/>
      <c r="CS403" s="74"/>
      <c r="CT403" s="73"/>
    </row>
    <row r="404" spans="1:98" s="72" customFormat="1" ht="75.75" customHeight="1">
      <c r="A404" s="75"/>
      <c r="B404" s="76"/>
      <c r="C404" s="76"/>
      <c r="D404" s="76"/>
      <c r="E404" s="76"/>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R404" s="227"/>
      <c r="CS404" s="74"/>
      <c r="CT404" s="73"/>
    </row>
    <row r="405" spans="1:98" s="72" customFormat="1" ht="75.75" customHeight="1">
      <c r="A405" s="75"/>
      <c r="B405" s="76"/>
      <c r="C405" s="76"/>
      <c r="D405" s="76"/>
      <c r="E405" s="76"/>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R405" s="227"/>
      <c r="CS405" s="74"/>
      <c r="CT405" s="73"/>
    </row>
    <row r="406" spans="1:98" s="72" customFormat="1" ht="75.75" customHeight="1">
      <c r="A406" s="75"/>
      <c r="B406" s="76"/>
      <c r="C406" s="76"/>
      <c r="D406" s="76"/>
      <c r="E406" s="76"/>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R406" s="227"/>
      <c r="CS406" s="74"/>
      <c r="CT406" s="73"/>
    </row>
    <row r="407" spans="1:98" s="72" customFormat="1" ht="75.75" customHeight="1">
      <c r="A407" s="75"/>
      <c r="B407" s="76"/>
      <c r="C407" s="76"/>
      <c r="D407" s="76"/>
      <c r="E407" s="76"/>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R407" s="227"/>
      <c r="CS407" s="74"/>
      <c r="CT407" s="73"/>
    </row>
    <row r="408" spans="1:98" s="72" customFormat="1" ht="75.75" customHeight="1">
      <c r="A408" s="75"/>
      <c r="B408" s="76"/>
      <c r="C408" s="76"/>
      <c r="D408" s="76"/>
      <c r="E408" s="76"/>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R408" s="227"/>
      <c r="CS408" s="74"/>
      <c r="CT408" s="73"/>
    </row>
    <row r="409" spans="1:98" s="72" customFormat="1" ht="75.75" customHeight="1">
      <c r="A409" s="75"/>
      <c r="B409" s="76"/>
      <c r="C409" s="76"/>
      <c r="D409" s="76"/>
      <c r="E409" s="76"/>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R409" s="227"/>
      <c r="CS409" s="74"/>
      <c r="CT409" s="73"/>
    </row>
    <row r="410" spans="1:98" s="72" customFormat="1" ht="75.75" customHeight="1">
      <c r="A410" s="75"/>
      <c r="B410" s="76"/>
      <c r="C410" s="76"/>
      <c r="D410" s="76"/>
      <c r="E410" s="76"/>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R410" s="227"/>
      <c r="CS410" s="74"/>
      <c r="CT410" s="73"/>
    </row>
    <row r="411" spans="1:98" s="72" customFormat="1" ht="75.75" customHeight="1">
      <c r="A411" s="75"/>
      <c r="B411" s="76"/>
      <c r="C411" s="76"/>
      <c r="D411" s="76"/>
      <c r="E411" s="76"/>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R411" s="227"/>
      <c r="CS411" s="74"/>
      <c r="CT411" s="73"/>
    </row>
    <row r="412" spans="1:98" s="72" customFormat="1" ht="75.75" customHeight="1">
      <c r="A412" s="75"/>
      <c r="B412" s="76"/>
      <c r="C412" s="76"/>
      <c r="D412" s="76"/>
      <c r="E412" s="76"/>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R412" s="227"/>
      <c r="CS412" s="74"/>
      <c r="CT412" s="73"/>
    </row>
    <row r="413" spans="1:98" s="72" customFormat="1" ht="75.75" customHeight="1">
      <c r="A413" s="75"/>
      <c r="B413" s="76"/>
      <c r="C413" s="76"/>
      <c r="D413" s="76"/>
      <c r="E413" s="76"/>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R413" s="227"/>
      <c r="CS413" s="74"/>
      <c r="CT413" s="73"/>
    </row>
    <row r="414" spans="1:98" s="72" customFormat="1" ht="75.75" customHeight="1">
      <c r="A414" s="75"/>
      <c r="B414" s="76"/>
      <c r="C414" s="76"/>
      <c r="D414" s="76"/>
      <c r="E414" s="76"/>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R414" s="227"/>
      <c r="CS414" s="74"/>
      <c r="CT414" s="73"/>
    </row>
    <row r="415" spans="1:98" s="72" customFormat="1" ht="75.75" customHeight="1">
      <c r="A415" s="75"/>
      <c r="B415" s="76"/>
      <c r="C415" s="76"/>
      <c r="D415" s="76"/>
      <c r="E415" s="76"/>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R415" s="227"/>
      <c r="CS415" s="74"/>
      <c r="CT415" s="73"/>
    </row>
    <row r="416" spans="1:98" s="72" customFormat="1" ht="75.75" customHeight="1">
      <c r="A416" s="75"/>
      <c r="B416" s="76"/>
      <c r="C416" s="76"/>
      <c r="D416" s="76"/>
      <c r="E416" s="76"/>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R416" s="227"/>
      <c r="CS416" s="74"/>
      <c r="CT416" s="73"/>
    </row>
    <row r="417" spans="1:98" s="72" customFormat="1" ht="75.75" customHeight="1">
      <c r="A417" s="75"/>
      <c r="B417" s="76"/>
      <c r="C417" s="76"/>
      <c r="D417" s="76"/>
      <c r="E417" s="76"/>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R417" s="227"/>
      <c r="CS417" s="74"/>
      <c r="CT417" s="73"/>
    </row>
    <row r="418" spans="1:98" s="72" customFormat="1" ht="75.75" customHeight="1">
      <c r="A418" s="75"/>
      <c r="B418" s="76"/>
      <c r="C418" s="76"/>
      <c r="D418" s="76"/>
      <c r="E418" s="76"/>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R418" s="227"/>
      <c r="CS418" s="74"/>
      <c r="CT418" s="73"/>
    </row>
    <row r="419" spans="1:98" s="72" customFormat="1" ht="75.75" customHeight="1">
      <c r="A419" s="75"/>
      <c r="B419" s="76"/>
      <c r="C419" s="76"/>
      <c r="D419" s="76"/>
      <c r="E419" s="76"/>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R419" s="227"/>
      <c r="CS419" s="74"/>
      <c r="CT419" s="73"/>
    </row>
    <row r="420" spans="1:98" s="72" customFormat="1" ht="75.75" customHeight="1">
      <c r="A420" s="75"/>
      <c r="B420" s="76"/>
      <c r="C420" s="76"/>
      <c r="D420" s="76"/>
      <c r="E420" s="76"/>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R420" s="227"/>
      <c r="CS420" s="74"/>
      <c r="CT420" s="73"/>
    </row>
    <row r="421" spans="1:98" s="72" customFormat="1" ht="75.75" customHeight="1">
      <c r="A421" s="75"/>
      <c r="B421" s="76"/>
      <c r="C421" s="76"/>
      <c r="D421" s="76"/>
      <c r="E421" s="76"/>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R421" s="227"/>
      <c r="CS421" s="74"/>
      <c r="CT421" s="73"/>
    </row>
    <row r="422" spans="1:98" s="72" customFormat="1" ht="75.75" customHeight="1">
      <c r="A422" s="75"/>
      <c r="B422" s="76"/>
      <c r="C422" s="76"/>
      <c r="D422" s="76"/>
      <c r="E422" s="76"/>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R422" s="227"/>
      <c r="CS422" s="74"/>
      <c r="CT422" s="73"/>
    </row>
    <row r="423" spans="1:98" s="72" customFormat="1" ht="75.75" customHeight="1">
      <c r="A423" s="75"/>
      <c r="B423" s="76"/>
      <c r="C423" s="76"/>
      <c r="D423" s="76"/>
      <c r="E423" s="76"/>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R423" s="227"/>
      <c r="CS423" s="74"/>
      <c r="CT423" s="73"/>
    </row>
    <row r="424" spans="1:98" s="72" customFormat="1" ht="75.75" customHeight="1">
      <c r="A424" s="75"/>
      <c r="B424" s="76"/>
      <c r="C424" s="76"/>
      <c r="D424" s="76"/>
      <c r="E424" s="76"/>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R424" s="227"/>
      <c r="CS424" s="74"/>
      <c r="CT424" s="73"/>
    </row>
    <row r="425" spans="1:98" s="72" customFormat="1" ht="75.75" customHeight="1">
      <c r="A425" s="75"/>
      <c r="B425" s="76"/>
      <c r="C425" s="76"/>
      <c r="D425" s="76"/>
      <c r="E425" s="76"/>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R425" s="227"/>
      <c r="CS425" s="74"/>
      <c r="CT425" s="73"/>
    </row>
    <row r="426" spans="1:98" s="72" customFormat="1" ht="75.75" customHeight="1">
      <c r="A426" s="75"/>
      <c r="B426" s="76"/>
      <c r="C426" s="76"/>
      <c r="D426" s="76"/>
      <c r="E426" s="76"/>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R426" s="227"/>
      <c r="CS426" s="74"/>
      <c r="CT426" s="73"/>
    </row>
    <row r="427" spans="1:98" s="72" customFormat="1" ht="75.75" customHeight="1">
      <c r="A427" s="75"/>
      <c r="B427" s="76"/>
      <c r="C427" s="76"/>
      <c r="D427" s="76"/>
      <c r="E427" s="76"/>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R427" s="227"/>
      <c r="CS427" s="74"/>
      <c r="CT427" s="73"/>
    </row>
    <row r="428" spans="1:98" s="72" customFormat="1" ht="75.75" customHeight="1">
      <c r="A428" s="75"/>
      <c r="B428" s="76"/>
      <c r="C428" s="76"/>
      <c r="D428" s="76"/>
      <c r="E428" s="76"/>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R428" s="227"/>
      <c r="CS428" s="74"/>
      <c r="CT428" s="73"/>
    </row>
    <row r="429" spans="1:98" s="72" customFormat="1" ht="75.75" customHeight="1">
      <c r="A429" s="75"/>
      <c r="B429" s="76"/>
      <c r="C429" s="76"/>
      <c r="D429" s="76"/>
      <c r="E429" s="76"/>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R429" s="227"/>
      <c r="CS429" s="74"/>
      <c r="CT429" s="73"/>
    </row>
    <row r="430" spans="1:98" s="72" customFormat="1" ht="75.75" customHeight="1">
      <c r="A430" s="75"/>
      <c r="B430" s="76"/>
      <c r="C430" s="76"/>
      <c r="D430" s="76"/>
      <c r="E430" s="76"/>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R430" s="227"/>
      <c r="CS430" s="74"/>
      <c r="CT430" s="73"/>
    </row>
    <row r="431" spans="1:98" s="72" customFormat="1" ht="75.75" customHeight="1">
      <c r="A431" s="75"/>
      <c r="B431" s="76"/>
      <c r="C431" s="76"/>
      <c r="D431" s="76"/>
      <c r="E431" s="76"/>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R431" s="227"/>
      <c r="CS431" s="74"/>
      <c r="CT431" s="73"/>
    </row>
    <row r="432" spans="1:98" s="72" customFormat="1" ht="75.75" customHeight="1">
      <c r="A432" s="75"/>
      <c r="B432" s="76"/>
      <c r="C432" s="76"/>
      <c r="D432" s="76"/>
      <c r="E432" s="76"/>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R432" s="227"/>
      <c r="CS432" s="74"/>
      <c r="CT432" s="73"/>
    </row>
    <row r="433" spans="1:98" s="72" customFormat="1" ht="75.75" customHeight="1">
      <c r="A433" s="75"/>
      <c r="B433" s="76"/>
      <c r="C433" s="76"/>
      <c r="D433" s="76"/>
      <c r="E433" s="76"/>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R433" s="227"/>
      <c r="CS433" s="74"/>
      <c r="CT433" s="73"/>
    </row>
    <row r="434" spans="1:98" s="72" customFormat="1" ht="75.75" customHeight="1">
      <c r="A434" s="75"/>
      <c r="B434" s="76"/>
      <c r="C434" s="76"/>
      <c r="D434" s="76"/>
      <c r="E434" s="76"/>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R434" s="227"/>
      <c r="CS434" s="74"/>
      <c r="CT434" s="73"/>
    </row>
    <row r="435" spans="1:98" s="72" customFormat="1" ht="75.75" customHeight="1">
      <c r="A435" s="75"/>
      <c r="B435" s="76"/>
      <c r="C435" s="76"/>
      <c r="D435" s="76"/>
      <c r="E435" s="76"/>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R435" s="227"/>
      <c r="CS435" s="74"/>
      <c r="CT435" s="73"/>
    </row>
    <row r="436" spans="1:98" s="72" customFormat="1" ht="75.75" customHeight="1">
      <c r="A436" s="75"/>
      <c r="B436" s="76"/>
      <c r="C436" s="76"/>
      <c r="D436" s="76"/>
      <c r="E436" s="76"/>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R436" s="227"/>
      <c r="CS436" s="74"/>
      <c r="CT436" s="73"/>
    </row>
    <row r="437" spans="1:98" s="72" customFormat="1" ht="75.75" customHeight="1">
      <c r="A437" s="75"/>
      <c r="B437" s="76"/>
      <c r="C437" s="76"/>
      <c r="D437" s="76"/>
      <c r="E437" s="76"/>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R437" s="227"/>
      <c r="CS437" s="74"/>
      <c r="CT437" s="73"/>
    </row>
    <row r="438" spans="1:98" s="72" customFormat="1" ht="75.75" customHeight="1">
      <c r="A438" s="75"/>
      <c r="B438" s="76"/>
      <c r="C438" s="76"/>
      <c r="D438" s="76"/>
      <c r="E438" s="76"/>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R438" s="227"/>
      <c r="CS438" s="74"/>
      <c r="CT438" s="73"/>
    </row>
    <row r="439" spans="1:98" s="72" customFormat="1" ht="75.75" customHeight="1">
      <c r="A439" s="75"/>
      <c r="B439" s="76"/>
      <c r="C439" s="76"/>
      <c r="D439" s="76"/>
      <c r="E439" s="76"/>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R439" s="227"/>
      <c r="CS439" s="74"/>
      <c r="CT439" s="73"/>
    </row>
    <row r="440" spans="1:98" s="72" customFormat="1" ht="75.75" customHeight="1">
      <c r="A440" s="75"/>
      <c r="B440" s="76"/>
      <c r="C440" s="76"/>
      <c r="D440" s="76"/>
      <c r="E440" s="76"/>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R440" s="227"/>
      <c r="CS440" s="74"/>
      <c r="CT440" s="73"/>
    </row>
    <row r="441" spans="1:98" s="72" customFormat="1" ht="75.75" customHeight="1">
      <c r="A441" s="75"/>
      <c r="B441" s="76"/>
      <c r="C441" s="76"/>
      <c r="D441" s="76"/>
      <c r="E441" s="76"/>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R441" s="227"/>
      <c r="CS441" s="74"/>
      <c r="CT441" s="73"/>
    </row>
    <row r="442" spans="1:98" s="72" customFormat="1" ht="75.75" customHeight="1">
      <c r="A442" s="75"/>
      <c r="B442" s="76"/>
      <c r="C442" s="76"/>
      <c r="D442" s="76"/>
      <c r="E442" s="76"/>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R442" s="227"/>
      <c r="CS442" s="74"/>
      <c r="CT442" s="73"/>
    </row>
    <row r="443" spans="1:98" s="72" customFormat="1" ht="75.75" customHeight="1">
      <c r="A443" s="75"/>
      <c r="B443" s="76"/>
      <c r="C443" s="76"/>
      <c r="D443" s="76"/>
      <c r="E443" s="76"/>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R443" s="227"/>
      <c r="CS443" s="74"/>
      <c r="CT443" s="73"/>
    </row>
    <row r="444" spans="1:98" s="72" customFormat="1" ht="75.75" customHeight="1">
      <c r="A444" s="75"/>
      <c r="B444" s="76"/>
      <c r="C444" s="76"/>
      <c r="D444" s="76"/>
      <c r="E444" s="76"/>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R444" s="227"/>
      <c r="CS444" s="74"/>
      <c r="CT444" s="73"/>
    </row>
    <row r="445" spans="1:98" s="72" customFormat="1" ht="75.75" customHeight="1">
      <c r="A445" s="75"/>
      <c r="B445" s="76"/>
      <c r="C445" s="76"/>
      <c r="D445" s="76"/>
      <c r="E445" s="76"/>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R445" s="227"/>
      <c r="CS445" s="74"/>
      <c r="CT445" s="73"/>
    </row>
    <row r="446" spans="1:98" s="72" customFormat="1" ht="75.75" customHeight="1">
      <c r="A446" s="75"/>
      <c r="B446" s="76"/>
      <c r="C446" s="76"/>
      <c r="D446" s="76"/>
      <c r="E446" s="76"/>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R446" s="227"/>
      <c r="CS446" s="74"/>
      <c r="CT446" s="73"/>
    </row>
    <row r="447" spans="1:98" s="72" customFormat="1" ht="75.75" customHeight="1">
      <c r="A447" s="75"/>
      <c r="B447" s="76"/>
      <c r="C447" s="76"/>
      <c r="D447" s="76"/>
      <c r="E447" s="76"/>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R447" s="227"/>
      <c r="CS447" s="74"/>
      <c r="CT447" s="73"/>
    </row>
    <row r="448" spans="1:98" s="72" customFormat="1" ht="75.75" customHeight="1">
      <c r="A448" s="75"/>
      <c r="B448" s="76"/>
      <c r="C448" s="76"/>
      <c r="D448" s="76"/>
      <c r="E448" s="76"/>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R448" s="227"/>
      <c r="CS448" s="74"/>
      <c r="CT448" s="73"/>
    </row>
    <row r="449" spans="1:98" s="72" customFormat="1" ht="75.75" customHeight="1">
      <c r="A449" s="75"/>
      <c r="B449" s="76"/>
      <c r="C449" s="76"/>
      <c r="D449" s="76"/>
      <c r="E449" s="76"/>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R449" s="227"/>
      <c r="CS449" s="74"/>
      <c r="CT449" s="73"/>
    </row>
    <row r="450" spans="1:98" s="72" customFormat="1" ht="75.75" customHeight="1">
      <c r="A450" s="75"/>
      <c r="B450" s="76"/>
      <c r="C450" s="76"/>
      <c r="D450" s="76"/>
      <c r="E450" s="76"/>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R450" s="227"/>
      <c r="CS450" s="74"/>
      <c r="CT450" s="73"/>
    </row>
    <row r="451" spans="1:98" s="72" customFormat="1" ht="75.75" customHeight="1">
      <c r="A451" s="75"/>
      <c r="B451" s="76"/>
      <c r="C451" s="76"/>
      <c r="D451" s="76"/>
      <c r="E451" s="76"/>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R451" s="227"/>
      <c r="CS451" s="74"/>
      <c r="CT451" s="73"/>
    </row>
    <row r="452" spans="1:98" s="72" customFormat="1" ht="75.75" customHeight="1">
      <c r="A452" s="75"/>
      <c r="B452" s="76"/>
      <c r="C452" s="76"/>
      <c r="D452" s="76"/>
      <c r="E452" s="76"/>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R452" s="227"/>
      <c r="CS452" s="74"/>
      <c r="CT452" s="73"/>
    </row>
    <row r="453" spans="1:98" s="72" customFormat="1" ht="75.75" customHeight="1">
      <c r="A453" s="75"/>
      <c r="B453" s="76"/>
      <c r="C453" s="76"/>
      <c r="D453" s="76"/>
      <c r="E453" s="76"/>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R453" s="227"/>
      <c r="CS453" s="74"/>
      <c r="CT453" s="73"/>
    </row>
    <row r="454" spans="1:98" s="72" customFormat="1" ht="75.75" customHeight="1">
      <c r="A454" s="75"/>
      <c r="B454" s="76"/>
      <c r="C454" s="76"/>
      <c r="D454" s="76"/>
      <c r="E454" s="76"/>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R454" s="227"/>
      <c r="CS454" s="74"/>
      <c r="CT454" s="73"/>
    </row>
    <row r="455" spans="1:98" s="72" customFormat="1" ht="75.75" customHeight="1">
      <c r="A455" s="75"/>
      <c r="B455" s="76"/>
      <c r="C455" s="76"/>
      <c r="D455" s="76"/>
      <c r="E455" s="76"/>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R455" s="227"/>
      <c r="CS455" s="74"/>
      <c r="CT455" s="73"/>
    </row>
    <row r="456" spans="1:98" s="72" customFormat="1" ht="75.75" customHeight="1">
      <c r="A456" s="75"/>
      <c r="B456" s="76"/>
      <c r="C456" s="76"/>
      <c r="D456" s="76"/>
      <c r="E456" s="76"/>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R456" s="227"/>
      <c r="CS456" s="74"/>
      <c r="CT456" s="73"/>
    </row>
    <row r="457" spans="1:98" s="72" customFormat="1" ht="75.75" customHeight="1">
      <c r="A457" s="75"/>
      <c r="B457" s="76"/>
      <c r="C457" s="76"/>
      <c r="D457" s="76"/>
      <c r="E457" s="76"/>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R457" s="227"/>
      <c r="CS457" s="74"/>
      <c r="CT457" s="73"/>
    </row>
    <row r="458" spans="1:98" s="72" customFormat="1" ht="75.75" customHeight="1">
      <c r="A458" s="75"/>
      <c r="B458" s="76"/>
      <c r="C458" s="76"/>
      <c r="D458" s="76"/>
      <c r="E458" s="76"/>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R458" s="227"/>
      <c r="CS458" s="74"/>
      <c r="CT458" s="73"/>
    </row>
    <row r="459" spans="1:98" s="72" customFormat="1" ht="75.75" customHeight="1">
      <c r="A459" s="75"/>
      <c r="B459" s="76"/>
      <c r="C459" s="76"/>
      <c r="D459" s="76"/>
      <c r="E459" s="76"/>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R459" s="227"/>
      <c r="CS459" s="74"/>
      <c r="CT459" s="73"/>
    </row>
    <row r="460" spans="1:98" s="72" customFormat="1" ht="75.75" customHeight="1">
      <c r="A460" s="75"/>
      <c r="B460" s="76"/>
      <c r="C460" s="76"/>
      <c r="D460" s="76"/>
      <c r="E460" s="76"/>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R460" s="227"/>
      <c r="CS460" s="74"/>
      <c r="CT460" s="73"/>
    </row>
    <row r="461" spans="1:98" s="72" customFormat="1" ht="75.75" customHeight="1">
      <c r="A461" s="75"/>
      <c r="B461" s="76"/>
      <c r="C461" s="76"/>
      <c r="D461" s="76"/>
      <c r="E461" s="76"/>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R461" s="227"/>
      <c r="CS461" s="74"/>
      <c r="CT461" s="73"/>
    </row>
    <row r="462" spans="1:98" s="72" customFormat="1" ht="75.75" customHeight="1">
      <c r="A462" s="75"/>
      <c r="B462" s="76"/>
      <c r="C462" s="76"/>
      <c r="D462" s="76"/>
      <c r="E462" s="76"/>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R462" s="227"/>
      <c r="CS462" s="74"/>
      <c r="CT462" s="73"/>
    </row>
    <row r="463" spans="1:98" s="72" customFormat="1" ht="75.75" customHeight="1">
      <c r="A463" s="75"/>
      <c r="B463" s="76"/>
      <c r="C463" s="76"/>
      <c r="D463" s="76"/>
      <c r="E463" s="76"/>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R463" s="227"/>
      <c r="CS463" s="74"/>
      <c r="CT463" s="73"/>
    </row>
    <row r="464" spans="1:98" s="72" customFormat="1" ht="75.75" customHeight="1">
      <c r="A464" s="75"/>
      <c r="B464" s="76"/>
      <c r="C464" s="76"/>
      <c r="D464" s="76"/>
      <c r="E464" s="76"/>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R464" s="227"/>
      <c r="CS464" s="74"/>
      <c r="CT464" s="73"/>
    </row>
    <row r="465" spans="1:98" s="72" customFormat="1" ht="75.75" customHeight="1">
      <c r="A465" s="75"/>
      <c r="B465" s="76"/>
      <c r="C465" s="76"/>
      <c r="D465" s="76"/>
      <c r="E465" s="76"/>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R465" s="227"/>
      <c r="CS465" s="74"/>
      <c r="CT465" s="73"/>
    </row>
    <row r="466" spans="1:98" s="72" customFormat="1" ht="75.75" customHeight="1">
      <c r="A466" s="75"/>
      <c r="B466" s="76"/>
      <c r="C466" s="76"/>
      <c r="D466" s="76"/>
      <c r="E466" s="76"/>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R466" s="227"/>
      <c r="CS466" s="74"/>
      <c r="CT466" s="73"/>
    </row>
    <row r="467" spans="1:98" s="72" customFormat="1" ht="75.75" customHeight="1">
      <c r="A467" s="75"/>
      <c r="B467" s="76"/>
      <c r="C467" s="76"/>
      <c r="D467" s="76"/>
      <c r="E467" s="76"/>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R467" s="227"/>
      <c r="CS467" s="74"/>
      <c r="CT467" s="73"/>
    </row>
    <row r="468" spans="1:98" s="72" customFormat="1" ht="75.75" customHeight="1">
      <c r="A468" s="75"/>
      <c r="B468" s="76"/>
      <c r="C468" s="76"/>
      <c r="D468" s="76"/>
      <c r="E468" s="76"/>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R468" s="227"/>
      <c r="CS468" s="74"/>
      <c r="CT468" s="73"/>
    </row>
    <row r="469" spans="1:98" s="72" customFormat="1" ht="75.75" customHeight="1">
      <c r="A469" s="75"/>
      <c r="B469" s="76"/>
      <c r="C469" s="76"/>
      <c r="D469" s="76"/>
      <c r="E469" s="76"/>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R469" s="227"/>
      <c r="CS469" s="74"/>
      <c r="CT469" s="73"/>
    </row>
    <row r="470" spans="1:98" s="72" customFormat="1" ht="75.75" customHeight="1">
      <c r="A470" s="75"/>
      <c r="B470" s="76"/>
      <c r="C470" s="76"/>
      <c r="D470" s="76"/>
      <c r="E470" s="76"/>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R470" s="227"/>
      <c r="CS470" s="74"/>
      <c r="CT470" s="73"/>
    </row>
    <row r="471" spans="1:98" s="72" customFormat="1" ht="75.75" customHeight="1">
      <c r="A471" s="75"/>
      <c r="B471" s="76"/>
      <c r="C471" s="76"/>
      <c r="D471" s="76"/>
      <c r="E471" s="76"/>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R471" s="227"/>
      <c r="CS471" s="74"/>
      <c r="CT471" s="73"/>
    </row>
    <row r="472" spans="1:98" s="72" customFormat="1" ht="75.75" customHeight="1">
      <c r="A472" s="75"/>
      <c r="B472" s="76"/>
      <c r="C472" s="76"/>
      <c r="D472" s="76"/>
      <c r="E472" s="76"/>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R472" s="227"/>
      <c r="CS472" s="74"/>
      <c r="CT472" s="73"/>
    </row>
    <row r="473" spans="1:98" s="72" customFormat="1" ht="75.75" customHeight="1">
      <c r="A473" s="75"/>
      <c r="B473" s="76"/>
      <c r="C473" s="76"/>
      <c r="D473" s="76"/>
      <c r="E473" s="76"/>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R473" s="227"/>
      <c r="CS473" s="74"/>
      <c r="CT473" s="73"/>
    </row>
    <row r="474" spans="1:98" s="72" customFormat="1" ht="75.75" customHeight="1">
      <c r="A474" s="75"/>
      <c r="B474" s="76"/>
      <c r="C474" s="76"/>
      <c r="D474" s="76"/>
      <c r="E474" s="76"/>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R474" s="227"/>
      <c r="CS474" s="74"/>
      <c r="CT474" s="73"/>
    </row>
    <row r="475" spans="1:98" s="72" customFormat="1" ht="75.75" customHeight="1">
      <c r="A475" s="75"/>
      <c r="B475" s="76"/>
      <c r="C475" s="76"/>
      <c r="D475" s="76"/>
      <c r="E475" s="76"/>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R475" s="227"/>
      <c r="CS475" s="74"/>
      <c r="CT475" s="73"/>
    </row>
    <row r="476" spans="1:98" s="72" customFormat="1" ht="75.75" customHeight="1">
      <c r="A476" s="75"/>
      <c r="B476" s="76"/>
      <c r="C476" s="76"/>
      <c r="D476" s="76"/>
      <c r="E476" s="76"/>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R476" s="227"/>
      <c r="CS476" s="74"/>
      <c r="CT476" s="73"/>
    </row>
    <row r="477" spans="1:98" s="72" customFormat="1" ht="75.75" customHeight="1">
      <c r="A477" s="75"/>
      <c r="B477" s="76"/>
      <c r="C477" s="76"/>
      <c r="D477" s="76"/>
      <c r="E477" s="76"/>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R477" s="227"/>
      <c r="CS477" s="74"/>
      <c r="CT477" s="73"/>
    </row>
    <row r="478" spans="1:98" s="72" customFormat="1" ht="75.75" customHeight="1">
      <c r="A478" s="75"/>
      <c r="B478" s="76"/>
      <c r="C478" s="76"/>
      <c r="D478" s="76"/>
      <c r="E478" s="76"/>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R478" s="227"/>
      <c r="CS478" s="74"/>
      <c r="CT478" s="73"/>
    </row>
    <row r="479" spans="1:98" s="72" customFormat="1" ht="75.75" customHeight="1">
      <c r="A479" s="75"/>
      <c r="B479" s="76"/>
      <c r="C479" s="76"/>
      <c r="D479" s="76"/>
      <c r="E479" s="76"/>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R479" s="227"/>
      <c r="CS479" s="74"/>
      <c r="CT479" s="73"/>
    </row>
    <row r="480" spans="1:98" s="72" customFormat="1" ht="75.75" customHeight="1">
      <c r="A480" s="75"/>
      <c r="B480" s="76"/>
      <c r="C480" s="76"/>
      <c r="D480" s="76"/>
      <c r="E480" s="76"/>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R480" s="227"/>
      <c r="CS480" s="74"/>
      <c r="CT480" s="73"/>
    </row>
    <row r="481" spans="1:98" s="72" customFormat="1" ht="75.75" customHeight="1">
      <c r="A481" s="75"/>
      <c r="B481" s="76"/>
      <c r="C481" s="76"/>
      <c r="D481" s="76"/>
      <c r="E481" s="76"/>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R481" s="227"/>
      <c r="CS481" s="74"/>
      <c r="CT481" s="73"/>
    </row>
    <row r="482" spans="1:98" s="72" customFormat="1" ht="75.75" customHeight="1">
      <c r="A482" s="75"/>
      <c r="B482" s="76"/>
      <c r="C482" s="76"/>
      <c r="D482" s="76"/>
      <c r="E482" s="76"/>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R482" s="227"/>
      <c r="CS482" s="74"/>
      <c r="CT482" s="73"/>
    </row>
    <row r="483" spans="1:98" s="72" customFormat="1" ht="75.75" customHeight="1">
      <c r="A483" s="75"/>
      <c r="B483" s="76"/>
      <c r="C483" s="76"/>
      <c r="D483" s="76"/>
      <c r="E483" s="76"/>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R483" s="227"/>
      <c r="CS483" s="74"/>
      <c r="CT483" s="73"/>
    </row>
    <row r="484" spans="1:98" s="72" customFormat="1" ht="75.75" customHeight="1">
      <c r="A484" s="75"/>
      <c r="B484" s="76"/>
      <c r="C484" s="76"/>
      <c r="D484" s="76"/>
      <c r="E484" s="76"/>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R484" s="227"/>
      <c r="CS484" s="74"/>
      <c r="CT484" s="73"/>
    </row>
    <row r="485" spans="1:98" s="72" customFormat="1" ht="75.75" customHeight="1">
      <c r="A485" s="75"/>
      <c r="B485" s="76"/>
      <c r="C485" s="76"/>
      <c r="D485" s="76"/>
      <c r="E485" s="76"/>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R485" s="227"/>
      <c r="CS485" s="74"/>
      <c r="CT485" s="73"/>
    </row>
    <row r="486" spans="1:98" s="72" customFormat="1" ht="75.75" customHeight="1">
      <c r="A486" s="75"/>
      <c r="B486" s="76"/>
      <c r="C486" s="76"/>
      <c r="D486" s="76"/>
      <c r="E486" s="76"/>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R486" s="227"/>
      <c r="CS486" s="74"/>
      <c r="CT486" s="73"/>
    </row>
    <row r="487" spans="1:98" s="72" customFormat="1" ht="75.75" customHeight="1">
      <c r="A487" s="75"/>
      <c r="B487" s="76"/>
      <c r="C487" s="76"/>
      <c r="D487" s="76"/>
      <c r="E487" s="76"/>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R487" s="227"/>
      <c r="CS487" s="74"/>
      <c r="CT487" s="73"/>
    </row>
    <row r="488" spans="1:98" s="72" customFormat="1" ht="75.75" customHeight="1">
      <c r="A488" s="75"/>
      <c r="B488" s="76"/>
      <c r="C488" s="76"/>
      <c r="D488" s="76"/>
      <c r="E488" s="76"/>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R488" s="227"/>
      <c r="CS488" s="74"/>
      <c r="CT488" s="73"/>
    </row>
    <row r="489" spans="1:98" s="72" customFormat="1" ht="75.75" customHeight="1">
      <c r="A489" s="75"/>
      <c r="B489" s="76"/>
      <c r="C489" s="76"/>
      <c r="D489" s="76"/>
      <c r="E489" s="76"/>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R489" s="227"/>
      <c r="CS489" s="74"/>
      <c r="CT489" s="73"/>
    </row>
    <row r="490" spans="1:98" s="72" customFormat="1" ht="75.75" customHeight="1">
      <c r="A490" s="75"/>
      <c r="B490" s="76"/>
      <c r="C490" s="76"/>
      <c r="D490" s="76"/>
      <c r="E490" s="76"/>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R490" s="227"/>
      <c r="CS490" s="74"/>
      <c r="CT490" s="73"/>
    </row>
    <row r="491" spans="1:98" s="72" customFormat="1" ht="75.75" customHeight="1">
      <c r="A491" s="75"/>
      <c r="B491" s="76"/>
      <c r="C491" s="76"/>
      <c r="D491" s="76"/>
      <c r="E491" s="76"/>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R491" s="227"/>
      <c r="CS491" s="74"/>
      <c r="CT491" s="73"/>
    </row>
    <row r="492" spans="1:98" s="72" customFormat="1" ht="75.75" customHeight="1">
      <c r="A492" s="75"/>
      <c r="B492" s="76"/>
      <c r="C492" s="76"/>
      <c r="D492" s="76"/>
      <c r="E492" s="76"/>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R492" s="227"/>
      <c r="CS492" s="74"/>
      <c r="CT492" s="73"/>
    </row>
    <row r="493" spans="1:98" s="72" customFormat="1" ht="75.75" customHeight="1">
      <c r="A493" s="75"/>
      <c r="B493" s="76"/>
      <c r="C493" s="76"/>
      <c r="D493" s="76"/>
      <c r="E493" s="76"/>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R493" s="227"/>
      <c r="CS493" s="74"/>
      <c r="CT493" s="73"/>
    </row>
    <row r="494" spans="1:98" s="72" customFormat="1" ht="75.75" customHeight="1">
      <c r="A494" s="75"/>
      <c r="B494" s="76"/>
      <c r="C494" s="76"/>
      <c r="D494" s="76"/>
      <c r="E494" s="76"/>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R494" s="227"/>
      <c r="CS494" s="74"/>
      <c r="CT494" s="73"/>
    </row>
    <row r="495" spans="1:98" s="72" customFormat="1" ht="75.75" customHeight="1">
      <c r="A495" s="75"/>
      <c r="B495" s="76"/>
      <c r="C495" s="76"/>
      <c r="D495" s="76"/>
      <c r="E495" s="76"/>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R495" s="227"/>
      <c r="CS495" s="74"/>
      <c r="CT495" s="73"/>
    </row>
    <row r="496" spans="1:98" s="72" customFormat="1" ht="75.75" customHeight="1">
      <c r="A496" s="75"/>
      <c r="B496" s="76"/>
      <c r="C496" s="76"/>
      <c r="D496" s="76"/>
      <c r="E496" s="76"/>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R496" s="227"/>
      <c r="CS496" s="74"/>
      <c r="CT496" s="73"/>
    </row>
    <row r="497" spans="1:98" s="72" customFormat="1" ht="75.75" customHeight="1">
      <c r="A497" s="75"/>
      <c r="B497" s="76"/>
      <c r="C497" s="76"/>
      <c r="D497" s="76"/>
      <c r="E497" s="76"/>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R497" s="227"/>
      <c r="CS497" s="74"/>
      <c r="CT497" s="73"/>
    </row>
    <row r="498" spans="1:98" s="72" customFormat="1" ht="75.75" customHeight="1">
      <c r="A498" s="75"/>
      <c r="B498" s="76"/>
      <c r="C498" s="76"/>
      <c r="D498" s="76"/>
      <c r="E498" s="76"/>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R498" s="227"/>
      <c r="CS498" s="74"/>
      <c r="CT498" s="73"/>
    </row>
    <row r="499" spans="1:98" s="72" customFormat="1" ht="75.75" customHeight="1">
      <c r="A499" s="75"/>
      <c r="B499" s="76"/>
      <c r="C499" s="76"/>
      <c r="D499" s="76"/>
      <c r="E499" s="76"/>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R499" s="227"/>
      <c r="CS499" s="74"/>
      <c r="CT499" s="73"/>
    </row>
    <row r="500" spans="1:98" s="72" customFormat="1" ht="75.75" customHeight="1">
      <c r="A500" s="75"/>
      <c r="B500" s="76"/>
      <c r="C500" s="76"/>
      <c r="D500" s="76"/>
      <c r="E500" s="76"/>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R500" s="227"/>
      <c r="CS500" s="74"/>
      <c r="CT500" s="73"/>
    </row>
    <row r="501" spans="1:98" s="72" customFormat="1" ht="75.75" customHeight="1">
      <c r="A501" s="75"/>
      <c r="B501" s="76"/>
      <c r="C501" s="76"/>
      <c r="D501" s="76"/>
      <c r="E501" s="76"/>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R501" s="227"/>
      <c r="CS501" s="74"/>
      <c r="CT501" s="73"/>
    </row>
    <row r="502" spans="1:98" s="72" customFormat="1" ht="75.75" customHeight="1">
      <c r="A502" s="75"/>
      <c r="B502" s="76"/>
      <c r="C502" s="76"/>
      <c r="D502" s="76"/>
      <c r="E502" s="76"/>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R502" s="227"/>
      <c r="CS502" s="74"/>
      <c r="CT502" s="73"/>
    </row>
    <row r="503" spans="1:98" s="72" customFormat="1" ht="75.75" customHeight="1">
      <c r="A503" s="75"/>
      <c r="B503" s="76"/>
      <c r="C503" s="76"/>
      <c r="D503" s="76"/>
      <c r="E503" s="76"/>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R503" s="227"/>
      <c r="CS503" s="74"/>
      <c r="CT503" s="73"/>
    </row>
    <row r="504" spans="1:98" s="72" customFormat="1" ht="75.75" customHeight="1">
      <c r="A504" s="75"/>
      <c r="B504" s="76"/>
      <c r="C504" s="76"/>
      <c r="D504" s="76"/>
      <c r="E504" s="76"/>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R504" s="227"/>
      <c r="CS504" s="74"/>
      <c r="CT504" s="73"/>
    </row>
    <row r="505" spans="1:98" s="72" customFormat="1" ht="75.75" customHeight="1">
      <c r="A505" s="75"/>
      <c r="B505" s="76"/>
      <c r="C505" s="76"/>
      <c r="D505" s="76"/>
      <c r="E505" s="76"/>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R505" s="227"/>
      <c r="CS505" s="74"/>
      <c r="CT505" s="73"/>
    </row>
    <row r="506" spans="1:98" s="72" customFormat="1" ht="75.75" customHeight="1">
      <c r="A506" s="75"/>
      <c r="B506" s="76"/>
      <c r="C506" s="76"/>
      <c r="D506" s="76"/>
      <c r="E506" s="76"/>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R506" s="227"/>
      <c r="CS506" s="74"/>
      <c r="CT506" s="73"/>
    </row>
    <row r="507" spans="1:98" s="72" customFormat="1" ht="75.75" customHeight="1">
      <c r="A507" s="75"/>
      <c r="B507" s="76"/>
      <c r="C507" s="76"/>
      <c r="D507" s="76"/>
      <c r="E507" s="76"/>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R507" s="227"/>
      <c r="CS507" s="74"/>
      <c r="CT507" s="73"/>
    </row>
    <row r="508" spans="1:98" s="72" customFormat="1" ht="75.75" customHeight="1">
      <c r="A508" s="75"/>
      <c r="B508" s="76"/>
      <c r="C508" s="76"/>
      <c r="D508" s="76"/>
      <c r="E508" s="76"/>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R508" s="227"/>
      <c r="CS508" s="74"/>
      <c r="CT508" s="73"/>
    </row>
    <row r="509" spans="1:98" s="72" customFormat="1" ht="75.75" customHeight="1">
      <c r="A509" s="75"/>
      <c r="B509" s="76"/>
      <c r="C509" s="76"/>
      <c r="D509" s="76"/>
      <c r="E509" s="76"/>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R509" s="227"/>
      <c r="CS509" s="74"/>
      <c r="CT509" s="73"/>
    </row>
    <row r="510" spans="1:98" s="72" customFormat="1" ht="75.75" customHeight="1">
      <c r="A510" s="75"/>
      <c r="B510" s="76"/>
      <c r="C510" s="76"/>
      <c r="D510" s="76"/>
      <c r="E510" s="76"/>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R510" s="227"/>
      <c r="CS510" s="74"/>
      <c r="CT510" s="73"/>
    </row>
    <row r="511" spans="1:98" s="72" customFormat="1" ht="75.75" customHeight="1">
      <c r="A511" s="75"/>
      <c r="B511" s="76"/>
      <c r="C511" s="76"/>
      <c r="D511" s="76"/>
      <c r="E511" s="76"/>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R511" s="227"/>
      <c r="CS511" s="74"/>
      <c r="CT511" s="73"/>
    </row>
    <row r="512" spans="1:98" s="72" customFormat="1" ht="75.75" customHeight="1">
      <c r="A512" s="75"/>
      <c r="B512" s="76"/>
      <c r="C512" s="76"/>
      <c r="D512" s="76"/>
      <c r="E512" s="76"/>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R512" s="227"/>
      <c r="CS512" s="74"/>
      <c r="CT512" s="73"/>
    </row>
    <row r="513" spans="1:98" s="72" customFormat="1" ht="75.75" customHeight="1">
      <c r="A513" s="75"/>
      <c r="B513" s="76"/>
      <c r="C513" s="76"/>
      <c r="D513" s="76"/>
      <c r="E513" s="76"/>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R513" s="227"/>
      <c r="CS513" s="74"/>
      <c r="CT513" s="73"/>
    </row>
    <row r="514" spans="1:98" s="72" customFormat="1" ht="75.75" customHeight="1">
      <c r="A514" s="75"/>
      <c r="B514" s="76"/>
      <c r="C514" s="76"/>
      <c r="D514" s="76"/>
      <c r="E514" s="76"/>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R514" s="227"/>
      <c r="CS514" s="74"/>
      <c r="CT514" s="73"/>
    </row>
    <row r="515" spans="1:98" s="72" customFormat="1" ht="75.75" customHeight="1">
      <c r="A515" s="75"/>
      <c r="B515" s="76"/>
      <c r="C515" s="76"/>
      <c r="D515" s="76"/>
      <c r="E515" s="76"/>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R515" s="227"/>
      <c r="CS515" s="74"/>
      <c r="CT515" s="73"/>
    </row>
    <row r="516" spans="1:98" s="72" customFormat="1" ht="75.75" customHeight="1">
      <c r="A516" s="75"/>
      <c r="B516" s="76"/>
      <c r="C516" s="76"/>
      <c r="D516" s="76"/>
      <c r="E516" s="76"/>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R516" s="227"/>
      <c r="CS516" s="74"/>
      <c r="CT516" s="73"/>
    </row>
    <row r="517" spans="1:98" s="72" customFormat="1" ht="75.75" customHeight="1">
      <c r="A517" s="75"/>
      <c r="B517" s="76"/>
      <c r="C517" s="76"/>
      <c r="D517" s="76"/>
      <c r="E517" s="76"/>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R517" s="227"/>
      <c r="CS517" s="74"/>
      <c r="CT517" s="73"/>
    </row>
    <row r="518" spans="1:98" s="72" customFormat="1" ht="75.75" customHeight="1">
      <c r="A518" s="75"/>
      <c r="B518" s="76"/>
      <c r="C518" s="76"/>
      <c r="D518" s="76"/>
      <c r="E518" s="76"/>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R518" s="227"/>
      <c r="CS518" s="74"/>
      <c r="CT518" s="73"/>
    </row>
    <row r="519" spans="1:98" s="72" customFormat="1" ht="75.75" customHeight="1">
      <c r="A519" s="75"/>
      <c r="B519" s="76"/>
      <c r="C519" s="76"/>
      <c r="D519" s="76"/>
      <c r="E519" s="76"/>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R519" s="227"/>
      <c r="CS519" s="74"/>
      <c r="CT519" s="73"/>
    </row>
    <row r="520" spans="1:98" s="72" customFormat="1" ht="75.75" customHeight="1">
      <c r="A520" s="75"/>
      <c r="B520" s="76"/>
      <c r="C520" s="76"/>
      <c r="D520" s="76"/>
      <c r="E520" s="76"/>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R520" s="227"/>
      <c r="CS520" s="74"/>
      <c r="CT520" s="73"/>
    </row>
    <row r="521" spans="1:98" s="72" customFormat="1" ht="75.75" customHeight="1">
      <c r="A521" s="75"/>
      <c r="B521" s="76"/>
      <c r="C521" s="76"/>
      <c r="D521" s="76"/>
      <c r="E521" s="76"/>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R521" s="227"/>
      <c r="CS521" s="74"/>
      <c r="CT521" s="73"/>
    </row>
    <row r="522" spans="1:98" s="72" customFormat="1" ht="75.75" customHeight="1">
      <c r="A522" s="75"/>
      <c r="B522" s="76"/>
      <c r="C522" s="76"/>
      <c r="D522" s="76"/>
      <c r="E522" s="76"/>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R522" s="227"/>
      <c r="CS522" s="74"/>
      <c r="CT522" s="73"/>
    </row>
    <row r="523" spans="1:98" s="72" customFormat="1" ht="75.75" customHeight="1">
      <c r="A523" s="75"/>
      <c r="B523" s="76"/>
      <c r="C523" s="76"/>
      <c r="D523" s="76"/>
      <c r="E523" s="76"/>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R523" s="227"/>
      <c r="CS523" s="74"/>
      <c r="CT523" s="73"/>
    </row>
    <row r="524" spans="1:98" s="72" customFormat="1" ht="75.75" customHeight="1">
      <c r="A524" s="75"/>
      <c r="B524" s="76"/>
      <c r="C524" s="76"/>
      <c r="D524" s="76"/>
      <c r="E524" s="76"/>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R524" s="227"/>
      <c r="CS524" s="74"/>
      <c r="CT524" s="73"/>
    </row>
    <row r="525" spans="1:98" s="72" customFormat="1" ht="75.75" customHeight="1">
      <c r="A525" s="75"/>
      <c r="B525" s="76"/>
      <c r="C525" s="76"/>
      <c r="D525" s="76"/>
      <c r="E525" s="76"/>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R525" s="227"/>
      <c r="CS525" s="74"/>
      <c r="CT525" s="73"/>
    </row>
    <row r="526" spans="1:98" s="72" customFormat="1" ht="75.75" customHeight="1">
      <c r="A526" s="75"/>
      <c r="B526" s="76"/>
      <c r="C526" s="76"/>
      <c r="D526" s="76"/>
      <c r="E526" s="76"/>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R526" s="227"/>
      <c r="CS526" s="74"/>
      <c r="CT526" s="73"/>
    </row>
    <row r="527" spans="1:98" s="72" customFormat="1" ht="75.75" customHeight="1">
      <c r="A527" s="75"/>
      <c r="B527" s="76"/>
      <c r="C527" s="76"/>
      <c r="D527" s="76"/>
      <c r="E527" s="76"/>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R527" s="227"/>
      <c r="CS527" s="74"/>
      <c r="CT527" s="73"/>
    </row>
    <row r="528" spans="1:98" s="72" customFormat="1" ht="75.75" customHeight="1">
      <c r="A528" s="75"/>
      <c r="B528" s="76"/>
      <c r="C528" s="76"/>
      <c r="D528" s="76"/>
      <c r="E528" s="76"/>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R528" s="227"/>
      <c r="CS528" s="74"/>
      <c r="CT528" s="73"/>
    </row>
    <row r="529" spans="1:98" s="72" customFormat="1" ht="75.75" customHeight="1">
      <c r="A529" s="75"/>
      <c r="B529" s="76"/>
      <c r="C529" s="76"/>
      <c r="D529" s="76"/>
      <c r="E529" s="76"/>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R529" s="227"/>
      <c r="CS529" s="74"/>
      <c r="CT529" s="73"/>
    </row>
    <row r="530" spans="1:98" s="72" customFormat="1" ht="75.75" customHeight="1">
      <c r="A530" s="75"/>
      <c r="B530" s="76"/>
      <c r="C530" s="76"/>
      <c r="D530" s="76"/>
      <c r="E530" s="76"/>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R530" s="227"/>
      <c r="CS530" s="74"/>
      <c r="CT530" s="73"/>
    </row>
    <row r="531" spans="1:98" s="72" customFormat="1" ht="75.75" customHeight="1">
      <c r="A531" s="75"/>
      <c r="B531" s="76"/>
      <c r="C531" s="76"/>
      <c r="D531" s="76"/>
      <c r="E531" s="76"/>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R531" s="227"/>
      <c r="CS531" s="74"/>
      <c r="CT531" s="73"/>
    </row>
    <row r="532" spans="1:98" s="72" customFormat="1" ht="75.75" customHeight="1">
      <c r="A532" s="75"/>
      <c r="B532" s="76"/>
      <c r="C532" s="76"/>
      <c r="D532" s="76"/>
      <c r="E532" s="76"/>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R532" s="227"/>
      <c r="CS532" s="74"/>
      <c r="CT532" s="73"/>
    </row>
    <row r="533" spans="1:98" s="72" customFormat="1" ht="75.75" customHeight="1">
      <c r="A533" s="75"/>
      <c r="B533" s="76"/>
      <c r="C533" s="76"/>
      <c r="D533" s="76"/>
      <c r="E533" s="76"/>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R533" s="227"/>
      <c r="CS533" s="74"/>
      <c r="CT533" s="73"/>
    </row>
    <row r="534" spans="1:98" s="72" customFormat="1" ht="75.75" customHeight="1">
      <c r="A534" s="75"/>
      <c r="B534" s="76"/>
      <c r="C534" s="76"/>
      <c r="D534" s="76"/>
      <c r="E534" s="76"/>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R534" s="227"/>
      <c r="CS534" s="74"/>
      <c r="CT534" s="73"/>
    </row>
    <row r="535" spans="1:98" s="72" customFormat="1" ht="75.75" customHeight="1">
      <c r="A535" s="75"/>
      <c r="B535" s="76"/>
      <c r="C535" s="76"/>
      <c r="D535" s="76"/>
      <c r="E535" s="76"/>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R535" s="227"/>
      <c r="CS535" s="74"/>
      <c r="CT535" s="73"/>
    </row>
    <row r="536" spans="1:98" s="72" customFormat="1" ht="75.75" customHeight="1">
      <c r="A536" s="75"/>
      <c r="B536" s="76"/>
      <c r="C536" s="76"/>
      <c r="D536" s="76"/>
      <c r="E536" s="76"/>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R536" s="227"/>
      <c r="CS536" s="74"/>
      <c r="CT536" s="73"/>
    </row>
    <row r="537" spans="1:98" s="72" customFormat="1" ht="75.75" customHeight="1">
      <c r="A537" s="75"/>
      <c r="B537" s="76"/>
      <c r="C537" s="76"/>
      <c r="D537" s="76"/>
      <c r="E537" s="76"/>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R537" s="227"/>
      <c r="CS537" s="74"/>
      <c r="CT537" s="73"/>
    </row>
    <row r="538" spans="1:98" s="72" customFormat="1" ht="75.75" customHeight="1">
      <c r="A538" s="75"/>
      <c r="B538" s="76"/>
      <c r="C538" s="76"/>
      <c r="D538" s="76"/>
      <c r="E538" s="76"/>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R538" s="227"/>
      <c r="CS538" s="74"/>
      <c r="CT538" s="73"/>
    </row>
    <row r="539" spans="1:98" s="72" customFormat="1" ht="75.75" customHeight="1">
      <c r="A539" s="75"/>
      <c r="B539" s="76"/>
      <c r="C539" s="76"/>
      <c r="D539" s="76"/>
      <c r="E539" s="76"/>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R539" s="227"/>
      <c r="CS539" s="74"/>
      <c r="CT539" s="73"/>
    </row>
    <row r="540" spans="1:98" s="72" customFormat="1" ht="75.75" customHeight="1">
      <c r="A540" s="75"/>
      <c r="B540" s="76"/>
      <c r="C540" s="76"/>
      <c r="D540" s="76"/>
      <c r="E540" s="76"/>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R540" s="227"/>
      <c r="CS540" s="74"/>
      <c r="CT540" s="73"/>
    </row>
    <row r="541" spans="1:98" s="72" customFormat="1" ht="75.75" customHeight="1">
      <c r="A541" s="75"/>
      <c r="B541" s="76"/>
      <c r="C541" s="76"/>
      <c r="D541" s="76"/>
      <c r="E541" s="76"/>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R541" s="227"/>
      <c r="CS541" s="74"/>
      <c r="CT541" s="73"/>
    </row>
    <row r="542" spans="1:98" s="72" customFormat="1" ht="75.75" customHeight="1">
      <c r="A542" s="75"/>
      <c r="B542" s="76"/>
      <c r="C542" s="76"/>
      <c r="D542" s="76"/>
      <c r="E542" s="76"/>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R542" s="227"/>
      <c r="CS542" s="74"/>
      <c r="CT542" s="73"/>
    </row>
    <row r="543" spans="1:98" s="72" customFormat="1" ht="75.75" customHeight="1">
      <c r="A543" s="75"/>
      <c r="B543" s="76"/>
      <c r="C543" s="76"/>
      <c r="D543" s="76"/>
      <c r="E543" s="76"/>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R543" s="227"/>
      <c r="CS543" s="74"/>
      <c r="CT543" s="73"/>
    </row>
    <row r="544" spans="1:98" s="72" customFormat="1" ht="75.75" customHeight="1">
      <c r="A544" s="75"/>
      <c r="B544" s="76"/>
      <c r="C544" s="76"/>
      <c r="D544" s="76"/>
      <c r="E544" s="76"/>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R544" s="227"/>
      <c r="CS544" s="74"/>
      <c r="CT544" s="73"/>
    </row>
    <row r="545" spans="1:98" s="72" customFormat="1" ht="75.75" customHeight="1">
      <c r="A545" s="75"/>
      <c r="B545" s="76"/>
      <c r="C545" s="76"/>
      <c r="D545" s="76"/>
      <c r="E545" s="76"/>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R545" s="227"/>
      <c r="CS545" s="74"/>
      <c r="CT545" s="73"/>
    </row>
    <row r="546" spans="1:98" s="72" customFormat="1" ht="75.75" customHeight="1">
      <c r="A546" s="75"/>
      <c r="B546" s="76"/>
      <c r="C546" s="76"/>
      <c r="D546" s="76"/>
      <c r="E546" s="76"/>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R546" s="227"/>
      <c r="CS546" s="74"/>
      <c r="CT546" s="73"/>
    </row>
    <row r="547" spans="1:98" s="72" customFormat="1" ht="75.75" customHeight="1">
      <c r="A547" s="75"/>
      <c r="B547" s="76"/>
      <c r="C547" s="76"/>
      <c r="D547" s="76"/>
      <c r="E547" s="76"/>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R547" s="227"/>
      <c r="CS547" s="74"/>
      <c r="CT547" s="73"/>
    </row>
    <row r="548" spans="1:98" s="72" customFormat="1" ht="75.75" customHeight="1">
      <c r="A548" s="75"/>
      <c r="B548" s="76"/>
      <c r="C548" s="76"/>
      <c r="D548" s="76"/>
      <c r="E548" s="76"/>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R548" s="227"/>
      <c r="CS548" s="74"/>
      <c r="CT548" s="73"/>
    </row>
    <row r="549" spans="1:98" s="72" customFormat="1" ht="75.75" customHeight="1">
      <c r="A549" s="75"/>
      <c r="B549" s="76"/>
      <c r="C549" s="76"/>
      <c r="D549" s="76"/>
      <c r="E549" s="76"/>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R549" s="227"/>
      <c r="CS549" s="74"/>
      <c r="CT549" s="73"/>
    </row>
    <row r="550" spans="1:98" s="72" customFormat="1" ht="75.75" customHeight="1">
      <c r="A550" s="75"/>
      <c r="B550" s="76"/>
      <c r="C550" s="76"/>
      <c r="D550" s="76"/>
      <c r="E550" s="76"/>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R550" s="227"/>
      <c r="CS550" s="74"/>
      <c r="CT550" s="73"/>
    </row>
    <row r="551" spans="1:98" s="72" customFormat="1" ht="75.75" customHeight="1">
      <c r="A551" s="75"/>
      <c r="B551" s="76"/>
      <c r="C551" s="76"/>
      <c r="D551" s="76"/>
      <c r="E551" s="76"/>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R551" s="227"/>
      <c r="CS551" s="74"/>
      <c r="CT551" s="73"/>
    </row>
    <row r="552" spans="1:98" s="72" customFormat="1" ht="75.75" customHeight="1">
      <c r="A552" s="75"/>
      <c r="B552" s="76"/>
      <c r="C552" s="76"/>
      <c r="D552" s="76"/>
      <c r="E552" s="76"/>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R552" s="227"/>
      <c r="CS552" s="74"/>
      <c r="CT552" s="73"/>
    </row>
    <row r="553" spans="1:98" s="72" customFormat="1" ht="75.75" customHeight="1">
      <c r="A553" s="75"/>
      <c r="B553" s="76"/>
      <c r="C553" s="76"/>
      <c r="D553" s="76"/>
      <c r="E553" s="76"/>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R553" s="227"/>
      <c r="CS553" s="74"/>
      <c r="CT553" s="73"/>
    </row>
    <row r="554" spans="1:98" s="72" customFormat="1" ht="75.75" customHeight="1">
      <c r="A554" s="75"/>
      <c r="B554" s="76"/>
      <c r="C554" s="76"/>
      <c r="D554" s="76"/>
      <c r="E554" s="76"/>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R554" s="227"/>
      <c r="CS554" s="74"/>
      <c r="CT554" s="73"/>
    </row>
    <row r="555" spans="1:98" s="72" customFormat="1" ht="75.75" customHeight="1">
      <c r="A555" s="75"/>
      <c r="B555" s="76"/>
      <c r="C555" s="76"/>
      <c r="D555" s="76"/>
      <c r="E555" s="76"/>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R555" s="227"/>
      <c r="CS555" s="74"/>
      <c r="CT555" s="73"/>
    </row>
    <row r="556" spans="1:98" s="72" customFormat="1" ht="75.75" customHeight="1">
      <c r="A556" s="75"/>
      <c r="B556" s="76"/>
      <c r="C556" s="76"/>
      <c r="D556" s="76"/>
      <c r="E556" s="76"/>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R556" s="227"/>
      <c r="CS556" s="74"/>
      <c r="CT556" s="73"/>
    </row>
    <row r="557" spans="1:98" s="72" customFormat="1" ht="75.75" customHeight="1">
      <c r="A557" s="75"/>
      <c r="B557" s="76"/>
      <c r="C557" s="76"/>
      <c r="D557" s="76"/>
      <c r="E557" s="76"/>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R557" s="227"/>
      <c r="CS557" s="74"/>
      <c r="CT557" s="73"/>
    </row>
    <row r="558" spans="1:98" s="72" customFormat="1" ht="75.75" customHeight="1">
      <c r="A558" s="75"/>
      <c r="B558" s="76"/>
      <c r="C558" s="76"/>
      <c r="D558" s="76"/>
      <c r="E558" s="76"/>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R558" s="227"/>
      <c r="CS558" s="74"/>
      <c r="CT558" s="73"/>
    </row>
    <row r="559" spans="1:98" s="72" customFormat="1" ht="75.75" customHeight="1">
      <c r="A559" s="75"/>
      <c r="B559" s="76"/>
      <c r="C559" s="76"/>
      <c r="D559" s="76"/>
      <c r="E559" s="76"/>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R559" s="227"/>
      <c r="CS559" s="74"/>
      <c r="CT559" s="73"/>
    </row>
    <row r="560" spans="1:98" s="72" customFormat="1" ht="75.75" customHeight="1">
      <c r="A560" s="75"/>
      <c r="B560" s="76"/>
      <c r="C560" s="76"/>
      <c r="D560" s="76"/>
      <c r="E560" s="76"/>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R560" s="227"/>
      <c r="CS560" s="74"/>
      <c r="CT560" s="73"/>
    </row>
    <row r="561" spans="1:98" s="72" customFormat="1" ht="75.75" customHeight="1">
      <c r="A561" s="75"/>
      <c r="B561" s="76"/>
      <c r="C561" s="76"/>
      <c r="D561" s="76"/>
      <c r="E561" s="76"/>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R561" s="227"/>
      <c r="CS561" s="74"/>
      <c r="CT561" s="73"/>
    </row>
    <row r="562" spans="1:98" s="72" customFormat="1" ht="75.75" customHeight="1">
      <c r="A562" s="75"/>
      <c r="B562" s="76"/>
      <c r="C562" s="76"/>
      <c r="D562" s="76"/>
      <c r="E562" s="76"/>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R562" s="227"/>
      <c r="CS562" s="74"/>
      <c r="CT562" s="73"/>
    </row>
    <row r="563" spans="1:98" s="72" customFormat="1" ht="75.75" customHeight="1">
      <c r="A563" s="75"/>
      <c r="B563" s="76"/>
      <c r="C563" s="76"/>
      <c r="D563" s="76"/>
      <c r="E563" s="76"/>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R563" s="227"/>
      <c r="CS563" s="74"/>
      <c r="CT563" s="73"/>
    </row>
    <row r="564" spans="1:98" s="72" customFormat="1" ht="75.75" customHeight="1">
      <c r="A564" s="75"/>
      <c r="B564" s="76"/>
      <c r="C564" s="76"/>
      <c r="D564" s="76"/>
      <c r="E564" s="76"/>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R564" s="227"/>
      <c r="CS564" s="74"/>
      <c r="CT564" s="73"/>
    </row>
    <row r="565" spans="1:98" s="72" customFormat="1" ht="75.75" customHeight="1">
      <c r="A565" s="75"/>
      <c r="B565" s="76"/>
      <c r="C565" s="76"/>
      <c r="D565" s="76"/>
      <c r="E565" s="76"/>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R565" s="227"/>
      <c r="CS565" s="74"/>
      <c r="CT565" s="73"/>
    </row>
    <row r="566" spans="1:98" s="72" customFormat="1" ht="75.75" customHeight="1">
      <c r="A566" s="75"/>
      <c r="B566" s="76"/>
      <c r="C566" s="76"/>
      <c r="D566" s="76"/>
      <c r="E566" s="76"/>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R566" s="227"/>
      <c r="CS566" s="74"/>
      <c r="CT566" s="73"/>
    </row>
    <row r="567" spans="1:98" s="72" customFormat="1" ht="75.75" customHeight="1">
      <c r="A567" s="75"/>
      <c r="B567" s="76"/>
      <c r="C567" s="76"/>
      <c r="D567" s="76"/>
      <c r="E567" s="76"/>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R567" s="227"/>
      <c r="CS567" s="74"/>
      <c r="CT567" s="73"/>
    </row>
    <row r="568" spans="1:98" s="72" customFormat="1" ht="75.75" customHeight="1">
      <c r="A568" s="75"/>
      <c r="B568" s="76"/>
      <c r="C568" s="76"/>
      <c r="D568" s="76"/>
      <c r="E568" s="76"/>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R568" s="227"/>
      <c r="CS568" s="74"/>
      <c r="CT568" s="73"/>
    </row>
    <row r="569" spans="1:98" s="72" customFormat="1" ht="75.75" customHeight="1">
      <c r="A569" s="75"/>
      <c r="B569" s="76"/>
      <c r="C569" s="76"/>
      <c r="D569" s="76"/>
      <c r="E569" s="76"/>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R569" s="227"/>
      <c r="CS569" s="74"/>
      <c r="CT569" s="73"/>
    </row>
    <row r="570" spans="1:98" s="72" customFormat="1" ht="75.75" customHeight="1">
      <c r="A570" s="75"/>
      <c r="B570" s="76"/>
      <c r="C570" s="76"/>
      <c r="D570" s="76"/>
      <c r="E570" s="76"/>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R570" s="227"/>
      <c r="CS570" s="74"/>
      <c r="CT570" s="73"/>
    </row>
    <row r="571" spans="1:98" s="72" customFormat="1" ht="75.75" customHeight="1">
      <c r="A571" s="75"/>
      <c r="B571" s="76"/>
      <c r="C571" s="76"/>
      <c r="D571" s="76"/>
      <c r="E571" s="76"/>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R571" s="227"/>
      <c r="CS571" s="74"/>
      <c r="CT571" s="73"/>
    </row>
    <row r="572" spans="1:98" s="72" customFormat="1" ht="75.75" customHeight="1">
      <c r="A572" s="75"/>
      <c r="B572" s="76"/>
      <c r="C572" s="76"/>
      <c r="D572" s="76"/>
      <c r="E572" s="76"/>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R572" s="227"/>
      <c r="CS572" s="74"/>
      <c r="CT572" s="73"/>
    </row>
    <row r="573" spans="1:98" s="72" customFormat="1" ht="75.75" customHeight="1">
      <c r="A573" s="75"/>
      <c r="B573" s="76"/>
      <c r="C573" s="76"/>
      <c r="D573" s="76"/>
      <c r="E573" s="76"/>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R573" s="227"/>
      <c r="CS573" s="74"/>
      <c r="CT573" s="73"/>
    </row>
    <row r="574" spans="1:98" s="72" customFormat="1" ht="75.75" customHeight="1">
      <c r="A574" s="75"/>
      <c r="B574" s="76"/>
      <c r="C574" s="76"/>
      <c r="D574" s="76"/>
      <c r="E574" s="76"/>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R574" s="227"/>
      <c r="CS574" s="74"/>
      <c r="CT574" s="73"/>
    </row>
    <row r="575" spans="1:98" s="72" customFormat="1" ht="75.75" customHeight="1">
      <c r="A575" s="75"/>
      <c r="B575" s="76"/>
      <c r="C575" s="76"/>
      <c r="D575" s="76"/>
      <c r="E575" s="76"/>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R575" s="227"/>
      <c r="CS575" s="74"/>
      <c r="CT575" s="73"/>
    </row>
    <row r="576" spans="1:98" s="72" customFormat="1" ht="75.75" customHeight="1">
      <c r="A576" s="75"/>
      <c r="B576" s="76"/>
      <c r="C576" s="76"/>
      <c r="D576" s="76"/>
      <c r="E576" s="76"/>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R576" s="227"/>
      <c r="CS576" s="74"/>
      <c r="CT576" s="73"/>
    </row>
    <row r="577" spans="1:98" s="72" customFormat="1" ht="75.75" customHeight="1">
      <c r="A577" s="75"/>
      <c r="B577" s="76"/>
      <c r="C577" s="76"/>
      <c r="D577" s="76"/>
      <c r="E577" s="76"/>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R577" s="227"/>
      <c r="CS577" s="74"/>
      <c r="CT577" s="73"/>
    </row>
    <row r="578" spans="1:98" s="72" customFormat="1" ht="75.75" customHeight="1">
      <c r="A578" s="75"/>
      <c r="B578" s="76"/>
      <c r="C578" s="76"/>
      <c r="D578" s="76"/>
      <c r="E578" s="76"/>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R578" s="227"/>
      <c r="CS578" s="74"/>
      <c r="CT578" s="73"/>
    </row>
    <row r="579" spans="1:98" s="72" customFormat="1" ht="75.75" customHeight="1">
      <c r="A579" s="75"/>
      <c r="B579" s="76"/>
      <c r="C579" s="76"/>
      <c r="D579" s="76"/>
      <c r="E579" s="76"/>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R579" s="227"/>
      <c r="CS579" s="74"/>
      <c r="CT579" s="73"/>
    </row>
    <row r="580" spans="1:98" s="72" customFormat="1" ht="75.75" customHeight="1">
      <c r="A580" s="75"/>
      <c r="B580" s="76"/>
      <c r="C580" s="76"/>
      <c r="D580" s="76"/>
      <c r="E580" s="76"/>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R580" s="227"/>
      <c r="CS580" s="74"/>
      <c r="CT580" s="73"/>
    </row>
    <row r="581" spans="1:98" s="72" customFormat="1" ht="75.75" customHeight="1">
      <c r="A581" s="75"/>
      <c r="B581" s="76"/>
      <c r="C581" s="76"/>
      <c r="D581" s="76"/>
      <c r="E581" s="76"/>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R581" s="227"/>
      <c r="CS581" s="74"/>
      <c r="CT581" s="73"/>
    </row>
    <row r="582" spans="1:98" s="72" customFormat="1" ht="75.75" customHeight="1">
      <c r="A582" s="75"/>
      <c r="B582" s="76"/>
      <c r="C582" s="76"/>
      <c r="D582" s="76"/>
      <c r="E582" s="76"/>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R582" s="227"/>
      <c r="CS582" s="74"/>
      <c r="CT582" s="73"/>
    </row>
    <row r="583" spans="1:98" s="72" customFormat="1" ht="75.75" customHeight="1">
      <c r="A583" s="75"/>
      <c r="B583" s="76"/>
      <c r="C583" s="76"/>
      <c r="D583" s="76"/>
      <c r="E583" s="76"/>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R583" s="227"/>
      <c r="CS583" s="74"/>
      <c r="CT583" s="73"/>
    </row>
    <row r="584" spans="1:98" s="72" customFormat="1" ht="75.75" customHeight="1">
      <c r="A584" s="75"/>
      <c r="B584" s="76"/>
      <c r="C584" s="76"/>
      <c r="D584" s="76"/>
      <c r="E584" s="76"/>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R584" s="227"/>
      <c r="CS584" s="74"/>
      <c r="CT584" s="73"/>
    </row>
    <row r="585" spans="1:98" s="72" customFormat="1" ht="75.75" customHeight="1">
      <c r="A585" s="75"/>
      <c r="B585" s="76"/>
      <c r="C585" s="76"/>
      <c r="D585" s="76"/>
      <c r="E585" s="76"/>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R585" s="227"/>
      <c r="CS585" s="74"/>
      <c r="CT585" s="73"/>
    </row>
    <row r="586" spans="1:98" s="72" customFormat="1" ht="75.75" customHeight="1">
      <c r="A586" s="75"/>
      <c r="B586" s="76"/>
      <c r="C586" s="76"/>
      <c r="D586" s="76"/>
      <c r="E586" s="76"/>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R586" s="227"/>
      <c r="CS586" s="74"/>
      <c r="CT586" s="73"/>
    </row>
    <row r="587" spans="1:98" s="72" customFormat="1" ht="75.75" customHeight="1">
      <c r="A587" s="75"/>
      <c r="B587" s="76"/>
      <c r="C587" s="76"/>
      <c r="D587" s="76"/>
      <c r="E587" s="76"/>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R587" s="227"/>
      <c r="CS587" s="74"/>
      <c r="CT587" s="73"/>
    </row>
    <row r="588" spans="1:98" s="72" customFormat="1" ht="75.75" customHeight="1">
      <c r="A588" s="75"/>
      <c r="B588" s="76"/>
      <c r="C588" s="76"/>
      <c r="D588" s="76"/>
      <c r="E588" s="76"/>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R588" s="227"/>
      <c r="CS588" s="74"/>
      <c r="CT588" s="73"/>
    </row>
    <row r="589" spans="1:98" s="72" customFormat="1" ht="75.75" customHeight="1">
      <c r="A589" s="75"/>
      <c r="B589" s="76"/>
      <c r="C589" s="76"/>
      <c r="D589" s="76"/>
      <c r="E589" s="76"/>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R589" s="227"/>
      <c r="CS589" s="74"/>
      <c r="CT589" s="73"/>
    </row>
    <row r="590" spans="1:98" s="72" customFormat="1" ht="75.75" customHeight="1">
      <c r="A590" s="75"/>
      <c r="B590" s="76"/>
      <c r="C590" s="76"/>
      <c r="D590" s="76"/>
      <c r="E590" s="76"/>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R590" s="227"/>
      <c r="CS590" s="74"/>
      <c r="CT590" s="73"/>
    </row>
    <row r="591" spans="1:98" s="72" customFormat="1" ht="75.75" customHeight="1">
      <c r="A591" s="75"/>
      <c r="B591" s="76"/>
      <c r="C591" s="76"/>
      <c r="D591" s="76"/>
      <c r="E591" s="76"/>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R591" s="227"/>
      <c r="CS591" s="74"/>
      <c r="CT591" s="73"/>
    </row>
    <row r="592" spans="1:98" s="72" customFormat="1" ht="75.75" customHeight="1">
      <c r="A592" s="75"/>
      <c r="B592" s="76"/>
      <c r="C592" s="76"/>
      <c r="D592" s="76"/>
      <c r="E592" s="76"/>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R592" s="227"/>
      <c r="CS592" s="74"/>
      <c r="CT592" s="73"/>
    </row>
    <row r="593" spans="1:98" s="72" customFormat="1" ht="75.75" customHeight="1">
      <c r="A593" s="75"/>
      <c r="B593" s="76"/>
      <c r="C593" s="76"/>
      <c r="D593" s="76"/>
      <c r="E593" s="76"/>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R593" s="227"/>
      <c r="CS593" s="74"/>
      <c r="CT593" s="73"/>
    </row>
    <row r="594" spans="1:98" s="72" customFormat="1" ht="75.75" customHeight="1">
      <c r="A594" s="75"/>
      <c r="B594" s="76"/>
      <c r="C594" s="76"/>
      <c r="D594" s="76"/>
      <c r="E594" s="76"/>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R594" s="227"/>
      <c r="CS594" s="74"/>
      <c r="CT594" s="73"/>
    </row>
    <row r="595" spans="1:98" s="72" customFormat="1" ht="75.75" customHeight="1">
      <c r="A595" s="75"/>
      <c r="B595" s="76"/>
      <c r="C595" s="76"/>
      <c r="D595" s="76"/>
      <c r="E595" s="76"/>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R595" s="227"/>
      <c r="CS595" s="74"/>
      <c r="CT595" s="73"/>
    </row>
    <row r="596" spans="1:98" s="72" customFormat="1" ht="75.75" customHeight="1">
      <c r="A596" s="75"/>
      <c r="B596" s="76"/>
      <c r="C596" s="76"/>
      <c r="D596" s="76"/>
      <c r="E596" s="76"/>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R596" s="227"/>
      <c r="CS596" s="74"/>
      <c r="CT596" s="73"/>
    </row>
    <row r="597" spans="1:98" s="72" customFormat="1" ht="75.75" customHeight="1">
      <c r="A597" s="75"/>
      <c r="B597" s="76"/>
      <c r="C597" s="76"/>
      <c r="D597" s="76"/>
      <c r="E597" s="76"/>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R597" s="227"/>
      <c r="CS597" s="74"/>
      <c r="CT597" s="73"/>
    </row>
    <row r="598" spans="1:98" s="72" customFormat="1" ht="75.75" customHeight="1">
      <c r="A598" s="75"/>
      <c r="B598" s="76"/>
      <c r="C598" s="76"/>
      <c r="D598" s="76"/>
      <c r="E598" s="76"/>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R598" s="227"/>
      <c r="CS598" s="74"/>
      <c r="CT598" s="73"/>
    </row>
    <row r="599" spans="1:98" s="72" customFormat="1" ht="75.75" customHeight="1">
      <c r="A599" s="75"/>
      <c r="B599" s="76"/>
      <c r="C599" s="76"/>
      <c r="D599" s="76"/>
      <c r="E599" s="76"/>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R599" s="227"/>
      <c r="CS599" s="74"/>
      <c r="CT599" s="73"/>
    </row>
    <row r="600" spans="1:98" s="72" customFormat="1" ht="75.75" customHeight="1">
      <c r="A600" s="75"/>
      <c r="B600" s="76"/>
      <c r="C600" s="76"/>
      <c r="D600" s="76"/>
      <c r="E600" s="76"/>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R600" s="227"/>
      <c r="CS600" s="74"/>
      <c r="CT600" s="73"/>
    </row>
    <row r="601" spans="1:98" s="72" customFormat="1" ht="75.75" customHeight="1">
      <c r="A601" s="75"/>
      <c r="B601" s="76"/>
      <c r="C601" s="76"/>
      <c r="D601" s="76"/>
      <c r="E601" s="76"/>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R601" s="227"/>
      <c r="CS601" s="74"/>
      <c r="CT601" s="73"/>
    </row>
    <row r="602" spans="1:98" s="72" customFormat="1" ht="75.75" customHeight="1">
      <c r="A602" s="75"/>
      <c r="B602" s="76"/>
      <c r="C602" s="76"/>
      <c r="D602" s="76"/>
      <c r="E602" s="76"/>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R602" s="227"/>
      <c r="CS602" s="74"/>
      <c r="CT602" s="73"/>
    </row>
    <row r="603" spans="1:98" s="72" customFormat="1" ht="75.75" customHeight="1">
      <c r="A603" s="75"/>
      <c r="B603" s="76"/>
      <c r="C603" s="76"/>
      <c r="D603" s="76"/>
      <c r="E603" s="76"/>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R603" s="227"/>
      <c r="CS603" s="74"/>
      <c r="CT603" s="73"/>
    </row>
    <row r="604" spans="1:98" s="72" customFormat="1" ht="75.75" customHeight="1">
      <c r="A604" s="75"/>
      <c r="B604" s="76"/>
      <c r="C604" s="76"/>
      <c r="D604" s="76"/>
      <c r="E604" s="76"/>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R604" s="227"/>
      <c r="CS604" s="74"/>
      <c r="CT604" s="73"/>
    </row>
    <row r="605" spans="1:98" s="72" customFormat="1" ht="75.75" customHeight="1">
      <c r="A605" s="75"/>
      <c r="B605" s="76"/>
      <c r="C605" s="76"/>
      <c r="D605" s="76"/>
      <c r="E605" s="76"/>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R605" s="227"/>
      <c r="CS605" s="74"/>
      <c r="CT605" s="73"/>
    </row>
    <row r="606" spans="1:98" s="72" customFormat="1" ht="75.75" customHeight="1">
      <c r="A606" s="75"/>
      <c r="B606" s="76"/>
      <c r="C606" s="76"/>
      <c r="D606" s="76"/>
      <c r="E606" s="76"/>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R606" s="227"/>
      <c r="CS606" s="74"/>
      <c r="CT606" s="73"/>
    </row>
    <row r="607" spans="1:98" s="72" customFormat="1" ht="75.75" customHeight="1">
      <c r="A607" s="75"/>
      <c r="B607" s="76"/>
      <c r="C607" s="76"/>
      <c r="D607" s="76"/>
      <c r="E607" s="76"/>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R607" s="227"/>
      <c r="CS607" s="74"/>
      <c r="CT607" s="73"/>
    </row>
    <row r="608" spans="1:98" s="72" customFormat="1" ht="75.75" customHeight="1">
      <c r="A608" s="75"/>
      <c r="B608" s="76"/>
      <c r="C608" s="76"/>
      <c r="D608" s="76"/>
      <c r="E608" s="76"/>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R608" s="227"/>
      <c r="CS608" s="74"/>
      <c r="CT608" s="73"/>
    </row>
    <row r="609" spans="1:98" s="72" customFormat="1" ht="75.75" customHeight="1">
      <c r="A609" s="75"/>
      <c r="B609" s="76"/>
      <c r="C609" s="76"/>
      <c r="D609" s="76"/>
      <c r="E609" s="76"/>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R609" s="227"/>
      <c r="CS609" s="74"/>
      <c r="CT609" s="73"/>
    </row>
    <row r="610" spans="1:98" s="72" customFormat="1" ht="75.75" customHeight="1">
      <c r="A610" s="75"/>
      <c r="B610" s="76"/>
      <c r="C610" s="76"/>
      <c r="D610" s="76"/>
      <c r="E610" s="76"/>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R610" s="227"/>
      <c r="CS610" s="74"/>
      <c r="CT610" s="73"/>
    </row>
    <row r="611" spans="1:98" s="72" customFormat="1" ht="75.75" customHeight="1">
      <c r="A611" s="75"/>
      <c r="B611" s="76"/>
      <c r="C611" s="76"/>
      <c r="D611" s="76"/>
      <c r="E611" s="76"/>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R611" s="227"/>
      <c r="CS611" s="74"/>
      <c r="CT611" s="73"/>
    </row>
    <row r="612" spans="1:98" s="72" customFormat="1" ht="75.75" customHeight="1">
      <c r="A612" s="75"/>
      <c r="B612" s="76"/>
      <c r="C612" s="76"/>
      <c r="D612" s="76"/>
      <c r="E612" s="76"/>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R612" s="227"/>
      <c r="CS612" s="74"/>
      <c r="CT612" s="73"/>
    </row>
    <row r="613" spans="1:98" s="72" customFormat="1" ht="75.75" customHeight="1">
      <c r="A613" s="75"/>
      <c r="B613" s="76"/>
      <c r="C613" s="76"/>
      <c r="D613" s="76"/>
      <c r="E613" s="76"/>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R613" s="227"/>
      <c r="CS613" s="74"/>
      <c r="CT613" s="73"/>
    </row>
    <row r="614" spans="1:98" s="72" customFormat="1" ht="75.75" customHeight="1">
      <c r="A614" s="75"/>
      <c r="B614" s="76"/>
      <c r="C614" s="76"/>
      <c r="D614" s="76"/>
      <c r="E614" s="76"/>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R614" s="227"/>
      <c r="CS614" s="74"/>
      <c r="CT614" s="73"/>
    </row>
    <row r="615" spans="1:98" s="72" customFormat="1" ht="75.75" customHeight="1">
      <c r="A615" s="75"/>
      <c r="B615" s="76"/>
      <c r="C615" s="76"/>
      <c r="D615" s="76"/>
      <c r="E615" s="76"/>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R615" s="227"/>
      <c r="CS615" s="74"/>
      <c r="CT615" s="73"/>
    </row>
    <row r="616" spans="1:98" s="72" customFormat="1" ht="75.75" customHeight="1">
      <c r="A616" s="75"/>
      <c r="B616" s="76"/>
      <c r="C616" s="76"/>
      <c r="D616" s="76"/>
      <c r="E616" s="76"/>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R616" s="227"/>
      <c r="CS616" s="74"/>
      <c r="CT616" s="73"/>
    </row>
    <row r="617" spans="1:98" s="72" customFormat="1" ht="75.75" customHeight="1">
      <c r="A617" s="75"/>
      <c r="B617" s="76"/>
      <c r="C617" s="76"/>
      <c r="D617" s="76"/>
      <c r="E617" s="76"/>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R617" s="227"/>
      <c r="CS617" s="74"/>
      <c r="CT617" s="73"/>
    </row>
    <row r="618" spans="1:98" s="72" customFormat="1" ht="75.75" customHeight="1">
      <c r="A618" s="75"/>
      <c r="B618" s="76"/>
      <c r="C618" s="76"/>
      <c r="D618" s="76"/>
      <c r="E618" s="76"/>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R618" s="227"/>
      <c r="CS618" s="74"/>
      <c r="CT618" s="73"/>
    </row>
    <row r="619" spans="1:98" s="72" customFormat="1" ht="75.75" customHeight="1">
      <c r="A619" s="75"/>
      <c r="B619" s="76"/>
      <c r="C619" s="76"/>
      <c r="D619" s="76"/>
      <c r="E619" s="76"/>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R619" s="227"/>
      <c r="CS619" s="74"/>
      <c r="CT619" s="73"/>
    </row>
    <row r="620" spans="1:98" s="72" customFormat="1" ht="75.75" customHeight="1">
      <c r="A620" s="75"/>
      <c r="B620" s="76"/>
      <c r="C620" s="76"/>
      <c r="D620" s="76"/>
      <c r="E620" s="76"/>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R620" s="227"/>
      <c r="CS620" s="74"/>
      <c r="CT620" s="73"/>
    </row>
    <row r="621" spans="1:98" s="72" customFormat="1" ht="75.75" customHeight="1">
      <c r="A621" s="75"/>
      <c r="B621" s="76"/>
      <c r="C621" s="76"/>
      <c r="D621" s="76"/>
      <c r="E621" s="76"/>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R621" s="227"/>
      <c r="CS621" s="74"/>
      <c r="CT621" s="73"/>
    </row>
    <row r="622" spans="1:98" s="72" customFormat="1" ht="75.75" customHeight="1">
      <c r="A622" s="75"/>
      <c r="B622" s="76"/>
      <c r="C622" s="76"/>
      <c r="D622" s="76"/>
      <c r="E622" s="76"/>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R622" s="227"/>
      <c r="CS622" s="74"/>
      <c r="CT622" s="73"/>
    </row>
    <row r="623" spans="1:98" s="72" customFormat="1" ht="75.75" customHeight="1">
      <c r="A623" s="75"/>
      <c r="B623" s="76"/>
      <c r="C623" s="76"/>
      <c r="D623" s="76"/>
      <c r="E623" s="76"/>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R623" s="227"/>
      <c r="CS623" s="74"/>
      <c r="CT623" s="73"/>
    </row>
    <row r="624" spans="1:98" s="72" customFormat="1" ht="75.75" customHeight="1">
      <c r="A624" s="75"/>
      <c r="B624" s="76"/>
      <c r="C624" s="76"/>
      <c r="D624" s="76"/>
      <c r="E624" s="76"/>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R624" s="227"/>
      <c r="CS624" s="74"/>
      <c r="CT624" s="73"/>
    </row>
    <row r="625" spans="1:98" s="72" customFormat="1" ht="75.75" customHeight="1">
      <c r="A625" s="75"/>
      <c r="B625" s="76"/>
      <c r="C625" s="76"/>
      <c r="D625" s="76"/>
      <c r="E625" s="76"/>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R625" s="227"/>
      <c r="CS625" s="74"/>
      <c r="CT625" s="73"/>
    </row>
    <row r="626" spans="1:98" s="72" customFormat="1" ht="75.75" customHeight="1">
      <c r="A626" s="75"/>
      <c r="B626" s="76"/>
      <c r="C626" s="76"/>
      <c r="D626" s="76"/>
      <c r="E626" s="76"/>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R626" s="227"/>
      <c r="CS626" s="74"/>
      <c r="CT626" s="73"/>
    </row>
    <row r="627" spans="1:98" s="72" customFormat="1" ht="75.75" customHeight="1">
      <c r="A627" s="75"/>
      <c r="B627" s="76"/>
      <c r="C627" s="76"/>
      <c r="D627" s="76"/>
      <c r="E627" s="76"/>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R627" s="227"/>
      <c r="CS627" s="74"/>
      <c r="CT627" s="73"/>
    </row>
    <row r="628" spans="1:98" s="72" customFormat="1" ht="75.75" customHeight="1">
      <c r="A628" s="75"/>
      <c r="B628" s="76"/>
      <c r="C628" s="76"/>
      <c r="D628" s="76"/>
      <c r="E628" s="76"/>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R628" s="227"/>
      <c r="CS628" s="74"/>
      <c r="CT628" s="73"/>
    </row>
    <row r="629" spans="1:98" s="72" customFormat="1" ht="75.75" customHeight="1">
      <c r="A629" s="75"/>
      <c r="B629" s="76"/>
      <c r="C629" s="76"/>
      <c r="D629" s="76"/>
      <c r="E629" s="76"/>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R629" s="227"/>
      <c r="CS629" s="74"/>
      <c r="CT629" s="73"/>
    </row>
    <row r="630" spans="1:98" s="72" customFormat="1" ht="75.75" customHeight="1">
      <c r="A630" s="75"/>
      <c r="B630" s="76"/>
      <c r="C630" s="76"/>
      <c r="D630" s="76"/>
      <c r="E630" s="76"/>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R630" s="227"/>
      <c r="CS630" s="74"/>
      <c r="CT630" s="73"/>
    </row>
    <row r="631" spans="1:98" s="72" customFormat="1" ht="75.75" customHeight="1">
      <c r="A631" s="75"/>
      <c r="B631" s="76"/>
      <c r="C631" s="76"/>
      <c r="D631" s="76"/>
      <c r="E631" s="76"/>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R631" s="227"/>
      <c r="CS631" s="74"/>
      <c r="CT631" s="73"/>
    </row>
    <row r="632" spans="1:98" s="72" customFormat="1" ht="75.75" customHeight="1">
      <c r="A632" s="75"/>
      <c r="B632" s="76"/>
      <c r="C632" s="76"/>
      <c r="D632" s="76"/>
      <c r="E632" s="76"/>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R632" s="227"/>
      <c r="CS632" s="74"/>
      <c r="CT632" s="73"/>
    </row>
    <row r="633" spans="1:98" s="72" customFormat="1" ht="75.75" customHeight="1">
      <c r="A633" s="75"/>
      <c r="B633" s="76"/>
      <c r="C633" s="76"/>
      <c r="D633" s="76"/>
      <c r="E633" s="76"/>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R633" s="227"/>
      <c r="CS633" s="74"/>
      <c r="CT633" s="73"/>
    </row>
    <row r="634" spans="1:98" s="72" customFormat="1" ht="75.75" customHeight="1">
      <c r="A634" s="75"/>
      <c r="B634" s="76"/>
      <c r="C634" s="76"/>
      <c r="D634" s="76"/>
      <c r="E634" s="76"/>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R634" s="227"/>
      <c r="CS634" s="74"/>
      <c r="CT634" s="73"/>
    </row>
    <row r="635" spans="1:98" s="72" customFormat="1" ht="75.75" customHeight="1">
      <c r="A635" s="75"/>
      <c r="B635" s="76"/>
      <c r="C635" s="76"/>
      <c r="D635" s="76"/>
      <c r="E635" s="76"/>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R635" s="227"/>
      <c r="CS635" s="74"/>
      <c r="CT635" s="73"/>
    </row>
    <row r="636" spans="1:98" s="72" customFormat="1" ht="75.75" customHeight="1">
      <c r="A636" s="75"/>
      <c r="B636" s="76"/>
      <c r="C636" s="76"/>
      <c r="D636" s="76"/>
      <c r="E636" s="76"/>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R636" s="227"/>
      <c r="CS636" s="74"/>
      <c r="CT636" s="73"/>
    </row>
    <row r="637" spans="1:98" s="72" customFormat="1" ht="75.75" customHeight="1">
      <c r="A637" s="75"/>
      <c r="B637" s="76"/>
      <c r="C637" s="76"/>
      <c r="D637" s="76"/>
      <c r="E637" s="76"/>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R637" s="227"/>
      <c r="CS637" s="74"/>
      <c r="CT637" s="73"/>
    </row>
    <row r="638" spans="1:98" s="72" customFormat="1" ht="75.75" customHeight="1">
      <c r="A638" s="75"/>
      <c r="B638" s="76"/>
      <c r="C638" s="76"/>
      <c r="D638" s="76"/>
      <c r="E638" s="76"/>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R638" s="227"/>
      <c r="CS638" s="74"/>
      <c r="CT638" s="73"/>
    </row>
    <row r="639" spans="1:98" s="72" customFormat="1" ht="75.75" customHeight="1">
      <c r="A639" s="75"/>
      <c r="B639" s="76"/>
      <c r="C639" s="76"/>
      <c r="D639" s="76"/>
      <c r="E639" s="76"/>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R639" s="227"/>
      <c r="CS639" s="74"/>
      <c r="CT639" s="73"/>
    </row>
    <row r="640" spans="1:98" s="72" customFormat="1" ht="75.75" customHeight="1">
      <c r="A640" s="75"/>
      <c r="B640" s="76"/>
      <c r="C640" s="76"/>
      <c r="D640" s="76"/>
      <c r="E640" s="76"/>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R640" s="227"/>
      <c r="CS640" s="74"/>
      <c r="CT640" s="73"/>
    </row>
    <row r="641" spans="1:98" s="72" customFormat="1" ht="75.75" customHeight="1">
      <c r="A641" s="75"/>
      <c r="B641" s="76"/>
      <c r="C641" s="76"/>
      <c r="D641" s="76"/>
      <c r="E641" s="76"/>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R641" s="227"/>
      <c r="CS641" s="74"/>
      <c r="CT641" s="73"/>
    </row>
    <row r="642" spans="1:98" s="72" customFormat="1" ht="75.75" customHeight="1">
      <c r="A642" s="75"/>
      <c r="B642" s="76"/>
      <c r="C642" s="76"/>
      <c r="D642" s="76"/>
      <c r="E642" s="76"/>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R642" s="227"/>
      <c r="CS642" s="74"/>
      <c r="CT642" s="73"/>
    </row>
    <row r="643" spans="1:98" s="72" customFormat="1" ht="75.75" customHeight="1">
      <c r="A643" s="75"/>
      <c r="B643" s="76"/>
      <c r="C643" s="76"/>
      <c r="D643" s="76"/>
      <c r="E643" s="76"/>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R643" s="227"/>
      <c r="CS643" s="74"/>
      <c r="CT643" s="73"/>
    </row>
    <row r="644" spans="1:98" s="72" customFormat="1" ht="75.75" customHeight="1">
      <c r="A644" s="75"/>
      <c r="B644" s="76"/>
      <c r="C644" s="76"/>
      <c r="D644" s="76"/>
      <c r="E644" s="76"/>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R644" s="227"/>
      <c r="CS644" s="74"/>
      <c r="CT644" s="73"/>
    </row>
    <row r="645" spans="1:98" s="72" customFormat="1" ht="75.75" customHeight="1">
      <c r="A645" s="75"/>
      <c r="B645" s="76"/>
      <c r="C645" s="76"/>
      <c r="D645" s="76"/>
      <c r="E645" s="76"/>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R645" s="227"/>
      <c r="CS645" s="74"/>
      <c r="CT645" s="73"/>
    </row>
    <row r="646" spans="1:98" s="72" customFormat="1" ht="75.75" customHeight="1">
      <c r="A646" s="75"/>
      <c r="B646" s="76"/>
      <c r="C646" s="76"/>
      <c r="D646" s="76"/>
      <c r="E646" s="76"/>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R646" s="227"/>
      <c r="CS646" s="74"/>
      <c r="CT646" s="73"/>
    </row>
    <row r="647" spans="1:98" s="72" customFormat="1" ht="75.75" customHeight="1">
      <c r="A647" s="75"/>
      <c r="B647" s="76"/>
      <c r="C647" s="76"/>
      <c r="D647" s="76"/>
      <c r="E647" s="76"/>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R647" s="227"/>
      <c r="CS647" s="74"/>
      <c r="CT647" s="73"/>
    </row>
    <row r="648" spans="1:98" s="72" customFormat="1" ht="75.75" customHeight="1">
      <c r="A648" s="75"/>
      <c r="B648" s="76"/>
      <c r="C648" s="76"/>
      <c r="D648" s="76"/>
      <c r="E648" s="76"/>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R648" s="227"/>
      <c r="CS648" s="74"/>
    </row>
    <row r="649" spans="1:98" s="72" customFormat="1" ht="75.75" customHeight="1">
      <c r="A649" s="75"/>
      <c r="B649" s="76"/>
      <c r="C649" s="76"/>
      <c r="D649" s="76"/>
      <c r="E649" s="76"/>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R649" s="227"/>
      <c r="CS649" s="74"/>
    </row>
    <row r="650" spans="1:98" s="72" customFormat="1" ht="75.75" customHeight="1">
      <c r="A650" s="75"/>
      <c r="B650" s="76"/>
      <c r="C650" s="76"/>
      <c r="D650" s="76"/>
      <c r="E650" s="76"/>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R650" s="227"/>
      <c r="CS650" s="74"/>
    </row>
    <row r="651" spans="1:98" s="72" customFormat="1" ht="75.75" customHeight="1">
      <c r="A651" s="75"/>
      <c r="B651" s="76"/>
      <c r="C651" s="76"/>
      <c r="D651" s="76"/>
      <c r="E651" s="76"/>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R651" s="227"/>
      <c r="CS651" s="74"/>
    </row>
    <row r="652" spans="1:98" s="72" customFormat="1" ht="75.75" customHeight="1">
      <c r="A652" s="75"/>
      <c r="B652" s="76"/>
      <c r="C652" s="76"/>
      <c r="D652" s="76"/>
      <c r="E652" s="76"/>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R652" s="227"/>
      <c r="CS652" s="74"/>
    </row>
    <row r="653" spans="1:98" s="72" customFormat="1" ht="75.75" customHeight="1">
      <c r="A653" s="75"/>
      <c r="B653" s="76"/>
      <c r="C653" s="76"/>
      <c r="D653" s="76"/>
      <c r="E653" s="76"/>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R653" s="227"/>
      <c r="CS653" s="74"/>
    </row>
    <row r="654" spans="1:98" s="72" customFormat="1" ht="75.75" customHeight="1">
      <c r="A654" s="75"/>
      <c r="B654" s="76"/>
      <c r="C654" s="76"/>
      <c r="D654" s="76"/>
      <c r="E654" s="76"/>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R654" s="227"/>
      <c r="CS654" s="74"/>
    </row>
    <row r="655" spans="1:98" s="72" customFormat="1" ht="75.75" customHeight="1">
      <c r="A655" s="75"/>
      <c r="B655" s="76"/>
      <c r="C655" s="76"/>
      <c r="D655" s="76"/>
      <c r="E655" s="76"/>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R655" s="227"/>
      <c r="CS655" s="74"/>
    </row>
    <row r="656" spans="1:98" s="72" customFormat="1" ht="75.75" customHeight="1">
      <c r="A656" s="75"/>
      <c r="B656" s="76"/>
      <c r="C656" s="76"/>
      <c r="D656" s="76"/>
      <c r="E656" s="76"/>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R656" s="227"/>
      <c r="CS656" s="74"/>
    </row>
    <row r="657" spans="1:97" s="72" customFormat="1" ht="75.75" customHeight="1">
      <c r="A657" s="75"/>
      <c r="B657" s="76"/>
      <c r="C657" s="76"/>
      <c r="D657" s="76"/>
      <c r="E657" s="76"/>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R657" s="227"/>
      <c r="CS657" s="74"/>
    </row>
    <row r="658" spans="1:97" s="72" customFormat="1" ht="75.75" customHeight="1">
      <c r="A658" s="75"/>
      <c r="B658" s="76"/>
      <c r="C658" s="76"/>
      <c r="D658" s="76"/>
      <c r="E658" s="76"/>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R658" s="227"/>
      <c r="CS658" s="74"/>
    </row>
    <row r="659" spans="1:97" s="72" customFormat="1" ht="75.75" customHeight="1">
      <c r="A659" s="75"/>
      <c r="B659" s="76"/>
      <c r="C659" s="76"/>
      <c r="D659" s="76"/>
      <c r="E659" s="76"/>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R659" s="227"/>
      <c r="CS659" s="74"/>
    </row>
    <row r="660" spans="1:97" s="72" customFormat="1" ht="75.75" customHeight="1">
      <c r="A660" s="75"/>
      <c r="B660" s="76"/>
      <c r="C660" s="76"/>
      <c r="D660" s="76"/>
      <c r="E660" s="76"/>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R660" s="227"/>
      <c r="CS660" s="74"/>
    </row>
    <row r="661" spans="1:97" s="72" customFormat="1" ht="75.75" customHeight="1">
      <c r="A661" s="75"/>
      <c r="B661" s="76"/>
      <c r="C661" s="76"/>
      <c r="D661" s="76"/>
      <c r="E661" s="76"/>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R661" s="227"/>
      <c r="CS661" s="74"/>
    </row>
    <row r="662" spans="1:97" s="72" customFormat="1" ht="75.75" customHeight="1">
      <c r="A662" s="75"/>
      <c r="B662" s="76"/>
      <c r="C662" s="76"/>
      <c r="D662" s="76"/>
      <c r="E662" s="76"/>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R662" s="227"/>
      <c r="CS662" s="74"/>
    </row>
    <row r="663" spans="1:97" s="72" customFormat="1" ht="75.75" customHeight="1">
      <c r="A663" s="75"/>
      <c r="B663" s="76"/>
      <c r="C663" s="76"/>
      <c r="D663" s="76"/>
      <c r="E663" s="76"/>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R663" s="227"/>
      <c r="CS663" s="74"/>
    </row>
    <row r="664" spans="1:97" s="72" customFormat="1" ht="75.75" customHeight="1">
      <c r="A664" s="75"/>
      <c r="B664" s="76"/>
      <c r="C664" s="76"/>
      <c r="D664" s="76"/>
      <c r="E664" s="76"/>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R664" s="227"/>
      <c r="CS664" s="74"/>
    </row>
    <row r="665" spans="1:97" s="72" customFormat="1" ht="75.75" customHeight="1">
      <c r="A665" s="75"/>
      <c r="B665" s="76"/>
      <c r="C665" s="76"/>
      <c r="D665" s="76"/>
      <c r="E665" s="76"/>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R665" s="227"/>
      <c r="CS665" s="74"/>
    </row>
    <row r="666" spans="1:97" s="72" customFormat="1" ht="75.75" customHeight="1">
      <c r="A666" s="75"/>
      <c r="B666" s="76"/>
      <c r="C666" s="76"/>
      <c r="D666" s="76"/>
      <c r="E666" s="76"/>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R666" s="227"/>
      <c r="CS666" s="74"/>
    </row>
    <row r="667" spans="1:97" s="72" customFormat="1" ht="75.75" customHeight="1">
      <c r="A667" s="75"/>
      <c r="B667" s="76"/>
      <c r="C667" s="76"/>
      <c r="D667" s="76"/>
      <c r="E667" s="76"/>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R667" s="227"/>
      <c r="CS667" s="74"/>
    </row>
    <row r="668" spans="1:97" s="72" customFormat="1" ht="75.75" customHeight="1">
      <c r="A668" s="75"/>
      <c r="B668" s="76"/>
      <c r="C668" s="76"/>
      <c r="D668" s="76"/>
      <c r="E668" s="76"/>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R668" s="227"/>
      <c r="CS668" s="74"/>
    </row>
    <row r="669" spans="1:97" s="72" customFormat="1" ht="75.75" customHeight="1">
      <c r="A669" s="75"/>
      <c r="B669" s="76"/>
      <c r="C669" s="76"/>
      <c r="D669" s="76"/>
      <c r="E669" s="76"/>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R669" s="227"/>
      <c r="CS669" s="74"/>
    </row>
    <row r="670" spans="1:97" s="72" customFormat="1" ht="75.75" customHeight="1">
      <c r="A670" s="75"/>
      <c r="B670" s="76"/>
      <c r="C670" s="76"/>
      <c r="D670" s="76"/>
      <c r="E670" s="76"/>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R670" s="227"/>
      <c r="CS670" s="74"/>
    </row>
    <row r="671" spans="1:97" s="72" customFormat="1" ht="75.75" customHeight="1">
      <c r="A671" s="75"/>
      <c r="B671" s="76"/>
      <c r="C671" s="76"/>
      <c r="D671" s="76"/>
      <c r="E671" s="76"/>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R671" s="227"/>
      <c r="CS671" s="74"/>
    </row>
    <row r="672" spans="1:97" s="72" customFormat="1" ht="75.75" customHeight="1">
      <c r="A672" s="75"/>
      <c r="B672" s="76"/>
      <c r="C672" s="76"/>
      <c r="D672" s="76"/>
      <c r="E672" s="76"/>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R672" s="227"/>
      <c r="CS672" s="74"/>
    </row>
    <row r="673" spans="1:97" s="72" customFormat="1" ht="75.75" customHeight="1">
      <c r="A673" s="75"/>
      <c r="B673" s="76"/>
      <c r="C673" s="76"/>
      <c r="D673" s="76"/>
      <c r="E673" s="76"/>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R673" s="227"/>
      <c r="CS673" s="74"/>
    </row>
    <row r="674" spans="1:97" s="72" customFormat="1" ht="75.75" customHeight="1">
      <c r="A674" s="75"/>
      <c r="B674" s="76"/>
      <c r="C674" s="76"/>
      <c r="D674" s="76"/>
      <c r="E674" s="76"/>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R674" s="227"/>
      <c r="CS674" s="74"/>
    </row>
    <row r="675" spans="1:97" s="72" customFormat="1" ht="75.75" customHeight="1">
      <c r="A675" s="75"/>
      <c r="B675" s="76"/>
      <c r="C675" s="76"/>
      <c r="D675" s="76"/>
      <c r="E675" s="76"/>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R675" s="227"/>
      <c r="CS675" s="74"/>
    </row>
    <row r="676" spans="1:97" s="72" customFormat="1" ht="75.75" customHeight="1">
      <c r="A676" s="75"/>
      <c r="B676" s="76"/>
      <c r="C676" s="76"/>
      <c r="D676" s="76"/>
      <c r="E676" s="76"/>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R676" s="227"/>
      <c r="CS676" s="74"/>
    </row>
    <row r="677" spans="1:97" s="72" customFormat="1" ht="75.75" customHeight="1">
      <c r="A677" s="75"/>
      <c r="B677" s="76"/>
      <c r="C677" s="76"/>
      <c r="D677" s="76"/>
      <c r="E677" s="76"/>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R677" s="227"/>
      <c r="CS677" s="74"/>
    </row>
    <row r="678" spans="1:97" s="72" customFormat="1" ht="75.75" customHeight="1">
      <c r="A678" s="75"/>
      <c r="B678" s="76"/>
      <c r="C678" s="76"/>
      <c r="D678" s="76"/>
      <c r="E678" s="76"/>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R678" s="227"/>
      <c r="CS678" s="74"/>
    </row>
    <row r="679" spans="1:97" s="72" customFormat="1" ht="75.75" customHeight="1">
      <c r="A679" s="75"/>
      <c r="B679" s="76"/>
      <c r="C679" s="76"/>
      <c r="D679" s="76"/>
      <c r="E679" s="76"/>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R679" s="227"/>
      <c r="CS679" s="74"/>
    </row>
    <row r="680" spans="1:97" s="72" customFormat="1" ht="75.75" customHeight="1">
      <c r="A680" s="75"/>
      <c r="B680" s="76"/>
      <c r="C680" s="76"/>
      <c r="D680" s="76"/>
      <c r="E680" s="76"/>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R680" s="227"/>
      <c r="CS680" s="74"/>
    </row>
    <row r="681" spans="1:97" s="72" customFormat="1" ht="75.75" customHeight="1">
      <c r="A681" s="75"/>
      <c r="B681" s="76"/>
      <c r="C681" s="76"/>
      <c r="D681" s="76"/>
      <c r="E681" s="76"/>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R681" s="227"/>
      <c r="CS681" s="74"/>
    </row>
    <row r="682" spans="1:97" s="72" customFormat="1" ht="75.75" customHeight="1">
      <c r="A682" s="75"/>
      <c r="B682" s="76"/>
      <c r="C682" s="76"/>
      <c r="D682" s="76"/>
      <c r="E682" s="76"/>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R682" s="227"/>
      <c r="CS682" s="74"/>
    </row>
    <row r="683" spans="1:97" s="72" customFormat="1" ht="75.75" customHeight="1">
      <c r="A683" s="75"/>
      <c r="B683" s="76"/>
      <c r="C683" s="76"/>
      <c r="D683" s="76"/>
      <c r="E683" s="76"/>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R683" s="227"/>
      <c r="CS683" s="74"/>
    </row>
    <row r="684" spans="1:97" s="72" customFormat="1" ht="75.75" customHeight="1">
      <c r="A684" s="75"/>
      <c r="B684" s="76"/>
      <c r="C684" s="76"/>
      <c r="D684" s="76"/>
      <c r="E684" s="76"/>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R684" s="227"/>
      <c r="CS684" s="74"/>
    </row>
    <row r="685" spans="1:97" s="72" customFormat="1" ht="75.75" customHeight="1">
      <c r="A685" s="75"/>
      <c r="B685" s="76"/>
      <c r="C685" s="76"/>
      <c r="D685" s="76"/>
      <c r="E685" s="76"/>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R685" s="227"/>
      <c r="CS685" s="74"/>
    </row>
    <row r="686" spans="1:97" s="72" customFormat="1" ht="75.75" customHeight="1">
      <c r="A686" s="75"/>
      <c r="B686" s="76"/>
      <c r="C686" s="76"/>
      <c r="D686" s="76"/>
      <c r="E686" s="76"/>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R686" s="227"/>
      <c r="CS686" s="74"/>
    </row>
    <row r="687" spans="1:97" s="72" customFormat="1" ht="75.75" customHeight="1">
      <c r="A687" s="75"/>
      <c r="B687" s="76"/>
      <c r="C687" s="76"/>
      <c r="D687" s="76"/>
      <c r="E687" s="76"/>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R687" s="227"/>
      <c r="CS687" s="74"/>
    </row>
    <row r="688" spans="1:97" s="72" customFormat="1" ht="75.75" customHeight="1">
      <c r="A688" s="75"/>
      <c r="B688" s="76"/>
      <c r="C688" s="76"/>
      <c r="D688" s="76"/>
      <c r="E688" s="76"/>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R688" s="227"/>
      <c r="CS688" s="74"/>
    </row>
    <row r="689" spans="1:97" s="72" customFormat="1" ht="75.75" customHeight="1">
      <c r="A689" s="75"/>
      <c r="B689" s="76"/>
      <c r="C689" s="76"/>
      <c r="D689" s="76"/>
      <c r="E689" s="76"/>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R689" s="227"/>
      <c r="CS689" s="74"/>
    </row>
    <row r="690" spans="1:97" s="72" customFormat="1" ht="75.75" customHeight="1">
      <c r="A690" s="75"/>
      <c r="B690" s="76"/>
      <c r="C690" s="76"/>
      <c r="D690" s="76"/>
      <c r="E690" s="76"/>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R690" s="227"/>
      <c r="CS690" s="74"/>
    </row>
    <row r="691" spans="1:97" s="72" customFormat="1" ht="75.75" customHeight="1">
      <c r="A691" s="75"/>
      <c r="B691" s="76"/>
      <c r="C691" s="76"/>
      <c r="D691" s="76"/>
      <c r="E691" s="76"/>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R691" s="227"/>
      <c r="CS691" s="74"/>
    </row>
    <row r="692" spans="1:97" s="72" customFormat="1" ht="75.75" customHeight="1">
      <c r="A692" s="75"/>
      <c r="B692" s="76"/>
      <c r="C692" s="76"/>
      <c r="D692" s="76"/>
      <c r="E692" s="76"/>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R692" s="227"/>
      <c r="CS692" s="74"/>
    </row>
    <row r="693" spans="1:97" s="72" customFormat="1" ht="75.75" customHeight="1">
      <c r="A693" s="75"/>
      <c r="B693" s="76"/>
      <c r="C693" s="76"/>
      <c r="D693" s="76"/>
      <c r="E693" s="76"/>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R693" s="227"/>
      <c r="CS693" s="74"/>
    </row>
    <row r="694" spans="1:97" s="72" customFormat="1" ht="75.75" customHeight="1">
      <c r="A694" s="75"/>
      <c r="B694" s="76"/>
      <c r="C694" s="76"/>
      <c r="D694" s="76"/>
      <c r="E694" s="76"/>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R694" s="227"/>
      <c r="CS694" s="74"/>
    </row>
    <row r="695" spans="1:97" s="72" customFormat="1" ht="75.75" customHeight="1">
      <c r="A695" s="75"/>
      <c r="B695" s="76"/>
      <c r="C695" s="76"/>
      <c r="D695" s="76"/>
      <c r="E695" s="76"/>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R695" s="227"/>
      <c r="CS695" s="74"/>
    </row>
    <row r="696" spans="1:97" s="72" customFormat="1" ht="75.75" customHeight="1">
      <c r="A696" s="75"/>
      <c r="B696" s="76"/>
      <c r="C696" s="76"/>
      <c r="D696" s="76"/>
      <c r="E696" s="76"/>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R696" s="227"/>
      <c r="CS696" s="74"/>
    </row>
    <row r="697" spans="1:97" s="72" customFormat="1" ht="75.75" customHeight="1">
      <c r="A697" s="75"/>
      <c r="B697" s="76"/>
      <c r="C697" s="76"/>
      <c r="D697" s="76"/>
      <c r="E697" s="76"/>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R697" s="227"/>
      <c r="CS697" s="74"/>
    </row>
    <row r="698" spans="1:97" s="72" customFormat="1" ht="75.75" customHeight="1">
      <c r="A698" s="75"/>
      <c r="B698" s="76"/>
      <c r="C698" s="76"/>
      <c r="D698" s="76"/>
      <c r="E698" s="76"/>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R698" s="227"/>
      <c r="CS698" s="74"/>
    </row>
    <row r="699" spans="1:97" s="72" customFormat="1" ht="75.75" customHeight="1">
      <c r="A699" s="75"/>
      <c r="B699" s="76"/>
      <c r="C699" s="76"/>
      <c r="D699" s="76"/>
      <c r="E699" s="76"/>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R699" s="227"/>
      <c r="CS699" s="74"/>
    </row>
    <row r="700" spans="1:97" s="72" customFormat="1" ht="75.75" customHeight="1">
      <c r="A700" s="75"/>
      <c r="B700" s="76"/>
      <c r="C700" s="76"/>
      <c r="D700" s="76"/>
      <c r="E700" s="76"/>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R700" s="227"/>
      <c r="CS700" s="74"/>
    </row>
    <row r="701" spans="1:97" s="72" customFormat="1" ht="75.75" customHeight="1">
      <c r="A701" s="75"/>
      <c r="B701" s="76"/>
      <c r="C701" s="76"/>
      <c r="D701" s="76"/>
      <c r="E701" s="76"/>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R701" s="227"/>
      <c r="CS701" s="74"/>
    </row>
    <row r="702" spans="1:97" s="72" customFormat="1" ht="75.75" customHeight="1">
      <c r="A702" s="75"/>
      <c r="B702" s="76"/>
      <c r="C702" s="76"/>
      <c r="D702" s="76"/>
      <c r="E702" s="76"/>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R702" s="227"/>
      <c r="CS702" s="74"/>
    </row>
    <row r="703" spans="1:97" s="72" customFormat="1" ht="75.75" customHeight="1">
      <c r="A703" s="75"/>
      <c r="B703" s="76"/>
      <c r="C703" s="76"/>
      <c r="D703" s="76"/>
      <c r="E703" s="76"/>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R703" s="227"/>
      <c r="CS703" s="74"/>
    </row>
    <row r="704" spans="1:97" s="72" customFormat="1" ht="75.75" customHeight="1">
      <c r="A704" s="75"/>
      <c r="B704" s="76"/>
      <c r="C704" s="76"/>
      <c r="D704" s="76"/>
      <c r="E704" s="76"/>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R704" s="227"/>
      <c r="CS704" s="74"/>
    </row>
    <row r="705" spans="1:97" s="72" customFormat="1" ht="75.75" customHeight="1">
      <c r="A705" s="75"/>
      <c r="B705" s="76"/>
      <c r="C705" s="76"/>
      <c r="D705" s="76"/>
      <c r="E705" s="76"/>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R705" s="227"/>
      <c r="CS705" s="74"/>
    </row>
    <row r="706" spans="1:97" s="72" customFormat="1" ht="75.75" customHeight="1">
      <c r="A706" s="75"/>
      <c r="B706" s="76"/>
      <c r="C706" s="76"/>
      <c r="D706" s="76"/>
      <c r="E706" s="76"/>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R706" s="227"/>
      <c r="CS706" s="74"/>
    </row>
    <row r="707" spans="1:97" s="72" customFormat="1" ht="75.75" customHeight="1">
      <c r="A707" s="75"/>
      <c r="B707" s="76"/>
      <c r="C707" s="76"/>
      <c r="D707" s="76"/>
      <c r="E707" s="76"/>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R707" s="227"/>
      <c r="CS707" s="74"/>
    </row>
    <row r="708" spans="1:97" s="72" customFormat="1" ht="75.75" customHeight="1">
      <c r="A708" s="75"/>
      <c r="B708" s="76"/>
      <c r="C708" s="76"/>
      <c r="D708" s="76"/>
      <c r="E708" s="76"/>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R708" s="227"/>
      <c r="CS708" s="74"/>
    </row>
    <row r="709" spans="1:97" s="72" customFormat="1" ht="75.75" customHeight="1">
      <c r="A709" s="75"/>
      <c r="B709" s="76"/>
      <c r="C709" s="76"/>
      <c r="D709" s="76"/>
      <c r="E709" s="76"/>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R709" s="227"/>
      <c r="CS709" s="74"/>
    </row>
    <row r="710" spans="1:97" s="72" customFormat="1" ht="75.75" customHeight="1">
      <c r="A710" s="75"/>
      <c r="B710" s="76"/>
      <c r="C710" s="76"/>
      <c r="D710" s="76"/>
      <c r="E710" s="76"/>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R710" s="227"/>
      <c r="CS710" s="74"/>
    </row>
    <row r="711" spans="1:97" s="72" customFormat="1" ht="75.75" customHeight="1">
      <c r="A711" s="75"/>
      <c r="B711" s="76"/>
      <c r="C711" s="76"/>
      <c r="D711" s="76"/>
      <c r="E711" s="76"/>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R711" s="227"/>
      <c r="CS711" s="74"/>
    </row>
    <row r="712" spans="1:97" s="72" customFormat="1" ht="75.75" customHeight="1">
      <c r="A712" s="75"/>
      <c r="B712" s="76"/>
      <c r="C712" s="76"/>
      <c r="D712" s="76"/>
      <c r="E712" s="76"/>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R712" s="227"/>
      <c r="CS712" s="74"/>
    </row>
    <row r="713" spans="1:97" s="72" customFormat="1" ht="75.75" customHeight="1">
      <c r="A713" s="75"/>
      <c r="B713" s="76"/>
      <c r="C713" s="76"/>
      <c r="D713" s="76"/>
      <c r="E713" s="76"/>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R713" s="227"/>
      <c r="CS713" s="74"/>
    </row>
    <row r="714" spans="1:97" s="72" customFormat="1" ht="75.75" customHeight="1">
      <c r="A714" s="75"/>
      <c r="B714" s="76"/>
      <c r="C714" s="76"/>
      <c r="D714" s="76"/>
      <c r="E714" s="76"/>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R714" s="227"/>
      <c r="CS714" s="74"/>
    </row>
    <row r="715" spans="1:97" s="72" customFormat="1" ht="75.75" customHeight="1">
      <c r="A715" s="75"/>
      <c r="B715" s="76"/>
      <c r="C715" s="76"/>
      <c r="D715" s="76"/>
      <c r="E715" s="76"/>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R715" s="227"/>
      <c r="CS715" s="74"/>
    </row>
    <row r="716" spans="1:97" s="72" customFormat="1" ht="75.75" customHeight="1">
      <c r="A716" s="75"/>
      <c r="B716" s="76"/>
      <c r="C716" s="76"/>
      <c r="D716" s="76"/>
      <c r="E716" s="76"/>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R716" s="227"/>
      <c r="CS716" s="74"/>
    </row>
    <row r="717" spans="1:97" s="72" customFormat="1" ht="75.75" customHeight="1">
      <c r="A717" s="75"/>
      <c r="B717" s="76"/>
      <c r="C717" s="76"/>
      <c r="D717" s="76"/>
      <c r="E717" s="76"/>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R717" s="227"/>
      <c r="CS717" s="74"/>
    </row>
    <row r="718" spans="1:97" s="72" customFormat="1" ht="75.75" customHeight="1">
      <c r="A718" s="75"/>
      <c r="B718" s="76"/>
      <c r="C718" s="76"/>
      <c r="D718" s="76"/>
      <c r="E718" s="76"/>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R718" s="227"/>
      <c r="CS718" s="74"/>
    </row>
    <row r="719" spans="1:97" s="72" customFormat="1" ht="75.75" customHeight="1">
      <c r="A719" s="75"/>
      <c r="B719" s="76"/>
      <c r="C719" s="76"/>
      <c r="D719" s="76"/>
      <c r="E719" s="76"/>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R719" s="227"/>
      <c r="CS719" s="74"/>
    </row>
    <row r="720" spans="1:97" s="72" customFormat="1" ht="75.75" customHeight="1">
      <c r="A720" s="75"/>
      <c r="B720" s="76"/>
      <c r="C720" s="76"/>
      <c r="D720" s="76"/>
      <c r="E720" s="76"/>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R720" s="227"/>
      <c r="CS720" s="74"/>
    </row>
    <row r="721" spans="1:97" s="72" customFormat="1" ht="75.75" customHeight="1">
      <c r="A721" s="75"/>
      <c r="B721" s="76"/>
      <c r="C721" s="76"/>
      <c r="D721" s="76"/>
      <c r="E721" s="76"/>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R721" s="227"/>
      <c r="CS721" s="74"/>
    </row>
    <row r="722" spans="1:97" s="72" customFormat="1" ht="75.75" customHeight="1">
      <c r="A722" s="75"/>
      <c r="B722" s="76"/>
      <c r="C722" s="76"/>
      <c r="D722" s="76"/>
      <c r="E722" s="76"/>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R722" s="227"/>
      <c r="CS722" s="74"/>
    </row>
    <row r="723" spans="1:97" s="72" customFormat="1" ht="75.75" customHeight="1">
      <c r="A723" s="75"/>
      <c r="B723" s="76"/>
      <c r="C723" s="76"/>
      <c r="D723" s="76"/>
      <c r="E723" s="76"/>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R723" s="227"/>
      <c r="CS723" s="74"/>
    </row>
    <row r="724" spans="1:97" s="72" customFormat="1" ht="75.75" customHeight="1">
      <c r="A724" s="75"/>
      <c r="B724" s="76"/>
      <c r="C724" s="76"/>
      <c r="D724" s="76"/>
      <c r="E724" s="76"/>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R724" s="227"/>
      <c r="CS724" s="74"/>
    </row>
    <row r="725" spans="1:97" s="72" customFormat="1" ht="75.75" customHeight="1">
      <c r="A725" s="75"/>
      <c r="B725" s="76"/>
      <c r="C725" s="76"/>
      <c r="D725" s="76"/>
      <c r="E725" s="76"/>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R725" s="227"/>
      <c r="CS725" s="74"/>
    </row>
    <row r="726" spans="1:97" s="72" customFormat="1" ht="75.75" customHeight="1">
      <c r="A726" s="75"/>
      <c r="B726" s="76"/>
      <c r="C726" s="76"/>
      <c r="D726" s="76"/>
      <c r="E726" s="76"/>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R726" s="227"/>
      <c r="CS726" s="74"/>
    </row>
    <row r="727" spans="1:97" s="72" customFormat="1" ht="75.75" customHeight="1">
      <c r="A727" s="75"/>
      <c r="B727" s="76"/>
      <c r="C727" s="76"/>
      <c r="D727" s="76"/>
      <c r="E727" s="76"/>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R727" s="227"/>
      <c r="CS727" s="74"/>
    </row>
    <row r="728" spans="1:97" s="72" customFormat="1" ht="75.75" customHeight="1">
      <c r="A728" s="75"/>
      <c r="B728" s="76"/>
      <c r="C728" s="76"/>
      <c r="D728" s="76"/>
      <c r="E728" s="76"/>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R728" s="227"/>
      <c r="CS728" s="74"/>
    </row>
    <row r="729" spans="1:97" s="72" customFormat="1" ht="75.75" customHeight="1">
      <c r="A729" s="75"/>
      <c r="B729" s="76"/>
      <c r="C729" s="76"/>
      <c r="D729" s="76"/>
      <c r="E729" s="76"/>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R729" s="227"/>
      <c r="CS729" s="74"/>
    </row>
    <row r="730" spans="1:97" s="72" customFormat="1" ht="75.75" customHeight="1">
      <c r="A730" s="75"/>
      <c r="B730" s="76"/>
      <c r="C730" s="76"/>
      <c r="D730" s="76"/>
      <c r="E730" s="76"/>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R730" s="227"/>
      <c r="CS730" s="74"/>
    </row>
    <row r="731" spans="1:97" s="72" customFormat="1" ht="75.75" customHeight="1">
      <c r="A731" s="75"/>
      <c r="B731" s="76"/>
      <c r="C731" s="76"/>
      <c r="D731" s="76"/>
      <c r="E731" s="76"/>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R731" s="227"/>
      <c r="CS731" s="74"/>
    </row>
    <row r="732" spans="1:97" s="72" customFormat="1" ht="75.75" customHeight="1">
      <c r="A732" s="75"/>
      <c r="B732" s="76"/>
      <c r="C732" s="76"/>
      <c r="D732" s="76"/>
      <c r="E732" s="76"/>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R732" s="227"/>
      <c r="CS732" s="74"/>
    </row>
    <row r="733" spans="1:97" s="72" customFormat="1" ht="75.75" customHeight="1">
      <c r="A733" s="75"/>
      <c r="B733" s="76"/>
      <c r="C733" s="76"/>
      <c r="D733" s="76"/>
      <c r="E733" s="76"/>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R733" s="227"/>
      <c r="CS733" s="74"/>
    </row>
    <row r="734" spans="1:97" s="72" customFormat="1" ht="75.75" customHeight="1">
      <c r="A734" s="75"/>
      <c r="B734" s="76"/>
      <c r="C734" s="76"/>
      <c r="D734" s="76"/>
      <c r="E734" s="76"/>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R734" s="227"/>
      <c r="CS734" s="74"/>
    </row>
    <row r="735" spans="1:97" s="72" customFormat="1" ht="75.75" customHeight="1">
      <c r="A735" s="75"/>
      <c r="B735" s="76"/>
      <c r="C735" s="76"/>
      <c r="D735" s="76"/>
      <c r="E735" s="76"/>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R735" s="227"/>
      <c r="CS735" s="74"/>
    </row>
    <row r="736" spans="1:97" s="72" customFormat="1" ht="75.75" customHeight="1">
      <c r="A736" s="75"/>
      <c r="B736" s="76"/>
      <c r="C736" s="76"/>
      <c r="D736" s="76"/>
      <c r="E736" s="76"/>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R736" s="227"/>
      <c r="CS736" s="74"/>
    </row>
    <row r="737" spans="1:97" s="72" customFormat="1" ht="75.75" customHeight="1">
      <c r="A737" s="75"/>
      <c r="B737" s="76"/>
      <c r="C737" s="76"/>
      <c r="D737" s="76"/>
      <c r="E737" s="76"/>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R737" s="227"/>
      <c r="CS737" s="74"/>
    </row>
    <row r="738" spans="1:97" s="72" customFormat="1" ht="75.75" customHeight="1">
      <c r="A738" s="75"/>
      <c r="B738" s="76"/>
      <c r="C738" s="76"/>
      <c r="D738" s="76"/>
      <c r="E738" s="76"/>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R738" s="227"/>
      <c r="CS738" s="74"/>
    </row>
    <row r="739" spans="1:97" s="72" customFormat="1" ht="75.75" customHeight="1">
      <c r="A739" s="75"/>
      <c r="B739" s="76"/>
      <c r="C739" s="76"/>
      <c r="D739" s="76"/>
      <c r="E739" s="76"/>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R739" s="227"/>
      <c r="CS739" s="74"/>
    </row>
    <row r="740" spans="1:97" s="72" customFormat="1" ht="75.75" customHeight="1">
      <c r="A740" s="75"/>
      <c r="B740" s="76"/>
      <c r="C740" s="76"/>
      <c r="D740" s="76"/>
      <c r="E740" s="76"/>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R740" s="227"/>
      <c r="CS740" s="74"/>
    </row>
    <row r="741" spans="1:97" s="72" customFormat="1" ht="75.75" customHeight="1">
      <c r="A741" s="75"/>
      <c r="B741" s="76"/>
      <c r="C741" s="76"/>
      <c r="D741" s="76"/>
      <c r="E741" s="76"/>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R741" s="227"/>
      <c r="CS741" s="74"/>
    </row>
    <row r="742" spans="1:97" s="72" customFormat="1" ht="75.75" customHeight="1">
      <c r="A742" s="75"/>
      <c r="B742" s="76"/>
      <c r="C742" s="76"/>
      <c r="D742" s="76"/>
      <c r="E742" s="76"/>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R742" s="227"/>
      <c r="CS742" s="74"/>
    </row>
    <row r="743" spans="1:97" s="72" customFormat="1" ht="75.75" customHeight="1">
      <c r="A743" s="75"/>
      <c r="B743" s="76"/>
      <c r="C743" s="76"/>
      <c r="D743" s="76"/>
      <c r="E743" s="76"/>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R743" s="227"/>
      <c r="CS743" s="74"/>
    </row>
    <row r="744" spans="1:97" s="72" customFormat="1" ht="75.75" customHeight="1">
      <c r="A744" s="75"/>
      <c r="B744" s="76"/>
      <c r="C744" s="76"/>
      <c r="D744" s="76"/>
      <c r="E744" s="76"/>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R744" s="227"/>
      <c r="CS744" s="74"/>
    </row>
    <row r="745" spans="1:97" s="72" customFormat="1" ht="75.75" customHeight="1">
      <c r="A745" s="75"/>
      <c r="B745" s="76"/>
      <c r="C745" s="76"/>
      <c r="D745" s="76"/>
      <c r="E745" s="76"/>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R745" s="227"/>
      <c r="CS745" s="74"/>
    </row>
    <row r="746" spans="1:97" s="72" customFormat="1" ht="75.75" customHeight="1">
      <c r="A746" s="75"/>
      <c r="B746" s="76"/>
      <c r="C746" s="76"/>
      <c r="D746" s="76"/>
      <c r="E746" s="76"/>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R746" s="227"/>
      <c r="CS746" s="74"/>
    </row>
    <row r="747" spans="1:97" s="72" customFormat="1" ht="75.75" customHeight="1">
      <c r="A747" s="75"/>
      <c r="B747" s="76"/>
      <c r="C747" s="76"/>
      <c r="D747" s="76"/>
      <c r="E747" s="76"/>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R747" s="227"/>
      <c r="CS747" s="74"/>
    </row>
    <row r="748" spans="1:97" s="72" customFormat="1" ht="75.75" customHeight="1">
      <c r="A748" s="75"/>
      <c r="B748" s="76"/>
      <c r="C748" s="76"/>
      <c r="D748" s="76"/>
      <c r="E748" s="76"/>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R748" s="227"/>
      <c r="CS748" s="74"/>
    </row>
    <row r="749" spans="1:97" s="72" customFormat="1" ht="75.75" customHeight="1">
      <c r="A749" s="75"/>
      <c r="B749" s="76"/>
      <c r="C749" s="76"/>
      <c r="D749" s="76"/>
      <c r="E749" s="76"/>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R749" s="227"/>
      <c r="CS749" s="74"/>
    </row>
    <row r="750" spans="1:97" s="72" customFormat="1" ht="75.75" customHeight="1">
      <c r="A750" s="75"/>
      <c r="B750" s="76"/>
      <c r="C750" s="76"/>
      <c r="D750" s="76"/>
      <c r="E750" s="76"/>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R750" s="227"/>
      <c r="CS750" s="74"/>
    </row>
    <row r="751" spans="1:97" s="72" customFormat="1" ht="75.75" customHeight="1">
      <c r="A751" s="75"/>
      <c r="B751" s="76"/>
      <c r="C751" s="76"/>
      <c r="D751" s="76"/>
      <c r="E751" s="76"/>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R751" s="227"/>
      <c r="CS751" s="74"/>
    </row>
    <row r="752" spans="1:97" s="72" customFormat="1" ht="75.75" customHeight="1">
      <c r="A752" s="75"/>
      <c r="B752" s="76"/>
      <c r="C752" s="76"/>
      <c r="D752" s="76"/>
      <c r="E752" s="76"/>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R752" s="227"/>
      <c r="CS752" s="74"/>
    </row>
    <row r="753" spans="1:97" s="72" customFormat="1" ht="75.75" customHeight="1">
      <c r="A753" s="75"/>
      <c r="B753" s="76"/>
      <c r="C753" s="76"/>
      <c r="D753" s="76"/>
      <c r="E753" s="76"/>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R753" s="227"/>
      <c r="CS753" s="74"/>
    </row>
    <row r="754" spans="1:97" s="72" customFormat="1" ht="75.75" customHeight="1">
      <c r="A754" s="75"/>
      <c r="B754" s="76"/>
      <c r="C754" s="76"/>
      <c r="D754" s="76"/>
      <c r="E754" s="76"/>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R754" s="227"/>
      <c r="CS754" s="74"/>
    </row>
    <row r="755" spans="1:97" s="72" customFormat="1" ht="75.75" customHeight="1">
      <c r="A755" s="75"/>
      <c r="B755" s="76"/>
      <c r="C755" s="76"/>
      <c r="D755" s="76"/>
      <c r="E755" s="76"/>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R755" s="227"/>
      <c r="CS755" s="74"/>
    </row>
    <row r="756" spans="1:97" s="72" customFormat="1" ht="75.75" customHeight="1">
      <c r="A756" s="75"/>
      <c r="B756" s="76"/>
      <c r="C756" s="76"/>
      <c r="D756" s="76"/>
      <c r="E756" s="76"/>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R756" s="227"/>
      <c r="CS756" s="74"/>
    </row>
    <row r="757" spans="1:97" s="72" customFormat="1" ht="75.75" customHeight="1">
      <c r="A757" s="75"/>
      <c r="B757" s="76"/>
      <c r="C757" s="76"/>
      <c r="D757" s="76"/>
      <c r="E757" s="76"/>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R757" s="227"/>
      <c r="CS757" s="74"/>
    </row>
    <row r="758" spans="1:97" s="72" customFormat="1" ht="75.75" customHeight="1">
      <c r="A758" s="75"/>
      <c r="B758" s="76"/>
      <c r="C758" s="76"/>
      <c r="D758" s="76"/>
      <c r="E758" s="76"/>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R758" s="227"/>
      <c r="CS758" s="74"/>
    </row>
    <row r="759" spans="1:97" s="72" customFormat="1" ht="75.75" customHeight="1">
      <c r="A759" s="75"/>
      <c r="B759" s="76"/>
      <c r="C759" s="76"/>
      <c r="D759" s="76"/>
      <c r="E759" s="76"/>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R759" s="227"/>
      <c r="CS759" s="74"/>
    </row>
    <row r="760" spans="1:97" s="72" customFormat="1" ht="75.75" customHeight="1">
      <c r="A760" s="75"/>
      <c r="B760" s="76"/>
      <c r="C760" s="76"/>
      <c r="D760" s="76"/>
      <c r="E760" s="76"/>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R760" s="227"/>
      <c r="CS760" s="74"/>
    </row>
    <row r="761" spans="1:97" s="72" customFormat="1" ht="75.75" customHeight="1">
      <c r="A761" s="75"/>
      <c r="B761" s="76"/>
      <c r="C761" s="76"/>
      <c r="D761" s="76"/>
      <c r="E761" s="76"/>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R761" s="227"/>
      <c r="CS761" s="74"/>
    </row>
    <row r="762" spans="1:97" s="72" customFormat="1" ht="75.75" customHeight="1">
      <c r="A762" s="75"/>
      <c r="B762" s="76"/>
      <c r="C762" s="76"/>
      <c r="D762" s="76"/>
      <c r="E762" s="76"/>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R762" s="227"/>
      <c r="CS762" s="74"/>
    </row>
    <row r="763" spans="1:97" s="72" customFormat="1" ht="75.75" customHeight="1">
      <c r="A763" s="75"/>
      <c r="B763" s="76"/>
      <c r="C763" s="76"/>
      <c r="D763" s="76"/>
      <c r="E763" s="76"/>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R763" s="227"/>
      <c r="CS763" s="74"/>
    </row>
    <row r="764" spans="1:97" s="72" customFormat="1" ht="75.75" customHeight="1">
      <c r="A764" s="75"/>
      <c r="B764" s="76"/>
      <c r="C764" s="76"/>
      <c r="D764" s="76"/>
      <c r="E764" s="76"/>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R764" s="227"/>
      <c r="CS764" s="74"/>
    </row>
    <row r="765" spans="1:97" s="72" customFormat="1" ht="75.75" customHeight="1">
      <c r="A765" s="75"/>
      <c r="B765" s="76"/>
      <c r="C765" s="76"/>
      <c r="D765" s="76"/>
      <c r="E765" s="76"/>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R765" s="227"/>
      <c r="CS765" s="74"/>
    </row>
    <row r="766" spans="1:97" s="72" customFormat="1" ht="75.75" customHeight="1">
      <c r="A766" s="75"/>
      <c r="B766" s="76"/>
      <c r="C766" s="76"/>
      <c r="D766" s="76"/>
      <c r="E766" s="76"/>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R766" s="227"/>
      <c r="CS766" s="74"/>
    </row>
    <row r="767" spans="1:97" s="72" customFormat="1" ht="75.75" customHeight="1">
      <c r="A767" s="75"/>
      <c r="B767" s="76"/>
      <c r="C767" s="76"/>
      <c r="D767" s="76"/>
      <c r="E767" s="76"/>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R767" s="227"/>
      <c r="CS767" s="74"/>
    </row>
    <row r="768" spans="1:97" s="72" customFormat="1" ht="75.75" customHeight="1">
      <c r="A768" s="75"/>
      <c r="B768" s="76"/>
      <c r="C768" s="76"/>
      <c r="D768" s="76"/>
      <c r="E768" s="76"/>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R768" s="227"/>
      <c r="CS768" s="74"/>
    </row>
    <row r="769" spans="1:97" s="72" customFormat="1" ht="75.75" customHeight="1">
      <c r="A769" s="75"/>
      <c r="B769" s="76"/>
      <c r="C769" s="76"/>
      <c r="D769" s="76"/>
      <c r="E769" s="76"/>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R769" s="227"/>
      <c r="CS769" s="74"/>
    </row>
    <row r="770" spans="1:97" s="72" customFormat="1" ht="75.75" customHeight="1">
      <c r="A770" s="75"/>
      <c r="B770" s="76"/>
      <c r="C770" s="76"/>
      <c r="D770" s="76"/>
      <c r="E770" s="76"/>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R770" s="227"/>
      <c r="CS770" s="74"/>
    </row>
    <row r="771" spans="1:97" s="72" customFormat="1" ht="75.75" customHeight="1">
      <c r="A771" s="75"/>
      <c r="B771" s="76"/>
      <c r="C771" s="76"/>
      <c r="D771" s="76"/>
      <c r="E771" s="76"/>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R771" s="227"/>
      <c r="CS771" s="74"/>
    </row>
    <row r="772" spans="1:97" s="72" customFormat="1" ht="75.75" customHeight="1">
      <c r="A772" s="75"/>
      <c r="B772" s="76"/>
      <c r="C772" s="76"/>
      <c r="D772" s="76"/>
      <c r="E772" s="76"/>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R772" s="227"/>
      <c r="CS772" s="74"/>
    </row>
    <row r="773" spans="1:97" s="72" customFormat="1" ht="75.75" customHeight="1">
      <c r="A773" s="75"/>
      <c r="B773" s="76"/>
      <c r="C773" s="76"/>
      <c r="D773" s="76"/>
      <c r="E773" s="76"/>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R773" s="227"/>
      <c r="CS773" s="74"/>
    </row>
    <row r="774" spans="1:97" s="72" customFormat="1" ht="75.75" customHeight="1">
      <c r="A774" s="75"/>
      <c r="B774" s="76"/>
      <c r="C774" s="76"/>
      <c r="D774" s="76"/>
      <c r="E774" s="76"/>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R774" s="227"/>
      <c r="CS774" s="74"/>
    </row>
    <row r="775" spans="1:97" s="72" customFormat="1" ht="75.75" customHeight="1">
      <c r="A775" s="75"/>
      <c r="B775" s="76"/>
      <c r="C775" s="76"/>
      <c r="D775" s="76"/>
      <c r="E775" s="76"/>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R775" s="227"/>
      <c r="CS775" s="74"/>
    </row>
    <row r="776" spans="1:97" s="72" customFormat="1" ht="75.75" customHeight="1">
      <c r="A776" s="75"/>
      <c r="B776" s="76"/>
      <c r="C776" s="76"/>
      <c r="D776" s="76"/>
      <c r="E776" s="76"/>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R776" s="227"/>
      <c r="CS776" s="74"/>
    </row>
    <row r="777" spans="1:97" s="72" customFormat="1" ht="75.75" customHeight="1">
      <c r="A777" s="75"/>
      <c r="B777" s="76"/>
      <c r="C777" s="76"/>
      <c r="D777" s="76"/>
      <c r="E777" s="76"/>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R777" s="227"/>
      <c r="CS777" s="74"/>
    </row>
    <row r="778" spans="1:97" s="72" customFormat="1" ht="75.75" customHeight="1">
      <c r="A778" s="75"/>
      <c r="B778" s="76"/>
      <c r="C778" s="76"/>
      <c r="D778" s="76"/>
      <c r="E778" s="76"/>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R778" s="227"/>
      <c r="CS778" s="74"/>
    </row>
    <row r="779" spans="1:97" s="72" customFormat="1" ht="75.75" customHeight="1">
      <c r="A779" s="75"/>
      <c r="B779" s="76"/>
      <c r="C779" s="76"/>
      <c r="D779" s="76"/>
      <c r="E779" s="76"/>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R779" s="227"/>
      <c r="CS779" s="74"/>
    </row>
    <row r="780" spans="1:97" s="72" customFormat="1" ht="75.75" customHeight="1">
      <c r="A780" s="75"/>
      <c r="B780" s="76"/>
      <c r="C780" s="76"/>
      <c r="D780" s="76"/>
      <c r="E780" s="76"/>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R780" s="227"/>
      <c r="CS780" s="74"/>
    </row>
    <row r="781" spans="1:97" s="72" customFormat="1" ht="75.75" customHeight="1">
      <c r="A781" s="75"/>
      <c r="B781" s="76"/>
      <c r="C781" s="76"/>
      <c r="D781" s="76"/>
      <c r="E781" s="76"/>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R781" s="227"/>
      <c r="CS781" s="74"/>
    </row>
    <row r="782" spans="1:97" s="72" customFormat="1" ht="75.75" customHeight="1">
      <c r="A782" s="75"/>
      <c r="B782" s="76"/>
      <c r="C782" s="76"/>
      <c r="D782" s="76"/>
      <c r="E782" s="76"/>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R782" s="227"/>
      <c r="CS782" s="74"/>
    </row>
    <row r="783" spans="1:97" s="72" customFormat="1" ht="75.75" customHeight="1">
      <c r="A783" s="75"/>
      <c r="B783" s="76"/>
      <c r="C783" s="76"/>
      <c r="D783" s="76"/>
      <c r="E783" s="76"/>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R783" s="227"/>
      <c r="CS783" s="74"/>
    </row>
    <row r="784" spans="1:97" s="72" customFormat="1" ht="75.75" customHeight="1">
      <c r="A784" s="75"/>
      <c r="B784" s="76"/>
      <c r="C784" s="76"/>
      <c r="D784" s="76"/>
      <c r="E784" s="76"/>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R784" s="227"/>
      <c r="CS784" s="74"/>
    </row>
    <row r="785" spans="1:97" s="72" customFormat="1" ht="75.75" customHeight="1">
      <c r="A785" s="75"/>
      <c r="B785" s="76"/>
      <c r="C785" s="76"/>
      <c r="D785" s="76"/>
      <c r="E785" s="76"/>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R785" s="227"/>
      <c r="CS785" s="74"/>
    </row>
    <row r="786" spans="1:97" s="72" customFormat="1" ht="75.75" customHeight="1">
      <c r="A786" s="75"/>
      <c r="B786" s="76"/>
      <c r="C786" s="76"/>
      <c r="D786" s="76"/>
      <c r="E786" s="76"/>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R786" s="227"/>
      <c r="CS786" s="74"/>
    </row>
    <row r="787" spans="1:97" s="72" customFormat="1" ht="75.75" customHeight="1">
      <c r="A787" s="75"/>
      <c r="B787" s="76"/>
      <c r="C787" s="76"/>
      <c r="D787" s="76"/>
      <c r="E787" s="76"/>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R787" s="227"/>
      <c r="CS787" s="74"/>
    </row>
    <row r="788" spans="1:97" s="72" customFormat="1" ht="75.75" customHeight="1">
      <c r="A788" s="75"/>
      <c r="B788" s="76"/>
      <c r="C788" s="76"/>
      <c r="D788" s="76"/>
      <c r="E788" s="76"/>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R788" s="227"/>
      <c r="CS788" s="74"/>
    </row>
    <row r="789" spans="1:97" s="72" customFormat="1" ht="75.75" customHeight="1">
      <c r="A789" s="75"/>
      <c r="B789" s="76"/>
      <c r="C789" s="76"/>
      <c r="D789" s="76"/>
      <c r="E789" s="76"/>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R789" s="227"/>
      <c r="CS789" s="74"/>
    </row>
    <row r="790" spans="1:97" s="72" customFormat="1" ht="75.75" customHeight="1">
      <c r="A790" s="75"/>
      <c r="B790" s="76"/>
      <c r="C790" s="76"/>
      <c r="D790" s="76"/>
      <c r="E790" s="76"/>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R790" s="227"/>
      <c r="CS790" s="74"/>
    </row>
    <row r="791" spans="1:97" s="72" customFormat="1" ht="75.75" customHeight="1">
      <c r="A791" s="75"/>
      <c r="B791" s="76"/>
      <c r="C791" s="76"/>
      <c r="D791" s="76"/>
      <c r="E791" s="76"/>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R791" s="227"/>
      <c r="CS791" s="74"/>
    </row>
    <row r="792" spans="1:97" s="72" customFormat="1" ht="75.75" customHeight="1">
      <c r="A792" s="75"/>
      <c r="B792" s="76"/>
      <c r="C792" s="76"/>
      <c r="D792" s="76"/>
      <c r="E792" s="76"/>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R792" s="227"/>
      <c r="CS792" s="74"/>
    </row>
    <row r="793" spans="1:97" s="72" customFormat="1" ht="75.75" customHeight="1">
      <c r="A793" s="75"/>
      <c r="B793" s="76"/>
      <c r="C793" s="76"/>
      <c r="D793" s="76"/>
      <c r="E793" s="76"/>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R793" s="227"/>
      <c r="CS793" s="74"/>
    </row>
    <row r="794" spans="1:97" s="72" customFormat="1" ht="75.75" customHeight="1">
      <c r="A794" s="75"/>
      <c r="B794" s="76"/>
      <c r="C794" s="76"/>
      <c r="D794" s="76"/>
      <c r="E794" s="76"/>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R794" s="227"/>
      <c r="CS794" s="74"/>
    </row>
    <row r="795" spans="1:97" s="72" customFormat="1" ht="75.75" customHeight="1">
      <c r="A795" s="75"/>
      <c r="B795" s="76"/>
      <c r="C795" s="76"/>
      <c r="D795" s="76"/>
      <c r="E795" s="76"/>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R795" s="227"/>
      <c r="CS795" s="74"/>
    </row>
    <row r="796" spans="1:97" s="72" customFormat="1" ht="75.75" customHeight="1">
      <c r="A796" s="75"/>
      <c r="B796" s="76"/>
      <c r="C796" s="76"/>
      <c r="D796" s="76"/>
      <c r="E796" s="76"/>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R796" s="227"/>
      <c r="CS796" s="74"/>
    </row>
    <row r="797" spans="1:97" s="72" customFormat="1" ht="75.75" customHeight="1">
      <c r="A797" s="75"/>
      <c r="B797" s="76"/>
      <c r="C797" s="76"/>
      <c r="D797" s="76"/>
      <c r="E797" s="76"/>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R797" s="227"/>
      <c r="CS797" s="74"/>
    </row>
    <row r="798" spans="1:97" s="72" customFormat="1" ht="75.75" customHeight="1">
      <c r="A798" s="75"/>
      <c r="B798" s="76"/>
      <c r="C798" s="76"/>
      <c r="D798" s="76"/>
      <c r="E798" s="76"/>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R798" s="227"/>
      <c r="CS798" s="74"/>
    </row>
    <row r="799" spans="1:97" s="72" customFormat="1" ht="75.75" customHeight="1">
      <c r="A799" s="75"/>
      <c r="B799" s="76"/>
      <c r="C799" s="76"/>
      <c r="D799" s="76"/>
      <c r="E799" s="76"/>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R799" s="227"/>
      <c r="CS799" s="74"/>
    </row>
    <row r="800" spans="1:97" s="72" customFormat="1" ht="75.75" customHeight="1">
      <c r="A800" s="75"/>
      <c r="B800" s="76"/>
      <c r="C800" s="76"/>
      <c r="D800" s="76"/>
      <c r="E800" s="76"/>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R800" s="227"/>
      <c r="CS800" s="74"/>
    </row>
    <row r="801" spans="1:97" s="72" customFormat="1" ht="75.75" customHeight="1">
      <c r="A801" s="75"/>
      <c r="B801" s="76"/>
      <c r="C801" s="76"/>
      <c r="D801" s="76"/>
      <c r="E801" s="76"/>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R801" s="227"/>
      <c r="CS801" s="74"/>
    </row>
    <row r="802" spans="1:97" s="72" customFormat="1" ht="75.75" customHeight="1">
      <c r="A802" s="75"/>
      <c r="B802" s="76"/>
      <c r="C802" s="76"/>
      <c r="D802" s="76"/>
      <c r="E802" s="76"/>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R802" s="227"/>
      <c r="CS802" s="74"/>
    </row>
    <row r="803" spans="1:97" s="72" customFormat="1" ht="75.75" customHeight="1">
      <c r="A803" s="75"/>
      <c r="B803" s="76"/>
      <c r="C803" s="76"/>
      <c r="D803" s="76"/>
      <c r="E803" s="76"/>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R803" s="227"/>
      <c r="CS803" s="74"/>
    </row>
    <row r="804" spans="1:97" s="72" customFormat="1" ht="75.75" customHeight="1">
      <c r="A804" s="75"/>
      <c r="B804" s="76"/>
      <c r="C804" s="76"/>
      <c r="D804" s="76"/>
      <c r="E804" s="76"/>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R804" s="227"/>
      <c r="CS804" s="74"/>
    </row>
    <row r="805" spans="1:97" s="72" customFormat="1" ht="75.75" customHeight="1">
      <c r="A805" s="75"/>
      <c r="B805" s="76"/>
      <c r="C805" s="76"/>
      <c r="D805" s="76"/>
      <c r="E805" s="76"/>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R805" s="227"/>
      <c r="CS805" s="74"/>
    </row>
    <row r="806" spans="1:97" s="72" customFormat="1" ht="75.75" customHeight="1">
      <c r="A806" s="75"/>
      <c r="B806" s="76"/>
      <c r="C806" s="76"/>
      <c r="D806" s="76"/>
      <c r="E806" s="76"/>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R806" s="227"/>
      <c r="CS806" s="74"/>
    </row>
    <row r="807" spans="1:97" s="72" customFormat="1" ht="75.75" customHeight="1">
      <c r="A807" s="75"/>
      <c r="B807" s="76"/>
      <c r="C807" s="76"/>
      <c r="D807" s="76"/>
      <c r="E807" s="76"/>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R807" s="227"/>
      <c r="CS807" s="74"/>
    </row>
    <row r="808" spans="1:97" s="72" customFormat="1" ht="75.75" customHeight="1">
      <c r="A808" s="75"/>
      <c r="B808" s="76"/>
      <c r="C808" s="76"/>
      <c r="D808" s="76"/>
      <c r="E808" s="76"/>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R808" s="227"/>
      <c r="CS808" s="74"/>
    </row>
    <row r="809" spans="1:97" s="72" customFormat="1" ht="75.75" customHeight="1">
      <c r="A809" s="75"/>
      <c r="B809" s="76"/>
      <c r="C809" s="76"/>
      <c r="D809" s="76"/>
      <c r="E809" s="76"/>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R809" s="227"/>
      <c r="CS809" s="74"/>
    </row>
    <row r="810" spans="1:97" s="72" customFormat="1" ht="75.75" customHeight="1">
      <c r="A810" s="75"/>
      <c r="B810" s="76"/>
      <c r="C810" s="76"/>
      <c r="D810" s="76"/>
      <c r="E810" s="76"/>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R810" s="227"/>
      <c r="CS810" s="74"/>
    </row>
    <row r="811" spans="1:97" s="72" customFormat="1" ht="75.75" customHeight="1">
      <c r="A811" s="75"/>
      <c r="B811" s="76"/>
      <c r="C811" s="76"/>
      <c r="D811" s="76"/>
      <c r="E811" s="76"/>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R811" s="227"/>
      <c r="CS811" s="74"/>
    </row>
    <row r="812" spans="1:97" s="72" customFormat="1" ht="75.75" customHeight="1">
      <c r="A812" s="75"/>
      <c r="B812" s="76"/>
      <c r="C812" s="76"/>
      <c r="D812" s="76"/>
      <c r="E812" s="76"/>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R812" s="227"/>
      <c r="CS812" s="74"/>
    </row>
    <row r="813" spans="1:97" s="72" customFormat="1" ht="75.75" customHeight="1">
      <c r="A813" s="75"/>
      <c r="B813" s="76"/>
      <c r="C813" s="76"/>
      <c r="D813" s="76"/>
      <c r="E813" s="76"/>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R813" s="227"/>
      <c r="CS813" s="74"/>
    </row>
    <row r="814" spans="1:97" s="72" customFormat="1" ht="75.75" customHeight="1">
      <c r="A814" s="75"/>
      <c r="B814" s="76"/>
      <c r="C814" s="76"/>
      <c r="D814" s="76"/>
      <c r="E814" s="76"/>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R814" s="227"/>
      <c r="CS814" s="74"/>
    </row>
    <row r="815" spans="1:97" s="72" customFormat="1" ht="75.75" customHeight="1">
      <c r="A815" s="75"/>
      <c r="B815" s="76"/>
      <c r="C815" s="76"/>
      <c r="D815" s="76"/>
      <c r="E815" s="76"/>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R815" s="227"/>
      <c r="CS815" s="74"/>
    </row>
    <row r="816" spans="1:97" s="72" customFormat="1" ht="75.75" customHeight="1">
      <c r="A816" s="75"/>
      <c r="B816" s="76"/>
      <c r="C816" s="76"/>
      <c r="D816" s="76"/>
      <c r="E816" s="76"/>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R816" s="227"/>
      <c r="CS816" s="74"/>
    </row>
    <row r="817" spans="1:97" s="72" customFormat="1" ht="75.75" customHeight="1">
      <c r="A817" s="75"/>
      <c r="B817" s="76"/>
      <c r="C817" s="76"/>
      <c r="D817" s="76"/>
      <c r="E817" s="76"/>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R817" s="227"/>
      <c r="CS817" s="74"/>
    </row>
    <row r="818" spans="1:97" s="72" customFormat="1" ht="75.75" customHeight="1">
      <c r="A818" s="75"/>
      <c r="B818" s="76"/>
      <c r="C818" s="76"/>
      <c r="D818" s="76"/>
      <c r="E818" s="76"/>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R818" s="227"/>
      <c r="CS818" s="74"/>
    </row>
    <row r="819" spans="1:97" s="72" customFormat="1" ht="75.75" customHeight="1">
      <c r="A819" s="75"/>
      <c r="B819" s="76"/>
      <c r="C819" s="76"/>
      <c r="D819" s="76"/>
      <c r="E819" s="76"/>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R819" s="227"/>
      <c r="CS819" s="74"/>
    </row>
    <row r="820" spans="1:97" s="72" customFormat="1" ht="75.75" customHeight="1">
      <c r="A820" s="75"/>
      <c r="B820" s="76"/>
      <c r="C820" s="76"/>
      <c r="D820" s="76"/>
      <c r="E820" s="76"/>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R820" s="227"/>
      <c r="CS820" s="74"/>
    </row>
    <row r="821" spans="1:97" s="72" customFormat="1" ht="75.75" customHeight="1">
      <c r="A821" s="75"/>
      <c r="B821" s="76"/>
      <c r="C821" s="76"/>
      <c r="D821" s="76"/>
      <c r="E821" s="76"/>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R821" s="227"/>
      <c r="CS821" s="74"/>
    </row>
    <row r="822" spans="1:97" s="72" customFormat="1" ht="75.75" customHeight="1">
      <c r="A822" s="75"/>
      <c r="B822" s="76"/>
      <c r="C822" s="76"/>
      <c r="D822" s="76"/>
      <c r="E822" s="76"/>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R822" s="227"/>
      <c r="CS822" s="74"/>
    </row>
    <row r="823" spans="1:97" s="72" customFormat="1" ht="75.75" customHeight="1">
      <c r="A823" s="75"/>
      <c r="B823" s="76"/>
      <c r="C823" s="76"/>
      <c r="D823" s="76"/>
      <c r="E823" s="76"/>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R823" s="227"/>
      <c r="CS823" s="74"/>
    </row>
    <row r="824" spans="1:97" s="72" customFormat="1" ht="75.75" customHeight="1">
      <c r="A824" s="75"/>
      <c r="B824" s="76"/>
      <c r="C824" s="76"/>
      <c r="D824" s="76"/>
      <c r="E824" s="76"/>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R824" s="227"/>
      <c r="CS824" s="74"/>
    </row>
    <row r="825" spans="1:97" s="72" customFormat="1" ht="75.75" customHeight="1">
      <c r="A825" s="75"/>
      <c r="B825" s="76"/>
      <c r="C825" s="76"/>
      <c r="D825" s="76"/>
      <c r="E825" s="76"/>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R825" s="227"/>
      <c r="CS825" s="74"/>
    </row>
    <row r="826" spans="1:97" s="72" customFormat="1" ht="75.75" customHeight="1">
      <c r="A826" s="75"/>
      <c r="B826" s="76"/>
      <c r="C826" s="76"/>
      <c r="D826" s="76"/>
      <c r="E826" s="76"/>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R826" s="227"/>
      <c r="CS826" s="74"/>
    </row>
    <row r="827" spans="1:97" s="72" customFormat="1" ht="75.75" customHeight="1">
      <c r="A827" s="75"/>
      <c r="B827" s="76"/>
      <c r="C827" s="76"/>
      <c r="D827" s="76"/>
      <c r="E827" s="76"/>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R827" s="227"/>
      <c r="CS827" s="74"/>
    </row>
    <row r="828" spans="1:97" s="72" customFormat="1" ht="75.75" customHeight="1">
      <c r="A828" s="75"/>
      <c r="B828" s="76"/>
      <c r="C828" s="76"/>
      <c r="D828" s="76"/>
      <c r="E828" s="76"/>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R828" s="227"/>
      <c r="CS828" s="74"/>
    </row>
    <row r="829" spans="1:97" s="72" customFormat="1" ht="75.75" customHeight="1">
      <c r="A829" s="75"/>
      <c r="B829" s="76"/>
      <c r="C829" s="76"/>
      <c r="D829" s="76"/>
      <c r="E829" s="76"/>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R829" s="227"/>
      <c r="CS829" s="74"/>
    </row>
    <row r="830" spans="1:97" s="72" customFormat="1" ht="75.75" customHeight="1">
      <c r="A830" s="75"/>
      <c r="B830" s="76"/>
      <c r="C830" s="76"/>
      <c r="D830" s="76"/>
      <c r="E830" s="76"/>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R830" s="227"/>
      <c r="CS830" s="74"/>
    </row>
    <row r="831" spans="1:97" s="72" customFormat="1" ht="75.75" customHeight="1">
      <c r="A831" s="75"/>
      <c r="B831" s="76"/>
      <c r="C831" s="76"/>
      <c r="D831" s="76"/>
      <c r="E831" s="76"/>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R831" s="227"/>
      <c r="CS831" s="74"/>
    </row>
    <row r="832" spans="1:97" s="72" customFormat="1" ht="75.75" customHeight="1">
      <c r="A832" s="75"/>
      <c r="B832" s="76"/>
      <c r="C832" s="76"/>
      <c r="D832" s="76"/>
      <c r="E832" s="76"/>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R832" s="227"/>
      <c r="CS832" s="74"/>
    </row>
    <row r="833" spans="1:97" s="72" customFormat="1" ht="75.75" customHeight="1">
      <c r="A833" s="75"/>
      <c r="B833" s="76"/>
      <c r="C833" s="76"/>
      <c r="D833" s="76"/>
      <c r="E833" s="76"/>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R833" s="227"/>
      <c r="CS833" s="74"/>
    </row>
    <row r="834" spans="1:97" s="72" customFormat="1" ht="75.75" customHeight="1">
      <c r="A834" s="75"/>
      <c r="B834" s="76"/>
      <c r="C834" s="76"/>
      <c r="D834" s="76"/>
      <c r="E834" s="76"/>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R834" s="227"/>
      <c r="CS834" s="74"/>
    </row>
    <row r="835" spans="1:97" s="72" customFormat="1" ht="75.75" customHeight="1">
      <c r="A835" s="75"/>
      <c r="B835" s="76"/>
      <c r="C835" s="76"/>
      <c r="D835" s="76"/>
      <c r="E835" s="76"/>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R835" s="227"/>
      <c r="CS835" s="74"/>
    </row>
    <row r="836" spans="1:97" s="72" customFormat="1" ht="75.75" customHeight="1">
      <c r="A836" s="75"/>
      <c r="B836" s="76"/>
      <c r="C836" s="76"/>
      <c r="D836" s="76"/>
      <c r="E836" s="76"/>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R836" s="227"/>
      <c r="CS836" s="74"/>
    </row>
    <row r="837" spans="1:97" s="72" customFormat="1" ht="75.75" customHeight="1">
      <c r="A837" s="75"/>
      <c r="B837" s="76"/>
      <c r="C837" s="76"/>
      <c r="D837" s="76"/>
      <c r="E837" s="76"/>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R837" s="227"/>
      <c r="CS837" s="74"/>
    </row>
    <row r="838" spans="1:97" s="72" customFormat="1" ht="75.75" customHeight="1">
      <c r="A838" s="75"/>
      <c r="B838" s="76"/>
      <c r="C838" s="76"/>
      <c r="D838" s="76"/>
      <c r="E838" s="76"/>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R838" s="227"/>
      <c r="CS838" s="74"/>
    </row>
    <row r="839" spans="1:97" s="72" customFormat="1" ht="75.75" customHeight="1">
      <c r="A839" s="75"/>
      <c r="B839" s="76"/>
      <c r="C839" s="76"/>
      <c r="D839" s="76"/>
      <c r="E839" s="76"/>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R839" s="227"/>
      <c r="CS839" s="74"/>
    </row>
    <row r="840" spans="1:97" s="72" customFormat="1" ht="75.75" customHeight="1">
      <c r="A840" s="75"/>
      <c r="B840" s="76"/>
      <c r="C840" s="76"/>
      <c r="D840" s="76"/>
      <c r="E840" s="76"/>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R840" s="227"/>
      <c r="CS840" s="74"/>
    </row>
    <row r="841" spans="1:97" s="72" customFormat="1" ht="75.75" customHeight="1">
      <c r="A841" s="75"/>
      <c r="B841" s="76"/>
      <c r="C841" s="76"/>
      <c r="D841" s="76"/>
      <c r="E841" s="76"/>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R841" s="227"/>
      <c r="CS841" s="74"/>
    </row>
    <row r="842" spans="1:97" s="72" customFormat="1" ht="75.75" customHeight="1">
      <c r="A842" s="75"/>
      <c r="B842" s="76"/>
      <c r="C842" s="76"/>
      <c r="D842" s="76"/>
      <c r="E842" s="76"/>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R842" s="227"/>
      <c r="CS842" s="74"/>
    </row>
    <row r="843" spans="1:97" s="72" customFormat="1" ht="75.75" customHeight="1">
      <c r="A843" s="75"/>
      <c r="B843" s="76"/>
      <c r="C843" s="76"/>
      <c r="D843" s="76"/>
      <c r="E843" s="76"/>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R843" s="227"/>
      <c r="CS843" s="74"/>
    </row>
    <row r="844" spans="1:97" s="72" customFormat="1" ht="75.75" customHeight="1">
      <c r="A844" s="75"/>
      <c r="B844" s="76"/>
      <c r="C844" s="76"/>
      <c r="D844" s="76"/>
      <c r="E844" s="76"/>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R844" s="227"/>
      <c r="CS844" s="74"/>
    </row>
    <row r="845" spans="1:97" s="72" customFormat="1" ht="75.75" customHeight="1">
      <c r="A845" s="75"/>
      <c r="B845" s="76"/>
      <c r="C845" s="76"/>
      <c r="D845" s="76"/>
      <c r="E845" s="76"/>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R845" s="227"/>
      <c r="CS845" s="74"/>
    </row>
    <row r="846" spans="1:97" s="72" customFormat="1" ht="75.75" customHeight="1">
      <c r="A846" s="75"/>
      <c r="B846" s="76"/>
      <c r="C846" s="76"/>
      <c r="D846" s="76"/>
      <c r="E846" s="76"/>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R846" s="227"/>
      <c r="CS846" s="74"/>
    </row>
    <row r="847" spans="1:97" s="72" customFormat="1" ht="75.75" customHeight="1">
      <c r="A847" s="75"/>
      <c r="B847" s="76"/>
      <c r="C847" s="76"/>
      <c r="D847" s="76"/>
      <c r="E847" s="76"/>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R847" s="227"/>
      <c r="CS847" s="74"/>
    </row>
    <row r="848" spans="1:97" s="72" customFormat="1" ht="75.75" customHeight="1">
      <c r="A848" s="75"/>
      <c r="B848" s="76"/>
      <c r="C848" s="76"/>
      <c r="D848" s="76"/>
      <c r="E848" s="76"/>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R848" s="227"/>
      <c r="CS848" s="74"/>
    </row>
    <row r="849" spans="1:97" s="72" customFormat="1" ht="75.75" customHeight="1">
      <c r="A849" s="75"/>
      <c r="B849" s="76"/>
      <c r="C849" s="76"/>
      <c r="D849" s="76"/>
      <c r="E849" s="76"/>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R849" s="227"/>
      <c r="CS849" s="74"/>
    </row>
    <row r="850" spans="1:97" s="72" customFormat="1" ht="75.75" customHeight="1">
      <c r="A850" s="75"/>
      <c r="B850" s="76"/>
      <c r="C850" s="76"/>
      <c r="D850" s="76"/>
      <c r="E850" s="76"/>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R850" s="227"/>
      <c r="CS850" s="74"/>
    </row>
    <row r="851" spans="1:97" s="72" customFormat="1" ht="75.75" customHeight="1">
      <c r="A851" s="75"/>
      <c r="B851" s="76"/>
      <c r="C851" s="76"/>
      <c r="D851" s="76"/>
      <c r="E851" s="76"/>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R851" s="227"/>
      <c r="CS851" s="74"/>
    </row>
    <row r="852" spans="1:97" s="72" customFormat="1" ht="75.75" customHeight="1">
      <c r="A852" s="75"/>
      <c r="B852" s="76"/>
      <c r="C852" s="76"/>
      <c r="D852" s="76"/>
      <c r="E852" s="76"/>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R852" s="227"/>
      <c r="CS852" s="74"/>
    </row>
    <row r="853" spans="1:97" s="72" customFormat="1" ht="75.75" customHeight="1">
      <c r="A853" s="75"/>
      <c r="B853" s="76"/>
      <c r="C853" s="76"/>
      <c r="D853" s="76"/>
      <c r="E853" s="76"/>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R853" s="227"/>
      <c r="CS853" s="74"/>
    </row>
    <row r="854" spans="1:97" s="72" customFormat="1" ht="75.75" customHeight="1">
      <c r="A854" s="75"/>
      <c r="B854" s="76"/>
      <c r="C854" s="76"/>
      <c r="D854" s="76"/>
      <c r="E854" s="76"/>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R854" s="227"/>
      <c r="CS854" s="74"/>
    </row>
    <row r="855" spans="1:97" s="72" customFormat="1" ht="75.75" customHeight="1">
      <c r="A855" s="75"/>
      <c r="B855" s="76"/>
      <c r="C855" s="76"/>
      <c r="D855" s="76"/>
      <c r="E855" s="76"/>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R855" s="227"/>
      <c r="CS855" s="74"/>
    </row>
    <row r="856" spans="1:97" s="72" customFormat="1" ht="75.75" customHeight="1">
      <c r="A856" s="75"/>
      <c r="B856" s="76"/>
      <c r="C856" s="76"/>
      <c r="D856" s="76"/>
      <c r="E856" s="76"/>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R856" s="227"/>
      <c r="CS856" s="74"/>
    </row>
    <row r="857" spans="1:97" s="72" customFormat="1" ht="75.75" customHeight="1">
      <c r="A857" s="75"/>
      <c r="B857" s="76"/>
      <c r="C857" s="76"/>
      <c r="D857" s="76"/>
      <c r="E857" s="76"/>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R857" s="227"/>
      <c r="CS857" s="74"/>
    </row>
    <row r="858" spans="1:97" s="72" customFormat="1" ht="75.75" customHeight="1">
      <c r="A858" s="75"/>
      <c r="B858" s="76"/>
      <c r="C858" s="76"/>
      <c r="D858" s="76"/>
      <c r="E858" s="76"/>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R858" s="227"/>
      <c r="CS858" s="74"/>
    </row>
    <row r="859" spans="1:97" s="72" customFormat="1" ht="75.75" customHeight="1">
      <c r="A859" s="75"/>
      <c r="B859" s="76"/>
      <c r="C859" s="76"/>
      <c r="D859" s="76"/>
      <c r="E859" s="76"/>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R859" s="227"/>
      <c r="CS859" s="74"/>
    </row>
    <row r="860" spans="1:97" s="72" customFormat="1" ht="75.75" customHeight="1">
      <c r="A860" s="75"/>
      <c r="B860" s="76"/>
      <c r="C860" s="76"/>
      <c r="D860" s="76"/>
      <c r="E860" s="76"/>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R860" s="227"/>
      <c r="CS860" s="74"/>
    </row>
    <row r="861" spans="1:97" s="72" customFormat="1" ht="75.75" customHeight="1">
      <c r="A861" s="75"/>
      <c r="B861" s="76"/>
      <c r="C861" s="76"/>
      <c r="D861" s="76"/>
      <c r="E861" s="76"/>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R861" s="227"/>
      <c r="CS861" s="74"/>
    </row>
    <row r="862" spans="1:97" s="72" customFormat="1" ht="75.75" customHeight="1">
      <c r="A862" s="75"/>
      <c r="B862" s="76"/>
      <c r="C862" s="76"/>
      <c r="D862" s="76"/>
      <c r="E862" s="76"/>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R862" s="227"/>
      <c r="CS862" s="74"/>
    </row>
    <row r="863" spans="1:97" s="72" customFormat="1" ht="75.75" customHeight="1">
      <c r="A863" s="75"/>
      <c r="B863" s="76"/>
      <c r="C863" s="76"/>
      <c r="D863" s="76"/>
      <c r="E863" s="76"/>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R863" s="227"/>
      <c r="CS863" s="74"/>
    </row>
    <row r="864" spans="1:97" s="72" customFormat="1" ht="75.75" customHeight="1">
      <c r="A864" s="75"/>
      <c r="B864" s="76"/>
      <c r="C864" s="76"/>
      <c r="D864" s="76"/>
      <c r="E864" s="76"/>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R864" s="227"/>
      <c r="CS864" s="74"/>
    </row>
    <row r="865" spans="1:97" s="72" customFormat="1" ht="75.75" customHeight="1">
      <c r="A865" s="75"/>
      <c r="B865" s="76"/>
      <c r="C865" s="76"/>
      <c r="D865" s="76"/>
      <c r="E865" s="76"/>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R865" s="227"/>
      <c r="CS865" s="74"/>
    </row>
    <row r="866" spans="1:97" s="72" customFormat="1" ht="75.75" customHeight="1">
      <c r="A866" s="75"/>
      <c r="B866" s="76"/>
      <c r="C866" s="76"/>
      <c r="D866" s="76"/>
      <c r="E866" s="76"/>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R866" s="227"/>
      <c r="CS866" s="74"/>
    </row>
    <row r="867" spans="1:97" s="72" customFormat="1" ht="75.75" customHeight="1">
      <c r="A867" s="75"/>
      <c r="B867" s="76"/>
      <c r="C867" s="76"/>
      <c r="D867" s="76"/>
      <c r="E867" s="76"/>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R867" s="227"/>
      <c r="CS867" s="74"/>
    </row>
    <row r="868" spans="1:97" s="72" customFormat="1" ht="75.75" customHeight="1">
      <c r="A868" s="75"/>
      <c r="B868" s="76"/>
      <c r="C868" s="76"/>
      <c r="D868" s="76"/>
      <c r="E868" s="76"/>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R868" s="227"/>
      <c r="CS868" s="74"/>
    </row>
    <row r="869" spans="1:97" s="72" customFormat="1" ht="75.75" customHeight="1">
      <c r="A869" s="75"/>
      <c r="B869" s="76"/>
      <c r="C869" s="76"/>
      <c r="D869" s="76"/>
      <c r="E869" s="76"/>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R869" s="227"/>
      <c r="CS869" s="74"/>
    </row>
    <row r="870" spans="1:97" s="72" customFormat="1" ht="75.75" customHeight="1">
      <c r="A870" s="75"/>
      <c r="B870" s="76"/>
      <c r="C870" s="76"/>
      <c r="D870" s="76"/>
      <c r="E870" s="76"/>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R870" s="227"/>
      <c r="CS870" s="74"/>
    </row>
    <row r="871" spans="1:97" s="72" customFormat="1" ht="75.75" customHeight="1">
      <c r="A871" s="75"/>
      <c r="B871" s="76"/>
      <c r="C871" s="76"/>
      <c r="D871" s="76"/>
      <c r="E871" s="76"/>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R871" s="227"/>
      <c r="CS871" s="74"/>
    </row>
    <row r="872" spans="1:97" s="72" customFormat="1" ht="75.75" customHeight="1">
      <c r="A872" s="75"/>
      <c r="B872" s="76"/>
      <c r="C872" s="76"/>
      <c r="D872" s="76"/>
      <c r="E872" s="76"/>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R872" s="227"/>
      <c r="CS872" s="74"/>
    </row>
    <row r="873" spans="1:97" s="72" customFormat="1" ht="75.75" customHeight="1">
      <c r="A873" s="75"/>
      <c r="B873" s="76"/>
      <c r="C873" s="76"/>
      <c r="D873" s="76"/>
      <c r="E873" s="76"/>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R873" s="227"/>
      <c r="CS873" s="74"/>
    </row>
    <row r="874" spans="1:97" s="72" customFormat="1" ht="75.75" customHeight="1">
      <c r="A874" s="75"/>
      <c r="B874" s="76"/>
      <c r="C874" s="76"/>
      <c r="D874" s="76"/>
      <c r="E874" s="76"/>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R874" s="227"/>
      <c r="CS874" s="74"/>
    </row>
    <row r="875" spans="1:97" s="72" customFormat="1" ht="75.75" customHeight="1">
      <c r="A875" s="75"/>
      <c r="B875" s="76"/>
      <c r="C875" s="76"/>
      <c r="D875" s="76"/>
      <c r="E875" s="76"/>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R875" s="227"/>
      <c r="CS875" s="74"/>
    </row>
    <row r="876" spans="1:97" s="72" customFormat="1" ht="75.75" customHeight="1">
      <c r="A876" s="75"/>
      <c r="B876" s="76"/>
      <c r="C876" s="76"/>
      <c r="D876" s="76"/>
      <c r="E876" s="76"/>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R876" s="227"/>
      <c r="CS876" s="74"/>
    </row>
    <row r="877" spans="1:97" s="72" customFormat="1" ht="75.75" customHeight="1">
      <c r="A877" s="75"/>
      <c r="B877" s="76"/>
      <c r="C877" s="76"/>
      <c r="D877" s="76"/>
      <c r="E877" s="76"/>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R877" s="227"/>
      <c r="CS877" s="74"/>
    </row>
    <row r="878" spans="1:97" s="72" customFormat="1" ht="75.75" customHeight="1">
      <c r="A878" s="75"/>
      <c r="B878" s="76"/>
      <c r="C878" s="76"/>
      <c r="D878" s="76"/>
      <c r="E878" s="76"/>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R878" s="227"/>
      <c r="CS878" s="74"/>
    </row>
    <row r="879" spans="1:97" s="72" customFormat="1" ht="75.75" customHeight="1">
      <c r="A879" s="75"/>
      <c r="B879" s="76"/>
      <c r="C879" s="76"/>
      <c r="D879" s="76"/>
      <c r="E879" s="76"/>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R879" s="227"/>
      <c r="CS879" s="74"/>
    </row>
    <row r="880" spans="1:97" s="72" customFormat="1" ht="75.75" customHeight="1">
      <c r="A880" s="75"/>
      <c r="B880" s="76"/>
      <c r="C880" s="76"/>
      <c r="D880" s="76"/>
      <c r="E880" s="76"/>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R880" s="227"/>
      <c r="CS880" s="74"/>
    </row>
    <row r="881" spans="1:97" s="72" customFormat="1" ht="75.75" customHeight="1">
      <c r="A881" s="75"/>
      <c r="B881" s="76"/>
      <c r="C881" s="76"/>
      <c r="D881" s="76"/>
      <c r="E881" s="76"/>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R881" s="227"/>
      <c r="CS881" s="74"/>
    </row>
    <row r="882" spans="1:97" s="72" customFormat="1" ht="75.75" customHeight="1">
      <c r="A882" s="75"/>
      <c r="B882" s="76"/>
      <c r="C882" s="76"/>
      <c r="D882" s="76"/>
      <c r="E882" s="76"/>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R882" s="227"/>
      <c r="CS882" s="74"/>
    </row>
    <row r="883" spans="1:97" s="72" customFormat="1" ht="75.75" customHeight="1">
      <c r="A883" s="75"/>
      <c r="B883" s="76"/>
      <c r="C883" s="76"/>
      <c r="D883" s="76"/>
      <c r="E883" s="76"/>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R883" s="227"/>
      <c r="CS883" s="74"/>
    </row>
    <row r="884" spans="1:97" s="72" customFormat="1" ht="75.75" customHeight="1">
      <c r="A884" s="75"/>
      <c r="B884" s="76"/>
      <c r="C884" s="76"/>
      <c r="D884" s="76"/>
      <c r="E884" s="76"/>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R884" s="227"/>
      <c r="CS884" s="74"/>
    </row>
    <row r="885" spans="1:97" s="72" customFormat="1" ht="75.75" customHeight="1">
      <c r="A885" s="75"/>
      <c r="B885" s="76"/>
      <c r="C885" s="76"/>
      <c r="D885" s="76"/>
      <c r="E885" s="76"/>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R885" s="227"/>
      <c r="CS885" s="74"/>
    </row>
    <row r="886" spans="1:97" s="72" customFormat="1" ht="75.75" customHeight="1">
      <c r="A886" s="75"/>
      <c r="B886" s="76"/>
      <c r="C886" s="76"/>
      <c r="D886" s="76"/>
      <c r="E886" s="76"/>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R886" s="227"/>
      <c r="CS886" s="74"/>
    </row>
    <row r="887" spans="1:97" s="72" customFormat="1" ht="75.75" customHeight="1">
      <c r="A887" s="75"/>
      <c r="B887" s="76"/>
      <c r="C887" s="76"/>
      <c r="D887" s="76"/>
      <c r="E887" s="76"/>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R887" s="227"/>
      <c r="CS887" s="74"/>
    </row>
    <row r="888" spans="1:97" s="72" customFormat="1" ht="75.75" customHeight="1">
      <c r="A888" s="75"/>
      <c r="B888" s="76"/>
      <c r="C888" s="76"/>
      <c r="D888" s="76"/>
      <c r="E888" s="76"/>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R888" s="227"/>
      <c r="CS888" s="74"/>
    </row>
    <row r="889" spans="1:97" s="72" customFormat="1" ht="75.75" customHeight="1">
      <c r="A889" s="75"/>
      <c r="B889" s="76"/>
      <c r="C889" s="76"/>
      <c r="D889" s="76"/>
      <c r="E889" s="76"/>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R889" s="227"/>
      <c r="CS889" s="74"/>
    </row>
    <row r="890" spans="1:97" s="72" customFormat="1" ht="75.75" customHeight="1">
      <c r="A890" s="75"/>
      <c r="B890" s="76"/>
      <c r="C890" s="76"/>
      <c r="D890" s="76"/>
      <c r="E890" s="76"/>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R890" s="227"/>
      <c r="CS890" s="74"/>
    </row>
    <row r="891" spans="1:97" s="72" customFormat="1" ht="75.75" customHeight="1">
      <c r="A891" s="75"/>
      <c r="B891" s="76"/>
      <c r="C891" s="76"/>
      <c r="D891" s="76"/>
      <c r="E891" s="76"/>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R891" s="227"/>
      <c r="CS891" s="74"/>
    </row>
    <row r="892" spans="1:97" s="72" customFormat="1" ht="75.75" customHeight="1">
      <c r="A892" s="75"/>
      <c r="B892" s="76"/>
      <c r="C892" s="76"/>
      <c r="D892" s="76"/>
      <c r="E892" s="76"/>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R892" s="227"/>
      <c r="CS892" s="74"/>
    </row>
    <row r="893" spans="1:97" s="72" customFormat="1" ht="75.75" customHeight="1">
      <c r="A893" s="75"/>
      <c r="B893" s="76"/>
      <c r="C893" s="76"/>
      <c r="D893" s="76"/>
      <c r="E893" s="76"/>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R893" s="227"/>
      <c r="CS893" s="74"/>
    </row>
    <row r="894" spans="1:97" s="72" customFormat="1" ht="75.75" customHeight="1">
      <c r="A894" s="75"/>
      <c r="B894" s="76"/>
      <c r="C894" s="76"/>
      <c r="D894" s="76"/>
      <c r="E894" s="76"/>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R894" s="227"/>
      <c r="CS894" s="74"/>
    </row>
    <row r="895" spans="1:97" s="72" customFormat="1" ht="75.75" customHeight="1">
      <c r="A895" s="75"/>
      <c r="B895" s="76"/>
      <c r="C895" s="76"/>
      <c r="D895" s="76"/>
      <c r="E895" s="76"/>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R895" s="227"/>
      <c r="CS895" s="74"/>
    </row>
    <row r="896" spans="1:97" s="72" customFormat="1" ht="75.75" customHeight="1">
      <c r="A896" s="75"/>
      <c r="B896" s="76"/>
      <c r="C896" s="76"/>
      <c r="D896" s="76"/>
      <c r="E896" s="76"/>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R896" s="227"/>
      <c r="CS896" s="74"/>
    </row>
    <row r="897" spans="1:97" s="72" customFormat="1" ht="75.75" customHeight="1">
      <c r="A897" s="75"/>
      <c r="B897" s="76"/>
      <c r="C897" s="76"/>
      <c r="D897" s="76"/>
      <c r="E897" s="76"/>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R897" s="227"/>
      <c r="CS897" s="74"/>
    </row>
    <row r="898" spans="1:97" s="72" customFormat="1" ht="75.75" customHeight="1">
      <c r="A898" s="75"/>
      <c r="B898" s="76"/>
      <c r="C898" s="76"/>
      <c r="D898" s="76"/>
      <c r="E898" s="76"/>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R898" s="227"/>
      <c r="CS898" s="74"/>
    </row>
    <row r="899" spans="1:97" s="72" customFormat="1" ht="75.75" customHeight="1">
      <c r="A899" s="75"/>
      <c r="B899" s="76"/>
      <c r="C899" s="76"/>
      <c r="D899" s="76"/>
      <c r="E899" s="76"/>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R899" s="227"/>
      <c r="CS899" s="74"/>
    </row>
    <row r="900" spans="1:97" s="72" customFormat="1" ht="75.75" customHeight="1">
      <c r="A900" s="75"/>
      <c r="B900" s="76"/>
      <c r="C900" s="76"/>
      <c r="D900" s="76"/>
      <c r="E900" s="76"/>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R900" s="227"/>
      <c r="CS900" s="74"/>
    </row>
    <row r="901" spans="1:97" s="72" customFormat="1" ht="75.75" customHeight="1">
      <c r="A901" s="75"/>
      <c r="B901" s="76"/>
      <c r="C901" s="76"/>
      <c r="D901" s="76"/>
      <c r="E901" s="76"/>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R901" s="227"/>
      <c r="CS901" s="74"/>
    </row>
    <row r="902" spans="1:97" s="72" customFormat="1" ht="75.75" customHeight="1">
      <c r="A902" s="75"/>
      <c r="B902" s="76"/>
      <c r="C902" s="76"/>
      <c r="D902" s="76"/>
      <c r="E902" s="76"/>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R902" s="227"/>
      <c r="CS902" s="74"/>
    </row>
    <row r="903" spans="1:97" s="72" customFormat="1" ht="75.75" customHeight="1">
      <c r="A903" s="75"/>
      <c r="B903" s="76"/>
      <c r="C903" s="76"/>
      <c r="D903" s="76"/>
      <c r="E903" s="76"/>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R903" s="227"/>
      <c r="CS903" s="74"/>
    </row>
    <row r="904" spans="1:97" s="72" customFormat="1" ht="75.75" customHeight="1">
      <c r="A904" s="75"/>
      <c r="B904" s="76"/>
      <c r="C904" s="76"/>
      <c r="D904" s="76"/>
      <c r="E904" s="76"/>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R904" s="227"/>
      <c r="CS904" s="74"/>
    </row>
    <row r="905" spans="1:97" s="72" customFormat="1" ht="75.75" customHeight="1">
      <c r="A905" s="75"/>
      <c r="B905" s="76"/>
      <c r="C905" s="76"/>
      <c r="D905" s="76"/>
      <c r="E905" s="76"/>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R905" s="227"/>
      <c r="CS905" s="74"/>
    </row>
    <row r="906" spans="1:97" s="72" customFormat="1" ht="75.75" customHeight="1">
      <c r="A906" s="75"/>
      <c r="B906" s="76"/>
      <c r="C906" s="76"/>
      <c r="D906" s="76"/>
      <c r="E906" s="76"/>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R906" s="227"/>
      <c r="CS906" s="74"/>
    </row>
    <row r="907" spans="1:97" s="72" customFormat="1" ht="75.75" customHeight="1">
      <c r="A907" s="75"/>
      <c r="B907" s="76"/>
      <c r="C907" s="76"/>
      <c r="D907" s="76"/>
      <c r="E907" s="76"/>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R907" s="227"/>
      <c r="CS907" s="74"/>
    </row>
    <row r="908" spans="1:97" s="72" customFormat="1" ht="75.75" customHeight="1">
      <c r="A908" s="75"/>
      <c r="B908" s="76"/>
      <c r="C908" s="76"/>
      <c r="D908" s="76"/>
      <c r="E908" s="76"/>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R908" s="227"/>
      <c r="CS908" s="74"/>
    </row>
    <row r="909" spans="1:97" s="72" customFormat="1" ht="75.75" customHeight="1">
      <c r="A909" s="75"/>
      <c r="B909" s="76"/>
      <c r="C909" s="76"/>
      <c r="D909" s="76"/>
      <c r="E909" s="76"/>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R909" s="227"/>
      <c r="CS909" s="74"/>
    </row>
    <row r="910" spans="1:97" s="72" customFormat="1" ht="75.75" customHeight="1">
      <c r="A910" s="75"/>
      <c r="B910" s="76"/>
      <c r="C910" s="76"/>
      <c r="D910" s="76"/>
      <c r="E910" s="76"/>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R910" s="227"/>
      <c r="CS910" s="74"/>
    </row>
    <row r="911" spans="1:97" s="72" customFormat="1" ht="75.75" customHeight="1">
      <c r="A911" s="75"/>
      <c r="B911" s="76"/>
      <c r="C911" s="76"/>
      <c r="D911" s="76"/>
      <c r="E911" s="76"/>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R911" s="227"/>
      <c r="CS911" s="74"/>
    </row>
    <row r="912" spans="1:97" s="72" customFormat="1" ht="75.75" customHeight="1">
      <c r="A912" s="75"/>
      <c r="B912" s="76"/>
      <c r="C912" s="76"/>
      <c r="D912" s="76"/>
      <c r="E912" s="76"/>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R912" s="227"/>
      <c r="CS912" s="74"/>
    </row>
    <row r="913" spans="1:97" s="72" customFormat="1" ht="75.75" customHeight="1">
      <c r="A913" s="75"/>
      <c r="B913" s="76"/>
      <c r="C913" s="76"/>
      <c r="D913" s="76"/>
      <c r="E913" s="76"/>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R913" s="227"/>
      <c r="CS913" s="74"/>
    </row>
    <row r="914" spans="1:97" s="72" customFormat="1" ht="75.75" customHeight="1">
      <c r="A914" s="75"/>
      <c r="B914" s="76"/>
      <c r="C914" s="76"/>
      <c r="D914" s="76"/>
      <c r="E914" s="76"/>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R914" s="227"/>
      <c r="CS914" s="74"/>
    </row>
    <row r="915" spans="1:97" s="72" customFormat="1" ht="75.75" customHeight="1">
      <c r="A915" s="75"/>
      <c r="B915" s="76"/>
      <c r="C915" s="76"/>
      <c r="D915" s="76"/>
      <c r="E915" s="76"/>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R915" s="227"/>
      <c r="CS915" s="74"/>
    </row>
    <row r="916" spans="1:97" s="72" customFormat="1" ht="75.75" customHeight="1">
      <c r="A916" s="75"/>
      <c r="B916" s="76"/>
      <c r="C916" s="76"/>
      <c r="D916" s="76"/>
      <c r="E916" s="76"/>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R916" s="227"/>
      <c r="CS916" s="74"/>
    </row>
    <row r="917" spans="1:97" s="72" customFormat="1" ht="75.75" customHeight="1">
      <c r="A917" s="75"/>
      <c r="B917" s="76"/>
      <c r="C917" s="76"/>
      <c r="D917" s="76"/>
      <c r="E917" s="76"/>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R917" s="227"/>
      <c r="CS917" s="74"/>
    </row>
    <row r="918" spans="1:97" s="72" customFormat="1" ht="75.75" customHeight="1">
      <c r="A918" s="75"/>
      <c r="B918" s="76"/>
      <c r="C918" s="76"/>
      <c r="D918" s="76"/>
      <c r="E918" s="76"/>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R918" s="227"/>
      <c r="CS918" s="74"/>
    </row>
    <row r="919" spans="1:97" s="72" customFormat="1" ht="75.75" customHeight="1">
      <c r="A919" s="75"/>
      <c r="B919" s="76"/>
      <c r="C919" s="76"/>
      <c r="D919" s="76"/>
      <c r="E919" s="76"/>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R919" s="227"/>
      <c r="CS919" s="74"/>
    </row>
    <row r="920" spans="1:97" s="72" customFormat="1" ht="75.75" customHeight="1">
      <c r="A920" s="75"/>
      <c r="B920" s="76"/>
      <c r="C920" s="76"/>
      <c r="D920" s="76"/>
      <c r="E920" s="76"/>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R920" s="227"/>
      <c r="CS920" s="74"/>
    </row>
    <row r="921" spans="1:97" s="72" customFormat="1" ht="75.75" customHeight="1">
      <c r="A921" s="75"/>
      <c r="B921" s="76"/>
      <c r="C921" s="76"/>
      <c r="D921" s="76"/>
      <c r="E921" s="76"/>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R921" s="227"/>
      <c r="CS921" s="74"/>
    </row>
    <row r="922" spans="1:97" s="72" customFormat="1" ht="75.75" customHeight="1">
      <c r="A922" s="75"/>
      <c r="B922" s="76"/>
      <c r="C922" s="76"/>
      <c r="D922" s="76"/>
      <c r="E922" s="76"/>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R922" s="227"/>
      <c r="CS922" s="74"/>
    </row>
    <row r="923" spans="1:97" s="72" customFormat="1" ht="75.75" customHeight="1">
      <c r="A923" s="75"/>
      <c r="B923" s="76"/>
      <c r="C923" s="76"/>
      <c r="D923" s="76"/>
      <c r="E923" s="76"/>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R923" s="227"/>
      <c r="CS923" s="74"/>
    </row>
    <row r="924" spans="1:97" s="72" customFormat="1" ht="75.75" customHeight="1">
      <c r="A924" s="75"/>
      <c r="B924" s="76"/>
      <c r="C924" s="76"/>
      <c r="D924" s="76"/>
      <c r="E924" s="76"/>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R924" s="227"/>
      <c r="CS924" s="74"/>
    </row>
    <row r="925" spans="1:97" s="72" customFormat="1" ht="75.75" customHeight="1">
      <c r="A925" s="75"/>
      <c r="B925" s="76"/>
      <c r="C925" s="76"/>
      <c r="D925" s="76"/>
      <c r="E925" s="76"/>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R925" s="227"/>
      <c r="CS925" s="74"/>
    </row>
    <row r="926" spans="1:97" s="72" customFormat="1" ht="75.75" customHeight="1">
      <c r="A926" s="75"/>
      <c r="B926" s="76"/>
      <c r="C926" s="76"/>
      <c r="D926" s="76"/>
      <c r="E926" s="76"/>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R926" s="227"/>
      <c r="CS926" s="74"/>
    </row>
    <row r="927" spans="1:97" s="72" customFormat="1" ht="75.75" customHeight="1">
      <c r="A927" s="75"/>
      <c r="B927" s="76"/>
      <c r="C927" s="76"/>
      <c r="D927" s="76"/>
      <c r="E927" s="76"/>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R927" s="227"/>
      <c r="CS927" s="74"/>
    </row>
    <row r="928" spans="1:97" s="72" customFormat="1" ht="75.75" customHeight="1">
      <c r="A928" s="75"/>
      <c r="B928" s="76"/>
      <c r="C928" s="76"/>
      <c r="D928" s="76"/>
      <c r="E928" s="76"/>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R928" s="227"/>
      <c r="CS928" s="74"/>
    </row>
    <row r="929" spans="1:97" s="72" customFormat="1" ht="75.75" customHeight="1">
      <c r="A929" s="75"/>
      <c r="B929" s="76"/>
      <c r="C929" s="76"/>
      <c r="D929" s="76"/>
      <c r="E929" s="76"/>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R929" s="227"/>
      <c r="CS929" s="74"/>
    </row>
    <row r="930" spans="1:97" s="72" customFormat="1" ht="75.75" customHeight="1">
      <c r="A930" s="75"/>
      <c r="B930" s="76"/>
      <c r="C930" s="76"/>
      <c r="D930" s="76"/>
      <c r="E930" s="76"/>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R930" s="227"/>
      <c r="CS930" s="74"/>
    </row>
    <row r="931" spans="1:97" s="72" customFormat="1" ht="75.75" customHeight="1">
      <c r="A931" s="75"/>
      <c r="B931" s="76"/>
      <c r="C931" s="76"/>
      <c r="D931" s="76"/>
      <c r="E931" s="76"/>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R931" s="227"/>
      <c r="CS931" s="74"/>
    </row>
    <row r="932" spans="1:97" s="72" customFormat="1" ht="75.75" customHeight="1">
      <c r="A932" s="75"/>
      <c r="B932" s="76"/>
      <c r="C932" s="76"/>
      <c r="D932" s="76"/>
      <c r="E932" s="76"/>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R932" s="227"/>
      <c r="CS932" s="74"/>
    </row>
    <row r="933" spans="1:97" s="72" customFormat="1" ht="75.75" customHeight="1">
      <c r="A933" s="75"/>
      <c r="B933" s="76"/>
      <c r="C933" s="76"/>
      <c r="D933" s="76"/>
      <c r="E933" s="76"/>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R933" s="227"/>
      <c r="CS933" s="74"/>
    </row>
    <row r="934" spans="1:97" s="72" customFormat="1" ht="75.75" customHeight="1">
      <c r="A934" s="75"/>
      <c r="B934" s="76"/>
      <c r="C934" s="76"/>
      <c r="D934" s="76"/>
      <c r="E934" s="76"/>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R934" s="227"/>
      <c r="CS934" s="74"/>
    </row>
    <row r="935" spans="1:97" s="72" customFormat="1" ht="75.75" customHeight="1">
      <c r="A935" s="75"/>
      <c r="B935" s="76"/>
      <c r="C935" s="76"/>
      <c r="D935" s="76"/>
      <c r="E935" s="76"/>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R935" s="227"/>
      <c r="CS935" s="74"/>
    </row>
    <row r="936" spans="1:97" s="72" customFormat="1" ht="75.75" customHeight="1">
      <c r="A936" s="75"/>
      <c r="B936" s="76"/>
      <c r="C936" s="76"/>
      <c r="D936" s="76"/>
      <c r="E936" s="76"/>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R936" s="227"/>
      <c r="CS936" s="74"/>
    </row>
    <row r="937" spans="1:97" s="72" customFormat="1" ht="75.75" customHeight="1">
      <c r="A937" s="75"/>
      <c r="B937" s="76"/>
      <c r="C937" s="76"/>
      <c r="D937" s="76"/>
      <c r="E937" s="76"/>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R937" s="227"/>
      <c r="CS937" s="74"/>
    </row>
    <row r="938" spans="1:97" s="72" customFormat="1" ht="75.75" customHeight="1">
      <c r="A938" s="75"/>
      <c r="B938" s="76"/>
      <c r="C938" s="76"/>
      <c r="D938" s="76"/>
      <c r="E938" s="76"/>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R938" s="227"/>
      <c r="CS938" s="74"/>
    </row>
    <row r="939" spans="1:97" s="72" customFormat="1" ht="75.75" customHeight="1">
      <c r="A939" s="75"/>
      <c r="B939" s="76"/>
      <c r="C939" s="76"/>
      <c r="D939" s="76"/>
      <c r="E939" s="76"/>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R939" s="227"/>
      <c r="CS939" s="74"/>
    </row>
    <row r="940" spans="1:97" s="72" customFormat="1" ht="75.75" customHeight="1">
      <c r="A940" s="75"/>
      <c r="B940" s="76"/>
      <c r="C940" s="76"/>
      <c r="D940" s="76"/>
      <c r="E940" s="76"/>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R940" s="227"/>
      <c r="CS940" s="74"/>
    </row>
    <row r="941" spans="1:97" s="72" customFormat="1" ht="75.75" customHeight="1">
      <c r="A941" s="75"/>
      <c r="B941" s="76"/>
      <c r="C941" s="76"/>
      <c r="D941" s="76"/>
      <c r="E941" s="76"/>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R941" s="227"/>
      <c r="CS941" s="74"/>
    </row>
    <row r="942" spans="1:97" s="72" customFormat="1" ht="75.75" customHeight="1">
      <c r="A942" s="75"/>
      <c r="B942" s="76"/>
      <c r="C942" s="76"/>
      <c r="D942" s="76"/>
      <c r="E942" s="76"/>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R942" s="227"/>
      <c r="CS942" s="74"/>
    </row>
    <row r="943" spans="1:97" s="72" customFormat="1" ht="75.75" customHeight="1">
      <c r="A943" s="75"/>
      <c r="B943" s="76"/>
      <c r="C943" s="76"/>
      <c r="D943" s="76"/>
      <c r="E943" s="76"/>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R943" s="227"/>
      <c r="CS943" s="74"/>
    </row>
    <row r="944" spans="1:97" s="72" customFormat="1" ht="75.75" customHeight="1">
      <c r="A944" s="75"/>
      <c r="B944" s="76"/>
      <c r="C944" s="76"/>
      <c r="D944" s="76"/>
      <c r="E944" s="76"/>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R944" s="227"/>
      <c r="CS944" s="74"/>
    </row>
    <row r="945" spans="1:97" s="72" customFormat="1" ht="75.75" customHeight="1">
      <c r="A945" s="75"/>
      <c r="B945" s="76"/>
      <c r="C945" s="76"/>
      <c r="D945" s="76"/>
      <c r="E945" s="76"/>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R945" s="227"/>
      <c r="CS945" s="74"/>
    </row>
    <row r="946" spans="1:97" s="72" customFormat="1" ht="75.75" customHeight="1">
      <c r="A946" s="75"/>
      <c r="B946" s="76"/>
      <c r="C946" s="76"/>
      <c r="D946" s="76"/>
      <c r="E946" s="76"/>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R946" s="227"/>
      <c r="CS946" s="74"/>
    </row>
    <row r="947" spans="1:97" s="72" customFormat="1" ht="75.75" customHeight="1">
      <c r="A947" s="75"/>
      <c r="B947" s="76"/>
      <c r="C947" s="76"/>
      <c r="D947" s="76"/>
      <c r="E947" s="76"/>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R947" s="227"/>
      <c r="CS947" s="74"/>
    </row>
    <row r="948" spans="1:97" s="72" customFormat="1" ht="75.75" customHeight="1">
      <c r="A948" s="75"/>
      <c r="B948" s="76"/>
      <c r="C948" s="76"/>
      <c r="D948" s="76"/>
      <c r="E948" s="76"/>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R948" s="227"/>
      <c r="CS948" s="74"/>
    </row>
    <row r="949" spans="1:97" s="72" customFormat="1" ht="75.75" customHeight="1">
      <c r="A949" s="75"/>
      <c r="B949" s="76"/>
      <c r="C949" s="76"/>
      <c r="D949" s="76"/>
      <c r="E949" s="76"/>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R949" s="227"/>
      <c r="CS949" s="74"/>
    </row>
    <row r="950" spans="1:97" s="72" customFormat="1" ht="75.75" customHeight="1">
      <c r="A950" s="75"/>
      <c r="B950" s="76"/>
      <c r="C950" s="76"/>
      <c r="D950" s="76"/>
      <c r="E950" s="76"/>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R950" s="227"/>
      <c r="CS950" s="74"/>
    </row>
    <row r="951" spans="1:97" s="72" customFormat="1" ht="75.75" customHeight="1">
      <c r="A951" s="75"/>
      <c r="B951" s="76"/>
      <c r="C951" s="76"/>
      <c r="D951" s="76"/>
      <c r="E951" s="76"/>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R951" s="227"/>
      <c r="CS951" s="74"/>
    </row>
    <row r="952" spans="1:97" s="72" customFormat="1" ht="75.75" customHeight="1">
      <c r="A952" s="75"/>
      <c r="B952" s="76"/>
      <c r="C952" s="76"/>
      <c r="D952" s="76"/>
      <c r="E952" s="76"/>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R952" s="227"/>
      <c r="CS952" s="74"/>
    </row>
    <row r="953" spans="1:97" s="72" customFormat="1" ht="75.75" customHeight="1">
      <c r="A953" s="75"/>
      <c r="B953" s="76"/>
      <c r="C953" s="76"/>
      <c r="D953" s="76"/>
      <c r="E953" s="76"/>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R953" s="227"/>
      <c r="CS953" s="74"/>
    </row>
    <row r="954" spans="1:97" s="72" customFormat="1" ht="75.75" customHeight="1">
      <c r="A954" s="75"/>
      <c r="B954" s="76"/>
      <c r="C954" s="76"/>
      <c r="D954" s="76"/>
      <c r="E954" s="76"/>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R954" s="227"/>
      <c r="CS954" s="74"/>
    </row>
    <row r="955" spans="1:97" s="72" customFormat="1" ht="75.75" customHeight="1">
      <c r="A955" s="75"/>
      <c r="B955" s="76"/>
      <c r="C955" s="76"/>
      <c r="D955" s="76"/>
      <c r="E955" s="76"/>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R955" s="227"/>
      <c r="CS955" s="74"/>
    </row>
    <row r="956" spans="1:97" s="72" customFormat="1" ht="75.75" customHeight="1">
      <c r="A956" s="75"/>
      <c r="B956" s="76"/>
      <c r="C956" s="76"/>
      <c r="D956" s="76"/>
      <c r="E956" s="76"/>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R956" s="227"/>
      <c r="CS956" s="74"/>
    </row>
    <row r="957" spans="1:97" s="72" customFormat="1" ht="75.75" customHeight="1">
      <c r="A957" s="75"/>
      <c r="B957" s="76"/>
      <c r="C957" s="76"/>
      <c r="D957" s="76"/>
      <c r="E957" s="76"/>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R957" s="227"/>
      <c r="CS957" s="74"/>
    </row>
    <row r="958" spans="1:97" s="72" customFormat="1" ht="75.75" customHeight="1">
      <c r="A958" s="75"/>
      <c r="B958" s="76"/>
      <c r="C958" s="76"/>
      <c r="D958" s="76"/>
      <c r="E958" s="76"/>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R958" s="227"/>
      <c r="CS958" s="74"/>
    </row>
    <row r="959" spans="1:97" s="72" customFormat="1" ht="75.75" customHeight="1">
      <c r="A959" s="75"/>
      <c r="B959" s="76"/>
      <c r="C959" s="76"/>
      <c r="D959" s="76"/>
      <c r="E959" s="76"/>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R959" s="227"/>
      <c r="CS959" s="74"/>
    </row>
    <row r="960" spans="1:97" s="72" customFormat="1" ht="75.75" customHeight="1">
      <c r="A960" s="75"/>
      <c r="B960" s="76"/>
      <c r="C960" s="76"/>
      <c r="D960" s="76"/>
      <c r="E960" s="76"/>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R960" s="227"/>
      <c r="CS960" s="74"/>
    </row>
    <row r="961" spans="1:97" s="72" customFormat="1" ht="75.75" customHeight="1">
      <c r="A961" s="75"/>
      <c r="B961" s="76"/>
      <c r="C961" s="76"/>
      <c r="D961" s="76"/>
      <c r="E961" s="76"/>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R961" s="227"/>
      <c r="CS961" s="74"/>
    </row>
    <row r="962" spans="1:97" s="72" customFormat="1" ht="75.75" customHeight="1">
      <c r="A962" s="75"/>
      <c r="B962" s="76"/>
      <c r="C962" s="76"/>
      <c r="D962" s="76"/>
      <c r="E962" s="76"/>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R962" s="227"/>
      <c r="CS962" s="74"/>
    </row>
    <row r="963" spans="1:97" s="72" customFormat="1" ht="75.75" customHeight="1">
      <c r="A963" s="75"/>
      <c r="B963" s="76"/>
      <c r="C963" s="76"/>
      <c r="D963" s="76"/>
      <c r="E963" s="76"/>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R963" s="227"/>
      <c r="CS963" s="74"/>
    </row>
    <row r="964" spans="1:97" s="72" customFormat="1" ht="75.75" customHeight="1">
      <c r="A964" s="75"/>
      <c r="B964" s="76"/>
      <c r="C964" s="76"/>
      <c r="D964" s="76"/>
      <c r="E964" s="76"/>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R964" s="227"/>
      <c r="CS964" s="74"/>
    </row>
    <row r="965" spans="1:97" s="72" customFormat="1" ht="75.75" customHeight="1">
      <c r="A965" s="75"/>
      <c r="B965" s="76"/>
      <c r="C965" s="76"/>
      <c r="D965" s="76"/>
      <c r="E965" s="76"/>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R965" s="227"/>
      <c r="CS965" s="74"/>
    </row>
    <row r="966" spans="1:97" s="72" customFormat="1" ht="75.75" customHeight="1">
      <c r="A966" s="75"/>
      <c r="B966" s="76"/>
      <c r="C966" s="76"/>
      <c r="D966" s="76"/>
      <c r="E966" s="76"/>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R966" s="227"/>
      <c r="CS966" s="74"/>
    </row>
    <row r="967" spans="1:97" s="72" customFormat="1" ht="75.75" customHeight="1">
      <c r="A967" s="75"/>
      <c r="B967" s="76"/>
      <c r="C967" s="76"/>
      <c r="D967" s="76"/>
      <c r="E967" s="76"/>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R967" s="227"/>
      <c r="CS967" s="74"/>
    </row>
    <row r="968" spans="1:97" s="72" customFormat="1" ht="75.75" customHeight="1">
      <c r="A968" s="75"/>
      <c r="B968" s="76"/>
      <c r="C968" s="76"/>
      <c r="D968" s="76"/>
      <c r="E968" s="76"/>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R968" s="227"/>
      <c r="CS968" s="74"/>
    </row>
    <row r="969" spans="1:97" s="72" customFormat="1" ht="75.75" customHeight="1">
      <c r="A969" s="75"/>
      <c r="B969" s="76"/>
      <c r="C969" s="76"/>
      <c r="D969" s="76"/>
      <c r="E969" s="76"/>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R969" s="227"/>
      <c r="CS969" s="74"/>
    </row>
    <row r="970" spans="1:97" s="72" customFormat="1" ht="75.75" customHeight="1">
      <c r="A970" s="75"/>
      <c r="B970" s="76"/>
      <c r="C970" s="76"/>
      <c r="D970" s="76"/>
      <c r="E970" s="76"/>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R970" s="227"/>
      <c r="CS970" s="74"/>
    </row>
    <row r="971" spans="1:97" s="72" customFormat="1" ht="75.75" customHeight="1">
      <c r="A971" s="75"/>
      <c r="B971" s="76"/>
      <c r="C971" s="76"/>
      <c r="D971" s="76"/>
      <c r="E971" s="76"/>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R971" s="227"/>
      <c r="CS971" s="74"/>
    </row>
    <row r="972" spans="1:97" s="72" customFormat="1" ht="75.75" customHeight="1">
      <c r="A972" s="75"/>
      <c r="B972" s="76"/>
      <c r="C972" s="76"/>
      <c r="D972" s="76"/>
      <c r="E972" s="76"/>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R972" s="227"/>
      <c r="CS972" s="74"/>
    </row>
    <row r="973" spans="1:97" s="72" customFormat="1" ht="75.75" customHeight="1">
      <c r="A973" s="75"/>
      <c r="B973" s="76"/>
      <c r="C973" s="76"/>
      <c r="D973" s="76"/>
      <c r="E973" s="76"/>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R973" s="227"/>
      <c r="CS973" s="74"/>
    </row>
    <row r="974" spans="1:97" s="72" customFormat="1" ht="75.75" customHeight="1">
      <c r="A974" s="75"/>
      <c r="B974" s="76"/>
      <c r="C974" s="76"/>
      <c r="D974" s="76"/>
      <c r="E974" s="76"/>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R974" s="227"/>
      <c r="CS974" s="74"/>
    </row>
    <row r="975" spans="1:97" s="72" customFormat="1" ht="75.75" customHeight="1">
      <c r="A975" s="75"/>
      <c r="B975" s="76"/>
      <c r="C975" s="76"/>
      <c r="D975" s="76"/>
      <c r="E975" s="76"/>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R975" s="227"/>
      <c r="CS975" s="74"/>
    </row>
    <row r="976" spans="1:97" s="72" customFormat="1" ht="75.75" customHeight="1">
      <c r="A976" s="75"/>
      <c r="B976" s="76"/>
      <c r="C976" s="76"/>
      <c r="D976" s="76"/>
      <c r="E976" s="76"/>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R976" s="227"/>
      <c r="CS976" s="74"/>
    </row>
    <row r="977" spans="1:97" s="72" customFormat="1" ht="75.75" customHeight="1">
      <c r="A977" s="75"/>
      <c r="B977" s="76"/>
      <c r="C977" s="76"/>
      <c r="D977" s="76"/>
      <c r="E977" s="76"/>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R977" s="227"/>
      <c r="CS977" s="74"/>
    </row>
    <row r="978" spans="1:97" s="72" customFormat="1" ht="75.75" customHeight="1">
      <c r="A978" s="75"/>
      <c r="B978" s="76"/>
      <c r="C978" s="76"/>
      <c r="D978" s="76"/>
      <c r="E978" s="76"/>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R978" s="227"/>
      <c r="CS978" s="74"/>
    </row>
    <row r="979" spans="1:97" s="72" customFormat="1" ht="75.75" customHeight="1">
      <c r="A979" s="75"/>
      <c r="B979" s="76"/>
      <c r="C979" s="76"/>
      <c r="D979" s="76"/>
      <c r="E979" s="76"/>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R979" s="227"/>
      <c r="CS979" s="74"/>
    </row>
    <row r="980" spans="1:97" s="72" customFormat="1" ht="75.75" customHeight="1">
      <c r="A980" s="75"/>
      <c r="B980" s="76"/>
      <c r="C980" s="76"/>
      <c r="D980" s="76"/>
      <c r="E980" s="76"/>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R980" s="227"/>
      <c r="CS980" s="74"/>
    </row>
    <row r="981" spans="1:97" s="72" customFormat="1" ht="75.75" customHeight="1">
      <c r="A981" s="75"/>
      <c r="B981" s="76"/>
      <c r="C981" s="76"/>
      <c r="D981" s="76"/>
      <c r="E981" s="76"/>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R981" s="227"/>
      <c r="CS981" s="74"/>
    </row>
    <row r="982" spans="1:97" s="72" customFormat="1" ht="75.75" customHeight="1">
      <c r="A982" s="75"/>
      <c r="B982" s="76"/>
      <c r="C982" s="76"/>
      <c r="D982" s="76"/>
      <c r="E982" s="76"/>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R982" s="227"/>
      <c r="CS982" s="74"/>
    </row>
    <row r="983" spans="1:97" s="72" customFormat="1" ht="75.75" customHeight="1">
      <c r="A983" s="75"/>
      <c r="B983" s="76"/>
      <c r="C983" s="76"/>
      <c r="D983" s="76"/>
      <c r="E983" s="76"/>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R983" s="227"/>
      <c r="CS983" s="74"/>
    </row>
    <row r="984" spans="1:97" s="72" customFormat="1" ht="75.75" customHeight="1">
      <c r="A984" s="75"/>
      <c r="B984" s="76"/>
      <c r="C984" s="76"/>
      <c r="D984" s="76"/>
      <c r="E984" s="76"/>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R984" s="227"/>
      <c r="CS984" s="74"/>
    </row>
    <row r="985" spans="1:97" s="72" customFormat="1" ht="75.75" customHeight="1">
      <c r="A985" s="75"/>
      <c r="B985" s="76"/>
      <c r="C985" s="76"/>
      <c r="D985" s="76"/>
      <c r="E985" s="76"/>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R985" s="227"/>
      <c r="CS985" s="74"/>
    </row>
    <row r="986" spans="1:97" s="72" customFormat="1" ht="75.75" customHeight="1">
      <c r="A986" s="75"/>
      <c r="B986" s="76"/>
      <c r="C986" s="76"/>
      <c r="D986" s="76"/>
      <c r="E986" s="76"/>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R986" s="227"/>
      <c r="CS986" s="74"/>
    </row>
    <row r="987" spans="1:97" s="72" customFormat="1" ht="75.75" customHeight="1">
      <c r="A987" s="75"/>
      <c r="B987" s="76"/>
      <c r="C987" s="76"/>
      <c r="D987" s="76"/>
      <c r="E987" s="76"/>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R987" s="227"/>
      <c r="CS987" s="74"/>
    </row>
    <row r="988" spans="1:97" s="72" customFormat="1" ht="75.75" customHeight="1">
      <c r="A988" s="75"/>
      <c r="B988" s="76"/>
      <c r="C988" s="76"/>
      <c r="D988" s="76"/>
      <c r="E988" s="76"/>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R988" s="227"/>
      <c r="CS988" s="74"/>
    </row>
    <row r="989" spans="1:97" s="72" customFormat="1" ht="75.75" customHeight="1">
      <c r="A989" s="75"/>
      <c r="B989" s="76"/>
      <c r="C989" s="76"/>
      <c r="D989" s="76"/>
      <c r="E989" s="76"/>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R989" s="227"/>
      <c r="CS989" s="74"/>
    </row>
    <row r="990" spans="1:97" s="72" customFormat="1" ht="75.75" customHeight="1">
      <c r="A990" s="75"/>
      <c r="B990" s="76"/>
      <c r="C990" s="76"/>
      <c r="D990" s="76"/>
      <c r="E990" s="76"/>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R990" s="227"/>
      <c r="CS990" s="74"/>
    </row>
    <row r="991" spans="1:97" s="72" customFormat="1" ht="75.75" customHeight="1">
      <c r="A991" s="75"/>
      <c r="B991" s="76"/>
      <c r="C991" s="76"/>
      <c r="D991" s="76"/>
      <c r="E991" s="76"/>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R991" s="227"/>
      <c r="CS991" s="74"/>
    </row>
    <row r="992" spans="1:97" s="72" customFormat="1" ht="75.75" customHeight="1">
      <c r="A992" s="75"/>
      <c r="B992" s="76"/>
      <c r="C992" s="76"/>
      <c r="D992" s="76"/>
      <c r="E992" s="76"/>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R992" s="227"/>
      <c r="CS992" s="74"/>
    </row>
    <row r="993" spans="1:97" s="72" customFormat="1" ht="75.75" customHeight="1">
      <c r="A993" s="75"/>
      <c r="B993" s="76"/>
      <c r="C993" s="76"/>
      <c r="D993" s="76"/>
      <c r="E993" s="76"/>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R993" s="227"/>
      <c r="CS993" s="74"/>
    </row>
    <row r="994" spans="1:97" s="72" customFormat="1" ht="75.75" customHeight="1">
      <c r="A994" s="75"/>
      <c r="B994" s="76"/>
      <c r="C994" s="76"/>
      <c r="D994" s="76"/>
      <c r="E994" s="76"/>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R994" s="227"/>
      <c r="CS994" s="74"/>
    </row>
    <row r="995" spans="1:97" s="72" customFormat="1" ht="75.75" customHeight="1">
      <c r="A995" s="75"/>
      <c r="B995" s="76"/>
      <c r="C995" s="76"/>
      <c r="D995" s="76"/>
      <c r="E995" s="76"/>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R995" s="227"/>
      <c r="CS995" s="74"/>
    </row>
    <row r="996" spans="1:97" s="72" customFormat="1" ht="75.75" customHeight="1">
      <c r="A996" s="75"/>
      <c r="B996" s="76"/>
      <c r="C996" s="76"/>
      <c r="D996" s="76"/>
      <c r="E996" s="76"/>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R996" s="227"/>
      <c r="CS996" s="74"/>
    </row>
    <row r="997" spans="1:97" s="72" customFormat="1" ht="75.75" customHeight="1">
      <c r="A997" s="75"/>
      <c r="B997" s="76"/>
      <c r="C997" s="76"/>
      <c r="D997" s="76"/>
      <c r="E997" s="76"/>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R997" s="227"/>
      <c r="CS997" s="74"/>
    </row>
    <row r="998" spans="1:97" s="72" customFormat="1" ht="75.75" customHeight="1">
      <c r="A998" s="75"/>
      <c r="B998" s="76"/>
      <c r="C998" s="76"/>
      <c r="D998" s="76"/>
      <c r="E998" s="76"/>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R998" s="227"/>
      <c r="CS998" s="74"/>
    </row>
    <row r="999" spans="1:97" s="72" customFormat="1" ht="75.75" customHeight="1">
      <c r="A999" s="75"/>
      <c r="B999" s="76"/>
      <c r="C999" s="76"/>
      <c r="D999" s="76"/>
      <c r="E999" s="76"/>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R999" s="227"/>
      <c r="CS999" s="74"/>
    </row>
    <row r="1000" spans="1:97" s="72" customFormat="1" ht="75.75" customHeight="1">
      <c r="A1000" s="75"/>
      <c r="B1000" s="76"/>
      <c r="C1000" s="76"/>
      <c r="D1000" s="76"/>
      <c r="E1000" s="76"/>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R1000" s="227"/>
      <c r="CS1000" s="74"/>
    </row>
    <row r="1001" spans="1:97" s="72" customFormat="1" ht="75.75" customHeight="1">
      <c r="A1001" s="75"/>
      <c r="B1001" s="76"/>
      <c r="C1001" s="76"/>
      <c r="D1001" s="76"/>
      <c r="E1001" s="76"/>
      <c r="F1001" s="63"/>
      <c r="G1001" s="63"/>
      <c r="H1001" s="63"/>
      <c r="I1001" s="63"/>
      <c r="J1001" s="63"/>
      <c r="K1001" s="63"/>
      <c r="L1001" s="63"/>
      <c r="M1001" s="63"/>
      <c r="N1001" s="63"/>
      <c r="O1001" s="63"/>
      <c r="P1001" s="63"/>
      <c r="Q1001" s="63"/>
      <c r="R1001" s="63"/>
      <c r="S1001" s="63"/>
      <c r="T1001" s="63"/>
      <c r="U1001" s="63"/>
      <c r="V1001" s="63"/>
      <c r="W1001" s="63"/>
      <c r="X1001" s="63"/>
      <c r="Y1001" s="63"/>
      <c r="Z1001" s="63"/>
      <c r="AA1001" s="63"/>
      <c r="AB1001" s="63"/>
      <c r="AC1001" s="63"/>
      <c r="AD1001" s="63"/>
      <c r="AE1001" s="63"/>
      <c r="AF1001" s="63"/>
      <c r="AG1001" s="63"/>
      <c r="AH1001" s="63"/>
      <c r="AI1001" s="63"/>
      <c r="AJ1001" s="63"/>
      <c r="AK1001" s="63"/>
      <c r="AL1001" s="63"/>
      <c r="AM1001" s="63"/>
      <c r="AN1001" s="63"/>
      <c r="AO1001" s="63"/>
      <c r="AP1001" s="63"/>
      <c r="AQ1001" s="63"/>
      <c r="AR1001" s="63"/>
      <c r="AS1001" s="63"/>
      <c r="AT1001" s="63"/>
      <c r="AU1001" s="63"/>
      <c r="AV1001" s="63"/>
      <c r="AW1001" s="63"/>
      <c r="AX1001" s="63"/>
      <c r="AY1001" s="63"/>
      <c r="AZ1001" s="63"/>
      <c r="BA1001" s="63"/>
      <c r="BB1001" s="63"/>
      <c r="BC1001" s="63"/>
      <c r="BD1001" s="63"/>
      <c r="BE1001" s="63"/>
      <c r="BF1001" s="63"/>
      <c r="BG1001" s="63"/>
      <c r="BH1001" s="63"/>
      <c r="BI1001" s="63"/>
      <c r="BJ1001" s="63"/>
      <c r="BK1001" s="63"/>
      <c r="BL1001" s="63"/>
      <c r="BM1001" s="63"/>
      <c r="BN1001" s="63"/>
      <c r="BO1001" s="63"/>
      <c r="BP1001" s="63"/>
      <c r="BQ1001" s="63"/>
      <c r="BR1001" s="63"/>
      <c r="BS1001" s="63"/>
      <c r="BT1001" s="63"/>
      <c r="BU1001" s="63"/>
      <c r="BV1001" s="63"/>
      <c r="BW1001" s="63"/>
      <c r="BX1001" s="63"/>
      <c r="BY1001" s="63"/>
      <c r="BZ1001" s="63"/>
      <c r="CA1001" s="63"/>
      <c r="CB1001" s="63"/>
      <c r="CC1001" s="63"/>
      <c r="CD1001" s="63"/>
      <c r="CE1001" s="63"/>
      <c r="CF1001" s="63"/>
      <c r="CG1001" s="63"/>
      <c r="CH1001" s="63"/>
      <c r="CI1001" s="63"/>
      <c r="CJ1001" s="63"/>
      <c r="CK1001" s="63"/>
      <c r="CL1001" s="63"/>
      <c r="CM1001" s="63"/>
      <c r="CN1001" s="63"/>
      <c r="CO1001" s="63"/>
      <c r="CP1001" s="63"/>
      <c r="CR1001" s="227"/>
      <c r="CS1001" s="74"/>
    </row>
    <row r="1002" spans="1:97" s="72" customFormat="1" ht="75.75" customHeight="1">
      <c r="A1002" s="75"/>
      <c r="B1002" s="76"/>
      <c r="C1002" s="76"/>
      <c r="D1002" s="76"/>
      <c r="E1002" s="76"/>
      <c r="F1002" s="63"/>
      <c r="G1002" s="63"/>
      <c r="H1002" s="63"/>
      <c r="I1002" s="63"/>
      <c r="J1002" s="63"/>
      <c r="K1002" s="63"/>
      <c r="L1002" s="63"/>
      <c r="M1002" s="63"/>
      <c r="N1002" s="63"/>
      <c r="O1002" s="63"/>
      <c r="P1002" s="63"/>
      <c r="Q1002" s="63"/>
      <c r="R1002" s="63"/>
      <c r="S1002" s="63"/>
      <c r="T1002" s="63"/>
      <c r="U1002" s="63"/>
      <c r="V1002" s="63"/>
      <c r="W1002" s="63"/>
      <c r="X1002" s="63"/>
      <c r="Y1002" s="63"/>
      <c r="Z1002" s="63"/>
      <c r="AA1002" s="63"/>
      <c r="AB1002" s="63"/>
      <c r="AC1002" s="63"/>
      <c r="AD1002" s="63"/>
      <c r="AE1002" s="63"/>
      <c r="AF1002" s="63"/>
      <c r="AG1002" s="63"/>
      <c r="AH1002" s="63"/>
      <c r="AI1002" s="63"/>
      <c r="AJ1002" s="63"/>
      <c r="AK1002" s="63"/>
      <c r="AL1002" s="63"/>
      <c r="AM1002" s="63"/>
      <c r="AN1002" s="63"/>
      <c r="AO1002" s="63"/>
      <c r="AP1002" s="63"/>
      <c r="AQ1002" s="63"/>
      <c r="AR1002" s="63"/>
      <c r="AS1002" s="63"/>
      <c r="AT1002" s="63"/>
      <c r="AU1002" s="63"/>
      <c r="AV1002" s="63"/>
      <c r="AW1002" s="63"/>
      <c r="AX1002" s="63"/>
      <c r="AY1002" s="63"/>
      <c r="AZ1002" s="63"/>
      <c r="BA1002" s="63"/>
      <c r="BB1002" s="63"/>
      <c r="BC1002" s="63"/>
      <c r="BD1002" s="63"/>
      <c r="BE1002" s="63"/>
      <c r="BF1002" s="63"/>
      <c r="BG1002" s="63"/>
      <c r="BH1002" s="63"/>
      <c r="BI1002" s="63"/>
      <c r="BJ1002" s="63"/>
      <c r="BK1002" s="63"/>
      <c r="BL1002" s="63"/>
      <c r="BM1002" s="63"/>
      <c r="BN1002" s="63"/>
      <c r="BO1002" s="63"/>
      <c r="BP1002" s="63"/>
      <c r="BQ1002" s="63"/>
      <c r="BR1002" s="63"/>
      <c r="BS1002" s="63"/>
      <c r="BT1002" s="63"/>
      <c r="BU1002" s="63"/>
      <c r="BV1002" s="63"/>
      <c r="BW1002" s="63"/>
      <c r="BX1002" s="63"/>
      <c r="BY1002" s="63"/>
      <c r="BZ1002" s="63"/>
      <c r="CA1002" s="63"/>
      <c r="CB1002" s="63"/>
      <c r="CC1002" s="63"/>
      <c r="CD1002" s="63"/>
      <c r="CE1002" s="63"/>
      <c r="CF1002" s="63"/>
      <c r="CG1002" s="63"/>
      <c r="CH1002" s="63"/>
      <c r="CI1002" s="63"/>
      <c r="CJ1002" s="63"/>
      <c r="CK1002" s="63"/>
      <c r="CL1002" s="63"/>
      <c r="CM1002" s="63"/>
      <c r="CN1002" s="63"/>
      <c r="CO1002" s="63"/>
      <c r="CP1002" s="63"/>
      <c r="CR1002" s="227"/>
      <c r="CS1002" s="74"/>
    </row>
    <row r="1003" spans="1:97" s="72" customFormat="1" ht="75.75" customHeight="1">
      <c r="A1003" s="75"/>
      <c r="B1003" s="76"/>
      <c r="C1003" s="76"/>
      <c r="D1003" s="76"/>
      <c r="E1003" s="76"/>
      <c r="F1003" s="63"/>
      <c r="G1003" s="63"/>
      <c r="H1003" s="63"/>
      <c r="I1003" s="63"/>
      <c r="J1003" s="63"/>
      <c r="K1003" s="63"/>
      <c r="L1003" s="63"/>
      <c r="M1003" s="63"/>
      <c r="N1003" s="63"/>
      <c r="O1003" s="63"/>
      <c r="P1003" s="63"/>
      <c r="Q1003" s="63"/>
      <c r="R1003" s="63"/>
      <c r="S1003" s="63"/>
      <c r="T1003" s="63"/>
      <c r="U1003" s="63"/>
      <c r="V1003" s="63"/>
      <c r="W1003" s="63"/>
      <c r="X1003" s="63"/>
      <c r="Y1003" s="63"/>
      <c r="Z1003" s="63"/>
      <c r="AA1003" s="63"/>
      <c r="AB1003" s="63"/>
      <c r="AC1003" s="63"/>
      <c r="AD1003" s="63"/>
      <c r="AE1003" s="63"/>
      <c r="AF1003" s="63"/>
      <c r="AG1003" s="63"/>
      <c r="AH1003" s="63"/>
      <c r="AI1003" s="63"/>
      <c r="AJ1003" s="63"/>
      <c r="AK1003" s="63"/>
      <c r="AL1003" s="63"/>
      <c r="AM1003" s="63"/>
      <c r="AN1003" s="63"/>
      <c r="AO1003" s="63"/>
      <c r="AP1003" s="63"/>
      <c r="AQ1003" s="63"/>
      <c r="AR1003" s="63"/>
      <c r="AS1003" s="63"/>
      <c r="AT1003" s="63"/>
      <c r="AU1003" s="63"/>
      <c r="AV1003" s="63"/>
      <c r="AW1003" s="63"/>
      <c r="AX1003" s="63"/>
      <c r="AY1003" s="63"/>
      <c r="AZ1003" s="63"/>
      <c r="BA1003" s="63"/>
      <c r="BB1003" s="63"/>
      <c r="BC1003" s="63"/>
      <c r="BD1003" s="63"/>
      <c r="BE1003" s="63"/>
      <c r="BF1003" s="63"/>
      <c r="BG1003" s="63"/>
      <c r="BH1003" s="63"/>
      <c r="BI1003" s="63"/>
      <c r="BJ1003" s="63"/>
      <c r="BK1003" s="63"/>
      <c r="BL1003" s="63"/>
      <c r="BM1003" s="63"/>
      <c r="BN1003" s="63"/>
      <c r="BO1003" s="63"/>
      <c r="BP1003" s="63"/>
      <c r="BQ1003" s="63"/>
      <c r="BR1003" s="63"/>
      <c r="BS1003" s="63"/>
      <c r="BT1003" s="63"/>
      <c r="BU1003" s="63"/>
      <c r="BV1003" s="63"/>
      <c r="BW1003" s="63"/>
      <c r="BX1003" s="63"/>
      <c r="BY1003" s="63"/>
      <c r="BZ1003" s="63"/>
      <c r="CA1003" s="63"/>
      <c r="CB1003" s="63"/>
      <c r="CC1003" s="63"/>
      <c r="CD1003" s="63"/>
      <c r="CE1003" s="63"/>
      <c r="CF1003" s="63"/>
      <c r="CG1003" s="63"/>
      <c r="CH1003" s="63"/>
      <c r="CI1003" s="63"/>
      <c r="CJ1003" s="63"/>
      <c r="CK1003" s="63"/>
      <c r="CL1003" s="63"/>
      <c r="CM1003" s="63"/>
      <c r="CN1003" s="63"/>
      <c r="CO1003" s="63"/>
      <c r="CP1003" s="63"/>
      <c r="CR1003" s="227"/>
      <c r="CS1003" s="74"/>
    </row>
    <row r="1004" spans="1:97" s="72" customFormat="1" ht="75.75" customHeight="1">
      <c r="A1004" s="75"/>
      <c r="B1004" s="76"/>
      <c r="C1004" s="76"/>
      <c r="D1004" s="76"/>
      <c r="E1004" s="76"/>
      <c r="F1004" s="63"/>
      <c r="G1004" s="63"/>
      <c r="H1004" s="63"/>
      <c r="I1004" s="63"/>
      <c r="J1004" s="63"/>
      <c r="K1004" s="63"/>
      <c r="L1004" s="63"/>
      <c r="M1004" s="63"/>
      <c r="N1004" s="63"/>
      <c r="O1004" s="63"/>
      <c r="P1004" s="63"/>
      <c r="Q1004" s="63"/>
      <c r="R1004" s="63"/>
      <c r="S1004" s="63"/>
      <c r="T1004" s="63"/>
      <c r="U1004" s="63"/>
      <c r="V1004" s="63"/>
      <c r="W1004" s="63"/>
      <c r="X1004" s="63"/>
      <c r="Y1004" s="63"/>
      <c r="Z1004" s="63"/>
      <c r="AA1004" s="63"/>
      <c r="AB1004" s="63"/>
      <c r="AC1004" s="63"/>
      <c r="AD1004" s="63"/>
      <c r="AE1004" s="63"/>
      <c r="AF1004" s="63"/>
      <c r="AG1004" s="63"/>
      <c r="AH1004" s="63"/>
      <c r="AI1004" s="63"/>
      <c r="AJ1004" s="63"/>
      <c r="AK1004" s="63"/>
      <c r="AL1004" s="63"/>
      <c r="AM1004" s="63"/>
      <c r="AN1004" s="63"/>
      <c r="AO1004" s="63"/>
      <c r="AP1004" s="63"/>
      <c r="AQ1004" s="63"/>
      <c r="AR1004" s="63"/>
      <c r="AS1004" s="63"/>
      <c r="AT1004" s="63"/>
      <c r="AU1004" s="63"/>
      <c r="AV1004" s="63"/>
      <c r="AW1004" s="63"/>
      <c r="AX1004" s="63"/>
      <c r="AY1004" s="63"/>
      <c r="AZ1004" s="63"/>
      <c r="BA1004" s="63"/>
      <c r="BB1004" s="63"/>
      <c r="BC1004" s="63"/>
      <c r="BD1004" s="63"/>
      <c r="BE1004" s="63"/>
      <c r="BF1004" s="63"/>
      <c r="BG1004" s="63"/>
      <c r="BH1004" s="63"/>
      <c r="BI1004" s="63"/>
      <c r="BJ1004" s="63"/>
      <c r="BK1004" s="63"/>
      <c r="BL1004" s="63"/>
      <c r="BM1004" s="63"/>
      <c r="BN1004" s="63"/>
      <c r="BO1004" s="63"/>
      <c r="BP1004" s="63"/>
      <c r="BQ1004" s="63"/>
      <c r="BR1004" s="63"/>
      <c r="BS1004" s="63"/>
      <c r="BT1004" s="63"/>
      <c r="BU1004" s="63"/>
      <c r="BV1004" s="63"/>
      <c r="BW1004" s="63"/>
      <c r="BX1004" s="63"/>
      <c r="BY1004" s="63"/>
      <c r="BZ1004" s="63"/>
      <c r="CA1004" s="63"/>
      <c r="CB1004" s="63"/>
      <c r="CC1004" s="63"/>
      <c r="CD1004" s="63"/>
      <c r="CE1004" s="63"/>
      <c r="CF1004" s="63"/>
      <c r="CG1004" s="63"/>
      <c r="CH1004" s="63"/>
      <c r="CI1004" s="63"/>
      <c r="CJ1004" s="63"/>
      <c r="CK1004" s="63"/>
      <c r="CL1004" s="63"/>
      <c r="CM1004" s="63"/>
      <c r="CN1004" s="63"/>
      <c r="CO1004" s="63"/>
      <c r="CP1004" s="63"/>
      <c r="CR1004" s="227"/>
      <c r="CS1004" s="74"/>
    </row>
    <row r="1005" spans="1:97" s="72" customFormat="1" ht="75.75" customHeight="1">
      <c r="A1005" s="75"/>
      <c r="B1005" s="76"/>
      <c r="C1005" s="76"/>
      <c r="D1005" s="76"/>
      <c r="E1005" s="76"/>
      <c r="F1005" s="63"/>
      <c r="G1005" s="63"/>
      <c r="H1005" s="63"/>
      <c r="I1005" s="63"/>
      <c r="J1005" s="63"/>
      <c r="K1005" s="63"/>
      <c r="L1005" s="63"/>
      <c r="M1005" s="63"/>
      <c r="N1005" s="63"/>
      <c r="O1005" s="63"/>
      <c r="P1005" s="63"/>
      <c r="Q1005" s="63"/>
      <c r="R1005" s="63"/>
      <c r="S1005" s="63"/>
      <c r="T1005" s="63"/>
      <c r="U1005" s="63"/>
      <c r="V1005" s="63"/>
      <c r="W1005" s="63"/>
      <c r="X1005" s="63"/>
      <c r="Y1005" s="63"/>
      <c r="Z1005" s="63"/>
      <c r="AA1005" s="63"/>
      <c r="AB1005" s="63"/>
      <c r="AC1005" s="63"/>
      <c r="AD1005" s="63"/>
      <c r="AE1005" s="63"/>
      <c r="AF1005" s="63"/>
      <c r="AG1005" s="63"/>
      <c r="AH1005" s="63"/>
      <c r="AI1005" s="63"/>
      <c r="AJ1005" s="63"/>
      <c r="AK1005" s="63"/>
      <c r="AL1005" s="63"/>
      <c r="AM1005" s="63"/>
      <c r="AN1005" s="63"/>
      <c r="AO1005" s="63"/>
      <c r="AP1005" s="63"/>
      <c r="AQ1005" s="63"/>
      <c r="AR1005" s="63"/>
      <c r="AS1005" s="63"/>
      <c r="AT1005" s="63"/>
      <c r="AU1005" s="63"/>
      <c r="AV1005" s="63"/>
      <c r="AW1005" s="63"/>
      <c r="AX1005" s="63"/>
      <c r="AY1005" s="63"/>
      <c r="AZ1005" s="63"/>
      <c r="BA1005" s="63"/>
      <c r="BB1005" s="63"/>
      <c r="BC1005" s="63"/>
      <c r="BD1005" s="63"/>
      <c r="BE1005" s="63"/>
      <c r="BF1005" s="63"/>
      <c r="BG1005" s="63"/>
      <c r="BH1005" s="63"/>
      <c r="BI1005" s="63"/>
      <c r="BJ1005" s="63"/>
      <c r="BK1005" s="63"/>
      <c r="BL1005" s="63"/>
      <c r="BM1005" s="63"/>
      <c r="BN1005" s="63"/>
      <c r="BO1005" s="63"/>
      <c r="BP1005" s="63"/>
      <c r="BQ1005" s="63"/>
      <c r="BR1005" s="63"/>
      <c r="BS1005" s="63"/>
      <c r="BT1005" s="63"/>
      <c r="BU1005" s="63"/>
      <c r="BV1005" s="63"/>
      <c r="BW1005" s="63"/>
      <c r="BX1005" s="63"/>
      <c r="BY1005" s="63"/>
      <c r="BZ1005" s="63"/>
      <c r="CA1005" s="63"/>
      <c r="CB1005" s="63"/>
      <c r="CC1005" s="63"/>
      <c r="CD1005" s="63"/>
      <c r="CE1005" s="63"/>
      <c r="CF1005" s="63"/>
      <c r="CG1005" s="63"/>
      <c r="CH1005" s="63"/>
      <c r="CI1005" s="63"/>
      <c r="CJ1005" s="63"/>
      <c r="CK1005" s="63"/>
      <c r="CL1005" s="63"/>
      <c r="CM1005" s="63"/>
      <c r="CN1005" s="63"/>
      <c r="CO1005" s="63"/>
      <c r="CP1005" s="63"/>
      <c r="CR1005" s="227"/>
      <c r="CS1005" s="74"/>
    </row>
    <row r="1006" spans="1:97" s="72" customFormat="1" ht="75.75" customHeight="1">
      <c r="A1006" s="75"/>
      <c r="B1006" s="76"/>
      <c r="C1006" s="76"/>
      <c r="D1006" s="76"/>
      <c r="E1006" s="76"/>
      <c r="F1006" s="63"/>
      <c r="G1006" s="63"/>
      <c r="H1006" s="63"/>
      <c r="I1006" s="63"/>
      <c r="J1006" s="63"/>
      <c r="K1006" s="63"/>
      <c r="L1006" s="63"/>
      <c r="M1006" s="63"/>
      <c r="N1006" s="63"/>
      <c r="O1006" s="63"/>
      <c r="P1006" s="63"/>
      <c r="Q1006" s="63"/>
      <c r="R1006" s="63"/>
      <c r="S1006" s="63"/>
      <c r="T1006" s="63"/>
      <c r="U1006" s="63"/>
      <c r="V1006" s="63"/>
      <c r="W1006" s="63"/>
      <c r="X1006" s="63"/>
      <c r="Y1006" s="63"/>
      <c r="Z1006" s="63"/>
      <c r="AA1006" s="63"/>
      <c r="AB1006" s="63"/>
      <c r="AC1006" s="63"/>
      <c r="AD1006" s="63"/>
      <c r="AE1006" s="63"/>
      <c r="AF1006" s="63"/>
      <c r="AG1006" s="63"/>
      <c r="AH1006" s="63"/>
      <c r="AI1006" s="63"/>
      <c r="AJ1006" s="63"/>
      <c r="AK1006" s="63"/>
      <c r="AL1006" s="63"/>
      <c r="AM1006" s="63"/>
      <c r="AN1006" s="63"/>
      <c r="AO1006" s="63"/>
      <c r="AP1006" s="63"/>
      <c r="AQ1006" s="63"/>
      <c r="AR1006" s="63"/>
      <c r="AS1006" s="63"/>
      <c r="AT1006" s="63"/>
      <c r="AU1006" s="63"/>
      <c r="AV1006" s="63"/>
      <c r="AW1006" s="63"/>
      <c r="AX1006" s="63"/>
      <c r="AY1006" s="63"/>
      <c r="AZ1006" s="63"/>
      <c r="BA1006" s="63"/>
      <c r="BB1006" s="63"/>
      <c r="BC1006" s="63"/>
      <c r="BD1006" s="63"/>
      <c r="BE1006" s="63"/>
      <c r="BF1006" s="63"/>
      <c r="BG1006" s="63"/>
      <c r="BH1006" s="63"/>
      <c r="BI1006" s="63"/>
      <c r="BJ1006" s="63"/>
      <c r="BK1006" s="63"/>
      <c r="BL1006" s="63"/>
      <c r="BM1006" s="63"/>
      <c r="BN1006" s="63"/>
      <c r="BO1006" s="63"/>
      <c r="BP1006" s="63"/>
      <c r="BQ1006" s="63"/>
      <c r="BR1006" s="63"/>
      <c r="BS1006" s="63"/>
      <c r="BT1006" s="63"/>
      <c r="BU1006" s="63"/>
      <c r="BV1006" s="63"/>
      <c r="BW1006" s="63"/>
      <c r="BX1006" s="63"/>
      <c r="BY1006" s="63"/>
      <c r="BZ1006" s="63"/>
      <c r="CA1006" s="63"/>
      <c r="CB1006" s="63"/>
      <c r="CC1006" s="63"/>
      <c r="CD1006" s="63"/>
      <c r="CE1006" s="63"/>
      <c r="CF1006" s="63"/>
      <c r="CG1006" s="63"/>
      <c r="CH1006" s="63"/>
      <c r="CI1006" s="63"/>
      <c r="CJ1006" s="63"/>
      <c r="CK1006" s="63"/>
      <c r="CL1006" s="63"/>
      <c r="CM1006" s="63"/>
      <c r="CN1006" s="63"/>
      <c r="CO1006" s="63"/>
      <c r="CP1006" s="63"/>
      <c r="CR1006" s="227"/>
      <c r="CS1006" s="74"/>
    </row>
    <row r="1007" spans="1:97" s="72" customFormat="1" ht="75.75" customHeight="1">
      <c r="A1007" s="75"/>
      <c r="B1007" s="76"/>
      <c r="C1007" s="76"/>
      <c r="D1007" s="76"/>
      <c r="E1007" s="76"/>
      <c r="F1007" s="63"/>
      <c r="G1007" s="63"/>
      <c r="H1007" s="63"/>
      <c r="I1007" s="63"/>
      <c r="J1007" s="63"/>
      <c r="K1007" s="63"/>
      <c r="L1007" s="63"/>
      <c r="M1007" s="63"/>
      <c r="N1007" s="63"/>
      <c r="O1007" s="63"/>
      <c r="P1007" s="63"/>
      <c r="Q1007" s="63"/>
      <c r="R1007" s="63"/>
      <c r="S1007" s="63"/>
      <c r="T1007" s="63"/>
      <c r="U1007" s="63"/>
      <c r="V1007" s="63"/>
      <c r="W1007" s="63"/>
      <c r="X1007" s="63"/>
      <c r="Y1007" s="63"/>
      <c r="Z1007" s="63"/>
      <c r="AA1007" s="63"/>
      <c r="AB1007" s="63"/>
      <c r="AC1007" s="63"/>
      <c r="AD1007" s="63"/>
      <c r="AE1007" s="63"/>
      <c r="AF1007" s="63"/>
      <c r="AG1007" s="63"/>
      <c r="AH1007" s="63"/>
      <c r="AI1007" s="63"/>
      <c r="AJ1007" s="63"/>
      <c r="AK1007" s="63"/>
      <c r="AL1007" s="63"/>
      <c r="AM1007" s="63"/>
      <c r="AN1007" s="63"/>
      <c r="AO1007" s="63"/>
      <c r="AP1007" s="63"/>
      <c r="AQ1007" s="63"/>
      <c r="AR1007" s="63"/>
      <c r="AS1007" s="63"/>
      <c r="AT1007" s="63"/>
      <c r="AU1007" s="63"/>
      <c r="AV1007" s="63"/>
      <c r="AW1007" s="63"/>
      <c r="AX1007" s="63"/>
      <c r="AY1007" s="63"/>
      <c r="AZ1007" s="63"/>
      <c r="BA1007" s="63"/>
      <c r="BB1007" s="63"/>
      <c r="BC1007" s="63"/>
      <c r="BD1007" s="63"/>
      <c r="BE1007" s="63"/>
      <c r="BF1007" s="63"/>
      <c r="BG1007" s="63"/>
      <c r="BH1007" s="63"/>
      <c r="BI1007" s="63"/>
      <c r="BJ1007" s="63"/>
      <c r="BK1007" s="63"/>
      <c r="BL1007" s="63"/>
      <c r="BM1007" s="63"/>
      <c r="BN1007" s="63"/>
      <c r="BO1007" s="63"/>
      <c r="BP1007" s="63"/>
      <c r="BQ1007" s="63"/>
      <c r="BR1007" s="63"/>
      <c r="BS1007" s="63"/>
      <c r="BT1007" s="63"/>
      <c r="BU1007" s="63"/>
      <c r="BV1007" s="63"/>
      <c r="BW1007" s="63"/>
      <c r="BX1007" s="63"/>
      <c r="BY1007" s="63"/>
      <c r="BZ1007" s="63"/>
      <c r="CA1007" s="63"/>
      <c r="CB1007" s="63"/>
      <c r="CC1007" s="63"/>
      <c r="CD1007" s="63"/>
      <c r="CE1007" s="63"/>
      <c r="CF1007" s="63"/>
      <c r="CG1007" s="63"/>
      <c r="CH1007" s="63"/>
      <c r="CI1007" s="63"/>
      <c r="CJ1007" s="63"/>
      <c r="CK1007" s="63"/>
      <c r="CL1007" s="63"/>
      <c r="CM1007" s="63"/>
      <c r="CN1007" s="63"/>
      <c r="CO1007" s="63"/>
      <c r="CP1007" s="63"/>
      <c r="CR1007" s="227"/>
      <c r="CS1007" s="74"/>
    </row>
    <row r="1008" spans="1:97" s="72" customFormat="1" ht="75.75" customHeight="1">
      <c r="A1008" s="75"/>
      <c r="B1008" s="76"/>
      <c r="C1008" s="76"/>
      <c r="D1008" s="76"/>
      <c r="E1008" s="76"/>
      <c r="F1008" s="63"/>
      <c r="G1008" s="63"/>
      <c r="H1008" s="63"/>
      <c r="I1008" s="63"/>
      <c r="J1008" s="63"/>
      <c r="K1008" s="63"/>
      <c r="L1008" s="63"/>
      <c r="M1008" s="63"/>
      <c r="N1008" s="63"/>
      <c r="O1008" s="63"/>
      <c r="P1008" s="63"/>
      <c r="Q1008" s="63"/>
      <c r="R1008" s="63"/>
      <c r="S1008" s="63"/>
      <c r="T1008" s="63"/>
      <c r="U1008" s="63"/>
      <c r="V1008" s="63"/>
      <c r="W1008" s="63"/>
      <c r="X1008" s="63"/>
      <c r="Y1008" s="63"/>
      <c r="Z1008" s="63"/>
      <c r="AA1008" s="63"/>
      <c r="AB1008" s="63"/>
      <c r="AC1008" s="63"/>
      <c r="AD1008" s="63"/>
      <c r="AE1008" s="63"/>
      <c r="AF1008" s="63"/>
      <c r="AG1008" s="63"/>
      <c r="AH1008" s="63"/>
      <c r="AI1008" s="63"/>
      <c r="AJ1008" s="63"/>
      <c r="AK1008" s="63"/>
      <c r="AL1008" s="63"/>
      <c r="AM1008" s="63"/>
      <c r="AN1008" s="63"/>
      <c r="AO1008" s="63"/>
      <c r="AP1008" s="63"/>
      <c r="AQ1008" s="63"/>
      <c r="AR1008" s="63"/>
      <c r="AS1008" s="63"/>
      <c r="AT1008" s="63"/>
      <c r="AU1008" s="63"/>
      <c r="AV1008" s="63"/>
      <c r="AW1008" s="63"/>
      <c r="AX1008" s="63"/>
      <c r="AY1008" s="63"/>
      <c r="AZ1008" s="63"/>
      <c r="BA1008" s="63"/>
      <c r="BB1008" s="63"/>
      <c r="BC1008" s="63"/>
      <c r="BD1008" s="63"/>
      <c r="BE1008" s="63"/>
      <c r="BF1008" s="63"/>
      <c r="BG1008" s="63"/>
      <c r="BH1008" s="63"/>
      <c r="BI1008" s="63"/>
      <c r="BJ1008" s="63"/>
      <c r="BK1008" s="63"/>
      <c r="BL1008" s="63"/>
      <c r="BM1008" s="63"/>
      <c r="BN1008" s="63"/>
      <c r="BO1008" s="63"/>
      <c r="BP1008" s="63"/>
      <c r="BQ1008" s="63"/>
      <c r="BR1008" s="63"/>
      <c r="BS1008" s="63"/>
      <c r="BT1008" s="63"/>
      <c r="BU1008" s="63"/>
      <c r="BV1008" s="63"/>
      <c r="BW1008" s="63"/>
      <c r="BX1008" s="63"/>
      <c r="BY1008" s="63"/>
      <c r="BZ1008" s="63"/>
      <c r="CA1008" s="63"/>
      <c r="CB1008" s="63"/>
      <c r="CC1008" s="63"/>
      <c r="CD1008" s="63"/>
      <c r="CE1008" s="63"/>
      <c r="CF1008" s="63"/>
      <c r="CG1008" s="63"/>
      <c r="CH1008" s="63"/>
      <c r="CI1008" s="63"/>
      <c r="CJ1008" s="63"/>
      <c r="CK1008" s="63"/>
      <c r="CL1008" s="63"/>
      <c r="CM1008" s="63"/>
      <c r="CN1008" s="63"/>
      <c r="CO1008" s="63"/>
      <c r="CP1008" s="63"/>
      <c r="CR1008" s="227"/>
      <c r="CS1008" s="74"/>
    </row>
    <row r="1009" spans="1:97" s="72" customFormat="1" ht="75.75" customHeight="1">
      <c r="A1009" s="75"/>
      <c r="B1009" s="76"/>
      <c r="C1009" s="76"/>
      <c r="D1009" s="76"/>
      <c r="E1009" s="76"/>
      <c r="F1009" s="63"/>
      <c r="G1009" s="63"/>
      <c r="H1009" s="63"/>
      <c r="I1009" s="63"/>
      <c r="J1009" s="63"/>
      <c r="K1009" s="63"/>
      <c r="L1009" s="63"/>
      <c r="M1009" s="63"/>
      <c r="N1009" s="63"/>
      <c r="O1009" s="63"/>
      <c r="P1009" s="63"/>
      <c r="Q1009" s="63"/>
      <c r="R1009" s="63"/>
      <c r="S1009" s="63"/>
      <c r="T1009" s="63"/>
      <c r="U1009" s="63"/>
      <c r="V1009" s="63"/>
      <c r="W1009" s="63"/>
      <c r="X1009" s="63"/>
      <c r="Y1009" s="63"/>
      <c r="Z1009" s="63"/>
      <c r="AA1009" s="63"/>
      <c r="AB1009" s="63"/>
      <c r="AC1009" s="63"/>
      <c r="AD1009" s="63"/>
      <c r="AE1009" s="63"/>
      <c r="AF1009" s="63"/>
      <c r="AG1009" s="63"/>
      <c r="AH1009" s="63"/>
      <c r="AI1009" s="63"/>
      <c r="AJ1009" s="63"/>
      <c r="AK1009" s="63"/>
      <c r="AL1009" s="63"/>
      <c r="AM1009" s="63"/>
      <c r="AN1009" s="63"/>
      <c r="AO1009" s="63"/>
      <c r="AP1009" s="63"/>
      <c r="AQ1009" s="63"/>
      <c r="AR1009" s="63"/>
      <c r="AS1009" s="63"/>
      <c r="AT1009" s="63"/>
      <c r="AU1009" s="63"/>
      <c r="AV1009" s="63"/>
      <c r="AW1009" s="63"/>
      <c r="AX1009" s="63"/>
      <c r="AY1009" s="63"/>
      <c r="AZ1009" s="63"/>
      <c r="BA1009" s="63"/>
      <c r="BB1009" s="63"/>
      <c r="BC1009" s="63"/>
      <c r="BD1009" s="63"/>
      <c r="BE1009" s="63"/>
      <c r="BF1009" s="63"/>
      <c r="BG1009" s="63"/>
      <c r="BH1009" s="63"/>
      <c r="BI1009" s="63"/>
      <c r="BJ1009" s="63"/>
      <c r="BK1009" s="63"/>
      <c r="BL1009" s="63"/>
      <c r="BM1009" s="63"/>
      <c r="BN1009" s="63"/>
      <c r="BO1009" s="63"/>
      <c r="BP1009" s="63"/>
      <c r="BQ1009" s="63"/>
      <c r="BR1009" s="63"/>
      <c r="BS1009" s="63"/>
      <c r="BT1009" s="63"/>
      <c r="BU1009" s="63"/>
      <c r="BV1009" s="63"/>
      <c r="BW1009" s="63"/>
      <c r="BX1009" s="63"/>
      <c r="BY1009" s="63"/>
      <c r="BZ1009" s="63"/>
      <c r="CA1009" s="63"/>
      <c r="CB1009" s="63"/>
      <c r="CC1009" s="63"/>
      <c r="CD1009" s="63"/>
      <c r="CE1009" s="63"/>
      <c r="CF1009" s="63"/>
      <c r="CG1009" s="63"/>
      <c r="CH1009" s="63"/>
      <c r="CI1009" s="63"/>
      <c r="CJ1009" s="63"/>
      <c r="CK1009" s="63"/>
      <c r="CL1009" s="63"/>
      <c r="CM1009" s="63"/>
      <c r="CN1009" s="63"/>
      <c r="CO1009" s="63"/>
      <c r="CP1009" s="63"/>
      <c r="CR1009" s="227"/>
      <c r="CS1009" s="74"/>
    </row>
    <row r="1010" spans="1:97" s="72" customFormat="1" ht="75.75" customHeight="1">
      <c r="A1010" s="75"/>
      <c r="B1010" s="76"/>
      <c r="C1010" s="76"/>
      <c r="D1010" s="76"/>
      <c r="E1010" s="76"/>
      <c r="F1010" s="63"/>
      <c r="G1010" s="63"/>
      <c r="H1010" s="63"/>
      <c r="I1010" s="63"/>
      <c r="J1010" s="63"/>
      <c r="K1010" s="63"/>
      <c r="L1010" s="63"/>
      <c r="M1010" s="63"/>
      <c r="N1010" s="63"/>
      <c r="O1010" s="63"/>
      <c r="P1010" s="63"/>
      <c r="Q1010" s="63"/>
      <c r="R1010" s="63"/>
      <c r="S1010" s="63"/>
      <c r="T1010" s="63"/>
      <c r="U1010" s="63"/>
      <c r="V1010" s="63"/>
      <c r="W1010" s="63"/>
      <c r="X1010" s="63"/>
      <c r="Y1010" s="63"/>
      <c r="Z1010" s="63"/>
      <c r="AA1010" s="63"/>
      <c r="AB1010" s="63"/>
      <c r="AC1010" s="63"/>
      <c r="AD1010" s="63"/>
      <c r="AE1010" s="63"/>
      <c r="AF1010" s="63"/>
      <c r="AG1010" s="63"/>
      <c r="AH1010" s="63"/>
      <c r="AI1010" s="63"/>
      <c r="AJ1010" s="63"/>
      <c r="AK1010" s="63"/>
      <c r="AL1010" s="63"/>
      <c r="AM1010" s="63"/>
      <c r="AN1010" s="63"/>
      <c r="AO1010" s="63"/>
      <c r="AP1010" s="63"/>
      <c r="AQ1010" s="63"/>
      <c r="AR1010" s="63"/>
      <c r="AS1010" s="63"/>
      <c r="AT1010" s="63"/>
      <c r="AU1010" s="63"/>
      <c r="AV1010" s="63"/>
      <c r="AW1010" s="63"/>
      <c r="AX1010" s="63"/>
      <c r="AY1010" s="63"/>
      <c r="AZ1010" s="63"/>
      <c r="BA1010" s="63"/>
      <c r="BB1010" s="63"/>
      <c r="BC1010" s="63"/>
      <c r="BD1010" s="63"/>
      <c r="BE1010" s="63"/>
      <c r="BF1010" s="63"/>
      <c r="BG1010" s="63"/>
      <c r="BH1010" s="63"/>
      <c r="BI1010" s="63"/>
      <c r="BJ1010" s="63"/>
      <c r="BK1010" s="63"/>
      <c r="BL1010" s="63"/>
      <c r="BM1010" s="63"/>
      <c r="BN1010" s="63"/>
      <c r="BO1010" s="63"/>
      <c r="BP1010" s="63"/>
      <c r="BQ1010" s="63"/>
      <c r="BR1010" s="63"/>
      <c r="BS1010" s="63"/>
      <c r="BT1010" s="63"/>
      <c r="BU1010" s="63"/>
      <c r="BV1010" s="63"/>
      <c r="BW1010" s="63"/>
      <c r="BX1010" s="63"/>
      <c r="BY1010" s="63"/>
      <c r="BZ1010" s="63"/>
      <c r="CA1010" s="63"/>
      <c r="CB1010" s="63"/>
      <c r="CC1010" s="63"/>
      <c r="CD1010" s="63"/>
      <c r="CE1010" s="63"/>
      <c r="CF1010" s="63"/>
      <c r="CG1010" s="63"/>
      <c r="CH1010" s="63"/>
      <c r="CI1010" s="63"/>
      <c r="CJ1010" s="63"/>
      <c r="CK1010" s="63"/>
      <c r="CL1010" s="63"/>
      <c r="CM1010" s="63"/>
      <c r="CN1010" s="63"/>
      <c r="CO1010" s="63"/>
      <c r="CP1010" s="63"/>
      <c r="CR1010" s="227"/>
      <c r="CS1010" s="74"/>
    </row>
    <row r="1011" spans="1:97" s="72" customFormat="1" ht="75.75" customHeight="1">
      <c r="A1011" s="75"/>
      <c r="B1011" s="76"/>
      <c r="C1011" s="76"/>
      <c r="D1011" s="76"/>
      <c r="E1011" s="76"/>
      <c r="F1011" s="63"/>
      <c r="G1011" s="63"/>
      <c r="H1011" s="63"/>
      <c r="I1011" s="63"/>
      <c r="J1011" s="63"/>
      <c r="K1011" s="63"/>
      <c r="L1011" s="63"/>
      <c r="M1011" s="63"/>
      <c r="N1011" s="63"/>
      <c r="O1011" s="63"/>
      <c r="P1011" s="63"/>
      <c r="Q1011" s="63"/>
      <c r="R1011" s="63"/>
      <c r="S1011" s="63"/>
      <c r="T1011" s="63"/>
      <c r="U1011" s="63"/>
      <c r="V1011" s="63"/>
      <c r="W1011" s="63"/>
      <c r="X1011" s="63"/>
      <c r="Y1011" s="63"/>
      <c r="Z1011" s="63"/>
      <c r="AA1011" s="63"/>
      <c r="AB1011" s="63"/>
      <c r="AC1011" s="63"/>
      <c r="AD1011" s="63"/>
      <c r="AE1011" s="63"/>
      <c r="AF1011" s="63"/>
      <c r="AG1011" s="63"/>
      <c r="AH1011" s="63"/>
      <c r="AI1011" s="63"/>
      <c r="AJ1011" s="63"/>
      <c r="AK1011" s="63"/>
      <c r="AL1011" s="63"/>
      <c r="AM1011" s="63"/>
      <c r="AN1011" s="63"/>
      <c r="AO1011" s="63"/>
      <c r="AP1011" s="63"/>
      <c r="AQ1011" s="63"/>
      <c r="AR1011" s="63"/>
      <c r="AS1011" s="63"/>
      <c r="AT1011" s="63"/>
      <c r="AU1011" s="63"/>
      <c r="AV1011" s="63"/>
      <c r="AW1011" s="63"/>
      <c r="AX1011" s="63"/>
      <c r="AY1011" s="63"/>
      <c r="AZ1011" s="63"/>
      <c r="BA1011" s="63"/>
      <c r="BB1011" s="63"/>
      <c r="BC1011" s="63"/>
      <c r="BD1011" s="63"/>
      <c r="BE1011" s="63"/>
      <c r="BF1011" s="63"/>
      <c r="BG1011" s="63"/>
      <c r="BH1011" s="63"/>
      <c r="BI1011" s="63"/>
      <c r="BJ1011" s="63"/>
      <c r="BK1011" s="63"/>
      <c r="BL1011" s="63"/>
      <c r="BM1011" s="63"/>
      <c r="BN1011" s="63"/>
      <c r="BO1011" s="63"/>
      <c r="BP1011" s="63"/>
      <c r="BQ1011" s="63"/>
      <c r="BR1011" s="63"/>
      <c r="BS1011" s="63"/>
      <c r="BT1011" s="63"/>
      <c r="BU1011" s="63"/>
      <c r="BV1011" s="63"/>
      <c r="BW1011" s="63"/>
      <c r="BX1011" s="63"/>
      <c r="BY1011" s="63"/>
      <c r="BZ1011" s="63"/>
      <c r="CA1011" s="63"/>
      <c r="CB1011" s="63"/>
      <c r="CC1011" s="63"/>
      <c r="CD1011" s="63"/>
      <c r="CE1011" s="63"/>
      <c r="CF1011" s="63"/>
      <c r="CG1011" s="63"/>
      <c r="CH1011" s="63"/>
      <c r="CI1011" s="63"/>
      <c r="CJ1011" s="63"/>
      <c r="CK1011" s="63"/>
      <c r="CL1011" s="63"/>
      <c r="CM1011" s="63"/>
      <c r="CN1011" s="63"/>
      <c r="CO1011" s="63"/>
      <c r="CP1011" s="63"/>
      <c r="CR1011" s="227"/>
      <c r="CS1011" s="74"/>
    </row>
    <row r="1012" spans="1:97" s="72" customFormat="1" ht="75.75" customHeight="1">
      <c r="A1012" s="75"/>
      <c r="B1012" s="76"/>
      <c r="C1012" s="76"/>
      <c r="D1012" s="76"/>
      <c r="E1012" s="76"/>
      <c r="F1012" s="63"/>
      <c r="G1012" s="63"/>
      <c r="H1012" s="63"/>
      <c r="I1012" s="63"/>
      <c r="J1012" s="63"/>
      <c r="K1012" s="63"/>
      <c r="L1012" s="63"/>
      <c r="M1012" s="63"/>
      <c r="N1012" s="63"/>
      <c r="O1012" s="63"/>
      <c r="P1012" s="63"/>
      <c r="Q1012" s="63"/>
      <c r="R1012" s="63"/>
      <c r="S1012" s="63"/>
      <c r="T1012" s="63"/>
      <c r="U1012" s="63"/>
      <c r="V1012" s="63"/>
      <c r="W1012" s="63"/>
      <c r="X1012" s="63"/>
      <c r="Y1012" s="63"/>
      <c r="Z1012" s="63"/>
      <c r="AA1012" s="63"/>
      <c r="AB1012" s="63"/>
      <c r="AC1012" s="63"/>
      <c r="AD1012" s="63"/>
      <c r="AE1012" s="63"/>
      <c r="AF1012" s="63"/>
      <c r="AG1012" s="63"/>
      <c r="AH1012" s="63"/>
      <c r="AI1012" s="63"/>
      <c r="AJ1012" s="63"/>
      <c r="AK1012" s="63"/>
      <c r="AL1012" s="63"/>
      <c r="AM1012" s="63"/>
      <c r="AN1012" s="63"/>
      <c r="AO1012" s="63"/>
      <c r="AP1012" s="63"/>
      <c r="AQ1012" s="63"/>
      <c r="AR1012" s="63"/>
      <c r="AS1012" s="63"/>
      <c r="AT1012" s="63"/>
      <c r="AU1012" s="63"/>
      <c r="AV1012" s="63"/>
      <c r="AW1012" s="63"/>
      <c r="AX1012" s="63"/>
      <c r="AY1012" s="63"/>
      <c r="AZ1012" s="63"/>
      <c r="BA1012" s="63"/>
      <c r="BB1012" s="63"/>
      <c r="BC1012" s="63"/>
      <c r="BD1012" s="63"/>
      <c r="BE1012" s="63"/>
      <c r="BF1012" s="63"/>
      <c r="BG1012" s="63"/>
      <c r="BH1012" s="63"/>
      <c r="BI1012" s="63"/>
      <c r="BJ1012" s="63"/>
      <c r="BK1012" s="63"/>
      <c r="BL1012" s="63"/>
      <c r="BM1012" s="63"/>
      <c r="BN1012" s="63"/>
      <c r="BO1012" s="63"/>
      <c r="BP1012" s="63"/>
      <c r="BQ1012" s="63"/>
      <c r="BR1012" s="63"/>
      <c r="BS1012" s="63"/>
      <c r="BT1012" s="63"/>
      <c r="BU1012" s="63"/>
      <c r="BV1012" s="63"/>
      <c r="BW1012" s="63"/>
      <c r="BX1012" s="63"/>
      <c r="BY1012" s="63"/>
      <c r="BZ1012" s="63"/>
      <c r="CA1012" s="63"/>
      <c r="CB1012" s="63"/>
      <c r="CC1012" s="63"/>
      <c r="CD1012" s="63"/>
      <c r="CE1012" s="63"/>
      <c r="CF1012" s="63"/>
      <c r="CG1012" s="63"/>
      <c r="CH1012" s="63"/>
      <c r="CI1012" s="63"/>
      <c r="CJ1012" s="63"/>
      <c r="CK1012" s="63"/>
      <c r="CL1012" s="63"/>
      <c r="CM1012" s="63"/>
      <c r="CN1012" s="63"/>
      <c r="CO1012" s="63"/>
      <c r="CP1012" s="63"/>
      <c r="CR1012" s="227"/>
      <c r="CS1012" s="74"/>
    </row>
    <row r="1013" spans="1:97" s="72" customFormat="1" ht="75.75" customHeight="1">
      <c r="A1013" s="75"/>
      <c r="B1013" s="76"/>
      <c r="C1013" s="76"/>
      <c r="D1013" s="76"/>
      <c r="E1013" s="76"/>
      <c r="F1013" s="63"/>
      <c r="G1013" s="63"/>
      <c r="H1013" s="63"/>
      <c r="I1013" s="63"/>
      <c r="J1013" s="63"/>
      <c r="K1013" s="63"/>
      <c r="L1013" s="63"/>
      <c r="M1013" s="63"/>
      <c r="N1013" s="63"/>
      <c r="O1013" s="63"/>
      <c r="P1013" s="63"/>
      <c r="Q1013" s="63"/>
      <c r="R1013" s="63"/>
      <c r="S1013" s="63"/>
      <c r="T1013" s="63"/>
      <c r="U1013" s="63"/>
      <c r="V1013" s="63"/>
      <c r="W1013" s="63"/>
      <c r="X1013" s="63"/>
      <c r="Y1013" s="63"/>
      <c r="Z1013" s="63"/>
      <c r="AA1013" s="63"/>
      <c r="AB1013" s="63"/>
      <c r="AC1013" s="63"/>
      <c r="AD1013" s="63"/>
      <c r="AE1013" s="63"/>
      <c r="AF1013" s="63"/>
      <c r="AG1013" s="63"/>
      <c r="AH1013" s="63"/>
      <c r="AI1013" s="63"/>
      <c r="AJ1013" s="63"/>
      <c r="AK1013" s="63"/>
      <c r="AL1013" s="63"/>
      <c r="AM1013" s="63"/>
      <c r="AN1013" s="63"/>
      <c r="AO1013" s="63"/>
      <c r="AP1013" s="63"/>
      <c r="AQ1013" s="63"/>
      <c r="AR1013" s="63"/>
      <c r="AS1013" s="63"/>
      <c r="AT1013" s="63"/>
      <c r="AU1013" s="63"/>
      <c r="AV1013" s="63"/>
      <c r="AW1013" s="63"/>
      <c r="AX1013" s="63"/>
      <c r="AY1013" s="63"/>
      <c r="AZ1013" s="63"/>
      <c r="BA1013" s="63"/>
      <c r="BB1013" s="63"/>
      <c r="BC1013" s="63"/>
      <c r="BD1013" s="63"/>
      <c r="BE1013" s="63"/>
      <c r="BF1013" s="63"/>
      <c r="BG1013" s="63"/>
      <c r="BH1013" s="63"/>
      <c r="BI1013" s="63"/>
      <c r="BJ1013" s="63"/>
      <c r="BK1013" s="63"/>
      <c r="BL1013" s="63"/>
      <c r="BM1013" s="63"/>
      <c r="BN1013" s="63"/>
      <c r="BO1013" s="63"/>
      <c r="BP1013" s="63"/>
      <c r="BQ1013" s="63"/>
      <c r="BR1013" s="63"/>
      <c r="BS1013" s="63"/>
      <c r="BT1013" s="63"/>
      <c r="BU1013" s="63"/>
      <c r="BV1013" s="63"/>
      <c r="BW1013" s="63"/>
      <c r="BX1013" s="63"/>
      <c r="BY1013" s="63"/>
      <c r="BZ1013" s="63"/>
      <c r="CA1013" s="63"/>
      <c r="CB1013" s="63"/>
      <c r="CC1013" s="63"/>
      <c r="CD1013" s="63"/>
      <c r="CE1013" s="63"/>
      <c r="CF1013" s="63"/>
      <c r="CG1013" s="63"/>
      <c r="CH1013" s="63"/>
      <c r="CI1013" s="63"/>
      <c r="CJ1013" s="63"/>
      <c r="CK1013" s="63"/>
      <c r="CL1013" s="63"/>
      <c r="CM1013" s="63"/>
      <c r="CN1013" s="63"/>
      <c r="CO1013" s="63"/>
      <c r="CP1013" s="63"/>
      <c r="CR1013" s="227"/>
      <c r="CS1013" s="74"/>
    </row>
    <row r="1014" spans="1:97" s="72" customFormat="1" ht="75.75" customHeight="1">
      <c r="A1014" s="75"/>
      <c r="B1014" s="76"/>
      <c r="C1014" s="76"/>
      <c r="D1014" s="76"/>
      <c r="E1014" s="76"/>
      <c r="F1014" s="63"/>
      <c r="G1014" s="63"/>
      <c r="H1014" s="63"/>
      <c r="I1014" s="63"/>
      <c r="J1014" s="63"/>
      <c r="K1014" s="63"/>
      <c r="L1014" s="63"/>
      <c r="M1014" s="63"/>
      <c r="N1014" s="63"/>
      <c r="O1014" s="63"/>
      <c r="P1014" s="63"/>
      <c r="Q1014" s="63"/>
      <c r="R1014" s="63"/>
      <c r="S1014" s="63"/>
      <c r="T1014" s="63"/>
      <c r="U1014" s="63"/>
      <c r="V1014" s="63"/>
      <c r="W1014" s="63"/>
      <c r="X1014" s="63"/>
      <c r="Y1014" s="63"/>
      <c r="Z1014" s="63"/>
      <c r="AA1014" s="63"/>
      <c r="AB1014" s="63"/>
      <c r="AC1014" s="63"/>
      <c r="AD1014" s="63"/>
      <c r="AE1014" s="63"/>
      <c r="AF1014" s="63"/>
      <c r="AG1014" s="63"/>
      <c r="AH1014" s="63"/>
      <c r="AI1014" s="63"/>
      <c r="AJ1014" s="63"/>
      <c r="AK1014" s="63"/>
      <c r="AL1014" s="63"/>
      <c r="AM1014" s="63"/>
      <c r="AN1014" s="63"/>
      <c r="AO1014" s="63"/>
      <c r="AP1014" s="63"/>
      <c r="AQ1014" s="63"/>
      <c r="AR1014" s="63"/>
      <c r="AS1014" s="63"/>
      <c r="AT1014" s="63"/>
      <c r="AU1014" s="63"/>
      <c r="AV1014" s="63"/>
      <c r="AW1014" s="63"/>
      <c r="AX1014" s="63"/>
      <c r="AY1014" s="63"/>
      <c r="AZ1014" s="63"/>
      <c r="BA1014" s="63"/>
      <c r="BB1014" s="63"/>
      <c r="BC1014" s="63"/>
      <c r="BD1014" s="63"/>
      <c r="BE1014" s="63"/>
      <c r="BF1014" s="63"/>
      <c r="BG1014" s="63"/>
      <c r="BH1014" s="63"/>
      <c r="BI1014" s="63"/>
      <c r="BJ1014" s="63"/>
      <c r="BK1014" s="63"/>
      <c r="BL1014" s="63"/>
      <c r="BM1014" s="63"/>
      <c r="BN1014" s="63"/>
      <c r="BO1014" s="63"/>
      <c r="BP1014" s="63"/>
      <c r="BQ1014" s="63"/>
      <c r="BR1014" s="63"/>
      <c r="BS1014" s="63"/>
      <c r="BT1014" s="63"/>
      <c r="BU1014" s="63"/>
      <c r="BV1014" s="63"/>
      <c r="BW1014" s="63"/>
      <c r="BX1014" s="63"/>
      <c r="BY1014" s="63"/>
      <c r="BZ1014" s="63"/>
      <c r="CA1014" s="63"/>
      <c r="CB1014" s="63"/>
      <c r="CC1014" s="63"/>
      <c r="CD1014" s="63"/>
      <c r="CE1014" s="63"/>
      <c r="CF1014" s="63"/>
      <c r="CG1014" s="63"/>
      <c r="CH1014" s="63"/>
      <c r="CI1014" s="63"/>
      <c r="CJ1014" s="63"/>
      <c r="CK1014" s="63"/>
      <c r="CL1014" s="63"/>
      <c r="CM1014" s="63"/>
      <c r="CN1014" s="63"/>
      <c r="CO1014" s="63"/>
      <c r="CP1014" s="63"/>
      <c r="CR1014" s="227"/>
      <c r="CS1014" s="74"/>
    </row>
    <row r="1015" spans="1:97" s="72" customFormat="1" ht="75.75" customHeight="1">
      <c r="A1015" s="75"/>
      <c r="B1015" s="76"/>
      <c r="C1015" s="76"/>
      <c r="D1015" s="76"/>
      <c r="E1015" s="76"/>
      <c r="F1015" s="63"/>
      <c r="G1015" s="63"/>
      <c r="H1015" s="63"/>
      <c r="I1015" s="63"/>
      <c r="J1015" s="63"/>
      <c r="K1015" s="63"/>
      <c r="L1015" s="63"/>
      <c r="M1015" s="63"/>
      <c r="N1015" s="63"/>
      <c r="O1015" s="63"/>
      <c r="P1015" s="63"/>
      <c r="Q1015" s="63"/>
      <c r="R1015" s="63"/>
      <c r="S1015" s="63"/>
      <c r="T1015" s="63"/>
      <c r="U1015" s="63"/>
      <c r="V1015" s="63"/>
      <c r="W1015" s="63"/>
      <c r="X1015" s="63"/>
      <c r="Y1015" s="63"/>
      <c r="Z1015" s="63"/>
      <c r="AA1015" s="63"/>
      <c r="AB1015" s="63"/>
      <c r="AC1015" s="63"/>
      <c r="AD1015" s="63"/>
      <c r="AE1015" s="63"/>
      <c r="AF1015" s="63"/>
      <c r="AG1015" s="63"/>
      <c r="AH1015" s="63"/>
      <c r="AI1015" s="63"/>
      <c r="AJ1015" s="63"/>
      <c r="AK1015" s="63"/>
      <c r="AL1015" s="63"/>
      <c r="AM1015" s="63"/>
      <c r="AN1015" s="63"/>
      <c r="AO1015" s="63"/>
      <c r="AP1015" s="63"/>
      <c r="AQ1015" s="63"/>
      <c r="AR1015" s="63"/>
      <c r="AS1015" s="63"/>
      <c r="AT1015" s="63"/>
      <c r="AU1015" s="63"/>
      <c r="AV1015" s="63"/>
      <c r="AW1015" s="63"/>
      <c r="AX1015" s="63"/>
      <c r="AY1015" s="63"/>
      <c r="AZ1015" s="63"/>
      <c r="BA1015" s="63"/>
      <c r="BB1015" s="63"/>
      <c r="BC1015" s="63"/>
      <c r="BD1015" s="63"/>
      <c r="BE1015" s="63"/>
      <c r="BF1015" s="63"/>
      <c r="BG1015" s="63"/>
      <c r="BH1015" s="63"/>
      <c r="BI1015" s="63"/>
      <c r="BJ1015" s="63"/>
      <c r="BK1015" s="63"/>
      <c r="BL1015" s="63"/>
      <c r="BM1015" s="63"/>
      <c r="BN1015" s="63"/>
      <c r="BO1015" s="63"/>
      <c r="BP1015" s="63"/>
      <c r="BQ1015" s="63"/>
      <c r="BR1015" s="63"/>
      <c r="BS1015" s="63"/>
      <c r="BT1015" s="63"/>
      <c r="BU1015" s="63"/>
      <c r="BV1015" s="63"/>
      <c r="BW1015" s="63"/>
      <c r="BX1015" s="63"/>
      <c r="BY1015" s="63"/>
      <c r="BZ1015" s="63"/>
      <c r="CA1015" s="63"/>
      <c r="CB1015" s="63"/>
      <c r="CC1015" s="63"/>
      <c r="CD1015" s="63"/>
      <c r="CE1015" s="63"/>
      <c r="CF1015" s="63"/>
      <c r="CG1015" s="63"/>
      <c r="CH1015" s="63"/>
      <c r="CI1015" s="63"/>
      <c r="CJ1015" s="63"/>
      <c r="CK1015" s="63"/>
      <c r="CL1015" s="63"/>
      <c r="CM1015" s="63"/>
      <c r="CN1015" s="63"/>
      <c r="CO1015" s="63"/>
      <c r="CP1015" s="63"/>
      <c r="CR1015" s="227"/>
      <c r="CS1015" s="74"/>
    </row>
    <row r="1016" spans="1:97" s="72" customFormat="1" ht="75.75" customHeight="1">
      <c r="A1016" s="75"/>
      <c r="B1016" s="76"/>
      <c r="C1016" s="76"/>
      <c r="D1016" s="76"/>
      <c r="E1016" s="76"/>
      <c r="F1016" s="63"/>
      <c r="G1016" s="63"/>
      <c r="H1016" s="63"/>
      <c r="I1016" s="63"/>
      <c r="J1016" s="63"/>
      <c r="K1016" s="63"/>
      <c r="L1016" s="63"/>
      <c r="M1016" s="63"/>
      <c r="N1016" s="63"/>
      <c r="O1016" s="63"/>
      <c r="P1016" s="63"/>
      <c r="Q1016" s="63"/>
      <c r="R1016" s="63"/>
      <c r="S1016" s="63"/>
      <c r="T1016" s="63"/>
      <c r="U1016" s="63"/>
      <c r="V1016" s="63"/>
      <c r="W1016" s="63"/>
      <c r="X1016" s="63"/>
      <c r="Y1016" s="63"/>
      <c r="Z1016" s="63"/>
      <c r="AA1016" s="63"/>
      <c r="AB1016" s="63"/>
      <c r="AC1016" s="63"/>
      <c r="AD1016" s="63"/>
      <c r="AE1016" s="63"/>
      <c r="AF1016" s="63"/>
      <c r="AG1016" s="63"/>
      <c r="AH1016" s="63"/>
      <c r="AI1016" s="63"/>
      <c r="AJ1016" s="63"/>
      <c r="AK1016" s="63"/>
      <c r="AL1016" s="63"/>
      <c r="AM1016" s="63"/>
      <c r="AN1016" s="63"/>
      <c r="AO1016" s="63"/>
      <c r="AP1016" s="63"/>
      <c r="AQ1016" s="63"/>
      <c r="AR1016" s="63"/>
      <c r="AS1016" s="63"/>
      <c r="AT1016" s="63"/>
      <c r="AU1016" s="63"/>
      <c r="AV1016" s="63"/>
      <c r="AW1016" s="63"/>
      <c r="AX1016" s="63"/>
      <c r="AY1016" s="63"/>
      <c r="AZ1016" s="63"/>
      <c r="BA1016" s="63"/>
      <c r="BB1016" s="63"/>
      <c r="BC1016" s="63"/>
      <c r="BD1016" s="63"/>
      <c r="BE1016" s="63"/>
      <c r="BF1016" s="63"/>
      <c r="BG1016" s="63"/>
      <c r="BH1016" s="63"/>
      <c r="BI1016" s="63"/>
      <c r="BJ1016" s="63"/>
      <c r="BK1016" s="63"/>
      <c r="BL1016" s="63"/>
      <c r="BM1016" s="63"/>
      <c r="BN1016" s="63"/>
      <c r="BO1016" s="63"/>
      <c r="BP1016" s="63"/>
      <c r="BQ1016" s="63"/>
      <c r="BR1016" s="63"/>
      <c r="BS1016" s="63"/>
      <c r="BT1016" s="63"/>
      <c r="BU1016" s="63"/>
      <c r="BV1016" s="63"/>
      <c r="BW1016" s="63"/>
      <c r="BX1016" s="63"/>
      <c r="BY1016" s="63"/>
      <c r="BZ1016" s="63"/>
      <c r="CA1016" s="63"/>
      <c r="CB1016" s="63"/>
      <c r="CC1016" s="63"/>
      <c r="CD1016" s="63"/>
      <c r="CE1016" s="63"/>
      <c r="CF1016" s="63"/>
      <c r="CG1016" s="63"/>
      <c r="CH1016" s="63"/>
      <c r="CI1016" s="63"/>
      <c r="CJ1016" s="63"/>
      <c r="CK1016" s="63"/>
      <c r="CL1016" s="63"/>
      <c r="CM1016" s="63"/>
      <c r="CN1016" s="63"/>
      <c r="CO1016" s="63"/>
      <c r="CP1016" s="63"/>
      <c r="CR1016" s="227"/>
      <c r="CS1016" s="74"/>
    </row>
    <row r="1017" spans="1:97" s="72" customFormat="1" ht="75.75" customHeight="1">
      <c r="A1017" s="75"/>
      <c r="B1017" s="76"/>
      <c r="C1017" s="76"/>
      <c r="D1017" s="76"/>
      <c r="E1017" s="76"/>
      <c r="F1017" s="63"/>
      <c r="G1017" s="63"/>
      <c r="H1017" s="63"/>
      <c r="I1017" s="63"/>
      <c r="J1017" s="63"/>
      <c r="K1017" s="63"/>
      <c r="L1017" s="63"/>
      <c r="M1017" s="63"/>
      <c r="N1017" s="63"/>
      <c r="O1017" s="63"/>
      <c r="P1017" s="63"/>
      <c r="Q1017" s="63"/>
      <c r="R1017" s="63"/>
      <c r="S1017" s="63"/>
      <c r="T1017" s="63"/>
      <c r="U1017" s="63"/>
      <c r="V1017" s="63"/>
      <c r="W1017" s="63"/>
      <c r="X1017" s="63"/>
      <c r="Y1017" s="63"/>
      <c r="Z1017" s="63"/>
      <c r="AA1017" s="63"/>
      <c r="AB1017" s="63"/>
      <c r="AC1017" s="63"/>
      <c r="AD1017" s="63"/>
      <c r="AE1017" s="63"/>
      <c r="AF1017" s="63"/>
      <c r="AG1017" s="63"/>
      <c r="AH1017" s="63"/>
      <c r="AI1017" s="63"/>
      <c r="AJ1017" s="63"/>
      <c r="AK1017" s="63"/>
      <c r="AL1017" s="63"/>
      <c r="AM1017" s="63"/>
      <c r="AN1017" s="63"/>
      <c r="AO1017" s="63"/>
      <c r="AP1017" s="63"/>
      <c r="AQ1017" s="63"/>
      <c r="AR1017" s="63"/>
      <c r="AS1017" s="63"/>
      <c r="AT1017" s="63"/>
      <c r="AU1017" s="63"/>
      <c r="AV1017" s="63"/>
      <c r="AW1017" s="63"/>
      <c r="AX1017" s="63"/>
      <c r="AY1017" s="63"/>
      <c r="AZ1017" s="63"/>
      <c r="BA1017" s="63"/>
      <c r="BB1017" s="63"/>
      <c r="BC1017" s="63"/>
      <c r="BD1017" s="63"/>
      <c r="BE1017" s="63"/>
      <c r="BF1017" s="63"/>
      <c r="BG1017" s="63"/>
      <c r="BH1017" s="63"/>
      <c r="BI1017" s="63"/>
      <c r="BJ1017" s="63"/>
      <c r="BK1017" s="63"/>
      <c r="BL1017" s="63"/>
      <c r="BM1017" s="63"/>
      <c r="BN1017" s="63"/>
      <c r="BO1017" s="63"/>
      <c r="BP1017" s="63"/>
      <c r="BQ1017" s="63"/>
      <c r="BR1017" s="63"/>
      <c r="BS1017" s="63"/>
      <c r="BT1017" s="63"/>
      <c r="BU1017" s="63"/>
      <c r="BV1017" s="63"/>
      <c r="BW1017" s="63"/>
      <c r="BX1017" s="63"/>
      <c r="BY1017" s="63"/>
      <c r="BZ1017" s="63"/>
      <c r="CA1017" s="63"/>
      <c r="CB1017" s="63"/>
      <c r="CC1017" s="63"/>
      <c r="CD1017" s="63"/>
      <c r="CE1017" s="63"/>
      <c r="CF1017" s="63"/>
      <c r="CG1017" s="63"/>
      <c r="CH1017" s="63"/>
      <c r="CI1017" s="63"/>
      <c r="CJ1017" s="63"/>
      <c r="CK1017" s="63"/>
      <c r="CL1017" s="63"/>
      <c r="CM1017" s="63"/>
      <c r="CN1017" s="63"/>
      <c r="CO1017" s="63"/>
      <c r="CP1017" s="63"/>
      <c r="CR1017" s="227"/>
      <c r="CS1017" s="74"/>
    </row>
    <row r="1018" spans="1:97" s="72" customFormat="1" ht="75.75" customHeight="1">
      <c r="A1018" s="75"/>
      <c r="B1018" s="76"/>
      <c r="C1018" s="76"/>
      <c r="D1018" s="76"/>
      <c r="E1018" s="76"/>
      <c r="F1018" s="63"/>
      <c r="G1018" s="63"/>
      <c r="H1018" s="63"/>
      <c r="I1018" s="63"/>
      <c r="J1018" s="63"/>
      <c r="K1018" s="63"/>
      <c r="L1018" s="63"/>
      <c r="M1018" s="63"/>
      <c r="N1018" s="63"/>
      <c r="O1018" s="63"/>
      <c r="P1018" s="63"/>
      <c r="Q1018" s="63"/>
      <c r="R1018" s="63"/>
      <c r="S1018" s="63"/>
      <c r="T1018" s="63"/>
      <c r="U1018" s="63"/>
      <c r="V1018" s="63"/>
      <c r="W1018" s="63"/>
      <c r="X1018" s="63"/>
      <c r="Y1018" s="63"/>
      <c r="Z1018" s="63"/>
      <c r="AA1018" s="63"/>
      <c r="AB1018" s="63"/>
      <c r="AC1018" s="63"/>
      <c r="AD1018" s="63"/>
      <c r="AE1018" s="63"/>
      <c r="AF1018" s="63"/>
      <c r="AG1018" s="63"/>
      <c r="AH1018" s="63"/>
      <c r="AI1018" s="63"/>
      <c r="AJ1018" s="63"/>
      <c r="AK1018" s="63"/>
      <c r="AL1018" s="63"/>
      <c r="AM1018" s="63"/>
      <c r="AN1018" s="63"/>
      <c r="AO1018" s="63"/>
      <c r="AP1018" s="63"/>
      <c r="AQ1018" s="63"/>
      <c r="AR1018" s="63"/>
      <c r="AS1018" s="63"/>
      <c r="AT1018" s="63"/>
      <c r="AU1018" s="63"/>
      <c r="AV1018" s="63"/>
      <c r="AW1018" s="63"/>
      <c r="AX1018" s="63"/>
      <c r="AY1018" s="63"/>
      <c r="AZ1018" s="63"/>
      <c r="BA1018" s="63"/>
      <c r="BB1018" s="63"/>
      <c r="BC1018" s="63"/>
      <c r="BD1018" s="63"/>
      <c r="BE1018" s="63"/>
      <c r="BF1018" s="63"/>
      <c r="BG1018" s="63"/>
      <c r="BH1018" s="63"/>
      <c r="BI1018" s="63"/>
      <c r="BJ1018" s="63"/>
      <c r="BK1018" s="63"/>
      <c r="BL1018" s="63"/>
      <c r="BM1018" s="63"/>
      <c r="BN1018" s="63"/>
      <c r="BO1018" s="63"/>
      <c r="BP1018" s="63"/>
      <c r="BQ1018" s="63"/>
      <c r="BR1018" s="63"/>
      <c r="BS1018" s="63"/>
      <c r="BT1018" s="63"/>
      <c r="BU1018" s="63"/>
      <c r="BV1018" s="63"/>
      <c r="BW1018" s="63"/>
      <c r="BX1018" s="63"/>
      <c r="BY1018" s="63"/>
      <c r="BZ1018" s="63"/>
      <c r="CA1018" s="63"/>
      <c r="CB1018" s="63"/>
      <c r="CC1018" s="63"/>
      <c r="CD1018" s="63"/>
      <c r="CE1018" s="63"/>
      <c r="CF1018" s="63"/>
      <c r="CG1018" s="63"/>
      <c r="CH1018" s="63"/>
      <c r="CI1018" s="63"/>
      <c r="CJ1018" s="63"/>
      <c r="CK1018" s="63"/>
      <c r="CL1018" s="63"/>
      <c r="CM1018" s="63"/>
      <c r="CN1018" s="63"/>
      <c r="CO1018" s="63"/>
      <c r="CP1018" s="63"/>
      <c r="CR1018" s="227"/>
      <c r="CS1018" s="74"/>
    </row>
    <row r="1019" spans="1:97" s="72" customFormat="1" ht="75.75" customHeight="1">
      <c r="A1019" s="75"/>
      <c r="B1019" s="76"/>
      <c r="C1019" s="76"/>
      <c r="D1019" s="76"/>
      <c r="E1019" s="76"/>
      <c r="F1019" s="63"/>
      <c r="G1019" s="63"/>
      <c r="H1019" s="63"/>
      <c r="I1019" s="63"/>
      <c r="J1019" s="63"/>
      <c r="K1019" s="63"/>
      <c r="L1019" s="63"/>
      <c r="M1019" s="63"/>
      <c r="N1019" s="63"/>
      <c r="O1019" s="63"/>
      <c r="P1019" s="63"/>
      <c r="Q1019" s="63"/>
      <c r="R1019" s="63"/>
      <c r="S1019" s="63"/>
      <c r="T1019" s="63"/>
      <c r="U1019" s="63"/>
      <c r="V1019" s="63"/>
      <c r="W1019" s="63"/>
      <c r="X1019" s="63"/>
      <c r="Y1019" s="63"/>
      <c r="Z1019" s="63"/>
      <c r="AA1019" s="63"/>
      <c r="AB1019" s="63"/>
      <c r="AC1019" s="63"/>
      <c r="AD1019" s="63"/>
      <c r="AE1019" s="63"/>
      <c r="AF1019" s="63"/>
      <c r="AG1019" s="63"/>
      <c r="AH1019" s="63"/>
      <c r="AI1019" s="63"/>
      <c r="AJ1019" s="63"/>
      <c r="AK1019" s="63"/>
      <c r="AL1019" s="63"/>
      <c r="AM1019" s="63"/>
      <c r="AN1019" s="63"/>
      <c r="AO1019" s="63"/>
      <c r="AP1019" s="63"/>
      <c r="AQ1019" s="63"/>
      <c r="AR1019" s="63"/>
      <c r="AS1019" s="63"/>
      <c r="AT1019" s="63"/>
      <c r="AU1019" s="63"/>
      <c r="AV1019" s="63"/>
      <c r="AW1019" s="63"/>
      <c r="AX1019" s="63"/>
      <c r="AY1019" s="63"/>
      <c r="AZ1019" s="63"/>
      <c r="BA1019" s="63"/>
      <c r="BB1019" s="63"/>
      <c r="BC1019" s="63"/>
      <c r="BD1019" s="63"/>
      <c r="BE1019" s="63"/>
      <c r="BF1019" s="63"/>
      <c r="BG1019" s="63"/>
      <c r="BH1019" s="63"/>
      <c r="BI1019" s="63"/>
      <c r="BJ1019" s="63"/>
      <c r="BK1019" s="63"/>
      <c r="BL1019" s="63"/>
      <c r="BM1019" s="63"/>
      <c r="BN1019" s="63"/>
      <c r="BO1019" s="63"/>
      <c r="BP1019" s="63"/>
      <c r="BQ1019" s="63"/>
      <c r="BR1019" s="63"/>
      <c r="BS1019" s="63"/>
      <c r="BT1019" s="63"/>
      <c r="BU1019" s="63"/>
      <c r="BV1019" s="63"/>
      <c r="BW1019" s="63"/>
      <c r="BX1019" s="63"/>
      <c r="BY1019" s="63"/>
      <c r="BZ1019" s="63"/>
      <c r="CA1019" s="63"/>
      <c r="CB1019" s="63"/>
      <c r="CC1019" s="63"/>
      <c r="CD1019" s="63"/>
      <c r="CE1019" s="63"/>
      <c r="CF1019" s="63"/>
      <c r="CG1019" s="63"/>
      <c r="CH1019" s="63"/>
      <c r="CI1019" s="63"/>
      <c r="CJ1019" s="63"/>
      <c r="CK1019" s="63"/>
      <c r="CL1019" s="63"/>
      <c r="CM1019" s="63"/>
      <c r="CN1019" s="63"/>
      <c r="CO1019" s="63"/>
      <c r="CP1019" s="63"/>
      <c r="CR1019" s="227"/>
      <c r="CS1019" s="74"/>
    </row>
    <row r="1020" spans="1:97" s="72" customFormat="1" ht="75.75" customHeight="1">
      <c r="A1020" s="75"/>
      <c r="B1020" s="76"/>
      <c r="C1020" s="76"/>
      <c r="D1020" s="76"/>
      <c r="E1020" s="76"/>
      <c r="F1020" s="63"/>
      <c r="G1020" s="63"/>
      <c r="H1020" s="63"/>
      <c r="I1020" s="63"/>
      <c r="J1020" s="63"/>
      <c r="K1020" s="63"/>
      <c r="L1020" s="63"/>
      <c r="M1020" s="63"/>
      <c r="N1020" s="63"/>
      <c r="O1020" s="63"/>
      <c r="P1020" s="63"/>
      <c r="Q1020" s="63"/>
      <c r="R1020" s="63"/>
      <c r="S1020" s="63"/>
      <c r="T1020" s="63"/>
      <c r="U1020" s="63"/>
      <c r="V1020" s="63"/>
      <c r="W1020" s="63"/>
      <c r="X1020" s="63"/>
      <c r="Y1020" s="63"/>
      <c r="Z1020" s="63"/>
      <c r="AA1020" s="63"/>
      <c r="AB1020" s="63"/>
      <c r="AC1020" s="63"/>
      <c r="AD1020" s="63"/>
      <c r="AE1020" s="63"/>
      <c r="AF1020" s="63"/>
      <c r="AG1020" s="63"/>
      <c r="AH1020" s="63"/>
      <c r="AI1020" s="63"/>
      <c r="AJ1020" s="63"/>
      <c r="AK1020" s="63"/>
      <c r="AL1020" s="63"/>
      <c r="AM1020" s="63"/>
      <c r="AN1020" s="63"/>
      <c r="AO1020" s="63"/>
      <c r="AP1020" s="63"/>
      <c r="AQ1020" s="63"/>
      <c r="AR1020" s="63"/>
      <c r="AS1020" s="63"/>
      <c r="AT1020" s="63"/>
      <c r="AU1020" s="63"/>
      <c r="AV1020" s="63"/>
      <c r="AW1020" s="63"/>
      <c r="AX1020" s="63"/>
      <c r="AY1020" s="63"/>
      <c r="AZ1020" s="63"/>
      <c r="BA1020" s="63"/>
      <c r="BB1020" s="63"/>
      <c r="BC1020" s="63"/>
      <c r="BD1020" s="63"/>
      <c r="BE1020" s="63"/>
      <c r="BF1020" s="63"/>
      <c r="BG1020" s="63"/>
      <c r="BH1020" s="63"/>
      <c r="BI1020" s="63"/>
      <c r="BJ1020" s="63"/>
      <c r="BK1020" s="63"/>
      <c r="BL1020" s="63"/>
      <c r="BM1020" s="63"/>
      <c r="BN1020" s="63"/>
      <c r="BO1020" s="63"/>
      <c r="BP1020" s="63"/>
      <c r="BQ1020" s="63"/>
      <c r="BR1020" s="63"/>
      <c r="BS1020" s="63"/>
      <c r="BT1020" s="63"/>
      <c r="BU1020" s="63"/>
      <c r="BV1020" s="63"/>
      <c r="BW1020" s="63"/>
      <c r="BX1020" s="63"/>
      <c r="BY1020" s="63"/>
      <c r="BZ1020" s="63"/>
      <c r="CA1020" s="63"/>
      <c r="CB1020" s="63"/>
      <c r="CC1020" s="63"/>
      <c r="CD1020" s="63"/>
      <c r="CE1020" s="63"/>
      <c r="CF1020" s="63"/>
      <c r="CG1020" s="63"/>
      <c r="CH1020" s="63"/>
      <c r="CI1020" s="63"/>
      <c r="CJ1020" s="63"/>
      <c r="CK1020" s="63"/>
      <c r="CL1020" s="63"/>
      <c r="CM1020" s="63"/>
      <c r="CN1020" s="63"/>
      <c r="CO1020" s="63"/>
      <c r="CP1020" s="63"/>
      <c r="CR1020" s="227"/>
      <c r="CS1020" s="74"/>
    </row>
    <row r="1021" spans="1:97" s="72" customFormat="1" ht="75.75" customHeight="1">
      <c r="A1021" s="75"/>
      <c r="B1021" s="76"/>
      <c r="C1021" s="76"/>
      <c r="D1021" s="76"/>
      <c r="E1021" s="76"/>
      <c r="F1021" s="63"/>
      <c r="G1021" s="63"/>
      <c r="H1021" s="63"/>
      <c r="I1021" s="63"/>
      <c r="J1021" s="63"/>
      <c r="K1021" s="63"/>
      <c r="L1021" s="63"/>
      <c r="M1021" s="63"/>
      <c r="N1021" s="63"/>
      <c r="O1021" s="63"/>
      <c r="P1021" s="63"/>
      <c r="Q1021" s="63"/>
      <c r="R1021" s="63"/>
      <c r="S1021" s="63"/>
      <c r="T1021" s="63"/>
      <c r="U1021" s="63"/>
      <c r="V1021" s="63"/>
      <c r="W1021" s="63"/>
      <c r="X1021" s="63"/>
      <c r="Y1021" s="63"/>
      <c r="Z1021" s="63"/>
      <c r="AA1021" s="63"/>
      <c r="AB1021" s="63"/>
      <c r="AC1021" s="63"/>
      <c r="AD1021" s="63"/>
      <c r="AE1021" s="63"/>
      <c r="AF1021" s="63"/>
      <c r="AG1021" s="63"/>
      <c r="AH1021" s="63"/>
      <c r="AI1021" s="63"/>
      <c r="AJ1021" s="63"/>
      <c r="AK1021" s="63"/>
      <c r="AL1021" s="63"/>
      <c r="AM1021" s="63"/>
      <c r="AN1021" s="63"/>
      <c r="AO1021" s="63"/>
      <c r="AP1021" s="63"/>
      <c r="AQ1021" s="63"/>
      <c r="AR1021" s="63"/>
      <c r="AS1021" s="63"/>
      <c r="AT1021" s="63"/>
      <c r="AU1021" s="63"/>
      <c r="AV1021" s="63"/>
      <c r="AW1021" s="63"/>
      <c r="AX1021" s="63"/>
      <c r="AY1021" s="63"/>
      <c r="AZ1021" s="63"/>
      <c r="BA1021" s="63"/>
      <c r="BB1021" s="63"/>
      <c r="BC1021" s="63"/>
      <c r="BD1021" s="63"/>
      <c r="BE1021" s="63"/>
      <c r="BF1021" s="63"/>
      <c r="BG1021" s="63"/>
      <c r="BH1021" s="63"/>
      <c r="BI1021" s="63"/>
      <c r="BJ1021" s="63"/>
      <c r="BK1021" s="63"/>
      <c r="BL1021" s="63"/>
      <c r="BM1021" s="63"/>
      <c r="BN1021" s="63"/>
      <c r="BO1021" s="63"/>
      <c r="BP1021" s="63"/>
      <c r="BQ1021" s="63"/>
      <c r="BR1021" s="63"/>
      <c r="BS1021" s="63"/>
      <c r="BT1021" s="63"/>
      <c r="BU1021" s="63"/>
      <c r="BV1021" s="63"/>
      <c r="BW1021" s="63"/>
      <c r="BX1021" s="63"/>
      <c r="BY1021" s="63"/>
      <c r="BZ1021" s="63"/>
      <c r="CA1021" s="63"/>
      <c r="CB1021" s="63"/>
      <c r="CC1021" s="63"/>
      <c r="CD1021" s="63"/>
      <c r="CE1021" s="63"/>
      <c r="CF1021" s="63"/>
      <c r="CG1021" s="63"/>
      <c r="CH1021" s="63"/>
      <c r="CI1021" s="63"/>
      <c r="CJ1021" s="63"/>
      <c r="CK1021" s="63"/>
      <c r="CL1021" s="63"/>
      <c r="CM1021" s="63"/>
      <c r="CN1021" s="63"/>
      <c r="CO1021" s="63"/>
      <c r="CP1021" s="63"/>
      <c r="CR1021" s="227"/>
      <c r="CS1021" s="74"/>
    </row>
    <row r="1022" spans="1:97" s="72" customFormat="1" ht="75.75" customHeight="1">
      <c r="A1022" s="75"/>
      <c r="B1022" s="76"/>
      <c r="C1022" s="76"/>
      <c r="D1022" s="76"/>
      <c r="E1022" s="76"/>
      <c r="F1022" s="63"/>
      <c r="G1022" s="63"/>
      <c r="H1022" s="63"/>
      <c r="I1022" s="63"/>
      <c r="J1022" s="63"/>
      <c r="K1022" s="63"/>
      <c r="L1022" s="63"/>
      <c r="M1022" s="63"/>
      <c r="N1022" s="63"/>
      <c r="O1022" s="63"/>
      <c r="P1022" s="63"/>
      <c r="Q1022" s="63"/>
      <c r="R1022" s="63"/>
      <c r="S1022" s="63"/>
      <c r="T1022" s="63"/>
      <c r="U1022" s="63"/>
      <c r="V1022" s="63"/>
      <c r="W1022" s="63"/>
      <c r="X1022" s="63"/>
      <c r="Y1022" s="63"/>
      <c r="Z1022" s="63"/>
      <c r="AA1022" s="63"/>
      <c r="AB1022" s="63"/>
      <c r="AC1022" s="63"/>
      <c r="AD1022" s="63"/>
      <c r="AE1022" s="63"/>
      <c r="AF1022" s="63"/>
      <c r="AG1022" s="63"/>
      <c r="AH1022" s="63"/>
      <c r="AI1022" s="63"/>
      <c r="AJ1022" s="63"/>
      <c r="AK1022" s="63"/>
      <c r="AL1022" s="63"/>
      <c r="AM1022" s="63"/>
      <c r="AN1022" s="63"/>
      <c r="AO1022" s="63"/>
      <c r="AP1022" s="63"/>
      <c r="AQ1022" s="63"/>
      <c r="AR1022" s="63"/>
      <c r="AS1022" s="63"/>
      <c r="AT1022" s="63"/>
      <c r="AU1022" s="63"/>
      <c r="AV1022" s="63"/>
      <c r="AW1022" s="63"/>
      <c r="AX1022" s="63"/>
      <c r="AY1022" s="63"/>
      <c r="AZ1022" s="63"/>
      <c r="BA1022" s="63"/>
      <c r="BB1022" s="63"/>
      <c r="BC1022" s="63"/>
      <c r="BD1022" s="63"/>
      <c r="BE1022" s="63"/>
      <c r="BF1022" s="63"/>
      <c r="BG1022" s="63"/>
      <c r="BH1022" s="63"/>
      <c r="BI1022" s="63"/>
      <c r="BJ1022" s="63"/>
      <c r="BK1022" s="63"/>
      <c r="BL1022" s="63"/>
      <c r="BM1022" s="63"/>
      <c r="BN1022" s="63"/>
      <c r="BO1022" s="63"/>
      <c r="BP1022" s="63"/>
      <c r="BQ1022" s="63"/>
      <c r="BR1022" s="63"/>
      <c r="BS1022" s="63"/>
      <c r="BT1022" s="63"/>
      <c r="BU1022" s="63"/>
      <c r="BV1022" s="63"/>
      <c r="BW1022" s="63"/>
      <c r="BX1022" s="63"/>
      <c r="BY1022" s="63"/>
      <c r="BZ1022" s="63"/>
      <c r="CA1022" s="63"/>
      <c r="CB1022" s="63"/>
      <c r="CC1022" s="63"/>
      <c r="CD1022" s="63"/>
      <c r="CE1022" s="63"/>
      <c r="CF1022" s="63"/>
      <c r="CG1022" s="63"/>
      <c r="CH1022" s="63"/>
      <c r="CI1022" s="63"/>
      <c r="CJ1022" s="63"/>
      <c r="CK1022" s="63"/>
      <c r="CL1022" s="63"/>
      <c r="CM1022" s="63"/>
      <c r="CN1022" s="63"/>
      <c r="CO1022" s="63"/>
      <c r="CP1022" s="63"/>
      <c r="CR1022" s="227"/>
      <c r="CS1022" s="74"/>
    </row>
    <row r="1023" spans="1:97" s="72" customFormat="1" ht="75.75" customHeight="1">
      <c r="A1023" s="75"/>
      <c r="B1023" s="76"/>
      <c r="C1023" s="76"/>
      <c r="D1023" s="76"/>
      <c r="E1023" s="76"/>
      <c r="F1023" s="63"/>
      <c r="G1023" s="63"/>
      <c r="H1023" s="63"/>
      <c r="I1023" s="63"/>
      <c r="J1023" s="63"/>
      <c r="K1023" s="63"/>
      <c r="L1023" s="63"/>
      <c r="M1023" s="63"/>
      <c r="N1023" s="63"/>
      <c r="O1023" s="63"/>
      <c r="P1023" s="63"/>
      <c r="Q1023" s="63"/>
      <c r="R1023" s="63"/>
      <c r="S1023" s="63"/>
      <c r="T1023" s="63"/>
      <c r="U1023" s="63"/>
      <c r="V1023" s="63"/>
      <c r="W1023" s="63"/>
      <c r="X1023" s="63"/>
      <c r="Y1023" s="63"/>
      <c r="Z1023" s="63"/>
      <c r="AA1023" s="63"/>
      <c r="AB1023" s="63"/>
      <c r="AC1023" s="63"/>
      <c r="AD1023" s="63"/>
      <c r="AE1023" s="63"/>
      <c r="AF1023" s="63"/>
      <c r="AG1023" s="63"/>
      <c r="AH1023" s="63"/>
      <c r="AI1023" s="63"/>
      <c r="AJ1023" s="63"/>
      <c r="AK1023" s="63"/>
      <c r="AL1023" s="63"/>
      <c r="AM1023" s="63"/>
      <c r="AN1023" s="63"/>
      <c r="AO1023" s="63"/>
      <c r="AP1023" s="63"/>
      <c r="AQ1023" s="63"/>
      <c r="AR1023" s="63"/>
      <c r="AS1023" s="63"/>
      <c r="AT1023" s="63"/>
      <c r="AU1023" s="63"/>
      <c r="AV1023" s="63"/>
      <c r="AW1023" s="63"/>
      <c r="AX1023" s="63"/>
      <c r="AY1023" s="63"/>
      <c r="AZ1023" s="63"/>
      <c r="BA1023" s="63"/>
      <c r="BB1023" s="63"/>
      <c r="BC1023" s="63"/>
      <c r="BD1023" s="63"/>
      <c r="BE1023" s="63"/>
      <c r="BF1023" s="63"/>
      <c r="BG1023" s="63"/>
      <c r="BH1023" s="63"/>
      <c r="BI1023" s="63"/>
      <c r="BJ1023" s="63"/>
      <c r="BK1023" s="63"/>
      <c r="BL1023" s="63"/>
      <c r="BM1023" s="63"/>
      <c r="BN1023" s="63"/>
      <c r="BO1023" s="63"/>
      <c r="BP1023" s="63"/>
      <c r="BQ1023" s="63"/>
      <c r="BR1023" s="63"/>
      <c r="BS1023" s="63"/>
      <c r="BT1023" s="63"/>
      <c r="BU1023" s="63"/>
      <c r="BV1023" s="63"/>
      <c r="BW1023" s="63"/>
      <c r="BX1023" s="63"/>
      <c r="BY1023" s="63"/>
      <c r="BZ1023" s="63"/>
      <c r="CA1023" s="63"/>
      <c r="CB1023" s="63"/>
      <c r="CC1023" s="63"/>
      <c r="CD1023" s="63"/>
      <c r="CE1023" s="63"/>
      <c r="CF1023" s="63"/>
      <c r="CG1023" s="63"/>
      <c r="CH1023" s="63"/>
      <c r="CI1023" s="63"/>
      <c r="CJ1023" s="63"/>
      <c r="CK1023" s="63"/>
      <c r="CL1023" s="63"/>
      <c r="CM1023" s="63"/>
      <c r="CN1023" s="63"/>
      <c r="CO1023" s="63"/>
      <c r="CP1023" s="63"/>
      <c r="CR1023" s="227"/>
      <c r="CS1023" s="74"/>
    </row>
    <row r="1024" spans="1:97" s="72" customFormat="1" ht="75.75" customHeight="1">
      <c r="A1024" s="75"/>
      <c r="B1024" s="76"/>
      <c r="C1024" s="76"/>
      <c r="D1024" s="76"/>
      <c r="E1024" s="76"/>
      <c r="F1024" s="63"/>
      <c r="G1024" s="63"/>
      <c r="H1024" s="63"/>
      <c r="I1024" s="63"/>
      <c r="J1024" s="63"/>
      <c r="K1024" s="63"/>
      <c r="L1024" s="63"/>
      <c r="M1024" s="63"/>
      <c r="N1024" s="63"/>
      <c r="O1024" s="63"/>
      <c r="P1024" s="63"/>
      <c r="Q1024" s="63"/>
      <c r="R1024" s="63"/>
      <c r="S1024" s="63"/>
      <c r="T1024" s="63"/>
      <c r="U1024" s="63"/>
      <c r="V1024" s="63"/>
      <c r="W1024" s="63"/>
      <c r="X1024" s="63"/>
      <c r="Y1024" s="63"/>
      <c r="Z1024" s="63"/>
      <c r="AA1024" s="63"/>
      <c r="AB1024" s="63"/>
      <c r="AC1024" s="63"/>
      <c r="AD1024" s="63"/>
      <c r="AE1024" s="63"/>
      <c r="AF1024" s="63"/>
      <c r="AG1024" s="63"/>
      <c r="AH1024" s="63"/>
      <c r="AI1024" s="63"/>
      <c r="AJ1024" s="63"/>
      <c r="AK1024" s="63"/>
      <c r="AL1024" s="63"/>
      <c r="AM1024" s="63"/>
      <c r="AN1024" s="63"/>
      <c r="AO1024" s="63"/>
      <c r="AP1024" s="63"/>
      <c r="AQ1024" s="63"/>
      <c r="AR1024" s="63"/>
      <c r="AS1024" s="63"/>
      <c r="AT1024" s="63"/>
      <c r="AU1024" s="63"/>
      <c r="AV1024" s="63"/>
      <c r="AW1024" s="63"/>
      <c r="AX1024" s="63"/>
      <c r="AY1024" s="63"/>
      <c r="AZ1024" s="63"/>
      <c r="BA1024" s="63"/>
      <c r="BB1024" s="63"/>
      <c r="BC1024" s="63"/>
      <c r="BD1024" s="63"/>
      <c r="BE1024" s="63"/>
      <c r="BF1024" s="63"/>
      <c r="BG1024" s="63"/>
      <c r="BH1024" s="63"/>
      <c r="BI1024" s="63"/>
      <c r="BJ1024" s="63"/>
      <c r="BK1024" s="63"/>
      <c r="BL1024" s="63"/>
      <c r="BM1024" s="63"/>
      <c r="BN1024" s="63"/>
      <c r="BO1024" s="63"/>
      <c r="BP1024" s="63"/>
      <c r="BQ1024" s="63"/>
      <c r="BR1024" s="63"/>
      <c r="BS1024" s="63"/>
      <c r="BT1024" s="63"/>
      <c r="BU1024" s="63"/>
      <c r="BV1024" s="63"/>
      <c r="BW1024" s="63"/>
      <c r="BX1024" s="63"/>
      <c r="BY1024" s="63"/>
      <c r="BZ1024" s="63"/>
      <c r="CA1024" s="63"/>
      <c r="CB1024" s="63"/>
      <c r="CC1024" s="63"/>
      <c r="CD1024" s="63"/>
      <c r="CE1024" s="63"/>
      <c r="CF1024" s="63"/>
      <c r="CG1024" s="63"/>
      <c r="CH1024" s="63"/>
      <c r="CI1024" s="63"/>
      <c r="CJ1024" s="63"/>
      <c r="CK1024" s="63"/>
      <c r="CL1024" s="63"/>
      <c r="CM1024" s="63"/>
      <c r="CN1024" s="63"/>
      <c r="CO1024" s="63"/>
      <c r="CP1024" s="63"/>
      <c r="CR1024" s="227"/>
      <c r="CS1024" s="74"/>
    </row>
    <row r="1025" spans="1:97" s="72" customFormat="1" ht="75.75" customHeight="1">
      <c r="A1025" s="75"/>
      <c r="B1025" s="76"/>
      <c r="C1025" s="76"/>
      <c r="D1025" s="76"/>
      <c r="E1025" s="76"/>
      <c r="F1025" s="63"/>
      <c r="G1025" s="63"/>
      <c r="H1025" s="63"/>
      <c r="I1025" s="63"/>
      <c r="J1025" s="63"/>
      <c r="K1025" s="63"/>
      <c r="L1025" s="63"/>
      <c r="M1025" s="63"/>
      <c r="N1025" s="63"/>
      <c r="O1025" s="63"/>
      <c r="P1025" s="63"/>
      <c r="Q1025" s="63"/>
      <c r="R1025" s="63"/>
      <c r="S1025" s="63"/>
      <c r="T1025" s="63"/>
      <c r="U1025" s="63"/>
      <c r="V1025" s="63"/>
      <c r="W1025" s="63"/>
      <c r="X1025" s="63"/>
      <c r="Y1025" s="63"/>
      <c r="Z1025" s="63"/>
      <c r="AA1025" s="63"/>
      <c r="AB1025" s="63"/>
      <c r="AC1025" s="63"/>
      <c r="AD1025" s="63"/>
      <c r="AE1025" s="63"/>
      <c r="AF1025" s="63"/>
      <c r="AG1025" s="63"/>
      <c r="AH1025" s="63"/>
      <c r="AI1025" s="63"/>
      <c r="AJ1025" s="63"/>
      <c r="AK1025" s="63"/>
      <c r="AL1025" s="63"/>
      <c r="AM1025" s="63"/>
      <c r="AN1025" s="63"/>
      <c r="AO1025" s="63"/>
      <c r="AP1025" s="63"/>
      <c r="AQ1025" s="63"/>
      <c r="AR1025" s="63"/>
      <c r="AS1025" s="63"/>
      <c r="AT1025" s="63"/>
      <c r="AU1025" s="63"/>
      <c r="AV1025" s="63"/>
      <c r="AW1025" s="63"/>
      <c r="AX1025" s="63"/>
      <c r="AY1025" s="63"/>
      <c r="AZ1025" s="63"/>
      <c r="BA1025" s="63"/>
      <c r="BB1025" s="63"/>
      <c r="BC1025" s="63"/>
      <c r="BD1025" s="63"/>
      <c r="BE1025" s="63"/>
      <c r="BF1025" s="63"/>
      <c r="BG1025" s="63"/>
      <c r="BH1025" s="63"/>
      <c r="BI1025" s="63"/>
      <c r="BJ1025" s="63"/>
      <c r="BK1025" s="63"/>
      <c r="BL1025" s="63"/>
      <c r="BM1025" s="63"/>
      <c r="BN1025" s="63"/>
      <c r="BO1025" s="63"/>
      <c r="BP1025" s="63"/>
      <c r="BQ1025" s="63"/>
      <c r="BR1025" s="63"/>
      <c r="BS1025" s="63"/>
      <c r="BT1025" s="63"/>
      <c r="BU1025" s="63"/>
      <c r="BV1025" s="63"/>
      <c r="BW1025" s="63"/>
      <c r="BX1025" s="63"/>
      <c r="BY1025" s="63"/>
      <c r="BZ1025" s="63"/>
      <c r="CA1025" s="63"/>
      <c r="CB1025" s="63"/>
      <c r="CC1025" s="63"/>
      <c r="CD1025" s="63"/>
      <c r="CE1025" s="63"/>
      <c r="CF1025" s="63"/>
      <c r="CG1025" s="63"/>
      <c r="CH1025" s="63"/>
      <c r="CI1025" s="63"/>
      <c r="CJ1025" s="63"/>
      <c r="CK1025" s="63"/>
      <c r="CL1025" s="63"/>
      <c r="CM1025" s="63"/>
      <c r="CN1025" s="63"/>
      <c r="CO1025" s="63"/>
      <c r="CP1025" s="63"/>
      <c r="CR1025" s="227"/>
      <c r="CS1025" s="74"/>
    </row>
    <row r="1026" spans="1:97" s="72" customFormat="1" ht="75.75" customHeight="1">
      <c r="A1026" s="75"/>
      <c r="B1026" s="76"/>
      <c r="C1026" s="76"/>
      <c r="D1026" s="76"/>
      <c r="E1026" s="76"/>
      <c r="F1026" s="63"/>
      <c r="G1026" s="63"/>
      <c r="H1026" s="63"/>
      <c r="I1026" s="63"/>
      <c r="J1026" s="63"/>
      <c r="K1026" s="63"/>
      <c r="L1026" s="63"/>
      <c r="M1026" s="63"/>
      <c r="N1026" s="63"/>
      <c r="O1026" s="63"/>
      <c r="P1026" s="63"/>
      <c r="Q1026" s="63"/>
      <c r="R1026" s="63"/>
      <c r="S1026" s="63"/>
      <c r="T1026" s="63"/>
      <c r="U1026" s="63"/>
      <c r="V1026" s="63"/>
      <c r="W1026" s="63"/>
      <c r="X1026" s="63"/>
      <c r="Y1026" s="63"/>
      <c r="Z1026" s="63"/>
      <c r="AA1026" s="63"/>
      <c r="AB1026" s="63"/>
      <c r="AC1026" s="63"/>
      <c r="AD1026" s="63"/>
      <c r="AE1026" s="63"/>
      <c r="AF1026" s="63"/>
      <c r="AG1026" s="63"/>
      <c r="AH1026" s="63"/>
      <c r="AI1026" s="63"/>
      <c r="AJ1026" s="63"/>
      <c r="AK1026" s="63"/>
      <c r="AL1026" s="63"/>
      <c r="AM1026" s="63"/>
      <c r="AN1026" s="63"/>
      <c r="AO1026" s="63"/>
      <c r="AP1026" s="63"/>
      <c r="AQ1026" s="63"/>
      <c r="AR1026" s="63"/>
      <c r="AS1026" s="63"/>
      <c r="AT1026" s="63"/>
      <c r="AU1026" s="63"/>
      <c r="AV1026" s="63"/>
      <c r="AW1026" s="63"/>
      <c r="AX1026" s="63"/>
      <c r="AY1026" s="63"/>
      <c r="AZ1026" s="63"/>
      <c r="BA1026" s="63"/>
      <c r="BB1026" s="63"/>
      <c r="BC1026" s="63"/>
      <c r="BD1026" s="63"/>
      <c r="BE1026" s="63"/>
      <c r="BF1026" s="63"/>
      <c r="BG1026" s="63"/>
      <c r="BH1026" s="63"/>
      <c r="BI1026" s="63"/>
      <c r="BJ1026" s="63"/>
      <c r="BK1026" s="63"/>
      <c r="BL1026" s="63"/>
      <c r="BM1026" s="63"/>
      <c r="BN1026" s="63"/>
      <c r="BO1026" s="63"/>
      <c r="BP1026" s="63"/>
      <c r="BQ1026" s="63"/>
      <c r="BR1026" s="63"/>
      <c r="BS1026" s="63"/>
      <c r="BT1026" s="63"/>
      <c r="BU1026" s="63"/>
      <c r="BV1026" s="63"/>
      <c r="BW1026" s="63"/>
      <c r="BX1026" s="63"/>
      <c r="BY1026" s="63"/>
      <c r="BZ1026" s="63"/>
      <c r="CA1026" s="63"/>
      <c r="CB1026" s="63"/>
      <c r="CC1026" s="63"/>
      <c r="CD1026" s="63"/>
      <c r="CE1026" s="63"/>
      <c r="CF1026" s="63"/>
      <c r="CG1026" s="63"/>
      <c r="CH1026" s="63"/>
      <c r="CI1026" s="63"/>
      <c r="CJ1026" s="63"/>
      <c r="CK1026" s="63"/>
      <c r="CL1026" s="63"/>
      <c r="CM1026" s="63"/>
      <c r="CN1026" s="63"/>
      <c r="CO1026" s="63"/>
      <c r="CP1026" s="63"/>
      <c r="CR1026" s="227"/>
      <c r="CS1026" s="74"/>
    </row>
    <row r="1027" spans="1:97" s="72" customFormat="1" ht="75.75" customHeight="1">
      <c r="A1027" s="75"/>
      <c r="B1027" s="76"/>
      <c r="C1027" s="76"/>
      <c r="D1027" s="76"/>
      <c r="E1027" s="76"/>
      <c r="F1027" s="63"/>
      <c r="G1027" s="63"/>
      <c r="H1027" s="63"/>
      <c r="I1027" s="63"/>
      <c r="J1027" s="63"/>
      <c r="K1027" s="63"/>
      <c r="L1027" s="63"/>
      <c r="M1027" s="63"/>
      <c r="N1027" s="63"/>
      <c r="O1027" s="63"/>
      <c r="P1027" s="63"/>
      <c r="Q1027" s="63"/>
      <c r="R1027" s="63"/>
      <c r="S1027" s="63"/>
      <c r="T1027" s="63"/>
      <c r="U1027" s="63"/>
      <c r="V1027" s="63"/>
      <c r="W1027" s="63"/>
      <c r="X1027" s="63"/>
      <c r="Y1027" s="63"/>
      <c r="Z1027" s="63"/>
      <c r="AA1027" s="63"/>
      <c r="AB1027" s="63"/>
      <c r="AC1027" s="63"/>
      <c r="AD1027" s="63"/>
      <c r="AE1027" s="63"/>
      <c r="AF1027" s="63"/>
      <c r="AG1027" s="63"/>
      <c r="AH1027" s="63"/>
      <c r="AI1027" s="63"/>
      <c r="AJ1027" s="63"/>
      <c r="AK1027" s="63"/>
      <c r="AL1027" s="63"/>
      <c r="AM1027" s="63"/>
      <c r="AN1027" s="63"/>
      <c r="AO1027" s="63"/>
      <c r="AP1027" s="63"/>
      <c r="AQ1027" s="63"/>
      <c r="AR1027" s="63"/>
      <c r="AS1027" s="63"/>
      <c r="AT1027" s="63"/>
      <c r="AU1027" s="63"/>
      <c r="AV1027" s="63"/>
      <c r="AW1027" s="63"/>
      <c r="AX1027" s="63"/>
      <c r="AY1027" s="63"/>
      <c r="AZ1027" s="63"/>
      <c r="BA1027" s="63"/>
      <c r="BB1027" s="63"/>
      <c r="BC1027" s="63"/>
      <c r="BD1027" s="63"/>
      <c r="BE1027" s="63"/>
      <c r="BF1027" s="63"/>
      <c r="BG1027" s="63"/>
      <c r="BH1027" s="63"/>
      <c r="BI1027" s="63"/>
      <c r="BJ1027" s="63"/>
      <c r="BK1027" s="63"/>
      <c r="BL1027" s="63"/>
      <c r="BM1027" s="63"/>
      <c r="BN1027" s="63"/>
      <c r="BO1027" s="63"/>
      <c r="BP1027" s="63"/>
      <c r="BQ1027" s="63"/>
      <c r="BR1027" s="63"/>
      <c r="BS1027" s="63"/>
      <c r="BT1027" s="63"/>
      <c r="BU1027" s="63"/>
      <c r="BV1027" s="63"/>
      <c r="BW1027" s="63"/>
      <c r="BX1027" s="63"/>
      <c r="BY1027" s="63"/>
      <c r="BZ1027" s="63"/>
      <c r="CA1027" s="63"/>
      <c r="CB1027" s="63"/>
      <c r="CC1027" s="63"/>
      <c r="CD1027" s="63"/>
      <c r="CE1027" s="63"/>
      <c r="CF1027" s="63"/>
      <c r="CG1027" s="63"/>
      <c r="CH1027" s="63"/>
      <c r="CI1027" s="63"/>
      <c r="CJ1027" s="63"/>
      <c r="CK1027" s="63"/>
      <c r="CL1027" s="63"/>
      <c r="CM1027" s="63"/>
      <c r="CN1027" s="63"/>
      <c r="CO1027" s="63"/>
      <c r="CP1027" s="63"/>
      <c r="CR1027" s="227"/>
      <c r="CS1027" s="74"/>
    </row>
    <row r="1028" spans="1:97" s="72" customFormat="1" ht="75.75" customHeight="1">
      <c r="A1028" s="75"/>
      <c r="B1028" s="76"/>
      <c r="C1028" s="76"/>
      <c r="D1028" s="76"/>
      <c r="E1028" s="76"/>
      <c r="F1028" s="63"/>
      <c r="G1028" s="63"/>
      <c r="H1028" s="63"/>
      <c r="I1028" s="63"/>
      <c r="J1028" s="63"/>
      <c r="K1028" s="63"/>
      <c r="L1028" s="63"/>
      <c r="M1028" s="63"/>
      <c r="N1028" s="63"/>
      <c r="O1028" s="63"/>
      <c r="P1028" s="63"/>
      <c r="Q1028" s="63"/>
      <c r="R1028" s="63"/>
      <c r="S1028" s="63"/>
      <c r="T1028" s="63"/>
      <c r="U1028" s="63"/>
      <c r="V1028" s="63"/>
      <c r="W1028" s="63"/>
      <c r="X1028" s="63"/>
      <c r="Y1028" s="63"/>
      <c r="Z1028" s="63"/>
      <c r="AA1028" s="63"/>
      <c r="AB1028" s="63"/>
      <c r="AC1028" s="63"/>
      <c r="AD1028" s="63"/>
      <c r="AE1028" s="63"/>
      <c r="AF1028" s="63"/>
      <c r="AG1028" s="63"/>
      <c r="AH1028" s="63"/>
      <c r="AI1028" s="63"/>
      <c r="AJ1028" s="63"/>
      <c r="AK1028" s="63"/>
      <c r="AL1028" s="63"/>
      <c r="AM1028" s="63"/>
      <c r="AN1028" s="63"/>
      <c r="AO1028" s="63"/>
      <c r="AP1028" s="63"/>
      <c r="AQ1028" s="63"/>
      <c r="AR1028" s="63"/>
      <c r="AS1028" s="63"/>
      <c r="AT1028" s="63"/>
      <c r="AU1028" s="63"/>
      <c r="AV1028" s="63"/>
      <c r="AW1028" s="63"/>
      <c r="AX1028" s="63"/>
      <c r="AY1028" s="63"/>
      <c r="AZ1028" s="63"/>
      <c r="BA1028" s="63"/>
      <c r="BB1028" s="63"/>
      <c r="BC1028" s="63"/>
      <c r="BD1028" s="63"/>
      <c r="BE1028" s="63"/>
      <c r="BF1028" s="63"/>
      <c r="BG1028" s="63"/>
      <c r="BH1028" s="63"/>
      <c r="BI1028" s="63"/>
      <c r="BJ1028" s="63"/>
      <c r="BK1028" s="63"/>
      <c r="BL1028" s="63"/>
      <c r="BM1028" s="63"/>
      <c r="BN1028" s="63"/>
      <c r="BO1028" s="63"/>
      <c r="BP1028" s="63"/>
      <c r="BQ1028" s="63"/>
      <c r="BR1028" s="63"/>
      <c r="BS1028" s="63"/>
      <c r="BT1028" s="63"/>
      <c r="BU1028" s="63"/>
      <c r="BV1028" s="63"/>
      <c r="BW1028" s="63"/>
      <c r="BX1028" s="63"/>
      <c r="BY1028" s="63"/>
      <c r="BZ1028" s="63"/>
      <c r="CA1028" s="63"/>
      <c r="CB1028" s="63"/>
      <c r="CC1028" s="63"/>
      <c r="CD1028" s="63"/>
      <c r="CE1028" s="63"/>
      <c r="CF1028" s="63"/>
      <c r="CG1028" s="63"/>
      <c r="CH1028" s="63"/>
      <c r="CI1028" s="63"/>
      <c r="CJ1028" s="63"/>
      <c r="CK1028" s="63"/>
      <c r="CL1028" s="63"/>
      <c r="CM1028" s="63"/>
      <c r="CN1028" s="63"/>
      <c r="CO1028" s="63"/>
      <c r="CP1028" s="63"/>
      <c r="CR1028" s="227"/>
      <c r="CS1028" s="74"/>
    </row>
    <row r="1029" spans="1:97" s="72" customFormat="1" ht="75.75" customHeight="1">
      <c r="A1029" s="75"/>
      <c r="B1029" s="76"/>
      <c r="C1029" s="76"/>
      <c r="D1029" s="76"/>
      <c r="E1029" s="76"/>
      <c r="F1029" s="63"/>
      <c r="G1029" s="63"/>
      <c r="H1029" s="63"/>
      <c r="I1029" s="63"/>
      <c r="J1029" s="63"/>
      <c r="K1029" s="63"/>
      <c r="L1029" s="63"/>
      <c r="M1029" s="63"/>
      <c r="N1029" s="63"/>
      <c r="O1029" s="63"/>
      <c r="P1029" s="63"/>
      <c r="Q1029" s="63"/>
      <c r="R1029" s="63"/>
      <c r="S1029" s="63"/>
      <c r="T1029" s="63"/>
      <c r="U1029" s="63"/>
      <c r="V1029" s="63"/>
      <c r="W1029" s="63"/>
      <c r="X1029" s="63"/>
      <c r="Y1029" s="63"/>
      <c r="Z1029" s="63"/>
      <c r="AA1029" s="63"/>
      <c r="AB1029" s="63"/>
      <c r="AC1029" s="63"/>
      <c r="AD1029" s="63"/>
      <c r="AE1029" s="63"/>
      <c r="AF1029" s="63"/>
      <c r="AG1029" s="63"/>
      <c r="AH1029" s="63"/>
      <c r="AI1029" s="63"/>
      <c r="AJ1029" s="63"/>
      <c r="AK1029" s="63"/>
      <c r="AL1029" s="63"/>
      <c r="AM1029" s="63"/>
      <c r="AN1029" s="63"/>
      <c r="AO1029" s="63"/>
      <c r="AP1029" s="63"/>
      <c r="AQ1029" s="63"/>
      <c r="AR1029" s="63"/>
      <c r="AS1029" s="63"/>
      <c r="AT1029" s="63"/>
      <c r="AU1029" s="63"/>
      <c r="AV1029" s="63"/>
      <c r="AW1029" s="63"/>
      <c r="AX1029" s="63"/>
      <c r="AY1029" s="63"/>
      <c r="AZ1029" s="63"/>
      <c r="BA1029" s="63"/>
      <c r="BB1029" s="63"/>
      <c r="BC1029" s="63"/>
      <c r="BD1029" s="63"/>
      <c r="BE1029" s="63"/>
      <c r="BF1029" s="63"/>
      <c r="BG1029" s="63"/>
      <c r="BH1029" s="63"/>
      <c r="BI1029" s="63"/>
      <c r="BJ1029" s="63"/>
      <c r="BK1029" s="63"/>
      <c r="BL1029" s="63"/>
      <c r="BM1029" s="63"/>
      <c r="BN1029" s="63"/>
      <c r="BO1029" s="63"/>
      <c r="BP1029" s="63"/>
      <c r="BQ1029" s="63"/>
      <c r="BR1029" s="63"/>
      <c r="BS1029" s="63"/>
      <c r="BT1029" s="63"/>
      <c r="BU1029" s="63"/>
      <c r="BV1029" s="63"/>
      <c r="BW1029" s="63"/>
      <c r="BX1029" s="63"/>
      <c r="BY1029" s="63"/>
      <c r="BZ1029" s="63"/>
      <c r="CA1029" s="63"/>
      <c r="CB1029" s="63"/>
      <c r="CC1029" s="63"/>
      <c r="CD1029" s="63"/>
      <c r="CE1029" s="63"/>
      <c r="CF1029" s="63"/>
      <c r="CG1029" s="63"/>
      <c r="CH1029" s="63"/>
      <c r="CI1029" s="63"/>
      <c r="CJ1029" s="63"/>
      <c r="CK1029" s="63"/>
      <c r="CL1029" s="63"/>
      <c r="CM1029" s="63"/>
      <c r="CN1029" s="63"/>
      <c r="CO1029" s="63"/>
      <c r="CP1029" s="63"/>
      <c r="CR1029" s="227"/>
      <c r="CS1029" s="74"/>
    </row>
    <row r="1030" spans="1:97" s="72" customFormat="1" ht="75.75" customHeight="1">
      <c r="A1030" s="75"/>
      <c r="B1030" s="76"/>
      <c r="C1030" s="76"/>
      <c r="D1030" s="76"/>
      <c r="E1030" s="76"/>
      <c r="F1030" s="63"/>
      <c r="G1030" s="63"/>
      <c r="H1030" s="63"/>
      <c r="I1030" s="63"/>
      <c r="J1030" s="63"/>
      <c r="K1030" s="63"/>
      <c r="L1030" s="63"/>
      <c r="M1030" s="63"/>
      <c r="N1030" s="63"/>
      <c r="O1030" s="63"/>
      <c r="P1030" s="63"/>
      <c r="Q1030" s="63"/>
      <c r="R1030" s="63"/>
      <c r="S1030" s="63"/>
      <c r="T1030" s="63"/>
      <c r="U1030" s="63"/>
      <c r="V1030" s="63"/>
      <c r="W1030" s="63"/>
      <c r="X1030" s="63"/>
      <c r="Y1030" s="63"/>
      <c r="Z1030" s="63"/>
      <c r="AA1030" s="63"/>
      <c r="AB1030" s="63"/>
      <c r="AC1030" s="63"/>
      <c r="AD1030" s="63"/>
      <c r="AE1030" s="63"/>
      <c r="AF1030" s="63"/>
      <c r="AG1030" s="63"/>
      <c r="AH1030" s="63"/>
      <c r="AI1030" s="63"/>
      <c r="AJ1030" s="63"/>
      <c r="AK1030" s="63"/>
      <c r="AL1030" s="63"/>
      <c r="AM1030" s="63"/>
      <c r="AN1030" s="63"/>
      <c r="AO1030" s="63"/>
      <c r="AP1030" s="63"/>
      <c r="AQ1030" s="63"/>
      <c r="AR1030" s="63"/>
      <c r="AS1030" s="63"/>
      <c r="AT1030" s="63"/>
      <c r="AU1030" s="63"/>
      <c r="AV1030" s="63"/>
      <c r="AW1030" s="63"/>
      <c r="AX1030" s="63"/>
      <c r="AY1030" s="63"/>
      <c r="AZ1030" s="63"/>
      <c r="BA1030" s="63"/>
      <c r="BB1030" s="63"/>
      <c r="BC1030" s="63"/>
      <c r="BD1030" s="63"/>
      <c r="BE1030" s="63"/>
      <c r="BF1030" s="63"/>
      <c r="BG1030" s="63"/>
      <c r="BH1030" s="63"/>
      <c r="BI1030" s="63"/>
      <c r="BJ1030" s="63"/>
      <c r="BK1030" s="63"/>
      <c r="BL1030" s="63"/>
      <c r="BM1030" s="63"/>
      <c r="BN1030" s="63"/>
      <c r="BO1030" s="63"/>
      <c r="BP1030" s="63"/>
      <c r="BQ1030" s="63"/>
      <c r="BR1030" s="63"/>
      <c r="BS1030" s="63"/>
      <c r="BT1030" s="63"/>
      <c r="BU1030" s="63"/>
      <c r="BV1030" s="63"/>
      <c r="BW1030" s="63"/>
      <c r="BX1030" s="63"/>
      <c r="BY1030" s="63"/>
      <c r="BZ1030" s="63"/>
      <c r="CA1030" s="63"/>
      <c r="CB1030" s="63"/>
      <c r="CC1030" s="63"/>
      <c r="CD1030" s="63"/>
      <c r="CE1030" s="63"/>
      <c r="CF1030" s="63"/>
      <c r="CG1030" s="63"/>
      <c r="CH1030" s="63"/>
      <c r="CI1030" s="63"/>
      <c r="CJ1030" s="63"/>
      <c r="CK1030" s="63"/>
      <c r="CL1030" s="63"/>
      <c r="CM1030" s="63"/>
      <c r="CN1030" s="63"/>
      <c r="CO1030" s="63"/>
      <c r="CP1030" s="63"/>
      <c r="CR1030" s="227"/>
      <c r="CS1030" s="74"/>
    </row>
    <row r="1031" spans="1:97" s="72" customFormat="1" ht="75.75" customHeight="1">
      <c r="A1031" s="75"/>
      <c r="B1031" s="76"/>
      <c r="C1031" s="76"/>
      <c r="D1031" s="76"/>
      <c r="E1031" s="76"/>
      <c r="F1031" s="63"/>
      <c r="G1031" s="63"/>
      <c r="H1031" s="63"/>
      <c r="I1031" s="63"/>
      <c r="J1031" s="63"/>
      <c r="K1031" s="63"/>
      <c r="L1031" s="63"/>
      <c r="M1031" s="63"/>
      <c r="N1031" s="63"/>
      <c r="O1031" s="63"/>
      <c r="P1031" s="63"/>
      <c r="Q1031" s="63"/>
      <c r="R1031" s="63"/>
      <c r="S1031" s="63"/>
      <c r="T1031" s="63"/>
      <c r="U1031" s="63"/>
      <c r="V1031" s="63"/>
      <c r="W1031" s="63"/>
      <c r="X1031" s="63"/>
      <c r="Y1031" s="63"/>
      <c r="Z1031" s="63"/>
      <c r="AA1031" s="63"/>
      <c r="AB1031" s="63"/>
      <c r="AC1031" s="63"/>
      <c r="AD1031" s="63"/>
      <c r="AE1031" s="63"/>
      <c r="AF1031" s="63"/>
      <c r="AG1031" s="63"/>
      <c r="AH1031" s="63"/>
      <c r="AI1031" s="63"/>
      <c r="AJ1031" s="63"/>
      <c r="AK1031" s="63"/>
      <c r="AL1031" s="63"/>
      <c r="AM1031" s="63"/>
      <c r="AN1031" s="63"/>
      <c r="AO1031" s="63"/>
      <c r="AP1031" s="63"/>
      <c r="AQ1031" s="63"/>
      <c r="AR1031" s="63"/>
      <c r="AS1031" s="63"/>
      <c r="AT1031" s="63"/>
      <c r="AU1031" s="63"/>
      <c r="AV1031" s="63"/>
      <c r="AW1031" s="63"/>
      <c r="AX1031" s="63"/>
      <c r="AY1031" s="63"/>
      <c r="AZ1031" s="63"/>
      <c r="BA1031" s="63"/>
      <c r="BB1031" s="63"/>
      <c r="BC1031" s="63"/>
      <c r="BD1031" s="63"/>
      <c r="BE1031" s="63"/>
      <c r="BF1031" s="63"/>
      <c r="BG1031" s="63"/>
      <c r="BH1031" s="63"/>
      <c r="BI1031" s="63"/>
      <c r="BJ1031" s="63"/>
      <c r="BK1031" s="63"/>
      <c r="BL1031" s="63"/>
      <c r="BM1031" s="63"/>
      <c r="BN1031" s="63"/>
      <c r="BO1031" s="63"/>
      <c r="BP1031" s="63"/>
      <c r="BQ1031" s="63"/>
      <c r="BR1031" s="63"/>
      <c r="BS1031" s="63"/>
      <c r="BT1031" s="63"/>
      <c r="BU1031" s="63"/>
      <c r="BV1031" s="63"/>
      <c r="BW1031" s="63"/>
      <c r="BX1031" s="63"/>
      <c r="BY1031" s="63"/>
      <c r="BZ1031" s="63"/>
      <c r="CA1031" s="63"/>
      <c r="CB1031" s="63"/>
      <c r="CC1031" s="63"/>
      <c r="CD1031" s="63"/>
      <c r="CE1031" s="63"/>
      <c r="CF1031" s="63"/>
      <c r="CG1031" s="63"/>
      <c r="CH1031" s="63"/>
      <c r="CI1031" s="63"/>
      <c r="CJ1031" s="63"/>
      <c r="CK1031" s="63"/>
      <c r="CL1031" s="63"/>
      <c r="CM1031" s="63"/>
      <c r="CN1031" s="63"/>
      <c r="CO1031" s="63"/>
      <c r="CP1031" s="63"/>
      <c r="CR1031" s="227"/>
      <c r="CS1031" s="74"/>
    </row>
    <row r="1032" spans="1:97" s="72" customFormat="1" ht="75.75" customHeight="1">
      <c r="A1032" s="75"/>
      <c r="B1032" s="76"/>
      <c r="C1032" s="76"/>
      <c r="D1032" s="76"/>
      <c r="E1032" s="76"/>
      <c r="F1032" s="63"/>
      <c r="G1032" s="63"/>
      <c r="H1032" s="63"/>
      <c r="I1032" s="63"/>
      <c r="J1032" s="63"/>
      <c r="K1032" s="63"/>
      <c r="L1032" s="63"/>
      <c r="M1032" s="63"/>
      <c r="N1032" s="63"/>
      <c r="O1032" s="63"/>
      <c r="P1032" s="63"/>
      <c r="Q1032" s="63"/>
      <c r="R1032" s="63"/>
      <c r="S1032" s="63"/>
      <c r="T1032" s="63"/>
      <c r="U1032" s="63"/>
      <c r="V1032" s="63"/>
      <c r="W1032" s="63"/>
      <c r="X1032" s="63"/>
      <c r="Y1032" s="63"/>
      <c r="Z1032" s="63"/>
      <c r="AA1032" s="63"/>
      <c r="AB1032" s="63"/>
      <c r="AC1032" s="63"/>
      <c r="AD1032" s="63"/>
      <c r="AE1032" s="63"/>
      <c r="AF1032" s="63"/>
      <c r="AG1032" s="63"/>
      <c r="AH1032" s="63"/>
      <c r="AI1032" s="63"/>
      <c r="AJ1032" s="63"/>
      <c r="AK1032" s="63"/>
      <c r="AL1032" s="63"/>
      <c r="AM1032" s="63"/>
      <c r="AN1032" s="63"/>
      <c r="AO1032" s="63"/>
      <c r="AP1032" s="63"/>
      <c r="AQ1032" s="63"/>
      <c r="AR1032" s="63"/>
      <c r="AS1032" s="63"/>
      <c r="AT1032" s="63"/>
      <c r="AU1032" s="63"/>
      <c r="AV1032" s="63"/>
      <c r="AW1032" s="63"/>
      <c r="AX1032" s="63"/>
      <c r="AY1032" s="63"/>
      <c r="AZ1032" s="63"/>
      <c r="BA1032" s="63"/>
      <c r="BB1032" s="63"/>
      <c r="BC1032" s="63"/>
      <c r="BD1032" s="63"/>
      <c r="BE1032" s="63"/>
      <c r="BF1032" s="63"/>
      <c r="BG1032" s="63"/>
      <c r="BH1032" s="63"/>
      <c r="BI1032" s="63"/>
      <c r="BJ1032" s="63"/>
      <c r="BK1032" s="63"/>
      <c r="BL1032" s="63"/>
      <c r="BM1032" s="63"/>
      <c r="BN1032" s="63"/>
      <c r="BO1032" s="63"/>
      <c r="BP1032" s="63"/>
      <c r="BQ1032" s="63"/>
      <c r="BR1032" s="63"/>
      <c r="BS1032" s="63"/>
      <c r="BT1032" s="63"/>
      <c r="BU1032" s="63"/>
      <c r="BV1032" s="63"/>
      <c r="BW1032" s="63"/>
      <c r="BX1032" s="63"/>
      <c r="BY1032" s="63"/>
      <c r="BZ1032" s="63"/>
      <c r="CA1032" s="63"/>
      <c r="CB1032" s="63"/>
      <c r="CC1032" s="63"/>
      <c r="CD1032" s="63"/>
      <c r="CE1032" s="63"/>
      <c r="CF1032" s="63"/>
      <c r="CG1032" s="63"/>
      <c r="CH1032" s="63"/>
      <c r="CI1032" s="63"/>
      <c r="CJ1032" s="63"/>
      <c r="CK1032" s="63"/>
      <c r="CL1032" s="63"/>
      <c r="CM1032" s="63"/>
      <c r="CN1032" s="63"/>
      <c r="CO1032" s="63"/>
      <c r="CP1032" s="63"/>
      <c r="CR1032" s="227"/>
      <c r="CS1032" s="74"/>
    </row>
    <row r="1033" spans="1:97" s="72" customFormat="1" ht="75.75" customHeight="1">
      <c r="A1033" s="75"/>
      <c r="B1033" s="76"/>
      <c r="C1033" s="76"/>
      <c r="D1033" s="76"/>
      <c r="E1033" s="76"/>
      <c r="F1033" s="63"/>
      <c r="G1033" s="63"/>
      <c r="H1033" s="63"/>
      <c r="I1033" s="63"/>
      <c r="J1033" s="63"/>
      <c r="K1033" s="63"/>
      <c r="L1033" s="63"/>
      <c r="M1033" s="63"/>
      <c r="N1033" s="63"/>
      <c r="O1033" s="63"/>
      <c r="P1033" s="63"/>
      <c r="Q1033" s="63"/>
      <c r="R1033" s="63"/>
      <c r="S1033" s="63"/>
      <c r="T1033" s="63"/>
      <c r="U1033" s="63"/>
      <c r="V1033" s="63"/>
      <c r="W1033" s="63"/>
      <c r="X1033" s="63"/>
      <c r="Y1033" s="63"/>
      <c r="Z1033" s="63"/>
      <c r="AA1033" s="63"/>
      <c r="AB1033" s="63"/>
      <c r="AC1033" s="63"/>
      <c r="AD1033" s="63"/>
      <c r="AE1033" s="63"/>
      <c r="AF1033" s="63"/>
      <c r="AG1033" s="63"/>
      <c r="AH1033" s="63"/>
      <c r="AI1033" s="63"/>
      <c r="AJ1033" s="63"/>
      <c r="AK1033" s="63"/>
      <c r="AL1033" s="63"/>
      <c r="AM1033" s="63"/>
      <c r="AN1033" s="63"/>
      <c r="AO1033" s="63"/>
      <c r="AP1033" s="63"/>
      <c r="AQ1033" s="63"/>
      <c r="AR1033" s="63"/>
      <c r="AS1033" s="63"/>
      <c r="AT1033" s="63"/>
      <c r="AU1033" s="63"/>
      <c r="AV1033" s="63"/>
      <c r="AW1033" s="63"/>
      <c r="AX1033" s="63"/>
      <c r="AY1033" s="63"/>
      <c r="AZ1033" s="63"/>
      <c r="BA1033" s="63"/>
      <c r="BB1033" s="63"/>
      <c r="BC1033" s="63"/>
      <c r="BD1033" s="63"/>
      <c r="BE1033" s="63"/>
      <c r="BF1033" s="63"/>
      <c r="BG1033" s="63"/>
      <c r="BH1033" s="63"/>
      <c r="BI1033" s="63"/>
      <c r="BJ1033" s="63"/>
      <c r="BK1033" s="63"/>
      <c r="BL1033" s="63"/>
      <c r="BM1033" s="63"/>
      <c r="BN1033" s="63"/>
      <c r="BO1033" s="63"/>
      <c r="BP1033" s="63"/>
      <c r="BQ1033" s="63"/>
      <c r="BR1033" s="63"/>
      <c r="BS1033" s="63"/>
      <c r="BT1033" s="63"/>
      <c r="BU1033" s="63"/>
      <c r="BV1033" s="63"/>
      <c r="BW1033" s="63"/>
      <c r="BX1033" s="63"/>
      <c r="BY1033" s="63"/>
      <c r="BZ1033" s="63"/>
      <c r="CA1033" s="63"/>
      <c r="CB1033" s="63"/>
      <c r="CC1033" s="63"/>
      <c r="CD1033" s="63"/>
      <c r="CE1033" s="63"/>
      <c r="CF1033" s="63"/>
      <c r="CG1033" s="63"/>
      <c r="CH1033" s="63"/>
      <c r="CI1033" s="63"/>
      <c r="CJ1033" s="63"/>
      <c r="CK1033" s="63"/>
      <c r="CL1033" s="63"/>
      <c r="CM1033" s="63"/>
      <c r="CN1033" s="63"/>
      <c r="CO1033" s="63"/>
      <c r="CP1033" s="63"/>
      <c r="CR1033" s="227"/>
      <c r="CS1033" s="74"/>
    </row>
    <row r="1034" spans="1:97" s="72" customFormat="1" ht="75.75" customHeight="1">
      <c r="A1034" s="75"/>
      <c r="B1034" s="76"/>
      <c r="C1034" s="76"/>
      <c r="D1034" s="76"/>
      <c r="E1034" s="76"/>
      <c r="F1034" s="63"/>
      <c r="G1034" s="63"/>
      <c r="H1034" s="63"/>
      <c r="I1034" s="63"/>
      <c r="J1034" s="63"/>
      <c r="K1034" s="63"/>
      <c r="L1034" s="63"/>
      <c r="M1034" s="63"/>
      <c r="N1034" s="63"/>
      <c r="O1034" s="63"/>
      <c r="P1034" s="63"/>
      <c r="Q1034" s="63"/>
      <c r="R1034" s="63"/>
      <c r="S1034" s="63"/>
      <c r="T1034" s="63"/>
      <c r="U1034" s="63"/>
      <c r="V1034" s="63"/>
      <c r="W1034" s="63"/>
      <c r="X1034" s="63"/>
      <c r="Y1034" s="63"/>
      <c r="Z1034" s="63"/>
      <c r="AA1034" s="63"/>
      <c r="AB1034" s="63"/>
      <c r="AC1034" s="63"/>
      <c r="AD1034" s="63"/>
      <c r="AE1034" s="63"/>
      <c r="AF1034" s="63"/>
      <c r="AG1034" s="63"/>
      <c r="AH1034" s="63"/>
      <c r="AI1034" s="63"/>
      <c r="AJ1034" s="63"/>
      <c r="AK1034" s="63"/>
      <c r="AL1034" s="63"/>
      <c r="AM1034" s="63"/>
      <c r="AN1034" s="63"/>
      <c r="AO1034" s="63"/>
      <c r="AP1034" s="63"/>
      <c r="AQ1034" s="63"/>
      <c r="AR1034" s="63"/>
      <c r="AS1034" s="63"/>
      <c r="AT1034" s="63"/>
      <c r="AU1034" s="63"/>
      <c r="AV1034" s="63"/>
      <c r="AW1034" s="63"/>
      <c r="AX1034" s="63"/>
      <c r="AY1034" s="63"/>
      <c r="AZ1034" s="63"/>
      <c r="BA1034" s="63"/>
      <c r="BB1034" s="63"/>
      <c r="BC1034" s="63"/>
      <c r="BD1034" s="63"/>
      <c r="BE1034" s="63"/>
      <c r="BF1034" s="63"/>
      <c r="BG1034" s="63"/>
      <c r="BH1034" s="63"/>
      <c r="BI1034" s="63"/>
      <c r="BJ1034" s="63"/>
      <c r="BK1034" s="63"/>
      <c r="BL1034" s="63"/>
      <c r="BM1034" s="63"/>
      <c r="BN1034" s="63"/>
      <c r="BO1034" s="63"/>
      <c r="BP1034" s="63"/>
      <c r="BQ1034" s="63"/>
      <c r="BR1034" s="63"/>
      <c r="BS1034" s="63"/>
      <c r="BT1034" s="63"/>
      <c r="BU1034" s="63"/>
      <c r="BV1034" s="63"/>
      <c r="BW1034" s="63"/>
      <c r="BX1034" s="63"/>
      <c r="BY1034" s="63"/>
      <c r="BZ1034" s="63"/>
      <c r="CA1034" s="63"/>
      <c r="CB1034" s="63"/>
      <c r="CC1034" s="63"/>
      <c r="CD1034" s="63"/>
      <c r="CE1034" s="63"/>
      <c r="CF1034" s="63"/>
      <c r="CG1034" s="63"/>
      <c r="CH1034" s="63"/>
      <c r="CI1034" s="63"/>
      <c r="CJ1034" s="63"/>
      <c r="CK1034" s="63"/>
      <c r="CL1034" s="63"/>
      <c r="CM1034" s="63"/>
      <c r="CN1034" s="63"/>
      <c r="CO1034" s="63"/>
      <c r="CP1034" s="63"/>
      <c r="CR1034" s="227"/>
      <c r="CS1034" s="74"/>
    </row>
    <row r="1035" spans="1:97" s="72" customFormat="1" ht="75.75" customHeight="1">
      <c r="A1035" s="75"/>
      <c r="B1035" s="76"/>
      <c r="C1035" s="76"/>
      <c r="D1035" s="76"/>
      <c r="E1035" s="76"/>
      <c r="F1035" s="63"/>
      <c r="G1035" s="63"/>
      <c r="H1035" s="63"/>
      <c r="I1035" s="63"/>
      <c r="J1035" s="63"/>
      <c r="K1035" s="63"/>
      <c r="L1035" s="63"/>
      <c r="M1035" s="63"/>
      <c r="N1035" s="63"/>
      <c r="O1035" s="63"/>
      <c r="P1035" s="63"/>
      <c r="Q1035" s="63"/>
      <c r="R1035" s="63"/>
      <c r="S1035" s="63"/>
      <c r="T1035" s="63"/>
      <c r="U1035" s="63"/>
      <c r="V1035" s="63"/>
      <c r="W1035" s="63"/>
      <c r="X1035" s="63"/>
      <c r="Y1035" s="63"/>
      <c r="Z1035" s="63"/>
      <c r="AA1035" s="63"/>
      <c r="AB1035" s="63"/>
      <c r="AC1035" s="63"/>
      <c r="AD1035" s="63"/>
      <c r="AE1035" s="63"/>
      <c r="AF1035" s="63"/>
      <c r="AG1035" s="63"/>
      <c r="AH1035" s="63"/>
      <c r="AI1035" s="63"/>
      <c r="AJ1035" s="63"/>
      <c r="AK1035" s="63"/>
      <c r="AL1035" s="63"/>
      <c r="AM1035" s="63"/>
      <c r="AN1035" s="63"/>
      <c r="AO1035" s="63"/>
      <c r="AP1035" s="63"/>
      <c r="AQ1035" s="63"/>
      <c r="AR1035" s="63"/>
      <c r="AS1035" s="63"/>
      <c r="AT1035" s="63"/>
      <c r="AU1035" s="63"/>
      <c r="AV1035" s="63"/>
      <c r="AW1035" s="63"/>
      <c r="AX1035" s="63"/>
      <c r="AY1035" s="63"/>
      <c r="AZ1035" s="63"/>
      <c r="BA1035" s="63"/>
      <c r="BB1035" s="63"/>
      <c r="BC1035" s="63"/>
      <c r="BD1035" s="63"/>
      <c r="BE1035" s="63"/>
      <c r="BF1035" s="63"/>
      <c r="BG1035" s="63"/>
      <c r="BH1035" s="63"/>
      <c r="BI1035" s="63"/>
      <c r="BJ1035" s="63"/>
      <c r="BK1035" s="63"/>
      <c r="BL1035" s="63"/>
      <c r="BM1035" s="63"/>
      <c r="BN1035" s="63"/>
      <c r="BO1035" s="63"/>
      <c r="BP1035" s="63"/>
      <c r="BQ1035" s="63"/>
      <c r="BR1035" s="63"/>
      <c r="BS1035" s="63"/>
      <c r="BT1035" s="63"/>
      <c r="BU1035" s="63"/>
      <c r="BV1035" s="63"/>
      <c r="BW1035" s="63"/>
      <c r="BX1035" s="63"/>
      <c r="BY1035" s="63"/>
      <c r="BZ1035" s="63"/>
      <c r="CA1035" s="63"/>
      <c r="CB1035" s="63"/>
      <c r="CC1035" s="63"/>
      <c r="CD1035" s="63"/>
      <c r="CE1035" s="63"/>
      <c r="CF1035" s="63"/>
      <c r="CG1035" s="63"/>
      <c r="CH1035" s="63"/>
      <c r="CI1035" s="63"/>
      <c r="CJ1035" s="63"/>
      <c r="CK1035" s="63"/>
      <c r="CL1035" s="63"/>
      <c r="CM1035" s="63"/>
      <c r="CN1035" s="63"/>
      <c r="CO1035" s="63"/>
      <c r="CP1035" s="63"/>
      <c r="CR1035" s="227"/>
      <c r="CS1035" s="74"/>
    </row>
    <row r="1036" spans="1:97" s="72" customFormat="1" ht="75.75" customHeight="1">
      <c r="A1036" s="75"/>
      <c r="B1036" s="76"/>
      <c r="C1036" s="76"/>
      <c r="D1036" s="76"/>
      <c r="E1036" s="76"/>
      <c r="F1036" s="63"/>
      <c r="G1036" s="63"/>
      <c r="H1036" s="63"/>
      <c r="I1036" s="63"/>
      <c r="J1036" s="63"/>
      <c r="K1036" s="63"/>
      <c r="L1036" s="63"/>
      <c r="M1036" s="63"/>
      <c r="N1036" s="63"/>
      <c r="O1036" s="63"/>
      <c r="P1036" s="63"/>
      <c r="Q1036" s="63"/>
      <c r="R1036" s="63"/>
      <c r="S1036" s="63"/>
      <c r="T1036" s="63"/>
      <c r="U1036" s="63"/>
      <c r="V1036" s="63"/>
      <c r="W1036" s="63"/>
      <c r="X1036" s="63"/>
      <c r="Y1036" s="63"/>
      <c r="Z1036" s="63"/>
      <c r="AA1036" s="63"/>
      <c r="AB1036" s="63"/>
      <c r="AC1036" s="63"/>
      <c r="AD1036" s="63"/>
      <c r="AE1036" s="63"/>
      <c r="AF1036" s="63"/>
      <c r="AG1036" s="63"/>
      <c r="AH1036" s="63"/>
      <c r="AI1036" s="63"/>
      <c r="AJ1036" s="63"/>
      <c r="AK1036" s="63"/>
      <c r="AL1036" s="63"/>
      <c r="AM1036" s="63"/>
      <c r="AN1036" s="63"/>
      <c r="AO1036" s="63"/>
      <c r="AP1036" s="63"/>
      <c r="AQ1036" s="63"/>
      <c r="AR1036" s="63"/>
      <c r="AS1036" s="63"/>
      <c r="AT1036" s="63"/>
      <c r="AU1036" s="63"/>
      <c r="AV1036" s="63"/>
      <c r="AW1036" s="63"/>
      <c r="AX1036" s="63"/>
      <c r="AY1036" s="63"/>
      <c r="AZ1036" s="63"/>
      <c r="BA1036" s="63"/>
      <c r="BB1036" s="63"/>
      <c r="BC1036" s="63"/>
      <c r="BD1036" s="63"/>
      <c r="BE1036" s="63"/>
      <c r="BF1036" s="63"/>
      <c r="BG1036" s="63"/>
      <c r="BH1036" s="63"/>
      <c r="BI1036" s="63"/>
      <c r="BJ1036" s="63"/>
      <c r="BK1036" s="63"/>
      <c r="BL1036" s="63"/>
      <c r="BM1036" s="63"/>
      <c r="BN1036" s="63"/>
      <c r="BO1036" s="63"/>
      <c r="BP1036" s="63"/>
      <c r="BQ1036" s="63"/>
      <c r="BR1036" s="63"/>
      <c r="BS1036" s="63"/>
      <c r="BT1036" s="63"/>
      <c r="BU1036" s="63"/>
      <c r="BV1036" s="63"/>
      <c r="BW1036" s="63"/>
      <c r="BX1036" s="63"/>
      <c r="BY1036" s="63"/>
      <c r="BZ1036" s="63"/>
      <c r="CA1036" s="63"/>
      <c r="CB1036" s="63"/>
      <c r="CC1036" s="63"/>
      <c r="CD1036" s="63"/>
      <c r="CE1036" s="63"/>
      <c r="CF1036" s="63"/>
      <c r="CG1036" s="63"/>
      <c r="CH1036" s="63"/>
      <c r="CI1036" s="63"/>
      <c r="CJ1036" s="63"/>
      <c r="CK1036" s="63"/>
      <c r="CL1036" s="63"/>
      <c r="CM1036" s="63"/>
      <c r="CN1036" s="63"/>
      <c r="CO1036" s="63"/>
      <c r="CP1036" s="63"/>
      <c r="CR1036" s="227"/>
      <c r="CS1036" s="74"/>
    </row>
    <row r="1037" spans="1:97" s="72" customFormat="1" ht="75.75" customHeight="1">
      <c r="A1037" s="75"/>
      <c r="B1037" s="76"/>
      <c r="C1037" s="76"/>
      <c r="D1037" s="76"/>
      <c r="E1037" s="76"/>
      <c r="F1037" s="63"/>
      <c r="G1037" s="63"/>
      <c r="H1037" s="63"/>
      <c r="I1037" s="63"/>
      <c r="J1037" s="63"/>
      <c r="K1037" s="63"/>
      <c r="L1037" s="63"/>
      <c r="M1037" s="63"/>
      <c r="N1037" s="63"/>
      <c r="O1037" s="63"/>
      <c r="P1037" s="63"/>
      <c r="Q1037" s="63"/>
      <c r="R1037" s="63"/>
      <c r="S1037" s="63"/>
      <c r="T1037" s="63"/>
      <c r="U1037" s="63"/>
      <c r="V1037" s="63"/>
      <c r="W1037" s="63"/>
      <c r="X1037" s="63"/>
      <c r="Y1037" s="63"/>
      <c r="Z1037" s="63"/>
      <c r="AA1037" s="63"/>
      <c r="AB1037" s="63"/>
      <c r="AC1037" s="63"/>
      <c r="AD1037" s="63"/>
      <c r="AE1037" s="63"/>
      <c r="AF1037" s="63"/>
      <c r="AG1037" s="63"/>
      <c r="AH1037" s="63"/>
      <c r="AI1037" s="63"/>
      <c r="AJ1037" s="63"/>
      <c r="AK1037" s="63"/>
      <c r="AL1037" s="63"/>
      <c r="AM1037" s="63"/>
      <c r="AN1037" s="63"/>
      <c r="AO1037" s="63"/>
      <c r="AP1037" s="63"/>
      <c r="AQ1037" s="63"/>
      <c r="AR1037" s="63"/>
      <c r="AS1037" s="63"/>
      <c r="AT1037" s="63"/>
      <c r="AU1037" s="63"/>
      <c r="AV1037" s="63"/>
      <c r="AW1037" s="63"/>
      <c r="AX1037" s="63"/>
      <c r="AY1037" s="63"/>
      <c r="AZ1037" s="63"/>
      <c r="BA1037" s="63"/>
      <c r="BB1037" s="63"/>
      <c r="BC1037" s="63"/>
      <c r="BD1037" s="63"/>
      <c r="BE1037" s="63"/>
      <c r="BF1037" s="63"/>
      <c r="BG1037" s="63"/>
      <c r="BH1037" s="63"/>
      <c r="BI1037" s="63"/>
      <c r="BJ1037" s="63"/>
      <c r="BK1037" s="63"/>
      <c r="BL1037" s="63"/>
      <c r="BM1037" s="63"/>
      <c r="BN1037" s="63"/>
      <c r="BO1037" s="63"/>
      <c r="BP1037" s="63"/>
      <c r="BQ1037" s="63"/>
      <c r="BR1037" s="63"/>
      <c r="BS1037" s="63"/>
      <c r="BT1037" s="63"/>
      <c r="BU1037" s="63"/>
      <c r="BV1037" s="63"/>
      <c r="BW1037" s="63"/>
      <c r="BX1037" s="63"/>
      <c r="BY1037" s="63"/>
      <c r="BZ1037" s="63"/>
      <c r="CA1037" s="63"/>
      <c r="CB1037" s="63"/>
      <c r="CC1037" s="63"/>
      <c r="CD1037" s="63"/>
      <c r="CE1037" s="63"/>
      <c r="CF1037" s="63"/>
      <c r="CG1037" s="63"/>
      <c r="CH1037" s="63"/>
      <c r="CI1037" s="63"/>
      <c r="CJ1037" s="63"/>
      <c r="CK1037" s="63"/>
      <c r="CL1037" s="63"/>
      <c r="CM1037" s="63"/>
      <c r="CN1037" s="63"/>
      <c r="CO1037" s="63"/>
      <c r="CP1037" s="63"/>
      <c r="CR1037" s="227"/>
      <c r="CS1037" s="74"/>
    </row>
    <row r="1038" spans="1:97" s="72" customFormat="1" ht="75.75" customHeight="1">
      <c r="A1038" s="75"/>
      <c r="B1038" s="76"/>
      <c r="C1038" s="76"/>
      <c r="D1038" s="76"/>
      <c r="E1038" s="76"/>
      <c r="F1038" s="63"/>
      <c r="G1038" s="63"/>
      <c r="H1038" s="63"/>
      <c r="I1038" s="63"/>
      <c r="J1038" s="63"/>
      <c r="K1038" s="63"/>
      <c r="L1038" s="63"/>
      <c r="M1038" s="63"/>
      <c r="N1038" s="63"/>
      <c r="O1038" s="63"/>
      <c r="P1038" s="63"/>
      <c r="Q1038" s="63"/>
      <c r="R1038" s="63"/>
      <c r="S1038" s="63"/>
      <c r="T1038" s="63"/>
      <c r="U1038" s="63"/>
      <c r="V1038" s="63"/>
      <c r="W1038" s="63"/>
      <c r="X1038" s="63"/>
      <c r="Y1038" s="63"/>
      <c r="Z1038" s="63"/>
      <c r="AA1038" s="63"/>
      <c r="AB1038" s="63"/>
      <c r="AC1038" s="63"/>
      <c r="AD1038" s="63"/>
      <c r="AE1038" s="63"/>
      <c r="AF1038" s="63"/>
      <c r="AG1038" s="63"/>
      <c r="AH1038" s="63"/>
      <c r="AI1038" s="63"/>
      <c r="AJ1038" s="63"/>
      <c r="AK1038" s="63"/>
      <c r="AL1038" s="63"/>
      <c r="AM1038" s="63"/>
      <c r="AN1038" s="63"/>
      <c r="AO1038" s="63"/>
      <c r="AP1038" s="63"/>
      <c r="AQ1038" s="63"/>
      <c r="AR1038" s="63"/>
      <c r="AS1038" s="63"/>
      <c r="AT1038" s="63"/>
      <c r="AU1038" s="63"/>
      <c r="AV1038" s="63"/>
      <c r="AW1038" s="63"/>
      <c r="AX1038" s="63"/>
      <c r="AY1038" s="63"/>
      <c r="AZ1038" s="63"/>
      <c r="BA1038" s="63"/>
      <c r="BB1038" s="63"/>
      <c r="BC1038" s="63"/>
      <c r="BD1038" s="63"/>
      <c r="BE1038" s="63"/>
      <c r="BF1038" s="63"/>
      <c r="BG1038" s="63"/>
      <c r="BH1038" s="63"/>
      <c r="BI1038" s="63"/>
      <c r="BJ1038" s="63"/>
      <c r="BK1038" s="63"/>
      <c r="BL1038" s="63"/>
      <c r="BM1038" s="63"/>
      <c r="BN1038" s="63"/>
      <c r="BO1038" s="63"/>
      <c r="BP1038" s="63"/>
      <c r="BQ1038" s="63"/>
      <c r="BR1038" s="63"/>
      <c r="BS1038" s="63"/>
      <c r="BT1038" s="63"/>
      <c r="BU1038" s="63"/>
      <c r="BV1038" s="63"/>
      <c r="BW1038" s="63"/>
      <c r="BX1038" s="63"/>
      <c r="BY1038" s="63"/>
      <c r="BZ1038" s="63"/>
      <c r="CA1038" s="63"/>
      <c r="CB1038" s="63"/>
      <c r="CC1038" s="63"/>
      <c r="CD1038" s="63"/>
      <c r="CE1038" s="63"/>
      <c r="CF1038" s="63"/>
      <c r="CG1038" s="63"/>
      <c r="CH1038" s="63"/>
      <c r="CI1038" s="63"/>
      <c r="CJ1038" s="63"/>
      <c r="CK1038" s="63"/>
      <c r="CL1038" s="63"/>
      <c r="CM1038" s="63"/>
      <c r="CN1038" s="63"/>
      <c r="CO1038" s="63"/>
      <c r="CP1038" s="63"/>
      <c r="CR1038" s="227"/>
      <c r="CS1038" s="74"/>
    </row>
    <row r="1039" spans="1:97" s="72" customFormat="1" ht="75.75" customHeight="1">
      <c r="A1039" s="75"/>
      <c r="B1039" s="76"/>
      <c r="C1039" s="76"/>
      <c r="D1039" s="76"/>
      <c r="E1039" s="76"/>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c r="AC1039" s="63"/>
      <c r="AD1039" s="63"/>
      <c r="AE1039" s="63"/>
      <c r="AF1039" s="63"/>
      <c r="AG1039" s="63"/>
      <c r="AH1039" s="63"/>
      <c r="AI1039" s="63"/>
      <c r="AJ1039" s="63"/>
      <c r="AK1039" s="63"/>
      <c r="AL1039" s="63"/>
      <c r="AM1039" s="63"/>
      <c r="AN1039" s="63"/>
      <c r="AO1039" s="63"/>
      <c r="AP1039" s="63"/>
      <c r="AQ1039" s="63"/>
      <c r="AR1039" s="63"/>
      <c r="AS1039" s="63"/>
      <c r="AT1039" s="63"/>
      <c r="AU1039" s="63"/>
      <c r="AV1039" s="63"/>
      <c r="AW1039" s="63"/>
      <c r="AX1039" s="63"/>
      <c r="AY1039" s="63"/>
      <c r="AZ1039" s="63"/>
      <c r="BA1039" s="63"/>
      <c r="BB1039" s="63"/>
      <c r="BC1039" s="63"/>
      <c r="BD1039" s="63"/>
      <c r="BE1039" s="63"/>
      <c r="BF1039" s="63"/>
      <c r="BG1039" s="63"/>
      <c r="BH1039" s="63"/>
      <c r="BI1039" s="63"/>
      <c r="BJ1039" s="63"/>
      <c r="BK1039" s="63"/>
      <c r="BL1039" s="63"/>
      <c r="BM1039" s="63"/>
      <c r="BN1039" s="63"/>
      <c r="BO1039" s="63"/>
      <c r="BP1039" s="63"/>
      <c r="BQ1039" s="63"/>
      <c r="BR1039" s="63"/>
      <c r="BS1039" s="63"/>
      <c r="BT1039" s="63"/>
      <c r="BU1039" s="63"/>
      <c r="BV1039" s="63"/>
      <c r="BW1039" s="63"/>
      <c r="BX1039" s="63"/>
      <c r="BY1039" s="63"/>
      <c r="BZ1039" s="63"/>
      <c r="CA1039" s="63"/>
      <c r="CB1039" s="63"/>
      <c r="CC1039" s="63"/>
      <c r="CD1039" s="63"/>
      <c r="CE1039" s="63"/>
      <c r="CF1039" s="63"/>
      <c r="CG1039" s="63"/>
      <c r="CH1039" s="63"/>
      <c r="CI1039" s="63"/>
      <c r="CJ1039" s="63"/>
      <c r="CK1039" s="63"/>
      <c r="CL1039" s="63"/>
      <c r="CM1039" s="63"/>
      <c r="CN1039" s="63"/>
      <c r="CO1039" s="63"/>
      <c r="CP1039" s="63"/>
      <c r="CR1039" s="227"/>
      <c r="CS1039" s="74"/>
    </row>
    <row r="1040" spans="1:97" s="72" customFormat="1" ht="75.75" customHeight="1">
      <c r="A1040" s="75"/>
      <c r="B1040" s="76"/>
      <c r="C1040" s="76"/>
      <c r="D1040" s="76"/>
      <c r="E1040" s="76"/>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c r="AC1040" s="63"/>
      <c r="AD1040" s="63"/>
      <c r="AE1040" s="63"/>
      <c r="AF1040" s="63"/>
      <c r="AG1040" s="63"/>
      <c r="AH1040" s="63"/>
      <c r="AI1040" s="63"/>
      <c r="AJ1040" s="63"/>
      <c r="AK1040" s="63"/>
      <c r="AL1040" s="63"/>
      <c r="AM1040" s="63"/>
      <c r="AN1040" s="63"/>
      <c r="AO1040" s="63"/>
      <c r="AP1040" s="63"/>
      <c r="AQ1040" s="63"/>
      <c r="AR1040" s="63"/>
      <c r="AS1040" s="63"/>
      <c r="AT1040" s="63"/>
      <c r="AU1040" s="63"/>
      <c r="AV1040" s="63"/>
      <c r="AW1040" s="63"/>
      <c r="AX1040" s="63"/>
      <c r="AY1040" s="63"/>
      <c r="AZ1040" s="63"/>
      <c r="BA1040" s="63"/>
      <c r="BB1040" s="63"/>
      <c r="BC1040" s="63"/>
      <c r="BD1040" s="63"/>
      <c r="BE1040" s="63"/>
      <c r="BF1040" s="63"/>
      <c r="BG1040" s="63"/>
      <c r="BH1040" s="63"/>
      <c r="BI1040" s="63"/>
      <c r="BJ1040" s="63"/>
      <c r="BK1040" s="63"/>
      <c r="BL1040" s="63"/>
      <c r="BM1040" s="63"/>
      <c r="BN1040" s="63"/>
      <c r="BO1040" s="63"/>
      <c r="BP1040" s="63"/>
      <c r="BQ1040" s="63"/>
      <c r="BR1040" s="63"/>
      <c r="BS1040" s="63"/>
      <c r="BT1040" s="63"/>
      <c r="BU1040" s="63"/>
      <c r="BV1040" s="63"/>
      <c r="BW1040" s="63"/>
      <c r="BX1040" s="63"/>
      <c r="BY1040" s="63"/>
      <c r="BZ1040" s="63"/>
      <c r="CA1040" s="63"/>
      <c r="CB1040" s="63"/>
      <c r="CC1040" s="63"/>
      <c r="CD1040" s="63"/>
      <c r="CE1040" s="63"/>
      <c r="CF1040" s="63"/>
      <c r="CG1040" s="63"/>
      <c r="CH1040" s="63"/>
      <c r="CI1040" s="63"/>
      <c r="CJ1040" s="63"/>
      <c r="CK1040" s="63"/>
      <c r="CL1040" s="63"/>
      <c r="CM1040" s="63"/>
      <c r="CN1040" s="63"/>
      <c r="CO1040" s="63"/>
      <c r="CP1040" s="63"/>
      <c r="CR1040" s="227"/>
      <c r="CS1040" s="74"/>
    </row>
    <row r="1041" spans="1:97" s="72" customFormat="1" ht="75.75" customHeight="1">
      <c r="A1041" s="75"/>
      <c r="B1041" s="76"/>
      <c r="C1041" s="76"/>
      <c r="D1041" s="76"/>
      <c r="E1041" s="76"/>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c r="AC1041" s="63"/>
      <c r="AD1041" s="63"/>
      <c r="AE1041" s="63"/>
      <c r="AF1041" s="63"/>
      <c r="AG1041" s="63"/>
      <c r="AH1041" s="63"/>
      <c r="AI1041" s="63"/>
      <c r="AJ1041" s="63"/>
      <c r="AK1041" s="63"/>
      <c r="AL1041" s="63"/>
      <c r="AM1041" s="63"/>
      <c r="AN1041" s="63"/>
      <c r="AO1041" s="63"/>
      <c r="AP1041" s="63"/>
      <c r="AQ1041" s="63"/>
      <c r="AR1041" s="63"/>
      <c r="AS1041" s="63"/>
      <c r="AT1041" s="63"/>
      <c r="AU1041" s="63"/>
      <c r="AV1041" s="63"/>
      <c r="AW1041" s="63"/>
      <c r="AX1041" s="63"/>
      <c r="AY1041" s="63"/>
      <c r="AZ1041" s="63"/>
      <c r="BA1041" s="63"/>
      <c r="BB1041" s="63"/>
      <c r="BC1041" s="63"/>
      <c r="BD1041" s="63"/>
      <c r="BE1041" s="63"/>
      <c r="BF1041" s="63"/>
      <c r="BG1041" s="63"/>
      <c r="BH1041" s="63"/>
      <c r="BI1041" s="63"/>
      <c r="BJ1041" s="63"/>
      <c r="BK1041" s="63"/>
      <c r="BL1041" s="63"/>
      <c r="BM1041" s="63"/>
      <c r="BN1041" s="63"/>
      <c r="BO1041" s="63"/>
      <c r="BP1041" s="63"/>
      <c r="BQ1041" s="63"/>
      <c r="BR1041" s="63"/>
      <c r="BS1041" s="63"/>
      <c r="BT1041" s="63"/>
      <c r="BU1041" s="63"/>
      <c r="BV1041" s="63"/>
      <c r="BW1041" s="63"/>
      <c r="BX1041" s="63"/>
      <c r="BY1041" s="63"/>
      <c r="BZ1041" s="63"/>
      <c r="CA1041" s="63"/>
      <c r="CB1041" s="63"/>
      <c r="CC1041" s="63"/>
      <c r="CD1041" s="63"/>
      <c r="CE1041" s="63"/>
      <c r="CF1041" s="63"/>
      <c r="CG1041" s="63"/>
      <c r="CH1041" s="63"/>
      <c r="CI1041" s="63"/>
      <c r="CJ1041" s="63"/>
      <c r="CK1041" s="63"/>
      <c r="CL1041" s="63"/>
      <c r="CM1041" s="63"/>
      <c r="CN1041" s="63"/>
      <c r="CO1041" s="63"/>
      <c r="CP1041" s="63"/>
      <c r="CR1041" s="227"/>
      <c r="CS1041" s="74"/>
    </row>
    <row r="1042" spans="1:97" s="72" customFormat="1" ht="75.75" customHeight="1">
      <c r="A1042" s="75"/>
      <c r="B1042" s="76"/>
      <c r="C1042" s="76"/>
      <c r="D1042" s="76"/>
      <c r="E1042" s="76"/>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c r="AC1042" s="63"/>
      <c r="AD1042" s="63"/>
      <c r="AE1042" s="63"/>
      <c r="AF1042" s="63"/>
      <c r="AG1042" s="63"/>
      <c r="AH1042" s="63"/>
      <c r="AI1042" s="63"/>
      <c r="AJ1042" s="63"/>
      <c r="AK1042" s="63"/>
      <c r="AL1042" s="63"/>
      <c r="AM1042" s="63"/>
      <c r="AN1042" s="63"/>
      <c r="AO1042" s="63"/>
      <c r="AP1042" s="63"/>
      <c r="AQ1042" s="63"/>
      <c r="AR1042" s="63"/>
      <c r="AS1042" s="63"/>
      <c r="AT1042" s="63"/>
      <c r="AU1042" s="63"/>
      <c r="AV1042" s="63"/>
      <c r="AW1042" s="63"/>
      <c r="AX1042" s="63"/>
      <c r="AY1042" s="63"/>
      <c r="AZ1042" s="63"/>
      <c r="BA1042" s="63"/>
      <c r="BB1042" s="63"/>
      <c r="BC1042" s="63"/>
      <c r="BD1042" s="63"/>
      <c r="BE1042" s="63"/>
      <c r="BF1042" s="63"/>
      <c r="BG1042" s="63"/>
      <c r="BH1042" s="63"/>
      <c r="BI1042" s="63"/>
      <c r="BJ1042" s="63"/>
      <c r="BK1042" s="63"/>
      <c r="BL1042" s="63"/>
      <c r="BM1042" s="63"/>
      <c r="BN1042" s="63"/>
      <c r="BO1042" s="63"/>
      <c r="BP1042" s="63"/>
      <c r="BQ1042" s="63"/>
      <c r="BR1042" s="63"/>
      <c r="BS1042" s="63"/>
      <c r="BT1042" s="63"/>
      <c r="BU1042" s="63"/>
      <c r="BV1042" s="63"/>
      <c r="BW1042" s="63"/>
      <c r="BX1042" s="63"/>
      <c r="BY1042" s="63"/>
      <c r="BZ1042" s="63"/>
      <c r="CA1042" s="63"/>
      <c r="CB1042" s="63"/>
      <c r="CC1042" s="63"/>
      <c r="CD1042" s="63"/>
      <c r="CE1042" s="63"/>
      <c r="CF1042" s="63"/>
      <c r="CG1042" s="63"/>
      <c r="CH1042" s="63"/>
      <c r="CI1042" s="63"/>
      <c r="CJ1042" s="63"/>
      <c r="CK1042" s="63"/>
      <c r="CL1042" s="63"/>
      <c r="CM1042" s="63"/>
      <c r="CN1042" s="63"/>
      <c r="CO1042" s="63"/>
      <c r="CP1042" s="63"/>
      <c r="CR1042" s="227"/>
      <c r="CS1042" s="74"/>
    </row>
    <row r="1043" spans="1:97" s="72" customFormat="1" ht="75.75" customHeight="1">
      <c r="A1043" s="75"/>
      <c r="B1043" s="76"/>
      <c r="C1043" s="76"/>
      <c r="D1043" s="76"/>
      <c r="E1043" s="76"/>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c r="AC1043" s="63"/>
      <c r="AD1043" s="63"/>
      <c r="AE1043" s="63"/>
      <c r="AF1043" s="63"/>
      <c r="AG1043" s="63"/>
      <c r="AH1043" s="63"/>
      <c r="AI1043" s="63"/>
      <c r="AJ1043" s="63"/>
      <c r="AK1043" s="63"/>
      <c r="AL1043" s="63"/>
      <c r="AM1043" s="63"/>
      <c r="AN1043" s="63"/>
      <c r="AO1043" s="63"/>
      <c r="AP1043" s="63"/>
      <c r="AQ1043" s="63"/>
      <c r="AR1043" s="63"/>
      <c r="AS1043" s="63"/>
      <c r="AT1043" s="63"/>
      <c r="AU1043" s="63"/>
      <c r="AV1043" s="63"/>
      <c r="AW1043" s="63"/>
      <c r="AX1043" s="63"/>
      <c r="AY1043" s="63"/>
      <c r="AZ1043" s="63"/>
      <c r="BA1043" s="63"/>
      <c r="BB1043" s="63"/>
      <c r="BC1043" s="63"/>
      <c r="BD1043" s="63"/>
      <c r="BE1043" s="63"/>
      <c r="BF1043" s="63"/>
      <c r="BG1043" s="63"/>
      <c r="BH1043" s="63"/>
      <c r="BI1043" s="63"/>
      <c r="BJ1043" s="63"/>
      <c r="BK1043" s="63"/>
      <c r="BL1043" s="63"/>
      <c r="BM1043" s="63"/>
      <c r="BN1043" s="63"/>
      <c r="BO1043" s="63"/>
      <c r="BP1043" s="63"/>
      <c r="BQ1043" s="63"/>
      <c r="BR1043" s="63"/>
      <c r="BS1043" s="63"/>
      <c r="BT1043" s="63"/>
      <c r="BU1043" s="63"/>
      <c r="BV1043" s="63"/>
      <c r="BW1043" s="63"/>
      <c r="BX1043" s="63"/>
      <c r="BY1043" s="63"/>
      <c r="BZ1043" s="63"/>
      <c r="CA1043" s="63"/>
      <c r="CB1043" s="63"/>
      <c r="CC1043" s="63"/>
      <c r="CD1043" s="63"/>
      <c r="CE1043" s="63"/>
      <c r="CF1043" s="63"/>
      <c r="CG1043" s="63"/>
      <c r="CH1043" s="63"/>
      <c r="CI1043" s="63"/>
      <c r="CJ1043" s="63"/>
      <c r="CK1043" s="63"/>
      <c r="CL1043" s="63"/>
      <c r="CM1043" s="63"/>
      <c r="CN1043" s="63"/>
      <c r="CO1043" s="63"/>
      <c r="CP1043" s="63"/>
      <c r="CR1043" s="227"/>
      <c r="CS1043" s="74"/>
    </row>
    <row r="1044" spans="1:97" s="72" customFormat="1" ht="75.75" customHeight="1">
      <c r="A1044" s="75"/>
      <c r="B1044" s="76"/>
      <c r="C1044" s="76"/>
      <c r="D1044" s="76"/>
      <c r="E1044" s="76"/>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c r="AC1044" s="63"/>
      <c r="AD1044" s="63"/>
      <c r="AE1044" s="63"/>
      <c r="AF1044" s="63"/>
      <c r="AG1044" s="63"/>
      <c r="AH1044" s="63"/>
      <c r="AI1044" s="63"/>
      <c r="AJ1044" s="63"/>
      <c r="AK1044" s="63"/>
      <c r="AL1044" s="63"/>
      <c r="AM1044" s="63"/>
      <c r="AN1044" s="63"/>
      <c r="AO1044" s="63"/>
      <c r="AP1044" s="63"/>
      <c r="AQ1044" s="63"/>
      <c r="AR1044" s="63"/>
      <c r="AS1044" s="63"/>
      <c r="AT1044" s="63"/>
      <c r="AU1044" s="63"/>
      <c r="AV1044" s="63"/>
      <c r="AW1044" s="63"/>
      <c r="AX1044" s="63"/>
      <c r="AY1044" s="63"/>
      <c r="AZ1044" s="63"/>
      <c r="BA1044" s="63"/>
      <c r="BB1044" s="63"/>
      <c r="BC1044" s="63"/>
      <c r="BD1044" s="63"/>
      <c r="BE1044" s="63"/>
      <c r="BF1044" s="63"/>
      <c r="BG1044" s="63"/>
      <c r="BH1044" s="63"/>
      <c r="BI1044" s="63"/>
      <c r="BJ1044" s="63"/>
      <c r="BK1044" s="63"/>
      <c r="BL1044" s="63"/>
      <c r="BM1044" s="63"/>
      <c r="BN1044" s="63"/>
      <c r="BO1044" s="63"/>
      <c r="BP1044" s="63"/>
      <c r="BQ1044" s="63"/>
      <c r="BR1044" s="63"/>
      <c r="BS1044" s="63"/>
      <c r="BT1044" s="63"/>
      <c r="BU1044" s="63"/>
      <c r="BV1044" s="63"/>
      <c r="BW1044" s="63"/>
      <c r="BX1044" s="63"/>
      <c r="BY1044" s="63"/>
      <c r="BZ1044" s="63"/>
      <c r="CA1044" s="63"/>
      <c r="CB1044" s="63"/>
      <c r="CC1044" s="63"/>
      <c r="CD1044" s="63"/>
      <c r="CE1044" s="63"/>
      <c r="CF1044" s="63"/>
      <c r="CG1044" s="63"/>
      <c r="CH1044" s="63"/>
      <c r="CI1044" s="63"/>
      <c r="CJ1044" s="63"/>
      <c r="CK1044" s="63"/>
      <c r="CL1044" s="63"/>
      <c r="CM1044" s="63"/>
      <c r="CN1044" s="63"/>
      <c r="CO1044" s="63"/>
      <c r="CP1044" s="63"/>
      <c r="CR1044" s="227"/>
      <c r="CS1044" s="74"/>
    </row>
    <row r="1045" spans="1:97" s="72" customFormat="1" ht="75.75" customHeight="1">
      <c r="A1045" s="75"/>
      <c r="B1045" s="76"/>
      <c r="C1045" s="76"/>
      <c r="D1045" s="76"/>
      <c r="E1045" s="76"/>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c r="AC1045" s="63"/>
      <c r="AD1045" s="63"/>
      <c r="AE1045" s="63"/>
      <c r="AF1045" s="63"/>
      <c r="AG1045" s="63"/>
      <c r="AH1045" s="63"/>
      <c r="AI1045" s="63"/>
      <c r="AJ1045" s="63"/>
      <c r="AK1045" s="63"/>
      <c r="AL1045" s="63"/>
      <c r="AM1045" s="63"/>
      <c r="AN1045" s="63"/>
      <c r="AO1045" s="63"/>
      <c r="AP1045" s="63"/>
      <c r="AQ1045" s="63"/>
      <c r="AR1045" s="63"/>
      <c r="AS1045" s="63"/>
      <c r="AT1045" s="63"/>
      <c r="AU1045" s="63"/>
      <c r="AV1045" s="63"/>
      <c r="AW1045" s="63"/>
      <c r="AX1045" s="63"/>
      <c r="AY1045" s="63"/>
      <c r="AZ1045" s="63"/>
      <c r="BA1045" s="63"/>
      <c r="BB1045" s="63"/>
      <c r="BC1045" s="63"/>
      <c r="BD1045" s="63"/>
      <c r="BE1045" s="63"/>
      <c r="BF1045" s="63"/>
      <c r="BG1045" s="63"/>
      <c r="BH1045" s="63"/>
      <c r="BI1045" s="63"/>
      <c r="BJ1045" s="63"/>
      <c r="BK1045" s="63"/>
      <c r="BL1045" s="63"/>
      <c r="BM1045" s="63"/>
      <c r="BN1045" s="63"/>
      <c r="BO1045" s="63"/>
      <c r="BP1045" s="63"/>
      <c r="BQ1045" s="63"/>
      <c r="BR1045" s="63"/>
      <c r="BS1045" s="63"/>
      <c r="BT1045" s="63"/>
      <c r="BU1045" s="63"/>
      <c r="BV1045" s="63"/>
      <c r="BW1045" s="63"/>
      <c r="BX1045" s="63"/>
      <c r="BY1045" s="63"/>
      <c r="BZ1045" s="63"/>
      <c r="CA1045" s="63"/>
      <c r="CB1045" s="63"/>
      <c r="CC1045" s="63"/>
      <c r="CD1045" s="63"/>
      <c r="CE1045" s="63"/>
      <c r="CF1045" s="63"/>
      <c r="CG1045" s="63"/>
      <c r="CH1045" s="63"/>
      <c r="CI1045" s="63"/>
      <c r="CJ1045" s="63"/>
      <c r="CK1045" s="63"/>
      <c r="CL1045" s="63"/>
      <c r="CM1045" s="63"/>
      <c r="CN1045" s="63"/>
      <c r="CO1045" s="63"/>
      <c r="CP1045" s="63"/>
      <c r="CR1045" s="227"/>
      <c r="CS1045" s="74"/>
    </row>
    <row r="1046" spans="1:97" s="72" customFormat="1" ht="75.75" customHeight="1">
      <c r="A1046" s="75"/>
      <c r="B1046" s="76"/>
      <c r="C1046" s="76"/>
      <c r="D1046" s="76"/>
      <c r="E1046" s="76"/>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c r="AC1046" s="63"/>
      <c r="AD1046" s="63"/>
      <c r="AE1046" s="63"/>
      <c r="AF1046" s="63"/>
      <c r="AG1046" s="63"/>
      <c r="AH1046" s="63"/>
      <c r="AI1046" s="63"/>
      <c r="AJ1046" s="63"/>
      <c r="AK1046" s="63"/>
      <c r="AL1046" s="63"/>
      <c r="AM1046" s="63"/>
      <c r="AN1046" s="63"/>
      <c r="AO1046" s="63"/>
      <c r="AP1046" s="63"/>
      <c r="AQ1046" s="63"/>
      <c r="AR1046" s="63"/>
      <c r="AS1046" s="63"/>
      <c r="AT1046" s="63"/>
      <c r="AU1046" s="63"/>
      <c r="AV1046" s="63"/>
      <c r="AW1046" s="63"/>
      <c r="AX1046" s="63"/>
      <c r="AY1046" s="63"/>
      <c r="AZ1046" s="63"/>
      <c r="BA1046" s="63"/>
      <c r="BB1046" s="63"/>
      <c r="BC1046" s="63"/>
      <c r="BD1046" s="63"/>
      <c r="BE1046" s="63"/>
      <c r="BF1046" s="63"/>
      <c r="BG1046" s="63"/>
      <c r="BH1046" s="63"/>
      <c r="BI1046" s="63"/>
      <c r="BJ1046" s="63"/>
      <c r="BK1046" s="63"/>
      <c r="BL1046" s="63"/>
      <c r="BM1046" s="63"/>
      <c r="BN1046" s="63"/>
      <c r="BO1046" s="63"/>
      <c r="BP1046" s="63"/>
      <c r="BQ1046" s="63"/>
      <c r="BR1046" s="63"/>
      <c r="BS1046" s="63"/>
      <c r="BT1046" s="63"/>
      <c r="BU1046" s="63"/>
      <c r="BV1046" s="63"/>
      <c r="BW1046" s="63"/>
      <c r="BX1046" s="63"/>
      <c r="BY1046" s="63"/>
      <c r="BZ1046" s="63"/>
      <c r="CA1046" s="63"/>
      <c r="CB1046" s="63"/>
      <c r="CC1046" s="63"/>
      <c r="CD1046" s="63"/>
      <c r="CE1046" s="63"/>
      <c r="CF1046" s="63"/>
      <c r="CG1046" s="63"/>
      <c r="CH1046" s="63"/>
      <c r="CI1046" s="63"/>
      <c r="CJ1046" s="63"/>
      <c r="CK1046" s="63"/>
      <c r="CL1046" s="63"/>
      <c r="CM1046" s="63"/>
      <c r="CN1046" s="63"/>
      <c r="CO1046" s="63"/>
      <c r="CP1046" s="63"/>
      <c r="CR1046" s="227"/>
      <c r="CS1046" s="74"/>
    </row>
    <row r="1047" spans="1:97" s="72" customFormat="1" ht="75.75" customHeight="1">
      <c r="A1047" s="75"/>
      <c r="B1047" s="76"/>
      <c r="C1047" s="76"/>
      <c r="D1047" s="76"/>
      <c r="E1047" s="76"/>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c r="AC1047" s="63"/>
      <c r="AD1047" s="63"/>
      <c r="AE1047" s="63"/>
      <c r="AF1047" s="63"/>
      <c r="AG1047" s="63"/>
      <c r="AH1047" s="63"/>
      <c r="AI1047" s="63"/>
      <c r="AJ1047" s="63"/>
      <c r="AK1047" s="63"/>
      <c r="AL1047" s="63"/>
      <c r="AM1047" s="63"/>
      <c r="AN1047" s="63"/>
      <c r="AO1047" s="63"/>
      <c r="AP1047" s="63"/>
      <c r="AQ1047" s="63"/>
      <c r="AR1047" s="63"/>
      <c r="AS1047" s="63"/>
      <c r="AT1047" s="63"/>
      <c r="AU1047" s="63"/>
      <c r="AV1047" s="63"/>
      <c r="AW1047" s="63"/>
      <c r="AX1047" s="63"/>
      <c r="AY1047" s="63"/>
      <c r="AZ1047" s="63"/>
      <c r="BA1047" s="63"/>
      <c r="BB1047" s="63"/>
      <c r="BC1047" s="63"/>
      <c r="BD1047" s="63"/>
      <c r="BE1047" s="63"/>
      <c r="BF1047" s="63"/>
      <c r="BG1047" s="63"/>
      <c r="BH1047" s="63"/>
      <c r="BI1047" s="63"/>
      <c r="BJ1047" s="63"/>
      <c r="BK1047" s="63"/>
      <c r="BL1047" s="63"/>
      <c r="BM1047" s="63"/>
      <c r="BN1047" s="63"/>
      <c r="BO1047" s="63"/>
      <c r="BP1047" s="63"/>
      <c r="BQ1047" s="63"/>
      <c r="BR1047" s="63"/>
      <c r="BS1047" s="63"/>
      <c r="BT1047" s="63"/>
      <c r="BU1047" s="63"/>
      <c r="BV1047" s="63"/>
      <c r="BW1047" s="63"/>
      <c r="BX1047" s="63"/>
      <c r="BY1047" s="63"/>
      <c r="BZ1047" s="63"/>
      <c r="CA1047" s="63"/>
      <c r="CB1047" s="63"/>
      <c r="CC1047" s="63"/>
      <c r="CD1047" s="63"/>
      <c r="CE1047" s="63"/>
      <c r="CF1047" s="63"/>
      <c r="CG1047" s="63"/>
      <c r="CH1047" s="63"/>
      <c r="CI1047" s="63"/>
      <c r="CJ1047" s="63"/>
      <c r="CK1047" s="63"/>
      <c r="CL1047" s="63"/>
      <c r="CM1047" s="63"/>
      <c r="CN1047" s="63"/>
      <c r="CO1047" s="63"/>
      <c r="CP1047" s="63"/>
      <c r="CR1047" s="227"/>
      <c r="CS1047" s="74"/>
    </row>
    <row r="1048" spans="1:97" s="72" customFormat="1" ht="75.75" customHeight="1">
      <c r="A1048" s="75"/>
      <c r="B1048" s="76"/>
      <c r="C1048" s="76"/>
      <c r="D1048" s="76"/>
      <c r="E1048" s="76"/>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c r="AC1048" s="63"/>
      <c r="AD1048" s="63"/>
      <c r="AE1048" s="63"/>
      <c r="AF1048" s="63"/>
      <c r="AG1048" s="63"/>
      <c r="AH1048" s="63"/>
      <c r="AI1048" s="63"/>
      <c r="AJ1048" s="63"/>
      <c r="AK1048" s="63"/>
      <c r="AL1048" s="63"/>
      <c r="AM1048" s="63"/>
      <c r="AN1048" s="63"/>
      <c r="AO1048" s="63"/>
      <c r="AP1048" s="63"/>
      <c r="AQ1048" s="63"/>
      <c r="AR1048" s="63"/>
      <c r="AS1048" s="63"/>
      <c r="AT1048" s="63"/>
      <c r="AU1048" s="63"/>
      <c r="AV1048" s="63"/>
      <c r="AW1048" s="63"/>
      <c r="AX1048" s="63"/>
      <c r="AY1048" s="63"/>
      <c r="AZ1048" s="63"/>
      <c r="BA1048" s="63"/>
      <c r="BB1048" s="63"/>
      <c r="BC1048" s="63"/>
      <c r="BD1048" s="63"/>
      <c r="BE1048" s="63"/>
      <c r="BF1048" s="63"/>
      <c r="BG1048" s="63"/>
      <c r="BH1048" s="63"/>
      <c r="BI1048" s="63"/>
      <c r="BJ1048" s="63"/>
      <c r="BK1048" s="63"/>
      <c r="BL1048" s="63"/>
      <c r="BM1048" s="63"/>
      <c r="BN1048" s="63"/>
      <c r="BO1048" s="63"/>
      <c r="BP1048" s="63"/>
      <c r="BQ1048" s="63"/>
      <c r="BR1048" s="63"/>
      <c r="BS1048" s="63"/>
      <c r="BT1048" s="63"/>
      <c r="BU1048" s="63"/>
      <c r="BV1048" s="63"/>
      <c r="BW1048" s="63"/>
      <c r="BX1048" s="63"/>
      <c r="BY1048" s="63"/>
      <c r="BZ1048" s="63"/>
      <c r="CA1048" s="63"/>
      <c r="CB1048" s="63"/>
      <c r="CC1048" s="63"/>
      <c r="CD1048" s="63"/>
      <c r="CE1048" s="63"/>
      <c r="CF1048" s="63"/>
      <c r="CG1048" s="63"/>
      <c r="CH1048" s="63"/>
      <c r="CI1048" s="63"/>
      <c r="CJ1048" s="63"/>
      <c r="CK1048" s="63"/>
      <c r="CL1048" s="63"/>
      <c r="CM1048" s="63"/>
      <c r="CN1048" s="63"/>
      <c r="CO1048" s="63"/>
      <c r="CP1048" s="63"/>
      <c r="CR1048" s="227"/>
      <c r="CS1048" s="74"/>
    </row>
    <row r="1049" spans="1:97" s="72" customFormat="1" ht="75.75" customHeight="1">
      <c r="A1049" s="75"/>
      <c r="B1049" s="76"/>
      <c r="C1049" s="76"/>
      <c r="D1049" s="76"/>
      <c r="E1049" s="76"/>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c r="AC1049" s="63"/>
      <c r="AD1049" s="63"/>
      <c r="AE1049" s="63"/>
      <c r="AF1049" s="63"/>
      <c r="AG1049" s="63"/>
      <c r="AH1049" s="63"/>
      <c r="AI1049" s="63"/>
      <c r="AJ1049" s="63"/>
      <c r="AK1049" s="63"/>
      <c r="AL1049" s="63"/>
      <c r="AM1049" s="63"/>
      <c r="AN1049" s="63"/>
      <c r="AO1049" s="63"/>
      <c r="AP1049" s="63"/>
      <c r="AQ1049" s="63"/>
      <c r="AR1049" s="63"/>
      <c r="AS1049" s="63"/>
      <c r="AT1049" s="63"/>
      <c r="AU1049" s="63"/>
      <c r="AV1049" s="63"/>
      <c r="AW1049" s="63"/>
      <c r="AX1049" s="63"/>
      <c r="AY1049" s="63"/>
      <c r="AZ1049" s="63"/>
      <c r="BA1049" s="63"/>
      <c r="BB1049" s="63"/>
      <c r="BC1049" s="63"/>
      <c r="BD1049" s="63"/>
      <c r="BE1049" s="63"/>
      <c r="BF1049" s="63"/>
      <c r="BG1049" s="63"/>
      <c r="BH1049" s="63"/>
      <c r="BI1049" s="63"/>
      <c r="BJ1049" s="63"/>
      <c r="BK1049" s="63"/>
      <c r="BL1049" s="63"/>
      <c r="BM1049" s="63"/>
      <c r="BN1049" s="63"/>
      <c r="BO1049" s="63"/>
      <c r="BP1049" s="63"/>
      <c r="BQ1049" s="63"/>
      <c r="BR1049" s="63"/>
      <c r="BS1049" s="63"/>
      <c r="BT1049" s="63"/>
      <c r="BU1049" s="63"/>
      <c r="BV1049" s="63"/>
      <c r="BW1049" s="63"/>
      <c r="BX1049" s="63"/>
      <c r="BY1049" s="63"/>
      <c r="BZ1049" s="63"/>
      <c r="CA1049" s="63"/>
      <c r="CB1049" s="63"/>
      <c r="CC1049" s="63"/>
      <c r="CD1049" s="63"/>
      <c r="CE1049" s="63"/>
      <c r="CF1049" s="63"/>
      <c r="CG1049" s="63"/>
      <c r="CH1049" s="63"/>
      <c r="CI1049" s="63"/>
      <c r="CJ1049" s="63"/>
      <c r="CK1049" s="63"/>
      <c r="CL1049" s="63"/>
      <c r="CM1049" s="63"/>
      <c r="CN1049" s="63"/>
      <c r="CO1049" s="63"/>
      <c r="CP1049" s="63"/>
      <c r="CR1049" s="227"/>
      <c r="CS1049" s="74"/>
    </row>
    <row r="1050" spans="1:97" s="72" customFormat="1" ht="75.75" customHeight="1">
      <c r="A1050" s="75"/>
      <c r="B1050" s="76"/>
      <c r="C1050" s="76"/>
      <c r="D1050" s="76"/>
      <c r="E1050" s="76"/>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c r="AC1050" s="63"/>
      <c r="AD1050" s="63"/>
      <c r="AE1050" s="63"/>
      <c r="AF1050" s="63"/>
      <c r="AG1050" s="63"/>
      <c r="AH1050" s="63"/>
      <c r="AI1050" s="63"/>
      <c r="AJ1050" s="63"/>
      <c r="AK1050" s="63"/>
      <c r="AL1050" s="63"/>
      <c r="AM1050" s="63"/>
      <c r="AN1050" s="63"/>
      <c r="AO1050" s="63"/>
      <c r="AP1050" s="63"/>
      <c r="AQ1050" s="63"/>
      <c r="AR1050" s="63"/>
      <c r="AS1050" s="63"/>
      <c r="AT1050" s="63"/>
      <c r="AU1050" s="63"/>
      <c r="AV1050" s="63"/>
      <c r="AW1050" s="63"/>
      <c r="AX1050" s="63"/>
      <c r="AY1050" s="63"/>
      <c r="AZ1050" s="63"/>
      <c r="BA1050" s="63"/>
      <c r="BB1050" s="63"/>
      <c r="BC1050" s="63"/>
      <c r="BD1050" s="63"/>
      <c r="BE1050" s="63"/>
      <c r="BF1050" s="63"/>
      <c r="BG1050" s="63"/>
      <c r="BH1050" s="63"/>
      <c r="BI1050" s="63"/>
      <c r="BJ1050" s="63"/>
      <c r="BK1050" s="63"/>
      <c r="BL1050" s="63"/>
      <c r="BM1050" s="63"/>
      <c r="BN1050" s="63"/>
      <c r="BO1050" s="63"/>
      <c r="BP1050" s="63"/>
      <c r="BQ1050" s="63"/>
      <c r="BR1050" s="63"/>
      <c r="BS1050" s="63"/>
      <c r="BT1050" s="63"/>
      <c r="BU1050" s="63"/>
      <c r="BV1050" s="63"/>
      <c r="BW1050" s="63"/>
      <c r="BX1050" s="63"/>
      <c r="BY1050" s="63"/>
      <c r="BZ1050" s="63"/>
      <c r="CA1050" s="63"/>
      <c r="CB1050" s="63"/>
      <c r="CC1050" s="63"/>
      <c r="CD1050" s="63"/>
      <c r="CE1050" s="63"/>
      <c r="CF1050" s="63"/>
      <c r="CG1050" s="63"/>
      <c r="CH1050" s="63"/>
      <c r="CI1050" s="63"/>
      <c r="CJ1050" s="63"/>
      <c r="CK1050" s="63"/>
      <c r="CL1050" s="63"/>
      <c r="CM1050" s="63"/>
      <c r="CN1050" s="63"/>
      <c r="CO1050" s="63"/>
      <c r="CP1050" s="63"/>
      <c r="CR1050" s="227"/>
      <c r="CS1050" s="74"/>
    </row>
    <row r="1051" spans="1:97" s="72" customFormat="1" ht="75.75" customHeight="1">
      <c r="A1051" s="75"/>
      <c r="B1051" s="76"/>
      <c r="C1051" s="76"/>
      <c r="D1051" s="76"/>
      <c r="E1051" s="76"/>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c r="AC1051" s="63"/>
      <c r="AD1051" s="63"/>
      <c r="AE1051" s="63"/>
      <c r="AF1051" s="63"/>
      <c r="AG1051" s="63"/>
      <c r="AH1051" s="63"/>
      <c r="AI1051" s="63"/>
      <c r="AJ1051" s="63"/>
      <c r="AK1051" s="63"/>
      <c r="AL1051" s="63"/>
      <c r="AM1051" s="63"/>
      <c r="AN1051" s="63"/>
      <c r="AO1051" s="63"/>
      <c r="AP1051" s="63"/>
      <c r="AQ1051" s="63"/>
      <c r="AR1051" s="63"/>
      <c r="AS1051" s="63"/>
      <c r="AT1051" s="63"/>
      <c r="AU1051" s="63"/>
      <c r="AV1051" s="63"/>
      <c r="AW1051" s="63"/>
      <c r="AX1051" s="63"/>
      <c r="AY1051" s="63"/>
      <c r="AZ1051" s="63"/>
      <c r="BA1051" s="63"/>
      <c r="BB1051" s="63"/>
      <c r="BC1051" s="63"/>
      <c r="BD1051" s="63"/>
      <c r="BE1051" s="63"/>
      <c r="BF1051" s="63"/>
      <c r="BG1051" s="63"/>
      <c r="BH1051" s="63"/>
      <c r="BI1051" s="63"/>
      <c r="BJ1051" s="63"/>
      <c r="BK1051" s="63"/>
      <c r="BL1051" s="63"/>
      <c r="BM1051" s="63"/>
      <c r="BN1051" s="63"/>
      <c r="BO1051" s="63"/>
      <c r="BP1051" s="63"/>
      <c r="BQ1051" s="63"/>
      <c r="BR1051" s="63"/>
      <c r="BS1051" s="63"/>
      <c r="BT1051" s="63"/>
      <c r="BU1051" s="63"/>
      <c r="BV1051" s="63"/>
      <c r="BW1051" s="63"/>
      <c r="BX1051" s="63"/>
      <c r="BY1051" s="63"/>
      <c r="BZ1051" s="63"/>
      <c r="CA1051" s="63"/>
      <c r="CB1051" s="63"/>
      <c r="CC1051" s="63"/>
      <c r="CD1051" s="63"/>
      <c r="CE1051" s="63"/>
      <c r="CF1051" s="63"/>
      <c r="CG1051" s="63"/>
      <c r="CH1051" s="63"/>
      <c r="CI1051" s="63"/>
      <c r="CJ1051" s="63"/>
      <c r="CK1051" s="63"/>
      <c r="CL1051" s="63"/>
      <c r="CM1051" s="63"/>
      <c r="CN1051" s="63"/>
      <c r="CO1051" s="63"/>
      <c r="CP1051" s="63"/>
      <c r="CR1051" s="227"/>
      <c r="CS1051" s="74"/>
    </row>
    <row r="1052" spans="1:97" s="72" customFormat="1" ht="75.75" customHeight="1">
      <c r="A1052" s="75"/>
      <c r="B1052" s="76"/>
      <c r="C1052" s="76"/>
      <c r="D1052" s="76"/>
      <c r="E1052" s="76"/>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c r="AC1052" s="63"/>
      <c r="AD1052" s="63"/>
      <c r="AE1052" s="63"/>
      <c r="AF1052" s="63"/>
      <c r="AG1052" s="63"/>
      <c r="AH1052" s="63"/>
      <c r="AI1052" s="63"/>
      <c r="AJ1052" s="63"/>
      <c r="AK1052" s="63"/>
      <c r="AL1052" s="63"/>
      <c r="AM1052" s="63"/>
      <c r="AN1052" s="63"/>
      <c r="AO1052" s="63"/>
      <c r="AP1052" s="63"/>
      <c r="AQ1052" s="63"/>
      <c r="AR1052" s="63"/>
      <c r="AS1052" s="63"/>
      <c r="AT1052" s="63"/>
      <c r="AU1052" s="63"/>
      <c r="AV1052" s="63"/>
      <c r="AW1052" s="63"/>
      <c r="AX1052" s="63"/>
      <c r="AY1052" s="63"/>
      <c r="AZ1052" s="63"/>
      <c r="BA1052" s="63"/>
      <c r="BB1052" s="63"/>
      <c r="BC1052" s="63"/>
      <c r="BD1052" s="63"/>
      <c r="BE1052" s="63"/>
      <c r="BF1052" s="63"/>
      <c r="BG1052" s="63"/>
      <c r="BH1052" s="63"/>
      <c r="BI1052" s="63"/>
      <c r="BJ1052" s="63"/>
      <c r="BK1052" s="63"/>
      <c r="BL1052" s="63"/>
      <c r="BM1052" s="63"/>
      <c r="BN1052" s="63"/>
      <c r="BO1052" s="63"/>
      <c r="BP1052" s="63"/>
      <c r="BQ1052" s="63"/>
      <c r="BR1052" s="63"/>
      <c r="BS1052" s="63"/>
      <c r="BT1052" s="63"/>
      <c r="BU1052" s="63"/>
      <c r="BV1052" s="63"/>
      <c r="BW1052" s="63"/>
      <c r="BX1052" s="63"/>
      <c r="BY1052" s="63"/>
      <c r="BZ1052" s="63"/>
      <c r="CA1052" s="63"/>
      <c r="CB1052" s="63"/>
      <c r="CC1052" s="63"/>
      <c r="CD1052" s="63"/>
      <c r="CE1052" s="63"/>
      <c r="CF1052" s="63"/>
      <c r="CG1052" s="63"/>
      <c r="CH1052" s="63"/>
      <c r="CI1052" s="63"/>
      <c r="CJ1052" s="63"/>
      <c r="CK1052" s="63"/>
      <c r="CL1052" s="63"/>
      <c r="CM1052" s="63"/>
      <c r="CN1052" s="63"/>
      <c r="CO1052" s="63"/>
      <c r="CP1052" s="63"/>
      <c r="CR1052" s="227"/>
      <c r="CS1052" s="74"/>
    </row>
    <row r="1053" spans="1:97" s="72" customFormat="1" ht="75.75" customHeight="1">
      <c r="A1053" s="75"/>
      <c r="B1053" s="76"/>
      <c r="C1053" s="76"/>
      <c r="D1053" s="76"/>
      <c r="E1053" s="76"/>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c r="AC1053" s="63"/>
      <c r="AD1053" s="63"/>
      <c r="AE1053" s="63"/>
      <c r="AF1053" s="63"/>
      <c r="AG1053" s="63"/>
      <c r="AH1053" s="63"/>
      <c r="AI1053" s="63"/>
      <c r="AJ1053" s="63"/>
      <c r="AK1053" s="63"/>
      <c r="AL1053" s="63"/>
      <c r="AM1053" s="63"/>
      <c r="AN1053" s="63"/>
      <c r="AO1053" s="63"/>
      <c r="AP1053" s="63"/>
      <c r="AQ1053" s="63"/>
      <c r="AR1053" s="63"/>
      <c r="AS1053" s="63"/>
      <c r="AT1053" s="63"/>
      <c r="AU1053" s="63"/>
      <c r="AV1053" s="63"/>
      <c r="AW1053" s="63"/>
      <c r="AX1053" s="63"/>
      <c r="AY1053" s="63"/>
      <c r="AZ1053" s="63"/>
      <c r="BA1053" s="63"/>
      <c r="BB1053" s="63"/>
      <c r="BC1053" s="63"/>
      <c r="BD1053" s="63"/>
      <c r="BE1053" s="63"/>
      <c r="BF1053" s="63"/>
      <c r="BG1053" s="63"/>
      <c r="BH1053" s="63"/>
      <c r="BI1053" s="63"/>
      <c r="BJ1053" s="63"/>
      <c r="BK1053" s="63"/>
      <c r="BL1053" s="63"/>
      <c r="BM1053" s="63"/>
      <c r="BN1053" s="63"/>
      <c r="BO1053" s="63"/>
      <c r="BP1053" s="63"/>
      <c r="BQ1053" s="63"/>
      <c r="BR1053" s="63"/>
      <c r="BS1053" s="63"/>
      <c r="BT1053" s="63"/>
      <c r="BU1053" s="63"/>
      <c r="BV1053" s="63"/>
      <c r="BW1053" s="63"/>
      <c r="BX1053" s="63"/>
      <c r="BY1053" s="63"/>
      <c r="BZ1053" s="63"/>
      <c r="CA1053" s="63"/>
      <c r="CB1053" s="63"/>
      <c r="CC1053" s="63"/>
      <c r="CD1053" s="63"/>
      <c r="CE1053" s="63"/>
      <c r="CF1053" s="63"/>
      <c r="CG1053" s="63"/>
      <c r="CH1053" s="63"/>
      <c r="CI1053" s="63"/>
      <c r="CJ1053" s="63"/>
      <c r="CK1053" s="63"/>
      <c r="CL1053" s="63"/>
      <c r="CM1053" s="63"/>
      <c r="CN1053" s="63"/>
      <c r="CO1053" s="63"/>
      <c r="CP1053" s="63"/>
      <c r="CR1053" s="227"/>
      <c r="CS1053" s="74"/>
    </row>
    <row r="1054" spans="1:97" s="72" customFormat="1" ht="75.75" customHeight="1">
      <c r="A1054" s="75"/>
      <c r="B1054" s="76"/>
      <c r="C1054" s="76"/>
      <c r="D1054" s="76"/>
      <c r="E1054" s="76"/>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c r="AC1054" s="63"/>
      <c r="AD1054" s="63"/>
      <c r="AE1054" s="63"/>
      <c r="AF1054" s="63"/>
      <c r="AG1054" s="63"/>
      <c r="AH1054" s="63"/>
      <c r="AI1054" s="63"/>
      <c r="AJ1054" s="63"/>
      <c r="AK1054" s="63"/>
      <c r="AL1054" s="63"/>
      <c r="AM1054" s="63"/>
      <c r="AN1054" s="63"/>
      <c r="AO1054" s="63"/>
      <c r="AP1054" s="63"/>
      <c r="AQ1054" s="63"/>
      <c r="AR1054" s="63"/>
      <c r="AS1054" s="63"/>
      <c r="AT1054" s="63"/>
      <c r="AU1054" s="63"/>
      <c r="AV1054" s="63"/>
      <c r="AW1054" s="63"/>
      <c r="AX1054" s="63"/>
      <c r="AY1054" s="63"/>
      <c r="AZ1054" s="63"/>
      <c r="BA1054" s="63"/>
      <c r="BB1054" s="63"/>
      <c r="BC1054" s="63"/>
      <c r="BD1054" s="63"/>
      <c r="BE1054" s="63"/>
      <c r="BF1054" s="63"/>
      <c r="BG1054" s="63"/>
      <c r="BH1054" s="63"/>
      <c r="BI1054" s="63"/>
      <c r="BJ1054" s="63"/>
      <c r="BK1054" s="63"/>
      <c r="BL1054" s="63"/>
      <c r="BM1054" s="63"/>
      <c r="BN1054" s="63"/>
      <c r="BO1054" s="63"/>
      <c r="BP1054" s="63"/>
      <c r="BQ1054" s="63"/>
      <c r="BR1054" s="63"/>
      <c r="BS1054" s="63"/>
      <c r="BT1054" s="63"/>
      <c r="BU1054" s="63"/>
      <c r="BV1054" s="63"/>
      <c r="BW1054" s="63"/>
      <c r="BX1054" s="63"/>
      <c r="BY1054" s="63"/>
      <c r="BZ1054" s="63"/>
      <c r="CA1054" s="63"/>
      <c r="CB1054" s="63"/>
      <c r="CC1054" s="63"/>
      <c r="CD1054" s="63"/>
      <c r="CE1054" s="63"/>
      <c r="CF1054" s="63"/>
      <c r="CG1054" s="63"/>
      <c r="CH1054" s="63"/>
      <c r="CI1054" s="63"/>
      <c r="CJ1054" s="63"/>
      <c r="CK1054" s="63"/>
      <c r="CL1054" s="63"/>
      <c r="CM1054" s="63"/>
      <c r="CN1054" s="63"/>
      <c r="CO1054" s="63"/>
      <c r="CP1054" s="63"/>
      <c r="CR1054" s="227"/>
      <c r="CS1054" s="74"/>
    </row>
    <row r="1055" spans="1:97" s="72" customFormat="1" ht="75.75" customHeight="1">
      <c r="A1055" s="75"/>
      <c r="B1055" s="76"/>
      <c r="C1055" s="76"/>
      <c r="D1055" s="76"/>
      <c r="E1055" s="76"/>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c r="AC1055" s="63"/>
      <c r="AD1055" s="63"/>
      <c r="AE1055" s="63"/>
      <c r="AF1055" s="63"/>
      <c r="AG1055" s="63"/>
      <c r="AH1055" s="63"/>
      <c r="AI1055" s="63"/>
      <c r="AJ1055" s="63"/>
      <c r="AK1055" s="63"/>
      <c r="AL1055" s="63"/>
      <c r="AM1055" s="63"/>
      <c r="AN1055" s="63"/>
      <c r="AO1055" s="63"/>
      <c r="AP1055" s="63"/>
      <c r="AQ1055" s="63"/>
      <c r="AR1055" s="63"/>
      <c r="AS1055" s="63"/>
      <c r="AT1055" s="63"/>
      <c r="AU1055" s="63"/>
      <c r="AV1055" s="63"/>
      <c r="AW1055" s="63"/>
      <c r="AX1055" s="63"/>
      <c r="AY1055" s="63"/>
      <c r="AZ1055" s="63"/>
      <c r="BA1055" s="63"/>
      <c r="BB1055" s="63"/>
      <c r="BC1055" s="63"/>
      <c r="BD1055" s="63"/>
      <c r="BE1055" s="63"/>
      <c r="BF1055" s="63"/>
      <c r="BG1055" s="63"/>
      <c r="BH1055" s="63"/>
      <c r="BI1055" s="63"/>
      <c r="BJ1055" s="63"/>
      <c r="BK1055" s="63"/>
      <c r="BL1055" s="63"/>
      <c r="BM1055" s="63"/>
      <c r="BN1055" s="63"/>
      <c r="BO1055" s="63"/>
      <c r="BP1055" s="63"/>
      <c r="BQ1055" s="63"/>
      <c r="BR1055" s="63"/>
      <c r="BS1055" s="63"/>
      <c r="BT1055" s="63"/>
      <c r="BU1055" s="63"/>
      <c r="BV1055" s="63"/>
      <c r="BW1055" s="63"/>
      <c r="BX1055" s="63"/>
      <c r="BY1055" s="63"/>
      <c r="BZ1055" s="63"/>
      <c r="CA1055" s="63"/>
      <c r="CB1055" s="63"/>
      <c r="CC1055" s="63"/>
      <c r="CD1055" s="63"/>
      <c r="CE1055" s="63"/>
      <c r="CF1055" s="63"/>
      <c r="CG1055" s="63"/>
      <c r="CH1055" s="63"/>
      <c r="CI1055" s="63"/>
      <c r="CJ1055" s="63"/>
      <c r="CK1055" s="63"/>
      <c r="CL1055" s="63"/>
      <c r="CM1055" s="63"/>
      <c r="CN1055" s="63"/>
      <c r="CO1055" s="63"/>
      <c r="CP1055" s="63"/>
      <c r="CR1055" s="227"/>
      <c r="CS1055" s="74"/>
    </row>
    <row r="1056" spans="1:97" s="72" customFormat="1" ht="75.75" customHeight="1">
      <c r="A1056" s="75"/>
      <c r="B1056" s="76"/>
      <c r="C1056" s="76"/>
      <c r="D1056" s="76"/>
      <c r="E1056" s="76"/>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c r="AC1056" s="63"/>
      <c r="AD1056" s="63"/>
      <c r="AE1056" s="63"/>
      <c r="AF1056" s="63"/>
      <c r="AG1056" s="63"/>
      <c r="AH1056" s="63"/>
      <c r="AI1056" s="63"/>
      <c r="AJ1056" s="63"/>
      <c r="AK1056" s="63"/>
      <c r="AL1056" s="63"/>
      <c r="AM1056" s="63"/>
      <c r="AN1056" s="63"/>
      <c r="AO1056" s="63"/>
      <c r="AP1056" s="63"/>
      <c r="AQ1056" s="63"/>
      <c r="AR1056" s="63"/>
      <c r="AS1056" s="63"/>
      <c r="AT1056" s="63"/>
      <c r="AU1056" s="63"/>
      <c r="AV1056" s="63"/>
      <c r="AW1056" s="63"/>
      <c r="AX1056" s="63"/>
      <c r="AY1056" s="63"/>
      <c r="AZ1056" s="63"/>
      <c r="BA1056" s="63"/>
      <c r="BB1056" s="63"/>
      <c r="BC1056" s="63"/>
      <c r="BD1056" s="63"/>
      <c r="BE1056" s="63"/>
      <c r="BF1056" s="63"/>
      <c r="BG1056" s="63"/>
      <c r="BH1056" s="63"/>
      <c r="BI1056" s="63"/>
      <c r="BJ1056" s="63"/>
      <c r="BK1056" s="63"/>
      <c r="BL1056" s="63"/>
      <c r="BM1056" s="63"/>
      <c r="BN1056" s="63"/>
      <c r="BO1056" s="63"/>
      <c r="BP1056" s="63"/>
      <c r="BQ1056" s="63"/>
      <c r="BR1056" s="63"/>
      <c r="BS1056" s="63"/>
      <c r="BT1056" s="63"/>
      <c r="BU1056" s="63"/>
      <c r="BV1056" s="63"/>
      <c r="BW1056" s="63"/>
      <c r="BX1056" s="63"/>
      <c r="BY1056" s="63"/>
      <c r="BZ1056" s="63"/>
      <c r="CA1056" s="63"/>
      <c r="CB1056" s="63"/>
      <c r="CC1056" s="63"/>
      <c r="CD1056" s="63"/>
      <c r="CE1056" s="63"/>
      <c r="CF1056" s="63"/>
      <c r="CG1056" s="63"/>
      <c r="CH1056" s="63"/>
      <c r="CI1056" s="63"/>
      <c r="CJ1056" s="63"/>
      <c r="CK1056" s="63"/>
      <c r="CL1056" s="63"/>
      <c r="CM1056" s="63"/>
      <c r="CN1056" s="63"/>
      <c r="CO1056" s="63"/>
      <c r="CP1056" s="63"/>
      <c r="CR1056" s="227"/>
      <c r="CS1056" s="74"/>
    </row>
    <row r="1057" spans="1:97" s="72" customFormat="1" ht="75.75" customHeight="1">
      <c r="A1057" s="75"/>
      <c r="B1057" s="76"/>
      <c r="C1057" s="76"/>
      <c r="D1057" s="76"/>
      <c r="E1057" s="76"/>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c r="AC1057" s="63"/>
      <c r="AD1057" s="63"/>
      <c r="AE1057" s="63"/>
      <c r="AF1057" s="63"/>
      <c r="AG1057" s="63"/>
      <c r="AH1057" s="63"/>
      <c r="AI1057" s="63"/>
      <c r="AJ1057" s="63"/>
      <c r="AK1057" s="63"/>
      <c r="AL1057" s="63"/>
      <c r="AM1057" s="63"/>
      <c r="AN1057" s="63"/>
      <c r="AO1057" s="63"/>
      <c r="AP1057" s="63"/>
      <c r="AQ1057" s="63"/>
      <c r="AR1057" s="63"/>
      <c r="AS1057" s="63"/>
      <c r="AT1057" s="63"/>
      <c r="AU1057" s="63"/>
      <c r="AV1057" s="63"/>
      <c r="AW1057" s="63"/>
      <c r="AX1057" s="63"/>
      <c r="AY1057" s="63"/>
      <c r="AZ1057" s="63"/>
      <c r="BA1057" s="63"/>
      <c r="BB1057" s="63"/>
      <c r="BC1057" s="63"/>
      <c r="BD1057" s="63"/>
      <c r="BE1057" s="63"/>
      <c r="BF1057" s="63"/>
      <c r="BG1057" s="63"/>
      <c r="BH1057" s="63"/>
      <c r="BI1057" s="63"/>
      <c r="BJ1057" s="63"/>
      <c r="BK1057" s="63"/>
      <c r="BL1057" s="63"/>
      <c r="BM1057" s="63"/>
      <c r="BN1057" s="63"/>
      <c r="BO1057" s="63"/>
      <c r="BP1057" s="63"/>
      <c r="BQ1057" s="63"/>
      <c r="BR1057" s="63"/>
      <c r="BS1057" s="63"/>
      <c r="BT1057" s="63"/>
      <c r="BU1057" s="63"/>
      <c r="BV1057" s="63"/>
      <c r="BW1057" s="63"/>
      <c r="BX1057" s="63"/>
      <c r="BY1057" s="63"/>
      <c r="BZ1057" s="63"/>
      <c r="CA1057" s="63"/>
      <c r="CB1057" s="63"/>
      <c r="CC1057" s="63"/>
      <c r="CD1057" s="63"/>
      <c r="CE1057" s="63"/>
      <c r="CF1057" s="63"/>
      <c r="CG1057" s="63"/>
      <c r="CH1057" s="63"/>
      <c r="CI1057" s="63"/>
      <c r="CJ1057" s="63"/>
      <c r="CK1057" s="63"/>
      <c r="CL1057" s="63"/>
      <c r="CM1057" s="63"/>
      <c r="CN1057" s="63"/>
      <c r="CO1057" s="63"/>
      <c r="CP1057" s="63"/>
      <c r="CR1057" s="227"/>
      <c r="CS1057" s="74"/>
    </row>
    <row r="1058" spans="1:97" s="72" customFormat="1" ht="75.75" customHeight="1">
      <c r="A1058" s="75"/>
      <c r="B1058" s="76"/>
      <c r="C1058" s="76"/>
      <c r="D1058" s="76"/>
      <c r="E1058" s="76"/>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c r="AC1058" s="63"/>
      <c r="AD1058" s="63"/>
      <c r="AE1058" s="63"/>
      <c r="AF1058" s="63"/>
      <c r="AG1058" s="63"/>
      <c r="AH1058" s="63"/>
      <c r="AI1058" s="63"/>
      <c r="AJ1058" s="63"/>
      <c r="AK1058" s="63"/>
      <c r="AL1058" s="63"/>
      <c r="AM1058" s="63"/>
      <c r="AN1058" s="63"/>
      <c r="AO1058" s="63"/>
      <c r="AP1058" s="63"/>
      <c r="AQ1058" s="63"/>
      <c r="AR1058" s="63"/>
      <c r="AS1058" s="63"/>
      <c r="AT1058" s="63"/>
      <c r="AU1058" s="63"/>
      <c r="AV1058" s="63"/>
      <c r="AW1058" s="63"/>
      <c r="AX1058" s="63"/>
      <c r="AY1058" s="63"/>
      <c r="AZ1058" s="63"/>
      <c r="BA1058" s="63"/>
      <c r="BB1058" s="63"/>
      <c r="BC1058" s="63"/>
      <c r="BD1058" s="63"/>
      <c r="BE1058" s="63"/>
      <c r="BF1058" s="63"/>
      <c r="BG1058" s="63"/>
      <c r="BH1058" s="63"/>
      <c r="BI1058" s="63"/>
      <c r="BJ1058" s="63"/>
      <c r="BK1058" s="63"/>
      <c r="BL1058" s="63"/>
      <c r="BM1058" s="63"/>
      <c r="BN1058" s="63"/>
      <c r="BO1058" s="63"/>
      <c r="BP1058" s="63"/>
      <c r="BQ1058" s="63"/>
      <c r="BR1058" s="63"/>
      <c r="BS1058" s="63"/>
      <c r="BT1058" s="63"/>
      <c r="BU1058" s="63"/>
      <c r="BV1058" s="63"/>
      <c r="BW1058" s="63"/>
      <c r="BX1058" s="63"/>
      <c r="BY1058" s="63"/>
      <c r="BZ1058" s="63"/>
      <c r="CA1058" s="63"/>
      <c r="CB1058" s="63"/>
      <c r="CC1058" s="63"/>
      <c r="CD1058" s="63"/>
      <c r="CE1058" s="63"/>
      <c r="CF1058" s="63"/>
      <c r="CG1058" s="63"/>
      <c r="CH1058" s="63"/>
      <c r="CI1058" s="63"/>
      <c r="CJ1058" s="63"/>
      <c r="CK1058" s="63"/>
      <c r="CL1058" s="63"/>
      <c r="CM1058" s="63"/>
      <c r="CN1058" s="63"/>
      <c r="CO1058" s="63"/>
      <c r="CP1058" s="63"/>
      <c r="CR1058" s="227"/>
      <c r="CS1058" s="74"/>
    </row>
    <row r="1059" spans="1:97" s="72" customFormat="1" ht="75.75" customHeight="1">
      <c r="A1059" s="75"/>
      <c r="B1059" s="76"/>
      <c r="C1059" s="76"/>
      <c r="D1059" s="76"/>
      <c r="E1059" s="76"/>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c r="AC1059" s="63"/>
      <c r="AD1059" s="63"/>
      <c r="AE1059" s="63"/>
      <c r="AF1059" s="63"/>
      <c r="AG1059" s="63"/>
      <c r="AH1059" s="63"/>
      <c r="AI1059" s="63"/>
      <c r="AJ1059" s="63"/>
      <c r="AK1059" s="63"/>
      <c r="AL1059" s="63"/>
      <c r="AM1059" s="63"/>
      <c r="AN1059" s="63"/>
      <c r="AO1059" s="63"/>
      <c r="AP1059" s="63"/>
      <c r="AQ1059" s="63"/>
      <c r="AR1059" s="63"/>
      <c r="AS1059" s="63"/>
      <c r="AT1059" s="63"/>
      <c r="AU1059" s="63"/>
      <c r="AV1059" s="63"/>
      <c r="AW1059" s="63"/>
      <c r="AX1059" s="63"/>
      <c r="AY1059" s="63"/>
      <c r="AZ1059" s="63"/>
      <c r="BA1059" s="63"/>
      <c r="BB1059" s="63"/>
      <c r="BC1059" s="63"/>
      <c r="BD1059" s="63"/>
      <c r="BE1059" s="63"/>
      <c r="BF1059" s="63"/>
      <c r="BG1059" s="63"/>
      <c r="BH1059" s="63"/>
      <c r="BI1059" s="63"/>
      <c r="BJ1059" s="63"/>
      <c r="BK1059" s="63"/>
      <c r="BL1059" s="63"/>
      <c r="BM1059" s="63"/>
      <c r="BN1059" s="63"/>
      <c r="BO1059" s="63"/>
      <c r="BP1059" s="63"/>
      <c r="BQ1059" s="63"/>
      <c r="BR1059" s="63"/>
      <c r="BS1059" s="63"/>
      <c r="BT1059" s="63"/>
      <c r="BU1059" s="63"/>
      <c r="BV1059" s="63"/>
      <c r="BW1059" s="63"/>
      <c r="BX1059" s="63"/>
      <c r="BY1059" s="63"/>
      <c r="BZ1059" s="63"/>
      <c r="CA1059" s="63"/>
      <c r="CB1059" s="63"/>
      <c r="CC1059" s="63"/>
      <c r="CD1059" s="63"/>
      <c r="CE1059" s="63"/>
      <c r="CF1059" s="63"/>
      <c r="CG1059" s="63"/>
      <c r="CH1059" s="63"/>
      <c r="CI1059" s="63"/>
      <c r="CJ1059" s="63"/>
      <c r="CK1059" s="63"/>
      <c r="CL1059" s="63"/>
      <c r="CM1059" s="63"/>
      <c r="CN1059" s="63"/>
      <c r="CO1059" s="63"/>
      <c r="CP1059" s="63"/>
      <c r="CR1059" s="227"/>
      <c r="CS1059" s="74"/>
    </row>
    <row r="1060" spans="1:97" s="72" customFormat="1" ht="75.75" customHeight="1">
      <c r="A1060" s="75"/>
      <c r="B1060" s="76"/>
      <c r="C1060" s="76"/>
      <c r="D1060" s="76"/>
      <c r="E1060" s="76"/>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c r="AC1060" s="63"/>
      <c r="AD1060" s="63"/>
      <c r="AE1060" s="63"/>
      <c r="AF1060" s="63"/>
      <c r="AG1060" s="63"/>
      <c r="AH1060" s="63"/>
      <c r="AI1060" s="63"/>
      <c r="AJ1060" s="63"/>
      <c r="AK1060" s="63"/>
      <c r="AL1060" s="63"/>
      <c r="AM1060" s="63"/>
      <c r="AN1060" s="63"/>
      <c r="AO1060" s="63"/>
      <c r="AP1060" s="63"/>
      <c r="AQ1060" s="63"/>
      <c r="AR1060" s="63"/>
      <c r="AS1060" s="63"/>
      <c r="AT1060" s="63"/>
      <c r="AU1060" s="63"/>
      <c r="AV1060" s="63"/>
      <c r="AW1060" s="63"/>
      <c r="AX1060" s="63"/>
      <c r="AY1060" s="63"/>
      <c r="AZ1060" s="63"/>
      <c r="BA1060" s="63"/>
      <c r="BB1060" s="63"/>
      <c r="BC1060" s="63"/>
      <c r="BD1060" s="63"/>
      <c r="BE1060" s="63"/>
      <c r="BF1060" s="63"/>
      <c r="BG1060" s="63"/>
      <c r="BH1060" s="63"/>
      <c r="BI1060" s="63"/>
      <c r="BJ1060" s="63"/>
      <c r="BK1060" s="63"/>
      <c r="BL1060" s="63"/>
      <c r="BM1060" s="63"/>
      <c r="BN1060" s="63"/>
      <c r="BO1060" s="63"/>
      <c r="BP1060" s="63"/>
      <c r="BQ1060" s="63"/>
      <c r="BR1060" s="63"/>
      <c r="BS1060" s="63"/>
      <c r="BT1060" s="63"/>
      <c r="BU1060" s="63"/>
      <c r="BV1060" s="63"/>
      <c r="BW1060" s="63"/>
      <c r="BX1060" s="63"/>
      <c r="BY1060" s="63"/>
      <c r="BZ1060" s="63"/>
      <c r="CA1060" s="63"/>
      <c r="CB1060" s="63"/>
      <c r="CC1060" s="63"/>
      <c r="CD1060" s="63"/>
      <c r="CE1060" s="63"/>
      <c r="CF1060" s="63"/>
      <c r="CG1060" s="63"/>
      <c r="CH1060" s="63"/>
      <c r="CI1060" s="63"/>
      <c r="CJ1060" s="63"/>
      <c r="CK1060" s="63"/>
      <c r="CL1060" s="63"/>
      <c r="CM1060" s="63"/>
      <c r="CN1060" s="63"/>
      <c r="CO1060" s="63"/>
      <c r="CP1060" s="63"/>
      <c r="CR1060" s="227"/>
      <c r="CS1060" s="74"/>
    </row>
    <row r="1061" spans="1:97" s="72" customFormat="1" ht="75.75" customHeight="1">
      <c r="A1061" s="75"/>
      <c r="B1061" s="76"/>
      <c r="C1061" s="76"/>
      <c r="D1061" s="76"/>
      <c r="E1061" s="76"/>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c r="AC1061" s="63"/>
      <c r="AD1061" s="63"/>
      <c r="AE1061" s="63"/>
      <c r="AF1061" s="63"/>
      <c r="AG1061" s="63"/>
      <c r="AH1061" s="63"/>
      <c r="AI1061" s="63"/>
      <c r="AJ1061" s="63"/>
      <c r="AK1061" s="63"/>
      <c r="AL1061" s="63"/>
      <c r="AM1061" s="63"/>
      <c r="AN1061" s="63"/>
      <c r="AO1061" s="63"/>
      <c r="AP1061" s="63"/>
      <c r="AQ1061" s="63"/>
      <c r="AR1061" s="63"/>
      <c r="AS1061" s="63"/>
      <c r="AT1061" s="63"/>
      <c r="AU1061" s="63"/>
      <c r="AV1061" s="63"/>
      <c r="AW1061" s="63"/>
      <c r="AX1061" s="63"/>
      <c r="AY1061" s="63"/>
      <c r="AZ1061" s="63"/>
      <c r="BA1061" s="63"/>
      <c r="BB1061" s="63"/>
      <c r="BC1061" s="63"/>
      <c r="BD1061" s="63"/>
      <c r="BE1061" s="63"/>
      <c r="BF1061" s="63"/>
      <c r="BG1061" s="63"/>
      <c r="BH1061" s="63"/>
      <c r="BI1061" s="63"/>
      <c r="BJ1061" s="63"/>
      <c r="BK1061" s="63"/>
      <c r="BL1061" s="63"/>
      <c r="BM1061" s="63"/>
      <c r="BN1061" s="63"/>
      <c r="BO1061" s="63"/>
      <c r="BP1061" s="63"/>
      <c r="BQ1061" s="63"/>
      <c r="BR1061" s="63"/>
      <c r="BS1061" s="63"/>
      <c r="BT1061" s="63"/>
      <c r="BU1061" s="63"/>
      <c r="BV1061" s="63"/>
      <c r="BW1061" s="63"/>
      <c r="BX1061" s="63"/>
      <c r="BY1061" s="63"/>
      <c r="BZ1061" s="63"/>
      <c r="CA1061" s="63"/>
      <c r="CB1061" s="63"/>
      <c r="CC1061" s="63"/>
      <c r="CD1061" s="63"/>
      <c r="CE1061" s="63"/>
      <c r="CF1061" s="63"/>
      <c r="CG1061" s="63"/>
      <c r="CH1061" s="63"/>
      <c r="CI1061" s="63"/>
      <c r="CJ1061" s="63"/>
      <c r="CK1061" s="63"/>
      <c r="CL1061" s="63"/>
      <c r="CM1061" s="63"/>
      <c r="CN1061" s="63"/>
      <c r="CO1061" s="63"/>
      <c r="CP1061" s="63"/>
      <c r="CR1061" s="227"/>
      <c r="CS1061" s="74"/>
    </row>
    <row r="1062" spans="1:97" s="72" customFormat="1" ht="75.75" customHeight="1">
      <c r="A1062" s="75"/>
      <c r="B1062" s="76"/>
      <c r="C1062" s="76"/>
      <c r="D1062" s="76"/>
      <c r="E1062" s="76"/>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c r="AC1062" s="63"/>
      <c r="AD1062" s="63"/>
      <c r="AE1062" s="63"/>
      <c r="AF1062" s="63"/>
      <c r="AG1062" s="63"/>
      <c r="AH1062" s="63"/>
      <c r="AI1062" s="63"/>
      <c r="AJ1062" s="63"/>
      <c r="AK1062" s="63"/>
      <c r="AL1062" s="63"/>
      <c r="AM1062" s="63"/>
      <c r="AN1062" s="63"/>
      <c r="AO1062" s="63"/>
      <c r="AP1062" s="63"/>
      <c r="AQ1062" s="63"/>
      <c r="AR1062" s="63"/>
      <c r="AS1062" s="63"/>
      <c r="AT1062" s="63"/>
      <c r="AU1062" s="63"/>
      <c r="AV1062" s="63"/>
      <c r="AW1062" s="63"/>
      <c r="AX1062" s="63"/>
      <c r="AY1062" s="63"/>
      <c r="AZ1062" s="63"/>
      <c r="BA1062" s="63"/>
      <c r="BB1062" s="63"/>
      <c r="BC1062" s="63"/>
      <c r="BD1062" s="63"/>
      <c r="BE1062" s="63"/>
      <c r="BF1062" s="63"/>
      <c r="BG1062" s="63"/>
      <c r="BH1062" s="63"/>
      <c r="BI1062" s="63"/>
      <c r="BJ1062" s="63"/>
      <c r="BK1062" s="63"/>
      <c r="BL1062" s="63"/>
      <c r="BM1062" s="63"/>
      <c r="BN1062" s="63"/>
      <c r="BO1062" s="63"/>
      <c r="BP1062" s="63"/>
      <c r="BQ1062" s="63"/>
      <c r="BR1062" s="63"/>
      <c r="BS1062" s="63"/>
      <c r="BT1062" s="63"/>
      <c r="BU1062" s="63"/>
      <c r="BV1062" s="63"/>
      <c r="BW1062" s="63"/>
      <c r="BX1062" s="63"/>
      <c r="BY1062" s="63"/>
      <c r="BZ1062" s="63"/>
      <c r="CA1062" s="63"/>
      <c r="CB1062" s="63"/>
      <c r="CC1062" s="63"/>
      <c r="CD1062" s="63"/>
      <c r="CE1062" s="63"/>
      <c r="CF1062" s="63"/>
      <c r="CG1062" s="63"/>
      <c r="CH1062" s="63"/>
      <c r="CI1062" s="63"/>
      <c r="CJ1062" s="63"/>
      <c r="CK1062" s="63"/>
      <c r="CL1062" s="63"/>
      <c r="CM1062" s="63"/>
      <c r="CN1062" s="63"/>
      <c r="CO1062" s="63"/>
      <c r="CP1062" s="63"/>
      <c r="CR1062" s="227"/>
      <c r="CS1062" s="74"/>
    </row>
    <row r="1063" spans="1:97" s="72" customFormat="1" ht="75.75" customHeight="1">
      <c r="A1063" s="75"/>
      <c r="B1063" s="76"/>
      <c r="C1063" s="76"/>
      <c r="D1063" s="76"/>
      <c r="E1063" s="76"/>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c r="AC1063" s="63"/>
      <c r="AD1063" s="63"/>
      <c r="AE1063" s="63"/>
      <c r="AF1063" s="63"/>
      <c r="AG1063" s="63"/>
      <c r="AH1063" s="63"/>
      <c r="AI1063" s="63"/>
      <c r="AJ1063" s="63"/>
      <c r="AK1063" s="63"/>
      <c r="AL1063" s="63"/>
      <c r="AM1063" s="63"/>
      <c r="AN1063" s="63"/>
      <c r="AO1063" s="63"/>
      <c r="AP1063" s="63"/>
      <c r="AQ1063" s="63"/>
      <c r="AR1063" s="63"/>
      <c r="AS1063" s="63"/>
      <c r="AT1063" s="63"/>
      <c r="AU1063" s="63"/>
      <c r="AV1063" s="63"/>
      <c r="AW1063" s="63"/>
      <c r="AX1063" s="63"/>
      <c r="AY1063" s="63"/>
      <c r="AZ1063" s="63"/>
      <c r="BA1063" s="63"/>
      <c r="BB1063" s="63"/>
      <c r="BC1063" s="63"/>
      <c r="BD1063" s="63"/>
      <c r="BE1063" s="63"/>
      <c r="BF1063" s="63"/>
      <c r="BG1063" s="63"/>
      <c r="BH1063" s="63"/>
      <c r="BI1063" s="63"/>
      <c r="BJ1063" s="63"/>
      <c r="BK1063" s="63"/>
      <c r="BL1063" s="63"/>
      <c r="BM1063" s="63"/>
      <c r="BN1063" s="63"/>
      <c r="BO1063" s="63"/>
      <c r="BP1063" s="63"/>
      <c r="BQ1063" s="63"/>
      <c r="BR1063" s="63"/>
      <c r="BS1063" s="63"/>
      <c r="BT1063" s="63"/>
      <c r="BU1063" s="63"/>
      <c r="BV1063" s="63"/>
      <c r="BW1063" s="63"/>
      <c r="BX1063" s="63"/>
      <c r="BY1063" s="63"/>
      <c r="BZ1063" s="63"/>
      <c r="CA1063" s="63"/>
      <c r="CB1063" s="63"/>
      <c r="CC1063" s="63"/>
      <c r="CD1063" s="63"/>
      <c r="CE1063" s="63"/>
      <c r="CF1063" s="63"/>
      <c r="CG1063" s="63"/>
      <c r="CH1063" s="63"/>
      <c r="CI1063" s="63"/>
      <c r="CJ1063" s="63"/>
      <c r="CK1063" s="63"/>
      <c r="CL1063" s="63"/>
      <c r="CM1063" s="63"/>
      <c r="CN1063" s="63"/>
      <c r="CO1063" s="63"/>
      <c r="CP1063" s="63"/>
      <c r="CR1063" s="227"/>
      <c r="CS1063" s="74"/>
    </row>
    <row r="1064" spans="1:97" s="72" customFormat="1" ht="75.75" customHeight="1">
      <c r="A1064" s="75"/>
      <c r="B1064" s="76"/>
      <c r="C1064" s="76"/>
      <c r="D1064" s="76"/>
      <c r="E1064" s="76"/>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c r="AC1064" s="63"/>
      <c r="AD1064" s="63"/>
      <c r="AE1064" s="63"/>
      <c r="AF1064" s="63"/>
      <c r="AG1064" s="63"/>
      <c r="AH1064" s="63"/>
      <c r="AI1064" s="63"/>
      <c r="AJ1064" s="63"/>
      <c r="AK1064" s="63"/>
      <c r="AL1064" s="63"/>
      <c r="AM1064" s="63"/>
      <c r="AN1064" s="63"/>
      <c r="AO1064" s="63"/>
      <c r="AP1064" s="63"/>
      <c r="AQ1064" s="63"/>
      <c r="AR1064" s="63"/>
      <c r="AS1064" s="63"/>
      <c r="AT1064" s="63"/>
      <c r="AU1064" s="63"/>
      <c r="AV1064" s="63"/>
      <c r="AW1064" s="63"/>
      <c r="AX1064" s="63"/>
      <c r="AY1064" s="63"/>
      <c r="AZ1064" s="63"/>
      <c r="BA1064" s="63"/>
      <c r="BB1064" s="63"/>
      <c r="BC1064" s="63"/>
      <c r="BD1064" s="63"/>
      <c r="BE1064" s="63"/>
      <c r="BF1064" s="63"/>
      <c r="BG1064" s="63"/>
      <c r="BH1064" s="63"/>
      <c r="BI1064" s="63"/>
      <c r="BJ1064" s="63"/>
      <c r="BK1064" s="63"/>
      <c r="BL1064" s="63"/>
      <c r="BM1064" s="63"/>
      <c r="BN1064" s="63"/>
      <c r="BO1064" s="63"/>
      <c r="BP1064" s="63"/>
      <c r="BQ1064" s="63"/>
      <c r="BR1064" s="63"/>
      <c r="BS1064" s="63"/>
      <c r="BT1064" s="63"/>
      <c r="BU1064" s="63"/>
      <c r="BV1064" s="63"/>
      <c r="BW1064" s="63"/>
      <c r="BX1064" s="63"/>
      <c r="BY1064" s="63"/>
      <c r="BZ1064" s="63"/>
      <c r="CA1064" s="63"/>
      <c r="CB1064" s="63"/>
      <c r="CC1064" s="63"/>
      <c r="CD1064" s="63"/>
      <c r="CE1064" s="63"/>
      <c r="CF1064" s="63"/>
      <c r="CG1064" s="63"/>
      <c r="CH1064" s="63"/>
      <c r="CI1064" s="63"/>
      <c r="CJ1064" s="63"/>
      <c r="CK1064" s="63"/>
      <c r="CL1064" s="63"/>
      <c r="CM1064" s="63"/>
      <c r="CN1064" s="63"/>
      <c r="CO1064" s="63"/>
      <c r="CP1064" s="63"/>
      <c r="CR1064" s="227"/>
      <c r="CS1064" s="74"/>
    </row>
    <row r="1065" spans="1:97" s="72" customFormat="1" ht="75.75" customHeight="1">
      <c r="A1065" s="75"/>
      <c r="B1065" s="76"/>
      <c r="C1065" s="76"/>
      <c r="D1065" s="76"/>
      <c r="E1065" s="76"/>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c r="AC1065" s="63"/>
      <c r="AD1065" s="63"/>
      <c r="AE1065" s="63"/>
      <c r="AF1065" s="63"/>
      <c r="AG1065" s="63"/>
      <c r="AH1065" s="63"/>
      <c r="AI1065" s="63"/>
      <c r="AJ1065" s="63"/>
      <c r="AK1065" s="63"/>
      <c r="AL1065" s="63"/>
      <c r="AM1065" s="63"/>
      <c r="AN1065" s="63"/>
      <c r="AO1065" s="63"/>
      <c r="AP1065" s="63"/>
      <c r="AQ1065" s="63"/>
      <c r="AR1065" s="63"/>
      <c r="AS1065" s="63"/>
      <c r="AT1065" s="63"/>
      <c r="AU1065" s="63"/>
      <c r="AV1065" s="63"/>
      <c r="AW1065" s="63"/>
      <c r="AX1065" s="63"/>
      <c r="AY1065" s="63"/>
      <c r="AZ1065" s="63"/>
      <c r="BA1065" s="63"/>
      <c r="BB1065" s="63"/>
      <c r="BC1065" s="63"/>
      <c r="BD1065" s="63"/>
      <c r="BE1065" s="63"/>
      <c r="BF1065" s="63"/>
      <c r="BG1065" s="63"/>
      <c r="BH1065" s="63"/>
      <c r="BI1065" s="63"/>
      <c r="BJ1065" s="63"/>
      <c r="BK1065" s="63"/>
      <c r="BL1065" s="63"/>
      <c r="BM1065" s="63"/>
      <c r="BN1065" s="63"/>
      <c r="BO1065" s="63"/>
      <c r="BP1065" s="63"/>
      <c r="BQ1065" s="63"/>
      <c r="BR1065" s="63"/>
      <c r="BS1065" s="63"/>
      <c r="BT1065" s="63"/>
      <c r="BU1065" s="63"/>
      <c r="BV1065" s="63"/>
      <c r="BW1065" s="63"/>
      <c r="BX1065" s="63"/>
      <c r="BY1065" s="63"/>
      <c r="BZ1065" s="63"/>
      <c r="CA1065" s="63"/>
      <c r="CB1065" s="63"/>
      <c r="CC1065" s="63"/>
      <c r="CD1065" s="63"/>
      <c r="CE1065" s="63"/>
      <c r="CF1065" s="63"/>
      <c r="CG1065" s="63"/>
      <c r="CH1065" s="63"/>
      <c r="CI1065" s="63"/>
      <c r="CJ1065" s="63"/>
      <c r="CK1065" s="63"/>
      <c r="CL1065" s="63"/>
      <c r="CM1065" s="63"/>
      <c r="CN1065" s="63"/>
      <c r="CO1065" s="63"/>
      <c r="CP1065" s="63"/>
      <c r="CR1065" s="227"/>
      <c r="CS1065" s="74"/>
    </row>
    <row r="1066" spans="1:97" s="72" customFormat="1" ht="75.75" customHeight="1">
      <c r="A1066" s="75"/>
      <c r="B1066" s="76"/>
      <c r="C1066" s="76"/>
      <c r="D1066" s="76"/>
      <c r="E1066" s="76"/>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c r="AC1066" s="63"/>
      <c r="AD1066" s="63"/>
      <c r="AE1066" s="63"/>
      <c r="AF1066" s="63"/>
      <c r="AG1066" s="63"/>
      <c r="AH1066" s="63"/>
      <c r="AI1066" s="63"/>
      <c r="AJ1066" s="63"/>
      <c r="AK1066" s="63"/>
      <c r="AL1066" s="63"/>
      <c r="AM1066" s="63"/>
      <c r="AN1066" s="63"/>
      <c r="AO1066" s="63"/>
      <c r="AP1066" s="63"/>
      <c r="AQ1066" s="63"/>
      <c r="AR1066" s="63"/>
      <c r="AS1066" s="63"/>
      <c r="AT1066" s="63"/>
      <c r="AU1066" s="63"/>
      <c r="AV1066" s="63"/>
      <c r="AW1066" s="63"/>
      <c r="AX1066" s="63"/>
      <c r="AY1066" s="63"/>
      <c r="AZ1066" s="63"/>
      <c r="BA1066" s="63"/>
      <c r="BB1066" s="63"/>
      <c r="BC1066" s="63"/>
      <c r="BD1066" s="63"/>
      <c r="BE1066" s="63"/>
      <c r="BF1066" s="63"/>
      <c r="BG1066" s="63"/>
      <c r="BH1066" s="63"/>
      <c r="BI1066" s="63"/>
      <c r="BJ1066" s="63"/>
      <c r="BK1066" s="63"/>
      <c r="BL1066" s="63"/>
      <c r="BM1066" s="63"/>
      <c r="BN1066" s="63"/>
      <c r="BO1066" s="63"/>
      <c r="BP1066" s="63"/>
      <c r="BQ1066" s="63"/>
      <c r="BR1066" s="63"/>
      <c r="BS1066" s="63"/>
      <c r="BT1066" s="63"/>
      <c r="BU1066" s="63"/>
      <c r="BV1066" s="63"/>
      <c r="BW1066" s="63"/>
      <c r="BX1066" s="63"/>
      <c r="BY1066" s="63"/>
      <c r="BZ1066" s="63"/>
      <c r="CA1066" s="63"/>
      <c r="CB1066" s="63"/>
      <c r="CC1066" s="63"/>
      <c r="CD1066" s="63"/>
      <c r="CE1066" s="63"/>
      <c r="CF1066" s="63"/>
      <c r="CG1066" s="63"/>
      <c r="CH1066" s="63"/>
      <c r="CI1066" s="63"/>
      <c r="CJ1066" s="63"/>
      <c r="CK1066" s="63"/>
      <c r="CL1066" s="63"/>
      <c r="CM1066" s="63"/>
      <c r="CN1066" s="63"/>
      <c r="CO1066" s="63"/>
      <c r="CP1066" s="63"/>
      <c r="CR1066" s="227"/>
      <c r="CS1066" s="74"/>
    </row>
    <row r="1067" spans="1:97" s="72" customFormat="1" ht="75.75" customHeight="1">
      <c r="A1067" s="75"/>
      <c r="B1067" s="76"/>
      <c r="C1067" s="76"/>
      <c r="D1067" s="76"/>
      <c r="E1067" s="76"/>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c r="AC1067" s="63"/>
      <c r="AD1067" s="63"/>
      <c r="AE1067" s="63"/>
      <c r="AF1067" s="63"/>
      <c r="AG1067" s="63"/>
      <c r="AH1067" s="63"/>
      <c r="AI1067" s="63"/>
      <c r="AJ1067" s="63"/>
      <c r="AK1067" s="63"/>
      <c r="AL1067" s="63"/>
      <c r="AM1067" s="63"/>
      <c r="AN1067" s="63"/>
      <c r="AO1067" s="63"/>
      <c r="AP1067" s="63"/>
      <c r="AQ1067" s="63"/>
      <c r="AR1067" s="63"/>
      <c r="AS1067" s="63"/>
      <c r="AT1067" s="63"/>
      <c r="AU1067" s="63"/>
      <c r="AV1067" s="63"/>
      <c r="AW1067" s="63"/>
      <c r="AX1067" s="63"/>
      <c r="AY1067" s="63"/>
      <c r="AZ1067" s="63"/>
      <c r="BA1067" s="63"/>
      <c r="BB1067" s="63"/>
      <c r="BC1067" s="63"/>
      <c r="BD1067" s="63"/>
      <c r="BE1067" s="63"/>
      <c r="BF1067" s="63"/>
      <c r="BG1067" s="63"/>
      <c r="BH1067" s="63"/>
      <c r="BI1067" s="63"/>
      <c r="BJ1067" s="63"/>
      <c r="BK1067" s="63"/>
      <c r="BL1067" s="63"/>
      <c r="BM1067" s="63"/>
      <c r="BN1067" s="63"/>
      <c r="BO1067" s="63"/>
      <c r="BP1067" s="63"/>
      <c r="BQ1067" s="63"/>
      <c r="BR1067" s="63"/>
      <c r="BS1067" s="63"/>
      <c r="BT1067" s="63"/>
      <c r="BU1067" s="63"/>
      <c r="BV1067" s="63"/>
      <c r="BW1067" s="63"/>
      <c r="BX1067" s="63"/>
      <c r="BY1067" s="63"/>
      <c r="BZ1067" s="63"/>
      <c r="CA1067" s="63"/>
      <c r="CB1067" s="63"/>
      <c r="CC1067" s="63"/>
      <c r="CD1067" s="63"/>
      <c r="CE1067" s="63"/>
      <c r="CF1067" s="63"/>
      <c r="CG1067" s="63"/>
      <c r="CH1067" s="63"/>
      <c r="CI1067" s="63"/>
      <c r="CJ1067" s="63"/>
      <c r="CK1067" s="63"/>
      <c r="CL1067" s="63"/>
      <c r="CM1067" s="63"/>
      <c r="CN1067" s="63"/>
      <c r="CO1067" s="63"/>
      <c r="CP1067" s="63"/>
      <c r="CR1067" s="227"/>
      <c r="CS1067" s="74"/>
    </row>
    <row r="1068" spans="1:97" s="72" customFormat="1" ht="75.75" customHeight="1">
      <c r="A1068" s="75"/>
      <c r="B1068" s="76"/>
      <c r="C1068" s="76"/>
      <c r="D1068" s="76"/>
      <c r="E1068" s="76"/>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c r="AC1068" s="63"/>
      <c r="AD1068" s="63"/>
      <c r="AE1068" s="63"/>
      <c r="AF1068" s="63"/>
      <c r="AG1068" s="63"/>
      <c r="AH1068" s="63"/>
      <c r="AI1068" s="63"/>
      <c r="AJ1068" s="63"/>
      <c r="AK1068" s="63"/>
      <c r="AL1068" s="63"/>
      <c r="AM1068" s="63"/>
      <c r="AN1068" s="63"/>
      <c r="AO1068" s="63"/>
      <c r="AP1068" s="63"/>
      <c r="AQ1068" s="63"/>
      <c r="AR1068" s="63"/>
      <c r="AS1068" s="63"/>
      <c r="AT1068" s="63"/>
      <c r="AU1068" s="63"/>
      <c r="AV1068" s="63"/>
      <c r="AW1068" s="63"/>
      <c r="AX1068" s="63"/>
      <c r="AY1068" s="63"/>
      <c r="AZ1068" s="63"/>
      <c r="BA1068" s="63"/>
      <c r="BB1068" s="63"/>
      <c r="BC1068" s="63"/>
      <c r="BD1068" s="63"/>
      <c r="BE1068" s="63"/>
      <c r="BF1068" s="63"/>
      <c r="BG1068" s="63"/>
      <c r="BH1068" s="63"/>
      <c r="BI1068" s="63"/>
      <c r="BJ1068" s="63"/>
      <c r="BK1068" s="63"/>
      <c r="BL1068" s="63"/>
      <c r="BM1068" s="63"/>
      <c r="BN1068" s="63"/>
      <c r="BO1068" s="63"/>
      <c r="BP1068" s="63"/>
      <c r="BQ1068" s="63"/>
      <c r="BR1068" s="63"/>
      <c r="BS1068" s="63"/>
      <c r="BT1068" s="63"/>
      <c r="BU1068" s="63"/>
      <c r="BV1068" s="63"/>
      <c r="BW1068" s="63"/>
      <c r="BX1068" s="63"/>
      <c r="BY1068" s="63"/>
      <c r="BZ1068" s="63"/>
      <c r="CA1068" s="63"/>
      <c r="CB1068" s="63"/>
      <c r="CC1068" s="63"/>
      <c r="CD1068" s="63"/>
      <c r="CE1068" s="63"/>
      <c r="CF1068" s="63"/>
      <c r="CG1068" s="63"/>
      <c r="CH1068" s="63"/>
      <c r="CI1068" s="63"/>
      <c r="CJ1068" s="63"/>
      <c r="CK1068" s="63"/>
      <c r="CL1068" s="63"/>
      <c r="CM1068" s="63"/>
      <c r="CN1068" s="63"/>
      <c r="CO1068" s="63"/>
      <c r="CP1068" s="63"/>
      <c r="CR1068" s="227"/>
      <c r="CS1068" s="74"/>
    </row>
    <row r="1069" spans="1:97" s="72" customFormat="1" ht="75.75" customHeight="1">
      <c r="A1069" s="75"/>
      <c r="B1069" s="76"/>
      <c r="C1069" s="76"/>
      <c r="D1069" s="76"/>
      <c r="E1069" s="76"/>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c r="AC1069" s="63"/>
      <c r="AD1069" s="63"/>
      <c r="AE1069" s="63"/>
      <c r="AF1069" s="63"/>
      <c r="AG1069" s="63"/>
      <c r="AH1069" s="63"/>
      <c r="AI1069" s="63"/>
      <c r="AJ1069" s="63"/>
      <c r="AK1069" s="63"/>
      <c r="AL1069" s="63"/>
      <c r="AM1069" s="63"/>
      <c r="AN1069" s="63"/>
      <c r="AO1069" s="63"/>
      <c r="AP1069" s="63"/>
      <c r="AQ1069" s="63"/>
      <c r="AR1069" s="63"/>
      <c r="AS1069" s="63"/>
      <c r="AT1069" s="63"/>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R1069" s="227"/>
      <c r="CS1069" s="74"/>
    </row>
    <row r="1070" spans="1:97" s="72" customFormat="1" ht="75.75" customHeight="1">
      <c r="A1070" s="75"/>
      <c r="B1070" s="76"/>
      <c r="C1070" s="76"/>
      <c r="D1070" s="76"/>
      <c r="E1070" s="76"/>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c r="AC1070" s="63"/>
      <c r="AD1070" s="63"/>
      <c r="AE1070" s="63"/>
      <c r="AF1070" s="63"/>
      <c r="AG1070" s="63"/>
      <c r="AH1070" s="63"/>
      <c r="AI1070" s="63"/>
      <c r="AJ1070" s="63"/>
      <c r="AK1070" s="63"/>
      <c r="AL1070" s="63"/>
      <c r="AM1070" s="63"/>
      <c r="AN1070" s="63"/>
      <c r="AO1070" s="63"/>
      <c r="AP1070" s="63"/>
      <c r="AQ1070" s="63"/>
      <c r="AR1070" s="63"/>
      <c r="AS1070" s="63"/>
      <c r="AT1070" s="63"/>
      <c r="AU1070" s="63"/>
      <c r="AV1070" s="63"/>
      <c r="AW1070" s="63"/>
      <c r="AX1070" s="63"/>
      <c r="AY1070" s="63"/>
      <c r="AZ1070" s="63"/>
      <c r="BA1070" s="63"/>
      <c r="BB1070" s="63"/>
      <c r="BC1070" s="63"/>
      <c r="BD1070" s="63"/>
      <c r="BE1070" s="63"/>
      <c r="BF1070" s="63"/>
      <c r="BG1070" s="63"/>
      <c r="BH1070" s="63"/>
      <c r="BI1070" s="63"/>
      <c r="BJ1070" s="63"/>
      <c r="BK1070" s="63"/>
      <c r="BL1070" s="63"/>
      <c r="BM1070" s="63"/>
      <c r="BN1070" s="63"/>
      <c r="BO1070" s="63"/>
      <c r="BP1070" s="63"/>
      <c r="BQ1070" s="63"/>
      <c r="BR1070" s="63"/>
      <c r="BS1070" s="63"/>
      <c r="BT1070" s="63"/>
      <c r="BU1070" s="63"/>
      <c r="BV1070" s="63"/>
      <c r="BW1070" s="63"/>
      <c r="BX1070" s="63"/>
      <c r="BY1070" s="63"/>
      <c r="BZ1070" s="63"/>
      <c r="CA1070" s="63"/>
      <c r="CB1070" s="63"/>
      <c r="CC1070" s="63"/>
      <c r="CD1070" s="63"/>
      <c r="CE1070" s="63"/>
      <c r="CF1070" s="63"/>
      <c r="CG1070" s="63"/>
      <c r="CH1070" s="63"/>
      <c r="CI1070" s="63"/>
      <c r="CJ1070" s="63"/>
      <c r="CK1070" s="63"/>
      <c r="CL1070" s="63"/>
      <c r="CM1070" s="63"/>
      <c r="CN1070" s="63"/>
      <c r="CO1070" s="63"/>
      <c r="CP1070" s="63"/>
      <c r="CR1070" s="227"/>
      <c r="CS1070" s="74"/>
    </row>
    <row r="1071" spans="1:97" s="72" customFormat="1" ht="75.75" customHeight="1">
      <c r="A1071" s="75"/>
      <c r="B1071" s="76"/>
      <c r="C1071" s="76"/>
      <c r="D1071" s="76"/>
      <c r="E1071" s="76"/>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c r="AC1071" s="63"/>
      <c r="AD1071" s="63"/>
      <c r="AE1071" s="63"/>
      <c r="AF1071" s="63"/>
      <c r="AG1071" s="63"/>
      <c r="AH1071" s="63"/>
      <c r="AI1071" s="63"/>
      <c r="AJ1071" s="63"/>
      <c r="AK1071" s="63"/>
      <c r="AL1071" s="63"/>
      <c r="AM1071" s="63"/>
      <c r="AN1071" s="63"/>
      <c r="AO1071" s="63"/>
      <c r="AP1071" s="63"/>
      <c r="AQ1071" s="63"/>
      <c r="AR1071" s="63"/>
      <c r="AS1071" s="63"/>
      <c r="AT1071" s="63"/>
      <c r="AU1071" s="63"/>
      <c r="AV1071" s="63"/>
      <c r="AW1071" s="63"/>
      <c r="AX1071" s="63"/>
      <c r="AY1071" s="63"/>
      <c r="AZ1071" s="63"/>
      <c r="BA1071" s="63"/>
      <c r="BB1071" s="63"/>
      <c r="BC1071" s="63"/>
      <c r="BD1071" s="63"/>
      <c r="BE1071" s="63"/>
      <c r="BF1071" s="63"/>
      <c r="BG1071" s="63"/>
      <c r="BH1071" s="63"/>
      <c r="BI1071" s="63"/>
      <c r="BJ1071" s="63"/>
      <c r="BK1071" s="63"/>
      <c r="BL1071" s="63"/>
      <c r="BM1071" s="63"/>
      <c r="BN1071" s="63"/>
      <c r="BO1071" s="63"/>
      <c r="BP1071" s="63"/>
      <c r="BQ1071" s="63"/>
      <c r="BR1071" s="63"/>
      <c r="BS1071" s="63"/>
      <c r="BT1071" s="63"/>
      <c r="BU1071" s="63"/>
      <c r="BV1071" s="63"/>
      <c r="BW1071" s="63"/>
      <c r="BX1071" s="63"/>
      <c r="BY1071" s="63"/>
      <c r="BZ1071" s="63"/>
      <c r="CA1071" s="63"/>
      <c r="CB1071" s="63"/>
      <c r="CC1071" s="63"/>
      <c r="CD1071" s="63"/>
      <c r="CE1071" s="63"/>
      <c r="CF1071" s="63"/>
      <c r="CG1071" s="63"/>
      <c r="CH1071" s="63"/>
      <c r="CI1071" s="63"/>
      <c r="CJ1071" s="63"/>
      <c r="CK1071" s="63"/>
      <c r="CL1071" s="63"/>
      <c r="CM1071" s="63"/>
      <c r="CN1071" s="63"/>
      <c r="CO1071" s="63"/>
      <c r="CP1071" s="63"/>
      <c r="CR1071" s="227"/>
      <c r="CS1071" s="74"/>
    </row>
    <row r="1072" spans="1:97" s="72" customFormat="1" ht="75.75" customHeight="1">
      <c r="A1072" s="75"/>
      <c r="B1072" s="76"/>
      <c r="C1072" s="76"/>
      <c r="D1072" s="76"/>
      <c r="E1072" s="76"/>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c r="AC1072" s="63"/>
      <c r="AD1072" s="63"/>
      <c r="AE1072" s="63"/>
      <c r="AF1072" s="63"/>
      <c r="AG1072" s="63"/>
      <c r="AH1072" s="63"/>
      <c r="AI1072" s="63"/>
      <c r="AJ1072" s="63"/>
      <c r="AK1072" s="63"/>
      <c r="AL1072" s="63"/>
      <c r="AM1072" s="63"/>
      <c r="AN1072" s="63"/>
      <c r="AO1072" s="63"/>
      <c r="AP1072" s="63"/>
      <c r="AQ1072" s="63"/>
      <c r="AR1072" s="63"/>
      <c r="AS1072" s="63"/>
      <c r="AT1072" s="63"/>
      <c r="AU1072" s="63"/>
      <c r="AV1072" s="63"/>
      <c r="AW1072" s="63"/>
      <c r="AX1072" s="63"/>
      <c r="AY1072" s="63"/>
      <c r="AZ1072" s="63"/>
      <c r="BA1072" s="63"/>
      <c r="BB1072" s="63"/>
      <c r="BC1072" s="63"/>
      <c r="BD1072" s="63"/>
      <c r="BE1072" s="63"/>
      <c r="BF1072" s="63"/>
      <c r="BG1072" s="63"/>
      <c r="BH1072" s="63"/>
      <c r="BI1072" s="63"/>
      <c r="BJ1072" s="63"/>
      <c r="BK1072" s="63"/>
      <c r="BL1072" s="63"/>
      <c r="BM1072" s="63"/>
      <c r="BN1072" s="63"/>
      <c r="BO1072" s="63"/>
      <c r="BP1072" s="63"/>
      <c r="BQ1072" s="63"/>
      <c r="BR1072" s="63"/>
      <c r="BS1072" s="63"/>
      <c r="BT1072" s="63"/>
      <c r="BU1072" s="63"/>
      <c r="BV1072" s="63"/>
      <c r="BW1072" s="63"/>
      <c r="BX1072" s="63"/>
      <c r="BY1072" s="63"/>
      <c r="BZ1072" s="63"/>
      <c r="CA1072" s="63"/>
      <c r="CB1072" s="63"/>
      <c r="CC1072" s="63"/>
      <c r="CD1072" s="63"/>
      <c r="CE1072" s="63"/>
      <c r="CF1072" s="63"/>
      <c r="CG1072" s="63"/>
      <c r="CH1072" s="63"/>
      <c r="CI1072" s="63"/>
      <c r="CJ1072" s="63"/>
      <c r="CK1072" s="63"/>
      <c r="CL1072" s="63"/>
      <c r="CM1072" s="63"/>
      <c r="CN1072" s="63"/>
      <c r="CO1072" s="63"/>
      <c r="CP1072" s="63"/>
      <c r="CR1072" s="227"/>
      <c r="CS1072" s="74"/>
    </row>
    <row r="1073" spans="1:97" s="72" customFormat="1" ht="75.75" customHeight="1">
      <c r="A1073" s="75"/>
      <c r="B1073" s="76"/>
      <c r="C1073" s="76"/>
      <c r="D1073" s="76"/>
      <c r="E1073" s="76"/>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c r="AC1073" s="63"/>
      <c r="AD1073" s="63"/>
      <c r="AE1073" s="63"/>
      <c r="AF1073" s="63"/>
      <c r="AG1073" s="63"/>
      <c r="AH1073" s="63"/>
      <c r="AI1073" s="63"/>
      <c r="AJ1073" s="63"/>
      <c r="AK1073" s="63"/>
      <c r="AL1073" s="63"/>
      <c r="AM1073" s="63"/>
      <c r="AN1073" s="63"/>
      <c r="AO1073" s="63"/>
      <c r="AP1073" s="63"/>
      <c r="AQ1073" s="63"/>
      <c r="AR1073" s="63"/>
      <c r="AS1073" s="63"/>
      <c r="AT1073" s="63"/>
      <c r="AU1073" s="63"/>
      <c r="AV1073" s="63"/>
      <c r="AW1073" s="63"/>
      <c r="AX1073" s="63"/>
      <c r="AY1073" s="63"/>
      <c r="AZ1073" s="63"/>
      <c r="BA1073" s="63"/>
      <c r="BB1073" s="63"/>
      <c r="BC1073" s="63"/>
      <c r="BD1073" s="63"/>
      <c r="BE1073" s="63"/>
      <c r="BF1073" s="63"/>
      <c r="BG1073" s="63"/>
      <c r="BH1073" s="63"/>
      <c r="BI1073" s="63"/>
      <c r="BJ1073" s="63"/>
      <c r="BK1073" s="63"/>
      <c r="BL1073" s="63"/>
      <c r="BM1073" s="63"/>
      <c r="BN1073" s="63"/>
      <c r="BO1073" s="63"/>
      <c r="BP1073" s="63"/>
      <c r="BQ1073" s="63"/>
      <c r="BR1073" s="63"/>
      <c r="BS1073" s="63"/>
      <c r="BT1073" s="63"/>
      <c r="BU1073" s="63"/>
      <c r="BV1073" s="63"/>
      <c r="BW1073" s="63"/>
      <c r="BX1073" s="63"/>
      <c r="BY1073" s="63"/>
      <c r="BZ1073" s="63"/>
      <c r="CA1073" s="63"/>
      <c r="CB1073" s="63"/>
      <c r="CC1073" s="63"/>
      <c r="CD1073" s="63"/>
      <c r="CE1073" s="63"/>
      <c r="CF1073" s="63"/>
      <c r="CG1073" s="63"/>
      <c r="CH1073" s="63"/>
      <c r="CI1073" s="63"/>
      <c r="CJ1073" s="63"/>
      <c r="CK1073" s="63"/>
      <c r="CL1073" s="63"/>
      <c r="CM1073" s="63"/>
      <c r="CN1073" s="63"/>
      <c r="CO1073" s="63"/>
      <c r="CP1073" s="63"/>
      <c r="CR1073" s="227"/>
      <c r="CS1073" s="74"/>
    </row>
    <row r="1074" spans="1:97" s="72" customFormat="1" ht="75.75" customHeight="1">
      <c r="A1074" s="75"/>
      <c r="B1074" s="76"/>
      <c r="C1074" s="76"/>
      <c r="D1074" s="76"/>
      <c r="E1074" s="76"/>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c r="AC1074" s="63"/>
      <c r="AD1074" s="63"/>
      <c r="AE1074" s="63"/>
      <c r="AF1074" s="63"/>
      <c r="AG1074" s="63"/>
      <c r="AH1074" s="63"/>
      <c r="AI1074" s="63"/>
      <c r="AJ1074" s="63"/>
      <c r="AK1074" s="63"/>
      <c r="AL1074" s="63"/>
      <c r="AM1074" s="63"/>
      <c r="AN1074" s="63"/>
      <c r="AO1074" s="63"/>
      <c r="AP1074" s="63"/>
      <c r="AQ1074" s="63"/>
      <c r="AR1074" s="63"/>
      <c r="AS1074" s="63"/>
      <c r="AT1074" s="63"/>
      <c r="AU1074" s="63"/>
      <c r="AV1074" s="63"/>
      <c r="AW1074" s="63"/>
      <c r="AX1074" s="63"/>
      <c r="AY1074" s="63"/>
      <c r="AZ1074" s="63"/>
      <c r="BA1074" s="63"/>
      <c r="BB1074" s="63"/>
      <c r="BC1074" s="63"/>
      <c r="BD1074" s="63"/>
      <c r="BE1074" s="63"/>
      <c r="BF1074" s="63"/>
      <c r="BG1074" s="63"/>
      <c r="BH1074" s="63"/>
      <c r="BI1074" s="63"/>
      <c r="BJ1074" s="63"/>
      <c r="BK1074" s="63"/>
      <c r="BL1074" s="63"/>
      <c r="BM1074" s="63"/>
      <c r="BN1074" s="63"/>
      <c r="BO1074" s="63"/>
      <c r="BP1074" s="63"/>
      <c r="BQ1074" s="63"/>
      <c r="BR1074" s="63"/>
      <c r="BS1074" s="63"/>
      <c r="BT1074" s="63"/>
      <c r="BU1074" s="63"/>
      <c r="BV1074" s="63"/>
      <c r="BW1074" s="63"/>
      <c r="BX1074" s="63"/>
      <c r="BY1074" s="63"/>
      <c r="BZ1074" s="63"/>
      <c r="CA1074" s="63"/>
      <c r="CB1074" s="63"/>
      <c r="CC1074" s="63"/>
      <c r="CD1074" s="63"/>
      <c r="CE1074" s="63"/>
      <c r="CF1074" s="63"/>
      <c r="CG1074" s="63"/>
      <c r="CH1074" s="63"/>
      <c r="CI1074" s="63"/>
      <c r="CJ1074" s="63"/>
      <c r="CK1074" s="63"/>
      <c r="CL1074" s="63"/>
      <c r="CM1074" s="63"/>
      <c r="CN1074" s="63"/>
      <c r="CO1074" s="63"/>
      <c r="CP1074" s="63"/>
      <c r="CR1074" s="227"/>
      <c r="CS1074" s="74"/>
    </row>
    <row r="1075" spans="1:97" s="72" customFormat="1" ht="75.75" customHeight="1">
      <c r="A1075" s="75"/>
      <c r="B1075" s="76"/>
      <c r="C1075" s="76"/>
      <c r="D1075" s="76"/>
      <c r="E1075" s="76"/>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c r="AC1075" s="63"/>
      <c r="AD1075" s="63"/>
      <c r="AE1075" s="63"/>
      <c r="AF1075" s="63"/>
      <c r="AG1075" s="63"/>
      <c r="AH1075" s="63"/>
      <c r="AI1075" s="63"/>
      <c r="AJ1075" s="63"/>
      <c r="AK1075" s="63"/>
      <c r="AL1075" s="63"/>
      <c r="AM1075" s="63"/>
      <c r="AN1075" s="63"/>
      <c r="AO1075" s="63"/>
      <c r="AP1075" s="63"/>
      <c r="AQ1075" s="63"/>
      <c r="AR1075" s="63"/>
      <c r="AS1075" s="63"/>
      <c r="AT1075" s="63"/>
      <c r="AU1075" s="63"/>
      <c r="AV1075" s="63"/>
      <c r="AW1075" s="63"/>
      <c r="AX1075" s="63"/>
      <c r="AY1075" s="63"/>
      <c r="AZ1075" s="63"/>
      <c r="BA1075" s="63"/>
      <c r="BB1075" s="63"/>
      <c r="BC1075" s="63"/>
      <c r="BD1075" s="63"/>
      <c r="BE1075" s="63"/>
      <c r="BF1075" s="63"/>
      <c r="BG1075" s="63"/>
      <c r="BH1075" s="63"/>
      <c r="BI1075" s="63"/>
      <c r="BJ1075" s="63"/>
      <c r="BK1075" s="63"/>
      <c r="BL1075" s="63"/>
      <c r="BM1075" s="63"/>
      <c r="BN1075" s="63"/>
      <c r="BO1075" s="63"/>
      <c r="BP1075" s="63"/>
      <c r="BQ1075" s="63"/>
      <c r="BR1075" s="63"/>
      <c r="BS1075" s="63"/>
      <c r="BT1075" s="63"/>
      <c r="BU1075" s="63"/>
      <c r="BV1075" s="63"/>
      <c r="BW1075" s="63"/>
      <c r="BX1075" s="63"/>
      <c r="BY1075" s="63"/>
      <c r="BZ1075" s="63"/>
      <c r="CA1075" s="63"/>
      <c r="CB1075" s="63"/>
      <c r="CC1075" s="63"/>
      <c r="CD1075" s="63"/>
      <c r="CE1075" s="63"/>
      <c r="CF1075" s="63"/>
      <c r="CG1075" s="63"/>
      <c r="CH1075" s="63"/>
      <c r="CI1075" s="63"/>
      <c r="CJ1075" s="63"/>
      <c r="CK1075" s="63"/>
      <c r="CL1075" s="63"/>
      <c r="CM1075" s="63"/>
      <c r="CN1075" s="63"/>
      <c r="CO1075" s="63"/>
      <c r="CP1075" s="63"/>
      <c r="CR1075" s="227"/>
      <c r="CS1075" s="74"/>
    </row>
    <row r="1076" spans="1:97" s="72" customFormat="1" ht="75.75" customHeight="1">
      <c r="A1076" s="75"/>
      <c r="B1076" s="76"/>
      <c r="C1076" s="76"/>
      <c r="D1076" s="76"/>
      <c r="E1076" s="76"/>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c r="AC1076" s="63"/>
      <c r="AD1076" s="63"/>
      <c r="AE1076" s="63"/>
      <c r="AF1076" s="63"/>
      <c r="AG1076" s="63"/>
      <c r="AH1076" s="63"/>
      <c r="AI1076" s="63"/>
      <c r="AJ1076" s="63"/>
      <c r="AK1076" s="63"/>
      <c r="AL1076" s="63"/>
      <c r="AM1076" s="63"/>
      <c r="AN1076" s="63"/>
      <c r="AO1076" s="63"/>
      <c r="AP1076" s="63"/>
      <c r="AQ1076" s="63"/>
      <c r="AR1076" s="63"/>
      <c r="AS1076" s="63"/>
      <c r="AT1076" s="63"/>
      <c r="AU1076" s="63"/>
      <c r="AV1076" s="63"/>
      <c r="AW1076" s="63"/>
      <c r="AX1076" s="63"/>
      <c r="AY1076" s="63"/>
      <c r="AZ1076" s="63"/>
      <c r="BA1076" s="63"/>
      <c r="BB1076" s="63"/>
      <c r="BC1076" s="63"/>
      <c r="BD1076" s="63"/>
      <c r="BE1076" s="63"/>
      <c r="BF1076" s="63"/>
      <c r="BG1076" s="63"/>
      <c r="BH1076" s="63"/>
      <c r="BI1076" s="63"/>
      <c r="BJ1076" s="63"/>
      <c r="BK1076" s="63"/>
      <c r="BL1076" s="63"/>
      <c r="BM1076" s="63"/>
      <c r="BN1076" s="63"/>
      <c r="BO1076" s="63"/>
      <c r="BP1076" s="63"/>
      <c r="BQ1076" s="63"/>
      <c r="BR1076" s="63"/>
      <c r="BS1076" s="63"/>
      <c r="BT1076" s="63"/>
      <c r="BU1076" s="63"/>
      <c r="BV1076" s="63"/>
      <c r="BW1076" s="63"/>
      <c r="BX1076" s="63"/>
      <c r="BY1076" s="63"/>
      <c r="BZ1076" s="63"/>
      <c r="CA1076" s="63"/>
      <c r="CB1076" s="63"/>
      <c r="CC1076" s="63"/>
      <c r="CD1076" s="63"/>
      <c r="CE1076" s="63"/>
      <c r="CF1076" s="63"/>
      <c r="CG1076" s="63"/>
      <c r="CH1076" s="63"/>
      <c r="CI1076" s="63"/>
      <c r="CJ1076" s="63"/>
      <c r="CK1076" s="63"/>
      <c r="CL1076" s="63"/>
      <c r="CM1076" s="63"/>
      <c r="CN1076" s="63"/>
      <c r="CO1076" s="63"/>
      <c r="CP1076" s="63"/>
      <c r="CR1076" s="227"/>
      <c r="CS1076" s="74"/>
    </row>
    <row r="1077" spans="1:97" s="72" customFormat="1" ht="75.75" customHeight="1">
      <c r="A1077" s="75"/>
      <c r="B1077" s="76"/>
      <c r="C1077" s="76"/>
      <c r="D1077" s="76"/>
      <c r="E1077" s="76"/>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c r="AC1077" s="63"/>
      <c r="AD1077" s="63"/>
      <c r="AE1077" s="63"/>
      <c r="AF1077" s="63"/>
      <c r="AG1077" s="63"/>
      <c r="AH1077" s="63"/>
      <c r="AI1077" s="63"/>
      <c r="AJ1077" s="63"/>
      <c r="AK1077" s="63"/>
      <c r="AL1077" s="63"/>
      <c r="AM1077" s="63"/>
      <c r="AN1077" s="63"/>
      <c r="AO1077" s="63"/>
      <c r="AP1077" s="63"/>
      <c r="AQ1077" s="63"/>
      <c r="AR1077" s="63"/>
      <c r="AS1077" s="63"/>
      <c r="AT1077" s="63"/>
      <c r="AU1077" s="63"/>
      <c r="AV1077" s="63"/>
      <c r="AW1077" s="63"/>
      <c r="AX1077" s="63"/>
      <c r="AY1077" s="63"/>
      <c r="AZ1077" s="63"/>
      <c r="BA1077" s="63"/>
      <c r="BB1077" s="63"/>
      <c r="BC1077" s="63"/>
      <c r="BD1077" s="63"/>
      <c r="BE1077" s="63"/>
      <c r="BF1077" s="63"/>
      <c r="BG1077" s="63"/>
      <c r="BH1077" s="63"/>
      <c r="BI1077" s="63"/>
      <c r="BJ1077" s="63"/>
      <c r="BK1077" s="63"/>
      <c r="BL1077" s="63"/>
      <c r="BM1077" s="63"/>
      <c r="BN1077" s="63"/>
      <c r="BO1077" s="63"/>
      <c r="BP1077" s="63"/>
      <c r="BQ1077" s="63"/>
      <c r="BR1077" s="63"/>
      <c r="BS1077" s="63"/>
      <c r="BT1077" s="63"/>
      <c r="BU1077" s="63"/>
      <c r="BV1077" s="63"/>
      <c r="BW1077" s="63"/>
      <c r="BX1077" s="63"/>
      <c r="BY1077" s="63"/>
      <c r="BZ1077" s="63"/>
      <c r="CA1077" s="63"/>
      <c r="CB1077" s="63"/>
      <c r="CC1077" s="63"/>
      <c r="CD1077" s="63"/>
      <c r="CE1077" s="63"/>
      <c r="CF1077" s="63"/>
      <c r="CG1077" s="63"/>
      <c r="CH1077" s="63"/>
      <c r="CI1077" s="63"/>
      <c r="CJ1077" s="63"/>
      <c r="CK1077" s="63"/>
      <c r="CL1077" s="63"/>
      <c r="CM1077" s="63"/>
      <c r="CN1077" s="63"/>
      <c r="CO1077" s="63"/>
      <c r="CP1077" s="63"/>
      <c r="CR1077" s="227"/>
      <c r="CS1077" s="74"/>
    </row>
    <row r="1078" spans="1:97" s="72" customFormat="1" ht="75.75" customHeight="1">
      <c r="A1078" s="75"/>
      <c r="B1078" s="76"/>
      <c r="C1078" s="76"/>
      <c r="D1078" s="76"/>
      <c r="E1078" s="76"/>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c r="AC1078" s="63"/>
      <c r="AD1078" s="63"/>
      <c r="AE1078" s="63"/>
      <c r="AF1078" s="63"/>
      <c r="AG1078" s="63"/>
      <c r="AH1078" s="63"/>
      <c r="AI1078" s="63"/>
      <c r="AJ1078" s="63"/>
      <c r="AK1078" s="63"/>
      <c r="AL1078" s="63"/>
      <c r="AM1078" s="63"/>
      <c r="AN1078" s="63"/>
      <c r="AO1078" s="63"/>
      <c r="AP1078" s="63"/>
      <c r="AQ1078" s="63"/>
      <c r="AR1078" s="63"/>
      <c r="AS1078" s="63"/>
      <c r="AT1078" s="63"/>
      <c r="AU1078" s="63"/>
      <c r="AV1078" s="63"/>
      <c r="AW1078" s="63"/>
      <c r="AX1078" s="63"/>
      <c r="AY1078" s="63"/>
      <c r="AZ1078" s="63"/>
      <c r="BA1078" s="63"/>
      <c r="BB1078" s="63"/>
      <c r="BC1078" s="63"/>
      <c r="BD1078" s="63"/>
      <c r="BE1078" s="63"/>
      <c r="BF1078" s="63"/>
      <c r="BG1078" s="63"/>
      <c r="BH1078" s="63"/>
      <c r="BI1078" s="63"/>
      <c r="BJ1078" s="63"/>
      <c r="BK1078" s="63"/>
      <c r="BL1078" s="63"/>
      <c r="BM1078" s="63"/>
      <c r="BN1078" s="63"/>
      <c r="BO1078" s="63"/>
      <c r="BP1078" s="63"/>
      <c r="BQ1078" s="63"/>
      <c r="BR1078" s="63"/>
      <c r="BS1078" s="63"/>
      <c r="BT1078" s="63"/>
      <c r="BU1078" s="63"/>
      <c r="BV1078" s="63"/>
      <c r="BW1078" s="63"/>
      <c r="BX1078" s="63"/>
      <c r="BY1078" s="63"/>
      <c r="BZ1078" s="63"/>
      <c r="CA1078" s="63"/>
      <c r="CB1078" s="63"/>
      <c r="CC1078" s="63"/>
      <c r="CD1078" s="63"/>
      <c r="CE1078" s="63"/>
      <c r="CF1078" s="63"/>
      <c r="CG1078" s="63"/>
      <c r="CH1078" s="63"/>
      <c r="CI1078" s="63"/>
      <c r="CJ1078" s="63"/>
      <c r="CK1078" s="63"/>
      <c r="CL1078" s="63"/>
      <c r="CM1078" s="63"/>
      <c r="CN1078" s="63"/>
      <c r="CO1078" s="63"/>
      <c r="CP1078" s="63"/>
      <c r="CR1078" s="227"/>
      <c r="CS1078" s="74"/>
    </row>
    <row r="1079" spans="1:97" s="72" customFormat="1" ht="75.75" customHeight="1">
      <c r="A1079" s="75"/>
      <c r="B1079" s="76"/>
      <c r="C1079" s="76"/>
      <c r="D1079" s="76"/>
      <c r="E1079" s="76"/>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c r="AC1079" s="63"/>
      <c r="AD1079" s="63"/>
      <c r="AE1079" s="63"/>
      <c r="AF1079" s="63"/>
      <c r="AG1079" s="63"/>
      <c r="AH1079" s="63"/>
      <c r="AI1079" s="63"/>
      <c r="AJ1079" s="63"/>
      <c r="AK1079" s="63"/>
      <c r="AL1079" s="63"/>
      <c r="AM1079" s="63"/>
      <c r="AN1079" s="63"/>
      <c r="AO1079" s="63"/>
      <c r="AP1079" s="63"/>
      <c r="AQ1079" s="63"/>
      <c r="AR1079" s="63"/>
      <c r="AS1079" s="63"/>
      <c r="AT1079" s="63"/>
      <c r="AU1079" s="63"/>
      <c r="AV1079" s="63"/>
      <c r="AW1079" s="63"/>
      <c r="AX1079" s="63"/>
      <c r="AY1079" s="63"/>
      <c r="AZ1079" s="63"/>
      <c r="BA1079" s="63"/>
      <c r="BB1079" s="63"/>
      <c r="BC1079" s="63"/>
      <c r="BD1079" s="63"/>
      <c r="BE1079" s="63"/>
      <c r="BF1079" s="63"/>
      <c r="BG1079" s="63"/>
      <c r="BH1079" s="63"/>
      <c r="BI1079" s="63"/>
      <c r="BJ1079" s="63"/>
      <c r="BK1079" s="63"/>
      <c r="BL1079" s="63"/>
      <c r="BM1079" s="63"/>
      <c r="BN1079" s="63"/>
      <c r="BO1079" s="63"/>
      <c r="BP1079" s="63"/>
      <c r="BQ1079" s="63"/>
      <c r="BR1079" s="63"/>
      <c r="BS1079" s="63"/>
      <c r="BT1079" s="63"/>
      <c r="BU1079" s="63"/>
      <c r="BV1079" s="63"/>
      <c r="BW1079" s="63"/>
      <c r="BX1079" s="63"/>
      <c r="BY1079" s="63"/>
      <c r="BZ1079" s="63"/>
      <c r="CA1079" s="63"/>
      <c r="CB1079" s="63"/>
      <c r="CC1079" s="63"/>
      <c r="CD1079" s="63"/>
      <c r="CE1079" s="63"/>
      <c r="CF1079" s="63"/>
      <c r="CG1079" s="63"/>
      <c r="CH1079" s="63"/>
      <c r="CI1079" s="63"/>
      <c r="CJ1079" s="63"/>
      <c r="CK1079" s="63"/>
      <c r="CL1079" s="63"/>
      <c r="CM1079" s="63"/>
      <c r="CN1079" s="63"/>
      <c r="CO1079" s="63"/>
      <c r="CP1079" s="63"/>
      <c r="CR1079" s="227"/>
      <c r="CS1079" s="74"/>
    </row>
    <row r="1080" spans="1:97" s="72" customFormat="1" ht="75.75" customHeight="1">
      <c r="A1080" s="75"/>
      <c r="B1080" s="76"/>
      <c r="C1080" s="76"/>
      <c r="D1080" s="76"/>
      <c r="E1080" s="76"/>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c r="AC1080" s="63"/>
      <c r="AD1080" s="63"/>
      <c r="AE1080" s="63"/>
      <c r="AF1080" s="63"/>
      <c r="AG1080" s="63"/>
      <c r="AH1080" s="63"/>
      <c r="AI1080" s="63"/>
      <c r="AJ1080" s="63"/>
      <c r="AK1080" s="63"/>
      <c r="AL1080" s="63"/>
      <c r="AM1080" s="63"/>
      <c r="AN1080" s="63"/>
      <c r="AO1080" s="63"/>
      <c r="AP1080" s="63"/>
      <c r="AQ1080" s="63"/>
      <c r="AR1080" s="63"/>
      <c r="AS1080" s="63"/>
      <c r="AT1080" s="63"/>
      <c r="AU1080" s="63"/>
      <c r="AV1080" s="63"/>
      <c r="AW1080" s="63"/>
      <c r="AX1080" s="63"/>
      <c r="AY1080" s="63"/>
      <c r="AZ1080" s="63"/>
      <c r="BA1080" s="63"/>
      <c r="BB1080" s="63"/>
      <c r="BC1080" s="63"/>
      <c r="BD1080" s="63"/>
      <c r="BE1080" s="63"/>
      <c r="BF1080" s="63"/>
      <c r="BG1080" s="63"/>
      <c r="BH1080" s="63"/>
      <c r="BI1080" s="63"/>
      <c r="BJ1080" s="63"/>
      <c r="BK1080" s="63"/>
      <c r="BL1080" s="63"/>
      <c r="BM1080" s="63"/>
      <c r="BN1080" s="63"/>
      <c r="BO1080" s="63"/>
      <c r="BP1080" s="63"/>
      <c r="BQ1080" s="63"/>
      <c r="BR1080" s="63"/>
      <c r="BS1080" s="63"/>
      <c r="BT1080" s="63"/>
      <c r="BU1080" s="63"/>
      <c r="BV1080" s="63"/>
      <c r="BW1080" s="63"/>
      <c r="BX1080" s="63"/>
      <c r="BY1080" s="63"/>
      <c r="BZ1080" s="63"/>
      <c r="CA1080" s="63"/>
      <c r="CB1080" s="63"/>
      <c r="CC1080" s="63"/>
      <c r="CD1080" s="63"/>
      <c r="CE1080" s="63"/>
      <c r="CF1080" s="63"/>
      <c r="CG1080" s="63"/>
      <c r="CH1080" s="63"/>
      <c r="CI1080" s="63"/>
      <c r="CJ1080" s="63"/>
      <c r="CK1080" s="63"/>
      <c r="CL1080" s="63"/>
      <c r="CM1080" s="63"/>
      <c r="CN1080" s="63"/>
      <c r="CO1080" s="63"/>
      <c r="CP1080" s="63"/>
      <c r="CR1080" s="227"/>
      <c r="CS1080" s="74"/>
    </row>
    <row r="1081" spans="1:97" s="72" customFormat="1" ht="75.75" customHeight="1">
      <c r="A1081" s="75"/>
      <c r="B1081" s="76"/>
      <c r="C1081" s="76"/>
      <c r="D1081" s="76"/>
      <c r="E1081" s="76"/>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c r="AC1081" s="63"/>
      <c r="AD1081" s="63"/>
      <c r="AE1081" s="63"/>
      <c r="AF1081" s="63"/>
      <c r="AG1081" s="63"/>
      <c r="AH1081" s="63"/>
      <c r="AI1081" s="63"/>
      <c r="AJ1081" s="63"/>
      <c r="AK1081" s="63"/>
      <c r="AL1081" s="63"/>
      <c r="AM1081" s="63"/>
      <c r="AN1081" s="63"/>
      <c r="AO1081" s="63"/>
      <c r="AP1081" s="63"/>
      <c r="AQ1081" s="63"/>
      <c r="AR1081" s="63"/>
      <c r="AS1081" s="63"/>
      <c r="AT1081" s="63"/>
      <c r="AU1081" s="63"/>
      <c r="AV1081" s="63"/>
      <c r="AW1081" s="63"/>
      <c r="AX1081" s="63"/>
      <c r="AY1081" s="63"/>
      <c r="AZ1081" s="63"/>
      <c r="BA1081" s="63"/>
      <c r="BB1081" s="63"/>
      <c r="BC1081" s="63"/>
      <c r="BD1081" s="63"/>
      <c r="BE1081" s="63"/>
      <c r="BF1081" s="63"/>
      <c r="BG1081" s="63"/>
      <c r="BH1081" s="63"/>
      <c r="BI1081" s="63"/>
      <c r="BJ1081" s="63"/>
      <c r="BK1081" s="63"/>
      <c r="BL1081" s="63"/>
      <c r="BM1081" s="63"/>
      <c r="BN1081" s="63"/>
      <c r="BO1081" s="63"/>
      <c r="BP1081" s="63"/>
      <c r="BQ1081" s="63"/>
      <c r="BR1081" s="63"/>
      <c r="BS1081" s="63"/>
      <c r="BT1081" s="63"/>
      <c r="BU1081" s="63"/>
      <c r="BV1081" s="63"/>
      <c r="BW1081" s="63"/>
      <c r="BX1081" s="63"/>
      <c r="BY1081" s="63"/>
      <c r="BZ1081" s="63"/>
      <c r="CA1081" s="63"/>
      <c r="CB1081" s="63"/>
      <c r="CC1081" s="63"/>
      <c r="CD1081" s="63"/>
      <c r="CE1081" s="63"/>
      <c r="CF1081" s="63"/>
      <c r="CG1081" s="63"/>
      <c r="CH1081" s="63"/>
      <c r="CI1081" s="63"/>
      <c r="CJ1081" s="63"/>
      <c r="CK1081" s="63"/>
      <c r="CL1081" s="63"/>
      <c r="CM1081" s="63"/>
      <c r="CN1081" s="63"/>
      <c r="CO1081" s="63"/>
      <c r="CP1081" s="63"/>
      <c r="CR1081" s="227"/>
      <c r="CS1081" s="74"/>
    </row>
    <row r="1082" spans="1:97" s="72" customFormat="1" ht="75.75" customHeight="1">
      <c r="A1082" s="75"/>
      <c r="B1082" s="76"/>
      <c r="C1082" s="76"/>
      <c r="D1082" s="76"/>
      <c r="E1082" s="76"/>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c r="AC1082" s="63"/>
      <c r="AD1082" s="63"/>
      <c r="AE1082" s="63"/>
      <c r="AF1082" s="63"/>
      <c r="AG1082" s="63"/>
      <c r="AH1082" s="63"/>
      <c r="AI1082" s="63"/>
      <c r="AJ1082" s="63"/>
      <c r="AK1082" s="63"/>
      <c r="AL1082" s="63"/>
      <c r="AM1082" s="63"/>
      <c r="AN1082" s="63"/>
      <c r="AO1082" s="63"/>
      <c r="AP1082" s="63"/>
      <c r="AQ1082" s="63"/>
      <c r="AR1082" s="63"/>
      <c r="AS1082" s="63"/>
      <c r="AT1082" s="63"/>
      <c r="AU1082" s="63"/>
      <c r="AV1082" s="63"/>
      <c r="AW1082" s="63"/>
      <c r="AX1082" s="63"/>
      <c r="AY1082" s="63"/>
      <c r="AZ1082" s="63"/>
      <c r="BA1082" s="63"/>
      <c r="BB1082" s="63"/>
      <c r="BC1082" s="63"/>
      <c r="BD1082" s="63"/>
      <c r="BE1082" s="63"/>
      <c r="BF1082" s="63"/>
      <c r="BG1082" s="63"/>
      <c r="BH1082" s="63"/>
      <c r="BI1082" s="63"/>
      <c r="BJ1082" s="63"/>
      <c r="BK1082" s="63"/>
      <c r="BL1082" s="63"/>
      <c r="BM1082" s="63"/>
      <c r="BN1082" s="63"/>
      <c r="BO1082" s="63"/>
      <c r="BP1082" s="63"/>
      <c r="BQ1082" s="63"/>
      <c r="BR1082" s="63"/>
      <c r="BS1082" s="63"/>
      <c r="BT1082" s="63"/>
      <c r="BU1082" s="63"/>
      <c r="BV1082" s="63"/>
      <c r="BW1082" s="63"/>
      <c r="BX1082" s="63"/>
      <c r="BY1082" s="63"/>
      <c r="BZ1082" s="63"/>
      <c r="CA1082" s="63"/>
      <c r="CB1082" s="63"/>
      <c r="CC1082" s="63"/>
      <c r="CD1082" s="63"/>
      <c r="CE1082" s="63"/>
      <c r="CF1082" s="63"/>
      <c r="CG1082" s="63"/>
      <c r="CH1082" s="63"/>
      <c r="CI1082" s="63"/>
      <c r="CJ1082" s="63"/>
      <c r="CK1082" s="63"/>
      <c r="CL1082" s="63"/>
      <c r="CM1082" s="63"/>
      <c r="CN1082" s="63"/>
      <c r="CO1082" s="63"/>
      <c r="CP1082" s="63"/>
      <c r="CR1082" s="227"/>
      <c r="CS1082" s="74"/>
    </row>
    <row r="1083" spans="1:97" s="72" customFormat="1" ht="75.75" customHeight="1">
      <c r="A1083" s="75"/>
      <c r="B1083" s="76"/>
      <c r="C1083" s="76"/>
      <c r="D1083" s="76"/>
      <c r="E1083" s="76"/>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c r="AC1083" s="63"/>
      <c r="AD1083" s="63"/>
      <c r="AE1083" s="63"/>
      <c r="AF1083" s="63"/>
      <c r="AG1083" s="63"/>
      <c r="AH1083" s="63"/>
      <c r="AI1083" s="63"/>
      <c r="AJ1083" s="63"/>
      <c r="AK1083" s="63"/>
      <c r="AL1083" s="63"/>
      <c r="AM1083" s="63"/>
      <c r="AN1083" s="63"/>
      <c r="AO1083" s="63"/>
      <c r="AP1083" s="63"/>
      <c r="AQ1083" s="63"/>
      <c r="AR1083" s="63"/>
      <c r="AS1083" s="63"/>
      <c r="AT1083" s="63"/>
      <c r="AU1083" s="63"/>
      <c r="AV1083" s="63"/>
      <c r="AW1083" s="63"/>
      <c r="AX1083" s="63"/>
      <c r="AY1083" s="63"/>
      <c r="AZ1083" s="63"/>
      <c r="BA1083" s="63"/>
      <c r="BB1083" s="63"/>
      <c r="BC1083" s="63"/>
      <c r="BD1083" s="63"/>
      <c r="BE1083" s="63"/>
      <c r="BF1083" s="63"/>
      <c r="BG1083" s="63"/>
      <c r="BH1083" s="63"/>
      <c r="BI1083" s="63"/>
      <c r="BJ1083" s="63"/>
      <c r="BK1083" s="63"/>
      <c r="BL1083" s="63"/>
      <c r="BM1083" s="63"/>
      <c r="BN1083" s="63"/>
      <c r="BO1083" s="63"/>
      <c r="BP1083" s="63"/>
      <c r="BQ1083" s="63"/>
      <c r="BR1083" s="63"/>
      <c r="BS1083" s="63"/>
      <c r="BT1083" s="63"/>
      <c r="BU1083" s="63"/>
      <c r="BV1083" s="63"/>
      <c r="BW1083" s="63"/>
      <c r="BX1083" s="63"/>
      <c r="BY1083" s="63"/>
      <c r="BZ1083" s="63"/>
      <c r="CA1083" s="63"/>
      <c r="CB1083" s="63"/>
      <c r="CC1083" s="63"/>
      <c r="CD1083" s="63"/>
      <c r="CE1083" s="63"/>
      <c r="CF1083" s="63"/>
      <c r="CG1083" s="63"/>
      <c r="CH1083" s="63"/>
      <c r="CI1083" s="63"/>
      <c r="CJ1083" s="63"/>
      <c r="CK1083" s="63"/>
      <c r="CL1083" s="63"/>
      <c r="CM1083" s="63"/>
      <c r="CN1083" s="63"/>
      <c r="CO1083" s="63"/>
      <c r="CP1083" s="63"/>
      <c r="CR1083" s="227"/>
      <c r="CS1083" s="74"/>
    </row>
    <row r="1084" spans="1:97" s="72" customFormat="1" ht="75.75" customHeight="1">
      <c r="A1084" s="75"/>
      <c r="B1084" s="76"/>
      <c r="C1084" s="76"/>
      <c r="D1084" s="76"/>
      <c r="E1084" s="76"/>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c r="AC1084" s="63"/>
      <c r="AD1084" s="63"/>
      <c r="AE1084" s="63"/>
      <c r="AF1084" s="63"/>
      <c r="AG1084" s="63"/>
      <c r="AH1084" s="63"/>
      <c r="AI1084" s="63"/>
      <c r="AJ1084" s="63"/>
      <c r="AK1084" s="63"/>
      <c r="AL1084" s="63"/>
      <c r="AM1084" s="63"/>
      <c r="AN1084" s="63"/>
      <c r="AO1084" s="63"/>
      <c r="AP1084" s="63"/>
      <c r="AQ1084" s="63"/>
      <c r="AR1084" s="63"/>
      <c r="AS1084" s="63"/>
      <c r="AT1084" s="63"/>
      <c r="AU1084" s="63"/>
      <c r="AV1084" s="63"/>
      <c r="AW1084" s="63"/>
      <c r="AX1084" s="63"/>
      <c r="AY1084" s="63"/>
      <c r="AZ1084" s="63"/>
      <c r="BA1084" s="63"/>
      <c r="BB1084" s="63"/>
      <c r="BC1084" s="63"/>
      <c r="BD1084" s="63"/>
      <c r="BE1084" s="63"/>
      <c r="BF1084" s="63"/>
      <c r="BG1084" s="63"/>
      <c r="BH1084" s="63"/>
      <c r="BI1084" s="63"/>
      <c r="BJ1084" s="63"/>
      <c r="BK1084" s="63"/>
      <c r="BL1084" s="63"/>
      <c r="BM1084" s="63"/>
      <c r="BN1084" s="63"/>
      <c r="BO1084" s="63"/>
      <c r="BP1084" s="63"/>
      <c r="BQ1084" s="63"/>
      <c r="BR1084" s="63"/>
      <c r="BS1084" s="63"/>
      <c r="BT1084" s="63"/>
      <c r="BU1084" s="63"/>
      <c r="BV1084" s="63"/>
      <c r="BW1084" s="63"/>
      <c r="BX1084" s="63"/>
      <c r="BY1084" s="63"/>
      <c r="BZ1084" s="63"/>
      <c r="CA1084" s="63"/>
      <c r="CB1084" s="63"/>
      <c r="CC1084" s="63"/>
      <c r="CD1084" s="63"/>
      <c r="CE1084" s="63"/>
      <c r="CF1084" s="63"/>
      <c r="CG1084" s="63"/>
      <c r="CH1084" s="63"/>
      <c r="CI1084" s="63"/>
      <c r="CJ1084" s="63"/>
      <c r="CK1084" s="63"/>
      <c r="CL1084" s="63"/>
      <c r="CM1084" s="63"/>
      <c r="CN1084" s="63"/>
      <c r="CO1084" s="63"/>
      <c r="CP1084" s="63"/>
      <c r="CR1084" s="227"/>
      <c r="CS1084" s="74"/>
    </row>
    <row r="1085" spans="1:97" s="72" customFormat="1" ht="75.75" customHeight="1">
      <c r="A1085" s="75"/>
      <c r="B1085" s="76"/>
      <c r="C1085" s="76"/>
      <c r="D1085" s="76"/>
      <c r="E1085" s="76"/>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c r="AC1085" s="63"/>
      <c r="AD1085" s="63"/>
      <c r="AE1085" s="63"/>
      <c r="AF1085" s="63"/>
      <c r="AG1085" s="63"/>
      <c r="AH1085" s="63"/>
      <c r="AI1085" s="63"/>
      <c r="AJ1085" s="63"/>
      <c r="AK1085" s="63"/>
      <c r="AL1085" s="63"/>
      <c r="AM1085" s="63"/>
      <c r="AN1085" s="63"/>
      <c r="AO1085" s="63"/>
      <c r="AP1085" s="63"/>
      <c r="AQ1085" s="63"/>
      <c r="AR1085" s="63"/>
      <c r="AS1085" s="63"/>
      <c r="AT1085" s="63"/>
      <c r="AU1085" s="63"/>
      <c r="AV1085" s="63"/>
      <c r="AW1085" s="63"/>
      <c r="AX1085" s="63"/>
      <c r="AY1085" s="63"/>
      <c r="AZ1085" s="63"/>
      <c r="BA1085" s="63"/>
      <c r="BB1085" s="63"/>
      <c r="BC1085" s="63"/>
      <c r="BD1085" s="63"/>
      <c r="BE1085" s="63"/>
      <c r="BF1085" s="63"/>
      <c r="BG1085" s="63"/>
      <c r="BH1085" s="63"/>
      <c r="BI1085" s="63"/>
      <c r="BJ1085" s="63"/>
      <c r="BK1085" s="63"/>
      <c r="BL1085" s="63"/>
      <c r="BM1085" s="63"/>
      <c r="BN1085" s="63"/>
      <c r="BO1085" s="63"/>
      <c r="BP1085" s="63"/>
      <c r="BQ1085" s="63"/>
      <c r="BR1085" s="63"/>
      <c r="BS1085" s="63"/>
      <c r="BT1085" s="63"/>
      <c r="BU1085" s="63"/>
      <c r="BV1085" s="63"/>
      <c r="BW1085" s="63"/>
      <c r="BX1085" s="63"/>
      <c r="BY1085" s="63"/>
      <c r="BZ1085" s="63"/>
      <c r="CA1085" s="63"/>
      <c r="CB1085" s="63"/>
      <c r="CC1085" s="63"/>
      <c r="CD1085" s="63"/>
      <c r="CE1085" s="63"/>
      <c r="CF1085" s="63"/>
      <c r="CG1085" s="63"/>
      <c r="CH1085" s="63"/>
      <c r="CI1085" s="63"/>
      <c r="CJ1085" s="63"/>
      <c r="CK1085" s="63"/>
      <c r="CL1085" s="63"/>
      <c r="CM1085" s="63"/>
      <c r="CN1085" s="63"/>
      <c r="CO1085" s="63"/>
      <c r="CP1085" s="63"/>
      <c r="CR1085" s="227"/>
      <c r="CS1085" s="74"/>
    </row>
    <row r="1086" spans="1:97" s="72" customFormat="1" ht="75.75" customHeight="1">
      <c r="A1086" s="75"/>
      <c r="B1086" s="76"/>
      <c r="C1086" s="76"/>
      <c r="D1086" s="76"/>
      <c r="E1086" s="76"/>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c r="AC1086" s="63"/>
      <c r="AD1086" s="63"/>
      <c r="AE1086" s="63"/>
      <c r="AF1086" s="63"/>
      <c r="AG1086" s="63"/>
      <c r="AH1086" s="63"/>
      <c r="AI1086" s="63"/>
      <c r="AJ1086" s="63"/>
      <c r="AK1086" s="63"/>
      <c r="AL1086" s="63"/>
      <c r="AM1086" s="63"/>
      <c r="AN1086" s="63"/>
      <c r="AO1086" s="63"/>
      <c r="AP1086" s="63"/>
      <c r="AQ1086" s="63"/>
      <c r="AR1086" s="63"/>
      <c r="AS1086" s="63"/>
      <c r="AT1086" s="63"/>
      <c r="AU1086" s="63"/>
      <c r="AV1086" s="63"/>
      <c r="AW1086" s="63"/>
      <c r="AX1086" s="63"/>
      <c r="AY1086" s="63"/>
      <c r="AZ1086" s="63"/>
      <c r="BA1086" s="63"/>
      <c r="BB1086" s="63"/>
      <c r="BC1086" s="63"/>
      <c r="BD1086" s="63"/>
      <c r="BE1086" s="63"/>
      <c r="BF1086" s="63"/>
      <c r="BG1086" s="63"/>
      <c r="BH1086" s="63"/>
      <c r="BI1086" s="63"/>
      <c r="BJ1086" s="63"/>
      <c r="BK1086" s="63"/>
      <c r="BL1086" s="63"/>
      <c r="BM1086" s="63"/>
      <c r="BN1086" s="63"/>
      <c r="BO1086" s="63"/>
      <c r="BP1086" s="63"/>
      <c r="BQ1086" s="63"/>
      <c r="BR1086" s="63"/>
      <c r="BS1086" s="63"/>
      <c r="BT1086" s="63"/>
      <c r="BU1086" s="63"/>
      <c r="BV1086" s="63"/>
      <c r="BW1086" s="63"/>
      <c r="BX1086" s="63"/>
      <c r="BY1086" s="63"/>
      <c r="BZ1086" s="63"/>
      <c r="CA1086" s="63"/>
      <c r="CB1086" s="63"/>
      <c r="CC1086" s="63"/>
      <c r="CD1086" s="63"/>
      <c r="CE1086" s="63"/>
      <c r="CF1086" s="63"/>
      <c r="CG1086" s="63"/>
      <c r="CH1086" s="63"/>
      <c r="CI1086" s="63"/>
      <c r="CJ1086" s="63"/>
      <c r="CK1086" s="63"/>
      <c r="CL1086" s="63"/>
      <c r="CM1086" s="63"/>
      <c r="CN1086" s="63"/>
      <c r="CO1086" s="63"/>
      <c r="CP1086" s="63"/>
      <c r="CR1086" s="227"/>
      <c r="CS1086" s="74"/>
    </row>
    <row r="1087" spans="1:97" s="72" customFormat="1" ht="75.75" customHeight="1">
      <c r="A1087" s="75"/>
      <c r="B1087" s="76"/>
      <c r="C1087" s="76"/>
      <c r="D1087" s="76"/>
      <c r="E1087" s="76"/>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c r="AC1087" s="63"/>
      <c r="AD1087" s="63"/>
      <c r="AE1087" s="63"/>
      <c r="AF1087" s="63"/>
      <c r="AG1087" s="63"/>
      <c r="AH1087" s="63"/>
      <c r="AI1087" s="63"/>
      <c r="AJ1087" s="63"/>
      <c r="AK1087" s="63"/>
      <c r="AL1087" s="63"/>
      <c r="AM1087" s="63"/>
      <c r="AN1087" s="63"/>
      <c r="AO1087" s="63"/>
      <c r="AP1087" s="63"/>
      <c r="AQ1087" s="63"/>
      <c r="AR1087" s="63"/>
      <c r="AS1087" s="63"/>
      <c r="AT1087" s="63"/>
      <c r="AU1087" s="63"/>
      <c r="AV1087" s="63"/>
      <c r="AW1087" s="63"/>
      <c r="AX1087" s="63"/>
      <c r="AY1087" s="63"/>
      <c r="AZ1087" s="63"/>
      <c r="BA1087" s="63"/>
      <c r="BB1087" s="63"/>
      <c r="BC1087" s="63"/>
      <c r="BD1087" s="63"/>
      <c r="BE1087" s="63"/>
      <c r="BF1087" s="63"/>
      <c r="BG1087" s="63"/>
      <c r="BH1087" s="63"/>
      <c r="BI1087" s="63"/>
      <c r="BJ1087" s="63"/>
      <c r="BK1087" s="63"/>
      <c r="BL1087" s="63"/>
      <c r="BM1087" s="63"/>
      <c r="BN1087" s="63"/>
      <c r="BO1087" s="63"/>
      <c r="BP1087" s="63"/>
      <c r="BQ1087" s="63"/>
      <c r="BR1087" s="63"/>
      <c r="BS1087" s="63"/>
      <c r="BT1087" s="63"/>
      <c r="BU1087" s="63"/>
      <c r="BV1087" s="63"/>
      <c r="BW1087" s="63"/>
      <c r="BX1087" s="63"/>
      <c r="BY1087" s="63"/>
      <c r="BZ1087" s="63"/>
      <c r="CA1087" s="63"/>
      <c r="CB1087" s="63"/>
      <c r="CC1087" s="63"/>
      <c r="CD1087" s="63"/>
      <c r="CE1087" s="63"/>
      <c r="CF1087" s="63"/>
      <c r="CG1087" s="63"/>
      <c r="CH1087" s="63"/>
      <c r="CI1087" s="63"/>
      <c r="CJ1087" s="63"/>
      <c r="CK1087" s="63"/>
      <c r="CL1087" s="63"/>
      <c r="CM1087" s="63"/>
      <c r="CN1087" s="63"/>
      <c r="CO1087" s="63"/>
      <c r="CP1087" s="63"/>
      <c r="CR1087" s="227"/>
      <c r="CS1087" s="74"/>
    </row>
    <row r="1088" spans="1:97" s="72" customFormat="1" ht="75.75" customHeight="1">
      <c r="A1088" s="75"/>
      <c r="B1088" s="76"/>
      <c r="C1088" s="76"/>
      <c r="D1088" s="76"/>
      <c r="E1088" s="76"/>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c r="AC1088" s="63"/>
      <c r="AD1088" s="63"/>
      <c r="AE1088" s="63"/>
      <c r="AF1088" s="63"/>
      <c r="AG1088" s="63"/>
      <c r="AH1088" s="63"/>
      <c r="AI1088" s="63"/>
      <c r="AJ1088" s="63"/>
      <c r="AK1088" s="63"/>
      <c r="AL1088" s="63"/>
      <c r="AM1088" s="63"/>
      <c r="AN1088" s="63"/>
      <c r="AO1088" s="63"/>
      <c r="AP1088" s="63"/>
      <c r="AQ1088" s="63"/>
      <c r="AR1088" s="63"/>
      <c r="AS1088" s="63"/>
      <c r="AT1088" s="63"/>
      <c r="AU1088" s="63"/>
      <c r="AV1088" s="63"/>
      <c r="AW1088" s="63"/>
      <c r="AX1088" s="63"/>
      <c r="AY1088" s="63"/>
      <c r="AZ1088" s="63"/>
      <c r="BA1088" s="63"/>
      <c r="BB1088" s="63"/>
      <c r="BC1088" s="63"/>
      <c r="BD1088" s="63"/>
      <c r="BE1088" s="63"/>
      <c r="BF1088" s="63"/>
      <c r="BG1088" s="63"/>
      <c r="BH1088" s="63"/>
      <c r="BI1088" s="63"/>
      <c r="BJ1088" s="63"/>
      <c r="BK1088" s="63"/>
      <c r="BL1088" s="63"/>
      <c r="BM1088" s="63"/>
      <c r="BN1088" s="63"/>
      <c r="BO1088" s="63"/>
      <c r="BP1088" s="63"/>
      <c r="BQ1088" s="63"/>
      <c r="BR1088" s="63"/>
      <c r="BS1088" s="63"/>
      <c r="BT1088" s="63"/>
      <c r="BU1088" s="63"/>
      <c r="BV1088" s="63"/>
      <c r="BW1088" s="63"/>
      <c r="BX1088" s="63"/>
      <c r="BY1088" s="63"/>
      <c r="BZ1088" s="63"/>
      <c r="CA1088" s="63"/>
      <c r="CB1088" s="63"/>
      <c r="CC1088" s="63"/>
      <c r="CD1088" s="63"/>
      <c r="CE1088" s="63"/>
      <c r="CF1088" s="63"/>
      <c r="CG1088" s="63"/>
      <c r="CH1088" s="63"/>
      <c r="CI1088" s="63"/>
      <c r="CJ1088" s="63"/>
      <c r="CK1088" s="63"/>
      <c r="CL1088" s="63"/>
      <c r="CM1088" s="63"/>
      <c r="CN1088" s="63"/>
      <c r="CO1088" s="63"/>
      <c r="CP1088" s="63"/>
      <c r="CR1088" s="227"/>
      <c r="CS1088" s="74"/>
    </row>
    <row r="1089" spans="1:97" s="72" customFormat="1" ht="75.75" customHeight="1">
      <c r="A1089" s="75"/>
      <c r="B1089" s="76"/>
      <c r="C1089" s="76"/>
      <c r="D1089" s="76"/>
      <c r="E1089" s="76"/>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c r="AC1089" s="63"/>
      <c r="AD1089" s="63"/>
      <c r="AE1089" s="63"/>
      <c r="AF1089" s="63"/>
      <c r="AG1089" s="63"/>
      <c r="AH1089" s="63"/>
      <c r="AI1089" s="63"/>
      <c r="AJ1089" s="63"/>
      <c r="AK1089" s="63"/>
      <c r="AL1089" s="63"/>
      <c r="AM1089" s="63"/>
      <c r="AN1089" s="63"/>
      <c r="AO1089" s="63"/>
      <c r="AP1089" s="63"/>
      <c r="AQ1089" s="63"/>
      <c r="AR1089" s="63"/>
      <c r="AS1089" s="63"/>
      <c r="AT1089" s="63"/>
      <c r="AU1089" s="63"/>
      <c r="AV1089" s="63"/>
      <c r="AW1089" s="63"/>
      <c r="AX1089" s="63"/>
      <c r="AY1089" s="63"/>
      <c r="AZ1089" s="63"/>
      <c r="BA1089" s="63"/>
      <c r="BB1089" s="63"/>
      <c r="BC1089" s="63"/>
      <c r="BD1089" s="63"/>
      <c r="BE1089" s="63"/>
      <c r="BF1089" s="63"/>
      <c r="BG1089" s="63"/>
      <c r="BH1089" s="63"/>
      <c r="BI1089" s="63"/>
      <c r="BJ1089" s="63"/>
      <c r="BK1089" s="63"/>
      <c r="BL1089" s="63"/>
      <c r="BM1089" s="63"/>
      <c r="BN1089" s="63"/>
      <c r="BO1089" s="63"/>
      <c r="BP1089" s="63"/>
      <c r="BQ1089" s="63"/>
      <c r="BR1089" s="63"/>
      <c r="BS1089" s="63"/>
      <c r="BT1089" s="63"/>
      <c r="BU1089" s="63"/>
      <c r="BV1089" s="63"/>
      <c r="BW1089" s="63"/>
      <c r="BX1089" s="63"/>
      <c r="BY1089" s="63"/>
      <c r="BZ1089" s="63"/>
      <c r="CA1089" s="63"/>
      <c r="CB1089" s="63"/>
      <c r="CC1089" s="63"/>
      <c r="CD1089" s="63"/>
      <c r="CE1089" s="63"/>
      <c r="CF1089" s="63"/>
      <c r="CG1089" s="63"/>
      <c r="CH1089" s="63"/>
      <c r="CI1089" s="63"/>
      <c r="CJ1089" s="63"/>
      <c r="CK1089" s="63"/>
      <c r="CL1089" s="63"/>
      <c r="CM1089" s="63"/>
      <c r="CN1089" s="63"/>
      <c r="CO1089" s="63"/>
      <c r="CP1089" s="63"/>
      <c r="CR1089" s="227"/>
      <c r="CS1089" s="74"/>
    </row>
    <row r="1090" spans="1:97" s="72" customFormat="1" ht="75.75" customHeight="1">
      <c r="A1090" s="75"/>
      <c r="B1090" s="76"/>
      <c r="C1090" s="76"/>
      <c r="D1090" s="76"/>
      <c r="E1090" s="76"/>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c r="AC1090" s="63"/>
      <c r="AD1090" s="63"/>
      <c r="AE1090" s="63"/>
      <c r="AF1090" s="63"/>
      <c r="AG1090" s="63"/>
      <c r="AH1090" s="63"/>
      <c r="AI1090" s="63"/>
      <c r="AJ1090" s="63"/>
      <c r="AK1090" s="63"/>
      <c r="AL1090" s="63"/>
      <c r="AM1090" s="63"/>
      <c r="AN1090" s="63"/>
      <c r="AO1090" s="63"/>
      <c r="AP1090" s="63"/>
      <c r="AQ1090" s="63"/>
      <c r="AR1090" s="63"/>
      <c r="AS1090" s="63"/>
      <c r="AT1090" s="63"/>
      <c r="AU1090" s="63"/>
      <c r="AV1090" s="63"/>
      <c r="AW1090" s="63"/>
      <c r="AX1090" s="63"/>
      <c r="AY1090" s="63"/>
      <c r="AZ1090" s="63"/>
      <c r="BA1090" s="63"/>
      <c r="BB1090" s="63"/>
      <c r="BC1090" s="63"/>
      <c r="BD1090" s="63"/>
      <c r="BE1090" s="63"/>
      <c r="BF1090" s="63"/>
      <c r="BG1090" s="63"/>
      <c r="BH1090" s="63"/>
      <c r="BI1090" s="63"/>
      <c r="BJ1090" s="63"/>
      <c r="BK1090" s="63"/>
      <c r="BL1090" s="63"/>
      <c r="BM1090" s="63"/>
      <c r="BN1090" s="63"/>
      <c r="BO1090" s="63"/>
      <c r="BP1090" s="63"/>
      <c r="BQ1090" s="63"/>
      <c r="BR1090" s="63"/>
      <c r="BS1090" s="63"/>
      <c r="BT1090" s="63"/>
      <c r="BU1090" s="63"/>
      <c r="BV1090" s="63"/>
      <c r="BW1090" s="63"/>
      <c r="BX1090" s="63"/>
      <c r="BY1090" s="63"/>
      <c r="BZ1090" s="63"/>
      <c r="CA1090" s="63"/>
      <c r="CB1090" s="63"/>
      <c r="CC1090" s="63"/>
      <c r="CD1090" s="63"/>
      <c r="CE1090" s="63"/>
      <c r="CF1090" s="63"/>
      <c r="CG1090" s="63"/>
      <c r="CH1090" s="63"/>
      <c r="CI1090" s="63"/>
      <c r="CJ1090" s="63"/>
      <c r="CK1090" s="63"/>
      <c r="CL1090" s="63"/>
      <c r="CM1090" s="63"/>
      <c r="CN1090" s="63"/>
      <c r="CO1090" s="63"/>
      <c r="CP1090" s="63"/>
      <c r="CR1090" s="227"/>
      <c r="CS1090" s="74"/>
    </row>
    <row r="1091" spans="1:97" s="72" customFormat="1" ht="75.75" customHeight="1">
      <c r="A1091" s="75"/>
      <c r="B1091" s="76"/>
      <c r="C1091" s="76"/>
      <c r="D1091" s="76"/>
      <c r="E1091" s="76"/>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c r="AC1091" s="63"/>
      <c r="AD1091" s="63"/>
      <c r="AE1091" s="63"/>
      <c r="AF1091" s="63"/>
      <c r="AG1091" s="63"/>
      <c r="AH1091" s="63"/>
      <c r="AI1091" s="63"/>
      <c r="AJ1091" s="63"/>
      <c r="AK1091" s="63"/>
      <c r="AL1091" s="63"/>
      <c r="AM1091" s="63"/>
      <c r="AN1091" s="63"/>
      <c r="AO1091" s="63"/>
      <c r="AP1091" s="63"/>
      <c r="AQ1091" s="63"/>
      <c r="AR1091" s="63"/>
      <c r="AS1091" s="63"/>
      <c r="AT1091" s="63"/>
      <c r="AU1091" s="63"/>
      <c r="AV1091" s="63"/>
      <c r="AW1091" s="63"/>
      <c r="AX1091" s="63"/>
      <c r="AY1091" s="63"/>
      <c r="AZ1091" s="63"/>
      <c r="BA1091" s="63"/>
      <c r="BB1091" s="63"/>
      <c r="BC1091" s="63"/>
      <c r="BD1091" s="63"/>
      <c r="BE1091" s="63"/>
      <c r="BF1091" s="63"/>
      <c r="BG1091" s="63"/>
      <c r="BH1091" s="63"/>
      <c r="BI1091" s="63"/>
      <c r="BJ1091" s="63"/>
      <c r="BK1091" s="63"/>
      <c r="BL1091" s="63"/>
      <c r="BM1091" s="63"/>
      <c r="BN1091" s="63"/>
      <c r="BO1091" s="63"/>
      <c r="BP1091" s="63"/>
      <c r="BQ1091" s="63"/>
      <c r="BR1091" s="63"/>
      <c r="BS1091" s="63"/>
      <c r="BT1091" s="63"/>
      <c r="BU1091" s="63"/>
      <c r="BV1091" s="63"/>
      <c r="BW1091" s="63"/>
      <c r="BX1091" s="63"/>
      <c r="BY1091" s="63"/>
      <c r="BZ1091" s="63"/>
      <c r="CA1091" s="63"/>
      <c r="CB1091" s="63"/>
      <c r="CC1091" s="63"/>
      <c r="CD1091" s="63"/>
      <c r="CE1091" s="63"/>
      <c r="CF1091" s="63"/>
      <c r="CG1091" s="63"/>
      <c r="CH1091" s="63"/>
      <c r="CI1091" s="63"/>
      <c r="CJ1091" s="63"/>
      <c r="CK1091" s="63"/>
      <c r="CL1091" s="63"/>
      <c r="CM1091" s="63"/>
      <c r="CN1091" s="63"/>
      <c r="CO1091" s="63"/>
      <c r="CP1091" s="63"/>
      <c r="CR1091" s="227"/>
      <c r="CS1091" s="74"/>
    </row>
    <row r="1092" spans="1:97" s="72" customFormat="1" ht="75.75" customHeight="1">
      <c r="A1092" s="75"/>
      <c r="B1092" s="76"/>
      <c r="C1092" s="76"/>
      <c r="D1092" s="76"/>
      <c r="E1092" s="76"/>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c r="AC1092" s="63"/>
      <c r="AD1092" s="63"/>
      <c r="AE1092" s="63"/>
      <c r="AF1092" s="63"/>
      <c r="AG1092" s="63"/>
      <c r="AH1092" s="63"/>
      <c r="AI1092" s="63"/>
      <c r="AJ1092" s="63"/>
      <c r="AK1092" s="63"/>
      <c r="AL1092" s="63"/>
      <c r="AM1092" s="63"/>
      <c r="AN1092" s="63"/>
      <c r="AO1092" s="63"/>
      <c r="AP1092" s="63"/>
      <c r="AQ1092" s="63"/>
      <c r="AR1092" s="63"/>
      <c r="AS1092" s="63"/>
      <c r="AT1092" s="63"/>
      <c r="AU1092" s="63"/>
      <c r="AV1092" s="63"/>
      <c r="AW1092" s="63"/>
      <c r="AX1092" s="63"/>
      <c r="AY1092" s="63"/>
      <c r="AZ1092" s="63"/>
      <c r="BA1092" s="63"/>
      <c r="BB1092" s="63"/>
      <c r="BC1092" s="63"/>
      <c r="BD1092" s="63"/>
      <c r="BE1092" s="63"/>
      <c r="BF1092" s="63"/>
      <c r="BG1092" s="63"/>
      <c r="BH1092" s="63"/>
      <c r="BI1092" s="63"/>
      <c r="BJ1092" s="63"/>
      <c r="BK1092" s="63"/>
      <c r="BL1092" s="63"/>
      <c r="BM1092" s="63"/>
      <c r="BN1092" s="63"/>
      <c r="BO1092" s="63"/>
      <c r="BP1092" s="63"/>
      <c r="BQ1092" s="63"/>
      <c r="BR1092" s="63"/>
      <c r="BS1092" s="63"/>
      <c r="BT1092" s="63"/>
      <c r="BU1092" s="63"/>
      <c r="BV1092" s="63"/>
      <c r="BW1092" s="63"/>
      <c r="BX1092" s="63"/>
      <c r="BY1092" s="63"/>
      <c r="BZ1092" s="63"/>
      <c r="CA1092" s="63"/>
      <c r="CB1092" s="63"/>
      <c r="CC1092" s="63"/>
      <c r="CD1092" s="63"/>
      <c r="CE1092" s="63"/>
      <c r="CF1092" s="63"/>
      <c r="CG1092" s="63"/>
      <c r="CH1092" s="63"/>
      <c r="CI1092" s="63"/>
      <c r="CJ1092" s="63"/>
      <c r="CK1092" s="63"/>
      <c r="CL1092" s="63"/>
      <c r="CM1092" s="63"/>
      <c r="CN1092" s="63"/>
      <c r="CO1092" s="63"/>
      <c r="CP1092" s="63"/>
      <c r="CR1092" s="227"/>
      <c r="CS1092" s="74"/>
    </row>
    <row r="1093" spans="1:97" s="72" customFormat="1" ht="75.75" customHeight="1">
      <c r="A1093" s="75"/>
      <c r="B1093" s="76"/>
      <c r="C1093" s="76"/>
      <c r="D1093" s="76"/>
      <c r="E1093" s="76"/>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c r="AC1093" s="63"/>
      <c r="AD1093" s="63"/>
      <c r="AE1093" s="63"/>
      <c r="AF1093" s="63"/>
      <c r="AG1093" s="63"/>
      <c r="AH1093" s="63"/>
      <c r="AI1093" s="63"/>
      <c r="AJ1093" s="63"/>
      <c r="AK1093" s="63"/>
      <c r="AL1093" s="63"/>
      <c r="AM1093" s="63"/>
      <c r="AN1093" s="63"/>
      <c r="AO1093" s="63"/>
      <c r="AP1093" s="63"/>
      <c r="AQ1093" s="63"/>
      <c r="AR1093" s="63"/>
      <c r="AS1093" s="63"/>
      <c r="AT1093" s="63"/>
      <c r="AU1093" s="63"/>
      <c r="AV1093" s="63"/>
      <c r="AW1093" s="63"/>
      <c r="AX1093" s="63"/>
      <c r="AY1093" s="63"/>
      <c r="AZ1093" s="63"/>
      <c r="BA1093" s="63"/>
      <c r="BB1093" s="63"/>
      <c r="BC1093" s="63"/>
      <c r="BD1093" s="63"/>
      <c r="BE1093" s="63"/>
      <c r="BF1093" s="63"/>
      <c r="BG1093" s="63"/>
      <c r="BH1093" s="63"/>
      <c r="BI1093" s="63"/>
      <c r="BJ1093" s="63"/>
      <c r="BK1093" s="63"/>
      <c r="BL1093" s="63"/>
      <c r="BM1093" s="63"/>
      <c r="BN1093" s="63"/>
      <c r="BO1093" s="63"/>
      <c r="BP1093" s="63"/>
      <c r="BQ1093" s="63"/>
      <c r="BR1093" s="63"/>
      <c r="BS1093" s="63"/>
      <c r="BT1093" s="63"/>
      <c r="BU1093" s="63"/>
      <c r="BV1093" s="63"/>
      <c r="BW1093" s="63"/>
      <c r="BX1093" s="63"/>
      <c r="BY1093" s="63"/>
      <c r="BZ1093" s="63"/>
      <c r="CA1093" s="63"/>
      <c r="CB1093" s="63"/>
      <c r="CC1093" s="63"/>
      <c r="CD1093" s="63"/>
      <c r="CE1093" s="63"/>
      <c r="CF1093" s="63"/>
      <c r="CG1093" s="63"/>
      <c r="CH1093" s="63"/>
      <c r="CI1093" s="63"/>
      <c r="CJ1093" s="63"/>
      <c r="CK1093" s="63"/>
      <c r="CL1093" s="63"/>
      <c r="CM1093" s="63"/>
      <c r="CN1093" s="63"/>
      <c r="CO1093" s="63"/>
      <c r="CP1093" s="63"/>
      <c r="CR1093" s="227"/>
      <c r="CS1093" s="74"/>
    </row>
    <row r="1094" spans="1:97" s="72" customFormat="1" ht="75.75" customHeight="1">
      <c r="A1094" s="75"/>
      <c r="B1094" s="76"/>
      <c r="C1094" s="76"/>
      <c r="D1094" s="76"/>
      <c r="E1094" s="76"/>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c r="AC1094" s="63"/>
      <c r="AD1094" s="63"/>
      <c r="AE1094" s="63"/>
      <c r="AF1094" s="63"/>
      <c r="AG1094" s="63"/>
      <c r="AH1094" s="63"/>
      <c r="AI1094" s="63"/>
      <c r="AJ1094" s="63"/>
      <c r="AK1094" s="63"/>
      <c r="AL1094" s="63"/>
      <c r="AM1094" s="63"/>
      <c r="AN1094" s="63"/>
      <c r="AO1094" s="63"/>
      <c r="AP1094" s="63"/>
      <c r="AQ1094" s="63"/>
      <c r="AR1094" s="63"/>
      <c r="AS1094" s="63"/>
      <c r="AT1094" s="63"/>
      <c r="AU1094" s="63"/>
      <c r="AV1094" s="63"/>
      <c r="AW1094" s="63"/>
      <c r="AX1094" s="63"/>
      <c r="AY1094" s="63"/>
      <c r="AZ1094" s="63"/>
      <c r="BA1094" s="63"/>
      <c r="BB1094" s="63"/>
      <c r="BC1094" s="63"/>
      <c r="BD1094" s="63"/>
      <c r="BE1094" s="63"/>
      <c r="BF1094" s="63"/>
      <c r="BG1094" s="63"/>
      <c r="BH1094" s="63"/>
      <c r="BI1094" s="63"/>
      <c r="BJ1094" s="63"/>
      <c r="BK1094" s="63"/>
      <c r="BL1094" s="63"/>
      <c r="BM1094" s="63"/>
      <c r="BN1094" s="63"/>
      <c r="BO1094" s="63"/>
      <c r="BP1094" s="63"/>
      <c r="BQ1094" s="63"/>
      <c r="BR1094" s="63"/>
      <c r="BS1094" s="63"/>
      <c r="BT1094" s="63"/>
      <c r="BU1094" s="63"/>
      <c r="BV1094" s="63"/>
      <c r="BW1094" s="63"/>
      <c r="BX1094" s="63"/>
      <c r="BY1094" s="63"/>
      <c r="BZ1094" s="63"/>
      <c r="CA1094" s="63"/>
      <c r="CB1094" s="63"/>
      <c r="CC1094" s="63"/>
      <c r="CD1094" s="63"/>
      <c r="CE1094" s="63"/>
      <c r="CF1094" s="63"/>
      <c r="CG1094" s="63"/>
      <c r="CH1094" s="63"/>
      <c r="CI1094" s="63"/>
      <c r="CJ1094" s="63"/>
      <c r="CK1094" s="63"/>
      <c r="CL1094" s="63"/>
      <c r="CM1094" s="63"/>
      <c r="CN1094" s="63"/>
      <c r="CO1094" s="63"/>
      <c r="CP1094" s="63"/>
      <c r="CR1094" s="227"/>
      <c r="CS1094" s="74"/>
    </row>
    <row r="1095" spans="1:97" s="72" customFormat="1" ht="75.75" customHeight="1">
      <c r="A1095" s="75"/>
      <c r="B1095" s="76"/>
      <c r="C1095" s="76"/>
      <c r="D1095" s="76"/>
      <c r="E1095" s="76"/>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c r="AC1095" s="63"/>
      <c r="AD1095" s="63"/>
      <c r="AE1095" s="63"/>
      <c r="AF1095" s="63"/>
      <c r="AG1095" s="63"/>
      <c r="AH1095" s="63"/>
      <c r="AI1095" s="63"/>
      <c r="AJ1095" s="63"/>
      <c r="AK1095" s="63"/>
      <c r="AL1095" s="63"/>
      <c r="AM1095" s="63"/>
      <c r="AN1095" s="63"/>
      <c r="AO1095" s="63"/>
      <c r="AP1095" s="63"/>
      <c r="AQ1095" s="63"/>
      <c r="AR1095" s="63"/>
      <c r="AS1095" s="63"/>
      <c r="AT1095" s="63"/>
      <c r="AU1095" s="63"/>
      <c r="AV1095" s="63"/>
      <c r="AW1095" s="63"/>
      <c r="AX1095" s="63"/>
      <c r="AY1095" s="63"/>
      <c r="AZ1095" s="63"/>
      <c r="BA1095" s="63"/>
      <c r="BB1095" s="63"/>
      <c r="BC1095" s="63"/>
      <c r="BD1095" s="63"/>
      <c r="BE1095" s="63"/>
      <c r="BF1095" s="63"/>
      <c r="BG1095" s="63"/>
      <c r="BH1095" s="63"/>
      <c r="BI1095" s="63"/>
      <c r="BJ1095" s="63"/>
      <c r="BK1095" s="63"/>
      <c r="BL1095" s="63"/>
      <c r="BM1095" s="63"/>
      <c r="BN1095" s="63"/>
      <c r="BO1095" s="63"/>
      <c r="BP1095" s="63"/>
      <c r="BQ1095" s="63"/>
      <c r="BR1095" s="63"/>
      <c r="BS1095" s="63"/>
      <c r="BT1095" s="63"/>
      <c r="BU1095" s="63"/>
      <c r="BV1095" s="63"/>
      <c r="BW1095" s="63"/>
      <c r="BX1095" s="63"/>
      <c r="BY1095" s="63"/>
      <c r="BZ1095" s="63"/>
      <c r="CA1095" s="63"/>
      <c r="CB1095" s="63"/>
      <c r="CC1095" s="63"/>
      <c r="CD1095" s="63"/>
      <c r="CE1095" s="63"/>
      <c r="CF1095" s="63"/>
      <c r="CG1095" s="63"/>
      <c r="CH1095" s="63"/>
      <c r="CI1095" s="63"/>
      <c r="CJ1095" s="63"/>
      <c r="CK1095" s="63"/>
      <c r="CL1095" s="63"/>
      <c r="CM1095" s="63"/>
      <c r="CN1095" s="63"/>
      <c r="CO1095" s="63"/>
      <c r="CP1095" s="63"/>
      <c r="CR1095" s="227"/>
      <c r="CS1095" s="74"/>
    </row>
    <row r="1096" spans="1:97" s="72" customFormat="1" ht="75.75" customHeight="1">
      <c r="A1096" s="75"/>
      <c r="B1096" s="76"/>
      <c r="C1096" s="76"/>
      <c r="D1096" s="76"/>
      <c r="E1096" s="76"/>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c r="AC1096" s="63"/>
      <c r="AD1096" s="63"/>
      <c r="AE1096" s="63"/>
      <c r="AF1096" s="63"/>
      <c r="AG1096" s="63"/>
      <c r="AH1096" s="63"/>
      <c r="AI1096" s="63"/>
      <c r="AJ1096" s="63"/>
      <c r="AK1096" s="63"/>
      <c r="AL1096" s="63"/>
      <c r="AM1096" s="63"/>
      <c r="AN1096" s="63"/>
      <c r="AO1096" s="63"/>
      <c r="AP1096" s="63"/>
      <c r="AQ1096" s="63"/>
      <c r="AR1096" s="63"/>
      <c r="AS1096" s="63"/>
      <c r="AT1096" s="63"/>
      <c r="AU1096" s="63"/>
      <c r="AV1096" s="63"/>
      <c r="AW1096" s="63"/>
      <c r="AX1096" s="63"/>
      <c r="AY1096" s="63"/>
      <c r="AZ1096" s="63"/>
      <c r="BA1096" s="63"/>
      <c r="BB1096" s="63"/>
      <c r="BC1096" s="63"/>
      <c r="BD1096" s="63"/>
      <c r="BE1096" s="63"/>
      <c r="BF1096" s="63"/>
      <c r="BG1096" s="63"/>
      <c r="BH1096" s="63"/>
      <c r="BI1096" s="63"/>
      <c r="BJ1096" s="63"/>
      <c r="BK1096" s="63"/>
      <c r="BL1096" s="63"/>
      <c r="BM1096" s="63"/>
      <c r="BN1096" s="63"/>
      <c r="BO1096" s="63"/>
      <c r="BP1096" s="63"/>
      <c r="BQ1096" s="63"/>
      <c r="BR1096" s="63"/>
      <c r="BS1096" s="63"/>
      <c r="BT1096" s="63"/>
      <c r="BU1096" s="63"/>
      <c r="BV1096" s="63"/>
      <c r="BW1096" s="63"/>
      <c r="BX1096" s="63"/>
      <c r="BY1096" s="63"/>
      <c r="BZ1096" s="63"/>
      <c r="CA1096" s="63"/>
      <c r="CB1096" s="63"/>
      <c r="CC1096" s="63"/>
      <c r="CD1096" s="63"/>
      <c r="CE1096" s="63"/>
      <c r="CF1096" s="63"/>
      <c r="CG1096" s="63"/>
      <c r="CH1096" s="63"/>
      <c r="CI1096" s="63"/>
      <c r="CJ1096" s="63"/>
      <c r="CK1096" s="63"/>
      <c r="CL1096" s="63"/>
      <c r="CM1096" s="63"/>
      <c r="CN1096" s="63"/>
      <c r="CO1096" s="63"/>
      <c r="CP1096" s="63"/>
      <c r="CR1096" s="227"/>
      <c r="CS1096" s="74"/>
    </row>
    <row r="1097" spans="1:97" s="72" customFormat="1" ht="75.75" customHeight="1">
      <c r="A1097" s="75"/>
      <c r="B1097" s="76"/>
      <c r="C1097" s="76"/>
      <c r="D1097" s="76"/>
      <c r="E1097" s="76"/>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c r="AC1097" s="63"/>
      <c r="AD1097" s="63"/>
      <c r="AE1097" s="63"/>
      <c r="AF1097" s="63"/>
      <c r="AG1097" s="63"/>
      <c r="AH1097" s="63"/>
      <c r="AI1097" s="63"/>
      <c r="AJ1097" s="63"/>
      <c r="AK1097" s="63"/>
      <c r="AL1097" s="63"/>
      <c r="AM1097" s="63"/>
      <c r="AN1097" s="63"/>
      <c r="AO1097" s="63"/>
      <c r="AP1097" s="63"/>
      <c r="AQ1097" s="63"/>
      <c r="AR1097" s="63"/>
      <c r="AS1097" s="63"/>
      <c r="AT1097" s="63"/>
      <c r="AU1097" s="63"/>
      <c r="AV1097" s="63"/>
      <c r="AW1097" s="63"/>
      <c r="AX1097" s="63"/>
      <c r="AY1097" s="63"/>
      <c r="AZ1097" s="63"/>
      <c r="BA1097" s="63"/>
      <c r="BB1097" s="63"/>
      <c r="BC1097" s="63"/>
      <c r="BD1097" s="63"/>
      <c r="BE1097" s="63"/>
      <c r="BF1097" s="63"/>
      <c r="BG1097" s="63"/>
      <c r="BH1097" s="63"/>
      <c r="BI1097" s="63"/>
      <c r="BJ1097" s="63"/>
      <c r="BK1097" s="63"/>
      <c r="BL1097" s="63"/>
      <c r="BM1097" s="63"/>
      <c r="BN1097" s="63"/>
      <c r="BO1097" s="63"/>
      <c r="BP1097" s="63"/>
      <c r="BQ1097" s="63"/>
      <c r="BR1097" s="63"/>
      <c r="BS1097" s="63"/>
      <c r="BT1097" s="63"/>
      <c r="BU1097" s="63"/>
      <c r="BV1097" s="63"/>
      <c r="BW1097" s="63"/>
      <c r="BX1097" s="63"/>
      <c r="BY1097" s="63"/>
      <c r="BZ1097" s="63"/>
      <c r="CA1097" s="63"/>
      <c r="CB1097" s="63"/>
      <c r="CC1097" s="63"/>
      <c r="CD1097" s="63"/>
      <c r="CE1097" s="63"/>
      <c r="CF1097" s="63"/>
      <c r="CG1097" s="63"/>
      <c r="CH1097" s="63"/>
      <c r="CI1097" s="63"/>
      <c r="CJ1097" s="63"/>
      <c r="CK1097" s="63"/>
      <c r="CL1097" s="63"/>
      <c r="CM1097" s="63"/>
      <c r="CN1097" s="63"/>
      <c r="CO1097" s="63"/>
      <c r="CP1097" s="63"/>
      <c r="CR1097" s="227"/>
      <c r="CS1097" s="74"/>
    </row>
    <row r="1098" spans="1:97" s="72" customFormat="1" ht="75.75" customHeight="1">
      <c r="A1098" s="75"/>
      <c r="B1098" s="76"/>
      <c r="C1098" s="76"/>
      <c r="D1098" s="76"/>
      <c r="E1098" s="76"/>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c r="AC1098" s="63"/>
      <c r="AD1098" s="63"/>
      <c r="AE1098" s="63"/>
      <c r="AF1098" s="63"/>
      <c r="AG1098" s="63"/>
      <c r="AH1098" s="63"/>
      <c r="AI1098" s="63"/>
      <c r="AJ1098" s="63"/>
      <c r="AK1098" s="63"/>
      <c r="AL1098" s="63"/>
      <c r="AM1098" s="63"/>
      <c r="AN1098" s="63"/>
      <c r="AO1098" s="63"/>
      <c r="AP1098" s="63"/>
      <c r="AQ1098" s="63"/>
      <c r="AR1098" s="63"/>
      <c r="AS1098" s="63"/>
      <c r="AT1098" s="63"/>
      <c r="AU1098" s="63"/>
      <c r="AV1098" s="63"/>
      <c r="AW1098" s="63"/>
      <c r="AX1098" s="63"/>
      <c r="AY1098" s="63"/>
      <c r="AZ1098" s="63"/>
      <c r="BA1098" s="63"/>
      <c r="BB1098" s="63"/>
      <c r="BC1098" s="63"/>
      <c r="BD1098" s="63"/>
      <c r="BE1098" s="63"/>
      <c r="BF1098" s="63"/>
      <c r="BG1098" s="63"/>
      <c r="BH1098" s="63"/>
      <c r="BI1098" s="63"/>
      <c r="BJ1098" s="63"/>
      <c r="BK1098" s="63"/>
      <c r="BL1098" s="63"/>
      <c r="BM1098" s="63"/>
      <c r="BN1098" s="63"/>
      <c r="BO1098" s="63"/>
      <c r="BP1098" s="63"/>
      <c r="BQ1098" s="63"/>
      <c r="BR1098" s="63"/>
      <c r="BS1098" s="63"/>
      <c r="BT1098" s="63"/>
      <c r="BU1098" s="63"/>
      <c r="BV1098" s="63"/>
      <c r="BW1098" s="63"/>
      <c r="BX1098" s="63"/>
      <c r="BY1098" s="63"/>
      <c r="BZ1098" s="63"/>
      <c r="CA1098" s="63"/>
      <c r="CB1098" s="63"/>
      <c r="CC1098" s="63"/>
      <c r="CD1098" s="63"/>
      <c r="CE1098" s="63"/>
      <c r="CF1098" s="63"/>
      <c r="CG1098" s="63"/>
      <c r="CH1098" s="63"/>
      <c r="CI1098" s="63"/>
      <c r="CJ1098" s="63"/>
      <c r="CK1098" s="63"/>
      <c r="CL1098" s="63"/>
      <c r="CM1098" s="63"/>
      <c r="CN1098" s="63"/>
      <c r="CO1098" s="63"/>
      <c r="CP1098" s="63"/>
      <c r="CR1098" s="227"/>
      <c r="CS1098" s="74"/>
    </row>
    <row r="1099" spans="1:97" s="72" customFormat="1" ht="75.75" customHeight="1">
      <c r="A1099" s="75"/>
      <c r="B1099" s="76"/>
      <c r="C1099" s="76"/>
      <c r="D1099" s="76"/>
      <c r="E1099" s="76"/>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c r="AC1099" s="63"/>
      <c r="AD1099" s="63"/>
      <c r="AE1099" s="63"/>
      <c r="AF1099" s="63"/>
      <c r="AG1099" s="63"/>
      <c r="AH1099" s="63"/>
      <c r="AI1099" s="63"/>
      <c r="AJ1099" s="63"/>
      <c r="AK1099" s="63"/>
      <c r="AL1099" s="63"/>
      <c r="AM1099" s="63"/>
      <c r="AN1099" s="63"/>
      <c r="AO1099" s="63"/>
      <c r="AP1099" s="63"/>
      <c r="AQ1099" s="63"/>
      <c r="AR1099" s="63"/>
      <c r="AS1099" s="63"/>
      <c r="AT1099" s="63"/>
      <c r="AU1099" s="63"/>
      <c r="AV1099" s="63"/>
      <c r="AW1099" s="63"/>
      <c r="AX1099" s="63"/>
      <c r="AY1099" s="63"/>
      <c r="AZ1099" s="63"/>
      <c r="BA1099" s="63"/>
      <c r="BB1099" s="63"/>
      <c r="BC1099" s="63"/>
      <c r="BD1099" s="63"/>
      <c r="BE1099" s="63"/>
      <c r="BF1099" s="63"/>
      <c r="BG1099" s="63"/>
      <c r="BH1099" s="63"/>
      <c r="BI1099" s="63"/>
      <c r="BJ1099" s="63"/>
      <c r="BK1099" s="63"/>
      <c r="BL1099" s="63"/>
      <c r="BM1099" s="63"/>
      <c r="BN1099" s="63"/>
      <c r="BO1099" s="63"/>
      <c r="BP1099" s="63"/>
      <c r="BQ1099" s="63"/>
      <c r="BR1099" s="63"/>
      <c r="BS1099" s="63"/>
      <c r="BT1099" s="63"/>
      <c r="BU1099" s="63"/>
      <c r="BV1099" s="63"/>
      <c r="BW1099" s="63"/>
      <c r="BX1099" s="63"/>
      <c r="BY1099" s="63"/>
      <c r="BZ1099" s="63"/>
      <c r="CA1099" s="63"/>
      <c r="CB1099" s="63"/>
      <c r="CC1099" s="63"/>
      <c r="CD1099" s="63"/>
      <c r="CE1099" s="63"/>
      <c r="CF1099" s="63"/>
      <c r="CG1099" s="63"/>
      <c r="CH1099" s="63"/>
      <c r="CI1099" s="63"/>
      <c r="CJ1099" s="63"/>
      <c r="CK1099" s="63"/>
      <c r="CL1099" s="63"/>
      <c r="CM1099" s="63"/>
      <c r="CN1099" s="63"/>
      <c r="CO1099" s="63"/>
      <c r="CP1099" s="63"/>
      <c r="CR1099" s="227"/>
      <c r="CS1099" s="74"/>
    </row>
    <row r="1100" spans="1:97" s="72" customFormat="1" ht="75.75" customHeight="1">
      <c r="A1100" s="75"/>
      <c r="B1100" s="76"/>
      <c r="C1100" s="76"/>
      <c r="D1100" s="76"/>
      <c r="E1100" s="76"/>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c r="AC1100" s="63"/>
      <c r="AD1100" s="63"/>
      <c r="AE1100" s="63"/>
      <c r="AF1100" s="63"/>
      <c r="AG1100" s="63"/>
      <c r="AH1100" s="63"/>
      <c r="AI1100" s="63"/>
      <c r="AJ1100" s="63"/>
      <c r="AK1100" s="63"/>
      <c r="AL1100" s="63"/>
      <c r="AM1100" s="63"/>
      <c r="AN1100" s="63"/>
      <c r="AO1100" s="63"/>
      <c r="AP1100" s="63"/>
      <c r="AQ1100" s="63"/>
      <c r="AR1100" s="63"/>
      <c r="AS1100" s="63"/>
      <c r="AT1100" s="63"/>
      <c r="AU1100" s="63"/>
      <c r="AV1100" s="63"/>
      <c r="AW1100" s="63"/>
      <c r="AX1100" s="63"/>
      <c r="AY1100" s="63"/>
      <c r="AZ1100" s="63"/>
      <c r="BA1100" s="63"/>
      <c r="BB1100" s="63"/>
      <c r="BC1100" s="63"/>
      <c r="BD1100" s="63"/>
      <c r="BE1100" s="63"/>
      <c r="BF1100" s="63"/>
      <c r="BG1100" s="63"/>
      <c r="BH1100" s="63"/>
      <c r="BI1100" s="63"/>
      <c r="BJ1100" s="63"/>
      <c r="BK1100" s="63"/>
      <c r="BL1100" s="63"/>
      <c r="BM1100" s="63"/>
      <c r="BN1100" s="63"/>
      <c r="BO1100" s="63"/>
      <c r="BP1100" s="63"/>
      <c r="BQ1100" s="63"/>
      <c r="BR1100" s="63"/>
      <c r="BS1100" s="63"/>
      <c r="BT1100" s="63"/>
      <c r="BU1100" s="63"/>
      <c r="BV1100" s="63"/>
      <c r="BW1100" s="63"/>
      <c r="BX1100" s="63"/>
      <c r="BY1100" s="63"/>
      <c r="BZ1100" s="63"/>
      <c r="CA1100" s="63"/>
      <c r="CB1100" s="63"/>
      <c r="CC1100" s="63"/>
      <c r="CD1100" s="63"/>
      <c r="CE1100" s="63"/>
      <c r="CF1100" s="63"/>
      <c r="CG1100" s="63"/>
      <c r="CH1100" s="63"/>
      <c r="CI1100" s="63"/>
      <c r="CJ1100" s="63"/>
      <c r="CK1100" s="63"/>
      <c r="CL1100" s="63"/>
      <c r="CM1100" s="63"/>
      <c r="CN1100" s="63"/>
      <c r="CO1100" s="63"/>
      <c r="CP1100" s="63"/>
      <c r="CR1100" s="227"/>
      <c r="CS1100" s="74"/>
    </row>
    <row r="1101" spans="1:97" s="72" customFormat="1" ht="75.75" customHeight="1">
      <c r="A1101" s="75"/>
      <c r="B1101" s="76"/>
      <c r="C1101" s="76"/>
      <c r="D1101" s="76"/>
      <c r="E1101" s="76"/>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c r="AC1101" s="63"/>
      <c r="AD1101" s="63"/>
      <c r="AE1101" s="63"/>
      <c r="AF1101" s="63"/>
      <c r="AG1101" s="63"/>
      <c r="AH1101" s="63"/>
      <c r="AI1101" s="63"/>
      <c r="AJ1101" s="63"/>
      <c r="AK1101" s="63"/>
      <c r="AL1101" s="63"/>
      <c r="AM1101" s="63"/>
      <c r="AN1101" s="63"/>
      <c r="AO1101" s="63"/>
      <c r="AP1101" s="63"/>
      <c r="AQ1101" s="63"/>
      <c r="AR1101" s="63"/>
      <c r="AS1101" s="63"/>
      <c r="AT1101" s="63"/>
      <c r="AU1101" s="63"/>
      <c r="AV1101" s="63"/>
      <c r="AW1101" s="63"/>
      <c r="AX1101" s="63"/>
      <c r="AY1101" s="63"/>
      <c r="AZ1101" s="63"/>
      <c r="BA1101" s="63"/>
      <c r="BB1101" s="63"/>
      <c r="BC1101" s="63"/>
      <c r="BD1101" s="63"/>
      <c r="BE1101" s="63"/>
      <c r="BF1101" s="63"/>
      <c r="BG1101" s="63"/>
      <c r="BH1101" s="63"/>
      <c r="BI1101" s="63"/>
      <c r="BJ1101" s="63"/>
      <c r="BK1101" s="63"/>
      <c r="BL1101" s="63"/>
      <c r="BM1101" s="63"/>
      <c r="BN1101" s="63"/>
      <c r="BO1101" s="63"/>
      <c r="BP1101" s="63"/>
      <c r="BQ1101" s="63"/>
      <c r="BR1101" s="63"/>
      <c r="BS1101" s="63"/>
      <c r="BT1101" s="63"/>
      <c r="BU1101" s="63"/>
      <c r="BV1101" s="63"/>
      <c r="BW1101" s="63"/>
      <c r="BX1101" s="63"/>
      <c r="BY1101" s="63"/>
      <c r="BZ1101" s="63"/>
      <c r="CA1101" s="63"/>
      <c r="CB1101" s="63"/>
      <c r="CC1101" s="63"/>
      <c r="CD1101" s="63"/>
      <c r="CE1101" s="63"/>
      <c r="CF1101" s="63"/>
      <c r="CG1101" s="63"/>
      <c r="CH1101" s="63"/>
      <c r="CI1101" s="63"/>
      <c r="CJ1101" s="63"/>
      <c r="CK1101" s="63"/>
      <c r="CL1101" s="63"/>
      <c r="CM1101" s="63"/>
      <c r="CN1101" s="63"/>
      <c r="CO1101" s="63"/>
      <c r="CP1101" s="63"/>
      <c r="CR1101" s="227"/>
      <c r="CS1101" s="74"/>
    </row>
    <row r="1102" spans="1:97" s="72" customFormat="1" ht="75.75" customHeight="1">
      <c r="A1102" s="75"/>
      <c r="B1102" s="76"/>
      <c r="C1102" s="76"/>
      <c r="D1102" s="76"/>
      <c r="E1102" s="76"/>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c r="AC1102" s="63"/>
      <c r="AD1102" s="63"/>
      <c r="AE1102" s="63"/>
      <c r="AF1102" s="63"/>
      <c r="AG1102" s="63"/>
      <c r="AH1102" s="63"/>
      <c r="AI1102" s="63"/>
      <c r="AJ1102" s="63"/>
      <c r="AK1102" s="63"/>
      <c r="AL1102" s="63"/>
      <c r="AM1102" s="63"/>
      <c r="AN1102" s="63"/>
      <c r="AO1102" s="63"/>
      <c r="AP1102" s="63"/>
      <c r="AQ1102" s="63"/>
      <c r="AR1102" s="63"/>
      <c r="AS1102" s="63"/>
      <c r="AT1102" s="63"/>
      <c r="AU1102" s="63"/>
      <c r="AV1102" s="63"/>
      <c r="AW1102" s="63"/>
      <c r="AX1102" s="63"/>
      <c r="AY1102" s="63"/>
      <c r="AZ1102" s="63"/>
      <c r="BA1102" s="63"/>
      <c r="BB1102" s="63"/>
      <c r="BC1102" s="63"/>
      <c r="BD1102" s="63"/>
      <c r="BE1102" s="63"/>
      <c r="BF1102" s="63"/>
      <c r="BG1102" s="63"/>
      <c r="BH1102" s="63"/>
      <c r="BI1102" s="63"/>
      <c r="BJ1102" s="63"/>
      <c r="BK1102" s="63"/>
      <c r="BL1102" s="63"/>
      <c r="BM1102" s="63"/>
      <c r="BN1102" s="63"/>
      <c r="BO1102" s="63"/>
      <c r="BP1102" s="63"/>
      <c r="BQ1102" s="63"/>
      <c r="BR1102" s="63"/>
      <c r="BS1102" s="63"/>
      <c r="BT1102" s="63"/>
      <c r="BU1102" s="63"/>
      <c r="BV1102" s="63"/>
      <c r="BW1102" s="63"/>
      <c r="BX1102" s="63"/>
      <c r="BY1102" s="63"/>
      <c r="BZ1102" s="63"/>
      <c r="CA1102" s="63"/>
      <c r="CB1102" s="63"/>
      <c r="CC1102" s="63"/>
      <c r="CD1102" s="63"/>
      <c r="CE1102" s="63"/>
      <c r="CF1102" s="63"/>
      <c r="CG1102" s="63"/>
      <c r="CH1102" s="63"/>
      <c r="CI1102" s="63"/>
      <c r="CJ1102" s="63"/>
      <c r="CK1102" s="63"/>
      <c r="CL1102" s="63"/>
      <c r="CM1102" s="63"/>
      <c r="CN1102" s="63"/>
      <c r="CO1102" s="63"/>
      <c r="CP1102" s="63"/>
      <c r="CR1102" s="227"/>
      <c r="CS1102" s="74"/>
    </row>
    <row r="1103" spans="1:97" s="72" customFormat="1" ht="75.75" customHeight="1">
      <c r="A1103" s="75"/>
      <c r="B1103" s="76"/>
      <c r="C1103" s="76"/>
      <c r="D1103" s="76"/>
      <c r="E1103" s="76"/>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c r="AC1103" s="63"/>
      <c r="AD1103" s="63"/>
      <c r="AE1103" s="63"/>
      <c r="AF1103" s="63"/>
      <c r="AG1103" s="63"/>
      <c r="AH1103" s="63"/>
      <c r="AI1103" s="63"/>
      <c r="AJ1103" s="63"/>
      <c r="AK1103" s="63"/>
      <c r="AL1103" s="63"/>
      <c r="AM1103" s="63"/>
      <c r="AN1103" s="63"/>
      <c r="AO1103" s="63"/>
      <c r="AP1103" s="63"/>
      <c r="AQ1103" s="63"/>
      <c r="AR1103" s="63"/>
      <c r="AS1103" s="63"/>
      <c r="AT1103" s="63"/>
      <c r="AU1103" s="63"/>
      <c r="AV1103" s="63"/>
      <c r="AW1103" s="63"/>
      <c r="AX1103" s="63"/>
      <c r="AY1103" s="63"/>
      <c r="AZ1103" s="63"/>
      <c r="BA1103" s="63"/>
      <c r="BB1103" s="63"/>
      <c r="BC1103" s="63"/>
      <c r="BD1103" s="63"/>
      <c r="BE1103" s="63"/>
      <c r="BF1103" s="63"/>
      <c r="BG1103" s="63"/>
      <c r="BH1103" s="63"/>
      <c r="BI1103" s="63"/>
      <c r="BJ1103" s="63"/>
      <c r="BK1103" s="63"/>
      <c r="BL1103" s="63"/>
      <c r="BM1103" s="63"/>
      <c r="BN1103" s="63"/>
      <c r="BO1103" s="63"/>
      <c r="BP1103" s="63"/>
      <c r="BQ1103" s="63"/>
      <c r="BR1103" s="63"/>
      <c r="BS1103" s="63"/>
      <c r="BT1103" s="63"/>
      <c r="BU1103" s="63"/>
      <c r="BV1103" s="63"/>
      <c r="BW1103" s="63"/>
      <c r="BX1103" s="63"/>
      <c r="BY1103" s="63"/>
      <c r="BZ1103" s="63"/>
      <c r="CA1103" s="63"/>
      <c r="CB1103" s="63"/>
      <c r="CC1103" s="63"/>
      <c r="CD1103" s="63"/>
      <c r="CE1103" s="63"/>
      <c r="CF1103" s="63"/>
      <c r="CG1103" s="63"/>
      <c r="CH1103" s="63"/>
      <c r="CI1103" s="63"/>
      <c r="CJ1103" s="63"/>
      <c r="CK1103" s="63"/>
      <c r="CL1103" s="63"/>
      <c r="CM1103" s="63"/>
      <c r="CN1103" s="63"/>
      <c r="CO1103" s="63"/>
      <c r="CP1103" s="63"/>
      <c r="CR1103" s="227"/>
      <c r="CS1103" s="74"/>
    </row>
    <row r="1104" spans="1:97" s="72" customFormat="1" ht="75.75" customHeight="1">
      <c r="A1104" s="75"/>
      <c r="B1104" s="76"/>
      <c r="C1104" s="76"/>
      <c r="D1104" s="76"/>
      <c r="E1104" s="76"/>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c r="AC1104" s="63"/>
      <c r="AD1104" s="63"/>
      <c r="AE1104" s="63"/>
      <c r="AF1104" s="63"/>
      <c r="AG1104" s="63"/>
      <c r="AH1104" s="63"/>
      <c r="AI1104" s="63"/>
      <c r="AJ1104" s="63"/>
      <c r="AK1104" s="63"/>
      <c r="AL1104" s="63"/>
      <c r="AM1104" s="63"/>
      <c r="AN1104" s="63"/>
      <c r="AO1104" s="63"/>
      <c r="AP1104" s="63"/>
      <c r="AQ1104" s="63"/>
      <c r="AR1104" s="63"/>
      <c r="AS1104" s="63"/>
      <c r="AT1104" s="63"/>
      <c r="AU1104" s="63"/>
      <c r="AV1104" s="63"/>
      <c r="AW1104" s="63"/>
      <c r="AX1104" s="63"/>
      <c r="AY1104" s="63"/>
      <c r="AZ1104" s="63"/>
      <c r="BA1104" s="63"/>
      <c r="BB1104" s="63"/>
      <c r="BC1104" s="63"/>
      <c r="BD1104" s="63"/>
      <c r="BE1104" s="63"/>
      <c r="BF1104" s="63"/>
      <c r="BG1104" s="63"/>
      <c r="BH1104" s="63"/>
      <c r="BI1104" s="63"/>
      <c r="BJ1104" s="63"/>
      <c r="BK1104" s="63"/>
      <c r="BL1104" s="63"/>
      <c r="BM1104" s="63"/>
      <c r="BN1104" s="63"/>
      <c r="BO1104" s="63"/>
      <c r="BP1104" s="63"/>
      <c r="BQ1104" s="63"/>
      <c r="BR1104" s="63"/>
      <c r="BS1104" s="63"/>
      <c r="BT1104" s="63"/>
      <c r="BU1104" s="63"/>
      <c r="BV1104" s="63"/>
      <c r="BW1104" s="63"/>
      <c r="BX1104" s="63"/>
      <c r="BY1104" s="63"/>
      <c r="BZ1104" s="63"/>
      <c r="CA1104" s="63"/>
      <c r="CB1104" s="63"/>
      <c r="CC1104" s="63"/>
      <c r="CD1104" s="63"/>
      <c r="CE1104" s="63"/>
      <c r="CF1104" s="63"/>
      <c r="CG1104" s="63"/>
      <c r="CH1104" s="63"/>
      <c r="CI1104" s="63"/>
      <c r="CJ1104" s="63"/>
      <c r="CK1104" s="63"/>
      <c r="CL1104" s="63"/>
      <c r="CM1104" s="63"/>
      <c r="CN1104" s="63"/>
      <c r="CO1104" s="63"/>
      <c r="CP1104" s="63"/>
      <c r="CR1104" s="227"/>
      <c r="CS1104" s="74"/>
    </row>
    <row r="1105" spans="1:97" s="72" customFormat="1" ht="75.75" customHeight="1">
      <c r="A1105" s="75"/>
      <c r="B1105" s="76"/>
      <c r="C1105" s="76"/>
      <c r="D1105" s="76"/>
      <c r="E1105" s="76"/>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c r="AC1105" s="63"/>
      <c r="AD1105" s="63"/>
      <c r="AE1105" s="63"/>
      <c r="AF1105" s="63"/>
      <c r="AG1105" s="63"/>
      <c r="AH1105" s="63"/>
      <c r="AI1105" s="63"/>
      <c r="AJ1105" s="63"/>
      <c r="AK1105" s="63"/>
      <c r="AL1105" s="63"/>
      <c r="AM1105" s="63"/>
      <c r="AN1105" s="63"/>
      <c r="AO1105" s="63"/>
      <c r="AP1105" s="63"/>
      <c r="AQ1105" s="63"/>
      <c r="AR1105" s="63"/>
      <c r="AS1105" s="63"/>
      <c r="AT1105" s="63"/>
      <c r="AU1105" s="63"/>
      <c r="AV1105" s="63"/>
      <c r="AW1105" s="63"/>
      <c r="AX1105" s="63"/>
      <c r="AY1105" s="63"/>
      <c r="AZ1105" s="63"/>
      <c r="BA1105" s="63"/>
      <c r="BB1105" s="63"/>
      <c r="BC1105" s="63"/>
      <c r="BD1105" s="63"/>
      <c r="BE1105" s="63"/>
      <c r="BF1105" s="63"/>
      <c r="BG1105" s="63"/>
      <c r="BH1105" s="63"/>
      <c r="BI1105" s="63"/>
      <c r="BJ1105" s="63"/>
      <c r="BK1105" s="63"/>
      <c r="BL1105" s="63"/>
      <c r="BM1105" s="63"/>
      <c r="BN1105" s="63"/>
      <c r="BO1105" s="63"/>
      <c r="BP1105" s="63"/>
      <c r="BQ1105" s="63"/>
      <c r="BR1105" s="63"/>
      <c r="BS1105" s="63"/>
      <c r="BT1105" s="63"/>
      <c r="BU1105" s="63"/>
      <c r="BV1105" s="63"/>
      <c r="BW1105" s="63"/>
      <c r="BX1105" s="63"/>
      <c r="BY1105" s="63"/>
      <c r="BZ1105" s="63"/>
      <c r="CA1105" s="63"/>
      <c r="CB1105" s="63"/>
      <c r="CC1105" s="63"/>
      <c r="CD1105" s="63"/>
      <c r="CE1105" s="63"/>
      <c r="CF1105" s="63"/>
      <c r="CG1105" s="63"/>
      <c r="CH1105" s="63"/>
      <c r="CI1105" s="63"/>
      <c r="CJ1105" s="63"/>
      <c r="CK1105" s="63"/>
      <c r="CL1105" s="63"/>
      <c r="CM1105" s="63"/>
      <c r="CN1105" s="63"/>
      <c r="CO1105" s="63"/>
      <c r="CP1105" s="63"/>
      <c r="CR1105" s="227"/>
      <c r="CS1105" s="74"/>
    </row>
    <row r="1106" spans="1:97" s="72" customFormat="1" ht="75.75" customHeight="1">
      <c r="A1106" s="75"/>
      <c r="B1106" s="76"/>
      <c r="C1106" s="76"/>
      <c r="D1106" s="76"/>
      <c r="E1106" s="76"/>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c r="AC1106" s="63"/>
      <c r="AD1106" s="63"/>
      <c r="AE1106" s="63"/>
      <c r="AF1106" s="63"/>
      <c r="AG1106" s="63"/>
      <c r="AH1106" s="63"/>
      <c r="AI1106" s="63"/>
      <c r="AJ1106" s="63"/>
      <c r="AK1106" s="63"/>
      <c r="AL1106" s="63"/>
      <c r="AM1106" s="63"/>
      <c r="AN1106" s="63"/>
      <c r="AO1106" s="63"/>
      <c r="AP1106" s="63"/>
      <c r="AQ1106" s="63"/>
      <c r="AR1106" s="63"/>
      <c r="AS1106" s="63"/>
      <c r="AT1106" s="63"/>
      <c r="AU1106" s="63"/>
      <c r="AV1106" s="63"/>
      <c r="AW1106" s="63"/>
      <c r="AX1106" s="63"/>
      <c r="AY1106" s="63"/>
      <c r="AZ1106" s="63"/>
      <c r="BA1106" s="63"/>
      <c r="BB1106" s="63"/>
      <c r="BC1106" s="63"/>
      <c r="BD1106" s="63"/>
      <c r="BE1106" s="63"/>
      <c r="BF1106" s="63"/>
      <c r="BG1106" s="63"/>
      <c r="BH1106" s="63"/>
      <c r="BI1106" s="63"/>
      <c r="BJ1106" s="63"/>
      <c r="BK1106" s="63"/>
      <c r="BL1106" s="63"/>
      <c r="BM1106" s="63"/>
      <c r="BN1106" s="63"/>
      <c r="BO1106" s="63"/>
      <c r="BP1106" s="63"/>
      <c r="BQ1106" s="63"/>
      <c r="BR1106" s="63"/>
      <c r="BS1106" s="63"/>
      <c r="BT1106" s="63"/>
      <c r="BU1106" s="63"/>
      <c r="BV1106" s="63"/>
      <c r="BW1106" s="63"/>
      <c r="BX1106" s="63"/>
      <c r="BY1106" s="63"/>
      <c r="BZ1106" s="63"/>
      <c r="CA1106" s="63"/>
      <c r="CB1106" s="63"/>
      <c r="CC1106" s="63"/>
      <c r="CD1106" s="63"/>
      <c r="CE1106" s="63"/>
      <c r="CF1106" s="63"/>
      <c r="CG1106" s="63"/>
      <c r="CH1106" s="63"/>
      <c r="CI1106" s="63"/>
      <c r="CJ1106" s="63"/>
      <c r="CK1106" s="63"/>
      <c r="CL1106" s="63"/>
      <c r="CM1106" s="63"/>
      <c r="CN1106" s="63"/>
      <c r="CO1106" s="63"/>
      <c r="CP1106" s="63"/>
      <c r="CR1106" s="227"/>
      <c r="CS1106" s="74"/>
    </row>
    <row r="1107" spans="1:97" s="72" customFormat="1" ht="75.75" customHeight="1">
      <c r="A1107" s="75"/>
      <c r="B1107" s="76"/>
      <c r="C1107" s="76"/>
      <c r="D1107" s="76"/>
      <c r="E1107" s="76"/>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c r="AC1107" s="63"/>
      <c r="AD1107" s="63"/>
      <c r="AE1107" s="63"/>
      <c r="AF1107" s="63"/>
      <c r="AG1107" s="63"/>
      <c r="AH1107" s="63"/>
      <c r="AI1107" s="63"/>
      <c r="AJ1107" s="63"/>
      <c r="AK1107" s="63"/>
      <c r="AL1107" s="63"/>
      <c r="AM1107" s="63"/>
      <c r="AN1107" s="63"/>
      <c r="AO1107" s="63"/>
      <c r="AP1107" s="63"/>
      <c r="AQ1107" s="63"/>
      <c r="AR1107" s="63"/>
      <c r="AS1107" s="63"/>
      <c r="AT1107" s="63"/>
      <c r="AU1107" s="63"/>
      <c r="AV1107" s="63"/>
      <c r="AW1107" s="63"/>
      <c r="AX1107" s="63"/>
      <c r="AY1107" s="63"/>
      <c r="AZ1107" s="63"/>
      <c r="BA1107" s="63"/>
      <c r="BB1107" s="63"/>
      <c r="BC1107" s="63"/>
      <c r="BD1107" s="63"/>
      <c r="BE1107" s="63"/>
      <c r="BF1107" s="63"/>
      <c r="BG1107" s="63"/>
      <c r="BH1107" s="63"/>
      <c r="BI1107" s="63"/>
      <c r="BJ1107" s="63"/>
      <c r="BK1107" s="63"/>
      <c r="BL1107" s="63"/>
      <c r="BM1107" s="63"/>
      <c r="BN1107" s="63"/>
      <c r="BO1107" s="63"/>
      <c r="BP1107" s="63"/>
      <c r="BQ1107" s="63"/>
      <c r="BR1107" s="63"/>
      <c r="BS1107" s="63"/>
      <c r="BT1107" s="63"/>
      <c r="BU1107" s="63"/>
      <c r="BV1107" s="63"/>
      <c r="BW1107" s="63"/>
      <c r="BX1107" s="63"/>
      <c r="BY1107" s="63"/>
      <c r="BZ1107" s="63"/>
      <c r="CA1107" s="63"/>
      <c r="CB1107" s="63"/>
      <c r="CC1107" s="63"/>
      <c r="CD1107" s="63"/>
      <c r="CE1107" s="63"/>
      <c r="CF1107" s="63"/>
      <c r="CG1107" s="63"/>
      <c r="CH1107" s="63"/>
      <c r="CI1107" s="63"/>
      <c r="CJ1107" s="63"/>
      <c r="CK1107" s="63"/>
      <c r="CL1107" s="63"/>
      <c r="CM1107" s="63"/>
      <c r="CN1107" s="63"/>
      <c r="CO1107" s="63"/>
      <c r="CP1107" s="63"/>
      <c r="CR1107" s="227"/>
      <c r="CS1107" s="74"/>
    </row>
    <row r="1108" spans="1:97" s="72" customFormat="1" ht="75.75" customHeight="1">
      <c r="A1108" s="75"/>
      <c r="B1108" s="76"/>
      <c r="C1108" s="76"/>
      <c r="D1108" s="76"/>
      <c r="E1108" s="76"/>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c r="AC1108" s="63"/>
      <c r="AD1108" s="63"/>
      <c r="AE1108" s="63"/>
      <c r="AF1108" s="63"/>
      <c r="AG1108" s="63"/>
      <c r="AH1108" s="63"/>
      <c r="AI1108" s="63"/>
      <c r="AJ1108" s="63"/>
      <c r="AK1108" s="63"/>
      <c r="AL1108" s="63"/>
      <c r="AM1108" s="63"/>
      <c r="AN1108" s="63"/>
      <c r="AO1108" s="63"/>
      <c r="AP1108" s="63"/>
      <c r="AQ1108" s="63"/>
      <c r="AR1108" s="63"/>
      <c r="AS1108" s="63"/>
      <c r="AT1108" s="63"/>
      <c r="AU1108" s="63"/>
      <c r="AV1108" s="63"/>
      <c r="AW1108" s="63"/>
      <c r="AX1108" s="63"/>
      <c r="AY1108" s="63"/>
      <c r="AZ1108" s="63"/>
      <c r="BA1108" s="63"/>
      <c r="BB1108" s="63"/>
      <c r="BC1108" s="63"/>
      <c r="BD1108" s="63"/>
      <c r="BE1108" s="63"/>
      <c r="BF1108" s="63"/>
      <c r="BG1108" s="63"/>
      <c r="BH1108" s="63"/>
      <c r="BI1108" s="63"/>
      <c r="BJ1108" s="63"/>
      <c r="BK1108" s="63"/>
      <c r="BL1108" s="63"/>
      <c r="BM1108" s="63"/>
      <c r="BN1108" s="63"/>
      <c r="BO1108" s="63"/>
      <c r="BP1108" s="63"/>
      <c r="BQ1108" s="63"/>
      <c r="BR1108" s="63"/>
      <c r="BS1108" s="63"/>
      <c r="BT1108" s="63"/>
      <c r="BU1108" s="63"/>
      <c r="BV1108" s="63"/>
      <c r="BW1108" s="63"/>
      <c r="BX1108" s="63"/>
      <c r="BY1108" s="63"/>
      <c r="BZ1108" s="63"/>
      <c r="CA1108" s="63"/>
      <c r="CB1108" s="63"/>
      <c r="CC1108" s="63"/>
      <c r="CD1108" s="63"/>
      <c r="CE1108" s="63"/>
      <c r="CF1108" s="63"/>
      <c r="CG1108" s="63"/>
      <c r="CH1108" s="63"/>
      <c r="CI1108" s="63"/>
      <c r="CJ1108" s="63"/>
      <c r="CK1108" s="63"/>
      <c r="CL1108" s="63"/>
      <c r="CM1108" s="63"/>
      <c r="CN1108" s="63"/>
      <c r="CO1108" s="63"/>
      <c r="CP1108" s="63"/>
      <c r="CR1108" s="227"/>
      <c r="CS1108" s="74"/>
    </row>
    <row r="1109" spans="1:97" s="72" customFormat="1" ht="75.75" customHeight="1">
      <c r="A1109" s="75"/>
      <c r="B1109" s="76"/>
      <c r="C1109" s="76"/>
      <c r="D1109" s="76"/>
      <c r="E1109" s="76"/>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c r="AC1109" s="63"/>
      <c r="AD1109" s="63"/>
      <c r="AE1109" s="63"/>
      <c r="AF1109" s="63"/>
      <c r="AG1109" s="63"/>
      <c r="AH1109" s="63"/>
      <c r="AI1109" s="63"/>
      <c r="AJ1109" s="63"/>
      <c r="AK1109" s="63"/>
      <c r="AL1109" s="63"/>
      <c r="AM1109" s="63"/>
      <c r="AN1109" s="63"/>
      <c r="AO1109" s="63"/>
      <c r="AP1109" s="63"/>
      <c r="AQ1109" s="63"/>
      <c r="AR1109" s="63"/>
      <c r="AS1109" s="63"/>
      <c r="AT1109" s="63"/>
      <c r="AU1109" s="63"/>
      <c r="AV1109" s="63"/>
      <c r="AW1109" s="63"/>
      <c r="AX1109" s="63"/>
      <c r="AY1109" s="63"/>
      <c r="AZ1109" s="63"/>
      <c r="BA1109" s="63"/>
      <c r="BB1109" s="63"/>
      <c r="BC1109" s="63"/>
      <c r="BD1109" s="63"/>
      <c r="BE1109" s="63"/>
      <c r="BF1109" s="63"/>
      <c r="BG1109" s="63"/>
      <c r="BH1109" s="63"/>
      <c r="BI1109" s="63"/>
      <c r="BJ1109" s="63"/>
      <c r="BK1109" s="63"/>
      <c r="BL1109" s="63"/>
      <c r="BM1109" s="63"/>
      <c r="BN1109" s="63"/>
      <c r="BO1109" s="63"/>
      <c r="BP1109" s="63"/>
      <c r="BQ1109" s="63"/>
      <c r="BR1109" s="63"/>
      <c r="BS1109" s="63"/>
      <c r="BT1109" s="63"/>
      <c r="BU1109" s="63"/>
      <c r="BV1109" s="63"/>
      <c r="BW1109" s="63"/>
      <c r="BX1109" s="63"/>
      <c r="BY1109" s="63"/>
      <c r="BZ1109" s="63"/>
      <c r="CA1109" s="63"/>
      <c r="CB1109" s="63"/>
      <c r="CC1109" s="63"/>
      <c r="CD1109" s="63"/>
      <c r="CE1109" s="63"/>
      <c r="CF1109" s="63"/>
      <c r="CG1109" s="63"/>
      <c r="CH1109" s="63"/>
      <c r="CI1109" s="63"/>
      <c r="CJ1109" s="63"/>
      <c r="CK1109" s="63"/>
      <c r="CL1109" s="63"/>
      <c r="CM1109" s="63"/>
      <c r="CN1109" s="63"/>
      <c r="CO1109" s="63"/>
      <c r="CP1109" s="63"/>
      <c r="CR1109" s="227"/>
      <c r="CS1109" s="74"/>
    </row>
    <row r="1110" spans="1:97" s="72" customFormat="1" ht="75.75" customHeight="1">
      <c r="A1110" s="75"/>
      <c r="B1110" s="76"/>
      <c r="C1110" s="76"/>
      <c r="D1110" s="76"/>
      <c r="E1110" s="76"/>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c r="AC1110" s="63"/>
      <c r="AD1110" s="63"/>
      <c r="AE1110" s="63"/>
      <c r="AF1110" s="63"/>
      <c r="AG1110" s="63"/>
      <c r="AH1110" s="63"/>
      <c r="AI1110" s="63"/>
      <c r="AJ1110" s="63"/>
      <c r="AK1110" s="63"/>
      <c r="AL1110" s="63"/>
      <c r="AM1110" s="63"/>
      <c r="AN1110" s="63"/>
      <c r="AO1110" s="63"/>
      <c r="AP1110" s="63"/>
      <c r="AQ1110" s="63"/>
      <c r="AR1110" s="63"/>
      <c r="AS1110" s="63"/>
      <c r="AT1110" s="63"/>
      <c r="AU1110" s="63"/>
      <c r="AV1110" s="63"/>
      <c r="AW1110" s="63"/>
      <c r="AX1110" s="63"/>
      <c r="AY1110" s="63"/>
      <c r="AZ1110" s="63"/>
      <c r="BA1110" s="63"/>
      <c r="BB1110" s="63"/>
      <c r="BC1110" s="63"/>
      <c r="BD1110" s="63"/>
      <c r="BE1110" s="63"/>
      <c r="BF1110" s="63"/>
      <c r="BG1110" s="63"/>
      <c r="BH1110" s="63"/>
      <c r="BI1110" s="63"/>
      <c r="BJ1110" s="63"/>
      <c r="BK1110" s="63"/>
      <c r="BL1110" s="63"/>
      <c r="BM1110" s="63"/>
      <c r="BN1110" s="63"/>
      <c r="BO1110" s="63"/>
      <c r="BP1110" s="63"/>
      <c r="BQ1110" s="63"/>
      <c r="BR1110" s="63"/>
      <c r="BS1110" s="63"/>
      <c r="BT1110" s="63"/>
      <c r="BU1110" s="63"/>
      <c r="BV1110" s="63"/>
      <c r="BW1110" s="63"/>
      <c r="BX1110" s="63"/>
      <c r="BY1110" s="63"/>
      <c r="BZ1110" s="63"/>
      <c r="CA1110" s="63"/>
      <c r="CB1110" s="63"/>
      <c r="CC1110" s="63"/>
      <c r="CD1110" s="63"/>
      <c r="CE1110" s="63"/>
      <c r="CF1110" s="63"/>
      <c r="CG1110" s="63"/>
      <c r="CH1110" s="63"/>
      <c r="CI1110" s="63"/>
      <c r="CJ1110" s="63"/>
      <c r="CK1110" s="63"/>
      <c r="CL1110" s="63"/>
      <c r="CM1110" s="63"/>
      <c r="CN1110" s="63"/>
      <c r="CO1110" s="63"/>
      <c r="CP1110" s="63"/>
      <c r="CR1110" s="227"/>
      <c r="CS1110" s="74"/>
    </row>
    <row r="1111" spans="1:97" s="72" customFormat="1" ht="75.75" customHeight="1">
      <c r="A1111" s="75"/>
      <c r="B1111" s="76"/>
      <c r="C1111" s="76"/>
      <c r="D1111" s="76"/>
      <c r="E1111" s="76"/>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c r="AC1111" s="63"/>
      <c r="AD1111" s="63"/>
      <c r="AE1111" s="63"/>
      <c r="AF1111" s="63"/>
      <c r="AG1111" s="63"/>
      <c r="AH1111" s="63"/>
      <c r="AI1111" s="63"/>
      <c r="AJ1111" s="63"/>
      <c r="AK1111" s="63"/>
      <c r="AL1111" s="63"/>
      <c r="AM1111" s="63"/>
      <c r="AN1111" s="63"/>
      <c r="AO1111" s="63"/>
      <c r="AP1111" s="63"/>
      <c r="AQ1111" s="63"/>
      <c r="AR1111" s="63"/>
      <c r="AS1111" s="63"/>
      <c r="AT1111" s="63"/>
      <c r="AU1111" s="63"/>
      <c r="AV1111" s="63"/>
      <c r="AW1111" s="63"/>
      <c r="AX1111" s="63"/>
      <c r="AY1111" s="63"/>
      <c r="AZ1111" s="63"/>
      <c r="BA1111" s="63"/>
      <c r="BB1111" s="63"/>
      <c r="BC1111" s="63"/>
      <c r="BD1111" s="63"/>
      <c r="BE1111" s="63"/>
      <c r="BF1111" s="63"/>
      <c r="BG1111" s="63"/>
      <c r="BH1111" s="63"/>
      <c r="BI1111" s="63"/>
      <c r="BJ1111" s="63"/>
      <c r="BK1111" s="63"/>
      <c r="BL1111" s="63"/>
      <c r="BM1111" s="63"/>
      <c r="BN1111" s="63"/>
      <c r="BO1111" s="63"/>
      <c r="BP1111" s="63"/>
      <c r="BQ1111" s="63"/>
      <c r="BR1111" s="63"/>
      <c r="BS1111" s="63"/>
      <c r="BT1111" s="63"/>
      <c r="BU1111" s="63"/>
      <c r="BV1111" s="63"/>
      <c r="BW1111" s="63"/>
      <c r="BX1111" s="63"/>
      <c r="BY1111" s="63"/>
      <c r="BZ1111" s="63"/>
      <c r="CA1111" s="63"/>
      <c r="CB1111" s="63"/>
      <c r="CC1111" s="63"/>
      <c r="CD1111" s="63"/>
      <c r="CE1111" s="63"/>
      <c r="CF1111" s="63"/>
      <c r="CG1111" s="63"/>
      <c r="CH1111" s="63"/>
      <c r="CI1111" s="63"/>
      <c r="CJ1111" s="63"/>
      <c r="CK1111" s="63"/>
      <c r="CL1111" s="63"/>
      <c r="CM1111" s="63"/>
      <c r="CN1111" s="63"/>
      <c r="CO1111" s="63"/>
      <c r="CP1111" s="63"/>
      <c r="CR1111" s="227"/>
      <c r="CS1111" s="74"/>
    </row>
    <row r="1112" spans="1:97" s="72" customFormat="1" ht="75.75" customHeight="1">
      <c r="A1112" s="75"/>
      <c r="B1112" s="76"/>
      <c r="C1112" s="76"/>
      <c r="D1112" s="76"/>
      <c r="E1112" s="76"/>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c r="AC1112" s="63"/>
      <c r="AD1112" s="63"/>
      <c r="AE1112" s="63"/>
      <c r="AF1112" s="63"/>
      <c r="AG1112" s="63"/>
      <c r="AH1112" s="63"/>
      <c r="AI1112" s="63"/>
      <c r="AJ1112" s="63"/>
      <c r="AK1112" s="63"/>
      <c r="AL1112" s="63"/>
      <c r="AM1112" s="63"/>
      <c r="AN1112" s="63"/>
      <c r="AO1112" s="63"/>
      <c r="AP1112" s="63"/>
      <c r="AQ1112" s="63"/>
      <c r="AR1112" s="63"/>
      <c r="AS1112" s="63"/>
      <c r="AT1112" s="63"/>
      <c r="AU1112" s="63"/>
      <c r="AV1112" s="63"/>
      <c r="AW1112" s="63"/>
      <c r="AX1112" s="63"/>
      <c r="AY1112" s="63"/>
      <c r="AZ1112" s="63"/>
      <c r="BA1112" s="63"/>
      <c r="BB1112" s="63"/>
      <c r="BC1112" s="63"/>
      <c r="BD1112" s="63"/>
      <c r="BE1112" s="63"/>
      <c r="BF1112" s="63"/>
      <c r="BG1112" s="63"/>
      <c r="BH1112" s="63"/>
      <c r="BI1112" s="63"/>
      <c r="BJ1112" s="63"/>
      <c r="BK1112" s="63"/>
      <c r="BL1112" s="63"/>
      <c r="BM1112" s="63"/>
      <c r="BN1112" s="63"/>
      <c r="BO1112" s="63"/>
      <c r="BP1112" s="63"/>
      <c r="BQ1112" s="63"/>
      <c r="BR1112" s="63"/>
      <c r="BS1112" s="63"/>
      <c r="BT1112" s="63"/>
      <c r="BU1112" s="63"/>
      <c r="BV1112" s="63"/>
      <c r="BW1112" s="63"/>
      <c r="BX1112" s="63"/>
      <c r="BY1112" s="63"/>
      <c r="BZ1112" s="63"/>
      <c r="CA1112" s="63"/>
      <c r="CB1112" s="63"/>
      <c r="CC1112" s="63"/>
      <c r="CD1112" s="63"/>
      <c r="CE1112" s="63"/>
      <c r="CF1112" s="63"/>
      <c r="CG1112" s="63"/>
      <c r="CH1112" s="63"/>
      <c r="CI1112" s="63"/>
      <c r="CJ1112" s="63"/>
      <c r="CK1112" s="63"/>
      <c r="CL1112" s="63"/>
      <c r="CM1112" s="63"/>
      <c r="CN1112" s="63"/>
      <c r="CO1112" s="63"/>
      <c r="CP1112" s="63"/>
      <c r="CR1112" s="227"/>
      <c r="CS1112" s="74"/>
    </row>
    <row r="1113" spans="1:97" s="72" customFormat="1" ht="75.75" customHeight="1">
      <c r="A1113" s="75"/>
      <c r="B1113" s="76"/>
      <c r="C1113" s="76"/>
      <c r="D1113" s="76"/>
      <c r="E1113" s="76"/>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c r="AC1113" s="63"/>
      <c r="AD1113" s="63"/>
      <c r="AE1113" s="63"/>
      <c r="AF1113" s="63"/>
      <c r="AG1113" s="63"/>
      <c r="AH1113" s="63"/>
      <c r="AI1113" s="63"/>
      <c r="AJ1113" s="63"/>
      <c r="AK1113" s="63"/>
      <c r="AL1113" s="63"/>
      <c r="AM1113" s="63"/>
      <c r="AN1113" s="63"/>
      <c r="AO1113" s="63"/>
      <c r="AP1113" s="63"/>
      <c r="AQ1113" s="63"/>
      <c r="AR1113" s="63"/>
      <c r="AS1113" s="63"/>
      <c r="AT1113" s="63"/>
      <c r="AU1113" s="63"/>
      <c r="AV1113" s="63"/>
      <c r="AW1113" s="63"/>
      <c r="AX1113" s="63"/>
      <c r="AY1113" s="63"/>
      <c r="AZ1113" s="63"/>
      <c r="BA1113" s="63"/>
      <c r="BB1113" s="63"/>
      <c r="BC1113" s="63"/>
      <c r="BD1113" s="63"/>
      <c r="BE1113" s="63"/>
      <c r="BF1113" s="63"/>
      <c r="BG1113" s="63"/>
      <c r="BH1113" s="63"/>
      <c r="BI1113" s="63"/>
      <c r="BJ1113" s="63"/>
      <c r="BK1113" s="63"/>
      <c r="BL1113" s="63"/>
      <c r="BM1113" s="63"/>
      <c r="BN1113" s="63"/>
      <c r="BO1113" s="63"/>
      <c r="BP1113" s="63"/>
      <c r="BQ1113" s="63"/>
      <c r="BR1113" s="63"/>
      <c r="BS1113" s="63"/>
      <c r="BT1113" s="63"/>
      <c r="BU1113" s="63"/>
      <c r="BV1113" s="63"/>
      <c r="BW1113" s="63"/>
      <c r="BX1113" s="63"/>
      <c r="BY1113" s="63"/>
      <c r="BZ1113" s="63"/>
      <c r="CA1113" s="63"/>
      <c r="CB1113" s="63"/>
      <c r="CC1113" s="63"/>
      <c r="CD1113" s="63"/>
      <c r="CE1113" s="63"/>
      <c r="CF1113" s="63"/>
      <c r="CG1113" s="63"/>
      <c r="CH1113" s="63"/>
      <c r="CI1113" s="63"/>
      <c r="CJ1113" s="63"/>
      <c r="CK1113" s="63"/>
      <c r="CL1113" s="63"/>
      <c r="CM1113" s="63"/>
      <c r="CN1113" s="63"/>
      <c r="CO1113" s="63"/>
      <c r="CP1113" s="63"/>
      <c r="CR1113" s="227"/>
      <c r="CS1113" s="74"/>
    </row>
    <row r="1114" spans="1:97" s="72" customFormat="1" ht="75.75" customHeight="1">
      <c r="A1114" s="75"/>
      <c r="B1114" s="76"/>
      <c r="C1114" s="76"/>
      <c r="D1114" s="76"/>
      <c r="E1114" s="76"/>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c r="AC1114" s="63"/>
      <c r="AD1114" s="63"/>
      <c r="AE1114" s="63"/>
      <c r="AF1114" s="63"/>
      <c r="AG1114" s="63"/>
      <c r="AH1114" s="63"/>
      <c r="AI1114" s="63"/>
      <c r="AJ1114" s="63"/>
      <c r="AK1114" s="63"/>
      <c r="AL1114" s="63"/>
      <c r="AM1114" s="63"/>
      <c r="AN1114" s="63"/>
      <c r="AO1114" s="63"/>
      <c r="AP1114" s="63"/>
      <c r="AQ1114" s="63"/>
      <c r="AR1114" s="63"/>
      <c r="AS1114" s="63"/>
      <c r="AT1114" s="63"/>
      <c r="AU1114" s="63"/>
      <c r="AV1114" s="63"/>
      <c r="AW1114" s="63"/>
      <c r="AX1114" s="63"/>
      <c r="AY1114" s="63"/>
      <c r="AZ1114" s="63"/>
      <c r="BA1114" s="63"/>
      <c r="BB1114" s="63"/>
      <c r="BC1114" s="63"/>
      <c r="BD1114" s="63"/>
      <c r="BE1114" s="63"/>
      <c r="BF1114" s="63"/>
      <c r="BG1114" s="63"/>
      <c r="BH1114" s="63"/>
      <c r="BI1114" s="63"/>
      <c r="BJ1114" s="63"/>
      <c r="BK1114" s="63"/>
      <c r="BL1114" s="63"/>
      <c r="BM1114" s="63"/>
      <c r="BN1114" s="63"/>
      <c r="BO1114" s="63"/>
      <c r="BP1114" s="63"/>
      <c r="BQ1114" s="63"/>
      <c r="BR1114" s="63"/>
      <c r="BS1114" s="63"/>
      <c r="BT1114" s="63"/>
      <c r="BU1114" s="63"/>
      <c r="BV1114" s="63"/>
      <c r="BW1114" s="63"/>
      <c r="BX1114" s="63"/>
      <c r="BY1114" s="63"/>
      <c r="BZ1114" s="63"/>
      <c r="CA1114" s="63"/>
      <c r="CB1114" s="63"/>
      <c r="CC1114" s="63"/>
      <c r="CD1114" s="63"/>
      <c r="CE1114" s="63"/>
      <c r="CF1114" s="63"/>
      <c r="CG1114" s="63"/>
      <c r="CH1114" s="63"/>
      <c r="CI1114" s="63"/>
      <c r="CJ1114" s="63"/>
      <c r="CK1114" s="63"/>
      <c r="CL1114" s="63"/>
      <c r="CM1114" s="63"/>
      <c r="CN1114" s="63"/>
      <c r="CO1114" s="63"/>
      <c r="CP1114" s="63"/>
      <c r="CR1114" s="227"/>
      <c r="CS1114" s="74"/>
    </row>
    <row r="1115" spans="1:97" s="72" customFormat="1" ht="75.75" customHeight="1">
      <c r="A1115" s="75"/>
      <c r="B1115" s="76"/>
      <c r="C1115" s="76"/>
      <c r="D1115" s="76"/>
      <c r="E1115" s="76"/>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c r="AC1115" s="63"/>
      <c r="AD1115" s="63"/>
      <c r="AE1115" s="63"/>
      <c r="AF1115" s="63"/>
      <c r="AG1115" s="63"/>
      <c r="AH1115" s="63"/>
      <c r="AI1115" s="63"/>
      <c r="AJ1115" s="63"/>
      <c r="AK1115" s="63"/>
      <c r="AL1115" s="63"/>
      <c r="AM1115" s="63"/>
      <c r="AN1115" s="63"/>
      <c r="AO1115" s="63"/>
      <c r="AP1115" s="63"/>
      <c r="AQ1115" s="63"/>
      <c r="AR1115" s="63"/>
      <c r="AS1115" s="63"/>
      <c r="AT1115" s="63"/>
      <c r="AU1115" s="63"/>
      <c r="AV1115" s="63"/>
      <c r="AW1115" s="63"/>
      <c r="AX1115" s="63"/>
      <c r="AY1115" s="63"/>
      <c r="AZ1115" s="63"/>
      <c r="BA1115" s="63"/>
      <c r="BB1115" s="63"/>
      <c r="BC1115" s="63"/>
      <c r="BD1115" s="63"/>
      <c r="BE1115" s="63"/>
      <c r="BF1115" s="63"/>
      <c r="BG1115" s="63"/>
      <c r="BH1115" s="63"/>
      <c r="BI1115" s="63"/>
      <c r="BJ1115" s="63"/>
      <c r="BK1115" s="63"/>
      <c r="BL1115" s="63"/>
      <c r="BM1115" s="63"/>
      <c r="BN1115" s="63"/>
      <c r="BO1115" s="63"/>
      <c r="BP1115" s="63"/>
      <c r="BQ1115" s="63"/>
      <c r="BR1115" s="63"/>
      <c r="BS1115" s="63"/>
      <c r="BT1115" s="63"/>
      <c r="BU1115" s="63"/>
      <c r="BV1115" s="63"/>
      <c r="BW1115" s="63"/>
      <c r="BX1115" s="63"/>
      <c r="BY1115" s="63"/>
      <c r="BZ1115" s="63"/>
      <c r="CA1115" s="63"/>
      <c r="CB1115" s="63"/>
      <c r="CC1115" s="63"/>
      <c r="CD1115" s="63"/>
      <c r="CE1115" s="63"/>
      <c r="CF1115" s="63"/>
      <c r="CG1115" s="63"/>
      <c r="CH1115" s="63"/>
      <c r="CI1115" s="63"/>
      <c r="CJ1115" s="63"/>
      <c r="CK1115" s="63"/>
      <c r="CL1115" s="63"/>
      <c r="CM1115" s="63"/>
      <c r="CN1115" s="63"/>
      <c r="CO1115" s="63"/>
      <c r="CP1115" s="63"/>
      <c r="CR1115" s="227"/>
      <c r="CS1115" s="74"/>
    </row>
    <row r="1116" spans="1:97" s="72" customFormat="1" ht="75.75" customHeight="1">
      <c r="A1116" s="75"/>
      <c r="B1116" s="76"/>
      <c r="C1116" s="76"/>
      <c r="D1116" s="76"/>
      <c r="E1116" s="76"/>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c r="AC1116" s="63"/>
      <c r="AD1116" s="63"/>
      <c r="AE1116" s="63"/>
      <c r="AF1116" s="63"/>
      <c r="AG1116" s="63"/>
      <c r="AH1116" s="63"/>
      <c r="AI1116" s="63"/>
      <c r="AJ1116" s="63"/>
      <c r="AK1116" s="63"/>
      <c r="AL1116" s="63"/>
      <c r="AM1116" s="63"/>
      <c r="AN1116" s="63"/>
      <c r="AO1116" s="63"/>
      <c r="AP1116" s="63"/>
      <c r="AQ1116" s="63"/>
      <c r="AR1116" s="63"/>
      <c r="AS1116" s="63"/>
      <c r="AT1116" s="63"/>
      <c r="AU1116" s="63"/>
      <c r="AV1116" s="63"/>
      <c r="AW1116" s="63"/>
      <c r="AX1116" s="63"/>
      <c r="AY1116" s="63"/>
      <c r="AZ1116" s="63"/>
      <c r="BA1116" s="63"/>
      <c r="BB1116" s="63"/>
      <c r="BC1116" s="63"/>
      <c r="BD1116" s="63"/>
      <c r="BE1116" s="63"/>
      <c r="BF1116" s="63"/>
      <c r="BG1116" s="63"/>
      <c r="BH1116" s="63"/>
      <c r="BI1116" s="63"/>
      <c r="BJ1116" s="63"/>
      <c r="BK1116" s="63"/>
      <c r="BL1116" s="63"/>
      <c r="BM1116" s="63"/>
      <c r="BN1116" s="63"/>
      <c r="BO1116" s="63"/>
      <c r="BP1116" s="63"/>
      <c r="BQ1116" s="63"/>
      <c r="BR1116" s="63"/>
      <c r="BS1116" s="63"/>
      <c r="BT1116" s="63"/>
      <c r="BU1116" s="63"/>
      <c r="BV1116" s="63"/>
      <c r="BW1116" s="63"/>
      <c r="BX1116" s="63"/>
      <c r="BY1116" s="63"/>
      <c r="BZ1116" s="63"/>
      <c r="CA1116" s="63"/>
      <c r="CB1116" s="63"/>
      <c r="CC1116" s="63"/>
      <c r="CD1116" s="63"/>
      <c r="CE1116" s="63"/>
      <c r="CF1116" s="63"/>
      <c r="CG1116" s="63"/>
      <c r="CH1116" s="63"/>
      <c r="CI1116" s="63"/>
      <c r="CJ1116" s="63"/>
      <c r="CK1116" s="63"/>
      <c r="CL1116" s="63"/>
      <c r="CM1116" s="63"/>
      <c r="CN1116" s="63"/>
      <c r="CO1116" s="63"/>
      <c r="CP1116" s="63"/>
      <c r="CR1116" s="227"/>
      <c r="CS1116" s="74"/>
    </row>
    <row r="1117" spans="1:97" s="72" customFormat="1" ht="75.75" customHeight="1">
      <c r="A1117" s="75"/>
      <c r="B1117" s="76"/>
      <c r="C1117" s="76"/>
      <c r="D1117" s="76"/>
      <c r="E1117" s="76"/>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c r="AC1117" s="63"/>
      <c r="AD1117" s="63"/>
      <c r="AE1117" s="63"/>
      <c r="AF1117" s="63"/>
      <c r="AG1117" s="63"/>
      <c r="AH1117" s="63"/>
      <c r="AI1117" s="63"/>
      <c r="AJ1117" s="63"/>
      <c r="AK1117" s="63"/>
      <c r="AL1117" s="63"/>
      <c r="AM1117" s="63"/>
      <c r="AN1117" s="63"/>
      <c r="AO1117" s="63"/>
      <c r="AP1117" s="63"/>
      <c r="AQ1117" s="63"/>
      <c r="AR1117" s="63"/>
      <c r="AS1117" s="63"/>
      <c r="AT1117" s="63"/>
      <c r="AU1117" s="63"/>
      <c r="AV1117" s="63"/>
      <c r="AW1117" s="63"/>
      <c r="AX1117" s="63"/>
      <c r="AY1117" s="63"/>
      <c r="AZ1117" s="63"/>
      <c r="BA1117" s="63"/>
      <c r="BB1117" s="63"/>
      <c r="BC1117" s="63"/>
      <c r="BD1117" s="63"/>
      <c r="BE1117" s="63"/>
      <c r="BF1117" s="63"/>
      <c r="BG1117" s="63"/>
      <c r="BH1117" s="63"/>
      <c r="BI1117" s="63"/>
      <c r="BJ1117" s="63"/>
      <c r="BK1117" s="63"/>
      <c r="BL1117" s="63"/>
      <c r="BM1117" s="63"/>
      <c r="BN1117" s="63"/>
      <c r="BO1117" s="63"/>
      <c r="BP1117" s="63"/>
      <c r="BQ1117" s="63"/>
      <c r="BR1117" s="63"/>
      <c r="BS1117" s="63"/>
      <c r="BT1117" s="63"/>
      <c r="BU1117" s="63"/>
      <c r="BV1117" s="63"/>
      <c r="BW1117" s="63"/>
      <c r="BX1117" s="63"/>
      <c r="BY1117" s="63"/>
      <c r="BZ1117" s="63"/>
      <c r="CA1117" s="63"/>
      <c r="CB1117" s="63"/>
      <c r="CC1117" s="63"/>
      <c r="CD1117" s="63"/>
      <c r="CE1117" s="63"/>
      <c r="CF1117" s="63"/>
      <c r="CG1117" s="63"/>
      <c r="CH1117" s="63"/>
      <c r="CI1117" s="63"/>
      <c r="CJ1117" s="63"/>
      <c r="CK1117" s="63"/>
      <c r="CL1117" s="63"/>
      <c r="CM1117" s="63"/>
      <c r="CN1117" s="63"/>
      <c r="CO1117" s="63"/>
      <c r="CP1117" s="63"/>
      <c r="CR1117" s="227"/>
      <c r="CS1117" s="74"/>
    </row>
    <row r="1118" spans="1:97" s="72" customFormat="1" ht="75.75" customHeight="1">
      <c r="A1118" s="75"/>
      <c r="B1118" s="76"/>
      <c r="C1118" s="76"/>
      <c r="D1118" s="76"/>
      <c r="E1118" s="76"/>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c r="AC1118" s="63"/>
      <c r="AD1118" s="63"/>
      <c r="AE1118" s="63"/>
      <c r="AF1118" s="63"/>
      <c r="AG1118" s="63"/>
      <c r="AH1118" s="63"/>
      <c r="AI1118" s="63"/>
      <c r="AJ1118" s="63"/>
      <c r="AK1118" s="63"/>
      <c r="AL1118" s="63"/>
      <c r="AM1118" s="63"/>
      <c r="AN1118" s="63"/>
      <c r="AO1118" s="63"/>
      <c r="AP1118" s="63"/>
      <c r="AQ1118" s="63"/>
      <c r="AR1118" s="63"/>
      <c r="AS1118" s="63"/>
      <c r="AT1118" s="63"/>
      <c r="AU1118" s="63"/>
      <c r="AV1118" s="63"/>
      <c r="AW1118" s="63"/>
      <c r="AX1118" s="63"/>
      <c r="AY1118" s="63"/>
      <c r="AZ1118" s="63"/>
      <c r="BA1118" s="63"/>
      <c r="BB1118" s="63"/>
      <c r="BC1118" s="63"/>
      <c r="BD1118" s="63"/>
      <c r="BE1118" s="63"/>
      <c r="BF1118" s="63"/>
      <c r="BG1118" s="63"/>
      <c r="BH1118" s="63"/>
      <c r="BI1118" s="63"/>
      <c r="BJ1118" s="63"/>
      <c r="BK1118" s="63"/>
      <c r="BL1118" s="63"/>
      <c r="BM1118" s="63"/>
      <c r="BN1118" s="63"/>
      <c r="BO1118" s="63"/>
      <c r="BP1118" s="63"/>
      <c r="BQ1118" s="63"/>
      <c r="BR1118" s="63"/>
      <c r="BS1118" s="63"/>
      <c r="BT1118" s="63"/>
      <c r="BU1118" s="63"/>
      <c r="BV1118" s="63"/>
      <c r="BW1118" s="63"/>
      <c r="BX1118" s="63"/>
      <c r="BY1118" s="63"/>
      <c r="BZ1118" s="63"/>
      <c r="CA1118" s="63"/>
      <c r="CB1118" s="63"/>
      <c r="CC1118" s="63"/>
      <c r="CD1118" s="63"/>
      <c r="CE1118" s="63"/>
      <c r="CF1118" s="63"/>
      <c r="CG1118" s="63"/>
      <c r="CH1118" s="63"/>
      <c r="CI1118" s="63"/>
      <c r="CJ1118" s="63"/>
      <c r="CK1118" s="63"/>
      <c r="CL1118" s="63"/>
      <c r="CM1118" s="63"/>
      <c r="CN1118" s="63"/>
      <c r="CO1118" s="63"/>
      <c r="CP1118" s="63"/>
      <c r="CR1118" s="227"/>
      <c r="CS1118" s="74"/>
    </row>
    <row r="1119" spans="1:97" s="72" customFormat="1" ht="75.75" customHeight="1">
      <c r="A1119" s="75"/>
      <c r="B1119" s="76"/>
      <c r="C1119" s="76"/>
      <c r="D1119" s="76"/>
      <c r="E1119" s="76"/>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c r="AC1119" s="63"/>
      <c r="AD1119" s="63"/>
      <c r="AE1119" s="63"/>
      <c r="AF1119" s="63"/>
      <c r="AG1119" s="63"/>
      <c r="AH1119" s="63"/>
      <c r="AI1119" s="63"/>
      <c r="AJ1119" s="63"/>
      <c r="AK1119" s="63"/>
      <c r="AL1119" s="63"/>
      <c r="AM1119" s="63"/>
      <c r="AN1119" s="63"/>
      <c r="AO1119" s="63"/>
      <c r="AP1119" s="63"/>
      <c r="AQ1119" s="63"/>
      <c r="AR1119" s="63"/>
      <c r="AS1119" s="63"/>
      <c r="AT1119" s="63"/>
      <c r="AU1119" s="63"/>
      <c r="AV1119" s="63"/>
      <c r="AW1119" s="63"/>
      <c r="AX1119" s="63"/>
      <c r="AY1119" s="63"/>
      <c r="AZ1119" s="63"/>
      <c r="BA1119" s="63"/>
      <c r="BB1119" s="63"/>
      <c r="BC1119" s="63"/>
      <c r="BD1119" s="63"/>
      <c r="BE1119" s="63"/>
      <c r="BF1119" s="63"/>
      <c r="BG1119" s="63"/>
      <c r="BH1119" s="63"/>
      <c r="BI1119" s="63"/>
      <c r="BJ1119" s="63"/>
      <c r="BK1119" s="63"/>
      <c r="BL1119" s="63"/>
      <c r="BM1119" s="63"/>
      <c r="BN1119" s="63"/>
      <c r="BO1119" s="63"/>
      <c r="BP1119" s="63"/>
      <c r="BQ1119" s="63"/>
      <c r="BR1119" s="63"/>
      <c r="BS1119" s="63"/>
      <c r="BT1119" s="63"/>
      <c r="BU1119" s="63"/>
      <c r="BV1119" s="63"/>
      <c r="BW1119" s="63"/>
      <c r="BX1119" s="63"/>
      <c r="BY1119" s="63"/>
      <c r="BZ1119" s="63"/>
      <c r="CA1119" s="63"/>
      <c r="CB1119" s="63"/>
      <c r="CC1119" s="63"/>
      <c r="CD1119" s="63"/>
      <c r="CE1119" s="63"/>
      <c r="CF1119" s="63"/>
      <c r="CG1119" s="63"/>
      <c r="CH1119" s="63"/>
      <c r="CI1119" s="63"/>
      <c r="CJ1119" s="63"/>
      <c r="CK1119" s="63"/>
      <c r="CL1119" s="63"/>
      <c r="CM1119" s="63"/>
      <c r="CN1119" s="63"/>
      <c r="CO1119" s="63"/>
      <c r="CP1119" s="63"/>
      <c r="CR1119" s="227"/>
      <c r="CS1119" s="74"/>
    </row>
    <row r="1120" spans="1:97" s="72" customFormat="1" ht="75.75" customHeight="1">
      <c r="A1120" s="75"/>
      <c r="B1120" s="76"/>
      <c r="C1120" s="76"/>
      <c r="D1120" s="76"/>
      <c r="E1120" s="76"/>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c r="AC1120" s="63"/>
      <c r="AD1120" s="63"/>
      <c r="AE1120" s="63"/>
      <c r="AF1120" s="63"/>
      <c r="AG1120" s="63"/>
      <c r="AH1120" s="63"/>
      <c r="AI1120" s="63"/>
      <c r="AJ1120" s="63"/>
      <c r="AK1120" s="63"/>
      <c r="AL1120" s="63"/>
      <c r="AM1120" s="63"/>
      <c r="AN1120" s="63"/>
      <c r="AO1120" s="63"/>
      <c r="AP1120" s="63"/>
      <c r="AQ1120" s="63"/>
      <c r="AR1120" s="63"/>
      <c r="AS1120" s="63"/>
      <c r="AT1120" s="63"/>
      <c r="AU1120" s="63"/>
      <c r="AV1120" s="63"/>
      <c r="AW1120" s="63"/>
      <c r="AX1120" s="63"/>
      <c r="AY1120" s="63"/>
      <c r="AZ1120" s="63"/>
      <c r="BA1120" s="63"/>
      <c r="BB1120" s="63"/>
      <c r="BC1120" s="63"/>
      <c r="BD1120" s="63"/>
      <c r="BE1120" s="63"/>
      <c r="BF1120" s="63"/>
      <c r="BG1120" s="63"/>
      <c r="BH1120" s="63"/>
      <c r="BI1120" s="63"/>
      <c r="BJ1120" s="63"/>
      <c r="BK1120" s="63"/>
      <c r="BL1120" s="63"/>
      <c r="BM1120" s="63"/>
      <c r="BN1120" s="63"/>
      <c r="BO1120" s="63"/>
      <c r="BP1120" s="63"/>
      <c r="BQ1120" s="63"/>
      <c r="BR1120" s="63"/>
      <c r="BS1120" s="63"/>
      <c r="BT1120" s="63"/>
      <c r="BU1120" s="63"/>
      <c r="BV1120" s="63"/>
      <c r="BW1120" s="63"/>
      <c r="BX1120" s="63"/>
      <c r="BY1120" s="63"/>
      <c r="BZ1120" s="63"/>
      <c r="CA1120" s="63"/>
      <c r="CB1120" s="63"/>
      <c r="CC1120" s="63"/>
      <c r="CD1120" s="63"/>
      <c r="CE1120" s="63"/>
      <c r="CF1120" s="63"/>
      <c r="CG1120" s="63"/>
      <c r="CH1120" s="63"/>
      <c r="CI1120" s="63"/>
      <c r="CJ1120" s="63"/>
      <c r="CK1120" s="63"/>
      <c r="CL1120" s="63"/>
      <c r="CM1120" s="63"/>
      <c r="CN1120" s="63"/>
      <c r="CO1120" s="63"/>
      <c r="CP1120" s="63"/>
      <c r="CR1120" s="227"/>
      <c r="CS1120" s="74"/>
    </row>
    <row r="1121" spans="1:97" s="72" customFormat="1" ht="75.75" customHeight="1">
      <c r="A1121" s="75"/>
      <c r="B1121" s="76"/>
      <c r="C1121" s="76"/>
      <c r="D1121" s="76"/>
      <c r="E1121" s="76"/>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c r="AC1121" s="63"/>
      <c r="AD1121" s="63"/>
      <c r="AE1121" s="63"/>
      <c r="AF1121" s="63"/>
      <c r="AG1121" s="63"/>
      <c r="AH1121" s="63"/>
      <c r="AI1121" s="63"/>
      <c r="AJ1121" s="63"/>
      <c r="AK1121" s="63"/>
      <c r="AL1121" s="63"/>
      <c r="AM1121" s="63"/>
      <c r="AN1121" s="63"/>
      <c r="AO1121" s="63"/>
      <c r="AP1121" s="63"/>
      <c r="AQ1121" s="63"/>
      <c r="AR1121" s="63"/>
      <c r="AS1121" s="63"/>
      <c r="AT1121" s="63"/>
      <c r="AU1121" s="63"/>
      <c r="AV1121" s="63"/>
      <c r="AW1121" s="63"/>
      <c r="AX1121" s="63"/>
      <c r="AY1121" s="63"/>
      <c r="AZ1121" s="63"/>
      <c r="BA1121" s="63"/>
      <c r="BB1121" s="63"/>
      <c r="BC1121" s="63"/>
      <c r="BD1121" s="63"/>
      <c r="BE1121" s="63"/>
      <c r="BF1121" s="63"/>
      <c r="BG1121" s="63"/>
      <c r="BH1121" s="63"/>
      <c r="BI1121" s="63"/>
      <c r="BJ1121" s="63"/>
      <c r="BK1121" s="63"/>
      <c r="BL1121" s="63"/>
      <c r="BM1121" s="63"/>
      <c r="BN1121" s="63"/>
      <c r="BO1121" s="63"/>
      <c r="BP1121" s="63"/>
      <c r="BQ1121" s="63"/>
      <c r="BR1121" s="63"/>
      <c r="BS1121" s="63"/>
      <c r="BT1121" s="63"/>
      <c r="BU1121" s="63"/>
      <c r="BV1121" s="63"/>
      <c r="BW1121" s="63"/>
      <c r="BX1121" s="63"/>
      <c r="BY1121" s="63"/>
      <c r="BZ1121" s="63"/>
      <c r="CA1121" s="63"/>
      <c r="CB1121" s="63"/>
      <c r="CC1121" s="63"/>
      <c r="CD1121" s="63"/>
      <c r="CE1121" s="63"/>
      <c r="CF1121" s="63"/>
      <c r="CG1121" s="63"/>
      <c r="CH1121" s="63"/>
      <c r="CI1121" s="63"/>
      <c r="CJ1121" s="63"/>
      <c r="CK1121" s="63"/>
      <c r="CL1121" s="63"/>
      <c r="CM1121" s="63"/>
      <c r="CN1121" s="63"/>
      <c r="CO1121" s="63"/>
      <c r="CP1121" s="63"/>
      <c r="CR1121" s="227"/>
      <c r="CS1121" s="74"/>
    </row>
    <row r="1122" spans="1:97" s="72" customFormat="1" ht="75.75" customHeight="1">
      <c r="A1122" s="75"/>
      <c r="B1122" s="76"/>
      <c r="C1122" s="76"/>
      <c r="D1122" s="76"/>
      <c r="E1122" s="76"/>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c r="AC1122" s="63"/>
      <c r="AD1122" s="63"/>
      <c r="AE1122" s="63"/>
      <c r="AF1122" s="63"/>
      <c r="AG1122" s="63"/>
      <c r="AH1122" s="63"/>
      <c r="AI1122" s="63"/>
      <c r="AJ1122" s="63"/>
      <c r="AK1122" s="63"/>
      <c r="AL1122" s="63"/>
      <c r="AM1122" s="63"/>
      <c r="AN1122" s="63"/>
      <c r="AO1122" s="63"/>
      <c r="AP1122" s="63"/>
      <c r="AQ1122" s="63"/>
      <c r="AR1122" s="63"/>
      <c r="AS1122" s="63"/>
      <c r="AT1122" s="63"/>
      <c r="AU1122" s="63"/>
      <c r="AV1122" s="63"/>
      <c r="AW1122" s="63"/>
      <c r="AX1122" s="63"/>
      <c r="AY1122" s="63"/>
      <c r="AZ1122" s="63"/>
      <c r="BA1122" s="63"/>
      <c r="BB1122" s="63"/>
      <c r="BC1122" s="63"/>
      <c r="BD1122" s="63"/>
      <c r="BE1122" s="63"/>
      <c r="BF1122" s="63"/>
      <c r="BG1122" s="63"/>
      <c r="BH1122" s="63"/>
      <c r="BI1122" s="63"/>
      <c r="BJ1122" s="63"/>
      <c r="BK1122" s="63"/>
      <c r="BL1122" s="63"/>
      <c r="BM1122" s="63"/>
      <c r="BN1122" s="63"/>
      <c r="BO1122" s="63"/>
      <c r="BP1122" s="63"/>
      <c r="BQ1122" s="63"/>
      <c r="BR1122" s="63"/>
      <c r="BS1122" s="63"/>
      <c r="BT1122" s="63"/>
      <c r="BU1122" s="63"/>
      <c r="BV1122" s="63"/>
      <c r="BW1122" s="63"/>
      <c r="BX1122" s="63"/>
      <c r="BY1122" s="63"/>
      <c r="BZ1122" s="63"/>
      <c r="CA1122" s="63"/>
      <c r="CB1122" s="63"/>
      <c r="CC1122" s="63"/>
      <c r="CD1122" s="63"/>
      <c r="CE1122" s="63"/>
      <c r="CF1122" s="63"/>
      <c r="CG1122" s="63"/>
      <c r="CH1122" s="63"/>
      <c r="CI1122" s="63"/>
      <c r="CJ1122" s="63"/>
      <c r="CK1122" s="63"/>
      <c r="CL1122" s="63"/>
      <c r="CM1122" s="63"/>
      <c r="CN1122" s="63"/>
      <c r="CO1122" s="63"/>
      <c r="CP1122" s="63"/>
      <c r="CR1122" s="227"/>
      <c r="CS1122" s="74"/>
    </row>
    <row r="1123" spans="1:97" s="72" customFormat="1" ht="75.75" customHeight="1">
      <c r="A1123" s="75"/>
      <c r="B1123" s="76"/>
      <c r="C1123" s="76"/>
      <c r="D1123" s="76"/>
      <c r="E1123" s="76"/>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c r="AC1123" s="63"/>
      <c r="AD1123" s="63"/>
      <c r="AE1123" s="63"/>
      <c r="AF1123" s="63"/>
      <c r="AG1123" s="63"/>
      <c r="AH1123" s="63"/>
      <c r="AI1123" s="63"/>
      <c r="AJ1123" s="63"/>
      <c r="AK1123" s="63"/>
      <c r="AL1123" s="63"/>
      <c r="AM1123" s="63"/>
      <c r="AN1123" s="63"/>
      <c r="AO1123" s="63"/>
      <c r="AP1123" s="63"/>
      <c r="AQ1123" s="63"/>
      <c r="AR1123" s="63"/>
      <c r="AS1123" s="63"/>
      <c r="AT1123" s="63"/>
      <c r="AU1123" s="63"/>
      <c r="AV1123" s="63"/>
      <c r="AW1123" s="63"/>
      <c r="AX1123" s="63"/>
      <c r="AY1123" s="63"/>
      <c r="AZ1123" s="63"/>
      <c r="BA1123" s="63"/>
      <c r="BB1123" s="63"/>
      <c r="BC1123" s="63"/>
      <c r="BD1123" s="63"/>
      <c r="BE1123" s="63"/>
      <c r="BF1123" s="63"/>
      <c r="BG1123" s="63"/>
      <c r="BH1123" s="63"/>
      <c r="BI1123" s="63"/>
      <c r="BJ1123" s="63"/>
      <c r="BK1123" s="63"/>
      <c r="BL1123" s="63"/>
      <c r="BM1123" s="63"/>
      <c r="BN1123" s="63"/>
      <c r="BO1123" s="63"/>
      <c r="BP1123" s="63"/>
      <c r="BQ1123" s="63"/>
      <c r="BR1123" s="63"/>
      <c r="BS1123" s="63"/>
      <c r="BT1123" s="63"/>
      <c r="BU1123" s="63"/>
      <c r="BV1123" s="63"/>
      <c r="BW1123" s="63"/>
      <c r="BX1123" s="63"/>
      <c r="BY1123" s="63"/>
      <c r="BZ1123" s="63"/>
      <c r="CA1123" s="63"/>
      <c r="CB1123" s="63"/>
      <c r="CC1123" s="63"/>
      <c r="CD1123" s="63"/>
      <c r="CE1123" s="63"/>
      <c r="CF1123" s="63"/>
      <c r="CG1123" s="63"/>
      <c r="CH1123" s="63"/>
      <c r="CI1123" s="63"/>
      <c r="CJ1123" s="63"/>
      <c r="CK1123" s="63"/>
      <c r="CL1123" s="63"/>
      <c r="CM1123" s="63"/>
      <c r="CN1123" s="63"/>
      <c r="CO1123" s="63"/>
      <c r="CP1123" s="63"/>
      <c r="CR1123" s="227"/>
      <c r="CS1123" s="74"/>
    </row>
    <row r="1124" spans="1:97" s="72" customFormat="1" ht="75.75" customHeight="1">
      <c r="A1124" s="75"/>
      <c r="B1124" s="76"/>
      <c r="C1124" s="76"/>
      <c r="D1124" s="76"/>
      <c r="E1124" s="76"/>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c r="AC1124" s="63"/>
      <c r="AD1124" s="63"/>
      <c r="AE1124" s="63"/>
      <c r="AF1124" s="63"/>
      <c r="AG1124" s="63"/>
      <c r="AH1124" s="63"/>
      <c r="AI1124" s="63"/>
      <c r="AJ1124" s="63"/>
      <c r="AK1124" s="63"/>
      <c r="AL1124" s="63"/>
      <c r="AM1124" s="63"/>
      <c r="AN1124" s="63"/>
      <c r="AO1124" s="63"/>
      <c r="AP1124" s="63"/>
      <c r="AQ1124" s="63"/>
      <c r="AR1124" s="63"/>
      <c r="AS1124" s="63"/>
      <c r="AT1124" s="63"/>
      <c r="AU1124" s="63"/>
      <c r="AV1124" s="63"/>
      <c r="AW1124" s="63"/>
      <c r="AX1124" s="63"/>
      <c r="AY1124" s="63"/>
      <c r="AZ1124" s="63"/>
      <c r="BA1124" s="63"/>
      <c r="BB1124" s="63"/>
      <c r="BC1124" s="63"/>
      <c r="BD1124" s="63"/>
      <c r="BE1124" s="63"/>
      <c r="BF1124" s="63"/>
      <c r="BG1124" s="63"/>
      <c r="BH1124" s="63"/>
      <c r="BI1124" s="63"/>
      <c r="BJ1124" s="63"/>
      <c r="BK1124" s="63"/>
      <c r="BL1124" s="63"/>
      <c r="BM1124" s="63"/>
      <c r="BN1124" s="63"/>
      <c r="BO1124" s="63"/>
      <c r="BP1124" s="63"/>
      <c r="BQ1124" s="63"/>
      <c r="BR1124" s="63"/>
      <c r="BS1124" s="63"/>
      <c r="BT1124" s="63"/>
      <c r="BU1124" s="63"/>
      <c r="BV1124" s="63"/>
      <c r="BW1124" s="63"/>
      <c r="BX1124" s="63"/>
      <c r="BY1124" s="63"/>
      <c r="BZ1124" s="63"/>
      <c r="CA1124" s="63"/>
      <c r="CB1124" s="63"/>
      <c r="CC1124" s="63"/>
      <c r="CD1124" s="63"/>
      <c r="CE1124" s="63"/>
      <c r="CF1124" s="63"/>
      <c r="CG1124" s="63"/>
      <c r="CH1124" s="63"/>
      <c r="CI1124" s="63"/>
      <c r="CJ1124" s="63"/>
      <c r="CK1124" s="63"/>
      <c r="CL1124" s="63"/>
      <c r="CM1124" s="63"/>
      <c r="CN1124" s="63"/>
      <c r="CO1124" s="63"/>
      <c r="CP1124" s="63"/>
      <c r="CR1124" s="227"/>
      <c r="CS1124" s="74"/>
    </row>
    <row r="1125" spans="1:97" s="72" customFormat="1" ht="75.75" customHeight="1">
      <c r="A1125" s="75"/>
      <c r="B1125" s="76"/>
      <c r="C1125" s="76"/>
      <c r="D1125" s="76"/>
      <c r="E1125" s="76"/>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c r="AC1125" s="63"/>
      <c r="AD1125" s="63"/>
      <c r="AE1125" s="63"/>
      <c r="AF1125" s="63"/>
      <c r="AG1125" s="63"/>
      <c r="AH1125" s="63"/>
      <c r="AI1125" s="63"/>
      <c r="AJ1125" s="63"/>
      <c r="AK1125" s="63"/>
      <c r="AL1125" s="63"/>
      <c r="AM1125" s="63"/>
      <c r="AN1125" s="63"/>
      <c r="AO1125" s="63"/>
      <c r="AP1125" s="63"/>
      <c r="AQ1125" s="63"/>
      <c r="AR1125" s="63"/>
      <c r="AS1125" s="63"/>
      <c r="AT1125" s="63"/>
      <c r="AU1125" s="63"/>
      <c r="AV1125" s="63"/>
      <c r="AW1125" s="63"/>
      <c r="AX1125" s="63"/>
      <c r="AY1125" s="63"/>
      <c r="AZ1125" s="63"/>
      <c r="BA1125" s="63"/>
      <c r="BB1125" s="63"/>
      <c r="BC1125" s="63"/>
      <c r="BD1125" s="63"/>
      <c r="BE1125" s="63"/>
      <c r="BF1125" s="63"/>
      <c r="BG1125" s="63"/>
      <c r="BH1125" s="63"/>
      <c r="BI1125" s="63"/>
      <c r="BJ1125" s="63"/>
      <c r="BK1125" s="63"/>
      <c r="BL1125" s="63"/>
      <c r="BM1125" s="63"/>
      <c r="BN1125" s="63"/>
      <c r="BO1125" s="63"/>
      <c r="BP1125" s="63"/>
      <c r="BQ1125" s="63"/>
      <c r="BR1125" s="63"/>
      <c r="BS1125" s="63"/>
      <c r="BT1125" s="63"/>
      <c r="BU1125" s="63"/>
      <c r="BV1125" s="63"/>
      <c r="BW1125" s="63"/>
      <c r="BX1125" s="63"/>
      <c r="BY1125" s="63"/>
      <c r="BZ1125" s="63"/>
      <c r="CA1125" s="63"/>
      <c r="CB1125" s="63"/>
      <c r="CC1125" s="63"/>
      <c r="CD1125" s="63"/>
      <c r="CE1125" s="63"/>
      <c r="CF1125" s="63"/>
      <c r="CG1125" s="63"/>
      <c r="CH1125" s="63"/>
      <c r="CI1125" s="63"/>
      <c r="CJ1125" s="63"/>
      <c r="CK1125" s="63"/>
      <c r="CL1125" s="63"/>
      <c r="CM1125" s="63"/>
      <c r="CN1125" s="63"/>
      <c r="CO1125" s="63"/>
      <c r="CP1125" s="63"/>
      <c r="CR1125" s="227"/>
      <c r="CS1125" s="74"/>
    </row>
    <row r="1126" spans="1:97" s="72" customFormat="1" ht="75.75" customHeight="1">
      <c r="A1126" s="75"/>
      <c r="B1126" s="76"/>
      <c r="C1126" s="76"/>
      <c r="D1126" s="76"/>
      <c r="E1126" s="76"/>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c r="AC1126" s="63"/>
      <c r="AD1126" s="63"/>
      <c r="AE1126" s="63"/>
      <c r="AF1126" s="63"/>
      <c r="AG1126" s="63"/>
      <c r="AH1126" s="63"/>
      <c r="AI1126" s="63"/>
      <c r="AJ1126" s="63"/>
      <c r="AK1126" s="63"/>
      <c r="AL1126" s="63"/>
      <c r="AM1126" s="63"/>
      <c r="AN1126" s="63"/>
      <c r="AO1126" s="63"/>
      <c r="AP1126" s="63"/>
      <c r="AQ1126" s="63"/>
      <c r="AR1126" s="63"/>
      <c r="AS1126" s="63"/>
      <c r="AT1126" s="63"/>
      <c r="AU1126" s="63"/>
      <c r="AV1126" s="63"/>
      <c r="AW1126" s="63"/>
      <c r="AX1126" s="63"/>
      <c r="AY1126" s="63"/>
      <c r="AZ1126" s="63"/>
      <c r="BA1126" s="63"/>
      <c r="BB1126" s="63"/>
      <c r="BC1126" s="63"/>
      <c r="BD1126" s="63"/>
      <c r="BE1126" s="63"/>
      <c r="BF1126" s="63"/>
      <c r="BG1126" s="63"/>
      <c r="BH1126" s="63"/>
      <c r="BI1126" s="63"/>
      <c r="BJ1126" s="63"/>
      <c r="BK1126" s="63"/>
      <c r="BL1126" s="63"/>
      <c r="BM1126" s="63"/>
      <c r="BN1126" s="63"/>
      <c r="BO1126" s="63"/>
      <c r="BP1126" s="63"/>
      <c r="BQ1126" s="63"/>
      <c r="BR1126" s="63"/>
      <c r="BS1126" s="63"/>
      <c r="BT1126" s="63"/>
      <c r="BU1126" s="63"/>
      <c r="BV1126" s="63"/>
      <c r="BW1126" s="63"/>
      <c r="BX1126" s="63"/>
      <c r="BY1126" s="63"/>
      <c r="BZ1126" s="63"/>
      <c r="CA1126" s="63"/>
      <c r="CB1126" s="63"/>
      <c r="CC1126" s="63"/>
      <c r="CD1126" s="63"/>
      <c r="CE1126" s="63"/>
      <c r="CF1126" s="63"/>
      <c r="CG1126" s="63"/>
      <c r="CH1126" s="63"/>
      <c r="CI1126" s="63"/>
      <c r="CJ1126" s="63"/>
      <c r="CK1126" s="63"/>
      <c r="CL1126" s="63"/>
      <c r="CM1126" s="63"/>
      <c r="CN1126" s="63"/>
      <c r="CO1126" s="63"/>
      <c r="CP1126" s="63"/>
      <c r="CR1126" s="227"/>
      <c r="CS1126" s="74"/>
    </row>
    <row r="1127" spans="1:97" s="72" customFormat="1" ht="75.75" customHeight="1">
      <c r="A1127" s="75"/>
      <c r="B1127" s="76"/>
      <c r="C1127" s="76"/>
      <c r="D1127" s="76"/>
      <c r="E1127" s="76"/>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c r="AC1127" s="63"/>
      <c r="AD1127" s="63"/>
      <c r="AE1127" s="63"/>
      <c r="AF1127" s="63"/>
      <c r="AG1127" s="63"/>
      <c r="AH1127" s="63"/>
      <c r="AI1127" s="63"/>
      <c r="AJ1127" s="63"/>
      <c r="AK1127" s="63"/>
      <c r="AL1127" s="63"/>
      <c r="AM1127" s="63"/>
      <c r="AN1127" s="63"/>
      <c r="AO1127" s="63"/>
      <c r="AP1127" s="63"/>
      <c r="AQ1127" s="63"/>
      <c r="AR1127" s="63"/>
      <c r="AS1127" s="63"/>
      <c r="AT1127" s="63"/>
      <c r="AU1127" s="63"/>
      <c r="AV1127" s="63"/>
      <c r="AW1127" s="63"/>
      <c r="AX1127" s="63"/>
      <c r="AY1127" s="63"/>
      <c r="AZ1127" s="63"/>
      <c r="BA1127" s="63"/>
      <c r="BB1127" s="63"/>
      <c r="BC1127" s="63"/>
      <c r="BD1127" s="63"/>
      <c r="BE1127" s="63"/>
      <c r="BF1127" s="63"/>
      <c r="BG1127" s="63"/>
      <c r="BH1127" s="63"/>
      <c r="BI1127" s="63"/>
      <c r="BJ1127" s="63"/>
      <c r="BK1127" s="63"/>
      <c r="BL1127" s="63"/>
      <c r="BM1127" s="63"/>
      <c r="BN1127" s="63"/>
      <c r="BO1127" s="63"/>
      <c r="BP1127" s="63"/>
      <c r="BQ1127" s="63"/>
      <c r="BR1127" s="63"/>
      <c r="BS1127" s="63"/>
      <c r="BT1127" s="63"/>
      <c r="BU1127" s="63"/>
      <c r="BV1127" s="63"/>
      <c r="BW1127" s="63"/>
      <c r="BX1127" s="63"/>
      <c r="BY1127" s="63"/>
      <c r="BZ1127" s="63"/>
      <c r="CA1127" s="63"/>
      <c r="CB1127" s="63"/>
      <c r="CC1127" s="63"/>
      <c r="CD1127" s="63"/>
      <c r="CE1127" s="63"/>
      <c r="CF1127" s="63"/>
      <c r="CG1127" s="63"/>
      <c r="CH1127" s="63"/>
      <c r="CI1127" s="63"/>
      <c r="CJ1127" s="63"/>
      <c r="CK1127" s="63"/>
      <c r="CL1127" s="63"/>
      <c r="CM1127" s="63"/>
      <c r="CN1127" s="63"/>
      <c r="CO1127" s="63"/>
      <c r="CP1127" s="63"/>
      <c r="CR1127" s="227"/>
      <c r="CS1127" s="74"/>
    </row>
    <row r="1128" spans="1:97" s="72" customFormat="1" ht="75.75" customHeight="1">
      <c r="A1128" s="75"/>
      <c r="B1128" s="76"/>
      <c r="C1128" s="76"/>
      <c r="D1128" s="76"/>
      <c r="E1128" s="76"/>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c r="AC1128" s="63"/>
      <c r="AD1128" s="63"/>
      <c r="AE1128" s="63"/>
      <c r="AF1128" s="63"/>
      <c r="AG1128" s="63"/>
      <c r="AH1128" s="63"/>
      <c r="AI1128" s="63"/>
      <c r="AJ1128" s="63"/>
      <c r="AK1128" s="63"/>
      <c r="AL1128" s="63"/>
      <c r="AM1128" s="63"/>
      <c r="AN1128" s="63"/>
      <c r="AO1128" s="63"/>
      <c r="AP1128" s="63"/>
      <c r="AQ1128" s="63"/>
      <c r="AR1128" s="63"/>
      <c r="AS1128" s="63"/>
      <c r="AT1128" s="63"/>
      <c r="AU1128" s="63"/>
      <c r="AV1128" s="63"/>
      <c r="AW1128" s="63"/>
      <c r="AX1128" s="63"/>
      <c r="AY1128" s="63"/>
      <c r="AZ1128" s="63"/>
      <c r="BA1128" s="63"/>
      <c r="BB1128" s="63"/>
      <c r="BC1128" s="63"/>
      <c r="BD1128" s="63"/>
      <c r="BE1128" s="63"/>
      <c r="BF1128" s="63"/>
      <c r="BG1128" s="63"/>
      <c r="BH1128" s="63"/>
      <c r="BI1128" s="63"/>
      <c r="BJ1128" s="63"/>
      <c r="BK1128" s="63"/>
      <c r="BL1128" s="63"/>
      <c r="BM1128" s="63"/>
      <c r="BN1128" s="63"/>
      <c r="BO1128" s="63"/>
      <c r="BP1128" s="63"/>
      <c r="BQ1128" s="63"/>
      <c r="BR1128" s="63"/>
      <c r="BS1128" s="63"/>
      <c r="BT1128" s="63"/>
      <c r="BU1128" s="63"/>
      <c r="BV1128" s="63"/>
      <c r="BW1128" s="63"/>
      <c r="BX1128" s="63"/>
      <c r="BY1128" s="63"/>
      <c r="BZ1128" s="63"/>
      <c r="CA1128" s="63"/>
      <c r="CB1128" s="63"/>
      <c r="CC1128" s="63"/>
      <c r="CD1128" s="63"/>
      <c r="CE1128" s="63"/>
      <c r="CF1128" s="63"/>
      <c r="CG1128" s="63"/>
      <c r="CH1128" s="63"/>
      <c r="CI1128" s="63"/>
      <c r="CJ1128" s="63"/>
      <c r="CK1128" s="63"/>
      <c r="CL1128" s="63"/>
      <c r="CM1128" s="63"/>
      <c r="CN1128" s="63"/>
      <c r="CO1128" s="63"/>
      <c r="CP1128" s="63"/>
      <c r="CR1128" s="227"/>
      <c r="CS1128" s="74"/>
    </row>
    <row r="1129" spans="1:97" s="72" customFormat="1" ht="75.75" customHeight="1">
      <c r="A1129" s="75"/>
      <c r="B1129" s="76"/>
      <c r="C1129" s="76"/>
      <c r="D1129" s="76"/>
      <c r="E1129" s="76"/>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c r="AC1129" s="63"/>
      <c r="AD1129" s="63"/>
      <c r="AE1129" s="63"/>
      <c r="AF1129" s="63"/>
      <c r="AG1129" s="63"/>
      <c r="AH1129" s="63"/>
      <c r="AI1129" s="63"/>
      <c r="AJ1129" s="63"/>
      <c r="AK1129" s="63"/>
      <c r="AL1129" s="63"/>
      <c r="AM1129" s="63"/>
      <c r="AN1129" s="63"/>
      <c r="AO1129" s="63"/>
      <c r="AP1129" s="63"/>
      <c r="AQ1129" s="63"/>
      <c r="AR1129" s="63"/>
      <c r="AS1129" s="63"/>
      <c r="AT1129" s="63"/>
      <c r="AU1129" s="63"/>
      <c r="AV1129" s="63"/>
      <c r="AW1129" s="63"/>
      <c r="AX1129" s="63"/>
      <c r="AY1129" s="63"/>
      <c r="AZ1129" s="63"/>
      <c r="BA1129" s="63"/>
      <c r="BB1129" s="63"/>
      <c r="BC1129" s="63"/>
      <c r="BD1129" s="63"/>
      <c r="BE1129" s="63"/>
      <c r="BF1129" s="63"/>
      <c r="BG1129" s="63"/>
      <c r="BH1129" s="63"/>
      <c r="BI1129" s="63"/>
      <c r="BJ1129" s="63"/>
      <c r="BK1129" s="63"/>
      <c r="BL1129" s="63"/>
      <c r="BM1129" s="63"/>
      <c r="BN1129" s="63"/>
      <c r="BO1129" s="63"/>
      <c r="BP1129" s="63"/>
      <c r="BQ1129" s="63"/>
      <c r="BR1129" s="63"/>
      <c r="BS1129" s="63"/>
      <c r="BT1129" s="63"/>
      <c r="BU1129" s="63"/>
      <c r="BV1129" s="63"/>
      <c r="BW1129" s="63"/>
      <c r="BX1129" s="63"/>
      <c r="BY1129" s="63"/>
      <c r="BZ1129" s="63"/>
      <c r="CA1129" s="63"/>
      <c r="CB1129" s="63"/>
      <c r="CC1129" s="63"/>
      <c r="CD1129" s="63"/>
      <c r="CE1129" s="63"/>
      <c r="CF1129" s="63"/>
      <c r="CG1129" s="63"/>
      <c r="CH1129" s="63"/>
      <c r="CI1129" s="63"/>
      <c r="CJ1129" s="63"/>
      <c r="CK1129" s="63"/>
      <c r="CL1129" s="63"/>
      <c r="CM1129" s="63"/>
      <c r="CN1129" s="63"/>
      <c r="CO1129" s="63"/>
      <c r="CP1129" s="63"/>
      <c r="CR1129" s="227"/>
      <c r="CS1129" s="74"/>
    </row>
    <row r="1130" spans="1:97" s="72" customFormat="1" ht="75.75" customHeight="1">
      <c r="A1130" s="75"/>
      <c r="B1130" s="76"/>
      <c r="C1130" s="76"/>
      <c r="D1130" s="76"/>
      <c r="E1130" s="76"/>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c r="AC1130" s="63"/>
      <c r="AD1130" s="63"/>
      <c r="AE1130" s="63"/>
      <c r="AF1130" s="63"/>
      <c r="AG1130" s="63"/>
      <c r="AH1130" s="63"/>
      <c r="AI1130" s="63"/>
      <c r="AJ1130" s="63"/>
      <c r="AK1130" s="63"/>
      <c r="AL1130" s="63"/>
      <c r="AM1130" s="63"/>
      <c r="AN1130" s="63"/>
      <c r="AO1130" s="63"/>
      <c r="AP1130" s="63"/>
      <c r="AQ1130" s="63"/>
      <c r="AR1130" s="63"/>
      <c r="AS1130" s="63"/>
      <c r="AT1130" s="63"/>
      <c r="AU1130" s="63"/>
      <c r="AV1130" s="63"/>
      <c r="AW1130" s="63"/>
      <c r="AX1130" s="63"/>
      <c r="AY1130" s="63"/>
      <c r="AZ1130" s="63"/>
      <c r="BA1130" s="63"/>
      <c r="BB1130" s="63"/>
      <c r="BC1130" s="63"/>
      <c r="BD1130" s="63"/>
      <c r="BE1130" s="63"/>
      <c r="BF1130" s="63"/>
      <c r="BG1130" s="63"/>
      <c r="BH1130" s="63"/>
      <c r="BI1130" s="63"/>
      <c r="BJ1130" s="63"/>
      <c r="BK1130" s="63"/>
      <c r="BL1130" s="63"/>
      <c r="BM1130" s="63"/>
      <c r="BN1130" s="63"/>
      <c r="BO1130" s="63"/>
      <c r="BP1130" s="63"/>
      <c r="BQ1130" s="63"/>
      <c r="BR1130" s="63"/>
      <c r="BS1130" s="63"/>
      <c r="BT1130" s="63"/>
      <c r="BU1130" s="63"/>
      <c r="BV1130" s="63"/>
      <c r="BW1130" s="63"/>
      <c r="BX1130" s="63"/>
      <c r="BY1130" s="63"/>
      <c r="BZ1130" s="63"/>
      <c r="CA1130" s="63"/>
      <c r="CB1130" s="63"/>
      <c r="CC1130" s="63"/>
      <c r="CD1130" s="63"/>
      <c r="CE1130" s="63"/>
      <c r="CF1130" s="63"/>
      <c r="CG1130" s="63"/>
      <c r="CH1130" s="63"/>
      <c r="CI1130" s="63"/>
      <c r="CJ1130" s="63"/>
      <c r="CK1130" s="63"/>
      <c r="CL1130" s="63"/>
      <c r="CM1130" s="63"/>
      <c r="CN1130" s="63"/>
      <c r="CO1130" s="63"/>
      <c r="CP1130" s="63"/>
      <c r="CR1130" s="227"/>
      <c r="CS1130" s="74"/>
    </row>
    <row r="1131" spans="1:97" s="72" customFormat="1" ht="75.75" customHeight="1">
      <c r="A1131" s="75"/>
      <c r="B1131" s="76"/>
      <c r="C1131" s="76"/>
      <c r="D1131" s="76"/>
      <c r="E1131" s="76"/>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c r="AC1131" s="63"/>
      <c r="AD1131" s="63"/>
      <c r="AE1131" s="63"/>
      <c r="AF1131" s="63"/>
      <c r="AG1131" s="63"/>
      <c r="AH1131" s="63"/>
      <c r="AI1131" s="63"/>
      <c r="AJ1131" s="63"/>
      <c r="AK1131" s="63"/>
      <c r="AL1131" s="63"/>
      <c r="AM1131" s="63"/>
      <c r="AN1131" s="63"/>
      <c r="AO1131" s="63"/>
      <c r="AP1131" s="63"/>
      <c r="AQ1131" s="63"/>
      <c r="AR1131" s="63"/>
      <c r="AS1131" s="63"/>
      <c r="AT1131" s="63"/>
      <c r="AU1131" s="63"/>
      <c r="AV1131" s="63"/>
      <c r="AW1131" s="63"/>
      <c r="AX1131" s="63"/>
      <c r="AY1131" s="63"/>
      <c r="AZ1131" s="63"/>
      <c r="BA1131" s="63"/>
      <c r="BB1131" s="63"/>
      <c r="BC1131" s="63"/>
      <c r="BD1131" s="63"/>
      <c r="BE1131" s="63"/>
      <c r="BF1131" s="63"/>
      <c r="BG1131" s="63"/>
      <c r="BH1131" s="63"/>
      <c r="BI1131" s="63"/>
      <c r="BJ1131" s="63"/>
      <c r="BK1131" s="63"/>
      <c r="BL1131" s="63"/>
      <c r="BM1131" s="63"/>
      <c r="BN1131" s="63"/>
      <c r="BO1131" s="63"/>
      <c r="BP1131" s="63"/>
      <c r="BQ1131" s="63"/>
      <c r="BR1131" s="63"/>
      <c r="BS1131" s="63"/>
      <c r="BT1131" s="63"/>
      <c r="BU1131" s="63"/>
      <c r="BV1131" s="63"/>
      <c r="BW1131" s="63"/>
      <c r="BX1131" s="63"/>
      <c r="BY1131" s="63"/>
      <c r="BZ1131" s="63"/>
      <c r="CA1131" s="63"/>
      <c r="CB1131" s="63"/>
      <c r="CC1131" s="63"/>
      <c r="CD1131" s="63"/>
      <c r="CE1131" s="63"/>
      <c r="CF1131" s="63"/>
      <c r="CG1131" s="63"/>
      <c r="CH1131" s="63"/>
      <c r="CI1131" s="63"/>
      <c r="CJ1131" s="63"/>
      <c r="CK1131" s="63"/>
      <c r="CL1131" s="63"/>
      <c r="CM1131" s="63"/>
      <c r="CN1131" s="63"/>
      <c r="CO1131" s="63"/>
      <c r="CP1131" s="63"/>
      <c r="CR1131" s="227"/>
      <c r="CS1131" s="74"/>
    </row>
    <row r="1132" spans="1:97" s="72" customFormat="1" ht="75.75" customHeight="1">
      <c r="A1132" s="75"/>
      <c r="B1132" s="76"/>
      <c r="C1132" s="76"/>
      <c r="D1132" s="76"/>
      <c r="E1132" s="76"/>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c r="AC1132" s="63"/>
      <c r="AD1132" s="63"/>
      <c r="AE1132" s="63"/>
      <c r="AF1132" s="63"/>
      <c r="AG1132" s="63"/>
      <c r="AH1132" s="63"/>
      <c r="AI1132" s="63"/>
      <c r="AJ1132" s="63"/>
      <c r="AK1132" s="63"/>
      <c r="AL1132" s="63"/>
      <c r="AM1132" s="63"/>
      <c r="AN1132" s="63"/>
      <c r="AO1132" s="63"/>
      <c r="AP1132" s="63"/>
      <c r="AQ1132" s="63"/>
      <c r="AR1132" s="63"/>
      <c r="AS1132" s="63"/>
      <c r="AT1132" s="63"/>
      <c r="AU1132" s="63"/>
      <c r="AV1132" s="63"/>
      <c r="AW1132" s="63"/>
      <c r="AX1132" s="63"/>
      <c r="AY1132" s="63"/>
      <c r="AZ1132" s="63"/>
      <c r="BA1132" s="63"/>
      <c r="BB1132" s="63"/>
      <c r="BC1132" s="63"/>
      <c r="BD1132" s="63"/>
      <c r="BE1132" s="63"/>
      <c r="BF1132" s="63"/>
      <c r="BG1132" s="63"/>
      <c r="BH1132" s="63"/>
      <c r="BI1132" s="63"/>
      <c r="BJ1132" s="63"/>
      <c r="BK1132" s="63"/>
      <c r="BL1132" s="63"/>
      <c r="BM1132" s="63"/>
      <c r="BN1132" s="63"/>
      <c r="BO1132" s="63"/>
      <c r="BP1132" s="63"/>
      <c r="BQ1132" s="63"/>
      <c r="BR1132" s="63"/>
      <c r="BS1132" s="63"/>
      <c r="BT1132" s="63"/>
      <c r="BU1132" s="63"/>
      <c r="BV1132" s="63"/>
      <c r="BW1132" s="63"/>
      <c r="BX1132" s="63"/>
      <c r="BY1132" s="63"/>
      <c r="BZ1132" s="63"/>
      <c r="CA1132" s="63"/>
      <c r="CB1132" s="63"/>
      <c r="CC1132" s="63"/>
      <c r="CD1132" s="63"/>
      <c r="CE1132" s="63"/>
      <c r="CF1132" s="63"/>
      <c r="CG1132" s="63"/>
      <c r="CH1132" s="63"/>
      <c r="CI1132" s="63"/>
      <c r="CJ1132" s="63"/>
      <c r="CK1132" s="63"/>
      <c r="CL1132" s="63"/>
      <c r="CM1132" s="63"/>
      <c r="CN1132" s="63"/>
      <c r="CO1132" s="63"/>
      <c r="CP1132" s="63"/>
      <c r="CR1132" s="227"/>
      <c r="CS1132" s="74"/>
    </row>
    <row r="1133" spans="1:97" s="72" customFormat="1" ht="75.75" customHeight="1">
      <c r="A1133" s="75"/>
      <c r="B1133" s="76"/>
      <c r="C1133" s="76"/>
      <c r="D1133" s="76"/>
      <c r="E1133" s="76"/>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c r="AC1133" s="63"/>
      <c r="AD1133" s="63"/>
      <c r="AE1133" s="63"/>
      <c r="AF1133" s="63"/>
      <c r="AG1133" s="63"/>
      <c r="AH1133" s="63"/>
      <c r="AI1133" s="63"/>
      <c r="AJ1133" s="63"/>
      <c r="AK1133" s="63"/>
      <c r="AL1133" s="63"/>
      <c r="AM1133" s="63"/>
      <c r="AN1133" s="63"/>
      <c r="AO1133" s="63"/>
      <c r="AP1133" s="63"/>
      <c r="AQ1133" s="63"/>
      <c r="AR1133" s="63"/>
      <c r="AS1133" s="63"/>
      <c r="AT1133" s="63"/>
      <c r="AU1133" s="63"/>
      <c r="AV1133" s="63"/>
      <c r="AW1133" s="63"/>
      <c r="AX1133" s="63"/>
      <c r="AY1133" s="63"/>
      <c r="AZ1133" s="63"/>
      <c r="BA1133" s="63"/>
      <c r="BB1133" s="63"/>
      <c r="BC1133" s="63"/>
      <c r="BD1133" s="63"/>
      <c r="BE1133" s="63"/>
      <c r="BF1133" s="63"/>
      <c r="BG1133" s="63"/>
      <c r="BH1133" s="63"/>
      <c r="BI1133" s="63"/>
      <c r="BJ1133" s="63"/>
      <c r="BK1133" s="63"/>
      <c r="BL1133" s="63"/>
      <c r="BM1133" s="63"/>
      <c r="BN1133" s="63"/>
      <c r="BO1133" s="63"/>
      <c r="BP1133" s="63"/>
      <c r="BQ1133" s="63"/>
      <c r="BR1133" s="63"/>
      <c r="BS1133" s="63"/>
      <c r="BT1133" s="63"/>
      <c r="BU1133" s="63"/>
      <c r="BV1133" s="63"/>
      <c r="BW1133" s="63"/>
      <c r="BX1133" s="63"/>
      <c r="BY1133" s="63"/>
      <c r="BZ1133" s="63"/>
      <c r="CA1133" s="63"/>
      <c r="CB1133" s="63"/>
      <c r="CC1133" s="63"/>
      <c r="CD1133" s="63"/>
      <c r="CE1133" s="63"/>
      <c r="CF1133" s="63"/>
      <c r="CG1133" s="63"/>
      <c r="CH1133" s="63"/>
      <c r="CI1133" s="63"/>
      <c r="CJ1133" s="63"/>
      <c r="CK1133" s="63"/>
      <c r="CL1133" s="63"/>
      <c r="CM1133" s="63"/>
      <c r="CN1133" s="63"/>
      <c r="CO1133" s="63"/>
      <c r="CP1133" s="63"/>
      <c r="CR1133" s="227"/>
      <c r="CS1133" s="74"/>
    </row>
    <row r="1134" spans="1:97" s="72" customFormat="1" ht="75.75" customHeight="1">
      <c r="A1134" s="75"/>
      <c r="B1134" s="76"/>
      <c r="C1134" s="76"/>
      <c r="D1134" s="76"/>
      <c r="E1134" s="76"/>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c r="AC1134" s="63"/>
      <c r="AD1134" s="63"/>
      <c r="AE1134" s="63"/>
      <c r="AF1134" s="63"/>
      <c r="AG1134" s="63"/>
      <c r="AH1134" s="63"/>
      <c r="AI1134" s="63"/>
      <c r="AJ1134" s="63"/>
      <c r="AK1134" s="63"/>
      <c r="AL1134" s="63"/>
      <c r="AM1134" s="63"/>
      <c r="AN1134" s="63"/>
      <c r="AO1134" s="63"/>
      <c r="AP1134" s="63"/>
      <c r="AQ1134" s="63"/>
      <c r="AR1134" s="63"/>
      <c r="AS1134" s="63"/>
      <c r="AT1134" s="63"/>
      <c r="AU1134" s="63"/>
      <c r="AV1134" s="63"/>
      <c r="AW1134" s="63"/>
      <c r="AX1134" s="63"/>
      <c r="AY1134" s="63"/>
      <c r="AZ1134" s="63"/>
      <c r="BA1134" s="63"/>
      <c r="BB1134" s="63"/>
      <c r="BC1134" s="63"/>
      <c r="BD1134" s="63"/>
      <c r="BE1134" s="63"/>
      <c r="BF1134" s="63"/>
      <c r="BG1134" s="63"/>
      <c r="BH1134" s="63"/>
      <c r="BI1134" s="63"/>
      <c r="BJ1134" s="63"/>
      <c r="BK1134" s="63"/>
      <c r="BL1134" s="63"/>
      <c r="BM1134" s="63"/>
      <c r="BN1134" s="63"/>
      <c r="BO1134" s="63"/>
      <c r="BP1134" s="63"/>
      <c r="BQ1134" s="63"/>
      <c r="BR1134" s="63"/>
      <c r="BS1134" s="63"/>
      <c r="BT1134" s="63"/>
      <c r="BU1134" s="63"/>
      <c r="BV1134" s="63"/>
      <c r="BW1134" s="63"/>
      <c r="BX1134" s="63"/>
      <c r="BY1134" s="63"/>
      <c r="BZ1134" s="63"/>
      <c r="CA1134" s="63"/>
      <c r="CB1134" s="63"/>
      <c r="CC1134" s="63"/>
      <c r="CD1134" s="63"/>
      <c r="CE1134" s="63"/>
      <c r="CF1134" s="63"/>
      <c r="CG1134" s="63"/>
      <c r="CH1134" s="63"/>
      <c r="CI1134" s="63"/>
      <c r="CJ1134" s="63"/>
      <c r="CK1134" s="63"/>
      <c r="CL1134" s="63"/>
      <c r="CM1134" s="63"/>
      <c r="CN1134" s="63"/>
      <c r="CO1134" s="63"/>
      <c r="CP1134" s="63"/>
      <c r="CR1134" s="227"/>
      <c r="CS1134" s="74"/>
    </row>
    <row r="1135" spans="1:97" s="72" customFormat="1" ht="75.75" customHeight="1">
      <c r="A1135" s="75"/>
      <c r="B1135" s="76"/>
      <c r="C1135" s="76"/>
      <c r="D1135" s="76"/>
      <c r="E1135" s="76"/>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c r="AC1135" s="63"/>
      <c r="AD1135" s="63"/>
      <c r="AE1135" s="63"/>
      <c r="AF1135" s="63"/>
      <c r="AG1135" s="63"/>
      <c r="AH1135" s="63"/>
      <c r="AI1135" s="63"/>
      <c r="AJ1135" s="63"/>
      <c r="AK1135" s="63"/>
      <c r="AL1135" s="63"/>
      <c r="AM1135" s="63"/>
      <c r="AN1135" s="63"/>
      <c r="AO1135" s="63"/>
      <c r="AP1135" s="63"/>
      <c r="AQ1135" s="63"/>
      <c r="AR1135" s="63"/>
      <c r="AS1135" s="63"/>
      <c r="AT1135" s="63"/>
      <c r="AU1135" s="63"/>
      <c r="AV1135" s="63"/>
      <c r="AW1135" s="63"/>
      <c r="AX1135" s="63"/>
      <c r="AY1135" s="63"/>
      <c r="AZ1135" s="63"/>
      <c r="BA1135" s="63"/>
      <c r="BB1135" s="63"/>
      <c r="BC1135" s="63"/>
      <c r="BD1135" s="63"/>
      <c r="BE1135" s="63"/>
      <c r="BF1135" s="63"/>
      <c r="BG1135" s="63"/>
      <c r="BH1135" s="63"/>
      <c r="BI1135" s="63"/>
      <c r="BJ1135" s="63"/>
      <c r="BK1135" s="63"/>
      <c r="BL1135" s="63"/>
      <c r="BM1135" s="63"/>
      <c r="BN1135" s="63"/>
      <c r="BO1135" s="63"/>
      <c r="BP1135" s="63"/>
      <c r="BQ1135" s="63"/>
      <c r="BR1135" s="63"/>
      <c r="BS1135" s="63"/>
      <c r="BT1135" s="63"/>
      <c r="BU1135" s="63"/>
      <c r="BV1135" s="63"/>
      <c r="BW1135" s="63"/>
      <c r="BX1135" s="63"/>
      <c r="BY1135" s="63"/>
      <c r="BZ1135" s="63"/>
      <c r="CA1135" s="63"/>
      <c r="CB1135" s="63"/>
      <c r="CC1135" s="63"/>
      <c r="CD1135" s="63"/>
      <c r="CE1135" s="63"/>
      <c r="CF1135" s="63"/>
      <c r="CG1135" s="63"/>
      <c r="CH1135" s="63"/>
      <c r="CI1135" s="63"/>
      <c r="CJ1135" s="63"/>
      <c r="CK1135" s="63"/>
      <c r="CL1135" s="63"/>
      <c r="CM1135" s="63"/>
      <c r="CN1135" s="63"/>
      <c r="CO1135" s="63"/>
      <c r="CP1135" s="63"/>
      <c r="CR1135" s="227"/>
      <c r="CS1135" s="74"/>
    </row>
    <row r="1136" spans="1:97" s="72" customFormat="1" ht="75.75" customHeight="1">
      <c r="A1136" s="75"/>
      <c r="B1136" s="76"/>
      <c r="C1136" s="76"/>
      <c r="D1136" s="76"/>
      <c r="E1136" s="76"/>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c r="AC1136" s="63"/>
      <c r="AD1136" s="63"/>
      <c r="AE1136" s="63"/>
      <c r="AF1136" s="63"/>
      <c r="AG1136" s="63"/>
      <c r="AH1136" s="63"/>
      <c r="AI1136" s="63"/>
      <c r="AJ1136" s="63"/>
      <c r="AK1136" s="63"/>
      <c r="AL1136" s="63"/>
      <c r="AM1136" s="63"/>
      <c r="AN1136" s="63"/>
      <c r="AO1136" s="63"/>
      <c r="AP1136" s="63"/>
      <c r="AQ1136" s="63"/>
      <c r="AR1136" s="63"/>
      <c r="AS1136" s="63"/>
      <c r="AT1136" s="63"/>
      <c r="AU1136" s="63"/>
      <c r="AV1136" s="63"/>
      <c r="AW1136" s="63"/>
      <c r="AX1136" s="63"/>
      <c r="AY1136" s="63"/>
      <c r="AZ1136" s="63"/>
      <c r="BA1136" s="63"/>
      <c r="BB1136" s="63"/>
      <c r="BC1136" s="63"/>
      <c r="BD1136" s="63"/>
      <c r="BE1136" s="63"/>
      <c r="BF1136" s="63"/>
      <c r="BG1136" s="63"/>
      <c r="BH1136" s="63"/>
      <c r="BI1136" s="63"/>
      <c r="BJ1136" s="63"/>
      <c r="BK1136" s="63"/>
      <c r="BL1136" s="63"/>
      <c r="BM1136" s="63"/>
      <c r="BN1136" s="63"/>
      <c r="BO1136" s="63"/>
      <c r="BP1136" s="63"/>
      <c r="BQ1136" s="63"/>
      <c r="BR1136" s="63"/>
      <c r="BS1136" s="63"/>
      <c r="BT1136" s="63"/>
      <c r="BU1136" s="63"/>
      <c r="BV1136" s="63"/>
      <c r="BW1136" s="63"/>
      <c r="BX1136" s="63"/>
      <c r="BY1136" s="63"/>
      <c r="BZ1136" s="63"/>
      <c r="CA1136" s="63"/>
      <c r="CB1136" s="63"/>
      <c r="CC1136" s="63"/>
      <c r="CD1136" s="63"/>
      <c r="CE1136" s="63"/>
      <c r="CF1136" s="63"/>
      <c r="CG1136" s="63"/>
      <c r="CH1136" s="63"/>
      <c r="CI1136" s="63"/>
      <c r="CJ1136" s="63"/>
      <c r="CK1136" s="63"/>
      <c r="CL1136" s="63"/>
      <c r="CM1136" s="63"/>
      <c r="CN1136" s="63"/>
      <c r="CO1136" s="63"/>
      <c r="CP1136" s="63"/>
      <c r="CR1136" s="227"/>
      <c r="CS1136" s="74"/>
    </row>
    <row r="1137" spans="1:97" s="72" customFormat="1" ht="75.75" customHeight="1">
      <c r="A1137" s="75"/>
      <c r="B1137" s="76"/>
      <c r="C1137" s="76"/>
      <c r="D1137" s="76"/>
      <c r="E1137" s="76"/>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c r="AC1137" s="63"/>
      <c r="AD1137" s="63"/>
      <c r="AE1137" s="63"/>
      <c r="AF1137" s="63"/>
      <c r="AG1137" s="63"/>
      <c r="AH1137" s="63"/>
      <c r="AI1137" s="63"/>
      <c r="AJ1137" s="63"/>
      <c r="AK1137" s="63"/>
      <c r="AL1137" s="63"/>
      <c r="AM1137" s="63"/>
      <c r="AN1137" s="63"/>
      <c r="AO1137" s="63"/>
      <c r="AP1137" s="63"/>
      <c r="AQ1137" s="63"/>
      <c r="AR1137" s="63"/>
      <c r="AS1137" s="63"/>
      <c r="AT1137" s="63"/>
      <c r="AU1137" s="63"/>
      <c r="AV1137" s="63"/>
      <c r="AW1137" s="63"/>
      <c r="AX1137" s="63"/>
      <c r="AY1137" s="63"/>
      <c r="AZ1137" s="63"/>
      <c r="BA1137" s="63"/>
      <c r="BB1137" s="63"/>
      <c r="BC1137" s="63"/>
      <c r="BD1137" s="63"/>
      <c r="BE1137" s="63"/>
      <c r="BF1137" s="63"/>
      <c r="BG1137" s="63"/>
      <c r="BH1137" s="63"/>
      <c r="BI1137" s="63"/>
      <c r="BJ1137" s="63"/>
      <c r="BK1137" s="63"/>
      <c r="BL1137" s="63"/>
      <c r="BM1137" s="63"/>
      <c r="BN1137" s="63"/>
      <c r="BO1137" s="63"/>
      <c r="BP1137" s="63"/>
      <c r="BQ1137" s="63"/>
      <c r="BR1137" s="63"/>
      <c r="BS1137" s="63"/>
      <c r="BT1137" s="63"/>
      <c r="BU1137" s="63"/>
      <c r="BV1137" s="63"/>
      <c r="BW1137" s="63"/>
      <c r="BX1137" s="63"/>
      <c r="BY1137" s="63"/>
      <c r="BZ1137" s="63"/>
      <c r="CA1137" s="63"/>
      <c r="CB1137" s="63"/>
      <c r="CC1137" s="63"/>
      <c r="CD1137" s="63"/>
      <c r="CE1137" s="63"/>
      <c r="CF1137" s="63"/>
      <c r="CG1137" s="63"/>
      <c r="CH1137" s="63"/>
      <c r="CI1137" s="63"/>
      <c r="CJ1137" s="63"/>
      <c r="CK1137" s="63"/>
      <c r="CL1137" s="63"/>
      <c r="CM1137" s="63"/>
      <c r="CN1137" s="63"/>
      <c r="CO1137" s="63"/>
      <c r="CP1137" s="63"/>
      <c r="CR1137" s="227"/>
      <c r="CS1137" s="74"/>
    </row>
    <row r="1138" spans="1:97" s="72" customFormat="1" ht="75.75" customHeight="1">
      <c r="A1138" s="75"/>
      <c r="B1138" s="76"/>
      <c r="C1138" s="76"/>
      <c r="D1138" s="76"/>
      <c r="E1138" s="76"/>
      <c r="F1138" s="63"/>
      <c r="G1138" s="63"/>
      <c r="H1138" s="63"/>
      <c r="I1138" s="63"/>
      <c r="J1138" s="63"/>
      <c r="K1138" s="63"/>
      <c r="L1138" s="63"/>
      <c r="M1138" s="63"/>
      <c r="N1138" s="63"/>
      <c r="O1138" s="63"/>
      <c r="P1138" s="63"/>
      <c r="Q1138" s="63"/>
      <c r="R1138" s="63"/>
      <c r="S1138" s="63"/>
      <c r="T1138" s="63"/>
      <c r="U1138" s="63"/>
      <c r="V1138" s="63"/>
      <c r="W1138" s="63"/>
      <c r="X1138" s="63"/>
      <c r="Y1138" s="63"/>
      <c r="Z1138" s="63"/>
      <c r="AA1138" s="63"/>
      <c r="AB1138" s="63"/>
      <c r="AC1138" s="63"/>
      <c r="AD1138" s="63"/>
      <c r="AE1138" s="63"/>
      <c r="AF1138" s="63"/>
      <c r="AG1138" s="63"/>
      <c r="AH1138" s="63"/>
      <c r="AI1138" s="63"/>
      <c r="AJ1138" s="63"/>
      <c r="AK1138" s="63"/>
      <c r="AL1138" s="63"/>
      <c r="AM1138" s="63"/>
      <c r="AN1138" s="63"/>
      <c r="AO1138" s="63"/>
      <c r="AP1138" s="63"/>
      <c r="AQ1138" s="63"/>
      <c r="AR1138" s="63"/>
      <c r="AS1138" s="63"/>
      <c r="AT1138" s="63"/>
      <c r="AU1138" s="63"/>
      <c r="AV1138" s="63"/>
      <c r="AW1138" s="63"/>
      <c r="AX1138" s="63"/>
      <c r="AY1138" s="63"/>
      <c r="AZ1138" s="63"/>
      <c r="BA1138" s="63"/>
      <c r="BB1138" s="63"/>
      <c r="BC1138" s="63"/>
      <c r="BD1138" s="63"/>
      <c r="BE1138" s="63"/>
      <c r="BF1138" s="63"/>
      <c r="BG1138" s="63"/>
      <c r="BH1138" s="63"/>
      <c r="BI1138" s="63"/>
      <c r="BJ1138" s="63"/>
      <c r="BK1138" s="63"/>
      <c r="BL1138" s="63"/>
      <c r="BM1138" s="63"/>
      <c r="BN1138" s="63"/>
      <c r="BO1138" s="63"/>
      <c r="BP1138" s="63"/>
      <c r="BQ1138" s="63"/>
      <c r="BR1138" s="63"/>
      <c r="BS1138" s="63"/>
      <c r="BT1138" s="63"/>
      <c r="BU1138" s="63"/>
      <c r="BV1138" s="63"/>
      <c r="BW1138" s="63"/>
      <c r="BX1138" s="63"/>
      <c r="BY1138" s="63"/>
      <c r="BZ1138" s="63"/>
      <c r="CA1138" s="63"/>
      <c r="CB1138" s="63"/>
      <c r="CC1138" s="63"/>
      <c r="CD1138" s="63"/>
      <c r="CE1138" s="63"/>
      <c r="CF1138" s="63"/>
      <c r="CG1138" s="63"/>
      <c r="CH1138" s="63"/>
      <c r="CI1138" s="63"/>
      <c r="CJ1138" s="63"/>
      <c r="CK1138" s="63"/>
      <c r="CL1138" s="63"/>
      <c r="CM1138" s="63"/>
      <c r="CN1138" s="63"/>
      <c r="CO1138" s="63"/>
      <c r="CP1138" s="63"/>
      <c r="CR1138" s="227"/>
      <c r="CS1138" s="74"/>
    </row>
    <row r="1139" spans="1:97" s="72" customFormat="1" ht="75.75" customHeight="1">
      <c r="A1139" s="75"/>
      <c r="B1139" s="76"/>
      <c r="C1139" s="76"/>
      <c r="D1139" s="76"/>
      <c r="E1139" s="76"/>
      <c r="F1139" s="63"/>
      <c r="G1139" s="63"/>
      <c r="H1139" s="63"/>
      <c r="I1139" s="63"/>
      <c r="J1139" s="63"/>
      <c r="K1139" s="63"/>
      <c r="L1139" s="63"/>
      <c r="M1139" s="63"/>
      <c r="N1139" s="63"/>
      <c r="O1139" s="63"/>
      <c r="P1139" s="63"/>
      <c r="Q1139" s="63"/>
      <c r="R1139" s="63"/>
      <c r="S1139" s="63"/>
      <c r="T1139" s="63"/>
      <c r="U1139" s="63"/>
      <c r="V1139" s="63"/>
      <c r="W1139" s="63"/>
      <c r="X1139" s="63"/>
      <c r="Y1139" s="63"/>
      <c r="Z1139" s="63"/>
      <c r="AA1139" s="63"/>
      <c r="AB1139" s="63"/>
      <c r="AC1139" s="63"/>
      <c r="AD1139" s="63"/>
      <c r="AE1139" s="63"/>
      <c r="AF1139" s="63"/>
      <c r="AG1139" s="63"/>
      <c r="AH1139" s="63"/>
      <c r="AI1139" s="63"/>
      <c r="AJ1139" s="63"/>
      <c r="AK1139" s="63"/>
      <c r="AL1139" s="63"/>
      <c r="AM1139" s="63"/>
      <c r="AN1139" s="63"/>
      <c r="AO1139" s="63"/>
      <c r="AP1139" s="63"/>
      <c r="AQ1139" s="63"/>
      <c r="AR1139" s="63"/>
      <c r="AS1139" s="63"/>
      <c r="AT1139" s="63"/>
      <c r="AU1139" s="63"/>
      <c r="AV1139" s="63"/>
      <c r="AW1139" s="63"/>
      <c r="AX1139" s="63"/>
      <c r="AY1139" s="63"/>
      <c r="AZ1139" s="63"/>
      <c r="BA1139" s="63"/>
      <c r="BB1139" s="63"/>
      <c r="BC1139" s="63"/>
      <c r="BD1139" s="63"/>
      <c r="BE1139" s="63"/>
      <c r="BF1139" s="63"/>
      <c r="BG1139" s="63"/>
      <c r="BH1139" s="63"/>
      <c r="BI1139" s="63"/>
      <c r="BJ1139" s="63"/>
      <c r="BK1139" s="63"/>
      <c r="BL1139" s="63"/>
      <c r="BM1139" s="63"/>
      <c r="BN1139" s="63"/>
      <c r="BO1139" s="63"/>
      <c r="BP1139" s="63"/>
      <c r="BQ1139" s="63"/>
      <c r="BR1139" s="63"/>
      <c r="BS1139" s="63"/>
      <c r="BT1139" s="63"/>
      <c r="BU1139" s="63"/>
      <c r="BV1139" s="63"/>
      <c r="BW1139" s="63"/>
      <c r="BX1139" s="63"/>
      <c r="BY1139" s="63"/>
      <c r="BZ1139" s="63"/>
      <c r="CA1139" s="63"/>
      <c r="CB1139" s="63"/>
      <c r="CC1139" s="63"/>
      <c r="CD1139" s="63"/>
      <c r="CE1139" s="63"/>
      <c r="CF1139" s="63"/>
      <c r="CG1139" s="63"/>
      <c r="CH1139" s="63"/>
      <c r="CI1139" s="63"/>
      <c r="CJ1139" s="63"/>
      <c r="CK1139" s="63"/>
      <c r="CL1139" s="63"/>
      <c r="CM1139" s="63"/>
      <c r="CN1139" s="63"/>
      <c r="CO1139" s="63"/>
      <c r="CP1139" s="63"/>
      <c r="CR1139" s="227"/>
      <c r="CS1139" s="74"/>
    </row>
    <row r="1140" spans="1:97" s="72" customFormat="1" ht="75.75" customHeight="1">
      <c r="A1140" s="75"/>
      <c r="B1140" s="76"/>
      <c r="C1140" s="76"/>
      <c r="D1140" s="76"/>
      <c r="E1140" s="76"/>
      <c r="F1140" s="63"/>
      <c r="G1140" s="63"/>
      <c r="H1140" s="63"/>
      <c r="I1140" s="63"/>
      <c r="J1140" s="63"/>
      <c r="K1140" s="63"/>
      <c r="L1140" s="63"/>
      <c r="M1140" s="63"/>
      <c r="N1140" s="63"/>
      <c r="O1140" s="63"/>
      <c r="P1140" s="63"/>
      <c r="Q1140" s="63"/>
      <c r="R1140" s="63"/>
      <c r="S1140" s="63"/>
      <c r="T1140" s="63"/>
      <c r="U1140" s="63"/>
      <c r="V1140" s="63"/>
      <c r="W1140" s="63"/>
      <c r="X1140" s="63"/>
      <c r="Y1140" s="63"/>
      <c r="Z1140" s="63"/>
      <c r="AA1140" s="63"/>
      <c r="AB1140" s="63"/>
      <c r="AC1140" s="63"/>
      <c r="AD1140" s="63"/>
      <c r="AE1140" s="63"/>
      <c r="AF1140" s="63"/>
      <c r="AG1140" s="63"/>
      <c r="AH1140" s="63"/>
      <c r="AI1140" s="63"/>
      <c r="AJ1140" s="63"/>
      <c r="AK1140" s="63"/>
      <c r="AL1140" s="63"/>
      <c r="AM1140" s="63"/>
      <c r="AN1140" s="63"/>
      <c r="AO1140" s="63"/>
      <c r="AP1140" s="63"/>
      <c r="AQ1140" s="63"/>
      <c r="AR1140" s="63"/>
      <c r="AS1140" s="63"/>
      <c r="AT1140" s="63"/>
      <c r="AU1140" s="63"/>
      <c r="AV1140" s="63"/>
      <c r="AW1140" s="63"/>
      <c r="AX1140" s="63"/>
      <c r="AY1140" s="63"/>
      <c r="AZ1140" s="63"/>
      <c r="BA1140" s="63"/>
      <c r="BB1140" s="63"/>
      <c r="BC1140" s="63"/>
      <c r="BD1140" s="63"/>
      <c r="BE1140" s="63"/>
      <c r="BF1140" s="63"/>
      <c r="BG1140" s="63"/>
      <c r="BH1140" s="63"/>
      <c r="BI1140" s="63"/>
      <c r="BJ1140" s="63"/>
      <c r="BK1140" s="63"/>
      <c r="BL1140" s="63"/>
      <c r="BM1140" s="63"/>
      <c r="BN1140" s="63"/>
      <c r="BO1140" s="63"/>
      <c r="BP1140" s="63"/>
      <c r="BQ1140" s="63"/>
      <c r="BR1140" s="63"/>
      <c r="BS1140" s="63"/>
      <c r="BT1140" s="63"/>
      <c r="BU1140" s="63"/>
      <c r="BV1140" s="63"/>
      <c r="BW1140" s="63"/>
      <c r="BX1140" s="63"/>
      <c r="BY1140" s="63"/>
      <c r="BZ1140" s="63"/>
      <c r="CA1140" s="63"/>
      <c r="CB1140" s="63"/>
      <c r="CC1140" s="63"/>
      <c r="CD1140" s="63"/>
      <c r="CE1140" s="63"/>
      <c r="CF1140" s="63"/>
      <c r="CG1140" s="63"/>
      <c r="CH1140" s="63"/>
      <c r="CI1140" s="63"/>
      <c r="CJ1140" s="63"/>
      <c r="CK1140" s="63"/>
      <c r="CL1140" s="63"/>
      <c r="CM1140" s="63"/>
      <c r="CN1140" s="63"/>
      <c r="CO1140" s="63"/>
      <c r="CP1140" s="63"/>
      <c r="CR1140" s="227"/>
      <c r="CS1140" s="74"/>
    </row>
    <row r="1141" spans="1:97" s="72" customFormat="1" ht="75.75" customHeight="1">
      <c r="A1141" s="75"/>
      <c r="B1141" s="76"/>
      <c r="C1141" s="76"/>
      <c r="D1141" s="76"/>
      <c r="E1141" s="76"/>
      <c r="F1141" s="63"/>
      <c r="G1141" s="63"/>
      <c r="H1141" s="63"/>
      <c r="I1141" s="63"/>
      <c r="J1141" s="63"/>
      <c r="K1141" s="63"/>
      <c r="L1141" s="63"/>
      <c r="M1141" s="63"/>
      <c r="N1141" s="63"/>
      <c r="O1141" s="63"/>
      <c r="P1141" s="63"/>
      <c r="Q1141" s="63"/>
      <c r="R1141" s="63"/>
      <c r="S1141" s="63"/>
      <c r="T1141" s="63"/>
      <c r="U1141" s="63"/>
      <c r="V1141" s="63"/>
      <c r="W1141" s="63"/>
      <c r="X1141" s="63"/>
      <c r="Y1141" s="63"/>
      <c r="Z1141" s="63"/>
      <c r="AA1141" s="63"/>
      <c r="AB1141" s="63"/>
      <c r="AC1141" s="63"/>
      <c r="AD1141" s="63"/>
      <c r="AE1141" s="63"/>
      <c r="AF1141" s="63"/>
      <c r="AG1141" s="63"/>
      <c r="AH1141" s="63"/>
      <c r="AI1141" s="63"/>
      <c r="AJ1141" s="63"/>
      <c r="AK1141" s="63"/>
      <c r="AL1141" s="63"/>
      <c r="AM1141" s="63"/>
      <c r="AN1141" s="63"/>
      <c r="AO1141" s="63"/>
      <c r="AP1141" s="63"/>
      <c r="AQ1141" s="63"/>
      <c r="AR1141" s="63"/>
      <c r="AS1141" s="63"/>
      <c r="AT1141" s="63"/>
      <c r="AU1141" s="63"/>
      <c r="AV1141" s="63"/>
      <c r="AW1141" s="63"/>
      <c r="AX1141" s="63"/>
      <c r="AY1141" s="63"/>
      <c r="AZ1141" s="63"/>
      <c r="BA1141" s="63"/>
      <c r="BB1141" s="63"/>
      <c r="BC1141" s="63"/>
      <c r="BD1141" s="63"/>
      <c r="BE1141" s="63"/>
      <c r="BF1141" s="63"/>
      <c r="BG1141" s="63"/>
      <c r="BH1141" s="63"/>
      <c r="BI1141" s="63"/>
      <c r="BJ1141" s="63"/>
      <c r="BK1141" s="63"/>
      <c r="BL1141" s="63"/>
      <c r="BM1141" s="63"/>
      <c r="BN1141" s="63"/>
      <c r="BO1141" s="63"/>
      <c r="BP1141" s="63"/>
      <c r="BQ1141" s="63"/>
      <c r="BR1141" s="63"/>
      <c r="BS1141" s="63"/>
      <c r="BT1141" s="63"/>
      <c r="BU1141" s="63"/>
      <c r="BV1141" s="63"/>
      <c r="BW1141" s="63"/>
      <c r="BX1141" s="63"/>
      <c r="BY1141" s="63"/>
      <c r="BZ1141" s="63"/>
      <c r="CA1141" s="63"/>
      <c r="CB1141" s="63"/>
      <c r="CC1141" s="63"/>
      <c r="CD1141" s="63"/>
      <c r="CE1141" s="63"/>
      <c r="CF1141" s="63"/>
      <c r="CG1141" s="63"/>
      <c r="CH1141" s="63"/>
      <c r="CI1141" s="63"/>
      <c r="CJ1141" s="63"/>
      <c r="CK1141" s="63"/>
      <c r="CL1141" s="63"/>
      <c r="CM1141" s="63"/>
      <c r="CN1141" s="63"/>
      <c r="CO1141" s="63"/>
      <c r="CP1141" s="63"/>
      <c r="CR1141" s="227"/>
      <c r="CS1141" s="74"/>
    </row>
    <row r="1142" spans="1:97" s="72" customFormat="1" ht="75.75" customHeight="1">
      <c r="A1142" s="75"/>
      <c r="B1142" s="76"/>
      <c r="C1142" s="76"/>
      <c r="D1142" s="76"/>
      <c r="E1142" s="76"/>
      <c r="F1142" s="63"/>
      <c r="G1142" s="63"/>
      <c r="H1142" s="63"/>
      <c r="I1142" s="63"/>
      <c r="J1142" s="63"/>
      <c r="K1142" s="63"/>
      <c r="L1142" s="63"/>
      <c r="M1142" s="63"/>
      <c r="N1142" s="63"/>
      <c r="O1142" s="63"/>
      <c r="P1142" s="63"/>
      <c r="Q1142" s="63"/>
      <c r="R1142" s="63"/>
      <c r="S1142" s="63"/>
      <c r="T1142" s="63"/>
      <c r="U1142" s="63"/>
      <c r="V1142" s="63"/>
      <c r="W1142" s="63"/>
      <c r="X1142" s="63"/>
      <c r="Y1142" s="63"/>
      <c r="Z1142" s="63"/>
      <c r="AA1142" s="63"/>
      <c r="AB1142" s="63"/>
      <c r="AC1142" s="63"/>
      <c r="AD1142" s="63"/>
      <c r="AE1142" s="63"/>
      <c r="AF1142" s="63"/>
      <c r="AG1142" s="63"/>
      <c r="AH1142" s="63"/>
      <c r="AI1142" s="63"/>
      <c r="AJ1142" s="63"/>
      <c r="AK1142" s="63"/>
      <c r="AL1142" s="63"/>
      <c r="AM1142" s="63"/>
      <c r="AN1142" s="63"/>
      <c r="AO1142" s="63"/>
      <c r="AP1142" s="63"/>
      <c r="AQ1142" s="63"/>
      <c r="AR1142" s="63"/>
      <c r="AS1142" s="63"/>
      <c r="AT1142" s="63"/>
      <c r="AU1142" s="63"/>
      <c r="AV1142" s="63"/>
      <c r="AW1142" s="63"/>
      <c r="AX1142" s="63"/>
      <c r="AY1142" s="63"/>
      <c r="AZ1142" s="63"/>
      <c r="BA1142" s="63"/>
      <c r="BB1142" s="63"/>
      <c r="BC1142" s="63"/>
      <c r="BD1142" s="63"/>
      <c r="BE1142" s="63"/>
      <c r="BF1142" s="63"/>
      <c r="BG1142" s="63"/>
      <c r="BH1142" s="63"/>
      <c r="BI1142" s="63"/>
      <c r="BJ1142" s="63"/>
      <c r="BK1142" s="63"/>
      <c r="BL1142" s="63"/>
      <c r="BM1142" s="63"/>
      <c r="BN1142" s="63"/>
      <c r="BO1142" s="63"/>
      <c r="BP1142" s="63"/>
      <c r="BQ1142" s="63"/>
      <c r="BR1142" s="63"/>
      <c r="BS1142" s="63"/>
      <c r="BT1142" s="63"/>
      <c r="BU1142" s="63"/>
      <c r="BV1142" s="63"/>
      <c r="BW1142" s="63"/>
      <c r="BX1142" s="63"/>
      <c r="BY1142" s="63"/>
      <c r="BZ1142" s="63"/>
      <c r="CA1142" s="63"/>
      <c r="CB1142" s="63"/>
      <c r="CC1142" s="63"/>
      <c r="CD1142" s="63"/>
      <c r="CE1142" s="63"/>
      <c r="CF1142" s="63"/>
      <c r="CG1142" s="63"/>
      <c r="CH1142" s="63"/>
      <c r="CI1142" s="63"/>
      <c r="CJ1142" s="63"/>
      <c r="CK1142" s="63"/>
      <c r="CL1142" s="63"/>
      <c r="CM1142" s="63"/>
      <c r="CN1142" s="63"/>
      <c r="CO1142" s="63"/>
      <c r="CP1142" s="63"/>
      <c r="CR1142" s="227"/>
      <c r="CS1142" s="74"/>
    </row>
    <row r="1143" spans="1:97" s="72" customFormat="1" ht="75.75" customHeight="1">
      <c r="A1143" s="75"/>
      <c r="B1143" s="76"/>
      <c r="C1143" s="76"/>
      <c r="D1143" s="76"/>
      <c r="E1143" s="76"/>
      <c r="F1143" s="63"/>
      <c r="G1143" s="63"/>
      <c r="H1143" s="63"/>
      <c r="I1143" s="63"/>
      <c r="J1143" s="63"/>
      <c r="K1143" s="63"/>
      <c r="L1143" s="63"/>
      <c r="M1143" s="63"/>
      <c r="N1143" s="63"/>
      <c r="O1143" s="63"/>
      <c r="P1143" s="63"/>
      <c r="Q1143" s="63"/>
      <c r="R1143" s="63"/>
      <c r="S1143" s="63"/>
      <c r="T1143" s="63"/>
      <c r="U1143" s="63"/>
      <c r="V1143" s="63"/>
      <c r="W1143" s="63"/>
      <c r="X1143" s="63"/>
      <c r="Y1143" s="63"/>
      <c r="Z1143" s="63"/>
      <c r="AA1143" s="63"/>
      <c r="AB1143" s="63"/>
      <c r="AC1143" s="63"/>
      <c r="AD1143" s="63"/>
      <c r="AE1143" s="63"/>
      <c r="AF1143" s="63"/>
      <c r="AG1143" s="63"/>
      <c r="AH1143" s="63"/>
      <c r="AI1143" s="63"/>
      <c r="AJ1143" s="63"/>
      <c r="AK1143" s="63"/>
      <c r="AL1143" s="63"/>
      <c r="AM1143" s="63"/>
      <c r="AN1143" s="63"/>
      <c r="AO1143" s="63"/>
      <c r="AP1143" s="63"/>
      <c r="AQ1143" s="63"/>
      <c r="AR1143" s="63"/>
      <c r="AS1143" s="63"/>
      <c r="AT1143" s="63"/>
      <c r="AU1143" s="63"/>
      <c r="AV1143" s="63"/>
      <c r="AW1143" s="63"/>
      <c r="AX1143" s="63"/>
      <c r="AY1143" s="63"/>
      <c r="AZ1143" s="63"/>
      <c r="BA1143" s="63"/>
      <c r="BB1143" s="63"/>
      <c r="BC1143" s="63"/>
      <c r="BD1143" s="63"/>
      <c r="BE1143" s="63"/>
      <c r="BF1143" s="63"/>
      <c r="BG1143" s="63"/>
      <c r="BH1143" s="63"/>
      <c r="BI1143" s="63"/>
      <c r="BJ1143" s="63"/>
      <c r="BK1143" s="63"/>
      <c r="BL1143" s="63"/>
      <c r="BM1143" s="63"/>
      <c r="BN1143" s="63"/>
      <c r="BO1143" s="63"/>
      <c r="BP1143" s="63"/>
      <c r="BQ1143" s="63"/>
      <c r="BR1143" s="63"/>
      <c r="BS1143" s="63"/>
      <c r="BT1143" s="63"/>
      <c r="BU1143" s="63"/>
      <c r="BV1143" s="63"/>
      <c r="BW1143" s="63"/>
      <c r="BX1143" s="63"/>
      <c r="BY1143" s="63"/>
      <c r="BZ1143" s="63"/>
      <c r="CA1143" s="63"/>
      <c r="CB1143" s="63"/>
      <c r="CC1143" s="63"/>
      <c r="CD1143" s="63"/>
      <c r="CE1143" s="63"/>
      <c r="CF1143" s="63"/>
      <c r="CG1143" s="63"/>
      <c r="CH1143" s="63"/>
      <c r="CI1143" s="63"/>
      <c r="CJ1143" s="63"/>
      <c r="CK1143" s="63"/>
      <c r="CL1143" s="63"/>
      <c r="CM1143" s="63"/>
      <c r="CN1143" s="63"/>
      <c r="CO1143" s="63"/>
      <c r="CP1143" s="63"/>
      <c r="CR1143" s="227"/>
      <c r="CS1143" s="74"/>
    </row>
    <row r="1144" spans="1:97" s="72" customFormat="1" ht="75.75" customHeight="1">
      <c r="A1144" s="75"/>
      <c r="B1144" s="76"/>
      <c r="C1144" s="76"/>
      <c r="D1144" s="76"/>
      <c r="E1144" s="76"/>
      <c r="F1144" s="63"/>
      <c r="G1144" s="63"/>
      <c r="H1144" s="63"/>
      <c r="I1144" s="63"/>
      <c r="J1144" s="63"/>
      <c r="K1144" s="63"/>
      <c r="L1144" s="63"/>
      <c r="M1144" s="63"/>
      <c r="N1144" s="63"/>
      <c r="O1144" s="63"/>
      <c r="P1144" s="63"/>
      <c r="Q1144" s="63"/>
      <c r="R1144" s="63"/>
      <c r="S1144" s="63"/>
      <c r="T1144" s="63"/>
      <c r="U1144" s="63"/>
      <c r="V1144" s="63"/>
      <c r="W1144" s="63"/>
      <c r="X1144" s="63"/>
      <c r="Y1144" s="63"/>
      <c r="Z1144" s="63"/>
      <c r="AA1144" s="63"/>
      <c r="AB1144" s="63"/>
      <c r="AC1144" s="63"/>
      <c r="AD1144" s="63"/>
      <c r="AE1144" s="63"/>
      <c r="AF1144" s="63"/>
      <c r="AG1144" s="63"/>
      <c r="AH1144" s="63"/>
      <c r="AI1144" s="63"/>
      <c r="AJ1144" s="63"/>
      <c r="AK1144" s="63"/>
      <c r="AL1144" s="63"/>
      <c r="AM1144" s="63"/>
      <c r="AN1144" s="63"/>
      <c r="AO1144" s="63"/>
      <c r="AP1144" s="63"/>
      <c r="AQ1144" s="63"/>
      <c r="AR1144" s="63"/>
      <c r="AS1144" s="63"/>
      <c r="AT1144" s="63"/>
      <c r="AU1144" s="63"/>
      <c r="AV1144" s="63"/>
      <c r="AW1144" s="63"/>
      <c r="AX1144" s="63"/>
      <c r="AY1144" s="63"/>
      <c r="AZ1144" s="63"/>
      <c r="BA1144" s="63"/>
      <c r="BB1144" s="63"/>
      <c r="BC1144" s="63"/>
      <c r="BD1144" s="63"/>
      <c r="BE1144" s="63"/>
      <c r="BF1144" s="63"/>
      <c r="BG1144" s="63"/>
      <c r="BH1144" s="63"/>
      <c r="BI1144" s="63"/>
      <c r="BJ1144" s="63"/>
      <c r="BK1144" s="63"/>
      <c r="BL1144" s="63"/>
      <c r="BM1144" s="63"/>
      <c r="BN1144" s="63"/>
      <c r="BO1144" s="63"/>
      <c r="BP1144" s="63"/>
      <c r="BQ1144" s="63"/>
      <c r="BR1144" s="63"/>
      <c r="BS1144" s="63"/>
      <c r="BT1144" s="63"/>
      <c r="BU1144" s="63"/>
      <c r="BV1144" s="63"/>
      <c r="BW1144" s="63"/>
      <c r="BX1144" s="63"/>
      <c r="BY1144" s="63"/>
      <c r="BZ1144" s="63"/>
      <c r="CA1144" s="63"/>
      <c r="CB1144" s="63"/>
      <c r="CC1144" s="63"/>
      <c r="CD1144" s="63"/>
      <c r="CE1144" s="63"/>
      <c r="CF1144" s="63"/>
      <c r="CG1144" s="63"/>
      <c r="CH1144" s="63"/>
      <c r="CI1144" s="63"/>
      <c r="CJ1144" s="63"/>
      <c r="CK1144" s="63"/>
      <c r="CL1144" s="63"/>
      <c r="CM1144" s="63"/>
      <c r="CN1144" s="63"/>
      <c r="CO1144" s="63"/>
      <c r="CP1144" s="63"/>
      <c r="CR1144" s="227"/>
      <c r="CS1144" s="74"/>
    </row>
    <row r="1145" spans="1:97" s="72" customFormat="1" ht="75.75" customHeight="1">
      <c r="A1145" s="75"/>
      <c r="B1145" s="76"/>
      <c r="C1145" s="76"/>
      <c r="D1145" s="76"/>
      <c r="E1145" s="76"/>
      <c r="F1145" s="63"/>
      <c r="G1145" s="63"/>
      <c r="H1145" s="63"/>
      <c r="I1145" s="63"/>
      <c r="J1145" s="63"/>
      <c r="K1145" s="63"/>
      <c r="L1145" s="63"/>
      <c r="M1145" s="63"/>
      <c r="N1145" s="63"/>
      <c r="O1145" s="63"/>
      <c r="P1145" s="63"/>
      <c r="Q1145" s="63"/>
      <c r="R1145" s="63"/>
      <c r="S1145" s="63"/>
      <c r="T1145" s="63"/>
      <c r="U1145" s="63"/>
      <c r="V1145" s="63"/>
      <c r="W1145" s="63"/>
      <c r="X1145" s="63"/>
      <c r="Y1145" s="63"/>
      <c r="Z1145" s="63"/>
      <c r="AA1145" s="63"/>
      <c r="AB1145" s="63"/>
      <c r="AC1145" s="63"/>
      <c r="AD1145" s="63"/>
      <c r="AE1145" s="63"/>
      <c r="AF1145" s="63"/>
      <c r="AG1145" s="63"/>
      <c r="AH1145" s="63"/>
      <c r="AI1145" s="63"/>
      <c r="AJ1145" s="63"/>
      <c r="AK1145" s="63"/>
      <c r="AL1145" s="63"/>
      <c r="AM1145" s="63"/>
      <c r="AN1145" s="63"/>
      <c r="AO1145" s="63"/>
      <c r="AP1145" s="63"/>
      <c r="AQ1145" s="63"/>
      <c r="AR1145" s="63"/>
      <c r="AS1145" s="63"/>
      <c r="AT1145" s="63"/>
      <c r="AU1145" s="63"/>
      <c r="AV1145" s="63"/>
      <c r="AW1145" s="63"/>
      <c r="AX1145" s="63"/>
      <c r="AY1145" s="63"/>
      <c r="AZ1145" s="63"/>
      <c r="BA1145" s="63"/>
      <c r="BB1145" s="63"/>
      <c r="BC1145" s="63"/>
      <c r="BD1145" s="63"/>
      <c r="BE1145" s="63"/>
      <c r="BF1145" s="63"/>
      <c r="BG1145" s="63"/>
      <c r="BH1145" s="63"/>
      <c r="BI1145" s="63"/>
      <c r="BJ1145" s="63"/>
      <c r="BK1145" s="63"/>
      <c r="BL1145" s="63"/>
      <c r="BM1145" s="63"/>
      <c r="BN1145" s="63"/>
      <c r="BO1145" s="63"/>
      <c r="BP1145" s="63"/>
      <c r="BQ1145" s="63"/>
      <c r="BR1145" s="63"/>
      <c r="BS1145" s="63"/>
      <c r="BT1145" s="63"/>
      <c r="BU1145" s="63"/>
      <c r="BV1145" s="63"/>
      <c r="BW1145" s="63"/>
      <c r="BX1145" s="63"/>
      <c r="BY1145" s="63"/>
      <c r="BZ1145" s="63"/>
      <c r="CA1145" s="63"/>
      <c r="CB1145" s="63"/>
      <c r="CC1145" s="63"/>
      <c r="CD1145" s="63"/>
      <c r="CE1145" s="63"/>
      <c r="CF1145" s="63"/>
      <c r="CG1145" s="63"/>
      <c r="CH1145" s="63"/>
      <c r="CI1145" s="63"/>
      <c r="CJ1145" s="63"/>
      <c r="CK1145" s="63"/>
      <c r="CL1145" s="63"/>
      <c r="CM1145" s="63"/>
      <c r="CN1145" s="63"/>
      <c r="CO1145" s="63"/>
      <c r="CP1145" s="63"/>
      <c r="CR1145" s="227"/>
      <c r="CS1145" s="74"/>
    </row>
    <row r="1146" spans="1:97" s="72" customFormat="1" ht="75.75" customHeight="1">
      <c r="A1146" s="75"/>
      <c r="B1146" s="76"/>
      <c r="C1146" s="76"/>
      <c r="D1146" s="76"/>
      <c r="E1146" s="76"/>
      <c r="F1146" s="63"/>
      <c r="G1146" s="63"/>
      <c r="H1146" s="63"/>
      <c r="I1146" s="63"/>
      <c r="J1146" s="63"/>
      <c r="K1146" s="63"/>
      <c r="L1146" s="63"/>
      <c r="M1146" s="63"/>
      <c r="N1146" s="63"/>
      <c r="O1146" s="63"/>
      <c r="P1146" s="63"/>
      <c r="Q1146" s="63"/>
      <c r="R1146" s="63"/>
      <c r="S1146" s="63"/>
      <c r="T1146" s="63"/>
      <c r="U1146" s="63"/>
      <c r="V1146" s="63"/>
      <c r="W1146" s="63"/>
      <c r="X1146" s="63"/>
      <c r="Y1146" s="63"/>
      <c r="Z1146" s="63"/>
      <c r="AA1146" s="63"/>
      <c r="AB1146" s="63"/>
      <c r="AC1146" s="63"/>
      <c r="AD1146" s="63"/>
      <c r="AE1146" s="63"/>
      <c r="AF1146" s="63"/>
      <c r="AG1146" s="63"/>
      <c r="AH1146" s="63"/>
      <c r="AI1146" s="63"/>
      <c r="AJ1146" s="63"/>
      <c r="AK1146" s="63"/>
      <c r="AL1146" s="63"/>
      <c r="AM1146" s="63"/>
      <c r="AN1146" s="63"/>
      <c r="AO1146" s="63"/>
      <c r="AP1146" s="63"/>
      <c r="AQ1146" s="63"/>
      <c r="AR1146" s="63"/>
      <c r="AS1146" s="63"/>
      <c r="AT1146" s="63"/>
      <c r="AU1146" s="63"/>
      <c r="AV1146" s="63"/>
      <c r="AW1146" s="63"/>
      <c r="AX1146" s="63"/>
      <c r="AY1146" s="63"/>
      <c r="AZ1146" s="63"/>
      <c r="BA1146" s="63"/>
      <c r="BB1146" s="63"/>
      <c r="BC1146" s="63"/>
      <c r="BD1146" s="63"/>
      <c r="BE1146" s="63"/>
      <c r="BF1146" s="63"/>
      <c r="BG1146" s="63"/>
      <c r="BH1146" s="63"/>
      <c r="BI1146" s="63"/>
      <c r="BJ1146" s="63"/>
      <c r="BK1146" s="63"/>
      <c r="BL1146" s="63"/>
      <c r="BM1146" s="63"/>
      <c r="BN1146" s="63"/>
      <c r="BO1146" s="63"/>
      <c r="BP1146" s="63"/>
      <c r="BQ1146" s="63"/>
      <c r="BR1146" s="63"/>
      <c r="BS1146" s="63"/>
      <c r="BT1146" s="63"/>
      <c r="BU1146" s="63"/>
      <c r="BV1146" s="63"/>
      <c r="BW1146" s="63"/>
      <c r="BX1146" s="63"/>
      <c r="BY1146" s="63"/>
      <c r="BZ1146" s="63"/>
      <c r="CA1146" s="63"/>
      <c r="CB1146" s="63"/>
      <c r="CC1146" s="63"/>
      <c r="CD1146" s="63"/>
      <c r="CE1146" s="63"/>
      <c r="CF1146" s="63"/>
      <c r="CG1146" s="63"/>
      <c r="CH1146" s="63"/>
      <c r="CI1146" s="63"/>
      <c r="CJ1146" s="63"/>
      <c r="CK1146" s="63"/>
      <c r="CL1146" s="63"/>
      <c r="CM1146" s="63"/>
      <c r="CN1146" s="63"/>
      <c r="CO1146" s="63"/>
      <c r="CP1146" s="63"/>
      <c r="CR1146" s="227"/>
      <c r="CS1146" s="74"/>
    </row>
    <row r="1147" spans="1:97" s="72" customFormat="1" ht="75.75" customHeight="1">
      <c r="A1147" s="75"/>
      <c r="B1147" s="76"/>
      <c r="C1147" s="76"/>
      <c r="D1147" s="76"/>
      <c r="E1147" s="76"/>
      <c r="F1147" s="63"/>
      <c r="G1147" s="63"/>
      <c r="H1147" s="63"/>
      <c r="I1147" s="63"/>
      <c r="J1147" s="63"/>
      <c r="K1147" s="63"/>
      <c r="L1147" s="63"/>
      <c r="M1147" s="63"/>
      <c r="N1147" s="63"/>
      <c r="O1147" s="63"/>
      <c r="P1147" s="63"/>
      <c r="Q1147" s="63"/>
      <c r="R1147" s="63"/>
      <c r="S1147" s="63"/>
      <c r="T1147" s="63"/>
      <c r="U1147" s="63"/>
      <c r="V1147" s="63"/>
      <c r="W1147" s="63"/>
      <c r="X1147" s="63"/>
      <c r="Y1147" s="63"/>
      <c r="Z1147" s="63"/>
      <c r="AA1147" s="63"/>
      <c r="AB1147" s="63"/>
      <c r="AC1147" s="63"/>
      <c r="AD1147" s="63"/>
      <c r="AE1147" s="63"/>
      <c r="AF1147" s="63"/>
      <c r="AG1147" s="63"/>
      <c r="AH1147" s="63"/>
      <c r="AI1147" s="63"/>
      <c r="AJ1147" s="63"/>
      <c r="AK1147" s="63"/>
      <c r="AL1147" s="63"/>
      <c r="AM1147" s="63"/>
      <c r="AN1147" s="63"/>
      <c r="AO1147" s="63"/>
      <c r="AP1147" s="63"/>
      <c r="AQ1147" s="63"/>
      <c r="AR1147" s="63"/>
      <c r="AS1147" s="63"/>
      <c r="AT1147" s="63"/>
      <c r="AU1147" s="63"/>
      <c r="AV1147" s="63"/>
      <c r="AW1147" s="63"/>
      <c r="AX1147" s="63"/>
      <c r="AY1147" s="63"/>
      <c r="AZ1147" s="63"/>
      <c r="BA1147" s="63"/>
      <c r="BB1147" s="63"/>
      <c r="BC1147" s="63"/>
      <c r="BD1147" s="63"/>
      <c r="BE1147" s="63"/>
      <c r="BF1147" s="63"/>
      <c r="BG1147" s="63"/>
      <c r="BH1147" s="63"/>
      <c r="BI1147" s="63"/>
      <c r="BJ1147" s="63"/>
      <c r="BK1147" s="63"/>
      <c r="BL1147" s="63"/>
      <c r="BM1147" s="63"/>
      <c r="BN1147" s="63"/>
      <c r="BO1147" s="63"/>
      <c r="BP1147" s="63"/>
      <c r="BQ1147" s="63"/>
      <c r="BR1147" s="63"/>
      <c r="BS1147" s="63"/>
      <c r="BT1147" s="63"/>
      <c r="BU1147" s="63"/>
      <c r="BV1147" s="63"/>
      <c r="BW1147" s="63"/>
      <c r="BX1147" s="63"/>
      <c r="BY1147" s="63"/>
      <c r="BZ1147" s="63"/>
      <c r="CA1147" s="63"/>
      <c r="CB1147" s="63"/>
      <c r="CC1147" s="63"/>
      <c r="CD1147" s="63"/>
      <c r="CE1147" s="63"/>
      <c r="CF1147" s="63"/>
      <c r="CG1147" s="63"/>
      <c r="CH1147" s="63"/>
      <c r="CI1147" s="63"/>
      <c r="CJ1147" s="63"/>
      <c r="CK1147" s="63"/>
      <c r="CL1147" s="63"/>
      <c r="CM1147" s="63"/>
      <c r="CN1147" s="63"/>
      <c r="CO1147" s="63"/>
      <c r="CP1147" s="63"/>
      <c r="CR1147" s="227"/>
      <c r="CS1147" s="74"/>
    </row>
    <row r="1148" spans="1:97" s="72" customFormat="1" ht="75.75" customHeight="1">
      <c r="A1148" s="75"/>
      <c r="B1148" s="76"/>
      <c r="C1148" s="76"/>
      <c r="D1148" s="76"/>
      <c r="E1148" s="76"/>
      <c r="F1148" s="63"/>
      <c r="G1148" s="63"/>
      <c r="H1148" s="63"/>
      <c r="I1148" s="63"/>
      <c r="J1148" s="63"/>
      <c r="K1148" s="63"/>
      <c r="L1148" s="63"/>
      <c r="M1148" s="63"/>
      <c r="N1148" s="63"/>
      <c r="O1148" s="63"/>
      <c r="P1148" s="63"/>
      <c r="Q1148" s="63"/>
      <c r="R1148" s="63"/>
      <c r="S1148" s="63"/>
      <c r="T1148" s="63"/>
      <c r="U1148" s="63"/>
      <c r="V1148" s="63"/>
      <c r="W1148" s="63"/>
      <c r="X1148" s="63"/>
      <c r="Y1148" s="63"/>
      <c r="Z1148" s="63"/>
      <c r="AA1148" s="63"/>
      <c r="AB1148" s="63"/>
      <c r="AC1148" s="63"/>
      <c r="AD1148" s="63"/>
      <c r="AE1148" s="63"/>
      <c r="AF1148" s="63"/>
      <c r="AG1148" s="63"/>
      <c r="AH1148" s="63"/>
      <c r="AI1148" s="63"/>
      <c r="AJ1148" s="63"/>
      <c r="AK1148" s="63"/>
      <c r="AL1148" s="63"/>
      <c r="AM1148" s="63"/>
      <c r="AN1148" s="63"/>
      <c r="AO1148" s="63"/>
      <c r="AP1148" s="63"/>
      <c r="AQ1148" s="63"/>
      <c r="AR1148" s="63"/>
      <c r="AS1148" s="63"/>
      <c r="AT1148" s="63"/>
      <c r="AU1148" s="63"/>
      <c r="AV1148" s="63"/>
      <c r="AW1148" s="63"/>
      <c r="AX1148" s="63"/>
      <c r="AY1148" s="63"/>
      <c r="AZ1148" s="63"/>
      <c r="BA1148" s="63"/>
      <c r="BB1148" s="63"/>
      <c r="BC1148" s="63"/>
      <c r="BD1148" s="63"/>
      <c r="BE1148" s="63"/>
      <c r="BF1148" s="63"/>
      <c r="BG1148" s="63"/>
      <c r="BH1148" s="63"/>
      <c r="BI1148" s="63"/>
      <c r="BJ1148" s="63"/>
      <c r="BK1148" s="63"/>
      <c r="BL1148" s="63"/>
      <c r="BM1148" s="63"/>
      <c r="BN1148" s="63"/>
      <c r="BO1148" s="63"/>
      <c r="BP1148" s="63"/>
      <c r="BQ1148" s="63"/>
      <c r="BR1148" s="63"/>
      <c r="BS1148" s="63"/>
      <c r="BT1148" s="63"/>
      <c r="BU1148" s="63"/>
      <c r="BV1148" s="63"/>
      <c r="BW1148" s="63"/>
      <c r="BX1148" s="63"/>
      <c r="BY1148" s="63"/>
      <c r="BZ1148" s="63"/>
      <c r="CA1148" s="63"/>
      <c r="CB1148" s="63"/>
      <c r="CC1148" s="63"/>
      <c r="CD1148" s="63"/>
      <c r="CE1148" s="63"/>
      <c r="CF1148" s="63"/>
      <c r="CG1148" s="63"/>
      <c r="CH1148" s="63"/>
      <c r="CI1148" s="63"/>
      <c r="CJ1148" s="63"/>
      <c r="CK1148" s="63"/>
      <c r="CL1148" s="63"/>
      <c r="CM1148" s="63"/>
      <c r="CN1148" s="63"/>
      <c r="CO1148" s="63"/>
      <c r="CP1148" s="63"/>
      <c r="CR1148" s="227"/>
      <c r="CS1148" s="74"/>
    </row>
    <row r="1149" spans="1:97" s="72" customFormat="1" ht="75.75" customHeight="1">
      <c r="A1149" s="75"/>
      <c r="B1149" s="76"/>
      <c r="C1149" s="76"/>
      <c r="D1149" s="76"/>
      <c r="E1149" s="76"/>
      <c r="F1149" s="63"/>
      <c r="G1149" s="63"/>
      <c r="H1149" s="63"/>
      <c r="I1149" s="63"/>
      <c r="J1149" s="63"/>
      <c r="K1149" s="63"/>
      <c r="L1149" s="63"/>
      <c r="M1149" s="63"/>
      <c r="N1149" s="63"/>
      <c r="O1149" s="63"/>
      <c r="P1149" s="63"/>
      <c r="Q1149" s="63"/>
      <c r="R1149" s="63"/>
      <c r="S1149" s="63"/>
      <c r="T1149" s="63"/>
      <c r="U1149" s="63"/>
      <c r="V1149" s="63"/>
      <c r="W1149" s="63"/>
      <c r="X1149" s="63"/>
      <c r="Y1149" s="63"/>
      <c r="Z1149" s="63"/>
      <c r="AA1149" s="63"/>
      <c r="AB1149" s="63"/>
      <c r="AC1149" s="63"/>
      <c r="AD1149" s="63"/>
      <c r="AE1149" s="63"/>
      <c r="AF1149" s="63"/>
      <c r="AG1149" s="63"/>
      <c r="AH1149" s="63"/>
      <c r="AI1149" s="63"/>
      <c r="AJ1149" s="63"/>
      <c r="AK1149" s="63"/>
      <c r="AL1149" s="63"/>
      <c r="AM1149" s="63"/>
      <c r="AN1149" s="63"/>
      <c r="AO1149" s="63"/>
      <c r="AP1149" s="63"/>
      <c r="AQ1149" s="63"/>
      <c r="AR1149" s="63"/>
      <c r="AS1149" s="63"/>
      <c r="AT1149" s="63"/>
      <c r="AU1149" s="63"/>
      <c r="AV1149" s="63"/>
      <c r="AW1149" s="63"/>
      <c r="AX1149" s="63"/>
      <c r="AY1149" s="63"/>
      <c r="AZ1149" s="63"/>
      <c r="BA1149" s="63"/>
      <c r="BB1149" s="63"/>
      <c r="BC1149" s="63"/>
      <c r="BD1149" s="63"/>
      <c r="BE1149" s="63"/>
      <c r="BF1149" s="63"/>
      <c r="BG1149" s="63"/>
      <c r="BH1149" s="63"/>
      <c r="BI1149" s="63"/>
      <c r="BJ1149" s="63"/>
      <c r="BK1149" s="63"/>
      <c r="BL1149" s="63"/>
      <c r="BM1149" s="63"/>
      <c r="BN1149" s="63"/>
      <c r="BO1149" s="63"/>
      <c r="BP1149" s="63"/>
      <c r="BQ1149" s="63"/>
      <c r="BR1149" s="63"/>
      <c r="BS1149" s="63"/>
      <c r="BT1149" s="63"/>
      <c r="BU1149" s="63"/>
      <c r="BV1149" s="63"/>
      <c r="BW1149" s="63"/>
      <c r="BX1149" s="63"/>
      <c r="BY1149" s="63"/>
      <c r="BZ1149" s="63"/>
      <c r="CA1149" s="63"/>
      <c r="CB1149" s="63"/>
      <c r="CC1149" s="63"/>
      <c r="CD1149" s="63"/>
      <c r="CE1149" s="63"/>
      <c r="CF1149" s="63"/>
      <c r="CG1149" s="63"/>
      <c r="CH1149" s="63"/>
      <c r="CI1149" s="63"/>
      <c r="CJ1149" s="63"/>
      <c r="CK1149" s="63"/>
      <c r="CL1149" s="63"/>
      <c r="CM1149" s="63"/>
      <c r="CN1149" s="63"/>
      <c r="CO1149" s="63"/>
      <c r="CP1149" s="63"/>
      <c r="CR1149" s="227"/>
      <c r="CS1149" s="74"/>
    </row>
    <row r="1150" spans="1:97" s="72" customFormat="1" ht="75.75" customHeight="1">
      <c r="A1150" s="75"/>
      <c r="B1150" s="76"/>
      <c r="C1150" s="76"/>
      <c r="D1150" s="76"/>
      <c r="E1150" s="76"/>
      <c r="F1150" s="63"/>
      <c r="G1150" s="63"/>
      <c r="H1150" s="63"/>
      <c r="I1150" s="63"/>
      <c r="J1150" s="63"/>
      <c r="K1150" s="63"/>
      <c r="L1150" s="63"/>
      <c r="M1150" s="63"/>
      <c r="N1150" s="63"/>
      <c r="O1150" s="63"/>
      <c r="P1150" s="63"/>
      <c r="Q1150" s="63"/>
      <c r="R1150" s="63"/>
      <c r="S1150" s="63"/>
      <c r="T1150" s="63"/>
      <c r="U1150" s="63"/>
      <c r="V1150" s="63"/>
      <c r="W1150" s="63"/>
      <c r="X1150" s="63"/>
      <c r="Y1150" s="63"/>
      <c r="Z1150" s="63"/>
      <c r="AA1150" s="63"/>
      <c r="AB1150" s="63"/>
      <c r="AC1150" s="63"/>
      <c r="AD1150" s="63"/>
      <c r="AE1150" s="63"/>
      <c r="AF1150" s="63"/>
      <c r="AG1150" s="63"/>
      <c r="AH1150" s="63"/>
      <c r="AI1150" s="63"/>
      <c r="AJ1150" s="63"/>
      <c r="AK1150" s="63"/>
      <c r="AL1150" s="63"/>
      <c r="AM1150" s="63"/>
      <c r="AN1150" s="63"/>
      <c r="AO1150" s="63"/>
      <c r="AP1150" s="63"/>
      <c r="AQ1150" s="63"/>
      <c r="AR1150" s="63"/>
      <c r="AS1150" s="63"/>
      <c r="AT1150" s="63"/>
      <c r="AU1150" s="63"/>
      <c r="AV1150" s="63"/>
      <c r="AW1150" s="63"/>
      <c r="AX1150" s="63"/>
      <c r="AY1150" s="63"/>
      <c r="AZ1150" s="63"/>
      <c r="BA1150" s="63"/>
      <c r="BB1150" s="63"/>
      <c r="BC1150" s="63"/>
      <c r="BD1150" s="63"/>
      <c r="BE1150" s="63"/>
      <c r="BF1150" s="63"/>
      <c r="BG1150" s="63"/>
      <c r="BH1150" s="63"/>
      <c r="BI1150" s="63"/>
      <c r="BJ1150" s="63"/>
      <c r="BK1150" s="63"/>
      <c r="BL1150" s="63"/>
      <c r="BM1150" s="63"/>
      <c r="BN1150" s="63"/>
      <c r="BO1150" s="63"/>
      <c r="BP1150" s="63"/>
      <c r="BQ1150" s="63"/>
      <c r="BR1150" s="63"/>
      <c r="BS1150" s="63"/>
      <c r="BT1150" s="63"/>
      <c r="BU1150" s="63"/>
      <c r="BV1150" s="63"/>
      <c r="BW1150" s="63"/>
      <c r="BX1150" s="63"/>
      <c r="BY1150" s="63"/>
      <c r="BZ1150" s="63"/>
      <c r="CA1150" s="63"/>
      <c r="CB1150" s="63"/>
      <c r="CC1150" s="63"/>
      <c r="CD1150" s="63"/>
      <c r="CE1150" s="63"/>
      <c r="CF1150" s="63"/>
      <c r="CG1150" s="63"/>
      <c r="CH1150" s="63"/>
      <c r="CI1150" s="63"/>
      <c r="CJ1150" s="63"/>
      <c r="CK1150" s="63"/>
      <c r="CL1150" s="63"/>
      <c r="CM1150" s="63"/>
      <c r="CN1150" s="63"/>
      <c r="CO1150" s="63"/>
      <c r="CP1150" s="63"/>
      <c r="CR1150" s="227"/>
      <c r="CS1150" s="74"/>
    </row>
    <row r="1151" spans="1:97" s="72" customFormat="1" ht="75.75" customHeight="1">
      <c r="A1151" s="75"/>
      <c r="B1151" s="76"/>
      <c r="C1151" s="76"/>
      <c r="D1151" s="76"/>
      <c r="E1151" s="76"/>
      <c r="F1151" s="63"/>
      <c r="G1151" s="63"/>
      <c r="H1151" s="63"/>
      <c r="I1151" s="63"/>
      <c r="J1151" s="63"/>
      <c r="K1151" s="63"/>
      <c r="L1151" s="63"/>
      <c r="M1151" s="63"/>
      <c r="N1151" s="63"/>
      <c r="O1151" s="63"/>
      <c r="P1151" s="63"/>
      <c r="Q1151" s="63"/>
      <c r="R1151" s="63"/>
      <c r="S1151" s="63"/>
      <c r="T1151" s="63"/>
      <c r="U1151" s="63"/>
      <c r="V1151" s="63"/>
      <c r="W1151" s="63"/>
      <c r="X1151" s="63"/>
      <c r="Y1151" s="63"/>
      <c r="Z1151" s="63"/>
      <c r="AA1151" s="63"/>
      <c r="AB1151" s="63"/>
      <c r="AC1151" s="63"/>
      <c r="AD1151" s="63"/>
      <c r="AE1151" s="63"/>
      <c r="AF1151" s="63"/>
      <c r="AG1151" s="63"/>
      <c r="AH1151" s="63"/>
      <c r="AI1151" s="63"/>
      <c r="AJ1151" s="63"/>
      <c r="AK1151" s="63"/>
      <c r="AL1151" s="63"/>
      <c r="AM1151" s="63"/>
      <c r="AN1151" s="63"/>
      <c r="AO1151" s="63"/>
      <c r="AP1151" s="63"/>
      <c r="AQ1151" s="63"/>
      <c r="AR1151" s="63"/>
      <c r="AS1151" s="63"/>
      <c r="AT1151" s="63"/>
      <c r="AU1151" s="63"/>
      <c r="AV1151" s="63"/>
      <c r="AW1151" s="63"/>
      <c r="AX1151" s="63"/>
      <c r="AY1151" s="63"/>
      <c r="AZ1151" s="63"/>
      <c r="BA1151" s="63"/>
      <c r="BB1151" s="63"/>
      <c r="BC1151" s="63"/>
      <c r="BD1151" s="63"/>
      <c r="BE1151" s="63"/>
      <c r="BF1151" s="63"/>
      <c r="BG1151" s="63"/>
      <c r="BH1151" s="63"/>
      <c r="BI1151" s="63"/>
      <c r="BJ1151" s="63"/>
      <c r="BK1151" s="63"/>
      <c r="BL1151" s="63"/>
      <c r="BM1151" s="63"/>
      <c r="BN1151" s="63"/>
      <c r="BO1151" s="63"/>
      <c r="BP1151" s="63"/>
      <c r="BQ1151" s="63"/>
      <c r="BR1151" s="63"/>
      <c r="BS1151" s="63"/>
      <c r="BT1151" s="63"/>
      <c r="BU1151" s="63"/>
      <c r="BV1151" s="63"/>
      <c r="BW1151" s="63"/>
      <c r="BX1151" s="63"/>
      <c r="BY1151" s="63"/>
      <c r="BZ1151" s="63"/>
      <c r="CA1151" s="63"/>
      <c r="CB1151" s="63"/>
      <c r="CC1151" s="63"/>
      <c r="CD1151" s="63"/>
      <c r="CE1151" s="63"/>
      <c r="CF1151" s="63"/>
      <c r="CG1151" s="63"/>
      <c r="CH1151" s="63"/>
      <c r="CI1151" s="63"/>
      <c r="CJ1151" s="63"/>
      <c r="CK1151" s="63"/>
      <c r="CL1151" s="63"/>
      <c r="CM1151" s="63"/>
      <c r="CN1151" s="63"/>
      <c r="CO1151" s="63"/>
      <c r="CP1151" s="63"/>
      <c r="CR1151" s="227"/>
      <c r="CS1151" s="74"/>
    </row>
    <row r="1152" spans="1:97" s="72" customFormat="1" ht="75.75" customHeight="1">
      <c r="A1152" s="75"/>
      <c r="B1152" s="76"/>
      <c r="C1152" s="76"/>
      <c r="D1152" s="76"/>
      <c r="E1152" s="76"/>
      <c r="F1152" s="63"/>
      <c r="G1152" s="63"/>
      <c r="H1152" s="63"/>
      <c r="I1152" s="63"/>
      <c r="J1152" s="63"/>
      <c r="K1152" s="63"/>
      <c r="L1152" s="63"/>
      <c r="M1152" s="63"/>
      <c r="N1152" s="63"/>
      <c r="O1152" s="63"/>
      <c r="P1152" s="63"/>
      <c r="Q1152" s="63"/>
      <c r="R1152" s="63"/>
      <c r="S1152" s="63"/>
      <c r="T1152" s="63"/>
      <c r="U1152" s="63"/>
      <c r="V1152" s="63"/>
      <c r="W1152" s="63"/>
      <c r="X1152" s="63"/>
      <c r="Y1152" s="63"/>
      <c r="Z1152" s="63"/>
      <c r="AA1152" s="63"/>
      <c r="AB1152" s="63"/>
      <c r="AC1152" s="63"/>
      <c r="AD1152" s="63"/>
      <c r="AE1152" s="63"/>
      <c r="AF1152" s="63"/>
      <c r="AG1152" s="63"/>
      <c r="AH1152" s="63"/>
      <c r="AI1152" s="63"/>
      <c r="AJ1152" s="63"/>
      <c r="AK1152" s="63"/>
      <c r="AL1152" s="63"/>
      <c r="AM1152" s="63"/>
      <c r="AN1152" s="63"/>
      <c r="AO1152" s="63"/>
      <c r="AP1152" s="63"/>
      <c r="AQ1152" s="63"/>
      <c r="AR1152" s="63"/>
      <c r="AS1152" s="63"/>
      <c r="AT1152" s="63"/>
      <c r="AU1152" s="63"/>
      <c r="AV1152" s="63"/>
      <c r="AW1152" s="63"/>
      <c r="AX1152" s="63"/>
      <c r="AY1152" s="63"/>
      <c r="AZ1152" s="63"/>
      <c r="BA1152" s="63"/>
      <c r="BB1152" s="63"/>
      <c r="BC1152" s="63"/>
      <c r="BD1152" s="63"/>
      <c r="BE1152" s="63"/>
      <c r="BF1152" s="63"/>
      <c r="BG1152" s="63"/>
      <c r="BH1152" s="63"/>
      <c r="BI1152" s="63"/>
      <c r="BJ1152" s="63"/>
      <c r="BK1152" s="63"/>
      <c r="BL1152" s="63"/>
      <c r="BM1152" s="63"/>
      <c r="BN1152" s="63"/>
      <c r="BO1152" s="63"/>
      <c r="BP1152" s="63"/>
      <c r="BQ1152" s="63"/>
      <c r="BR1152" s="63"/>
      <c r="BS1152" s="63"/>
      <c r="BT1152" s="63"/>
      <c r="BU1152" s="63"/>
      <c r="BV1152" s="63"/>
      <c r="BW1152" s="63"/>
      <c r="BX1152" s="63"/>
      <c r="BY1152" s="63"/>
      <c r="BZ1152" s="63"/>
      <c r="CA1152" s="63"/>
      <c r="CB1152" s="63"/>
      <c r="CC1152" s="63"/>
      <c r="CD1152" s="63"/>
      <c r="CE1152" s="63"/>
      <c r="CF1152" s="63"/>
      <c r="CG1152" s="63"/>
      <c r="CH1152" s="63"/>
      <c r="CI1152" s="63"/>
      <c r="CJ1152" s="63"/>
      <c r="CK1152" s="63"/>
      <c r="CL1152" s="63"/>
      <c r="CM1152" s="63"/>
      <c r="CN1152" s="63"/>
      <c r="CO1152" s="63"/>
      <c r="CP1152" s="63"/>
      <c r="CR1152" s="227"/>
      <c r="CS1152" s="74"/>
    </row>
    <row r="1153" spans="1:97" s="72" customFormat="1" ht="75.75" customHeight="1">
      <c r="A1153" s="75"/>
      <c r="B1153" s="76"/>
      <c r="C1153" s="76"/>
      <c r="D1153" s="76"/>
      <c r="E1153" s="76"/>
      <c r="F1153" s="63"/>
      <c r="G1153" s="63"/>
      <c r="H1153" s="63"/>
      <c r="I1153" s="63"/>
      <c r="J1153" s="63"/>
      <c r="K1153" s="63"/>
      <c r="L1153" s="63"/>
      <c r="M1153" s="63"/>
      <c r="N1153" s="63"/>
      <c r="O1153" s="63"/>
      <c r="P1153" s="63"/>
      <c r="Q1153" s="63"/>
      <c r="R1153" s="63"/>
      <c r="S1153" s="63"/>
      <c r="T1153" s="63"/>
      <c r="U1153" s="63"/>
      <c r="V1153" s="63"/>
      <c r="W1153" s="63"/>
      <c r="X1153" s="63"/>
      <c r="Y1153" s="63"/>
      <c r="Z1153" s="63"/>
      <c r="AA1153" s="63"/>
      <c r="AB1153" s="63"/>
      <c r="AC1153" s="63"/>
      <c r="AD1153" s="63"/>
      <c r="AE1153" s="63"/>
      <c r="AF1153" s="63"/>
      <c r="AG1153" s="63"/>
      <c r="AH1153" s="63"/>
      <c r="AI1153" s="63"/>
      <c r="AJ1153" s="63"/>
      <c r="AK1153" s="63"/>
      <c r="AL1153" s="63"/>
      <c r="AM1153" s="63"/>
      <c r="AN1153" s="63"/>
      <c r="AO1153" s="63"/>
      <c r="AP1153" s="63"/>
      <c r="AQ1153" s="63"/>
      <c r="AR1153" s="63"/>
      <c r="AS1153" s="63"/>
      <c r="AT1153" s="63"/>
      <c r="AU1153" s="63"/>
      <c r="AV1153" s="63"/>
      <c r="AW1153" s="63"/>
      <c r="AX1153" s="63"/>
      <c r="AY1153" s="63"/>
      <c r="AZ1153" s="63"/>
      <c r="BA1153" s="63"/>
      <c r="BB1153" s="63"/>
      <c r="BC1153" s="63"/>
      <c r="BD1153" s="63"/>
      <c r="BE1153" s="63"/>
      <c r="BF1153" s="63"/>
      <c r="BG1153" s="63"/>
      <c r="BH1153" s="63"/>
      <c r="BI1153" s="63"/>
      <c r="BJ1153" s="63"/>
      <c r="BK1153" s="63"/>
      <c r="BL1153" s="63"/>
      <c r="BM1153" s="63"/>
      <c r="BN1153" s="63"/>
      <c r="BO1153" s="63"/>
      <c r="BP1153" s="63"/>
      <c r="BQ1153" s="63"/>
      <c r="BR1153" s="63"/>
      <c r="BS1153" s="63"/>
      <c r="BT1153" s="63"/>
      <c r="BU1153" s="63"/>
      <c r="BV1153" s="63"/>
      <c r="BW1153" s="63"/>
      <c r="BX1153" s="63"/>
      <c r="BY1153" s="63"/>
      <c r="BZ1153" s="63"/>
      <c r="CA1153" s="63"/>
      <c r="CB1153" s="63"/>
      <c r="CC1153" s="63"/>
      <c r="CD1153" s="63"/>
      <c r="CE1153" s="63"/>
      <c r="CF1153" s="63"/>
      <c r="CG1153" s="63"/>
      <c r="CH1153" s="63"/>
      <c r="CI1153" s="63"/>
      <c r="CJ1153" s="63"/>
      <c r="CK1153" s="63"/>
      <c r="CL1153" s="63"/>
      <c r="CM1153" s="63"/>
      <c r="CN1153" s="63"/>
      <c r="CO1153" s="63"/>
      <c r="CP1153" s="63"/>
      <c r="CR1153" s="227"/>
      <c r="CS1153" s="74"/>
    </row>
    <row r="1154" spans="1:97" s="72" customFormat="1" ht="75.75" customHeight="1">
      <c r="A1154" s="75"/>
      <c r="B1154" s="76"/>
      <c r="C1154" s="76"/>
      <c r="D1154" s="76"/>
      <c r="E1154" s="76"/>
      <c r="F1154" s="63"/>
      <c r="G1154" s="63"/>
      <c r="H1154" s="63"/>
      <c r="I1154" s="63"/>
      <c r="J1154" s="63"/>
      <c r="K1154" s="63"/>
      <c r="L1154" s="63"/>
      <c r="M1154" s="63"/>
      <c r="N1154" s="63"/>
      <c r="O1154" s="63"/>
      <c r="P1154" s="63"/>
      <c r="Q1154" s="63"/>
      <c r="R1154" s="63"/>
      <c r="S1154" s="63"/>
      <c r="T1154" s="63"/>
      <c r="U1154" s="63"/>
      <c r="V1154" s="63"/>
      <c r="W1154" s="63"/>
      <c r="X1154" s="63"/>
      <c r="Y1154" s="63"/>
      <c r="Z1154" s="63"/>
      <c r="AA1154" s="63"/>
      <c r="AB1154" s="63"/>
      <c r="AC1154" s="63"/>
      <c r="AD1154" s="63"/>
      <c r="AE1154" s="63"/>
      <c r="AF1154" s="63"/>
      <c r="AG1154" s="63"/>
      <c r="AH1154" s="63"/>
      <c r="AI1154" s="63"/>
      <c r="AJ1154" s="63"/>
      <c r="AK1154" s="63"/>
      <c r="AL1154" s="63"/>
      <c r="AM1154" s="63"/>
      <c r="AN1154" s="63"/>
      <c r="AO1154" s="63"/>
      <c r="AP1154" s="63"/>
      <c r="AQ1154" s="63"/>
      <c r="AR1154" s="63"/>
      <c r="AS1154" s="63"/>
      <c r="AT1154" s="63"/>
      <c r="AU1154" s="63"/>
      <c r="AV1154" s="63"/>
      <c r="AW1154" s="63"/>
      <c r="AX1154" s="63"/>
      <c r="AY1154" s="63"/>
      <c r="AZ1154" s="63"/>
      <c r="BA1154" s="63"/>
      <c r="BB1154" s="63"/>
      <c r="BC1154" s="63"/>
      <c r="BD1154" s="63"/>
      <c r="BE1154" s="63"/>
      <c r="BF1154" s="63"/>
      <c r="BG1154" s="63"/>
      <c r="BH1154" s="63"/>
      <c r="BI1154" s="63"/>
      <c r="BJ1154" s="63"/>
      <c r="BK1154" s="63"/>
      <c r="BL1154" s="63"/>
      <c r="BM1154" s="63"/>
      <c r="BN1154" s="63"/>
      <c r="BO1154" s="63"/>
      <c r="BP1154" s="63"/>
      <c r="BQ1154" s="63"/>
      <c r="BR1154" s="63"/>
      <c r="BS1154" s="63"/>
      <c r="BT1154" s="63"/>
      <c r="BU1154" s="63"/>
      <c r="BV1154" s="63"/>
      <c r="BW1154" s="63"/>
      <c r="BX1154" s="63"/>
      <c r="BY1154" s="63"/>
      <c r="BZ1154" s="63"/>
      <c r="CA1154" s="63"/>
      <c r="CB1154" s="63"/>
      <c r="CC1154" s="63"/>
      <c r="CD1154" s="63"/>
      <c r="CE1154" s="63"/>
      <c r="CF1154" s="63"/>
      <c r="CG1154" s="63"/>
      <c r="CH1154" s="63"/>
      <c r="CI1154" s="63"/>
      <c r="CJ1154" s="63"/>
      <c r="CK1154" s="63"/>
      <c r="CL1154" s="63"/>
      <c r="CM1154" s="63"/>
      <c r="CN1154" s="63"/>
      <c r="CO1154" s="63"/>
      <c r="CP1154" s="63"/>
      <c r="CR1154" s="227"/>
      <c r="CS1154" s="74"/>
    </row>
    <row r="1155" spans="1:97" s="72" customFormat="1" ht="75.75" customHeight="1">
      <c r="A1155" s="75"/>
      <c r="B1155" s="76"/>
      <c r="C1155" s="76"/>
      <c r="D1155" s="76"/>
      <c r="E1155" s="76"/>
      <c r="F1155" s="63"/>
      <c r="G1155" s="63"/>
      <c r="H1155" s="63"/>
      <c r="I1155" s="63"/>
      <c r="J1155" s="63"/>
      <c r="K1155" s="63"/>
      <c r="L1155" s="63"/>
      <c r="M1155" s="63"/>
      <c r="N1155" s="63"/>
      <c r="O1155" s="63"/>
      <c r="P1155" s="63"/>
      <c r="Q1155" s="63"/>
      <c r="R1155" s="63"/>
      <c r="S1155" s="63"/>
      <c r="T1155" s="63"/>
      <c r="U1155" s="63"/>
      <c r="V1155" s="63"/>
      <c r="W1155" s="63"/>
      <c r="X1155" s="63"/>
      <c r="Y1155" s="63"/>
      <c r="Z1155" s="63"/>
      <c r="AA1155" s="63"/>
      <c r="AB1155" s="63"/>
      <c r="AC1155" s="63"/>
      <c r="AD1155" s="63"/>
      <c r="AE1155" s="63"/>
      <c r="AF1155" s="63"/>
      <c r="AG1155" s="63"/>
      <c r="AH1155" s="63"/>
      <c r="AI1155" s="63"/>
      <c r="AJ1155" s="63"/>
      <c r="AK1155" s="63"/>
      <c r="AL1155" s="63"/>
      <c r="AM1155" s="63"/>
      <c r="AN1155" s="63"/>
      <c r="AO1155" s="63"/>
      <c r="AP1155" s="63"/>
      <c r="AQ1155" s="63"/>
      <c r="AR1155" s="63"/>
      <c r="AS1155" s="63"/>
      <c r="AT1155" s="63"/>
      <c r="AU1155" s="63"/>
      <c r="AV1155" s="63"/>
      <c r="AW1155" s="63"/>
      <c r="AX1155" s="63"/>
      <c r="AY1155" s="63"/>
      <c r="AZ1155" s="63"/>
      <c r="BA1155" s="63"/>
      <c r="BB1155" s="63"/>
      <c r="BC1155" s="63"/>
      <c r="BD1155" s="63"/>
      <c r="BE1155" s="63"/>
      <c r="BF1155" s="63"/>
      <c r="BG1155" s="63"/>
      <c r="BH1155" s="63"/>
      <c r="BI1155" s="63"/>
      <c r="BJ1155" s="63"/>
      <c r="BK1155" s="63"/>
      <c r="BL1155" s="63"/>
      <c r="BM1155" s="63"/>
      <c r="BN1155" s="63"/>
      <c r="BO1155" s="63"/>
      <c r="BP1155" s="63"/>
      <c r="BQ1155" s="63"/>
      <c r="BR1155" s="63"/>
      <c r="BS1155" s="63"/>
      <c r="BT1155" s="63"/>
      <c r="BU1155" s="63"/>
      <c r="BV1155" s="63"/>
      <c r="BW1155" s="63"/>
      <c r="BX1155" s="63"/>
      <c r="BY1155" s="63"/>
      <c r="BZ1155" s="63"/>
      <c r="CA1155" s="63"/>
      <c r="CB1155" s="63"/>
      <c r="CC1155" s="63"/>
      <c r="CD1155" s="63"/>
      <c r="CE1155" s="63"/>
      <c r="CF1155" s="63"/>
      <c r="CG1155" s="63"/>
      <c r="CH1155" s="63"/>
      <c r="CI1155" s="63"/>
      <c r="CJ1155" s="63"/>
      <c r="CK1155" s="63"/>
      <c r="CL1155" s="63"/>
      <c r="CM1155" s="63"/>
      <c r="CN1155" s="63"/>
      <c r="CO1155" s="63"/>
      <c r="CP1155" s="63"/>
      <c r="CR1155" s="227"/>
      <c r="CS1155" s="74"/>
    </row>
    <row r="1156" spans="1:97" s="72" customFormat="1" ht="75.75" customHeight="1">
      <c r="A1156" s="75"/>
      <c r="B1156" s="76"/>
      <c r="C1156" s="76"/>
      <c r="D1156" s="76"/>
      <c r="E1156" s="76"/>
      <c r="F1156" s="63"/>
      <c r="G1156" s="63"/>
      <c r="H1156" s="63"/>
      <c r="I1156" s="63"/>
      <c r="J1156" s="63"/>
      <c r="K1156" s="63"/>
      <c r="L1156" s="63"/>
      <c r="M1156" s="63"/>
      <c r="N1156" s="63"/>
      <c r="O1156" s="63"/>
      <c r="P1156" s="63"/>
      <c r="Q1156" s="63"/>
      <c r="R1156" s="63"/>
      <c r="S1156" s="63"/>
      <c r="T1156" s="63"/>
      <c r="U1156" s="63"/>
      <c r="V1156" s="63"/>
      <c r="W1156" s="63"/>
      <c r="X1156" s="63"/>
      <c r="Y1156" s="63"/>
      <c r="Z1156" s="63"/>
      <c r="AA1156" s="63"/>
      <c r="AB1156" s="63"/>
      <c r="AC1156" s="63"/>
      <c r="AD1156" s="63"/>
      <c r="AE1156" s="63"/>
      <c r="AF1156" s="63"/>
      <c r="AG1156" s="63"/>
      <c r="AH1156" s="63"/>
      <c r="AI1156" s="63"/>
      <c r="AJ1156" s="63"/>
      <c r="AK1156" s="63"/>
      <c r="AL1156" s="63"/>
      <c r="AM1156" s="63"/>
      <c r="AN1156" s="63"/>
      <c r="AO1156" s="63"/>
      <c r="AP1156" s="63"/>
      <c r="AQ1156" s="63"/>
      <c r="AR1156" s="63"/>
      <c r="AS1156" s="63"/>
      <c r="AT1156" s="63"/>
      <c r="AU1156" s="63"/>
      <c r="AV1156" s="63"/>
      <c r="AW1156" s="63"/>
      <c r="AX1156" s="63"/>
      <c r="AY1156" s="63"/>
      <c r="AZ1156" s="63"/>
      <c r="BA1156" s="63"/>
      <c r="BB1156" s="63"/>
      <c r="BC1156" s="63"/>
      <c r="BD1156" s="63"/>
      <c r="BE1156" s="63"/>
      <c r="BF1156" s="63"/>
      <c r="BG1156" s="63"/>
      <c r="BH1156" s="63"/>
      <c r="BI1156" s="63"/>
      <c r="BJ1156" s="63"/>
      <c r="BK1156" s="63"/>
      <c r="BL1156" s="63"/>
      <c r="BM1156" s="63"/>
      <c r="BN1156" s="63"/>
      <c r="BO1156" s="63"/>
      <c r="BP1156" s="63"/>
      <c r="BQ1156" s="63"/>
      <c r="BR1156" s="63"/>
      <c r="BS1156" s="63"/>
      <c r="BT1156" s="63"/>
      <c r="BU1156" s="63"/>
      <c r="BV1156" s="63"/>
      <c r="BW1156" s="63"/>
      <c r="BX1156" s="63"/>
      <c r="BY1156" s="63"/>
      <c r="BZ1156" s="63"/>
      <c r="CA1156" s="63"/>
      <c r="CB1156" s="63"/>
      <c r="CC1156" s="63"/>
      <c r="CD1156" s="63"/>
      <c r="CE1156" s="63"/>
      <c r="CF1156" s="63"/>
      <c r="CG1156" s="63"/>
      <c r="CH1156" s="63"/>
      <c r="CI1156" s="63"/>
      <c r="CJ1156" s="63"/>
      <c r="CK1156" s="63"/>
      <c r="CL1156" s="63"/>
      <c r="CM1156" s="63"/>
      <c r="CN1156" s="63"/>
      <c r="CO1156" s="63"/>
      <c r="CP1156" s="63"/>
      <c r="CR1156" s="227"/>
      <c r="CS1156" s="74"/>
    </row>
    <row r="1157" spans="1:97" s="72" customFormat="1" ht="75.75" customHeight="1">
      <c r="A1157" s="75"/>
      <c r="B1157" s="76"/>
      <c r="C1157" s="76"/>
      <c r="D1157" s="76"/>
      <c r="E1157" s="76"/>
      <c r="F1157" s="63"/>
      <c r="G1157" s="63"/>
      <c r="H1157" s="63"/>
      <c r="I1157" s="63"/>
      <c r="J1157" s="63"/>
      <c r="K1157" s="63"/>
      <c r="L1157" s="63"/>
      <c r="M1157" s="63"/>
      <c r="N1157" s="63"/>
      <c r="O1157" s="63"/>
      <c r="P1157" s="63"/>
      <c r="Q1157" s="63"/>
      <c r="R1157" s="63"/>
      <c r="S1157" s="63"/>
      <c r="T1157" s="63"/>
      <c r="U1157" s="63"/>
      <c r="V1157" s="63"/>
      <c r="W1157" s="63"/>
      <c r="X1157" s="63"/>
      <c r="Y1157" s="63"/>
      <c r="Z1157" s="63"/>
      <c r="AA1157" s="63"/>
      <c r="AB1157" s="63"/>
      <c r="AC1157" s="63"/>
      <c r="AD1157" s="63"/>
      <c r="AE1157" s="63"/>
      <c r="AF1157" s="63"/>
      <c r="AG1157" s="63"/>
      <c r="AH1157" s="63"/>
      <c r="AI1157" s="63"/>
      <c r="AJ1157" s="63"/>
      <c r="AK1157" s="63"/>
      <c r="AL1157" s="63"/>
      <c r="AM1157" s="63"/>
      <c r="AN1157" s="63"/>
      <c r="AO1157" s="63"/>
      <c r="AP1157" s="63"/>
      <c r="AQ1157" s="63"/>
      <c r="AR1157" s="63"/>
      <c r="AS1157" s="63"/>
      <c r="AT1157" s="63"/>
      <c r="AU1157" s="63"/>
      <c r="AV1157" s="63"/>
      <c r="AW1157" s="63"/>
      <c r="AX1157" s="63"/>
      <c r="AY1157" s="63"/>
      <c r="AZ1157" s="63"/>
      <c r="BA1157" s="63"/>
      <c r="BB1157" s="63"/>
      <c r="BC1157" s="63"/>
      <c r="BD1157" s="63"/>
      <c r="BE1157" s="63"/>
      <c r="BF1157" s="63"/>
      <c r="BG1157" s="63"/>
      <c r="BH1157" s="63"/>
      <c r="BI1157" s="63"/>
      <c r="BJ1157" s="63"/>
      <c r="BK1157" s="63"/>
      <c r="BL1157" s="63"/>
      <c r="BM1157" s="63"/>
      <c r="BN1157" s="63"/>
      <c r="BO1157" s="63"/>
      <c r="BP1157" s="63"/>
      <c r="BQ1157" s="63"/>
      <c r="BR1157" s="63"/>
      <c r="BS1157" s="63"/>
      <c r="BT1157" s="63"/>
      <c r="BU1157" s="63"/>
      <c r="BV1157" s="63"/>
      <c r="BW1157" s="63"/>
      <c r="BX1157" s="63"/>
      <c r="BY1157" s="63"/>
      <c r="BZ1157" s="63"/>
      <c r="CA1157" s="63"/>
      <c r="CB1157" s="63"/>
      <c r="CC1157" s="63"/>
      <c r="CD1157" s="63"/>
      <c r="CE1157" s="63"/>
      <c r="CF1157" s="63"/>
      <c r="CG1157" s="63"/>
      <c r="CH1157" s="63"/>
      <c r="CI1157" s="63"/>
      <c r="CJ1157" s="63"/>
      <c r="CK1157" s="63"/>
      <c r="CL1157" s="63"/>
      <c r="CM1157" s="63"/>
      <c r="CN1157" s="63"/>
      <c r="CO1157" s="63"/>
      <c r="CP1157" s="63"/>
      <c r="CR1157" s="227"/>
      <c r="CS1157" s="74"/>
    </row>
    <row r="1158" spans="1:97" s="72" customFormat="1" ht="75.75" customHeight="1">
      <c r="A1158" s="75"/>
      <c r="B1158" s="76"/>
      <c r="C1158" s="76"/>
      <c r="D1158" s="76"/>
      <c r="E1158" s="76"/>
      <c r="F1158" s="63"/>
      <c r="G1158" s="63"/>
      <c r="H1158" s="63"/>
      <c r="I1158" s="63"/>
      <c r="J1158" s="63"/>
      <c r="K1158" s="63"/>
      <c r="L1158" s="63"/>
      <c r="M1158" s="63"/>
      <c r="N1158" s="63"/>
      <c r="O1158" s="63"/>
      <c r="P1158" s="63"/>
      <c r="Q1158" s="63"/>
      <c r="R1158" s="63"/>
      <c r="S1158" s="63"/>
      <c r="T1158" s="63"/>
      <c r="U1158" s="63"/>
      <c r="V1158" s="63"/>
      <c r="W1158" s="63"/>
      <c r="X1158" s="63"/>
      <c r="Y1158" s="63"/>
      <c r="Z1158" s="63"/>
      <c r="AA1158" s="63"/>
      <c r="AB1158" s="63"/>
      <c r="AC1158" s="63"/>
      <c r="AD1158" s="63"/>
      <c r="AE1158" s="63"/>
      <c r="AF1158" s="63"/>
      <c r="AG1158" s="63"/>
      <c r="AH1158" s="63"/>
      <c r="AI1158" s="63"/>
      <c r="AJ1158" s="63"/>
      <c r="AK1158" s="63"/>
      <c r="AL1158" s="63"/>
      <c r="AM1158" s="63"/>
      <c r="AN1158" s="63"/>
      <c r="AO1158" s="63"/>
      <c r="AP1158" s="63"/>
      <c r="AQ1158" s="63"/>
      <c r="AR1158" s="63"/>
      <c r="AS1158" s="63"/>
      <c r="AT1158" s="63"/>
      <c r="AU1158" s="63"/>
      <c r="AV1158" s="63"/>
      <c r="AW1158" s="63"/>
      <c r="AX1158" s="63"/>
      <c r="AY1158" s="63"/>
      <c r="AZ1158" s="63"/>
      <c r="BA1158" s="63"/>
      <c r="BB1158" s="63"/>
      <c r="BC1158" s="63"/>
      <c r="BD1158" s="63"/>
      <c r="BE1158" s="63"/>
      <c r="BF1158" s="63"/>
      <c r="BG1158" s="63"/>
      <c r="BH1158" s="63"/>
      <c r="BI1158" s="63"/>
      <c r="BJ1158" s="63"/>
      <c r="BK1158" s="63"/>
      <c r="BL1158" s="63"/>
      <c r="BM1158" s="63"/>
      <c r="BN1158" s="63"/>
      <c r="BO1158" s="63"/>
      <c r="BP1158" s="63"/>
      <c r="BQ1158" s="63"/>
      <c r="BR1158" s="63"/>
      <c r="BS1158" s="63"/>
      <c r="BT1158" s="63"/>
      <c r="BU1158" s="63"/>
      <c r="BV1158" s="63"/>
      <c r="BW1158" s="63"/>
      <c r="BX1158" s="63"/>
      <c r="BY1158" s="63"/>
      <c r="BZ1158" s="63"/>
      <c r="CA1158" s="63"/>
      <c r="CB1158" s="63"/>
      <c r="CC1158" s="63"/>
      <c r="CD1158" s="63"/>
      <c r="CE1158" s="63"/>
      <c r="CF1158" s="63"/>
      <c r="CG1158" s="63"/>
      <c r="CH1158" s="63"/>
      <c r="CI1158" s="63"/>
      <c r="CJ1158" s="63"/>
      <c r="CK1158" s="63"/>
      <c r="CL1158" s="63"/>
      <c r="CM1158" s="63"/>
      <c r="CN1158" s="63"/>
      <c r="CO1158" s="63"/>
      <c r="CP1158" s="63"/>
      <c r="CR1158" s="227"/>
      <c r="CS1158" s="74"/>
    </row>
    <row r="1159" spans="1:97" s="72" customFormat="1" ht="75.75" customHeight="1">
      <c r="A1159" s="75"/>
      <c r="B1159" s="76"/>
      <c r="C1159" s="76"/>
      <c r="D1159" s="76"/>
      <c r="E1159" s="76"/>
      <c r="F1159" s="63"/>
      <c r="G1159" s="63"/>
      <c r="H1159" s="63"/>
      <c r="I1159" s="63"/>
      <c r="J1159" s="63"/>
      <c r="K1159" s="63"/>
      <c r="L1159" s="63"/>
      <c r="M1159" s="63"/>
      <c r="N1159" s="63"/>
      <c r="O1159" s="63"/>
      <c r="P1159" s="63"/>
      <c r="Q1159" s="63"/>
      <c r="R1159" s="63"/>
      <c r="S1159" s="63"/>
      <c r="T1159" s="63"/>
      <c r="U1159" s="63"/>
      <c r="V1159" s="63"/>
      <c r="W1159" s="63"/>
      <c r="X1159" s="63"/>
      <c r="Y1159" s="63"/>
      <c r="Z1159" s="63"/>
      <c r="AA1159" s="63"/>
      <c r="AB1159" s="63"/>
      <c r="AC1159" s="63"/>
      <c r="AD1159" s="63"/>
      <c r="AE1159" s="63"/>
      <c r="AF1159" s="63"/>
      <c r="AG1159" s="63"/>
      <c r="AH1159" s="63"/>
      <c r="AI1159" s="63"/>
      <c r="AJ1159" s="63"/>
      <c r="AK1159" s="63"/>
      <c r="AL1159" s="63"/>
      <c r="AM1159" s="63"/>
      <c r="AN1159" s="63"/>
      <c r="AO1159" s="63"/>
      <c r="AP1159" s="63"/>
      <c r="AQ1159" s="63"/>
      <c r="AR1159" s="63"/>
      <c r="AS1159" s="63"/>
      <c r="AT1159" s="63"/>
      <c r="AU1159" s="63"/>
      <c r="AV1159" s="63"/>
      <c r="AW1159" s="63"/>
      <c r="AX1159" s="63"/>
      <c r="AY1159" s="63"/>
      <c r="AZ1159" s="63"/>
      <c r="BA1159" s="63"/>
      <c r="BB1159" s="63"/>
      <c r="BC1159" s="63"/>
      <c r="BD1159" s="63"/>
      <c r="BE1159" s="63"/>
      <c r="BF1159" s="63"/>
      <c r="BG1159" s="63"/>
      <c r="BH1159" s="63"/>
      <c r="BI1159" s="63"/>
      <c r="BJ1159" s="63"/>
      <c r="BK1159" s="63"/>
      <c r="BL1159" s="63"/>
      <c r="BM1159" s="63"/>
      <c r="BN1159" s="63"/>
      <c r="BO1159" s="63"/>
      <c r="BP1159" s="63"/>
      <c r="BQ1159" s="63"/>
      <c r="BR1159" s="63"/>
      <c r="BS1159" s="63"/>
      <c r="BT1159" s="63"/>
      <c r="BU1159" s="63"/>
      <c r="BV1159" s="63"/>
      <c r="BW1159" s="63"/>
      <c r="BX1159" s="63"/>
      <c r="BY1159" s="63"/>
      <c r="BZ1159" s="63"/>
      <c r="CA1159" s="63"/>
      <c r="CB1159" s="63"/>
      <c r="CC1159" s="63"/>
      <c r="CD1159" s="63"/>
      <c r="CE1159" s="63"/>
      <c r="CF1159" s="63"/>
      <c r="CG1159" s="63"/>
      <c r="CH1159" s="63"/>
      <c r="CI1159" s="63"/>
      <c r="CJ1159" s="63"/>
      <c r="CK1159" s="63"/>
      <c r="CL1159" s="63"/>
      <c r="CM1159" s="63"/>
      <c r="CN1159" s="63"/>
      <c r="CO1159" s="63"/>
      <c r="CP1159" s="63"/>
      <c r="CR1159" s="227"/>
      <c r="CS1159" s="74"/>
    </row>
    <row r="1160" spans="1:97" s="72" customFormat="1" ht="75.75" customHeight="1">
      <c r="A1160" s="75"/>
      <c r="B1160" s="76"/>
      <c r="C1160" s="76"/>
      <c r="D1160" s="76"/>
      <c r="E1160" s="76"/>
      <c r="F1160" s="63"/>
      <c r="G1160" s="63"/>
      <c r="H1160" s="63"/>
      <c r="I1160" s="63"/>
      <c r="J1160" s="63"/>
      <c r="K1160" s="63"/>
      <c r="L1160" s="63"/>
      <c r="M1160" s="63"/>
      <c r="N1160" s="63"/>
      <c r="O1160" s="63"/>
      <c r="P1160" s="63"/>
      <c r="Q1160" s="63"/>
      <c r="R1160" s="63"/>
      <c r="S1160" s="63"/>
      <c r="T1160" s="63"/>
      <c r="U1160" s="63"/>
      <c r="V1160" s="63"/>
      <c r="W1160" s="63"/>
      <c r="X1160" s="63"/>
      <c r="Y1160" s="63"/>
      <c r="Z1160" s="63"/>
      <c r="AA1160" s="63"/>
      <c r="AB1160" s="63"/>
      <c r="AC1160" s="63"/>
      <c r="AD1160" s="63"/>
      <c r="AE1160" s="63"/>
      <c r="AF1160" s="63"/>
      <c r="AG1160" s="63"/>
      <c r="AH1160" s="63"/>
      <c r="AI1160" s="63"/>
      <c r="AJ1160" s="63"/>
      <c r="AK1160" s="63"/>
      <c r="AL1160" s="63"/>
      <c r="AM1160" s="63"/>
      <c r="AN1160" s="63"/>
      <c r="AO1160" s="63"/>
      <c r="AP1160" s="63"/>
      <c r="AQ1160" s="63"/>
      <c r="AR1160" s="63"/>
      <c r="AS1160" s="63"/>
      <c r="AT1160" s="63"/>
      <c r="AU1160" s="63"/>
      <c r="AV1160" s="63"/>
      <c r="AW1160" s="63"/>
      <c r="AX1160" s="63"/>
      <c r="AY1160" s="63"/>
      <c r="AZ1160" s="63"/>
      <c r="BA1160" s="63"/>
      <c r="BB1160" s="63"/>
      <c r="BC1160" s="63"/>
      <c r="BD1160" s="63"/>
      <c r="BE1160" s="63"/>
      <c r="BF1160" s="63"/>
      <c r="BG1160" s="63"/>
      <c r="BH1160" s="63"/>
      <c r="BI1160" s="63"/>
      <c r="BJ1160" s="63"/>
      <c r="BK1160" s="63"/>
      <c r="BL1160" s="63"/>
      <c r="BM1160" s="63"/>
      <c r="BN1160" s="63"/>
      <c r="BO1160" s="63"/>
      <c r="BP1160" s="63"/>
      <c r="BQ1160" s="63"/>
      <c r="BR1160" s="63"/>
      <c r="BS1160" s="63"/>
      <c r="BT1160" s="63"/>
      <c r="BU1160" s="63"/>
      <c r="BV1160" s="63"/>
      <c r="BW1160" s="63"/>
      <c r="BX1160" s="63"/>
      <c r="BY1160" s="63"/>
      <c r="BZ1160" s="63"/>
      <c r="CA1160" s="63"/>
      <c r="CB1160" s="63"/>
      <c r="CC1160" s="63"/>
      <c r="CD1160" s="63"/>
      <c r="CE1160" s="63"/>
      <c r="CF1160" s="63"/>
      <c r="CG1160" s="63"/>
      <c r="CH1160" s="63"/>
      <c r="CI1160" s="63"/>
      <c r="CJ1160" s="63"/>
      <c r="CK1160" s="63"/>
      <c r="CL1160" s="63"/>
      <c r="CM1160" s="63"/>
      <c r="CN1160" s="63"/>
      <c r="CO1160" s="63"/>
      <c r="CP1160" s="63"/>
      <c r="CR1160" s="227"/>
      <c r="CS1160" s="74"/>
    </row>
    <row r="1161" spans="1:97" s="72" customFormat="1" ht="75.75" customHeight="1">
      <c r="A1161" s="75"/>
      <c r="B1161" s="76"/>
      <c r="C1161" s="76"/>
      <c r="D1161" s="76"/>
      <c r="E1161" s="76"/>
      <c r="F1161" s="63"/>
      <c r="G1161" s="63"/>
      <c r="H1161" s="63"/>
      <c r="I1161" s="63"/>
      <c r="J1161" s="63"/>
      <c r="K1161" s="63"/>
      <c r="L1161" s="63"/>
      <c r="M1161" s="63"/>
      <c r="N1161" s="63"/>
      <c r="O1161" s="63"/>
      <c r="P1161" s="63"/>
      <c r="Q1161" s="63"/>
      <c r="R1161" s="63"/>
      <c r="S1161" s="63"/>
      <c r="T1161" s="63"/>
      <c r="U1161" s="63"/>
      <c r="V1161" s="63"/>
      <c r="W1161" s="63"/>
      <c r="X1161" s="63"/>
      <c r="Y1161" s="63"/>
      <c r="Z1161" s="63"/>
      <c r="AA1161" s="63"/>
      <c r="AB1161" s="63"/>
      <c r="AC1161" s="63"/>
      <c r="AD1161" s="63"/>
      <c r="AE1161" s="63"/>
      <c r="AF1161" s="63"/>
      <c r="AG1161" s="63"/>
      <c r="AH1161" s="63"/>
      <c r="AI1161" s="63"/>
      <c r="AJ1161" s="63"/>
      <c r="AK1161" s="63"/>
      <c r="AL1161" s="63"/>
      <c r="AM1161" s="63"/>
      <c r="AN1161" s="63"/>
      <c r="AO1161" s="63"/>
      <c r="AP1161" s="63"/>
      <c r="AQ1161" s="63"/>
      <c r="AR1161" s="63"/>
      <c r="AS1161" s="63"/>
      <c r="AT1161" s="63"/>
      <c r="AU1161" s="63"/>
      <c r="AV1161" s="63"/>
      <c r="AW1161" s="63"/>
      <c r="AX1161" s="63"/>
      <c r="AY1161" s="63"/>
      <c r="AZ1161" s="63"/>
      <c r="BA1161" s="63"/>
      <c r="BB1161" s="63"/>
      <c r="BC1161" s="63"/>
      <c r="BD1161" s="63"/>
      <c r="BE1161" s="63"/>
      <c r="BF1161" s="63"/>
      <c r="BG1161" s="63"/>
      <c r="BH1161" s="63"/>
      <c r="BI1161" s="63"/>
      <c r="BJ1161" s="63"/>
      <c r="BK1161" s="63"/>
      <c r="BL1161" s="63"/>
      <c r="BM1161" s="63"/>
      <c r="BN1161" s="63"/>
      <c r="BO1161" s="63"/>
      <c r="BP1161" s="63"/>
      <c r="BQ1161" s="63"/>
      <c r="BR1161" s="63"/>
      <c r="BS1161" s="63"/>
      <c r="BT1161" s="63"/>
      <c r="BU1161" s="63"/>
      <c r="BV1161" s="63"/>
      <c r="BW1161" s="63"/>
      <c r="BX1161" s="63"/>
      <c r="BY1161" s="63"/>
      <c r="BZ1161" s="63"/>
      <c r="CA1161" s="63"/>
      <c r="CB1161" s="63"/>
      <c r="CC1161" s="63"/>
      <c r="CD1161" s="63"/>
      <c r="CE1161" s="63"/>
      <c r="CF1161" s="63"/>
      <c r="CG1161" s="63"/>
      <c r="CH1161" s="63"/>
      <c r="CI1161" s="63"/>
      <c r="CJ1161" s="63"/>
      <c r="CK1161" s="63"/>
      <c r="CL1161" s="63"/>
      <c r="CM1161" s="63"/>
      <c r="CN1161" s="63"/>
      <c r="CO1161" s="63"/>
      <c r="CP1161" s="63"/>
      <c r="CR1161" s="227"/>
      <c r="CS1161" s="74"/>
    </row>
    <row r="1162" spans="1:97" s="72" customFormat="1" ht="75.75" customHeight="1">
      <c r="A1162" s="75"/>
      <c r="B1162" s="76"/>
      <c r="C1162" s="76"/>
      <c r="D1162" s="76"/>
      <c r="E1162" s="76"/>
      <c r="F1162" s="63"/>
      <c r="G1162" s="63"/>
      <c r="H1162" s="63"/>
      <c r="I1162" s="63"/>
      <c r="J1162" s="63"/>
      <c r="K1162" s="63"/>
      <c r="L1162" s="63"/>
      <c r="M1162" s="63"/>
      <c r="N1162" s="63"/>
      <c r="O1162" s="63"/>
      <c r="P1162" s="63"/>
      <c r="Q1162" s="63"/>
      <c r="R1162" s="63"/>
      <c r="S1162" s="63"/>
      <c r="T1162" s="63"/>
      <c r="U1162" s="63"/>
      <c r="V1162" s="63"/>
      <c r="W1162" s="63"/>
      <c r="X1162" s="63"/>
      <c r="Y1162" s="63"/>
      <c r="Z1162" s="63"/>
      <c r="AA1162" s="63"/>
      <c r="AB1162" s="63"/>
      <c r="AC1162" s="63"/>
      <c r="AD1162" s="63"/>
      <c r="AE1162" s="63"/>
      <c r="AF1162" s="63"/>
      <c r="AG1162" s="63"/>
      <c r="AH1162" s="63"/>
      <c r="AI1162" s="63"/>
      <c r="AJ1162" s="63"/>
      <c r="AK1162" s="63"/>
      <c r="AL1162" s="63"/>
      <c r="AM1162" s="63"/>
      <c r="AN1162" s="63"/>
      <c r="AO1162" s="63"/>
      <c r="AP1162" s="63"/>
      <c r="AQ1162" s="63"/>
      <c r="AR1162" s="63"/>
      <c r="AS1162" s="63"/>
      <c r="AT1162" s="63"/>
      <c r="AU1162" s="63"/>
      <c r="AV1162" s="63"/>
      <c r="AW1162" s="63"/>
      <c r="AX1162" s="63"/>
      <c r="AY1162" s="63"/>
      <c r="AZ1162" s="63"/>
      <c r="BA1162" s="63"/>
      <c r="BB1162" s="63"/>
      <c r="BC1162" s="63"/>
      <c r="BD1162" s="63"/>
      <c r="BE1162" s="63"/>
      <c r="BF1162" s="63"/>
      <c r="BG1162" s="63"/>
      <c r="BH1162" s="63"/>
      <c r="BI1162" s="63"/>
      <c r="BJ1162" s="63"/>
      <c r="BK1162" s="63"/>
      <c r="BL1162" s="63"/>
      <c r="BM1162" s="63"/>
      <c r="BN1162" s="63"/>
      <c r="BO1162" s="63"/>
      <c r="BP1162" s="63"/>
      <c r="BQ1162" s="63"/>
      <c r="BR1162" s="63"/>
      <c r="BS1162" s="63"/>
      <c r="BT1162" s="63"/>
      <c r="BU1162" s="63"/>
      <c r="BV1162" s="63"/>
      <c r="BW1162" s="63"/>
      <c r="BX1162" s="63"/>
      <c r="BY1162" s="63"/>
      <c r="BZ1162" s="63"/>
      <c r="CA1162" s="63"/>
      <c r="CB1162" s="63"/>
      <c r="CC1162" s="63"/>
      <c r="CD1162" s="63"/>
      <c r="CE1162" s="63"/>
      <c r="CF1162" s="63"/>
      <c r="CG1162" s="63"/>
      <c r="CH1162" s="63"/>
      <c r="CI1162" s="63"/>
      <c r="CJ1162" s="63"/>
      <c r="CK1162" s="63"/>
      <c r="CL1162" s="63"/>
      <c r="CM1162" s="63"/>
      <c r="CN1162" s="63"/>
      <c r="CO1162" s="63"/>
      <c r="CP1162" s="63"/>
      <c r="CR1162" s="227"/>
      <c r="CS1162" s="74"/>
    </row>
    <row r="1163" spans="1:97" s="72" customFormat="1" ht="75.75" customHeight="1">
      <c r="A1163" s="75"/>
      <c r="B1163" s="76"/>
      <c r="C1163" s="76"/>
      <c r="D1163" s="76"/>
      <c r="E1163" s="76"/>
      <c r="F1163" s="63"/>
      <c r="G1163" s="63"/>
      <c r="H1163" s="63"/>
      <c r="I1163" s="63"/>
      <c r="J1163" s="63"/>
      <c r="K1163" s="63"/>
      <c r="L1163" s="63"/>
      <c r="M1163" s="63"/>
      <c r="N1163" s="63"/>
      <c r="O1163" s="63"/>
      <c r="P1163" s="63"/>
      <c r="Q1163" s="63"/>
      <c r="R1163" s="63"/>
      <c r="S1163" s="63"/>
      <c r="T1163" s="63"/>
      <c r="U1163" s="63"/>
      <c r="V1163" s="63"/>
      <c r="W1163" s="63"/>
      <c r="X1163" s="63"/>
      <c r="Y1163" s="63"/>
      <c r="Z1163" s="63"/>
      <c r="AA1163" s="63"/>
      <c r="AB1163" s="63"/>
      <c r="AC1163" s="63"/>
      <c r="AD1163" s="63"/>
      <c r="AE1163" s="63"/>
      <c r="AF1163" s="63"/>
      <c r="AG1163" s="63"/>
      <c r="AH1163" s="63"/>
      <c r="AI1163" s="63"/>
      <c r="AJ1163" s="63"/>
      <c r="AK1163" s="63"/>
      <c r="AL1163" s="63"/>
      <c r="AM1163" s="63"/>
      <c r="AN1163" s="63"/>
      <c r="AO1163" s="63"/>
      <c r="AP1163" s="63"/>
      <c r="AQ1163" s="63"/>
      <c r="AR1163" s="63"/>
      <c r="AS1163" s="63"/>
      <c r="AT1163" s="63"/>
      <c r="AU1163" s="63"/>
      <c r="AV1163" s="63"/>
      <c r="AW1163" s="63"/>
      <c r="AX1163" s="63"/>
      <c r="AY1163" s="63"/>
      <c r="AZ1163" s="63"/>
      <c r="BA1163" s="63"/>
      <c r="BB1163" s="63"/>
      <c r="BC1163" s="63"/>
      <c r="BD1163" s="63"/>
      <c r="BE1163" s="63"/>
      <c r="BF1163" s="63"/>
      <c r="BG1163" s="63"/>
      <c r="BH1163" s="63"/>
      <c r="BI1163" s="63"/>
      <c r="BJ1163" s="63"/>
      <c r="BK1163" s="63"/>
      <c r="BL1163" s="63"/>
      <c r="BM1163" s="63"/>
      <c r="BN1163" s="63"/>
      <c r="BO1163" s="63"/>
      <c r="BP1163" s="63"/>
      <c r="BQ1163" s="63"/>
      <c r="BR1163" s="63"/>
      <c r="BS1163" s="63"/>
      <c r="BT1163" s="63"/>
      <c r="BU1163" s="63"/>
      <c r="BV1163" s="63"/>
      <c r="BW1163" s="63"/>
      <c r="BX1163" s="63"/>
      <c r="BY1163" s="63"/>
      <c r="BZ1163" s="63"/>
      <c r="CA1163" s="63"/>
      <c r="CB1163" s="63"/>
      <c r="CC1163" s="63"/>
      <c r="CD1163" s="63"/>
      <c r="CE1163" s="63"/>
      <c r="CF1163" s="63"/>
      <c r="CG1163" s="63"/>
      <c r="CH1163" s="63"/>
      <c r="CI1163" s="63"/>
      <c r="CJ1163" s="63"/>
      <c r="CK1163" s="63"/>
      <c r="CL1163" s="63"/>
      <c r="CM1163" s="63"/>
      <c r="CN1163" s="63"/>
      <c r="CO1163" s="63"/>
      <c r="CP1163" s="63"/>
      <c r="CR1163" s="227"/>
      <c r="CS1163" s="74"/>
    </row>
    <row r="1164" spans="1:97" s="72" customFormat="1" ht="75.75" customHeight="1">
      <c r="A1164" s="75"/>
      <c r="B1164" s="76"/>
      <c r="C1164" s="76"/>
      <c r="D1164" s="76"/>
      <c r="E1164" s="76"/>
      <c r="F1164" s="63"/>
      <c r="G1164" s="63"/>
      <c r="H1164" s="63"/>
      <c r="I1164" s="63"/>
      <c r="J1164" s="63"/>
      <c r="K1164" s="63"/>
      <c r="L1164" s="63"/>
      <c r="M1164" s="63"/>
      <c r="N1164" s="63"/>
      <c r="O1164" s="63"/>
      <c r="P1164" s="63"/>
      <c r="Q1164" s="63"/>
      <c r="R1164" s="63"/>
      <c r="S1164" s="63"/>
      <c r="T1164" s="63"/>
      <c r="U1164" s="63"/>
      <c r="V1164" s="63"/>
      <c r="W1164" s="63"/>
      <c r="X1164" s="63"/>
      <c r="Y1164" s="63"/>
      <c r="Z1164" s="63"/>
      <c r="AA1164" s="63"/>
      <c r="AB1164" s="63"/>
      <c r="AC1164" s="63"/>
      <c r="AD1164" s="63"/>
      <c r="AE1164" s="63"/>
      <c r="AF1164" s="63"/>
      <c r="AG1164" s="63"/>
      <c r="AH1164" s="63"/>
      <c r="AI1164" s="63"/>
      <c r="AJ1164" s="63"/>
      <c r="AK1164" s="63"/>
      <c r="AL1164" s="63"/>
      <c r="AM1164" s="63"/>
      <c r="AN1164" s="63"/>
      <c r="AO1164" s="63"/>
      <c r="AP1164" s="63"/>
      <c r="AQ1164" s="63"/>
      <c r="AR1164" s="63"/>
      <c r="AS1164" s="63"/>
      <c r="AT1164" s="63"/>
      <c r="AU1164" s="63"/>
      <c r="AV1164" s="63"/>
      <c r="AW1164" s="63"/>
      <c r="AX1164" s="63"/>
      <c r="AY1164" s="63"/>
      <c r="AZ1164" s="63"/>
      <c r="BA1164" s="63"/>
      <c r="BB1164" s="63"/>
      <c r="BC1164" s="63"/>
      <c r="BD1164" s="63"/>
      <c r="BE1164" s="63"/>
      <c r="BF1164" s="63"/>
      <c r="BG1164" s="63"/>
      <c r="BH1164" s="63"/>
      <c r="BI1164" s="63"/>
      <c r="BJ1164" s="63"/>
      <c r="BK1164" s="63"/>
      <c r="BL1164" s="63"/>
      <c r="BM1164" s="63"/>
      <c r="BN1164" s="63"/>
      <c r="BO1164" s="63"/>
      <c r="BP1164" s="63"/>
      <c r="BQ1164" s="63"/>
      <c r="BR1164" s="63"/>
      <c r="BS1164" s="63"/>
      <c r="BT1164" s="63"/>
      <c r="BU1164" s="63"/>
      <c r="BV1164" s="63"/>
      <c r="BW1164" s="63"/>
      <c r="BX1164" s="63"/>
      <c r="BY1164" s="63"/>
      <c r="BZ1164" s="63"/>
      <c r="CA1164" s="63"/>
      <c r="CB1164" s="63"/>
      <c r="CC1164" s="63"/>
      <c r="CD1164" s="63"/>
      <c r="CE1164" s="63"/>
      <c r="CF1164" s="63"/>
      <c r="CG1164" s="63"/>
      <c r="CH1164" s="63"/>
      <c r="CI1164" s="63"/>
      <c r="CJ1164" s="63"/>
      <c r="CK1164" s="63"/>
      <c r="CL1164" s="63"/>
      <c r="CM1164" s="63"/>
      <c r="CN1164" s="63"/>
      <c r="CO1164" s="63"/>
      <c r="CP1164" s="63"/>
      <c r="CR1164" s="227"/>
      <c r="CS1164" s="74"/>
    </row>
    <row r="1165" spans="1:97" s="72" customFormat="1" ht="75.75" customHeight="1">
      <c r="A1165" s="75"/>
      <c r="B1165" s="76"/>
      <c r="C1165" s="76"/>
      <c r="D1165" s="76"/>
      <c r="E1165" s="76"/>
      <c r="F1165" s="63"/>
      <c r="G1165" s="63"/>
      <c r="H1165" s="63"/>
      <c r="I1165" s="63"/>
      <c r="J1165" s="63"/>
      <c r="K1165" s="63"/>
      <c r="L1165" s="63"/>
      <c r="M1165" s="63"/>
      <c r="N1165" s="63"/>
      <c r="O1165" s="63"/>
      <c r="P1165" s="63"/>
      <c r="Q1165" s="63"/>
      <c r="R1165" s="63"/>
      <c r="S1165" s="63"/>
      <c r="T1165" s="63"/>
      <c r="U1165" s="63"/>
      <c r="V1165" s="63"/>
      <c r="W1165" s="63"/>
      <c r="X1165" s="63"/>
      <c r="Y1165" s="63"/>
      <c r="Z1165" s="63"/>
      <c r="AA1165" s="63"/>
      <c r="AB1165" s="63"/>
      <c r="AC1165" s="63"/>
      <c r="AD1165" s="63"/>
      <c r="AE1165" s="63"/>
      <c r="AF1165" s="63"/>
      <c r="AG1165" s="63"/>
      <c r="AH1165" s="63"/>
      <c r="AI1165" s="63"/>
      <c r="AJ1165" s="63"/>
      <c r="AK1165" s="63"/>
      <c r="AL1165" s="63"/>
      <c r="AM1165" s="63"/>
      <c r="AN1165" s="63"/>
      <c r="AO1165" s="63"/>
      <c r="AP1165" s="63"/>
      <c r="AQ1165" s="63"/>
      <c r="AR1165" s="63"/>
      <c r="AS1165" s="63"/>
      <c r="AT1165" s="63"/>
      <c r="AU1165" s="63"/>
      <c r="AV1165" s="63"/>
      <c r="AW1165" s="63"/>
      <c r="AX1165" s="63"/>
      <c r="AY1165" s="63"/>
      <c r="AZ1165" s="63"/>
      <c r="BA1165" s="63"/>
      <c r="BB1165" s="63"/>
      <c r="BC1165" s="63"/>
      <c r="BD1165" s="63"/>
      <c r="BE1165" s="63"/>
      <c r="BF1165" s="63"/>
      <c r="BG1165" s="63"/>
      <c r="BH1165" s="63"/>
      <c r="BI1165" s="63"/>
      <c r="BJ1165" s="63"/>
      <c r="BK1165" s="63"/>
      <c r="BL1165" s="63"/>
      <c r="BM1165" s="63"/>
      <c r="BN1165" s="63"/>
      <c r="BO1165" s="63"/>
      <c r="BP1165" s="63"/>
      <c r="BQ1165" s="63"/>
      <c r="BR1165" s="63"/>
      <c r="BS1165" s="63"/>
      <c r="BT1165" s="63"/>
      <c r="BU1165" s="63"/>
      <c r="BV1165" s="63"/>
      <c r="BW1165" s="63"/>
      <c r="BX1165" s="63"/>
      <c r="BY1165" s="63"/>
      <c r="BZ1165" s="63"/>
      <c r="CA1165" s="63"/>
      <c r="CB1165" s="63"/>
      <c r="CC1165" s="63"/>
      <c r="CD1165" s="63"/>
      <c r="CE1165" s="63"/>
      <c r="CF1165" s="63"/>
      <c r="CG1165" s="63"/>
      <c r="CH1165" s="63"/>
      <c r="CI1165" s="63"/>
      <c r="CJ1165" s="63"/>
      <c r="CK1165" s="63"/>
      <c r="CL1165" s="63"/>
      <c r="CM1165" s="63"/>
      <c r="CN1165" s="63"/>
      <c r="CO1165" s="63"/>
      <c r="CP1165" s="63"/>
      <c r="CR1165" s="227"/>
      <c r="CS1165" s="74"/>
    </row>
    <row r="1166" spans="1:97" s="72" customFormat="1" ht="75.75" customHeight="1">
      <c r="A1166" s="75"/>
      <c r="B1166" s="76"/>
      <c r="C1166" s="76"/>
      <c r="D1166" s="76"/>
      <c r="E1166" s="76"/>
      <c r="F1166" s="63"/>
      <c r="G1166" s="63"/>
      <c r="H1166" s="63"/>
      <c r="I1166" s="63"/>
      <c r="J1166" s="63"/>
      <c r="K1166" s="63"/>
      <c r="L1166" s="63"/>
      <c r="M1166" s="63"/>
      <c r="N1166" s="63"/>
      <c r="O1166" s="63"/>
      <c r="P1166" s="63"/>
      <c r="Q1166" s="63"/>
      <c r="R1166" s="63"/>
      <c r="S1166" s="63"/>
      <c r="T1166" s="63"/>
      <c r="U1166" s="63"/>
      <c r="V1166" s="63"/>
      <c r="W1166" s="63"/>
      <c r="X1166" s="63"/>
      <c r="Y1166" s="63"/>
      <c r="Z1166" s="63"/>
      <c r="AA1166" s="63"/>
      <c r="AB1166" s="63"/>
      <c r="AC1166" s="63"/>
      <c r="AD1166" s="63"/>
      <c r="AE1166" s="63"/>
      <c r="AF1166" s="63"/>
      <c r="AG1166" s="63"/>
      <c r="AH1166" s="63"/>
      <c r="AI1166" s="63"/>
      <c r="AJ1166" s="63"/>
      <c r="AK1166" s="63"/>
      <c r="AL1166" s="63"/>
      <c r="AM1166" s="63"/>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c r="BI1166" s="63"/>
      <c r="BJ1166" s="63"/>
      <c r="BK1166" s="63"/>
      <c r="BL1166" s="63"/>
      <c r="BM1166" s="63"/>
      <c r="BN1166" s="63"/>
      <c r="BO1166" s="63"/>
      <c r="BP1166" s="63"/>
      <c r="BQ1166" s="63"/>
      <c r="BR1166" s="63"/>
      <c r="BS1166" s="63"/>
      <c r="BT1166" s="63"/>
      <c r="BU1166" s="63"/>
      <c r="BV1166" s="63"/>
      <c r="BW1166" s="63"/>
      <c r="BX1166" s="63"/>
      <c r="BY1166" s="63"/>
      <c r="BZ1166" s="63"/>
      <c r="CA1166" s="63"/>
      <c r="CB1166" s="63"/>
      <c r="CC1166" s="63"/>
      <c r="CD1166" s="63"/>
      <c r="CE1166" s="63"/>
      <c r="CF1166" s="63"/>
      <c r="CG1166" s="63"/>
      <c r="CH1166" s="63"/>
      <c r="CI1166" s="63"/>
      <c r="CJ1166" s="63"/>
      <c r="CK1166" s="63"/>
      <c r="CL1166" s="63"/>
      <c r="CM1166" s="63"/>
      <c r="CN1166" s="63"/>
      <c r="CO1166" s="63"/>
      <c r="CP1166" s="63"/>
      <c r="CR1166" s="227"/>
      <c r="CS1166" s="74"/>
    </row>
    <row r="1167" spans="1:97" s="72" customFormat="1" ht="75.75" customHeight="1">
      <c r="A1167" s="75"/>
      <c r="B1167" s="76"/>
      <c r="C1167" s="76"/>
      <c r="D1167" s="76"/>
      <c r="E1167" s="76"/>
      <c r="F1167" s="63"/>
      <c r="G1167" s="63"/>
      <c r="H1167" s="63"/>
      <c r="I1167" s="63"/>
      <c r="J1167" s="63"/>
      <c r="K1167" s="63"/>
      <c r="L1167" s="63"/>
      <c r="M1167" s="63"/>
      <c r="N1167" s="63"/>
      <c r="O1167" s="63"/>
      <c r="P1167" s="63"/>
      <c r="Q1167" s="63"/>
      <c r="R1167" s="63"/>
      <c r="S1167" s="63"/>
      <c r="T1167" s="63"/>
      <c r="U1167" s="63"/>
      <c r="V1167" s="63"/>
      <c r="W1167" s="63"/>
      <c r="X1167" s="63"/>
      <c r="Y1167" s="63"/>
      <c r="Z1167" s="63"/>
      <c r="AA1167" s="63"/>
      <c r="AB1167" s="63"/>
      <c r="AC1167" s="63"/>
      <c r="AD1167" s="63"/>
      <c r="AE1167" s="63"/>
      <c r="AF1167" s="63"/>
      <c r="AG1167" s="63"/>
      <c r="AH1167" s="63"/>
      <c r="AI1167" s="63"/>
      <c r="AJ1167" s="63"/>
      <c r="AK1167" s="63"/>
      <c r="AL1167" s="63"/>
      <c r="AM1167" s="63"/>
      <c r="AN1167" s="63"/>
      <c r="AO1167" s="63"/>
      <c r="AP1167" s="63"/>
      <c r="AQ1167" s="63"/>
      <c r="AR1167" s="63"/>
      <c r="AS1167" s="63"/>
      <c r="AT1167" s="63"/>
      <c r="AU1167" s="63"/>
      <c r="AV1167" s="63"/>
      <c r="AW1167" s="63"/>
      <c r="AX1167" s="63"/>
      <c r="AY1167" s="63"/>
      <c r="AZ1167" s="63"/>
      <c r="BA1167" s="63"/>
      <c r="BB1167" s="63"/>
      <c r="BC1167" s="63"/>
      <c r="BD1167" s="63"/>
      <c r="BE1167" s="63"/>
      <c r="BF1167" s="63"/>
      <c r="BG1167" s="63"/>
      <c r="BH1167" s="63"/>
      <c r="BI1167" s="63"/>
      <c r="BJ1167" s="63"/>
      <c r="BK1167" s="63"/>
      <c r="BL1167" s="63"/>
      <c r="BM1167" s="63"/>
      <c r="BN1167" s="63"/>
      <c r="BO1167" s="63"/>
      <c r="BP1167" s="63"/>
      <c r="BQ1167" s="63"/>
      <c r="BR1167" s="63"/>
      <c r="BS1167" s="63"/>
      <c r="BT1167" s="63"/>
      <c r="BU1167" s="63"/>
      <c r="BV1167" s="63"/>
      <c r="BW1167" s="63"/>
      <c r="BX1167" s="63"/>
      <c r="BY1167" s="63"/>
      <c r="BZ1167" s="63"/>
      <c r="CA1167" s="63"/>
      <c r="CB1167" s="63"/>
      <c r="CC1167" s="63"/>
      <c r="CD1167" s="63"/>
      <c r="CE1167" s="63"/>
      <c r="CF1167" s="63"/>
      <c r="CG1167" s="63"/>
      <c r="CH1167" s="63"/>
      <c r="CI1167" s="63"/>
      <c r="CJ1167" s="63"/>
      <c r="CK1167" s="63"/>
      <c r="CL1167" s="63"/>
      <c r="CM1167" s="63"/>
      <c r="CN1167" s="63"/>
      <c r="CO1167" s="63"/>
      <c r="CP1167" s="63"/>
      <c r="CR1167" s="227"/>
      <c r="CS1167" s="74"/>
    </row>
    <row r="1168" spans="1:97" s="72" customFormat="1" ht="75.75" customHeight="1">
      <c r="A1168" s="75"/>
      <c r="B1168" s="76"/>
      <c r="C1168" s="76"/>
      <c r="D1168" s="76"/>
      <c r="E1168" s="76"/>
      <c r="F1168" s="63"/>
      <c r="G1168" s="63"/>
      <c r="H1168" s="63"/>
      <c r="I1168" s="63"/>
      <c r="J1168" s="63"/>
      <c r="K1168" s="63"/>
      <c r="L1168" s="63"/>
      <c r="M1168" s="63"/>
      <c r="N1168" s="63"/>
      <c r="O1168" s="63"/>
      <c r="P1168" s="63"/>
      <c r="Q1168" s="63"/>
      <c r="R1168" s="63"/>
      <c r="S1168" s="63"/>
      <c r="T1168" s="63"/>
      <c r="U1168" s="63"/>
      <c r="V1168" s="63"/>
      <c r="W1168" s="63"/>
      <c r="X1168" s="63"/>
      <c r="Y1168" s="63"/>
      <c r="Z1168" s="63"/>
      <c r="AA1168" s="63"/>
      <c r="AB1168" s="63"/>
      <c r="AC1168" s="63"/>
      <c r="AD1168" s="63"/>
      <c r="AE1168" s="63"/>
      <c r="AF1168" s="63"/>
      <c r="AG1168" s="63"/>
      <c r="AH1168" s="63"/>
      <c r="AI1168" s="63"/>
      <c r="AJ1168" s="63"/>
      <c r="AK1168" s="63"/>
      <c r="AL1168" s="63"/>
      <c r="AM1168" s="63"/>
      <c r="AN1168" s="63"/>
      <c r="AO1168" s="63"/>
      <c r="AP1168" s="63"/>
      <c r="AQ1168" s="63"/>
      <c r="AR1168" s="63"/>
      <c r="AS1168" s="63"/>
      <c r="AT1168" s="63"/>
      <c r="AU1168" s="63"/>
      <c r="AV1168" s="63"/>
      <c r="AW1168" s="63"/>
      <c r="AX1168" s="63"/>
      <c r="AY1168" s="63"/>
      <c r="AZ1168" s="63"/>
      <c r="BA1168" s="63"/>
      <c r="BB1168" s="63"/>
      <c r="BC1168" s="63"/>
      <c r="BD1168" s="63"/>
      <c r="BE1168" s="63"/>
      <c r="BF1168" s="63"/>
      <c r="BG1168" s="63"/>
      <c r="BH1168" s="63"/>
      <c r="BI1168" s="63"/>
      <c r="BJ1168" s="63"/>
      <c r="BK1168" s="63"/>
      <c r="BL1168" s="63"/>
      <c r="BM1168" s="63"/>
      <c r="BN1168" s="63"/>
      <c r="BO1168" s="63"/>
      <c r="BP1168" s="63"/>
      <c r="BQ1168" s="63"/>
      <c r="BR1168" s="63"/>
      <c r="BS1168" s="63"/>
      <c r="BT1168" s="63"/>
      <c r="BU1168" s="63"/>
      <c r="BV1168" s="63"/>
      <c r="BW1168" s="63"/>
      <c r="BX1168" s="63"/>
      <c r="BY1168" s="63"/>
      <c r="BZ1168" s="63"/>
      <c r="CA1168" s="63"/>
      <c r="CB1168" s="63"/>
      <c r="CC1168" s="63"/>
      <c r="CD1168" s="63"/>
      <c r="CE1168" s="63"/>
      <c r="CF1168" s="63"/>
      <c r="CG1168" s="63"/>
      <c r="CH1168" s="63"/>
      <c r="CI1168" s="63"/>
      <c r="CJ1168" s="63"/>
      <c r="CK1168" s="63"/>
      <c r="CL1168" s="63"/>
      <c r="CM1168" s="63"/>
      <c r="CN1168" s="63"/>
      <c r="CO1168" s="63"/>
      <c r="CP1168" s="63"/>
      <c r="CR1168" s="227"/>
      <c r="CS1168" s="74"/>
    </row>
    <row r="1169" spans="1:97" s="72" customFormat="1" ht="75.75" customHeight="1">
      <c r="A1169" s="75"/>
      <c r="B1169" s="76"/>
      <c r="C1169" s="76"/>
      <c r="D1169" s="76"/>
      <c r="E1169" s="76"/>
      <c r="F1169" s="63"/>
      <c r="G1169" s="63"/>
      <c r="H1169" s="63"/>
      <c r="I1169" s="63"/>
      <c r="J1169" s="63"/>
      <c r="K1169" s="63"/>
      <c r="L1169" s="63"/>
      <c r="M1169" s="63"/>
      <c r="N1169" s="63"/>
      <c r="O1169" s="63"/>
      <c r="P1169" s="63"/>
      <c r="Q1169" s="63"/>
      <c r="R1169" s="63"/>
      <c r="S1169" s="63"/>
      <c r="T1169" s="63"/>
      <c r="U1169" s="63"/>
      <c r="V1169" s="63"/>
      <c r="W1169" s="63"/>
      <c r="X1169" s="63"/>
      <c r="Y1169" s="63"/>
      <c r="Z1169" s="63"/>
      <c r="AA1169" s="63"/>
      <c r="AB1169" s="63"/>
      <c r="AC1169" s="63"/>
      <c r="AD1169" s="63"/>
      <c r="AE1169" s="63"/>
      <c r="AF1169" s="63"/>
      <c r="AG1169" s="63"/>
      <c r="AH1169" s="63"/>
      <c r="AI1169" s="63"/>
      <c r="AJ1169" s="63"/>
      <c r="AK1169" s="63"/>
      <c r="AL1169" s="63"/>
      <c r="AM1169" s="63"/>
      <c r="AN1169" s="63"/>
      <c r="AO1169" s="63"/>
      <c r="AP1169" s="63"/>
      <c r="AQ1169" s="63"/>
      <c r="AR1169" s="63"/>
      <c r="AS1169" s="63"/>
      <c r="AT1169" s="63"/>
      <c r="AU1169" s="63"/>
      <c r="AV1169" s="63"/>
      <c r="AW1169" s="63"/>
      <c r="AX1169" s="63"/>
      <c r="AY1169" s="63"/>
      <c r="AZ1169" s="63"/>
      <c r="BA1169" s="63"/>
      <c r="BB1169" s="63"/>
      <c r="BC1169" s="63"/>
      <c r="BD1169" s="63"/>
      <c r="BE1169" s="63"/>
      <c r="BF1169" s="63"/>
      <c r="BG1169" s="63"/>
      <c r="BH1169" s="63"/>
      <c r="BI1169" s="63"/>
      <c r="BJ1169" s="63"/>
      <c r="BK1169" s="63"/>
      <c r="BL1169" s="63"/>
      <c r="BM1169" s="63"/>
      <c r="BN1169" s="63"/>
      <c r="BO1169" s="63"/>
      <c r="BP1169" s="63"/>
      <c r="BQ1169" s="63"/>
      <c r="BR1169" s="63"/>
      <c r="BS1169" s="63"/>
      <c r="BT1169" s="63"/>
      <c r="BU1169" s="63"/>
      <c r="BV1169" s="63"/>
      <c r="BW1169" s="63"/>
      <c r="BX1169" s="63"/>
      <c r="BY1169" s="63"/>
      <c r="BZ1169" s="63"/>
      <c r="CA1169" s="63"/>
      <c r="CB1169" s="63"/>
      <c r="CC1169" s="63"/>
      <c r="CD1169" s="63"/>
      <c r="CE1169" s="63"/>
      <c r="CF1169" s="63"/>
      <c r="CG1169" s="63"/>
      <c r="CH1169" s="63"/>
      <c r="CI1169" s="63"/>
      <c r="CJ1169" s="63"/>
      <c r="CK1169" s="63"/>
      <c r="CL1169" s="63"/>
      <c r="CM1169" s="63"/>
      <c r="CN1169" s="63"/>
      <c r="CO1169" s="63"/>
      <c r="CP1169" s="63"/>
      <c r="CR1169" s="227"/>
      <c r="CS1169" s="74"/>
    </row>
    <row r="1170" spans="1:97" s="72" customFormat="1" ht="75.75" customHeight="1">
      <c r="A1170" s="75"/>
      <c r="B1170" s="76"/>
      <c r="C1170" s="76"/>
      <c r="D1170" s="76"/>
      <c r="E1170" s="76"/>
      <c r="F1170" s="63"/>
      <c r="G1170" s="63"/>
      <c r="H1170" s="63"/>
      <c r="I1170" s="63"/>
      <c r="J1170" s="63"/>
      <c r="K1170" s="63"/>
      <c r="L1170" s="63"/>
      <c r="M1170" s="63"/>
      <c r="N1170" s="63"/>
      <c r="O1170" s="63"/>
      <c r="P1170" s="63"/>
      <c r="Q1170" s="63"/>
      <c r="R1170" s="63"/>
      <c r="S1170" s="63"/>
      <c r="T1170" s="63"/>
      <c r="U1170" s="63"/>
      <c r="V1170" s="63"/>
      <c r="W1170" s="63"/>
      <c r="X1170" s="63"/>
      <c r="Y1170" s="63"/>
      <c r="Z1170" s="63"/>
      <c r="AA1170" s="63"/>
      <c r="AB1170" s="63"/>
      <c r="AC1170" s="63"/>
      <c r="AD1170" s="63"/>
      <c r="AE1170" s="63"/>
      <c r="AF1170" s="63"/>
      <c r="AG1170" s="63"/>
      <c r="AH1170" s="63"/>
      <c r="AI1170" s="63"/>
      <c r="AJ1170" s="63"/>
      <c r="AK1170" s="63"/>
      <c r="AL1170" s="63"/>
      <c r="AM1170" s="63"/>
      <c r="AN1170" s="63"/>
      <c r="AO1170" s="63"/>
      <c r="AP1170" s="63"/>
      <c r="AQ1170" s="63"/>
      <c r="AR1170" s="63"/>
      <c r="AS1170" s="63"/>
      <c r="AT1170" s="63"/>
      <c r="AU1170" s="63"/>
      <c r="AV1170" s="63"/>
      <c r="AW1170" s="63"/>
      <c r="AX1170" s="63"/>
      <c r="AY1170" s="63"/>
      <c r="AZ1170" s="63"/>
      <c r="BA1170" s="63"/>
      <c r="BB1170" s="63"/>
      <c r="BC1170" s="63"/>
      <c r="BD1170" s="63"/>
      <c r="BE1170" s="63"/>
      <c r="BF1170" s="63"/>
      <c r="BG1170" s="63"/>
      <c r="BH1170" s="63"/>
      <c r="BI1170" s="63"/>
      <c r="BJ1170" s="63"/>
      <c r="BK1170" s="63"/>
      <c r="BL1170" s="63"/>
      <c r="BM1170" s="63"/>
      <c r="BN1170" s="63"/>
      <c r="BO1170" s="63"/>
      <c r="BP1170" s="63"/>
      <c r="BQ1170" s="63"/>
      <c r="BR1170" s="63"/>
      <c r="BS1170" s="63"/>
      <c r="BT1170" s="63"/>
      <c r="BU1170" s="63"/>
      <c r="BV1170" s="63"/>
      <c r="BW1170" s="63"/>
      <c r="BX1170" s="63"/>
      <c r="BY1170" s="63"/>
      <c r="BZ1170" s="63"/>
      <c r="CA1170" s="63"/>
      <c r="CB1170" s="63"/>
      <c r="CC1170" s="63"/>
      <c r="CD1170" s="63"/>
      <c r="CE1170" s="63"/>
      <c r="CF1170" s="63"/>
      <c r="CG1170" s="63"/>
      <c r="CH1170" s="63"/>
      <c r="CI1170" s="63"/>
      <c r="CJ1170" s="63"/>
      <c r="CK1170" s="63"/>
      <c r="CL1170" s="63"/>
      <c r="CM1170" s="63"/>
      <c r="CN1170" s="63"/>
      <c r="CO1170" s="63"/>
      <c r="CP1170" s="63"/>
      <c r="CR1170" s="227"/>
      <c r="CS1170" s="74"/>
    </row>
    <row r="1171" spans="1:97" s="72" customFormat="1" ht="75.75" customHeight="1">
      <c r="A1171" s="75"/>
      <c r="B1171" s="76"/>
      <c r="C1171" s="76"/>
      <c r="D1171" s="76"/>
      <c r="E1171" s="76"/>
      <c r="F1171" s="63"/>
      <c r="G1171" s="63"/>
      <c r="H1171" s="63"/>
      <c r="I1171" s="63"/>
      <c r="J1171" s="63"/>
      <c r="K1171" s="63"/>
      <c r="L1171" s="63"/>
      <c r="M1171" s="63"/>
      <c r="N1171" s="63"/>
      <c r="O1171" s="63"/>
      <c r="P1171" s="63"/>
      <c r="Q1171" s="63"/>
      <c r="R1171" s="63"/>
      <c r="S1171" s="63"/>
      <c r="T1171" s="63"/>
      <c r="U1171" s="63"/>
      <c r="V1171" s="63"/>
      <c r="W1171" s="63"/>
      <c r="X1171" s="63"/>
      <c r="Y1171" s="63"/>
      <c r="Z1171" s="63"/>
      <c r="AA1171" s="63"/>
      <c r="AB1171" s="63"/>
      <c r="AC1171" s="63"/>
      <c r="AD1171" s="63"/>
      <c r="AE1171" s="63"/>
      <c r="AF1171" s="63"/>
      <c r="AG1171" s="63"/>
      <c r="AH1171" s="63"/>
      <c r="AI1171" s="63"/>
      <c r="AJ1171" s="63"/>
      <c r="AK1171" s="63"/>
      <c r="AL1171" s="63"/>
      <c r="AM1171" s="63"/>
      <c r="AN1171" s="63"/>
      <c r="AO1171" s="63"/>
      <c r="AP1171" s="63"/>
      <c r="AQ1171" s="63"/>
      <c r="AR1171" s="63"/>
      <c r="AS1171" s="63"/>
      <c r="AT1171" s="63"/>
      <c r="AU1171" s="63"/>
      <c r="AV1171" s="63"/>
      <c r="AW1171" s="63"/>
      <c r="AX1171" s="63"/>
      <c r="AY1171" s="63"/>
      <c r="AZ1171" s="63"/>
      <c r="BA1171" s="63"/>
      <c r="BB1171" s="63"/>
      <c r="BC1171" s="63"/>
      <c r="BD1171" s="63"/>
      <c r="BE1171" s="63"/>
      <c r="BF1171" s="63"/>
      <c r="BG1171" s="63"/>
      <c r="BH1171" s="63"/>
      <c r="BI1171" s="63"/>
      <c r="BJ1171" s="63"/>
      <c r="BK1171" s="63"/>
      <c r="BL1171" s="63"/>
      <c r="BM1171" s="63"/>
      <c r="BN1171" s="63"/>
      <c r="BO1171" s="63"/>
      <c r="BP1171" s="63"/>
      <c r="BQ1171" s="63"/>
      <c r="BR1171" s="63"/>
      <c r="BS1171" s="63"/>
      <c r="BT1171" s="63"/>
      <c r="BU1171" s="63"/>
      <c r="BV1171" s="63"/>
      <c r="BW1171" s="63"/>
      <c r="BX1171" s="63"/>
      <c r="BY1171" s="63"/>
      <c r="BZ1171" s="63"/>
      <c r="CA1171" s="63"/>
      <c r="CB1171" s="63"/>
      <c r="CC1171" s="63"/>
      <c r="CD1171" s="63"/>
      <c r="CE1171" s="63"/>
      <c r="CF1171" s="63"/>
      <c r="CG1171" s="63"/>
      <c r="CH1171" s="63"/>
      <c r="CI1171" s="63"/>
      <c r="CJ1171" s="63"/>
      <c r="CK1171" s="63"/>
      <c r="CL1171" s="63"/>
      <c r="CM1171" s="63"/>
      <c r="CN1171" s="63"/>
      <c r="CO1171" s="63"/>
      <c r="CP1171" s="63"/>
      <c r="CR1171" s="227"/>
      <c r="CS1171" s="74"/>
    </row>
    <row r="1172" spans="1:97" s="72" customFormat="1" ht="75.75" customHeight="1">
      <c r="A1172" s="75"/>
      <c r="B1172" s="76"/>
      <c r="C1172" s="76"/>
      <c r="D1172" s="76"/>
      <c r="E1172" s="76"/>
      <c r="F1172" s="63"/>
      <c r="G1172" s="63"/>
      <c r="H1172" s="63"/>
      <c r="I1172" s="63"/>
      <c r="J1172" s="63"/>
      <c r="K1172" s="63"/>
      <c r="L1172" s="63"/>
      <c r="M1172" s="63"/>
      <c r="N1172" s="63"/>
      <c r="O1172" s="63"/>
      <c r="P1172" s="63"/>
      <c r="Q1172" s="63"/>
      <c r="R1172" s="63"/>
      <c r="S1172" s="63"/>
      <c r="T1172" s="63"/>
      <c r="U1172" s="63"/>
      <c r="V1172" s="63"/>
      <c r="W1172" s="63"/>
      <c r="X1172" s="63"/>
      <c r="Y1172" s="63"/>
      <c r="Z1172" s="63"/>
      <c r="AA1172" s="63"/>
      <c r="AB1172" s="63"/>
      <c r="AC1172" s="63"/>
      <c r="AD1172" s="63"/>
      <c r="AE1172" s="63"/>
      <c r="AF1172" s="63"/>
      <c r="AG1172" s="63"/>
      <c r="AH1172" s="63"/>
      <c r="AI1172" s="63"/>
      <c r="AJ1172" s="63"/>
      <c r="AK1172" s="63"/>
      <c r="AL1172" s="63"/>
      <c r="AM1172" s="63"/>
      <c r="AN1172" s="63"/>
      <c r="AO1172" s="63"/>
      <c r="AP1172" s="63"/>
      <c r="AQ1172" s="63"/>
      <c r="AR1172" s="63"/>
      <c r="AS1172" s="63"/>
      <c r="AT1172" s="63"/>
      <c r="AU1172" s="63"/>
      <c r="AV1172" s="63"/>
      <c r="AW1172" s="63"/>
      <c r="AX1172" s="63"/>
      <c r="AY1172" s="63"/>
      <c r="AZ1172" s="63"/>
      <c r="BA1172" s="63"/>
      <c r="BB1172" s="63"/>
      <c r="BC1172" s="63"/>
      <c r="BD1172" s="63"/>
      <c r="BE1172" s="63"/>
      <c r="BF1172" s="63"/>
      <c r="BG1172" s="63"/>
      <c r="BH1172" s="63"/>
      <c r="BI1172" s="63"/>
      <c r="BJ1172" s="63"/>
      <c r="BK1172" s="63"/>
      <c r="BL1172" s="63"/>
      <c r="BM1172" s="63"/>
      <c r="BN1172" s="63"/>
      <c r="BO1172" s="63"/>
      <c r="BP1172" s="63"/>
      <c r="BQ1172" s="63"/>
      <c r="BR1172" s="63"/>
      <c r="BS1172" s="63"/>
      <c r="BT1172" s="63"/>
      <c r="BU1172" s="63"/>
      <c r="BV1172" s="63"/>
      <c r="BW1172" s="63"/>
      <c r="BX1172" s="63"/>
      <c r="BY1172" s="63"/>
      <c r="BZ1172" s="63"/>
      <c r="CA1172" s="63"/>
      <c r="CB1172" s="63"/>
      <c r="CC1172" s="63"/>
      <c r="CD1172" s="63"/>
      <c r="CE1172" s="63"/>
      <c r="CF1172" s="63"/>
      <c r="CG1172" s="63"/>
      <c r="CH1172" s="63"/>
      <c r="CI1172" s="63"/>
      <c r="CJ1172" s="63"/>
      <c r="CK1172" s="63"/>
      <c r="CL1172" s="63"/>
      <c r="CM1172" s="63"/>
      <c r="CN1172" s="63"/>
      <c r="CO1172" s="63"/>
      <c r="CP1172" s="63"/>
      <c r="CR1172" s="227"/>
      <c r="CS1172" s="74"/>
    </row>
    <row r="1173" spans="1:97" s="72" customFormat="1" ht="75.75" customHeight="1">
      <c r="A1173" s="75"/>
      <c r="B1173" s="76"/>
      <c r="C1173" s="76"/>
      <c r="D1173" s="76"/>
      <c r="E1173" s="76"/>
      <c r="F1173" s="63"/>
      <c r="G1173" s="63"/>
      <c r="H1173" s="63"/>
      <c r="I1173" s="63"/>
      <c r="J1173" s="63"/>
      <c r="K1173" s="63"/>
      <c r="L1173" s="63"/>
      <c r="M1173" s="63"/>
      <c r="N1173" s="63"/>
      <c r="O1173" s="63"/>
      <c r="P1173" s="63"/>
      <c r="Q1173" s="63"/>
      <c r="R1173" s="63"/>
      <c r="S1173" s="63"/>
      <c r="T1173" s="63"/>
      <c r="U1173" s="63"/>
      <c r="V1173" s="63"/>
      <c r="W1173" s="63"/>
      <c r="X1173" s="63"/>
      <c r="Y1173" s="63"/>
      <c r="Z1173" s="63"/>
      <c r="AA1173" s="63"/>
      <c r="AB1173" s="63"/>
      <c r="AC1173" s="63"/>
      <c r="AD1173" s="63"/>
      <c r="AE1173" s="63"/>
      <c r="AF1173" s="63"/>
      <c r="AG1173" s="63"/>
      <c r="AH1173" s="63"/>
      <c r="AI1173" s="63"/>
      <c r="AJ1173" s="63"/>
      <c r="AK1173" s="63"/>
      <c r="AL1173" s="63"/>
      <c r="AM1173" s="63"/>
      <c r="AN1173" s="63"/>
      <c r="AO1173" s="63"/>
      <c r="AP1173" s="63"/>
      <c r="AQ1173" s="63"/>
      <c r="AR1173" s="63"/>
      <c r="AS1173" s="63"/>
      <c r="AT1173" s="63"/>
      <c r="AU1173" s="63"/>
      <c r="AV1173" s="63"/>
      <c r="AW1173" s="63"/>
      <c r="AX1173" s="63"/>
      <c r="AY1173" s="63"/>
      <c r="AZ1173" s="63"/>
      <c r="BA1173" s="63"/>
      <c r="BB1173" s="63"/>
      <c r="BC1173" s="63"/>
      <c r="BD1173" s="63"/>
      <c r="BE1173" s="63"/>
      <c r="BF1173" s="63"/>
      <c r="BG1173" s="63"/>
      <c r="BH1173" s="63"/>
      <c r="BI1173" s="63"/>
      <c r="BJ1173" s="63"/>
      <c r="BK1173" s="63"/>
      <c r="BL1173" s="63"/>
      <c r="BM1173" s="63"/>
      <c r="BN1173" s="63"/>
      <c r="BO1173" s="63"/>
      <c r="BP1173" s="63"/>
      <c r="BQ1173" s="63"/>
      <c r="BR1173" s="63"/>
      <c r="BS1173" s="63"/>
      <c r="BT1173" s="63"/>
      <c r="BU1173" s="63"/>
      <c r="BV1173" s="63"/>
      <c r="BW1173" s="63"/>
      <c r="BX1173" s="63"/>
      <c r="BY1173" s="63"/>
      <c r="BZ1173" s="63"/>
      <c r="CA1173" s="63"/>
      <c r="CB1173" s="63"/>
      <c r="CC1173" s="63"/>
      <c r="CD1173" s="63"/>
      <c r="CE1173" s="63"/>
      <c r="CF1173" s="63"/>
      <c r="CG1173" s="63"/>
      <c r="CH1173" s="63"/>
      <c r="CI1173" s="63"/>
      <c r="CJ1173" s="63"/>
      <c r="CK1173" s="63"/>
      <c r="CL1173" s="63"/>
      <c r="CM1173" s="63"/>
      <c r="CN1173" s="63"/>
      <c r="CO1173" s="63"/>
      <c r="CP1173" s="63"/>
      <c r="CR1173" s="227"/>
      <c r="CS1173" s="74"/>
    </row>
    <row r="1174" spans="1:97" s="72" customFormat="1" ht="75.75" customHeight="1">
      <c r="A1174" s="75"/>
      <c r="B1174" s="76"/>
      <c r="C1174" s="76"/>
      <c r="D1174" s="76"/>
      <c r="E1174" s="76"/>
      <c r="F1174" s="63"/>
      <c r="G1174" s="63"/>
      <c r="H1174" s="63"/>
      <c r="I1174" s="63"/>
      <c r="J1174" s="63"/>
      <c r="K1174" s="63"/>
      <c r="L1174" s="63"/>
      <c r="M1174" s="63"/>
      <c r="N1174" s="63"/>
      <c r="O1174" s="63"/>
      <c r="P1174" s="63"/>
      <c r="Q1174" s="63"/>
      <c r="R1174" s="63"/>
      <c r="S1174" s="63"/>
      <c r="T1174" s="63"/>
      <c r="U1174" s="63"/>
      <c r="V1174" s="63"/>
      <c r="W1174" s="63"/>
      <c r="X1174" s="63"/>
      <c r="Y1174" s="63"/>
      <c r="Z1174" s="63"/>
      <c r="AA1174" s="63"/>
      <c r="AB1174" s="63"/>
      <c r="AC1174" s="63"/>
      <c r="AD1174" s="63"/>
      <c r="AE1174" s="63"/>
      <c r="AF1174" s="63"/>
      <c r="AG1174" s="63"/>
      <c r="AH1174" s="63"/>
      <c r="AI1174" s="63"/>
      <c r="AJ1174" s="63"/>
      <c r="AK1174" s="63"/>
      <c r="AL1174" s="63"/>
      <c r="AM1174" s="63"/>
      <c r="AN1174" s="63"/>
      <c r="AO1174" s="63"/>
      <c r="AP1174" s="63"/>
      <c r="AQ1174" s="63"/>
      <c r="AR1174" s="63"/>
      <c r="AS1174" s="63"/>
      <c r="AT1174" s="63"/>
      <c r="AU1174" s="63"/>
      <c r="AV1174" s="63"/>
      <c r="AW1174" s="63"/>
      <c r="AX1174" s="63"/>
      <c r="AY1174" s="63"/>
      <c r="AZ1174" s="63"/>
      <c r="BA1174" s="63"/>
      <c r="BB1174" s="63"/>
      <c r="BC1174" s="63"/>
      <c r="BD1174" s="63"/>
      <c r="BE1174" s="63"/>
      <c r="BF1174" s="63"/>
      <c r="BG1174" s="63"/>
      <c r="BH1174" s="63"/>
      <c r="BI1174" s="63"/>
      <c r="BJ1174" s="63"/>
      <c r="BK1174" s="63"/>
      <c r="BL1174" s="63"/>
      <c r="BM1174" s="63"/>
      <c r="BN1174" s="63"/>
      <c r="BO1174" s="63"/>
      <c r="BP1174" s="63"/>
      <c r="BQ1174" s="63"/>
      <c r="BR1174" s="63"/>
      <c r="BS1174" s="63"/>
      <c r="BT1174" s="63"/>
      <c r="BU1174" s="63"/>
      <c r="BV1174" s="63"/>
      <c r="BW1174" s="63"/>
      <c r="BX1174" s="63"/>
      <c r="BY1174" s="63"/>
      <c r="BZ1174" s="63"/>
      <c r="CA1174" s="63"/>
      <c r="CB1174" s="63"/>
      <c r="CC1174" s="63"/>
      <c r="CD1174" s="63"/>
      <c r="CE1174" s="63"/>
      <c r="CF1174" s="63"/>
      <c r="CG1174" s="63"/>
      <c r="CH1174" s="63"/>
      <c r="CI1174" s="63"/>
      <c r="CJ1174" s="63"/>
      <c r="CK1174" s="63"/>
      <c r="CL1174" s="63"/>
      <c r="CM1174" s="63"/>
      <c r="CN1174" s="63"/>
      <c r="CO1174" s="63"/>
      <c r="CP1174" s="63"/>
      <c r="CR1174" s="227"/>
      <c r="CS1174" s="74"/>
    </row>
    <row r="1175" spans="1:97" s="72" customFormat="1" ht="75.75" customHeight="1">
      <c r="A1175" s="75"/>
      <c r="B1175" s="76"/>
      <c r="C1175" s="76"/>
      <c r="D1175" s="76"/>
      <c r="E1175" s="76"/>
      <c r="F1175" s="63"/>
      <c r="G1175" s="63"/>
      <c r="H1175" s="63"/>
      <c r="I1175" s="63"/>
      <c r="J1175" s="63"/>
      <c r="K1175" s="63"/>
      <c r="L1175" s="63"/>
      <c r="M1175" s="63"/>
      <c r="N1175" s="63"/>
      <c r="O1175" s="63"/>
      <c r="P1175" s="63"/>
      <c r="Q1175" s="63"/>
      <c r="R1175" s="63"/>
      <c r="S1175" s="63"/>
      <c r="T1175" s="63"/>
      <c r="U1175" s="63"/>
      <c r="V1175" s="63"/>
      <c r="W1175" s="63"/>
      <c r="X1175" s="63"/>
      <c r="Y1175" s="63"/>
      <c r="Z1175" s="63"/>
      <c r="AA1175" s="63"/>
      <c r="AB1175" s="63"/>
      <c r="AC1175" s="63"/>
      <c r="AD1175" s="63"/>
      <c r="AE1175" s="63"/>
      <c r="AF1175" s="63"/>
      <c r="AG1175" s="63"/>
      <c r="AH1175" s="63"/>
      <c r="AI1175" s="63"/>
      <c r="AJ1175" s="63"/>
      <c r="AK1175" s="63"/>
      <c r="AL1175" s="63"/>
      <c r="AM1175" s="63"/>
      <c r="AN1175" s="63"/>
      <c r="AO1175" s="63"/>
      <c r="AP1175" s="63"/>
      <c r="AQ1175" s="63"/>
      <c r="AR1175" s="63"/>
      <c r="AS1175" s="63"/>
      <c r="AT1175" s="63"/>
      <c r="AU1175" s="63"/>
      <c r="AV1175" s="63"/>
      <c r="AW1175" s="63"/>
      <c r="AX1175" s="63"/>
      <c r="AY1175" s="63"/>
      <c r="AZ1175" s="63"/>
      <c r="BA1175" s="63"/>
      <c r="BB1175" s="63"/>
      <c r="BC1175" s="63"/>
      <c r="BD1175" s="63"/>
      <c r="BE1175" s="63"/>
      <c r="BF1175" s="63"/>
      <c r="BG1175" s="63"/>
      <c r="BH1175" s="63"/>
      <c r="BI1175" s="63"/>
      <c r="BJ1175" s="63"/>
      <c r="BK1175" s="63"/>
      <c r="BL1175" s="63"/>
      <c r="BM1175" s="63"/>
      <c r="BN1175" s="63"/>
      <c r="BO1175" s="63"/>
      <c r="BP1175" s="63"/>
      <c r="BQ1175" s="63"/>
      <c r="BR1175" s="63"/>
      <c r="BS1175" s="63"/>
      <c r="BT1175" s="63"/>
      <c r="BU1175" s="63"/>
      <c r="BV1175" s="63"/>
      <c r="BW1175" s="63"/>
      <c r="BX1175" s="63"/>
      <c r="BY1175" s="63"/>
      <c r="BZ1175" s="63"/>
      <c r="CA1175" s="63"/>
      <c r="CB1175" s="63"/>
      <c r="CC1175" s="63"/>
      <c r="CD1175" s="63"/>
      <c r="CE1175" s="63"/>
      <c r="CF1175" s="63"/>
      <c r="CG1175" s="63"/>
      <c r="CH1175" s="63"/>
      <c r="CI1175" s="63"/>
      <c r="CJ1175" s="63"/>
      <c r="CK1175" s="63"/>
      <c r="CL1175" s="63"/>
      <c r="CM1175" s="63"/>
      <c r="CN1175" s="63"/>
      <c r="CO1175" s="63"/>
      <c r="CP1175" s="63"/>
      <c r="CR1175" s="227"/>
      <c r="CS1175" s="74"/>
    </row>
    <row r="1176" spans="1:97" s="72" customFormat="1" ht="75.75" customHeight="1">
      <c r="A1176" s="75"/>
      <c r="B1176" s="76"/>
      <c r="C1176" s="76"/>
      <c r="D1176" s="76"/>
      <c r="E1176" s="76"/>
      <c r="F1176" s="63"/>
      <c r="G1176" s="63"/>
      <c r="H1176" s="63"/>
      <c r="I1176" s="63"/>
      <c r="J1176" s="63"/>
      <c r="K1176" s="63"/>
      <c r="L1176" s="63"/>
      <c r="M1176" s="63"/>
      <c r="N1176" s="63"/>
      <c r="O1176" s="63"/>
      <c r="P1176" s="63"/>
      <c r="Q1176" s="63"/>
      <c r="R1176" s="63"/>
      <c r="S1176" s="63"/>
      <c r="T1176" s="63"/>
      <c r="U1176" s="63"/>
      <c r="V1176" s="63"/>
      <c r="W1176" s="63"/>
      <c r="X1176" s="63"/>
      <c r="Y1176" s="63"/>
      <c r="Z1176" s="63"/>
      <c r="AA1176" s="63"/>
      <c r="AB1176" s="63"/>
      <c r="AC1176" s="63"/>
      <c r="AD1176" s="63"/>
      <c r="AE1176" s="63"/>
      <c r="AF1176" s="63"/>
      <c r="AG1176" s="63"/>
      <c r="AH1176" s="63"/>
      <c r="AI1176" s="63"/>
      <c r="AJ1176" s="63"/>
      <c r="AK1176" s="63"/>
      <c r="AL1176" s="63"/>
      <c r="AM1176" s="63"/>
      <c r="AN1176" s="63"/>
      <c r="AO1176" s="63"/>
      <c r="AP1176" s="63"/>
      <c r="AQ1176" s="63"/>
      <c r="AR1176" s="63"/>
      <c r="AS1176" s="63"/>
      <c r="AT1176" s="63"/>
      <c r="AU1176" s="63"/>
      <c r="AV1176" s="63"/>
      <c r="AW1176" s="63"/>
      <c r="AX1176" s="63"/>
      <c r="AY1176" s="63"/>
      <c r="AZ1176" s="63"/>
      <c r="BA1176" s="63"/>
      <c r="BB1176" s="63"/>
      <c r="BC1176" s="63"/>
      <c r="BD1176" s="63"/>
      <c r="BE1176" s="63"/>
      <c r="BF1176" s="63"/>
      <c r="BG1176" s="63"/>
      <c r="BH1176" s="63"/>
      <c r="BI1176" s="63"/>
      <c r="BJ1176" s="63"/>
      <c r="BK1176" s="63"/>
      <c r="BL1176" s="63"/>
      <c r="BM1176" s="63"/>
      <c r="BN1176" s="63"/>
      <c r="BO1176" s="63"/>
      <c r="BP1176" s="63"/>
      <c r="BQ1176" s="63"/>
      <c r="BR1176" s="63"/>
      <c r="BS1176" s="63"/>
      <c r="BT1176" s="63"/>
      <c r="BU1176" s="63"/>
      <c r="BV1176" s="63"/>
      <c r="BW1176" s="63"/>
      <c r="BX1176" s="63"/>
      <c r="BY1176" s="63"/>
      <c r="BZ1176" s="63"/>
      <c r="CA1176" s="63"/>
      <c r="CB1176" s="63"/>
      <c r="CC1176" s="63"/>
      <c r="CD1176" s="63"/>
      <c r="CE1176" s="63"/>
      <c r="CF1176" s="63"/>
      <c r="CG1176" s="63"/>
      <c r="CH1176" s="63"/>
      <c r="CI1176" s="63"/>
      <c r="CJ1176" s="63"/>
      <c r="CK1176" s="63"/>
      <c r="CL1176" s="63"/>
      <c r="CM1176" s="63"/>
      <c r="CN1176" s="63"/>
      <c r="CO1176" s="63"/>
      <c r="CP1176" s="63"/>
      <c r="CR1176" s="227"/>
      <c r="CS1176" s="74"/>
    </row>
    <row r="1177" spans="1:97" s="72" customFormat="1" ht="75.75" customHeight="1">
      <c r="A1177" s="75"/>
      <c r="B1177" s="76"/>
      <c r="C1177" s="76"/>
      <c r="D1177" s="76"/>
      <c r="E1177" s="76"/>
      <c r="F1177" s="63"/>
      <c r="G1177" s="63"/>
      <c r="H1177" s="63"/>
      <c r="I1177" s="63"/>
      <c r="J1177" s="63"/>
      <c r="K1177" s="63"/>
      <c r="L1177" s="63"/>
      <c r="M1177" s="63"/>
      <c r="N1177" s="63"/>
      <c r="O1177" s="63"/>
      <c r="P1177" s="63"/>
      <c r="Q1177" s="63"/>
      <c r="R1177" s="63"/>
      <c r="S1177" s="63"/>
      <c r="T1177" s="63"/>
      <c r="U1177" s="63"/>
      <c r="V1177" s="63"/>
      <c r="W1177" s="63"/>
      <c r="X1177" s="63"/>
      <c r="Y1177" s="63"/>
      <c r="Z1177" s="63"/>
      <c r="AA1177" s="63"/>
      <c r="AB1177" s="63"/>
      <c r="AC1177" s="63"/>
      <c r="AD1177" s="63"/>
      <c r="AE1177" s="63"/>
      <c r="AF1177" s="63"/>
      <c r="AG1177" s="63"/>
      <c r="AH1177" s="63"/>
      <c r="AI1177" s="63"/>
      <c r="AJ1177" s="63"/>
      <c r="AK1177" s="63"/>
      <c r="AL1177" s="63"/>
      <c r="AM1177" s="63"/>
      <c r="AN1177" s="63"/>
      <c r="AO1177" s="63"/>
      <c r="AP1177" s="63"/>
      <c r="AQ1177" s="63"/>
      <c r="AR1177" s="63"/>
      <c r="AS1177" s="63"/>
      <c r="AT1177" s="63"/>
      <c r="AU1177" s="63"/>
      <c r="AV1177" s="63"/>
      <c r="AW1177" s="63"/>
      <c r="AX1177" s="63"/>
      <c r="AY1177" s="63"/>
      <c r="AZ1177" s="63"/>
      <c r="BA1177" s="63"/>
      <c r="BB1177" s="63"/>
      <c r="BC1177" s="63"/>
      <c r="BD1177" s="63"/>
      <c r="BE1177" s="63"/>
      <c r="BF1177" s="63"/>
      <c r="BG1177" s="63"/>
      <c r="BH1177" s="63"/>
      <c r="BI1177" s="63"/>
      <c r="BJ1177" s="63"/>
      <c r="BK1177" s="63"/>
      <c r="BL1177" s="63"/>
      <c r="BM1177" s="63"/>
      <c r="BN1177" s="63"/>
      <c r="BO1177" s="63"/>
      <c r="BP1177" s="63"/>
      <c r="BQ1177" s="63"/>
      <c r="BR1177" s="63"/>
      <c r="BS1177" s="63"/>
      <c r="BT1177" s="63"/>
      <c r="BU1177" s="63"/>
      <c r="BV1177" s="63"/>
      <c r="BW1177" s="63"/>
      <c r="BX1177" s="63"/>
      <c r="BY1177" s="63"/>
      <c r="BZ1177" s="63"/>
      <c r="CA1177" s="63"/>
      <c r="CB1177" s="63"/>
      <c r="CC1177" s="63"/>
      <c r="CD1177" s="63"/>
      <c r="CE1177" s="63"/>
      <c r="CF1177" s="63"/>
      <c r="CG1177" s="63"/>
      <c r="CH1177" s="63"/>
      <c r="CI1177" s="63"/>
      <c r="CJ1177" s="63"/>
      <c r="CK1177" s="63"/>
      <c r="CL1177" s="63"/>
      <c r="CM1177" s="63"/>
      <c r="CN1177" s="63"/>
      <c r="CO1177" s="63"/>
      <c r="CP1177" s="63"/>
      <c r="CR1177" s="227"/>
      <c r="CS1177" s="74"/>
    </row>
    <row r="1178" spans="1:97" s="72" customFormat="1" ht="75.75" customHeight="1">
      <c r="A1178" s="75"/>
      <c r="B1178" s="76"/>
      <c r="C1178" s="76"/>
      <c r="D1178" s="76"/>
      <c r="E1178" s="76"/>
      <c r="F1178" s="63"/>
      <c r="G1178" s="63"/>
      <c r="H1178" s="63"/>
      <c r="I1178" s="63"/>
      <c r="J1178" s="63"/>
      <c r="K1178" s="63"/>
      <c r="L1178" s="63"/>
      <c r="M1178" s="63"/>
      <c r="N1178" s="63"/>
      <c r="O1178" s="63"/>
      <c r="P1178" s="63"/>
      <c r="Q1178" s="63"/>
      <c r="R1178" s="63"/>
      <c r="S1178" s="63"/>
      <c r="T1178" s="63"/>
      <c r="U1178" s="63"/>
      <c r="V1178" s="63"/>
      <c r="W1178" s="63"/>
      <c r="X1178" s="63"/>
      <c r="Y1178" s="63"/>
      <c r="Z1178" s="63"/>
      <c r="AA1178" s="63"/>
      <c r="AB1178" s="63"/>
      <c r="AC1178" s="63"/>
      <c r="AD1178" s="63"/>
      <c r="AE1178" s="63"/>
      <c r="AF1178" s="63"/>
      <c r="AG1178" s="63"/>
      <c r="AH1178" s="63"/>
      <c r="AI1178" s="63"/>
      <c r="AJ1178" s="63"/>
      <c r="AK1178" s="63"/>
      <c r="AL1178" s="63"/>
      <c r="AM1178" s="63"/>
      <c r="AN1178" s="63"/>
      <c r="AO1178" s="63"/>
      <c r="AP1178" s="63"/>
      <c r="AQ1178" s="63"/>
      <c r="AR1178" s="63"/>
      <c r="AS1178" s="63"/>
      <c r="AT1178" s="63"/>
      <c r="AU1178" s="63"/>
      <c r="AV1178" s="63"/>
      <c r="AW1178" s="63"/>
      <c r="AX1178" s="63"/>
      <c r="AY1178" s="63"/>
      <c r="AZ1178" s="63"/>
      <c r="BA1178" s="63"/>
      <c r="BB1178" s="63"/>
      <c r="BC1178" s="63"/>
      <c r="BD1178" s="63"/>
      <c r="BE1178" s="63"/>
      <c r="BF1178" s="63"/>
      <c r="BG1178" s="63"/>
      <c r="BH1178" s="63"/>
      <c r="BI1178" s="63"/>
      <c r="BJ1178" s="63"/>
      <c r="BK1178" s="63"/>
      <c r="BL1178" s="63"/>
      <c r="BM1178" s="63"/>
      <c r="BN1178" s="63"/>
      <c r="BO1178" s="63"/>
      <c r="BP1178" s="63"/>
      <c r="BQ1178" s="63"/>
      <c r="BR1178" s="63"/>
      <c r="BS1178" s="63"/>
      <c r="BT1178" s="63"/>
      <c r="BU1178" s="63"/>
      <c r="BV1178" s="63"/>
      <c r="BW1178" s="63"/>
      <c r="BX1178" s="63"/>
      <c r="BY1178" s="63"/>
      <c r="BZ1178" s="63"/>
      <c r="CA1178" s="63"/>
      <c r="CB1178" s="63"/>
      <c r="CC1178" s="63"/>
      <c r="CD1178" s="63"/>
      <c r="CE1178" s="63"/>
      <c r="CF1178" s="63"/>
      <c r="CG1178" s="63"/>
      <c r="CH1178" s="63"/>
      <c r="CI1178" s="63"/>
      <c r="CJ1178" s="63"/>
      <c r="CK1178" s="63"/>
      <c r="CL1178" s="63"/>
      <c r="CM1178" s="63"/>
      <c r="CN1178" s="63"/>
      <c r="CO1178" s="63"/>
      <c r="CP1178" s="63"/>
      <c r="CR1178" s="227"/>
      <c r="CS1178" s="74"/>
    </row>
    <row r="1179" spans="1:97" s="72" customFormat="1" ht="75.75" customHeight="1">
      <c r="A1179" s="75"/>
      <c r="B1179" s="76"/>
      <c r="C1179" s="76"/>
      <c r="D1179" s="76"/>
      <c r="E1179" s="76"/>
      <c r="F1179" s="63"/>
      <c r="G1179" s="63"/>
      <c r="H1179" s="63"/>
      <c r="I1179" s="63"/>
      <c r="J1179" s="63"/>
      <c r="K1179" s="63"/>
      <c r="L1179" s="63"/>
      <c r="M1179" s="63"/>
      <c r="N1179" s="63"/>
      <c r="O1179" s="63"/>
      <c r="P1179" s="63"/>
      <c r="Q1179" s="63"/>
      <c r="R1179" s="63"/>
      <c r="S1179" s="63"/>
      <c r="T1179" s="63"/>
      <c r="U1179" s="63"/>
      <c r="V1179" s="63"/>
      <c r="W1179" s="63"/>
      <c r="X1179" s="63"/>
      <c r="Y1179" s="63"/>
      <c r="Z1179" s="63"/>
      <c r="AA1179" s="63"/>
      <c r="AB1179" s="63"/>
      <c r="AC1179" s="63"/>
      <c r="AD1179" s="63"/>
      <c r="AE1179" s="63"/>
      <c r="AF1179" s="63"/>
      <c r="AG1179" s="63"/>
      <c r="AH1179" s="63"/>
      <c r="AI1179" s="63"/>
      <c r="AJ1179" s="63"/>
      <c r="AK1179" s="63"/>
      <c r="AL1179" s="63"/>
      <c r="AM1179" s="63"/>
      <c r="AN1179" s="63"/>
      <c r="AO1179" s="63"/>
      <c r="AP1179" s="63"/>
      <c r="AQ1179" s="63"/>
      <c r="AR1179" s="63"/>
      <c r="AS1179" s="63"/>
      <c r="AT1179" s="63"/>
      <c r="AU1179" s="63"/>
      <c r="AV1179" s="63"/>
      <c r="AW1179" s="63"/>
      <c r="AX1179" s="63"/>
      <c r="AY1179" s="63"/>
      <c r="AZ1179" s="63"/>
      <c r="BA1179" s="63"/>
      <c r="BB1179" s="63"/>
      <c r="BC1179" s="63"/>
      <c r="BD1179" s="63"/>
      <c r="BE1179" s="63"/>
      <c r="BF1179" s="63"/>
      <c r="BG1179" s="63"/>
      <c r="BH1179" s="63"/>
      <c r="BI1179" s="63"/>
      <c r="BJ1179" s="63"/>
      <c r="BK1179" s="63"/>
      <c r="BL1179" s="63"/>
      <c r="BM1179" s="63"/>
      <c r="BN1179" s="63"/>
      <c r="BO1179" s="63"/>
      <c r="BP1179" s="63"/>
      <c r="BQ1179" s="63"/>
      <c r="BR1179" s="63"/>
      <c r="BS1179" s="63"/>
      <c r="BT1179" s="63"/>
      <c r="BU1179" s="63"/>
      <c r="BV1179" s="63"/>
      <c r="BW1179" s="63"/>
      <c r="BX1179" s="63"/>
      <c r="BY1179" s="63"/>
      <c r="BZ1179" s="63"/>
      <c r="CA1179" s="63"/>
      <c r="CB1179" s="63"/>
      <c r="CC1179" s="63"/>
      <c r="CD1179" s="63"/>
      <c r="CE1179" s="63"/>
      <c r="CF1179" s="63"/>
      <c r="CG1179" s="63"/>
      <c r="CH1179" s="63"/>
      <c r="CI1179" s="63"/>
      <c r="CJ1179" s="63"/>
      <c r="CK1179" s="63"/>
      <c r="CL1179" s="63"/>
      <c r="CM1179" s="63"/>
      <c r="CN1179" s="63"/>
      <c r="CO1179" s="63"/>
      <c r="CP1179" s="63"/>
      <c r="CR1179" s="227"/>
      <c r="CS1179" s="74"/>
    </row>
    <row r="1180" spans="1:97" s="72" customFormat="1" ht="75.75" customHeight="1">
      <c r="A1180" s="75"/>
      <c r="B1180" s="76"/>
      <c r="C1180" s="76"/>
      <c r="D1180" s="76"/>
      <c r="E1180" s="76"/>
      <c r="F1180" s="63"/>
      <c r="G1180" s="63"/>
      <c r="H1180" s="63"/>
      <c r="I1180" s="63"/>
      <c r="J1180" s="63"/>
      <c r="K1180" s="63"/>
      <c r="L1180" s="63"/>
      <c r="M1180" s="63"/>
      <c r="N1180" s="63"/>
      <c r="O1180" s="63"/>
      <c r="P1180" s="63"/>
      <c r="Q1180" s="63"/>
      <c r="R1180" s="63"/>
      <c r="S1180" s="63"/>
      <c r="T1180" s="63"/>
      <c r="U1180" s="63"/>
      <c r="V1180" s="63"/>
      <c r="W1180" s="63"/>
      <c r="X1180" s="63"/>
      <c r="Y1180" s="63"/>
      <c r="Z1180" s="63"/>
      <c r="AA1180" s="63"/>
      <c r="AB1180" s="63"/>
      <c r="AC1180" s="63"/>
      <c r="AD1180" s="63"/>
      <c r="AE1180" s="63"/>
      <c r="AF1180" s="63"/>
      <c r="AG1180" s="63"/>
      <c r="AH1180" s="63"/>
      <c r="AI1180" s="63"/>
      <c r="AJ1180" s="63"/>
      <c r="AK1180" s="63"/>
      <c r="AL1180" s="63"/>
      <c r="AM1180" s="63"/>
      <c r="AN1180" s="63"/>
      <c r="AO1180" s="63"/>
      <c r="AP1180" s="63"/>
      <c r="AQ1180" s="63"/>
      <c r="AR1180" s="63"/>
      <c r="AS1180" s="63"/>
      <c r="AT1180" s="63"/>
      <c r="AU1180" s="63"/>
      <c r="AV1180" s="63"/>
      <c r="AW1180" s="63"/>
      <c r="AX1180" s="63"/>
      <c r="AY1180" s="63"/>
      <c r="AZ1180" s="63"/>
      <c r="BA1180" s="63"/>
      <c r="BB1180" s="63"/>
      <c r="BC1180" s="63"/>
      <c r="BD1180" s="63"/>
      <c r="BE1180" s="63"/>
      <c r="BF1180" s="63"/>
      <c r="BG1180" s="63"/>
      <c r="BH1180" s="63"/>
      <c r="BI1180" s="63"/>
      <c r="BJ1180" s="63"/>
      <c r="BK1180" s="63"/>
      <c r="BL1180" s="63"/>
      <c r="BM1180" s="63"/>
      <c r="BN1180" s="63"/>
      <c r="BO1180" s="63"/>
      <c r="BP1180" s="63"/>
      <c r="BQ1180" s="63"/>
      <c r="BR1180" s="63"/>
      <c r="BS1180" s="63"/>
      <c r="BT1180" s="63"/>
      <c r="BU1180" s="63"/>
      <c r="BV1180" s="63"/>
      <c r="BW1180" s="63"/>
      <c r="BX1180" s="63"/>
      <c r="BY1180" s="63"/>
      <c r="BZ1180" s="63"/>
      <c r="CA1180" s="63"/>
      <c r="CB1180" s="63"/>
      <c r="CC1180" s="63"/>
      <c r="CD1180" s="63"/>
      <c r="CE1180" s="63"/>
      <c r="CF1180" s="63"/>
      <c r="CG1180" s="63"/>
      <c r="CH1180" s="63"/>
      <c r="CI1180" s="63"/>
      <c r="CJ1180" s="63"/>
      <c r="CK1180" s="63"/>
      <c r="CL1180" s="63"/>
      <c r="CM1180" s="63"/>
      <c r="CN1180" s="63"/>
      <c r="CO1180" s="63"/>
      <c r="CP1180" s="63"/>
      <c r="CR1180" s="227"/>
      <c r="CS1180" s="74"/>
    </row>
    <row r="1181" spans="1:97" s="72" customFormat="1" ht="75.75" customHeight="1">
      <c r="A1181" s="75"/>
      <c r="B1181" s="76"/>
      <c r="C1181" s="76"/>
      <c r="D1181" s="76"/>
      <c r="E1181" s="76"/>
      <c r="F1181" s="63"/>
      <c r="G1181" s="63"/>
      <c r="H1181" s="63"/>
      <c r="I1181" s="63"/>
      <c r="J1181" s="63"/>
      <c r="K1181" s="63"/>
      <c r="L1181" s="63"/>
      <c r="M1181" s="63"/>
      <c r="N1181" s="63"/>
      <c r="O1181" s="63"/>
      <c r="P1181" s="63"/>
      <c r="Q1181" s="63"/>
      <c r="R1181" s="63"/>
      <c r="S1181" s="63"/>
      <c r="T1181" s="63"/>
      <c r="U1181" s="63"/>
      <c r="V1181" s="63"/>
      <c r="W1181" s="63"/>
      <c r="X1181" s="63"/>
      <c r="Y1181" s="63"/>
      <c r="Z1181" s="63"/>
      <c r="AA1181" s="63"/>
      <c r="AB1181" s="63"/>
      <c r="AC1181" s="63"/>
      <c r="AD1181" s="63"/>
      <c r="AE1181" s="63"/>
      <c r="AF1181" s="63"/>
      <c r="AG1181" s="63"/>
      <c r="AH1181" s="63"/>
      <c r="AI1181" s="63"/>
      <c r="AJ1181" s="63"/>
      <c r="AK1181" s="63"/>
      <c r="AL1181" s="63"/>
      <c r="AM1181" s="63"/>
      <c r="AN1181" s="63"/>
      <c r="AO1181" s="63"/>
      <c r="AP1181" s="63"/>
      <c r="AQ1181" s="63"/>
      <c r="AR1181" s="63"/>
      <c r="AS1181" s="63"/>
      <c r="AT1181" s="63"/>
      <c r="AU1181" s="63"/>
      <c r="AV1181" s="63"/>
      <c r="AW1181" s="63"/>
      <c r="AX1181" s="63"/>
      <c r="AY1181" s="63"/>
      <c r="AZ1181" s="63"/>
      <c r="BA1181" s="63"/>
      <c r="BB1181" s="63"/>
      <c r="BC1181" s="63"/>
      <c r="BD1181" s="63"/>
      <c r="BE1181" s="63"/>
      <c r="BF1181" s="63"/>
      <c r="BG1181" s="63"/>
      <c r="BH1181" s="63"/>
      <c r="BI1181" s="63"/>
      <c r="BJ1181" s="63"/>
      <c r="BK1181" s="63"/>
      <c r="BL1181" s="63"/>
      <c r="BM1181" s="63"/>
      <c r="BN1181" s="63"/>
      <c r="BO1181" s="63"/>
      <c r="BP1181" s="63"/>
      <c r="BQ1181" s="63"/>
      <c r="BR1181" s="63"/>
      <c r="BS1181" s="63"/>
      <c r="BT1181" s="63"/>
      <c r="BU1181" s="63"/>
      <c r="BV1181" s="63"/>
      <c r="BW1181" s="63"/>
      <c r="BX1181" s="63"/>
      <c r="BY1181" s="63"/>
      <c r="BZ1181" s="63"/>
      <c r="CA1181" s="63"/>
      <c r="CB1181" s="63"/>
      <c r="CC1181" s="63"/>
      <c r="CD1181" s="63"/>
      <c r="CE1181" s="63"/>
      <c r="CF1181" s="63"/>
      <c r="CG1181" s="63"/>
      <c r="CH1181" s="63"/>
      <c r="CI1181" s="63"/>
      <c r="CJ1181" s="63"/>
      <c r="CK1181" s="63"/>
      <c r="CL1181" s="63"/>
      <c r="CM1181" s="63"/>
      <c r="CN1181" s="63"/>
      <c r="CO1181" s="63"/>
      <c r="CP1181" s="63"/>
      <c r="CR1181" s="227"/>
      <c r="CS1181" s="74"/>
    </row>
    <row r="1182" spans="1:97" s="72" customFormat="1" ht="75.75" customHeight="1">
      <c r="A1182" s="75"/>
      <c r="B1182" s="76"/>
      <c r="C1182" s="76"/>
      <c r="D1182" s="76"/>
      <c r="E1182" s="76"/>
      <c r="F1182" s="63"/>
      <c r="G1182" s="63"/>
      <c r="H1182" s="63"/>
      <c r="I1182" s="63"/>
      <c r="J1182" s="63"/>
      <c r="K1182" s="63"/>
      <c r="L1182" s="63"/>
      <c r="M1182" s="63"/>
      <c r="N1182" s="63"/>
      <c r="O1182" s="63"/>
      <c r="P1182" s="63"/>
      <c r="Q1182" s="63"/>
      <c r="R1182" s="63"/>
      <c r="S1182" s="63"/>
      <c r="T1182" s="63"/>
      <c r="U1182" s="63"/>
      <c r="V1182" s="63"/>
      <c r="W1182" s="63"/>
      <c r="X1182" s="63"/>
      <c r="Y1182" s="63"/>
      <c r="Z1182" s="63"/>
      <c r="AA1182" s="63"/>
      <c r="AB1182" s="63"/>
      <c r="AC1182" s="63"/>
      <c r="AD1182" s="63"/>
      <c r="AE1182" s="63"/>
      <c r="AF1182" s="63"/>
      <c r="AG1182" s="63"/>
      <c r="AH1182" s="63"/>
      <c r="AI1182" s="63"/>
      <c r="AJ1182" s="63"/>
      <c r="AK1182" s="63"/>
      <c r="AL1182" s="63"/>
      <c r="AM1182" s="63"/>
      <c r="AN1182" s="63"/>
      <c r="AO1182" s="63"/>
      <c r="AP1182" s="63"/>
      <c r="AQ1182" s="63"/>
      <c r="AR1182" s="63"/>
      <c r="AS1182" s="63"/>
      <c r="AT1182" s="63"/>
      <c r="AU1182" s="63"/>
      <c r="AV1182" s="63"/>
      <c r="AW1182" s="63"/>
      <c r="AX1182" s="63"/>
      <c r="AY1182" s="63"/>
      <c r="AZ1182" s="63"/>
      <c r="BA1182" s="63"/>
      <c r="BB1182" s="63"/>
      <c r="BC1182" s="63"/>
      <c r="BD1182" s="63"/>
      <c r="BE1182" s="63"/>
      <c r="BF1182" s="63"/>
      <c r="BG1182" s="63"/>
      <c r="BH1182" s="63"/>
      <c r="BI1182" s="63"/>
      <c r="BJ1182" s="63"/>
      <c r="BK1182" s="63"/>
      <c r="BL1182" s="63"/>
      <c r="BM1182" s="63"/>
      <c r="BN1182" s="63"/>
      <c r="BO1182" s="63"/>
      <c r="BP1182" s="63"/>
      <c r="BQ1182" s="63"/>
      <c r="BR1182" s="63"/>
      <c r="BS1182" s="63"/>
      <c r="BT1182" s="63"/>
      <c r="BU1182" s="63"/>
      <c r="BV1182" s="63"/>
      <c r="BW1182" s="63"/>
      <c r="BX1182" s="63"/>
      <c r="BY1182" s="63"/>
      <c r="BZ1182" s="63"/>
      <c r="CA1182" s="63"/>
      <c r="CB1182" s="63"/>
      <c r="CC1182" s="63"/>
      <c r="CD1182" s="63"/>
      <c r="CE1182" s="63"/>
      <c r="CF1182" s="63"/>
      <c r="CG1182" s="63"/>
      <c r="CH1182" s="63"/>
      <c r="CI1182" s="63"/>
      <c r="CJ1182" s="63"/>
      <c r="CK1182" s="63"/>
      <c r="CL1182" s="63"/>
      <c r="CM1182" s="63"/>
      <c r="CN1182" s="63"/>
      <c r="CO1182" s="63"/>
      <c r="CP1182" s="63"/>
      <c r="CR1182" s="227"/>
      <c r="CS1182" s="74"/>
    </row>
    <row r="1183" spans="1:97" s="72" customFormat="1" ht="75.75" customHeight="1">
      <c r="A1183" s="75"/>
      <c r="B1183" s="76"/>
      <c r="C1183" s="76"/>
      <c r="D1183" s="76"/>
      <c r="E1183" s="76"/>
      <c r="F1183" s="63"/>
      <c r="G1183" s="63"/>
      <c r="H1183" s="63"/>
      <c r="I1183" s="63"/>
      <c r="J1183" s="63"/>
      <c r="K1183" s="63"/>
      <c r="L1183" s="63"/>
      <c r="M1183" s="63"/>
      <c r="N1183" s="63"/>
      <c r="O1183" s="63"/>
      <c r="P1183" s="63"/>
      <c r="Q1183" s="63"/>
      <c r="R1183" s="63"/>
      <c r="S1183" s="63"/>
      <c r="T1183" s="63"/>
      <c r="U1183" s="63"/>
      <c r="V1183" s="63"/>
      <c r="W1183" s="63"/>
      <c r="X1183" s="63"/>
      <c r="Y1183" s="63"/>
      <c r="Z1183" s="63"/>
      <c r="AA1183" s="63"/>
      <c r="AB1183" s="63"/>
      <c r="AC1183" s="63"/>
      <c r="AD1183" s="63"/>
      <c r="AE1183" s="63"/>
      <c r="AF1183" s="63"/>
      <c r="AG1183" s="63"/>
      <c r="AH1183" s="63"/>
      <c r="AI1183" s="63"/>
      <c r="AJ1183" s="63"/>
      <c r="AK1183" s="63"/>
      <c r="AL1183" s="63"/>
      <c r="AM1183" s="63"/>
      <c r="AN1183" s="63"/>
      <c r="AO1183" s="63"/>
      <c r="AP1183" s="63"/>
      <c r="AQ1183" s="63"/>
      <c r="AR1183" s="63"/>
      <c r="AS1183" s="63"/>
      <c r="AT1183" s="63"/>
      <c r="AU1183" s="63"/>
      <c r="AV1183" s="63"/>
      <c r="AW1183" s="63"/>
      <c r="AX1183" s="63"/>
      <c r="AY1183" s="63"/>
      <c r="AZ1183" s="63"/>
      <c r="BA1183" s="63"/>
      <c r="BB1183" s="63"/>
      <c r="BC1183" s="63"/>
      <c r="BD1183" s="63"/>
      <c r="BE1183" s="63"/>
      <c r="BF1183" s="63"/>
      <c r="BG1183" s="63"/>
      <c r="BH1183" s="63"/>
      <c r="BI1183" s="63"/>
      <c r="BJ1183" s="63"/>
      <c r="BK1183" s="63"/>
      <c r="BL1183" s="63"/>
      <c r="BM1183" s="63"/>
      <c r="BN1183" s="63"/>
      <c r="BO1183" s="63"/>
      <c r="BP1183" s="63"/>
      <c r="BQ1183" s="63"/>
      <c r="BR1183" s="63"/>
      <c r="BS1183" s="63"/>
      <c r="BT1183" s="63"/>
      <c r="BU1183" s="63"/>
      <c r="BV1183" s="63"/>
      <c r="BW1183" s="63"/>
      <c r="BX1183" s="63"/>
      <c r="BY1183" s="63"/>
      <c r="BZ1183" s="63"/>
      <c r="CA1183" s="63"/>
      <c r="CB1183" s="63"/>
      <c r="CC1183" s="63"/>
      <c r="CD1183" s="63"/>
      <c r="CE1183" s="63"/>
      <c r="CF1183" s="63"/>
      <c r="CG1183" s="63"/>
      <c r="CH1183" s="63"/>
      <c r="CI1183" s="63"/>
      <c r="CJ1183" s="63"/>
      <c r="CK1183" s="63"/>
      <c r="CL1183" s="63"/>
      <c r="CM1183" s="63"/>
      <c r="CN1183" s="63"/>
      <c r="CO1183" s="63"/>
      <c r="CP1183" s="63"/>
      <c r="CR1183" s="227"/>
      <c r="CS1183" s="74"/>
    </row>
    <row r="1184" spans="1:97" s="72" customFormat="1" ht="75.75" customHeight="1">
      <c r="A1184" s="75"/>
      <c r="B1184" s="76"/>
      <c r="C1184" s="76"/>
      <c r="D1184" s="76"/>
      <c r="E1184" s="76"/>
      <c r="F1184" s="63"/>
      <c r="G1184" s="63"/>
      <c r="H1184" s="63"/>
      <c r="I1184" s="63"/>
      <c r="J1184" s="63"/>
      <c r="K1184" s="63"/>
      <c r="L1184" s="63"/>
      <c r="M1184" s="63"/>
      <c r="N1184" s="63"/>
      <c r="O1184" s="63"/>
      <c r="P1184" s="63"/>
      <c r="Q1184" s="63"/>
      <c r="R1184" s="63"/>
      <c r="S1184" s="63"/>
      <c r="T1184" s="63"/>
      <c r="U1184" s="63"/>
      <c r="V1184" s="63"/>
      <c r="W1184" s="63"/>
      <c r="X1184" s="63"/>
      <c r="Y1184" s="63"/>
      <c r="Z1184" s="63"/>
      <c r="AA1184" s="63"/>
      <c r="AB1184" s="63"/>
      <c r="AC1184" s="63"/>
      <c r="AD1184" s="63"/>
      <c r="AE1184" s="63"/>
      <c r="AF1184" s="63"/>
      <c r="AG1184" s="63"/>
      <c r="AH1184" s="63"/>
      <c r="AI1184" s="63"/>
      <c r="AJ1184" s="63"/>
      <c r="AK1184" s="63"/>
      <c r="AL1184" s="63"/>
      <c r="AM1184" s="63"/>
      <c r="AN1184" s="63"/>
      <c r="AO1184" s="63"/>
      <c r="AP1184" s="63"/>
      <c r="AQ1184" s="63"/>
      <c r="AR1184" s="63"/>
      <c r="AS1184" s="63"/>
      <c r="AT1184" s="63"/>
      <c r="AU1184" s="63"/>
      <c r="AV1184" s="63"/>
      <c r="AW1184" s="63"/>
      <c r="AX1184" s="63"/>
      <c r="AY1184" s="63"/>
      <c r="AZ1184" s="63"/>
      <c r="BA1184" s="63"/>
      <c r="BB1184" s="63"/>
      <c r="BC1184" s="63"/>
      <c r="BD1184" s="63"/>
      <c r="BE1184" s="63"/>
      <c r="BF1184" s="63"/>
      <c r="BG1184" s="63"/>
      <c r="BH1184" s="63"/>
      <c r="BI1184" s="63"/>
      <c r="BJ1184" s="63"/>
      <c r="BK1184" s="63"/>
      <c r="BL1184" s="63"/>
      <c r="BM1184" s="63"/>
      <c r="BN1184" s="63"/>
      <c r="BO1184" s="63"/>
      <c r="BP1184" s="63"/>
      <c r="BQ1184" s="63"/>
      <c r="BR1184" s="63"/>
      <c r="BS1184" s="63"/>
      <c r="BT1184" s="63"/>
      <c r="BU1184" s="63"/>
      <c r="BV1184" s="63"/>
      <c r="BW1184" s="63"/>
      <c r="BX1184" s="63"/>
      <c r="BY1184" s="63"/>
      <c r="BZ1184" s="63"/>
      <c r="CA1184" s="63"/>
      <c r="CB1184" s="63"/>
      <c r="CC1184" s="63"/>
      <c r="CD1184" s="63"/>
      <c r="CE1184" s="63"/>
      <c r="CF1184" s="63"/>
      <c r="CG1184" s="63"/>
      <c r="CH1184" s="63"/>
      <c r="CI1184" s="63"/>
      <c r="CJ1184" s="63"/>
      <c r="CK1184" s="63"/>
      <c r="CL1184" s="63"/>
      <c r="CM1184" s="63"/>
      <c r="CN1184" s="63"/>
      <c r="CO1184" s="63"/>
      <c r="CP1184" s="63"/>
      <c r="CR1184" s="227"/>
      <c r="CS1184" s="74"/>
    </row>
    <row r="1185" spans="1:97" s="72" customFormat="1" ht="75.75" customHeight="1">
      <c r="A1185" s="75"/>
      <c r="B1185" s="76"/>
      <c r="C1185" s="76"/>
      <c r="D1185" s="76"/>
      <c r="E1185" s="76"/>
      <c r="F1185" s="63"/>
      <c r="G1185" s="63"/>
      <c r="H1185" s="63"/>
      <c r="I1185" s="63"/>
      <c r="J1185" s="63"/>
      <c r="K1185" s="63"/>
      <c r="L1185" s="63"/>
      <c r="M1185" s="63"/>
      <c r="N1185" s="63"/>
      <c r="O1185" s="63"/>
      <c r="P1185" s="63"/>
      <c r="Q1185" s="63"/>
      <c r="R1185" s="63"/>
      <c r="S1185" s="63"/>
      <c r="T1185" s="63"/>
      <c r="U1185" s="63"/>
      <c r="V1185" s="63"/>
      <c r="W1185" s="63"/>
      <c r="X1185" s="63"/>
      <c r="Y1185" s="63"/>
      <c r="Z1185" s="63"/>
      <c r="AA1185" s="63"/>
      <c r="AB1185" s="63"/>
      <c r="AC1185" s="63"/>
      <c r="AD1185" s="63"/>
      <c r="AE1185" s="63"/>
      <c r="AF1185" s="63"/>
      <c r="AG1185" s="63"/>
      <c r="AH1185" s="63"/>
      <c r="AI1185" s="63"/>
      <c r="AJ1185" s="63"/>
      <c r="AK1185" s="63"/>
      <c r="AL1185" s="63"/>
      <c r="AM1185" s="63"/>
      <c r="AN1185" s="63"/>
      <c r="AO1185" s="63"/>
      <c r="AP1185" s="63"/>
      <c r="AQ1185" s="63"/>
      <c r="AR1185" s="63"/>
      <c r="AS1185" s="63"/>
      <c r="AT1185" s="63"/>
      <c r="AU1185" s="63"/>
      <c r="AV1185" s="63"/>
      <c r="AW1185" s="63"/>
      <c r="AX1185" s="63"/>
      <c r="AY1185" s="63"/>
      <c r="AZ1185" s="63"/>
      <c r="BA1185" s="63"/>
      <c r="BB1185" s="63"/>
      <c r="BC1185" s="63"/>
      <c r="BD1185" s="63"/>
      <c r="BE1185" s="63"/>
      <c r="BF1185" s="63"/>
      <c r="BG1185" s="63"/>
      <c r="BH1185" s="63"/>
      <c r="BI1185" s="63"/>
      <c r="BJ1185" s="63"/>
      <c r="BK1185" s="63"/>
      <c r="BL1185" s="63"/>
      <c r="BM1185" s="63"/>
      <c r="BN1185" s="63"/>
      <c r="BO1185" s="63"/>
      <c r="BP1185" s="63"/>
      <c r="BQ1185" s="63"/>
      <c r="BR1185" s="63"/>
      <c r="BS1185" s="63"/>
      <c r="BT1185" s="63"/>
      <c r="BU1185" s="63"/>
      <c r="BV1185" s="63"/>
      <c r="BW1185" s="63"/>
      <c r="BX1185" s="63"/>
      <c r="BY1185" s="63"/>
      <c r="BZ1185" s="63"/>
      <c r="CA1185" s="63"/>
      <c r="CB1185" s="63"/>
      <c r="CC1185" s="63"/>
      <c r="CD1185" s="63"/>
      <c r="CE1185" s="63"/>
      <c r="CF1185" s="63"/>
      <c r="CG1185" s="63"/>
      <c r="CH1185" s="63"/>
      <c r="CI1185" s="63"/>
      <c r="CJ1185" s="63"/>
      <c r="CK1185" s="63"/>
      <c r="CL1185" s="63"/>
      <c r="CM1185" s="63"/>
      <c r="CN1185" s="63"/>
      <c r="CO1185" s="63"/>
      <c r="CP1185" s="63"/>
      <c r="CR1185" s="227"/>
      <c r="CS1185" s="74"/>
    </row>
    <row r="1186" spans="1:97" s="72" customFormat="1" ht="75.75" customHeight="1">
      <c r="A1186" s="75"/>
      <c r="B1186" s="76"/>
      <c r="C1186" s="76"/>
      <c r="D1186" s="76"/>
      <c r="E1186" s="76"/>
      <c r="F1186" s="63"/>
      <c r="G1186" s="63"/>
      <c r="H1186" s="63"/>
      <c r="I1186" s="63"/>
      <c r="J1186" s="63"/>
      <c r="K1186" s="63"/>
      <c r="L1186" s="63"/>
      <c r="M1186" s="63"/>
      <c r="N1186" s="63"/>
      <c r="O1186" s="63"/>
      <c r="P1186" s="63"/>
      <c r="Q1186" s="63"/>
      <c r="R1186" s="63"/>
      <c r="S1186" s="63"/>
      <c r="T1186" s="63"/>
      <c r="U1186" s="63"/>
      <c r="V1186" s="63"/>
      <c r="W1186" s="63"/>
      <c r="X1186" s="63"/>
      <c r="Y1186" s="63"/>
      <c r="Z1186" s="63"/>
      <c r="AA1186" s="63"/>
      <c r="AB1186" s="63"/>
      <c r="AC1186" s="63"/>
      <c r="AD1186" s="63"/>
      <c r="AE1186" s="63"/>
      <c r="AF1186" s="63"/>
      <c r="AG1186" s="63"/>
      <c r="AH1186" s="63"/>
      <c r="AI1186" s="63"/>
      <c r="AJ1186" s="63"/>
      <c r="AK1186" s="63"/>
      <c r="AL1186" s="63"/>
      <c r="AM1186" s="63"/>
      <c r="AN1186" s="63"/>
      <c r="AO1186" s="63"/>
      <c r="AP1186" s="63"/>
      <c r="AQ1186" s="63"/>
      <c r="AR1186" s="63"/>
      <c r="AS1186" s="63"/>
      <c r="AT1186" s="63"/>
      <c r="AU1186" s="63"/>
      <c r="AV1186" s="63"/>
      <c r="AW1186" s="63"/>
      <c r="AX1186" s="63"/>
      <c r="AY1186" s="63"/>
      <c r="AZ1186" s="63"/>
      <c r="BA1186" s="63"/>
      <c r="BB1186" s="63"/>
      <c r="BC1186" s="63"/>
      <c r="BD1186" s="63"/>
      <c r="BE1186" s="63"/>
      <c r="BF1186" s="63"/>
      <c r="BG1186" s="63"/>
      <c r="BH1186" s="63"/>
      <c r="BI1186" s="63"/>
      <c r="BJ1186" s="63"/>
      <c r="BK1186" s="63"/>
      <c r="BL1186" s="63"/>
      <c r="BM1186" s="63"/>
      <c r="BN1186" s="63"/>
      <c r="BO1186" s="63"/>
      <c r="BP1186" s="63"/>
      <c r="BQ1186" s="63"/>
      <c r="BR1186" s="63"/>
      <c r="BS1186" s="63"/>
      <c r="BT1186" s="63"/>
      <c r="BU1186" s="63"/>
      <c r="BV1186" s="63"/>
      <c r="BW1186" s="63"/>
      <c r="BX1186" s="63"/>
      <c r="BY1186" s="63"/>
      <c r="BZ1186" s="63"/>
      <c r="CA1186" s="63"/>
      <c r="CB1186" s="63"/>
      <c r="CC1186" s="63"/>
      <c r="CD1186" s="63"/>
      <c r="CE1186" s="63"/>
      <c r="CF1186" s="63"/>
      <c r="CG1186" s="63"/>
      <c r="CH1186" s="63"/>
      <c r="CI1186" s="63"/>
      <c r="CJ1186" s="63"/>
      <c r="CK1186" s="63"/>
      <c r="CL1186" s="63"/>
      <c r="CM1186" s="63"/>
      <c r="CN1186" s="63"/>
      <c r="CO1186" s="63"/>
      <c r="CP1186" s="63"/>
      <c r="CR1186" s="227"/>
      <c r="CS1186" s="74"/>
    </row>
    <row r="1187" spans="1:97" s="72" customFormat="1" ht="75.75" customHeight="1">
      <c r="A1187" s="75"/>
      <c r="B1187" s="76"/>
      <c r="C1187" s="76"/>
      <c r="D1187" s="76"/>
      <c r="E1187" s="76"/>
      <c r="F1187" s="63"/>
      <c r="G1187" s="63"/>
      <c r="H1187" s="63"/>
      <c r="I1187" s="63"/>
      <c r="J1187" s="63"/>
      <c r="K1187" s="63"/>
      <c r="L1187" s="63"/>
      <c r="M1187" s="63"/>
      <c r="N1187" s="63"/>
      <c r="O1187" s="63"/>
      <c r="P1187" s="63"/>
      <c r="Q1187" s="63"/>
      <c r="R1187" s="63"/>
      <c r="S1187" s="63"/>
      <c r="T1187" s="63"/>
      <c r="U1187" s="63"/>
      <c r="V1187" s="63"/>
      <c r="W1187" s="63"/>
      <c r="X1187" s="63"/>
      <c r="Y1187" s="63"/>
      <c r="Z1187" s="63"/>
      <c r="AA1187" s="63"/>
      <c r="AB1187" s="63"/>
      <c r="AC1187" s="63"/>
      <c r="AD1187" s="63"/>
      <c r="AE1187" s="63"/>
      <c r="AF1187" s="63"/>
      <c r="AG1187" s="63"/>
      <c r="AH1187" s="63"/>
      <c r="AI1187" s="63"/>
      <c r="AJ1187" s="63"/>
      <c r="AK1187" s="63"/>
      <c r="AL1187" s="63"/>
      <c r="AM1187" s="63"/>
      <c r="AN1187" s="63"/>
      <c r="AO1187" s="63"/>
      <c r="AP1187" s="63"/>
      <c r="AQ1187" s="63"/>
      <c r="AR1187" s="63"/>
      <c r="AS1187" s="63"/>
      <c r="AT1187" s="63"/>
      <c r="AU1187" s="63"/>
      <c r="AV1187" s="63"/>
      <c r="AW1187" s="63"/>
      <c r="AX1187" s="63"/>
      <c r="AY1187" s="63"/>
      <c r="AZ1187" s="63"/>
      <c r="BA1187" s="63"/>
      <c r="BB1187" s="63"/>
      <c r="BC1187" s="63"/>
      <c r="BD1187" s="63"/>
      <c r="BE1187" s="63"/>
      <c r="BF1187" s="63"/>
      <c r="BG1187" s="63"/>
      <c r="BH1187" s="63"/>
      <c r="BI1187" s="63"/>
      <c r="BJ1187" s="63"/>
      <c r="BK1187" s="63"/>
      <c r="BL1187" s="63"/>
      <c r="BM1187" s="63"/>
      <c r="BN1187" s="63"/>
      <c r="BO1187" s="63"/>
      <c r="BP1187" s="63"/>
      <c r="BQ1187" s="63"/>
      <c r="BR1187" s="63"/>
      <c r="BS1187" s="63"/>
      <c r="BT1187" s="63"/>
      <c r="BU1187" s="63"/>
      <c r="BV1187" s="63"/>
      <c r="BW1187" s="63"/>
      <c r="BX1187" s="63"/>
      <c r="BY1187" s="63"/>
      <c r="BZ1187" s="63"/>
      <c r="CA1187" s="63"/>
      <c r="CB1187" s="63"/>
      <c r="CC1187" s="63"/>
      <c r="CD1187" s="63"/>
      <c r="CE1187" s="63"/>
      <c r="CF1187" s="63"/>
      <c r="CG1187" s="63"/>
      <c r="CH1187" s="63"/>
      <c r="CI1187" s="63"/>
      <c r="CJ1187" s="63"/>
      <c r="CK1187" s="63"/>
      <c r="CL1187" s="63"/>
      <c r="CM1187" s="63"/>
      <c r="CN1187" s="63"/>
      <c r="CO1187" s="63"/>
      <c r="CP1187" s="63"/>
      <c r="CR1187" s="227"/>
      <c r="CS1187" s="74"/>
    </row>
    <row r="1188" spans="1:97" s="72" customFormat="1" ht="75.75" customHeight="1">
      <c r="A1188" s="75"/>
      <c r="B1188" s="76"/>
      <c r="C1188" s="76"/>
      <c r="D1188" s="76"/>
      <c r="E1188" s="76"/>
      <c r="F1188" s="63"/>
      <c r="G1188" s="63"/>
      <c r="H1188" s="63"/>
      <c r="I1188" s="63"/>
      <c r="J1188" s="63"/>
      <c r="K1188" s="63"/>
      <c r="L1188" s="63"/>
      <c r="M1188" s="63"/>
      <c r="N1188" s="63"/>
      <c r="O1188" s="63"/>
      <c r="P1188" s="63"/>
      <c r="Q1188" s="63"/>
      <c r="R1188" s="63"/>
      <c r="S1188" s="63"/>
      <c r="T1188" s="63"/>
      <c r="U1188" s="63"/>
      <c r="V1188" s="63"/>
      <c r="W1188" s="63"/>
      <c r="X1188" s="63"/>
      <c r="Y1188" s="63"/>
      <c r="Z1188" s="63"/>
      <c r="AA1188" s="63"/>
      <c r="AB1188" s="63"/>
      <c r="AC1188" s="63"/>
      <c r="AD1188" s="63"/>
      <c r="AE1188" s="63"/>
      <c r="AF1188" s="63"/>
      <c r="AG1188" s="63"/>
      <c r="AH1188" s="63"/>
      <c r="AI1188" s="63"/>
      <c r="AJ1188" s="63"/>
      <c r="AK1188" s="63"/>
      <c r="AL1188" s="63"/>
      <c r="AM1188" s="63"/>
      <c r="AN1188" s="63"/>
      <c r="AO1188" s="63"/>
      <c r="AP1188" s="63"/>
      <c r="AQ1188" s="63"/>
      <c r="AR1188" s="63"/>
      <c r="AS1188" s="63"/>
      <c r="AT1188" s="63"/>
      <c r="AU1188" s="63"/>
      <c r="AV1188" s="63"/>
      <c r="AW1188" s="63"/>
      <c r="AX1188" s="63"/>
      <c r="AY1188" s="63"/>
      <c r="AZ1188" s="63"/>
      <c r="BA1188" s="63"/>
      <c r="BB1188" s="63"/>
      <c r="BC1188" s="63"/>
      <c r="BD1188" s="63"/>
      <c r="BE1188" s="63"/>
      <c r="BF1188" s="63"/>
      <c r="BG1188" s="63"/>
      <c r="BH1188" s="63"/>
      <c r="BI1188" s="63"/>
      <c r="BJ1188" s="63"/>
      <c r="BK1188" s="63"/>
      <c r="BL1188" s="63"/>
      <c r="BM1188" s="63"/>
      <c r="BN1188" s="63"/>
      <c r="BO1188" s="63"/>
      <c r="BP1188" s="63"/>
      <c r="BQ1188" s="63"/>
      <c r="BR1188" s="63"/>
      <c r="BS1188" s="63"/>
      <c r="BT1188" s="63"/>
      <c r="BU1188" s="63"/>
      <c r="BV1188" s="63"/>
      <c r="BW1188" s="63"/>
      <c r="BX1188" s="63"/>
      <c r="BY1188" s="63"/>
      <c r="BZ1188" s="63"/>
      <c r="CA1188" s="63"/>
      <c r="CB1188" s="63"/>
      <c r="CC1188" s="63"/>
      <c r="CD1188" s="63"/>
      <c r="CE1188" s="63"/>
      <c r="CF1188" s="63"/>
      <c r="CG1188" s="63"/>
      <c r="CH1188" s="63"/>
      <c r="CI1188" s="63"/>
      <c r="CJ1188" s="63"/>
      <c r="CK1188" s="63"/>
      <c r="CL1188" s="63"/>
      <c r="CM1188" s="63"/>
      <c r="CN1188" s="63"/>
      <c r="CO1188" s="63"/>
      <c r="CP1188" s="63"/>
      <c r="CR1188" s="227"/>
      <c r="CS1188" s="74"/>
    </row>
    <row r="1189" spans="1:97" s="72" customFormat="1" ht="75.75" customHeight="1">
      <c r="A1189" s="75"/>
      <c r="B1189" s="76"/>
      <c r="C1189" s="76"/>
      <c r="D1189" s="76"/>
      <c r="E1189" s="76"/>
      <c r="F1189" s="63"/>
      <c r="G1189" s="63"/>
      <c r="H1189" s="63"/>
      <c r="I1189" s="63"/>
      <c r="J1189" s="63"/>
      <c r="K1189" s="63"/>
      <c r="L1189" s="63"/>
      <c r="M1189" s="63"/>
      <c r="N1189" s="63"/>
      <c r="O1189" s="63"/>
      <c r="P1189" s="63"/>
      <c r="Q1189" s="63"/>
      <c r="R1189" s="63"/>
      <c r="S1189" s="63"/>
      <c r="T1189" s="63"/>
      <c r="U1189" s="63"/>
      <c r="V1189" s="63"/>
      <c r="W1189" s="63"/>
      <c r="X1189" s="63"/>
      <c r="Y1189" s="63"/>
      <c r="Z1189" s="63"/>
      <c r="AA1189" s="63"/>
      <c r="AB1189" s="63"/>
      <c r="AC1189" s="63"/>
      <c r="AD1189" s="63"/>
      <c r="AE1189" s="63"/>
      <c r="AF1189" s="63"/>
      <c r="AG1189" s="63"/>
      <c r="AH1189" s="63"/>
      <c r="AI1189" s="63"/>
      <c r="AJ1189" s="63"/>
      <c r="AK1189" s="63"/>
      <c r="AL1189" s="63"/>
      <c r="AM1189" s="63"/>
      <c r="AN1189" s="63"/>
      <c r="AO1189" s="63"/>
      <c r="AP1189" s="63"/>
      <c r="AQ1189" s="63"/>
      <c r="AR1189" s="63"/>
      <c r="AS1189" s="63"/>
      <c r="AT1189" s="63"/>
      <c r="AU1189" s="63"/>
      <c r="AV1189" s="63"/>
      <c r="AW1189" s="63"/>
      <c r="AX1189" s="63"/>
      <c r="AY1189" s="63"/>
      <c r="AZ1189" s="63"/>
      <c r="BA1189" s="63"/>
      <c r="BB1189" s="63"/>
      <c r="BC1189" s="63"/>
      <c r="BD1189" s="63"/>
      <c r="BE1189" s="63"/>
      <c r="BF1189" s="63"/>
      <c r="BG1189" s="63"/>
      <c r="BH1189" s="63"/>
      <c r="BI1189" s="63"/>
      <c r="BJ1189" s="63"/>
      <c r="BK1189" s="63"/>
      <c r="BL1189" s="63"/>
      <c r="BM1189" s="63"/>
      <c r="BN1189" s="63"/>
      <c r="BO1189" s="63"/>
      <c r="BP1189" s="63"/>
      <c r="BQ1189" s="63"/>
      <c r="BR1189" s="63"/>
      <c r="BS1189" s="63"/>
      <c r="BT1189" s="63"/>
      <c r="BU1189" s="63"/>
      <c r="BV1189" s="63"/>
      <c r="BW1189" s="63"/>
      <c r="BX1189" s="63"/>
      <c r="BY1189" s="63"/>
      <c r="BZ1189" s="63"/>
      <c r="CA1189" s="63"/>
      <c r="CB1189" s="63"/>
      <c r="CC1189" s="63"/>
      <c r="CD1189" s="63"/>
      <c r="CE1189" s="63"/>
      <c r="CF1189" s="63"/>
      <c r="CG1189" s="63"/>
      <c r="CH1189" s="63"/>
      <c r="CI1189" s="63"/>
      <c r="CJ1189" s="63"/>
      <c r="CK1189" s="63"/>
      <c r="CL1189" s="63"/>
      <c r="CM1189" s="63"/>
      <c r="CN1189" s="63"/>
      <c r="CO1189" s="63"/>
      <c r="CP1189" s="63"/>
      <c r="CR1189" s="227"/>
      <c r="CS1189" s="74"/>
    </row>
    <row r="1190" spans="1:97" s="72" customFormat="1" ht="75.75" customHeight="1">
      <c r="A1190" s="75"/>
      <c r="B1190" s="76"/>
      <c r="C1190" s="76"/>
      <c r="D1190" s="76"/>
      <c r="E1190" s="76"/>
      <c r="F1190" s="63"/>
      <c r="G1190" s="63"/>
      <c r="H1190" s="63"/>
      <c r="I1190" s="63"/>
      <c r="J1190" s="63"/>
      <c r="K1190" s="63"/>
      <c r="L1190" s="63"/>
      <c r="M1190" s="63"/>
      <c r="N1190" s="63"/>
      <c r="O1190" s="63"/>
      <c r="P1190" s="63"/>
      <c r="Q1190" s="63"/>
      <c r="R1190" s="63"/>
      <c r="S1190" s="63"/>
      <c r="T1190" s="63"/>
      <c r="U1190" s="63"/>
      <c r="V1190" s="63"/>
      <c r="W1190" s="63"/>
      <c r="X1190" s="63"/>
      <c r="Y1190" s="63"/>
      <c r="Z1190" s="63"/>
      <c r="AA1190" s="63"/>
      <c r="AB1190" s="63"/>
      <c r="AC1190" s="63"/>
      <c r="AD1190" s="63"/>
      <c r="AE1190" s="63"/>
      <c r="AF1190" s="63"/>
      <c r="AG1190" s="63"/>
      <c r="AH1190" s="63"/>
      <c r="AI1190" s="63"/>
      <c r="AJ1190" s="63"/>
      <c r="AK1190" s="63"/>
      <c r="AL1190" s="63"/>
      <c r="AM1190" s="63"/>
      <c r="AN1190" s="63"/>
      <c r="AO1190" s="63"/>
      <c r="AP1190" s="63"/>
      <c r="AQ1190" s="63"/>
      <c r="AR1190" s="63"/>
      <c r="AS1190" s="63"/>
      <c r="AT1190" s="63"/>
      <c r="AU1190" s="63"/>
      <c r="AV1190" s="63"/>
      <c r="AW1190" s="63"/>
      <c r="AX1190" s="63"/>
      <c r="AY1190" s="63"/>
      <c r="AZ1190" s="63"/>
      <c r="BA1190" s="63"/>
      <c r="BB1190" s="63"/>
      <c r="BC1190" s="63"/>
      <c r="BD1190" s="63"/>
      <c r="BE1190" s="63"/>
      <c r="BF1190" s="63"/>
      <c r="BG1190" s="63"/>
      <c r="BH1190" s="63"/>
      <c r="BI1190" s="63"/>
      <c r="BJ1190" s="63"/>
      <c r="BK1190" s="63"/>
      <c r="BL1190" s="63"/>
      <c r="BM1190" s="63"/>
      <c r="BN1190" s="63"/>
      <c r="BO1190" s="63"/>
      <c r="BP1190" s="63"/>
      <c r="BQ1190" s="63"/>
      <c r="BR1190" s="63"/>
      <c r="BS1190" s="63"/>
      <c r="BT1190" s="63"/>
      <c r="BU1190" s="63"/>
      <c r="BV1190" s="63"/>
      <c r="BW1190" s="63"/>
      <c r="BX1190" s="63"/>
      <c r="BY1190" s="63"/>
      <c r="BZ1190" s="63"/>
      <c r="CA1190" s="63"/>
      <c r="CB1190" s="63"/>
      <c r="CC1190" s="63"/>
      <c r="CD1190" s="63"/>
      <c r="CE1190" s="63"/>
      <c r="CF1190" s="63"/>
      <c r="CG1190" s="63"/>
      <c r="CH1190" s="63"/>
      <c r="CI1190" s="63"/>
      <c r="CJ1190" s="63"/>
      <c r="CK1190" s="63"/>
      <c r="CL1190" s="63"/>
      <c r="CM1190" s="63"/>
      <c r="CN1190" s="63"/>
      <c r="CO1190" s="63"/>
      <c r="CP1190" s="63"/>
      <c r="CR1190" s="227"/>
      <c r="CS1190" s="74"/>
    </row>
    <row r="1191" spans="1:97" s="72" customFormat="1" ht="75.75" customHeight="1">
      <c r="A1191" s="75"/>
      <c r="B1191" s="76"/>
      <c r="C1191" s="76"/>
      <c r="D1191" s="76"/>
      <c r="E1191" s="76"/>
      <c r="F1191" s="63"/>
      <c r="G1191" s="63"/>
      <c r="H1191" s="63"/>
      <c r="I1191" s="63"/>
      <c r="J1191" s="63"/>
      <c r="K1191" s="63"/>
      <c r="L1191" s="63"/>
      <c r="M1191" s="63"/>
      <c r="N1191" s="63"/>
      <c r="O1191" s="63"/>
      <c r="P1191" s="63"/>
      <c r="Q1191" s="63"/>
      <c r="R1191" s="63"/>
      <c r="S1191" s="63"/>
      <c r="T1191" s="63"/>
      <c r="U1191" s="63"/>
      <c r="V1191" s="63"/>
      <c r="W1191" s="63"/>
      <c r="X1191" s="63"/>
      <c r="Y1191" s="63"/>
      <c r="Z1191" s="63"/>
      <c r="AA1191" s="63"/>
      <c r="AB1191" s="63"/>
      <c r="AC1191" s="63"/>
      <c r="AD1191" s="63"/>
      <c r="AE1191" s="63"/>
      <c r="AF1191" s="63"/>
      <c r="AG1191" s="63"/>
      <c r="AH1191" s="63"/>
      <c r="AI1191" s="63"/>
      <c r="AJ1191" s="63"/>
      <c r="AK1191" s="63"/>
      <c r="AL1191" s="63"/>
      <c r="AM1191" s="63"/>
      <c r="AN1191" s="63"/>
      <c r="AO1191" s="63"/>
      <c r="AP1191" s="63"/>
      <c r="AQ1191" s="63"/>
      <c r="AR1191" s="63"/>
      <c r="AS1191" s="63"/>
      <c r="AT1191" s="63"/>
      <c r="AU1191" s="63"/>
      <c r="AV1191" s="63"/>
      <c r="AW1191" s="63"/>
      <c r="AX1191" s="63"/>
      <c r="AY1191" s="63"/>
      <c r="AZ1191" s="63"/>
      <c r="BA1191" s="63"/>
      <c r="BB1191" s="63"/>
      <c r="BC1191" s="63"/>
      <c r="BD1191" s="63"/>
      <c r="BE1191" s="63"/>
      <c r="BF1191" s="63"/>
      <c r="BG1191" s="63"/>
      <c r="BH1191" s="63"/>
      <c r="BI1191" s="63"/>
      <c r="BJ1191" s="63"/>
      <c r="BK1191" s="63"/>
      <c r="BL1191" s="63"/>
      <c r="BM1191" s="63"/>
      <c r="BN1191" s="63"/>
      <c r="BO1191" s="63"/>
      <c r="BP1191" s="63"/>
      <c r="BQ1191" s="63"/>
      <c r="BR1191" s="63"/>
      <c r="BS1191" s="63"/>
      <c r="BT1191" s="63"/>
      <c r="BU1191" s="63"/>
      <c r="BV1191" s="63"/>
      <c r="BW1191" s="63"/>
      <c r="BX1191" s="63"/>
      <c r="BY1191" s="63"/>
      <c r="BZ1191" s="63"/>
      <c r="CA1191" s="63"/>
      <c r="CB1191" s="63"/>
      <c r="CC1191" s="63"/>
      <c r="CD1191" s="63"/>
      <c r="CE1191" s="63"/>
      <c r="CF1191" s="63"/>
      <c r="CG1191" s="63"/>
      <c r="CH1191" s="63"/>
      <c r="CI1191" s="63"/>
      <c r="CJ1191" s="63"/>
      <c r="CK1191" s="63"/>
      <c r="CL1191" s="63"/>
      <c r="CM1191" s="63"/>
      <c r="CN1191" s="63"/>
      <c r="CO1191" s="63"/>
      <c r="CP1191" s="63"/>
      <c r="CR1191" s="227"/>
      <c r="CS1191" s="74"/>
    </row>
    <row r="1192" spans="1:97" s="72" customFormat="1" ht="75.75" customHeight="1">
      <c r="A1192" s="75"/>
      <c r="B1192" s="76"/>
      <c r="C1192" s="76"/>
      <c r="D1192" s="76"/>
      <c r="E1192" s="76"/>
      <c r="F1192" s="63"/>
      <c r="G1192" s="63"/>
      <c r="H1192" s="63"/>
      <c r="I1192" s="63"/>
      <c r="J1192" s="63"/>
      <c r="K1192" s="63"/>
      <c r="L1192" s="63"/>
      <c r="M1192" s="63"/>
      <c r="N1192" s="63"/>
      <c r="O1192" s="63"/>
      <c r="P1192" s="63"/>
      <c r="Q1192" s="63"/>
      <c r="R1192" s="63"/>
      <c r="S1192" s="63"/>
      <c r="T1192" s="63"/>
      <c r="U1192" s="63"/>
      <c r="V1192" s="63"/>
      <c r="W1192" s="63"/>
      <c r="X1192" s="63"/>
      <c r="Y1192" s="63"/>
      <c r="Z1192" s="63"/>
      <c r="AA1192" s="63"/>
      <c r="AB1192" s="63"/>
      <c r="AC1192" s="63"/>
      <c r="AD1192" s="63"/>
      <c r="AE1192" s="63"/>
      <c r="AF1192" s="63"/>
      <c r="AG1192" s="63"/>
      <c r="AH1192" s="63"/>
      <c r="AI1192" s="63"/>
      <c r="AJ1192" s="63"/>
      <c r="AK1192" s="63"/>
      <c r="AL1192" s="63"/>
      <c r="AM1192" s="63"/>
      <c r="AN1192" s="63"/>
      <c r="AO1192" s="63"/>
      <c r="AP1192" s="63"/>
      <c r="AQ1192" s="63"/>
      <c r="AR1192" s="63"/>
      <c r="AS1192" s="63"/>
      <c r="AT1192" s="63"/>
      <c r="AU1192" s="63"/>
      <c r="AV1192" s="63"/>
      <c r="AW1192" s="63"/>
      <c r="AX1192" s="63"/>
      <c r="AY1192" s="63"/>
      <c r="AZ1192" s="63"/>
      <c r="BA1192" s="63"/>
      <c r="BB1192" s="63"/>
      <c r="BC1192" s="63"/>
      <c r="BD1192" s="63"/>
      <c r="BE1192" s="63"/>
      <c r="BF1192" s="63"/>
      <c r="BG1192" s="63"/>
      <c r="BH1192" s="63"/>
      <c r="BI1192" s="63"/>
      <c r="BJ1192" s="63"/>
      <c r="BK1192" s="63"/>
      <c r="BL1192" s="63"/>
      <c r="BM1192" s="63"/>
      <c r="BN1192" s="63"/>
      <c r="BO1192" s="63"/>
      <c r="BP1192" s="63"/>
      <c r="BQ1192" s="63"/>
      <c r="BR1192" s="63"/>
      <c r="BS1192" s="63"/>
      <c r="BT1192" s="63"/>
      <c r="BU1192" s="63"/>
      <c r="BV1192" s="63"/>
      <c r="BW1192" s="63"/>
      <c r="BX1192" s="63"/>
      <c r="BY1192" s="63"/>
      <c r="BZ1192" s="63"/>
      <c r="CA1192" s="63"/>
      <c r="CB1192" s="63"/>
      <c r="CC1192" s="63"/>
      <c r="CD1192" s="63"/>
      <c r="CE1192" s="63"/>
      <c r="CF1192" s="63"/>
      <c r="CG1192" s="63"/>
      <c r="CH1192" s="63"/>
      <c r="CI1192" s="63"/>
      <c r="CJ1192" s="63"/>
      <c r="CK1192" s="63"/>
      <c r="CL1192" s="63"/>
      <c r="CM1192" s="63"/>
      <c r="CN1192" s="63"/>
      <c r="CO1192" s="63"/>
      <c r="CP1192" s="63"/>
      <c r="CR1192" s="227"/>
      <c r="CS1192" s="74"/>
    </row>
    <row r="1193" spans="1:97" s="72" customFormat="1" ht="75.75" customHeight="1">
      <c r="A1193" s="75"/>
      <c r="B1193" s="76"/>
      <c r="C1193" s="76"/>
      <c r="D1193" s="76"/>
      <c r="E1193" s="76"/>
      <c r="F1193" s="63"/>
      <c r="G1193" s="63"/>
      <c r="H1193" s="63"/>
      <c r="I1193" s="63"/>
      <c r="J1193" s="63"/>
      <c r="K1193" s="63"/>
      <c r="L1193" s="63"/>
      <c r="M1193" s="63"/>
      <c r="N1193" s="63"/>
      <c r="O1193" s="63"/>
      <c r="P1193" s="63"/>
      <c r="Q1193" s="63"/>
      <c r="R1193" s="63"/>
      <c r="S1193" s="63"/>
      <c r="T1193" s="63"/>
      <c r="U1193" s="63"/>
      <c r="V1193" s="63"/>
      <c r="W1193" s="63"/>
      <c r="X1193" s="63"/>
      <c r="Y1193" s="63"/>
      <c r="Z1193" s="63"/>
      <c r="AA1193" s="63"/>
      <c r="AB1193" s="63"/>
      <c r="AC1193" s="63"/>
      <c r="AD1193" s="63"/>
      <c r="AE1193" s="63"/>
      <c r="AF1193" s="63"/>
      <c r="AG1193" s="63"/>
      <c r="AH1193" s="63"/>
      <c r="AI1193" s="63"/>
      <c r="AJ1193" s="63"/>
      <c r="AK1193" s="63"/>
      <c r="AL1193" s="63"/>
      <c r="AM1193" s="63"/>
      <c r="AN1193" s="63"/>
      <c r="AO1193" s="63"/>
      <c r="AP1193" s="63"/>
      <c r="AQ1193" s="63"/>
      <c r="AR1193" s="63"/>
      <c r="AS1193" s="63"/>
      <c r="AT1193" s="63"/>
      <c r="AU1193" s="63"/>
      <c r="AV1193" s="63"/>
      <c r="AW1193" s="63"/>
      <c r="AX1193" s="63"/>
      <c r="AY1193" s="63"/>
      <c r="AZ1193" s="63"/>
      <c r="BA1193" s="63"/>
      <c r="BB1193" s="63"/>
      <c r="BC1193" s="63"/>
      <c r="BD1193" s="63"/>
      <c r="BE1193" s="63"/>
      <c r="BF1193" s="63"/>
      <c r="BG1193" s="63"/>
      <c r="BH1193" s="63"/>
      <c r="BI1193" s="63"/>
      <c r="BJ1193" s="63"/>
      <c r="BK1193" s="63"/>
      <c r="BL1193" s="63"/>
      <c r="BM1193" s="63"/>
      <c r="BN1193" s="63"/>
      <c r="BO1193" s="63"/>
      <c r="BP1193" s="63"/>
      <c r="BQ1193" s="63"/>
      <c r="BR1193" s="63"/>
      <c r="BS1193" s="63"/>
      <c r="BT1193" s="63"/>
      <c r="BU1193" s="63"/>
      <c r="BV1193" s="63"/>
      <c r="BW1193" s="63"/>
      <c r="BX1193" s="63"/>
      <c r="BY1193" s="63"/>
      <c r="BZ1193" s="63"/>
      <c r="CA1193" s="63"/>
      <c r="CB1193" s="63"/>
      <c r="CC1193" s="63"/>
      <c r="CD1193" s="63"/>
      <c r="CE1193" s="63"/>
      <c r="CF1193" s="63"/>
      <c r="CG1193" s="63"/>
      <c r="CH1193" s="63"/>
      <c r="CI1193" s="63"/>
      <c r="CJ1193" s="63"/>
      <c r="CK1193" s="63"/>
      <c r="CL1193" s="63"/>
      <c r="CM1193" s="63"/>
      <c r="CN1193" s="63"/>
      <c r="CO1193" s="63"/>
      <c r="CP1193" s="63"/>
      <c r="CR1193" s="227"/>
      <c r="CS1193" s="74"/>
    </row>
    <row r="1194" spans="1:97" s="72" customFormat="1" ht="75.75" customHeight="1">
      <c r="A1194" s="75"/>
      <c r="B1194" s="76"/>
      <c r="C1194" s="76"/>
      <c r="D1194" s="76"/>
      <c r="E1194" s="76"/>
      <c r="F1194" s="63"/>
      <c r="G1194" s="63"/>
      <c r="H1194" s="63"/>
      <c r="I1194" s="63"/>
      <c r="J1194" s="63"/>
      <c r="K1194" s="63"/>
      <c r="L1194" s="63"/>
      <c r="M1194" s="63"/>
      <c r="N1194" s="63"/>
      <c r="O1194" s="63"/>
      <c r="P1194" s="63"/>
      <c r="Q1194" s="63"/>
      <c r="R1194" s="63"/>
      <c r="S1194" s="63"/>
      <c r="T1194" s="63"/>
      <c r="U1194" s="63"/>
      <c r="V1194" s="63"/>
      <c r="W1194" s="63"/>
      <c r="X1194" s="63"/>
      <c r="Y1194" s="63"/>
      <c r="Z1194" s="63"/>
      <c r="AA1194" s="63"/>
      <c r="AB1194" s="63"/>
      <c r="AC1194" s="63"/>
      <c r="AD1194" s="63"/>
      <c r="AE1194" s="63"/>
      <c r="AF1194" s="63"/>
      <c r="AG1194" s="63"/>
      <c r="AH1194" s="63"/>
      <c r="AI1194" s="63"/>
      <c r="AJ1194" s="63"/>
      <c r="AK1194" s="63"/>
      <c r="AL1194" s="63"/>
      <c r="AM1194" s="63"/>
      <c r="AN1194" s="63"/>
      <c r="AO1194" s="63"/>
      <c r="AP1194" s="63"/>
      <c r="AQ1194" s="63"/>
      <c r="AR1194" s="63"/>
      <c r="AS1194" s="63"/>
      <c r="AT1194" s="63"/>
      <c r="AU1194" s="63"/>
      <c r="AV1194" s="63"/>
      <c r="AW1194" s="63"/>
      <c r="AX1194" s="63"/>
      <c r="AY1194" s="63"/>
      <c r="AZ1194" s="63"/>
      <c r="BA1194" s="63"/>
      <c r="BB1194" s="63"/>
      <c r="BC1194" s="63"/>
      <c r="BD1194" s="63"/>
      <c r="BE1194" s="63"/>
      <c r="BF1194" s="63"/>
      <c r="BG1194" s="63"/>
      <c r="BH1194" s="63"/>
      <c r="BI1194" s="63"/>
      <c r="BJ1194" s="63"/>
      <c r="BK1194" s="63"/>
      <c r="BL1194" s="63"/>
      <c r="BM1194" s="63"/>
      <c r="BN1194" s="63"/>
      <c r="BO1194" s="63"/>
      <c r="BP1194" s="63"/>
      <c r="BQ1194" s="63"/>
      <c r="BR1194" s="63"/>
      <c r="BS1194" s="63"/>
      <c r="BT1194" s="63"/>
      <c r="BU1194" s="63"/>
      <c r="BV1194" s="63"/>
      <c r="BW1194" s="63"/>
      <c r="BX1194" s="63"/>
      <c r="BY1194" s="63"/>
      <c r="BZ1194" s="63"/>
      <c r="CA1194" s="63"/>
      <c r="CB1194" s="63"/>
      <c r="CC1194" s="63"/>
      <c r="CD1194" s="63"/>
      <c r="CE1194" s="63"/>
      <c r="CF1194" s="63"/>
      <c r="CG1194" s="63"/>
      <c r="CH1194" s="63"/>
      <c r="CI1194" s="63"/>
      <c r="CJ1194" s="63"/>
      <c r="CK1194" s="63"/>
      <c r="CL1194" s="63"/>
      <c r="CM1194" s="63"/>
      <c r="CN1194" s="63"/>
      <c r="CO1194" s="63"/>
      <c r="CP1194" s="63"/>
      <c r="CR1194" s="227"/>
      <c r="CS1194" s="74"/>
    </row>
    <row r="1195" spans="1:97" s="72" customFormat="1" ht="75.75" customHeight="1">
      <c r="A1195" s="75"/>
      <c r="B1195" s="76"/>
      <c r="C1195" s="76"/>
      <c r="D1195" s="76"/>
      <c r="E1195" s="76"/>
      <c r="F1195" s="63"/>
      <c r="G1195" s="63"/>
      <c r="H1195" s="63"/>
      <c r="I1195" s="63"/>
      <c r="J1195" s="63"/>
      <c r="K1195" s="63"/>
      <c r="L1195" s="63"/>
      <c r="M1195" s="63"/>
      <c r="N1195" s="63"/>
      <c r="O1195" s="63"/>
      <c r="P1195" s="63"/>
      <c r="Q1195" s="63"/>
      <c r="R1195" s="63"/>
      <c r="S1195" s="63"/>
      <c r="T1195" s="63"/>
      <c r="U1195" s="63"/>
      <c r="V1195" s="63"/>
      <c r="W1195" s="63"/>
      <c r="X1195" s="63"/>
      <c r="Y1195" s="63"/>
      <c r="Z1195" s="63"/>
      <c r="AA1195" s="63"/>
      <c r="AB1195" s="63"/>
      <c r="AC1195" s="63"/>
      <c r="AD1195" s="63"/>
      <c r="AE1195" s="63"/>
      <c r="AF1195" s="63"/>
      <c r="AG1195" s="63"/>
      <c r="AH1195" s="63"/>
      <c r="AI1195" s="63"/>
      <c r="AJ1195" s="63"/>
      <c r="AK1195" s="63"/>
      <c r="AL1195" s="63"/>
      <c r="AM1195" s="63"/>
      <c r="AN1195" s="63"/>
      <c r="AO1195" s="63"/>
      <c r="AP1195" s="63"/>
      <c r="AQ1195" s="63"/>
      <c r="AR1195" s="63"/>
      <c r="AS1195" s="63"/>
      <c r="AT1195" s="63"/>
      <c r="AU1195" s="63"/>
      <c r="AV1195" s="63"/>
      <c r="AW1195" s="63"/>
      <c r="AX1195" s="63"/>
      <c r="AY1195" s="63"/>
      <c r="AZ1195" s="63"/>
      <c r="BA1195" s="63"/>
      <c r="BB1195" s="63"/>
      <c r="BC1195" s="63"/>
      <c r="BD1195" s="63"/>
      <c r="BE1195" s="63"/>
      <c r="BF1195" s="63"/>
      <c r="BG1195" s="63"/>
      <c r="BH1195" s="63"/>
      <c r="BI1195" s="63"/>
      <c r="BJ1195" s="63"/>
      <c r="BK1195" s="63"/>
      <c r="BL1195" s="63"/>
      <c r="BM1195" s="63"/>
      <c r="BN1195" s="63"/>
      <c r="BO1195" s="63"/>
      <c r="BP1195" s="63"/>
      <c r="BQ1195" s="63"/>
      <c r="BR1195" s="63"/>
      <c r="BS1195" s="63"/>
      <c r="BT1195" s="63"/>
      <c r="BU1195" s="63"/>
      <c r="BV1195" s="63"/>
      <c r="BW1195" s="63"/>
      <c r="BX1195" s="63"/>
      <c r="BY1195" s="63"/>
      <c r="BZ1195" s="63"/>
      <c r="CA1195" s="63"/>
      <c r="CB1195" s="63"/>
      <c r="CC1195" s="63"/>
      <c r="CD1195" s="63"/>
      <c r="CE1195" s="63"/>
      <c r="CF1195" s="63"/>
      <c r="CG1195" s="63"/>
      <c r="CH1195" s="63"/>
      <c r="CI1195" s="63"/>
      <c r="CJ1195" s="63"/>
      <c r="CK1195" s="63"/>
      <c r="CL1195" s="63"/>
      <c r="CM1195" s="63"/>
      <c r="CN1195" s="63"/>
      <c r="CO1195" s="63"/>
      <c r="CP1195" s="63"/>
      <c r="CR1195" s="227"/>
      <c r="CS1195" s="74"/>
    </row>
    <row r="1196" spans="1:97" s="72" customFormat="1" ht="75.75" customHeight="1">
      <c r="A1196" s="75"/>
      <c r="B1196" s="76"/>
      <c r="C1196" s="76"/>
      <c r="D1196" s="76"/>
      <c r="E1196" s="76"/>
      <c r="F1196" s="63"/>
      <c r="G1196" s="63"/>
      <c r="H1196" s="63"/>
      <c r="I1196" s="63"/>
      <c r="J1196" s="63"/>
      <c r="K1196" s="63"/>
      <c r="L1196" s="63"/>
      <c r="M1196" s="63"/>
      <c r="N1196" s="63"/>
      <c r="O1196" s="63"/>
      <c r="P1196" s="63"/>
      <c r="Q1196" s="63"/>
      <c r="R1196" s="63"/>
      <c r="S1196" s="63"/>
      <c r="T1196" s="63"/>
      <c r="U1196" s="63"/>
      <c r="V1196" s="63"/>
      <c r="W1196" s="63"/>
      <c r="X1196" s="63"/>
      <c r="Y1196" s="63"/>
      <c r="Z1196" s="63"/>
      <c r="AA1196" s="63"/>
      <c r="AB1196" s="63"/>
      <c r="AC1196" s="63"/>
      <c r="AD1196" s="63"/>
      <c r="AE1196" s="63"/>
      <c r="AF1196" s="63"/>
      <c r="AG1196" s="63"/>
      <c r="AH1196" s="63"/>
      <c r="AI1196" s="63"/>
      <c r="AJ1196" s="63"/>
      <c r="AK1196" s="63"/>
      <c r="AL1196" s="63"/>
      <c r="AM1196" s="63"/>
      <c r="AN1196" s="63"/>
      <c r="AO1196" s="63"/>
      <c r="AP1196" s="63"/>
      <c r="AQ1196" s="63"/>
      <c r="AR1196" s="63"/>
      <c r="AS1196" s="63"/>
      <c r="AT1196" s="63"/>
      <c r="AU1196" s="63"/>
      <c r="AV1196" s="63"/>
      <c r="AW1196" s="63"/>
      <c r="AX1196" s="63"/>
      <c r="AY1196" s="63"/>
      <c r="AZ1196" s="63"/>
      <c r="BA1196" s="63"/>
      <c r="BB1196" s="63"/>
      <c r="BC1196" s="63"/>
      <c r="BD1196" s="63"/>
      <c r="BE1196" s="63"/>
      <c r="BF1196" s="63"/>
      <c r="BG1196" s="63"/>
      <c r="BH1196" s="63"/>
      <c r="BI1196" s="63"/>
      <c r="BJ1196" s="63"/>
      <c r="BK1196" s="63"/>
      <c r="BL1196" s="63"/>
      <c r="BM1196" s="63"/>
      <c r="BN1196" s="63"/>
      <c r="BO1196" s="63"/>
      <c r="BP1196" s="63"/>
      <c r="BQ1196" s="63"/>
      <c r="BR1196" s="63"/>
      <c r="BS1196" s="63"/>
      <c r="BT1196" s="63"/>
      <c r="BU1196" s="63"/>
      <c r="BV1196" s="63"/>
      <c r="BW1196" s="63"/>
      <c r="BX1196" s="63"/>
      <c r="BY1196" s="63"/>
      <c r="BZ1196" s="63"/>
      <c r="CA1196" s="63"/>
      <c r="CB1196" s="63"/>
      <c r="CC1196" s="63"/>
      <c r="CD1196" s="63"/>
      <c r="CE1196" s="63"/>
      <c r="CF1196" s="63"/>
      <c r="CG1196" s="63"/>
      <c r="CH1196" s="63"/>
      <c r="CI1196" s="63"/>
      <c r="CJ1196" s="63"/>
      <c r="CK1196" s="63"/>
      <c r="CL1196" s="63"/>
      <c r="CM1196" s="63"/>
      <c r="CN1196" s="63"/>
      <c r="CO1196" s="63"/>
      <c r="CP1196" s="63"/>
      <c r="CR1196" s="227"/>
      <c r="CS1196" s="74"/>
    </row>
    <row r="1197" spans="1:97" s="72" customFormat="1" ht="75.75" customHeight="1">
      <c r="A1197" s="76"/>
      <c r="B1197" s="76"/>
      <c r="C1197" s="76"/>
      <c r="D1197" s="76"/>
      <c r="E1197" s="76"/>
      <c r="F1197" s="63"/>
      <c r="G1197" s="63"/>
      <c r="H1197" s="63"/>
      <c r="I1197" s="63"/>
      <c r="J1197" s="63"/>
      <c r="K1197" s="63"/>
      <c r="L1197" s="63"/>
      <c r="M1197" s="63"/>
      <c r="N1197" s="63"/>
      <c r="O1197" s="63"/>
      <c r="P1197" s="63"/>
      <c r="Q1197" s="63"/>
      <c r="R1197" s="63"/>
      <c r="S1197" s="63"/>
      <c r="T1197" s="63"/>
      <c r="U1197" s="63"/>
      <c r="V1197" s="63"/>
      <c r="W1197" s="63"/>
      <c r="X1197" s="63"/>
      <c r="Y1197" s="63"/>
      <c r="Z1197" s="63"/>
      <c r="AA1197" s="63"/>
      <c r="AB1197" s="63"/>
      <c r="AC1197" s="63"/>
      <c r="AD1197" s="63"/>
      <c r="AE1197" s="63"/>
      <c r="AF1197" s="63"/>
      <c r="AG1197" s="63"/>
      <c r="AH1197" s="63"/>
      <c r="AI1197" s="63"/>
      <c r="AJ1197" s="63"/>
      <c r="AK1197" s="63"/>
      <c r="AL1197" s="63"/>
      <c r="AM1197" s="63"/>
      <c r="AN1197" s="63"/>
      <c r="AO1197" s="63"/>
      <c r="AP1197" s="63"/>
      <c r="AQ1197" s="63"/>
      <c r="AR1197" s="63"/>
      <c r="AS1197" s="63"/>
      <c r="AT1197" s="63"/>
      <c r="AU1197" s="63"/>
      <c r="AV1197" s="63"/>
      <c r="AW1197" s="63"/>
      <c r="AX1197" s="63"/>
      <c r="AY1197" s="63"/>
      <c r="AZ1197" s="63"/>
      <c r="BA1197" s="63"/>
      <c r="BB1197" s="63"/>
      <c r="BC1197" s="63"/>
      <c r="BD1197" s="63"/>
      <c r="BE1197" s="63"/>
      <c r="BF1197" s="63"/>
      <c r="BG1197" s="63"/>
      <c r="BH1197" s="63"/>
      <c r="BI1197" s="63"/>
      <c r="BJ1197" s="63"/>
      <c r="BK1197" s="63"/>
      <c r="BL1197" s="63"/>
      <c r="BM1197" s="63"/>
      <c r="BN1197" s="63"/>
      <c r="BO1197" s="63"/>
      <c r="BP1197" s="63"/>
      <c r="BQ1197" s="63"/>
      <c r="BR1197" s="63"/>
      <c r="BS1197" s="63"/>
      <c r="BT1197" s="63"/>
      <c r="BU1197" s="63"/>
      <c r="BV1197" s="63"/>
      <c r="BW1197" s="63"/>
      <c r="BX1197" s="63"/>
      <c r="BY1197" s="63"/>
      <c r="BZ1197" s="63"/>
      <c r="CA1197" s="63"/>
      <c r="CB1197" s="63"/>
      <c r="CC1197" s="63"/>
      <c r="CD1197" s="63"/>
      <c r="CE1197" s="63"/>
      <c r="CF1197" s="63"/>
      <c r="CG1197" s="63"/>
      <c r="CH1197" s="63"/>
      <c r="CI1197" s="63"/>
      <c r="CJ1197" s="63"/>
      <c r="CK1197" s="63"/>
      <c r="CL1197" s="63"/>
      <c r="CM1197" s="63"/>
      <c r="CN1197" s="63"/>
      <c r="CO1197" s="63"/>
      <c r="CP1197" s="63"/>
      <c r="CR1197" s="227"/>
      <c r="CS1197" s="74"/>
    </row>
    <row r="1198" spans="1:97" s="72" customFormat="1" ht="75.75" customHeight="1">
      <c r="A1198" s="76"/>
      <c r="B1198" s="76"/>
      <c r="C1198" s="76"/>
      <c r="D1198" s="76"/>
      <c r="E1198" s="76"/>
      <c r="F1198" s="63"/>
      <c r="G1198" s="63"/>
      <c r="H1198" s="63"/>
      <c r="I1198" s="63"/>
      <c r="J1198" s="63"/>
      <c r="K1198" s="63"/>
      <c r="L1198" s="63"/>
      <c r="M1198" s="63"/>
      <c r="N1198" s="63"/>
      <c r="O1198" s="63"/>
      <c r="P1198" s="63"/>
      <c r="Q1198" s="63"/>
      <c r="R1198" s="63"/>
      <c r="S1198" s="63"/>
      <c r="T1198" s="63"/>
      <c r="U1198" s="63"/>
      <c r="V1198" s="63"/>
      <c r="W1198" s="63"/>
      <c r="X1198" s="63"/>
      <c r="Y1198" s="63"/>
      <c r="Z1198" s="63"/>
      <c r="AA1198" s="63"/>
      <c r="AB1198" s="63"/>
      <c r="AC1198" s="63"/>
      <c r="AD1198" s="63"/>
      <c r="AE1198" s="63"/>
      <c r="AF1198" s="63"/>
      <c r="AG1198" s="63"/>
      <c r="AH1198" s="63"/>
      <c r="AI1198" s="63"/>
      <c r="AJ1198" s="63"/>
      <c r="AK1198" s="63"/>
      <c r="AL1198" s="63"/>
      <c r="AM1198" s="63"/>
      <c r="AN1198" s="63"/>
      <c r="AO1198" s="63"/>
      <c r="AP1198" s="63"/>
      <c r="AQ1198" s="63"/>
      <c r="AR1198" s="63"/>
      <c r="AS1198" s="63"/>
      <c r="AT1198" s="63"/>
      <c r="AU1198" s="63"/>
      <c r="AV1198" s="63"/>
      <c r="AW1198" s="63"/>
      <c r="AX1198" s="63"/>
      <c r="AY1198" s="63"/>
      <c r="AZ1198" s="63"/>
      <c r="BA1198" s="63"/>
      <c r="BB1198" s="63"/>
      <c r="BC1198" s="63"/>
      <c r="BD1198" s="63"/>
      <c r="BE1198" s="63"/>
      <c r="BF1198" s="63"/>
      <c r="BG1198" s="63"/>
      <c r="BH1198" s="63"/>
      <c r="BI1198" s="63"/>
      <c r="BJ1198" s="63"/>
      <c r="BK1198" s="63"/>
      <c r="BL1198" s="63"/>
      <c r="BM1198" s="63"/>
      <c r="BN1198" s="63"/>
      <c r="BO1198" s="63"/>
      <c r="BP1198" s="63"/>
      <c r="BQ1198" s="63"/>
      <c r="BR1198" s="63"/>
      <c r="BS1198" s="63"/>
      <c r="BT1198" s="63"/>
      <c r="BU1198" s="63"/>
      <c r="BV1198" s="63"/>
      <c r="BW1198" s="63"/>
      <c r="BX1198" s="63"/>
      <c r="BY1198" s="63"/>
      <c r="BZ1198" s="63"/>
      <c r="CA1198" s="63"/>
      <c r="CB1198" s="63"/>
      <c r="CC1198" s="63"/>
      <c r="CD1198" s="63"/>
      <c r="CE1198" s="63"/>
      <c r="CF1198" s="63"/>
      <c r="CG1198" s="63"/>
      <c r="CH1198" s="63"/>
      <c r="CI1198" s="63"/>
      <c r="CJ1198" s="63"/>
      <c r="CK1198" s="63"/>
      <c r="CL1198" s="63"/>
      <c r="CM1198" s="63"/>
      <c r="CN1198" s="63"/>
      <c r="CO1198" s="63"/>
      <c r="CP1198" s="63"/>
      <c r="CR1198" s="227"/>
      <c r="CS1198" s="74"/>
    </row>
    <row r="1199" spans="1:97" s="72" customFormat="1" ht="75.75" customHeight="1">
      <c r="A1199" s="76"/>
      <c r="B1199" s="76"/>
      <c r="C1199" s="76"/>
      <c r="D1199" s="76"/>
      <c r="E1199" s="76"/>
      <c r="F1199" s="63"/>
      <c r="G1199" s="63"/>
      <c r="H1199" s="63"/>
      <c r="I1199" s="63"/>
      <c r="J1199" s="63"/>
      <c r="K1199" s="63"/>
      <c r="L1199" s="63"/>
      <c r="M1199" s="63"/>
      <c r="N1199" s="63"/>
      <c r="O1199" s="63"/>
      <c r="P1199" s="63"/>
      <c r="Q1199" s="63"/>
      <c r="R1199" s="63"/>
      <c r="S1199" s="63"/>
      <c r="T1199" s="63"/>
      <c r="U1199" s="63"/>
      <c r="V1199" s="63"/>
      <c r="W1199" s="63"/>
      <c r="X1199" s="63"/>
      <c r="Y1199" s="63"/>
      <c r="Z1199" s="63"/>
      <c r="AA1199" s="63"/>
      <c r="AB1199" s="63"/>
      <c r="AC1199" s="63"/>
      <c r="AD1199" s="63"/>
      <c r="AE1199" s="63"/>
      <c r="AF1199" s="63"/>
      <c r="AG1199" s="63"/>
      <c r="AH1199" s="63"/>
      <c r="AI1199" s="63"/>
      <c r="AJ1199" s="63"/>
      <c r="AK1199" s="63"/>
      <c r="AL1199" s="63"/>
      <c r="AM1199" s="63"/>
      <c r="AN1199" s="63"/>
      <c r="AO1199" s="63"/>
      <c r="AP1199" s="63"/>
      <c r="AQ1199" s="63"/>
      <c r="AR1199" s="63"/>
      <c r="AS1199" s="63"/>
      <c r="AT1199" s="63"/>
      <c r="AU1199" s="63"/>
      <c r="AV1199" s="63"/>
      <c r="AW1199" s="63"/>
      <c r="AX1199" s="63"/>
      <c r="AY1199" s="63"/>
      <c r="AZ1199" s="63"/>
      <c r="BA1199" s="63"/>
      <c r="BB1199" s="63"/>
      <c r="BC1199" s="63"/>
      <c r="BD1199" s="63"/>
      <c r="BE1199" s="63"/>
      <c r="BF1199" s="63"/>
      <c r="BG1199" s="63"/>
      <c r="BH1199" s="63"/>
      <c r="BI1199" s="63"/>
      <c r="BJ1199" s="63"/>
      <c r="BK1199" s="63"/>
      <c r="BL1199" s="63"/>
      <c r="BM1199" s="63"/>
      <c r="BN1199" s="63"/>
      <c r="BO1199" s="63"/>
      <c r="BP1199" s="63"/>
      <c r="BQ1199" s="63"/>
      <c r="BR1199" s="63"/>
      <c r="BS1199" s="63"/>
      <c r="BT1199" s="63"/>
      <c r="BU1199" s="63"/>
      <c r="BV1199" s="63"/>
      <c r="BW1199" s="63"/>
      <c r="BX1199" s="63"/>
      <c r="BY1199" s="63"/>
      <c r="BZ1199" s="63"/>
      <c r="CA1199" s="63"/>
      <c r="CB1199" s="63"/>
      <c r="CC1199" s="63"/>
      <c r="CD1199" s="63"/>
      <c r="CE1199" s="63"/>
      <c r="CF1199" s="63"/>
      <c r="CG1199" s="63"/>
      <c r="CH1199" s="63"/>
      <c r="CI1199" s="63"/>
      <c r="CJ1199" s="63"/>
      <c r="CK1199" s="63"/>
      <c r="CL1199" s="63"/>
      <c r="CM1199" s="63"/>
      <c r="CN1199" s="63"/>
      <c r="CO1199" s="63"/>
      <c r="CP1199" s="63"/>
      <c r="CR1199" s="227"/>
      <c r="CS1199" s="74"/>
    </row>
    <row r="1200" spans="1:97" s="72" customFormat="1" ht="75.75" customHeight="1">
      <c r="A1200" s="76"/>
      <c r="B1200" s="76"/>
      <c r="C1200" s="76"/>
      <c r="D1200" s="76"/>
      <c r="E1200" s="76"/>
      <c r="F1200" s="63"/>
      <c r="G1200" s="63"/>
      <c r="H1200" s="63"/>
      <c r="I1200" s="63"/>
      <c r="J1200" s="63"/>
      <c r="K1200" s="63"/>
      <c r="L1200" s="63"/>
      <c r="M1200" s="63"/>
      <c r="N1200" s="63"/>
      <c r="O1200" s="63"/>
      <c r="P1200" s="63"/>
      <c r="Q1200" s="63"/>
      <c r="R1200" s="63"/>
      <c r="S1200" s="63"/>
      <c r="T1200" s="63"/>
      <c r="U1200" s="63"/>
      <c r="V1200" s="63"/>
      <c r="W1200" s="63"/>
      <c r="X1200" s="63"/>
      <c r="Y1200" s="63"/>
      <c r="Z1200" s="63"/>
      <c r="AA1200" s="63"/>
      <c r="AB1200" s="63"/>
      <c r="AC1200" s="63"/>
      <c r="AD1200" s="63"/>
      <c r="AE1200" s="63"/>
      <c r="AF1200" s="63"/>
      <c r="AG1200" s="63"/>
      <c r="AH1200" s="63"/>
      <c r="AI1200" s="63"/>
      <c r="AJ1200" s="63"/>
      <c r="AK1200" s="63"/>
      <c r="AL1200" s="63"/>
      <c r="AM1200" s="63"/>
      <c r="AN1200" s="63"/>
      <c r="AO1200" s="63"/>
      <c r="AP1200" s="63"/>
      <c r="AQ1200" s="63"/>
      <c r="AR1200" s="63"/>
      <c r="AS1200" s="63"/>
      <c r="AT1200" s="63"/>
      <c r="AU1200" s="63"/>
      <c r="AV1200" s="63"/>
      <c r="AW1200" s="63"/>
      <c r="AX1200" s="63"/>
      <c r="AY1200" s="63"/>
      <c r="AZ1200" s="63"/>
      <c r="BA1200" s="63"/>
      <c r="BB1200" s="63"/>
      <c r="BC1200" s="63"/>
      <c r="BD1200" s="63"/>
      <c r="BE1200" s="63"/>
      <c r="BF1200" s="63"/>
      <c r="BG1200" s="63"/>
      <c r="BH1200" s="63"/>
      <c r="BI1200" s="63"/>
      <c r="BJ1200" s="63"/>
      <c r="BK1200" s="63"/>
      <c r="BL1200" s="63"/>
      <c r="BM1200" s="63"/>
      <c r="BN1200" s="63"/>
      <c r="BO1200" s="63"/>
      <c r="BP1200" s="63"/>
      <c r="BQ1200" s="63"/>
      <c r="BR1200" s="63"/>
      <c r="BS1200" s="63"/>
      <c r="BT1200" s="63"/>
      <c r="BU1200" s="63"/>
      <c r="BV1200" s="63"/>
      <c r="BW1200" s="63"/>
      <c r="BX1200" s="63"/>
      <c r="BY1200" s="63"/>
      <c r="BZ1200" s="63"/>
      <c r="CA1200" s="63"/>
      <c r="CB1200" s="63"/>
      <c r="CC1200" s="63"/>
      <c r="CD1200" s="63"/>
      <c r="CE1200" s="63"/>
      <c r="CF1200" s="63"/>
      <c r="CG1200" s="63"/>
      <c r="CH1200" s="63"/>
      <c r="CI1200" s="63"/>
      <c r="CJ1200" s="63"/>
      <c r="CK1200" s="63"/>
      <c r="CL1200" s="63"/>
      <c r="CM1200" s="63"/>
      <c r="CN1200" s="63"/>
      <c r="CO1200" s="63"/>
      <c r="CP1200" s="63"/>
      <c r="CR1200" s="227"/>
      <c r="CS1200" s="74"/>
    </row>
    <row r="1201" spans="1:97" s="72" customFormat="1" ht="75.75" customHeight="1">
      <c r="A1201" s="76"/>
      <c r="B1201" s="76"/>
      <c r="C1201" s="76"/>
      <c r="D1201" s="76"/>
      <c r="E1201" s="76"/>
      <c r="F1201" s="63"/>
      <c r="G1201" s="63"/>
      <c r="H1201" s="63"/>
      <c r="I1201" s="63"/>
      <c r="J1201" s="63"/>
      <c r="K1201" s="63"/>
      <c r="L1201" s="63"/>
      <c r="M1201" s="63"/>
      <c r="N1201" s="63"/>
      <c r="O1201" s="63"/>
      <c r="P1201" s="63"/>
      <c r="Q1201" s="63"/>
      <c r="R1201" s="63"/>
      <c r="S1201" s="63"/>
      <c r="T1201" s="63"/>
      <c r="U1201" s="63"/>
      <c r="V1201" s="63"/>
      <c r="W1201" s="63"/>
      <c r="X1201" s="63"/>
      <c r="Y1201" s="63"/>
      <c r="Z1201" s="63"/>
      <c r="AA1201" s="63"/>
      <c r="AB1201" s="63"/>
      <c r="AC1201" s="63"/>
      <c r="AD1201" s="63"/>
      <c r="AE1201" s="63"/>
      <c r="AF1201" s="63"/>
      <c r="AG1201" s="63"/>
      <c r="AH1201" s="63"/>
      <c r="AI1201" s="63"/>
      <c r="AJ1201" s="63"/>
      <c r="AK1201" s="63"/>
      <c r="AL1201" s="63"/>
      <c r="AM1201" s="63"/>
      <c r="AN1201" s="63"/>
      <c r="AO1201" s="63"/>
      <c r="AP1201" s="63"/>
      <c r="AQ1201" s="63"/>
      <c r="AR1201" s="63"/>
      <c r="AS1201" s="63"/>
      <c r="AT1201" s="63"/>
      <c r="AU1201" s="63"/>
      <c r="AV1201" s="63"/>
      <c r="AW1201" s="63"/>
      <c r="AX1201" s="63"/>
      <c r="AY1201" s="63"/>
      <c r="AZ1201" s="63"/>
      <c r="BA1201" s="63"/>
      <c r="BB1201" s="63"/>
      <c r="BC1201" s="63"/>
      <c r="BD1201" s="63"/>
      <c r="BE1201" s="63"/>
      <c r="BF1201" s="63"/>
      <c r="BG1201" s="63"/>
      <c r="BH1201" s="63"/>
      <c r="BI1201" s="63"/>
      <c r="BJ1201" s="63"/>
      <c r="BK1201" s="63"/>
      <c r="BL1201" s="63"/>
      <c r="BM1201" s="63"/>
      <c r="BN1201" s="63"/>
      <c r="BO1201" s="63"/>
      <c r="BP1201" s="63"/>
      <c r="BQ1201" s="63"/>
      <c r="BR1201" s="63"/>
      <c r="BS1201" s="63"/>
      <c r="BT1201" s="63"/>
      <c r="BU1201" s="63"/>
      <c r="BV1201" s="63"/>
      <c r="BW1201" s="63"/>
      <c r="BX1201" s="63"/>
      <c r="BY1201" s="63"/>
      <c r="BZ1201" s="63"/>
      <c r="CA1201" s="63"/>
      <c r="CB1201" s="63"/>
      <c r="CC1201" s="63"/>
      <c r="CD1201" s="63"/>
      <c r="CE1201" s="63"/>
      <c r="CF1201" s="63"/>
      <c r="CG1201" s="63"/>
      <c r="CH1201" s="63"/>
      <c r="CI1201" s="63"/>
      <c r="CJ1201" s="63"/>
      <c r="CK1201" s="63"/>
      <c r="CL1201" s="63"/>
      <c r="CM1201" s="63"/>
      <c r="CN1201" s="63"/>
      <c r="CO1201" s="63"/>
      <c r="CP1201" s="63"/>
      <c r="CR1201" s="227"/>
      <c r="CS1201" s="74"/>
    </row>
    <row r="1202" spans="1:97" s="72" customFormat="1" ht="75.75" customHeight="1">
      <c r="A1202" s="76"/>
      <c r="B1202" s="76"/>
      <c r="C1202" s="76"/>
      <c r="D1202" s="76"/>
      <c r="E1202" s="76"/>
      <c r="F1202" s="63"/>
      <c r="G1202" s="63"/>
      <c r="H1202" s="63"/>
      <c r="I1202" s="63"/>
      <c r="J1202" s="63"/>
      <c r="K1202" s="63"/>
      <c r="L1202" s="63"/>
      <c r="M1202" s="63"/>
      <c r="N1202" s="63"/>
      <c r="O1202" s="63"/>
      <c r="P1202" s="63"/>
      <c r="Q1202" s="63"/>
      <c r="R1202" s="63"/>
      <c r="S1202" s="63"/>
      <c r="T1202" s="63"/>
      <c r="U1202" s="63"/>
      <c r="V1202" s="63"/>
      <c r="W1202" s="63"/>
      <c r="X1202" s="63"/>
      <c r="Y1202" s="63"/>
      <c r="Z1202" s="63"/>
      <c r="AA1202" s="63"/>
      <c r="AB1202" s="63"/>
      <c r="AC1202" s="63"/>
      <c r="AD1202" s="63"/>
      <c r="AE1202" s="63"/>
      <c r="AF1202" s="63"/>
      <c r="AG1202" s="63"/>
      <c r="AH1202" s="63"/>
      <c r="AI1202" s="63"/>
      <c r="AJ1202" s="63"/>
      <c r="AK1202" s="63"/>
      <c r="AL1202" s="63"/>
      <c r="AM1202" s="63"/>
      <c r="AN1202" s="63"/>
      <c r="AO1202" s="63"/>
      <c r="AP1202" s="63"/>
      <c r="AQ1202" s="63"/>
      <c r="AR1202" s="63"/>
      <c r="AS1202" s="63"/>
      <c r="AT1202" s="63"/>
      <c r="AU1202" s="63"/>
      <c r="AV1202" s="63"/>
      <c r="AW1202" s="63"/>
      <c r="AX1202" s="63"/>
      <c r="AY1202" s="63"/>
      <c r="AZ1202" s="63"/>
      <c r="BA1202" s="63"/>
      <c r="BB1202" s="63"/>
      <c r="BC1202" s="63"/>
      <c r="BD1202" s="63"/>
      <c r="BE1202" s="63"/>
      <c r="BF1202" s="63"/>
      <c r="BG1202" s="63"/>
      <c r="BH1202" s="63"/>
      <c r="BI1202" s="63"/>
      <c r="BJ1202" s="63"/>
      <c r="BK1202" s="63"/>
      <c r="BL1202" s="63"/>
      <c r="BM1202" s="63"/>
      <c r="BN1202" s="63"/>
      <c r="BO1202" s="63"/>
      <c r="BP1202" s="63"/>
      <c r="BQ1202" s="63"/>
      <c r="BR1202" s="63"/>
      <c r="BS1202" s="63"/>
      <c r="BT1202" s="63"/>
      <c r="BU1202" s="63"/>
      <c r="BV1202" s="63"/>
      <c r="BW1202" s="63"/>
      <c r="BX1202" s="63"/>
      <c r="BY1202" s="63"/>
      <c r="BZ1202" s="63"/>
      <c r="CA1202" s="63"/>
      <c r="CB1202" s="63"/>
      <c r="CC1202" s="63"/>
      <c r="CD1202" s="63"/>
      <c r="CE1202" s="63"/>
      <c r="CF1202" s="63"/>
      <c r="CG1202" s="63"/>
      <c r="CH1202" s="63"/>
      <c r="CI1202" s="63"/>
      <c r="CJ1202" s="63"/>
      <c r="CK1202" s="63"/>
      <c r="CL1202" s="63"/>
      <c r="CM1202" s="63"/>
      <c r="CN1202" s="63"/>
      <c r="CO1202" s="63"/>
      <c r="CP1202" s="63"/>
      <c r="CR1202" s="227"/>
      <c r="CS1202" s="74"/>
    </row>
    <row r="1203" spans="1:97" s="72" customFormat="1" ht="75.75" customHeight="1">
      <c r="A1203" s="76"/>
      <c r="B1203" s="76"/>
      <c r="C1203" s="76"/>
      <c r="D1203" s="76"/>
      <c r="E1203" s="76"/>
      <c r="F1203" s="63"/>
      <c r="G1203" s="63"/>
      <c r="H1203" s="63"/>
      <c r="I1203" s="63"/>
      <c r="J1203" s="63"/>
      <c r="K1203" s="63"/>
      <c r="L1203" s="63"/>
      <c r="M1203" s="63"/>
      <c r="N1203" s="63"/>
      <c r="O1203" s="63"/>
      <c r="P1203" s="63"/>
      <c r="Q1203" s="63"/>
      <c r="R1203" s="63"/>
      <c r="S1203" s="63"/>
      <c r="T1203" s="63"/>
      <c r="U1203" s="63"/>
      <c r="V1203" s="63"/>
      <c r="W1203" s="63"/>
      <c r="X1203" s="63"/>
      <c r="Y1203" s="63"/>
      <c r="Z1203" s="63"/>
      <c r="AA1203" s="63"/>
      <c r="AB1203" s="63"/>
      <c r="AC1203" s="63"/>
      <c r="AD1203" s="63"/>
      <c r="AE1203" s="63"/>
      <c r="AF1203" s="63"/>
      <c r="AG1203" s="63"/>
      <c r="AH1203" s="63"/>
      <c r="AI1203" s="63"/>
      <c r="AJ1203" s="63"/>
      <c r="AK1203" s="63"/>
      <c r="AL1203" s="63"/>
      <c r="AM1203" s="63"/>
      <c r="AN1203" s="63"/>
      <c r="AO1203" s="63"/>
      <c r="AP1203" s="63"/>
      <c r="AQ1203" s="63"/>
      <c r="AR1203" s="63"/>
      <c r="AS1203" s="63"/>
      <c r="AT1203" s="63"/>
      <c r="AU1203" s="63"/>
      <c r="AV1203" s="63"/>
      <c r="AW1203" s="63"/>
      <c r="AX1203" s="63"/>
      <c r="AY1203" s="63"/>
      <c r="AZ1203" s="63"/>
      <c r="BA1203" s="63"/>
      <c r="BB1203" s="63"/>
      <c r="BC1203" s="63"/>
      <c r="BD1203" s="63"/>
      <c r="BE1203" s="63"/>
      <c r="BF1203" s="63"/>
      <c r="BG1203" s="63"/>
      <c r="BH1203" s="63"/>
      <c r="BI1203" s="63"/>
      <c r="BJ1203" s="63"/>
      <c r="BK1203" s="63"/>
      <c r="BL1203" s="63"/>
      <c r="BM1203" s="63"/>
      <c r="BN1203" s="63"/>
      <c r="BO1203" s="63"/>
      <c r="BP1203" s="63"/>
      <c r="BQ1203" s="63"/>
      <c r="BR1203" s="63"/>
      <c r="BS1203" s="63"/>
      <c r="BT1203" s="63"/>
      <c r="BU1203" s="63"/>
      <c r="BV1203" s="63"/>
      <c r="BW1203" s="63"/>
      <c r="BX1203" s="63"/>
      <c r="BY1203" s="63"/>
      <c r="BZ1203" s="63"/>
      <c r="CA1203" s="63"/>
      <c r="CB1203" s="63"/>
      <c r="CC1203" s="63"/>
      <c r="CD1203" s="63"/>
      <c r="CE1203" s="63"/>
      <c r="CF1203" s="63"/>
      <c r="CG1203" s="63"/>
      <c r="CH1203" s="63"/>
      <c r="CI1203" s="63"/>
      <c r="CJ1203" s="63"/>
      <c r="CK1203" s="63"/>
      <c r="CL1203" s="63"/>
      <c r="CM1203" s="63"/>
      <c r="CN1203" s="63"/>
      <c r="CO1203" s="63"/>
      <c r="CP1203" s="63"/>
      <c r="CR1203" s="227"/>
      <c r="CS1203" s="74"/>
    </row>
    <row r="1204" spans="1:97" s="72" customFormat="1" ht="75.75" customHeight="1">
      <c r="A1204" s="76"/>
      <c r="B1204" s="76"/>
      <c r="C1204" s="76"/>
      <c r="D1204" s="76"/>
      <c r="E1204" s="76"/>
      <c r="F1204" s="63"/>
      <c r="G1204" s="63"/>
      <c r="H1204" s="63"/>
      <c r="I1204" s="63"/>
      <c r="J1204" s="63"/>
      <c r="K1204" s="63"/>
      <c r="L1204" s="63"/>
      <c r="M1204" s="63"/>
      <c r="N1204" s="63"/>
      <c r="O1204" s="63"/>
      <c r="P1204" s="63"/>
      <c r="Q1204" s="63"/>
      <c r="R1204" s="63"/>
      <c r="S1204" s="63"/>
      <c r="T1204" s="63"/>
      <c r="U1204" s="63"/>
      <c r="V1204" s="63"/>
      <c r="W1204" s="63"/>
      <c r="X1204" s="63"/>
      <c r="Y1204" s="63"/>
      <c r="Z1204" s="63"/>
      <c r="AA1204" s="63"/>
      <c r="AB1204" s="63"/>
      <c r="AC1204" s="63"/>
      <c r="AD1204" s="63"/>
      <c r="AE1204" s="63"/>
      <c r="AF1204" s="63"/>
      <c r="AG1204" s="63"/>
      <c r="AH1204" s="63"/>
      <c r="AI1204" s="63"/>
      <c r="AJ1204" s="63"/>
      <c r="AK1204" s="63"/>
      <c r="AL1204" s="63"/>
      <c r="AM1204" s="63"/>
      <c r="AN1204" s="63"/>
      <c r="AO1204" s="63"/>
      <c r="AP1204" s="63"/>
      <c r="AQ1204" s="63"/>
      <c r="AR1204" s="63"/>
      <c r="AS1204" s="63"/>
      <c r="AT1204" s="63"/>
      <c r="AU1204" s="63"/>
      <c r="AV1204" s="63"/>
      <c r="AW1204" s="63"/>
      <c r="AX1204" s="63"/>
      <c r="AY1204" s="63"/>
      <c r="AZ1204" s="63"/>
      <c r="BA1204" s="63"/>
      <c r="BB1204" s="63"/>
      <c r="BC1204" s="63"/>
      <c r="BD1204" s="63"/>
      <c r="BE1204" s="63"/>
      <c r="BF1204" s="63"/>
      <c r="BG1204" s="63"/>
      <c r="BH1204" s="63"/>
      <c r="BI1204" s="63"/>
      <c r="BJ1204" s="63"/>
      <c r="BK1204" s="63"/>
      <c r="BL1204" s="63"/>
      <c r="BM1204" s="63"/>
      <c r="BN1204" s="63"/>
      <c r="BO1204" s="63"/>
      <c r="BP1204" s="63"/>
      <c r="BQ1204" s="63"/>
      <c r="BR1204" s="63"/>
      <c r="BS1204" s="63"/>
      <c r="BT1204" s="63"/>
      <c r="BU1204" s="63"/>
      <c r="BV1204" s="63"/>
      <c r="BW1204" s="63"/>
      <c r="BX1204" s="63"/>
      <c r="BY1204" s="63"/>
      <c r="BZ1204" s="63"/>
      <c r="CA1204" s="63"/>
      <c r="CB1204" s="63"/>
      <c r="CC1204" s="63"/>
      <c r="CD1204" s="63"/>
      <c r="CE1204" s="63"/>
      <c r="CF1204" s="63"/>
      <c r="CG1204" s="63"/>
      <c r="CH1204" s="63"/>
      <c r="CI1204" s="63"/>
      <c r="CJ1204" s="63"/>
      <c r="CK1204" s="63"/>
      <c r="CL1204" s="63"/>
      <c r="CM1204" s="63"/>
      <c r="CN1204" s="63"/>
      <c r="CO1204" s="63"/>
      <c r="CP1204" s="63"/>
      <c r="CR1204" s="227"/>
      <c r="CS1204" s="74"/>
    </row>
    <row r="1205" spans="1:97" s="72" customFormat="1" ht="75.75" customHeight="1">
      <c r="A1205" s="76"/>
      <c r="B1205" s="76"/>
      <c r="C1205" s="76"/>
      <c r="D1205" s="76"/>
      <c r="E1205" s="76"/>
      <c r="F1205" s="63"/>
      <c r="G1205" s="63"/>
      <c r="H1205" s="63"/>
      <c r="I1205" s="63"/>
      <c r="J1205" s="63"/>
      <c r="K1205" s="63"/>
      <c r="L1205" s="63"/>
      <c r="M1205" s="63"/>
      <c r="N1205" s="63"/>
      <c r="O1205" s="63"/>
      <c r="P1205" s="63"/>
      <c r="Q1205" s="63"/>
      <c r="R1205" s="63"/>
      <c r="S1205" s="63"/>
      <c r="T1205" s="63"/>
      <c r="U1205" s="63"/>
      <c r="V1205" s="63"/>
      <c r="W1205" s="63"/>
      <c r="X1205" s="63"/>
      <c r="Y1205" s="63"/>
      <c r="Z1205" s="63"/>
      <c r="AA1205" s="63"/>
      <c r="AB1205" s="63"/>
      <c r="AC1205" s="63"/>
      <c r="AD1205" s="63"/>
      <c r="AE1205" s="63"/>
      <c r="AF1205" s="63"/>
      <c r="AG1205" s="63"/>
      <c r="AH1205" s="63"/>
      <c r="AI1205" s="63"/>
      <c r="AJ1205" s="63"/>
      <c r="AK1205" s="63"/>
      <c r="AL1205" s="63"/>
      <c r="AM1205" s="63"/>
      <c r="AN1205" s="63"/>
      <c r="AO1205" s="63"/>
      <c r="AP1205" s="63"/>
      <c r="AQ1205" s="63"/>
      <c r="AR1205" s="63"/>
      <c r="AS1205" s="63"/>
      <c r="AT1205" s="63"/>
      <c r="AU1205" s="63"/>
      <c r="AV1205" s="63"/>
      <c r="AW1205" s="63"/>
      <c r="AX1205" s="63"/>
      <c r="AY1205" s="63"/>
      <c r="AZ1205" s="63"/>
      <c r="BA1205" s="63"/>
      <c r="BB1205" s="63"/>
      <c r="BC1205" s="63"/>
      <c r="BD1205" s="63"/>
      <c r="BE1205" s="63"/>
      <c r="BF1205" s="63"/>
      <c r="BG1205" s="63"/>
      <c r="BH1205" s="63"/>
      <c r="BI1205" s="63"/>
      <c r="BJ1205" s="63"/>
      <c r="BK1205" s="63"/>
      <c r="BL1205" s="63"/>
      <c r="BM1205" s="63"/>
      <c r="BN1205" s="63"/>
      <c r="BO1205" s="63"/>
      <c r="BP1205" s="63"/>
      <c r="BQ1205" s="63"/>
      <c r="BR1205" s="63"/>
      <c r="BS1205" s="63"/>
      <c r="BT1205" s="63"/>
      <c r="BU1205" s="63"/>
      <c r="BV1205" s="63"/>
      <c r="BW1205" s="63"/>
      <c r="BX1205" s="63"/>
      <c r="BY1205" s="63"/>
      <c r="BZ1205" s="63"/>
      <c r="CA1205" s="63"/>
      <c r="CB1205" s="63"/>
      <c r="CC1205" s="63"/>
      <c r="CD1205" s="63"/>
      <c r="CE1205" s="63"/>
      <c r="CF1205" s="63"/>
      <c r="CG1205" s="63"/>
      <c r="CH1205" s="63"/>
      <c r="CI1205" s="63"/>
      <c r="CJ1205" s="63"/>
      <c r="CK1205" s="63"/>
      <c r="CL1205" s="63"/>
      <c r="CM1205" s="63"/>
      <c r="CN1205" s="63"/>
      <c r="CO1205" s="63"/>
      <c r="CP1205" s="63"/>
      <c r="CR1205" s="227"/>
      <c r="CS1205" s="74"/>
    </row>
    <row r="1206" spans="1:97" s="72" customFormat="1" ht="75.75" customHeight="1">
      <c r="A1206" s="76"/>
      <c r="B1206" s="76"/>
      <c r="C1206" s="76"/>
      <c r="D1206" s="76"/>
      <c r="E1206" s="76"/>
      <c r="F1206" s="63"/>
      <c r="G1206" s="63"/>
      <c r="H1206" s="63"/>
      <c r="I1206" s="63"/>
      <c r="J1206" s="63"/>
      <c r="K1206" s="63"/>
      <c r="L1206" s="63"/>
      <c r="M1206" s="63"/>
      <c r="N1206" s="63"/>
      <c r="O1206" s="63"/>
      <c r="P1206" s="63"/>
      <c r="Q1206" s="63"/>
      <c r="R1206" s="63"/>
      <c r="S1206" s="63"/>
      <c r="T1206" s="63"/>
      <c r="U1206" s="63"/>
      <c r="V1206" s="63"/>
      <c r="W1206" s="63"/>
      <c r="X1206" s="63"/>
      <c r="Y1206" s="63"/>
      <c r="Z1206" s="63"/>
      <c r="AA1206" s="63"/>
      <c r="AB1206" s="63"/>
      <c r="AC1206" s="63"/>
      <c r="AD1206" s="63"/>
      <c r="AE1206" s="63"/>
      <c r="AF1206" s="63"/>
      <c r="AG1206" s="63"/>
      <c r="AH1206" s="63"/>
      <c r="AI1206" s="63"/>
      <c r="AJ1206" s="63"/>
      <c r="AK1206" s="63"/>
      <c r="AL1206" s="63"/>
      <c r="AM1206" s="63"/>
      <c r="AN1206" s="63"/>
      <c r="AO1206" s="63"/>
      <c r="AP1206" s="63"/>
      <c r="AQ1206" s="63"/>
      <c r="AR1206" s="63"/>
      <c r="AS1206" s="63"/>
      <c r="AT1206" s="63"/>
      <c r="AU1206" s="63"/>
      <c r="AV1206" s="63"/>
      <c r="AW1206" s="63"/>
      <c r="AX1206" s="63"/>
      <c r="AY1206" s="63"/>
      <c r="AZ1206" s="63"/>
      <c r="BA1206" s="63"/>
      <c r="BB1206" s="63"/>
      <c r="BC1206" s="63"/>
      <c r="BD1206" s="63"/>
      <c r="BE1206" s="63"/>
      <c r="BF1206" s="63"/>
      <c r="BG1206" s="63"/>
      <c r="BH1206" s="63"/>
      <c r="BI1206" s="63"/>
      <c r="BJ1206" s="63"/>
      <c r="BK1206" s="63"/>
      <c r="BL1206" s="63"/>
      <c r="BM1206" s="63"/>
      <c r="BN1206" s="63"/>
      <c r="BO1206" s="63"/>
      <c r="BP1206" s="63"/>
      <c r="BQ1206" s="63"/>
      <c r="BR1206" s="63"/>
      <c r="BS1206" s="63"/>
      <c r="BT1206" s="63"/>
      <c r="BU1206" s="63"/>
      <c r="BV1206" s="63"/>
      <c r="BW1206" s="63"/>
      <c r="BX1206" s="63"/>
      <c r="BY1206" s="63"/>
      <c r="BZ1206" s="63"/>
      <c r="CA1206" s="63"/>
      <c r="CB1206" s="63"/>
      <c r="CC1206" s="63"/>
      <c r="CD1206" s="63"/>
      <c r="CE1206" s="63"/>
      <c r="CF1206" s="63"/>
      <c r="CG1206" s="63"/>
      <c r="CH1206" s="63"/>
      <c r="CI1206" s="63"/>
      <c r="CJ1206" s="63"/>
      <c r="CK1206" s="63"/>
      <c r="CL1206" s="63"/>
      <c r="CM1206" s="63"/>
      <c r="CN1206" s="63"/>
      <c r="CO1206" s="63"/>
      <c r="CP1206" s="63"/>
      <c r="CR1206" s="227"/>
      <c r="CS1206" s="74"/>
    </row>
    <row r="1207" spans="1:97" s="72" customFormat="1" ht="75.75" customHeight="1">
      <c r="A1207" s="76"/>
      <c r="B1207" s="76"/>
      <c r="C1207" s="76"/>
      <c r="D1207" s="76"/>
      <c r="E1207" s="76"/>
      <c r="F1207" s="63"/>
      <c r="G1207" s="63"/>
      <c r="H1207" s="63"/>
      <c r="I1207" s="63"/>
      <c r="J1207" s="63"/>
      <c r="K1207" s="63"/>
      <c r="L1207" s="63"/>
      <c r="M1207" s="63"/>
      <c r="N1207" s="63"/>
      <c r="O1207" s="63"/>
      <c r="P1207" s="63"/>
      <c r="Q1207" s="63"/>
      <c r="R1207" s="63"/>
      <c r="S1207" s="63"/>
      <c r="T1207" s="63"/>
      <c r="U1207" s="63"/>
      <c r="V1207" s="63"/>
      <c r="W1207" s="63"/>
      <c r="X1207" s="63"/>
      <c r="Y1207" s="63"/>
      <c r="Z1207" s="63"/>
      <c r="AA1207" s="63"/>
      <c r="AB1207" s="63"/>
      <c r="AC1207" s="63"/>
      <c r="AD1207" s="63"/>
      <c r="AE1207" s="63"/>
      <c r="AF1207" s="63"/>
      <c r="AG1207" s="63"/>
      <c r="AH1207" s="63"/>
      <c r="AI1207" s="63"/>
      <c r="AJ1207" s="63"/>
      <c r="AK1207" s="63"/>
      <c r="AL1207" s="63"/>
      <c r="AM1207" s="63"/>
      <c r="AN1207" s="63"/>
      <c r="AO1207" s="63"/>
      <c r="AP1207" s="63"/>
      <c r="AQ1207" s="63"/>
      <c r="AR1207" s="63"/>
      <c r="AS1207" s="63"/>
      <c r="AT1207" s="63"/>
      <c r="AU1207" s="63"/>
      <c r="AV1207" s="63"/>
      <c r="AW1207" s="63"/>
      <c r="AX1207" s="63"/>
      <c r="AY1207" s="63"/>
      <c r="AZ1207" s="63"/>
      <c r="BA1207" s="63"/>
      <c r="BB1207" s="63"/>
      <c r="BC1207" s="63"/>
      <c r="BD1207" s="63"/>
      <c r="BE1207" s="63"/>
      <c r="BF1207" s="63"/>
      <c r="BG1207" s="63"/>
      <c r="BH1207" s="63"/>
      <c r="BI1207" s="63"/>
      <c r="BJ1207" s="63"/>
      <c r="BK1207" s="63"/>
      <c r="BL1207" s="63"/>
      <c r="BM1207" s="63"/>
      <c r="BN1207" s="63"/>
      <c r="BO1207" s="63"/>
      <c r="BP1207" s="63"/>
      <c r="BQ1207" s="63"/>
      <c r="BR1207" s="63"/>
      <c r="BS1207" s="63"/>
      <c r="BT1207" s="63"/>
      <c r="BU1207" s="63"/>
      <c r="BV1207" s="63"/>
      <c r="BW1207" s="63"/>
      <c r="BX1207" s="63"/>
      <c r="BY1207" s="63"/>
      <c r="BZ1207" s="63"/>
      <c r="CA1207" s="63"/>
      <c r="CB1207" s="63"/>
      <c r="CC1207" s="63"/>
      <c r="CD1207" s="63"/>
      <c r="CE1207" s="63"/>
      <c r="CF1207" s="63"/>
      <c r="CG1207" s="63"/>
      <c r="CH1207" s="63"/>
      <c r="CI1207" s="63"/>
      <c r="CJ1207" s="63"/>
      <c r="CK1207" s="63"/>
      <c r="CL1207" s="63"/>
      <c r="CM1207" s="63"/>
      <c r="CN1207" s="63"/>
      <c r="CO1207" s="63"/>
      <c r="CP1207" s="63"/>
      <c r="CR1207" s="227"/>
      <c r="CS1207" s="74"/>
    </row>
    <row r="1208" spans="1:97" s="72" customFormat="1" ht="75.75" customHeight="1">
      <c r="A1208" s="76"/>
      <c r="B1208" s="76"/>
      <c r="C1208" s="76"/>
      <c r="D1208" s="76"/>
      <c r="E1208" s="76"/>
      <c r="F1208" s="63"/>
      <c r="G1208" s="63"/>
      <c r="H1208" s="63"/>
      <c r="I1208" s="63"/>
      <c r="J1208" s="63"/>
      <c r="K1208" s="63"/>
      <c r="L1208" s="63"/>
      <c r="M1208" s="63"/>
      <c r="N1208" s="63"/>
      <c r="O1208" s="63"/>
      <c r="P1208" s="63"/>
      <c r="Q1208" s="63"/>
      <c r="R1208" s="63"/>
      <c r="S1208" s="63"/>
      <c r="T1208" s="63"/>
      <c r="U1208" s="63"/>
      <c r="V1208" s="63"/>
      <c r="W1208" s="63"/>
      <c r="X1208" s="63"/>
      <c r="Y1208" s="63"/>
      <c r="Z1208" s="63"/>
      <c r="AA1208" s="63"/>
      <c r="AB1208" s="63"/>
      <c r="AC1208" s="63"/>
      <c r="AD1208" s="63"/>
      <c r="AE1208" s="63"/>
      <c r="AF1208" s="63"/>
      <c r="AG1208" s="63"/>
      <c r="AH1208" s="63"/>
      <c r="AI1208" s="63"/>
      <c r="AJ1208" s="63"/>
      <c r="AK1208" s="63"/>
      <c r="AL1208" s="63"/>
      <c r="AM1208" s="63"/>
      <c r="AN1208" s="63"/>
      <c r="AO1208" s="63"/>
      <c r="AP1208" s="63"/>
      <c r="AQ1208" s="63"/>
      <c r="AR1208" s="63"/>
      <c r="AS1208" s="63"/>
      <c r="AT1208" s="63"/>
      <c r="AU1208" s="63"/>
      <c r="AV1208" s="63"/>
      <c r="AW1208" s="63"/>
      <c r="AX1208" s="63"/>
      <c r="AY1208" s="63"/>
      <c r="AZ1208" s="63"/>
      <c r="BA1208" s="63"/>
      <c r="BB1208" s="63"/>
      <c r="BC1208" s="63"/>
      <c r="BD1208" s="63"/>
      <c r="BE1208" s="63"/>
      <c r="BF1208" s="63"/>
      <c r="BG1208" s="63"/>
      <c r="BH1208" s="63"/>
      <c r="BI1208" s="63"/>
      <c r="BJ1208" s="63"/>
      <c r="BK1208" s="63"/>
      <c r="BL1208" s="63"/>
      <c r="BM1208" s="63"/>
      <c r="BN1208" s="63"/>
      <c r="BO1208" s="63"/>
      <c r="BP1208" s="63"/>
      <c r="BQ1208" s="63"/>
      <c r="BR1208" s="63"/>
      <c r="BS1208" s="63"/>
      <c r="BT1208" s="63"/>
      <c r="BU1208" s="63"/>
      <c r="BV1208" s="63"/>
      <c r="BW1208" s="63"/>
      <c r="BX1208" s="63"/>
      <c r="BY1208" s="63"/>
      <c r="BZ1208" s="63"/>
      <c r="CA1208" s="63"/>
      <c r="CB1208" s="63"/>
      <c r="CC1208" s="63"/>
      <c r="CD1208" s="63"/>
      <c r="CE1208" s="63"/>
      <c r="CF1208" s="63"/>
      <c r="CG1208" s="63"/>
      <c r="CH1208" s="63"/>
      <c r="CI1208" s="63"/>
      <c r="CJ1208" s="63"/>
      <c r="CK1208" s="63"/>
      <c r="CL1208" s="63"/>
      <c r="CM1208" s="63"/>
      <c r="CN1208" s="63"/>
      <c r="CO1208" s="63"/>
      <c r="CP1208" s="63"/>
      <c r="CR1208" s="227"/>
      <c r="CS1208" s="74"/>
    </row>
    <row r="1209" spans="1:97" s="72" customFormat="1" ht="24" customHeight="1">
      <c r="A1209" s="76"/>
      <c r="B1209" s="76"/>
      <c r="C1209" s="76"/>
      <c r="D1209" s="76"/>
      <c r="E1209" s="76"/>
      <c r="F1209" s="63"/>
      <c r="G1209" s="63"/>
      <c r="H1209" s="63"/>
      <c r="I1209" s="63"/>
      <c r="J1209" s="63"/>
      <c r="K1209" s="63"/>
      <c r="L1209" s="63"/>
      <c r="M1209" s="63"/>
      <c r="N1209" s="63"/>
      <c r="O1209" s="63"/>
      <c r="P1209" s="63"/>
      <c r="Q1209" s="63"/>
      <c r="R1209" s="63"/>
      <c r="S1209" s="63"/>
      <c r="T1209" s="63"/>
      <c r="U1209" s="63"/>
      <c r="V1209" s="63"/>
      <c r="W1209" s="63"/>
      <c r="X1209" s="63"/>
      <c r="Y1209" s="63"/>
      <c r="Z1209" s="63"/>
      <c r="AA1209" s="63"/>
      <c r="AB1209" s="63"/>
      <c r="AC1209" s="63"/>
      <c r="AD1209" s="63"/>
      <c r="AE1209" s="63"/>
      <c r="AF1209" s="63"/>
      <c r="AG1209" s="63"/>
      <c r="AH1209" s="63"/>
      <c r="AI1209" s="63"/>
      <c r="AJ1209" s="63"/>
      <c r="AK1209" s="63"/>
      <c r="AL1209" s="63"/>
      <c r="AM1209" s="63"/>
      <c r="AN1209" s="63"/>
      <c r="AO1209" s="63"/>
      <c r="AP1209" s="63"/>
      <c r="AQ1209" s="63"/>
      <c r="AR1209" s="63"/>
      <c r="AS1209" s="63"/>
      <c r="AT1209" s="63"/>
      <c r="AU1209" s="63"/>
      <c r="AV1209" s="63"/>
      <c r="AW1209" s="63"/>
      <c r="AX1209" s="63"/>
      <c r="AY1209" s="63"/>
      <c r="AZ1209" s="63"/>
      <c r="BA1209" s="63"/>
      <c r="BB1209" s="63"/>
      <c r="BC1209" s="63"/>
      <c r="BD1209" s="63"/>
      <c r="BE1209" s="63"/>
      <c r="BF1209" s="63"/>
      <c r="BG1209" s="63"/>
      <c r="BH1209" s="63"/>
      <c r="BI1209" s="63"/>
      <c r="BJ1209" s="63"/>
      <c r="BK1209" s="63"/>
      <c r="BL1209" s="63"/>
      <c r="BM1209" s="63"/>
      <c r="BN1209" s="63"/>
      <c r="BO1209" s="63"/>
      <c r="BP1209" s="63"/>
      <c r="BQ1209" s="63"/>
      <c r="BR1209" s="63"/>
      <c r="BS1209" s="63"/>
      <c r="BT1209" s="63"/>
      <c r="BU1209" s="63"/>
      <c r="BV1209" s="63"/>
      <c r="BW1209" s="63"/>
      <c r="BX1209" s="63"/>
      <c r="BY1209" s="63"/>
      <c r="BZ1209" s="63"/>
      <c r="CA1209" s="63"/>
      <c r="CB1209" s="63"/>
      <c r="CC1209" s="63"/>
      <c r="CD1209" s="63"/>
      <c r="CE1209" s="63"/>
      <c r="CF1209" s="63"/>
      <c r="CG1209" s="63"/>
      <c r="CH1209" s="63"/>
      <c r="CI1209" s="63"/>
      <c r="CJ1209" s="63"/>
      <c r="CK1209" s="63"/>
      <c r="CL1209" s="63"/>
      <c r="CM1209" s="63"/>
      <c r="CN1209" s="63"/>
      <c r="CO1209" s="63"/>
      <c r="CP1209" s="63"/>
      <c r="CR1209" s="227"/>
      <c r="CS1209" s="74"/>
    </row>
    <row r="1210" spans="1:97" s="72" customFormat="1" ht="21" customHeight="1">
      <c r="A1210" s="76"/>
      <c r="B1210" s="76"/>
      <c r="C1210" s="76"/>
      <c r="D1210" s="76"/>
      <c r="E1210" s="76"/>
      <c r="F1210" s="63"/>
      <c r="G1210" s="63"/>
      <c r="H1210" s="63"/>
      <c r="I1210" s="63"/>
      <c r="J1210" s="63"/>
      <c r="K1210" s="63"/>
      <c r="L1210" s="63"/>
      <c r="M1210" s="63"/>
      <c r="N1210" s="63"/>
      <c r="O1210" s="63"/>
      <c r="P1210" s="63"/>
      <c r="Q1210" s="63"/>
      <c r="R1210" s="63"/>
      <c r="S1210" s="63"/>
      <c r="T1210" s="63"/>
      <c r="U1210" s="63"/>
      <c r="V1210" s="63"/>
      <c r="W1210" s="63"/>
      <c r="X1210" s="63"/>
      <c r="Y1210" s="63"/>
      <c r="Z1210" s="63"/>
      <c r="AA1210" s="63"/>
      <c r="AB1210" s="63"/>
      <c r="AC1210" s="63"/>
      <c r="AD1210" s="63"/>
      <c r="AE1210" s="63"/>
      <c r="AF1210" s="63"/>
      <c r="AG1210" s="63"/>
      <c r="AH1210" s="63"/>
      <c r="AI1210" s="63"/>
      <c r="AJ1210" s="63"/>
      <c r="AK1210" s="63"/>
      <c r="AL1210" s="63"/>
      <c r="AM1210" s="63"/>
      <c r="AN1210" s="63"/>
      <c r="AO1210" s="63"/>
      <c r="AP1210" s="63"/>
      <c r="AQ1210" s="63"/>
      <c r="AR1210" s="63"/>
      <c r="AS1210" s="63"/>
      <c r="AT1210" s="63"/>
      <c r="AU1210" s="63"/>
      <c r="AV1210" s="63"/>
      <c r="AW1210" s="63"/>
      <c r="AX1210" s="63"/>
      <c r="AY1210" s="63"/>
      <c r="AZ1210" s="63"/>
      <c r="BA1210" s="63"/>
      <c r="BB1210" s="63"/>
      <c r="BC1210" s="63"/>
      <c r="BD1210" s="63"/>
      <c r="BE1210" s="63"/>
      <c r="BF1210" s="63"/>
      <c r="BG1210" s="63"/>
      <c r="BH1210" s="63"/>
      <c r="BI1210" s="63"/>
      <c r="BJ1210" s="63"/>
      <c r="BK1210" s="63"/>
      <c r="BL1210" s="63"/>
      <c r="BM1210" s="63"/>
      <c r="BN1210" s="63"/>
      <c r="BO1210" s="63"/>
      <c r="BP1210" s="63"/>
      <c r="BQ1210" s="63"/>
      <c r="BR1210" s="63"/>
      <c r="BS1210" s="63"/>
      <c r="BT1210" s="63"/>
      <c r="BU1210" s="63"/>
      <c r="BV1210" s="63"/>
      <c r="BW1210" s="63"/>
      <c r="BX1210" s="63"/>
      <c r="BY1210" s="63"/>
      <c r="BZ1210" s="63"/>
      <c r="CA1210" s="63"/>
      <c r="CB1210" s="63"/>
      <c r="CC1210" s="63"/>
      <c r="CD1210" s="63"/>
      <c r="CE1210" s="63"/>
      <c r="CF1210" s="63"/>
      <c r="CG1210" s="63"/>
      <c r="CH1210" s="63"/>
      <c r="CI1210" s="63"/>
      <c r="CJ1210" s="63"/>
      <c r="CK1210" s="63"/>
      <c r="CL1210" s="63"/>
      <c r="CM1210" s="63"/>
      <c r="CN1210" s="63"/>
      <c r="CO1210" s="63"/>
      <c r="CP1210" s="63"/>
      <c r="CR1210" s="227"/>
      <c r="CS1210" s="74"/>
    </row>
    <row r="1211" spans="1:97" s="72" customFormat="1" ht="75.75" customHeight="1">
      <c r="A1211" s="76"/>
      <c r="B1211" s="76"/>
      <c r="C1211" s="76"/>
      <c r="D1211" s="76"/>
      <c r="E1211" s="76"/>
      <c r="F1211" s="63"/>
      <c r="G1211" s="63"/>
      <c r="H1211" s="63"/>
      <c r="I1211" s="63"/>
      <c r="J1211" s="63"/>
      <c r="K1211" s="63"/>
      <c r="L1211" s="63"/>
      <c r="M1211" s="63"/>
      <c r="N1211" s="63"/>
      <c r="O1211" s="63"/>
      <c r="P1211" s="63"/>
      <c r="Q1211" s="63"/>
      <c r="R1211" s="63"/>
      <c r="S1211" s="63"/>
      <c r="T1211" s="63"/>
      <c r="U1211" s="63"/>
      <c r="V1211" s="63"/>
      <c r="W1211" s="63"/>
      <c r="X1211" s="63"/>
      <c r="Y1211" s="63"/>
      <c r="Z1211" s="63"/>
      <c r="AA1211" s="63"/>
      <c r="AB1211" s="63"/>
      <c r="AC1211" s="63"/>
      <c r="AD1211" s="63"/>
      <c r="AE1211" s="63"/>
      <c r="AF1211" s="63"/>
      <c r="AG1211" s="63"/>
      <c r="AH1211" s="63"/>
      <c r="AI1211" s="63"/>
      <c r="AJ1211" s="63"/>
      <c r="AK1211" s="63"/>
      <c r="AL1211" s="63"/>
      <c r="AM1211" s="63"/>
      <c r="AN1211" s="63"/>
      <c r="AO1211" s="63"/>
      <c r="AP1211" s="63"/>
      <c r="AQ1211" s="63"/>
      <c r="AR1211" s="63"/>
      <c r="AS1211" s="63"/>
      <c r="AT1211" s="63"/>
      <c r="AU1211" s="63"/>
      <c r="AV1211" s="63"/>
      <c r="AW1211" s="63"/>
      <c r="AX1211" s="63"/>
      <c r="AY1211" s="63"/>
      <c r="AZ1211" s="63"/>
      <c r="BA1211" s="63"/>
      <c r="BB1211" s="63"/>
      <c r="BC1211" s="63"/>
      <c r="BD1211" s="63"/>
      <c r="BE1211" s="63"/>
      <c r="BF1211" s="63"/>
      <c r="BG1211" s="63"/>
      <c r="BH1211" s="63"/>
      <c r="BI1211" s="63"/>
      <c r="BJ1211" s="63"/>
      <c r="BK1211" s="63"/>
      <c r="BL1211" s="63"/>
      <c r="BM1211" s="63"/>
      <c r="BN1211" s="63"/>
      <c r="BO1211" s="63"/>
      <c r="BP1211" s="63"/>
      <c r="BQ1211" s="63"/>
      <c r="BR1211" s="63"/>
      <c r="BS1211" s="63"/>
      <c r="BT1211" s="63"/>
      <c r="BU1211" s="63"/>
      <c r="BV1211" s="63"/>
      <c r="BW1211" s="63"/>
      <c r="BX1211" s="63"/>
      <c r="BY1211" s="63"/>
      <c r="BZ1211" s="63"/>
      <c r="CA1211" s="63"/>
      <c r="CB1211" s="63"/>
      <c r="CC1211" s="63"/>
      <c r="CD1211" s="63"/>
      <c r="CE1211" s="63"/>
      <c r="CF1211" s="63"/>
      <c r="CG1211" s="63"/>
      <c r="CH1211" s="63"/>
      <c r="CI1211" s="63"/>
      <c r="CJ1211" s="63"/>
      <c r="CK1211" s="63"/>
      <c r="CL1211" s="63"/>
      <c r="CM1211" s="63"/>
      <c r="CN1211" s="63"/>
      <c r="CO1211" s="63"/>
      <c r="CP1211" s="63"/>
      <c r="CR1211" s="227"/>
      <c r="CS1211" s="74"/>
    </row>
    <row r="1212" spans="1:97" s="72" customFormat="1" ht="75.75" customHeight="1">
      <c r="A1212" s="76"/>
      <c r="B1212" s="76"/>
      <c r="C1212" s="76"/>
      <c r="D1212" s="76"/>
      <c r="E1212" s="76"/>
      <c r="F1212" s="63"/>
      <c r="G1212" s="63"/>
      <c r="H1212" s="63"/>
      <c r="I1212" s="63"/>
      <c r="J1212" s="63"/>
      <c r="K1212" s="63"/>
      <c r="L1212" s="63"/>
      <c r="M1212" s="63"/>
      <c r="N1212" s="63"/>
      <c r="O1212" s="63"/>
      <c r="P1212" s="63"/>
      <c r="Q1212" s="63"/>
      <c r="R1212" s="63"/>
      <c r="S1212" s="63"/>
      <c r="T1212" s="63"/>
      <c r="U1212" s="63"/>
      <c r="V1212" s="63"/>
      <c r="W1212" s="63"/>
      <c r="X1212" s="63"/>
      <c r="Y1212" s="63"/>
      <c r="Z1212" s="63"/>
      <c r="AA1212" s="63"/>
      <c r="AB1212" s="63"/>
      <c r="AC1212" s="63"/>
      <c r="AD1212" s="63"/>
      <c r="AE1212" s="63"/>
      <c r="AF1212" s="63"/>
      <c r="AG1212" s="63"/>
      <c r="AH1212" s="63"/>
      <c r="AI1212" s="63"/>
      <c r="AJ1212" s="63"/>
      <c r="AK1212" s="63"/>
      <c r="AL1212" s="63"/>
      <c r="AM1212" s="63"/>
      <c r="AN1212" s="63"/>
      <c r="AO1212" s="63"/>
      <c r="AP1212" s="63"/>
      <c r="AQ1212" s="63"/>
      <c r="AR1212" s="63"/>
      <c r="AS1212" s="63"/>
      <c r="AT1212" s="63"/>
      <c r="AU1212" s="63"/>
      <c r="AV1212" s="63"/>
      <c r="AW1212" s="63"/>
      <c r="AX1212" s="63"/>
      <c r="AY1212" s="63"/>
      <c r="AZ1212" s="63"/>
      <c r="BA1212" s="63"/>
      <c r="BB1212" s="63"/>
      <c r="BC1212" s="63"/>
      <c r="BD1212" s="63"/>
      <c r="BE1212" s="63"/>
      <c r="BF1212" s="63"/>
      <c r="BG1212" s="63"/>
      <c r="BH1212" s="63"/>
      <c r="BI1212" s="63"/>
      <c r="BJ1212" s="63"/>
      <c r="BK1212" s="63"/>
      <c r="BL1212" s="63"/>
      <c r="BM1212" s="63"/>
      <c r="BN1212" s="63"/>
      <c r="BO1212" s="63"/>
      <c r="BP1212" s="63"/>
      <c r="BQ1212" s="63"/>
      <c r="BR1212" s="63"/>
      <c r="BS1212" s="63"/>
      <c r="BT1212" s="63"/>
      <c r="BU1212" s="63"/>
      <c r="BV1212" s="63"/>
      <c r="BW1212" s="63"/>
      <c r="BX1212" s="63"/>
      <c r="BY1212" s="63"/>
      <c r="BZ1212" s="63"/>
      <c r="CA1212" s="63"/>
      <c r="CB1212" s="63"/>
      <c r="CC1212" s="63"/>
      <c r="CD1212" s="63"/>
      <c r="CE1212" s="63"/>
      <c r="CF1212" s="63"/>
      <c r="CG1212" s="63"/>
      <c r="CH1212" s="63"/>
      <c r="CI1212" s="63"/>
      <c r="CJ1212" s="63"/>
      <c r="CK1212" s="63"/>
      <c r="CL1212" s="63"/>
      <c r="CM1212" s="63"/>
      <c r="CN1212" s="63"/>
      <c r="CO1212" s="63"/>
      <c r="CP1212" s="63"/>
      <c r="CR1212" s="227"/>
      <c r="CS1212" s="74"/>
    </row>
    <row r="1213" spans="1:97" s="72" customFormat="1" ht="75.75" customHeight="1">
      <c r="A1213" s="76"/>
      <c r="B1213" s="76"/>
      <c r="C1213" s="76"/>
      <c r="D1213" s="76"/>
      <c r="E1213" s="76"/>
      <c r="F1213" s="63"/>
      <c r="G1213" s="63"/>
      <c r="H1213" s="63"/>
      <c r="I1213" s="63"/>
      <c r="J1213" s="63"/>
      <c r="K1213" s="63"/>
      <c r="L1213" s="63"/>
      <c r="M1213" s="63"/>
      <c r="N1213" s="63"/>
      <c r="O1213" s="63"/>
      <c r="P1213" s="63"/>
      <c r="Q1213" s="63"/>
      <c r="R1213" s="63"/>
      <c r="S1213" s="63"/>
      <c r="T1213" s="63"/>
      <c r="U1213" s="63"/>
      <c r="V1213" s="63"/>
      <c r="W1213" s="63"/>
      <c r="X1213" s="63"/>
      <c r="Y1213" s="63"/>
      <c r="Z1213" s="63"/>
      <c r="AA1213" s="63"/>
      <c r="AB1213" s="63"/>
      <c r="AC1213" s="63"/>
      <c r="AD1213" s="63"/>
      <c r="AE1213" s="63"/>
      <c r="AF1213" s="63"/>
      <c r="AG1213" s="63"/>
      <c r="AH1213" s="63"/>
      <c r="AI1213" s="63"/>
      <c r="AJ1213" s="63"/>
      <c r="AK1213" s="63"/>
      <c r="AL1213" s="63"/>
      <c r="AM1213" s="63"/>
      <c r="AN1213" s="63"/>
      <c r="AO1213" s="63"/>
      <c r="AP1213" s="63"/>
      <c r="AQ1213" s="63"/>
      <c r="AR1213" s="63"/>
      <c r="AS1213" s="63"/>
      <c r="AT1213" s="63"/>
      <c r="AU1213" s="63"/>
      <c r="AV1213" s="63"/>
      <c r="AW1213" s="63"/>
      <c r="AX1213" s="63"/>
      <c r="AY1213" s="63"/>
      <c r="AZ1213" s="63"/>
      <c r="BA1213" s="63"/>
      <c r="BB1213" s="63"/>
      <c r="BC1213" s="63"/>
      <c r="BD1213" s="63"/>
      <c r="BE1213" s="63"/>
      <c r="BF1213" s="63"/>
      <c r="BG1213" s="63"/>
      <c r="BH1213" s="63"/>
      <c r="BI1213" s="63"/>
      <c r="BJ1213" s="63"/>
      <c r="BK1213" s="63"/>
      <c r="BL1213" s="63"/>
      <c r="BM1213" s="63"/>
      <c r="BN1213" s="63"/>
      <c r="BO1213" s="63"/>
      <c r="BP1213" s="63"/>
      <c r="BQ1213" s="63"/>
      <c r="BR1213" s="63"/>
      <c r="BS1213" s="63"/>
      <c r="BT1213" s="63"/>
      <c r="BU1213" s="63"/>
      <c r="BV1213" s="63"/>
      <c r="BW1213" s="63"/>
      <c r="BX1213" s="63"/>
      <c r="BY1213" s="63"/>
      <c r="BZ1213" s="63"/>
      <c r="CA1213" s="63"/>
      <c r="CB1213" s="63"/>
      <c r="CC1213" s="63"/>
      <c r="CD1213" s="63"/>
      <c r="CE1213" s="63"/>
      <c r="CF1213" s="63"/>
      <c r="CG1213" s="63"/>
      <c r="CH1213" s="63"/>
      <c r="CI1213" s="63"/>
      <c r="CJ1213" s="63"/>
      <c r="CK1213" s="63"/>
      <c r="CL1213" s="63"/>
      <c r="CM1213" s="63"/>
      <c r="CN1213" s="63"/>
      <c r="CO1213" s="63"/>
      <c r="CP1213" s="63"/>
      <c r="CR1213" s="227"/>
      <c r="CS1213" s="74"/>
    </row>
    <row r="1214" spans="1:97" s="72" customFormat="1" ht="75.75" customHeight="1">
      <c r="A1214" s="76"/>
      <c r="B1214" s="76"/>
      <c r="C1214" s="76"/>
      <c r="D1214" s="76"/>
      <c r="E1214" s="76"/>
      <c r="F1214" s="63"/>
      <c r="G1214" s="63"/>
      <c r="H1214" s="63"/>
      <c r="I1214" s="63"/>
      <c r="J1214" s="63"/>
      <c r="K1214" s="63"/>
      <c r="L1214" s="63"/>
      <c r="M1214" s="63"/>
      <c r="N1214" s="63"/>
      <c r="O1214" s="63"/>
      <c r="P1214" s="63"/>
      <c r="Q1214" s="63"/>
      <c r="R1214" s="63"/>
      <c r="S1214" s="63"/>
      <c r="T1214" s="63"/>
      <c r="U1214" s="63"/>
      <c r="V1214" s="63"/>
      <c r="W1214" s="63"/>
      <c r="X1214" s="63"/>
      <c r="Y1214" s="63"/>
      <c r="Z1214" s="63"/>
      <c r="AA1214" s="63"/>
      <c r="AB1214" s="63"/>
      <c r="AC1214" s="63"/>
      <c r="AD1214" s="63"/>
      <c r="AE1214" s="63"/>
      <c r="AF1214" s="63"/>
      <c r="AG1214" s="63"/>
      <c r="AH1214" s="63"/>
      <c r="AI1214" s="63"/>
      <c r="AJ1214" s="63"/>
      <c r="AK1214" s="63"/>
      <c r="AL1214" s="63"/>
      <c r="AM1214" s="63"/>
      <c r="AN1214" s="63"/>
      <c r="AO1214" s="63"/>
      <c r="AP1214" s="63"/>
      <c r="AQ1214" s="63"/>
      <c r="AR1214" s="63"/>
      <c r="AS1214" s="63"/>
      <c r="AT1214" s="63"/>
      <c r="AU1214" s="63"/>
      <c r="AV1214" s="63"/>
      <c r="AW1214" s="63"/>
      <c r="AX1214" s="63"/>
      <c r="AY1214" s="63"/>
      <c r="AZ1214" s="63"/>
      <c r="BA1214" s="63"/>
      <c r="BB1214" s="63"/>
      <c r="BC1214" s="63"/>
      <c r="BD1214" s="63"/>
      <c r="BE1214" s="63"/>
      <c r="BF1214" s="63"/>
      <c r="BG1214" s="63"/>
      <c r="BH1214" s="63"/>
      <c r="BI1214" s="63"/>
      <c r="BJ1214" s="63"/>
      <c r="BK1214" s="63"/>
      <c r="BL1214" s="63"/>
      <c r="BM1214" s="63"/>
      <c r="BN1214" s="63"/>
      <c r="BO1214" s="63"/>
      <c r="BP1214" s="63"/>
      <c r="BQ1214" s="63"/>
      <c r="BR1214" s="63"/>
      <c r="BS1214" s="63"/>
      <c r="BT1214" s="63"/>
      <c r="BU1214" s="63"/>
      <c r="BV1214" s="63"/>
      <c r="BW1214" s="63"/>
      <c r="BX1214" s="63"/>
      <c r="BY1214" s="63"/>
      <c r="BZ1214" s="63"/>
      <c r="CA1214" s="63"/>
      <c r="CB1214" s="63"/>
      <c r="CC1214" s="63"/>
      <c r="CD1214" s="63"/>
      <c r="CE1214" s="63"/>
      <c r="CF1214" s="63"/>
      <c r="CG1214" s="63"/>
      <c r="CH1214" s="63"/>
      <c r="CI1214" s="63"/>
      <c r="CJ1214" s="63"/>
      <c r="CK1214" s="63"/>
      <c r="CL1214" s="63"/>
      <c r="CM1214" s="63"/>
      <c r="CN1214" s="63"/>
      <c r="CO1214" s="63"/>
      <c r="CP1214" s="63"/>
      <c r="CR1214" s="227"/>
      <c r="CS1214" s="74"/>
    </row>
    <row r="1215" spans="1:97" s="72" customFormat="1" ht="75.75" customHeight="1">
      <c r="A1215" s="76"/>
      <c r="B1215" s="76"/>
      <c r="C1215" s="76"/>
      <c r="D1215" s="76"/>
      <c r="E1215" s="76"/>
      <c r="F1215" s="63"/>
      <c r="G1215" s="63"/>
      <c r="H1215" s="63"/>
      <c r="I1215" s="63"/>
      <c r="J1215" s="63"/>
      <c r="K1215" s="63"/>
      <c r="L1215" s="63"/>
      <c r="M1215" s="63"/>
      <c r="N1215" s="63"/>
      <c r="O1215" s="63"/>
      <c r="P1215" s="63"/>
      <c r="Q1215" s="63"/>
      <c r="R1215" s="63"/>
      <c r="S1215" s="63"/>
      <c r="T1215" s="63"/>
      <c r="U1215" s="63"/>
      <c r="V1215" s="63"/>
      <c r="W1215" s="63"/>
      <c r="X1215" s="63"/>
      <c r="Y1215" s="63"/>
      <c r="Z1215" s="63"/>
      <c r="AA1215" s="63"/>
      <c r="AB1215" s="63"/>
      <c r="AC1215" s="63"/>
      <c r="AD1215" s="63"/>
      <c r="AE1215" s="63"/>
      <c r="AF1215" s="63"/>
      <c r="AG1215" s="63"/>
      <c r="AH1215" s="63"/>
      <c r="AI1215" s="63"/>
      <c r="AJ1215" s="63"/>
      <c r="AK1215" s="63"/>
      <c r="AL1215" s="63"/>
      <c r="AM1215" s="63"/>
      <c r="AN1215" s="63"/>
      <c r="AO1215" s="63"/>
      <c r="AP1215" s="63"/>
      <c r="AQ1215" s="63"/>
      <c r="AR1215" s="63"/>
      <c r="AS1215" s="63"/>
      <c r="AT1215" s="63"/>
      <c r="AU1215" s="63"/>
      <c r="AV1215" s="63"/>
      <c r="AW1215" s="63"/>
      <c r="AX1215" s="63"/>
      <c r="AY1215" s="63"/>
      <c r="AZ1215" s="63"/>
      <c r="BA1215" s="63"/>
      <c r="BB1215" s="63"/>
      <c r="BC1215" s="63"/>
      <c r="BD1215" s="63"/>
      <c r="BE1215" s="63"/>
      <c r="BF1215" s="63"/>
      <c r="BG1215" s="63"/>
      <c r="BH1215" s="63"/>
      <c r="BI1215" s="63"/>
      <c r="BJ1215" s="63"/>
      <c r="BK1215" s="63"/>
      <c r="BL1215" s="63"/>
      <c r="BM1215" s="63"/>
      <c r="BN1215" s="63"/>
      <c r="BO1215" s="63"/>
      <c r="BP1215" s="63"/>
      <c r="BQ1215" s="63"/>
      <c r="BR1215" s="63"/>
      <c r="BS1215" s="63"/>
      <c r="BT1215" s="63"/>
      <c r="BU1215" s="63"/>
      <c r="BV1215" s="63"/>
      <c r="BW1215" s="63"/>
      <c r="BX1215" s="63"/>
      <c r="BY1215" s="63"/>
      <c r="BZ1215" s="63"/>
      <c r="CA1215" s="63"/>
      <c r="CB1215" s="63"/>
      <c r="CC1215" s="63"/>
      <c r="CD1215" s="63"/>
      <c r="CE1215" s="63"/>
      <c r="CF1215" s="63"/>
      <c r="CG1215" s="63"/>
      <c r="CH1215" s="63"/>
      <c r="CI1215" s="63"/>
      <c r="CJ1215" s="63"/>
      <c r="CK1215" s="63"/>
      <c r="CL1215" s="63"/>
      <c r="CM1215" s="63"/>
      <c r="CN1215" s="63"/>
      <c r="CO1215" s="63"/>
      <c r="CP1215" s="63"/>
      <c r="CR1215" s="227"/>
      <c r="CS1215" s="74"/>
    </row>
    <row r="1216" spans="1:97" s="72" customFormat="1" ht="75.75" customHeight="1">
      <c r="A1216" s="76"/>
      <c r="B1216" s="76"/>
      <c r="C1216" s="76"/>
      <c r="D1216" s="76"/>
      <c r="E1216" s="76"/>
      <c r="F1216" s="63"/>
      <c r="G1216" s="63"/>
      <c r="H1216" s="63"/>
      <c r="I1216" s="63"/>
      <c r="J1216" s="63"/>
      <c r="K1216" s="63"/>
      <c r="L1216" s="63"/>
      <c r="M1216" s="63"/>
      <c r="N1216" s="63"/>
      <c r="O1216" s="63"/>
      <c r="P1216" s="63"/>
      <c r="Q1216" s="63"/>
      <c r="R1216" s="63"/>
      <c r="S1216" s="63"/>
      <c r="T1216" s="63"/>
      <c r="U1216" s="63"/>
      <c r="V1216" s="63"/>
      <c r="W1216" s="63"/>
      <c r="X1216" s="63"/>
      <c r="Y1216" s="63"/>
      <c r="Z1216" s="63"/>
      <c r="AA1216" s="63"/>
      <c r="AB1216" s="63"/>
      <c r="AC1216" s="63"/>
      <c r="AD1216" s="63"/>
      <c r="AE1216" s="63"/>
      <c r="AF1216" s="63"/>
      <c r="AG1216" s="63"/>
      <c r="AH1216" s="63"/>
      <c r="AI1216" s="63"/>
      <c r="AJ1216" s="63"/>
      <c r="AK1216" s="63"/>
      <c r="AL1216" s="63"/>
      <c r="AM1216" s="63"/>
      <c r="AN1216" s="63"/>
      <c r="AO1216" s="63"/>
      <c r="AP1216" s="63"/>
      <c r="AQ1216" s="63"/>
      <c r="AR1216" s="63"/>
      <c r="AS1216" s="63"/>
      <c r="AT1216" s="63"/>
      <c r="AU1216" s="63"/>
      <c r="AV1216" s="63"/>
      <c r="AW1216" s="63"/>
      <c r="AX1216" s="63"/>
      <c r="AY1216" s="63"/>
      <c r="AZ1216" s="63"/>
      <c r="BA1216" s="63"/>
      <c r="BB1216" s="63"/>
      <c r="BC1216" s="63"/>
      <c r="BD1216" s="63"/>
      <c r="BE1216" s="63"/>
      <c r="BF1216" s="63"/>
      <c r="BG1216" s="63"/>
      <c r="BH1216" s="63"/>
      <c r="BI1216" s="63"/>
      <c r="BJ1216" s="63"/>
      <c r="BK1216" s="63"/>
      <c r="BL1216" s="63"/>
      <c r="BM1216" s="63"/>
      <c r="BN1216" s="63"/>
      <c r="BO1216" s="63"/>
      <c r="BP1216" s="63"/>
      <c r="BQ1216" s="63"/>
      <c r="BR1216" s="63"/>
      <c r="BS1216" s="63"/>
      <c r="BT1216" s="63"/>
      <c r="BU1216" s="63"/>
      <c r="BV1216" s="63"/>
      <c r="BW1216" s="63"/>
      <c r="BX1216" s="63"/>
      <c r="BY1216" s="63"/>
      <c r="BZ1216" s="63"/>
      <c r="CA1216" s="63"/>
      <c r="CB1216" s="63"/>
      <c r="CC1216" s="63"/>
      <c r="CD1216" s="63"/>
      <c r="CE1216" s="63"/>
      <c r="CF1216" s="63"/>
      <c r="CG1216" s="63"/>
      <c r="CH1216" s="63"/>
      <c r="CI1216" s="63"/>
      <c r="CJ1216" s="63"/>
      <c r="CK1216" s="63"/>
      <c r="CL1216" s="63"/>
      <c r="CM1216" s="63"/>
      <c r="CN1216" s="63"/>
      <c r="CO1216" s="63"/>
      <c r="CP1216" s="63"/>
      <c r="CR1216" s="227"/>
      <c r="CS1216" s="74"/>
    </row>
    <row r="1217" spans="1:97" s="72" customFormat="1" ht="75.75" customHeight="1">
      <c r="A1217" s="76"/>
      <c r="B1217" s="76"/>
      <c r="C1217" s="76"/>
      <c r="D1217" s="76"/>
      <c r="E1217" s="76"/>
      <c r="F1217" s="63"/>
      <c r="G1217" s="63"/>
      <c r="H1217" s="63"/>
      <c r="I1217" s="63"/>
      <c r="J1217" s="63"/>
      <c r="K1217" s="63"/>
      <c r="L1217" s="63"/>
      <c r="M1217" s="63"/>
      <c r="N1217" s="63"/>
      <c r="O1217" s="63"/>
      <c r="P1217" s="63"/>
      <c r="Q1217" s="63"/>
      <c r="R1217" s="63"/>
      <c r="S1217" s="63"/>
      <c r="T1217" s="63"/>
      <c r="U1217" s="63"/>
      <c r="V1217" s="63"/>
      <c r="W1217" s="63"/>
      <c r="X1217" s="63"/>
      <c r="Y1217" s="63"/>
      <c r="Z1217" s="63"/>
      <c r="AA1217" s="63"/>
      <c r="AB1217" s="63"/>
      <c r="AC1217" s="63"/>
      <c r="AD1217" s="63"/>
      <c r="AE1217" s="63"/>
      <c r="AF1217" s="63"/>
      <c r="AG1217" s="63"/>
      <c r="AH1217" s="63"/>
      <c r="AI1217" s="63"/>
      <c r="AJ1217" s="63"/>
      <c r="AK1217" s="63"/>
      <c r="AL1217" s="63"/>
      <c r="AM1217" s="63"/>
      <c r="AN1217" s="63"/>
      <c r="AO1217" s="63"/>
      <c r="AP1217" s="63"/>
      <c r="AQ1217" s="63"/>
      <c r="AR1217" s="63"/>
      <c r="AS1217" s="63"/>
      <c r="AT1217" s="63"/>
      <c r="AU1217" s="63"/>
      <c r="AV1217" s="63"/>
      <c r="AW1217" s="63"/>
      <c r="AX1217" s="63"/>
      <c r="AY1217" s="63"/>
      <c r="AZ1217" s="63"/>
      <c r="BA1217" s="63"/>
      <c r="BB1217" s="63"/>
      <c r="BC1217" s="63"/>
      <c r="BD1217" s="63"/>
      <c r="BE1217" s="63"/>
      <c r="BF1217" s="63"/>
      <c r="BG1217" s="63"/>
      <c r="BH1217" s="63"/>
      <c r="BI1217" s="63"/>
      <c r="BJ1217" s="63"/>
      <c r="BK1217" s="63"/>
      <c r="BL1217" s="63"/>
      <c r="BM1217" s="63"/>
      <c r="BN1217" s="63"/>
      <c r="BO1217" s="63"/>
      <c r="BP1217" s="63"/>
      <c r="BQ1217" s="63"/>
      <c r="BR1217" s="63"/>
      <c r="BS1217" s="63"/>
      <c r="BT1217" s="63"/>
      <c r="BU1217" s="63"/>
      <c r="BV1217" s="63"/>
      <c r="BW1217" s="63"/>
      <c r="BX1217" s="63"/>
      <c r="BY1217" s="63"/>
      <c r="BZ1217" s="63"/>
      <c r="CA1217" s="63"/>
      <c r="CB1217" s="63"/>
      <c r="CC1217" s="63"/>
      <c r="CD1217" s="63"/>
      <c r="CE1217" s="63"/>
      <c r="CF1217" s="63"/>
      <c r="CG1217" s="63"/>
      <c r="CH1217" s="63"/>
      <c r="CI1217" s="63"/>
      <c r="CJ1217" s="63"/>
      <c r="CK1217" s="63"/>
      <c r="CL1217" s="63"/>
      <c r="CM1217" s="63"/>
      <c r="CN1217" s="63"/>
      <c r="CO1217" s="63"/>
      <c r="CP1217" s="63"/>
      <c r="CR1217" s="227"/>
      <c r="CS1217" s="74"/>
    </row>
    <row r="1218" spans="1:97" s="72" customFormat="1" ht="75.75" customHeight="1">
      <c r="A1218" s="76"/>
      <c r="B1218" s="76"/>
      <c r="C1218" s="76"/>
      <c r="D1218" s="76"/>
      <c r="E1218" s="76"/>
      <c r="F1218" s="63"/>
      <c r="G1218" s="63"/>
      <c r="H1218" s="63"/>
      <c r="I1218" s="63"/>
      <c r="J1218" s="63"/>
      <c r="K1218" s="63"/>
      <c r="L1218" s="63"/>
      <c r="M1218" s="63"/>
      <c r="N1218" s="63"/>
      <c r="O1218" s="63"/>
      <c r="P1218" s="63"/>
      <c r="Q1218" s="63"/>
      <c r="R1218" s="63"/>
      <c r="S1218" s="63"/>
      <c r="T1218" s="63"/>
      <c r="U1218" s="63"/>
      <c r="V1218" s="63"/>
      <c r="W1218" s="63"/>
      <c r="X1218" s="63"/>
      <c r="Y1218" s="63"/>
      <c r="Z1218" s="63"/>
      <c r="AA1218" s="63"/>
      <c r="AB1218" s="63"/>
      <c r="AC1218" s="63"/>
      <c r="AD1218" s="63"/>
      <c r="AE1218" s="63"/>
      <c r="AF1218" s="63"/>
      <c r="AG1218" s="63"/>
      <c r="AH1218" s="63"/>
      <c r="AI1218" s="63"/>
      <c r="AJ1218" s="63"/>
      <c r="AK1218" s="63"/>
      <c r="AL1218" s="63"/>
      <c r="AM1218" s="63"/>
      <c r="AN1218" s="63"/>
      <c r="AO1218" s="63"/>
      <c r="AP1218" s="63"/>
      <c r="AQ1218" s="63"/>
      <c r="AR1218" s="63"/>
      <c r="AS1218" s="63"/>
      <c r="AT1218" s="63"/>
      <c r="AU1218" s="63"/>
      <c r="AV1218" s="63"/>
      <c r="AW1218" s="63"/>
      <c r="AX1218" s="63"/>
      <c r="AY1218" s="63"/>
      <c r="AZ1218" s="63"/>
      <c r="BA1218" s="63"/>
      <c r="BB1218" s="63"/>
      <c r="BC1218" s="63"/>
      <c r="BD1218" s="63"/>
      <c r="BE1218" s="63"/>
      <c r="BF1218" s="63"/>
      <c r="BG1218" s="63"/>
      <c r="BH1218" s="63"/>
      <c r="BI1218" s="63"/>
      <c r="BJ1218" s="63"/>
      <c r="BK1218" s="63"/>
      <c r="BL1218" s="63"/>
      <c r="BM1218" s="63"/>
      <c r="BN1218" s="63"/>
      <c r="BO1218" s="63"/>
      <c r="BP1218" s="63"/>
      <c r="BQ1218" s="63"/>
      <c r="BR1218" s="63"/>
      <c r="BS1218" s="63"/>
      <c r="BT1218" s="63"/>
      <c r="BU1218" s="63"/>
      <c r="BV1218" s="63"/>
      <c r="BW1218" s="63"/>
      <c r="BX1218" s="63"/>
      <c r="BY1218" s="63"/>
      <c r="BZ1218" s="63"/>
      <c r="CA1218" s="63"/>
      <c r="CB1218" s="63"/>
      <c r="CC1218" s="63"/>
      <c r="CD1218" s="63"/>
      <c r="CE1218" s="63"/>
      <c r="CF1218" s="63"/>
      <c r="CG1218" s="63"/>
      <c r="CH1218" s="63"/>
      <c r="CI1218" s="63"/>
      <c r="CJ1218" s="63"/>
      <c r="CK1218" s="63"/>
      <c r="CL1218" s="63"/>
      <c r="CM1218" s="63"/>
      <c r="CN1218" s="63"/>
      <c r="CO1218" s="63"/>
      <c r="CP1218" s="63"/>
      <c r="CR1218" s="227"/>
      <c r="CS1218" s="74"/>
    </row>
    <row r="1219" spans="1:97" s="72" customFormat="1" ht="75.75" customHeight="1">
      <c r="A1219" s="76"/>
      <c r="B1219" s="76"/>
      <c r="C1219" s="76"/>
      <c r="D1219" s="76"/>
      <c r="E1219" s="76"/>
      <c r="F1219" s="63"/>
      <c r="G1219" s="63"/>
      <c r="H1219" s="63"/>
      <c r="I1219" s="63"/>
      <c r="J1219" s="63"/>
      <c r="K1219" s="63"/>
      <c r="L1219" s="63"/>
      <c r="M1219" s="63"/>
      <c r="N1219" s="63"/>
      <c r="O1219" s="63"/>
      <c r="P1219" s="63"/>
      <c r="Q1219" s="63"/>
      <c r="R1219" s="63"/>
      <c r="S1219" s="63"/>
      <c r="T1219" s="63"/>
      <c r="U1219" s="63"/>
      <c r="V1219" s="63"/>
      <c r="W1219" s="63"/>
      <c r="X1219" s="63"/>
      <c r="Y1219" s="63"/>
      <c r="Z1219" s="63"/>
      <c r="AA1219" s="63"/>
      <c r="AB1219" s="63"/>
      <c r="AC1219" s="63"/>
      <c r="AD1219" s="63"/>
      <c r="AE1219" s="63"/>
      <c r="AF1219" s="63"/>
      <c r="AG1219" s="63"/>
      <c r="AH1219" s="63"/>
      <c r="AI1219" s="63"/>
      <c r="AJ1219" s="63"/>
      <c r="AK1219" s="63"/>
      <c r="AL1219" s="63"/>
      <c r="AM1219" s="63"/>
      <c r="AN1219" s="63"/>
      <c r="AO1219" s="63"/>
      <c r="AP1219" s="63"/>
      <c r="AQ1219" s="63"/>
      <c r="AR1219" s="63"/>
      <c r="AS1219" s="63"/>
      <c r="AT1219" s="63"/>
      <c r="AU1219" s="63"/>
      <c r="AV1219" s="63"/>
      <c r="AW1219" s="63"/>
      <c r="AX1219" s="63"/>
      <c r="AY1219" s="63"/>
      <c r="AZ1219" s="63"/>
      <c r="BA1219" s="63"/>
      <c r="BB1219" s="63"/>
      <c r="BC1219" s="63"/>
      <c r="BD1219" s="63"/>
      <c r="BE1219" s="63"/>
      <c r="BF1219" s="63"/>
      <c r="BG1219" s="63"/>
      <c r="BH1219" s="63"/>
      <c r="BI1219" s="63"/>
      <c r="BJ1219" s="63"/>
      <c r="BK1219" s="63"/>
      <c r="BL1219" s="63"/>
      <c r="BM1219" s="63"/>
      <c r="BN1219" s="63"/>
      <c r="BO1219" s="63"/>
      <c r="BP1219" s="63"/>
      <c r="BQ1219" s="63"/>
      <c r="BR1219" s="63"/>
      <c r="BS1219" s="63"/>
      <c r="BT1219" s="63"/>
      <c r="BU1219" s="63"/>
      <c r="BV1219" s="63"/>
      <c r="BW1219" s="63"/>
      <c r="BX1219" s="63"/>
      <c r="BY1219" s="63"/>
      <c r="BZ1219" s="63"/>
      <c r="CA1219" s="63"/>
      <c r="CB1219" s="63"/>
      <c r="CC1219" s="63"/>
      <c r="CD1219" s="63"/>
      <c r="CE1219" s="63"/>
      <c r="CF1219" s="63"/>
      <c r="CG1219" s="63"/>
      <c r="CH1219" s="63"/>
      <c r="CI1219" s="63"/>
      <c r="CJ1219" s="63"/>
      <c r="CK1219" s="63"/>
      <c r="CL1219" s="63"/>
      <c r="CM1219" s="63"/>
      <c r="CN1219" s="63"/>
      <c r="CO1219" s="63"/>
      <c r="CP1219" s="63"/>
      <c r="CR1219" s="227"/>
      <c r="CS1219" s="74"/>
    </row>
    <row r="1220" spans="1:97" s="72" customFormat="1" ht="75.75" customHeight="1">
      <c r="A1220" s="76"/>
      <c r="B1220" s="76"/>
      <c r="C1220" s="76"/>
      <c r="D1220" s="76"/>
      <c r="E1220" s="76"/>
      <c r="F1220" s="63"/>
      <c r="G1220" s="63"/>
      <c r="H1220" s="63"/>
      <c r="I1220" s="63"/>
      <c r="J1220" s="63"/>
      <c r="K1220" s="63"/>
      <c r="L1220" s="63"/>
      <c r="M1220" s="63"/>
      <c r="N1220" s="63"/>
      <c r="O1220" s="63"/>
      <c r="P1220" s="63"/>
      <c r="Q1220" s="63"/>
      <c r="R1220" s="63"/>
      <c r="S1220" s="63"/>
      <c r="T1220" s="63"/>
      <c r="U1220" s="63"/>
      <c r="V1220" s="63"/>
      <c r="W1220" s="63"/>
      <c r="X1220" s="63"/>
      <c r="Y1220" s="63"/>
      <c r="Z1220" s="63"/>
      <c r="AA1220" s="63"/>
      <c r="AB1220" s="63"/>
      <c r="AC1220" s="63"/>
      <c r="AD1220" s="63"/>
      <c r="AE1220" s="63"/>
      <c r="AF1220" s="63"/>
      <c r="AG1220" s="63"/>
      <c r="AH1220" s="63"/>
      <c r="AI1220" s="63"/>
      <c r="AJ1220" s="63"/>
      <c r="AK1220" s="63"/>
      <c r="AL1220" s="63"/>
      <c r="AM1220" s="63"/>
      <c r="AN1220" s="63"/>
      <c r="AO1220" s="63"/>
      <c r="AP1220" s="63"/>
      <c r="AQ1220" s="63"/>
      <c r="AR1220" s="63"/>
      <c r="AS1220" s="63"/>
      <c r="AT1220" s="63"/>
      <c r="AU1220" s="63"/>
      <c r="AV1220" s="63"/>
      <c r="AW1220" s="63"/>
      <c r="AX1220" s="63"/>
      <c r="AY1220" s="63"/>
      <c r="AZ1220" s="63"/>
      <c r="BA1220" s="63"/>
      <c r="BB1220" s="63"/>
      <c r="BC1220" s="63"/>
      <c r="BD1220" s="63"/>
      <c r="BE1220" s="63"/>
      <c r="BF1220" s="63"/>
      <c r="BG1220" s="63"/>
      <c r="BH1220" s="63"/>
      <c r="BI1220" s="63"/>
      <c r="BJ1220" s="63"/>
      <c r="BK1220" s="63"/>
      <c r="BL1220" s="63"/>
      <c r="BM1220" s="63"/>
      <c r="BN1220" s="63"/>
      <c r="BO1220" s="63"/>
      <c r="BP1220" s="63"/>
      <c r="BQ1220" s="63"/>
      <c r="BR1220" s="63"/>
      <c r="BS1220" s="63"/>
      <c r="BT1220" s="63"/>
      <c r="BU1220" s="63"/>
      <c r="BV1220" s="63"/>
      <c r="BW1220" s="63"/>
      <c r="BX1220" s="63"/>
      <c r="BY1220" s="63"/>
      <c r="BZ1220" s="63"/>
      <c r="CA1220" s="63"/>
      <c r="CB1220" s="63"/>
      <c r="CC1220" s="63"/>
      <c r="CD1220" s="63"/>
      <c r="CE1220" s="63"/>
      <c r="CF1220" s="63"/>
      <c r="CG1220" s="63"/>
      <c r="CH1220" s="63"/>
      <c r="CI1220" s="63"/>
      <c r="CJ1220" s="63"/>
      <c r="CK1220" s="63"/>
      <c r="CL1220" s="63"/>
      <c r="CM1220" s="63"/>
      <c r="CN1220" s="63"/>
      <c r="CO1220" s="63"/>
      <c r="CP1220" s="63"/>
      <c r="CR1220" s="227"/>
      <c r="CS1220" s="74"/>
    </row>
    <row r="1221" spans="1:97" s="72" customFormat="1" ht="75.75" customHeight="1">
      <c r="A1221" s="76"/>
      <c r="B1221" s="76"/>
      <c r="C1221" s="76"/>
      <c r="D1221" s="76"/>
      <c r="E1221" s="76"/>
      <c r="F1221" s="63"/>
      <c r="G1221" s="63"/>
      <c r="H1221" s="63"/>
      <c r="I1221" s="63"/>
      <c r="J1221" s="63"/>
      <c r="K1221" s="63"/>
      <c r="L1221" s="63"/>
      <c r="M1221" s="63"/>
      <c r="N1221" s="63"/>
      <c r="O1221" s="63"/>
      <c r="P1221" s="63"/>
      <c r="Q1221" s="63"/>
      <c r="R1221" s="63"/>
      <c r="S1221" s="63"/>
      <c r="T1221" s="63"/>
      <c r="U1221" s="63"/>
      <c r="V1221" s="63"/>
      <c r="W1221" s="63"/>
      <c r="X1221" s="63"/>
      <c r="Y1221" s="63"/>
      <c r="Z1221" s="63"/>
      <c r="AA1221" s="63"/>
      <c r="AB1221" s="63"/>
      <c r="AC1221" s="63"/>
      <c r="AD1221" s="63"/>
      <c r="AE1221" s="63"/>
      <c r="AF1221" s="63"/>
      <c r="AG1221" s="63"/>
      <c r="AH1221" s="63"/>
      <c r="AI1221" s="63"/>
      <c r="AJ1221" s="63"/>
      <c r="AK1221" s="63"/>
      <c r="AL1221" s="63"/>
      <c r="AM1221" s="63"/>
      <c r="AN1221" s="63"/>
      <c r="AO1221" s="63"/>
      <c r="AP1221" s="63"/>
      <c r="AQ1221" s="63"/>
      <c r="AR1221" s="63"/>
      <c r="AS1221" s="63"/>
      <c r="AT1221" s="63"/>
      <c r="AU1221" s="63"/>
      <c r="AV1221" s="63"/>
      <c r="AW1221" s="63"/>
      <c r="AX1221" s="63"/>
      <c r="AY1221" s="63"/>
      <c r="AZ1221" s="63"/>
      <c r="BA1221" s="63"/>
      <c r="BB1221" s="63"/>
      <c r="BC1221" s="63"/>
      <c r="BD1221" s="63"/>
      <c r="BE1221" s="63"/>
      <c r="BF1221" s="63"/>
      <c r="BG1221" s="63"/>
      <c r="BH1221" s="63"/>
      <c r="BI1221" s="63"/>
      <c r="BJ1221" s="63"/>
      <c r="BK1221" s="63"/>
      <c r="BL1221" s="63"/>
      <c r="BM1221" s="63"/>
      <c r="BN1221" s="63"/>
      <c r="BO1221" s="63"/>
      <c r="BP1221" s="63"/>
      <c r="BQ1221" s="63"/>
      <c r="BR1221" s="63"/>
      <c r="BS1221" s="63"/>
      <c r="BT1221" s="63"/>
      <c r="BU1221" s="63"/>
      <c r="BV1221" s="63"/>
      <c r="BW1221" s="63"/>
      <c r="BX1221" s="63"/>
      <c r="BY1221" s="63"/>
      <c r="BZ1221" s="63"/>
      <c r="CA1221" s="63"/>
      <c r="CB1221" s="63"/>
      <c r="CC1221" s="63"/>
      <c r="CD1221" s="63"/>
      <c r="CE1221" s="63"/>
      <c r="CF1221" s="63"/>
      <c r="CG1221" s="63"/>
      <c r="CH1221" s="63"/>
      <c r="CI1221" s="63"/>
      <c r="CJ1221" s="63"/>
      <c r="CK1221" s="63"/>
      <c r="CL1221" s="63"/>
      <c r="CM1221" s="63"/>
      <c r="CN1221" s="63"/>
      <c r="CO1221" s="63"/>
      <c r="CP1221" s="63"/>
      <c r="CR1221" s="227"/>
      <c r="CS1221" s="74"/>
    </row>
    <row r="1222" spans="1:97" s="72" customFormat="1" ht="75.75" customHeight="1">
      <c r="A1222" s="76"/>
      <c r="B1222" s="76"/>
      <c r="C1222" s="76"/>
      <c r="D1222" s="76"/>
      <c r="E1222" s="76"/>
      <c r="F1222" s="63"/>
      <c r="G1222" s="63"/>
      <c r="H1222" s="63"/>
      <c r="I1222" s="63"/>
      <c r="J1222" s="63"/>
      <c r="K1222" s="63"/>
      <c r="L1222" s="63"/>
      <c r="M1222" s="63"/>
      <c r="N1222" s="63"/>
      <c r="O1222" s="63"/>
      <c r="P1222" s="63"/>
      <c r="Q1222" s="63"/>
      <c r="R1222" s="63"/>
      <c r="S1222" s="63"/>
      <c r="T1222" s="63"/>
      <c r="U1222" s="63"/>
      <c r="V1222" s="63"/>
      <c r="W1222" s="63"/>
      <c r="X1222" s="63"/>
      <c r="Y1222" s="63"/>
      <c r="Z1222" s="63"/>
      <c r="AA1222" s="63"/>
      <c r="AB1222" s="63"/>
      <c r="AC1222" s="63"/>
      <c r="AD1222" s="63"/>
      <c r="AE1222" s="63"/>
      <c r="AF1222" s="63"/>
      <c r="AG1222" s="63"/>
      <c r="AH1222" s="63"/>
      <c r="AI1222" s="63"/>
      <c r="AJ1222" s="63"/>
      <c r="AK1222" s="63"/>
      <c r="AL1222" s="63"/>
      <c r="AM1222" s="63"/>
      <c r="AN1222" s="63"/>
      <c r="AO1222" s="63"/>
      <c r="AP1222" s="63"/>
      <c r="AQ1222" s="63"/>
      <c r="AR1222" s="63"/>
      <c r="AS1222" s="63"/>
      <c r="AT1222" s="63"/>
      <c r="AU1222" s="63"/>
      <c r="AV1222" s="63"/>
      <c r="AW1222" s="63"/>
      <c r="AX1222" s="63"/>
      <c r="AY1222" s="63"/>
      <c r="AZ1222" s="63"/>
      <c r="BA1222" s="63"/>
      <c r="BB1222" s="63"/>
      <c r="BC1222" s="63"/>
      <c r="BD1222" s="63"/>
      <c r="BE1222" s="63"/>
      <c r="BF1222" s="63"/>
      <c r="BG1222" s="63"/>
      <c r="BH1222" s="63"/>
      <c r="BI1222" s="63"/>
      <c r="BJ1222" s="63"/>
      <c r="BK1222" s="63"/>
      <c r="BL1222" s="63"/>
      <c r="BM1222" s="63"/>
      <c r="BN1222" s="63"/>
      <c r="BO1222" s="63"/>
      <c r="BP1222" s="63"/>
      <c r="BQ1222" s="63"/>
      <c r="BR1222" s="63"/>
      <c r="BS1222" s="63"/>
      <c r="BT1222" s="63"/>
      <c r="BU1222" s="63"/>
      <c r="BV1222" s="63"/>
      <c r="BW1222" s="63"/>
      <c r="BX1222" s="63"/>
      <c r="BY1222" s="63"/>
      <c r="BZ1222" s="63"/>
      <c r="CA1222" s="63"/>
      <c r="CB1222" s="63"/>
      <c r="CC1222" s="63"/>
      <c r="CD1222" s="63"/>
      <c r="CE1222" s="63"/>
      <c r="CF1222" s="63"/>
      <c r="CG1222" s="63"/>
      <c r="CH1222" s="63"/>
      <c r="CI1222" s="63"/>
      <c r="CJ1222" s="63"/>
      <c r="CK1222" s="63"/>
      <c r="CL1222" s="63"/>
      <c r="CM1222" s="63"/>
      <c r="CN1222" s="63"/>
      <c r="CO1222" s="63"/>
      <c r="CP1222" s="63"/>
      <c r="CR1222" s="227"/>
      <c r="CS1222" s="74"/>
    </row>
    <row r="1223" spans="1:97" s="72" customFormat="1" ht="75.75" customHeight="1">
      <c r="A1223" s="76"/>
      <c r="B1223" s="76"/>
      <c r="C1223" s="76"/>
      <c r="D1223" s="76"/>
      <c r="E1223" s="76"/>
      <c r="F1223" s="63"/>
      <c r="G1223" s="63"/>
      <c r="H1223" s="63"/>
      <c r="I1223" s="63"/>
      <c r="J1223" s="63"/>
      <c r="K1223" s="63"/>
      <c r="L1223" s="63"/>
      <c r="M1223" s="63"/>
      <c r="N1223" s="63"/>
      <c r="O1223" s="63"/>
      <c r="P1223" s="63"/>
      <c r="Q1223" s="63"/>
      <c r="R1223" s="63"/>
      <c r="S1223" s="63"/>
      <c r="T1223" s="63"/>
      <c r="U1223" s="63"/>
      <c r="V1223" s="63"/>
      <c r="W1223" s="63"/>
      <c r="X1223" s="63"/>
      <c r="Y1223" s="63"/>
      <c r="Z1223" s="63"/>
      <c r="AA1223" s="63"/>
      <c r="AB1223" s="63"/>
      <c r="AC1223" s="63"/>
      <c r="AD1223" s="63"/>
      <c r="AE1223" s="63"/>
      <c r="AF1223" s="63"/>
      <c r="AG1223" s="63"/>
      <c r="AH1223" s="63"/>
      <c r="AI1223" s="63"/>
      <c r="AJ1223" s="63"/>
      <c r="AK1223" s="63"/>
      <c r="AL1223" s="63"/>
      <c r="AM1223" s="63"/>
      <c r="AN1223" s="63"/>
      <c r="AO1223" s="63"/>
      <c r="AP1223" s="63"/>
      <c r="AQ1223" s="63"/>
      <c r="AR1223" s="63"/>
      <c r="AS1223" s="63"/>
      <c r="AT1223" s="63"/>
      <c r="AU1223" s="63"/>
      <c r="AV1223" s="63"/>
      <c r="AW1223" s="63"/>
      <c r="AX1223" s="63"/>
      <c r="AY1223" s="63"/>
      <c r="AZ1223" s="63"/>
      <c r="BA1223" s="63"/>
      <c r="BB1223" s="63"/>
      <c r="BC1223" s="63"/>
      <c r="BD1223" s="63"/>
      <c r="BE1223" s="63"/>
      <c r="BF1223" s="63"/>
      <c r="BG1223" s="63"/>
      <c r="BH1223" s="63"/>
      <c r="BI1223" s="63"/>
      <c r="BJ1223" s="63"/>
      <c r="BK1223" s="63"/>
      <c r="BL1223" s="63"/>
      <c r="BM1223" s="63"/>
      <c r="BN1223" s="63"/>
      <c r="BO1223" s="63"/>
      <c r="BP1223" s="63"/>
      <c r="BQ1223" s="63"/>
      <c r="BR1223" s="63"/>
      <c r="BS1223" s="63"/>
      <c r="BT1223" s="63"/>
      <c r="BU1223" s="63"/>
      <c r="BV1223" s="63"/>
      <c r="BW1223" s="63"/>
      <c r="BX1223" s="63"/>
      <c r="BY1223" s="63"/>
      <c r="BZ1223" s="63"/>
      <c r="CA1223" s="63"/>
      <c r="CB1223" s="63"/>
      <c r="CC1223" s="63"/>
      <c r="CD1223" s="63"/>
      <c r="CE1223" s="63"/>
      <c r="CF1223" s="63"/>
      <c r="CG1223" s="63"/>
      <c r="CH1223" s="63"/>
      <c r="CI1223" s="63"/>
      <c r="CJ1223" s="63"/>
      <c r="CK1223" s="63"/>
      <c r="CL1223" s="63"/>
      <c r="CM1223" s="63"/>
      <c r="CN1223" s="63"/>
      <c r="CO1223" s="63"/>
      <c r="CP1223" s="63"/>
      <c r="CR1223" s="227"/>
      <c r="CS1223" s="74"/>
    </row>
    <row r="1224" spans="1:97" s="72" customFormat="1" ht="75.75" customHeight="1">
      <c r="A1224" s="76"/>
      <c r="B1224" s="76"/>
      <c r="C1224" s="76"/>
      <c r="D1224" s="76"/>
      <c r="E1224" s="76"/>
      <c r="F1224" s="63"/>
      <c r="G1224" s="63"/>
      <c r="H1224" s="63"/>
      <c r="I1224" s="63"/>
      <c r="J1224" s="63"/>
      <c r="K1224" s="63"/>
      <c r="L1224" s="63"/>
      <c r="M1224" s="63"/>
      <c r="N1224" s="63"/>
      <c r="O1224" s="63"/>
      <c r="P1224" s="63"/>
      <c r="Q1224" s="63"/>
      <c r="R1224" s="63"/>
      <c r="S1224" s="63"/>
      <c r="T1224" s="63"/>
      <c r="U1224" s="63"/>
      <c r="V1224" s="63"/>
      <c r="W1224" s="63"/>
      <c r="X1224" s="63"/>
      <c r="Y1224" s="63"/>
      <c r="Z1224" s="63"/>
      <c r="AA1224" s="63"/>
      <c r="AB1224" s="63"/>
      <c r="AC1224" s="63"/>
      <c r="AD1224" s="63"/>
      <c r="AE1224" s="63"/>
      <c r="AF1224" s="63"/>
      <c r="AG1224" s="63"/>
      <c r="AH1224" s="63"/>
      <c r="AI1224" s="63"/>
      <c r="AJ1224" s="63"/>
      <c r="AK1224" s="63"/>
      <c r="AL1224" s="63"/>
      <c r="AM1224" s="63"/>
      <c r="AN1224" s="63"/>
      <c r="AO1224" s="63"/>
      <c r="AP1224" s="63"/>
      <c r="AQ1224" s="63"/>
      <c r="AR1224" s="63"/>
      <c r="AS1224" s="63"/>
      <c r="AT1224" s="63"/>
      <c r="AU1224" s="63"/>
      <c r="AV1224" s="63"/>
      <c r="AW1224" s="63"/>
      <c r="AX1224" s="63"/>
      <c r="AY1224" s="63"/>
      <c r="AZ1224" s="63"/>
      <c r="BA1224" s="63"/>
      <c r="BB1224" s="63"/>
      <c r="BC1224" s="63"/>
      <c r="BD1224" s="63"/>
      <c r="BE1224" s="63"/>
      <c r="BF1224" s="63"/>
      <c r="BG1224" s="63"/>
      <c r="BH1224" s="63"/>
      <c r="BI1224" s="63"/>
      <c r="BJ1224" s="63"/>
      <c r="BK1224" s="63"/>
      <c r="BL1224" s="63"/>
      <c r="BM1224" s="63"/>
      <c r="BN1224" s="63"/>
      <c r="BO1224" s="63"/>
      <c r="BP1224" s="63"/>
      <c r="BQ1224" s="63"/>
      <c r="BR1224" s="63"/>
      <c r="BS1224" s="63"/>
      <c r="BT1224" s="63"/>
      <c r="BU1224" s="63"/>
      <c r="BV1224" s="63"/>
      <c r="BW1224" s="63"/>
      <c r="BX1224" s="63"/>
      <c r="BY1224" s="63"/>
      <c r="BZ1224" s="63"/>
      <c r="CA1224" s="63"/>
      <c r="CB1224" s="63"/>
      <c r="CC1224" s="63"/>
      <c r="CD1224" s="63"/>
      <c r="CE1224" s="63"/>
      <c r="CF1224" s="63"/>
      <c r="CG1224" s="63"/>
      <c r="CH1224" s="63"/>
      <c r="CI1224" s="63"/>
      <c r="CJ1224" s="63"/>
      <c r="CK1224" s="63"/>
      <c r="CL1224" s="63"/>
      <c r="CM1224" s="63"/>
      <c r="CN1224" s="63"/>
      <c r="CO1224" s="63"/>
      <c r="CP1224" s="63"/>
      <c r="CR1224" s="227"/>
      <c r="CS1224" s="74"/>
    </row>
    <row r="1225" spans="1:97" s="72" customFormat="1" ht="75.75" customHeight="1">
      <c r="A1225" s="76"/>
      <c r="B1225" s="76"/>
      <c r="C1225" s="76"/>
      <c r="D1225" s="76"/>
      <c r="E1225" s="76"/>
      <c r="F1225" s="63"/>
      <c r="G1225" s="63"/>
      <c r="H1225" s="63"/>
      <c r="I1225" s="63"/>
      <c r="J1225" s="63"/>
      <c r="K1225" s="63"/>
      <c r="L1225" s="63"/>
      <c r="M1225" s="63"/>
      <c r="N1225" s="63"/>
      <c r="O1225" s="63"/>
      <c r="P1225" s="63"/>
      <c r="Q1225" s="63"/>
      <c r="R1225" s="63"/>
      <c r="S1225" s="63"/>
      <c r="T1225" s="63"/>
      <c r="U1225" s="63"/>
      <c r="V1225" s="63"/>
      <c r="W1225" s="63"/>
      <c r="X1225" s="63"/>
      <c r="Y1225" s="63"/>
      <c r="Z1225" s="63"/>
      <c r="AA1225" s="63"/>
      <c r="AB1225" s="63"/>
      <c r="AC1225" s="63"/>
      <c r="AD1225" s="63"/>
      <c r="AE1225" s="63"/>
      <c r="AF1225" s="63"/>
      <c r="AG1225" s="63"/>
      <c r="AH1225" s="63"/>
      <c r="AI1225" s="63"/>
      <c r="AJ1225" s="63"/>
      <c r="AK1225" s="63"/>
      <c r="AL1225" s="63"/>
      <c r="AM1225" s="63"/>
      <c r="AN1225" s="63"/>
      <c r="AO1225" s="63"/>
      <c r="AP1225" s="63"/>
      <c r="AQ1225" s="63"/>
      <c r="AR1225" s="63"/>
      <c r="AS1225" s="63"/>
      <c r="AT1225" s="63"/>
      <c r="AU1225" s="63"/>
      <c r="AV1225" s="63"/>
      <c r="AW1225" s="63"/>
      <c r="AX1225" s="63"/>
      <c r="AY1225" s="63"/>
      <c r="AZ1225" s="63"/>
      <c r="BA1225" s="63"/>
      <c r="BB1225" s="63"/>
      <c r="BC1225" s="63"/>
      <c r="BD1225" s="63"/>
      <c r="BE1225" s="63"/>
      <c r="BF1225" s="63"/>
      <c r="BG1225" s="63"/>
      <c r="BH1225" s="63"/>
      <c r="BI1225" s="63"/>
      <c r="BJ1225" s="63"/>
      <c r="BK1225" s="63"/>
      <c r="BL1225" s="63"/>
      <c r="BM1225" s="63"/>
      <c r="BN1225" s="63"/>
      <c r="BO1225" s="63"/>
      <c r="BP1225" s="63"/>
      <c r="BQ1225" s="63"/>
      <c r="BR1225" s="63"/>
      <c r="BS1225" s="63"/>
      <c r="BT1225" s="63"/>
      <c r="BU1225" s="63"/>
      <c r="BV1225" s="63"/>
      <c r="BW1225" s="63"/>
      <c r="BX1225" s="63"/>
      <c r="BY1225" s="63"/>
      <c r="BZ1225" s="63"/>
      <c r="CA1225" s="63"/>
      <c r="CB1225" s="63"/>
      <c r="CC1225" s="63"/>
      <c r="CD1225" s="63"/>
      <c r="CE1225" s="63"/>
      <c r="CF1225" s="63"/>
      <c r="CG1225" s="63"/>
      <c r="CH1225" s="63"/>
      <c r="CI1225" s="63"/>
      <c r="CJ1225" s="63"/>
      <c r="CK1225" s="63"/>
      <c r="CL1225" s="63"/>
      <c r="CM1225" s="63"/>
      <c r="CN1225" s="63"/>
      <c r="CO1225" s="63"/>
      <c r="CP1225" s="63"/>
      <c r="CR1225" s="227"/>
      <c r="CS1225" s="74"/>
    </row>
    <row r="1226" spans="1:97" s="72" customFormat="1" ht="75.75" customHeight="1">
      <c r="A1226" s="76"/>
      <c r="B1226" s="76"/>
      <c r="C1226" s="76"/>
      <c r="D1226" s="76"/>
      <c r="E1226" s="76"/>
      <c r="F1226" s="63"/>
      <c r="G1226" s="63"/>
      <c r="H1226" s="63"/>
      <c r="I1226" s="63"/>
      <c r="J1226" s="63"/>
      <c r="K1226" s="63"/>
      <c r="L1226" s="63"/>
      <c r="M1226" s="63"/>
      <c r="N1226" s="63"/>
      <c r="O1226" s="63"/>
      <c r="P1226" s="63"/>
      <c r="Q1226" s="63"/>
      <c r="R1226" s="63"/>
      <c r="S1226" s="63"/>
      <c r="T1226" s="63"/>
      <c r="U1226" s="63"/>
      <c r="V1226" s="63"/>
      <c r="W1226" s="63"/>
      <c r="X1226" s="63"/>
      <c r="Y1226" s="63"/>
      <c r="Z1226" s="63"/>
      <c r="AA1226" s="63"/>
      <c r="AB1226" s="63"/>
      <c r="AC1226" s="63"/>
      <c r="AD1226" s="63"/>
      <c r="AE1226" s="63"/>
      <c r="AF1226" s="63"/>
      <c r="AG1226" s="63"/>
      <c r="AH1226" s="63"/>
      <c r="AI1226" s="63"/>
      <c r="AJ1226" s="63"/>
      <c r="AK1226" s="63"/>
      <c r="AL1226" s="63"/>
      <c r="AM1226" s="63"/>
      <c r="AN1226" s="63"/>
      <c r="AO1226" s="63"/>
      <c r="AP1226" s="63"/>
      <c r="AQ1226" s="63"/>
      <c r="AR1226" s="63"/>
      <c r="AS1226" s="63"/>
      <c r="AT1226" s="63"/>
      <c r="AU1226" s="63"/>
      <c r="AV1226" s="63"/>
      <c r="AW1226" s="63"/>
      <c r="AX1226" s="63"/>
      <c r="AY1226" s="63"/>
      <c r="AZ1226" s="63"/>
      <c r="BA1226" s="63"/>
      <c r="BB1226" s="63"/>
      <c r="BC1226" s="63"/>
      <c r="BD1226" s="63"/>
      <c r="BE1226" s="63"/>
      <c r="BF1226" s="63"/>
      <c r="BG1226" s="63"/>
      <c r="BH1226" s="63"/>
      <c r="BI1226" s="63"/>
      <c r="BJ1226" s="63"/>
      <c r="BK1226" s="63"/>
      <c r="BL1226" s="63"/>
      <c r="BM1226" s="63"/>
      <c r="BN1226" s="63"/>
      <c r="BO1226" s="63"/>
      <c r="BP1226" s="63"/>
      <c r="BQ1226" s="63"/>
      <c r="BR1226" s="63"/>
      <c r="BS1226" s="63"/>
      <c r="BT1226" s="63"/>
      <c r="BU1226" s="63"/>
      <c r="BV1226" s="63"/>
      <c r="BW1226" s="63"/>
      <c r="BX1226" s="63"/>
      <c r="BY1226" s="63"/>
      <c r="BZ1226" s="63"/>
      <c r="CA1226" s="63"/>
      <c r="CB1226" s="63"/>
      <c r="CC1226" s="63"/>
      <c r="CD1226" s="63"/>
      <c r="CE1226" s="63"/>
      <c r="CF1226" s="63"/>
      <c r="CG1226" s="63"/>
      <c r="CH1226" s="63"/>
      <c r="CI1226" s="63"/>
      <c r="CJ1226" s="63"/>
      <c r="CK1226" s="63"/>
      <c r="CL1226" s="63"/>
      <c r="CM1226" s="63"/>
      <c r="CN1226" s="63"/>
      <c r="CO1226" s="63"/>
      <c r="CP1226" s="63"/>
      <c r="CR1226" s="227"/>
      <c r="CS1226" s="74"/>
    </row>
    <row r="1227" spans="1:97" s="72" customFormat="1" ht="75.75" customHeight="1">
      <c r="A1227" s="76"/>
      <c r="B1227" s="76"/>
      <c r="C1227" s="76"/>
      <c r="D1227" s="76"/>
      <c r="E1227" s="76"/>
      <c r="F1227" s="63"/>
      <c r="G1227" s="63"/>
      <c r="H1227" s="63"/>
      <c r="I1227" s="63"/>
      <c r="J1227" s="63"/>
      <c r="K1227" s="63"/>
      <c r="L1227" s="63"/>
      <c r="M1227" s="63"/>
      <c r="N1227" s="63"/>
      <c r="O1227" s="63"/>
      <c r="P1227" s="63"/>
      <c r="Q1227" s="63"/>
      <c r="R1227" s="63"/>
      <c r="S1227" s="63"/>
      <c r="T1227" s="63"/>
      <c r="U1227" s="63"/>
      <c r="V1227" s="63"/>
      <c r="W1227" s="63"/>
      <c r="X1227" s="63"/>
      <c r="Y1227" s="63"/>
      <c r="Z1227" s="63"/>
      <c r="AA1227" s="63"/>
      <c r="AB1227" s="63"/>
      <c r="AC1227" s="63"/>
      <c r="AD1227" s="63"/>
      <c r="AE1227" s="63"/>
      <c r="AF1227" s="63"/>
      <c r="AG1227" s="63"/>
      <c r="AH1227" s="63"/>
      <c r="AI1227" s="63"/>
      <c r="AJ1227" s="63"/>
      <c r="AK1227" s="63"/>
      <c r="AL1227" s="63"/>
      <c r="AM1227" s="63"/>
      <c r="AN1227" s="63"/>
      <c r="AO1227" s="63"/>
      <c r="AP1227" s="63"/>
      <c r="AQ1227" s="63"/>
      <c r="AR1227" s="63"/>
      <c r="AS1227" s="63"/>
      <c r="AT1227" s="63"/>
      <c r="AU1227" s="63"/>
      <c r="AV1227" s="63"/>
      <c r="AW1227" s="63"/>
      <c r="AX1227" s="63"/>
      <c r="AY1227" s="63"/>
      <c r="AZ1227" s="63"/>
      <c r="BA1227" s="63"/>
      <c r="BB1227" s="63"/>
      <c r="BC1227" s="63"/>
      <c r="BD1227" s="63"/>
      <c r="BE1227" s="63"/>
      <c r="BF1227" s="63"/>
      <c r="BG1227" s="63"/>
      <c r="BH1227" s="63"/>
      <c r="BI1227" s="63"/>
      <c r="BJ1227" s="63"/>
      <c r="BK1227" s="63"/>
      <c r="BL1227" s="63"/>
      <c r="BM1227" s="63"/>
      <c r="BN1227" s="63"/>
      <c r="BO1227" s="63"/>
      <c r="BP1227" s="63"/>
      <c r="BQ1227" s="63"/>
      <c r="BR1227" s="63"/>
      <c r="BS1227" s="63"/>
      <c r="BT1227" s="63"/>
      <c r="BU1227" s="63"/>
      <c r="BV1227" s="63"/>
      <c r="BW1227" s="63"/>
      <c r="BX1227" s="63"/>
      <c r="BY1227" s="63"/>
      <c r="BZ1227" s="63"/>
      <c r="CA1227" s="63"/>
      <c r="CB1227" s="63"/>
      <c r="CC1227" s="63"/>
      <c r="CD1227" s="63"/>
      <c r="CE1227" s="63"/>
      <c r="CF1227" s="63"/>
      <c r="CG1227" s="63"/>
      <c r="CH1227" s="63"/>
      <c r="CI1227" s="63"/>
      <c r="CJ1227" s="63"/>
      <c r="CK1227" s="63"/>
      <c r="CL1227" s="63"/>
      <c r="CM1227" s="63"/>
      <c r="CN1227" s="63"/>
      <c r="CO1227" s="63"/>
      <c r="CP1227" s="63"/>
      <c r="CR1227" s="227"/>
      <c r="CS1227" s="74"/>
    </row>
    <row r="1228" spans="1:97" s="72" customFormat="1" ht="75.75" customHeight="1">
      <c r="A1228" s="76"/>
      <c r="B1228" s="76"/>
      <c r="C1228" s="76"/>
      <c r="D1228" s="76"/>
      <c r="E1228" s="76"/>
      <c r="F1228" s="63"/>
      <c r="G1228" s="63"/>
      <c r="H1228" s="63"/>
      <c r="I1228" s="63"/>
      <c r="J1228" s="63"/>
      <c r="K1228" s="63"/>
      <c r="L1228" s="63"/>
      <c r="M1228" s="63"/>
      <c r="N1228" s="63"/>
      <c r="O1228" s="63"/>
      <c r="P1228" s="63"/>
      <c r="Q1228" s="63"/>
      <c r="R1228" s="63"/>
      <c r="S1228" s="63"/>
      <c r="T1228" s="63"/>
      <c r="U1228" s="63"/>
      <c r="V1228" s="63"/>
      <c r="W1228" s="63"/>
      <c r="X1228" s="63"/>
      <c r="Y1228" s="63"/>
      <c r="Z1228" s="63"/>
      <c r="AA1228" s="63"/>
      <c r="AB1228" s="63"/>
      <c r="AC1228" s="63"/>
      <c r="AD1228" s="63"/>
      <c r="AE1228" s="63"/>
      <c r="AF1228" s="63"/>
      <c r="AG1228" s="63"/>
      <c r="AH1228" s="63"/>
      <c r="AI1228" s="63"/>
      <c r="AJ1228" s="63"/>
      <c r="AK1228" s="63"/>
      <c r="AL1228" s="63"/>
      <c r="AM1228" s="63"/>
      <c r="AN1228" s="63"/>
      <c r="AO1228" s="63"/>
      <c r="AP1228" s="63"/>
      <c r="AQ1228" s="63"/>
      <c r="AR1228" s="63"/>
      <c r="AS1228" s="63"/>
      <c r="AT1228" s="63"/>
      <c r="AU1228" s="63"/>
      <c r="AV1228" s="63"/>
      <c r="AW1228" s="63"/>
      <c r="AX1228" s="63"/>
      <c r="AY1228" s="63"/>
      <c r="AZ1228" s="63"/>
      <c r="BA1228" s="63"/>
      <c r="BB1228" s="63"/>
      <c r="BC1228" s="63"/>
      <c r="BD1228" s="63"/>
      <c r="BE1228" s="63"/>
      <c r="BF1228" s="63"/>
      <c r="BG1228" s="63"/>
      <c r="BH1228" s="63"/>
      <c r="BI1228" s="63"/>
      <c r="BJ1228" s="63"/>
      <c r="BK1228" s="63"/>
      <c r="BL1228" s="63"/>
      <c r="BM1228" s="63"/>
      <c r="BN1228" s="63"/>
      <c r="BO1228" s="63"/>
      <c r="BP1228" s="63"/>
      <c r="BQ1228" s="63"/>
      <c r="BR1228" s="63"/>
      <c r="BS1228" s="63"/>
      <c r="BT1228" s="63"/>
      <c r="BU1228" s="63"/>
      <c r="BV1228" s="63"/>
      <c r="BW1228" s="63"/>
      <c r="BX1228" s="63"/>
      <c r="BY1228" s="63"/>
      <c r="BZ1228" s="63"/>
      <c r="CA1228" s="63"/>
      <c r="CB1228" s="63"/>
      <c r="CC1228" s="63"/>
      <c r="CD1228" s="63"/>
      <c r="CE1228" s="63"/>
      <c r="CF1228" s="63"/>
      <c r="CG1228" s="63"/>
      <c r="CH1228" s="63"/>
      <c r="CI1228" s="63"/>
      <c r="CJ1228" s="63"/>
      <c r="CK1228" s="63"/>
      <c r="CL1228" s="63"/>
      <c r="CM1228" s="63"/>
      <c r="CN1228" s="63"/>
      <c r="CO1228" s="63"/>
      <c r="CP1228" s="63"/>
      <c r="CR1228" s="227"/>
      <c r="CS1228" s="74"/>
    </row>
    <row r="1229" spans="1:97" s="72" customFormat="1" ht="75.75" customHeight="1">
      <c r="A1229" s="76"/>
      <c r="B1229" s="76"/>
      <c r="C1229" s="76"/>
      <c r="D1229" s="76"/>
      <c r="E1229" s="76"/>
      <c r="F1229" s="63"/>
      <c r="G1229" s="63"/>
      <c r="H1229" s="63"/>
      <c r="I1229" s="63"/>
      <c r="J1229" s="63"/>
      <c r="K1229" s="63"/>
      <c r="L1229" s="63"/>
      <c r="M1229" s="63"/>
      <c r="N1229" s="63"/>
      <c r="O1229" s="63"/>
      <c r="P1229" s="63"/>
      <c r="Q1229" s="63"/>
      <c r="R1229" s="63"/>
      <c r="S1229" s="63"/>
      <c r="T1229" s="63"/>
      <c r="U1229" s="63"/>
      <c r="V1229" s="63"/>
      <c r="W1229" s="63"/>
      <c r="X1229" s="63"/>
      <c r="Y1229" s="63"/>
      <c r="Z1229" s="63"/>
      <c r="AA1229" s="63"/>
      <c r="AB1229" s="63"/>
      <c r="AC1229" s="63"/>
      <c r="AD1229" s="63"/>
      <c r="AE1229" s="63"/>
      <c r="AF1229" s="63"/>
      <c r="AG1229" s="63"/>
      <c r="AH1229" s="63"/>
      <c r="AI1229" s="63"/>
      <c r="AJ1229" s="63"/>
      <c r="AK1229" s="63"/>
      <c r="AL1229" s="63"/>
      <c r="AM1229" s="63"/>
      <c r="AN1229" s="63"/>
      <c r="AO1229" s="63"/>
      <c r="AP1229" s="63"/>
      <c r="AQ1229" s="63"/>
      <c r="AR1229" s="63"/>
      <c r="AS1229" s="63"/>
      <c r="AT1229" s="63"/>
      <c r="AU1229" s="63"/>
      <c r="AV1229" s="63"/>
      <c r="AW1229" s="63"/>
      <c r="AX1229" s="63"/>
      <c r="AY1229" s="63"/>
      <c r="AZ1229" s="63"/>
      <c r="BA1229" s="63"/>
      <c r="BB1229" s="63"/>
      <c r="BC1229" s="63"/>
      <c r="BD1229" s="63"/>
      <c r="BE1229" s="63"/>
      <c r="BF1229" s="63"/>
      <c r="BG1229" s="63"/>
      <c r="BH1229" s="63"/>
      <c r="BI1229" s="63"/>
      <c r="BJ1229" s="63"/>
      <c r="BK1229" s="63"/>
      <c r="BL1229" s="63"/>
      <c r="BM1229" s="63"/>
      <c r="BN1229" s="63"/>
      <c r="BO1229" s="63"/>
      <c r="BP1229" s="63"/>
      <c r="BQ1229" s="63"/>
      <c r="BR1229" s="63"/>
      <c r="BS1229" s="63"/>
      <c r="BT1229" s="63"/>
      <c r="BU1229" s="63"/>
      <c r="BV1229" s="63"/>
      <c r="BW1229" s="63"/>
      <c r="BX1229" s="63"/>
      <c r="BY1229" s="63"/>
      <c r="BZ1229" s="63"/>
      <c r="CA1229" s="63"/>
      <c r="CB1229" s="63"/>
      <c r="CC1229" s="63"/>
      <c r="CD1229" s="63"/>
      <c r="CE1229" s="63"/>
      <c r="CF1229" s="63"/>
      <c r="CG1229" s="63"/>
      <c r="CH1229" s="63"/>
      <c r="CI1229" s="63"/>
      <c r="CJ1229" s="63"/>
      <c r="CK1229" s="63"/>
      <c r="CL1229" s="63"/>
      <c r="CM1229" s="63"/>
      <c r="CN1229" s="63"/>
      <c r="CO1229" s="63"/>
      <c r="CP1229" s="63"/>
      <c r="CR1229" s="227"/>
      <c r="CS1229" s="74"/>
    </row>
    <row r="1230" spans="1:97" s="72" customFormat="1" ht="75.75" customHeight="1">
      <c r="A1230" s="76"/>
      <c r="B1230" s="76"/>
      <c r="C1230" s="76"/>
      <c r="D1230" s="76"/>
      <c r="E1230" s="76"/>
      <c r="F1230" s="63"/>
      <c r="G1230" s="63"/>
      <c r="H1230" s="63"/>
      <c r="I1230" s="63"/>
      <c r="J1230" s="63"/>
      <c r="K1230" s="63"/>
      <c r="L1230" s="63"/>
      <c r="M1230" s="63"/>
      <c r="N1230" s="63"/>
      <c r="O1230" s="63"/>
      <c r="P1230" s="63"/>
      <c r="Q1230" s="63"/>
      <c r="R1230" s="63"/>
      <c r="S1230" s="63"/>
      <c r="T1230" s="63"/>
      <c r="U1230" s="63"/>
      <c r="V1230" s="63"/>
      <c r="W1230" s="63"/>
      <c r="X1230" s="63"/>
      <c r="Y1230" s="63"/>
      <c r="Z1230" s="63"/>
      <c r="AA1230" s="63"/>
      <c r="AB1230" s="63"/>
      <c r="AC1230" s="63"/>
      <c r="AD1230" s="63"/>
      <c r="AE1230" s="63"/>
      <c r="AF1230" s="63"/>
      <c r="AG1230" s="63"/>
      <c r="AH1230" s="63"/>
      <c r="AI1230" s="63"/>
      <c r="AJ1230" s="63"/>
      <c r="AK1230" s="63"/>
      <c r="AL1230" s="63"/>
      <c r="AM1230" s="63"/>
      <c r="AN1230" s="63"/>
      <c r="AO1230" s="63"/>
      <c r="AP1230" s="63"/>
      <c r="AQ1230" s="63"/>
      <c r="AR1230" s="63"/>
      <c r="AS1230" s="63"/>
      <c r="AT1230" s="63"/>
      <c r="AU1230" s="63"/>
      <c r="AV1230" s="63"/>
      <c r="AW1230" s="63"/>
      <c r="AX1230" s="63"/>
      <c r="AY1230" s="63"/>
      <c r="AZ1230" s="63"/>
      <c r="BA1230" s="63"/>
      <c r="BB1230" s="63"/>
      <c r="BC1230" s="63"/>
      <c r="BD1230" s="63"/>
      <c r="BE1230" s="63"/>
      <c r="BF1230" s="63"/>
      <c r="BG1230" s="63"/>
      <c r="BH1230" s="63"/>
      <c r="BI1230" s="63"/>
      <c r="BJ1230" s="63"/>
      <c r="BK1230" s="63"/>
      <c r="BL1230" s="63"/>
      <c r="BM1230" s="63"/>
      <c r="BN1230" s="63"/>
      <c r="BO1230" s="63"/>
      <c r="BP1230" s="63"/>
      <c r="BQ1230" s="63"/>
      <c r="BR1230" s="63"/>
      <c r="BS1230" s="63"/>
      <c r="BT1230" s="63"/>
      <c r="BU1230" s="63"/>
      <c r="BV1230" s="63"/>
      <c r="BW1230" s="63"/>
      <c r="BX1230" s="63"/>
      <c r="BY1230" s="63"/>
      <c r="BZ1230" s="63"/>
      <c r="CA1230" s="63"/>
      <c r="CB1230" s="63"/>
      <c r="CC1230" s="63"/>
      <c r="CD1230" s="63"/>
      <c r="CE1230" s="63"/>
      <c r="CF1230" s="63"/>
      <c r="CG1230" s="63"/>
      <c r="CH1230" s="63"/>
      <c r="CI1230" s="63"/>
      <c r="CJ1230" s="63"/>
      <c r="CK1230" s="63"/>
      <c r="CL1230" s="63"/>
      <c r="CM1230" s="63"/>
      <c r="CN1230" s="63"/>
      <c r="CO1230" s="63"/>
      <c r="CP1230" s="63"/>
      <c r="CR1230" s="227"/>
      <c r="CS1230" s="74"/>
    </row>
    <row r="1231" spans="1:97" s="72" customFormat="1" ht="75.75" customHeight="1">
      <c r="A1231" s="76"/>
      <c r="B1231" s="76"/>
      <c r="C1231" s="76"/>
      <c r="D1231" s="76"/>
      <c r="E1231" s="76"/>
      <c r="F1231" s="63"/>
      <c r="G1231" s="63"/>
      <c r="H1231" s="63"/>
      <c r="I1231" s="63"/>
      <c r="J1231" s="63"/>
      <c r="K1231" s="63"/>
      <c r="L1231" s="63"/>
      <c r="M1231" s="63"/>
      <c r="N1231" s="63"/>
      <c r="O1231" s="63"/>
      <c r="P1231" s="63"/>
      <c r="Q1231" s="63"/>
      <c r="R1231" s="63"/>
      <c r="S1231" s="63"/>
      <c r="T1231" s="63"/>
      <c r="U1231" s="63"/>
      <c r="V1231" s="63"/>
      <c r="W1231" s="63"/>
      <c r="X1231" s="63"/>
      <c r="Y1231" s="63"/>
      <c r="Z1231" s="63"/>
      <c r="AA1231" s="63"/>
      <c r="AB1231" s="63"/>
      <c r="AC1231" s="63"/>
      <c r="AD1231" s="63"/>
      <c r="AE1231" s="63"/>
      <c r="AF1231" s="63"/>
      <c r="AG1231" s="63"/>
      <c r="AH1231" s="63"/>
      <c r="AI1231" s="63"/>
      <c r="AJ1231" s="63"/>
      <c r="AK1231" s="63"/>
      <c r="AL1231" s="63"/>
      <c r="AM1231" s="63"/>
      <c r="AN1231" s="63"/>
      <c r="AO1231" s="63"/>
      <c r="AP1231" s="63"/>
      <c r="AQ1231" s="63"/>
      <c r="AR1231" s="63"/>
      <c r="AS1231" s="63"/>
      <c r="AT1231" s="63"/>
      <c r="AU1231" s="63"/>
      <c r="AV1231" s="63"/>
      <c r="AW1231" s="63"/>
      <c r="AX1231" s="63"/>
      <c r="AY1231" s="63"/>
      <c r="AZ1231" s="63"/>
      <c r="BA1231" s="63"/>
      <c r="BB1231" s="63"/>
      <c r="BC1231" s="63"/>
      <c r="BD1231" s="63"/>
      <c r="BE1231" s="63"/>
      <c r="BF1231" s="63"/>
      <c r="BG1231" s="63"/>
      <c r="BH1231" s="63"/>
      <c r="BI1231" s="63"/>
      <c r="BJ1231" s="63"/>
      <c r="BK1231" s="63"/>
      <c r="BL1231" s="63"/>
      <c r="BM1231" s="63"/>
      <c r="BN1231" s="63"/>
      <c r="BO1231" s="63"/>
      <c r="BP1231" s="63"/>
      <c r="BQ1231" s="63"/>
      <c r="BR1231" s="63"/>
      <c r="BS1231" s="63"/>
      <c r="BT1231" s="63"/>
      <c r="BU1231" s="63"/>
      <c r="BV1231" s="63"/>
      <c r="BW1231" s="63"/>
      <c r="BX1231" s="63"/>
      <c r="BY1231" s="63"/>
      <c r="BZ1231" s="63"/>
      <c r="CA1231" s="63"/>
      <c r="CB1231" s="63"/>
      <c r="CC1231" s="63"/>
      <c r="CD1231" s="63"/>
      <c r="CE1231" s="63"/>
      <c r="CF1231" s="63"/>
      <c r="CG1231" s="63"/>
      <c r="CH1231" s="63"/>
      <c r="CI1231" s="63"/>
      <c r="CJ1231" s="63"/>
      <c r="CK1231" s="63"/>
      <c r="CL1231" s="63"/>
      <c r="CM1231" s="63"/>
      <c r="CN1231" s="63"/>
      <c r="CO1231" s="63"/>
      <c r="CP1231" s="63"/>
      <c r="CR1231" s="227"/>
      <c r="CS1231" s="74"/>
    </row>
    <row r="1232" spans="1:97" s="72" customFormat="1" ht="75.75" customHeight="1">
      <c r="A1232" s="76"/>
      <c r="B1232" s="76"/>
      <c r="C1232" s="76"/>
      <c r="D1232" s="76"/>
      <c r="E1232" s="76"/>
      <c r="F1232" s="63"/>
      <c r="G1232" s="63"/>
      <c r="H1232" s="63"/>
      <c r="I1232" s="63"/>
      <c r="J1232" s="63"/>
      <c r="K1232" s="63"/>
      <c r="L1232" s="63"/>
      <c r="M1232" s="63"/>
      <c r="N1232" s="63"/>
      <c r="O1232" s="63"/>
      <c r="P1232" s="63"/>
      <c r="Q1232" s="63"/>
      <c r="R1232" s="63"/>
      <c r="S1232" s="63"/>
      <c r="T1232" s="63"/>
      <c r="U1232" s="63"/>
      <c r="V1232" s="63"/>
      <c r="W1232" s="63"/>
      <c r="X1232" s="63"/>
      <c r="Y1232" s="63"/>
      <c r="Z1232" s="63"/>
      <c r="AA1232" s="63"/>
      <c r="AB1232" s="63"/>
      <c r="AC1232" s="63"/>
      <c r="AD1232" s="63"/>
      <c r="AE1232" s="63"/>
      <c r="AF1232" s="63"/>
      <c r="AG1232" s="63"/>
      <c r="AH1232" s="63"/>
      <c r="AI1232" s="63"/>
      <c r="AJ1232" s="63"/>
      <c r="AK1232" s="63"/>
      <c r="AL1232" s="63"/>
      <c r="AM1232" s="63"/>
      <c r="AN1232" s="63"/>
      <c r="AO1232" s="63"/>
      <c r="AP1232" s="63"/>
      <c r="AQ1232" s="63"/>
      <c r="AR1232" s="63"/>
      <c r="AS1232" s="63"/>
      <c r="AT1232" s="63"/>
      <c r="AU1232" s="63"/>
      <c r="AV1232" s="63"/>
      <c r="AW1232" s="63"/>
      <c r="AX1232" s="63"/>
      <c r="AY1232" s="63"/>
      <c r="AZ1232" s="63"/>
      <c r="BA1232" s="63"/>
      <c r="BB1232" s="63"/>
      <c r="BC1232" s="63"/>
      <c r="BD1232" s="63"/>
      <c r="BE1232" s="63"/>
      <c r="BF1232" s="63"/>
      <c r="BG1232" s="63"/>
      <c r="BH1232" s="63"/>
      <c r="BI1232" s="63"/>
      <c r="BJ1232" s="63"/>
      <c r="BK1232" s="63"/>
      <c r="BL1232" s="63"/>
      <c r="BM1232" s="63"/>
      <c r="BN1232" s="63"/>
      <c r="BO1232" s="63"/>
      <c r="BP1232" s="63"/>
      <c r="BQ1232" s="63"/>
      <c r="BR1232" s="63"/>
      <c r="BS1232" s="63"/>
      <c r="BT1232" s="63"/>
      <c r="BU1232" s="63"/>
      <c r="BV1232" s="63"/>
      <c r="BW1232" s="63"/>
      <c r="BX1232" s="63"/>
      <c r="BY1232" s="63"/>
      <c r="BZ1232" s="63"/>
      <c r="CA1232" s="63"/>
      <c r="CB1232" s="63"/>
      <c r="CC1232" s="63"/>
      <c r="CD1232" s="63"/>
      <c r="CE1232" s="63"/>
      <c r="CF1232" s="63"/>
      <c r="CG1232" s="63"/>
      <c r="CH1232" s="63"/>
      <c r="CI1232" s="63"/>
      <c r="CJ1232" s="63"/>
      <c r="CK1232" s="63"/>
      <c r="CL1232" s="63"/>
      <c r="CM1232" s="63"/>
      <c r="CN1232" s="63"/>
      <c r="CO1232" s="63"/>
      <c r="CP1232" s="63"/>
      <c r="CR1232" s="227"/>
      <c r="CS1232" s="74"/>
    </row>
    <row r="1233" spans="1:97" s="72" customFormat="1" ht="75.75" customHeight="1">
      <c r="A1233" s="76"/>
      <c r="B1233" s="76"/>
      <c r="C1233" s="76"/>
      <c r="D1233" s="76"/>
      <c r="E1233" s="76"/>
      <c r="F1233" s="63"/>
      <c r="G1233" s="63"/>
      <c r="H1233" s="63"/>
      <c r="I1233" s="63"/>
      <c r="J1233" s="63"/>
      <c r="K1233" s="63"/>
      <c r="L1233" s="63"/>
      <c r="M1233" s="63"/>
      <c r="N1233" s="63"/>
      <c r="O1233" s="63"/>
      <c r="P1233" s="63"/>
      <c r="Q1233" s="63"/>
      <c r="R1233" s="63"/>
      <c r="S1233" s="63"/>
      <c r="T1233" s="63"/>
      <c r="U1233" s="63"/>
      <c r="V1233" s="63"/>
      <c r="W1233" s="63"/>
      <c r="X1233" s="63"/>
      <c r="Y1233" s="63"/>
      <c r="Z1233" s="63"/>
      <c r="AA1233" s="63"/>
      <c r="AB1233" s="63"/>
      <c r="AC1233" s="63"/>
      <c r="AD1233" s="63"/>
      <c r="AE1233" s="63"/>
      <c r="AF1233" s="63"/>
      <c r="AG1233" s="63"/>
      <c r="AH1233" s="63"/>
      <c r="AI1233" s="63"/>
      <c r="AJ1233" s="63"/>
      <c r="AK1233" s="63"/>
      <c r="AL1233" s="63"/>
      <c r="AM1233" s="63"/>
      <c r="AN1233" s="63"/>
      <c r="AO1233" s="63"/>
      <c r="AP1233" s="63"/>
      <c r="AQ1233" s="63"/>
      <c r="AR1233" s="63"/>
      <c r="AS1233" s="63"/>
      <c r="AT1233" s="63"/>
      <c r="AU1233" s="63"/>
      <c r="AV1233" s="63"/>
      <c r="AW1233" s="63"/>
      <c r="AX1233" s="63"/>
      <c r="AY1233" s="63"/>
      <c r="AZ1233" s="63"/>
      <c r="BA1233" s="63"/>
      <c r="BB1233" s="63"/>
      <c r="BC1233" s="63"/>
      <c r="BD1233" s="63"/>
      <c r="BE1233" s="63"/>
      <c r="BF1233" s="63"/>
      <c r="BG1233" s="63"/>
      <c r="BH1233" s="63"/>
      <c r="BI1233" s="63"/>
      <c r="BJ1233" s="63"/>
      <c r="BK1233" s="63"/>
      <c r="BL1233" s="63"/>
      <c r="BM1233" s="63"/>
      <c r="BN1233" s="63"/>
      <c r="BO1233" s="63"/>
      <c r="BP1233" s="63"/>
      <c r="BQ1233" s="63"/>
      <c r="BR1233" s="63"/>
      <c r="BS1233" s="63"/>
      <c r="BT1233" s="63"/>
      <c r="BU1233" s="63"/>
      <c r="BV1233" s="63"/>
      <c r="BW1233" s="63"/>
      <c r="BX1233" s="63"/>
      <c r="BY1233" s="63"/>
      <c r="BZ1233" s="63"/>
      <c r="CA1233" s="63"/>
      <c r="CB1233" s="63"/>
      <c r="CC1233" s="63"/>
      <c r="CD1233" s="63"/>
      <c r="CE1233" s="63"/>
      <c r="CF1233" s="63"/>
      <c r="CG1233" s="63"/>
      <c r="CH1233" s="63"/>
      <c r="CI1233" s="63"/>
      <c r="CJ1233" s="63"/>
      <c r="CK1233" s="63"/>
      <c r="CL1233" s="63"/>
      <c r="CM1233" s="63"/>
      <c r="CN1233" s="63"/>
      <c r="CO1233" s="63"/>
      <c r="CP1233" s="63"/>
      <c r="CR1233" s="227"/>
      <c r="CS1233" s="74"/>
    </row>
    <row r="1234" spans="1:97" s="72" customFormat="1" ht="75.75" customHeight="1">
      <c r="A1234" s="76"/>
      <c r="B1234" s="76"/>
      <c r="C1234" s="76"/>
      <c r="D1234" s="76"/>
      <c r="E1234" s="76"/>
      <c r="F1234" s="63"/>
      <c r="G1234" s="63"/>
      <c r="H1234" s="63"/>
      <c r="I1234" s="63"/>
      <c r="J1234" s="63"/>
      <c r="K1234" s="63"/>
      <c r="L1234" s="63"/>
      <c r="M1234" s="63"/>
      <c r="N1234" s="63"/>
      <c r="O1234" s="63"/>
      <c r="P1234" s="63"/>
      <c r="Q1234" s="63"/>
      <c r="R1234" s="63"/>
      <c r="S1234" s="63"/>
      <c r="T1234" s="63"/>
      <c r="U1234" s="63"/>
      <c r="V1234" s="63"/>
      <c r="W1234" s="63"/>
      <c r="X1234" s="63"/>
      <c r="Y1234" s="63"/>
      <c r="Z1234" s="63"/>
      <c r="AA1234" s="63"/>
      <c r="AB1234" s="63"/>
      <c r="AC1234" s="63"/>
      <c r="AD1234" s="63"/>
      <c r="AE1234" s="63"/>
      <c r="AF1234" s="63"/>
      <c r="AG1234" s="63"/>
      <c r="AH1234" s="63"/>
      <c r="AI1234" s="63"/>
      <c r="AJ1234" s="63"/>
      <c r="AK1234" s="63"/>
      <c r="AL1234" s="63"/>
      <c r="AM1234" s="63"/>
      <c r="AN1234" s="63"/>
      <c r="AO1234" s="63"/>
      <c r="AP1234" s="63"/>
      <c r="AQ1234" s="63"/>
      <c r="AR1234" s="63"/>
      <c r="AS1234" s="63"/>
      <c r="AT1234" s="63"/>
      <c r="AU1234" s="63"/>
      <c r="AV1234" s="63"/>
      <c r="AW1234" s="63"/>
      <c r="AX1234" s="63"/>
      <c r="AY1234" s="63"/>
      <c r="AZ1234" s="63"/>
      <c r="BA1234" s="63"/>
      <c r="BB1234" s="63"/>
      <c r="BC1234" s="63"/>
      <c r="BD1234" s="63"/>
      <c r="BE1234" s="63"/>
      <c r="BF1234" s="63"/>
      <c r="BG1234" s="63"/>
      <c r="BH1234" s="63"/>
      <c r="BI1234" s="63"/>
      <c r="BJ1234" s="63"/>
      <c r="BK1234" s="63"/>
      <c r="BL1234" s="63"/>
      <c r="BM1234" s="63"/>
      <c r="BN1234" s="63"/>
      <c r="BO1234" s="63"/>
      <c r="BP1234" s="63"/>
      <c r="BQ1234" s="63"/>
      <c r="BR1234" s="63"/>
      <c r="BS1234" s="63"/>
      <c r="BT1234" s="63"/>
      <c r="BU1234" s="63"/>
      <c r="BV1234" s="63"/>
      <c r="BW1234" s="63"/>
      <c r="BX1234" s="63"/>
      <c r="BY1234" s="63"/>
      <c r="BZ1234" s="63"/>
      <c r="CA1234" s="63"/>
      <c r="CB1234" s="63"/>
      <c r="CC1234" s="63"/>
      <c r="CD1234" s="63"/>
      <c r="CE1234" s="63"/>
      <c r="CF1234" s="63"/>
      <c r="CG1234" s="63"/>
      <c r="CH1234" s="63"/>
      <c r="CI1234" s="63"/>
      <c r="CJ1234" s="63"/>
      <c r="CK1234" s="63"/>
      <c r="CL1234" s="63"/>
      <c r="CM1234" s="63"/>
      <c r="CN1234" s="63"/>
      <c r="CO1234" s="63"/>
      <c r="CP1234" s="63"/>
      <c r="CR1234" s="227"/>
      <c r="CS1234" s="74"/>
    </row>
    <row r="1235" spans="1:97" s="72" customFormat="1" ht="75.75" customHeight="1">
      <c r="A1235" s="76"/>
      <c r="B1235" s="76"/>
      <c r="C1235" s="76"/>
      <c r="D1235" s="76"/>
      <c r="E1235" s="76"/>
      <c r="F1235" s="63"/>
      <c r="G1235" s="63"/>
      <c r="H1235" s="63"/>
      <c r="I1235" s="63"/>
      <c r="J1235" s="63"/>
      <c r="K1235" s="63"/>
      <c r="L1235" s="63"/>
      <c r="M1235" s="63"/>
      <c r="N1235" s="63"/>
      <c r="O1235" s="63"/>
      <c r="P1235" s="63"/>
      <c r="Q1235" s="63"/>
      <c r="R1235" s="63"/>
      <c r="S1235" s="63"/>
      <c r="T1235" s="63"/>
      <c r="U1235" s="63"/>
      <c r="V1235" s="63"/>
      <c r="W1235" s="63"/>
      <c r="X1235" s="63"/>
      <c r="Y1235" s="63"/>
      <c r="Z1235" s="63"/>
      <c r="AA1235" s="63"/>
      <c r="AB1235" s="63"/>
      <c r="AC1235" s="63"/>
      <c r="AD1235" s="63"/>
      <c r="AE1235" s="63"/>
      <c r="AF1235" s="63"/>
      <c r="AG1235" s="63"/>
      <c r="AH1235" s="63"/>
      <c r="AI1235" s="63"/>
      <c r="AJ1235" s="63"/>
      <c r="AK1235" s="63"/>
      <c r="AL1235" s="63"/>
      <c r="AM1235" s="63"/>
      <c r="AN1235" s="63"/>
      <c r="AO1235" s="63"/>
      <c r="AP1235" s="63"/>
      <c r="AQ1235" s="63"/>
      <c r="AR1235" s="63"/>
      <c r="AS1235" s="63"/>
      <c r="AT1235" s="63"/>
      <c r="AU1235" s="63"/>
      <c r="AV1235" s="63"/>
      <c r="AW1235" s="63"/>
      <c r="AX1235" s="63"/>
      <c r="AY1235" s="63"/>
      <c r="AZ1235" s="63"/>
      <c r="BA1235" s="63"/>
      <c r="BB1235" s="63"/>
      <c r="BC1235" s="63"/>
      <c r="BD1235" s="63"/>
      <c r="BE1235" s="63"/>
      <c r="BF1235" s="63"/>
      <c r="BG1235" s="63"/>
      <c r="BH1235" s="63"/>
      <c r="BI1235" s="63"/>
      <c r="BJ1235" s="63"/>
      <c r="BK1235" s="63"/>
      <c r="BL1235" s="63"/>
      <c r="BM1235" s="63"/>
      <c r="BN1235" s="63"/>
      <c r="BO1235" s="63"/>
      <c r="BP1235" s="63"/>
      <c r="BQ1235" s="63"/>
      <c r="BR1235" s="63"/>
      <c r="BS1235" s="63"/>
      <c r="BT1235" s="63"/>
      <c r="BU1235" s="63"/>
      <c r="BV1235" s="63"/>
      <c r="BW1235" s="63"/>
      <c r="BX1235" s="63"/>
      <c r="BY1235" s="63"/>
      <c r="BZ1235" s="63"/>
      <c r="CA1235" s="63"/>
      <c r="CB1235" s="63"/>
      <c r="CC1235" s="63"/>
      <c r="CD1235" s="63"/>
      <c r="CE1235" s="63"/>
      <c r="CF1235" s="63"/>
      <c r="CG1235" s="63"/>
      <c r="CH1235" s="63"/>
      <c r="CI1235" s="63"/>
      <c r="CJ1235" s="63"/>
      <c r="CK1235" s="63"/>
      <c r="CL1235" s="63"/>
      <c r="CM1235" s="63"/>
      <c r="CN1235" s="63"/>
      <c r="CO1235" s="63"/>
      <c r="CP1235" s="63"/>
      <c r="CR1235" s="227"/>
      <c r="CS1235" s="74"/>
    </row>
    <row r="1236" spans="1:97" s="72" customFormat="1" ht="75.75" customHeight="1">
      <c r="A1236" s="76"/>
      <c r="B1236" s="76"/>
      <c r="C1236" s="76"/>
      <c r="D1236" s="76"/>
      <c r="E1236" s="76"/>
      <c r="F1236" s="63"/>
      <c r="G1236" s="63"/>
      <c r="H1236" s="63"/>
      <c r="I1236" s="63"/>
      <c r="J1236" s="63"/>
      <c r="K1236" s="63"/>
      <c r="L1236" s="63"/>
      <c r="M1236" s="63"/>
      <c r="N1236" s="63"/>
      <c r="O1236" s="63"/>
      <c r="P1236" s="63"/>
      <c r="Q1236" s="63"/>
      <c r="R1236" s="63"/>
      <c r="S1236" s="63"/>
      <c r="T1236" s="63"/>
      <c r="U1236" s="63"/>
      <c r="V1236" s="63"/>
      <c r="W1236" s="63"/>
      <c r="X1236" s="63"/>
      <c r="Y1236" s="63"/>
      <c r="Z1236" s="63"/>
      <c r="AA1236" s="63"/>
      <c r="AB1236" s="63"/>
      <c r="AC1236" s="63"/>
      <c r="AD1236" s="63"/>
      <c r="AE1236" s="63"/>
      <c r="AF1236" s="63"/>
      <c r="AG1236" s="63"/>
      <c r="AH1236" s="63"/>
      <c r="AI1236" s="63"/>
      <c r="AJ1236" s="63"/>
      <c r="AK1236" s="63"/>
      <c r="AL1236" s="63"/>
      <c r="AM1236" s="63"/>
      <c r="AN1236" s="63"/>
      <c r="AO1236" s="63"/>
      <c r="AP1236" s="63"/>
      <c r="AQ1236" s="63"/>
      <c r="AR1236" s="63"/>
      <c r="AS1236" s="63"/>
      <c r="AT1236" s="63"/>
      <c r="AU1236" s="63"/>
      <c r="AV1236" s="63"/>
      <c r="AW1236" s="63"/>
      <c r="AX1236" s="63"/>
      <c r="AY1236" s="63"/>
      <c r="AZ1236" s="63"/>
      <c r="BA1236" s="63"/>
      <c r="BB1236" s="63"/>
      <c r="BC1236" s="63"/>
      <c r="BD1236" s="63"/>
      <c r="BE1236" s="63"/>
      <c r="BF1236" s="63"/>
      <c r="BG1236" s="63"/>
      <c r="BH1236" s="63"/>
      <c r="BI1236" s="63"/>
      <c r="BJ1236" s="63"/>
      <c r="BK1236" s="63"/>
      <c r="BL1236" s="63"/>
      <c r="BM1236" s="63"/>
      <c r="BN1236" s="63"/>
      <c r="BO1236" s="63"/>
      <c r="BP1236" s="63"/>
      <c r="BQ1236" s="63"/>
      <c r="BR1236" s="63"/>
      <c r="BS1236" s="63"/>
      <c r="BT1236" s="63"/>
      <c r="BU1236" s="63"/>
      <c r="BV1236" s="63"/>
      <c r="BW1236" s="63"/>
      <c r="BX1236" s="63"/>
      <c r="BY1236" s="63"/>
      <c r="BZ1236" s="63"/>
      <c r="CA1236" s="63"/>
      <c r="CB1236" s="63"/>
      <c r="CC1236" s="63"/>
      <c r="CD1236" s="63"/>
      <c r="CE1236" s="63"/>
      <c r="CF1236" s="63"/>
      <c r="CG1236" s="63"/>
      <c r="CH1236" s="63"/>
      <c r="CI1236" s="63"/>
      <c r="CJ1236" s="63"/>
      <c r="CK1236" s="63"/>
      <c r="CL1236" s="63"/>
      <c r="CM1236" s="63"/>
      <c r="CN1236" s="63"/>
      <c r="CO1236" s="63"/>
      <c r="CP1236" s="63"/>
      <c r="CR1236" s="227"/>
      <c r="CS1236" s="74"/>
    </row>
    <row r="1237" spans="1:97" s="72" customFormat="1" ht="75.75" customHeight="1">
      <c r="A1237" s="76"/>
      <c r="B1237" s="76"/>
      <c r="C1237" s="76"/>
      <c r="D1237" s="76"/>
      <c r="E1237" s="76"/>
      <c r="F1237" s="63"/>
      <c r="G1237" s="63"/>
      <c r="H1237" s="63"/>
      <c r="I1237" s="63"/>
      <c r="J1237" s="63"/>
      <c r="K1237" s="63"/>
      <c r="L1237" s="63"/>
      <c r="M1237" s="63"/>
      <c r="N1237" s="63"/>
      <c r="O1237" s="63"/>
      <c r="P1237" s="63"/>
      <c r="Q1237" s="63"/>
      <c r="R1237" s="63"/>
      <c r="S1237" s="63"/>
      <c r="T1237" s="63"/>
      <c r="U1237" s="63"/>
      <c r="V1237" s="63"/>
      <c r="W1237" s="63"/>
      <c r="X1237" s="63"/>
      <c r="Y1237" s="63"/>
      <c r="Z1237" s="63"/>
      <c r="AA1237" s="63"/>
      <c r="AB1237" s="63"/>
      <c r="AC1237" s="63"/>
      <c r="AD1237" s="63"/>
      <c r="AE1237" s="63"/>
      <c r="AF1237" s="63"/>
      <c r="AG1237" s="63"/>
      <c r="AH1237" s="63"/>
      <c r="AI1237" s="63"/>
      <c r="AJ1237" s="63"/>
      <c r="AK1237" s="63"/>
      <c r="AL1237" s="63"/>
      <c r="AM1237" s="63"/>
      <c r="AN1237" s="63"/>
      <c r="AO1237" s="63"/>
      <c r="AP1237" s="63"/>
      <c r="AQ1237" s="63"/>
      <c r="AR1237" s="63"/>
      <c r="AS1237" s="63"/>
      <c r="AT1237" s="63"/>
      <c r="AU1237" s="63"/>
      <c r="AV1237" s="63"/>
      <c r="AW1237" s="63"/>
      <c r="AX1237" s="63"/>
      <c r="AY1237" s="63"/>
      <c r="AZ1237" s="63"/>
      <c r="BA1237" s="63"/>
      <c r="BB1237" s="63"/>
      <c r="BC1237" s="63"/>
      <c r="BD1237" s="63"/>
      <c r="BE1237" s="63"/>
      <c r="BF1237" s="63"/>
      <c r="BG1237" s="63"/>
      <c r="BH1237" s="63"/>
      <c r="BI1237" s="63"/>
      <c r="BJ1237" s="63"/>
      <c r="BK1237" s="63"/>
      <c r="BL1237" s="63"/>
      <c r="BM1237" s="63"/>
      <c r="BN1237" s="63"/>
      <c r="BO1237" s="63"/>
      <c r="BP1237" s="63"/>
      <c r="BQ1237" s="63"/>
      <c r="BR1237" s="63"/>
      <c r="BS1237" s="63"/>
      <c r="BT1237" s="63"/>
      <c r="BU1237" s="63"/>
      <c r="BV1237" s="63"/>
      <c r="BW1237" s="63"/>
      <c r="BX1237" s="63"/>
      <c r="BY1237" s="63"/>
      <c r="BZ1237" s="63"/>
      <c r="CA1237" s="63"/>
      <c r="CB1237" s="63"/>
      <c r="CC1237" s="63"/>
      <c r="CD1237" s="63"/>
      <c r="CE1237" s="63"/>
      <c r="CF1237" s="63"/>
      <c r="CG1237" s="63"/>
      <c r="CH1237" s="63"/>
      <c r="CI1237" s="63"/>
      <c r="CJ1237" s="63"/>
      <c r="CK1237" s="63"/>
      <c r="CL1237" s="63"/>
      <c r="CM1237" s="63"/>
      <c r="CN1237" s="63"/>
      <c r="CO1237" s="63"/>
      <c r="CP1237" s="63"/>
      <c r="CR1237" s="227"/>
      <c r="CS1237" s="74"/>
    </row>
    <row r="1238" spans="1:97" s="72" customFormat="1" ht="75.75" customHeight="1">
      <c r="A1238" s="76"/>
      <c r="B1238" s="76"/>
      <c r="C1238" s="76"/>
      <c r="D1238" s="76"/>
      <c r="E1238" s="76"/>
      <c r="F1238" s="63"/>
      <c r="G1238" s="63"/>
      <c r="H1238" s="63"/>
      <c r="I1238" s="63"/>
      <c r="J1238" s="63"/>
      <c r="K1238" s="63"/>
      <c r="L1238" s="63"/>
      <c r="M1238" s="63"/>
      <c r="N1238" s="63"/>
      <c r="O1238" s="63"/>
      <c r="P1238" s="63"/>
      <c r="Q1238" s="63"/>
      <c r="R1238" s="63"/>
      <c r="S1238" s="63"/>
      <c r="T1238" s="63"/>
      <c r="U1238" s="63"/>
      <c r="V1238" s="63"/>
      <c r="W1238" s="63"/>
      <c r="X1238" s="63"/>
      <c r="Y1238" s="63"/>
      <c r="Z1238" s="63"/>
      <c r="AA1238" s="63"/>
      <c r="AB1238" s="63"/>
      <c r="AC1238" s="63"/>
      <c r="AD1238" s="63"/>
      <c r="AE1238" s="63"/>
      <c r="AF1238" s="63"/>
      <c r="AG1238" s="63"/>
      <c r="AH1238" s="63"/>
      <c r="AI1238" s="63"/>
      <c r="AJ1238" s="63"/>
      <c r="AK1238" s="63"/>
      <c r="AL1238" s="63"/>
      <c r="AM1238" s="63"/>
      <c r="AN1238" s="63"/>
      <c r="AO1238" s="63"/>
      <c r="AP1238" s="63"/>
      <c r="AQ1238" s="63"/>
      <c r="AR1238" s="63"/>
      <c r="AS1238" s="63"/>
      <c r="AT1238" s="63"/>
      <c r="AU1238" s="63"/>
      <c r="AV1238" s="63"/>
      <c r="AW1238" s="63"/>
      <c r="AX1238" s="63"/>
      <c r="AY1238" s="63"/>
      <c r="AZ1238" s="63"/>
      <c r="BA1238" s="63"/>
      <c r="BB1238" s="63"/>
      <c r="BC1238" s="63"/>
      <c r="BD1238" s="63"/>
      <c r="BE1238" s="63"/>
      <c r="BF1238" s="63"/>
      <c r="BG1238" s="63"/>
      <c r="BH1238" s="63"/>
      <c r="BI1238" s="63"/>
      <c r="BJ1238" s="63"/>
      <c r="BK1238" s="63"/>
      <c r="BL1238" s="63"/>
      <c r="BM1238" s="63"/>
      <c r="BN1238" s="63"/>
      <c r="BO1238" s="63"/>
      <c r="BP1238" s="63"/>
      <c r="BQ1238" s="63"/>
      <c r="BR1238" s="63"/>
      <c r="BS1238" s="63"/>
      <c r="BT1238" s="63"/>
      <c r="BU1238" s="63"/>
      <c r="BV1238" s="63"/>
      <c r="BW1238" s="63"/>
      <c r="BX1238" s="63"/>
      <c r="BY1238" s="63"/>
      <c r="BZ1238" s="63"/>
      <c r="CA1238" s="63"/>
      <c r="CB1238" s="63"/>
      <c r="CC1238" s="63"/>
      <c r="CD1238" s="63"/>
      <c r="CE1238" s="63"/>
      <c r="CF1238" s="63"/>
      <c r="CG1238" s="63"/>
      <c r="CH1238" s="63"/>
      <c r="CI1238" s="63"/>
      <c r="CJ1238" s="63"/>
      <c r="CK1238" s="63"/>
      <c r="CL1238" s="63"/>
      <c r="CM1238" s="63"/>
      <c r="CN1238" s="63"/>
      <c r="CO1238" s="63"/>
      <c r="CP1238" s="63"/>
      <c r="CR1238" s="227"/>
      <c r="CS1238" s="74"/>
    </row>
    <row r="1239" spans="1:97" s="72" customFormat="1" ht="75.75" customHeight="1">
      <c r="A1239" s="76"/>
      <c r="B1239" s="76"/>
      <c r="C1239" s="76"/>
      <c r="D1239" s="76"/>
      <c r="E1239" s="76"/>
      <c r="F1239" s="63"/>
      <c r="G1239" s="63"/>
      <c r="H1239" s="63"/>
      <c r="I1239" s="63"/>
      <c r="J1239" s="63"/>
      <c r="K1239" s="63"/>
      <c r="L1239" s="63"/>
      <c r="M1239" s="63"/>
      <c r="N1239" s="63"/>
      <c r="O1239" s="63"/>
      <c r="P1239" s="63"/>
      <c r="Q1239" s="63"/>
      <c r="R1239" s="63"/>
      <c r="S1239" s="63"/>
      <c r="T1239" s="63"/>
      <c r="U1239" s="63"/>
      <c r="V1239" s="63"/>
      <c r="W1239" s="63"/>
      <c r="X1239" s="63"/>
      <c r="Y1239" s="63"/>
      <c r="Z1239" s="63"/>
      <c r="AA1239" s="63"/>
      <c r="AB1239" s="63"/>
      <c r="AC1239" s="63"/>
      <c r="AD1239" s="63"/>
      <c r="AE1239" s="63"/>
      <c r="AF1239" s="63"/>
      <c r="AG1239" s="63"/>
      <c r="AH1239" s="63"/>
      <c r="AI1239" s="63"/>
      <c r="AJ1239" s="63"/>
      <c r="AK1239" s="63"/>
      <c r="AL1239" s="63"/>
      <c r="AM1239" s="63"/>
      <c r="AN1239" s="63"/>
      <c r="AO1239" s="63"/>
      <c r="AP1239" s="63"/>
      <c r="AQ1239" s="63"/>
      <c r="AR1239" s="63"/>
      <c r="AS1239" s="63"/>
      <c r="AT1239" s="63"/>
      <c r="AU1239" s="63"/>
      <c r="AV1239" s="63"/>
      <c r="AW1239" s="63"/>
      <c r="AX1239" s="63"/>
      <c r="AY1239" s="63"/>
      <c r="AZ1239" s="63"/>
      <c r="BA1239" s="63"/>
      <c r="BB1239" s="63"/>
      <c r="BC1239" s="63"/>
      <c r="BD1239" s="63"/>
      <c r="BE1239" s="63"/>
      <c r="BF1239" s="63"/>
      <c r="BG1239" s="63"/>
      <c r="BH1239" s="63"/>
      <c r="BI1239" s="63"/>
      <c r="BJ1239" s="63"/>
      <c r="BK1239" s="63"/>
      <c r="BL1239" s="63"/>
      <c r="BM1239" s="63"/>
      <c r="BN1239" s="63"/>
      <c r="BO1239" s="63"/>
      <c r="BP1239" s="63"/>
      <c r="BQ1239" s="63"/>
      <c r="BR1239" s="63"/>
      <c r="BS1239" s="63"/>
      <c r="BT1239" s="63"/>
      <c r="BU1239" s="63"/>
      <c r="BV1239" s="63"/>
      <c r="BW1239" s="63"/>
      <c r="BX1239" s="63"/>
      <c r="BY1239" s="63"/>
      <c r="BZ1239" s="63"/>
      <c r="CA1239" s="63"/>
      <c r="CB1239" s="63"/>
      <c r="CC1239" s="63"/>
      <c r="CD1239" s="63"/>
      <c r="CE1239" s="63"/>
      <c r="CF1239" s="63"/>
      <c r="CG1239" s="63"/>
      <c r="CH1239" s="63"/>
      <c r="CI1239" s="63"/>
      <c r="CJ1239" s="63"/>
      <c r="CK1239" s="63"/>
      <c r="CL1239" s="63"/>
      <c r="CM1239" s="63"/>
      <c r="CN1239" s="63"/>
      <c r="CO1239" s="63"/>
      <c r="CP1239" s="63"/>
      <c r="CR1239" s="227"/>
      <c r="CS1239" s="74"/>
    </row>
    <row r="1240" spans="1:97" s="72" customFormat="1" ht="75.75" customHeight="1">
      <c r="A1240" s="76"/>
      <c r="B1240" s="76"/>
      <c r="C1240" s="76"/>
      <c r="D1240" s="76"/>
      <c r="E1240" s="76"/>
      <c r="F1240" s="63"/>
      <c r="G1240" s="63"/>
      <c r="H1240" s="63"/>
      <c r="I1240" s="63"/>
      <c r="J1240" s="63"/>
      <c r="K1240" s="63"/>
      <c r="L1240" s="63"/>
      <c r="M1240" s="63"/>
      <c r="N1240" s="63"/>
      <c r="O1240" s="63"/>
      <c r="P1240" s="63"/>
      <c r="Q1240" s="63"/>
      <c r="R1240" s="63"/>
      <c r="S1240" s="63"/>
      <c r="T1240" s="63"/>
      <c r="U1240" s="63"/>
      <c r="V1240" s="63"/>
      <c r="W1240" s="63"/>
      <c r="X1240" s="63"/>
      <c r="Y1240" s="63"/>
      <c r="Z1240" s="63"/>
      <c r="AA1240" s="63"/>
      <c r="AB1240" s="63"/>
      <c r="AC1240" s="63"/>
      <c r="AD1240" s="63"/>
      <c r="AE1240" s="63"/>
      <c r="AF1240" s="63"/>
      <c r="AG1240" s="63"/>
      <c r="AH1240" s="63"/>
      <c r="AI1240" s="63"/>
      <c r="AJ1240" s="63"/>
      <c r="AK1240" s="63"/>
      <c r="AL1240" s="63"/>
      <c r="AM1240" s="63"/>
      <c r="AN1240" s="63"/>
      <c r="AO1240" s="63"/>
      <c r="AP1240" s="63"/>
      <c r="AQ1240" s="63"/>
      <c r="AR1240" s="63"/>
      <c r="AS1240" s="63"/>
      <c r="AT1240" s="63"/>
      <c r="AU1240" s="63"/>
      <c r="AV1240" s="63"/>
      <c r="AW1240" s="63"/>
      <c r="AX1240" s="63"/>
      <c r="AY1240" s="63"/>
      <c r="AZ1240" s="63"/>
      <c r="BA1240" s="63"/>
      <c r="BB1240" s="63"/>
      <c r="BC1240" s="63"/>
      <c r="BD1240" s="63"/>
      <c r="BE1240" s="63"/>
      <c r="BF1240" s="63"/>
      <c r="BG1240" s="63"/>
      <c r="BH1240" s="63"/>
      <c r="BI1240" s="63"/>
      <c r="BJ1240" s="63"/>
      <c r="BK1240" s="63"/>
      <c r="BL1240" s="63"/>
      <c r="BM1240" s="63"/>
      <c r="BN1240" s="63"/>
      <c r="BO1240" s="63"/>
      <c r="BP1240" s="63"/>
      <c r="BQ1240" s="63"/>
      <c r="BR1240" s="63"/>
      <c r="BS1240" s="63"/>
      <c r="BT1240" s="63"/>
      <c r="BU1240" s="63"/>
      <c r="BV1240" s="63"/>
      <c r="BW1240" s="63"/>
      <c r="BX1240" s="63"/>
      <c r="BY1240" s="63"/>
      <c r="BZ1240" s="63"/>
      <c r="CA1240" s="63"/>
      <c r="CB1240" s="63"/>
      <c r="CC1240" s="63"/>
      <c r="CD1240" s="63"/>
      <c r="CE1240" s="63"/>
      <c r="CF1240" s="63"/>
      <c r="CG1240" s="63"/>
      <c r="CH1240" s="63"/>
      <c r="CI1240" s="63"/>
      <c r="CJ1240" s="63"/>
      <c r="CK1240" s="63"/>
      <c r="CL1240" s="63"/>
      <c r="CM1240" s="63"/>
      <c r="CN1240" s="63"/>
      <c r="CO1240" s="63"/>
      <c r="CP1240" s="63"/>
      <c r="CR1240" s="227"/>
      <c r="CS1240" s="74"/>
    </row>
    <row r="1241" spans="1:97" s="72" customFormat="1" ht="75.75" customHeight="1">
      <c r="A1241" s="76"/>
      <c r="B1241" s="76"/>
      <c r="C1241" s="76"/>
      <c r="D1241" s="76"/>
      <c r="E1241" s="76"/>
      <c r="F1241" s="63"/>
      <c r="G1241" s="63"/>
      <c r="H1241" s="63"/>
      <c r="I1241" s="63"/>
      <c r="J1241" s="63"/>
      <c r="K1241" s="63"/>
      <c r="L1241" s="63"/>
      <c r="M1241" s="63"/>
      <c r="N1241" s="63"/>
      <c r="O1241" s="63"/>
      <c r="P1241" s="63"/>
      <c r="Q1241" s="63"/>
      <c r="R1241" s="63"/>
      <c r="S1241" s="63"/>
      <c r="T1241" s="63"/>
      <c r="U1241" s="63"/>
      <c r="V1241" s="63"/>
      <c r="W1241" s="63"/>
      <c r="X1241" s="63"/>
      <c r="Y1241" s="63"/>
      <c r="Z1241" s="63"/>
      <c r="AA1241" s="63"/>
      <c r="AB1241" s="63"/>
      <c r="AC1241" s="63"/>
      <c r="AD1241" s="63"/>
      <c r="AE1241" s="63"/>
      <c r="AF1241" s="63"/>
      <c r="AG1241" s="63"/>
      <c r="AH1241" s="63"/>
      <c r="AI1241" s="63"/>
      <c r="AJ1241" s="63"/>
      <c r="AK1241" s="63"/>
      <c r="AL1241" s="63"/>
      <c r="AM1241" s="63"/>
      <c r="AN1241" s="63"/>
      <c r="AO1241" s="63"/>
      <c r="AP1241" s="63"/>
      <c r="AQ1241" s="63"/>
      <c r="AR1241" s="63"/>
      <c r="AS1241" s="63"/>
      <c r="AT1241" s="63"/>
      <c r="AU1241" s="63"/>
      <c r="AV1241" s="63"/>
      <c r="AW1241" s="63"/>
      <c r="AX1241" s="63"/>
      <c r="AY1241" s="63"/>
      <c r="AZ1241" s="63"/>
      <c r="BA1241" s="63"/>
      <c r="BB1241" s="63"/>
      <c r="BC1241" s="63"/>
      <c r="BD1241" s="63"/>
      <c r="BE1241" s="63"/>
      <c r="BF1241" s="63"/>
      <c r="BG1241" s="63"/>
      <c r="BH1241" s="63"/>
      <c r="BI1241" s="63"/>
      <c r="BJ1241" s="63"/>
      <c r="BK1241" s="63"/>
      <c r="BL1241" s="63"/>
      <c r="BM1241" s="63"/>
      <c r="BN1241" s="63"/>
      <c r="BO1241" s="63"/>
      <c r="BP1241" s="63"/>
      <c r="BQ1241" s="63"/>
      <c r="BR1241" s="63"/>
      <c r="BS1241" s="63"/>
      <c r="BT1241" s="63"/>
      <c r="BU1241" s="63"/>
      <c r="BV1241" s="63"/>
      <c r="BW1241" s="63"/>
      <c r="BX1241" s="63"/>
      <c r="BY1241" s="63"/>
      <c r="BZ1241" s="63"/>
      <c r="CA1241" s="63"/>
      <c r="CB1241" s="63"/>
      <c r="CC1241" s="63"/>
      <c r="CD1241" s="63"/>
      <c r="CE1241" s="63"/>
      <c r="CF1241" s="63"/>
      <c r="CG1241" s="63"/>
      <c r="CH1241" s="63"/>
      <c r="CI1241" s="63"/>
      <c r="CJ1241" s="63"/>
      <c r="CK1241" s="63"/>
      <c r="CL1241" s="63"/>
      <c r="CM1241" s="63"/>
      <c r="CN1241" s="63"/>
      <c r="CO1241" s="63"/>
      <c r="CP1241" s="63"/>
      <c r="CR1241" s="227"/>
      <c r="CS1241" s="74"/>
    </row>
    <row r="1242" spans="1:97" s="72" customFormat="1" ht="75.75" customHeight="1">
      <c r="A1242" s="76"/>
      <c r="B1242" s="76"/>
      <c r="C1242" s="76"/>
      <c r="D1242" s="76"/>
      <c r="E1242" s="76"/>
      <c r="F1242" s="63"/>
      <c r="G1242" s="63"/>
      <c r="H1242" s="63"/>
      <c r="I1242" s="63"/>
      <c r="J1242" s="63"/>
      <c r="K1242" s="63"/>
      <c r="L1242" s="63"/>
      <c r="M1242" s="63"/>
      <c r="N1242" s="63"/>
      <c r="O1242" s="63"/>
      <c r="P1242" s="63"/>
      <c r="Q1242" s="63"/>
      <c r="R1242" s="63"/>
      <c r="S1242" s="63"/>
      <c r="T1242" s="63"/>
      <c r="U1242" s="63"/>
      <c r="V1242" s="63"/>
      <c r="W1242" s="63"/>
      <c r="X1242" s="63"/>
      <c r="Y1242" s="63"/>
      <c r="Z1242" s="63"/>
      <c r="AA1242" s="63"/>
      <c r="AB1242" s="63"/>
      <c r="AC1242" s="63"/>
      <c r="AD1242" s="63"/>
      <c r="AE1242" s="63"/>
      <c r="AF1242" s="63"/>
      <c r="AG1242" s="63"/>
      <c r="AH1242" s="63"/>
      <c r="AI1242" s="63"/>
      <c r="AJ1242" s="63"/>
      <c r="AK1242" s="63"/>
      <c r="AL1242" s="63"/>
      <c r="AM1242" s="63"/>
      <c r="AN1242" s="63"/>
      <c r="AO1242" s="63"/>
      <c r="AP1242" s="63"/>
      <c r="AQ1242" s="63"/>
      <c r="AR1242" s="63"/>
      <c r="AS1242" s="63"/>
      <c r="AT1242" s="63"/>
      <c r="AU1242" s="63"/>
      <c r="AV1242" s="63"/>
      <c r="AW1242" s="63"/>
      <c r="AX1242" s="63"/>
      <c r="AY1242" s="63"/>
      <c r="AZ1242" s="63"/>
      <c r="BA1242" s="63"/>
      <c r="BB1242" s="63"/>
      <c r="BC1242" s="63"/>
      <c r="BD1242" s="63"/>
      <c r="BE1242" s="63"/>
      <c r="BF1242" s="63"/>
      <c r="BG1242" s="63"/>
      <c r="BH1242" s="63"/>
      <c r="BI1242" s="63"/>
      <c r="BJ1242" s="63"/>
      <c r="BK1242" s="63"/>
      <c r="BL1242" s="63"/>
      <c r="BM1242" s="63"/>
      <c r="BN1242" s="63"/>
      <c r="BO1242" s="63"/>
      <c r="BP1242" s="63"/>
      <c r="BQ1242" s="63"/>
      <c r="BR1242" s="63"/>
      <c r="BS1242" s="63"/>
      <c r="BT1242" s="63"/>
      <c r="BU1242" s="63"/>
      <c r="BV1242" s="63"/>
      <c r="BW1242" s="63"/>
      <c r="BX1242" s="63"/>
      <c r="BY1242" s="63"/>
      <c r="BZ1242" s="63"/>
      <c r="CA1242" s="63"/>
      <c r="CB1242" s="63"/>
      <c r="CC1242" s="63"/>
      <c r="CD1242" s="63"/>
      <c r="CE1242" s="63"/>
      <c r="CF1242" s="63"/>
      <c r="CG1242" s="63"/>
      <c r="CH1242" s="63"/>
      <c r="CI1242" s="63"/>
      <c r="CJ1242" s="63"/>
      <c r="CK1242" s="63"/>
      <c r="CL1242" s="63"/>
      <c r="CM1242" s="63"/>
      <c r="CN1242" s="63"/>
      <c r="CO1242" s="63"/>
      <c r="CP1242" s="63"/>
      <c r="CR1242" s="227"/>
      <c r="CS1242" s="74"/>
    </row>
    <row r="1243" spans="1:97" s="72" customFormat="1" ht="75.75" customHeight="1">
      <c r="A1243" s="76"/>
      <c r="B1243" s="76"/>
      <c r="C1243" s="76"/>
      <c r="D1243" s="76"/>
      <c r="E1243" s="76"/>
      <c r="F1243" s="63"/>
      <c r="G1243" s="63"/>
      <c r="H1243" s="63"/>
      <c r="I1243" s="63"/>
      <c r="J1243" s="63"/>
      <c r="K1243" s="63"/>
      <c r="L1243" s="63"/>
      <c r="M1243" s="63"/>
      <c r="N1243" s="63"/>
      <c r="O1243" s="63"/>
      <c r="P1243" s="63"/>
      <c r="Q1243" s="63"/>
      <c r="R1243" s="63"/>
      <c r="S1243" s="63"/>
      <c r="T1243" s="63"/>
      <c r="U1243" s="63"/>
      <c r="V1243" s="63"/>
      <c r="W1243" s="63"/>
      <c r="X1243" s="63"/>
      <c r="Y1243" s="63"/>
      <c r="Z1243" s="63"/>
      <c r="AA1243" s="63"/>
      <c r="AB1243" s="63"/>
      <c r="AC1243" s="63"/>
      <c r="AD1243" s="63"/>
      <c r="AE1243" s="63"/>
      <c r="AF1243" s="63"/>
      <c r="AG1243" s="63"/>
      <c r="AH1243" s="63"/>
      <c r="AI1243" s="63"/>
      <c r="AJ1243" s="63"/>
      <c r="AK1243" s="63"/>
      <c r="AL1243" s="63"/>
      <c r="AM1243" s="63"/>
      <c r="AN1243" s="63"/>
      <c r="AO1243" s="63"/>
      <c r="AP1243" s="63"/>
      <c r="AQ1243" s="63"/>
      <c r="AR1243" s="63"/>
      <c r="AS1243" s="63"/>
      <c r="AT1243" s="63"/>
      <c r="AU1243" s="63"/>
      <c r="AV1243" s="63"/>
      <c r="AW1243" s="63"/>
      <c r="AX1243" s="63"/>
      <c r="AY1243" s="63"/>
      <c r="AZ1243" s="63"/>
      <c r="BA1243" s="63"/>
      <c r="BB1243" s="63"/>
      <c r="BC1243" s="63"/>
      <c r="BD1243" s="63"/>
      <c r="BE1243" s="63"/>
      <c r="BF1243" s="63"/>
      <c r="BG1243" s="63"/>
      <c r="BH1243" s="63"/>
      <c r="BI1243" s="63"/>
      <c r="BJ1243" s="63"/>
      <c r="BK1243" s="63"/>
      <c r="BL1243" s="63"/>
      <c r="BM1243" s="63"/>
      <c r="BN1243" s="63"/>
      <c r="BO1243" s="63"/>
      <c r="BP1243" s="63"/>
      <c r="BQ1243" s="63"/>
      <c r="BR1243" s="63"/>
      <c r="BS1243" s="63"/>
      <c r="BT1243" s="63"/>
      <c r="BU1243" s="63"/>
      <c r="BV1243" s="63"/>
      <c r="BW1243" s="63"/>
      <c r="BX1243" s="63"/>
      <c r="BY1243" s="63"/>
      <c r="BZ1243" s="63"/>
      <c r="CA1243" s="63"/>
      <c r="CB1243" s="63"/>
      <c r="CC1243" s="63"/>
      <c r="CD1243" s="63"/>
      <c r="CE1243" s="63"/>
      <c r="CF1243" s="63"/>
      <c r="CG1243" s="63"/>
      <c r="CH1243" s="63"/>
      <c r="CI1243" s="63"/>
      <c r="CJ1243" s="63"/>
      <c r="CK1243" s="63"/>
      <c r="CL1243" s="63"/>
      <c r="CM1243" s="63"/>
      <c r="CN1243" s="63"/>
      <c r="CO1243" s="63"/>
      <c r="CP1243" s="63"/>
      <c r="CR1243" s="227"/>
      <c r="CS1243" s="74"/>
    </row>
    <row r="1244" spans="1:97" s="72" customFormat="1" ht="75.75" customHeight="1">
      <c r="A1244" s="76"/>
      <c r="B1244" s="76"/>
      <c r="C1244" s="76"/>
      <c r="D1244" s="76"/>
      <c r="E1244" s="76"/>
      <c r="F1244" s="63"/>
      <c r="G1244" s="63"/>
      <c r="H1244" s="63"/>
      <c r="I1244" s="63"/>
      <c r="J1244" s="63"/>
      <c r="K1244" s="63"/>
      <c r="L1244" s="63"/>
      <c r="M1244" s="63"/>
      <c r="N1244" s="63"/>
      <c r="O1244" s="63"/>
      <c r="P1244" s="63"/>
      <c r="Q1244" s="63"/>
      <c r="R1244" s="63"/>
      <c r="S1244" s="63"/>
      <c r="T1244" s="63"/>
      <c r="U1244" s="63"/>
      <c r="V1244" s="63"/>
      <c r="W1244" s="63"/>
      <c r="X1244" s="63"/>
      <c r="Y1244" s="63"/>
      <c r="Z1244" s="63"/>
      <c r="AA1244" s="63"/>
      <c r="AB1244" s="63"/>
      <c r="AC1244" s="63"/>
      <c r="AD1244" s="63"/>
      <c r="AE1244" s="63"/>
      <c r="AF1244" s="63"/>
      <c r="AG1244" s="63"/>
      <c r="AH1244" s="63"/>
      <c r="AI1244" s="63"/>
      <c r="AJ1244" s="63"/>
      <c r="AK1244" s="63"/>
      <c r="AL1244" s="63"/>
      <c r="AM1244" s="63"/>
      <c r="AN1244" s="63"/>
      <c r="AO1244" s="63"/>
      <c r="AP1244" s="63"/>
      <c r="AQ1244" s="63"/>
      <c r="AR1244" s="63"/>
      <c r="AS1244" s="63"/>
      <c r="AT1244" s="63"/>
      <c r="AU1244" s="63"/>
      <c r="AV1244" s="63"/>
      <c r="AW1244" s="63"/>
      <c r="AX1244" s="63"/>
      <c r="AY1244" s="63"/>
      <c r="AZ1244" s="63"/>
      <c r="BA1244" s="63"/>
      <c r="BB1244" s="63"/>
      <c r="BC1244" s="63"/>
      <c r="BD1244" s="63"/>
      <c r="BE1244" s="63"/>
      <c r="BF1244" s="63"/>
      <c r="BG1244" s="63"/>
      <c r="BH1244" s="63"/>
      <c r="BI1244" s="63"/>
      <c r="BJ1244" s="63"/>
      <c r="BK1244" s="63"/>
      <c r="BL1244" s="63"/>
      <c r="BM1244" s="63"/>
      <c r="BN1244" s="63"/>
      <c r="BO1244" s="63"/>
      <c r="BP1244" s="63"/>
      <c r="BQ1244" s="63"/>
      <c r="BR1244" s="63"/>
      <c r="BS1244" s="63"/>
      <c r="BT1244" s="63"/>
      <c r="BU1244" s="63"/>
      <c r="BV1244" s="63"/>
      <c r="BW1244" s="63"/>
      <c r="BX1244" s="63"/>
      <c r="BY1244" s="63"/>
      <c r="BZ1244" s="63"/>
      <c r="CA1244" s="63"/>
      <c r="CB1244" s="63"/>
      <c r="CC1244" s="63"/>
      <c r="CD1244" s="63"/>
      <c r="CE1244" s="63"/>
      <c r="CF1244" s="63"/>
      <c r="CG1244" s="63"/>
      <c r="CH1244" s="63"/>
      <c r="CI1244" s="63"/>
      <c r="CJ1244" s="63"/>
      <c r="CK1244" s="63"/>
      <c r="CL1244" s="63"/>
      <c r="CM1244" s="63"/>
      <c r="CN1244" s="63"/>
      <c r="CO1244" s="63"/>
      <c r="CP1244" s="63"/>
      <c r="CR1244" s="227"/>
      <c r="CS1244" s="74"/>
    </row>
    <row r="1245" spans="1:97" s="72" customFormat="1" ht="75.75" customHeight="1">
      <c r="A1245" s="76"/>
      <c r="B1245" s="76"/>
      <c r="C1245" s="76"/>
      <c r="D1245" s="76"/>
      <c r="E1245" s="76"/>
      <c r="F1245" s="63"/>
      <c r="G1245" s="63"/>
      <c r="H1245" s="63"/>
      <c r="I1245" s="63"/>
      <c r="J1245" s="63"/>
      <c r="K1245" s="63"/>
      <c r="L1245" s="63"/>
      <c r="M1245" s="63"/>
      <c r="N1245" s="63"/>
      <c r="O1245" s="63"/>
      <c r="P1245" s="63"/>
      <c r="Q1245" s="63"/>
      <c r="R1245" s="63"/>
      <c r="S1245" s="63"/>
      <c r="T1245" s="63"/>
      <c r="U1245" s="63"/>
      <c r="V1245" s="63"/>
      <c r="W1245" s="63"/>
      <c r="X1245" s="63"/>
      <c r="Y1245" s="63"/>
      <c r="Z1245" s="63"/>
      <c r="AA1245" s="63"/>
      <c r="AB1245" s="63"/>
      <c r="AC1245" s="63"/>
      <c r="AD1245" s="63"/>
      <c r="AE1245" s="63"/>
      <c r="AF1245" s="63"/>
      <c r="AG1245" s="63"/>
      <c r="AH1245" s="63"/>
      <c r="AI1245" s="63"/>
      <c r="AJ1245" s="63"/>
      <c r="AK1245" s="63"/>
      <c r="AL1245" s="63"/>
      <c r="AM1245" s="63"/>
      <c r="AN1245" s="63"/>
      <c r="AO1245" s="63"/>
      <c r="AP1245" s="63"/>
      <c r="AQ1245" s="63"/>
      <c r="AR1245" s="63"/>
      <c r="AS1245" s="63"/>
      <c r="AT1245" s="63"/>
      <c r="AU1245" s="63"/>
      <c r="AV1245" s="63"/>
      <c r="AW1245" s="63"/>
      <c r="AX1245" s="63"/>
      <c r="AY1245" s="63"/>
      <c r="AZ1245" s="63"/>
      <c r="BA1245" s="63"/>
      <c r="BB1245" s="63"/>
      <c r="BC1245" s="63"/>
      <c r="BD1245" s="63"/>
      <c r="BE1245" s="63"/>
      <c r="BF1245" s="63"/>
      <c r="BG1245" s="63"/>
      <c r="BH1245" s="63"/>
      <c r="BI1245" s="63"/>
      <c r="BJ1245" s="63"/>
      <c r="BK1245" s="63"/>
      <c r="BL1245" s="63"/>
      <c r="BM1245" s="63"/>
      <c r="BN1245" s="63"/>
      <c r="BO1245" s="63"/>
      <c r="BP1245" s="63"/>
      <c r="BQ1245" s="63"/>
      <c r="BR1245" s="63"/>
      <c r="BS1245" s="63"/>
      <c r="BT1245" s="63"/>
      <c r="BU1245" s="63"/>
      <c r="BV1245" s="63"/>
      <c r="BW1245" s="63"/>
      <c r="BX1245" s="63"/>
      <c r="BY1245" s="63"/>
      <c r="BZ1245" s="63"/>
      <c r="CA1245" s="63"/>
      <c r="CB1245" s="63"/>
      <c r="CC1245" s="63"/>
      <c r="CD1245" s="63"/>
      <c r="CE1245" s="63"/>
      <c r="CF1245" s="63"/>
      <c r="CG1245" s="63"/>
      <c r="CH1245" s="63"/>
      <c r="CI1245" s="63"/>
      <c r="CJ1245" s="63"/>
      <c r="CK1245" s="63"/>
      <c r="CL1245" s="63"/>
      <c r="CM1245" s="63"/>
      <c r="CN1245" s="63"/>
      <c r="CO1245" s="63"/>
      <c r="CP1245" s="63"/>
      <c r="CR1245" s="227"/>
      <c r="CS1245" s="74"/>
    </row>
    <row r="1246" spans="1:97" s="72" customFormat="1" ht="75.75" customHeight="1">
      <c r="A1246" s="76"/>
      <c r="B1246" s="76"/>
      <c r="C1246" s="76"/>
      <c r="D1246" s="76"/>
      <c r="E1246" s="76"/>
      <c r="F1246" s="63"/>
      <c r="G1246" s="63"/>
      <c r="H1246" s="63"/>
      <c r="I1246" s="63"/>
      <c r="J1246" s="63"/>
      <c r="K1246" s="63"/>
      <c r="L1246" s="63"/>
      <c r="M1246" s="63"/>
      <c r="N1246" s="63"/>
      <c r="O1246" s="63"/>
      <c r="P1246" s="63"/>
      <c r="Q1246" s="63"/>
      <c r="R1246" s="63"/>
      <c r="S1246" s="63"/>
      <c r="T1246" s="63"/>
      <c r="U1246" s="63"/>
      <c r="V1246" s="63"/>
      <c r="W1246" s="63"/>
      <c r="X1246" s="63"/>
      <c r="Y1246" s="63"/>
      <c r="Z1246" s="63"/>
      <c r="AA1246" s="63"/>
      <c r="AB1246" s="63"/>
      <c r="AC1246" s="63"/>
      <c r="AD1246" s="63"/>
      <c r="AE1246" s="63"/>
      <c r="AF1246" s="63"/>
      <c r="AG1246" s="63"/>
      <c r="AH1246" s="63"/>
      <c r="AI1246" s="63"/>
      <c r="AJ1246" s="63"/>
      <c r="AK1246" s="63"/>
      <c r="AL1246" s="63"/>
      <c r="AM1246" s="63"/>
      <c r="AN1246" s="63"/>
      <c r="AO1246" s="63"/>
      <c r="AP1246" s="63"/>
      <c r="AQ1246" s="63"/>
      <c r="AR1246" s="63"/>
      <c r="AS1246" s="63"/>
      <c r="AT1246" s="63"/>
      <c r="AU1246" s="63"/>
      <c r="AV1246" s="63"/>
      <c r="AW1246" s="63"/>
      <c r="AX1246" s="63"/>
      <c r="AY1246" s="63"/>
      <c r="AZ1246" s="63"/>
      <c r="BA1246" s="63"/>
      <c r="BB1246" s="63"/>
      <c r="BC1246" s="63"/>
      <c r="BD1246" s="63"/>
      <c r="BE1246" s="63"/>
      <c r="BF1246" s="63"/>
      <c r="BG1246" s="63"/>
      <c r="BH1246" s="63"/>
      <c r="BI1246" s="63"/>
      <c r="BJ1246" s="63"/>
      <c r="BK1246" s="63"/>
      <c r="BL1246" s="63"/>
      <c r="BM1246" s="63"/>
      <c r="BN1246" s="63"/>
      <c r="BO1246" s="63"/>
      <c r="BP1246" s="63"/>
      <c r="BQ1246" s="63"/>
      <c r="BR1246" s="63"/>
      <c r="BS1246" s="63"/>
      <c r="BT1246" s="63"/>
      <c r="BU1246" s="63"/>
      <c r="BV1246" s="63"/>
      <c r="BW1246" s="63"/>
      <c r="BX1246" s="63"/>
      <c r="BY1246" s="63"/>
      <c r="BZ1246" s="63"/>
      <c r="CA1246" s="63"/>
      <c r="CB1246" s="63"/>
      <c r="CC1246" s="63"/>
      <c r="CD1246" s="63"/>
      <c r="CE1246" s="63"/>
      <c r="CF1246" s="63"/>
      <c r="CG1246" s="63"/>
      <c r="CH1246" s="63"/>
      <c r="CI1246" s="63"/>
      <c r="CJ1246" s="63"/>
      <c r="CK1246" s="63"/>
      <c r="CL1246" s="63"/>
      <c r="CM1246" s="63"/>
      <c r="CN1246" s="63"/>
      <c r="CO1246" s="63"/>
      <c r="CP1246" s="63"/>
      <c r="CR1246" s="227"/>
      <c r="CS1246" s="74"/>
    </row>
    <row r="1247" spans="1:97" s="72" customFormat="1" ht="75.75" customHeight="1">
      <c r="A1247" s="76"/>
      <c r="B1247" s="76"/>
      <c r="C1247" s="76"/>
      <c r="D1247" s="76"/>
      <c r="E1247" s="76"/>
      <c r="F1247" s="63"/>
      <c r="G1247" s="63"/>
      <c r="H1247" s="63"/>
      <c r="I1247" s="63"/>
      <c r="J1247" s="63"/>
      <c r="K1247" s="63"/>
      <c r="L1247" s="63"/>
      <c r="M1247" s="63"/>
      <c r="N1247" s="63"/>
      <c r="O1247" s="63"/>
      <c r="P1247" s="63"/>
      <c r="Q1247" s="63"/>
      <c r="R1247" s="63"/>
      <c r="S1247" s="63"/>
      <c r="T1247" s="63"/>
      <c r="U1247" s="63"/>
      <c r="V1247" s="63"/>
      <c r="W1247" s="63"/>
      <c r="X1247" s="63"/>
      <c r="Y1247" s="63"/>
      <c r="Z1247" s="63"/>
      <c r="AA1247" s="63"/>
      <c r="AB1247" s="63"/>
      <c r="AC1247" s="63"/>
      <c r="AD1247" s="63"/>
      <c r="AE1247" s="63"/>
      <c r="AF1247" s="63"/>
      <c r="AG1247" s="63"/>
      <c r="AH1247" s="63"/>
      <c r="AI1247" s="63"/>
      <c r="AJ1247" s="63"/>
      <c r="AK1247" s="63"/>
      <c r="AL1247" s="63"/>
      <c r="AM1247" s="63"/>
      <c r="AN1247" s="63"/>
      <c r="AO1247" s="63"/>
      <c r="AP1247" s="63"/>
      <c r="AQ1247" s="63"/>
      <c r="AR1247" s="63"/>
      <c r="AS1247" s="63"/>
      <c r="AT1247" s="63"/>
      <c r="AU1247" s="63"/>
      <c r="AV1247" s="63"/>
      <c r="AW1247" s="63"/>
      <c r="AX1247" s="63"/>
      <c r="AY1247" s="63"/>
      <c r="AZ1247" s="63"/>
      <c r="BA1247" s="63"/>
      <c r="BB1247" s="63"/>
      <c r="BC1247" s="63"/>
      <c r="BD1247" s="63"/>
      <c r="BE1247" s="63"/>
      <c r="BF1247" s="63"/>
      <c r="BG1247" s="63"/>
      <c r="BH1247" s="63"/>
      <c r="BI1247" s="63"/>
      <c r="BJ1247" s="63"/>
      <c r="BK1247" s="63"/>
      <c r="BL1247" s="63"/>
      <c r="BM1247" s="63"/>
      <c r="BN1247" s="63"/>
      <c r="BO1247" s="63"/>
      <c r="BP1247" s="63"/>
      <c r="BQ1247" s="63"/>
      <c r="BR1247" s="63"/>
      <c r="BS1247" s="63"/>
      <c r="BT1247" s="63"/>
      <c r="BU1247" s="63"/>
      <c r="BV1247" s="63"/>
      <c r="BW1247" s="63"/>
      <c r="BX1247" s="63"/>
      <c r="BY1247" s="63"/>
      <c r="BZ1247" s="63"/>
      <c r="CA1247" s="63"/>
      <c r="CB1247" s="63"/>
      <c r="CC1247" s="63"/>
      <c r="CD1247" s="63"/>
      <c r="CE1247" s="63"/>
      <c r="CF1247" s="63"/>
      <c r="CG1247" s="63"/>
      <c r="CH1247" s="63"/>
      <c r="CI1247" s="63"/>
      <c r="CJ1247" s="63"/>
      <c r="CK1247" s="63"/>
      <c r="CL1247" s="63"/>
      <c r="CM1247" s="63"/>
      <c r="CN1247" s="63"/>
      <c r="CO1247" s="63"/>
      <c r="CP1247" s="63"/>
      <c r="CR1247" s="227"/>
      <c r="CS1247" s="74"/>
    </row>
    <row r="1248" spans="1:97" s="72" customFormat="1" ht="75.75" customHeight="1">
      <c r="A1248" s="76"/>
      <c r="B1248" s="76"/>
      <c r="C1248" s="76"/>
      <c r="D1248" s="76"/>
      <c r="E1248" s="76"/>
      <c r="F1248" s="63"/>
      <c r="G1248" s="63"/>
      <c r="H1248" s="63"/>
      <c r="I1248" s="63"/>
      <c r="J1248" s="63"/>
      <c r="K1248" s="63"/>
      <c r="L1248" s="63"/>
      <c r="M1248" s="63"/>
      <c r="N1248" s="63"/>
      <c r="O1248" s="63"/>
      <c r="P1248" s="63"/>
      <c r="Q1248" s="63"/>
      <c r="R1248" s="63"/>
      <c r="S1248" s="63"/>
      <c r="T1248" s="63"/>
      <c r="U1248" s="63"/>
      <c r="V1248" s="63"/>
      <c r="W1248" s="63"/>
      <c r="X1248" s="63"/>
      <c r="Y1248" s="63"/>
      <c r="Z1248" s="63"/>
      <c r="AA1248" s="63"/>
      <c r="AB1248" s="63"/>
      <c r="AC1248" s="63"/>
      <c r="AD1248" s="63"/>
      <c r="AE1248" s="63"/>
      <c r="AF1248" s="63"/>
      <c r="AG1248" s="63"/>
      <c r="AH1248" s="63"/>
      <c r="AI1248" s="63"/>
      <c r="AJ1248" s="63"/>
      <c r="AK1248" s="63"/>
      <c r="AL1248" s="63"/>
      <c r="AM1248" s="63"/>
      <c r="AN1248" s="63"/>
      <c r="AO1248" s="63"/>
      <c r="AP1248" s="63"/>
      <c r="AQ1248" s="63"/>
      <c r="AR1248" s="63"/>
      <c r="AS1248" s="63"/>
      <c r="AT1248" s="63"/>
      <c r="AU1248" s="63"/>
      <c r="AV1248" s="63"/>
      <c r="AW1248" s="63"/>
      <c r="AX1248" s="63"/>
      <c r="AY1248" s="63"/>
      <c r="AZ1248" s="63"/>
      <c r="BA1248" s="63"/>
      <c r="BB1248" s="63"/>
      <c r="BC1248" s="63"/>
      <c r="BD1248" s="63"/>
      <c r="BE1248" s="63"/>
      <c r="BF1248" s="63"/>
      <c r="BG1248" s="63"/>
      <c r="BH1248" s="63"/>
      <c r="BI1248" s="63"/>
      <c r="BJ1248" s="63"/>
      <c r="BK1248" s="63"/>
      <c r="BL1248" s="63"/>
      <c r="BM1248" s="63"/>
      <c r="BN1248" s="63"/>
      <c r="BO1248" s="63"/>
      <c r="BP1248" s="63"/>
      <c r="BQ1248" s="63"/>
      <c r="BR1248" s="63"/>
      <c r="BS1248" s="63"/>
      <c r="BT1248" s="63"/>
      <c r="BU1248" s="63"/>
      <c r="BV1248" s="63"/>
      <c r="BW1248" s="63"/>
      <c r="BX1248" s="63"/>
      <c r="BY1248" s="63"/>
      <c r="BZ1248" s="63"/>
      <c r="CA1248" s="63"/>
      <c r="CB1248" s="63"/>
      <c r="CC1248" s="63"/>
      <c r="CD1248" s="63"/>
      <c r="CE1248" s="63"/>
      <c r="CF1248" s="63"/>
      <c r="CG1248" s="63"/>
      <c r="CH1248" s="63"/>
      <c r="CI1248" s="63"/>
      <c r="CJ1248" s="63"/>
      <c r="CK1248" s="63"/>
      <c r="CL1248" s="63"/>
      <c r="CM1248" s="63"/>
      <c r="CN1248" s="63"/>
      <c r="CO1248" s="63"/>
      <c r="CP1248" s="63"/>
      <c r="CR1248" s="227"/>
      <c r="CS1248" s="74"/>
    </row>
    <row r="1249" spans="1:97" s="72" customFormat="1" ht="75.75" customHeight="1">
      <c r="A1249" s="76"/>
      <c r="B1249" s="76"/>
      <c r="C1249" s="76"/>
      <c r="D1249" s="76"/>
      <c r="E1249" s="76"/>
      <c r="F1249" s="63"/>
      <c r="G1249" s="63"/>
      <c r="H1249" s="63"/>
      <c r="I1249" s="63"/>
      <c r="J1249" s="63"/>
      <c r="K1249" s="63"/>
      <c r="L1249" s="63"/>
      <c r="M1249" s="63"/>
      <c r="N1249" s="63"/>
      <c r="O1249" s="63"/>
      <c r="P1249" s="63"/>
      <c r="Q1249" s="63"/>
      <c r="R1249" s="63"/>
      <c r="S1249" s="63"/>
      <c r="T1249" s="63"/>
      <c r="U1249" s="63"/>
      <c r="V1249" s="63"/>
      <c r="W1249" s="63"/>
      <c r="X1249" s="63"/>
      <c r="Y1249" s="63"/>
      <c r="Z1249" s="63"/>
      <c r="AA1249" s="63"/>
      <c r="AB1249" s="63"/>
      <c r="AC1249" s="63"/>
      <c r="AD1249" s="63"/>
      <c r="AE1249" s="63"/>
      <c r="AF1249" s="63"/>
      <c r="AG1249" s="63"/>
      <c r="AH1249" s="63"/>
      <c r="AI1249" s="63"/>
      <c r="AJ1249" s="63"/>
      <c r="AK1249" s="63"/>
      <c r="AL1249" s="63"/>
      <c r="AM1249" s="63"/>
      <c r="AN1249" s="63"/>
      <c r="AO1249" s="63"/>
      <c r="AP1249" s="63"/>
      <c r="AQ1249" s="63"/>
      <c r="AR1249" s="63"/>
      <c r="AS1249" s="63"/>
      <c r="AT1249" s="63"/>
      <c r="AU1249" s="63"/>
      <c r="AV1249" s="63"/>
      <c r="AW1249" s="63"/>
      <c r="AX1249" s="63"/>
      <c r="AY1249" s="63"/>
      <c r="AZ1249" s="63"/>
      <c r="BA1249" s="63"/>
      <c r="BB1249" s="63"/>
      <c r="BC1249" s="63"/>
      <c r="BD1249" s="63"/>
      <c r="BE1249" s="63"/>
      <c r="BF1249" s="63"/>
      <c r="BG1249" s="63"/>
      <c r="BH1249" s="63"/>
      <c r="BI1249" s="63"/>
      <c r="BJ1249" s="63"/>
      <c r="BK1249" s="63"/>
      <c r="BL1249" s="63"/>
      <c r="BM1249" s="63"/>
      <c r="BN1249" s="63"/>
      <c r="BO1249" s="63"/>
      <c r="BP1249" s="63"/>
      <c r="BQ1249" s="63"/>
      <c r="BR1249" s="63"/>
      <c r="BS1249" s="63"/>
      <c r="BT1249" s="63"/>
      <c r="BU1249" s="63"/>
      <c r="BV1249" s="63"/>
      <c r="BW1249" s="63"/>
      <c r="BX1249" s="63"/>
      <c r="BY1249" s="63"/>
      <c r="BZ1249" s="63"/>
      <c r="CA1249" s="63"/>
      <c r="CB1249" s="63"/>
      <c r="CC1249" s="63"/>
      <c r="CD1249" s="63"/>
      <c r="CE1249" s="63"/>
      <c r="CF1249" s="63"/>
      <c r="CG1249" s="63"/>
      <c r="CH1249" s="63"/>
      <c r="CI1249" s="63"/>
      <c r="CJ1249" s="63"/>
      <c r="CK1249" s="63"/>
      <c r="CL1249" s="63"/>
      <c r="CM1249" s="63"/>
      <c r="CN1249" s="63"/>
      <c r="CO1249" s="63"/>
      <c r="CP1249" s="63"/>
      <c r="CR1249" s="227"/>
      <c r="CS1249" s="74"/>
    </row>
    <row r="1250" spans="1:97" s="72" customFormat="1" ht="75.75" customHeight="1">
      <c r="A1250" s="76"/>
      <c r="B1250" s="76"/>
      <c r="C1250" s="76"/>
      <c r="D1250" s="76"/>
      <c r="E1250" s="76"/>
      <c r="F1250" s="63"/>
      <c r="G1250" s="63"/>
      <c r="H1250" s="63"/>
      <c r="I1250" s="63"/>
      <c r="J1250" s="63"/>
      <c r="K1250" s="63"/>
      <c r="L1250" s="63"/>
      <c r="M1250" s="63"/>
      <c r="N1250" s="63"/>
      <c r="O1250" s="63"/>
      <c r="P1250" s="63"/>
      <c r="Q1250" s="63"/>
      <c r="R1250" s="63"/>
      <c r="S1250" s="63"/>
      <c r="T1250" s="63"/>
      <c r="U1250" s="63"/>
      <c r="V1250" s="63"/>
      <c r="W1250" s="63"/>
      <c r="X1250" s="63"/>
      <c r="Y1250" s="63"/>
      <c r="Z1250" s="63"/>
      <c r="AA1250" s="63"/>
      <c r="AB1250" s="63"/>
      <c r="AC1250" s="63"/>
      <c r="AD1250" s="63"/>
      <c r="AE1250" s="63"/>
      <c r="AF1250" s="63"/>
      <c r="AG1250" s="63"/>
      <c r="AH1250" s="63"/>
      <c r="AI1250" s="63"/>
      <c r="AJ1250" s="63"/>
      <c r="AK1250" s="63"/>
      <c r="AL1250" s="63"/>
      <c r="AM1250" s="63"/>
      <c r="AN1250" s="63"/>
      <c r="AO1250" s="63"/>
      <c r="AP1250" s="63"/>
      <c r="AQ1250" s="63"/>
      <c r="AR1250" s="63"/>
      <c r="AS1250" s="63"/>
      <c r="AT1250" s="63"/>
      <c r="AU1250" s="63"/>
      <c r="AV1250" s="63"/>
      <c r="AW1250" s="63"/>
      <c r="AX1250" s="63"/>
      <c r="AY1250" s="63"/>
      <c r="AZ1250" s="63"/>
      <c r="BA1250" s="63"/>
      <c r="BB1250" s="63"/>
      <c r="BC1250" s="63"/>
      <c r="BD1250" s="63"/>
      <c r="BE1250" s="63"/>
      <c r="BF1250" s="63"/>
      <c r="BG1250" s="63"/>
      <c r="BH1250" s="63"/>
      <c r="BI1250" s="63"/>
      <c r="BJ1250" s="63"/>
      <c r="BK1250" s="63"/>
      <c r="BL1250" s="63"/>
      <c r="BM1250" s="63"/>
      <c r="BN1250" s="63"/>
      <c r="BO1250" s="63"/>
      <c r="BP1250" s="63"/>
      <c r="BQ1250" s="63"/>
      <c r="BR1250" s="63"/>
      <c r="BS1250" s="63"/>
      <c r="BT1250" s="63"/>
      <c r="BU1250" s="63"/>
      <c r="BV1250" s="63"/>
      <c r="BW1250" s="63"/>
      <c r="BX1250" s="63"/>
      <c r="BY1250" s="63"/>
      <c r="BZ1250" s="63"/>
      <c r="CA1250" s="63"/>
      <c r="CB1250" s="63"/>
      <c r="CC1250" s="63"/>
      <c r="CD1250" s="63"/>
      <c r="CE1250" s="63"/>
      <c r="CF1250" s="63"/>
      <c r="CG1250" s="63"/>
      <c r="CH1250" s="63"/>
      <c r="CI1250" s="63"/>
      <c r="CJ1250" s="63"/>
      <c r="CK1250" s="63"/>
      <c r="CL1250" s="63"/>
      <c r="CM1250" s="63"/>
      <c r="CN1250" s="63"/>
      <c r="CO1250" s="63"/>
      <c r="CP1250" s="63"/>
      <c r="CR1250" s="227"/>
      <c r="CS1250" s="74"/>
    </row>
    <row r="1251" spans="1:97" s="72" customFormat="1" ht="75.75" customHeight="1">
      <c r="A1251" s="76"/>
      <c r="B1251" s="76"/>
      <c r="C1251" s="76"/>
      <c r="D1251" s="76"/>
      <c r="E1251" s="76"/>
      <c r="F1251" s="63"/>
      <c r="G1251" s="63"/>
      <c r="H1251" s="63"/>
      <c r="I1251" s="63"/>
      <c r="J1251" s="63"/>
      <c r="K1251" s="63"/>
      <c r="L1251" s="63"/>
      <c r="M1251" s="63"/>
      <c r="N1251" s="63"/>
      <c r="O1251" s="63"/>
      <c r="P1251" s="63"/>
      <c r="Q1251" s="63"/>
      <c r="R1251" s="63"/>
      <c r="S1251" s="63"/>
      <c r="T1251" s="63"/>
      <c r="U1251" s="63"/>
      <c r="V1251" s="63"/>
      <c r="W1251" s="63"/>
      <c r="X1251" s="63"/>
      <c r="Y1251" s="63"/>
      <c r="Z1251" s="63"/>
      <c r="AA1251" s="63"/>
      <c r="AB1251" s="63"/>
      <c r="AC1251" s="63"/>
      <c r="AD1251" s="63"/>
      <c r="AE1251" s="63"/>
      <c r="AF1251" s="63"/>
      <c r="AG1251" s="63"/>
      <c r="AH1251" s="63"/>
      <c r="AI1251" s="63"/>
      <c r="AJ1251" s="63"/>
      <c r="AK1251" s="63"/>
      <c r="AL1251" s="63"/>
      <c r="AM1251" s="63"/>
      <c r="AN1251" s="63"/>
      <c r="AO1251" s="63"/>
      <c r="AP1251" s="63"/>
      <c r="AQ1251" s="63"/>
      <c r="AR1251" s="63"/>
      <c r="AS1251" s="63"/>
      <c r="AT1251" s="63"/>
      <c r="AU1251" s="63"/>
      <c r="AV1251" s="63"/>
      <c r="AW1251" s="63"/>
      <c r="AX1251" s="63"/>
      <c r="AY1251" s="63"/>
      <c r="AZ1251" s="63"/>
      <c r="BA1251" s="63"/>
      <c r="BB1251" s="63"/>
      <c r="BC1251" s="63"/>
      <c r="BD1251" s="63"/>
      <c r="BE1251" s="63"/>
      <c r="BF1251" s="63"/>
      <c r="BG1251" s="63"/>
      <c r="BH1251" s="63"/>
      <c r="BI1251" s="63"/>
      <c r="BJ1251" s="63"/>
      <c r="BK1251" s="63"/>
      <c r="BL1251" s="63"/>
      <c r="BM1251" s="63"/>
      <c r="BN1251" s="63"/>
      <c r="BO1251" s="63"/>
      <c r="BP1251" s="63"/>
      <c r="BQ1251" s="63"/>
      <c r="BR1251" s="63"/>
      <c r="BS1251" s="63"/>
      <c r="BT1251" s="63"/>
      <c r="BU1251" s="63"/>
      <c r="BV1251" s="63"/>
      <c r="BW1251" s="63"/>
      <c r="BX1251" s="63"/>
      <c r="BY1251" s="63"/>
      <c r="BZ1251" s="63"/>
      <c r="CA1251" s="63"/>
      <c r="CB1251" s="63"/>
      <c r="CC1251" s="63"/>
      <c r="CD1251" s="63"/>
      <c r="CE1251" s="63"/>
      <c r="CF1251" s="63"/>
      <c r="CG1251" s="63"/>
      <c r="CH1251" s="63"/>
      <c r="CI1251" s="63"/>
      <c r="CJ1251" s="63"/>
      <c r="CK1251" s="63"/>
      <c r="CL1251" s="63"/>
      <c r="CM1251" s="63"/>
      <c r="CN1251" s="63"/>
      <c r="CO1251" s="63"/>
      <c r="CP1251" s="63"/>
      <c r="CR1251" s="227"/>
      <c r="CS1251" s="74"/>
    </row>
    <row r="1252" spans="1:97" s="72" customFormat="1" ht="75.75" customHeight="1">
      <c r="A1252" s="76"/>
      <c r="B1252" s="76"/>
      <c r="C1252" s="76"/>
      <c r="D1252" s="76"/>
      <c r="E1252" s="76"/>
      <c r="F1252" s="63"/>
      <c r="G1252" s="63"/>
      <c r="H1252" s="63"/>
      <c r="I1252" s="63"/>
      <c r="J1252" s="63"/>
      <c r="K1252" s="63"/>
      <c r="L1252" s="63"/>
      <c r="M1252" s="63"/>
      <c r="N1252" s="63"/>
      <c r="O1252" s="63"/>
      <c r="P1252" s="63"/>
      <c r="Q1252" s="63"/>
      <c r="R1252" s="63"/>
      <c r="S1252" s="63"/>
      <c r="T1252" s="63"/>
      <c r="U1252" s="63"/>
      <c r="V1252" s="63"/>
      <c r="W1252" s="63"/>
      <c r="X1252" s="63"/>
      <c r="Y1252" s="63"/>
      <c r="Z1252" s="63"/>
      <c r="AA1252" s="63"/>
      <c r="AB1252" s="63"/>
      <c r="AC1252" s="63"/>
      <c r="AD1252" s="63"/>
      <c r="AE1252" s="63"/>
      <c r="AF1252" s="63"/>
      <c r="AG1252" s="63"/>
      <c r="AH1252" s="63"/>
      <c r="AI1252" s="63"/>
      <c r="AJ1252" s="63"/>
      <c r="AK1252" s="63"/>
      <c r="AL1252" s="63"/>
      <c r="AM1252" s="63"/>
      <c r="AN1252" s="63"/>
      <c r="AO1252" s="63"/>
      <c r="AP1252" s="63"/>
      <c r="AQ1252" s="63"/>
      <c r="AR1252" s="63"/>
      <c r="AS1252" s="63"/>
      <c r="AT1252" s="63"/>
      <c r="AU1252" s="63"/>
      <c r="AV1252" s="63"/>
      <c r="AW1252" s="63"/>
      <c r="AX1252" s="63"/>
      <c r="AY1252" s="63"/>
      <c r="AZ1252" s="63"/>
      <c r="BA1252" s="63"/>
      <c r="BB1252" s="63"/>
      <c r="BC1252" s="63"/>
      <c r="BD1252" s="63"/>
      <c r="BE1252" s="63"/>
      <c r="BF1252" s="63"/>
      <c r="BG1252" s="63"/>
      <c r="BH1252" s="63"/>
      <c r="BI1252" s="63"/>
      <c r="BJ1252" s="63"/>
      <c r="BK1252" s="63"/>
      <c r="BL1252" s="63"/>
      <c r="BM1252" s="63"/>
      <c r="BN1252" s="63"/>
      <c r="BO1252" s="63"/>
      <c r="BP1252" s="63"/>
      <c r="BQ1252" s="63"/>
      <c r="BR1252" s="63"/>
      <c r="BS1252" s="63"/>
      <c r="BT1252" s="63"/>
      <c r="BU1252" s="63"/>
      <c r="BV1252" s="63"/>
      <c r="BW1252" s="63"/>
      <c r="BX1252" s="63"/>
      <c r="BY1252" s="63"/>
      <c r="BZ1252" s="63"/>
      <c r="CA1252" s="63"/>
      <c r="CB1252" s="63"/>
      <c r="CC1252" s="63"/>
      <c r="CD1252" s="63"/>
      <c r="CE1252" s="63"/>
      <c r="CF1252" s="63"/>
      <c r="CG1252" s="63"/>
      <c r="CH1252" s="63"/>
      <c r="CI1252" s="63"/>
      <c r="CJ1252" s="63"/>
      <c r="CK1252" s="63"/>
      <c r="CL1252" s="63"/>
      <c r="CM1252" s="63"/>
      <c r="CN1252" s="63"/>
      <c r="CO1252" s="63"/>
      <c r="CP1252" s="63"/>
      <c r="CR1252" s="227"/>
      <c r="CS1252" s="74"/>
    </row>
    <row r="1253" spans="1:97" s="72" customFormat="1" ht="75.75" customHeight="1">
      <c r="A1253" s="76"/>
      <c r="B1253" s="76"/>
      <c r="C1253" s="76"/>
      <c r="D1253" s="76"/>
      <c r="E1253" s="76"/>
      <c r="F1253" s="63"/>
      <c r="G1253" s="63"/>
      <c r="H1253" s="63"/>
      <c r="I1253" s="63"/>
      <c r="J1253" s="63"/>
      <c r="K1253" s="63"/>
      <c r="L1253" s="63"/>
      <c r="M1253" s="63"/>
      <c r="N1253" s="63"/>
      <c r="O1253" s="63"/>
      <c r="P1253" s="63"/>
      <c r="Q1253" s="63"/>
      <c r="R1253" s="63"/>
      <c r="S1253" s="63"/>
      <c r="T1253" s="63"/>
      <c r="U1253" s="63"/>
      <c r="V1253" s="63"/>
      <c r="W1253" s="63"/>
      <c r="X1253" s="63"/>
      <c r="Y1253" s="63"/>
      <c r="Z1253" s="63"/>
      <c r="AA1253" s="63"/>
      <c r="AB1253" s="63"/>
      <c r="AC1253" s="63"/>
      <c r="AD1253" s="63"/>
      <c r="AE1253" s="63"/>
      <c r="AF1253" s="63"/>
      <c r="AG1253" s="63"/>
      <c r="AH1253" s="63"/>
      <c r="AI1253" s="63"/>
      <c r="AJ1253" s="63"/>
      <c r="AK1253" s="63"/>
      <c r="AL1253" s="63"/>
      <c r="AM1253" s="63"/>
      <c r="AN1253" s="63"/>
      <c r="AO1253" s="63"/>
      <c r="AP1253" s="63"/>
      <c r="AQ1253" s="63"/>
      <c r="AR1253" s="63"/>
      <c r="AS1253" s="63"/>
      <c r="AT1253" s="63"/>
      <c r="AU1253" s="63"/>
      <c r="AV1253" s="63"/>
      <c r="AW1253" s="63"/>
      <c r="AX1253" s="63"/>
      <c r="AY1253" s="63"/>
      <c r="AZ1253" s="63"/>
      <c r="BA1253" s="63"/>
      <c r="BB1253" s="63"/>
      <c r="BC1253" s="63"/>
      <c r="BD1253" s="63"/>
      <c r="BE1253" s="63"/>
      <c r="BF1253" s="63"/>
      <c r="BG1253" s="63"/>
      <c r="BH1253" s="63"/>
      <c r="BI1253" s="63"/>
      <c r="BJ1253" s="63"/>
      <c r="BK1253" s="63"/>
      <c r="BL1253" s="63"/>
      <c r="BM1253" s="63"/>
      <c r="BN1253" s="63"/>
      <c r="BO1253" s="63"/>
      <c r="BP1253" s="63"/>
      <c r="BQ1253" s="63"/>
      <c r="BR1253" s="63"/>
      <c r="BS1253" s="63"/>
      <c r="BT1253" s="63"/>
      <c r="BU1253" s="63"/>
      <c r="BV1253" s="63"/>
      <c r="BW1253" s="63"/>
      <c r="BX1253" s="63"/>
      <c r="BY1253" s="63"/>
      <c r="BZ1253" s="63"/>
      <c r="CA1253" s="63"/>
      <c r="CB1253" s="63"/>
      <c r="CC1253" s="63"/>
      <c r="CD1253" s="63"/>
      <c r="CE1253" s="63"/>
      <c r="CF1253" s="63"/>
      <c r="CG1253" s="63"/>
      <c r="CH1253" s="63"/>
      <c r="CI1253" s="63"/>
      <c r="CJ1253" s="63"/>
      <c r="CK1253" s="63"/>
      <c r="CL1253" s="63"/>
      <c r="CM1253" s="63"/>
      <c r="CN1253" s="63"/>
      <c r="CO1253" s="63"/>
      <c r="CP1253" s="63"/>
      <c r="CR1253" s="227"/>
      <c r="CS1253" s="74"/>
    </row>
    <row r="1254" spans="1:97" s="72" customFormat="1" ht="75.75" customHeight="1">
      <c r="A1254" s="76"/>
      <c r="B1254" s="76"/>
      <c r="C1254" s="76"/>
      <c r="D1254" s="76"/>
      <c r="E1254" s="76"/>
      <c r="F1254" s="63"/>
      <c r="G1254" s="63"/>
      <c r="H1254" s="63"/>
      <c r="I1254" s="63"/>
      <c r="J1254" s="63"/>
      <c r="K1254" s="63"/>
      <c r="L1254" s="63"/>
      <c r="M1254" s="63"/>
      <c r="N1254" s="63"/>
      <c r="O1254" s="63"/>
      <c r="P1254" s="63"/>
      <c r="Q1254" s="63"/>
      <c r="R1254" s="63"/>
      <c r="S1254" s="63"/>
      <c r="T1254" s="63"/>
      <c r="U1254" s="63"/>
      <c r="V1254" s="63"/>
      <c r="W1254" s="63"/>
      <c r="X1254" s="63"/>
      <c r="Y1254" s="63"/>
      <c r="Z1254" s="63"/>
      <c r="AA1254" s="63"/>
      <c r="AB1254" s="63"/>
      <c r="AC1254" s="63"/>
      <c r="AD1254" s="63"/>
      <c r="AE1254" s="63"/>
      <c r="AF1254" s="63"/>
      <c r="AG1254" s="63"/>
      <c r="AH1254" s="63"/>
      <c r="AI1254" s="63"/>
      <c r="AJ1254" s="63"/>
      <c r="AK1254" s="63"/>
      <c r="AL1254" s="63"/>
      <c r="AM1254" s="63"/>
      <c r="AN1254" s="63"/>
      <c r="AO1254" s="63"/>
      <c r="AP1254" s="63"/>
      <c r="AQ1254" s="63"/>
      <c r="AR1254" s="63"/>
      <c r="AS1254" s="63"/>
      <c r="AT1254" s="63"/>
      <c r="AU1254" s="63"/>
      <c r="AV1254" s="63"/>
      <c r="AW1254" s="63"/>
      <c r="AX1254" s="63"/>
      <c r="AY1254" s="63"/>
      <c r="AZ1254" s="63"/>
      <c r="BA1254" s="63"/>
      <c r="BB1254" s="63"/>
      <c r="BC1254" s="63"/>
      <c r="BD1254" s="63"/>
      <c r="BE1254" s="63"/>
      <c r="BF1254" s="63"/>
      <c r="BG1254" s="63"/>
      <c r="BH1254" s="63"/>
      <c r="BI1254" s="63"/>
      <c r="BJ1254" s="63"/>
      <c r="BK1254" s="63"/>
      <c r="BL1254" s="63"/>
      <c r="BM1254" s="63"/>
      <c r="BN1254" s="63"/>
      <c r="BO1254" s="63"/>
      <c r="BP1254" s="63"/>
      <c r="BQ1254" s="63"/>
      <c r="BR1254" s="63"/>
      <c r="BS1254" s="63"/>
      <c r="BT1254" s="63"/>
      <c r="BU1254" s="63"/>
      <c r="BV1254" s="63"/>
      <c r="BW1254" s="63"/>
      <c r="BX1254" s="63"/>
      <c r="BY1254" s="63"/>
      <c r="BZ1254" s="63"/>
      <c r="CA1254" s="63"/>
      <c r="CB1254" s="63"/>
      <c r="CC1254" s="63"/>
      <c r="CD1254" s="63"/>
      <c r="CE1254" s="63"/>
      <c r="CF1254" s="63"/>
      <c r="CG1254" s="63"/>
      <c r="CH1254" s="63"/>
      <c r="CI1254" s="63"/>
      <c r="CJ1254" s="63"/>
      <c r="CK1254" s="63"/>
      <c r="CL1254" s="63"/>
      <c r="CM1254" s="63"/>
      <c r="CN1254" s="63"/>
      <c r="CO1254" s="63"/>
      <c r="CP1254" s="63"/>
      <c r="CR1254" s="227"/>
      <c r="CS1254" s="74"/>
    </row>
    <row r="1255" spans="1:97" s="72" customFormat="1" ht="75.75" customHeight="1">
      <c r="A1255" s="76"/>
      <c r="B1255" s="76"/>
      <c r="C1255" s="76"/>
      <c r="D1255" s="76"/>
      <c r="E1255" s="76"/>
      <c r="F1255" s="63"/>
      <c r="G1255" s="63"/>
      <c r="H1255" s="63"/>
      <c r="I1255" s="63"/>
      <c r="J1255" s="63"/>
      <c r="K1255" s="63"/>
      <c r="L1255" s="63"/>
      <c r="M1255" s="63"/>
      <c r="N1255" s="63"/>
      <c r="O1255" s="63"/>
      <c r="P1255" s="63"/>
      <c r="Q1255" s="63"/>
      <c r="R1255" s="63"/>
      <c r="S1255" s="63"/>
      <c r="T1255" s="63"/>
      <c r="U1255" s="63"/>
      <c r="V1255" s="63"/>
      <c r="W1255" s="63"/>
      <c r="X1255" s="63"/>
      <c r="Y1255" s="63"/>
      <c r="Z1255" s="63"/>
      <c r="AA1255" s="63"/>
      <c r="AB1255" s="63"/>
      <c r="AC1255" s="63"/>
      <c r="AD1255" s="63"/>
      <c r="AE1255" s="63"/>
      <c r="AF1255" s="63"/>
      <c r="AG1255" s="63"/>
      <c r="AH1255" s="63"/>
      <c r="AI1255" s="63"/>
      <c r="AJ1255" s="63"/>
      <c r="AK1255" s="63"/>
      <c r="AL1255" s="63"/>
      <c r="AM1255" s="63"/>
      <c r="AN1255" s="63"/>
      <c r="AO1255" s="63"/>
      <c r="AP1255" s="63"/>
      <c r="AQ1255" s="63"/>
      <c r="AR1255" s="63"/>
      <c r="AS1255" s="63"/>
      <c r="AT1255" s="63"/>
      <c r="AU1255" s="63"/>
      <c r="AV1255" s="63"/>
      <c r="AW1255" s="63"/>
      <c r="AX1255" s="63"/>
      <c r="AY1255" s="63"/>
      <c r="AZ1255" s="63"/>
      <c r="BA1255" s="63"/>
      <c r="BB1255" s="63"/>
      <c r="BC1255" s="63"/>
      <c r="BD1255" s="63"/>
      <c r="BE1255" s="63"/>
      <c r="BF1255" s="63"/>
      <c r="BG1255" s="63"/>
      <c r="BH1255" s="63"/>
      <c r="BI1255" s="63"/>
      <c r="BJ1255" s="63"/>
      <c r="BK1255" s="63"/>
      <c r="BL1255" s="63"/>
      <c r="BM1255" s="63"/>
      <c r="BN1255" s="63"/>
      <c r="BO1255" s="63"/>
      <c r="BP1255" s="63"/>
      <c r="BQ1255" s="63"/>
      <c r="BR1255" s="63"/>
      <c r="BS1255" s="63"/>
      <c r="BT1255" s="63"/>
      <c r="BU1255" s="63"/>
      <c r="BV1255" s="63"/>
      <c r="BW1255" s="63"/>
      <c r="BX1255" s="63"/>
      <c r="BY1255" s="63"/>
      <c r="BZ1255" s="63"/>
      <c r="CA1255" s="63"/>
      <c r="CB1255" s="63"/>
      <c r="CC1255" s="63"/>
      <c r="CD1255" s="63"/>
      <c r="CE1255" s="63"/>
      <c r="CF1255" s="63"/>
      <c r="CG1255" s="63"/>
      <c r="CH1255" s="63"/>
      <c r="CI1255" s="63"/>
      <c r="CJ1255" s="63"/>
      <c r="CK1255" s="63"/>
      <c r="CL1255" s="63"/>
      <c r="CM1255" s="63"/>
      <c r="CN1255" s="63"/>
      <c r="CO1255" s="63"/>
      <c r="CP1255" s="63"/>
      <c r="CR1255" s="227"/>
      <c r="CS1255" s="74"/>
    </row>
    <row r="1256" spans="1:97" s="72" customFormat="1" ht="75.75" customHeight="1">
      <c r="A1256" s="76"/>
      <c r="B1256" s="76"/>
      <c r="C1256" s="76"/>
      <c r="D1256" s="76"/>
      <c r="E1256" s="76"/>
      <c r="F1256" s="63"/>
      <c r="G1256" s="63"/>
      <c r="H1256" s="63"/>
      <c r="I1256" s="63"/>
      <c r="J1256" s="63"/>
      <c r="K1256" s="63"/>
      <c r="L1256" s="63"/>
      <c r="M1256" s="63"/>
      <c r="N1256" s="63"/>
      <c r="O1256" s="63"/>
      <c r="P1256" s="63"/>
      <c r="Q1256" s="63"/>
      <c r="R1256" s="63"/>
      <c r="S1256" s="63"/>
      <c r="T1256" s="63"/>
      <c r="U1256" s="63"/>
      <c r="V1256" s="63"/>
      <c r="W1256" s="63"/>
      <c r="X1256" s="63"/>
      <c r="Y1256" s="63"/>
      <c r="Z1256" s="63"/>
      <c r="AA1256" s="63"/>
      <c r="AB1256" s="63"/>
      <c r="AC1256" s="63"/>
      <c r="AD1256" s="63"/>
      <c r="AE1256" s="63"/>
      <c r="AF1256" s="63"/>
      <c r="AG1256" s="63"/>
      <c r="AH1256" s="63"/>
      <c r="AI1256" s="63"/>
      <c r="AJ1256" s="63"/>
      <c r="AK1256" s="63"/>
      <c r="AL1256" s="63"/>
      <c r="AM1256" s="63"/>
      <c r="AN1256" s="63"/>
      <c r="AO1256" s="63"/>
      <c r="AP1256" s="63"/>
      <c r="AQ1256" s="63"/>
      <c r="AR1256" s="63"/>
      <c r="AS1256" s="63"/>
      <c r="AT1256" s="63"/>
      <c r="AU1256" s="63"/>
      <c r="AV1256" s="63"/>
      <c r="AW1256" s="63"/>
      <c r="AX1256" s="63"/>
      <c r="AY1256" s="63"/>
      <c r="AZ1256" s="63"/>
      <c r="BA1256" s="63"/>
      <c r="BB1256" s="63"/>
      <c r="BC1256" s="63"/>
      <c r="BD1256" s="63"/>
      <c r="BE1256" s="63"/>
      <c r="BF1256" s="63"/>
      <c r="BG1256" s="63"/>
      <c r="BH1256" s="63"/>
      <c r="BI1256" s="63"/>
      <c r="BJ1256" s="63"/>
      <c r="BK1256" s="63"/>
      <c r="BL1256" s="63"/>
      <c r="BM1256" s="63"/>
      <c r="BN1256" s="63"/>
      <c r="BO1256" s="63"/>
      <c r="BP1256" s="63"/>
      <c r="BQ1256" s="63"/>
      <c r="BR1256" s="63"/>
      <c r="BS1256" s="63"/>
      <c r="BT1256" s="63"/>
      <c r="BU1256" s="63"/>
      <c r="BV1256" s="63"/>
      <c r="BW1256" s="63"/>
      <c r="BX1256" s="63"/>
      <c r="BY1256" s="63"/>
      <c r="BZ1256" s="63"/>
      <c r="CA1256" s="63"/>
      <c r="CB1256" s="63"/>
      <c r="CC1256" s="63"/>
      <c r="CD1256" s="63"/>
      <c r="CE1256" s="63"/>
      <c r="CF1256" s="63"/>
      <c r="CG1256" s="63"/>
      <c r="CH1256" s="63"/>
      <c r="CI1256" s="63"/>
      <c r="CJ1256" s="63"/>
      <c r="CK1256" s="63"/>
      <c r="CL1256" s="63"/>
      <c r="CM1256" s="63"/>
      <c r="CN1256" s="63"/>
      <c r="CO1256" s="63"/>
      <c r="CP1256" s="63"/>
      <c r="CR1256" s="227"/>
      <c r="CS1256" s="74"/>
    </row>
    <row r="1257" spans="1:97" s="72" customFormat="1" ht="75.75" customHeight="1">
      <c r="A1257" s="76"/>
      <c r="B1257" s="76"/>
      <c r="C1257" s="76"/>
      <c r="D1257" s="76"/>
      <c r="E1257" s="76"/>
      <c r="F1257" s="63"/>
      <c r="G1257" s="63"/>
      <c r="H1257" s="63"/>
      <c r="I1257" s="63"/>
      <c r="J1257" s="63"/>
      <c r="K1257" s="63"/>
      <c r="L1257" s="63"/>
      <c r="M1257" s="63"/>
      <c r="N1257" s="63"/>
      <c r="O1257" s="63"/>
      <c r="P1257" s="63"/>
      <c r="Q1257" s="63"/>
      <c r="R1257" s="63"/>
      <c r="S1257" s="63"/>
      <c r="T1257" s="63"/>
      <c r="U1257" s="63"/>
      <c r="V1257" s="63"/>
      <c r="W1257" s="63"/>
      <c r="X1257" s="63"/>
      <c r="Y1257" s="63"/>
      <c r="Z1257" s="63"/>
      <c r="AA1257" s="63"/>
      <c r="AB1257" s="63"/>
      <c r="AC1257" s="63"/>
      <c r="AD1257" s="63"/>
      <c r="AE1257" s="63"/>
      <c r="AF1257" s="63"/>
      <c r="AG1257" s="63"/>
      <c r="AH1257" s="63"/>
      <c r="AI1257" s="63"/>
      <c r="AJ1257" s="63"/>
      <c r="AK1257" s="63"/>
      <c r="AL1257" s="63"/>
      <c r="AM1257" s="63"/>
      <c r="AN1257" s="63"/>
      <c r="AO1257" s="63"/>
      <c r="AP1257" s="63"/>
      <c r="AQ1257" s="63"/>
      <c r="AR1257" s="63"/>
      <c r="AS1257" s="63"/>
      <c r="AT1257" s="63"/>
      <c r="AU1257" s="63"/>
      <c r="AV1257" s="63"/>
      <c r="AW1257" s="63"/>
      <c r="AX1257" s="63"/>
      <c r="AY1257" s="63"/>
      <c r="AZ1257" s="63"/>
      <c r="BA1257" s="63"/>
      <c r="BB1257" s="63"/>
      <c r="BC1257" s="63"/>
      <c r="BD1257" s="63"/>
      <c r="BE1257" s="63"/>
      <c r="BF1257" s="63"/>
      <c r="BG1257" s="63"/>
      <c r="BH1257" s="63"/>
      <c r="BI1257" s="63"/>
      <c r="BJ1257" s="63"/>
      <c r="BK1257" s="63"/>
      <c r="BL1257" s="63"/>
      <c r="BM1257" s="63"/>
      <c r="BN1257" s="63"/>
      <c r="BO1257" s="63"/>
      <c r="BP1257" s="63"/>
      <c r="BQ1257" s="63"/>
      <c r="BR1257" s="63"/>
      <c r="BS1257" s="63"/>
      <c r="BT1257" s="63"/>
      <c r="BU1257" s="63"/>
      <c r="BV1257" s="63"/>
      <c r="BW1257" s="63"/>
      <c r="BX1257" s="63"/>
      <c r="BY1257" s="63"/>
      <c r="BZ1257" s="63"/>
      <c r="CA1257" s="63"/>
      <c r="CB1257" s="63"/>
      <c r="CC1257" s="63"/>
      <c r="CD1257" s="63"/>
      <c r="CE1257" s="63"/>
      <c r="CF1257" s="63"/>
      <c r="CG1257" s="63"/>
      <c r="CH1257" s="63"/>
      <c r="CI1257" s="63"/>
      <c r="CJ1257" s="63"/>
      <c r="CK1257" s="63"/>
      <c r="CL1257" s="63"/>
      <c r="CM1257" s="63"/>
      <c r="CN1257" s="63"/>
      <c r="CO1257" s="63"/>
      <c r="CP1257" s="63"/>
      <c r="CR1257" s="227"/>
      <c r="CS1257" s="74"/>
    </row>
    <row r="1258" spans="1:97" s="72" customFormat="1" ht="75.75" customHeight="1">
      <c r="A1258" s="76"/>
      <c r="B1258" s="76"/>
      <c r="C1258" s="76"/>
      <c r="D1258" s="76"/>
      <c r="E1258" s="76"/>
      <c r="F1258" s="63"/>
      <c r="G1258" s="63"/>
      <c r="H1258" s="63"/>
      <c r="I1258" s="63"/>
      <c r="J1258" s="63"/>
      <c r="K1258" s="63"/>
      <c r="L1258" s="63"/>
      <c r="M1258" s="63"/>
      <c r="N1258" s="63"/>
      <c r="O1258" s="63"/>
      <c r="P1258" s="63"/>
      <c r="Q1258" s="63"/>
      <c r="R1258" s="63"/>
      <c r="S1258" s="63"/>
      <c r="T1258" s="63"/>
      <c r="U1258" s="63"/>
      <c r="V1258" s="63"/>
      <c r="W1258" s="63"/>
      <c r="X1258" s="63"/>
      <c r="Y1258" s="63"/>
      <c r="Z1258" s="63"/>
      <c r="AA1258" s="63"/>
      <c r="AB1258" s="63"/>
      <c r="AC1258" s="63"/>
      <c r="AD1258" s="63"/>
      <c r="AE1258" s="63"/>
      <c r="AF1258" s="63"/>
      <c r="AG1258" s="63"/>
      <c r="AH1258" s="63"/>
      <c r="AI1258" s="63"/>
      <c r="AJ1258" s="63"/>
      <c r="AK1258" s="63"/>
      <c r="AL1258" s="63"/>
      <c r="AM1258" s="63"/>
      <c r="AN1258" s="63"/>
      <c r="AO1258" s="63"/>
      <c r="AP1258" s="63"/>
      <c r="AQ1258" s="63"/>
      <c r="AR1258" s="63"/>
      <c r="AS1258" s="63"/>
      <c r="AT1258" s="63"/>
      <c r="AU1258" s="63"/>
      <c r="AV1258" s="63"/>
      <c r="AW1258" s="63"/>
      <c r="AX1258" s="63"/>
      <c r="AY1258" s="63"/>
      <c r="AZ1258" s="63"/>
      <c r="BA1258" s="63"/>
      <c r="BB1258" s="63"/>
      <c r="BC1258" s="63"/>
      <c r="BD1258" s="63"/>
      <c r="BE1258" s="63"/>
      <c r="BF1258" s="63"/>
      <c r="BG1258" s="63"/>
      <c r="BH1258" s="63"/>
      <c r="BI1258" s="63"/>
      <c r="BJ1258" s="63"/>
      <c r="BK1258" s="63"/>
      <c r="BL1258" s="63"/>
      <c r="BM1258" s="63"/>
      <c r="BN1258" s="63"/>
      <c r="BO1258" s="63"/>
      <c r="BP1258" s="63"/>
      <c r="BQ1258" s="63"/>
      <c r="BR1258" s="63"/>
      <c r="BS1258" s="63"/>
      <c r="BT1258" s="63"/>
      <c r="BU1258" s="63"/>
      <c r="BV1258" s="63"/>
      <c r="BW1258" s="63"/>
      <c r="BX1258" s="63"/>
      <c r="BY1258" s="63"/>
      <c r="BZ1258" s="63"/>
      <c r="CA1258" s="63"/>
      <c r="CB1258" s="63"/>
      <c r="CC1258" s="63"/>
      <c r="CD1258" s="63"/>
      <c r="CE1258" s="63"/>
      <c r="CF1258" s="63"/>
      <c r="CG1258" s="63"/>
      <c r="CH1258" s="63"/>
      <c r="CI1258" s="63"/>
      <c r="CJ1258" s="63"/>
      <c r="CK1258" s="63"/>
      <c r="CL1258" s="63"/>
      <c r="CM1258" s="63"/>
      <c r="CN1258" s="63"/>
      <c r="CO1258" s="63"/>
      <c r="CP1258" s="63"/>
      <c r="CR1258" s="227"/>
      <c r="CS1258" s="74"/>
    </row>
    <row r="1259" spans="1:97" s="72" customFormat="1" ht="75.75" customHeight="1">
      <c r="A1259" s="76"/>
      <c r="B1259" s="76"/>
      <c r="C1259" s="76"/>
      <c r="D1259" s="76"/>
      <c r="E1259" s="76"/>
      <c r="F1259" s="63"/>
      <c r="G1259" s="63"/>
      <c r="H1259" s="63"/>
      <c r="I1259" s="63"/>
      <c r="J1259" s="63"/>
      <c r="K1259" s="63"/>
      <c r="L1259" s="63"/>
      <c r="M1259" s="63"/>
      <c r="N1259" s="63"/>
      <c r="O1259" s="63"/>
      <c r="P1259" s="63"/>
      <c r="Q1259" s="63"/>
      <c r="R1259" s="63"/>
      <c r="S1259" s="63"/>
      <c r="T1259" s="63"/>
      <c r="U1259" s="63"/>
      <c r="V1259" s="63"/>
      <c r="W1259" s="63"/>
      <c r="X1259" s="63"/>
      <c r="Y1259" s="63"/>
      <c r="Z1259" s="63"/>
      <c r="AA1259" s="63"/>
      <c r="AB1259" s="63"/>
      <c r="AC1259" s="63"/>
      <c r="AD1259" s="63"/>
      <c r="AE1259" s="63"/>
      <c r="AF1259" s="63"/>
      <c r="AG1259" s="63"/>
      <c r="AH1259" s="63"/>
      <c r="AI1259" s="63"/>
      <c r="AJ1259" s="63"/>
      <c r="AK1259" s="63"/>
      <c r="AL1259" s="63"/>
      <c r="AM1259" s="63"/>
      <c r="AN1259" s="63"/>
      <c r="AO1259" s="63"/>
      <c r="AP1259" s="63"/>
      <c r="AQ1259" s="63"/>
      <c r="AR1259" s="63"/>
      <c r="AS1259" s="63"/>
      <c r="AT1259" s="63"/>
      <c r="AU1259" s="63"/>
      <c r="AV1259" s="63"/>
      <c r="AW1259" s="63"/>
      <c r="AX1259" s="63"/>
      <c r="AY1259" s="63"/>
      <c r="AZ1259" s="63"/>
      <c r="BA1259" s="63"/>
      <c r="BB1259" s="63"/>
      <c r="BC1259" s="63"/>
      <c r="BD1259" s="63"/>
      <c r="BE1259" s="63"/>
      <c r="BF1259" s="63"/>
      <c r="BG1259" s="63"/>
      <c r="BH1259" s="63"/>
      <c r="BI1259" s="63"/>
      <c r="BJ1259" s="63"/>
      <c r="BK1259" s="63"/>
      <c r="BL1259" s="63"/>
      <c r="BM1259" s="63"/>
      <c r="BN1259" s="63"/>
      <c r="BO1259" s="63"/>
      <c r="BP1259" s="63"/>
      <c r="BQ1259" s="63"/>
      <c r="BR1259" s="63"/>
      <c r="BS1259" s="63"/>
      <c r="BT1259" s="63"/>
      <c r="BU1259" s="63"/>
      <c r="BV1259" s="63"/>
      <c r="BW1259" s="63"/>
      <c r="BX1259" s="63"/>
      <c r="BY1259" s="63"/>
      <c r="BZ1259" s="63"/>
      <c r="CA1259" s="63"/>
      <c r="CB1259" s="63"/>
      <c r="CC1259" s="63"/>
      <c r="CD1259" s="63"/>
      <c r="CE1259" s="63"/>
      <c r="CF1259" s="63"/>
      <c r="CG1259" s="63"/>
      <c r="CH1259" s="63"/>
      <c r="CI1259" s="63"/>
      <c r="CJ1259" s="63"/>
      <c r="CK1259" s="63"/>
      <c r="CL1259" s="63"/>
      <c r="CM1259" s="63"/>
      <c r="CN1259" s="63"/>
      <c r="CO1259" s="63"/>
      <c r="CP1259" s="63"/>
      <c r="CR1259" s="227"/>
      <c r="CS1259" s="74"/>
    </row>
    <row r="1260" spans="1:97" s="72" customFormat="1" ht="75.75" customHeight="1">
      <c r="A1260" s="76"/>
      <c r="B1260" s="76"/>
      <c r="C1260" s="76"/>
      <c r="D1260" s="76"/>
      <c r="E1260" s="76"/>
      <c r="F1260" s="63"/>
      <c r="G1260" s="63"/>
      <c r="H1260" s="63"/>
      <c r="I1260" s="63"/>
      <c r="J1260" s="63"/>
      <c r="K1260" s="63"/>
      <c r="L1260" s="63"/>
      <c r="M1260" s="63"/>
      <c r="N1260" s="63"/>
      <c r="O1260" s="63"/>
      <c r="P1260" s="63"/>
      <c r="Q1260" s="63"/>
      <c r="R1260" s="63"/>
      <c r="S1260" s="63"/>
      <c r="T1260" s="63"/>
      <c r="U1260" s="63"/>
      <c r="V1260" s="63"/>
      <c r="W1260" s="63"/>
      <c r="X1260" s="63"/>
      <c r="Y1260" s="63"/>
      <c r="Z1260" s="63"/>
      <c r="AA1260" s="63"/>
      <c r="AB1260" s="63"/>
      <c r="AC1260" s="63"/>
      <c r="AD1260" s="63"/>
      <c r="AE1260" s="63"/>
      <c r="AF1260" s="63"/>
      <c r="AG1260" s="63"/>
      <c r="AH1260" s="63"/>
      <c r="AI1260" s="63"/>
      <c r="AJ1260" s="63"/>
      <c r="AK1260" s="63"/>
      <c r="AL1260" s="63"/>
      <c r="AM1260" s="63"/>
      <c r="AN1260" s="63"/>
      <c r="AO1260" s="63"/>
      <c r="AP1260" s="63"/>
      <c r="AQ1260" s="63"/>
      <c r="AR1260" s="63"/>
      <c r="AS1260" s="63"/>
      <c r="AT1260" s="63"/>
      <c r="AU1260" s="63"/>
      <c r="AV1260" s="63"/>
      <c r="AW1260" s="63"/>
      <c r="AX1260" s="63"/>
      <c r="AY1260" s="63"/>
      <c r="AZ1260" s="63"/>
      <c r="BA1260" s="63"/>
      <c r="BB1260" s="63"/>
      <c r="BC1260" s="63"/>
      <c r="BD1260" s="63"/>
      <c r="BE1260" s="63"/>
      <c r="BF1260" s="63"/>
      <c r="BG1260" s="63"/>
      <c r="BH1260" s="63"/>
      <c r="BI1260" s="63"/>
      <c r="BJ1260" s="63"/>
      <c r="BK1260" s="63"/>
      <c r="BL1260" s="63"/>
      <c r="BM1260" s="63"/>
      <c r="BN1260" s="63"/>
      <c r="BO1260" s="63"/>
      <c r="BP1260" s="63"/>
      <c r="BQ1260" s="63"/>
      <c r="BR1260" s="63"/>
      <c r="BS1260" s="63"/>
      <c r="BT1260" s="63"/>
      <c r="BU1260" s="63"/>
      <c r="BV1260" s="63"/>
      <c r="BW1260" s="63"/>
      <c r="BX1260" s="63"/>
      <c r="BY1260" s="63"/>
      <c r="BZ1260" s="63"/>
      <c r="CA1260" s="63"/>
      <c r="CB1260" s="63"/>
      <c r="CC1260" s="63"/>
      <c r="CD1260" s="63"/>
      <c r="CE1260" s="63"/>
      <c r="CF1260" s="63"/>
      <c r="CG1260" s="63"/>
      <c r="CH1260" s="63"/>
      <c r="CI1260" s="63"/>
      <c r="CJ1260" s="63"/>
      <c r="CK1260" s="63"/>
      <c r="CL1260" s="63"/>
      <c r="CM1260" s="63"/>
      <c r="CN1260" s="63"/>
      <c r="CO1260" s="63"/>
      <c r="CP1260" s="63"/>
      <c r="CR1260" s="227"/>
      <c r="CS1260" s="74"/>
    </row>
    <row r="1261" spans="1:97" s="72" customFormat="1" ht="75.75" customHeight="1">
      <c r="A1261" s="76"/>
      <c r="B1261" s="76"/>
      <c r="C1261" s="76"/>
      <c r="D1261" s="76"/>
      <c r="E1261" s="76"/>
      <c r="F1261" s="63"/>
      <c r="G1261" s="63"/>
      <c r="H1261" s="63"/>
      <c r="I1261" s="63"/>
      <c r="J1261" s="63"/>
      <c r="K1261" s="63"/>
      <c r="L1261" s="63"/>
      <c r="M1261" s="63"/>
      <c r="N1261" s="63"/>
      <c r="O1261" s="63"/>
      <c r="P1261" s="63"/>
      <c r="Q1261" s="63"/>
      <c r="R1261" s="63"/>
      <c r="S1261" s="63"/>
      <c r="T1261" s="63"/>
      <c r="U1261" s="63"/>
      <c r="V1261" s="63"/>
      <c r="W1261" s="63"/>
      <c r="X1261" s="63"/>
      <c r="Y1261" s="63"/>
      <c r="Z1261" s="63"/>
      <c r="AA1261" s="63"/>
      <c r="AB1261" s="63"/>
      <c r="AC1261" s="63"/>
      <c r="AD1261" s="63"/>
      <c r="AE1261" s="63"/>
      <c r="AF1261" s="63"/>
      <c r="AG1261" s="63"/>
      <c r="AH1261" s="63"/>
      <c r="AI1261" s="63"/>
      <c r="AJ1261" s="63"/>
      <c r="AK1261" s="63"/>
      <c r="AL1261" s="63"/>
      <c r="AM1261" s="63"/>
      <c r="AN1261" s="63"/>
      <c r="AO1261" s="63"/>
      <c r="AP1261" s="63"/>
      <c r="AQ1261" s="63"/>
      <c r="AR1261" s="63"/>
      <c r="AS1261" s="63"/>
      <c r="AT1261" s="63"/>
      <c r="AU1261" s="63"/>
      <c r="AV1261" s="63"/>
      <c r="AW1261" s="63"/>
      <c r="AX1261" s="63"/>
      <c r="AY1261" s="63"/>
      <c r="AZ1261" s="63"/>
      <c r="BA1261" s="63"/>
      <c r="BB1261" s="63"/>
      <c r="BC1261" s="63"/>
      <c r="BD1261" s="63"/>
      <c r="BE1261" s="63"/>
      <c r="BF1261" s="63"/>
      <c r="BG1261" s="63"/>
      <c r="BH1261" s="63"/>
      <c r="BI1261" s="63"/>
      <c r="BJ1261" s="63"/>
      <c r="BK1261" s="63"/>
      <c r="BL1261" s="63"/>
      <c r="BM1261" s="63"/>
      <c r="BN1261" s="63"/>
      <c r="BO1261" s="63"/>
      <c r="BP1261" s="63"/>
      <c r="BQ1261" s="63"/>
      <c r="BR1261" s="63"/>
      <c r="BS1261" s="63"/>
      <c r="BT1261" s="63"/>
      <c r="BU1261" s="63"/>
      <c r="BV1261" s="63"/>
      <c r="BW1261" s="63"/>
      <c r="BX1261" s="63"/>
      <c r="BY1261" s="63"/>
      <c r="BZ1261" s="63"/>
      <c r="CA1261" s="63"/>
      <c r="CB1261" s="63"/>
      <c r="CC1261" s="63"/>
      <c r="CD1261" s="63"/>
      <c r="CE1261" s="63"/>
      <c r="CF1261" s="63"/>
      <c r="CG1261" s="63"/>
      <c r="CH1261" s="63"/>
      <c r="CI1261" s="63"/>
      <c r="CJ1261" s="63"/>
      <c r="CK1261" s="63"/>
      <c r="CL1261" s="63"/>
      <c r="CM1261" s="63"/>
      <c r="CN1261" s="63"/>
      <c r="CO1261" s="63"/>
      <c r="CP1261" s="63"/>
      <c r="CR1261" s="227"/>
      <c r="CS1261" s="74"/>
    </row>
    <row r="1262" spans="1:97" s="72" customFormat="1" ht="75.75" customHeight="1">
      <c r="A1262" s="76"/>
      <c r="B1262" s="76"/>
      <c r="C1262" s="76"/>
      <c r="D1262" s="76"/>
      <c r="E1262" s="76"/>
      <c r="F1262" s="63"/>
      <c r="G1262" s="63"/>
      <c r="H1262" s="63"/>
      <c r="I1262" s="63"/>
      <c r="J1262" s="63"/>
      <c r="K1262" s="63"/>
      <c r="L1262" s="63"/>
      <c r="M1262" s="63"/>
      <c r="N1262" s="63"/>
      <c r="O1262" s="63"/>
      <c r="P1262" s="63"/>
      <c r="Q1262" s="63"/>
      <c r="R1262" s="63"/>
      <c r="S1262" s="63"/>
      <c r="T1262" s="63"/>
      <c r="U1262" s="63"/>
      <c r="V1262" s="63"/>
      <c r="W1262" s="63"/>
      <c r="X1262" s="63"/>
      <c r="Y1262" s="63"/>
      <c r="Z1262" s="63"/>
      <c r="AA1262" s="63"/>
      <c r="AB1262" s="63"/>
      <c r="AC1262" s="63"/>
      <c r="AD1262" s="63"/>
      <c r="AE1262" s="63"/>
      <c r="AF1262" s="63"/>
      <c r="AG1262" s="63"/>
      <c r="AH1262" s="63"/>
      <c r="AI1262" s="63"/>
      <c r="AJ1262" s="63"/>
      <c r="AK1262" s="63"/>
      <c r="AL1262" s="63"/>
      <c r="AM1262" s="63"/>
      <c r="AN1262" s="63"/>
      <c r="AO1262" s="63"/>
      <c r="AP1262" s="63"/>
      <c r="AQ1262" s="63"/>
      <c r="AR1262" s="63"/>
      <c r="AS1262" s="63"/>
      <c r="AT1262" s="63"/>
      <c r="AU1262" s="63"/>
      <c r="AV1262" s="63"/>
      <c r="AW1262" s="63"/>
      <c r="AX1262" s="63"/>
      <c r="AY1262" s="63"/>
      <c r="AZ1262" s="63"/>
      <c r="BA1262" s="63"/>
      <c r="BB1262" s="63"/>
      <c r="BC1262" s="63"/>
      <c r="BD1262" s="63"/>
      <c r="BE1262" s="63"/>
      <c r="BF1262" s="63"/>
      <c r="BG1262" s="63"/>
      <c r="BH1262" s="63"/>
      <c r="BI1262" s="63"/>
      <c r="BJ1262" s="63"/>
      <c r="BK1262" s="63"/>
      <c r="BL1262" s="63"/>
      <c r="BM1262" s="63"/>
      <c r="BN1262" s="63"/>
      <c r="BO1262" s="63"/>
      <c r="BP1262" s="63"/>
      <c r="BQ1262" s="63"/>
      <c r="BR1262" s="63"/>
      <c r="BS1262" s="63"/>
      <c r="BT1262" s="63"/>
      <c r="BU1262" s="63"/>
      <c r="BV1262" s="63"/>
      <c r="BW1262" s="63"/>
      <c r="BX1262" s="63"/>
      <c r="BY1262" s="63"/>
      <c r="BZ1262" s="63"/>
      <c r="CA1262" s="63"/>
      <c r="CB1262" s="63"/>
      <c r="CC1262" s="63"/>
      <c r="CD1262" s="63"/>
      <c r="CE1262" s="63"/>
      <c r="CF1262" s="63"/>
      <c r="CG1262" s="63"/>
      <c r="CH1262" s="63"/>
      <c r="CI1262" s="63"/>
      <c r="CJ1262" s="63"/>
      <c r="CK1262" s="63"/>
      <c r="CL1262" s="63"/>
      <c r="CM1262" s="63"/>
      <c r="CN1262" s="63"/>
      <c r="CO1262" s="63"/>
      <c r="CP1262" s="63"/>
      <c r="CR1262" s="227"/>
      <c r="CS1262" s="74"/>
    </row>
    <row r="1263" spans="1:97" s="72" customFormat="1" ht="75.75" customHeight="1">
      <c r="A1263" s="76"/>
      <c r="B1263" s="76"/>
      <c r="C1263" s="76"/>
      <c r="D1263" s="76"/>
      <c r="E1263" s="76"/>
      <c r="F1263" s="63"/>
      <c r="G1263" s="63"/>
      <c r="H1263" s="63"/>
      <c r="I1263" s="63"/>
      <c r="J1263" s="63"/>
      <c r="K1263" s="63"/>
      <c r="L1263" s="63"/>
      <c r="M1263" s="63"/>
      <c r="N1263" s="63"/>
      <c r="O1263" s="63"/>
      <c r="P1263" s="63"/>
      <c r="Q1263" s="63"/>
      <c r="R1263" s="63"/>
      <c r="S1263" s="63"/>
      <c r="T1263" s="63"/>
      <c r="U1263" s="63"/>
      <c r="V1263" s="63"/>
      <c r="W1263" s="63"/>
      <c r="X1263" s="63"/>
      <c r="Y1263" s="63"/>
      <c r="Z1263" s="63"/>
      <c r="AA1263" s="63"/>
      <c r="AB1263" s="63"/>
      <c r="AC1263" s="63"/>
      <c r="AD1263" s="63"/>
      <c r="AE1263" s="63"/>
      <c r="AF1263" s="63"/>
      <c r="AG1263" s="63"/>
      <c r="AH1263" s="63"/>
      <c r="AI1263" s="63"/>
      <c r="AJ1263" s="63"/>
      <c r="AK1263" s="63"/>
      <c r="AL1263" s="63"/>
      <c r="AM1263" s="63"/>
      <c r="AN1263" s="63"/>
      <c r="AO1263" s="63"/>
      <c r="AP1263" s="63"/>
      <c r="AQ1263" s="63"/>
      <c r="AR1263" s="63"/>
      <c r="AS1263" s="63"/>
      <c r="AT1263" s="63"/>
      <c r="AU1263" s="63"/>
      <c r="AV1263" s="63"/>
      <c r="AW1263" s="63"/>
      <c r="AX1263" s="63"/>
      <c r="AY1263" s="63"/>
      <c r="AZ1263" s="63"/>
      <c r="BA1263" s="63"/>
      <c r="BB1263" s="63"/>
      <c r="BC1263" s="63"/>
      <c r="BD1263" s="63"/>
      <c r="BE1263" s="63"/>
      <c r="BF1263" s="63"/>
      <c r="BG1263" s="63"/>
      <c r="BH1263" s="63"/>
      <c r="BI1263" s="63"/>
      <c r="BJ1263" s="63"/>
      <c r="BK1263" s="63"/>
      <c r="BL1263" s="63"/>
      <c r="BM1263" s="63"/>
      <c r="BN1263" s="63"/>
      <c r="BO1263" s="63"/>
      <c r="BP1263" s="63"/>
      <c r="BQ1263" s="63"/>
      <c r="BR1263" s="63"/>
      <c r="BS1263" s="63"/>
      <c r="BT1263" s="63"/>
      <c r="BU1263" s="63"/>
      <c r="BV1263" s="63"/>
      <c r="BW1263" s="63"/>
      <c r="BX1263" s="63"/>
      <c r="BY1263" s="63"/>
      <c r="BZ1263" s="63"/>
      <c r="CA1263" s="63"/>
      <c r="CB1263" s="63"/>
      <c r="CC1263" s="63"/>
      <c r="CD1263" s="63"/>
      <c r="CE1263" s="63"/>
      <c r="CF1263" s="63"/>
      <c r="CG1263" s="63"/>
      <c r="CH1263" s="63"/>
      <c r="CI1263" s="63"/>
      <c r="CJ1263" s="63"/>
      <c r="CK1263" s="63"/>
      <c r="CL1263" s="63"/>
      <c r="CM1263" s="63"/>
      <c r="CN1263" s="63"/>
      <c r="CO1263" s="63"/>
      <c r="CP1263" s="63"/>
      <c r="CR1263" s="227"/>
      <c r="CS1263" s="74"/>
    </row>
    <row r="1264" spans="1:97" s="72" customFormat="1" ht="75.75" customHeight="1">
      <c r="A1264" s="76"/>
      <c r="B1264" s="76"/>
      <c r="C1264" s="76"/>
      <c r="D1264" s="76"/>
      <c r="E1264" s="76"/>
      <c r="F1264" s="63"/>
      <c r="G1264" s="63"/>
      <c r="H1264" s="63"/>
      <c r="I1264" s="63"/>
      <c r="J1264" s="63"/>
      <c r="K1264" s="63"/>
      <c r="L1264" s="63"/>
      <c r="M1264" s="63"/>
      <c r="N1264" s="63"/>
      <c r="O1264" s="63"/>
      <c r="P1264" s="63"/>
      <c r="Q1264" s="63"/>
      <c r="R1264" s="63"/>
      <c r="S1264" s="63"/>
      <c r="T1264" s="63"/>
      <c r="U1264" s="63"/>
      <c r="V1264" s="63"/>
      <c r="W1264" s="63"/>
      <c r="X1264" s="63"/>
      <c r="Y1264" s="63"/>
      <c r="Z1264" s="63"/>
      <c r="AA1264" s="63"/>
      <c r="AB1264" s="63"/>
      <c r="AC1264" s="63"/>
      <c r="AD1264" s="63"/>
      <c r="AE1264" s="63"/>
      <c r="AF1264" s="63"/>
      <c r="AG1264" s="63"/>
      <c r="AH1264" s="63"/>
      <c r="AI1264" s="63"/>
      <c r="AJ1264" s="63"/>
      <c r="AK1264" s="63"/>
      <c r="AL1264" s="63"/>
      <c r="AM1264" s="63"/>
      <c r="AN1264" s="63"/>
      <c r="AO1264" s="63"/>
      <c r="AP1264" s="63"/>
      <c r="AQ1264" s="63"/>
      <c r="AR1264" s="63"/>
      <c r="AS1264" s="63"/>
      <c r="AT1264" s="63"/>
      <c r="AU1264" s="63"/>
      <c r="AV1264" s="63"/>
      <c r="AW1264" s="63"/>
      <c r="AX1264" s="63"/>
      <c r="AY1264" s="63"/>
      <c r="AZ1264" s="63"/>
      <c r="BA1264" s="63"/>
      <c r="BB1264" s="63"/>
      <c r="BC1264" s="63"/>
      <c r="BD1264" s="63"/>
      <c r="BE1264" s="63"/>
      <c r="BF1264" s="63"/>
      <c r="BG1264" s="63"/>
      <c r="BH1264" s="63"/>
      <c r="BI1264" s="63"/>
      <c r="BJ1264" s="63"/>
      <c r="BK1264" s="63"/>
      <c r="BL1264" s="63"/>
      <c r="BM1264" s="63"/>
      <c r="BN1264" s="63"/>
      <c r="BO1264" s="63"/>
      <c r="BP1264" s="63"/>
      <c r="BQ1264" s="63"/>
      <c r="BR1264" s="63"/>
      <c r="BS1264" s="63"/>
      <c r="BT1264" s="63"/>
      <c r="BU1264" s="63"/>
      <c r="BV1264" s="63"/>
      <c r="BW1264" s="63"/>
      <c r="BX1264" s="63"/>
      <c r="BY1264" s="63"/>
      <c r="BZ1264" s="63"/>
      <c r="CA1264" s="63"/>
      <c r="CB1264" s="63"/>
      <c r="CC1264" s="63"/>
      <c r="CD1264" s="63"/>
      <c r="CE1264" s="63"/>
      <c r="CF1264" s="63"/>
      <c r="CG1264" s="63"/>
      <c r="CH1264" s="63"/>
      <c r="CI1264" s="63"/>
      <c r="CJ1264" s="63"/>
      <c r="CK1264" s="63"/>
      <c r="CL1264" s="63"/>
      <c r="CM1264" s="63"/>
      <c r="CN1264" s="63"/>
      <c r="CO1264" s="63"/>
      <c r="CP1264" s="63"/>
      <c r="CR1264" s="227"/>
      <c r="CS1264" s="74"/>
    </row>
    <row r="1265" spans="1:97" s="72" customFormat="1" ht="75.75" customHeight="1">
      <c r="A1265" s="76"/>
      <c r="B1265" s="76"/>
      <c r="C1265" s="76"/>
      <c r="D1265" s="76"/>
      <c r="E1265" s="76"/>
      <c r="F1265" s="63"/>
      <c r="G1265" s="63"/>
      <c r="H1265" s="63"/>
      <c r="I1265" s="63"/>
      <c r="J1265" s="63"/>
      <c r="K1265" s="63"/>
      <c r="L1265" s="63"/>
      <c r="M1265" s="63"/>
      <c r="N1265" s="63"/>
      <c r="O1265" s="63"/>
      <c r="P1265" s="63"/>
      <c r="Q1265" s="63"/>
      <c r="R1265" s="63"/>
      <c r="S1265" s="63"/>
      <c r="T1265" s="63"/>
      <c r="U1265" s="63"/>
      <c r="V1265" s="63"/>
      <c r="W1265" s="63"/>
      <c r="X1265" s="63"/>
      <c r="Y1265" s="63"/>
      <c r="Z1265" s="63"/>
      <c r="AA1265" s="63"/>
      <c r="AB1265" s="63"/>
      <c r="AC1265" s="63"/>
      <c r="AD1265" s="63"/>
      <c r="AE1265" s="63"/>
      <c r="AF1265" s="63"/>
      <c r="AG1265" s="63"/>
      <c r="AH1265" s="63"/>
      <c r="AI1265" s="63"/>
      <c r="AJ1265" s="63"/>
      <c r="AK1265" s="63"/>
      <c r="AL1265" s="63"/>
      <c r="AM1265" s="63"/>
      <c r="AN1265" s="63"/>
      <c r="AO1265" s="63"/>
      <c r="AP1265" s="63"/>
      <c r="AQ1265" s="63"/>
      <c r="AR1265" s="63"/>
      <c r="AS1265" s="63"/>
      <c r="AT1265" s="63"/>
      <c r="AU1265" s="63"/>
      <c r="AV1265" s="63"/>
      <c r="AW1265" s="63"/>
      <c r="AX1265" s="63"/>
      <c r="AY1265" s="63"/>
      <c r="AZ1265" s="63"/>
      <c r="BA1265" s="63"/>
      <c r="BB1265" s="63"/>
      <c r="BC1265" s="63"/>
      <c r="BD1265" s="63"/>
      <c r="BE1265" s="63"/>
      <c r="BF1265" s="63"/>
      <c r="BG1265" s="63"/>
      <c r="BH1265" s="63"/>
      <c r="BI1265" s="63"/>
      <c r="BJ1265" s="63"/>
      <c r="BK1265" s="63"/>
      <c r="BL1265" s="63"/>
      <c r="BM1265" s="63"/>
      <c r="BN1265" s="63"/>
      <c r="BO1265" s="63"/>
      <c r="BP1265" s="63"/>
      <c r="BQ1265" s="63"/>
      <c r="BR1265" s="63"/>
      <c r="BS1265" s="63"/>
      <c r="BT1265" s="63"/>
      <c r="BU1265" s="63"/>
      <c r="BV1265" s="63"/>
      <c r="BW1265" s="63"/>
      <c r="BX1265" s="63"/>
      <c r="BY1265" s="63"/>
      <c r="BZ1265" s="63"/>
      <c r="CA1265" s="63"/>
      <c r="CB1265" s="63"/>
      <c r="CC1265" s="63"/>
      <c r="CD1265" s="63"/>
      <c r="CE1265" s="63"/>
      <c r="CF1265" s="63"/>
      <c r="CG1265" s="63"/>
      <c r="CH1265" s="63"/>
      <c r="CI1265" s="63"/>
      <c r="CJ1265" s="63"/>
      <c r="CK1265" s="63"/>
      <c r="CL1265" s="63"/>
      <c r="CM1265" s="63"/>
      <c r="CN1265" s="63"/>
      <c r="CO1265" s="63"/>
      <c r="CP1265" s="63"/>
      <c r="CR1265" s="227"/>
      <c r="CS1265" s="74"/>
    </row>
    <row r="1266" spans="1:97" s="72" customFormat="1" ht="75.75" customHeight="1">
      <c r="A1266" s="76"/>
      <c r="B1266" s="76"/>
      <c r="C1266" s="76"/>
      <c r="D1266" s="76"/>
      <c r="E1266" s="76"/>
      <c r="F1266" s="63"/>
      <c r="G1266" s="63"/>
      <c r="H1266" s="63"/>
      <c r="I1266" s="63"/>
      <c r="J1266" s="63"/>
      <c r="K1266" s="63"/>
      <c r="L1266" s="63"/>
      <c r="M1266" s="63"/>
      <c r="N1266" s="63"/>
      <c r="O1266" s="63"/>
      <c r="P1266" s="63"/>
      <c r="Q1266" s="63"/>
      <c r="R1266" s="63"/>
      <c r="S1266" s="63"/>
      <c r="T1266" s="63"/>
      <c r="U1266" s="63"/>
      <c r="V1266" s="63"/>
      <c r="W1266" s="63"/>
      <c r="X1266" s="63"/>
      <c r="Y1266" s="63"/>
      <c r="Z1266" s="63"/>
      <c r="AA1266" s="63"/>
      <c r="AB1266" s="63"/>
      <c r="AC1266" s="63"/>
      <c r="AD1266" s="63"/>
      <c r="AE1266" s="63"/>
      <c r="AF1266" s="63"/>
      <c r="AG1266" s="63"/>
      <c r="AH1266" s="63"/>
      <c r="AI1266" s="63"/>
      <c r="AJ1266" s="63"/>
      <c r="AK1266" s="63"/>
      <c r="AL1266" s="63"/>
      <c r="AM1266" s="63"/>
      <c r="AN1266" s="63"/>
      <c r="AO1266" s="63"/>
      <c r="AP1266" s="63"/>
      <c r="AQ1266" s="63"/>
      <c r="AR1266" s="63"/>
      <c r="AS1266" s="63"/>
      <c r="AT1266" s="63"/>
      <c r="AU1266" s="63"/>
      <c r="AV1266" s="63"/>
      <c r="AW1266" s="63"/>
      <c r="AX1266" s="63"/>
      <c r="AY1266" s="63"/>
      <c r="AZ1266" s="63"/>
      <c r="BA1266" s="63"/>
      <c r="BB1266" s="63"/>
      <c r="BC1266" s="63"/>
      <c r="BD1266" s="63"/>
      <c r="BE1266" s="63"/>
      <c r="BF1266" s="63"/>
      <c r="BG1266" s="63"/>
      <c r="BH1266" s="63"/>
      <c r="BI1266" s="63"/>
      <c r="BJ1266" s="63"/>
      <c r="BK1266" s="63"/>
      <c r="BL1266" s="63"/>
      <c r="BM1266" s="63"/>
      <c r="BN1266" s="63"/>
      <c r="BO1266" s="63"/>
      <c r="BP1266" s="63"/>
      <c r="BQ1266" s="63"/>
      <c r="BR1266" s="63"/>
      <c r="BS1266" s="63"/>
      <c r="BT1266" s="63"/>
      <c r="BU1266" s="63"/>
      <c r="BV1266" s="63"/>
      <c r="BW1266" s="63"/>
      <c r="BX1266" s="63"/>
      <c r="BY1266" s="63"/>
      <c r="BZ1266" s="63"/>
      <c r="CA1266" s="63"/>
      <c r="CB1266" s="63"/>
      <c r="CC1266" s="63"/>
      <c r="CD1266" s="63"/>
      <c r="CE1266" s="63"/>
      <c r="CF1266" s="63"/>
      <c r="CG1266" s="63"/>
      <c r="CH1266" s="63"/>
      <c r="CI1266" s="63"/>
      <c r="CJ1266" s="63"/>
      <c r="CK1266" s="63"/>
      <c r="CL1266" s="63"/>
      <c r="CM1266" s="63"/>
      <c r="CN1266" s="63"/>
      <c r="CO1266" s="63"/>
      <c r="CP1266" s="63"/>
      <c r="CR1266" s="227"/>
      <c r="CS1266" s="74"/>
    </row>
    <row r="1267" spans="1:97" s="72" customFormat="1" ht="75.75" customHeight="1">
      <c r="A1267" s="76"/>
      <c r="B1267" s="76"/>
      <c r="C1267" s="76"/>
      <c r="D1267" s="76"/>
      <c r="E1267" s="76"/>
      <c r="F1267" s="63"/>
      <c r="G1267" s="63"/>
      <c r="H1267" s="63"/>
      <c r="I1267" s="63"/>
      <c r="J1267" s="63"/>
      <c r="K1267" s="63"/>
      <c r="L1267" s="63"/>
      <c r="M1267" s="63"/>
      <c r="N1267" s="63"/>
      <c r="O1267" s="63"/>
      <c r="P1267" s="63"/>
      <c r="Q1267" s="63"/>
      <c r="R1267" s="63"/>
      <c r="S1267" s="63"/>
      <c r="T1267" s="63"/>
      <c r="U1267" s="63"/>
      <c r="V1267" s="63"/>
      <c r="W1267" s="63"/>
      <c r="X1267" s="63"/>
      <c r="Y1267" s="63"/>
      <c r="Z1267" s="63"/>
      <c r="AA1267" s="63"/>
      <c r="AB1267" s="63"/>
      <c r="AC1267" s="63"/>
      <c r="AD1267" s="63"/>
      <c r="AE1267" s="63"/>
      <c r="AF1267" s="63"/>
      <c r="AG1267" s="63"/>
      <c r="AH1267" s="63"/>
      <c r="AI1267" s="63"/>
      <c r="AJ1267" s="63"/>
      <c r="AK1267" s="63"/>
      <c r="AL1267" s="63"/>
      <c r="AM1267" s="63"/>
      <c r="AN1267" s="63"/>
      <c r="AO1267" s="63"/>
      <c r="AP1267" s="63"/>
      <c r="AQ1267" s="63"/>
      <c r="AR1267" s="63"/>
      <c r="AS1267" s="63"/>
      <c r="AT1267" s="63"/>
      <c r="AU1267" s="63"/>
      <c r="AV1267" s="63"/>
      <c r="AW1267" s="63"/>
      <c r="AX1267" s="63"/>
      <c r="AY1267" s="63"/>
      <c r="AZ1267" s="63"/>
      <c r="BA1267" s="63"/>
      <c r="BB1267" s="63"/>
      <c r="BC1267" s="63"/>
      <c r="BD1267" s="63"/>
      <c r="BE1267" s="63"/>
      <c r="BF1267" s="63"/>
      <c r="BG1267" s="63"/>
      <c r="BH1267" s="63"/>
      <c r="BI1267" s="63"/>
      <c r="BJ1267" s="63"/>
      <c r="BK1267" s="63"/>
      <c r="BL1267" s="63"/>
      <c r="BM1267" s="63"/>
      <c r="BN1267" s="63"/>
      <c r="BO1267" s="63"/>
      <c r="BP1267" s="63"/>
      <c r="BQ1267" s="63"/>
      <c r="BR1267" s="63"/>
      <c r="BS1267" s="63"/>
      <c r="BT1267" s="63"/>
      <c r="BU1267" s="63"/>
      <c r="BV1267" s="63"/>
      <c r="BW1267" s="63"/>
      <c r="BX1267" s="63"/>
      <c r="BY1267" s="63"/>
      <c r="BZ1267" s="63"/>
      <c r="CA1267" s="63"/>
      <c r="CB1267" s="63"/>
      <c r="CC1267" s="63"/>
      <c r="CD1267" s="63"/>
      <c r="CE1267" s="63"/>
      <c r="CF1267" s="63"/>
      <c r="CG1267" s="63"/>
      <c r="CH1267" s="63"/>
      <c r="CI1267" s="63"/>
      <c r="CJ1267" s="63"/>
      <c r="CK1267" s="63"/>
      <c r="CL1267" s="63"/>
      <c r="CM1267" s="63"/>
      <c r="CN1267" s="63"/>
      <c r="CO1267" s="63"/>
      <c r="CP1267" s="63"/>
      <c r="CR1267" s="227"/>
      <c r="CS1267" s="74"/>
    </row>
    <row r="1268" spans="1:97" s="72" customFormat="1" ht="75.75" customHeight="1">
      <c r="A1268" s="76"/>
      <c r="B1268" s="76"/>
      <c r="C1268" s="76"/>
      <c r="D1268" s="76"/>
      <c r="E1268" s="76"/>
      <c r="F1268" s="63"/>
      <c r="G1268" s="63"/>
      <c r="H1268" s="63"/>
      <c r="I1268" s="63"/>
      <c r="J1268" s="63"/>
      <c r="K1268" s="63"/>
      <c r="L1268" s="63"/>
      <c r="M1268" s="63"/>
      <c r="N1268" s="63"/>
      <c r="O1268" s="63"/>
      <c r="P1268" s="63"/>
      <c r="Q1268" s="63"/>
      <c r="R1268" s="63"/>
      <c r="S1268" s="63"/>
      <c r="T1268" s="63"/>
      <c r="U1268" s="63"/>
      <c r="V1268" s="63"/>
      <c r="W1268" s="63"/>
      <c r="X1268" s="63"/>
      <c r="Y1268" s="63"/>
      <c r="Z1268" s="63"/>
      <c r="AA1268" s="63"/>
      <c r="AB1268" s="63"/>
      <c r="AC1268" s="63"/>
      <c r="AD1268" s="63"/>
      <c r="AE1268" s="63"/>
      <c r="AF1268" s="63"/>
      <c r="AG1268" s="63"/>
      <c r="AH1268" s="63"/>
      <c r="AI1268" s="63"/>
      <c r="AJ1268" s="63"/>
      <c r="AK1268" s="63"/>
      <c r="AL1268" s="63"/>
      <c r="AM1268" s="63"/>
      <c r="AN1268" s="63"/>
      <c r="AO1268" s="63"/>
      <c r="AP1268" s="63"/>
      <c r="AQ1268" s="63"/>
      <c r="AR1268" s="63"/>
      <c r="AS1268" s="63"/>
      <c r="AT1268" s="63"/>
      <c r="AU1268" s="63"/>
      <c r="AV1268" s="63"/>
      <c r="AW1268" s="63"/>
      <c r="AX1268" s="63"/>
      <c r="AY1268" s="63"/>
      <c r="AZ1268" s="63"/>
      <c r="BA1268" s="63"/>
      <c r="BB1268" s="63"/>
      <c r="BC1268" s="63"/>
      <c r="BD1268" s="63"/>
      <c r="BE1268" s="63"/>
      <c r="BF1268" s="63"/>
      <c r="BG1268" s="63"/>
      <c r="BH1268" s="63"/>
      <c r="BI1268" s="63"/>
      <c r="BJ1268" s="63"/>
      <c r="BK1268" s="63"/>
      <c r="BL1268" s="63"/>
      <c r="BM1268" s="63"/>
      <c r="BN1268" s="63"/>
      <c r="BO1268" s="63"/>
      <c r="BP1268" s="63"/>
      <c r="BQ1268" s="63"/>
      <c r="BR1268" s="63"/>
      <c r="BS1268" s="63"/>
      <c r="BT1268" s="63"/>
      <c r="BU1268" s="63"/>
      <c r="BV1268" s="63"/>
      <c r="BW1268" s="63"/>
      <c r="BX1268" s="63"/>
      <c r="BY1268" s="63"/>
      <c r="BZ1268" s="63"/>
      <c r="CA1268" s="63"/>
      <c r="CB1268" s="63"/>
      <c r="CC1268" s="63"/>
      <c r="CD1268" s="63"/>
      <c r="CE1268" s="63"/>
      <c r="CF1268" s="63"/>
      <c r="CG1268" s="63"/>
      <c r="CH1268" s="63"/>
      <c r="CI1268" s="63"/>
      <c r="CJ1268" s="63"/>
      <c r="CK1268" s="63"/>
      <c r="CL1268" s="63"/>
      <c r="CM1268" s="63"/>
      <c r="CN1268" s="63"/>
      <c r="CO1268" s="63"/>
      <c r="CP1268" s="63"/>
      <c r="CR1268" s="227"/>
      <c r="CS1268" s="74"/>
    </row>
    <row r="1269" spans="1:97" s="72" customFormat="1" ht="75.75" customHeight="1">
      <c r="A1269" s="76"/>
      <c r="B1269" s="76"/>
      <c r="C1269" s="76"/>
      <c r="D1269" s="76"/>
      <c r="E1269" s="76"/>
      <c r="F1269" s="63"/>
      <c r="G1269" s="63"/>
      <c r="H1269" s="63"/>
      <c r="I1269" s="63"/>
      <c r="J1269" s="63"/>
      <c r="K1269" s="63"/>
      <c r="L1269" s="63"/>
      <c r="M1269" s="63"/>
      <c r="N1269" s="63"/>
      <c r="O1269" s="63"/>
      <c r="P1269" s="63"/>
      <c r="Q1269" s="63"/>
      <c r="R1269" s="63"/>
      <c r="S1269" s="63"/>
      <c r="T1269" s="63"/>
      <c r="U1269" s="63"/>
      <c r="V1269" s="63"/>
      <c r="W1269" s="63"/>
      <c r="X1269" s="63"/>
      <c r="Y1269" s="63"/>
      <c r="Z1269" s="63"/>
      <c r="AA1269" s="63"/>
      <c r="AB1269" s="63"/>
      <c r="AC1269" s="63"/>
      <c r="AD1269" s="63"/>
      <c r="AE1269" s="63"/>
      <c r="AF1269" s="63"/>
      <c r="AG1269" s="63"/>
      <c r="AH1269" s="63"/>
      <c r="AI1269" s="63"/>
      <c r="AJ1269" s="63"/>
      <c r="AK1269" s="63"/>
      <c r="AL1269" s="63"/>
      <c r="AM1269" s="63"/>
      <c r="AN1269" s="63"/>
      <c r="AO1269" s="63"/>
      <c r="AP1269" s="63"/>
      <c r="AQ1269" s="63"/>
      <c r="AR1269" s="63"/>
      <c r="AS1269" s="63"/>
      <c r="AT1269" s="63"/>
      <c r="AU1269" s="63"/>
      <c r="AV1269" s="63"/>
      <c r="AW1269" s="63"/>
      <c r="AX1269" s="63"/>
      <c r="AY1269" s="63"/>
      <c r="AZ1269" s="63"/>
      <c r="BA1269" s="63"/>
      <c r="BB1269" s="63"/>
      <c r="BC1269" s="63"/>
      <c r="BD1269" s="63"/>
      <c r="BE1269" s="63"/>
      <c r="BF1269" s="63"/>
      <c r="BG1269" s="63"/>
      <c r="BH1269" s="63"/>
      <c r="BI1269" s="63"/>
      <c r="BJ1269" s="63"/>
      <c r="BK1269" s="63"/>
      <c r="BL1269" s="63"/>
      <c r="BM1269" s="63"/>
      <c r="BN1269" s="63"/>
      <c r="BO1269" s="63"/>
      <c r="BP1269" s="63"/>
      <c r="BQ1269" s="63"/>
      <c r="BR1269" s="63"/>
      <c r="BS1269" s="63"/>
      <c r="BT1269" s="63"/>
      <c r="BU1269" s="63"/>
      <c r="BV1269" s="63"/>
      <c r="BW1269" s="63"/>
      <c r="BX1269" s="63"/>
      <c r="BY1269" s="63"/>
      <c r="BZ1269" s="63"/>
      <c r="CA1269" s="63"/>
      <c r="CB1269" s="63"/>
      <c r="CC1269" s="63"/>
      <c r="CD1269" s="63"/>
      <c r="CE1269" s="63"/>
      <c r="CF1269" s="63"/>
      <c r="CG1269" s="63"/>
      <c r="CH1269" s="63"/>
      <c r="CI1269" s="63"/>
      <c r="CJ1269" s="63"/>
      <c r="CK1269" s="63"/>
      <c r="CL1269" s="63"/>
      <c r="CM1269" s="63"/>
      <c r="CN1269" s="63"/>
      <c r="CO1269" s="63"/>
      <c r="CP1269" s="63"/>
      <c r="CR1269" s="227"/>
      <c r="CS1269" s="74"/>
    </row>
    <row r="1270" spans="1:97" s="72" customFormat="1" ht="75.75" customHeight="1">
      <c r="A1270" s="76"/>
      <c r="B1270" s="76"/>
      <c r="C1270" s="76"/>
      <c r="D1270" s="76"/>
      <c r="E1270" s="76"/>
      <c r="F1270" s="63"/>
      <c r="G1270" s="63"/>
      <c r="H1270" s="63"/>
      <c r="I1270" s="63"/>
      <c r="J1270" s="63"/>
      <c r="K1270" s="63"/>
      <c r="L1270" s="63"/>
      <c r="M1270" s="63"/>
      <c r="N1270" s="63"/>
      <c r="O1270" s="63"/>
      <c r="P1270" s="63"/>
      <c r="Q1270" s="63"/>
      <c r="R1270" s="63"/>
      <c r="S1270" s="63"/>
      <c r="T1270" s="63"/>
      <c r="U1270" s="63"/>
      <c r="V1270" s="63"/>
      <c r="W1270" s="63"/>
      <c r="X1270" s="63"/>
      <c r="Y1270" s="63"/>
      <c r="Z1270" s="63"/>
      <c r="AA1270" s="63"/>
      <c r="AB1270" s="63"/>
      <c r="AC1270" s="63"/>
      <c r="AD1270" s="63"/>
      <c r="AE1270" s="63"/>
      <c r="AF1270" s="63"/>
      <c r="AG1270" s="63"/>
      <c r="AH1270" s="63"/>
      <c r="AI1270" s="63"/>
      <c r="AJ1270" s="63"/>
      <c r="AK1270" s="63"/>
      <c r="AL1270" s="63"/>
      <c r="AM1270" s="63"/>
      <c r="AN1270" s="63"/>
      <c r="AO1270" s="63"/>
      <c r="AP1270" s="63"/>
      <c r="AQ1270" s="63"/>
      <c r="AR1270" s="63"/>
      <c r="AS1270" s="63"/>
      <c r="AT1270" s="63"/>
      <c r="AU1270" s="63"/>
      <c r="AV1270" s="63"/>
      <c r="AW1270" s="63"/>
      <c r="AX1270" s="63"/>
      <c r="AY1270" s="63"/>
      <c r="AZ1270" s="63"/>
      <c r="BA1270" s="63"/>
      <c r="BB1270" s="63"/>
      <c r="BC1270" s="63"/>
      <c r="BD1270" s="63"/>
      <c r="BE1270" s="63"/>
      <c r="BF1270" s="63"/>
      <c r="BG1270" s="63"/>
      <c r="BH1270" s="63"/>
      <c r="BI1270" s="63"/>
      <c r="BJ1270" s="63"/>
      <c r="BK1270" s="63"/>
      <c r="BL1270" s="63"/>
      <c r="BM1270" s="63"/>
      <c r="BN1270" s="63"/>
      <c r="BO1270" s="63"/>
      <c r="BP1270" s="63"/>
      <c r="BQ1270" s="63"/>
      <c r="BR1270" s="63"/>
      <c r="BS1270" s="63"/>
      <c r="BT1270" s="63"/>
      <c r="BU1270" s="63"/>
      <c r="BV1270" s="63"/>
      <c r="BW1270" s="63"/>
      <c r="BX1270" s="63"/>
      <c r="BY1270" s="63"/>
      <c r="BZ1270" s="63"/>
      <c r="CA1270" s="63"/>
      <c r="CB1270" s="63"/>
      <c r="CC1270" s="63"/>
      <c r="CD1270" s="63"/>
      <c r="CE1270" s="63"/>
      <c r="CF1270" s="63"/>
      <c r="CG1270" s="63"/>
      <c r="CH1270" s="63"/>
      <c r="CI1270" s="63"/>
      <c r="CJ1270" s="63"/>
      <c r="CK1270" s="63"/>
      <c r="CL1270" s="63"/>
      <c r="CM1270" s="63"/>
      <c r="CN1270" s="63"/>
      <c r="CO1270" s="63"/>
      <c r="CP1270" s="63"/>
      <c r="CR1270" s="227"/>
      <c r="CS1270" s="74"/>
    </row>
    <row r="1271" spans="1:97" s="72" customFormat="1" ht="75.75" customHeight="1">
      <c r="A1271" s="76"/>
      <c r="B1271" s="76"/>
      <c r="C1271" s="76"/>
      <c r="D1271" s="76"/>
      <c r="E1271" s="76"/>
      <c r="F1271" s="63"/>
      <c r="G1271" s="63"/>
      <c r="H1271" s="63"/>
      <c r="I1271" s="63"/>
      <c r="J1271" s="63"/>
      <c r="K1271" s="63"/>
      <c r="L1271" s="63"/>
      <c r="M1271" s="63"/>
      <c r="N1271" s="63"/>
      <c r="O1271" s="63"/>
      <c r="P1271" s="63"/>
      <c r="Q1271" s="63"/>
      <c r="R1271" s="63"/>
      <c r="S1271" s="63"/>
      <c r="T1271" s="63"/>
      <c r="U1271" s="63"/>
      <c r="V1271" s="63"/>
      <c r="W1271" s="63"/>
      <c r="X1271" s="63"/>
      <c r="Y1271" s="63"/>
      <c r="Z1271" s="63"/>
      <c r="AA1271" s="63"/>
      <c r="AB1271" s="63"/>
      <c r="AC1271" s="63"/>
      <c r="AD1271" s="63"/>
      <c r="AE1271" s="63"/>
      <c r="AF1271" s="63"/>
      <c r="AG1271" s="63"/>
      <c r="AH1271" s="63"/>
      <c r="AI1271" s="63"/>
      <c r="AJ1271" s="63"/>
      <c r="AK1271" s="63"/>
      <c r="AL1271" s="63"/>
      <c r="AM1271" s="63"/>
      <c r="AN1271" s="63"/>
      <c r="AO1271" s="63"/>
      <c r="AP1271" s="63"/>
      <c r="AQ1271" s="63"/>
      <c r="AR1271" s="63"/>
      <c r="AS1271" s="63"/>
      <c r="AT1271" s="63"/>
      <c r="AU1271" s="63"/>
      <c r="AV1271" s="63"/>
      <c r="AW1271" s="63"/>
      <c r="AX1271" s="63"/>
      <c r="AY1271" s="63"/>
      <c r="AZ1271" s="63"/>
      <c r="BA1271" s="63"/>
      <c r="BB1271" s="63"/>
      <c r="BC1271" s="63"/>
      <c r="BD1271" s="63"/>
      <c r="BE1271" s="63"/>
      <c r="BF1271" s="63"/>
      <c r="BG1271" s="63"/>
      <c r="BH1271" s="63"/>
      <c r="BI1271" s="63"/>
      <c r="BJ1271" s="63"/>
      <c r="BK1271" s="63"/>
      <c r="BL1271" s="63"/>
      <c r="BM1271" s="63"/>
      <c r="BN1271" s="63"/>
      <c r="BO1271" s="63"/>
      <c r="BP1271" s="63"/>
      <c r="BQ1271" s="63"/>
      <c r="BR1271" s="63"/>
      <c r="BS1271" s="63"/>
      <c r="BT1271" s="63"/>
      <c r="BU1271" s="63"/>
      <c r="BV1271" s="63"/>
      <c r="BW1271" s="63"/>
      <c r="BX1271" s="63"/>
      <c r="BY1271" s="63"/>
      <c r="BZ1271" s="63"/>
      <c r="CA1271" s="63"/>
      <c r="CB1271" s="63"/>
      <c r="CC1271" s="63"/>
      <c r="CD1271" s="63"/>
      <c r="CE1271" s="63"/>
      <c r="CF1271" s="63"/>
      <c r="CG1271" s="63"/>
      <c r="CH1271" s="63"/>
      <c r="CI1271" s="63"/>
      <c r="CJ1271" s="63"/>
      <c r="CK1271" s="63"/>
      <c r="CL1271" s="63"/>
      <c r="CM1271" s="63"/>
      <c r="CN1271" s="63"/>
      <c r="CO1271" s="63"/>
      <c r="CP1271" s="63"/>
      <c r="CR1271" s="227"/>
      <c r="CS1271" s="74"/>
    </row>
    <row r="1272" spans="1:97" s="72" customFormat="1" ht="75.75" customHeight="1">
      <c r="A1272" s="76"/>
      <c r="B1272" s="76"/>
      <c r="C1272" s="76"/>
      <c r="D1272" s="76"/>
      <c r="E1272" s="76"/>
      <c r="F1272" s="63"/>
      <c r="G1272" s="63"/>
      <c r="H1272" s="63"/>
      <c r="I1272" s="63"/>
      <c r="J1272" s="63"/>
      <c r="K1272" s="63"/>
      <c r="L1272" s="63"/>
      <c r="M1272" s="63"/>
      <c r="N1272" s="63"/>
      <c r="O1272" s="63"/>
      <c r="P1272" s="63"/>
      <c r="Q1272" s="63"/>
      <c r="R1272" s="63"/>
      <c r="S1272" s="63"/>
      <c r="T1272" s="63"/>
      <c r="U1272" s="63"/>
      <c r="V1272" s="63"/>
      <c r="W1272" s="63"/>
      <c r="X1272" s="63"/>
      <c r="Y1272" s="63"/>
      <c r="Z1272" s="63"/>
      <c r="AA1272" s="63"/>
      <c r="AB1272" s="63"/>
      <c r="AC1272" s="63"/>
      <c r="AD1272" s="63"/>
      <c r="AE1272" s="63"/>
      <c r="AF1272" s="63"/>
      <c r="AG1272" s="63"/>
      <c r="AH1272" s="63"/>
      <c r="AI1272" s="63"/>
      <c r="AJ1272" s="63"/>
      <c r="AK1272" s="63"/>
      <c r="AL1272" s="63"/>
      <c r="AM1272" s="63"/>
      <c r="AN1272" s="63"/>
      <c r="AO1272" s="63"/>
      <c r="AP1272" s="63"/>
      <c r="AQ1272" s="63"/>
      <c r="AR1272" s="63"/>
      <c r="AS1272" s="63"/>
      <c r="AT1272" s="63"/>
      <c r="AU1272" s="63"/>
      <c r="AV1272" s="63"/>
      <c r="AW1272" s="63"/>
      <c r="AX1272" s="63"/>
      <c r="AY1272" s="63"/>
      <c r="AZ1272" s="63"/>
      <c r="BA1272" s="63"/>
      <c r="BB1272" s="63"/>
      <c r="BC1272" s="63"/>
      <c r="BD1272" s="63"/>
      <c r="BE1272" s="63"/>
      <c r="BF1272" s="63"/>
      <c r="BG1272" s="63"/>
      <c r="BH1272" s="63"/>
      <c r="BI1272" s="63"/>
      <c r="BJ1272" s="63"/>
      <c r="BK1272" s="63"/>
      <c r="BL1272" s="63"/>
      <c r="BM1272" s="63"/>
      <c r="BN1272" s="63"/>
      <c r="BO1272" s="63"/>
      <c r="BP1272" s="63"/>
      <c r="BQ1272" s="63"/>
      <c r="BR1272" s="63"/>
      <c r="BS1272" s="63"/>
      <c r="BT1272" s="63"/>
      <c r="BU1272" s="63"/>
      <c r="BV1272" s="63"/>
      <c r="BW1272" s="63"/>
      <c r="BX1272" s="63"/>
      <c r="BY1272" s="63"/>
      <c r="BZ1272" s="63"/>
      <c r="CA1272" s="63"/>
      <c r="CB1272" s="63"/>
      <c r="CC1272" s="63"/>
      <c r="CD1272" s="63"/>
      <c r="CE1272" s="63"/>
      <c r="CF1272" s="63"/>
      <c r="CG1272" s="63"/>
      <c r="CH1272" s="63"/>
      <c r="CI1272" s="63"/>
      <c r="CJ1272" s="63"/>
      <c r="CK1272" s="63"/>
      <c r="CL1272" s="63"/>
      <c r="CM1272" s="63"/>
      <c r="CN1272" s="63"/>
      <c r="CO1272" s="63"/>
      <c r="CP1272" s="63"/>
      <c r="CR1272" s="227"/>
      <c r="CS1272" s="74"/>
    </row>
    <row r="1273" spans="1:97" s="72" customFormat="1" ht="75.75" customHeight="1">
      <c r="A1273" s="76"/>
      <c r="B1273" s="76"/>
      <c r="C1273" s="76"/>
      <c r="D1273" s="76"/>
      <c r="E1273" s="76"/>
      <c r="F1273" s="63"/>
      <c r="G1273" s="63"/>
      <c r="H1273" s="63"/>
      <c r="I1273" s="63"/>
      <c r="J1273" s="63"/>
      <c r="K1273" s="63"/>
      <c r="L1273" s="63"/>
      <c r="M1273" s="63"/>
      <c r="N1273" s="63"/>
      <c r="O1273" s="63"/>
      <c r="P1273" s="63"/>
      <c r="Q1273" s="63"/>
      <c r="R1273" s="63"/>
      <c r="S1273" s="63"/>
      <c r="T1273" s="63"/>
      <c r="U1273" s="63"/>
      <c r="V1273" s="63"/>
      <c r="W1273" s="63"/>
      <c r="X1273" s="63"/>
      <c r="Y1273" s="63"/>
      <c r="Z1273" s="63"/>
      <c r="AA1273" s="63"/>
      <c r="AB1273" s="63"/>
      <c r="AC1273" s="63"/>
      <c r="AD1273" s="63"/>
      <c r="AE1273" s="63"/>
      <c r="AF1273" s="63"/>
      <c r="AG1273" s="63"/>
      <c r="AH1273" s="63"/>
      <c r="AI1273" s="63"/>
      <c r="AJ1273" s="63"/>
      <c r="AK1273" s="63"/>
      <c r="AL1273" s="63"/>
      <c r="AM1273" s="63"/>
      <c r="AN1273" s="63"/>
      <c r="AO1273" s="63"/>
      <c r="AP1273" s="63"/>
      <c r="AQ1273" s="63"/>
      <c r="AR1273" s="63"/>
      <c r="AS1273" s="63"/>
      <c r="AT1273" s="63"/>
      <c r="AU1273" s="63"/>
      <c r="AV1273" s="63"/>
      <c r="AW1273" s="63"/>
      <c r="AX1273" s="63"/>
      <c r="AY1273" s="63"/>
      <c r="AZ1273" s="63"/>
      <c r="BA1273" s="63"/>
      <c r="BB1273" s="63"/>
      <c r="BC1273" s="63"/>
      <c r="BD1273" s="63"/>
      <c r="BE1273" s="63"/>
      <c r="BF1273" s="63"/>
      <c r="BG1273" s="63"/>
      <c r="BH1273" s="63"/>
      <c r="BI1273" s="63"/>
      <c r="BJ1273" s="63"/>
      <c r="BK1273" s="63"/>
      <c r="BL1273" s="63"/>
      <c r="BM1273" s="63"/>
      <c r="BN1273" s="63"/>
      <c r="BO1273" s="63"/>
      <c r="BP1273" s="63"/>
      <c r="BQ1273" s="63"/>
      <c r="BR1273" s="63"/>
      <c r="BS1273" s="63"/>
      <c r="BT1273" s="63"/>
      <c r="BU1273" s="63"/>
      <c r="BV1273" s="63"/>
      <c r="BW1273" s="63"/>
      <c r="BX1273" s="63"/>
      <c r="BY1273" s="63"/>
      <c r="BZ1273" s="63"/>
      <c r="CA1273" s="63"/>
      <c r="CB1273" s="63"/>
      <c r="CC1273" s="63"/>
      <c r="CD1273" s="63"/>
      <c r="CE1273" s="63"/>
      <c r="CF1273" s="63"/>
      <c r="CG1273" s="63"/>
      <c r="CH1273" s="63"/>
      <c r="CI1273" s="63"/>
      <c r="CJ1273" s="63"/>
      <c r="CK1273" s="63"/>
      <c r="CL1273" s="63"/>
      <c r="CM1273" s="63"/>
      <c r="CN1273" s="63"/>
      <c r="CO1273" s="63"/>
      <c r="CP1273" s="63"/>
      <c r="CR1273" s="227"/>
      <c r="CS1273" s="74"/>
    </row>
    <row r="1274" spans="1:97" s="72" customFormat="1" ht="75.75" customHeight="1">
      <c r="A1274" s="76"/>
      <c r="B1274" s="76"/>
      <c r="C1274" s="76"/>
      <c r="D1274" s="76"/>
      <c r="E1274" s="76"/>
      <c r="F1274" s="63"/>
      <c r="G1274" s="63"/>
      <c r="H1274" s="63"/>
      <c r="I1274" s="63"/>
      <c r="J1274" s="63"/>
      <c r="K1274" s="63"/>
      <c r="L1274" s="63"/>
      <c r="M1274" s="63"/>
      <c r="N1274" s="63"/>
      <c r="O1274" s="63"/>
      <c r="P1274" s="63"/>
      <c r="Q1274" s="63"/>
      <c r="R1274" s="63"/>
      <c r="S1274" s="63"/>
      <c r="T1274" s="63"/>
      <c r="U1274" s="63"/>
      <c r="V1274" s="63"/>
      <c r="W1274" s="63"/>
      <c r="X1274" s="63"/>
      <c r="Y1274" s="63"/>
      <c r="Z1274" s="63"/>
      <c r="AA1274" s="63"/>
      <c r="AB1274" s="63"/>
      <c r="AC1274" s="63"/>
      <c r="AD1274" s="63"/>
      <c r="AE1274" s="63"/>
      <c r="AF1274" s="63"/>
      <c r="AG1274" s="63"/>
      <c r="AH1274" s="63"/>
      <c r="AI1274" s="63"/>
      <c r="AJ1274" s="63"/>
      <c r="AK1274" s="63"/>
      <c r="AL1274" s="63"/>
      <c r="AM1274" s="63"/>
      <c r="AN1274" s="63"/>
      <c r="AO1274" s="63"/>
      <c r="AP1274" s="63"/>
      <c r="AQ1274" s="63"/>
      <c r="AR1274" s="63"/>
      <c r="AS1274" s="63"/>
      <c r="AT1274" s="63"/>
      <c r="AU1274" s="63"/>
      <c r="AV1274" s="63"/>
      <c r="AW1274" s="63"/>
      <c r="AX1274" s="63"/>
      <c r="AY1274" s="63"/>
      <c r="AZ1274" s="63"/>
      <c r="BA1274" s="63"/>
      <c r="BB1274" s="63"/>
      <c r="BC1274" s="63"/>
      <c r="BD1274" s="63"/>
      <c r="BE1274" s="63"/>
      <c r="BF1274" s="63"/>
      <c r="BG1274" s="63"/>
      <c r="BH1274" s="63"/>
      <c r="BI1274" s="63"/>
      <c r="BJ1274" s="63"/>
      <c r="BK1274" s="63"/>
      <c r="BL1274" s="63"/>
      <c r="BM1274" s="63"/>
      <c r="BN1274" s="63"/>
      <c r="BO1274" s="63"/>
      <c r="BP1274" s="63"/>
      <c r="BQ1274" s="63"/>
      <c r="BR1274" s="63"/>
      <c r="BS1274" s="63"/>
      <c r="BT1274" s="63"/>
      <c r="BU1274" s="63"/>
      <c r="BV1274" s="63"/>
      <c r="BW1274" s="63"/>
      <c r="BX1274" s="63"/>
      <c r="BY1274" s="63"/>
      <c r="BZ1274" s="63"/>
      <c r="CA1274" s="63"/>
      <c r="CB1274" s="63"/>
      <c r="CC1274" s="63"/>
      <c r="CD1274" s="63"/>
      <c r="CE1274" s="63"/>
      <c r="CF1274" s="63"/>
      <c r="CG1274" s="63"/>
      <c r="CH1274" s="63"/>
      <c r="CI1274" s="63"/>
      <c r="CJ1274" s="63"/>
      <c r="CK1274" s="63"/>
      <c r="CL1274" s="63"/>
      <c r="CM1274" s="63"/>
      <c r="CN1274" s="63"/>
      <c r="CO1274" s="63"/>
      <c r="CP1274" s="63"/>
      <c r="CR1274" s="227"/>
      <c r="CS1274" s="74"/>
    </row>
    <row r="1275" spans="1:97" s="72" customFormat="1" ht="75.75" customHeight="1">
      <c r="A1275" s="76"/>
      <c r="B1275" s="76"/>
      <c r="C1275" s="76"/>
      <c r="D1275" s="76"/>
      <c r="E1275" s="76"/>
      <c r="F1275" s="63"/>
      <c r="G1275" s="63"/>
      <c r="H1275" s="63"/>
      <c r="I1275" s="63"/>
      <c r="J1275" s="63"/>
      <c r="K1275" s="63"/>
      <c r="L1275" s="63"/>
      <c r="M1275" s="63"/>
      <c r="N1275" s="63"/>
      <c r="O1275" s="63"/>
      <c r="P1275" s="63"/>
      <c r="Q1275" s="63"/>
      <c r="R1275" s="63"/>
      <c r="S1275" s="63"/>
      <c r="T1275" s="63"/>
      <c r="U1275" s="63"/>
      <c r="V1275" s="63"/>
      <c r="W1275" s="63"/>
      <c r="X1275" s="63"/>
      <c r="Y1275" s="63"/>
      <c r="Z1275" s="63"/>
      <c r="AA1275" s="63"/>
      <c r="AB1275" s="63"/>
      <c r="AC1275" s="63"/>
      <c r="AD1275" s="63"/>
      <c r="AE1275" s="63"/>
      <c r="AF1275" s="63"/>
      <c r="AG1275" s="63"/>
      <c r="AH1275" s="63"/>
      <c r="AI1275" s="63"/>
      <c r="AJ1275" s="63"/>
      <c r="AK1275" s="63"/>
      <c r="AL1275" s="63"/>
      <c r="AM1275" s="63"/>
      <c r="AN1275" s="63"/>
      <c r="AO1275" s="63"/>
      <c r="AP1275" s="63"/>
      <c r="AQ1275" s="63"/>
      <c r="AR1275" s="63"/>
      <c r="AS1275" s="63"/>
      <c r="AT1275" s="63"/>
      <c r="AU1275" s="63"/>
      <c r="AV1275" s="63"/>
      <c r="AW1275" s="63"/>
      <c r="AX1275" s="63"/>
      <c r="AY1275" s="63"/>
      <c r="AZ1275" s="63"/>
      <c r="BA1275" s="63"/>
      <c r="BB1275" s="63"/>
      <c r="BC1275" s="63"/>
      <c r="BD1275" s="63"/>
      <c r="BE1275" s="63"/>
      <c r="BF1275" s="63"/>
      <c r="BG1275" s="63"/>
      <c r="BH1275" s="63"/>
      <c r="BI1275" s="63"/>
      <c r="BJ1275" s="63"/>
      <c r="BK1275" s="63"/>
      <c r="BL1275" s="63"/>
      <c r="BM1275" s="63"/>
      <c r="BN1275" s="63"/>
      <c r="BO1275" s="63"/>
      <c r="BP1275" s="63"/>
      <c r="BQ1275" s="63"/>
      <c r="BR1275" s="63"/>
      <c r="BS1275" s="63"/>
      <c r="BT1275" s="63"/>
      <c r="BU1275" s="63"/>
      <c r="BV1275" s="63"/>
      <c r="BW1275" s="63"/>
      <c r="BX1275" s="63"/>
      <c r="BY1275" s="63"/>
      <c r="BZ1275" s="63"/>
      <c r="CA1275" s="63"/>
      <c r="CB1275" s="63"/>
      <c r="CC1275" s="63"/>
      <c r="CD1275" s="63"/>
      <c r="CE1275" s="63"/>
      <c r="CF1275" s="63"/>
      <c r="CG1275" s="63"/>
      <c r="CH1275" s="63"/>
      <c r="CI1275" s="63"/>
      <c r="CJ1275" s="63"/>
      <c r="CK1275" s="63"/>
      <c r="CL1275" s="63"/>
      <c r="CM1275" s="63"/>
      <c r="CN1275" s="63"/>
      <c r="CO1275" s="63"/>
      <c r="CP1275" s="63"/>
      <c r="CR1275" s="227"/>
      <c r="CS1275" s="74"/>
    </row>
    <row r="1276" spans="1:97" s="72" customFormat="1" ht="75.75" customHeight="1">
      <c r="A1276" s="76"/>
      <c r="B1276" s="76"/>
      <c r="C1276" s="76"/>
      <c r="D1276" s="76"/>
      <c r="E1276" s="76"/>
      <c r="F1276" s="63"/>
      <c r="G1276" s="63"/>
      <c r="H1276" s="63"/>
      <c r="I1276" s="63"/>
      <c r="J1276" s="63"/>
      <c r="K1276" s="63"/>
      <c r="L1276" s="63"/>
      <c r="M1276" s="63"/>
      <c r="N1276" s="63"/>
      <c r="O1276" s="63"/>
      <c r="P1276" s="63"/>
      <c r="Q1276" s="63"/>
      <c r="R1276" s="63"/>
      <c r="S1276" s="63"/>
      <c r="T1276" s="63"/>
      <c r="U1276" s="63"/>
      <c r="V1276" s="63"/>
      <c r="W1276" s="63"/>
      <c r="X1276" s="63"/>
      <c r="Y1276" s="63"/>
      <c r="Z1276" s="63"/>
      <c r="AA1276" s="63"/>
      <c r="AB1276" s="63"/>
      <c r="AC1276" s="63"/>
      <c r="AD1276" s="63"/>
      <c r="AE1276" s="63"/>
      <c r="AF1276" s="63"/>
      <c r="AG1276" s="63"/>
      <c r="AH1276" s="63"/>
      <c r="AI1276" s="63"/>
      <c r="AJ1276" s="63"/>
      <c r="AK1276" s="63"/>
      <c r="AL1276" s="63"/>
      <c r="AM1276" s="63"/>
      <c r="AN1276" s="63"/>
      <c r="AO1276" s="63"/>
      <c r="AP1276" s="63"/>
      <c r="AQ1276" s="63"/>
      <c r="AR1276" s="63"/>
      <c r="AS1276" s="63"/>
      <c r="AT1276" s="63"/>
      <c r="AU1276" s="63"/>
      <c r="AV1276" s="63"/>
      <c r="AW1276" s="63"/>
      <c r="AX1276" s="63"/>
      <c r="AY1276" s="63"/>
      <c r="AZ1276" s="63"/>
      <c r="BA1276" s="63"/>
      <c r="BB1276" s="63"/>
      <c r="BC1276" s="63"/>
      <c r="BD1276" s="63"/>
      <c r="BE1276" s="63"/>
      <c r="BF1276" s="63"/>
      <c r="BG1276" s="63"/>
      <c r="BH1276" s="63"/>
      <c r="BI1276" s="63"/>
      <c r="BJ1276" s="63"/>
      <c r="BK1276" s="63"/>
      <c r="BL1276" s="63"/>
      <c r="BM1276" s="63"/>
      <c r="BN1276" s="63"/>
      <c r="BO1276" s="63"/>
      <c r="BP1276" s="63"/>
      <c r="BQ1276" s="63"/>
      <c r="BR1276" s="63"/>
      <c r="BS1276" s="63"/>
      <c r="BT1276" s="63"/>
      <c r="BU1276" s="63"/>
      <c r="BV1276" s="63"/>
      <c r="BW1276" s="63"/>
      <c r="BX1276" s="63"/>
      <c r="BY1276" s="63"/>
      <c r="BZ1276" s="63"/>
      <c r="CA1276" s="63"/>
      <c r="CB1276" s="63"/>
      <c r="CC1276" s="63"/>
      <c r="CD1276" s="63"/>
      <c r="CE1276" s="63"/>
      <c r="CF1276" s="63"/>
      <c r="CG1276" s="63"/>
      <c r="CH1276" s="63"/>
      <c r="CI1276" s="63"/>
      <c r="CJ1276" s="63"/>
      <c r="CK1276" s="63"/>
      <c r="CL1276" s="63"/>
      <c r="CM1276" s="63"/>
      <c r="CN1276" s="63"/>
      <c r="CO1276" s="63"/>
      <c r="CP1276" s="63"/>
      <c r="CR1276" s="227"/>
      <c r="CS1276" s="74"/>
    </row>
    <row r="1277" spans="1:97" s="72" customFormat="1" ht="75.75" customHeight="1">
      <c r="A1277" s="76"/>
      <c r="B1277" s="76"/>
      <c r="C1277" s="76"/>
      <c r="D1277" s="76"/>
      <c r="E1277" s="76"/>
      <c r="F1277" s="63"/>
      <c r="G1277" s="63"/>
      <c r="H1277" s="63"/>
      <c r="I1277" s="63"/>
      <c r="J1277" s="63"/>
      <c r="K1277" s="63"/>
      <c r="L1277" s="63"/>
      <c r="M1277" s="63"/>
      <c r="N1277" s="63"/>
      <c r="O1277" s="63"/>
      <c r="P1277" s="63"/>
      <c r="Q1277" s="63"/>
      <c r="R1277" s="63"/>
      <c r="S1277" s="63"/>
      <c r="T1277" s="63"/>
      <c r="U1277" s="63"/>
      <c r="V1277" s="63"/>
      <c r="W1277" s="63"/>
      <c r="X1277" s="63"/>
      <c r="Y1277" s="63"/>
      <c r="Z1277" s="63"/>
      <c r="AA1277" s="63"/>
      <c r="AB1277" s="63"/>
      <c r="AC1277" s="63"/>
      <c r="AD1277" s="63"/>
      <c r="AE1277" s="63"/>
      <c r="AF1277" s="63"/>
      <c r="AG1277" s="63"/>
      <c r="AH1277" s="63"/>
      <c r="AI1277" s="63"/>
      <c r="AJ1277" s="63"/>
      <c r="AK1277" s="63"/>
      <c r="AL1277" s="63"/>
      <c r="AM1277" s="63"/>
      <c r="AN1277" s="63"/>
      <c r="AO1277" s="63"/>
      <c r="AP1277" s="63"/>
      <c r="AQ1277" s="63"/>
      <c r="AR1277" s="63"/>
      <c r="AS1277" s="63"/>
      <c r="AT1277" s="63"/>
      <c r="AU1277" s="63"/>
      <c r="AV1277" s="63"/>
      <c r="AW1277" s="63"/>
      <c r="AX1277" s="63"/>
      <c r="AY1277" s="63"/>
      <c r="AZ1277" s="63"/>
      <c r="BA1277" s="63"/>
      <c r="BB1277" s="63"/>
      <c r="BC1277" s="63"/>
      <c r="BD1277" s="63"/>
      <c r="BE1277" s="63"/>
      <c r="BF1277" s="63"/>
      <c r="BG1277" s="63"/>
      <c r="BH1277" s="63"/>
      <c r="BI1277" s="63"/>
      <c r="BJ1277" s="63"/>
      <c r="BK1277" s="63"/>
      <c r="BL1277" s="63"/>
      <c r="BM1277" s="63"/>
      <c r="BN1277" s="63"/>
      <c r="BO1277" s="63"/>
      <c r="BP1277" s="63"/>
      <c r="BQ1277" s="63"/>
      <c r="BR1277" s="63"/>
      <c r="BS1277" s="63"/>
      <c r="BT1277" s="63"/>
      <c r="BU1277" s="63"/>
      <c r="BV1277" s="63"/>
      <c r="BW1277" s="63"/>
      <c r="BX1277" s="63"/>
      <c r="BY1277" s="63"/>
      <c r="BZ1277" s="63"/>
      <c r="CA1277" s="63"/>
      <c r="CB1277" s="63"/>
      <c r="CC1277" s="63"/>
      <c r="CD1277" s="63"/>
      <c r="CE1277" s="63"/>
      <c r="CF1277" s="63"/>
      <c r="CG1277" s="63"/>
      <c r="CH1277" s="63"/>
      <c r="CI1277" s="63"/>
      <c r="CJ1277" s="63"/>
      <c r="CK1277" s="63"/>
      <c r="CL1277" s="63"/>
      <c r="CM1277" s="63"/>
      <c r="CN1277" s="63"/>
      <c r="CO1277" s="63"/>
      <c r="CP1277" s="63"/>
      <c r="CR1277" s="227"/>
      <c r="CS1277" s="74"/>
    </row>
    <row r="1278" spans="1:97" s="72" customFormat="1" ht="75.75" customHeight="1">
      <c r="A1278" s="76"/>
      <c r="B1278" s="76"/>
      <c r="C1278" s="76"/>
      <c r="D1278" s="76"/>
      <c r="E1278" s="76"/>
      <c r="F1278" s="63"/>
      <c r="G1278" s="63"/>
      <c r="H1278" s="63"/>
      <c r="I1278" s="63"/>
      <c r="J1278" s="63"/>
      <c r="K1278" s="63"/>
      <c r="L1278" s="63"/>
      <c r="M1278" s="63"/>
      <c r="N1278" s="63"/>
      <c r="O1278" s="63"/>
      <c r="P1278" s="63"/>
      <c r="Q1278" s="63"/>
      <c r="R1278" s="63"/>
      <c r="S1278" s="63"/>
      <c r="T1278" s="63"/>
      <c r="U1278" s="63"/>
      <c r="V1278" s="63"/>
      <c r="W1278" s="63"/>
      <c r="X1278" s="63"/>
      <c r="Y1278" s="63"/>
      <c r="Z1278" s="63"/>
      <c r="AA1278" s="63"/>
      <c r="AB1278" s="63"/>
      <c r="AC1278" s="63"/>
      <c r="AD1278" s="63"/>
      <c r="AE1278" s="63"/>
      <c r="AF1278" s="63"/>
      <c r="AG1278" s="63"/>
      <c r="AH1278" s="63"/>
      <c r="AI1278" s="63"/>
      <c r="AJ1278" s="63"/>
      <c r="AK1278" s="63"/>
      <c r="AL1278" s="63"/>
      <c r="AM1278" s="63"/>
      <c r="AN1278" s="63"/>
      <c r="AO1278" s="63"/>
      <c r="AP1278" s="63"/>
      <c r="AQ1278" s="63"/>
      <c r="AR1278" s="63"/>
      <c r="AS1278" s="63"/>
      <c r="AT1278" s="63"/>
      <c r="AU1278" s="63"/>
      <c r="AV1278" s="63"/>
      <c r="AW1278" s="63"/>
      <c r="AX1278" s="63"/>
      <c r="AY1278" s="63"/>
      <c r="AZ1278" s="63"/>
      <c r="BA1278" s="63"/>
      <c r="BB1278" s="63"/>
      <c r="BC1278" s="63"/>
      <c r="BD1278" s="63"/>
      <c r="BE1278" s="63"/>
      <c r="BF1278" s="63"/>
      <c r="BG1278" s="63"/>
      <c r="BH1278" s="63"/>
      <c r="BI1278" s="63"/>
      <c r="BJ1278" s="63"/>
      <c r="BK1278" s="63"/>
      <c r="BL1278" s="63"/>
      <c r="BM1278" s="63"/>
      <c r="BN1278" s="63"/>
      <c r="BO1278" s="63"/>
      <c r="BP1278" s="63"/>
      <c r="BQ1278" s="63"/>
      <c r="BR1278" s="63"/>
      <c r="BS1278" s="63"/>
      <c r="BT1278" s="63"/>
      <c r="BU1278" s="63"/>
      <c r="BV1278" s="63"/>
      <c r="BW1278" s="63"/>
      <c r="BX1278" s="63"/>
      <c r="BY1278" s="63"/>
      <c r="BZ1278" s="63"/>
      <c r="CA1278" s="63"/>
      <c r="CB1278" s="63"/>
      <c r="CC1278" s="63"/>
      <c r="CD1278" s="63"/>
      <c r="CE1278" s="63"/>
      <c r="CF1278" s="63"/>
      <c r="CG1278" s="63"/>
      <c r="CH1278" s="63"/>
      <c r="CI1278" s="63"/>
      <c r="CJ1278" s="63"/>
      <c r="CK1278" s="63"/>
      <c r="CL1278" s="63"/>
      <c r="CM1278" s="63"/>
      <c r="CN1278" s="63"/>
      <c r="CO1278" s="63"/>
      <c r="CP1278" s="63"/>
      <c r="CR1278" s="227"/>
      <c r="CS1278" s="74"/>
    </row>
    <row r="1279" spans="1:97" s="72" customFormat="1" ht="75.75" customHeight="1">
      <c r="A1279" s="76"/>
      <c r="B1279" s="76"/>
      <c r="C1279" s="76"/>
      <c r="D1279" s="76"/>
      <c r="E1279" s="76"/>
      <c r="F1279" s="63"/>
      <c r="G1279" s="63"/>
      <c r="H1279" s="63"/>
      <c r="I1279" s="63"/>
      <c r="J1279" s="63"/>
      <c r="K1279" s="63"/>
      <c r="L1279" s="63"/>
      <c r="M1279" s="63"/>
      <c r="N1279" s="63"/>
      <c r="O1279" s="63"/>
      <c r="P1279" s="63"/>
      <c r="Q1279" s="63"/>
      <c r="R1279" s="63"/>
      <c r="S1279" s="63"/>
      <c r="T1279" s="63"/>
      <c r="U1279" s="63"/>
      <c r="V1279" s="63"/>
      <c r="W1279" s="63"/>
      <c r="X1279" s="63"/>
      <c r="Y1279" s="63"/>
      <c r="Z1279" s="63"/>
      <c r="AA1279" s="63"/>
      <c r="AB1279" s="63"/>
      <c r="AC1279" s="63"/>
      <c r="AD1279" s="63"/>
      <c r="AE1279" s="63"/>
      <c r="AF1279" s="63"/>
      <c r="AG1279" s="63"/>
      <c r="AH1279" s="63"/>
      <c r="AI1279" s="63"/>
      <c r="AJ1279" s="63"/>
      <c r="AK1279" s="63"/>
      <c r="AL1279" s="63"/>
      <c r="AM1279" s="63"/>
      <c r="AN1279" s="63"/>
      <c r="AO1279" s="63"/>
      <c r="AP1279" s="63"/>
      <c r="AQ1279" s="63"/>
      <c r="AR1279" s="63"/>
      <c r="AS1279" s="63"/>
      <c r="AT1279" s="63"/>
      <c r="AU1279" s="63"/>
      <c r="AV1279" s="63"/>
      <c r="AW1279" s="63"/>
      <c r="AX1279" s="63"/>
      <c r="AY1279" s="63"/>
      <c r="AZ1279" s="63"/>
      <c r="BA1279" s="63"/>
      <c r="BB1279" s="63"/>
      <c r="BC1279" s="63"/>
      <c r="BD1279" s="63"/>
      <c r="BE1279" s="63"/>
      <c r="BF1279" s="63"/>
      <c r="BG1279" s="63"/>
      <c r="BH1279" s="63"/>
      <c r="BI1279" s="63"/>
      <c r="BJ1279" s="63"/>
      <c r="BK1279" s="63"/>
      <c r="BL1279" s="63"/>
      <c r="BM1279" s="63"/>
      <c r="BN1279" s="63"/>
      <c r="BO1279" s="63"/>
      <c r="BP1279" s="63"/>
      <c r="BQ1279" s="63"/>
      <c r="BR1279" s="63"/>
      <c r="BS1279" s="63"/>
      <c r="BT1279" s="63"/>
      <c r="BU1279" s="63"/>
      <c r="BV1279" s="63"/>
      <c r="BW1279" s="63"/>
      <c r="BX1279" s="63"/>
      <c r="BY1279" s="63"/>
      <c r="BZ1279" s="63"/>
      <c r="CA1279" s="63"/>
      <c r="CB1279" s="63"/>
      <c r="CC1279" s="63"/>
      <c r="CD1279" s="63"/>
      <c r="CE1279" s="63"/>
      <c r="CF1279" s="63"/>
      <c r="CG1279" s="63"/>
      <c r="CH1279" s="63"/>
      <c r="CI1279" s="63"/>
      <c r="CJ1279" s="63"/>
      <c r="CK1279" s="63"/>
      <c r="CL1279" s="63"/>
      <c r="CM1279" s="63"/>
      <c r="CN1279" s="63"/>
      <c r="CO1279" s="63"/>
      <c r="CP1279" s="63"/>
      <c r="CR1279" s="227"/>
      <c r="CS1279" s="74"/>
    </row>
    <row r="1280" spans="1:97" s="72" customFormat="1" ht="75.75" customHeight="1">
      <c r="A1280" s="76"/>
      <c r="B1280" s="76"/>
      <c r="C1280" s="76"/>
      <c r="D1280" s="76"/>
      <c r="E1280" s="76"/>
      <c r="F1280" s="63"/>
      <c r="G1280" s="63"/>
      <c r="H1280" s="63"/>
      <c r="I1280" s="63"/>
      <c r="J1280" s="63"/>
      <c r="K1280" s="63"/>
      <c r="L1280" s="63"/>
      <c r="M1280" s="63"/>
      <c r="N1280" s="63"/>
      <c r="O1280" s="63"/>
      <c r="P1280" s="63"/>
      <c r="Q1280" s="63"/>
      <c r="R1280" s="63"/>
      <c r="S1280" s="63"/>
      <c r="T1280" s="63"/>
      <c r="U1280" s="63"/>
      <c r="V1280" s="63"/>
      <c r="W1280" s="63"/>
      <c r="X1280" s="63"/>
      <c r="Y1280" s="63"/>
      <c r="Z1280" s="63"/>
      <c r="AA1280" s="63"/>
      <c r="AB1280" s="63"/>
      <c r="AC1280" s="63"/>
      <c r="AD1280" s="63"/>
      <c r="AE1280" s="63"/>
      <c r="AF1280" s="63"/>
      <c r="AG1280" s="63"/>
      <c r="AH1280" s="63"/>
      <c r="AI1280" s="63"/>
      <c r="AJ1280" s="63"/>
      <c r="AK1280" s="63"/>
      <c r="AL1280" s="63"/>
      <c r="AM1280" s="63"/>
      <c r="AN1280" s="63"/>
      <c r="AO1280" s="63"/>
      <c r="AP1280" s="63"/>
      <c r="AQ1280" s="63"/>
      <c r="AR1280" s="63"/>
      <c r="AS1280" s="63"/>
      <c r="AT1280" s="63"/>
      <c r="AU1280" s="63"/>
      <c r="AV1280" s="63"/>
      <c r="AW1280" s="63"/>
      <c r="AX1280" s="63"/>
      <c r="AY1280" s="63"/>
      <c r="AZ1280" s="63"/>
      <c r="BA1280" s="63"/>
      <c r="BB1280" s="63"/>
      <c r="BC1280" s="63"/>
      <c r="BD1280" s="63"/>
      <c r="BE1280" s="63"/>
      <c r="BF1280" s="63"/>
      <c r="BG1280" s="63"/>
      <c r="BH1280" s="63"/>
      <c r="BI1280" s="63"/>
      <c r="BJ1280" s="63"/>
      <c r="BK1280" s="63"/>
      <c r="BL1280" s="63"/>
      <c r="BM1280" s="63"/>
      <c r="BN1280" s="63"/>
      <c r="BO1280" s="63"/>
      <c r="BP1280" s="63"/>
      <c r="BQ1280" s="63"/>
      <c r="BR1280" s="63"/>
      <c r="BS1280" s="63"/>
      <c r="BT1280" s="63"/>
      <c r="BU1280" s="63"/>
      <c r="BV1280" s="63"/>
      <c r="BW1280" s="63"/>
      <c r="BX1280" s="63"/>
      <c r="BY1280" s="63"/>
      <c r="BZ1280" s="63"/>
      <c r="CA1280" s="63"/>
      <c r="CB1280" s="63"/>
      <c r="CC1280" s="63"/>
      <c r="CD1280" s="63"/>
      <c r="CE1280" s="63"/>
      <c r="CF1280" s="63"/>
      <c r="CG1280" s="63"/>
      <c r="CH1280" s="63"/>
      <c r="CI1280" s="63"/>
      <c r="CJ1280" s="63"/>
      <c r="CK1280" s="63"/>
      <c r="CL1280" s="63"/>
      <c r="CM1280" s="63"/>
      <c r="CN1280" s="63"/>
      <c r="CO1280" s="63"/>
      <c r="CP1280" s="63"/>
      <c r="CR1280" s="227"/>
      <c r="CS1280" s="74"/>
    </row>
    <row r="1281" spans="1:97" s="72" customFormat="1" ht="75.75" customHeight="1">
      <c r="A1281" s="76"/>
      <c r="B1281" s="76"/>
      <c r="C1281" s="76"/>
      <c r="D1281" s="76"/>
      <c r="E1281" s="76"/>
      <c r="F1281" s="63"/>
      <c r="G1281" s="63"/>
      <c r="H1281" s="63"/>
      <c r="I1281" s="63"/>
      <c r="J1281" s="63"/>
      <c r="K1281" s="63"/>
      <c r="L1281" s="63"/>
      <c r="M1281" s="63"/>
      <c r="N1281" s="63"/>
      <c r="O1281" s="63"/>
      <c r="P1281" s="63"/>
      <c r="Q1281" s="63"/>
      <c r="R1281" s="63"/>
      <c r="S1281" s="63"/>
      <c r="T1281" s="63"/>
      <c r="U1281" s="63"/>
      <c r="V1281" s="63"/>
      <c r="W1281" s="63"/>
      <c r="X1281" s="63"/>
      <c r="Y1281" s="63"/>
      <c r="Z1281" s="63"/>
      <c r="AA1281" s="63"/>
      <c r="AB1281" s="63"/>
      <c r="AC1281" s="63"/>
      <c r="AD1281" s="63"/>
      <c r="AE1281" s="63"/>
      <c r="AF1281" s="63"/>
      <c r="AG1281" s="63"/>
      <c r="AH1281" s="63"/>
      <c r="AI1281" s="63"/>
      <c r="AJ1281" s="63"/>
      <c r="AK1281" s="63"/>
      <c r="AL1281" s="63"/>
      <c r="AM1281" s="63"/>
      <c r="AN1281" s="63"/>
      <c r="AO1281" s="63"/>
      <c r="AP1281" s="63"/>
      <c r="AQ1281" s="63"/>
      <c r="AR1281" s="63"/>
      <c r="AS1281" s="63"/>
      <c r="AT1281" s="63"/>
      <c r="AU1281" s="63"/>
      <c r="AV1281" s="63"/>
      <c r="AW1281" s="63"/>
      <c r="AX1281" s="63"/>
      <c r="AY1281" s="63"/>
      <c r="AZ1281" s="63"/>
      <c r="BA1281" s="63"/>
      <c r="BB1281" s="63"/>
      <c r="BC1281" s="63"/>
      <c r="BD1281" s="63"/>
      <c r="BE1281" s="63"/>
      <c r="BF1281" s="63"/>
      <c r="BG1281" s="63"/>
      <c r="BH1281" s="63"/>
      <c r="BI1281" s="63"/>
      <c r="BJ1281" s="63"/>
      <c r="BK1281" s="63"/>
      <c r="BL1281" s="63"/>
      <c r="BM1281" s="63"/>
      <c r="BN1281" s="63"/>
      <c r="BO1281" s="63"/>
      <c r="BP1281" s="63"/>
      <c r="BQ1281" s="63"/>
      <c r="BR1281" s="63"/>
      <c r="BS1281" s="63"/>
      <c r="BT1281" s="63"/>
      <c r="BU1281" s="63"/>
      <c r="BV1281" s="63"/>
      <c r="BW1281" s="63"/>
      <c r="BX1281" s="63"/>
      <c r="BY1281" s="63"/>
      <c r="BZ1281" s="63"/>
      <c r="CA1281" s="63"/>
      <c r="CB1281" s="63"/>
      <c r="CC1281" s="63"/>
      <c r="CD1281" s="63"/>
      <c r="CE1281" s="63"/>
      <c r="CF1281" s="63"/>
      <c r="CG1281" s="63"/>
      <c r="CH1281" s="63"/>
      <c r="CI1281" s="63"/>
      <c r="CJ1281" s="63"/>
      <c r="CK1281" s="63"/>
      <c r="CL1281" s="63"/>
      <c r="CM1281" s="63"/>
      <c r="CN1281" s="63"/>
      <c r="CO1281" s="63"/>
      <c r="CP1281" s="63"/>
      <c r="CR1281" s="227"/>
      <c r="CS1281" s="74"/>
    </row>
    <row r="1282" spans="1:97" s="72" customFormat="1" ht="75.75" customHeight="1">
      <c r="A1282" s="76"/>
      <c r="B1282" s="76"/>
      <c r="C1282" s="76"/>
      <c r="D1282" s="76"/>
      <c r="E1282" s="76"/>
      <c r="F1282" s="63"/>
      <c r="G1282" s="63"/>
      <c r="H1282" s="63"/>
      <c r="I1282" s="63"/>
      <c r="J1282" s="63"/>
      <c r="K1282" s="63"/>
      <c r="L1282" s="63"/>
      <c r="M1282" s="63"/>
      <c r="N1282" s="63"/>
      <c r="O1282" s="63"/>
      <c r="P1282" s="63"/>
      <c r="Q1282" s="63"/>
      <c r="R1282" s="63"/>
      <c r="S1282" s="63"/>
      <c r="T1282" s="63"/>
      <c r="U1282" s="63"/>
      <c r="V1282" s="63"/>
      <c r="W1282" s="63"/>
      <c r="X1282" s="63"/>
      <c r="Y1282" s="63"/>
      <c r="Z1282" s="63"/>
      <c r="AA1282" s="63"/>
      <c r="AB1282" s="63"/>
      <c r="AC1282" s="63"/>
      <c r="AD1282" s="63"/>
      <c r="AE1282" s="63"/>
      <c r="AF1282" s="63"/>
      <c r="AG1282" s="63"/>
      <c r="AH1282" s="63"/>
      <c r="AI1282" s="63"/>
      <c r="AJ1282" s="63"/>
      <c r="AK1282" s="63"/>
      <c r="AL1282" s="63"/>
      <c r="AM1282" s="63"/>
      <c r="AN1282" s="63"/>
      <c r="AO1282" s="63"/>
      <c r="AP1282" s="63"/>
      <c r="AQ1282" s="63"/>
      <c r="AR1282" s="63"/>
      <c r="AS1282" s="63"/>
      <c r="AT1282" s="63"/>
      <c r="AU1282" s="63"/>
      <c r="AV1282" s="63"/>
      <c r="AW1282" s="63"/>
      <c r="AX1282" s="63"/>
      <c r="AY1282" s="63"/>
      <c r="AZ1282" s="63"/>
      <c r="BA1282" s="63"/>
      <c r="BB1282" s="63"/>
      <c r="BC1282" s="63"/>
      <c r="BD1282" s="63"/>
      <c r="BE1282" s="63"/>
      <c r="BF1282" s="63"/>
      <c r="BG1282" s="63"/>
      <c r="BH1282" s="63"/>
      <c r="BI1282" s="63"/>
      <c r="BJ1282" s="63"/>
      <c r="BK1282" s="63"/>
      <c r="BL1282" s="63"/>
      <c r="BM1282" s="63"/>
      <c r="BN1282" s="63"/>
      <c r="BO1282" s="63"/>
      <c r="BP1282" s="63"/>
      <c r="BQ1282" s="63"/>
      <c r="BR1282" s="63"/>
      <c r="BS1282" s="63"/>
      <c r="BT1282" s="63"/>
      <c r="BU1282" s="63"/>
      <c r="BV1282" s="63"/>
      <c r="BW1282" s="63"/>
      <c r="BX1282" s="63"/>
      <c r="BY1282" s="63"/>
      <c r="BZ1282" s="63"/>
      <c r="CA1282" s="63"/>
      <c r="CB1282" s="63"/>
      <c r="CC1282" s="63"/>
      <c r="CD1282" s="63"/>
      <c r="CE1282" s="63"/>
      <c r="CF1282" s="63"/>
      <c r="CG1282" s="63"/>
      <c r="CH1282" s="63"/>
      <c r="CI1282" s="63"/>
      <c r="CJ1282" s="63"/>
      <c r="CK1282" s="63"/>
      <c r="CL1282" s="63"/>
      <c r="CM1282" s="63"/>
      <c r="CN1282" s="63"/>
      <c r="CO1282" s="63"/>
      <c r="CP1282" s="63"/>
      <c r="CR1282" s="227"/>
      <c r="CS1282" s="74"/>
    </row>
    <row r="1283" spans="1:97" s="72" customFormat="1" ht="75.75" customHeight="1">
      <c r="A1283" s="76"/>
      <c r="B1283" s="76"/>
      <c r="C1283" s="76"/>
      <c r="D1283" s="76"/>
      <c r="E1283" s="76"/>
      <c r="F1283" s="63"/>
      <c r="G1283" s="63"/>
      <c r="H1283" s="63"/>
      <c r="I1283" s="63"/>
      <c r="J1283" s="63"/>
      <c r="K1283" s="63"/>
      <c r="L1283" s="63"/>
      <c r="M1283" s="63"/>
      <c r="N1283" s="63"/>
      <c r="O1283" s="63"/>
      <c r="P1283" s="63"/>
      <c r="Q1283" s="63"/>
      <c r="R1283" s="63"/>
      <c r="S1283" s="63"/>
      <c r="T1283" s="63"/>
      <c r="U1283" s="63"/>
      <c r="V1283" s="63"/>
      <c r="W1283" s="63"/>
      <c r="X1283" s="63"/>
      <c r="Y1283" s="63"/>
      <c r="Z1283" s="63"/>
      <c r="AA1283" s="63"/>
      <c r="AB1283" s="63"/>
      <c r="AC1283" s="63"/>
      <c r="AD1283" s="63"/>
      <c r="AE1283" s="63"/>
      <c r="AF1283" s="63"/>
      <c r="AG1283" s="63"/>
      <c r="AH1283" s="63"/>
      <c r="AI1283" s="63"/>
      <c r="AJ1283" s="63"/>
      <c r="AK1283" s="63"/>
      <c r="AL1283" s="63"/>
      <c r="AM1283" s="63"/>
      <c r="AN1283" s="63"/>
      <c r="AO1283" s="63"/>
      <c r="AP1283" s="63"/>
      <c r="AQ1283" s="63"/>
      <c r="AR1283" s="63"/>
      <c r="AS1283" s="63"/>
      <c r="AT1283" s="63"/>
      <c r="AU1283" s="63"/>
      <c r="AV1283" s="63"/>
      <c r="AW1283" s="63"/>
      <c r="AX1283" s="63"/>
      <c r="AY1283" s="63"/>
      <c r="AZ1283" s="63"/>
      <c r="BA1283" s="63"/>
      <c r="BB1283" s="63"/>
      <c r="BC1283" s="63"/>
      <c r="BD1283" s="63"/>
      <c r="BE1283" s="63"/>
      <c r="BF1283" s="63"/>
      <c r="BG1283" s="63"/>
      <c r="BH1283" s="63"/>
      <c r="BI1283" s="63"/>
      <c r="BJ1283" s="63"/>
      <c r="BK1283" s="63"/>
      <c r="BL1283" s="63"/>
      <c r="BM1283" s="63"/>
      <c r="BN1283" s="63"/>
      <c r="BO1283" s="63"/>
      <c r="BP1283" s="63"/>
      <c r="BQ1283" s="63"/>
      <c r="BR1283" s="63"/>
      <c r="BS1283" s="63"/>
      <c r="BT1283" s="63"/>
      <c r="BU1283" s="63"/>
      <c r="BV1283" s="63"/>
      <c r="BW1283" s="63"/>
      <c r="BX1283" s="63"/>
      <c r="BY1283" s="63"/>
      <c r="BZ1283" s="63"/>
      <c r="CA1283" s="63"/>
      <c r="CB1283" s="63"/>
      <c r="CC1283" s="63"/>
      <c r="CD1283" s="63"/>
      <c r="CE1283" s="63"/>
      <c r="CF1283" s="63"/>
      <c r="CG1283" s="63"/>
      <c r="CH1283" s="63"/>
      <c r="CI1283" s="63"/>
      <c r="CJ1283" s="63"/>
      <c r="CK1283" s="63"/>
      <c r="CL1283" s="63"/>
      <c r="CM1283" s="63"/>
      <c r="CN1283" s="63"/>
      <c r="CO1283" s="63"/>
      <c r="CP1283" s="63"/>
      <c r="CR1283" s="227"/>
      <c r="CS1283" s="74"/>
    </row>
    <row r="1284" spans="1:97" s="72" customFormat="1" ht="75.75" customHeight="1">
      <c r="A1284" s="76"/>
      <c r="B1284" s="76"/>
      <c r="C1284" s="76"/>
      <c r="D1284" s="76"/>
      <c r="E1284" s="76"/>
      <c r="F1284" s="63"/>
      <c r="G1284" s="63"/>
      <c r="H1284" s="63"/>
      <c r="I1284" s="63"/>
      <c r="J1284" s="63"/>
      <c r="K1284" s="63"/>
      <c r="L1284" s="63"/>
      <c r="M1284" s="63"/>
      <c r="N1284" s="63"/>
      <c r="O1284" s="63"/>
      <c r="P1284" s="63"/>
      <c r="Q1284" s="63"/>
      <c r="R1284" s="63"/>
      <c r="S1284" s="63"/>
      <c r="T1284" s="63"/>
      <c r="U1284" s="63"/>
      <c r="V1284" s="63"/>
      <c r="W1284" s="63"/>
      <c r="X1284" s="63"/>
      <c r="Y1284" s="63"/>
      <c r="Z1284" s="63"/>
      <c r="AA1284" s="63"/>
      <c r="AB1284" s="63"/>
      <c r="AC1284" s="63"/>
      <c r="AD1284" s="63"/>
      <c r="AE1284" s="63"/>
      <c r="AF1284" s="63"/>
      <c r="AG1284" s="63"/>
      <c r="AH1284" s="63"/>
      <c r="AI1284" s="63"/>
      <c r="AJ1284" s="63"/>
      <c r="AK1284" s="63"/>
      <c r="AL1284" s="63"/>
      <c r="AM1284" s="63"/>
      <c r="AN1284" s="63"/>
      <c r="AO1284" s="63"/>
      <c r="AP1284" s="63"/>
      <c r="AQ1284" s="63"/>
      <c r="AR1284" s="63"/>
      <c r="AS1284" s="63"/>
      <c r="AT1284" s="63"/>
      <c r="AU1284" s="63"/>
      <c r="AV1284" s="63"/>
      <c r="AW1284" s="63"/>
      <c r="AX1284" s="63"/>
      <c r="AY1284" s="63"/>
      <c r="AZ1284" s="63"/>
      <c r="BA1284" s="63"/>
      <c r="BB1284" s="63"/>
      <c r="BC1284" s="63"/>
      <c r="BD1284" s="63"/>
      <c r="BE1284" s="63"/>
      <c r="BF1284" s="63"/>
      <c r="BG1284" s="63"/>
      <c r="BH1284" s="63"/>
      <c r="BI1284" s="63"/>
      <c r="BJ1284" s="63"/>
      <c r="BK1284" s="63"/>
      <c r="BL1284" s="63"/>
      <c r="BM1284" s="63"/>
      <c r="BN1284" s="63"/>
      <c r="BO1284" s="63"/>
      <c r="BP1284" s="63"/>
      <c r="BQ1284" s="63"/>
      <c r="BR1284" s="63"/>
      <c r="BS1284" s="63"/>
      <c r="BT1284" s="63"/>
      <c r="BU1284" s="63"/>
      <c r="BV1284" s="63"/>
      <c r="BW1284" s="63"/>
      <c r="BX1284" s="63"/>
      <c r="BY1284" s="63"/>
      <c r="BZ1284" s="63"/>
      <c r="CA1284" s="63"/>
      <c r="CB1284" s="63"/>
      <c r="CC1284" s="63"/>
      <c r="CD1284" s="63"/>
      <c r="CE1284" s="63"/>
      <c r="CF1284" s="63"/>
      <c r="CG1284" s="63"/>
      <c r="CH1284" s="63"/>
      <c r="CI1284" s="63"/>
      <c r="CJ1284" s="63"/>
      <c r="CK1284" s="63"/>
      <c r="CL1284" s="63"/>
      <c r="CM1284" s="63"/>
      <c r="CN1284" s="63"/>
      <c r="CO1284" s="63"/>
      <c r="CP1284" s="63"/>
      <c r="CR1284" s="227"/>
      <c r="CS1284" s="74"/>
    </row>
    <row r="1285" spans="1:97" s="72" customFormat="1" ht="75.75" customHeight="1">
      <c r="A1285" s="76"/>
      <c r="B1285" s="76"/>
      <c r="C1285" s="76"/>
      <c r="D1285" s="76"/>
      <c r="E1285" s="76"/>
      <c r="F1285" s="63"/>
      <c r="G1285" s="63"/>
      <c r="H1285" s="63"/>
      <c r="I1285" s="63"/>
      <c r="J1285" s="63"/>
      <c r="K1285" s="63"/>
      <c r="L1285" s="63"/>
      <c r="M1285" s="63"/>
      <c r="N1285" s="63"/>
      <c r="O1285" s="63"/>
      <c r="P1285" s="63"/>
      <c r="Q1285" s="63"/>
      <c r="R1285" s="63"/>
      <c r="S1285" s="63"/>
      <c r="T1285" s="63"/>
      <c r="U1285" s="63"/>
      <c r="V1285" s="63"/>
      <c r="W1285" s="63"/>
      <c r="X1285" s="63"/>
      <c r="Y1285" s="63"/>
      <c r="Z1285" s="63"/>
      <c r="AA1285" s="63"/>
      <c r="AB1285" s="63"/>
      <c r="AC1285" s="63"/>
      <c r="AD1285" s="63"/>
      <c r="AE1285" s="63"/>
      <c r="AF1285" s="63"/>
      <c r="AG1285" s="63"/>
      <c r="AH1285" s="63"/>
      <c r="AI1285" s="63"/>
      <c r="AJ1285" s="63"/>
      <c r="AK1285" s="63"/>
      <c r="AL1285" s="63"/>
      <c r="AM1285" s="63"/>
      <c r="AN1285" s="63"/>
      <c r="AO1285" s="63"/>
      <c r="AP1285" s="63"/>
      <c r="AQ1285" s="63"/>
      <c r="AR1285" s="63"/>
      <c r="AS1285" s="63"/>
      <c r="AT1285" s="63"/>
      <c r="AU1285" s="63"/>
      <c r="AV1285" s="63"/>
      <c r="AW1285" s="63"/>
      <c r="AX1285" s="63"/>
      <c r="AY1285" s="63"/>
      <c r="AZ1285" s="63"/>
      <c r="BA1285" s="63"/>
      <c r="BB1285" s="63"/>
      <c r="BC1285" s="63"/>
      <c r="BD1285" s="63"/>
      <c r="BE1285" s="63"/>
      <c r="BF1285" s="63"/>
      <c r="BG1285" s="63"/>
      <c r="BH1285" s="63"/>
      <c r="BI1285" s="63"/>
      <c r="BJ1285" s="63"/>
      <c r="BK1285" s="63"/>
      <c r="BL1285" s="63"/>
      <c r="BM1285" s="63"/>
      <c r="BN1285" s="63"/>
      <c r="BO1285" s="63"/>
      <c r="BP1285" s="63"/>
      <c r="BQ1285" s="63"/>
      <c r="BR1285" s="63"/>
      <c r="BS1285" s="63"/>
      <c r="BT1285" s="63"/>
      <c r="BU1285" s="63"/>
      <c r="BV1285" s="63"/>
      <c r="BW1285" s="63"/>
      <c r="BX1285" s="63"/>
      <c r="BY1285" s="63"/>
      <c r="BZ1285" s="63"/>
      <c r="CA1285" s="63"/>
      <c r="CB1285" s="63"/>
      <c r="CC1285" s="63"/>
      <c r="CD1285" s="63"/>
      <c r="CE1285" s="63"/>
      <c r="CF1285" s="63"/>
      <c r="CG1285" s="63"/>
      <c r="CH1285" s="63"/>
      <c r="CI1285" s="63"/>
      <c r="CJ1285" s="63"/>
      <c r="CK1285" s="63"/>
      <c r="CL1285" s="63"/>
      <c r="CM1285" s="63"/>
      <c r="CN1285" s="63"/>
      <c r="CO1285" s="63"/>
      <c r="CP1285" s="63"/>
      <c r="CR1285" s="227"/>
      <c r="CS1285" s="74"/>
    </row>
    <row r="1286" spans="1:97" s="72" customFormat="1" ht="75.75" customHeight="1">
      <c r="A1286" s="76"/>
      <c r="B1286" s="76"/>
      <c r="C1286" s="76"/>
      <c r="D1286" s="76"/>
      <c r="E1286" s="76"/>
      <c r="F1286" s="63"/>
      <c r="G1286" s="63"/>
      <c r="H1286" s="63"/>
      <c r="I1286" s="63"/>
      <c r="J1286" s="63"/>
      <c r="K1286" s="63"/>
      <c r="L1286" s="63"/>
      <c r="M1286" s="63"/>
      <c r="N1286" s="63"/>
      <c r="O1286" s="63"/>
      <c r="P1286" s="63"/>
      <c r="Q1286" s="63"/>
      <c r="R1286" s="63"/>
      <c r="S1286" s="63"/>
      <c r="T1286" s="63"/>
      <c r="U1286" s="63"/>
      <c r="V1286" s="63"/>
      <c r="W1286" s="63"/>
      <c r="X1286" s="63"/>
      <c r="Y1286" s="63"/>
      <c r="Z1286" s="63"/>
      <c r="AA1286" s="63"/>
      <c r="AB1286" s="63"/>
      <c r="AC1286" s="63"/>
      <c r="AD1286" s="63"/>
      <c r="AE1286" s="63"/>
      <c r="AF1286" s="63"/>
      <c r="AG1286" s="63"/>
      <c r="AH1286" s="63"/>
      <c r="AI1286" s="63"/>
      <c r="AJ1286" s="63"/>
      <c r="AK1286" s="63"/>
      <c r="AL1286" s="63"/>
      <c r="AM1286" s="63"/>
      <c r="AN1286" s="63"/>
      <c r="AO1286" s="63"/>
      <c r="AP1286" s="63"/>
      <c r="AQ1286" s="63"/>
      <c r="AR1286" s="63"/>
      <c r="AS1286" s="63"/>
      <c r="AT1286" s="63"/>
      <c r="AU1286" s="63"/>
      <c r="AV1286" s="63"/>
      <c r="AW1286" s="63"/>
      <c r="AX1286" s="63"/>
      <c r="AY1286" s="63"/>
      <c r="AZ1286" s="63"/>
      <c r="BA1286" s="63"/>
      <c r="BB1286" s="63"/>
      <c r="BC1286" s="63"/>
      <c r="BD1286" s="63"/>
      <c r="BE1286" s="63"/>
      <c r="BF1286" s="63"/>
      <c r="BG1286" s="63"/>
      <c r="BH1286" s="63"/>
      <c r="BI1286" s="63"/>
      <c r="BJ1286" s="63"/>
      <c r="BK1286" s="63"/>
      <c r="BL1286" s="63"/>
      <c r="BM1286" s="63"/>
      <c r="BN1286" s="63"/>
      <c r="BO1286" s="63"/>
      <c r="BP1286" s="63"/>
      <c r="BQ1286" s="63"/>
      <c r="BR1286" s="63"/>
      <c r="BS1286" s="63"/>
      <c r="BT1286" s="63"/>
      <c r="BU1286" s="63"/>
      <c r="BV1286" s="63"/>
      <c r="BW1286" s="63"/>
      <c r="BX1286" s="63"/>
      <c r="BY1286" s="63"/>
      <c r="BZ1286" s="63"/>
      <c r="CA1286" s="63"/>
      <c r="CB1286" s="63"/>
      <c r="CC1286" s="63"/>
      <c r="CD1286" s="63"/>
      <c r="CE1286" s="63"/>
      <c r="CF1286" s="63"/>
      <c r="CG1286" s="63"/>
      <c r="CH1286" s="63"/>
      <c r="CI1286" s="63"/>
      <c r="CJ1286" s="63"/>
      <c r="CK1286" s="63"/>
      <c r="CL1286" s="63"/>
      <c r="CM1286" s="63"/>
      <c r="CN1286" s="63"/>
      <c r="CO1286" s="63"/>
      <c r="CP1286" s="63"/>
      <c r="CR1286" s="227"/>
      <c r="CS1286" s="74"/>
    </row>
    <row r="1287" spans="1:97" s="72" customFormat="1" ht="75.75" customHeight="1">
      <c r="A1287" s="76"/>
      <c r="B1287" s="76"/>
      <c r="C1287" s="76"/>
      <c r="D1287" s="76"/>
      <c r="E1287" s="76"/>
      <c r="F1287" s="63"/>
      <c r="G1287" s="63"/>
      <c r="H1287" s="63"/>
      <c r="I1287" s="63"/>
      <c r="J1287" s="63"/>
      <c r="K1287" s="63"/>
      <c r="L1287" s="63"/>
      <c r="M1287" s="63"/>
      <c r="N1287" s="63"/>
      <c r="O1287" s="63"/>
      <c r="P1287" s="63"/>
      <c r="Q1287" s="63"/>
      <c r="R1287" s="63"/>
      <c r="S1287" s="63"/>
      <c r="T1287" s="63"/>
      <c r="U1287" s="63"/>
      <c r="V1287" s="63"/>
      <c r="W1287" s="63"/>
      <c r="X1287" s="63"/>
      <c r="Y1287" s="63"/>
      <c r="Z1287" s="63"/>
      <c r="AA1287" s="63"/>
      <c r="AB1287" s="63"/>
      <c r="AC1287" s="63"/>
      <c r="AD1287" s="63"/>
      <c r="AE1287" s="63"/>
      <c r="AF1287" s="63"/>
      <c r="AG1287" s="63"/>
      <c r="AH1287" s="63"/>
      <c r="AI1287" s="63"/>
      <c r="AJ1287" s="63"/>
      <c r="AK1287" s="63"/>
      <c r="AL1287" s="63"/>
      <c r="AM1287" s="63"/>
      <c r="AN1287" s="63"/>
      <c r="AO1287" s="63"/>
      <c r="AP1287" s="63"/>
      <c r="AQ1287" s="63"/>
      <c r="AR1287" s="63"/>
      <c r="AS1287" s="63"/>
      <c r="AT1287" s="63"/>
      <c r="AU1287" s="63"/>
      <c r="AV1287" s="63"/>
      <c r="AW1287" s="63"/>
      <c r="AX1287" s="63"/>
      <c r="AY1287" s="63"/>
      <c r="AZ1287" s="63"/>
      <c r="BA1287" s="63"/>
      <c r="BB1287" s="63"/>
      <c r="BC1287" s="63"/>
      <c r="BD1287" s="63"/>
      <c r="BE1287" s="63"/>
      <c r="BF1287" s="63"/>
      <c r="BG1287" s="63"/>
      <c r="BH1287" s="63"/>
      <c r="BI1287" s="63"/>
      <c r="BJ1287" s="63"/>
      <c r="BK1287" s="63"/>
      <c r="BL1287" s="63"/>
      <c r="BM1287" s="63"/>
      <c r="BN1287" s="63"/>
      <c r="BO1287" s="63"/>
      <c r="BP1287" s="63"/>
      <c r="BQ1287" s="63"/>
      <c r="BR1287" s="63"/>
      <c r="BS1287" s="63"/>
      <c r="BT1287" s="63"/>
      <c r="BU1287" s="63"/>
      <c r="BV1287" s="63"/>
      <c r="BW1287" s="63"/>
      <c r="BX1287" s="63"/>
      <c r="BY1287" s="63"/>
      <c r="BZ1287" s="63"/>
      <c r="CA1287" s="63"/>
      <c r="CB1287" s="63"/>
      <c r="CC1287" s="63"/>
      <c r="CD1287" s="63"/>
      <c r="CE1287" s="63"/>
      <c r="CF1287" s="63"/>
      <c r="CG1287" s="63"/>
      <c r="CH1287" s="63"/>
      <c r="CI1287" s="63"/>
      <c r="CJ1287" s="63"/>
      <c r="CK1287" s="63"/>
      <c r="CL1287" s="63"/>
      <c r="CM1287" s="63"/>
      <c r="CN1287" s="63"/>
      <c r="CO1287" s="63"/>
      <c r="CP1287" s="63"/>
      <c r="CR1287" s="227"/>
      <c r="CS1287" s="74"/>
    </row>
    <row r="1288" spans="1:97" s="72" customFormat="1" ht="75.75" customHeight="1">
      <c r="A1288" s="76"/>
      <c r="B1288" s="76"/>
      <c r="C1288" s="76"/>
      <c r="D1288" s="76"/>
      <c r="E1288" s="76"/>
      <c r="F1288" s="63"/>
      <c r="G1288" s="63"/>
      <c r="H1288" s="63"/>
      <c r="I1288" s="63"/>
      <c r="J1288" s="63"/>
      <c r="K1288" s="63"/>
      <c r="L1288" s="63"/>
      <c r="M1288" s="63"/>
      <c r="N1288" s="63"/>
      <c r="O1288" s="63"/>
      <c r="P1288" s="63"/>
      <c r="Q1288" s="63"/>
      <c r="R1288" s="63"/>
      <c r="S1288" s="63"/>
      <c r="T1288" s="63"/>
      <c r="U1288" s="63"/>
      <c r="V1288" s="63"/>
      <c r="W1288" s="63"/>
      <c r="X1288" s="63"/>
      <c r="Y1288" s="63"/>
      <c r="Z1288" s="63"/>
      <c r="AA1288" s="63"/>
      <c r="AB1288" s="63"/>
      <c r="AC1288" s="63"/>
      <c r="AD1288" s="63"/>
      <c r="AE1288" s="63"/>
      <c r="AF1288" s="63"/>
      <c r="AG1288" s="63"/>
      <c r="AH1288" s="63"/>
      <c r="AI1288" s="63"/>
      <c r="AJ1288" s="63"/>
      <c r="AK1288" s="63"/>
      <c r="AL1288" s="63"/>
      <c r="AM1288" s="63"/>
      <c r="AN1288" s="63"/>
      <c r="AO1288" s="63"/>
      <c r="AP1288" s="63"/>
      <c r="AQ1288" s="63"/>
      <c r="AR1288" s="63"/>
      <c r="AS1288" s="63"/>
      <c r="AT1288" s="63"/>
      <c r="AU1288" s="63"/>
      <c r="AV1288" s="63"/>
      <c r="AW1288" s="63"/>
      <c r="AX1288" s="63"/>
      <c r="AY1288" s="63"/>
      <c r="AZ1288" s="63"/>
      <c r="BA1288" s="63"/>
      <c r="BB1288" s="63"/>
      <c r="BC1288" s="63"/>
      <c r="BD1288" s="63"/>
      <c r="BE1288" s="63"/>
      <c r="BF1288" s="63"/>
      <c r="BG1288" s="63"/>
      <c r="BH1288" s="63"/>
      <c r="BI1288" s="63"/>
      <c r="BJ1288" s="63"/>
      <c r="BK1288" s="63"/>
      <c r="BL1288" s="63"/>
      <c r="BM1288" s="63"/>
      <c r="BN1288" s="63"/>
      <c r="BO1288" s="63"/>
      <c r="BP1288" s="63"/>
      <c r="BQ1288" s="63"/>
      <c r="BR1288" s="63"/>
      <c r="BS1288" s="63"/>
      <c r="BT1288" s="63"/>
      <c r="BU1288" s="63"/>
      <c r="BV1288" s="63"/>
      <c r="BW1288" s="63"/>
      <c r="BX1288" s="63"/>
      <c r="BY1288" s="63"/>
      <c r="BZ1288" s="63"/>
      <c r="CA1288" s="63"/>
      <c r="CB1288" s="63"/>
      <c r="CC1288" s="63"/>
      <c r="CD1288" s="63"/>
      <c r="CE1288" s="63"/>
      <c r="CF1288" s="63"/>
      <c r="CG1288" s="63"/>
      <c r="CH1288" s="63"/>
      <c r="CI1288" s="63"/>
      <c r="CJ1288" s="63"/>
      <c r="CK1288" s="63"/>
      <c r="CL1288" s="63"/>
      <c r="CM1288" s="63"/>
      <c r="CN1288" s="63"/>
      <c r="CO1288" s="63"/>
      <c r="CP1288" s="63"/>
      <c r="CR1288" s="227"/>
      <c r="CS1288" s="74"/>
    </row>
    <row r="1289" spans="1:97" s="72" customFormat="1" ht="75.75" customHeight="1">
      <c r="A1289" s="76"/>
      <c r="B1289" s="76"/>
      <c r="C1289" s="76"/>
      <c r="D1289" s="76"/>
      <c r="E1289" s="76"/>
      <c r="F1289" s="63"/>
      <c r="G1289" s="63"/>
      <c r="H1289" s="63"/>
      <c r="I1289" s="63"/>
      <c r="J1289" s="63"/>
      <c r="K1289" s="63"/>
      <c r="L1289" s="63"/>
      <c r="M1289" s="63"/>
      <c r="N1289" s="63"/>
      <c r="O1289" s="63"/>
      <c r="P1289" s="63"/>
      <c r="Q1289" s="63"/>
      <c r="R1289" s="63"/>
      <c r="S1289" s="63"/>
      <c r="T1289" s="63"/>
      <c r="U1289" s="63"/>
      <c r="V1289" s="63"/>
      <c r="W1289" s="63"/>
      <c r="X1289" s="63"/>
      <c r="Y1289" s="63"/>
      <c r="Z1289" s="63"/>
      <c r="AA1289" s="63"/>
      <c r="AB1289" s="63"/>
      <c r="AC1289" s="63"/>
      <c r="AD1289" s="63"/>
      <c r="AE1289" s="63"/>
      <c r="AF1289" s="63"/>
      <c r="AG1289" s="63"/>
      <c r="AH1289" s="63"/>
      <c r="AI1289" s="63"/>
      <c r="AJ1289" s="63"/>
      <c r="AK1289" s="63"/>
      <c r="AL1289" s="63"/>
      <c r="AM1289" s="63"/>
      <c r="AN1289" s="63"/>
      <c r="AO1289" s="63"/>
      <c r="AP1289" s="63"/>
      <c r="AQ1289" s="63"/>
      <c r="AR1289" s="63"/>
      <c r="AS1289" s="63"/>
      <c r="AT1289" s="63"/>
      <c r="AU1289" s="63"/>
      <c r="AV1289" s="63"/>
      <c r="AW1289" s="63"/>
      <c r="AX1289" s="63"/>
      <c r="AY1289" s="63"/>
      <c r="AZ1289" s="63"/>
      <c r="BA1289" s="63"/>
      <c r="BB1289" s="63"/>
      <c r="BC1289" s="63"/>
      <c r="BD1289" s="63"/>
      <c r="BE1289" s="63"/>
      <c r="BF1289" s="63"/>
      <c r="BG1289" s="63"/>
      <c r="BH1289" s="63"/>
      <c r="BI1289" s="63"/>
      <c r="BJ1289" s="63"/>
      <c r="BK1289" s="63"/>
      <c r="BL1289" s="63"/>
      <c r="BM1289" s="63"/>
      <c r="BN1289" s="63"/>
      <c r="BO1289" s="63"/>
      <c r="BP1289" s="63"/>
      <c r="BQ1289" s="63"/>
      <c r="BR1289" s="63"/>
      <c r="BS1289" s="63"/>
      <c r="BT1289" s="63"/>
      <c r="BU1289" s="63"/>
      <c r="BV1289" s="63"/>
      <c r="BW1289" s="63"/>
      <c r="BX1289" s="63"/>
      <c r="BY1289" s="63"/>
      <c r="BZ1289" s="63"/>
      <c r="CA1289" s="63"/>
      <c r="CB1289" s="63"/>
      <c r="CC1289" s="63"/>
      <c r="CD1289" s="63"/>
      <c r="CE1289" s="63"/>
      <c r="CF1289" s="63"/>
      <c r="CG1289" s="63"/>
      <c r="CH1289" s="63"/>
      <c r="CI1289" s="63"/>
      <c r="CJ1289" s="63"/>
      <c r="CK1289" s="63"/>
      <c r="CL1289" s="63"/>
      <c r="CM1289" s="63"/>
      <c r="CN1289" s="63"/>
      <c r="CO1289" s="63"/>
      <c r="CP1289" s="63"/>
      <c r="CR1289" s="227"/>
      <c r="CS1289" s="74"/>
    </row>
    <row r="1290" spans="1:97" s="72" customFormat="1" ht="75.75" customHeight="1">
      <c r="A1290" s="76"/>
      <c r="B1290" s="76"/>
      <c r="C1290" s="76"/>
      <c r="D1290" s="76"/>
      <c r="E1290" s="76"/>
      <c r="F1290" s="63"/>
      <c r="G1290" s="63"/>
      <c r="H1290" s="63"/>
      <c r="I1290" s="63"/>
      <c r="J1290" s="63"/>
      <c r="K1290" s="63"/>
      <c r="L1290" s="63"/>
      <c r="M1290" s="63"/>
      <c r="N1290" s="63"/>
      <c r="O1290" s="63"/>
      <c r="P1290" s="63"/>
      <c r="Q1290" s="63"/>
      <c r="R1290" s="63"/>
      <c r="S1290" s="63"/>
      <c r="T1290" s="63"/>
      <c r="U1290" s="63"/>
      <c r="V1290" s="63"/>
      <c r="W1290" s="63"/>
      <c r="X1290" s="63"/>
      <c r="Y1290" s="63"/>
      <c r="Z1290" s="63"/>
      <c r="AA1290" s="63"/>
      <c r="AB1290" s="63"/>
      <c r="AC1290" s="63"/>
      <c r="AD1290" s="63"/>
      <c r="AE1290" s="63"/>
      <c r="AF1290" s="63"/>
      <c r="AG1290" s="63"/>
      <c r="AH1290" s="63"/>
      <c r="AI1290" s="63"/>
      <c r="AJ1290" s="63"/>
      <c r="AK1290" s="63"/>
      <c r="AL1290" s="63"/>
      <c r="AM1290" s="63"/>
      <c r="AN1290" s="63"/>
      <c r="AO1290" s="63"/>
      <c r="AP1290" s="63"/>
      <c r="AQ1290" s="63"/>
      <c r="AR1290" s="63"/>
      <c r="AS1290" s="63"/>
      <c r="AT1290" s="63"/>
      <c r="AU1290" s="63"/>
      <c r="AV1290" s="63"/>
      <c r="AW1290" s="63"/>
      <c r="AX1290" s="63"/>
      <c r="AY1290" s="63"/>
      <c r="AZ1290" s="63"/>
      <c r="BA1290" s="63"/>
      <c r="BB1290" s="63"/>
      <c r="BC1290" s="63"/>
      <c r="BD1290" s="63"/>
      <c r="BE1290" s="63"/>
      <c r="BF1290" s="63"/>
      <c r="BG1290" s="63"/>
      <c r="BH1290" s="63"/>
      <c r="BI1290" s="63"/>
      <c r="BJ1290" s="63"/>
      <c r="BK1290" s="63"/>
      <c r="BL1290" s="63"/>
      <c r="BM1290" s="63"/>
      <c r="BN1290" s="63"/>
      <c r="BO1290" s="63"/>
      <c r="BP1290" s="63"/>
      <c r="BQ1290" s="63"/>
      <c r="BR1290" s="63"/>
      <c r="BS1290" s="63"/>
      <c r="BT1290" s="63"/>
      <c r="BU1290" s="63"/>
      <c r="BV1290" s="63"/>
      <c r="BW1290" s="63"/>
      <c r="BX1290" s="63"/>
      <c r="BY1290" s="63"/>
      <c r="BZ1290" s="63"/>
      <c r="CA1290" s="63"/>
      <c r="CB1290" s="63"/>
      <c r="CC1290" s="63"/>
      <c r="CD1290" s="63"/>
      <c r="CE1290" s="63"/>
      <c r="CF1290" s="63"/>
      <c r="CG1290" s="63"/>
      <c r="CH1290" s="63"/>
      <c r="CI1290" s="63"/>
      <c r="CJ1290" s="63"/>
      <c r="CK1290" s="63"/>
      <c r="CL1290" s="63"/>
      <c r="CM1290" s="63"/>
      <c r="CN1290" s="63"/>
      <c r="CO1290" s="63"/>
      <c r="CP1290" s="63"/>
      <c r="CR1290" s="227"/>
      <c r="CS1290" s="74"/>
    </row>
    <row r="1291" spans="1:97" s="72" customFormat="1" ht="75.75" customHeight="1">
      <c r="A1291" s="76"/>
      <c r="B1291" s="76"/>
      <c r="C1291" s="76"/>
      <c r="D1291" s="76"/>
      <c r="E1291" s="76"/>
      <c r="F1291" s="63"/>
      <c r="G1291" s="63"/>
      <c r="H1291" s="63"/>
      <c r="I1291" s="63"/>
      <c r="J1291" s="63"/>
      <c r="K1291" s="63"/>
      <c r="L1291" s="63"/>
      <c r="M1291" s="63"/>
      <c r="N1291" s="63"/>
      <c r="O1291" s="63"/>
      <c r="P1291" s="63"/>
      <c r="Q1291" s="63"/>
      <c r="R1291" s="63"/>
      <c r="S1291" s="63"/>
      <c r="T1291" s="63"/>
      <c r="U1291" s="63"/>
      <c r="V1291" s="63"/>
      <c r="W1291" s="63"/>
      <c r="X1291" s="63"/>
      <c r="Y1291" s="63"/>
      <c r="Z1291" s="63"/>
      <c r="AA1291" s="63"/>
      <c r="AB1291" s="63"/>
      <c r="AC1291" s="63"/>
      <c r="AD1291" s="63"/>
      <c r="AE1291" s="63"/>
      <c r="AF1291" s="63"/>
      <c r="AG1291" s="63"/>
      <c r="AH1291" s="63"/>
      <c r="AI1291" s="63"/>
      <c r="AJ1291" s="63"/>
      <c r="AK1291" s="63"/>
      <c r="AL1291" s="63"/>
      <c r="AM1291" s="63"/>
      <c r="AN1291" s="63"/>
      <c r="AO1291" s="63"/>
      <c r="AP1291" s="63"/>
      <c r="AQ1291" s="63"/>
      <c r="AR1291" s="63"/>
      <c r="AS1291" s="63"/>
      <c r="AT1291" s="63"/>
      <c r="AU1291" s="63"/>
      <c r="AV1291" s="63"/>
      <c r="AW1291" s="63"/>
      <c r="AX1291" s="63"/>
      <c r="AY1291" s="63"/>
      <c r="AZ1291" s="63"/>
      <c r="BA1291" s="63"/>
      <c r="BB1291" s="63"/>
      <c r="BC1291" s="63"/>
      <c r="BD1291" s="63"/>
      <c r="BE1291" s="63"/>
      <c r="BF1291" s="63"/>
      <c r="BG1291" s="63"/>
      <c r="BH1291" s="63"/>
      <c r="BI1291" s="63"/>
      <c r="BJ1291" s="63"/>
      <c r="BK1291" s="63"/>
      <c r="BL1291" s="63"/>
      <c r="BM1291" s="63"/>
      <c r="BN1291" s="63"/>
      <c r="BO1291" s="63"/>
      <c r="BP1291" s="63"/>
      <c r="BQ1291" s="63"/>
      <c r="BR1291" s="63"/>
      <c r="BS1291" s="63"/>
      <c r="BT1291" s="63"/>
      <c r="BU1291" s="63"/>
      <c r="BV1291" s="63"/>
      <c r="BW1291" s="63"/>
      <c r="BX1291" s="63"/>
      <c r="BY1291" s="63"/>
      <c r="BZ1291" s="63"/>
      <c r="CA1291" s="63"/>
      <c r="CB1291" s="63"/>
      <c r="CC1291" s="63"/>
      <c r="CD1291" s="63"/>
      <c r="CE1291" s="63"/>
      <c r="CF1291" s="63"/>
      <c r="CG1291" s="63"/>
      <c r="CH1291" s="63"/>
      <c r="CI1291" s="63"/>
      <c r="CJ1291" s="63"/>
      <c r="CK1291" s="63"/>
      <c r="CL1291" s="63"/>
      <c r="CM1291" s="63"/>
      <c r="CN1291" s="63"/>
      <c r="CO1291" s="63"/>
      <c r="CP1291" s="63"/>
      <c r="CR1291" s="227"/>
      <c r="CS1291" s="74"/>
    </row>
    <row r="1292" spans="1:97" s="72" customFormat="1" ht="75.75" customHeight="1">
      <c r="A1292" s="76"/>
      <c r="B1292" s="76"/>
      <c r="C1292" s="76"/>
      <c r="D1292" s="76"/>
      <c r="E1292" s="76"/>
      <c r="F1292" s="63"/>
      <c r="G1292" s="63"/>
      <c r="H1292" s="63"/>
      <c r="I1292" s="63"/>
      <c r="J1292" s="63"/>
      <c r="K1292" s="63"/>
      <c r="L1292" s="63"/>
      <c r="M1292" s="63"/>
      <c r="N1292" s="63"/>
      <c r="O1292" s="63"/>
      <c r="P1292" s="63"/>
      <c r="Q1292" s="63"/>
      <c r="R1292" s="63"/>
      <c r="S1292" s="63"/>
      <c r="T1292" s="63"/>
      <c r="U1292" s="63"/>
      <c r="V1292" s="63"/>
      <c r="W1292" s="63"/>
      <c r="X1292" s="63"/>
      <c r="Y1292" s="63"/>
      <c r="Z1292" s="63"/>
      <c r="AA1292" s="63"/>
      <c r="AB1292" s="63"/>
      <c r="AC1292" s="63"/>
      <c r="AD1292" s="63"/>
      <c r="AE1292" s="63"/>
      <c r="AF1292" s="63"/>
      <c r="AG1292" s="63"/>
      <c r="AH1292" s="63"/>
      <c r="AI1292" s="63"/>
      <c r="AJ1292" s="63"/>
      <c r="AK1292" s="63"/>
      <c r="AL1292" s="63"/>
      <c r="AM1292" s="63"/>
      <c r="AN1292" s="63"/>
      <c r="AO1292" s="63"/>
      <c r="AP1292" s="63"/>
      <c r="AQ1292" s="63"/>
      <c r="AR1292" s="63"/>
      <c r="AS1292" s="63"/>
      <c r="AT1292" s="63"/>
      <c r="AU1292" s="63"/>
      <c r="AV1292" s="63"/>
      <c r="AW1292" s="63"/>
      <c r="AX1292" s="63"/>
      <c r="AY1292" s="63"/>
      <c r="AZ1292" s="63"/>
      <c r="BA1292" s="63"/>
      <c r="BB1292" s="63"/>
      <c r="BC1292" s="63"/>
      <c r="BD1292" s="63"/>
      <c r="BE1292" s="63"/>
      <c r="BF1292" s="63"/>
      <c r="BG1292" s="63"/>
      <c r="BH1292" s="63"/>
      <c r="BI1292" s="63"/>
      <c r="BJ1292" s="63"/>
      <c r="BK1292" s="63"/>
      <c r="BL1292" s="63"/>
      <c r="BM1292" s="63"/>
      <c r="BN1292" s="63"/>
      <c r="BO1292" s="63"/>
      <c r="BP1292" s="63"/>
      <c r="BQ1292" s="63"/>
      <c r="BR1292" s="63"/>
      <c r="BS1292" s="63"/>
      <c r="BT1292" s="63"/>
      <c r="BU1292" s="63"/>
      <c r="BV1292" s="63"/>
      <c r="BW1292" s="63"/>
      <c r="BX1292" s="63"/>
      <c r="BY1292" s="63"/>
      <c r="BZ1292" s="63"/>
      <c r="CA1292" s="63"/>
      <c r="CB1292" s="63"/>
      <c r="CC1292" s="63"/>
      <c r="CD1292" s="63"/>
      <c r="CE1292" s="63"/>
      <c r="CF1292" s="63"/>
      <c r="CG1292" s="63"/>
      <c r="CH1292" s="63"/>
      <c r="CI1292" s="63"/>
      <c r="CJ1292" s="63"/>
      <c r="CK1292" s="63"/>
      <c r="CL1292" s="63"/>
      <c r="CM1292" s="63"/>
      <c r="CN1292" s="63"/>
      <c r="CO1292" s="63"/>
      <c r="CP1292" s="63"/>
      <c r="CR1292" s="227"/>
      <c r="CS1292" s="74"/>
    </row>
    <row r="1293" spans="1:97" s="72" customFormat="1" ht="75.75" customHeight="1">
      <c r="A1293" s="76"/>
      <c r="B1293" s="76"/>
      <c r="C1293" s="76"/>
      <c r="D1293" s="76"/>
      <c r="E1293" s="76"/>
      <c r="F1293" s="63"/>
      <c r="G1293" s="63"/>
      <c r="H1293" s="63"/>
      <c r="I1293" s="63"/>
      <c r="J1293" s="63"/>
      <c r="K1293" s="63"/>
      <c r="L1293" s="63"/>
      <c r="M1293" s="63"/>
      <c r="N1293" s="63"/>
      <c r="O1293" s="63"/>
      <c r="P1293" s="63"/>
      <c r="Q1293" s="63"/>
      <c r="R1293" s="63"/>
      <c r="S1293" s="63"/>
      <c r="T1293" s="63"/>
      <c r="U1293" s="63"/>
      <c r="V1293" s="63"/>
      <c r="W1293" s="63"/>
      <c r="X1293" s="63"/>
      <c r="Y1293" s="63"/>
      <c r="Z1293" s="63"/>
      <c r="AA1293" s="63"/>
      <c r="AB1293" s="63"/>
      <c r="AC1293" s="63"/>
      <c r="AD1293" s="63"/>
      <c r="AE1293" s="63"/>
      <c r="AF1293" s="63"/>
      <c r="AG1293" s="63"/>
      <c r="AH1293" s="63"/>
      <c r="AI1293" s="63"/>
      <c r="AJ1293" s="63"/>
      <c r="AK1293" s="63"/>
      <c r="AL1293" s="63"/>
      <c r="AM1293" s="63"/>
      <c r="AN1293" s="63"/>
      <c r="AO1293" s="63"/>
      <c r="AP1293" s="63"/>
      <c r="AQ1293" s="63"/>
      <c r="AR1293" s="63"/>
      <c r="AS1293" s="63"/>
      <c r="AT1293" s="63"/>
      <c r="AU1293" s="63"/>
      <c r="AV1293" s="63"/>
      <c r="AW1293" s="63"/>
      <c r="AX1293" s="63"/>
      <c r="AY1293" s="63"/>
      <c r="AZ1293" s="63"/>
      <c r="BA1293" s="63"/>
      <c r="BB1293" s="63"/>
      <c r="BC1293" s="63"/>
      <c r="BD1293" s="63"/>
      <c r="BE1293" s="63"/>
      <c r="BF1293" s="63"/>
      <c r="BG1293" s="63"/>
      <c r="BH1293" s="63"/>
      <c r="BI1293" s="63"/>
      <c r="BJ1293" s="63"/>
      <c r="BK1293" s="63"/>
      <c r="BL1293" s="63"/>
      <c r="BM1293" s="63"/>
      <c r="BN1293" s="63"/>
      <c r="BO1293" s="63"/>
      <c r="BP1293" s="63"/>
      <c r="BQ1293" s="63"/>
      <c r="BR1293" s="63"/>
      <c r="BS1293" s="63"/>
      <c r="BT1293" s="63"/>
      <c r="BU1293" s="63"/>
      <c r="BV1293" s="63"/>
      <c r="BW1293" s="63"/>
      <c r="BX1293" s="63"/>
      <c r="BY1293" s="63"/>
      <c r="BZ1293" s="63"/>
      <c r="CA1293" s="63"/>
      <c r="CB1293" s="63"/>
      <c r="CC1293" s="63"/>
      <c r="CD1293" s="63"/>
      <c r="CE1293" s="63"/>
      <c r="CF1293" s="63"/>
      <c r="CG1293" s="63"/>
      <c r="CH1293" s="63"/>
      <c r="CI1293" s="63"/>
      <c r="CJ1293" s="63"/>
      <c r="CK1293" s="63"/>
      <c r="CL1293" s="63"/>
      <c r="CM1293" s="63"/>
      <c r="CN1293" s="63"/>
      <c r="CO1293" s="63"/>
      <c r="CP1293" s="63"/>
      <c r="CR1293" s="227"/>
      <c r="CS1293" s="74"/>
    </row>
    <row r="1294" spans="1:97" s="72" customFormat="1" ht="75.75" customHeight="1">
      <c r="A1294" s="76"/>
      <c r="B1294" s="76"/>
      <c r="C1294" s="76"/>
      <c r="D1294" s="76"/>
      <c r="E1294" s="76"/>
      <c r="F1294" s="63"/>
      <c r="G1294" s="63"/>
      <c r="H1294" s="63"/>
      <c r="I1294" s="63"/>
      <c r="J1294" s="63"/>
      <c r="K1294" s="63"/>
      <c r="L1294" s="63"/>
      <c r="M1294" s="63"/>
      <c r="N1294" s="63"/>
      <c r="O1294" s="63"/>
      <c r="P1294" s="63"/>
      <c r="Q1294" s="63"/>
      <c r="R1294" s="63"/>
      <c r="S1294" s="63"/>
      <c r="T1294" s="63"/>
      <c r="U1294" s="63"/>
      <c r="V1294" s="63"/>
      <c r="W1294" s="63"/>
      <c r="X1294" s="63"/>
      <c r="Y1294" s="63"/>
      <c r="Z1294" s="63"/>
      <c r="AA1294" s="63"/>
      <c r="AB1294" s="63"/>
      <c r="AC1294" s="63"/>
      <c r="AD1294" s="63"/>
      <c r="AE1294" s="63"/>
      <c r="AF1294" s="63"/>
      <c r="AG1294" s="63"/>
      <c r="AH1294" s="63"/>
      <c r="AI1294" s="63"/>
      <c r="AJ1294" s="63"/>
      <c r="AK1294" s="63"/>
      <c r="AL1294" s="63"/>
      <c r="AM1294" s="63"/>
      <c r="AN1294" s="63"/>
      <c r="AO1294" s="63"/>
      <c r="AP1294" s="63"/>
      <c r="AQ1294" s="63"/>
      <c r="AR1294" s="63"/>
      <c r="AS1294" s="63"/>
      <c r="AT1294" s="63"/>
      <c r="AU1294" s="63"/>
      <c r="AV1294" s="63"/>
      <c r="AW1294" s="63"/>
      <c r="AX1294" s="63"/>
      <c r="AY1294" s="63"/>
      <c r="AZ1294" s="63"/>
      <c r="BA1294" s="63"/>
      <c r="BB1294" s="63"/>
      <c r="BC1294" s="63"/>
      <c r="BD1294" s="63"/>
      <c r="BE1294" s="63"/>
      <c r="BF1294" s="63"/>
      <c r="BG1294" s="63"/>
      <c r="BH1294" s="63"/>
      <c r="BI1294" s="63"/>
      <c r="BJ1294" s="63"/>
      <c r="BK1294" s="63"/>
      <c r="BL1294" s="63"/>
      <c r="BM1294" s="63"/>
      <c r="BN1294" s="63"/>
      <c r="BO1294" s="63"/>
      <c r="BP1294" s="63"/>
      <c r="BQ1294" s="63"/>
      <c r="BR1294" s="63"/>
      <c r="BS1294" s="63"/>
      <c r="BT1294" s="63"/>
      <c r="BU1294" s="63"/>
      <c r="BV1294" s="63"/>
      <c r="BW1294" s="63"/>
      <c r="BX1294" s="63"/>
      <c r="BY1294" s="63"/>
      <c r="BZ1294" s="63"/>
      <c r="CA1294" s="63"/>
      <c r="CB1294" s="63"/>
      <c r="CC1294" s="63"/>
      <c r="CD1294" s="63"/>
      <c r="CE1294" s="63"/>
      <c r="CF1294" s="63"/>
      <c r="CG1294" s="63"/>
      <c r="CH1294" s="63"/>
      <c r="CI1294" s="63"/>
      <c r="CJ1294" s="63"/>
      <c r="CK1294" s="63"/>
      <c r="CL1294" s="63"/>
      <c r="CM1294" s="63"/>
      <c r="CN1294" s="63"/>
      <c r="CO1294" s="63"/>
      <c r="CP1294" s="63"/>
      <c r="CR1294" s="227"/>
      <c r="CS1294" s="74"/>
    </row>
    <row r="1295" spans="1:97" s="72" customFormat="1" ht="75.75" customHeight="1">
      <c r="A1295" s="76"/>
      <c r="B1295" s="76"/>
      <c r="C1295" s="76"/>
      <c r="D1295" s="76"/>
      <c r="E1295" s="76"/>
      <c r="F1295" s="63"/>
      <c r="G1295" s="63"/>
      <c r="H1295" s="63"/>
      <c r="I1295" s="63"/>
      <c r="J1295" s="63"/>
      <c r="K1295" s="63"/>
      <c r="L1295" s="63"/>
      <c r="M1295" s="63"/>
      <c r="N1295" s="63"/>
      <c r="O1295" s="63"/>
      <c r="P1295" s="63"/>
      <c r="Q1295" s="63"/>
      <c r="R1295" s="63"/>
      <c r="S1295" s="63"/>
      <c r="T1295" s="63"/>
      <c r="U1295" s="63"/>
      <c r="V1295" s="63"/>
      <c r="W1295" s="63"/>
      <c r="X1295" s="63"/>
      <c r="Y1295" s="63"/>
      <c r="Z1295" s="63"/>
      <c r="AA1295" s="63"/>
      <c r="AB1295" s="63"/>
      <c r="AC1295" s="63"/>
      <c r="AD1295" s="63"/>
      <c r="AE1295" s="63"/>
      <c r="AF1295" s="63"/>
      <c r="AG1295" s="63"/>
      <c r="AH1295" s="63"/>
      <c r="AI1295" s="63"/>
      <c r="AJ1295" s="63"/>
      <c r="AK1295" s="63"/>
      <c r="AL1295" s="63"/>
      <c r="AM1295" s="63"/>
      <c r="AN1295" s="63"/>
      <c r="AO1295" s="63"/>
      <c r="AP1295" s="63"/>
      <c r="AQ1295" s="63"/>
      <c r="AR1295" s="63"/>
      <c r="AS1295" s="63"/>
      <c r="AT1295" s="63"/>
      <c r="AU1295" s="63"/>
      <c r="AV1295" s="63"/>
      <c r="AW1295" s="63"/>
      <c r="AX1295" s="63"/>
      <c r="AY1295" s="63"/>
      <c r="AZ1295" s="63"/>
      <c r="BA1295" s="63"/>
      <c r="BB1295" s="63"/>
      <c r="BC1295" s="63"/>
      <c r="BD1295" s="63"/>
      <c r="BE1295" s="63"/>
      <c r="BF1295" s="63"/>
      <c r="BG1295" s="63"/>
      <c r="BH1295" s="63"/>
      <c r="BI1295" s="63"/>
      <c r="BJ1295" s="63"/>
      <c r="BK1295" s="63"/>
      <c r="BL1295" s="63"/>
      <c r="BM1295" s="63"/>
      <c r="BN1295" s="63"/>
      <c r="BO1295" s="63"/>
      <c r="BP1295" s="63"/>
      <c r="BQ1295" s="63"/>
      <c r="BR1295" s="63"/>
      <c r="BS1295" s="63"/>
      <c r="BT1295" s="63"/>
      <c r="BU1295" s="63"/>
      <c r="BV1295" s="63"/>
      <c r="BW1295" s="63"/>
      <c r="BX1295" s="63"/>
      <c r="BY1295" s="63"/>
      <c r="BZ1295" s="63"/>
      <c r="CA1295" s="63"/>
      <c r="CB1295" s="63"/>
      <c r="CC1295" s="63"/>
      <c r="CD1295" s="63"/>
      <c r="CE1295" s="63"/>
      <c r="CF1295" s="63"/>
      <c r="CG1295" s="63"/>
      <c r="CH1295" s="63"/>
      <c r="CI1295" s="63"/>
      <c r="CJ1295" s="63"/>
      <c r="CK1295" s="63"/>
      <c r="CL1295" s="63"/>
      <c r="CM1295" s="63"/>
      <c r="CN1295" s="63"/>
      <c r="CO1295" s="63"/>
      <c r="CP1295" s="63"/>
      <c r="CR1295" s="227"/>
      <c r="CS1295" s="74"/>
    </row>
    <row r="1296" spans="1:97" s="72" customFormat="1" ht="75.75" customHeight="1">
      <c r="A1296" s="76"/>
      <c r="B1296" s="76"/>
      <c r="C1296" s="76"/>
      <c r="D1296" s="76"/>
      <c r="E1296" s="76"/>
      <c r="F1296" s="63"/>
      <c r="G1296" s="63"/>
      <c r="H1296" s="63"/>
      <c r="I1296" s="63"/>
      <c r="J1296" s="63"/>
      <c r="K1296" s="63"/>
      <c r="L1296" s="63"/>
      <c r="M1296" s="63"/>
      <c r="N1296" s="63"/>
      <c r="O1296" s="63"/>
      <c r="P1296" s="63"/>
      <c r="Q1296" s="63"/>
      <c r="R1296" s="63"/>
      <c r="S1296" s="63"/>
      <c r="T1296" s="63"/>
      <c r="U1296" s="63"/>
      <c r="V1296" s="63"/>
      <c r="W1296" s="63"/>
      <c r="X1296" s="63"/>
      <c r="Y1296" s="63"/>
      <c r="Z1296" s="63"/>
      <c r="AA1296" s="63"/>
      <c r="AB1296" s="63"/>
      <c r="AC1296" s="63"/>
      <c r="AD1296" s="63"/>
      <c r="AE1296" s="63"/>
      <c r="AF1296" s="63"/>
      <c r="AG1296" s="63"/>
      <c r="AH1296" s="63"/>
      <c r="AI1296" s="63"/>
      <c r="AJ1296" s="63"/>
      <c r="AK1296" s="63"/>
      <c r="AL1296" s="63"/>
      <c r="AM1296" s="63"/>
      <c r="AN1296" s="63"/>
      <c r="AO1296" s="63"/>
      <c r="AP1296" s="63"/>
      <c r="AQ1296" s="63"/>
      <c r="AR1296" s="63"/>
      <c r="AS1296" s="63"/>
      <c r="AT1296" s="63"/>
      <c r="AU1296" s="63"/>
      <c r="AV1296" s="63"/>
      <c r="AW1296" s="63"/>
      <c r="AX1296" s="63"/>
      <c r="AY1296" s="63"/>
      <c r="AZ1296" s="63"/>
      <c r="BA1296" s="63"/>
      <c r="BB1296" s="63"/>
      <c r="BC1296" s="63"/>
      <c r="BD1296" s="63"/>
      <c r="BE1296" s="63"/>
      <c r="BF1296" s="63"/>
      <c r="BG1296" s="63"/>
      <c r="BH1296" s="63"/>
      <c r="BI1296" s="63"/>
      <c r="BJ1296" s="63"/>
      <c r="BK1296" s="63"/>
      <c r="BL1296" s="63"/>
      <c r="BM1296" s="63"/>
      <c r="BN1296" s="63"/>
      <c r="BO1296" s="63"/>
      <c r="BP1296" s="63"/>
      <c r="BQ1296" s="63"/>
      <c r="BR1296" s="63"/>
      <c r="BS1296" s="63"/>
      <c r="BT1296" s="63"/>
      <c r="BU1296" s="63"/>
      <c r="BV1296" s="63"/>
      <c r="BW1296" s="63"/>
      <c r="BX1296" s="63"/>
      <c r="BY1296" s="63"/>
      <c r="BZ1296" s="63"/>
      <c r="CA1296" s="63"/>
      <c r="CB1296" s="63"/>
      <c r="CC1296" s="63"/>
      <c r="CD1296" s="63"/>
      <c r="CE1296" s="63"/>
      <c r="CF1296" s="63"/>
      <c r="CG1296" s="63"/>
      <c r="CH1296" s="63"/>
      <c r="CI1296" s="63"/>
      <c r="CJ1296" s="63"/>
      <c r="CK1296" s="63"/>
      <c r="CL1296" s="63"/>
      <c r="CM1296" s="63"/>
      <c r="CN1296" s="63"/>
      <c r="CO1296" s="63"/>
      <c r="CP1296" s="63"/>
      <c r="CR1296" s="227"/>
      <c r="CS1296" s="74"/>
    </row>
    <row r="1297" spans="1:97" s="72" customFormat="1" ht="75.75" customHeight="1">
      <c r="A1297" s="76"/>
      <c r="B1297" s="76"/>
      <c r="C1297" s="76"/>
      <c r="D1297" s="76"/>
      <c r="E1297" s="76"/>
      <c r="F1297" s="63"/>
      <c r="G1297" s="63"/>
      <c r="H1297" s="63"/>
      <c r="I1297" s="63"/>
      <c r="J1297" s="63"/>
      <c r="K1297" s="63"/>
      <c r="L1297" s="63"/>
      <c r="M1297" s="63"/>
      <c r="N1297" s="63"/>
      <c r="O1297" s="63"/>
      <c r="P1297" s="63"/>
      <c r="Q1297" s="63"/>
      <c r="R1297" s="63"/>
      <c r="S1297" s="63"/>
      <c r="T1297" s="63"/>
      <c r="U1297" s="63"/>
      <c r="V1297" s="63"/>
      <c r="W1297" s="63"/>
      <c r="X1297" s="63"/>
      <c r="Y1297" s="63"/>
      <c r="Z1297" s="63"/>
      <c r="AA1297" s="63"/>
      <c r="AB1297" s="63"/>
      <c r="AC1297" s="63"/>
      <c r="AD1297" s="63"/>
      <c r="AE1297" s="63"/>
      <c r="AF1297" s="63"/>
      <c r="AG1297" s="63"/>
      <c r="AH1297" s="63"/>
      <c r="AI1297" s="63"/>
      <c r="AJ1297" s="63"/>
      <c r="AK1297" s="63"/>
      <c r="AL1297" s="63"/>
      <c r="AM1297" s="63"/>
      <c r="AN1297" s="63"/>
      <c r="AO1297" s="63"/>
      <c r="AP1297" s="63"/>
      <c r="AQ1297" s="63"/>
      <c r="AR1297" s="63"/>
      <c r="AS1297" s="63"/>
      <c r="AT1297" s="63"/>
      <c r="AU1297" s="63"/>
      <c r="AV1297" s="63"/>
      <c r="AW1297" s="63"/>
      <c r="AX1297" s="63"/>
      <c r="AY1297" s="63"/>
      <c r="AZ1297" s="63"/>
      <c r="BA1297" s="63"/>
      <c r="BB1297" s="63"/>
      <c r="BC1297" s="63"/>
      <c r="BD1297" s="63"/>
      <c r="BE1297" s="63"/>
      <c r="BF1297" s="63"/>
      <c r="BG1297" s="63"/>
      <c r="BH1297" s="63"/>
      <c r="BI1297" s="63"/>
      <c r="BJ1297" s="63"/>
      <c r="BK1297" s="63"/>
      <c r="BL1297" s="63"/>
      <c r="BM1297" s="63"/>
      <c r="BN1297" s="63"/>
      <c r="BO1297" s="63"/>
      <c r="BP1297" s="63"/>
      <c r="BQ1297" s="63"/>
      <c r="BR1297" s="63"/>
      <c r="BS1297" s="63"/>
      <c r="BT1297" s="63"/>
      <c r="BU1297" s="63"/>
      <c r="BV1297" s="63"/>
      <c r="BW1297" s="63"/>
      <c r="BX1297" s="63"/>
      <c r="BY1297" s="63"/>
      <c r="BZ1297" s="63"/>
      <c r="CA1297" s="63"/>
      <c r="CB1297" s="63"/>
      <c r="CC1297" s="63"/>
      <c r="CD1297" s="63"/>
      <c r="CE1297" s="63"/>
      <c r="CF1297" s="63"/>
      <c r="CG1297" s="63"/>
      <c r="CH1297" s="63"/>
      <c r="CI1297" s="63"/>
      <c r="CJ1297" s="63"/>
      <c r="CK1297" s="63"/>
      <c r="CL1297" s="63"/>
      <c r="CM1297" s="63"/>
      <c r="CN1297" s="63"/>
      <c r="CO1297" s="63"/>
      <c r="CP1297" s="63"/>
      <c r="CR1297" s="227"/>
      <c r="CS1297" s="74"/>
    </row>
    <row r="1298" spans="1:97" s="72" customFormat="1" ht="75.75" customHeight="1">
      <c r="A1298" s="76"/>
      <c r="B1298" s="76"/>
      <c r="C1298" s="76"/>
      <c r="D1298" s="76"/>
      <c r="E1298" s="76"/>
      <c r="F1298" s="63"/>
      <c r="G1298" s="63"/>
      <c r="H1298" s="63"/>
      <c r="I1298" s="63"/>
      <c r="J1298" s="63"/>
      <c r="K1298" s="63"/>
      <c r="L1298" s="63"/>
      <c r="M1298" s="63"/>
      <c r="N1298" s="63"/>
      <c r="O1298" s="63"/>
      <c r="P1298" s="63"/>
      <c r="Q1298" s="63"/>
      <c r="R1298" s="63"/>
      <c r="S1298" s="63"/>
      <c r="T1298" s="63"/>
      <c r="U1298" s="63"/>
      <c r="V1298" s="63"/>
      <c r="W1298" s="63"/>
      <c r="X1298" s="63"/>
      <c r="Y1298" s="63"/>
      <c r="Z1298" s="63"/>
      <c r="AA1298" s="63"/>
      <c r="AB1298" s="63"/>
      <c r="AC1298" s="63"/>
      <c r="AD1298" s="63"/>
      <c r="AE1298" s="63"/>
      <c r="AF1298" s="63"/>
      <c r="AG1298" s="63"/>
      <c r="AH1298" s="63"/>
      <c r="AI1298" s="63"/>
      <c r="AJ1298" s="63"/>
      <c r="AK1298" s="63"/>
      <c r="AL1298" s="63"/>
      <c r="AM1298" s="63"/>
      <c r="AN1298" s="63"/>
      <c r="AO1298" s="63"/>
      <c r="AP1298" s="63"/>
      <c r="AQ1298" s="63"/>
      <c r="AR1298" s="63"/>
      <c r="AS1298" s="63"/>
      <c r="AT1298" s="63"/>
      <c r="AU1298" s="63"/>
      <c r="AV1298" s="63"/>
      <c r="AW1298" s="63"/>
      <c r="AX1298" s="63"/>
      <c r="AY1298" s="63"/>
      <c r="AZ1298" s="63"/>
      <c r="BA1298" s="63"/>
      <c r="BB1298" s="63"/>
      <c r="BC1298" s="63"/>
      <c r="BD1298" s="63"/>
      <c r="BE1298" s="63"/>
      <c r="BF1298" s="63"/>
      <c r="BG1298" s="63"/>
      <c r="BH1298" s="63"/>
      <c r="BI1298" s="63"/>
      <c r="BJ1298" s="63"/>
      <c r="BK1298" s="63"/>
      <c r="BL1298" s="63"/>
      <c r="BM1298" s="63"/>
      <c r="BN1298" s="63"/>
      <c r="BO1298" s="63"/>
      <c r="BP1298" s="63"/>
      <c r="BQ1298" s="63"/>
      <c r="BR1298" s="63"/>
      <c r="BS1298" s="63"/>
      <c r="BT1298" s="63"/>
      <c r="BU1298" s="63"/>
      <c r="BV1298" s="63"/>
      <c r="BW1298" s="63"/>
      <c r="BX1298" s="63"/>
      <c r="BY1298" s="63"/>
      <c r="BZ1298" s="63"/>
      <c r="CA1298" s="63"/>
      <c r="CB1298" s="63"/>
      <c r="CC1298" s="63"/>
      <c r="CD1298" s="63"/>
      <c r="CE1298" s="63"/>
      <c r="CF1298" s="63"/>
      <c r="CG1298" s="63"/>
      <c r="CH1298" s="63"/>
      <c r="CI1298" s="63"/>
      <c r="CJ1298" s="63"/>
      <c r="CK1298" s="63"/>
      <c r="CL1298" s="63"/>
      <c r="CM1298" s="63"/>
      <c r="CN1298" s="63"/>
      <c r="CO1298" s="63"/>
      <c r="CP1298" s="63"/>
      <c r="CR1298" s="227"/>
      <c r="CS1298" s="74"/>
    </row>
    <row r="1299" spans="1:97" s="72" customFormat="1" ht="75.75" customHeight="1">
      <c r="A1299" s="76"/>
      <c r="B1299" s="76"/>
      <c r="C1299" s="76"/>
      <c r="D1299" s="76"/>
      <c r="E1299" s="76"/>
      <c r="F1299" s="63"/>
      <c r="G1299" s="63"/>
      <c r="H1299" s="63"/>
      <c r="I1299" s="63"/>
      <c r="J1299" s="63"/>
      <c r="K1299" s="63"/>
      <c r="L1299" s="63"/>
      <c r="M1299" s="63"/>
      <c r="N1299" s="63"/>
      <c r="O1299" s="63"/>
      <c r="P1299" s="63"/>
      <c r="Q1299" s="63"/>
      <c r="R1299" s="63"/>
      <c r="S1299" s="63"/>
      <c r="T1299" s="63"/>
      <c r="U1299" s="63"/>
      <c r="V1299" s="63"/>
      <c r="W1299" s="63"/>
      <c r="X1299" s="63"/>
      <c r="Y1299" s="63"/>
      <c r="Z1299" s="63"/>
      <c r="AA1299" s="63"/>
      <c r="AB1299" s="63"/>
      <c r="AC1299" s="63"/>
      <c r="AD1299" s="63"/>
      <c r="AE1299" s="63"/>
      <c r="AF1299" s="63"/>
      <c r="AG1299" s="63"/>
      <c r="AH1299" s="63"/>
      <c r="AI1299" s="63"/>
      <c r="AJ1299" s="63"/>
      <c r="AK1299" s="63"/>
      <c r="AL1299" s="63"/>
      <c r="AM1299" s="63"/>
      <c r="AN1299" s="63"/>
      <c r="AO1299" s="63"/>
      <c r="AP1299" s="63"/>
      <c r="AQ1299" s="63"/>
      <c r="AR1299" s="63"/>
      <c r="AS1299" s="63"/>
      <c r="AT1299" s="63"/>
      <c r="AU1299" s="63"/>
      <c r="AV1299" s="63"/>
      <c r="AW1299" s="63"/>
      <c r="AX1299" s="63"/>
      <c r="AY1299" s="63"/>
      <c r="AZ1299" s="63"/>
      <c r="BA1299" s="63"/>
      <c r="BB1299" s="63"/>
      <c r="BC1299" s="63"/>
      <c r="BD1299" s="63"/>
      <c r="BE1299" s="63"/>
      <c r="BF1299" s="63"/>
      <c r="BG1299" s="63"/>
      <c r="BH1299" s="63"/>
      <c r="BI1299" s="63"/>
      <c r="BJ1299" s="63"/>
      <c r="BK1299" s="63"/>
      <c r="BL1299" s="63"/>
      <c r="BM1299" s="63"/>
      <c r="BN1299" s="63"/>
      <c r="BO1299" s="63"/>
      <c r="BP1299" s="63"/>
      <c r="BQ1299" s="63"/>
      <c r="BR1299" s="63"/>
      <c r="BS1299" s="63"/>
      <c r="BT1299" s="63"/>
      <c r="BU1299" s="63"/>
      <c r="BV1299" s="63"/>
      <c r="BW1299" s="63"/>
      <c r="BX1299" s="63"/>
      <c r="BY1299" s="63"/>
      <c r="BZ1299" s="63"/>
      <c r="CA1299" s="63"/>
      <c r="CB1299" s="63"/>
      <c r="CC1299" s="63"/>
      <c r="CD1299" s="63"/>
      <c r="CE1299" s="63"/>
      <c r="CF1299" s="63"/>
      <c r="CG1299" s="63"/>
      <c r="CH1299" s="63"/>
      <c r="CI1299" s="63"/>
      <c r="CJ1299" s="63"/>
      <c r="CK1299" s="63"/>
      <c r="CL1299" s="63"/>
      <c r="CM1299" s="63"/>
      <c r="CN1299" s="63"/>
      <c r="CO1299" s="63"/>
      <c r="CP1299" s="63"/>
      <c r="CR1299" s="227"/>
      <c r="CS1299" s="74"/>
    </row>
    <row r="1300" spans="1:97" s="72" customFormat="1" ht="75.75" customHeight="1">
      <c r="A1300" s="76"/>
      <c r="B1300" s="76"/>
      <c r="C1300" s="76"/>
      <c r="D1300" s="76"/>
      <c r="E1300" s="76"/>
      <c r="F1300" s="63"/>
      <c r="G1300" s="63"/>
      <c r="H1300" s="63"/>
      <c r="I1300" s="63"/>
      <c r="J1300" s="63"/>
      <c r="K1300" s="63"/>
      <c r="L1300" s="63"/>
      <c r="M1300" s="63"/>
      <c r="N1300" s="63"/>
      <c r="O1300" s="63"/>
      <c r="P1300" s="63"/>
      <c r="Q1300" s="63"/>
      <c r="R1300" s="63"/>
      <c r="S1300" s="63"/>
      <c r="T1300" s="63"/>
      <c r="U1300" s="63"/>
      <c r="V1300" s="63"/>
      <c r="W1300" s="63"/>
      <c r="X1300" s="63"/>
      <c r="Y1300" s="63"/>
      <c r="Z1300" s="63"/>
      <c r="AA1300" s="63"/>
      <c r="AB1300" s="63"/>
      <c r="AC1300" s="63"/>
      <c r="AD1300" s="63"/>
      <c r="AE1300" s="63"/>
      <c r="AF1300" s="63"/>
      <c r="AG1300" s="63"/>
      <c r="AH1300" s="63"/>
      <c r="AI1300" s="63"/>
      <c r="AJ1300" s="63"/>
      <c r="AK1300" s="63"/>
      <c r="AL1300" s="63"/>
      <c r="AM1300" s="63"/>
      <c r="AN1300" s="63"/>
      <c r="AO1300" s="63"/>
      <c r="AP1300" s="63"/>
      <c r="AQ1300" s="63"/>
      <c r="AR1300" s="63"/>
      <c r="AS1300" s="63"/>
      <c r="AT1300" s="63"/>
      <c r="AU1300" s="63"/>
      <c r="AV1300" s="63"/>
      <c r="AW1300" s="63"/>
      <c r="AX1300" s="63"/>
      <c r="AY1300" s="63"/>
      <c r="AZ1300" s="63"/>
      <c r="BA1300" s="63"/>
      <c r="BB1300" s="63"/>
      <c r="BC1300" s="63"/>
      <c r="BD1300" s="63"/>
      <c r="BE1300" s="63"/>
      <c r="BF1300" s="63"/>
      <c r="BG1300" s="63"/>
      <c r="BH1300" s="63"/>
      <c r="BI1300" s="63"/>
      <c r="BJ1300" s="63"/>
      <c r="BK1300" s="63"/>
      <c r="BL1300" s="63"/>
      <c r="BM1300" s="63"/>
      <c r="BN1300" s="63"/>
      <c r="BO1300" s="63"/>
      <c r="BP1300" s="63"/>
      <c r="BQ1300" s="63"/>
      <c r="BR1300" s="63"/>
      <c r="BS1300" s="63"/>
      <c r="BT1300" s="63"/>
      <c r="BU1300" s="63"/>
      <c r="BV1300" s="63"/>
      <c r="BW1300" s="63"/>
      <c r="BX1300" s="63"/>
      <c r="BY1300" s="63"/>
      <c r="BZ1300" s="63"/>
      <c r="CA1300" s="63"/>
      <c r="CB1300" s="63"/>
      <c r="CC1300" s="63"/>
      <c r="CD1300" s="63"/>
      <c r="CE1300" s="63"/>
      <c r="CF1300" s="63"/>
      <c r="CG1300" s="63"/>
      <c r="CH1300" s="63"/>
      <c r="CI1300" s="63"/>
      <c r="CJ1300" s="63"/>
      <c r="CK1300" s="63"/>
      <c r="CL1300" s="63"/>
      <c r="CM1300" s="63"/>
      <c r="CN1300" s="63"/>
      <c r="CO1300" s="63"/>
      <c r="CP1300" s="63"/>
      <c r="CR1300" s="227"/>
      <c r="CS1300" s="74"/>
    </row>
    <row r="1301" spans="1:97" s="72" customFormat="1" ht="75.75" customHeight="1">
      <c r="A1301" s="76"/>
      <c r="B1301" s="76"/>
      <c r="C1301" s="76"/>
      <c r="D1301" s="76"/>
      <c r="E1301" s="76"/>
      <c r="F1301" s="63"/>
      <c r="G1301" s="63"/>
      <c r="H1301" s="63"/>
      <c r="I1301" s="63"/>
      <c r="J1301" s="63"/>
      <c r="K1301" s="63"/>
      <c r="L1301" s="63"/>
      <c r="M1301" s="63"/>
      <c r="N1301" s="63"/>
      <c r="O1301" s="63"/>
      <c r="P1301" s="63"/>
      <c r="Q1301" s="63"/>
      <c r="R1301" s="63"/>
      <c r="S1301" s="63"/>
      <c r="T1301" s="63"/>
      <c r="U1301" s="63"/>
      <c r="V1301" s="63"/>
      <c r="W1301" s="63"/>
      <c r="X1301" s="63"/>
      <c r="Y1301" s="63"/>
      <c r="Z1301" s="63"/>
      <c r="AA1301" s="63"/>
      <c r="AB1301" s="63"/>
      <c r="AC1301" s="63"/>
      <c r="AD1301" s="63"/>
      <c r="AE1301" s="63"/>
      <c r="AF1301" s="63"/>
      <c r="AG1301" s="63"/>
      <c r="AH1301" s="63"/>
      <c r="AI1301" s="63"/>
      <c r="AJ1301" s="63"/>
      <c r="AK1301" s="63"/>
      <c r="AL1301" s="63"/>
      <c r="AM1301" s="63"/>
      <c r="AN1301" s="63"/>
      <c r="AO1301" s="63"/>
      <c r="AP1301" s="63"/>
      <c r="AQ1301" s="63"/>
      <c r="AR1301" s="63"/>
      <c r="AS1301" s="63"/>
      <c r="AT1301" s="63"/>
      <c r="AU1301" s="63"/>
      <c r="AV1301" s="63"/>
      <c r="AW1301" s="63"/>
      <c r="AX1301" s="63"/>
      <c r="AY1301" s="63"/>
      <c r="AZ1301" s="63"/>
      <c r="BA1301" s="63"/>
      <c r="BB1301" s="63"/>
      <c r="BC1301" s="63"/>
      <c r="BD1301" s="63"/>
      <c r="BE1301" s="63"/>
      <c r="BF1301" s="63"/>
      <c r="BG1301" s="63"/>
      <c r="BH1301" s="63"/>
      <c r="BI1301" s="63"/>
      <c r="BJ1301" s="63"/>
      <c r="BK1301" s="63"/>
      <c r="BL1301" s="63"/>
      <c r="BM1301" s="63"/>
      <c r="BN1301" s="63"/>
      <c r="BO1301" s="63"/>
      <c r="BP1301" s="63"/>
      <c r="BQ1301" s="63"/>
      <c r="BR1301" s="63"/>
      <c r="BS1301" s="63"/>
      <c r="BT1301" s="63"/>
      <c r="BU1301" s="63"/>
      <c r="BV1301" s="63"/>
      <c r="BW1301" s="63"/>
      <c r="BX1301" s="63"/>
      <c r="BY1301" s="63"/>
      <c r="BZ1301" s="63"/>
      <c r="CA1301" s="63"/>
      <c r="CB1301" s="63"/>
      <c r="CC1301" s="63"/>
      <c r="CD1301" s="63"/>
      <c r="CE1301" s="63"/>
      <c r="CF1301" s="63"/>
      <c r="CG1301" s="63"/>
      <c r="CH1301" s="63"/>
      <c r="CI1301" s="63"/>
      <c r="CJ1301" s="63"/>
      <c r="CK1301" s="63"/>
      <c r="CL1301" s="63"/>
      <c r="CM1301" s="63"/>
      <c r="CN1301" s="63"/>
      <c r="CO1301" s="63"/>
      <c r="CP1301" s="63"/>
      <c r="CR1301" s="227"/>
      <c r="CS1301" s="74"/>
    </row>
    <row r="1302" spans="1:97" s="72" customFormat="1" ht="75.75" customHeight="1">
      <c r="A1302" s="76"/>
      <c r="B1302" s="76"/>
      <c r="C1302" s="76"/>
      <c r="D1302" s="76"/>
      <c r="E1302" s="76"/>
      <c r="F1302" s="63"/>
      <c r="G1302" s="63"/>
      <c r="H1302" s="63"/>
      <c r="I1302" s="63"/>
      <c r="J1302" s="63"/>
      <c r="K1302" s="63"/>
      <c r="L1302" s="63"/>
      <c r="M1302" s="63"/>
      <c r="N1302" s="63"/>
      <c r="O1302" s="63"/>
      <c r="P1302" s="63"/>
      <c r="Q1302" s="63"/>
      <c r="R1302" s="63"/>
      <c r="S1302" s="63"/>
      <c r="T1302" s="63"/>
      <c r="U1302" s="63"/>
      <c r="V1302" s="63"/>
      <c r="W1302" s="63"/>
      <c r="X1302" s="63"/>
      <c r="Y1302" s="63"/>
      <c r="Z1302" s="63"/>
      <c r="AA1302" s="63"/>
      <c r="AB1302" s="63"/>
      <c r="AC1302" s="63"/>
      <c r="AD1302" s="63"/>
      <c r="AE1302" s="63"/>
      <c r="AF1302" s="63"/>
      <c r="AG1302" s="63"/>
      <c r="AH1302" s="63"/>
      <c r="AI1302" s="63"/>
      <c r="AJ1302" s="63"/>
      <c r="AK1302" s="63"/>
      <c r="AL1302" s="63"/>
      <c r="AM1302" s="63"/>
      <c r="AN1302" s="63"/>
      <c r="AO1302" s="63"/>
      <c r="AP1302" s="63"/>
      <c r="AQ1302" s="63"/>
      <c r="AR1302" s="63"/>
      <c r="AS1302" s="63"/>
      <c r="AT1302" s="63"/>
      <c r="AU1302" s="63"/>
      <c r="AV1302" s="63"/>
      <c r="AW1302" s="63"/>
      <c r="AX1302" s="63"/>
      <c r="AY1302" s="63"/>
      <c r="AZ1302" s="63"/>
      <c r="BA1302" s="63"/>
      <c r="BB1302" s="63"/>
      <c r="BC1302" s="63"/>
      <c r="BD1302" s="63"/>
      <c r="BE1302" s="63"/>
      <c r="BF1302" s="63"/>
      <c r="BG1302" s="63"/>
      <c r="BH1302" s="63"/>
      <c r="BI1302" s="63"/>
      <c r="BJ1302" s="63"/>
      <c r="BK1302" s="63"/>
      <c r="BL1302" s="63"/>
      <c r="BM1302" s="63"/>
      <c r="BN1302" s="63"/>
      <c r="BO1302" s="63"/>
      <c r="BP1302" s="63"/>
      <c r="BQ1302" s="63"/>
      <c r="BR1302" s="63"/>
      <c r="BS1302" s="63"/>
      <c r="BT1302" s="63"/>
      <c r="BU1302" s="63"/>
      <c r="BV1302" s="63"/>
      <c r="BW1302" s="63"/>
      <c r="BX1302" s="63"/>
      <c r="BY1302" s="63"/>
      <c r="BZ1302" s="63"/>
      <c r="CA1302" s="63"/>
      <c r="CB1302" s="63"/>
      <c r="CC1302" s="63"/>
      <c r="CD1302" s="63"/>
      <c r="CE1302" s="63"/>
      <c r="CF1302" s="63"/>
      <c r="CG1302" s="63"/>
      <c r="CH1302" s="63"/>
      <c r="CI1302" s="63"/>
      <c r="CJ1302" s="63"/>
      <c r="CK1302" s="63"/>
      <c r="CL1302" s="63"/>
      <c r="CM1302" s="63"/>
      <c r="CN1302" s="63"/>
      <c r="CO1302" s="63"/>
      <c r="CP1302" s="63"/>
      <c r="CR1302" s="227"/>
      <c r="CS1302" s="74"/>
    </row>
    <row r="1303" spans="1:97" s="72" customFormat="1" ht="75.75" customHeight="1">
      <c r="A1303" s="76"/>
      <c r="B1303" s="76"/>
      <c r="C1303" s="76"/>
      <c r="D1303" s="76"/>
      <c r="E1303" s="76"/>
      <c r="F1303" s="63"/>
      <c r="G1303" s="63"/>
      <c r="H1303" s="63"/>
      <c r="I1303" s="63"/>
      <c r="J1303" s="63"/>
      <c r="K1303" s="63"/>
      <c r="L1303" s="63"/>
      <c r="M1303" s="63"/>
      <c r="N1303" s="63"/>
      <c r="O1303" s="63"/>
      <c r="P1303" s="63"/>
      <c r="Q1303" s="63"/>
      <c r="R1303" s="63"/>
      <c r="S1303" s="63"/>
      <c r="T1303" s="63"/>
      <c r="U1303" s="63"/>
      <c r="V1303" s="63"/>
      <c r="W1303" s="63"/>
      <c r="X1303" s="63"/>
      <c r="Y1303" s="63"/>
      <c r="Z1303" s="63"/>
      <c r="AA1303" s="63"/>
      <c r="AB1303" s="63"/>
      <c r="AC1303" s="63"/>
      <c r="AD1303" s="63"/>
      <c r="AE1303" s="63"/>
      <c r="AF1303" s="63"/>
      <c r="AG1303" s="63"/>
      <c r="AH1303" s="63"/>
      <c r="AI1303" s="63"/>
      <c r="AJ1303" s="63"/>
      <c r="AK1303" s="63"/>
      <c r="AL1303" s="63"/>
      <c r="AM1303" s="63"/>
      <c r="AN1303" s="63"/>
      <c r="AO1303" s="63"/>
      <c r="AP1303" s="63"/>
      <c r="AQ1303" s="63"/>
      <c r="AR1303" s="63"/>
      <c r="AS1303" s="63"/>
      <c r="AT1303" s="63"/>
      <c r="AU1303" s="63"/>
      <c r="AV1303" s="63"/>
      <c r="AW1303" s="63"/>
      <c r="AX1303" s="63"/>
      <c r="AY1303" s="63"/>
      <c r="AZ1303" s="63"/>
      <c r="BA1303" s="63"/>
      <c r="BB1303" s="63"/>
      <c r="BC1303" s="63"/>
      <c r="BD1303" s="63"/>
      <c r="BE1303" s="63"/>
      <c r="BF1303" s="63"/>
      <c r="BG1303" s="63"/>
      <c r="BH1303" s="63"/>
      <c r="BI1303" s="63"/>
      <c r="BJ1303" s="63"/>
      <c r="BK1303" s="63"/>
      <c r="BL1303" s="63"/>
      <c r="BM1303" s="63"/>
      <c r="BN1303" s="63"/>
      <c r="BO1303" s="63"/>
      <c r="BP1303" s="63"/>
      <c r="BQ1303" s="63"/>
      <c r="BR1303" s="63"/>
      <c r="BS1303" s="63"/>
      <c r="BT1303" s="63"/>
      <c r="BU1303" s="63"/>
      <c r="BV1303" s="63"/>
      <c r="BW1303" s="63"/>
      <c r="BX1303" s="63"/>
      <c r="BY1303" s="63"/>
      <c r="BZ1303" s="63"/>
      <c r="CA1303" s="63"/>
      <c r="CB1303" s="63"/>
      <c r="CC1303" s="63"/>
      <c r="CD1303" s="63"/>
      <c r="CE1303" s="63"/>
      <c r="CF1303" s="63"/>
      <c r="CG1303" s="63"/>
      <c r="CH1303" s="63"/>
      <c r="CI1303" s="63"/>
      <c r="CJ1303" s="63"/>
      <c r="CK1303" s="63"/>
      <c r="CL1303" s="63"/>
      <c r="CM1303" s="63"/>
      <c r="CN1303" s="63"/>
      <c r="CO1303" s="63"/>
      <c r="CP1303" s="63"/>
      <c r="CR1303" s="227"/>
      <c r="CS1303" s="74"/>
    </row>
    <row r="1304" spans="1:97" s="72" customFormat="1" ht="75.75" customHeight="1">
      <c r="A1304" s="76"/>
      <c r="B1304" s="76"/>
      <c r="C1304" s="76"/>
      <c r="D1304" s="76"/>
      <c r="E1304" s="76"/>
      <c r="F1304" s="63"/>
      <c r="G1304" s="63"/>
      <c r="H1304" s="63"/>
      <c r="I1304" s="63"/>
      <c r="J1304" s="63"/>
      <c r="K1304" s="63"/>
      <c r="L1304" s="63"/>
      <c r="M1304" s="63"/>
      <c r="N1304" s="63"/>
      <c r="O1304" s="63"/>
      <c r="P1304" s="63"/>
      <c r="Q1304" s="63"/>
      <c r="R1304" s="63"/>
      <c r="S1304" s="63"/>
      <c r="T1304" s="63"/>
      <c r="U1304" s="63"/>
      <c r="V1304" s="63"/>
      <c r="W1304" s="63"/>
      <c r="X1304" s="63"/>
      <c r="Y1304" s="63"/>
      <c r="Z1304" s="63"/>
      <c r="AA1304" s="63"/>
      <c r="AB1304" s="63"/>
      <c r="AC1304" s="63"/>
      <c r="AD1304" s="63"/>
      <c r="AE1304" s="63"/>
      <c r="AF1304" s="63"/>
      <c r="AG1304" s="63"/>
      <c r="AH1304" s="63"/>
      <c r="AI1304" s="63"/>
      <c r="AJ1304" s="63"/>
      <c r="AK1304" s="63"/>
      <c r="AL1304" s="63"/>
      <c r="AM1304" s="63"/>
      <c r="AN1304" s="63"/>
      <c r="AO1304" s="63"/>
      <c r="AP1304" s="63"/>
      <c r="AQ1304" s="63"/>
      <c r="AR1304" s="63"/>
      <c r="AS1304" s="63"/>
      <c r="AT1304" s="63"/>
      <c r="AU1304" s="63"/>
      <c r="AV1304" s="63"/>
      <c r="AW1304" s="63"/>
      <c r="AX1304" s="63"/>
      <c r="AY1304" s="63"/>
      <c r="AZ1304" s="63"/>
      <c r="BA1304" s="63"/>
      <c r="BB1304" s="63"/>
      <c r="BC1304" s="63"/>
      <c r="BD1304" s="63"/>
      <c r="BE1304" s="63"/>
      <c r="BF1304" s="63"/>
      <c r="BG1304" s="63"/>
      <c r="BH1304" s="63"/>
      <c r="BI1304" s="63"/>
      <c r="BJ1304" s="63"/>
      <c r="BK1304" s="63"/>
      <c r="BL1304" s="63"/>
      <c r="BM1304" s="63"/>
      <c r="BN1304" s="63"/>
      <c r="BO1304" s="63"/>
      <c r="BP1304" s="63"/>
      <c r="BQ1304" s="63"/>
      <c r="BR1304" s="63"/>
      <c r="BS1304" s="63"/>
      <c r="BT1304" s="63"/>
      <c r="BU1304" s="63"/>
      <c r="BV1304" s="63"/>
      <c r="BW1304" s="63"/>
      <c r="BX1304" s="63"/>
      <c r="BY1304" s="63"/>
      <c r="BZ1304" s="63"/>
      <c r="CA1304" s="63"/>
      <c r="CB1304" s="63"/>
      <c r="CC1304" s="63"/>
      <c r="CD1304" s="63"/>
      <c r="CE1304" s="63"/>
      <c r="CF1304" s="63"/>
      <c r="CG1304" s="63"/>
      <c r="CH1304" s="63"/>
      <c r="CI1304" s="63"/>
      <c r="CJ1304" s="63"/>
      <c r="CK1304" s="63"/>
      <c r="CL1304" s="63"/>
      <c r="CM1304" s="63"/>
      <c r="CN1304" s="63"/>
      <c r="CO1304" s="63"/>
      <c r="CP1304" s="63"/>
      <c r="CR1304" s="227"/>
      <c r="CS1304" s="74"/>
    </row>
    <row r="1305" spans="1:97" s="72" customFormat="1" ht="75.75" customHeight="1">
      <c r="A1305" s="76"/>
      <c r="B1305" s="76"/>
      <c r="C1305" s="76"/>
      <c r="D1305" s="76"/>
      <c r="E1305" s="76"/>
      <c r="F1305" s="63"/>
      <c r="G1305" s="63"/>
      <c r="H1305" s="63"/>
      <c r="I1305" s="63"/>
      <c r="J1305" s="63"/>
      <c r="K1305" s="63"/>
      <c r="L1305" s="63"/>
      <c r="M1305" s="63"/>
      <c r="N1305" s="63"/>
      <c r="O1305" s="63"/>
      <c r="P1305" s="63"/>
      <c r="Q1305" s="63"/>
      <c r="R1305" s="63"/>
      <c r="S1305" s="63"/>
      <c r="T1305" s="63"/>
      <c r="U1305" s="63"/>
      <c r="V1305" s="63"/>
      <c r="W1305" s="63"/>
      <c r="X1305" s="63"/>
      <c r="Y1305" s="63"/>
      <c r="Z1305" s="63"/>
      <c r="AA1305" s="63"/>
      <c r="AB1305" s="63"/>
      <c r="AC1305" s="63"/>
      <c r="AD1305" s="63"/>
      <c r="AE1305" s="63"/>
      <c r="AF1305" s="63"/>
      <c r="AG1305" s="63"/>
      <c r="AH1305" s="63"/>
      <c r="AI1305" s="63"/>
      <c r="AJ1305" s="63"/>
      <c r="AK1305" s="63"/>
      <c r="AL1305" s="63"/>
      <c r="AM1305" s="63"/>
      <c r="AN1305" s="63"/>
      <c r="AO1305" s="63"/>
      <c r="AP1305" s="63"/>
      <c r="AQ1305" s="63"/>
      <c r="AR1305" s="63"/>
      <c r="AS1305" s="63"/>
      <c r="AT1305" s="63"/>
      <c r="AU1305" s="63"/>
      <c r="AV1305" s="63"/>
      <c r="AW1305" s="63"/>
      <c r="AX1305" s="63"/>
      <c r="AY1305" s="63"/>
      <c r="AZ1305" s="63"/>
      <c r="BA1305" s="63"/>
      <c r="BB1305" s="63"/>
      <c r="BC1305" s="63"/>
      <c r="BD1305" s="63"/>
      <c r="BE1305" s="63"/>
      <c r="BF1305" s="63"/>
      <c r="BG1305" s="63"/>
      <c r="BH1305" s="63"/>
      <c r="BI1305" s="63"/>
      <c r="BJ1305" s="63"/>
      <c r="BK1305" s="63"/>
      <c r="BL1305" s="63"/>
      <c r="BM1305" s="63"/>
      <c r="BN1305" s="63"/>
      <c r="BO1305" s="63"/>
      <c r="BP1305" s="63"/>
      <c r="BQ1305" s="63"/>
      <c r="BR1305" s="63"/>
      <c r="BS1305" s="63"/>
      <c r="BT1305" s="63"/>
      <c r="BU1305" s="63"/>
      <c r="BV1305" s="63"/>
      <c r="BW1305" s="63"/>
      <c r="BX1305" s="63"/>
      <c r="BY1305" s="63"/>
      <c r="BZ1305" s="63"/>
      <c r="CA1305" s="63"/>
      <c r="CB1305" s="63"/>
      <c r="CC1305" s="63"/>
      <c r="CD1305" s="63"/>
      <c r="CE1305" s="63"/>
      <c r="CF1305" s="63"/>
      <c r="CG1305" s="63"/>
      <c r="CH1305" s="63"/>
      <c r="CI1305" s="63"/>
      <c r="CJ1305" s="63"/>
      <c r="CK1305" s="63"/>
      <c r="CL1305" s="63"/>
      <c r="CM1305" s="63"/>
      <c r="CN1305" s="63"/>
      <c r="CO1305" s="63"/>
      <c r="CP1305" s="63"/>
      <c r="CR1305" s="227"/>
      <c r="CS1305" s="74"/>
    </row>
    <row r="1306" spans="1:97" s="72" customFormat="1" ht="75.75" customHeight="1">
      <c r="A1306" s="76"/>
      <c r="B1306" s="76"/>
      <c r="C1306" s="76"/>
      <c r="D1306" s="76"/>
      <c r="E1306" s="76"/>
      <c r="F1306" s="63"/>
      <c r="G1306" s="63"/>
      <c r="H1306" s="63"/>
      <c r="I1306" s="63"/>
      <c r="J1306" s="63"/>
      <c r="K1306" s="63"/>
      <c r="L1306" s="63"/>
      <c r="M1306" s="63"/>
      <c r="N1306" s="63"/>
      <c r="O1306" s="63"/>
      <c r="P1306" s="63"/>
      <c r="Q1306" s="63"/>
      <c r="R1306" s="63"/>
      <c r="S1306" s="63"/>
      <c r="T1306" s="63"/>
      <c r="U1306" s="63"/>
      <c r="V1306" s="63"/>
      <c r="W1306" s="63"/>
      <c r="X1306" s="63"/>
      <c r="Y1306" s="63"/>
      <c r="Z1306" s="63"/>
      <c r="AA1306" s="63"/>
      <c r="AB1306" s="63"/>
      <c r="AC1306" s="63"/>
      <c r="AD1306" s="63"/>
      <c r="AE1306" s="63"/>
      <c r="AF1306" s="63"/>
      <c r="AG1306" s="63"/>
      <c r="AH1306" s="63"/>
      <c r="AI1306" s="63"/>
      <c r="AJ1306" s="63"/>
      <c r="AK1306" s="63"/>
      <c r="AL1306" s="63"/>
      <c r="AM1306" s="63"/>
      <c r="AN1306" s="63"/>
      <c r="AO1306" s="63"/>
      <c r="AP1306" s="63"/>
      <c r="AQ1306" s="63"/>
      <c r="AR1306" s="63"/>
      <c r="AS1306" s="63"/>
      <c r="AT1306" s="63"/>
      <c r="AU1306" s="63"/>
      <c r="AV1306" s="63"/>
      <c r="AW1306" s="63"/>
      <c r="AX1306" s="63"/>
      <c r="AY1306" s="63"/>
      <c r="AZ1306" s="63"/>
      <c r="BA1306" s="63"/>
      <c r="BB1306" s="63"/>
      <c r="BC1306" s="63"/>
      <c r="BD1306" s="63"/>
      <c r="BE1306" s="63"/>
      <c r="BF1306" s="63"/>
      <c r="BG1306" s="63"/>
      <c r="BH1306" s="63"/>
      <c r="BI1306" s="63"/>
      <c r="BJ1306" s="63"/>
      <c r="BK1306" s="63"/>
      <c r="BL1306" s="63"/>
      <c r="BM1306" s="63"/>
      <c r="BN1306" s="63"/>
      <c r="BO1306" s="63"/>
      <c r="BP1306" s="63"/>
      <c r="BQ1306" s="63"/>
      <c r="BR1306" s="63"/>
      <c r="BS1306" s="63"/>
      <c r="BT1306" s="63"/>
      <c r="BU1306" s="63"/>
      <c r="BV1306" s="63"/>
      <c r="BW1306" s="63"/>
      <c r="BX1306" s="63"/>
      <c r="BY1306" s="63"/>
      <c r="BZ1306" s="63"/>
      <c r="CA1306" s="63"/>
      <c r="CB1306" s="63"/>
      <c r="CC1306" s="63"/>
      <c r="CD1306" s="63"/>
      <c r="CE1306" s="63"/>
      <c r="CF1306" s="63"/>
      <c r="CG1306" s="63"/>
      <c r="CH1306" s="63"/>
      <c r="CI1306" s="63"/>
      <c r="CJ1306" s="63"/>
      <c r="CK1306" s="63"/>
      <c r="CL1306" s="63"/>
      <c r="CM1306" s="63"/>
      <c r="CN1306" s="63"/>
      <c r="CO1306" s="63"/>
      <c r="CP1306" s="63"/>
      <c r="CR1306" s="227"/>
      <c r="CS1306" s="74"/>
    </row>
    <row r="1307" spans="1:97" s="72" customFormat="1" ht="75.75" customHeight="1">
      <c r="A1307" s="76"/>
      <c r="B1307" s="76"/>
      <c r="C1307" s="76"/>
      <c r="D1307" s="76"/>
      <c r="E1307" s="76"/>
      <c r="F1307" s="63"/>
      <c r="G1307" s="63"/>
      <c r="H1307" s="63"/>
      <c r="I1307" s="63"/>
      <c r="J1307" s="63"/>
      <c r="K1307" s="63"/>
      <c r="L1307" s="63"/>
      <c r="M1307" s="63"/>
      <c r="N1307" s="63"/>
      <c r="O1307" s="63"/>
      <c r="P1307" s="63"/>
      <c r="Q1307" s="63"/>
      <c r="R1307" s="63"/>
      <c r="S1307" s="63"/>
      <c r="T1307" s="63"/>
      <c r="U1307" s="63"/>
      <c r="V1307" s="63"/>
      <c r="W1307" s="63"/>
      <c r="X1307" s="63"/>
      <c r="Y1307" s="63"/>
      <c r="Z1307" s="63"/>
      <c r="AA1307" s="63"/>
      <c r="AB1307" s="63"/>
      <c r="AC1307" s="63"/>
      <c r="AD1307" s="63"/>
      <c r="AE1307" s="63"/>
      <c r="AF1307" s="63"/>
      <c r="AG1307" s="63"/>
      <c r="AH1307" s="63"/>
      <c r="AI1307" s="63"/>
      <c r="AJ1307" s="63"/>
      <c r="AK1307" s="63"/>
      <c r="AL1307" s="63"/>
      <c r="AM1307" s="63"/>
      <c r="AN1307" s="63"/>
      <c r="AO1307" s="63"/>
      <c r="AP1307" s="63"/>
      <c r="AQ1307" s="63"/>
      <c r="AR1307" s="63"/>
      <c r="AS1307" s="63"/>
      <c r="AT1307" s="63"/>
      <c r="AU1307" s="63"/>
      <c r="AV1307" s="63"/>
      <c r="AW1307" s="63"/>
      <c r="AX1307" s="63"/>
      <c r="AY1307" s="63"/>
      <c r="AZ1307" s="63"/>
      <c r="BA1307" s="63"/>
      <c r="BB1307" s="63"/>
      <c r="BC1307" s="63"/>
      <c r="BD1307" s="63"/>
      <c r="BE1307" s="63"/>
      <c r="BF1307" s="63"/>
      <c r="BG1307" s="63"/>
      <c r="BH1307" s="63"/>
      <c r="BI1307" s="63"/>
      <c r="BJ1307" s="63"/>
      <c r="BK1307" s="63"/>
      <c r="BL1307" s="63"/>
      <c r="BM1307" s="63"/>
      <c r="BN1307" s="63"/>
      <c r="BO1307" s="63"/>
      <c r="BP1307" s="63"/>
      <c r="BQ1307" s="63"/>
      <c r="BR1307" s="63"/>
      <c r="BS1307" s="63"/>
      <c r="BT1307" s="63"/>
      <c r="BU1307" s="63"/>
      <c r="BV1307" s="63"/>
      <c r="BW1307" s="63"/>
      <c r="BX1307" s="63"/>
      <c r="BY1307" s="63"/>
      <c r="BZ1307" s="63"/>
      <c r="CA1307" s="63"/>
      <c r="CB1307" s="63"/>
      <c r="CC1307" s="63"/>
      <c r="CD1307" s="63"/>
      <c r="CE1307" s="63"/>
      <c r="CF1307" s="63"/>
      <c r="CG1307" s="63"/>
      <c r="CH1307" s="63"/>
      <c r="CI1307" s="63"/>
      <c r="CJ1307" s="63"/>
      <c r="CK1307" s="63"/>
      <c r="CL1307" s="63"/>
      <c r="CM1307" s="63"/>
      <c r="CN1307" s="63"/>
      <c r="CO1307" s="63"/>
      <c r="CP1307" s="63"/>
      <c r="CR1307" s="227"/>
      <c r="CS1307" s="74"/>
    </row>
    <row r="1308" spans="1:97" s="72" customFormat="1" ht="75.75" customHeight="1">
      <c r="A1308" s="76"/>
      <c r="B1308" s="76"/>
      <c r="C1308" s="76"/>
      <c r="D1308" s="76"/>
      <c r="E1308" s="76"/>
      <c r="F1308" s="63"/>
      <c r="G1308" s="63"/>
      <c r="H1308" s="63"/>
      <c r="I1308" s="63"/>
      <c r="J1308" s="63"/>
      <c r="K1308" s="63"/>
      <c r="L1308" s="63"/>
      <c r="M1308" s="63"/>
      <c r="N1308" s="63"/>
      <c r="O1308" s="63"/>
      <c r="P1308" s="63"/>
      <c r="Q1308" s="63"/>
      <c r="R1308" s="63"/>
      <c r="S1308" s="63"/>
      <c r="T1308" s="63"/>
      <c r="U1308" s="63"/>
      <c r="V1308" s="63"/>
      <c r="W1308" s="63"/>
      <c r="X1308" s="63"/>
      <c r="Y1308" s="63"/>
      <c r="Z1308" s="63"/>
      <c r="AA1308" s="63"/>
      <c r="AB1308" s="63"/>
      <c r="AC1308" s="63"/>
      <c r="AD1308" s="63"/>
      <c r="AE1308" s="63"/>
      <c r="AF1308" s="63"/>
      <c r="AG1308" s="63"/>
      <c r="AH1308" s="63"/>
      <c r="AI1308" s="63"/>
      <c r="AJ1308" s="63"/>
      <c r="AK1308" s="63"/>
      <c r="AL1308" s="63"/>
      <c r="AM1308" s="63"/>
      <c r="AN1308" s="63"/>
      <c r="AO1308" s="63"/>
      <c r="AP1308" s="63"/>
      <c r="AQ1308" s="63"/>
      <c r="AR1308" s="63"/>
      <c r="AS1308" s="63"/>
      <c r="AT1308" s="63"/>
      <c r="AU1308" s="63"/>
      <c r="AV1308" s="63"/>
      <c r="AW1308" s="63"/>
      <c r="AX1308" s="63"/>
      <c r="AY1308" s="63"/>
      <c r="AZ1308" s="63"/>
      <c r="BA1308" s="63"/>
      <c r="BB1308" s="63"/>
      <c r="BC1308" s="63"/>
      <c r="BD1308" s="63"/>
      <c r="BE1308" s="63"/>
      <c r="BF1308" s="63"/>
      <c r="BG1308" s="63"/>
      <c r="BH1308" s="63"/>
      <c r="BI1308" s="63"/>
      <c r="BJ1308" s="63"/>
      <c r="BK1308" s="63"/>
      <c r="BL1308" s="63"/>
      <c r="BM1308" s="63"/>
      <c r="BN1308" s="63"/>
      <c r="BO1308" s="63"/>
      <c r="BP1308" s="63"/>
      <c r="BQ1308" s="63"/>
      <c r="BR1308" s="63"/>
      <c r="BS1308" s="63"/>
      <c r="BT1308" s="63"/>
      <c r="BU1308" s="63"/>
      <c r="BV1308" s="63"/>
      <c r="BW1308" s="63"/>
      <c r="BX1308" s="63"/>
      <c r="BY1308" s="63"/>
      <c r="BZ1308" s="63"/>
      <c r="CA1308" s="63"/>
      <c r="CB1308" s="63"/>
      <c r="CC1308" s="63"/>
      <c r="CD1308" s="63"/>
      <c r="CE1308" s="63"/>
      <c r="CF1308" s="63"/>
      <c r="CG1308" s="63"/>
      <c r="CH1308" s="63"/>
      <c r="CI1308" s="63"/>
      <c r="CJ1308" s="63"/>
      <c r="CK1308" s="63"/>
      <c r="CL1308" s="63"/>
      <c r="CM1308" s="63"/>
      <c r="CN1308" s="63"/>
      <c r="CO1308" s="63"/>
      <c r="CP1308" s="63"/>
      <c r="CR1308" s="227"/>
      <c r="CS1308" s="74"/>
    </row>
    <row r="1309" spans="1:97" s="72" customFormat="1" ht="75.75" customHeight="1">
      <c r="A1309" s="76"/>
      <c r="B1309" s="76"/>
      <c r="C1309" s="76"/>
      <c r="D1309" s="76"/>
      <c r="E1309" s="76"/>
      <c r="F1309" s="63"/>
      <c r="G1309" s="63"/>
      <c r="H1309" s="63"/>
      <c r="I1309" s="63"/>
      <c r="J1309" s="63"/>
      <c r="K1309" s="63"/>
      <c r="L1309" s="63"/>
      <c r="M1309" s="63"/>
      <c r="N1309" s="63"/>
      <c r="O1309" s="63"/>
      <c r="P1309" s="63"/>
      <c r="Q1309" s="63"/>
      <c r="R1309" s="63"/>
      <c r="S1309" s="63"/>
      <c r="T1309" s="63"/>
      <c r="U1309" s="63"/>
      <c r="V1309" s="63"/>
      <c r="W1309" s="63"/>
      <c r="X1309" s="63"/>
      <c r="Y1309" s="63"/>
      <c r="Z1309" s="63"/>
      <c r="AA1309" s="63"/>
      <c r="AB1309" s="63"/>
      <c r="AC1309" s="63"/>
      <c r="AD1309" s="63"/>
      <c r="AE1309" s="63"/>
      <c r="AF1309" s="63"/>
      <c r="AG1309" s="63"/>
      <c r="AH1309" s="63"/>
      <c r="AI1309" s="63"/>
      <c r="AJ1309" s="63"/>
      <c r="AK1309" s="63"/>
      <c r="AL1309" s="63"/>
      <c r="AM1309" s="63"/>
      <c r="AN1309" s="63"/>
      <c r="AO1309" s="63"/>
      <c r="AP1309" s="63"/>
      <c r="AQ1309" s="63"/>
      <c r="AR1309" s="63"/>
      <c r="AS1309" s="63"/>
      <c r="AT1309" s="63"/>
      <c r="AU1309" s="63"/>
      <c r="AV1309" s="63"/>
      <c r="AW1309" s="63"/>
      <c r="AX1309" s="63"/>
      <c r="AY1309" s="63"/>
      <c r="AZ1309" s="63"/>
      <c r="BA1309" s="63"/>
      <c r="BB1309" s="63"/>
      <c r="BC1309" s="63"/>
      <c r="BD1309" s="63"/>
      <c r="BE1309" s="63"/>
      <c r="BF1309" s="63"/>
      <c r="BG1309" s="63"/>
      <c r="BH1309" s="63"/>
      <c r="BI1309" s="63"/>
      <c r="BJ1309" s="63"/>
      <c r="BK1309" s="63"/>
      <c r="BL1309" s="63"/>
      <c r="BM1309" s="63"/>
      <c r="BN1309" s="63"/>
      <c r="BO1309" s="63"/>
      <c r="BP1309" s="63"/>
      <c r="BQ1309" s="63"/>
      <c r="BR1309" s="63"/>
      <c r="BS1309" s="63"/>
      <c r="BT1309" s="63"/>
      <c r="BU1309" s="63"/>
      <c r="BV1309" s="63"/>
      <c r="BW1309" s="63"/>
      <c r="BX1309" s="63"/>
      <c r="BY1309" s="63"/>
      <c r="BZ1309" s="63"/>
      <c r="CA1309" s="63"/>
      <c r="CB1309" s="63"/>
      <c r="CC1309" s="63"/>
      <c r="CD1309" s="63"/>
      <c r="CE1309" s="63"/>
      <c r="CF1309" s="63"/>
      <c r="CG1309" s="63"/>
      <c r="CH1309" s="63"/>
      <c r="CI1309" s="63"/>
      <c r="CJ1309" s="63"/>
      <c r="CK1309" s="63"/>
      <c r="CL1309" s="63"/>
      <c r="CM1309" s="63"/>
      <c r="CN1309" s="63"/>
      <c r="CO1309" s="63"/>
      <c r="CP1309" s="63"/>
      <c r="CR1309" s="227"/>
      <c r="CS1309" s="74"/>
    </row>
    <row r="1310" spans="1:97" s="72" customFormat="1" ht="75.75" customHeight="1">
      <c r="A1310" s="76"/>
      <c r="B1310" s="76"/>
      <c r="C1310" s="76"/>
      <c r="D1310" s="76"/>
      <c r="E1310" s="76"/>
      <c r="F1310" s="63"/>
      <c r="G1310" s="63"/>
      <c r="H1310" s="63"/>
      <c r="I1310" s="63"/>
      <c r="J1310" s="63"/>
      <c r="K1310" s="63"/>
      <c r="L1310" s="63"/>
      <c r="M1310" s="63"/>
      <c r="N1310" s="63"/>
      <c r="O1310" s="63"/>
      <c r="P1310" s="63"/>
      <c r="Q1310" s="63"/>
      <c r="R1310" s="63"/>
      <c r="S1310" s="63"/>
      <c r="T1310" s="63"/>
      <c r="U1310" s="63"/>
      <c r="V1310" s="63"/>
      <c r="W1310" s="63"/>
      <c r="X1310" s="63"/>
      <c r="Y1310" s="63"/>
      <c r="Z1310" s="63"/>
      <c r="AA1310" s="63"/>
      <c r="AB1310" s="63"/>
      <c r="AC1310" s="63"/>
      <c r="AD1310" s="63"/>
      <c r="AE1310" s="63"/>
      <c r="AF1310" s="63"/>
      <c r="AG1310" s="63"/>
      <c r="AH1310" s="63"/>
      <c r="AI1310" s="63"/>
      <c r="AJ1310" s="63"/>
      <c r="AK1310" s="63"/>
      <c r="AL1310" s="63"/>
      <c r="AM1310" s="63"/>
      <c r="AN1310" s="63"/>
      <c r="AO1310" s="63"/>
      <c r="AP1310" s="63"/>
      <c r="AQ1310" s="63"/>
      <c r="AR1310" s="63"/>
      <c r="AS1310" s="63"/>
      <c r="AT1310" s="63"/>
      <c r="AU1310" s="63"/>
      <c r="AV1310" s="63"/>
      <c r="AW1310" s="63"/>
      <c r="AX1310" s="63"/>
      <c r="AY1310" s="63"/>
      <c r="AZ1310" s="63"/>
      <c r="BA1310" s="63"/>
      <c r="BB1310" s="63"/>
      <c r="BC1310" s="63"/>
      <c r="BD1310" s="63"/>
      <c r="BE1310" s="63"/>
      <c r="BF1310" s="63"/>
      <c r="BG1310" s="63"/>
      <c r="BH1310" s="63"/>
      <c r="BI1310" s="63"/>
      <c r="BJ1310" s="63"/>
      <c r="BK1310" s="63"/>
      <c r="BL1310" s="63"/>
      <c r="BM1310" s="63"/>
      <c r="BN1310" s="63"/>
      <c r="BO1310" s="63"/>
      <c r="BP1310" s="63"/>
      <c r="BQ1310" s="63"/>
      <c r="BR1310" s="63"/>
      <c r="BS1310" s="63"/>
      <c r="BT1310" s="63"/>
      <c r="BU1310" s="63"/>
      <c r="BV1310" s="63"/>
      <c r="BW1310" s="63"/>
      <c r="BX1310" s="63"/>
      <c r="BY1310" s="63"/>
      <c r="BZ1310" s="63"/>
      <c r="CA1310" s="63"/>
      <c r="CB1310" s="63"/>
      <c r="CC1310" s="63"/>
      <c r="CD1310" s="63"/>
      <c r="CE1310" s="63"/>
      <c r="CF1310" s="63"/>
      <c r="CG1310" s="63"/>
      <c r="CH1310" s="63"/>
      <c r="CI1310" s="63"/>
      <c r="CJ1310" s="63"/>
      <c r="CK1310" s="63"/>
      <c r="CL1310" s="63"/>
      <c r="CM1310" s="63"/>
      <c r="CN1310" s="63"/>
      <c r="CO1310" s="63"/>
      <c r="CP1310" s="63"/>
      <c r="CR1310" s="227"/>
      <c r="CS1310" s="74"/>
    </row>
    <row r="1311" spans="1:97" s="72" customFormat="1" ht="75.75" customHeight="1">
      <c r="A1311" s="76"/>
      <c r="B1311" s="76"/>
      <c r="C1311" s="76"/>
      <c r="D1311" s="76"/>
      <c r="E1311" s="76"/>
      <c r="F1311" s="63"/>
      <c r="G1311" s="63"/>
      <c r="H1311" s="63"/>
      <c r="I1311" s="63"/>
      <c r="J1311" s="63"/>
      <c r="K1311" s="63"/>
      <c r="L1311" s="63"/>
      <c r="M1311" s="63"/>
      <c r="N1311" s="63"/>
      <c r="O1311" s="63"/>
      <c r="P1311" s="63"/>
      <c r="Q1311" s="63"/>
      <c r="R1311" s="63"/>
      <c r="S1311" s="63"/>
      <c r="T1311" s="63"/>
      <c r="U1311" s="63"/>
      <c r="V1311" s="63"/>
      <c r="W1311" s="63"/>
      <c r="X1311" s="63"/>
      <c r="Y1311" s="63"/>
      <c r="Z1311" s="63"/>
      <c r="AA1311" s="63"/>
      <c r="AB1311" s="63"/>
      <c r="AC1311" s="63"/>
      <c r="AD1311" s="63"/>
      <c r="AE1311" s="63"/>
      <c r="AF1311" s="63"/>
      <c r="AG1311" s="63"/>
      <c r="AH1311" s="63"/>
      <c r="AI1311" s="63"/>
      <c r="AJ1311" s="63"/>
      <c r="AK1311" s="63"/>
      <c r="AL1311" s="63"/>
      <c r="AM1311" s="63"/>
      <c r="AN1311" s="63"/>
      <c r="AO1311" s="63"/>
      <c r="AP1311" s="63"/>
      <c r="AQ1311" s="63"/>
      <c r="AR1311" s="63"/>
      <c r="AS1311" s="63"/>
      <c r="AT1311" s="63"/>
      <c r="AU1311" s="63"/>
      <c r="AV1311" s="63"/>
      <c r="AW1311" s="63"/>
      <c r="AX1311" s="63"/>
      <c r="AY1311" s="63"/>
      <c r="AZ1311" s="63"/>
      <c r="BA1311" s="63"/>
      <c r="BB1311" s="63"/>
      <c r="BC1311" s="63"/>
      <c r="BD1311" s="63"/>
      <c r="BE1311" s="63"/>
      <c r="BF1311" s="63"/>
      <c r="BG1311" s="63"/>
      <c r="BH1311" s="63"/>
      <c r="BI1311" s="63"/>
      <c r="BJ1311" s="63"/>
      <c r="BK1311" s="63"/>
      <c r="BL1311" s="63"/>
      <c r="BM1311" s="63"/>
      <c r="BN1311" s="63"/>
      <c r="BO1311" s="63"/>
      <c r="BP1311" s="63"/>
      <c r="BQ1311" s="63"/>
      <c r="BR1311" s="63"/>
      <c r="BS1311" s="63"/>
      <c r="BT1311" s="63"/>
      <c r="BU1311" s="63"/>
      <c r="BV1311" s="63"/>
      <c r="BW1311" s="63"/>
      <c r="BX1311" s="63"/>
      <c r="BY1311" s="63"/>
      <c r="BZ1311" s="63"/>
      <c r="CA1311" s="63"/>
      <c r="CB1311" s="63"/>
      <c r="CC1311" s="63"/>
      <c r="CD1311" s="63"/>
      <c r="CE1311" s="63"/>
      <c r="CF1311" s="63"/>
      <c r="CG1311" s="63"/>
      <c r="CH1311" s="63"/>
      <c r="CI1311" s="63"/>
      <c r="CJ1311" s="63"/>
      <c r="CK1311" s="63"/>
      <c r="CL1311" s="63"/>
      <c r="CM1311" s="63"/>
      <c r="CN1311" s="63"/>
      <c r="CO1311" s="63"/>
      <c r="CP1311" s="63"/>
      <c r="CR1311" s="227"/>
      <c r="CS1311" s="74"/>
    </row>
    <row r="1312" spans="1:97" s="72" customFormat="1" ht="75.75" customHeight="1">
      <c r="A1312" s="76"/>
      <c r="B1312" s="76"/>
      <c r="C1312" s="76"/>
      <c r="D1312" s="76"/>
      <c r="E1312" s="76"/>
      <c r="F1312" s="63"/>
      <c r="G1312" s="63"/>
      <c r="H1312" s="63"/>
      <c r="I1312" s="63"/>
      <c r="J1312" s="63"/>
      <c r="K1312" s="63"/>
      <c r="L1312" s="63"/>
      <c r="M1312" s="63"/>
      <c r="N1312" s="63"/>
      <c r="O1312" s="63"/>
      <c r="P1312" s="63"/>
      <c r="Q1312" s="63"/>
      <c r="R1312" s="63"/>
      <c r="S1312" s="63"/>
      <c r="T1312" s="63"/>
      <c r="U1312" s="63"/>
      <c r="V1312" s="63"/>
      <c r="W1312" s="63"/>
      <c r="X1312" s="63"/>
      <c r="Y1312" s="63"/>
      <c r="Z1312" s="63"/>
      <c r="AA1312" s="63"/>
      <c r="AB1312" s="63"/>
      <c r="AC1312" s="63"/>
      <c r="AD1312" s="63"/>
      <c r="AE1312" s="63"/>
      <c r="AF1312" s="63"/>
      <c r="AG1312" s="63"/>
      <c r="AH1312" s="63"/>
      <c r="AI1312" s="63"/>
      <c r="AJ1312" s="63"/>
      <c r="AK1312" s="63"/>
      <c r="AL1312" s="63"/>
      <c r="AM1312" s="63"/>
      <c r="AN1312" s="63"/>
      <c r="AO1312" s="63"/>
      <c r="AP1312" s="63"/>
      <c r="AQ1312" s="63"/>
      <c r="AR1312" s="63"/>
      <c r="AS1312" s="63"/>
      <c r="AT1312" s="63"/>
      <c r="AU1312" s="63"/>
      <c r="AV1312" s="63"/>
      <c r="AW1312" s="63"/>
      <c r="AX1312" s="63"/>
      <c r="AY1312" s="63"/>
      <c r="AZ1312" s="63"/>
      <c r="BA1312" s="63"/>
      <c r="BB1312" s="63"/>
      <c r="BC1312" s="63"/>
      <c r="BD1312" s="63"/>
      <c r="BE1312" s="63"/>
      <c r="BF1312" s="63"/>
      <c r="BG1312" s="63"/>
      <c r="BH1312" s="63"/>
      <c r="BI1312" s="63"/>
      <c r="BJ1312" s="63"/>
      <c r="BK1312" s="63"/>
      <c r="BL1312" s="63"/>
      <c r="BM1312" s="63"/>
      <c r="BN1312" s="63"/>
      <c r="BO1312" s="63"/>
      <c r="BP1312" s="63"/>
      <c r="BQ1312" s="63"/>
      <c r="BR1312" s="63"/>
      <c r="BS1312" s="63"/>
      <c r="BT1312" s="63"/>
      <c r="BU1312" s="63"/>
      <c r="BV1312" s="63"/>
      <c r="BW1312" s="63"/>
      <c r="BX1312" s="63"/>
      <c r="BY1312" s="63"/>
      <c r="BZ1312" s="63"/>
      <c r="CA1312" s="63"/>
      <c r="CB1312" s="63"/>
      <c r="CC1312" s="63"/>
      <c r="CD1312" s="63"/>
      <c r="CE1312" s="63"/>
      <c r="CF1312" s="63"/>
      <c r="CG1312" s="63"/>
      <c r="CH1312" s="63"/>
      <c r="CI1312" s="63"/>
      <c r="CJ1312" s="63"/>
      <c r="CK1312" s="63"/>
      <c r="CL1312" s="63"/>
      <c r="CM1312" s="63"/>
      <c r="CN1312" s="63"/>
      <c r="CO1312" s="63"/>
      <c r="CP1312" s="63"/>
      <c r="CR1312" s="227"/>
      <c r="CS1312" s="74"/>
    </row>
    <row r="1313" spans="1:97" s="72" customFormat="1" ht="75.75" customHeight="1">
      <c r="A1313" s="76"/>
      <c r="B1313" s="76"/>
      <c r="C1313" s="76"/>
      <c r="D1313" s="76"/>
      <c r="E1313" s="76"/>
      <c r="F1313" s="63"/>
      <c r="G1313" s="63"/>
      <c r="H1313" s="63"/>
      <c r="I1313" s="63"/>
      <c r="J1313" s="63"/>
      <c r="K1313" s="63"/>
      <c r="L1313" s="63"/>
      <c r="M1313" s="63"/>
      <c r="N1313" s="63"/>
      <c r="O1313" s="63"/>
      <c r="P1313" s="63"/>
      <c r="Q1313" s="63"/>
      <c r="R1313" s="63"/>
      <c r="S1313" s="63"/>
      <c r="T1313" s="63"/>
      <c r="U1313" s="63"/>
      <c r="V1313" s="63"/>
      <c r="W1313" s="63"/>
      <c r="X1313" s="63"/>
      <c r="Y1313" s="63"/>
      <c r="Z1313" s="63"/>
      <c r="AA1313" s="63"/>
      <c r="AB1313" s="63"/>
      <c r="AC1313" s="63"/>
      <c r="AD1313" s="63"/>
      <c r="AE1313" s="63"/>
      <c r="AF1313" s="63"/>
      <c r="AG1313" s="63"/>
      <c r="AH1313" s="63"/>
      <c r="AI1313" s="63"/>
      <c r="AJ1313" s="63"/>
      <c r="AK1313" s="63"/>
      <c r="AL1313" s="63"/>
      <c r="AM1313" s="63"/>
      <c r="AN1313" s="63"/>
      <c r="AO1313" s="63"/>
      <c r="AP1313" s="63"/>
      <c r="AQ1313" s="63"/>
      <c r="AR1313" s="63"/>
      <c r="AS1313" s="63"/>
      <c r="AT1313" s="63"/>
      <c r="AU1313" s="63"/>
      <c r="AV1313" s="63"/>
      <c r="AW1313" s="63"/>
      <c r="AX1313" s="63"/>
      <c r="AY1313" s="63"/>
      <c r="AZ1313" s="63"/>
      <c r="BA1313" s="63"/>
      <c r="BB1313" s="63"/>
      <c r="BC1313" s="63"/>
      <c r="BD1313" s="63"/>
      <c r="BE1313" s="63"/>
      <c r="BF1313" s="63"/>
      <c r="BG1313" s="63"/>
      <c r="BH1313" s="63"/>
      <c r="BI1313" s="63"/>
      <c r="BJ1313" s="63"/>
      <c r="BK1313" s="63"/>
      <c r="BL1313" s="63"/>
      <c r="BM1313" s="63"/>
      <c r="BN1313" s="63"/>
      <c r="BO1313" s="63"/>
      <c r="BP1313" s="63"/>
      <c r="BQ1313" s="63"/>
      <c r="BR1313" s="63"/>
      <c r="BS1313" s="63"/>
      <c r="BT1313" s="63"/>
      <c r="BU1313" s="63"/>
      <c r="BV1313" s="63"/>
      <c r="BW1313" s="63"/>
      <c r="BX1313" s="63"/>
      <c r="BY1313" s="63"/>
      <c r="BZ1313" s="63"/>
      <c r="CA1313" s="63"/>
      <c r="CB1313" s="63"/>
      <c r="CC1313" s="63"/>
      <c r="CD1313" s="63"/>
      <c r="CE1313" s="63"/>
      <c r="CF1313" s="63"/>
      <c r="CG1313" s="63"/>
      <c r="CH1313" s="63"/>
      <c r="CI1313" s="63"/>
      <c r="CJ1313" s="63"/>
      <c r="CK1313" s="63"/>
      <c r="CL1313" s="63"/>
      <c r="CM1313" s="63"/>
      <c r="CN1313" s="63"/>
      <c r="CO1313" s="63"/>
      <c r="CP1313" s="63"/>
      <c r="CR1313" s="227"/>
      <c r="CS1313" s="74"/>
    </row>
    <row r="1314" spans="1:97" s="72" customFormat="1" ht="75.75" customHeight="1">
      <c r="A1314" s="76"/>
      <c r="B1314" s="76"/>
      <c r="C1314" s="76"/>
      <c r="D1314" s="76"/>
      <c r="E1314" s="76"/>
      <c r="F1314" s="63"/>
      <c r="G1314" s="63"/>
      <c r="H1314" s="63"/>
      <c r="I1314" s="63"/>
      <c r="J1314" s="63"/>
      <c r="K1314" s="63"/>
      <c r="L1314" s="63"/>
      <c r="M1314" s="63"/>
      <c r="N1314" s="63"/>
      <c r="O1314" s="63"/>
      <c r="P1314" s="63"/>
      <c r="Q1314" s="63"/>
      <c r="R1314" s="63"/>
      <c r="S1314" s="63"/>
      <c r="T1314" s="63"/>
      <c r="U1314" s="63"/>
      <c r="V1314" s="63"/>
      <c r="W1314" s="63"/>
      <c r="X1314" s="63"/>
      <c r="Y1314" s="63"/>
      <c r="Z1314" s="63"/>
      <c r="AA1314" s="63"/>
      <c r="AB1314" s="63"/>
      <c r="AC1314" s="63"/>
      <c r="AD1314" s="63"/>
      <c r="AE1314" s="63"/>
      <c r="AF1314" s="63"/>
      <c r="AG1314" s="63"/>
      <c r="AH1314" s="63"/>
      <c r="AI1314" s="63"/>
      <c r="AJ1314" s="63"/>
      <c r="AK1314" s="63"/>
      <c r="AL1314" s="63"/>
      <c r="AM1314" s="63"/>
      <c r="AN1314" s="63"/>
      <c r="AO1314" s="63"/>
      <c r="AP1314" s="63"/>
      <c r="AQ1314" s="63"/>
      <c r="AR1314" s="63"/>
      <c r="AS1314" s="63"/>
      <c r="AT1314" s="63"/>
      <c r="AU1314" s="63"/>
      <c r="AV1314" s="63"/>
      <c r="AW1314" s="63"/>
      <c r="AX1314" s="63"/>
      <c r="AY1314" s="63"/>
      <c r="AZ1314" s="63"/>
      <c r="BA1314" s="63"/>
      <c r="BB1314" s="63"/>
      <c r="BC1314" s="63"/>
      <c r="BD1314" s="63"/>
      <c r="BE1314" s="63"/>
      <c r="BF1314" s="63"/>
      <c r="BG1314" s="63"/>
      <c r="BH1314" s="63"/>
      <c r="BI1314" s="63"/>
      <c r="BJ1314" s="63"/>
      <c r="BK1314" s="63"/>
      <c r="BL1314" s="63"/>
      <c r="BM1314" s="63"/>
      <c r="BN1314" s="63"/>
      <c r="BO1314" s="63"/>
      <c r="BP1314" s="63"/>
      <c r="BQ1314" s="63"/>
      <c r="BR1314" s="63"/>
      <c r="BS1314" s="63"/>
      <c r="BT1314" s="63"/>
      <c r="BU1314" s="63"/>
      <c r="BV1314" s="63"/>
      <c r="BW1314" s="63"/>
      <c r="BX1314" s="63"/>
      <c r="BY1314" s="63"/>
      <c r="BZ1314" s="63"/>
      <c r="CA1314" s="63"/>
      <c r="CB1314" s="63"/>
      <c r="CC1314" s="63"/>
      <c r="CD1314" s="63"/>
      <c r="CE1314" s="63"/>
      <c r="CF1314" s="63"/>
      <c r="CG1314" s="63"/>
      <c r="CH1314" s="63"/>
      <c r="CI1314" s="63"/>
      <c r="CJ1314" s="63"/>
      <c r="CK1314" s="63"/>
      <c r="CL1314" s="63"/>
      <c r="CM1314" s="63"/>
      <c r="CN1314" s="63"/>
      <c r="CO1314" s="63"/>
      <c r="CP1314" s="63"/>
      <c r="CR1314" s="227"/>
      <c r="CS1314" s="74"/>
    </row>
    <row r="1315" spans="1:97" s="72" customFormat="1" ht="75.75" customHeight="1">
      <c r="A1315" s="76"/>
      <c r="B1315" s="76"/>
      <c r="C1315" s="76"/>
      <c r="D1315" s="76"/>
      <c r="E1315" s="76"/>
      <c r="F1315" s="63"/>
      <c r="G1315" s="63"/>
      <c r="H1315" s="63"/>
      <c r="I1315" s="63"/>
      <c r="J1315" s="63"/>
      <c r="K1315" s="63"/>
      <c r="L1315" s="63"/>
      <c r="M1315" s="63"/>
      <c r="N1315" s="63"/>
      <c r="O1315" s="63"/>
      <c r="P1315" s="63"/>
      <c r="Q1315" s="63"/>
      <c r="R1315" s="63"/>
      <c r="S1315" s="63"/>
      <c r="T1315" s="63"/>
      <c r="U1315" s="63"/>
      <c r="V1315" s="63"/>
      <c r="W1315" s="63"/>
      <c r="X1315" s="63"/>
      <c r="Y1315" s="63"/>
      <c r="Z1315" s="63"/>
      <c r="AA1315" s="63"/>
      <c r="AB1315" s="63"/>
      <c r="AC1315" s="63"/>
      <c r="AD1315" s="63"/>
      <c r="AE1315" s="63"/>
      <c r="AF1315" s="63"/>
      <c r="AG1315" s="63"/>
      <c r="AH1315" s="63"/>
      <c r="AI1315" s="63"/>
      <c r="AJ1315" s="63"/>
      <c r="AK1315" s="63"/>
      <c r="AL1315" s="63"/>
      <c r="AM1315" s="63"/>
      <c r="AN1315" s="63"/>
      <c r="AO1315" s="63"/>
      <c r="AP1315" s="63"/>
      <c r="AQ1315" s="63"/>
      <c r="AR1315" s="63"/>
      <c r="AS1315" s="63"/>
      <c r="AT1315" s="63"/>
      <c r="AU1315" s="63"/>
      <c r="AV1315" s="63"/>
      <c r="AW1315" s="63"/>
      <c r="AX1315" s="63"/>
      <c r="AY1315" s="63"/>
      <c r="AZ1315" s="63"/>
      <c r="BA1315" s="63"/>
      <c r="BB1315" s="63"/>
      <c r="BC1315" s="63"/>
      <c r="BD1315" s="63"/>
      <c r="BE1315" s="63"/>
      <c r="BF1315" s="63"/>
      <c r="BG1315" s="63"/>
      <c r="BH1315" s="63"/>
      <c r="BI1315" s="63"/>
      <c r="BJ1315" s="63"/>
      <c r="BK1315" s="63"/>
      <c r="BL1315" s="63"/>
      <c r="BM1315" s="63"/>
      <c r="BN1315" s="63"/>
      <c r="BO1315" s="63"/>
      <c r="BP1315" s="63"/>
      <c r="BQ1315" s="63"/>
      <c r="BR1315" s="63"/>
      <c r="BS1315" s="63"/>
      <c r="BT1315" s="63"/>
      <c r="BU1315" s="63"/>
      <c r="BV1315" s="63"/>
      <c r="BW1315" s="63"/>
      <c r="BX1315" s="63"/>
      <c r="BY1315" s="63"/>
      <c r="BZ1315" s="63"/>
      <c r="CA1315" s="63"/>
      <c r="CB1315" s="63"/>
      <c r="CC1315" s="63"/>
      <c r="CD1315" s="63"/>
      <c r="CE1315" s="63"/>
      <c r="CF1315" s="63"/>
      <c r="CG1315" s="63"/>
      <c r="CH1315" s="63"/>
      <c r="CI1315" s="63"/>
      <c r="CJ1315" s="63"/>
      <c r="CK1315" s="63"/>
      <c r="CL1315" s="63"/>
      <c r="CM1315" s="63"/>
      <c r="CN1315" s="63"/>
      <c r="CO1315" s="63"/>
      <c r="CP1315" s="63"/>
      <c r="CR1315" s="227"/>
      <c r="CS1315" s="74"/>
    </row>
    <row r="1316" spans="1:97" s="72" customFormat="1" ht="75.75" customHeight="1">
      <c r="A1316" s="76"/>
      <c r="B1316" s="76"/>
      <c r="C1316" s="76"/>
      <c r="D1316" s="76"/>
      <c r="E1316" s="76"/>
      <c r="F1316" s="63"/>
      <c r="G1316" s="63"/>
      <c r="H1316" s="63"/>
      <c r="I1316" s="63"/>
      <c r="J1316" s="63"/>
      <c r="K1316" s="63"/>
      <c r="L1316" s="63"/>
      <c r="M1316" s="63"/>
      <c r="N1316" s="63"/>
      <c r="O1316" s="63"/>
      <c r="P1316" s="63"/>
      <c r="Q1316" s="63"/>
      <c r="R1316" s="63"/>
      <c r="S1316" s="63"/>
      <c r="T1316" s="63"/>
      <c r="U1316" s="63"/>
      <c r="V1316" s="63"/>
      <c r="W1316" s="63"/>
      <c r="X1316" s="63"/>
      <c r="Y1316" s="63"/>
      <c r="Z1316" s="63"/>
      <c r="AA1316" s="63"/>
      <c r="AB1316" s="63"/>
      <c r="AC1316" s="63"/>
      <c r="AD1316" s="63"/>
      <c r="AE1316" s="63"/>
      <c r="AF1316" s="63"/>
      <c r="AG1316" s="63"/>
      <c r="AH1316" s="63"/>
      <c r="AI1316" s="63"/>
      <c r="AJ1316" s="63"/>
      <c r="AK1316" s="63"/>
      <c r="AL1316" s="63"/>
      <c r="AM1316" s="63"/>
      <c r="AN1316" s="63"/>
      <c r="AO1316" s="63"/>
      <c r="AP1316" s="63"/>
      <c r="AQ1316" s="63"/>
      <c r="AR1316" s="63"/>
      <c r="AS1316" s="63"/>
      <c r="AT1316" s="63"/>
      <c r="AU1316" s="63"/>
      <c r="AV1316" s="63"/>
      <c r="AW1316" s="63"/>
      <c r="AX1316" s="63"/>
      <c r="AY1316" s="63"/>
      <c r="AZ1316" s="63"/>
      <c r="BA1316" s="63"/>
      <c r="BB1316" s="63"/>
      <c r="BC1316" s="63"/>
      <c r="BD1316" s="63"/>
      <c r="BE1316" s="63"/>
      <c r="BF1316" s="63"/>
      <c r="BG1316" s="63"/>
      <c r="BH1316" s="63"/>
      <c r="BI1316" s="63"/>
      <c r="BJ1316" s="63"/>
      <c r="BK1316" s="63"/>
      <c r="BL1316" s="63"/>
      <c r="BM1316" s="63"/>
      <c r="BN1316" s="63"/>
      <c r="BO1316" s="63"/>
      <c r="BP1316" s="63"/>
      <c r="BQ1316" s="63"/>
      <c r="BR1316" s="63"/>
      <c r="BS1316" s="63"/>
      <c r="BT1316" s="63"/>
      <c r="BU1316" s="63"/>
      <c r="BV1316" s="63"/>
      <c r="BW1316" s="63"/>
      <c r="BX1316" s="63"/>
      <c r="BY1316" s="63"/>
      <c r="BZ1316" s="63"/>
      <c r="CA1316" s="63"/>
      <c r="CB1316" s="63"/>
      <c r="CC1316" s="63"/>
      <c r="CD1316" s="63"/>
      <c r="CE1316" s="63"/>
      <c r="CF1316" s="63"/>
      <c r="CG1316" s="63"/>
      <c r="CH1316" s="63"/>
      <c r="CI1316" s="63"/>
      <c r="CJ1316" s="63"/>
      <c r="CK1316" s="63"/>
      <c r="CL1316" s="63"/>
      <c r="CM1316" s="63"/>
      <c r="CN1316" s="63"/>
      <c r="CO1316" s="63"/>
      <c r="CP1316" s="63"/>
      <c r="CR1316" s="227"/>
      <c r="CS1316" s="74"/>
    </row>
    <row r="1317" spans="1:97" s="72" customFormat="1" ht="75.75" customHeight="1">
      <c r="A1317" s="76"/>
      <c r="B1317" s="76"/>
      <c r="C1317" s="76"/>
      <c r="D1317" s="76"/>
      <c r="E1317" s="76"/>
      <c r="F1317" s="63"/>
      <c r="G1317" s="63"/>
      <c r="H1317" s="63"/>
      <c r="I1317" s="63"/>
      <c r="J1317" s="63"/>
      <c r="K1317" s="63"/>
      <c r="L1317" s="63"/>
      <c r="M1317" s="63"/>
      <c r="N1317" s="63"/>
      <c r="O1317" s="63"/>
      <c r="P1317" s="63"/>
      <c r="Q1317" s="63"/>
      <c r="R1317" s="63"/>
      <c r="S1317" s="63"/>
      <c r="T1317" s="63"/>
      <c r="U1317" s="63"/>
      <c r="V1317" s="63"/>
      <c r="W1317" s="63"/>
      <c r="X1317" s="63"/>
      <c r="Y1317" s="63"/>
      <c r="Z1317" s="63"/>
      <c r="AA1317" s="63"/>
      <c r="AB1317" s="63"/>
      <c r="AC1317" s="63"/>
      <c r="AD1317" s="63"/>
      <c r="AE1317" s="63"/>
      <c r="AF1317" s="63"/>
      <c r="AG1317" s="63"/>
      <c r="AH1317" s="63"/>
      <c r="AI1317" s="63"/>
      <c r="AJ1317" s="63"/>
      <c r="AK1317" s="63"/>
      <c r="AL1317" s="63"/>
      <c r="AM1317" s="63"/>
      <c r="AN1317" s="63"/>
      <c r="AO1317" s="63"/>
      <c r="AP1317" s="63"/>
      <c r="AQ1317" s="63"/>
      <c r="AR1317" s="63"/>
      <c r="AS1317" s="63"/>
      <c r="AT1317" s="63"/>
      <c r="AU1317" s="63"/>
      <c r="AV1317" s="63"/>
      <c r="AW1317" s="63"/>
      <c r="AX1317" s="63"/>
      <c r="AY1317" s="63"/>
      <c r="AZ1317" s="63"/>
      <c r="BA1317" s="63"/>
      <c r="BB1317" s="63"/>
      <c r="BC1317" s="63"/>
      <c r="BD1317" s="63"/>
      <c r="BE1317" s="63"/>
      <c r="BF1317" s="63"/>
      <c r="BG1317" s="63"/>
      <c r="BH1317" s="63"/>
      <c r="BI1317" s="63"/>
      <c r="BJ1317" s="63"/>
      <c r="BK1317" s="63"/>
      <c r="BL1317" s="63"/>
      <c r="BM1317" s="63"/>
      <c r="BN1317" s="63"/>
      <c r="BO1317" s="63"/>
      <c r="BP1317" s="63"/>
      <c r="BQ1317" s="63"/>
      <c r="BR1317" s="63"/>
      <c r="BS1317" s="63"/>
      <c r="BT1317" s="63"/>
      <c r="BU1317" s="63"/>
      <c r="BV1317" s="63"/>
      <c r="BW1317" s="63"/>
      <c r="BX1317" s="63"/>
      <c r="BY1317" s="63"/>
      <c r="BZ1317" s="63"/>
      <c r="CA1317" s="63"/>
      <c r="CB1317" s="63"/>
      <c r="CC1317" s="63"/>
      <c r="CD1317" s="63"/>
      <c r="CE1317" s="63"/>
      <c r="CF1317" s="63"/>
      <c r="CG1317" s="63"/>
      <c r="CH1317" s="63"/>
      <c r="CI1317" s="63"/>
      <c r="CJ1317" s="63"/>
      <c r="CK1317" s="63"/>
      <c r="CL1317" s="63"/>
      <c r="CM1317" s="63"/>
      <c r="CN1317" s="63"/>
      <c r="CO1317" s="63"/>
      <c r="CP1317" s="63"/>
      <c r="CR1317" s="227"/>
      <c r="CS1317" s="74"/>
    </row>
    <row r="1318" spans="1:97" s="72" customFormat="1" ht="75.75" customHeight="1">
      <c r="A1318" s="76"/>
      <c r="B1318" s="76"/>
      <c r="C1318" s="76"/>
      <c r="D1318" s="76"/>
      <c r="E1318" s="76"/>
      <c r="F1318" s="63"/>
      <c r="G1318" s="63"/>
      <c r="H1318" s="63"/>
      <c r="I1318" s="63"/>
      <c r="J1318" s="63"/>
      <c r="K1318" s="63"/>
      <c r="L1318" s="63"/>
      <c r="M1318" s="63"/>
      <c r="N1318" s="63"/>
      <c r="O1318" s="63"/>
      <c r="P1318" s="63"/>
      <c r="Q1318" s="63"/>
      <c r="R1318" s="63"/>
      <c r="S1318" s="63"/>
      <c r="T1318" s="63"/>
      <c r="U1318" s="63"/>
      <c r="V1318" s="63"/>
      <c r="W1318" s="63"/>
      <c r="X1318" s="63"/>
      <c r="Y1318" s="63"/>
      <c r="Z1318" s="63"/>
      <c r="AA1318" s="63"/>
      <c r="AB1318" s="63"/>
      <c r="AC1318" s="63"/>
      <c r="AD1318" s="63"/>
      <c r="AE1318" s="63"/>
      <c r="AF1318" s="63"/>
      <c r="AG1318" s="63"/>
      <c r="AH1318" s="63"/>
      <c r="AI1318" s="63"/>
      <c r="AJ1318" s="63"/>
      <c r="AK1318" s="63"/>
      <c r="AL1318" s="63"/>
      <c r="AM1318" s="63"/>
      <c r="AN1318" s="63"/>
      <c r="AO1318" s="63"/>
      <c r="AP1318" s="63"/>
      <c r="AQ1318" s="63"/>
      <c r="AR1318" s="63"/>
      <c r="AS1318" s="63"/>
      <c r="AT1318" s="63"/>
      <c r="AU1318" s="63"/>
      <c r="AV1318" s="63"/>
      <c r="AW1318" s="63"/>
      <c r="AX1318" s="63"/>
      <c r="AY1318" s="63"/>
      <c r="AZ1318" s="63"/>
      <c r="BA1318" s="63"/>
      <c r="BB1318" s="63"/>
      <c r="BC1318" s="63"/>
      <c r="BD1318" s="63"/>
      <c r="BE1318" s="63"/>
      <c r="BF1318" s="63"/>
      <c r="BG1318" s="63"/>
      <c r="BH1318" s="63"/>
      <c r="BI1318" s="63"/>
      <c r="BJ1318" s="63"/>
      <c r="BK1318" s="63"/>
      <c r="BL1318" s="63"/>
      <c r="BM1318" s="63"/>
      <c r="BN1318" s="63"/>
      <c r="BO1318" s="63"/>
      <c r="BP1318" s="63"/>
      <c r="BQ1318" s="63"/>
      <c r="BR1318" s="63"/>
      <c r="BS1318" s="63"/>
      <c r="BT1318" s="63"/>
      <c r="BU1318" s="63"/>
      <c r="BV1318" s="63"/>
      <c r="BW1318" s="63"/>
      <c r="BX1318" s="63"/>
      <c r="BY1318" s="63"/>
      <c r="BZ1318" s="63"/>
      <c r="CA1318" s="63"/>
      <c r="CB1318" s="63"/>
      <c r="CC1318" s="63"/>
      <c r="CD1318" s="63"/>
      <c r="CE1318" s="63"/>
      <c r="CF1318" s="63"/>
      <c r="CG1318" s="63"/>
      <c r="CH1318" s="63"/>
      <c r="CI1318" s="63"/>
      <c r="CJ1318" s="63"/>
      <c r="CK1318" s="63"/>
      <c r="CL1318" s="63"/>
      <c r="CM1318" s="63"/>
      <c r="CN1318" s="63"/>
      <c r="CO1318" s="63"/>
      <c r="CP1318" s="63"/>
      <c r="CR1318" s="227"/>
      <c r="CS1318" s="74"/>
    </row>
    <row r="1319" spans="1:97" s="72" customFormat="1" ht="75.75" customHeight="1">
      <c r="A1319" s="76"/>
      <c r="B1319" s="76"/>
      <c r="C1319" s="76"/>
      <c r="D1319" s="76"/>
      <c r="E1319" s="76"/>
      <c r="F1319" s="63"/>
      <c r="G1319" s="63"/>
      <c r="H1319" s="63"/>
      <c r="I1319" s="63"/>
      <c r="J1319" s="63"/>
      <c r="K1319" s="63"/>
      <c r="L1319" s="63"/>
      <c r="M1319" s="63"/>
      <c r="N1319" s="63"/>
      <c r="O1319" s="63"/>
      <c r="P1319" s="63"/>
      <c r="Q1319" s="63"/>
      <c r="R1319" s="63"/>
      <c r="S1319" s="63"/>
      <c r="T1319" s="63"/>
      <c r="U1319" s="63"/>
      <c r="V1319" s="63"/>
      <c r="W1319" s="63"/>
      <c r="X1319" s="63"/>
      <c r="Y1319" s="63"/>
      <c r="Z1319" s="63"/>
      <c r="AA1319" s="63"/>
      <c r="AB1319" s="63"/>
      <c r="AC1319" s="63"/>
      <c r="AD1319" s="63"/>
      <c r="AE1319" s="63"/>
      <c r="AF1319" s="63"/>
      <c r="AG1319" s="63"/>
      <c r="AH1319" s="63"/>
      <c r="AI1319" s="63"/>
      <c r="AJ1319" s="63"/>
      <c r="AK1319" s="63"/>
      <c r="AL1319" s="63"/>
      <c r="AM1319" s="63"/>
      <c r="AN1319" s="63"/>
      <c r="AO1319" s="63"/>
      <c r="AP1319" s="63"/>
      <c r="AQ1319" s="63"/>
      <c r="AR1319" s="63"/>
      <c r="AS1319" s="63"/>
      <c r="AT1319" s="63"/>
      <c r="AU1319" s="63"/>
      <c r="AV1319" s="63"/>
      <c r="AW1319" s="63"/>
      <c r="AX1319" s="63"/>
      <c r="AY1319" s="63"/>
      <c r="AZ1319" s="63"/>
      <c r="BA1319" s="63"/>
      <c r="BB1319" s="63"/>
      <c r="BC1319" s="63"/>
      <c r="BD1319" s="63"/>
      <c r="BE1319" s="63"/>
      <c r="BF1319" s="63"/>
      <c r="BG1319" s="63"/>
      <c r="BH1319" s="63"/>
      <c r="BI1319" s="63"/>
      <c r="BJ1319" s="63"/>
      <c r="BK1319" s="63"/>
      <c r="BL1319" s="63"/>
      <c r="BM1319" s="63"/>
      <c r="BN1319" s="63"/>
      <c r="BO1319" s="63"/>
      <c r="BP1319" s="63"/>
      <c r="BQ1319" s="63"/>
      <c r="BR1319" s="63"/>
      <c r="BS1319" s="63"/>
      <c r="BT1319" s="63"/>
      <c r="BU1319" s="63"/>
      <c r="BV1319" s="63"/>
      <c r="BW1319" s="63"/>
      <c r="BX1319" s="63"/>
      <c r="BY1319" s="63"/>
      <c r="BZ1319" s="63"/>
      <c r="CA1319" s="63"/>
      <c r="CB1319" s="63"/>
      <c r="CC1319" s="63"/>
      <c r="CD1319" s="63"/>
      <c r="CE1319" s="63"/>
      <c r="CF1319" s="63"/>
      <c r="CG1319" s="63"/>
      <c r="CH1319" s="63"/>
      <c r="CI1319" s="63"/>
      <c r="CJ1319" s="63"/>
      <c r="CK1319" s="63"/>
      <c r="CL1319" s="63"/>
      <c r="CM1319" s="63"/>
      <c r="CN1319" s="63"/>
      <c r="CO1319" s="63"/>
      <c r="CP1319" s="63"/>
      <c r="CR1319" s="227"/>
      <c r="CS1319" s="74"/>
    </row>
    <row r="1320" spans="1:97" s="72" customFormat="1" ht="75.75" customHeight="1">
      <c r="A1320" s="76"/>
      <c r="B1320" s="76"/>
      <c r="C1320" s="76"/>
      <c r="D1320" s="76"/>
      <c r="E1320" s="76"/>
      <c r="F1320" s="63"/>
      <c r="G1320" s="63"/>
      <c r="H1320" s="63"/>
      <c r="I1320" s="63"/>
      <c r="J1320" s="63"/>
      <c r="K1320" s="63"/>
      <c r="L1320" s="63"/>
      <c r="M1320" s="63"/>
      <c r="N1320" s="63"/>
      <c r="O1320" s="63"/>
      <c r="P1320" s="63"/>
      <c r="Q1320" s="63"/>
      <c r="R1320" s="63"/>
      <c r="S1320" s="63"/>
      <c r="T1320" s="63"/>
      <c r="U1320" s="63"/>
      <c r="V1320" s="63"/>
      <c r="W1320" s="63"/>
      <c r="X1320" s="63"/>
      <c r="Y1320" s="63"/>
      <c r="Z1320" s="63"/>
      <c r="AA1320" s="63"/>
      <c r="AB1320" s="63"/>
      <c r="AC1320" s="63"/>
      <c r="AD1320" s="63"/>
      <c r="AE1320" s="63"/>
      <c r="AF1320" s="63"/>
      <c r="AG1320" s="63"/>
      <c r="AH1320" s="63"/>
      <c r="AI1320" s="63"/>
      <c r="AJ1320" s="63"/>
      <c r="AK1320" s="63"/>
      <c r="AL1320" s="63"/>
      <c r="AM1320" s="63"/>
      <c r="AN1320" s="63"/>
      <c r="AO1320" s="63"/>
      <c r="AP1320" s="63"/>
      <c r="AQ1320" s="63"/>
      <c r="AR1320" s="63"/>
      <c r="AS1320" s="63"/>
      <c r="AT1320" s="63"/>
      <c r="AU1320" s="63"/>
      <c r="AV1320" s="63"/>
      <c r="AW1320" s="63"/>
      <c r="AX1320" s="63"/>
      <c r="AY1320" s="63"/>
      <c r="AZ1320" s="63"/>
      <c r="BA1320" s="63"/>
      <c r="BB1320" s="63"/>
      <c r="BC1320" s="63"/>
      <c r="BD1320" s="63"/>
      <c r="BE1320" s="63"/>
      <c r="BF1320" s="63"/>
      <c r="BG1320" s="63"/>
      <c r="BH1320" s="63"/>
      <c r="BI1320" s="63"/>
      <c r="BJ1320" s="63"/>
      <c r="BK1320" s="63"/>
      <c r="BL1320" s="63"/>
      <c r="BM1320" s="63"/>
      <c r="BN1320" s="63"/>
      <c r="BO1320" s="63"/>
      <c r="BP1320" s="63"/>
      <c r="BQ1320" s="63"/>
      <c r="BR1320" s="63"/>
      <c r="BS1320" s="63"/>
      <c r="BT1320" s="63"/>
      <c r="BU1320" s="63"/>
      <c r="BV1320" s="63"/>
      <c r="BW1320" s="63"/>
      <c r="BX1320" s="63"/>
      <c r="BY1320" s="63"/>
      <c r="BZ1320" s="63"/>
      <c r="CA1320" s="63"/>
      <c r="CB1320" s="63"/>
      <c r="CC1320" s="63"/>
      <c r="CD1320" s="63"/>
      <c r="CE1320" s="63"/>
      <c r="CF1320" s="63"/>
      <c r="CG1320" s="63"/>
      <c r="CH1320" s="63"/>
      <c r="CI1320" s="63"/>
      <c r="CJ1320" s="63"/>
      <c r="CK1320" s="63"/>
      <c r="CL1320" s="63"/>
      <c r="CM1320" s="63"/>
      <c r="CN1320" s="63"/>
      <c r="CO1320" s="63"/>
      <c r="CP1320" s="63"/>
      <c r="CR1320" s="227"/>
      <c r="CS1320" s="74"/>
    </row>
    <row r="1321" spans="1:97" s="72" customFormat="1" ht="75.75" customHeight="1">
      <c r="A1321" s="76"/>
      <c r="B1321" s="76"/>
      <c r="C1321" s="76"/>
      <c r="D1321" s="76"/>
      <c r="E1321" s="76"/>
      <c r="F1321" s="63"/>
      <c r="G1321" s="63"/>
      <c r="H1321" s="63"/>
      <c r="I1321" s="63"/>
      <c r="J1321" s="63"/>
      <c r="K1321" s="63"/>
      <c r="L1321" s="63"/>
      <c r="M1321" s="63"/>
      <c r="N1321" s="63"/>
      <c r="O1321" s="63"/>
      <c r="P1321" s="63"/>
      <c r="Q1321" s="63"/>
      <c r="R1321" s="63"/>
      <c r="S1321" s="63"/>
      <c r="T1321" s="63"/>
      <c r="U1321" s="63"/>
      <c r="V1321" s="63"/>
      <c r="W1321" s="63"/>
      <c r="X1321" s="63"/>
      <c r="Y1321" s="63"/>
      <c r="Z1321" s="63"/>
      <c r="AA1321" s="63"/>
      <c r="AB1321" s="63"/>
      <c r="AC1321" s="63"/>
      <c r="AD1321" s="63"/>
      <c r="AE1321" s="63"/>
      <c r="AF1321" s="63"/>
      <c r="AG1321" s="63"/>
      <c r="AH1321" s="63"/>
      <c r="AI1321" s="63"/>
      <c r="AJ1321" s="63"/>
      <c r="AK1321" s="63"/>
      <c r="AL1321" s="63"/>
      <c r="AM1321" s="63"/>
      <c r="AN1321" s="63"/>
      <c r="AO1321" s="63"/>
      <c r="AP1321" s="63"/>
      <c r="AQ1321" s="63"/>
      <c r="AR1321" s="63"/>
      <c r="AS1321" s="63"/>
      <c r="AT1321" s="63"/>
      <c r="AU1321" s="63"/>
      <c r="AV1321" s="63"/>
      <c r="AW1321" s="63"/>
      <c r="AX1321" s="63"/>
      <c r="AY1321" s="63"/>
      <c r="AZ1321" s="63"/>
      <c r="BA1321" s="63"/>
      <c r="BB1321" s="63"/>
      <c r="BC1321" s="63"/>
      <c r="BD1321" s="63"/>
      <c r="BE1321" s="63"/>
      <c r="BF1321" s="63"/>
      <c r="BG1321" s="63"/>
      <c r="BH1321" s="63"/>
      <c r="BI1321" s="63"/>
      <c r="BJ1321" s="63"/>
      <c r="BK1321" s="63"/>
      <c r="BL1321" s="63"/>
      <c r="BM1321" s="63"/>
      <c r="BN1321" s="63"/>
      <c r="BO1321" s="63"/>
      <c r="BP1321" s="63"/>
      <c r="BQ1321" s="63"/>
      <c r="BR1321" s="63"/>
      <c r="BS1321" s="63"/>
      <c r="BT1321" s="63"/>
      <c r="BU1321" s="63"/>
      <c r="BV1321" s="63"/>
      <c r="BW1321" s="63"/>
      <c r="BX1321" s="63"/>
      <c r="BY1321" s="63"/>
      <c r="BZ1321" s="63"/>
      <c r="CA1321" s="63"/>
      <c r="CB1321" s="63"/>
      <c r="CC1321" s="63"/>
      <c r="CD1321" s="63"/>
      <c r="CE1321" s="63"/>
      <c r="CF1321" s="63"/>
      <c r="CG1321" s="63"/>
      <c r="CH1321" s="63"/>
      <c r="CI1321" s="63"/>
      <c r="CJ1321" s="63"/>
      <c r="CK1321" s="63"/>
      <c r="CL1321" s="63"/>
      <c r="CM1321" s="63"/>
      <c r="CN1321" s="63"/>
      <c r="CO1321" s="63"/>
      <c r="CP1321" s="63"/>
      <c r="CR1321" s="227"/>
      <c r="CS1321" s="74"/>
    </row>
    <row r="1322" spans="1:97" s="72" customFormat="1" ht="75.75" customHeight="1">
      <c r="A1322" s="76"/>
      <c r="B1322" s="76"/>
      <c r="C1322" s="76"/>
      <c r="D1322" s="76"/>
      <c r="E1322" s="76"/>
      <c r="F1322" s="63"/>
      <c r="G1322" s="63"/>
      <c r="H1322" s="63"/>
      <c r="I1322" s="63"/>
      <c r="J1322" s="63"/>
      <c r="K1322" s="63"/>
      <c r="L1322" s="63"/>
      <c r="M1322" s="63"/>
      <c r="N1322" s="63"/>
      <c r="O1322" s="63"/>
      <c r="P1322" s="63"/>
      <c r="Q1322" s="63"/>
      <c r="R1322" s="63"/>
      <c r="S1322" s="63"/>
      <c r="T1322" s="63"/>
      <c r="U1322" s="63"/>
      <c r="V1322" s="63"/>
      <c r="W1322" s="63"/>
      <c r="X1322" s="63"/>
      <c r="Y1322" s="63"/>
      <c r="Z1322" s="63"/>
      <c r="AA1322" s="63"/>
      <c r="AB1322" s="63"/>
      <c r="AC1322" s="63"/>
      <c r="AD1322" s="63"/>
      <c r="AE1322" s="63"/>
      <c r="AF1322" s="63"/>
      <c r="AG1322" s="63"/>
      <c r="AH1322" s="63"/>
      <c r="AI1322" s="63"/>
      <c r="AJ1322" s="63"/>
      <c r="AK1322" s="63"/>
      <c r="AL1322" s="63"/>
      <c r="AM1322" s="63"/>
      <c r="AN1322" s="63"/>
      <c r="AO1322" s="63"/>
      <c r="AP1322" s="63"/>
      <c r="AQ1322" s="63"/>
      <c r="AR1322" s="63"/>
      <c r="AS1322" s="63"/>
      <c r="AT1322" s="63"/>
      <c r="AU1322" s="63"/>
      <c r="AV1322" s="63"/>
      <c r="AW1322" s="63"/>
      <c r="AX1322" s="63"/>
      <c r="AY1322" s="63"/>
      <c r="AZ1322" s="63"/>
      <c r="BA1322" s="63"/>
      <c r="BB1322" s="63"/>
      <c r="BC1322" s="63"/>
      <c r="BD1322" s="63"/>
      <c r="BE1322" s="63"/>
      <c r="BF1322" s="63"/>
      <c r="BG1322" s="63"/>
      <c r="BH1322" s="63"/>
      <c r="BI1322" s="63"/>
      <c r="BJ1322" s="63"/>
      <c r="BK1322" s="63"/>
      <c r="BL1322" s="63"/>
      <c r="BM1322" s="63"/>
      <c r="BN1322" s="63"/>
      <c r="BO1322" s="63"/>
      <c r="BP1322" s="63"/>
      <c r="BQ1322" s="63"/>
      <c r="BR1322" s="63"/>
      <c r="BS1322" s="63"/>
      <c r="BT1322" s="63"/>
      <c r="BU1322" s="63"/>
      <c r="BV1322" s="63"/>
      <c r="BW1322" s="63"/>
      <c r="BX1322" s="63"/>
      <c r="BY1322" s="63"/>
      <c r="BZ1322" s="63"/>
      <c r="CA1322" s="63"/>
      <c r="CB1322" s="63"/>
      <c r="CC1322" s="63"/>
      <c r="CD1322" s="63"/>
      <c r="CE1322" s="63"/>
      <c r="CF1322" s="63"/>
      <c r="CG1322" s="63"/>
      <c r="CH1322" s="63"/>
      <c r="CI1322" s="63"/>
      <c r="CJ1322" s="63"/>
      <c r="CK1322" s="63"/>
      <c r="CL1322" s="63"/>
      <c r="CM1322" s="63"/>
      <c r="CN1322" s="63"/>
      <c r="CO1322" s="63"/>
      <c r="CP1322" s="63"/>
      <c r="CR1322" s="227"/>
      <c r="CS1322" s="74"/>
    </row>
    <row r="1323" spans="1:97" s="72" customFormat="1" ht="75.75" customHeight="1">
      <c r="A1323" s="76"/>
      <c r="B1323" s="76"/>
      <c r="C1323" s="76"/>
      <c r="D1323" s="76"/>
      <c r="E1323" s="76"/>
      <c r="F1323" s="63"/>
      <c r="G1323" s="63"/>
      <c r="H1323" s="63"/>
      <c r="I1323" s="63"/>
      <c r="J1323" s="63"/>
      <c r="K1323" s="63"/>
      <c r="L1323" s="63"/>
      <c r="M1323" s="63"/>
      <c r="N1323" s="63"/>
      <c r="O1323" s="63"/>
      <c r="P1323" s="63"/>
      <c r="Q1323" s="63"/>
      <c r="R1323" s="63"/>
      <c r="S1323" s="63"/>
      <c r="T1323" s="63"/>
      <c r="U1323" s="63"/>
      <c r="V1323" s="63"/>
      <c r="W1323" s="63"/>
      <c r="X1323" s="63"/>
      <c r="Y1323" s="63"/>
      <c r="Z1323" s="63"/>
      <c r="AA1323" s="63"/>
      <c r="AB1323" s="63"/>
      <c r="AC1323" s="63"/>
      <c r="AD1323" s="63"/>
      <c r="AE1323" s="63"/>
      <c r="AF1323" s="63"/>
      <c r="AG1323" s="63"/>
      <c r="AH1323" s="63"/>
      <c r="AI1323" s="63"/>
      <c r="AJ1323" s="63"/>
      <c r="AK1323" s="63"/>
      <c r="AL1323" s="63"/>
      <c r="AM1323" s="63"/>
      <c r="AN1323" s="63"/>
      <c r="AO1323" s="63"/>
      <c r="AP1323" s="63"/>
      <c r="AQ1323" s="63"/>
      <c r="AR1323" s="63"/>
      <c r="AS1323" s="63"/>
      <c r="AT1323" s="63"/>
      <c r="AU1323" s="63"/>
      <c r="AV1323" s="63"/>
      <c r="AW1323" s="63"/>
      <c r="AX1323" s="63"/>
      <c r="AY1323" s="63"/>
      <c r="AZ1323" s="63"/>
      <c r="BA1323" s="63"/>
      <c r="BB1323" s="63"/>
      <c r="BC1323" s="63"/>
      <c r="BD1323" s="63"/>
      <c r="BE1323" s="63"/>
      <c r="BF1323" s="63"/>
      <c r="BG1323" s="63"/>
      <c r="BH1323" s="63"/>
      <c r="BI1323" s="63"/>
      <c r="BJ1323" s="63"/>
      <c r="BK1323" s="63"/>
      <c r="BL1323" s="63"/>
      <c r="BM1323" s="63"/>
      <c r="BN1323" s="63"/>
      <c r="BO1323" s="63"/>
      <c r="BP1323" s="63"/>
      <c r="BQ1323" s="63"/>
      <c r="BR1323" s="63"/>
      <c r="BS1323" s="63"/>
      <c r="BT1323" s="63"/>
      <c r="BU1323" s="63"/>
      <c r="BV1323" s="63"/>
      <c r="BW1323" s="63"/>
      <c r="BX1323" s="63"/>
      <c r="BY1323" s="63"/>
      <c r="BZ1323" s="63"/>
      <c r="CA1323" s="63"/>
      <c r="CB1323" s="63"/>
      <c r="CC1323" s="63"/>
      <c r="CD1323" s="63"/>
      <c r="CE1323" s="63"/>
      <c r="CF1323" s="63"/>
      <c r="CG1323" s="63"/>
      <c r="CH1323" s="63"/>
      <c r="CI1323" s="63"/>
      <c r="CJ1323" s="63"/>
      <c r="CK1323" s="63"/>
      <c r="CL1323" s="63"/>
      <c r="CM1323" s="63"/>
      <c r="CN1323" s="63"/>
      <c r="CO1323" s="63"/>
      <c r="CP1323" s="63"/>
      <c r="CR1323" s="227"/>
      <c r="CS1323" s="74"/>
    </row>
    <row r="1324" spans="1:97" s="72" customFormat="1" ht="75.75" customHeight="1">
      <c r="A1324" s="76"/>
      <c r="B1324" s="76"/>
      <c r="C1324" s="76"/>
      <c r="D1324" s="76"/>
      <c r="E1324" s="76"/>
      <c r="F1324" s="63"/>
      <c r="G1324" s="63"/>
      <c r="H1324" s="63"/>
      <c r="I1324" s="63"/>
      <c r="J1324" s="63"/>
      <c r="K1324" s="63"/>
      <c r="L1324" s="63"/>
      <c r="M1324" s="63"/>
      <c r="N1324" s="63"/>
      <c r="O1324" s="63"/>
      <c r="P1324" s="63"/>
      <c r="Q1324" s="63"/>
      <c r="R1324" s="63"/>
      <c r="S1324" s="63"/>
      <c r="T1324" s="63"/>
      <c r="U1324" s="63"/>
      <c r="V1324" s="63"/>
      <c r="W1324" s="63"/>
      <c r="X1324" s="63"/>
      <c r="Y1324" s="63"/>
      <c r="Z1324" s="63"/>
      <c r="AA1324" s="63"/>
      <c r="AB1324" s="63"/>
      <c r="AC1324" s="63"/>
      <c r="AD1324" s="63"/>
      <c r="AE1324" s="63"/>
      <c r="AF1324" s="63"/>
      <c r="AG1324" s="63"/>
      <c r="AH1324" s="63"/>
      <c r="AI1324" s="63"/>
      <c r="AJ1324" s="63"/>
      <c r="AK1324" s="63"/>
      <c r="AL1324" s="63"/>
      <c r="AM1324" s="63"/>
      <c r="AN1324" s="63"/>
      <c r="AO1324" s="63"/>
      <c r="AP1324" s="63"/>
      <c r="AQ1324" s="63"/>
      <c r="AR1324" s="63"/>
      <c r="AS1324" s="63"/>
      <c r="AT1324" s="63"/>
      <c r="AU1324" s="63"/>
      <c r="AV1324" s="63"/>
      <c r="AW1324" s="63"/>
      <c r="AX1324" s="63"/>
      <c r="AY1324" s="63"/>
      <c r="AZ1324" s="63"/>
      <c r="BA1324" s="63"/>
      <c r="BB1324" s="63"/>
      <c r="BC1324" s="63"/>
      <c r="BD1324" s="63"/>
      <c r="BE1324" s="63"/>
      <c r="BF1324" s="63"/>
      <c r="BG1324" s="63"/>
      <c r="BH1324" s="63"/>
      <c r="BI1324" s="63"/>
      <c r="BJ1324" s="63"/>
      <c r="BK1324" s="63"/>
      <c r="BL1324" s="63"/>
      <c r="BM1324" s="63"/>
      <c r="BN1324" s="63"/>
      <c r="BO1324" s="63"/>
      <c r="BP1324" s="63"/>
      <c r="BQ1324" s="63"/>
      <c r="BR1324" s="63"/>
      <c r="BS1324" s="63"/>
      <c r="BT1324" s="63"/>
      <c r="BU1324" s="63"/>
      <c r="BV1324" s="63"/>
      <c r="BW1324" s="63"/>
      <c r="BX1324" s="63"/>
      <c r="BY1324" s="63"/>
      <c r="BZ1324" s="63"/>
      <c r="CA1324" s="63"/>
      <c r="CB1324" s="63"/>
      <c r="CC1324" s="63"/>
      <c r="CD1324" s="63"/>
      <c r="CE1324" s="63"/>
      <c r="CF1324" s="63"/>
      <c r="CG1324" s="63"/>
      <c r="CH1324" s="63"/>
      <c r="CI1324" s="63"/>
      <c r="CJ1324" s="63"/>
      <c r="CK1324" s="63"/>
      <c r="CL1324" s="63"/>
      <c r="CM1324" s="63"/>
      <c r="CN1324" s="63"/>
      <c r="CO1324" s="63"/>
      <c r="CP1324" s="63"/>
      <c r="CR1324" s="227"/>
      <c r="CS1324" s="74"/>
    </row>
    <row r="1325" spans="1:97" s="72" customFormat="1" ht="75.75" customHeight="1">
      <c r="A1325" s="76"/>
      <c r="B1325" s="76"/>
      <c r="C1325" s="76"/>
      <c r="D1325" s="76"/>
      <c r="E1325" s="76"/>
      <c r="F1325" s="63"/>
      <c r="G1325" s="63"/>
      <c r="H1325" s="63"/>
      <c r="I1325" s="63"/>
      <c r="J1325" s="63"/>
      <c r="K1325" s="63"/>
      <c r="L1325" s="63"/>
      <c r="M1325" s="63"/>
      <c r="N1325" s="63"/>
      <c r="O1325" s="63"/>
      <c r="P1325" s="63"/>
      <c r="Q1325" s="63"/>
      <c r="R1325" s="63"/>
      <c r="S1325" s="63"/>
      <c r="T1325" s="63"/>
      <c r="U1325" s="63"/>
      <c r="V1325" s="63"/>
      <c r="W1325" s="63"/>
      <c r="X1325" s="63"/>
      <c r="Y1325" s="63"/>
      <c r="Z1325" s="63"/>
      <c r="AA1325" s="63"/>
      <c r="AB1325" s="63"/>
      <c r="AC1325" s="63"/>
      <c r="AD1325" s="63"/>
      <c r="AE1325" s="63"/>
      <c r="AF1325" s="63"/>
      <c r="AG1325" s="63"/>
      <c r="AH1325" s="63"/>
      <c r="AI1325" s="63"/>
      <c r="AJ1325" s="63"/>
      <c r="AK1325" s="63"/>
      <c r="AL1325" s="63"/>
      <c r="AM1325" s="63"/>
      <c r="AN1325" s="63"/>
      <c r="AO1325" s="63"/>
      <c r="AP1325" s="63"/>
      <c r="AQ1325" s="63"/>
      <c r="AR1325" s="63"/>
      <c r="AS1325" s="63"/>
      <c r="AT1325" s="63"/>
      <c r="AU1325" s="63"/>
      <c r="AV1325" s="63"/>
      <c r="AW1325" s="63"/>
      <c r="AX1325" s="63"/>
      <c r="AY1325" s="63"/>
      <c r="AZ1325" s="63"/>
      <c r="BA1325" s="63"/>
      <c r="BB1325" s="63"/>
      <c r="BC1325" s="63"/>
      <c r="BD1325" s="63"/>
      <c r="BE1325" s="63"/>
      <c r="BF1325" s="63"/>
      <c r="BG1325" s="63"/>
      <c r="BH1325" s="63"/>
      <c r="BI1325" s="63"/>
      <c r="BJ1325" s="63"/>
      <c r="BK1325" s="63"/>
      <c r="BL1325" s="63"/>
      <c r="BM1325" s="63"/>
      <c r="BN1325" s="63"/>
      <c r="BO1325" s="63"/>
      <c r="BP1325" s="63"/>
      <c r="BQ1325" s="63"/>
      <c r="BR1325" s="63"/>
      <c r="BS1325" s="63"/>
      <c r="BT1325" s="63"/>
      <c r="BU1325" s="63"/>
      <c r="BV1325" s="63"/>
      <c r="BW1325" s="63"/>
      <c r="BX1325" s="63"/>
      <c r="BY1325" s="63"/>
      <c r="BZ1325" s="63"/>
      <c r="CA1325" s="63"/>
      <c r="CB1325" s="63"/>
      <c r="CC1325" s="63"/>
      <c r="CD1325" s="63"/>
      <c r="CE1325" s="63"/>
      <c r="CF1325" s="63"/>
      <c r="CG1325" s="63"/>
      <c r="CH1325" s="63"/>
      <c r="CI1325" s="63"/>
      <c r="CJ1325" s="63"/>
      <c r="CK1325" s="63"/>
      <c r="CL1325" s="63"/>
      <c r="CM1325" s="63"/>
      <c r="CN1325" s="63"/>
      <c r="CO1325" s="63"/>
      <c r="CP1325" s="63"/>
      <c r="CR1325" s="227"/>
      <c r="CS1325" s="74"/>
    </row>
    <row r="1326" spans="1:97" s="72" customFormat="1" ht="75.75" customHeight="1">
      <c r="A1326" s="76"/>
      <c r="B1326" s="76"/>
      <c r="C1326" s="76"/>
      <c r="D1326" s="76"/>
      <c r="E1326" s="76"/>
      <c r="F1326" s="63"/>
      <c r="G1326" s="63"/>
      <c r="H1326" s="63"/>
      <c r="I1326" s="63"/>
      <c r="J1326" s="63"/>
      <c r="K1326" s="63"/>
      <c r="L1326" s="63"/>
      <c r="M1326" s="63"/>
      <c r="N1326" s="63"/>
      <c r="O1326" s="63"/>
      <c r="P1326" s="63"/>
      <c r="Q1326" s="63"/>
      <c r="R1326" s="63"/>
      <c r="S1326" s="63"/>
      <c r="T1326" s="63"/>
      <c r="U1326" s="63"/>
      <c r="V1326" s="63"/>
      <c r="W1326" s="63"/>
      <c r="X1326" s="63"/>
      <c r="Y1326" s="63"/>
      <c r="Z1326" s="63"/>
      <c r="AA1326" s="63"/>
      <c r="AB1326" s="63"/>
      <c r="AC1326" s="63"/>
      <c r="AD1326" s="63"/>
      <c r="AE1326" s="63"/>
      <c r="AF1326" s="63"/>
      <c r="AG1326" s="63"/>
      <c r="AH1326" s="63"/>
      <c r="AI1326" s="63"/>
      <c r="AJ1326" s="63"/>
      <c r="AK1326" s="63"/>
      <c r="AL1326" s="63"/>
      <c r="AM1326" s="63"/>
      <c r="AN1326" s="63"/>
      <c r="AO1326" s="63"/>
      <c r="AP1326" s="63"/>
      <c r="AQ1326" s="63"/>
      <c r="AR1326" s="63"/>
      <c r="AS1326" s="63"/>
      <c r="AT1326" s="63"/>
      <c r="AU1326" s="63"/>
      <c r="AV1326" s="63"/>
      <c r="AW1326" s="63"/>
      <c r="AX1326" s="63"/>
      <c r="AY1326" s="63"/>
      <c r="AZ1326" s="63"/>
      <c r="BA1326" s="63"/>
      <c r="BB1326" s="63"/>
      <c r="BC1326" s="63"/>
      <c r="BD1326" s="63"/>
      <c r="BE1326" s="63"/>
      <c r="BF1326" s="63"/>
      <c r="BG1326" s="63"/>
      <c r="BH1326" s="63"/>
      <c r="BI1326" s="63"/>
      <c r="BJ1326" s="63"/>
      <c r="BK1326" s="63"/>
      <c r="BL1326" s="63"/>
      <c r="BM1326" s="63"/>
      <c r="BN1326" s="63"/>
      <c r="BO1326" s="63"/>
      <c r="BP1326" s="63"/>
      <c r="BQ1326" s="63"/>
      <c r="BR1326" s="63"/>
      <c r="BS1326" s="63"/>
      <c r="BT1326" s="63"/>
      <c r="BU1326" s="63"/>
      <c r="BV1326" s="63"/>
      <c r="BW1326" s="63"/>
      <c r="BX1326" s="63"/>
      <c r="BY1326" s="63"/>
      <c r="BZ1326" s="63"/>
      <c r="CA1326" s="63"/>
      <c r="CB1326" s="63"/>
      <c r="CC1326" s="63"/>
      <c r="CD1326" s="63"/>
      <c r="CE1326" s="63"/>
      <c r="CF1326" s="63"/>
      <c r="CG1326" s="63"/>
      <c r="CH1326" s="63"/>
      <c r="CI1326" s="63"/>
      <c r="CJ1326" s="63"/>
      <c r="CK1326" s="63"/>
      <c r="CL1326" s="63"/>
      <c r="CM1326" s="63"/>
      <c r="CN1326" s="63"/>
      <c r="CO1326" s="63"/>
      <c r="CP1326" s="63"/>
      <c r="CR1326" s="227"/>
      <c r="CS1326" s="74"/>
    </row>
    <row r="1327" spans="1:97" s="72" customFormat="1" ht="75.75" customHeight="1">
      <c r="A1327" s="76"/>
      <c r="B1327" s="76"/>
      <c r="C1327" s="76"/>
      <c r="D1327" s="76"/>
      <c r="E1327" s="76"/>
      <c r="F1327" s="63"/>
      <c r="G1327" s="63"/>
      <c r="H1327" s="63"/>
      <c r="I1327" s="63"/>
      <c r="J1327" s="63"/>
      <c r="K1327" s="63"/>
      <c r="L1327" s="63"/>
      <c r="M1327" s="63"/>
      <c r="N1327" s="63"/>
      <c r="O1327" s="63"/>
      <c r="P1327" s="63"/>
      <c r="Q1327" s="63"/>
      <c r="R1327" s="63"/>
      <c r="S1327" s="63"/>
      <c r="T1327" s="63"/>
      <c r="U1327" s="63"/>
      <c r="V1327" s="63"/>
      <c r="W1327" s="63"/>
      <c r="X1327" s="63"/>
      <c r="Y1327" s="63"/>
      <c r="Z1327" s="63"/>
      <c r="AA1327" s="63"/>
      <c r="AB1327" s="63"/>
      <c r="AC1327" s="63"/>
      <c r="AD1327" s="63"/>
      <c r="AE1327" s="63"/>
      <c r="AF1327" s="63"/>
      <c r="AG1327" s="63"/>
      <c r="AH1327" s="63"/>
      <c r="AI1327" s="63"/>
      <c r="AJ1327" s="63"/>
      <c r="AK1327" s="63"/>
      <c r="AL1327" s="63"/>
      <c r="AM1327" s="63"/>
      <c r="AN1327" s="63"/>
      <c r="AO1327" s="63"/>
      <c r="AP1327" s="63"/>
      <c r="AQ1327" s="63"/>
      <c r="AR1327" s="63"/>
      <c r="AS1327" s="63"/>
      <c r="AT1327" s="63"/>
      <c r="AU1327" s="63"/>
      <c r="AV1327" s="63"/>
      <c r="AW1327" s="63"/>
      <c r="AX1327" s="63"/>
      <c r="AY1327" s="63"/>
      <c r="AZ1327" s="63"/>
      <c r="BA1327" s="63"/>
      <c r="BB1327" s="63"/>
      <c r="BC1327" s="63"/>
      <c r="BD1327" s="63"/>
      <c r="BE1327" s="63"/>
      <c r="BF1327" s="63"/>
      <c r="BG1327" s="63"/>
      <c r="BH1327" s="63"/>
      <c r="BI1327" s="63"/>
      <c r="BJ1327" s="63"/>
      <c r="BK1327" s="63"/>
      <c r="BL1327" s="63"/>
      <c r="BM1327" s="63"/>
      <c r="BN1327" s="63"/>
      <c r="BO1327" s="63"/>
      <c r="BP1327" s="63"/>
      <c r="BQ1327" s="63"/>
      <c r="BR1327" s="63"/>
      <c r="BS1327" s="63"/>
      <c r="BT1327" s="63"/>
      <c r="BU1327" s="63"/>
      <c r="BV1327" s="63"/>
      <c r="BW1327" s="63"/>
      <c r="BX1327" s="63"/>
      <c r="BY1327" s="63"/>
      <c r="BZ1327" s="63"/>
      <c r="CA1327" s="63"/>
      <c r="CB1327" s="63"/>
      <c r="CC1327" s="63"/>
      <c r="CD1327" s="63"/>
      <c r="CE1327" s="63"/>
      <c r="CF1327" s="63"/>
      <c r="CG1327" s="63"/>
      <c r="CH1327" s="63"/>
      <c r="CI1327" s="63"/>
      <c r="CJ1327" s="63"/>
      <c r="CK1327" s="63"/>
      <c r="CL1327" s="63"/>
      <c r="CM1327" s="63"/>
      <c r="CN1327" s="63"/>
      <c r="CO1327" s="63"/>
      <c r="CP1327" s="63"/>
      <c r="CR1327" s="227"/>
      <c r="CS1327" s="74"/>
    </row>
    <row r="1328" spans="1:97" s="72" customFormat="1" ht="75.75" customHeight="1">
      <c r="A1328" s="76"/>
      <c r="B1328" s="76"/>
      <c r="C1328" s="76"/>
      <c r="D1328" s="76"/>
      <c r="E1328" s="76"/>
      <c r="F1328" s="63"/>
      <c r="G1328" s="63"/>
      <c r="H1328" s="63"/>
      <c r="I1328" s="63"/>
      <c r="J1328" s="63"/>
      <c r="K1328" s="63"/>
      <c r="L1328" s="63"/>
      <c r="M1328" s="63"/>
      <c r="N1328" s="63"/>
      <c r="O1328" s="63"/>
      <c r="P1328" s="63"/>
      <c r="Q1328" s="63"/>
      <c r="R1328" s="63"/>
      <c r="S1328" s="63"/>
      <c r="T1328" s="63"/>
      <c r="U1328" s="63"/>
      <c r="V1328" s="63"/>
      <c r="W1328" s="63"/>
      <c r="X1328" s="63"/>
      <c r="Y1328" s="63"/>
      <c r="Z1328" s="63"/>
      <c r="AA1328" s="63"/>
      <c r="AB1328" s="63"/>
      <c r="AC1328" s="63"/>
      <c r="AD1328" s="63"/>
      <c r="AE1328" s="63"/>
      <c r="AF1328" s="63"/>
      <c r="AG1328" s="63"/>
      <c r="AH1328" s="63"/>
      <c r="AI1328" s="63"/>
      <c r="AJ1328" s="63"/>
      <c r="AK1328" s="63"/>
      <c r="AL1328" s="63"/>
      <c r="AM1328" s="63"/>
      <c r="AN1328" s="63"/>
      <c r="AO1328" s="63"/>
      <c r="AP1328" s="63"/>
      <c r="AQ1328" s="63"/>
      <c r="AR1328" s="63"/>
      <c r="AS1328" s="63"/>
      <c r="AT1328" s="63"/>
      <c r="AU1328" s="63"/>
      <c r="AV1328" s="63"/>
      <c r="AW1328" s="63"/>
      <c r="AX1328" s="63"/>
      <c r="AY1328" s="63"/>
      <c r="AZ1328" s="63"/>
      <c r="BA1328" s="63"/>
      <c r="BB1328" s="63"/>
      <c r="BC1328" s="63"/>
      <c r="BD1328" s="63"/>
      <c r="BE1328" s="63"/>
      <c r="BF1328" s="63"/>
      <c r="BG1328" s="63"/>
      <c r="BH1328" s="63"/>
      <c r="BI1328" s="63"/>
      <c r="BJ1328" s="63"/>
      <c r="BK1328" s="63"/>
      <c r="BL1328" s="63"/>
      <c r="BM1328" s="63"/>
      <c r="BN1328" s="63"/>
      <c r="BO1328" s="63"/>
      <c r="BP1328" s="63"/>
      <c r="BQ1328" s="63"/>
      <c r="BR1328" s="63"/>
      <c r="BS1328" s="63"/>
      <c r="BT1328" s="63"/>
      <c r="BU1328" s="63"/>
      <c r="BV1328" s="63"/>
      <c r="BW1328" s="63"/>
      <c r="BX1328" s="63"/>
      <c r="BY1328" s="63"/>
      <c r="BZ1328" s="63"/>
      <c r="CA1328" s="63"/>
      <c r="CB1328" s="63"/>
      <c r="CC1328" s="63"/>
      <c r="CD1328" s="63"/>
      <c r="CE1328" s="63"/>
      <c r="CF1328" s="63"/>
      <c r="CG1328" s="63"/>
      <c r="CH1328" s="63"/>
      <c r="CI1328" s="63"/>
      <c r="CJ1328" s="63"/>
      <c r="CK1328" s="63"/>
      <c r="CL1328" s="63"/>
      <c r="CM1328" s="63"/>
      <c r="CN1328" s="63"/>
      <c r="CO1328" s="63"/>
      <c r="CP1328" s="63"/>
      <c r="CR1328" s="227"/>
      <c r="CS1328" s="74"/>
    </row>
    <row r="1329" spans="1:97" s="72" customFormat="1" ht="75.75" customHeight="1">
      <c r="A1329" s="76"/>
      <c r="B1329" s="76"/>
      <c r="C1329" s="76"/>
      <c r="D1329" s="76"/>
      <c r="E1329" s="76"/>
      <c r="F1329" s="63"/>
      <c r="G1329" s="63"/>
      <c r="H1329" s="63"/>
      <c r="I1329" s="63"/>
      <c r="J1329" s="63"/>
      <c r="K1329" s="63"/>
      <c r="L1329" s="63"/>
      <c r="M1329" s="63"/>
      <c r="N1329" s="63"/>
      <c r="O1329" s="63"/>
      <c r="P1329" s="63"/>
      <c r="Q1329" s="63"/>
      <c r="R1329" s="63"/>
      <c r="S1329" s="63"/>
      <c r="T1329" s="63"/>
      <c r="U1329" s="63"/>
      <c r="V1329" s="63"/>
      <c r="W1329" s="63"/>
      <c r="X1329" s="63"/>
      <c r="Y1329" s="63"/>
      <c r="Z1329" s="63"/>
      <c r="AA1329" s="63"/>
      <c r="AB1329" s="63"/>
      <c r="AC1329" s="63"/>
      <c r="AD1329" s="63"/>
      <c r="AE1329" s="63"/>
      <c r="AF1329" s="63"/>
      <c r="AG1329" s="63"/>
      <c r="AH1329" s="63"/>
      <c r="AI1329" s="63"/>
      <c r="AJ1329" s="63"/>
      <c r="AK1329" s="63"/>
      <c r="AL1329" s="63"/>
      <c r="AM1329" s="63"/>
      <c r="AN1329" s="63"/>
      <c r="AO1329" s="63"/>
      <c r="AP1329" s="63"/>
      <c r="AQ1329" s="63"/>
      <c r="AR1329" s="63"/>
      <c r="AS1329" s="63"/>
      <c r="AT1329" s="63"/>
      <c r="AU1329" s="63"/>
      <c r="AV1329" s="63"/>
      <c r="AW1329" s="63"/>
      <c r="AX1329" s="63"/>
      <c r="AY1329" s="63"/>
      <c r="AZ1329" s="63"/>
      <c r="BA1329" s="63"/>
      <c r="BB1329" s="63"/>
      <c r="BC1329" s="63"/>
      <c r="BD1329" s="63"/>
      <c r="BE1329" s="63"/>
      <c r="BF1329" s="63"/>
      <c r="BG1329" s="63"/>
      <c r="BH1329" s="63"/>
      <c r="BI1329" s="63"/>
      <c r="BJ1329" s="63"/>
      <c r="BK1329" s="63"/>
      <c r="BL1329" s="63"/>
      <c r="BM1329" s="63"/>
      <c r="BN1329" s="63"/>
      <c r="BO1329" s="63"/>
      <c r="BP1329" s="63"/>
      <c r="BQ1329" s="63"/>
      <c r="BR1329" s="63"/>
      <c r="BS1329" s="63"/>
      <c r="BT1329" s="63"/>
      <c r="BU1329" s="63"/>
      <c r="BV1329" s="63"/>
      <c r="BW1329" s="63"/>
      <c r="BX1329" s="63"/>
      <c r="BY1329" s="63"/>
      <c r="BZ1329" s="63"/>
      <c r="CA1329" s="63"/>
      <c r="CB1329" s="63"/>
      <c r="CC1329" s="63"/>
      <c r="CD1329" s="63"/>
      <c r="CE1329" s="63"/>
      <c r="CF1329" s="63"/>
      <c r="CG1329" s="63"/>
      <c r="CH1329" s="63"/>
      <c r="CI1329" s="63"/>
      <c r="CJ1329" s="63"/>
      <c r="CK1329" s="63"/>
      <c r="CL1329" s="63"/>
      <c r="CM1329" s="63"/>
      <c r="CN1329" s="63"/>
      <c r="CO1329" s="63"/>
      <c r="CP1329" s="63"/>
      <c r="CR1329" s="227"/>
      <c r="CS1329" s="74"/>
    </row>
    <row r="1330" spans="1:97" s="72" customFormat="1" ht="75.75" customHeight="1">
      <c r="A1330" s="76"/>
      <c r="B1330" s="76"/>
      <c r="C1330" s="76"/>
      <c r="D1330" s="76"/>
      <c r="E1330" s="76"/>
      <c r="F1330" s="63"/>
      <c r="G1330" s="63"/>
      <c r="H1330" s="63"/>
      <c r="I1330" s="63"/>
      <c r="J1330" s="63"/>
      <c r="K1330" s="63"/>
      <c r="L1330" s="63"/>
      <c r="M1330" s="63"/>
      <c r="N1330" s="63"/>
      <c r="O1330" s="63"/>
      <c r="P1330" s="63"/>
      <c r="Q1330" s="63"/>
      <c r="R1330" s="63"/>
      <c r="S1330" s="63"/>
      <c r="T1330" s="63"/>
      <c r="U1330" s="63"/>
      <c r="V1330" s="63"/>
      <c r="W1330" s="63"/>
      <c r="X1330" s="63"/>
      <c r="Y1330" s="63"/>
      <c r="Z1330" s="63"/>
      <c r="AA1330" s="63"/>
      <c r="AB1330" s="63"/>
      <c r="AC1330" s="63"/>
      <c r="AD1330" s="63"/>
      <c r="AE1330" s="63"/>
      <c r="AF1330" s="63"/>
      <c r="AG1330" s="63"/>
      <c r="AH1330" s="63"/>
      <c r="AI1330" s="63"/>
      <c r="AJ1330" s="63"/>
      <c r="AK1330" s="63"/>
      <c r="AL1330" s="63"/>
      <c r="AM1330" s="63"/>
      <c r="AN1330" s="63"/>
      <c r="AO1330" s="63"/>
      <c r="AP1330" s="63"/>
      <c r="AQ1330" s="63"/>
      <c r="AR1330" s="63"/>
      <c r="AS1330" s="63"/>
      <c r="AT1330" s="63"/>
      <c r="AU1330" s="63"/>
      <c r="AV1330" s="63"/>
      <c r="AW1330" s="63"/>
      <c r="AX1330" s="63"/>
      <c r="AY1330" s="63"/>
      <c r="AZ1330" s="63"/>
      <c r="BA1330" s="63"/>
      <c r="BB1330" s="63"/>
      <c r="BC1330" s="63"/>
      <c r="BD1330" s="63"/>
      <c r="BE1330" s="63"/>
      <c r="BF1330" s="63"/>
      <c r="BG1330" s="63"/>
      <c r="BH1330" s="63"/>
      <c r="BI1330" s="63"/>
      <c r="BJ1330" s="63"/>
      <c r="BK1330" s="63"/>
      <c r="BL1330" s="63"/>
      <c r="BM1330" s="63"/>
      <c r="BN1330" s="63"/>
      <c r="BO1330" s="63"/>
      <c r="BP1330" s="63"/>
      <c r="BQ1330" s="63"/>
      <c r="BR1330" s="63"/>
      <c r="BS1330" s="63"/>
      <c r="BT1330" s="63"/>
      <c r="BU1330" s="63"/>
      <c r="BV1330" s="63"/>
      <c r="BW1330" s="63"/>
      <c r="BX1330" s="63"/>
      <c r="BY1330" s="63"/>
      <c r="BZ1330" s="63"/>
      <c r="CA1330" s="63"/>
      <c r="CB1330" s="63"/>
      <c r="CC1330" s="63"/>
      <c r="CD1330" s="63"/>
      <c r="CE1330" s="63"/>
      <c r="CF1330" s="63"/>
      <c r="CG1330" s="63"/>
      <c r="CH1330" s="63"/>
      <c r="CI1330" s="63"/>
      <c r="CJ1330" s="63"/>
      <c r="CK1330" s="63"/>
      <c r="CL1330" s="63"/>
      <c r="CM1330" s="63"/>
      <c r="CN1330" s="63"/>
      <c r="CO1330" s="63"/>
      <c r="CP1330" s="63"/>
      <c r="CR1330" s="227"/>
      <c r="CS1330" s="74"/>
    </row>
    <row r="1331" spans="1:97" s="72" customFormat="1" ht="75.75" customHeight="1">
      <c r="A1331" s="76"/>
      <c r="B1331" s="76"/>
      <c r="C1331" s="76"/>
      <c r="D1331" s="76"/>
      <c r="E1331" s="76"/>
      <c r="F1331" s="63"/>
      <c r="G1331" s="63"/>
      <c r="H1331" s="63"/>
      <c r="I1331" s="63"/>
      <c r="J1331" s="63"/>
      <c r="K1331" s="63"/>
      <c r="L1331" s="63"/>
      <c r="M1331" s="63"/>
      <c r="N1331" s="63"/>
      <c r="O1331" s="63"/>
      <c r="P1331" s="63"/>
      <c r="Q1331" s="63"/>
      <c r="R1331" s="63"/>
      <c r="S1331" s="63"/>
      <c r="T1331" s="63"/>
      <c r="U1331" s="63"/>
      <c r="V1331" s="63"/>
      <c r="W1331" s="63"/>
      <c r="X1331" s="63"/>
      <c r="Y1331" s="63"/>
      <c r="Z1331" s="63"/>
      <c r="AA1331" s="63"/>
      <c r="AB1331" s="63"/>
      <c r="AC1331" s="63"/>
      <c r="AD1331" s="63"/>
      <c r="AE1331" s="63"/>
      <c r="AF1331" s="63"/>
      <c r="AG1331" s="63"/>
      <c r="AH1331" s="63"/>
      <c r="AI1331" s="63"/>
      <c r="AJ1331" s="63"/>
      <c r="AK1331" s="63"/>
      <c r="AL1331" s="63"/>
      <c r="AM1331" s="63"/>
      <c r="AN1331" s="63"/>
      <c r="AO1331" s="63"/>
      <c r="AP1331" s="63"/>
      <c r="AQ1331" s="63"/>
      <c r="AR1331" s="63"/>
      <c r="AS1331" s="63"/>
      <c r="AT1331" s="63"/>
      <c r="AU1331" s="63"/>
      <c r="AV1331" s="63"/>
      <c r="AW1331" s="63"/>
      <c r="AX1331" s="63"/>
      <c r="AY1331" s="63"/>
      <c r="AZ1331" s="63"/>
      <c r="BA1331" s="63"/>
      <c r="BB1331" s="63"/>
      <c r="BC1331" s="63"/>
      <c r="BD1331" s="63"/>
      <c r="BE1331" s="63"/>
      <c r="BF1331" s="63"/>
      <c r="BG1331" s="63"/>
      <c r="BH1331" s="63"/>
      <c r="BI1331" s="63"/>
      <c r="BJ1331" s="63"/>
      <c r="BK1331" s="63"/>
      <c r="BL1331" s="63"/>
      <c r="BM1331" s="63"/>
      <c r="BN1331" s="63"/>
      <c r="BO1331" s="63"/>
      <c r="BP1331" s="63"/>
      <c r="BQ1331" s="63"/>
      <c r="BR1331" s="63"/>
      <c r="BS1331" s="63"/>
      <c r="BT1331" s="63"/>
      <c r="BU1331" s="63"/>
      <c r="BV1331" s="63"/>
      <c r="BW1331" s="63"/>
      <c r="BX1331" s="63"/>
      <c r="BY1331" s="63"/>
      <c r="BZ1331" s="63"/>
      <c r="CA1331" s="63"/>
      <c r="CB1331" s="63"/>
      <c r="CC1331" s="63"/>
      <c r="CD1331" s="63"/>
      <c r="CE1331" s="63"/>
      <c r="CF1331" s="63"/>
      <c r="CG1331" s="63"/>
      <c r="CH1331" s="63"/>
      <c r="CI1331" s="63"/>
      <c r="CJ1331" s="63"/>
      <c r="CK1331" s="63"/>
      <c r="CL1331" s="63"/>
      <c r="CM1331" s="63"/>
      <c r="CN1331" s="63"/>
      <c r="CO1331" s="63"/>
      <c r="CP1331" s="63"/>
      <c r="CR1331" s="227"/>
      <c r="CS1331" s="74"/>
    </row>
    <row r="1332" spans="1:97" s="72" customFormat="1" ht="75.75" customHeight="1">
      <c r="A1332" s="76"/>
      <c r="B1332" s="76"/>
      <c r="C1332" s="76"/>
      <c r="D1332" s="76"/>
      <c r="E1332" s="76"/>
      <c r="F1332" s="63"/>
      <c r="G1332" s="63"/>
      <c r="H1332" s="63"/>
      <c r="I1332" s="63"/>
      <c r="J1332" s="63"/>
      <c r="K1332" s="63"/>
      <c r="L1332" s="63"/>
      <c r="M1332" s="63"/>
      <c r="N1332" s="63"/>
      <c r="O1332" s="63"/>
      <c r="P1332" s="63"/>
      <c r="Q1332" s="63"/>
      <c r="R1332" s="63"/>
      <c r="S1332" s="63"/>
      <c r="T1332" s="63"/>
      <c r="U1332" s="63"/>
      <c r="V1332" s="63"/>
      <c r="W1332" s="63"/>
      <c r="X1332" s="63"/>
      <c r="Y1332" s="63"/>
      <c r="Z1332" s="63"/>
      <c r="AA1332" s="63"/>
      <c r="AB1332" s="63"/>
      <c r="AC1332" s="63"/>
      <c r="AD1332" s="63"/>
      <c r="AE1332" s="63"/>
      <c r="AF1332" s="63"/>
      <c r="AG1332" s="63"/>
      <c r="AH1332" s="63"/>
      <c r="AI1332" s="63"/>
      <c r="AJ1332" s="63"/>
      <c r="AK1332" s="63"/>
      <c r="AL1332" s="63"/>
      <c r="AM1332" s="63"/>
      <c r="AN1332" s="63"/>
      <c r="AO1332" s="63"/>
      <c r="AP1332" s="63"/>
      <c r="AQ1332" s="63"/>
      <c r="AR1332" s="63"/>
      <c r="AS1332" s="63"/>
      <c r="AT1332" s="63"/>
      <c r="AU1332" s="63"/>
      <c r="AV1332" s="63"/>
      <c r="AW1332" s="63"/>
      <c r="AX1332" s="63"/>
      <c r="AY1332" s="63"/>
      <c r="AZ1332" s="63"/>
      <c r="BA1332" s="63"/>
      <c r="BB1332" s="63"/>
      <c r="BC1332" s="63"/>
      <c r="BD1332" s="63"/>
      <c r="BE1332" s="63"/>
      <c r="BF1332" s="63"/>
      <c r="BG1332" s="63"/>
      <c r="BH1332" s="63"/>
      <c r="BI1332" s="63"/>
      <c r="BJ1332" s="63"/>
      <c r="BK1332" s="63"/>
      <c r="BL1332" s="63"/>
      <c r="BM1332" s="63"/>
      <c r="BN1332" s="63"/>
      <c r="BO1332" s="63"/>
      <c r="BP1332" s="63"/>
      <c r="BQ1332" s="63"/>
      <c r="BR1332" s="63"/>
      <c r="BS1332" s="63"/>
      <c r="BT1332" s="63"/>
      <c r="BU1332" s="63"/>
      <c r="BV1332" s="63"/>
      <c r="BW1332" s="63"/>
      <c r="BX1332" s="63"/>
      <c r="BY1332" s="63"/>
      <c r="BZ1332" s="63"/>
      <c r="CA1332" s="63"/>
      <c r="CB1332" s="63"/>
      <c r="CC1332" s="63"/>
      <c r="CD1332" s="63"/>
      <c r="CE1332" s="63"/>
      <c r="CF1332" s="63"/>
      <c r="CG1332" s="63"/>
      <c r="CH1332" s="63"/>
      <c r="CI1332" s="63"/>
      <c r="CJ1332" s="63"/>
      <c r="CK1332" s="63"/>
      <c r="CL1332" s="63"/>
      <c r="CM1332" s="63"/>
      <c r="CN1332" s="63"/>
      <c r="CO1332" s="63"/>
      <c r="CP1332" s="63"/>
      <c r="CR1332" s="227"/>
      <c r="CS1332" s="74"/>
    </row>
    <row r="1333" spans="1:97" s="72" customFormat="1" ht="75.75" customHeight="1">
      <c r="A1333" s="76"/>
      <c r="B1333" s="76"/>
      <c r="C1333" s="76"/>
      <c r="D1333" s="76"/>
      <c r="E1333" s="76"/>
      <c r="F1333" s="63"/>
      <c r="G1333" s="63"/>
      <c r="H1333" s="63"/>
      <c r="I1333" s="63"/>
      <c r="J1333" s="63"/>
      <c r="K1333" s="63"/>
      <c r="L1333" s="63"/>
      <c r="M1333" s="63"/>
      <c r="N1333" s="63"/>
      <c r="O1333" s="63"/>
      <c r="P1333" s="63"/>
      <c r="Q1333" s="63"/>
      <c r="R1333" s="63"/>
      <c r="S1333" s="63"/>
      <c r="T1333" s="63"/>
      <c r="U1333" s="63"/>
      <c r="V1333" s="63"/>
      <c r="W1333" s="63"/>
      <c r="X1333" s="63"/>
      <c r="Y1333" s="63"/>
      <c r="Z1333" s="63"/>
      <c r="AA1333" s="63"/>
      <c r="AB1333" s="63"/>
      <c r="AC1333" s="63"/>
      <c r="AD1333" s="63"/>
      <c r="AE1333" s="63"/>
      <c r="AF1333" s="63"/>
      <c r="AG1333" s="63"/>
      <c r="AH1333" s="63"/>
      <c r="AI1333" s="63"/>
      <c r="AJ1333" s="63"/>
      <c r="AK1333" s="63"/>
      <c r="AL1333" s="63"/>
      <c r="AM1333" s="63"/>
      <c r="AN1333" s="63"/>
      <c r="AO1333" s="63"/>
      <c r="AP1333" s="63"/>
      <c r="AQ1333" s="63"/>
      <c r="AR1333" s="63"/>
      <c r="AS1333" s="63"/>
      <c r="AT1333" s="63"/>
      <c r="AU1333" s="63"/>
      <c r="AV1333" s="63"/>
      <c r="AW1333" s="63"/>
      <c r="AX1333" s="63"/>
      <c r="AY1333" s="63"/>
      <c r="AZ1333" s="63"/>
      <c r="BA1333" s="63"/>
      <c r="BB1333" s="63"/>
      <c r="BC1333" s="63"/>
      <c r="BD1333" s="63"/>
      <c r="BE1333" s="63"/>
      <c r="BF1333" s="63"/>
      <c r="BG1333" s="63"/>
      <c r="BH1333" s="63"/>
      <c r="BI1333" s="63"/>
      <c r="BJ1333" s="63"/>
      <c r="BK1333" s="63"/>
      <c r="BL1333" s="63"/>
      <c r="BM1333" s="63"/>
      <c r="BN1333" s="63"/>
      <c r="BO1333" s="63"/>
      <c r="BP1333" s="63"/>
      <c r="BQ1333" s="63"/>
      <c r="BR1333" s="63"/>
      <c r="BS1333" s="63"/>
      <c r="BT1333" s="63"/>
      <c r="BU1333" s="63"/>
      <c r="BV1333" s="63"/>
      <c r="BW1333" s="63"/>
      <c r="BX1333" s="63"/>
      <c r="BY1333" s="63"/>
      <c r="BZ1333" s="63"/>
      <c r="CA1333" s="63"/>
      <c r="CB1333" s="63"/>
      <c r="CC1333" s="63"/>
      <c r="CD1333" s="63"/>
      <c r="CE1333" s="63"/>
      <c r="CF1333" s="63"/>
      <c r="CG1333" s="63"/>
      <c r="CH1333" s="63"/>
      <c r="CI1333" s="63"/>
      <c r="CJ1333" s="63"/>
      <c r="CK1333" s="63"/>
      <c r="CL1333" s="63"/>
      <c r="CM1333" s="63"/>
      <c r="CN1333" s="63"/>
      <c r="CO1333" s="63"/>
      <c r="CP1333" s="63"/>
      <c r="CR1333" s="227"/>
      <c r="CS1333" s="74"/>
    </row>
    <row r="1334" spans="1:97" s="72" customFormat="1" ht="75.75" customHeight="1">
      <c r="A1334" s="76"/>
      <c r="B1334" s="76"/>
      <c r="C1334" s="76"/>
      <c r="D1334" s="76"/>
      <c r="E1334" s="76"/>
      <c r="F1334" s="63"/>
      <c r="G1334" s="63"/>
      <c r="H1334" s="63"/>
      <c r="I1334" s="63"/>
      <c r="J1334" s="63"/>
      <c r="K1334" s="63"/>
      <c r="L1334" s="63"/>
      <c r="M1334" s="63"/>
      <c r="N1334" s="63"/>
      <c r="O1334" s="63"/>
      <c r="P1334" s="63"/>
      <c r="Q1334" s="63"/>
      <c r="R1334" s="63"/>
      <c r="S1334" s="63"/>
      <c r="T1334" s="63"/>
      <c r="U1334" s="63"/>
      <c r="V1334" s="63"/>
      <c r="W1334" s="63"/>
      <c r="X1334" s="63"/>
      <c r="Y1334" s="63"/>
      <c r="Z1334" s="63"/>
      <c r="AA1334" s="63"/>
      <c r="AB1334" s="63"/>
      <c r="AC1334" s="63"/>
      <c r="AD1334" s="63"/>
      <c r="AE1334" s="63"/>
      <c r="AF1334" s="63"/>
      <c r="AG1334" s="63"/>
      <c r="AH1334" s="63"/>
      <c r="AI1334" s="63"/>
      <c r="AJ1334" s="63"/>
      <c r="AK1334" s="63"/>
      <c r="AL1334" s="63"/>
      <c r="AM1334" s="63"/>
      <c r="AN1334" s="63"/>
      <c r="AO1334" s="63"/>
      <c r="AP1334" s="63"/>
      <c r="AQ1334" s="63"/>
      <c r="AR1334" s="63"/>
      <c r="AS1334" s="63"/>
      <c r="AT1334" s="63"/>
      <c r="AU1334" s="63"/>
      <c r="AV1334" s="63"/>
      <c r="AW1334" s="63"/>
      <c r="AX1334" s="63"/>
      <c r="AY1334" s="63"/>
      <c r="AZ1334" s="63"/>
      <c r="BA1334" s="63"/>
      <c r="BB1334" s="63"/>
      <c r="BC1334" s="63"/>
      <c r="BD1334" s="63"/>
      <c r="BE1334" s="63"/>
      <c r="BF1334" s="63"/>
      <c r="BG1334" s="63"/>
      <c r="BH1334" s="63"/>
      <c r="BI1334" s="63"/>
      <c r="BJ1334" s="63"/>
      <c r="BK1334" s="63"/>
      <c r="BL1334" s="63"/>
      <c r="BM1334" s="63"/>
      <c r="BN1334" s="63"/>
      <c r="BO1334" s="63"/>
      <c r="BP1334" s="63"/>
      <c r="BQ1334" s="63"/>
      <c r="BR1334" s="63"/>
      <c r="BS1334" s="63"/>
      <c r="BT1334" s="63"/>
      <c r="BU1334" s="63"/>
      <c r="BV1334" s="63"/>
      <c r="BW1334" s="63"/>
      <c r="BX1334" s="63"/>
      <c r="BY1334" s="63"/>
      <c r="BZ1334" s="63"/>
      <c r="CA1334" s="63"/>
      <c r="CB1334" s="63"/>
      <c r="CC1334" s="63"/>
      <c r="CD1334" s="63"/>
      <c r="CE1334" s="63"/>
      <c r="CF1334" s="63"/>
      <c r="CG1334" s="63"/>
      <c r="CH1334" s="63"/>
      <c r="CI1334" s="63"/>
      <c r="CJ1334" s="63"/>
      <c r="CK1334" s="63"/>
      <c r="CL1334" s="63"/>
      <c r="CM1334" s="63"/>
      <c r="CN1334" s="63"/>
      <c r="CO1334" s="63"/>
      <c r="CP1334" s="63"/>
      <c r="CR1334" s="227"/>
      <c r="CS1334" s="74"/>
    </row>
    <row r="1335" spans="1:97" s="72" customFormat="1" ht="75.75" customHeight="1">
      <c r="A1335" s="76"/>
      <c r="B1335" s="76"/>
      <c r="C1335" s="76"/>
      <c r="D1335" s="76"/>
      <c r="E1335" s="76"/>
      <c r="F1335" s="63"/>
      <c r="G1335" s="63"/>
      <c r="H1335" s="63"/>
      <c r="I1335" s="63"/>
      <c r="J1335" s="63"/>
      <c r="K1335" s="63"/>
      <c r="L1335" s="63"/>
      <c r="M1335" s="63"/>
      <c r="N1335" s="63"/>
      <c r="O1335" s="63"/>
      <c r="P1335" s="63"/>
      <c r="Q1335" s="63"/>
      <c r="R1335" s="63"/>
      <c r="S1335" s="63"/>
      <c r="T1335" s="63"/>
      <c r="U1335" s="63"/>
      <c r="V1335" s="63"/>
      <c r="W1335" s="63"/>
      <c r="X1335" s="63"/>
      <c r="Y1335" s="63"/>
      <c r="Z1335" s="63"/>
      <c r="AA1335" s="63"/>
      <c r="AB1335" s="63"/>
      <c r="AC1335" s="63"/>
      <c r="AD1335" s="63"/>
      <c r="AE1335" s="63"/>
      <c r="AF1335" s="63"/>
      <c r="AG1335" s="63"/>
      <c r="AH1335" s="63"/>
      <c r="AI1335" s="63"/>
      <c r="AJ1335" s="63"/>
      <c r="AK1335" s="63"/>
      <c r="AL1335" s="63"/>
      <c r="AM1335" s="63"/>
      <c r="AN1335" s="63"/>
      <c r="AO1335" s="63"/>
      <c r="AP1335" s="63"/>
      <c r="AQ1335" s="63"/>
      <c r="AR1335" s="63"/>
      <c r="AS1335" s="63"/>
      <c r="AT1335" s="63"/>
      <c r="AU1335" s="63"/>
      <c r="AV1335" s="63"/>
      <c r="AW1335" s="63"/>
      <c r="AX1335" s="63"/>
      <c r="AY1335" s="63"/>
      <c r="AZ1335" s="63"/>
      <c r="BA1335" s="63"/>
      <c r="BB1335" s="63"/>
      <c r="BC1335" s="63"/>
      <c r="BD1335" s="63"/>
      <c r="BE1335" s="63"/>
      <c r="BF1335" s="63"/>
      <c r="BG1335" s="63"/>
      <c r="BH1335" s="63"/>
      <c r="BI1335" s="63"/>
      <c r="BJ1335" s="63"/>
      <c r="BK1335" s="63"/>
      <c r="BL1335" s="63"/>
      <c r="BM1335" s="63"/>
      <c r="BN1335" s="63"/>
      <c r="BO1335" s="63"/>
      <c r="BP1335" s="63"/>
      <c r="BQ1335" s="63"/>
      <c r="BR1335" s="63"/>
      <c r="BS1335" s="63"/>
      <c r="BT1335" s="63"/>
      <c r="BU1335" s="63"/>
      <c r="BV1335" s="63"/>
      <c r="BW1335" s="63"/>
      <c r="BX1335" s="63"/>
      <c r="BY1335" s="63"/>
      <c r="BZ1335" s="63"/>
      <c r="CA1335" s="63"/>
      <c r="CB1335" s="63"/>
      <c r="CC1335" s="63"/>
      <c r="CD1335" s="63"/>
      <c r="CE1335" s="63"/>
      <c r="CF1335" s="63"/>
      <c r="CG1335" s="63"/>
      <c r="CH1335" s="63"/>
      <c r="CI1335" s="63"/>
      <c r="CJ1335" s="63"/>
      <c r="CK1335" s="63"/>
      <c r="CL1335" s="63"/>
      <c r="CM1335" s="63"/>
      <c r="CN1335" s="63"/>
      <c r="CO1335" s="63"/>
      <c r="CP1335" s="63"/>
      <c r="CR1335" s="227"/>
      <c r="CS1335" s="74"/>
    </row>
    <row r="1336" spans="1:97" s="72" customFormat="1" ht="75.75" customHeight="1">
      <c r="A1336" s="76"/>
      <c r="B1336" s="76"/>
      <c r="C1336" s="76"/>
      <c r="D1336" s="76"/>
      <c r="E1336" s="76"/>
      <c r="F1336" s="63"/>
      <c r="G1336" s="63"/>
      <c r="H1336" s="63"/>
      <c r="I1336" s="63"/>
      <c r="J1336" s="63"/>
      <c r="K1336" s="63"/>
      <c r="L1336" s="63"/>
      <c r="M1336" s="63"/>
      <c r="N1336" s="63"/>
      <c r="O1336" s="63"/>
      <c r="P1336" s="63"/>
      <c r="Q1336" s="63"/>
      <c r="R1336" s="63"/>
      <c r="S1336" s="63"/>
      <c r="T1336" s="63"/>
      <c r="U1336" s="63"/>
      <c r="V1336" s="63"/>
      <c r="W1336" s="63"/>
      <c r="X1336" s="63"/>
      <c r="Y1336" s="63"/>
      <c r="Z1336" s="63"/>
      <c r="AA1336" s="63"/>
      <c r="AB1336" s="63"/>
      <c r="AC1336" s="63"/>
      <c r="AD1336" s="63"/>
      <c r="AE1336" s="63"/>
      <c r="AF1336" s="63"/>
      <c r="AG1336" s="63"/>
      <c r="AH1336" s="63"/>
      <c r="AI1336" s="63"/>
      <c r="AJ1336" s="63"/>
      <c r="AK1336" s="63"/>
      <c r="AL1336" s="63"/>
      <c r="AM1336" s="63"/>
      <c r="AN1336" s="63"/>
      <c r="AO1336" s="63"/>
      <c r="AP1336" s="63"/>
      <c r="AQ1336" s="63"/>
      <c r="AR1336" s="63"/>
      <c r="AS1336" s="63"/>
      <c r="AT1336" s="63"/>
      <c r="AU1336" s="63"/>
      <c r="AV1336" s="63"/>
      <c r="AW1336" s="63"/>
      <c r="AX1336" s="63"/>
      <c r="AY1336" s="63"/>
      <c r="AZ1336" s="63"/>
      <c r="BA1336" s="63"/>
      <c r="BB1336" s="63"/>
      <c r="BC1336" s="63"/>
      <c r="BD1336" s="63"/>
      <c r="BE1336" s="63"/>
      <c r="BF1336" s="63"/>
      <c r="BG1336" s="63"/>
      <c r="BH1336" s="63"/>
      <c r="BI1336" s="63"/>
      <c r="BJ1336" s="63"/>
      <c r="BK1336" s="63"/>
      <c r="BL1336" s="63"/>
      <c r="BM1336" s="63"/>
      <c r="BN1336" s="63"/>
      <c r="BO1336" s="63"/>
      <c r="BP1336" s="63"/>
      <c r="BQ1336" s="63"/>
      <c r="BR1336" s="63"/>
      <c r="BS1336" s="63"/>
      <c r="BT1336" s="63"/>
      <c r="BU1336" s="63"/>
      <c r="BV1336" s="63"/>
      <c r="BW1336" s="63"/>
      <c r="BX1336" s="63"/>
      <c r="BY1336" s="63"/>
      <c r="BZ1336" s="63"/>
      <c r="CA1336" s="63"/>
      <c r="CB1336" s="63"/>
      <c r="CC1336" s="63"/>
      <c r="CD1336" s="63"/>
      <c r="CE1336" s="63"/>
      <c r="CF1336" s="63"/>
      <c r="CG1336" s="63"/>
      <c r="CH1336" s="63"/>
      <c r="CI1336" s="63"/>
      <c r="CJ1336" s="63"/>
      <c r="CK1336" s="63"/>
      <c r="CL1336" s="63"/>
      <c r="CM1336" s="63"/>
      <c r="CN1336" s="63"/>
      <c r="CO1336" s="63"/>
      <c r="CP1336" s="63"/>
      <c r="CR1336" s="227"/>
      <c r="CS1336" s="74"/>
    </row>
    <row r="1337" spans="1:97" s="72" customFormat="1" ht="75.75" customHeight="1">
      <c r="A1337" s="76"/>
      <c r="B1337" s="76"/>
      <c r="C1337" s="76"/>
      <c r="D1337" s="76"/>
      <c r="E1337" s="76"/>
      <c r="F1337" s="63"/>
      <c r="G1337" s="63"/>
      <c r="H1337" s="63"/>
      <c r="I1337" s="63"/>
      <c r="J1337" s="63"/>
      <c r="K1337" s="63"/>
      <c r="L1337" s="63"/>
      <c r="M1337" s="63"/>
      <c r="N1337" s="63"/>
      <c r="O1337" s="63"/>
      <c r="P1337" s="63"/>
      <c r="Q1337" s="63"/>
      <c r="R1337" s="63"/>
      <c r="S1337" s="63"/>
      <c r="T1337" s="63"/>
      <c r="U1337" s="63"/>
      <c r="V1337" s="63"/>
      <c r="W1337" s="63"/>
      <c r="X1337" s="63"/>
      <c r="Y1337" s="63"/>
      <c r="Z1337" s="63"/>
      <c r="AA1337" s="63"/>
      <c r="AB1337" s="63"/>
      <c r="AC1337" s="63"/>
      <c r="AD1337" s="63"/>
      <c r="AE1337" s="63"/>
      <c r="AF1337" s="63"/>
      <c r="AG1337" s="63"/>
      <c r="AH1337" s="63"/>
      <c r="AI1337" s="63"/>
      <c r="AJ1337" s="63"/>
      <c r="AK1337" s="63"/>
      <c r="AL1337" s="63"/>
      <c r="AM1337" s="63"/>
      <c r="AN1337" s="63"/>
      <c r="AO1337" s="63"/>
      <c r="AP1337" s="63"/>
      <c r="AQ1337" s="63"/>
      <c r="AR1337" s="63"/>
      <c r="AS1337" s="63"/>
      <c r="AT1337" s="63"/>
      <c r="AU1337" s="63"/>
      <c r="AV1337" s="63"/>
      <c r="AW1337" s="63"/>
      <c r="AX1337" s="63"/>
      <c r="AY1337" s="63"/>
      <c r="AZ1337" s="63"/>
      <c r="BA1337" s="63"/>
      <c r="BB1337" s="63"/>
      <c r="BC1337" s="63"/>
      <c r="BD1337" s="63"/>
      <c r="BE1337" s="63"/>
      <c r="BF1337" s="63"/>
      <c r="BG1337" s="63"/>
      <c r="BH1337" s="63"/>
      <c r="BI1337" s="63"/>
      <c r="BJ1337" s="63"/>
      <c r="BK1337" s="63"/>
      <c r="BL1337" s="63"/>
      <c r="BM1337" s="63"/>
      <c r="BN1337" s="63"/>
      <c r="BO1337" s="63"/>
      <c r="BP1337" s="63"/>
      <c r="BQ1337" s="63"/>
      <c r="BR1337" s="63"/>
      <c r="BS1337" s="63"/>
      <c r="BT1337" s="63"/>
      <c r="BU1337" s="63"/>
      <c r="BV1337" s="63"/>
      <c r="BW1337" s="63"/>
      <c r="BX1337" s="63"/>
      <c r="BY1337" s="63"/>
      <c r="BZ1337" s="63"/>
      <c r="CA1337" s="63"/>
      <c r="CB1337" s="63"/>
      <c r="CC1337" s="63"/>
      <c r="CD1337" s="63"/>
      <c r="CE1337" s="63"/>
      <c r="CF1337" s="63"/>
      <c r="CG1337" s="63"/>
      <c r="CH1337" s="63"/>
      <c r="CI1337" s="63"/>
      <c r="CJ1337" s="63"/>
      <c r="CK1337" s="63"/>
      <c r="CL1337" s="63"/>
      <c r="CM1337" s="63"/>
      <c r="CN1337" s="63"/>
      <c r="CO1337" s="63"/>
      <c r="CP1337" s="63"/>
      <c r="CR1337" s="227"/>
      <c r="CS1337" s="74"/>
    </row>
    <row r="1338" spans="1:97" s="72" customFormat="1" ht="75.75" customHeight="1">
      <c r="A1338" s="76"/>
      <c r="B1338" s="76"/>
      <c r="C1338" s="76"/>
      <c r="D1338" s="76"/>
      <c r="E1338" s="76"/>
      <c r="F1338" s="63"/>
      <c r="G1338" s="63"/>
      <c r="H1338" s="63"/>
      <c r="I1338" s="63"/>
      <c r="J1338" s="63"/>
      <c r="K1338" s="63"/>
      <c r="L1338" s="63"/>
      <c r="M1338" s="63"/>
      <c r="N1338" s="63"/>
      <c r="O1338" s="63"/>
      <c r="P1338" s="63"/>
      <c r="Q1338" s="63"/>
      <c r="R1338" s="63"/>
      <c r="S1338" s="63"/>
      <c r="T1338" s="63"/>
      <c r="U1338" s="63"/>
      <c r="V1338" s="63"/>
      <c r="W1338" s="63"/>
      <c r="X1338" s="63"/>
      <c r="Y1338" s="63"/>
      <c r="Z1338" s="63"/>
      <c r="AA1338" s="63"/>
      <c r="AB1338" s="63"/>
      <c r="AC1338" s="63"/>
      <c r="AD1338" s="63"/>
      <c r="AE1338" s="63"/>
      <c r="AF1338" s="63"/>
      <c r="AG1338" s="63"/>
      <c r="AH1338" s="63"/>
      <c r="AI1338" s="63"/>
      <c r="AJ1338" s="63"/>
      <c r="AK1338" s="63"/>
      <c r="AL1338" s="63"/>
      <c r="AM1338" s="63"/>
      <c r="AN1338" s="63"/>
      <c r="AO1338" s="63"/>
      <c r="AP1338" s="63"/>
      <c r="AQ1338" s="63"/>
      <c r="AR1338" s="63"/>
      <c r="AS1338" s="63"/>
      <c r="AT1338" s="63"/>
      <c r="AU1338" s="63"/>
      <c r="AV1338" s="63"/>
      <c r="AW1338" s="63"/>
      <c r="AX1338" s="63"/>
      <c r="AY1338" s="63"/>
      <c r="AZ1338" s="63"/>
      <c r="BA1338" s="63"/>
      <c r="BB1338" s="63"/>
      <c r="BC1338" s="63"/>
      <c r="BD1338" s="63"/>
      <c r="BE1338" s="63"/>
      <c r="BF1338" s="63"/>
      <c r="BG1338" s="63"/>
      <c r="BH1338" s="63"/>
      <c r="BI1338" s="63"/>
      <c r="BJ1338" s="63"/>
      <c r="BK1338" s="63"/>
      <c r="BL1338" s="63"/>
      <c r="BM1338" s="63"/>
      <c r="BN1338" s="63"/>
      <c r="BO1338" s="63"/>
      <c r="BP1338" s="63"/>
      <c r="BQ1338" s="63"/>
      <c r="BR1338" s="63"/>
      <c r="BS1338" s="63"/>
      <c r="BT1338" s="63"/>
      <c r="BU1338" s="63"/>
      <c r="BV1338" s="63"/>
      <c r="BW1338" s="63"/>
      <c r="BX1338" s="63"/>
      <c r="BY1338" s="63"/>
      <c r="BZ1338" s="63"/>
      <c r="CA1338" s="63"/>
      <c r="CB1338" s="63"/>
      <c r="CC1338" s="63"/>
      <c r="CD1338" s="63"/>
      <c r="CE1338" s="63"/>
      <c r="CF1338" s="63"/>
      <c r="CG1338" s="63"/>
      <c r="CH1338" s="63"/>
      <c r="CI1338" s="63"/>
      <c r="CJ1338" s="63"/>
      <c r="CK1338" s="63"/>
      <c r="CL1338" s="63"/>
      <c r="CM1338" s="63"/>
      <c r="CN1338" s="63"/>
      <c r="CO1338" s="63"/>
      <c r="CP1338" s="63"/>
      <c r="CR1338" s="227"/>
      <c r="CS1338" s="74"/>
    </row>
    <row r="1339" spans="1:97" s="72" customFormat="1" ht="75.75" customHeight="1">
      <c r="A1339" s="76"/>
      <c r="B1339" s="76"/>
      <c r="C1339" s="76"/>
      <c r="D1339" s="76"/>
      <c r="E1339" s="76"/>
      <c r="F1339" s="63"/>
      <c r="G1339" s="63"/>
      <c r="H1339" s="63"/>
      <c r="I1339" s="63"/>
      <c r="J1339" s="63"/>
      <c r="K1339" s="63"/>
      <c r="L1339" s="63"/>
      <c r="M1339" s="63"/>
      <c r="N1339" s="63"/>
      <c r="O1339" s="63"/>
      <c r="P1339" s="63"/>
      <c r="Q1339" s="63"/>
      <c r="R1339" s="63"/>
      <c r="S1339" s="63"/>
      <c r="T1339" s="63"/>
      <c r="U1339" s="63"/>
      <c r="V1339" s="63"/>
      <c r="W1339" s="63"/>
      <c r="X1339" s="63"/>
      <c r="Y1339" s="63"/>
      <c r="Z1339" s="63"/>
      <c r="AA1339" s="63"/>
      <c r="AB1339" s="63"/>
      <c r="AC1339" s="63"/>
      <c r="AD1339" s="63"/>
      <c r="AE1339" s="63"/>
      <c r="AF1339" s="63"/>
      <c r="AG1339" s="63"/>
      <c r="AH1339" s="63"/>
      <c r="AI1339" s="63"/>
      <c r="AJ1339" s="63"/>
      <c r="AK1339" s="63"/>
      <c r="AL1339" s="63"/>
      <c r="AM1339" s="63"/>
      <c r="AN1339" s="63"/>
      <c r="AO1339" s="63"/>
      <c r="AP1339" s="63"/>
      <c r="AQ1339" s="63"/>
      <c r="AR1339" s="63"/>
      <c r="AS1339" s="63"/>
      <c r="AT1339" s="63"/>
      <c r="AU1339" s="63"/>
      <c r="AV1339" s="63"/>
      <c r="AW1339" s="63"/>
      <c r="AX1339" s="63"/>
      <c r="AY1339" s="63"/>
      <c r="AZ1339" s="63"/>
      <c r="BA1339" s="63"/>
      <c r="BB1339" s="63"/>
      <c r="BC1339" s="63"/>
      <c r="BD1339" s="63"/>
      <c r="BE1339" s="63"/>
      <c r="BF1339" s="63"/>
      <c r="BG1339" s="63"/>
      <c r="BH1339" s="63"/>
      <c r="BI1339" s="63"/>
      <c r="BJ1339" s="63"/>
      <c r="BK1339" s="63"/>
      <c r="BL1339" s="63"/>
      <c r="BM1339" s="63"/>
      <c r="BN1339" s="63"/>
      <c r="BO1339" s="63"/>
      <c r="BP1339" s="63"/>
      <c r="BQ1339" s="63"/>
      <c r="BR1339" s="63"/>
      <c r="BS1339" s="63"/>
      <c r="BT1339" s="63"/>
      <c r="BU1339" s="63"/>
      <c r="BV1339" s="63"/>
      <c r="BW1339" s="63"/>
      <c r="BX1339" s="63"/>
      <c r="BY1339" s="63"/>
      <c r="BZ1339" s="63"/>
      <c r="CA1339" s="63"/>
      <c r="CB1339" s="63"/>
      <c r="CC1339" s="63"/>
      <c r="CD1339" s="63"/>
      <c r="CE1339" s="63"/>
      <c r="CF1339" s="63"/>
      <c r="CG1339" s="63"/>
      <c r="CH1339" s="63"/>
      <c r="CI1339" s="63"/>
      <c r="CJ1339" s="63"/>
      <c r="CK1339" s="63"/>
      <c r="CL1339" s="63"/>
      <c r="CM1339" s="63"/>
      <c r="CN1339" s="63"/>
      <c r="CO1339" s="63"/>
      <c r="CP1339" s="63"/>
      <c r="CR1339" s="227"/>
      <c r="CS1339" s="74"/>
    </row>
    <row r="1340" spans="1:97" s="72" customFormat="1" ht="75.75" customHeight="1">
      <c r="A1340" s="76"/>
      <c r="B1340" s="76"/>
      <c r="C1340" s="76"/>
      <c r="D1340" s="76"/>
      <c r="E1340" s="76"/>
      <c r="F1340" s="63"/>
      <c r="G1340" s="63"/>
      <c r="H1340" s="63"/>
      <c r="I1340" s="63"/>
      <c r="J1340" s="63"/>
      <c r="K1340" s="63"/>
      <c r="L1340" s="63"/>
      <c r="M1340" s="63"/>
      <c r="N1340" s="63"/>
      <c r="O1340" s="63"/>
      <c r="P1340" s="63"/>
      <c r="Q1340" s="63"/>
      <c r="R1340" s="63"/>
      <c r="S1340" s="63"/>
      <c r="T1340" s="63"/>
      <c r="U1340" s="63"/>
      <c r="V1340" s="63"/>
      <c r="W1340" s="63"/>
      <c r="X1340" s="63"/>
      <c r="Y1340" s="63"/>
      <c r="Z1340" s="63"/>
      <c r="AA1340" s="63"/>
      <c r="AB1340" s="63"/>
      <c r="AC1340" s="63"/>
      <c r="AD1340" s="63"/>
      <c r="AE1340" s="63"/>
      <c r="AF1340" s="63"/>
      <c r="AG1340" s="63"/>
      <c r="AH1340" s="63"/>
      <c r="AI1340" s="63"/>
      <c r="AJ1340" s="63"/>
      <c r="AK1340" s="63"/>
      <c r="AL1340" s="63"/>
      <c r="AM1340" s="63"/>
      <c r="AN1340" s="63"/>
      <c r="AO1340" s="63"/>
      <c r="AP1340" s="63"/>
      <c r="AQ1340" s="63"/>
      <c r="AR1340" s="63"/>
      <c r="AS1340" s="63"/>
      <c r="AT1340" s="63"/>
      <c r="AU1340" s="63"/>
      <c r="AV1340" s="63"/>
      <c r="AW1340" s="63"/>
      <c r="AX1340" s="63"/>
      <c r="AY1340" s="63"/>
      <c r="AZ1340" s="63"/>
      <c r="BA1340" s="63"/>
      <c r="BB1340" s="63"/>
      <c r="BC1340" s="63"/>
      <c r="BD1340" s="63"/>
      <c r="BE1340" s="63"/>
      <c r="BF1340" s="63"/>
      <c r="BG1340" s="63"/>
      <c r="BH1340" s="63"/>
      <c r="BI1340" s="63"/>
      <c r="BJ1340" s="63"/>
      <c r="BK1340" s="63"/>
      <c r="BL1340" s="63"/>
      <c r="BM1340" s="63"/>
      <c r="BN1340" s="63"/>
      <c r="BO1340" s="63"/>
      <c r="BP1340" s="63"/>
      <c r="BQ1340" s="63"/>
      <c r="BR1340" s="63"/>
      <c r="BS1340" s="63"/>
      <c r="BT1340" s="63"/>
      <c r="BU1340" s="63"/>
      <c r="BV1340" s="63"/>
      <c r="BW1340" s="63"/>
      <c r="BX1340" s="63"/>
      <c r="BY1340" s="63"/>
      <c r="BZ1340" s="63"/>
      <c r="CA1340" s="63"/>
      <c r="CB1340" s="63"/>
      <c r="CC1340" s="63"/>
      <c r="CD1340" s="63"/>
      <c r="CE1340" s="63"/>
      <c r="CF1340" s="63"/>
      <c r="CG1340" s="63"/>
      <c r="CH1340" s="63"/>
      <c r="CI1340" s="63"/>
      <c r="CJ1340" s="63"/>
      <c r="CK1340" s="63"/>
      <c r="CL1340" s="63"/>
      <c r="CM1340" s="63"/>
      <c r="CN1340" s="63"/>
      <c r="CO1340" s="63"/>
      <c r="CP1340" s="63"/>
      <c r="CR1340" s="227"/>
      <c r="CS1340" s="74"/>
    </row>
    <row r="1341" spans="1:97" s="72" customFormat="1" ht="75.75" customHeight="1">
      <c r="A1341" s="76"/>
      <c r="B1341" s="76"/>
      <c r="C1341" s="76"/>
      <c r="D1341" s="76"/>
      <c r="E1341" s="76"/>
      <c r="F1341" s="63"/>
      <c r="G1341" s="63"/>
      <c r="H1341" s="63"/>
      <c r="I1341" s="63"/>
      <c r="J1341" s="63"/>
      <c r="K1341" s="63"/>
      <c r="L1341" s="63"/>
      <c r="M1341" s="63"/>
      <c r="N1341" s="63"/>
      <c r="O1341" s="63"/>
      <c r="P1341" s="63"/>
      <c r="Q1341" s="63"/>
      <c r="R1341" s="63"/>
      <c r="S1341" s="63"/>
      <c r="T1341" s="63"/>
      <c r="U1341" s="63"/>
      <c r="V1341" s="63"/>
      <c r="W1341" s="63"/>
      <c r="X1341" s="63"/>
      <c r="Y1341" s="63"/>
      <c r="Z1341" s="63"/>
      <c r="AA1341" s="63"/>
      <c r="AB1341" s="63"/>
      <c r="AC1341" s="63"/>
      <c r="AD1341" s="63"/>
      <c r="AE1341" s="63"/>
      <c r="AF1341" s="63"/>
      <c r="AG1341" s="63"/>
      <c r="AH1341" s="63"/>
      <c r="AI1341" s="63"/>
      <c r="AJ1341" s="63"/>
      <c r="AK1341" s="63"/>
      <c r="AL1341" s="63"/>
      <c r="AM1341" s="63"/>
      <c r="AN1341" s="63"/>
      <c r="AO1341" s="63"/>
      <c r="AP1341" s="63"/>
      <c r="AQ1341" s="63"/>
      <c r="AR1341" s="63"/>
      <c r="AS1341" s="63"/>
      <c r="AT1341" s="63"/>
      <c r="AU1341" s="63"/>
      <c r="AV1341" s="63"/>
      <c r="AW1341" s="63"/>
      <c r="AX1341" s="63"/>
      <c r="AY1341" s="63"/>
      <c r="AZ1341" s="63"/>
      <c r="BA1341" s="63"/>
      <c r="BB1341" s="63"/>
      <c r="BC1341" s="63"/>
      <c r="BD1341" s="63"/>
      <c r="BE1341" s="63"/>
      <c r="BF1341" s="63"/>
      <c r="BG1341" s="63"/>
      <c r="BH1341" s="63"/>
      <c r="BI1341" s="63"/>
      <c r="BJ1341" s="63"/>
      <c r="BK1341" s="63"/>
      <c r="BL1341" s="63"/>
      <c r="BM1341" s="63"/>
      <c r="BN1341" s="63"/>
      <c r="BO1341" s="63"/>
      <c r="BP1341" s="63"/>
      <c r="BQ1341" s="63"/>
      <c r="BR1341" s="63"/>
      <c r="BS1341" s="63"/>
      <c r="BT1341" s="63"/>
      <c r="BU1341" s="63"/>
      <c r="BV1341" s="63"/>
      <c r="BW1341" s="63"/>
      <c r="BX1341" s="63"/>
      <c r="BY1341" s="63"/>
      <c r="BZ1341" s="63"/>
      <c r="CA1341" s="63"/>
      <c r="CB1341" s="63"/>
      <c r="CC1341" s="63"/>
      <c r="CD1341" s="63"/>
      <c r="CE1341" s="63"/>
      <c r="CF1341" s="63"/>
      <c r="CG1341" s="63"/>
      <c r="CH1341" s="63"/>
      <c r="CI1341" s="63"/>
      <c r="CJ1341" s="63"/>
      <c r="CK1341" s="63"/>
      <c r="CL1341" s="63"/>
      <c r="CM1341" s="63"/>
      <c r="CN1341" s="63"/>
      <c r="CO1341" s="63"/>
      <c r="CP1341" s="63"/>
      <c r="CR1341" s="227"/>
      <c r="CS1341" s="74"/>
    </row>
    <row r="1342" spans="1:97" s="72" customFormat="1" ht="75.75" customHeight="1">
      <c r="A1342" s="76"/>
      <c r="B1342" s="76"/>
      <c r="C1342" s="76"/>
      <c r="D1342" s="76"/>
      <c r="E1342" s="76"/>
      <c r="F1342" s="63"/>
      <c r="G1342" s="63"/>
      <c r="H1342" s="63"/>
      <c r="I1342" s="63"/>
      <c r="J1342" s="63"/>
      <c r="K1342" s="63"/>
      <c r="L1342" s="63"/>
      <c r="M1342" s="63"/>
      <c r="N1342" s="63"/>
      <c r="O1342" s="63"/>
      <c r="P1342" s="63"/>
      <c r="Q1342" s="63"/>
      <c r="R1342" s="63"/>
      <c r="S1342" s="63"/>
      <c r="T1342" s="63"/>
      <c r="U1342" s="63"/>
      <c r="V1342" s="63"/>
      <c r="W1342" s="63"/>
      <c r="X1342" s="63"/>
      <c r="Y1342" s="63"/>
      <c r="Z1342" s="63"/>
      <c r="AA1342" s="63"/>
      <c r="AB1342" s="63"/>
      <c r="AC1342" s="63"/>
      <c r="AD1342" s="63"/>
      <c r="AE1342" s="63"/>
      <c r="AF1342" s="63"/>
      <c r="AG1342" s="63"/>
      <c r="AH1342" s="63"/>
      <c r="AI1342" s="63"/>
      <c r="AJ1342" s="63"/>
      <c r="AK1342" s="63"/>
      <c r="AL1342" s="63"/>
      <c r="AM1342" s="63"/>
      <c r="AN1342" s="63"/>
      <c r="AO1342" s="63"/>
      <c r="AP1342" s="63"/>
      <c r="AQ1342" s="63"/>
      <c r="AR1342" s="63"/>
      <c r="AS1342" s="63"/>
      <c r="AT1342" s="63"/>
      <c r="AU1342" s="63"/>
      <c r="AV1342" s="63"/>
      <c r="AW1342" s="63"/>
      <c r="AX1342" s="63"/>
      <c r="AY1342" s="63"/>
      <c r="AZ1342" s="63"/>
      <c r="BA1342" s="63"/>
      <c r="BB1342" s="63"/>
      <c r="BC1342" s="63"/>
      <c r="BD1342" s="63"/>
      <c r="BE1342" s="63"/>
      <c r="BF1342" s="63"/>
      <c r="BG1342" s="63"/>
      <c r="BH1342" s="63"/>
      <c r="BI1342" s="63"/>
      <c r="BJ1342" s="63"/>
      <c r="BK1342" s="63"/>
      <c r="BL1342" s="63"/>
      <c r="BM1342" s="63"/>
      <c r="BN1342" s="63"/>
      <c r="BO1342" s="63"/>
      <c r="BP1342" s="63"/>
      <c r="BQ1342" s="63"/>
      <c r="BR1342" s="63"/>
      <c r="BS1342" s="63"/>
      <c r="BT1342" s="63"/>
      <c r="BU1342" s="63"/>
      <c r="BV1342" s="63"/>
      <c r="BW1342" s="63"/>
      <c r="BX1342" s="63"/>
      <c r="BY1342" s="63"/>
      <c r="BZ1342" s="63"/>
      <c r="CA1342" s="63"/>
      <c r="CB1342" s="63"/>
      <c r="CC1342" s="63"/>
      <c r="CD1342" s="63"/>
      <c r="CE1342" s="63"/>
      <c r="CF1342" s="63"/>
      <c r="CG1342" s="63"/>
      <c r="CH1342" s="63"/>
      <c r="CI1342" s="63"/>
      <c r="CJ1342" s="63"/>
      <c r="CK1342" s="63"/>
      <c r="CL1342" s="63"/>
      <c r="CM1342" s="63"/>
      <c r="CN1342" s="63"/>
      <c r="CO1342" s="63"/>
      <c r="CP1342" s="63"/>
      <c r="CR1342" s="227"/>
      <c r="CS1342" s="74"/>
    </row>
    <row r="1343" spans="1:97" s="72" customFormat="1" ht="75.75" customHeight="1">
      <c r="A1343" s="76"/>
      <c r="B1343" s="76"/>
      <c r="C1343" s="76"/>
      <c r="D1343" s="76"/>
      <c r="E1343" s="76"/>
      <c r="F1343" s="63"/>
      <c r="G1343" s="63"/>
      <c r="H1343" s="63"/>
      <c r="I1343" s="63"/>
      <c r="J1343" s="63"/>
      <c r="K1343" s="63"/>
      <c r="L1343" s="63"/>
      <c r="M1343" s="63"/>
      <c r="N1343" s="63"/>
      <c r="O1343" s="63"/>
      <c r="P1343" s="63"/>
      <c r="Q1343" s="63"/>
      <c r="R1343" s="63"/>
      <c r="S1343" s="63"/>
      <c r="T1343" s="63"/>
      <c r="U1343" s="63"/>
      <c r="V1343" s="63"/>
      <c r="W1343" s="63"/>
      <c r="X1343" s="63"/>
      <c r="Y1343" s="63"/>
      <c r="Z1343" s="63"/>
      <c r="AA1343" s="63"/>
      <c r="AB1343" s="63"/>
      <c r="AC1343" s="63"/>
      <c r="AD1343" s="63"/>
      <c r="AE1343" s="63"/>
      <c r="AF1343" s="63"/>
      <c r="AG1343" s="63"/>
      <c r="AH1343" s="63"/>
      <c r="AI1343" s="63"/>
      <c r="AJ1343" s="63"/>
      <c r="AK1343" s="63"/>
      <c r="AL1343" s="63"/>
      <c r="AM1343" s="63"/>
      <c r="AN1343" s="63"/>
      <c r="AO1343" s="63"/>
      <c r="AP1343" s="63"/>
      <c r="AQ1343" s="63"/>
      <c r="AR1343" s="63"/>
      <c r="AS1343" s="63"/>
      <c r="AT1343" s="63"/>
      <c r="AU1343" s="63"/>
      <c r="AV1343" s="63"/>
      <c r="AW1343" s="63"/>
      <c r="AX1343" s="63"/>
      <c r="AY1343" s="63"/>
      <c r="AZ1343" s="63"/>
      <c r="BA1343" s="63"/>
      <c r="BB1343" s="63"/>
      <c r="BC1343" s="63"/>
      <c r="BD1343" s="63"/>
      <c r="BE1343" s="63"/>
      <c r="BF1343" s="63"/>
      <c r="BG1343" s="63"/>
      <c r="BH1343" s="63"/>
      <c r="BI1343" s="63"/>
      <c r="BJ1343" s="63"/>
      <c r="BK1343" s="63"/>
      <c r="BL1343" s="63"/>
      <c r="BM1343" s="63"/>
      <c r="BN1343" s="63"/>
      <c r="BO1343" s="63"/>
      <c r="BP1343" s="63"/>
      <c r="BQ1343" s="63"/>
      <c r="BR1343" s="63"/>
      <c r="BS1343" s="63"/>
      <c r="BT1343" s="63"/>
      <c r="BU1343" s="63"/>
      <c r="BV1343" s="63"/>
      <c r="BW1343" s="63"/>
      <c r="BX1343" s="63"/>
      <c r="BY1343" s="63"/>
      <c r="BZ1343" s="63"/>
      <c r="CA1343" s="63"/>
      <c r="CB1343" s="63"/>
      <c r="CC1343" s="63"/>
      <c r="CD1343" s="63"/>
      <c r="CE1343" s="63"/>
      <c r="CF1343" s="63"/>
      <c r="CG1343" s="63"/>
      <c r="CH1343" s="63"/>
      <c r="CI1343" s="63"/>
      <c r="CJ1343" s="63"/>
      <c r="CK1343" s="63"/>
      <c r="CL1343" s="63"/>
      <c r="CM1343" s="63"/>
      <c r="CN1343" s="63"/>
      <c r="CO1343" s="63"/>
      <c r="CP1343" s="63"/>
      <c r="CR1343" s="227"/>
      <c r="CS1343" s="74"/>
    </row>
    <row r="1344" spans="1:97" s="72" customFormat="1" ht="75.75" customHeight="1">
      <c r="A1344" s="76"/>
      <c r="B1344" s="76"/>
      <c r="C1344" s="76"/>
      <c r="D1344" s="76"/>
      <c r="E1344" s="76"/>
      <c r="F1344" s="63"/>
      <c r="G1344" s="63"/>
      <c r="H1344" s="63"/>
      <c r="I1344" s="63"/>
      <c r="J1344" s="63"/>
      <c r="K1344" s="63"/>
      <c r="L1344" s="63"/>
      <c r="M1344" s="63"/>
      <c r="N1344" s="63"/>
      <c r="O1344" s="63"/>
      <c r="P1344" s="63"/>
      <c r="Q1344" s="63"/>
      <c r="R1344" s="63"/>
      <c r="S1344" s="63"/>
      <c r="T1344" s="63"/>
      <c r="U1344" s="63"/>
      <c r="V1344" s="63"/>
      <c r="W1344" s="63"/>
      <c r="X1344" s="63"/>
      <c r="Y1344" s="63"/>
      <c r="Z1344" s="63"/>
      <c r="AA1344" s="63"/>
      <c r="AB1344" s="63"/>
      <c r="AC1344" s="63"/>
      <c r="AD1344" s="63"/>
      <c r="AE1344" s="63"/>
      <c r="AF1344" s="63"/>
      <c r="AG1344" s="63"/>
      <c r="AH1344" s="63"/>
      <c r="AI1344" s="63"/>
      <c r="AJ1344" s="63"/>
      <c r="AK1344" s="63"/>
      <c r="AL1344" s="63"/>
      <c r="AM1344" s="63"/>
      <c r="AN1344" s="63"/>
      <c r="AO1344" s="63"/>
      <c r="AP1344" s="63"/>
      <c r="AQ1344" s="63"/>
      <c r="AR1344" s="63"/>
      <c r="AS1344" s="63"/>
      <c r="AT1344" s="63"/>
      <c r="AU1344" s="63"/>
      <c r="AV1344" s="63"/>
      <c r="AW1344" s="63"/>
      <c r="AX1344" s="63"/>
      <c r="AY1344" s="63"/>
      <c r="AZ1344" s="63"/>
      <c r="BA1344" s="63"/>
      <c r="BB1344" s="63"/>
      <c r="BC1344" s="63"/>
      <c r="BD1344" s="63"/>
      <c r="BE1344" s="63"/>
      <c r="BF1344" s="63"/>
      <c r="BG1344" s="63"/>
      <c r="BH1344" s="63"/>
      <c r="BI1344" s="63"/>
      <c r="BJ1344" s="63"/>
      <c r="BK1344" s="63"/>
      <c r="BL1344" s="63"/>
      <c r="BM1344" s="63"/>
      <c r="BN1344" s="63"/>
      <c r="BO1344" s="63"/>
      <c r="BP1344" s="63"/>
      <c r="BQ1344" s="63"/>
      <c r="BR1344" s="63"/>
      <c r="BS1344" s="63"/>
      <c r="BT1344" s="63"/>
      <c r="BU1344" s="63"/>
      <c r="BV1344" s="63"/>
      <c r="BW1344" s="63"/>
      <c r="BX1344" s="63"/>
      <c r="BY1344" s="63"/>
      <c r="BZ1344" s="63"/>
      <c r="CA1344" s="63"/>
      <c r="CB1344" s="63"/>
      <c r="CC1344" s="63"/>
      <c r="CD1344" s="63"/>
      <c r="CE1344" s="63"/>
      <c r="CF1344" s="63"/>
      <c r="CG1344" s="63"/>
      <c r="CH1344" s="63"/>
      <c r="CI1344" s="63"/>
      <c r="CJ1344" s="63"/>
      <c r="CK1344" s="63"/>
      <c r="CL1344" s="63"/>
      <c r="CM1344" s="63"/>
      <c r="CN1344" s="63"/>
      <c r="CO1344" s="63"/>
      <c r="CP1344" s="63"/>
      <c r="CR1344" s="227"/>
      <c r="CS1344" s="74"/>
    </row>
    <row r="1345" spans="1:97" s="72" customFormat="1" ht="75.75" customHeight="1">
      <c r="A1345" s="76"/>
      <c r="B1345" s="76"/>
      <c r="C1345" s="76"/>
      <c r="D1345" s="76"/>
      <c r="E1345" s="76"/>
      <c r="F1345" s="63"/>
      <c r="G1345" s="63"/>
      <c r="H1345" s="63"/>
      <c r="I1345" s="63"/>
      <c r="J1345" s="63"/>
      <c r="K1345" s="63"/>
      <c r="L1345" s="63"/>
      <c r="M1345" s="63"/>
      <c r="N1345" s="63"/>
      <c r="O1345" s="63"/>
      <c r="P1345" s="63"/>
      <c r="Q1345" s="63"/>
      <c r="R1345" s="63"/>
      <c r="S1345" s="63"/>
      <c r="T1345" s="63"/>
      <c r="U1345" s="63"/>
      <c r="V1345" s="63"/>
      <c r="W1345" s="63"/>
      <c r="X1345" s="63"/>
      <c r="Y1345" s="63"/>
      <c r="Z1345" s="63"/>
      <c r="AA1345" s="63"/>
      <c r="AB1345" s="63"/>
      <c r="AC1345" s="63"/>
      <c r="AD1345" s="63"/>
      <c r="AE1345" s="63"/>
      <c r="AF1345" s="63"/>
      <c r="AG1345" s="63"/>
      <c r="AH1345" s="63"/>
      <c r="AI1345" s="63"/>
      <c r="AJ1345" s="63"/>
      <c r="AK1345" s="63"/>
      <c r="AL1345" s="63"/>
      <c r="AM1345" s="63"/>
      <c r="AN1345" s="63"/>
      <c r="AO1345" s="63"/>
      <c r="AP1345" s="63"/>
      <c r="AQ1345" s="63"/>
      <c r="AR1345" s="63"/>
      <c r="AS1345" s="63"/>
      <c r="AT1345" s="63"/>
      <c r="AU1345" s="63"/>
      <c r="AV1345" s="63"/>
      <c r="AW1345" s="63"/>
      <c r="AX1345" s="63"/>
      <c r="AY1345" s="63"/>
      <c r="AZ1345" s="63"/>
      <c r="BA1345" s="63"/>
      <c r="BB1345" s="63"/>
      <c r="BC1345" s="63"/>
      <c r="BD1345" s="63"/>
      <c r="BE1345" s="63"/>
      <c r="BF1345" s="63"/>
      <c r="BG1345" s="63"/>
      <c r="BH1345" s="63"/>
      <c r="BI1345" s="63"/>
      <c r="BJ1345" s="63"/>
      <c r="BK1345" s="63"/>
      <c r="BL1345" s="63"/>
      <c r="BM1345" s="63"/>
      <c r="BN1345" s="63"/>
      <c r="BO1345" s="63"/>
      <c r="BP1345" s="63"/>
      <c r="BQ1345" s="63"/>
      <c r="BR1345" s="63"/>
      <c r="BS1345" s="63"/>
      <c r="BT1345" s="63"/>
      <c r="BU1345" s="63"/>
      <c r="BV1345" s="63"/>
      <c r="BW1345" s="63"/>
      <c r="BX1345" s="63"/>
      <c r="BY1345" s="63"/>
      <c r="BZ1345" s="63"/>
      <c r="CA1345" s="63"/>
      <c r="CB1345" s="63"/>
      <c r="CC1345" s="63"/>
      <c r="CD1345" s="63"/>
      <c r="CE1345" s="63"/>
      <c r="CF1345" s="63"/>
      <c r="CG1345" s="63"/>
      <c r="CH1345" s="63"/>
      <c r="CI1345" s="63"/>
      <c r="CJ1345" s="63"/>
      <c r="CK1345" s="63"/>
      <c r="CL1345" s="63"/>
      <c r="CM1345" s="63"/>
      <c r="CN1345" s="63"/>
      <c r="CO1345" s="63"/>
      <c r="CP1345" s="63"/>
      <c r="CR1345" s="227"/>
      <c r="CS1345" s="74"/>
    </row>
    <row r="1346" spans="1:97" s="72" customFormat="1" ht="75.75" customHeight="1">
      <c r="A1346" s="76"/>
      <c r="B1346" s="76"/>
      <c r="C1346" s="76"/>
      <c r="D1346" s="76"/>
      <c r="E1346" s="76"/>
      <c r="F1346" s="63"/>
      <c r="G1346" s="63"/>
      <c r="H1346" s="63"/>
      <c r="I1346" s="63"/>
      <c r="J1346" s="63"/>
      <c r="K1346" s="63"/>
      <c r="L1346" s="63"/>
      <c r="M1346" s="63"/>
      <c r="N1346" s="63"/>
      <c r="O1346" s="63"/>
      <c r="P1346" s="63"/>
      <c r="Q1346" s="63"/>
      <c r="R1346" s="63"/>
      <c r="S1346" s="63"/>
      <c r="T1346" s="63"/>
      <c r="U1346" s="63"/>
      <c r="V1346" s="63"/>
      <c r="W1346" s="63"/>
      <c r="X1346" s="63"/>
      <c r="Y1346" s="63"/>
      <c r="Z1346" s="63"/>
      <c r="AA1346" s="63"/>
      <c r="AB1346" s="63"/>
      <c r="AC1346" s="63"/>
      <c r="AD1346" s="63"/>
      <c r="AE1346" s="63"/>
      <c r="AF1346" s="63"/>
      <c r="AG1346" s="63"/>
      <c r="AH1346" s="63"/>
      <c r="AI1346" s="63"/>
      <c r="AJ1346" s="63"/>
      <c r="AK1346" s="63"/>
      <c r="AL1346" s="63"/>
      <c r="AM1346" s="63"/>
      <c r="AN1346" s="63"/>
      <c r="AO1346" s="63"/>
      <c r="AP1346" s="63"/>
      <c r="AQ1346" s="63"/>
      <c r="AR1346" s="63"/>
      <c r="AS1346" s="63"/>
      <c r="AT1346" s="63"/>
      <c r="AU1346" s="63"/>
      <c r="AV1346" s="63"/>
      <c r="AW1346" s="63"/>
      <c r="AX1346" s="63"/>
      <c r="AY1346" s="63"/>
      <c r="AZ1346" s="63"/>
      <c r="BA1346" s="63"/>
      <c r="BB1346" s="63"/>
      <c r="BC1346" s="63"/>
      <c r="BD1346" s="63"/>
      <c r="BE1346" s="63"/>
      <c r="BF1346" s="63"/>
      <c r="BG1346" s="63"/>
      <c r="BH1346" s="63"/>
      <c r="BI1346" s="63"/>
      <c r="BJ1346" s="63"/>
      <c r="BK1346" s="63"/>
      <c r="BL1346" s="63"/>
      <c r="BM1346" s="63"/>
      <c r="BN1346" s="63"/>
      <c r="BO1346" s="63"/>
      <c r="BP1346" s="63"/>
      <c r="BQ1346" s="63"/>
      <c r="BR1346" s="63"/>
      <c r="BS1346" s="63"/>
      <c r="BT1346" s="63"/>
      <c r="BU1346" s="63"/>
      <c r="BV1346" s="63"/>
      <c r="BW1346" s="63"/>
      <c r="BX1346" s="63"/>
      <c r="BY1346" s="63"/>
      <c r="BZ1346" s="63"/>
      <c r="CA1346" s="63"/>
      <c r="CB1346" s="63"/>
      <c r="CC1346" s="63"/>
      <c r="CD1346" s="63"/>
      <c r="CE1346" s="63"/>
      <c r="CF1346" s="63"/>
      <c r="CG1346" s="63"/>
      <c r="CH1346" s="63"/>
      <c r="CI1346" s="63"/>
      <c r="CJ1346" s="63"/>
      <c r="CK1346" s="63"/>
      <c r="CL1346" s="63"/>
      <c r="CM1346" s="63"/>
      <c r="CN1346" s="63"/>
      <c r="CO1346" s="63"/>
      <c r="CP1346" s="63"/>
      <c r="CR1346" s="227"/>
      <c r="CS1346" s="74"/>
    </row>
    <row r="1347" spans="1:97" s="72" customFormat="1" ht="75.75" customHeight="1">
      <c r="A1347" s="76"/>
      <c r="B1347" s="76"/>
      <c r="C1347" s="76"/>
      <c r="D1347" s="76"/>
      <c r="E1347" s="76"/>
      <c r="F1347" s="63"/>
      <c r="G1347" s="63"/>
      <c r="H1347" s="63"/>
      <c r="I1347" s="63"/>
      <c r="J1347" s="63"/>
      <c r="K1347" s="63"/>
      <c r="L1347" s="63"/>
      <c r="M1347" s="63"/>
      <c r="N1347" s="63"/>
      <c r="O1347" s="63"/>
      <c r="P1347" s="63"/>
      <c r="Q1347" s="63"/>
      <c r="R1347" s="63"/>
      <c r="S1347" s="63"/>
      <c r="T1347" s="63"/>
      <c r="U1347" s="63"/>
      <c r="V1347" s="63"/>
      <c r="W1347" s="63"/>
      <c r="X1347" s="63"/>
      <c r="Y1347" s="63"/>
      <c r="Z1347" s="63"/>
      <c r="AA1347" s="63"/>
      <c r="AB1347" s="63"/>
      <c r="AC1347" s="63"/>
      <c r="AD1347" s="63"/>
      <c r="AE1347" s="63"/>
      <c r="AF1347" s="63"/>
      <c r="AG1347" s="63"/>
      <c r="AH1347" s="63"/>
      <c r="AI1347" s="63"/>
      <c r="AJ1347" s="63"/>
      <c r="AK1347" s="63"/>
      <c r="AL1347" s="63"/>
      <c r="AM1347" s="63"/>
      <c r="AN1347" s="63"/>
      <c r="AO1347" s="63"/>
      <c r="AP1347" s="63"/>
      <c r="AQ1347" s="63"/>
      <c r="AR1347" s="63"/>
      <c r="AS1347" s="63"/>
      <c r="AT1347" s="63"/>
      <c r="AU1347" s="63"/>
      <c r="AV1347" s="63"/>
      <c r="AW1347" s="63"/>
      <c r="AX1347" s="63"/>
      <c r="AY1347" s="63"/>
      <c r="AZ1347" s="63"/>
      <c r="BA1347" s="63"/>
      <c r="BB1347" s="63"/>
      <c r="BC1347" s="63"/>
      <c r="BD1347" s="63"/>
      <c r="BE1347" s="63"/>
      <c r="BF1347" s="63"/>
      <c r="BG1347" s="63"/>
      <c r="BH1347" s="63"/>
      <c r="BI1347" s="63"/>
      <c r="BJ1347" s="63"/>
      <c r="BK1347" s="63"/>
      <c r="BL1347" s="63"/>
      <c r="BM1347" s="63"/>
      <c r="BN1347" s="63"/>
      <c r="BO1347" s="63"/>
      <c r="BP1347" s="63"/>
      <c r="BQ1347" s="63"/>
      <c r="BR1347" s="63"/>
      <c r="BS1347" s="63"/>
      <c r="BT1347" s="63"/>
      <c r="BU1347" s="63"/>
      <c r="BV1347" s="63"/>
      <c r="BW1347" s="63"/>
      <c r="BX1347" s="63"/>
      <c r="BY1347" s="63"/>
      <c r="BZ1347" s="63"/>
      <c r="CA1347" s="63"/>
      <c r="CB1347" s="63"/>
      <c r="CC1347" s="63"/>
      <c r="CD1347" s="63"/>
      <c r="CE1347" s="63"/>
      <c r="CF1347" s="63"/>
      <c r="CG1347" s="63"/>
      <c r="CH1347" s="63"/>
      <c r="CI1347" s="63"/>
      <c r="CJ1347" s="63"/>
      <c r="CK1347" s="63"/>
      <c r="CL1347" s="63"/>
      <c r="CM1347" s="63"/>
      <c r="CN1347" s="63"/>
      <c r="CO1347" s="63"/>
      <c r="CP1347" s="63"/>
      <c r="CR1347" s="227"/>
      <c r="CS1347" s="74"/>
    </row>
    <row r="1348" spans="1:97" s="72" customFormat="1" ht="75.75" customHeight="1">
      <c r="A1348" s="76"/>
      <c r="B1348" s="76"/>
      <c r="C1348" s="76"/>
      <c r="D1348" s="76"/>
      <c r="E1348" s="76"/>
      <c r="F1348" s="63"/>
      <c r="G1348" s="63"/>
      <c r="H1348" s="63"/>
      <c r="I1348" s="63"/>
      <c r="J1348" s="63"/>
      <c r="K1348" s="63"/>
      <c r="L1348" s="63"/>
      <c r="M1348" s="63"/>
      <c r="N1348" s="63"/>
      <c r="O1348" s="63"/>
      <c r="P1348" s="63"/>
      <c r="Q1348" s="63"/>
      <c r="R1348" s="63"/>
      <c r="S1348" s="63"/>
      <c r="T1348" s="63"/>
      <c r="U1348" s="63"/>
      <c r="V1348" s="63"/>
      <c r="W1348" s="63"/>
      <c r="X1348" s="63"/>
      <c r="Y1348" s="63"/>
      <c r="Z1348" s="63"/>
      <c r="AA1348" s="63"/>
      <c r="AB1348" s="63"/>
      <c r="AC1348" s="63"/>
      <c r="AD1348" s="63"/>
      <c r="AE1348" s="63"/>
      <c r="AF1348" s="63"/>
      <c r="AG1348" s="63"/>
      <c r="AH1348" s="63"/>
      <c r="AI1348" s="63"/>
      <c r="AJ1348" s="63"/>
      <c r="AK1348" s="63"/>
      <c r="AL1348" s="63"/>
      <c r="AM1348" s="63"/>
      <c r="AN1348" s="63"/>
      <c r="AO1348" s="63"/>
      <c r="AP1348" s="63"/>
      <c r="AQ1348" s="63"/>
      <c r="AR1348" s="63"/>
      <c r="AS1348" s="63"/>
      <c r="AT1348" s="63"/>
      <c r="AU1348" s="63"/>
      <c r="AV1348" s="63"/>
      <c r="AW1348" s="63"/>
      <c r="AX1348" s="63"/>
      <c r="AY1348" s="63"/>
      <c r="AZ1348" s="63"/>
      <c r="BA1348" s="63"/>
      <c r="BB1348" s="63"/>
      <c r="BC1348" s="63"/>
      <c r="BD1348" s="63"/>
      <c r="BE1348" s="63"/>
      <c r="BF1348" s="63"/>
      <c r="BG1348" s="63"/>
      <c r="BH1348" s="63"/>
      <c r="BI1348" s="63"/>
      <c r="BJ1348" s="63"/>
      <c r="BK1348" s="63"/>
      <c r="BL1348" s="63"/>
      <c r="BM1348" s="63"/>
      <c r="BN1348" s="63"/>
      <c r="BO1348" s="63"/>
      <c r="BP1348" s="63"/>
      <c r="BQ1348" s="63"/>
      <c r="BR1348" s="63"/>
      <c r="BS1348" s="63"/>
      <c r="BT1348" s="63"/>
      <c r="BU1348" s="63"/>
      <c r="BV1348" s="63"/>
      <c r="BW1348" s="63"/>
      <c r="BX1348" s="63"/>
      <c r="BY1348" s="63"/>
      <c r="BZ1348" s="63"/>
      <c r="CA1348" s="63"/>
      <c r="CB1348" s="63"/>
      <c r="CC1348" s="63"/>
      <c r="CD1348" s="63"/>
      <c r="CE1348" s="63"/>
      <c r="CF1348" s="63"/>
      <c r="CG1348" s="63"/>
      <c r="CH1348" s="63"/>
      <c r="CI1348" s="63"/>
      <c r="CJ1348" s="63"/>
      <c r="CK1348" s="63"/>
      <c r="CL1348" s="63"/>
      <c r="CM1348" s="63"/>
      <c r="CN1348" s="63"/>
      <c r="CO1348" s="63"/>
      <c r="CP1348" s="63"/>
      <c r="CR1348" s="227"/>
      <c r="CS1348" s="74"/>
    </row>
    <row r="1349" spans="1:97" s="72" customFormat="1" ht="75.75" customHeight="1">
      <c r="A1349" s="76"/>
      <c r="B1349" s="76"/>
      <c r="C1349" s="76"/>
      <c r="D1349" s="76"/>
      <c r="E1349" s="76"/>
      <c r="F1349" s="63"/>
      <c r="G1349" s="63"/>
      <c r="H1349" s="63"/>
      <c r="I1349" s="63"/>
      <c r="J1349" s="63"/>
      <c r="K1349" s="63"/>
      <c r="L1349" s="63"/>
      <c r="M1349" s="63"/>
      <c r="N1349" s="63"/>
      <c r="O1349" s="63"/>
      <c r="P1349" s="63"/>
      <c r="Q1349" s="63"/>
      <c r="R1349" s="63"/>
      <c r="S1349" s="63"/>
      <c r="T1349" s="63"/>
      <c r="U1349" s="63"/>
      <c r="V1349" s="63"/>
      <c r="W1349" s="63"/>
      <c r="X1349" s="63"/>
      <c r="Y1349" s="63"/>
      <c r="Z1349" s="63"/>
      <c r="AA1349" s="63"/>
      <c r="AB1349" s="63"/>
      <c r="AC1349" s="63"/>
      <c r="AD1349" s="63"/>
      <c r="AE1349" s="63"/>
      <c r="AF1349" s="63"/>
      <c r="AG1349" s="63"/>
      <c r="AH1349" s="63"/>
      <c r="AI1349" s="63"/>
      <c r="AJ1349" s="63"/>
      <c r="AK1349" s="63"/>
      <c r="AL1349" s="63"/>
      <c r="AM1349" s="63"/>
      <c r="AN1349" s="63"/>
      <c r="AO1349" s="63"/>
      <c r="AP1349" s="63"/>
      <c r="AQ1349" s="63"/>
      <c r="AR1349" s="63"/>
      <c r="AS1349" s="63"/>
      <c r="AT1349" s="63"/>
      <c r="AU1349" s="63"/>
      <c r="AV1349" s="63"/>
      <c r="AW1349" s="63"/>
      <c r="AX1349" s="63"/>
      <c r="AY1349" s="63"/>
      <c r="AZ1349" s="63"/>
      <c r="BA1349" s="63"/>
      <c r="BB1349" s="63"/>
      <c r="BC1349" s="63"/>
      <c r="BD1349" s="63"/>
      <c r="BE1349" s="63"/>
      <c r="BF1349" s="63"/>
      <c r="BG1349" s="63"/>
      <c r="BH1349" s="63"/>
      <c r="BI1349" s="63"/>
      <c r="BJ1349" s="63"/>
      <c r="BK1349" s="63"/>
      <c r="BL1349" s="63"/>
      <c r="BM1349" s="63"/>
      <c r="BN1349" s="63"/>
      <c r="BO1349" s="63"/>
      <c r="BP1349" s="63"/>
      <c r="BQ1349" s="63"/>
      <c r="BR1349" s="63"/>
      <c r="BS1349" s="63"/>
      <c r="BT1349" s="63"/>
      <c r="BU1349" s="63"/>
      <c r="BV1349" s="63"/>
      <c r="BW1349" s="63"/>
      <c r="BX1349" s="63"/>
      <c r="BY1349" s="63"/>
      <c r="BZ1349" s="63"/>
      <c r="CA1349" s="63"/>
      <c r="CB1349" s="63"/>
      <c r="CC1349" s="63"/>
      <c r="CD1349" s="63"/>
      <c r="CE1349" s="63"/>
      <c r="CF1349" s="63"/>
      <c r="CG1349" s="63"/>
      <c r="CH1349" s="63"/>
      <c r="CI1349" s="63"/>
      <c r="CJ1349" s="63"/>
      <c r="CK1349" s="63"/>
      <c r="CL1349" s="63"/>
      <c r="CM1349" s="63"/>
      <c r="CN1349" s="63"/>
      <c r="CO1349" s="63"/>
      <c r="CP1349" s="63"/>
      <c r="CR1349" s="227"/>
      <c r="CS1349" s="74"/>
    </row>
    <row r="1350" spans="1:97" s="72" customFormat="1" ht="75.75" customHeight="1">
      <c r="A1350" s="76"/>
      <c r="B1350" s="76"/>
      <c r="C1350" s="76"/>
      <c r="D1350" s="76"/>
      <c r="E1350" s="76"/>
      <c r="F1350" s="63"/>
      <c r="G1350" s="63"/>
      <c r="H1350" s="63"/>
      <c r="I1350" s="63"/>
      <c r="J1350" s="63"/>
      <c r="K1350" s="63"/>
      <c r="L1350" s="63"/>
      <c r="M1350" s="63"/>
      <c r="N1350" s="63"/>
      <c r="O1350" s="63"/>
      <c r="P1350" s="63"/>
      <c r="Q1350" s="63"/>
      <c r="R1350" s="63"/>
      <c r="S1350" s="63"/>
      <c r="T1350" s="63"/>
      <c r="U1350" s="63"/>
      <c r="V1350" s="63"/>
      <c r="W1350" s="63"/>
      <c r="X1350" s="63"/>
      <c r="Y1350" s="63"/>
      <c r="Z1350" s="63"/>
      <c r="AA1350" s="63"/>
      <c r="AB1350" s="63"/>
      <c r="AC1350" s="63"/>
      <c r="AD1350" s="63"/>
      <c r="AE1350" s="63"/>
      <c r="AF1350" s="63"/>
      <c r="AG1350" s="63"/>
      <c r="AH1350" s="63"/>
      <c r="AI1350" s="63"/>
      <c r="AJ1350" s="63"/>
      <c r="AK1350" s="63"/>
      <c r="AL1350" s="63"/>
      <c r="AM1350" s="63"/>
      <c r="AN1350" s="63"/>
      <c r="AO1350" s="63"/>
      <c r="AP1350" s="63"/>
      <c r="AQ1350" s="63"/>
      <c r="AR1350" s="63"/>
      <c r="AS1350" s="63"/>
      <c r="AT1350" s="63"/>
      <c r="AU1350" s="63"/>
      <c r="AV1350" s="63"/>
      <c r="AW1350" s="63"/>
      <c r="AX1350" s="63"/>
      <c r="AY1350" s="63"/>
      <c r="AZ1350" s="63"/>
      <c r="BA1350" s="63"/>
      <c r="BB1350" s="63"/>
      <c r="BC1350" s="63"/>
      <c r="BD1350" s="63"/>
      <c r="BE1350" s="63"/>
      <c r="BF1350" s="63"/>
      <c r="BG1350" s="63"/>
      <c r="BH1350" s="63"/>
      <c r="BI1350" s="63"/>
      <c r="BJ1350" s="63"/>
      <c r="BK1350" s="63"/>
      <c r="BL1350" s="63"/>
      <c r="BM1350" s="63"/>
      <c r="BN1350" s="63"/>
      <c r="BO1350" s="63"/>
      <c r="BP1350" s="63"/>
      <c r="BQ1350" s="63"/>
      <c r="BR1350" s="63"/>
      <c r="BS1350" s="63"/>
      <c r="BT1350" s="63"/>
      <c r="BU1350" s="63"/>
      <c r="BV1350" s="63"/>
      <c r="BW1350" s="63"/>
      <c r="BX1350" s="63"/>
      <c r="BY1350" s="63"/>
      <c r="BZ1350" s="63"/>
      <c r="CA1350" s="63"/>
      <c r="CB1350" s="63"/>
      <c r="CC1350" s="63"/>
      <c r="CD1350" s="63"/>
      <c r="CE1350" s="63"/>
      <c r="CF1350" s="63"/>
      <c r="CG1350" s="63"/>
      <c r="CH1350" s="63"/>
      <c r="CI1350" s="63"/>
      <c r="CJ1350" s="63"/>
      <c r="CK1350" s="63"/>
      <c r="CL1350" s="63"/>
      <c r="CM1350" s="63"/>
      <c r="CN1350" s="63"/>
      <c r="CO1350" s="63"/>
      <c r="CP1350" s="63"/>
      <c r="CR1350" s="227"/>
      <c r="CS1350" s="74"/>
    </row>
    <row r="1351" spans="1:97" s="72" customFormat="1" ht="75.75" customHeight="1">
      <c r="A1351" s="76"/>
      <c r="B1351" s="76"/>
      <c r="C1351" s="76"/>
      <c r="D1351" s="76"/>
      <c r="E1351" s="76"/>
      <c r="F1351" s="63"/>
      <c r="G1351" s="63"/>
      <c r="H1351" s="63"/>
      <c r="I1351" s="63"/>
      <c r="J1351" s="63"/>
      <c r="K1351" s="63"/>
      <c r="L1351" s="63"/>
      <c r="M1351" s="63"/>
      <c r="N1351" s="63"/>
      <c r="O1351" s="63"/>
      <c r="P1351" s="63"/>
      <c r="Q1351" s="63"/>
      <c r="R1351" s="63"/>
      <c r="S1351" s="63"/>
      <c r="T1351" s="63"/>
      <c r="U1351" s="63"/>
      <c r="V1351" s="63"/>
      <c r="W1351" s="63"/>
      <c r="X1351" s="63"/>
      <c r="Y1351" s="63"/>
      <c r="Z1351" s="63"/>
      <c r="AA1351" s="63"/>
      <c r="AB1351" s="63"/>
      <c r="AC1351" s="63"/>
      <c r="AD1351" s="63"/>
      <c r="AE1351" s="63"/>
      <c r="AF1351" s="63"/>
      <c r="AG1351" s="63"/>
      <c r="AH1351" s="63"/>
      <c r="AI1351" s="63"/>
      <c r="AJ1351" s="63"/>
      <c r="AK1351" s="63"/>
      <c r="AL1351" s="63"/>
      <c r="AM1351" s="63"/>
      <c r="AN1351" s="63"/>
      <c r="AO1351" s="63"/>
      <c r="AP1351" s="63"/>
      <c r="AQ1351" s="63"/>
      <c r="AR1351" s="63"/>
      <c r="AS1351" s="63"/>
      <c r="AT1351" s="63"/>
      <c r="AU1351" s="63"/>
      <c r="AV1351" s="63"/>
      <c r="AW1351" s="63"/>
      <c r="AX1351" s="63"/>
      <c r="AY1351" s="63"/>
      <c r="AZ1351" s="63"/>
      <c r="BA1351" s="63"/>
      <c r="BB1351" s="63"/>
      <c r="BC1351" s="63"/>
      <c r="BD1351" s="63"/>
      <c r="BE1351" s="63"/>
      <c r="BF1351" s="63"/>
      <c r="BG1351" s="63"/>
      <c r="BH1351" s="63"/>
      <c r="BI1351" s="63"/>
      <c r="BJ1351" s="63"/>
      <c r="BK1351" s="63"/>
      <c r="BL1351" s="63"/>
      <c r="BM1351" s="63"/>
      <c r="BN1351" s="63"/>
      <c r="BO1351" s="63"/>
      <c r="BP1351" s="63"/>
      <c r="BQ1351" s="63"/>
      <c r="BR1351" s="63"/>
      <c r="BS1351" s="63"/>
      <c r="BT1351" s="63"/>
      <c r="BU1351" s="63"/>
      <c r="BV1351" s="63"/>
      <c r="BW1351" s="63"/>
      <c r="BX1351" s="63"/>
      <c r="BY1351" s="63"/>
      <c r="BZ1351" s="63"/>
      <c r="CA1351" s="63"/>
      <c r="CB1351" s="63"/>
      <c r="CC1351" s="63"/>
      <c r="CD1351" s="63"/>
      <c r="CE1351" s="63"/>
      <c r="CF1351" s="63"/>
      <c r="CG1351" s="63"/>
      <c r="CH1351" s="63"/>
      <c r="CI1351" s="63"/>
      <c r="CJ1351" s="63"/>
      <c r="CK1351" s="63"/>
      <c r="CL1351" s="63"/>
      <c r="CM1351" s="63"/>
      <c r="CN1351" s="63"/>
      <c r="CO1351" s="63"/>
      <c r="CP1351" s="63"/>
      <c r="CR1351" s="227"/>
      <c r="CS1351" s="74"/>
    </row>
    <row r="1352" spans="1:97" s="72" customFormat="1" ht="75.75" customHeight="1">
      <c r="A1352" s="76"/>
      <c r="B1352" s="76"/>
      <c r="C1352" s="76"/>
      <c r="D1352" s="76"/>
      <c r="E1352" s="76"/>
      <c r="F1352" s="63"/>
      <c r="G1352" s="63"/>
      <c r="H1352" s="63"/>
      <c r="I1352" s="63"/>
      <c r="J1352" s="63"/>
      <c r="K1352" s="63"/>
      <c r="L1352" s="63"/>
      <c r="M1352" s="63"/>
      <c r="N1352" s="63"/>
      <c r="O1352" s="63"/>
      <c r="P1352" s="63"/>
      <c r="Q1352" s="63"/>
      <c r="R1352" s="63"/>
      <c r="S1352" s="63"/>
      <c r="T1352" s="63"/>
      <c r="U1352" s="63"/>
      <c r="V1352" s="63"/>
      <c r="W1352" s="63"/>
      <c r="X1352" s="63"/>
      <c r="Y1352" s="63"/>
      <c r="Z1352" s="63"/>
      <c r="AA1352" s="63"/>
      <c r="AB1352" s="63"/>
      <c r="AC1352" s="63"/>
      <c r="AD1352" s="63"/>
      <c r="AE1352" s="63"/>
      <c r="AF1352" s="63"/>
      <c r="AG1352" s="63"/>
      <c r="AH1352" s="63"/>
      <c r="AI1352" s="63"/>
      <c r="AJ1352" s="63"/>
      <c r="AK1352" s="63"/>
      <c r="AL1352" s="63"/>
      <c r="AM1352" s="63"/>
      <c r="AN1352" s="63"/>
      <c r="AO1352" s="63"/>
      <c r="AP1352" s="63"/>
      <c r="AQ1352" s="63"/>
      <c r="AR1352" s="63"/>
      <c r="AS1352" s="63"/>
      <c r="AT1352" s="63"/>
      <c r="AU1352" s="63"/>
      <c r="AV1352" s="63"/>
      <c r="AW1352" s="63"/>
      <c r="AX1352" s="63"/>
      <c r="AY1352" s="63"/>
      <c r="AZ1352" s="63"/>
      <c r="BA1352" s="63"/>
      <c r="BB1352" s="63"/>
      <c r="BC1352" s="63"/>
      <c r="BD1352" s="63"/>
      <c r="BE1352" s="63"/>
      <c r="BF1352" s="63"/>
      <c r="BG1352" s="63"/>
      <c r="BH1352" s="63"/>
      <c r="BI1352" s="63"/>
      <c r="BJ1352" s="63"/>
      <c r="BK1352" s="63"/>
      <c r="BL1352" s="63"/>
      <c r="BM1352" s="63"/>
      <c r="BN1352" s="63"/>
      <c r="BO1352" s="63"/>
      <c r="BP1352" s="63"/>
      <c r="BQ1352" s="63"/>
      <c r="BR1352" s="63"/>
      <c r="BS1352" s="63"/>
      <c r="BT1352" s="63"/>
      <c r="BU1352" s="63"/>
      <c r="BV1352" s="63"/>
      <c r="BW1352" s="63"/>
      <c r="BX1352" s="63"/>
      <c r="BY1352" s="63"/>
      <c r="BZ1352" s="63"/>
      <c r="CA1352" s="63"/>
      <c r="CB1352" s="63"/>
      <c r="CC1352" s="63"/>
      <c r="CD1352" s="63"/>
      <c r="CE1352" s="63"/>
      <c r="CF1352" s="63"/>
      <c r="CG1352" s="63"/>
      <c r="CH1352" s="63"/>
      <c r="CI1352" s="63"/>
      <c r="CJ1352" s="63"/>
      <c r="CK1352" s="63"/>
      <c r="CL1352" s="63"/>
      <c r="CM1352" s="63"/>
      <c r="CN1352" s="63"/>
      <c r="CO1352" s="63"/>
      <c r="CP1352" s="63"/>
      <c r="CR1352" s="227"/>
      <c r="CS1352" s="74"/>
    </row>
    <row r="1353" spans="1:97" s="72" customFormat="1" ht="75.75" customHeight="1">
      <c r="A1353" s="76"/>
      <c r="B1353" s="76"/>
      <c r="C1353" s="76"/>
      <c r="D1353" s="76"/>
      <c r="E1353" s="76"/>
      <c r="F1353" s="63"/>
      <c r="G1353" s="63"/>
      <c r="H1353" s="63"/>
      <c r="I1353" s="63"/>
      <c r="J1353" s="63"/>
      <c r="K1353" s="63"/>
      <c r="L1353" s="63"/>
      <c r="M1353" s="63"/>
      <c r="N1353" s="63"/>
      <c r="O1353" s="63"/>
      <c r="P1353" s="63"/>
      <c r="Q1353" s="63"/>
      <c r="R1353" s="63"/>
      <c r="S1353" s="63"/>
      <c r="T1353" s="63"/>
      <c r="U1353" s="63"/>
      <c r="V1353" s="63"/>
      <c r="W1353" s="63"/>
      <c r="X1353" s="63"/>
      <c r="Y1353" s="63"/>
      <c r="Z1353" s="63"/>
      <c r="AA1353" s="63"/>
      <c r="AB1353" s="63"/>
      <c r="AC1353" s="63"/>
      <c r="AD1353" s="63"/>
      <c r="AE1353" s="63"/>
      <c r="AF1353" s="63"/>
      <c r="AG1353" s="63"/>
      <c r="AH1353" s="63"/>
      <c r="AI1353" s="63"/>
      <c r="AJ1353" s="63"/>
      <c r="AK1353" s="63"/>
      <c r="AL1353" s="63"/>
      <c r="AM1353" s="63"/>
      <c r="AN1353" s="63"/>
      <c r="AO1353" s="63"/>
      <c r="AP1353" s="63"/>
      <c r="AQ1353" s="63"/>
      <c r="AR1353" s="63"/>
      <c r="AS1353" s="63"/>
      <c r="AT1353" s="63"/>
      <c r="AU1353" s="63"/>
      <c r="AV1353" s="63"/>
      <c r="AW1353" s="63"/>
      <c r="AX1353" s="63"/>
      <c r="AY1353" s="63"/>
      <c r="AZ1353" s="63"/>
      <c r="BA1353" s="63"/>
      <c r="BB1353" s="63"/>
      <c r="BC1353" s="63"/>
      <c r="BD1353" s="63"/>
      <c r="BE1353" s="63"/>
      <c r="BF1353" s="63"/>
      <c r="BG1353" s="63"/>
      <c r="BH1353" s="63"/>
      <c r="BI1353" s="63"/>
      <c r="BJ1353" s="63"/>
      <c r="BK1353" s="63"/>
      <c r="BL1353" s="63"/>
      <c r="BM1353" s="63"/>
      <c r="BN1353" s="63"/>
      <c r="BO1353" s="63"/>
      <c r="BP1353" s="63"/>
      <c r="BQ1353" s="63"/>
      <c r="BR1353" s="63"/>
      <c r="BS1353" s="63"/>
      <c r="BT1353" s="63"/>
      <c r="BU1353" s="63"/>
      <c r="BV1353" s="63"/>
      <c r="BW1353" s="63"/>
      <c r="BX1353" s="63"/>
      <c r="BY1353" s="63"/>
      <c r="BZ1353" s="63"/>
      <c r="CA1353" s="63"/>
      <c r="CB1353" s="63"/>
      <c r="CC1353" s="63"/>
      <c r="CD1353" s="63"/>
      <c r="CE1353" s="63"/>
      <c r="CF1353" s="63"/>
      <c r="CG1353" s="63"/>
      <c r="CH1353" s="63"/>
      <c r="CI1353" s="63"/>
      <c r="CJ1353" s="63"/>
      <c r="CK1353" s="63"/>
      <c r="CL1353" s="63"/>
      <c r="CM1353" s="63"/>
      <c r="CN1353" s="63"/>
      <c r="CO1353" s="63"/>
      <c r="CP1353" s="63"/>
      <c r="CR1353" s="227"/>
      <c r="CS1353" s="74"/>
    </row>
    <row r="1354" spans="1:97" s="72" customFormat="1" ht="75.75" customHeight="1">
      <c r="A1354" s="76"/>
      <c r="B1354" s="76"/>
      <c r="C1354" s="76"/>
      <c r="D1354" s="76"/>
      <c r="E1354" s="76"/>
      <c r="F1354" s="63"/>
      <c r="G1354" s="63"/>
      <c r="H1354" s="63"/>
      <c r="I1354" s="63"/>
      <c r="J1354" s="63"/>
      <c r="K1354" s="63"/>
      <c r="L1354" s="63"/>
      <c r="M1354" s="63"/>
      <c r="N1354" s="63"/>
      <c r="O1354" s="63"/>
      <c r="P1354" s="63"/>
      <c r="Q1354" s="63"/>
      <c r="R1354" s="63"/>
      <c r="S1354" s="63"/>
      <c r="T1354" s="63"/>
      <c r="U1354" s="63"/>
      <c r="V1354" s="63"/>
      <c r="W1354" s="63"/>
      <c r="X1354" s="63"/>
      <c r="Y1354" s="63"/>
      <c r="Z1354" s="63"/>
      <c r="AA1354" s="63"/>
      <c r="AB1354" s="63"/>
      <c r="AC1354" s="63"/>
      <c r="AD1354" s="63"/>
      <c r="AE1354" s="63"/>
      <c r="AF1354" s="63"/>
      <c r="AG1354" s="63"/>
      <c r="AH1354" s="63"/>
      <c r="AI1354" s="63"/>
      <c r="AJ1354" s="63"/>
      <c r="AK1354" s="63"/>
      <c r="AL1354" s="63"/>
      <c r="AM1354" s="63"/>
      <c r="AN1354" s="63"/>
      <c r="AO1354" s="63"/>
      <c r="AP1354" s="63"/>
      <c r="AQ1354" s="63"/>
      <c r="AR1354" s="63"/>
      <c r="AS1354" s="63"/>
      <c r="AT1354" s="63"/>
      <c r="AU1354" s="63"/>
      <c r="AV1354" s="63"/>
      <c r="AW1354" s="63"/>
      <c r="AX1354" s="63"/>
      <c r="AY1354" s="63"/>
      <c r="AZ1354" s="63"/>
      <c r="BA1354" s="63"/>
      <c r="BB1354" s="63"/>
      <c r="BC1354" s="63"/>
      <c r="BD1354" s="63"/>
      <c r="BE1354" s="63"/>
      <c r="BF1354" s="63"/>
      <c r="BG1354" s="63"/>
      <c r="BH1354" s="63"/>
      <c r="BI1354" s="63"/>
      <c r="BJ1354" s="63"/>
      <c r="BK1354" s="63"/>
      <c r="BL1354" s="63"/>
      <c r="BM1354" s="63"/>
      <c r="BN1354" s="63"/>
      <c r="BO1354" s="63"/>
      <c r="BP1354" s="63"/>
      <c r="BQ1354" s="63"/>
      <c r="BR1354" s="63"/>
      <c r="BS1354" s="63"/>
      <c r="BT1354" s="63"/>
      <c r="BU1354" s="63"/>
      <c r="BV1354" s="63"/>
      <c r="BW1354" s="63"/>
      <c r="BX1354" s="63"/>
      <c r="BY1354" s="63"/>
      <c r="BZ1354" s="63"/>
      <c r="CA1354" s="63"/>
      <c r="CB1354" s="63"/>
      <c r="CC1354" s="63"/>
      <c r="CD1354" s="63"/>
      <c r="CE1354" s="63"/>
      <c r="CF1354" s="63"/>
      <c r="CG1354" s="63"/>
      <c r="CH1354" s="63"/>
      <c r="CI1354" s="63"/>
      <c r="CJ1354" s="63"/>
      <c r="CK1354" s="63"/>
      <c r="CL1354" s="63"/>
      <c r="CM1354" s="63"/>
      <c r="CN1354" s="63"/>
      <c r="CO1354" s="63"/>
      <c r="CP1354" s="63"/>
      <c r="CR1354" s="227"/>
      <c r="CS1354" s="74"/>
    </row>
    <row r="1355" spans="1:97" s="72" customFormat="1" ht="75.75" customHeight="1">
      <c r="A1355" s="76"/>
      <c r="B1355" s="76"/>
      <c r="C1355" s="76"/>
      <c r="D1355" s="76"/>
      <c r="E1355" s="76"/>
      <c r="F1355" s="63"/>
      <c r="G1355" s="63"/>
      <c r="H1355" s="63"/>
      <c r="I1355" s="63"/>
      <c r="J1355" s="63"/>
      <c r="K1355" s="63"/>
      <c r="L1355" s="63"/>
      <c r="M1355" s="63"/>
      <c r="N1355" s="63"/>
      <c r="O1355" s="63"/>
      <c r="P1355" s="63"/>
      <c r="Q1355" s="63"/>
      <c r="R1355" s="63"/>
      <c r="S1355" s="63"/>
      <c r="T1355" s="63"/>
      <c r="U1355" s="63"/>
      <c r="V1355" s="63"/>
      <c r="W1355" s="63"/>
      <c r="X1355" s="63"/>
      <c r="Y1355" s="63"/>
      <c r="Z1355" s="63"/>
      <c r="AA1355" s="63"/>
      <c r="AB1355" s="63"/>
      <c r="AC1355" s="63"/>
      <c r="AD1355" s="63"/>
      <c r="AE1355" s="63"/>
      <c r="AF1355" s="63"/>
      <c r="AG1355" s="63"/>
      <c r="AH1355" s="63"/>
      <c r="AI1355" s="63"/>
      <c r="AJ1355" s="63"/>
      <c r="AK1355" s="63"/>
      <c r="AL1355" s="63"/>
      <c r="AM1355" s="63"/>
      <c r="AN1355" s="63"/>
      <c r="AO1355" s="63"/>
      <c r="AP1355" s="63"/>
      <c r="AQ1355" s="63"/>
      <c r="AR1355" s="63"/>
      <c r="AS1355" s="63"/>
      <c r="AT1355" s="63"/>
      <c r="AU1355" s="63"/>
      <c r="AV1355" s="63"/>
      <c r="AW1355" s="63"/>
      <c r="AX1355" s="63"/>
      <c r="AY1355" s="63"/>
      <c r="AZ1355" s="63"/>
      <c r="BA1355" s="63"/>
      <c r="BB1355" s="63"/>
      <c r="BC1355" s="63"/>
      <c r="BD1355" s="63"/>
      <c r="BE1355" s="63"/>
      <c r="BF1355" s="63"/>
      <c r="BG1355" s="63"/>
      <c r="BH1355" s="63"/>
      <c r="BI1355" s="63"/>
      <c r="BJ1355" s="63"/>
      <c r="BK1355" s="63"/>
      <c r="BL1355" s="63"/>
      <c r="BM1355" s="63"/>
      <c r="BN1355" s="63"/>
      <c r="BO1355" s="63"/>
      <c r="BP1355" s="63"/>
      <c r="BQ1355" s="63"/>
      <c r="BR1355" s="63"/>
      <c r="BS1355" s="63"/>
      <c r="BT1355" s="63"/>
      <c r="BU1355" s="63"/>
      <c r="BV1355" s="63"/>
      <c r="BW1355" s="63"/>
      <c r="BX1355" s="63"/>
      <c r="BY1355" s="63"/>
      <c r="BZ1355" s="63"/>
      <c r="CA1355" s="63"/>
      <c r="CB1355" s="63"/>
      <c r="CC1355" s="63"/>
      <c r="CD1355" s="63"/>
      <c r="CE1355" s="63"/>
      <c r="CF1355" s="63"/>
      <c r="CG1355" s="63"/>
      <c r="CH1355" s="63"/>
      <c r="CI1355" s="63"/>
      <c r="CJ1355" s="63"/>
      <c r="CK1355" s="63"/>
      <c r="CL1355" s="63"/>
      <c r="CM1355" s="63"/>
      <c r="CN1355" s="63"/>
      <c r="CO1355" s="63"/>
      <c r="CP1355" s="63"/>
      <c r="CR1355" s="227"/>
      <c r="CS1355" s="74"/>
    </row>
    <row r="1356" spans="1:97" s="72" customFormat="1" ht="75.75" customHeight="1">
      <c r="A1356" s="76"/>
      <c r="B1356" s="76"/>
      <c r="C1356" s="76"/>
      <c r="D1356" s="76"/>
      <c r="E1356" s="76"/>
      <c r="F1356" s="63"/>
      <c r="G1356" s="63"/>
      <c r="H1356" s="63"/>
      <c r="I1356" s="63"/>
      <c r="J1356" s="63"/>
      <c r="K1356" s="63"/>
      <c r="L1356" s="63"/>
      <c r="M1356" s="63"/>
      <c r="N1356" s="63"/>
      <c r="O1356" s="63"/>
      <c r="P1356" s="63"/>
      <c r="Q1356" s="63"/>
      <c r="R1356" s="63"/>
      <c r="S1356" s="63"/>
      <c r="T1356" s="63"/>
      <c r="U1356" s="63"/>
      <c r="V1356" s="63"/>
      <c r="W1356" s="63"/>
      <c r="X1356" s="63"/>
      <c r="Y1356" s="63"/>
      <c r="Z1356" s="63"/>
      <c r="AA1356" s="63"/>
      <c r="AB1356" s="63"/>
      <c r="AC1356" s="63"/>
      <c r="AD1356" s="63"/>
      <c r="AE1356" s="63"/>
      <c r="AF1356" s="63"/>
      <c r="AG1356" s="63"/>
      <c r="AH1356" s="63"/>
      <c r="AI1356" s="63"/>
      <c r="AJ1356" s="63"/>
      <c r="AK1356" s="63"/>
      <c r="AL1356" s="63"/>
      <c r="AM1356" s="63"/>
      <c r="AN1356" s="63"/>
      <c r="AO1356" s="63"/>
      <c r="AP1356" s="63"/>
      <c r="AQ1356" s="63"/>
      <c r="AR1356" s="63"/>
      <c r="AS1356" s="63"/>
      <c r="AT1356" s="63"/>
      <c r="AU1356" s="63"/>
      <c r="AV1356" s="63"/>
      <c r="AW1356" s="63"/>
      <c r="AX1356" s="63"/>
      <c r="AY1356" s="63"/>
      <c r="AZ1356" s="63"/>
      <c r="BA1356" s="63"/>
      <c r="BB1356" s="63"/>
      <c r="BC1356" s="63"/>
      <c r="BD1356" s="63"/>
      <c r="BE1356" s="63"/>
      <c r="BF1356" s="63"/>
      <c r="BG1356" s="63"/>
      <c r="BH1356" s="63"/>
      <c r="BI1356" s="63"/>
      <c r="BJ1356" s="63"/>
      <c r="BK1356" s="63"/>
      <c r="BL1356" s="63"/>
      <c r="BM1356" s="63"/>
      <c r="BN1356" s="63"/>
      <c r="BO1356" s="63"/>
      <c r="BP1356" s="63"/>
      <c r="BQ1356" s="63"/>
      <c r="BR1356" s="63"/>
      <c r="BS1356" s="63"/>
      <c r="BT1356" s="63"/>
      <c r="BU1356" s="63"/>
      <c r="BV1356" s="63"/>
      <c r="BW1356" s="63"/>
      <c r="BX1356" s="63"/>
      <c r="BY1356" s="63"/>
      <c r="BZ1356" s="63"/>
      <c r="CA1356" s="63"/>
      <c r="CB1356" s="63"/>
      <c r="CC1356" s="63"/>
      <c r="CD1356" s="63"/>
      <c r="CE1356" s="63"/>
      <c r="CF1356" s="63"/>
      <c r="CG1356" s="63"/>
      <c r="CH1356" s="63"/>
      <c r="CI1356" s="63"/>
      <c r="CJ1356" s="63"/>
      <c r="CK1356" s="63"/>
      <c r="CL1356" s="63"/>
      <c r="CM1356" s="63"/>
      <c r="CN1356" s="63"/>
      <c r="CO1356" s="63"/>
      <c r="CP1356" s="63"/>
      <c r="CR1356" s="227"/>
      <c r="CS1356" s="74"/>
    </row>
    <row r="1357" spans="1:97" s="72" customFormat="1" ht="75.75" customHeight="1">
      <c r="A1357" s="76"/>
      <c r="B1357" s="76"/>
      <c r="C1357" s="76"/>
      <c r="D1357" s="76"/>
      <c r="E1357" s="76"/>
      <c r="F1357" s="63"/>
      <c r="G1357" s="63"/>
      <c r="H1357" s="63"/>
      <c r="I1357" s="63"/>
      <c r="J1357" s="63"/>
      <c r="K1357" s="63"/>
      <c r="L1357" s="63"/>
      <c r="M1357" s="63"/>
      <c r="N1357" s="63"/>
      <c r="O1357" s="63"/>
      <c r="P1357" s="63"/>
      <c r="Q1357" s="63"/>
      <c r="R1357" s="63"/>
      <c r="S1357" s="63"/>
      <c r="T1357" s="63"/>
      <c r="U1357" s="63"/>
      <c r="V1357" s="63"/>
      <c r="W1357" s="63"/>
      <c r="X1357" s="63"/>
      <c r="Y1357" s="63"/>
      <c r="Z1357" s="63"/>
      <c r="AA1357" s="63"/>
      <c r="AB1357" s="63"/>
      <c r="AC1357" s="63"/>
      <c r="AD1357" s="63"/>
      <c r="AE1357" s="63"/>
      <c r="AF1357" s="63"/>
      <c r="AG1357" s="63"/>
      <c r="AH1357" s="63"/>
      <c r="AI1357" s="63"/>
      <c r="AJ1357" s="63"/>
      <c r="AK1357" s="63"/>
      <c r="AL1357" s="63"/>
      <c r="AM1357" s="63"/>
      <c r="AN1357" s="63"/>
      <c r="AO1357" s="63"/>
      <c r="AP1357" s="63"/>
      <c r="AQ1357" s="63"/>
      <c r="AR1357" s="63"/>
      <c r="AS1357" s="63"/>
      <c r="AT1357" s="63"/>
      <c r="AU1357" s="63"/>
      <c r="AV1357" s="63"/>
      <c r="AW1357" s="63"/>
      <c r="AX1357" s="63"/>
      <c r="AY1357" s="63"/>
      <c r="AZ1357" s="63"/>
      <c r="BA1357" s="63"/>
      <c r="BB1357" s="63"/>
      <c r="BC1357" s="63"/>
      <c r="BD1357" s="63"/>
      <c r="BE1357" s="63"/>
      <c r="BF1357" s="63"/>
      <c r="BG1357" s="63"/>
      <c r="BH1357" s="63"/>
      <c r="BI1357" s="63"/>
      <c r="BJ1357" s="63"/>
      <c r="BK1357" s="63"/>
      <c r="BL1357" s="63"/>
      <c r="BM1357" s="63"/>
      <c r="BN1357" s="63"/>
      <c r="BO1357" s="63"/>
      <c r="BP1357" s="63"/>
      <c r="BQ1357" s="63"/>
      <c r="BR1357" s="63"/>
      <c r="BS1357" s="63"/>
      <c r="BT1357" s="63"/>
      <c r="BU1357" s="63"/>
      <c r="BV1357" s="63"/>
      <c r="BW1357" s="63"/>
      <c r="BX1357" s="63"/>
      <c r="BY1357" s="63"/>
      <c r="BZ1357" s="63"/>
      <c r="CA1357" s="63"/>
      <c r="CB1357" s="63"/>
      <c r="CC1357" s="63"/>
      <c r="CD1357" s="63"/>
      <c r="CE1357" s="63"/>
      <c r="CF1357" s="63"/>
      <c r="CG1357" s="63"/>
      <c r="CH1357" s="63"/>
      <c r="CI1357" s="63"/>
      <c r="CJ1357" s="63"/>
      <c r="CK1357" s="63"/>
      <c r="CL1357" s="63"/>
      <c r="CM1357" s="63"/>
      <c r="CN1357" s="63"/>
      <c r="CO1357" s="63"/>
      <c r="CP1357" s="63"/>
      <c r="CR1357" s="227"/>
      <c r="CS1357" s="74"/>
    </row>
    <row r="1358" spans="1:97" s="72" customFormat="1" ht="75.75" customHeight="1">
      <c r="A1358" s="76"/>
      <c r="B1358" s="76"/>
      <c r="C1358" s="76"/>
      <c r="D1358" s="76"/>
      <c r="E1358" s="76"/>
      <c r="F1358" s="63"/>
      <c r="G1358" s="63"/>
      <c r="H1358" s="63"/>
      <c r="I1358" s="63"/>
      <c r="J1358" s="63"/>
      <c r="K1358" s="63"/>
      <c r="L1358" s="63"/>
      <c r="M1358" s="63"/>
      <c r="N1358" s="63"/>
      <c r="O1358" s="63"/>
      <c r="P1358" s="63"/>
      <c r="Q1358" s="63"/>
      <c r="R1358" s="63"/>
      <c r="S1358" s="63"/>
      <c r="T1358" s="63"/>
      <c r="U1358" s="63"/>
      <c r="V1358" s="63"/>
      <c r="W1358" s="63"/>
      <c r="X1358" s="63"/>
      <c r="Y1358" s="63"/>
      <c r="Z1358" s="63"/>
      <c r="AA1358" s="63"/>
      <c r="AB1358" s="63"/>
      <c r="AC1358" s="63"/>
      <c r="AD1358" s="63"/>
      <c r="AE1358" s="63"/>
      <c r="AF1358" s="63"/>
      <c r="AG1358" s="63"/>
      <c r="AH1358" s="63"/>
      <c r="AI1358" s="63"/>
      <c r="AJ1358" s="63"/>
      <c r="AK1358" s="63"/>
      <c r="AL1358" s="63"/>
      <c r="AM1358" s="63"/>
      <c r="AN1358" s="63"/>
      <c r="AO1358" s="63"/>
      <c r="AP1358" s="63"/>
      <c r="AQ1358" s="63"/>
      <c r="AR1358" s="63"/>
      <c r="AS1358" s="63"/>
      <c r="AT1358" s="63"/>
      <c r="AU1358" s="63"/>
      <c r="AV1358" s="63"/>
      <c r="AW1358" s="63"/>
      <c r="AX1358" s="63"/>
      <c r="AY1358" s="63"/>
      <c r="AZ1358" s="63"/>
      <c r="BA1358" s="63"/>
      <c r="BB1358" s="63"/>
      <c r="BC1358" s="63"/>
      <c r="BD1358" s="63"/>
      <c r="BE1358" s="63"/>
      <c r="BF1358" s="63"/>
      <c r="BG1358" s="63"/>
      <c r="BH1358" s="63"/>
      <c r="BI1358" s="63"/>
      <c r="BJ1358" s="63"/>
      <c r="BK1358" s="63"/>
      <c r="BL1358" s="63"/>
      <c r="BM1358" s="63"/>
      <c r="BN1358" s="63"/>
      <c r="BO1358" s="63"/>
      <c r="BP1358" s="63"/>
      <c r="BQ1358" s="63"/>
      <c r="BR1358" s="63"/>
      <c r="BS1358" s="63"/>
      <c r="BT1358" s="63"/>
      <c r="BU1358" s="63"/>
      <c r="BV1358" s="63"/>
      <c r="BW1358" s="63"/>
      <c r="BX1358" s="63"/>
      <c r="BY1358" s="63"/>
      <c r="BZ1358" s="63"/>
      <c r="CA1358" s="63"/>
      <c r="CB1358" s="63"/>
      <c r="CC1358" s="63"/>
      <c r="CD1358" s="63"/>
      <c r="CE1358" s="63"/>
      <c r="CF1358" s="63"/>
      <c r="CG1358" s="63"/>
      <c r="CH1358" s="63"/>
      <c r="CI1358" s="63"/>
      <c r="CJ1358" s="63"/>
      <c r="CK1358" s="63"/>
      <c r="CL1358" s="63"/>
      <c r="CM1358" s="63"/>
      <c r="CN1358" s="63"/>
      <c r="CO1358" s="63"/>
      <c r="CP1358" s="63"/>
      <c r="CR1358" s="227"/>
      <c r="CS1358" s="74"/>
    </row>
    <row r="1359" spans="1:97" s="72" customFormat="1" ht="75.75" customHeight="1">
      <c r="A1359" s="76"/>
      <c r="B1359" s="76"/>
      <c r="C1359" s="76"/>
      <c r="D1359" s="76"/>
      <c r="E1359" s="76"/>
      <c r="F1359" s="63"/>
      <c r="G1359" s="63"/>
      <c r="H1359" s="63"/>
      <c r="I1359" s="63"/>
      <c r="J1359" s="63"/>
      <c r="K1359" s="63"/>
      <c r="L1359" s="63"/>
      <c r="M1359" s="63"/>
      <c r="N1359" s="63"/>
      <c r="O1359" s="63"/>
      <c r="P1359" s="63"/>
      <c r="Q1359" s="63"/>
      <c r="R1359" s="63"/>
      <c r="S1359" s="63"/>
      <c r="T1359" s="63"/>
      <c r="U1359" s="63"/>
      <c r="V1359" s="63"/>
      <c r="W1359" s="63"/>
      <c r="X1359" s="63"/>
      <c r="Y1359" s="63"/>
      <c r="Z1359" s="63"/>
      <c r="AA1359" s="63"/>
      <c r="AB1359" s="63"/>
      <c r="AC1359" s="63"/>
      <c r="AD1359" s="63"/>
      <c r="AE1359" s="63"/>
      <c r="AF1359" s="63"/>
      <c r="AG1359" s="63"/>
      <c r="AH1359" s="63"/>
      <c r="AI1359" s="63"/>
      <c r="AJ1359" s="63"/>
      <c r="AK1359" s="63"/>
      <c r="AL1359" s="63"/>
      <c r="AM1359" s="63"/>
      <c r="AN1359" s="63"/>
      <c r="AO1359" s="63"/>
      <c r="AP1359" s="63"/>
      <c r="AQ1359" s="63"/>
      <c r="AR1359" s="63"/>
      <c r="AS1359" s="63"/>
      <c r="AT1359" s="63"/>
      <c r="AU1359" s="63"/>
      <c r="AV1359" s="63"/>
      <c r="AW1359" s="63"/>
      <c r="AX1359" s="63"/>
      <c r="AY1359" s="63"/>
      <c r="AZ1359" s="63"/>
      <c r="BA1359" s="63"/>
      <c r="BB1359" s="63"/>
      <c r="BC1359" s="63"/>
      <c r="BD1359" s="63"/>
      <c r="BE1359" s="63"/>
      <c r="BF1359" s="63"/>
      <c r="BG1359" s="63"/>
      <c r="BH1359" s="63"/>
      <c r="BI1359" s="63"/>
      <c r="BJ1359" s="63"/>
      <c r="BK1359" s="63"/>
      <c r="BL1359" s="63"/>
      <c r="BM1359" s="63"/>
      <c r="BN1359" s="63"/>
      <c r="BO1359" s="63"/>
      <c r="BP1359" s="63"/>
      <c r="BQ1359" s="63"/>
      <c r="BR1359" s="63"/>
      <c r="BS1359" s="63"/>
      <c r="BT1359" s="63"/>
      <c r="BU1359" s="63"/>
      <c r="BV1359" s="63"/>
      <c r="BW1359" s="63"/>
      <c r="BX1359" s="63"/>
      <c r="BY1359" s="63"/>
      <c r="BZ1359" s="63"/>
      <c r="CA1359" s="63"/>
      <c r="CB1359" s="63"/>
      <c r="CC1359" s="63"/>
      <c r="CD1359" s="63"/>
      <c r="CE1359" s="63"/>
      <c r="CF1359" s="63"/>
      <c r="CG1359" s="63"/>
      <c r="CH1359" s="63"/>
      <c r="CI1359" s="63"/>
      <c r="CJ1359" s="63"/>
      <c r="CK1359" s="63"/>
      <c r="CL1359" s="63"/>
      <c r="CM1359" s="63"/>
      <c r="CN1359" s="63"/>
      <c r="CO1359" s="63"/>
      <c r="CP1359" s="63"/>
      <c r="CR1359" s="227"/>
      <c r="CS1359" s="74"/>
    </row>
    <row r="1360" spans="1:97" s="72" customFormat="1" ht="75.75" customHeight="1">
      <c r="A1360" s="76"/>
      <c r="B1360" s="76"/>
      <c r="C1360" s="76"/>
      <c r="D1360" s="76"/>
      <c r="E1360" s="76"/>
      <c r="F1360" s="63"/>
      <c r="G1360" s="63"/>
      <c r="H1360" s="63"/>
      <c r="I1360" s="63"/>
      <c r="J1360" s="63"/>
      <c r="K1360" s="63"/>
      <c r="L1360" s="63"/>
      <c r="M1360" s="63"/>
      <c r="N1360" s="63"/>
      <c r="O1360" s="63"/>
      <c r="P1360" s="63"/>
      <c r="Q1360" s="63"/>
      <c r="R1360" s="63"/>
      <c r="S1360" s="63"/>
      <c r="T1360" s="63"/>
      <c r="U1360" s="63"/>
      <c r="V1360" s="63"/>
      <c r="W1360" s="63"/>
      <c r="X1360" s="63"/>
      <c r="Y1360" s="63"/>
      <c r="Z1360" s="63"/>
      <c r="AA1360" s="63"/>
      <c r="AB1360" s="63"/>
      <c r="AC1360" s="63"/>
      <c r="AD1360" s="63"/>
      <c r="AE1360" s="63"/>
      <c r="AF1360" s="63"/>
      <c r="AG1360" s="63"/>
      <c r="AH1360" s="63"/>
      <c r="AI1360" s="63"/>
      <c r="AJ1360" s="63"/>
      <c r="AK1360" s="63"/>
      <c r="AL1360" s="63"/>
      <c r="AM1360" s="63"/>
      <c r="AN1360" s="63"/>
      <c r="AO1360" s="63"/>
      <c r="AP1360" s="63"/>
      <c r="AQ1360" s="63"/>
      <c r="AR1360" s="63"/>
      <c r="AS1360" s="63"/>
      <c r="AT1360" s="63"/>
      <c r="AU1360" s="63"/>
      <c r="AV1360" s="63"/>
      <c r="AW1360" s="63"/>
      <c r="AX1360" s="63"/>
      <c r="AY1360" s="63"/>
      <c r="AZ1360" s="63"/>
      <c r="BA1360" s="63"/>
      <c r="BB1360" s="63"/>
      <c r="BC1360" s="63"/>
      <c r="BD1360" s="63"/>
      <c r="BE1360" s="63"/>
      <c r="BF1360" s="63"/>
      <c r="BG1360" s="63"/>
      <c r="BH1360" s="63"/>
      <c r="BI1360" s="63"/>
      <c r="BJ1360" s="63"/>
      <c r="BK1360" s="63"/>
      <c r="BL1360" s="63"/>
      <c r="BM1360" s="63"/>
      <c r="BN1360" s="63"/>
      <c r="BO1360" s="63"/>
      <c r="BP1360" s="63"/>
      <c r="BQ1360" s="63"/>
      <c r="BR1360" s="63"/>
      <c r="BS1360" s="63"/>
      <c r="BT1360" s="63"/>
      <c r="BU1360" s="63"/>
      <c r="BV1360" s="63"/>
      <c r="BW1360" s="63"/>
      <c r="BX1360" s="63"/>
      <c r="BY1360" s="63"/>
      <c r="BZ1360" s="63"/>
      <c r="CA1360" s="63"/>
      <c r="CB1360" s="63"/>
      <c r="CC1360" s="63"/>
      <c r="CD1360" s="63"/>
      <c r="CE1360" s="63"/>
      <c r="CF1360" s="63"/>
      <c r="CG1360" s="63"/>
      <c r="CH1360" s="63"/>
      <c r="CI1360" s="63"/>
      <c r="CJ1360" s="63"/>
      <c r="CK1360" s="63"/>
      <c r="CL1360" s="63"/>
      <c r="CM1360" s="63"/>
      <c r="CN1360" s="63"/>
      <c r="CO1360" s="63"/>
      <c r="CP1360" s="63"/>
      <c r="CR1360" s="227"/>
      <c r="CS1360" s="74"/>
    </row>
    <row r="1361" spans="1:97" s="72" customFormat="1" ht="75.75" customHeight="1">
      <c r="A1361" s="76"/>
      <c r="B1361" s="76"/>
      <c r="C1361" s="76"/>
      <c r="D1361" s="76"/>
      <c r="E1361" s="76"/>
      <c r="F1361" s="63"/>
      <c r="G1361" s="63"/>
      <c r="H1361" s="63"/>
      <c r="I1361" s="63"/>
      <c r="J1361" s="63"/>
      <c r="K1361" s="63"/>
      <c r="L1361" s="63"/>
      <c r="M1361" s="63"/>
      <c r="N1361" s="63"/>
      <c r="O1361" s="63"/>
      <c r="P1361" s="63"/>
      <c r="Q1361" s="63"/>
      <c r="R1361" s="63"/>
      <c r="S1361" s="63"/>
      <c r="T1361" s="63"/>
      <c r="U1361" s="63"/>
      <c r="V1361" s="63"/>
      <c r="W1361" s="63"/>
      <c r="X1361" s="63"/>
      <c r="Y1361" s="63"/>
      <c r="Z1361" s="63"/>
      <c r="AA1361" s="63"/>
      <c r="AB1361" s="63"/>
      <c r="AC1361" s="63"/>
      <c r="AD1361" s="63"/>
      <c r="AE1361" s="63"/>
      <c r="AF1361" s="63"/>
      <c r="AG1361" s="63"/>
      <c r="AH1361" s="63"/>
      <c r="AI1361" s="63"/>
      <c r="AJ1361" s="63"/>
      <c r="AK1361" s="63"/>
      <c r="AL1361" s="63"/>
      <c r="AM1361" s="63"/>
      <c r="AN1361" s="63"/>
      <c r="AO1361" s="63"/>
      <c r="AP1361" s="63"/>
      <c r="AQ1361" s="63"/>
      <c r="AR1361" s="63"/>
      <c r="AS1361" s="63"/>
      <c r="AT1361" s="63"/>
      <c r="AU1361" s="63"/>
      <c r="AV1361" s="63"/>
      <c r="AW1361" s="63"/>
      <c r="AX1361" s="63"/>
      <c r="AY1361" s="63"/>
      <c r="AZ1361" s="63"/>
      <c r="BA1361" s="63"/>
      <c r="BB1361" s="63"/>
      <c r="BC1361" s="63"/>
      <c r="BD1361" s="63"/>
      <c r="BE1361" s="63"/>
      <c r="BF1361" s="63"/>
      <c r="BG1361" s="63"/>
      <c r="BH1361" s="63"/>
      <c r="BI1361" s="63"/>
      <c r="BJ1361" s="63"/>
      <c r="BK1361" s="63"/>
      <c r="BL1361" s="63"/>
      <c r="BM1361" s="63"/>
      <c r="BN1361" s="63"/>
      <c r="BO1361" s="63"/>
      <c r="BP1361" s="63"/>
      <c r="BQ1361" s="63"/>
      <c r="BR1361" s="63"/>
      <c r="BS1361" s="63"/>
      <c r="BT1361" s="63"/>
      <c r="BU1361" s="63"/>
      <c r="BV1361" s="63"/>
      <c r="BW1361" s="63"/>
      <c r="BX1361" s="63"/>
      <c r="BY1361" s="63"/>
      <c r="BZ1361" s="63"/>
      <c r="CA1361" s="63"/>
      <c r="CB1361" s="63"/>
      <c r="CC1361" s="63"/>
      <c r="CD1361" s="63"/>
      <c r="CE1361" s="63"/>
      <c r="CF1361" s="63"/>
      <c r="CG1361" s="63"/>
      <c r="CH1361" s="63"/>
      <c r="CI1361" s="63"/>
      <c r="CJ1361" s="63"/>
      <c r="CK1361" s="63"/>
      <c r="CL1361" s="63"/>
      <c r="CM1361" s="63"/>
      <c r="CN1361" s="63"/>
      <c r="CO1361" s="63"/>
      <c r="CP1361" s="63"/>
      <c r="CR1361" s="227"/>
      <c r="CS1361" s="74"/>
    </row>
    <row r="1362" spans="1:97" s="72" customFormat="1" ht="75.75" customHeight="1">
      <c r="A1362" s="76"/>
      <c r="B1362" s="76"/>
      <c r="C1362" s="76"/>
      <c r="D1362" s="76"/>
      <c r="E1362" s="76"/>
      <c r="F1362" s="63"/>
      <c r="G1362" s="63"/>
      <c r="H1362" s="63"/>
      <c r="I1362" s="63"/>
      <c r="J1362" s="63"/>
      <c r="K1362" s="63"/>
      <c r="L1362" s="63"/>
      <c r="M1362" s="63"/>
      <c r="N1362" s="63"/>
      <c r="O1362" s="63"/>
      <c r="P1362" s="63"/>
      <c r="Q1362" s="63"/>
      <c r="R1362" s="63"/>
      <c r="S1362" s="63"/>
      <c r="T1362" s="63"/>
      <c r="U1362" s="63"/>
      <c r="V1362" s="63"/>
      <c r="W1362" s="63"/>
      <c r="X1362" s="63"/>
      <c r="Y1362" s="63"/>
      <c r="Z1362" s="63"/>
      <c r="AA1362" s="63"/>
      <c r="AB1362" s="63"/>
      <c r="AC1362" s="63"/>
      <c r="AD1362" s="63"/>
      <c r="AE1362" s="63"/>
      <c r="AF1362" s="63"/>
      <c r="AG1362" s="63"/>
      <c r="AH1362" s="63"/>
      <c r="AI1362" s="63"/>
      <c r="AJ1362" s="63"/>
      <c r="AK1362" s="63"/>
      <c r="AL1362" s="63"/>
      <c r="AM1362" s="63"/>
      <c r="AN1362" s="63"/>
      <c r="AO1362" s="63"/>
      <c r="AP1362" s="63"/>
      <c r="AQ1362" s="63"/>
      <c r="AR1362" s="63"/>
      <c r="AS1362" s="63"/>
      <c r="AT1362" s="63"/>
      <c r="AU1362" s="63"/>
      <c r="AV1362" s="63"/>
      <c r="AW1362" s="63"/>
      <c r="AX1362" s="63"/>
      <c r="AY1362" s="63"/>
      <c r="AZ1362" s="63"/>
      <c r="BA1362" s="63"/>
      <c r="BB1362" s="63"/>
      <c r="BC1362" s="63"/>
      <c r="BD1362" s="63"/>
      <c r="BE1362" s="63"/>
      <c r="BF1362" s="63"/>
      <c r="BG1362" s="63"/>
      <c r="BH1362" s="63"/>
      <c r="BI1362" s="63"/>
      <c r="BJ1362" s="63"/>
      <c r="BK1362" s="63"/>
      <c r="BL1362" s="63"/>
      <c r="BM1362" s="63"/>
      <c r="BN1362" s="63"/>
      <c r="BO1362" s="63"/>
      <c r="BP1362" s="63"/>
      <c r="BQ1362" s="63"/>
      <c r="BR1362" s="63"/>
      <c r="BS1362" s="63"/>
      <c r="BT1362" s="63"/>
      <c r="BU1362" s="63"/>
      <c r="BV1362" s="63"/>
      <c r="BW1362" s="63"/>
      <c r="BX1362" s="63"/>
      <c r="BY1362" s="63"/>
      <c r="BZ1362" s="63"/>
      <c r="CA1362" s="63"/>
      <c r="CB1362" s="63"/>
      <c r="CC1362" s="63"/>
      <c r="CD1362" s="63"/>
      <c r="CE1362" s="63"/>
      <c r="CF1362" s="63"/>
      <c r="CG1362" s="63"/>
      <c r="CH1362" s="63"/>
      <c r="CI1362" s="63"/>
      <c r="CJ1362" s="63"/>
      <c r="CK1362" s="63"/>
      <c r="CL1362" s="63"/>
      <c r="CM1362" s="63"/>
      <c r="CN1362" s="63"/>
      <c r="CO1362" s="63"/>
      <c r="CP1362" s="63"/>
      <c r="CR1362" s="227"/>
      <c r="CS1362" s="74"/>
    </row>
    <row r="1363" spans="1:97" s="72" customFormat="1" ht="75.75" customHeight="1">
      <c r="A1363" s="76"/>
      <c r="B1363" s="76"/>
      <c r="C1363" s="76"/>
      <c r="D1363" s="76"/>
      <c r="E1363" s="76"/>
      <c r="F1363" s="63"/>
      <c r="G1363" s="63"/>
      <c r="H1363" s="63"/>
      <c r="I1363" s="63"/>
      <c r="J1363" s="63"/>
      <c r="K1363" s="63"/>
      <c r="L1363" s="63"/>
      <c r="M1363" s="63"/>
      <c r="N1363" s="63"/>
      <c r="O1363" s="63"/>
      <c r="P1363" s="63"/>
      <c r="Q1363" s="63"/>
      <c r="R1363" s="63"/>
      <c r="S1363" s="63"/>
      <c r="T1363" s="63"/>
      <c r="U1363" s="63"/>
      <c r="V1363" s="63"/>
      <c r="W1363" s="63"/>
      <c r="X1363" s="63"/>
      <c r="Y1363" s="63"/>
      <c r="Z1363" s="63"/>
      <c r="AA1363" s="63"/>
      <c r="AB1363" s="63"/>
      <c r="AC1363" s="63"/>
      <c r="AD1363" s="63"/>
      <c r="AE1363" s="63"/>
      <c r="AF1363" s="63"/>
      <c r="AG1363" s="63"/>
      <c r="AH1363" s="63"/>
      <c r="AI1363" s="63"/>
      <c r="AJ1363" s="63"/>
      <c r="AK1363" s="63"/>
      <c r="AL1363" s="63"/>
      <c r="AM1363" s="63"/>
      <c r="AN1363" s="63"/>
      <c r="AO1363" s="63"/>
      <c r="AP1363" s="63"/>
      <c r="AQ1363" s="63"/>
      <c r="AR1363" s="63"/>
      <c r="AS1363" s="63"/>
      <c r="AT1363" s="63"/>
      <c r="AU1363" s="63"/>
      <c r="AV1363" s="63"/>
      <c r="AW1363" s="63"/>
      <c r="AX1363" s="63"/>
      <c r="AY1363" s="63"/>
      <c r="AZ1363" s="63"/>
      <c r="BA1363" s="63"/>
      <c r="BB1363" s="63"/>
      <c r="BC1363" s="63"/>
      <c r="BD1363" s="63"/>
      <c r="BE1363" s="63"/>
      <c r="BF1363" s="63"/>
      <c r="BG1363" s="63"/>
      <c r="BH1363" s="63"/>
      <c r="BI1363" s="63"/>
      <c r="BJ1363" s="63"/>
      <c r="BK1363" s="63"/>
      <c r="BL1363" s="63"/>
      <c r="BM1363" s="63"/>
      <c r="BN1363" s="63"/>
      <c r="BO1363" s="63"/>
      <c r="BP1363" s="63"/>
      <c r="BQ1363" s="63"/>
      <c r="BR1363" s="63"/>
      <c r="BS1363" s="63"/>
      <c r="BT1363" s="63"/>
      <c r="BU1363" s="63"/>
      <c r="BV1363" s="63"/>
      <c r="BW1363" s="63"/>
      <c r="BX1363" s="63"/>
      <c r="BY1363" s="63"/>
      <c r="BZ1363" s="63"/>
      <c r="CA1363" s="63"/>
      <c r="CB1363" s="63"/>
      <c r="CC1363" s="63"/>
      <c r="CD1363" s="63"/>
      <c r="CE1363" s="63"/>
      <c r="CF1363" s="63"/>
      <c r="CG1363" s="63"/>
      <c r="CH1363" s="63"/>
      <c r="CI1363" s="63"/>
      <c r="CJ1363" s="63"/>
      <c r="CK1363" s="63"/>
      <c r="CL1363" s="63"/>
      <c r="CM1363" s="63"/>
      <c r="CN1363" s="63"/>
      <c r="CO1363" s="63"/>
      <c r="CP1363" s="63"/>
      <c r="CR1363" s="227"/>
      <c r="CS1363" s="74"/>
    </row>
    <row r="1364" spans="1:97" s="72" customFormat="1" ht="75.75" customHeight="1">
      <c r="A1364" s="76"/>
      <c r="B1364" s="76"/>
      <c r="C1364" s="76"/>
      <c r="D1364" s="76"/>
      <c r="E1364" s="76"/>
      <c r="F1364" s="63"/>
      <c r="G1364" s="63"/>
      <c r="H1364" s="63"/>
      <c r="I1364" s="63"/>
      <c r="J1364" s="63"/>
      <c r="K1364" s="63"/>
      <c r="L1364" s="63"/>
      <c r="M1364" s="63"/>
      <c r="N1364" s="63"/>
      <c r="O1364" s="63"/>
      <c r="P1364" s="63"/>
      <c r="Q1364" s="63"/>
      <c r="R1364" s="63"/>
      <c r="S1364" s="63"/>
      <c r="T1364" s="63"/>
      <c r="U1364" s="63"/>
      <c r="V1364" s="63"/>
      <c r="W1364" s="63"/>
      <c r="X1364" s="63"/>
      <c r="Y1364" s="63"/>
      <c r="Z1364" s="63"/>
      <c r="AA1364" s="63"/>
      <c r="AB1364" s="63"/>
      <c r="AC1364" s="63"/>
      <c r="AD1364" s="63"/>
      <c r="AE1364" s="63"/>
      <c r="AF1364" s="63"/>
      <c r="AG1364" s="63"/>
      <c r="AH1364" s="63"/>
      <c r="AI1364" s="63"/>
      <c r="AJ1364" s="63"/>
      <c r="AK1364" s="63"/>
      <c r="AL1364" s="63"/>
      <c r="AM1364" s="63"/>
      <c r="AN1364" s="63"/>
      <c r="AO1364" s="63"/>
      <c r="AP1364" s="63"/>
      <c r="AQ1364" s="63"/>
      <c r="AR1364" s="63"/>
      <c r="AS1364" s="63"/>
      <c r="AT1364" s="63"/>
      <c r="AU1364" s="63"/>
      <c r="AV1364" s="63"/>
      <c r="AW1364" s="63"/>
      <c r="AX1364" s="63"/>
      <c r="AY1364" s="63"/>
      <c r="AZ1364" s="63"/>
      <c r="BA1364" s="63"/>
      <c r="BB1364" s="63"/>
      <c r="BC1364" s="63"/>
      <c r="BD1364" s="63"/>
      <c r="BE1364" s="63"/>
      <c r="BF1364" s="63"/>
      <c r="BG1364" s="63"/>
      <c r="BH1364" s="63"/>
      <c r="BI1364" s="63"/>
      <c r="BJ1364" s="63"/>
      <c r="BK1364" s="63"/>
      <c r="BL1364" s="63"/>
      <c r="BM1364" s="63"/>
      <c r="BN1364" s="63"/>
      <c r="BO1364" s="63"/>
      <c r="BP1364" s="63"/>
      <c r="BQ1364" s="63"/>
      <c r="BR1364" s="63"/>
      <c r="BS1364" s="63"/>
      <c r="BT1364" s="63"/>
      <c r="BU1364" s="63"/>
      <c r="BV1364" s="63"/>
      <c r="BW1364" s="63"/>
      <c r="BX1364" s="63"/>
      <c r="BY1364" s="63"/>
      <c r="BZ1364" s="63"/>
      <c r="CA1364" s="63"/>
      <c r="CB1364" s="63"/>
      <c r="CC1364" s="63"/>
      <c r="CD1364" s="63"/>
      <c r="CE1364" s="63"/>
      <c r="CF1364" s="63"/>
      <c r="CG1364" s="63"/>
      <c r="CH1364" s="63"/>
      <c r="CI1364" s="63"/>
      <c r="CJ1364" s="63"/>
      <c r="CK1364" s="63"/>
      <c r="CL1364" s="63"/>
      <c r="CM1364" s="63"/>
      <c r="CN1364" s="63"/>
      <c r="CO1364" s="63"/>
      <c r="CP1364" s="63"/>
      <c r="CR1364" s="227"/>
      <c r="CS1364" s="74"/>
    </row>
    <row r="1365" spans="1:97" s="72" customFormat="1" ht="75.75" customHeight="1">
      <c r="A1365" s="76"/>
      <c r="B1365" s="76"/>
      <c r="C1365" s="76"/>
      <c r="D1365" s="76"/>
      <c r="E1365" s="76"/>
      <c r="F1365" s="63"/>
      <c r="G1365" s="63"/>
      <c r="H1365" s="63"/>
      <c r="I1365" s="63"/>
      <c r="J1365" s="63"/>
      <c r="K1365" s="63"/>
      <c r="L1365" s="63"/>
      <c r="M1365" s="63"/>
      <c r="N1365" s="63"/>
      <c r="O1365" s="63"/>
      <c r="P1365" s="63"/>
      <c r="Q1365" s="63"/>
      <c r="R1365" s="63"/>
      <c r="S1365" s="63"/>
      <c r="T1365" s="63"/>
      <c r="U1365" s="63"/>
      <c r="V1365" s="63"/>
      <c r="W1365" s="63"/>
      <c r="X1365" s="63"/>
      <c r="Y1365" s="63"/>
      <c r="Z1365" s="63"/>
      <c r="AA1365" s="63"/>
      <c r="AB1365" s="63"/>
      <c r="AC1365" s="63"/>
      <c r="AD1365" s="63"/>
      <c r="AE1365" s="63"/>
      <c r="AF1365" s="63"/>
      <c r="AG1365" s="63"/>
      <c r="AH1365" s="63"/>
      <c r="AI1365" s="63"/>
      <c r="AJ1365" s="63"/>
      <c r="AK1365" s="63"/>
      <c r="AL1365" s="63"/>
      <c r="AM1365" s="63"/>
      <c r="AN1365" s="63"/>
      <c r="AO1365" s="63"/>
      <c r="AP1365" s="63"/>
      <c r="AQ1365" s="63"/>
      <c r="AR1365" s="63"/>
      <c r="AS1365" s="63"/>
      <c r="AT1365" s="63"/>
      <c r="AU1365" s="63"/>
      <c r="AV1365" s="63"/>
      <c r="AW1365" s="63"/>
      <c r="AX1365" s="63"/>
      <c r="AY1365" s="63"/>
      <c r="AZ1365" s="63"/>
      <c r="BA1365" s="63"/>
      <c r="BB1365" s="63"/>
      <c r="BC1365" s="63"/>
      <c r="BD1365" s="63"/>
      <c r="BE1365" s="63"/>
      <c r="BF1365" s="63"/>
      <c r="BG1365" s="63"/>
      <c r="BH1365" s="63"/>
      <c r="BI1365" s="63"/>
      <c r="BJ1365" s="63"/>
      <c r="BK1365" s="63"/>
      <c r="BL1365" s="63"/>
      <c r="BM1365" s="63"/>
      <c r="BN1365" s="63"/>
      <c r="BO1365" s="63"/>
      <c r="BP1365" s="63"/>
      <c r="BQ1365" s="63"/>
      <c r="BR1365" s="63"/>
      <c r="BS1365" s="63"/>
      <c r="BT1365" s="63"/>
      <c r="BU1365" s="63"/>
      <c r="BV1365" s="63"/>
      <c r="BW1365" s="63"/>
      <c r="BX1365" s="63"/>
      <c r="BY1365" s="63"/>
      <c r="BZ1365" s="63"/>
      <c r="CA1365" s="63"/>
      <c r="CB1365" s="63"/>
      <c r="CC1365" s="63"/>
      <c r="CD1365" s="63"/>
      <c r="CE1365" s="63"/>
      <c r="CF1365" s="63"/>
      <c r="CG1365" s="63"/>
      <c r="CH1365" s="63"/>
      <c r="CI1365" s="63"/>
      <c r="CJ1365" s="63"/>
      <c r="CK1365" s="63"/>
      <c r="CL1365" s="63"/>
      <c r="CM1365" s="63"/>
      <c r="CN1365" s="63"/>
      <c r="CO1365" s="63"/>
      <c r="CP1365" s="63"/>
      <c r="CR1365" s="227"/>
      <c r="CS1365" s="74"/>
    </row>
    <row r="1366" spans="1:97" s="72" customFormat="1" ht="75.75" customHeight="1">
      <c r="A1366" s="76"/>
      <c r="B1366" s="76"/>
      <c r="C1366" s="76"/>
      <c r="D1366" s="76"/>
      <c r="E1366" s="76"/>
      <c r="F1366" s="63"/>
      <c r="G1366" s="63"/>
      <c r="H1366" s="63"/>
      <c r="I1366" s="63"/>
      <c r="J1366" s="63"/>
      <c r="K1366" s="63"/>
      <c r="L1366" s="63"/>
      <c r="M1366" s="63"/>
      <c r="N1366" s="63"/>
      <c r="O1366" s="63"/>
      <c r="P1366" s="63"/>
      <c r="Q1366" s="63"/>
      <c r="R1366" s="63"/>
      <c r="S1366" s="63"/>
      <c r="T1366" s="63"/>
      <c r="U1366" s="63"/>
      <c r="V1366" s="63"/>
      <c r="W1366" s="63"/>
      <c r="X1366" s="63"/>
      <c r="Y1366" s="63"/>
      <c r="Z1366" s="63"/>
      <c r="AA1366" s="63"/>
      <c r="AB1366" s="63"/>
      <c r="AC1366" s="63"/>
      <c r="AD1366" s="63"/>
      <c r="AE1366" s="63"/>
      <c r="AF1366" s="63"/>
      <c r="AG1366" s="63"/>
      <c r="AH1366" s="63"/>
      <c r="AI1366" s="63"/>
      <c r="AJ1366" s="63"/>
      <c r="AK1366" s="63"/>
      <c r="AL1366" s="63"/>
      <c r="AM1366" s="63"/>
      <c r="AN1366" s="63"/>
      <c r="AO1366" s="63"/>
      <c r="AP1366" s="63"/>
      <c r="AQ1366" s="63"/>
      <c r="AR1366" s="63"/>
      <c r="AS1366" s="63"/>
      <c r="AT1366" s="63"/>
      <c r="AU1366" s="63"/>
      <c r="AV1366" s="63"/>
      <c r="AW1366" s="63"/>
      <c r="AX1366" s="63"/>
      <c r="AY1366" s="63"/>
      <c r="AZ1366" s="63"/>
      <c r="BA1366" s="63"/>
      <c r="BB1366" s="63"/>
      <c r="BC1366" s="63"/>
      <c r="BD1366" s="63"/>
      <c r="BE1366" s="63"/>
      <c r="BF1366" s="63"/>
      <c r="BG1366" s="63"/>
      <c r="BH1366" s="63"/>
      <c r="BI1366" s="63"/>
      <c r="BJ1366" s="63"/>
      <c r="BK1366" s="63"/>
      <c r="BL1366" s="63"/>
      <c r="BM1366" s="63"/>
      <c r="BN1366" s="63"/>
      <c r="BO1366" s="63"/>
      <c r="BP1366" s="63"/>
      <c r="BQ1366" s="63"/>
      <c r="BR1366" s="63"/>
      <c r="BS1366" s="63"/>
      <c r="BT1366" s="63"/>
      <c r="BU1366" s="63"/>
      <c r="BV1366" s="63"/>
      <c r="BW1366" s="63"/>
      <c r="BX1366" s="63"/>
      <c r="BY1366" s="63"/>
      <c r="BZ1366" s="63"/>
      <c r="CA1366" s="63"/>
      <c r="CB1366" s="63"/>
      <c r="CC1366" s="63"/>
      <c r="CD1366" s="63"/>
      <c r="CE1366" s="63"/>
      <c r="CF1366" s="63"/>
      <c r="CG1366" s="63"/>
      <c r="CH1366" s="63"/>
      <c r="CI1366" s="63"/>
      <c r="CJ1366" s="63"/>
      <c r="CK1366" s="63"/>
      <c r="CL1366" s="63"/>
      <c r="CM1366" s="63"/>
      <c r="CN1366" s="63"/>
      <c r="CO1366" s="63"/>
      <c r="CP1366" s="63"/>
      <c r="CR1366" s="227"/>
      <c r="CS1366" s="74"/>
    </row>
    <row r="1367" spans="1:97" s="72" customFormat="1" ht="75.75" customHeight="1">
      <c r="A1367" s="76"/>
      <c r="B1367" s="76"/>
      <c r="C1367" s="76"/>
      <c r="D1367" s="76"/>
      <c r="E1367" s="76"/>
      <c r="F1367" s="63"/>
      <c r="G1367" s="63"/>
      <c r="H1367" s="63"/>
      <c r="I1367" s="63"/>
      <c r="J1367" s="63"/>
      <c r="K1367" s="63"/>
      <c r="L1367" s="63"/>
      <c r="M1367" s="63"/>
      <c r="N1367" s="63"/>
      <c r="O1367" s="63"/>
      <c r="P1367" s="63"/>
      <c r="Q1367" s="63"/>
      <c r="R1367" s="63"/>
      <c r="S1367" s="63"/>
      <c r="T1367" s="63"/>
      <c r="U1367" s="63"/>
      <c r="V1367" s="63"/>
      <c r="W1367" s="63"/>
      <c r="X1367" s="63"/>
      <c r="Y1367" s="63"/>
      <c r="Z1367" s="63"/>
      <c r="AA1367" s="63"/>
      <c r="AB1367" s="63"/>
      <c r="AC1367" s="63"/>
      <c r="AD1367" s="63"/>
      <c r="AE1367" s="63"/>
      <c r="AF1367" s="63"/>
      <c r="AG1367" s="63"/>
      <c r="AH1367" s="63"/>
      <c r="AI1367" s="63"/>
      <c r="AJ1367" s="63"/>
      <c r="AK1367" s="63"/>
      <c r="AL1367" s="63"/>
      <c r="AM1367" s="63"/>
      <c r="AN1367" s="63"/>
      <c r="AO1367" s="63"/>
      <c r="AP1367" s="63"/>
      <c r="AQ1367" s="63"/>
      <c r="AR1367" s="63"/>
      <c r="AS1367" s="63"/>
      <c r="AT1367" s="63"/>
      <c r="AU1367" s="63"/>
      <c r="AV1367" s="63"/>
      <c r="AW1367" s="63"/>
      <c r="AX1367" s="63"/>
      <c r="AY1367" s="63"/>
      <c r="AZ1367" s="63"/>
      <c r="BA1367" s="63"/>
      <c r="BB1367" s="63"/>
      <c r="BC1367" s="63"/>
      <c r="BD1367" s="63"/>
      <c r="BE1367" s="63"/>
      <c r="BF1367" s="63"/>
      <c r="BG1367" s="63"/>
      <c r="BH1367" s="63"/>
      <c r="BI1367" s="63"/>
      <c r="BJ1367" s="63"/>
      <c r="BK1367" s="63"/>
      <c r="BL1367" s="63"/>
      <c r="BM1367" s="63"/>
      <c r="BN1367" s="63"/>
      <c r="BO1367" s="63"/>
      <c r="BP1367" s="63"/>
      <c r="BQ1367" s="63"/>
      <c r="BR1367" s="63"/>
      <c r="BS1367" s="63"/>
      <c r="BT1367" s="63"/>
      <c r="BU1367" s="63"/>
      <c r="BV1367" s="63"/>
      <c r="BW1367" s="63"/>
      <c r="BX1367" s="63"/>
      <c r="BY1367" s="63"/>
      <c r="BZ1367" s="63"/>
      <c r="CA1367" s="63"/>
      <c r="CB1367" s="63"/>
      <c r="CC1367" s="63"/>
      <c r="CD1367" s="63"/>
      <c r="CE1367" s="63"/>
      <c r="CF1367" s="63"/>
      <c r="CG1367" s="63"/>
      <c r="CH1367" s="63"/>
      <c r="CI1367" s="63"/>
      <c r="CJ1367" s="63"/>
      <c r="CK1367" s="63"/>
      <c r="CL1367" s="63"/>
      <c r="CM1367" s="63"/>
      <c r="CN1367" s="63"/>
      <c r="CO1367" s="63"/>
      <c r="CP1367" s="63"/>
      <c r="CR1367" s="227"/>
      <c r="CS1367" s="74"/>
    </row>
    <row r="1368" spans="1:97" s="72" customFormat="1" ht="75.75" customHeight="1">
      <c r="A1368" s="76"/>
      <c r="B1368" s="76"/>
      <c r="C1368" s="76"/>
      <c r="D1368" s="76"/>
      <c r="E1368" s="76"/>
      <c r="F1368" s="63"/>
      <c r="G1368" s="63"/>
      <c r="H1368" s="63"/>
      <c r="I1368" s="63"/>
      <c r="J1368" s="63"/>
      <c r="K1368" s="63"/>
      <c r="L1368" s="63"/>
      <c r="M1368" s="63"/>
      <c r="N1368" s="63"/>
      <c r="O1368" s="63"/>
      <c r="P1368" s="63"/>
      <c r="Q1368" s="63"/>
      <c r="R1368" s="63"/>
      <c r="S1368" s="63"/>
      <c r="T1368" s="63"/>
      <c r="U1368" s="63"/>
      <c r="V1368" s="63"/>
      <c r="W1368" s="63"/>
      <c r="X1368" s="63"/>
      <c r="Y1368" s="63"/>
      <c r="Z1368" s="63"/>
      <c r="AA1368" s="63"/>
      <c r="AB1368" s="63"/>
      <c r="AC1368" s="63"/>
      <c r="AD1368" s="63"/>
      <c r="AE1368" s="63"/>
      <c r="AF1368" s="63"/>
      <c r="AG1368" s="63"/>
      <c r="AH1368" s="63"/>
      <c r="AI1368" s="63"/>
      <c r="AJ1368" s="63"/>
      <c r="AK1368" s="63"/>
      <c r="AL1368" s="63"/>
      <c r="AM1368" s="63"/>
      <c r="AN1368" s="63"/>
      <c r="AO1368" s="63"/>
      <c r="AP1368" s="63"/>
      <c r="AQ1368" s="63"/>
      <c r="AR1368" s="63"/>
      <c r="AS1368" s="63"/>
      <c r="AT1368" s="63"/>
      <c r="AU1368" s="63"/>
      <c r="AV1368" s="63"/>
      <c r="AW1368" s="63"/>
      <c r="AX1368" s="63"/>
      <c r="AY1368" s="63"/>
      <c r="AZ1368" s="63"/>
      <c r="BA1368" s="63"/>
      <c r="BB1368" s="63"/>
      <c r="BC1368" s="63"/>
      <c r="BD1368" s="63"/>
      <c r="BE1368" s="63"/>
      <c r="BF1368" s="63"/>
      <c r="BG1368" s="63"/>
      <c r="BH1368" s="63"/>
      <c r="BI1368" s="63"/>
      <c r="BJ1368" s="63"/>
      <c r="BK1368" s="63"/>
      <c r="BL1368" s="63"/>
      <c r="BM1368" s="63"/>
      <c r="BN1368" s="63"/>
      <c r="BO1368" s="63"/>
      <c r="BP1368" s="63"/>
      <c r="BQ1368" s="63"/>
      <c r="BR1368" s="63"/>
      <c r="BS1368" s="63"/>
      <c r="BT1368" s="63"/>
      <c r="BU1368" s="63"/>
      <c r="BV1368" s="63"/>
      <c r="BW1368" s="63"/>
      <c r="BX1368" s="63"/>
      <c r="BY1368" s="63"/>
      <c r="BZ1368" s="63"/>
      <c r="CA1368" s="63"/>
      <c r="CB1368" s="63"/>
      <c r="CC1368" s="63"/>
      <c r="CD1368" s="63"/>
      <c r="CE1368" s="63"/>
      <c r="CF1368" s="63"/>
      <c r="CG1368" s="63"/>
      <c r="CH1368" s="63"/>
      <c r="CI1368" s="63"/>
      <c r="CJ1368" s="63"/>
      <c r="CK1368" s="63"/>
      <c r="CL1368" s="63"/>
      <c r="CM1368" s="63"/>
      <c r="CN1368" s="63"/>
      <c r="CO1368" s="63"/>
      <c r="CP1368" s="63"/>
      <c r="CR1368" s="227"/>
      <c r="CS1368" s="74"/>
    </row>
    <row r="1369" spans="1:97" s="72" customFormat="1" ht="75.75" customHeight="1">
      <c r="A1369" s="76"/>
      <c r="B1369" s="76"/>
      <c r="C1369" s="76"/>
      <c r="D1369" s="76"/>
      <c r="E1369" s="76"/>
      <c r="F1369" s="63"/>
      <c r="G1369" s="63"/>
      <c r="H1369" s="63"/>
      <c r="I1369" s="63"/>
      <c r="J1369" s="63"/>
      <c r="K1369" s="63"/>
      <c r="L1369" s="63"/>
      <c r="M1369" s="63"/>
      <c r="N1369" s="63"/>
      <c r="O1369" s="63"/>
      <c r="P1369" s="63"/>
      <c r="Q1369" s="63"/>
      <c r="R1369" s="63"/>
      <c r="S1369" s="63"/>
      <c r="T1369" s="63"/>
      <c r="U1369" s="63"/>
      <c r="V1369" s="63"/>
      <c r="W1369" s="63"/>
      <c r="X1369" s="63"/>
      <c r="Y1369" s="63"/>
      <c r="Z1369" s="63"/>
      <c r="AA1369" s="63"/>
      <c r="AB1369" s="63"/>
      <c r="AC1369" s="63"/>
      <c r="AD1369" s="63"/>
      <c r="AE1369" s="63"/>
      <c r="AF1369" s="63"/>
      <c r="AG1369" s="63"/>
      <c r="AH1369" s="63"/>
      <c r="AI1369" s="63"/>
      <c r="AJ1369" s="63"/>
      <c r="AK1369" s="63"/>
      <c r="AL1369" s="63"/>
      <c r="AM1369" s="63"/>
      <c r="AN1369" s="63"/>
      <c r="AO1369" s="63"/>
      <c r="AP1369" s="63"/>
      <c r="AQ1369" s="63"/>
      <c r="AR1369" s="63"/>
      <c r="AS1369" s="63"/>
      <c r="AT1369" s="63"/>
      <c r="AU1369" s="63"/>
      <c r="AV1369" s="63"/>
      <c r="AW1369" s="63"/>
      <c r="AX1369" s="63"/>
      <c r="AY1369" s="63"/>
      <c r="AZ1369" s="63"/>
      <c r="BA1369" s="63"/>
      <c r="BB1369" s="63"/>
      <c r="BC1369" s="63"/>
      <c r="BD1369" s="63"/>
      <c r="BE1369" s="63"/>
      <c r="BF1369" s="63"/>
      <c r="BG1369" s="63"/>
      <c r="BH1369" s="63"/>
      <c r="BI1369" s="63"/>
      <c r="BJ1369" s="63"/>
      <c r="BK1369" s="63"/>
      <c r="BL1369" s="63"/>
      <c r="BM1369" s="63"/>
      <c r="BN1369" s="63"/>
      <c r="BO1369" s="63"/>
      <c r="BP1369" s="63"/>
      <c r="BQ1369" s="63"/>
      <c r="BR1369" s="63"/>
      <c r="BS1369" s="63"/>
      <c r="BT1369" s="63"/>
      <c r="BU1369" s="63"/>
      <c r="BV1369" s="63"/>
      <c r="BW1369" s="63"/>
      <c r="BX1369" s="63"/>
      <c r="BY1369" s="63"/>
      <c r="BZ1369" s="63"/>
      <c r="CA1369" s="63"/>
      <c r="CB1369" s="63"/>
      <c r="CC1369" s="63"/>
      <c r="CD1369" s="63"/>
      <c r="CE1369" s="63"/>
      <c r="CF1369" s="63"/>
      <c r="CG1369" s="63"/>
      <c r="CH1369" s="63"/>
      <c r="CI1369" s="63"/>
      <c r="CJ1369" s="63"/>
      <c r="CK1369" s="63"/>
      <c r="CL1369" s="63"/>
      <c r="CM1369" s="63"/>
      <c r="CN1369" s="63"/>
      <c r="CO1369" s="63"/>
      <c r="CP1369" s="63"/>
      <c r="CR1369" s="227"/>
      <c r="CS1369" s="74"/>
    </row>
    <row r="1370" spans="1:97" s="72" customFormat="1" ht="75.75" customHeight="1">
      <c r="A1370" s="76"/>
      <c r="B1370" s="76"/>
      <c r="C1370" s="76"/>
      <c r="D1370" s="76"/>
      <c r="E1370" s="76"/>
      <c r="F1370" s="63"/>
      <c r="G1370" s="63"/>
      <c r="H1370" s="63"/>
      <c r="I1370" s="63"/>
      <c r="J1370" s="63"/>
      <c r="K1370" s="63"/>
      <c r="L1370" s="63"/>
      <c r="M1370" s="63"/>
      <c r="N1370" s="63"/>
      <c r="O1370" s="63"/>
      <c r="P1370" s="63"/>
      <c r="Q1370" s="63"/>
      <c r="R1370" s="63"/>
      <c r="S1370" s="63"/>
      <c r="T1370" s="63"/>
      <c r="U1370" s="63"/>
      <c r="V1370" s="63"/>
      <c r="W1370" s="63"/>
      <c r="X1370" s="63"/>
      <c r="Y1370" s="63"/>
      <c r="Z1370" s="63"/>
      <c r="AA1370" s="63"/>
      <c r="AB1370" s="63"/>
      <c r="AC1370" s="63"/>
      <c r="AD1370" s="63"/>
      <c r="AE1370" s="63"/>
      <c r="AF1370" s="63"/>
      <c r="AG1370" s="63"/>
      <c r="AH1370" s="63"/>
      <c r="AI1370" s="63"/>
      <c r="AJ1370" s="63"/>
      <c r="AK1370" s="63"/>
      <c r="AL1370" s="63"/>
      <c r="AM1370" s="63"/>
      <c r="AN1370" s="63"/>
      <c r="AO1370" s="63"/>
      <c r="AP1370" s="63"/>
      <c r="AQ1370" s="63"/>
      <c r="AR1370" s="63"/>
      <c r="AS1370" s="63"/>
      <c r="AT1370" s="63"/>
      <c r="AU1370" s="63"/>
      <c r="AV1370" s="63"/>
      <c r="AW1370" s="63"/>
      <c r="AX1370" s="63"/>
      <c r="AY1370" s="63"/>
      <c r="AZ1370" s="63"/>
      <c r="BA1370" s="63"/>
      <c r="BB1370" s="63"/>
      <c r="BC1370" s="63"/>
      <c r="BD1370" s="63"/>
      <c r="BE1370" s="63"/>
      <c r="BF1370" s="63"/>
      <c r="BG1370" s="63"/>
      <c r="BH1370" s="63"/>
      <c r="BI1370" s="63"/>
      <c r="BJ1370" s="63"/>
      <c r="BK1370" s="63"/>
      <c r="BL1370" s="63"/>
      <c r="BM1370" s="63"/>
      <c r="BN1370" s="63"/>
      <c r="BO1370" s="63"/>
      <c r="BP1370" s="63"/>
      <c r="BQ1370" s="63"/>
      <c r="BR1370" s="63"/>
      <c r="BS1370" s="63"/>
      <c r="BT1370" s="63"/>
      <c r="BU1370" s="63"/>
      <c r="BV1370" s="63"/>
      <c r="BW1370" s="63"/>
      <c r="BX1370" s="63"/>
      <c r="BY1370" s="63"/>
      <c r="BZ1370" s="63"/>
      <c r="CA1370" s="63"/>
      <c r="CB1370" s="63"/>
      <c r="CC1370" s="63"/>
      <c r="CD1370" s="63"/>
      <c r="CE1370" s="63"/>
      <c r="CF1370" s="63"/>
      <c r="CG1370" s="63"/>
      <c r="CH1370" s="63"/>
      <c r="CI1370" s="63"/>
      <c r="CJ1370" s="63"/>
      <c r="CK1370" s="63"/>
      <c r="CL1370" s="63"/>
      <c r="CM1370" s="63"/>
      <c r="CN1370" s="63"/>
      <c r="CO1370" s="63"/>
      <c r="CP1370" s="63"/>
      <c r="CR1370" s="227"/>
      <c r="CS1370" s="74"/>
    </row>
    <row r="1371" spans="1:97" s="72" customFormat="1" ht="75.75" customHeight="1">
      <c r="A1371" s="76"/>
      <c r="B1371" s="76"/>
      <c r="C1371" s="76"/>
      <c r="D1371" s="76"/>
      <c r="E1371" s="76"/>
      <c r="F1371" s="63"/>
      <c r="G1371" s="63"/>
      <c r="H1371" s="63"/>
      <c r="I1371" s="63"/>
      <c r="J1371" s="63"/>
      <c r="K1371" s="63"/>
      <c r="L1371" s="63"/>
      <c r="M1371" s="63"/>
      <c r="N1371" s="63"/>
      <c r="O1371" s="63"/>
      <c r="P1371" s="63"/>
      <c r="Q1371" s="63"/>
      <c r="R1371" s="63"/>
      <c r="S1371" s="63"/>
      <c r="T1371" s="63"/>
      <c r="U1371" s="63"/>
      <c r="V1371" s="63"/>
      <c r="W1371" s="63"/>
      <c r="X1371" s="63"/>
      <c r="Y1371" s="63"/>
      <c r="Z1371" s="63"/>
      <c r="AA1371" s="63"/>
      <c r="AB1371" s="63"/>
      <c r="AC1371" s="63"/>
      <c r="AD1371" s="63"/>
      <c r="AE1371" s="63"/>
      <c r="AF1371" s="63"/>
      <c r="AG1371" s="63"/>
      <c r="AH1371" s="63"/>
      <c r="AI1371" s="63"/>
      <c r="AJ1371" s="63"/>
      <c r="AK1371" s="63"/>
      <c r="AL1371" s="63"/>
      <c r="AM1371" s="63"/>
      <c r="AN1371" s="63"/>
      <c r="AO1371" s="63"/>
      <c r="AP1371" s="63"/>
      <c r="AQ1371" s="63"/>
      <c r="AR1371" s="63"/>
      <c r="AS1371" s="63"/>
      <c r="AT1371" s="63"/>
      <c r="AU1371" s="63"/>
      <c r="AV1371" s="63"/>
      <c r="AW1371" s="63"/>
      <c r="AX1371" s="63"/>
      <c r="AY1371" s="63"/>
      <c r="AZ1371" s="63"/>
      <c r="BA1371" s="63"/>
      <c r="BB1371" s="63"/>
      <c r="BC1371" s="63"/>
      <c r="BD1371" s="63"/>
      <c r="BE1371" s="63"/>
      <c r="BF1371" s="63"/>
      <c r="BG1371" s="63"/>
      <c r="BH1371" s="63"/>
      <c r="BI1371" s="63"/>
      <c r="BJ1371" s="63"/>
      <c r="BK1371" s="63"/>
      <c r="BL1371" s="63"/>
      <c r="BM1371" s="63"/>
      <c r="BN1371" s="63"/>
      <c r="BO1371" s="63"/>
      <c r="BP1371" s="63"/>
      <c r="BQ1371" s="63"/>
      <c r="BR1371" s="63"/>
      <c r="BS1371" s="63"/>
      <c r="BT1371" s="63"/>
      <c r="BU1371" s="63"/>
      <c r="BV1371" s="63"/>
      <c r="BW1371" s="63"/>
      <c r="BX1371" s="63"/>
      <c r="BY1371" s="63"/>
      <c r="BZ1371" s="63"/>
      <c r="CA1371" s="63"/>
      <c r="CB1371" s="63"/>
      <c r="CC1371" s="63"/>
      <c r="CD1371" s="63"/>
      <c r="CE1371" s="63"/>
      <c r="CF1371" s="63"/>
      <c r="CG1371" s="63"/>
      <c r="CH1371" s="63"/>
      <c r="CI1371" s="63"/>
      <c r="CJ1371" s="63"/>
      <c r="CK1371" s="63"/>
      <c r="CL1371" s="63"/>
      <c r="CM1371" s="63"/>
      <c r="CN1371" s="63"/>
      <c r="CO1371" s="63"/>
      <c r="CP1371" s="63"/>
      <c r="CR1371" s="227"/>
      <c r="CS1371" s="74"/>
    </row>
    <row r="1372" spans="1:97" s="72" customFormat="1" ht="75.75" customHeight="1">
      <c r="A1372" s="76"/>
      <c r="B1372" s="76"/>
      <c r="C1372" s="76"/>
      <c r="D1372" s="76"/>
      <c r="E1372" s="76"/>
      <c r="F1372" s="63"/>
      <c r="G1372" s="63"/>
      <c r="H1372" s="63"/>
      <c r="I1372" s="63"/>
      <c r="J1372" s="63"/>
      <c r="K1372" s="63"/>
      <c r="L1372" s="63"/>
      <c r="M1372" s="63"/>
      <c r="N1372" s="63"/>
      <c r="O1372" s="63"/>
      <c r="P1372" s="63"/>
      <c r="Q1372" s="63"/>
      <c r="R1372" s="63"/>
      <c r="S1372" s="63"/>
      <c r="T1372" s="63"/>
      <c r="U1372" s="63"/>
      <c r="V1372" s="63"/>
      <c r="W1372" s="63"/>
      <c r="X1372" s="63"/>
      <c r="Y1372" s="63"/>
      <c r="Z1372" s="63"/>
      <c r="AA1372" s="63"/>
      <c r="AB1372" s="63"/>
      <c r="AC1372" s="63"/>
      <c r="AD1372" s="63"/>
      <c r="AE1372" s="63"/>
      <c r="AF1372" s="63"/>
      <c r="AG1372" s="63"/>
      <c r="AH1372" s="63"/>
      <c r="AI1372" s="63"/>
      <c r="AJ1372" s="63"/>
      <c r="AK1372" s="63"/>
      <c r="AL1372" s="63"/>
      <c r="AM1372" s="63"/>
      <c r="AN1372" s="63"/>
      <c r="AO1372" s="63"/>
      <c r="AP1372" s="63"/>
      <c r="AQ1372" s="63"/>
      <c r="AR1372" s="63"/>
      <c r="AS1372" s="63"/>
      <c r="AT1372" s="63"/>
      <c r="AU1372" s="63"/>
      <c r="AV1372" s="63"/>
      <c r="AW1372" s="63"/>
      <c r="AX1372" s="63"/>
      <c r="AY1372" s="63"/>
      <c r="AZ1372" s="63"/>
      <c r="BA1372" s="63"/>
      <c r="BB1372" s="63"/>
      <c r="BC1372" s="63"/>
      <c r="BD1372" s="63"/>
      <c r="BE1372" s="63"/>
      <c r="BF1372" s="63"/>
      <c r="BG1372" s="63"/>
      <c r="BH1372" s="63"/>
      <c r="BI1372" s="63"/>
      <c r="BJ1372" s="63"/>
      <c r="BK1372" s="63"/>
      <c r="BL1372" s="63"/>
      <c r="BM1372" s="63"/>
      <c r="BN1372" s="63"/>
      <c r="BO1372" s="63"/>
      <c r="BP1372" s="63"/>
      <c r="BQ1372" s="63"/>
      <c r="BR1372" s="63"/>
      <c r="BS1372" s="63"/>
      <c r="BT1372" s="63"/>
      <c r="BU1372" s="63"/>
      <c r="BV1372" s="63"/>
      <c r="BW1372" s="63"/>
      <c r="BX1372" s="63"/>
      <c r="BY1372" s="63"/>
      <c r="BZ1372" s="63"/>
      <c r="CA1372" s="63"/>
      <c r="CB1372" s="63"/>
      <c r="CC1372" s="63"/>
      <c r="CD1372" s="63"/>
      <c r="CE1372" s="63"/>
      <c r="CF1372" s="63"/>
      <c r="CG1372" s="63"/>
      <c r="CH1372" s="63"/>
      <c r="CI1372" s="63"/>
      <c r="CJ1372" s="63"/>
      <c r="CK1372" s="63"/>
      <c r="CL1372" s="63"/>
      <c r="CM1372" s="63"/>
      <c r="CN1372" s="63"/>
      <c r="CO1372" s="63"/>
      <c r="CP1372" s="63"/>
      <c r="CR1372" s="227"/>
      <c r="CS1372" s="74"/>
    </row>
    <row r="1373" spans="1:97" s="72" customFormat="1" ht="75.75" customHeight="1">
      <c r="A1373" s="76"/>
      <c r="B1373" s="76"/>
      <c r="C1373" s="76"/>
      <c r="D1373" s="76"/>
      <c r="E1373" s="76"/>
      <c r="F1373" s="63"/>
      <c r="G1373" s="63"/>
      <c r="H1373" s="63"/>
      <c r="I1373" s="63"/>
      <c r="J1373" s="63"/>
      <c r="K1373" s="63"/>
      <c r="L1373" s="63"/>
      <c r="M1373" s="63"/>
      <c r="N1373" s="63"/>
      <c r="O1373" s="63"/>
      <c r="P1373" s="63"/>
      <c r="Q1373" s="63"/>
      <c r="R1373" s="63"/>
      <c r="S1373" s="63"/>
      <c r="T1373" s="63"/>
      <c r="U1373" s="63"/>
      <c r="V1373" s="63"/>
      <c r="W1373" s="63"/>
      <c r="X1373" s="63"/>
      <c r="Y1373" s="63"/>
      <c r="Z1373" s="63"/>
      <c r="AA1373" s="63"/>
      <c r="AB1373" s="63"/>
      <c r="AC1373" s="63"/>
      <c r="AD1373" s="63"/>
      <c r="AE1373" s="63"/>
      <c r="AF1373" s="63"/>
      <c r="AG1373" s="63"/>
      <c r="AH1373" s="63"/>
      <c r="AI1373" s="63"/>
      <c r="AJ1373" s="63"/>
      <c r="AK1373" s="63"/>
      <c r="AL1373" s="63"/>
      <c r="AM1373" s="63"/>
      <c r="AN1373" s="63"/>
      <c r="AO1373" s="63"/>
      <c r="AP1373" s="63"/>
      <c r="AQ1373" s="63"/>
      <c r="AR1373" s="63"/>
      <c r="AS1373" s="63"/>
      <c r="AT1373" s="63"/>
      <c r="AU1373" s="63"/>
      <c r="AV1373" s="63"/>
      <c r="AW1373" s="63"/>
      <c r="AX1373" s="63"/>
      <c r="AY1373" s="63"/>
      <c r="AZ1373" s="63"/>
      <c r="BA1373" s="63"/>
      <c r="BB1373" s="63"/>
      <c r="BC1373" s="63"/>
      <c r="BD1373" s="63"/>
      <c r="BE1373" s="63"/>
      <c r="BF1373" s="63"/>
      <c r="BG1373" s="63"/>
      <c r="BH1373" s="63"/>
      <c r="BI1373" s="63"/>
      <c r="BJ1373" s="63"/>
      <c r="BK1373" s="63"/>
      <c r="BL1373" s="63"/>
      <c r="BM1373" s="63"/>
      <c r="BN1373" s="63"/>
      <c r="BO1373" s="63"/>
      <c r="BP1373" s="63"/>
      <c r="BQ1373" s="63"/>
      <c r="BR1373" s="63"/>
      <c r="BS1373" s="63"/>
      <c r="BT1373" s="63"/>
      <c r="BU1373" s="63"/>
      <c r="BV1373" s="63"/>
      <c r="BW1373" s="63"/>
      <c r="BX1373" s="63"/>
      <c r="BY1373" s="63"/>
      <c r="BZ1373" s="63"/>
      <c r="CA1373" s="63"/>
      <c r="CB1373" s="63"/>
      <c r="CC1373" s="63"/>
      <c r="CD1373" s="63"/>
      <c r="CE1373" s="63"/>
      <c r="CF1373" s="63"/>
      <c r="CG1373" s="63"/>
      <c r="CH1373" s="63"/>
      <c r="CI1373" s="63"/>
      <c r="CJ1373" s="63"/>
      <c r="CK1373" s="63"/>
      <c r="CL1373" s="63"/>
      <c r="CM1373" s="63"/>
      <c r="CN1373" s="63"/>
      <c r="CO1373" s="63"/>
      <c r="CP1373" s="63"/>
      <c r="CR1373" s="227"/>
      <c r="CS1373" s="74"/>
    </row>
    <row r="1374" spans="1:97" s="72" customFormat="1" ht="75.75" customHeight="1">
      <c r="A1374" s="76"/>
      <c r="B1374" s="76"/>
      <c r="C1374" s="76"/>
      <c r="D1374" s="76"/>
      <c r="E1374" s="76"/>
      <c r="F1374" s="63"/>
      <c r="G1374" s="63"/>
      <c r="H1374" s="63"/>
      <c r="I1374" s="63"/>
      <c r="J1374" s="63"/>
      <c r="K1374" s="63"/>
      <c r="L1374" s="63"/>
      <c r="M1374" s="63"/>
      <c r="N1374" s="63"/>
      <c r="O1374" s="63"/>
      <c r="P1374" s="63"/>
      <c r="Q1374" s="63"/>
      <c r="R1374" s="63"/>
      <c r="S1374" s="63"/>
      <c r="T1374" s="63"/>
      <c r="U1374" s="63"/>
      <c r="V1374" s="63"/>
      <c r="W1374" s="63"/>
      <c r="X1374" s="63"/>
      <c r="Y1374" s="63"/>
      <c r="Z1374" s="63"/>
      <c r="AA1374" s="63"/>
      <c r="AB1374" s="63"/>
      <c r="AC1374" s="63"/>
      <c r="AD1374" s="63"/>
      <c r="AE1374" s="63"/>
      <c r="AF1374" s="63"/>
      <c r="AG1374" s="63"/>
      <c r="AH1374" s="63"/>
      <c r="AI1374" s="63"/>
      <c r="AJ1374" s="63"/>
      <c r="AK1374" s="63"/>
      <c r="AL1374" s="63"/>
      <c r="AM1374" s="63"/>
      <c r="AN1374" s="63"/>
      <c r="AO1374" s="63"/>
      <c r="AP1374" s="63"/>
      <c r="AQ1374" s="63"/>
      <c r="AR1374" s="63"/>
      <c r="AS1374" s="63"/>
      <c r="AT1374" s="63"/>
      <c r="AU1374" s="63"/>
      <c r="AV1374" s="63"/>
      <c r="AW1374" s="63"/>
      <c r="AX1374" s="63"/>
      <c r="AY1374" s="63"/>
      <c r="AZ1374" s="63"/>
      <c r="BA1374" s="63"/>
      <c r="BB1374" s="63"/>
      <c r="BC1374" s="63"/>
      <c r="BD1374" s="63"/>
      <c r="BE1374" s="63"/>
      <c r="BF1374" s="63"/>
      <c r="BG1374" s="63"/>
      <c r="BH1374" s="63"/>
      <c r="BI1374" s="63"/>
      <c r="BJ1374" s="63"/>
      <c r="BK1374" s="63"/>
      <c r="BL1374" s="63"/>
      <c r="BM1374" s="63"/>
      <c r="BN1374" s="63"/>
      <c r="BO1374" s="63"/>
      <c r="BP1374" s="63"/>
      <c r="BQ1374" s="63"/>
      <c r="BR1374" s="63"/>
      <c r="BS1374" s="63"/>
      <c r="BT1374" s="63"/>
      <c r="BU1374" s="63"/>
      <c r="BV1374" s="63"/>
      <c r="BW1374" s="63"/>
      <c r="BX1374" s="63"/>
      <c r="BY1374" s="63"/>
      <c r="BZ1374" s="63"/>
      <c r="CA1374" s="63"/>
      <c r="CB1374" s="63"/>
      <c r="CC1374" s="63"/>
      <c r="CD1374" s="63"/>
      <c r="CE1374" s="63"/>
      <c r="CF1374" s="63"/>
      <c r="CG1374" s="63"/>
      <c r="CH1374" s="63"/>
      <c r="CI1374" s="63"/>
      <c r="CJ1374" s="63"/>
      <c r="CK1374" s="63"/>
      <c r="CL1374" s="63"/>
      <c r="CM1374" s="63"/>
      <c r="CN1374" s="63"/>
      <c r="CO1374" s="63"/>
      <c r="CP1374" s="63"/>
      <c r="CR1374" s="227"/>
      <c r="CS1374" s="74"/>
    </row>
    <row r="1375" spans="1:97" s="72" customFormat="1" ht="75.75" customHeight="1">
      <c r="A1375" s="76"/>
      <c r="B1375" s="76"/>
      <c r="C1375" s="76"/>
      <c r="D1375" s="76"/>
      <c r="E1375" s="76"/>
      <c r="F1375" s="63"/>
      <c r="G1375" s="63"/>
      <c r="H1375" s="63"/>
      <c r="I1375" s="63"/>
      <c r="J1375" s="63"/>
      <c r="K1375" s="63"/>
      <c r="L1375" s="63"/>
      <c r="M1375" s="63"/>
      <c r="N1375" s="63"/>
      <c r="O1375" s="63"/>
      <c r="P1375" s="63"/>
      <c r="Q1375" s="63"/>
      <c r="R1375" s="63"/>
      <c r="S1375" s="63"/>
      <c r="T1375" s="63"/>
      <c r="U1375" s="63"/>
      <c r="V1375" s="63"/>
      <c r="W1375" s="63"/>
      <c r="X1375" s="63"/>
      <c r="Y1375" s="63"/>
      <c r="Z1375" s="63"/>
      <c r="AA1375" s="63"/>
      <c r="AB1375" s="63"/>
      <c r="AC1375" s="63"/>
      <c r="AD1375" s="63"/>
      <c r="AE1375" s="63"/>
      <c r="AF1375" s="63"/>
      <c r="AG1375" s="63"/>
      <c r="AH1375" s="63"/>
      <c r="AI1375" s="63"/>
      <c r="AJ1375" s="63"/>
      <c r="AK1375" s="63"/>
      <c r="AL1375" s="63"/>
      <c r="AM1375" s="63"/>
      <c r="AN1375" s="63"/>
      <c r="AO1375" s="63"/>
      <c r="AP1375" s="63"/>
      <c r="AQ1375" s="63"/>
      <c r="AR1375" s="63"/>
      <c r="AS1375" s="63"/>
      <c r="AT1375" s="63"/>
      <c r="AU1375" s="63"/>
      <c r="AV1375" s="63"/>
      <c r="AW1375" s="63"/>
      <c r="AX1375" s="63"/>
      <c r="AY1375" s="63"/>
      <c r="AZ1375" s="63"/>
      <c r="BA1375" s="63"/>
      <c r="BB1375" s="63"/>
      <c r="BC1375" s="63"/>
      <c r="BD1375" s="63"/>
      <c r="BE1375" s="63"/>
      <c r="BF1375" s="63"/>
      <c r="BG1375" s="63"/>
      <c r="BH1375" s="63"/>
      <c r="BI1375" s="63"/>
      <c r="BJ1375" s="63"/>
      <c r="BK1375" s="63"/>
      <c r="BL1375" s="63"/>
      <c r="BM1375" s="63"/>
      <c r="BN1375" s="63"/>
      <c r="BO1375" s="63"/>
      <c r="BP1375" s="63"/>
      <c r="BQ1375" s="63"/>
      <c r="BR1375" s="63"/>
      <c r="BS1375" s="63"/>
      <c r="BT1375" s="63"/>
      <c r="BU1375" s="63"/>
      <c r="BV1375" s="63"/>
      <c r="BW1375" s="63"/>
      <c r="BX1375" s="63"/>
      <c r="BY1375" s="63"/>
      <c r="BZ1375" s="63"/>
      <c r="CA1375" s="63"/>
      <c r="CB1375" s="63"/>
      <c r="CC1375" s="63"/>
      <c r="CD1375" s="63"/>
      <c r="CE1375" s="63"/>
      <c r="CF1375" s="63"/>
      <c r="CG1375" s="63"/>
      <c r="CH1375" s="63"/>
      <c r="CI1375" s="63"/>
      <c r="CJ1375" s="63"/>
      <c r="CK1375" s="63"/>
      <c r="CL1375" s="63"/>
      <c r="CM1375" s="63"/>
      <c r="CN1375" s="63"/>
      <c r="CO1375" s="63"/>
      <c r="CP1375" s="63"/>
      <c r="CR1375" s="227"/>
      <c r="CS1375" s="74"/>
    </row>
    <row r="1376" spans="1:97" s="72" customFormat="1" ht="75.75" customHeight="1">
      <c r="A1376" s="76"/>
      <c r="B1376" s="76"/>
      <c r="C1376" s="76"/>
      <c r="D1376" s="76"/>
      <c r="E1376" s="76"/>
      <c r="F1376" s="63"/>
      <c r="G1376" s="63"/>
      <c r="H1376" s="63"/>
      <c r="I1376" s="63"/>
      <c r="J1376" s="63"/>
      <c r="K1376" s="63"/>
      <c r="L1376" s="63"/>
      <c r="M1376" s="63"/>
      <c r="N1376" s="63"/>
      <c r="O1376" s="63"/>
      <c r="P1376" s="63"/>
      <c r="Q1376" s="63"/>
      <c r="R1376" s="63"/>
      <c r="S1376" s="63"/>
      <c r="T1376" s="63"/>
      <c r="U1376" s="63"/>
      <c r="V1376" s="63"/>
      <c r="W1376" s="63"/>
      <c r="X1376" s="63"/>
      <c r="Y1376" s="63"/>
      <c r="Z1376" s="63"/>
      <c r="AA1376" s="63"/>
      <c r="AB1376" s="63"/>
      <c r="AC1376" s="63"/>
      <c r="AD1376" s="63"/>
      <c r="AE1376" s="63"/>
      <c r="AF1376" s="63"/>
      <c r="AG1376" s="63"/>
      <c r="AH1376" s="63"/>
      <c r="AI1376" s="63"/>
      <c r="AJ1376" s="63"/>
      <c r="AK1376" s="63"/>
      <c r="AL1376" s="63"/>
      <c r="AM1376" s="63"/>
      <c r="AN1376" s="63"/>
      <c r="AO1376" s="63"/>
      <c r="AP1376" s="63"/>
      <c r="AQ1376" s="63"/>
      <c r="AR1376" s="63"/>
      <c r="AS1376" s="63"/>
      <c r="AT1376" s="63"/>
      <c r="AU1376" s="63"/>
      <c r="AV1376" s="63"/>
      <c r="AW1376" s="63"/>
      <c r="AX1376" s="63"/>
      <c r="AY1376" s="63"/>
      <c r="AZ1376" s="63"/>
      <c r="BA1376" s="63"/>
      <c r="BB1376" s="63"/>
      <c r="BC1376" s="63"/>
      <c r="BD1376" s="63"/>
      <c r="BE1376" s="63"/>
      <c r="BF1376" s="63"/>
      <c r="BG1376" s="63"/>
      <c r="BH1376" s="63"/>
      <c r="BI1376" s="63"/>
      <c r="BJ1376" s="63"/>
      <c r="BK1376" s="63"/>
      <c r="BL1376" s="63"/>
      <c r="BM1376" s="63"/>
      <c r="BN1376" s="63"/>
      <c r="BO1376" s="63"/>
      <c r="BP1376" s="63"/>
      <c r="BQ1376" s="63"/>
      <c r="BR1376" s="63"/>
      <c r="BS1376" s="63"/>
      <c r="BT1376" s="63"/>
      <c r="BU1376" s="63"/>
      <c r="BV1376" s="63"/>
      <c r="BW1376" s="63"/>
      <c r="BX1376" s="63"/>
      <c r="BY1376" s="63"/>
      <c r="BZ1376" s="63"/>
      <c r="CA1376" s="63"/>
      <c r="CB1376" s="63"/>
      <c r="CC1376" s="63"/>
      <c r="CD1376" s="63"/>
      <c r="CE1376" s="63"/>
      <c r="CF1376" s="63"/>
      <c r="CG1376" s="63"/>
      <c r="CH1376" s="63"/>
      <c r="CI1376" s="63"/>
      <c r="CJ1376" s="63"/>
      <c r="CK1376" s="63"/>
      <c r="CL1376" s="63"/>
      <c r="CM1376" s="63"/>
      <c r="CN1376" s="63"/>
      <c r="CO1376" s="63"/>
      <c r="CP1376" s="63"/>
      <c r="CR1376" s="227"/>
      <c r="CS1376" s="74"/>
    </row>
    <row r="1377" spans="1:97" s="72" customFormat="1" ht="75.75" customHeight="1">
      <c r="A1377" s="76"/>
      <c r="B1377" s="76"/>
      <c r="C1377" s="76"/>
      <c r="D1377" s="76"/>
      <c r="E1377" s="76"/>
      <c r="F1377" s="63"/>
      <c r="G1377" s="63"/>
      <c r="H1377" s="63"/>
      <c r="I1377" s="63"/>
      <c r="J1377" s="63"/>
      <c r="K1377" s="63"/>
      <c r="L1377" s="63"/>
      <c r="M1377" s="63"/>
      <c r="N1377" s="63"/>
      <c r="O1377" s="63"/>
      <c r="P1377" s="63"/>
      <c r="Q1377" s="63"/>
      <c r="R1377" s="63"/>
      <c r="S1377" s="63"/>
      <c r="T1377" s="63"/>
      <c r="U1377" s="63"/>
      <c r="V1377" s="63"/>
      <c r="W1377" s="63"/>
      <c r="X1377" s="63"/>
      <c r="Y1377" s="63"/>
      <c r="Z1377" s="63"/>
      <c r="AA1377" s="63"/>
      <c r="AB1377" s="63"/>
      <c r="AC1377" s="63"/>
      <c r="AD1377" s="63"/>
      <c r="AE1377" s="63"/>
      <c r="AF1377" s="63"/>
      <c r="AG1377" s="63"/>
      <c r="AH1377" s="63"/>
      <c r="AI1377" s="63"/>
      <c r="AJ1377" s="63"/>
      <c r="AK1377" s="63"/>
      <c r="AL1377" s="63"/>
      <c r="AM1377" s="63"/>
      <c r="AN1377" s="63"/>
      <c r="AO1377" s="63"/>
      <c r="AP1377" s="63"/>
      <c r="AQ1377" s="63"/>
      <c r="AR1377" s="63"/>
      <c r="AS1377" s="63"/>
      <c r="AT1377" s="63"/>
      <c r="AU1377" s="63"/>
      <c r="AV1377" s="63"/>
      <c r="AW1377" s="63"/>
      <c r="AX1377" s="63"/>
      <c r="AY1377" s="63"/>
      <c r="AZ1377" s="63"/>
      <c r="BA1377" s="63"/>
      <c r="BB1377" s="63"/>
      <c r="BC1377" s="63"/>
      <c r="BD1377" s="63"/>
      <c r="BE1377" s="63"/>
      <c r="BF1377" s="63"/>
      <c r="BG1377" s="63"/>
      <c r="BH1377" s="63"/>
      <c r="BI1377" s="63"/>
      <c r="BJ1377" s="63"/>
      <c r="BK1377" s="63"/>
      <c r="BL1377" s="63"/>
      <c r="BM1377" s="63"/>
      <c r="BN1377" s="63"/>
      <c r="BO1377" s="63"/>
      <c r="BP1377" s="63"/>
      <c r="BQ1377" s="63"/>
      <c r="BR1377" s="63"/>
      <c r="BS1377" s="63"/>
      <c r="BT1377" s="63"/>
      <c r="BU1377" s="63"/>
      <c r="BV1377" s="63"/>
      <c r="BW1377" s="63"/>
      <c r="BX1377" s="63"/>
      <c r="BY1377" s="63"/>
      <c r="BZ1377" s="63"/>
      <c r="CA1377" s="63"/>
      <c r="CB1377" s="63"/>
      <c r="CC1377" s="63"/>
      <c r="CD1377" s="63"/>
      <c r="CE1377" s="63"/>
      <c r="CF1377" s="63"/>
      <c r="CG1377" s="63"/>
      <c r="CH1377" s="63"/>
      <c r="CI1377" s="63"/>
      <c r="CJ1377" s="63"/>
      <c r="CK1377" s="63"/>
      <c r="CL1377" s="63"/>
      <c r="CM1377" s="63"/>
      <c r="CN1377" s="63"/>
      <c r="CO1377" s="63"/>
      <c r="CP1377" s="63"/>
      <c r="CR1377" s="227"/>
      <c r="CS1377" s="74"/>
    </row>
    <row r="1378" spans="1:97" s="72" customFormat="1" ht="75.75" customHeight="1">
      <c r="A1378" s="76"/>
      <c r="B1378" s="76"/>
      <c r="C1378" s="76"/>
      <c r="D1378" s="76"/>
      <c r="E1378" s="76"/>
      <c r="F1378" s="63"/>
      <c r="G1378" s="63"/>
      <c r="H1378" s="63"/>
      <c r="I1378" s="63"/>
      <c r="J1378" s="63"/>
      <c r="K1378" s="63"/>
      <c r="L1378" s="63"/>
      <c r="M1378" s="63"/>
      <c r="N1378" s="63"/>
      <c r="O1378" s="63"/>
      <c r="P1378" s="63"/>
      <c r="Q1378" s="63"/>
      <c r="R1378" s="63"/>
      <c r="S1378" s="63"/>
      <c r="T1378" s="63"/>
      <c r="U1378" s="63"/>
      <c r="V1378" s="63"/>
      <c r="W1378" s="63"/>
      <c r="X1378" s="63"/>
      <c r="Y1378" s="63"/>
      <c r="Z1378" s="63"/>
      <c r="AA1378" s="63"/>
      <c r="AB1378" s="63"/>
      <c r="AC1378" s="63"/>
      <c r="AD1378" s="63"/>
      <c r="AE1378" s="63"/>
      <c r="AF1378" s="63"/>
      <c r="AG1378" s="63"/>
      <c r="AH1378" s="63"/>
      <c r="AI1378" s="63"/>
      <c r="AJ1378" s="63"/>
      <c r="AK1378" s="63"/>
      <c r="AL1378" s="63"/>
      <c r="AM1378" s="63"/>
      <c r="AN1378" s="63"/>
      <c r="AO1378" s="63"/>
      <c r="AP1378" s="63"/>
      <c r="AQ1378" s="63"/>
      <c r="AR1378" s="63"/>
      <c r="AS1378" s="63"/>
      <c r="AT1378" s="63"/>
      <c r="AU1378" s="63"/>
      <c r="AV1378" s="63"/>
      <c r="AW1378" s="63"/>
      <c r="AX1378" s="63"/>
      <c r="AY1378" s="63"/>
      <c r="AZ1378" s="63"/>
      <c r="BA1378" s="63"/>
      <c r="BB1378" s="63"/>
      <c r="BC1378" s="63"/>
      <c r="BD1378" s="63"/>
      <c r="BE1378" s="63"/>
      <c r="BF1378" s="63"/>
      <c r="BG1378" s="63"/>
      <c r="BH1378" s="63"/>
      <c r="BI1378" s="63"/>
      <c r="BJ1378" s="63"/>
      <c r="BK1378" s="63"/>
      <c r="BL1378" s="63"/>
      <c r="BM1378" s="63"/>
      <c r="BN1378" s="63"/>
      <c r="BO1378" s="63"/>
      <c r="BP1378" s="63"/>
      <c r="BQ1378" s="63"/>
      <c r="BR1378" s="63"/>
      <c r="BS1378" s="63"/>
      <c r="BT1378" s="63"/>
      <c r="BU1378" s="63"/>
      <c r="BV1378" s="63"/>
      <c r="BW1378" s="63"/>
      <c r="BX1378" s="63"/>
      <c r="BY1378" s="63"/>
      <c r="BZ1378" s="63"/>
      <c r="CA1378" s="63"/>
      <c r="CB1378" s="63"/>
      <c r="CC1378" s="63"/>
      <c r="CD1378" s="63"/>
      <c r="CE1378" s="63"/>
      <c r="CF1378" s="63"/>
      <c r="CG1378" s="63"/>
      <c r="CH1378" s="63"/>
      <c r="CI1378" s="63"/>
      <c r="CJ1378" s="63"/>
      <c r="CK1378" s="63"/>
      <c r="CL1378" s="63"/>
      <c r="CM1378" s="63"/>
      <c r="CN1378" s="63"/>
      <c r="CO1378" s="63"/>
      <c r="CP1378" s="63"/>
      <c r="CR1378" s="227"/>
      <c r="CS1378" s="74"/>
    </row>
    <row r="1379" spans="1:97" s="72" customFormat="1" ht="75.75" customHeight="1">
      <c r="A1379" s="76"/>
      <c r="B1379" s="76"/>
      <c r="C1379" s="76"/>
      <c r="D1379" s="76"/>
      <c r="E1379" s="76"/>
      <c r="F1379" s="63"/>
      <c r="G1379" s="63"/>
      <c r="H1379" s="63"/>
      <c r="I1379" s="63"/>
      <c r="J1379" s="63"/>
      <c r="K1379" s="63"/>
      <c r="L1379" s="63"/>
      <c r="M1379" s="63"/>
      <c r="N1379" s="63"/>
      <c r="O1379" s="63"/>
      <c r="P1379" s="63"/>
      <c r="Q1379" s="63"/>
      <c r="R1379" s="63"/>
      <c r="S1379" s="63"/>
      <c r="T1379" s="63"/>
      <c r="U1379" s="63"/>
      <c r="V1379" s="63"/>
      <c r="W1379" s="63"/>
      <c r="X1379" s="63"/>
      <c r="Y1379" s="63"/>
      <c r="Z1379" s="63"/>
      <c r="AA1379" s="63"/>
      <c r="AB1379" s="63"/>
      <c r="AC1379" s="63"/>
      <c r="AD1379" s="63"/>
      <c r="AE1379" s="63"/>
      <c r="AF1379" s="63"/>
      <c r="AG1379" s="63"/>
      <c r="AH1379" s="63"/>
      <c r="AI1379" s="63"/>
      <c r="AJ1379" s="63"/>
      <c r="AK1379" s="63"/>
      <c r="AL1379" s="63"/>
      <c r="AM1379" s="63"/>
      <c r="AN1379" s="63"/>
      <c r="AO1379" s="63"/>
      <c r="AP1379" s="63"/>
      <c r="AQ1379" s="63"/>
      <c r="AR1379" s="63"/>
      <c r="AS1379" s="63"/>
      <c r="AT1379" s="63"/>
      <c r="AU1379" s="63"/>
      <c r="AV1379" s="63"/>
      <c r="AW1379" s="63"/>
      <c r="AX1379" s="63"/>
      <c r="AY1379" s="63"/>
      <c r="AZ1379" s="63"/>
      <c r="BA1379" s="63"/>
      <c r="BB1379" s="63"/>
      <c r="BC1379" s="63"/>
      <c r="BD1379" s="63"/>
      <c r="BE1379" s="63"/>
      <c r="BF1379" s="63"/>
      <c r="BG1379" s="63"/>
      <c r="BH1379" s="63"/>
      <c r="BI1379" s="63"/>
      <c r="BJ1379" s="63"/>
      <c r="BK1379" s="63"/>
      <c r="BL1379" s="63"/>
      <c r="BM1379" s="63"/>
      <c r="BN1379" s="63"/>
      <c r="BO1379" s="63"/>
      <c r="BP1379" s="63"/>
      <c r="BQ1379" s="63"/>
      <c r="BR1379" s="63"/>
      <c r="BS1379" s="63"/>
      <c r="BT1379" s="63"/>
      <c r="BU1379" s="63"/>
      <c r="BV1379" s="63"/>
      <c r="BW1379" s="63"/>
      <c r="BX1379" s="63"/>
      <c r="BY1379" s="63"/>
      <c r="BZ1379" s="63"/>
      <c r="CA1379" s="63"/>
      <c r="CB1379" s="63"/>
      <c r="CC1379" s="63"/>
      <c r="CD1379" s="63"/>
      <c r="CE1379" s="63"/>
      <c r="CF1379" s="63"/>
      <c r="CG1379" s="63"/>
      <c r="CH1379" s="63"/>
      <c r="CI1379" s="63"/>
      <c r="CJ1379" s="63"/>
      <c r="CK1379" s="63"/>
      <c r="CL1379" s="63"/>
      <c r="CM1379" s="63"/>
      <c r="CN1379" s="63"/>
      <c r="CO1379" s="63"/>
      <c r="CP1379" s="63"/>
      <c r="CR1379" s="227"/>
      <c r="CS1379" s="74"/>
    </row>
    <row r="1380" spans="1:97" s="72" customFormat="1" ht="75.75" customHeight="1">
      <c r="A1380" s="76"/>
      <c r="B1380" s="76"/>
      <c r="C1380" s="76"/>
      <c r="D1380" s="76"/>
      <c r="E1380" s="76"/>
      <c r="F1380" s="63"/>
      <c r="G1380" s="63"/>
      <c r="H1380" s="63"/>
      <c r="I1380" s="63"/>
      <c r="J1380" s="63"/>
      <c r="K1380" s="63"/>
      <c r="L1380" s="63"/>
      <c r="M1380" s="63"/>
      <c r="N1380" s="63"/>
      <c r="O1380" s="63"/>
      <c r="P1380" s="63"/>
      <c r="Q1380" s="63"/>
      <c r="R1380" s="63"/>
      <c r="S1380" s="63"/>
      <c r="T1380" s="63"/>
      <c r="U1380" s="63"/>
      <c r="V1380" s="63"/>
      <c r="W1380" s="63"/>
      <c r="X1380" s="63"/>
      <c r="Y1380" s="63"/>
      <c r="Z1380" s="63"/>
      <c r="AA1380" s="63"/>
      <c r="AB1380" s="63"/>
      <c r="AC1380" s="63"/>
      <c r="AD1380" s="63"/>
      <c r="AE1380" s="63"/>
      <c r="AF1380" s="63"/>
      <c r="AG1380" s="63"/>
      <c r="AH1380" s="63"/>
      <c r="AI1380" s="63"/>
      <c r="AJ1380" s="63"/>
      <c r="AK1380" s="63"/>
      <c r="AL1380" s="63"/>
      <c r="AM1380" s="63"/>
      <c r="AN1380" s="63"/>
      <c r="AO1380" s="63"/>
      <c r="AP1380" s="63"/>
      <c r="AQ1380" s="63"/>
      <c r="AR1380" s="63"/>
      <c r="AS1380" s="63"/>
      <c r="AT1380" s="63"/>
      <c r="AU1380" s="63"/>
      <c r="AV1380" s="63"/>
      <c r="AW1380" s="63"/>
      <c r="AX1380" s="63"/>
      <c r="AY1380" s="63"/>
      <c r="AZ1380" s="63"/>
      <c r="BA1380" s="63"/>
      <c r="BB1380" s="63"/>
      <c r="BC1380" s="63"/>
      <c r="BD1380" s="63"/>
      <c r="BE1380" s="63"/>
      <c r="BF1380" s="63"/>
      <c r="BG1380" s="63"/>
      <c r="BH1380" s="63"/>
      <c r="BI1380" s="63"/>
      <c r="BJ1380" s="63"/>
      <c r="BK1380" s="63"/>
      <c r="BL1380" s="63"/>
      <c r="BM1380" s="63"/>
      <c r="BN1380" s="63"/>
      <c r="BO1380" s="63"/>
      <c r="BP1380" s="63"/>
      <c r="BQ1380" s="63"/>
      <c r="BR1380" s="63"/>
      <c r="BS1380" s="63"/>
      <c r="BT1380" s="63"/>
      <c r="BU1380" s="63"/>
      <c r="BV1380" s="63"/>
      <c r="BW1380" s="63"/>
      <c r="BX1380" s="63"/>
      <c r="BY1380" s="63"/>
      <c r="BZ1380" s="63"/>
      <c r="CA1380" s="63"/>
      <c r="CB1380" s="63"/>
      <c r="CC1380" s="63"/>
      <c r="CD1380" s="63"/>
      <c r="CE1380" s="63"/>
      <c r="CF1380" s="63"/>
      <c r="CG1380" s="63"/>
      <c r="CH1380" s="63"/>
      <c r="CI1380" s="63"/>
      <c r="CJ1380" s="63"/>
      <c r="CK1380" s="63"/>
      <c r="CL1380" s="63"/>
      <c r="CM1380" s="63"/>
      <c r="CN1380" s="63"/>
      <c r="CO1380" s="63"/>
      <c r="CP1380" s="63"/>
      <c r="CR1380" s="227"/>
      <c r="CS1380" s="74"/>
    </row>
    <row r="1381" spans="1:97" s="72" customFormat="1" ht="75.75" customHeight="1">
      <c r="A1381" s="76"/>
      <c r="B1381" s="76"/>
      <c r="C1381" s="76"/>
      <c r="D1381" s="76"/>
      <c r="E1381" s="76"/>
      <c r="F1381" s="63"/>
      <c r="G1381" s="63"/>
      <c r="H1381" s="63"/>
      <c r="I1381" s="63"/>
      <c r="J1381" s="63"/>
      <c r="K1381" s="63"/>
      <c r="L1381" s="63"/>
      <c r="M1381" s="63"/>
      <c r="N1381" s="63"/>
      <c r="O1381" s="63"/>
      <c r="P1381" s="63"/>
      <c r="Q1381" s="63"/>
      <c r="R1381" s="63"/>
      <c r="S1381" s="63"/>
      <c r="T1381" s="63"/>
      <c r="U1381" s="63"/>
      <c r="V1381" s="63"/>
      <c r="W1381" s="63"/>
      <c r="X1381" s="63"/>
      <c r="Y1381" s="63"/>
      <c r="Z1381" s="63"/>
      <c r="AA1381" s="63"/>
      <c r="AB1381" s="63"/>
      <c r="AC1381" s="63"/>
      <c r="AD1381" s="63"/>
      <c r="AE1381" s="63"/>
      <c r="AF1381" s="63"/>
      <c r="AG1381" s="63"/>
      <c r="AH1381" s="63"/>
      <c r="AI1381" s="63"/>
      <c r="AJ1381" s="63"/>
      <c r="AK1381" s="63"/>
      <c r="AL1381" s="63"/>
      <c r="AM1381" s="63"/>
      <c r="AN1381" s="63"/>
      <c r="AO1381" s="63"/>
      <c r="AP1381" s="63"/>
      <c r="AQ1381" s="63"/>
      <c r="AR1381" s="63"/>
      <c r="AS1381" s="63"/>
      <c r="AT1381" s="63"/>
      <c r="AU1381" s="63"/>
      <c r="AV1381" s="63"/>
      <c r="AW1381" s="63"/>
      <c r="AX1381" s="63"/>
      <c r="AY1381" s="63"/>
      <c r="AZ1381" s="63"/>
      <c r="BA1381" s="63"/>
      <c r="BB1381" s="63"/>
      <c r="BC1381" s="63"/>
      <c r="BD1381" s="63"/>
      <c r="BE1381" s="63"/>
      <c r="BF1381" s="63"/>
      <c r="BG1381" s="63"/>
      <c r="BH1381" s="63"/>
      <c r="BI1381" s="63"/>
      <c r="BJ1381" s="63"/>
      <c r="BK1381" s="63"/>
      <c r="BL1381" s="63"/>
      <c r="BM1381" s="63"/>
      <c r="BN1381" s="63"/>
      <c r="BO1381" s="63"/>
      <c r="BP1381" s="63"/>
      <c r="BQ1381" s="63"/>
      <c r="BR1381" s="63"/>
      <c r="BS1381" s="63"/>
      <c r="BT1381" s="63"/>
      <c r="BU1381" s="63"/>
      <c r="BV1381" s="63"/>
      <c r="BW1381" s="63"/>
      <c r="BX1381" s="63"/>
      <c r="BY1381" s="63"/>
      <c r="BZ1381" s="63"/>
      <c r="CA1381" s="63"/>
      <c r="CB1381" s="63"/>
      <c r="CC1381" s="63"/>
      <c r="CD1381" s="63"/>
      <c r="CE1381" s="63"/>
      <c r="CF1381" s="63"/>
      <c r="CG1381" s="63"/>
      <c r="CH1381" s="63"/>
      <c r="CI1381" s="63"/>
      <c r="CJ1381" s="63"/>
      <c r="CK1381" s="63"/>
      <c r="CL1381" s="63"/>
      <c r="CM1381" s="63"/>
      <c r="CN1381" s="63"/>
      <c r="CO1381" s="63"/>
      <c r="CP1381" s="63"/>
      <c r="CR1381" s="227"/>
      <c r="CS1381" s="74"/>
    </row>
    <row r="1382" spans="1:97" s="72" customFormat="1" ht="75.75" customHeight="1">
      <c r="A1382" s="76"/>
      <c r="B1382" s="76"/>
      <c r="C1382" s="76"/>
      <c r="D1382" s="76"/>
      <c r="E1382" s="76"/>
      <c r="F1382" s="63"/>
      <c r="G1382" s="63"/>
      <c r="H1382" s="63"/>
      <c r="I1382" s="63"/>
      <c r="J1382" s="63"/>
      <c r="K1382" s="63"/>
      <c r="L1382" s="63"/>
      <c r="M1382" s="63"/>
      <c r="N1382" s="63"/>
      <c r="O1382" s="63"/>
      <c r="P1382" s="63"/>
      <c r="Q1382" s="63"/>
      <c r="R1382" s="63"/>
      <c r="S1382" s="63"/>
      <c r="T1382" s="63"/>
      <c r="U1382" s="63"/>
      <c r="V1382" s="63"/>
      <c r="W1382" s="63"/>
      <c r="X1382" s="63"/>
      <c r="Y1382" s="63"/>
      <c r="Z1382" s="63"/>
      <c r="AA1382" s="63"/>
      <c r="AB1382" s="63"/>
      <c r="AC1382" s="63"/>
      <c r="AD1382" s="63"/>
      <c r="AE1382" s="63"/>
      <c r="AF1382" s="63"/>
      <c r="AG1382" s="63"/>
      <c r="AH1382" s="63"/>
      <c r="AI1382" s="63"/>
      <c r="AJ1382" s="63"/>
      <c r="AK1382" s="63"/>
      <c r="AL1382" s="63"/>
      <c r="AM1382" s="63"/>
      <c r="AN1382" s="63"/>
      <c r="AO1382" s="63"/>
      <c r="AP1382" s="63"/>
      <c r="AQ1382" s="63"/>
      <c r="AR1382" s="63"/>
      <c r="AS1382" s="63"/>
      <c r="AT1382" s="63"/>
      <c r="AU1382" s="63"/>
      <c r="AV1382" s="63"/>
      <c r="AW1382" s="63"/>
      <c r="AX1382" s="63"/>
      <c r="AY1382" s="63"/>
      <c r="AZ1382" s="63"/>
      <c r="BA1382" s="63"/>
      <c r="BB1382" s="63"/>
      <c r="BC1382" s="63"/>
      <c r="BD1382" s="63"/>
      <c r="BE1382" s="63"/>
      <c r="BF1382" s="63"/>
      <c r="BG1382" s="63"/>
      <c r="BH1382" s="63"/>
      <c r="BI1382" s="63"/>
      <c r="BJ1382" s="63"/>
      <c r="BK1382" s="63"/>
      <c r="BL1382" s="63"/>
      <c r="BM1382" s="63"/>
      <c r="BN1382" s="63"/>
      <c r="BO1382" s="63"/>
      <c r="BP1382" s="63"/>
      <c r="BQ1382" s="63"/>
      <c r="BR1382" s="63"/>
      <c r="BS1382" s="63"/>
      <c r="BT1382" s="63"/>
      <c r="BU1382" s="63"/>
      <c r="BV1382" s="63"/>
      <c r="BW1382" s="63"/>
      <c r="BX1382" s="63"/>
      <c r="BY1382" s="63"/>
      <c r="BZ1382" s="63"/>
      <c r="CA1382" s="63"/>
      <c r="CB1382" s="63"/>
      <c r="CC1382" s="63"/>
      <c r="CD1382" s="63"/>
      <c r="CE1382" s="63"/>
      <c r="CF1382" s="63"/>
      <c r="CG1382" s="63"/>
      <c r="CH1382" s="63"/>
      <c r="CI1382" s="63"/>
      <c r="CJ1382" s="63"/>
      <c r="CK1382" s="63"/>
      <c r="CL1382" s="63"/>
      <c r="CM1382" s="63"/>
      <c r="CN1382" s="63"/>
      <c r="CO1382" s="63"/>
      <c r="CP1382" s="63"/>
      <c r="CR1382" s="227"/>
      <c r="CS1382" s="74"/>
    </row>
    <row r="1383" spans="1:97" s="72" customFormat="1" ht="75.75" customHeight="1">
      <c r="A1383" s="76"/>
      <c r="B1383" s="76"/>
      <c r="C1383" s="76"/>
      <c r="D1383" s="76"/>
      <c r="E1383" s="76"/>
      <c r="F1383" s="63"/>
      <c r="G1383" s="63"/>
      <c r="H1383" s="63"/>
      <c r="I1383" s="63"/>
      <c r="J1383" s="63"/>
      <c r="K1383" s="63"/>
      <c r="L1383" s="63"/>
      <c r="M1383" s="63"/>
      <c r="N1383" s="63"/>
      <c r="O1383" s="63"/>
      <c r="P1383" s="63"/>
      <c r="Q1383" s="63"/>
      <c r="R1383" s="63"/>
      <c r="S1383" s="63"/>
      <c r="T1383" s="63"/>
      <c r="U1383" s="63"/>
      <c r="V1383" s="63"/>
      <c r="W1383" s="63"/>
      <c r="X1383" s="63"/>
      <c r="Y1383" s="63"/>
      <c r="Z1383" s="63"/>
      <c r="AA1383" s="63"/>
      <c r="AB1383" s="63"/>
      <c r="AC1383" s="63"/>
      <c r="AD1383" s="63"/>
      <c r="AE1383" s="63"/>
      <c r="AF1383" s="63"/>
      <c r="AG1383" s="63"/>
      <c r="AH1383" s="63"/>
      <c r="AI1383" s="63"/>
      <c r="AJ1383" s="63"/>
      <c r="AK1383" s="63"/>
      <c r="AL1383" s="63"/>
      <c r="AM1383" s="63"/>
      <c r="AN1383" s="63"/>
      <c r="AO1383" s="63"/>
      <c r="AP1383" s="63"/>
      <c r="AQ1383" s="63"/>
      <c r="AR1383" s="63"/>
      <c r="AS1383" s="63"/>
      <c r="AT1383" s="63"/>
      <c r="AU1383" s="63"/>
      <c r="AV1383" s="63"/>
      <c r="AW1383" s="63"/>
      <c r="AX1383" s="63"/>
      <c r="AY1383" s="63"/>
      <c r="AZ1383" s="63"/>
      <c r="BA1383" s="63"/>
      <c r="BB1383" s="63"/>
      <c r="BC1383" s="63"/>
      <c r="BD1383" s="63"/>
      <c r="BE1383" s="63"/>
      <c r="BF1383" s="63"/>
      <c r="BG1383" s="63"/>
      <c r="BH1383" s="63"/>
      <c r="BI1383" s="63"/>
      <c r="BJ1383" s="63"/>
      <c r="BK1383" s="63"/>
      <c r="BL1383" s="63"/>
      <c r="BM1383" s="63"/>
      <c r="BN1383" s="63"/>
      <c r="BO1383" s="63"/>
      <c r="BP1383" s="63"/>
      <c r="BQ1383" s="63"/>
      <c r="BR1383" s="63"/>
      <c r="BS1383" s="63"/>
      <c r="BT1383" s="63"/>
      <c r="BU1383" s="63"/>
      <c r="BV1383" s="63"/>
      <c r="BW1383" s="63"/>
      <c r="BX1383" s="63"/>
      <c r="BY1383" s="63"/>
      <c r="BZ1383" s="63"/>
      <c r="CA1383" s="63"/>
      <c r="CB1383" s="63"/>
      <c r="CC1383" s="63"/>
      <c r="CD1383" s="63"/>
      <c r="CE1383" s="63"/>
      <c r="CF1383" s="63"/>
      <c r="CG1383" s="63"/>
      <c r="CH1383" s="63"/>
      <c r="CI1383" s="63"/>
      <c r="CJ1383" s="63"/>
      <c r="CK1383" s="63"/>
      <c r="CL1383" s="63"/>
      <c r="CM1383" s="63"/>
      <c r="CN1383" s="63"/>
      <c r="CO1383" s="63"/>
      <c r="CP1383" s="63"/>
      <c r="CR1383" s="227"/>
      <c r="CS1383" s="74"/>
    </row>
    <row r="1384" spans="1:97" s="72" customFormat="1" ht="75.75" customHeight="1">
      <c r="A1384" s="76"/>
      <c r="B1384" s="76"/>
      <c r="C1384" s="76"/>
      <c r="D1384" s="76"/>
      <c r="E1384" s="76"/>
      <c r="F1384" s="63"/>
      <c r="G1384" s="63"/>
      <c r="H1384" s="63"/>
      <c r="I1384" s="63"/>
      <c r="J1384" s="63"/>
      <c r="K1384" s="63"/>
      <c r="L1384" s="63"/>
      <c r="M1384" s="63"/>
      <c r="N1384" s="63"/>
      <c r="O1384" s="63"/>
      <c r="P1384" s="63"/>
      <c r="Q1384" s="63"/>
      <c r="R1384" s="63"/>
      <c r="S1384" s="63"/>
      <c r="T1384" s="63"/>
      <c r="U1384" s="63"/>
      <c r="V1384" s="63"/>
      <c r="W1384" s="63"/>
      <c r="X1384" s="63"/>
      <c r="Y1384" s="63"/>
      <c r="Z1384" s="63"/>
      <c r="AA1384" s="63"/>
      <c r="AB1384" s="63"/>
      <c r="AC1384" s="63"/>
      <c r="AD1384" s="63"/>
      <c r="AE1384" s="63"/>
      <c r="AF1384" s="63"/>
      <c r="AG1384" s="63"/>
      <c r="AH1384" s="63"/>
      <c r="AI1384" s="63"/>
      <c r="AJ1384" s="63"/>
      <c r="AK1384" s="63"/>
      <c r="AL1384" s="63"/>
      <c r="AM1384" s="63"/>
      <c r="AN1384" s="63"/>
      <c r="AO1384" s="63"/>
      <c r="AP1384" s="63"/>
      <c r="AQ1384" s="63"/>
      <c r="AR1384" s="63"/>
      <c r="AS1384" s="63"/>
      <c r="AT1384" s="63"/>
      <c r="AU1384" s="63"/>
      <c r="AV1384" s="63"/>
      <c r="AW1384" s="63"/>
      <c r="AX1384" s="63"/>
      <c r="AY1384" s="63"/>
      <c r="AZ1384" s="63"/>
      <c r="BA1384" s="63"/>
      <c r="BB1384" s="63"/>
      <c r="BC1384" s="63"/>
      <c r="BD1384" s="63"/>
      <c r="BE1384" s="63"/>
      <c r="BF1384" s="63"/>
      <c r="BG1384" s="63"/>
      <c r="BH1384" s="63"/>
      <c r="BI1384" s="63"/>
      <c r="BJ1384" s="63"/>
      <c r="BK1384" s="63"/>
      <c r="BL1384" s="63"/>
      <c r="BM1384" s="63"/>
      <c r="BN1384" s="63"/>
      <c r="BO1384" s="63"/>
      <c r="BP1384" s="63"/>
      <c r="BQ1384" s="63"/>
      <c r="BR1384" s="63"/>
      <c r="BS1384" s="63"/>
      <c r="BT1384" s="63"/>
      <c r="BU1384" s="63"/>
      <c r="BV1384" s="63"/>
      <c r="BW1384" s="63"/>
      <c r="BX1384" s="63"/>
      <c r="BY1384" s="63"/>
      <c r="BZ1384" s="63"/>
      <c r="CA1384" s="63"/>
      <c r="CB1384" s="63"/>
      <c r="CC1384" s="63"/>
      <c r="CD1384" s="63"/>
      <c r="CE1384" s="63"/>
      <c r="CF1384" s="63"/>
      <c r="CG1384" s="63"/>
      <c r="CH1384" s="63"/>
      <c r="CI1384" s="63"/>
      <c r="CJ1384" s="63"/>
      <c r="CK1384" s="63"/>
      <c r="CL1384" s="63"/>
      <c r="CM1384" s="63"/>
      <c r="CN1384" s="63"/>
      <c r="CO1384" s="63"/>
      <c r="CP1384" s="63"/>
      <c r="CR1384" s="227"/>
      <c r="CS1384" s="74"/>
    </row>
    <row r="1385" spans="1:97" s="72" customFormat="1" ht="75.75" customHeight="1">
      <c r="A1385" s="76"/>
      <c r="B1385" s="76"/>
      <c r="C1385" s="76"/>
      <c r="D1385" s="76"/>
      <c r="E1385" s="76"/>
      <c r="F1385" s="63"/>
      <c r="G1385" s="63"/>
      <c r="H1385" s="63"/>
      <c r="I1385" s="63"/>
      <c r="J1385" s="63"/>
      <c r="K1385" s="63"/>
      <c r="L1385" s="63"/>
      <c r="M1385" s="63"/>
      <c r="N1385" s="63"/>
      <c r="O1385" s="63"/>
      <c r="P1385" s="63"/>
      <c r="Q1385" s="63"/>
      <c r="R1385" s="63"/>
      <c r="S1385" s="63"/>
      <c r="T1385" s="63"/>
      <c r="U1385" s="63"/>
      <c r="V1385" s="63"/>
      <c r="W1385" s="63"/>
      <c r="X1385" s="63"/>
      <c r="Y1385" s="63"/>
      <c r="Z1385" s="63"/>
      <c r="AA1385" s="63"/>
      <c r="AB1385" s="63"/>
      <c r="AC1385" s="63"/>
      <c r="AD1385" s="63"/>
      <c r="AE1385" s="63"/>
      <c r="AF1385" s="63"/>
      <c r="AG1385" s="63"/>
      <c r="AH1385" s="63"/>
      <c r="AI1385" s="63"/>
      <c r="AJ1385" s="63"/>
      <c r="AK1385" s="63"/>
      <c r="AL1385" s="63"/>
      <c r="AM1385" s="63"/>
      <c r="AN1385" s="63"/>
      <c r="AO1385" s="63"/>
      <c r="AP1385" s="63"/>
      <c r="AQ1385" s="63"/>
      <c r="AR1385" s="63"/>
      <c r="AS1385" s="63"/>
      <c r="AT1385" s="63"/>
      <c r="AU1385" s="63"/>
      <c r="AV1385" s="63"/>
      <c r="AW1385" s="63"/>
      <c r="AX1385" s="63"/>
      <c r="AY1385" s="63"/>
      <c r="AZ1385" s="63"/>
      <c r="BA1385" s="63"/>
      <c r="BB1385" s="63"/>
      <c r="BC1385" s="63"/>
      <c r="BD1385" s="63"/>
      <c r="BE1385" s="63"/>
      <c r="BF1385" s="63"/>
      <c r="BG1385" s="63"/>
      <c r="BH1385" s="63"/>
      <c r="BI1385" s="63"/>
      <c r="BJ1385" s="63"/>
      <c r="BK1385" s="63"/>
      <c r="BL1385" s="63"/>
      <c r="BM1385" s="63"/>
      <c r="BN1385" s="63"/>
      <c r="BO1385" s="63"/>
      <c r="BP1385" s="63"/>
      <c r="BQ1385" s="63"/>
      <c r="BR1385" s="63"/>
      <c r="BS1385" s="63"/>
      <c r="BT1385" s="63"/>
      <c r="BU1385" s="63"/>
      <c r="BV1385" s="63"/>
      <c r="BW1385" s="63"/>
      <c r="BX1385" s="63"/>
      <c r="BY1385" s="63"/>
      <c r="BZ1385" s="63"/>
      <c r="CA1385" s="63"/>
      <c r="CB1385" s="63"/>
      <c r="CC1385" s="63"/>
      <c r="CD1385" s="63"/>
      <c r="CE1385" s="63"/>
      <c r="CF1385" s="63"/>
      <c r="CG1385" s="63"/>
      <c r="CH1385" s="63"/>
      <c r="CI1385" s="63"/>
      <c r="CJ1385" s="63"/>
      <c r="CK1385" s="63"/>
      <c r="CL1385" s="63"/>
      <c r="CM1385" s="63"/>
      <c r="CN1385" s="63"/>
      <c r="CO1385" s="63"/>
      <c r="CP1385" s="63"/>
      <c r="CR1385" s="227"/>
      <c r="CS1385" s="74"/>
    </row>
    <row r="1386" spans="1:97" s="72" customFormat="1" ht="75.75" customHeight="1">
      <c r="A1386" s="76"/>
      <c r="B1386" s="76"/>
      <c r="C1386" s="76"/>
      <c r="D1386" s="76"/>
      <c r="E1386" s="76"/>
      <c r="F1386" s="63"/>
      <c r="G1386" s="63"/>
      <c r="H1386" s="63"/>
      <c r="I1386" s="63"/>
      <c r="J1386" s="63"/>
      <c r="K1386" s="63"/>
      <c r="L1386" s="63"/>
      <c r="M1386" s="63"/>
      <c r="N1386" s="63"/>
      <c r="O1386" s="63"/>
      <c r="P1386" s="63"/>
      <c r="Q1386" s="63"/>
      <c r="R1386" s="63"/>
      <c r="S1386" s="63"/>
      <c r="T1386" s="63"/>
      <c r="U1386" s="63"/>
      <c r="V1386" s="63"/>
      <c r="W1386" s="63"/>
      <c r="X1386" s="63"/>
      <c r="Y1386" s="63"/>
      <c r="Z1386" s="63"/>
      <c r="AA1386" s="63"/>
      <c r="AB1386" s="63"/>
      <c r="AC1386" s="63"/>
      <c r="AD1386" s="63"/>
      <c r="AE1386" s="63"/>
      <c r="AF1386" s="63"/>
      <c r="AG1386" s="63"/>
      <c r="AH1386" s="63"/>
      <c r="AI1386" s="63"/>
      <c r="AJ1386" s="63"/>
      <c r="AK1386" s="63"/>
      <c r="AL1386" s="63"/>
      <c r="AM1386" s="63"/>
      <c r="AN1386" s="63"/>
      <c r="AO1386" s="63"/>
      <c r="AP1386" s="63"/>
      <c r="AQ1386" s="63"/>
      <c r="AR1386" s="63"/>
      <c r="AS1386" s="63"/>
      <c r="AT1386" s="63"/>
      <c r="AU1386" s="63"/>
      <c r="AV1386" s="63"/>
      <c r="AW1386" s="63"/>
      <c r="AX1386" s="63"/>
      <c r="AY1386" s="63"/>
      <c r="AZ1386" s="63"/>
      <c r="BA1386" s="63"/>
      <c r="BB1386" s="63"/>
      <c r="BC1386" s="63"/>
      <c r="BD1386" s="63"/>
      <c r="BE1386" s="63"/>
      <c r="BF1386" s="63"/>
      <c r="BG1386" s="63"/>
      <c r="BH1386" s="63"/>
      <c r="BI1386" s="63"/>
      <c r="BJ1386" s="63"/>
      <c r="BK1386" s="63"/>
      <c r="BL1386" s="63"/>
      <c r="BM1386" s="63"/>
      <c r="BN1386" s="63"/>
      <c r="BO1386" s="63"/>
      <c r="BP1386" s="63"/>
      <c r="BQ1386" s="63"/>
      <c r="BR1386" s="63"/>
      <c r="BS1386" s="63"/>
      <c r="BT1386" s="63"/>
      <c r="BU1386" s="63"/>
      <c r="BV1386" s="63"/>
      <c r="BW1386" s="63"/>
      <c r="BX1386" s="63"/>
      <c r="BY1386" s="63"/>
      <c r="BZ1386" s="63"/>
      <c r="CA1386" s="63"/>
      <c r="CB1386" s="63"/>
      <c r="CC1386" s="63"/>
      <c r="CD1386" s="63"/>
      <c r="CE1386" s="63"/>
      <c r="CF1386" s="63"/>
      <c r="CG1386" s="63"/>
      <c r="CH1386" s="63"/>
      <c r="CI1386" s="63"/>
      <c r="CJ1386" s="63"/>
      <c r="CK1386" s="63"/>
      <c r="CL1386" s="63"/>
      <c r="CM1386" s="63"/>
      <c r="CN1386" s="63"/>
      <c r="CO1386" s="63"/>
      <c r="CP1386" s="63"/>
      <c r="CR1386" s="227"/>
      <c r="CS1386" s="74"/>
    </row>
    <row r="1387" spans="1:97" s="72" customFormat="1" ht="75.75" customHeight="1">
      <c r="A1387" s="76"/>
      <c r="B1387" s="76"/>
      <c r="C1387" s="76"/>
      <c r="D1387" s="76"/>
      <c r="E1387" s="76"/>
      <c r="F1387" s="63"/>
      <c r="G1387" s="63"/>
      <c r="H1387" s="63"/>
      <c r="I1387" s="63"/>
      <c r="J1387" s="63"/>
      <c r="K1387" s="63"/>
      <c r="L1387" s="63"/>
      <c r="M1387" s="63"/>
      <c r="N1387" s="63"/>
      <c r="O1387" s="63"/>
      <c r="P1387" s="63"/>
      <c r="Q1387" s="63"/>
      <c r="R1387" s="63"/>
      <c r="S1387" s="63"/>
      <c r="T1387" s="63"/>
      <c r="U1387" s="63"/>
      <c r="V1387" s="63"/>
      <c r="W1387" s="63"/>
      <c r="X1387" s="63"/>
      <c r="Y1387" s="63"/>
      <c r="Z1387" s="63"/>
      <c r="AA1387" s="63"/>
      <c r="AB1387" s="63"/>
      <c r="AC1387" s="63"/>
      <c r="AD1387" s="63"/>
      <c r="AE1387" s="63"/>
      <c r="AF1387" s="63"/>
      <c r="AG1387" s="63"/>
      <c r="AH1387" s="63"/>
      <c r="AI1387" s="63"/>
      <c r="AJ1387" s="63"/>
      <c r="AK1387" s="63"/>
      <c r="AL1387" s="63"/>
      <c r="AM1387" s="63"/>
      <c r="AN1387" s="63"/>
      <c r="AO1387" s="63"/>
      <c r="AP1387" s="63"/>
      <c r="AQ1387" s="63"/>
      <c r="AR1387" s="63"/>
      <c r="AS1387" s="63"/>
      <c r="AT1387" s="63"/>
      <c r="AU1387" s="63"/>
      <c r="AV1387" s="63"/>
      <c r="AW1387" s="63"/>
      <c r="AX1387" s="63"/>
      <c r="AY1387" s="63"/>
      <c r="AZ1387" s="63"/>
      <c r="BA1387" s="63"/>
      <c r="BB1387" s="63"/>
      <c r="BC1387" s="63"/>
      <c r="BD1387" s="63"/>
      <c r="BE1387" s="63"/>
      <c r="BF1387" s="63"/>
      <c r="BG1387" s="63"/>
      <c r="BH1387" s="63"/>
      <c r="BI1387" s="63"/>
      <c r="BJ1387" s="63"/>
      <c r="BK1387" s="63"/>
      <c r="BL1387" s="63"/>
      <c r="BM1387" s="63"/>
      <c r="BN1387" s="63"/>
      <c r="BO1387" s="63"/>
      <c r="BP1387" s="63"/>
      <c r="BQ1387" s="63"/>
      <c r="BR1387" s="63"/>
      <c r="BS1387" s="63"/>
      <c r="BT1387" s="63"/>
      <c r="BU1387" s="63"/>
      <c r="BV1387" s="63"/>
      <c r="BW1387" s="63"/>
      <c r="BX1387" s="63"/>
      <c r="BY1387" s="63"/>
      <c r="BZ1387" s="63"/>
      <c r="CA1387" s="63"/>
      <c r="CB1387" s="63"/>
      <c r="CC1387" s="63"/>
      <c r="CD1387" s="63"/>
      <c r="CE1387" s="63"/>
      <c r="CF1387" s="63"/>
      <c r="CG1387" s="63"/>
      <c r="CH1387" s="63"/>
      <c r="CI1387" s="63"/>
      <c r="CJ1387" s="63"/>
      <c r="CK1387" s="63"/>
      <c r="CL1387" s="63"/>
      <c r="CM1387" s="63"/>
      <c r="CN1387" s="63"/>
      <c r="CO1387" s="63"/>
      <c r="CP1387" s="63"/>
      <c r="CR1387" s="227"/>
      <c r="CS1387" s="74"/>
    </row>
    <row r="1388" spans="1:97" s="72" customFormat="1" ht="75.75" customHeight="1">
      <c r="A1388" s="76"/>
      <c r="B1388" s="76"/>
      <c r="C1388" s="76"/>
      <c r="D1388" s="76"/>
      <c r="E1388" s="76"/>
      <c r="F1388" s="63"/>
      <c r="G1388" s="63"/>
      <c r="H1388" s="63"/>
      <c r="I1388" s="63"/>
      <c r="J1388" s="63"/>
      <c r="K1388" s="63"/>
      <c r="L1388" s="63"/>
      <c r="M1388" s="63"/>
      <c r="N1388" s="63"/>
      <c r="O1388" s="63"/>
      <c r="P1388" s="63"/>
      <c r="Q1388" s="63"/>
      <c r="R1388" s="63"/>
      <c r="S1388" s="63"/>
      <c r="T1388" s="63"/>
      <c r="U1388" s="63"/>
      <c r="V1388" s="63"/>
      <c r="W1388" s="63"/>
      <c r="X1388" s="63"/>
      <c r="Y1388" s="63"/>
      <c r="Z1388" s="63"/>
      <c r="AA1388" s="63"/>
      <c r="AB1388" s="63"/>
      <c r="AC1388" s="63"/>
      <c r="AD1388" s="63"/>
      <c r="AE1388" s="63"/>
      <c r="AF1388" s="63"/>
      <c r="AG1388" s="63"/>
      <c r="AH1388" s="63"/>
      <c r="AI1388" s="63"/>
      <c r="AJ1388" s="63"/>
      <c r="AK1388" s="63"/>
      <c r="AL1388" s="63"/>
      <c r="AM1388" s="63"/>
      <c r="AN1388" s="63"/>
      <c r="AO1388" s="63"/>
      <c r="AP1388" s="63"/>
      <c r="AQ1388" s="63"/>
      <c r="AR1388" s="63"/>
      <c r="AS1388" s="63"/>
      <c r="AT1388" s="63"/>
      <c r="AU1388" s="63"/>
      <c r="AV1388" s="63"/>
      <c r="AW1388" s="63"/>
      <c r="AX1388" s="63"/>
      <c r="AY1388" s="63"/>
      <c r="AZ1388" s="63"/>
      <c r="BA1388" s="63"/>
      <c r="BB1388" s="63"/>
      <c r="BC1388" s="63"/>
      <c r="BD1388" s="63"/>
      <c r="BE1388" s="63"/>
      <c r="BF1388" s="63"/>
      <c r="BG1388" s="63"/>
      <c r="BH1388" s="63"/>
      <c r="BI1388" s="63"/>
      <c r="BJ1388" s="63"/>
      <c r="BK1388" s="63"/>
      <c r="BL1388" s="63"/>
      <c r="BM1388" s="63"/>
      <c r="BN1388" s="63"/>
      <c r="BO1388" s="63"/>
      <c r="BP1388" s="63"/>
      <c r="BQ1388" s="63"/>
      <c r="BR1388" s="63"/>
      <c r="BS1388" s="63"/>
      <c r="BT1388" s="63"/>
      <c r="BU1388" s="63"/>
      <c r="BV1388" s="63"/>
      <c r="BW1388" s="63"/>
      <c r="BX1388" s="63"/>
      <c r="BY1388" s="63"/>
      <c r="BZ1388" s="63"/>
      <c r="CA1388" s="63"/>
      <c r="CB1388" s="63"/>
      <c r="CC1388" s="63"/>
      <c r="CD1388" s="63"/>
      <c r="CE1388" s="63"/>
      <c r="CF1388" s="63"/>
      <c r="CG1388" s="63"/>
      <c r="CH1388" s="63"/>
      <c r="CI1388" s="63"/>
      <c r="CJ1388" s="63"/>
      <c r="CK1388" s="63"/>
      <c r="CL1388" s="63"/>
      <c r="CM1388" s="63"/>
      <c r="CN1388" s="63"/>
      <c r="CO1388" s="63"/>
      <c r="CP1388" s="63"/>
      <c r="CR1388" s="227"/>
      <c r="CS1388" s="74"/>
    </row>
    <row r="1389" spans="1:97" s="72" customFormat="1" ht="75.75" customHeight="1">
      <c r="A1389" s="76"/>
      <c r="B1389" s="76"/>
      <c r="C1389" s="76"/>
      <c r="D1389" s="76"/>
      <c r="E1389" s="76"/>
      <c r="F1389" s="63"/>
      <c r="G1389" s="63"/>
      <c r="H1389" s="63"/>
      <c r="I1389" s="63"/>
      <c r="J1389" s="63"/>
      <c r="K1389" s="63"/>
      <c r="L1389" s="63"/>
      <c r="M1389" s="63"/>
      <c r="N1389" s="63"/>
      <c r="O1389" s="63"/>
      <c r="P1389" s="63"/>
      <c r="Q1389" s="63"/>
      <c r="R1389" s="63"/>
      <c r="S1389" s="63"/>
      <c r="T1389" s="63"/>
      <c r="U1389" s="63"/>
      <c r="V1389" s="63"/>
      <c r="W1389" s="63"/>
      <c r="X1389" s="63"/>
      <c r="Y1389" s="63"/>
      <c r="Z1389" s="63"/>
      <c r="AA1389" s="63"/>
      <c r="AB1389" s="63"/>
      <c r="AC1389" s="63"/>
      <c r="AD1389" s="63"/>
      <c r="AE1389" s="63"/>
      <c r="AF1389" s="63"/>
      <c r="AG1389" s="63"/>
      <c r="AH1389" s="63"/>
      <c r="AI1389" s="63"/>
      <c r="AJ1389" s="63"/>
      <c r="AK1389" s="63"/>
      <c r="AL1389" s="63"/>
      <c r="AM1389" s="63"/>
      <c r="AN1389" s="63"/>
      <c r="AO1389" s="63"/>
      <c r="AP1389" s="63"/>
      <c r="AQ1389" s="63"/>
      <c r="AR1389" s="63"/>
      <c r="AS1389" s="63"/>
      <c r="AT1389" s="63"/>
      <c r="AU1389" s="63"/>
      <c r="AV1389" s="63"/>
      <c r="AW1389" s="63"/>
      <c r="AX1389" s="63"/>
      <c r="AY1389" s="63"/>
      <c r="AZ1389" s="63"/>
      <c r="BA1389" s="63"/>
      <c r="BB1389" s="63"/>
      <c r="BC1389" s="63"/>
      <c r="BD1389" s="63"/>
      <c r="BE1389" s="63"/>
      <c r="BF1389" s="63"/>
      <c r="BG1389" s="63"/>
      <c r="BH1389" s="63"/>
      <c r="BI1389" s="63"/>
      <c r="BJ1389" s="63"/>
      <c r="BK1389" s="63"/>
      <c r="BL1389" s="63"/>
      <c r="BM1389" s="63"/>
      <c r="BN1389" s="63"/>
      <c r="BO1389" s="63"/>
      <c r="BP1389" s="63"/>
      <c r="BQ1389" s="63"/>
      <c r="BR1389" s="63"/>
      <c r="BS1389" s="63"/>
      <c r="BT1389" s="63"/>
      <c r="BU1389" s="63"/>
      <c r="BV1389" s="63"/>
      <c r="BW1389" s="63"/>
      <c r="BX1389" s="63"/>
      <c r="BY1389" s="63"/>
      <c r="BZ1389" s="63"/>
      <c r="CA1389" s="63"/>
      <c r="CB1389" s="63"/>
      <c r="CC1389" s="63"/>
      <c r="CD1389" s="63"/>
      <c r="CE1389" s="63"/>
      <c r="CF1389" s="63"/>
      <c r="CG1389" s="63"/>
      <c r="CH1389" s="63"/>
      <c r="CI1389" s="63"/>
      <c r="CJ1389" s="63"/>
      <c r="CK1389" s="63"/>
      <c r="CL1389" s="63"/>
      <c r="CM1389" s="63"/>
      <c r="CN1389" s="63"/>
      <c r="CO1389" s="63"/>
      <c r="CP1389" s="63"/>
      <c r="CR1389" s="227"/>
      <c r="CS1389" s="74"/>
    </row>
    <row r="1390" spans="1:97" s="72" customFormat="1" ht="75.75" customHeight="1">
      <c r="A1390" s="76"/>
      <c r="B1390" s="76"/>
      <c r="C1390" s="76"/>
      <c r="D1390" s="76"/>
      <c r="E1390" s="76"/>
      <c r="F1390" s="63"/>
      <c r="G1390" s="63"/>
      <c r="H1390" s="63"/>
      <c r="I1390" s="63"/>
      <c r="J1390" s="63"/>
      <c r="K1390" s="63"/>
      <c r="L1390" s="63"/>
      <c r="M1390" s="63"/>
      <c r="N1390" s="63"/>
      <c r="O1390" s="63"/>
      <c r="P1390" s="63"/>
      <c r="Q1390" s="63"/>
      <c r="R1390" s="63"/>
      <c r="S1390" s="63"/>
      <c r="T1390" s="63"/>
      <c r="U1390" s="63"/>
      <c r="V1390" s="63"/>
      <c r="W1390" s="63"/>
      <c r="X1390" s="63"/>
      <c r="Y1390" s="63"/>
      <c r="Z1390" s="63"/>
      <c r="AA1390" s="63"/>
      <c r="AB1390" s="63"/>
      <c r="AC1390" s="63"/>
      <c r="AD1390" s="63"/>
      <c r="AE1390" s="63"/>
      <c r="AF1390" s="63"/>
      <c r="AG1390" s="63"/>
      <c r="AH1390" s="63"/>
      <c r="AI1390" s="63"/>
      <c r="AJ1390" s="63"/>
      <c r="AK1390" s="63"/>
      <c r="AL1390" s="63"/>
      <c r="AM1390" s="63"/>
      <c r="AN1390" s="63"/>
      <c r="AO1390" s="63"/>
      <c r="AP1390" s="63"/>
      <c r="AQ1390" s="63"/>
      <c r="AR1390" s="63"/>
      <c r="AS1390" s="63"/>
      <c r="AT1390" s="63"/>
      <c r="AU1390" s="63"/>
      <c r="AV1390" s="63"/>
      <c r="AW1390" s="63"/>
      <c r="AX1390" s="63"/>
      <c r="AY1390" s="63"/>
      <c r="AZ1390" s="63"/>
      <c r="BA1390" s="63"/>
      <c r="BB1390" s="63"/>
      <c r="BC1390" s="63"/>
      <c r="BD1390" s="63"/>
      <c r="BE1390" s="63"/>
      <c r="BF1390" s="63"/>
      <c r="BG1390" s="63"/>
      <c r="BH1390" s="63"/>
      <c r="BI1390" s="63"/>
      <c r="BJ1390" s="63"/>
      <c r="BK1390" s="63"/>
      <c r="BL1390" s="63"/>
      <c r="BM1390" s="63"/>
      <c r="BN1390" s="63"/>
      <c r="BO1390" s="63"/>
      <c r="BP1390" s="63"/>
      <c r="BQ1390" s="63"/>
      <c r="BR1390" s="63"/>
      <c r="BS1390" s="63"/>
      <c r="BT1390" s="63"/>
      <c r="BU1390" s="63"/>
      <c r="BV1390" s="63"/>
      <c r="BW1390" s="63"/>
      <c r="BX1390" s="63"/>
      <c r="BY1390" s="63"/>
      <c r="BZ1390" s="63"/>
      <c r="CA1390" s="63"/>
      <c r="CB1390" s="63"/>
      <c r="CC1390" s="63"/>
      <c r="CD1390" s="63"/>
      <c r="CE1390" s="63"/>
      <c r="CF1390" s="63"/>
      <c r="CG1390" s="63"/>
      <c r="CH1390" s="63"/>
      <c r="CI1390" s="63"/>
      <c r="CJ1390" s="63"/>
      <c r="CK1390" s="63"/>
      <c r="CL1390" s="63"/>
      <c r="CM1390" s="63"/>
      <c r="CN1390" s="63"/>
      <c r="CO1390" s="63"/>
      <c r="CP1390" s="63"/>
      <c r="CR1390" s="227"/>
      <c r="CS1390" s="74"/>
    </row>
    <row r="1391" spans="1:97" s="72" customFormat="1" ht="75.75" customHeight="1">
      <c r="A1391" s="76"/>
      <c r="B1391" s="76"/>
      <c r="C1391" s="76"/>
      <c r="D1391" s="76"/>
      <c r="E1391" s="76"/>
      <c r="F1391" s="63"/>
      <c r="G1391" s="63"/>
      <c r="H1391" s="63"/>
      <c r="I1391" s="63"/>
      <c r="J1391" s="63"/>
      <c r="K1391" s="63"/>
      <c r="L1391" s="63"/>
      <c r="M1391" s="63"/>
      <c r="N1391" s="63"/>
      <c r="O1391" s="63"/>
      <c r="P1391" s="63"/>
      <c r="Q1391" s="63"/>
      <c r="R1391" s="63"/>
      <c r="S1391" s="63"/>
      <c r="T1391" s="63"/>
      <c r="U1391" s="63"/>
      <c r="V1391" s="63"/>
      <c r="W1391" s="63"/>
      <c r="X1391" s="63"/>
      <c r="Y1391" s="63"/>
      <c r="Z1391" s="63"/>
      <c r="AA1391" s="63"/>
      <c r="AB1391" s="63"/>
      <c r="AC1391" s="63"/>
      <c r="AD1391" s="63"/>
      <c r="AE1391" s="63"/>
      <c r="AF1391" s="63"/>
      <c r="AG1391" s="63"/>
      <c r="AH1391" s="63"/>
      <c r="AI1391" s="63"/>
      <c r="AJ1391" s="63"/>
      <c r="AK1391" s="63"/>
      <c r="AL1391" s="63"/>
      <c r="AM1391" s="63"/>
      <c r="AN1391" s="63"/>
      <c r="AO1391" s="63"/>
      <c r="AP1391" s="63"/>
      <c r="AQ1391" s="63"/>
      <c r="AR1391" s="63"/>
      <c r="AS1391" s="63"/>
      <c r="AT1391" s="63"/>
      <c r="AU1391" s="63"/>
      <c r="AV1391" s="63"/>
      <c r="AW1391" s="63"/>
      <c r="AX1391" s="63"/>
      <c r="AY1391" s="63"/>
      <c r="AZ1391" s="63"/>
      <c r="BA1391" s="63"/>
      <c r="BB1391" s="63"/>
      <c r="BC1391" s="63"/>
      <c r="BD1391" s="63"/>
      <c r="BE1391" s="63"/>
      <c r="BF1391" s="63"/>
      <c r="BG1391" s="63"/>
      <c r="BH1391" s="63"/>
      <c r="BI1391" s="63"/>
      <c r="BJ1391" s="63"/>
      <c r="BK1391" s="63"/>
      <c r="BL1391" s="63"/>
      <c r="BM1391" s="63"/>
      <c r="BN1391" s="63"/>
      <c r="BO1391" s="63"/>
      <c r="BP1391" s="63"/>
      <c r="BQ1391" s="63"/>
      <c r="BR1391" s="63"/>
      <c r="BS1391" s="63"/>
      <c r="BT1391" s="63"/>
      <c r="BU1391" s="63"/>
      <c r="BV1391" s="63"/>
      <c r="BW1391" s="63"/>
      <c r="BX1391" s="63"/>
      <c r="BY1391" s="63"/>
      <c r="BZ1391" s="63"/>
      <c r="CA1391" s="63"/>
      <c r="CB1391" s="63"/>
      <c r="CC1391" s="63"/>
      <c r="CD1391" s="63"/>
      <c r="CE1391" s="63"/>
      <c r="CF1391" s="63"/>
      <c r="CG1391" s="63"/>
      <c r="CH1391" s="63"/>
      <c r="CI1391" s="63"/>
      <c r="CJ1391" s="63"/>
      <c r="CK1391" s="63"/>
      <c r="CL1391" s="63"/>
      <c r="CM1391" s="63"/>
      <c r="CN1391" s="63"/>
      <c r="CO1391" s="63"/>
      <c r="CP1391" s="63"/>
      <c r="CR1391" s="227"/>
      <c r="CS1391" s="74"/>
    </row>
    <row r="1392" spans="1:97" s="72" customFormat="1" ht="75.75" customHeight="1">
      <c r="A1392" s="76"/>
      <c r="B1392" s="76"/>
      <c r="C1392" s="76"/>
      <c r="D1392" s="76"/>
      <c r="E1392" s="76"/>
      <c r="F1392" s="63"/>
      <c r="G1392" s="63"/>
      <c r="H1392" s="63"/>
      <c r="I1392" s="63"/>
      <c r="J1392" s="63"/>
      <c r="K1392" s="63"/>
      <c r="L1392" s="63"/>
      <c r="M1392" s="63"/>
      <c r="N1392" s="63"/>
      <c r="O1392" s="63"/>
      <c r="P1392" s="63"/>
      <c r="Q1392" s="63"/>
      <c r="R1392" s="63"/>
      <c r="S1392" s="63"/>
      <c r="T1392" s="63"/>
      <c r="U1392" s="63"/>
      <c r="V1392" s="63"/>
      <c r="W1392" s="63"/>
      <c r="X1392" s="63"/>
      <c r="Y1392" s="63"/>
      <c r="Z1392" s="63"/>
      <c r="AA1392" s="63"/>
      <c r="AB1392" s="63"/>
      <c r="AC1392" s="63"/>
      <c r="AD1392" s="63"/>
      <c r="AE1392" s="63"/>
      <c r="AF1392" s="63"/>
      <c r="AG1392" s="63"/>
      <c r="AH1392" s="63"/>
      <c r="AI1392" s="63"/>
      <c r="AJ1392" s="63"/>
      <c r="AK1392" s="63"/>
      <c r="AL1392" s="63"/>
      <c r="AM1392" s="63"/>
      <c r="AN1392" s="63"/>
      <c r="AO1392" s="63"/>
      <c r="AP1392" s="63"/>
      <c r="AQ1392" s="63"/>
      <c r="AR1392" s="63"/>
      <c r="AS1392" s="63"/>
      <c r="AT1392" s="63"/>
      <c r="AU1392" s="63"/>
      <c r="AV1392" s="63"/>
      <c r="AW1392" s="63"/>
      <c r="AX1392" s="63"/>
      <c r="AY1392" s="63"/>
      <c r="AZ1392" s="63"/>
      <c r="BA1392" s="63"/>
      <c r="BB1392" s="63"/>
      <c r="BC1392" s="63"/>
      <c r="BD1392" s="63"/>
      <c r="BE1392" s="63"/>
      <c r="BF1392" s="63"/>
      <c r="BG1392" s="63"/>
      <c r="BH1392" s="63"/>
      <c r="BI1392" s="63"/>
      <c r="BJ1392" s="63"/>
      <c r="BK1392" s="63"/>
      <c r="BL1392" s="63"/>
      <c r="BM1392" s="63"/>
      <c r="BN1392" s="63"/>
      <c r="BO1392" s="63"/>
      <c r="BP1392" s="63"/>
      <c r="BQ1392" s="63"/>
      <c r="BR1392" s="63"/>
      <c r="BS1392" s="63"/>
      <c r="BT1392" s="63"/>
      <c r="BU1392" s="63"/>
      <c r="BV1392" s="63"/>
      <c r="BW1392" s="63"/>
      <c r="BX1392" s="63"/>
      <c r="BY1392" s="63"/>
      <c r="BZ1392" s="63"/>
      <c r="CA1392" s="63"/>
      <c r="CB1392" s="63"/>
      <c r="CC1392" s="63"/>
      <c r="CD1392" s="63"/>
      <c r="CE1392" s="63"/>
      <c r="CF1392" s="63"/>
      <c r="CG1392" s="63"/>
      <c r="CH1392" s="63"/>
      <c r="CI1392" s="63"/>
      <c r="CJ1392" s="63"/>
      <c r="CK1392" s="63"/>
      <c r="CL1392" s="63"/>
      <c r="CM1392" s="63"/>
      <c r="CN1392" s="63"/>
      <c r="CO1392" s="63"/>
      <c r="CP1392" s="63"/>
      <c r="CR1392" s="227"/>
      <c r="CS1392" s="74"/>
    </row>
    <row r="1393" spans="1:97" s="72" customFormat="1" ht="75.75" customHeight="1">
      <c r="A1393" s="76"/>
      <c r="B1393" s="76"/>
      <c r="C1393" s="76"/>
      <c r="D1393" s="76"/>
      <c r="E1393" s="76"/>
      <c r="F1393" s="63"/>
      <c r="G1393" s="63"/>
      <c r="H1393" s="63"/>
      <c r="I1393" s="63"/>
      <c r="J1393" s="63"/>
      <c r="K1393" s="63"/>
      <c r="L1393" s="63"/>
      <c r="M1393" s="63"/>
      <c r="N1393" s="63"/>
      <c r="O1393" s="63"/>
      <c r="P1393" s="63"/>
      <c r="Q1393" s="63"/>
      <c r="R1393" s="63"/>
      <c r="S1393" s="63"/>
      <c r="T1393" s="63"/>
      <c r="U1393" s="63"/>
      <c r="V1393" s="63"/>
      <c r="W1393" s="63"/>
      <c r="X1393" s="63"/>
      <c r="Y1393" s="63"/>
      <c r="Z1393" s="63"/>
      <c r="AA1393" s="63"/>
      <c r="AB1393" s="63"/>
      <c r="AC1393" s="63"/>
      <c r="AD1393" s="63"/>
      <c r="AE1393" s="63"/>
      <c r="AF1393" s="63"/>
      <c r="AG1393" s="63"/>
      <c r="AH1393" s="63"/>
      <c r="AI1393" s="63"/>
      <c r="AJ1393" s="63"/>
      <c r="AK1393" s="63"/>
      <c r="AL1393" s="63"/>
      <c r="AM1393" s="63"/>
      <c r="AN1393" s="63"/>
      <c r="AO1393" s="63"/>
      <c r="AP1393" s="63"/>
      <c r="AQ1393" s="63"/>
      <c r="AR1393" s="63"/>
      <c r="AS1393" s="63"/>
      <c r="AT1393" s="63"/>
      <c r="AU1393" s="63"/>
      <c r="AV1393" s="63"/>
      <c r="AW1393" s="63"/>
      <c r="AX1393" s="63"/>
      <c r="AY1393" s="63"/>
      <c r="AZ1393" s="63"/>
      <c r="BA1393" s="63"/>
      <c r="BB1393" s="63"/>
      <c r="BC1393" s="63"/>
      <c r="BD1393" s="63"/>
      <c r="BE1393" s="63"/>
      <c r="BF1393" s="63"/>
      <c r="BG1393" s="63"/>
      <c r="BH1393" s="63"/>
      <c r="BI1393" s="63"/>
      <c r="BJ1393" s="63"/>
      <c r="BK1393" s="63"/>
      <c r="BL1393" s="63"/>
      <c r="BM1393" s="63"/>
      <c r="BN1393" s="63"/>
      <c r="BO1393" s="63"/>
      <c r="BP1393" s="63"/>
      <c r="BQ1393" s="63"/>
      <c r="BR1393" s="63"/>
      <c r="BS1393" s="63"/>
      <c r="BT1393" s="63"/>
      <c r="BU1393" s="63"/>
      <c r="BV1393" s="63"/>
      <c r="BW1393" s="63"/>
      <c r="BX1393" s="63"/>
      <c r="BY1393" s="63"/>
      <c r="BZ1393" s="63"/>
      <c r="CA1393" s="63"/>
      <c r="CB1393" s="63"/>
      <c r="CC1393" s="63"/>
      <c r="CD1393" s="63"/>
      <c r="CE1393" s="63"/>
      <c r="CF1393" s="63"/>
      <c r="CG1393" s="63"/>
      <c r="CH1393" s="63"/>
      <c r="CI1393" s="63"/>
      <c r="CJ1393" s="63"/>
      <c r="CK1393" s="63"/>
      <c r="CL1393" s="63"/>
      <c r="CM1393" s="63"/>
      <c r="CN1393" s="63"/>
      <c r="CO1393" s="63"/>
      <c r="CP1393" s="63"/>
      <c r="CR1393" s="227"/>
      <c r="CS1393" s="74"/>
    </row>
    <row r="1394" spans="1:97" s="72" customFormat="1" ht="75.75" customHeight="1">
      <c r="A1394" s="76"/>
      <c r="B1394" s="76"/>
      <c r="C1394" s="76"/>
      <c r="D1394" s="76"/>
      <c r="E1394" s="76"/>
      <c r="F1394" s="63"/>
      <c r="G1394" s="63"/>
      <c r="H1394" s="63"/>
      <c r="I1394" s="63"/>
      <c r="J1394" s="63"/>
      <c r="K1394" s="63"/>
      <c r="L1394" s="63"/>
      <c r="M1394" s="63"/>
      <c r="N1394" s="63"/>
      <c r="O1394" s="63"/>
      <c r="P1394" s="63"/>
      <c r="Q1394" s="63"/>
      <c r="R1394" s="63"/>
      <c r="S1394" s="63"/>
      <c r="T1394" s="63"/>
      <c r="U1394" s="63"/>
      <c r="V1394" s="63"/>
      <c r="W1394" s="63"/>
      <c r="X1394" s="63"/>
      <c r="Y1394" s="63"/>
      <c r="Z1394" s="63"/>
      <c r="AA1394" s="63"/>
      <c r="AB1394" s="63"/>
      <c r="AC1394" s="63"/>
      <c r="AD1394" s="63"/>
      <c r="AE1394" s="63"/>
      <c r="AF1394" s="63"/>
      <c r="AG1394" s="63"/>
      <c r="AH1394" s="63"/>
      <c r="AI1394" s="63"/>
      <c r="AJ1394" s="63"/>
      <c r="AK1394" s="63"/>
      <c r="AL1394" s="63"/>
      <c r="AM1394" s="63"/>
      <c r="AN1394" s="63"/>
      <c r="AO1394" s="63"/>
      <c r="AP1394" s="63"/>
      <c r="AQ1394" s="63"/>
      <c r="AR1394" s="63"/>
      <c r="AS1394" s="63"/>
      <c r="AT1394" s="63"/>
      <c r="AU1394" s="63"/>
      <c r="AV1394" s="63"/>
      <c r="AW1394" s="63"/>
      <c r="AX1394" s="63"/>
      <c r="AY1394" s="63"/>
      <c r="AZ1394" s="63"/>
      <c r="BA1394" s="63"/>
      <c r="BB1394" s="63"/>
      <c r="BC1394" s="63"/>
      <c r="BD1394" s="63"/>
      <c r="BE1394" s="63"/>
      <c r="BF1394" s="63"/>
      <c r="BG1394" s="63"/>
      <c r="BH1394" s="63"/>
      <c r="BI1394" s="63"/>
      <c r="BJ1394" s="63"/>
      <c r="BK1394" s="63"/>
      <c r="BL1394" s="63"/>
      <c r="BM1394" s="63"/>
      <c r="BN1394" s="63"/>
      <c r="BO1394" s="63"/>
      <c r="BP1394" s="63"/>
      <c r="BQ1394" s="63"/>
      <c r="BR1394" s="63"/>
      <c r="BS1394" s="63"/>
      <c r="BT1394" s="63"/>
      <c r="BU1394" s="63"/>
      <c r="BV1394" s="63"/>
      <c r="BW1394" s="63"/>
      <c r="BX1394" s="63"/>
      <c r="BY1394" s="63"/>
      <c r="BZ1394" s="63"/>
      <c r="CA1394" s="63"/>
      <c r="CB1394" s="63"/>
      <c r="CC1394" s="63"/>
      <c r="CD1394" s="63"/>
      <c r="CE1394" s="63"/>
      <c r="CF1394" s="63"/>
      <c r="CG1394" s="63"/>
      <c r="CH1394" s="63"/>
      <c r="CI1394" s="63"/>
      <c r="CJ1394" s="63"/>
      <c r="CK1394" s="63"/>
      <c r="CL1394" s="63"/>
      <c r="CM1394" s="63"/>
      <c r="CN1394" s="63"/>
      <c r="CO1394" s="63"/>
      <c r="CP1394" s="63"/>
      <c r="CR1394" s="227"/>
      <c r="CS1394" s="74"/>
    </row>
    <row r="1395" spans="1:97" s="72" customFormat="1" ht="75.75" customHeight="1">
      <c r="A1395" s="76"/>
      <c r="B1395" s="76"/>
      <c r="C1395" s="76"/>
      <c r="D1395" s="76"/>
      <c r="E1395" s="76"/>
      <c r="F1395" s="63"/>
      <c r="G1395" s="63"/>
      <c r="H1395" s="63"/>
      <c r="I1395" s="63"/>
      <c r="J1395" s="63"/>
      <c r="K1395" s="63"/>
      <c r="L1395" s="63"/>
      <c r="M1395" s="63"/>
      <c r="N1395" s="63"/>
      <c r="O1395" s="63"/>
      <c r="P1395" s="63"/>
      <c r="Q1395" s="63"/>
      <c r="R1395" s="63"/>
      <c r="S1395" s="63"/>
      <c r="T1395" s="63"/>
      <c r="U1395" s="63"/>
      <c r="V1395" s="63"/>
      <c r="W1395" s="63"/>
      <c r="X1395" s="63"/>
      <c r="Y1395" s="63"/>
      <c r="Z1395" s="63"/>
      <c r="AA1395" s="63"/>
      <c r="AB1395" s="63"/>
      <c r="AC1395" s="63"/>
      <c r="AD1395" s="63"/>
      <c r="AE1395" s="63"/>
      <c r="AF1395" s="63"/>
      <c r="AG1395" s="63"/>
      <c r="AH1395" s="63"/>
      <c r="AI1395" s="63"/>
      <c r="AJ1395" s="63"/>
      <c r="AK1395" s="63"/>
      <c r="AL1395" s="63"/>
      <c r="AM1395" s="63"/>
      <c r="AN1395" s="63"/>
      <c r="AO1395" s="63"/>
      <c r="AP1395" s="63"/>
      <c r="AQ1395" s="63"/>
      <c r="AR1395" s="63"/>
      <c r="AS1395" s="63"/>
      <c r="AT1395" s="63"/>
      <c r="AU1395" s="63"/>
      <c r="AV1395" s="63"/>
      <c r="AW1395" s="63"/>
      <c r="AX1395" s="63"/>
      <c r="AY1395" s="63"/>
      <c r="AZ1395" s="63"/>
      <c r="BA1395" s="63"/>
      <c r="BB1395" s="63"/>
      <c r="BC1395" s="63"/>
      <c r="BD1395" s="63"/>
      <c r="BE1395" s="63"/>
      <c r="BF1395" s="63"/>
      <c r="BG1395" s="63"/>
      <c r="BH1395" s="63"/>
      <c r="BI1395" s="63"/>
      <c r="BJ1395" s="63"/>
      <c r="BK1395" s="63"/>
      <c r="BL1395" s="63"/>
      <c r="BM1395" s="63"/>
      <c r="BN1395" s="63"/>
      <c r="BO1395" s="63"/>
      <c r="BP1395" s="63"/>
      <c r="BQ1395" s="63"/>
      <c r="BR1395" s="63"/>
      <c r="BS1395" s="63"/>
      <c r="BT1395" s="63"/>
      <c r="BU1395" s="63"/>
      <c r="BV1395" s="63"/>
      <c r="BW1395" s="63"/>
      <c r="BX1395" s="63"/>
      <c r="BY1395" s="63"/>
      <c r="BZ1395" s="63"/>
      <c r="CA1395" s="63"/>
      <c r="CB1395" s="63"/>
      <c r="CC1395" s="63"/>
      <c r="CD1395" s="63"/>
      <c r="CE1395" s="63"/>
      <c r="CF1395" s="63"/>
      <c r="CG1395" s="63"/>
      <c r="CH1395" s="63"/>
      <c r="CI1395" s="63"/>
      <c r="CJ1395" s="63"/>
      <c r="CK1395" s="63"/>
      <c r="CL1395" s="63"/>
      <c r="CM1395" s="63"/>
      <c r="CN1395" s="63"/>
      <c r="CO1395" s="63"/>
      <c r="CP1395" s="63"/>
      <c r="CR1395" s="227"/>
      <c r="CS1395" s="74"/>
    </row>
    <row r="1396" spans="1:97" s="72" customFormat="1" ht="75.75" customHeight="1">
      <c r="A1396" s="76"/>
      <c r="B1396" s="76"/>
      <c r="C1396" s="76"/>
      <c r="D1396" s="76"/>
      <c r="E1396" s="76"/>
      <c r="F1396" s="63"/>
      <c r="G1396" s="63"/>
      <c r="H1396" s="63"/>
      <c r="I1396" s="63"/>
      <c r="J1396" s="63"/>
      <c r="K1396" s="63"/>
      <c r="L1396" s="63"/>
      <c r="M1396" s="63"/>
      <c r="N1396" s="63"/>
      <c r="O1396" s="63"/>
      <c r="P1396" s="63"/>
      <c r="Q1396" s="63"/>
      <c r="R1396" s="63"/>
      <c r="S1396" s="63"/>
      <c r="T1396" s="63"/>
      <c r="U1396" s="63"/>
      <c r="V1396" s="63"/>
      <c r="W1396" s="63"/>
      <c r="X1396" s="63"/>
      <c r="Y1396" s="63"/>
      <c r="Z1396" s="63"/>
      <c r="AA1396" s="63"/>
      <c r="AB1396" s="63"/>
      <c r="AC1396" s="63"/>
      <c r="AD1396" s="63"/>
      <c r="AE1396" s="63"/>
      <c r="AF1396" s="63"/>
      <c r="AG1396" s="63"/>
      <c r="AH1396" s="63"/>
      <c r="AI1396" s="63"/>
      <c r="AJ1396" s="63"/>
      <c r="AK1396" s="63"/>
      <c r="AL1396" s="63"/>
      <c r="AM1396" s="63"/>
      <c r="AN1396" s="63"/>
      <c r="AO1396" s="63"/>
      <c r="AP1396" s="63"/>
      <c r="AQ1396" s="63"/>
      <c r="AR1396" s="63"/>
      <c r="AS1396" s="63"/>
      <c r="AT1396" s="63"/>
      <c r="AU1396" s="63"/>
      <c r="AV1396" s="63"/>
      <c r="AW1396" s="63"/>
      <c r="AX1396" s="63"/>
      <c r="AY1396" s="63"/>
      <c r="AZ1396" s="63"/>
      <c r="BA1396" s="63"/>
      <c r="BB1396" s="63"/>
      <c r="BC1396" s="63"/>
      <c r="BD1396" s="63"/>
      <c r="BE1396" s="63"/>
      <c r="BF1396" s="63"/>
      <c r="BG1396" s="63"/>
      <c r="BH1396" s="63"/>
      <c r="BI1396" s="63"/>
      <c r="BJ1396" s="63"/>
      <c r="BK1396" s="63"/>
      <c r="BL1396" s="63"/>
      <c r="BM1396" s="63"/>
      <c r="BN1396" s="63"/>
      <c r="BO1396" s="63"/>
      <c r="BP1396" s="63"/>
      <c r="BQ1396" s="63"/>
      <c r="BR1396" s="63"/>
      <c r="BS1396" s="63"/>
      <c r="BT1396" s="63"/>
      <c r="BU1396" s="63"/>
      <c r="BV1396" s="63"/>
      <c r="BW1396" s="63"/>
      <c r="BX1396" s="63"/>
      <c r="BY1396" s="63"/>
      <c r="BZ1396" s="63"/>
      <c r="CA1396" s="63"/>
      <c r="CB1396" s="63"/>
      <c r="CC1396" s="63"/>
      <c r="CD1396" s="63"/>
      <c r="CE1396" s="63"/>
      <c r="CF1396" s="63"/>
      <c r="CG1396" s="63"/>
      <c r="CH1396" s="63"/>
      <c r="CI1396" s="63"/>
      <c r="CJ1396" s="63"/>
      <c r="CK1396" s="63"/>
      <c r="CL1396" s="63"/>
      <c r="CM1396" s="63"/>
      <c r="CN1396" s="63"/>
      <c r="CO1396" s="63"/>
      <c r="CP1396" s="63"/>
      <c r="CR1396" s="227"/>
      <c r="CS1396" s="74"/>
    </row>
    <row r="1397" spans="1:97" s="72" customFormat="1" ht="75.75" customHeight="1">
      <c r="A1397" s="76"/>
      <c r="B1397" s="76"/>
      <c r="C1397" s="76"/>
      <c r="D1397" s="76"/>
      <c r="E1397" s="76"/>
      <c r="F1397" s="63"/>
      <c r="G1397" s="63"/>
      <c r="H1397" s="63"/>
      <c r="I1397" s="63"/>
      <c r="J1397" s="63"/>
      <c r="K1397" s="63"/>
      <c r="L1397" s="63"/>
      <c r="M1397" s="63"/>
      <c r="N1397" s="63"/>
      <c r="O1397" s="63"/>
      <c r="P1397" s="63"/>
      <c r="Q1397" s="63"/>
      <c r="R1397" s="63"/>
      <c r="S1397" s="63"/>
      <c r="T1397" s="63"/>
      <c r="U1397" s="63"/>
      <c r="V1397" s="63"/>
      <c r="W1397" s="63"/>
      <c r="X1397" s="63"/>
      <c r="Y1397" s="63"/>
      <c r="Z1397" s="63"/>
      <c r="AA1397" s="63"/>
      <c r="AB1397" s="63"/>
      <c r="AC1397" s="63"/>
      <c r="AD1397" s="63"/>
      <c r="AE1397" s="63"/>
      <c r="AF1397" s="63"/>
      <c r="AG1397" s="63"/>
      <c r="AH1397" s="63"/>
      <c r="AI1397" s="63"/>
      <c r="AJ1397" s="63"/>
      <c r="AK1397" s="63"/>
      <c r="AL1397" s="63"/>
      <c r="AM1397" s="63"/>
      <c r="AN1397" s="63"/>
      <c r="AO1397" s="63"/>
      <c r="AP1397" s="63"/>
      <c r="AQ1397" s="63"/>
      <c r="AR1397" s="63"/>
      <c r="AS1397" s="63"/>
      <c r="AT1397" s="63"/>
      <c r="AU1397" s="63"/>
      <c r="AV1397" s="63"/>
      <c r="AW1397" s="63"/>
      <c r="AX1397" s="63"/>
      <c r="AY1397" s="63"/>
      <c r="AZ1397" s="63"/>
      <c r="BA1397" s="63"/>
      <c r="BB1397" s="63"/>
      <c r="BC1397" s="63"/>
      <c r="BD1397" s="63"/>
      <c r="BE1397" s="63"/>
      <c r="BF1397" s="63"/>
      <c r="BG1397" s="63"/>
      <c r="BH1397" s="63"/>
      <c r="BI1397" s="63"/>
      <c r="BJ1397" s="63"/>
      <c r="BK1397" s="63"/>
      <c r="BL1397" s="63"/>
      <c r="BM1397" s="63"/>
      <c r="BN1397" s="63"/>
      <c r="BO1397" s="63"/>
      <c r="BP1397" s="63"/>
      <c r="BQ1397" s="63"/>
      <c r="BR1397" s="63"/>
      <c r="BS1397" s="63"/>
      <c r="BT1397" s="63"/>
      <c r="BU1397" s="63"/>
      <c r="BV1397" s="63"/>
      <c r="BW1397" s="63"/>
      <c r="BX1397" s="63"/>
      <c r="BY1397" s="63"/>
      <c r="BZ1397" s="63"/>
      <c r="CA1397" s="63"/>
      <c r="CB1397" s="63"/>
      <c r="CC1397" s="63"/>
      <c r="CD1397" s="63"/>
      <c r="CE1397" s="63"/>
      <c r="CF1397" s="63"/>
      <c r="CG1397" s="63"/>
      <c r="CH1397" s="63"/>
      <c r="CI1397" s="63"/>
      <c r="CJ1397" s="63"/>
      <c r="CK1397" s="63"/>
      <c r="CL1397" s="63"/>
      <c r="CM1397" s="63"/>
      <c r="CN1397" s="63"/>
      <c r="CO1397" s="63"/>
      <c r="CP1397" s="63"/>
      <c r="CR1397" s="227"/>
      <c r="CS1397" s="74"/>
    </row>
    <row r="1398" spans="1:97" s="72" customFormat="1" ht="75.75" customHeight="1">
      <c r="A1398" s="76"/>
      <c r="B1398" s="76"/>
      <c r="C1398" s="76"/>
      <c r="D1398" s="76"/>
      <c r="E1398" s="76"/>
      <c r="F1398" s="63"/>
      <c r="G1398" s="63"/>
      <c r="H1398" s="63"/>
      <c r="I1398" s="63"/>
      <c r="J1398" s="63"/>
      <c r="K1398" s="63"/>
      <c r="L1398" s="63"/>
      <c r="M1398" s="63"/>
      <c r="N1398" s="63"/>
      <c r="O1398" s="63"/>
      <c r="P1398" s="63"/>
      <c r="Q1398" s="63"/>
      <c r="R1398" s="63"/>
      <c r="S1398" s="63"/>
      <c r="T1398" s="63"/>
      <c r="U1398" s="63"/>
      <c r="V1398" s="63"/>
      <c r="W1398" s="63"/>
      <c r="X1398" s="63"/>
      <c r="Y1398" s="63"/>
      <c r="Z1398" s="63"/>
      <c r="AA1398" s="63"/>
      <c r="AB1398" s="63"/>
      <c r="AC1398" s="63"/>
      <c r="AD1398" s="63"/>
      <c r="AE1398" s="63"/>
      <c r="AF1398" s="63"/>
      <c r="AG1398" s="63"/>
      <c r="AH1398" s="63"/>
      <c r="AI1398" s="63"/>
      <c r="AJ1398" s="63"/>
      <c r="AK1398" s="63"/>
      <c r="AL1398" s="63"/>
      <c r="AM1398" s="63"/>
      <c r="AN1398" s="63"/>
      <c r="AO1398" s="63"/>
      <c r="AP1398" s="63"/>
      <c r="AQ1398" s="63"/>
      <c r="AR1398" s="63"/>
      <c r="AS1398" s="63"/>
      <c r="AT1398" s="63"/>
      <c r="AU1398" s="63"/>
      <c r="AV1398" s="63"/>
      <c r="AW1398" s="63"/>
      <c r="AX1398" s="63"/>
      <c r="AY1398" s="63"/>
      <c r="AZ1398" s="63"/>
      <c r="BA1398" s="63"/>
      <c r="BB1398" s="63"/>
      <c r="BC1398" s="63"/>
      <c r="BD1398" s="63"/>
      <c r="BE1398" s="63"/>
      <c r="BF1398" s="63"/>
      <c r="BG1398" s="63"/>
      <c r="BH1398" s="63"/>
      <c r="BI1398" s="63"/>
      <c r="BJ1398" s="63"/>
      <c r="BK1398" s="63"/>
      <c r="BL1398" s="63"/>
      <c r="BM1398" s="63"/>
      <c r="BN1398" s="63"/>
      <c r="BO1398" s="63"/>
      <c r="BP1398" s="63"/>
      <c r="BQ1398" s="63"/>
      <c r="BR1398" s="63"/>
      <c r="BS1398" s="63"/>
      <c r="BT1398" s="63"/>
      <c r="BU1398" s="63"/>
      <c r="BV1398" s="63"/>
      <c r="BW1398" s="63"/>
      <c r="BX1398" s="63"/>
      <c r="BY1398" s="63"/>
      <c r="BZ1398" s="63"/>
      <c r="CA1398" s="63"/>
      <c r="CB1398" s="63"/>
      <c r="CC1398" s="63"/>
      <c r="CD1398" s="63"/>
      <c r="CE1398" s="63"/>
      <c r="CF1398" s="63"/>
      <c r="CG1398" s="63"/>
      <c r="CH1398" s="63"/>
      <c r="CI1398" s="63"/>
      <c r="CJ1398" s="63"/>
      <c r="CK1398" s="63"/>
      <c r="CL1398" s="63"/>
      <c r="CM1398" s="63"/>
      <c r="CN1398" s="63"/>
      <c r="CO1398" s="63"/>
      <c r="CP1398" s="63"/>
      <c r="CR1398" s="227"/>
      <c r="CS1398" s="74"/>
    </row>
    <row r="1399" spans="1:97" s="72" customFormat="1" ht="75.75" customHeight="1">
      <c r="A1399" s="76"/>
      <c r="B1399" s="76"/>
      <c r="C1399" s="76"/>
      <c r="D1399" s="76"/>
      <c r="E1399" s="76"/>
      <c r="F1399" s="63"/>
      <c r="G1399" s="63"/>
      <c r="H1399" s="63"/>
      <c r="I1399" s="63"/>
      <c r="J1399" s="63"/>
      <c r="K1399" s="63"/>
      <c r="L1399" s="63"/>
      <c r="M1399" s="63"/>
      <c r="N1399" s="63"/>
      <c r="O1399" s="63"/>
      <c r="P1399" s="63"/>
      <c r="Q1399" s="63"/>
      <c r="R1399" s="63"/>
      <c r="S1399" s="63"/>
      <c r="T1399" s="63"/>
      <c r="U1399" s="63"/>
      <c r="V1399" s="63"/>
      <c r="W1399" s="63"/>
      <c r="X1399" s="63"/>
      <c r="Y1399" s="63"/>
      <c r="Z1399" s="63"/>
      <c r="AA1399" s="63"/>
      <c r="AB1399" s="63"/>
      <c r="AC1399" s="63"/>
      <c r="AD1399" s="63"/>
      <c r="AE1399" s="63"/>
      <c r="AF1399" s="63"/>
      <c r="AG1399" s="63"/>
      <c r="AH1399" s="63"/>
      <c r="AI1399" s="63"/>
      <c r="AJ1399" s="63"/>
      <c r="AK1399" s="63"/>
      <c r="AL1399" s="63"/>
      <c r="AM1399" s="63"/>
      <c r="AN1399" s="63"/>
      <c r="AO1399" s="63"/>
      <c r="AP1399" s="63"/>
      <c r="AQ1399" s="63"/>
      <c r="AR1399" s="63"/>
      <c r="AS1399" s="63"/>
      <c r="AT1399" s="63"/>
      <c r="AU1399" s="63"/>
      <c r="AV1399" s="63"/>
      <c r="AW1399" s="63"/>
      <c r="AX1399" s="63"/>
      <c r="AY1399" s="63"/>
      <c r="AZ1399" s="63"/>
      <c r="BA1399" s="63"/>
      <c r="BB1399" s="63"/>
      <c r="BC1399" s="63"/>
      <c r="BD1399" s="63"/>
      <c r="BE1399" s="63"/>
      <c r="BF1399" s="63"/>
      <c r="BG1399" s="63"/>
      <c r="BH1399" s="63"/>
      <c r="BI1399" s="63"/>
      <c r="BJ1399" s="63"/>
      <c r="BK1399" s="63"/>
      <c r="BL1399" s="63"/>
      <c r="BM1399" s="63"/>
      <c r="BN1399" s="63"/>
      <c r="BO1399" s="63"/>
      <c r="BP1399" s="63"/>
      <c r="BQ1399" s="63"/>
      <c r="BR1399" s="63"/>
      <c r="BS1399" s="63"/>
      <c r="BT1399" s="63"/>
      <c r="BU1399" s="63"/>
      <c r="BV1399" s="63"/>
      <c r="BW1399" s="63"/>
      <c r="BX1399" s="63"/>
      <c r="BY1399" s="63"/>
      <c r="BZ1399" s="63"/>
      <c r="CA1399" s="63"/>
      <c r="CB1399" s="63"/>
      <c r="CC1399" s="63"/>
      <c r="CD1399" s="63"/>
      <c r="CE1399" s="63"/>
      <c r="CF1399" s="63"/>
      <c r="CG1399" s="63"/>
      <c r="CH1399" s="63"/>
      <c r="CI1399" s="63"/>
      <c r="CJ1399" s="63"/>
      <c r="CK1399" s="63"/>
      <c r="CL1399" s="63"/>
      <c r="CM1399" s="63"/>
      <c r="CN1399" s="63"/>
      <c r="CO1399" s="63"/>
      <c r="CP1399" s="63"/>
      <c r="CR1399" s="227"/>
      <c r="CS1399" s="74"/>
    </row>
    <row r="1400" spans="1:97" s="72" customFormat="1" ht="75.75" customHeight="1">
      <c r="A1400" s="76"/>
      <c r="B1400" s="76"/>
      <c r="C1400" s="76"/>
      <c r="D1400" s="76"/>
      <c r="E1400" s="76"/>
      <c r="F1400" s="63"/>
      <c r="G1400" s="63"/>
      <c r="H1400" s="63"/>
      <c r="I1400" s="63"/>
      <c r="J1400" s="63"/>
      <c r="K1400" s="63"/>
      <c r="L1400" s="63"/>
      <c r="M1400" s="63"/>
      <c r="N1400" s="63"/>
      <c r="O1400" s="63"/>
      <c r="P1400" s="63"/>
      <c r="Q1400" s="63"/>
      <c r="R1400" s="63"/>
      <c r="S1400" s="63"/>
      <c r="T1400" s="63"/>
      <c r="U1400" s="63"/>
      <c r="V1400" s="63"/>
      <c r="W1400" s="63"/>
      <c r="X1400" s="63"/>
      <c r="Y1400" s="63"/>
      <c r="Z1400" s="63"/>
      <c r="AA1400" s="63"/>
      <c r="AB1400" s="63"/>
      <c r="AC1400" s="63"/>
      <c r="AD1400" s="63"/>
      <c r="AE1400" s="63"/>
      <c r="AF1400" s="63"/>
      <c r="AG1400" s="63"/>
      <c r="AH1400" s="63"/>
      <c r="AI1400" s="63"/>
      <c r="AJ1400" s="63"/>
      <c r="AK1400" s="63"/>
      <c r="AL1400" s="63"/>
      <c r="AM1400" s="63"/>
      <c r="AN1400" s="63"/>
      <c r="AO1400" s="63"/>
      <c r="AP1400" s="63"/>
      <c r="AQ1400" s="63"/>
      <c r="AR1400" s="63"/>
      <c r="AS1400" s="63"/>
      <c r="AT1400" s="63"/>
      <c r="AU1400" s="63"/>
      <c r="AV1400" s="63"/>
      <c r="AW1400" s="63"/>
      <c r="AX1400" s="63"/>
      <c r="AY1400" s="63"/>
      <c r="AZ1400" s="63"/>
      <c r="BA1400" s="63"/>
      <c r="BB1400" s="63"/>
      <c r="BC1400" s="63"/>
      <c r="BD1400" s="63"/>
      <c r="BE1400" s="63"/>
      <c r="BF1400" s="63"/>
      <c r="BG1400" s="63"/>
      <c r="BH1400" s="63"/>
      <c r="BI1400" s="63"/>
      <c r="BJ1400" s="63"/>
      <c r="BK1400" s="63"/>
      <c r="BL1400" s="63"/>
      <c r="BM1400" s="63"/>
      <c r="BN1400" s="63"/>
      <c r="BO1400" s="63"/>
      <c r="BP1400" s="63"/>
      <c r="BQ1400" s="63"/>
      <c r="BR1400" s="63"/>
      <c r="BS1400" s="63"/>
      <c r="BT1400" s="63"/>
      <c r="BU1400" s="63"/>
      <c r="BV1400" s="63"/>
      <c r="BW1400" s="63"/>
      <c r="BX1400" s="63"/>
      <c r="BY1400" s="63"/>
      <c r="BZ1400" s="63"/>
      <c r="CA1400" s="63"/>
      <c r="CB1400" s="63"/>
      <c r="CC1400" s="63"/>
      <c r="CD1400" s="63"/>
      <c r="CE1400" s="63"/>
      <c r="CF1400" s="63"/>
      <c r="CG1400" s="63"/>
      <c r="CH1400" s="63"/>
      <c r="CI1400" s="63"/>
      <c r="CJ1400" s="63"/>
      <c r="CK1400" s="63"/>
      <c r="CL1400" s="63"/>
      <c r="CM1400" s="63"/>
      <c r="CN1400" s="63"/>
      <c r="CO1400" s="63"/>
      <c r="CP1400" s="63"/>
      <c r="CR1400" s="227"/>
      <c r="CS1400" s="74"/>
    </row>
    <row r="1401" spans="1:97" s="72" customFormat="1" ht="75.75" customHeight="1">
      <c r="A1401" s="76"/>
      <c r="B1401" s="76"/>
      <c r="C1401" s="76"/>
      <c r="D1401" s="76"/>
      <c r="E1401" s="76"/>
      <c r="F1401" s="63"/>
      <c r="G1401" s="63"/>
      <c r="H1401" s="63"/>
      <c r="I1401" s="63"/>
      <c r="J1401" s="63"/>
      <c r="K1401" s="63"/>
      <c r="L1401" s="63"/>
      <c r="M1401" s="63"/>
      <c r="N1401" s="63"/>
      <c r="O1401" s="63"/>
      <c r="P1401" s="63"/>
      <c r="Q1401" s="63"/>
      <c r="R1401" s="63"/>
      <c r="S1401" s="63"/>
      <c r="T1401" s="63"/>
      <c r="U1401" s="63"/>
      <c r="V1401" s="63"/>
      <c r="W1401" s="63"/>
      <c r="X1401" s="63"/>
      <c r="Y1401" s="63"/>
      <c r="Z1401" s="63"/>
      <c r="AA1401" s="63"/>
      <c r="AB1401" s="63"/>
      <c r="AC1401" s="63"/>
      <c r="AD1401" s="63"/>
      <c r="AE1401" s="63"/>
      <c r="AF1401" s="63"/>
      <c r="AG1401" s="63"/>
      <c r="AH1401" s="63"/>
      <c r="AI1401" s="63"/>
      <c r="AJ1401" s="63"/>
      <c r="AK1401" s="63"/>
      <c r="AL1401" s="63"/>
      <c r="AM1401" s="63"/>
      <c r="AN1401" s="63"/>
      <c r="AO1401" s="63"/>
      <c r="AP1401" s="63"/>
      <c r="AQ1401" s="63"/>
      <c r="AR1401" s="63"/>
      <c r="AS1401" s="63"/>
      <c r="AT1401" s="63"/>
      <c r="AU1401" s="63"/>
      <c r="AV1401" s="63"/>
      <c r="AW1401" s="63"/>
      <c r="AX1401" s="63"/>
      <c r="AY1401" s="63"/>
      <c r="AZ1401" s="63"/>
      <c r="BA1401" s="63"/>
      <c r="BB1401" s="63"/>
      <c r="BC1401" s="63"/>
      <c r="BD1401" s="63"/>
      <c r="BE1401" s="63"/>
      <c r="BF1401" s="63"/>
      <c r="BG1401" s="63"/>
      <c r="BH1401" s="63"/>
      <c r="BI1401" s="63"/>
      <c r="BJ1401" s="63"/>
      <c r="BK1401" s="63"/>
      <c r="BL1401" s="63"/>
      <c r="BM1401" s="63"/>
      <c r="BN1401" s="63"/>
      <c r="BO1401" s="63"/>
      <c r="BP1401" s="63"/>
      <c r="BQ1401" s="63"/>
      <c r="BR1401" s="63"/>
      <c r="BS1401" s="63"/>
      <c r="BT1401" s="63"/>
      <c r="BU1401" s="63"/>
      <c r="BV1401" s="63"/>
      <c r="BW1401" s="63"/>
      <c r="BX1401" s="63"/>
      <c r="BY1401" s="63"/>
      <c r="BZ1401" s="63"/>
      <c r="CA1401" s="63"/>
      <c r="CB1401" s="63"/>
      <c r="CC1401" s="63"/>
      <c r="CD1401" s="63"/>
      <c r="CE1401" s="63"/>
      <c r="CF1401" s="63"/>
      <c r="CG1401" s="63"/>
      <c r="CH1401" s="63"/>
      <c r="CI1401" s="63"/>
      <c r="CJ1401" s="63"/>
      <c r="CK1401" s="63"/>
      <c r="CL1401" s="63"/>
      <c r="CM1401" s="63"/>
      <c r="CN1401" s="63"/>
      <c r="CO1401" s="63"/>
      <c r="CP1401" s="63"/>
      <c r="CR1401" s="227"/>
      <c r="CS1401" s="74"/>
    </row>
    <row r="1402" spans="1:97" s="72" customFormat="1" ht="75.75" customHeight="1">
      <c r="A1402" s="76"/>
      <c r="B1402" s="76"/>
      <c r="C1402" s="76"/>
      <c r="D1402" s="76"/>
      <c r="E1402" s="76"/>
      <c r="F1402" s="63"/>
      <c r="G1402" s="63"/>
      <c r="H1402" s="63"/>
      <c r="I1402" s="63"/>
      <c r="J1402" s="63"/>
      <c r="K1402" s="63"/>
      <c r="L1402" s="63"/>
      <c r="M1402" s="63"/>
      <c r="N1402" s="63"/>
      <c r="O1402" s="63"/>
      <c r="P1402" s="63"/>
      <c r="Q1402" s="63"/>
      <c r="R1402" s="63"/>
      <c r="S1402" s="63"/>
      <c r="T1402" s="63"/>
      <c r="U1402" s="63"/>
      <c r="V1402" s="63"/>
      <c r="W1402" s="63"/>
      <c r="X1402" s="63"/>
      <c r="Y1402" s="63"/>
      <c r="Z1402" s="63"/>
      <c r="AA1402" s="63"/>
      <c r="AB1402" s="63"/>
      <c r="AC1402" s="63"/>
      <c r="AD1402" s="63"/>
      <c r="AE1402" s="63"/>
      <c r="AF1402" s="63"/>
      <c r="AG1402" s="63"/>
      <c r="AH1402" s="63"/>
      <c r="AI1402" s="63"/>
      <c r="AJ1402" s="63"/>
      <c r="AK1402" s="63"/>
      <c r="AL1402" s="63"/>
      <c r="AM1402" s="63"/>
      <c r="AN1402" s="63"/>
      <c r="AO1402" s="63"/>
      <c r="AP1402" s="63"/>
      <c r="AQ1402" s="63"/>
      <c r="AR1402" s="63"/>
      <c r="AS1402" s="63"/>
      <c r="AT1402" s="63"/>
      <c r="AU1402" s="63"/>
      <c r="AV1402" s="63"/>
      <c r="AW1402" s="63"/>
      <c r="AX1402" s="63"/>
      <c r="AY1402" s="63"/>
      <c r="AZ1402" s="63"/>
      <c r="BA1402" s="63"/>
      <c r="BB1402" s="63"/>
      <c r="BC1402" s="63"/>
      <c r="BD1402" s="63"/>
      <c r="BE1402" s="63"/>
      <c r="BF1402" s="63"/>
      <c r="BG1402" s="63"/>
      <c r="BH1402" s="63"/>
      <c r="BI1402" s="63"/>
      <c r="BJ1402" s="63"/>
      <c r="BK1402" s="63"/>
      <c r="BL1402" s="63"/>
      <c r="BM1402" s="63"/>
      <c r="BN1402" s="63"/>
      <c r="BO1402" s="63"/>
      <c r="BP1402" s="63"/>
      <c r="BQ1402" s="63"/>
      <c r="BR1402" s="63"/>
      <c r="BS1402" s="63"/>
      <c r="BT1402" s="63"/>
      <c r="BU1402" s="63"/>
      <c r="BV1402" s="63"/>
      <c r="BW1402" s="63"/>
      <c r="BX1402" s="63"/>
      <c r="BY1402" s="63"/>
      <c r="BZ1402" s="63"/>
      <c r="CA1402" s="63"/>
      <c r="CB1402" s="63"/>
      <c r="CC1402" s="63"/>
      <c r="CD1402" s="63"/>
      <c r="CE1402" s="63"/>
      <c r="CF1402" s="63"/>
      <c r="CG1402" s="63"/>
      <c r="CH1402" s="63"/>
      <c r="CI1402" s="63"/>
      <c r="CJ1402" s="63"/>
      <c r="CK1402" s="63"/>
      <c r="CL1402" s="63"/>
      <c r="CM1402" s="63"/>
      <c r="CN1402" s="63"/>
      <c r="CO1402" s="63"/>
      <c r="CP1402" s="63"/>
      <c r="CR1402" s="227"/>
      <c r="CS1402" s="74"/>
    </row>
    <row r="1403" spans="1:97" s="72" customFormat="1" ht="75.75" customHeight="1">
      <c r="A1403" s="76"/>
      <c r="B1403" s="76"/>
      <c r="C1403" s="76"/>
      <c r="D1403" s="76"/>
      <c r="E1403" s="76"/>
      <c r="F1403" s="63"/>
      <c r="G1403" s="63"/>
      <c r="H1403" s="63"/>
      <c r="I1403" s="63"/>
      <c r="J1403" s="63"/>
      <c r="K1403" s="63"/>
      <c r="L1403" s="63"/>
      <c r="M1403" s="63"/>
      <c r="N1403" s="63"/>
      <c r="O1403" s="63"/>
      <c r="P1403" s="63"/>
      <c r="Q1403" s="63"/>
      <c r="R1403" s="63"/>
      <c r="S1403" s="63"/>
      <c r="T1403" s="63"/>
      <c r="U1403" s="63"/>
      <c r="V1403" s="63"/>
      <c r="W1403" s="63"/>
      <c r="X1403" s="63"/>
      <c r="Y1403" s="63"/>
      <c r="Z1403" s="63"/>
      <c r="AA1403" s="63"/>
      <c r="AB1403" s="63"/>
      <c r="AC1403" s="63"/>
      <c r="AD1403" s="63"/>
      <c r="AE1403" s="63"/>
      <c r="AF1403" s="63"/>
      <c r="AG1403" s="63"/>
      <c r="AH1403" s="63"/>
      <c r="AI1403" s="63"/>
      <c r="AJ1403" s="63"/>
      <c r="AK1403" s="63"/>
      <c r="AL1403" s="63"/>
      <c r="AM1403" s="63"/>
      <c r="AN1403" s="63"/>
      <c r="AO1403" s="63"/>
      <c r="AP1403" s="63"/>
      <c r="AQ1403" s="63"/>
      <c r="AR1403" s="63"/>
      <c r="AS1403" s="63"/>
      <c r="AT1403" s="63"/>
      <c r="AU1403" s="63"/>
      <c r="AV1403" s="63"/>
      <c r="AW1403" s="63"/>
      <c r="AX1403" s="63"/>
      <c r="AY1403" s="63"/>
      <c r="AZ1403" s="63"/>
      <c r="BA1403" s="63"/>
      <c r="BB1403" s="63"/>
      <c r="BC1403" s="63"/>
      <c r="BD1403" s="63"/>
      <c r="BE1403" s="63"/>
      <c r="BF1403" s="63"/>
      <c r="BG1403" s="63"/>
      <c r="BH1403" s="63"/>
      <c r="BI1403" s="63"/>
      <c r="BJ1403" s="63"/>
      <c r="BK1403" s="63"/>
      <c r="BL1403" s="63"/>
      <c r="BM1403" s="63"/>
      <c r="BN1403" s="63"/>
      <c r="BO1403" s="63"/>
      <c r="BP1403" s="63"/>
      <c r="BQ1403" s="63"/>
      <c r="BR1403" s="63"/>
      <c r="BS1403" s="63"/>
      <c r="BT1403" s="63"/>
      <c r="BU1403" s="63"/>
      <c r="BV1403" s="63"/>
      <c r="BW1403" s="63"/>
      <c r="BX1403" s="63"/>
      <c r="BY1403" s="63"/>
      <c r="BZ1403" s="63"/>
      <c r="CA1403" s="63"/>
      <c r="CB1403" s="63"/>
      <c r="CC1403" s="63"/>
      <c r="CD1403" s="63"/>
      <c r="CE1403" s="63"/>
      <c r="CF1403" s="63"/>
      <c r="CG1403" s="63"/>
      <c r="CH1403" s="63"/>
      <c r="CI1403" s="63"/>
      <c r="CJ1403" s="63"/>
      <c r="CK1403" s="63"/>
      <c r="CL1403" s="63"/>
      <c r="CM1403" s="63"/>
      <c r="CN1403" s="63"/>
      <c r="CO1403" s="63"/>
      <c r="CP1403" s="63"/>
      <c r="CR1403" s="227"/>
      <c r="CS1403" s="74"/>
    </row>
    <row r="1404" spans="1:97" s="72" customFormat="1" ht="75.75" customHeight="1">
      <c r="A1404" s="76"/>
      <c r="B1404" s="76"/>
      <c r="C1404" s="76"/>
      <c r="D1404" s="76"/>
      <c r="E1404" s="76"/>
      <c r="F1404" s="63"/>
      <c r="G1404" s="63"/>
      <c r="H1404" s="63"/>
      <c r="I1404" s="63"/>
      <c r="J1404" s="63"/>
      <c r="K1404" s="63"/>
      <c r="L1404" s="63"/>
      <c r="M1404" s="63"/>
      <c r="N1404" s="63"/>
      <c r="O1404" s="63"/>
      <c r="P1404" s="63"/>
      <c r="Q1404" s="63"/>
      <c r="R1404" s="63"/>
      <c r="S1404" s="63"/>
      <c r="T1404" s="63"/>
      <c r="U1404" s="63"/>
      <c r="V1404" s="63"/>
      <c r="W1404" s="63"/>
      <c r="X1404" s="63"/>
      <c r="Y1404" s="63"/>
      <c r="Z1404" s="63"/>
      <c r="AA1404" s="63"/>
      <c r="AB1404" s="63"/>
      <c r="AC1404" s="63"/>
      <c r="AD1404" s="63"/>
      <c r="AE1404" s="63"/>
      <c r="AF1404" s="63"/>
      <c r="AG1404" s="63"/>
      <c r="AH1404" s="63"/>
      <c r="AI1404" s="63"/>
      <c r="AJ1404" s="63"/>
      <c r="AK1404" s="63"/>
      <c r="AL1404" s="63"/>
      <c r="AM1404" s="63"/>
      <c r="AN1404" s="63"/>
      <c r="AO1404" s="63"/>
      <c r="AP1404" s="63"/>
      <c r="AQ1404" s="63"/>
      <c r="AR1404" s="63"/>
      <c r="AS1404" s="63"/>
      <c r="AT1404" s="63"/>
      <c r="AU1404" s="63"/>
      <c r="AV1404" s="63"/>
      <c r="AW1404" s="63"/>
      <c r="AX1404" s="63"/>
      <c r="AY1404" s="63"/>
      <c r="AZ1404" s="63"/>
      <c r="BA1404" s="63"/>
      <c r="BB1404" s="63"/>
      <c r="BC1404" s="63"/>
      <c r="BD1404" s="63"/>
      <c r="BE1404" s="63"/>
      <c r="BF1404" s="63"/>
      <c r="BG1404" s="63"/>
      <c r="BH1404" s="63"/>
      <c r="BI1404" s="63"/>
      <c r="BJ1404" s="63"/>
      <c r="BK1404" s="63"/>
      <c r="BL1404" s="63"/>
      <c r="BM1404" s="63"/>
      <c r="BN1404" s="63"/>
      <c r="BO1404" s="63"/>
      <c r="BP1404" s="63"/>
      <c r="BQ1404" s="63"/>
      <c r="BR1404" s="63"/>
      <c r="BS1404" s="63"/>
      <c r="BT1404" s="63"/>
      <c r="BU1404" s="63"/>
      <c r="BV1404" s="63"/>
      <c r="BW1404" s="63"/>
      <c r="BX1404" s="63"/>
      <c r="BY1404" s="63"/>
      <c r="BZ1404" s="63"/>
      <c r="CA1404" s="63"/>
      <c r="CB1404" s="63"/>
      <c r="CC1404" s="63"/>
      <c r="CD1404" s="63"/>
      <c r="CE1404" s="63"/>
      <c r="CF1404" s="63"/>
      <c r="CG1404" s="63"/>
      <c r="CH1404" s="63"/>
      <c r="CI1404" s="63"/>
      <c r="CJ1404" s="63"/>
      <c r="CK1404" s="63"/>
      <c r="CL1404" s="63"/>
      <c r="CM1404" s="63"/>
      <c r="CN1404" s="63"/>
      <c r="CO1404" s="63"/>
      <c r="CP1404" s="63"/>
      <c r="CR1404" s="227"/>
      <c r="CS1404" s="74"/>
    </row>
    <row r="1405" spans="1:97" s="72" customFormat="1" ht="75.75" customHeight="1">
      <c r="A1405" s="76"/>
      <c r="B1405" s="76"/>
      <c r="C1405" s="76"/>
      <c r="D1405" s="76"/>
      <c r="E1405" s="76"/>
      <c r="F1405" s="63"/>
      <c r="G1405" s="63"/>
      <c r="H1405" s="63"/>
      <c r="I1405" s="63"/>
      <c r="J1405" s="63"/>
      <c r="K1405" s="63"/>
      <c r="L1405" s="63"/>
      <c r="M1405" s="63"/>
      <c r="N1405" s="63"/>
      <c r="O1405" s="63"/>
      <c r="P1405" s="63"/>
      <c r="Q1405" s="63"/>
      <c r="R1405" s="63"/>
      <c r="S1405" s="63"/>
      <c r="T1405" s="63"/>
      <c r="U1405" s="63"/>
      <c r="V1405" s="63"/>
      <c r="W1405" s="63"/>
      <c r="X1405" s="63"/>
      <c r="Y1405" s="63"/>
      <c r="Z1405" s="63"/>
      <c r="AA1405" s="63"/>
      <c r="AB1405" s="63"/>
      <c r="AC1405" s="63"/>
      <c r="AD1405" s="63"/>
      <c r="AE1405" s="63"/>
      <c r="AF1405" s="63"/>
      <c r="AG1405" s="63"/>
      <c r="AH1405" s="63"/>
      <c r="AI1405" s="63"/>
      <c r="AJ1405" s="63"/>
      <c r="AK1405" s="63"/>
      <c r="AL1405" s="63"/>
      <c r="AM1405" s="63"/>
      <c r="AN1405" s="63"/>
      <c r="AO1405" s="63"/>
      <c r="AP1405" s="63"/>
      <c r="AQ1405" s="63"/>
      <c r="AR1405" s="63"/>
      <c r="AS1405" s="63"/>
      <c r="AT1405" s="63"/>
      <c r="AU1405" s="63"/>
      <c r="AV1405" s="63"/>
      <c r="AW1405" s="63"/>
      <c r="AX1405" s="63"/>
      <c r="AY1405" s="63"/>
      <c r="AZ1405" s="63"/>
      <c r="BA1405" s="63"/>
      <c r="BB1405" s="63"/>
      <c r="BC1405" s="63"/>
      <c r="BD1405" s="63"/>
      <c r="BE1405" s="63"/>
      <c r="BF1405" s="63"/>
      <c r="BG1405" s="63"/>
      <c r="BH1405" s="63"/>
      <c r="BI1405" s="63"/>
      <c r="BJ1405" s="63"/>
      <c r="BK1405" s="63"/>
      <c r="BL1405" s="63"/>
      <c r="BM1405" s="63"/>
      <c r="BN1405" s="63"/>
      <c r="BO1405" s="63"/>
      <c r="BP1405" s="63"/>
      <c r="BQ1405" s="63"/>
      <c r="BR1405" s="63"/>
      <c r="BS1405" s="63"/>
      <c r="BT1405" s="63"/>
      <c r="BU1405" s="63"/>
      <c r="BV1405" s="63"/>
      <c r="BW1405" s="63"/>
      <c r="BX1405" s="63"/>
      <c r="BY1405" s="63"/>
      <c r="BZ1405" s="63"/>
      <c r="CA1405" s="63"/>
      <c r="CB1405" s="63"/>
      <c r="CC1405" s="63"/>
      <c r="CD1405" s="63"/>
      <c r="CE1405" s="63"/>
      <c r="CF1405" s="63"/>
      <c r="CG1405" s="63"/>
      <c r="CH1405" s="63"/>
      <c r="CI1405" s="63"/>
      <c r="CJ1405" s="63"/>
      <c r="CK1405" s="63"/>
      <c r="CL1405" s="63"/>
      <c r="CM1405" s="63"/>
      <c r="CN1405" s="63"/>
      <c r="CO1405" s="63"/>
      <c r="CP1405" s="63"/>
      <c r="CR1405" s="227"/>
      <c r="CS1405" s="74"/>
    </row>
    <row r="1406" spans="1:97" s="72" customFormat="1" ht="75.75" customHeight="1">
      <c r="A1406" s="76"/>
      <c r="B1406" s="76"/>
      <c r="C1406" s="76"/>
      <c r="D1406" s="76"/>
      <c r="E1406" s="76"/>
      <c r="F1406" s="63"/>
      <c r="G1406" s="63"/>
      <c r="H1406" s="63"/>
      <c r="I1406" s="63"/>
      <c r="J1406" s="63"/>
      <c r="K1406" s="63"/>
      <c r="L1406" s="63"/>
      <c r="M1406" s="63"/>
      <c r="N1406" s="63"/>
      <c r="O1406" s="63"/>
      <c r="P1406" s="63"/>
      <c r="Q1406" s="63"/>
      <c r="R1406" s="63"/>
      <c r="S1406" s="63"/>
      <c r="T1406" s="63"/>
      <c r="U1406" s="63"/>
      <c r="V1406" s="63"/>
      <c r="W1406" s="63"/>
      <c r="X1406" s="63"/>
      <c r="Y1406" s="63"/>
      <c r="Z1406" s="63"/>
      <c r="AA1406" s="63"/>
      <c r="AB1406" s="63"/>
      <c r="AC1406" s="63"/>
      <c r="AD1406" s="63"/>
      <c r="AE1406" s="63"/>
      <c r="AF1406" s="63"/>
      <c r="AG1406" s="63"/>
      <c r="AH1406" s="63"/>
      <c r="AI1406" s="63"/>
      <c r="AJ1406" s="63"/>
      <c r="AK1406" s="63"/>
      <c r="AL1406" s="63"/>
      <c r="AM1406" s="63"/>
      <c r="AN1406" s="63"/>
      <c r="AO1406" s="63"/>
      <c r="AP1406" s="63"/>
      <c r="AQ1406" s="63"/>
      <c r="AR1406" s="63"/>
      <c r="AS1406" s="63"/>
      <c r="AT1406" s="63"/>
      <c r="AU1406" s="63"/>
      <c r="AV1406" s="63"/>
      <c r="AW1406" s="63"/>
      <c r="AX1406" s="63"/>
      <c r="AY1406" s="63"/>
      <c r="AZ1406" s="63"/>
      <c r="BA1406" s="63"/>
      <c r="BB1406" s="63"/>
      <c r="BC1406" s="63"/>
      <c r="BD1406" s="63"/>
      <c r="BE1406" s="63"/>
      <c r="BF1406" s="63"/>
      <c r="BG1406" s="63"/>
      <c r="BH1406" s="63"/>
      <c r="BI1406" s="63"/>
      <c r="BJ1406" s="63"/>
      <c r="BK1406" s="63"/>
      <c r="BL1406" s="63"/>
      <c r="BM1406" s="63"/>
      <c r="BN1406" s="63"/>
      <c r="BO1406" s="63"/>
      <c r="BP1406" s="63"/>
      <c r="BQ1406" s="63"/>
      <c r="BR1406" s="63"/>
      <c r="BS1406" s="63"/>
      <c r="BT1406" s="63"/>
      <c r="BU1406" s="63"/>
      <c r="BV1406" s="63"/>
      <c r="BW1406" s="63"/>
      <c r="BX1406" s="63"/>
      <c r="BY1406" s="63"/>
      <c r="BZ1406" s="63"/>
      <c r="CA1406" s="63"/>
      <c r="CB1406" s="63"/>
      <c r="CC1406" s="63"/>
      <c r="CD1406" s="63"/>
      <c r="CE1406" s="63"/>
      <c r="CF1406" s="63"/>
      <c r="CG1406" s="63"/>
      <c r="CH1406" s="63"/>
      <c r="CI1406" s="63"/>
      <c r="CJ1406" s="63"/>
      <c r="CK1406" s="63"/>
      <c r="CL1406" s="63"/>
      <c r="CM1406" s="63"/>
      <c r="CN1406" s="63"/>
      <c r="CO1406" s="63"/>
      <c r="CP1406" s="63"/>
      <c r="CR1406" s="227"/>
      <c r="CS1406" s="74"/>
    </row>
    <row r="1407" spans="1:97" s="72" customFormat="1" ht="75.75" customHeight="1">
      <c r="A1407" s="76"/>
      <c r="B1407" s="76"/>
      <c r="C1407" s="76"/>
      <c r="D1407" s="76"/>
      <c r="E1407" s="76"/>
      <c r="F1407" s="63"/>
      <c r="G1407" s="63"/>
      <c r="H1407" s="63"/>
      <c r="I1407" s="63"/>
      <c r="J1407" s="63"/>
      <c r="K1407" s="63"/>
      <c r="L1407" s="63"/>
      <c r="M1407" s="63"/>
      <c r="N1407" s="63"/>
      <c r="O1407" s="63"/>
      <c r="P1407" s="63"/>
      <c r="Q1407" s="63"/>
      <c r="R1407" s="63"/>
      <c r="S1407" s="63"/>
      <c r="T1407" s="63"/>
      <c r="U1407" s="63"/>
      <c r="V1407" s="63"/>
      <c r="W1407" s="63"/>
      <c r="X1407" s="63"/>
      <c r="Y1407" s="63"/>
      <c r="Z1407" s="63"/>
      <c r="AA1407" s="63"/>
      <c r="AB1407" s="63"/>
      <c r="AC1407" s="63"/>
      <c r="AD1407" s="63"/>
      <c r="AE1407" s="63"/>
      <c r="AF1407" s="63"/>
      <c r="AG1407" s="63"/>
      <c r="AH1407" s="63"/>
      <c r="AI1407" s="63"/>
      <c r="AJ1407" s="63"/>
      <c r="AK1407" s="63"/>
      <c r="AL1407" s="63"/>
      <c r="AM1407" s="63"/>
      <c r="AN1407" s="63"/>
      <c r="AO1407" s="63"/>
      <c r="AP1407" s="63"/>
      <c r="AQ1407" s="63"/>
      <c r="AR1407" s="63"/>
      <c r="AS1407" s="63"/>
      <c r="AT1407" s="63"/>
      <c r="AU1407" s="63"/>
      <c r="AV1407" s="63"/>
      <c r="AW1407" s="63"/>
      <c r="AX1407" s="63"/>
      <c r="AY1407" s="63"/>
      <c r="AZ1407" s="63"/>
      <c r="BA1407" s="63"/>
      <c r="BB1407" s="63"/>
      <c r="BC1407" s="63"/>
      <c r="BD1407" s="63"/>
      <c r="BE1407" s="63"/>
      <c r="BF1407" s="63"/>
      <c r="BG1407" s="63"/>
      <c r="BH1407" s="63"/>
      <c r="BI1407" s="63"/>
      <c r="BJ1407" s="63"/>
      <c r="BK1407" s="63"/>
      <c r="BL1407" s="63"/>
      <c r="BM1407" s="63"/>
      <c r="BN1407" s="63"/>
      <c r="BO1407" s="63"/>
      <c r="BP1407" s="63"/>
      <c r="BQ1407" s="63"/>
      <c r="BR1407" s="63"/>
      <c r="BS1407" s="63"/>
      <c r="BT1407" s="63"/>
      <c r="BU1407" s="63"/>
      <c r="BV1407" s="63"/>
      <c r="BW1407" s="63"/>
      <c r="BX1407" s="63"/>
      <c r="BY1407" s="63"/>
      <c r="BZ1407" s="63"/>
      <c r="CA1407" s="63"/>
      <c r="CB1407" s="63"/>
      <c r="CC1407" s="63"/>
      <c r="CD1407" s="63"/>
      <c r="CE1407" s="63"/>
      <c r="CF1407" s="63"/>
      <c r="CG1407" s="63"/>
      <c r="CH1407" s="63"/>
      <c r="CI1407" s="63"/>
      <c r="CJ1407" s="63"/>
      <c r="CK1407" s="63"/>
      <c r="CL1407" s="63"/>
      <c r="CM1407" s="63"/>
      <c r="CN1407" s="63"/>
      <c r="CO1407" s="63"/>
      <c r="CP1407" s="63"/>
      <c r="CR1407" s="227"/>
      <c r="CS1407" s="74"/>
    </row>
    <row r="1408" spans="1:97" s="72" customFormat="1" ht="75.75" customHeight="1">
      <c r="A1408" s="76"/>
      <c r="B1408" s="76"/>
      <c r="C1408" s="76"/>
      <c r="D1408" s="76"/>
      <c r="E1408" s="76"/>
      <c r="F1408" s="63"/>
      <c r="G1408" s="63"/>
      <c r="H1408" s="63"/>
      <c r="I1408" s="63"/>
      <c r="J1408" s="63"/>
      <c r="K1408" s="63"/>
      <c r="L1408" s="63"/>
      <c r="M1408" s="63"/>
      <c r="N1408" s="63"/>
      <c r="O1408" s="63"/>
      <c r="P1408" s="63"/>
      <c r="Q1408" s="63"/>
      <c r="R1408" s="63"/>
      <c r="S1408" s="63"/>
      <c r="T1408" s="63"/>
      <c r="U1408" s="63"/>
      <c r="V1408" s="63"/>
      <c r="W1408" s="63"/>
      <c r="X1408" s="63"/>
      <c r="Y1408" s="63"/>
      <c r="Z1408" s="63"/>
      <c r="AA1408" s="63"/>
      <c r="AB1408" s="63"/>
      <c r="AC1408" s="63"/>
      <c r="AD1408" s="63"/>
      <c r="AE1408" s="63"/>
      <c r="AF1408" s="63"/>
      <c r="AG1408" s="63"/>
      <c r="AH1408" s="63"/>
      <c r="AI1408" s="63"/>
      <c r="AJ1408" s="63"/>
      <c r="AK1408" s="63"/>
      <c r="AL1408" s="63"/>
      <c r="AM1408" s="63"/>
      <c r="AN1408" s="63"/>
      <c r="AO1408" s="63"/>
      <c r="AP1408" s="63"/>
      <c r="AQ1408" s="63"/>
      <c r="AR1408" s="63"/>
      <c r="AS1408" s="63"/>
      <c r="AT1408" s="63"/>
      <c r="AU1408" s="63"/>
      <c r="AV1408" s="63"/>
      <c r="AW1408" s="63"/>
      <c r="AX1408" s="63"/>
      <c r="AY1408" s="63"/>
      <c r="AZ1408" s="63"/>
      <c r="BA1408" s="63"/>
      <c r="BB1408" s="63"/>
      <c r="BC1408" s="63"/>
      <c r="BD1408" s="63"/>
      <c r="BE1408" s="63"/>
      <c r="BF1408" s="63"/>
      <c r="BG1408" s="63"/>
      <c r="BH1408" s="63"/>
      <c r="BI1408" s="63"/>
      <c r="BJ1408" s="63"/>
      <c r="BK1408" s="63"/>
      <c r="BL1408" s="63"/>
      <c r="BM1408" s="63"/>
      <c r="BN1408" s="63"/>
      <c r="BO1408" s="63"/>
      <c r="BP1408" s="63"/>
      <c r="BQ1408" s="63"/>
      <c r="BR1408" s="63"/>
      <c r="BS1408" s="63"/>
      <c r="BT1408" s="63"/>
      <c r="BU1408" s="63"/>
      <c r="BV1408" s="63"/>
      <c r="BW1408" s="63"/>
      <c r="BX1408" s="63"/>
      <c r="BY1408" s="63"/>
      <c r="BZ1408" s="63"/>
      <c r="CA1408" s="63"/>
      <c r="CB1408" s="63"/>
      <c r="CC1408" s="63"/>
      <c r="CD1408" s="63"/>
      <c r="CE1408" s="63"/>
      <c r="CF1408" s="63"/>
      <c r="CG1408" s="63"/>
      <c r="CH1408" s="63"/>
      <c r="CI1408" s="63"/>
      <c r="CJ1408" s="63"/>
      <c r="CK1408" s="63"/>
      <c r="CL1408" s="63"/>
      <c r="CM1408" s="63"/>
      <c r="CN1408" s="63"/>
      <c r="CO1408" s="63"/>
      <c r="CP1408" s="63"/>
      <c r="CR1408" s="227"/>
      <c r="CS1408" s="74"/>
    </row>
    <row r="1409" spans="1:97" s="72" customFormat="1" ht="75.75" customHeight="1">
      <c r="A1409" s="76"/>
      <c r="B1409" s="76"/>
      <c r="C1409" s="76"/>
      <c r="D1409" s="76"/>
      <c r="E1409" s="76"/>
      <c r="F1409" s="63"/>
      <c r="G1409" s="63"/>
      <c r="H1409" s="63"/>
      <c r="I1409" s="63"/>
      <c r="J1409" s="63"/>
      <c r="K1409" s="63"/>
      <c r="L1409" s="63"/>
      <c r="M1409" s="63"/>
      <c r="N1409" s="63"/>
      <c r="O1409" s="63"/>
      <c r="P1409" s="63"/>
      <c r="Q1409" s="63"/>
      <c r="R1409" s="63"/>
      <c r="S1409" s="63"/>
      <c r="T1409" s="63"/>
      <c r="U1409" s="63"/>
      <c r="V1409" s="63"/>
      <c r="W1409" s="63"/>
      <c r="X1409" s="63"/>
      <c r="Y1409" s="63"/>
      <c r="Z1409" s="63"/>
      <c r="AA1409" s="63"/>
      <c r="AB1409" s="63"/>
      <c r="AC1409" s="63"/>
      <c r="AD1409" s="63"/>
      <c r="AE1409" s="63"/>
      <c r="AF1409" s="63"/>
      <c r="AG1409" s="63"/>
      <c r="AH1409" s="63"/>
      <c r="AI1409" s="63"/>
      <c r="AJ1409" s="63"/>
      <c r="AK1409" s="63"/>
      <c r="AL1409" s="63"/>
      <c r="AM1409" s="63"/>
      <c r="AN1409" s="63"/>
      <c r="AO1409" s="63"/>
      <c r="AP1409" s="63"/>
      <c r="AQ1409" s="63"/>
      <c r="AR1409" s="63"/>
      <c r="AS1409" s="63"/>
      <c r="AT1409" s="63"/>
      <c r="AU1409" s="63"/>
      <c r="AV1409" s="63"/>
      <c r="AW1409" s="63"/>
      <c r="AX1409" s="63"/>
      <c r="AY1409" s="63"/>
      <c r="AZ1409" s="63"/>
      <c r="BA1409" s="63"/>
      <c r="BB1409" s="63"/>
      <c r="BC1409" s="63"/>
      <c r="BD1409" s="63"/>
      <c r="BE1409" s="63"/>
      <c r="BF1409" s="63"/>
      <c r="BG1409" s="63"/>
      <c r="BH1409" s="63"/>
      <c r="BI1409" s="63"/>
      <c r="BJ1409" s="63"/>
      <c r="BK1409" s="63"/>
      <c r="BL1409" s="63"/>
      <c r="BM1409" s="63"/>
      <c r="BN1409" s="63"/>
      <c r="BO1409" s="63"/>
      <c r="BP1409" s="63"/>
      <c r="BQ1409" s="63"/>
      <c r="BR1409" s="63"/>
      <c r="BS1409" s="63"/>
      <c r="BT1409" s="63"/>
      <c r="BU1409" s="63"/>
      <c r="BV1409" s="63"/>
      <c r="BW1409" s="63"/>
      <c r="BX1409" s="63"/>
      <c r="BY1409" s="63"/>
      <c r="BZ1409" s="63"/>
      <c r="CA1409" s="63"/>
      <c r="CB1409" s="63"/>
      <c r="CC1409" s="63"/>
      <c r="CD1409" s="63"/>
      <c r="CE1409" s="63"/>
      <c r="CF1409" s="63"/>
      <c r="CG1409" s="63"/>
      <c r="CH1409" s="63"/>
      <c r="CI1409" s="63"/>
      <c r="CJ1409" s="63"/>
      <c r="CK1409" s="63"/>
      <c r="CL1409" s="63"/>
      <c r="CM1409" s="63"/>
      <c r="CN1409" s="63"/>
      <c r="CO1409" s="63"/>
      <c r="CP1409" s="63"/>
      <c r="CR1409" s="227"/>
      <c r="CS1409" s="74"/>
    </row>
    <row r="1410" spans="1:97" s="72" customFormat="1" ht="75.75" customHeight="1">
      <c r="A1410" s="76"/>
      <c r="B1410" s="76"/>
      <c r="C1410" s="76"/>
      <c r="D1410" s="76"/>
      <c r="E1410" s="76"/>
      <c r="F1410" s="63"/>
      <c r="G1410" s="63"/>
      <c r="H1410" s="63"/>
      <c r="I1410" s="63"/>
      <c r="J1410" s="63"/>
      <c r="K1410" s="63"/>
      <c r="L1410" s="63"/>
      <c r="M1410" s="63"/>
      <c r="N1410" s="63"/>
      <c r="O1410" s="63"/>
      <c r="P1410" s="63"/>
      <c r="Q1410" s="63"/>
      <c r="R1410" s="63"/>
      <c r="S1410" s="63"/>
      <c r="T1410" s="63"/>
      <c r="U1410" s="63"/>
      <c r="V1410" s="63"/>
      <c r="W1410" s="63"/>
      <c r="X1410" s="63"/>
      <c r="Y1410" s="63"/>
      <c r="Z1410" s="63"/>
      <c r="AA1410" s="63"/>
      <c r="AB1410" s="63"/>
      <c r="AC1410" s="63"/>
      <c r="AD1410" s="63"/>
      <c r="AE1410" s="63"/>
      <c r="AF1410" s="63"/>
      <c r="AG1410" s="63"/>
      <c r="AH1410" s="63"/>
      <c r="AI1410" s="63"/>
      <c r="AJ1410" s="63"/>
      <c r="AK1410" s="63"/>
      <c r="AL1410" s="63"/>
      <c r="AM1410" s="63"/>
      <c r="AN1410" s="63"/>
      <c r="AO1410" s="63"/>
      <c r="AP1410" s="63"/>
      <c r="AQ1410" s="63"/>
      <c r="AR1410" s="63"/>
      <c r="AS1410" s="63"/>
      <c r="AT1410" s="63"/>
      <c r="AU1410" s="63"/>
      <c r="AV1410" s="63"/>
      <c r="AW1410" s="63"/>
      <c r="AX1410" s="63"/>
      <c r="AY1410" s="63"/>
      <c r="AZ1410" s="63"/>
      <c r="BA1410" s="63"/>
      <c r="BB1410" s="63"/>
      <c r="BC1410" s="63"/>
      <c r="BD1410" s="63"/>
      <c r="BE1410" s="63"/>
      <c r="BF1410" s="63"/>
      <c r="BG1410" s="63"/>
      <c r="BH1410" s="63"/>
      <c r="BI1410" s="63"/>
      <c r="BJ1410" s="63"/>
      <c r="BK1410" s="63"/>
      <c r="BL1410" s="63"/>
      <c r="BM1410" s="63"/>
      <c r="BN1410" s="63"/>
      <c r="BO1410" s="63"/>
      <c r="BP1410" s="63"/>
      <c r="BQ1410" s="63"/>
      <c r="BR1410" s="63"/>
      <c r="BS1410" s="63"/>
      <c r="BT1410" s="63"/>
      <c r="BU1410" s="63"/>
      <c r="BV1410" s="63"/>
      <c r="BW1410" s="63"/>
      <c r="BX1410" s="63"/>
      <c r="BY1410" s="63"/>
      <c r="BZ1410" s="63"/>
      <c r="CA1410" s="63"/>
      <c r="CB1410" s="63"/>
      <c r="CC1410" s="63"/>
      <c r="CD1410" s="63"/>
      <c r="CE1410" s="63"/>
      <c r="CF1410" s="63"/>
      <c r="CG1410" s="63"/>
      <c r="CH1410" s="63"/>
      <c r="CI1410" s="63"/>
      <c r="CJ1410" s="63"/>
      <c r="CK1410" s="63"/>
      <c r="CL1410" s="63"/>
      <c r="CM1410" s="63"/>
      <c r="CN1410" s="63"/>
      <c r="CO1410" s="63"/>
      <c r="CP1410" s="63"/>
      <c r="CR1410" s="227"/>
      <c r="CS1410" s="74"/>
    </row>
    <row r="1411" spans="1:97" s="72" customFormat="1" ht="75.75" customHeight="1">
      <c r="A1411" s="76"/>
      <c r="B1411" s="76"/>
      <c r="C1411" s="76"/>
      <c r="D1411" s="76"/>
      <c r="E1411" s="76"/>
      <c r="F1411" s="63"/>
      <c r="G1411" s="63"/>
      <c r="H1411" s="63"/>
      <c r="I1411" s="63"/>
      <c r="J1411" s="63"/>
      <c r="K1411" s="63"/>
      <c r="L1411" s="63"/>
      <c r="M1411" s="63"/>
      <c r="N1411" s="63"/>
      <c r="O1411" s="63"/>
      <c r="P1411" s="63"/>
      <c r="Q1411" s="63"/>
      <c r="R1411" s="63"/>
      <c r="S1411" s="63"/>
      <c r="T1411" s="63"/>
      <c r="U1411" s="63"/>
      <c r="V1411" s="63"/>
      <c r="W1411" s="63"/>
      <c r="X1411" s="63"/>
      <c r="Y1411" s="63"/>
      <c r="Z1411" s="63"/>
      <c r="AA1411" s="63"/>
      <c r="AB1411" s="63"/>
      <c r="AC1411" s="63"/>
      <c r="AD1411" s="63"/>
      <c r="AE1411" s="63"/>
      <c r="AF1411" s="63"/>
      <c r="AG1411" s="63"/>
      <c r="AH1411" s="63"/>
      <c r="AI1411" s="63"/>
      <c r="AJ1411" s="63"/>
      <c r="AK1411" s="63"/>
      <c r="AL1411" s="63"/>
      <c r="AM1411" s="63"/>
      <c r="AN1411" s="63"/>
      <c r="AO1411" s="63"/>
      <c r="AP1411" s="63"/>
      <c r="AQ1411" s="63"/>
      <c r="AR1411" s="63"/>
      <c r="AS1411" s="63"/>
      <c r="AT1411" s="63"/>
      <c r="AU1411" s="63"/>
      <c r="AV1411" s="63"/>
      <c r="AW1411" s="63"/>
      <c r="AX1411" s="63"/>
      <c r="AY1411" s="63"/>
      <c r="AZ1411" s="63"/>
      <c r="BA1411" s="63"/>
      <c r="BB1411" s="63"/>
      <c r="BC1411" s="63"/>
      <c r="BD1411" s="63"/>
      <c r="BE1411" s="63"/>
      <c r="BF1411" s="63"/>
      <c r="BG1411" s="63"/>
      <c r="BH1411" s="63"/>
      <c r="BI1411" s="63"/>
      <c r="BJ1411" s="63"/>
      <c r="BK1411" s="63"/>
      <c r="BL1411" s="63"/>
      <c r="BM1411" s="63"/>
      <c r="BN1411" s="63"/>
      <c r="BO1411" s="63"/>
      <c r="BP1411" s="63"/>
      <c r="BQ1411" s="63"/>
      <c r="BR1411" s="63"/>
      <c r="BS1411" s="63"/>
      <c r="BT1411" s="63"/>
      <c r="BU1411" s="63"/>
      <c r="BV1411" s="63"/>
      <c r="BW1411" s="63"/>
      <c r="BX1411" s="63"/>
      <c r="BY1411" s="63"/>
      <c r="BZ1411" s="63"/>
      <c r="CA1411" s="63"/>
      <c r="CB1411" s="63"/>
      <c r="CC1411" s="63"/>
      <c r="CD1411" s="63"/>
      <c r="CE1411" s="63"/>
      <c r="CF1411" s="63"/>
      <c r="CG1411" s="63"/>
      <c r="CH1411" s="63"/>
      <c r="CI1411" s="63"/>
      <c r="CJ1411" s="63"/>
      <c r="CK1411" s="63"/>
      <c r="CL1411" s="63"/>
      <c r="CM1411" s="63"/>
      <c r="CN1411" s="63"/>
      <c r="CO1411" s="63"/>
      <c r="CP1411" s="63"/>
      <c r="CR1411" s="227"/>
      <c r="CS1411" s="74"/>
    </row>
    <row r="1412" spans="1:97" s="72" customFormat="1" ht="75.75" customHeight="1">
      <c r="A1412" s="76"/>
      <c r="B1412" s="76"/>
      <c r="C1412" s="76"/>
      <c r="D1412" s="76"/>
      <c r="E1412" s="76"/>
      <c r="F1412" s="63"/>
      <c r="G1412" s="63"/>
      <c r="H1412" s="63"/>
      <c r="I1412" s="63"/>
      <c r="J1412" s="63"/>
      <c r="K1412" s="63"/>
      <c r="L1412" s="63"/>
      <c r="M1412" s="63"/>
      <c r="N1412" s="63"/>
      <c r="O1412" s="63"/>
      <c r="P1412" s="63"/>
      <c r="Q1412" s="63"/>
      <c r="R1412" s="63"/>
      <c r="S1412" s="63"/>
      <c r="T1412" s="63"/>
      <c r="U1412" s="63"/>
      <c r="V1412" s="63"/>
      <c r="W1412" s="63"/>
      <c r="X1412" s="63"/>
      <c r="Y1412" s="63"/>
      <c r="Z1412" s="63"/>
      <c r="AA1412" s="63"/>
      <c r="AB1412" s="63"/>
      <c r="AC1412" s="63"/>
      <c r="AD1412" s="63"/>
      <c r="AE1412" s="63"/>
      <c r="AF1412" s="63"/>
      <c r="AG1412" s="63"/>
      <c r="AH1412" s="63"/>
      <c r="AI1412" s="63"/>
      <c r="AJ1412" s="63"/>
      <c r="AK1412" s="63"/>
      <c r="AL1412" s="63"/>
      <c r="AM1412" s="63"/>
      <c r="AN1412" s="63"/>
      <c r="AO1412" s="63"/>
      <c r="AP1412" s="63"/>
      <c r="AQ1412" s="63"/>
      <c r="AR1412" s="63"/>
      <c r="AS1412" s="63"/>
      <c r="AT1412" s="63"/>
      <c r="AU1412" s="63"/>
      <c r="AV1412" s="63"/>
      <c r="AW1412" s="63"/>
      <c r="AX1412" s="63"/>
      <c r="AY1412" s="63"/>
      <c r="AZ1412" s="63"/>
      <c r="BA1412" s="63"/>
      <c r="BB1412" s="63"/>
      <c r="BC1412" s="63"/>
      <c r="BD1412" s="63"/>
      <c r="BE1412" s="63"/>
      <c r="BF1412" s="63"/>
      <c r="BG1412" s="63"/>
      <c r="BH1412" s="63"/>
      <c r="BI1412" s="63"/>
      <c r="BJ1412" s="63"/>
      <c r="BK1412" s="63"/>
      <c r="BL1412" s="63"/>
      <c r="BM1412" s="63"/>
      <c r="BN1412" s="63"/>
      <c r="BO1412" s="63"/>
      <c r="BP1412" s="63"/>
      <c r="BQ1412" s="63"/>
      <c r="BR1412" s="63"/>
      <c r="BS1412" s="63"/>
      <c r="BT1412" s="63"/>
      <c r="BU1412" s="63"/>
      <c r="BV1412" s="63"/>
      <c r="BW1412" s="63"/>
      <c r="BX1412" s="63"/>
      <c r="BY1412" s="63"/>
      <c r="BZ1412" s="63"/>
      <c r="CA1412" s="63"/>
      <c r="CB1412" s="63"/>
      <c r="CC1412" s="63"/>
      <c r="CD1412" s="63"/>
      <c r="CE1412" s="63"/>
      <c r="CF1412" s="63"/>
      <c r="CG1412" s="63"/>
      <c r="CH1412" s="63"/>
      <c r="CI1412" s="63"/>
      <c r="CJ1412" s="63"/>
      <c r="CK1412" s="63"/>
      <c r="CL1412" s="63"/>
      <c r="CM1412" s="63"/>
      <c r="CN1412" s="63"/>
      <c r="CO1412" s="63"/>
      <c r="CP1412" s="63"/>
      <c r="CR1412" s="227"/>
      <c r="CS1412" s="74"/>
    </row>
    <row r="1413" spans="1:97" s="72" customFormat="1" ht="75.75" customHeight="1">
      <c r="A1413" s="76"/>
      <c r="B1413" s="76"/>
      <c r="C1413" s="76"/>
      <c r="D1413" s="76"/>
      <c r="E1413" s="76"/>
      <c r="F1413" s="63"/>
      <c r="G1413" s="63"/>
      <c r="H1413" s="63"/>
      <c r="I1413" s="63"/>
      <c r="J1413" s="63"/>
      <c r="K1413" s="63"/>
      <c r="L1413" s="63"/>
      <c r="M1413" s="63"/>
      <c r="N1413" s="63"/>
      <c r="O1413" s="63"/>
      <c r="P1413" s="63"/>
      <c r="Q1413" s="63"/>
      <c r="R1413" s="63"/>
      <c r="S1413" s="63"/>
      <c r="T1413" s="63"/>
      <c r="U1413" s="63"/>
      <c r="V1413" s="63"/>
      <c r="W1413" s="63"/>
      <c r="X1413" s="63"/>
      <c r="Y1413" s="63"/>
      <c r="Z1413" s="63"/>
      <c r="AA1413" s="63"/>
      <c r="AB1413" s="63"/>
      <c r="AC1413" s="63"/>
      <c r="AD1413" s="63"/>
      <c r="AE1413" s="63"/>
      <c r="AF1413" s="63"/>
      <c r="AG1413" s="63"/>
      <c r="AH1413" s="63"/>
      <c r="AI1413" s="63"/>
      <c r="AJ1413" s="63"/>
      <c r="AK1413" s="63"/>
      <c r="AL1413" s="63"/>
      <c r="AM1413" s="63"/>
      <c r="AN1413" s="63"/>
      <c r="AO1413" s="63"/>
      <c r="AP1413" s="63"/>
      <c r="AQ1413" s="63"/>
      <c r="AR1413" s="63"/>
      <c r="AS1413" s="63"/>
      <c r="AT1413" s="63"/>
      <c r="AU1413" s="63"/>
      <c r="AV1413" s="63"/>
      <c r="AW1413" s="63"/>
      <c r="AX1413" s="63"/>
      <c r="AY1413" s="63"/>
      <c r="AZ1413" s="63"/>
      <c r="BA1413" s="63"/>
      <c r="BB1413" s="63"/>
      <c r="BC1413" s="63"/>
      <c r="BD1413" s="63"/>
      <c r="BE1413" s="63"/>
      <c r="BF1413" s="63"/>
      <c r="BG1413" s="63"/>
      <c r="BH1413" s="63"/>
      <c r="BI1413" s="63"/>
      <c r="BJ1413" s="63"/>
      <c r="BK1413" s="63"/>
      <c r="BL1413" s="63"/>
      <c r="BM1413" s="63"/>
      <c r="BN1413" s="63"/>
      <c r="BO1413" s="63"/>
      <c r="BP1413" s="63"/>
      <c r="BQ1413" s="63"/>
      <c r="BR1413" s="63"/>
      <c r="BS1413" s="63"/>
      <c r="BT1413" s="63"/>
      <c r="BU1413" s="63"/>
      <c r="BV1413" s="63"/>
      <c r="BW1413" s="63"/>
      <c r="BX1413" s="63"/>
      <c r="BY1413" s="63"/>
      <c r="BZ1413" s="63"/>
      <c r="CA1413" s="63"/>
      <c r="CB1413" s="63"/>
      <c r="CC1413" s="63"/>
      <c r="CD1413" s="63"/>
      <c r="CE1413" s="63"/>
      <c r="CF1413" s="63"/>
      <c r="CG1413" s="63"/>
      <c r="CH1413" s="63"/>
      <c r="CI1413" s="63"/>
      <c r="CJ1413" s="63"/>
      <c r="CK1413" s="63"/>
      <c r="CL1413" s="63"/>
      <c r="CM1413" s="63"/>
      <c r="CN1413" s="63"/>
      <c r="CO1413" s="63"/>
      <c r="CP1413" s="63"/>
      <c r="CR1413" s="227"/>
      <c r="CS1413" s="74"/>
    </row>
    <row r="1414" spans="1:97" s="72" customFormat="1" ht="75.75" customHeight="1">
      <c r="A1414" s="76"/>
      <c r="B1414" s="76"/>
      <c r="C1414" s="76"/>
      <c r="D1414" s="76"/>
      <c r="E1414" s="76"/>
      <c r="F1414" s="63"/>
      <c r="G1414" s="63"/>
      <c r="H1414" s="63"/>
      <c r="I1414" s="63"/>
      <c r="J1414" s="63"/>
      <c r="K1414" s="63"/>
      <c r="L1414" s="63"/>
      <c r="M1414" s="63"/>
      <c r="N1414" s="63"/>
      <c r="O1414" s="63"/>
      <c r="P1414" s="63"/>
      <c r="Q1414" s="63"/>
      <c r="R1414" s="63"/>
      <c r="S1414" s="63"/>
      <c r="T1414" s="63"/>
      <c r="U1414" s="63"/>
      <c r="V1414" s="63"/>
      <c r="W1414" s="63"/>
      <c r="X1414" s="63"/>
      <c r="Y1414" s="63"/>
      <c r="Z1414" s="63"/>
      <c r="AA1414" s="63"/>
      <c r="AB1414" s="63"/>
      <c r="AC1414" s="63"/>
      <c r="AD1414" s="63"/>
      <c r="AE1414" s="63"/>
      <c r="AF1414" s="63"/>
      <c r="AG1414" s="63"/>
      <c r="AH1414" s="63"/>
      <c r="AI1414" s="63"/>
      <c r="AJ1414" s="63"/>
      <c r="AK1414" s="63"/>
      <c r="AL1414" s="63"/>
      <c r="AM1414" s="63"/>
      <c r="AN1414" s="63"/>
      <c r="AO1414" s="63"/>
      <c r="AP1414" s="63"/>
      <c r="AQ1414" s="63"/>
      <c r="AR1414" s="63"/>
      <c r="AS1414" s="63"/>
      <c r="AT1414" s="63"/>
      <c r="AU1414" s="63"/>
      <c r="AV1414" s="63"/>
      <c r="AW1414" s="63"/>
      <c r="AX1414" s="63"/>
      <c r="AY1414" s="63"/>
      <c r="AZ1414" s="63"/>
      <c r="BA1414" s="63"/>
      <c r="BB1414" s="63"/>
      <c r="BC1414" s="63"/>
      <c r="BD1414" s="63"/>
      <c r="BE1414" s="63"/>
      <c r="BF1414" s="63"/>
      <c r="BG1414" s="63"/>
      <c r="BH1414" s="63"/>
      <c r="BI1414" s="63"/>
      <c r="BJ1414" s="63"/>
      <c r="BK1414" s="63"/>
      <c r="BL1414" s="63"/>
      <c r="BM1414" s="63"/>
      <c r="BN1414" s="63"/>
      <c r="BO1414" s="63"/>
      <c r="BP1414" s="63"/>
      <c r="BQ1414" s="63"/>
      <c r="BR1414" s="63"/>
      <c r="BS1414" s="63"/>
      <c r="BT1414" s="63"/>
      <c r="BU1414" s="63"/>
      <c r="BV1414" s="63"/>
      <c r="BW1414" s="63"/>
      <c r="BX1414" s="63"/>
      <c r="BY1414" s="63"/>
      <c r="BZ1414" s="63"/>
      <c r="CA1414" s="63"/>
      <c r="CB1414" s="63"/>
      <c r="CC1414" s="63"/>
      <c r="CD1414" s="63"/>
      <c r="CE1414" s="63"/>
      <c r="CF1414" s="63"/>
      <c r="CG1414" s="63"/>
      <c r="CH1414" s="63"/>
      <c r="CI1414" s="63"/>
      <c r="CJ1414" s="63"/>
      <c r="CK1414" s="63"/>
      <c r="CL1414" s="63"/>
      <c r="CM1414" s="63"/>
      <c r="CN1414" s="63"/>
      <c r="CO1414" s="63"/>
      <c r="CP1414" s="63"/>
      <c r="CR1414" s="227"/>
      <c r="CS1414" s="74"/>
    </row>
    <row r="1415" spans="1:97" s="72" customFormat="1" ht="75.75" customHeight="1">
      <c r="A1415" s="76"/>
      <c r="B1415" s="76"/>
      <c r="C1415" s="76"/>
      <c r="D1415" s="76"/>
      <c r="E1415" s="76"/>
      <c r="F1415" s="63"/>
      <c r="G1415" s="63"/>
      <c r="H1415" s="63"/>
      <c r="I1415" s="63"/>
      <c r="J1415" s="63"/>
      <c r="K1415" s="63"/>
      <c r="L1415" s="63"/>
      <c r="M1415" s="63"/>
      <c r="N1415" s="63"/>
      <c r="O1415" s="63"/>
      <c r="P1415" s="63"/>
      <c r="Q1415" s="63"/>
      <c r="R1415" s="63"/>
      <c r="S1415" s="63"/>
      <c r="T1415" s="63"/>
      <c r="U1415" s="63"/>
      <c r="V1415" s="63"/>
      <c r="W1415" s="63"/>
      <c r="X1415" s="63"/>
      <c r="Y1415" s="63"/>
      <c r="Z1415" s="63"/>
      <c r="AA1415" s="63"/>
      <c r="AB1415" s="63"/>
      <c r="AC1415" s="63"/>
      <c r="AD1415" s="63"/>
      <c r="AE1415" s="63"/>
      <c r="AF1415" s="63"/>
      <c r="AG1415" s="63"/>
      <c r="AH1415" s="63"/>
      <c r="AI1415" s="63"/>
      <c r="AJ1415" s="63"/>
      <c r="AK1415" s="63"/>
      <c r="AL1415" s="63"/>
      <c r="AM1415" s="63"/>
      <c r="AN1415" s="63"/>
      <c r="AO1415" s="63"/>
      <c r="AP1415" s="63"/>
      <c r="AQ1415" s="63"/>
      <c r="AR1415" s="63"/>
      <c r="AS1415" s="63"/>
      <c r="AT1415" s="63"/>
      <c r="AU1415" s="63"/>
      <c r="AV1415" s="63"/>
      <c r="AW1415" s="63"/>
      <c r="AX1415" s="63"/>
      <c r="AY1415" s="63"/>
      <c r="AZ1415" s="63"/>
      <c r="BA1415" s="63"/>
      <c r="BB1415" s="63"/>
      <c r="BC1415" s="63"/>
      <c r="BD1415" s="63"/>
      <c r="BE1415" s="63"/>
      <c r="BF1415" s="63"/>
      <c r="BG1415" s="63"/>
      <c r="BH1415" s="63"/>
      <c r="BI1415" s="63"/>
      <c r="BJ1415" s="63"/>
      <c r="BK1415" s="63"/>
      <c r="BL1415" s="63"/>
      <c r="BM1415" s="63"/>
      <c r="BN1415" s="63"/>
      <c r="BO1415" s="63"/>
      <c r="BP1415" s="63"/>
      <c r="BQ1415" s="63"/>
      <c r="BR1415" s="63"/>
      <c r="BS1415" s="63"/>
      <c r="BT1415" s="63"/>
      <c r="BU1415" s="63"/>
      <c r="BV1415" s="63"/>
      <c r="BW1415" s="63"/>
      <c r="BX1415" s="63"/>
      <c r="BY1415" s="63"/>
      <c r="BZ1415" s="63"/>
      <c r="CA1415" s="63"/>
      <c r="CB1415" s="63"/>
      <c r="CC1415" s="63"/>
      <c r="CD1415" s="63"/>
      <c r="CE1415" s="63"/>
      <c r="CF1415" s="63"/>
      <c r="CG1415" s="63"/>
      <c r="CH1415" s="63"/>
      <c r="CI1415" s="63"/>
      <c r="CJ1415" s="63"/>
      <c r="CK1415" s="63"/>
      <c r="CL1415" s="63"/>
      <c r="CM1415" s="63"/>
      <c r="CN1415" s="63"/>
      <c r="CO1415" s="63"/>
      <c r="CP1415" s="63"/>
      <c r="CR1415" s="227"/>
      <c r="CS1415" s="74"/>
    </row>
    <row r="1416" spans="1:97" s="72" customFormat="1" ht="75.75" customHeight="1">
      <c r="A1416" s="76"/>
      <c r="B1416" s="76"/>
      <c r="C1416" s="76"/>
      <c r="D1416" s="76"/>
      <c r="E1416" s="76"/>
      <c r="F1416" s="63"/>
      <c r="G1416" s="63"/>
      <c r="H1416" s="63"/>
      <c r="I1416" s="63"/>
      <c r="J1416" s="63"/>
      <c r="K1416" s="63"/>
      <c r="L1416" s="63"/>
      <c r="M1416" s="63"/>
      <c r="N1416" s="63"/>
      <c r="O1416" s="63"/>
      <c r="P1416" s="63"/>
      <c r="Q1416" s="63"/>
      <c r="R1416" s="63"/>
      <c r="S1416" s="63"/>
      <c r="T1416" s="63"/>
      <c r="U1416" s="63"/>
      <c r="V1416" s="63"/>
      <c r="W1416" s="63"/>
      <c r="X1416" s="63"/>
      <c r="Y1416" s="63"/>
      <c r="Z1416" s="63"/>
      <c r="AA1416" s="63"/>
      <c r="AB1416" s="63"/>
      <c r="AC1416" s="63"/>
      <c r="AD1416" s="63"/>
      <c r="AE1416" s="63"/>
      <c r="AF1416" s="63"/>
      <c r="AG1416" s="63"/>
      <c r="AH1416" s="63"/>
      <c r="AI1416" s="63"/>
      <c r="AJ1416" s="63"/>
      <c r="AK1416" s="63"/>
      <c r="AL1416" s="63"/>
      <c r="AM1416" s="63"/>
      <c r="AN1416" s="63"/>
      <c r="AO1416" s="63"/>
      <c r="AP1416" s="63"/>
      <c r="AQ1416" s="63"/>
      <c r="AR1416" s="63"/>
      <c r="AS1416" s="63"/>
      <c r="AT1416" s="63"/>
      <c r="AU1416" s="63"/>
      <c r="AV1416" s="63"/>
      <c r="AW1416" s="63"/>
      <c r="AX1416" s="63"/>
      <c r="AY1416" s="63"/>
      <c r="AZ1416" s="63"/>
      <c r="BA1416" s="63"/>
      <c r="BB1416" s="63"/>
      <c r="BC1416" s="63"/>
      <c r="BD1416" s="63"/>
      <c r="BE1416" s="63"/>
      <c r="BF1416" s="63"/>
      <c r="BG1416" s="63"/>
      <c r="BH1416" s="63"/>
      <c r="BI1416" s="63"/>
      <c r="BJ1416" s="63"/>
      <c r="BK1416" s="63"/>
      <c r="BL1416" s="63"/>
      <c r="BM1416" s="63"/>
      <c r="BN1416" s="63"/>
      <c r="BO1416" s="63"/>
      <c r="BP1416" s="63"/>
      <c r="BQ1416" s="63"/>
      <c r="BR1416" s="63"/>
      <c r="BS1416" s="63"/>
      <c r="BT1416" s="63"/>
      <c r="BU1416" s="63"/>
      <c r="BV1416" s="63"/>
      <c r="BW1416" s="63"/>
      <c r="BX1416" s="63"/>
      <c r="BY1416" s="63"/>
      <c r="BZ1416" s="63"/>
      <c r="CA1416" s="63"/>
      <c r="CB1416" s="63"/>
      <c r="CC1416" s="63"/>
      <c r="CD1416" s="63"/>
      <c r="CE1416" s="63"/>
      <c r="CF1416" s="63"/>
      <c r="CG1416" s="63"/>
      <c r="CH1416" s="63"/>
      <c r="CI1416" s="63"/>
      <c r="CJ1416" s="63"/>
      <c r="CK1416" s="63"/>
      <c r="CL1416" s="63"/>
      <c r="CM1416" s="63"/>
      <c r="CN1416" s="63"/>
      <c r="CO1416" s="63"/>
      <c r="CP1416" s="63"/>
      <c r="CR1416" s="227"/>
      <c r="CS1416" s="74"/>
    </row>
    <row r="1417" spans="1:97" s="72" customFormat="1" ht="75.75" customHeight="1">
      <c r="A1417" s="76"/>
      <c r="B1417" s="76"/>
      <c r="C1417" s="76"/>
      <c r="D1417" s="76"/>
      <c r="E1417" s="76"/>
      <c r="F1417" s="63"/>
      <c r="G1417" s="63"/>
      <c r="H1417" s="63"/>
      <c r="I1417" s="63"/>
      <c r="J1417" s="63"/>
      <c r="K1417" s="63"/>
      <c r="L1417" s="63"/>
      <c r="M1417" s="63"/>
      <c r="N1417" s="63"/>
      <c r="O1417" s="63"/>
      <c r="P1417" s="63"/>
      <c r="Q1417" s="63"/>
      <c r="R1417" s="63"/>
      <c r="S1417" s="63"/>
      <c r="T1417" s="63"/>
      <c r="U1417" s="63"/>
      <c r="V1417" s="63"/>
      <c r="W1417" s="63"/>
      <c r="X1417" s="63"/>
      <c r="Y1417" s="63"/>
      <c r="Z1417" s="63"/>
      <c r="AA1417" s="63"/>
      <c r="AB1417" s="63"/>
      <c r="AC1417" s="63"/>
      <c r="AD1417" s="63"/>
      <c r="AE1417" s="63"/>
      <c r="AF1417" s="63"/>
      <c r="AG1417" s="63"/>
      <c r="AH1417" s="63"/>
      <c r="AI1417" s="63"/>
      <c r="AJ1417" s="63"/>
      <c r="AK1417" s="63"/>
      <c r="AL1417" s="63"/>
      <c r="AM1417" s="63"/>
      <c r="AN1417" s="63"/>
      <c r="AO1417" s="63"/>
      <c r="AP1417" s="63"/>
      <c r="AQ1417" s="63"/>
      <c r="AR1417" s="63"/>
      <c r="AS1417" s="63"/>
      <c r="AT1417" s="63"/>
      <c r="AU1417" s="63"/>
      <c r="AV1417" s="63"/>
      <c r="AW1417" s="63"/>
      <c r="AX1417" s="63"/>
      <c r="AY1417" s="63"/>
      <c r="AZ1417" s="63"/>
      <c r="BA1417" s="63"/>
      <c r="BB1417" s="63"/>
      <c r="BC1417" s="63"/>
      <c r="BD1417" s="63"/>
      <c r="BE1417" s="63"/>
      <c r="BF1417" s="63"/>
      <c r="BG1417" s="63"/>
      <c r="BH1417" s="63"/>
      <c r="BI1417" s="63"/>
      <c r="BJ1417" s="63"/>
      <c r="BK1417" s="63"/>
      <c r="BL1417" s="63"/>
      <c r="BM1417" s="63"/>
      <c r="BN1417" s="63"/>
      <c r="BO1417" s="63"/>
      <c r="BP1417" s="63"/>
      <c r="BQ1417" s="63"/>
      <c r="BR1417" s="63"/>
      <c r="BS1417" s="63"/>
      <c r="BT1417" s="63"/>
      <c r="BU1417" s="63"/>
      <c r="BV1417" s="63"/>
      <c r="BW1417" s="63"/>
      <c r="BX1417" s="63"/>
      <c r="BY1417" s="63"/>
      <c r="BZ1417" s="63"/>
      <c r="CA1417" s="63"/>
      <c r="CB1417" s="63"/>
      <c r="CC1417" s="63"/>
      <c r="CD1417" s="63"/>
      <c r="CE1417" s="63"/>
      <c r="CF1417" s="63"/>
      <c r="CG1417" s="63"/>
      <c r="CH1417" s="63"/>
      <c r="CI1417" s="63"/>
      <c r="CJ1417" s="63"/>
      <c r="CK1417" s="63"/>
      <c r="CL1417" s="63"/>
      <c r="CM1417" s="63"/>
      <c r="CN1417" s="63"/>
      <c r="CO1417" s="63"/>
      <c r="CP1417" s="63"/>
      <c r="CR1417" s="227"/>
      <c r="CS1417" s="74"/>
    </row>
    <row r="1418" spans="1:97" s="72" customFormat="1" ht="75.75" customHeight="1">
      <c r="A1418" s="76"/>
      <c r="B1418" s="76"/>
      <c r="C1418" s="76"/>
      <c r="D1418" s="76"/>
      <c r="E1418" s="76"/>
      <c r="F1418" s="63"/>
      <c r="G1418" s="63"/>
      <c r="H1418" s="63"/>
      <c r="I1418" s="63"/>
      <c r="J1418" s="63"/>
      <c r="K1418" s="63"/>
      <c r="L1418" s="63"/>
      <c r="M1418" s="63"/>
      <c r="N1418" s="63"/>
      <c r="O1418" s="63"/>
      <c r="P1418" s="63"/>
      <c r="Q1418" s="63"/>
      <c r="R1418" s="63"/>
      <c r="S1418" s="63"/>
      <c r="T1418" s="63"/>
      <c r="U1418" s="63"/>
      <c r="V1418" s="63"/>
      <c r="W1418" s="63"/>
      <c r="X1418" s="63"/>
      <c r="Y1418" s="63"/>
      <c r="Z1418" s="63"/>
      <c r="AA1418" s="63"/>
      <c r="AB1418" s="63"/>
      <c r="AC1418" s="63"/>
      <c r="AD1418" s="63"/>
      <c r="AE1418" s="63"/>
      <c r="AF1418" s="63"/>
      <c r="AG1418" s="63"/>
      <c r="AH1418" s="63"/>
      <c r="AI1418" s="63"/>
      <c r="AJ1418" s="63"/>
      <c r="AK1418" s="63"/>
      <c r="AL1418" s="63"/>
      <c r="AM1418" s="63"/>
      <c r="AN1418" s="63"/>
      <c r="AO1418" s="63"/>
      <c r="AP1418" s="63"/>
      <c r="AQ1418" s="63"/>
      <c r="AR1418" s="63"/>
      <c r="AS1418" s="63"/>
      <c r="AT1418" s="63"/>
      <c r="AU1418" s="63"/>
      <c r="AV1418" s="63"/>
      <c r="AW1418" s="63"/>
      <c r="AX1418" s="63"/>
      <c r="AY1418" s="63"/>
      <c r="AZ1418" s="63"/>
      <c r="BA1418" s="63"/>
      <c r="BB1418" s="63"/>
      <c r="BC1418" s="63"/>
      <c r="BD1418" s="63"/>
      <c r="BE1418" s="63"/>
      <c r="BF1418" s="63"/>
      <c r="BG1418" s="63"/>
      <c r="BH1418" s="63"/>
      <c r="BI1418" s="63"/>
      <c r="BJ1418" s="63"/>
      <c r="BK1418" s="63"/>
      <c r="BL1418" s="63"/>
      <c r="BM1418" s="63"/>
      <c r="BN1418" s="63"/>
      <c r="BO1418" s="63"/>
      <c r="BP1418" s="63"/>
      <c r="BQ1418" s="63"/>
      <c r="BR1418" s="63"/>
      <c r="BS1418" s="63"/>
      <c r="BT1418" s="63"/>
      <c r="BU1418" s="63"/>
      <c r="BV1418" s="63"/>
      <c r="BW1418" s="63"/>
      <c r="BX1418" s="63"/>
      <c r="BY1418" s="63"/>
      <c r="BZ1418" s="63"/>
      <c r="CA1418" s="63"/>
      <c r="CB1418" s="63"/>
      <c r="CC1418" s="63"/>
      <c r="CD1418" s="63"/>
      <c r="CE1418" s="63"/>
      <c r="CF1418" s="63"/>
      <c r="CG1418" s="63"/>
      <c r="CH1418" s="63"/>
      <c r="CI1418" s="63"/>
      <c r="CJ1418" s="63"/>
      <c r="CK1418" s="63"/>
      <c r="CL1418" s="63"/>
      <c r="CM1418" s="63"/>
      <c r="CN1418" s="63"/>
      <c r="CO1418" s="63"/>
      <c r="CP1418" s="63"/>
      <c r="CR1418" s="227"/>
      <c r="CS1418" s="74"/>
    </row>
    <row r="1419" spans="1:97" s="72" customFormat="1" ht="75.75" customHeight="1">
      <c r="A1419" s="76"/>
      <c r="B1419" s="76"/>
      <c r="C1419" s="76"/>
      <c r="D1419" s="76"/>
      <c r="E1419" s="76"/>
      <c r="F1419" s="63"/>
      <c r="G1419" s="63"/>
      <c r="H1419" s="63"/>
      <c r="I1419" s="63"/>
      <c r="J1419" s="63"/>
      <c r="K1419" s="63"/>
      <c r="L1419" s="63"/>
      <c r="M1419" s="63"/>
      <c r="N1419" s="63"/>
      <c r="O1419" s="63"/>
      <c r="P1419" s="63"/>
      <c r="Q1419" s="63"/>
      <c r="R1419" s="63"/>
      <c r="S1419" s="63"/>
      <c r="T1419" s="63"/>
      <c r="U1419" s="63"/>
      <c r="V1419" s="63"/>
      <c r="W1419" s="63"/>
      <c r="X1419" s="63"/>
      <c r="Y1419" s="63"/>
      <c r="Z1419" s="63"/>
      <c r="AA1419" s="63"/>
      <c r="AB1419" s="63"/>
      <c r="AC1419" s="63"/>
      <c r="AD1419" s="63"/>
      <c r="AE1419" s="63"/>
      <c r="AF1419" s="63"/>
      <c r="AG1419" s="63"/>
      <c r="AH1419" s="63"/>
      <c r="AI1419" s="63"/>
      <c r="AJ1419" s="63"/>
      <c r="AK1419" s="63"/>
      <c r="AL1419" s="63"/>
      <c r="AM1419" s="63"/>
      <c r="AN1419" s="63"/>
      <c r="AO1419" s="63"/>
      <c r="AP1419" s="63"/>
      <c r="AQ1419" s="63"/>
      <c r="AR1419" s="63"/>
      <c r="AS1419" s="63"/>
      <c r="AT1419" s="63"/>
      <c r="AU1419" s="63"/>
      <c r="AV1419" s="63"/>
      <c r="AW1419" s="63"/>
      <c r="AX1419" s="63"/>
      <c r="AY1419" s="63"/>
      <c r="AZ1419" s="63"/>
      <c r="BA1419" s="63"/>
      <c r="BB1419" s="63"/>
      <c r="BC1419" s="63"/>
      <c r="BD1419" s="63"/>
      <c r="BE1419" s="63"/>
      <c r="BF1419" s="63"/>
      <c r="BG1419" s="63"/>
      <c r="BH1419" s="63"/>
      <c r="BI1419" s="63"/>
      <c r="BJ1419" s="63"/>
      <c r="BK1419" s="63"/>
      <c r="BL1419" s="63"/>
      <c r="BM1419" s="63"/>
      <c r="BN1419" s="63"/>
      <c r="BO1419" s="63"/>
      <c r="BP1419" s="63"/>
      <c r="BQ1419" s="63"/>
      <c r="BR1419" s="63"/>
      <c r="BS1419" s="63"/>
      <c r="BT1419" s="63"/>
      <c r="BU1419" s="63"/>
      <c r="BV1419" s="63"/>
      <c r="BW1419" s="63"/>
      <c r="BX1419" s="63"/>
      <c r="BY1419" s="63"/>
      <c r="BZ1419" s="63"/>
      <c r="CA1419" s="63"/>
      <c r="CB1419" s="63"/>
      <c r="CC1419" s="63"/>
      <c r="CD1419" s="63"/>
      <c r="CE1419" s="63"/>
      <c r="CF1419" s="63"/>
      <c r="CG1419" s="63"/>
      <c r="CH1419" s="63"/>
      <c r="CI1419" s="63"/>
      <c r="CJ1419" s="63"/>
      <c r="CK1419" s="63"/>
      <c r="CL1419" s="63"/>
      <c r="CM1419" s="63"/>
      <c r="CN1419" s="63"/>
      <c r="CO1419" s="63"/>
      <c r="CP1419" s="63"/>
      <c r="CR1419" s="227"/>
      <c r="CS1419" s="74"/>
    </row>
    <row r="1420" spans="1:97" s="72" customFormat="1" ht="75.75" customHeight="1">
      <c r="A1420" s="76"/>
      <c r="B1420" s="76"/>
      <c r="C1420" s="76"/>
      <c r="D1420" s="76"/>
      <c r="E1420" s="76"/>
      <c r="F1420" s="63"/>
      <c r="G1420" s="63"/>
      <c r="H1420" s="63"/>
      <c r="I1420" s="63"/>
      <c r="J1420" s="63"/>
      <c r="K1420" s="63"/>
      <c r="L1420" s="63"/>
      <c r="M1420" s="63"/>
      <c r="N1420" s="63"/>
      <c r="O1420" s="63"/>
      <c r="P1420" s="63"/>
      <c r="Q1420" s="63"/>
      <c r="R1420" s="63"/>
      <c r="S1420" s="63"/>
      <c r="T1420" s="63"/>
      <c r="U1420" s="63"/>
      <c r="V1420" s="63"/>
      <c r="W1420" s="63"/>
      <c r="X1420" s="63"/>
      <c r="Y1420" s="63"/>
      <c r="Z1420" s="63"/>
      <c r="AA1420" s="63"/>
      <c r="AB1420" s="63"/>
      <c r="AC1420" s="63"/>
      <c r="AD1420" s="63"/>
      <c r="AE1420" s="63"/>
      <c r="AF1420" s="63"/>
      <c r="AG1420" s="63"/>
      <c r="AH1420" s="63"/>
      <c r="AI1420" s="63"/>
      <c r="AJ1420" s="63"/>
      <c r="AK1420" s="63"/>
      <c r="AL1420" s="63"/>
      <c r="AM1420" s="63"/>
      <c r="AN1420" s="63"/>
      <c r="AO1420" s="63"/>
      <c r="AP1420" s="63"/>
      <c r="AQ1420" s="63"/>
      <c r="AR1420" s="63"/>
      <c r="AS1420" s="63"/>
      <c r="AT1420" s="63"/>
      <c r="AU1420" s="63"/>
      <c r="AV1420" s="63"/>
      <c r="AW1420" s="63"/>
      <c r="AX1420" s="63"/>
      <c r="AY1420" s="63"/>
      <c r="AZ1420" s="63"/>
      <c r="BA1420" s="63"/>
      <c r="BB1420" s="63"/>
      <c r="BC1420" s="63"/>
      <c r="BD1420" s="63"/>
      <c r="BE1420" s="63"/>
      <c r="BF1420" s="63"/>
      <c r="BG1420" s="63"/>
      <c r="BH1420" s="63"/>
      <c r="BI1420" s="63"/>
      <c r="BJ1420" s="63"/>
      <c r="BK1420" s="63"/>
      <c r="BL1420" s="63"/>
      <c r="BM1420" s="63"/>
      <c r="BN1420" s="63"/>
      <c r="BO1420" s="63"/>
      <c r="BP1420" s="63"/>
      <c r="BQ1420" s="63"/>
      <c r="BR1420" s="63"/>
      <c r="BS1420" s="63"/>
      <c r="BT1420" s="63"/>
      <c r="BU1420" s="63"/>
      <c r="BV1420" s="63"/>
      <c r="BW1420" s="63"/>
      <c r="BX1420" s="63"/>
      <c r="BY1420" s="63"/>
      <c r="BZ1420" s="63"/>
      <c r="CA1420" s="63"/>
      <c r="CB1420" s="63"/>
      <c r="CC1420" s="63"/>
      <c r="CD1420" s="63"/>
      <c r="CE1420" s="63"/>
      <c r="CF1420" s="63"/>
      <c r="CG1420" s="63"/>
      <c r="CH1420" s="63"/>
      <c r="CI1420" s="63"/>
      <c r="CJ1420" s="63"/>
      <c r="CK1420" s="63"/>
      <c r="CL1420" s="63"/>
      <c r="CM1420" s="63"/>
      <c r="CN1420" s="63"/>
      <c r="CO1420" s="63"/>
      <c r="CP1420" s="63"/>
      <c r="CR1420" s="227"/>
      <c r="CS1420" s="74"/>
    </row>
    <row r="1421" spans="1:97" s="72" customFormat="1" ht="75.75" customHeight="1">
      <c r="A1421" s="76"/>
      <c r="B1421" s="76"/>
      <c r="C1421" s="76"/>
      <c r="D1421" s="76"/>
      <c r="E1421" s="76"/>
      <c r="F1421" s="63"/>
      <c r="G1421" s="63"/>
      <c r="H1421" s="63"/>
      <c r="I1421" s="63"/>
      <c r="J1421" s="63"/>
      <c r="K1421" s="63"/>
      <c r="L1421" s="63"/>
      <c r="M1421" s="63"/>
      <c r="N1421" s="63"/>
      <c r="O1421" s="63"/>
      <c r="P1421" s="63"/>
      <c r="Q1421" s="63"/>
      <c r="R1421" s="63"/>
      <c r="S1421" s="63"/>
      <c r="T1421" s="63"/>
      <c r="U1421" s="63"/>
      <c r="V1421" s="63"/>
      <c r="W1421" s="63"/>
      <c r="X1421" s="63"/>
      <c r="Y1421" s="63"/>
      <c r="Z1421" s="63"/>
      <c r="AA1421" s="63"/>
      <c r="AB1421" s="63"/>
      <c r="AC1421" s="63"/>
      <c r="AD1421" s="63"/>
      <c r="AE1421" s="63"/>
      <c r="AF1421" s="63"/>
      <c r="AG1421" s="63"/>
      <c r="AH1421" s="63"/>
      <c r="AI1421" s="63"/>
      <c r="AJ1421" s="63"/>
      <c r="AK1421" s="63"/>
      <c r="AL1421" s="63"/>
      <c r="AM1421" s="63"/>
      <c r="AN1421" s="63"/>
      <c r="AO1421" s="63"/>
      <c r="AP1421" s="63"/>
      <c r="AQ1421" s="63"/>
      <c r="AR1421" s="63"/>
      <c r="AS1421" s="63"/>
      <c r="AT1421" s="63"/>
      <c r="AU1421" s="63"/>
      <c r="AV1421" s="63"/>
      <c r="AW1421" s="63"/>
      <c r="AX1421" s="63"/>
      <c r="AY1421" s="63"/>
      <c r="AZ1421" s="63"/>
      <c r="BA1421" s="63"/>
      <c r="BB1421" s="63"/>
      <c r="BC1421" s="63"/>
      <c r="BD1421" s="63"/>
      <c r="BE1421" s="63"/>
      <c r="BF1421" s="63"/>
      <c r="BG1421" s="63"/>
      <c r="BH1421" s="63"/>
      <c r="BI1421" s="63"/>
      <c r="BJ1421" s="63"/>
      <c r="BK1421" s="63"/>
      <c r="BL1421" s="63"/>
      <c r="BM1421" s="63"/>
      <c r="BN1421" s="63"/>
      <c r="BO1421" s="63"/>
      <c r="BP1421" s="63"/>
      <c r="BQ1421" s="63"/>
      <c r="BR1421" s="63"/>
      <c r="BS1421" s="63"/>
      <c r="BT1421" s="63"/>
      <c r="BU1421" s="63"/>
      <c r="BV1421" s="63"/>
      <c r="BW1421" s="63"/>
      <c r="BX1421" s="63"/>
      <c r="BY1421" s="63"/>
      <c r="BZ1421" s="63"/>
      <c r="CA1421" s="63"/>
      <c r="CB1421" s="63"/>
      <c r="CC1421" s="63"/>
      <c r="CD1421" s="63"/>
      <c r="CE1421" s="63"/>
      <c r="CF1421" s="63"/>
      <c r="CG1421" s="63"/>
      <c r="CH1421" s="63"/>
      <c r="CI1421" s="63"/>
      <c r="CJ1421" s="63"/>
      <c r="CK1421" s="63"/>
      <c r="CL1421" s="63"/>
      <c r="CM1421" s="63"/>
      <c r="CN1421" s="63"/>
      <c r="CO1421" s="63"/>
      <c r="CP1421" s="63"/>
      <c r="CR1421" s="227"/>
      <c r="CS1421" s="74"/>
    </row>
    <row r="1422" spans="1:97" s="72" customFormat="1" ht="75.75" customHeight="1">
      <c r="A1422" s="76"/>
      <c r="B1422" s="76"/>
      <c r="C1422" s="76"/>
      <c r="D1422" s="76"/>
      <c r="E1422" s="76"/>
      <c r="F1422" s="63"/>
      <c r="G1422" s="63"/>
      <c r="H1422" s="63"/>
      <c r="I1422" s="63"/>
      <c r="J1422" s="63"/>
      <c r="K1422" s="63"/>
      <c r="L1422" s="63"/>
      <c r="M1422" s="63"/>
      <c r="N1422" s="63"/>
      <c r="O1422" s="63"/>
      <c r="P1422" s="63"/>
      <c r="Q1422" s="63"/>
      <c r="R1422" s="63"/>
      <c r="S1422" s="63"/>
      <c r="T1422" s="63"/>
      <c r="U1422" s="63"/>
      <c r="V1422" s="63"/>
      <c r="W1422" s="63"/>
      <c r="X1422" s="63"/>
      <c r="Y1422" s="63"/>
      <c r="Z1422" s="63"/>
      <c r="AA1422" s="63"/>
      <c r="AB1422" s="63"/>
      <c r="AC1422" s="63"/>
      <c r="AD1422" s="63"/>
      <c r="AE1422" s="63"/>
      <c r="AF1422" s="63"/>
      <c r="AG1422" s="63"/>
      <c r="AH1422" s="63"/>
      <c r="AI1422" s="63"/>
      <c r="AJ1422" s="63"/>
      <c r="AK1422" s="63"/>
      <c r="AL1422" s="63"/>
      <c r="AM1422" s="63"/>
      <c r="AN1422" s="63"/>
      <c r="AO1422" s="63"/>
      <c r="AP1422" s="63"/>
      <c r="AQ1422" s="63"/>
      <c r="AR1422" s="63"/>
      <c r="AS1422" s="63"/>
      <c r="AT1422" s="63"/>
      <c r="AU1422" s="63"/>
      <c r="AV1422" s="63"/>
      <c r="AW1422" s="63"/>
      <c r="AX1422" s="63"/>
      <c r="AY1422" s="63"/>
      <c r="AZ1422" s="63"/>
      <c r="BA1422" s="63"/>
      <c r="BB1422" s="63"/>
      <c r="BC1422" s="63"/>
      <c r="BD1422" s="63"/>
      <c r="BE1422" s="63"/>
      <c r="BF1422" s="63"/>
      <c r="BG1422" s="63"/>
      <c r="BH1422" s="63"/>
      <c r="BI1422" s="63"/>
      <c r="BJ1422" s="63"/>
      <c r="BK1422" s="63"/>
      <c r="BL1422" s="63"/>
      <c r="BM1422" s="63"/>
      <c r="BN1422" s="63"/>
      <c r="BO1422" s="63"/>
      <c r="BP1422" s="63"/>
      <c r="BQ1422" s="63"/>
      <c r="BR1422" s="63"/>
      <c r="BS1422" s="63"/>
      <c r="BT1422" s="63"/>
      <c r="BU1422" s="63"/>
      <c r="BV1422" s="63"/>
      <c r="BW1422" s="63"/>
      <c r="BX1422" s="63"/>
      <c r="BY1422" s="63"/>
      <c r="BZ1422" s="63"/>
      <c r="CA1422" s="63"/>
      <c r="CB1422" s="63"/>
      <c r="CC1422" s="63"/>
      <c r="CD1422" s="63"/>
      <c r="CE1422" s="63"/>
      <c r="CF1422" s="63"/>
      <c r="CG1422" s="63"/>
      <c r="CH1422" s="63"/>
      <c r="CI1422" s="63"/>
      <c r="CJ1422" s="63"/>
      <c r="CK1422" s="63"/>
      <c r="CL1422" s="63"/>
      <c r="CM1422" s="63"/>
      <c r="CN1422" s="63"/>
      <c r="CO1422" s="63"/>
      <c r="CP1422" s="63"/>
      <c r="CR1422" s="227"/>
      <c r="CS1422" s="74"/>
    </row>
    <row r="1423" spans="1:97" s="72" customFormat="1" ht="75.75" customHeight="1">
      <c r="A1423" s="76"/>
      <c r="B1423" s="76"/>
      <c r="C1423" s="76"/>
      <c r="D1423" s="76"/>
      <c r="E1423" s="76"/>
      <c r="F1423" s="63"/>
      <c r="G1423" s="63"/>
      <c r="H1423" s="63"/>
      <c r="I1423" s="63"/>
      <c r="J1423" s="63"/>
      <c r="K1423" s="63"/>
      <c r="L1423" s="63"/>
      <c r="M1423" s="63"/>
      <c r="N1423" s="63"/>
      <c r="O1423" s="63"/>
      <c r="P1423" s="63"/>
      <c r="Q1423" s="63"/>
      <c r="R1423" s="63"/>
      <c r="S1423" s="63"/>
      <c r="T1423" s="63"/>
      <c r="U1423" s="63"/>
      <c r="V1423" s="63"/>
      <c r="W1423" s="63"/>
      <c r="X1423" s="63"/>
      <c r="Y1423" s="63"/>
      <c r="Z1423" s="63"/>
      <c r="AA1423" s="63"/>
      <c r="AB1423" s="63"/>
      <c r="AC1423" s="63"/>
      <c r="AD1423" s="63"/>
      <c r="AE1423" s="63"/>
      <c r="AF1423" s="63"/>
      <c r="AG1423" s="63"/>
      <c r="AH1423" s="63"/>
      <c r="AI1423" s="63"/>
      <c r="AJ1423" s="63"/>
      <c r="AK1423" s="63"/>
      <c r="AL1423" s="63"/>
      <c r="AM1423" s="63"/>
      <c r="AN1423" s="63"/>
      <c r="AO1423" s="63"/>
      <c r="AP1423" s="63"/>
      <c r="AQ1423" s="63"/>
      <c r="AR1423" s="63"/>
      <c r="AS1423" s="63"/>
      <c r="AT1423" s="63"/>
      <c r="AU1423" s="63"/>
      <c r="AV1423" s="63"/>
      <c r="AW1423" s="63"/>
      <c r="AX1423" s="63"/>
      <c r="AY1423" s="63"/>
      <c r="AZ1423" s="63"/>
      <c r="BA1423" s="63"/>
      <c r="BB1423" s="63"/>
      <c r="BC1423" s="63"/>
      <c r="BD1423" s="63"/>
      <c r="BE1423" s="63"/>
      <c r="BF1423" s="63"/>
      <c r="BG1423" s="63"/>
      <c r="BH1423" s="63"/>
      <c r="BI1423" s="63"/>
      <c r="BJ1423" s="63"/>
      <c r="BK1423" s="63"/>
      <c r="BL1423" s="63"/>
      <c r="BM1423" s="63"/>
      <c r="BN1423" s="63"/>
      <c r="BO1423" s="63"/>
      <c r="BP1423" s="63"/>
      <c r="BQ1423" s="63"/>
      <c r="BR1423" s="63"/>
      <c r="BS1423" s="63"/>
      <c r="BT1423" s="63"/>
      <c r="BU1423" s="63"/>
      <c r="BV1423" s="63"/>
      <c r="BW1423" s="63"/>
      <c r="BX1423" s="63"/>
      <c r="BY1423" s="63"/>
      <c r="BZ1423" s="63"/>
      <c r="CA1423" s="63"/>
      <c r="CB1423" s="63"/>
      <c r="CC1423" s="63"/>
      <c r="CD1423" s="63"/>
      <c r="CE1423" s="63"/>
      <c r="CF1423" s="63"/>
      <c r="CG1423" s="63"/>
      <c r="CH1423" s="63"/>
      <c r="CI1423" s="63"/>
      <c r="CJ1423" s="63"/>
      <c r="CK1423" s="63"/>
      <c r="CL1423" s="63"/>
      <c r="CM1423" s="63"/>
      <c r="CN1423" s="63"/>
      <c r="CO1423" s="63"/>
      <c r="CP1423" s="63"/>
      <c r="CR1423" s="227"/>
      <c r="CS1423" s="74"/>
    </row>
    <row r="1424" spans="1:97" s="72" customFormat="1" ht="75.75" customHeight="1">
      <c r="A1424" s="76"/>
      <c r="B1424" s="76"/>
      <c r="C1424" s="76"/>
      <c r="D1424" s="76"/>
      <c r="E1424" s="76"/>
      <c r="F1424" s="63"/>
      <c r="G1424" s="63"/>
      <c r="H1424" s="63"/>
      <c r="I1424" s="63"/>
      <c r="J1424" s="63"/>
      <c r="K1424" s="63"/>
      <c r="L1424" s="63"/>
      <c r="M1424" s="63"/>
      <c r="N1424" s="63"/>
      <c r="O1424" s="63"/>
      <c r="P1424" s="63"/>
      <c r="Q1424" s="63"/>
      <c r="R1424" s="63"/>
      <c r="S1424" s="63"/>
      <c r="T1424" s="63"/>
      <c r="U1424" s="63"/>
      <c r="V1424" s="63"/>
      <c r="W1424" s="63"/>
      <c r="X1424" s="63"/>
      <c r="Y1424" s="63"/>
      <c r="Z1424" s="63"/>
      <c r="AA1424" s="63"/>
      <c r="AB1424" s="63"/>
      <c r="AC1424" s="63"/>
      <c r="AD1424" s="63"/>
      <c r="AE1424" s="63"/>
      <c r="AF1424" s="63"/>
      <c r="AG1424" s="63"/>
      <c r="AH1424" s="63"/>
      <c r="AI1424" s="63"/>
      <c r="AJ1424" s="63"/>
      <c r="AK1424" s="63"/>
      <c r="AL1424" s="63"/>
      <c r="AM1424" s="63"/>
      <c r="AN1424" s="63"/>
      <c r="AO1424" s="63"/>
      <c r="AP1424" s="63"/>
      <c r="AQ1424" s="63"/>
      <c r="AR1424" s="63"/>
      <c r="AS1424" s="63"/>
      <c r="AT1424" s="63"/>
      <c r="AU1424" s="63"/>
      <c r="AV1424" s="63"/>
      <c r="AW1424" s="63"/>
      <c r="AX1424" s="63"/>
      <c r="AY1424" s="63"/>
      <c r="AZ1424" s="63"/>
      <c r="BA1424" s="63"/>
      <c r="BB1424" s="63"/>
      <c r="BC1424" s="63"/>
      <c r="BD1424" s="63"/>
      <c r="BE1424" s="63"/>
      <c r="BF1424" s="63"/>
      <c r="BG1424" s="63"/>
      <c r="BH1424" s="63"/>
      <c r="BI1424" s="63"/>
      <c r="BJ1424" s="63"/>
      <c r="BK1424" s="63"/>
      <c r="BL1424" s="63"/>
      <c r="BM1424" s="63"/>
      <c r="BN1424" s="63"/>
      <c r="BO1424" s="63"/>
      <c r="BP1424" s="63"/>
      <c r="BQ1424" s="63"/>
      <c r="BR1424" s="63"/>
      <c r="BS1424" s="63"/>
      <c r="BT1424" s="63"/>
      <c r="BU1424" s="63"/>
      <c r="BV1424" s="63"/>
      <c r="BW1424" s="63"/>
      <c r="BX1424" s="63"/>
      <c r="BY1424" s="63"/>
      <c r="BZ1424" s="63"/>
      <c r="CA1424" s="63"/>
      <c r="CB1424" s="63"/>
      <c r="CC1424" s="63"/>
      <c r="CD1424" s="63"/>
      <c r="CE1424" s="63"/>
      <c r="CF1424" s="63"/>
      <c r="CG1424" s="63"/>
      <c r="CH1424" s="63"/>
      <c r="CI1424" s="63"/>
      <c r="CJ1424" s="63"/>
      <c r="CK1424" s="63"/>
      <c r="CL1424" s="63"/>
      <c r="CM1424" s="63"/>
      <c r="CN1424" s="63"/>
      <c r="CO1424" s="63"/>
      <c r="CP1424" s="63"/>
      <c r="CR1424" s="227"/>
      <c r="CS1424" s="74"/>
    </row>
    <row r="1425" spans="1:97" s="72" customFormat="1" ht="75.75" customHeight="1">
      <c r="A1425" s="76"/>
      <c r="B1425" s="76"/>
      <c r="C1425" s="76"/>
      <c r="D1425" s="76"/>
      <c r="E1425" s="76"/>
      <c r="F1425" s="63"/>
      <c r="G1425" s="63"/>
      <c r="H1425" s="63"/>
      <c r="I1425" s="63"/>
      <c r="J1425" s="63"/>
      <c r="K1425" s="63"/>
      <c r="L1425" s="63"/>
      <c r="M1425" s="63"/>
      <c r="N1425" s="63"/>
      <c r="O1425" s="63"/>
      <c r="P1425" s="63"/>
      <c r="Q1425" s="63"/>
      <c r="R1425" s="63"/>
      <c r="S1425" s="63"/>
      <c r="T1425" s="63"/>
      <c r="U1425" s="63"/>
      <c r="V1425" s="63"/>
      <c r="W1425" s="63"/>
      <c r="X1425" s="63"/>
      <c r="Y1425" s="63"/>
      <c r="Z1425" s="63"/>
      <c r="AA1425" s="63"/>
      <c r="AB1425" s="63"/>
      <c r="AC1425" s="63"/>
      <c r="AD1425" s="63"/>
      <c r="AE1425" s="63"/>
      <c r="AF1425" s="63"/>
      <c r="AG1425" s="63"/>
      <c r="AH1425" s="63"/>
      <c r="AI1425" s="63"/>
      <c r="AJ1425" s="63"/>
      <c r="AK1425" s="63"/>
      <c r="AL1425" s="63"/>
      <c r="AM1425" s="63"/>
      <c r="AN1425" s="63"/>
      <c r="AO1425" s="63"/>
      <c r="AP1425" s="63"/>
      <c r="AQ1425" s="63"/>
      <c r="AR1425" s="63"/>
      <c r="AS1425" s="63"/>
      <c r="AT1425" s="63"/>
      <c r="AU1425" s="63"/>
      <c r="AV1425" s="63"/>
      <c r="AW1425" s="63"/>
      <c r="AX1425" s="63"/>
      <c r="AY1425" s="63"/>
      <c r="AZ1425" s="63"/>
      <c r="BA1425" s="63"/>
      <c r="BB1425" s="63"/>
      <c r="BC1425" s="63"/>
      <c r="BD1425" s="63"/>
      <c r="BE1425" s="63"/>
      <c r="BF1425" s="63"/>
      <c r="BG1425" s="63"/>
      <c r="BH1425" s="63"/>
      <c r="BI1425" s="63"/>
      <c r="BJ1425" s="63"/>
      <c r="BK1425" s="63"/>
      <c r="BL1425" s="63"/>
      <c r="BM1425" s="63"/>
      <c r="BN1425" s="63"/>
      <c r="BO1425" s="63"/>
      <c r="BP1425" s="63"/>
      <c r="BQ1425" s="63"/>
      <c r="BR1425" s="63"/>
      <c r="BS1425" s="63"/>
      <c r="BT1425" s="63"/>
      <c r="BU1425" s="63"/>
      <c r="BV1425" s="63"/>
      <c r="BW1425" s="63"/>
      <c r="BX1425" s="63"/>
      <c r="BY1425" s="63"/>
      <c r="BZ1425" s="63"/>
      <c r="CA1425" s="63"/>
      <c r="CB1425" s="63"/>
      <c r="CC1425" s="63"/>
      <c r="CD1425" s="63"/>
      <c r="CE1425" s="63"/>
      <c r="CF1425" s="63"/>
      <c r="CG1425" s="63"/>
      <c r="CH1425" s="63"/>
      <c r="CI1425" s="63"/>
      <c r="CJ1425" s="63"/>
      <c r="CK1425" s="63"/>
      <c r="CL1425" s="63"/>
      <c r="CM1425" s="63"/>
      <c r="CN1425" s="63"/>
      <c r="CO1425" s="63"/>
      <c r="CP1425" s="63"/>
      <c r="CR1425" s="227"/>
      <c r="CS1425" s="74"/>
    </row>
    <row r="1426" spans="1:97" s="72" customFormat="1" ht="75.75" customHeight="1">
      <c r="A1426" s="76"/>
      <c r="B1426" s="76"/>
      <c r="C1426" s="76"/>
      <c r="D1426" s="76"/>
      <c r="E1426" s="76"/>
      <c r="F1426" s="63"/>
      <c r="G1426" s="63"/>
      <c r="H1426" s="63"/>
      <c r="I1426" s="63"/>
      <c r="J1426" s="63"/>
      <c r="K1426" s="63"/>
      <c r="L1426" s="63"/>
      <c r="M1426" s="63"/>
      <c r="N1426" s="63"/>
      <c r="O1426" s="63"/>
      <c r="P1426" s="63"/>
      <c r="Q1426" s="63"/>
      <c r="R1426" s="63"/>
      <c r="S1426" s="63"/>
      <c r="T1426" s="63"/>
      <c r="U1426" s="63"/>
      <c r="V1426" s="63"/>
      <c r="W1426" s="63"/>
      <c r="X1426" s="63"/>
      <c r="Y1426" s="63"/>
      <c r="Z1426" s="63"/>
      <c r="AA1426" s="63"/>
      <c r="AB1426" s="63"/>
      <c r="AC1426" s="63"/>
      <c r="AD1426" s="63"/>
      <c r="AE1426" s="63"/>
      <c r="AF1426" s="63"/>
      <c r="AG1426" s="63"/>
      <c r="AH1426" s="63"/>
      <c r="AI1426" s="63"/>
      <c r="AJ1426" s="63"/>
      <c r="AK1426" s="63"/>
      <c r="AL1426" s="63"/>
      <c r="AM1426" s="63"/>
      <c r="AN1426" s="63"/>
      <c r="AO1426" s="63"/>
      <c r="AP1426" s="63"/>
      <c r="AQ1426" s="63"/>
      <c r="AR1426" s="63"/>
      <c r="AS1426" s="63"/>
      <c r="AT1426" s="63"/>
      <c r="AU1426" s="63"/>
      <c r="AV1426" s="63"/>
      <c r="AW1426" s="63"/>
      <c r="AX1426" s="63"/>
      <c r="AY1426" s="63"/>
      <c r="AZ1426" s="63"/>
      <c r="BA1426" s="63"/>
      <c r="BB1426" s="63"/>
      <c r="BC1426" s="63"/>
      <c r="BD1426" s="63"/>
      <c r="BE1426" s="63"/>
      <c r="BF1426" s="63"/>
      <c r="BG1426" s="63"/>
      <c r="BH1426" s="63"/>
      <c r="BI1426" s="63"/>
      <c r="BJ1426" s="63"/>
      <c r="BK1426" s="63"/>
      <c r="BL1426" s="63"/>
      <c r="BM1426" s="63"/>
      <c r="BN1426" s="63"/>
      <c r="BO1426" s="63"/>
      <c r="BP1426" s="63"/>
      <c r="BQ1426" s="63"/>
      <c r="BR1426" s="63"/>
      <c r="BS1426" s="63"/>
      <c r="BT1426" s="63"/>
      <c r="BU1426" s="63"/>
      <c r="BV1426" s="63"/>
      <c r="BW1426" s="63"/>
      <c r="BX1426" s="63"/>
      <c r="BY1426" s="63"/>
      <c r="BZ1426" s="63"/>
      <c r="CA1426" s="63"/>
      <c r="CB1426" s="63"/>
      <c r="CC1426" s="63"/>
      <c r="CD1426" s="63"/>
      <c r="CE1426" s="63"/>
      <c r="CF1426" s="63"/>
      <c r="CG1426" s="63"/>
      <c r="CH1426" s="63"/>
      <c r="CI1426" s="63"/>
      <c r="CJ1426" s="63"/>
      <c r="CK1426" s="63"/>
      <c r="CL1426" s="63"/>
      <c r="CM1426" s="63"/>
      <c r="CN1426" s="63"/>
      <c r="CO1426" s="63"/>
      <c r="CP1426" s="63"/>
      <c r="CR1426" s="227"/>
      <c r="CS1426" s="74"/>
    </row>
    <row r="1427" spans="1:97" s="72" customFormat="1" ht="75.75" customHeight="1">
      <c r="A1427" s="76"/>
      <c r="B1427" s="76"/>
      <c r="C1427" s="76"/>
      <c r="D1427" s="76"/>
      <c r="E1427" s="76"/>
      <c r="F1427" s="63"/>
      <c r="G1427" s="63"/>
      <c r="H1427" s="63"/>
      <c r="I1427" s="63"/>
      <c r="J1427" s="63"/>
      <c r="K1427" s="63"/>
      <c r="L1427" s="63"/>
      <c r="M1427" s="63"/>
      <c r="N1427" s="63"/>
      <c r="O1427" s="63"/>
      <c r="P1427" s="63"/>
      <c r="Q1427" s="63"/>
      <c r="R1427" s="63"/>
      <c r="S1427" s="63"/>
      <c r="T1427" s="63"/>
      <c r="U1427" s="63"/>
      <c r="V1427" s="63"/>
      <c r="W1427" s="63"/>
      <c r="X1427" s="63"/>
      <c r="Y1427" s="63"/>
      <c r="Z1427" s="63"/>
      <c r="AA1427" s="63"/>
      <c r="AB1427" s="63"/>
      <c r="AC1427" s="63"/>
      <c r="AD1427" s="63"/>
      <c r="AE1427" s="63"/>
      <c r="AF1427" s="63"/>
      <c r="AG1427" s="63"/>
      <c r="AH1427" s="63"/>
      <c r="AI1427" s="63"/>
      <c r="AJ1427" s="63"/>
      <c r="AK1427" s="63"/>
      <c r="AL1427" s="63"/>
      <c r="AM1427" s="63"/>
      <c r="AN1427" s="63"/>
      <c r="AO1427" s="63"/>
      <c r="AP1427" s="63"/>
      <c r="AQ1427" s="63"/>
      <c r="AR1427" s="63"/>
      <c r="AS1427" s="63"/>
      <c r="AT1427" s="63"/>
      <c r="AU1427" s="63"/>
      <c r="AV1427" s="63"/>
      <c r="AW1427" s="63"/>
      <c r="AX1427" s="63"/>
      <c r="AY1427" s="63"/>
      <c r="AZ1427" s="63"/>
      <c r="BA1427" s="63"/>
      <c r="BB1427" s="63"/>
      <c r="BC1427" s="63"/>
      <c r="BD1427" s="63"/>
      <c r="BE1427" s="63"/>
      <c r="BF1427" s="63"/>
      <c r="BG1427" s="63"/>
      <c r="BH1427" s="63"/>
      <c r="BI1427" s="63"/>
      <c r="BJ1427" s="63"/>
      <c r="BK1427" s="63"/>
      <c r="BL1427" s="63"/>
      <c r="BM1427" s="63"/>
      <c r="BN1427" s="63"/>
      <c r="BO1427" s="63"/>
      <c r="BP1427" s="63"/>
      <c r="BQ1427" s="63"/>
      <c r="BR1427" s="63"/>
      <c r="BS1427" s="63"/>
      <c r="BT1427" s="63"/>
      <c r="BU1427" s="63"/>
      <c r="BV1427" s="63"/>
      <c r="BW1427" s="63"/>
      <c r="BX1427" s="63"/>
      <c r="BY1427" s="63"/>
      <c r="BZ1427" s="63"/>
      <c r="CA1427" s="63"/>
      <c r="CB1427" s="63"/>
      <c r="CC1427" s="63"/>
      <c r="CD1427" s="63"/>
      <c r="CE1427" s="63"/>
      <c r="CF1427" s="63"/>
      <c r="CG1427" s="63"/>
      <c r="CH1427" s="63"/>
      <c r="CI1427" s="63"/>
      <c r="CJ1427" s="63"/>
      <c r="CK1427" s="63"/>
      <c r="CL1427" s="63"/>
      <c r="CM1427" s="63"/>
      <c r="CN1427" s="63"/>
      <c r="CO1427" s="63"/>
      <c r="CP1427" s="63"/>
      <c r="CR1427" s="227"/>
      <c r="CS1427" s="74"/>
    </row>
    <row r="1428" spans="1:97" s="72" customFormat="1" ht="75.75" customHeight="1">
      <c r="A1428" s="76"/>
      <c r="B1428" s="76"/>
      <c r="C1428" s="76"/>
      <c r="D1428" s="76"/>
      <c r="E1428" s="76"/>
      <c r="F1428" s="63"/>
      <c r="G1428" s="63"/>
      <c r="H1428" s="63"/>
      <c r="I1428" s="63"/>
      <c r="J1428" s="63"/>
      <c r="K1428" s="63"/>
      <c r="L1428" s="63"/>
      <c r="M1428" s="63"/>
      <c r="N1428" s="63"/>
      <c r="O1428" s="63"/>
      <c r="P1428" s="63"/>
      <c r="Q1428" s="63"/>
      <c r="R1428" s="63"/>
      <c r="S1428" s="63"/>
      <c r="T1428" s="63"/>
      <c r="U1428" s="63"/>
      <c r="V1428" s="63"/>
      <c r="W1428" s="63"/>
      <c r="X1428" s="63"/>
      <c r="Y1428" s="63"/>
      <c r="Z1428" s="63"/>
      <c r="AA1428" s="63"/>
      <c r="AB1428" s="63"/>
      <c r="AC1428" s="63"/>
      <c r="AD1428" s="63"/>
      <c r="AE1428" s="63"/>
      <c r="AF1428" s="63"/>
      <c r="AG1428" s="63"/>
      <c r="AH1428" s="63"/>
      <c r="AI1428" s="63"/>
      <c r="AJ1428" s="63"/>
      <c r="AK1428" s="63"/>
      <c r="AL1428" s="63"/>
      <c r="AM1428" s="63"/>
      <c r="AN1428" s="63"/>
      <c r="AO1428" s="63"/>
      <c r="AP1428" s="63"/>
      <c r="AQ1428" s="63"/>
      <c r="AR1428" s="63"/>
      <c r="AS1428" s="63"/>
      <c r="AT1428" s="63"/>
      <c r="AU1428" s="63"/>
      <c r="AV1428" s="63"/>
      <c r="AW1428" s="63"/>
      <c r="AX1428" s="63"/>
      <c r="AY1428" s="63"/>
      <c r="AZ1428" s="63"/>
      <c r="BA1428" s="63"/>
      <c r="BB1428" s="63"/>
      <c r="BC1428" s="63"/>
      <c r="BD1428" s="63"/>
      <c r="BE1428" s="63"/>
      <c r="BF1428" s="63"/>
      <c r="BG1428" s="63"/>
      <c r="BH1428" s="63"/>
      <c r="BI1428" s="63"/>
      <c r="BJ1428" s="63"/>
      <c r="BK1428" s="63"/>
      <c r="BL1428" s="63"/>
      <c r="BM1428" s="63"/>
      <c r="BN1428" s="63"/>
      <c r="BO1428" s="63"/>
      <c r="BP1428" s="63"/>
      <c r="BQ1428" s="63"/>
      <c r="BR1428" s="63"/>
      <c r="BS1428" s="63"/>
      <c r="BT1428" s="63"/>
      <c r="BU1428" s="63"/>
      <c r="BV1428" s="63"/>
      <c r="BW1428" s="63"/>
      <c r="BX1428" s="63"/>
      <c r="BY1428" s="63"/>
      <c r="BZ1428" s="63"/>
      <c r="CA1428" s="63"/>
      <c r="CB1428" s="63"/>
      <c r="CC1428" s="63"/>
      <c r="CD1428" s="63"/>
      <c r="CE1428" s="63"/>
      <c r="CF1428" s="63"/>
      <c r="CG1428" s="63"/>
      <c r="CH1428" s="63"/>
      <c r="CI1428" s="63"/>
      <c r="CJ1428" s="63"/>
      <c r="CK1428" s="63"/>
      <c r="CL1428" s="63"/>
      <c r="CM1428" s="63"/>
      <c r="CN1428" s="63"/>
      <c r="CO1428" s="63"/>
      <c r="CP1428" s="63"/>
      <c r="CR1428" s="227"/>
      <c r="CS1428" s="74"/>
    </row>
    <row r="1429" spans="1:97" s="72" customFormat="1" ht="75.75" customHeight="1">
      <c r="A1429" s="76"/>
      <c r="B1429" s="76"/>
      <c r="C1429" s="76"/>
      <c r="D1429" s="76"/>
      <c r="E1429" s="76"/>
      <c r="F1429" s="63"/>
      <c r="G1429" s="63"/>
      <c r="H1429" s="63"/>
      <c r="I1429" s="63"/>
      <c r="J1429" s="63"/>
      <c r="K1429" s="63"/>
      <c r="L1429" s="63"/>
      <c r="M1429" s="63"/>
      <c r="N1429" s="63"/>
      <c r="O1429" s="63"/>
      <c r="P1429" s="63"/>
      <c r="Q1429" s="63"/>
      <c r="R1429" s="63"/>
      <c r="S1429" s="63"/>
      <c r="T1429" s="63"/>
      <c r="U1429" s="63"/>
      <c r="V1429" s="63"/>
      <c r="W1429" s="63"/>
      <c r="X1429" s="63"/>
      <c r="Y1429" s="63"/>
      <c r="Z1429" s="63"/>
      <c r="AA1429" s="63"/>
      <c r="AB1429" s="63"/>
      <c r="AC1429" s="63"/>
      <c r="AD1429" s="63"/>
      <c r="AE1429" s="63"/>
      <c r="AF1429" s="63"/>
      <c r="AG1429" s="63"/>
      <c r="AH1429" s="63"/>
      <c r="AI1429" s="63"/>
      <c r="AJ1429" s="63"/>
      <c r="AK1429" s="63"/>
      <c r="AL1429" s="63"/>
      <c r="AM1429" s="63"/>
      <c r="AN1429" s="63"/>
      <c r="AO1429" s="63"/>
      <c r="AP1429" s="63"/>
      <c r="AQ1429" s="63"/>
      <c r="AR1429" s="63"/>
      <c r="AS1429" s="63"/>
      <c r="AT1429" s="63"/>
      <c r="AU1429" s="63"/>
      <c r="AV1429" s="63"/>
      <c r="AW1429" s="63"/>
      <c r="AX1429" s="63"/>
      <c r="AY1429" s="63"/>
      <c r="AZ1429" s="63"/>
      <c r="BA1429" s="63"/>
      <c r="BB1429" s="63"/>
      <c r="BC1429" s="63"/>
      <c r="BD1429" s="63"/>
      <c r="BE1429" s="63"/>
      <c r="BF1429" s="63"/>
      <c r="BG1429" s="63"/>
      <c r="BH1429" s="63"/>
      <c r="BI1429" s="63"/>
      <c r="BJ1429" s="63"/>
      <c r="BK1429" s="63"/>
      <c r="BL1429" s="63"/>
      <c r="BM1429" s="63"/>
      <c r="BN1429" s="63"/>
      <c r="BO1429" s="63"/>
      <c r="BP1429" s="63"/>
      <c r="BQ1429" s="63"/>
      <c r="BR1429" s="63"/>
      <c r="BS1429" s="63"/>
      <c r="BT1429" s="63"/>
      <c r="BU1429" s="63"/>
      <c r="BV1429" s="63"/>
      <c r="BW1429" s="63"/>
      <c r="BX1429" s="63"/>
      <c r="BY1429" s="63"/>
      <c r="BZ1429" s="63"/>
      <c r="CA1429" s="63"/>
      <c r="CB1429" s="63"/>
      <c r="CC1429" s="63"/>
      <c r="CD1429" s="63"/>
      <c r="CE1429" s="63"/>
      <c r="CF1429" s="63"/>
      <c r="CG1429" s="63"/>
      <c r="CH1429" s="63"/>
      <c r="CI1429" s="63"/>
      <c r="CJ1429" s="63"/>
      <c r="CK1429" s="63"/>
      <c r="CL1429" s="63"/>
      <c r="CM1429" s="63"/>
      <c r="CN1429" s="63"/>
      <c r="CO1429" s="63"/>
      <c r="CP1429" s="63"/>
      <c r="CR1429" s="227"/>
      <c r="CS1429" s="74"/>
    </row>
    <row r="1430" spans="1:97" s="72" customFormat="1" ht="75.75" customHeight="1">
      <c r="A1430" s="76"/>
      <c r="B1430" s="76"/>
      <c r="C1430" s="76"/>
      <c r="D1430" s="76"/>
      <c r="E1430" s="76"/>
      <c r="F1430" s="63"/>
      <c r="G1430" s="63"/>
      <c r="H1430" s="63"/>
      <c r="I1430" s="63"/>
      <c r="J1430" s="63"/>
      <c r="K1430" s="63"/>
      <c r="L1430" s="63"/>
      <c r="M1430" s="63"/>
      <c r="N1430" s="63"/>
      <c r="O1430" s="63"/>
      <c r="P1430" s="63"/>
      <c r="Q1430" s="63"/>
      <c r="R1430" s="63"/>
      <c r="S1430" s="63"/>
      <c r="T1430" s="63"/>
      <c r="U1430" s="63"/>
      <c r="V1430" s="63"/>
      <c r="W1430" s="63"/>
      <c r="X1430" s="63"/>
      <c r="Y1430" s="63"/>
      <c r="Z1430" s="63"/>
      <c r="AA1430" s="63"/>
      <c r="AB1430" s="63"/>
      <c r="AC1430" s="63"/>
      <c r="AD1430" s="63"/>
      <c r="AE1430" s="63"/>
      <c r="AF1430" s="63"/>
      <c r="AG1430" s="63"/>
      <c r="AH1430" s="63"/>
      <c r="AI1430" s="63"/>
      <c r="AJ1430" s="63"/>
      <c r="AK1430" s="63"/>
      <c r="AL1430" s="63"/>
      <c r="AM1430" s="63"/>
      <c r="AN1430" s="63"/>
      <c r="AO1430" s="63"/>
      <c r="AP1430" s="63"/>
      <c r="AQ1430" s="63"/>
      <c r="AR1430" s="63"/>
      <c r="AS1430" s="63"/>
      <c r="AT1430" s="63"/>
      <c r="AU1430" s="63"/>
      <c r="AV1430" s="63"/>
      <c r="AW1430" s="63"/>
      <c r="AX1430" s="63"/>
      <c r="AY1430" s="63"/>
      <c r="AZ1430" s="63"/>
      <c r="BA1430" s="63"/>
      <c r="BB1430" s="63"/>
      <c r="BC1430" s="63"/>
      <c r="BD1430" s="63"/>
      <c r="BE1430" s="63"/>
      <c r="BF1430" s="63"/>
      <c r="BG1430" s="63"/>
      <c r="BH1430" s="63"/>
      <c r="BI1430" s="63"/>
      <c r="BJ1430" s="63"/>
      <c r="BK1430" s="63"/>
      <c r="BL1430" s="63"/>
      <c r="BM1430" s="63"/>
      <c r="BN1430" s="63"/>
      <c r="BO1430" s="63"/>
      <c r="BP1430" s="63"/>
      <c r="BQ1430" s="63"/>
      <c r="BR1430" s="63"/>
      <c r="BS1430" s="63"/>
      <c r="BT1430" s="63"/>
      <c r="BU1430" s="63"/>
      <c r="BV1430" s="63"/>
      <c r="BW1430" s="63"/>
      <c r="BX1430" s="63"/>
      <c r="BY1430" s="63"/>
      <c r="BZ1430" s="63"/>
      <c r="CA1430" s="63"/>
      <c r="CB1430" s="63"/>
      <c r="CC1430" s="63"/>
      <c r="CD1430" s="63"/>
      <c r="CE1430" s="63"/>
      <c r="CF1430" s="63"/>
      <c r="CG1430" s="63"/>
      <c r="CH1430" s="63"/>
      <c r="CI1430" s="63"/>
      <c r="CJ1430" s="63"/>
      <c r="CK1430" s="63"/>
      <c r="CL1430" s="63"/>
      <c r="CM1430" s="63"/>
      <c r="CN1430" s="63"/>
      <c r="CO1430" s="63"/>
      <c r="CP1430" s="63"/>
      <c r="CR1430" s="227"/>
      <c r="CS1430" s="74"/>
    </row>
    <row r="1431" spans="1:97" s="72" customFormat="1" ht="75.75" customHeight="1">
      <c r="A1431" s="76"/>
      <c r="B1431" s="76"/>
      <c r="C1431" s="76"/>
      <c r="D1431" s="76"/>
      <c r="E1431" s="76"/>
      <c r="F1431" s="63"/>
      <c r="G1431" s="63"/>
      <c r="H1431" s="63"/>
      <c r="I1431" s="63"/>
      <c r="J1431" s="63"/>
      <c r="K1431" s="63"/>
      <c r="L1431" s="63"/>
      <c r="M1431" s="63"/>
      <c r="N1431" s="63"/>
      <c r="O1431" s="63"/>
      <c r="P1431" s="63"/>
      <c r="Q1431" s="63"/>
      <c r="R1431" s="63"/>
      <c r="S1431" s="63"/>
      <c r="T1431" s="63"/>
      <c r="U1431" s="63"/>
      <c r="V1431" s="63"/>
      <c r="W1431" s="63"/>
      <c r="X1431" s="63"/>
      <c r="Y1431" s="63"/>
      <c r="Z1431" s="63"/>
      <c r="AA1431" s="63"/>
      <c r="AB1431" s="63"/>
      <c r="AC1431" s="63"/>
      <c r="AD1431" s="63"/>
      <c r="AE1431" s="63"/>
      <c r="AF1431" s="63"/>
      <c r="AG1431" s="63"/>
      <c r="AH1431" s="63"/>
      <c r="AI1431" s="63"/>
      <c r="AJ1431" s="63"/>
      <c r="AK1431" s="63"/>
      <c r="AL1431" s="63"/>
      <c r="AM1431" s="63"/>
      <c r="AN1431" s="63"/>
      <c r="AO1431" s="63"/>
      <c r="AP1431" s="63"/>
      <c r="AQ1431" s="63"/>
      <c r="AR1431" s="63"/>
      <c r="AS1431" s="63"/>
      <c r="AT1431" s="63"/>
      <c r="AU1431" s="63"/>
      <c r="AV1431" s="63"/>
      <c r="AW1431" s="63"/>
      <c r="AX1431" s="63"/>
      <c r="AY1431" s="63"/>
      <c r="AZ1431" s="63"/>
      <c r="BA1431" s="63"/>
      <c r="BB1431" s="63"/>
      <c r="BC1431" s="63"/>
      <c r="BD1431" s="63"/>
      <c r="BE1431" s="63"/>
      <c r="BF1431" s="63"/>
      <c r="BG1431" s="63"/>
      <c r="BH1431" s="63"/>
      <c r="BI1431" s="63"/>
      <c r="BJ1431" s="63"/>
      <c r="BK1431" s="63"/>
      <c r="BL1431" s="63"/>
      <c r="BM1431" s="63"/>
      <c r="BN1431" s="63"/>
      <c r="BO1431" s="63"/>
      <c r="BP1431" s="63"/>
      <c r="BQ1431" s="63"/>
      <c r="BR1431" s="63"/>
      <c r="BS1431" s="63"/>
      <c r="BT1431" s="63"/>
      <c r="BU1431" s="63"/>
      <c r="BV1431" s="63"/>
      <c r="BW1431" s="63"/>
      <c r="BX1431" s="63"/>
      <c r="BY1431" s="63"/>
      <c r="BZ1431" s="63"/>
      <c r="CA1431" s="63"/>
      <c r="CB1431" s="63"/>
      <c r="CC1431" s="63"/>
      <c r="CD1431" s="63"/>
      <c r="CE1431" s="63"/>
      <c r="CF1431" s="63"/>
      <c r="CG1431" s="63"/>
      <c r="CH1431" s="63"/>
      <c r="CI1431" s="63"/>
      <c r="CJ1431" s="63"/>
      <c r="CK1431" s="63"/>
      <c r="CL1431" s="63"/>
      <c r="CM1431" s="63"/>
      <c r="CN1431" s="63"/>
      <c r="CO1431" s="63"/>
      <c r="CP1431" s="63"/>
      <c r="CR1431" s="227"/>
      <c r="CS1431" s="74"/>
    </row>
    <row r="1432" spans="1:97" s="72" customFormat="1" ht="75.75" customHeight="1">
      <c r="A1432" s="76"/>
      <c r="B1432" s="76"/>
      <c r="C1432" s="76"/>
      <c r="D1432" s="76"/>
      <c r="E1432" s="76"/>
      <c r="F1432" s="63"/>
      <c r="G1432" s="63"/>
      <c r="H1432" s="63"/>
      <c r="I1432" s="63"/>
      <c r="J1432" s="63"/>
      <c r="K1432" s="63"/>
      <c r="L1432" s="63"/>
      <c r="M1432" s="63"/>
      <c r="N1432" s="63"/>
      <c r="O1432" s="63"/>
      <c r="P1432" s="63"/>
      <c r="Q1432" s="63"/>
      <c r="R1432" s="63"/>
      <c r="S1432" s="63"/>
      <c r="T1432" s="63"/>
      <c r="U1432" s="63"/>
      <c r="V1432" s="63"/>
      <c r="W1432" s="63"/>
      <c r="X1432" s="63"/>
      <c r="Y1432" s="63"/>
      <c r="Z1432" s="63"/>
      <c r="AA1432" s="63"/>
      <c r="AB1432" s="63"/>
      <c r="AC1432" s="63"/>
      <c r="AD1432" s="63"/>
      <c r="AE1432" s="63"/>
      <c r="AF1432" s="63"/>
      <c r="AG1432" s="63"/>
      <c r="AH1432" s="63"/>
      <c r="AI1432" s="63"/>
      <c r="AJ1432" s="63"/>
      <c r="AK1432" s="63"/>
      <c r="AL1432" s="63"/>
      <c r="AM1432" s="63"/>
      <c r="AN1432" s="63"/>
      <c r="AO1432" s="63"/>
      <c r="AP1432" s="63"/>
      <c r="AQ1432" s="63"/>
      <c r="AR1432" s="63"/>
      <c r="AS1432" s="63"/>
      <c r="AT1432" s="63"/>
      <c r="AU1432" s="63"/>
      <c r="AV1432" s="63"/>
      <c r="AW1432" s="63"/>
      <c r="AX1432" s="63"/>
      <c r="AY1432" s="63"/>
      <c r="AZ1432" s="63"/>
      <c r="BA1432" s="63"/>
      <c r="BB1432" s="63"/>
      <c r="BC1432" s="63"/>
      <c r="BD1432" s="63"/>
      <c r="BE1432" s="63"/>
      <c r="BF1432" s="63"/>
      <c r="BG1432" s="63"/>
      <c r="BH1432" s="63"/>
      <c r="BI1432" s="63"/>
      <c r="BJ1432" s="63"/>
      <c r="BK1432" s="63"/>
      <c r="BL1432" s="63"/>
      <c r="BM1432" s="63"/>
      <c r="BN1432" s="63"/>
      <c r="BO1432" s="63"/>
      <c r="BP1432" s="63"/>
      <c r="BQ1432" s="63"/>
      <c r="BR1432" s="63"/>
      <c r="BS1432" s="63"/>
      <c r="BT1432" s="63"/>
      <c r="BU1432" s="63"/>
      <c r="BV1432" s="63"/>
      <c r="BW1432" s="63"/>
      <c r="BX1432" s="63"/>
      <c r="BY1432" s="63"/>
      <c r="BZ1432" s="63"/>
      <c r="CA1432" s="63"/>
      <c r="CB1432" s="63"/>
      <c r="CC1432" s="63"/>
      <c r="CD1432" s="63"/>
      <c r="CE1432" s="63"/>
      <c r="CF1432" s="63"/>
      <c r="CG1432" s="63"/>
      <c r="CH1432" s="63"/>
      <c r="CI1432" s="63"/>
      <c r="CJ1432" s="63"/>
      <c r="CK1432" s="63"/>
      <c r="CL1432" s="63"/>
      <c r="CM1432" s="63"/>
      <c r="CN1432" s="63"/>
      <c r="CO1432" s="63"/>
      <c r="CP1432" s="63"/>
      <c r="CR1432" s="227"/>
      <c r="CS1432" s="74"/>
    </row>
    <row r="1433" spans="1:97" s="72" customFormat="1" ht="75.75" customHeight="1">
      <c r="A1433" s="76"/>
      <c r="B1433" s="76"/>
      <c r="C1433" s="76"/>
      <c r="D1433" s="76"/>
      <c r="E1433" s="76"/>
      <c r="F1433" s="63"/>
      <c r="G1433" s="63"/>
      <c r="H1433" s="63"/>
      <c r="I1433" s="63"/>
      <c r="J1433" s="63"/>
      <c r="K1433" s="63"/>
      <c r="L1433" s="63"/>
      <c r="M1433" s="63"/>
      <c r="N1433" s="63"/>
      <c r="O1433" s="63"/>
      <c r="P1433" s="63"/>
      <c r="Q1433" s="63"/>
      <c r="R1433" s="63"/>
      <c r="S1433" s="63"/>
      <c r="T1433" s="63"/>
      <c r="U1433" s="63"/>
      <c r="V1433" s="63"/>
      <c r="W1433" s="63"/>
      <c r="X1433" s="63"/>
      <c r="Y1433" s="63"/>
      <c r="Z1433" s="63"/>
      <c r="AA1433" s="63"/>
      <c r="AB1433" s="63"/>
      <c r="AC1433" s="63"/>
      <c r="AD1433" s="63"/>
      <c r="AE1433" s="63"/>
      <c r="AF1433" s="63"/>
      <c r="AG1433" s="63"/>
      <c r="AH1433" s="63"/>
      <c r="AI1433" s="63"/>
      <c r="AJ1433" s="63"/>
      <c r="AK1433" s="63"/>
      <c r="AL1433" s="63"/>
      <c r="AM1433" s="63"/>
      <c r="AN1433" s="63"/>
      <c r="AO1433" s="63"/>
      <c r="AP1433" s="63"/>
      <c r="AQ1433" s="63"/>
      <c r="AR1433" s="63"/>
      <c r="AS1433" s="63"/>
      <c r="AT1433" s="63"/>
      <c r="AU1433" s="63"/>
      <c r="AV1433" s="63"/>
      <c r="AW1433" s="63"/>
      <c r="AX1433" s="63"/>
      <c r="AY1433" s="63"/>
      <c r="AZ1433" s="63"/>
      <c r="BA1433" s="63"/>
      <c r="BB1433" s="63"/>
      <c r="BC1433" s="63"/>
      <c r="BD1433" s="63"/>
      <c r="BE1433" s="63"/>
      <c r="BF1433" s="63"/>
      <c r="BG1433" s="63"/>
      <c r="BH1433" s="63"/>
      <c r="BI1433" s="63"/>
      <c r="BJ1433" s="63"/>
      <c r="BK1433" s="63"/>
      <c r="BL1433" s="63"/>
      <c r="BM1433" s="63"/>
      <c r="BN1433" s="63"/>
      <c r="BO1433" s="63"/>
      <c r="BP1433" s="63"/>
      <c r="BQ1433" s="63"/>
      <c r="BR1433" s="63"/>
      <c r="BS1433" s="63"/>
      <c r="BT1433" s="63"/>
      <c r="BU1433" s="63"/>
      <c r="BV1433" s="63"/>
      <c r="BW1433" s="63"/>
      <c r="BX1433" s="63"/>
      <c r="BY1433" s="63"/>
      <c r="BZ1433" s="63"/>
      <c r="CA1433" s="63"/>
      <c r="CB1433" s="63"/>
      <c r="CC1433" s="63"/>
      <c r="CD1433" s="63"/>
      <c r="CE1433" s="63"/>
      <c r="CF1433" s="63"/>
      <c r="CG1433" s="63"/>
      <c r="CH1433" s="63"/>
      <c r="CI1433" s="63"/>
      <c r="CJ1433" s="63"/>
      <c r="CK1433" s="63"/>
      <c r="CL1433" s="63"/>
      <c r="CM1433" s="63"/>
      <c r="CN1433" s="63"/>
      <c r="CO1433" s="63"/>
      <c r="CP1433" s="63"/>
      <c r="CR1433" s="227"/>
      <c r="CS1433" s="74"/>
    </row>
    <row r="1434" spans="1:97" s="72" customFormat="1" ht="75.75" customHeight="1">
      <c r="A1434" s="76"/>
      <c r="B1434" s="76"/>
      <c r="C1434" s="76"/>
      <c r="D1434" s="76"/>
      <c r="E1434" s="76"/>
      <c r="F1434" s="63"/>
      <c r="G1434" s="63"/>
      <c r="H1434" s="63"/>
      <c r="I1434" s="63"/>
      <c r="J1434" s="63"/>
      <c r="K1434" s="63"/>
      <c r="L1434" s="63"/>
      <c r="M1434" s="63"/>
      <c r="N1434" s="63"/>
      <c r="O1434" s="63"/>
      <c r="P1434" s="63"/>
      <c r="Q1434" s="63"/>
      <c r="R1434" s="63"/>
      <c r="S1434" s="63"/>
      <c r="T1434" s="63"/>
      <c r="U1434" s="63"/>
      <c r="V1434" s="63"/>
      <c r="W1434" s="63"/>
      <c r="X1434" s="63"/>
      <c r="Y1434" s="63"/>
      <c r="Z1434" s="63"/>
      <c r="AA1434" s="63"/>
      <c r="AB1434" s="63"/>
      <c r="AC1434" s="63"/>
      <c r="AD1434" s="63"/>
      <c r="AE1434" s="63"/>
      <c r="AF1434" s="63"/>
      <c r="AG1434" s="63"/>
      <c r="AH1434" s="63"/>
      <c r="AI1434" s="63"/>
      <c r="AJ1434" s="63"/>
      <c r="AK1434" s="63"/>
      <c r="AL1434" s="63"/>
      <c r="AM1434" s="63"/>
      <c r="AN1434" s="63"/>
      <c r="AO1434" s="63"/>
      <c r="AP1434" s="63"/>
      <c r="AQ1434" s="63"/>
      <c r="AR1434" s="63"/>
      <c r="AS1434" s="63"/>
      <c r="AT1434" s="63"/>
      <c r="AU1434" s="63"/>
      <c r="AV1434" s="63"/>
      <c r="AW1434" s="63"/>
      <c r="AX1434" s="63"/>
      <c r="AY1434" s="63"/>
      <c r="AZ1434" s="63"/>
      <c r="BA1434" s="63"/>
      <c r="BB1434" s="63"/>
      <c r="BC1434" s="63"/>
      <c r="BD1434" s="63"/>
      <c r="BE1434" s="63"/>
      <c r="BF1434" s="63"/>
      <c r="BG1434" s="63"/>
      <c r="BH1434" s="63"/>
      <c r="BI1434" s="63"/>
      <c r="BJ1434" s="63"/>
      <c r="BK1434" s="63"/>
      <c r="BL1434" s="63"/>
      <c r="BM1434" s="63"/>
      <c r="BN1434" s="63"/>
      <c r="BO1434" s="63"/>
      <c r="BP1434" s="63"/>
      <c r="BQ1434" s="63"/>
      <c r="BR1434" s="63"/>
      <c r="BS1434" s="63"/>
      <c r="BT1434" s="63"/>
      <c r="BU1434" s="63"/>
      <c r="BV1434" s="63"/>
      <c r="BW1434" s="63"/>
      <c r="BX1434" s="63"/>
      <c r="BY1434" s="63"/>
      <c r="BZ1434" s="63"/>
      <c r="CA1434" s="63"/>
      <c r="CB1434" s="63"/>
      <c r="CC1434" s="63"/>
      <c r="CD1434" s="63"/>
      <c r="CE1434" s="63"/>
      <c r="CF1434" s="63"/>
      <c r="CG1434" s="63"/>
      <c r="CH1434" s="63"/>
      <c r="CI1434" s="63"/>
      <c r="CJ1434" s="63"/>
      <c r="CK1434" s="63"/>
      <c r="CL1434" s="63"/>
      <c r="CM1434" s="63"/>
      <c r="CN1434" s="63"/>
      <c r="CO1434" s="63"/>
      <c r="CP1434" s="63"/>
      <c r="CR1434" s="227"/>
      <c r="CS1434" s="74"/>
    </row>
    <row r="1435" spans="1:97" s="72" customFormat="1" ht="75.75" customHeight="1">
      <c r="A1435" s="76"/>
      <c r="B1435" s="76"/>
      <c r="C1435" s="76"/>
      <c r="D1435" s="76"/>
      <c r="E1435" s="76"/>
      <c r="F1435" s="63"/>
      <c r="G1435" s="63"/>
      <c r="H1435" s="63"/>
      <c r="I1435" s="63"/>
      <c r="J1435" s="63"/>
      <c r="K1435" s="63"/>
      <c r="L1435" s="63"/>
      <c r="M1435" s="63"/>
      <c r="N1435" s="63"/>
      <c r="O1435" s="63"/>
      <c r="P1435" s="63"/>
      <c r="Q1435" s="63"/>
      <c r="R1435" s="63"/>
      <c r="S1435" s="63"/>
      <c r="T1435" s="63"/>
      <c r="U1435" s="63"/>
      <c r="V1435" s="63"/>
      <c r="W1435" s="63"/>
      <c r="X1435" s="63"/>
      <c r="Y1435" s="63"/>
      <c r="Z1435" s="63"/>
      <c r="AA1435" s="63"/>
      <c r="AB1435" s="63"/>
      <c r="AC1435" s="63"/>
      <c r="AD1435" s="63"/>
      <c r="AE1435" s="63"/>
      <c r="AF1435" s="63"/>
      <c r="AG1435" s="63"/>
      <c r="AH1435" s="63"/>
      <c r="AI1435" s="63"/>
      <c r="AJ1435" s="63"/>
      <c r="AK1435" s="63"/>
      <c r="AL1435" s="63"/>
      <c r="AM1435" s="63"/>
      <c r="AN1435" s="63"/>
      <c r="AO1435" s="63"/>
      <c r="AP1435" s="63"/>
      <c r="AQ1435" s="63"/>
      <c r="AR1435" s="63"/>
      <c r="AS1435" s="63"/>
      <c r="AT1435" s="63"/>
      <c r="AU1435" s="63"/>
      <c r="AV1435" s="63"/>
      <c r="AW1435" s="63"/>
      <c r="AX1435" s="63"/>
      <c r="AY1435" s="63"/>
      <c r="AZ1435" s="63"/>
      <c r="BA1435" s="63"/>
      <c r="BB1435" s="63"/>
      <c r="BC1435" s="63"/>
      <c r="BD1435" s="63"/>
      <c r="BE1435" s="63"/>
      <c r="BF1435" s="63"/>
      <c r="BG1435" s="63"/>
      <c r="BH1435" s="63"/>
      <c r="BI1435" s="63"/>
      <c r="BJ1435" s="63"/>
      <c r="BK1435" s="63"/>
      <c r="BL1435" s="63"/>
      <c r="BM1435" s="63"/>
      <c r="BN1435" s="63"/>
      <c r="BO1435" s="63"/>
      <c r="BP1435" s="63"/>
      <c r="BQ1435" s="63"/>
      <c r="BR1435" s="63"/>
      <c r="BS1435" s="63"/>
      <c r="BT1435" s="63"/>
      <c r="BU1435" s="63"/>
      <c r="BV1435" s="63"/>
      <c r="BW1435" s="63"/>
      <c r="BX1435" s="63"/>
      <c r="BY1435" s="63"/>
      <c r="BZ1435" s="63"/>
      <c r="CA1435" s="63"/>
      <c r="CB1435" s="63"/>
      <c r="CC1435" s="63"/>
      <c r="CD1435" s="63"/>
      <c r="CE1435" s="63"/>
      <c r="CF1435" s="63"/>
      <c r="CG1435" s="63"/>
      <c r="CH1435" s="63"/>
      <c r="CI1435" s="63"/>
      <c r="CJ1435" s="63"/>
      <c r="CK1435" s="63"/>
      <c r="CL1435" s="63"/>
      <c r="CM1435" s="63"/>
      <c r="CN1435" s="63"/>
      <c r="CO1435" s="63"/>
      <c r="CP1435" s="63"/>
      <c r="CR1435" s="227"/>
      <c r="CS1435" s="74"/>
    </row>
    <row r="1436" spans="1:97" s="72" customFormat="1" ht="75.75" customHeight="1">
      <c r="A1436" s="76"/>
      <c r="B1436" s="76"/>
      <c r="C1436" s="76"/>
      <c r="D1436" s="76"/>
      <c r="E1436" s="76"/>
      <c r="F1436" s="63"/>
      <c r="G1436" s="63"/>
      <c r="H1436" s="63"/>
      <c r="I1436" s="63"/>
      <c r="J1436" s="63"/>
      <c r="K1436" s="63"/>
      <c r="L1436" s="63"/>
      <c r="M1436" s="63"/>
      <c r="N1436" s="63"/>
      <c r="O1436" s="63"/>
      <c r="P1436" s="63"/>
      <c r="Q1436" s="63"/>
      <c r="R1436" s="63"/>
      <c r="S1436" s="63"/>
      <c r="T1436" s="63"/>
      <c r="U1436" s="63"/>
      <c r="V1436" s="63"/>
      <c r="W1436" s="63"/>
      <c r="X1436" s="63"/>
      <c r="Y1436" s="63"/>
      <c r="Z1436" s="63"/>
      <c r="AA1436" s="63"/>
      <c r="AB1436" s="63"/>
      <c r="AC1436" s="63"/>
      <c r="AD1436" s="63"/>
      <c r="AE1436" s="63"/>
      <c r="AF1436" s="63"/>
      <c r="AG1436" s="63"/>
      <c r="AH1436" s="63"/>
      <c r="AI1436" s="63"/>
      <c r="AJ1436" s="63"/>
      <c r="AK1436" s="63"/>
      <c r="AL1436" s="63"/>
      <c r="AM1436" s="63"/>
      <c r="AN1436" s="63"/>
      <c r="AO1436" s="63"/>
      <c r="AP1436" s="63"/>
      <c r="AQ1436" s="63"/>
      <c r="AR1436" s="63"/>
      <c r="AS1436" s="63"/>
      <c r="AT1436" s="63"/>
      <c r="AU1436" s="63"/>
      <c r="AV1436" s="63"/>
      <c r="AW1436" s="63"/>
      <c r="AX1436" s="63"/>
      <c r="AY1436" s="63"/>
      <c r="AZ1436" s="63"/>
      <c r="BA1436" s="63"/>
      <c r="BB1436" s="63"/>
      <c r="BC1436" s="63"/>
      <c r="BD1436" s="63"/>
      <c r="BE1436" s="63"/>
      <c r="BF1436" s="63"/>
      <c r="BG1436" s="63"/>
      <c r="BH1436" s="63"/>
      <c r="BI1436" s="63"/>
      <c r="BJ1436" s="63"/>
      <c r="BK1436" s="63"/>
      <c r="BL1436" s="63"/>
      <c r="BM1436" s="63"/>
      <c r="BN1436" s="63"/>
      <c r="BO1436" s="63"/>
      <c r="BP1436" s="63"/>
      <c r="BQ1436" s="63"/>
      <c r="BR1436" s="63"/>
      <c r="BS1436" s="63"/>
      <c r="BT1436" s="63"/>
      <c r="BU1436" s="63"/>
      <c r="BV1436" s="63"/>
      <c r="BW1436" s="63"/>
      <c r="BX1436" s="63"/>
      <c r="BY1436" s="63"/>
      <c r="BZ1436" s="63"/>
      <c r="CA1436" s="63"/>
      <c r="CB1436" s="63"/>
      <c r="CC1436" s="63"/>
      <c r="CD1436" s="63"/>
      <c r="CE1436" s="63"/>
      <c r="CF1436" s="63"/>
      <c r="CG1436" s="63"/>
      <c r="CH1436" s="63"/>
      <c r="CI1436" s="63"/>
      <c r="CJ1436" s="63"/>
      <c r="CK1436" s="63"/>
      <c r="CL1436" s="63"/>
      <c r="CM1436" s="63"/>
      <c r="CN1436" s="63"/>
      <c r="CO1436" s="63"/>
      <c r="CP1436" s="63"/>
      <c r="CR1436" s="227"/>
      <c r="CS1436" s="74"/>
    </row>
    <row r="1437" spans="1:97" s="72" customFormat="1" ht="75.75" customHeight="1">
      <c r="A1437" s="76"/>
      <c r="B1437" s="76"/>
      <c r="C1437" s="76"/>
      <c r="D1437" s="76"/>
      <c r="E1437" s="76"/>
      <c r="F1437" s="63"/>
      <c r="G1437" s="63"/>
      <c r="H1437" s="63"/>
      <c r="I1437" s="63"/>
      <c r="J1437" s="63"/>
      <c r="K1437" s="63"/>
      <c r="L1437" s="63"/>
      <c r="M1437" s="63"/>
      <c r="N1437" s="63"/>
      <c r="O1437" s="63"/>
      <c r="P1437" s="63"/>
      <c r="Q1437" s="63"/>
      <c r="R1437" s="63"/>
      <c r="S1437" s="63"/>
      <c r="T1437" s="63"/>
      <c r="U1437" s="63"/>
      <c r="V1437" s="63"/>
      <c r="W1437" s="63"/>
      <c r="X1437" s="63"/>
      <c r="Y1437" s="63"/>
      <c r="Z1437" s="63"/>
      <c r="AA1437" s="63"/>
      <c r="AB1437" s="63"/>
      <c r="AC1437" s="63"/>
      <c r="AD1437" s="63"/>
      <c r="AE1437" s="63"/>
      <c r="AF1437" s="63"/>
      <c r="AG1437" s="63"/>
      <c r="AH1437" s="63"/>
      <c r="AI1437" s="63"/>
      <c r="AJ1437" s="63"/>
      <c r="AK1437" s="63"/>
      <c r="AL1437" s="63"/>
      <c r="AM1437" s="63"/>
      <c r="AN1437" s="63"/>
      <c r="AO1437" s="63"/>
      <c r="AP1437" s="63"/>
      <c r="AQ1437" s="63"/>
      <c r="AR1437" s="63"/>
      <c r="AS1437" s="63"/>
      <c r="AT1437" s="63"/>
      <c r="AU1437" s="63"/>
      <c r="AV1437" s="63"/>
      <c r="AW1437" s="63"/>
      <c r="AX1437" s="63"/>
      <c r="AY1437" s="63"/>
      <c r="AZ1437" s="63"/>
      <c r="BA1437" s="63"/>
      <c r="BB1437" s="63"/>
      <c r="BC1437" s="63"/>
      <c r="BD1437" s="63"/>
      <c r="BE1437" s="63"/>
      <c r="BF1437" s="63"/>
      <c r="BG1437" s="63"/>
      <c r="BH1437" s="63"/>
      <c r="BI1437" s="63"/>
      <c r="BJ1437" s="63"/>
      <c r="BK1437" s="63"/>
      <c r="BL1437" s="63"/>
      <c r="BM1437" s="63"/>
      <c r="BN1437" s="63"/>
      <c r="BO1437" s="63"/>
      <c r="BP1437" s="63"/>
      <c r="BQ1437" s="63"/>
      <c r="BR1437" s="63"/>
      <c r="BS1437" s="63"/>
      <c r="BT1437" s="63"/>
      <c r="BU1437" s="63"/>
      <c r="BV1437" s="63"/>
      <c r="BW1437" s="63"/>
      <c r="BX1437" s="63"/>
      <c r="BY1437" s="63"/>
      <c r="BZ1437" s="63"/>
      <c r="CA1437" s="63"/>
      <c r="CB1437" s="63"/>
      <c r="CC1437" s="63"/>
      <c r="CD1437" s="63"/>
      <c r="CE1437" s="63"/>
      <c r="CF1437" s="63"/>
      <c r="CG1437" s="63"/>
      <c r="CH1437" s="63"/>
      <c r="CI1437" s="63"/>
      <c r="CJ1437" s="63"/>
      <c r="CK1437" s="63"/>
      <c r="CL1437" s="63"/>
      <c r="CM1437" s="63"/>
      <c r="CN1437" s="63"/>
      <c r="CO1437" s="63"/>
      <c r="CP1437" s="63"/>
      <c r="CR1437" s="227"/>
      <c r="CS1437" s="74"/>
    </row>
    <row r="1438" spans="1:97" s="72" customFormat="1" ht="75.75" customHeight="1">
      <c r="A1438" s="76"/>
      <c r="B1438" s="76"/>
      <c r="C1438" s="76"/>
      <c r="D1438" s="76"/>
      <c r="E1438" s="76"/>
      <c r="F1438" s="63"/>
      <c r="G1438" s="63"/>
      <c r="H1438" s="63"/>
      <c r="I1438" s="63"/>
      <c r="J1438" s="63"/>
      <c r="K1438" s="63"/>
      <c r="L1438" s="63"/>
      <c r="M1438" s="63"/>
      <c r="N1438" s="63"/>
      <c r="O1438" s="63"/>
      <c r="P1438" s="63"/>
      <c r="Q1438" s="63"/>
      <c r="R1438" s="63"/>
      <c r="S1438" s="63"/>
      <c r="T1438" s="63"/>
      <c r="U1438" s="63"/>
      <c r="V1438" s="63"/>
      <c r="W1438" s="63"/>
      <c r="X1438" s="63"/>
      <c r="Y1438" s="63"/>
      <c r="Z1438" s="63"/>
      <c r="AA1438" s="63"/>
      <c r="AB1438" s="63"/>
      <c r="AC1438" s="63"/>
      <c r="AD1438" s="63"/>
      <c r="AE1438" s="63"/>
      <c r="AF1438" s="63"/>
      <c r="AG1438" s="63"/>
      <c r="AH1438" s="63"/>
      <c r="AI1438" s="63"/>
      <c r="AJ1438" s="63"/>
      <c r="AK1438" s="63"/>
      <c r="AL1438" s="63"/>
      <c r="AM1438" s="63"/>
      <c r="AN1438" s="63"/>
      <c r="AO1438" s="63"/>
      <c r="AP1438" s="63"/>
      <c r="AQ1438" s="63"/>
      <c r="AR1438" s="63"/>
      <c r="AS1438" s="63"/>
      <c r="AT1438" s="63"/>
      <c r="AU1438" s="63"/>
      <c r="AV1438" s="63"/>
      <c r="AW1438" s="63"/>
      <c r="AX1438" s="63"/>
      <c r="AY1438" s="63"/>
      <c r="AZ1438" s="63"/>
      <c r="BA1438" s="63"/>
      <c r="BB1438" s="63"/>
      <c r="BC1438" s="63"/>
      <c r="BD1438" s="63"/>
      <c r="BE1438" s="63"/>
      <c r="BF1438" s="63"/>
      <c r="BG1438" s="63"/>
      <c r="BH1438" s="63"/>
      <c r="BI1438" s="63"/>
      <c r="BJ1438" s="63"/>
      <c r="BK1438" s="63"/>
      <c r="BL1438" s="63"/>
      <c r="BM1438" s="63"/>
      <c r="BN1438" s="63"/>
      <c r="BO1438" s="63"/>
      <c r="BP1438" s="63"/>
      <c r="BQ1438" s="63"/>
      <c r="BR1438" s="63"/>
      <c r="BS1438" s="63"/>
      <c r="BT1438" s="63"/>
      <c r="BU1438" s="63"/>
      <c r="BV1438" s="63"/>
      <c r="BW1438" s="63"/>
      <c r="BX1438" s="63"/>
      <c r="BY1438" s="63"/>
      <c r="BZ1438" s="63"/>
      <c r="CA1438" s="63"/>
      <c r="CB1438" s="63"/>
      <c r="CC1438" s="63"/>
      <c r="CD1438" s="63"/>
      <c r="CE1438" s="63"/>
      <c r="CF1438" s="63"/>
      <c r="CG1438" s="63"/>
      <c r="CH1438" s="63"/>
      <c r="CI1438" s="63"/>
      <c r="CJ1438" s="63"/>
      <c r="CK1438" s="63"/>
      <c r="CL1438" s="63"/>
      <c r="CM1438" s="63"/>
      <c r="CN1438" s="63"/>
      <c r="CO1438" s="63"/>
      <c r="CP1438" s="63"/>
      <c r="CR1438" s="227"/>
      <c r="CS1438" s="74"/>
    </row>
    <row r="1439" spans="1:97" s="72" customFormat="1" ht="75.75" customHeight="1">
      <c r="A1439" s="76"/>
      <c r="B1439" s="76"/>
      <c r="C1439" s="76"/>
      <c r="D1439" s="76"/>
      <c r="E1439" s="76"/>
      <c r="F1439" s="63"/>
      <c r="G1439" s="63"/>
      <c r="H1439" s="63"/>
      <c r="I1439" s="63"/>
      <c r="J1439" s="63"/>
      <c r="K1439" s="63"/>
      <c r="L1439" s="63"/>
      <c r="M1439" s="63"/>
      <c r="N1439" s="63"/>
      <c r="O1439" s="63"/>
      <c r="P1439" s="63"/>
      <c r="Q1439" s="63"/>
      <c r="R1439" s="63"/>
      <c r="S1439" s="63"/>
      <c r="T1439" s="63"/>
      <c r="U1439" s="63"/>
      <c r="V1439" s="63"/>
      <c r="W1439" s="63"/>
      <c r="X1439" s="63"/>
      <c r="Y1439" s="63"/>
      <c r="Z1439" s="63"/>
      <c r="AA1439" s="63"/>
      <c r="AB1439" s="63"/>
      <c r="AC1439" s="63"/>
      <c r="AD1439" s="63"/>
      <c r="AE1439" s="63"/>
      <c r="AF1439" s="63"/>
      <c r="AG1439" s="63"/>
      <c r="AH1439" s="63"/>
      <c r="AI1439" s="63"/>
      <c r="AJ1439" s="63"/>
      <c r="AK1439" s="63"/>
      <c r="AL1439" s="63"/>
      <c r="AM1439" s="63"/>
      <c r="AN1439" s="63"/>
      <c r="AO1439" s="63"/>
      <c r="AP1439" s="63"/>
      <c r="AQ1439" s="63"/>
      <c r="AR1439" s="63"/>
      <c r="AS1439" s="63"/>
      <c r="AT1439" s="63"/>
      <c r="AU1439" s="63"/>
      <c r="AV1439" s="63"/>
      <c r="AW1439" s="63"/>
      <c r="AX1439" s="63"/>
      <c r="AY1439" s="63"/>
      <c r="AZ1439" s="63"/>
      <c r="BA1439" s="63"/>
      <c r="BB1439" s="63"/>
      <c r="BC1439" s="63"/>
      <c r="BD1439" s="63"/>
      <c r="BE1439" s="63"/>
      <c r="BF1439" s="63"/>
      <c r="BG1439" s="63"/>
      <c r="BH1439" s="63"/>
      <c r="BI1439" s="63"/>
      <c r="BJ1439" s="63"/>
      <c r="BK1439" s="63"/>
      <c r="BL1439" s="63"/>
      <c r="BM1439" s="63"/>
      <c r="BN1439" s="63"/>
      <c r="BO1439" s="63"/>
      <c r="BP1439" s="63"/>
      <c r="BQ1439" s="63"/>
      <c r="BR1439" s="63"/>
      <c r="BS1439" s="63"/>
      <c r="BT1439" s="63"/>
      <c r="BU1439" s="63"/>
      <c r="BV1439" s="63"/>
      <c r="BW1439" s="63"/>
      <c r="BX1439" s="63"/>
      <c r="BY1439" s="63"/>
      <c r="BZ1439" s="63"/>
      <c r="CA1439" s="63"/>
      <c r="CB1439" s="63"/>
      <c r="CC1439" s="63"/>
      <c r="CD1439" s="63"/>
      <c r="CE1439" s="63"/>
      <c r="CF1439" s="63"/>
      <c r="CG1439" s="63"/>
      <c r="CH1439" s="63"/>
      <c r="CI1439" s="63"/>
      <c r="CJ1439" s="63"/>
      <c r="CK1439" s="63"/>
      <c r="CL1439" s="63"/>
      <c r="CM1439" s="63"/>
      <c r="CN1439" s="63"/>
      <c r="CO1439" s="63"/>
      <c r="CP1439" s="63"/>
      <c r="CR1439" s="227"/>
      <c r="CS1439" s="74"/>
    </row>
    <row r="1440" spans="1:97" s="72" customFormat="1" ht="75.75" customHeight="1">
      <c r="A1440" s="76"/>
      <c r="B1440" s="76"/>
      <c r="C1440" s="76"/>
      <c r="D1440" s="76"/>
      <c r="E1440" s="76"/>
      <c r="F1440" s="63"/>
      <c r="G1440" s="63"/>
      <c r="H1440" s="63"/>
      <c r="I1440" s="63"/>
      <c r="J1440" s="63"/>
      <c r="K1440" s="63"/>
      <c r="L1440" s="63"/>
      <c r="M1440" s="63"/>
      <c r="N1440" s="63"/>
      <c r="O1440" s="63"/>
      <c r="P1440" s="63"/>
      <c r="Q1440" s="63"/>
      <c r="R1440" s="63"/>
      <c r="S1440" s="63"/>
      <c r="T1440" s="63"/>
      <c r="U1440" s="63"/>
      <c r="V1440" s="63"/>
      <c r="W1440" s="63"/>
      <c r="X1440" s="63"/>
      <c r="Y1440" s="63"/>
      <c r="Z1440" s="63"/>
      <c r="AA1440" s="63"/>
      <c r="AB1440" s="63"/>
      <c r="AC1440" s="63"/>
      <c r="AD1440" s="63"/>
      <c r="AE1440" s="63"/>
      <c r="AF1440" s="63"/>
      <c r="AG1440" s="63"/>
      <c r="AH1440" s="63"/>
      <c r="AI1440" s="63"/>
      <c r="AJ1440" s="63"/>
      <c r="AK1440" s="63"/>
      <c r="AL1440" s="63"/>
      <c r="AM1440" s="63"/>
      <c r="AN1440" s="63"/>
      <c r="AO1440" s="63"/>
      <c r="AP1440" s="63"/>
      <c r="AQ1440" s="63"/>
      <c r="AR1440" s="63"/>
      <c r="AS1440" s="63"/>
      <c r="AT1440" s="63"/>
      <c r="AU1440" s="63"/>
      <c r="AV1440" s="63"/>
      <c r="AW1440" s="63"/>
      <c r="AX1440" s="63"/>
      <c r="AY1440" s="63"/>
      <c r="AZ1440" s="63"/>
      <c r="BA1440" s="63"/>
      <c r="BB1440" s="63"/>
      <c r="BC1440" s="63"/>
      <c r="BD1440" s="63"/>
      <c r="BE1440" s="63"/>
      <c r="BF1440" s="63"/>
      <c r="BG1440" s="63"/>
      <c r="BH1440" s="63"/>
      <c r="BI1440" s="63"/>
      <c r="BJ1440" s="63"/>
      <c r="BK1440" s="63"/>
      <c r="BL1440" s="63"/>
      <c r="BM1440" s="63"/>
      <c r="BN1440" s="63"/>
      <c r="BO1440" s="63"/>
      <c r="BP1440" s="63"/>
      <c r="BQ1440" s="63"/>
      <c r="BR1440" s="63"/>
      <c r="BS1440" s="63"/>
      <c r="BT1440" s="63"/>
      <c r="BU1440" s="63"/>
      <c r="BV1440" s="63"/>
      <c r="BW1440" s="63"/>
      <c r="BX1440" s="63"/>
      <c r="BY1440" s="63"/>
      <c r="BZ1440" s="63"/>
      <c r="CA1440" s="63"/>
      <c r="CB1440" s="63"/>
      <c r="CC1440" s="63"/>
      <c r="CD1440" s="63"/>
      <c r="CE1440" s="63"/>
      <c r="CF1440" s="63"/>
      <c r="CG1440" s="63"/>
      <c r="CH1440" s="63"/>
      <c r="CI1440" s="63"/>
      <c r="CJ1440" s="63"/>
      <c r="CK1440" s="63"/>
      <c r="CL1440" s="63"/>
      <c r="CM1440" s="63"/>
      <c r="CN1440" s="63"/>
      <c r="CO1440" s="63"/>
      <c r="CP1440" s="63"/>
      <c r="CR1440" s="227"/>
      <c r="CS1440" s="74"/>
    </row>
    <row r="1441" spans="1:97" s="72" customFormat="1" ht="75.75" customHeight="1">
      <c r="A1441" s="76"/>
      <c r="B1441" s="76"/>
      <c r="C1441" s="76"/>
      <c r="D1441" s="76"/>
      <c r="E1441" s="76"/>
      <c r="F1441" s="63"/>
      <c r="G1441" s="63"/>
      <c r="H1441" s="63"/>
      <c r="I1441" s="63"/>
      <c r="J1441" s="63"/>
      <c r="K1441" s="63"/>
      <c r="L1441" s="63"/>
      <c r="M1441" s="63"/>
      <c r="N1441" s="63"/>
      <c r="O1441" s="63"/>
      <c r="P1441" s="63"/>
      <c r="Q1441" s="63"/>
      <c r="R1441" s="63"/>
      <c r="S1441" s="63"/>
      <c r="T1441" s="63"/>
      <c r="U1441" s="63"/>
      <c r="V1441" s="63"/>
      <c r="W1441" s="63"/>
      <c r="X1441" s="63"/>
      <c r="Y1441" s="63"/>
      <c r="Z1441" s="63"/>
      <c r="AA1441" s="63"/>
      <c r="AB1441" s="63"/>
      <c r="AC1441" s="63"/>
      <c r="AD1441" s="63"/>
      <c r="AE1441" s="63"/>
      <c r="AF1441" s="63"/>
      <c r="AG1441" s="63"/>
      <c r="AH1441" s="63"/>
      <c r="AI1441" s="63"/>
      <c r="AJ1441" s="63"/>
      <c r="AK1441" s="63"/>
      <c r="AL1441" s="63"/>
      <c r="AM1441" s="63"/>
      <c r="AN1441" s="63"/>
      <c r="AO1441" s="63"/>
      <c r="AP1441" s="63"/>
      <c r="AQ1441" s="63"/>
      <c r="AR1441" s="63"/>
      <c r="AS1441" s="63"/>
      <c r="AT1441" s="63"/>
      <c r="AU1441" s="63"/>
      <c r="AV1441" s="63"/>
      <c r="AW1441" s="63"/>
      <c r="AX1441" s="63"/>
      <c r="AY1441" s="63"/>
      <c r="AZ1441" s="63"/>
      <c r="BA1441" s="63"/>
      <c r="BB1441" s="63"/>
      <c r="BC1441" s="63"/>
      <c r="BD1441" s="63"/>
      <c r="BE1441" s="63"/>
      <c r="BF1441" s="63"/>
      <c r="BG1441" s="63"/>
      <c r="BH1441" s="63"/>
      <c r="BI1441" s="63"/>
      <c r="BJ1441" s="63"/>
      <c r="BK1441" s="63"/>
      <c r="BL1441" s="63"/>
      <c r="BM1441" s="63"/>
      <c r="BN1441" s="63"/>
      <c r="BO1441" s="63"/>
      <c r="BP1441" s="63"/>
      <c r="BQ1441" s="63"/>
      <c r="BR1441" s="63"/>
      <c r="BS1441" s="63"/>
      <c r="BT1441" s="63"/>
      <c r="BU1441" s="63"/>
      <c r="BV1441" s="63"/>
      <c r="BW1441" s="63"/>
      <c r="BX1441" s="63"/>
      <c r="BY1441" s="63"/>
      <c r="BZ1441" s="63"/>
      <c r="CA1441" s="63"/>
      <c r="CB1441" s="63"/>
      <c r="CC1441" s="63"/>
      <c r="CD1441" s="63"/>
      <c r="CE1441" s="63"/>
      <c r="CF1441" s="63"/>
      <c r="CG1441" s="63"/>
      <c r="CH1441" s="63"/>
      <c r="CI1441" s="63"/>
      <c r="CJ1441" s="63"/>
      <c r="CK1441" s="63"/>
      <c r="CL1441" s="63"/>
      <c r="CM1441" s="63"/>
      <c r="CN1441" s="63"/>
      <c r="CO1441" s="63"/>
      <c r="CP1441" s="63"/>
      <c r="CR1441" s="227"/>
      <c r="CS1441" s="74"/>
    </row>
    <row r="1442" spans="1:97" s="72" customFormat="1" ht="75.75" customHeight="1">
      <c r="A1442" s="76"/>
      <c r="B1442" s="76"/>
      <c r="C1442" s="76"/>
      <c r="D1442" s="76"/>
      <c r="E1442" s="76"/>
      <c r="F1442" s="63"/>
      <c r="G1442" s="63"/>
      <c r="H1442" s="63"/>
      <c r="I1442" s="63"/>
      <c r="J1442" s="63"/>
      <c r="K1442" s="63"/>
      <c r="L1442" s="63"/>
      <c r="M1442" s="63"/>
      <c r="N1442" s="63"/>
      <c r="O1442" s="63"/>
      <c r="P1442" s="63"/>
      <c r="Q1442" s="63"/>
      <c r="R1442" s="63"/>
      <c r="S1442" s="63"/>
      <c r="T1442" s="63"/>
      <c r="U1442" s="63"/>
      <c r="V1442" s="63"/>
      <c r="W1442" s="63"/>
      <c r="X1442" s="63"/>
      <c r="Y1442" s="63"/>
      <c r="Z1442" s="63"/>
      <c r="AA1442" s="63"/>
      <c r="AB1442" s="63"/>
      <c r="AC1442" s="63"/>
      <c r="AD1442" s="63"/>
      <c r="AE1442" s="63"/>
      <c r="AF1442" s="63"/>
      <c r="AG1442" s="63"/>
      <c r="AH1442" s="63"/>
      <c r="AI1442" s="63"/>
      <c r="AJ1442" s="63"/>
      <c r="AK1442" s="63"/>
      <c r="AL1442" s="63"/>
      <c r="AM1442" s="63"/>
      <c r="AN1442" s="63"/>
      <c r="AO1442" s="63"/>
      <c r="AP1442" s="63"/>
      <c r="AQ1442" s="63"/>
      <c r="AR1442" s="63"/>
      <c r="AS1442" s="63"/>
      <c r="AT1442" s="63"/>
      <c r="AU1442" s="63"/>
      <c r="AV1442" s="63"/>
      <c r="AW1442" s="63"/>
      <c r="AX1442" s="63"/>
      <c r="AY1442" s="63"/>
      <c r="AZ1442" s="63"/>
      <c r="BA1442" s="63"/>
      <c r="BB1442" s="63"/>
      <c r="BC1442" s="63"/>
      <c r="BD1442" s="63"/>
      <c r="BE1442" s="63"/>
      <c r="BF1442" s="63"/>
      <c r="BG1442" s="63"/>
      <c r="BH1442" s="63"/>
      <c r="BI1442" s="63"/>
      <c r="BJ1442" s="63"/>
      <c r="BK1442" s="63"/>
      <c r="BL1442" s="63"/>
      <c r="BM1442" s="63"/>
      <c r="BN1442" s="63"/>
      <c r="BO1442" s="63"/>
      <c r="BP1442" s="63"/>
      <c r="BQ1442" s="63"/>
      <c r="BR1442" s="63"/>
      <c r="BS1442" s="63"/>
      <c r="BT1442" s="63"/>
      <c r="BU1442" s="63"/>
      <c r="BV1442" s="63"/>
      <c r="BW1442" s="63"/>
      <c r="BX1442" s="63"/>
      <c r="BY1442" s="63"/>
      <c r="BZ1442" s="63"/>
      <c r="CA1442" s="63"/>
      <c r="CB1442" s="63"/>
      <c r="CC1442" s="63"/>
      <c r="CD1442" s="63"/>
      <c r="CE1442" s="63"/>
      <c r="CF1442" s="63"/>
      <c r="CG1442" s="63"/>
      <c r="CH1442" s="63"/>
      <c r="CI1442" s="63"/>
      <c r="CJ1442" s="63"/>
      <c r="CK1442" s="63"/>
      <c r="CL1442" s="63"/>
      <c r="CM1442" s="63"/>
      <c r="CN1442" s="63"/>
      <c r="CO1442" s="63"/>
      <c r="CP1442" s="63"/>
      <c r="CR1442" s="227"/>
      <c r="CS1442" s="74"/>
    </row>
    <row r="1443" spans="1:97" s="72" customFormat="1" ht="75.75" customHeight="1">
      <c r="A1443" s="76"/>
      <c r="B1443" s="76"/>
      <c r="C1443" s="76"/>
      <c r="D1443" s="76"/>
      <c r="E1443" s="76"/>
      <c r="F1443" s="63"/>
      <c r="G1443" s="63"/>
      <c r="H1443" s="63"/>
      <c r="I1443" s="63"/>
      <c r="J1443" s="63"/>
      <c r="K1443" s="63"/>
      <c r="L1443" s="63"/>
      <c r="M1443" s="63"/>
      <c r="N1443" s="63"/>
      <c r="O1443" s="63"/>
      <c r="P1443" s="63"/>
      <c r="Q1443" s="63"/>
      <c r="R1443" s="63"/>
      <c r="S1443" s="63"/>
      <c r="T1443" s="63"/>
      <c r="U1443" s="63"/>
      <c r="V1443" s="63"/>
      <c r="W1443" s="63"/>
      <c r="X1443" s="63"/>
      <c r="Y1443" s="63"/>
      <c r="Z1443" s="63"/>
      <c r="AA1443" s="63"/>
      <c r="AB1443" s="63"/>
      <c r="AC1443" s="63"/>
      <c r="AD1443" s="63"/>
      <c r="AE1443" s="63"/>
      <c r="AF1443" s="63"/>
      <c r="AG1443" s="63"/>
      <c r="AH1443" s="63"/>
      <c r="AI1443" s="63"/>
      <c r="AJ1443" s="63"/>
      <c r="AK1443" s="63"/>
      <c r="AL1443" s="63"/>
      <c r="AM1443" s="63"/>
      <c r="AN1443" s="63"/>
      <c r="AO1443" s="63"/>
      <c r="AP1443" s="63"/>
      <c r="AQ1443" s="63"/>
      <c r="AR1443" s="63"/>
      <c r="AS1443" s="63"/>
      <c r="AT1443" s="63"/>
      <c r="AU1443" s="63"/>
      <c r="AV1443" s="63"/>
      <c r="AW1443" s="63"/>
      <c r="AX1443" s="63"/>
      <c r="AY1443" s="63"/>
      <c r="AZ1443" s="63"/>
      <c r="BA1443" s="63"/>
      <c r="BB1443" s="63"/>
      <c r="BC1443" s="63"/>
      <c r="BD1443" s="63"/>
      <c r="BE1443" s="63"/>
      <c r="BF1443" s="63"/>
      <c r="BG1443" s="63"/>
      <c r="BH1443" s="63"/>
      <c r="BI1443" s="63"/>
      <c r="BJ1443" s="63"/>
      <c r="BK1443" s="63"/>
      <c r="BL1443" s="63"/>
      <c r="BM1443" s="63"/>
      <c r="BN1443" s="63"/>
      <c r="BO1443" s="63"/>
      <c r="BP1443" s="63"/>
      <c r="BQ1443" s="63"/>
      <c r="BR1443" s="63"/>
      <c r="BS1443" s="63"/>
      <c r="BT1443" s="63"/>
      <c r="BU1443" s="63"/>
      <c r="BV1443" s="63"/>
      <c r="BW1443" s="63"/>
      <c r="BX1443" s="63"/>
      <c r="BY1443" s="63"/>
      <c r="BZ1443" s="63"/>
      <c r="CA1443" s="63"/>
      <c r="CB1443" s="63"/>
      <c r="CC1443" s="63"/>
      <c r="CD1443" s="63"/>
      <c r="CE1443" s="63"/>
      <c r="CF1443" s="63"/>
      <c r="CG1443" s="63"/>
      <c r="CH1443" s="63"/>
      <c r="CI1443" s="63"/>
      <c r="CJ1443" s="63"/>
      <c r="CK1443" s="63"/>
      <c r="CL1443" s="63"/>
      <c r="CM1443" s="63"/>
      <c r="CN1443" s="63"/>
      <c r="CO1443" s="63"/>
      <c r="CP1443" s="63"/>
      <c r="CR1443" s="227"/>
      <c r="CS1443" s="74"/>
    </row>
    <row r="1444" spans="1:97" s="72" customFormat="1" ht="75.75" customHeight="1">
      <c r="A1444" s="76"/>
      <c r="B1444" s="76"/>
      <c r="C1444" s="76"/>
      <c r="D1444" s="76"/>
      <c r="E1444" s="76"/>
      <c r="F1444" s="63"/>
      <c r="G1444" s="63"/>
      <c r="H1444" s="63"/>
      <c r="I1444" s="63"/>
      <c r="J1444" s="63"/>
      <c r="K1444" s="63"/>
      <c r="L1444" s="63"/>
      <c r="M1444" s="63"/>
      <c r="N1444" s="63"/>
      <c r="O1444" s="63"/>
      <c r="P1444" s="63"/>
      <c r="Q1444" s="63"/>
      <c r="R1444" s="63"/>
      <c r="S1444" s="63"/>
      <c r="T1444" s="63"/>
      <c r="U1444" s="63"/>
      <c r="V1444" s="63"/>
      <c r="W1444" s="63"/>
      <c r="X1444" s="63"/>
      <c r="Y1444" s="63"/>
      <c r="Z1444" s="63"/>
      <c r="AA1444" s="63"/>
      <c r="AB1444" s="63"/>
      <c r="AC1444" s="63"/>
      <c r="AD1444" s="63"/>
      <c r="AE1444" s="63"/>
      <c r="AF1444" s="63"/>
      <c r="AG1444" s="63"/>
      <c r="AH1444" s="63"/>
      <c r="AI1444" s="63"/>
      <c r="AJ1444" s="63"/>
      <c r="AK1444" s="63"/>
      <c r="AL1444" s="63"/>
      <c r="AM1444" s="63"/>
      <c r="AN1444" s="63"/>
      <c r="AO1444" s="63"/>
      <c r="AP1444" s="63"/>
      <c r="AQ1444" s="63"/>
      <c r="AR1444" s="63"/>
      <c r="AS1444" s="63"/>
      <c r="AT1444" s="63"/>
      <c r="AU1444" s="63"/>
      <c r="AV1444" s="63"/>
      <c r="AW1444" s="63"/>
      <c r="AX1444" s="63"/>
      <c r="AY1444" s="63"/>
      <c r="AZ1444" s="63"/>
      <c r="BA1444" s="63"/>
      <c r="BB1444" s="63"/>
      <c r="BC1444" s="63"/>
      <c r="BD1444" s="63"/>
      <c r="BE1444" s="63"/>
      <c r="BF1444" s="63"/>
      <c r="BG1444" s="63"/>
      <c r="BH1444" s="63"/>
      <c r="BI1444" s="63"/>
      <c r="BJ1444" s="63"/>
      <c r="BK1444" s="63"/>
      <c r="BL1444" s="63"/>
      <c r="BM1444" s="63"/>
      <c r="BN1444" s="63"/>
      <c r="BO1444" s="63"/>
      <c r="BP1444" s="63"/>
      <c r="BQ1444" s="63"/>
      <c r="BR1444" s="63"/>
      <c r="BS1444" s="63"/>
      <c r="BT1444" s="63"/>
      <c r="BU1444" s="63"/>
      <c r="BV1444" s="63"/>
      <c r="BW1444" s="63"/>
      <c r="BX1444" s="63"/>
      <c r="BY1444" s="63"/>
      <c r="BZ1444" s="63"/>
      <c r="CA1444" s="63"/>
      <c r="CB1444" s="63"/>
      <c r="CC1444" s="63"/>
      <c r="CD1444" s="63"/>
      <c r="CE1444" s="63"/>
      <c r="CF1444" s="63"/>
      <c r="CG1444" s="63"/>
      <c r="CH1444" s="63"/>
      <c r="CI1444" s="63"/>
      <c r="CJ1444" s="63"/>
      <c r="CK1444" s="63"/>
      <c r="CL1444" s="63"/>
      <c r="CM1444" s="63"/>
      <c r="CN1444" s="63"/>
      <c r="CO1444" s="63"/>
      <c r="CP1444" s="63"/>
      <c r="CR1444" s="227"/>
      <c r="CS1444" s="74"/>
    </row>
    <row r="1445" spans="1:97" s="72" customFormat="1" ht="75.75" customHeight="1">
      <c r="A1445" s="76"/>
      <c r="B1445" s="76"/>
      <c r="C1445" s="76"/>
      <c r="D1445" s="76"/>
      <c r="E1445" s="76"/>
      <c r="F1445" s="63"/>
      <c r="G1445" s="63"/>
      <c r="H1445" s="63"/>
      <c r="I1445" s="63"/>
      <c r="J1445" s="63"/>
      <c r="K1445" s="63"/>
      <c r="L1445" s="63"/>
      <c r="M1445" s="63"/>
      <c r="N1445" s="63"/>
      <c r="O1445" s="63"/>
      <c r="P1445" s="63"/>
      <c r="Q1445" s="63"/>
      <c r="R1445" s="63"/>
      <c r="S1445" s="63"/>
      <c r="T1445" s="63"/>
      <c r="U1445" s="63"/>
      <c r="V1445" s="63"/>
      <c r="W1445" s="63"/>
      <c r="X1445" s="63"/>
      <c r="Y1445" s="63"/>
      <c r="Z1445" s="63"/>
      <c r="AA1445" s="63"/>
      <c r="AB1445" s="63"/>
      <c r="AC1445" s="63"/>
      <c r="AD1445" s="63"/>
      <c r="AE1445" s="63"/>
      <c r="AF1445" s="63"/>
      <c r="AG1445" s="63"/>
      <c r="AH1445" s="63"/>
      <c r="AI1445" s="63"/>
      <c r="AJ1445" s="63"/>
      <c r="AK1445" s="63"/>
      <c r="AL1445" s="63"/>
      <c r="AM1445" s="63"/>
      <c r="AN1445" s="63"/>
      <c r="AO1445" s="63"/>
      <c r="AP1445" s="63"/>
      <c r="AQ1445" s="63"/>
      <c r="AR1445" s="63"/>
      <c r="AS1445" s="63"/>
      <c r="AT1445" s="63"/>
      <c r="AU1445" s="63"/>
      <c r="AV1445" s="63"/>
      <c r="AW1445" s="63"/>
      <c r="AX1445" s="63"/>
      <c r="AY1445" s="63"/>
      <c r="AZ1445" s="63"/>
      <c r="BA1445" s="63"/>
      <c r="BB1445" s="63"/>
      <c r="BC1445" s="63"/>
      <c r="BD1445" s="63"/>
      <c r="BE1445" s="63"/>
      <c r="BF1445" s="63"/>
      <c r="BG1445" s="63"/>
      <c r="BH1445" s="63"/>
      <c r="BI1445" s="63"/>
      <c r="BJ1445" s="63"/>
      <c r="BK1445" s="63"/>
      <c r="BL1445" s="63"/>
      <c r="BM1445" s="63"/>
      <c r="BN1445" s="63"/>
      <c r="BO1445" s="63"/>
      <c r="BP1445" s="63"/>
      <c r="BQ1445" s="63"/>
      <c r="BR1445" s="63"/>
      <c r="BS1445" s="63"/>
      <c r="BT1445" s="63"/>
      <c r="BU1445" s="63"/>
      <c r="BV1445" s="63"/>
      <c r="BW1445" s="63"/>
      <c r="BX1445" s="63"/>
      <c r="BY1445" s="63"/>
      <c r="BZ1445" s="63"/>
      <c r="CA1445" s="63"/>
      <c r="CB1445" s="63"/>
      <c r="CC1445" s="63"/>
      <c r="CD1445" s="63"/>
      <c r="CE1445" s="63"/>
      <c r="CF1445" s="63"/>
      <c r="CG1445" s="63"/>
      <c r="CH1445" s="63"/>
      <c r="CI1445" s="63"/>
      <c r="CJ1445" s="63"/>
      <c r="CK1445" s="63"/>
      <c r="CL1445" s="63"/>
      <c r="CM1445" s="63"/>
      <c r="CN1445" s="63"/>
      <c r="CO1445" s="63"/>
      <c r="CP1445" s="63"/>
      <c r="CR1445" s="227"/>
      <c r="CS1445" s="74"/>
    </row>
    <row r="1446" spans="1:97" s="72" customFormat="1" ht="75.75" customHeight="1">
      <c r="A1446" s="76"/>
      <c r="B1446" s="76"/>
      <c r="C1446" s="76"/>
      <c r="D1446" s="76"/>
      <c r="E1446" s="76"/>
      <c r="F1446" s="63"/>
      <c r="G1446" s="63"/>
      <c r="H1446" s="63"/>
      <c r="I1446" s="63"/>
      <c r="J1446" s="63"/>
      <c r="K1446" s="63"/>
      <c r="L1446" s="63"/>
      <c r="M1446" s="63"/>
      <c r="N1446" s="63"/>
      <c r="O1446" s="63"/>
      <c r="P1446" s="63"/>
      <c r="Q1446" s="63"/>
      <c r="R1446" s="63"/>
      <c r="S1446" s="63"/>
      <c r="T1446" s="63"/>
      <c r="U1446" s="63"/>
      <c r="V1446" s="63"/>
      <c r="W1446" s="63"/>
      <c r="X1446" s="63"/>
      <c r="Y1446" s="63"/>
      <c r="Z1446" s="63"/>
      <c r="AA1446" s="63"/>
      <c r="AB1446" s="63"/>
      <c r="AC1446" s="63"/>
      <c r="AD1446" s="63"/>
      <c r="AE1446" s="63"/>
      <c r="AF1446" s="63"/>
      <c r="AG1446" s="63"/>
      <c r="AH1446" s="63"/>
      <c r="AI1446" s="63"/>
      <c r="AJ1446" s="63"/>
      <c r="AK1446" s="63"/>
      <c r="AL1446" s="63"/>
      <c r="AM1446" s="63"/>
      <c r="AN1446" s="63"/>
      <c r="AO1446" s="63"/>
      <c r="AP1446" s="63"/>
      <c r="AQ1446" s="63"/>
      <c r="AR1446" s="63"/>
      <c r="AS1446" s="63"/>
      <c r="AT1446" s="63"/>
      <c r="AU1446" s="63"/>
      <c r="AV1446" s="63"/>
      <c r="AW1446" s="63"/>
      <c r="AX1446" s="63"/>
      <c r="AY1446" s="63"/>
      <c r="AZ1446" s="63"/>
      <c r="BA1446" s="63"/>
      <c r="BB1446" s="63"/>
      <c r="BC1446" s="63"/>
      <c r="BD1446" s="63"/>
      <c r="BE1446" s="63"/>
      <c r="BF1446" s="63"/>
      <c r="BG1446" s="63"/>
      <c r="BH1446" s="63"/>
      <c r="BI1446" s="63"/>
      <c r="BJ1446" s="63"/>
      <c r="BK1446" s="63"/>
      <c r="BL1446" s="63"/>
      <c r="BM1446" s="63"/>
      <c r="BN1446" s="63"/>
      <c r="BO1446" s="63"/>
      <c r="BP1446" s="63"/>
      <c r="BQ1446" s="63"/>
      <c r="BR1446" s="63"/>
      <c r="BS1446" s="63"/>
      <c r="BT1446" s="63"/>
      <c r="BU1446" s="63"/>
      <c r="BV1446" s="63"/>
      <c r="BW1446" s="63"/>
      <c r="BX1446" s="63"/>
      <c r="BY1446" s="63"/>
      <c r="BZ1446" s="63"/>
      <c r="CA1446" s="63"/>
      <c r="CB1446" s="63"/>
      <c r="CC1446" s="63"/>
      <c r="CD1446" s="63"/>
      <c r="CE1446" s="63"/>
      <c r="CF1446" s="63"/>
      <c r="CG1446" s="63"/>
      <c r="CH1446" s="63"/>
      <c r="CI1446" s="63"/>
      <c r="CJ1446" s="63"/>
      <c r="CK1446" s="63"/>
      <c r="CL1446" s="63"/>
      <c r="CM1446" s="63"/>
      <c r="CN1446" s="63"/>
      <c r="CO1446" s="63"/>
      <c r="CP1446" s="63"/>
      <c r="CR1446" s="227"/>
      <c r="CS1446" s="74"/>
    </row>
    <row r="1447" spans="1:97" s="72" customFormat="1" ht="75.75" customHeight="1">
      <c r="A1447" s="76"/>
      <c r="B1447" s="76"/>
      <c r="C1447" s="76"/>
      <c r="D1447" s="76"/>
      <c r="E1447" s="76"/>
      <c r="F1447" s="63"/>
      <c r="G1447" s="63"/>
      <c r="H1447" s="63"/>
      <c r="I1447" s="63"/>
      <c r="J1447" s="63"/>
      <c r="K1447" s="63"/>
      <c r="L1447" s="63"/>
      <c r="M1447" s="63"/>
      <c r="N1447" s="63"/>
      <c r="O1447" s="63"/>
      <c r="P1447" s="63"/>
      <c r="Q1447" s="63"/>
      <c r="R1447" s="63"/>
      <c r="S1447" s="63"/>
      <c r="T1447" s="63"/>
      <c r="U1447" s="63"/>
      <c r="V1447" s="63"/>
      <c r="W1447" s="63"/>
      <c r="X1447" s="63"/>
      <c r="Y1447" s="63"/>
      <c r="Z1447" s="63"/>
      <c r="AA1447" s="63"/>
      <c r="AB1447" s="63"/>
      <c r="AC1447" s="63"/>
      <c r="AD1447" s="63"/>
      <c r="AE1447" s="63"/>
      <c r="AF1447" s="63"/>
      <c r="AG1447" s="63"/>
      <c r="AH1447" s="63"/>
      <c r="AI1447" s="63"/>
      <c r="AJ1447" s="63"/>
      <c r="AK1447" s="63"/>
      <c r="AL1447" s="63"/>
      <c r="AM1447" s="63"/>
      <c r="AN1447" s="63"/>
      <c r="AO1447" s="63"/>
      <c r="AP1447" s="63"/>
      <c r="AQ1447" s="63"/>
      <c r="AR1447" s="63"/>
      <c r="AS1447" s="63"/>
      <c r="AT1447" s="63"/>
      <c r="AU1447" s="63"/>
      <c r="AV1447" s="63"/>
      <c r="AW1447" s="63"/>
      <c r="AX1447" s="63"/>
      <c r="AY1447" s="63"/>
      <c r="AZ1447" s="63"/>
      <c r="BA1447" s="63"/>
      <c r="BB1447" s="63"/>
      <c r="BC1447" s="63"/>
      <c r="BD1447" s="63"/>
      <c r="BE1447" s="63"/>
      <c r="BF1447" s="63"/>
      <c r="BG1447" s="63"/>
      <c r="BH1447" s="63"/>
      <c r="BI1447" s="63"/>
      <c r="BJ1447" s="63"/>
      <c r="BK1447" s="63"/>
      <c r="BL1447" s="63"/>
      <c r="BM1447" s="63"/>
      <c r="BN1447" s="63"/>
      <c r="BO1447" s="63"/>
      <c r="BP1447" s="63"/>
      <c r="BQ1447" s="63"/>
      <c r="BR1447" s="63"/>
      <c r="BS1447" s="63"/>
      <c r="BT1447" s="63"/>
      <c r="BU1447" s="63"/>
      <c r="BV1447" s="63"/>
      <c r="BW1447" s="63"/>
      <c r="BX1447" s="63"/>
      <c r="BY1447" s="63"/>
      <c r="BZ1447" s="63"/>
      <c r="CA1447" s="63"/>
      <c r="CB1447" s="63"/>
      <c r="CC1447" s="63"/>
      <c r="CD1447" s="63"/>
      <c r="CE1447" s="63"/>
      <c r="CF1447" s="63"/>
      <c r="CG1447" s="63"/>
      <c r="CH1447" s="63"/>
      <c r="CI1447" s="63"/>
      <c r="CJ1447" s="63"/>
      <c r="CK1447" s="63"/>
      <c r="CL1447" s="63"/>
      <c r="CM1447" s="63"/>
      <c r="CN1447" s="63"/>
      <c r="CO1447" s="63"/>
      <c r="CP1447" s="63"/>
      <c r="CR1447" s="227"/>
      <c r="CS1447" s="74"/>
    </row>
    <row r="1448" spans="1:97" s="72" customFormat="1" ht="75.75" customHeight="1">
      <c r="A1448" s="76"/>
      <c r="B1448" s="76"/>
      <c r="C1448" s="76"/>
      <c r="D1448" s="76"/>
      <c r="E1448" s="76"/>
      <c r="F1448" s="63"/>
      <c r="G1448" s="63"/>
      <c r="H1448" s="63"/>
      <c r="I1448" s="63"/>
      <c r="J1448" s="63"/>
      <c r="K1448" s="63"/>
      <c r="L1448" s="63"/>
      <c r="M1448" s="63"/>
      <c r="N1448" s="63"/>
      <c r="O1448" s="63"/>
      <c r="P1448" s="63"/>
      <c r="Q1448" s="63"/>
      <c r="R1448" s="63"/>
      <c r="S1448" s="63"/>
      <c r="T1448" s="63"/>
      <c r="U1448" s="63"/>
      <c r="V1448" s="63"/>
      <c r="W1448" s="63"/>
      <c r="X1448" s="63"/>
      <c r="Y1448" s="63"/>
      <c r="Z1448" s="63"/>
      <c r="AA1448" s="63"/>
      <c r="AB1448" s="63"/>
      <c r="AC1448" s="63"/>
      <c r="AD1448" s="63"/>
      <c r="AE1448" s="63"/>
      <c r="AF1448" s="63"/>
      <c r="AG1448" s="63"/>
      <c r="AH1448" s="63"/>
      <c r="AI1448" s="63"/>
      <c r="AJ1448" s="63"/>
      <c r="AK1448" s="63"/>
      <c r="AL1448" s="63"/>
      <c r="AM1448" s="63"/>
      <c r="AN1448" s="63"/>
      <c r="AO1448" s="63"/>
      <c r="AP1448" s="63"/>
      <c r="AQ1448" s="63"/>
      <c r="AR1448" s="63"/>
      <c r="AS1448" s="63"/>
      <c r="AT1448" s="63"/>
      <c r="AU1448" s="63"/>
      <c r="AV1448" s="63"/>
      <c r="AW1448" s="63"/>
      <c r="AX1448" s="63"/>
      <c r="AY1448" s="63"/>
      <c r="AZ1448" s="63"/>
      <c r="BA1448" s="63"/>
      <c r="BB1448" s="63"/>
      <c r="BC1448" s="63"/>
      <c r="BD1448" s="63"/>
      <c r="BE1448" s="63"/>
      <c r="BF1448" s="63"/>
      <c r="BG1448" s="63"/>
      <c r="BH1448" s="63"/>
      <c r="BI1448" s="63"/>
      <c r="BJ1448" s="63"/>
      <c r="BK1448" s="63"/>
      <c r="BL1448" s="63"/>
      <c r="BM1448" s="63"/>
      <c r="BN1448" s="63"/>
      <c r="BO1448" s="63"/>
      <c r="BP1448" s="63"/>
      <c r="BQ1448" s="63"/>
      <c r="BR1448" s="63"/>
      <c r="BS1448" s="63"/>
      <c r="BT1448" s="63"/>
      <c r="BU1448" s="63"/>
      <c r="BV1448" s="63"/>
      <c r="BW1448" s="63"/>
      <c r="BX1448" s="63"/>
      <c r="BY1448" s="63"/>
      <c r="BZ1448" s="63"/>
      <c r="CA1448" s="63"/>
      <c r="CB1448" s="63"/>
      <c r="CC1448" s="63"/>
      <c r="CD1448" s="63"/>
      <c r="CE1448" s="63"/>
      <c r="CF1448" s="63"/>
      <c r="CG1448" s="63"/>
      <c r="CH1448" s="63"/>
      <c r="CI1448" s="63"/>
      <c r="CJ1448" s="63"/>
      <c r="CK1448" s="63"/>
      <c r="CL1448" s="63"/>
      <c r="CM1448" s="63"/>
      <c r="CN1448" s="63"/>
      <c r="CO1448" s="63"/>
      <c r="CP1448" s="63"/>
      <c r="CR1448" s="227"/>
      <c r="CS1448" s="74"/>
    </row>
    <row r="1449" spans="1:97" s="72" customFormat="1" ht="75.75" customHeight="1">
      <c r="A1449" s="76"/>
      <c r="B1449" s="76"/>
      <c r="C1449" s="76"/>
      <c r="D1449" s="76"/>
      <c r="E1449" s="76"/>
      <c r="F1449" s="63"/>
      <c r="G1449" s="63"/>
      <c r="H1449" s="63"/>
      <c r="I1449" s="63"/>
      <c r="J1449" s="63"/>
      <c r="K1449" s="63"/>
      <c r="L1449" s="63"/>
      <c r="M1449" s="63"/>
      <c r="N1449" s="63"/>
      <c r="O1449" s="63"/>
      <c r="P1449" s="63"/>
      <c r="Q1449" s="63"/>
      <c r="R1449" s="63"/>
      <c r="S1449" s="63"/>
      <c r="T1449" s="63"/>
      <c r="U1449" s="63"/>
      <c r="V1449" s="63"/>
      <c r="W1449" s="63"/>
      <c r="X1449" s="63"/>
      <c r="Y1449" s="63"/>
      <c r="Z1449" s="63"/>
      <c r="AA1449" s="63"/>
      <c r="AB1449" s="63"/>
      <c r="AC1449" s="63"/>
      <c r="AD1449" s="63"/>
      <c r="AE1449" s="63"/>
      <c r="AF1449" s="63"/>
      <c r="AG1449" s="63"/>
      <c r="AH1449" s="63"/>
      <c r="AI1449" s="63"/>
      <c r="AJ1449" s="63"/>
      <c r="AK1449" s="63"/>
      <c r="AL1449" s="63"/>
      <c r="AM1449" s="63"/>
      <c r="AN1449" s="63"/>
      <c r="AO1449" s="63"/>
      <c r="AP1449" s="63"/>
      <c r="AQ1449" s="63"/>
      <c r="AR1449" s="63"/>
      <c r="AS1449" s="63"/>
      <c r="AT1449" s="63"/>
      <c r="AU1449" s="63"/>
      <c r="AV1449" s="63"/>
      <c r="AW1449" s="63"/>
      <c r="AX1449" s="63"/>
      <c r="AY1449" s="63"/>
      <c r="AZ1449" s="63"/>
      <c r="BA1449" s="63"/>
      <c r="BB1449" s="63"/>
      <c r="BC1449" s="63"/>
      <c r="BD1449" s="63"/>
      <c r="BE1449" s="63"/>
      <c r="BF1449" s="63"/>
      <c r="BG1449" s="63"/>
      <c r="BH1449" s="63"/>
      <c r="BI1449" s="63"/>
      <c r="BJ1449" s="63"/>
      <c r="BK1449" s="63"/>
      <c r="BL1449" s="63"/>
      <c r="BM1449" s="63"/>
      <c r="BN1449" s="63"/>
      <c r="BO1449" s="63"/>
      <c r="BP1449" s="63"/>
      <c r="BQ1449" s="63"/>
      <c r="BR1449" s="63"/>
      <c r="BS1449" s="63"/>
      <c r="BT1449" s="63"/>
      <c r="BU1449" s="63"/>
      <c r="BV1449" s="63"/>
      <c r="BW1449" s="63"/>
      <c r="BX1449" s="63"/>
      <c r="BY1449" s="63"/>
      <c r="BZ1449" s="63"/>
      <c r="CA1449" s="63"/>
      <c r="CB1449" s="63"/>
      <c r="CC1449" s="63"/>
      <c r="CD1449" s="63"/>
      <c r="CE1449" s="63"/>
      <c r="CF1449" s="63"/>
      <c r="CG1449" s="63"/>
      <c r="CH1449" s="63"/>
      <c r="CI1449" s="63"/>
      <c r="CJ1449" s="63"/>
      <c r="CK1449" s="63"/>
      <c r="CL1449" s="63"/>
      <c r="CM1449" s="63"/>
      <c r="CN1449" s="63"/>
      <c r="CO1449" s="63"/>
      <c r="CP1449" s="63"/>
      <c r="CR1449" s="227"/>
      <c r="CS1449" s="74"/>
    </row>
    <row r="1450" spans="1:97" s="72" customFormat="1" ht="75.75" customHeight="1">
      <c r="A1450" s="76"/>
      <c r="B1450" s="76"/>
      <c r="C1450" s="76"/>
      <c r="D1450" s="76"/>
      <c r="E1450" s="76"/>
      <c r="F1450" s="63"/>
      <c r="G1450" s="63"/>
      <c r="H1450" s="63"/>
      <c r="I1450" s="63"/>
      <c r="J1450" s="63"/>
      <c r="K1450" s="63"/>
      <c r="L1450" s="63"/>
      <c r="M1450" s="63"/>
      <c r="N1450" s="63"/>
      <c r="O1450" s="63"/>
      <c r="P1450" s="63"/>
      <c r="Q1450" s="63"/>
      <c r="R1450" s="63"/>
      <c r="S1450" s="63"/>
      <c r="T1450" s="63"/>
      <c r="U1450" s="63"/>
      <c r="V1450" s="63"/>
      <c r="W1450" s="63"/>
      <c r="X1450" s="63"/>
      <c r="Y1450" s="63"/>
      <c r="Z1450" s="63"/>
      <c r="AA1450" s="63"/>
      <c r="AB1450" s="63"/>
      <c r="AC1450" s="63"/>
      <c r="AD1450" s="63"/>
      <c r="AE1450" s="63"/>
      <c r="AF1450" s="63"/>
      <c r="AG1450" s="63"/>
      <c r="AH1450" s="63"/>
      <c r="AI1450" s="63"/>
      <c r="AJ1450" s="63"/>
      <c r="AK1450" s="63"/>
      <c r="AL1450" s="63"/>
      <c r="AM1450" s="63"/>
      <c r="AN1450" s="63"/>
      <c r="AO1450" s="63"/>
      <c r="AP1450" s="63"/>
      <c r="AQ1450" s="63"/>
      <c r="AR1450" s="63"/>
      <c r="AS1450" s="63"/>
      <c r="AT1450" s="63"/>
      <c r="AU1450" s="63"/>
      <c r="AV1450" s="63"/>
      <c r="AW1450" s="63"/>
      <c r="AX1450" s="63"/>
      <c r="AY1450" s="63"/>
      <c r="AZ1450" s="63"/>
      <c r="BA1450" s="63"/>
      <c r="BB1450" s="63"/>
      <c r="BC1450" s="63"/>
      <c r="BD1450" s="63"/>
      <c r="BE1450" s="63"/>
      <c r="BF1450" s="63"/>
      <c r="BG1450" s="63"/>
      <c r="BH1450" s="63"/>
      <c r="BI1450" s="63"/>
      <c r="BJ1450" s="63"/>
      <c r="BK1450" s="63"/>
      <c r="BL1450" s="63"/>
      <c r="BM1450" s="63"/>
      <c r="BN1450" s="63"/>
      <c r="BO1450" s="63"/>
      <c r="BP1450" s="63"/>
      <c r="BQ1450" s="63"/>
      <c r="BR1450" s="63"/>
      <c r="BS1450" s="63"/>
      <c r="BT1450" s="63"/>
      <c r="BU1450" s="63"/>
      <c r="BV1450" s="63"/>
      <c r="BW1450" s="63"/>
      <c r="BX1450" s="63"/>
      <c r="BY1450" s="63"/>
      <c r="BZ1450" s="63"/>
      <c r="CA1450" s="63"/>
      <c r="CB1450" s="63"/>
      <c r="CC1450" s="63"/>
      <c r="CD1450" s="63"/>
      <c r="CE1450" s="63"/>
      <c r="CF1450" s="63"/>
      <c r="CG1450" s="63"/>
      <c r="CH1450" s="63"/>
      <c r="CI1450" s="63"/>
      <c r="CJ1450" s="63"/>
      <c r="CK1450" s="63"/>
      <c r="CL1450" s="63"/>
      <c r="CM1450" s="63"/>
      <c r="CN1450" s="63"/>
      <c r="CO1450" s="63"/>
      <c r="CP1450" s="63"/>
      <c r="CR1450" s="227"/>
      <c r="CS1450" s="74"/>
    </row>
    <row r="1451" spans="1:97" s="72" customFormat="1" ht="75.75" customHeight="1">
      <c r="A1451" s="76"/>
      <c r="B1451" s="76"/>
      <c r="C1451" s="76"/>
      <c r="D1451" s="76"/>
      <c r="E1451" s="76"/>
      <c r="F1451" s="63"/>
      <c r="G1451" s="63"/>
      <c r="H1451" s="63"/>
      <c r="I1451" s="63"/>
      <c r="J1451" s="63"/>
      <c r="K1451" s="63"/>
      <c r="L1451" s="63"/>
      <c r="M1451" s="63"/>
      <c r="N1451" s="63"/>
      <c r="O1451" s="63"/>
      <c r="P1451" s="63"/>
      <c r="Q1451" s="63"/>
      <c r="R1451" s="63"/>
      <c r="S1451" s="63"/>
      <c r="T1451" s="63"/>
      <c r="U1451" s="63"/>
      <c r="V1451" s="63"/>
      <c r="W1451" s="63"/>
      <c r="X1451" s="63"/>
      <c r="Y1451" s="63"/>
      <c r="Z1451" s="63"/>
      <c r="AA1451" s="63"/>
      <c r="AB1451" s="63"/>
      <c r="AC1451" s="63"/>
      <c r="AD1451" s="63"/>
      <c r="AE1451" s="63"/>
      <c r="AF1451" s="63"/>
      <c r="AG1451" s="63"/>
      <c r="AH1451" s="63"/>
      <c r="AI1451" s="63"/>
      <c r="AJ1451" s="63"/>
      <c r="AK1451" s="63"/>
      <c r="AL1451" s="63"/>
      <c r="AM1451" s="63"/>
      <c r="AN1451" s="63"/>
      <c r="AO1451" s="63"/>
      <c r="AP1451" s="63"/>
      <c r="AQ1451" s="63"/>
      <c r="AR1451" s="63"/>
      <c r="AS1451" s="63"/>
      <c r="AT1451" s="63"/>
      <c r="AU1451" s="63"/>
      <c r="AV1451" s="63"/>
      <c r="AW1451" s="63"/>
      <c r="AX1451" s="63"/>
      <c r="AY1451" s="63"/>
      <c r="AZ1451" s="63"/>
      <c r="BA1451" s="63"/>
      <c r="BB1451" s="63"/>
      <c r="BC1451" s="63"/>
      <c r="BD1451" s="63"/>
      <c r="BE1451" s="63"/>
      <c r="BF1451" s="63"/>
      <c r="BG1451" s="63"/>
      <c r="BH1451" s="63"/>
      <c r="BI1451" s="63"/>
      <c r="BJ1451" s="63"/>
      <c r="BK1451" s="63"/>
      <c r="BL1451" s="63"/>
      <c r="BM1451" s="63"/>
      <c r="BN1451" s="63"/>
      <c r="BO1451" s="63"/>
      <c r="BP1451" s="63"/>
      <c r="BQ1451" s="63"/>
      <c r="BR1451" s="63"/>
      <c r="BS1451" s="63"/>
      <c r="BT1451" s="63"/>
      <c r="BU1451" s="63"/>
      <c r="BV1451" s="63"/>
      <c r="BW1451" s="63"/>
      <c r="BX1451" s="63"/>
      <c r="BY1451" s="63"/>
      <c r="BZ1451" s="63"/>
      <c r="CA1451" s="63"/>
      <c r="CB1451" s="63"/>
      <c r="CC1451" s="63"/>
      <c r="CD1451" s="63"/>
      <c r="CE1451" s="63"/>
      <c r="CF1451" s="63"/>
      <c r="CG1451" s="63"/>
      <c r="CH1451" s="63"/>
      <c r="CI1451" s="63"/>
      <c r="CJ1451" s="63"/>
      <c r="CK1451" s="63"/>
      <c r="CL1451" s="63"/>
      <c r="CM1451" s="63"/>
      <c r="CN1451" s="63"/>
      <c r="CO1451" s="63"/>
      <c r="CP1451" s="63"/>
      <c r="CR1451" s="227"/>
      <c r="CS1451" s="74"/>
    </row>
    <row r="1452" spans="1:97" s="72" customFormat="1" ht="75.75" customHeight="1">
      <c r="A1452" s="76"/>
      <c r="B1452" s="76"/>
      <c r="C1452" s="76"/>
      <c r="D1452" s="76"/>
      <c r="E1452" s="76"/>
      <c r="F1452" s="63"/>
      <c r="G1452" s="63"/>
      <c r="H1452" s="63"/>
      <c r="I1452" s="63"/>
      <c r="J1452" s="63"/>
      <c r="K1452" s="63"/>
      <c r="L1452" s="63"/>
      <c r="M1452" s="63"/>
      <c r="N1452" s="63"/>
      <c r="O1452" s="63"/>
      <c r="P1452" s="63"/>
      <c r="Q1452" s="63"/>
      <c r="R1452" s="63"/>
      <c r="S1452" s="63"/>
      <c r="T1452" s="63"/>
      <c r="U1452" s="63"/>
      <c r="V1452" s="63"/>
      <c r="W1452" s="63"/>
      <c r="X1452" s="63"/>
      <c r="Y1452" s="63"/>
      <c r="Z1452" s="63"/>
      <c r="AA1452" s="63"/>
      <c r="AB1452" s="63"/>
      <c r="AC1452" s="63"/>
      <c r="AD1452" s="63"/>
      <c r="AE1452" s="63"/>
      <c r="AF1452" s="63"/>
      <c r="AG1452" s="63"/>
      <c r="AH1452" s="63"/>
      <c r="AI1452" s="63"/>
      <c r="AJ1452" s="63"/>
      <c r="AK1452" s="63"/>
      <c r="AL1452" s="63"/>
      <c r="AM1452" s="63"/>
      <c r="AN1452" s="63"/>
      <c r="AO1452" s="63"/>
      <c r="AP1452" s="63"/>
      <c r="AQ1452" s="63"/>
      <c r="AR1452" s="63"/>
      <c r="AS1452" s="63"/>
      <c r="AT1452" s="63"/>
      <c r="AU1452" s="63"/>
      <c r="AV1452" s="63"/>
      <c r="AW1452" s="63"/>
      <c r="AX1452" s="63"/>
      <c r="AY1452" s="63"/>
      <c r="AZ1452" s="63"/>
      <c r="BA1452" s="63"/>
      <c r="BB1452" s="63"/>
      <c r="BC1452" s="63"/>
      <c r="BD1452" s="63"/>
      <c r="BE1452" s="63"/>
      <c r="BF1452" s="63"/>
      <c r="BG1452" s="63"/>
      <c r="BH1452" s="63"/>
      <c r="BI1452" s="63"/>
      <c r="BJ1452" s="63"/>
      <c r="BK1452" s="63"/>
      <c r="BL1452" s="63"/>
      <c r="BM1452" s="63"/>
      <c r="BN1452" s="63"/>
      <c r="BO1452" s="63"/>
      <c r="BP1452" s="63"/>
      <c r="BQ1452" s="63"/>
      <c r="BR1452" s="63"/>
      <c r="BS1452" s="63"/>
      <c r="BT1452" s="63"/>
      <c r="BU1452" s="63"/>
      <c r="BV1452" s="63"/>
      <c r="BW1452" s="63"/>
      <c r="BX1452" s="63"/>
      <c r="BY1452" s="63"/>
      <c r="BZ1452" s="63"/>
      <c r="CA1452" s="63"/>
      <c r="CB1452" s="63"/>
      <c r="CC1452" s="63"/>
      <c r="CD1452" s="63"/>
      <c r="CE1452" s="63"/>
      <c r="CF1452" s="63"/>
      <c r="CG1452" s="63"/>
      <c r="CH1452" s="63"/>
      <c r="CI1452" s="63"/>
      <c r="CJ1452" s="63"/>
      <c r="CK1452" s="63"/>
      <c r="CL1452" s="63"/>
      <c r="CM1452" s="63"/>
      <c r="CN1452" s="63"/>
      <c r="CO1452" s="63"/>
      <c r="CP1452" s="63"/>
      <c r="CR1452" s="227"/>
      <c r="CS1452" s="74"/>
    </row>
    <row r="1453" spans="1:97" s="72" customFormat="1" ht="75.75" customHeight="1">
      <c r="A1453" s="76"/>
      <c r="B1453" s="76"/>
      <c r="C1453" s="76"/>
      <c r="D1453" s="76"/>
      <c r="E1453" s="76"/>
      <c r="F1453" s="63"/>
      <c r="G1453" s="63"/>
      <c r="H1453" s="63"/>
      <c r="I1453" s="63"/>
      <c r="J1453" s="63"/>
      <c r="K1453" s="63"/>
      <c r="L1453" s="63"/>
      <c r="M1453" s="63"/>
      <c r="N1453" s="63"/>
      <c r="O1453" s="63"/>
      <c r="P1453" s="63"/>
      <c r="Q1453" s="63"/>
      <c r="R1453" s="63"/>
      <c r="S1453" s="63"/>
      <c r="T1453" s="63"/>
      <c r="U1453" s="63"/>
      <c r="V1453" s="63"/>
      <c r="W1453" s="63"/>
      <c r="X1453" s="63"/>
      <c r="Y1453" s="63"/>
      <c r="Z1453" s="63"/>
      <c r="AA1453" s="63"/>
      <c r="AB1453" s="63"/>
      <c r="AC1453" s="63"/>
      <c r="AD1453" s="63"/>
      <c r="AE1453" s="63"/>
      <c r="AF1453" s="63"/>
      <c r="AG1453" s="63"/>
      <c r="AH1453" s="63"/>
      <c r="AI1453" s="63"/>
      <c r="AJ1453" s="63"/>
      <c r="AK1453" s="63"/>
      <c r="AL1453" s="63"/>
      <c r="AM1453" s="63"/>
      <c r="AN1453" s="63"/>
      <c r="AO1453" s="63"/>
      <c r="AP1453" s="63"/>
      <c r="AQ1453" s="63"/>
      <c r="AR1453" s="63"/>
      <c r="AS1453" s="63"/>
      <c r="AT1453" s="63"/>
      <c r="AU1453" s="63"/>
      <c r="AV1453" s="63"/>
      <c r="AW1453" s="63"/>
      <c r="AX1453" s="63"/>
      <c r="AY1453" s="63"/>
      <c r="AZ1453" s="63"/>
      <c r="BA1453" s="63"/>
      <c r="BB1453" s="63"/>
      <c r="BC1453" s="63"/>
      <c r="BD1453" s="63"/>
      <c r="BE1453" s="63"/>
      <c r="BF1453" s="63"/>
      <c r="BG1453" s="63"/>
      <c r="BH1453" s="63"/>
      <c r="BI1453" s="63"/>
      <c r="BJ1453" s="63"/>
      <c r="BK1453" s="63"/>
      <c r="BL1453" s="63"/>
      <c r="BM1453" s="63"/>
      <c r="BN1453" s="63"/>
      <c r="BO1453" s="63"/>
      <c r="BP1453" s="63"/>
      <c r="BQ1453" s="63"/>
      <c r="BR1453" s="63"/>
      <c r="BS1453" s="63"/>
      <c r="BT1453" s="63"/>
      <c r="BU1453" s="63"/>
      <c r="BV1453" s="63"/>
      <c r="BW1453" s="63"/>
      <c r="BX1453" s="63"/>
      <c r="BY1453" s="63"/>
      <c r="BZ1453" s="63"/>
      <c r="CA1453" s="63"/>
      <c r="CB1453" s="63"/>
      <c r="CC1453" s="63"/>
      <c r="CD1453" s="63"/>
      <c r="CE1453" s="63"/>
      <c r="CF1453" s="63"/>
      <c r="CG1453" s="63"/>
      <c r="CH1453" s="63"/>
      <c r="CI1453" s="63"/>
      <c r="CJ1453" s="63"/>
      <c r="CK1453" s="63"/>
      <c r="CL1453" s="63"/>
      <c r="CM1453" s="63"/>
      <c r="CN1453" s="63"/>
      <c r="CO1453" s="63"/>
      <c r="CP1453" s="63"/>
      <c r="CR1453" s="227"/>
      <c r="CS1453" s="74"/>
    </row>
    <row r="1454" spans="1:97" s="72" customFormat="1" ht="75.75" customHeight="1">
      <c r="A1454" s="76"/>
      <c r="B1454" s="76"/>
      <c r="C1454" s="76"/>
      <c r="D1454" s="76"/>
      <c r="E1454" s="76"/>
      <c r="F1454" s="63"/>
      <c r="G1454" s="63"/>
      <c r="H1454" s="63"/>
      <c r="I1454" s="63"/>
      <c r="J1454" s="63"/>
      <c r="K1454" s="63"/>
      <c r="L1454" s="63"/>
      <c r="M1454" s="63"/>
      <c r="N1454" s="63"/>
      <c r="O1454" s="63"/>
      <c r="P1454" s="63"/>
      <c r="Q1454" s="63"/>
      <c r="R1454" s="63"/>
      <c r="S1454" s="63"/>
      <c r="T1454" s="63"/>
      <c r="U1454" s="63"/>
      <c r="V1454" s="63"/>
      <c r="W1454" s="63"/>
      <c r="X1454" s="63"/>
      <c r="Y1454" s="63"/>
      <c r="Z1454" s="63"/>
      <c r="AA1454" s="63"/>
      <c r="AB1454" s="63"/>
      <c r="AC1454" s="63"/>
      <c r="AD1454" s="63"/>
      <c r="AE1454" s="63"/>
      <c r="AF1454" s="63"/>
      <c r="AG1454" s="63"/>
      <c r="AH1454" s="63"/>
      <c r="AI1454" s="63"/>
      <c r="AJ1454" s="63"/>
      <c r="AK1454" s="63"/>
      <c r="AL1454" s="63"/>
      <c r="AM1454" s="63"/>
      <c r="AN1454" s="63"/>
      <c r="AO1454" s="63"/>
      <c r="AP1454" s="63"/>
      <c r="AQ1454" s="63"/>
      <c r="AR1454" s="63"/>
      <c r="AS1454" s="63"/>
      <c r="AT1454" s="63"/>
      <c r="AU1454" s="63"/>
      <c r="AV1454" s="63"/>
      <c r="AW1454" s="63"/>
      <c r="AX1454" s="63"/>
      <c r="AY1454" s="63"/>
      <c r="AZ1454" s="63"/>
      <c r="BA1454" s="63"/>
      <c r="BB1454" s="63"/>
      <c r="BC1454" s="63"/>
      <c r="BD1454" s="63"/>
      <c r="BE1454" s="63"/>
      <c r="BF1454" s="63"/>
      <c r="BG1454" s="63"/>
      <c r="BH1454" s="63"/>
      <c r="BI1454" s="63"/>
      <c r="BJ1454" s="63"/>
      <c r="BK1454" s="63"/>
      <c r="BL1454" s="63"/>
      <c r="BM1454" s="63"/>
      <c r="BN1454" s="63"/>
      <c r="BO1454" s="63"/>
      <c r="BP1454" s="63"/>
      <c r="BQ1454" s="63"/>
      <c r="BR1454" s="63"/>
      <c r="BS1454" s="63"/>
      <c r="BT1454" s="63"/>
      <c r="BU1454" s="63"/>
      <c r="BV1454" s="63"/>
      <c r="BW1454" s="63"/>
      <c r="BX1454" s="63"/>
      <c r="BY1454" s="63"/>
      <c r="BZ1454" s="63"/>
      <c r="CA1454" s="63"/>
      <c r="CB1454" s="63"/>
      <c r="CC1454" s="63"/>
      <c r="CD1454" s="63"/>
      <c r="CE1454" s="63"/>
      <c r="CF1454" s="63"/>
      <c r="CG1454" s="63"/>
      <c r="CH1454" s="63"/>
      <c r="CI1454" s="63"/>
      <c r="CJ1454" s="63"/>
      <c r="CK1454" s="63"/>
      <c r="CL1454" s="63"/>
      <c r="CM1454" s="63"/>
      <c r="CN1454" s="63"/>
      <c r="CO1454" s="63"/>
      <c r="CP1454" s="63"/>
      <c r="CR1454" s="227"/>
      <c r="CS1454" s="74"/>
    </row>
    <row r="1455" spans="1:97" s="72" customFormat="1" ht="75.75" customHeight="1">
      <c r="A1455" s="76"/>
      <c r="B1455" s="76"/>
      <c r="C1455" s="76"/>
      <c r="D1455" s="76"/>
      <c r="E1455" s="76"/>
      <c r="F1455" s="63"/>
      <c r="G1455" s="63"/>
      <c r="H1455" s="63"/>
      <c r="I1455" s="63"/>
      <c r="J1455" s="63"/>
      <c r="K1455" s="63"/>
      <c r="L1455" s="63"/>
      <c r="M1455" s="63"/>
      <c r="N1455" s="63"/>
      <c r="O1455" s="63"/>
      <c r="P1455" s="63"/>
      <c r="Q1455" s="63"/>
      <c r="R1455" s="63"/>
      <c r="S1455" s="63"/>
      <c r="T1455" s="63"/>
      <c r="U1455" s="63"/>
      <c r="V1455" s="63"/>
      <c r="W1455" s="63"/>
      <c r="X1455" s="63"/>
      <c r="Y1455" s="63"/>
      <c r="Z1455" s="63"/>
      <c r="AA1455" s="63"/>
      <c r="AB1455" s="63"/>
      <c r="AC1455" s="63"/>
      <c r="AD1455" s="63"/>
      <c r="AE1455" s="63"/>
      <c r="AF1455" s="63"/>
      <c r="AG1455" s="63"/>
      <c r="AH1455" s="63"/>
      <c r="AI1455" s="63"/>
      <c r="AJ1455" s="63"/>
      <c r="AK1455" s="63"/>
      <c r="AL1455" s="63"/>
      <c r="AM1455" s="63"/>
      <c r="AN1455" s="63"/>
      <c r="AO1455" s="63"/>
      <c r="AP1455" s="63"/>
      <c r="AQ1455" s="63"/>
      <c r="AR1455" s="63"/>
      <c r="AS1455" s="63"/>
      <c r="AT1455" s="63"/>
      <c r="AU1455" s="63"/>
      <c r="AV1455" s="63"/>
      <c r="AW1455" s="63"/>
      <c r="AX1455" s="63"/>
      <c r="AY1455" s="63"/>
      <c r="AZ1455" s="63"/>
      <c r="BA1455" s="63"/>
      <c r="BB1455" s="63"/>
      <c r="BC1455" s="63"/>
      <c r="BD1455" s="63"/>
      <c r="BE1455" s="63"/>
      <c r="BF1455" s="63"/>
      <c r="BG1455" s="63"/>
      <c r="BH1455" s="63"/>
      <c r="BI1455" s="63"/>
      <c r="BJ1455" s="63"/>
      <c r="BK1455" s="63"/>
      <c r="BL1455" s="63"/>
      <c r="BM1455" s="63"/>
      <c r="BN1455" s="63"/>
      <c r="BO1455" s="63"/>
      <c r="BP1455" s="63"/>
      <c r="BQ1455" s="63"/>
      <c r="BR1455" s="63"/>
      <c r="BS1455" s="63"/>
      <c r="BT1455" s="63"/>
      <c r="BU1455" s="63"/>
      <c r="BV1455" s="63"/>
      <c r="BW1455" s="63"/>
      <c r="BX1455" s="63"/>
      <c r="BY1455" s="63"/>
      <c r="BZ1455" s="63"/>
      <c r="CA1455" s="63"/>
      <c r="CB1455" s="63"/>
      <c r="CC1455" s="63"/>
      <c r="CD1455" s="63"/>
      <c r="CE1455" s="63"/>
      <c r="CF1455" s="63"/>
      <c r="CG1455" s="63"/>
      <c r="CH1455" s="63"/>
      <c r="CI1455" s="63"/>
      <c r="CJ1455" s="63"/>
      <c r="CK1455" s="63"/>
      <c r="CL1455" s="63"/>
      <c r="CM1455" s="63"/>
      <c r="CN1455" s="63"/>
      <c r="CO1455" s="63"/>
      <c r="CP1455" s="63"/>
      <c r="CR1455" s="227"/>
      <c r="CS1455" s="74"/>
    </row>
    <row r="1456" spans="1:97" s="72" customFormat="1" ht="75.75" customHeight="1">
      <c r="A1456" s="76"/>
      <c r="B1456" s="76"/>
      <c r="C1456" s="76"/>
      <c r="D1456" s="76"/>
      <c r="E1456" s="76"/>
      <c r="F1456" s="63"/>
      <c r="G1456" s="63"/>
      <c r="H1456" s="63"/>
      <c r="I1456" s="63"/>
      <c r="J1456" s="63"/>
      <c r="K1456" s="63"/>
      <c r="L1456" s="63"/>
      <c r="M1456" s="63"/>
      <c r="N1456" s="63"/>
      <c r="O1456" s="63"/>
      <c r="P1456" s="63"/>
      <c r="Q1456" s="63"/>
      <c r="R1456" s="63"/>
      <c r="S1456" s="63"/>
      <c r="T1456" s="63"/>
      <c r="U1456" s="63"/>
      <c r="V1456" s="63"/>
      <c r="W1456" s="63"/>
      <c r="X1456" s="63"/>
      <c r="Y1456" s="63"/>
      <c r="Z1456" s="63"/>
      <c r="AA1456" s="63"/>
      <c r="AB1456" s="63"/>
      <c r="AC1456" s="63"/>
      <c r="AD1456" s="63"/>
      <c r="AE1456" s="63"/>
      <c r="AF1456" s="63"/>
      <c r="AG1456" s="63"/>
      <c r="AH1456" s="63"/>
      <c r="AI1456" s="63"/>
      <c r="AJ1456" s="63"/>
      <c r="AK1456" s="63"/>
      <c r="AL1456" s="63"/>
      <c r="AM1456" s="63"/>
      <c r="AN1456" s="63"/>
      <c r="AO1456" s="63"/>
      <c r="AP1456" s="63"/>
      <c r="AQ1456" s="63"/>
      <c r="AR1456" s="63"/>
      <c r="AS1456" s="63"/>
      <c r="AT1456" s="63"/>
      <c r="AU1456" s="63"/>
      <c r="AV1456" s="63"/>
      <c r="AW1456" s="63"/>
      <c r="AX1456" s="63"/>
      <c r="AY1456" s="63"/>
      <c r="AZ1456" s="63"/>
      <c r="BA1456" s="63"/>
      <c r="BB1456" s="63"/>
      <c r="BC1456" s="63"/>
      <c r="BD1456" s="63"/>
      <c r="BE1456" s="63"/>
      <c r="BF1456" s="63"/>
      <c r="BG1456" s="63"/>
      <c r="BH1456" s="63"/>
      <c r="BI1456" s="63"/>
      <c r="BJ1456" s="63"/>
      <c r="BK1456" s="63"/>
      <c r="BL1456" s="63"/>
      <c r="BM1456" s="63"/>
      <c r="BN1456" s="63"/>
      <c r="BO1456" s="63"/>
      <c r="BP1456" s="63"/>
      <c r="BQ1456" s="63"/>
      <c r="BR1456" s="63"/>
      <c r="BS1456" s="63"/>
      <c r="BT1456" s="63"/>
      <c r="BU1456" s="63"/>
      <c r="BV1456" s="63"/>
      <c r="BW1456" s="63"/>
      <c r="BX1456" s="63"/>
      <c r="BY1456" s="63"/>
      <c r="BZ1456" s="63"/>
      <c r="CA1456" s="63"/>
      <c r="CB1456" s="63"/>
      <c r="CC1456" s="63"/>
      <c r="CD1456" s="63"/>
      <c r="CE1456" s="63"/>
      <c r="CF1456" s="63"/>
      <c r="CG1456" s="63"/>
      <c r="CH1456" s="63"/>
      <c r="CI1456" s="63"/>
      <c r="CJ1456" s="63"/>
      <c r="CK1456" s="63"/>
      <c r="CL1456" s="63"/>
      <c r="CM1456" s="63"/>
      <c r="CN1456" s="63"/>
      <c r="CO1456" s="63"/>
      <c r="CP1456" s="63"/>
      <c r="CR1456" s="227"/>
      <c r="CS1456" s="74"/>
    </row>
    <row r="1457" spans="1:97" s="72" customFormat="1" ht="75.75" customHeight="1">
      <c r="A1457" s="76"/>
      <c r="B1457" s="76"/>
      <c r="C1457" s="76"/>
      <c r="D1457" s="76"/>
      <c r="E1457" s="76"/>
      <c r="F1457" s="63"/>
      <c r="G1457" s="63"/>
      <c r="H1457" s="63"/>
      <c r="I1457" s="63"/>
      <c r="J1457" s="63"/>
      <c r="K1457" s="63"/>
      <c r="L1457" s="63"/>
      <c r="M1457" s="63"/>
      <c r="N1457" s="63"/>
      <c r="O1457" s="63"/>
      <c r="P1457" s="63"/>
      <c r="Q1457" s="63"/>
      <c r="R1457" s="63"/>
      <c r="S1457" s="63"/>
      <c r="T1457" s="63"/>
      <c r="U1457" s="63"/>
      <c r="V1457" s="63"/>
      <c r="W1457" s="63"/>
      <c r="X1457" s="63"/>
      <c r="Y1457" s="63"/>
      <c r="Z1457" s="63"/>
      <c r="AA1457" s="63"/>
      <c r="AB1457" s="63"/>
      <c r="AC1457" s="63"/>
      <c r="AD1457" s="63"/>
      <c r="AE1457" s="63"/>
      <c r="AF1457" s="63"/>
      <c r="AG1457" s="63"/>
      <c r="AH1457" s="63"/>
      <c r="AI1457" s="63"/>
      <c r="AJ1457" s="63"/>
      <c r="AK1457" s="63"/>
      <c r="AL1457" s="63"/>
      <c r="AM1457" s="63"/>
      <c r="AN1457" s="63"/>
      <c r="AO1457" s="63"/>
      <c r="AP1457" s="63"/>
      <c r="AQ1457" s="63"/>
      <c r="AR1457" s="63"/>
      <c r="AS1457" s="63"/>
      <c r="AT1457" s="63"/>
      <c r="AU1457" s="63"/>
      <c r="AV1457" s="63"/>
      <c r="AW1457" s="63"/>
      <c r="AX1457" s="63"/>
      <c r="AY1457" s="63"/>
      <c r="AZ1457" s="63"/>
      <c r="BA1457" s="63"/>
      <c r="BB1457" s="63"/>
      <c r="BC1457" s="63"/>
      <c r="BD1457" s="63"/>
      <c r="BE1457" s="63"/>
      <c r="BF1457" s="63"/>
      <c r="BG1457" s="63"/>
      <c r="BH1457" s="63"/>
      <c r="BI1457" s="63"/>
      <c r="BJ1457" s="63"/>
      <c r="BK1457" s="63"/>
      <c r="BL1457" s="63"/>
      <c r="BM1457" s="63"/>
      <c r="BN1457" s="63"/>
      <c r="BO1457" s="63"/>
      <c r="BP1457" s="63"/>
      <c r="BQ1457" s="63"/>
      <c r="BR1457" s="63"/>
      <c r="BS1457" s="63"/>
      <c r="BT1457" s="63"/>
      <c r="BU1457" s="63"/>
      <c r="BV1457" s="63"/>
      <c r="BW1457" s="63"/>
      <c r="BX1457" s="63"/>
      <c r="BY1457" s="63"/>
      <c r="BZ1457" s="63"/>
      <c r="CA1457" s="63"/>
      <c r="CB1457" s="63"/>
      <c r="CC1457" s="63"/>
      <c r="CD1457" s="63"/>
      <c r="CE1457" s="63"/>
      <c r="CF1457" s="63"/>
      <c r="CG1457" s="63"/>
      <c r="CH1457" s="63"/>
      <c r="CI1457" s="63"/>
      <c r="CJ1457" s="63"/>
      <c r="CK1457" s="63"/>
      <c r="CL1457" s="63"/>
      <c r="CM1457" s="63"/>
      <c r="CN1457" s="63"/>
      <c r="CO1457" s="63"/>
      <c r="CP1457" s="63"/>
      <c r="CR1457" s="227"/>
      <c r="CS1457" s="74"/>
    </row>
    <row r="1458" spans="1:97" s="72" customFormat="1" ht="75.75" customHeight="1">
      <c r="A1458" s="76"/>
      <c r="B1458" s="76"/>
      <c r="C1458" s="76"/>
      <c r="D1458" s="76"/>
      <c r="E1458" s="76"/>
      <c r="F1458" s="63"/>
      <c r="G1458" s="63"/>
      <c r="H1458" s="63"/>
      <c r="I1458" s="63"/>
      <c r="J1458" s="63"/>
      <c r="K1458" s="63"/>
      <c r="L1458" s="63"/>
      <c r="M1458" s="63"/>
      <c r="N1458" s="63"/>
      <c r="O1458" s="63"/>
      <c r="P1458" s="63"/>
      <c r="Q1458" s="63"/>
      <c r="R1458" s="63"/>
      <c r="S1458" s="63"/>
      <c r="T1458" s="63"/>
      <c r="U1458" s="63"/>
      <c r="V1458" s="63"/>
      <c r="W1458" s="63"/>
      <c r="X1458" s="63"/>
      <c r="Y1458" s="63"/>
      <c r="Z1458" s="63"/>
      <c r="AA1458" s="63"/>
      <c r="AB1458" s="63"/>
      <c r="AC1458" s="63"/>
      <c r="AD1458" s="63"/>
      <c r="AE1458" s="63"/>
      <c r="AF1458" s="63"/>
      <c r="AG1458" s="63"/>
      <c r="AH1458" s="63"/>
      <c r="AI1458" s="63"/>
      <c r="AJ1458" s="63"/>
      <c r="AK1458" s="63"/>
      <c r="AL1458" s="63"/>
      <c r="AM1458" s="63"/>
      <c r="AN1458" s="63"/>
      <c r="AO1458" s="63"/>
      <c r="AP1458" s="63"/>
      <c r="AQ1458" s="63"/>
      <c r="AR1458" s="63"/>
      <c r="AS1458" s="63"/>
      <c r="AT1458" s="63"/>
      <c r="AU1458" s="63"/>
      <c r="AV1458" s="63"/>
      <c r="AW1458" s="63"/>
      <c r="AX1458" s="63"/>
      <c r="AY1458" s="63"/>
      <c r="AZ1458" s="63"/>
      <c r="BA1458" s="63"/>
      <c r="BB1458" s="63"/>
      <c r="BC1458" s="63"/>
      <c r="BD1458" s="63"/>
      <c r="BE1458" s="63"/>
      <c r="BF1458" s="63"/>
      <c r="BG1458" s="63"/>
      <c r="BH1458" s="63"/>
      <c r="BI1458" s="63"/>
      <c r="BJ1458" s="63"/>
      <c r="BK1458" s="63"/>
      <c r="BL1458" s="63"/>
      <c r="BM1458" s="63"/>
      <c r="BN1458" s="63"/>
      <c r="BO1458" s="63"/>
      <c r="BP1458" s="63"/>
      <c r="BQ1458" s="63"/>
      <c r="BR1458" s="63"/>
      <c r="BS1458" s="63"/>
      <c r="BT1458" s="63"/>
      <c r="BU1458" s="63"/>
      <c r="BV1458" s="63"/>
      <c r="BW1458" s="63"/>
      <c r="BX1458" s="63"/>
      <c r="BY1458" s="63"/>
      <c r="BZ1458" s="63"/>
      <c r="CA1458" s="63"/>
      <c r="CB1458" s="63"/>
      <c r="CC1458" s="63"/>
      <c r="CD1458" s="63"/>
      <c r="CE1458" s="63"/>
      <c r="CF1458" s="63"/>
      <c r="CG1458" s="63"/>
      <c r="CH1458" s="63"/>
      <c r="CI1458" s="63"/>
      <c r="CJ1458" s="63"/>
      <c r="CK1458" s="63"/>
      <c r="CL1458" s="63"/>
      <c r="CM1458" s="63"/>
      <c r="CN1458" s="63"/>
      <c r="CO1458" s="63"/>
      <c r="CP1458" s="63"/>
      <c r="CR1458" s="227"/>
      <c r="CS1458" s="74"/>
    </row>
    <row r="1459" spans="1:97" s="72" customFormat="1" ht="75.75" customHeight="1">
      <c r="A1459" s="76"/>
      <c r="B1459" s="76"/>
      <c r="C1459" s="76"/>
      <c r="D1459" s="76"/>
      <c r="E1459" s="76"/>
      <c r="F1459" s="63"/>
      <c r="G1459" s="63"/>
      <c r="H1459" s="63"/>
      <c r="I1459" s="63"/>
      <c r="J1459" s="63"/>
      <c r="K1459" s="63"/>
      <c r="L1459" s="63"/>
      <c r="M1459" s="63"/>
      <c r="N1459" s="63"/>
      <c r="O1459" s="63"/>
      <c r="P1459" s="63"/>
      <c r="Q1459" s="63"/>
      <c r="R1459" s="63"/>
      <c r="S1459" s="63"/>
      <c r="T1459" s="63"/>
      <c r="U1459" s="63"/>
      <c r="V1459" s="63"/>
      <c r="W1459" s="63"/>
      <c r="X1459" s="63"/>
      <c r="Y1459" s="63"/>
      <c r="Z1459" s="63"/>
      <c r="AA1459" s="63"/>
      <c r="AB1459" s="63"/>
      <c r="AC1459" s="63"/>
      <c r="AD1459" s="63"/>
      <c r="AE1459" s="63"/>
      <c r="AF1459" s="63"/>
      <c r="AG1459" s="63"/>
      <c r="AH1459" s="63"/>
      <c r="AI1459" s="63"/>
      <c r="AJ1459" s="63"/>
      <c r="AK1459" s="63"/>
      <c r="AL1459" s="63"/>
      <c r="AM1459" s="63"/>
      <c r="AN1459" s="63"/>
      <c r="AO1459" s="63"/>
      <c r="AP1459" s="63"/>
      <c r="AQ1459" s="63"/>
      <c r="AR1459" s="63"/>
      <c r="AS1459" s="63"/>
      <c r="AT1459" s="63"/>
      <c r="AU1459" s="63"/>
      <c r="AV1459" s="63"/>
      <c r="AW1459" s="63"/>
      <c r="AX1459" s="63"/>
      <c r="AY1459" s="63"/>
      <c r="AZ1459" s="63"/>
      <c r="BA1459" s="63"/>
      <c r="BB1459" s="63"/>
      <c r="BC1459" s="63"/>
      <c r="BD1459" s="63"/>
      <c r="BE1459" s="63"/>
      <c r="BF1459" s="63"/>
      <c r="BG1459" s="63"/>
      <c r="BH1459" s="63"/>
      <c r="BI1459" s="63"/>
      <c r="BJ1459" s="63"/>
      <c r="BK1459" s="63"/>
      <c r="BL1459" s="63"/>
      <c r="BM1459" s="63"/>
      <c r="BN1459" s="63"/>
      <c r="BO1459" s="63"/>
      <c r="BP1459" s="63"/>
      <c r="BQ1459" s="63"/>
      <c r="BR1459" s="63"/>
      <c r="BS1459" s="63"/>
      <c r="BT1459" s="63"/>
      <c r="BU1459" s="63"/>
      <c r="BV1459" s="63"/>
      <c r="BW1459" s="63"/>
      <c r="BX1459" s="63"/>
      <c r="BY1459" s="63"/>
      <c r="BZ1459" s="63"/>
      <c r="CA1459" s="63"/>
      <c r="CB1459" s="63"/>
      <c r="CC1459" s="63"/>
      <c r="CD1459" s="63"/>
      <c r="CE1459" s="63"/>
      <c r="CF1459" s="63"/>
      <c r="CG1459" s="63"/>
      <c r="CH1459" s="63"/>
      <c r="CI1459" s="63"/>
      <c r="CJ1459" s="63"/>
      <c r="CK1459" s="63"/>
      <c r="CL1459" s="63"/>
      <c r="CM1459" s="63"/>
      <c r="CN1459" s="63"/>
      <c r="CO1459" s="63"/>
      <c r="CP1459" s="63"/>
      <c r="CR1459" s="227"/>
      <c r="CS1459" s="74"/>
    </row>
    <row r="1460" spans="1:97" s="72" customFormat="1" ht="75.75" customHeight="1">
      <c r="A1460" s="76"/>
      <c r="B1460" s="76"/>
      <c r="C1460" s="76"/>
      <c r="D1460" s="76"/>
      <c r="E1460" s="76"/>
      <c r="F1460" s="63"/>
      <c r="G1460" s="63"/>
      <c r="H1460" s="63"/>
      <c r="I1460" s="63"/>
      <c r="J1460" s="63"/>
      <c r="K1460" s="63"/>
      <c r="L1460" s="63"/>
      <c r="M1460" s="63"/>
      <c r="N1460" s="63"/>
      <c r="O1460" s="63"/>
      <c r="P1460" s="63"/>
      <c r="Q1460" s="63"/>
      <c r="R1460" s="63"/>
      <c r="S1460" s="63"/>
      <c r="T1460" s="63"/>
      <c r="U1460" s="63"/>
      <c r="V1460" s="63"/>
      <c r="W1460" s="63"/>
      <c r="X1460" s="63"/>
      <c r="Y1460" s="63"/>
      <c r="Z1460" s="63"/>
      <c r="AA1460" s="63"/>
      <c r="AB1460" s="63"/>
      <c r="AC1460" s="63"/>
      <c r="AD1460" s="63"/>
      <c r="AE1460" s="63"/>
      <c r="AF1460" s="63"/>
      <c r="AG1460" s="63"/>
      <c r="AH1460" s="63"/>
      <c r="AI1460" s="63"/>
      <c r="AJ1460" s="63"/>
      <c r="AK1460" s="63"/>
      <c r="AL1460" s="63"/>
      <c r="AM1460" s="63"/>
      <c r="AN1460" s="63"/>
      <c r="AO1460" s="63"/>
      <c r="AP1460" s="63"/>
      <c r="AQ1460" s="63"/>
      <c r="AR1460" s="63"/>
      <c r="AS1460" s="63"/>
      <c r="AT1460" s="63"/>
      <c r="AU1460" s="63"/>
      <c r="AV1460" s="63"/>
      <c r="AW1460" s="63"/>
      <c r="AX1460" s="63"/>
      <c r="AY1460" s="63"/>
      <c r="AZ1460" s="63"/>
      <c r="BA1460" s="63"/>
      <c r="BB1460" s="63"/>
      <c r="BC1460" s="63"/>
      <c r="BD1460" s="63"/>
      <c r="BE1460" s="63"/>
      <c r="BF1460" s="63"/>
      <c r="BG1460" s="63"/>
      <c r="BH1460" s="63"/>
      <c r="BI1460" s="63"/>
      <c r="BJ1460" s="63"/>
      <c r="BK1460" s="63"/>
      <c r="BL1460" s="63"/>
      <c r="BM1460" s="63"/>
      <c r="BN1460" s="63"/>
      <c r="BO1460" s="63"/>
      <c r="BP1460" s="63"/>
      <c r="BQ1460" s="63"/>
      <c r="BR1460" s="63"/>
      <c r="BS1460" s="63"/>
      <c r="BT1460" s="63"/>
      <c r="BU1460" s="63"/>
      <c r="BV1460" s="63"/>
      <c r="BW1460" s="63"/>
      <c r="BX1460" s="63"/>
      <c r="BY1460" s="63"/>
      <c r="BZ1460" s="63"/>
      <c r="CA1460" s="63"/>
      <c r="CB1460" s="63"/>
      <c r="CC1460" s="63"/>
      <c r="CD1460" s="63"/>
      <c r="CE1460" s="63"/>
      <c r="CF1460" s="63"/>
      <c r="CG1460" s="63"/>
      <c r="CH1460" s="63"/>
      <c r="CI1460" s="63"/>
      <c r="CJ1460" s="63"/>
      <c r="CK1460" s="63"/>
      <c r="CL1460" s="63"/>
      <c r="CM1460" s="63"/>
      <c r="CN1460" s="63"/>
      <c r="CO1460" s="63"/>
      <c r="CP1460" s="63"/>
      <c r="CR1460" s="227"/>
      <c r="CS1460" s="74"/>
    </row>
    <row r="1461" spans="1:97" s="72" customFormat="1" ht="75.75" customHeight="1">
      <c r="A1461" s="76"/>
      <c r="B1461" s="76"/>
      <c r="C1461" s="76"/>
      <c r="D1461" s="76"/>
      <c r="E1461" s="76"/>
      <c r="F1461" s="63"/>
      <c r="G1461" s="63"/>
      <c r="H1461" s="63"/>
      <c r="I1461" s="63"/>
      <c r="J1461" s="63"/>
      <c r="K1461" s="63"/>
      <c r="L1461" s="63"/>
      <c r="M1461" s="63"/>
      <c r="N1461" s="63"/>
      <c r="O1461" s="63"/>
      <c r="P1461" s="63"/>
      <c r="Q1461" s="63"/>
      <c r="R1461" s="63"/>
      <c r="S1461" s="63"/>
      <c r="T1461" s="63"/>
      <c r="U1461" s="63"/>
      <c r="V1461" s="63"/>
      <c r="W1461" s="63"/>
      <c r="X1461" s="63"/>
      <c r="Y1461" s="63"/>
      <c r="Z1461" s="63"/>
      <c r="AA1461" s="63"/>
      <c r="AB1461" s="63"/>
      <c r="AC1461" s="63"/>
      <c r="AD1461" s="63"/>
      <c r="AE1461" s="63"/>
      <c r="AF1461" s="63"/>
      <c r="AG1461" s="63"/>
      <c r="AH1461" s="63"/>
      <c r="AI1461" s="63"/>
      <c r="AJ1461" s="63"/>
      <c r="AK1461" s="63"/>
      <c r="AL1461" s="63"/>
      <c r="AM1461" s="63"/>
      <c r="AN1461" s="63"/>
      <c r="AO1461" s="63"/>
      <c r="AP1461" s="63"/>
      <c r="AQ1461" s="63"/>
      <c r="AR1461" s="63"/>
      <c r="AS1461" s="63"/>
      <c r="AT1461" s="63"/>
      <c r="AU1461" s="63"/>
      <c r="AV1461" s="63"/>
      <c r="AW1461" s="63"/>
      <c r="AX1461" s="63"/>
      <c r="AY1461" s="63"/>
      <c r="AZ1461" s="63"/>
      <c r="BA1461" s="63"/>
      <c r="BB1461" s="63"/>
      <c r="BC1461" s="63"/>
      <c r="BD1461" s="63"/>
      <c r="BE1461" s="63"/>
      <c r="BF1461" s="63"/>
      <c r="BG1461" s="63"/>
      <c r="BH1461" s="63"/>
      <c r="BI1461" s="63"/>
      <c r="BJ1461" s="63"/>
      <c r="BK1461" s="63"/>
      <c r="BL1461" s="63"/>
      <c r="BM1461" s="63"/>
      <c r="BN1461" s="63"/>
      <c r="BO1461" s="63"/>
      <c r="BP1461" s="63"/>
      <c r="BQ1461" s="63"/>
      <c r="BR1461" s="63"/>
      <c r="BS1461" s="63"/>
      <c r="BT1461" s="63"/>
      <c r="BU1461" s="63"/>
      <c r="BV1461" s="63"/>
      <c r="BW1461" s="63"/>
      <c r="BX1461" s="63"/>
      <c r="BY1461" s="63"/>
      <c r="BZ1461" s="63"/>
      <c r="CA1461" s="63"/>
      <c r="CB1461" s="63"/>
      <c r="CC1461" s="63"/>
      <c r="CD1461" s="63"/>
      <c r="CE1461" s="63"/>
      <c r="CF1461" s="63"/>
      <c r="CG1461" s="63"/>
      <c r="CH1461" s="63"/>
      <c r="CI1461" s="63"/>
      <c r="CJ1461" s="63"/>
      <c r="CK1461" s="63"/>
      <c r="CL1461" s="63"/>
      <c r="CM1461" s="63"/>
      <c r="CN1461" s="63"/>
      <c r="CO1461" s="63"/>
      <c r="CP1461" s="63"/>
      <c r="CR1461" s="227"/>
      <c r="CS1461" s="74"/>
    </row>
    <row r="1462" spans="1:97" s="72" customFormat="1" ht="75.75" customHeight="1">
      <c r="A1462" s="76"/>
      <c r="B1462" s="76"/>
      <c r="C1462" s="76"/>
      <c r="D1462" s="76"/>
      <c r="E1462" s="76"/>
      <c r="F1462" s="63"/>
      <c r="G1462" s="63"/>
      <c r="H1462" s="63"/>
      <c r="I1462" s="63"/>
      <c r="J1462" s="63"/>
      <c r="K1462" s="63"/>
      <c r="L1462" s="63"/>
      <c r="M1462" s="63"/>
      <c r="N1462" s="63"/>
      <c r="O1462" s="63"/>
      <c r="P1462" s="63"/>
      <c r="Q1462" s="63"/>
      <c r="R1462" s="63"/>
      <c r="S1462" s="63"/>
      <c r="T1462" s="63"/>
      <c r="U1462" s="63"/>
      <c r="V1462" s="63"/>
      <c r="W1462" s="63"/>
      <c r="X1462" s="63"/>
      <c r="Y1462" s="63"/>
      <c r="Z1462" s="63"/>
      <c r="AA1462" s="63"/>
      <c r="AB1462" s="63"/>
      <c r="AC1462" s="63"/>
      <c r="AD1462" s="63"/>
      <c r="AE1462" s="63"/>
      <c r="AF1462" s="63"/>
      <c r="AG1462" s="63"/>
      <c r="AH1462" s="63"/>
      <c r="AI1462" s="63"/>
      <c r="AJ1462" s="63"/>
      <c r="AK1462" s="63"/>
      <c r="AL1462" s="63"/>
      <c r="AM1462" s="63"/>
      <c r="AN1462" s="63"/>
      <c r="AO1462" s="63"/>
      <c r="AP1462" s="63"/>
      <c r="AQ1462" s="63"/>
      <c r="AR1462" s="63"/>
      <c r="AS1462" s="63"/>
      <c r="AT1462" s="63"/>
      <c r="AU1462" s="63"/>
      <c r="AV1462" s="63"/>
      <c r="AW1462" s="63"/>
      <c r="AX1462" s="63"/>
      <c r="AY1462" s="63"/>
      <c r="AZ1462" s="63"/>
      <c r="BA1462" s="63"/>
      <c r="BB1462" s="63"/>
      <c r="BC1462" s="63"/>
      <c r="BD1462" s="63"/>
      <c r="BE1462" s="63"/>
      <c r="BF1462" s="63"/>
      <c r="BG1462" s="63"/>
      <c r="BH1462" s="63"/>
      <c r="BI1462" s="63"/>
      <c r="BJ1462" s="63"/>
      <c r="BK1462" s="63"/>
      <c r="BL1462" s="63"/>
      <c r="BM1462" s="63"/>
      <c r="BN1462" s="63"/>
      <c r="BO1462" s="63"/>
      <c r="BP1462" s="63"/>
      <c r="BQ1462" s="63"/>
      <c r="BR1462" s="63"/>
      <c r="BS1462" s="63"/>
      <c r="BT1462" s="63"/>
      <c r="BU1462" s="63"/>
      <c r="BV1462" s="63"/>
      <c r="BW1462" s="63"/>
      <c r="BX1462" s="63"/>
      <c r="BY1462" s="63"/>
      <c r="BZ1462" s="63"/>
      <c r="CA1462" s="63"/>
      <c r="CB1462" s="63"/>
      <c r="CC1462" s="63"/>
      <c r="CD1462" s="63"/>
      <c r="CE1462" s="63"/>
      <c r="CF1462" s="63"/>
      <c r="CG1462" s="63"/>
      <c r="CH1462" s="63"/>
      <c r="CI1462" s="63"/>
      <c r="CJ1462" s="63"/>
      <c r="CK1462" s="63"/>
      <c r="CL1462" s="63"/>
      <c r="CM1462" s="63"/>
      <c r="CN1462" s="63"/>
      <c r="CO1462" s="63"/>
      <c r="CP1462" s="63"/>
      <c r="CR1462" s="227"/>
      <c r="CS1462" s="74"/>
    </row>
    <row r="1463" spans="1:97" s="72" customFormat="1" ht="75.75" customHeight="1">
      <c r="A1463" s="76"/>
      <c r="B1463" s="76"/>
      <c r="C1463" s="76"/>
      <c r="D1463" s="76"/>
      <c r="E1463" s="76"/>
      <c r="F1463" s="63"/>
      <c r="G1463" s="63"/>
      <c r="H1463" s="63"/>
      <c r="I1463" s="63"/>
      <c r="J1463" s="63"/>
      <c r="K1463" s="63"/>
      <c r="L1463" s="63"/>
      <c r="M1463" s="63"/>
      <c r="N1463" s="63"/>
      <c r="O1463" s="63"/>
      <c r="P1463" s="63"/>
      <c r="Q1463" s="63"/>
      <c r="R1463" s="63"/>
      <c r="S1463" s="63"/>
      <c r="T1463" s="63"/>
      <c r="U1463" s="63"/>
      <c r="V1463" s="63"/>
      <c r="W1463" s="63"/>
      <c r="X1463" s="63"/>
      <c r="Y1463" s="63"/>
      <c r="Z1463" s="63"/>
      <c r="AA1463" s="63"/>
      <c r="AB1463" s="63"/>
      <c r="AC1463" s="63"/>
      <c r="AD1463" s="63"/>
      <c r="AE1463" s="63"/>
      <c r="AF1463" s="63"/>
      <c r="AG1463" s="63"/>
      <c r="AH1463" s="63"/>
      <c r="AI1463" s="63"/>
      <c r="AJ1463" s="63"/>
      <c r="AK1463" s="63"/>
      <c r="AL1463" s="63"/>
      <c r="AM1463" s="63"/>
      <c r="AN1463" s="63"/>
      <c r="AO1463" s="63"/>
      <c r="AP1463" s="63"/>
      <c r="AQ1463" s="63"/>
      <c r="AR1463" s="63"/>
      <c r="AS1463" s="63"/>
      <c r="AT1463" s="63"/>
      <c r="AU1463" s="63"/>
      <c r="AV1463" s="63"/>
      <c r="AW1463" s="63"/>
      <c r="AX1463" s="63"/>
      <c r="AY1463" s="63"/>
      <c r="AZ1463" s="63"/>
      <c r="BA1463" s="63"/>
      <c r="BB1463" s="63"/>
      <c r="BC1463" s="63"/>
      <c r="BD1463" s="63"/>
      <c r="BE1463" s="63"/>
      <c r="BF1463" s="63"/>
      <c r="BG1463" s="63"/>
      <c r="BH1463" s="63"/>
      <c r="BI1463" s="63"/>
      <c r="BJ1463" s="63"/>
      <c r="BK1463" s="63"/>
      <c r="BL1463" s="63"/>
      <c r="BM1463" s="63"/>
      <c r="BN1463" s="63"/>
      <c r="BO1463" s="63"/>
      <c r="BP1463" s="63"/>
      <c r="BQ1463" s="63"/>
      <c r="BR1463" s="63"/>
      <c r="BS1463" s="63"/>
      <c r="BT1463" s="63"/>
      <c r="BU1463" s="63"/>
      <c r="BV1463" s="63"/>
      <c r="BW1463" s="63"/>
      <c r="BX1463" s="63"/>
      <c r="BY1463" s="63"/>
      <c r="BZ1463" s="63"/>
      <c r="CA1463" s="63"/>
      <c r="CB1463" s="63"/>
      <c r="CC1463" s="63"/>
      <c r="CD1463" s="63"/>
      <c r="CE1463" s="63"/>
      <c r="CF1463" s="63"/>
      <c r="CG1463" s="63"/>
      <c r="CH1463" s="63"/>
      <c r="CI1463" s="63"/>
      <c r="CJ1463" s="63"/>
      <c r="CK1463" s="63"/>
      <c r="CL1463" s="63"/>
      <c r="CM1463" s="63"/>
      <c r="CN1463" s="63"/>
      <c r="CO1463" s="63"/>
      <c r="CP1463" s="63"/>
      <c r="CR1463" s="227"/>
      <c r="CS1463" s="74"/>
    </row>
    <row r="1464" spans="1:97" s="72" customFormat="1" ht="75.75" customHeight="1">
      <c r="A1464" s="76"/>
      <c r="B1464" s="76"/>
      <c r="C1464" s="76"/>
      <c r="D1464" s="76"/>
      <c r="E1464" s="76"/>
      <c r="F1464" s="63"/>
      <c r="G1464" s="63"/>
      <c r="H1464" s="63"/>
      <c r="I1464" s="63"/>
      <c r="J1464" s="63"/>
      <c r="K1464" s="63"/>
      <c r="L1464" s="63"/>
      <c r="M1464" s="63"/>
      <c r="N1464" s="63"/>
      <c r="O1464" s="63"/>
      <c r="P1464" s="63"/>
      <c r="Q1464" s="63"/>
      <c r="R1464" s="63"/>
      <c r="S1464" s="63"/>
      <c r="T1464" s="63"/>
      <c r="U1464" s="63"/>
      <c r="V1464" s="63"/>
      <c r="W1464" s="63"/>
      <c r="X1464" s="63"/>
      <c r="Y1464" s="63"/>
      <c r="Z1464" s="63"/>
      <c r="AA1464" s="63"/>
      <c r="AB1464" s="63"/>
      <c r="AC1464" s="63"/>
      <c r="AD1464" s="63"/>
      <c r="AE1464" s="63"/>
      <c r="AF1464" s="63"/>
      <c r="AG1464" s="63"/>
      <c r="AH1464" s="63"/>
      <c r="AI1464" s="63"/>
      <c r="AJ1464" s="63"/>
      <c r="AK1464" s="63"/>
      <c r="AL1464" s="63"/>
      <c r="AM1464" s="63"/>
      <c r="AN1464" s="63"/>
      <c r="AO1464" s="63"/>
      <c r="AP1464" s="63"/>
      <c r="AQ1464" s="63"/>
      <c r="AR1464" s="63"/>
      <c r="AS1464" s="63"/>
      <c r="AT1464" s="63"/>
      <c r="AU1464" s="63"/>
      <c r="AV1464" s="63"/>
      <c r="AW1464" s="63"/>
      <c r="AX1464" s="63"/>
      <c r="AY1464" s="63"/>
      <c r="AZ1464" s="63"/>
      <c r="BA1464" s="63"/>
      <c r="BB1464" s="63"/>
      <c r="BC1464" s="63"/>
      <c r="BD1464" s="63"/>
      <c r="BE1464" s="63"/>
      <c r="BF1464" s="63"/>
      <c r="BG1464" s="63"/>
      <c r="BH1464" s="63"/>
      <c r="BI1464" s="63"/>
      <c r="BJ1464" s="63"/>
      <c r="BK1464" s="63"/>
      <c r="BL1464" s="63"/>
      <c r="BM1464" s="63"/>
      <c r="BN1464" s="63"/>
      <c r="BO1464" s="63"/>
      <c r="BP1464" s="63"/>
      <c r="BQ1464" s="63"/>
      <c r="BR1464" s="63"/>
      <c r="BS1464" s="63"/>
      <c r="BT1464" s="63"/>
      <c r="BU1464" s="63"/>
      <c r="BV1464" s="63"/>
      <c r="BW1464" s="63"/>
      <c r="BX1464" s="63"/>
      <c r="BY1464" s="63"/>
      <c r="BZ1464" s="63"/>
      <c r="CA1464" s="63"/>
      <c r="CB1464" s="63"/>
      <c r="CC1464" s="63"/>
      <c r="CD1464" s="63"/>
      <c r="CE1464" s="63"/>
      <c r="CF1464" s="63"/>
      <c r="CG1464" s="63"/>
      <c r="CH1464" s="63"/>
      <c r="CI1464" s="63"/>
      <c r="CJ1464" s="63"/>
      <c r="CK1464" s="63"/>
      <c r="CL1464" s="63"/>
      <c r="CM1464" s="63"/>
      <c r="CN1464" s="63"/>
      <c r="CO1464" s="63"/>
      <c r="CP1464" s="63"/>
      <c r="CR1464" s="227"/>
      <c r="CS1464" s="74"/>
    </row>
    <row r="1465" spans="1:97" s="72" customFormat="1" ht="75.75" customHeight="1">
      <c r="A1465" s="76"/>
      <c r="B1465" s="76"/>
      <c r="C1465" s="76"/>
      <c r="D1465" s="76"/>
      <c r="E1465" s="76"/>
      <c r="F1465" s="63"/>
      <c r="G1465" s="63"/>
      <c r="H1465" s="63"/>
      <c r="I1465" s="63"/>
      <c r="J1465" s="63"/>
      <c r="K1465" s="63"/>
      <c r="L1465" s="63"/>
      <c r="M1465" s="63"/>
      <c r="N1465" s="63"/>
      <c r="O1465" s="63"/>
      <c r="P1465" s="63"/>
      <c r="Q1465" s="63"/>
      <c r="R1465" s="63"/>
      <c r="S1465" s="63"/>
      <c r="T1465" s="63"/>
      <c r="U1465" s="63"/>
      <c r="V1465" s="63"/>
      <c r="W1465" s="63"/>
      <c r="X1465" s="63"/>
      <c r="Y1465" s="63"/>
      <c r="Z1465" s="63"/>
      <c r="AA1465" s="63"/>
      <c r="AB1465" s="63"/>
      <c r="AC1465" s="63"/>
      <c r="AD1465" s="63"/>
      <c r="AE1465" s="63"/>
      <c r="AF1465" s="63"/>
      <c r="AG1465" s="63"/>
      <c r="AH1465" s="63"/>
      <c r="AI1465" s="63"/>
      <c r="AJ1465" s="63"/>
      <c r="AK1465" s="63"/>
      <c r="AL1465" s="63"/>
      <c r="AM1465" s="63"/>
      <c r="AN1465" s="63"/>
      <c r="AO1465" s="63"/>
      <c r="AP1465" s="63"/>
      <c r="AQ1465" s="63"/>
      <c r="AR1465" s="63"/>
      <c r="AS1465" s="63"/>
      <c r="AT1465" s="63"/>
      <c r="AU1465" s="63"/>
      <c r="AV1465" s="63"/>
      <c r="AW1465" s="63"/>
      <c r="AX1465" s="63"/>
      <c r="AY1465" s="63"/>
      <c r="AZ1465" s="63"/>
      <c r="BA1465" s="63"/>
      <c r="BB1465" s="63"/>
      <c r="BC1465" s="63"/>
      <c r="BD1465" s="63"/>
      <c r="BE1465" s="63"/>
      <c r="BF1465" s="63"/>
      <c r="BG1465" s="63"/>
      <c r="BH1465" s="63"/>
      <c r="BI1465" s="63"/>
      <c r="BJ1465" s="63"/>
      <c r="BK1465" s="63"/>
      <c r="BL1465" s="63"/>
      <c r="BM1465" s="63"/>
      <c r="BN1465" s="63"/>
      <c r="BO1465" s="63"/>
      <c r="BP1465" s="63"/>
      <c r="BQ1465" s="63"/>
      <c r="BR1465" s="63"/>
      <c r="BS1465" s="63"/>
      <c r="BT1465" s="63"/>
      <c r="BU1465" s="63"/>
      <c r="BV1465" s="63"/>
      <c r="BW1465" s="63"/>
      <c r="BX1465" s="63"/>
      <c r="BY1465" s="63"/>
      <c r="BZ1465" s="63"/>
      <c r="CA1465" s="63"/>
      <c r="CB1465" s="63"/>
      <c r="CC1465" s="63"/>
      <c r="CD1465" s="63"/>
      <c r="CE1465" s="63"/>
      <c r="CF1465" s="63"/>
      <c r="CG1465" s="63"/>
      <c r="CH1465" s="63"/>
      <c r="CI1465" s="63"/>
      <c r="CJ1465" s="63"/>
      <c r="CK1465" s="63"/>
      <c r="CL1465" s="63"/>
      <c r="CM1465" s="63"/>
      <c r="CN1465" s="63"/>
      <c r="CO1465" s="63"/>
      <c r="CP1465" s="63"/>
      <c r="CR1465" s="227"/>
      <c r="CS1465" s="74"/>
    </row>
    <row r="1466" spans="1:97" s="72" customFormat="1" ht="75.75" customHeight="1">
      <c r="A1466" s="76"/>
      <c r="B1466" s="76"/>
      <c r="C1466" s="76"/>
      <c r="D1466" s="76"/>
      <c r="E1466" s="76"/>
      <c r="F1466" s="63"/>
      <c r="G1466" s="63"/>
      <c r="H1466" s="63"/>
      <c r="I1466" s="63"/>
      <c r="J1466" s="63"/>
      <c r="K1466" s="63"/>
      <c r="L1466" s="63"/>
      <c r="M1466" s="63"/>
      <c r="N1466" s="63"/>
      <c r="O1466" s="63"/>
      <c r="P1466" s="63"/>
      <c r="Q1466" s="63"/>
      <c r="R1466" s="63"/>
      <c r="S1466" s="63"/>
      <c r="T1466" s="63"/>
      <c r="U1466" s="63"/>
      <c r="V1466" s="63"/>
      <c r="W1466" s="63"/>
      <c r="X1466" s="63"/>
      <c r="Y1466" s="63"/>
      <c r="Z1466" s="63"/>
      <c r="AA1466" s="63"/>
      <c r="AB1466" s="63"/>
      <c r="AC1466" s="63"/>
      <c r="AD1466" s="63"/>
      <c r="AE1466" s="63"/>
      <c r="AF1466" s="63"/>
      <c r="AG1466" s="63"/>
      <c r="AH1466" s="63"/>
      <c r="AI1466" s="63"/>
      <c r="AJ1466" s="63"/>
      <c r="AK1466" s="63"/>
      <c r="AL1466" s="63"/>
      <c r="AM1466" s="63"/>
      <c r="AN1466" s="63"/>
      <c r="AO1466" s="63"/>
      <c r="AP1466" s="63"/>
      <c r="AQ1466" s="63"/>
      <c r="AR1466" s="63"/>
      <c r="AS1466" s="63"/>
      <c r="AT1466" s="63"/>
      <c r="AU1466" s="63"/>
      <c r="AV1466" s="63"/>
      <c r="AW1466" s="63"/>
      <c r="AX1466" s="63"/>
      <c r="AY1466" s="63"/>
      <c r="AZ1466" s="63"/>
      <c r="BA1466" s="63"/>
      <c r="BB1466" s="63"/>
      <c r="BC1466" s="63"/>
      <c r="BD1466" s="63"/>
      <c r="BE1466" s="63"/>
      <c r="BF1466" s="63"/>
      <c r="BG1466" s="63"/>
      <c r="BH1466" s="63"/>
      <c r="BI1466" s="63"/>
      <c r="BJ1466" s="63"/>
      <c r="BK1466" s="63"/>
      <c r="BL1466" s="63"/>
      <c r="BM1466" s="63"/>
      <c r="BN1466" s="63"/>
      <c r="BO1466" s="63"/>
      <c r="BP1466" s="63"/>
      <c r="BQ1466" s="63"/>
      <c r="BR1466" s="63"/>
      <c r="BS1466" s="63"/>
      <c r="BT1466" s="63"/>
      <c r="BU1466" s="63"/>
      <c r="BV1466" s="63"/>
      <c r="BW1466" s="63"/>
      <c r="BX1466" s="63"/>
      <c r="BY1466" s="63"/>
      <c r="BZ1466" s="63"/>
      <c r="CA1466" s="63"/>
      <c r="CB1466" s="63"/>
      <c r="CC1466" s="63"/>
      <c r="CD1466" s="63"/>
      <c r="CE1466" s="63"/>
      <c r="CF1466" s="63"/>
      <c r="CG1466" s="63"/>
      <c r="CH1466" s="63"/>
      <c r="CI1466" s="63"/>
      <c r="CJ1466" s="63"/>
      <c r="CK1466" s="63"/>
      <c r="CL1466" s="63"/>
      <c r="CM1466" s="63"/>
      <c r="CN1466" s="63"/>
      <c r="CO1466" s="63"/>
      <c r="CP1466" s="63"/>
      <c r="CR1466" s="227"/>
      <c r="CS1466" s="74"/>
    </row>
    <row r="1467" spans="1:97" s="72" customFormat="1" ht="75.75" customHeight="1">
      <c r="A1467" s="76"/>
      <c r="B1467" s="76"/>
      <c r="C1467" s="76"/>
      <c r="D1467" s="76"/>
      <c r="E1467" s="76"/>
      <c r="F1467" s="63"/>
      <c r="G1467" s="63"/>
      <c r="H1467" s="63"/>
      <c r="I1467" s="63"/>
      <c r="J1467" s="63"/>
      <c r="K1467" s="63"/>
      <c r="L1467" s="63"/>
      <c r="M1467" s="63"/>
      <c r="N1467" s="63"/>
      <c r="O1467" s="63"/>
      <c r="P1467" s="63"/>
      <c r="Q1467" s="63"/>
      <c r="R1467" s="63"/>
      <c r="S1467" s="63"/>
      <c r="T1467" s="63"/>
      <c r="U1467" s="63"/>
      <c r="V1467" s="63"/>
      <c r="W1467" s="63"/>
      <c r="X1467" s="63"/>
      <c r="Y1467" s="63"/>
      <c r="Z1467" s="63"/>
      <c r="AA1467" s="63"/>
      <c r="AB1467" s="63"/>
      <c r="AC1467" s="63"/>
      <c r="AD1467" s="63"/>
      <c r="AE1467" s="63"/>
      <c r="AF1467" s="63"/>
      <c r="AG1467" s="63"/>
      <c r="AH1467" s="63"/>
      <c r="AI1467" s="63"/>
      <c r="AJ1467" s="63"/>
      <c r="AK1467" s="63"/>
      <c r="AL1467" s="63"/>
      <c r="AM1467" s="63"/>
      <c r="AN1467" s="63"/>
      <c r="AO1467" s="63"/>
      <c r="AP1467" s="63"/>
      <c r="AQ1467" s="63"/>
      <c r="AR1467" s="63"/>
      <c r="AS1467" s="63"/>
      <c r="AT1467" s="63"/>
      <c r="AU1467" s="63"/>
      <c r="AV1467" s="63"/>
      <c r="AW1467" s="63"/>
      <c r="AX1467" s="63"/>
      <c r="AY1467" s="63"/>
      <c r="AZ1467" s="63"/>
      <c r="BA1467" s="63"/>
      <c r="BB1467" s="63"/>
      <c r="BC1467" s="63"/>
      <c r="BD1467" s="63"/>
      <c r="BE1467" s="63"/>
      <c r="BF1467" s="63"/>
      <c r="BG1467" s="63"/>
      <c r="BH1467" s="63"/>
      <c r="BI1467" s="63"/>
      <c r="BJ1467" s="63"/>
      <c r="BK1467" s="63"/>
      <c r="BL1467" s="63"/>
      <c r="BM1467" s="63"/>
      <c r="BN1467" s="63"/>
      <c r="BO1467" s="63"/>
      <c r="BP1467" s="63"/>
      <c r="BQ1467" s="63"/>
      <c r="BR1467" s="63"/>
      <c r="BS1467" s="63"/>
      <c r="BT1467" s="63"/>
      <c r="BU1467" s="63"/>
      <c r="BV1467" s="63"/>
      <c r="BW1467" s="63"/>
      <c r="BX1467" s="63"/>
      <c r="BY1467" s="63"/>
      <c r="BZ1467" s="63"/>
      <c r="CA1467" s="63"/>
      <c r="CB1467" s="63"/>
      <c r="CC1467" s="63"/>
      <c r="CD1467" s="63"/>
      <c r="CE1467" s="63"/>
      <c r="CF1467" s="63"/>
      <c r="CG1467" s="63"/>
      <c r="CH1467" s="63"/>
      <c r="CI1467" s="63"/>
      <c r="CJ1467" s="63"/>
      <c r="CK1467" s="63"/>
      <c r="CL1467" s="63"/>
      <c r="CM1467" s="63"/>
      <c r="CN1467" s="63"/>
      <c r="CO1467" s="63"/>
      <c r="CP1467" s="63"/>
      <c r="CR1467" s="227"/>
      <c r="CS1467" s="74"/>
    </row>
    <row r="1468" spans="1:97" s="72" customFormat="1" ht="75.75" customHeight="1">
      <c r="A1468" s="76"/>
      <c r="B1468" s="76"/>
      <c r="C1468" s="76"/>
      <c r="D1468" s="76"/>
      <c r="E1468" s="76"/>
      <c r="F1468" s="63"/>
      <c r="G1468" s="63"/>
      <c r="H1468" s="63"/>
      <c r="I1468" s="63"/>
      <c r="J1468" s="63"/>
      <c r="K1468" s="63"/>
      <c r="L1468" s="63"/>
      <c r="M1468" s="63"/>
      <c r="N1468" s="63"/>
      <c r="O1468" s="63"/>
      <c r="P1468" s="63"/>
      <c r="Q1468" s="63"/>
      <c r="R1468" s="63"/>
      <c r="S1468" s="63"/>
      <c r="T1468" s="63"/>
      <c r="U1468" s="63"/>
      <c r="V1468" s="63"/>
      <c r="W1468" s="63"/>
      <c r="X1468" s="63"/>
      <c r="Y1468" s="63"/>
      <c r="Z1468" s="63"/>
      <c r="AA1468" s="63"/>
      <c r="AB1468" s="63"/>
      <c r="AC1468" s="63"/>
      <c r="AD1468" s="63"/>
      <c r="AE1468" s="63"/>
      <c r="AF1468" s="63"/>
      <c r="AG1468" s="63"/>
      <c r="AH1468" s="63"/>
      <c r="AI1468" s="63"/>
      <c r="AJ1468" s="63"/>
      <c r="AK1468" s="63"/>
      <c r="AL1468" s="63"/>
      <c r="AM1468" s="63"/>
      <c r="AN1468" s="63"/>
      <c r="AO1468" s="63"/>
      <c r="AP1468" s="63"/>
      <c r="AQ1468" s="63"/>
      <c r="AR1468" s="63"/>
      <c r="AS1468" s="63"/>
      <c r="AT1468" s="63"/>
      <c r="AU1468" s="63"/>
      <c r="AV1468" s="63"/>
      <c r="AW1468" s="63"/>
      <c r="AX1468" s="63"/>
      <c r="AY1468" s="63"/>
      <c r="AZ1468" s="63"/>
      <c r="BA1468" s="63"/>
      <c r="BB1468" s="63"/>
      <c r="BC1468" s="63"/>
      <c r="BD1468" s="63"/>
      <c r="BE1468" s="63"/>
      <c r="BF1468" s="63"/>
      <c r="BG1468" s="63"/>
      <c r="BH1468" s="63"/>
      <c r="BI1468" s="63"/>
      <c r="BJ1468" s="63"/>
      <c r="BK1468" s="63"/>
      <c r="BL1468" s="63"/>
      <c r="BM1468" s="63"/>
      <c r="BN1468" s="63"/>
      <c r="BO1468" s="63"/>
      <c r="BP1468" s="63"/>
      <c r="BQ1468" s="63"/>
      <c r="BR1468" s="63"/>
      <c r="BS1468" s="63"/>
      <c r="BT1468" s="63"/>
      <c r="BU1468" s="63"/>
      <c r="BV1468" s="63"/>
      <c r="BW1468" s="63"/>
      <c r="BX1468" s="63"/>
      <c r="BY1468" s="63"/>
      <c r="BZ1468" s="63"/>
      <c r="CA1468" s="63"/>
      <c r="CB1468" s="63"/>
      <c r="CC1468" s="63"/>
      <c r="CD1468" s="63"/>
      <c r="CE1468" s="63"/>
      <c r="CF1468" s="63"/>
      <c r="CG1468" s="63"/>
      <c r="CH1468" s="63"/>
      <c r="CI1468" s="63"/>
      <c r="CJ1468" s="63"/>
      <c r="CK1468" s="63"/>
      <c r="CL1468" s="63"/>
      <c r="CM1468" s="63"/>
      <c r="CN1468" s="63"/>
      <c r="CO1468" s="63"/>
      <c r="CP1468" s="63"/>
      <c r="CR1468" s="227"/>
      <c r="CS1468" s="74"/>
    </row>
    <row r="1469" spans="1:97" s="72" customFormat="1" ht="75.75" customHeight="1">
      <c r="A1469" s="76"/>
      <c r="B1469" s="76"/>
      <c r="C1469" s="76"/>
      <c r="D1469" s="76"/>
      <c r="E1469" s="76"/>
      <c r="F1469" s="63"/>
      <c r="G1469" s="63"/>
      <c r="H1469" s="63"/>
      <c r="I1469" s="63"/>
      <c r="J1469" s="63"/>
      <c r="K1469" s="63"/>
      <c r="L1469" s="63"/>
      <c r="M1469" s="63"/>
      <c r="N1469" s="63"/>
      <c r="O1469" s="63"/>
      <c r="P1469" s="63"/>
      <c r="Q1469" s="63"/>
      <c r="R1469" s="63"/>
      <c r="S1469" s="63"/>
      <c r="T1469" s="63"/>
      <c r="U1469" s="63"/>
      <c r="V1469" s="63"/>
      <c r="W1469" s="63"/>
      <c r="X1469" s="63"/>
      <c r="Y1469" s="63"/>
      <c r="Z1469" s="63"/>
      <c r="AA1469" s="63"/>
      <c r="AB1469" s="63"/>
      <c r="AC1469" s="63"/>
      <c r="AD1469" s="63"/>
      <c r="AE1469" s="63"/>
      <c r="AF1469" s="63"/>
      <c r="AG1469" s="63"/>
      <c r="AH1469" s="63"/>
      <c r="AI1469" s="63"/>
      <c r="AJ1469" s="63"/>
      <c r="AK1469" s="63"/>
      <c r="AL1469" s="63"/>
      <c r="AM1469" s="63"/>
      <c r="AN1469" s="63"/>
      <c r="AO1469" s="63"/>
      <c r="AP1469" s="63"/>
      <c r="AQ1469" s="63"/>
      <c r="AR1469" s="63"/>
      <c r="AS1469" s="63"/>
      <c r="AT1469" s="63"/>
      <c r="AU1469" s="63"/>
      <c r="AV1469" s="63"/>
      <c r="AW1469" s="63"/>
      <c r="AX1469" s="63"/>
      <c r="AY1469" s="63"/>
      <c r="AZ1469" s="63"/>
      <c r="BA1469" s="63"/>
      <c r="BB1469" s="63"/>
      <c r="BC1469" s="63"/>
      <c r="BD1469" s="63"/>
      <c r="BE1469" s="63"/>
      <c r="BF1469" s="63"/>
      <c r="BG1469" s="63"/>
      <c r="BH1469" s="63"/>
      <c r="BI1469" s="63"/>
      <c r="BJ1469" s="63"/>
      <c r="BK1469" s="63"/>
      <c r="BL1469" s="63"/>
      <c r="BM1469" s="63"/>
      <c r="BN1469" s="63"/>
      <c r="BO1469" s="63"/>
      <c r="BP1469" s="63"/>
      <c r="BQ1469" s="63"/>
      <c r="BR1469" s="63"/>
      <c r="BS1469" s="63"/>
      <c r="BT1469" s="63"/>
      <c r="BU1469" s="63"/>
      <c r="BV1469" s="63"/>
      <c r="BW1469" s="63"/>
      <c r="BX1469" s="63"/>
      <c r="BY1469" s="63"/>
      <c r="BZ1469" s="63"/>
      <c r="CA1469" s="63"/>
      <c r="CB1469" s="63"/>
      <c r="CC1469" s="63"/>
      <c r="CD1469" s="63"/>
      <c r="CE1469" s="63"/>
      <c r="CF1469" s="63"/>
      <c r="CG1469" s="63"/>
      <c r="CH1469" s="63"/>
      <c r="CI1469" s="63"/>
      <c r="CJ1469" s="63"/>
      <c r="CK1469" s="63"/>
      <c r="CL1469" s="63"/>
      <c r="CM1469" s="63"/>
      <c r="CN1469" s="63"/>
      <c r="CO1469" s="63"/>
      <c r="CP1469" s="63"/>
      <c r="CR1469" s="227"/>
      <c r="CS1469" s="74"/>
    </row>
    <row r="1470" spans="1:97" s="72" customFormat="1" ht="75.75" customHeight="1">
      <c r="A1470" s="76"/>
      <c r="B1470" s="76"/>
      <c r="C1470" s="76"/>
      <c r="D1470" s="76"/>
      <c r="E1470" s="76"/>
      <c r="F1470" s="63"/>
      <c r="G1470" s="63"/>
      <c r="H1470" s="63"/>
      <c r="I1470" s="63"/>
      <c r="J1470" s="63"/>
      <c r="K1470" s="63"/>
      <c r="L1470" s="63"/>
      <c r="M1470" s="63"/>
      <c r="N1470" s="63"/>
      <c r="O1470" s="63"/>
      <c r="P1470" s="63"/>
      <c r="Q1470" s="63"/>
      <c r="R1470" s="63"/>
      <c r="S1470" s="63"/>
      <c r="T1470" s="63"/>
      <c r="U1470" s="63"/>
      <c r="V1470" s="63"/>
      <c r="W1470" s="63"/>
      <c r="X1470" s="63"/>
      <c r="Y1470" s="63"/>
      <c r="Z1470" s="63"/>
      <c r="AA1470" s="63"/>
      <c r="AB1470" s="63"/>
      <c r="AC1470" s="63"/>
      <c r="AD1470" s="63"/>
      <c r="AE1470" s="63"/>
      <c r="AF1470" s="63"/>
      <c r="AG1470" s="63"/>
      <c r="AH1470" s="63"/>
      <c r="AI1470" s="63"/>
      <c r="AJ1470" s="63"/>
      <c r="AK1470" s="63"/>
      <c r="AL1470" s="63"/>
      <c r="AM1470" s="63"/>
      <c r="AN1470" s="63"/>
      <c r="AO1470" s="63"/>
      <c r="AP1470" s="63"/>
      <c r="AQ1470" s="63"/>
      <c r="AR1470" s="63"/>
      <c r="AS1470" s="63"/>
      <c r="AT1470" s="63"/>
      <c r="AU1470" s="63"/>
      <c r="AV1470" s="63"/>
      <c r="AW1470" s="63"/>
      <c r="AX1470" s="63"/>
      <c r="AY1470" s="63"/>
      <c r="AZ1470" s="63"/>
      <c r="BA1470" s="63"/>
      <c r="BB1470" s="63"/>
      <c r="BC1470" s="63"/>
      <c r="BD1470" s="63"/>
      <c r="BE1470" s="63"/>
      <c r="BF1470" s="63"/>
      <c r="BG1470" s="63"/>
      <c r="BH1470" s="63"/>
      <c r="BI1470" s="63"/>
      <c r="BJ1470" s="63"/>
      <c r="BK1470" s="63"/>
      <c r="BL1470" s="63"/>
      <c r="BM1470" s="63"/>
      <c r="BN1470" s="63"/>
      <c r="BO1470" s="63"/>
      <c r="BP1470" s="63"/>
      <c r="BQ1470" s="63"/>
      <c r="BR1470" s="63"/>
      <c r="BS1470" s="63"/>
      <c r="BT1470" s="63"/>
      <c r="BU1470" s="63"/>
      <c r="BV1470" s="63"/>
      <c r="BW1470" s="63"/>
      <c r="BX1470" s="63"/>
      <c r="BY1470" s="63"/>
      <c r="BZ1470" s="63"/>
      <c r="CA1470" s="63"/>
      <c r="CB1470" s="63"/>
      <c r="CC1470" s="63"/>
      <c r="CD1470" s="63"/>
      <c r="CE1470" s="63"/>
      <c r="CF1470" s="63"/>
      <c r="CG1470" s="63"/>
      <c r="CH1470" s="63"/>
      <c r="CI1470" s="63"/>
      <c r="CJ1470" s="63"/>
      <c r="CK1470" s="63"/>
      <c r="CL1470" s="63"/>
      <c r="CM1470" s="63"/>
      <c r="CN1470" s="63"/>
      <c r="CO1470" s="63"/>
      <c r="CP1470" s="63"/>
      <c r="CR1470" s="227"/>
      <c r="CS1470" s="74"/>
    </row>
    <row r="1471" spans="1:97" s="72" customFormat="1" ht="75.75" customHeight="1">
      <c r="A1471" s="76"/>
      <c r="B1471" s="76"/>
      <c r="C1471" s="76"/>
      <c r="D1471" s="76"/>
      <c r="E1471" s="76"/>
      <c r="F1471" s="63"/>
      <c r="G1471" s="63"/>
      <c r="H1471" s="63"/>
      <c r="I1471" s="63"/>
      <c r="J1471" s="63"/>
      <c r="K1471" s="63"/>
      <c r="L1471" s="63"/>
      <c r="M1471" s="63"/>
      <c r="N1471" s="63"/>
      <c r="O1471" s="63"/>
      <c r="P1471" s="63"/>
      <c r="Q1471" s="63"/>
      <c r="R1471" s="63"/>
      <c r="S1471" s="63"/>
      <c r="T1471" s="63"/>
      <c r="U1471" s="63"/>
      <c r="V1471" s="63"/>
      <c r="W1471" s="63"/>
      <c r="X1471" s="63"/>
      <c r="Y1471" s="63"/>
      <c r="Z1471" s="63"/>
      <c r="AA1471" s="63"/>
      <c r="AB1471" s="63"/>
      <c r="AC1471" s="63"/>
      <c r="AD1471" s="63"/>
      <c r="AE1471" s="63"/>
      <c r="AF1471" s="63"/>
      <c r="AG1471" s="63"/>
      <c r="AH1471" s="63"/>
      <c r="AI1471" s="63"/>
      <c r="AJ1471" s="63"/>
      <c r="AK1471" s="63"/>
      <c r="AL1471" s="63"/>
      <c r="AM1471" s="63"/>
      <c r="AN1471" s="63"/>
      <c r="AO1471" s="63"/>
      <c r="AP1471" s="63"/>
      <c r="AQ1471" s="63"/>
      <c r="AR1471" s="63"/>
      <c r="AS1471" s="63"/>
      <c r="AT1471" s="63"/>
      <c r="AU1471" s="63"/>
      <c r="AV1471" s="63"/>
      <c r="AW1471" s="63"/>
      <c r="AX1471" s="63"/>
      <c r="AY1471" s="63"/>
      <c r="AZ1471" s="63"/>
      <c r="BA1471" s="63"/>
      <c r="BB1471" s="63"/>
      <c r="BC1471" s="63"/>
      <c r="BD1471" s="63"/>
      <c r="BE1471" s="63"/>
      <c r="BF1471" s="63"/>
      <c r="BG1471" s="63"/>
      <c r="BH1471" s="63"/>
      <c r="BI1471" s="63"/>
      <c r="BJ1471" s="63"/>
      <c r="BK1471" s="63"/>
      <c r="BL1471" s="63"/>
      <c r="BM1471" s="63"/>
      <c r="BN1471" s="63"/>
      <c r="BO1471" s="63"/>
      <c r="BP1471" s="63"/>
      <c r="BQ1471" s="63"/>
      <c r="BR1471" s="63"/>
      <c r="BS1471" s="63"/>
      <c r="BT1471" s="63"/>
      <c r="BU1471" s="63"/>
      <c r="BV1471" s="63"/>
      <c r="BW1471" s="63"/>
      <c r="BX1471" s="63"/>
      <c r="BY1471" s="63"/>
      <c r="BZ1471" s="63"/>
      <c r="CA1471" s="63"/>
      <c r="CB1471" s="63"/>
      <c r="CC1471" s="63"/>
      <c r="CD1471" s="63"/>
      <c r="CE1471" s="63"/>
      <c r="CF1471" s="63"/>
      <c r="CG1471" s="63"/>
      <c r="CH1471" s="63"/>
      <c r="CI1471" s="63"/>
      <c r="CJ1471" s="63"/>
      <c r="CK1471" s="63"/>
      <c r="CL1471" s="63"/>
      <c r="CM1471" s="63"/>
      <c r="CN1471" s="63"/>
      <c r="CO1471" s="63"/>
      <c r="CP1471" s="63"/>
      <c r="CR1471" s="227"/>
      <c r="CS1471" s="74"/>
    </row>
    <row r="1472" spans="1:97" s="72" customFormat="1" ht="75.75" customHeight="1">
      <c r="A1472" s="76"/>
      <c r="B1472" s="76"/>
      <c r="C1472" s="76"/>
      <c r="D1472" s="76"/>
      <c r="E1472" s="76"/>
      <c r="F1472" s="63"/>
      <c r="G1472" s="63"/>
      <c r="H1472" s="63"/>
      <c r="I1472" s="63"/>
      <c r="J1472" s="63"/>
      <c r="K1472" s="63"/>
      <c r="L1472" s="63"/>
      <c r="M1472" s="63"/>
      <c r="N1472" s="63"/>
      <c r="O1472" s="63"/>
      <c r="P1472" s="63"/>
      <c r="Q1472" s="63"/>
      <c r="R1472" s="63"/>
      <c r="S1472" s="63"/>
      <c r="T1472" s="63"/>
      <c r="U1472" s="63"/>
      <c r="V1472" s="63"/>
      <c r="W1472" s="63"/>
      <c r="X1472" s="63"/>
      <c r="Y1472" s="63"/>
      <c r="Z1472" s="63"/>
      <c r="AA1472" s="63"/>
      <c r="AB1472" s="63"/>
      <c r="AC1472" s="63"/>
      <c r="AD1472" s="63"/>
      <c r="AE1472" s="63"/>
      <c r="AF1472" s="63"/>
      <c r="AG1472" s="63"/>
      <c r="AH1472" s="63"/>
      <c r="AI1472" s="63"/>
      <c r="AJ1472" s="63"/>
      <c r="AK1472" s="63"/>
      <c r="AL1472" s="63"/>
      <c r="AM1472" s="63"/>
      <c r="AN1472" s="63"/>
      <c r="AO1472" s="63"/>
      <c r="AP1472" s="63"/>
      <c r="AQ1472" s="63"/>
      <c r="AR1472" s="63"/>
      <c r="AS1472" s="63"/>
      <c r="AT1472" s="63"/>
      <c r="AU1472" s="63"/>
      <c r="AV1472" s="63"/>
      <c r="AW1472" s="63"/>
      <c r="AX1472" s="63"/>
      <c r="AY1472" s="63"/>
      <c r="AZ1472" s="63"/>
      <c r="BA1472" s="63"/>
      <c r="BB1472" s="63"/>
      <c r="BC1472" s="63"/>
      <c r="BD1472" s="63"/>
      <c r="BE1472" s="63"/>
      <c r="BF1472" s="63"/>
      <c r="BG1472" s="63"/>
      <c r="BH1472" s="63"/>
      <c r="BI1472" s="63"/>
      <c r="BJ1472" s="63"/>
      <c r="BK1472" s="63"/>
      <c r="BL1472" s="63"/>
      <c r="BM1472" s="63"/>
      <c r="BN1472" s="63"/>
      <c r="BO1472" s="63"/>
      <c r="BP1472" s="63"/>
      <c r="BQ1472" s="63"/>
      <c r="BR1472" s="63"/>
      <c r="BS1472" s="63"/>
      <c r="BT1472" s="63"/>
      <c r="BU1472" s="63"/>
      <c r="BV1472" s="63"/>
      <c r="BW1472" s="63"/>
      <c r="BX1472" s="63"/>
      <c r="BY1472" s="63"/>
      <c r="BZ1472" s="63"/>
      <c r="CA1472" s="63"/>
      <c r="CB1472" s="63"/>
      <c r="CC1472" s="63"/>
      <c r="CD1472" s="63"/>
      <c r="CE1472" s="63"/>
      <c r="CF1472" s="63"/>
      <c r="CG1472" s="63"/>
      <c r="CH1472" s="63"/>
      <c r="CI1472" s="63"/>
      <c r="CJ1472" s="63"/>
      <c r="CK1472" s="63"/>
      <c r="CL1472" s="63"/>
      <c r="CM1472" s="63"/>
      <c r="CN1472" s="63"/>
      <c r="CO1472" s="63"/>
      <c r="CP1472" s="63"/>
      <c r="CR1472" s="227"/>
      <c r="CS1472" s="74"/>
    </row>
    <row r="1473" spans="1:97" s="72" customFormat="1" ht="75.75" customHeight="1">
      <c r="A1473" s="76"/>
      <c r="B1473" s="76"/>
      <c r="C1473" s="76"/>
      <c r="D1473" s="76"/>
      <c r="E1473" s="76"/>
      <c r="F1473" s="63"/>
      <c r="G1473" s="63"/>
      <c r="H1473" s="63"/>
      <c r="I1473" s="63"/>
      <c r="J1473" s="63"/>
      <c r="K1473" s="63"/>
      <c r="L1473" s="63"/>
      <c r="M1473" s="63"/>
      <c r="N1473" s="63"/>
      <c r="O1473" s="63"/>
      <c r="P1473" s="63"/>
      <c r="Q1473" s="63"/>
      <c r="R1473" s="63"/>
      <c r="S1473" s="63"/>
      <c r="T1473" s="63"/>
      <c r="U1473" s="63"/>
      <c r="V1473" s="63"/>
      <c r="W1473" s="63"/>
      <c r="X1473" s="63"/>
      <c r="Y1473" s="63"/>
      <c r="Z1473" s="63"/>
      <c r="AA1473" s="63"/>
      <c r="AB1473" s="63"/>
      <c r="AC1473" s="63"/>
      <c r="AD1473" s="63"/>
      <c r="AE1473" s="63"/>
      <c r="AF1473" s="63"/>
      <c r="AG1473" s="63"/>
      <c r="AH1473" s="63"/>
      <c r="AI1473" s="63"/>
      <c r="AJ1473" s="63"/>
      <c r="AK1473" s="63"/>
      <c r="AL1473" s="63"/>
      <c r="AM1473" s="63"/>
      <c r="AN1473" s="63"/>
      <c r="AO1473" s="63"/>
      <c r="AP1473" s="63"/>
      <c r="AQ1473" s="63"/>
      <c r="AR1473" s="63"/>
      <c r="AS1473" s="63"/>
      <c r="AT1473" s="63"/>
      <c r="AU1473" s="63"/>
      <c r="AV1473" s="63"/>
      <c r="AW1473" s="63"/>
      <c r="AX1473" s="63"/>
      <c r="AY1473" s="63"/>
      <c r="AZ1473" s="63"/>
      <c r="BA1473" s="63"/>
      <c r="BB1473" s="63"/>
      <c r="BC1473" s="63"/>
      <c r="BD1473" s="63"/>
      <c r="BE1473" s="63"/>
      <c r="BF1473" s="63"/>
      <c r="BG1473" s="63"/>
      <c r="BH1473" s="63"/>
      <c r="BI1473" s="63"/>
      <c r="BJ1473" s="63"/>
      <c r="BK1473" s="63"/>
      <c r="BL1473" s="63"/>
      <c r="BM1473" s="63"/>
      <c r="BN1473" s="63"/>
      <c r="BO1473" s="63"/>
      <c r="BP1473" s="63"/>
      <c r="BQ1473" s="63"/>
      <c r="BR1473" s="63"/>
      <c r="BS1473" s="63"/>
      <c r="BT1473" s="63"/>
      <c r="BU1473" s="63"/>
      <c r="BV1473" s="63"/>
      <c r="BW1473" s="63"/>
      <c r="BX1473" s="63"/>
      <c r="BY1473" s="63"/>
      <c r="BZ1473" s="63"/>
      <c r="CA1473" s="63"/>
      <c r="CB1473" s="63"/>
      <c r="CC1473" s="63"/>
      <c r="CD1473" s="63"/>
      <c r="CE1473" s="63"/>
      <c r="CF1473" s="63"/>
      <c r="CG1473" s="63"/>
      <c r="CH1473" s="63"/>
      <c r="CI1473" s="63"/>
      <c r="CJ1473" s="63"/>
      <c r="CK1473" s="63"/>
      <c r="CL1473" s="63"/>
      <c r="CM1473" s="63"/>
      <c r="CN1473" s="63"/>
      <c r="CO1473" s="63"/>
      <c r="CP1473" s="63"/>
      <c r="CR1473" s="227"/>
      <c r="CS1473" s="74"/>
    </row>
    <row r="1474" spans="1:97" s="72" customFormat="1" ht="75.75" customHeight="1">
      <c r="A1474" s="76"/>
      <c r="B1474" s="76"/>
      <c r="C1474" s="76"/>
      <c r="D1474" s="76"/>
      <c r="E1474" s="76"/>
      <c r="F1474" s="63"/>
      <c r="G1474" s="63"/>
      <c r="H1474" s="63"/>
      <c r="I1474" s="63"/>
      <c r="J1474" s="63"/>
      <c r="K1474" s="63"/>
      <c r="L1474" s="63"/>
      <c r="M1474" s="63"/>
      <c r="N1474" s="63"/>
      <c r="O1474" s="63"/>
      <c r="P1474" s="63"/>
      <c r="Q1474" s="63"/>
      <c r="R1474" s="63"/>
      <c r="S1474" s="63"/>
      <c r="T1474" s="63"/>
      <c r="U1474" s="63"/>
      <c r="V1474" s="63"/>
      <c r="W1474" s="63"/>
      <c r="X1474" s="63"/>
      <c r="Y1474" s="63"/>
      <c r="Z1474" s="63"/>
      <c r="AA1474" s="63"/>
      <c r="AB1474" s="63"/>
      <c r="AC1474" s="63"/>
      <c r="AD1474" s="63"/>
      <c r="AE1474" s="63"/>
      <c r="AF1474" s="63"/>
      <c r="AG1474" s="63"/>
      <c r="AH1474" s="63"/>
      <c r="AI1474" s="63"/>
      <c r="AJ1474" s="63"/>
      <c r="AK1474" s="63"/>
      <c r="AL1474" s="63"/>
      <c r="AM1474" s="63"/>
      <c r="AN1474" s="63"/>
      <c r="AO1474" s="63"/>
      <c r="AP1474" s="63"/>
      <c r="AQ1474" s="63"/>
      <c r="AR1474" s="63"/>
      <c r="AS1474" s="63"/>
      <c r="AT1474" s="63"/>
      <c r="AU1474" s="63"/>
      <c r="AV1474" s="63"/>
      <c r="AW1474" s="63"/>
      <c r="AX1474" s="63"/>
      <c r="AY1474" s="63"/>
      <c r="AZ1474" s="63"/>
      <c r="BA1474" s="63"/>
      <c r="BB1474" s="63"/>
      <c r="BC1474" s="63"/>
      <c r="BD1474" s="63"/>
      <c r="BE1474" s="63"/>
      <c r="BF1474" s="63"/>
      <c r="BG1474" s="63"/>
      <c r="BH1474" s="63"/>
      <c r="BI1474" s="63"/>
      <c r="BJ1474" s="63"/>
      <c r="BK1474" s="63"/>
      <c r="BL1474" s="63"/>
      <c r="BM1474" s="63"/>
      <c r="BN1474" s="63"/>
      <c r="BO1474" s="63"/>
      <c r="BP1474" s="63"/>
      <c r="BQ1474" s="63"/>
      <c r="BR1474" s="63"/>
      <c r="BS1474" s="63"/>
      <c r="BT1474" s="63"/>
      <c r="BU1474" s="63"/>
      <c r="BV1474" s="63"/>
      <c r="BW1474" s="63"/>
      <c r="BX1474" s="63"/>
      <c r="BY1474" s="63"/>
      <c r="BZ1474" s="63"/>
      <c r="CA1474" s="63"/>
      <c r="CB1474" s="63"/>
      <c r="CC1474" s="63"/>
      <c r="CD1474" s="63"/>
      <c r="CE1474" s="63"/>
      <c r="CF1474" s="63"/>
      <c r="CG1474" s="63"/>
      <c r="CH1474" s="63"/>
      <c r="CI1474" s="63"/>
      <c r="CJ1474" s="63"/>
      <c r="CK1474" s="63"/>
      <c r="CL1474" s="63"/>
      <c r="CM1474" s="63"/>
      <c r="CN1474" s="63"/>
      <c r="CO1474" s="63"/>
      <c r="CP1474" s="63"/>
      <c r="CR1474" s="227"/>
      <c r="CS1474" s="74"/>
    </row>
    <row r="1475" spans="1:97" s="72" customFormat="1" ht="75.75" customHeight="1">
      <c r="A1475" s="76"/>
      <c r="B1475" s="76"/>
      <c r="C1475" s="76"/>
      <c r="D1475" s="76"/>
      <c r="E1475" s="76"/>
      <c r="F1475" s="63"/>
      <c r="G1475" s="63"/>
      <c r="H1475" s="63"/>
      <c r="I1475" s="63"/>
      <c r="J1475" s="63"/>
      <c r="K1475" s="63"/>
      <c r="L1475" s="63"/>
      <c r="M1475" s="63"/>
      <c r="N1475" s="63"/>
      <c r="O1475" s="63"/>
      <c r="P1475" s="63"/>
      <c r="Q1475" s="63"/>
      <c r="R1475" s="63"/>
      <c r="S1475" s="63"/>
      <c r="T1475" s="63"/>
      <c r="U1475" s="63"/>
      <c r="V1475" s="63"/>
      <c r="W1475" s="63"/>
      <c r="X1475" s="63"/>
      <c r="Y1475" s="63"/>
      <c r="Z1475" s="63"/>
      <c r="AA1475" s="63"/>
      <c r="AB1475" s="63"/>
      <c r="AC1475" s="63"/>
      <c r="AD1475" s="63"/>
      <c r="AE1475" s="63"/>
      <c r="AF1475" s="63"/>
      <c r="AG1475" s="63"/>
      <c r="AH1475" s="63"/>
      <c r="AI1475" s="63"/>
      <c r="AJ1475" s="63"/>
      <c r="AK1475" s="63"/>
      <c r="AL1475" s="63"/>
      <c r="AM1475" s="63"/>
      <c r="AN1475" s="63"/>
      <c r="AO1475" s="63"/>
      <c r="AP1475" s="63"/>
      <c r="AQ1475" s="63"/>
      <c r="AR1475" s="63"/>
      <c r="AS1475" s="63"/>
      <c r="AT1475" s="63"/>
      <c r="AU1475" s="63"/>
      <c r="AV1475" s="63"/>
      <c r="AW1475" s="63"/>
      <c r="AX1475" s="63"/>
      <c r="AY1475" s="63"/>
      <c r="AZ1475" s="63"/>
      <c r="BA1475" s="63"/>
      <c r="BB1475" s="63"/>
      <c r="BC1475" s="63"/>
      <c r="BD1475" s="63"/>
      <c r="BE1475" s="63"/>
      <c r="BF1475" s="63"/>
      <c r="BG1475" s="63"/>
      <c r="BH1475" s="63"/>
      <c r="BI1475" s="63"/>
      <c r="BJ1475" s="63"/>
      <c r="BK1475" s="63"/>
      <c r="BL1475" s="63"/>
      <c r="BM1475" s="63"/>
      <c r="BN1475" s="63"/>
      <c r="BO1475" s="63"/>
      <c r="BP1475" s="63"/>
      <c r="BQ1475" s="63"/>
      <c r="BR1475" s="63"/>
      <c r="BS1475" s="63"/>
      <c r="BT1475" s="63"/>
      <c r="BU1475" s="63"/>
      <c r="BV1475" s="63"/>
      <c r="BW1475" s="63"/>
      <c r="BX1475" s="63"/>
      <c r="BY1475" s="63"/>
      <c r="BZ1475" s="63"/>
      <c r="CA1475" s="63"/>
      <c r="CB1475" s="63"/>
      <c r="CC1475" s="63"/>
      <c r="CD1475" s="63"/>
      <c r="CE1475" s="63"/>
      <c r="CF1475" s="63"/>
      <c r="CG1475" s="63"/>
      <c r="CH1475" s="63"/>
      <c r="CI1475" s="63"/>
      <c r="CJ1475" s="63"/>
      <c r="CK1475" s="63"/>
      <c r="CL1475" s="63"/>
      <c r="CM1475" s="63"/>
      <c r="CN1475" s="63"/>
      <c r="CO1475" s="63"/>
      <c r="CP1475" s="63"/>
      <c r="CR1475" s="227"/>
      <c r="CS1475" s="74"/>
    </row>
    <row r="1476" spans="1:97" s="72" customFormat="1" ht="75.75" customHeight="1">
      <c r="A1476" s="76"/>
      <c r="B1476" s="76"/>
      <c r="C1476" s="76"/>
      <c r="D1476" s="76"/>
      <c r="E1476" s="76"/>
      <c r="F1476" s="63"/>
      <c r="G1476" s="63"/>
      <c r="H1476" s="63"/>
      <c r="I1476" s="63"/>
      <c r="J1476" s="63"/>
      <c r="K1476" s="63"/>
      <c r="L1476" s="63"/>
      <c r="M1476" s="63"/>
      <c r="N1476" s="63"/>
      <c r="O1476" s="63"/>
      <c r="P1476" s="63"/>
      <c r="Q1476" s="63"/>
      <c r="R1476" s="63"/>
      <c r="S1476" s="63"/>
      <c r="T1476" s="63"/>
      <c r="U1476" s="63"/>
      <c r="V1476" s="63"/>
      <c r="W1476" s="63"/>
      <c r="X1476" s="63"/>
      <c r="Y1476" s="63"/>
      <c r="Z1476" s="63"/>
      <c r="AA1476" s="63"/>
      <c r="AB1476" s="63"/>
      <c r="AC1476" s="63"/>
      <c r="AD1476" s="63"/>
      <c r="AE1476" s="63"/>
      <c r="AF1476" s="63"/>
      <c r="AG1476" s="63"/>
      <c r="AH1476" s="63"/>
      <c r="AI1476" s="63"/>
      <c r="AJ1476" s="63"/>
      <c r="AK1476" s="63"/>
      <c r="AL1476" s="63"/>
      <c r="AM1476" s="63"/>
      <c r="AN1476" s="63"/>
      <c r="AO1476" s="63"/>
      <c r="AP1476" s="63"/>
      <c r="AQ1476" s="63"/>
      <c r="AR1476" s="63"/>
      <c r="AS1476" s="63"/>
      <c r="AT1476" s="63"/>
      <c r="AU1476" s="63"/>
      <c r="AV1476" s="63"/>
      <c r="AW1476" s="63"/>
      <c r="AX1476" s="63"/>
      <c r="AY1476" s="63"/>
      <c r="AZ1476" s="63"/>
      <c r="BA1476" s="63"/>
      <c r="BB1476" s="63"/>
      <c r="BC1476" s="63"/>
      <c r="BD1476" s="63"/>
      <c r="BE1476" s="63"/>
      <c r="BF1476" s="63"/>
      <c r="BG1476" s="63"/>
      <c r="BH1476" s="63"/>
      <c r="BI1476" s="63"/>
      <c r="BJ1476" s="63"/>
      <c r="BK1476" s="63"/>
      <c r="BL1476" s="63"/>
      <c r="BM1476" s="63"/>
      <c r="BN1476" s="63"/>
      <c r="BO1476" s="63"/>
      <c r="BP1476" s="63"/>
      <c r="BQ1476" s="63"/>
      <c r="BR1476" s="63"/>
      <c r="BS1476" s="63"/>
      <c r="BT1476" s="63"/>
      <c r="BU1476" s="63"/>
      <c r="BV1476" s="63"/>
      <c r="BW1476" s="63"/>
      <c r="BX1476" s="63"/>
      <c r="BY1476" s="63"/>
      <c r="BZ1476" s="63"/>
      <c r="CA1476" s="63"/>
      <c r="CB1476" s="63"/>
      <c r="CC1476" s="63"/>
      <c r="CD1476" s="63"/>
      <c r="CE1476" s="63"/>
      <c r="CF1476" s="63"/>
      <c r="CG1476" s="63"/>
      <c r="CH1476" s="63"/>
      <c r="CI1476" s="63"/>
      <c r="CJ1476" s="63"/>
      <c r="CK1476" s="63"/>
      <c r="CL1476" s="63"/>
      <c r="CM1476" s="63"/>
      <c r="CN1476" s="63"/>
      <c r="CO1476" s="63"/>
      <c r="CP1476" s="63"/>
      <c r="CR1476" s="227"/>
      <c r="CS1476" s="74"/>
    </row>
    <row r="1477" spans="1:97" s="72" customFormat="1" ht="75.75" customHeight="1">
      <c r="A1477" s="76"/>
      <c r="B1477" s="76"/>
      <c r="C1477" s="76"/>
      <c r="D1477" s="76"/>
      <c r="E1477" s="76"/>
      <c r="F1477" s="63"/>
      <c r="G1477" s="63"/>
      <c r="H1477" s="63"/>
      <c r="I1477" s="63"/>
      <c r="J1477" s="63"/>
      <c r="K1477" s="63"/>
      <c r="L1477" s="63"/>
      <c r="M1477" s="63"/>
      <c r="N1477" s="63"/>
      <c r="O1477" s="63"/>
      <c r="P1477" s="63"/>
      <c r="Q1477" s="63"/>
      <c r="R1477" s="63"/>
      <c r="S1477" s="63"/>
      <c r="T1477" s="63"/>
      <c r="U1477" s="63"/>
      <c r="V1477" s="63"/>
      <c r="W1477" s="63"/>
      <c r="X1477" s="63"/>
      <c r="Y1477" s="63"/>
      <c r="Z1477" s="63"/>
      <c r="AA1477" s="63"/>
      <c r="AB1477" s="63"/>
      <c r="AC1477" s="63"/>
      <c r="AD1477" s="63"/>
      <c r="AE1477" s="63"/>
      <c r="AF1477" s="63"/>
      <c r="AG1477" s="63"/>
      <c r="AH1477" s="63"/>
      <c r="AI1477" s="63"/>
      <c r="AJ1477" s="63"/>
      <c r="AK1477" s="63"/>
      <c r="AL1477" s="63"/>
      <c r="AM1477" s="63"/>
      <c r="AN1477" s="63"/>
      <c r="AO1477" s="63"/>
      <c r="AP1477" s="63"/>
      <c r="AQ1477" s="63"/>
      <c r="AR1477" s="63"/>
      <c r="AS1477" s="63"/>
      <c r="AT1477" s="63"/>
      <c r="AU1477" s="63"/>
      <c r="AV1477" s="63"/>
      <c r="AW1477" s="63"/>
      <c r="AX1477" s="63"/>
      <c r="AY1477" s="63"/>
      <c r="AZ1477" s="63"/>
      <c r="BA1477" s="63"/>
      <c r="BB1477" s="63"/>
      <c r="BC1477" s="63"/>
      <c r="BD1477" s="63"/>
      <c r="BE1477" s="63"/>
      <c r="BF1477" s="63"/>
      <c r="BG1477" s="63"/>
      <c r="BH1477" s="63"/>
      <c r="BI1477" s="63"/>
      <c r="BJ1477" s="63"/>
      <c r="BK1477" s="63"/>
      <c r="BL1477" s="63"/>
      <c r="BM1477" s="63"/>
      <c r="BN1477" s="63"/>
      <c r="BO1477" s="63"/>
      <c r="BP1477" s="63"/>
      <c r="BQ1477" s="63"/>
      <c r="BR1477" s="63"/>
      <c r="BS1477" s="63"/>
      <c r="BT1477" s="63"/>
      <c r="BU1477" s="63"/>
      <c r="BV1477" s="63"/>
      <c r="BW1477" s="63"/>
      <c r="BX1477" s="63"/>
      <c r="BY1477" s="63"/>
      <c r="BZ1477" s="63"/>
      <c r="CA1477" s="63"/>
      <c r="CB1477" s="63"/>
      <c r="CC1477" s="63"/>
      <c r="CD1477" s="63"/>
      <c r="CE1477" s="63"/>
      <c r="CF1477" s="63"/>
      <c r="CG1477" s="63"/>
      <c r="CH1477" s="63"/>
      <c r="CI1477" s="63"/>
      <c r="CJ1477" s="63"/>
      <c r="CK1477" s="63"/>
      <c r="CL1477" s="63"/>
      <c r="CM1477" s="63"/>
      <c r="CN1477" s="63"/>
      <c r="CO1477" s="63"/>
      <c r="CP1477" s="63"/>
      <c r="CR1477" s="227"/>
      <c r="CS1477" s="74"/>
    </row>
    <row r="1478" spans="1:97" s="72" customFormat="1" ht="75.75" customHeight="1">
      <c r="A1478" s="76"/>
      <c r="B1478" s="76"/>
      <c r="C1478" s="76"/>
      <c r="D1478" s="76"/>
      <c r="E1478" s="76"/>
      <c r="F1478" s="63"/>
      <c r="G1478" s="63"/>
      <c r="H1478" s="63"/>
      <c r="I1478" s="63"/>
      <c r="J1478" s="63"/>
      <c r="K1478" s="63"/>
      <c r="L1478" s="63"/>
      <c r="M1478" s="63"/>
      <c r="N1478" s="63"/>
      <c r="O1478" s="63"/>
      <c r="P1478" s="63"/>
      <c r="Q1478" s="63"/>
      <c r="R1478" s="63"/>
      <c r="S1478" s="63"/>
      <c r="T1478" s="63"/>
      <c r="U1478" s="63"/>
      <c r="V1478" s="63"/>
      <c r="W1478" s="63"/>
      <c r="X1478" s="63"/>
      <c r="Y1478" s="63"/>
      <c r="Z1478" s="63"/>
      <c r="AA1478" s="63"/>
      <c r="AB1478" s="63"/>
      <c r="AC1478" s="63"/>
      <c r="AD1478" s="63"/>
      <c r="AE1478" s="63"/>
      <c r="AF1478" s="63"/>
      <c r="AG1478" s="63"/>
      <c r="AH1478" s="63"/>
      <c r="AI1478" s="63"/>
      <c r="AJ1478" s="63"/>
      <c r="AK1478" s="63"/>
      <c r="AL1478" s="63"/>
      <c r="AM1478" s="63"/>
      <c r="AN1478" s="63"/>
      <c r="AO1478" s="63"/>
      <c r="AP1478" s="63"/>
      <c r="AQ1478" s="63"/>
      <c r="AR1478" s="63"/>
      <c r="AS1478" s="63"/>
      <c r="AT1478" s="63"/>
      <c r="AU1478" s="63"/>
      <c r="AV1478" s="63"/>
      <c r="AW1478" s="63"/>
      <c r="AX1478" s="63"/>
      <c r="AY1478" s="63"/>
      <c r="AZ1478" s="63"/>
      <c r="BA1478" s="63"/>
      <c r="BB1478" s="63"/>
      <c r="BC1478" s="63"/>
      <c r="BD1478" s="63"/>
      <c r="BE1478" s="63"/>
      <c r="BF1478" s="63"/>
      <c r="BG1478" s="63"/>
      <c r="BH1478" s="63"/>
      <c r="BI1478" s="63"/>
      <c r="BJ1478" s="63"/>
      <c r="BK1478" s="63"/>
      <c r="BL1478" s="63"/>
      <c r="BM1478" s="63"/>
      <c r="BN1478" s="63"/>
      <c r="BO1478" s="63"/>
      <c r="BP1478" s="63"/>
      <c r="BQ1478" s="63"/>
      <c r="BR1478" s="63"/>
      <c r="BS1478" s="63"/>
      <c r="BT1478" s="63"/>
      <c r="BU1478" s="63"/>
      <c r="BV1478" s="63"/>
      <c r="BW1478" s="63"/>
      <c r="BX1478" s="63"/>
      <c r="BY1478" s="63"/>
      <c r="BZ1478" s="63"/>
      <c r="CA1478" s="63"/>
      <c r="CB1478" s="63"/>
      <c r="CC1478" s="63"/>
      <c r="CD1478" s="63"/>
      <c r="CE1478" s="63"/>
      <c r="CF1478" s="63"/>
      <c r="CG1478" s="63"/>
      <c r="CH1478" s="63"/>
      <c r="CI1478" s="63"/>
      <c r="CJ1478" s="63"/>
      <c r="CK1478" s="63"/>
      <c r="CL1478" s="63"/>
      <c r="CM1478" s="63"/>
      <c r="CN1478" s="63"/>
      <c r="CO1478" s="63"/>
      <c r="CP1478" s="63"/>
      <c r="CR1478" s="227"/>
      <c r="CS1478" s="74"/>
    </row>
    <row r="1479" spans="1:97" s="72" customFormat="1" ht="75.75" customHeight="1">
      <c r="A1479" s="76"/>
      <c r="B1479" s="76"/>
      <c r="C1479" s="76"/>
      <c r="D1479" s="76"/>
      <c r="E1479" s="76"/>
      <c r="F1479" s="63"/>
      <c r="G1479" s="63"/>
      <c r="H1479" s="63"/>
      <c r="I1479" s="63"/>
      <c r="J1479" s="63"/>
      <c r="K1479" s="63"/>
      <c r="L1479" s="63"/>
      <c r="M1479" s="63"/>
      <c r="N1479" s="63"/>
      <c r="O1479" s="63"/>
      <c r="P1479" s="63"/>
      <c r="Q1479" s="63"/>
      <c r="R1479" s="63"/>
      <c r="S1479" s="63"/>
      <c r="T1479" s="63"/>
      <c r="U1479" s="63"/>
      <c r="V1479" s="63"/>
      <c r="W1479" s="63"/>
      <c r="X1479" s="63"/>
      <c r="Y1479" s="63"/>
      <c r="Z1479" s="63"/>
      <c r="AA1479" s="63"/>
      <c r="AB1479" s="63"/>
      <c r="AC1479" s="63"/>
      <c r="AD1479" s="63"/>
      <c r="AE1479" s="63"/>
      <c r="AF1479" s="63"/>
      <c r="AG1479" s="63"/>
      <c r="AH1479" s="63"/>
      <c r="AI1479" s="63"/>
      <c r="AJ1479" s="63"/>
      <c r="AK1479" s="63"/>
      <c r="AL1479" s="63"/>
      <c r="AM1479" s="63"/>
      <c r="AN1479" s="63"/>
      <c r="AO1479" s="63"/>
      <c r="AP1479" s="63"/>
      <c r="AQ1479" s="63"/>
      <c r="AR1479" s="63"/>
      <c r="AS1479" s="63"/>
      <c r="AT1479" s="63"/>
      <c r="AU1479" s="63"/>
      <c r="AV1479" s="63"/>
      <c r="AW1479" s="63"/>
      <c r="AX1479" s="63"/>
      <c r="AY1479" s="63"/>
      <c r="AZ1479" s="63"/>
      <c r="BA1479" s="63"/>
      <c r="BB1479" s="63"/>
      <c r="BC1479" s="63"/>
      <c r="BD1479" s="63"/>
      <c r="BE1479" s="63"/>
      <c r="BF1479" s="63"/>
      <c r="BG1479" s="63"/>
      <c r="BH1479" s="63"/>
      <c r="BI1479" s="63"/>
      <c r="BJ1479" s="63"/>
      <c r="BK1479" s="63"/>
      <c r="BL1479" s="63"/>
      <c r="BM1479" s="63"/>
      <c r="BN1479" s="63"/>
      <c r="BO1479" s="63"/>
      <c r="BP1479" s="63"/>
      <c r="BQ1479" s="63"/>
      <c r="BR1479" s="63"/>
      <c r="BS1479" s="63"/>
      <c r="BT1479" s="63"/>
      <c r="BU1479" s="63"/>
      <c r="BV1479" s="63"/>
      <c r="BW1479" s="63"/>
      <c r="BX1479" s="63"/>
      <c r="BY1479" s="63"/>
      <c r="BZ1479" s="63"/>
      <c r="CA1479" s="63"/>
      <c r="CB1479" s="63"/>
      <c r="CC1479" s="63"/>
      <c r="CD1479" s="63"/>
      <c r="CE1479" s="63"/>
      <c r="CF1479" s="63"/>
      <c r="CG1479" s="63"/>
      <c r="CH1479" s="63"/>
      <c r="CI1479" s="63"/>
      <c r="CJ1479" s="63"/>
      <c r="CK1479" s="63"/>
      <c r="CL1479" s="63"/>
      <c r="CM1479" s="63"/>
      <c r="CN1479" s="63"/>
      <c r="CO1479" s="63"/>
      <c r="CP1479" s="63"/>
      <c r="CR1479" s="227"/>
      <c r="CS1479" s="74"/>
    </row>
    <row r="1480" spans="1:97" s="72" customFormat="1" ht="75.75" customHeight="1">
      <c r="A1480" s="76"/>
      <c r="B1480" s="76"/>
      <c r="C1480" s="76"/>
      <c r="D1480" s="76"/>
      <c r="E1480" s="76"/>
      <c r="F1480" s="63"/>
      <c r="G1480" s="63"/>
      <c r="H1480" s="63"/>
      <c r="I1480" s="63"/>
      <c r="J1480" s="63"/>
      <c r="K1480" s="63"/>
      <c r="L1480" s="63"/>
      <c r="M1480" s="63"/>
      <c r="N1480" s="63"/>
      <c r="O1480" s="63"/>
      <c r="P1480" s="63"/>
      <c r="Q1480" s="63"/>
      <c r="R1480" s="63"/>
      <c r="S1480" s="63"/>
      <c r="T1480" s="63"/>
      <c r="U1480" s="63"/>
      <c r="V1480" s="63"/>
      <c r="W1480" s="63"/>
      <c r="X1480" s="63"/>
      <c r="Y1480" s="63"/>
      <c r="Z1480" s="63"/>
      <c r="AA1480" s="63"/>
      <c r="AB1480" s="63"/>
      <c r="AC1480" s="63"/>
      <c r="AD1480" s="63"/>
      <c r="AE1480" s="63"/>
      <c r="AF1480" s="63"/>
      <c r="AG1480" s="63"/>
      <c r="AH1480" s="63"/>
      <c r="AI1480" s="63"/>
      <c r="AJ1480" s="63"/>
      <c r="AK1480" s="63"/>
      <c r="AL1480" s="63"/>
      <c r="AM1480" s="63"/>
      <c r="AN1480" s="63"/>
      <c r="AO1480" s="63"/>
      <c r="AP1480" s="63"/>
      <c r="AQ1480" s="63"/>
      <c r="AR1480" s="63"/>
      <c r="AS1480" s="63"/>
      <c r="AT1480" s="63"/>
      <c r="AU1480" s="63"/>
      <c r="AV1480" s="63"/>
      <c r="AW1480" s="63"/>
      <c r="AX1480" s="63"/>
      <c r="AY1480" s="63"/>
      <c r="AZ1480" s="63"/>
      <c r="BA1480" s="63"/>
      <c r="BB1480" s="63"/>
      <c r="BC1480" s="63"/>
      <c r="BD1480" s="63"/>
      <c r="BE1480" s="63"/>
      <c r="BF1480" s="63"/>
      <c r="BG1480" s="63"/>
      <c r="BH1480" s="63"/>
      <c r="BI1480" s="63"/>
      <c r="BJ1480" s="63"/>
      <c r="BK1480" s="63"/>
      <c r="BL1480" s="63"/>
      <c r="BM1480" s="63"/>
      <c r="BN1480" s="63"/>
      <c r="BO1480" s="63"/>
      <c r="BP1480" s="63"/>
      <c r="BQ1480" s="63"/>
      <c r="BR1480" s="63"/>
      <c r="BS1480" s="63"/>
      <c r="BT1480" s="63"/>
      <c r="BU1480" s="63"/>
      <c r="BV1480" s="63"/>
      <c r="BW1480" s="63"/>
      <c r="BX1480" s="63"/>
      <c r="BY1480" s="63"/>
      <c r="BZ1480" s="63"/>
      <c r="CA1480" s="63"/>
      <c r="CB1480" s="63"/>
      <c r="CC1480" s="63"/>
      <c r="CD1480" s="63"/>
      <c r="CE1480" s="63"/>
      <c r="CF1480" s="63"/>
      <c r="CG1480" s="63"/>
      <c r="CH1480" s="63"/>
      <c r="CI1480" s="63"/>
      <c r="CJ1480" s="63"/>
      <c r="CK1480" s="63"/>
      <c r="CL1480" s="63"/>
      <c r="CM1480" s="63"/>
      <c r="CN1480" s="63"/>
      <c r="CO1480" s="63"/>
      <c r="CP1480" s="63"/>
      <c r="CR1480" s="227"/>
      <c r="CS1480" s="74"/>
    </row>
    <row r="1481" spans="1:97" s="72" customFormat="1" ht="75.75" customHeight="1">
      <c r="A1481" s="76"/>
      <c r="B1481" s="76"/>
      <c r="C1481" s="76"/>
      <c r="D1481" s="76"/>
      <c r="E1481" s="76"/>
      <c r="F1481" s="63"/>
      <c r="G1481" s="63"/>
      <c r="H1481" s="63"/>
      <c r="I1481" s="63"/>
      <c r="J1481" s="63"/>
      <c r="K1481" s="63"/>
      <c r="L1481" s="63"/>
      <c r="M1481" s="63"/>
      <c r="N1481" s="63"/>
      <c r="O1481" s="63"/>
      <c r="P1481" s="63"/>
      <c r="Q1481" s="63"/>
      <c r="R1481" s="63"/>
      <c r="S1481" s="63"/>
      <c r="T1481" s="63"/>
      <c r="U1481" s="63"/>
      <c r="V1481" s="63"/>
      <c r="W1481" s="63"/>
      <c r="X1481" s="63"/>
      <c r="Y1481" s="63"/>
      <c r="Z1481" s="63"/>
      <c r="AA1481" s="63"/>
      <c r="AB1481" s="63"/>
      <c r="AC1481" s="63"/>
      <c r="AD1481" s="63"/>
      <c r="AE1481" s="63"/>
      <c r="AF1481" s="63"/>
      <c r="AG1481" s="63"/>
      <c r="AH1481" s="63"/>
      <c r="AI1481" s="63"/>
      <c r="AJ1481" s="63"/>
      <c r="AK1481" s="63"/>
      <c r="AL1481" s="63"/>
      <c r="AM1481" s="63"/>
      <c r="AN1481" s="63"/>
      <c r="AO1481" s="63"/>
      <c r="AP1481" s="63"/>
      <c r="AQ1481" s="63"/>
      <c r="AR1481" s="63"/>
      <c r="AS1481" s="63"/>
      <c r="AT1481" s="63"/>
      <c r="AU1481" s="63"/>
      <c r="AV1481" s="63"/>
      <c r="AW1481" s="63"/>
      <c r="AX1481" s="63"/>
      <c r="AY1481" s="63"/>
      <c r="AZ1481" s="63"/>
      <c r="BA1481" s="63"/>
      <c r="BB1481" s="63"/>
      <c r="BC1481" s="63"/>
      <c r="BD1481" s="63"/>
      <c r="BE1481" s="63"/>
      <c r="BF1481" s="63"/>
      <c r="BG1481" s="63"/>
      <c r="BH1481" s="63"/>
      <c r="BI1481" s="63"/>
      <c r="BJ1481" s="63"/>
      <c r="BK1481" s="63"/>
      <c r="BL1481" s="63"/>
      <c r="BM1481" s="63"/>
      <c r="BN1481" s="63"/>
      <c r="BO1481" s="63"/>
      <c r="BP1481" s="63"/>
      <c r="BQ1481" s="63"/>
      <c r="BR1481" s="63"/>
      <c r="BS1481" s="63"/>
      <c r="BT1481" s="63"/>
      <c r="BU1481" s="63"/>
      <c r="BV1481" s="63"/>
      <c r="BW1481" s="63"/>
      <c r="BX1481" s="63"/>
      <c r="BY1481" s="63"/>
      <c r="BZ1481" s="63"/>
      <c r="CA1481" s="63"/>
      <c r="CB1481" s="63"/>
      <c r="CC1481" s="63"/>
      <c r="CD1481" s="63"/>
      <c r="CE1481" s="63"/>
      <c r="CF1481" s="63"/>
      <c r="CG1481" s="63"/>
      <c r="CH1481" s="63"/>
      <c r="CI1481" s="63"/>
      <c r="CJ1481" s="63"/>
      <c r="CK1481" s="63"/>
      <c r="CL1481" s="63"/>
      <c r="CM1481" s="63"/>
      <c r="CN1481" s="63"/>
      <c r="CO1481" s="63"/>
      <c r="CP1481" s="63"/>
      <c r="CR1481" s="227"/>
      <c r="CS1481" s="74"/>
    </row>
    <row r="1482" spans="1:97" s="72" customFormat="1" ht="75.75" customHeight="1">
      <c r="A1482" s="76"/>
      <c r="B1482" s="76"/>
      <c r="C1482" s="76"/>
      <c r="D1482" s="76"/>
      <c r="E1482" s="76"/>
      <c r="F1482" s="63"/>
      <c r="G1482" s="63"/>
      <c r="H1482" s="63"/>
      <c r="I1482" s="63"/>
      <c r="J1482" s="63"/>
      <c r="K1482" s="63"/>
      <c r="L1482" s="63"/>
      <c r="M1482" s="63"/>
      <c r="N1482" s="63"/>
      <c r="O1482" s="63"/>
      <c r="P1482" s="63"/>
      <c r="Q1482" s="63"/>
      <c r="R1482" s="63"/>
      <c r="S1482" s="63"/>
      <c r="T1482" s="63"/>
      <c r="U1482" s="63"/>
      <c r="V1482" s="63"/>
      <c r="W1482" s="63"/>
      <c r="X1482" s="63"/>
      <c r="Y1482" s="63"/>
      <c r="Z1482" s="63"/>
      <c r="AA1482" s="63"/>
      <c r="AB1482" s="63"/>
      <c r="AC1482" s="63"/>
      <c r="AD1482" s="63"/>
      <c r="AE1482" s="63"/>
      <c r="AF1482" s="63"/>
      <c r="AG1482" s="63"/>
      <c r="AH1482" s="63"/>
      <c r="AI1482" s="63"/>
      <c r="AJ1482" s="63"/>
      <c r="AK1482" s="63"/>
      <c r="AL1482" s="63"/>
      <c r="AM1482" s="63"/>
      <c r="AN1482" s="63"/>
      <c r="AO1482" s="63"/>
      <c r="AP1482" s="63"/>
      <c r="AQ1482" s="63"/>
      <c r="AR1482" s="63"/>
      <c r="AS1482" s="63"/>
      <c r="AT1482" s="63"/>
      <c r="AU1482" s="63"/>
      <c r="AV1482" s="63"/>
      <c r="AW1482" s="63"/>
      <c r="AX1482" s="63"/>
      <c r="AY1482" s="63"/>
      <c r="AZ1482" s="63"/>
      <c r="BA1482" s="63"/>
      <c r="BB1482" s="63"/>
      <c r="BC1482" s="63"/>
      <c r="BD1482" s="63"/>
      <c r="BE1482" s="63"/>
      <c r="BF1482" s="63"/>
      <c r="BG1482" s="63"/>
      <c r="BH1482" s="63"/>
      <c r="BI1482" s="63"/>
      <c r="BJ1482" s="63"/>
      <c r="BK1482" s="63"/>
      <c r="BL1482" s="63"/>
      <c r="BM1482" s="63"/>
      <c r="BN1482" s="63"/>
      <c r="BO1482" s="63"/>
      <c r="BP1482" s="63"/>
      <c r="BQ1482" s="63"/>
      <c r="BR1482" s="63"/>
      <c r="BS1482" s="63"/>
      <c r="BT1482" s="63"/>
      <c r="BU1482" s="63"/>
      <c r="BV1482" s="63"/>
      <c r="BW1482" s="63"/>
      <c r="BX1482" s="63"/>
      <c r="BY1482" s="63"/>
      <c r="BZ1482" s="63"/>
      <c r="CA1482" s="63"/>
      <c r="CB1482" s="63"/>
      <c r="CC1482" s="63"/>
      <c r="CD1482" s="63"/>
      <c r="CE1482" s="63"/>
      <c r="CF1482" s="63"/>
      <c r="CG1482" s="63"/>
      <c r="CH1482" s="63"/>
      <c r="CI1482" s="63"/>
      <c r="CJ1482" s="63"/>
      <c r="CK1482" s="63"/>
      <c r="CL1482" s="63"/>
      <c r="CM1482" s="63"/>
      <c r="CN1482" s="63"/>
      <c r="CO1482" s="63"/>
      <c r="CP1482" s="63"/>
      <c r="CR1482" s="227"/>
      <c r="CS1482" s="74"/>
    </row>
    <row r="1483" spans="1:97" s="72" customFormat="1" ht="75.75" customHeight="1">
      <c r="A1483" s="76"/>
      <c r="B1483" s="76"/>
      <c r="C1483" s="76"/>
      <c r="D1483" s="76"/>
      <c r="E1483" s="76"/>
      <c r="F1483" s="63"/>
      <c r="G1483" s="63"/>
      <c r="H1483" s="63"/>
      <c r="I1483" s="63"/>
      <c r="J1483" s="63"/>
      <c r="K1483" s="63"/>
      <c r="L1483" s="63"/>
      <c r="M1483" s="63"/>
      <c r="N1483" s="63"/>
      <c r="O1483" s="63"/>
      <c r="P1483" s="63"/>
      <c r="Q1483" s="63"/>
      <c r="R1483" s="63"/>
      <c r="S1483" s="63"/>
      <c r="T1483" s="63"/>
      <c r="U1483" s="63"/>
      <c r="V1483" s="63"/>
      <c r="W1483" s="63"/>
      <c r="X1483" s="63"/>
      <c r="Y1483" s="63"/>
      <c r="Z1483" s="63"/>
      <c r="AA1483" s="63"/>
      <c r="AB1483" s="63"/>
      <c r="AC1483" s="63"/>
      <c r="AD1483" s="63"/>
      <c r="AE1483" s="63"/>
      <c r="AF1483" s="63"/>
      <c r="AG1483" s="63"/>
      <c r="AH1483" s="63"/>
      <c r="AI1483" s="63"/>
      <c r="AJ1483" s="63"/>
      <c r="AK1483" s="63"/>
      <c r="AL1483" s="63"/>
      <c r="AM1483" s="63"/>
      <c r="AN1483" s="63"/>
      <c r="AO1483" s="63"/>
      <c r="AP1483" s="63"/>
      <c r="AQ1483" s="63"/>
      <c r="AR1483" s="63"/>
      <c r="AS1483" s="63"/>
      <c r="AT1483" s="63"/>
      <c r="AU1483" s="63"/>
      <c r="AV1483" s="63"/>
      <c r="AW1483" s="63"/>
      <c r="AX1483" s="63"/>
      <c r="AY1483" s="63"/>
      <c r="AZ1483" s="63"/>
      <c r="BA1483" s="63"/>
      <c r="BB1483" s="63"/>
      <c r="BC1483" s="63"/>
      <c r="BD1483" s="63"/>
      <c r="BE1483" s="63"/>
      <c r="BF1483" s="63"/>
      <c r="BG1483" s="63"/>
      <c r="BH1483" s="63"/>
      <c r="BI1483" s="63"/>
      <c r="BJ1483" s="63"/>
      <c r="BK1483" s="63"/>
      <c r="BL1483" s="63"/>
      <c r="BM1483" s="63"/>
      <c r="BN1483" s="63"/>
      <c r="BO1483" s="63"/>
      <c r="BP1483" s="63"/>
      <c r="BQ1483" s="63"/>
      <c r="BR1483" s="63"/>
      <c r="BS1483" s="63"/>
      <c r="BT1483" s="63"/>
      <c r="BU1483" s="63"/>
      <c r="BV1483" s="63"/>
      <c r="BW1483" s="63"/>
      <c r="BX1483" s="63"/>
      <c r="BY1483" s="63"/>
      <c r="BZ1483" s="63"/>
      <c r="CA1483" s="63"/>
      <c r="CB1483" s="63"/>
      <c r="CC1483" s="63"/>
      <c r="CD1483" s="63"/>
      <c r="CE1483" s="63"/>
      <c r="CF1483" s="63"/>
      <c r="CG1483" s="63"/>
      <c r="CH1483" s="63"/>
      <c r="CI1483" s="63"/>
      <c r="CJ1483" s="63"/>
      <c r="CK1483" s="63"/>
      <c r="CL1483" s="63"/>
      <c r="CM1483" s="63"/>
      <c r="CN1483" s="63"/>
      <c r="CO1483" s="63"/>
      <c r="CP1483" s="63"/>
      <c r="CR1483" s="227"/>
      <c r="CS1483" s="74"/>
    </row>
    <row r="1484" spans="1:97" s="72" customFormat="1" ht="75.75" customHeight="1">
      <c r="A1484" s="76"/>
      <c r="B1484" s="76"/>
      <c r="C1484" s="76"/>
      <c r="D1484" s="76"/>
      <c r="E1484" s="76"/>
      <c r="F1484" s="63"/>
      <c r="G1484" s="63"/>
      <c r="H1484" s="63"/>
      <c r="I1484" s="63"/>
      <c r="J1484" s="63"/>
      <c r="K1484" s="63"/>
      <c r="L1484" s="63"/>
      <c r="M1484" s="63"/>
      <c r="N1484" s="63"/>
      <c r="O1484" s="63"/>
      <c r="P1484" s="63"/>
      <c r="Q1484" s="63"/>
      <c r="R1484" s="63"/>
      <c r="S1484" s="63"/>
      <c r="T1484" s="63"/>
      <c r="U1484" s="63"/>
      <c r="V1484" s="63"/>
      <c r="W1484" s="63"/>
      <c r="X1484" s="63"/>
      <c r="Y1484" s="63"/>
      <c r="Z1484" s="63"/>
      <c r="AA1484" s="63"/>
      <c r="AB1484" s="63"/>
      <c r="AC1484" s="63"/>
      <c r="AD1484" s="63"/>
      <c r="AE1484" s="63"/>
      <c r="AF1484" s="63"/>
      <c r="AG1484" s="63"/>
      <c r="AH1484" s="63"/>
      <c r="AI1484" s="63"/>
      <c r="AJ1484" s="63"/>
      <c r="AK1484" s="63"/>
      <c r="AL1484" s="63"/>
      <c r="AM1484" s="63"/>
      <c r="AN1484" s="63"/>
      <c r="AO1484" s="63"/>
      <c r="AP1484" s="63"/>
      <c r="AQ1484" s="63"/>
      <c r="AR1484" s="63"/>
      <c r="AS1484" s="63"/>
      <c r="AT1484" s="63"/>
      <c r="AU1484" s="63"/>
      <c r="AV1484" s="63"/>
      <c r="AW1484" s="63"/>
      <c r="AX1484" s="63"/>
      <c r="AY1484" s="63"/>
      <c r="AZ1484" s="63"/>
      <c r="BA1484" s="63"/>
      <c r="BB1484" s="63"/>
      <c r="BC1484" s="63"/>
      <c r="BD1484" s="63"/>
      <c r="BE1484" s="63"/>
      <c r="BF1484" s="63"/>
      <c r="BG1484" s="63"/>
      <c r="BH1484" s="63"/>
      <c r="BI1484" s="63"/>
      <c r="BJ1484" s="63"/>
      <c r="BK1484" s="63"/>
      <c r="BL1484" s="63"/>
      <c r="BM1484" s="63"/>
      <c r="BN1484" s="63"/>
      <c r="BO1484" s="63"/>
      <c r="BP1484" s="63"/>
      <c r="BQ1484" s="63"/>
      <c r="BR1484" s="63"/>
      <c r="BS1484" s="63"/>
      <c r="BT1484" s="63"/>
      <c r="BU1484" s="63"/>
      <c r="BV1484" s="63"/>
      <c r="BW1484" s="63"/>
      <c r="BX1484" s="63"/>
      <c r="BY1484" s="63"/>
      <c r="BZ1484" s="63"/>
      <c r="CA1484" s="63"/>
      <c r="CB1484" s="63"/>
      <c r="CC1484" s="63"/>
      <c r="CD1484" s="63"/>
      <c r="CE1484" s="63"/>
      <c r="CF1484" s="63"/>
      <c r="CG1484" s="63"/>
      <c r="CH1484" s="63"/>
      <c r="CI1484" s="63"/>
      <c r="CJ1484" s="63"/>
      <c r="CK1484" s="63"/>
      <c r="CL1484" s="63"/>
      <c r="CM1484" s="63"/>
      <c r="CN1484" s="63"/>
      <c r="CO1484" s="63"/>
      <c r="CP1484" s="63"/>
      <c r="CR1484" s="227"/>
      <c r="CS1484" s="74"/>
    </row>
    <row r="1485" spans="1:97" s="72" customFormat="1" ht="75.75" customHeight="1">
      <c r="A1485" s="76"/>
      <c r="B1485" s="76"/>
      <c r="C1485" s="76"/>
      <c r="D1485" s="76"/>
      <c r="E1485" s="76"/>
      <c r="F1485" s="63"/>
      <c r="G1485" s="63"/>
      <c r="H1485" s="63"/>
      <c r="I1485" s="63"/>
      <c r="J1485" s="63"/>
      <c r="K1485" s="63"/>
      <c r="L1485" s="63"/>
      <c r="M1485" s="63"/>
      <c r="N1485" s="63"/>
      <c r="O1485" s="63"/>
      <c r="P1485" s="63"/>
      <c r="Q1485" s="63"/>
      <c r="R1485" s="63"/>
      <c r="S1485" s="63"/>
      <c r="T1485" s="63"/>
      <c r="U1485" s="63"/>
      <c r="V1485" s="63"/>
      <c r="W1485" s="63"/>
      <c r="X1485" s="63"/>
      <c r="Y1485" s="63"/>
      <c r="Z1485" s="63"/>
      <c r="AA1485" s="63"/>
      <c r="AB1485" s="63"/>
      <c r="AC1485" s="63"/>
      <c r="AD1485" s="63"/>
      <c r="AE1485" s="63"/>
      <c r="AF1485" s="63"/>
      <c r="AG1485" s="63"/>
      <c r="AH1485" s="63"/>
      <c r="AI1485" s="63"/>
      <c r="AJ1485" s="63"/>
      <c r="AK1485" s="63"/>
      <c r="AL1485" s="63"/>
      <c r="AM1485" s="63"/>
      <c r="AN1485" s="63"/>
      <c r="AO1485" s="63"/>
      <c r="AP1485" s="63"/>
      <c r="AQ1485" s="63"/>
      <c r="AR1485" s="63"/>
      <c r="AS1485" s="63"/>
      <c r="AT1485" s="63"/>
      <c r="AU1485" s="63"/>
      <c r="AV1485" s="63"/>
      <c r="AW1485" s="63"/>
      <c r="AX1485" s="63"/>
      <c r="AY1485" s="63"/>
      <c r="AZ1485" s="63"/>
      <c r="BA1485" s="63"/>
      <c r="BB1485" s="63"/>
      <c r="BC1485" s="63"/>
      <c r="BD1485" s="63"/>
      <c r="BE1485" s="63"/>
      <c r="BF1485" s="63"/>
      <c r="BG1485" s="63"/>
      <c r="BH1485" s="63"/>
      <c r="BI1485" s="63"/>
      <c r="BJ1485" s="63"/>
      <c r="BK1485" s="63"/>
      <c r="BL1485" s="63"/>
      <c r="BM1485" s="63"/>
      <c r="BN1485" s="63"/>
      <c r="BO1485" s="63"/>
      <c r="BP1485" s="63"/>
      <c r="BQ1485" s="63"/>
      <c r="BR1485" s="63"/>
      <c r="BS1485" s="63"/>
      <c r="BT1485" s="63"/>
      <c r="BU1485" s="63"/>
      <c r="BV1485" s="63"/>
      <c r="BW1485" s="63"/>
      <c r="BX1485" s="63"/>
      <c r="BY1485" s="63"/>
      <c r="BZ1485" s="63"/>
      <c r="CA1485" s="63"/>
      <c r="CB1485" s="63"/>
      <c r="CC1485" s="63"/>
      <c r="CD1485" s="63"/>
      <c r="CE1485" s="63"/>
      <c r="CF1485" s="63"/>
      <c r="CG1485" s="63"/>
      <c r="CH1485" s="63"/>
      <c r="CI1485" s="63"/>
      <c r="CJ1485" s="63"/>
      <c r="CK1485" s="63"/>
      <c r="CL1485" s="63"/>
      <c r="CM1485" s="63"/>
      <c r="CN1485" s="63"/>
      <c r="CO1485" s="63"/>
      <c r="CP1485" s="63"/>
      <c r="CR1485" s="227"/>
      <c r="CS1485" s="74"/>
    </row>
    <row r="1486" spans="1:97" s="72" customFormat="1" ht="75.75" customHeight="1">
      <c r="A1486" s="76"/>
      <c r="B1486" s="76"/>
      <c r="C1486" s="76"/>
      <c r="D1486" s="76"/>
      <c r="E1486" s="76"/>
      <c r="F1486" s="63"/>
      <c r="G1486" s="63"/>
      <c r="H1486" s="63"/>
      <c r="I1486" s="63"/>
      <c r="J1486" s="63"/>
      <c r="K1486" s="63"/>
      <c r="L1486" s="63"/>
      <c r="M1486" s="63"/>
      <c r="N1486" s="63"/>
      <c r="O1486" s="63"/>
      <c r="P1486" s="63"/>
      <c r="Q1486" s="63"/>
      <c r="R1486" s="63"/>
      <c r="S1486" s="63"/>
      <c r="T1486" s="63"/>
      <c r="U1486" s="63"/>
      <c r="V1486" s="63"/>
      <c r="W1486" s="63"/>
      <c r="X1486" s="63"/>
      <c r="Y1486" s="63"/>
      <c r="Z1486" s="63"/>
      <c r="AA1486" s="63"/>
      <c r="AB1486" s="63"/>
      <c r="AC1486" s="63"/>
      <c r="AD1486" s="63"/>
      <c r="AE1486" s="63"/>
      <c r="AF1486" s="63"/>
      <c r="AG1486" s="63"/>
      <c r="AH1486" s="63"/>
      <c r="AI1486" s="63"/>
      <c r="AJ1486" s="63"/>
      <c r="AK1486" s="63"/>
      <c r="AL1486" s="63"/>
      <c r="AM1486" s="63"/>
      <c r="AN1486" s="63"/>
      <c r="AO1486" s="63"/>
      <c r="AP1486" s="63"/>
      <c r="AQ1486" s="63"/>
      <c r="AR1486" s="63"/>
      <c r="AS1486" s="63"/>
      <c r="AT1486" s="63"/>
      <c r="AU1486" s="63"/>
      <c r="AV1486" s="63"/>
      <c r="AW1486" s="63"/>
      <c r="AX1486" s="63"/>
      <c r="AY1486" s="63"/>
      <c r="AZ1486" s="63"/>
      <c r="BA1486" s="63"/>
      <c r="BB1486" s="63"/>
      <c r="BC1486" s="63"/>
      <c r="BD1486" s="63"/>
      <c r="BE1486" s="63"/>
      <c r="BF1486" s="63"/>
      <c r="BG1486" s="63"/>
      <c r="BH1486" s="63"/>
      <c r="BI1486" s="63"/>
      <c r="BJ1486" s="63"/>
      <c r="BK1486" s="63"/>
      <c r="BL1486" s="63"/>
      <c r="BM1486" s="63"/>
      <c r="BN1486" s="63"/>
      <c r="BO1486" s="63"/>
      <c r="BP1486" s="63"/>
      <c r="BQ1486" s="63"/>
      <c r="BR1486" s="63"/>
      <c r="BS1486" s="63"/>
      <c r="BT1486" s="63"/>
      <c r="BU1486" s="63"/>
      <c r="BV1486" s="63"/>
      <c r="BW1486" s="63"/>
      <c r="BX1486" s="63"/>
      <c r="BY1486" s="63"/>
      <c r="BZ1486" s="63"/>
      <c r="CA1486" s="63"/>
      <c r="CB1486" s="63"/>
      <c r="CC1486" s="63"/>
      <c r="CD1486" s="63"/>
      <c r="CE1486" s="63"/>
      <c r="CF1486" s="63"/>
      <c r="CG1486" s="63"/>
      <c r="CH1486" s="63"/>
      <c r="CI1486" s="63"/>
      <c r="CJ1486" s="63"/>
      <c r="CK1486" s="63"/>
      <c r="CL1486" s="63"/>
      <c r="CM1486" s="63"/>
      <c r="CN1486" s="63"/>
      <c r="CO1486" s="63"/>
      <c r="CP1486" s="63"/>
      <c r="CR1486" s="227"/>
      <c r="CS1486" s="74"/>
    </row>
    <row r="1487" spans="1:97" s="72" customFormat="1" ht="75.75" customHeight="1">
      <c r="A1487" s="76"/>
      <c r="B1487" s="76"/>
      <c r="C1487" s="76"/>
      <c r="D1487" s="76"/>
      <c r="E1487" s="76"/>
      <c r="F1487" s="63"/>
      <c r="G1487" s="63"/>
      <c r="H1487" s="63"/>
      <c r="I1487" s="63"/>
      <c r="J1487" s="63"/>
      <c r="K1487" s="63"/>
      <c r="L1487" s="63"/>
      <c r="M1487" s="63"/>
      <c r="N1487" s="63"/>
      <c r="O1487" s="63"/>
      <c r="P1487" s="63"/>
      <c r="Q1487" s="63"/>
      <c r="R1487" s="63"/>
      <c r="S1487" s="63"/>
      <c r="T1487" s="63"/>
      <c r="U1487" s="63"/>
      <c r="V1487" s="63"/>
      <c r="W1487" s="63"/>
      <c r="X1487" s="63"/>
      <c r="Y1487" s="63"/>
      <c r="Z1487" s="63"/>
      <c r="AA1487" s="63"/>
      <c r="AB1487" s="63"/>
      <c r="AC1487" s="63"/>
      <c r="AD1487" s="63"/>
      <c r="AE1487" s="63"/>
      <c r="AF1487" s="63"/>
      <c r="AG1487" s="63"/>
      <c r="AH1487" s="63"/>
      <c r="AI1487" s="63"/>
      <c r="AJ1487" s="63"/>
      <c r="AK1487" s="63"/>
      <c r="AL1487" s="63"/>
      <c r="AM1487" s="63"/>
      <c r="AN1487" s="63"/>
      <c r="AO1487" s="63"/>
      <c r="AP1487" s="63"/>
      <c r="AQ1487" s="63"/>
      <c r="AR1487" s="63"/>
      <c r="AS1487" s="63"/>
      <c r="AT1487" s="63"/>
      <c r="AU1487" s="63"/>
      <c r="AV1487" s="63"/>
      <c r="AW1487" s="63"/>
      <c r="AX1487" s="63"/>
      <c r="AY1487" s="63"/>
      <c r="AZ1487" s="63"/>
      <c r="BA1487" s="63"/>
      <c r="BB1487" s="63"/>
      <c r="BC1487" s="63"/>
      <c r="BD1487" s="63"/>
      <c r="BE1487" s="63"/>
      <c r="BF1487" s="63"/>
      <c r="BG1487" s="63"/>
      <c r="BH1487" s="63"/>
      <c r="BI1487" s="63"/>
      <c r="BJ1487" s="63"/>
      <c r="BK1487" s="63"/>
      <c r="BL1487" s="63"/>
      <c r="BM1487" s="63"/>
      <c r="BN1487" s="63"/>
      <c r="BO1487" s="63"/>
      <c r="BP1487" s="63"/>
      <c r="BQ1487" s="63"/>
      <c r="BR1487" s="63"/>
      <c r="BS1487" s="63"/>
      <c r="BT1487" s="63"/>
      <c r="BU1487" s="63"/>
      <c r="BV1487" s="63"/>
      <c r="BW1487" s="63"/>
      <c r="BX1487" s="63"/>
      <c r="BY1487" s="63"/>
      <c r="BZ1487" s="63"/>
      <c r="CA1487" s="63"/>
      <c r="CB1487" s="63"/>
      <c r="CC1487" s="63"/>
      <c r="CD1487" s="63"/>
      <c r="CE1487" s="63"/>
      <c r="CF1487" s="63"/>
      <c r="CG1487" s="63"/>
      <c r="CH1487" s="63"/>
      <c r="CI1487" s="63"/>
      <c r="CJ1487" s="63"/>
      <c r="CK1487" s="63"/>
      <c r="CL1487" s="63"/>
      <c r="CM1487" s="63"/>
      <c r="CN1487" s="63"/>
      <c r="CO1487" s="63"/>
      <c r="CP1487" s="63"/>
      <c r="CR1487" s="227"/>
      <c r="CS1487" s="74"/>
    </row>
    <row r="1488" spans="1:97" s="72" customFormat="1" ht="75.75" customHeight="1">
      <c r="A1488" s="76"/>
      <c r="B1488" s="76"/>
      <c r="C1488" s="76"/>
      <c r="D1488" s="76"/>
      <c r="E1488" s="76"/>
      <c r="F1488" s="63"/>
      <c r="G1488" s="63"/>
      <c r="H1488" s="63"/>
      <c r="I1488" s="63"/>
      <c r="J1488" s="63"/>
      <c r="K1488" s="63"/>
      <c r="L1488" s="63"/>
      <c r="M1488" s="63"/>
      <c r="N1488" s="63"/>
      <c r="O1488" s="63"/>
      <c r="P1488" s="63"/>
      <c r="Q1488" s="63"/>
      <c r="R1488" s="63"/>
      <c r="S1488" s="63"/>
      <c r="T1488" s="63"/>
      <c r="U1488" s="63"/>
      <c r="V1488" s="63"/>
      <c r="W1488" s="63"/>
      <c r="X1488" s="63"/>
      <c r="Y1488" s="63"/>
      <c r="Z1488" s="63"/>
      <c r="AA1488" s="63"/>
      <c r="AB1488" s="63"/>
      <c r="AC1488" s="63"/>
      <c r="AD1488" s="63"/>
      <c r="AE1488" s="63"/>
      <c r="AF1488" s="63"/>
      <c r="AG1488" s="63"/>
      <c r="AH1488" s="63"/>
      <c r="AI1488" s="63"/>
      <c r="AJ1488" s="63"/>
      <c r="AK1488" s="63"/>
      <c r="AL1488" s="63"/>
      <c r="AM1488" s="63"/>
      <c r="AN1488" s="63"/>
      <c r="AO1488" s="63"/>
      <c r="AP1488" s="63"/>
      <c r="AQ1488" s="63"/>
      <c r="AR1488" s="63"/>
      <c r="AS1488" s="63"/>
      <c r="AT1488" s="63"/>
      <c r="AU1488" s="63"/>
      <c r="AV1488" s="63"/>
      <c r="AW1488" s="63"/>
      <c r="AX1488" s="63"/>
      <c r="AY1488" s="63"/>
      <c r="AZ1488" s="63"/>
      <c r="BA1488" s="63"/>
      <c r="BB1488" s="63"/>
      <c r="BC1488" s="63"/>
      <c r="BD1488" s="63"/>
      <c r="BE1488" s="63"/>
      <c r="BF1488" s="63"/>
      <c r="BG1488" s="63"/>
      <c r="BH1488" s="63"/>
      <c r="BI1488" s="63"/>
      <c r="BJ1488" s="63"/>
      <c r="BK1488" s="63"/>
      <c r="BL1488" s="63"/>
      <c r="BM1488" s="63"/>
      <c r="BN1488" s="63"/>
      <c r="BO1488" s="63"/>
      <c r="BP1488" s="63"/>
      <c r="BQ1488" s="63"/>
      <c r="BR1488" s="63"/>
      <c r="BS1488" s="63"/>
      <c r="BT1488" s="63"/>
      <c r="BU1488" s="63"/>
      <c r="BV1488" s="63"/>
      <c r="BW1488" s="63"/>
      <c r="BX1488" s="63"/>
      <c r="BY1488" s="63"/>
      <c r="BZ1488" s="63"/>
      <c r="CA1488" s="63"/>
      <c r="CB1488" s="63"/>
      <c r="CC1488" s="63"/>
      <c r="CD1488" s="63"/>
      <c r="CE1488" s="63"/>
      <c r="CF1488" s="63"/>
      <c r="CG1488" s="63"/>
      <c r="CH1488" s="63"/>
      <c r="CI1488" s="63"/>
      <c r="CJ1488" s="63"/>
      <c r="CK1488" s="63"/>
      <c r="CL1488" s="63"/>
      <c r="CM1488" s="63"/>
      <c r="CN1488" s="63"/>
      <c r="CO1488" s="63"/>
      <c r="CP1488" s="63"/>
      <c r="CR1488" s="227"/>
      <c r="CS1488" s="74"/>
    </row>
    <row r="1489" spans="1:97" s="72" customFormat="1" ht="75.75" customHeight="1">
      <c r="A1489" s="76"/>
      <c r="B1489" s="76"/>
      <c r="C1489" s="76"/>
      <c r="D1489" s="76"/>
      <c r="E1489" s="76"/>
      <c r="F1489" s="63"/>
      <c r="G1489" s="63"/>
      <c r="H1489" s="63"/>
      <c r="I1489" s="63"/>
      <c r="J1489" s="63"/>
      <c r="K1489" s="63"/>
      <c r="L1489" s="63"/>
      <c r="M1489" s="63"/>
      <c r="N1489" s="63"/>
      <c r="O1489" s="63"/>
      <c r="P1489" s="63"/>
      <c r="Q1489" s="63"/>
      <c r="R1489" s="63"/>
      <c r="S1489" s="63"/>
      <c r="T1489" s="63"/>
      <c r="U1489" s="63"/>
      <c r="V1489" s="63"/>
      <c r="W1489" s="63"/>
      <c r="X1489" s="63"/>
      <c r="Y1489" s="63"/>
      <c r="Z1489" s="63"/>
      <c r="AA1489" s="63"/>
      <c r="AB1489" s="63"/>
      <c r="AC1489" s="63"/>
      <c r="AD1489" s="63"/>
      <c r="AE1489" s="63"/>
      <c r="AF1489" s="63"/>
      <c r="AG1489" s="63"/>
      <c r="AH1489" s="63"/>
      <c r="AI1489" s="63"/>
      <c r="AJ1489" s="63"/>
      <c r="AK1489" s="63"/>
      <c r="AL1489" s="63"/>
      <c r="AM1489" s="63"/>
      <c r="AN1489" s="63"/>
      <c r="AO1489" s="63"/>
      <c r="AP1489" s="63"/>
      <c r="AQ1489" s="63"/>
      <c r="AR1489" s="63"/>
      <c r="AS1489" s="63"/>
      <c r="AT1489" s="63"/>
      <c r="AU1489" s="63"/>
      <c r="AV1489" s="63"/>
      <c r="AW1489" s="63"/>
      <c r="AX1489" s="63"/>
      <c r="AY1489" s="63"/>
      <c r="AZ1489" s="63"/>
      <c r="BA1489" s="63"/>
      <c r="BB1489" s="63"/>
      <c r="BC1489" s="63"/>
      <c r="BD1489" s="63"/>
      <c r="BE1489" s="63"/>
      <c r="BF1489" s="63"/>
      <c r="BG1489" s="63"/>
      <c r="BH1489" s="63"/>
      <c r="BI1489" s="63"/>
      <c r="BJ1489" s="63"/>
      <c r="BK1489" s="63"/>
      <c r="BL1489" s="63"/>
      <c r="BM1489" s="63"/>
      <c r="BN1489" s="63"/>
      <c r="BO1489" s="63"/>
      <c r="BP1489" s="63"/>
      <c r="BQ1489" s="63"/>
      <c r="BR1489" s="63"/>
      <c r="BS1489" s="63"/>
      <c r="BT1489" s="63"/>
      <c r="BU1489" s="63"/>
      <c r="BV1489" s="63"/>
      <c r="BW1489" s="63"/>
      <c r="BX1489" s="63"/>
      <c r="BY1489" s="63"/>
      <c r="BZ1489" s="63"/>
      <c r="CA1489" s="63"/>
      <c r="CB1489" s="63"/>
      <c r="CC1489" s="63"/>
      <c r="CD1489" s="63"/>
      <c r="CE1489" s="63"/>
      <c r="CF1489" s="63"/>
      <c r="CG1489" s="63"/>
      <c r="CH1489" s="63"/>
      <c r="CI1489" s="63"/>
      <c r="CJ1489" s="63"/>
      <c r="CK1489" s="63"/>
      <c r="CL1489" s="63"/>
      <c r="CM1489" s="63"/>
      <c r="CN1489" s="63"/>
      <c r="CO1489" s="63"/>
      <c r="CP1489" s="63"/>
      <c r="CR1489" s="227"/>
      <c r="CS1489" s="74"/>
    </row>
    <row r="1490" spans="1:97" s="72" customFormat="1" ht="75.75" customHeight="1">
      <c r="A1490" s="76"/>
      <c r="B1490" s="76"/>
      <c r="C1490" s="76"/>
      <c r="D1490" s="76"/>
      <c r="E1490" s="76"/>
      <c r="F1490" s="63"/>
      <c r="G1490" s="63"/>
      <c r="H1490" s="63"/>
      <c r="I1490" s="63"/>
      <c r="J1490" s="63"/>
      <c r="K1490" s="63"/>
      <c r="L1490" s="63"/>
      <c r="M1490" s="63"/>
      <c r="N1490" s="63"/>
      <c r="O1490" s="63"/>
      <c r="P1490" s="63"/>
      <c r="Q1490" s="63"/>
      <c r="R1490" s="63"/>
      <c r="S1490" s="63"/>
      <c r="T1490" s="63"/>
      <c r="U1490" s="63"/>
      <c r="V1490" s="63"/>
      <c r="W1490" s="63"/>
      <c r="X1490" s="63"/>
      <c r="Y1490" s="63"/>
      <c r="Z1490" s="63"/>
      <c r="AA1490" s="63"/>
      <c r="AB1490" s="63"/>
      <c r="AC1490" s="63"/>
      <c r="AD1490" s="63"/>
      <c r="AE1490" s="63"/>
      <c r="AF1490" s="63"/>
      <c r="AG1490" s="63"/>
      <c r="AH1490" s="63"/>
      <c r="AI1490" s="63"/>
      <c r="AJ1490" s="63"/>
      <c r="AK1490" s="63"/>
      <c r="AL1490" s="63"/>
      <c r="AM1490" s="63"/>
      <c r="AN1490" s="63"/>
      <c r="AO1490" s="63"/>
      <c r="AP1490" s="63"/>
      <c r="AQ1490" s="63"/>
      <c r="AR1490" s="63"/>
      <c r="AS1490" s="63"/>
      <c r="AT1490" s="63"/>
      <c r="AU1490" s="63"/>
      <c r="AV1490" s="63"/>
      <c r="AW1490" s="63"/>
      <c r="AX1490" s="63"/>
      <c r="AY1490" s="63"/>
      <c r="AZ1490" s="63"/>
      <c r="BA1490" s="63"/>
      <c r="BB1490" s="63"/>
      <c r="BC1490" s="63"/>
      <c r="BD1490" s="63"/>
      <c r="BE1490" s="63"/>
      <c r="BF1490" s="63"/>
      <c r="BG1490" s="63"/>
      <c r="BH1490" s="63"/>
      <c r="BI1490" s="63"/>
      <c r="BJ1490" s="63"/>
      <c r="BK1490" s="63"/>
      <c r="BL1490" s="63"/>
      <c r="BM1490" s="63"/>
      <c r="BN1490" s="63"/>
      <c r="BO1490" s="63"/>
      <c r="BP1490" s="63"/>
      <c r="BQ1490" s="63"/>
      <c r="BR1490" s="63"/>
      <c r="BS1490" s="63"/>
      <c r="BT1490" s="63"/>
      <c r="BU1490" s="63"/>
      <c r="BV1490" s="63"/>
      <c r="BW1490" s="63"/>
      <c r="BX1490" s="63"/>
      <c r="BY1490" s="63"/>
      <c r="BZ1490" s="63"/>
      <c r="CA1490" s="63"/>
      <c r="CB1490" s="63"/>
      <c r="CC1490" s="63"/>
      <c r="CD1490" s="63"/>
      <c r="CE1490" s="63"/>
      <c r="CF1490" s="63"/>
      <c r="CG1490" s="63"/>
      <c r="CH1490" s="63"/>
      <c r="CI1490" s="63"/>
      <c r="CJ1490" s="63"/>
      <c r="CK1490" s="63"/>
      <c r="CL1490" s="63"/>
      <c r="CM1490" s="63"/>
      <c r="CN1490" s="63"/>
      <c r="CO1490" s="63"/>
      <c r="CP1490" s="63"/>
      <c r="CR1490" s="227"/>
      <c r="CS1490" s="74"/>
    </row>
    <row r="1491" spans="1:97" s="72" customFormat="1" ht="75.75" customHeight="1">
      <c r="A1491" s="76"/>
      <c r="B1491" s="76"/>
      <c r="C1491" s="76"/>
      <c r="D1491" s="76"/>
      <c r="E1491" s="76"/>
      <c r="F1491" s="63"/>
      <c r="G1491" s="63"/>
      <c r="H1491" s="63"/>
      <c r="I1491" s="63"/>
      <c r="J1491" s="63"/>
      <c r="K1491" s="63"/>
      <c r="L1491" s="63"/>
      <c r="M1491" s="63"/>
      <c r="N1491" s="63"/>
      <c r="O1491" s="63"/>
      <c r="P1491" s="63"/>
      <c r="Q1491" s="63"/>
      <c r="R1491" s="63"/>
      <c r="S1491" s="63"/>
      <c r="T1491" s="63"/>
      <c r="U1491" s="63"/>
      <c r="V1491" s="63"/>
      <c r="W1491" s="63"/>
      <c r="X1491" s="63"/>
      <c r="Y1491" s="63"/>
      <c r="Z1491" s="63"/>
      <c r="AA1491" s="63"/>
      <c r="AB1491" s="63"/>
      <c r="AC1491" s="63"/>
      <c r="AD1491" s="63"/>
      <c r="AE1491" s="63"/>
      <c r="AF1491" s="63"/>
      <c r="AG1491" s="63"/>
      <c r="AH1491" s="63"/>
      <c r="AI1491" s="63"/>
      <c r="AJ1491" s="63"/>
      <c r="AK1491" s="63"/>
      <c r="AL1491" s="63"/>
      <c r="AM1491" s="63"/>
      <c r="AN1491" s="63"/>
      <c r="AO1491" s="63"/>
      <c r="AP1491" s="63"/>
      <c r="AQ1491" s="63"/>
      <c r="AR1491" s="63"/>
      <c r="AS1491" s="63"/>
      <c r="AT1491" s="63"/>
      <c r="AU1491" s="63"/>
      <c r="AV1491" s="63"/>
      <c r="AW1491" s="63"/>
      <c r="AX1491" s="63"/>
      <c r="AY1491" s="63"/>
      <c r="AZ1491" s="63"/>
      <c r="BA1491" s="63"/>
      <c r="BB1491" s="63"/>
      <c r="BC1491" s="63"/>
      <c r="BD1491" s="63"/>
      <c r="BE1491" s="63"/>
      <c r="BF1491" s="63"/>
      <c r="BG1491" s="63"/>
      <c r="BH1491" s="63"/>
      <c r="BI1491" s="63"/>
      <c r="BJ1491" s="63"/>
      <c r="BK1491" s="63"/>
      <c r="BL1491" s="63"/>
      <c r="BM1491" s="63"/>
      <c r="BN1491" s="63"/>
      <c r="BO1491" s="63"/>
      <c r="BP1491" s="63"/>
      <c r="BQ1491" s="63"/>
      <c r="BR1491" s="63"/>
      <c r="BS1491" s="63"/>
      <c r="BT1491" s="63"/>
      <c r="BU1491" s="63"/>
      <c r="BV1491" s="63"/>
      <c r="BW1491" s="63"/>
      <c r="BX1491" s="63"/>
      <c r="BY1491" s="63"/>
      <c r="BZ1491" s="63"/>
      <c r="CA1491" s="63"/>
      <c r="CB1491" s="63"/>
      <c r="CC1491" s="63"/>
      <c r="CD1491" s="63"/>
      <c r="CE1491" s="63"/>
      <c r="CF1491" s="63"/>
      <c r="CG1491" s="63"/>
      <c r="CH1491" s="63"/>
      <c r="CI1491" s="63"/>
      <c r="CJ1491" s="63"/>
      <c r="CK1491" s="63"/>
      <c r="CL1491" s="63"/>
      <c r="CM1491" s="63"/>
      <c r="CN1491" s="63"/>
      <c r="CO1491" s="63"/>
      <c r="CP1491" s="63"/>
      <c r="CR1491" s="227"/>
      <c r="CS1491" s="74"/>
    </row>
    <row r="1492" spans="1:97" s="72" customFormat="1" ht="75.75" customHeight="1">
      <c r="A1492" s="76"/>
      <c r="B1492" s="76"/>
      <c r="C1492" s="76"/>
      <c r="D1492" s="76"/>
      <c r="E1492" s="76"/>
      <c r="F1492" s="63"/>
      <c r="G1492" s="63"/>
      <c r="H1492" s="63"/>
      <c r="I1492" s="63"/>
      <c r="J1492" s="63"/>
      <c r="K1492" s="63"/>
      <c r="L1492" s="63"/>
      <c r="M1492" s="63"/>
      <c r="N1492" s="63"/>
      <c r="O1492" s="63"/>
      <c r="P1492" s="63"/>
      <c r="Q1492" s="63"/>
      <c r="R1492" s="63"/>
      <c r="S1492" s="63"/>
      <c r="T1492" s="63"/>
      <c r="U1492" s="63"/>
      <c r="V1492" s="63"/>
      <c r="W1492" s="63"/>
      <c r="X1492" s="63"/>
      <c r="Y1492" s="63"/>
      <c r="Z1492" s="63"/>
      <c r="AA1492" s="63"/>
      <c r="AB1492" s="63"/>
      <c r="AC1492" s="63"/>
      <c r="AD1492" s="63"/>
      <c r="AE1492" s="63"/>
      <c r="AF1492" s="63"/>
      <c r="AG1492" s="63"/>
      <c r="AH1492" s="63"/>
      <c r="AI1492" s="63"/>
      <c r="AJ1492" s="63"/>
      <c r="AK1492" s="63"/>
      <c r="AL1492" s="63"/>
      <c r="AM1492" s="63"/>
      <c r="AN1492" s="63"/>
      <c r="AO1492" s="63"/>
      <c r="AP1492" s="63"/>
      <c r="AQ1492" s="63"/>
      <c r="AR1492" s="63"/>
      <c r="AS1492" s="63"/>
      <c r="AT1492" s="63"/>
      <c r="AU1492" s="63"/>
      <c r="AV1492" s="63"/>
      <c r="AW1492" s="63"/>
      <c r="AX1492" s="63"/>
      <c r="AY1492" s="63"/>
      <c r="AZ1492" s="63"/>
      <c r="BA1492" s="63"/>
      <c r="BB1492" s="63"/>
      <c r="BC1492" s="63"/>
      <c r="BD1492" s="63"/>
      <c r="BE1492" s="63"/>
      <c r="BF1492" s="63"/>
      <c r="BG1492" s="63"/>
      <c r="BH1492" s="63"/>
      <c r="BI1492" s="63"/>
      <c r="BJ1492" s="63"/>
      <c r="BK1492" s="63"/>
      <c r="BL1492" s="63"/>
      <c r="BM1492" s="63"/>
      <c r="BN1492" s="63"/>
      <c r="BO1492" s="63"/>
      <c r="BP1492" s="63"/>
      <c r="BQ1492" s="63"/>
      <c r="BR1492" s="63"/>
      <c r="BS1492" s="63"/>
      <c r="BT1492" s="63"/>
      <c r="BU1492" s="63"/>
      <c r="BV1492" s="63"/>
      <c r="BW1492" s="63"/>
      <c r="BX1492" s="63"/>
      <c r="BY1492" s="63"/>
      <c r="BZ1492" s="63"/>
      <c r="CA1492" s="63"/>
      <c r="CB1492" s="63"/>
      <c r="CC1492" s="63"/>
      <c r="CD1492" s="63"/>
      <c r="CE1492" s="63"/>
      <c r="CF1492" s="63"/>
      <c r="CG1492" s="63"/>
      <c r="CH1492" s="63"/>
      <c r="CI1492" s="63"/>
      <c r="CJ1492" s="63"/>
      <c r="CK1492" s="63"/>
      <c r="CL1492" s="63"/>
      <c r="CM1492" s="63"/>
      <c r="CN1492" s="63"/>
      <c r="CO1492" s="63"/>
      <c r="CP1492" s="63"/>
      <c r="CR1492" s="227"/>
      <c r="CS1492" s="74"/>
    </row>
    <row r="1493" spans="1:97" s="72" customFormat="1" ht="75.75" customHeight="1">
      <c r="A1493" s="76"/>
      <c r="B1493" s="76"/>
      <c r="C1493" s="76"/>
      <c r="D1493" s="76"/>
      <c r="E1493" s="76"/>
      <c r="F1493" s="63"/>
      <c r="G1493" s="63"/>
      <c r="H1493" s="63"/>
      <c r="I1493" s="63"/>
      <c r="J1493" s="63"/>
      <c r="K1493" s="63"/>
      <c r="L1493" s="63"/>
      <c r="M1493" s="63"/>
      <c r="N1493" s="63"/>
      <c r="O1493" s="63"/>
      <c r="P1493" s="63"/>
      <c r="Q1493" s="63"/>
      <c r="R1493" s="63"/>
      <c r="S1493" s="63"/>
      <c r="T1493" s="63"/>
      <c r="U1493" s="63"/>
      <c r="V1493" s="63"/>
      <c r="W1493" s="63"/>
      <c r="X1493" s="63"/>
      <c r="Y1493" s="63"/>
      <c r="Z1493" s="63"/>
      <c r="AA1493" s="63"/>
      <c r="AB1493" s="63"/>
      <c r="AC1493" s="63"/>
      <c r="AD1493" s="63"/>
      <c r="AE1493" s="63"/>
      <c r="AF1493" s="63"/>
      <c r="AG1493" s="63"/>
      <c r="AH1493" s="63"/>
      <c r="AI1493" s="63"/>
      <c r="AJ1493" s="63"/>
      <c r="AK1493" s="63"/>
      <c r="AL1493" s="63"/>
      <c r="AM1493" s="63"/>
      <c r="AN1493" s="63"/>
      <c r="AO1493" s="63"/>
      <c r="AP1493" s="63"/>
      <c r="AQ1493" s="63"/>
      <c r="AR1493" s="63"/>
      <c r="AS1493" s="63"/>
      <c r="AT1493" s="63"/>
      <c r="AU1493" s="63"/>
      <c r="AV1493" s="63"/>
      <c r="AW1493" s="63"/>
      <c r="AX1493" s="63"/>
      <c r="AY1493" s="63"/>
      <c r="AZ1493" s="63"/>
      <c r="BA1493" s="63"/>
      <c r="BB1493" s="63"/>
      <c r="BC1493" s="63"/>
      <c r="BD1493" s="63"/>
      <c r="BE1493" s="63"/>
      <c r="BF1493" s="63"/>
      <c r="BG1493" s="63"/>
      <c r="BH1493" s="63"/>
      <c r="BI1493" s="63"/>
      <c r="BJ1493" s="63"/>
      <c r="BK1493" s="63"/>
      <c r="BL1493" s="63"/>
      <c r="BM1493" s="63"/>
      <c r="BN1493" s="63"/>
      <c r="BO1493" s="63"/>
      <c r="BP1493" s="63"/>
      <c r="BQ1493" s="63"/>
      <c r="BR1493" s="63"/>
      <c r="BS1493" s="63"/>
      <c r="BT1493" s="63"/>
      <c r="BU1493" s="63"/>
      <c r="BV1493" s="63"/>
      <c r="BW1493" s="63"/>
      <c r="BX1493" s="63"/>
      <c r="BY1493" s="63"/>
      <c r="BZ1493" s="63"/>
      <c r="CA1493" s="63"/>
      <c r="CB1493" s="63"/>
      <c r="CC1493" s="63"/>
      <c r="CD1493" s="63"/>
      <c r="CE1493" s="63"/>
      <c r="CF1493" s="63"/>
      <c r="CG1493" s="63"/>
      <c r="CH1493" s="63"/>
      <c r="CI1493" s="63"/>
      <c r="CJ1493" s="63"/>
      <c r="CK1493" s="63"/>
      <c r="CL1493" s="63"/>
      <c r="CM1493" s="63"/>
      <c r="CN1493" s="63"/>
      <c r="CO1493" s="63"/>
      <c r="CP1493" s="63"/>
      <c r="CR1493" s="227"/>
      <c r="CS1493" s="74"/>
    </row>
    <row r="1494" spans="1:97" s="72" customFormat="1" ht="75.75" customHeight="1">
      <c r="A1494" s="76"/>
      <c r="B1494" s="76"/>
      <c r="C1494" s="76"/>
      <c r="D1494" s="76"/>
      <c r="E1494" s="76"/>
      <c r="F1494" s="63"/>
      <c r="G1494" s="63"/>
      <c r="H1494" s="63"/>
      <c r="I1494" s="63"/>
      <c r="J1494" s="63"/>
      <c r="K1494" s="63"/>
      <c r="L1494" s="63"/>
      <c r="M1494" s="63"/>
      <c r="N1494" s="63"/>
      <c r="O1494" s="63"/>
      <c r="P1494" s="63"/>
      <c r="Q1494" s="63"/>
      <c r="R1494" s="63"/>
      <c r="S1494" s="63"/>
      <c r="T1494" s="63"/>
      <c r="U1494" s="63"/>
      <c r="V1494" s="63"/>
      <c r="W1494" s="63"/>
      <c r="X1494" s="63"/>
      <c r="Y1494" s="63"/>
      <c r="Z1494" s="63"/>
      <c r="AA1494" s="63"/>
      <c r="AB1494" s="63"/>
      <c r="AC1494" s="63"/>
      <c r="AD1494" s="63"/>
      <c r="AE1494" s="63"/>
      <c r="AF1494" s="63"/>
      <c r="AG1494" s="63"/>
      <c r="AH1494" s="63"/>
      <c r="AI1494" s="63"/>
      <c r="AJ1494" s="63"/>
      <c r="AK1494" s="63"/>
      <c r="AL1494" s="63"/>
      <c r="AM1494" s="63"/>
      <c r="AN1494" s="63"/>
      <c r="AO1494" s="63"/>
      <c r="AP1494" s="63"/>
      <c r="AQ1494" s="63"/>
      <c r="AR1494" s="63"/>
      <c r="AS1494" s="63"/>
      <c r="AT1494" s="63"/>
      <c r="AU1494" s="63"/>
      <c r="AV1494" s="63"/>
      <c r="AW1494" s="63"/>
      <c r="AX1494" s="63"/>
      <c r="AY1494" s="63"/>
      <c r="AZ1494" s="63"/>
      <c r="BA1494" s="63"/>
      <c r="BB1494" s="63"/>
      <c r="BC1494" s="63"/>
      <c r="BD1494" s="63"/>
      <c r="BE1494" s="63"/>
      <c r="BF1494" s="63"/>
      <c r="BG1494" s="63"/>
      <c r="BH1494" s="63"/>
      <c r="BI1494" s="63"/>
      <c r="BJ1494" s="63"/>
      <c r="BK1494" s="63"/>
      <c r="BL1494" s="63"/>
      <c r="BM1494" s="63"/>
      <c r="BN1494" s="63"/>
      <c r="BO1494" s="63"/>
      <c r="BP1494" s="63"/>
      <c r="BQ1494" s="63"/>
      <c r="BR1494" s="63"/>
      <c r="BS1494" s="63"/>
      <c r="BT1494" s="63"/>
      <c r="BU1494" s="63"/>
      <c r="BV1494" s="63"/>
      <c r="BW1494" s="63"/>
      <c r="BX1494" s="63"/>
      <c r="BY1494" s="63"/>
      <c r="BZ1494" s="63"/>
      <c r="CA1494" s="63"/>
      <c r="CB1494" s="63"/>
      <c r="CC1494" s="63"/>
      <c r="CD1494" s="63"/>
      <c r="CE1494" s="63"/>
      <c r="CF1494" s="63"/>
      <c r="CG1494" s="63"/>
      <c r="CH1494" s="63"/>
      <c r="CI1494" s="63"/>
      <c r="CJ1494" s="63"/>
      <c r="CK1494" s="63"/>
      <c r="CL1494" s="63"/>
      <c r="CM1494" s="63"/>
      <c r="CN1494" s="63"/>
      <c r="CO1494" s="63"/>
      <c r="CP1494" s="63"/>
      <c r="CR1494" s="227"/>
      <c r="CS1494" s="74"/>
    </row>
    <row r="1495" spans="1:97" s="72" customFormat="1" ht="75.75" customHeight="1">
      <c r="A1495" s="76"/>
      <c r="B1495" s="76"/>
      <c r="C1495" s="76"/>
      <c r="D1495" s="76"/>
      <c r="E1495" s="76"/>
      <c r="F1495" s="63"/>
      <c r="G1495" s="63"/>
      <c r="H1495" s="63"/>
      <c r="I1495" s="63"/>
      <c r="J1495" s="63"/>
      <c r="K1495" s="63"/>
      <c r="L1495" s="63"/>
      <c r="M1495" s="63"/>
      <c r="N1495" s="63"/>
      <c r="O1495" s="63"/>
      <c r="P1495" s="63"/>
      <c r="Q1495" s="63"/>
      <c r="R1495" s="63"/>
      <c r="S1495" s="63"/>
      <c r="T1495" s="63"/>
      <c r="U1495" s="63"/>
      <c r="V1495" s="63"/>
      <c r="W1495" s="63"/>
      <c r="X1495" s="63"/>
      <c r="Y1495" s="63"/>
      <c r="Z1495" s="63"/>
      <c r="AA1495" s="63"/>
      <c r="AB1495" s="63"/>
      <c r="AC1495" s="63"/>
      <c r="AD1495" s="63"/>
      <c r="AE1495" s="63"/>
      <c r="AF1495" s="63"/>
      <c r="AG1495" s="63"/>
      <c r="AH1495" s="63"/>
      <c r="AI1495" s="63"/>
      <c r="AJ1495" s="63"/>
      <c r="AK1495" s="63"/>
      <c r="AL1495" s="63"/>
      <c r="AM1495" s="63"/>
      <c r="AN1495" s="63"/>
      <c r="AO1495" s="63"/>
      <c r="AP1495" s="63"/>
      <c r="AQ1495" s="63"/>
      <c r="AR1495" s="63"/>
      <c r="AS1495" s="63"/>
      <c r="AT1495" s="63"/>
      <c r="AU1495" s="63"/>
      <c r="AV1495" s="63"/>
      <c r="AW1495" s="63"/>
      <c r="AX1495" s="63"/>
      <c r="AY1495" s="63"/>
      <c r="AZ1495" s="63"/>
      <c r="BA1495" s="63"/>
      <c r="BB1495" s="63"/>
      <c r="BC1495" s="63"/>
      <c r="BD1495" s="63"/>
      <c r="BE1495" s="63"/>
      <c r="BF1495" s="63"/>
      <c r="BG1495" s="63"/>
      <c r="BH1495" s="63"/>
      <c r="BI1495" s="63"/>
      <c r="BJ1495" s="63"/>
      <c r="BK1495" s="63"/>
      <c r="BL1495" s="63"/>
      <c r="BM1495" s="63"/>
      <c r="BN1495" s="63"/>
      <c r="BO1495" s="63"/>
      <c r="BP1495" s="63"/>
      <c r="BQ1495" s="63"/>
      <c r="BR1495" s="63"/>
      <c r="BS1495" s="63"/>
      <c r="BT1495" s="63"/>
      <c r="BU1495" s="63"/>
      <c r="BV1495" s="63"/>
      <c r="BW1495" s="63"/>
      <c r="BX1495" s="63"/>
      <c r="BY1495" s="63"/>
      <c r="BZ1495" s="63"/>
      <c r="CA1495" s="63"/>
      <c r="CB1495" s="63"/>
      <c r="CC1495" s="63"/>
      <c r="CD1495" s="63"/>
      <c r="CE1495" s="63"/>
      <c r="CF1495" s="63"/>
      <c r="CG1495" s="63"/>
      <c r="CH1495" s="63"/>
      <c r="CI1495" s="63"/>
      <c r="CJ1495" s="63"/>
      <c r="CK1495" s="63"/>
      <c r="CL1495" s="63"/>
      <c r="CM1495" s="63"/>
      <c r="CN1495" s="63"/>
      <c r="CO1495" s="63"/>
      <c r="CP1495" s="63"/>
      <c r="CR1495" s="227"/>
      <c r="CS1495" s="74"/>
    </row>
    <row r="1496" spans="1:97" s="72" customFormat="1" ht="75.75" customHeight="1">
      <c r="A1496" s="76"/>
      <c r="B1496" s="76"/>
      <c r="C1496" s="76"/>
      <c r="D1496" s="76"/>
      <c r="E1496" s="76"/>
      <c r="F1496" s="63"/>
      <c r="G1496" s="63"/>
      <c r="H1496" s="63"/>
      <c r="I1496" s="63"/>
      <c r="J1496" s="63"/>
      <c r="K1496" s="63"/>
      <c r="L1496" s="63"/>
      <c r="M1496" s="63"/>
      <c r="N1496" s="63"/>
      <c r="O1496" s="63"/>
      <c r="P1496" s="63"/>
      <c r="Q1496" s="63"/>
      <c r="R1496" s="63"/>
      <c r="S1496" s="63"/>
      <c r="T1496" s="63"/>
      <c r="U1496" s="63"/>
      <c r="V1496" s="63"/>
      <c r="W1496" s="63"/>
      <c r="X1496" s="63"/>
      <c r="Y1496" s="63"/>
      <c r="Z1496" s="63"/>
      <c r="AA1496" s="63"/>
      <c r="AB1496" s="63"/>
      <c r="AC1496" s="63"/>
      <c r="AD1496" s="63"/>
      <c r="AE1496" s="63"/>
      <c r="AF1496" s="63"/>
      <c r="AG1496" s="63"/>
      <c r="AH1496" s="63"/>
      <c r="AI1496" s="63"/>
      <c r="AJ1496" s="63"/>
      <c r="AK1496" s="63"/>
      <c r="AL1496" s="63"/>
      <c r="AM1496" s="63"/>
      <c r="AN1496" s="63"/>
      <c r="AO1496" s="63"/>
      <c r="AP1496" s="63"/>
      <c r="AQ1496" s="63"/>
      <c r="AR1496" s="63"/>
      <c r="AS1496" s="63"/>
      <c r="AT1496" s="63"/>
      <c r="AU1496" s="63"/>
      <c r="AV1496" s="63"/>
      <c r="AW1496" s="63"/>
      <c r="AX1496" s="63"/>
      <c r="AY1496" s="63"/>
      <c r="AZ1496" s="63"/>
      <c r="BA1496" s="63"/>
      <c r="BB1496" s="63"/>
      <c r="BC1496" s="63"/>
      <c r="BD1496" s="63"/>
      <c r="BE1496" s="63"/>
      <c r="BF1496" s="63"/>
      <c r="BG1496" s="63"/>
      <c r="BH1496" s="63"/>
      <c r="BI1496" s="63"/>
      <c r="BJ1496" s="63"/>
      <c r="BK1496" s="63"/>
      <c r="BL1496" s="63"/>
      <c r="BM1496" s="63"/>
      <c r="BN1496" s="63"/>
      <c r="BO1496" s="63"/>
      <c r="BP1496" s="63"/>
      <c r="BQ1496" s="63"/>
      <c r="BR1496" s="63"/>
      <c r="BS1496" s="63"/>
      <c r="BT1496" s="63"/>
      <c r="BU1496" s="63"/>
      <c r="BV1496" s="63"/>
      <c r="BW1496" s="63"/>
      <c r="BX1496" s="63"/>
      <c r="BY1496" s="63"/>
      <c r="BZ1496" s="63"/>
      <c r="CA1496" s="63"/>
      <c r="CB1496" s="63"/>
      <c r="CC1496" s="63"/>
      <c r="CD1496" s="63"/>
      <c r="CE1496" s="63"/>
      <c r="CF1496" s="63"/>
      <c r="CG1496" s="63"/>
      <c r="CH1496" s="63"/>
      <c r="CI1496" s="63"/>
      <c r="CJ1496" s="63"/>
      <c r="CK1496" s="63"/>
      <c r="CL1496" s="63"/>
      <c r="CM1496" s="63"/>
      <c r="CN1496" s="63"/>
      <c r="CO1496" s="63"/>
      <c r="CP1496" s="63"/>
      <c r="CR1496" s="227"/>
      <c r="CS1496" s="74"/>
    </row>
    <row r="1497" spans="1:97" s="72" customFormat="1" ht="75.75" customHeight="1">
      <c r="A1497" s="76"/>
      <c r="B1497" s="76"/>
      <c r="C1497" s="76"/>
      <c r="D1497" s="76"/>
      <c r="E1497" s="76"/>
      <c r="F1497" s="63"/>
      <c r="G1497" s="63"/>
      <c r="H1497" s="63"/>
      <c r="I1497" s="63"/>
      <c r="J1497" s="63"/>
      <c r="K1497" s="63"/>
      <c r="L1497" s="63"/>
      <c r="M1497" s="63"/>
      <c r="N1497" s="63"/>
      <c r="O1497" s="63"/>
      <c r="P1497" s="63"/>
      <c r="Q1497" s="63"/>
      <c r="R1497" s="63"/>
      <c r="S1497" s="63"/>
      <c r="T1497" s="63"/>
      <c r="U1497" s="63"/>
      <c r="V1497" s="63"/>
      <c r="W1497" s="63"/>
      <c r="X1497" s="63"/>
      <c r="Y1497" s="63"/>
      <c r="Z1497" s="63"/>
      <c r="AA1497" s="63"/>
      <c r="AB1497" s="63"/>
      <c r="AC1497" s="63"/>
      <c r="AD1497" s="63"/>
      <c r="AE1497" s="63"/>
      <c r="AF1497" s="63"/>
      <c r="AG1497" s="63"/>
      <c r="AH1497" s="63"/>
      <c r="AI1497" s="63"/>
      <c r="AJ1497" s="63"/>
      <c r="AK1497" s="63"/>
      <c r="AL1497" s="63"/>
      <c r="AM1497" s="63"/>
      <c r="AN1497" s="63"/>
      <c r="AO1497" s="63"/>
      <c r="AP1497" s="63"/>
      <c r="AQ1497" s="63"/>
      <c r="AR1497" s="63"/>
      <c r="AS1497" s="63"/>
      <c r="AT1497" s="63"/>
      <c r="AU1497" s="63"/>
      <c r="AV1497" s="63"/>
      <c r="AW1497" s="63"/>
      <c r="AX1497" s="63"/>
      <c r="AY1497" s="63"/>
      <c r="AZ1497" s="63"/>
      <c r="BA1497" s="63"/>
      <c r="BB1497" s="63"/>
      <c r="BC1497" s="63"/>
      <c r="BD1497" s="63"/>
      <c r="BE1497" s="63"/>
      <c r="BF1497" s="63"/>
      <c r="BG1497" s="63"/>
      <c r="BH1497" s="63"/>
      <c r="BI1497" s="63"/>
      <c r="BJ1497" s="63"/>
      <c r="BK1497" s="63"/>
      <c r="BL1497" s="63"/>
      <c r="BM1497" s="63"/>
      <c r="BN1497" s="63"/>
      <c r="BO1497" s="63"/>
      <c r="BP1497" s="63"/>
      <c r="BQ1497" s="63"/>
      <c r="BR1497" s="63"/>
      <c r="BS1497" s="63"/>
      <c r="BT1497" s="63"/>
      <c r="BU1497" s="63"/>
      <c r="BV1497" s="63"/>
      <c r="BW1497" s="63"/>
      <c r="BX1497" s="63"/>
      <c r="BY1497" s="63"/>
      <c r="BZ1497" s="63"/>
      <c r="CA1497" s="63"/>
      <c r="CB1497" s="63"/>
      <c r="CC1497" s="63"/>
      <c r="CD1497" s="63"/>
      <c r="CE1497" s="63"/>
      <c r="CF1497" s="63"/>
      <c r="CG1497" s="63"/>
      <c r="CH1497" s="63"/>
      <c r="CI1497" s="63"/>
      <c r="CJ1497" s="63"/>
      <c r="CK1497" s="63"/>
      <c r="CL1497" s="63"/>
      <c r="CM1497" s="63"/>
      <c r="CN1497" s="63"/>
      <c r="CO1497" s="63"/>
      <c r="CP1497" s="63"/>
      <c r="CR1497" s="227"/>
      <c r="CS1497" s="74"/>
    </row>
    <row r="1498" spans="1:97" s="72" customFormat="1" ht="75.75" customHeight="1">
      <c r="A1498" s="76"/>
      <c r="B1498" s="76"/>
      <c r="C1498" s="76"/>
      <c r="D1498" s="76"/>
      <c r="E1498" s="76"/>
      <c r="F1498" s="63"/>
      <c r="G1498" s="63"/>
      <c r="H1498" s="63"/>
      <c r="I1498" s="63"/>
      <c r="J1498" s="63"/>
      <c r="K1498" s="63"/>
      <c r="L1498" s="63"/>
      <c r="M1498" s="63"/>
      <c r="N1498" s="63"/>
      <c r="O1498" s="63"/>
      <c r="P1498" s="63"/>
      <c r="Q1498" s="63"/>
      <c r="R1498" s="63"/>
      <c r="S1498" s="63"/>
      <c r="T1498" s="63"/>
      <c r="U1498" s="63"/>
      <c r="V1498" s="63"/>
      <c r="W1498" s="63"/>
      <c r="X1498" s="63"/>
      <c r="Y1498" s="63"/>
      <c r="Z1498" s="63"/>
      <c r="AA1498" s="63"/>
      <c r="AB1498" s="63"/>
      <c r="AC1498" s="63"/>
      <c r="AD1498" s="63"/>
      <c r="AE1498" s="63"/>
      <c r="AF1498" s="63"/>
      <c r="AG1498" s="63"/>
      <c r="AH1498" s="63"/>
      <c r="AI1498" s="63"/>
      <c r="AJ1498" s="63"/>
      <c r="AK1498" s="63"/>
      <c r="AL1498" s="63"/>
      <c r="AM1498" s="63"/>
      <c r="AN1498" s="63"/>
      <c r="AO1498" s="63"/>
      <c r="AP1498" s="63"/>
      <c r="AQ1498" s="63"/>
      <c r="AR1498" s="63"/>
      <c r="AS1498" s="63"/>
      <c r="AT1498" s="63"/>
      <c r="AU1498" s="63"/>
      <c r="AV1498" s="63"/>
      <c r="AW1498" s="63"/>
      <c r="AX1498" s="63"/>
      <c r="AY1498" s="63"/>
      <c r="AZ1498" s="63"/>
      <c r="BA1498" s="63"/>
      <c r="BB1498" s="63"/>
      <c r="BC1498" s="63"/>
      <c r="BD1498" s="63"/>
      <c r="BE1498" s="63"/>
      <c r="BF1498" s="63"/>
      <c r="BG1498" s="63"/>
      <c r="BH1498" s="63"/>
      <c r="BI1498" s="63"/>
      <c r="BJ1498" s="63"/>
      <c r="BK1498" s="63"/>
      <c r="BL1498" s="63"/>
      <c r="BM1498" s="63"/>
      <c r="BN1498" s="63"/>
      <c r="BO1498" s="63"/>
      <c r="BP1498" s="63"/>
      <c r="BQ1498" s="63"/>
      <c r="BR1498" s="63"/>
      <c r="BS1498" s="63"/>
      <c r="BT1498" s="63"/>
      <c r="BU1498" s="63"/>
      <c r="BV1498" s="63"/>
      <c r="BW1498" s="63"/>
      <c r="BX1498" s="63"/>
      <c r="BY1498" s="63"/>
      <c r="BZ1498" s="63"/>
      <c r="CA1498" s="63"/>
      <c r="CB1498" s="63"/>
      <c r="CC1498" s="63"/>
      <c r="CD1498" s="63"/>
      <c r="CE1498" s="63"/>
      <c r="CF1498" s="63"/>
      <c r="CG1498" s="63"/>
      <c r="CH1498" s="63"/>
      <c r="CI1498" s="63"/>
      <c r="CJ1498" s="63"/>
      <c r="CK1498" s="63"/>
      <c r="CL1498" s="63"/>
      <c r="CM1498" s="63"/>
      <c r="CN1498" s="63"/>
      <c r="CO1498" s="63"/>
      <c r="CP1498" s="63"/>
      <c r="CR1498" s="227"/>
      <c r="CS1498" s="74"/>
    </row>
    <row r="1499" spans="1:97" s="72" customFormat="1" ht="75.75" customHeight="1">
      <c r="A1499" s="76"/>
      <c r="B1499" s="76"/>
      <c r="C1499" s="76"/>
      <c r="D1499" s="76"/>
      <c r="E1499" s="76"/>
      <c r="F1499" s="63"/>
      <c r="G1499" s="63"/>
      <c r="H1499" s="63"/>
      <c r="I1499" s="63"/>
      <c r="J1499" s="63"/>
      <c r="K1499" s="63"/>
      <c r="L1499" s="63"/>
      <c r="M1499" s="63"/>
      <c r="N1499" s="63"/>
      <c r="O1499" s="63"/>
      <c r="P1499" s="63"/>
      <c r="Q1499" s="63"/>
      <c r="R1499" s="63"/>
      <c r="S1499" s="63"/>
      <c r="T1499" s="63"/>
      <c r="U1499" s="63"/>
      <c r="V1499" s="63"/>
      <c r="W1499" s="63"/>
      <c r="X1499" s="63"/>
      <c r="Y1499" s="63"/>
      <c r="Z1499" s="63"/>
      <c r="AA1499" s="63"/>
      <c r="AB1499" s="63"/>
      <c r="AC1499" s="63"/>
      <c r="AD1499" s="63"/>
      <c r="AE1499" s="63"/>
      <c r="AF1499" s="63"/>
      <c r="AG1499" s="63"/>
      <c r="AH1499" s="63"/>
      <c r="AI1499" s="63"/>
      <c r="AJ1499" s="63"/>
      <c r="AK1499" s="63"/>
      <c r="AL1499" s="63"/>
      <c r="AM1499" s="63"/>
      <c r="AN1499" s="63"/>
      <c r="AO1499" s="63"/>
      <c r="AP1499" s="63"/>
      <c r="AQ1499" s="63"/>
      <c r="AR1499" s="63"/>
      <c r="AS1499" s="63"/>
      <c r="AT1499" s="63"/>
      <c r="AU1499" s="63"/>
      <c r="AV1499" s="63"/>
      <c r="AW1499" s="63"/>
      <c r="AX1499" s="63"/>
      <c r="AY1499" s="63"/>
      <c r="AZ1499" s="63"/>
      <c r="BA1499" s="63"/>
      <c r="BB1499" s="63"/>
      <c r="BC1499" s="63"/>
      <c r="BD1499" s="63"/>
      <c r="BE1499" s="63"/>
      <c r="BF1499" s="63"/>
      <c r="BG1499" s="63"/>
      <c r="BH1499" s="63"/>
      <c r="BI1499" s="63"/>
      <c r="BJ1499" s="63"/>
      <c r="BK1499" s="63"/>
      <c r="BL1499" s="63"/>
      <c r="BM1499" s="63"/>
      <c r="BN1499" s="63"/>
      <c r="BO1499" s="63"/>
      <c r="BP1499" s="63"/>
      <c r="BQ1499" s="63"/>
      <c r="BR1499" s="63"/>
      <c r="BS1499" s="63"/>
      <c r="BT1499" s="63"/>
      <c r="BU1499" s="63"/>
      <c r="BV1499" s="63"/>
      <c r="BW1499" s="63"/>
      <c r="BX1499" s="63"/>
      <c r="BY1499" s="63"/>
      <c r="BZ1499" s="63"/>
      <c r="CA1499" s="63"/>
      <c r="CB1499" s="63"/>
      <c r="CC1499" s="63"/>
      <c r="CD1499" s="63"/>
      <c r="CE1499" s="63"/>
      <c r="CF1499" s="63"/>
      <c r="CG1499" s="63"/>
      <c r="CH1499" s="63"/>
      <c r="CI1499" s="63"/>
      <c r="CJ1499" s="63"/>
      <c r="CK1499" s="63"/>
      <c r="CL1499" s="63"/>
      <c r="CM1499" s="63"/>
      <c r="CN1499" s="63"/>
      <c r="CO1499" s="63"/>
      <c r="CP1499" s="63"/>
      <c r="CR1499" s="227"/>
      <c r="CS1499" s="74"/>
    </row>
    <row r="1500" spans="1:97" s="72" customFormat="1" ht="75.75" customHeight="1">
      <c r="A1500" s="76"/>
      <c r="B1500" s="76"/>
      <c r="C1500" s="76"/>
      <c r="D1500" s="76"/>
      <c r="E1500" s="76"/>
      <c r="F1500" s="63"/>
      <c r="G1500" s="63"/>
      <c r="H1500" s="63"/>
      <c r="I1500" s="63"/>
      <c r="J1500" s="63"/>
      <c r="K1500" s="63"/>
      <c r="L1500" s="63"/>
      <c r="M1500" s="63"/>
      <c r="N1500" s="63"/>
      <c r="O1500" s="63"/>
      <c r="P1500" s="63"/>
      <c r="Q1500" s="63"/>
      <c r="R1500" s="63"/>
      <c r="S1500" s="63"/>
      <c r="T1500" s="63"/>
      <c r="U1500" s="63"/>
      <c r="V1500" s="63"/>
      <c r="W1500" s="63"/>
      <c r="X1500" s="63"/>
      <c r="Y1500" s="63"/>
      <c r="Z1500" s="63"/>
      <c r="AA1500" s="63"/>
      <c r="AB1500" s="63"/>
      <c r="AC1500" s="63"/>
      <c r="AD1500" s="63"/>
      <c r="AE1500" s="63"/>
      <c r="AF1500" s="63"/>
      <c r="AG1500" s="63"/>
      <c r="AH1500" s="63"/>
      <c r="AI1500" s="63"/>
      <c r="AJ1500" s="63"/>
      <c r="AK1500" s="63"/>
      <c r="AL1500" s="63"/>
      <c r="AM1500" s="63"/>
      <c r="AN1500" s="63"/>
      <c r="AO1500" s="63"/>
      <c r="AP1500" s="63"/>
      <c r="AQ1500" s="63"/>
      <c r="AR1500" s="63"/>
      <c r="AS1500" s="63"/>
      <c r="AT1500" s="63"/>
      <c r="AU1500" s="63"/>
      <c r="AV1500" s="63"/>
      <c r="AW1500" s="63"/>
      <c r="AX1500" s="63"/>
      <c r="AY1500" s="63"/>
      <c r="AZ1500" s="63"/>
      <c r="BA1500" s="63"/>
      <c r="BB1500" s="63"/>
      <c r="BC1500" s="63"/>
      <c r="BD1500" s="63"/>
      <c r="BE1500" s="63"/>
      <c r="BF1500" s="63"/>
      <c r="BG1500" s="63"/>
      <c r="BH1500" s="63"/>
      <c r="BI1500" s="63"/>
      <c r="BJ1500" s="63"/>
      <c r="BK1500" s="63"/>
      <c r="BL1500" s="63"/>
      <c r="BM1500" s="63"/>
      <c r="BN1500" s="63"/>
      <c r="BO1500" s="63"/>
      <c r="BP1500" s="63"/>
      <c r="BQ1500" s="63"/>
      <c r="BR1500" s="63"/>
      <c r="BS1500" s="63"/>
      <c r="BT1500" s="63"/>
      <c r="BU1500" s="63"/>
      <c r="BV1500" s="63"/>
      <c r="BW1500" s="63"/>
      <c r="BX1500" s="63"/>
      <c r="BY1500" s="63"/>
      <c r="BZ1500" s="63"/>
      <c r="CA1500" s="63"/>
      <c r="CB1500" s="63"/>
      <c r="CC1500" s="63"/>
      <c r="CD1500" s="63"/>
      <c r="CE1500" s="63"/>
      <c r="CF1500" s="63"/>
      <c r="CG1500" s="63"/>
      <c r="CH1500" s="63"/>
      <c r="CI1500" s="63"/>
      <c r="CJ1500" s="63"/>
      <c r="CK1500" s="63"/>
      <c r="CL1500" s="63"/>
      <c r="CM1500" s="63"/>
      <c r="CN1500" s="63"/>
      <c r="CO1500" s="63"/>
      <c r="CP1500" s="63"/>
      <c r="CR1500" s="227"/>
      <c r="CS1500" s="74"/>
    </row>
    <row r="1501" spans="1:97" s="72" customFormat="1" ht="75.75" customHeight="1">
      <c r="A1501" s="76"/>
      <c r="B1501" s="76"/>
      <c r="C1501" s="76"/>
      <c r="D1501" s="76"/>
      <c r="E1501" s="76"/>
      <c r="F1501" s="63"/>
      <c r="G1501" s="63"/>
      <c r="H1501" s="63"/>
      <c r="I1501" s="63"/>
      <c r="J1501" s="63"/>
      <c r="K1501" s="63"/>
      <c r="L1501" s="63"/>
      <c r="M1501" s="63"/>
      <c r="N1501" s="63"/>
      <c r="O1501" s="63"/>
      <c r="P1501" s="63"/>
      <c r="Q1501" s="63"/>
      <c r="R1501" s="63"/>
      <c r="S1501" s="63"/>
      <c r="T1501" s="63"/>
      <c r="U1501" s="63"/>
      <c r="V1501" s="63"/>
      <c r="W1501" s="63"/>
      <c r="X1501" s="63"/>
      <c r="Y1501" s="63"/>
      <c r="Z1501" s="63"/>
      <c r="AA1501" s="63"/>
      <c r="AB1501" s="63"/>
      <c r="AC1501" s="63"/>
      <c r="AD1501" s="63"/>
      <c r="AE1501" s="63"/>
      <c r="AF1501" s="63"/>
      <c r="AG1501" s="63"/>
      <c r="AH1501" s="63"/>
      <c r="AI1501" s="63"/>
      <c r="AJ1501" s="63"/>
      <c r="AK1501" s="63"/>
      <c r="AL1501" s="63"/>
      <c r="AM1501" s="63"/>
      <c r="AN1501" s="63"/>
      <c r="AO1501" s="63"/>
      <c r="AP1501" s="63"/>
      <c r="AQ1501" s="63"/>
      <c r="AR1501" s="63"/>
      <c r="AS1501" s="63"/>
      <c r="AT1501" s="63"/>
      <c r="AU1501" s="63"/>
      <c r="AV1501" s="63"/>
      <c r="AW1501" s="63"/>
      <c r="AX1501" s="63"/>
      <c r="AY1501" s="63"/>
      <c r="AZ1501" s="63"/>
      <c r="BA1501" s="63"/>
      <c r="BB1501" s="63"/>
      <c r="BC1501" s="63"/>
      <c r="BD1501" s="63"/>
      <c r="BE1501" s="63"/>
      <c r="BF1501" s="63"/>
      <c r="BG1501" s="63"/>
      <c r="BH1501" s="63"/>
      <c r="BI1501" s="63"/>
      <c r="BJ1501" s="63"/>
      <c r="BK1501" s="63"/>
      <c r="BL1501" s="63"/>
      <c r="BM1501" s="63"/>
      <c r="BN1501" s="63"/>
      <c r="BO1501" s="63"/>
      <c r="BP1501" s="63"/>
      <c r="BQ1501" s="63"/>
      <c r="BR1501" s="63"/>
      <c r="BS1501" s="63"/>
      <c r="BT1501" s="63"/>
      <c r="BU1501" s="63"/>
      <c r="BV1501" s="63"/>
      <c r="BW1501" s="63"/>
      <c r="BX1501" s="63"/>
      <c r="BY1501" s="63"/>
      <c r="BZ1501" s="63"/>
      <c r="CA1501" s="63"/>
      <c r="CB1501" s="63"/>
      <c r="CC1501" s="63"/>
      <c r="CD1501" s="63"/>
      <c r="CE1501" s="63"/>
      <c r="CF1501" s="63"/>
      <c r="CG1501" s="63"/>
      <c r="CH1501" s="63"/>
      <c r="CI1501" s="63"/>
      <c r="CJ1501" s="63"/>
      <c r="CK1501" s="63"/>
      <c r="CL1501" s="63"/>
      <c r="CM1501" s="63"/>
      <c r="CN1501" s="63"/>
      <c r="CO1501" s="63"/>
      <c r="CP1501" s="63"/>
      <c r="CR1501" s="227"/>
      <c r="CS1501" s="74"/>
    </row>
    <row r="1502" spans="1:97" s="72" customFormat="1" ht="75.75" customHeight="1">
      <c r="A1502" s="76"/>
      <c r="B1502" s="76"/>
      <c r="C1502" s="76"/>
      <c r="D1502" s="76"/>
      <c r="E1502" s="76"/>
      <c r="F1502" s="63"/>
      <c r="G1502" s="63"/>
      <c r="H1502" s="63"/>
      <c r="I1502" s="63"/>
      <c r="J1502" s="63"/>
      <c r="K1502" s="63"/>
      <c r="L1502" s="63"/>
      <c r="M1502" s="63"/>
      <c r="N1502" s="63"/>
      <c r="O1502" s="63"/>
      <c r="P1502" s="63"/>
      <c r="Q1502" s="63"/>
      <c r="R1502" s="63"/>
      <c r="S1502" s="63"/>
      <c r="T1502" s="63"/>
      <c r="U1502" s="63"/>
      <c r="V1502" s="63"/>
      <c r="W1502" s="63"/>
      <c r="X1502" s="63"/>
      <c r="Y1502" s="63"/>
      <c r="Z1502" s="63"/>
      <c r="AA1502" s="63"/>
      <c r="AB1502" s="63"/>
      <c r="AC1502" s="63"/>
      <c r="AD1502" s="63"/>
      <c r="AE1502" s="63"/>
      <c r="AF1502" s="63"/>
      <c r="AG1502" s="63"/>
      <c r="AH1502" s="63"/>
      <c r="AI1502" s="63"/>
      <c r="AJ1502" s="63"/>
      <c r="AK1502" s="63"/>
      <c r="AL1502" s="63"/>
      <c r="AM1502" s="63"/>
      <c r="AN1502" s="63"/>
      <c r="AO1502" s="63"/>
      <c r="AP1502" s="63"/>
      <c r="AQ1502" s="63"/>
      <c r="AR1502" s="63"/>
      <c r="AS1502" s="63"/>
      <c r="AT1502" s="63"/>
      <c r="AU1502" s="63"/>
      <c r="AV1502" s="63"/>
      <c r="AW1502" s="63"/>
      <c r="AX1502" s="63"/>
      <c r="AY1502" s="63"/>
      <c r="AZ1502" s="63"/>
      <c r="BA1502" s="63"/>
      <c r="BB1502" s="63"/>
      <c r="BC1502" s="63"/>
      <c r="BD1502" s="63"/>
      <c r="BE1502" s="63"/>
      <c r="BF1502" s="63"/>
      <c r="BG1502" s="63"/>
      <c r="BH1502" s="63"/>
      <c r="BI1502" s="63"/>
      <c r="BJ1502" s="63"/>
      <c r="BK1502" s="63"/>
      <c r="BL1502" s="63"/>
      <c r="BM1502" s="63"/>
      <c r="BN1502" s="63"/>
      <c r="BO1502" s="63"/>
      <c r="BP1502" s="63"/>
      <c r="BQ1502" s="63"/>
      <c r="BR1502" s="63"/>
      <c r="BS1502" s="63"/>
      <c r="BT1502" s="63"/>
      <c r="BU1502" s="63"/>
      <c r="BV1502" s="63"/>
      <c r="BW1502" s="63"/>
      <c r="BX1502" s="63"/>
      <c r="BY1502" s="63"/>
      <c r="BZ1502" s="63"/>
      <c r="CA1502" s="63"/>
      <c r="CB1502" s="63"/>
      <c r="CC1502" s="63"/>
      <c r="CD1502" s="63"/>
      <c r="CE1502" s="63"/>
      <c r="CF1502" s="63"/>
      <c r="CG1502" s="63"/>
      <c r="CH1502" s="63"/>
      <c r="CI1502" s="63"/>
      <c r="CJ1502" s="63"/>
      <c r="CK1502" s="63"/>
      <c r="CL1502" s="63"/>
      <c r="CM1502" s="63"/>
      <c r="CN1502" s="63"/>
      <c r="CO1502" s="63"/>
      <c r="CP1502" s="63"/>
      <c r="CR1502" s="227"/>
      <c r="CS1502" s="74"/>
    </row>
    <row r="1503" spans="1:97" s="72" customFormat="1" ht="75.75" customHeight="1">
      <c r="A1503" s="76"/>
      <c r="B1503" s="76"/>
      <c r="C1503" s="76"/>
      <c r="D1503" s="76"/>
      <c r="E1503" s="76"/>
      <c r="F1503" s="63"/>
      <c r="G1503" s="63"/>
      <c r="H1503" s="63"/>
      <c r="I1503" s="63"/>
      <c r="J1503" s="63"/>
      <c r="K1503" s="63"/>
      <c r="L1503" s="63"/>
      <c r="M1503" s="63"/>
      <c r="N1503" s="63"/>
      <c r="O1503" s="63"/>
      <c r="P1503" s="63"/>
      <c r="Q1503" s="63"/>
      <c r="R1503" s="63"/>
      <c r="S1503" s="63"/>
      <c r="T1503" s="63"/>
      <c r="U1503" s="63"/>
      <c r="V1503" s="63"/>
      <c r="W1503" s="63"/>
      <c r="X1503" s="63"/>
      <c r="Y1503" s="63"/>
      <c r="Z1503" s="63"/>
      <c r="AA1503" s="63"/>
      <c r="AB1503" s="63"/>
      <c r="AC1503" s="63"/>
      <c r="AD1503" s="63"/>
      <c r="AE1503" s="63"/>
      <c r="AF1503" s="63"/>
      <c r="AG1503" s="63"/>
      <c r="AH1503" s="63"/>
      <c r="AI1503" s="63"/>
      <c r="AJ1503" s="63"/>
      <c r="AK1503" s="63"/>
      <c r="AL1503" s="63"/>
      <c r="AM1503" s="63"/>
      <c r="AN1503" s="63"/>
      <c r="AO1503" s="63"/>
      <c r="AP1503" s="63"/>
      <c r="AQ1503" s="63"/>
      <c r="AR1503" s="63"/>
      <c r="AS1503" s="63"/>
      <c r="AT1503" s="63"/>
      <c r="AU1503" s="63"/>
      <c r="AV1503" s="63"/>
      <c r="AW1503" s="63"/>
      <c r="AX1503" s="63"/>
      <c r="AY1503" s="63"/>
      <c r="AZ1503" s="63"/>
      <c r="BA1503" s="63"/>
      <c r="BB1503" s="63"/>
      <c r="BC1503" s="63"/>
      <c r="BD1503" s="63"/>
      <c r="BE1503" s="63"/>
      <c r="BF1503" s="63"/>
      <c r="BG1503" s="63"/>
      <c r="BH1503" s="63"/>
      <c r="BI1503" s="63"/>
      <c r="BJ1503" s="63"/>
      <c r="BK1503" s="63"/>
      <c r="BL1503" s="63"/>
      <c r="BM1503" s="63"/>
      <c r="BN1503" s="63"/>
      <c r="BO1503" s="63"/>
      <c r="BP1503" s="63"/>
      <c r="BQ1503" s="63"/>
      <c r="BR1503" s="63"/>
      <c r="BS1503" s="63"/>
      <c r="BT1503" s="63"/>
      <c r="BU1503" s="63"/>
      <c r="BV1503" s="63"/>
      <c r="BW1503" s="63"/>
      <c r="BX1503" s="63"/>
      <c r="BY1503" s="63"/>
      <c r="BZ1503" s="63"/>
      <c r="CA1503" s="63"/>
      <c r="CB1503" s="63"/>
      <c r="CC1503" s="63"/>
      <c r="CD1503" s="63"/>
      <c r="CE1503" s="63"/>
      <c r="CF1503" s="63"/>
      <c r="CG1503" s="63"/>
      <c r="CH1503" s="63"/>
      <c r="CI1503" s="63"/>
      <c r="CJ1503" s="63"/>
      <c r="CK1503" s="63"/>
      <c r="CL1503" s="63"/>
      <c r="CM1503" s="63"/>
      <c r="CN1503" s="63"/>
      <c r="CO1503" s="63"/>
      <c r="CP1503" s="63"/>
      <c r="CR1503" s="227"/>
      <c r="CS1503" s="74"/>
    </row>
    <row r="1504" spans="1:97" s="72" customFormat="1" ht="75.75" customHeight="1">
      <c r="A1504" s="76"/>
      <c r="B1504" s="76"/>
      <c r="C1504" s="76"/>
      <c r="D1504" s="76"/>
      <c r="E1504" s="76"/>
      <c r="F1504" s="63"/>
      <c r="G1504" s="63"/>
      <c r="H1504" s="63"/>
      <c r="I1504" s="63"/>
      <c r="J1504" s="63"/>
      <c r="K1504" s="63"/>
      <c r="L1504" s="63"/>
      <c r="M1504" s="63"/>
      <c r="N1504" s="63"/>
      <c r="O1504" s="63"/>
      <c r="P1504" s="63"/>
      <c r="Q1504" s="63"/>
      <c r="R1504" s="63"/>
      <c r="S1504" s="63"/>
      <c r="T1504" s="63"/>
      <c r="U1504" s="63"/>
      <c r="V1504" s="63"/>
      <c r="W1504" s="63"/>
      <c r="X1504" s="63"/>
      <c r="Y1504" s="63"/>
      <c r="Z1504" s="63"/>
      <c r="AA1504" s="63"/>
      <c r="AB1504" s="63"/>
      <c r="AC1504" s="63"/>
      <c r="AD1504" s="63"/>
      <c r="AE1504" s="63"/>
      <c r="AF1504" s="63"/>
      <c r="AG1504" s="63"/>
      <c r="AH1504" s="63"/>
      <c r="AI1504" s="63"/>
      <c r="AJ1504" s="63"/>
      <c r="AK1504" s="63"/>
      <c r="AL1504" s="63"/>
      <c r="AM1504" s="63"/>
      <c r="AN1504" s="63"/>
      <c r="AO1504" s="63"/>
      <c r="AP1504" s="63"/>
      <c r="AQ1504" s="63"/>
      <c r="AR1504" s="63"/>
      <c r="AS1504" s="63"/>
      <c r="AT1504" s="63"/>
      <c r="AU1504" s="63"/>
      <c r="AV1504" s="63"/>
      <c r="AW1504" s="63"/>
      <c r="AX1504" s="63"/>
      <c r="AY1504" s="63"/>
      <c r="AZ1504" s="63"/>
      <c r="BA1504" s="63"/>
      <c r="BB1504" s="63"/>
      <c r="BC1504" s="63"/>
      <c r="BD1504" s="63"/>
      <c r="BE1504" s="63"/>
      <c r="BF1504" s="63"/>
      <c r="BG1504" s="63"/>
      <c r="BH1504" s="63"/>
      <c r="BI1504" s="63"/>
      <c r="BJ1504" s="63"/>
      <c r="BK1504" s="63"/>
      <c r="BL1504" s="63"/>
      <c r="BM1504" s="63"/>
      <c r="BN1504" s="63"/>
      <c r="BO1504" s="63"/>
      <c r="BP1504" s="63"/>
      <c r="BQ1504" s="63"/>
      <c r="BR1504" s="63"/>
      <c r="BS1504" s="63"/>
      <c r="BT1504" s="63"/>
      <c r="BU1504" s="63"/>
      <c r="BV1504" s="63"/>
      <c r="BW1504" s="63"/>
      <c r="BX1504" s="63"/>
      <c r="BY1504" s="63"/>
      <c r="BZ1504" s="63"/>
      <c r="CA1504" s="63"/>
      <c r="CB1504" s="63"/>
      <c r="CC1504" s="63"/>
      <c r="CD1504" s="63"/>
      <c r="CE1504" s="63"/>
      <c r="CF1504" s="63"/>
      <c r="CG1504" s="63"/>
      <c r="CH1504" s="63"/>
      <c r="CI1504" s="63"/>
      <c r="CJ1504" s="63"/>
      <c r="CK1504" s="63"/>
      <c r="CL1504" s="63"/>
      <c r="CM1504" s="63"/>
      <c r="CN1504" s="63"/>
      <c r="CO1504" s="63"/>
      <c r="CP1504" s="63"/>
      <c r="CR1504" s="227"/>
      <c r="CS1504" s="74"/>
    </row>
    <row r="1505" spans="1:97" s="72" customFormat="1" ht="75.75" customHeight="1">
      <c r="A1505" s="76"/>
      <c r="B1505" s="76"/>
      <c r="C1505" s="76"/>
      <c r="D1505" s="76"/>
      <c r="E1505" s="76"/>
      <c r="F1505" s="63"/>
      <c r="G1505" s="63"/>
      <c r="H1505" s="63"/>
      <c r="I1505" s="63"/>
      <c r="J1505" s="63"/>
      <c r="K1505" s="63"/>
      <c r="L1505" s="63"/>
      <c r="M1505" s="63"/>
      <c r="N1505" s="63"/>
      <c r="O1505" s="63"/>
      <c r="P1505" s="63"/>
      <c r="Q1505" s="63"/>
      <c r="R1505" s="63"/>
      <c r="S1505" s="63"/>
      <c r="T1505" s="63"/>
      <c r="U1505" s="63"/>
      <c r="V1505" s="63"/>
      <c r="W1505" s="63"/>
      <c r="X1505" s="63"/>
      <c r="Y1505" s="63"/>
      <c r="Z1505" s="63"/>
      <c r="AA1505" s="63"/>
      <c r="AB1505" s="63"/>
      <c r="AC1505" s="63"/>
      <c r="AD1505" s="63"/>
      <c r="AE1505" s="63"/>
      <c r="AF1505" s="63"/>
      <c r="AG1505" s="63"/>
      <c r="AH1505" s="63"/>
      <c r="AI1505" s="63"/>
      <c r="AJ1505" s="63"/>
      <c r="AK1505" s="63"/>
      <c r="AL1505" s="63"/>
      <c r="AM1505" s="63"/>
      <c r="AN1505" s="63"/>
      <c r="AO1505" s="63"/>
      <c r="AP1505" s="63"/>
      <c r="AQ1505" s="63"/>
      <c r="AR1505" s="63"/>
      <c r="AS1505" s="63"/>
      <c r="AT1505" s="63"/>
      <c r="AU1505" s="63"/>
      <c r="AV1505" s="63"/>
      <c r="AW1505" s="63"/>
      <c r="AX1505" s="63"/>
      <c r="AY1505" s="63"/>
      <c r="AZ1505" s="63"/>
      <c r="BA1505" s="63"/>
      <c r="BB1505" s="63"/>
      <c r="BC1505" s="63"/>
      <c r="BD1505" s="63"/>
      <c r="BE1505" s="63"/>
      <c r="BF1505" s="63"/>
      <c r="BG1505" s="63"/>
      <c r="BH1505" s="63"/>
      <c r="BI1505" s="63"/>
      <c r="BJ1505" s="63"/>
      <c r="BK1505" s="63"/>
      <c r="BL1505" s="63"/>
      <c r="BM1505" s="63"/>
      <c r="BN1505" s="63"/>
      <c r="BO1505" s="63"/>
      <c r="BP1505" s="63"/>
      <c r="BQ1505" s="63"/>
      <c r="BR1505" s="63"/>
      <c r="BS1505" s="63"/>
      <c r="BT1505" s="63"/>
      <c r="BU1505" s="63"/>
      <c r="BV1505" s="63"/>
      <c r="BW1505" s="63"/>
      <c r="BX1505" s="63"/>
      <c r="BY1505" s="63"/>
      <c r="BZ1505" s="63"/>
      <c r="CA1505" s="63"/>
      <c r="CB1505" s="63"/>
      <c r="CC1505" s="63"/>
      <c r="CD1505" s="63"/>
      <c r="CE1505" s="63"/>
      <c r="CF1505" s="63"/>
      <c r="CG1505" s="63"/>
      <c r="CH1505" s="63"/>
      <c r="CI1505" s="63"/>
      <c r="CJ1505" s="63"/>
      <c r="CK1505" s="63"/>
      <c r="CL1505" s="63"/>
      <c r="CM1505" s="63"/>
      <c r="CN1505" s="63"/>
      <c r="CO1505" s="63"/>
      <c r="CP1505" s="63"/>
      <c r="CR1505" s="227"/>
      <c r="CS1505" s="74"/>
    </row>
    <row r="1506" spans="1:97" s="72" customFormat="1" ht="75.75" customHeight="1">
      <c r="A1506" s="76"/>
      <c r="B1506" s="76"/>
      <c r="C1506" s="76"/>
      <c r="D1506" s="76"/>
      <c r="E1506" s="76"/>
      <c r="F1506" s="63"/>
      <c r="G1506" s="63"/>
      <c r="H1506" s="63"/>
      <c r="I1506" s="63"/>
      <c r="J1506" s="63"/>
      <c r="K1506" s="63"/>
      <c r="L1506" s="63"/>
      <c r="M1506" s="63"/>
      <c r="N1506" s="63"/>
      <c r="O1506" s="63"/>
      <c r="P1506" s="63"/>
      <c r="Q1506" s="63"/>
      <c r="R1506" s="63"/>
      <c r="S1506" s="63"/>
      <c r="T1506" s="63"/>
      <c r="U1506" s="63"/>
      <c r="V1506" s="63"/>
      <c r="W1506" s="63"/>
      <c r="X1506" s="63"/>
      <c r="Y1506" s="63"/>
      <c r="Z1506" s="63"/>
      <c r="AA1506" s="63"/>
      <c r="AB1506" s="63"/>
      <c r="AC1506" s="63"/>
      <c r="AD1506" s="63"/>
      <c r="AE1506" s="63"/>
      <c r="AF1506" s="63"/>
      <c r="AG1506" s="63"/>
      <c r="AH1506" s="63"/>
      <c r="AI1506" s="63"/>
      <c r="AJ1506" s="63"/>
      <c r="AK1506" s="63"/>
      <c r="AL1506" s="63"/>
      <c r="AM1506" s="63"/>
      <c r="AN1506" s="63"/>
      <c r="AO1506" s="63"/>
      <c r="AP1506" s="63"/>
      <c r="AQ1506" s="63"/>
      <c r="AR1506" s="63"/>
      <c r="AS1506" s="63"/>
      <c r="AT1506" s="63"/>
      <c r="AU1506" s="63"/>
      <c r="AV1506" s="63"/>
      <c r="AW1506" s="63"/>
      <c r="AX1506" s="63"/>
      <c r="AY1506" s="63"/>
      <c r="AZ1506" s="63"/>
      <c r="BA1506" s="63"/>
      <c r="BB1506" s="63"/>
      <c r="BC1506" s="63"/>
      <c r="BD1506" s="63"/>
      <c r="BE1506" s="63"/>
      <c r="BF1506" s="63"/>
      <c r="BG1506" s="63"/>
      <c r="BH1506" s="63"/>
      <c r="BI1506" s="63"/>
      <c r="BJ1506" s="63"/>
      <c r="BK1506" s="63"/>
      <c r="BL1506" s="63"/>
      <c r="BM1506" s="63"/>
      <c r="BN1506" s="63"/>
      <c r="BO1506" s="63"/>
      <c r="BP1506" s="63"/>
      <c r="BQ1506" s="63"/>
      <c r="BR1506" s="63"/>
      <c r="BS1506" s="63"/>
      <c r="BT1506" s="63"/>
      <c r="BU1506" s="63"/>
      <c r="BV1506" s="63"/>
      <c r="BW1506" s="63"/>
      <c r="BX1506" s="63"/>
      <c r="BY1506" s="63"/>
      <c r="BZ1506" s="63"/>
      <c r="CA1506" s="63"/>
      <c r="CB1506" s="63"/>
      <c r="CC1506" s="63"/>
      <c r="CD1506" s="63"/>
      <c r="CE1506" s="63"/>
      <c r="CF1506" s="63"/>
      <c r="CG1506" s="63"/>
      <c r="CH1506" s="63"/>
      <c r="CI1506" s="63"/>
      <c r="CJ1506" s="63"/>
      <c r="CK1506" s="63"/>
      <c r="CL1506" s="63"/>
      <c r="CM1506" s="63"/>
      <c r="CN1506" s="63"/>
      <c r="CO1506" s="63"/>
      <c r="CP1506" s="63"/>
      <c r="CR1506" s="227"/>
      <c r="CS1506" s="74"/>
    </row>
    <row r="1507" spans="1:97" s="72" customFormat="1" ht="75.75" customHeight="1">
      <c r="A1507" s="76"/>
      <c r="B1507" s="76"/>
      <c r="C1507" s="76"/>
      <c r="D1507" s="76"/>
      <c r="E1507" s="76"/>
      <c r="F1507" s="63"/>
      <c r="G1507" s="63"/>
      <c r="H1507" s="63"/>
      <c r="I1507" s="63"/>
      <c r="J1507" s="63"/>
      <c r="K1507" s="63"/>
      <c r="L1507" s="63"/>
      <c r="M1507" s="63"/>
      <c r="N1507" s="63"/>
      <c r="O1507" s="63"/>
      <c r="P1507" s="63"/>
      <c r="Q1507" s="63"/>
      <c r="R1507" s="63"/>
      <c r="S1507" s="63"/>
      <c r="T1507" s="63"/>
      <c r="U1507" s="63"/>
      <c r="V1507" s="63"/>
      <c r="W1507" s="63"/>
      <c r="X1507" s="63"/>
      <c r="Y1507" s="63"/>
      <c r="Z1507" s="63"/>
      <c r="AA1507" s="63"/>
      <c r="AB1507" s="63"/>
      <c r="AC1507" s="63"/>
      <c r="AD1507" s="63"/>
      <c r="AE1507" s="63"/>
      <c r="AF1507" s="63"/>
      <c r="AG1507" s="63"/>
      <c r="AH1507" s="63"/>
      <c r="AI1507" s="63"/>
      <c r="AJ1507" s="63"/>
      <c r="AK1507" s="63"/>
      <c r="AL1507" s="63"/>
      <c r="AM1507" s="63"/>
      <c r="AN1507" s="63"/>
      <c r="AO1507" s="63"/>
      <c r="AP1507" s="63"/>
      <c r="AQ1507" s="63"/>
      <c r="AR1507" s="63"/>
      <c r="AS1507" s="63"/>
      <c r="AT1507" s="63"/>
      <c r="AU1507" s="63"/>
      <c r="AV1507" s="63"/>
      <c r="AW1507" s="63"/>
      <c r="AX1507" s="63"/>
      <c r="AY1507" s="63"/>
      <c r="AZ1507" s="63"/>
      <c r="BA1507" s="63"/>
      <c r="BB1507" s="63"/>
      <c r="BC1507" s="63"/>
      <c r="BD1507" s="63"/>
      <c r="BE1507" s="63"/>
      <c r="BF1507" s="63"/>
      <c r="BG1507" s="63"/>
      <c r="BH1507" s="63"/>
      <c r="BI1507" s="63"/>
      <c r="BJ1507" s="63"/>
      <c r="BK1507" s="63"/>
      <c r="BL1507" s="63"/>
      <c r="BM1507" s="63"/>
      <c r="BN1507" s="63"/>
      <c r="BO1507" s="63"/>
      <c r="BP1507" s="63"/>
      <c r="BQ1507" s="63"/>
      <c r="BR1507" s="63"/>
      <c r="BS1507" s="63"/>
      <c r="BT1507" s="63"/>
      <c r="BU1507" s="63"/>
      <c r="BV1507" s="63"/>
      <c r="BW1507" s="63"/>
      <c r="BX1507" s="63"/>
      <c r="BY1507" s="63"/>
      <c r="BZ1507" s="63"/>
      <c r="CA1507" s="63"/>
      <c r="CB1507" s="63"/>
      <c r="CC1507" s="63"/>
      <c r="CD1507" s="63"/>
      <c r="CE1507" s="63"/>
      <c r="CF1507" s="63"/>
      <c r="CG1507" s="63"/>
      <c r="CH1507" s="63"/>
      <c r="CI1507" s="63"/>
      <c r="CJ1507" s="63"/>
      <c r="CK1507" s="63"/>
      <c r="CL1507" s="63"/>
      <c r="CM1507" s="63"/>
      <c r="CN1507" s="63"/>
      <c r="CO1507" s="63"/>
      <c r="CP1507" s="63"/>
      <c r="CR1507" s="227"/>
      <c r="CS1507" s="74"/>
    </row>
    <row r="1508" spans="1:97" s="72" customFormat="1" ht="75.75" customHeight="1">
      <c r="A1508" s="76"/>
      <c r="B1508" s="76"/>
      <c r="C1508" s="76"/>
      <c r="D1508" s="76"/>
      <c r="E1508" s="76"/>
      <c r="F1508" s="63"/>
      <c r="G1508" s="63"/>
      <c r="H1508" s="63"/>
      <c r="I1508" s="63"/>
      <c r="J1508" s="63"/>
      <c r="K1508" s="63"/>
      <c r="L1508" s="63"/>
      <c r="M1508" s="63"/>
      <c r="N1508" s="63"/>
      <c r="O1508" s="63"/>
      <c r="P1508" s="63"/>
      <c r="Q1508" s="63"/>
      <c r="R1508" s="63"/>
      <c r="S1508" s="63"/>
      <c r="T1508" s="63"/>
      <c r="U1508" s="63"/>
      <c r="V1508" s="63"/>
      <c r="W1508" s="63"/>
      <c r="X1508" s="63"/>
      <c r="Y1508" s="63"/>
      <c r="Z1508" s="63"/>
      <c r="AA1508" s="63"/>
      <c r="AB1508" s="63"/>
      <c r="AC1508" s="63"/>
      <c r="AD1508" s="63"/>
      <c r="AE1508" s="63"/>
      <c r="AF1508" s="63"/>
      <c r="AG1508" s="63"/>
      <c r="AH1508" s="63"/>
      <c r="AI1508" s="63"/>
      <c r="AJ1508" s="63"/>
      <c r="AK1508" s="63"/>
      <c r="AL1508" s="63"/>
      <c r="AM1508" s="63"/>
      <c r="AN1508" s="63"/>
      <c r="AO1508" s="63"/>
      <c r="AP1508" s="63"/>
      <c r="AQ1508" s="63"/>
      <c r="AR1508" s="63"/>
      <c r="AS1508" s="63"/>
      <c r="AT1508" s="63"/>
      <c r="AU1508" s="63"/>
      <c r="AV1508" s="63"/>
      <c r="AW1508" s="63"/>
      <c r="AX1508" s="63"/>
      <c r="AY1508" s="63"/>
      <c r="AZ1508" s="63"/>
      <c r="BA1508" s="63"/>
      <c r="BB1508" s="63"/>
      <c r="BC1508" s="63"/>
      <c r="BD1508" s="63"/>
      <c r="BE1508" s="63"/>
      <c r="BF1508" s="63"/>
      <c r="BG1508" s="63"/>
      <c r="BH1508" s="63"/>
      <c r="BI1508" s="63"/>
      <c r="BJ1508" s="63"/>
      <c r="BK1508" s="63"/>
      <c r="BL1508" s="63"/>
      <c r="BM1508" s="63"/>
      <c r="BN1508" s="63"/>
      <c r="BO1508" s="63"/>
      <c r="BP1508" s="63"/>
      <c r="BQ1508" s="63"/>
      <c r="BR1508" s="63"/>
      <c r="BS1508" s="63"/>
      <c r="BT1508" s="63"/>
      <c r="BU1508" s="63"/>
      <c r="BV1508" s="63"/>
      <c r="BW1508" s="63"/>
      <c r="BX1508" s="63"/>
      <c r="BY1508" s="63"/>
      <c r="BZ1508" s="63"/>
      <c r="CA1508" s="63"/>
      <c r="CB1508" s="63"/>
      <c r="CC1508" s="63"/>
      <c r="CD1508" s="63"/>
      <c r="CE1508" s="63"/>
      <c r="CF1508" s="63"/>
      <c r="CG1508" s="63"/>
      <c r="CH1508" s="63"/>
      <c r="CI1508" s="63"/>
      <c r="CJ1508" s="63"/>
      <c r="CK1508" s="63"/>
      <c r="CL1508" s="63"/>
      <c r="CM1508" s="63"/>
      <c r="CN1508" s="63"/>
      <c r="CO1508" s="63"/>
      <c r="CP1508" s="63"/>
      <c r="CR1508" s="227"/>
      <c r="CS1508" s="74"/>
    </row>
    <row r="1509" spans="1:97" s="72" customFormat="1" ht="75.75" customHeight="1">
      <c r="A1509" s="76"/>
      <c r="B1509" s="76"/>
      <c r="C1509" s="76"/>
      <c r="D1509" s="76"/>
      <c r="E1509" s="76"/>
      <c r="F1509" s="63"/>
      <c r="G1509" s="63"/>
      <c r="H1509" s="63"/>
      <c r="I1509" s="63"/>
      <c r="J1509" s="63"/>
      <c r="K1509" s="63"/>
      <c r="L1509" s="63"/>
      <c r="M1509" s="63"/>
      <c r="N1509" s="63"/>
      <c r="O1509" s="63"/>
      <c r="P1509" s="63"/>
      <c r="Q1509" s="63"/>
      <c r="R1509" s="63"/>
      <c r="S1509" s="63"/>
      <c r="T1509" s="63"/>
      <c r="U1509" s="63"/>
      <c r="V1509" s="63"/>
      <c r="W1509" s="63"/>
      <c r="X1509" s="63"/>
      <c r="Y1509" s="63"/>
      <c r="Z1509" s="63"/>
      <c r="AA1509" s="63"/>
      <c r="AB1509" s="63"/>
      <c r="AC1509" s="63"/>
      <c r="AD1509" s="63"/>
      <c r="AE1509" s="63"/>
      <c r="AF1509" s="63"/>
      <c r="AG1509" s="63"/>
      <c r="AH1509" s="63"/>
      <c r="AI1509" s="63"/>
      <c r="AJ1509" s="63"/>
      <c r="AK1509" s="63"/>
      <c r="AL1509" s="63"/>
      <c r="AM1509" s="63"/>
      <c r="AN1509" s="63"/>
      <c r="AO1509" s="63"/>
      <c r="AP1509" s="63"/>
      <c r="AQ1509" s="63"/>
      <c r="AR1509" s="63"/>
      <c r="AS1509" s="63"/>
      <c r="AT1509" s="63"/>
      <c r="AU1509" s="63"/>
      <c r="AV1509" s="63"/>
      <c r="AW1509" s="63"/>
      <c r="AX1509" s="63"/>
      <c r="AY1509" s="63"/>
      <c r="AZ1509" s="63"/>
      <c r="BA1509" s="63"/>
      <c r="BB1509" s="63"/>
      <c r="BC1509" s="63"/>
      <c r="BD1509" s="63"/>
      <c r="BE1509" s="63"/>
      <c r="BF1509" s="63"/>
      <c r="BG1509" s="63"/>
      <c r="BH1509" s="63"/>
      <c r="BI1509" s="63"/>
      <c r="BJ1509" s="63"/>
      <c r="BK1509" s="63"/>
      <c r="BL1509" s="63"/>
      <c r="BM1509" s="63"/>
      <c r="BN1509" s="63"/>
      <c r="BO1509" s="63"/>
      <c r="BP1509" s="63"/>
      <c r="BQ1509" s="63"/>
      <c r="BR1509" s="63"/>
      <c r="BS1509" s="63"/>
      <c r="BT1509" s="63"/>
      <c r="BU1509" s="63"/>
      <c r="BV1509" s="63"/>
      <c r="BW1509" s="63"/>
      <c r="BX1509" s="63"/>
      <c r="BY1509" s="63"/>
      <c r="BZ1509" s="63"/>
      <c r="CA1509" s="63"/>
      <c r="CB1509" s="63"/>
      <c r="CC1509" s="63"/>
      <c r="CD1509" s="63"/>
      <c r="CE1509" s="63"/>
      <c r="CF1509" s="63"/>
      <c r="CG1509" s="63"/>
      <c r="CH1509" s="63"/>
      <c r="CI1509" s="63"/>
      <c r="CJ1509" s="63"/>
      <c r="CK1509" s="63"/>
      <c r="CL1509" s="63"/>
      <c r="CM1509" s="63"/>
      <c r="CN1509" s="63"/>
      <c r="CO1509" s="63"/>
      <c r="CP1509" s="63"/>
      <c r="CR1509" s="227"/>
      <c r="CS1509" s="74"/>
    </row>
    <row r="1510" spans="1:97" s="72" customFormat="1" ht="75.75" customHeight="1">
      <c r="A1510" s="76"/>
      <c r="B1510" s="76"/>
      <c r="C1510" s="76"/>
      <c r="D1510" s="76"/>
      <c r="E1510" s="76"/>
      <c r="F1510" s="63"/>
      <c r="G1510" s="63"/>
      <c r="H1510" s="63"/>
      <c r="I1510" s="63"/>
      <c r="J1510" s="63"/>
      <c r="K1510" s="63"/>
      <c r="L1510" s="63"/>
      <c r="M1510" s="63"/>
      <c r="N1510" s="63"/>
      <c r="O1510" s="63"/>
      <c r="P1510" s="63"/>
      <c r="Q1510" s="63"/>
      <c r="R1510" s="63"/>
      <c r="S1510" s="63"/>
      <c r="T1510" s="63"/>
      <c r="U1510" s="63"/>
      <c r="V1510" s="63"/>
      <c r="W1510" s="63"/>
      <c r="X1510" s="63"/>
      <c r="Y1510" s="63"/>
      <c r="Z1510" s="63"/>
      <c r="AA1510" s="63"/>
      <c r="AB1510" s="63"/>
      <c r="AC1510" s="63"/>
      <c r="AD1510" s="63"/>
      <c r="AE1510" s="63"/>
      <c r="AF1510" s="63"/>
      <c r="AG1510" s="63"/>
      <c r="AH1510" s="63"/>
      <c r="AI1510" s="63"/>
      <c r="AJ1510" s="63"/>
      <c r="AK1510" s="63"/>
      <c r="AL1510" s="63"/>
      <c r="AM1510" s="63"/>
      <c r="AN1510" s="63"/>
      <c r="AO1510" s="63"/>
      <c r="AP1510" s="63"/>
      <c r="AQ1510" s="63"/>
      <c r="AR1510" s="63"/>
      <c r="AS1510" s="63"/>
      <c r="AT1510" s="63"/>
      <c r="AU1510" s="63"/>
      <c r="AV1510" s="63"/>
      <c r="AW1510" s="63"/>
      <c r="AX1510" s="63"/>
      <c r="AY1510" s="63"/>
      <c r="AZ1510" s="63"/>
      <c r="BA1510" s="63"/>
      <c r="BB1510" s="63"/>
      <c r="BC1510" s="63"/>
      <c r="BD1510" s="63"/>
      <c r="BE1510" s="63"/>
      <c r="BF1510" s="63"/>
      <c r="BG1510" s="63"/>
      <c r="BH1510" s="63"/>
      <c r="BI1510" s="63"/>
      <c r="BJ1510" s="63"/>
      <c r="BK1510" s="63"/>
      <c r="BL1510" s="63"/>
      <c r="BM1510" s="63"/>
      <c r="BN1510" s="63"/>
      <c r="BO1510" s="63"/>
      <c r="BP1510" s="63"/>
      <c r="BQ1510" s="63"/>
      <c r="BR1510" s="63"/>
      <c r="BS1510" s="63"/>
      <c r="BT1510" s="63"/>
      <c r="BU1510" s="63"/>
      <c r="BV1510" s="63"/>
      <c r="BW1510" s="63"/>
      <c r="BX1510" s="63"/>
      <c r="BY1510" s="63"/>
      <c r="BZ1510" s="63"/>
      <c r="CA1510" s="63"/>
      <c r="CB1510" s="63"/>
      <c r="CC1510" s="63"/>
      <c r="CD1510" s="63"/>
      <c r="CE1510" s="63"/>
      <c r="CF1510" s="63"/>
      <c r="CG1510" s="63"/>
      <c r="CH1510" s="63"/>
      <c r="CI1510" s="63"/>
      <c r="CJ1510" s="63"/>
      <c r="CK1510" s="63"/>
      <c r="CL1510" s="63"/>
      <c r="CM1510" s="63"/>
      <c r="CN1510" s="63"/>
      <c r="CO1510" s="63"/>
      <c r="CP1510" s="63"/>
      <c r="CR1510" s="227"/>
      <c r="CS1510" s="74"/>
    </row>
    <row r="1511" spans="1:97" s="72" customFormat="1" ht="75.75" customHeight="1">
      <c r="A1511" s="76"/>
      <c r="B1511" s="76"/>
      <c r="C1511" s="76"/>
      <c r="D1511" s="76"/>
      <c r="E1511" s="76"/>
      <c r="F1511" s="63"/>
      <c r="G1511" s="63"/>
      <c r="H1511" s="63"/>
      <c r="I1511" s="63"/>
      <c r="J1511" s="63"/>
      <c r="K1511" s="63"/>
      <c r="L1511" s="63"/>
      <c r="M1511" s="63"/>
      <c r="N1511" s="63"/>
      <c r="O1511" s="63"/>
      <c r="P1511" s="63"/>
      <c r="Q1511" s="63"/>
      <c r="R1511" s="63"/>
      <c r="S1511" s="63"/>
      <c r="T1511" s="63"/>
      <c r="U1511" s="63"/>
      <c r="V1511" s="63"/>
      <c r="W1511" s="63"/>
      <c r="X1511" s="63"/>
      <c r="Y1511" s="63"/>
      <c r="Z1511" s="63"/>
      <c r="AA1511" s="63"/>
      <c r="AB1511" s="63"/>
      <c r="AC1511" s="63"/>
      <c r="AD1511" s="63"/>
      <c r="AE1511" s="63"/>
      <c r="AF1511" s="63"/>
      <c r="AG1511" s="63"/>
      <c r="AH1511" s="63"/>
      <c r="AI1511" s="63"/>
      <c r="AJ1511" s="63"/>
      <c r="AK1511" s="63"/>
      <c r="AL1511" s="63"/>
      <c r="AM1511" s="63"/>
      <c r="AN1511" s="63"/>
      <c r="AO1511" s="63"/>
      <c r="AP1511" s="63"/>
      <c r="AQ1511" s="63"/>
      <c r="AR1511" s="63"/>
      <c r="AS1511" s="63"/>
      <c r="AT1511" s="63"/>
      <c r="AU1511" s="63"/>
      <c r="AV1511" s="63"/>
      <c r="AW1511" s="63"/>
      <c r="AX1511" s="63"/>
      <c r="AY1511" s="63"/>
      <c r="AZ1511" s="63"/>
      <c r="BA1511" s="63"/>
      <c r="BB1511" s="63"/>
      <c r="BC1511" s="63"/>
      <c r="BD1511" s="63"/>
      <c r="BE1511" s="63"/>
      <c r="BF1511" s="63"/>
      <c r="BG1511" s="63"/>
      <c r="BH1511" s="63"/>
      <c r="BI1511" s="63"/>
      <c r="BJ1511" s="63"/>
      <c r="BK1511" s="63"/>
      <c r="BL1511" s="63"/>
      <c r="BM1511" s="63"/>
      <c r="BN1511" s="63"/>
      <c r="BO1511" s="63"/>
      <c r="BP1511" s="63"/>
      <c r="BQ1511" s="63"/>
      <c r="BR1511" s="63"/>
      <c r="BS1511" s="63"/>
      <c r="BT1511" s="63"/>
      <c r="BU1511" s="63"/>
      <c r="BV1511" s="63"/>
      <c r="BW1511" s="63"/>
      <c r="BX1511" s="63"/>
      <c r="BY1511" s="63"/>
      <c r="BZ1511" s="63"/>
      <c r="CA1511" s="63"/>
      <c r="CB1511" s="63"/>
      <c r="CC1511" s="63"/>
      <c r="CD1511" s="63"/>
      <c r="CE1511" s="63"/>
      <c r="CF1511" s="63"/>
      <c r="CG1511" s="63"/>
      <c r="CH1511" s="63"/>
      <c r="CI1511" s="63"/>
      <c r="CJ1511" s="63"/>
      <c r="CK1511" s="63"/>
      <c r="CL1511" s="63"/>
      <c r="CM1511" s="63"/>
      <c r="CN1511" s="63"/>
      <c r="CO1511" s="63"/>
      <c r="CP1511" s="63"/>
      <c r="CR1511" s="227"/>
      <c r="CS1511" s="74"/>
    </row>
    <row r="1512" spans="1:97" s="72" customFormat="1" ht="75.75" customHeight="1">
      <c r="A1512" s="76"/>
      <c r="B1512" s="76"/>
      <c r="C1512" s="76"/>
      <c r="D1512" s="76"/>
      <c r="E1512" s="76"/>
      <c r="F1512" s="63"/>
      <c r="G1512" s="63"/>
      <c r="H1512" s="63"/>
      <c r="I1512" s="63"/>
      <c r="J1512" s="63"/>
      <c r="K1512" s="63"/>
      <c r="L1512" s="63"/>
      <c r="M1512" s="63"/>
      <c r="N1512" s="63"/>
      <c r="O1512" s="63"/>
      <c r="P1512" s="63"/>
      <c r="Q1512" s="63"/>
      <c r="R1512" s="63"/>
      <c r="S1512" s="63"/>
      <c r="T1512" s="63"/>
      <c r="U1512" s="63"/>
      <c r="V1512" s="63"/>
      <c r="W1512" s="63"/>
      <c r="X1512" s="63"/>
      <c r="Y1512" s="63"/>
      <c r="Z1512" s="63"/>
      <c r="AA1512" s="63"/>
      <c r="AB1512" s="63"/>
      <c r="AC1512" s="63"/>
      <c r="AD1512" s="63"/>
      <c r="AE1512" s="63"/>
      <c r="AF1512" s="63"/>
      <c r="AG1512" s="63"/>
      <c r="AH1512" s="63"/>
      <c r="AI1512" s="63"/>
      <c r="AJ1512" s="63"/>
      <c r="AK1512" s="63"/>
      <c r="AL1512" s="63"/>
      <c r="AM1512" s="63"/>
      <c r="AN1512" s="63"/>
      <c r="AO1512" s="63"/>
      <c r="AP1512" s="63"/>
      <c r="AQ1512" s="63"/>
      <c r="AR1512" s="63"/>
      <c r="AS1512" s="63"/>
      <c r="AT1512" s="63"/>
      <c r="AU1512" s="63"/>
      <c r="AV1512" s="63"/>
      <c r="AW1512" s="63"/>
      <c r="AX1512" s="63"/>
      <c r="AY1512" s="63"/>
      <c r="AZ1512" s="63"/>
      <c r="BA1512" s="63"/>
      <c r="BB1512" s="63"/>
      <c r="BC1512" s="63"/>
      <c r="BD1512" s="63"/>
      <c r="BE1512" s="63"/>
      <c r="BF1512" s="63"/>
      <c r="BG1512" s="63"/>
      <c r="BH1512" s="63"/>
      <c r="BI1512" s="63"/>
      <c r="BJ1512" s="63"/>
      <c r="BK1512" s="63"/>
      <c r="BL1512" s="63"/>
      <c r="BM1512" s="63"/>
      <c r="BN1512" s="63"/>
      <c r="BO1512" s="63"/>
      <c r="BP1512" s="63"/>
      <c r="BQ1512" s="63"/>
      <c r="BR1512" s="63"/>
      <c r="BS1512" s="63"/>
      <c r="BT1512" s="63"/>
      <c r="BU1512" s="63"/>
      <c r="BV1512" s="63"/>
      <c r="BW1512" s="63"/>
      <c r="BX1512" s="63"/>
      <c r="BY1512" s="63"/>
      <c r="BZ1512" s="63"/>
      <c r="CA1512" s="63"/>
      <c r="CB1512" s="63"/>
      <c r="CC1512" s="63"/>
      <c r="CD1512" s="63"/>
      <c r="CE1512" s="63"/>
      <c r="CF1512" s="63"/>
      <c r="CG1512" s="63"/>
      <c r="CH1512" s="63"/>
      <c r="CI1512" s="63"/>
      <c r="CJ1512" s="63"/>
      <c r="CK1512" s="63"/>
      <c r="CL1512" s="63"/>
      <c r="CM1512" s="63"/>
      <c r="CN1512" s="63"/>
      <c r="CO1512" s="63"/>
      <c r="CP1512" s="63"/>
      <c r="CR1512" s="227"/>
      <c r="CS1512" s="74"/>
    </row>
    <row r="1513" spans="1:97" s="72" customFormat="1" ht="75.75" customHeight="1">
      <c r="A1513" s="76"/>
      <c r="B1513" s="76"/>
      <c r="C1513" s="76"/>
      <c r="D1513" s="76"/>
      <c r="E1513" s="76"/>
      <c r="F1513" s="63"/>
      <c r="G1513" s="63"/>
      <c r="H1513" s="63"/>
      <c r="I1513" s="63"/>
      <c r="J1513" s="63"/>
      <c r="K1513" s="63"/>
      <c r="L1513" s="63"/>
      <c r="M1513" s="63"/>
      <c r="N1513" s="63"/>
      <c r="O1513" s="63"/>
      <c r="P1513" s="63"/>
      <c r="Q1513" s="63"/>
      <c r="R1513" s="63"/>
      <c r="S1513" s="63"/>
      <c r="T1513" s="63"/>
      <c r="U1513" s="63"/>
      <c r="V1513" s="63"/>
      <c r="W1513" s="63"/>
      <c r="X1513" s="63"/>
      <c r="Y1513" s="63"/>
      <c r="Z1513" s="63"/>
      <c r="AA1513" s="63"/>
      <c r="AB1513" s="63"/>
      <c r="AC1513" s="63"/>
      <c r="AD1513" s="63"/>
      <c r="AE1513" s="63"/>
      <c r="AF1513" s="63"/>
      <c r="AG1513" s="63"/>
      <c r="AH1513" s="63"/>
      <c r="AI1513" s="63"/>
      <c r="AJ1513" s="63"/>
      <c r="AK1513" s="63"/>
      <c r="AL1513" s="63"/>
      <c r="AM1513" s="63"/>
      <c r="AN1513" s="63"/>
      <c r="AO1513" s="63"/>
      <c r="AP1513" s="63"/>
      <c r="AQ1513" s="63"/>
      <c r="AR1513" s="63"/>
      <c r="AS1513" s="63"/>
      <c r="AT1513" s="63"/>
      <c r="AU1513" s="63"/>
      <c r="AV1513" s="63"/>
      <c r="AW1513" s="63"/>
      <c r="AX1513" s="63"/>
      <c r="AY1513" s="63"/>
      <c r="AZ1513" s="63"/>
      <c r="BA1513" s="63"/>
      <c r="BB1513" s="63"/>
      <c r="BC1513" s="63"/>
      <c r="BD1513" s="63"/>
      <c r="BE1513" s="63"/>
      <c r="BF1513" s="63"/>
      <c r="BG1513" s="63"/>
      <c r="BH1513" s="63"/>
      <c r="BI1513" s="63"/>
      <c r="BJ1513" s="63"/>
      <c r="BK1513" s="63"/>
      <c r="BL1513" s="63"/>
      <c r="BM1513" s="63"/>
      <c r="BN1513" s="63"/>
      <c r="BO1513" s="63"/>
      <c r="BP1513" s="63"/>
      <c r="BQ1513" s="63"/>
      <c r="BR1513" s="63"/>
      <c r="BS1513" s="63"/>
      <c r="BT1513" s="63"/>
      <c r="BU1513" s="63"/>
      <c r="BV1513" s="63"/>
      <c r="BW1513" s="63"/>
      <c r="BX1513" s="63"/>
      <c r="BY1513" s="63"/>
      <c r="BZ1513" s="63"/>
      <c r="CA1513" s="63"/>
      <c r="CB1513" s="63"/>
      <c r="CC1513" s="63"/>
      <c r="CD1513" s="63"/>
      <c r="CE1513" s="63"/>
      <c r="CF1513" s="63"/>
      <c r="CG1513" s="63"/>
      <c r="CH1513" s="63"/>
      <c r="CI1513" s="63"/>
      <c r="CJ1513" s="63"/>
      <c r="CK1513" s="63"/>
      <c r="CL1513" s="63"/>
      <c r="CM1513" s="63"/>
      <c r="CN1513" s="63"/>
      <c r="CO1513" s="63"/>
      <c r="CP1513" s="63"/>
      <c r="CR1513" s="227"/>
      <c r="CS1513" s="74"/>
    </row>
    <row r="1514" spans="1:97" s="72" customFormat="1" ht="75.75" customHeight="1">
      <c r="A1514" s="76"/>
      <c r="B1514" s="76"/>
      <c r="C1514" s="76"/>
      <c r="D1514" s="76"/>
      <c r="E1514" s="76"/>
      <c r="F1514" s="63"/>
      <c r="G1514" s="63"/>
      <c r="H1514" s="63"/>
      <c r="I1514" s="63"/>
      <c r="J1514" s="63"/>
      <c r="K1514" s="63"/>
      <c r="L1514" s="63"/>
      <c r="M1514" s="63"/>
      <c r="N1514" s="63"/>
      <c r="O1514" s="63"/>
      <c r="P1514" s="63"/>
      <c r="Q1514" s="63"/>
      <c r="R1514" s="63"/>
      <c r="S1514" s="63"/>
      <c r="T1514" s="63"/>
      <c r="U1514" s="63"/>
      <c r="V1514" s="63"/>
      <c r="W1514" s="63"/>
      <c r="X1514" s="63"/>
      <c r="Y1514" s="63"/>
      <c r="Z1514" s="63"/>
      <c r="AA1514" s="63"/>
      <c r="AB1514" s="63"/>
      <c r="AC1514" s="63"/>
      <c r="AD1514" s="63"/>
      <c r="AE1514" s="63"/>
      <c r="AF1514" s="63"/>
      <c r="AG1514" s="63"/>
      <c r="AH1514" s="63"/>
      <c r="AI1514" s="63"/>
      <c r="AJ1514" s="63"/>
      <c r="AK1514" s="63"/>
      <c r="AL1514" s="63"/>
      <c r="AM1514" s="63"/>
      <c r="AN1514" s="63"/>
      <c r="AO1514" s="63"/>
      <c r="AP1514" s="63"/>
      <c r="AQ1514" s="63"/>
      <c r="AR1514" s="63"/>
      <c r="AS1514" s="63"/>
      <c r="AT1514" s="63"/>
      <c r="AU1514" s="63"/>
      <c r="AV1514" s="63"/>
      <c r="AW1514" s="63"/>
      <c r="AX1514" s="63"/>
      <c r="AY1514" s="63"/>
      <c r="AZ1514" s="63"/>
      <c r="BA1514" s="63"/>
      <c r="BB1514" s="63"/>
      <c r="BC1514" s="63"/>
      <c r="BD1514" s="63"/>
      <c r="BE1514" s="63"/>
      <c r="BF1514" s="63"/>
      <c r="BG1514" s="63"/>
      <c r="BH1514" s="63"/>
      <c r="BI1514" s="63"/>
      <c r="BJ1514" s="63"/>
      <c r="BK1514" s="63"/>
      <c r="BL1514" s="63"/>
      <c r="BM1514" s="63"/>
      <c r="BN1514" s="63"/>
      <c r="BO1514" s="63"/>
      <c r="BP1514" s="63"/>
      <c r="BQ1514" s="63"/>
      <c r="BR1514" s="63"/>
      <c r="BS1514" s="63"/>
      <c r="BT1514" s="63"/>
      <c r="BU1514" s="63"/>
      <c r="BV1514" s="63"/>
      <c r="BW1514" s="63"/>
      <c r="BX1514" s="63"/>
      <c r="BY1514" s="63"/>
      <c r="BZ1514" s="63"/>
      <c r="CA1514" s="63"/>
      <c r="CB1514" s="63"/>
      <c r="CC1514" s="63"/>
      <c r="CD1514" s="63"/>
      <c r="CE1514" s="63"/>
      <c r="CF1514" s="63"/>
      <c r="CG1514" s="63"/>
      <c r="CH1514" s="63"/>
      <c r="CI1514" s="63"/>
      <c r="CJ1514" s="63"/>
      <c r="CK1514" s="63"/>
      <c r="CL1514" s="63"/>
      <c r="CM1514" s="63"/>
      <c r="CN1514" s="63"/>
      <c r="CO1514" s="63"/>
      <c r="CP1514" s="63"/>
      <c r="CR1514" s="227"/>
      <c r="CS1514" s="74"/>
    </row>
    <row r="1515" spans="1:97" s="72" customFormat="1" ht="75.75" customHeight="1">
      <c r="A1515" s="76"/>
      <c r="B1515" s="76"/>
      <c r="C1515" s="76"/>
      <c r="D1515" s="76"/>
      <c r="E1515" s="76"/>
      <c r="F1515" s="63"/>
      <c r="G1515" s="63"/>
      <c r="H1515" s="63"/>
      <c r="I1515" s="63"/>
      <c r="J1515" s="63"/>
      <c r="K1515" s="63"/>
      <c r="L1515" s="63"/>
      <c r="M1515" s="63"/>
      <c r="N1515" s="63"/>
      <c r="O1515" s="63"/>
      <c r="P1515" s="63"/>
      <c r="Q1515" s="63"/>
      <c r="R1515" s="63"/>
      <c r="S1515" s="63"/>
      <c r="T1515" s="63"/>
      <c r="U1515" s="63"/>
      <c r="V1515" s="63"/>
      <c r="W1515" s="63"/>
      <c r="X1515" s="63"/>
      <c r="Y1515" s="63"/>
      <c r="Z1515" s="63"/>
      <c r="AA1515" s="63"/>
      <c r="AB1515" s="63"/>
      <c r="AC1515" s="63"/>
      <c r="AD1515" s="63"/>
      <c r="AE1515" s="63"/>
      <c r="AF1515" s="63"/>
      <c r="AG1515" s="63"/>
      <c r="AH1515" s="63"/>
      <c r="AI1515" s="63"/>
      <c r="AJ1515" s="63"/>
      <c r="AK1515" s="63"/>
      <c r="AL1515" s="63"/>
      <c r="AM1515" s="63"/>
      <c r="AN1515" s="63"/>
      <c r="AO1515" s="63"/>
      <c r="AP1515" s="63"/>
      <c r="AQ1515" s="63"/>
      <c r="AR1515" s="63"/>
      <c r="AS1515" s="63"/>
      <c r="AT1515" s="63"/>
      <c r="AU1515" s="63"/>
      <c r="AV1515" s="63"/>
      <c r="AW1515" s="63"/>
      <c r="AX1515" s="63"/>
      <c r="AY1515" s="63"/>
      <c r="AZ1515" s="63"/>
      <c r="BA1515" s="63"/>
      <c r="BB1515" s="63"/>
      <c r="BC1515" s="63"/>
      <c r="BD1515" s="63"/>
      <c r="BE1515" s="63"/>
      <c r="BF1515" s="63"/>
      <c r="BG1515" s="63"/>
      <c r="BH1515" s="63"/>
      <c r="BI1515" s="63"/>
      <c r="BJ1515" s="63"/>
      <c r="BK1515" s="63"/>
      <c r="BL1515" s="63"/>
      <c r="BM1515" s="63"/>
      <c r="BN1515" s="63"/>
      <c r="BO1515" s="63"/>
      <c r="BP1515" s="63"/>
      <c r="BQ1515" s="63"/>
      <c r="BR1515" s="63"/>
      <c r="BS1515" s="63"/>
      <c r="BT1515" s="63"/>
      <c r="BU1515" s="63"/>
      <c r="BV1515" s="63"/>
      <c r="BW1515" s="63"/>
      <c r="BX1515" s="63"/>
      <c r="BY1515" s="63"/>
      <c r="BZ1515" s="63"/>
      <c r="CA1515" s="63"/>
      <c r="CB1515" s="63"/>
      <c r="CC1515" s="63"/>
      <c r="CD1515" s="63"/>
      <c r="CE1515" s="63"/>
      <c r="CF1515" s="63"/>
      <c r="CG1515" s="63"/>
      <c r="CH1515" s="63"/>
      <c r="CI1515" s="63"/>
      <c r="CJ1515" s="63"/>
      <c r="CK1515" s="63"/>
      <c r="CL1515" s="63"/>
      <c r="CM1515" s="63"/>
      <c r="CN1515" s="63"/>
      <c r="CO1515" s="63"/>
      <c r="CP1515" s="63"/>
      <c r="CR1515" s="227"/>
      <c r="CS1515" s="74"/>
    </row>
    <row r="1516" spans="1:97" s="72" customFormat="1" ht="75.75" customHeight="1">
      <c r="A1516" s="76"/>
      <c r="B1516" s="76"/>
      <c r="C1516" s="76"/>
      <c r="D1516" s="76"/>
      <c r="E1516" s="76"/>
      <c r="F1516" s="63"/>
      <c r="G1516" s="63"/>
      <c r="H1516" s="63"/>
      <c r="I1516" s="63"/>
      <c r="J1516" s="63"/>
      <c r="K1516" s="63"/>
      <c r="L1516" s="63"/>
      <c r="M1516" s="63"/>
      <c r="N1516" s="63"/>
      <c r="O1516" s="63"/>
      <c r="P1516" s="63"/>
      <c r="Q1516" s="63"/>
      <c r="R1516" s="63"/>
      <c r="S1516" s="63"/>
      <c r="T1516" s="63"/>
      <c r="U1516" s="63"/>
      <c r="V1516" s="63"/>
      <c r="W1516" s="63"/>
      <c r="X1516" s="63"/>
      <c r="Y1516" s="63"/>
      <c r="Z1516" s="63"/>
      <c r="AA1516" s="63"/>
      <c r="AB1516" s="63"/>
      <c r="AC1516" s="63"/>
      <c r="AD1516" s="63"/>
      <c r="AE1516" s="63"/>
      <c r="AF1516" s="63"/>
      <c r="AG1516" s="63"/>
      <c r="AH1516" s="63"/>
      <c r="AI1516" s="63"/>
      <c r="AJ1516" s="63"/>
      <c r="AK1516" s="63"/>
      <c r="AL1516" s="63"/>
      <c r="AM1516" s="63"/>
      <c r="AN1516" s="63"/>
      <c r="AO1516" s="63"/>
      <c r="AP1516" s="63"/>
      <c r="AQ1516" s="63"/>
      <c r="AR1516" s="63"/>
      <c r="AS1516" s="63"/>
      <c r="AT1516" s="63"/>
      <c r="AU1516" s="63"/>
      <c r="AV1516" s="63"/>
      <c r="AW1516" s="63"/>
      <c r="AX1516" s="63"/>
      <c r="AY1516" s="63"/>
      <c r="AZ1516" s="63"/>
      <c r="BA1516" s="63"/>
      <c r="BB1516" s="63"/>
      <c r="BC1516" s="63"/>
      <c r="BD1516" s="63"/>
      <c r="BE1516" s="63"/>
      <c r="BF1516" s="63"/>
      <c r="BG1516" s="63"/>
      <c r="BH1516" s="63"/>
      <c r="BI1516" s="63"/>
      <c r="BJ1516" s="63"/>
      <c r="BK1516" s="63"/>
      <c r="BL1516" s="63"/>
      <c r="BM1516" s="63"/>
      <c r="BN1516" s="63"/>
      <c r="BO1516" s="63"/>
      <c r="BP1516" s="63"/>
      <c r="BQ1516" s="63"/>
      <c r="BR1516" s="63"/>
      <c r="BS1516" s="63"/>
      <c r="BT1516" s="63"/>
      <c r="BU1516" s="63"/>
      <c r="BV1516" s="63"/>
      <c r="BW1516" s="63"/>
      <c r="BX1516" s="63"/>
      <c r="BY1516" s="63"/>
      <c r="BZ1516" s="63"/>
      <c r="CA1516" s="63"/>
      <c r="CB1516" s="63"/>
      <c r="CC1516" s="63"/>
      <c r="CD1516" s="63"/>
      <c r="CE1516" s="63"/>
      <c r="CF1516" s="63"/>
      <c r="CG1516" s="63"/>
      <c r="CH1516" s="63"/>
      <c r="CI1516" s="63"/>
      <c r="CJ1516" s="63"/>
      <c r="CK1516" s="63"/>
      <c r="CL1516" s="63"/>
      <c r="CM1516" s="63"/>
      <c r="CN1516" s="63"/>
      <c r="CO1516" s="63"/>
      <c r="CP1516" s="63"/>
      <c r="CR1516" s="227"/>
      <c r="CS1516" s="74"/>
    </row>
    <row r="1517" spans="1:97" s="72" customFormat="1" ht="75.75" customHeight="1">
      <c r="A1517" s="76"/>
      <c r="B1517" s="76"/>
      <c r="C1517" s="76"/>
      <c r="D1517" s="76"/>
      <c r="E1517" s="76"/>
      <c r="F1517" s="63"/>
      <c r="G1517" s="63"/>
      <c r="H1517" s="63"/>
      <c r="I1517" s="63"/>
      <c r="J1517" s="63"/>
      <c r="K1517" s="63"/>
      <c r="L1517" s="63"/>
      <c r="M1517" s="63"/>
      <c r="N1517" s="63"/>
      <c r="O1517" s="63"/>
      <c r="P1517" s="63"/>
      <c r="Q1517" s="63"/>
      <c r="R1517" s="63"/>
      <c r="S1517" s="63"/>
      <c r="T1517" s="63"/>
      <c r="U1517" s="63"/>
      <c r="V1517" s="63"/>
      <c r="W1517" s="63"/>
      <c r="X1517" s="63"/>
      <c r="Y1517" s="63"/>
      <c r="Z1517" s="63"/>
      <c r="AA1517" s="63"/>
      <c r="AB1517" s="63"/>
      <c r="AC1517" s="63"/>
      <c r="AD1517" s="63"/>
      <c r="AE1517" s="63"/>
      <c r="AF1517" s="63"/>
      <c r="AG1517" s="63"/>
      <c r="AH1517" s="63"/>
      <c r="AI1517" s="63"/>
      <c r="AJ1517" s="63"/>
      <c r="AK1517" s="63"/>
      <c r="AL1517" s="63"/>
      <c r="AM1517" s="63"/>
      <c r="AN1517" s="63"/>
      <c r="AO1517" s="63"/>
      <c r="AP1517" s="63"/>
      <c r="AQ1517" s="63"/>
      <c r="AR1517" s="63"/>
      <c r="AS1517" s="63"/>
      <c r="AT1517" s="63"/>
      <c r="AU1517" s="63"/>
      <c r="AV1517" s="63"/>
      <c r="AW1517" s="63"/>
      <c r="AX1517" s="63"/>
      <c r="AY1517" s="63"/>
      <c r="AZ1517" s="63"/>
      <c r="BA1517" s="63"/>
      <c r="BB1517" s="63"/>
      <c r="BC1517" s="63"/>
      <c r="BD1517" s="63"/>
      <c r="BE1517" s="63"/>
      <c r="BF1517" s="63"/>
      <c r="BG1517" s="63"/>
      <c r="BH1517" s="63"/>
      <c r="BI1517" s="63"/>
      <c r="BJ1517" s="63"/>
      <c r="BK1517" s="63"/>
      <c r="BL1517" s="63"/>
      <c r="BM1517" s="63"/>
      <c r="BN1517" s="63"/>
      <c r="BO1517" s="63"/>
      <c r="BP1517" s="63"/>
      <c r="BQ1517" s="63"/>
      <c r="BR1517" s="63"/>
      <c r="BS1517" s="63"/>
      <c r="BT1517" s="63"/>
      <c r="BU1517" s="63"/>
      <c r="BV1517" s="63"/>
      <c r="BW1517" s="63"/>
      <c r="BX1517" s="63"/>
      <c r="BY1517" s="63"/>
      <c r="BZ1517" s="63"/>
      <c r="CA1517" s="63"/>
      <c r="CB1517" s="63"/>
      <c r="CC1517" s="63"/>
      <c r="CD1517" s="63"/>
      <c r="CE1517" s="63"/>
      <c r="CF1517" s="63"/>
      <c r="CG1517" s="63"/>
      <c r="CH1517" s="63"/>
      <c r="CI1517" s="63"/>
      <c r="CJ1517" s="63"/>
      <c r="CK1517" s="63"/>
      <c r="CL1517" s="63"/>
      <c r="CM1517" s="63"/>
      <c r="CN1517" s="63"/>
      <c r="CO1517" s="63"/>
      <c r="CP1517" s="63"/>
      <c r="CR1517" s="227"/>
      <c r="CS1517" s="74"/>
    </row>
    <row r="1518" spans="1:97" s="72" customFormat="1" ht="75.75" customHeight="1">
      <c r="A1518" s="76"/>
      <c r="B1518" s="76"/>
      <c r="C1518" s="76"/>
      <c r="D1518" s="76"/>
      <c r="E1518" s="76"/>
      <c r="F1518" s="63"/>
      <c r="G1518" s="63"/>
      <c r="H1518" s="63"/>
      <c r="I1518" s="63"/>
      <c r="J1518" s="63"/>
      <c r="K1518" s="63"/>
      <c r="L1518" s="63"/>
      <c r="M1518" s="63"/>
      <c r="N1518" s="63"/>
      <c r="O1518" s="63"/>
      <c r="P1518" s="63"/>
      <c r="Q1518" s="63"/>
      <c r="R1518" s="63"/>
      <c r="S1518" s="63"/>
      <c r="T1518" s="63"/>
      <c r="U1518" s="63"/>
      <c r="V1518" s="63"/>
      <c r="W1518" s="63"/>
      <c r="X1518" s="63"/>
      <c r="Y1518" s="63"/>
      <c r="Z1518" s="63"/>
      <c r="AA1518" s="63"/>
      <c r="AB1518" s="63"/>
      <c r="AC1518" s="63"/>
      <c r="AD1518" s="63"/>
      <c r="AE1518" s="63"/>
      <c r="AF1518" s="63"/>
      <c r="AG1518" s="63"/>
      <c r="AH1518" s="63"/>
      <c r="AI1518" s="63"/>
      <c r="AJ1518" s="63"/>
      <c r="AK1518" s="63"/>
      <c r="AL1518" s="63"/>
      <c r="AM1518" s="63"/>
      <c r="AN1518" s="63"/>
      <c r="AO1518" s="63"/>
      <c r="AP1518" s="63"/>
      <c r="AQ1518" s="63"/>
      <c r="AR1518" s="63"/>
      <c r="AS1518" s="63"/>
      <c r="AT1518" s="63"/>
      <c r="AU1518" s="63"/>
      <c r="AV1518" s="63"/>
      <c r="AW1518" s="63"/>
      <c r="AX1518" s="63"/>
      <c r="AY1518" s="63"/>
      <c r="AZ1518" s="63"/>
      <c r="BA1518" s="63"/>
      <c r="BB1518" s="63"/>
      <c r="BC1518" s="63"/>
      <c r="BD1518" s="63"/>
      <c r="BE1518" s="63"/>
      <c r="BF1518" s="63"/>
      <c r="BG1518" s="63"/>
      <c r="BH1518" s="63"/>
      <c r="BI1518" s="63"/>
      <c r="BJ1518" s="63"/>
      <c r="BK1518" s="63"/>
      <c r="BL1518" s="63"/>
      <c r="BM1518" s="63"/>
      <c r="BN1518" s="63"/>
      <c r="BO1518" s="63"/>
      <c r="BP1518" s="63"/>
      <c r="BQ1518" s="63"/>
      <c r="BR1518" s="63"/>
      <c r="BS1518" s="63"/>
      <c r="BT1518" s="63"/>
      <c r="BU1518" s="63"/>
      <c r="BV1518" s="63"/>
      <c r="BW1518" s="63"/>
      <c r="BX1518" s="63"/>
      <c r="BY1518" s="63"/>
      <c r="BZ1518" s="63"/>
      <c r="CA1518" s="63"/>
      <c r="CB1518" s="63"/>
      <c r="CC1518" s="63"/>
      <c r="CD1518" s="63"/>
      <c r="CE1518" s="63"/>
      <c r="CF1518" s="63"/>
      <c r="CG1518" s="63"/>
      <c r="CH1518" s="63"/>
      <c r="CI1518" s="63"/>
      <c r="CJ1518" s="63"/>
      <c r="CK1518" s="63"/>
      <c r="CL1518" s="63"/>
      <c r="CM1518" s="63"/>
      <c r="CN1518" s="63"/>
      <c r="CO1518" s="63"/>
      <c r="CP1518" s="63"/>
      <c r="CR1518" s="227"/>
      <c r="CS1518" s="74"/>
    </row>
    <row r="1519" spans="1:97" s="72" customFormat="1" ht="75.75" customHeight="1">
      <c r="A1519" s="76"/>
      <c r="B1519" s="76"/>
      <c r="C1519" s="76"/>
      <c r="D1519" s="76"/>
      <c r="E1519" s="76"/>
      <c r="F1519" s="63"/>
      <c r="G1519" s="63"/>
      <c r="H1519" s="63"/>
      <c r="I1519" s="63"/>
      <c r="J1519" s="63"/>
      <c r="K1519" s="63"/>
      <c r="L1519" s="63"/>
      <c r="M1519" s="63"/>
      <c r="N1519" s="63"/>
      <c r="O1519" s="63"/>
      <c r="P1519" s="63"/>
      <c r="Q1519" s="63"/>
      <c r="R1519" s="63"/>
      <c r="S1519" s="63"/>
      <c r="T1519" s="63"/>
      <c r="U1519" s="63"/>
      <c r="V1519" s="63"/>
      <c r="W1519" s="63"/>
      <c r="X1519" s="63"/>
      <c r="Y1519" s="63"/>
      <c r="Z1519" s="63"/>
      <c r="AA1519" s="63"/>
      <c r="AB1519" s="63"/>
      <c r="AC1519" s="63"/>
      <c r="AD1519" s="63"/>
      <c r="AE1519" s="63"/>
      <c r="AF1519" s="63"/>
      <c r="AG1519" s="63"/>
      <c r="AH1519" s="63"/>
      <c r="AI1519" s="63"/>
      <c r="AJ1519" s="63"/>
      <c r="AK1519" s="63"/>
      <c r="AL1519" s="63"/>
      <c r="AM1519" s="63"/>
      <c r="AN1519" s="63"/>
      <c r="AO1519" s="63"/>
      <c r="AP1519" s="63"/>
      <c r="AQ1519" s="63"/>
      <c r="AR1519" s="63"/>
      <c r="AS1519" s="63"/>
      <c r="AT1519" s="63"/>
      <c r="AU1519" s="63"/>
      <c r="AV1519" s="63"/>
      <c r="AW1519" s="63"/>
      <c r="AX1519" s="63"/>
      <c r="AY1519" s="63"/>
      <c r="AZ1519" s="63"/>
      <c r="BA1519" s="63"/>
      <c r="BB1519" s="63"/>
      <c r="BC1519" s="63"/>
      <c r="BD1519" s="63"/>
      <c r="BE1519" s="63"/>
      <c r="BF1519" s="63"/>
      <c r="BG1519" s="63"/>
      <c r="BH1519" s="63"/>
      <c r="BI1519" s="63"/>
      <c r="BJ1519" s="63"/>
      <c r="BK1519" s="63"/>
      <c r="BL1519" s="63"/>
      <c r="BM1519" s="63"/>
      <c r="BN1519" s="63"/>
      <c r="BO1519" s="63"/>
      <c r="BP1519" s="63"/>
      <c r="BQ1519" s="63"/>
      <c r="BR1519" s="63"/>
      <c r="BS1519" s="63"/>
      <c r="BT1519" s="63"/>
      <c r="BU1519" s="63"/>
      <c r="BV1519" s="63"/>
      <c r="BW1519" s="63"/>
      <c r="BX1519" s="63"/>
      <c r="BY1519" s="63"/>
      <c r="BZ1519" s="63"/>
      <c r="CA1519" s="63"/>
      <c r="CB1519" s="63"/>
      <c r="CC1519" s="63"/>
      <c r="CD1519" s="63"/>
      <c r="CE1519" s="63"/>
      <c r="CF1519" s="63"/>
      <c r="CG1519" s="63"/>
      <c r="CH1519" s="63"/>
      <c r="CI1519" s="63"/>
      <c r="CJ1519" s="63"/>
      <c r="CK1519" s="63"/>
      <c r="CL1519" s="63"/>
      <c r="CM1519" s="63"/>
      <c r="CN1519" s="63"/>
      <c r="CO1519" s="63"/>
      <c r="CP1519" s="63"/>
      <c r="CR1519" s="227"/>
      <c r="CS1519" s="74"/>
    </row>
    <row r="1520" spans="1:97" s="72" customFormat="1" ht="75.75" customHeight="1">
      <c r="A1520" s="76"/>
      <c r="B1520" s="76"/>
      <c r="C1520" s="76"/>
      <c r="D1520" s="76"/>
      <c r="E1520" s="76"/>
      <c r="F1520" s="63"/>
      <c r="G1520" s="63"/>
      <c r="H1520" s="63"/>
      <c r="I1520" s="63"/>
      <c r="J1520" s="63"/>
      <c r="K1520" s="63"/>
      <c r="L1520" s="63"/>
      <c r="M1520" s="63"/>
      <c r="N1520" s="63"/>
      <c r="O1520" s="63"/>
      <c r="P1520" s="63"/>
      <c r="Q1520" s="63"/>
      <c r="R1520" s="63"/>
      <c r="S1520" s="63"/>
      <c r="T1520" s="63"/>
      <c r="U1520" s="63"/>
      <c r="V1520" s="63"/>
      <c r="W1520" s="63"/>
      <c r="X1520" s="63"/>
      <c r="Y1520" s="63"/>
      <c r="Z1520" s="63"/>
      <c r="AA1520" s="63"/>
      <c r="AB1520" s="63"/>
      <c r="AC1520" s="63"/>
      <c r="AD1520" s="63"/>
      <c r="AE1520" s="63"/>
      <c r="AF1520" s="63"/>
      <c r="AG1520" s="63"/>
      <c r="AH1520" s="63"/>
      <c r="AI1520" s="63"/>
      <c r="AJ1520" s="63"/>
      <c r="AK1520" s="63"/>
      <c r="AL1520" s="63"/>
      <c r="AM1520" s="63"/>
      <c r="AN1520" s="63"/>
      <c r="AO1520" s="63"/>
      <c r="AP1520" s="63"/>
      <c r="AQ1520" s="63"/>
      <c r="AR1520" s="63"/>
      <c r="AS1520" s="63"/>
      <c r="AT1520" s="63"/>
      <c r="AU1520" s="63"/>
      <c r="AV1520" s="63"/>
      <c r="AW1520" s="63"/>
      <c r="AX1520" s="63"/>
      <c r="AY1520" s="63"/>
      <c r="AZ1520" s="63"/>
      <c r="BA1520" s="63"/>
      <c r="BB1520" s="63"/>
      <c r="BC1520" s="63"/>
      <c r="BD1520" s="63"/>
      <c r="BE1520" s="63"/>
      <c r="BF1520" s="63"/>
      <c r="BG1520" s="63"/>
      <c r="BH1520" s="63"/>
      <c r="BI1520" s="63"/>
      <c r="BJ1520" s="63"/>
      <c r="BK1520" s="63"/>
      <c r="BL1520" s="63"/>
      <c r="BM1520" s="63"/>
      <c r="BN1520" s="63"/>
      <c r="BO1520" s="63"/>
      <c r="BP1520" s="63"/>
      <c r="BQ1520" s="63"/>
      <c r="BR1520" s="63"/>
      <c r="BS1520" s="63"/>
      <c r="BT1520" s="63"/>
      <c r="BU1520" s="63"/>
      <c r="BV1520" s="63"/>
      <c r="BW1520" s="63"/>
      <c r="BX1520" s="63"/>
      <c r="BY1520" s="63"/>
      <c r="BZ1520" s="63"/>
      <c r="CA1520" s="63"/>
      <c r="CB1520" s="63"/>
      <c r="CC1520" s="63"/>
      <c r="CD1520" s="63"/>
      <c r="CE1520" s="63"/>
      <c r="CF1520" s="63"/>
      <c r="CG1520" s="63"/>
      <c r="CH1520" s="63"/>
      <c r="CI1520" s="63"/>
      <c r="CJ1520" s="63"/>
      <c r="CK1520" s="63"/>
      <c r="CL1520" s="63"/>
      <c r="CM1520" s="63"/>
      <c r="CN1520" s="63"/>
      <c r="CO1520" s="63"/>
      <c r="CP1520" s="63"/>
      <c r="CR1520" s="227"/>
      <c r="CS1520" s="74"/>
    </row>
    <row r="1521" spans="1:97" s="72" customFormat="1" ht="75.75" customHeight="1">
      <c r="A1521" s="76"/>
      <c r="B1521" s="76"/>
      <c r="C1521" s="76"/>
      <c r="D1521" s="76"/>
      <c r="E1521" s="76"/>
      <c r="F1521" s="63"/>
      <c r="G1521" s="63"/>
      <c r="H1521" s="63"/>
      <c r="I1521" s="63"/>
      <c r="J1521" s="63"/>
      <c r="K1521" s="63"/>
      <c r="L1521" s="63"/>
      <c r="M1521" s="63"/>
      <c r="N1521" s="63"/>
      <c r="O1521" s="63"/>
      <c r="P1521" s="63"/>
      <c r="Q1521" s="63"/>
      <c r="R1521" s="63"/>
      <c r="S1521" s="63"/>
      <c r="T1521" s="63"/>
      <c r="U1521" s="63"/>
      <c r="V1521" s="63"/>
      <c r="W1521" s="63"/>
      <c r="X1521" s="63"/>
      <c r="Y1521" s="63"/>
      <c r="Z1521" s="63"/>
      <c r="AA1521" s="63"/>
      <c r="AB1521" s="63"/>
      <c r="AC1521" s="63"/>
      <c r="AD1521" s="63"/>
      <c r="AE1521" s="63"/>
      <c r="AF1521" s="63"/>
      <c r="AG1521" s="63"/>
      <c r="AH1521" s="63"/>
      <c r="AI1521" s="63"/>
      <c r="AJ1521" s="63"/>
      <c r="AK1521" s="63"/>
      <c r="AL1521" s="63"/>
      <c r="AM1521" s="63"/>
      <c r="AN1521" s="63"/>
      <c r="AO1521" s="63"/>
      <c r="AP1521" s="63"/>
      <c r="AQ1521" s="63"/>
      <c r="AR1521" s="63"/>
      <c r="AS1521" s="63"/>
      <c r="AT1521" s="63"/>
      <c r="AU1521" s="63"/>
      <c r="AV1521" s="63"/>
      <c r="AW1521" s="63"/>
      <c r="AX1521" s="63"/>
      <c r="AY1521" s="63"/>
      <c r="AZ1521" s="63"/>
      <c r="BA1521" s="63"/>
      <c r="BB1521" s="63"/>
      <c r="BC1521" s="63"/>
      <c r="BD1521" s="63"/>
      <c r="BE1521" s="63"/>
      <c r="BF1521" s="63"/>
      <c r="BG1521" s="63"/>
      <c r="BH1521" s="63"/>
      <c r="BI1521" s="63"/>
      <c r="BJ1521" s="63"/>
      <c r="BK1521" s="63"/>
      <c r="BL1521" s="63"/>
      <c r="BM1521" s="63"/>
      <c r="BN1521" s="63"/>
      <c r="BO1521" s="63"/>
      <c r="BP1521" s="63"/>
      <c r="BQ1521" s="63"/>
      <c r="BR1521" s="63"/>
      <c r="BS1521" s="63"/>
      <c r="BT1521" s="63"/>
      <c r="BU1521" s="63"/>
      <c r="BV1521" s="63"/>
      <c r="BW1521" s="63"/>
      <c r="BX1521" s="63"/>
      <c r="BY1521" s="63"/>
      <c r="BZ1521" s="63"/>
      <c r="CA1521" s="63"/>
      <c r="CB1521" s="63"/>
      <c r="CC1521" s="63"/>
      <c r="CD1521" s="63"/>
      <c r="CE1521" s="63"/>
      <c r="CF1521" s="63"/>
      <c r="CG1521" s="63"/>
      <c r="CH1521" s="63"/>
      <c r="CI1521" s="63"/>
      <c r="CJ1521" s="63"/>
      <c r="CK1521" s="63"/>
      <c r="CL1521" s="63"/>
      <c r="CM1521" s="63"/>
      <c r="CN1521" s="63"/>
      <c r="CO1521" s="63"/>
      <c r="CP1521" s="63"/>
      <c r="CR1521" s="227"/>
      <c r="CS1521" s="74"/>
    </row>
    <row r="1522" spans="1:97" s="72" customFormat="1" ht="75.75" customHeight="1">
      <c r="A1522" s="76"/>
      <c r="B1522" s="76"/>
      <c r="C1522" s="76"/>
      <c r="D1522" s="76"/>
      <c r="E1522" s="76"/>
      <c r="F1522" s="63"/>
      <c r="G1522" s="63"/>
      <c r="H1522" s="63"/>
      <c r="I1522" s="63"/>
      <c r="J1522" s="63"/>
      <c r="K1522" s="63"/>
      <c r="L1522" s="63"/>
      <c r="M1522" s="63"/>
      <c r="N1522" s="63"/>
      <c r="O1522" s="63"/>
      <c r="P1522" s="63"/>
      <c r="Q1522" s="63"/>
      <c r="R1522" s="63"/>
      <c r="S1522" s="63"/>
      <c r="T1522" s="63"/>
      <c r="U1522" s="63"/>
      <c r="V1522" s="63"/>
      <c r="W1522" s="63"/>
      <c r="X1522" s="63"/>
      <c r="Y1522" s="63"/>
      <c r="Z1522" s="63"/>
      <c r="AA1522" s="63"/>
      <c r="AB1522" s="63"/>
      <c r="AC1522" s="63"/>
      <c r="AD1522" s="63"/>
      <c r="AE1522" s="63"/>
      <c r="AF1522" s="63"/>
      <c r="AG1522" s="63"/>
      <c r="AH1522" s="63"/>
      <c r="AI1522" s="63"/>
      <c r="AJ1522" s="63"/>
      <c r="AK1522" s="63"/>
      <c r="AL1522" s="63"/>
      <c r="AM1522" s="63"/>
      <c r="AN1522" s="63"/>
      <c r="AO1522" s="63"/>
      <c r="AP1522" s="63"/>
      <c r="AQ1522" s="63"/>
      <c r="AR1522" s="63"/>
      <c r="AS1522" s="63"/>
      <c r="AT1522" s="63"/>
      <c r="AU1522" s="63"/>
      <c r="AV1522" s="63"/>
      <c r="AW1522" s="63"/>
      <c r="AX1522" s="63"/>
      <c r="AY1522" s="63"/>
      <c r="AZ1522" s="63"/>
      <c r="BA1522" s="63"/>
      <c r="BB1522" s="63"/>
      <c r="BC1522" s="63"/>
      <c r="BD1522" s="63"/>
      <c r="BE1522" s="63"/>
      <c r="BF1522" s="63"/>
      <c r="BG1522" s="63"/>
      <c r="BH1522" s="63"/>
      <c r="BI1522" s="63"/>
      <c r="BJ1522" s="63"/>
      <c r="BK1522" s="63"/>
      <c r="BL1522" s="63"/>
      <c r="BM1522" s="63"/>
      <c r="BN1522" s="63"/>
      <c r="BO1522" s="63"/>
      <c r="BP1522" s="63"/>
      <c r="BQ1522" s="63"/>
      <c r="BR1522" s="63"/>
      <c r="BS1522" s="63"/>
      <c r="BT1522" s="63"/>
      <c r="BU1522" s="63"/>
      <c r="BV1522" s="63"/>
      <c r="BW1522" s="63"/>
      <c r="BX1522" s="63"/>
      <c r="BY1522" s="63"/>
      <c r="BZ1522" s="63"/>
      <c r="CA1522" s="63"/>
      <c r="CB1522" s="63"/>
      <c r="CC1522" s="63"/>
      <c r="CD1522" s="63"/>
      <c r="CE1522" s="63"/>
      <c r="CF1522" s="63"/>
      <c r="CG1522" s="63"/>
      <c r="CH1522" s="63"/>
      <c r="CI1522" s="63"/>
      <c r="CJ1522" s="63"/>
      <c r="CK1522" s="63"/>
      <c r="CL1522" s="63"/>
      <c r="CM1522" s="63"/>
      <c r="CN1522" s="63"/>
      <c r="CO1522" s="63"/>
      <c r="CP1522" s="63"/>
      <c r="CR1522" s="227"/>
      <c r="CS1522" s="74"/>
    </row>
    <row r="1523" spans="1:97" s="72" customFormat="1" ht="75.75" customHeight="1">
      <c r="A1523" s="76"/>
      <c r="B1523" s="76"/>
      <c r="C1523" s="76"/>
      <c r="D1523" s="76"/>
      <c r="E1523" s="76"/>
      <c r="F1523" s="63"/>
      <c r="G1523" s="63"/>
      <c r="H1523" s="63"/>
      <c r="I1523" s="63"/>
      <c r="J1523" s="63"/>
      <c r="K1523" s="63"/>
      <c r="L1523" s="63"/>
      <c r="M1523" s="63"/>
      <c r="N1523" s="63"/>
      <c r="O1523" s="63"/>
      <c r="P1523" s="63"/>
      <c r="Q1523" s="63"/>
      <c r="R1523" s="63"/>
      <c r="S1523" s="63"/>
      <c r="T1523" s="63"/>
      <c r="U1523" s="63"/>
      <c r="V1523" s="63"/>
      <c r="W1523" s="63"/>
      <c r="X1523" s="63"/>
      <c r="Y1523" s="63"/>
      <c r="Z1523" s="63"/>
      <c r="AA1523" s="63"/>
      <c r="AB1523" s="63"/>
      <c r="AC1523" s="63"/>
      <c r="AD1523" s="63"/>
      <c r="AE1523" s="63"/>
      <c r="AF1523" s="63"/>
      <c r="AG1523" s="63"/>
      <c r="AH1523" s="63"/>
      <c r="AI1523" s="63"/>
      <c r="AJ1523" s="63"/>
      <c r="AK1523" s="63"/>
      <c r="AL1523" s="63"/>
      <c r="AM1523" s="63"/>
      <c r="AN1523" s="63"/>
      <c r="AO1523" s="63"/>
      <c r="AP1523" s="63"/>
      <c r="AQ1523" s="63"/>
      <c r="AR1523" s="63"/>
      <c r="AS1523" s="63"/>
      <c r="AT1523" s="63"/>
      <c r="AU1523" s="63"/>
      <c r="AV1523" s="63"/>
      <c r="AW1523" s="63"/>
      <c r="AX1523" s="63"/>
      <c r="AY1523" s="63"/>
      <c r="AZ1523" s="63"/>
      <c r="BA1523" s="63"/>
      <c r="BB1523" s="63"/>
      <c r="BC1523" s="63"/>
      <c r="BD1523" s="63"/>
      <c r="BE1523" s="63"/>
      <c r="BF1523" s="63"/>
      <c r="BG1523" s="63"/>
      <c r="BH1523" s="63"/>
      <c r="BI1523" s="63"/>
      <c r="BJ1523" s="63"/>
      <c r="BK1523" s="63"/>
      <c r="BL1523" s="63"/>
      <c r="BM1523" s="63"/>
      <c r="BN1523" s="63"/>
      <c r="BO1523" s="63"/>
      <c r="BP1523" s="63"/>
      <c r="BQ1523" s="63"/>
      <c r="BR1523" s="63"/>
      <c r="BS1523" s="63"/>
      <c r="BT1523" s="63"/>
      <c r="BU1523" s="63"/>
      <c r="BV1523" s="63"/>
      <c r="BW1523" s="63"/>
      <c r="BX1523" s="63"/>
      <c r="BY1523" s="63"/>
      <c r="BZ1523" s="63"/>
      <c r="CA1523" s="63"/>
      <c r="CB1523" s="63"/>
      <c r="CC1523" s="63"/>
      <c r="CD1523" s="63"/>
      <c r="CE1523" s="63"/>
      <c r="CF1523" s="63"/>
      <c r="CG1523" s="63"/>
      <c r="CH1523" s="63"/>
      <c r="CI1523" s="63"/>
      <c r="CJ1523" s="63"/>
      <c r="CK1523" s="63"/>
      <c r="CL1523" s="63"/>
      <c r="CM1523" s="63"/>
      <c r="CN1523" s="63"/>
      <c r="CO1523" s="63"/>
      <c r="CP1523" s="63"/>
      <c r="CR1523" s="227"/>
      <c r="CS1523" s="74"/>
    </row>
    <row r="1524" spans="1:97" s="72" customFormat="1" ht="75.75" customHeight="1">
      <c r="A1524" s="76"/>
      <c r="B1524" s="76"/>
      <c r="C1524" s="76"/>
      <c r="D1524" s="76"/>
      <c r="E1524" s="76"/>
      <c r="F1524" s="63"/>
      <c r="G1524" s="63"/>
      <c r="H1524" s="63"/>
      <c r="I1524" s="63"/>
      <c r="J1524" s="63"/>
      <c r="K1524" s="63"/>
      <c r="L1524" s="63"/>
      <c r="M1524" s="63"/>
      <c r="N1524" s="63"/>
      <c r="O1524" s="63"/>
      <c r="P1524" s="63"/>
      <c r="Q1524" s="63"/>
      <c r="R1524" s="63"/>
      <c r="S1524" s="63"/>
      <c r="T1524" s="63"/>
      <c r="U1524" s="63"/>
      <c r="V1524" s="63"/>
      <c r="W1524" s="63"/>
      <c r="X1524" s="63"/>
      <c r="Y1524" s="63"/>
      <c r="Z1524" s="63"/>
      <c r="AA1524" s="63"/>
      <c r="AB1524" s="63"/>
      <c r="AC1524" s="63"/>
      <c r="AD1524" s="63"/>
      <c r="AE1524" s="63"/>
      <c r="AF1524" s="63"/>
      <c r="AG1524" s="63"/>
      <c r="AH1524" s="63"/>
      <c r="AI1524" s="63"/>
      <c r="AJ1524" s="63"/>
      <c r="AK1524" s="63"/>
      <c r="AL1524" s="63"/>
      <c r="AM1524" s="63"/>
      <c r="AN1524" s="63"/>
      <c r="AO1524" s="63"/>
      <c r="AP1524" s="63"/>
      <c r="AQ1524" s="63"/>
      <c r="AR1524" s="63"/>
      <c r="AS1524" s="63"/>
      <c r="AT1524" s="63"/>
      <c r="AU1524" s="63"/>
      <c r="AV1524" s="63"/>
      <c r="AW1524" s="63"/>
      <c r="AX1524" s="63"/>
      <c r="AY1524" s="63"/>
      <c r="AZ1524" s="63"/>
      <c r="BA1524" s="63"/>
      <c r="BB1524" s="63"/>
      <c r="BC1524" s="63"/>
      <c r="BD1524" s="63"/>
      <c r="BE1524" s="63"/>
      <c r="BF1524" s="63"/>
      <c r="BG1524" s="63"/>
      <c r="BH1524" s="63"/>
      <c r="BI1524" s="63"/>
      <c r="BJ1524" s="63"/>
      <c r="BK1524" s="63"/>
      <c r="BL1524" s="63"/>
      <c r="BM1524" s="63"/>
      <c r="BN1524" s="63"/>
      <c r="BO1524" s="63"/>
      <c r="BP1524" s="63"/>
      <c r="BQ1524" s="63"/>
      <c r="BR1524" s="63"/>
      <c r="BS1524" s="63"/>
      <c r="BT1524" s="63"/>
      <c r="BU1524" s="63"/>
      <c r="BV1524" s="63"/>
      <c r="BW1524" s="63"/>
      <c r="BX1524" s="63"/>
      <c r="BY1524" s="63"/>
      <c r="BZ1524" s="63"/>
      <c r="CA1524" s="63"/>
      <c r="CB1524" s="63"/>
      <c r="CC1524" s="63"/>
      <c r="CD1524" s="63"/>
      <c r="CE1524" s="63"/>
      <c r="CF1524" s="63"/>
      <c r="CG1524" s="63"/>
      <c r="CH1524" s="63"/>
      <c r="CI1524" s="63"/>
      <c r="CJ1524" s="63"/>
      <c r="CK1524" s="63"/>
      <c r="CL1524" s="63"/>
      <c r="CM1524" s="63"/>
      <c r="CN1524" s="63"/>
      <c r="CO1524" s="63"/>
      <c r="CP1524" s="63"/>
      <c r="CR1524" s="227"/>
      <c r="CS1524" s="74"/>
    </row>
    <row r="1525" spans="1:97" s="72" customFormat="1" ht="75.75" customHeight="1">
      <c r="A1525" s="76"/>
      <c r="B1525" s="76"/>
      <c r="C1525" s="76"/>
      <c r="D1525" s="76"/>
      <c r="E1525" s="76"/>
      <c r="F1525" s="63"/>
      <c r="G1525" s="63"/>
      <c r="H1525" s="63"/>
      <c r="I1525" s="63"/>
      <c r="J1525" s="63"/>
      <c r="K1525" s="63"/>
      <c r="L1525" s="63"/>
      <c r="M1525" s="63"/>
      <c r="N1525" s="63"/>
      <c r="O1525" s="63"/>
      <c r="P1525" s="63"/>
      <c r="Q1525" s="63"/>
      <c r="R1525" s="63"/>
      <c r="S1525" s="63"/>
      <c r="T1525" s="63"/>
      <c r="U1525" s="63"/>
      <c r="V1525" s="63"/>
      <c r="W1525" s="63"/>
      <c r="X1525" s="63"/>
      <c r="Y1525" s="63"/>
      <c r="Z1525" s="63"/>
      <c r="AA1525" s="63"/>
      <c r="AB1525" s="63"/>
      <c r="AC1525" s="63"/>
      <c r="AD1525" s="63"/>
      <c r="AE1525" s="63"/>
      <c r="AF1525" s="63"/>
      <c r="AG1525" s="63"/>
      <c r="AH1525" s="63"/>
      <c r="AI1525" s="63"/>
      <c r="AJ1525" s="63"/>
      <c r="AK1525" s="63"/>
      <c r="AL1525" s="63"/>
      <c r="AM1525" s="63"/>
      <c r="AN1525" s="63"/>
      <c r="AO1525" s="63"/>
      <c r="AP1525" s="63"/>
      <c r="AQ1525" s="63"/>
      <c r="AR1525" s="63"/>
      <c r="AS1525" s="63"/>
      <c r="AT1525" s="63"/>
      <c r="AU1525" s="63"/>
      <c r="AV1525" s="63"/>
      <c r="AW1525" s="63"/>
      <c r="AX1525" s="63"/>
      <c r="AY1525" s="63"/>
      <c r="AZ1525" s="63"/>
      <c r="BA1525" s="63"/>
      <c r="BB1525" s="63"/>
      <c r="BC1525" s="63"/>
      <c r="BD1525" s="63"/>
      <c r="BE1525" s="63"/>
      <c r="BF1525" s="63"/>
      <c r="BG1525" s="63"/>
      <c r="BH1525" s="63"/>
      <c r="BI1525" s="63"/>
      <c r="BJ1525" s="63"/>
      <c r="BK1525" s="63"/>
      <c r="BL1525" s="63"/>
      <c r="BM1525" s="63"/>
      <c r="BN1525" s="63"/>
      <c r="BO1525" s="63"/>
      <c r="BP1525" s="63"/>
      <c r="BQ1525" s="63"/>
      <c r="BR1525" s="63"/>
      <c r="BS1525" s="63"/>
      <c r="BT1525" s="63"/>
      <c r="BU1525" s="63"/>
      <c r="BV1525" s="63"/>
      <c r="BW1525" s="63"/>
      <c r="BX1525" s="63"/>
      <c r="BY1525" s="63"/>
      <c r="BZ1525" s="63"/>
      <c r="CA1525" s="63"/>
      <c r="CB1525" s="63"/>
      <c r="CC1525" s="63"/>
      <c r="CD1525" s="63"/>
      <c r="CE1525" s="63"/>
      <c r="CF1525" s="63"/>
      <c r="CG1525" s="63"/>
      <c r="CH1525" s="63"/>
      <c r="CI1525" s="63"/>
      <c r="CJ1525" s="63"/>
      <c r="CK1525" s="63"/>
      <c r="CL1525" s="63"/>
      <c r="CM1525" s="63"/>
      <c r="CN1525" s="63"/>
      <c r="CO1525" s="63"/>
      <c r="CP1525" s="63"/>
      <c r="CR1525" s="227"/>
      <c r="CS1525" s="74"/>
    </row>
    <row r="1526" spans="1:97" s="72" customFormat="1" ht="75.75" customHeight="1">
      <c r="A1526" s="76"/>
      <c r="B1526" s="76"/>
      <c r="C1526" s="76"/>
      <c r="D1526" s="76"/>
      <c r="E1526" s="76"/>
      <c r="F1526" s="63"/>
      <c r="G1526" s="63"/>
      <c r="H1526" s="63"/>
      <c r="I1526" s="63"/>
      <c r="J1526" s="63"/>
      <c r="K1526" s="63"/>
      <c r="L1526" s="63"/>
      <c r="M1526" s="63"/>
      <c r="N1526" s="63"/>
      <c r="O1526" s="63"/>
      <c r="P1526" s="63"/>
      <c r="Q1526" s="63"/>
      <c r="R1526" s="63"/>
      <c r="S1526" s="63"/>
      <c r="T1526" s="63"/>
      <c r="U1526" s="63"/>
      <c r="V1526" s="63"/>
      <c r="W1526" s="63"/>
      <c r="X1526" s="63"/>
      <c r="Y1526" s="63"/>
      <c r="Z1526" s="63"/>
      <c r="AA1526" s="63"/>
      <c r="AB1526" s="63"/>
      <c r="AC1526" s="63"/>
      <c r="AD1526" s="63"/>
      <c r="AE1526" s="63"/>
      <c r="AF1526" s="63"/>
      <c r="AG1526" s="63"/>
      <c r="AH1526" s="63"/>
      <c r="AI1526" s="63"/>
      <c r="AJ1526" s="63"/>
      <c r="AK1526" s="63"/>
      <c r="AL1526" s="63"/>
      <c r="AM1526" s="63"/>
      <c r="AN1526" s="63"/>
      <c r="AO1526" s="63"/>
      <c r="AP1526" s="63"/>
      <c r="AQ1526" s="63"/>
      <c r="AR1526" s="63"/>
      <c r="AS1526" s="63"/>
      <c r="AT1526" s="63"/>
      <c r="AU1526" s="63"/>
      <c r="AV1526" s="63"/>
      <c r="AW1526" s="63"/>
      <c r="AX1526" s="63"/>
      <c r="AY1526" s="63"/>
      <c r="AZ1526" s="63"/>
      <c r="BA1526" s="63"/>
      <c r="BB1526" s="63"/>
      <c r="BC1526" s="63"/>
      <c r="BD1526" s="63"/>
      <c r="BE1526" s="63"/>
      <c r="BF1526" s="63"/>
      <c r="BG1526" s="63"/>
      <c r="BH1526" s="63"/>
      <c r="BI1526" s="63"/>
      <c r="BJ1526" s="63"/>
      <c r="BK1526" s="63"/>
      <c r="BL1526" s="63"/>
      <c r="BM1526" s="63"/>
      <c r="BN1526" s="63"/>
      <c r="BO1526" s="63"/>
      <c r="BP1526" s="63"/>
      <c r="BQ1526" s="63"/>
      <c r="BR1526" s="63"/>
      <c r="BS1526" s="63"/>
      <c r="BT1526" s="63"/>
      <c r="BU1526" s="63"/>
      <c r="BV1526" s="63"/>
      <c r="BW1526" s="63"/>
      <c r="BX1526" s="63"/>
      <c r="BY1526" s="63"/>
      <c r="BZ1526" s="63"/>
      <c r="CA1526" s="63"/>
      <c r="CB1526" s="63"/>
      <c r="CC1526" s="63"/>
      <c r="CD1526" s="63"/>
      <c r="CE1526" s="63"/>
      <c r="CF1526" s="63"/>
      <c r="CG1526" s="63"/>
      <c r="CH1526" s="63"/>
      <c r="CI1526" s="63"/>
      <c r="CJ1526" s="63"/>
      <c r="CK1526" s="63"/>
      <c r="CL1526" s="63"/>
      <c r="CM1526" s="63"/>
      <c r="CN1526" s="63"/>
      <c r="CO1526" s="63"/>
      <c r="CP1526" s="63"/>
      <c r="CR1526" s="227"/>
      <c r="CS1526" s="74"/>
    </row>
    <row r="1527" spans="1:97" s="72" customFormat="1" ht="75.75" customHeight="1">
      <c r="A1527" s="76"/>
      <c r="B1527" s="76"/>
      <c r="C1527" s="76"/>
      <c r="D1527" s="76"/>
      <c r="E1527" s="76"/>
      <c r="F1527" s="63"/>
      <c r="G1527" s="63"/>
      <c r="H1527" s="63"/>
      <c r="I1527" s="63"/>
      <c r="J1527" s="63"/>
      <c r="K1527" s="63"/>
      <c r="L1527" s="63"/>
      <c r="M1527" s="63"/>
      <c r="N1527" s="63"/>
      <c r="O1527" s="63"/>
      <c r="P1527" s="63"/>
      <c r="Q1527" s="63"/>
      <c r="R1527" s="63"/>
      <c r="S1527" s="63"/>
      <c r="T1527" s="63"/>
      <c r="U1527" s="63"/>
      <c r="V1527" s="63"/>
      <c r="W1527" s="63"/>
      <c r="X1527" s="63"/>
      <c r="Y1527" s="63"/>
      <c r="Z1527" s="63"/>
      <c r="AA1527" s="63"/>
      <c r="AB1527" s="63"/>
      <c r="AC1527" s="63"/>
      <c r="AD1527" s="63"/>
      <c r="AE1527" s="63"/>
      <c r="AF1527" s="63"/>
      <c r="AG1527" s="63"/>
      <c r="AH1527" s="63"/>
      <c r="AI1527" s="63"/>
      <c r="AJ1527" s="63"/>
      <c r="AK1527" s="63"/>
      <c r="AL1527" s="63"/>
      <c r="AM1527" s="63"/>
      <c r="AN1527" s="63"/>
      <c r="AO1527" s="63"/>
      <c r="AP1527" s="63"/>
      <c r="AQ1527" s="63"/>
      <c r="AR1527" s="63"/>
      <c r="AS1527" s="63"/>
      <c r="AT1527" s="63"/>
      <c r="AU1527" s="63"/>
      <c r="AV1527" s="63"/>
      <c r="AW1527" s="63"/>
      <c r="AX1527" s="63"/>
      <c r="AY1527" s="63"/>
      <c r="AZ1527" s="63"/>
      <c r="BA1527" s="63"/>
      <c r="BB1527" s="63"/>
      <c r="BC1527" s="63"/>
      <c r="BD1527" s="63"/>
      <c r="BE1527" s="63"/>
      <c r="BF1527" s="63"/>
      <c r="BG1527" s="63"/>
      <c r="BH1527" s="63"/>
      <c r="BI1527" s="63"/>
      <c r="BJ1527" s="63"/>
      <c r="BK1527" s="63"/>
      <c r="BL1527" s="63"/>
      <c r="BM1527" s="63"/>
      <c r="BN1527" s="63"/>
      <c r="BO1527" s="63"/>
      <c r="BP1527" s="63"/>
      <c r="BQ1527" s="63"/>
      <c r="BR1527" s="63"/>
      <c r="BS1527" s="63"/>
      <c r="BT1527" s="63"/>
      <c r="BU1527" s="63"/>
      <c r="BV1527" s="63"/>
      <c r="BW1527" s="63"/>
      <c r="BX1527" s="63"/>
      <c r="BY1527" s="63"/>
      <c r="BZ1527" s="63"/>
      <c r="CA1527" s="63"/>
      <c r="CB1527" s="63"/>
      <c r="CC1527" s="63"/>
      <c r="CD1527" s="63"/>
      <c r="CE1527" s="63"/>
      <c r="CF1527" s="63"/>
      <c r="CG1527" s="63"/>
      <c r="CH1527" s="63"/>
      <c r="CI1527" s="63"/>
      <c r="CJ1527" s="63"/>
      <c r="CK1527" s="63"/>
      <c r="CL1527" s="63"/>
      <c r="CM1527" s="63"/>
      <c r="CN1527" s="63"/>
      <c r="CO1527" s="63"/>
      <c r="CP1527" s="63"/>
      <c r="CR1527" s="227"/>
      <c r="CS1527" s="74"/>
    </row>
    <row r="1528" spans="1:97" s="72" customFormat="1" ht="75.75" customHeight="1">
      <c r="A1528" s="76"/>
      <c r="B1528" s="76"/>
      <c r="C1528" s="76"/>
      <c r="D1528" s="76"/>
      <c r="E1528" s="76"/>
      <c r="F1528" s="63"/>
      <c r="G1528" s="63"/>
      <c r="H1528" s="63"/>
      <c r="I1528" s="63"/>
      <c r="J1528" s="63"/>
      <c r="K1528" s="63"/>
      <c r="L1528" s="63"/>
      <c r="M1528" s="63"/>
      <c r="N1528" s="63"/>
      <c r="O1528" s="63"/>
      <c r="P1528" s="63"/>
      <c r="Q1528" s="63"/>
      <c r="R1528" s="63"/>
      <c r="S1528" s="63"/>
      <c r="T1528" s="63"/>
      <c r="U1528" s="63"/>
      <c r="V1528" s="63"/>
      <c r="W1528" s="63"/>
      <c r="X1528" s="63"/>
      <c r="Y1528" s="63"/>
      <c r="Z1528" s="63"/>
      <c r="AA1528" s="63"/>
      <c r="AB1528" s="63"/>
      <c r="AC1528" s="63"/>
      <c r="AD1528" s="63"/>
      <c r="AE1528" s="63"/>
      <c r="AF1528" s="63"/>
      <c r="AG1528" s="63"/>
      <c r="AH1528" s="63"/>
      <c r="AI1528" s="63"/>
      <c r="AJ1528" s="63"/>
      <c r="AK1528" s="63"/>
      <c r="AL1528" s="63"/>
      <c r="AM1528" s="63"/>
      <c r="AN1528" s="63"/>
      <c r="AO1528" s="63"/>
      <c r="AP1528" s="63"/>
      <c r="AQ1528" s="63"/>
      <c r="AR1528" s="63"/>
      <c r="AS1528" s="63"/>
      <c r="AT1528" s="63"/>
      <c r="AU1528" s="63"/>
      <c r="AV1528" s="63"/>
      <c r="AW1528" s="63"/>
      <c r="AX1528" s="63"/>
      <c r="AY1528" s="63"/>
      <c r="AZ1528" s="63"/>
      <c r="BA1528" s="63"/>
      <c r="BB1528" s="63"/>
      <c r="BC1528" s="63"/>
      <c r="BD1528" s="63"/>
      <c r="BE1528" s="63"/>
      <c r="BF1528" s="63"/>
      <c r="BG1528" s="63"/>
      <c r="BH1528" s="63"/>
      <c r="BI1528" s="63"/>
      <c r="BJ1528" s="63"/>
      <c r="BK1528" s="63"/>
      <c r="BL1528" s="63"/>
      <c r="BM1528" s="63"/>
      <c r="BN1528" s="63"/>
      <c r="BO1528" s="63"/>
      <c r="BP1528" s="63"/>
      <c r="BQ1528" s="63"/>
      <c r="BR1528" s="63"/>
      <c r="BS1528" s="63"/>
      <c r="BT1528" s="63"/>
      <c r="BU1528" s="63"/>
      <c r="BV1528" s="63"/>
      <c r="BW1528" s="63"/>
      <c r="BX1528" s="63"/>
      <c r="BY1528" s="63"/>
      <c r="BZ1528" s="63"/>
      <c r="CA1528" s="63"/>
      <c r="CB1528" s="63"/>
      <c r="CC1528" s="63"/>
      <c r="CD1528" s="63"/>
      <c r="CE1528" s="63"/>
      <c r="CF1528" s="63"/>
      <c r="CG1528" s="63"/>
      <c r="CH1528" s="63"/>
      <c r="CI1528" s="63"/>
      <c r="CJ1528" s="63"/>
      <c r="CK1528" s="63"/>
      <c r="CL1528" s="63"/>
      <c r="CM1528" s="63"/>
      <c r="CN1528" s="63"/>
      <c r="CO1528" s="63"/>
      <c r="CP1528" s="63"/>
      <c r="CR1528" s="227"/>
      <c r="CS1528" s="74"/>
    </row>
    <row r="1529" spans="1:97" s="72" customFormat="1" ht="75.75" customHeight="1">
      <c r="A1529" s="76"/>
      <c r="B1529" s="76"/>
      <c r="C1529" s="76"/>
      <c r="D1529" s="76"/>
      <c r="E1529" s="76"/>
      <c r="F1529" s="63"/>
      <c r="G1529" s="63"/>
      <c r="H1529" s="63"/>
      <c r="I1529" s="63"/>
      <c r="J1529" s="63"/>
      <c r="K1529" s="63"/>
      <c r="L1529" s="63"/>
      <c r="M1529" s="63"/>
      <c r="N1529" s="63"/>
      <c r="O1529" s="63"/>
      <c r="P1529" s="63"/>
      <c r="Q1529" s="63"/>
      <c r="R1529" s="63"/>
      <c r="S1529" s="63"/>
      <c r="T1529" s="63"/>
      <c r="U1529" s="63"/>
      <c r="V1529" s="63"/>
      <c r="W1529" s="63"/>
      <c r="X1529" s="63"/>
      <c r="Y1529" s="63"/>
      <c r="Z1529" s="63"/>
      <c r="AA1529" s="63"/>
      <c r="AB1529" s="63"/>
      <c r="AC1529" s="63"/>
      <c r="AD1529" s="63"/>
      <c r="AE1529" s="63"/>
      <c r="AF1529" s="63"/>
      <c r="AG1529" s="63"/>
      <c r="AH1529" s="63"/>
      <c r="AI1529" s="63"/>
      <c r="AJ1529" s="63"/>
      <c r="AK1529" s="63"/>
      <c r="AL1529" s="63"/>
      <c r="AM1529" s="63"/>
      <c r="AN1529" s="63"/>
      <c r="AO1529" s="63"/>
      <c r="AP1529" s="63"/>
      <c r="AQ1529" s="63"/>
      <c r="AR1529" s="63"/>
      <c r="AS1529" s="63"/>
      <c r="AT1529" s="63"/>
      <c r="AU1529" s="63"/>
      <c r="AV1529" s="63"/>
      <c r="AW1529" s="63"/>
      <c r="AX1529" s="63"/>
      <c r="AY1529" s="63"/>
      <c r="AZ1529" s="63"/>
      <c r="BA1529" s="63"/>
      <c r="BB1529" s="63"/>
      <c r="BC1529" s="63"/>
      <c r="BD1529" s="63"/>
      <c r="BE1529" s="63"/>
      <c r="BF1529" s="63"/>
      <c r="BG1529" s="63"/>
      <c r="BH1529" s="63"/>
      <c r="BI1529" s="63"/>
      <c r="BJ1529" s="63"/>
      <c r="BK1529" s="63"/>
      <c r="BL1529" s="63"/>
      <c r="BM1529" s="63"/>
      <c r="BN1529" s="63"/>
      <c r="BO1529" s="63"/>
      <c r="BP1529" s="63"/>
      <c r="BQ1529" s="63"/>
      <c r="BR1529" s="63"/>
      <c r="BS1529" s="63"/>
      <c r="BT1529" s="63"/>
      <c r="BU1529" s="63"/>
      <c r="BV1529" s="63"/>
      <c r="BW1529" s="63"/>
      <c r="BX1529" s="63"/>
      <c r="BY1529" s="63"/>
      <c r="BZ1529" s="63"/>
      <c r="CA1529" s="63"/>
      <c r="CB1529" s="63"/>
      <c r="CC1529" s="63"/>
      <c r="CD1529" s="63"/>
      <c r="CE1529" s="63"/>
      <c r="CF1529" s="63"/>
      <c r="CG1529" s="63"/>
      <c r="CH1529" s="63"/>
      <c r="CI1529" s="63"/>
      <c r="CJ1529" s="63"/>
      <c r="CK1529" s="63"/>
      <c r="CL1529" s="63"/>
      <c r="CM1529" s="63"/>
      <c r="CN1529" s="63"/>
      <c r="CO1529" s="63"/>
      <c r="CP1529" s="63"/>
      <c r="CR1529" s="227"/>
      <c r="CS1529" s="74"/>
    </row>
    <row r="1530" spans="1:97" s="72" customFormat="1" ht="75.75" customHeight="1">
      <c r="A1530" s="76"/>
      <c r="B1530" s="76"/>
      <c r="C1530" s="76"/>
      <c r="D1530" s="76"/>
      <c r="E1530" s="76"/>
      <c r="F1530" s="63"/>
      <c r="G1530" s="63"/>
      <c r="H1530" s="63"/>
      <c r="I1530" s="63"/>
      <c r="J1530" s="63"/>
      <c r="K1530" s="63"/>
      <c r="L1530" s="63"/>
      <c r="M1530" s="63"/>
      <c r="N1530" s="63"/>
      <c r="O1530" s="63"/>
      <c r="P1530" s="63"/>
      <c r="Q1530" s="63"/>
      <c r="R1530" s="63"/>
      <c r="S1530" s="63"/>
      <c r="T1530" s="63"/>
      <c r="U1530" s="63"/>
      <c r="V1530" s="63"/>
      <c r="W1530" s="63"/>
      <c r="X1530" s="63"/>
      <c r="Y1530" s="63"/>
      <c r="Z1530" s="63"/>
      <c r="AA1530" s="63"/>
      <c r="AB1530" s="63"/>
      <c r="AC1530" s="63"/>
      <c r="AD1530" s="63"/>
      <c r="AE1530" s="63"/>
      <c r="AF1530" s="63"/>
      <c r="AG1530" s="63"/>
      <c r="AH1530" s="63"/>
      <c r="AI1530" s="63"/>
      <c r="AJ1530" s="63"/>
      <c r="AK1530" s="63"/>
      <c r="AL1530" s="63"/>
      <c r="AM1530" s="63"/>
      <c r="AN1530" s="63"/>
      <c r="AO1530" s="63"/>
      <c r="AP1530" s="63"/>
      <c r="AQ1530" s="63"/>
      <c r="AR1530" s="63"/>
      <c r="AS1530" s="63"/>
      <c r="AT1530" s="63"/>
      <c r="AU1530" s="63"/>
      <c r="AV1530" s="63"/>
      <c r="AW1530" s="63"/>
      <c r="AX1530" s="63"/>
      <c r="AY1530" s="63"/>
      <c r="AZ1530" s="63"/>
      <c r="BA1530" s="63"/>
      <c r="BB1530" s="63"/>
      <c r="BC1530" s="63"/>
      <c r="BD1530" s="63"/>
      <c r="BE1530" s="63"/>
      <c r="BF1530" s="63"/>
      <c r="BG1530" s="63"/>
      <c r="BH1530" s="63"/>
      <c r="BI1530" s="63"/>
      <c r="BJ1530" s="63"/>
      <c r="BK1530" s="63"/>
      <c r="BL1530" s="63"/>
      <c r="BM1530" s="63"/>
      <c r="BN1530" s="63"/>
      <c r="BO1530" s="63"/>
      <c r="BP1530" s="63"/>
      <c r="BQ1530" s="63"/>
      <c r="BR1530" s="63"/>
      <c r="BS1530" s="63"/>
      <c r="BT1530" s="63"/>
      <c r="BU1530" s="63"/>
      <c r="BV1530" s="63"/>
      <c r="BW1530" s="63"/>
      <c r="BX1530" s="63"/>
      <c r="BY1530" s="63"/>
      <c r="BZ1530" s="63"/>
      <c r="CA1530" s="63"/>
      <c r="CB1530" s="63"/>
      <c r="CC1530" s="63"/>
      <c r="CD1530" s="63"/>
      <c r="CE1530" s="63"/>
      <c r="CF1530" s="63"/>
      <c r="CG1530" s="63"/>
      <c r="CH1530" s="63"/>
      <c r="CI1530" s="63"/>
      <c r="CJ1530" s="63"/>
      <c r="CK1530" s="63"/>
      <c r="CL1530" s="63"/>
      <c r="CM1530" s="63"/>
      <c r="CN1530" s="63"/>
      <c r="CO1530" s="63"/>
      <c r="CP1530" s="63"/>
      <c r="CR1530" s="227"/>
      <c r="CS1530" s="74"/>
    </row>
    <row r="1531" spans="1:97" s="72" customFormat="1" ht="75.75" customHeight="1">
      <c r="A1531" s="76"/>
      <c r="B1531" s="76"/>
      <c r="C1531" s="76"/>
      <c r="D1531" s="76"/>
      <c r="E1531" s="76"/>
      <c r="F1531" s="63"/>
      <c r="G1531" s="63"/>
      <c r="H1531" s="63"/>
      <c r="I1531" s="63"/>
      <c r="J1531" s="63"/>
      <c r="K1531" s="63"/>
      <c r="L1531" s="63"/>
      <c r="M1531" s="63"/>
      <c r="N1531" s="63"/>
      <c r="O1531" s="63"/>
      <c r="P1531" s="63"/>
      <c r="Q1531" s="63"/>
      <c r="R1531" s="63"/>
      <c r="S1531" s="63"/>
      <c r="T1531" s="63"/>
      <c r="U1531" s="63"/>
      <c r="V1531" s="63"/>
      <c r="W1531" s="63"/>
      <c r="X1531" s="63"/>
      <c r="Y1531" s="63"/>
      <c r="Z1531" s="63"/>
      <c r="AA1531" s="63"/>
      <c r="AB1531" s="63"/>
      <c r="AC1531" s="63"/>
      <c r="AD1531" s="63"/>
      <c r="AE1531" s="63"/>
      <c r="AF1531" s="63"/>
      <c r="AG1531" s="63"/>
      <c r="AH1531" s="63"/>
      <c r="AI1531" s="63"/>
      <c r="AJ1531" s="63"/>
      <c r="AK1531" s="63"/>
      <c r="AL1531" s="63"/>
      <c r="AM1531" s="63"/>
      <c r="AN1531" s="63"/>
      <c r="AO1531" s="63"/>
      <c r="AP1531" s="63"/>
      <c r="AQ1531" s="63"/>
      <c r="AR1531" s="63"/>
      <c r="AS1531" s="63"/>
      <c r="AT1531" s="63"/>
      <c r="AU1531" s="63"/>
      <c r="AV1531" s="63"/>
      <c r="AW1531" s="63"/>
      <c r="AX1531" s="63"/>
      <c r="AY1531" s="63"/>
      <c r="AZ1531" s="63"/>
      <c r="BA1531" s="63"/>
      <c r="BB1531" s="63"/>
      <c r="BC1531" s="63"/>
      <c r="BD1531" s="63"/>
      <c r="BE1531" s="63"/>
      <c r="BF1531" s="63"/>
      <c r="BG1531" s="63"/>
      <c r="BH1531" s="63"/>
      <c r="BI1531" s="63"/>
      <c r="BJ1531" s="63"/>
      <c r="BK1531" s="63"/>
      <c r="BL1531" s="63"/>
      <c r="BM1531" s="63"/>
      <c r="BN1531" s="63"/>
      <c r="BO1531" s="63"/>
      <c r="BP1531" s="63"/>
      <c r="BQ1531" s="63"/>
      <c r="BR1531" s="63"/>
      <c r="BS1531" s="63"/>
      <c r="BT1531" s="63"/>
      <c r="BU1531" s="63"/>
      <c r="BV1531" s="63"/>
      <c r="BW1531" s="63"/>
      <c r="BX1531" s="63"/>
      <c r="BY1531" s="63"/>
      <c r="BZ1531" s="63"/>
      <c r="CA1531" s="63"/>
      <c r="CB1531" s="63"/>
      <c r="CC1531" s="63"/>
      <c r="CD1531" s="63"/>
      <c r="CE1531" s="63"/>
      <c r="CF1531" s="63"/>
      <c r="CG1531" s="63"/>
      <c r="CH1531" s="63"/>
      <c r="CI1531" s="63"/>
      <c r="CJ1531" s="63"/>
      <c r="CK1531" s="63"/>
      <c r="CL1531" s="63"/>
      <c r="CM1531" s="63"/>
      <c r="CN1531" s="63"/>
      <c r="CO1531" s="63"/>
      <c r="CP1531" s="63"/>
      <c r="CR1531" s="227"/>
      <c r="CS1531" s="74"/>
    </row>
    <row r="1532" spans="1:97" s="72" customFormat="1" ht="75.75" customHeight="1">
      <c r="A1532" s="76"/>
      <c r="B1532" s="76"/>
      <c r="C1532" s="76"/>
      <c r="D1532" s="76"/>
      <c r="E1532" s="76"/>
      <c r="F1532" s="63"/>
      <c r="G1532" s="63"/>
      <c r="H1532" s="63"/>
      <c r="I1532" s="63"/>
      <c r="J1532" s="63"/>
      <c r="K1532" s="63"/>
      <c r="L1532" s="63"/>
      <c r="M1532" s="63"/>
      <c r="N1532" s="63"/>
      <c r="O1532" s="63"/>
      <c r="P1532" s="63"/>
      <c r="Q1532" s="63"/>
      <c r="R1532" s="63"/>
      <c r="S1532" s="63"/>
      <c r="T1532" s="63"/>
      <c r="U1532" s="63"/>
      <c r="V1532" s="63"/>
      <c r="W1532" s="63"/>
      <c r="X1532" s="63"/>
      <c r="Y1532" s="63"/>
      <c r="Z1532" s="63"/>
      <c r="AA1532" s="63"/>
      <c r="AB1532" s="63"/>
      <c r="AC1532" s="63"/>
      <c r="AD1532" s="63"/>
      <c r="AE1532" s="63"/>
      <c r="AF1532" s="63"/>
      <c r="AG1532" s="63"/>
      <c r="AH1532" s="63"/>
      <c r="AI1532" s="63"/>
      <c r="AJ1532" s="63"/>
      <c r="AK1532" s="63"/>
      <c r="AL1532" s="63"/>
      <c r="AM1532" s="63"/>
      <c r="AN1532" s="63"/>
      <c r="AO1532" s="63"/>
      <c r="AP1532" s="63"/>
      <c r="AQ1532" s="63"/>
      <c r="AR1532" s="63"/>
      <c r="AS1532" s="63"/>
      <c r="AT1532" s="63"/>
      <c r="AU1532" s="63"/>
      <c r="AV1532" s="63"/>
      <c r="AW1532" s="63"/>
      <c r="AX1532" s="63"/>
      <c r="AY1532" s="63"/>
      <c r="AZ1532" s="63"/>
      <c r="BA1532" s="63"/>
      <c r="BB1532" s="63"/>
      <c r="BC1532" s="63"/>
      <c r="BD1532" s="63"/>
      <c r="BE1532" s="63"/>
      <c r="BF1532" s="63"/>
      <c r="BG1532" s="63"/>
      <c r="BH1532" s="63"/>
      <c r="BI1532" s="63"/>
      <c r="BJ1532" s="63"/>
      <c r="BK1532" s="63"/>
      <c r="BL1532" s="63"/>
      <c r="BM1532" s="63"/>
      <c r="BN1532" s="63"/>
      <c r="BO1532" s="63"/>
      <c r="BP1532" s="63"/>
      <c r="BQ1532" s="63"/>
      <c r="BR1532" s="63"/>
      <c r="BS1532" s="63"/>
      <c r="BT1532" s="63"/>
      <c r="BU1532" s="63"/>
      <c r="BV1532" s="63"/>
      <c r="BW1532" s="63"/>
      <c r="BX1532" s="63"/>
      <c r="BY1532" s="63"/>
      <c r="BZ1532" s="63"/>
      <c r="CA1532" s="63"/>
      <c r="CB1532" s="63"/>
      <c r="CC1532" s="63"/>
      <c r="CD1532" s="63"/>
      <c r="CE1532" s="63"/>
      <c r="CF1532" s="63"/>
      <c r="CG1532" s="63"/>
      <c r="CH1532" s="63"/>
      <c r="CI1532" s="63"/>
      <c r="CJ1532" s="63"/>
      <c r="CK1532" s="63"/>
      <c r="CL1532" s="63"/>
      <c r="CM1532" s="63"/>
      <c r="CN1532" s="63"/>
      <c r="CO1532" s="63"/>
      <c r="CP1532" s="63"/>
      <c r="CR1532" s="227"/>
      <c r="CS1532" s="74"/>
    </row>
    <row r="1533" spans="1:97" s="72" customFormat="1" ht="75.75" customHeight="1">
      <c r="A1533" s="76"/>
      <c r="B1533" s="76"/>
      <c r="C1533" s="76"/>
      <c r="D1533" s="76"/>
      <c r="E1533" s="76"/>
      <c r="F1533" s="63"/>
      <c r="G1533" s="63"/>
      <c r="H1533" s="63"/>
      <c r="I1533" s="63"/>
      <c r="J1533" s="63"/>
      <c r="K1533" s="63"/>
      <c r="L1533" s="63"/>
      <c r="M1533" s="63"/>
      <c r="N1533" s="63"/>
      <c r="O1533" s="63"/>
      <c r="P1533" s="63"/>
      <c r="Q1533" s="63"/>
      <c r="R1533" s="63"/>
      <c r="S1533" s="63"/>
      <c r="T1533" s="63"/>
      <c r="U1533" s="63"/>
      <c r="V1533" s="63"/>
      <c r="W1533" s="63"/>
      <c r="X1533" s="63"/>
      <c r="Y1533" s="63"/>
      <c r="Z1533" s="63"/>
      <c r="AA1533" s="63"/>
      <c r="AB1533" s="63"/>
      <c r="AC1533" s="63"/>
      <c r="AD1533" s="63"/>
      <c r="AE1533" s="63"/>
      <c r="AF1533" s="63"/>
      <c r="AG1533" s="63"/>
      <c r="AH1533" s="63"/>
      <c r="AI1533" s="63"/>
      <c r="AJ1533" s="63"/>
      <c r="AK1533" s="63"/>
      <c r="AL1533" s="63"/>
      <c r="AM1533" s="63"/>
      <c r="AN1533" s="63"/>
      <c r="AO1533" s="63"/>
      <c r="AP1533" s="63"/>
      <c r="AQ1533" s="63"/>
      <c r="AR1533" s="63"/>
      <c r="AS1533" s="63"/>
      <c r="AT1533" s="63"/>
      <c r="AU1533" s="63"/>
      <c r="AV1533" s="63"/>
      <c r="AW1533" s="63"/>
      <c r="AX1533" s="63"/>
      <c r="AY1533" s="63"/>
      <c r="AZ1533" s="63"/>
      <c r="BA1533" s="63"/>
      <c r="BB1533" s="63"/>
      <c r="BC1533" s="63"/>
      <c r="BD1533" s="63"/>
      <c r="BE1533" s="63"/>
      <c r="BF1533" s="63"/>
      <c r="BG1533" s="63"/>
      <c r="BH1533" s="63"/>
      <c r="BI1533" s="63"/>
      <c r="BJ1533" s="63"/>
      <c r="BK1533" s="63"/>
      <c r="BL1533" s="63"/>
      <c r="BM1533" s="63"/>
      <c r="BN1533" s="63"/>
      <c r="BO1533" s="63"/>
      <c r="BP1533" s="63"/>
      <c r="BQ1533" s="63"/>
      <c r="BR1533" s="63"/>
      <c r="BS1533" s="63"/>
      <c r="BT1533" s="63"/>
      <c r="BU1533" s="63"/>
      <c r="BV1533" s="63"/>
      <c r="BW1533" s="63"/>
      <c r="BX1533" s="63"/>
      <c r="BY1533" s="63"/>
      <c r="BZ1533" s="63"/>
      <c r="CA1533" s="63"/>
      <c r="CB1533" s="63"/>
      <c r="CC1533" s="63"/>
      <c r="CD1533" s="63"/>
      <c r="CE1533" s="63"/>
      <c r="CF1533" s="63"/>
      <c r="CG1533" s="63"/>
      <c r="CH1533" s="63"/>
      <c r="CI1533" s="63"/>
      <c r="CJ1533" s="63"/>
      <c r="CK1533" s="63"/>
      <c r="CL1533" s="63"/>
      <c r="CM1533" s="63"/>
      <c r="CN1533" s="63"/>
      <c r="CO1533" s="63"/>
      <c r="CP1533" s="63"/>
      <c r="CR1533" s="227"/>
      <c r="CS1533" s="74"/>
    </row>
    <row r="1534" spans="1:97" s="72" customFormat="1" ht="75.75" customHeight="1">
      <c r="A1534" s="76"/>
      <c r="B1534" s="76"/>
      <c r="C1534" s="76"/>
      <c r="D1534" s="76"/>
      <c r="E1534" s="76"/>
      <c r="F1534" s="63"/>
      <c r="G1534" s="63"/>
      <c r="H1534" s="63"/>
      <c r="I1534" s="63"/>
      <c r="J1534" s="63"/>
      <c r="K1534" s="63"/>
      <c r="L1534" s="63"/>
      <c r="M1534" s="63"/>
      <c r="N1534" s="63"/>
      <c r="O1534" s="63"/>
      <c r="P1534" s="63"/>
      <c r="Q1534" s="63"/>
      <c r="R1534" s="63"/>
      <c r="S1534" s="63"/>
      <c r="T1534" s="63"/>
      <c r="U1534" s="63"/>
      <c r="V1534" s="63"/>
      <c r="W1534" s="63"/>
      <c r="X1534" s="63"/>
      <c r="Y1534" s="63"/>
      <c r="Z1534" s="63"/>
      <c r="AA1534" s="63"/>
      <c r="AB1534" s="63"/>
      <c r="AC1534" s="63"/>
      <c r="AD1534" s="63"/>
      <c r="AE1534" s="63"/>
      <c r="AF1534" s="63"/>
      <c r="AG1534" s="63"/>
      <c r="AH1534" s="63"/>
      <c r="AI1534" s="63"/>
      <c r="AJ1534" s="63"/>
      <c r="AK1534" s="63"/>
      <c r="AL1534" s="63"/>
      <c r="AM1534" s="63"/>
      <c r="AN1534" s="63"/>
      <c r="AO1534" s="63"/>
      <c r="AP1534" s="63"/>
      <c r="AQ1534" s="63"/>
      <c r="AR1534" s="63"/>
      <c r="AS1534" s="63"/>
      <c r="AT1534" s="63"/>
      <c r="AU1534" s="63"/>
      <c r="AV1534" s="63"/>
      <c r="AW1534" s="63"/>
      <c r="AX1534" s="63"/>
      <c r="AY1534" s="63"/>
      <c r="AZ1534" s="63"/>
      <c r="BA1534" s="63"/>
      <c r="BB1534" s="63"/>
      <c r="BC1534" s="63"/>
      <c r="BD1534" s="63"/>
      <c r="BE1534" s="63"/>
      <c r="BF1534" s="63"/>
      <c r="BG1534" s="63"/>
      <c r="BH1534" s="63"/>
      <c r="BI1534" s="63"/>
      <c r="BJ1534" s="63"/>
      <c r="BK1534" s="63"/>
      <c r="BL1534" s="63"/>
      <c r="BM1534" s="63"/>
      <c r="BN1534" s="63"/>
      <c r="BO1534" s="63"/>
      <c r="BP1534" s="63"/>
      <c r="BQ1534" s="63"/>
      <c r="BR1534" s="63"/>
      <c r="BS1534" s="63"/>
      <c r="BT1534" s="63"/>
      <c r="BU1534" s="63"/>
      <c r="BV1534" s="63"/>
      <c r="BW1534" s="63"/>
      <c r="BX1534" s="63"/>
      <c r="BY1534" s="63"/>
      <c r="BZ1534" s="63"/>
      <c r="CA1534" s="63"/>
      <c r="CB1534" s="63"/>
      <c r="CC1534" s="63"/>
      <c r="CD1534" s="63"/>
      <c r="CE1534" s="63"/>
      <c r="CF1534" s="63"/>
      <c r="CG1534" s="63"/>
      <c r="CH1534" s="63"/>
      <c r="CI1534" s="63"/>
      <c r="CJ1534" s="63"/>
      <c r="CK1534" s="63"/>
      <c r="CL1534" s="63"/>
      <c r="CM1534" s="63"/>
      <c r="CN1534" s="63"/>
      <c r="CO1534" s="63"/>
      <c r="CP1534" s="63"/>
      <c r="CR1534" s="227"/>
      <c r="CS1534" s="74"/>
    </row>
    <row r="1535" spans="1:97" s="72" customFormat="1" ht="75.75" customHeight="1">
      <c r="A1535" s="76"/>
      <c r="B1535" s="76"/>
      <c r="C1535" s="76"/>
      <c r="D1535" s="76"/>
      <c r="E1535" s="76"/>
      <c r="F1535" s="63"/>
      <c r="G1535" s="63"/>
      <c r="H1535" s="63"/>
      <c r="I1535" s="63"/>
      <c r="J1535" s="63"/>
      <c r="K1535" s="63"/>
      <c r="L1535" s="63"/>
      <c r="M1535" s="63"/>
      <c r="N1535" s="63"/>
      <c r="O1535" s="63"/>
      <c r="P1535" s="63"/>
      <c r="Q1535" s="63"/>
      <c r="R1535" s="63"/>
      <c r="S1535" s="63"/>
      <c r="T1535" s="63"/>
      <c r="U1535" s="63"/>
      <c r="V1535" s="63"/>
      <c r="W1535" s="63"/>
      <c r="X1535" s="63"/>
      <c r="Y1535" s="63"/>
      <c r="Z1535" s="63"/>
      <c r="AA1535" s="63"/>
      <c r="AB1535" s="63"/>
      <c r="AC1535" s="63"/>
      <c r="AD1535" s="63"/>
      <c r="AE1535" s="63"/>
      <c r="AF1535" s="63"/>
      <c r="AG1535" s="63"/>
      <c r="AH1535" s="63"/>
      <c r="AI1535" s="63"/>
      <c r="AJ1535" s="63"/>
      <c r="AK1535" s="63"/>
      <c r="AL1535" s="63"/>
      <c r="AM1535" s="63"/>
      <c r="AN1535" s="63"/>
      <c r="AO1535" s="63"/>
      <c r="AP1535" s="63"/>
      <c r="AQ1535" s="63"/>
      <c r="AR1535" s="63"/>
      <c r="AS1535" s="63"/>
      <c r="AT1535" s="63"/>
      <c r="AU1535" s="63"/>
      <c r="AV1535" s="63"/>
      <c r="AW1535" s="63"/>
      <c r="AX1535" s="63"/>
      <c r="AY1535" s="63"/>
      <c r="AZ1535" s="63"/>
      <c r="BA1535" s="63"/>
      <c r="BB1535" s="63"/>
      <c r="BC1535" s="63"/>
      <c r="BD1535" s="63"/>
      <c r="BE1535" s="63"/>
      <c r="BF1535" s="63"/>
      <c r="BG1535" s="63"/>
      <c r="BH1535" s="63"/>
      <c r="BI1535" s="63"/>
      <c r="BJ1535" s="63"/>
      <c r="BK1535" s="63"/>
      <c r="BL1535" s="63"/>
      <c r="BM1535" s="63"/>
      <c r="BN1535" s="63"/>
      <c r="BO1535" s="63"/>
      <c r="BP1535" s="63"/>
      <c r="BQ1535" s="63"/>
      <c r="BR1535" s="63"/>
      <c r="BS1535" s="63"/>
      <c r="BT1535" s="63"/>
      <c r="BU1535" s="63"/>
      <c r="BV1535" s="63"/>
      <c r="BW1535" s="63"/>
      <c r="BX1535" s="63"/>
      <c r="BY1535" s="63"/>
      <c r="BZ1535" s="63"/>
      <c r="CA1535" s="63"/>
      <c r="CB1535" s="63"/>
      <c r="CC1535" s="63"/>
      <c r="CD1535" s="63"/>
      <c r="CE1535" s="63"/>
      <c r="CF1535" s="63"/>
      <c r="CG1535" s="63"/>
      <c r="CH1535" s="63"/>
      <c r="CI1535" s="63"/>
      <c r="CJ1535" s="63"/>
      <c r="CK1535" s="63"/>
      <c r="CL1535" s="63"/>
      <c r="CM1535" s="63"/>
      <c r="CN1535" s="63"/>
      <c r="CO1535" s="63"/>
      <c r="CP1535" s="63"/>
      <c r="CR1535" s="227"/>
      <c r="CS1535" s="74"/>
    </row>
    <row r="1536" spans="1:97" s="72" customFormat="1" ht="75.75" customHeight="1">
      <c r="A1536" s="76"/>
      <c r="B1536" s="76"/>
      <c r="C1536" s="76"/>
      <c r="D1536" s="76"/>
      <c r="E1536" s="76"/>
      <c r="F1536" s="63"/>
      <c r="G1536" s="63"/>
      <c r="H1536" s="63"/>
      <c r="I1536" s="63"/>
      <c r="J1536" s="63"/>
      <c r="K1536" s="63"/>
      <c r="L1536" s="63"/>
      <c r="M1536" s="63"/>
      <c r="N1536" s="63"/>
      <c r="O1536" s="63"/>
      <c r="P1536" s="63"/>
      <c r="Q1536" s="63"/>
      <c r="R1536" s="63"/>
      <c r="S1536" s="63"/>
      <c r="T1536" s="63"/>
      <c r="U1536" s="63"/>
      <c r="V1536" s="63"/>
      <c r="W1536" s="63"/>
      <c r="X1536" s="63"/>
      <c r="Y1536" s="63"/>
      <c r="Z1536" s="63"/>
      <c r="AA1536" s="63"/>
      <c r="AB1536" s="63"/>
      <c r="AC1536" s="63"/>
      <c r="AD1536" s="63"/>
      <c r="AE1536" s="63"/>
      <c r="AF1536" s="63"/>
      <c r="AG1536" s="63"/>
      <c r="AH1536" s="63"/>
      <c r="AI1536" s="63"/>
      <c r="AJ1536" s="63"/>
      <c r="AK1536" s="63"/>
      <c r="AL1536" s="63"/>
      <c r="AM1536" s="63"/>
      <c r="AN1536" s="63"/>
      <c r="AO1536" s="63"/>
      <c r="AP1536" s="63"/>
      <c r="AQ1536" s="63"/>
      <c r="AR1536" s="63"/>
      <c r="AS1536" s="63"/>
      <c r="AT1536" s="63"/>
      <c r="AU1536" s="63"/>
      <c r="AV1536" s="63"/>
      <c r="AW1536" s="63"/>
      <c r="AX1536" s="63"/>
      <c r="AY1536" s="63"/>
      <c r="AZ1536" s="63"/>
      <c r="BA1536" s="63"/>
      <c r="BB1536" s="63"/>
      <c r="BC1536" s="63"/>
      <c r="BD1536" s="63"/>
      <c r="BE1536" s="63"/>
      <c r="BF1536" s="63"/>
      <c r="BG1536" s="63"/>
      <c r="BH1536" s="63"/>
      <c r="BI1536" s="63"/>
      <c r="BJ1536" s="63"/>
      <c r="BK1536" s="63"/>
      <c r="BL1536" s="63"/>
      <c r="BM1536" s="63"/>
      <c r="BN1536" s="63"/>
      <c r="BO1536" s="63"/>
      <c r="BP1536" s="63"/>
      <c r="BQ1536" s="63"/>
      <c r="BR1536" s="63"/>
      <c r="BS1536" s="63"/>
      <c r="BT1536" s="63"/>
      <c r="BU1536" s="63"/>
      <c r="BV1536" s="63"/>
      <c r="BW1536" s="63"/>
      <c r="BX1536" s="63"/>
      <c r="BY1536" s="63"/>
      <c r="BZ1536" s="63"/>
      <c r="CA1536" s="63"/>
      <c r="CB1536" s="63"/>
      <c r="CC1536" s="63"/>
      <c r="CD1536" s="63"/>
      <c r="CE1536" s="63"/>
      <c r="CF1536" s="63"/>
      <c r="CG1536" s="63"/>
      <c r="CH1536" s="63"/>
      <c r="CI1536" s="63"/>
      <c r="CJ1536" s="63"/>
      <c r="CK1536" s="63"/>
      <c r="CL1536" s="63"/>
      <c r="CM1536" s="63"/>
      <c r="CN1536" s="63"/>
      <c r="CO1536" s="63"/>
      <c r="CP1536" s="63"/>
      <c r="CR1536" s="227"/>
      <c r="CS1536" s="74"/>
    </row>
    <row r="1537" spans="1:97" s="72" customFormat="1" ht="75.75" customHeight="1">
      <c r="A1537" s="76"/>
      <c r="B1537" s="76"/>
      <c r="C1537" s="76"/>
      <c r="D1537" s="76"/>
      <c r="E1537" s="76"/>
      <c r="F1537" s="63"/>
      <c r="G1537" s="63"/>
      <c r="H1537" s="63"/>
      <c r="I1537" s="63"/>
      <c r="J1537" s="63"/>
      <c r="K1537" s="63"/>
      <c r="L1537" s="63"/>
      <c r="M1537" s="63"/>
      <c r="N1537" s="63"/>
      <c r="O1537" s="63"/>
      <c r="P1537" s="63"/>
      <c r="Q1537" s="63"/>
      <c r="R1537" s="63"/>
      <c r="S1537" s="63"/>
      <c r="T1537" s="63"/>
      <c r="U1537" s="63"/>
      <c r="V1537" s="63"/>
      <c r="W1537" s="63"/>
      <c r="X1537" s="63"/>
      <c r="Y1537" s="63"/>
      <c r="Z1537" s="63"/>
      <c r="AA1537" s="63"/>
      <c r="AB1537" s="63"/>
      <c r="AC1537" s="63"/>
      <c r="AD1537" s="63"/>
      <c r="AE1537" s="63"/>
      <c r="AF1537" s="63"/>
      <c r="AG1537" s="63"/>
      <c r="AH1537" s="63"/>
      <c r="AI1537" s="63"/>
      <c r="AJ1537" s="63"/>
      <c r="AK1537" s="63"/>
      <c r="AL1537" s="63"/>
      <c r="AM1537" s="63"/>
      <c r="AN1537" s="63"/>
      <c r="AO1537" s="63"/>
      <c r="AP1537" s="63"/>
      <c r="AQ1537" s="63"/>
      <c r="AR1537" s="63"/>
      <c r="AS1537" s="63"/>
      <c r="AT1537" s="63"/>
      <c r="AU1537" s="63"/>
      <c r="AV1537" s="63"/>
      <c r="AW1537" s="63"/>
      <c r="AX1537" s="63"/>
      <c r="AY1537" s="63"/>
      <c r="AZ1537" s="63"/>
      <c r="BA1537" s="63"/>
      <c r="BB1537" s="63"/>
      <c r="BC1537" s="63"/>
      <c r="BD1537" s="63"/>
      <c r="BE1537" s="63"/>
      <c r="BF1537" s="63"/>
      <c r="BG1537" s="63"/>
      <c r="BH1537" s="63"/>
      <c r="BI1537" s="63"/>
      <c r="BJ1537" s="63"/>
      <c r="BK1537" s="63"/>
      <c r="BL1537" s="63"/>
      <c r="BM1537" s="63"/>
      <c r="BN1537" s="63"/>
      <c r="BO1537" s="63"/>
      <c r="BP1537" s="63"/>
      <c r="BQ1537" s="63"/>
      <c r="BR1537" s="63"/>
      <c r="BS1537" s="63"/>
      <c r="BT1537" s="63"/>
      <c r="BU1537" s="63"/>
      <c r="BV1537" s="63"/>
      <c r="BW1537" s="63"/>
      <c r="BX1537" s="63"/>
      <c r="BY1537" s="63"/>
      <c r="BZ1537" s="63"/>
      <c r="CA1537" s="63"/>
      <c r="CB1537" s="63"/>
      <c r="CC1537" s="63"/>
      <c r="CD1537" s="63"/>
      <c r="CE1537" s="63"/>
      <c r="CF1537" s="63"/>
      <c r="CG1537" s="63"/>
      <c r="CH1537" s="63"/>
      <c r="CI1537" s="63"/>
      <c r="CJ1537" s="63"/>
      <c r="CK1537" s="63"/>
      <c r="CL1537" s="63"/>
      <c r="CM1537" s="63"/>
      <c r="CN1537" s="63"/>
      <c r="CO1537" s="63"/>
      <c r="CP1537" s="63"/>
      <c r="CR1537" s="227"/>
      <c r="CS1537" s="74"/>
    </row>
    <row r="1538" spans="1:97" s="72" customFormat="1" ht="75.75" customHeight="1">
      <c r="A1538" s="76"/>
      <c r="B1538" s="76"/>
      <c r="C1538" s="76"/>
      <c r="D1538" s="76"/>
      <c r="E1538" s="76"/>
      <c r="F1538" s="63"/>
      <c r="G1538" s="63"/>
      <c r="H1538" s="63"/>
      <c r="I1538" s="63"/>
      <c r="J1538" s="63"/>
      <c r="K1538" s="63"/>
      <c r="L1538" s="63"/>
      <c r="M1538" s="63"/>
      <c r="N1538" s="63"/>
      <c r="O1538" s="63"/>
      <c r="P1538" s="63"/>
      <c r="Q1538" s="63"/>
      <c r="R1538" s="63"/>
      <c r="S1538" s="63"/>
      <c r="T1538" s="63"/>
      <c r="U1538" s="63"/>
      <c r="V1538" s="63"/>
      <c r="W1538" s="63"/>
      <c r="X1538" s="63"/>
      <c r="Y1538" s="63"/>
      <c r="Z1538" s="63"/>
      <c r="AA1538" s="63"/>
      <c r="AB1538" s="63"/>
      <c r="AC1538" s="63"/>
      <c r="AD1538" s="63"/>
      <c r="AE1538" s="63"/>
      <c r="AF1538" s="63"/>
      <c r="AG1538" s="63"/>
      <c r="AH1538" s="63"/>
      <c r="AI1538" s="63"/>
      <c r="AJ1538" s="63"/>
      <c r="AK1538" s="63"/>
      <c r="AL1538" s="63"/>
      <c r="AM1538" s="63"/>
      <c r="AN1538" s="63"/>
      <c r="AO1538" s="63"/>
      <c r="AP1538" s="63"/>
      <c r="AQ1538" s="63"/>
      <c r="AR1538" s="63"/>
      <c r="AS1538" s="63"/>
      <c r="AT1538" s="63"/>
      <c r="AU1538" s="63"/>
      <c r="AV1538" s="63"/>
      <c r="AW1538" s="63"/>
      <c r="AX1538" s="63"/>
      <c r="AY1538" s="63"/>
      <c r="AZ1538" s="63"/>
      <c r="BA1538" s="63"/>
      <c r="BB1538" s="63"/>
      <c r="BC1538" s="63"/>
      <c r="BD1538" s="63"/>
      <c r="BE1538" s="63"/>
      <c r="BF1538" s="63"/>
      <c r="BG1538" s="63"/>
      <c r="BH1538" s="63"/>
      <c r="BI1538" s="63"/>
      <c r="BJ1538" s="63"/>
      <c r="BK1538" s="63"/>
      <c r="BL1538" s="63"/>
      <c r="BM1538" s="63"/>
      <c r="BN1538" s="63"/>
      <c r="BO1538" s="63"/>
      <c r="BP1538" s="63"/>
      <c r="BQ1538" s="63"/>
      <c r="BR1538" s="63"/>
      <c r="BS1538" s="63"/>
      <c r="BT1538" s="63"/>
      <c r="BU1538" s="63"/>
      <c r="BV1538" s="63"/>
      <c r="BW1538" s="63"/>
      <c r="BX1538" s="63"/>
      <c r="BY1538" s="63"/>
      <c r="BZ1538" s="63"/>
      <c r="CA1538" s="63"/>
      <c r="CB1538" s="63"/>
      <c r="CC1538" s="63"/>
      <c r="CD1538" s="63"/>
      <c r="CE1538" s="63"/>
      <c r="CF1538" s="63"/>
      <c r="CG1538" s="63"/>
      <c r="CH1538" s="63"/>
      <c r="CI1538" s="63"/>
      <c r="CJ1538" s="63"/>
      <c r="CK1538" s="63"/>
      <c r="CL1538" s="63"/>
      <c r="CM1538" s="63"/>
      <c r="CN1538" s="63"/>
      <c r="CO1538" s="63"/>
      <c r="CP1538" s="63"/>
      <c r="CR1538" s="227"/>
      <c r="CS1538" s="74"/>
    </row>
    <row r="1539" spans="1:97" s="72" customFormat="1" ht="75.75" customHeight="1">
      <c r="A1539" s="76"/>
      <c r="B1539" s="76"/>
      <c r="C1539" s="76"/>
      <c r="D1539" s="76"/>
      <c r="E1539" s="76"/>
      <c r="F1539" s="63"/>
      <c r="G1539" s="63"/>
      <c r="H1539" s="63"/>
      <c r="I1539" s="63"/>
      <c r="J1539" s="63"/>
      <c r="K1539" s="63"/>
      <c r="L1539" s="63"/>
      <c r="M1539" s="63"/>
      <c r="N1539" s="63"/>
      <c r="O1539" s="63"/>
      <c r="P1539" s="63"/>
      <c r="Q1539" s="63"/>
      <c r="R1539" s="63"/>
      <c r="S1539" s="63"/>
      <c r="T1539" s="63"/>
      <c r="U1539" s="63"/>
      <c r="V1539" s="63"/>
      <c r="W1539" s="63"/>
      <c r="X1539" s="63"/>
      <c r="Y1539" s="63"/>
      <c r="Z1539" s="63"/>
      <c r="AA1539" s="63"/>
      <c r="AB1539" s="63"/>
      <c r="AC1539" s="63"/>
      <c r="AD1539" s="63"/>
      <c r="AE1539" s="63"/>
      <c r="AF1539" s="63"/>
      <c r="AG1539" s="63"/>
      <c r="AH1539" s="63"/>
      <c r="AI1539" s="63"/>
      <c r="AJ1539" s="63"/>
      <c r="AK1539" s="63"/>
      <c r="AL1539" s="63"/>
      <c r="AM1539" s="63"/>
      <c r="AN1539" s="63"/>
      <c r="AO1539" s="63"/>
      <c r="AP1539" s="63"/>
      <c r="AQ1539" s="63"/>
      <c r="AR1539" s="63"/>
      <c r="AS1539" s="63"/>
      <c r="AT1539" s="63"/>
      <c r="AU1539" s="63"/>
      <c r="AV1539" s="63"/>
      <c r="AW1539" s="63"/>
      <c r="AX1539" s="63"/>
      <c r="AY1539" s="63"/>
      <c r="AZ1539" s="63"/>
      <c r="BA1539" s="63"/>
      <c r="BB1539" s="63"/>
      <c r="BC1539" s="63"/>
      <c r="BD1539" s="63"/>
      <c r="BE1539" s="63"/>
      <c r="BF1539" s="63"/>
      <c r="BG1539" s="63"/>
      <c r="BH1539" s="63"/>
      <c r="BI1539" s="63"/>
      <c r="BJ1539" s="63"/>
      <c r="BK1539" s="63"/>
      <c r="BL1539" s="63"/>
      <c r="BM1539" s="63"/>
      <c r="BN1539" s="63"/>
      <c r="BO1539" s="63"/>
      <c r="BP1539" s="63"/>
      <c r="BQ1539" s="63"/>
      <c r="BR1539" s="63"/>
      <c r="BS1539" s="63"/>
      <c r="BT1539" s="63"/>
      <c r="BU1539" s="63"/>
      <c r="BV1539" s="63"/>
      <c r="BW1539" s="63"/>
      <c r="BX1539" s="63"/>
      <c r="BY1539" s="63"/>
      <c r="BZ1539" s="63"/>
      <c r="CA1539" s="63"/>
      <c r="CB1539" s="63"/>
      <c r="CC1539" s="63"/>
      <c r="CD1539" s="63"/>
      <c r="CE1539" s="63"/>
      <c r="CF1539" s="63"/>
      <c r="CG1539" s="63"/>
      <c r="CH1539" s="63"/>
      <c r="CI1539" s="63"/>
      <c r="CJ1539" s="63"/>
      <c r="CK1539" s="63"/>
      <c r="CL1539" s="63"/>
      <c r="CM1539" s="63"/>
      <c r="CN1539" s="63"/>
      <c r="CO1539" s="63"/>
      <c r="CP1539" s="63"/>
      <c r="CR1539" s="227"/>
      <c r="CS1539" s="74"/>
    </row>
    <row r="1540" spans="1:97" s="72" customFormat="1" ht="75.75" customHeight="1">
      <c r="A1540" s="76"/>
      <c r="B1540" s="76"/>
      <c r="C1540" s="76"/>
      <c r="D1540" s="76"/>
      <c r="E1540" s="76"/>
      <c r="F1540" s="63"/>
      <c r="G1540" s="63"/>
      <c r="H1540" s="63"/>
      <c r="I1540" s="63"/>
      <c r="J1540" s="63"/>
      <c r="K1540" s="63"/>
      <c r="L1540" s="63"/>
      <c r="M1540" s="63"/>
      <c r="N1540" s="63"/>
      <c r="O1540" s="63"/>
      <c r="P1540" s="63"/>
      <c r="Q1540" s="63"/>
      <c r="R1540" s="63"/>
      <c r="S1540" s="63"/>
      <c r="T1540" s="63"/>
      <c r="U1540" s="63"/>
      <c r="V1540" s="63"/>
      <c r="W1540" s="63"/>
      <c r="X1540" s="63"/>
      <c r="Y1540" s="63"/>
      <c r="Z1540" s="63"/>
      <c r="AA1540" s="63"/>
      <c r="AB1540" s="63"/>
      <c r="AC1540" s="63"/>
      <c r="AD1540" s="63"/>
      <c r="AE1540" s="63"/>
      <c r="AF1540" s="63"/>
      <c r="AG1540" s="63"/>
      <c r="AH1540" s="63"/>
      <c r="AI1540" s="63"/>
      <c r="AJ1540" s="63"/>
      <c r="AK1540" s="63"/>
      <c r="AL1540" s="63"/>
      <c r="AM1540" s="63"/>
      <c r="AN1540" s="63"/>
      <c r="AO1540" s="63"/>
      <c r="AP1540" s="63"/>
      <c r="AQ1540" s="63"/>
      <c r="AR1540" s="63"/>
      <c r="AS1540" s="63"/>
      <c r="AT1540" s="63"/>
      <c r="AU1540" s="63"/>
      <c r="AV1540" s="63"/>
      <c r="AW1540" s="63"/>
      <c r="AX1540" s="63"/>
      <c r="AY1540" s="63"/>
      <c r="AZ1540" s="63"/>
      <c r="BA1540" s="63"/>
      <c r="BB1540" s="63"/>
      <c r="BC1540" s="63"/>
      <c r="BD1540" s="63"/>
      <c r="BE1540" s="63"/>
      <c r="BF1540" s="63"/>
      <c r="BG1540" s="63"/>
      <c r="BH1540" s="63"/>
      <c r="BI1540" s="63"/>
      <c r="BJ1540" s="63"/>
      <c r="BK1540" s="63"/>
      <c r="BL1540" s="63"/>
      <c r="BM1540" s="63"/>
      <c r="BN1540" s="63"/>
      <c r="BO1540" s="63"/>
      <c r="BP1540" s="63"/>
      <c r="BQ1540" s="63"/>
      <c r="BR1540" s="63"/>
      <c r="BS1540" s="63"/>
      <c r="BT1540" s="63"/>
      <c r="BU1540" s="63"/>
      <c r="BV1540" s="63"/>
      <c r="BW1540" s="63"/>
      <c r="BX1540" s="63"/>
      <c r="BY1540" s="63"/>
      <c r="BZ1540" s="63"/>
      <c r="CA1540" s="63"/>
      <c r="CB1540" s="63"/>
      <c r="CC1540" s="63"/>
      <c r="CD1540" s="63"/>
      <c r="CE1540" s="63"/>
      <c r="CF1540" s="63"/>
      <c r="CG1540" s="63"/>
      <c r="CH1540" s="63"/>
      <c r="CI1540" s="63"/>
      <c r="CJ1540" s="63"/>
      <c r="CK1540" s="63"/>
      <c r="CL1540" s="63"/>
      <c r="CM1540" s="63"/>
      <c r="CN1540" s="63"/>
      <c r="CO1540" s="63"/>
      <c r="CP1540" s="63"/>
      <c r="CR1540" s="227"/>
      <c r="CS1540" s="74"/>
    </row>
    <row r="1541" spans="1:97" s="72" customFormat="1" ht="75.75" customHeight="1">
      <c r="A1541" s="76"/>
      <c r="B1541" s="76"/>
      <c r="C1541" s="76"/>
      <c r="D1541" s="76"/>
      <c r="E1541" s="76"/>
      <c r="F1541" s="63"/>
      <c r="G1541" s="63"/>
      <c r="H1541" s="63"/>
      <c r="I1541" s="63"/>
      <c r="J1541" s="63"/>
      <c r="K1541" s="63"/>
      <c r="L1541" s="63"/>
      <c r="M1541" s="63"/>
      <c r="N1541" s="63"/>
      <c r="O1541" s="63"/>
      <c r="P1541" s="63"/>
      <c r="Q1541" s="63"/>
      <c r="R1541" s="63"/>
      <c r="S1541" s="63"/>
      <c r="T1541" s="63"/>
      <c r="U1541" s="63"/>
      <c r="V1541" s="63"/>
      <c r="W1541" s="63"/>
      <c r="X1541" s="63"/>
      <c r="Y1541" s="63"/>
      <c r="Z1541" s="63"/>
      <c r="AA1541" s="63"/>
      <c r="AB1541" s="63"/>
      <c r="AC1541" s="63"/>
      <c r="AD1541" s="63"/>
      <c r="AE1541" s="63"/>
      <c r="AF1541" s="63"/>
      <c r="AG1541" s="63"/>
      <c r="AH1541" s="63"/>
      <c r="AI1541" s="63"/>
      <c r="AJ1541" s="63"/>
      <c r="AK1541" s="63"/>
      <c r="AL1541" s="63"/>
      <c r="AM1541" s="63"/>
      <c r="AN1541" s="63"/>
      <c r="AO1541" s="63"/>
      <c r="AP1541" s="63"/>
      <c r="AQ1541" s="63"/>
      <c r="AR1541" s="63"/>
      <c r="AS1541" s="63"/>
      <c r="AT1541" s="63"/>
      <c r="AU1541" s="63"/>
      <c r="AV1541" s="63"/>
      <c r="AW1541" s="63"/>
      <c r="AX1541" s="63"/>
      <c r="AY1541" s="63"/>
      <c r="AZ1541" s="63"/>
      <c r="BA1541" s="63"/>
      <c r="BB1541" s="63"/>
      <c r="BC1541" s="63"/>
      <c r="BD1541" s="63"/>
      <c r="BE1541" s="63"/>
      <c r="BF1541" s="63"/>
      <c r="BG1541" s="63"/>
      <c r="BH1541" s="63"/>
      <c r="BI1541" s="63"/>
      <c r="BJ1541" s="63"/>
      <c r="BK1541" s="63"/>
      <c r="BL1541" s="63"/>
      <c r="BM1541" s="63"/>
      <c r="BN1541" s="63"/>
      <c r="BO1541" s="63"/>
      <c r="BP1541" s="63"/>
      <c r="BQ1541" s="63"/>
      <c r="BR1541" s="63"/>
      <c r="BS1541" s="63"/>
      <c r="BT1541" s="63"/>
      <c r="BU1541" s="63"/>
      <c r="BV1541" s="63"/>
      <c r="BW1541" s="63"/>
      <c r="BX1541" s="63"/>
      <c r="BY1541" s="63"/>
      <c r="BZ1541" s="63"/>
      <c r="CA1541" s="63"/>
      <c r="CB1541" s="63"/>
      <c r="CC1541" s="63"/>
      <c r="CD1541" s="63"/>
      <c r="CE1541" s="63"/>
      <c r="CF1541" s="63"/>
      <c r="CG1541" s="63"/>
      <c r="CH1541" s="63"/>
      <c r="CI1541" s="63"/>
      <c r="CJ1541" s="63"/>
      <c r="CK1541" s="63"/>
      <c r="CL1541" s="63"/>
      <c r="CM1541" s="63"/>
      <c r="CN1541" s="63"/>
      <c r="CO1541" s="63"/>
      <c r="CP1541" s="63"/>
      <c r="CR1541" s="227"/>
      <c r="CS1541" s="74"/>
    </row>
    <row r="1542" spans="1:97" s="72" customFormat="1" ht="75.75" customHeight="1">
      <c r="A1542" s="76"/>
      <c r="B1542" s="76"/>
      <c r="C1542" s="76"/>
      <c r="D1542" s="76"/>
      <c r="E1542" s="76"/>
      <c r="F1542" s="63"/>
      <c r="G1542" s="63"/>
      <c r="H1542" s="63"/>
      <c r="I1542" s="63"/>
      <c r="J1542" s="63"/>
      <c r="K1542" s="63"/>
      <c r="L1542" s="63"/>
      <c r="M1542" s="63"/>
      <c r="N1542" s="63"/>
      <c r="O1542" s="63"/>
      <c r="P1542" s="63"/>
      <c r="Q1542" s="63"/>
      <c r="R1542" s="63"/>
      <c r="S1542" s="63"/>
      <c r="T1542" s="63"/>
      <c r="U1542" s="63"/>
      <c r="V1542" s="63"/>
      <c r="W1542" s="63"/>
      <c r="X1542" s="63"/>
      <c r="Y1542" s="63"/>
      <c r="Z1542" s="63"/>
      <c r="AA1542" s="63"/>
      <c r="AB1542" s="63"/>
      <c r="AC1542" s="63"/>
      <c r="AD1542" s="63"/>
      <c r="AE1542" s="63"/>
      <c r="AF1542" s="63"/>
      <c r="AG1542" s="63"/>
      <c r="AH1542" s="63"/>
      <c r="AI1542" s="63"/>
      <c r="AJ1542" s="63"/>
      <c r="AK1542" s="63"/>
      <c r="AL1542" s="63"/>
      <c r="AM1542" s="63"/>
      <c r="AN1542" s="63"/>
      <c r="AO1542" s="63"/>
      <c r="AP1542" s="63"/>
      <c r="AQ1542" s="63"/>
      <c r="AR1542" s="63"/>
      <c r="AS1542" s="63"/>
      <c r="AT1542" s="63"/>
      <c r="AU1542" s="63"/>
      <c r="AV1542" s="63"/>
      <c r="AW1542" s="63"/>
      <c r="AX1542" s="63"/>
      <c r="AY1542" s="63"/>
      <c r="AZ1542" s="63"/>
      <c r="BA1542" s="63"/>
      <c r="BB1542" s="63"/>
      <c r="BC1542" s="63"/>
      <c r="BD1542" s="63"/>
      <c r="BE1542" s="63"/>
      <c r="BF1542" s="63"/>
      <c r="BG1542" s="63"/>
      <c r="BH1542" s="63"/>
      <c r="BI1542" s="63"/>
      <c r="BJ1542" s="63"/>
      <c r="BK1542" s="63"/>
      <c r="BL1542" s="63"/>
      <c r="BM1542" s="63"/>
      <c r="BN1542" s="63"/>
      <c r="BO1542" s="63"/>
      <c r="BP1542" s="63"/>
      <c r="BQ1542" s="63"/>
      <c r="BR1542" s="63"/>
      <c r="BS1542" s="63"/>
      <c r="BT1542" s="63"/>
      <c r="BU1542" s="63"/>
      <c r="BV1542" s="63"/>
      <c r="BW1542" s="63"/>
      <c r="BX1542" s="63"/>
      <c r="BY1542" s="63"/>
      <c r="BZ1542" s="63"/>
      <c r="CA1542" s="63"/>
      <c r="CB1542" s="63"/>
      <c r="CC1542" s="63"/>
      <c r="CD1542" s="63"/>
      <c r="CE1542" s="63"/>
      <c r="CF1542" s="63"/>
      <c r="CG1542" s="63"/>
      <c r="CH1542" s="63"/>
      <c r="CI1542" s="63"/>
      <c r="CJ1542" s="63"/>
      <c r="CK1542" s="63"/>
      <c r="CL1542" s="63"/>
      <c r="CM1542" s="63"/>
      <c r="CN1542" s="63"/>
      <c r="CO1542" s="63"/>
      <c r="CP1542" s="63"/>
      <c r="CR1542" s="227"/>
      <c r="CS1542" s="74"/>
    </row>
    <row r="1543" spans="1:97" s="72" customFormat="1" ht="75.75" customHeight="1">
      <c r="A1543" s="76"/>
      <c r="B1543" s="76"/>
      <c r="C1543" s="76"/>
      <c r="D1543" s="76"/>
      <c r="E1543" s="76"/>
      <c r="F1543" s="63"/>
      <c r="G1543" s="63"/>
      <c r="H1543" s="63"/>
      <c r="I1543" s="63"/>
      <c r="J1543" s="63"/>
      <c r="K1543" s="63"/>
      <c r="L1543" s="63"/>
      <c r="M1543" s="63"/>
      <c r="N1543" s="63"/>
      <c r="O1543" s="63"/>
      <c r="P1543" s="63"/>
      <c r="Q1543" s="63"/>
      <c r="R1543" s="63"/>
      <c r="S1543" s="63"/>
      <c r="T1543" s="63"/>
      <c r="U1543" s="63"/>
      <c r="V1543" s="63"/>
      <c r="W1543" s="63"/>
      <c r="X1543" s="63"/>
      <c r="Y1543" s="63"/>
      <c r="Z1543" s="63"/>
      <c r="AA1543" s="63"/>
      <c r="AB1543" s="63"/>
      <c r="AC1543" s="63"/>
      <c r="AD1543" s="63"/>
      <c r="AE1543" s="63"/>
      <c r="AF1543" s="63"/>
      <c r="AG1543" s="63"/>
      <c r="AH1543" s="63"/>
      <c r="AI1543" s="63"/>
      <c r="AJ1543" s="63"/>
      <c r="AK1543" s="63"/>
      <c r="AL1543" s="63"/>
      <c r="AM1543" s="63"/>
      <c r="AN1543" s="63"/>
      <c r="AO1543" s="63"/>
      <c r="AP1543" s="63"/>
      <c r="AQ1543" s="63"/>
      <c r="AR1543" s="63"/>
      <c r="AS1543" s="63"/>
      <c r="AT1543" s="63"/>
      <c r="AU1543" s="63"/>
      <c r="AV1543" s="63"/>
      <c r="AW1543" s="63"/>
      <c r="AX1543" s="63"/>
      <c r="AY1543" s="63"/>
      <c r="AZ1543" s="63"/>
      <c r="BA1543" s="63"/>
      <c r="BB1543" s="63"/>
      <c r="BC1543" s="63"/>
      <c r="BD1543" s="63"/>
      <c r="BE1543" s="63"/>
      <c r="BF1543" s="63"/>
      <c r="BG1543" s="63"/>
      <c r="BH1543" s="63"/>
      <c r="BI1543" s="63"/>
      <c r="BJ1543" s="63"/>
      <c r="BK1543" s="63"/>
      <c r="BL1543" s="63"/>
      <c r="BM1543" s="63"/>
      <c r="BN1543" s="63"/>
      <c r="BO1543" s="63"/>
      <c r="BP1543" s="63"/>
      <c r="BQ1543" s="63"/>
      <c r="BR1543" s="63"/>
      <c r="BS1543" s="63"/>
      <c r="BT1543" s="63"/>
      <c r="BU1543" s="63"/>
      <c r="BV1543" s="63"/>
      <c r="BW1543" s="63"/>
      <c r="BX1543" s="63"/>
      <c r="BY1543" s="63"/>
      <c r="BZ1543" s="63"/>
      <c r="CA1543" s="63"/>
      <c r="CB1543" s="63"/>
      <c r="CC1543" s="63"/>
      <c r="CD1543" s="63"/>
      <c r="CE1543" s="63"/>
      <c r="CF1543" s="63"/>
      <c r="CG1543" s="63"/>
      <c r="CH1543" s="63"/>
      <c r="CI1543" s="63"/>
      <c r="CJ1543" s="63"/>
      <c r="CK1543" s="63"/>
      <c r="CL1543" s="63"/>
      <c r="CM1543" s="63"/>
      <c r="CN1543" s="63"/>
      <c r="CO1543" s="63"/>
      <c r="CP1543" s="63"/>
      <c r="CR1543" s="227"/>
      <c r="CS1543" s="74"/>
    </row>
    <row r="1544" spans="1:97" s="72" customFormat="1" ht="75.75" customHeight="1">
      <c r="A1544" s="76"/>
      <c r="B1544" s="76"/>
      <c r="C1544" s="76"/>
      <c r="D1544" s="76"/>
      <c r="E1544" s="76"/>
      <c r="F1544" s="63"/>
      <c r="G1544" s="63"/>
      <c r="H1544" s="63"/>
      <c r="I1544" s="63"/>
      <c r="J1544" s="63"/>
      <c r="K1544" s="63"/>
      <c r="L1544" s="63"/>
      <c r="M1544" s="63"/>
      <c r="N1544" s="63"/>
      <c r="O1544" s="63"/>
      <c r="P1544" s="63"/>
      <c r="Q1544" s="63"/>
      <c r="R1544" s="63"/>
      <c r="S1544" s="63"/>
      <c r="T1544" s="63"/>
      <c r="U1544" s="63"/>
      <c r="V1544" s="63"/>
      <c r="W1544" s="63"/>
      <c r="X1544" s="63"/>
      <c r="Y1544" s="63"/>
      <c r="Z1544" s="63"/>
      <c r="AA1544" s="63"/>
      <c r="AB1544" s="63"/>
      <c r="AC1544" s="63"/>
      <c r="AD1544" s="63"/>
      <c r="AE1544" s="63"/>
      <c r="AF1544" s="63"/>
      <c r="AG1544" s="63"/>
      <c r="AH1544" s="63"/>
      <c r="AI1544" s="63"/>
      <c r="AJ1544" s="63"/>
      <c r="AK1544" s="63"/>
      <c r="AL1544" s="63"/>
      <c r="AM1544" s="63"/>
      <c r="AN1544" s="63"/>
      <c r="AO1544" s="63"/>
      <c r="AP1544" s="63"/>
      <c r="AQ1544" s="63"/>
      <c r="AR1544" s="63"/>
      <c r="AS1544" s="63"/>
      <c r="AT1544" s="63"/>
      <c r="AU1544" s="63"/>
      <c r="AV1544" s="63"/>
      <c r="AW1544" s="63"/>
      <c r="AX1544" s="63"/>
      <c r="AY1544" s="63"/>
      <c r="AZ1544" s="63"/>
      <c r="BA1544" s="63"/>
      <c r="BB1544" s="63"/>
      <c r="BC1544" s="63"/>
      <c r="BD1544" s="63"/>
      <c r="BE1544" s="63"/>
      <c r="BF1544" s="63"/>
      <c r="BG1544" s="63"/>
      <c r="BH1544" s="63"/>
      <c r="BI1544" s="63"/>
      <c r="BJ1544" s="63"/>
      <c r="BK1544" s="63"/>
      <c r="BL1544" s="63"/>
      <c r="BM1544" s="63"/>
      <c r="BN1544" s="63"/>
      <c r="BO1544" s="63"/>
      <c r="BP1544" s="63"/>
      <c r="BQ1544" s="63"/>
      <c r="BR1544" s="63"/>
      <c r="BS1544" s="63"/>
      <c r="BT1544" s="63"/>
      <c r="BU1544" s="63"/>
      <c r="BV1544" s="63"/>
      <c r="BW1544" s="63"/>
      <c r="BX1544" s="63"/>
      <c r="BY1544" s="63"/>
      <c r="BZ1544" s="63"/>
      <c r="CA1544" s="63"/>
      <c r="CB1544" s="63"/>
      <c r="CC1544" s="63"/>
      <c r="CD1544" s="63"/>
      <c r="CE1544" s="63"/>
      <c r="CF1544" s="63"/>
      <c r="CG1544" s="63"/>
      <c r="CH1544" s="63"/>
      <c r="CI1544" s="63"/>
      <c r="CJ1544" s="63"/>
      <c r="CK1544" s="63"/>
      <c r="CL1544" s="63"/>
      <c r="CM1544" s="63"/>
      <c r="CN1544" s="63"/>
      <c r="CO1544" s="63"/>
      <c r="CP1544" s="63"/>
      <c r="CR1544" s="227"/>
      <c r="CS1544" s="74"/>
    </row>
    <row r="1545" spans="1:97" s="72" customFormat="1" ht="75.75" customHeight="1">
      <c r="A1545" s="76"/>
      <c r="B1545" s="76"/>
      <c r="C1545" s="76"/>
      <c r="D1545" s="76"/>
      <c r="E1545" s="76"/>
      <c r="F1545" s="63"/>
      <c r="G1545" s="63"/>
      <c r="H1545" s="63"/>
      <c r="I1545" s="63"/>
      <c r="J1545" s="63"/>
      <c r="K1545" s="63"/>
      <c r="L1545" s="63"/>
      <c r="M1545" s="63"/>
      <c r="N1545" s="63"/>
      <c r="O1545" s="63"/>
      <c r="P1545" s="63"/>
      <c r="Q1545" s="63"/>
      <c r="R1545" s="63"/>
      <c r="S1545" s="63"/>
      <c r="T1545" s="63"/>
      <c r="U1545" s="63"/>
      <c r="V1545" s="63"/>
      <c r="W1545" s="63"/>
      <c r="X1545" s="63"/>
      <c r="Y1545" s="63"/>
      <c r="Z1545" s="63"/>
      <c r="AA1545" s="63"/>
      <c r="AB1545" s="63"/>
      <c r="AC1545" s="63"/>
      <c r="AD1545" s="63"/>
      <c r="AE1545" s="63"/>
      <c r="AF1545" s="63"/>
      <c r="AG1545" s="63"/>
      <c r="AH1545" s="63"/>
      <c r="AI1545" s="63"/>
      <c r="AJ1545" s="63"/>
      <c r="AK1545" s="63"/>
      <c r="AL1545" s="63"/>
      <c r="AM1545" s="63"/>
      <c r="AN1545" s="63"/>
      <c r="AO1545" s="63"/>
      <c r="AP1545" s="63"/>
      <c r="AQ1545" s="63"/>
      <c r="AR1545" s="63"/>
      <c r="AS1545" s="63"/>
      <c r="AT1545" s="63"/>
      <c r="AU1545" s="63"/>
      <c r="AV1545" s="63"/>
      <c r="AW1545" s="63"/>
      <c r="AX1545" s="63"/>
      <c r="AY1545" s="63"/>
      <c r="AZ1545" s="63"/>
      <c r="BA1545" s="63"/>
      <c r="BB1545" s="63"/>
      <c r="BC1545" s="63"/>
      <c r="BD1545" s="63"/>
      <c r="BE1545" s="63"/>
      <c r="BF1545" s="63"/>
      <c r="BG1545" s="63"/>
      <c r="BH1545" s="63"/>
      <c r="BI1545" s="63"/>
      <c r="BJ1545" s="63"/>
      <c r="BK1545" s="63"/>
      <c r="BL1545" s="63"/>
      <c r="BM1545" s="63"/>
      <c r="BN1545" s="63"/>
      <c r="BO1545" s="63"/>
      <c r="BP1545" s="63"/>
      <c r="BQ1545" s="63"/>
      <c r="BR1545" s="63"/>
      <c r="BS1545" s="63"/>
      <c r="BT1545" s="63"/>
      <c r="BU1545" s="63"/>
      <c r="BV1545" s="63"/>
      <c r="BW1545" s="63"/>
      <c r="BX1545" s="63"/>
      <c r="BY1545" s="63"/>
      <c r="BZ1545" s="63"/>
      <c r="CA1545" s="63"/>
      <c r="CB1545" s="63"/>
      <c r="CC1545" s="63"/>
      <c r="CD1545" s="63"/>
      <c r="CE1545" s="63"/>
      <c r="CF1545" s="63"/>
      <c r="CG1545" s="63"/>
      <c r="CH1545" s="63"/>
      <c r="CI1545" s="63"/>
      <c r="CJ1545" s="63"/>
      <c r="CK1545" s="63"/>
      <c r="CL1545" s="63"/>
      <c r="CM1545" s="63"/>
      <c r="CN1545" s="63"/>
      <c r="CO1545" s="63"/>
      <c r="CP1545" s="63"/>
      <c r="CR1545" s="227"/>
      <c r="CS1545" s="74"/>
    </row>
    <row r="1546" spans="1:97" s="72" customFormat="1" ht="75.75" customHeight="1">
      <c r="A1546" s="76"/>
      <c r="B1546" s="76"/>
      <c r="C1546" s="76"/>
      <c r="D1546" s="76"/>
      <c r="E1546" s="76"/>
      <c r="F1546" s="63"/>
      <c r="G1546" s="63"/>
      <c r="H1546" s="63"/>
      <c r="I1546" s="63"/>
      <c r="J1546" s="63"/>
      <c r="K1546" s="63"/>
      <c r="L1546" s="63"/>
      <c r="M1546" s="63"/>
      <c r="N1546" s="63"/>
      <c r="O1546" s="63"/>
      <c r="P1546" s="63"/>
      <c r="Q1546" s="63"/>
      <c r="R1546" s="63"/>
      <c r="S1546" s="63"/>
      <c r="T1546" s="63"/>
      <c r="U1546" s="63"/>
      <c r="V1546" s="63"/>
      <c r="W1546" s="63"/>
      <c r="X1546" s="63"/>
      <c r="Y1546" s="63"/>
      <c r="Z1546" s="63"/>
      <c r="AA1546" s="63"/>
      <c r="AB1546" s="63"/>
      <c r="AC1546" s="63"/>
      <c r="AD1546" s="63"/>
      <c r="AE1546" s="63"/>
      <c r="AF1546" s="63"/>
      <c r="AG1546" s="63"/>
      <c r="AH1546" s="63"/>
      <c r="AI1546" s="63"/>
      <c r="AJ1546" s="63"/>
      <c r="AK1546" s="63"/>
      <c r="AL1546" s="63"/>
      <c r="AM1546" s="63"/>
      <c r="AN1546" s="63"/>
      <c r="AO1546" s="63"/>
      <c r="AP1546" s="63"/>
      <c r="AQ1546" s="63"/>
      <c r="AR1546" s="63"/>
      <c r="AS1546" s="63"/>
      <c r="AT1546" s="63"/>
      <c r="AU1546" s="63"/>
      <c r="AV1546" s="63"/>
      <c r="AW1546" s="63"/>
      <c r="AX1546" s="63"/>
      <c r="AY1546" s="63"/>
      <c r="AZ1546" s="63"/>
      <c r="BA1546" s="63"/>
      <c r="BB1546" s="63"/>
      <c r="BC1546" s="63"/>
      <c r="BD1546" s="63"/>
      <c r="BE1546" s="63"/>
      <c r="BF1546" s="63"/>
      <c r="BG1546" s="63"/>
      <c r="BH1546" s="63"/>
      <c r="BI1546" s="63"/>
      <c r="BJ1546" s="63"/>
      <c r="BK1546" s="63"/>
      <c r="BL1546" s="63"/>
      <c r="BM1546" s="63"/>
      <c r="BN1546" s="63"/>
      <c r="BO1546" s="63"/>
      <c r="BP1546" s="63"/>
      <c r="BQ1546" s="63"/>
      <c r="BR1546" s="63"/>
      <c r="BS1546" s="63"/>
      <c r="BT1546" s="63"/>
      <c r="BU1546" s="63"/>
      <c r="BV1546" s="63"/>
      <c r="BW1546" s="63"/>
      <c r="BX1546" s="63"/>
      <c r="BY1546" s="63"/>
      <c r="BZ1546" s="63"/>
      <c r="CA1546" s="63"/>
      <c r="CB1546" s="63"/>
      <c r="CC1546" s="63"/>
      <c r="CD1546" s="63"/>
      <c r="CE1546" s="63"/>
      <c r="CF1546" s="63"/>
      <c r="CG1546" s="63"/>
      <c r="CH1546" s="63"/>
      <c r="CI1546" s="63"/>
      <c r="CJ1546" s="63"/>
      <c r="CK1546" s="63"/>
      <c r="CL1546" s="63"/>
      <c r="CM1546" s="63"/>
      <c r="CN1546" s="63"/>
      <c r="CO1546" s="63"/>
      <c r="CP1546" s="63"/>
      <c r="CR1546" s="227"/>
      <c r="CS1546" s="74"/>
    </row>
    <row r="1547" spans="1:97" s="72" customFormat="1" ht="75.75" customHeight="1">
      <c r="A1547" s="76"/>
      <c r="B1547" s="76"/>
      <c r="C1547" s="76"/>
      <c r="D1547" s="76"/>
      <c r="E1547" s="76"/>
      <c r="F1547" s="63"/>
      <c r="G1547" s="63"/>
      <c r="H1547" s="63"/>
      <c r="I1547" s="63"/>
      <c r="J1547" s="63"/>
      <c r="K1547" s="63"/>
      <c r="L1547" s="63"/>
      <c r="M1547" s="63"/>
      <c r="N1547" s="63"/>
      <c r="O1547" s="63"/>
      <c r="P1547" s="63"/>
      <c r="Q1547" s="63"/>
      <c r="R1547" s="63"/>
      <c r="S1547" s="63"/>
      <c r="T1547" s="63"/>
      <c r="U1547" s="63"/>
      <c r="V1547" s="63"/>
      <c r="W1547" s="63"/>
      <c r="X1547" s="63"/>
      <c r="Y1547" s="63"/>
      <c r="Z1547" s="63"/>
      <c r="AA1547" s="63"/>
      <c r="AB1547" s="63"/>
      <c r="AC1547" s="63"/>
      <c r="AD1547" s="63"/>
      <c r="AE1547" s="63"/>
      <c r="AF1547" s="63"/>
      <c r="AG1547" s="63"/>
      <c r="AH1547" s="63"/>
      <c r="AI1547" s="63"/>
      <c r="AJ1547" s="63"/>
      <c r="AK1547" s="63"/>
      <c r="AL1547" s="63"/>
      <c r="AM1547" s="63"/>
      <c r="AN1547" s="63"/>
      <c r="AO1547" s="63"/>
      <c r="AP1547" s="63"/>
      <c r="AQ1547" s="63"/>
      <c r="AR1547" s="63"/>
      <c r="AS1547" s="63"/>
      <c r="AT1547" s="63"/>
      <c r="AU1547" s="63"/>
      <c r="AV1547" s="63"/>
      <c r="AW1547" s="63"/>
      <c r="AX1547" s="63"/>
      <c r="AY1547" s="63"/>
      <c r="AZ1547" s="63"/>
      <c r="BA1547" s="63"/>
      <c r="BB1547" s="63"/>
      <c r="BC1547" s="63"/>
      <c r="BD1547" s="63"/>
      <c r="BE1547" s="63"/>
      <c r="BF1547" s="63"/>
      <c r="BG1547" s="63"/>
      <c r="BH1547" s="63"/>
      <c r="BI1547" s="63"/>
      <c r="BJ1547" s="63"/>
      <c r="BK1547" s="63"/>
      <c r="BL1547" s="63"/>
      <c r="BM1547" s="63"/>
      <c r="BN1547" s="63"/>
      <c r="BO1547" s="63"/>
      <c r="BP1547" s="63"/>
      <c r="BQ1547" s="63"/>
      <c r="BR1547" s="63"/>
      <c r="BS1547" s="63"/>
      <c r="BT1547" s="63"/>
      <c r="BU1547" s="63"/>
      <c r="BV1547" s="63"/>
      <c r="BW1547" s="63"/>
      <c r="BX1547" s="63"/>
      <c r="BY1547" s="63"/>
      <c r="BZ1547" s="63"/>
      <c r="CA1547" s="63"/>
      <c r="CB1547" s="63"/>
      <c r="CC1547" s="63"/>
      <c r="CD1547" s="63"/>
      <c r="CE1547" s="63"/>
      <c r="CF1547" s="63"/>
      <c r="CG1547" s="63"/>
      <c r="CH1547" s="63"/>
      <c r="CI1547" s="63"/>
      <c r="CJ1547" s="63"/>
      <c r="CK1547" s="63"/>
      <c r="CL1547" s="63"/>
      <c r="CM1547" s="63"/>
      <c r="CN1547" s="63"/>
      <c r="CO1547" s="63"/>
      <c r="CP1547" s="63"/>
      <c r="CR1547" s="227"/>
      <c r="CS1547" s="74"/>
    </row>
    <row r="1548" spans="1:97" s="72" customFormat="1" ht="75.75" customHeight="1">
      <c r="A1548" s="76"/>
      <c r="B1548" s="76"/>
      <c r="C1548" s="76"/>
      <c r="D1548" s="76"/>
      <c r="E1548" s="76"/>
      <c r="F1548" s="63"/>
      <c r="G1548" s="63"/>
      <c r="H1548" s="63"/>
      <c r="I1548" s="63"/>
      <c r="J1548" s="63"/>
      <c r="K1548" s="63"/>
      <c r="L1548" s="63"/>
      <c r="M1548" s="63"/>
      <c r="N1548" s="63"/>
      <c r="O1548" s="63"/>
      <c r="P1548" s="63"/>
      <c r="Q1548" s="63"/>
      <c r="R1548" s="63"/>
      <c r="S1548" s="63"/>
      <c r="T1548" s="63"/>
      <c r="U1548" s="63"/>
      <c r="V1548" s="63"/>
      <c r="W1548" s="63"/>
      <c r="X1548" s="63"/>
      <c r="Y1548" s="63"/>
      <c r="Z1548" s="63"/>
      <c r="AA1548" s="63"/>
      <c r="AB1548" s="63"/>
      <c r="AC1548" s="63"/>
      <c r="AD1548" s="63"/>
      <c r="AE1548" s="63"/>
      <c r="AF1548" s="63"/>
      <c r="AG1548" s="63"/>
      <c r="AH1548" s="63"/>
      <c r="AI1548" s="63"/>
      <c r="AJ1548" s="63"/>
      <c r="AK1548" s="63"/>
      <c r="AL1548" s="63"/>
      <c r="AM1548" s="63"/>
      <c r="AN1548" s="63"/>
      <c r="AO1548" s="63"/>
      <c r="AP1548" s="63"/>
      <c r="AQ1548" s="63"/>
      <c r="AR1548" s="63"/>
      <c r="AS1548" s="63"/>
      <c r="AT1548" s="63"/>
      <c r="AU1548" s="63"/>
      <c r="AV1548" s="63"/>
      <c r="AW1548" s="63"/>
      <c r="AX1548" s="63"/>
      <c r="AY1548" s="63"/>
      <c r="AZ1548" s="63"/>
      <c r="BA1548" s="63"/>
      <c r="BB1548" s="63"/>
      <c r="BC1548" s="63"/>
      <c r="BD1548" s="63"/>
      <c r="BE1548" s="63"/>
      <c r="BF1548" s="63"/>
      <c r="BG1548" s="63"/>
      <c r="BH1548" s="63"/>
      <c r="BI1548" s="63"/>
      <c r="BJ1548" s="63"/>
      <c r="BK1548" s="63"/>
      <c r="BL1548" s="63"/>
      <c r="BM1548" s="63"/>
      <c r="BN1548" s="63"/>
      <c r="BO1548" s="63"/>
      <c r="BP1548" s="63"/>
      <c r="BQ1548" s="63"/>
      <c r="BR1548" s="63"/>
      <c r="BS1548" s="63"/>
      <c r="BT1548" s="63"/>
      <c r="BU1548" s="63"/>
      <c r="BV1548" s="63"/>
      <c r="BW1548" s="63"/>
      <c r="BX1548" s="63"/>
      <c r="BY1548" s="63"/>
      <c r="BZ1548" s="63"/>
      <c r="CA1548" s="63"/>
      <c r="CB1548" s="63"/>
      <c r="CC1548" s="63"/>
      <c r="CD1548" s="63"/>
      <c r="CE1548" s="63"/>
      <c r="CF1548" s="63"/>
      <c r="CG1548" s="63"/>
      <c r="CH1548" s="63"/>
      <c r="CI1548" s="63"/>
      <c r="CJ1548" s="63"/>
      <c r="CK1548" s="63"/>
      <c r="CL1548" s="63"/>
      <c r="CM1548" s="63"/>
      <c r="CN1548" s="63"/>
      <c r="CO1548" s="63"/>
      <c r="CP1548" s="63"/>
      <c r="CR1548" s="227"/>
      <c r="CS1548" s="74"/>
    </row>
    <row r="1549" spans="1:97" s="72" customFormat="1" ht="75.75" customHeight="1">
      <c r="A1549" s="76"/>
      <c r="B1549" s="76"/>
      <c r="C1549" s="76"/>
      <c r="D1549" s="76"/>
      <c r="E1549" s="76"/>
      <c r="F1549" s="63"/>
      <c r="G1549" s="63"/>
      <c r="H1549" s="63"/>
      <c r="I1549" s="63"/>
      <c r="J1549" s="63"/>
      <c r="K1549" s="63"/>
      <c r="L1549" s="63"/>
      <c r="M1549" s="63"/>
      <c r="N1549" s="63"/>
      <c r="O1549" s="63"/>
      <c r="P1549" s="63"/>
      <c r="Q1549" s="63"/>
      <c r="R1549" s="63"/>
      <c r="S1549" s="63"/>
      <c r="T1549" s="63"/>
      <c r="U1549" s="63"/>
      <c r="V1549" s="63"/>
      <c r="W1549" s="63"/>
      <c r="X1549" s="63"/>
      <c r="Y1549" s="63"/>
      <c r="Z1549" s="63"/>
      <c r="AA1549" s="63"/>
      <c r="AB1549" s="63"/>
      <c r="AC1549" s="63"/>
      <c r="AD1549" s="63"/>
      <c r="AE1549" s="63"/>
      <c r="AF1549" s="63"/>
      <c r="AG1549" s="63"/>
      <c r="AH1549" s="63"/>
      <c r="AI1549" s="63"/>
      <c r="AJ1549" s="63"/>
      <c r="AK1549" s="63"/>
      <c r="AL1549" s="63"/>
      <c r="AM1549" s="63"/>
      <c r="AN1549" s="63"/>
      <c r="AO1549" s="63"/>
      <c r="AP1549" s="63"/>
      <c r="AQ1549" s="63"/>
      <c r="AR1549" s="63"/>
      <c r="AS1549" s="63"/>
      <c r="AT1549" s="63"/>
      <c r="AU1549" s="63"/>
      <c r="AV1549" s="63"/>
      <c r="AW1549" s="63"/>
      <c r="AX1549" s="63"/>
      <c r="AY1549" s="63"/>
      <c r="AZ1549" s="63"/>
      <c r="BA1549" s="63"/>
      <c r="BB1549" s="63"/>
      <c r="BC1549" s="63"/>
      <c r="BD1549" s="63"/>
      <c r="BE1549" s="63"/>
      <c r="BF1549" s="63"/>
      <c r="BG1549" s="63"/>
      <c r="BH1549" s="63"/>
      <c r="BI1549" s="63"/>
      <c r="BJ1549" s="63"/>
      <c r="BK1549" s="63"/>
      <c r="BL1549" s="63"/>
      <c r="BM1549" s="63"/>
      <c r="BN1549" s="63"/>
      <c r="BO1549" s="63"/>
      <c r="BP1549" s="63"/>
      <c r="BQ1549" s="63"/>
      <c r="BR1549" s="63"/>
      <c r="BS1549" s="63"/>
      <c r="BT1549" s="63"/>
      <c r="BU1549" s="63"/>
      <c r="BV1549" s="63"/>
      <c r="BW1549" s="63"/>
      <c r="BX1549" s="63"/>
      <c r="BY1549" s="63"/>
      <c r="BZ1549" s="63"/>
      <c r="CA1549" s="63"/>
      <c r="CB1549" s="63"/>
      <c r="CC1549" s="63"/>
      <c r="CD1549" s="63"/>
      <c r="CE1549" s="63"/>
      <c r="CF1549" s="63"/>
      <c r="CG1549" s="63"/>
      <c r="CH1549" s="63"/>
      <c r="CI1549" s="63"/>
      <c r="CJ1549" s="63"/>
      <c r="CK1549" s="63"/>
      <c r="CL1549" s="63"/>
      <c r="CM1549" s="63"/>
      <c r="CN1549" s="63"/>
      <c r="CO1549" s="63"/>
      <c r="CP1549" s="63"/>
      <c r="CR1549" s="227"/>
      <c r="CS1549" s="74"/>
    </row>
    <row r="1550" spans="1:97" s="72" customFormat="1" ht="75.75" customHeight="1">
      <c r="A1550" s="76"/>
      <c r="B1550" s="76"/>
      <c r="C1550" s="76"/>
      <c r="D1550" s="76"/>
      <c r="E1550" s="76"/>
      <c r="F1550" s="63"/>
      <c r="G1550" s="63"/>
      <c r="H1550" s="63"/>
      <c r="I1550" s="63"/>
      <c r="J1550" s="63"/>
      <c r="K1550" s="63"/>
      <c r="L1550" s="63"/>
      <c r="M1550" s="63"/>
      <c r="N1550" s="63"/>
      <c r="O1550" s="63"/>
      <c r="P1550" s="63"/>
      <c r="Q1550" s="63"/>
      <c r="R1550" s="63"/>
      <c r="S1550" s="63"/>
      <c r="T1550" s="63"/>
      <c r="U1550" s="63"/>
      <c r="V1550" s="63"/>
      <c r="W1550" s="63"/>
      <c r="X1550" s="63"/>
      <c r="Y1550" s="63"/>
      <c r="Z1550" s="63"/>
      <c r="AA1550" s="63"/>
      <c r="AB1550" s="63"/>
      <c r="AC1550" s="63"/>
      <c r="AD1550" s="63"/>
      <c r="AE1550" s="63"/>
      <c r="AF1550" s="63"/>
      <c r="AG1550" s="63"/>
      <c r="AH1550" s="63"/>
      <c r="AI1550" s="63"/>
      <c r="AJ1550" s="63"/>
      <c r="AK1550" s="63"/>
      <c r="AL1550" s="63"/>
      <c r="AM1550" s="63"/>
      <c r="AN1550" s="63"/>
      <c r="AO1550" s="63"/>
      <c r="AP1550" s="63"/>
      <c r="AQ1550" s="63"/>
      <c r="AR1550" s="63"/>
      <c r="AS1550" s="63"/>
      <c r="AT1550" s="63"/>
      <c r="AU1550" s="63"/>
      <c r="AV1550" s="63"/>
      <c r="AW1550" s="63"/>
      <c r="AX1550" s="63"/>
      <c r="AY1550" s="63"/>
      <c r="AZ1550" s="63"/>
      <c r="BA1550" s="63"/>
      <c r="BB1550" s="63"/>
      <c r="BC1550" s="63"/>
      <c r="BD1550" s="63"/>
      <c r="BE1550" s="63"/>
      <c r="BF1550" s="63"/>
      <c r="BG1550" s="63"/>
      <c r="BH1550" s="63"/>
      <c r="BI1550" s="63"/>
      <c r="BJ1550" s="63"/>
      <c r="BK1550" s="63"/>
      <c r="BL1550" s="63"/>
      <c r="BM1550" s="63"/>
      <c r="BN1550" s="63"/>
      <c r="BO1550" s="63"/>
      <c r="BP1550" s="63"/>
      <c r="BQ1550" s="63"/>
      <c r="BR1550" s="63"/>
      <c r="BS1550" s="63"/>
      <c r="BT1550" s="63"/>
      <c r="BU1550" s="63"/>
      <c r="BV1550" s="63"/>
      <c r="BW1550" s="63"/>
      <c r="BX1550" s="63"/>
      <c r="BY1550" s="63"/>
      <c r="BZ1550" s="63"/>
      <c r="CA1550" s="63"/>
      <c r="CB1550" s="63"/>
      <c r="CC1550" s="63"/>
      <c r="CD1550" s="63"/>
      <c r="CE1550" s="63"/>
      <c r="CF1550" s="63"/>
      <c r="CG1550" s="63"/>
      <c r="CH1550" s="63"/>
      <c r="CI1550" s="63"/>
      <c r="CJ1550" s="63"/>
      <c r="CK1550" s="63"/>
      <c r="CL1550" s="63"/>
      <c r="CM1550" s="63"/>
      <c r="CN1550" s="63"/>
      <c r="CO1550" s="63"/>
      <c r="CP1550" s="63"/>
      <c r="CR1550" s="227"/>
      <c r="CS1550" s="74"/>
    </row>
    <row r="1551" spans="1:97" s="72" customFormat="1" ht="75.75" customHeight="1">
      <c r="A1551" s="76"/>
      <c r="B1551" s="76"/>
      <c r="C1551" s="76"/>
      <c r="D1551" s="76"/>
      <c r="E1551" s="76"/>
      <c r="F1551" s="63"/>
      <c r="G1551" s="63"/>
      <c r="H1551" s="63"/>
      <c r="I1551" s="63"/>
      <c r="J1551" s="63"/>
      <c r="K1551" s="63"/>
      <c r="L1551" s="63"/>
      <c r="M1551" s="63"/>
      <c r="N1551" s="63"/>
      <c r="O1551" s="63"/>
      <c r="P1551" s="63"/>
      <c r="Q1551" s="63"/>
      <c r="R1551" s="63"/>
      <c r="S1551" s="63"/>
      <c r="T1551" s="63"/>
      <c r="U1551" s="63"/>
      <c r="V1551" s="63"/>
      <c r="W1551" s="63"/>
      <c r="X1551" s="63"/>
      <c r="Y1551" s="63"/>
      <c r="Z1551" s="63"/>
      <c r="AA1551" s="63"/>
      <c r="AB1551" s="63"/>
      <c r="AC1551" s="63"/>
      <c r="AD1551" s="63"/>
      <c r="AE1551" s="63"/>
      <c r="AF1551" s="63"/>
      <c r="AG1551" s="63"/>
      <c r="AH1551" s="63"/>
      <c r="AI1551" s="63"/>
      <c r="AJ1551" s="63"/>
      <c r="AK1551" s="63"/>
      <c r="AL1551" s="63"/>
      <c r="AM1551" s="63"/>
      <c r="AN1551" s="63"/>
      <c r="AO1551" s="63"/>
      <c r="AP1551" s="63"/>
      <c r="AQ1551" s="63"/>
      <c r="AR1551" s="63"/>
      <c r="AS1551" s="63"/>
      <c r="AT1551" s="63"/>
      <c r="AU1551" s="63"/>
      <c r="AV1551" s="63"/>
      <c r="AW1551" s="63"/>
      <c r="AX1551" s="63"/>
      <c r="AY1551" s="63"/>
      <c r="AZ1551" s="63"/>
      <c r="BA1551" s="63"/>
      <c r="BB1551" s="63"/>
      <c r="BC1551" s="63"/>
      <c r="BD1551" s="63"/>
      <c r="BE1551" s="63"/>
      <c r="BF1551" s="63"/>
      <c r="BG1551" s="63"/>
      <c r="BH1551" s="63"/>
      <c r="BI1551" s="63"/>
      <c r="BJ1551" s="63"/>
      <c r="BK1551" s="63"/>
      <c r="BL1551" s="63"/>
      <c r="BM1551" s="63"/>
      <c r="BN1551" s="63"/>
      <c r="BO1551" s="63"/>
      <c r="BP1551" s="63"/>
      <c r="BQ1551" s="63"/>
      <c r="BR1551" s="63"/>
      <c r="BS1551" s="63"/>
      <c r="BT1551" s="63"/>
      <c r="BU1551" s="63"/>
      <c r="BV1551" s="63"/>
      <c r="BW1551" s="63"/>
      <c r="BX1551" s="63"/>
      <c r="BY1551" s="63"/>
      <c r="BZ1551" s="63"/>
      <c r="CA1551" s="63"/>
      <c r="CB1551" s="63"/>
      <c r="CC1551" s="63"/>
      <c r="CD1551" s="63"/>
      <c r="CE1551" s="63"/>
      <c r="CF1551" s="63"/>
      <c r="CG1551" s="63"/>
      <c r="CH1551" s="63"/>
      <c r="CI1551" s="63"/>
      <c r="CJ1551" s="63"/>
      <c r="CK1551" s="63"/>
      <c r="CL1551" s="63"/>
      <c r="CM1551" s="63"/>
      <c r="CN1551" s="63"/>
      <c r="CO1551" s="63"/>
      <c r="CP1551" s="63"/>
      <c r="CR1551" s="227"/>
      <c r="CS1551" s="74"/>
    </row>
    <row r="1552" spans="1:97" s="72" customFormat="1" ht="75.75" customHeight="1">
      <c r="A1552" s="76"/>
      <c r="B1552" s="76"/>
      <c r="C1552" s="76"/>
      <c r="D1552" s="76"/>
      <c r="E1552" s="76"/>
      <c r="F1552" s="63"/>
      <c r="G1552" s="63"/>
      <c r="H1552" s="63"/>
      <c r="I1552" s="63"/>
      <c r="J1552" s="63"/>
      <c r="K1552" s="63"/>
      <c r="L1552" s="63"/>
      <c r="M1552" s="63"/>
      <c r="N1552" s="63"/>
      <c r="O1552" s="63"/>
      <c r="P1552" s="63"/>
      <c r="Q1552" s="63"/>
      <c r="R1552" s="63"/>
      <c r="S1552" s="63"/>
      <c r="T1552" s="63"/>
      <c r="U1552" s="63"/>
      <c r="V1552" s="63"/>
      <c r="W1552" s="63"/>
      <c r="X1552" s="63"/>
      <c r="Y1552" s="63"/>
      <c r="Z1552" s="63"/>
      <c r="AA1552" s="63"/>
      <c r="AB1552" s="63"/>
      <c r="AC1552" s="63"/>
      <c r="AD1552" s="63"/>
      <c r="AE1552" s="63"/>
      <c r="AF1552" s="63"/>
      <c r="AG1552" s="63"/>
      <c r="AH1552" s="63"/>
      <c r="AI1552" s="63"/>
      <c r="AJ1552" s="63"/>
      <c r="AK1552" s="63"/>
      <c r="AL1552" s="63"/>
      <c r="AM1552" s="63"/>
      <c r="AN1552" s="63"/>
      <c r="AO1552" s="63"/>
      <c r="AP1552" s="63"/>
      <c r="AQ1552" s="63"/>
      <c r="AR1552" s="63"/>
      <c r="AS1552" s="63"/>
      <c r="AT1552" s="63"/>
      <c r="AU1552" s="63"/>
      <c r="AV1552" s="63"/>
      <c r="AW1552" s="63"/>
      <c r="AX1552" s="63"/>
      <c r="AY1552" s="63"/>
      <c r="AZ1552" s="63"/>
      <c r="BA1552" s="63"/>
      <c r="BB1552" s="63"/>
      <c r="BC1552" s="63"/>
      <c r="BD1552" s="63"/>
      <c r="BE1552" s="63"/>
      <c r="BF1552" s="63"/>
      <c r="BG1552" s="63"/>
      <c r="BH1552" s="63"/>
      <c r="BI1552" s="63"/>
      <c r="BJ1552" s="63"/>
      <c r="BK1552" s="63"/>
      <c r="BL1552" s="63"/>
      <c r="BM1552" s="63"/>
      <c r="BN1552" s="63"/>
      <c r="BO1552" s="63"/>
      <c r="BP1552" s="63"/>
      <c r="BQ1552" s="63"/>
      <c r="BR1552" s="63"/>
      <c r="BS1552" s="63"/>
      <c r="BT1552" s="63"/>
      <c r="BU1552" s="63"/>
      <c r="BV1552" s="63"/>
      <c r="BW1552" s="63"/>
      <c r="BX1552" s="63"/>
      <c r="BY1552" s="63"/>
      <c r="BZ1552" s="63"/>
      <c r="CA1552" s="63"/>
      <c r="CB1552" s="63"/>
      <c r="CC1552" s="63"/>
      <c r="CD1552" s="63"/>
      <c r="CE1552" s="63"/>
      <c r="CF1552" s="63"/>
      <c r="CG1552" s="63"/>
      <c r="CH1552" s="63"/>
      <c r="CI1552" s="63"/>
      <c r="CJ1552" s="63"/>
      <c r="CK1552" s="63"/>
      <c r="CL1552" s="63"/>
      <c r="CM1552" s="63"/>
      <c r="CN1552" s="63"/>
      <c r="CO1552" s="63"/>
      <c r="CP1552" s="63"/>
      <c r="CR1552" s="227"/>
      <c r="CS1552" s="74"/>
    </row>
    <row r="1553" spans="1:97" s="72" customFormat="1" ht="75.75" customHeight="1">
      <c r="A1553" s="76"/>
      <c r="B1553" s="76"/>
      <c r="C1553" s="76"/>
      <c r="D1553" s="76"/>
      <c r="E1553" s="76"/>
      <c r="F1553" s="63"/>
      <c r="G1553" s="63"/>
      <c r="H1553" s="63"/>
      <c r="I1553" s="63"/>
      <c r="J1553" s="63"/>
      <c r="K1553" s="63"/>
      <c r="L1553" s="63"/>
      <c r="M1553" s="63"/>
      <c r="N1553" s="63"/>
      <c r="O1553" s="63"/>
      <c r="P1553" s="63"/>
      <c r="Q1553" s="63"/>
      <c r="R1553" s="63"/>
      <c r="S1553" s="63"/>
      <c r="T1553" s="63"/>
      <c r="U1553" s="63"/>
      <c r="V1553" s="63"/>
      <c r="W1553" s="63"/>
      <c r="X1553" s="63"/>
      <c r="Y1553" s="63"/>
      <c r="Z1553" s="63"/>
      <c r="AA1553" s="63"/>
      <c r="AB1553" s="63"/>
      <c r="AC1553" s="63"/>
      <c r="AD1553" s="63"/>
      <c r="AE1553" s="63"/>
      <c r="AF1553" s="63"/>
      <c r="AG1553" s="63"/>
      <c r="AH1553" s="63"/>
      <c r="AI1553" s="63"/>
      <c r="AJ1553" s="63"/>
      <c r="AK1553" s="63"/>
      <c r="AL1553" s="63"/>
      <c r="AM1553" s="63"/>
      <c r="AN1553" s="63"/>
      <c r="AO1553" s="63"/>
      <c r="AP1553" s="63"/>
      <c r="AQ1553" s="63"/>
      <c r="AR1553" s="63"/>
      <c r="AS1553" s="63"/>
      <c r="AT1553" s="63"/>
      <c r="AU1553" s="63"/>
      <c r="AV1553" s="63"/>
      <c r="AW1553" s="63"/>
      <c r="AX1553" s="63"/>
      <c r="AY1553" s="63"/>
      <c r="AZ1553" s="63"/>
      <c r="BA1553" s="63"/>
      <c r="BB1553" s="63"/>
      <c r="BC1553" s="63"/>
      <c r="BD1553" s="63"/>
      <c r="BE1553" s="63"/>
      <c r="BF1553" s="63"/>
      <c r="BG1553" s="63"/>
      <c r="BH1553" s="63"/>
      <c r="BI1553" s="63"/>
      <c r="BJ1553" s="63"/>
      <c r="BK1553" s="63"/>
      <c r="BL1553" s="63"/>
      <c r="BM1553" s="63"/>
      <c r="BN1553" s="63"/>
      <c r="BO1553" s="63"/>
      <c r="BP1553" s="63"/>
      <c r="BQ1553" s="63"/>
      <c r="BR1553" s="63"/>
      <c r="BS1553" s="63"/>
      <c r="BT1553" s="63"/>
      <c r="BU1553" s="63"/>
      <c r="BV1553" s="63"/>
      <c r="BW1553" s="63"/>
      <c r="BX1553" s="63"/>
      <c r="BY1553" s="63"/>
      <c r="BZ1553" s="63"/>
      <c r="CA1553" s="63"/>
      <c r="CB1553" s="63"/>
      <c r="CC1553" s="63"/>
      <c r="CD1553" s="63"/>
      <c r="CE1553" s="63"/>
      <c r="CF1553" s="63"/>
      <c r="CG1553" s="63"/>
      <c r="CH1553" s="63"/>
      <c r="CI1553" s="63"/>
      <c r="CJ1553" s="63"/>
      <c r="CK1553" s="63"/>
      <c r="CL1553" s="63"/>
      <c r="CM1553" s="63"/>
      <c r="CN1553" s="63"/>
      <c r="CO1553" s="63"/>
      <c r="CP1553" s="63"/>
      <c r="CR1553" s="227"/>
      <c r="CS1553" s="74"/>
    </row>
    <row r="1554" spans="1:97" s="72" customFormat="1" ht="75.75" customHeight="1">
      <c r="A1554" s="76"/>
      <c r="B1554" s="76"/>
      <c r="C1554" s="76"/>
      <c r="D1554" s="76"/>
      <c r="E1554" s="76"/>
      <c r="F1554" s="63"/>
      <c r="G1554" s="63"/>
      <c r="H1554" s="63"/>
      <c r="I1554" s="63"/>
      <c r="J1554" s="63"/>
      <c r="K1554" s="63"/>
      <c r="L1554" s="63"/>
      <c r="M1554" s="63"/>
      <c r="N1554" s="63"/>
      <c r="O1554" s="63"/>
      <c r="P1554" s="63"/>
      <c r="Q1554" s="63"/>
      <c r="R1554" s="63"/>
      <c r="S1554" s="63"/>
      <c r="T1554" s="63"/>
      <c r="U1554" s="63"/>
      <c r="V1554" s="63"/>
      <c r="W1554" s="63"/>
      <c r="X1554" s="63"/>
      <c r="Y1554" s="63"/>
      <c r="Z1554" s="63"/>
      <c r="AA1554" s="63"/>
      <c r="AB1554" s="63"/>
      <c r="AC1554" s="63"/>
      <c r="AD1554" s="63"/>
      <c r="AE1554" s="63"/>
      <c r="AF1554" s="63"/>
      <c r="AG1554" s="63"/>
      <c r="AH1554" s="63"/>
      <c r="AI1554" s="63"/>
      <c r="AJ1554" s="63"/>
      <c r="AK1554" s="63"/>
      <c r="AL1554" s="63"/>
      <c r="AM1554" s="63"/>
      <c r="AN1554" s="63"/>
      <c r="AO1554" s="63"/>
      <c r="AP1554" s="63"/>
      <c r="AQ1554" s="63"/>
      <c r="AR1554" s="63"/>
      <c r="AS1554" s="63"/>
      <c r="AT1554" s="63"/>
      <c r="AU1554" s="63"/>
      <c r="AV1554" s="63"/>
      <c r="AW1554" s="63"/>
      <c r="AX1554" s="63"/>
      <c r="AY1554" s="63"/>
      <c r="AZ1554" s="63"/>
      <c r="BA1554" s="63"/>
      <c r="BB1554" s="63"/>
      <c r="BC1554" s="63"/>
      <c r="BD1554" s="63"/>
      <c r="BE1554" s="63"/>
      <c r="BF1554" s="63"/>
      <c r="BG1554" s="63"/>
      <c r="BH1554" s="63"/>
      <c r="BI1554" s="63"/>
      <c r="BJ1554" s="63"/>
      <c r="BK1554" s="63"/>
      <c r="BL1554" s="63"/>
      <c r="BM1554" s="63"/>
      <c r="BN1554" s="63"/>
      <c r="BO1554" s="63"/>
      <c r="BP1554" s="63"/>
      <c r="BQ1554" s="63"/>
      <c r="BR1554" s="63"/>
      <c r="BS1554" s="63"/>
      <c r="BT1554" s="63"/>
      <c r="BU1554" s="63"/>
      <c r="BV1554" s="63"/>
      <c r="BW1554" s="63"/>
      <c r="BX1554" s="63"/>
      <c r="BY1554" s="63"/>
      <c r="BZ1554" s="63"/>
      <c r="CA1554" s="63"/>
      <c r="CB1554" s="63"/>
      <c r="CC1554" s="63"/>
      <c r="CD1554" s="63"/>
      <c r="CE1554" s="63"/>
      <c r="CF1554" s="63"/>
      <c r="CG1554" s="63"/>
      <c r="CH1554" s="63"/>
      <c r="CI1554" s="63"/>
      <c r="CJ1554" s="63"/>
      <c r="CK1554" s="63"/>
      <c r="CL1554" s="63"/>
      <c r="CM1554" s="63"/>
      <c r="CN1554" s="63"/>
      <c r="CO1554" s="63"/>
      <c r="CP1554" s="63"/>
      <c r="CR1554" s="227"/>
      <c r="CS1554" s="74"/>
    </row>
    <row r="1555" spans="1:97" s="72" customFormat="1" ht="75.75" customHeight="1">
      <c r="A1555" s="76"/>
      <c r="B1555" s="76"/>
      <c r="C1555" s="76"/>
      <c r="D1555" s="76"/>
      <c r="E1555" s="76"/>
      <c r="F1555" s="63"/>
      <c r="G1555" s="63"/>
      <c r="H1555" s="63"/>
      <c r="I1555" s="63"/>
      <c r="J1555" s="63"/>
      <c r="K1555" s="63"/>
      <c r="L1555" s="63"/>
      <c r="M1555" s="63"/>
      <c r="N1555" s="63"/>
      <c r="O1555" s="63"/>
      <c r="P1555" s="63"/>
      <c r="Q1555" s="63"/>
      <c r="R1555" s="63"/>
      <c r="S1555" s="63"/>
      <c r="T1555" s="63"/>
      <c r="U1555" s="63"/>
      <c r="V1555" s="63"/>
      <c r="W1555" s="63"/>
      <c r="X1555" s="63"/>
      <c r="Y1555" s="63"/>
      <c r="Z1555" s="63"/>
      <c r="AA1555" s="63"/>
      <c r="AB1555" s="63"/>
      <c r="AC1555" s="63"/>
      <c r="AD1555" s="63"/>
      <c r="AE1555" s="63"/>
      <c r="AF1555" s="63"/>
      <c r="AG1555" s="63"/>
      <c r="AH1555" s="63"/>
      <c r="AI1555" s="63"/>
      <c r="AJ1555" s="63"/>
      <c r="AK1555" s="63"/>
      <c r="AL1555" s="63"/>
      <c r="AM1555" s="63"/>
      <c r="AN1555" s="63"/>
      <c r="AO1555" s="63"/>
      <c r="AP1555" s="63"/>
      <c r="AQ1555" s="63"/>
      <c r="AR1555" s="63"/>
      <c r="AS1555" s="63"/>
      <c r="AT1555" s="63"/>
      <c r="AU1555" s="63"/>
      <c r="AV1555" s="63"/>
      <c r="AW1555" s="63"/>
      <c r="AX1555" s="63"/>
      <c r="AY1555" s="63"/>
      <c r="AZ1555" s="63"/>
      <c r="BA1555" s="63"/>
      <c r="BB1555" s="63"/>
      <c r="BC1555" s="63"/>
      <c r="BD1555" s="63"/>
      <c r="BE1555" s="63"/>
      <c r="BF1555" s="63"/>
      <c r="BG1555" s="63"/>
      <c r="BH1555" s="63"/>
      <c r="BI1555" s="63"/>
      <c r="BJ1555" s="63"/>
      <c r="BK1555" s="63"/>
      <c r="BL1555" s="63"/>
      <c r="BM1555" s="63"/>
      <c r="BN1555" s="63"/>
      <c r="BO1555" s="63"/>
      <c r="BP1555" s="63"/>
      <c r="BQ1555" s="63"/>
      <c r="BR1555" s="63"/>
      <c r="BS1555" s="63"/>
      <c r="BT1555" s="63"/>
      <c r="BU1555" s="63"/>
      <c r="BV1555" s="63"/>
      <c r="BW1555" s="63"/>
      <c r="BX1555" s="63"/>
      <c r="BY1555" s="63"/>
      <c r="BZ1555" s="63"/>
      <c r="CA1555" s="63"/>
      <c r="CB1555" s="63"/>
      <c r="CC1555" s="63"/>
      <c r="CD1555" s="63"/>
      <c r="CE1555" s="63"/>
      <c r="CF1555" s="63"/>
      <c r="CG1555" s="63"/>
      <c r="CH1555" s="63"/>
      <c r="CI1555" s="63"/>
      <c r="CJ1555" s="63"/>
      <c r="CK1555" s="63"/>
      <c r="CL1555" s="63"/>
      <c r="CM1555" s="63"/>
      <c r="CN1555" s="63"/>
      <c r="CO1555" s="63"/>
      <c r="CP1555" s="63"/>
      <c r="CR1555" s="227"/>
      <c r="CS1555" s="74"/>
    </row>
    <row r="1556" spans="1:97" s="72" customFormat="1" ht="75.75" customHeight="1">
      <c r="A1556" s="76"/>
      <c r="B1556" s="76"/>
      <c r="C1556" s="76"/>
      <c r="D1556" s="76"/>
      <c r="E1556" s="76"/>
      <c r="F1556" s="63"/>
      <c r="G1556" s="63"/>
      <c r="H1556" s="63"/>
      <c r="I1556" s="63"/>
      <c r="J1556" s="63"/>
      <c r="K1556" s="63"/>
      <c r="L1556" s="63"/>
      <c r="M1556" s="63"/>
      <c r="N1556" s="63"/>
      <c r="O1556" s="63"/>
      <c r="P1556" s="63"/>
      <c r="Q1556" s="63"/>
      <c r="R1556" s="63"/>
      <c r="S1556" s="63"/>
      <c r="T1556" s="63"/>
      <c r="U1556" s="63"/>
      <c r="V1556" s="63"/>
      <c r="W1556" s="63"/>
      <c r="X1556" s="63"/>
      <c r="Y1556" s="63"/>
      <c r="Z1556" s="63"/>
      <c r="AA1556" s="63"/>
      <c r="AB1556" s="63"/>
      <c r="AC1556" s="63"/>
      <c r="AD1556" s="63"/>
      <c r="AE1556" s="63"/>
      <c r="AF1556" s="63"/>
      <c r="AG1556" s="63"/>
      <c r="AH1556" s="63"/>
      <c r="AI1556" s="63"/>
      <c r="AJ1556" s="63"/>
      <c r="AK1556" s="63"/>
      <c r="AL1556" s="63"/>
      <c r="AM1556" s="63"/>
      <c r="AN1556" s="63"/>
      <c r="AO1556" s="63"/>
      <c r="AP1556" s="63"/>
      <c r="AQ1556" s="63"/>
      <c r="AR1556" s="63"/>
      <c r="AS1556" s="63"/>
      <c r="AT1556" s="63"/>
      <c r="AU1556" s="63"/>
      <c r="AV1556" s="63"/>
      <c r="AW1556" s="63"/>
      <c r="AX1556" s="63"/>
      <c r="AY1556" s="63"/>
      <c r="AZ1556" s="63"/>
      <c r="BA1556" s="63"/>
      <c r="BB1556" s="63"/>
      <c r="BC1556" s="63"/>
      <c r="BD1556" s="63"/>
      <c r="BE1556" s="63"/>
      <c r="BF1556" s="63"/>
      <c r="BG1556" s="63"/>
      <c r="BH1556" s="63"/>
      <c r="BI1556" s="63"/>
      <c r="BJ1556" s="63"/>
      <c r="BK1556" s="63"/>
      <c r="BL1556" s="63"/>
      <c r="BM1556" s="63"/>
      <c r="BN1556" s="63"/>
      <c r="BO1556" s="63"/>
      <c r="BP1556" s="63"/>
      <c r="BQ1556" s="63"/>
      <c r="BR1556" s="63"/>
      <c r="BS1556" s="63"/>
      <c r="BT1556" s="63"/>
      <c r="BU1556" s="63"/>
      <c r="BV1556" s="63"/>
      <c r="BW1556" s="63"/>
      <c r="BX1556" s="63"/>
      <c r="BY1556" s="63"/>
      <c r="BZ1556" s="63"/>
      <c r="CA1556" s="63"/>
      <c r="CB1556" s="63"/>
      <c r="CC1556" s="63"/>
      <c r="CD1556" s="63"/>
      <c r="CE1556" s="63"/>
      <c r="CF1556" s="63"/>
      <c r="CG1556" s="63"/>
      <c r="CH1556" s="63"/>
      <c r="CI1556" s="63"/>
      <c r="CJ1556" s="63"/>
      <c r="CK1556" s="63"/>
      <c r="CL1556" s="63"/>
      <c r="CM1556" s="63"/>
      <c r="CN1556" s="63"/>
      <c r="CO1556" s="63"/>
      <c r="CP1556" s="63"/>
      <c r="CR1556" s="227"/>
      <c r="CS1556" s="74"/>
    </row>
    <row r="1557" spans="1:97" s="72" customFormat="1" ht="75.75" customHeight="1">
      <c r="A1557" s="76"/>
      <c r="B1557" s="76"/>
      <c r="C1557" s="76"/>
      <c r="D1557" s="76"/>
      <c r="E1557" s="76"/>
      <c r="F1557" s="63"/>
      <c r="G1557" s="63"/>
      <c r="H1557" s="63"/>
      <c r="I1557" s="63"/>
      <c r="J1557" s="63"/>
      <c r="K1557" s="63"/>
      <c r="L1557" s="63"/>
      <c r="M1557" s="63"/>
      <c r="N1557" s="63"/>
      <c r="O1557" s="63"/>
      <c r="P1557" s="63"/>
      <c r="Q1557" s="63"/>
      <c r="R1557" s="63"/>
      <c r="S1557" s="63"/>
      <c r="T1557" s="63"/>
      <c r="U1557" s="63"/>
      <c r="V1557" s="63"/>
      <c r="W1557" s="63"/>
      <c r="X1557" s="63"/>
      <c r="Y1557" s="63"/>
      <c r="Z1557" s="63"/>
      <c r="AA1557" s="63"/>
      <c r="AB1557" s="63"/>
      <c r="AC1557" s="63"/>
      <c r="AD1557" s="63"/>
      <c r="AE1557" s="63"/>
      <c r="AF1557" s="63"/>
      <c r="AG1557" s="63"/>
      <c r="AH1557" s="63"/>
      <c r="AI1557" s="63"/>
      <c r="AJ1557" s="63"/>
      <c r="AK1557" s="63"/>
      <c r="AL1557" s="63"/>
      <c r="AM1557" s="63"/>
      <c r="AN1557" s="63"/>
      <c r="AO1557" s="63"/>
      <c r="AP1557" s="63"/>
      <c r="AQ1557" s="63"/>
      <c r="AR1557" s="63"/>
      <c r="AS1557" s="63"/>
      <c r="AT1557" s="63"/>
      <c r="AU1557" s="63"/>
      <c r="AV1557" s="63"/>
      <c r="AW1557" s="63"/>
      <c r="AX1557" s="63"/>
      <c r="AY1557" s="63"/>
      <c r="AZ1557" s="63"/>
      <c r="BA1557" s="63"/>
      <c r="BB1557" s="63"/>
      <c r="BC1557" s="63"/>
      <c r="BD1557" s="63"/>
      <c r="BE1557" s="63"/>
      <c r="BF1557" s="63"/>
      <c r="BG1557" s="63"/>
      <c r="BH1557" s="63"/>
      <c r="BI1557" s="63"/>
      <c r="BJ1557" s="63"/>
      <c r="BK1557" s="63"/>
      <c r="BL1557" s="63"/>
      <c r="BM1557" s="63"/>
      <c r="BN1557" s="63"/>
      <c r="BO1557" s="63"/>
      <c r="BP1557" s="63"/>
      <c r="BQ1557" s="63"/>
      <c r="BR1557" s="63"/>
      <c r="BS1557" s="63"/>
      <c r="BT1557" s="63"/>
      <c r="BU1557" s="63"/>
      <c r="BV1557" s="63"/>
      <c r="BW1557" s="63"/>
      <c r="BX1557" s="63"/>
      <c r="BY1557" s="63"/>
      <c r="BZ1557" s="63"/>
      <c r="CA1557" s="63"/>
      <c r="CB1557" s="63"/>
      <c r="CC1557" s="63"/>
      <c r="CD1557" s="63"/>
      <c r="CE1557" s="63"/>
      <c r="CF1557" s="63"/>
      <c r="CG1557" s="63"/>
      <c r="CH1557" s="63"/>
      <c r="CI1557" s="63"/>
      <c r="CJ1557" s="63"/>
      <c r="CK1557" s="63"/>
      <c r="CL1557" s="63"/>
      <c r="CM1557" s="63"/>
      <c r="CN1557" s="63"/>
      <c r="CO1557" s="63"/>
      <c r="CP1557" s="63"/>
      <c r="CR1557" s="227"/>
      <c r="CS1557" s="74"/>
    </row>
    <row r="1558" spans="1:97" s="72" customFormat="1" ht="75.75" customHeight="1">
      <c r="A1558" s="76"/>
      <c r="B1558" s="76"/>
      <c r="C1558" s="76"/>
      <c r="D1558" s="76"/>
      <c r="E1558" s="76"/>
      <c r="F1558" s="63"/>
      <c r="G1558" s="63"/>
      <c r="H1558" s="63"/>
      <c r="I1558" s="63"/>
      <c r="J1558" s="63"/>
      <c r="K1558" s="63"/>
      <c r="L1558" s="63"/>
      <c r="M1558" s="63"/>
      <c r="N1558" s="63"/>
      <c r="O1558" s="63"/>
      <c r="P1558" s="63"/>
      <c r="Q1558" s="63"/>
      <c r="R1558" s="63"/>
      <c r="S1558" s="63"/>
      <c r="T1558" s="63"/>
      <c r="U1558" s="63"/>
      <c r="V1558" s="63"/>
      <c r="W1558" s="63"/>
      <c r="X1558" s="63"/>
      <c r="Y1558" s="63"/>
      <c r="Z1558" s="63"/>
      <c r="AA1558" s="63"/>
      <c r="AB1558" s="63"/>
      <c r="AC1558" s="63"/>
      <c r="AD1558" s="63"/>
      <c r="AE1558" s="63"/>
      <c r="AF1558" s="63"/>
      <c r="AG1558" s="63"/>
      <c r="AH1558" s="63"/>
      <c r="AI1558" s="63"/>
      <c r="AJ1558" s="63"/>
      <c r="AK1558" s="63"/>
      <c r="AL1558" s="63"/>
      <c r="AM1558" s="63"/>
      <c r="AN1558" s="63"/>
      <c r="AO1558" s="63"/>
      <c r="AP1558" s="63"/>
      <c r="AQ1558" s="63"/>
      <c r="AR1558" s="63"/>
      <c r="AS1558" s="63"/>
      <c r="AT1558" s="63"/>
      <c r="AU1558" s="63"/>
      <c r="AV1558" s="63"/>
      <c r="AW1558" s="63"/>
      <c r="AX1558" s="63"/>
      <c r="AY1558" s="63"/>
      <c r="AZ1558" s="63"/>
      <c r="BA1558" s="63"/>
      <c r="BB1558" s="63"/>
      <c r="BC1558" s="63"/>
      <c r="BD1558" s="63"/>
      <c r="BE1558" s="63"/>
      <c r="BF1558" s="63"/>
      <c r="BG1558" s="63"/>
      <c r="BH1558" s="63"/>
      <c r="BI1558" s="63"/>
      <c r="BJ1558" s="63"/>
      <c r="BK1558" s="63"/>
      <c r="BL1558" s="63"/>
      <c r="BM1558" s="63"/>
      <c r="BN1558" s="63"/>
      <c r="BO1558" s="63"/>
      <c r="BP1558" s="63"/>
      <c r="BQ1558" s="63"/>
      <c r="BR1558" s="63"/>
      <c r="BS1558" s="63"/>
      <c r="BT1558" s="63"/>
      <c r="BU1558" s="63"/>
      <c r="BV1558" s="63"/>
      <c r="BW1558" s="63"/>
      <c r="BX1558" s="63"/>
      <c r="BY1558" s="63"/>
      <c r="BZ1558" s="63"/>
      <c r="CA1558" s="63"/>
      <c r="CB1558" s="63"/>
      <c r="CC1558" s="63"/>
      <c r="CD1558" s="63"/>
      <c r="CE1558" s="63"/>
      <c r="CF1558" s="63"/>
      <c r="CG1558" s="63"/>
      <c r="CH1558" s="63"/>
      <c r="CI1558" s="63"/>
      <c r="CJ1558" s="63"/>
      <c r="CK1558" s="63"/>
      <c r="CL1558" s="63"/>
      <c r="CM1558" s="63"/>
      <c r="CN1558" s="63"/>
      <c r="CO1558" s="63"/>
      <c r="CP1558" s="63"/>
      <c r="CR1558" s="227"/>
      <c r="CS1558" s="74"/>
    </row>
    <row r="1559" spans="1:97" s="72" customFormat="1" ht="75.75" customHeight="1">
      <c r="A1559" s="76"/>
      <c r="B1559" s="76"/>
      <c r="C1559" s="76"/>
      <c r="D1559" s="76"/>
      <c r="E1559" s="76"/>
      <c r="F1559" s="63"/>
      <c r="G1559" s="63"/>
      <c r="H1559" s="63"/>
      <c r="I1559" s="63"/>
      <c r="J1559" s="63"/>
      <c r="K1559" s="63"/>
      <c r="L1559" s="63"/>
      <c r="M1559" s="63"/>
      <c r="N1559" s="63"/>
      <c r="O1559" s="63"/>
      <c r="P1559" s="63"/>
      <c r="Q1559" s="63"/>
      <c r="R1559" s="63"/>
      <c r="S1559" s="63"/>
      <c r="T1559" s="63"/>
      <c r="U1559" s="63"/>
      <c r="V1559" s="63"/>
      <c r="W1559" s="63"/>
      <c r="X1559" s="63"/>
      <c r="Y1559" s="63"/>
      <c r="Z1559" s="63"/>
      <c r="AA1559" s="63"/>
      <c r="AB1559" s="63"/>
      <c r="AC1559" s="63"/>
      <c r="AD1559" s="63"/>
      <c r="AE1559" s="63"/>
      <c r="AF1559" s="63"/>
      <c r="AG1559" s="63"/>
      <c r="AH1559" s="63"/>
      <c r="AI1559" s="63"/>
      <c r="AJ1559" s="63"/>
      <c r="AK1559" s="63"/>
      <c r="AL1559" s="63"/>
      <c r="AM1559" s="63"/>
      <c r="AN1559" s="63"/>
      <c r="AO1559" s="63"/>
      <c r="AP1559" s="63"/>
      <c r="AQ1559" s="63"/>
      <c r="AR1559" s="63"/>
      <c r="AS1559" s="63"/>
      <c r="AT1559" s="63"/>
      <c r="AU1559" s="63"/>
      <c r="AV1559" s="63"/>
      <c r="AW1559" s="63"/>
      <c r="AX1559" s="63"/>
      <c r="AY1559" s="63"/>
      <c r="AZ1559" s="63"/>
      <c r="BA1559" s="63"/>
      <c r="BB1559" s="63"/>
      <c r="BC1559" s="63"/>
      <c r="BD1559" s="63"/>
      <c r="BE1559" s="63"/>
      <c r="BF1559" s="63"/>
      <c r="BG1559" s="63"/>
      <c r="BH1559" s="63"/>
      <c r="BI1559" s="63"/>
      <c r="BJ1559" s="63"/>
      <c r="BK1559" s="63"/>
      <c r="BL1559" s="63"/>
      <c r="BM1559" s="63"/>
      <c r="BN1559" s="63"/>
      <c r="BO1559" s="63"/>
      <c r="BP1559" s="63"/>
      <c r="BQ1559" s="63"/>
      <c r="BR1559" s="63"/>
      <c r="BS1559" s="63"/>
      <c r="BT1559" s="63"/>
      <c r="BU1559" s="63"/>
      <c r="BV1559" s="63"/>
      <c r="BW1559" s="63"/>
      <c r="BX1559" s="63"/>
      <c r="BY1559" s="63"/>
      <c r="BZ1559" s="63"/>
      <c r="CA1559" s="63"/>
      <c r="CB1559" s="63"/>
      <c r="CC1559" s="63"/>
      <c r="CD1559" s="63"/>
      <c r="CE1559" s="63"/>
      <c r="CF1559" s="63"/>
      <c r="CG1559" s="63"/>
      <c r="CH1559" s="63"/>
      <c r="CI1559" s="63"/>
      <c r="CJ1559" s="63"/>
      <c r="CK1559" s="63"/>
      <c r="CL1559" s="63"/>
      <c r="CM1559" s="63"/>
      <c r="CN1559" s="63"/>
      <c r="CO1559" s="63"/>
      <c r="CP1559" s="63"/>
      <c r="CR1559" s="227"/>
      <c r="CS1559" s="74"/>
    </row>
    <row r="1560" spans="1:97" s="72" customFormat="1" ht="75.75" customHeight="1">
      <c r="A1560" s="76"/>
      <c r="B1560" s="76"/>
      <c r="C1560" s="76"/>
      <c r="D1560" s="76"/>
      <c r="E1560" s="76"/>
      <c r="F1560" s="63"/>
      <c r="G1560" s="63"/>
      <c r="H1560" s="63"/>
      <c r="I1560" s="63"/>
      <c r="J1560" s="63"/>
      <c r="K1560" s="63"/>
      <c r="L1560" s="63"/>
      <c r="M1560" s="63"/>
      <c r="N1560" s="63"/>
      <c r="O1560" s="63"/>
      <c r="P1560" s="63"/>
      <c r="Q1560" s="63"/>
      <c r="R1560" s="63"/>
      <c r="S1560" s="63"/>
      <c r="T1560" s="63"/>
      <c r="U1560" s="63"/>
      <c r="V1560" s="63"/>
      <c r="W1560" s="63"/>
      <c r="X1560" s="63"/>
      <c r="Y1560" s="63"/>
      <c r="Z1560" s="63"/>
      <c r="AA1560" s="63"/>
      <c r="AB1560" s="63"/>
      <c r="AC1560" s="63"/>
      <c r="AD1560" s="63"/>
      <c r="AE1560" s="63"/>
      <c r="AF1560" s="63"/>
      <c r="AG1560" s="63"/>
      <c r="AH1560" s="63"/>
      <c r="AI1560" s="63"/>
      <c r="AJ1560" s="63"/>
      <c r="AK1560" s="63"/>
      <c r="AL1560" s="63"/>
      <c r="AM1560" s="63"/>
      <c r="AN1560" s="63"/>
      <c r="AO1560" s="63"/>
      <c r="AP1560" s="63"/>
      <c r="AQ1560" s="63"/>
      <c r="AR1560" s="63"/>
      <c r="AS1560" s="63"/>
      <c r="AT1560" s="63"/>
      <c r="AU1560" s="63"/>
      <c r="AV1560" s="63"/>
      <c r="AW1560" s="63"/>
      <c r="AX1560" s="63"/>
      <c r="AY1560" s="63"/>
      <c r="AZ1560" s="63"/>
      <c r="BA1560" s="63"/>
      <c r="BB1560" s="63"/>
      <c r="BC1560" s="63"/>
      <c r="BD1560" s="63"/>
      <c r="BE1560" s="63"/>
      <c r="BF1560" s="63"/>
      <c r="BG1560" s="63"/>
      <c r="BH1560" s="63"/>
      <c r="BI1560" s="63"/>
      <c r="BJ1560" s="63"/>
      <c r="BK1560" s="63"/>
      <c r="BL1560" s="63"/>
      <c r="BM1560" s="63"/>
      <c r="BN1560" s="63"/>
      <c r="BO1560" s="63"/>
      <c r="BP1560" s="63"/>
      <c r="BQ1560" s="63"/>
      <c r="BR1560" s="63"/>
      <c r="BS1560" s="63"/>
      <c r="BT1560" s="63"/>
      <c r="BU1560" s="63"/>
      <c r="BV1560" s="63"/>
      <c r="BW1560" s="63"/>
      <c r="BX1560" s="63"/>
      <c r="BY1560" s="63"/>
      <c r="BZ1560" s="63"/>
      <c r="CA1560" s="63"/>
      <c r="CB1560" s="63"/>
      <c r="CC1560" s="63"/>
      <c r="CD1560" s="63"/>
      <c r="CE1560" s="63"/>
      <c r="CF1560" s="63"/>
      <c r="CG1560" s="63"/>
      <c r="CH1560" s="63"/>
      <c r="CI1560" s="63"/>
      <c r="CJ1560" s="63"/>
      <c r="CK1560" s="63"/>
      <c r="CL1560" s="63"/>
      <c r="CM1560" s="63"/>
      <c r="CN1560" s="63"/>
      <c r="CO1560" s="63"/>
      <c r="CP1560" s="63"/>
      <c r="CR1560" s="227"/>
      <c r="CS1560" s="74"/>
    </row>
    <row r="1561" spans="1:97" s="72" customFormat="1" ht="75.75" customHeight="1">
      <c r="A1561" s="76"/>
      <c r="B1561" s="76"/>
      <c r="C1561" s="76"/>
      <c r="D1561" s="76"/>
      <c r="E1561" s="76"/>
      <c r="F1561" s="63"/>
      <c r="G1561" s="63"/>
      <c r="H1561" s="63"/>
      <c r="I1561" s="63"/>
      <c r="J1561" s="63"/>
      <c r="K1561" s="63"/>
      <c r="L1561" s="63"/>
      <c r="M1561" s="63"/>
      <c r="N1561" s="63"/>
      <c r="O1561" s="63"/>
      <c r="P1561" s="63"/>
      <c r="Q1561" s="63"/>
      <c r="R1561" s="63"/>
      <c r="S1561" s="63"/>
      <c r="T1561" s="63"/>
      <c r="U1561" s="63"/>
      <c r="V1561" s="63"/>
      <c r="W1561" s="63"/>
      <c r="X1561" s="63"/>
      <c r="Y1561" s="63"/>
      <c r="Z1561" s="63"/>
      <c r="AA1561" s="63"/>
      <c r="AB1561" s="63"/>
      <c r="AC1561" s="63"/>
      <c r="AD1561" s="63"/>
      <c r="AE1561" s="63"/>
      <c r="AF1561" s="63"/>
      <c r="AG1561" s="63"/>
      <c r="AH1561" s="63"/>
      <c r="AI1561" s="63"/>
      <c r="AJ1561" s="63"/>
      <c r="AK1561" s="63"/>
      <c r="AL1561" s="63"/>
      <c r="AM1561" s="63"/>
      <c r="AN1561" s="63"/>
      <c r="AO1561" s="63"/>
      <c r="AP1561" s="63"/>
      <c r="AQ1561" s="63"/>
      <c r="AR1561" s="63"/>
      <c r="AS1561" s="63"/>
      <c r="AT1561" s="63"/>
      <c r="AU1561" s="63"/>
      <c r="AV1561" s="63"/>
      <c r="AW1561" s="63"/>
      <c r="AX1561" s="63"/>
      <c r="AY1561" s="63"/>
      <c r="AZ1561" s="63"/>
      <c r="BA1561" s="63"/>
      <c r="BB1561" s="63"/>
      <c r="BC1561" s="63"/>
      <c r="BD1561" s="63"/>
      <c r="BE1561" s="63"/>
      <c r="BF1561" s="63"/>
      <c r="BG1561" s="63"/>
      <c r="BH1561" s="63"/>
      <c r="BI1561" s="63"/>
      <c r="BJ1561" s="63"/>
      <c r="BK1561" s="63"/>
      <c r="BL1561" s="63"/>
      <c r="BM1561" s="63"/>
      <c r="BN1561" s="63"/>
      <c r="BO1561" s="63"/>
      <c r="BP1561" s="63"/>
      <c r="BQ1561" s="63"/>
      <c r="BR1561" s="63"/>
      <c r="BS1561" s="63"/>
      <c r="BT1561" s="63"/>
      <c r="BU1561" s="63"/>
      <c r="BV1561" s="63"/>
      <c r="BW1561" s="63"/>
      <c r="BX1561" s="63"/>
      <c r="BY1561" s="63"/>
      <c r="BZ1561" s="63"/>
      <c r="CA1561" s="63"/>
      <c r="CB1561" s="63"/>
      <c r="CC1561" s="63"/>
      <c r="CD1561" s="63"/>
      <c r="CE1561" s="63"/>
      <c r="CF1561" s="63"/>
      <c r="CG1561" s="63"/>
      <c r="CH1561" s="63"/>
      <c r="CI1561" s="63"/>
      <c r="CJ1561" s="63"/>
      <c r="CK1561" s="63"/>
      <c r="CL1561" s="63"/>
      <c r="CM1561" s="63"/>
      <c r="CN1561" s="63"/>
      <c r="CO1561" s="63"/>
      <c r="CP1561" s="63"/>
      <c r="CR1561" s="227"/>
      <c r="CS1561" s="74"/>
    </row>
    <row r="1562" spans="1:97" s="72" customFormat="1" ht="75.75" customHeight="1">
      <c r="A1562" s="76"/>
      <c r="B1562" s="76"/>
      <c r="C1562" s="76"/>
      <c r="D1562" s="76"/>
      <c r="E1562" s="76"/>
      <c r="F1562" s="63"/>
      <c r="G1562" s="63"/>
      <c r="H1562" s="63"/>
      <c r="I1562" s="63"/>
      <c r="J1562" s="63"/>
      <c r="K1562" s="63"/>
      <c r="L1562" s="63"/>
      <c r="M1562" s="63"/>
      <c r="N1562" s="63"/>
      <c r="O1562" s="63"/>
      <c r="P1562" s="63"/>
      <c r="Q1562" s="63"/>
      <c r="R1562" s="63"/>
      <c r="S1562" s="63"/>
      <c r="T1562" s="63"/>
      <c r="U1562" s="63"/>
      <c r="V1562" s="63"/>
      <c r="W1562" s="63"/>
      <c r="X1562" s="63"/>
      <c r="Y1562" s="63"/>
      <c r="Z1562" s="63"/>
      <c r="AA1562" s="63"/>
      <c r="AB1562" s="63"/>
      <c r="AC1562" s="63"/>
      <c r="AD1562" s="63"/>
      <c r="AE1562" s="63"/>
      <c r="AF1562" s="63"/>
      <c r="AG1562" s="63"/>
      <c r="AH1562" s="63"/>
      <c r="AI1562" s="63"/>
      <c r="AJ1562" s="63"/>
      <c r="AK1562" s="63"/>
      <c r="AL1562" s="63"/>
      <c r="AM1562" s="63"/>
      <c r="AN1562" s="63"/>
      <c r="AO1562" s="63"/>
      <c r="AP1562" s="63"/>
      <c r="AQ1562" s="63"/>
      <c r="AR1562" s="63"/>
      <c r="AS1562" s="63"/>
      <c r="AT1562" s="63"/>
      <c r="AU1562" s="63"/>
      <c r="AV1562" s="63"/>
      <c r="AW1562" s="63"/>
      <c r="AX1562" s="63"/>
      <c r="AY1562" s="63"/>
      <c r="AZ1562" s="63"/>
      <c r="BA1562" s="63"/>
      <c r="BB1562" s="63"/>
      <c r="BC1562" s="63"/>
      <c r="BD1562" s="63"/>
      <c r="BE1562" s="63"/>
      <c r="BF1562" s="63"/>
      <c r="BG1562" s="63"/>
      <c r="BH1562" s="63"/>
      <c r="BI1562" s="63"/>
      <c r="BJ1562" s="63"/>
      <c r="BK1562" s="63"/>
      <c r="BL1562" s="63"/>
      <c r="BM1562" s="63"/>
      <c r="BN1562" s="63"/>
      <c r="BO1562" s="63"/>
      <c r="BP1562" s="63"/>
      <c r="BQ1562" s="63"/>
      <c r="BR1562" s="63"/>
      <c r="BS1562" s="63"/>
      <c r="BT1562" s="63"/>
      <c r="BU1562" s="63"/>
      <c r="BV1562" s="63"/>
      <c r="BW1562" s="63"/>
      <c r="BX1562" s="63"/>
      <c r="BY1562" s="63"/>
      <c r="BZ1562" s="63"/>
      <c r="CA1562" s="63"/>
      <c r="CB1562" s="63"/>
      <c r="CC1562" s="63"/>
      <c r="CD1562" s="63"/>
      <c r="CE1562" s="63"/>
      <c r="CF1562" s="63"/>
      <c r="CG1562" s="63"/>
      <c r="CH1562" s="63"/>
      <c r="CI1562" s="63"/>
      <c r="CJ1562" s="63"/>
      <c r="CK1562" s="63"/>
      <c r="CL1562" s="63"/>
      <c r="CM1562" s="63"/>
      <c r="CN1562" s="63"/>
      <c r="CO1562" s="63"/>
      <c r="CP1562" s="63"/>
      <c r="CR1562" s="227"/>
      <c r="CS1562" s="74"/>
    </row>
    <row r="1563" spans="1:97" s="72" customFormat="1" ht="75.75" customHeight="1">
      <c r="A1563" s="76"/>
      <c r="B1563" s="76"/>
      <c r="C1563" s="76"/>
      <c r="D1563" s="76"/>
      <c r="E1563" s="76"/>
      <c r="F1563" s="63"/>
      <c r="G1563" s="63"/>
      <c r="H1563" s="63"/>
      <c r="I1563" s="63"/>
      <c r="J1563" s="63"/>
      <c r="K1563" s="63"/>
      <c r="L1563" s="63"/>
      <c r="M1563" s="63"/>
      <c r="N1563" s="63"/>
      <c r="O1563" s="63"/>
      <c r="P1563" s="63"/>
      <c r="Q1563" s="63"/>
      <c r="R1563" s="63"/>
      <c r="S1563" s="63"/>
      <c r="T1563" s="63"/>
      <c r="U1563" s="63"/>
      <c r="V1563" s="63"/>
      <c r="W1563" s="63"/>
      <c r="X1563" s="63"/>
      <c r="Y1563" s="63"/>
      <c r="Z1563" s="63"/>
      <c r="AA1563" s="63"/>
      <c r="AB1563" s="63"/>
      <c r="AC1563" s="63"/>
      <c r="AD1563" s="63"/>
      <c r="AE1563" s="63"/>
      <c r="AF1563" s="63"/>
      <c r="AG1563" s="63"/>
      <c r="AH1563" s="63"/>
      <c r="AI1563" s="63"/>
      <c r="AJ1563" s="63"/>
      <c r="AK1563" s="63"/>
      <c r="AL1563" s="63"/>
      <c r="AM1563" s="63"/>
      <c r="AN1563" s="63"/>
      <c r="AO1563" s="63"/>
      <c r="AP1563" s="63"/>
      <c r="AQ1563" s="63"/>
      <c r="AR1563" s="63"/>
      <c r="AS1563" s="63"/>
      <c r="AT1563" s="63"/>
      <c r="AU1563" s="63"/>
      <c r="AV1563" s="63"/>
      <c r="AW1563" s="63"/>
      <c r="AX1563" s="63"/>
      <c r="AY1563" s="63"/>
      <c r="AZ1563" s="63"/>
      <c r="BA1563" s="63"/>
      <c r="BB1563" s="63"/>
      <c r="BC1563" s="63"/>
      <c r="BD1563" s="63"/>
      <c r="BE1563" s="63"/>
      <c r="BF1563" s="63"/>
      <c r="BG1563" s="63"/>
      <c r="BH1563" s="63"/>
      <c r="BI1563" s="63"/>
      <c r="BJ1563" s="63"/>
      <c r="BK1563" s="63"/>
      <c r="BL1563" s="63"/>
      <c r="BM1563" s="63"/>
      <c r="BN1563" s="63"/>
      <c r="BO1563" s="63"/>
      <c r="BP1563" s="63"/>
      <c r="BQ1563" s="63"/>
      <c r="BR1563" s="63"/>
      <c r="BS1563" s="63"/>
      <c r="BT1563" s="63"/>
      <c r="BU1563" s="63"/>
      <c r="BV1563" s="63"/>
      <c r="BW1563" s="63"/>
      <c r="BX1563" s="63"/>
      <c r="BY1563" s="63"/>
      <c r="BZ1563" s="63"/>
      <c r="CA1563" s="63"/>
      <c r="CB1563" s="63"/>
      <c r="CC1563" s="63"/>
      <c r="CD1563" s="63"/>
      <c r="CE1563" s="63"/>
      <c r="CF1563" s="63"/>
      <c r="CG1563" s="63"/>
      <c r="CH1563" s="63"/>
      <c r="CI1563" s="63"/>
      <c r="CJ1563" s="63"/>
      <c r="CK1563" s="63"/>
      <c r="CL1563" s="63"/>
      <c r="CM1563" s="63"/>
      <c r="CN1563" s="63"/>
      <c r="CO1563" s="63"/>
      <c r="CP1563" s="63"/>
      <c r="CR1563" s="227"/>
      <c r="CS1563" s="74"/>
    </row>
    <row r="1564" spans="1:97" s="72" customFormat="1" ht="75.75" customHeight="1">
      <c r="A1564" s="76"/>
      <c r="B1564" s="76"/>
      <c r="C1564" s="76"/>
      <c r="D1564" s="76"/>
      <c r="E1564" s="76"/>
      <c r="F1564" s="63"/>
      <c r="G1564" s="63"/>
      <c r="H1564" s="63"/>
      <c r="I1564" s="63"/>
      <c r="J1564" s="63"/>
      <c r="K1564" s="63"/>
      <c r="L1564" s="63"/>
      <c r="M1564" s="63"/>
      <c r="N1564" s="63"/>
      <c r="O1564" s="63"/>
      <c r="P1564" s="63"/>
      <c r="Q1564" s="63"/>
      <c r="R1564" s="63"/>
      <c r="S1564" s="63"/>
      <c r="T1564" s="63"/>
      <c r="U1564" s="63"/>
      <c r="V1564" s="63"/>
      <c r="W1564" s="63"/>
      <c r="X1564" s="63"/>
      <c r="Y1564" s="63"/>
      <c r="Z1564" s="63"/>
      <c r="AA1564" s="63"/>
      <c r="AB1564" s="63"/>
      <c r="AC1564" s="63"/>
      <c r="AD1564" s="63"/>
      <c r="AE1564" s="63"/>
      <c r="AF1564" s="63"/>
      <c r="AG1564" s="63"/>
      <c r="AH1564" s="63"/>
      <c r="AI1564" s="63"/>
      <c r="AJ1564" s="63"/>
      <c r="AK1564" s="63"/>
      <c r="AL1564" s="63"/>
      <c r="AM1564" s="63"/>
      <c r="AN1564" s="63"/>
      <c r="AO1564" s="63"/>
      <c r="AP1564" s="63"/>
      <c r="AQ1564" s="63"/>
      <c r="AR1564" s="63"/>
      <c r="AS1564" s="63"/>
      <c r="AT1564" s="63"/>
      <c r="AU1564" s="63"/>
      <c r="AV1564" s="63"/>
      <c r="AW1564" s="63"/>
      <c r="AX1564" s="63"/>
      <c r="AY1564" s="63"/>
      <c r="AZ1564" s="63"/>
      <c r="BA1564" s="63"/>
      <c r="BB1564" s="63"/>
      <c r="BC1564" s="63"/>
      <c r="BD1564" s="63"/>
      <c r="BE1564" s="63"/>
      <c r="BF1564" s="63"/>
      <c r="BG1564" s="63"/>
      <c r="BH1564" s="63"/>
      <c r="BI1564" s="63"/>
      <c r="BJ1564" s="63"/>
      <c r="BK1564" s="63"/>
      <c r="BL1564" s="63"/>
      <c r="BM1564" s="63"/>
      <c r="BN1564" s="63"/>
      <c r="BO1564" s="63"/>
      <c r="BP1564" s="63"/>
      <c r="BQ1564" s="63"/>
      <c r="BR1564" s="63"/>
      <c r="BS1564" s="63"/>
      <c r="BT1564" s="63"/>
      <c r="BU1564" s="63"/>
      <c r="BV1564" s="63"/>
      <c r="BW1564" s="63"/>
      <c r="BX1564" s="63"/>
      <c r="BY1564" s="63"/>
      <c r="BZ1564" s="63"/>
      <c r="CA1564" s="63"/>
      <c r="CB1564" s="63"/>
      <c r="CC1564" s="63"/>
      <c r="CD1564" s="63"/>
      <c r="CE1564" s="63"/>
      <c r="CF1564" s="63"/>
      <c r="CG1564" s="63"/>
      <c r="CH1564" s="63"/>
      <c r="CI1564" s="63"/>
      <c r="CJ1564" s="63"/>
      <c r="CK1564" s="63"/>
      <c r="CL1564" s="63"/>
      <c r="CM1564" s="63"/>
      <c r="CN1564" s="63"/>
      <c r="CO1564" s="63"/>
      <c r="CP1564" s="63"/>
      <c r="CR1564" s="227"/>
      <c r="CS1564" s="74"/>
    </row>
    <row r="1565" spans="1:97" s="72" customFormat="1" ht="75.75" customHeight="1">
      <c r="A1565" s="76"/>
      <c r="B1565" s="76"/>
      <c r="C1565" s="76"/>
      <c r="D1565" s="76"/>
      <c r="E1565" s="76"/>
      <c r="F1565" s="63"/>
      <c r="G1565" s="63"/>
      <c r="H1565" s="63"/>
      <c r="I1565" s="63"/>
      <c r="J1565" s="63"/>
      <c r="K1565" s="63"/>
      <c r="L1565" s="63"/>
      <c r="M1565" s="63"/>
      <c r="N1565" s="63"/>
      <c r="O1565" s="63"/>
      <c r="P1565" s="63"/>
      <c r="Q1565" s="63"/>
      <c r="R1565" s="63"/>
      <c r="S1565" s="63"/>
      <c r="T1565" s="63"/>
      <c r="U1565" s="63"/>
      <c r="V1565" s="63"/>
      <c r="W1565" s="63"/>
      <c r="X1565" s="63"/>
      <c r="Y1565" s="63"/>
      <c r="Z1565" s="63"/>
      <c r="AA1565" s="63"/>
      <c r="AB1565" s="63"/>
      <c r="AC1565" s="63"/>
      <c r="AD1565" s="63"/>
      <c r="AE1565" s="63"/>
      <c r="AF1565" s="63"/>
      <c r="AG1565" s="63"/>
      <c r="AH1565" s="63"/>
      <c r="AI1565" s="63"/>
      <c r="AJ1565" s="63"/>
      <c r="AK1565" s="63"/>
      <c r="AL1565" s="63"/>
      <c r="AM1565" s="63"/>
      <c r="AN1565" s="63"/>
      <c r="AO1565" s="63"/>
      <c r="AP1565" s="63"/>
      <c r="AQ1565" s="63"/>
      <c r="AR1565" s="63"/>
      <c r="AS1565" s="63"/>
      <c r="AT1565" s="63"/>
      <c r="AU1565" s="63"/>
      <c r="AV1565" s="63"/>
      <c r="AW1565" s="63"/>
      <c r="AX1565" s="63"/>
      <c r="AY1565" s="63"/>
      <c r="AZ1565" s="63"/>
      <c r="BA1565" s="63"/>
      <c r="BB1565" s="63"/>
      <c r="BC1565" s="63"/>
      <c r="BD1565" s="63"/>
      <c r="BE1565" s="63"/>
      <c r="BF1565" s="63"/>
      <c r="BG1565" s="63"/>
      <c r="BH1565" s="63"/>
      <c r="BI1565" s="63"/>
      <c r="BJ1565" s="63"/>
      <c r="BK1565" s="63"/>
      <c r="BL1565" s="63"/>
      <c r="BM1565" s="63"/>
      <c r="BN1565" s="63"/>
      <c r="BO1565" s="63"/>
      <c r="BP1565" s="63"/>
      <c r="BQ1565" s="63"/>
      <c r="BR1565" s="63"/>
      <c r="BS1565" s="63"/>
      <c r="BT1565" s="63"/>
      <c r="BU1565" s="63"/>
      <c r="BV1565" s="63"/>
      <c r="BW1565" s="63"/>
      <c r="BX1565" s="63"/>
      <c r="BY1565" s="63"/>
      <c r="BZ1565" s="63"/>
      <c r="CA1565" s="63"/>
      <c r="CB1565" s="63"/>
      <c r="CC1565" s="63"/>
      <c r="CD1565" s="63"/>
      <c r="CE1565" s="63"/>
      <c r="CF1565" s="63"/>
      <c r="CG1565" s="63"/>
      <c r="CH1565" s="63"/>
      <c r="CI1565" s="63"/>
      <c r="CJ1565" s="63"/>
      <c r="CK1565" s="63"/>
      <c r="CL1565" s="63"/>
      <c r="CM1565" s="63"/>
      <c r="CN1565" s="63"/>
      <c r="CO1565" s="63"/>
      <c r="CP1565" s="63"/>
      <c r="CR1565" s="227"/>
      <c r="CS1565" s="74"/>
    </row>
    <row r="1566" spans="1:97" s="72" customFormat="1" ht="75.75" customHeight="1">
      <c r="A1566" s="76"/>
      <c r="B1566" s="76"/>
      <c r="C1566" s="76"/>
      <c r="D1566" s="76"/>
      <c r="E1566" s="76"/>
      <c r="F1566" s="63"/>
      <c r="G1566" s="63"/>
      <c r="H1566" s="63"/>
      <c r="I1566" s="63"/>
      <c r="J1566" s="63"/>
      <c r="K1566" s="63"/>
      <c r="L1566" s="63"/>
      <c r="M1566" s="63"/>
      <c r="N1566" s="63"/>
      <c r="O1566" s="63"/>
      <c r="P1566" s="63"/>
      <c r="Q1566" s="63"/>
      <c r="R1566" s="63"/>
      <c r="S1566" s="63"/>
      <c r="T1566" s="63"/>
      <c r="U1566" s="63"/>
      <c r="V1566" s="63"/>
      <c r="W1566" s="63"/>
      <c r="X1566" s="63"/>
      <c r="Y1566" s="63"/>
      <c r="Z1566" s="63"/>
      <c r="AA1566" s="63"/>
      <c r="AB1566" s="63"/>
      <c r="AC1566" s="63"/>
      <c r="AD1566" s="63"/>
      <c r="AE1566" s="63"/>
      <c r="AF1566" s="63"/>
      <c r="AG1566" s="63"/>
      <c r="AH1566" s="63"/>
      <c r="AI1566" s="63"/>
      <c r="AJ1566" s="63"/>
      <c r="AK1566" s="63"/>
      <c r="AL1566" s="63"/>
      <c r="AM1566" s="63"/>
      <c r="AN1566" s="63"/>
      <c r="AO1566" s="63"/>
      <c r="AP1566" s="63"/>
      <c r="AQ1566" s="63"/>
      <c r="AR1566" s="63"/>
      <c r="AS1566" s="63"/>
      <c r="AT1566" s="63"/>
      <c r="AU1566" s="63"/>
      <c r="AV1566" s="63"/>
      <c r="AW1566" s="63"/>
      <c r="AX1566" s="63"/>
      <c r="AY1566" s="63"/>
      <c r="AZ1566" s="63"/>
      <c r="BA1566" s="63"/>
      <c r="BB1566" s="63"/>
      <c r="BC1566" s="63"/>
      <c r="BD1566" s="63"/>
      <c r="BE1566" s="63"/>
      <c r="BF1566" s="63"/>
      <c r="BG1566" s="63"/>
      <c r="BH1566" s="63"/>
      <c r="BI1566" s="63"/>
      <c r="BJ1566" s="63"/>
      <c r="BK1566" s="63"/>
      <c r="BL1566" s="63"/>
      <c r="BM1566" s="63"/>
      <c r="BN1566" s="63"/>
      <c r="BO1566" s="63"/>
      <c r="BP1566" s="63"/>
      <c r="BQ1566" s="63"/>
      <c r="BR1566" s="63"/>
      <c r="BS1566" s="63"/>
      <c r="BT1566" s="63"/>
      <c r="BU1566" s="63"/>
      <c r="BV1566" s="63"/>
      <c r="BW1566" s="63"/>
      <c r="BX1566" s="63"/>
      <c r="BY1566" s="63"/>
      <c r="BZ1566" s="63"/>
      <c r="CA1566" s="63"/>
      <c r="CB1566" s="63"/>
      <c r="CC1566" s="63"/>
      <c r="CD1566" s="63"/>
      <c r="CE1566" s="63"/>
      <c r="CF1566" s="63"/>
      <c r="CG1566" s="63"/>
      <c r="CH1566" s="63"/>
      <c r="CI1566" s="63"/>
      <c r="CJ1566" s="63"/>
      <c r="CK1566" s="63"/>
      <c r="CL1566" s="63"/>
      <c r="CM1566" s="63"/>
      <c r="CN1566" s="63"/>
      <c r="CO1566" s="63"/>
      <c r="CP1566" s="63"/>
      <c r="CR1566" s="227"/>
      <c r="CS1566" s="74"/>
    </row>
    <row r="1567" spans="1:97" s="72" customFormat="1" ht="75.75" customHeight="1">
      <c r="A1567" s="76"/>
      <c r="B1567" s="76"/>
      <c r="C1567" s="76"/>
      <c r="D1567" s="76"/>
      <c r="E1567" s="76"/>
      <c r="F1567" s="63"/>
      <c r="G1567" s="63"/>
      <c r="H1567" s="63"/>
      <c r="I1567" s="63"/>
      <c r="J1567" s="63"/>
      <c r="K1567" s="63"/>
      <c r="L1567" s="63"/>
      <c r="M1567" s="63"/>
      <c r="N1567" s="63"/>
      <c r="O1567" s="63"/>
      <c r="P1567" s="63"/>
      <c r="Q1567" s="63"/>
      <c r="R1567" s="63"/>
      <c r="S1567" s="63"/>
      <c r="T1567" s="63"/>
      <c r="U1567" s="63"/>
      <c r="V1567" s="63"/>
      <c r="W1567" s="63"/>
      <c r="X1567" s="63"/>
      <c r="Y1567" s="63"/>
      <c r="Z1567" s="63"/>
      <c r="AA1567" s="63"/>
      <c r="AB1567" s="63"/>
      <c r="AC1567" s="63"/>
      <c r="AD1567" s="63"/>
      <c r="AE1567" s="63"/>
      <c r="AF1567" s="63"/>
      <c r="AG1567" s="63"/>
      <c r="AH1567" s="63"/>
      <c r="AI1567" s="63"/>
      <c r="AJ1567" s="63"/>
      <c r="AK1567" s="63"/>
      <c r="AL1567" s="63"/>
      <c r="AM1567" s="63"/>
      <c r="AN1567" s="63"/>
      <c r="AO1567" s="63"/>
      <c r="AP1567" s="63"/>
      <c r="AQ1567" s="63"/>
      <c r="AR1567" s="63"/>
      <c r="AS1567" s="63"/>
      <c r="AT1567" s="63"/>
      <c r="AU1567" s="63"/>
      <c r="AV1567" s="63"/>
      <c r="AW1567" s="63"/>
      <c r="AX1567" s="63"/>
      <c r="AY1567" s="63"/>
      <c r="AZ1567" s="63"/>
      <c r="BA1567" s="63"/>
      <c r="BB1567" s="63"/>
      <c r="BC1567" s="63"/>
      <c r="BD1567" s="63"/>
      <c r="BE1567" s="63"/>
      <c r="BF1567" s="63"/>
      <c r="BG1567" s="63"/>
      <c r="BH1567" s="63"/>
      <c r="BI1567" s="63"/>
      <c r="BJ1567" s="63"/>
      <c r="BK1567" s="63"/>
      <c r="BL1567" s="63"/>
      <c r="BM1567" s="63"/>
      <c r="BN1567" s="63"/>
      <c r="BO1567" s="63"/>
      <c r="BP1567" s="63"/>
      <c r="BQ1567" s="63"/>
      <c r="BR1567" s="63"/>
      <c r="BS1567" s="63"/>
      <c r="BT1567" s="63"/>
      <c r="BU1567" s="63"/>
      <c r="BV1567" s="63"/>
      <c r="BW1567" s="63"/>
      <c r="BX1567" s="63"/>
      <c r="BY1567" s="63"/>
      <c r="BZ1567" s="63"/>
      <c r="CA1567" s="63"/>
      <c r="CB1567" s="63"/>
      <c r="CC1567" s="63"/>
      <c r="CD1567" s="63"/>
      <c r="CE1567" s="63"/>
      <c r="CF1567" s="63"/>
      <c r="CG1567" s="63"/>
      <c r="CH1567" s="63"/>
      <c r="CI1567" s="63"/>
      <c r="CJ1567" s="63"/>
      <c r="CK1567" s="63"/>
      <c r="CL1567" s="63"/>
      <c r="CM1567" s="63"/>
      <c r="CN1567" s="63"/>
      <c r="CO1567" s="63"/>
      <c r="CP1567" s="63"/>
      <c r="CR1567" s="227"/>
      <c r="CS1567" s="74"/>
    </row>
    <row r="1568" spans="1:97" s="72" customFormat="1" ht="75.75" customHeight="1">
      <c r="A1568" s="76"/>
      <c r="B1568" s="76"/>
      <c r="C1568" s="76"/>
      <c r="D1568" s="76"/>
      <c r="E1568" s="76"/>
      <c r="F1568" s="63"/>
      <c r="G1568" s="63"/>
      <c r="H1568" s="63"/>
      <c r="I1568" s="63"/>
      <c r="J1568" s="63"/>
      <c r="K1568" s="63"/>
      <c r="L1568" s="63"/>
      <c r="M1568" s="63"/>
      <c r="N1568" s="63"/>
      <c r="O1568" s="63"/>
      <c r="P1568" s="63"/>
      <c r="Q1568" s="63"/>
      <c r="R1568" s="63"/>
      <c r="S1568" s="63"/>
      <c r="T1568" s="63"/>
      <c r="U1568" s="63"/>
      <c r="V1568" s="63"/>
      <c r="W1568" s="63"/>
      <c r="X1568" s="63"/>
      <c r="Y1568" s="63"/>
      <c r="Z1568" s="63"/>
      <c r="AA1568" s="63"/>
      <c r="AB1568" s="63"/>
      <c r="AC1568" s="63"/>
      <c r="AD1568" s="63"/>
      <c r="AE1568" s="63"/>
      <c r="AF1568" s="63"/>
      <c r="AG1568" s="63"/>
      <c r="AH1568" s="63"/>
      <c r="AI1568" s="63"/>
      <c r="AJ1568" s="63"/>
      <c r="AK1568" s="63"/>
      <c r="AL1568" s="63"/>
      <c r="AM1568" s="63"/>
      <c r="AN1568" s="63"/>
      <c r="AO1568" s="63"/>
      <c r="AP1568" s="63"/>
      <c r="AQ1568" s="63"/>
      <c r="AR1568" s="63"/>
      <c r="AS1568" s="63"/>
      <c r="AT1568" s="63"/>
      <c r="AU1568" s="63"/>
      <c r="AV1568" s="63"/>
      <c r="AW1568" s="63"/>
      <c r="AX1568" s="63"/>
      <c r="AY1568" s="63"/>
      <c r="AZ1568" s="63"/>
      <c r="BA1568" s="63"/>
      <c r="BB1568" s="63"/>
      <c r="BC1568" s="63"/>
      <c r="BD1568" s="63"/>
      <c r="BE1568" s="63"/>
      <c r="BF1568" s="63"/>
      <c r="BG1568" s="63"/>
      <c r="BH1568" s="63"/>
      <c r="BI1568" s="63"/>
      <c r="BJ1568" s="63"/>
      <c r="BK1568" s="63"/>
      <c r="BL1568" s="63"/>
      <c r="BM1568" s="63"/>
      <c r="BN1568" s="63"/>
      <c r="BO1568" s="63"/>
      <c r="BP1568" s="63"/>
      <c r="BQ1568" s="63"/>
      <c r="BR1568" s="63"/>
      <c r="BS1568" s="63"/>
      <c r="BT1568" s="63"/>
      <c r="BU1568" s="63"/>
      <c r="BV1568" s="63"/>
      <c r="BW1568" s="63"/>
      <c r="BX1568" s="63"/>
      <c r="BY1568" s="63"/>
      <c r="BZ1568" s="63"/>
      <c r="CA1568" s="63"/>
      <c r="CB1568" s="63"/>
      <c r="CC1568" s="63"/>
      <c r="CD1568" s="63"/>
      <c r="CE1568" s="63"/>
      <c r="CF1568" s="63"/>
      <c r="CG1568" s="63"/>
      <c r="CH1568" s="63"/>
      <c r="CI1568" s="63"/>
      <c r="CJ1568" s="63"/>
      <c r="CK1568" s="63"/>
      <c r="CL1568" s="63"/>
      <c r="CM1568" s="63"/>
      <c r="CN1568" s="63"/>
      <c r="CO1568" s="63"/>
      <c r="CP1568" s="63"/>
      <c r="CR1568" s="227"/>
      <c r="CS1568" s="74"/>
    </row>
    <row r="1569" spans="1:97" s="72" customFormat="1" ht="75.75" customHeight="1">
      <c r="A1569" s="76"/>
      <c r="B1569" s="76"/>
      <c r="C1569" s="76"/>
      <c r="D1569" s="76"/>
      <c r="E1569" s="76"/>
      <c r="F1569" s="63"/>
      <c r="G1569" s="63"/>
      <c r="H1569" s="63"/>
      <c r="I1569" s="63"/>
      <c r="J1569" s="63"/>
      <c r="K1569" s="63"/>
      <c r="L1569" s="63"/>
      <c r="M1569" s="63"/>
      <c r="N1569" s="63"/>
      <c r="O1569" s="63"/>
      <c r="P1569" s="63"/>
      <c r="Q1569" s="63"/>
      <c r="R1569" s="63"/>
      <c r="S1569" s="63"/>
      <c r="T1569" s="63"/>
      <c r="U1569" s="63"/>
      <c r="V1569" s="63"/>
      <c r="W1569" s="63"/>
      <c r="X1569" s="63"/>
      <c r="Y1569" s="63"/>
      <c r="Z1569" s="63"/>
      <c r="AA1569" s="63"/>
      <c r="AB1569" s="63"/>
      <c r="AC1569" s="63"/>
      <c r="AD1569" s="63"/>
      <c r="AE1569" s="63"/>
      <c r="AF1569" s="63"/>
      <c r="AG1569" s="63"/>
      <c r="AH1569" s="63"/>
      <c r="AI1569" s="63"/>
      <c r="AJ1569" s="63"/>
      <c r="AK1569" s="63"/>
      <c r="AL1569" s="63"/>
      <c r="AM1569" s="63"/>
      <c r="AN1569" s="63"/>
      <c r="AO1569" s="63"/>
      <c r="AP1569" s="63"/>
      <c r="AQ1569" s="63"/>
      <c r="AR1569" s="63"/>
      <c r="AS1569" s="63"/>
      <c r="AT1569" s="63"/>
      <c r="AU1569" s="63"/>
      <c r="AV1569" s="63"/>
      <c r="AW1569" s="63"/>
      <c r="AX1569" s="63"/>
      <c r="AY1569" s="63"/>
      <c r="AZ1569" s="63"/>
      <c r="BA1569" s="63"/>
      <c r="BB1569" s="63"/>
      <c r="BC1569" s="63"/>
      <c r="BD1569" s="63"/>
      <c r="BE1569" s="63"/>
      <c r="BF1569" s="63"/>
      <c r="BG1569" s="63"/>
      <c r="BH1569" s="63"/>
      <c r="BI1569" s="63"/>
      <c r="BJ1569" s="63"/>
      <c r="BK1569" s="63"/>
      <c r="BL1569" s="63"/>
      <c r="BM1569" s="63"/>
      <c r="BN1569" s="63"/>
      <c r="BO1569" s="63"/>
      <c r="BP1569" s="63"/>
      <c r="BQ1569" s="63"/>
      <c r="BR1569" s="63"/>
      <c r="BS1569" s="63"/>
      <c r="BT1569" s="63"/>
      <c r="BU1569" s="63"/>
      <c r="BV1569" s="63"/>
      <c r="BW1569" s="63"/>
      <c r="BX1569" s="63"/>
      <c r="BY1569" s="63"/>
      <c r="BZ1569" s="63"/>
      <c r="CA1569" s="63"/>
      <c r="CB1569" s="63"/>
      <c r="CC1569" s="63"/>
      <c r="CD1569" s="63"/>
      <c r="CE1569" s="63"/>
      <c r="CF1569" s="63"/>
      <c r="CG1569" s="63"/>
      <c r="CH1569" s="63"/>
      <c r="CI1569" s="63"/>
      <c r="CJ1569" s="63"/>
      <c r="CK1569" s="63"/>
      <c r="CL1569" s="63"/>
      <c r="CM1569" s="63"/>
      <c r="CN1569" s="63"/>
      <c r="CO1569" s="63"/>
      <c r="CP1569" s="63"/>
      <c r="CR1569" s="227"/>
      <c r="CS1569" s="74"/>
    </row>
    <row r="1570" spans="1:97" s="72" customFormat="1" ht="75.75" customHeight="1">
      <c r="A1570" s="76"/>
      <c r="B1570" s="76"/>
      <c r="C1570" s="76"/>
      <c r="D1570" s="76"/>
      <c r="E1570" s="76"/>
      <c r="F1570" s="63"/>
      <c r="G1570" s="63"/>
      <c r="H1570" s="63"/>
      <c r="I1570" s="63"/>
      <c r="J1570" s="63"/>
      <c r="K1570" s="63"/>
      <c r="L1570" s="63"/>
      <c r="M1570" s="63"/>
      <c r="N1570" s="63"/>
      <c r="O1570" s="63"/>
      <c r="P1570" s="63"/>
      <c r="Q1570" s="63"/>
      <c r="R1570" s="63"/>
      <c r="S1570" s="63"/>
      <c r="T1570" s="63"/>
      <c r="U1570" s="63"/>
      <c r="V1570" s="63"/>
      <c r="W1570" s="63"/>
      <c r="X1570" s="63"/>
      <c r="Y1570" s="63"/>
      <c r="Z1570" s="63"/>
      <c r="AA1570" s="63"/>
      <c r="AB1570" s="63"/>
      <c r="AC1570" s="63"/>
      <c r="AD1570" s="63"/>
      <c r="AE1570" s="63"/>
      <c r="AF1570" s="63"/>
      <c r="AG1570" s="63"/>
      <c r="AH1570" s="63"/>
      <c r="AI1570" s="63"/>
      <c r="AJ1570" s="63"/>
      <c r="AK1570" s="63"/>
      <c r="AL1570" s="63"/>
      <c r="AM1570" s="63"/>
      <c r="AN1570" s="63"/>
      <c r="AO1570" s="63"/>
      <c r="AP1570" s="63"/>
      <c r="AQ1570" s="63"/>
      <c r="AR1570" s="63"/>
      <c r="AS1570" s="63"/>
      <c r="AT1570" s="63"/>
      <c r="AU1570" s="63"/>
      <c r="AV1570" s="63"/>
      <c r="AW1570" s="63"/>
      <c r="AX1570" s="63"/>
      <c r="AY1570" s="63"/>
      <c r="AZ1570" s="63"/>
      <c r="BA1570" s="63"/>
      <c r="BB1570" s="63"/>
      <c r="BC1570" s="63"/>
      <c r="BD1570" s="63"/>
      <c r="BE1570" s="63"/>
      <c r="BF1570" s="63"/>
      <c r="BG1570" s="63"/>
      <c r="BH1570" s="63"/>
      <c r="BI1570" s="63"/>
      <c r="BJ1570" s="63"/>
      <c r="BK1570" s="63"/>
      <c r="BL1570" s="63"/>
      <c r="BM1570" s="63"/>
      <c r="BN1570" s="63"/>
      <c r="BO1570" s="63"/>
      <c r="BP1570" s="63"/>
      <c r="BQ1570" s="63"/>
      <c r="BR1570" s="63"/>
      <c r="BS1570" s="63"/>
      <c r="BT1570" s="63"/>
      <c r="BU1570" s="63"/>
      <c r="BV1570" s="63"/>
      <c r="BW1570" s="63"/>
      <c r="BX1570" s="63"/>
      <c r="BY1570" s="63"/>
      <c r="BZ1570" s="63"/>
      <c r="CA1570" s="63"/>
      <c r="CB1570" s="63"/>
      <c r="CC1570" s="63"/>
      <c r="CD1570" s="63"/>
      <c r="CE1570" s="63"/>
      <c r="CF1570" s="63"/>
      <c r="CG1570" s="63"/>
      <c r="CH1570" s="63"/>
      <c r="CI1570" s="63"/>
      <c r="CJ1570" s="63"/>
      <c r="CK1570" s="63"/>
      <c r="CL1570" s="63"/>
      <c r="CM1570" s="63"/>
      <c r="CN1570" s="63"/>
      <c r="CO1570" s="63"/>
      <c r="CP1570" s="63"/>
      <c r="CR1570" s="227"/>
      <c r="CS1570" s="74"/>
    </row>
    <row r="1571" spans="1:97" s="72" customFormat="1" ht="75.75" customHeight="1">
      <c r="A1571" s="76"/>
      <c r="B1571" s="76"/>
      <c r="C1571" s="76"/>
      <c r="D1571" s="76"/>
      <c r="E1571" s="76"/>
      <c r="F1571" s="63"/>
      <c r="G1571" s="63"/>
      <c r="H1571" s="63"/>
      <c r="I1571" s="63"/>
      <c r="J1571" s="63"/>
      <c r="K1571" s="63"/>
      <c r="L1571" s="63"/>
      <c r="M1571" s="63"/>
      <c r="N1571" s="63"/>
      <c r="O1571" s="63"/>
      <c r="P1571" s="63"/>
      <c r="Q1571" s="63"/>
      <c r="R1571" s="63"/>
      <c r="S1571" s="63"/>
      <c r="T1571" s="63"/>
      <c r="U1571" s="63"/>
      <c r="V1571" s="63"/>
      <c r="W1571" s="63"/>
      <c r="X1571" s="63"/>
      <c r="Y1571" s="63"/>
      <c r="Z1571" s="63"/>
      <c r="AA1571" s="63"/>
      <c r="AB1571" s="63"/>
      <c r="AC1571" s="63"/>
      <c r="AD1571" s="63"/>
      <c r="AE1571" s="63"/>
      <c r="AF1571" s="63"/>
      <c r="AG1571" s="63"/>
      <c r="AH1571" s="63"/>
      <c r="AI1571" s="63"/>
      <c r="AJ1571" s="63"/>
      <c r="AK1571" s="63"/>
      <c r="AL1571" s="63"/>
      <c r="AM1571" s="63"/>
      <c r="AN1571" s="63"/>
      <c r="AO1571" s="63"/>
      <c r="AP1571" s="63"/>
      <c r="AQ1571" s="63"/>
      <c r="AR1571" s="63"/>
      <c r="AS1571" s="63"/>
      <c r="AT1571" s="63"/>
      <c r="AU1571" s="63"/>
      <c r="AV1571" s="63"/>
      <c r="AW1571" s="63"/>
      <c r="AX1571" s="63"/>
      <c r="AY1571" s="63"/>
      <c r="AZ1571" s="63"/>
      <c r="BA1571" s="63"/>
      <c r="BB1571" s="63"/>
      <c r="BC1571" s="63"/>
      <c r="BD1571" s="63"/>
      <c r="BE1571" s="63"/>
      <c r="BF1571" s="63"/>
      <c r="BG1571" s="63"/>
      <c r="BH1571" s="63"/>
      <c r="BI1571" s="63"/>
      <c r="BJ1571" s="63"/>
      <c r="BK1571" s="63"/>
      <c r="BL1571" s="63"/>
      <c r="BM1571" s="63"/>
      <c r="BN1571" s="63"/>
      <c r="BO1571" s="63"/>
      <c r="BP1571" s="63"/>
      <c r="BQ1571" s="63"/>
      <c r="BR1571" s="63"/>
      <c r="BS1571" s="63"/>
      <c r="BT1571" s="63"/>
      <c r="BU1571" s="63"/>
      <c r="BV1571" s="63"/>
      <c r="BW1571" s="63"/>
      <c r="BX1571" s="63"/>
      <c r="BY1571" s="63"/>
      <c r="BZ1571" s="63"/>
      <c r="CA1571" s="63"/>
      <c r="CB1571" s="63"/>
      <c r="CC1571" s="63"/>
      <c r="CD1571" s="63"/>
      <c r="CE1571" s="63"/>
      <c r="CF1571" s="63"/>
      <c r="CG1571" s="63"/>
      <c r="CH1571" s="63"/>
      <c r="CI1571" s="63"/>
      <c r="CJ1571" s="63"/>
      <c r="CK1571" s="63"/>
      <c r="CL1571" s="63"/>
      <c r="CM1571" s="63"/>
      <c r="CN1571" s="63"/>
      <c r="CO1571" s="63"/>
      <c r="CP1571" s="63"/>
      <c r="CR1571" s="227"/>
      <c r="CS1571" s="74"/>
    </row>
    <row r="1572" spans="1:97" s="72" customFormat="1" ht="75.75" customHeight="1">
      <c r="A1572" s="76"/>
      <c r="B1572" s="76"/>
      <c r="C1572" s="76"/>
      <c r="D1572" s="76"/>
      <c r="E1572" s="76"/>
      <c r="F1572" s="63"/>
      <c r="G1572" s="63"/>
      <c r="H1572" s="63"/>
      <c r="I1572" s="63"/>
      <c r="J1572" s="63"/>
      <c r="K1572" s="63"/>
      <c r="L1572" s="63"/>
      <c r="M1572" s="63"/>
      <c r="N1572" s="63"/>
      <c r="O1572" s="63"/>
      <c r="P1572" s="63"/>
      <c r="Q1572" s="63"/>
      <c r="R1572" s="63"/>
      <c r="S1572" s="63"/>
      <c r="T1572" s="63"/>
      <c r="U1572" s="63"/>
      <c r="V1572" s="63"/>
      <c r="W1572" s="63"/>
      <c r="X1572" s="63"/>
      <c r="Y1572" s="63"/>
      <c r="Z1572" s="63"/>
      <c r="AA1572" s="63"/>
      <c r="AB1572" s="63"/>
      <c r="AC1572" s="63"/>
      <c r="AD1572" s="63"/>
      <c r="AE1572" s="63"/>
      <c r="AF1572" s="63"/>
      <c r="AG1572" s="63"/>
      <c r="AH1572" s="63"/>
      <c r="AI1572" s="63"/>
      <c r="AJ1572" s="63"/>
      <c r="AK1572" s="63"/>
      <c r="AL1572" s="63"/>
      <c r="AM1572" s="63"/>
      <c r="AN1572" s="63"/>
      <c r="AO1572" s="63"/>
      <c r="AP1572" s="63"/>
      <c r="AQ1572" s="63"/>
      <c r="AR1572" s="63"/>
      <c r="AS1572" s="63"/>
      <c r="AT1572" s="63"/>
      <c r="AU1572" s="63"/>
      <c r="AV1572" s="63"/>
      <c r="AW1572" s="63"/>
      <c r="AX1572" s="63"/>
      <c r="AY1572" s="63"/>
      <c r="AZ1572" s="63"/>
      <c r="BA1572" s="63"/>
      <c r="BB1572" s="63"/>
      <c r="BC1572" s="63"/>
      <c r="BD1572" s="63"/>
      <c r="BE1572" s="63"/>
      <c r="BF1572" s="63"/>
      <c r="BG1572" s="63"/>
      <c r="BH1572" s="63"/>
      <c r="BI1572" s="63"/>
      <c r="BJ1572" s="63"/>
      <c r="BK1572" s="63"/>
      <c r="BL1572" s="63"/>
      <c r="BM1572" s="63"/>
      <c r="BN1572" s="63"/>
      <c r="BO1572" s="63"/>
      <c r="BP1572" s="63"/>
      <c r="BQ1572" s="63"/>
      <c r="BR1572" s="63"/>
      <c r="BS1572" s="63"/>
      <c r="BT1572" s="63"/>
      <c r="BU1572" s="63"/>
      <c r="BV1572" s="63"/>
      <c r="BW1572" s="63"/>
      <c r="BX1572" s="63"/>
      <c r="BY1572" s="63"/>
      <c r="BZ1572" s="63"/>
      <c r="CA1572" s="63"/>
      <c r="CB1572" s="63"/>
      <c r="CC1572" s="63"/>
      <c r="CD1572" s="63"/>
      <c r="CE1572" s="63"/>
      <c r="CF1572" s="63"/>
      <c r="CG1572" s="63"/>
      <c r="CH1572" s="63"/>
      <c r="CI1572" s="63"/>
      <c r="CJ1572" s="63"/>
      <c r="CK1572" s="63"/>
      <c r="CL1572" s="63"/>
      <c r="CM1572" s="63"/>
      <c r="CN1572" s="63"/>
      <c r="CO1572" s="63"/>
      <c r="CP1572" s="63"/>
      <c r="CR1572" s="227"/>
      <c r="CS1572" s="74"/>
    </row>
    <row r="1573" spans="1:97" s="72" customFormat="1" ht="75.75" customHeight="1">
      <c r="A1573" s="76"/>
      <c r="B1573" s="76"/>
      <c r="C1573" s="76"/>
      <c r="D1573" s="76"/>
      <c r="E1573" s="76"/>
      <c r="F1573" s="63"/>
      <c r="G1573" s="63"/>
      <c r="H1573" s="63"/>
      <c r="I1573" s="63"/>
      <c r="J1573" s="63"/>
      <c r="K1573" s="63"/>
      <c r="L1573" s="63"/>
      <c r="M1573" s="63"/>
      <c r="N1573" s="63"/>
      <c r="O1573" s="63"/>
      <c r="P1573" s="63"/>
      <c r="Q1573" s="63"/>
      <c r="R1573" s="63"/>
      <c r="S1573" s="63"/>
      <c r="T1573" s="63"/>
      <c r="U1573" s="63"/>
      <c r="V1573" s="63"/>
      <c r="W1573" s="63"/>
      <c r="X1573" s="63"/>
      <c r="Y1573" s="63"/>
      <c r="Z1573" s="63"/>
      <c r="AA1573" s="63"/>
      <c r="AB1573" s="63"/>
      <c r="AC1573" s="63"/>
      <c r="AD1573" s="63"/>
      <c r="AE1573" s="63"/>
      <c r="AF1573" s="63"/>
      <c r="AG1573" s="63"/>
      <c r="AH1573" s="63"/>
      <c r="AI1573" s="63"/>
      <c r="AJ1573" s="63"/>
      <c r="AK1573" s="63"/>
      <c r="AL1573" s="63"/>
      <c r="AM1573" s="63"/>
      <c r="AN1573" s="63"/>
      <c r="AO1573" s="63"/>
      <c r="AP1573" s="63"/>
      <c r="AQ1573" s="63"/>
      <c r="AR1573" s="63"/>
      <c r="AS1573" s="63"/>
      <c r="AT1573" s="63"/>
      <c r="AU1573" s="63"/>
      <c r="AV1573" s="63"/>
      <c r="AW1573" s="63"/>
      <c r="AX1573" s="63"/>
      <c r="AY1573" s="63"/>
      <c r="AZ1573" s="63"/>
      <c r="BA1573" s="63"/>
      <c r="BB1573" s="63"/>
      <c r="BC1573" s="63"/>
      <c r="BD1573" s="63"/>
      <c r="BE1573" s="63"/>
      <c r="BF1573" s="63"/>
      <c r="BG1573" s="63"/>
      <c r="BH1573" s="63"/>
      <c r="BI1573" s="63"/>
      <c r="BJ1573" s="63"/>
      <c r="BK1573" s="63"/>
      <c r="BL1573" s="63"/>
      <c r="BM1573" s="63"/>
      <c r="BN1573" s="63"/>
      <c r="BO1573" s="63"/>
      <c r="BP1573" s="63"/>
      <c r="BQ1573" s="63"/>
      <c r="BR1573" s="63"/>
      <c r="BS1573" s="63"/>
      <c r="BT1573" s="63"/>
      <c r="BU1573" s="63"/>
      <c r="BV1573" s="63"/>
      <c r="BW1573" s="63"/>
      <c r="BX1573" s="63"/>
      <c r="BY1573" s="63"/>
      <c r="BZ1573" s="63"/>
      <c r="CA1573" s="63"/>
      <c r="CB1573" s="63"/>
      <c r="CC1573" s="63"/>
      <c r="CD1573" s="63"/>
      <c r="CE1573" s="63"/>
      <c r="CF1573" s="63"/>
      <c r="CG1573" s="63"/>
      <c r="CH1573" s="63"/>
      <c r="CI1573" s="63"/>
      <c r="CJ1573" s="63"/>
      <c r="CK1573" s="63"/>
      <c r="CL1573" s="63"/>
      <c r="CM1573" s="63"/>
      <c r="CN1573" s="63"/>
      <c r="CO1573" s="63"/>
      <c r="CP1573" s="63"/>
      <c r="CR1573" s="227"/>
      <c r="CS1573" s="74"/>
    </row>
    <row r="1574" spans="1:97" s="72" customFormat="1" ht="75.75" customHeight="1">
      <c r="A1574" s="76"/>
      <c r="B1574" s="76"/>
      <c r="C1574" s="76"/>
      <c r="D1574" s="76"/>
      <c r="E1574" s="76"/>
      <c r="F1574" s="63"/>
      <c r="G1574" s="63"/>
      <c r="H1574" s="63"/>
      <c r="I1574" s="63"/>
      <c r="J1574" s="63"/>
      <c r="K1574" s="63"/>
      <c r="L1574" s="63"/>
      <c r="M1574" s="63"/>
      <c r="N1574" s="63"/>
      <c r="O1574" s="63"/>
      <c r="P1574" s="63"/>
      <c r="Q1574" s="63"/>
      <c r="R1574" s="63"/>
      <c r="S1574" s="63"/>
      <c r="T1574" s="63"/>
      <c r="U1574" s="63"/>
      <c r="V1574" s="63"/>
      <c r="W1574" s="63"/>
      <c r="X1574" s="63"/>
      <c r="Y1574" s="63"/>
      <c r="Z1574" s="63"/>
      <c r="AA1574" s="63"/>
      <c r="AB1574" s="63"/>
      <c r="AC1574" s="63"/>
      <c r="AD1574" s="63"/>
      <c r="AE1574" s="63"/>
      <c r="AF1574" s="63"/>
      <c r="AG1574" s="63"/>
      <c r="AH1574" s="63"/>
      <c r="AI1574" s="63"/>
      <c r="AJ1574" s="63"/>
      <c r="AK1574" s="63"/>
      <c r="AL1574" s="63"/>
      <c r="AM1574" s="63"/>
      <c r="AN1574" s="63"/>
      <c r="AO1574" s="63"/>
      <c r="AP1574" s="63"/>
      <c r="AQ1574" s="63"/>
      <c r="AR1574" s="63"/>
      <c r="AS1574" s="63"/>
      <c r="AT1574" s="63"/>
      <c r="AU1574" s="63"/>
      <c r="AV1574" s="63"/>
      <c r="AW1574" s="63"/>
      <c r="AX1574" s="63"/>
      <c r="AY1574" s="63"/>
      <c r="AZ1574" s="63"/>
      <c r="BA1574" s="63"/>
      <c r="BB1574" s="63"/>
      <c r="BC1574" s="63"/>
      <c r="BD1574" s="63"/>
      <c r="BE1574" s="63"/>
      <c r="BF1574" s="63"/>
      <c r="BG1574" s="63"/>
      <c r="BH1574" s="63"/>
      <c r="BI1574" s="63"/>
      <c r="BJ1574" s="63"/>
      <c r="BK1574" s="63"/>
      <c r="BL1574" s="63"/>
      <c r="BM1574" s="63"/>
      <c r="BN1574" s="63"/>
      <c r="BO1574" s="63"/>
      <c r="BP1574" s="63"/>
      <c r="BQ1574" s="63"/>
      <c r="BR1574" s="63"/>
      <c r="BS1574" s="63"/>
      <c r="BT1574" s="63"/>
      <c r="BU1574" s="63"/>
      <c r="BV1574" s="63"/>
      <c r="BW1574" s="63"/>
      <c r="BX1574" s="63"/>
      <c r="BY1574" s="63"/>
      <c r="BZ1574" s="63"/>
      <c r="CA1574" s="63"/>
      <c r="CB1574" s="63"/>
      <c r="CC1574" s="63"/>
      <c r="CD1574" s="63"/>
      <c r="CE1574" s="63"/>
      <c r="CF1574" s="63"/>
      <c r="CG1574" s="63"/>
      <c r="CH1574" s="63"/>
      <c r="CI1574" s="63"/>
      <c r="CJ1574" s="63"/>
      <c r="CK1574" s="63"/>
      <c r="CL1574" s="63"/>
      <c r="CM1574" s="63"/>
      <c r="CN1574" s="63"/>
      <c r="CO1574" s="63"/>
      <c r="CP1574" s="63"/>
      <c r="CR1574" s="227"/>
      <c r="CS1574" s="74"/>
    </row>
    <row r="1575" spans="1:97" s="72" customFormat="1" ht="75.75" customHeight="1">
      <c r="A1575" s="76"/>
      <c r="B1575" s="76"/>
      <c r="C1575" s="76"/>
      <c r="D1575" s="76"/>
      <c r="E1575" s="76"/>
      <c r="F1575" s="63"/>
      <c r="G1575" s="63"/>
      <c r="H1575" s="63"/>
      <c r="I1575" s="63"/>
      <c r="J1575" s="63"/>
      <c r="K1575" s="63"/>
      <c r="L1575" s="63"/>
      <c r="M1575" s="63"/>
      <c r="N1575" s="63"/>
      <c r="O1575" s="63"/>
      <c r="P1575" s="63"/>
      <c r="Q1575" s="63"/>
      <c r="R1575" s="63"/>
      <c r="S1575" s="63"/>
      <c r="T1575" s="63"/>
      <c r="U1575" s="63"/>
      <c r="V1575" s="63"/>
      <c r="W1575" s="63"/>
      <c r="X1575" s="63"/>
      <c r="Y1575" s="63"/>
      <c r="Z1575" s="63"/>
      <c r="AA1575" s="63"/>
      <c r="AB1575" s="63"/>
      <c r="AC1575" s="63"/>
      <c r="AD1575" s="63"/>
      <c r="AE1575" s="63"/>
      <c r="AF1575" s="63"/>
      <c r="AG1575" s="63"/>
      <c r="AH1575" s="63"/>
      <c r="AI1575" s="63"/>
      <c r="AJ1575" s="63"/>
      <c r="AK1575" s="63"/>
      <c r="AL1575" s="63"/>
      <c r="AM1575" s="63"/>
      <c r="AN1575" s="63"/>
      <c r="AO1575" s="63"/>
      <c r="AP1575" s="63"/>
      <c r="AQ1575" s="63"/>
      <c r="AR1575" s="63"/>
      <c r="AS1575" s="63"/>
      <c r="AT1575" s="63"/>
      <c r="AU1575" s="63"/>
      <c r="AV1575" s="63"/>
      <c r="AW1575" s="63"/>
      <c r="AX1575" s="63"/>
      <c r="AY1575" s="63"/>
      <c r="AZ1575" s="63"/>
      <c r="BA1575" s="63"/>
      <c r="BB1575" s="63"/>
      <c r="BC1575" s="63"/>
      <c r="BD1575" s="63"/>
      <c r="BE1575" s="63"/>
      <c r="BF1575" s="63"/>
      <c r="BG1575" s="63"/>
      <c r="BH1575" s="63"/>
      <c r="BI1575" s="63"/>
      <c r="BJ1575" s="63"/>
      <c r="BK1575" s="63"/>
      <c r="BL1575" s="63"/>
      <c r="BM1575" s="63"/>
      <c r="BN1575" s="63"/>
      <c r="BO1575" s="63"/>
      <c r="BP1575" s="63"/>
      <c r="BQ1575" s="63"/>
      <c r="BR1575" s="63"/>
      <c r="BS1575" s="63"/>
      <c r="BT1575" s="63"/>
      <c r="BU1575" s="63"/>
      <c r="BV1575" s="63"/>
      <c r="BW1575" s="63"/>
      <c r="BX1575" s="63"/>
      <c r="BY1575" s="63"/>
      <c r="BZ1575" s="63"/>
      <c r="CA1575" s="63"/>
      <c r="CB1575" s="63"/>
      <c r="CC1575" s="63"/>
      <c r="CD1575" s="63"/>
      <c r="CE1575" s="63"/>
      <c r="CF1575" s="63"/>
      <c r="CG1575" s="63"/>
      <c r="CH1575" s="63"/>
      <c r="CI1575" s="63"/>
      <c r="CJ1575" s="63"/>
      <c r="CK1575" s="63"/>
      <c r="CL1575" s="63"/>
      <c r="CM1575" s="63"/>
      <c r="CN1575" s="63"/>
      <c r="CO1575" s="63"/>
      <c r="CP1575" s="63"/>
      <c r="CR1575" s="227"/>
      <c r="CS1575" s="74"/>
    </row>
    <row r="1576" spans="1:97" s="72" customFormat="1" ht="75.75" customHeight="1">
      <c r="A1576" s="76"/>
      <c r="B1576" s="76"/>
      <c r="C1576" s="76"/>
      <c r="D1576" s="76"/>
      <c r="E1576" s="76"/>
      <c r="F1576" s="63"/>
      <c r="G1576" s="63"/>
      <c r="H1576" s="63"/>
      <c r="I1576" s="63"/>
      <c r="J1576" s="63"/>
      <c r="K1576" s="63"/>
      <c r="L1576" s="63"/>
      <c r="M1576" s="63"/>
      <c r="N1576" s="63"/>
      <c r="O1576" s="63"/>
      <c r="P1576" s="63"/>
      <c r="Q1576" s="63"/>
      <c r="R1576" s="63"/>
      <c r="S1576" s="63"/>
      <c r="T1576" s="63"/>
      <c r="U1576" s="63"/>
      <c r="V1576" s="63"/>
      <c r="W1576" s="63"/>
      <c r="X1576" s="63"/>
      <c r="Y1576" s="63"/>
      <c r="Z1576" s="63"/>
      <c r="AA1576" s="63"/>
      <c r="AB1576" s="63"/>
      <c r="AC1576" s="63"/>
      <c r="AD1576" s="63"/>
      <c r="AE1576" s="63"/>
      <c r="AF1576" s="63"/>
      <c r="AG1576" s="63"/>
      <c r="AH1576" s="63"/>
      <c r="AI1576" s="63"/>
      <c r="AJ1576" s="63"/>
      <c r="AK1576" s="63"/>
      <c r="AL1576" s="63"/>
      <c r="AM1576" s="63"/>
      <c r="AN1576" s="63"/>
      <c r="AO1576" s="63"/>
      <c r="AP1576" s="63"/>
      <c r="AQ1576" s="63"/>
      <c r="AR1576" s="63"/>
      <c r="AS1576" s="63"/>
      <c r="AT1576" s="63"/>
      <c r="AU1576" s="63"/>
      <c r="AV1576" s="63"/>
      <c r="AW1576" s="63"/>
      <c r="AX1576" s="63"/>
      <c r="AY1576" s="63"/>
      <c r="AZ1576" s="63"/>
      <c r="BA1576" s="63"/>
      <c r="BB1576" s="63"/>
      <c r="BC1576" s="63"/>
      <c r="BD1576" s="63"/>
      <c r="BE1576" s="63"/>
      <c r="BF1576" s="63"/>
      <c r="BG1576" s="63"/>
      <c r="BH1576" s="63"/>
      <c r="BI1576" s="63"/>
      <c r="BJ1576" s="63"/>
      <c r="BK1576" s="63"/>
      <c r="BL1576" s="63"/>
      <c r="BM1576" s="63"/>
      <c r="BN1576" s="63"/>
      <c r="BO1576" s="63"/>
      <c r="BP1576" s="63"/>
      <c r="BQ1576" s="63"/>
      <c r="BR1576" s="63"/>
      <c r="BS1576" s="63"/>
      <c r="BT1576" s="63"/>
      <c r="BU1576" s="63"/>
      <c r="BV1576" s="63"/>
      <c r="BW1576" s="63"/>
      <c r="BX1576" s="63"/>
      <c r="BY1576" s="63"/>
      <c r="BZ1576" s="63"/>
      <c r="CA1576" s="63"/>
      <c r="CB1576" s="63"/>
      <c r="CC1576" s="63"/>
      <c r="CD1576" s="63"/>
      <c r="CE1576" s="63"/>
      <c r="CF1576" s="63"/>
      <c r="CG1576" s="63"/>
      <c r="CH1576" s="63"/>
      <c r="CI1576" s="63"/>
      <c r="CJ1576" s="63"/>
      <c r="CK1576" s="63"/>
      <c r="CL1576" s="63"/>
      <c r="CM1576" s="63"/>
      <c r="CN1576" s="63"/>
      <c r="CO1576" s="63"/>
      <c r="CP1576" s="63"/>
      <c r="CR1576" s="227"/>
      <c r="CS1576" s="74"/>
    </row>
    <row r="1577" spans="1:97" s="72" customFormat="1" ht="75.75" customHeight="1">
      <c r="A1577" s="76"/>
      <c r="B1577" s="76"/>
      <c r="C1577" s="76"/>
      <c r="D1577" s="76"/>
      <c r="E1577" s="76"/>
      <c r="F1577" s="63"/>
      <c r="G1577" s="63"/>
      <c r="H1577" s="63"/>
      <c r="I1577" s="63"/>
      <c r="J1577" s="63"/>
      <c r="K1577" s="63"/>
      <c r="L1577" s="63"/>
      <c r="M1577" s="63"/>
      <c r="N1577" s="63"/>
      <c r="O1577" s="63"/>
      <c r="P1577" s="63"/>
      <c r="Q1577" s="63"/>
      <c r="R1577" s="63"/>
      <c r="S1577" s="63"/>
      <c r="T1577" s="63"/>
      <c r="U1577" s="63"/>
      <c r="V1577" s="63"/>
      <c r="W1577" s="63"/>
      <c r="X1577" s="63"/>
      <c r="Y1577" s="63"/>
      <c r="Z1577" s="63"/>
      <c r="AA1577" s="63"/>
      <c r="AB1577" s="63"/>
      <c r="AC1577" s="63"/>
      <c r="AD1577" s="63"/>
      <c r="AE1577" s="63"/>
      <c r="AF1577" s="63"/>
      <c r="AG1577" s="63"/>
      <c r="AH1577" s="63"/>
      <c r="AI1577" s="63"/>
      <c r="AJ1577" s="63"/>
      <c r="AK1577" s="63"/>
      <c r="AL1577" s="63"/>
      <c r="AM1577" s="63"/>
      <c r="AN1577" s="63"/>
      <c r="AO1577" s="63"/>
      <c r="AP1577" s="63"/>
      <c r="AQ1577" s="63"/>
      <c r="AR1577" s="63"/>
      <c r="AS1577" s="63"/>
      <c r="AT1577" s="63"/>
      <c r="AU1577" s="63"/>
      <c r="AV1577" s="63"/>
      <c r="AW1577" s="63"/>
      <c r="AX1577" s="63"/>
      <c r="AY1577" s="63"/>
      <c r="AZ1577" s="63"/>
      <c r="BA1577" s="63"/>
      <c r="BB1577" s="63"/>
      <c r="BC1577" s="63"/>
      <c r="BD1577" s="63"/>
      <c r="BE1577" s="63"/>
      <c r="BF1577" s="63"/>
      <c r="BG1577" s="63"/>
      <c r="BH1577" s="63"/>
      <c r="BI1577" s="63"/>
      <c r="BJ1577" s="63"/>
      <c r="BK1577" s="63"/>
      <c r="BL1577" s="63"/>
      <c r="BM1577" s="63"/>
      <c r="BN1577" s="63"/>
      <c r="BO1577" s="63"/>
      <c r="BP1577" s="63"/>
      <c r="BQ1577" s="63"/>
      <c r="BR1577" s="63"/>
      <c r="BS1577" s="63"/>
      <c r="BT1577" s="63"/>
      <c r="BU1577" s="63"/>
      <c r="BV1577" s="63"/>
      <c r="BW1577" s="63"/>
      <c r="BX1577" s="63"/>
      <c r="BY1577" s="63"/>
      <c r="BZ1577" s="63"/>
      <c r="CA1577" s="63"/>
      <c r="CB1577" s="63"/>
      <c r="CC1577" s="63"/>
      <c r="CD1577" s="63"/>
      <c r="CE1577" s="63"/>
      <c r="CF1577" s="63"/>
      <c r="CG1577" s="63"/>
      <c r="CH1577" s="63"/>
      <c r="CI1577" s="63"/>
      <c r="CJ1577" s="63"/>
      <c r="CK1577" s="63"/>
      <c r="CL1577" s="63"/>
      <c r="CM1577" s="63"/>
      <c r="CN1577" s="63"/>
      <c r="CO1577" s="63"/>
      <c r="CP1577" s="63"/>
      <c r="CR1577" s="227"/>
      <c r="CS1577" s="74"/>
    </row>
    <row r="1578" spans="1:97" s="72" customFormat="1" ht="75.75" customHeight="1">
      <c r="A1578" s="76"/>
      <c r="B1578" s="76"/>
      <c r="C1578" s="76"/>
      <c r="D1578" s="76"/>
      <c r="E1578" s="76"/>
      <c r="F1578" s="63"/>
      <c r="G1578" s="63"/>
      <c r="H1578" s="63"/>
      <c r="I1578" s="63"/>
      <c r="J1578" s="63"/>
      <c r="K1578" s="63"/>
      <c r="L1578" s="63"/>
      <c r="M1578" s="63"/>
      <c r="N1578" s="63"/>
      <c r="O1578" s="63"/>
      <c r="P1578" s="63"/>
      <c r="Q1578" s="63"/>
      <c r="R1578" s="63"/>
      <c r="S1578" s="63"/>
      <c r="T1578" s="63"/>
      <c r="U1578" s="63"/>
      <c r="V1578" s="63"/>
      <c r="W1578" s="63"/>
      <c r="X1578" s="63"/>
      <c r="Y1578" s="63"/>
      <c r="Z1578" s="63"/>
      <c r="AA1578" s="63"/>
      <c r="AB1578" s="63"/>
      <c r="AC1578" s="63"/>
      <c r="AD1578" s="63"/>
      <c r="AE1578" s="63"/>
      <c r="AF1578" s="63"/>
      <c r="AG1578" s="63"/>
      <c r="AH1578" s="63"/>
      <c r="AI1578" s="63"/>
      <c r="AJ1578" s="63"/>
      <c r="AK1578" s="63"/>
      <c r="AL1578" s="63"/>
      <c r="AM1578" s="63"/>
      <c r="AN1578" s="63"/>
      <c r="AO1578" s="63"/>
      <c r="AP1578" s="63"/>
      <c r="AQ1578" s="63"/>
      <c r="AR1578" s="63"/>
      <c r="AS1578" s="63"/>
      <c r="AT1578" s="63"/>
      <c r="AU1578" s="63"/>
      <c r="AV1578" s="63"/>
      <c r="AW1578" s="63"/>
      <c r="AX1578" s="63"/>
      <c r="AY1578" s="63"/>
      <c r="AZ1578" s="63"/>
      <c r="BA1578" s="63"/>
      <c r="BB1578" s="63"/>
      <c r="BC1578" s="63"/>
      <c r="BD1578" s="63"/>
      <c r="BE1578" s="63"/>
      <c r="BF1578" s="63"/>
      <c r="BG1578" s="63"/>
      <c r="BH1578" s="63"/>
      <c r="BI1578" s="63"/>
      <c r="BJ1578" s="63"/>
      <c r="BK1578" s="63"/>
      <c r="BL1578" s="63"/>
      <c r="BM1578" s="63"/>
      <c r="BN1578" s="63"/>
      <c r="BO1578" s="63"/>
      <c r="BP1578" s="63"/>
      <c r="BQ1578" s="63"/>
      <c r="BR1578" s="63"/>
      <c r="BS1578" s="63"/>
      <c r="BT1578" s="63"/>
      <c r="BU1578" s="63"/>
      <c r="BV1578" s="63"/>
      <c r="BW1578" s="63"/>
      <c r="BX1578" s="63"/>
      <c r="BY1578" s="63"/>
      <c r="BZ1578" s="63"/>
      <c r="CA1578" s="63"/>
      <c r="CB1578" s="63"/>
      <c r="CC1578" s="63"/>
      <c r="CD1578" s="63"/>
      <c r="CE1578" s="63"/>
      <c r="CF1578" s="63"/>
      <c r="CG1578" s="63"/>
      <c r="CH1578" s="63"/>
      <c r="CI1578" s="63"/>
      <c r="CJ1578" s="63"/>
      <c r="CK1578" s="63"/>
      <c r="CL1578" s="63"/>
      <c r="CM1578" s="63"/>
      <c r="CN1578" s="63"/>
      <c r="CO1578" s="63"/>
      <c r="CP1578" s="63"/>
      <c r="CR1578" s="227"/>
      <c r="CS1578" s="74"/>
    </row>
    <row r="1579" spans="1:97" s="72" customFormat="1" ht="75.75" customHeight="1">
      <c r="A1579" s="76"/>
      <c r="B1579" s="76"/>
      <c r="C1579" s="76"/>
      <c r="D1579" s="76"/>
      <c r="E1579" s="76"/>
      <c r="F1579" s="63"/>
      <c r="G1579" s="63"/>
      <c r="H1579" s="63"/>
      <c r="I1579" s="63"/>
      <c r="J1579" s="63"/>
      <c r="K1579" s="63"/>
      <c r="L1579" s="63"/>
      <c r="M1579" s="63"/>
      <c r="N1579" s="63"/>
      <c r="O1579" s="63"/>
      <c r="P1579" s="63"/>
      <c r="Q1579" s="63"/>
      <c r="R1579" s="63"/>
      <c r="S1579" s="63"/>
      <c r="T1579" s="63"/>
      <c r="U1579" s="63"/>
      <c r="V1579" s="63"/>
      <c r="W1579" s="63"/>
      <c r="X1579" s="63"/>
      <c r="Y1579" s="63"/>
      <c r="Z1579" s="63"/>
      <c r="AA1579" s="63"/>
      <c r="AB1579" s="63"/>
      <c r="AC1579" s="63"/>
      <c r="AD1579" s="63"/>
      <c r="AE1579" s="63"/>
      <c r="AF1579" s="63"/>
      <c r="AG1579" s="63"/>
      <c r="AH1579" s="63"/>
      <c r="AI1579" s="63"/>
      <c r="AJ1579" s="63"/>
      <c r="AK1579" s="63"/>
      <c r="AL1579" s="63"/>
      <c r="AM1579" s="63"/>
      <c r="AN1579" s="63"/>
      <c r="AO1579" s="63"/>
      <c r="AP1579" s="63"/>
      <c r="AQ1579" s="63"/>
      <c r="AR1579" s="63"/>
      <c r="AS1579" s="63"/>
      <c r="AT1579" s="63"/>
      <c r="AU1579" s="63"/>
      <c r="AV1579" s="63"/>
      <c r="AW1579" s="63"/>
      <c r="AX1579" s="63"/>
      <c r="AY1579" s="63"/>
      <c r="AZ1579" s="63"/>
      <c r="BA1579" s="63"/>
      <c r="BB1579" s="63"/>
      <c r="BC1579" s="63"/>
      <c r="BD1579" s="63"/>
      <c r="BE1579" s="63"/>
      <c r="BF1579" s="63"/>
      <c r="BG1579" s="63"/>
      <c r="BH1579" s="63"/>
      <c r="BI1579" s="63"/>
      <c r="BJ1579" s="63"/>
      <c r="BK1579" s="63"/>
      <c r="BL1579" s="63"/>
      <c r="BM1579" s="63"/>
      <c r="BN1579" s="63"/>
      <c r="BO1579" s="63"/>
      <c r="BP1579" s="63"/>
      <c r="BQ1579" s="63"/>
      <c r="BR1579" s="63"/>
      <c r="BS1579" s="63"/>
      <c r="BT1579" s="63"/>
      <c r="BU1579" s="63"/>
      <c r="BV1579" s="63"/>
      <c r="BW1579" s="63"/>
      <c r="BX1579" s="63"/>
      <c r="BY1579" s="63"/>
      <c r="BZ1579" s="63"/>
      <c r="CA1579" s="63"/>
      <c r="CB1579" s="63"/>
      <c r="CC1579" s="63"/>
      <c r="CD1579" s="63"/>
      <c r="CE1579" s="63"/>
      <c r="CF1579" s="63"/>
      <c r="CG1579" s="63"/>
      <c r="CH1579" s="63"/>
      <c r="CI1579" s="63"/>
      <c r="CJ1579" s="63"/>
      <c r="CK1579" s="63"/>
      <c r="CL1579" s="63"/>
      <c r="CM1579" s="63"/>
      <c r="CN1579" s="63"/>
      <c r="CO1579" s="63"/>
      <c r="CP1579" s="63"/>
      <c r="CR1579" s="227"/>
      <c r="CS1579" s="74"/>
    </row>
    <row r="1580" spans="1:97" s="72" customFormat="1" ht="75.75" customHeight="1">
      <c r="A1580" s="76"/>
      <c r="B1580" s="76"/>
      <c r="C1580" s="76"/>
      <c r="D1580" s="76"/>
      <c r="E1580" s="76"/>
      <c r="F1580" s="63"/>
      <c r="G1580" s="63"/>
      <c r="H1580" s="63"/>
      <c r="I1580" s="63"/>
      <c r="J1580" s="63"/>
      <c r="K1580" s="63"/>
      <c r="L1580" s="63"/>
      <c r="M1580" s="63"/>
      <c r="N1580" s="63"/>
      <c r="O1580" s="63"/>
      <c r="P1580" s="63"/>
      <c r="Q1580" s="63"/>
      <c r="R1580" s="63"/>
      <c r="S1580" s="63"/>
      <c r="T1580" s="63"/>
      <c r="U1580" s="63"/>
      <c r="V1580" s="63"/>
      <c r="W1580" s="63"/>
      <c r="X1580" s="63"/>
      <c r="Y1580" s="63"/>
      <c r="Z1580" s="63"/>
      <c r="AA1580" s="63"/>
      <c r="AB1580" s="63"/>
      <c r="AC1580" s="63"/>
      <c r="AD1580" s="63"/>
      <c r="AE1580" s="63"/>
      <c r="AF1580" s="63"/>
      <c r="AG1580" s="63"/>
      <c r="AH1580" s="63"/>
      <c r="AI1580" s="63"/>
      <c r="AJ1580" s="63"/>
      <c r="AK1580" s="63"/>
      <c r="AL1580" s="63"/>
      <c r="AM1580" s="63"/>
      <c r="AN1580" s="63"/>
      <c r="AO1580" s="63"/>
      <c r="AP1580" s="63"/>
      <c r="AQ1580" s="63"/>
      <c r="AR1580" s="63"/>
      <c r="AS1580" s="63"/>
      <c r="AT1580" s="63"/>
      <c r="AU1580" s="63"/>
      <c r="AV1580" s="63"/>
      <c r="AW1580" s="63"/>
      <c r="AX1580" s="63"/>
      <c r="AY1580" s="63"/>
      <c r="AZ1580" s="63"/>
      <c r="BA1580" s="63"/>
      <c r="BB1580" s="63"/>
      <c r="BC1580" s="63"/>
      <c r="BD1580" s="63"/>
      <c r="BE1580" s="63"/>
      <c r="BF1580" s="63"/>
      <c r="BG1580" s="63"/>
      <c r="BH1580" s="63"/>
      <c r="BI1580" s="63"/>
      <c r="BJ1580" s="63"/>
      <c r="BK1580" s="63"/>
      <c r="BL1580" s="63"/>
      <c r="BM1580" s="63"/>
      <c r="BN1580" s="63"/>
      <c r="BO1580" s="63"/>
      <c r="BP1580" s="63"/>
      <c r="BQ1580" s="63"/>
      <c r="BR1580" s="63"/>
      <c r="BS1580" s="63"/>
      <c r="BT1580" s="63"/>
      <c r="BU1580" s="63"/>
      <c r="BV1580" s="63"/>
      <c r="BW1580" s="63"/>
      <c r="BX1580" s="63"/>
      <c r="BY1580" s="63"/>
      <c r="BZ1580" s="63"/>
      <c r="CA1580" s="63"/>
      <c r="CB1580" s="63"/>
      <c r="CC1580" s="63"/>
      <c r="CD1580" s="63"/>
      <c r="CE1580" s="63"/>
      <c r="CF1580" s="63"/>
      <c r="CG1580" s="63"/>
      <c r="CH1580" s="63"/>
      <c r="CI1580" s="63"/>
      <c r="CJ1580" s="63"/>
      <c r="CK1580" s="63"/>
      <c r="CL1580" s="63"/>
      <c r="CM1580" s="63"/>
      <c r="CN1580" s="63"/>
      <c r="CO1580" s="63"/>
      <c r="CP1580" s="63"/>
      <c r="CR1580" s="227"/>
      <c r="CS1580" s="74"/>
    </row>
    <row r="1581" spans="1:97" s="72" customFormat="1" ht="75.75" customHeight="1">
      <c r="A1581" s="76"/>
      <c r="B1581" s="76"/>
      <c r="C1581" s="76"/>
      <c r="D1581" s="76"/>
      <c r="E1581" s="76"/>
      <c r="F1581" s="63"/>
      <c r="G1581" s="63"/>
      <c r="H1581" s="63"/>
      <c r="I1581" s="63"/>
      <c r="J1581" s="63"/>
      <c r="K1581" s="63"/>
      <c r="L1581" s="63"/>
      <c r="M1581" s="63"/>
      <c r="N1581" s="63"/>
      <c r="O1581" s="63"/>
      <c r="P1581" s="63"/>
      <c r="Q1581" s="63"/>
      <c r="R1581" s="63"/>
      <c r="S1581" s="63"/>
      <c r="T1581" s="63"/>
      <c r="U1581" s="63"/>
      <c r="V1581" s="63"/>
      <c r="W1581" s="63"/>
      <c r="X1581" s="63"/>
      <c r="Y1581" s="63"/>
      <c r="Z1581" s="63"/>
      <c r="AA1581" s="63"/>
      <c r="AB1581" s="63"/>
      <c r="AC1581" s="63"/>
      <c r="AD1581" s="63"/>
      <c r="AE1581" s="63"/>
      <c r="AF1581" s="63"/>
      <c r="AG1581" s="63"/>
      <c r="AH1581" s="63"/>
      <c r="AI1581" s="63"/>
      <c r="AJ1581" s="63"/>
      <c r="AK1581" s="63"/>
      <c r="AL1581" s="63"/>
      <c r="AM1581" s="63"/>
      <c r="AN1581" s="63"/>
      <c r="AO1581" s="63"/>
      <c r="AP1581" s="63"/>
      <c r="AQ1581" s="63"/>
      <c r="AR1581" s="63"/>
      <c r="AS1581" s="63"/>
      <c r="AT1581" s="63"/>
      <c r="AU1581" s="63"/>
      <c r="AV1581" s="63"/>
      <c r="AW1581" s="63"/>
      <c r="AX1581" s="63"/>
      <c r="AY1581" s="63"/>
      <c r="AZ1581" s="63"/>
      <c r="BA1581" s="63"/>
      <c r="BB1581" s="63"/>
      <c r="BC1581" s="63"/>
      <c r="BD1581" s="63"/>
      <c r="BE1581" s="63"/>
      <c r="BF1581" s="63"/>
      <c r="BG1581" s="63"/>
      <c r="BH1581" s="63"/>
      <c r="BI1581" s="63"/>
      <c r="BJ1581" s="63"/>
      <c r="BK1581" s="63"/>
      <c r="BL1581" s="63"/>
      <c r="BM1581" s="63"/>
      <c r="BN1581" s="63"/>
      <c r="BO1581" s="63"/>
      <c r="BP1581" s="63"/>
      <c r="BQ1581" s="63"/>
      <c r="BR1581" s="63"/>
      <c r="BS1581" s="63"/>
      <c r="BT1581" s="63"/>
      <c r="BU1581" s="63"/>
      <c r="BV1581" s="63"/>
      <c r="BW1581" s="63"/>
      <c r="BX1581" s="63"/>
      <c r="BY1581" s="63"/>
      <c r="BZ1581" s="63"/>
      <c r="CA1581" s="63"/>
      <c r="CB1581" s="63"/>
      <c r="CC1581" s="63"/>
      <c r="CD1581" s="63"/>
      <c r="CE1581" s="63"/>
      <c r="CF1581" s="63"/>
      <c r="CG1581" s="63"/>
      <c r="CH1581" s="63"/>
      <c r="CI1581" s="63"/>
      <c r="CJ1581" s="63"/>
      <c r="CK1581" s="63"/>
      <c r="CL1581" s="63"/>
      <c r="CM1581" s="63"/>
      <c r="CN1581" s="63"/>
      <c r="CO1581" s="63"/>
      <c r="CP1581" s="63"/>
      <c r="CR1581" s="227"/>
      <c r="CS1581" s="74"/>
    </row>
    <row r="1582" spans="1:97" s="72" customFormat="1" ht="75.75" customHeight="1">
      <c r="A1582" s="76"/>
      <c r="B1582" s="76"/>
      <c r="C1582" s="76"/>
      <c r="D1582" s="76"/>
      <c r="E1582" s="76"/>
      <c r="F1582" s="63"/>
      <c r="G1582" s="63"/>
      <c r="H1582" s="63"/>
      <c r="I1582" s="63"/>
      <c r="J1582" s="63"/>
      <c r="K1582" s="63"/>
      <c r="L1582" s="63"/>
      <c r="M1582" s="63"/>
      <c r="N1582" s="63"/>
      <c r="O1582" s="63"/>
      <c r="P1582" s="63"/>
      <c r="Q1582" s="63"/>
      <c r="R1582" s="63"/>
      <c r="S1582" s="63"/>
      <c r="T1582" s="63"/>
      <c r="U1582" s="63"/>
      <c r="V1582" s="63"/>
      <c r="W1582" s="63"/>
      <c r="X1582" s="63"/>
      <c r="Y1582" s="63"/>
      <c r="Z1582" s="63"/>
      <c r="AA1582" s="63"/>
      <c r="AB1582" s="63"/>
      <c r="AC1582" s="63"/>
      <c r="AD1582" s="63"/>
      <c r="AE1582" s="63"/>
      <c r="AF1582" s="63"/>
      <c r="AG1582" s="63"/>
      <c r="AH1582" s="63"/>
      <c r="AI1582" s="63"/>
      <c r="AJ1582" s="63"/>
      <c r="AK1582" s="63"/>
      <c r="AL1582" s="63"/>
      <c r="AM1582" s="63"/>
      <c r="AN1582" s="63"/>
      <c r="AO1582" s="63"/>
      <c r="AP1582" s="63"/>
      <c r="AQ1582" s="63"/>
      <c r="AR1582" s="63"/>
      <c r="AS1582" s="63"/>
      <c r="AT1582" s="63"/>
      <c r="AU1582" s="63"/>
      <c r="AV1582" s="63"/>
      <c r="AW1582" s="63"/>
      <c r="AX1582" s="63"/>
      <c r="AY1582" s="63"/>
      <c r="AZ1582" s="63"/>
      <c r="BA1582" s="63"/>
      <c r="BB1582" s="63"/>
      <c r="BC1582" s="63"/>
      <c r="BD1582" s="63"/>
      <c r="BE1582" s="63"/>
      <c r="BF1582" s="63"/>
      <c r="BG1582" s="63"/>
      <c r="BH1582" s="63"/>
      <c r="BI1582" s="63"/>
      <c r="BJ1582" s="63"/>
      <c r="BK1582" s="63"/>
      <c r="BL1582" s="63"/>
      <c r="BM1582" s="63"/>
      <c r="BN1582" s="63"/>
      <c r="BO1582" s="63"/>
      <c r="BP1582" s="63"/>
      <c r="BQ1582" s="63"/>
      <c r="BR1582" s="63"/>
      <c r="BS1582" s="63"/>
      <c r="BT1582" s="63"/>
      <c r="BU1582" s="63"/>
      <c r="BV1582" s="63"/>
      <c r="BW1582" s="63"/>
      <c r="BX1582" s="63"/>
      <c r="BY1582" s="63"/>
      <c r="BZ1582" s="63"/>
      <c r="CA1582" s="63"/>
      <c r="CB1582" s="63"/>
      <c r="CC1582" s="63"/>
      <c r="CD1582" s="63"/>
      <c r="CE1582" s="63"/>
      <c r="CF1582" s="63"/>
      <c r="CG1582" s="63"/>
      <c r="CH1582" s="63"/>
      <c r="CI1582" s="63"/>
      <c r="CJ1582" s="63"/>
      <c r="CK1582" s="63"/>
      <c r="CL1582" s="63"/>
      <c r="CM1582" s="63"/>
      <c r="CN1582" s="63"/>
      <c r="CO1582" s="63"/>
      <c r="CP1582" s="63"/>
      <c r="CR1582" s="227"/>
      <c r="CS1582" s="74"/>
    </row>
    <row r="1583" spans="1:97" s="72" customFormat="1" ht="75.75" customHeight="1">
      <c r="A1583" s="76"/>
      <c r="B1583" s="76"/>
      <c r="C1583" s="76"/>
      <c r="D1583" s="76"/>
      <c r="E1583" s="76"/>
      <c r="F1583" s="63"/>
      <c r="G1583" s="63"/>
      <c r="H1583" s="63"/>
      <c r="I1583" s="63"/>
      <c r="J1583" s="63"/>
      <c r="K1583" s="63"/>
      <c r="L1583" s="63"/>
      <c r="M1583" s="63"/>
      <c r="N1583" s="63"/>
      <c r="O1583" s="63"/>
      <c r="P1583" s="63"/>
      <c r="Q1583" s="63"/>
      <c r="R1583" s="63"/>
      <c r="S1583" s="63"/>
      <c r="T1583" s="63"/>
      <c r="U1583" s="63"/>
      <c r="V1583" s="63"/>
      <c r="W1583" s="63"/>
      <c r="X1583" s="63"/>
      <c r="Y1583" s="63"/>
      <c r="Z1583" s="63"/>
      <c r="AA1583" s="63"/>
      <c r="AB1583" s="63"/>
      <c r="AC1583" s="63"/>
      <c r="AD1583" s="63"/>
      <c r="AE1583" s="63"/>
      <c r="AF1583" s="63"/>
      <c r="AG1583" s="63"/>
      <c r="AH1583" s="63"/>
      <c r="AI1583" s="63"/>
      <c r="AJ1583" s="63"/>
      <c r="AK1583" s="63"/>
      <c r="AL1583" s="63"/>
      <c r="AM1583" s="63"/>
      <c r="AN1583" s="63"/>
      <c r="AO1583" s="63"/>
      <c r="AP1583" s="63"/>
      <c r="AQ1583" s="63"/>
      <c r="AR1583" s="63"/>
      <c r="AS1583" s="63"/>
      <c r="AT1583" s="63"/>
      <c r="AU1583" s="63"/>
      <c r="AV1583" s="63"/>
      <c r="AW1583" s="63"/>
      <c r="AX1583" s="63"/>
      <c r="AY1583" s="63"/>
      <c r="AZ1583" s="63"/>
      <c r="BA1583" s="63"/>
      <c r="BB1583" s="63"/>
      <c r="BC1583" s="63"/>
      <c r="BD1583" s="63"/>
      <c r="BE1583" s="63"/>
      <c r="BF1583" s="63"/>
      <c r="BG1583" s="63"/>
      <c r="BH1583" s="63"/>
      <c r="BI1583" s="63"/>
      <c r="BJ1583" s="63"/>
      <c r="BK1583" s="63"/>
      <c r="BL1583" s="63"/>
      <c r="BM1583" s="63"/>
      <c r="BN1583" s="63"/>
      <c r="BO1583" s="63"/>
      <c r="BP1583" s="63"/>
      <c r="BQ1583" s="63"/>
      <c r="BR1583" s="63"/>
      <c r="BS1583" s="63"/>
      <c r="BT1583" s="63"/>
      <c r="BU1583" s="63"/>
      <c r="BV1583" s="63"/>
      <c r="BW1583" s="63"/>
      <c r="BX1583" s="63"/>
      <c r="BY1583" s="63"/>
      <c r="BZ1583" s="63"/>
      <c r="CA1583" s="63"/>
      <c r="CB1583" s="63"/>
      <c r="CC1583" s="63"/>
      <c r="CD1583" s="63"/>
      <c r="CE1583" s="63"/>
      <c r="CF1583" s="63"/>
      <c r="CG1583" s="63"/>
      <c r="CH1583" s="63"/>
      <c r="CI1583" s="63"/>
      <c r="CJ1583" s="63"/>
      <c r="CK1583" s="63"/>
      <c r="CL1583" s="63"/>
      <c r="CM1583" s="63"/>
      <c r="CN1583" s="63"/>
      <c r="CO1583" s="63"/>
      <c r="CP1583" s="63"/>
      <c r="CR1583" s="227"/>
      <c r="CS1583" s="74"/>
    </row>
    <row r="1584" spans="1:97" s="72" customFormat="1" ht="75.75" customHeight="1">
      <c r="A1584" s="76"/>
      <c r="B1584" s="76"/>
      <c r="C1584" s="76"/>
      <c r="D1584" s="76"/>
      <c r="E1584" s="76"/>
      <c r="F1584" s="63"/>
      <c r="G1584" s="63"/>
      <c r="H1584" s="63"/>
      <c r="I1584" s="63"/>
      <c r="J1584" s="63"/>
      <c r="K1584" s="63"/>
      <c r="L1584" s="63"/>
      <c r="M1584" s="63"/>
      <c r="N1584" s="63"/>
      <c r="O1584" s="63"/>
      <c r="P1584" s="63"/>
      <c r="Q1584" s="63"/>
      <c r="R1584" s="63"/>
      <c r="S1584" s="63"/>
      <c r="T1584" s="63"/>
      <c r="U1584" s="63"/>
      <c r="V1584" s="63"/>
      <c r="W1584" s="63"/>
      <c r="X1584" s="63"/>
      <c r="Y1584" s="63"/>
      <c r="Z1584" s="63"/>
      <c r="AA1584" s="63"/>
      <c r="AB1584" s="63"/>
      <c r="AC1584" s="63"/>
      <c r="AD1584" s="63"/>
      <c r="AE1584" s="63"/>
      <c r="AF1584" s="63"/>
      <c r="AG1584" s="63"/>
      <c r="AH1584" s="63"/>
      <c r="AI1584" s="63"/>
      <c r="AJ1584" s="63"/>
      <c r="AK1584" s="63"/>
      <c r="AL1584" s="63"/>
      <c r="AM1584" s="63"/>
      <c r="AN1584" s="63"/>
      <c r="AO1584" s="63"/>
      <c r="AP1584" s="63"/>
      <c r="AQ1584" s="63"/>
      <c r="AR1584" s="63"/>
      <c r="AS1584" s="63"/>
      <c r="AT1584" s="63"/>
      <c r="AU1584" s="63"/>
      <c r="AV1584" s="63"/>
      <c r="AW1584" s="63"/>
      <c r="AX1584" s="63"/>
      <c r="AY1584" s="63"/>
      <c r="AZ1584" s="63"/>
      <c r="BA1584" s="63"/>
      <c r="BB1584" s="63"/>
      <c r="BC1584" s="63"/>
      <c r="BD1584" s="63"/>
      <c r="BE1584" s="63"/>
      <c r="BF1584" s="63"/>
      <c r="BG1584" s="63"/>
      <c r="BH1584" s="63"/>
      <c r="BI1584" s="63"/>
      <c r="BJ1584" s="63"/>
      <c r="BK1584" s="63"/>
      <c r="BL1584" s="63"/>
      <c r="BM1584" s="63"/>
      <c r="BN1584" s="63"/>
      <c r="BO1584" s="63"/>
      <c r="BP1584" s="63"/>
      <c r="BQ1584" s="63"/>
      <c r="BR1584" s="63"/>
      <c r="BS1584" s="63"/>
      <c r="BT1584" s="63"/>
      <c r="BU1584" s="63"/>
      <c r="BV1584" s="63"/>
      <c r="BW1584" s="63"/>
      <c r="BX1584" s="63"/>
      <c r="BY1584" s="63"/>
      <c r="BZ1584" s="63"/>
      <c r="CA1584" s="63"/>
      <c r="CB1584" s="63"/>
      <c r="CC1584" s="63"/>
      <c r="CD1584" s="63"/>
      <c r="CE1584" s="63"/>
      <c r="CF1584" s="63"/>
      <c r="CG1584" s="63"/>
      <c r="CH1584" s="63"/>
      <c r="CI1584" s="63"/>
      <c r="CJ1584" s="63"/>
      <c r="CK1584" s="63"/>
      <c r="CL1584" s="63"/>
      <c r="CM1584" s="63"/>
      <c r="CN1584" s="63"/>
      <c r="CO1584" s="63"/>
      <c r="CP1584" s="63"/>
      <c r="CR1584" s="227"/>
      <c r="CS1584" s="74"/>
    </row>
    <row r="1585" spans="1:97" s="72" customFormat="1" ht="75.75" customHeight="1">
      <c r="A1585" s="76"/>
      <c r="B1585" s="76"/>
      <c r="C1585" s="76"/>
      <c r="D1585" s="76"/>
      <c r="E1585" s="76"/>
      <c r="F1585" s="63"/>
      <c r="G1585" s="63"/>
      <c r="H1585" s="63"/>
      <c r="I1585" s="63"/>
      <c r="J1585" s="63"/>
      <c r="K1585" s="63"/>
      <c r="L1585" s="63"/>
      <c r="M1585" s="63"/>
      <c r="N1585" s="63"/>
      <c r="O1585" s="63"/>
      <c r="P1585" s="63"/>
      <c r="Q1585" s="63"/>
      <c r="R1585" s="63"/>
      <c r="S1585" s="63"/>
      <c r="T1585" s="63"/>
      <c r="U1585" s="63"/>
      <c r="V1585" s="63"/>
      <c r="W1585" s="63"/>
      <c r="X1585" s="63"/>
      <c r="Y1585" s="63"/>
      <c r="Z1585" s="63"/>
      <c r="AA1585" s="63"/>
      <c r="AB1585" s="63"/>
      <c r="AC1585" s="63"/>
      <c r="AD1585" s="63"/>
      <c r="AE1585" s="63"/>
      <c r="AF1585" s="63"/>
      <c r="AG1585" s="63"/>
      <c r="AH1585" s="63"/>
      <c r="AI1585" s="63"/>
      <c r="AJ1585" s="63"/>
      <c r="AK1585" s="63"/>
      <c r="AL1585" s="63"/>
      <c r="AM1585" s="63"/>
      <c r="AN1585" s="63"/>
      <c r="AO1585" s="63"/>
      <c r="AP1585" s="63"/>
      <c r="AQ1585" s="63"/>
      <c r="AR1585" s="63"/>
      <c r="AS1585" s="63"/>
      <c r="AT1585" s="63"/>
      <c r="AU1585" s="63"/>
      <c r="AV1585" s="63"/>
      <c r="AW1585" s="63"/>
      <c r="AX1585" s="63"/>
      <c r="AY1585" s="63"/>
      <c r="AZ1585" s="63"/>
      <c r="BA1585" s="63"/>
      <c r="BB1585" s="63"/>
      <c r="BC1585" s="63"/>
      <c r="BD1585" s="63"/>
      <c r="BE1585" s="63"/>
      <c r="BF1585" s="63"/>
      <c r="BG1585" s="63"/>
      <c r="BH1585" s="63"/>
      <c r="BI1585" s="63"/>
      <c r="BJ1585" s="63"/>
      <c r="BK1585" s="63"/>
      <c r="BL1585" s="63"/>
      <c r="BM1585" s="63"/>
      <c r="BN1585" s="63"/>
      <c r="BO1585" s="63"/>
      <c r="BP1585" s="63"/>
      <c r="BQ1585" s="63"/>
      <c r="BR1585" s="63"/>
      <c r="BS1585" s="63"/>
      <c r="BT1585" s="63"/>
      <c r="BU1585" s="63"/>
      <c r="BV1585" s="63"/>
      <c r="BW1585" s="63"/>
      <c r="BX1585" s="63"/>
      <c r="BY1585" s="63"/>
      <c r="BZ1585" s="63"/>
      <c r="CA1585" s="63"/>
      <c r="CB1585" s="63"/>
      <c r="CC1585" s="63"/>
      <c r="CD1585" s="63"/>
      <c r="CE1585" s="63"/>
      <c r="CF1585" s="63"/>
      <c r="CG1585" s="63"/>
      <c r="CH1585" s="63"/>
      <c r="CI1585" s="63"/>
      <c r="CJ1585" s="63"/>
      <c r="CK1585" s="63"/>
      <c r="CL1585" s="63"/>
      <c r="CM1585" s="63"/>
      <c r="CN1585" s="63"/>
      <c r="CO1585" s="63"/>
      <c r="CP1585" s="63"/>
      <c r="CR1585" s="227"/>
      <c r="CS1585" s="74"/>
    </row>
    <row r="1586" spans="1:97" s="72" customFormat="1" ht="75.75" customHeight="1">
      <c r="A1586" s="76"/>
      <c r="B1586" s="76"/>
      <c r="C1586" s="76"/>
      <c r="D1586" s="76"/>
      <c r="E1586" s="76"/>
      <c r="F1586" s="63"/>
      <c r="G1586" s="63"/>
      <c r="H1586" s="63"/>
      <c r="I1586" s="63"/>
      <c r="J1586" s="63"/>
      <c r="K1586" s="63"/>
      <c r="L1586" s="63"/>
      <c r="M1586" s="63"/>
      <c r="N1586" s="63"/>
      <c r="O1586" s="63"/>
      <c r="P1586" s="63"/>
      <c r="Q1586" s="63"/>
      <c r="R1586" s="63"/>
      <c r="S1586" s="63"/>
      <c r="T1586" s="63"/>
      <c r="U1586" s="63"/>
      <c r="V1586" s="63"/>
      <c r="W1586" s="63"/>
      <c r="X1586" s="63"/>
      <c r="Y1586" s="63"/>
      <c r="Z1586" s="63"/>
      <c r="AA1586" s="63"/>
      <c r="AB1586" s="63"/>
      <c r="AC1586" s="63"/>
      <c r="AD1586" s="63"/>
      <c r="AE1586" s="63"/>
      <c r="AF1586" s="63"/>
      <c r="AG1586" s="63"/>
      <c r="AH1586" s="63"/>
      <c r="AI1586" s="63"/>
      <c r="AJ1586" s="63"/>
      <c r="AK1586" s="63"/>
      <c r="AL1586" s="63"/>
      <c r="AM1586" s="63"/>
      <c r="AN1586" s="63"/>
      <c r="AO1586" s="63"/>
      <c r="AP1586" s="63"/>
      <c r="AQ1586" s="63"/>
      <c r="AR1586" s="63"/>
      <c r="AS1586" s="63"/>
      <c r="AT1586" s="63"/>
      <c r="AU1586" s="63"/>
      <c r="AV1586" s="63"/>
      <c r="AW1586" s="63"/>
      <c r="AX1586" s="63"/>
      <c r="AY1586" s="63"/>
      <c r="AZ1586" s="63"/>
      <c r="BA1586" s="63"/>
      <c r="BB1586" s="63"/>
      <c r="BC1586" s="63"/>
      <c r="BD1586" s="63"/>
      <c r="BE1586" s="63"/>
      <c r="BF1586" s="63"/>
      <c r="BG1586" s="63"/>
      <c r="BH1586" s="63"/>
      <c r="BI1586" s="63"/>
      <c r="BJ1586" s="63"/>
      <c r="BK1586" s="63"/>
      <c r="BL1586" s="63"/>
      <c r="BM1586" s="63"/>
      <c r="BN1586" s="63"/>
      <c r="BO1586" s="63"/>
      <c r="BP1586" s="63"/>
      <c r="BQ1586" s="63"/>
      <c r="BR1586" s="63"/>
      <c r="BS1586" s="63"/>
      <c r="BT1586" s="63"/>
      <c r="BU1586" s="63"/>
      <c r="BV1586" s="63"/>
      <c r="BW1586" s="63"/>
      <c r="BX1586" s="63"/>
      <c r="BY1586" s="63"/>
      <c r="BZ1586" s="63"/>
      <c r="CA1586" s="63"/>
      <c r="CB1586" s="63"/>
      <c r="CC1586" s="63"/>
      <c r="CD1586" s="63"/>
      <c r="CE1586" s="63"/>
      <c r="CF1586" s="63"/>
      <c r="CG1586" s="63"/>
      <c r="CH1586" s="63"/>
      <c r="CI1586" s="63"/>
      <c r="CJ1586" s="63"/>
      <c r="CK1586" s="63"/>
      <c r="CL1586" s="63"/>
      <c r="CM1586" s="63"/>
      <c r="CN1586" s="63"/>
      <c r="CO1586" s="63"/>
      <c r="CP1586" s="63"/>
      <c r="CR1586" s="227"/>
      <c r="CS1586" s="74"/>
    </row>
    <row r="1587" spans="1:97" s="72" customFormat="1" ht="75.75" customHeight="1">
      <c r="A1587" s="76"/>
      <c r="B1587" s="76"/>
      <c r="C1587" s="76"/>
      <c r="D1587" s="76"/>
      <c r="E1587" s="76"/>
      <c r="F1587" s="63"/>
      <c r="G1587" s="63"/>
      <c r="H1587" s="63"/>
      <c r="I1587" s="63"/>
      <c r="J1587" s="63"/>
      <c r="K1587" s="63"/>
      <c r="L1587" s="63"/>
      <c r="M1587" s="63"/>
      <c r="N1587" s="63"/>
      <c r="O1587" s="63"/>
      <c r="P1587" s="63"/>
      <c r="Q1587" s="63"/>
      <c r="R1587" s="63"/>
      <c r="S1587" s="63"/>
      <c r="T1587" s="63"/>
      <c r="U1587" s="63"/>
      <c r="V1587" s="63"/>
      <c r="W1587" s="63"/>
      <c r="X1587" s="63"/>
      <c r="Y1587" s="63"/>
      <c r="Z1587" s="63"/>
      <c r="AA1587" s="63"/>
      <c r="AB1587" s="63"/>
      <c r="AC1587" s="63"/>
      <c r="AD1587" s="63"/>
      <c r="AE1587" s="63"/>
      <c r="AF1587" s="63"/>
      <c r="AG1587" s="63"/>
      <c r="AH1587" s="63"/>
      <c r="AI1587" s="63"/>
      <c r="AJ1587" s="63"/>
      <c r="AK1587" s="63"/>
      <c r="AL1587" s="63"/>
      <c r="AM1587" s="63"/>
      <c r="AN1587" s="63"/>
      <c r="AO1587" s="63"/>
      <c r="AP1587" s="63"/>
      <c r="AQ1587" s="63"/>
      <c r="AR1587" s="63"/>
      <c r="AS1587" s="63"/>
      <c r="AT1587" s="63"/>
      <c r="AU1587" s="63"/>
      <c r="AV1587" s="63"/>
      <c r="AW1587" s="63"/>
      <c r="AX1587" s="63"/>
      <c r="AY1587" s="63"/>
      <c r="AZ1587" s="63"/>
      <c r="BA1587" s="63"/>
      <c r="BB1587" s="63"/>
      <c r="BC1587" s="63"/>
      <c r="BD1587" s="63"/>
      <c r="BE1587" s="63"/>
      <c r="BF1587" s="63"/>
      <c r="BG1587" s="63"/>
      <c r="BH1587" s="63"/>
      <c r="BI1587" s="63"/>
      <c r="BJ1587" s="63"/>
      <c r="BK1587" s="63"/>
      <c r="BL1587" s="63"/>
      <c r="BM1587" s="63"/>
      <c r="BN1587" s="63"/>
      <c r="BO1587" s="63"/>
      <c r="BP1587" s="63"/>
      <c r="BQ1587" s="63"/>
      <c r="BR1587" s="63"/>
      <c r="BS1587" s="63"/>
      <c r="BT1587" s="63"/>
      <c r="BU1587" s="63"/>
      <c r="BV1587" s="63"/>
      <c r="BW1587" s="63"/>
      <c r="BX1587" s="63"/>
      <c r="BY1587" s="63"/>
      <c r="BZ1587" s="63"/>
      <c r="CA1587" s="63"/>
      <c r="CB1587" s="63"/>
      <c r="CC1587" s="63"/>
      <c r="CD1587" s="63"/>
      <c r="CE1587" s="63"/>
      <c r="CF1587" s="63"/>
      <c r="CG1587" s="63"/>
      <c r="CH1587" s="63"/>
      <c r="CI1587" s="63"/>
      <c r="CJ1587" s="63"/>
      <c r="CK1587" s="63"/>
      <c r="CL1587" s="63"/>
      <c r="CM1587" s="63"/>
      <c r="CN1587" s="63"/>
      <c r="CO1587" s="63"/>
      <c r="CP1587" s="63"/>
      <c r="CR1587" s="227"/>
      <c r="CS1587" s="74"/>
    </row>
    <row r="1588" spans="1:97" s="72" customFormat="1" ht="75.75" customHeight="1">
      <c r="A1588" s="76"/>
      <c r="B1588" s="76"/>
      <c r="C1588" s="76"/>
      <c r="D1588" s="76"/>
      <c r="E1588" s="76"/>
      <c r="F1588" s="63"/>
      <c r="G1588" s="63"/>
      <c r="H1588" s="63"/>
      <c r="I1588" s="63"/>
      <c r="J1588" s="63"/>
      <c r="K1588" s="63"/>
      <c r="L1588" s="63"/>
      <c r="M1588" s="63"/>
      <c r="N1588" s="63"/>
      <c r="O1588" s="63"/>
      <c r="P1588" s="63"/>
      <c r="Q1588" s="63"/>
      <c r="R1588" s="63"/>
      <c r="S1588" s="63"/>
      <c r="T1588" s="63"/>
      <c r="U1588" s="63"/>
      <c r="V1588" s="63"/>
      <c r="W1588" s="63"/>
      <c r="X1588" s="63"/>
      <c r="Y1588" s="63"/>
      <c r="Z1588" s="63"/>
      <c r="AA1588" s="63"/>
      <c r="AB1588" s="63"/>
      <c r="AC1588" s="63"/>
      <c r="AD1588" s="63"/>
      <c r="AE1588" s="63"/>
      <c r="AF1588" s="63"/>
      <c r="AG1588" s="63"/>
      <c r="AH1588" s="63"/>
      <c r="AI1588" s="63"/>
      <c r="AJ1588" s="63"/>
      <c r="AK1588" s="63"/>
      <c r="AL1588" s="63"/>
      <c r="AM1588" s="63"/>
      <c r="AN1588" s="63"/>
      <c r="AO1588" s="63"/>
      <c r="AP1588" s="63"/>
      <c r="AQ1588" s="63"/>
      <c r="AR1588" s="63"/>
      <c r="AS1588" s="63"/>
      <c r="AT1588" s="63"/>
      <c r="AU1588" s="63"/>
      <c r="AV1588" s="63"/>
      <c r="AW1588" s="63"/>
      <c r="AX1588" s="63"/>
      <c r="AY1588" s="63"/>
      <c r="AZ1588" s="63"/>
      <c r="BA1588" s="63"/>
      <c r="BB1588" s="63"/>
      <c r="BC1588" s="63"/>
      <c r="BD1588" s="63"/>
      <c r="BE1588" s="63"/>
      <c r="BF1588" s="63"/>
      <c r="BG1588" s="63"/>
      <c r="BH1588" s="63"/>
      <c r="BI1588" s="63"/>
      <c r="BJ1588" s="63"/>
      <c r="BK1588" s="63"/>
      <c r="BL1588" s="63"/>
      <c r="BM1588" s="63"/>
      <c r="BN1588" s="63"/>
      <c r="BO1588" s="63"/>
      <c r="BP1588" s="63"/>
      <c r="BQ1588" s="63"/>
      <c r="BR1588" s="63"/>
      <c r="BS1588" s="63"/>
      <c r="BT1588" s="63"/>
      <c r="BU1588" s="63"/>
      <c r="BV1588" s="63"/>
      <c r="BW1588" s="63"/>
      <c r="BX1588" s="63"/>
      <c r="BY1588" s="63"/>
      <c r="BZ1588" s="63"/>
      <c r="CA1588" s="63"/>
      <c r="CB1588" s="63"/>
      <c r="CC1588" s="63"/>
      <c r="CD1588" s="63"/>
      <c r="CE1588" s="63"/>
      <c r="CF1588" s="63"/>
      <c r="CG1588" s="63"/>
      <c r="CH1588" s="63"/>
      <c r="CI1588" s="63"/>
      <c r="CJ1588" s="63"/>
      <c r="CK1588" s="63"/>
      <c r="CL1588" s="63"/>
      <c r="CM1588" s="63"/>
      <c r="CN1588" s="63"/>
      <c r="CO1588" s="63"/>
      <c r="CP1588" s="63"/>
      <c r="CR1588" s="227"/>
      <c r="CS1588" s="74"/>
    </row>
    <row r="1589" spans="1:97" s="72" customFormat="1" ht="75.75" customHeight="1">
      <c r="A1589" s="76"/>
      <c r="B1589" s="76"/>
      <c r="C1589" s="76"/>
      <c r="D1589" s="76"/>
      <c r="E1589" s="76"/>
      <c r="F1589" s="63"/>
      <c r="G1589" s="63"/>
      <c r="H1589" s="63"/>
      <c r="I1589" s="63"/>
      <c r="J1589" s="63"/>
      <c r="K1589" s="63"/>
      <c r="L1589" s="63"/>
      <c r="M1589" s="63"/>
      <c r="N1589" s="63"/>
      <c r="O1589" s="63"/>
      <c r="P1589" s="63"/>
      <c r="Q1589" s="63"/>
      <c r="R1589" s="63"/>
      <c r="S1589" s="63"/>
      <c r="T1589" s="63"/>
      <c r="U1589" s="63"/>
      <c r="V1589" s="63"/>
      <c r="W1589" s="63"/>
      <c r="X1589" s="63"/>
      <c r="Y1589" s="63"/>
      <c r="Z1589" s="63"/>
      <c r="AA1589" s="63"/>
      <c r="AB1589" s="63"/>
      <c r="AC1589" s="63"/>
      <c r="AD1589" s="63"/>
      <c r="AE1589" s="63"/>
      <c r="AF1589" s="63"/>
      <c r="AG1589" s="63"/>
      <c r="AH1589" s="63"/>
      <c r="AI1589" s="63"/>
      <c r="AJ1589" s="63"/>
      <c r="AK1589" s="63"/>
      <c r="AL1589" s="63"/>
      <c r="AM1589" s="63"/>
      <c r="AN1589" s="63"/>
      <c r="AO1589" s="63"/>
      <c r="AP1589" s="63"/>
      <c r="AQ1589" s="63"/>
      <c r="AR1589" s="63"/>
      <c r="AS1589" s="63"/>
      <c r="AT1589" s="63"/>
      <c r="AU1589" s="63"/>
      <c r="AV1589" s="63"/>
      <c r="AW1589" s="63"/>
      <c r="AX1589" s="63"/>
      <c r="AY1589" s="63"/>
      <c r="AZ1589" s="63"/>
      <c r="BA1589" s="63"/>
      <c r="BB1589" s="63"/>
      <c r="BC1589" s="63"/>
      <c r="BD1589" s="63"/>
      <c r="BE1589" s="63"/>
      <c r="BF1589" s="63"/>
      <c r="BG1589" s="63"/>
      <c r="BH1589" s="63"/>
      <c r="BI1589" s="63"/>
      <c r="BJ1589" s="63"/>
      <c r="BK1589" s="63"/>
      <c r="BL1589" s="63"/>
      <c r="BM1589" s="63"/>
      <c r="BN1589" s="63"/>
      <c r="BO1589" s="63"/>
      <c r="BP1589" s="63"/>
      <c r="BQ1589" s="63"/>
      <c r="BR1589" s="63"/>
      <c r="BS1589" s="63"/>
      <c r="BT1589" s="63"/>
      <c r="BU1589" s="63"/>
      <c r="BV1589" s="63"/>
      <c r="BW1589" s="63"/>
      <c r="BX1589" s="63"/>
      <c r="BY1589" s="63"/>
      <c r="BZ1589" s="63"/>
      <c r="CA1589" s="63"/>
      <c r="CB1589" s="63"/>
      <c r="CC1589" s="63"/>
      <c r="CD1589" s="63"/>
      <c r="CE1589" s="63"/>
      <c r="CF1589" s="63"/>
      <c r="CG1589" s="63"/>
      <c r="CH1589" s="63"/>
      <c r="CI1589" s="63"/>
      <c r="CJ1589" s="63"/>
      <c r="CK1589" s="63"/>
      <c r="CL1589" s="63"/>
      <c r="CM1589" s="63"/>
      <c r="CN1589" s="63"/>
      <c r="CO1589" s="63"/>
      <c r="CP1589" s="63"/>
      <c r="CR1589" s="227"/>
      <c r="CS1589" s="74"/>
    </row>
    <row r="1590" spans="1:97" s="72" customFormat="1" ht="75.75" customHeight="1">
      <c r="A1590" s="76"/>
      <c r="B1590" s="76"/>
      <c r="C1590" s="76"/>
      <c r="D1590" s="76"/>
      <c r="E1590" s="76"/>
      <c r="F1590" s="63"/>
      <c r="G1590" s="63"/>
      <c r="H1590" s="63"/>
      <c r="I1590" s="63"/>
      <c r="J1590" s="63"/>
      <c r="K1590" s="63"/>
      <c r="L1590" s="63"/>
      <c r="M1590" s="63"/>
      <c r="N1590" s="63"/>
      <c r="O1590" s="63"/>
      <c r="P1590" s="63"/>
      <c r="Q1590" s="63"/>
      <c r="R1590" s="63"/>
      <c r="S1590" s="63"/>
      <c r="T1590" s="63"/>
      <c r="U1590" s="63"/>
      <c r="V1590" s="63"/>
      <c r="W1590" s="63"/>
      <c r="X1590" s="63"/>
      <c r="Y1590" s="63"/>
      <c r="Z1590" s="63"/>
      <c r="AA1590" s="63"/>
      <c r="AB1590" s="63"/>
      <c r="AC1590" s="63"/>
      <c r="AD1590" s="63"/>
      <c r="AE1590" s="63"/>
      <c r="AF1590" s="63"/>
      <c r="AG1590" s="63"/>
      <c r="AH1590" s="63"/>
      <c r="AI1590" s="63"/>
      <c r="AJ1590" s="63"/>
      <c r="AK1590" s="63"/>
      <c r="AL1590" s="63"/>
      <c r="AM1590" s="63"/>
      <c r="AN1590" s="63"/>
      <c r="AO1590" s="63"/>
      <c r="AP1590" s="63"/>
      <c r="AQ1590" s="63"/>
      <c r="AR1590" s="63"/>
      <c r="AS1590" s="63"/>
      <c r="AT1590" s="63"/>
      <c r="AU1590" s="63"/>
      <c r="AV1590" s="63"/>
      <c r="AW1590" s="63"/>
      <c r="AX1590" s="63"/>
      <c r="AY1590" s="63"/>
      <c r="AZ1590" s="63"/>
      <c r="BA1590" s="63"/>
      <c r="BB1590" s="63"/>
      <c r="BC1590" s="63"/>
      <c r="BD1590" s="63"/>
      <c r="BE1590" s="63"/>
      <c r="BF1590" s="63"/>
      <c r="BG1590" s="63"/>
      <c r="BH1590" s="63"/>
      <c r="BI1590" s="63"/>
      <c r="BJ1590" s="63"/>
      <c r="BK1590" s="63"/>
      <c r="BL1590" s="63"/>
      <c r="BM1590" s="63"/>
      <c r="BN1590" s="63"/>
      <c r="BO1590" s="63"/>
      <c r="BP1590" s="63"/>
      <c r="BQ1590" s="63"/>
      <c r="BR1590" s="63"/>
      <c r="BS1590" s="63"/>
      <c r="BT1590" s="63"/>
      <c r="BU1590" s="63"/>
      <c r="BV1590" s="63"/>
      <c r="BW1590" s="63"/>
      <c r="BX1590" s="63"/>
      <c r="BY1590" s="63"/>
      <c r="BZ1590" s="63"/>
      <c r="CA1590" s="63"/>
      <c r="CB1590" s="63"/>
      <c r="CC1590" s="63"/>
      <c r="CD1590" s="63"/>
      <c r="CE1590" s="63"/>
      <c r="CF1590" s="63"/>
      <c r="CG1590" s="63"/>
      <c r="CH1590" s="63"/>
      <c r="CI1590" s="63"/>
      <c r="CJ1590" s="63"/>
      <c r="CK1590" s="63"/>
      <c r="CL1590" s="63"/>
      <c r="CM1590" s="63"/>
      <c r="CN1590" s="63"/>
      <c r="CO1590" s="63"/>
      <c r="CP1590" s="63"/>
      <c r="CR1590" s="227"/>
      <c r="CS1590" s="74"/>
    </row>
    <row r="1591" spans="1:97" s="72" customFormat="1" ht="75.75" customHeight="1">
      <c r="A1591" s="76"/>
      <c r="B1591" s="76"/>
      <c r="C1591" s="76"/>
      <c r="D1591" s="76"/>
      <c r="E1591" s="76"/>
      <c r="F1591" s="63"/>
      <c r="G1591" s="63"/>
      <c r="H1591" s="63"/>
      <c r="I1591" s="63"/>
      <c r="J1591" s="63"/>
      <c r="K1591" s="63"/>
      <c r="L1591" s="63"/>
      <c r="M1591" s="63"/>
      <c r="N1591" s="63"/>
      <c r="O1591" s="63"/>
      <c r="P1591" s="63"/>
      <c r="Q1591" s="63"/>
      <c r="R1591" s="63"/>
      <c r="S1591" s="63"/>
      <c r="T1591" s="63"/>
      <c r="U1591" s="63"/>
      <c r="V1591" s="63"/>
      <c r="W1591" s="63"/>
      <c r="X1591" s="63"/>
      <c r="Y1591" s="63"/>
      <c r="Z1591" s="63"/>
      <c r="AA1591" s="63"/>
      <c r="AB1591" s="63"/>
      <c r="AC1591" s="63"/>
      <c r="AD1591" s="63"/>
      <c r="AE1591" s="63"/>
      <c r="AF1591" s="63"/>
      <c r="AG1591" s="63"/>
      <c r="AH1591" s="63"/>
      <c r="AI1591" s="63"/>
      <c r="AJ1591" s="63"/>
      <c r="AK1591" s="63"/>
      <c r="AL1591" s="63"/>
      <c r="AM1591" s="63"/>
      <c r="AN1591" s="63"/>
      <c r="AO1591" s="63"/>
      <c r="AP1591" s="63"/>
      <c r="AQ1591" s="63"/>
      <c r="AR1591" s="63"/>
      <c r="AS1591" s="63"/>
      <c r="AT1591" s="63"/>
      <c r="AU1591" s="63"/>
      <c r="AV1591" s="63"/>
      <c r="AW1591" s="63"/>
      <c r="AX1591" s="63"/>
      <c r="AY1591" s="63"/>
      <c r="AZ1591" s="63"/>
      <c r="BA1591" s="63"/>
      <c r="BB1591" s="63"/>
      <c r="BC1591" s="63"/>
      <c r="BD1591" s="63"/>
      <c r="BE1591" s="63"/>
      <c r="BF1591" s="63"/>
      <c r="BG1591" s="63"/>
      <c r="BH1591" s="63"/>
      <c r="BI1591" s="63"/>
      <c r="BJ1591" s="63"/>
      <c r="BK1591" s="63"/>
      <c r="BL1591" s="63"/>
      <c r="BM1591" s="63"/>
      <c r="BN1591" s="63"/>
      <c r="BO1591" s="63"/>
      <c r="BP1591" s="63"/>
      <c r="BQ1591" s="63"/>
      <c r="BR1591" s="63"/>
      <c r="BS1591" s="63"/>
      <c r="BT1591" s="63"/>
      <c r="BU1591" s="63"/>
      <c r="BV1591" s="63"/>
      <c r="BW1591" s="63"/>
      <c r="BX1591" s="63"/>
      <c r="BY1591" s="63"/>
      <c r="BZ1591" s="63"/>
      <c r="CA1591" s="63"/>
      <c r="CB1591" s="63"/>
      <c r="CC1591" s="63"/>
      <c r="CD1591" s="63"/>
      <c r="CE1591" s="63"/>
      <c r="CF1591" s="63"/>
      <c r="CG1591" s="63"/>
      <c r="CH1591" s="63"/>
      <c r="CI1591" s="63"/>
      <c r="CJ1591" s="63"/>
      <c r="CK1591" s="63"/>
      <c r="CL1591" s="63"/>
      <c r="CM1591" s="63"/>
      <c r="CN1591" s="63"/>
      <c r="CO1591" s="63"/>
      <c r="CP1591" s="63"/>
      <c r="CR1591" s="227"/>
      <c r="CS1591" s="74"/>
    </row>
    <row r="1592" spans="1:97" s="72" customFormat="1" ht="75.75" customHeight="1">
      <c r="A1592" s="76"/>
      <c r="B1592" s="76"/>
      <c r="C1592" s="76"/>
      <c r="D1592" s="76"/>
      <c r="E1592" s="76"/>
      <c r="F1592" s="63"/>
      <c r="G1592" s="63"/>
      <c r="H1592" s="63"/>
      <c r="I1592" s="63"/>
      <c r="J1592" s="63"/>
      <c r="K1592" s="63"/>
      <c r="L1592" s="63"/>
      <c r="M1592" s="63"/>
      <c r="N1592" s="63"/>
      <c r="O1592" s="63"/>
      <c r="P1592" s="63"/>
      <c r="Q1592" s="63"/>
      <c r="R1592" s="63"/>
      <c r="S1592" s="63"/>
      <c r="T1592" s="63"/>
      <c r="U1592" s="63"/>
      <c r="V1592" s="63"/>
      <c r="W1592" s="63"/>
      <c r="X1592" s="63"/>
      <c r="Y1592" s="63"/>
      <c r="Z1592" s="63"/>
      <c r="AA1592" s="63"/>
      <c r="AB1592" s="63"/>
      <c r="AC1592" s="63"/>
      <c r="AD1592" s="63"/>
      <c r="AE1592" s="63"/>
      <c r="AF1592" s="63"/>
      <c r="AG1592" s="63"/>
      <c r="AH1592" s="63"/>
      <c r="AI1592" s="63"/>
      <c r="AJ1592" s="63"/>
      <c r="AK1592" s="63"/>
      <c r="AL1592" s="63"/>
      <c r="AM1592" s="63"/>
      <c r="AN1592" s="63"/>
      <c r="AO1592" s="63"/>
      <c r="AP1592" s="63"/>
      <c r="AQ1592" s="63"/>
      <c r="AR1592" s="63"/>
      <c r="AS1592" s="63"/>
      <c r="AT1592" s="63"/>
      <c r="AU1592" s="63"/>
      <c r="AV1592" s="63"/>
      <c r="AW1592" s="63"/>
      <c r="AX1592" s="63"/>
      <c r="AY1592" s="63"/>
      <c r="AZ1592" s="63"/>
      <c r="BA1592" s="63"/>
      <c r="BB1592" s="63"/>
      <c r="BC1592" s="63"/>
      <c r="BD1592" s="63"/>
      <c r="BE1592" s="63"/>
      <c r="BF1592" s="63"/>
      <c r="BG1592" s="63"/>
      <c r="BH1592" s="63"/>
      <c r="BI1592" s="63"/>
      <c r="BJ1592" s="63"/>
      <c r="BK1592" s="63"/>
      <c r="BL1592" s="63"/>
      <c r="BM1592" s="63"/>
      <c r="BN1592" s="63"/>
      <c r="BO1592" s="63"/>
      <c r="BP1592" s="63"/>
      <c r="BQ1592" s="63"/>
      <c r="BR1592" s="63"/>
      <c r="BS1592" s="63"/>
      <c r="BT1592" s="63"/>
      <c r="BU1592" s="63"/>
      <c r="BV1592" s="63"/>
      <c r="BW1592" s="63"/>
      <c r="BX1592" s="63"/>
      <c r="BY1592" s="63"/>
      <c r="BZ1592" s="63"/>
      <c r="CA1592" s="63"/>
      <c r="CB1592" s="63"/>
      <c r="CC1592" s="63"/>
      <c r="CD1592" s="63"/>
      <c r="CE1592" s="63"/>
      <c r="CF1592" s="63"/>
      <c r="CG1592" s="63"/>
      <c r="CH1592" s="63"/>
      <c r="CI1592" s="63"/>
      <c r="CJ1592" s="63"/>
      <c r="CK1592" s="63"/>
      <c r="CL1592" s="63"/>
      <c r="CM1592" s="63"/>
      <c r="CN1592" s="63"/>
      <c r="CO1592" s="63"/>
      <c r="CP1592" s="63"/>
      <c r="CR1592" s="227"/>
      <c r="CS1592" s="74"/>
    </row>
    <row r="1593" spans="1:97" s="72" customFormat="1" ht="75.75" customHeight="1">
      <c r="A1593" s="76"/>
      <c r="B1593" s="76"/>
      <c r="C1593" s="76"/>
      <c r="D1593" s="76"/>
      <c r="E1593" s="76"/>
      <c r="F1593" s="63"/>
      <c r="G1593" s="63"/>
      <c r="H1593" s="63"/>
      <c r="I1593" s="63"/>
      <c r="J1593" s="63"/>
      <c r="K1593" s="63"/>
      <c r="L1593" s="63"/>
      <c r="M1593" s="63"/>
      <c r="N1593" s="63"/>
      <c r="O1593" s="63"/>
      <c r="P1593" s="63"/>
      <c r="Q1593" s="63"/>
      <c r="R1593" s="63"/>
      <c r="S1593" s="63"/>
      <c r="T1593" s="63"/>
      <c r="U1593" s="63"/>
      <c r="V1593" s="63"/>
      <c r="W1593" s="63"/>
      <c r="X1593" s="63"/>
      <c r="Y1593" s="63"/>
      <c r="Z1593" s="63"/>
      <c r="AA1593" s="63"/>
      <c r="AB1593" s="63"/>
      <c r="AC1593" s="63"/>
      <c r="AD1593" s="63"/>
      <c r="AE1593" s="63"/>
      <c r="AF1593" s="63"/>
      <c r="AG1593" s="63"/>
      <c r="AH1593" s="63"/>
      <c r="AI1593" s="63"/>
      <c r="AJ1593" s="63"/>
      <c r="AK1593" s="63"/>
      <c r="AL1593" s="63"/>
      <c r="AM1593" s="63"/>
      <c r="AN1593" s="63"/>
      <c r="AO1593" s="63"/>
      <c r="AP1593" s="63"/>
      <c r="AQ1593" s="63"/>
      <c r="AR1593" s="63"/>
      <c r="AS1593" s="63"/>
      <c r="AT1593" s="63"/>
      <c r="AU1593" s="63"/>
      <c r="AV1593" s="63"/>
      <c r="AW1593" s="63"/>
      <c r="AX1593" s="63"/>
      <c r="AY1593" s="63"/>
      <c r="AZ1593" s="63"/>
      <c r="BA1593" s="63"/>
      <c r="BB1593" s="63"/>
      <c r="BC1593" s="63"/>
      <c r="BD1593" s="63"/>
      <c r="BE1593" s="63"/>
      <c r="BF1593" s="63"/>
      <c r="BG1593" s="63"/>
      <c r="BH1593" s="63"/>
      <c r="BI1593" s="63"/>
      <c r="BJ1593" s="63"/>
      <c r="BK1593" s="63"/>
      <c r="BL1593" s="63"/>
      <c r="BM1593" s="63"/>
      <c r="BN1593" s="63"/>
      <c r="BO1593" s="63"/>
      <c r="BP1593" s="63"/>
      <c r="BQ1593" s="63"/>
      <c r="BR1593" s="63"/>
      <c r="BS1593" s="63"/>
      <c r="BT1593" s="63"/>
      <c r="BU1593" s="63"/>
      <c r="BV1593" s="63"/>
      <c r="BW1593" s="63"/>
      <c r="BX1593" s="63"/>
      <c r="BY1593" s="63"/>
      <c r="BZ1593" s="63"/>
      <c r="CA1593" s="63"/>
      <c r="CB1593" s="63"/>
      <c r="CC1593" s="63"/>
      <c r="CD1593" s="63"/>
      <c r="CE1593" s="63"/>
      <c r="CF1593" s="63"/>
      <c r="CG1593" s="63"/>
      <c r="CH1593" s="63"/>
      <c r="CI1593" s="63"/>
      <c r="CJ1593" s="63"/>
      <c r="CK1593" s="63"/>
      <c r="CL1593" s="63"/>
      <c r="CM1593" s="63"/>
      <c r="CN1593" s="63"/>
      <c r="CO1593" s="63"/>
      <c r="CP1593" s="63"/>
      <c r="CR1593" s="227"/>
      <c r="CS1593" s="74"/>
    </row>
    <row r="1594" spans="1:97" s="72" customFormat="1" ht="75.75" customHeight="1">
      <c r="A1594" s="76"/>
      <c r="B1594" s="76"/>
      <c r="C1594" s="76"/>
      <c r="D1594" s="76"/>
      <c r="E1594" s="76"/>
      <c r="F1594" s="63"/>
      <c r="G1594" s="63"/>
      <c r="H1594" s="63"/>
      <c r="I1594" s="63"/>
      <c r="J1594" s="63"/>
      <c r="K1594" s="63"/>
      <c r="L1594" s="63"/>
      <c r="M1594" s="63"/>
      <c r="N1594" s="63"/>
      <c r="O1594" s="63"/>
      <c r="P1594" s="63"/>
      <c r="Q1594" s="63"/>
      <c r="R1594" s="63"/>
      <c r="S1594" s="63"/>
      <c r="T1594" s="63"/>
      <c r="U1594" s="63"/>
      <c r="V1594" s="63"/>
      <c r="W1594" s="63"/>
      <c r="X1594" s="63"/>
      <c r="Y1594" s="63"/>
      <c r="Z1594" s="63"/>
      <c r="AA1594" s="63"/>
      <c r="AB1594" s="63"/>
      <c r="AC1594" s="63"/>
      <c r="AD1594" s="63"/>
      <c r="AE1594" s="63"/>
      <c r="AF1594" s="63"/>
      <c r="AG1594" s="63"/>
      <c r="AH1594" s="63"/>
      <c r="AI1594" s="63"/>
      <c r="AJ1594" s="63"/>
      <c r="AK1594" s="63"/>
      <c r="AL1594" s="63"/>
      <c r="AM1594" s="63"/>
      <c r="AN1594" s="63"/>
      <c r="AO1594" s="63"/>
      <c r="AP1594" s="63"/>
      <c r="AQ1594" s="63"/>
      <c r="AR1594" s="63"/>
      <c r="AS1594" s="63"/>
      <c r="AT1594" s="63"/>
      <c r="AU1594" s="63"/>
      <c r="AV1594" s="63"/>
      <c r="AW1594" s="63"/>
      <c r="AX1594" s="63"/>
      <c r="AY1594" s="63"/>
      <c r="AZ1594" s="63"/>
      <c r="BA1594" s="63"/>
      <c r="BB1594" s="63"/>
      <c r="BC1594" s="63"/>
      <c r="BD1594" s="63"/>
      <c r="BE1594" s="63"/>
      <c r="BF1594" s="63"/>
      <c r="BG1594" s="63"/>
      <c r="BH1594" s="63"/>
      <c r="BI1594" s="63"/>
      <c r="BJ1594" s="63"/>
      <c r="BK1594" s="63"/>
      <c r="BL1594" s="63"/>
      <c r="BM1594" s="63"/>
      <c r="BN1594" s="63"/>
      <c r="BO1594" s="63"/>
      <c r="BP1594" s="63"/>
      <c r="BQ1594" s="63"/>
      <c r="BR1594" s="63"/>
      <c r="BS1594" s="63"/>
      <c r="BT1594" s="63"/>
      <c r="BU1594" s="63"/>
      <c r="BV1594" s="63"/>
      <c r="BW1594" s="63"/>
      <c r="BX1594" s="63"/>
      <c r="BY1594" s="63"/>
      <c r="BZ1594" s="63"/>
      <c r="CA1594" s="63"/>
      <c r="CB1594" s="63"/>
      <c r="CC1594" s="63"/>
      <c r="CD1594" s="63"/>
      <c r="CE1594" s="63"/>
      <c r="CF1594" s="63"/>
      <c r="CG1594" s="63"/>
      <c r="CH1594" s="63"/>
      <c r="CI1594" s="63"/>
      <c r="CJ1594" s="63"/>
      <c r="CK1594" s="63"/>
      <c r="CL1594" s="63"/>
      <c r="CM1594" s="63"/>
      <c r="CN1594" s="63"/>
      <c r="CO1594" s="63"/>
      <c r="CP1594" s="63"/>
      <c r="CR1594" s="227"/>
      <c r="CS1594" s="74"/>
    </row>
    <row r="1595" spans="1:97" s="72" customFormat="1" ht="75.75" customHeight="1">
      <c r="A1595" s="76"/>
      <c r="B1595" s="76"/>
      <c r="C1595" s="76"/>
      <c r="D1595" s="76"/>
      <c r="E1595" s="76"/>
      <c r="F1595" s="63"/>
      <c r="G1595" s="63"/>
      <c r="H1595" s="63"/>
      <c r="I1595" s="63"/>
      <c r="J1595" s="63"/>
      <c r="K1595" s="63"/>
      <c r="L1595" s="63"/>
      <c r="M1595" s="63"/>
      <c r="N1595" s="63"/>
      <c r="O1595" s="63"/>
      <c r="P1595" s="63"/>
      <c r="Q1595" s="63"/>
      <c r="R1595" s="63"/>
      <c r="S1595" s="63"/>
      <c r="T1595" s="63"/>
      <c r="U1595" s="63"/>
      <c r="V1595" s="63"/>
      <c r="W1595" s="63"/>
      <c r="X1595" s="63"/>
      <c r="Y1595" s="63"/>
      <c r="Z1595" s="63"/>
      <c r="AA1595" s="63"/>
      <c r="AB1595" s="63"/>
      <c r="AC1595" s="63"/>
      <c r="AD1595" s="63"/>
      <c r="AE1595" s="63"/>
      <c r="AF1595" s="63"/>
      <c r="AG1595" s="63"/>
      <c r="AH1595" s="63"/>
      <c r="AI1595" s="63"/>
      <c r="AJ1595" s="63"/>
      <c r="AK1595" s="63"/>
      <c r="AL1595" s="63"/>
      <c r="AM1595" s="63"/>
      <c r="AN1595" s="63"/>
      <c r="AO1595" s="63"/>
      <c r="AP1595" s="63"/>
      <c r="AQ1595" s="63"/>
      <c r="AR1595" s="63"/>
      <c r="AS1595" s="63"/>
      <c r="AT1595" s="63"/>
      <c r="AU1595" s="63"/>
      <c r="AV1595" s="63"/>
      <c r="AW1595" s="63"/>
      <c r="AX1595" s="63"/>
      <c r="AY1595" s="63"/>
      <c r="AZ1595" s="63"/>
      <c r="BA1595" s="63"/>
      <c r="BB1595" s="63"/>
      <c r="BC1595" s="63"/>
      <c r="BD1595" s="63"/>
      <c r="BE1595" s="63"/>
      <c r="BF1595" s="63"/>
      <c r="BG1595" s="63"/>
      <c r="BH1595" s="63"/>
      <c r="BI1595" s="63"/>
      <c r="BJ1595" s="63"/>
      <c r="BK1595" s="63"/>
      <c r="BL1595" s="63"/>
      <c r="BM1595" s="63"/>
      <c r="BN1595" s="63"/>
      <c r="BO1595" s="63"/>
      <c r="BP1595" s="63"/>
      <c r="BQ1595" s="63"/>
      <c r="BR1595" s="63"/>
      <c r="BS1595" s="63"/>
      <c r="BT1595" s="63"/>
      <c r="BU1595" s="63"/>
      <c r="BV1595" s="63"/>
      <c r="BW1595" s="63"/>
      <c r="BX1595" s="63"/>
      <c r="BY1595" s="63"/>
      <c r="BZ1595" s="63"/>
      <c r="CA1595" s="63"/>
      <c r="CB1595" s="63"/>
      <c r="CC1595" s="63"/>
      <c r="CD1595" s="63"/>
      <c r="CE1595" s="63"/>
      <c r="CF1595" s="63"/>
      <c r="CG1595" s="63"/>
      <c r="CH1595" s="63"/>
      <c r="CI1595" s="63"/>
      <c r="CJ1595" s="63"/>
      <c r="CK1595" s="63"/>
      <c r="CL1595" s="63"/>
      <c r="CM1595" s="63"/>
      <c r="CN1595" s="63"/>
      <c r="CO1595" s="63"/>
      <c r="CP1595" s="63"/>
      <c r="CR1595" s="227"/>
      <c r="CS1595" s="74"/>
    </row>
    <row r="1596" spans="1:97" s="72" customFormat="1" ht="75.75" customHeight="1">
      <c r="A1596" s="76"/>
      <c r="B1596" s="76"/>
      <c r="C1596" s="76"/>
      <c r="D1596" s="76"/>
      <c r="E1596" s="76"/>
      <c r="F1596" s="63"/>
      <c r="G1596" s="63"/>
      <c r="H1596" s="63"/>
      <c r="I1596" s="63"/>
      <c r="J1596" s="63"/>
      <c r="K1596" s="63"/>
      <c r="L1596" s="63"/>
      <c r="M1596" s="63"/>
      <c r="N1596" s="63"/>
      <c r="O1596" s="63"/>
      <c r="P1596" s="63"/>
      <c r="Q1596" s="63"/>
      <c r="R1596" s="63"/>
      <c r="S1596" s="63"/>
      <c r="T1596" s="63"/>
      <c r="U1596" s="63"/>
      <c r="V1596" s="63"/>
      <c r="W1596" s="63"/>
      <c r="X1596" s="63"/>
      <c r="Y1596" s="63"/>
      <c r="Z1596" s="63"/>
      <c r="AA1596" s="63"/>
      <c r="AB1596" s="63"/>
      <c r="AC1596" s="63"/>
      <c r="AD1596" s="63"/>
      <c r="AE1596" s="63"/>
      <c r="AF1596" s="63"/>
      <c r="AG1596" s="63"/>
      <c r="AH1596" s="63"/>
      <c r="AI1596" s="63"/>
      <c r="AJ1596" s="63"/>
      <c r="AK1596" s="63"/>
      <c r="AL1596" s="63"/>
      <c r="AM1596" s="63"/>
      <c r="AN1596" s="63"/>
      <c r="AO1596" s="63"/>
      <c r="AP1596" s="63"/>
      <c r="AQ1596" s="63"/>
      <c r="AR1596" s="63"/>
      <c r="AS1596" s="63"/>
      <c r="AT1596" s="63"/>
      <c r="AU1596" s="63"/>
      <c r="AV1596" s="63"/>
      <c r="AW1596" s="63"/>
      <c r="AX1596" s="63"/>
      <c r="AY1596" s="63"/>
      <c r="AZ1596" s="63"/>
      <c r="BA1596" s="63"/>
      <c r="BB1596" s="63"/>
      <c r="BC1596" s="63"/>
      <c r="BD1596" s="63"/>
      <c r="BE1596" s="63"/>
      <c r="BF1596" s="63"/>
      <c r="BG1596" s="63"/>
      <c r="BH1596" s="63"/>
      <c r="BI1596" s="63"/>
      <c r="BJ1596" s="63"/>
      <c r="BK1596" s="63"/>
      <c r="BL1596" s="63"/>
      <c r="BM1596" s="63"/>
      <c r="BN1596" s="63"/>
      <c r="BO1596" s="63"/>
      <c r="BP1596" s="63"/>
      <c r="BQ1596" s="63"/>
      <c r="BR1596" s="63"/>
      <c r="BS1596" s="63"/>
      <c r="BT1596" s="63"/>
      <c r="BU1596" s="63"/>
      <c r="BV1596" s="63"/>
      <c r="BW1596" s="63"/>
      <c r="BX1596" s="63"/>
      <c r="BY1596" s="63"/>
      <c r="BZ1596" s="63"/>
      <c r="CA1596" s="63"/>
      <c r="CB1596" s="63"/>
      <c r="CC1596" s="63"/>
      <c r="CD1596" s="63"/>
      <c r="CE1596" s="63"/>
      <c r="CF1596" s="63"/>
      <c r="CG1596" s="63"/>
      <c r="CH1596" s="63"/>
      <c r="CI1596" s="63"/>
      <c r="CJ1596" s="63"/>
      <c r="CK1596" s="63"/>
      <c r="CL1596" s="63"/>
      <c r="CM1596" s="63"/>
      <c r="CN1596" s="63"/>
      <c r="CO1596" s="63"/>
      <c r="CP1596" s="63"/>
      <c r="CR1596" s="227"/>
      <c r="CS1596" s="74"/>
    </row>
    <row r="1597" spans="1:97" s="72" customFormat="1" ht="75.75" customHeight="1">
      <c r="A1597" s="76"/>
      <c r="B1597" s="76"/>
      <c r="C1597" s="76"/>
      <c r="D1597" s="76"/>
      <c r="E1597" s="76"/>
      <c r="F1597" s="63"/>
      <c r="G1597" s="63"/>
      <c r="H1597" s="63"/>
      <c r="I1597" s="63"/>
      <c r="J1597" s="63"/>
      <c r="K1597" s="63"/>
      <c r="L1597" s="63"/>
      <c r="M1597" s="63"/>
      <c r="N1597" s="63"/>
      <c r="O1597" s="63"/>
      <c r="P1597" s="63"/>
      <c r="Q1597" s="63"/>
      <c r="R1597" s="63"/>
      <c r="S1597" s="63"/>
      <c r="T1597" s="63"/>
      <c r="U1597" s="63"/>
      <c r="V1597" s="63"/>
      <c r="W1597" s="63"/>
      <c r="X1597" s="63"/>
      <c r="Y1597" s="63"/>
      <c r="Z1597" s="63"/>
      <c r="AA1597" s="63"/>
      <c r="AB1597" s="63"/>
      <c r="AC1597" s="63"/>
      <c r="AD1597" s="63"/>
      <c r="AE1597" s="63"/>
      <c r="AF1597" s="63"/>
      <c r="AG1597" s="63"/>
      <c r="AH1597" s="63"/>
      <c r="AI1597" s="63"/>
      <c r="AJ1597" s="63"/>
      <c r="AK1597" s="63"/>
      <c r="AL1597" s="63"/>
      <c r="AM1597" s="63"/>
      <c r="AN1597" s="63"/>
      <c r="AO1597" s="63"/>
      <c r="AP1597" s="63"/>
      <c r="AQ1597" s="63"/>
      <c r="AR1597" s="63"/>
      <c r="AS1597" s="63"/>
      <c r="AT1597" s="63"/>
      <c r="AU1597" s="63"/>
      <c r="AV1597" s="63"/>
      <c r="AW1597" s="63"/>
      <c r="AX1597" s="63"/>
      <c r="AY1597" s="63"/>
      <c r="AZ1597" s="63"/>
      <c r="BA1597" s="63"/>
      <c r="BB1597" s="63"/>
      <c r="BC1597" s="63"/>
      <c r="BD1597" s="63"/>
      <c r="BE1597" s="63"/>
      <c r="BF1597" s="63"/>
      <c r="BG1597" s="63"/>
      <c r="BH1597" s="63"/>
      <c r="BI1597" s="63"/>
      <c r="BJ1597" s="63"/>
      <c r="BK1597" s="63"/>
      <c r="BL1597" s="63"/>
      <c r="BM1597" s="63"/>
      <c r="BN1597" s="63"/>
      <c r="BO1597" s="63"/>
      <c r="BP1597" s="63"/>
      <c r="BQ1597" s="63"/>
      <c r="BR1597" s="63"/>
      <c r="BS1597" s="63"/>
      <c r="BT1597" s="63"/>
      <c r="BU1597" s="63"/>
      <c r="BV1597" s="63"/>
      <c r="BW1597" s="63"/>
      <c r="BX1597" s="63"/>
      <c r="BY1597" s="63"/>
      <c r="BZ1597" s="63"/>
      <c r="CA1597" s="63"/>
      <c r="CB1597" s="63"/>
      <c r="CC1597" s="63"/>
      <c r="CD1597" s="63"/>
      <c r="CE1597" s="63"/>
      <c r="CF1597" s="63"/>
      <c r="CG1597" s="63"/>
      <c r="CH1597" s="63"/>
      <c r="CI1597" s="63"/>
      <c r="CJ1597" s="63"/>
      <c r="CK1597" s="63"/>
      <c r="CL1597" s="63"/>
      <c r="CM1597" s="63"/>
      <c r="CN1597" s="63"/>
      <c r="CO1597" s="63"/>
      <c r="CP1597" s="63"/>
      <c r="CR1597" s="227"/>
      <c r="CS1597" s="74"/>
    </row>
    <row r="1598" spans="1:97" s="72" customFormat="1" ht="75.75" customHeight="1">
      <c r="A1598" s="76"/>
      <c r="B1598" s="76"/>
      <c r="C1598" s="76"/>
      <c r="D1598" s="76"/>
      <c r="E1598" s="76"/>
      <c r="F1598" s="63"/>
      <c r="G1598" s="63"/>
      <c r="H1598" s="63"/>
      <c r="I1598" s="63"/>
      <c r="J1598" s="63"/>
      <c r="K1598" s="63"/>
      <c r="L1598" s="63"/>
      <c r="M1598" s="63"/>
      <c r="N1598" s="63"/>
      <c r="O1598" s="63"/>
      <c r="P1598" s="63"/>
      <c r="Q1598" s="63"/>
      <c r="R1598" s="63"/>
      <c r="S1598" s="63"/>
      <c r="T1598" s="63"/>
      <c r="U1598" s="63"/>
      <c r="V1598" s="63"/>
      <c r="W1598" s="63"/>
      <c r="X1598" s="63"/>
      <c r="Y1598" s="63"/>
      <c r="Z1598" s="63"/>
      <c r="AA1598" s="63"/>
      <c r="AB1598" s="63"/>
      <c r="AC1598" s="63"/>
      <c r="AD1598" s="63"/>
      <c r="AE1598" s="63"/>
      <c r="AF1598" s="63"/>
      <c r="AG1598" s="63"/>
      <c r="AH1598" s="63"/>
      <c r="AI1598" s="63"/>
      <c r="AJ1598" s="63"/>
      <c r="AK1598" s="63"/>
      <c r="AL1598" s="63"/>
      <c r="AM1598" s="63"/>
      <c r="AN1598" s="63"/>
      <c r="AO1598" s="63"/>
      <c r="AP1598" s="63"/>
      <c r="AQ1598" s="63"/>
      <c r="AR1598" s="63"/>
      <c r="AS1598" s="63"/>
      <c r="AT1598" s="63"/>
      <c r="AU1598" s="63"/>
      <c r="AV1598" s="63"/>
      <c r="AW1598" s="63"/>
      <c r="AX1598" s="63"/>
      <c r="AY1598" s="63"/>
      <c r="AZ1598" s="63"/>
      <c r="BA1598" s="63"/>
      <c r="BB1598" s="63"/>
      <c r="BC1598" s="63"/>
      <c r="BD1598" s="63"/>
      <c r="BE1598" s="63"/>
      <c r="BF1598" s="63"/>
      <c r="BG1598" s="63"/>
      <c r="BH1598" s="63"/>
      <c r="BI1598" s="63"/>
      <c r="BJ1598" s="63"/>
      <c r="BK1598" s="63"/>
      <c r="BL1598" s="63"/>
      <c r="BM1598" s="63"/>
      <c r="BN1598" s="63"/>
      <c r="BO1598" s="63"/>
      <c r="BP1598" s="63"/>
      <c r="BQ1598" s="63"/>
      <c r="BR1598" s="63"/>
      <c r="BS1598" s="63"/>
      <c r="BT1598" s="63"/>
      <c r="BU1598" s="63"/>
      <c r="BV1598" s="63"/>
      <c r="BW1598" s="63"/>
      <c r="BX1598" s="63"/>
      <c r="BY1598" s="63"/>
      <c r="BZ1598" s="63"/>
      <c r="CA1598" s="63"/>
      <c r="CB1598" s="63"/>
      <c r="CC1598" s="63"/>
      <c r="CD1598" s="63"/>
      <c r="CE1598" s="63"/>
      <c r="CF1598" s="63"/>
      <c r="CG1598" s="63"/>
      <c r="CH1598" s="63"/>
      <c r="CI1598" s="63"/>
      <c r="CJ1598" s="63"/>
      <c r="CK1598" s="63"/>
      <c r="CL1598" s="63"/>
      <c r="CM1598" s="63"/>
      <c r="CN1598" s="63"/>
      <c r="CO1598" s="63"/>
      <c r="CP1598" s="63"/>
      <c r="CR1598" s="227"/>
      <c r="CS1598" s="74"/>
    </row>
    <row r="1599" spans="1:97" s="72" customFormat="1" ht="75.75" customHeight="1">
      <c r="A1599" s="76"/>
      <c r="B1599" s="76"/>
      <c r="C1599" s="76"/>
      <c r="D1599" s="76"/>
      <c r="E1599" s="76"/>
      <c r="F1599" s="63"/>
      <c r="G1599" s="63"/>
      <c r="H1599" s="63"/>
      <c r="I1599" s="63"/>
      <c r="J1599" s="63"/>
      <c r="K1599" s="63"/>
      <c r="L1599" s="63"/>
      <c r="M1599" s="63"/>
      <c r="N1599" s="63"/>
      <c r="O1599" s="63"/>
      <c r="P1599" s="63"/>
      <c r="Q1599" s="63"/>
      <c r="R1599" s="63"/>
      <c r="S1599" s="63"/>
      <c r="T1599" s="63"/>
      <c r="U1599" s="63"/>
      <c r="V1599" s="63"/>
      <c r="W1599" s="63"/>
      <c r="X1599" s="63"/>
      <c r="Y1599" s="63"/>
      <c r="Z1599" s="63"/>
      <c r="AA1599" s="63"/>
      <c r="AB1599" s="63"/>
      <c r="AC1599" s="63"/>
      <c r="AD1599" s="63"/>
      <c r="AE1599" s="63"/>
      <c r="AF1599" s="63"/>
      <c r="AG1599" s="63"/>
      <c r="AH1599" s="63"/>
      <c r="AI1599" s="63"/>
      <c r="AJ1599" s="63"/>
      <c r="AK1599" s="63"/>
      <c r="AL1599" s="63"/>
      <c r="AM1599" s="63"/>
      <c r="AN1599" s="63"/>
      <c r="AO1599" s="63"/>
      <c r="AP1599" s="63"/>
      <c r="AQ1599" s="63"/>
      <c r="AR1599" s="63"/>
      <c r="AS1599" s="63"/>
      <c r="AT1599" s="63"/>
      <c r="AU1599" s="63"/>
      <c r="AV1599" s="63"/>
      <c r="AW1599" s="63"/>
      <c r="AX1599" s="63"/>
      <c r="AY1599" s="63"/>
      <c r="AZ1599" s="63"/>
      <c r="BA1599" s="63"/>
      <c r="BB1599" s="63"/>
      <c r="BC1599" s="63"/>
      <c r="BD1599" s="63"/>
      <c r="BE1599" s="63"/>
      <c r="BF1599" s="63"/>
      <c r="BG1599" s="63"/>
      <c r="BH1599" s="63"/>
      <c r="BI1599" s="63"/>
      <c r="BJ1599" s="63"/>
      <c r="BK1599" s="63"/>
      <c r="BL1599" s="63"/>
      <c r="BM1599" s="63"/>
      <c r="BN1599" s="63"/>
      <c r="BO1599" s="63"/>
      <c r="BP1599" s="63"/>
      <c r="BQ1599" s="63"/>
      <c r="BR1599" s="63"/>
      <c r="BS1599" s="63"/>
      <c r="BT1599" s="63"/>
      <c r="BU1599" s="63"/>
      <c r="BV1599" s="63"/>
      <c r="BW1599" s="63"/>
      <c r="BX1599" s="63"/>
      <c r="BY1599" s="63"/>
      <c r="BZ1599" s="63"/>
      <c r="CA1599" s="63"/>
      <c r="CB1599" s="63"/>
      <c r="CC1599" s="63"/>
      <c r="CD1599" s="63"/>
      <c r="CE1599" s="63"/>
      <c r="CF1599" s="63"/>
      <c r="CG1599" s="63"/>
      <c r="CH1599" s="63"/>
      <c r="CI1599" s="63"/>
      <c r="CJ1599" s="63"/>
      <c r="CK1599" s="63"/>
      <c r="CL1599" s="63"/>
      <c r="CM1599" s="63"/>
      <c r="CN1599" s="63"/>
      <c r="CO1599" s="63"/>
      <c r="CP1599" s="63"/>
      <c r="CR1599" s="227"/>
      <c r="CS1599" s="74"/>
    </row>
    <row r="1600" spans="1:97" s="72" customFormat="1" ht="75.75" customHeight="1">
      <c r="A1600" s="76"/>
      <c r="B1600" s="76"/>
      <c r="C1600" s="76"/>
      <c r="D1600" s="76"/>
      <c r="E1600" s="76"/>
      <c r="F1600" s="63"/>
      <c r="G1600" s="63"/>
      <c r="H1600" s="63"/>
      <c r="I1600" s="63"/>
      <c r="J1600" s="63"/>
      <c r="K1600" s="63"/>
      <c r="L1600" s="63"/>
      <c r="M1600" s="63"/>
      <c r="N1600" s="63"/>
      <c r="O1600" s="63"/>
      <c r="P1600" s="63"/>
      <c r="Q1600" s="63"/>
      <c r="R1600" s="63"/>
      <c r="S1600" s="63"/>
      <c r="T1600" s="63"/>
      <c r="U1600" s="63"/>
      <c r="V1600" s="63"/>
      <c r="W1600" s="63"/>
      <c r="X1600" s="63"/>
      <c r="Y1600" s="63"/>
      <c r="Z1600" s="63"/>
      <c r="AA1600" s="63"/>
      <c r="AB1600" s="63"/>
      <c r="AC1600" s="63"/>
      <c r="AD1600" s="63"/>
      <c r="AE1600" s="63"/>
      <c r="AF1600" s="63"/>
      <c r="AG1600" s="63"/>
      <c r="AH1600" s="63"/>
      <c r="AI1600" s="63"/>
      <c r="AJ1600" s="63"/>
      <c r="AK1600" s="63"/>
      <c r="AL1600" s="63"/>
      <c r="AM1600" s="63"/>
      <c r="AN1600" s="63"/>
      <c r="AO1600" s="63"/>
      <c r="AP1600" s="63"/>
      <c r="AQ1600" s="63"/>
      <c r="AR1600" s="63"/>
      <c r="AS1600" s="63"/>
      <c r="AT1600" s="63"/>
      <c r="AU1600" s="63"/>
      <c r="AV1600" s="63"/>
      <c r="AW1600" s="63"/>
      <c r="AX1600" s="63"/>
      <c r="AY1600" s="63"/>
      <c r="AZ1600" s="63"/>
      <c r="BA1600" s="63"/>
      <c r="BB1600" s="63"/>
      <c r="BC1600" s="63"/>
      <c r="BD1600" s="63"/>
      <c r="BE1600" s="63"/>
      <c r="BF1600" s="63"/>
      <c r="BG1600" s="63"/>
      <c r="BH1600" s="63"/>
      <c r="BI1600" s="63"/>
      <c r="BJ1600" s="63"/>
      <c r="BK1600" s="63"/>
      <c r="BL1600" s="63"/>
      <c r="BM1600" s="63"/>
      <c r="BN1600" s="63"/>
      <c r="BO1600" s="63"/>
      <c r="BP1600" s="63"/>
      <c r="BQ1600" s="63"/>
      <c r="BR1600" s="63"/>
      <c r="BS1600" s="63"/>
      <c r="BT1600" s="63"/>
      <c r="BU1600" s="63"/>
      <c r="BV1600" s="63"/>
      <c r="BW1600" s="63"/>
      <c r="BX1600" s="63"/>
      <c r="BY1600" s="63"/>
      <c r="BZ1600" s="63"/>
      <c r="CA1600" s="63"/>
      <c r="CB1600" s="63"/>
      <c r="CC1600" s="63"/>
      <c r="CD1600" s="63"/>
      <c r="CE1600" s="63"/>
      <c r="CF1600" s="63"/>
      <c r="CG1600" s="63"/>
      <c r="CH1600" s="63"/>
      <c r="CI1600" s="63"/>
      <c r="CJ1600" s="63"/>
      <c r="CK1600" s="63"/>
      <c r="CL1600" s="63"/>
      <c r="CM1600" s="63"/>
      <c r="CN1600" s="63"/>
      <c r="CO1600" s="63"/>
      <c r="CP1600" s="63"/>
      <c r="CR1600" s="227"/>
      <c r="CS1600" s="74"/>
    </row>
    <row r="1601" spans="1:97" s="72" customFormat="1" ht="75.75" customHeight="1">
      <c r="A1601" s="76"/>
      <c r="B1601" s="76"/>
      <c r="C1601" s="76"/>
      <c r="D1601" s="76"/>
      <c r="E1601" s="76"/>
      <c r="F1601" s="63"/>
      <c r="G1601" s="63"/>
      <c r="H1601" s="63"/>
      <c r="I1601" s="63"/>
      <c r="J1601" s="63"/>
      <c r="K1601" s="63"/>
      <c r="L1601" s="63"/>
      <c r="M1601" s="63"/>
      <c r="N1601" s="63"/>
      <c r="O1601" s="63"/>
      <c r="P1601" s="63"/>
      <c r="Q1601" s="63"/>
      <c r="R1601" s="63"/>
      <c r="S1601" s="63"/>
      <c r="T1601" s="63"/>
      <c r="U1601" s="63"/>
      <c r="V1601" s="63"/>
      <c r="W1601" s="63"/>
      <c r="X1601" s="63"/>
      <c r="Y1601" s="63"/>
      <c r="Z1601" s="63"/>
      <c r="AA1601" s="63"/>
      <c r="AB1601" s="63"/>
      <c r="AC1601" s="63"/>
      <c r="AD1601" s="63"/>
      <c r="AE1601" s="63"/>
      <c r="AF1601" s="63"/>
      <c r="AG1601" s="63"/>
      <c r="AH1601" s="63"/>
      <c r="AI1601" s="63"/>
      <c r="AJ1601" s="63"/>
      <c r="AK1601" s="63"/>
      <c r="AL1601" s="63"/>
      <c r="AM1601" s="63"/>
      <c r="AN1601" s="63"/>
      <c r="AO1601" s="63"/>
      <c r="AP1601" s="63"/>
      <c r="AQ1601" s="63"/>
      <c r="AR1601" s="63"/>
      <c r="AS1601" s="63"/>
      <c r="AT1601" s="63"/>
      <c r="AU1601" s="63"/>
      <c r="AV1601" s="63"/>
      <c r="AW1601" s="63"/>
      <c r="AX1601" s="63"/>
      <c r="AY1601" s="63"/>
      <c r="AZ1601" s="63"/>
      <c r="BA1601" s="63"/>
      <c r="BB1601" s="63"/>
      <c r="BC1601" s="63"/>
      <c r="BD1601" s="63"/>
      <c r="BE1601" s="63"/>
      <c r="BF1601" s="63"/>
      <c r="BG1601" s="63"/>
      <c r="BH1601" s="63"/>
      <c r="BI1601" s="63"/>
      <c r="BJ1601" s="63"/>
      <c r="BK1601" s="63"/>
      <c r="BL1601" s="63"/>
      <c r="BM1601" s="63"/>
      <c r="BN1601" s="63"/>
      <c r="BO1601" s="63"/>
      <c r="BP1601" s="63"/>
      <c r="BQ1601" s="63"/>
      <c r="BR1601" s="63"/>
      <c r="BS1601" s="63"/>
      <c r="BT1601" s="63"/>
      <c r="BU1601" s="63"/>
      <c r="BV1601" s="63"/>
      <c r="BW1601" s="63"/>
      <c r="BX1601" s="63"/>
      <c r="BY1601" s="63"/>
      <c r="BZ1601" s="63"/>
      <c r="CA1601" s="63"/>
      <c r="CB1601" s="63"/>
      <c r="CC1601" s="63"/>
      <c r="CD1601" s="63"/>
      <c r="CE1601" s="63"/>
      <c r="CF1601" s="63"/>
      <c r="CG1601" s="63"/>
      <c r="CH1601" s="63"/>
      <c r="CI1601" s="63"/>
      <c r="CJ1601" s="63"/>
      <c r="CK1601" s="63"/>
      <c r="CL1601" s="63"/>
      <c r="CM1601" s="63"/>
      <c r="CN1601" s="63"/>
      <c r="CO1601" s="63"/>
      <c r="CP1601" s="63"/>
      <c r="CR1601" s="227"/>
      <c r="CS1601" s="74"/>
    </row>
    <row r="1602" spans="1:97" s="72" customFormat="1" ht="75.75" customHeight="1">
      <c r="A1602" s="76"/>
      <c r="B1602" s="76"/>
      <c r="C1602" s="76"/>
      <c r="D1602" s="76"/>
      <c r="E1602" s="76"/>
      <c r="F1602" s="63"/>
      <c r="G1602" s="63"/>
      <c r="H1602" s="63"/>
      <c r="I1602" s="63"/>
      <c r="J1602" s="63"/>
      <c r="K1602" s="63"/>
      <c r="L1602" s="63"/>
      <c r="M1602" s="63"/>
      <c r="N1602" s="63"/>
      <c r="O1602" s="63"/>
      <c r="P1602" s="63"/>
      <c r="Q1602" s="63"/>
      <c r="R1602" s="63"/>
      <c r="S1602" s="63"/>
      <c r="T1602" s="63"/>
      <c r="U1602" s="63"/>
      <c r="V1602" s="63"/>
      <c r="W1602" s="63"/>
      <c r="X1602" s="63"/>
      <c r="Y1602" s="63"/>
      <c r="Z1602" s="63"/>
      <c r="AA1602" s="63"/>
      <c r="AB1602" s="63"/>
      <c r="AC1602" s="63"/>
      <c r="AD1602" s="63"/>
      <c r="AE1602" s="63"/>
      <c r="AF1602" s="63"/>
      <c r="AG1602" s="63"/>
      <c r="AH1602" s="63"/>
      <c r="AI1602" s="63"/>
      <c r="AJ1602" s="63"/>
      <c r="AK1602" s="63"/>
      <c r="AL1602" s="63"/>
      <c r="AM1602" s="63"/>
      <c r="AN1602" s="63"/>
      <c r="AO1602" s="63"/>
      <c r="AP1602" s="63"/>
      <c r="AQ1602" s="63"/>
      <c r="AR1602" s="63"/>
      <c r="AS1602" s="63"/>
      <c r="AT1602" s="63"/>
      <c r="AU1602" s="63"/>
      <c r="AV1602" s="63"/>
      <c r="AW1602" s="63"/>
      <c r="AX1602" s="63"/>
      <c r="AY1602" s="63"/>
      <c r="AZ1602" s="63"/>
      <c r="BA1602" s="63"/>
      <c r="BB1602" s="63"/>
      <c r="BC1602" s="63"/>
      <c r="BD1602" s="63"/>
      <c r="BE1602" s="63"/>
      <c r="BF1602" s="63"/>
      <c r="BG1602" s="63"/>
      <c r="BH1602" s="63"/>
      <c r="BI1602" s="63"/>
      <c r="BJ1602" s="63"/>
      <c r="BK1602" s="63"/>
      <c r="BL1602" s="63"/>
      <c r="BM1602" s="63"/>
      <c r="BN1602" s="63"/>
      <c r="BO1602" s="63"/>
      <c r="BP1602" s="63"/>
      <c r="BQ1602" s="63"/>
      <c r="BR1602" s="63"/>
      <c r="BS1602" s="63"/>
      <c r="BT1602" s="63"/>
      <c r="BU1602" s="63"/>
      <c r="BV1602" s="63"/>
      <c r="BW1602" s="63"/>
      <c r="BX1602" s="63"/>
      <c r="BY1602" s="63"/>
      <c r="BZ1602" s="63"/>
      <c r="CA1602" s="63"/>
      <c r="CB1602" s="63"/>
      <c r="CC1602" s="63"/>
      <c r="CD1602" s="63"/>
      <c r="CE1602" s="63"/>
      <c r="CF1602" s="63"/>
      <c r="CG1602" s="63"/>
      <c r="CH1602" s="63"/>
      <c r="CI1602" s="63"/>
      <c r="CJ1602" s="63"/>
      <c r="CK1602" s="63"/>
      <c r="CL1602" s="63"/>
      <c r="CM1602" s="63"/>
      <c r="CN1602" s="63"/>
      <c r="CO1602" s="63"/>
      <c r="CP1602" s="63"/>
      <c r="CR1602" s="227"/>
      <c r="CS1602" s="74"/>
    </row>
    <row r="1603" spans="1:97" s="72" customFormat="1" ht="75.75" customHeight="1">
      <c r="A1603" s="76"/>
      <c r="B1603" s="76"/>
      <c r="C1603" s="76"/>
      <c r="D1603" s="76"/>
      <c r="E1603" s="76"/>
      <c r="F1603" s="63"/>
      <c r="G1603" s="63"/>
      <c r="H1603" s="63"/>
      <c r="I1603" s="63"/>
      <c r="J1603" s="63"/>
      <c r="K1603" s="63"/>
      <c r="L1603" s="63"/>
      <c r="M1603" s="63"/>
      <c r="N1603" s="63"/>
      <c r="O1603" s="63"/>
      <c r="P1603" s="63"/>
      <c r="Q1603" s="63"/>
      <c r="R1603" s="63"/>
      <c r="S1603" s="63"/>
      <c r="T1603" s="63"/>
      <c r="U1603" s="63"/>
      <c r="V1603" s="63"/>
      <c r="W1603" s="63"/>
      <c r="X1603" s="63"/>
      <c r="Y1603" s="63"/>
      <c r="Z1603" s="63"/>
      <c r="AA1603" s="63"/>
      <c r="AB1603" s="63"/>
      <c r="AC1603" s="63"/>
      <c r="AD1603" s="63"/>
      <c r="AE1603" s="63"/>
      <c r="AF1603" s="63"/>
      <c r="AG1603" s="63"/>
      <c r="AH1603" s="63"/>
      <c r="AI1603" s="63"/>
      <c r="AJ1603" s="63"/>
      <c r="AK1603" s="63"/>
      <c r="AL1603" s="63"/>
      <c r="AM1603" s="63"/>
      <c r="AN1603" s="63"/>
      <c r="AO1603" s="63"/>
      <c r="AP1603" s="63"/>
      <c r="AQ1603" s="63"/>
      <c r="AR1603" s="63"/>
      <c r="AS1603" s="63"/>
      <c r="AT1603" s="63"/>
      <c r="AU1603" s="63"/>
      <c r="AV1603" s="63"/>
      <c r="AW1603" s="63"/>
      <c r="AX1603" s="63"/>
      <c r="AY1603" s="63"/>
      <c r="AZ1603" s="63"/>
      <c r="BA1603" s="63"/>
      <c r="BB1603" s="63"/>
      <c r="BC1603" s="63"/>
      <c r="BD1603" s="63"/>
      <c r="BE1603" s="63"/>
      <c r="BF1603" s="63"/>
      <c r="BG1603" s="63"/>
      <c r="BH1603" s="63"/>
      <c r="BI1603" s="63"/>
      <c r="BJ1603" s="63"/>
      <c r="BK1603" s="63"/>
      <c r="BL1603" s="63"/>
      <c r="BM1603" s="63"/>
      <c r="BN1603" s="63"/>
      <c r="BO1603" s="63"/>
      <c r="BP1603" s="63"/>
      <c r="BQ1603" s="63"/>
      <c r="BR1603" s="63"/>
      <c r="BS1603" s="63"/>
      <c r="BT1603" s="63"/>
      <c r="BU1603" s="63"/>
      <c r="BV1603" s="63"/>
      <c r="BW1603" s="63"/>
      <c r="BX1603" s="63"/>
      <c r="BY1603" s="63"/>
      <c r="BZ1603" s="63"/>
      <c r="CA1603" s="63"/>
      <c r="CB1603" s="63"/>
      <c r="CC1603" s="63"/>
      <c r="CD1603" s="63"/>
      <c r="CE1603" s="63"/>
      <c r="CF1603" s="63"/>
      <c r="CG1603" s="63"/>
      <c r="CH1603" s="63"/>
      <c r="CI1603" s="63"/>
      <c r="CJ1603" s="63"/>
      <c r="CK1603" s="63"/>
      <c r="CL1603" s="63"/>
      <c r="CM1603" s="63"/>
      <c r="CN1603" s="63"/>
      <c r="CO1603" s="63"/>
      <c r="CP1603" s="63"/>
      <c r="CR1603" s="227"/>
      <c r="CS1603" s="74"/>
    </row>
    <row r="1604" spans="1:97" s="72" customFormat="1" ht="75.75" customHeight="1">
      <c r="A1604" s="76"/>
      <c r="B1604" s="76"/>
      <c r="C1604" s="76"/>
      <c r="D1604" s="76"/>
      <c r="E1604" s="76"/>
      <c r="F1604" s="63"/>
      <c r="G1604" s="63"/>
      <c r="H1604" s="63"/>
      <c r="I1604" s="63"/>
      <c r="J1604" s="63"/>
      <c r="K1604" s="63"/>
      <c r="L1604" s="63"/>
      <c r="M1604" s="63"/>
      <c r="N1604" s="63"/>
      <c r="O1604" s="63"/>
      <c r="P1604" s="63"/>
      <c r="Q1604" s="63"/>
      <c r="R1604" s="63"/>
      <c r="S1604" s="63"/>
      <c r="T1604" s="63"/>
      <c r="U1604" s="63"/>
      <c r="V1604" s="63"/>
      <c r="W1604" s="63"/>
      <c r="X1604" s="63"/>
      <c r="Y1604" s="63"/>
      <c r="Z1604" s="63"/>
      <c r="AA1604" s="63"/>
      <c r="AB1604" s="63"/>
      <c r="AC1604" s="63"/>
      <c r="AD1604" s="63"/>
      <c r="AE1604" s="63"/>
      <c r="AF1604" s="63"/>
      <c r="AG1604" s="63"/>
      <c r="AH1604" s="63"/>
      <c r="AI1604" s="63"/>
      <c r="AJ1604" s="63"/>
      <c r="AK1604" s="63"/>
      <c r="AL1604" s="63"/>
      <c r="AM1604" s="63"/>
      <c r="AN1604" s="63"/>
      <c r="AO1604" s="63"/>
      <c r="AP1604" s="63"/>
      <c r="AQ1604" s="63"/>
      <c r="AR1604" s="63"/>
      <c r="AS1604" s="63"/>
      <c r="AT1604" s="63"/>
      <c r="AU1604" s="63"/>
      <c r="AV1604" s="63"/>
      <c r="AW1604" s="63"/>
      <c r="AX1604" s="63"/>
      <c r="AY1604" s="63"/>
      <c r="AZ1604" s="63"/>
      <c r="BA1604" s="63"/>
      <c r="BB1604" s="63"/>
      <c r="BC1604" s="63"/>
      <c r="BD1604" s="63"/>
      <c r="BE1604" s="63"/>
      <c r="BF1604" s="63"/>
      <c r="BG1604" s="63"/>
      <c r="BH1604" s="63"/>
      <c r="BI1604" s="63"/>
      <c r="BJ1604" s="63"/>
      <c r="BK1604" s="63"/>
      <c r="BL1604" s="63"/>
      <c r="BM1604" s="63"/>
      <c r="BN1604" s="63"/>
      <c r="BO1604" s="63"/>
      <c r="BP1604" s="63"/>
      <c r="BQ1604" s="63"/>
      <c r="BR1604" s="63"/>
      <c r="BS1604" s="63"/>
      <c r="BT1604" s="63"/>
      <c r="BU1604" s="63"/>
      <c r="BV1604" s="63"/>
      <c r="BW1604" s="63"/>
      <c r="BX1604" s="63"/>
      <c r="BY1604" s="63"/>
      <c r="BZ1604" s="63"/>
      <c r="CA1604" s="63"/>
      <c r="CB1604" s="63"/>
      <c r="CC1604" s="63"/>
      <c r="CD1604" s="63"/>
      <c r="CE1604" s="63"/>
      <c r="CF1604" s="63"/>
      <c r="CG1604" s="63"/>
      <c r="CH1604" s="63"/>
      <c r="CI1604" s="63"/>
      <c r="CJ1604" s="63"/>
      <c r="CK1604" s="63"/>
      <c r="CL1604" s="63"/>
      <c r="CM1604" s="63"/>
      <c r="CN1604" s="63"/>
      <c r="CO1604" s="63"/>
      <c r="CP1604" s="63"/>
      <c r="CR1604" s="227"/>
      <c r="CS1604" s="74"/>
    </row>
    <row r="1605" spans="1:97" s="72" customFormat="1" ht="75.75" customHeight="1">
      <c r="A1605" s="76"/>
      <c r="B1605" s="76"/>
      <c r="C1605" s="76"/>
      <c r="D1605" s="76"/>
      <c r="E1605" s="76"/>
      <c r="F1605" s="63"/>
      <c r="G1605" s="63"/>
      <c r="H1605" s="63"/>
      <c r="I1605" s="63"/>
      <c r="J1605" s="63"/>
      <c r="K1605" s="63"/>
      <c r="L1605" s="63"/>
      <c r="M1605" s="63"/>
      <c r="N1605" s="63"/>
      <c r="O1605" s="63"/>
      <c r="P1605" s="63"/>
      <c r="Q1605" s="63"/>
      <c r="R1605" s="63"/>
      <c r="S1605" s="63"/>
      <c r="T1605" s="63"/>
      <c r="U1605" s="63"/>
      <c r="V1605" s="63"/>
      <c r="W1605" s="63"/>
      <c r="X1605" s="63"/>
      <c r="Y1605" s="63"/>
      <c r="Z1605" s="63"/>
      <c r="AA1605" s="63"/>
      <c r="AB1605" s="63"/>
      <c r="AC1605" s="63"/>
      <c r="AD1605" s="63"/>
      <c r="AE1605" s="63"/>
      <c r="AF1605" s="63"/>
      <c r="AG1605" s="63"/>
      <c r="AH1605" s="63"/>
      <c r="AI1605" s="63"/>
      <c r="AJ1605" s="63"/>
      <c r="AK1605" s="63"/>
      <c r="AL1605" s="63"/>
      <c r="AM1605" s="63"/>
      <c r="AN1605" s="63"/>
      <c r="AO1605" s="63"/>
      <c r="AP1605" s="63"/>
      <c r="AQ1605" s="63"/>
      <c r="AR1605" s="63"/>
      <c r="AS1605" s="63"/>
      <c r="AT1605" s="63"/>
      <c r="AU1605" s="63"/>
      <c r="AV1605" s="63"/>
      <c r="AW1605" s="63"/>
      <c r="AX1605" s="63"/>
      <c r="AY1605" s="63"/>
      <c r="AZ1605" s="63"/>
      <c r="BA1605" s="63"/>
      <c r="BB1605" s="63"/>
      <c r="BC1605" s="63"/>
      <c r="BD1605" s="63"/>
      <c r="BE1605" s="63"/>
      <c r="BF1605" s="63"/>
      <c r="BG1605" s="63"/>
      <c r="BH1605" s="63"/>
      <c r="BI1605" s="63"/>
      <c r="BJ1605" s="63"/>
      <c r="BK1605" s="63"/>
      <c r="BL1605" s="63"/>
      <c r="BM1605" s="63"/>
      <c r="BN1605" s="63"/>
      <c r="BO1605" s="63"/>
      <c r="BP1605" s="63"/>
      <c r="BQ1605" s="63"/>
      <c r="BR1605" s="63"/>
      <c r="BS1605" s="63"/>
      <c r="BT1605" s="63"/>
      <c r="BU1605" s="63"/>
      <c r="BV1605" s="63"/>
      <c r="BW1605" s="63"/>
      <c r="BX1605" s="63"/>
      <c r="BY1605" s="63"/>
      <c r="BZ1605" s="63"/>
      <c r="CA1605" s="63"/>
      <c r="CB1605" s="63"/>
      <c r="CC1605" s="63"/>
      <c r="CD1605" s="63"/>
      <c r="CE1605" s="63"/>
      <c r="CF1605" s="63"/>
      <c r="CG1605" s="63"/>
      <c r="CH1605" s="63"/>
      <c r="CI1605" s="63"/>
      <c r="CJ1605" s="63"/>
      <c r="CK1605" s="63"/>
      <c r="CL1605" s="63"/>
      <c r="CM1605" s="63"/>
      <c r="CN1605" s="63"/>
      <c r="CO1605" s="63"/>
      <c r="CP1605" s="63"/>
      <c r="CR1605" s="227"/>
      <c r="CS1605" s="74"/>
    </row>
    <row r="1606" spans="1:97" s="72" customFormat="1" ht="75.75" customHeight="1">
      <c r="A1606" s="76"/>
      <c r="B1606" s="76"/>
      <c r="C1606" s="76"/>
      <c r="D1606" s="76"/>
      <c r="E1606" s="76"/>
      <c r="F1606" s="63"/>
      <c r="G1606" s="63"/>
      <c r="H1606" s="63"/>
      <c r="I1606" s="63"/>
      <c r="J1606" s="63"/>
      <c r="K1606" s="63"/>
      <c r="L1606" s="63"/>
      <c r="M1606" s="63"/>
      <c r="N1606" s="63"/>
      <c r="O1606" s="63"/>
      <c r="P1606" s="63"/>
      <c r="Q1606" s="63"/>
      <c r="R1606" s="63"/>
      <c r="S1606" s="63"/>
      <c r="T1606" s="63"/>
      <c r="U1606" s="63"/>
      <c r="V1606" s="63"/>
      <c r="W1606" s="63"/>
      <c r="X1606" s="63"/>
      <c r="Y1606" s="63"/>
      <c r="Z1606" s="63"/>
      <c r="AA1606" s="63"/>
      <c r="AB1606" s="63"/>
      <c r="AC1606" s="63"/>
      <c r="AD1606" s="63"/>
      <c r="AE1606" s="63"/>
      <c r="AF1606" s="63"/>
      <c r="AG1606" s="63"/>
      <c r="AH1606" s="63"/>
      <c r="AI1606" s="63"/>
      <c r="AJ1606" s="63"/>
      <c r="AK1606" s="63"/>
      <c r="AL1606" s="63"/>
      <c r="AM1606" s="63"/>
      <c r="AN1606" s="63"/>
      <c r="AO1606" s="63"/>
      <c r="AP1606" s="63"/>
      <c r="AQ1606" s="63"/>
      <c r="AR1606" s="63"/>
      <c r="AS1606" s="63"/>
      <c r="AT1606" s="63"/>
      <c r="AU1606" s="63"/>
      <c r="AV1606" s="63"/>
      <c r="AW1606" s="63"/>
      <c r="AX1606" s="63"/>
      <c r="AY1606" s="63"/>
      <c r="AZ1606" s="63"/>
      <c r="BA1606" s="63"/>
      <c r="BB1606" s="63"/>
      <c r="BC1606" s="63"/>
      <c r="BD1606" s="63"/>
      <c r="BE1606" s="63"/>
      <c r="BF1606" s="63"/>
      <c r="BG1606" s="63"/>
      <c r="BH1606" s="63"/>
      <c r="BI1606" s="63"/>
      <c r="BJ1606" s="63"/>
      <c r="BK1606" s="63"/>
      <c r="BL1606" s="63"/>
      <c r="BM1606" s="63"/>
      <c r="BN1606" s="63"/>
      <c r="BO1606" s="63"/>
      <c r="BP1606" s="63"/>
      <c r="BQ1606" s="63"/>
      <c r="BR1606" s="63"/>
      <c r="BS1606" s="63"/>
      <c r="BT1606" s="63"/>
      <c r="BU1606" s="63"/>
      <c r="BV1606" s="63"/>
      <c r="BW1606" s="63"/>
      <c r="BX1606" s="63"/>
      <c r="BY1606" s="63"/>
      <c r="BZ1606" s="63"/>
      <c r="CA1606" s="63"/>
      <c r="CB1606" s="63"/>
      <c r="CC1606" s="63"/>
      <c r="CD1606" s="63"/>
      <c r="CE1606" s="63"/>
      <c r="CF1606" s="63"/>
      <c r="CG1606" s="63"/>
      <c r="CH1606" s="63"/>
      <c r="CI1606" s="63"/>
      <c r="CJ1606" s="63"/>
      <c r="CK1606" s="63"/>
      <c r="CL1606" s="63"/>
      <c r="CM1606" s="63"/>
      <c r="CN1606" s="63"/>
      <c r="CO1606" s="63"/>
      <c r="CP1606" s="63"/>
      <c r="CR1606" s="227"/>
      <c r="CS1606" s="74"/>
    </row>
    <row r="1607" spans="1:97" s="72" customFormat="1" ht="75.75" customHeight="1">
      <c r="A1607" s="76"/>
      <c r="B1607" s="76"/>
      <c r="C1607" s="76"/>
      <c r="D1607" s="76"/>
      <c r="E1607" s="76"/>
      <c r="F1607" s="63"/>
      <c r="G1607" s="63"/>
      <c r="H1607" s="63"/>
      <c r="I1607" s="63"/>
      <c r="J1607" s="63"/>
      <c r="K1607" s="63"/>
      <c r="L1607" s="63"/>
      <c r="M1607" s="63"/>
      <c r="N1607" s="63"/>
      <c r="O1607" s="63"/>
      <c r="P1607" s="63"/>
      <c r="Q1607" s="63"/>
      <c r="R1607" s="63"/>
      <c r="S1607" s="63"/>
      <c r="T1607" s="63"/>
      <c r="U1607" s="63"/>
      <c r="V1607" s="63"/>
      <c r="W1607" s="63"/>
      <c r="X1607" s="63"/>
      <c r="Y1607" s="63"/>
      <c r="Z1607" s="63"/>
      <c r="AA1607" s="63"/>
      <c r="AB1607" s="63"/>
      <c r="AC1607" s="63"/>
      <c r="AD1607" s="63"/>
      <c r="AE1607" s="63"/>
      <c r="AF1607" s="63"/>
      <c r="AG1607" s="63"/>
      <c r="AH1607" s="63"/>
      <c r="AI1607" s="63"/>
      <c r="AJ1607" s="63"/>
      <c r="AK1607" s="63"/>
      <c r="AL1607" s="63"/>
      <c r="AM1607" s="63"/>
      <c r="AN1607" s="63"/>
      <c r="AO1607" s="63"/>
      <c r="AP1607" s="63"/>
      <c r="AQ1607" s="63"/>
      <c r="AR1607" s="63"/>
      <c r="AS1607" s="63"/>
      <c r="AT1607" s="63"/>
      <c r="AU1607" s="63"/>
      <c r="AV1607" s="63"/>
      <c r="AW1607" s="63"/>
      <c r="AX1607" s="63"/>
      <c r="AY1607" s="63"/>
      <c r="AZ1607" s="63"/>
      <c r="BA1607" s="63"/>
      <c r="BB1607" s="63"/>
      <c r="BC1607" s="63"/>
      <c r="BD1607" s="63"/>
      <c r="BE1607" s="63"/>
      <c r="BF1607" s="63"/>
      <c r="BG1607" s="63"/>
      <c r="BH1607" s="63"/>
      <c r="BI1607" s="63"/>
      <c r="BJ1607" s="63"/>
      <c r="BK1607" s="63"/>
      <c r="BL1607" s="63"/>
      <c r="BM1607" s="63"/>
      <c r="BN1607" s="63"/>
      <c r="BO1607" s="63"/>
      <c r="BP1607" s="63"/>
      <c r="BQ1607" s="63"/>
      <c r="BR1607" s="63"/>
      <c r="BS1607" s="63"/>
      <c r="BT1607" s="63"/>
      <c r="BU1607" s="63"/>
      <c r="BV1607" s="63"/>
      <c r="BW1607" s="63"/>
      <c r="BX1607" s="63"/>
      <c r="BY1607" s="63"/>
      <c r="BZ1607" s="63"/>
      <c r="CA1607" s="63"/>
      <c r="CB1607" s="63"/>
      <c r="CC1607" s="63"/>
      <c r="CD1607" s="63"/>
      <c r="CE1607" s="63"/>
      <c r="CF1607" s="63"/>
      <c r="CG1607" s="63"/>
      <c r="CH1607" s="63"/>
      <c r="CI1607" s="63"/>
      <c r="CJ1607" s="63"/>
      <c r="CK1607" s="63"/>
      <c r="CL1607" s="63"/>
      <c r="CM1607" s="63"/>
      <c r="CN1607" s="63"/>
      <c r="CO1607" s="63"/>
      <c r="CP1607" s="63"/>
      <c r="CR1607" s="227"/>
      <c r="CS1607" s="74"/>
    </row>
    <row r="1608" spans="1:97" s="72" customFormat="1" ht="75.75" customHeight="1">
      <c r="A1608" s="76"/>
      <c r="B1608" s="76"/>
      <c r="C1608" s="76"/>
      <c r="D1608" s="76"/>
      <c r="E1608" s="76"/>
      <c r="F1608" s="63"/>
      <c r="G1608" s="63"/>
      <c r="H1608" s="63"/>
      <c r="I1608" s="63"/>
      <c r="J1608" s="63"/>
      <c r="K1608" s="63"/>
      <c r="L1608" s="63"/>
      <c r="M1608" s="63"/>
      <c r="N1608" s="63"/>
      <c r="O1608" s="63"/>
      <c r="P1608" s="63"/>
      <c r="Q1608" s="63"/>
      <c r="R1608" s="63"/>
      <c r="S1608" s="63"/>
      <c r="T1608" s="63"/>
      <c r="U1608" s="63"/>
      <c r="V1608" s="63"/>
      <c r="W1608" s="63"/>
      <c r="X1608" s="63"/>
      <c r="Y1608" s="63"/>
      <c r="Z1608" s="63"/>
      <c r="AA1608" s="63"/>
      <c r="AB1608" s="63"/>
      <c r="AC1608" s="63"/>
      <c r="AD1608" s="63"/>
      <c r="AE1608" s="63"/>
      <c r="AF1608" s="63"/>
      <c r="AG1608" s="63"/>
      <c r="AH1608" s="63"/>
      <c r="AI1608" s="63"/>
      <c r="AJ1608" s="63"/>
      <c r="AK1608" s="63"/>
      <c r="AL1608" s="63"/>
      <c r="AM1608" s="63"/>
      <c r="AN1608" s="63"/>
      <c r="AO1608" s="63"/>
      <c r="AP1608" s="63"/>
      <c r="AQ1608" s="63"/>
      <c r="AR1608" s="63"/>
      <c r="AS1608" s="63"/>
      <c r="AT1608" s="63"/>
      <c r="AU1608" s="63"/>
      <c r="AV1608" s="63"/>
      <c r="AW1608" s="63"/>
      <c r="AX1608" s="63"/>
      <c r="AY1608" s="63"/>
      <c r="AZ1608" s="63"/>
      <c r="BA1608" s="63"/>
      <c r="BB1608" s="63"/>
      <c r="BC1608" s="63"/>
      <c r="BD1608" s="63"/>
      <c r="BE1608" s="63"/>
      <c r="BF1608" s="63"/>
      <c r="BG1608" s="63"/>
      <c r="BH1608" s="63"/>
      <c r="BI1608" s="63"/>
      <c r="BJ1608" s="63"/>
      <c r="BK1608" s="63"/>
      <c r="BL1608" s="63"/>
      <c r="BM1608" s="63"/>
      <c r="BN1608" s="63"/>
      <c r="BO1608" s="63"/>
      <c r="BP1608" s="63"/>
      <c r="BQ1608" s="63"/>
      <c r="BR1608" s="63"/>
      <c r="BS1608" s="63"/>
      <c r="BT1608" s="63"/>
      <c r="BU1608" s="63"/>
      <c r="BV1608" s="63"/>
      <c r="BW1608" s="63"/>
      <c r="BX1608" s="63"/>
      <c r="BY1608" s="63"/>
      <c r="BZ1608" s="63"/>
      <c r="CA1608" s="63"/>
      <c r="CB1608" s="63"/>
      <c r="CC1608" s="63"/>
      <c r="CD1608" s="63"/>
      <c r="CE1608" s="63"/>
      <c r="CF1608" s="63"/>
      <c r="CG1608" s="63"/>
      <c r="CH1608" s="63"/>
      <c r="CI1608" s="63"/>
      <c r="CJ1608" s="63"/>
      <c r="CK1608" s="63"/>
      <c r="CL1608" s="63"/>
      <c r="CM1608" s="63"/>
      <c r="CN1608" s="63"/>
      <c r="CO1608" s="63"/>
      <c r="CP1608" s="63"/>
      <c r="CR1608" s="227"/>
      <c r="CS1608" s="74"/>
    </row>
    <row r="1609" spans="1:97" s="72" customFormat="1" ht="75.75" customHeight="1">
      <c r="A1609" s="76"/>
      <c r="B1609" s="76"/>
      <c r="C1609" s="76"/>
      <c r="D1609" s="76"/>
      <c r="E1609" s="76"/>
      <c r="F1609" s="63"/>
      <c r="G1609" s="63"/>
      <c r="H1609" s="63"/>
      <c r="I1609" s="63"/>
      <c r="J1609" s="63"/>
      <c r="K1609" s="63"/>
      <c r="L1609" s="63"/>
      <c r="M1609" s="63"/>
      <c r="N1609" s="63"/>
      <c r="O1609" s="63"/>
      <c r="P1609" s="63"/>
      <c r="Q1609" s="63"/>
      <c r="R1609" s="63"/>
      <c r="S1609" s="63"/>
      <c r="T1609" s="63"/>
      <c r="U1609" s="63"/>
      <c r="V1609" s="63"/>
      <c r="W1609" s="63"/>
      <c r="X1609" s="63"/>
      <c r="Y1609" s="63"/>
      <c r="Z1609" s="63"/>
      <c r="AA1609" s="63"/>
      <c r="AB1609" s="63"/>
      <c r="AC1609" s="63"/>
      <c r="AD1609" s="63"/>
      <c r="AE1609" s="63"/>
      <c r="AF1609" s="63"/>
      <c r="AG1609" s="63"/>
      <c r="AH1609" s="63"/>
      <c r="AI1609" s="63"/>
      <c r="AJ1609" s="63"/>
      <c r="AK1609" s="63"/>
      <c r="AL1609" s="63"/>
      <c r="AM1609" s="63"/>
      <c r="AN1609" s="63"/>
      <c r="AO1609" s="63"/>
      <c r="AP1609" s="63"/>
      <c r="AQ1609" s="63"/>
      <c r="AR1609" s="63"/>
      <c r="AS1609" s="63"/>
      <c r="AT1609" s="63"/>
      <c r="AU1609" s="63"/>
      <c r="AV1609" s="63"/>
      <c r="AW1609" s="63"/>
      <c r="AX1609" s="63"/>
      <c r="AY1609" s="63"/>
      <c r="AZ1609" s="63"/>
      <c r="BA1609" s="63"/>
      <c r="BB1609" s="63"/>
      <c r="BC1609" s="63"/>
      <c r="BD1609" s="63"/>
      <c r="BE1609" s="63"/>
      <c r="BF1609" s="63"/>
      <c r="BG1609" s="63"/>
      <c r="BH1609" s="63"/>
      <c r="BI1609" s="63"/>
      <c r="BJ1609" s="63"/>
      <c r="BK1609" s="63"/>
      <c r="BL1609" s="63"/>
      <c r="BM1609" s="63"/>
      <c r="BN1609" s="63"/>
      <c r="BO1609" s="63"/>
      <c r="BP1609" s="63"/>
      <c r="BQ1609" s="63"/>
      <c r="BR1609" s="63"/>
      <c r="BS1609" s="63"/>
      <c r="BT1609" s="63"/>
      <c r="BU1609" s="63"/>
      <c r="BV1609" s="63"/>
      <c r="BW1609" s="63"/>
      <c r="BX1609" s="63"/>
      <c r="BY1609" s="63"/>
      <c r="BZ1609" s="63"/>
      <c r="CA1609" s="63"/>
      <c r="CB1609" s="63"/>
      <c r="CC1609" s="63"/>
      <c r="CD1609" s="63"/>
      <c r="CE1609" s="63"/>
      <c r="CF1609" s="63"/>
      <c r="CG1609" s="63"/>
      <c r="CH1609" s="63"/>
      <c r="CI1609" s="63"/>
      <c r="CJ1609" s="63"/>
      <c r="CK1609" s="63"/>
      <c r="CL1609" s="63"/>
      <c r="CM1609" s="63"/>
      <c r="CN1609" s="63"/>
      <c r="CO1609" s="63"/>
      <c r="CP1609" s="63"/>
      <c r="CR1609" s="227"/>
      <c r="CS1609" s="74"/>
    </row>
    <row r="1610" spans="1:97" s="72" customFormat="1" ht="75.75" customHeight="1">
      <c r="A1610" s="76"/>
      <c r="B1610" s="76"/>
      <c r="C1610" s="76"/>
      <c r="D1610" s="76"/>
      <c r="E1610" s="76"/>
      <c r="F1610" s="63"/>
      <c r="G1610" s="63"/>
      <c r="H1610" s="63"/>
      <c r="I1610" s="63"/>
      <c r="J1610" s="63"/>
      <c r="K1610" s="63"/>
      <c r="L1610" s="63"/>
      <c r="M1610" s="63"/>
      <c r="N1610" s="63"/>
      <c r="O1610" s="63"/>
      <c r="P1610" s="63"/>
      <c r="Q1610" s="63"/>
      <c r="R1610" s="63"/>
      <c r="S1610" s="63"/>
      <c r="T1610" s="63"/>
      <c r="U1610" s="63"/>
      <c r="V1610" s="63"/>
      <c r="W1610" s="63"/>
      <c r="X1610" s="63"/>
      <c r="Y1610" s="63"/>
      <c r="Z1610" s="63"/>
      <c r="AA1610" s="63"/>
      <c r="AB1610" s="63"/>
      <c r="AC1610" s="63"/>
      <c r="AD1610" s="63"/>
      <c r="AE1610" s="63"/>
      <c r="AF1610" s="63"/>
      <c r="AG1610" s="63"/>
      <c r="AH1610" s="63"/>
      <c r="AI1610" s="63"/>
      <c r="AJ1610" s="63"/>
      <c r="AK1610" s="63"/>
      <c r="AL1610" s="63"/>
      <c r="AM1610" s="63"/>
      <c r="AN1610" s="63"/>
      <c r="AO1610" s="63"/>
      <c r="AP1610" s="63"/>
      <c r="AQ1610" s="63"/>
      <c r="AR1610" s="63"/>
      <c r="AS1610" s="63"/>
      <c r="AT1610" s="63"/>
      <c r="AU1610" s="63"/>
      <c r="AV1610" s="63"/>
      <c r="AW1610" s="63"/>
      <c r="AX1610" s="63"/>
      <c r="AY1610" s="63"/>
      <c r="AZ1610" s="63"/>
      <c r="BA1610" s="63"/>
      <c r="BB1610" s="63"/>
      <c r="BC1610" s="63"/>
      <c r="BD1610" s="63"/>
      <c r="BE1610" s="63"/>
      <c r="BF1610" s="63"/>
      <c r="BG1610" s="63"/>
      <c r="BH1610" s="63"/>
      <c r="BI1610" s="63"/>
      <c r="BJ1610" s="63"/>
      <c r="BK1610" s="63"/>
      <c r="BL1610" s="63"/>
      <c r="BM1610" s="63"/>
      <c r="BN1610" s="63"/>
      <c r="BO1610" s="63"/>
      <c r="BP1610" s="63"/>
      <c r="BQ1610" s="63"/>
      <c r="BR1610" s="63"/>
      <c r="BS1610" s="63"/>
      <c r="BT1610" s="63"/>
      <c r="BU1610" s="63"/>
      <c r="BV1610" s="63"/>
      <c r="BW1610" s="63"/>
      <c r="BX1610" s="63"/>
      <c r="BY1610" s="63"/>
      <c r="BZ1610" s="63"/>
      <c r="CA1610" s="63"/>
      <c r="CB1610" s="63"/>
      <c r="CC1610" s="63"/>
      <c r="CD1610" s="63"/>
      <c r="CE1610" s="63"/>
      <c r="CF1610" s="63"/>
      <c r="CG1610" s="63"/>
      <c r="CH1610" s="63"/>
      <c r="CI1610" s="63"/>
      <c r="CJ1610" s="63"/>
      <c r="CK1610" s="63"/>
      <c r="CL1610" s="63"/>
      <c r="CM1610" s="63"/>
      <c r="CN1610" s="63"/>
      <c r="CO1610" s="63"/>
      <c r="CP1610" s="63"/>
      <c r="CR1610" s="227"/>
      <c r="CS1610" s="74"/>
    </row>
    <row r="1611" spans="1:97" s="72" customFormat="1" ht="75.75" customHeight="1">
      <c r="A1611" s="76"/>
      <c r="B1611" s="76"/>
      <c r="C1611" s="76"/>
      <c r="D1611" s="76"/>
      <c r="E1611" s="76"/>
      <c r="F1611" s="63"/>
      <c r="G1611" s="63"/>
      <c r="H1611" s="63"/>
      <c r="I1611" s="63"/>
      <c r="J1611" s="63"/>
      <c r="K1611" s="63"/>
      <c r="L1611" s="63"/>
      <c r="M1611" s="63"/>
      <c r="N1611" s="63"/>
      <c r="O1611" s="63"/>
      <c r="P1611" s="63"/>
      <c r="Q1611" s="63"/>
      <c r="R1611" s="63"/>
      <c r="S1611" s="63"/>
      <c r="T1611" s="63"/>
      <c r="U1611" s="63"/>
      <c r="V1611" s="63"/>
      <c r="W1611" s="63"/>
      <c r="X1611" s="63"/>
      <c r="Y1611" s="63"/>
      <c r="Z1611" s="63"/>
      <c r="AA1611" s="63"/>
      <c r="AB1611" s="63"/>
      <c r="AC1611" s="63"/>
      <c r="AD1611" s="63"/>
      <c r="AE1611" s="63"/>
      <c r="AF1611" s="63"/>
      <c r="AG1611" s="63"/>
      <c r="AH1611" s="63"/>
      <c r="AI1611" s="63"/>
      <c r="AJ1611" s="63"/>
      <c r="AK1611" s="63"/>
      <c r="AL1611" s="63"/>
      <c r="AM1611" s="63"/>
      <c r="AN1611" s="63"/>
      <c r="AO1611" s="63"/>
      <c r="AP1611" s="63"/>
      <c r="AQ1611" s="63"/>
      <c r="AR1611" s="63"/>
      <c r="AS1611" s="63"/>
      <c r="AT1611" s="63"/>
      <c r="AU1611" s="63"/>
      <c r="AV1611" s="63"/>
      <c r="AW1611" s="63"/>
      <c r="AX1611" s="63"/>
      <c r="AY1611" s="63"/>
      <c r="AZ1611" s="63"/>
      <c r="BA1611" s="63"/>
      <c r="BB1611" s="63"/>
      <c r="BC1611" s="63"/>
      <c r="BD1611" s="63"/>
      <c r="BE1611" s="63"/>
      <c r="BF1611" s="63"/>
      <c r="BG1611" s="63"/>
      <c r="BH1611" s="63"/>
      <c r="BI1611" s="63"/>
      <c r="BJ1611" s="63"/>
      <c r="BK1611" s="63"/>
      <c r="BL1611" s="63"/>
      <c r="BM1611" s="63"/>
      <c r="BN1611" s="63"/>
      <c r="BO1611" s="63"/>
      <c r="BP1611" s="63"/>
      <c r="BQ1611" s="63"/>
      <c r="BR1611" s="63"/>
      <c r="BS1611" s="63"/>
      <c r="BT1611" s="63"/>
      <c r="BU1611" s="63"/>
      <c r="BV1611" s="63"/>
      <c r="BW1611" s="63"/>
      <c r="BX1611" s="63"/>
      <c r="BY1611" s="63"/>
      <c r="BZ1611" s="63"/>
      <c r="CA1611" s="63"/>
      <c r="CB1611" s="63"/>
      <c r="CC1611" s="63"/>
      <c r="CD1611" s="63"/>
      <c r="CE1611" s="63"/>
      <c r="CF1611" s="63"/>
      <c r="CG1611" s="63"/>
      <c r="CH1611" s="63"/>
      <c r="CI1611" s="63"/>
      <c r="CJ1611" s="63"/>
      <c r="CK1611" s="63"/>
      <c r="CL1611" s="63"/>
      <c r="CM1611" s="63"/>
      <c r="CN1611" s="63"/>
      <c r="CO1611" s="63"/>
      <c r="CP1611" s="63"/>
      <c r="CR1611" s="227"/>
      <c r="CS1611" s="74"/>
    </row>
    <row r="1612" spans="1:97" s="72" customFormat="1" ht="75.75" customHeight="1">
      <c r="A1612" s="76"/>
      <c r="B1612" s="76"/>
      <c r="C1612" s="76"/>
      <c r="D1612" s="76"/>
      <c r="E1612" s="76"/>
      <c r="F1612" s="63"/>
      <c r="G1612" s="63"/>
      <c r="H1612" s="63"/>
      <c r="I1612" s="63"/>
      <c r="J1612" s="63"/>
      <c r="K1612" s="63"/>
      <c r="L1612" s="63"/>
      <c r="M1612" s="63"/>
      <c r="N1612" s="63"/>
      <c r="O1612" s="63"/>
      <c r="P1612" s="63"/>
      <c r="Q1612" s="63"/>
      <c r="R1612" s="63"/>
      <c r="S1612" s="63"/>
      <c r="T1612" s="63"/>
      <c r="U1612" s="63"/>
      <c r="V1612" s="63"/>
      <c r="W1612" s="63"/>
      <c r="X1612" s="63"/>
      <c r="Y1612" s="63"/>
      <c r="Z1612" s="63"/>
      <c r="AA1612" s="63"/>
      <c r="AB1612" s="63"/>
      <c r="AC1612" s="63"/>
      <c r="AD1612" s="63"/>
      <c r="AE1612" s="63"/>
      <c r="AF1612" s="63"/>
      <c r="AG1612" s="63"/>
      <c r="AH1612" s="63"/>
      <c r="AI1612" s="63"/>
      <c r="AJ1612" s="63"/>
      <c r="AK1612" s="63"/>
      <c r="AL1612" s="63"/>
      <c r="AM1612" s="63"/>
      <c r="AN1612" s="63"/>
      <c r="AO1612" s="63"/>
      <c r="AP1612" s="63"/>
      <c r="AQ1612" s="63"/>
      <c r="AR1612" s="63"/>
      <c r="AS1612" s="63"/>
      <c r="AT1612" s="63"/>
      <c r="AU1612" s="63"/>
      <c r="AV1612" s="63"/>
      <c r="AW1612" s="63"/>
      <c r="AX1612" s="63"/>
      <c r="AY1612" s="63"/>
      <c r="AZ1612" s="63"/>
      <c r="BA1612" s="63"/>
      <c r="BB1612" s="63"/>
      <c r="BC1612" s="63"/>
      <c r="BD1612" s="63"/>
      <c r="BE1612" s="63"/>
      <c r="BF1612" s="63"/>
      <c r="BG1612" s="63"/>
      <c r="BH1612" s="63"/>
      <c r="BI1612" s="63"/>
      <c r="BJ1612" s="63"/>
      <c r="BK1612" s="63"/>
      <c r="BL1612" s="63"/>
      <c r="BM1612" s="63"/>
      <c r="BN1612" s="63"/>
      <c r="BO1612" s="63"/>
      <c r="BP1612" s="63"/>
      <c r="BQ1612" s="63"/>
      <c r="BR1612" s="63"/>
      <c r="BS1612" s="63"/>
      <c r="BT1612" s="63"/>
      <c r="BU1612" s="63"/>
      <c r="BV1612" s="63"/>
      <c r="BW1612" s="63"/>
      <c r="BX1612" s="63"/>
      <c r="BY1612" s="63"/>
      <c r="BZ1612" s="63"/>
      <c r="CA1612" s="63"/>
      <c r="CB1612" s="63"/>
      <c r="CC1612" s="63"/>
      <c r="CD1612" s="63"/>
      <c r="CE1612" s="63"/>
      <c r="CF1612" s="63"/>
      <c r="CG1612" s="63"/>
      <c r="CH1612" s="63"/>
      <c r="CI1612" s="63"/>
      <c r="CJ1612" s="63"/>
      <c r="CK1612" s="63"/>
      <c r="CL1612" s="63"/>
      <c r="CM1612" s="63"/>
      <c r="CN1612" s="63"/>
      <c r="CO1612" s="63"/>
      <c r="CP1612" s="63"/>
      <c r="CR1612" s="227"/>
      <c r="CS1612" s="74"/>
    </row>
    <row r="1613" spans="1:97" s="72" customFormat="1" ht="75.75" customHeight="1">
      <c r="A1613" s="76"/>
      <c r="B1613" s="76"/>
      <c r="C1613" s="76"/>
      <c r="D1613" s="76"/>
      <c r="E1613" s="76"/>
      <c r="F1613" s="63"/>
      <c r="G1613" s="63"/>
      <c r="H1613" s="63"/>
      <c r="I1613" s="63"/>
      <c r="J1613" s="63"/>
      <c r="K1613" s="63"/>
      <c r="L1613" s="63"/>
      <c r="M1613" s="63"/>
      <c r="N1613" s="63"/>
      <c r="O1613" s="63"/>
      <c r="P1613" s="63"/>
      <c r="Q1613" s="63"/>
      <c r="R1613" s="63"/>
      <c r="S1613" s="63"/>
      <c r="T1613" s="63"/>
      <c r="U1613" s="63"/>
      <c r="V1613" s="63"/>
      <c r="W1613" s="63"/>
      <c r="X1613" s="63"/>
      <c r="Y1613" s="63"/>
      <c r="Z1613" s="63"/>
      <c r="AA1613" s="63"/>
      <c r="AB1613" s="63"/>
      <c r="AC1613" s="63"/>
      <c r="AD1613" s="63"/>
      <c r="AE1613" s="63"/>
      <c r="AF1613" s="63"/>
      <c r="AG1613" s="63"/>
      <c r="AH1613" s="63"/>
      <c r="AI1613" s="63"/>
      <c r="AJ1613" s="63"/>
      <c r="AK1613" s="63"/>
      <c r="AL1613" s="63"/>
      <c r="AM1613" s="63"/>
      <c r="AN1613" s="63"/>
      <c r="AO1613" s="63"/>
      <c r="AP1613" s="63"/>
      <c r="AQ1613" s="63"/>
      <c r="AR1613" s="63"/>
      <c r="AS1613" s="63"/>
      <c r="AT1613" s="63"/>
      <c r="AU1613" s="63"/>
      <c r="AV1613" s="63"/>
      <c r="AW1613" s="63"/>
      <c r="AX1613" s="63"/>
      <c r="AY1613" s="63"/>
      <c r="AZ1613" s="63"/>
      <c r="BA1613" s="63"/>
      <c r="BB1613" s="63"/>
      <c r="BC1613" s="63"/>
      <c r="BD1613" s="63"/>
      <c r="BE1613" s="63"/>
      <c r="BF1613" s="63"/>
      <c r="BG1613" s="63"/>
      <c r="BH1613" s="63"/>
      <c r="BI1613" s="63"/>
      <c r="BJ1613" s="63"/>
      <c r="BK1613" s="63"/>
      <c r="BL1613" s="63"/>
      <c r="BM1613" s="63"/>
      <c r="BN1613" s="63"/>
      <c r="BO1613" s="63"/>
      <c r="BP1613" s="63"/>
      <c r="BQ1613" s="63"/>
      <c r="BR1613" s="63"/>
      <c r="BS1613" s="63"/>
      <c r="BT1613" s="63"/>
      <c r="BU1613" s="63"/>
      <c r="BV1613" s="63"/>
      <c r="BW1613" s="63"/>
      <c r="BX1613" s="63"/>
      <c r="BY1613" s="63"/>
      <c r="BZ1613" s="63"/>
      <c r="CA1613" s="63"/>
      <c r="CB1613" s="63"/>
      <c r="CC1613" s="63"/>
      <c r="CD1613" s="63"/>
      <c r="CE1613" s="63"/>
      <c r="CF1613" s="63"/>
      <c r="CG1613" s="63"/>
      <c r="CH1613" s="63"/>
      <c r="CI1613" s="63"/>
      <c r="CJ1613" s="63"/>
      <c r="CK1613" s="63"/>
      <c r="CL1613" s="63"/>
      <c r="CM1613" s="63"/>
      <c r="CN1613" s="63"/>
      <c r="CO1613" s="63"/>
      <c r="CP1613" s="63"/>
      <c r="CR1613" s="227"/>
      <c r="CS1613" s="74"/>
    </row>
    <row r="1614" spans="1:97" s="72" customFormat="1" ht="75.75" customHeight="1">
      <c r="A1614" s="76"/>
      <c r="B1614" s="76"/>
      <c r="C1614" s="76"/>
      <c r="D1614" s="76"/>
      <c r="E1614" s="76"/>
      <c r="F1614" s="63"/>
      <c r="G1614" s="63"/>
      <c r="H1614" s="63"/>
      <c r="I1614" s="63"/>
      <c r="J1614" s="63"/>
      <c r="K1614" s="63"/>
      <c r="L1614" s="63"/>
      <c r="M1614" s="63"/>
      <c r="N1614" s="63"/>
      <c r="O1614" s="63"/>
      <c r="P1614" s="63"/>
      <c r="Q1614" s="63"/>
      <c r="R1614" s="63"/>
      <c r="S1614" s="63"/>
      <c r="T1614" s="63"/>
      <c r="U1614" s="63"/>
      <c r="V1614" s="63"/>
      <c r="W1614" s="63"/>
      <c r="X1614" s="63"/>
      <c r="Y1614" s="63"/>
      <c r="Z1614" s="63"/>
      <c r="AA1614" s="63"/>
      <c r="AB1614" s="63"/>
      <c r="AC1614" s="63"/>
      <c r="AD1614" s="63"/>
      <c r="AE1614" s="63"/>
      <c r="AF1614" s="63"/>
      <c r="AG1614" s="63"/>
      <c r="AH1614" s="63"/>
      <c r="AI1614" s="63"/>
      <c r="AJ1614" s="63"/>
      <c r="AK1614" s="63"/>
      <c r="AL1614" s="63"/>
      <c r="AM1614" s="63"/>
      <c r="AN1614" s="63"/>
      <c r="AO1614" s="63"/>
      <c r="AP1614" s="63"/>
      <c r="AQ1614" s="63"/>
      <c r="AR1614" s="63"/>
      <c r="AS1614" s="63"/>
      <c r="AT1614" s="63"/>
      <c r="AU1614" s="63"/>
      <c r="AV1614" s="63"/>
      <c r="AW1614" s="63"/>
      <c r="AX1614" s="63"/>
      <c r="AY1614" s="63"/>
      <c r="AZ1614" s="63"/>
      <c r="BA1614" s="63"/>
      <c r="BB1614" s="63"/>
      <c r="BC1614" s="63"/>
      <c r="BD1614" s="63"/>
      <c r="BE1614" s="63"/>
      <c r="BF1614" s="63"/>
      <c r="BG1614" s="63"/>
      <c r="BH1614" s="63"/>
      <c r="BI1614" s="63"/>
      <c r="BJ1614" s="63"/>
      <c r="BK1614" s="63"/>
      <c r="BL1614" s="63"/>
      <c r="BM1614" s="63"/>
      <c r="BN1614" s="63"/>
      <c r="BO1614" s="63"/>
      <c r="BP1614" s="63"/>
      <c r="BQ1614" s="63"/>
      <c r="BR1614" s="63"/>
      <c r="BS1614" s="63"/>
      <c r="BT1614" s="63"/>
      <c r="BU1614" s="63"/>
      <c r="BV1614" s="63"/>
      <c r="BW1614" s="63"/>
      <c r="BX1614" s="63"/>
      <c r="BY1614" s="63"/>
      <c r="BZ1614" s="63"/>
      <c r="CA1614" s="63"/>
      <c r="CB1614" s="63"/>
      <c r="CC1614" s="63"/>
      <c r="CD1614" s="63"/>
      <c r="CE1614" s="63"/>
      <c r="CF1614" s="63"/>
      <c r="CG1614" s="63"/>
      <c r="CH1614" s="63"/>
      <c r="CI1614" s="63"/>
      <c r="CJ1614" s="63"/>
      <c r="CK1614" s="63"/>
      <c r="CL1614" s="63"/>
      <c r="CM1614" s="63"/>
      <c r="CN1614" s="63"/>
      <c r="CO1614" s="63"/>
      <c r="CP1614" s="63"/>
      <c r="CR1614" s="227"/>
      <c r="CS1614" s="74"/>
    </row>
    <row r="1615" spans="1:97" s="72" customFormat="1" ht="75.75" customHeight="1">
      <c r="A1615" s="76"/>
      <c r="B1615" s="76"/>
      <c r="C1615" s="76"/>
      <c r="D1615" s="76"/>
      <c r="E1615" s="76"/>
      <c r="F1615" s="63"/>
      <c r="G1615" s="63"/>
      <c r="H1615" s="63"/>
      <c r="I1615" s="63"/>
      <c r="J1615" s="63"/>
      <c r="K1615" s="63"/>
      <c r="L1615" s="63"/>
      <c r="M1615" s="63"/>
      <c r="N1615" s="63"/>
      <c r="O1615" s="63"/>
      <c r="P1615" s="63"/>
      <c r="Q1615" s="63"/>
      <c r="R1615" s="63"/>
      <c r="S1615" s="63"/>
      <c r="T1615" s="63"/>
      <c r="U1615" s="63"/>
      <c r="V1615" s="63"/>
      <c r="W1615" s="63"/>
      <c r="X1615" s="63"/>
      <c r="Y1615" s="63"/>
      <c r="Z1615" s="63"/>
      <c r="AA1615" s="63"/>
      <c r="AB1615" s="63"/>
      <c r="AC1615" s="63"/>
      <c r="AD1615" s="63"/>
      <c r="AE1615" s="63"/>
      <c r="AF1615" s="63"/>
      <c r="AG1615" s="63"/>
      <c r="AH1615" s="63"/>
      <c r="AI1615" s="63"/>
      <c r="AJ1615" s="63"/>
      <c r="AK1615" s="63"/>
      <c r="AL1615" s="63"/>
      <c r="AM1615" s="63"/>
      <c r="AN1615" s="63"/>
      <c r="AO1615" s="63"/>
      <c r="AP1615" s="63"/>
      <c r="AQ1615" s="63"/>
      <c r="AR1615" s="63"/>
      <c r="AS1615" s="63"/>
      <c r="AT1615" s="63"/>
      <c r="AU1615" s="63"/>
      <c r="AV1615" s="63"/>
      <c r="AW1615" s="63"/>
      <c r="AX1615" s="63"/>
      <c r="AY1615" s="63"/>
      <c r="AZ1615" s="63"/>
      <c r="BA1615" s="63"/>
      <c r="BB1615" s="63"/>
      <c r="BC1615" s="63"/>
      <c r="BD1615" s="63"/>
      <c r="BE1615" s="63"/>
      <c r="BF1615" s="63"/>
      <c r="BG1615" s="63"/>
      <c r="BH1615" s="63"/>
      <c r="BI1615" s="63"/>
      <c r="BJ1615" s="63"/>
      <c r="BK1615" s="63"/>
      <c r="BL1615" s="63"/>
      <c r="BM1615" s="63"/>
      <c r="BN1615" s="63"/>
      <c r="BO1615" s="63"/>
      <c r="BP1615" s="63"/>
      <c r="BQ1615" s="63"/>
      <c r="BR1615" s="63"/>
      <c r="BS1615" s="63"/>
      <c r="BT1615" s="63"/>
      <c r="BU1615" s="63"/>
      <c r="BV1615" s="63"/>
      <c r="BW1615" s="63"/>
      <c r="BX1615" s="63"/>
      <c r="BY1615" s="63"/>
      <c r="BZ1615" s="63"/>
      <c r="CA1615" s="63"/>
      <c r="CB1615" s="63"/>
      <c r="CC1615" s="63"/>
      <c r="CD1615" s="63"/>
      <c r="CE1615" s="63"/>
      <c r="CF1615" s="63"/>
      <c r="CG1615" s="63"/>
      <c r="CH1615" s="63"/>
      <c r="CI1615" s="63"/>
      <c r="CJ1615" s="63"/>
      <c r="CK1615" s="63"/>
      <c r="CL1615" s="63"/>
      <c r="CM1615" s="63"/>
      <c r="CN1615" s="63"/>
      <c r="CO1615" s="63"/>
      <c r="CP1615" s="63"/>
      <c r="CR1615" s="227"/>
      <c r="CS1615" s="74"/>
    </row>
    <row r="1616" spans="1:97" s="72" customFormat="1" ht="75.75" customHeight="1">
      <c r="A1616" s="76"/>
      <c r="B1616" s="76"/>
      <c r="C1616" s="76"/>
      <c r="D1616" s="76"/>
      <c r="E1616" s="76"/>
      <c r="F1616" s="63"/>
      <c r="G1616" s="63"/>
      <c r="H1616" s="63"/>
      <c r="I1616" s="63"/>
      <c r="J1616" s="63"/>
      <c r="K1616" s="63"/>
      <c r="L1616" s="63"/>
      <c r="M1616" s="63"/>
      <c r="N1616" s="63"/>
      <c r="O1616" s="63"/>
      <c r="P1616" s="63"/>
      <c r="Q1616" s="63"/>
      <c r="R1616" s="63"/>
      <c r="S1616" s="63"/>
      <c r="T1616" s="63"/>
      <c r="U1616" s="63"/>
      <c r="V1616" s="63"/>
      <c r="W1616" s="63"/>
      <c r="X1616" s="63"/>
      <c r="Y1616" s="63"/>
      <c r="Z1616" s="63"/>
      <c r="AA1616" s="63"/>
      <c r="AB1616" s="63"/>
      <c r="AC1616" s="63"/>
      <c r="AD1616" s="63"/>
      <c r="AE1616" s="63"/>
      <c r="AF1616" s="63"/>
      <c r="AG1616" s="63"/>
      <c r="AH1616" s="63"/>
      <c r="AI1616" s="63"/>
      <c r="AJ1616" s="63"/>
      <c r="AK1616" s="63"/>
      <c r="AL1616" s="63"/>
      <c r="AM1616" s="63"/>
      <c r="AN1616" s="63"/>
      <c r="AO1616" s="63"/>
      <c r="AP1616" s="63"/>
      <c r="AQ1616" s="63"/>
      <c r="AR1616" s="63"/>
      <c r="AS1616" s="63"/>
      <c r="AT1616" s="63"/>
      <c r="AU1616" s="63"/>
      <c r="AV1616" s="63"/>
      <c r="AW1616" s="63"/>
      <c r="AX1616" s="63"/>
      <c r="AY1616" s="63"/>
      <c r="AZ1616" s="63"/>
      <c r="BA1616" s="63"/>
      <c r="BB1616" s="63"/>
      <c r="BC1616" s="63"/>
      <c r="BD1616" s="63"/>
      <c r="BE1616" s="63"/>
      <c r="BF1616" s="63"/>
      <c r="BG1616" s="63"/>
      <c r="BH1616" s="63"/>
      <c r="BI1616" s="63"/>
      <c r="BJ1616" s="63"/>
      <c r="BK1616" s="63"/>
      <c r="BL1616" s="63"/>
      <c r="BM1616" s="63"/>
      <c r="BN1616" s="63"/>
      <c r="BO1616" s="63"/>
      <c r="BP1616" s="63"/>
      <c r="BQ1616" s="63"/>
      <c r="BR1616" s="63"/>
      <c r="BS1616" s="63"/>
      <c r="BT1616" s="63"/>
      <c r="BU1616" s="63"/>
      <c r="BV1616" s="63"/>
      <c r="BW1616" s="63"/>
      <c r="BX1616" s="63"/>
      <c r="BY1616" s="63"/>
      <c r="BZ1616" s="63"/>
      <c r="CA1616" s="63"/>
      <c r="CB1616" s="63"/>
      <c r="CC1616" s="63"/>
      <c r="CD1616" s="63"/>
      <c r="CE1616" s="63"/>
      <c r="CF1616" s="63"/>
      <c r="CG1616" s="63"/>
      <c r="CH1616" s="63"/>
      <c r="CI1616" s="63"/>
      <c r="CJ1616" s="63"/>
      <c r="CK1616" s="63"/>
      <c r="CL1616" s="63"/>
      <c r="CM1616" s="63"/>
      <c r="CN1616" s="63"/>
      <c r="CO1616" s="63"/>
      <c r="CP1616" s="63"/>
      <c r="CR1616" s="227"/>
      <c r="CS1616" s="74"/>
    </row>
    <row r="1617" spans="1:97" s="72" customFormat="1" ht="75.75" customHeight="1">
      <c r="A1617" s="76"/>
      <c r="B1617" s="76"/>
      <c r="C1617" s="76"/>
      <c r="D1617" s="76"/>
      <c r="E1617" s="76"/>
      <c r="F1617" s="63"/>
      <c r="G1617" s="63"/>
      <c r="H1617" s="63"/>
      <c r="I1617" s="63"/>
      <c r="J1617" s="63"/>
      <c r="K1617" s="63"/>
      <c r="L1617" s="63"/>
      <c r="M1617" s="63"/>
      <c r="N1617" s="63"/>
      <c r="O1617" s="63"/>
      <c r="P1617" s="63"/>
      <c r="Q1617" s="63"/>
      <c r="R1617" s="63"/>
      <c r="S1617" s="63"/>
      <c r="T1617" s="63"/>
      <c r="U1617" s="63"/>
      <c r="V1617" s="63"/>
      <c r="W1617" s="63"/>
      <c r="X1617" s="63"/>
      <c r="Y1617" s="63"/>
      <c r="Z1617" s="63"/>
      <c r="AA1617" s="63"/>
      <c r="AB1617" s="63"/>
      <c r="AC1617" s="63"/>
      <c r="AD1617" s="63"/>
      <c r="AE1617" s="63"/>
      <c r="AF1617" s="63"/>
      <c r="AG1617" s="63"/>
      <c r="AH1617" s="63"/>
      <c r="AI1617" s="63"/>
      <c r="AJ1617" s="63"/>
      <c r="AK1617" s="63"/>
      <c r="AL1617" s="63"/>
      <c r="AM1617" s="63"/>
      <c r="AN1617" s="63"/>
      <c r="AO1617" s="63"/>
      <c r="AP1617" s="63"/>
      <c r="AQ1617" s="63"/>
      <c r="AR1617" s="63"/>
      <c r="AS1617" s="63"/>
      <c r="AT1617" s="63"/>
      <c r="AU1617" s="63"/>
      <c r="AV1617" s="63"/>
      <c r="AW1617" s="63"/>
      <c r="AX1617" s="63"/>
      <c r="AY1617" s="63"/>
      <c r="AZ1617" s="63"/>
      <c r="BA1617" s="63"/>
      <c r="BB1617" s="63"/>
      <c r="BC1617" s="63"/>
      <c r="BD1617" s="63"/>
      <c r="BE1617" s="63"/>
      <c r="BF1617" s="63"/>
      <c r="BG1617" s="63"/>
      <c r="BH1617" s="63"/>
      <c r="BI1617" s="63"/>
      <c r="BJ1617" s="63"/>
      <c r="BK1617" s="63"/>
      <c r="BL1617" s="63"/>
      <c r="BM1617" s="63"/>
      <c r="BN1617" s="63"/>
      <c r="BO1617" s="63"/>
      <c r="BP1617" s="63"/>
      <c r="BQ1617" s="63"/>
      <c r="BR1617" s="63"/>
      <c r="BS1617" s="63"/>
      <c r="BT1617" s="63"/>
      <c r="BU1617" s="63"/>
      <c r="BV1617" s="63"/>
      <c r="BW1617" s="63"/>
      <c r="BX1617" s="63"/>
      <c r="BY1617" s="63"/>
      <c r="BZ1617" s="63"/>
      <c r="CA1617" s="63"/>
      <c r="CB1617" s="63"/>
      <c r="CC1617" s="63"/>
      <c r="CD1617" s="63"/>
      <c r="CE1617" s="63"/>
      <c r="CF1617" s="63"/>
      <c r="CG1617" s="63"/>
      <c r="CH1617" s="63"/>
      <c r="CI1617" s="63"/>
      <c r="CJ1617" s="63"/>
      <c r="CK1617" s="63"/>
      <c r="CL1617" s="63"/>
      <c r="CM1617" s="63"/>
      <c r="CN1617" s="63"/>
      <c r="CO1617" s="63"/>
      <c r="CP1617" s="63"/>
      <c r="CR1617" s="227"/>
      <c r="CS1617" s="74"/>
    </row>
    <row r="1618" spans="1:97" s="72" customFormat="1" ht="75.75" customHeight="1">
      <c r="A1618" s="76"/>
      <c r="B1618" s="76"/>
      <c r="C1618" s="76"/>
      <c r="D1618" s="76"/>
      <c r="E1618" s="76"/>
      <c r="F1618" s="63"/>
      <c r="G1618" s="63"/>
      <c r="H1618" s="63"/>
      <c r="I1618" s="63"/>
      <c r="J1618" s="63"/>
      <c r="K1618" s="63"/>
      <c r="L1618" s="63"/>
      <c r="M1618" s="63"/>
      <c r="N1618" s="63"/>
      <c r="O1618" s="63"/>
      <c r="P1618" s="63"/>
      <c r="Q1618" s="63"/>
      <c r="R1618" s="63"/>
      <c r="S1618" s="63"/>
      <c r="T1618" s="63"/>
      <c r="U1618" s="63"/>
      <c r="V1618" s="63"/>
      <c r="W1618" s="63"/>
      <c r="X1618" s="63"/>
      <c r="Y1618" s="63"/>
      <c r="Z1618" s="63"/>
      <c r="AA1618" s="63"/>
      <c r="AB1618" s="63"/>
      <c r="AC1618" s="63"/>
      <c r="AD1618" s="63"/>
      <c r="AE1618" s="63"/>
      <c r="AF1618" s="63"/>
      <c r="AG1618" s="63"/>
      <c r="AH1618" s="63"/>
      <c r="AI1618" s="63"/>
      <c r="AJ1618" s="63"/>
      <c r="AK1618" s="63"/>
      <c r="AL1618" s="63"/>
      <c r="AM1618" s="63"/>
      <c r="AN1618" s="63"/>
      <c r="AO1618" s="63"/>
      <c r="AP1618" s="63"/>
      <c r="AQ1618" s="63"/>
      <c r="AR1618" s="63"/>
      <c r="AS1618" s="63"/>
      <c r="AT1618" s="63"/>
      <c r="AU1618" s="63"/>
      <c r="AV1618" s="63"/>
      <c r="AW1618" s="63"/>
      <c r="AX1618" s="63"/>
      <c r="AY1618" s="63"/>
      <c r="AZ1618" s="63"/>
      <c r="BA1618" s="63"/>
      <c r="BB1618" s="63"/>
      <c r="BC1618" s="63"/>
      <c r="BD1618" s="63"/>
      <c r="BE1618" s="63"/>
      <c r="BF1618" s="63"/>
      <c r="BG1618" s="63"/>
      <c r="BH1618" s="63"/>
      <c r="BI1618" s="63"/>
      <c r="BJ1618" s="63"/>
      <c r="BK1618" s="63"/>
      <c r="BL1618" s="63"/>
      <c r="BM1618" s="63"/>
      <c r="BN1618" s="63"/>
      <c r="BO1618" s="63"/>
      <c r="BP1618" s="63"/>
      <c r="BQ1618" s="63"/>
      <c r="BR1618" s="63"/>
      <c r="BS1618" s="63"/>
      <c r="BT1618" s="63"/>
      <c r="BU1618" s="63"/>
      <c r="BV1618" s="63"/>
      <c r="BW1618" s="63"/>
      <c r="BX1618" s="63"/>
      <c r="BY1618" s="63"/>
      <c r="BZ1618" s="63"/>
      <c r="CA1618" s="63"/>
      <c r="CB1618" s="63"/>
      <c r="CC1618" s="63"/>
      <c r="CD1618" s="63"/>
      <c r="CE1618" s="63"/>
      <c r="CF1618" s="63"/>
      <c r="CG1618" s="63"/>
      <c r="CH1618" s="63"/>
      <c r="CI1618" s="63"/>
      <c r="CJ1618" s="63"/>
      <c r="CK1618" s="63"/>
      <c r="CL1618" s="63"/>
      <c r="CM1618" s="63"/>
      <c r="CN1618" s="63"/>
      <c r="CO1618" s="63"/>
      <c r="CP1618" s="63"/>
      <c r="CR1618" s="227"/>
      <c r="CS1618" s="74"/>
    </row>
    <row r="1619" spans="1:97" s="72" customFormat="1" ht="75.75" customHeight="1">
      <c r="A1619" s="76"/>
      <c r="B1619" s="76"/>
      <c r="C1619" s="76"/>
      <c r="D1619" s="76"/>
      <c r="E1619" s="76"/>
      <c r="F1619" s="63"/>
      <c r="G1619" s="63"/>
      <c r="H1619" s="63"/>
      <c r="I1619" s="63"/>
      <c r="J1619" s="63"/>
      <c r="K1619" s="63"/>
      <c r="L1619" s="63"/>
      <c r="M1619" s="63"/>
      <c r="N1619" s="63"/>
      <c r="O1619" s="63"/>
      <c r="P1619" s="63"/>
      <c r="Q1619" s="63"/>
      <c r="R1619" s="63"/>
      <c r="S1619" s="63"/>
      <c r="T1619" s="63"/>
      <c r="U1619" s="63"/>
      <c r="V1619" s="63"/>
      <c r="W1619" s="63"/>
      <c r="X1619" s="63"/>
      <c r="Y1619" s="63"/>
      <c r="Z1619" s="63"/>
      <c r="AA1619" s="63"/>
      <c r="AB1619" s="63"/>
      <c r="AC1619" s="63"/>
      <c r="AD1619" s="63"/>
      <c r="AE1619" s="63"/>
      <c r="AF1619" s="63"/>
      <c r="AG1619" s="63"/>
      <c r="AH1619" s="63"/>
      <c r="AI1619" s="63"/>
      <c r="AJ1619" s="63"/>
      <c r="AK1619" s="63"/>
      <c r="AL1619" s="63"/>
      <c r="AM1619" s="63"/>
      <c r="AN1619" s="63"/>
      <c r="AO1619" s="63"/>
      <c r="AP1619" s="63"/>
      <c r="AQ1619" s="63"/>
      <c r="AR1619" s="63"/>
      <c r="AS1619" s="63"/>
      <c r="AT1619" s="63"/>
      <c r="AU1619" s="63"/>
      <c r="AV1619" s="63"/>
      <c r="AW1619" s="63"/>
      <c r="AX1619" s="63"/>
      <c r="AY1619" s="63"/>
      <c r="AZ1619" s="63"/>
      <c r="BA1619" s="63"/>
      <c r="BB1619" s="63"/>
      <c r="BC1619" s="63"/>
      <c r="BD1619" s="63"/>
      <c r="BE1619" s="63"/>
      <c r="BF1619" s="63"/>
      <c r="BG1619" s="63"/>
      <c r="BH1619" s="63"/>
      <c r="BI1619" s="63"/>
      <c r="BJ1619" s="63"/>
      <c r="BK1619" s="63"/>
      <c r="BL1619" s="63"/>
      <c r="BM1619" s="63"/>
      <c r="BN1619" s="63"/>
      <c r="BO1619" s="63"/>
      <c r="BP1619" s="63"/>
      <c r="BQ1619" s="63"/>
      <c r="BR1619" s="63"/>
      <c r="BS1619" s="63"/>
      <c r="BT1619" s="63"/>
      <c r="BU1619" s="63"/>
      <c r="BV1619" s="63"/>
      <c r="BW1619" s="63"/>
      <c r="BX1619" s="63"/>
      <c r="BY1619" s="63"/>
      <c r="BZ1619" s="63"/>
      <c r="CA1619" s="63"/>
      <c r="CB1619" s="63"/>
      <c r="CC1619" s="63"/>
      <c r="CD1619" s="63"/>
      <c r="CE1619" s="63"/>
      <c r="CF1619" s="63"/>
      <c r="CG1619" s="63"/>
      <c r="CH1619" s="63"/>
      <c r="CI1619" s="63"/>
      <c r="CJ1619" s="63"/>
      <c r="CK1619" s="63"/>
      <c r="CL1619" s="63"/>
      <c r="CM1619" s="63"/>
      <c r="CN1619" s="63"/>
      <c r="CO1619" s="63"/>
      <c r="CP1619" s="63"/>
      <c r="CR1619" s="227"/>
      <c r="CS1619" s="74"/>
    </row>
    <row r="1620" spans="1:97" s="72" customFormat="1" ht="75.75" customHeight="1">
      <c r="A1620" s="76"/>
      <c r="B1620" s="76"/>
      <c r="C1620" s="76"/>
      <c r="D1620" s="76"/>
      <c r="E1620" s="76"/>
      <c r="F1620" s="63"/>
      <c r="G1620" s="63"/>
      <c r="H1620" s="63"/>
      <c r="I1620" s="63"/>
      <c r="J1620" s="63"/>
      <c r="K1620" s="63"/>
      <c r="L1620" s="63"/>
      <c r="M1620" s="63"/>
      <c r="N1620" s="63"/>
      <c r="O1620" s="63"/>
      <c r="P1620" s="63"/>
      <c r="Q1620" s="63"/>
      <c r="R1620" s="63"/>
      <c r="S1620" s="63"/>
      <c r="T1620" s="63"/>
      <c r="U1620" s="63"/>
      <c r="V1620" s="63"/>
      <c r="W1620" s="63"/>
      <c r="X1620" s="63"/>
      <c r="Y1620" s="63"/>
      <c r="Z1620" s="63"/>
      <c r="AA1620" s="63"/>
      <c r="AB1620" s="63"/>
      <c r="AC1620" s="63"/>
      <c r="AD1620" s="63"/>
      <c r="AE1620" s="63"/>
      <c r="AF1620" s="63"/>
      <c r="AG1620" s="63"/>
      <c r="AH1620" s="63"/>
      <c r="AI1620" s="63"/>
      <c r="AJ1620" s="63"/>
      <c r="AK1620" s="63"/>
      <c r="AL1620" s="63"/>
      <c r="AM1620" s="63"/>
      <c r="AN1620" s="63"/>
      <c r="AO1620" s="63"/>
      <c r="AP1620" s="63"/>
      <c r="AQ1620" s="63"/>
      <c r="AR1620" s="63"/>
      <c r="AS1620" s="63"/>
      <c r="AT1620" s="63"/>
      <c r="AU1620" s="63"/>
      <c r="AV1620" s="63"/>
      <c r="AW1620" s="63"/>
      <c r="AX1620" s="63"/>
      <c r="AY1620" s="63"/>
      <c r="AZ1620" s="63"/>
      <c r="BA1620" s="63"/>
      <c r="BB1620" s="63"/>
      <c r="BC1620" s="63"/>
      <c r="BD1620" s="63"/>
      <c r="BE1620" s="63"/>
      <c r="BF1620" s="63"/>
      <c r="BG1620" s="63"/>
      <c r="BH1620" s="63"/>
      <c r="BI1620" s="63"/>
      <c r="BJ1620" s="63"/>
      <c r="BK1620" s="63"/>
      <c r="BL1620" s="63"/>
      <c r="BM1620" s="63"/>
      <c r="BN1620" s="63"/>
      <c r="BO1620" s="63"/>
      <c r="BP1620" s="63"/>
      <c r="BQ1620" s="63"/>
      <c r="BR1620" s="63"/>
      <c r="BS1620" s="63"/>
      <c r="BT1620" s="63"/>
      <c r="BU1620" s="63"/>
      <c r="BV1620" s="63"/>
      <c r="BW1620" s="63"/>
      <c r="BX1620" s="63"/>
      <c r="BY1620" s="63"/>
      <c r="BZ1620" s="63"/>
      <c r="CA1620" s="63"/>
      <c r="CB1620" s="63"/>
      <c r="CC1620" s="63"/>
      <c r="CD1620" s="63"/>
      <c r="CE1620" s="63"/>
      <c r="CF1620" s="63"/>
      <c r="CG1620" s="63"/>
      <c r="CH1620" s="63"/>
      <c r="CI1620" s="63"/>
      <c r="CJ1620" s="63"/>
      <c r="CK1620" s="63"/>
      <c r="CL1620" s="63"/>
      <c r="CM1620" s="63"/>
      <c r="CN1620" s="63"/>
      <c r="CO1620" s="63"/>
      <c r="CP1620" s="63"/>
      <c r="CR1620" s="227"/>
      <c r="CS1620" s="74"/>
    </row>
    <row r="1621" spans="1:97" s="72" customFormat="1" ht="75.75" customHeight="1">
      <c r="A1621" s="76"/>
      <c r="B1621" s="76"/>
      <c r="C1621" s="76"/>
      <c r="D1621" s="76"/>
      <c r="E1621" s="76"/>
      <c r="F1621" s="63"/>
      <c r="G1621" s="63"/>
      <c r="H1621" s="63"/>
      <c r="I1621" s="63"/>
      <c r="J1621" s="63"/>
      <c r="K1621" s="63"/>
      <c r="L1621" s="63"/>
      <c r="M1621" s="63"/>
      <c r="N1621" s="63"/>
      <c r="O1621" s="63"/>
      <c r="P1621" s="63"/>
      <c r="Q1621" s="63"/>
      <c r="R1621" s="63"/>
      <c r="S1621" s="63"/>
      <c r="T1621" s="63"/>
      <c r="U1621" s="63"/>
      <c r="V1621" s="63"/>
      <c r="W1621" s="63"/>
      <c r="X1621" s="63"/>
      <c r="Y1621" s="63"/>
      <c r="Z1621" s="63"/>
      <c r="AA1621" s="63"/>
      <c r="AB1621" s="63"/>
      <c r="AC1621" s="63"/>
      <c r="AD1621" s="63"/>
      <c r="AE1621" s="63"/>
      <c r="AF1621" s="63"/>
      <c r="AG1621" s="63"/>
      <c r="AH1621" s="63"/>
      <c r="AI1621" s="63"/>
      <c r="AJ1621" s="63"/>
      <c r="AK1621" s="63"/>
      <c r="AL1621" s="63"/>
      <c r="AM1621" s="63"/>
      <c r="AN1621" s="63"/>
      <c r="AO1621" s="63"/>
      <c r="AP1621" s="63"/>
      <c r="AQ1621" s="63"/>
      <c r="AR1621" s="63"/>
      <c r="AS1621" s="63"/>
      <c r="AT1621" s="63"/>
      <c r="AU1621" s="63"/>
      <c r="AV1621" s="63"/>
      <c r="AW1621" s="63"/>
      <c r="AX1621" s="63"/>
      <c r="AY1621" s="63"/>
      <c r="AZ1621" s="63"/>
      <c r="BA1621" s="63"/>
      <c r="BB1621" s="63"/>
      <c r="BC1621" s="63"/>
      <c r="BD1621" s="63"/>
      <c r="BE1621" s="63"/>
      <c r="BF1621" s="63"/>
      <c r="BG1621" s="63"/>
      <c r="BH1621" s="63"/>
      <c r="BI1621" s="63"/>
      <c r="BJ1621" s="63"/>
      <c r="BK1621" s="63"/>
      <c r="BL1621" s="63"/>
      <c r="BM1621" s="63"/>
      <c r="BN1621" s="63"/>
      <c r="BO1621" s="63"/>
      <c r="BP1621" s="63"/>
      <c r="BQ1621" s="63"/>
      <c r="BR1621" s="63"/>
      <c r="BS1621" s="63"/>
      <c r="BT1621" s="63"/>
      <c r="BU1621" s="63"/>
      <c r="BV1621" s="63"/>
      <c r="BW1621" s="63"/>
      <c r="BX1621" s="63"/>
      <c r="BY1621" s="63"/>
      <c r="BZ1621" s="63"/>
      <c r="CA1621" s="63"/>
      <c r="CB1621" s="63"/>
      <c r="CC1621" s="63"/>
      <c r="CD1621" s="63"/>
      <c r="CE1621" s="63"/>
      <c r="CF1621" s="63"/>
      <c r="CG1621" s="63"/>
      <c r="CH1621" s="63"/>
      <c r="CI1621" s="63"/>
      <c r="CJ1621" s="63"/>
      <c r="CK1621" s="63"/>
      <c r="CL1621" s="63"/>
      <c r="CM1621" s="63"/>
      <c r="CN1621" s="63"/>
      <c r="CO1621" s="63"/>
      <c r="CP1621" s="63"/>
      <c r="CR1621" s="227"/>
      <c r="CS1621" s="74"/>
    </row>
    <row r="1622" spans="1:97" s="72" customFormat="1" ht="75.75" customHeight="1">
      <c r="A1622" s="76"/>
      <c r="B1622" s="76"/>
      <c r="C1622" s="76"/>
      <c r="D1622" s="76"/>
      <c r="E1622" s="76"/>
      <c r="F1622" s="63"/>
      <c r="G1622" s="63"/>
      <c r="H1622" s="63"/>
      <c r="I1622" s="63"/>
      <c r="J1622" s="63"/>
      <c r="K1622" s="63"/>
      <c r="L1622" s="63"/>
      <c r="M1622" s="63"/>
      <c r="N1622" s="63"/>
      <c r="O1622" s="63"/>
      <c r="P1622" s="63"/>
      <c r="Q1622" s="63"/>
      <c r="R1622" s="63"/>
      <c r="S1622" s="63"/>
      <c r="T1622" s="63"/>
      <c r="U1622" s="63"/>
      <c r="V1622" s="63"/>
      <c r="W1622" s="63"/>
      <c r="X1622" s="63"/>
      <c r="Y1622" s="63"/>
      <c r="Z1622" s="63"/>
      <c r="AA1622" s="63"/>
      <c r="AB1622" s="63"/>
      <c r="AC1622" s="63"/>
      <c r="AD1622" s="63"/>
      <c r="AE1622" s="63"/>
      <c r="AF1622" s="63"/>
      <c r="AG1622" s="63"/>
      <c r="AH1622" s="63"/>
      <c r="AI1622" s="63"/>
      <c r="AJ1622" s="63"/>
      <c r="AK1622" s="63"/>
      <c r="AL1622" s="63"/>
      <c r="AM1622" s="63"/>
      <c r="AN1622" s="63"/>
      <c r="AO1622" s="63"/>
      <c r="AP1622" s="63"/>
      <c r="AQ1622" s="63"/>
      <c r="AR1622" s="63"/>
      <c r="AS1622" s="63"/>
      <c r="AT1622" s="63"/>
      <c r="AU1622" s="63"/>
      <c r="AV1622" s="63"/>
      <c r="AW1622" s="63"/>
      <c r="AX1622" s="63"/>
      <c r="AY1622" s="63"/>
      <c r="AZ1622" s="63"/>
      <c r="BA1622" s="63"/>
      <c r="BB1622" s="63"/>
      <c r="BC1622" s="63"/>
      <c r="BD1622" s="63"/>
      <c r="BE1622" s="63"/>
      <c r="BF1622" s="63"/>
      <c r="BG1622" s="63"/>
      <c r="BH1622" s="63"/>
      <c r="BI1622" s="63"/>
      <c r="BJ1622" s="63"/>
      <c r="BK1622" s="63"/>
      <c r="BL1622" s="63"/>
      <c r="BM1622" s="63"/>
      <c r="BN1622" s="63"/>
      <c r="BO1622" s="63"/>
      <c r="BP1622" s="63"/>
      <c r="BQ1622" s="63"/>
      <c r="BR1622" s="63"/>
      <c r="BS1622" s="63"/>
      <c r="BT1622" s="63"/>
      <c r="BU1622" s="63"/>
      <c r="BV1622" s="63"/>
      <c r="BW1622" s="63"/>
      <c r="BX1622" s="63"/>
      <c r="BY1622" s="63"/>
      <c r="BZ1622" s="63"/>
      <c r="CA1622" s="63"/>
      <c r="CB1622" s="63"/>
      <c r="CC1622" s="63"/>
      <c r="CD1622" s="63"/>
      <c r="CE1622" s="63"/>
      <c r="CF1622" s="63"/>
      <c r="CG1622" s="63"/>
      <c r="CH1622" s="63"/>
      <c r="CI1622" s="63"/>
      <c r="CJ1622" s="63"/>
      <c r="CK1622" s="63"/>
      <c r="CL1622" s="63"/>
      <c r="CM1622" s="63"/>
      <c r="CN1622" s="63"/>
      <c r="CO1622" s="63"/>
      <c r="CP1622" s="63"/>
      <c r="CR1622" s="227"/>
      <c r="CS1622" s="74"/>
    </row>
    <row r="1623" spans="1:97" s="72" customFormat="1" ht="75.75" customHeight="1">
      <c r="A1623" s="76"/>
      <c r="B1623" s="76"/>
      <c r="C1623" s="76"/>
      <c r="D1623" s="76"/>
      <c r="E1623" s="76"/>
      <c r="F1623" s="63"/>
      <c r="G1623" s="63"/>
      <c r="H1623" s="63"/>
      <c r="I1623" s="63"/>
      <c r="J1623" s="63"/>
      <c r="K1623" s="63"/>
      <c r="L1623" s="63"/>
      <c r="M1623" s="63"/>
      <c r="N1623" s="63"/>
      <c r="O1623" s="63"/>
      <c r="P1623" s="63"/>
      <c r="Q1623" s="63"/>
      <c r="R1623" s="63"/>
      <c r="S1623" s="63"/>
      <c r="T1623" s="63"/>
      <c r="U1623" s="63"/>
      <c r="V1623" s="63"/>
      <c r="W1623" s="63"/>
      <c r="X1623" s="63"/>
      <c r="Y1623" s="63"/>
      <c r="Z1623" s="63"/>
      <c r="AA1623" s="63"/>
      <c r="AB1623" s="63"/>
      <c r="AC1623" s="63"/>
      <c r="AD1623" s="63"/>
      <c r="AE1623" s="63"/>
      <c r="AF1623" s="63"/>
      <c r="AG1623" s="63"/>
      <c r="AH1623" s="63"/>
      <c r="AI1623" s="63"/>
      <c r="AJ1623" s="63"/>
      <c r="AK1623" s="63"/>
      <c r="AL1623" s="63"/>
      <c r="AM1623" s="63"/>
      <c r="AN1623" s="63"/>
      <c r="AO1623" s="63"/>
      <c r="AP1623" s="63"/>
      <c r="AQ1623" s="63"/>
      <c r="AR1623" s="63"/>
      <c r="AS1623" s="63"/>
      <c r="AT1623" s="63"/>
      <c r="AU1623" s="63"/>
      <c r="AV1623" s="63"/>
      <c r="AW1623" s="63"/>
      <c r="AX1623" s="63"/>
      <c r="AY1623" s="63"/>
      <c r="AZ1623" s="63"/>
      <c r="BA1623" s="63"/>
      <c r="BB1623" s="63"/>
      <c r="BC1623" s="63"/>
      <c r="BD1623" s="63"/>
      <c r="BE1623" s="63"/>
      <c r="BF1623" s="63"/>
      <c r="BG1623" s="63"/>
      <c r="BH1623" s="63"/>
      <c r="BI1623" s="63"/>
      <c r="BJ1623" s="63"/>
      <c r="BK1623" s="63"/>
      <c r="BL1623" s="63"/>
      <c r="BM1623" s="63"/>
      <c r="BN1623" s="63"/>
      <c r="BO1623" s="63"/>
      <c r="BP1623" s="63"/>
      <c r="BQ1623" s="63"/>
      <c r="BR1623" s="63"/>
      <c r="BS1623" s="63"/>
      <c r="BT1623" s="63"/>
      <c r="BU1623" s="63"/>
      <c r="BV1623" s="63"/>
      <c r="BW1623" s="63"/>
      <c r="BX1623" s="63"/>
      <c r="BY1623" s="63"/>
      <c r="BZ1623" s="63"/>
      <c r="CA1623" s="63"/>
      <c r="CB1623" s="63"/>
      <c r="CC1623" s="63"/>
      <c r="CD1623" s="63"/>
      <c r="CE1623" s="63"/>
      <c r="CF1623" s="63"/>
      <c r="CG1623" s="63"/>
      <c r="CH1623" s="63"/>
      <c r="CI1623" s="63"/>
      <c r="CJ1623" s="63"/>
      <c r="CK1623" s="63"/>
      <c r="CL1623" s="63"/>
      <c r="CM1623" s="63"/>
      <c r="CN1623" s="63"/>
      <c r="CO1623" s="63"/>
      <c r="CP1623" s="63"/>
      <c r="CR1623" s="227"/>
      <c r="CS1623" s="74"/>
    </row>
    <row r="1624" spans="1:97" s="72" customFormat="1" ht="75.75" customHeight="1">
      <c r="A1624" s="76"/>
      <c r="B1624" s="76"/>
      <c r="C1624" s="76"/>
      <c r="D1624" s="76"/>
      <c r="E1624" s="76"/>
      <c r="F1624" s="63"/>
      <c r="G1624" s="63"/>
      <c r="H1624" s="63"/>
      <c r="I1624" s="63"/>
      <c r="J1624" s="63"/>
      <c r="K1624" s="63"/>
      <c r="L1624" s="63"/>
      <c r="M1624" s="63"/>
      <c r="N1624" s="63"/>
      <c r="O1624" s="63"/>
      <c r="P1624" s="63"/>
      <c r="Q1624" s="63"/>
      <c r="R1624" s="63"/>
      <c r="S1624" s="63"/>
      <c r="T1624" s="63"/>
      <c r="U1624" s="63"/>
      <c r="V1624" s="63"/>
      <c r="W1624" s="63"/>
      <c r="X1624" s="63"/>
      <c r="Y1624" s="63"/>
      <c r="Z1624" s="63"/>
      <c r="AA1624" s="63"/>
      <c r="AB1624" s="63"/>
      <c r="AC1624" s="63"/>
      <c r="AD1624" s="63"/>
      <c r="AE1624" s="63"/>
      <c r="AF1624" s="63"/>
      <c r="AG1624" s="63"/>
      <c r="AH1624" s="63"/>
      <c r="AI1624" s="63"/>
      <c r="AJ1624" s="63"/>
      <c r="AK1624" s="63"/>
      <c r="AL1624" s="63"/>
      <c r="AM1624" s="63"/>
      <c r="AN1624" s="63"/>
      <c r="AO1624" s="63"/>
      <c r="AP1624" s="63"/>
      <c r="AQ1624" s="63"/>
      <c r="AR1624" s="63"/>
      <c r="AS1624" s="63"/>
      <c r="AT1624" s="63"/>
      <c r="AU1624" s="63"/>
      <c r="AV1624" s="63"/>
      <c r="AW1624" s="63"/>
      <c r="AX1624" s="63"/>
      <c r="AY1624" s="63"/>
      <c r="AZ1624" s="63"/>
      <c r="BA1624" s="63"/>
      <c r="BB1624" s="63"/>
      <c r="BC1624" s="63"/>
      <c r="BD1624" s="63"/>
      <c r="BE1624" s="63"/>
      <c r="BF1624" s="63"/>
      <c r="BG1624" s="63"/>
      <c r="BH1624" s="63"/>
      <c r="BI1624" s="63"/>
      <c r="BJ1624" s="63"/>
      <c r="BK1624" s="63"/>
      <c r="BL1624" s="63"/>
      <c r="BM1624" s="63"/>
      <c r="BN1624" s="63"/>
      <c r="BO1624" s="63"/>
      <c r="BP1624" s="63"/>
      <c r="BQ1624" s="63"/>
      <c r="BR1624" s="63"/>
      <c r="BS1624" s="63"/>
      <c r="BT1624" s="63"/>
      <c r="BU1624" s="63"/>
      <c r="BV1624" s="63"/>
      <c r="BW1624" s="63"/>
      <c r="BX1624" s="63"/>
      <c r="BY1624" s="63"/>
      <c r="BZ1624" s="63"/>
      <c r="CA1624" s="63"/>
      <c r="CB1624" s="63"/>
      <c r="CC1624" s="63"/>
      <c r="CD1624" s="63"/>
      <c r="CE1624" s="63"/>
      <c r="CF1624" s="63"/>
      <c r="CG1624" s="63"/>
      <c r="CH1624" s="63"/>
      <c r="CI1624" s="63"/>
      <c r="CJ1624" s="63"/>
      <c r="CK1624" s="63"/>
      <c r="CL1624" s="63"/>
      <c r="CM1624" s="63"/>
      <c r="CN1624" s="63"/>
      <c r="CO1624" s="63"/>
      <c r="CP1624" s="63"/>
      <c r="CR1624" s="227"/>
      <c r="CS1624" s="74"/>
    </row>
    <row r="1625" spans="1:97" s="72" customFormat="1" ht="75.75" customHeight="1">
      <c r="A1625" s="76"/>
      <c r="B1625" s="76"/>
      <c r="C1625" s="76"/>
      <c r="D1625" s="76"/>
      <c r="E1625" s="76"/>
      <c r="F1625" s="63"/>
      <c r="G1625" s="63"/>
      <c r="H1625" s="63"/>
      <c r="I1625" s="63"/>
      <c r="J1625" s="63"/>
      <c r="K1625" s="63"/>
      <c r="L1625" s="63"/>
      <c r="M1625" s="63"/>
      <c r="N1625" s="63"/>
      <c r="O1625" s="63"/>
      <c r="P1625" s="63"/>
      <c r="Q1625" s="63"/>
      <c r="R1625" s="63"/>
      <c r="S1625" s="63"/>
      <c r="T1625" s="63"/>
      <c r="U1625" s="63"/>
      <c r="V1625" s="63"/>
      <c r="W1625" s="63"/>
      <c r="X1625" s="63"/>
      <c r="Y1625" s="63"/>
      <c r="Z1625" s="63"/>
      <c r="AA1625" s="63"/>
      <c r="AB1625" s="63"/>
      <c r="AC1625" s="63"/>
      <c r="AD1625" s="63"/>
      <c r="AE1625" s="63"/>
      <c r="AF1625" s="63"/>
      <c r="AG1625" s="63"/>
      <c r="AH1625" s="63"/>
      <c r="AI1625" s="63"/>
      <c r="AJ1625" s="63"/>
      <c r="AK1625" s="63"/>
      <c r="AL1625" s="63"/>
      <c r="AM1625" s="63"/>
      <c r="AN1625" s="63"/>
      <c r="AO1625" s="63"/>
      <c r="AP1625" s="63"/>
      <c r="AQ1625" s="63"/>
      <c r="AR1625" s="63"/>
      <c r="AS1625" s="63"/>
      <c r="AT1625" s="63"/>
      <c r="AU1625" s="63"/>
      <c r="AV1625" s="63"/>
      <c r="AW1625" s="63"/>
      <c r="AX1625" s="63"/>
      <c r="AY1625" s="63"/>
      <c r="AZ1625" s="63"/>
      <c r="BA1625" s="63"/>
      <c r="BB1625" s="63"/>
      <c r="BC1625" s="63"/>
      <c r="BD1625" s="63"/>
      <c r="BE1625" s="63"/>
      <c r="BF1625" s="63"/>
      <c r="BG1625" s="63"/>
      <c r="BH1625" s="63"/>
      <c r="BI1625" s="63"/>
      <c r="BJ1625" s="63"/>
      <c r="BK1625" s="63"/>
      <c r="BL1625" s="63"/>
      <c r="BM1625" s="63"/>
      <c r="BN1625" s="63"/>
      <c r="BO1625" s="63"/>
      <c r="BP1625" s="63"/>
      <c r="BQ1625" s="63"/>
      <c r="BR1625" s="63"/>
      <c r="BS1625" s="63"/>
      <c r="BT1625" s="63"/>
      <c r="BU1625" s="63"/>
      <c r="BV1625" s="63"/>
      <c r="BW1625" s="63"/>
      <c r="BX1625" s="63"/>
      <c r="BY1625" s="63"/>
      <c r="BZ1625" s="63"/>
      <c r="CA1625" s="63"/>
      <c r="CB1625" s="63"/>
      <c r="CC1625" s="63"/>
      <c r="CD1625" s="63"/>
      <c r="CE1625" s="63"/>
      <c r="CF1625" s="63"/>
      <c r="CG1625" s="63"/>
      <c r="CH1625" s="63"/>
      <c r="CI1625" s="63"/>
      <c r="CJ1625" s="63"/>
      <c r="CK1625" s="63"/>
      <c r="CL1625" s="63"/>
      <c r="CM1625" s="63"/>
      <c r="CN1625" s="63"/>
      <c r="CO1625" s="63"/>
      <c r="CP1625" s="63"/>
      <c r="CR1625" s="227"/>
      <c r="CS1625" s="74"/>
    </row>
    <row r="1626" spans="1:97" s="72" customFormat="1" ht="75.75" customHeight="1">
      <c r="A1626" s="76"/>
      <c r="B1626" s="76"/>
      <c r="C1626" s="76"/>
      <c r="D1626" s="76"/>
      <c r="E1626" s="76"/>
      <c r="F1626" s="63"/>
      <c r="G1626" s="63"/>
      <c r="H1626" s="63"/>
      <c r="I1626" s="63"/>
      <c r="J1626" s="63"/>
      <c r="K1626" s="63"/>
      <c r="L1626" s="63"/>
      <c r="M1626" s="63"/>
      <c r="N1626" s="63"/>
      <c r="O1626" s="63"/>
      <c r="P1626" s="63"/>
      <c r="Q1626" s="63"/>
      <c r="R1626" s="63"/>
      <c r="S1626" s="63"/>
      <c r="T1626" s="63"/>
      <c r="U1626" s="63"/>
      <c r="V1626" s="63"/>
      <c r="W1626" s="63"/>
      <c r="X1626" s="63"/>
      <c r="Y1626" s="63"/>
      <c r="Z1626" s="63"/>
      <c r="AA1626" s="63"/>
      <c r="AB1626" s="63"/>
      <c r="AC1626" s="63"/>
      <c r="AD1626" s="63"/>
      <c r="AE1626" s="63"/>
      <c r="AF1626" s="63"/>
      <c r="AG1626" s="63"/>
      <c r="AH1626" s="63"/>
      <c r="AI1626" s="63"/>
      <c r="AJ1626" s="63"/>
      <c r="AK1626" s="63"/>
      <c r="AL1626" s="63"/>
      <c r="AM1626" s="63"/>
      <c r="AN1626" s="63"/>
      <c r="AO1626" s="63"/>
      <c r="AP1626" s="63"/>
      <c r="AQ1626" s="63"/>
      <c r="AR1626" s="63"/>
      <c r="AS1626" s="63"/>
      <c r="AT1626" s="63"/>
      <c r="AU1626" s="63"/>
      <c r="AV1626" s="63"/>
      <c r="AW1626" s="63"/>
      <c r="AX1626" s="63"/>
      <c r="AY1626" s="63"/>
      <c r="AZ1626" s="63"/>
      <c r="BA1626" s="63"/>
      <c r="BB1626" s="63"/>
      <c r="BC1626" s="63"/>
      <c r="BD1626" s="63"/>
      <c r="BE1626" s="63"/>
      <c r="BF1626" s="63"/>
      <c r="BG1626" s="63"/>
      <c r="BH1626" s="63"/>
      <c r="BI1626" s="63"/>
      <c r="BJ1626" s="63"/>
      <c r="BK1626" s="63"/>
      <c r="BL1626" s="63"/>
      <c r="BM1626" s="63"/>
      <c r="BN1626" s="63"/>
      <c r="BO1626" s="63"/>
      <c r="BP1626" s="63"/>
      <c r="BQ1626" s="63"/>
      <c r="BR1626" s="63"/>
      <c r="BS1626" s="63"/>
      <c r="BT1626" s="63"/>
      <c r="BU1626" s="63"/>
      <c r="BV1626" s="63"/>
      <c r="BW1626" s="63"/>
      <c r="BX1626" s="63"/>
      <c r="BY1626" s="63"/>
      <c r="BZ1626" s="63"/>
      <c r="CA1626" s="63"/>
      <c r="CB1626" s="63"/>
      <c r="CC1626" s="63"/>
      <c r="CD1626" s="63"/>
      <c r="CE1626" s="63"/>
      <c r="CF1626" s="63"/>
      <c r="CG1626" s="63"/>
      <c r="CH1626" s="63"/>
      <c r="CI1626" s="63"/>
      <c r="CJ1626" s="63"/>
      <c r="CK1626" s="63"/>
      <c r="CL1626" s="63"/>
      <c r="CM1626" s="63"/>
      <c r="CN1626" s="63"/>
      <c r="CO1626" s="63"/>
      <c r="CP1626" s="63"/>
      <c r="CR1626" s="227"/>
      <c r="CS1626" s="74"/>
    </row>
    <row r="1627" spans="1:97" s="72" customFormat="1" ht="75.75" customHeight="1">
      <c r="A1627" s="76"/>
      <c r="B1627" s="76"/>
      <c r="C1627" s="76"/>
      <c r="D1627" s="76"/>
      <c r="E1627" s="76"/>
      <c r="F1627" s="63"/>
      <c r="G1627" s="63"/>
      <c r="H1627" s="63"/>
      <c r="I1627" s="63"/>
      <c r="J1627" s="63"/>
      <c r="K1627" s="63"/>
      <c r="L1627" s="63"/>
      <c r="M1627" s="63"/>
      <c r="N1627" s="63"/>
      <c r="O1627" s="63"/>
      <c r="P1627" s="63"/>
      <c r="Q1627" s="63"/>
      <c r="R1627" s="63"/>
      <c r="S1627" s="63"/>
      <c r="T1627" s="63"/>
      <c r="U1627" s="63"/>
      <c r="V1627" s="63"/>
      <c r="W1627" s="63"/>
      <c r="X1627" s="63"/>
      <c r="Y1627" s="63"/>
      <c r="Z1627" s="63"/>
      <c r="AA1627" s="63"/>
      <c r="AB1627" s="63"/>
      <c r="AC1627" s="63"/>
      <c r="AD1627" s="63"/>
      <c r="AE1627" s="63"/>
      <c r="AF1627" s="63"/>
      <c r="AG1627" s="63"/>
      <c r="AH1627" s="63"/>
      <c r="AI1627" s="63"/>
      <c r="AJ1627" s="63"/>
      <c r="AK1627" s="63"/>
      <c r="AL1627" s="63"/>
      <c r="AM1627" s="63"/>
      <c r="AN1627" s="63"/>
      <c r="AO1627" s="63"/>
      <c r="AP1627" s="63"/>
      <c r="AQ1627" s="63"/>
      <c r="AR1627" s="63"/>
      <c r="AS1627" s="63"/>
      <c r="AT1627" s="63"/>
      <c r="AU1627" s="63"/>
      <c r="AV1627" s="63"/>
      <c r="AW1627" s="63"/>
      <c r="AX1627" s="63"/>
      <c r="AY1627" s="63"/>
      <c r="AZ1627" s="63"/>
      <c r="BA1627" s="63"/>
      <c r="BB1627" s="63"/>
      <c r="BC1627" s="63"/>
      <c r="BD1627" s="63"/>
      <c r="BE1627" s="63"/>
      <c r="BF1627" s="63"/>
      <c r="BG1627" s="63"/>
      <c r="BH1627" s="63"/>
      <c r="BI1627" s="63"/>
      <c r="BJ1627" s="63"/>
      <c r="BK1627" s="63"/>
      <c r="BL1627" s="63"/>
      <c r="BM1627" s="63"/>
      <c r="BN1627" s="63"/>
      <c r="BO1627" s="63"/>
      <c r="BP1627" s="63"/>
      <c r="BQ1627" s="63"/>
      <c r="BR1627" s="63"/>
      <c r="BS1627" s="63"/>
      <c r="BT1627" s="63"/>
      <c r="BU1627" s="63"/>
      <c r="BV1627" s="63"/>
      <c r="BW1627" s="63"/>
      <c r="BX1627" s="63"/>
      <c r="BY1627" s="63"/>
      <c r="BZ1627" s="63"/>
      <c r="CA1627" s="63"/>
      <c r="CB1627" s="63"/>
      <c r="CC1627" s="63"/>
      <c r="CD1627" s="63"/>
      <c r="CE1627" s="63"/>
      <c r="CF1627" s="63"/>
      <c r="CG1627" s="63"/>
      <c r="CH1627" s="63"/>
      <c r="CI1627" s="63"/>
      <c r="CJ1627" s="63"/>
      <c r="CK1627" s="63"/>
      <c r="CL1627" s="63"/>
      <c r="CM1627" s="63"/>
      <c r="CN1627" s="63"/>
      <c r="CO1627" s="63"/>
      <c r="CP1627" s="63"/>
      <c r="CR1627" s="227"/>
      <c r="CS1627" s="74"/>
    </row>
    <row r="1628" spans="1:97" s="72" customFormat="1" ht="75.75" customHeight="1">
      <c r="A1628" s="76"/>
      <c r="B1628" s="76"/>
      <c r="C1628" s="76"/>
      <c r="D1628" s="76"/>
      <c r="E1628" s="76"/>
      <c r="F1628" s="63"/>
      <c r="G1628" s="63"/>
      <c r="H1628" s="63"/>
      <c r="I1628" s="63"/>
      <c r="J1628" s="63"/>
      <c r="K1628" s="63"/>
      <c r="L1628" s="63"/>
      <c r="M1628" s="63"/>
      <c r="N1628" s="63"/>
      <c r="O1628" s="63"/>
      <c r="P1628" s="63"/>
      <c r="Q1628" s="63"/>
      <c r="R1628" s="63"/>
      <c r="S1628" s="63"/>
      <c r="T1628" s="63"/>
      <c r="U1628" s="63"/>
      <c r="V1628" s="63"/>
      <c r="W1628" s="63"/>
      <c r="X1628" s="63"/>
      <c r="Y1628" s="63"/>
      <c r="Z1628" s="63"/>
      <c r="AA1628" s="63"/>
      <c r="AB1628" s="63"/>
      <c r="AC1628" s="63"/>
      <c r="AD1628" s="63"/>
      <c r="AE1628" s="63"/>
      <c r="AF1628" s="63"/>
      <c r="AG1628" s="63"/>
      <c r="AH1628" s="63"/>
      <c r="AI1628" s="63"/>
      <c r="AJ1628" s="63"/>
      <c r="AK1628" s="63"/>
      <c r="AL1628" s="63"/>
      <c r="AM1628" s="63"/>
      <c r="AN1628" s="63"/>
      <c r="AO1628" s="63"/>
      <c r="AP1628" s="63"/>
      <c r="AQ1628" s="63"/>
      <c r="AR1628" s="63"/>
      <c r="AS1628" s="63"/>
      <c r="AT1628" s="63"/>
      <c r="AU1628" s="63"/>
      <c r="AV1628" s="63"/>
      <c r="AW1628" s="63"/>
      <c r="AX1628" s="63"/>
      <c r="AY1628" s="63"/>
      <c r="AZ1628" s="63"/>
      <c r="BA1628" s="63"/>
      <c r="BB1628" s="63"/>
      <c r="BC1628" s="63"/>
      <c r="BD1628" s="63"/>
      <c r="BE1628" s="63"/>
      <c r="BF1628" s="63"/>
      <c r="BG1628" s="63"/>
      <c r="BH1628" s="63"/>
      <c r="BI1628" s="63"/>
      <c r="BJ1628" s="63"/>
      <c r="BK1628" s="63"/>
      <c r="BL1628" s="63"/>
      <c r="BM1628" s="63"/>
      <c r="BN1628" s="63"/>
      <c r="BO1628" s="63"/>
      <c r="BP1628" s="63"/>
      <c r="BQ1628" s="63"/>
      <c r="BR1628" s="63"/>
      <c r="BS1628" s="63"/>
      <c r="BT1628" s="63"/>
      <c r="BU1628" s="63"/>
      <c r="BV1628" s="63"/>
      <c r="BW1628" s="63"/>
      <c r="BX1628" s="63"/>
      <c r="BY1628" s="63"/>
      <c r="BZ1628" s="63"/>
      <c r="CA1628" s="63"/>
      <c r="CB1628" s="63"/>
      <c r="CC1628" s="63"/>
      <c r="CD1628" s="63"/>
      <c r="CE1628" s="63"/>
      <c r="CF1628" s="63"/>
      <c r="CG1628" s="63"/>
      <c r="CH1628" s="63"/>
      <c r="CI1628" s="63"/>
      <c r="CJ1628" s="63"/>
      <c r="CK1628" s="63"/>
      <c r="CL1628" s="63"/>
      <c r="CM1628" s="63"/>
      <c r="CN1628" s="63"/>
      <c r="CO1628" s="63"/>
      <c r="CP1628" s="63"/>
      <c r="CR1628" s="227"/>
      <c r="CS1628" s="74"/>
    </row>
    <row r="1629" spans="1:97" s="72" customFormat="1" ht="75.75" customHeight="1">
      <c r="A1629" s="76"/>
      <c r="B1629" s="76"/>
      <c r="C1629" s="76"/>
      <c r="D1629" s="76"/>
      <c r="E1629" s="76"/>
      <c r="F1629" s="63"/>
      <c r="G1629" s="63"/>
      <c r="H1629" s="63"/>
      <c r="I1629" s="63"/>
      <c r="J1629" s="63"/>
      <c r="K1629" s="63"/>
      <c r="L1629" s="63"/>
      <c r="M1629" s="63"/>
      <c r="N1629" s="63"/>
      <c r="O1629" s="63"/>
      <c r="P1629" s="63"/>
      <c r="Q1629" s="63"/>
      <c r="R1629" s="63"/>
      <c r="S1629" s="63"/>
      <c r="T1629" s="63"/>
      <c r="U1629" s="63"/>
      <c r="V1629" s="63"/>
      <c r="W1629" s="63"/>
      <c r="X1629" s="63"/>
      <c r="Y1629" s="63"/>
      <c r="Z1629" s="63"/>
      <c r="AA1629" s="63"/>
      <c r="AB1629" s="63"/>
      <c r="AC1629" s="63"/>
      <c r="AD1629" s="63"/>
      <c r="AE1629" s="63"/>
      <c r="AF1629" s="63"/>
      <c r="AG1629" s="63"/>
      <c r="AH1629" s="63"/>
      <c r="AI1629" s="63"/>
      <c r="AJ1629" s="63"/>
      <c r="AK1629" s="63"/>
      <c r="AL1629" s="63"/>
      <c r="AM1629" s="63"/>
      <c r="AN1629" s="63"/>
      <c r="AO1629" s="63"/>
      <c r="AP1629" s="63"/>
      <c r="AQ1629" s="63"/>
      <c r="AR1629" s="63"/>
      <c r="AS1629" s="63"/>
      <c r="AT1629" s="63"/>
      <c r="AU1629" s="63"/>
      <c r="AV1629" s="63"/>
      <c r="AW1629" s="63"/>
      <c r="AX1629" s="63"/>
      <c r="AY1629" s="63"/>
      <c r="AZ1629" s="63"/>
      <c r="BA1629" s="63"/>
      <c r="BB1629" s="63"/>
      <c r="BC1629" s="63"/>
      <c r="BD1629" s="63"/>
      <c r="BE1629" s="63"/>
      <c r="BF1629" s="63"/>
      <c r="BG1629" s="63"/>
      <c r="BH1629" s="63"/>
      <c r="BI1629" s="63"/>
      <c r="BJ1629" s="63"/>
      <c r="BK1629" s="63"/>
      <c r="BL1629" s="63"/>
      <c r="BM1629" s="63"/>
      <c r="BN1629" s="63"/>
      <c r="BO1629" s="63"/>
      <c r="BP1629" s="63"/>
      <c r="BQ1629" s="63"/>
      <c r="BR1629" s="63"/>
      <c r="BS1629" s="63"/>
      <c r="BT1629" s="63"/>
      <c r="BU1629" s="63"/>
      <c r="BV1629" s="63"/>
      <c r="BW1629" s="63"/>
      <c r="BX1629" s="63"/>
      <c r="BY1629" s="63"/>
      <c r="BZ1629" s="63"/>
      <c r="CA1629" s="63"/>
      <c r="CB1629" s="63"/>
      <c r="CC1629" s="63"/>
      <c r="CD1629" s="63"/>
      <c r="CE1629" s="63"/>
      <c r="CF1629" s="63"/>
      <c r="CG1629" s="63"/>
      <c r="CH1629" s="63"/>
      <c r="CI1629" s="63"/>
      <c r="CJ1629" s="63"/>
      <c r="CK1629" s="63"/>
      <c r="CL1629" s="63"/>
      <c r="CM1629" s="63"/>
      <c r="CN1629" s="63"/>
      <c r="CO1629" s="63"/>
      <c r="CP1629" s="63"/>
      <c r="CR1629" s="227"/>
      <c r="CS1629" s="74"/>
    </row>
    <row r="1630" spans="1:97" s="72" customFormat="1" ht="75.75" customHeight="1">
      <c r="A1630" s="76"/>
      <c r="B1630" s="76"/>
      <c r="C1630" s="76"/>
      <c r="D1630" s="76"/>
      <c r="E1630" s="76"/>
      <c r="F1630" s="63"/>
      <c r="G1630" s="63"/>
      <c r="H1630" s="63"/>
      <c r="I1630" s="63"/>
      <c r="J1630" s="63"/>
      <c r="K1630" s="63"/>
      <c r="L1630" s="63"/>
      <c r="M1630" s="63"/>
      <c r="N1630" s="63"/>
      <c r="O1630" s="63"/>
      <c r="P1630" s="63"/>
      <c r="Q1630" s="63"/>
      <c r="R1630" s="63"/>
      <c r="S1630" s="63"/>
      <c r="T1630" s="63"/>
      <c r="U1630" s="63"/>
      <c r="V1630" s="63"/>
      <c r="W1630" s="63"/>
      <c r="X1630" s="63"/>
      <c r="Y1630" s="63"/>
      <c r="Z1630" s="63"/>
      <c r="AA1630" s="63"/>
      <c r="AB1630" s="63"/>
      <c r="AC1630" s="63"/>
      <c r="AD1630" s="63"/>
      <c r="AE1630" s="63"/>
      <c r="AF1630" s="63"/>
      <c r="AG1630" s="63"/>
      <c r="AH1630" s="63"/>
      <c r="AI1630" s="63"/>
      <c r="AJ1630" s="63"/>
      <c r="AK1630" s="63"/>
      <c r="AL1630" s="63"/>
      <c r="AM1630" s="63"/>
      <c r="AN1630" s="63"/>
      <c r="AO1630" s="63"/>
      <c r="AP1630" s="63"/>
      <c r="AQ1630" s="63"/>
      <c r="AR1630" s="63"/>
      <c r="AS1630" s="63"/>
      <c r="AT1630" s="63"/>
      <c r="AU1630" s="63"/>
      <c r="AV1630" s="63"/>
      <c r="AW1630" s="63"/>
      <c r="AX1630" s="63"/>
      <c r="AY1630" s="63"/>
      <c r="AZ1630" s="63"/>
      <c r="BA1630" s="63"/>
      <c r="BB1630" s="63"/>
      <c r="BC1630" s="63"/>
      <c r="BD1630" s="63"/>
      <c r="BE1630" s="63"/>
      <c r="BF1630" s="63"/>
      <c r="BG1630" s="63"/>
      <c r="BH1630" s="63"/>
      <c r="BI1630" s="63"/>
      <c r="BJ1630" s="63"/>
      <c r="BK1630" s="63"/>
      <c r="BL1630" s="63"/>
      <c r="BM1630" s="63"/>
      <c r="BN1630" s="63"/>
      <c r="BO1630" s="63"/>
      <c r="BP1630" s="63"/>
      <c r="BQ1630" s="63"/>
      <c r="BR1630" s="63"/>
      <c r="BS1630" s="63"/>
      <c r="BT1630" s="63"/>
      <c r="BU1630" s="63"/>
      <c r="BV1630" s="63"/>
      <c r="BW1630" s="63"/>
      <c r="BX1630" s="63"/>
      <c r="BY1630" s="63"/>
      <c r="BZ1630" s="63"/>
      <c r="CA1630" s="63"/>
      <c r="CB1630" s="63"/>
      <c r="CC1630" s="63"/>
      <c r="CD1630" s="63"/>
      <c r="CE1630" s="63"/>
      <c r="CF1630" s="63"/>
      <c r="CG1630" s="63"/>
      <c r="CH1630" s="63"/>
      <c r="CI1630" s="63"/>
      <c r="CJ1630" s="63"/>
      <c r="CK1630" s="63"/>
      <c r="CL1630" s="63"/>
      <c r="CM1630" s="63"/>
      <c r="CN1630" s="63"/>
      <c r="CO1630" s="63"/>
      <c r="CP1630" s="63"/>
      <c r="CR1630" s="227"/>
      <c r="CS1630" s="74"/>
    </row>
    <row r="1631" spans="1:97" s="72" customFormat="1" ht="75.75" customHeight="1">
      <c r="A1631" s="76"/>
      <c r="B1631" s="76"/>
      <c r="C1631" s="76"/>
      <c r="D1631" s="76"/>
      <c r="E1631" s="76"/>
      <c r="F1631" s="63"/>
      <c r="G1631" s="63"/>
      <c r="H1631" s="63"/>
      <c r="I1631" s="63"/>
      <c r="J1631" s="63"/>
      <c r="K1631" s="63"/>
      <c r="L1631" s="63"/>
      <c r="M1631" s="63"/>
      <c r="N1631" s="63"/>
      <c r="O1631" s="63"/>
      <c r="P1631" s="63"/>
      <c r="Q1631" s="63"/>
      <c r="R1631" s="63"/>
      <c r="S1631" s="63"/>
      <c r="T1631" s="63"/>
      <c r="U1631" s="63"/>
      <c r="V1631" s="63"/>
      <c r="W1631" s="63"/>
      <c r="X1631" s="63"/>
      <c r="Y1631" s="63"/>
      <c r="Z1631" s="63"/>
      <c r="AA1631" s="63"/>
      <c r="AB1631" s="63"/>
      <c r="AC1631" s="63"/>
      <c r="AD1631" s="63"/>
      <c r="AE1631" s="63"/>
      <c r="AF1631" s="63"/>
      <c r="AG1631" s="63"/>
      <c r="AH1631" s="63"/>
      <c r="AI1631" s="63"/>
      <c r="AJ1631" s="63"/>
      <c r="AK1631" s="63"/>
      <c r="AL1631" s="63"/>
      <c r="AM1631" s="63"/>
      <c r="AN1631" s="63"/>
      <c r="AO1631" s="63"/>
      <c r="AP1631" s="63"/>
      <c r="AQ1631" s="63"/>
      <c r="AR1631" s="63"/>
      <c r="AS1631" s="63"/>
      <c r="AT1631" s="63"/>
      <c r="AU1631" s="63"/>
      <c r="AV1631" s="63"/>
      <c r="AW1631" s="63"/>
      <c r="AX1631" s="63"/>
      <c r="AY1631" s="63"/>
      <c r="AZ1631" s="63"/>
      <c r="BA1631" s="63"/>
      <c r="BB1631" s="63"/>
      <c r="BC1631" s="63"/>
      <c r="BD1631" s="63"/>
      <c r="BE1631" s="63"/>
      <c r="BF1631" s="63"/>
      <c r="BG1631" s="63"/>
      <c r="BH1631" s="63"/>
      <c r="BI1631" s="63"/>
      <c r="BJ1631" s="63"/>
      <c r="BK1631" s="63"/>
      <c r="BL1631" s="63"/>
      <c r="BM1631" s="63"/>
      <c r="BN1631" s="63"/>
      <c r="BO1631" s="63"/>
      <c r="BP1631" s="63"/>
      <c r="BQ1631" s="63"/>
      <c r="BR1631" s="63"/>
      <c r="BS1631" s="63"/>
      <c r="BT1631" s="63"/>
      <c r="BU1631" s="63"/>
      <c r="BV1631" s="63"/>
      <c r="BW1631" s="63"/>
      <c r="BX1631" s="63"/>
      <c r="BY1631" s="63"/>
      <c r="BZ1631" s="63"/>
      <c r="CA1631" s="63"/>
      <c r="CB1631" s="63"/>
      <c r="CC1631" s="63"/>
      <c r="CD1631" s="63"/>
      <c r="CE1631" s="63"/>
      <c r="CF1631" s="63"/>
      <c r="CG1631" s="63"/>
      <c r="CH1631" s="63"/>
      <c r="CI1631" s="63"/>
      <c r="CJ1631" s="63"/>
      <c r="CK1631" s="63"/>
      <c r="CL1631" s="63"/>
      <c r="CM1631" s="63"/>
      <c r="CN1631" s="63"/>
      <c r="CO1631" s="63"/>
      <c r="CP1631" s="63"/>
      <c r="CR1631" s="227"/>
      <c r="CS1631" s="74"/>
    </row>
    <row r="1632" spans="1:97" s="72" customFormat="1" ht="75.75" customHeight="1">
      <c r="A1632" s="76"/>
      <c r="B1632" s="76"/>
      <c r="C1632" s="76"/>
      <c r="D1632" s="76"/>
      <c r="E1632" s="76"/>
      <c r="F1632" s="63"/>
      <c r="G1632" s="63"/>
      <c r="H1632" s="63"/>
      <c r="I1632" s="63"/>
      <c r="J1632" s="63"/>
      <c r="K1632" s="63"/>
      <c r="L1632" s="63"/>
      <c r="M1632" s="63"/>
      <c r="N1632" s="63"/>
      <c r="O1632" s="63"/>
      <c r="P1632" s="63"/>
      <c r="Q1632" s="63"/>
      <c r="R1632" s="63"/>
      <c r="S1632" s="63"/>
      <c r="T1632" s="63"/>
      <c r="U1632" s="63"/>
      <c r="V1632" s="63"/>
      <c r="W1632" s="63"/>
      <c r="X1632" s="63"/>
      <c r="Y1632" s="63"/>
      <c r="Z1632" s="63"/>
      <c r="AA1632" s="63"/>
      <c r="AB1632" s="63"/>
      <c r="AC1632" s="63"/>
      <c r="AD1632" s="63"/>
      <c r="AE1632" s="63"/>
      <c r="AF1632" s="63"/>
      <c r="AG1632" s="63"/>
      <c r="AH1632" s="63"/>
      <c r="AI1632" s="63"/>
      <c r="AJ1632" s="63"/>
      <c r="AK1632" s="63"/>
      <c r="AL1632" s="63"/>
      <c r="AM1632" s="63"/>
      <c r="AN1632" s="63"/>
      <c r="AO1632" s="63"/>
      <c r="AP1632" s="63"/>
      <c r="AQ1632" s="63"/>
      <c r="AR1632" s="63"/>
      <c r="AS1632" s="63"/>
      <c r="AT1632" s="63"/>
      <c r="AU1632" s="63"/>
      <c r="AV1632" s="63"/>
      <c r="AW1632" s="63"/>
      <c r="AX1632" s="63"/>
      <c r="AY1632" s="63"/>
      <c r="AZ1632" s="63"/>
      <c r="BA1632" s="63"/>
      <c r="BB1632" s="63"/>
      <c r="BC1632" s="63"/>
      <c r="BD1632" s="63"/>
      <c r="BE1632" s="63"/>
      <c r="BF1632" s="63"/>
      <c r="BG1632" s="63"/>
      <c r="BH1632" s="63"/>
      <c r="BI1632" s="63"/>
      <c r="BJ1632" s="63"/>
      <c r="BK1632" s="63"/>
      <c r="BL1632" s="63"/>
      <c r="BM1632" s="63"/>
      <c r="BN1632" s="63"/>
      <c r="BO1632" s="63"/>
      <c r="BP1632" s="63"/>
      <c r="BQ1632" s="63"/>
      <c r="BR1632" s="63"/>
      <c r="BS1632" s="63"/>
      <c r="BT1632" s="63"/>
      <c r="BU1632" s="63"/>
      <c r="BV1632" s="63"/>
      <c r="BW1632" s="63"/>
      <c r="BX1632" s="63"/>
      <c r="BY1632" s="63"/>
      <c r="BZ1632" s="63"/>
      <c r="CA1632" s="63"/>
      <c r="CB1632" s="63"/>
      <c r="CC1632" s="63"/>
      <c r="CD1632" s="63"/>
      <c r="CE1632" s="63"/>
      <c r="CF1632" s="63"/>
      <c r="CG1632" s="63"/>
      <c r="CH1632" s="63"/>
      <c r="CI1632" s="63"/>
      <c r="CJ1632" s="63"/>
      <c r="CK1632" s="63"/>
      <c r="CL1632" s="63"/>
      <c r="CM1632" s="63"/>
      <c r="CN1632" s="63"/>
      <c r="CO1632" s="63"/>
      <c r="CP1632" s="63"/>
      <c r="CR1632" s="227"/>
      <c r="CS1632" s="74"/>
    </row>
    <row r="1633" spans="1:97" s="72" customFormat="1" ht="75.75" customHeight="1">
      <c r="A1633" s="76"/>
      <c r="B1633" s="76"/>
      <c r="C1633" s="76"/>
      <c r="D1633" s="76"/>
      <c r="E1633" s="76"/>
      <c r="F1633" s="63"/>
      <c r="G1633" s="63"/>
      <c r="H1633" s="63"/>
      <c r="I1633" s="63"/>
      <c r="J1633" s="63"/>
      <c r="K1633" s="63"/>
      <c r="L1633" s="63"/>
      <c r="M1633" s="63"/>
      <c r="N1633" s="63"/>
      <c r="O1633" s="63"/>
      <c r="P1633" s="63"/>
      <c r="Q1633" s="63"/>
      <c r="R1633" s="63"/>
      <c r="S1633" s="63"/>
      <c r="T1633" s="63"/>
      <c r="U1633" s="63"/>
      <c r="V1633" s="63"/>
      <c r="W1633" s="63"/>
      <c r="X1633" s="63"/>
      <c r="Y1633" s="63"/>
      <c r="Z1633" s="63"/>
      <c r="AA1633" s="63"/>
      <c r="AB1633" s="63"/>
      <c r="AC1633" s="63"/>
      <c r="AD1633" s="63"/>
      <c r="AE1633" s="63"/>
      <c r="AF1633" s="63"/>
      <c r="AG1633" s="63"/>
      <c r="AH1633" s="63"/>
      <c r="AI1633" s="63"/>
      <c r="AJ1633" s="63"/>
      <c r="AK1633" s="63"/>
      <c r="AL1633" s="63"/>
      <c r="AM1633" s="63"/>
      <c r="AN1633" s="63"/>
      <c r="AO1633" s="63"/>
      <c r="AP1633" s="63"/>
      <c r="AQ1633" s="63"/>
      <c r="AR1633" s="63"/>
      <c r="AS1633" s="63"/>
      <c r="AT1633" s="63"/>
      <c r="AU1633" s="63"/>
      <c r="AV1633" s="63"/>
      <c r="AW1633" s="63"/>
      <c r="AX1633" s="63"/>
      <c r="AY1633" s="63"/>
      <c r="AZ1633" s="63"/>
      <c r="BA1633" s="63"/>
      <c r="BB1633" s="63"/>
      <c r="BC1633" s="63"/>
      <c r="BD1633" s="63"/>
      <c r="BE1633" s="63"/>
      <c r="BF1633" s="63"/>
      <c r="BG1633" s="63"/>
      <c r="BH1633" s="63"/>
      <c r="BI1633" s="63"/>
      <c r="BJ1633" s="63"/>
      <c r="BK1633" s="63"/>
      <c r="BL1633" s="63"/>
      <c r="BM1633" s="63"/>
      <c r="BN1633" s="63"/>
      <c r="BO1633" s="63"/>
      <c r="BP1633" s="63"/>
      <c r="BQ1633" s="63"/>
      <c r="BR1633" s="63"/>
      <c r="BS1633" s="63"/>
      <c r="BT1633" s="63"/>
      <c r="BU1633" s="63"/>
      <c r="BV1633" s="63"/>
      <c r="BW1633" s="63"/>
      <c r="BX1633" s="63"/>
      <c r="BY1633" s="63"/>
      <c r="BZ1633" s="63"/>
      <c r="CA1633" s="63"/>
      <c r="CB1633" s="63"/>
      <c r="CC1633" s="63"/>
      <c r="CD1633" s="63"/>
      <c r="CE1633" s="63"/>
      <c r="CF1633" s="63"/>
      <c r="CG1633" s="63"/>
      <c r="CH1633" s="63"/>
      <c r="CI1633" s="63"/>
      <c r="CJ1633" s="63"/>
      <c r="CK1633" s="63"/>
      <c r="CL1633" s="63"/>
      <c r="CM1633" s="63"/>
      <c r="CN1633" s="63"/>
      <c r="CO1633" s="63"/>
      <c r="CP1633" s="63"/>
      <c r="CR1633" s="227"/>
      <c r="CS1633" s="74"/>
    </row>
    <row r="1634" spans="1:97" s="72" customFormat="1" ht="75.75" customHeight="1">
      <c r="A1634" s="76"/>
      <c r="B1634" s="76"/>
      <c r="C1634" s="76"/>
      <c r="D1634" s="76"/>
      <c r="E1634" s="76"/>
      <c r="F1634" s="63"/>
      <c r="G1634" s="63"/>
      <c r="H1634" s="63"/>
      <c r="I1634" s="63"/>
      <c r="J1634" s="63"/>
      <c r="K1634" s="63"/>
      <c r="L1634" s="63"/>
      <c r="M1634" s="63"/>
      <c r="N1634" s="63"/>
      <c r="O1634" s="63"/>
      <c r="P1634" s="63"/>
      <c r="Q1634" s="63"/>
      <c r="R1634" s="63"/>
      <c r="S1634" s="63"/>
      <c r="T1634" s="63"/>
      <c r="U1634" s="63"/>
      <c r="V1634" s="63"/>
      <c r="W1634" s="63"/>
      <c r="X1634" s="63"/>
      <c r="Y1634" s="63"/>
      <c r="Z1634" s="63"/>
      <c r="AA1634" s="63"/>
      <c r="AB1634" s="63"/>
      <c r="AC1634" s="63"/>
      <c r="AD1634" s="63"/>
      <c r="AE1634" s="63"/>
      <c r="AF1634" s="63"/>
      <c r="AG1634" s="63"/>
      <c r="AH1634" s="63"/>
      <c r="AI1634" s="63"/>
      <c r="AJ1634" s="63"/>
      <c r="AK1634" s="63"/>
      <c r="AL1634" s="63"/>
      <c r="AM1634" s="63"/>
      <c r="AN1634" s="63"/>
      <c r="AO1634" s="63"/>
      <c r="AP1634" s="63"/>
      <c r="AQ1634" s="63"/>
      <c r="AR1634" s="63"/>
      <c r="AS1634" s="63"/>
      <c r="AT1634" s="63"/>
      <c r="AU1634" s="63"/>
      <c r="AV1634" s="63"/>
      <c r="AW1634" s="63"/>
      <c r="AX1634" s="63"/>
      <c r="AY1634" s="63"/>
      <c r="AZ1634" s="63"/>
      <c r="BA1634" s="63"/>
      <c r="BB1634" s="63"/>
      <c r="BC1634" s="63"/>
      <c r="BD1634" s="63"/>
      <c r="BE1634" s="63"/>
      <c r="BF1634" s="63"/>
      <c r="BG1634" s="63"/>
      <c r="BH1634" s="63"/>
      <c r="BI1634" s="63"/>
      <c r="BJ1634" s="63"/>
      <c r="BK1634" s="63"/>
      <c r="BL1634" s="63"/>
      <c r="BM1634" s="63"/>
      <c r="BN1634" s="63"/>
      <c r="BO1634" s="63"/>
      <c r="BP1634" s="63"/>
      <c r="BQ1634" s="63"/>
      <c r="BR1634" s="63"/>
      <c r="BS1634" s="63"/>
      <c r="BT1634" s="63"/>
      <c r="BU1634" s="63"/>
      <c r="BV1634" s="63"/>
      <c r="BW1634" s="63"/>
      <c r="BX1634" s="63"/>
      <c r="BY1634" s="63"/>
      <c r="BZ1634" s="63"/>
      <c r="CA1634" s="63"/>
      <c r="CB1634" s="63"/>
      <c r="CC1634" s="63"/>
      <c r="CD1634" s="63"/>
      <c r="CE1634" s="63"/>
      <c r="CF1634" s="63"/>
      <c r="CG1634" s="63"/>
      <c r="CH1634" s="63"/>
      <c r="CI1634" s="63"/>
      <c r="CJ1634" s="63"/>
      <c r="CK1634" s="63"/>
      <c r="CL1634" s="63"/>
      <c r="CM1634" s="63"/>
      <c r="CN1634" s="63"/>
      <c r="CO1634" s="63"/>
      <c r="CP1634" s="63"/>
      <c r="CR1634" s="227"/>
      <c r="CS1634" s="74"/>
    </row>
    <row r="1635" spans="1:97" s="72" customFormat="1" ht="75.75" customHeight="1">
      <c r="A1635" s="76"/>
      <c r="B1635" s="76"/>
      <c r="C1635" s="76"/>
      <c r="D1635" s="76"/>
      <c r="E1635" s="76"/>
      <c r="F1635" s="63"/>
      <c r="G1635" s="63"/>
      <c r="H1635" s="63"/>
      <c r="I1635" s="63"/>
      <c r="J1635" s="63"/>
      <c r="K1635" s="63"/>
      <c r="L1635" s="63"/>
      <c r="M1635" s="63"/>
      <c r="N1635" s="63"/>
      <c r="O1635" s="63"/>
      <c r="P1635" s="63"/>
      <c r="Q1635" s="63"/>
      <c r="R1635" s="63"/>
      <c r="S1635" s="63"/>
      <c r="T1635" s="63"/>
      <c r="U1635" s="63"/>
      <c r="V1635" s="63"/>
      <c r="W1635" s="63"/>
      <c r="X1635" s="63"/>
      <c r="Y1635" s="63"/>
      <c r="Z1635" s="63"/>
      <c r="AA1635" s="63"/>
      <c r="AB1635" s="63"/>
      <c r="AC1635" s="63"/>
      <c r="AD1635" s="63"/>
      <c r="AE1635" s="63"/>
      <c r="AF1635" s="63"/>
      <c r="AG1635" s="63"/>
      <c r="AH1635" s="63"/>
      <c r="AI1635" s="63"/>
      <c r="AJ1635" s="63"/>
      <c r="AK1635" s="63"/>
      <c r="AL1635" s="63"/>
      <c r="AM1635" s="63"/>
      <c r="AN1635" s="63"/>
      <c r="AO1635" s="63"/>
      <c r="AP1635" s="63"/>
      <c r="AQ1635" s="63"/>
      <c r="AR1635" s="63"/>
      <c r="AS1635" s="63"/>
      <c r="AT1635" s="63"/>
      <c r="AU1635" s="63"/>
      <c r="AV1635" s="63"/>
      <c r="AW1635" s="63"/>
      <c r="AX1635" s="63"/>
      <c r="AY1635" s="63"/>
      <c r="AZ1635" s="63"/>
      <c r="BA1635" s="63"/>
      <c r="BB1635" s="63"/>
      <c r="BC1635" s="63"/>
      <c r="BD1635" s="63"/>
      <c r="BE1635" s="63"/>
      <c r="BF1635" s="63"/>
      <c r="BG1635" s="63"/>
      <c r="BH1635" s="63"/>
      <c r="BI1635" s="63"/>
      <c r="BJ1635" s="63"/>
      <c r="BK1635" s="63"/>
      <c r="BL1635" s="63"/>
      <c r="BM1635" s="63"/>
      <c r="BN1635" s="63"/>
      <c r="BO1635" s="63"/>
      <c r="BP1635" s="63"/>
      <c r="BQ1635" s="63"/>
      <c r="BR1635" s="63"/>
      <c r="BS1635" s="63"/>
      <c r="BT1635" s="63"/>
      <c r="BU1635" s="63"/>
      <c r="BV1635" s="63"/>
      <c r="BW1635" s="63"/>
      <c r="BX1635" s="63"/>
      <c r="BY1635" s="63"/>
      <c r="BZ1635" s="63"/>
      <c r="CA1635" s="63"/>
      <c r="CB1635" s="63"/>
      <c r="CC1635" s="63"/>
      <c r="CD1635" s="63"/>
      <c r="CE1635" s="63"/>
      <c r="CF1635" s="63"/>
      <c r="CG1635" s="63"/>
      <c r="CH1635" s="63"/>
      <c r="CI1635" s="63"/>
      <c r="CJ1635" s="63"/>
      <c r="CK1635" s="63"/>
      <c r="CL1635" s="63"/>
      <c r="CM1635" s="63"/>
      <c r="CN1635" s="63"/>
      <c r="CO1635" s="63"/>
      <c r="CP1635" s="63"/>
      <c r="CR1635" s="227"/>
      <c r="CS1635" s="74"/>
    </row>
    <row r="1636" spans="1:97" s="72" customFormat="1" ht="75.75" customHeight="1">
      <c r="A1636" s="76"/>
      <c r="B1636" s="76"/>
      <c r="C1636" s="76"/>
      <c r="D1636" s="76"/>
      <c r="E1636" s="76"/>
      <c r="F1636" s="63"/>
      <c r="G1636" s="63"/>
      <c r="H1636" s="63"/>
      <c r="I1636" s="63"/>
      <c r="J1636" s="63"/>
      <c r="K1636" s="63"/>
      <c r="L1636" s="63"/>
      <c r="M1636" s="63"/>
      <c r="N1636" s="63"/>
      <c r="O1636" s="63"/>
      <c r="P1636" s="63"/>
      <c r="Q1636" s="63"/>
      <c r="R1636" s="63"/>
      <c r="S1636" s="63"/>
      <c r="T1636" s="63"/>
      <c r="U1636" s="63"/>
      <c r="V1636" s="63"/>
      <c r="W1636" s="63"/>
      <c r="X1636" s="63"/>
      <c r="Y1636" s="63"/>
      <c r="Z1636" s="63"/>
      <c r="AA1636" s="63"/>
      <c r="AB1636" s="63"/>
      <c r="AC1636" s="63"/>
      <c r="AD1636" s="63"/>
      <c r="AE1636" s="63"/>
      <c r="AF1636" s="63"/>
      <c r="AG1636" s="63"/>
      <c r="AH1636" s="63"/>
      <c r="AI1636" s="63"/>
      <c r="AJ1636" s="63"/>
      <c r="AK1636" s="63"/>
      <c r="AL1636" s="63"/>
      <c r="AM1636" s="63"/>
      <c r="AN1636" s="63"/>
      <c r="AO1636" s="63"/>
      <c r="AP1636" s="63"/>
      <c r="AQ1636" s="63"/>
      <c r="AR1636" s="63"/>
      <c r="AS1636" s="63"/>
      <c r="AT1636" s="63"/>
      <c r="AU1636" s="63"/>
      <c r="AV1636" s="63"/>
      <c r="AW1636" s="63"/>
      <c r="AX1636" s="63"/>
      <c r="AY1636" s="63"/>
      <c r="AZ1636" s="63"/>
      <c r="BA1636" s="63"/>
      <c r="BB1636" s="63"/>
      <c r="BC1636" s="63"/>
      <c r="BD1636" s="63"/>
      <c r="BE1636" s="63"/>
      <c r="BF1636" s="63"/>
      <c r="BG1636" s="63"/>
      <c r="BH1636" s="63"/>
      <c r="BI1636" s="63"/>
      <c r="BJ1636" s="63"/>
      <c r="BK1636" s="63"/>
      <c r="BL1636" s="63"/>
      <c r="BM1636" s="63"/>
      <c r="BN1636" s="63"/>
      <c r="BO1636" s="63"/>
      <c r="BP1636" s="63"/>
      <c r="BQ1636" s="63"/>
      <c r="BR1636" s="63"/>
      <c r="BS1636" s="63"/>
      <c r="BT1636" s="63"/>
      <c r="BU1636" s="63"/>
      <c r="BV1636" s="63"/>
      <c r="BW1636" s="63"/>
      <c r="BX1636" s="63"/>
      <c r="BY1636" s="63"/>
      <c r="BZ1636" s="63"/>
      <c r="CA1636" s="63"/>
      <c r="CB1636" s="63"/>
      <c r="CC1636" s="63"/>
      <c r="CD1636" s="63"/>
      <c r="CE1636" s="63"/>
      <c r="CF1636" s="63"/>
      <c r="CG1636" s="63"/>
      <c r="CH1636" s="63"/>
      <c r="CI1636" s="63"/>
      <c r="CJ1636" s="63"/>
      <c r="CK1636" s="63"/>
      <c r="CL1636" s="63"/>
      <c r="CM1636" s="63"/>
      <c r="CN1636" s="63"/>
      <c r="CO1636" s="63"/>
      <c r="CP1636" s="63"/>
      <c r="CR1636" s="227"/>
      <c r="CS1636" s="74"/>
    </row>
    <row r="1637" spans="1:97" s="72" customFormat="1" ht="75.75" customHeight="1">
      <c r="A1637" s="76"/>
      <c r="B1637" s="76"/>
      <c r="C1637" s="76"/>
      <c r="D1637" s="76"/>
      <c r="E1637" s="76"/>
      <c r="F1637" s="63"/>
      <c r="G1637" s="63"/>
      <c r="H1637" s="63"/>
      <c r="I1637" s="63"/>
      <c r="J1637" s="63"/>
      <c r="K1637" s="63"/>
      <c r="L1637" s="63"/>
      <c r="M1637" s="63"/>
      <c r="N1637" s="63"/>
      <c r="O1637" s="63"/>
      <c r="P1637" s="63"/>
      <c r="Q1637" s="63"/>
      <c r="R1637" s="63"/>
      <c r="S1637" s="63"/>
      <c r="T1637" s="63"/>
      <c r="U1637" s="63"/>
      <c r="V1637" s="63"/>
      <c r="W1637" s="63"/>
      <c r="X1637" s="63"/>
      <c r="Y1637" s="63"/>
      <c r="Z1637" s="63"/>
      <c r="AA1637" s="63"/>
      <c r="AB1637" s="63"/>
      <c r="AC1637" s="63"/>
      <c r="AD1637" s="63"/>
      <c r="AE1637" s="63"/>
      <c r="AF1637" s="63"/>
      <c r="AG1637" s="63"/>
      <c r="AH1637" s="63"/>
      <c r="AI1637" s="63"/>
      <c r="AJ1637" s="63"/>
      <c r="AK1637" s="63"/>
      <c r="AL1637" s="63"/>
      <c r="AM1637" s="63"/>
      <c r="AN1637" s="63"/>
      <c r="AO1637" s="63"/>
      <c r="AP1637" s="63"/>
      <c r="AQ1637" s="63"/>
      <c r="AR1637" s="63"/>
      <c r="AS1637" s="63"/>
      <c r="AT1637" s="63"/>
      <c r="AU1637" s="63"/>
      <c r="AV1637" s="63"/>
      <c r="AW1637" s="63"/>
      <c r="AX1637" s="63"/>
      <c r="AY1637" s="63"/>
      <c r="AZ1637" s="63"/>
      <c r="BA1637" s="63"/>
      <c r="BB1637" s="63"/>
      <c r="BC1637" s="63"/>
      <c r="BD1637" s="63"/>
      <c r="BE1637" s="63"/>
      <c r="BF1637" s="63"/>
      <c r="BG1637" s="63"/>
      <c r="BH1637" s="63"/>
      <c r="BI1637" s="63"/>
      <c r="BJ1637" s="63"/>
      <c r="BK1637" s="63"/>
      <c r="BL1637" s="63"/>
      <c r="BM1637" s="63"/>
      <c r="BN1637" s="63"/>
      <c r="BO1637" s="63"/>
      <c r="BP1637" s="63"/>
      <c r="BQ1637" s="63"/>
      <c r="BR1637" s="63"/>
      <c r="BS1637" s="63"/>
      <c r="BT1637" s="63"/>
      <c r="BU1637" s="63"/>
      <c r="BV1637" s="63"/>
      <c r="BW1637" s="63"/>
      <c r="BX1637" s="63"/>
      <c r="BY1637" s="63"/>
      <c r="BZ1637" s="63"/>
      <c r="CA1637" s="63"/>
      <c r="CB1637" s="63"/>
      <c r="CC1637" s="63"/>
      <c r="CD1637" s="63"/>
      <c r="CE1637" s="63"/>
      <c r="CF1637" s="63"/>
      <c r="CG1637" s="63"/>
      <c r="CH1637" s="63"/>
      <c r="CI1637" s="63"/>
      <c r="CJ1637" s="63"/>
      <c r="CK1637" s="63"/>
      <c r="CL1637" s="63"/>
      <c r="CM1637" s="63"/>
      <c r="CN1637" s="63"/>
      <c r="CO1637" s="63"/>
      <c r="CP1637" s="63"/>
      <c r="CR1637" s="227"/>
      <c r="CS1637" s="74"/>
    </row>
    <row r="1638" spans="1:97" s="72" customFormat="1" ht="75.75" customHeight="1">
      <c r="A1638" s="76"/>
      <c r="B1638" s="76"/>
      <c r="C1638" s="76"/>
      <c r="D1638" s="76"/>
      <c r="E1638" s="76"/>
      <c r="F1638" s="63"/>
      <c r="G1638" s="63"/>
      <c r="H1638" s="63"/>
      <c r="I1638" s="63"/>
      <c r="J1638" s="63"/>
      <c r="K1638" s="63"/>
      <c r="L1638" s="63"/>
      <c r="M1638" s="63"/>
      <c r="N1638" s="63"/>
      <c r="O1638" s="63"/>
      <c r="P1638" s="63"/>
      <c r="Q1638" s="63"/>
      <c r="R1638" s="63"/>
      <c r="S1638" s="63"/>
      <c r="T1638" s="63"/>
      <c r="U1638" s="63"/>
      <c r="V1638" s="63"/>
      <c r="W1638" s="63"/>
      <c r="X1638" s="63"/>
      <c r="Y1638" s="63"/>
      <c r="Z1638" s="63"/>
      <c r="AA1638" s="63"/>
      <c r="AB1638" s="63"/>
      <c r="AC1638" s="63"/>
      <c r="AD1638" s="63"/>
      <c r="AE1638" s="63"/>
      <c r="AF1638" s="63"/>
      <c r="AG1638" s="63"/>
      <c r="AH1638" s="63"/>
      <c r="AI1638" s="63"/>
      <c r="AJ1638" s="63"/>
      <c r="AK1638" s="63"/>
      <c r="AL1638" s="63"/>
      <c r="AM1638" s="63"/>
      <c r="AN1638" s="63"/>
      <c r="AO1638" s="63"/>
      <c r="AP1638" s="63"/>
      <c r="AQ1638" s="63"/>
      <c r="AR1638" s="63"/>
      <c r="AS1638" s="63"/>
      <c r="AT1638" s="63"/>
      <c r="AU1638" s="63"/>
      <c r="AV1638" s="63"/>
      <c r="AW1638" s="63"/>
      <c r="AX1638" s="63"/>
      <c r="AY1638" s="63"/>
      <c r="AZ1638" s="63"/>
      <c r="BA1638" s="63"/>
      <c r="BB1638" s="63"/>
      <c r="BC1638" s="63"/>
      <c r="BD1638" s="63"/>
      <c r="BE1638" s="63"/>
      <c r="BF1638" s="63"/>
      <c r="BG1638" s="63"/>
      <c r="BH1638" s="63"/>
      <c r="BI1638" s="63"/>
      <c r="BJ1638" s="63"/>
      <c r="BK1638" s="63"/>
      <c r="BL1638" s="63"/>
      <c r="BM1638" s="63"/>
      <c r="BN1638" s="63"/>
      <c r="BO1638" s="63"/>
      <c r="BP1638" s="63"/>
      <c r="BQ1638" s="63"/>
      <c r="BR1638" s="63"/>
      <c r="BS1638" s="63"/>
      <c r="BT1638" s="63"/>
      <c r="BU1638" s="63"/>
      <c r="BV1638" s="63"/>
      <c r="BW1638" s="63"/>
      <c r="BX1638" s="63"/>
      <c r="BY1638" s="63"/>
      <c r="BZ1638" s="63"/>
      <c r="CA1638" s="63"/>
      <c r="CB1638" s="63"/>
      <c r="CC1638" s="63"/>
      <c r="CD1638" s="63"/>
      <c r="CE1638" s="63"/>
      <c r="CF1638" s="63"/>
      <c r="CG1638" s="63"/>
      <c r="CH1638" s="63"/>
      <c r="CI1638" s="63"/>
      <c r="CJ1638" s="63"/>
      <c r="CK1638" s="63"/>
      <c r="CL1638" s="63"/>
      <c r="CM1638" s="63"/>
      <c r="CN1638" s="63"/>
      <c r="CO1638" s="63"/>
      <c r="CP1638" s="63"/>
      <c r="CR1638" s="227"/>
      <c r="CS1638" s="74"/>
    </row>
    <row r="1639" spans="1:97" s="72" customFormat="1" ht="75.75" customHeight="1">
      <c r="A1639" s="76"/>
      <c r="B1639" s="76"/>
      <c r="C1639" s="76"/>
      <c r="D1639" s="76"/>
      <c r="E1639" s="76"/>
      <c r="F1639" s="63"/>
      <c r="G1639" s="63"/>
      <c r="H1639" s="63"/>
      <c r="I1639" s="63"/>
      <c r="J1639" s="63"/>
      <c r="K1639" s="63"/>
      <c r="L1639" s="63"/>
      <c r="M1639" s="63"/>
      <c r="N1639" s="63"/>
      <c r="O1639" s="63"/>
      <c r="P1639" s="63"/>
      <c r="Q1639" s="63"/>
      <c r="R1639" s="63"/>
      <c r="S1639" s="63"/>
      <c r="T1639" s="63"/>
      <c r="U1639" s="63"/>
      <c r="V1639" s="63"/>
      <c r="W1639" s="63"/>
      <c r="X1639" s="63"/>
      <c r="Y1639" s="63"/>
      <c r="Z1639" s="63"/>
      <c r="AA1639" s="63"/>
      <c r="AB1639" s="63"/>
      <c r="AC1639" s="63"/>
      <c r="AD1639" s="63"/>
      <c r="AE1639" s="63"/>
      <c r="AF1639" s="63"/>
      <c r="AG1639" s="63"/>
      <c r="AH1639" s="63"/>
      <c r="AI1639" s="63"/>
      <c r="AJ1639" s="63"/>
      <c r="AK1639" s="63"/>
      <c r="AL1639" s="63"/>
      <c r="AM1639" s="63"/>
      <c r="AN1639" s="63"/>
      <c r="AO1639" s="63"/>
      <c r="AP1639" s="63"/>
      <c r="AQ1639" s="63"/>
      <c r="AR1639" s="63"/>
      <c r="AS1639" s="63"/>
      <c r="AT1639" s="63"/>
      <c r="AU1639" s="63"/>
      <c r="AV1639" s="63"/>
      <c r="AW1639" s="63"/>
      <c r="AX1639" s="63"/>
      <c r="AY1639" s="63"/>
      <c r="AZ1639" s="63"/>
      <c r="BA1639" s="63"/>
      <c r="BB1639" s="63"/>
      <c r="BC1639" s="63"/>
      <c r="BD1639" s="63"/>
      <c r="BE1639" s="63"/>
      <c r="BF1639" s="63"/>
      <c r="BG1639" s="63"/>
      <c r="BH1639" s="63"/>
      <c r="BI1639" s="63"/>
      <c r="BJ1639" s="63"/>
      <c r="BK1639" s="63"/>
      <c r="BL1639" s="63"/>
      <c r="BM1639" s="63"/>
      <c r="BN1639" s="63"/>
      <c r="BO1639" s="63"/>
      <c r="BP1639" s="63"/>
      <c r="BQ1639" s="63"/>
      <c r="BR1639" s="63"/>
      <c r="BS1639" s="63"/>
      <c r="BT1639" s="63"/>
      <c r="BU1639" s="63"/>
      <c r="BV1639" s="63"/>
      <c r="BW1639" s="63"/>
      <c r="BX1639" s="63"/>
      <c r="BY1639" s="63"/>
      <c r="BZ1639" s="63"/>
      <c r="CA1639" s="63"/>
      <c r="CB1639" s="63"/>
      <c r="CC1639" s="63"/>
      <c r="CD1639" s="63"/>
      <c r="CE1639" s="63"/>
      <c r="CF1639" s="63"/>
      <c r="CG1639" s="63"/>
      <c r="CH1639" s="63"/>
      <c r="CI1639" s="63"/>
      <c r="CJ1639" s="63"/>
      <c r="CK1639" s="63"/>
      <c r="CL1639" s="63"/>
      <c r="CM1639" s="63"/>
      <c r="CN1639" s="63"/>
      <c r="CO1639" s="63"/>
      <c r="CP1639" s="63"/>
      <c r="CR1639" s="227"/>
      <c r="CS1639" s="74"/>
    </row>
    <row r="1640" spans="1:97" s="72" customFormat="1" ht="75.75" customHeight="1">
      <c r="A1640" s="76"/>
      <c r="B1640" s="76"/>
      <c r="C1640" s="76"/>
      <c r="D1640" s="76"/>
      <c r="E1640" s="76"/>
      <c r="F1640" s="63"/>
      <c r="G1640" s="63"/>
      <c r="H1640" s="63"/>
      <c r="I1640" s="63"/>
      <c r="J1640" s="63"/>
      <c r="K1640" s="63"/>
      <c r="L1640" s="63"/>
      <c r="M1640" s="63"/>
      <c r="N1640" s="63"/>
      <c r="O1640" s="63"/>
      <c r="P1640" s="63"/>
      <c r="Q1640" s="63"/>
      <c r="R1640" s="63"/>
      <c r="S1640" s="63"/>
      <c r="T1640" s="63"/>
      <c r="U1640" s="63"/>
      <c r="V1640" s="63"/>
      <c r="W1640" s="63"/>
      <c r="X1640" s="63"/>
      <c r="Y1640" s="63"/>
      <c r="Z1640" s="63"/>
      <c r="AA1640" s="63"/>
      <c r="AB1640" s="63"/>
      <c r="AC1640" s="63"/>
      <c r="AD1640" s="63"/>
      <c r="AE1640" s="63"/>
      <c r="AF1640" s="63"/>
      <c r="AG1640" s="63"/>
      <c r="AH1640" s="63"/>
      <c r="AI1640" s="63"/>
      <c r="AJ1640" s="63"/>
      <c r="AK1640" s="63"/>
      <c r="AL1640" s="63"/>
      <c r="AM1640" s="63"/>
      <c r="AN1640" s="63"/>
      <c r="AO1640" s="63"/>
      <c r="AP1640" s="63"/>
      <c r="AQ1640" s="63"/>
      <c r="AR1640" s="63"/>
      <c r="AS1640" s="63"/>
      <c r="AT1640" s="63"/>
      <c r="AU1640" s="63"/>
      <c r="AV1640" s="63"/>
      <c r="AW1640" s="63"/>
      <c r="AX1640" s="63"/>
      <c r="AY1640" s="63"/>
      <c r="AZ1640" s="63"/>
      <c r="BA1640" s="63"/>
      <c r="BB1640" s="63"/>
      <c r="BC1640" s="63"/>
      <c r="BD1640" s="63"/>
      <c r="BE1640" s="63"/>
      <c r="BF1640" s="63"/>
      <c r="BG1640" s="63"/>
      <c r="BH1640" s="63"/>
      <c r="BI1640" s="63"/>
      <c r="BJ1640" s="63"/>
      <c r="BK1640" s="63"/>
      <c r="BL1640" s="63"/>
      <c r="BM1640" s="63"/>
      <c r="BN1640" s="63"/>
      <c r="BO1640" s="63"/>
      <c r="BP1640" s="63"/>
      <c r="BQ1640" s="63"/>
      <c r="BR1640" s="63"/>
      <c r="BS1640" s="63"/>
      <c r="BT1640" s="63"/>
      <c r="BU1640" s="63"/>
      <c r="BV1640" s="63"/>
      <c r="BW1640" s="63"/>
      <c r="BX1640" s="63"/>
      <c r="BY1640" s="63"/>
      <c r="BZ1640" s="63"/>
      <c r="CA1640" s="63"/>
      <c r="CB1640" s="63"/>
      <c r="CC1640" s="63"/>
      <c r="CD1640" s="63"/>
      <c r="CE1640" s="63"/>
      <c r="CF1640" s="63"/>
      <c r="CG1640" s="63"/>
      <c r="CH1640" s="63"/>
      <c r="CI1640" s="63"/>
      <c r="CJ1640" s="63"/>
      <c r="CK1640" s="63"/>
      <c r="CL1640" s="63"/>
      <c r="CM1640" s="63"/>
      <c r="CN1640" s="63"/>
      <c r="CO1640" s="63"/>
      <c r="CP1640" s="63"/>
      <c r="CR1640" s="227"/>
      <c r="CS1640" s="74"/>
    </row>
    <row r="1641" spans="1:97" s="72" customFormat="1" ht="75.75" customHeight="1">
      <c r="A1641" s="76"/>
      <c r="B1641" s="76"/>
      <c r="C1641" s="76"/>
      <c r="D1641" s="76"/>
      <c r="E1641" s="76"/>
      <c r="F1641" s="63"/>
      <c r="G1641" s="63"/>
      <c r="H1641" s="63"/>
      <c r="I1641" s="63"/>
      <c r="J1641" s="63"/>
      <c r="K1641" s="63"/>
      <c r="L1641" s="63"/>
      <c r="M1641" s="63"/>
      <c r="N1641" s="63"/>
      <c r="O1641" s="63"/>
      <c r="P1641" s="63"/>
      <c r="Q1641" s="63"/>
      <c r="R1641" s="63"/>
      <c r="S1641" s="63"/>
      <c r="T1641" s="63"/>
      <c r="U1641" s="63"/>
      <c r="V1641" s="63"/>
      <c r="W1641" s="63"/>
      <c r="X1641" s="63"/>
      <c r="Y1641" s="63"/>
      <c r="Z1641" s="63"/>
      <c r="AA1641" s="63"/>
      <c r="AB1641" s="63"/>
      <c r="AC1641" s="63"/>
      <c r="AD1641" s="63"/>
      <c r="AE1641" s="63"/>
      <c r="AF1641" s="63"/>
      <c r="AG1641" s="63"/>
      <c r="AH1641" s="63"/>
      <c r="AI1641" s="63"/>
      <c r="AJ1641" s="63"/>
      <c r="AK1641" s="63"/>
      <c r="AL1641" s="63"/>
      <c r="AM1641" s="63"/>
      <c r="AN1641" s="63"/>
      <c r="AO1641" s="63"/>
      <c r="AP1641" s="63"/>
      <c r="AQ1641" s="63"/>
      <c r="AR1641" s="63"/>
      <c r="AS1641" s="63"/>
      <c r="AT1641" s="63"/>
      <c r="AU1641" s="63"/>
      <c r="AV1641" s="63"/>
      <c r="AW1641" s="63"/>
      <c r="AX1641" s="63"/>
      <c r="AY1641" s="63"/>
      <c r="AZ1641" s="63"/>
      <c r="BA1641" s="63"/>
      <c r="BB1641" s="63"/>
      <c r="BC1641" s="63"/>
      <c r="BD1641" s="63"/>
      <c r="BE1641" s="63"/>
      <c r="BF1641" s="63"/>
      <c r="BG1641" s="63"/>
      <c r="BH1641" s="63"/>
      <c r="BI1641" s="63"/>
      <c r="BJ1641" s="63"/>
      <c r="BK1641" s="63"/>
      <c r="BL1641" s="63"/>
      <c r="BM1641" s="63"/>
      <c r="BN1641" s="63"/>
      <c r="BO1641" s="63"/>
      <c r="BP1641" s="63"/>
      <c r="BQ1641" s="63"/>
      <c r="BR1641" s="63"/>
      <c r="BS1641" s="63"/>
      <c r="BT1641" s="63"/>
      <c r="BU1641" s="63"/>
      <c r="BV1641" s="63"/>
      <c r="BW1641" s="63"/>
      <c r="BX1641" s="63"/>
      <c r="BY1641" s="63"/>
      <c r="BZ1641" s="63"/>
      <c r="CA1641" s="63"/>
      <c r="CB1641" s="63"/>
      <c r="CC1641" s="63"/>
      <c r="CD1641" s="63"/>
      <c r="CE1641" s="63"/>
      <c r="CF1641" s="63"/>
      <c r="CG1641" s="63"/>
      <c r="CH1641" s="63"/>
      <c r="CI1641" s="63"/>
      <c r="CJ1641" s="63"/>
      <c r="CK1641" s="63"/>
      <c r="CL1641" s="63"/>
      <c r="CM1641" s="63"/>
      <c r="CN1641" s="63"/>
      <c r="CO1641" s="63"/>
      <c r="CP1641" s="63"/>
      <c r="CR1641" s="227"/>
      <c r="CS1641" s="74"/>
    </row>
    <row r="1642" spans="1:97" s="72" customFormat="1" ht="75.75" customHeight="1">
      <c r="A1642" s="76"/>
      <c r="B1642" s="76"/>
      <c r="C1642" s="76"/>
      <c r="D1642" s="76"/>
      <c r="E1642" s="76"/>
      <c r="F1642" s="63"/>
      <c r="G1642" s="63"/>
      <c r="H1642" s="63"/>
      <c r="I1642" s="63"/>
      <c r="J1642" s="63"/>
      <c r="K1642" s="63"/>
      <c r="L1642" s="63"/>
      <c r="M1642" s="63"/>
      <c r="N1642" s="63"/>
      <c r="O1642" s="63"/>
      <c r="P1642" s="63"/>
      <c r="Q1642" s="63"/>
      <c r="R1642" s="63"/>
      <c r="S1642" s="63"/>
      <c r="T1642" s="63"/>
      <c r="U1642" s="63"/>
      <c r="V1642" s="63"/>
      <c r="W1642" s="63"/>
      <c r="X1642" s="63"/>
      <c r="Y1642" s="63"/>
      <c r="Z1642" s="63"/>
      <c r="AA1642" s="63"/>
      <c r="AB1642" s="63"/>
      <c r="AC1642" s="63"/>
      <c r="AD1642" s="63"/>
      <c r="AE1642" s="63"/>
      <c r="AF1642" s="63"/>
      <c r="AG1642" s="63"/>
      <c r="AH1642" s="63"/>
      <c r="AI1642" s="63"/>
      <c r="AJ1642" s="63"/>
      <c r="AK1642" s="63"/>
      <c r="AL1642" s="63"/>
      <c r="AM1642" s="63"/>
      <c r="AN1642" s="63"/>
      <c r="AO1642" s="63"/>
      <c r="AP1642" s="63"/>
      <c r="AQ1642" s="63"/>
      <c r="AR1642" s="63"/>
      <c r="AS1642" s="63"/>
      <c r="AT1642" s="63"/>
      <c r="AU1642" s="63"/>
      <c r="AV1642" s="63"/>
      <c r="AW1642" s="63"/>
      <c r="AX1642" s="63"/>
      <c r="AY1642" s="63"/>
      <c r="AZ1642" s="63"/>
      <c r="BA1642" s="63"/>
      <c r="BB1642" s="63"/>
      <c r="BC1642" s="63"/>
      <c r="BD1642" s="63"/>
      <c r="BE1642" s="63"/>
      <c r="BF1642" s="63"/>
      <c r="BG1642" s="63"/>
      <c r="BH1642" s="63"/>
      <c r="BI1642" s="63"/>
      <c r="BJ1642" s="63"/>
      <c r="BK1642" s="63"/>
      <c r="BL1642" s="63"/>
      <c r="BM1642" s="63"/>
      <c r="BN1642" s="63"/>
      <c r="BO1642" s="63"/>
      <c r="BP1642" s="63"/>
      <c r="BQ1642" s="63"/>
      <c r="BR1642" s="63"/>
      <c r="BS1642" s="63"/>
      <c r="BT1642" s="63"/>
      <c r="BU1642" s="63"/>
      <c r="BV1642" s="63"/>
      <c r="BW1642" s="63"/>
      <c r="BX1642" s="63"/>
      <c r="BY1642" s="63"/>
      <c r="BZ1642" s="63"/>
      <c r="CA1642" s="63"/>
      <c r="CB1642" s="63"/>
      <c r="CC1642" s="63"/>
      <c r="CD1642" s="63"/>
      <c r="CE1642" s="63"/>
      <c r="CF1642" s="63"/>
      <c r="CG1642" s="63"/>
      <c r="CH1642" s="63"/>
      <c r="CI1642" s="63"/>
      <c r="CJ1642" s="63"/>
      <c r="CK1642" s="63"/>
      <c r="CL1642" s="63"/>
      <c r="CM1642" s="63"/>
      <c r="CN1642" s="63"/>
      <c r="CO1642" s="63"/>
      <c r="CP1642" s="63"/>
      <c r="CR1642" s="227"/>
      <c r="CS1642" s="74"/>
    </row>
    <row r="1643" spans="1:97" s="72" customFormat="1" ht="75.75" customHeight="1">
      <c r="A1643" s="76"/>
      <c r="B1643" s="76"/>
      <c r="C1643" s="76"/>
      <c r="D1643" s="76"/>
      <c r="E1643" s="76"/>
      <c r="F1643" s="63"/>
      <c r="G1643" s="63"/>
      <c r="H1643" s="63"/>
      <c r="I1643" s="63"/>
      <c r="J1643" s="63"/>
      <c r="K1643" s="63"/>
      <c r="L1643" s="63"/>
      <c r="M1643" s="63"/>
      <c r="N1643" s="63"/>
      <c r="O1643" s="63"/>
      <c r="P1643" s="63"/>
      <c r="Q1643" s="63"/>
      <c r="R1643" s="63"/>
      <c r="S1643" s="63"/>
      <c r="T1643" s="63"/>
      <c r="U1643" s="63"/>
      <c r="V1643" s="63"/>
      <c r="W1643" s="63"/>
      <c r="X1643" s="63"/>
      <c r="Y1643" s="63"/>
      <c r="Z1643" s="63"/>
      <c r="AA1643" s="63"/>
      <c r="AB1643" s="63"/>
      <c r="AC1643" s="63"/>
      <c r="AD1643" s="63"/>
      <c r="AE1643" s="63"/>
      <c r="AF1643" s="63"/>
      <c r="AG1643" s="63"/>
      <c r="AH1643" s="63"/>
      <c r="AI1643" s="63"/>
      <c r="AJ1643" s="63"/>
      <c r="AK1643" s="63"/>
      <c r="AL1643" s="63"/>
      <c r="AM1643" s="63"/>
      <c r="AN1643" s="63"/>
      <c r="AO1643" s="63"/>
      <c r="AP1643" s="63"/>
      <c r="AQ1643" s="63"/>
      <c r="AR1643" s="63"/>
      <c r="AS1643" s="63"/>
      <c r="AT1643" s="63"/>
      <c r="AU1643" s="63"/>
      <c r="AV1643" s="63"/>
      <c r="AW1643" s="63"/>
      <c r="AX1643" s="63"/>
      <c r="AY1643" s="63"/>
      <c r="AZ1643" s="63"/>
      <c r="BA1643" s="63"/>
      <c r="BB1643" s="63"/>
      <c r="BC1643" s="63"/>
      <c r="BD1643" s="63"/>
      <c r="BE1643" s="63"/>
      <c r="BF1643" s="63"/>
      <c r="BG1643" s="63"/>
      <c r="BH1643" s="63"/>
      <c r="BI1643" s="63"/>
      <c r="BJ1643" s="63"/>
      <c r="BK1643" s="63"/>
      <c r="BL1643" s="63"/>
      <c r="BM1643" s="63"/>
      <c r="BN1643" s="63"/>
      <c r="BO1643" s="63"/>
      <c r="BP1643" s="63"/>
      <c r="BQ1643" s="63"/>
      <c r="BR1643" s="63"/>
      <c r="BS1643" s="63"/>
      <c r="BT1643" s="63"/>
      <c r="BU1643" s="63"/>
      <c r="BV1643" s="63"/>
      <c r="BW1643" s="63"/>
      <c r="BX1643" s="63"/>
      <c r="BY1643" s="63"/>
      <c r="BZ1643" s="63"/>
      <c r="CA1643" s="63"/>
      <c r="CB1643" s="63"/>
      <c r="CC1643" s="63"/>
      <c r="CD1643" s="63"/>
      <c r="CE1643" s="63"/>
      <c r="CF1643" s="63"/>
      <c r="CG1643" s="63"/>
      <c r="CH1643" s="63"/>
      <c r="CI1643" s="63"/>
      <c r="CJ1643" s="63"/>
      <c r="CK1643" s="63"/>
      <c r="CL1643" s="63"/>
      <c r="CM1643" s="63"/>
      <c r="CN1643" s="63"/>
      <c r="CO1643" s="63"/>
      <c r="CP1643" s="63"/>
      <c r="CR1643" s="227"/>
      <c r="CS1643" s="74"/>
    </row>
    <row r="1644" spans="1:97" s="72" customFormat="1" ht="75.75" customHeight="1">
      <c r="A1644" s="76"/>
      <c r="B1644" s="76"/>
      <c r="C1644" s="76"/>
      <c r="D1644" s="76"/>
      <c r="E1644" s="76"/>
      <c r="F1644" s="63"/>
      <c r="G1644" s="63"/>
      <c r="H1644" s="63"/>
      <c r="I1644" s="63"/>
      <c r="J1644" s="63"/>
      <c r="K1644" s="63"/>
      <c r="L1644" s="63"/>
      <c r="M1644" s="63"/>
      <c r="N1644" s="63"/>
      <c r="O1644" s="63"/>
      <c r="P1644" s="63"/>
      <c r="Q1644" s="63"/>
      <c r="R1644" s="63"/>
      <c r="S1644" s="63"/>
      <c r="T1644" s="63"/>
      <c r="U1644" s="63"/>
      <c r="V1644" s="63"/>
      <c r="W1644" s="63"/>
      <c r="X1644" s="63"/>
      <c r="Y1644" s="63"/>
      <c r="Z1644" s="63"/>
      <c r="AA1644" s="63"/>
      <c r="AB1644" s="63"/>
      <c r="AC1644" s="63"/>
      <c r="AD1644" s="63"/>
      <c r="AE1644" s="63"/>
      <c r="AF1644" s="63"/>
      <c r="AG1644" s="63"/>
      <c r="AH1644" s="63"/>
      <c r="AI1644" s="63"/>
      <c r="AJ1644" s="63"/>
      <c r="AK1644" s="63"/>
      <c r="AL1644" s="63"/>
      <c r="AM1644" s="63"/>
      <c r="AN1644" s="63"/>
      <c r="AO1644" s="63"/>
      <c r="AP1644" s="63"/>
      <c r="AQ1644" s="63"/>
      <c r="AR1644" s="63"/>
      <c r="AS1644" s="63"/>
      <c r="AT1644" s="63"/>
      <c r="AU1644" s="63"/>
      <c r="AV1644" s="63"/>
      <c r="AW1644" s="63"/>
      <c r="AX1644" s="63"/>
      <c r="AY1644" s="63"/>
      <c r="AZ1644" s="63"/>
      <c r="BA1644" s="63"/>
      <c r="BB1644" s="63"/>
      <c r="BC1644" s="63"/>
      <c r="BD1644" s="63"/>
      <c r="BE1644" s="63"/>
      <c r="BF1644" s="63"/>
      <c r="BG1644" s="63"/>
      <c r="BH1644" s="63"/>
      <c r="BI1644" s="63"/>
      <c r="BJ1644" s="63"/>
      <c r="BK1644" s="63"/>
      <c r="BL1644" s="63"/>
      <c r="BM1644" s="63"/>
      <c r="BN1644" s="63"/>
      <c r="BO1644" s="63"/>
      <c r="BP1644" s="63"/>
      <c r="BQ1644" s="63"/>
      <c r="BR1644" s="63"/>
      <c r="BS1644" s="63"/>
      <c r="BT1644" s="63"/>
      <c r="BU1644" s="63"/>
      <c r="BV1644" s="63"/>
      <c r="BW1644" s="63"/>
      <c r="BX1644" s="63"/>
      <c r="BY1644" s="63"/>
      <c r="BZ1644" s="63"/>
      <c r="CA1644" s="63"/>
      <c r="CB1644" s="63"/>
      <c r="CC1644" s="63"/>
      <c r="CD1644" s="63"/>
      <c r="CE1644" s="63"/>
      <c r="CF1644" s="63"/>
      <c r="CG1644" s="63"/>
      <c r="CH1644" s="63"/>
      <c r="CI1644" s="63"/>
      <c r="CJ1644" s="63"/>
      <c r="CK1644" s="63"/>
      <c r="CL1644" s="63"/>
      <c r="CM1644" s="63"/>
      <c r="CN1644" s="63"/>
      <c r="CO1644" s="63"/>
      <c r="CP1644" s="63"/>
      <c r="CR1644" s="227"/>
      <c r="CS1644" s="74"/>
    </row>
    <row r="1645" spans="1:97" s="72" customFormat="1" ht="75.75" customHeight="1">
      <c r="A1645" s="76"/>
      <c r="B1645" s="76"/>
      <c r="C1645" s="76"/>
      <c r="D1645" s="76"/>
      <c r="E1645" s="76"/>
      <c r="F1645" s="63"/>
      <c r="G1645" s="63"/>
      <c r="H1645" s="63"/>
      <c r="I1645" s="63"/>
      <c r="J1645" s="63"/>
      <c r="K1645" s="63"/>
      <c r="L1645" s="63"/>
      <c r="M1645" s="63"/>
      <c r="N1645" s="63"/>
      <c r="O1645" s="63"/>
      <c r="P1645" s="63"/>
      <c r="Q1645" s="63"/>
      <c r="R1645" s="63"/>
      <c r="S1645" s="63"/>
      <c r="T1645" s="63"/>
      <c r="U1645" s="63"/>
      <c r="V1645" s="63"/>
      <c r="W1645" s="63"/>
      <c r="X1645" s="63"/>
      <c r="Y1645" s="63"/>
      <c r="Z1645" s="63"/>
      <c r="AA1645" s="63"/>
      <c r="AB1645" s="63"/>
      <c r="AC1645" s="63"/>
      <c r="AD1645" s="63"/>
      <c r="AE1645" s="63"/>
      <c r="AF1645" s="63"/>
      <c r="AG1645" s="63"/>
      <c r="AH1645" s="63"/>
      <c r="AI1645" s="63"/>
      <c r="AJ1645" s="63"/>
      <c r="AK1645" s="63"/>
      <c r="AL1645" s="63"/>
      <c r="AM1645" s="63"/>
      <c r="AN1645" s="63"/>
      <c r="AO1645" s="63"/>
      <c r="AP1645" s="63"/>
      <c r="AQ1645" s="63"/>
      <c r="AR1645" s="63"/>
      <c r="AS1645" s="63"/>
      <c r="AT1645" s="63"/>
      <c r="AU1645" s="63"/>
      <c r="AV1645" s="63"/>
      <c r="AW1645" s="63"/>
      <c r="AX1645" s="63"/>
      <c r="AY1645" s="63"/>
      <c r="AZ1645" s="63"/>
      <c r="BA1645" s="63"/>
      <c r="BB1645" s="63"/>
      <c r="BC1645" s="63"/>
      <c r="BD1645" s="63"/>
      <c r="BE1645" s="63"/>
      <c r="BF1645" s="63"/>
      <c r="BG1645" s="63"/>
      <c r="BH1645" s="63"/>
      <c r="BI1645" s="63"/>
      <c r="BJ1645" s="63"/>
      <c r="BK1645" s="63"/>
      <c r="BL1645" s="63"/>
      <c r="BM1645" s="63"/>
      <c r="BN1645" s="63"/>
      <c r="BO1645" s="63"/>
      <c r="BP1645" s="63"/>
      <c r="BQ1645" s="63"/>
      <c r="BR1645" s="63"/>
      <c r="BS1645" s="63"/>
      <c r="BT1645" s="63"/>
      <c r="BU1645" s="63"/>
      <c r="BV1645" s="63"/>
      <c r="BW1645" s="63"/>
      <c r="BX1645" s="63"/>
      <c r="BY1645" s="63"/>
      <c r="BZ1645" s="63"/>
      <c r="CA1645" s="63"/>
      <c r="CB1645" s="63"/>
      <c r="CC1645" s="63"/>
      <c r="CD1645" s="63"/>
      <c r="CE1645" s="63"/>
      <c r="CF1645" s="63"/>
      <c r="CG1645" s="63"/>
      <c r="CH1645" s="63"/>
      <c r="CI1645" s="63"/>
      <c r="CJ1645" s="63"/>
      <c r="CK1645" s="63"/>
      <c r="CL1645" s="63"/>
      <c r="CM1645" s="63"/>
      <c r="CN1645" s="63"/>
      <c r="CO1645" s="63"/>
      <c r="CP1645" s="63"/>
      <c r="CR1645" s="227"/>
      <c r="CS1645" s="74"/>
    </row>
    <row r="1646" spans="1:97" s="72" customFormat="1" ht="75.75" customHeight="1">
      <c r="A1646" s="76"/>
      <c r="B1646" s="76"/>
      <c r="C1646" s="76"/>
      <c r="D1646" s="76"/>
      <c r="E1646" s="76"/>
      <c r="F1646" s="63"/>
      <c r="G1646" s="63"/>
      <c r="H1646" s="63"/>
      <c r="I1646" s="63"/>
      <c r="J1646" s="63"/>
      <c r="K1646" s="63"/>
      <c r="L1646" s="63"/>
      <c r="M1646" s="63"/>
      <c r="N1646" s="63"/>
      <c r="O1646" s="63"/>
      <c r="P1646" s="63"/>
      <c r="Q1646" s="63"/>
      <c r="R1646" s="63"/>
      <c r="S1646" s="63"/>
      <c r="T1646" s="63"/>
      <c r="U1646" s="63"/>
      <c r="V1646" s="63"/>
      <c r="W1646" s="63"/>
      <c r="X1646" s="63"/>
      <c r="Y1646" s="63"/>
      <c r="Z1646" s="63"/>
      <c r="AA1646" s="63"/>
      <c r="AB1646" s="63"/>
      <c r="AC1646" s="63"/>
      <c r="AD1646" s="63"/>
      <c r="AE1646" s="63"/>
      <c r="AF1646" s="63"/>
      <c r="AG1646" s="63"/>
      <c r="AH1646" s="63"/>
      <c r="AI1646" s="63"/>
      <c r="AJ1646" s="63"/>
      <c r="AK1646" s="63"/>
      <c r="AL1646" s="63"/>
      <c r="AM1646" s="63"/>
      <c r="AN1646" s="63"/>
      <c r="AO1646" s="63"/>
      <c r="AP1646" s="63"/>
      <c r="AQ1646" s="63"/>
      <c r="AR1646" s="63"/>
      <c r="AS1646" s="63"/>
      <c r="AT1646" s="63"/>
      <c r="AU1646" s="63"/>
      <c r="AV1646" s="63"/>
      <c r="AW1646" s="63"/>
      <c r="AX1646" s="63"/>
      <c r="AY1646" s="63"/>
      <c r="AZ1646" s="63"/>
      <c r="BA1646" s="63"/>
      <c r="BB1646" s="63"/>
      <c r="BC1646" s="63"/>
      <c r="BD1646" s="63"/>
      <c r="BE1646" s="63"/>
      <c r="BF1646" s="63"/>
      <c r="BG1646" s="63"/>
      <c r="BH1646" s="63"/>
      <c r="BI1646" s="63"/>
      <c r="BJ1646" s="63"/>
      <c r="BK1646" s="63"/>
      <c r="BL1646" s="63"/>
      <c r="BM1646" s="63"/>
      <c r="BN1646" s="63"/>
      <c r="BO1646" s="63"/>
      <c r="BP1646" s="63"/>
      <c r="BQ1646" s="63"/>
      <c r="BR1646" s="63"/>
      <c r="BS1646" s="63"/>
      <c r="BT1646" s="63"/>
      <c r="BU1646" s="63"/>
      <c r="BV1646" s="63"/>
      <c r="BW1646" s="63"/>
      <c r="BX1646" s="63"/>
      <c r="BY1646" s="63"/>
      <c r="BZ1646" s="63"/>
      <c r="CA1646" s="63"/>
      <c r="CB1646" s="63"/>
      <c r="CC1646" s="63"/>
      <c r="CD1646" s="63"/>
      <c r="CE1646" s="63"/>
      <c r="CF1646" s="63"/>
      <c r="CG1646" s="63"/>
      <c r="CH1646" s="63"/>
      <c r="CI1646" s="63"/>
      <c r="CJ1646" s="63"/>
      <c r="CK1646" s="63"/>
      <c r="CL1646" s="63"/>
      <c r="CM1646" s="63"/>
      <c r="CN1646" s="63"/>
      <c r="CO1646" s="63"/>
      <c r="CP1646" s="63"/>
      <c r="CR1646" s="227"/>
      <c r="CS1646" s="74"/>
    </row>
    <row r="1647" spans="1:97" s="72" customFormat="1" ht="75.75" customHeight="1">
      <c r="A1647" s="76"/>
      <c r="B1647" s="76"/>
      <c r="C1647" s="76"/>
      <c r="D1647" s="76"/>
      <c r="E1647" s="76"/>
      <c r="F1647" s="63"/>
      <c r="G1647" s="63"/>
      <c r="H1647" s="63"/>
      <c r="I1647" s="63"/>
      <c r="J1647" s="63"/>
      <c r="K1647" s="63"/>
      <c r="L1647" s="63"/>
      <c r="M1647" s="63"/>
      <c r="N1647" s="63"/>
      <c r="O1647" s="63"/>
      <c r="P1647" s="63"/>
      <c r="Q1647" s="63"/>
      <c r="R1647" s="63"/>
      <c r="S1647" s="63"/>
      <c r="T1647" s="63"/>
      <c r="U1647" s="63"/>
      <c r="V1647" s="63"/>
      <c r="W1647" s="63"/>
      <c r="X1647" s="63"/>
      <c r="Y1647" s="63"/>
      <c r="Z1647" s="63"/>
      <c r="AA1647" s="63"/>
      <c r="AB1647" s="63"/>
      <c r="AC1647" s="63"/>
      <c r="AD1647" s="63"/>
      <c r="AE1647" s="63"/>
      <c r="AF1647" s="63"/>
      <c r="AG1647" s="63"/>
      <c r="AH1647" s="63"/>
      <c r="AI1647" s="63"/>
      <c r="AJ1647" s="63"/>
      <c r="AK1647" s="63"/>
      <c r="AL1647" s="63"/>
      <c r="AM1647" s="63"/>
      <c r="AN1647" s="63"/>
      <c r="AO1647" s="63"/>
      <c r="AP1647" s="63"/>
      <c r="AQ1647" s="63"/>
      <c r="AR1647" s="63"/>
      <c r="AS1647" s="63"/>
      <c r="AT1647" s="63"/>
      <c r="AU1647" s="63"/>
      <c r="AV1647" s="63"/>
      <c r="AW1647" s="63"/>
      <c r="AX1647" s="63"/>
      <c r="AY1647" s="63"/>
      <c r="AZ1647" s="63"/>
      <c r="BA1647" s="63"/>
      <c r="BB1647" s="63"/>
      <c r="BC1647" s="63"/>
      <c r="BD1647" s="63"/>
      <c r="BE1647" s="63"/>
      <c r="BF1647" s="63"/>
      <c r="BG1647" s="63"/>
      <c r="BH1647" s="63"/>
      <c r="BI1647" s="63"/>
      <c r="BJ1647" s="63"/>
      <c r="BK1647" s="63"/>
      <c r="BL1647" s="63"/>
      <c r="BM1647" s="63"/>
      <c r="BN1647" s="63"/>
      <c r="BO1647" s="63"/>
      <c r="BP1647" s="63"/>
      <c r="BQ1647" s="63"/>
      <c r="BR1647" s="63"/>
      <c r="BS1647" s="63"/>
      <c r="BT1647" s="63"/>
      <c r="BU1647" s="63"/>
      <c r="BV1647" s="63"/>
      <c r="BW1647" s="63"/>
      <c r="BX1647" s="63"/>
      <c r="BY1647" s="63"/>
      <c r="BZ1647" s="63"/>
      <c r="CA1647" s="63"/>
      <c r="CB1647" s="63"/>
      <c r="CC1647" s="63"/>
      <c r="CD1647" s="63"/>
      <c r="CE1647" s="63"/>
      <c r="CF1647" s="63"/>
      <c r="CG1647" s="63"/>
      <c r="CH1647" s="63"/>
      <c r="CI1647" s="63"/>
      <c r="CJ1647" s="63"/>
      <c r="CK1647" s="63"/>
      <c r="CL1647" s="63"/>
      <c r="CM1647" s="63"/>
      <c r="CN1647" s="63"/>
      <c r="CO1647" s="63"/>
      <c r="CP1647" s="63"/>
      <c r="CR1647" s="227"/>
      <c r="CS1647" s="74"/>
    </row>
    <row r="1648" spans="1:97" s="72" customFormat="1" ht="75.75" customHeight="1">
      <c r="A1648" s="76"/>
      <c r="B1648" s="76"/>
      <c r="C1648" s="76"/>
      <c r="D1648" s="76"/>
      <c r="E1648" s="76"/>
      <c r="F1648" s="63"/>
      <c r="G1648" s="63"/>
      <c r="H1648" s="63"/>
      <c r="I1648" s="63"/>
      <c r="J1648" s="63"/>
      <c r="K1648" s="63"/>
      <c r="L1648" s="63"/>
      <c r="M1648" s="63"/>
      <c r="N1648" s="63"/>
      <c r="O1648" s="63"/>
      <c r="P1648" s="63"/>
      <c r="Q1648" s="63"/>
      <c r="R1648" s="63"/>
      <c r="S1648" s="63"/>
      <c r="T1648" s="63"/>
      <c r="U1648" s="63"/>
      <c r="V1648" s="63"/>
      <c r="W1648" s="63"/>
      <c r="X1648" s="63"/>
      <c r="Y1648" s="63"/>
      <c r="Z1648" s="63"/>
      <c r="AA1648" s="63"/>
      <c r="AB1648" s="63"/>
      <c r="AC1648" s="63"/>
      <c r="AD1648" s="63"/>
      <c r="AE1648" s="63"/>
      <c r="AF1648" s="63"/>
      <c r="AG1648" s="63"/>
      <c r="AH1648" s="63"/>
      <c r="AI1648" s="63"/>
      <c r="AJ1648" s="63"/>
      <c r="AK1648" s="63"/>
      <c r="AL1648" s="63"/>
      <c r="AM1648" s="63"/>
      <c r="AN1648" s="63"/>
      <c r="AO1648" s="63"/>
      <c r="AP1648" s="63"/>
      <c r="AQ1648" s="63"/>
      <c r="AR1648" s="63"/>
      <c r="AS1648" s="63"/>
      <c r="AT1648" s="63"/>
      <c r="AU1648" s="63"/>
      <c r="AV1648" s="63"/>
      <c r="AW1648" s="63"/>
      <c r="AX1648" s="63"/>
      <c r="AY1648" s="63"/>
      <c r="AZ1648" s="63"/>
      <c r="BA1648" s="63"/>
      <c r="BB1648" s="63"/>
      <c r="BC1648" s="63"/>
      <c r="BD1648" s="63"/>
      <c r="BE1648" s="63"/>
      <c r="BF1648" s="63"/>
      <c r="BG1648" s="63"/>
      <c r="BH1648" s="63"/>
      <c r="BI1648" s="63"/>
      <c r="BJ1648" s="63"/>
      <c r="BK1648" s="63"/>
      <c r="BL1648" s="63"/>
      <c r="BM1648" s="63"/>
      <c r="BN1648" s="63"/>
      <c r="BO1648" s="63"/>
      <c r="BP1648" s="63"/>
      <c r="BQ1648" s="63"/>
      <c r="BR1648" s="63"/>
      <c r="BS1648" s="63"/>
      <c r="BT1648" s="63"/>
      <c r="BU1648" s="63"/>
      <c r="BV1648" s="63"/>
      <c r="BW1648" s="63"/>
      <c r="BX1648" s="63"/>
      <c r="BY1648" s="63"/>
      <c r="BZ1648" s="63"/>
      <c r="CA1648" s="63"/>
      <c r="CB1648" s="63"/>
      <c r="CC1648" s="63"/>
      <c r="CD1648" s="63"/>
      <c r="CE1648" s="63"/>
      <c r="CF1648" s="63"/>
      <c r="CG1648" s="63"/>
      <c r="CH1648" s="63"/>
      <c r="CI1648" s="63"/>
      <c r="CJ1648" s="63"/>
      <c r="CK1648" s="63"/>
      <c r="CL1648" s="63"/>
      <c r="CM1648" s="63"/>
      <c r="CN1648" s="63"/>
      <c r="CO1648" s="63"/>
      <c r="CP1648" s="63"/>
      <c r="CR1648" s="227"/>
      <c r="CS1648" s="74"/>
    </row>
    <row r="1649" spans="1:97" s="72" customFormat="1" ht="75.75" customHeight="1">
      <c r="A1649" s="76"/>
      <c r="B1649" s="76"/>
      <c r="C1649" s="76"/>
      <c r="D1649" s="76"/>
      <c r="E1649" s="76"/>
      <c r="F1649" s="63"/>
      <c r="G1649" s="63"/>
      <c r="H1649" s="63"/>
      <c r="I1649" s="63"/>
      <c r="J1649" s="63"/>
      <c r="K1649" s="63"/>
      <c r="L1649" s="63"/>
      <c r="M1649" s="63"/>
      <c r="N1649" s="63"/>
      <c r="O1649" s="63"/>
      <c r="P1649" s="63"/>
      <c r="Q1649" s="63"/>
      <c r="R1649" s="63"/>
      <c r="S1649" s="63"/>
      <c r="T1649" s="63"/>
      <c r="U1649" s="63"/>
      <c r="V1649" s="63"/>
      <c r="W1649" s="63"/>
      <c r="X1649" s="63"/>
      <c r="Y1649" s="63"/>
      <c r="Z1649" s="63"/>
      <c r="AA1649" s="63"/>
      <c r="AB1649" s="63"/>
      <c r="AC1649" s="63"/>
      <c r="AD1649" s="63"/>
      <c r="AE1649" s="63"/>
      <c r="AF1649" s="63"/>
      <c r="AG1649" s="63"/>
      <c r="AH1649" s="63"/>
      <c r="AI1649" s="63"/>
      <c r="AJ1649" s="63"/>
      <c r="AK1649" s="63"/>
      <c r="AL1649" s="63"/>
      <c r="AM1649" s="63"/>
      <c r="AN1649" s="63"/>
      <c r="AO1649" s="63"/>
      <c r="AP1649" s="63"/>
      <c r="AQ1649" s="63"/>
      <c r="AR1649" s="63"/>
      <c r="AS1649" s="63"/>
      <c r="AT1649" s="63"/>
      <c r="AU1649" s="63"/>
      <c r="AV1649" s="63"/>
      <c r="AW1649" s="63"/>
      <c r="AX1649" s="63"/>
      <c r="AY1649" s="63"/>
      <c r="AZ1649" s="63"/>
      <c r="BA1649" s="63"/>
      <c r="BB1649" s="63"/>
      <c r="BC1649" s="63"/>
      <c r="BD1649" s="63"/>
      <c r="BE1649" s="63"/>
      <c r="BF1649" s="63"/>
      <c r="BG1649" s="63"/>
      <c r="BH1649" s="63"/>
      <c r="BI1649" s="63"/>
      <c r="BJ1649" s="63"/>
      <c r="BK1649" s="63"/>
      <c r="BL1649" s="63"/>
      <c r="BM1649" s="63"/>
      <c r="BN1649" s="63"/>
      <c r="BO1649" s="63"/>
      <c r="BP1649" s="63"/>
      <c r="BQ1649" s="63"/>
      <c r="BR1649" s="63"/>
      <c r="BS1649" s="63"/>
      <c r="BT1649" s="63"/>
      <c r="BU1649" s="63"/>
      <c r="BV1649" s="63"/>
      <c r="BW1649" s="63"/>
      <c r="BX1649" s="63"/>
      <c r="BY1649" s="63"/>
      <c r="BZ1649" s="63"/>
      <c r="CA1649" s="63"/>
      <c r="CB1649" s="63"/>
      <c r="CC1649" s="63"/>
      <c r="CD1649" s="63"/>
      <c r="CE1649" s="63"/>
      <c r="CF1649" s="63"/>
      <c r="CG1649" s="63"/>
      <c r="CH1649" s="63"/>
      <c r="CI1649" s="63"/>
      <c r="CJ1649" s="63"/>
      <c r="CK1649" s="63"/>
      <c r="CL1649" s="63"/>
      <c r="CM1649" s="63"/>
      <c r="CN1649" s="63"/>
      <c r="CO1649" s="63"/>
      <c r="CP1649" s="63"/>
      <c r="CR1649" s="227"/>
      <c r="CS1649" s="74"/>
    </row>
    <row r="1650" spans="1:97" s="72" customFormat="1" ht="75.75" customHeight="1">
      <c r="A1650" s="76"/>
      <c r="B1650" s="76"/>
      <c r="C1650" s="76"/>
      <c r="D1650" s="76"/>
      <c r="E1650" s="76"/>
      <c r="F1650" s="63"/>
      <c r="G1650" s="63"/>
      <c r="H1650" s="63"/>
      <c r="I1650" s="63"/>
      <c r="J1650" s="63"/>
      <c r="K1650" s="63"/>
      <c r="L1650" s="63"/>
      <c r="M1650" s="63"/>
      <c r="N1650" s="63"/>
      <c r="O1650" s="63"/>
      <c r="P1650" s="63"/>
      <c r="Q1650" s="63"/>
      <c r="R1650" s="63"/>
      <c r="S1650" s="63"/>
      <c r="T1650" s="63"/>
      <c r="U1650" s="63"/>
      <c r="V1650" s="63"/>
      <c r="W1650" s="63"/>
      <c r="X1650" s="63"/>
      <c r="Y1650" s="63"/>
      <c r="Z1650" s="63"/>
      <c r="AA1650" s="63"/>
      <c r="AB1650" s="63"/>
      <c r="AC1650" s="63"/>
      <c r="AD1650" s="63"/>
      <c r="AE1650" s="63"/>
      <c r="AF1650" s="63"/>
      <c r="AG1650" s="63"/>
      <c r="AH1650" s="63"/>
      <c r="AI1650" s="63"/>
      <c r="AJ1650" s="63"/>
      <c r="AK1650" s="63"/>
      <c r="AL1650" s="63"/>
      <c r="AM1650" s="63"/>
      <c r="AN1650" s="63"/>
      <c r="AO1650" s="63"/>
      <c r="AP1650" s="63"/>
      <c r="AQ1650" s="63"/>
      <c r="AR1650" s="63"/>
      <c r="AS1650" s="63"/>
      <c r="AT1650" s="63"/>
      <c r="AU1650" s="63"/>
      <c r="AV1650" s="63"/>
      <c r="AW1650" s="63"/>
      <c r="AX1650" s="63"/>
      <c r="AY1650" s="63"/>
      <c r="AZ1650" s="63"/>
      <c r="BA1650" s="63"/>
      <c r="BB1650" s="63"/>
      <c r="BC1650" s="63"/>
      <c r="BD1650" s="63"/>
      <c r="BE1650" s="63"/>
      <c r="BF1650" s="63"/>
      <c r="BG1650" s="63"/>
      <c r="BH1650" s="63"/>
      <c r="BI1650" s="63"/>
      <c r="BJ1650" s="63"/>
      <c r="BK1650" s="63"/>
      <c r="BL1650" s="63"/>
      <c r="BM1650" s="63"/>
      <c r="BN1650" s="63"/>
      <c r="BO1650" s="63"/>
      <c r="BP1650" s="63"/>
      <c r="BQ1650" s="63"/>
      <c r="BR1650" s="63"/>
      <c r="BS1650" s="63"/>
      <c r="BT1650" s="63"/>
      <c r="BU1650" s="63"/>
      <c r="BV1650" s="63"/>
      <c r="BW1650" s="63"/>
      <c r="BX1650" s="63"/>
      <c r="BY1650" s="63"/>
      <c r="BZ1650" s="63"/>
      <c r="CA1650" s="63"/>
      <c r="CB1650" s="63"/>
      <c r="CC1650" s="63"/>
      <c r="CD1650" s="63"/>
      <c r="CE1650" s="63"/>
      <c r="CF1650" s="63"/>
      <c r="CG1650" s="63"/>
      <c r="CH1650" s="63"/>
      <c r="CI1650" s="63"/>
      <c r="CJ1650" s="63"/>
      <c r="CK1650" s="63"/>
      <c r="CL1650" s="63"/>
      <c r="CM1650" s="63"/>
      <c r="CN1650" s="63"/>
      <c r="CO1650" s="63"/>
      <c r="CP1650" s="63"/>
      <c r="CR1650" s="227"/>
      <c r="CS1650" s="74"/>
    </row>
    <row r="1651" spans="1:97" s="72" customFormat="1" ht="75.75" customHeight="1">
      <c r="A1651" s="76"/>
      <c r="B1651" s="76"/>
      <c r="C1651" s="76"/>
      <c r="D1651" s="76"/>
      <c r="E1651" s="76"/>
      <c r="F1651" s="63"/>
      <c r="G1651" s="63"/>
      <c r="H1651" s="63"/>
      <c r="I1651" s="63"/>
      <c r="J1651" s="63"/>
      <c r="K1651" s="63"/>
      <c r="L1651" s="63"/>
      <c r="M1651" s="63"/>
      <c r="N1651" s="63"/>
      <c r="O1651" s="63"/>
      <c r="P1651" s="63"/>
      <c r="Q1651" s="63"/>
      <c r="R1651" s="63"/>
      <c r="S1651" s="63"/>
      <c r="T1651" s="63"/>
      <c r="U1651" s="63"/>
      <c r="V1651" s="63"/>
      <c r="W1651" s="63"/>
      <c r="X1651" s="63"/>
      <c r="Y1651" s="63"/>
      <c r="Z1651" s="63"/>
      <c r="AA1651" s="63"/>
      <c r="AB1651" s="63"/>
      <c r="AC1651" s="63"/>
      <c r="AD1651" s="63"/>
      <c r="AE1651" s="63"/>
      <c r="AF1651" s="63"/>
      <c r="AG1651" s="63"/>
      <c r="AH1651" s="63"/>
      <c r="AI1651" s="63"/>
      <c r="AJ1651" s="63"/>
      <c r="AK1651" s="63"/>
      <c r="AL1651" s="63"/>
      <c r="AM1651" s="63"/>
      <c r="AN1651" s="63"/>
      <c r="AO1651" s="63"/>
      <c r="AP1651" s="63"/>
      <c r="AQ1651" s="63"/>
      <c r="AR1651" s="63"/>
      <c r="AS1651" s="63"/>
      <c r="AT1651" s="63"/>
      <c r="AU1651" s="63"/>
      <c r="AV1651" s="63"/>
      <c r="AW1651" s="63"/>
      <c r="AX1651" s="63"/>
      <c r="AY1651" s="63"/>
      <c r="AZ1651" s="63"/>
      <c r="BA1651" s="63"/>
      <c r="BB1651" s="63"/>
      <c r="BC1651" s="63"/>
      <c r="BD1651" s="63"/>
      <c r="BE1651" s="63"/>
      <c r="BF1651" s="63"/>
      <c r="BG1651" s="63"/>
      <c r="BH1651" s="63"/>
      <c r="BI1651" s="63"/>
      <c r="BJ1651" s="63"/>
      <c r="BK1651" s="63"/>
      <c r="BL1651" s="63"/>
      <c r="BM1651" s="63"/>
      <c r="BN1651" s="63"/>
      <c r="BO1651" s="63"/>
      <c r="BP1651" s="63"/>
      <c r="BQ1651" s="63"/>
      <c r="BR1651" s="63"/>
      <c r="BS1651" s="63"/>
      <c r="BT1651" s="63"/>
      <c r="BU1651" s="63"/>
      <c r="BV1651" s="63"/>
      <c r="BW1651" s="63"/>
      <c r="BX1651" s="63"/>
      <c r="BY1651" s="63"/>
      <c r="BZ1651" s="63"/>
      <c r="CA1651" s="63"/>
      <c r="CB1651" s="63"/>
      <c r="CC1651" s="63"/>
      <c r="CD1651" s="63"/>
      <c r="CE1651" s="63"/>
      <c r="CF1651" s="63"/>
      <c r="CG1651" s="63"/>
      <c r="CH1651" s="63"/>
      <c r="CI1651" s="63"/>
      <c r="CJ1651" s="63"/>
      <c r="CK1651" s="63"/>
      <c r="CL1651" s="63"/>
      <c r="CM1651" s="63"/>
      <c r="CN1651" s="63"/>
      <c r="CO1651" s="63"/>
      <c r="CP1651" s="63"/>
      <c r="CR1651" s="227"/>
      <c r="CS1651" s="74"/>
    </row>
    <row r="1652" spans="1:97" s="72" customFormat="1" ht="75.75" customHeight="1">
      <c r="A1652" s="76"/>
      <c r="B1652" s="76"/>
      <c r="C1652" s="76"/>
      <c r="D1652" s="76"/>
      <c r="E1652" s="76"/>
      <c r="F1652" s="63"/>
      <c r="G1652" s="63"/>
      <c r="H1652" s="63"/>
      <c r="I1652" s="63"/>
      <c r="J1652" s="63"/>
      <c r="K1652" s="63"/>
      <c r="L1652" s="63"/>
      <c r="M1652" s="63"/>
      <c r="N1652" s="63"/>
      <c r="O1652" s="63"/>
      <c r="P1652" s="63"/>
      <c r="Q1652" s="63"/>
      <c r="R1652" s="63"/>
      <c r="S1652" s="63"/>
      <c r="T1652" s="63"/>
      <c r="U1652" s="63"/>
      <c r="V1652" s="63"/>
      <c r="W1652" s="63"/>
      <c r="X1652" s="63"/>
      <c r="Y1652" s="63"/>
      <c r="Z1652" s="63"/>
      <c r="AA1652" s="63"/>
      <c r="AB1652" s="63"/>
      <c r="AC1652" s="63"/>
      <c r="AD1652" s="63"/>
      <c r="AE1652" s="63"/>
      <c r="AF1652" s="63"/>
      <c r="AG1652" s="63"/>
      <c r="AH1652" s="63"/>
      <c r="AI1652" s="63"/>
      <c r="AJ1652" s="63"/>
      <c r="AK1652" s="63"/>
      <c r="AL1652" s="63"/>
      <c r="AM1652" s="63"/>
      <c r="AN1652" s="63"/>
      <c r="AO1652" s="63"/>
      <c r="AP1652" s="63"/>
      <c r="AQ1652" s="63"/>
      <c r="AR1652" s="63"/>
      <c r="AS1652" s="63"/>
      <c r="AT1652" s="63"/>
      <c r="AU1652" s="63"/>
      <c r="AV1652" s="63"/>
      <c r="AW1652" s="63"/>
      <c r="AX1652" s="63"/>
      <c r="AY1652" s="63"/>
      <c r="AZ1652" s="63"/>
      <c r="BA1652" s="63"/>
      <c r="BB1652" s="63"/>
      <c r="BC1652" s="63"/>
      <c r="BD1652" s="63"/>
      <c r="BE1652" s="63"/>
      <c r="BF1652" s="63"/>
      <c r="BG1652" s="63"/>
      <c r="BH1652" s="63"/>
      <c r="BI1652" s="63"/>
      <c r="BJ1652" s="63"/>
      <c r="BK1652" s="63"/>
      <c r="BL1652" s="63"/>
      <c r="BM1652" s="63"/>
      <c r="BN1652" s="63"/>
      <c r="BO1652" s="63"/>
      <c r="BP1652" s="63"/>
      <c r="BQ1652" s="63"/>
      <c r="BR1652" s="63"/>
      <c r="BS1652" s="63"/>
      <c r="BT1652" s="63"/>
      <c r="BU1652" s="63"/>
      <c r="BV1652" s="63"/>
      <c r="BW1652" s="63"/>
      <c r="BX1652" s="63"/>
      <c r="BY1652" s="63"/>
      <c r="BZ1652" s="63"/>
      <c r="CA1652" s="63"/>
      <c r="CB1652" s="63"/>
      <c r="CC1652" s="63"/>
      <c r="CD1652" s="63"/>
      <c r="CE1652" s="63"/>
      <c r="CF1652" s="63"/>
      <c r="CG1652" s="63"/>
      <c r="CH1652" s="63"/>
      <c r="CI1652" s="63"/>
      <c r="CJ1652" s="63"/>
      <c r="CK1652" s="63"/>
      <c r="CL1652" s="63"/>
      <c r="CM1652" s="63"/>
      <c r="CN1652" s="63"/>
      <c r="CO1652" s="63"/>
      <c r="CP1652" s="63"/>
      <c r="CR1652" s="227"/>
      <c r="CS1652" s="74"/>
    </row>
    <row r="1653" spans="1:97" s="72" customFormat="1" ht="75.75" customHeight="1">
      <c r="A1653" s="76"/>
      <c r="B1653" s="76"/>
      <c r="C1653" s="76"/>
      <c r="D1653" s="76"/>
      <c r="E1653" s="76"/>
      <c r="F1653" s="63"/>
      <c r="G1653" s="63"/>
      <c r="H1653" s="63"/>
      <c r="I1653" s="63"/>
      <c r="J1653" s="63"/>
      <c r="K1653" s="63"/>
      <c r="L1653" s="63"/>
      <c r="M1653" s="63"/>
      <c r="N1653" s="63"/>
      <c r="O1653" s="63"/>
      <c r="P1653" s="63"/>
      <c r="Q1653" s="63"/>
      <c r="R1653" s="63"/>
      <c r="S1653" s="63"/>
      <c r="T1653" s="63"/>
      <c r="U1653" s="63"/>
      <c r="V1653" s="63"/>
      <c r="W1653" s="63"/>
      <c r="X1653" s="63"/>
      <c r="Y1653" s="63"/>
      <c r="Z1653" s="63"/>
      <c r="AA1653" s="63"/>
      <c r="AB1653" s="63"/>
      <c r="AC1653" s="63"/>
      <c r="AD1653" s="63"/>
      <c r="AE1653" s="63"/>
      <c r="AF1653" s="63"/>
      <c r="AG1653" s="63"/>
      <c r="AH1653" s="63"/>
      <c r="AI1653" s="63"/>
      <c r="AJ1653" s="63"/>
      <c r="AK1653" s="63"/>
      <c r="AL1653" s="63"/>
      <c r="AM1653" s="63"/>
      <c r="AN1653" s="63"/>
      <c r="AO1653" s="63"/>
      <c r="AP1653" s="63"/>
      <c r="AQ1653" s="63"/>
      <c r="AR1653" s="63"/>
      <c r="AS1653" s="63"/>
      <c r="AT1653" s="63"/>
      <c r="AU1653" s="63"/>
      <c r="AV1653" s="63"/>
      <c r="AW1653" s="63"/>
      <c r="AX1653" s="63"/>
      <c r="AY1653" s="63"/>
      <c r="AZ1653" s="63"/>
      <c r="BA1653" s="63"/>
      <c r="BB1653" s="63"/>
      <c r="BC1653" s="63"/>
      <c r="BD1653" s="63"/>
      <c r="BE1653" s="63"/>
      <c r="BF1653" s="63"/>
      <c r="BG1653" s="63"/>
      <c r="BH1653" s="63"/>
      <c r="BI1653" s="63"/>
      <c r="BJ1653" s="63"/>
      <c r="BK1653" s="63"/>
      <c r="BL1653" s="63"/>
      <c r="BM1653" s="63"/>
      <c r="BN1653" s="63"/>
      <c r="BO1653" s="63"/>
      <c r="BP1653" s="63"/>
      <c r="BQ1653" s="63"/>
      <c r="BR1653" s="63"/>
      <c r="BS1653" s="63"/>
      <c r="BT1653" s="63"/>
      <c r="BU1653" s="63"/>
      <c r="BV1653" s="63"/>
      <c r="BW1653" s="63"/>
      <c r="BX1653" s="63"/>
      <c r="BY1653" s="63"/>
      <c r="BZ1653" s="63"/>
      <c r="CA1653" s="63"/>
      <c r="CB1653" s="63"/>
      <c r="CC1653" s="63"/>
      <c r="CD1653" s="63"/>
      <c r="CE1653" s="63"/>
      <c r="CF1653" s="63"/>
      <c r="CG1653" s="63"/>
      <c r="CH1653" s="63"/>
      <c r="CI1653" s="63"/>
      <c r="CJ1653" s="63"/>
      <c r="CK1653" s="63"/>
      <c r="CL1653" s="63"/>
      <c r="CM1653" s="63"/>
      <c r="CN1653" s="63"/>
      <c r="CO1653" s="63"/>
      <c r="CP1653" s="63"/>
      <c r="CR1653" s="227"/>
      <c r="CS1653" s="74"/>
    </row>
    <row r="1654" spans="1:97" s="72" customFormat="1" ht="75.75" customHeight="1">
      <c r="A1654" s="76"/>
      <c r="B1654" s="76"/>
      <c r="C1654" s="76"/>
      <c r="D1654" s="76"/>
      <c r="E1654" s="76"/>
      <c r="F1654" s="63"/>
      <c r="G1654" s="63"/>
      <c r="H1654" s="63"/>
      <c r="I1654" s="63"/>
      <c r="J1654" s="63"/>
      <c r="K1654" s="63"/>
      <c r="L1654" s="63"/>
      <c r="M1654" s="63"/>
      <c r="N1654" s="63"/>
      <c r="O1654" s="63"/>
      <c r="P1654" s="63"/>
      <c r="Q1654" s="63"/>
      <c r="R1654" s="63"/>
      <c r="S1654" s="63"/>
      <c r="T1654" s="63"/>
      <c r="U1654" s="63"/>
      <c r="V1654" s="63"/>
      <c r="W1654" s="63"/>
      <c r="X1654" s="63"/>
      <c r="Y1654" s="63"/>
      <c r="Z1654" s="63"/>
      <c r="AA1654" s="63"/>
      <c r="AB1654" s="63"/>
      <c r="AC1654" s="63"/>
      <c r="AD1654" s="63"/>
      <c r="AE1654" s="63"/>
      <c r="AF1654" s="63"/>
      <c r="AG1654" s="63"/>
      <c r="AH1654" s="63"/>
      <c r="AI1654" s="63"/>
      <c r="AJ1654" s="63"/>
      <c r="AK1654" s="63"/>
      <c r="AL1654" s="63"/>
      <c r="AM1654" s="63"/>
      <c r="AN1654" s="63"/>
      <c r="AO1654" s="63"/>
      <c r="AP1654" s="63"/>
      <c r="AQ1654" s="63"/>
      <c r="AR1654" s="63"/>
      <c r="AS1654" s="63"/>
      <c r="AT1654" s="63"/>
      <c r="AU1654" s="63"/>
      <c r="AV1654" s="63"/>
      <c r="AW1654" s="63"/>
      <c r="AX1654" s="63"/>
      <c r="AY1654" s="63"/>
      <c r="AZ1654" s="63"/>
      <c r="BA1654" s="63"/>
      <c r="BB1654" s="63"/>
      <c r="BC1654" s="63"/>
      <c r="BD1654" s="63"/>
      <c r="BE1654" s="63"/>
      <c r="BF1654" s="63"/>
      <c r="BG1654" s="63"/>
      <c r="BH1654" s="63"/>
      <c r="BI1654" s="63"/>
      <c r="BJ1654" s="63"/>
      <c r="BK1654" s="63"/>
      <c r="BL1654" s="63"/>
      <c r="BM1654" s="63"/>
      <c r="BN1654" s="63"/>
      <c r="BO1654" s="63"/>
      <c r="BP1654" s="63"/>
      <c r="BQ1654" s="63"/>
      <c r="BR1654" s="63"/>
      <c r="BS1654" s="63"/>
      <c r="BT1654" s="63"/>
      <c r="BU1654" s="63"/>
      <c r="BV1654" s="63"/>
      <c r="BW1654" s="63"/>
      <c r="BX1654" s="63"/>
      <c r="BY1654" s="63"/>
      <c r="BZ1654" s="63"/>
      <c r="CA1654" s="63"/>
      <c r="CB1654" s="63"/>
      <c r="CC1654" s="63"/>
      <c r="CD1654" s="63"/>
      <c r="CE1654" s="63"/>
      <c r="CF1654" s="63"/>
      <c r="CG1654" s="63"/>
      <c r="CH1654" s="63"/>
      <c r="CI1654" s="63"/>
      <c r="CJ1654" s="63"/>
      <c r="CK1654" s="63"/>
      <c r="CL1654" s="63"/>
      <c r="CM1654" s="63"/>
      <c r="CN1654" s="63"/>
      <c r="CO1654" s="63"/>
      <c r="CP1654" s="63"/>
      <c r="CR1654" s="227"/>
      <c r="CS1654" s="74"/>
    </row>
    <row r="1655" spans="1:97" s="72" customFormat="1" ht="75.75" customHeight="1">
      <c r="A1655" s="76"/>
      <c r="B1655" s="76"/>
      <c r="C1655" s="76"/>
      <c r="D1655" s="76"/>
      <c r="E1655" s="76"/>
      <c r="F1655" s="63"/>
      <c r="G1655" s="63"/>
      <c r="H1655" s="63"/>
      <c r="I1655" s="63"/>
      <c r="J1655" s="63"/>
      <c r="K1655" s="63"/>
      <c r="L1655" s="63"/>
      <c r="M1655" s="63"/>
      <c r="N1655" s="63"/>
      <c r="O1655" s="63"/>
      <c r="P1655" s="63"/>
      <c r="Q1655" s="63"/>
      <c r="R1655" s="63"/>
      <c r="S1655" s="63"/>
      <c r="T1655" s="63"/>
      <c r="U1655" s="63"/>
      <c r="V1655" s="63"/>
      <c r="W1655" s="63"/>
      <c r="X1655" s="63"/>
      <c r="Y1655" s="63"/>
      <c r="Z1655" s="63"/>
      <c r="AA1655" s="63"/>
      <c r="AB1655" s="63"/>
      <c r="AC1655" s="63"/>
      <c r="AD1655" s="63"/>
      <c r="AE1655" s="63"/>
      <c r="AF1655" s="63"/>
      <c r="AG1655" s="63"/>
      <c r="AH1655" s="63"/>
      <c r="AI1655" s="63"/>
      <c r="AJ1655" s="63"/>
      <c r="AK1655" s="63"/>
      <c r="AL1655" s="63"/>
      <c r="AM1655" s="63"/>
      <c r="AN1655" s="63"/>
      <c r="AO1655" s="63"/>
      <c r="AP1655" s="63"/>
      <c r="AQ1655" s="63"/>
      <c r="AR1655" s="63"/>
      <c r="AS1655" s="63"/>
      <c r="AT1655" s="63"/>
      <c r="AU1655" s="63"/>
      <c r="AV1655" s="63"/>
      <c r="AW1655" s="63"/>
      <c r="AX1655" s="63"/>
      <c r="AY1655" s="63"/>
      <c r="AZ1655" s="63"/>
      <c r="BA1655" s="63"/>
      <c r="BB1655" s="63"/>
      <c r="BC1655" s="63"/>
      <c r="BD1655" s="63"/>
      <c r="BE1655" s="63"/>
      <c r="BF1655" s="63"/>
      <c r="BG1655" s="63"/>
      <c r="BH1655" s="63"/>
      <c r="BI1655" s="63"/>
      <c r="BJ1655" s="63"/>
      <c r="BK1655" s="63"/>
      <c r="BL1655" s="63"/>
      <c r="BM1655" s="63"/>
      <c r="BN1655" s="63"/>
      <c r="BO1655" s="63"/>
      <c r="BP1655" s="63"/>
      <c r="BQ1655" s="63"/>
      <c r="BR1655" s="63"/>
      <c r="BS1655" s="63"/>
      <c r="BT1655" s="63"/>
      <c r="BU1655" s="63"/>
      <c r="BV1655" s="63"/>
      <c r="BW1655" s="63"/>
      <c r="BX1655" s="63"/>
      <c r="BY1655" s="63"/>
      <c r="BZ1655" s="63"/>
      <c r="CA1655" s="63"/>
      <c r="CB1655" s="63"/>
      <c r="CC1655" s="63"/>
      <c r="CD1655" s="63"/>
      <c r="CE1655" s="63"/>
      <c r="CF1655" s="63"/>
      <c r="CG1655" s="63"/>
      <c r="CH1655" s="63"/>
      <c r="CI1655" s="63"/>
      <c r="CJ1655" s="63"/>
      <c r="CK1655" s="63"/>
      <c r="CL1655" s="63"/>
      <c r="CM1655" s="63"/>
      <c r="CN1655" s="63"/>
      <c r="CO1655" s="63"/>
      <c r="CP1655" s="63"/>
      <c r="CR1655" s="227"/>
      <c r="CS1655" s="74"/>
    </row>
    <row r="1656" spans="1:97" s="72" customFormat="1" ht="75.75" customHeight="1">
      <c r="A1656" s="76"/>
      <c r="B1656" s="76"/>
      <c r="C1656" s="76"/>
      <c r="D1656" s="76"/>
      <c r="E1656" s="76"/>
      <c r="F1656" s="63"/>
      <c r="G1656" s="63"/>
      <c r="H1656" s="63"/>
      <c r="I1656" s="63"/>
      <c r="J1656" s="63"/>
      <c r="K1656" s="63"/>
      <c r="L1656" s="63"/>
      <c r="M1656" s="63"/>
      <c r="N1656" s="63"/>
      <c r="O1656" s="63"/>
      <c r="P1656" s="63"/>
      <c r="Q1656" s="63"/>
      <c r="R1656" s="63"/>
      <c r="S1656" s="63"/>
      <c r="T1656" s="63"/>
      <c r="U1656" s="63"/>
      <c r="V1656" s="63"/>
      <c r="W1656" s="63"/>
      <c r="X1656" s="63"/>
      <c r="Y1656" s="63"/>
      <c r="Z1656" s="63"/>
      <c r="AA1656" s="63"/>
      <c r="AB1656" s="63"/>
      <c r="AC1656" s="63"/>
      <c r="AD1656" s="63"/>
      <c r="AE1656" s="63"/>
      <c r="AF1656" s="63"/>
      <c r="AG1656" s="63"/>
      <c r="AH1656" s="63"/>
      <c r="AI1656" s="63"/>
      <c r="AJ1656" s="63"/>
      <c r="AK1656" s="63"/>
      <c r="AL1656" s="63"/>
      <c r="AM1656" s="63"/>
      <c r="AN1656" s="63"/>
      <c r="AO1656" s="63"/>
      <c r="AP1656" s="63"/>
      <c r="AQ1656" s="63"/>
      <c r="AR1656" s="63"/>
      <c r="AS1656" s="63"/>
      <c r="AT1656" s="63"/>
      <c r="AU1656" s="63"/>
      <c r="AV1656" s="63"/>
      <c r="AW1656" s="63"/>
      <c r="AX1656" s="63"/>
      <c r="AY1656" s="63"/>
      <c r="AZ1656" s="63"/>
      <c r="BA1656" s="63"/>
      <c r="BB1656" s="63"/>
      <c r="BC1656" s="63"/>
      <c r="BD1656" s="63"/>
      <c r="BE1656" s="63"/>
      <c r="BF1656" s="63"/>
      <c r="BG1656" s="63"/>
      <c r="BH1656" s="63"/>
      <c r="BI1656" s="63"/>
      <c r="BJ1656" s="63"/>
      <c r="BK1656" s="63"/>
      <c r="BL1656" s="63"/>
      <c r="BM1656" s="63"/>
      <c r="BN1656" s="63"/>
      <c r="BO1656" s="63"/>
      <c r="BP1656" s="63"/>
      <c r="BQ1656" s="63"/>
      <c r="BR1656" s="63"/>
      <c r="BS1656" s="63"/>
      <c r="BT1656" s="63"/>
      <c r="BU1656" s="63"/>
      <c r="BV1656" s="63"/>
      <c r="BW1656" s="63"/>
      <c r="BX1656" s="63"/>
      <c r="BY1656" s="63"/>
      <c r="BZ1656" s="63"/>
      <c r="CA1656" s="63"/>
      <c r="CB1656" s="63"/>
      <c r="CC1656" s="63"/>
      <c r="CD1656" s="63"/>
      <c r="CE1656" s="63"/>
      <c r="CF1656" s="63"/>
      <c r="CG1656" s="63"/>
      <c r="CH1656" s="63"/>
      <c r="CI1656" s="63"/>
      <c r="CJ1656" s="63"/>
      <c r="CK1656" s="63"/>
      <c r="CL1656" s="63"/>
      <c r="CM1656" s="63"/>
      <c r="CN1656" s="63"/>
      <c r="CO1656" s="63"/>
      <c r="CP1656" s="63"/>
      <c r="CR1656" s="227"/>
      <c r="CS1656" s="74"/>
    </row>
    <row r="1657" spans="1:97" s="72" customFormat="1" ht="75.75" customHeight="1">
      <c r="A1657" s="76"/>
      <c r="B1657" s="76"/>
      <c r="C1657" s="76"/>
      <c r="D1657" s="76"/>
      <c r="E1657" s="76"/>
      <c r="F1657" s="63"/>
      <c r="G1657" s="63"/>
      <c r="H1657" s="63"/>
      <c r="I1657" s="63"/>
      <c r="J1657" s="63"/>
      <c r="K1657" s="63"/>
      <c r="L1657" s="63"/>
      <c r="M1657" s="63"/>
      <c r="N1657" s="63"/>
      <c r="O1657" s="63"/>
      <c r="P1657" s="63"/>
      <c r="Q1657" s="63"/>
      <c r="R1657" s="63"/>
      <c r="S1657" s="63"/>
      <c r="T1657" s="63"/>
      <c r="U1657" s="63"/>
      <c r="V1657" s="63"/>
      <c r="W1657" s="63"/>
      <c r="X1657" s="63"/>
      <c r="Y1657" s="63"/>
      <c r="Z1657" s="63"/>
      <c r="AA1657" s="63"/>
      <c r="AB1657" s="63"/>
      <c r="AC1657" s="63"/>
      <c r="AD1657" s="63"/>
      <c r="AE1657" s="63"/>
      <c r="AF1657" s="63"/>
      <c r="AG1657" s="63"/>
      <c r="AH1657" s="63"/>
      <c r="AI1657" s="63"/>
      <c r="AJ1657" s="63"/>
      <c r="AK1657" s="63"/>
      <c r="AL1657" s="63"/>
      <c r="AM1657" s="63"/>
      <c r="AN1657" s="63"/>
      <c r="AO1657" s="63"/>
      <c r="AP1657" s="63"/>
      <c r="AQ1657" s="63"/>
      <c r="AR1657" s="63"/>
      <c r="AS1657" s="63"/>
      <c r="AT1657" s="63"/>
      <c r="AU1657" s="63"/>
      <c r="AV1657" s="63"/>
      <c r="AW1657" s="63"/>
      <c r="AX1657" s="63"/>
      <c r="AY1657" s="63"/>
      <c r="AZ1657" s="63"/>
      <c r="BA1657" s="63"/>
      <c r="BB1657" s="63"/>
      <c r="BC1657" s="63"/>
      <c r="BD1657" s="63"/>
      <c r="BE1657" s="63"/>
      <c r="BF1657" s="63"/>
      <c r="BG1657" s="63"/>
      <c r="BH1657" s="63"/>
      <c r="BI1657" s="63"/>
      <c r="BJ1657" s="63"/>
      <c r="BK1657" s="63"/>
      <c r="BL1657" s="63"/>
      <c r="BM1657" s="63"/>
      <c r="BN1657" s="63"/>
      <c r="BO1657" s="63"/>
      <c r="BP1657" s="63"/>
      <c r="BQ1657" s="63"/>
      <c r="BR1657" s="63"/>
      <c r="BS1657" s="63"/>
      <c r="BT1657" s="63"/>
      <c r="BU1657" s="63"/>
      <c r="BV1657" s="63"/>
      <c r="BW1657" s="63"/>
      <c r="BX1657" s="63"/>
      <c r="BY1657" s="63"/>
      <c r="BZ1657" s="63"/>
      <c r="CA1657" s="63"/>
      <c r="CB1657" s="63"/>
      <c r="CC1657" s="63"/>
      <c r="CD1657" s="63"/>
      <c r="CE1657" s="63"/>
      <c r="CF1657" s="63"/>
      <c r="CG1657" s="63"/>
      <c r="CH1657" s="63"/>
      <c r="CI1657" s="63"/>
      <c r="CJ1657" s="63"/>
      <c r="CK1657" s="63"/>
      <c r="CL1657" s="63"/>
      <c r="CM1657" s="63"/>
      <c r="CN1657" s="63"/>
      <c r="CO1657" s="63"/>
      <c r="CP1657" s="63"/>
      <c r="CR1657" s="227"/>
      <c r="CS1657" s="74"/>
    </row>
    <row r="1658" spans="1:97" s="72" customFormat="1" ht="75.75" customHeight="1">
      <c r="A1658" s="76"/>
      <c r="B1658" s="76"/>
      <c r="C1658" s="76"/>
      <c r="D1658" s="76"/>
      <c r="E1658" s="76"/>
      <c r="F1658" s="63"/>
      <c r="G1658" s="63"/>
      <c r="H1658" s="63"/>
      <c r="I1658" s="63"/>
      <c r="J1658" s="63"/>
      <c r="K1658" s="63"/>
      <c r="L1658" s="63"/>
      <c r="M1658" s="63"/>
      <c r="N1658" s="63"/>
      <c r="O1658" s="63"/>
      <c r="P1658" s="63"/>
      <c r="Q1658" s="63"/>
      <c r="R1658" s="63"/>
      <c r="S1658" s="63"/>
      <c r="T1658" s="63"/>
      <c r="U1658" s="63"/>
      <c r="V1658" s="63"/>
      <c r="W1658" s="63"/>
      <c r="X1658" s="63"/>
      <c r="Y1658" s="63"/>
      <c r="Z1658" s="63"/>
      <c r="AA1658" s="63"/>
      <c r="AB1658" s="63"/>
      <c r="AC1658" s="63"/>
      <c r="AD1658" s="63"/>
      <c r="AE1658" s="63"/>
      <c r="AF1658" s="63"/>
      <c r="AG1658" s="63"/>
      <c r="AH1658" s="63"/>
      <c r="AI1658" s="63"/>
      <c r="AJ1658" s="63"/>
      <c r="AK1658" s="63"/>
      <c r="AL1658" s="63"/>
      <c r="AM1658" s="63"/>
      <c r="AN1658" s="63"/>
      <c r="AO1658" s="63"/>
      <c r="AP1658" s="63"/>
      <c r="AQ1658" s="63"/>
      <c r="AR1658" s="63"/>
      <c r="AS1658" s="63"/>
      <c r="AT1658" s="63"/>
      <c r="AU1658" s="63"/>
      <c r="AV1658" s="63"/>
      <c r="AW1658" s="63"/>
      <c r="AX1658" s="63"/>
      <c r="AY1658" s="63"/>
      <c r="AZ1658" s="63"/>
      <c r="BA1658" s="63"/>
      <c r="BB1658" s="63"/>
      <c r="BC1658" s="63"/>
      <c r="BD1658" s="63"/>
      <c r="BE1658" s="63"/>
      <c r="BF1658" s="63"/>
      <c r="BG1658" s="63"/>
      <c r="BH1658" s="63"/>
      <c r="BI1658" s="63"/>
      <c r="BJ1658" s="63"/>
      <c r="BK1658" s="63"/>
      <c r="BL1658" s="63"/>
      <c r="BM1658" s="63"/>
      <c r="BN1658" s="63"/>
      <c r="BO1658" s="63"/>
      <c r="BP1658" s="63"/>
      <c r="BQ1658" s="63"/>
      <c r="BR1658" s="63"/>
      <c r="BS1658" s="63"/>
      <c r="BT1658" s="63"/>
      <c r="BU1658" s="63"/>
      <c r="BV1658" s="63"/>
      <c r="BW1658" s="63"/>
      <c r="BX1658" s="63"/>
      <c r="BY1658" s="63"/>
      <c r="BZ1658" s="63"/>
      <c r="CA1658" s="63"/>
      <c r="CB1658" s="63"/>
      <c r="CC1658" s="63"/>
      <c r="CD1658" s="63"/>
      <c r="CE1658" s="63"/>
      <c r="CF1658" s="63"/>
      <c r="CG1658" s="63"/>
      <c r="CH1658" s="63"/>
      <c r="CI1658" s="63"/>
      <c r="CJ1658" s="63"/>
      <c r="CK1658" s="63"/>
      <c r="CL1658" s="63"/>
      <c r="CM1658" s="63"/>
      <c r="CN1658" s="63"/>
      <c r="CO1658" s="63"/>
      <c r="CP1658" s="63"/>
      <c r="CR1658" s="227"/>
      <c r="CS1658" s="74"/>
    </row>
    <row r="1659" spans="1:97" s="72" customFormat="1" ht="75.75" customHeight="1">
      <c r="A1659" s="76"/>
      <c r="B1659" s="76"/>
      <c r="C1659" s="76"/>
      <c r="D1659" s="76"/>
      <c r="E1659" s="76"/>
      <c r="F1659" s="63"/>
      <c r="G1659" s="63"/>
      <c r="H1659" s="63"/>
      <c r="I1659" s="63"/>
      <c r="J1659" s="63"/>
      <c r="K1659" s="63"/>
      <c r="L1659" s="63"/>
      <c r="M1659" s="63"/>
      <c r="N1659" s="63"/>
      <c r="O1659" s="63"/>
      <c r="P1659" s="63"/>
      <c r="Q1659" s="63"/>
      <c r="R1659" s="63"/>
      <c r="S1659" s="63"/>
      <c r="T1659" s="63"/>
      <c r="U1659" s="63"/>
      <c r="V1659" s="63"/>
      <c r="W1659" s="63"/>
      <c r="X1659" s="63"/>
      <c r="Y1659" s="63"/>
      <c r="Z1659" s="63"/>
      <c r="AA1659" s="63"/>
      <c r="AB1659" s="63"/>
      <c r="AC1659" s="63"/>
      <c r="AD1659" s="63"/>
      <c r="AE1659" s="63"/>
      <c r="AF1659" s="63"/>
      <c r="AG1659" s="63"/>
      <c r="AH1659" s="63"/>
      <c r="AI1659" s="63"/>
      <c r="AJ1659" s="63"/>
      <c r="AK1659" s="63"/>
      <c r="AL1659" s="63"/>
      <c r="AM1659" s="63"/>
      <c r="AN1659" s="63"/>
      <c r="AO1659" s="63"/>
      <c r="AP1659" s="63"/>
      <c r="AQ1659" s="63"/>
      <c r="AR1659" s="63"/>
      <c r="AS1659" s="63"/>
      <c r="AT1659" s="63"/>
      <c r="AU1659" s="63"/>
      <c r="AV1659" s="63"/>
      <c r="AW1659" s="63"/>
      <c r="AX1659" s="63"/>
      <c r="AY1659" s="63"/>
      <c r="AZ1659" s="63"/>
      <c r="BA1659" s="63"/>
      <c r="BB1659" s="63"/>
      <c r="BC1659" s="63"/>
      <c r="BD1659" s="63"/>
      <c r="BE1659" s="63"/>
      <c r="BF1659" s="63"/>
      <c r="BG1659" s="63"/>
      <c r="BH1659" s="63"/>
      <c r="BI1659" s="63"/>
      <c r="BJ1659" s="63"/>
      <c r="BK1659" s="63"/>
      <c r="BL1659" s="63"/>
      <c r="BM1659" s="63"/>
      <c r="BN1659" s="63"/>
      <c r="BO1659" s="63"/>
      <c r="BP1659" s="63"/>
      <c r="BQ1659" s="63"/>
      <c r="BR1659" s="63"/>
      <c r="BS1659" s="63"/>
      <c r="BT1659" s="63"/>
      <c r="BU1659" s="63"/>
      <c r="BV1659" s="63"/>
      <c r="BW1659" s="63"/>
      <c r="BX1659" s="63"/>
      <c r="BY1659" s="63"/>
      <c r="BZ1659" s="63"/>
      <c r="CA1659" s="63"/>
      <c r="CB1659" s="63"/>
      <c r="CC1659" s="63"/>
      <c r="CD1659" s="63"/>
      <c r="CE1659" s="63"/>
      <c r="CF1659" s="63"/>
      <c r="CG1659" s="63"/>
      <c r="CH1659" s="63"/>
      <c r="CI1659" s="63"/>
      <c r="CJ1659" s="63"/>
      <c r="CK1659" s="63"/>
      <c r="CL1659" s="63"/>
      <c r="CM1659" s="63"/>
      <c r="CN1659" s="63"/>
      <c r="CO1659" s="63"/>
      <c r="CP1659" s="63"/>
      <c r="CR1659" s="227"/>
      <c r="CS1659" s="74"/>
    </row>
    <row r="1660" spans="1:97" s="72" customFormat="1" ht="75.75" customHeight="1">
      <c r="A1660" s="76"/>
      <c r="B1660" s="76"/>
      <c r="C1660" s="76"/>
      <c r="D1660" s="76"/>
      <c r="E1660" s="76"/>
      <c r="F1660" s="63"/>
      <c r="G1660" s="63"/>
      <c r="H1660" s="63"/>
      <c r="I1660" s="63"/>
      <c r="J1660" s="63"/>
      <c r="K1660" s="63"/>
      <c r="L1660" s="63"/>
      <c r="M1660" s="63"/>
      <c r="N1660" s="63"/>
      <c r="O1660" s="63"/>
      <c r="P1660" s="63"/>
      <c r="Q1660" s="63"/>
      <c r="R1660" s="63"/>
      <c r="S1660" s="63"/>
      <c r="T1660" s="63"/>
      <c r="U1660" s="63"/>
      <c r="V1660" s="63"/>
      <c r="W1660" s="63"/>
      <c r="X1660" s="63"/>
      <c r="Y1660" s="63"/>
      <c r="Z1660" s="63"/>
      <c r="AA1660" s="63"/>
      <c r="AB1660" s="63"/>
      <c r="AC1660" s="63"/>
      <c r="AD1660" s="63"/>
      <c r="AE1660" s="63"/>
      <c r="AF1660" s="63"/>
      <c r="AG1660" s="63"/>
      <c r="AH1660" s="63"/>
      <c r="AI1660" s="63"/>
      <c r="AJ1660" s="63"/>
      <c r="AK1660" s="63"/>
      <c r="AL1660" s="63"/>
      <c r="AM1660" s="63"/>
      <c r="AN1660" s="63"/>
      <c r="AO1660" s="63"/>
      <c r="AP1660" s="63"/>
      <c r="AQ1660" s="63"/>
      <c r="AR1660" s="63"/>
      <c r="AS1660" s="63"/>
      <c r="AT1660" s="63"/>
      <c r="AU1660" s="63"/>
      <c r="AV1660" s="63"/>
      <c r="AW1660" s="63"/>
      <c r="AX1660" s="63"/>
      <c r="AY1660" s="63"/>
      <c r="AZ1660" s="63"/>
      <c r="BA1660" s="63"/>
      <c r="BB1660" s="63"/>
      <c r="BC1660" s="63"/>
      <c r="BD1660" s="63"/>
      <c r="BE1660" s="63"/>
      <c r="BF1660" s="63"/>
      <c r="BG1660" s="63"/>
      <c r="BH1660" s="63"/>
      <c r="BI1660" s="63"/>
      <c r="BJ1660" s="63"/>
      <c r="BK1660" s="63"/>
      <c r="BL1660" s="63"/>
      <c r="BM1660" s="63"/>
      <c r="BN1660" s="63"/>
      <c r="BO1660" s="63"/>
      <c r="BP1660" s="63"/>
      <c r="BQ1660" s="63"/>
      <c r="BR1660" s="63"/>
      <c r="BS1660" s="63"/>
      <c r="BT1660" s="63"/>
      <c r="BU1660" s="63"/>
      <c r="BV1660" s="63"/>
      <c r="BW1660" s="63"/>
      <c r="BX1660" s="63"/>
      <c r="BY1660" s="63"/>
      <c r="BZ1660" s="63"/>
      <c r="CA1660" s="63"/>
      <c r="CB1660" s="63"/>
      <c r="CC1660" s="63"/>
      <c r="CD1660" s="63"/>
      <c r="CE1660" s="63"/>
      <c r="CF1660" s="63"/>
      <c r="CG1660" s="63"/>
      <c r="CH1660" s="63"/>
      <c r="CI1660" s="63"/>
      <c r="CJ1660" s="63"/>
      <c r="CK1660" s="63"/>
      <c r="CL1660" s="63"/>
      <c r="CM1660" s="63"/>
      <c r="CN1660" s="63"/>
      <c r="CO1660" s="63"/>
      <c r="CP1660" s="63"/>
      <c r="CR1660" s="227"/>
      <c r="CS1660" s="74"/>
    </row>
    <row r="1661" spans="1:97" s="72" customFormat="1" ht="75.75" customHeight="1">
      <c r="A1661" s="76"/>
      <c r="B1661" s="76"/>
      <c r="C1661" s="76"/>
      <c r="D1661" s="76"/>
      <c r="E1661" s="76"/>
      <c r="F1661" s="63"/>
      <c r="G1661" s="63"/>
      <c r="H1661" s="63"/>
      <c r="I1661" s="63"/>
      <c r="J1661" s="63"/>
      <c r="K1661" s="63"/>
      <c r="L1661" s="63"/>
      <c r="M1661" s="63"/>
      <c r="N1661" s="63"/>
      <c r="O1661" s="63"/>
      <c r="P1661" s="63"/>
      <c r="Q1661" s="63"/>
      <c r="R1661" s="63"/>
      <c r="S1661" s="63"/>
      <c r="T1661" s="63"/>
      <c r="U1661" s="63"/>
      <c r="V1661" s="63"/>
      <c r="W1661" s="63"/>
      <c r="X1661" s="63"/>
      <c r="Y1661" s="63"/>
      <c r="Z1661" s="63"/>
      <c r="AA1661" s="63"/>
      <c r="AB1661" s="63"/>
      <c r="AC1661" s="63"/>
      <c r="AD1661" s="63"/>
      <c r="AE1661" s="63"/>
      <c r="AF1661" s="63"/>
      <c r="AG1661" s="63"/>
      <c r="AH1661" s="63"/>
      <c r="AI1661" s="63"/>
      <c r="AJ1661" s="63"/>
      <c r="AK1661" s="63"/>
      <c r="AL1661" s="63"/>
      <c r="AM1661" s="63"/>
      <c r="AN1661" s="63"/>
      <c r="AO1661" s="63"/>
      <c r="AP1661" s="63"/>
      <c r="AQ1661" s="63"/>
      <c r="AR1661" s="63"/>
      <c r="AS1661" s="63"/>
      <c r="AT1661" s="63"/>
      <c r="AU1661" s="63"/>
      <c r="AV1661" s="63"/>
      <c r="AW1661" s="63"/>
      <c r="AX1661" s="63"/>
      <c r="AY1661" s="63"/>
      <c r="AZ1661" s="63"/>
      <c r="BA1661" s="63"/>
      <c r="BB1661" s="63"/>
      <c r="BC1661" s="63"/>
      <c r="BD1661" s="63"/>
      <c r="BE1661" s="63"/>
      <c r="BF1661" s="63"/>
      <c r="BG1661" s="63"/>
      <c r="BH1661" s="63"/>
      <c r="BI1661" s="63"/>
      <c r="BJ1661" s="63"/>
      <c r="BK1661" s="63"/>
      <c r="BL1661" s="63"/>
      <c r="BM1661" s="63"/>
      <c r="BN1661" s="63"/>
      <c r="BO1661" s="63"/>
      <c r="BP1661" s="63"/>
      <c r="BQ1661" s="63"/>
      <c r="BR1661" s="63"/>
      <c r="BS1661" s="63"/>
      <c r="BT1661" s="63"/>
      <c r="BU1661" s="63"/>
      <c r="BV1661" s="63"/>
      <c r="BW1661" s="63"/>
      <c r="BX1661" s="63"/>
      <c r="BY1661" s="63"/>
      <c r="BZ1661" s="63"/>
      <c r="CA1661" s="63"/>
      <c r="CB1661" s="63"/>
      <c r="CC1661" s="63"/>
      <c r="CD1661" s="63"/>
      <c r="CE1661" s="63"/>
      <c r="CF1661" s="63"/>
      <c r="CG1661" s="63"/>
      <c r="CH1661" s="63"/>
      <c r="CI1661" s="63"/>
      <c r="CJ1661" s="63"/>
      <c r="CK1661" s="63"/>
      <c r="CL1661" s="63"/>
      <c r="CM1661" s="63"/>
      <c r="CN1661" s="63"/>
      <c r="CO1661" s="63"/>
      <c r="CP1661" s="63"/>
      <c r="CR1661" s="227"/>
      <c r="CS1661" s="74"/>
    </row>
    <row r="1662" spans="1:97" s="72" customFormat="1" ht="75.75" customHeight="1">
      <c r="A1662" s="76"/>
      <c r="B1662" s="76"/>
      <c r="C1662" s="76"/>
      <c r="D1662" s="76"/>
      <c r="E1662" s="76"/>
      <c r="F1662" s="63"/>
      <c r="G1662" s="63"/>
      <c r="H1662" s="63"/>
      <c r="I1662" s="63"/>
      <c r="J1662" s="63"/>
      <c r="K1662" s="63"/>
      <c r="L1662" s="63"/>
      <c r="M1662" s="63"/>
      <c r="N1662" s="63"/>
      <c r="O1662" s="63"/>
      <c r="P1662" s="63"/>
      <c r="Q1662" s="63"/>
      <c r="R1662" s="63"/>
      <c r="S1662" s="63"/>
      <c r="T1662" s="63"/>
      <c r="U1662" s="63"/>
      <c r="V1662" s="63"/>
      <c r="W1662" s="63"/>
      <c r="X1662" s="63"/>
      <c r="Y1662" s="63"/>
      <c r="Z1662" s="63"/>
      <c r="AA1662" s="63"/>
      <c r="AB1662" s="63"/>
      <c r="AC1662" s="63"/>
      <c r="AD1662" s="63"/>
      <c r="AE1662" s="63"/>
      <c r="AF1662" s="63"/>
      <c r="AG1662" s="63"/>
      <c r="AH1662" s="63"/>
      <c r="AI1662" s="63"/>
      <c r="AJ1662" s="63"/>
      <c r="AK1662" s="63"/>
      <c r="AL1662" s="63"/>
      <c r="AM1662" s="63"/>
      <c r="AN1662" s="63"/>
      <c r="AO1662" s="63"/>
      <c r="AP1662" s="63"/>
      <c r="AQ1662" s="63"/>
      <c r="AR1662" s="63"/>
      <c r="AS1662" s="63"/>
      <c r="AT1662" s="63"/>
      <c r="AU1662" s="63"/>
      <c r="AV1662" s="63"/>
      <c r="AW1662" s="63"/>
      <c r="AX1662" s="63"/>
      <c r="AY1662" s="63"/>
      <c r="AZ1662" s="63"/>
      <c r="BA1662" s="63"/>
      <c r="BB1662" s="63"/>
      <c r="BC1662" s="63"/>
      <c r="BD1662" s="63"/>
      <c r="BE1662" s="63"/>
      <c r="BF1662" s="63"/>
      <c r="BG1662" s="63"/>
      <c r="BH1662" s="63"/>
      <c r="BI1662" s="63"/>
      <c r="BJ1662" s="63"/>
      <c r="BK1662" s="63"/>
      <c r="BL1662" s="63"/>
      <c r="BM1662" s="63"/>
      <c r="BN1662" s="63"/>
      <c r="BO1662" s="63"/>
      <c r="BP1662" s="63"/>
      <c r="BQ1662" s="63"/>
      <c r="BR1662" s="63"/>
      <c r="BS1662" s="63"/>
      <c r="BT1662" s="63"/>
      <c r="BU1662" s="63"/>
      <c r="BV1662" s="63"/>
      <c r="BW1662" s="63"/>
      <c r="BX1662" s="63"/>
      <c r="BY1662" s="63"/>
      <c r="BZ1662" s="63"/>
      <c r="CA1662" s="63"/>
      <c r="CB1662" s="63"/>
      <c r="CC1662" s="63"/>
      <c r="CD1662" s="63"/>
      <c r="CE1662" s="63"/>
      <c r="CF1662" s="63"/>
      <c r="CG1662" s="63"/>
      <c r="CH1662" s="63"/>
      <c r="CI1662" s="63"/>
      <c r="CJ1662" s="63"/>
      <c r="CK1662" s="63"/>
      <c r="CL1662" s="63"/>
      <c r="CM1662" s="63"/>
      <c r="CN1662" s="63"/>
      <c r="CO1662" s="63"/>
      <c r="CP1662" s="63"/>
      <c r="CR1662" s="227"/>
      <c r="CS1662" s="74"/>
    </row>
    <row r="1663" spans="1:97" s="72" customFormat="1" ht="75.75" customHeight="1">
      <c r="A1663" s="76"/>
      <c r="B1663" s="76"/>
      <c r="C1663" s="76"/>
      <c r="D1663" s="76"/>
      <c r="E1663" s="76"/>
      <c r="F1663" s="63"/>
      <c r="G1663" s="63"/>
      <c r="H1663" s="63"/>
      <c r="I1663" s="63"/>
      <c r="J1663" s="63"/>
      <c r="K1663" s="63"/>
      <c r="L1663" s="63"/>
      <c r="M1663" s="63"/>
      <c r="N1663" s="63"/>
      <c r="O1663" s="63"/>
      <c r="P1663" s="63"/>
      <c r="Q1663" s="63"/>
      <c r="R1663" s="63"/>
      <c r="S1663" s="63"/>
      <c r="T1663" s="63"/>
      <c r="U1663" s="63"/>
      <c r="V1663" s="63"/>
      <c r="W1663" s="63"/>
      <c r="X1663" s="63"/>
      <c r="Y1663" s="63"/>
      <c r="Z1663" s="63"/>
      <c r="AA1663" s="63"/>
      <c r="AB1663" s="63"/>
      <c r="AC1663" s="63"/>
      <c r="AD1663" s="63"/>
      <c r="AE1663" s="63"/>
      <c r="AF1663" s="63"/>
      <c r="AG1663" s="63"/>
      <c r="AH1663" s="63"/>
      <c r="AI1663" s="63"/>
      <c r="AJ1663" s="63"/>
      <c r="AK1663" s="63"/>
      <c r="AL1663" s="63"/>
      <c r="AM1663" s="63"/>
      <c r="AN1663" s="63"/>
      <c r="AO1663" s="63"/>
      <c r="AP1663" s="63"/>
      <c r="AQ1663" s="63"/>
      <c r="AR1663" s="63"/>
      <c r="AS1663" s="63"/>
      <c r="AT1663" s="63"/>
      <c r="AU1663" s="63"/>
      <c r="AV1663" s="63"/>
      <c r="AW1663" s="63"/>
      <c r="AX1663" s="63"/>
      <c r="AY1663" s="63"/>
      <c r="AZ1663" s="63"/>
      <c r="BA1663" s="63"/>
      <c r="BB1663" s="63"/>
      <c r="BC1663" s="63"/>
      <c r="BD1663" s="63"/>
      <c r="BE1663" s="63"/>
      <c r="BF1663" s="63"/>
      <c r="BG1663" s="63"/>
      <c r="BH1663" s="63"/>
      <c r="BI1663" s="63"/>
      <c r="BJ1663" s="63"/>
      <c r="BK1663" s="63"/>
      <c r="BL1663" s="63"/>
      <c r="BM1663" s="63"/>
      <c r="BN1663" s="63"/>
      <c r="BO1663" s="63"/>
      <c r="BP1663" s="63"/>
      <c r="BQ1663" s="63"/>
      <c r="BR1663" s="63"/>
      <c r="BS1663" s="63"/>
      <c r="BT1663" s="63"/>
      <c r="BU1663" s="63"/>
      <c r="BV1663" s="63"/>
      <c r="BW1663" s="63"/>
      <c r="BX1663" s="63"/>
      <c r="BY1663" s="63"/>
      <c r="BZ1663" s="63"/>
      <c r="CA1663" s="63"/>
      <c r="CB1663" s="63"/>
      <c r="CC1663" s="63"/>
      <c r="CD1663" s="63"/>
      <c r="CE1663" s="63"/>
      <c r="CF1663" s="63"/>
      <c r="CG1663" s="63"/>
      <c r="CH1663" s="63"/>
      <c r="CI1663" s="63"/>
      <c r="CJ1663" s="63"/>
      <c r="CK1663" s="63"/>
      <c r="CL1663" s="63"/>
      <c r="CM1663" s="63"/>
      <c r="CN1663" s="63"/>
      <c r="CO1663" s="63"/>
      <c r="CP1663" s="63"/>
      <c r="CR1663" s="227"/>
      <c r="CS1663" s="74"/>
    </row>
    <row r="1664" spans="1:97" s="72" customFormat="1" ht="75.75" customHeight="1">
      <c r="A1664" s="76"/>
      <c r="B1664" s="76"/>
      <c r="C1664" s="76"/>
      <c r="D1664" s="76"/>
      <c r="E1664" s="76"/>
      <c r="F1664" s="63"/>
      <c r="G1664" s="63"/>
      <c r="H1664" s="63"/>
      <c r="I1664" s="63"/>
      <c r="J1664" s="63"/>
      <c r="K1664" s="63"/>
      <c r="L1664" s="63"/>
      <c r="M1664" s="63"/>
      <c r="N1664" s="63"/>
      <c r="O1664" s="63"/>
      <c r="P1664" s="63"/>
      <c r="Q1664" s="63"/>
      <c r="R1664" s="63"/>
      <c r="S1664" s="63"/>
      <c r="T1664" s="63"/>
      <c r="U1664" s="63"/>
      <c r="V1664" s="63"/>
      <c r="W1664" s="63"/>
      <c r="X1664" s="63"/>
      <c r="Y1664" s="63"/>
      <c r="Z1664" s="63"/>
      <c r="AA1664" s="63"/>
      <c r="AB1664" s="63"/>
      <c r="AC1664" s="63"/>
      <c r="AD1664" s="63"/>
      <c r="AE1664" s="63"/>
      <c r="AF1664" s="63"/>
      <c r="AG1664" s="63"/>
      <c r="AH1664" s="63"/>
      <c r="AI1664" s="63"/>
      <c r="AJ1664" s="63"/>
      <c r="AK1664" s="63"/>
      <c r="AL1664" s="63"/>
      <c r="AM1664" s="63"/>
      <c r="AN1664" s="63"/>
      <c r="AO1664" s="63"/>
      <c r="AP1664" s="63"/>
      <c r="AQ1664" s="63"/>
      <c r="AR1664" s="63"/>
      <c r="AS1664" s="63"/>
      <c r="AT1664" s="63"/>
      <c r="AU1664" s="63"/>
      <c r="AV1664" s="63"/>
      <c r="AW1664" s="63"/>
      <c r="AX1664" s="63"/>
      <c r="AY1664" s="63"/>
      <c r="AZ1664" s="63"/>
      <c r="BA1664" s="63"/>
      <c r="BB1664" s="63"/>
      <c r="BC1664" s="63"/>
      <c r="BD1664" s="63"/>
      <c r="BE1664" s="63"/>
      <c r="BF1664" s="63"/>
      <c r="BG1664" s="63"/>
      <c r="BH1664" s="63"/>
      <c r="BI1664" s="63"/>
      <c r="BJ1664" s="63"/>
      <c r="BK1664" s="63"/>
      <c r="BL1664" s="63"/>
      <c r="BM1664" s="63"/>
      <c r="BN1664" s="63"/>
      <c r="BO1664" s="63"/>
      <c r="BP1664" s="63"/>
      <c r="BQ1664" s="63"/>
      <c r="BR1664" s="63"/>
      <c r="BS1664" s="63"/>
      <c r="BT1664" s="63"/>
      <c r="BU1664" s="63"/>
      <c r="BV1664" s="63"/>
      <c r="BW1664" s="63"/>
      <c r="BX1664" s="63"/>
      <c r="BY1664" s="63"/>
      <c r="BZ1664" s="63"/>
      <c r="CA1664" s="63"/>
      <c r="CB1664" s="63"/>
      <c r="CC1664" s="63"/>
      <c r="CD1664" s="63"/>
      <c r="CE1664" s="63"/>
      <c r="CF1664" s="63"/>
      <c r="CG1664" s="63"/>
      <c r="CH1664" s="63"/>
      <c r="CI1664" s="63"/>
      <c r="CJ1664" s="63"/>
      <c r="CK1664" s="63"/>
      <c r="CL1664" s="63"/>
      <c r="CM1664" s="63"/>
      <c r="CN1664" s="63"/>
      <c r="CO1664" s="63"/>
      <c r="CP1664" s="63"/>
      <c r="CR1664" s="227"/>
      <c r="CS1664" s="74"/>
    </row>
    <row r="1665" spans="1:97" s="72" customFormat="1" ht="75.75" customHeight="1">
      <c r="A1665" s="76"/>
      <c r="B1665" s="76"/>
      <c r="C1665" s="76"/>
      <c r="D1665" s="76"/>
      <c r="E1665" s="76"/>
      <c r="F1665" s="63"/>
      <c r="G1665" s="63"/>
      <c r="H1665" s="63"/>
      <c r="I1665" s="63"/>
      <c r="J1665" s="63"/>
      <c r="K1665" s="63"/>
      <c r="L1665" s="63"/>
      <c r="M1665" s="63"/>
      <c r="N1665" s="63"/>
      <c r="O1665" s="63"/>
      <c r="P1665" s="63"/>
      <c r="Q1665" s="63"/>
      <c r="R1665" s="63"/>
      <c r="S1665" s="63"/>
      <c r="T1665" s="63"/>
      <c r="U1665" s="63"/>
      <c r="V1665" s="63"/>
      <c r="W1665" s="63"/>
      <c r="X1665" s="63"/>
      <c r="Y1665" s="63"/>
      <c r="Z1665" s="63"/>
      <c r="AA1665" s="63"/>
      <c r="AB1665" s="63"/>
      <c r="AC1665" s="63"/>
      <c r="AD1665" s="63"/>
      <c r="AE1665" s="63"/>
      <c r="AF1665" s="63"/>
      <c r="AG1665" s="63"/>
      <c r="AH1665" s="63"/>
      <c r="AI1665" s="63"/>
      <c r="AJ1665" s="63"/>
      <c r="AK1665" s="63"/>
      <c r="AL1665" s="63"/>
      <c r="AM1665" s="63"/>
      <c r="AN1665" s="63"/>
      <c r="AO1665" s="63"/>
      <c r="AP1665" s="63"/>
      <c r="AQ1665" s="63"/>
      <c r="AR1665" s="63"/>
      <c r="AS1665" s="63"/>
      <c r="AT1665" s="63"/>
      <c r="AU1665" s="63"/>
      <c r="AV1665" s="63"/>
      <c r="AW1665" s="63"/>
      <c r="AX1665" s="63"/>
      <c r="AY1665" s="63"/>
      <c r="AZ1665" s="63"/>
      <c r="BA1665" s="63"/>
      <c r="BB1665" s="63"/>
      <c r="BC1665" s="63"/>
      <c r="BD1665" s="63"/>
      <c r="BE1665" s="63"/>
      <c r="BF1665" s="63"/>
      <c r="BG1665" s="63"/>
      <c r="BH1665" s="63"/>
      <c r="BI1665" s="63"/>
      <c r="BJ1665" s="63"/>
      <c r="BK1665" s="63"/>
      <c r="BL1665" s="63"/>
      <c r="BM1665" s="63"/>
      <c r="BN1665" s="63"/>
      <c r="BO1665" s="63"/>
      <c r="BP1665" s="63"/>
      <c r="BQ1665" s="63"/>
      <c r="BR1665" s="63"/>
      <c r="BS1665" s="63"/>
      <c r="BT1665" s="63"/>
      <c r="BU1665" s="63"/>
      <c r="BV1665" s="63"/>
      <c r="BW1665" s="63"/>
      <c r="BX1665" s="63"/>
      <c r="BY1665" s="63"/>
      <c r="BZ1665" s="63"/>
      <c r="CA1665" s="63"/>
      <c r="CB1665" s="63"/>
      <c r="CC1665" s="63"/>
      <c r="CD1665" s="63"/>
      <c r="CE1665" s="63"/>
      <c r="CF1665" s="63"/>
      <c r="CG1665" s="63"/>
      <c r="CH1665" s="63"/>
      <c r="CI1665" s="63"/>
      <c r="CJ1665" s="63"/>
      <c r="CK1665" s="63"/>
      <c r="CL1665" s="63"/>
      <c r="CM1665" s="63"/>
      <c r="CN1665" s="63"/>
      <c r="CO1665" s="63"/>
      <c r="CP1665" s="63"/>
      <c r="CR1665" s="227"/>
      <c r="CS1665" s="74"/>
    </row>
    <row r="1666" spans="1:97" s="72" customFormat="1" ht="75.75" customHeight="1">
      <c r="A1666" s="76"/>
      <c r="B1666" s="76"/>
      <c r="C1666" s="76"/>
      <c r="D1666" s="76"/>
      <c r="E1666" s="76"/>
      <c r="F1666" s="63"/>
      <c r="G1666" s="63"/>
      <c r="H1666" s="63"/>
      <c r="I1666" s="63"/>
      <c r="J1666" s="63"/>
      <c r="K1666" s="63"/>
      <c r="L1666" s="63"/>
      <c r="M1666" s="63"/>
      <c r="N1666" s="63"/>
      <c r="O1666" s="63"/>
      <c r="P1666" s="63"/>
      <c r="Q1666" s="63"/>
      <c r="R1666" s="63"/>
      <c r="S1666" s="63"/>
      <c r="T1666" s="63"/>
      <c r="U1666" s="63"/>
      <c r="V1666" s="63"/>
      <c r="W1666" s="63"/>
      <c r="X1666" s="63"/>
      <c r="Y1666" s="63"/>
      <c r="Z1666" s="63"/>
      <c r="AA1666" s="63"/>
      <c r="AB1666" s="63"/>
      <c r="AC1666" s="63"/>
      <c r="AD1666" s="63"/>
      <c r="AE1666" s="63"/>
      <c r="AF1666" s="63"/>
      <c r="AG1666" s="63"/>
      <c r="AH1666" s="63"/>
      <c r="AI1666" s="63"/>
      <c r="AJ1666" s="63"/>
      <c r="AK1666" s="63"/>
      <c r="AL1666" s="63"/>
      <c r="AM1666" s="63"/>
      <c r="AN1666" s="63"/>
      <c r="AO1666" s="63"/>
      <c r="AP1666" s="63"/>
      <c r="AQ1666" s="63"/>
      <c r="AR1666" s="63"/>
      <c r="AS1666" s="63"/>
      <c r="AT1666" s="63"/>
      <c r="AU1666" s="63"/>
      <c r="AV1666" s="63"/>
      <c r="AW1666" s="63"/>
      <c r="AX1666" s="63"/>
      <c r="AY1666" s="63"/>
      <c r="AZ1666" s="63"/>
      <c r="BA1666" s="63"/>
      <c r="BB1666" s="63"/>
      <c r="BC1666" s="63"/>
      <c r="BD1666" s="63"/>
      <c r="BE1666" s="63"/>
      <c r="BF1666" s="63"/>
      <c r="BG1666" s="63"/>
      <c r="BH1666" s="63"/>
      <c r="BI1666" s="63"/>
      <c r="BJ1666" s="63"/>
      <c r="BK1666" s="63"/>
      <c r="BL1666" s="63"/>
      <c r="BM1666" s="63"/>
      <c r="BN1666" s="63"/>
      <c r="BO1666" s="63"/>
      <c r="BP1666" s="63"/>
      <c r="BQ1666" s="63"/>
      <c r="BR1666" s="63"/>
      <c r="BS1666" s="63"/>
      <c r="BT1666" s="63"/>
      <c r="BU1666" s="63"/>
      <c r="BV1666" s="63"/>
      <c r="BW1666" s="63"/>
      <c r="BX1666" s="63"/>
      <c r="BY1666" s="63"/>
      <c r="BZ1666" s="63"/>
      <c r="CA1666" s="63"/>
      <c r="CB1666" s="63"/>
      <c r="CC1666" s="63"/>
      <c r="CD1666" s="63"/>
      <c r="CE1666" s="63"/>
      <c r="CF1666" s="63"/>
      <c r="CG1666" s="63"/>
      <c r="CH1666" s="63"/>
      <c r="CI1666" s="63"/>
      <c r="CJ1666" s="63"/>
      <c r="CK1666" s="63"/>
      <c r="CL1666" s="63"/>
      <c r="CM1666" s="63"/>
      <c r="CN1666" s="63"/>
      <c r="CO1666" s="63"/>
      <c r="CP1666" s="63"/>
      <c r="CR1666" s="227"/>
      <c r="CS1666" s="74"/>
    </row>
    <row r="1667" spans="1:97" s="72" customFormat="1" ht="75.75" customHeight="1">
      <c r="A1667" s="76"/>
      <c r="B1667" s="76"/>
      <c r="C1667" s="76"/>
      <c r="D1667" s="76"/>
      <c r="E1667" s="76"/>
      <c r="F1667" s="63"/>
      <c r="G1667" s="63"/>
      <c r="H1667" s="63"/>
      <c r="I1667" s="63"/>
      <c r="J1667" s="63"/>
      <c r="K1667" s="63"/>
      <c r="L1667" s="63"/>
      <c r="M1667" s="63"/>
      <c r="N1667" s="63"/>
      <c r="O1667" s="63"/>
      <c r="P1667" s="63"/>
      <c r="Q1667" s="63"/>
      <c r="R1667" s="63"/>
      <c r="S1667" s="63"/>
      <c r="T1667" s="63"/>
      <c r="U1667" s="63"/>
      <c r="V1667" s="63"/>
      <c r="W1667" s="63"/>
      <c r="X1667" s="63"/>
      <c r="Y1667" s="63"/>
      <c r="Z1667" s="63"/>
      <c r="AA1667" s="63"/>
      <c r="AB1667" s="63"/>
      <c r="AC1667" s="63"/>
      <c r="AD1667" s="63"/>
      <c r="AE1667" s="63"/>
      <c r="AF1667" s="63"/>
      <c r="AG1667" s="63"/>
      <c r="AH1667" s="63"/>
      <c r="AI1667" s="63"/>
      <c r="AJ1667" s="63"/>
      <c r="AK1667" s="63"/>
      <c r="AL1667" s="63"/>
      <c r="AM1667" s="63"/>
      <c r="AN1667" s="63"/>
      <c r="AO1667" s="63"/>
      <c r="AP1667" s="63"/>
      <c r="AQ1667" s="63"/>
      <c r="AR1667" s="63"/>
      <c r="AS1667" s="63"/>
      <c r="AT1667" s="63"/>
      <c r="AU1667" s="63"/>
      <c r="AV1667" s="63"/>
      <c r="AW1667" s="63"/>
      <c r="AX1667" s="63"/>
      <c r="AY1667" s="63"/>
      <c r="AZ1667" s="63"/>
      <c r="BA1667" s="63"/>
      <c r="BB1667" s="63"/>
      <c r="BC1667" s="63"/>
      <c r="BD1667" s="63"/>
      <c r="BE1667" s="63"/>
      <c r="BF1667" s="63"/>
      <c r="BG1667" s="63"/>
      <c r="BH1667" s="63"/>
      <c r="BI1667" s="63"/>
      <c r="BJ1667" s="63"/>
      <c r="BK1667" s="63"/>
      <c r="BL1667" s="63"/>
      <c r="BM1667" s="63"/>
      <c r="BN1667" s="63"/>
      <c r="BO1667" s="63"/>
      <c r="BP1667" s="63"/>
      <c r="BQ1667" s="63"/>
      <c r="BR1667" s="63"/>
      <c r="BS1667" s="63"/>
      <c r="BT1667" s="63"/>
      <c r="BU1667" s="63"/>
      <c r="BV1667" s="63"/>
      <c r="BW1667" s="63"/>
      <c r="BX1667" s="63"/>
      <c r="BY1667" s="63"/>
      <c r="BZ1667" s="63"/>
      <c r="CA1667" s="63"/>
      <c r="CB1667" s="63"/>
      <c r="CC1667" s="63"/>
      <c r="CD1667" s="63"/>
      <c r="CE1667" s="63"/>
      <c r="CF1667" s="63"/>
      <c r="CG1667" s="63"/>
      <c r="CH1667" s="63"/>
      <c r="CI1667" s="63"/>
      <c r="CJ1667" s="63"/>
      <c r="CK1667" s="63"/>
      <c r="CL1667" s="63"/>
      <c r="CM1667" s="63"/>
      <c r="CN1667" s="63"/>
      <c r="CO1667" s="63"/>
      <c r="CP1667" s="63"/>
      <c r="CR1667" s="227"/>
      <c r="CS1667" s="74"/>
    </row>
    <row r="1668" spans="1:97" s="72" customFormat="1" ht="75.75" customHeight="1">
      <c r="A1668" s="76"/>
      <c r="B1668" s="76"/>
      <c r="C1668" s="76"/>
      <c r="D1668" s="76"/>
      <c r="E1668" s="76"/>
      <c r="F1668" s="63"/>
      <c r="G1668" s="63"/>
      <c r="H1668" s="63"/>
      <c r="I1668" s="63"/>
      <c r="J1668" s="63"/>
      <c r="K1668" s="63"/>
      <c r="L1668" s="63"/>
      <c r="M1668" s="63"/>
      <c r="N1668" s="63"/>
      <c r="O1668" s="63"/>
      <c r="P1668" s="63"/>
      <c r="Q1668" s="63"/>
      <c r="R1668" s="63"/>
      <c r="S1668" s="63"/>
      <c r="T1668" s="63"/>
      <c r="U1668" s="63"/>
      <c r="V1668" s="63"/>
      <c r="W1668" s="63"/>
      <c r="X1668" s="63"/>
      <c r="Y1668" s="63"/>
      <c r="Z1668" s="63"/>
      <c r="AA1668" s="63"/>
      <c r="AB1668" s="63"/>
      <c r="AC1668" s="63"/>
      <c r="AD1668" s="63"/>
      <c r="AE1668" s="63"/>
      <c r="AF1668" s="63"/>
      <c r="AG1668" s="63"/>
      <c r="AH1668" s="63"/>
      <c r="AI1668" s="63"/>
      <c r="AJ1668" s="63"/>
      <c r="AK1668" s="63"/>
      <c r="AL1668" s="63"/>
      <c r="AM1668" s="63"/>
      <c r="AN1668" s="63"/>
      <c r="AO1668" s="63"/>
      <c r="AP1668" s="63"/>
      <c r="AQ1668" s="63"/>
      <c r="AR1668" s="63"/>
      <c r="AS1668" s="63"/>
      <c r="AT1668" s="63"/>
      <c r="AU1668" s="63"/>
      <c r="AV1668" s="63"/>
      <c r="AW1668" s="63"/>
      <c r="AX1668" s="63"/>
      <c r="AY1668" s="63"/>
      <c r="AZ1668" s="63"/>
      <c r="BA1668" s="63"/>
      <c r="BB1668" s="63"/>
      <c r="BC1668" s="63"/>
      <c r="BD1668" s="63"/>
      <c r="BE1668" s="63"/>
      <c r="BF1668" s="63"/>
      <c r="BG1668" s="63"/>
      <c r="BH1668" s="63"/>
      <c r="BI1668" s="63"/>
      <c r="BJ1668" s="63"/>
      <c r="BK1668" s="63"/>
      <c r="BL1668" s="63"/>
      <c r="BM1668" s="63"/>
      <c r="BN1668" s="63"/>
      <c r="BO1668" s="63"/>
      <c r="BP1668" s="63"/>
      <c r="BQ1668" s="63"/>
      <c r="BR1668" s="63"/>
      <c r="BS1668" s="63"/>
      <c r="BT1668" s="63"/>
      <c r="BU1668" s="63"/>
      <c r="BV1668" s="63"/>
      <c r="BW1668" s="63"/>
      <c r="BX1668" s="63"/>
      <c r="BY1668" s="63"/>
      <c r="BZ1668" s="63"/>
      <c r="CA1668" s="63"/>
      <c r="CB1668" s="63"/>
      <c r="CC1668" s="63"/>
      <c r="CD1668" s="63"/>
      <c r="CE1668" s="63"/>
      <c r="CF1668" s="63"/>
      <c r="CG1668" s="63"/>
      <c r="CH1668" s="63"/>
      <c r="CI1668" s="63"/>
      <c r="CJ1668" s="63"/>
      <c r="CK1668" s="63"/>
      <c r="CL1668" s="63"/>
      <c r="CM1668" s="63"/>
      <c r="CN1668" s="63"/>
      <c r="CO1668" s="63"/>
      <c r="CP1668" s="63"/>
      <c r="CR1668" s="227"/>
      <c r="CS1668" s="74"/>
    </row>
    <row r="1669" spans="1:97" s="72" customFormat="1" ht="75.75" customHeight="1">
      <c r="A1669" s="76"/>
      <c r="B1669" s="76"/>
      <c r="C1669" s="76"/>
      <c r="D1669" s="76"/>
      <c r="E1669" s="76"/>
      <c r="F1669" s="63"/>
      <c r="G1669" s="63"/>
      <c r="H1669" s="63"/>
      <c r="I1669" s="63"/>
      <c r="J1669" s="63"/>
      <c r="K1669" s="63"/>
      <c r="L1669" s="63"/>
      <c r="M1669" s="63"/>
      <c r="N1669" s="63"/>
      <c r="O1669" s="63"/>
      <c r="P1669" s="63"/>
      <c r="Q1669" s="63"/>
      <c r="R1669" s="63"/>
      <c r="S1669" s="63"/>
      <c r="T1669" s="63"/>
      <c r="U1669" s="63"/>
      <c r="V1669" s="63"/>
      <c r="W1669" s="63"/>
      <c r="X1669" s="63"/>
      <c r="Y1669" s="63"/>
      <c r="Z1669" s="63"/>
      <c r="AA1669" s="63"/>
      <c r="AB1669" s="63"/>
      <c r="AC1669" s="63"/>
      <c r="AD1669" s="63"/>
      <c r="AE1669" s="63"/>
      <c r="AF1669" s="63"/>
      <c r="AG1669" s="63"/>
      <c r="AH1669" s="63"/>
      <c r="AI1669" s="63"/>
      <c r="AJ1669" s="63"/>
      <c r="AK1669" s="63"/>
      <c r="AL1669" s="63"/>
      <c r="AM1669" s="63"/>
      <c r="AN1669" s="63"/>
      <c r="AO1669" s="63"/>
      <c r="AP1669" s="63"/>
      <c r="AQ1669" s="63"/>
      <c r="AR1669" s="63"/>
      <c r="AS1669" s="63"/>
      <c r="AT1669" s="63"/>
      <c r="AU1669" s="63"/>
      <c r="AV1669" s="63"/>
      <c r="AW1669" s="63"/>
      <c r="AX1669" s="63"/>
      <c r="AY1669" s="63"/>
      <c r="AZ1669" s="63"/>
      <c r="BA1669" s="63"/>
      <c r="BB1669" s="63"/>
      <c r="BC1669" s="63"/>
      <c r="BD1669" s="63"/>
      <c r="BE1669" s="63"/>
      <c r="BF1669" s="63"/>
      <c r="BG1669" s="63"/>
      <c r="BH1669" s="63"/>
      <c r="BI1669" s="63"/>
      <c r="BJ1669" s="63"/>
      <c r="BK1669" s="63"/>
      <c r="BL1669" s="63"/>
      <c r="BM1669" s="63"/>
      <c r="BN1669" s="63"/>
      <c r="BO1669" s="63"/>
      <c r="BP1669" s="63"/>
      <c r="BQ1669" s="63"/>
      <c r="BR1669" s="63"/>
      <c r="BS1669" s="63"/>
      <c r="BT1669" s="63"/>
      <c r="BU1669" s="63"/>
      <c r="BV1669" s="63"/>
      <c r="BW1669" s="63"/>
      <c r="BX1669" s="63"/>
      <c r="BY1669" s="63"/>
      <c r="BZ1669" s="63"/>
      <c r="CA1669" s="63"/>
      <c r="CB1669" s="63"/>
      <c r="CC1669" s="63"/>
      <c r="CD1669" s="63"/>
      <c r="CE1669" s="63"/>
      <c r="CF1669" s="63"/>
      <c r="CG1669" s="63"/>
      <c r="CH1669" s="63"/>
      <c r="CI1669" s="63"/>
      <c r="CJ1669" s="63"/>
      <c r="CK1669" s="63"/>
      <c r="CL1669" s="63"/>
      <c r="CM1669" s="63"/>
      <c r="CN1669" s="63"/>
      <c r="CO1669" s="63"/>
      <c r="CP1669" s="63"/>
      <c r="CR1669" s="227"/>
      <c r="CS1669" s="74"/>
    </row>
    <row r="1670" spans="1:97" s="72" customFormat="1" ht="75.75" customHeight="1">
      <c r="A1670" s="76"/>
      <c r="B1670" s="76"/>
      <c r="C1670" s="76"/>
      <c r="D1670" s="76"/>
      <c r="E1670" s="76"/>
      <c r="F1670" s="63"/>
      <c r="G1670" s="63"/>
      <c r="H1670" s="63"/>
      <c r="I1670" s="63"/>
      <c r="J1670" s="63"/>
      <c r="K1670" s="63"/>
      <c r="L1670" s="63"/>
      <c r="M1670" s="63"/>
      <c r="N1670" s="63"/>
      <c r="O1670" s="63"/>
      <c r="P1670" s="63"/>
      <c r="Q1670" s="63"/>
      <c r="R1670" s="63"/>
      <c r="S1670" s="63"/>
      <c r="T1670" s="63"/>
      <c r="U1670" s="63"/>
      <c r="V1670" s="63"/>
      <c r="W1670" s="63"/>
      <c r="X1670" s="63"/>
      <c r="Y1670" s="63"/>
      <c r="Z1670" s="63"/>
      <c r="AA1670" s="63"/>
      <c r="AB1670" s="63"/>
      <c r="AC1670" s="63"/>
      <c r="AD1670" s="63"/>
      <c r="AE1670" s="63"/>
      <c r="AF1670" s="63"/>
      <c r="AG1670" s="63"/>
      <c r="AH1670" s="63"/>
      <c r="AI1670" s="63"/>
      <c r="AJ1670" s="63"/>
      <c r="AK1670" s="63"/>
      <c r="AL1670" s="63"/>
      <c r="AM1670" s="63"/>
      <c r="AN1670" s="63"/>
      <c r="AO1670" s="63"/>
      <c r="AP1670" s="63"/>
      <c r="AQ1670" s="63"/>
      <c r="AR1670" s="63"/>
      <c r="AS1670" s="63"/>
      <c r="AT1670" s="63"/>
      <c r="AU1670" s="63"/>
      <c r="AV1670" s="63"/>
      <c r="AW1670" s="63"/>
      <c r="AX1670" s="63"/>
      <c r="AY1670" s="63"/>
      <c r="AZ1670" s="63"/>
      <c r="BA1670" s="63"/>
      <c r="BB1670" s="63"/>
      <c r="BC1670" s="63"/>
      <c r="BD1670" s="63"/>
      <c r="BE1670" s="63"/>
      <c r="BF1670" s="63"/>
      <c r="BG1670" s="63"/>
      <c r="BH1670" s="63"/>
      <c r="BI1670" s="63"/>
      <c r="BJ1670" s="63"/>
      <c r="BK1670" s="63"/>
      <c r="BL1670" s="63"/>
      <c r="BM1670" s="63"/>
      <c r="BN1670" s="63"/>
      <c r="BO1670" s="63"/>
      <c r="BP1670" s="63"/>
      <c r="BQ1670" s="63"/>
      <c r="BR1670" s="63"/>
      <c r="BS1670" s="63"/>
      <c r="BT1670" s="63"/>
      <c r="BU1670" s="63"/>
      <c r="BV1670" s="63"/>
      <c r="BW1670" s="63"/>
      <c r="BX1670" s="63"/>
      <c r="BY1670" s="63"/>
      <c r="BZ1670" s="63"/>
      <c r="CA1670" s="63"/>
      <c r="CB1670" s="63"/>
      <c r="CC1670" s="63"/>
      <c r="CD1670" s="63"/>
      <c r="CE1670" s="63"/>
      <c r="CF1670" s="63"/>
      <c r="CG1670" s="63"/>
      <c r="CH1670" s="63"/>
      <c r="CI1670" s="63"/>
      <c r="CJ1670" s="63"/>
      <c r="CK1670" s="63"/>
      <c r="CL1670" s="63"/>
      <c r="CM1670" s="63"/>
      <c r="CN1670" s="63"/>
      <c r="CO1670" s="63"/>
      <c r="CP1670" s="63"/>
      <c r="CR1670" s="227"/>
      <c r="CS1670" s="74"/>
    </row>
    <row r="1671" spans="1:97" s="72" customFormat="1" ht="75.75" customHeight="1">
      <c r="A1671" s="76"/>
      <c r="B1671" s="76"/>
      <c r="C1671" s="76"/>
      <c r="D1671" s="76"/>
      <c r="E1671" s="76"/>
      <c r="F1671" s="63"/>
      <c r="G1671" s="63"/>
      <c r="H1671" s="63"/>
      <c r="I1671" s="63"/>
      <c r="J1671" s="63"/>
      <c r="K1671" s="63"/>
      <c r="L1671" s="63"/>
      <c r="M1671" s="63"/>
      <c r="N1671" s="63"/>
      <c r="O1671" s="63"/>
      <c r="P1671" s="63"/>
      <c r="Q1671" s="63"/>
      <c r="R1671" s="63"/>
      <c r="S1671" s="63"/>
      <c r="T1671" s="63"/>
      <c r="U1671" s="63"/>
      <c r="V1671" s="63"/>
      <c r="W1671" s="63"/>
      <c r="X1671" s="63"/>
      <c r="Y1671" s="63"/>
      <c r="Z1671" s="63"/>
      <c r="AA1671" s="63"/>
      <c r="AB1671" s="63"/>
      <c r="AC1671" s="63"/>
      <c r="AD1671" s="63"/>
      <c r="AE1671" s="63"/>
      <c r="AF1671" s="63"/>
      <c r="AG1671" s="63"/>
      <c r="AH1671" s="63"/>
      <c r="AI1671" s="63"/>
      <c r="AJ1671" s="63"/>
      <c r="AK1671" s="63"/>
      <c r="AL1671" s="63"/>
      <c r="AM1671" s="63"/>
      <c r="AN1671" s="63"/>
      <c r="AO1671" s="63"/>
      <c r="AP1671" s="63"/>
      <c r="AQ1671" s="63"/>
      <c r="AR1671" s="63"/>
      <c r="AS1671" s="63"/>
      <c r="AT1671" s="63"/>
      <c r="AU1671" s="63"/>
      <c r="AV1671" s="63"/>
      <c r="AW1671" s="63"/>
      <c r="AX1671" s="63"/>
      <c r="AY1671" s="63"/>
      <c r="AZ1671" s="63"/>
      <c r="BA1671" s="63"/>
      <c r="BB1671" s="63"/>
      <c r="BC1671" s="63"/>
      <c r="BD1671" s="63"/>
      <c r="BE1671" s="63"/>
      <c r="BF1671" s="63"/>
      <c r="BG1671" s="63"/>
      <c r="BH1671" s="63"/>
      <c r="BI1671" s="63"/>
      <c r="BJ1671" s="63"/>
      <c r="BK1671" s="63"/>
      <c r="BL1671" s="63"/>
      <c r="BM1671" s="63"/>
      <c r="BN1671" s="63"/>
      <c r="BO1671" s="63"/>
      <c r="BP1671" s="63"/>
      <c r="BQ1671" s="63"/>
      <c r="BR1671" s="63"/>
      <c r="BS1671" s="63"/>
      <c r="BT1671" s="63"/>
      <c r="BU1671" s="63"/>
      <c r="BV1671" s="63"/>
      <c r="BW1671" s="63"/>
      <c r="BX1671" s="63"/>
      <c r="BY1671" s="63"/>
      <c r="BZ1671" s="63"/>
      <c r="CA1671" s="63"/>
      <c r="CB1671" s="63"/>
      <c r="CC1671" s="63"/>
      <c r="CD1671" s="63"/>
      <c r="CE1671" s="63"/>
      <c r="CF1671" s="63"/>
      <c r="CG1671" s="63"/>
      <c r="CH1671" s="63"/>
      <c r="CI1671" s="63"/>
      <c r="CJ1671" s="63"/>
      <c r="CK1671" s="63"/>
      <c r="CL1671" s="63"/>
      <c r="CM1671" s="63"/>
      <c r="CN1671" s="63"/>
      <c r="CO1671" s="63"/>
      <c r="CP1671" s="63"/>
      <c r="CR1671" s="227"/>
      <c r="CS1671" s="74"/>
    </row>
    <row r="1672" spans="1:97" s="72" customFormat="1" ht="75.75" customHeight="1">
      <c r="A1672" s="76"/>
      <c r="B1672" s="76"/>
      <c r="C1672" s="76"/>
      <c r="D1672" s="76"/>
      <c r="E1672" s="76"/>
      <c r="F1672" s="63"/>
      <c r="G1672" s="63"/>
      <c r="H1672" s="63"/>
      <c r="I1672" s="63"/>
      <c r="J1672" s="63"/>
      <c r="K1672" s="63"/>
      <c r="L1672" s="63"/>
      <c r="M1672" s="63"/>
      <c r="N1672" s="63"/>
      <c r="O1672" s="63"/>
      <c r="P1672" s="63"/>
      <c r="Q1672" s="63"/>
      <c r="R1672" s="63"/>
      <c r="S1672" s="63"/>
      <c r="T1672" s="63"/>
      <c r="U1672" s="63"/>
      <c r="V1672" s="63"/>
      <c r="W1672" s="63"/>
      <c r="X1672" s="63"/>
      <c r="Y1672" s="63"/>
      <c r="Z1672" s="63"/>
      <c r="AA1672" s="63"/>
      <c r="AB1672" s="63"/>
      <c r="AC1672" s="63"/>
      <c r="AD1672" s="63"/>
      <c r="AE1672" s="63"/>
      <c r="AF1672" s="63"/>
      <c r="AG1672" s="63"/>
      <c r="AH1672" s="63"/>
      <c r="AI1672" s="63"/>
      <c r="AJ1672" s="63"/>
      <c r="AK1672" s="63"/>
      <c r="AL1672" s="63"/>
      <c r="AM1672" s="63"/>
      <c r="AN1672" s="63"/>
      <c r="AO1672" s="63"/>
      <c r="AP1672" s="63"/>
      <c r="AQ1672" s="63"/>
      <c r="AR1672" s="63"/>
      <c r="AS1672" s="63"/>
      <c r="AT1672" s="63"/>
      <c r="AU1672" s="63"/>
      <c r="AV1672" s="63"/>
      <c r="AW1672" s="63"/>
      <c r="AX1672" s="63"/>
      <c r="AY1672" s="63"/>
      <c r="AZ1672" s="63"/>
      <c r="BA1672" s="63"/>
      <c r="BB1672" s="63"/>
      <c r="BC1672" s="63"/>
      <c r="BD1672" s="63"/>
      <c r="BE1672" s="63"/>
      <c r="BF1672" s="63"/>
      <c r="BG1672" s="63"/>
      <c r="BH1672" s="63"/>
      <c r="BI1672" s="63"/>
      <c r="BJ1672" s="63"/>
      <c r="BK1672" s="63"/>
      <c r="BL1672" s="63"/>
      <c r="BM1672" s="63"/>
      <c r="BN1672" s="63"/>
      <c r="BO1672" s="63"/>
      <c r="BP1672" s="63"/>
      <c r="BQ1672" s="63"/>
      <c r="BR1672" s="63"/>
      <c r="BS1672" s="63"/>
      <c r="BT1672" s="63"/>
      <c r="BU1672" s="63"/>
      <c r="BV1672" s="63"/>
      <c r="BW1672" s="63"/>
      <c r="BX1672" s="63"/>
      <c r="BY1672" s="63"/>
      <c r="BZ1672" s="63"/>
      <c r="CA1672" s="63"/>
      <c r="CB1672" s="63"/>
      <c r="CC1672" s="63"/>
      <c r="CD1672" s="63"/>
      <c r="CE1672" s="63"/>
      <c r="CF1672" s="63"/>
      <c r="CG1672" s="63"/>
      <c r="CH1672" s="63"/>
      <c r="CI1672" s="63"/>
      <c r="CJ1672" s="63"/>
      <c r="CK1672" s="63"/>
      <c r="CL1672" s="63"/>
      <c r="CM1672" s="63"/>
      <c r="CN1672" s="63"/>
      <c r="CO1672" s="63"/>
      <c r="CP1672" s="63"/>
      <c r="CR1672" s="227"/>
      <c r="CS1672" s="74"/>
    </row>
    <row r="1673" spans="1:97" s="72" customFormat="1" ht="75.75" customHeight="1">
      <c r="A1673" s="76"/>
      <c r="B1673" s="76"/>
      <c r="C1673" s="76"/>
      <c r="D1673" s="76"/>
      <c r="E1673" s="76"/>
      <c r="F1673" s="63"/>
      <c r="G1673" s="63"/>
      <c r="H1673" s="63"/>
      <c r="I1673" s="63"/>
      <c r="J1673" s="63"/>
      <c r="K1673" s="63"/>
      <c r="L1673" s="63"/>
      <c r="M1673" s="63"/>
      <c r="N1673" s="63"/>
      <c r="O1673" s="63"/>
      <c r="P1673" s="63"/>
      <c r="Q1673" s="63"/>
      <c r="R1673" s="63"/>
      <c r="S1673" s="63"/>
      <c r="T1673" s="63"/>
      <c r="U1673" s="63"/>
      <c r="V1673" s="63"/>
      <c r="W1673" s="63"/>
      <c r="X1673" s="63"/>
      <c r="Y1673" s="63"/>
      <c r="Z1673" s="63"/>
      <c r="AA1673" s="63"/>
      <c r="AB1673" s="63"/>
      <c r="AC1673" s="63"/>
      <c r="AD1673" s="63"/>
      <c r="AE1673" s="63"/>
      <c r="AF1673" s="63"/>
      <c r="AG1673" s="63"/>
      <c r="AH1673" s="63"/>
      <c r="AI1673" s="63"/>
      <c r="AJ1673" s="63"/>
      <c r="AK1673" s="63"/>
      <c r="AL1673" s="63"/>
      <c r="AM1673" s="63"/>
      <c r="AN1673" s="63"/>
      <c r="AO1673" s="63"/>
      <c r="AP1673" s="63"/>
      <c r="AQ1673" s="63"/>
      <c r="AR1673" s="63"/>
      <c r="AS1673" s="63"/>
      <c r="AT1673" s="63"/>
      <c r="AU1673" s="63"/>
      <c r="AV1673" s="63"/>
      <c r="AW1673" s="63"/>
      <c r="AX1673" s="63"/>
      <c r="AY1673" s="63"/>
      <c r="AZ1673" s="63"/>
      <c r="BA1673" s="63"/>
      <c r="BB1673" s="63"/>
      <c r="BC1673" s="63"/>
      <c r="BD1673" s="63"/>
      <c r="BE1673" s="63"/>
      <c r="BF1673" s="63"/>
      <c r="BG1673" s="63"/>
      <c r="BH1673" s="63"/>
      <c r="BI1673" s="63"/>
      <c r="BJ1673" s="63"/>
      <c r="BK1673" s="63"/>
      <c r="BL1673" s="63"/>
      <c r="BM1673" s="63"/>
      <c r="BN1673" s="63"/>
      <c r="BO1673" s="63"/>
      <c r="BP1673" s="63"/>
      <c r="BQ1673" s="63"/>
      <c r="BR1673" s="63"/>
      <c r="BS1673" s="63"/>
      <c r="BT1673" s="63"/>
      <c r="BU1673" s="63"/>
      <c r="BV1673" s="63"/>
      <c r="BW1673" s="63"/>
      <c r="BX1673" s="63"/>
      <c r="BY1673" s="63"/>
      <c r="BZ1673" s="63"/>
      <c r="CA1673" s="63"/>
      <c r="CB1673" s="63"/>
      <c r="CC1673" s="63"/>
      <c r="CD1673" s="63"/>
      <c r="CE1673" s="63"/>
      <c r="CF1673" s="63"/>
      <c r="CG1673" s="63"/>
      <c r="CH1673" s="63"/>
      <c r="CI1673" s="63"/>
      <c r="CJ1673" s="63"/>
      <c r="CK1673" s="63"/>
      <c r="CL1673" s="63"/>
      <c r="CM1673" s="63"/>
      <c r="CN1673" s="63"/>
      <c r="CO1673" s="63"/>
      <c r="CP1673" s="63"/>
      <c r="CR1673" s="227"/>
      <c r="CS1673" s="74"/>
    </row>
    <row r="1674" spans="1:97" s="72" customFormat="1" ht="75.75" customHeight="1">
      <c r="A1674" s="76"/>
      <c r="B1674" s="76"/>
      <c r="C1674" s="76"/>
      <c r="D1674" s="76"/>
      <c r="E1674" s="76"/>
      <c r="F1674" s="63"/>
      <c r="G1674" s="63"/>
      <c r="H1674" s="63"/>
      <c r="I1674" s="63"/>
      <c r="J1674" s="63"/>
      <c r="K1674" s="63"/>
      <c r="L1674" s="63"/>
      <c r="M1674" s="63"/>
      <c r="N1674" s="63"/>
      <c r="O1674" s="63"/>
      <c r="P1674" s="63"/>
      <c r="Q1674" s="63"/>
      <c r="R1674" s="63"/>
      <c r="S1674" s="63"/>
      <c r="T1674" s="63"/>
      <c r="U1674" s="63"/>
      <c r="V1674" s="63"/>
      <c r="W1674" s="63"/>
      <c r="X1674" s="63"/>
      <c r="Y1674" s="63"/>
      <c r="Z1674" s="63"/>
      <c r="AA1674" s="63"/>
      <c r="AB1674" s="63"/>
      <c r="AC1674" s="63"/>
      <c r="AD1674" s="63"/>
      <c r="AE1674" s="63"/>
      <c r="AF1674" s="63"/>
      <c r="AG1674" s="63"/>
      <c r="AH1674" s="63"/>
      <c r="AI1674" s="63"/>
      <c r="AJ1674" s="63"/>
      <c r="AK1674" s="63"/>
      <c r="AL1674" s="63"/>
      <c r="AM1674" s="63"/>
      <c r="AN1674" s="63"/>
      <c r="AO1674" s="63"/>
      <c r="AP1674" s="63"/>
      <c r="AQ1674" s="63"/>
      <c r="AR1674" s="63"/>
      <c r="AS1674" s="63"/>
      <c r="AT1674" s="63"/>
      <c r="AU1674" s="63"/>
      <c r="AV1674" s="63"/>
      <c r="AW1674" s="63"/>
      <c r="AX1674" s="63"/>
      <c r="AY1674" s="63"/>
      <c r="AZ1674" s="63"/>
      <c r="BA1674" s="63"/>
      <c r="BB1674" s="63"/>
      <c r="BC1674" s="63"/>
      <c r="BD1674" s="63"/>
      <c r="BE1674" s="63"/>
      <c r="BF1674" s="63"/>
      <c r="BG1674" s="63"/>
      <c r="BH1674" s="63"/>
      <c r="BI1674" s="63"/>
      <c r="BJ1674" s="63"/>
      <c r="BK1674" s="63"/>
      <c r="BL1674" s="63"/>
      <c r="BM1674" s="63"/>
      <c r="BN1674" s="63"/>
      <c r="BO1674" s="63"/>
      <c r="BP1674" s="63"/>
      <c r="BQ1674" s="63"/>
      <c r="BR1674" s="63"/>
      <c r="BS1674" s="63"/>
      <c r="BT1674" s="63"/>
      <c r="BU1674" s="63"/>
      <c r="BV1674" s="63"/>
      <c r="BW1674" s="63"/>
      <c r="BX1674" s="63"/>
      <c r="BY1674" s="63"/>
      <c r="BZ1674" s="63"/>
      <c r="CA1674" s="63"/>
      <c r="CB1674" s="63"/>
      <c r="CC1674" s="63"/>
      <c r="CD1674" s="63"/>
      <c r="CE1674" s="63"/>
      <c r="CF1674" s="63"/>
      <c r="CG1674" s="63"/>
      <c r="CH1674" s="63"/>
      <c r="CI1674" s="63"/>
      <c r="CJ1674" s="63"/>
      <c r="CK1674" s="63"/>
      <c r="CL1674" s="63"/>
      <c r="CM1674" s="63"/>
      <c r="CN1674" s="63"/>
      <c r="CO1674" s="63"/>
      <c r="CP1674" s="63"/>
      <c r="CR1674" s="227"/>
      <c r="CS1674" s="74"/>
    </row>
    <row r="1675" spans="1:97" s="72" customFormat="1" ht="75.75" customHeight="1">
      <c r="A1675" s="76"/>
      <c r="B1675" s="76"/>
      <c r="C1675" s="76"/>
      <c r="D1675" s="76"/>
      <c r="E1675" s="76"/>
      <c r="F1675" s="63"/>
      <c r="G1675" s="63"/>
      <c r="H1675" s="63"/>
      <c r="I1675" s="63"/>
      <c r="J1675" s="63"/>
      <c r="K1675" s="63"/>
      <c r="L1675" s="63"/>
      <c r="M1675" s="63"/>
      <c r="N1675" s="63"/>
      <c r="O1675" s="63"/>
      <c r="P1675" s="63"/>
      <c r="Q1675" s="63"/>
      <c r="R1675" s="63"/>
      <c r="S1675" s="63"/>
      <c r="T1675" s="63"/>
      <c r="U1675" s="63"/>
      <c r="V1675" s="63"/>
      <c r="W1675" s="63"/>
      <c r="X1675" s="63"/>
      <c r="Y1675" s="63"/>
      <c r="Z1675" s="63"/>
      <c r="AA1675" s="63"/>
      <c r="AB1675" s="63"/>
      <c r="AC1675" s="63"/>
      <c r="AD1675" s="63"/>
      <c r="AE1675" s="63"/>
      <c r="AF1675" s="63"/>
      <c r="AG1675" s="63"/>
      <c r="AH1675" s="63"/>
      <c r="AI1675" s="63"/>
      <c r="AJ1675" s="63"/>
      <c r="AK1675" s="63"/>
      <c r="AL1675" s="63"/>
      <c r="AM1675" s="63"/>
      <c r="AN1675" s="63"/>
      <c r="AO1675" s="63"/>
      <c r="AP1675" s="63"/>
      <c r="AQ1675" s="63"/>
      <c r="AR1675" s="63"/>
      <c r="AS1675" s="63"/>
      <c r="AT1675" s="63"/>
      <c r="AU1675" s="63"/>
      <c r="AV1675" s="63"/>
      <c r="AW1675" s="63"/>
      <c r="AX1675" s="63"/>
      <c r="AY1675" s="63"/>
      <c r="AZ1675" s="63"/>
      <c r="BA1675" s="63"/>
      <c r="BB1675" s="63"/>
      <c r="BC1675" s="63"/>
      <c r="BD1675" s="63"/>
      <c r="BE1675" s="63"/>
      <c r="BF1675" s="63"/>
      <c r="BG1675" s="63"/>
      <c r="BH1675" s="63"/>
      <c r="BI1675" s="63"/>
      <c r="BJ1675" s="63"/>
      <c r="BK1675" s="63"/>
      <c r="BL1675" s="63"/>
      <c r="BM1675" s="63"/>
      <c r="BN1675" s="63"/>
      <c r="BO1675" s="63"/>
      <c r="BP1675" s="63"/>
      <c r="BQ1675" s="63"/>
      <c r="BR1675" s="63"/>
      <c r="BS1675" s="63"/>
      <c r="BT1675" s="63"/>
      <c r="BU1675" s="63"/>
      <c r="BV1675" s="63"/>
      <c r="BW1675" s="63"/>
      <c r="BX1675" s="63"/>
      <c r="BY1675" s="63"/>
      <c r="BZ1675" s="63"/>
      <c r="CA1675" s="63"/>
      <c r="CB1675" s="63"/>
      <c r="CC1675" s="63"/>
      <c r="CD1675" s="63"/>
      <c r="CE1675" s="63"/>
      <c r="CF1675" s="63"/>
      <c r="CG1675" s="63"/>
      <c r="CH1675" s="63"/>
      <c r="CI1675" s="63"/>
      <c r="CJ1675" s="63"/>
      <c r="CK1675" s="63"/>
      <c r="CL1675" s="63"/>
      <c r="CM1675" s="63"/>
      <c r="CN1675" s="63"/>
      <c r="CO1675" s="63"/>
      <c r="CP1675" s="63"/>
      <c r="CR1675" s="227"/>
      <c r="CS1675" s="74"/>
    </row>
    <row r="1676" spans="1:97" s="72" customFormat="1" ht="75.75" customHeight="1">
      <c r="A1676" s="76"/>
      <c r="B1676" s="76"/>
      <c r="C1676" s="76"/>
      <c r="D1676" s="76"/>
      <c r="E1676" s="76"/>
      <c r="F1676" s="63"/>
      <c r="G1676" s="63"/>
      <c r="H1676" s="63"/>
      <c r="I1676" s="63"/>
      <c r="J1676" s="63"/>
      <c r="K1676" s="63"/>
      <c r="L1676" s="63"/>
      <c r="M1676" s="63"/>
      <c r="N1676" s="63"/>
      <c r="O1676" s="63"/>
      <c r="P1676" s="63"/>
      <c r="Q1676" s="63"/>
      <c r="R1676" s="63"/>
      <c r="S1676" s="63"/>
      <c r="T1676" s="63"/>
      <c r="U1676" s="63"/>
      <c r="V1676" s="63"/>
      <c r="W1676" s="63"/>
      <c r="X1676" s="63"/>
      <c r="Y1676" s="63"/>
      <c r="Z1676" s="63"/>
      <c r="AA1676" s="63"/>
      <c r="AB1676" s="63"/>
      <c r="AC1676" s="63"/>
      <c r="AD1676" s="63"/>
      <c r="AE1676" s="63"/>
      <c r="AF1676" s="63"/>
      <c r="AG1676" s="63"/>
      <c r="AH1676" s="63"/>
      <c r="AI1676" s="63"/>
      <c r="AJ1676" s="63"/>
      <c r="AK1676" s="63"/>
      <c r="AL1676" s="63"/>
      <c r="AM1676" s="63"/>
      <c r="AN1676" s="63"/>
      <c r="AO1676" s="63"/>
      <c r="AP1676" s="63"/>
      <c r="AQ1676" s="63"/>
      <c r="AR1676" s="63"/>
      <c r="AS1676" s="63"/>
      <c r="AT1676" s="63"/>
      <c r="AU1676" s="63"/>
      <c r="AV1676" s="63"/>
      <c r="AW1676" s="63"/>
      <c r="AX1676" s="63"/>
      <c r="AY1676" s="63"/>
      <c r="AZ1676" s="63"/>
      <c r="BA1676" s="63"/>
      <c r="BB1676" s="63"/>
      <c r="BC1676" s="63"/>
      <c r="BD1676" s="63"/>
      <c r="BE1676" s="63"/>
      <c r="BF1676" s="63"/>
      <c r="BG1676" s="63"/>
      <c r="BH1676" s="63"/>
      <c r="BI1676" s="63"/>
      <c r="BJ1676" s="63"/>
      <c r="BK1676" s="63"/>
      <c r="BL1676" s="63"/>
      <c r="BM1676" s="63"/>
      <c r="BN1676" s="63"/>
      <c r="BO1676" s="63"/>
      <c r="BP1676" s="63"/>
      <c r="BQ1676" s="63"/>
      <c r="BR1676" s="63"/>
      <c r="BS1676" s="63"/>
      <c r="BT1676" s="63"/>
      <c r="BU1676" s="63"/>
      <c r="BV1676" s="63"/>
      <c r="BW1676" s="63"/>
      <c r="BX1676" s="63"/>
      <c r="BY1676" s="63"/>
      <c r="BZ1676" s="63"/>
      <c r="CA1676" s="63"/>
      <c r="CB1676" s="63"/>
      <c r="CC1676" s="63"/>
      <c r="CD1676" s="63"/>
      <c r="CE1676" s="63"/>
      <c r="CF1676" s="63"/>
      <c r="CG1676" s="63"/>
      <c r="CH1676" s="63"/>
      <c r="CI1676" s="63"/>
      <c r="CJ1676" s="63"/>
      <c r="CK1676" s="63"/>
      <c r="CL1676" s="63"/>
      <c r="CM1676" s="63"/>
      <c r="CN1676" s="63"/>
      <c r="CO1676" s="63"/>
      <c r="CP1676" s="63"/>
      <c r="CR1676" s="227"/>
      <c r="CS1676" s="74"/>
    </row>
    <row r="1677" spans="1:97" s="72" customFormat="1" ht="75.75" customHeight="1">
      <c r="A1677" s="76"/>
      <c r="B1677" s="76"/>
      <c r="C1677" s="76"/>
      <c r="D1677" s="76"/>
      <c r="E1677" s="76"/>
      <c r="F1677" s="63"/>
      <c r="G1677" s="63"/>
      <c r="H1677" s="63"/>
      <c r="I1677" s="63"/>
      <c r="J1677" s="63"/>
      <c r="K1677" s="63"/>
      <c r="L1677" s="63"/>
      <c r="M1677" s="63"/>
      <c r="N1677" s="63"/>
      <c r="O1677" s="63"/>
      <c r="P1677" s="63"/>
      <c r="Q1677" s="63"/>
      <c r="R1677" s="63"/>
      <c r="S1677" s="63"/>
      <c r="T1677" s="63"/>
      <c r="U1677" s="63"/>
      <c r="V1677" s="63"/>
      <c r="W1677" s="63"/>
      <c r="X1677" s="63"/>
      <c r="Y1677" s="63"/>
      <c r="Z1677" s="63"/>
      <c r="AA1677" s="63"/>
      <c r="AB1677" s="63"/>
      <c r="AC1677" s="63"/>
      <c r="AD1677" s="63"/>
      <c r="AE1677" s="63"/>
      <c r="AF1677" s="63"/>
      <c r="AG1677" s="63"/>
      <c r="AH1677" s="63"/>
      <c r="AI1677" s="63"/>
      <c r="AJ1677" s="63"/>
      <c r="AK1677" s="63"/>
      <c r="AL1677" s="63"/>
      <c r="AM1677" s="63"/>
      <c r="AN1677" s="63"/>
      <c r="AO1677" s="63"/>
      <c r="AP1677" s="63"/>
      <c r="AQ1677" s="63"/>
      <c r="AR1677" s="63"/>
      <c r="AS1677" s="63"/>
      <c r="AT1677" s="63"/>
      <c r="AU1677" s="63"/>
      <c r="AV1677" s="63"/>
      <c r="AW1677" s="63"/>
      <c r="AX1677" s="63"/>
      <c r="AY1677" s="63"/>
      <c r="AZ1677" s="63"/>
      <c r="BA1677" s="63"/>
      <c r="BB1677" s="63"/>
      <c r="BC1677" s="63"/>
      <c r="BD1677" s="63"/>
      <c r="BE1677" s="63"/>
      <c r="BF1677" s="63"/>
      <c r="BG1677" s="63"/>
      <c r="BH1677" s="63"/>
      <c r="BI1677" s="63"/>
      <c r="BJ1677" s="63"/>
      <c r="BK1677" s="63"/>
      <c r="BL1677" s="63"/>
      <c r="BM1677" s="63"/>
      <c r="BN1677" s="63"/>
      <c r="BO1677" s="63"/>
      <c r="BP1677" s="63"/>
      <c r="BQ1677" s="63"/>
      <c r="BR1677" s="63"/>
      <c r="BS1677" s="63"/>
      <c r="BT1677" s="63"/>
      <c r="BU1677" s="63"/>
      <c r="BV1677" s="63"/>
      <c r="BW1677" s="63"/>
      <c r="BX1677" s="63"/>
      <c r="BY1677" s="63"/>
      <c r="BZ1677" s="63"/>
      <c r="CA1677" s="63"/>
      <c r="CB1677" s="63"/>
      <c r="CC1677" s="63"/>
      <c r="CD1677" s="63"/>
      <c r="CE1677" s="63"/>
      <c r="CF1677" s="63"/>
      <c r="CG1677" s="63"/>
      <c r="CH1677" s="63"/>
      <c r="CI1677" s="63"/>
      <c r="CJ1677" s="63"/>
      <c r="CK1677" s="63"/>
      <c r="CL1677" s="63"/>
      <c r="CM1677" s="63"/>
      <c r="CN1677" s="63"/>
      <c r="CO1677" s="63"/>
      <c r="CP1677" s="63"/>
      <c r="CR1677" s="227"/>
      <c r="CS1677" s="74"/>
    </row>
    <row r="1678" spans="1:97" s="72" customFormat="1" ht="75.75" customHeight="1">
      <c r="A1678" s="76"/>
      <c r="B1678" s="76"/>
      <c r="C1678" s="76"/>
      <c r="D1678" s="76"/>
      <c r="E1678" s="76"/>
      <c r="F1678" s="63"/>
      <c r="G1678" s="63"/>
      <c r="H1678" s="63"/>
      <c r="I1678" s="63"/>
      <c r="J1678" s="63"/>
      <c r="K1678" s="63"/>
      <c r="L1678" s="63"/>
      <c r="M1678" s="63"/>
      <c r="N1678" s="63"/>
      <c r="O1678" s="63"/>
      <c r="P1678" s="63"/>
      <c r="Q1678" s="63"/>
      <c r="R1678" s="63"/>
      <c r="S1678" s="63"/>
      <c r="T1678" s="63"/>
      <c r="U1678" s="63"/>
      <c r="V1678" s="63"/>
      <c r="W1678" s="63"/>
      <c r="X1678" s="63"/>
      <c r="Y1678" s="63"/>
      <c r="Z1678" s="63"/>
      <c r="AA1678" s="63"/>
      <c r="AB1678" s="63"/>
      <c r="AC1678" s="63"/>
      <c r="AD1678" s="63"/>
      <c r="AE1678" s="63"/>
      <c r="AF1678" s="63"/>
      <c r="AG1678" s="63"/>
      <c r="AH1678" s="63"/>
      <c r="AI1678" s="63"/>
      <c r="AJ1678" s="63"/>
      <c r="AK1678" s="63"/>
      <c r="AL1678" s="63"/>
      <c r="AM1678" s="63"/>
      <c r="AN1678" s="63"/>
      <c r="AO1678" s="63"/>
      <c r="AP1678" s="63"/>
      <c r="AQ1678" s="63"/>
      <c r="AR1678" s="63"/>
      <c r="AS1678" s="63"/>
      <c r="AT1678" s="63"/>
      <c r="AU1678" s="63"/>
      <c r="AV1678" s="63"/>
      <c r="AW1678" s="63"/>
      <c r="AX1678" s="63"/>
      <c r="AY1678" s="63"/>
      <c r="AZ1678" s="63"/>
      <c r="BA1678" s="63"/>
      <c r="BB1678" s="63"/>
      <c r="BC1678" s="63"/>
      <c r="BD1678" s="63"/>
      <c r="BE1678" s="63"/>
      <c r="BF1678" s="63"/>
      <c r="BG1678" s="63"/>
      <c r="BH1678" s="63"/>
      <c r="BI1678" s="63"/>
      <c r="BJ1678" s="63"/>
      <c r="BK1678" s="63"/>
      <c r="BL1678" s="63"/>
      <c r="BM1678" s="63"/>
      <c r="BN1678" s="63"/>
      <c r="BO1678" s="63"/>
      <c r="BP1678" s="63"/>
      <c r="BQ1678" s="63"/>
      <c r="BR1678" s="63"/>
      <c r="BS1678" s="63"/>
      <c r="BT1678" s="63"/>
      <c r="BU1678" s="63"/>
      <c r="BV1678" s="63"/>
      <c r="BW1678" s="63"/>
      <c r="BX1678" s="63"/>
      <c r="BY1678" s="63"/>
      <c r="BZ1678" s="63"/>
      <c r="CA1678" s="63"/>
      <c r="CB1678" s="63"/>
      <c r="CC1678" s="63"/>
      <c r="CD1678" s="63"/>
      <c r="CE1678" s="63"/>
      <c r="CF1678" s="63"/>
      <c r="CG1678" s="63"/>
      <c r="CH1678" s="63"/>
      <c r="CI1678" s="63"/>
      <c r="CJ1678" s="63"/>
      <c r="CK1678" s="63"/>
      <c r="CL1678" s="63"/>
      <c r="CM1678" s="63"/>
      <c r="CN1678" s="63"/>
      <c r="CO1678" s="63"/>
      <c r="CP1678" s="63"/>
      <c r="CR1678" s="227"/>
      <c r="CS1678" s="74"/>
    </row>
    <row r="1679" spans="1:97" s="72" customFormat="1" ht="75.75" customHeight="1">
      <c r="A1679" s="76"/>
      <c r="B1679" s="76"/>
      <c r="C1679" s="76"/>
      <c r="D1679" s="76"/>
      <c r="E1679" s="76"/>
      <c r="F1679" s="63"/>
      <c r="G1679" s="63"/>
      <c r="H1679" s="63"/>
      <c r="I1679" s="63"/>
      <c r="J1679" s="63"/>
      <c r="K1679" s="63"/>
      <c r="L1679" s="63"/>
      <c r="M1679" s="63"/>
      <c r="N1679" s="63"/>
      <c r="O1679" s="63"/>
      <c r="P1679" s="63"/>
      <c r="Q1679" s="63"/>
      <c r="R1679" s="63"/>
      <c r="S1679" s="63"/>
      <c r="T1679" s="63"/>
      <c r="U1679" s="63"/>
      <c r="V1679" s="63"/>
      <c r="W1679" s="63"/>
      <c r="X1679" s="63"/>
      <c r="Y1679" s="63"/>
      <c r="Z1679" s="63"/>
      <c r="AA1679" s="63"/>
      <c r="AB1679" s="63"/>
      <c r="AC1679" s="63"/>
      <c r="AD1679" s="63"/>
      <c r="AE1679" s="63"/>
      <c r="AF1679" s="63"/>
      <c r="AG1679" s="63"/>
      <c r="AH1679" s="63"/>
      <c r="AI1679" s="63"/>
      <c r="AJ1679" s="63"/>
      <c r="AK1679" s="63"/>
      <c r="AL1679" s="63"/>
      <c r="AM1679" s="63"/>
      <c r="AN1679" s="63"/>
      <c r="AO1679" s="63"/>
      <c r="AP1679" s="63"/>
      <c r="AQ1679" s="63"/>
      <c r="AR1679" s="63"/>
      <c r="AS1679" s="63"/>
      <c r="AT1679" s="63"/>
      <c r="AU1679" s="63"/>
      <c r="AV1679" s="63"/>
      <c r="AW1679" s="63"/>
      <c r="AX1679" s="63"/>
      <c r="AY1679" s="63"/>
      <c r="AZ1679" s="63"/>
      <c r="BA1679" s="63"/>
      <c r="BB1679" s="63"/>
      <c r="BC1679" s="63"/>
      <c r="BD1679" s="63"/>
      <c r="BE1679" s="63"/>
      <c r="BF1679" s="63"/>
      <c r="BG1679" s="63"/>
      <c r="BH1679" s="63"/>
      <c r="BI1679" s="63"/>
      <c r="BJ1679" s="63"/>
      <c r="BK1679" s="63"/>
      <c r="BL1679" s="63"/>
      <c r="BM1679" s="63"/>
      <c r="BN1679" s="63"/>
      <c r="BO1679" s="63"/>
      <c r="BP1679" s="63"/>
      <c r="BQ1679" s="63"/>
      <c r="BR1679" s="63"/>
      <c r="BS1679" s="63"/>
      <c r="BT1679" s="63"/>
      <c r="BU1679" s="63"/>
      <c r="BV1679" s="63"/>
      <c r="BW1679" s="63"/>
      <c r="BX1679" s="63"/>
      <c r="BY1679" s="63"/>
      <c r="BZ1679" s="63"/>
      <c r="CA1679" s="63"/>
      <c r="CB1679" s="63"/>
      <c r="CC1679" s="63"/>
      <c r="CD1679" s="63"/>
      <c r="CE1679" s="63"/>
      <c r="CF1679" s="63"/>
      <c r="CG1679" s="63"/>
      <c r="CH1679" s="63"/>
      <c r="CI1679" s="63"/>
      <c r="CJ1679" s="63"/>
      <c r="CK1679" s="63"/>
      <c r="CL1679" s="63"/>
      <c r="CM1679" s="63"/>
      <c r="CN1679" s="63"/>
      <c r="CO1679" s="63"/>
      <c r="CP1679" s="63"/>
      <c r="CR1679" s="227"/>
      <c r="CS1679" s="74"/>
    </row>
    <row r="1680" spans="1:97" s="72" customFormat="1" ht="75.75" customHeight="1">
      <c r="A1680" s="76"/>
      <c r="B1680" s="76"/>
      <c r="C1680" s="76"/>
      <c r="D1680" s="76"/>
      <c r="E1680" s="76"/>
      <c r="F1680" s="63"/>
      <c r="G1680" s="63"/>
      <c r="H1680" s="63"/>
      <c r="I1680" s="63"/>
      <c r="J1680" s="63"/>
      <c r="K1680" s="63"/>
      <c r="L1680" s="63"/>
      <c r="M1680" s="63"/>
      <c r="N1680" s="63"/>
      <c r="O1680" s="63"/>
      <c r="P1680" s="63"/>
      <c r="Q1680" s="63"/>
      <c r="R1680" s="63"/>
      <c r="S1680" s="63"/>
      <c r="T1680" s="63"/>
      <c r="U1680" s="63"/>
      <c r="V1680" s="63"/>
      <c r="W1680" s="63"/>
      <c r="X1680" s="63"/>
      <c r="Y1680" s="63"/>
      <c r="Z1680" s="63"/>
      <c r="AA1680" s="63"/>
      <c r="AB1680" s="63"/>
      <c r="AC1680" s="63"/>
      <c r="AD1680" s="63"/>
      <c r="AE1680" s="63"/>
      <c r="AF1680" s="63"/>
      <c r="AG1680" s="63"/>
      <c r="AH1680" s="63"/>
      <c r="AI1680" s="63"/>
      <c r="AJ1680" s="63"/>
      <c r="AK1680" s="63"/>
      <c r="AL1680" s="63"/>
      <c r="AM1680" s="63"/>
      <c r="AN1680" s="63"/>
      <c r="AO1680" s="63"/>
      <c r="AP1680" s="63"/>
      <c r="AQ1680" s="63"/>
      <c r="AR1680" s="63"/>
      <c r="AS1680" s="63"/>
      <c r="AT1680" s="63"/>
      <c r="AU1680" s="63"/>
      <c r="AV1680" s="63"/>
      <c r="AW1680" s="63"/>
      <c r="AX1680" s="63"/>
      <c r="AY1680" s="63"/>
      <c r="AZ1680" s="63"/>
      <c r="BA1680" s="63"/>
      <c r="BB1680" s="63"/>
      <c r="BC1680" s="63"/>
      <c r="BD1680" s="63"/>
      <c r="BE1680" s="63"/>
      <c r="BF1680" s="63"/>
      <c r="BG1680" s="63"/>
      <c r="BH1680" s="63"/>
      <c r="BI1680" s="63"/>
      <c r="BJ1680" s="63"/>
      <c r="BK1680" s="63"/>
      <c r="BL1680" s="63"/>
      <c r="BM1680" s="63"/>
      <c r="BN1680" s="63"/>
      <c r="BO1680" s="63"/>
      <c r="BP1680" s="63"/>
      <c r="BQ1680" s="63"/>
      <c r="BR1680" s="63"/>
      <c r="BS1680" s="63"/>
      <c r="BT1680" s="63"/>
      <c r="BU1680" s="63"/>
      <c r="BV1680" s="63"/>
      <c r="BW1680" s="63"/>
      <c r="BX1680" s="63"/>
      <c r="BY1680" s="63"/>
      <c r="BZ1680" s="63"/>
      <c r="CA1680" s="63"/>
      <c r="CB1680" s="63"/>
      <c r="CC1680" s="63"/>
      <c r="CD1680" s="63"/>
      <c r="CE1680" s="63"/>
      <c r="CF1680" s="63"/>
      <c r="CG1680" s="63"/>
      <c r="CH1680" s="63"/>
      <c r="CI1680" s="63"/>
      <c r="CJ1680" s="63"/>
      <c r="CK1680" s="63"/>
      <c r="CL1680" s="63"/>
      <c r="CM1680" s="63"/>
      <c r="CN1680" s="63"/>
      <c r="CO1680" s="63"/>
      <c r="CP1680" s="63"/>
      <c r="CR1680" s="227"/>
      <c r="CS1680" s="74"/>
    </row>
    <row r="1681" spans="1:97" s="72" customFormat="1" ht="75.75" customHeight="1">
      <c r="A1681" s="76"/>
      <c r="B1681" s="76"/>
      <c r="C1681" s="76"/>
      <c r="D1681" s="76"/>
      <c r="E1681" s="76"/>
      <c r="F1681" s="63"/>
      <c r="G1681" s="63"/>
      <c r="H1681" s="63"/>
      <c r="I1681" s="63"/>
      <c r="J1681" s="63"/>
      <c r="K1681" s="63"/>
      <c r="L1681" s="63"/>
      <c r="M1681" s="63"/>
      <c r="N1681" s="63"/>
      <c r="O1681" s="63"/>
      <c r="P1681" s="63"/>
      <c r="Q1681" s="63"/>
      <c r="R1681" s="63"/>
      <c r="S1681" s="63"/>
      <c r="T1681" s="63"/>
      <c r="U1681" s="63"/>
      <c r="V1681" s="63"/>
      <c r="W1681" s="63"/>
      <c r="X1681" s="63"/>
      <c r="Y1681" s="63"/>
      <c r="Z1681" s="63"/>
      <c r="AA1681" s="63"/>
      <c r="AB1681" s="63"/>
      <c r="AC1681" s="63"/>
      <c r="AD1681" s="63"/>
      <c r="AE1681" s="63"/>
      <c r="AF1681" s="63"/>
      <c r="AG1681" s="63"/>
      <c r="AH1681" s="63"/>
      <c r="AI1681" s="63"/>
      <c r="AJ1681" s="63"/>
      <c r="AK1681" s="63"/>
      <c r="AL1681" s="63"/>
      <c r="AM1681" s="63"/>
      <c r="AN1681" s="63"/>
      <c r="AO1681" s="63"/>
      <c r="AP1681" s="63"/>
      <c r="AQ1681" s="63"/>
      <c r="AR1681" s="63"/>
      <c r="AS1681" s="63"/>
      <c r="AT1681" s="63"/>
      <c r="AU1681" s="63"/>
      <c r="AV1681" s="63"/>
      <c r="AW1681" s="63"/>
      <c r="AX1681" s="63"/>
      <c r="AY1681" s="63"/>
      <c r="AZ1681" s="63"/>
      <c r="BA1681" s="63"/>
      <c r="BB1681" s="63"/>
      <c r="BC1681" s="63"/>
      <c r="BD1681" s="63"/>
      <c r="BE1681" s="63"/>
      <c r="BF1681" s="63"/>
      <c r="BG1681" s="63"/>
      <c r="BH1681" s="63"/>
      <c r="BI1681" s="63"/>
      <c r="BJ1681" s="63"/>
      <c r="BK1681" s="63"/>
      <c r="BL1681" s="63"/>
      <c r="BM1681" s="63"/>
      <c r="BN1681" s="63"/>
      <c r="BO1681" s="63"/>
      <c r="BP1681" s="63"/>
      <c r="BQ1681" s="63"/>
      <c r="BR1681" s="63"/>
      <c r="BS1681" s="63"/>
      <c r="BT1681" s="63"/>
      <c r="BU1681" s="63"/>
      <c r="BV1681" s="63"/>
      <c r="BW1681" s="63"/>
      <c r="BX1681" s="63"/>
      <c r="BY1681" s="63"/>
      <c r="BZ1681" s="63"/>
      <c r="CA1681" s="63"/>
      <c r="CB1681" s="63"/>
      <c r="CC1681" s="63"/>
      <c r="CD1681" s="63"/>
      <c r="CE1681" s="63"/>
      <c r="CF1681" s="63"/>
      <c r="CG1681" s="63"/>
      <c r="CH1681" s="63"/>
      <c r="CI1681" s="63"/>
      <c r="CJ1681" s="63"/>
      <c r="CK1681" s="63"/>
      <c r="CL1681" s="63"/>
      <c r="CM1681" s="63"/>
      <c r="CN1681" s="63"/>
      <c r="CO1681" s="63"/>
      <c r="CP1681" s="63"/>
      <c r="CR1681" s="227"/>
      <c r="CS1681" s="74"/>
    </row>
    <row r="1682" spans="1:97" s="72" customFormat="1" ht="75.75" customHeight="1">
      <c r="A1682" s="76"/>
      <c r="B1682" s="76"/>
      <c r="C1682" s="76"/>
      <c r="D1682" s="76"/>
      <c r="E1682" s="76"/>
      <c r="F1682" s="63"/>
      <c r="G1682" s="63"/>
      <c r="H1682" s="63"/>
      <c r="I1682" s="63"/>
      <c r="J1682" s="63"/>
      <c r="K1682" s="63"/>
      <c r="L1682" s="63"/>
      <c r="M1682" s="63"/>
      <c r="N1682" s="63"/>
      <c r="O1682" s="63"/>
      <c r="P1682" s="63"/>
      <c r="Q1682" s="63"/>
      <c r="R1682" s="63"/>
      <c r="S1682" s="63"/>
      <c r="T1682" s="63"/>
      <c r="U1682" s="63"/>
      <c r="V1682" s="63"/>
      <c r="W1682" s="63"/>
      <c r="X1682" s="63"/>
      <c r="Y1682" s="63"/>
      <c r="Z1682" s="63"/>
      <c r="AA1682" s="63"/>
      <c r="AB1682" s="63"/>
      <c r="AC1682" s="63"/>
      <c r="AD1682" s="63"/>
      <c r="AE1682" s="63"/>
      <c r="AF1682" s="63"/>
      <c r="AG1682" s="63"/>
      <c r="AH1682" s="63"/>
      <c r="AI1682" s="63"/>
      <c r="AJ1682" s="63"/>
      <c r="AK1682" s="63"/>
      <c r="AL1682" s="63"/>
      <c r="AM1682" s="63"/>
      <c r="AN1682" s="63"/>
      <c r="AO1682" s="63"/>
      <c r="AP1682" s="63"/>
      <c r="AQ1682" s="63"/>
      <c r="AR1682" s="63"/>
      <c r="AS1682" s="63"/>
      <c r="AT1682" s="63"/>
      <c r="AU1682" s="63"/>
      <c r="AV1682" s="63"/>
      <c r="AW1682" s="63"/>
      <c r="AX1682" s="63"/>
      <c r="AY1682" s="63"/>
      <c r="AZ1682" s="63"/>
      <c r="BA1682" s="63"/>
      <c r="BB1682" s="63"/>
      <c r="BC1682" s="63"/>
      <c r="BD1682" s="63"/>
      <c r="BE1682" s="63"/>
      <c r="BF1682" s="63"/>
      <c r="BG1682" s="63"/>
      <c r="BH1682" s="63"/>
      <c r="BI1682" s="63"/>
      <c r="BJ1682" s="63"/>
      <c r="BK1682" s="63"/>
      <c r="BL1682" s="63"/>
      <c r="BM1682" s="63"/>
      <c r="BN1682" s="63"/>
      <c r="BO1682" s="63"/>
      <c r="BP1682" s="63"/>
      <c r="BQ1682" s="63"/>
      <c r="BR1682" s="63"/>
      <c r="BS1682" s="63"/>
      <c r="BT1682" s="63"/>
      <c r="BU1682" s="63"/>
      <c r="BV1682" s="63"/>
      <c r="BW1682" s="63"/>
      <c r="BX1682" s="63"/>
      <c r="BY1682" s="63"/>
      <c r="BZ1682" s="63"/>
      <c r="CA1682" s="63"/>
      <c r="CB1682" s="63"/>
      <c r="CC1682" s="63"/>
      <c r="CD1682" s="63"/>
      <c r="CE1682" s="63"/>
      <c r="CF1682" s="63"/>
      <c r="CG1682" s="63"/>
      <c r="CH1682" s="63"/>
      <c r="CI1682" s="63"/>
      <c r="CJ1682" s="63"/>
      <c r="CK1682" s="63"/>
      <c r="CL1682" s="63"/>
      <c r="CM1682" s="63"/>
      <c r="CN1682" s="63"/>
      <c r="CO1682" s="63"/>
      <c r="CP1682" s="63"/>
      <c r="CR1682" s="227"/>
      <c r="CS1682" s="74"/>
    </row>
    <row r="1683" spans="1:97" s="72" customFormat="1" ht="75.75" customHeight="1">
      <c r="A1683" s="76"/>
      <c r="B1683" s="76"/>
      <c r="C1683" s="76"/>
      <c r="D1683" s="76"/>
      <c r="E1683" s="76"/>
      <c r="F1683" s="63"/>
      <c r="G1683" s="63"/>
      <c r="H1683" s="63"/>
      <c r="I1683" s="63"/>
      <c r="J1683" s="63"/>
      <c r="K1683" s="63"/>
      <c r="L1683" s="63"/>
      <c r="M1683" s="63"/>
      <c r="N1683" s="63"/>
      <c r="O1683" s="63"/>
      <c r="P1683" s="63"/>
      <c r="Q1683" s="63"/>
      <c r="R1683" s="63"/>
      <c r="S1683" s="63"/>
      <c r="T1683" s="63"/>
      <c r="U1683" s="63"/>
      <c r="V1683" s="63"/>
      <c r="W1683" s="63"/>
      <c r="X1683" s="63"/>
      <c r="Y1683" s="63"/>
      <c r="Z1683" s="63"/>
      <c r="AA1683" s="63"/>
      <c r="AB1683" s="63"/>
      <c r="AC1683" s="63"/>
      <c r="AD1683" s="63"/>
      <c r="AE1683" s="63"/>
      <c r="AF1683" s="63"/>
      <c r="AG1683" s="63"/>
      <c r="AH1683" s="63"/>
      <c r="AI1683" s="63"/>
      <c r="AJ1683" s="63"/>
      <c r="AK1683" s="63"/>
      <c r="AL1683" s="63"/>
      <c r="AM1683" s="63"/>
      <c r="AN1683" s="63"/>
      <c r="AO1683" s="63"/>
      <c r="AP1683" s="63"/>
      <c r="AQ1683" s="63"/>
      <c r="AR1683" s="63"/>
      <c r="AS1683" s="63"/>
      <c r="AT1683" s="63"/>
      <c r="AU1683" s="63"/>
      <c r="AV1683" s="63"/>
      <c r="AW1683" s="63"/>
      <c r="AX1683" s="63"/>
      <c r="AY1683" s="63"/>
      <c r="AZ1683" s="63"/>
      <c r="BA1683" s="63"/>
      <c r="BB1683" s="63"/>
      <c r="BC1683" s="63"/>
      <c r="BD1683" s="63"/>
      <c r="BE1683" s="63"/>
      <c r="BF1683" s="63"/>
      <c r="BG1683" s="63"/>
      <c r="BH1683" s="63"/>
      <c r="BI1683" s="63"/>
      <c r="BJ1683" s="63"/>
      <c r="BK1683" s="63"/>
      <c r="BL1683" s="63"/>
      <c r="BM1683" s="63"/>
      <c r="BN1683" s="63"/>
      <c r="BO1683" s="63"/>
      <c r="BP1683" s="63"/>
      <c r="BQ1683" s="63"/>
      <c r="BR1683" s="63"/>
      <c r="BS1683" s="63"/>
      <c r="BT1683" s="63"/>
      <c r="BU1683" s="63"/>
      <c r="BV1683" s="63"/>
      <c r="BW1683" s="63"/>
      <c r="BX1683" s="63"/>
      <c r="BY1683" s="63"/>
      <c r="BZ1683" s="63"/>
      <c r="CA1683" s="63"/>
      <c r="CB1683" s="63"/>
      <c r="CC1683" s="63"/>
      <c r="CD1683" s="63"/>
      <c r="CE1683" s="63"/>
      <c r="CF1683" s="63"/>
      <c r="CG1683" s="63"/>
      <c r="CH1683" s="63"/>
      <c r="CI1683" s="63"/>
      <c r="CJ1683" s="63"/>
      <c r="CK1683" s="63"/>
      <c r="CL1683" s="63"/>
      <c r="CM1683" s="63"/>
      <c r="CN1683" s="63"/>
      <c r="CO1683" s="63"/>
      <c r="CP1683" s="63"/>
      <c r="CR1683" s="227"/>
      <c r="CS1683" s="74"/>
    </row>
    <row r="1684" spans="1:97" s="72" customFormat="1" ht="75.75" customHeight="1">
      <c r="A1684" s="76"/>
      <c r="B1684" s="76"/>
      <c r="C1684" s="76"/>
      <c r="D1684" s="76"/>
      <c r="E1684" s="76"/>
      <c r="F1684" s="63"/>
      <c r="G1684" s="63"/>
      <c r="H1684" s="63"/>
      <c r="I1684" s="63"/>
      <c r="J1684" s="63"/>
      <c r="K1684" s="63"/>
      <c r="L1684" s="63"/>
      <c r="M1684" s="63"/>
      <c r="N1684" s="63"/>
      <c r="O1684" s="63"/>
      <c r="P1684" s="63"/>
      <c r="Q1684" s="63"/>
      <c r="R1684" s="63"/>
      <c r="S1684" s="63"/>
      <c r="T1684" s="63"/>
      <c r="U1684" s="63"/>
      <c r="V1684" s="63"/>
      <c r="W1684" s="63"/>
      <c r="X1684" s="63"/>
      <c r="Y1684" s="63"/>
      <c r="Z1684" s="63"/>
      <c r="AA1684" s="63"/>
      <c r="AB1684" s="63"/>
      <c r="AC1684" s="63"/>
      <c r="AD1684" s="63"/>
      <c r="AE1684" s="63"/>
      <c r="AF1684" s="63"/>
      <c r="AG1684" s="63"/>
      <c r="AH1684" s="63"/>
      <c r="AI1684" s="63"/>
      <c r="AJ1684" s="63"/>
      <c r="AK1684" s="63"/>
      <c r="AL1684" s="63"/>
      <c r="AM1684" s="63"/>
      <c r="AN1684" s="63"/>
      <c r="AO1684" s="63"/>
      <c r="AP1684" s="63"/>
      <c r="AQ1684" s="63"/>
      <c r="AR1684" s="63"/>
      <c r="AS1684" s="63"/>
      <c r="AT1684" s="63"/>
      <c r="AU1684" s="63"/>
      <c r="AV1684" s="63"/>
      <c r="AW1684" s="63"/>
      <c r="AX1684" s="63"/>
      <c r="AY1684" s="63"/>
      <c r="AZ1684" s="63"/>
      <c r="BA1684" s="63"/>
      <c r="BB1684" s="63"/>
      <c r="BC1684" s="63"/>
      <c r="BD1684" s="63"/>
      <c r="BE1684" s="63"/>
      <c r="BF1684" s="63"/>
      <c r="BG1684" s="63"/>
      <c r="BH1684" s="63"/>
      <c r="BI1684" s="63"/>
      <c r="BJ1684" s="63"/>
      <c r="BK1684" s="63"/>
      <c r="BL1684" s="63"/>
      <c r="BM1684" s="63"/>
      <c r="BN1684" s="63"/>
      <c r="BO1684" s="63"/>
      <c r="BP1684" s="63"/>
      <c r="BQ1684" s="63"/>
      <c r="BR1684" s="63"/>
      <c r="BS1684" s="63"/>
      <c r="BT1684" s="63"/>
      <c r="BU1684" s="63"/>
      <c r="BV1684" s="63"/>
      <c r="BW1684" s="63"/>
      <c r="BX1684" s="63"/>
      <c r="BY1684" s="63"/>
      <c r="BZ1684" s="63"/>
      <c r="CA1684" s="63"/>
      <c r="CB1684" s="63"/>
      <c r="CC1684" s="63"/>
      <c r="CD1684" s="63"/>
      <c r="CE1684" s="63"/>
      <c r="CF1684" s="63"/>
      <c r="CG1684" s="63"/>
      <c r="CH1684" s="63"/>
      <c r="CI1684" s="63"/>
      <c r="CJ1684" s="63"/>
      <c r="CK1684" s="63"/>
      <c r="CL1684" s="63"/>
      <c r="CM1684" s="63"/>
      <c r="CN1684" s="63"/>
      <c r="CO1684" s="63"/>
      <c r="CP1684" s="63"/>
      <c r="CR1684" s="227"/>
      <c r="CS1684" s="74"/>
    </row>
    <row r="1685" spans="1:97" s="72" customFormat="1" ht="75.75" customHeight="1">
      <c r="A1685" s="76"/>
      <c r="B1685" s="76"/>
      <c r="C1685" s="76"/>
      <c r="D1685" s="76"/>
      <c r="E1685" s="76"/>
      <c r="F1685" s="63"/>
      <c r="G1685" s="63"/>
      <c r="H1685" s="63"/>
      <c r="I1685" s="63"/>
      <c r="J1685" s="63"/>
      <c r="K1685" s="63"/>
      <c r="L1685" s="63"/>
      <c r="M1685" s="63"/>
      <c r="N1685" s="63"/>
      <c r="O1685" s="63"/>
      <c r="P1685" s="63"/>
      <c r="Q1685" s="63"/>
      <c r="R1685" s="63"/>
      <c r="S1685" s="63"/>
      <c r="T1685" s="63"/>
      <c r="U1685" s="63"/>
      <c r="V1685" s="63"/>
      <c r="W1685" s="63"/>
      <c r="X1685" s="63"/>
      <c r="Y1685" s="63"/>
      <c r="Z1685" s="63"/>
      <c r="AA1685" s="63"/>
      <c r="AB1685" s="63"/>
      <c r="AC1685" s="63"/>
      <c r="AD1685" s="63"/>
      <c r="AE1685" s="63"/>
      <c r="AF1685" s="63"/>
      <c r="AG1685" s="63"/>
      <c r="AH1685" s="63"/>
      <c r="AI1685" s="63"/>
      <c r="AJ1685" s="63"/>
      <c r="AK1685" s="63"/>
      <c r="AL1685" s="63"/>
      <c r="AM1685" s="63"/>
      <c r="AN1685" s="63"/>
      <c r="AO1685" s="63"/>
      <c r="AP1685" s="63"/>
      <c r="AQ1685" s="63"/>
      <c r="AR1685" s="63"/>
      <c r="AS1685" s="63"/>
      <c r="AT1685" s="63"/>
      <c r="AU1685" s="63"/>
      <c r="AV1685" s="63"/>
      <c r="AW1685" s="63"/>
      <c r="AX1685" s="63"/>
      <c r="AY1685" s="63"/>
      <c r="AZ1685" s="63"/>
      <c r="BA1685" s="63"/>
      <c r="BB1685" s="63"/>
      <c r="BC1685" s="63"/>
      <c r="BD1685" s="63"/>
      <c r="BE1685" s="63"/>
      <c r="BF1685" s="63"/>
      <c r="BG1685" s="63"/>
      <c r="BH1685" s="63"/>
      <c r="BI1685" s="63"/>
      <c r="BJ1685" s="63"/>
      <c r="BK1685" s="63"/>
      <c r="BL1685" s="63"/>
      <c r="BM1685" s="63"/>
      <c r="BN1685" s="63"/>
      <c r="BO1685" s="63"/>
      <c r="BP1685" s="63"/>
      <c r="BQ1685" s="63"/>
      <c r="BR1685" s="63"/>
      <c r="BS1685" s="63"/>
      <c r="BT1685" s="63"/>
      <c r="BU1685" s="63"/>
      <c r="BV1685" s="63"/>
      <c r="BW1685" s="63"/>
      <c r="BX1685" s="63"/>
      <c r="BY1685" s="63"/>
      <c r="BZ1685" s="63"/>
      <c r="CA1685" s="63"/>
      <c r="CB1685" s="63"/>
      <c r="CC1685" s="63"/>
      <c r="CD1685" s="63"/>
      <c r="CE1685" s="63"/>
      <c r="CF1685" s="63"/>
      <c r="CG1685" s="63"/>
      <c r="CH1685" s="63"/>
      <c r="CI1685" s="63"/>
      <c r="CJ1685" s="63"/>
      <c r="CK1685" s="63"/>
      <c r="CL1685" s="63"/>
      <c r="CM1685" s="63"/>
      <c r="CN1685" s="63"/>
      <c r="CO1685" s="63"/>
      <c r="CP1685" s="63"/>
      <c r="CR1685" s="227"/>
      <c r="CS1685" s="74"/>
    </row>
    <row r="1686" spans="1:97" s="72" customFormat="1" ht="75.75" customHeight="1">
      <c r="A1686" s="76"/>
      <c r="B1686" s="76"/>
      <c r="C1686" s="76"/>
      <c r="D1686" s="76"/>
      <c r="E1686" s="76"/>
      <c r="F1686" s="63"/>
      <c r="G1686" s="63"/>
      <c r="H1686" s="63"/>
      <c r="I1686" s="63"/>
      <c r="J1686" s="63"/>
      <c r="K1686" s="63"/>
      <c r="L1686" s="63"/>
      <c r="M1686" s="63"/>
      <c r="N1686" s="63"/>
      <c r="O1686" s="63"/>
      <c r="P1686" s="63"/>
      <c r="Q1686" s="63"/>
      <c r="R1686" s="63"/>
      <c r="S1686" s="63"/>
      <c r="T1686" s="63"/>
      <c r="U1686" s="63"/>
      <c r="V1686" s="63"/>
      <c r="W1686" s="63"/>
      <c r="X1686" s="63"/>
      <c r="Y1686" s="63"/>
      <c r="Z1686" s="63"/>
      <c r="AA1686" s="63"/>
      <c r="AB1686" s="63"/>
      <c r="AC1686" s="63"/>
      <c r="AD1686" s="63"/>
      <c r="AE1686" s="63"/>
      <c r="AF1686" s="63"/>
      <c r="AG1686" s="63"/>
      <c r="AH1686" s="63"/>
      <c r="AI1686" s="63"/>
      <c r="AJ1686" s="63"/>
      <c r="AK1686" s="63"/>
      <c r="AL1686" s="63"/>
      <c r="AM1686" s="63"/>
      <c r="AN1686" s="63"/>
      <c r="AO1686" s="63"/>
      <c r="AP1686" s="63"/>
      <c r="AQ1686" s="63"/>
      <c r="AR1686" s="63"/>
      <c r="AS1686" s="63"/>
      <c r="AT1686" s="63"/>
      <c r="AU1686" s="63"/>
      <c r="AV1686" s="63"/>
      <c r="AW1686" s="63"/>
      <c r="AX1686" s="63"/>
      <c r="AY1686" s="63"/>
      <c r="AZ1686" s="63"/>
      <c r="BA1686" s="63"/>
      <c r="BB1686" s="63"/>
      <c r="BC1686" s="63"/>
      <c r="BD1686" s="63"/>
      <c r="BE1686" s="63"/>
      <c r="BF1686" s="63"/>
      <c r="BG1686" s="63"/>
      <c r="BH1686" s="63"/>
      <c r="BI1686" s="63"/>
      <c r="BJ1686" s="63"/>
      <c r="BK1686" s="63"/>
      <c r="BL1686" s="63"/>
      <c r="BM1686" s="63"/>
      <c r="BN1686" s="63"/>
      <c r="BO1686" s="63"/>
      <c r="BP1686" s="63"/>
      <c r="BQ1686" s="63"/>
      <c r="BR1686" s="63"/>
      <c r="BS1686" s="63"/>
      <c r="BT1686" s="63"/>
      <c r="BU1686" s="63"/>
      <c r="BV1686" s="63"/>
      <c r="BW1686" s="63"/>
      <c r="BX1686" s="63"/>
      <c r="BY1686" s="63"/>
      <c r="BZ1686" s="63"/>
      <c r="CA1686" s="63"/>
      <c r="CB1686" s="63"/>
      <c r="CC1686" s="63"/>
      <c r="CD1686" s="63"/>
      <c r="CE1686" s="63"/>
      <c r="CF1686" s="63"/>
      <c r="CG1686" s="63"/>
      <c r="CH1686" s="63"/>
      <c r="CI1686" s="63"/>
      <c r="CJ1686" s="63"/>
      <c r="CK1686" s="63"/>
      <c r="CL1686" s="63"/>
      <c r="CM1686" s="63"/>
      <c r="CN1686" s="63"/>
      <c r="CO1686" s="63"/>
      <c r="CP1686" s="63"/>
      <c r="CR1686" s="227"/>
      <c r="CS1686" s="74"/>
    </row>
    <row r="1687" spans="1:97" s="72" customFormat="1" ht="75.75" customHeight="1">
      <c r="A1687" s="76"/>
      <c r="B1687" s="76"/>
      <c r="C1687" s="76"/>
      <c r="D1687" s="76"/>
      <c r="E1687" s="76"/>
      <c r="F1687" s="63"/>
      <c r="G1687" s="63"/>
      <c r="H1687" s="63"/>
      <c r="I1687" s="63"/>
      <c r="J1687" s="63"/>
      <c r="K1687" s="63"/>
      <c r="L1687" s="63"/>
      <c r="M1687" s="63"/>
      <c r="N1687" s="63"/>
      <c r="O1687" s="63"/>
      <c r="P1687" s="63"/>
      <c r="Q1687" s="63"/>
      <c r="R1687" s="63"/>
      <c r="S1687" s="63"/>
      <c r="T1687" s="63"/>
      <c r="U1687" s="63"/>
      <c r="V1687" s="63"/>
      <c r="W1687" s="63"/>
      <c r="X1687" s="63"/>
      <c r="Y1687" s="63"/>
      <c r="Z1687" s="63"/>
      <c r="AA1687" s="63"/>
      <c r="AB1687" s="63"/>
      <c r="AC1687" s="63"/>
      <c r="AD1687" s="63"/>
      <c r="AE1687" s="63"/>
      <c r="AF1687" s="63"/>
      <c r="AG1687" s="63"/>
      <c r="AH1687" s="63"/>
      <c r="AI1687" s="63"/>
      <c r="AJ1687" s="63"/>
      <c r="AK1687" s="63"/>
      <c r="AL1687" s="63"/>
      <c r="AM1687" s="63"/>
      <c r="AN1687" s="63"/>
      <c r="AO1687" s="63"/>
      <c r="AP1687" s="63"/>
      <c r="AQ1687" s="63"/>
      <c r="AR1687" s="63"/>
      <c r="AS1687" s="63"/>
      <c r="AT1687" s="63"/>
      <c r="AU1687" s="63"/>
      <c r="AV1687" s="63"/>
      <c r="AW1687" s="63"/>
      <c r="AX1687" s="63"/>
      <c r="AY1687" s="63"/>
      <c r="AZ1687" s="63"/>
      <c r="BA1687" s="63"/>
      <c r="BB1687" s="63"/>
      <c r="BC1687" s="63"/>
      <c r="BD1687" s="63"/>
      <c r="BE1687" s="63"/>
      <c r="BF1687" s="63"/>
      <c r="BG1687" s="63"/>
      <c r="BH1687" s="63"/>
      <c r="BI1687" s="63"/>
      <c r="BJ1687" s="63"/>
      <c r="BK1687" s="63"/>
      <c r="BL1687" s="63"/>
      <c r="BM1687" s="63"/>
      <c r="BN1687" s="63"/>
      <c r="BO1687" s="63"/>
      <c r="BP1687" s="63"/>
      <c r="BQ1687" s="63"/>
      <c r="BR1687" s="63"/>
      <c r="BS1687" s="63"/>
      <c r="BT1687" s="63"/>
      <c r="BU1687" s="63"/>
      <c r="BV1687" s="63"/>
      <c r="BW1687" s="63"/>
      <c r="BX1687" s="63"/>
      <c r="BY1687" s="63"/>
      <c r="BZ1687" s="63"/>
      <c r="CA1687" s="63"/>
      <c r="CB1687" s="63"/>
      <c r="CC1687" s="63"/>
      <c r="CD1687" s="63"/>
      <c r="CE1687" s="63"/>
      <c r="CF1687" s="63"/>
      <c r="CG1687" s="63"/>
      <c r="CH1687" s="63"/>
      <c r="CI1687" s="63"/>
      <c r="CJ1687" s="63"/>
      <c r="CK1687" s="63"/>
      <c r="CL1687" s="63"/>
      <c r="CM1687" s="63"/>
      <c r="CN1687" s="63"/>
      <c r="CO1687" s="63"/>
      <c r="CP1687" s="63"/>
      <c r="CR1687" s="227"/>
      <c r="CS1687" s="74"/>
    </row>
    <row r="1688" spans="1:97" s="72" customFormat="1" ht="75.75" customHeight="1">
      <c r="A1688" s="76"/>
      <c r="B1688" s="76"/>
      <c r="C1688" s="76"/>
      <c r="D1688" s="76"/>
      <c r="E1688" s="76"/>
      <c r="F1688" s="63"/>
      <c r="G1688" s="63"/>
      <c r="H1688" s="63"/>
      <c r="I1688" s="63"/>
      <c r="J1688" s="63"/>
      <c r="K1688" s="63"/>
      <c r="L1688" s="63"/>
      <c r="M1688" s="63"/>
      <c r="N1688" s="63"/>
      <c r="O1688" s="63"/>
      <c r="P1688" s="63"/>
      <c r="Q1688" s="63"/>
      <c r="R1688" s="63"/>
      <c r="S1688" s="63"/>
      <c r="T1688" s="63"/>
      <c r="U1688" s="63"/>
      <c r="V1688" s="63"/>
      <c r="W1688" s="63"/>
      <c r="X1688" s="63"/>
      <c r="Y1688" s="63"/>
      <c r="Z1688" s="63"/>
      <c r="AA1688" s="63"/>
      <c r="AB1688" s="63"/>
      <c r="AC1688" s="63"/>
      <c r="AD1688" s="63"/>
      <c r="AE1688" s="63"/>
      <c r="AF1688" s="63"/>
      <c r="AG1688" s="63"/>
      <c r="AH1688" s="63"/>
      <c r="AI1688" s="63"/>
      <c r="AJ1688" s="63"/>
      <c r="AK1688" s="63"/>
      <c r="AL1688" s="63"/>
      <c r="AM1688" s="63"/>
      <c r="AN1688" s="63"/>
      <c r="AO1688" s="63"/>
      <c r="AP1688" s="63"/>
      <c r="AQ1688" s="63"/>
      <c r="AR1688" s="63"/>
      <c r="AS1688" s="63"/>
      <c r="AT1688" s="63"/>
      <c r="AU1688" s="63"/>
      <c r="AV1688" s="63"/>
      <c r="AW1688" s="63"/>
      <c r="AX1688" s="63"/>
      <c r="AY1688" s="63"/>
      <c r="AZ1688" s="63"/>
      <c r="BA1688" s="63"/>
      <c r="BB1688" s="63"/>
      <c r="BC1688" s="63"/>
      <c r="BD1688" s="63"/>
      <c r="BE1688" s="63"/>
      <c r="BF1688" s="63"/>
      <c r="BG1688" s="63"/>
      <c r="BH1688" s="63"/>
      <c r="BI1688" s="63"/>
      <c r="BJ1688" s="63"/>
      <c r="BK1688" s="63"/>
      <c r="BL1688" s="63"/>
      <c r="BM1688" s="63"/>
      <c r="BN1688" s="63"/>
      <c r="BO1688" s="63"/>
      <c r="BP1688" s="63"/>
      <c r="BQ1688" s="63"/>
      <c r="BR1688" s="63"/>
      <c r="BS1688" s="63"/>
      <c r="BT1688" s="63"/>
      <c r="BU1688" s="63"/>
      <c r="BV1688" s="63"/>
      <c r="BW1688" s="63"/>
      <c r="BX1688" s="63"/>
      <c r="BY1688" s="63"/>
      <c r="BZ1688" s="63"/>
      <c r="CA1688" s="63"/>
      <c r="CB1688" s="63"/>
      <c r="CC1688" s="63"/>
      <c r="CD1688" s="63"/>
      <c r="CE1688" s="63"/>
      <c r="CF1688" s="63"/>
      <c r="CG1688" s="63"/>
      <c r="CH1688" s="63"/>
      <c r="CI1688" s="63"/>
      <c r="CJ1688" s="63"/>
      <c r="CK1688" s="63"/>
      <c r="CL1688" s="63"/>
      <c r="CM1688" s="63"/>
      <c r="CN1688" s="63"/>
      <c r="CO1688" s="63"/>
      <c r="CP1688" s="63"/>
      <c r="CR1688" s="227"/>
      <c r="CS1688" s="74"/>
    </row>
    <row r="1689" spans="1:97" s="72" customFormat="1" ht="75.75" customHeight="1">
      <c r="A1689" s="76"/>
      <c r="B1689" s="76"/>
      <c r="C1689" s="76"/>
      <c r="D1689" s="76"/>
      <c r="E1689" s="76"/>
      <c r="F1689" s="63"/>
      <c r="G1689" s="63"/>
      <c r="H1689" s="63"/>
      <c r="I1689" s="63"/>
      <c r="J1689" s="63"/>
      <c r="K1689" s="63"/>
      <c r="L1689" s="63"/>
      <c r="M1689" s="63"/>
      <c r="N1689" s="63"/>
      <c r="O1689" s="63"/>
      <c r="P1689" s="63"/>
      <c r="Q1689" s="63"/>
      <c r="R1689" s="63"/>
      <c r="S1689" s="63"/>
      <c r="T1689" s="63"/>
      <c r="U1689" s="63"/>
      <c r="V1689" s="63"/>
      <c r="W1689" s="63"/>
      <c r="X1689" s="63"/>
      <c r="Y1689" s="63"/>
      <c r="Z1689" s="63"/>
      <c r="AA1689" s="63"/>
      <c r="AB1689" s="63"/>
      <c r="AC1689" s="63"/>
      <c r="AD1689" s="63"/>
      <c r="AE1689" s="63"/>
      <c r="AF1689" s="63"/>
      <c r="AG1689" s="63"/>
      <c r="AH1689" s="63"/>
      <c r="AI1689" s="63"/>
      <c r="AJ1689" s="63"/>
      <c r="AK1689" s="63"/>
      <c r="AL1689" s="63"/>
      <c r="AM1689" s="63"/>
      <c r="AN1689" s="63"/>
      <c r="AO1689" s="63"/>
      <c r="AP1689" s="63"/>
      <c r="AQ1689" s="63"/>
      <c r="AR1689" s="63"/>
      <c r="AS1689" s="63"/>
      <c r="AT1689" s="63"/>
      <c r="AU1689" s="63"/>
      <c r="AV1689" s="63"/>
      <c r="AW1689" s="63"/>
      <c r="AX1689" s="63"/>
      <c r="AY1689" s="63"/>
      <c r="AZ1689" s="63"/>
      <c r="BA1689" s="63"/>
      <c r="BB1689" s="63"/>
      <c r="BC1689" s="63"/>
      <c r="BD1689" s="63"/>
      <c r="BE1689" s="63"/>
      <c r="BF1689" s="63"/>
      <c r="BG1689" s="63"/>
      <c r="BH1689" s="63"/>
      <c r="BI1689" s="63"/>
      <c r="BJ1689" s="63"/>
      <c r="BK1689" s="63"/>
      <c r="BL1689" s="63"/>
      <c r="BM1689" s="63"/>
      <c r="BN1689" s="63"/>
      <c r="BO1689" s="63"/>
      <c r="BP1689" s="63"/>
      <c r="BQ1689" s="63"/>
      <c r="BR1689" s="63"/>
      <c r="BS1689" s="63"/>
      <c r="BT1689" s="63"/>
      <c r="BU1689" s="63"/>
      <c r="BV1689" s="63"/>
      <c r="BW1689" s="63"/>
      <c r="BX1689" s="63"/>
      <c r="BY1689" s="63"/>
      <c r="BZ1689" s="63"/>
      <c r="CA1689" s="63"/>
      <c r="CB1689" s="63"/>
      <c r="CC1689" s="63"/>
      <c r="CD1689" s="63"/>
      <c r="CE1689" s="63"/>
      <c r="CF1689" s="63"/>
      <c r="CG1689" s="63"/>
      <c r="CH1689" s="63"/>
      <c r="CI1689" s="63"/>
      <c r="CJ1689" s="63"/>
      <c r="CK1689" s="63"/>
      <c r="CL1689" s="63"/>
      <c r="CM1689" s="63"/>
      <c r="CN1689" s="63"/>
      <c r="CO1689" s="63"/>
      <c r="CP1689" s="63"/>
      <c r="CR1689" s="227"/>
      <c r="CS1689" s="74"/>
    </row>
    <row r="1690" spans="1:97" s="72" customFormat="1" ht="75.75" customHeight="1">
      <c r="A1690" s="76"/>
      <c r="B1690" s="76"/>
      <c r="C1690" s="76"/>
      <c r="D1690" s="76"/>
      <c r="E1690" s="76"/>
      <c r="F1690" s="63"/>
      <c r="G1690" s="63"/>
      <c r="H1690" s="63"/>
      <c r="I1690" s="63"/>
      <c r="J1690" s="63"/>
      <c r="K1690" s="63"/>
      <c r="L1690" s="63"/>
      <c r="M1690" s="63"/>
      <c r="N1690" s="63"/>
      <c r="O1690" s="63"/>
      <c r="P1690" s="63"/>
      <c r="Q1690" s="63"/>
      <c r="R1690" s="63"/>
      <c r="S1690" s="63"/>
      <c r="T1690" s="63"/>
      <c r="U1690" s="63"/>
      <c r="V1690" s="63"/>
      <c r="W1690" s="63"/>
      <c r="X1690" s="63"/>
      <c r="Y1690" s="63"/>
      <c r="Z1690" s="63"/>
      <c r="AA1690" s="63"/>
      <c r="AB1690" s="63"/>
      <c r="AC1690" s="63"/>
      <c r="AD1690" s="63"/>
      <c r="AE1690" s="63"/>
      <c r="AF1690" s="63"/>
      <c r="AG1690" s="63"/>
      <c r="AH1690" s="63"/>
      <c r="AI1690" s="63"/>
      <c r="AJ1690" s="63"/>
      <c r="AK1690" s="63"/>
      <c r="AL1690" s="63"/>
      <c r="AM1690" s="63"/>
      <c r="AN1690" s="63"/>
      <c r="AO1690" s="63"/>
      <c r="AP1690" s="63"/>
      <c r="AQ1690" s="63"/>
      <c r="AR1690" s="63"/>
      <c r="AS1690" s="63"/>
      <c r="AT1690" s="63"/>
      <c r="AU1690" s="63"/>
      <c r="AV1690" s="63"/>
      <c r="AW1690" s="63"/>
      <c r="AX1690" s="63"/>
      <c r="AY1690" s="63"/>
      <c r="AZ1690" s="63"/>
      <c r="BA1690" s="63"/>
      <c r="BB1690" s="63"/>
      <c r="BC1690" s="63"/>
      <c r="BD1690" s="63"/>
      <c r="BE1690" s="63"/>
      <c r="BF1690" s="63"/>
      <c r="BG1690" s="63"/>
      <c r="BH1690" s="63"/>
      <c r="BI1690" s="63"/>
      <c r="BJ1690" s="63"/>
      <c r="BK1690" s="63"/>
      <c r="BL1690" s="63"/>
      <c r="BM1690" s="63"/>
      <c r="BN1690" s="63"/>
      <c r="BO1690" s="63"/>
      <c r="BP1690" s="63"/>
      <c r="BQ1690" s="63"/>
      <c r="BR1690" s="63"/>
      <c r="BS1690" s="63"/>
      <c r="BT1690" s="63"/>
      <c r="BU1690" s="63"/>
      <c r="BV1690" s="63"/>
      <c r="BW1690" s="63"/>
      <c r="BX1690" s="63"/>
      <c r="BY1690" s="63"/>
      <c r="BZ1690" s="63"/>
      <c r="CA1690" s="63"/>
      <c r="CB1690" s="63"/>
      <c r="CC1690" s="63"/>
      <c r="CD1690" s="63"/>
      <c r="CE1690" s="63"/>
      <c r="CF1690" s="63"/>
      <c r="CG1690" s="63"/>
      <c r="CH1690" s="63"/>
      <c r="CI1690" s="63"/>
      <c r="CJ1690" s="63"/>
      <c r="CK1690" s="63"/>
      <c r="CL1690" s="63"/>
      <c r="CM1690" s="63"/>
      <c r="CN1690" s="63"/>
      <c r="CO1690" s="63"/>
      <c r="CP1690" s="63"/>
      <c r="CR1690" s="227"/>
      <c r="CS1690" s="74"/>
    </row>
    <row r="1691" spans="1:97" s="72" customFormat="1" ht="75.75" customHeight="1">
      <c r="A1691" s="76"/>
      <c r="B1691" s="76"/>
      <c r="C1691" s="76"/>
      <c r="D1691" s="76"/>
      <c r="E1691" s="76"/>
      <c r="F1691" s="63"/>
      <c r="G1691" s="63"/>
      <c r="H1691" s="63"/>
      <c r="I1691" s="63"/>
      <c r="J1691" s="63"/>
      <c r="K1691" s="63"/>
      <c r="L1691" s="63"/>
      <c r="M1691" s="63"/>
      <c r="N1691" s="63"/>
      <c r="O1691" s="63"/>
      <c r="P1691" s="63"/>
      <c r="Q1691" s="63"/>
      <c r="R1691" s="63"/>
      <c r="S1691" s="63"/>
      <c r="T1691" s="63"/>
      <c r="U1691" s="63"/>
      <c r="V1691" s="63"/>
      <c r="W1691" s="63"/>
      <c r="X1691" s="63"/>
      <c r="Y1691" s="63"/>
      <c r="Z1691" s="63"/>
      <c r="AA1691" s="63"/>
      <c r="AB1691" s="63"/>
      <c r="AC1691" s="63"/>
      <c r="AD1691" s="63"/>
      <c r="AE1691" s="63"/>
      <c r="AF1691" s="63"/>
      <c r="AG1691" s="63"/>
      <c r="AH1691" s="63"/>
      <c r="AI1691" s="63"/>
      <c r="AJ1691" s="63"/>
      <c r="AK1691" s="63"/>
      <c r="AL1691" s="63"/>
      <c r="AM1691" s="63"/>
      <c r="AN1691" s="63"/>
      <c r="AO1691" s="63"/>
      <c r="AP1691" s="63"/>
      <c r="AQ1691" s="63"/>
      <c r="AR1691" s="63"/>
      <c r="AS1691" s="63"/>
      <c r="AT1691" s="63"/>
      <c r="AU1691" s="63"/>
      <c r="AV1691" s="63"/>
      <c r="AW1691" s="63"/>
      <c r="AX1691" s="63"/>
      <c r="AY1691" s="63"/>
      <c r="AZ1691" s="63"/>
      <c r="BA1691" s="63"/>
      <c r="BB1691" s="63"/>
      <c r="BC1691" s="63"/>
      <c r="BD1691" s="63"/>
      <c r="BE1691" s="63"/>
      <c r="BF1691" s="63"/>
      <c r="BG1691" s="63"/>
      <c r="BH1691" s="63"/>
      <c r="BI1691" s="63"/>
      <c r="BJ1691" s="63"/>
      <c r="BK1691" s="63"/>
      <c r="BL1691" s="63"/>
      <c r="BM1691" s="63"/>
      <c r="BN1691" s="63"/>
      <c r="BO1691" s="63"/>
      <c r="BP1691" s="63"/>
      <c r="BQ1691" s="63"/>
      <c r="BR1691" s="63"/>
      <c r="BS1691" s="63"/>
      <c r="BT1691" s="63"/>
      <c r="BU1691" s="63"/>
      <c r="BV1691" s="63"/>
      <c r="BW1691" s="63"/>
      <c r="BX1691" s="63"/>
      <c r="BY1691" s="63"/>
      <c r="BZ1691" s="63"/>
      <c r="CA1691" s="63"/>
      <c r="CB1691" s="63"/>
      <c r="CC1691" s="63"/>
      <c r="CD1691" s="63"/>
      <c r="CE1691" s="63"/>
      <c r="CF1691" s="63"/>
      <c r="CG1691" s="63"/>
      <c r="CH1691" s="63"/>
      <c r="CI1691" s="63"/>
      <c r="CJ1691" s="63"/>
      <c r="CK1691" s="63"/>
      <c r="CL1691" s="63"/>
      <c r="CM1691" s="63"/>
      <c r="CN1691" s="63"/>
      <c r="CO1691" s="63"/>
      <c r="CP1691" s="63"/>
      <c r="CR1691" s="227"/>
      <c r="CS1691" s="74"/>
    </row>
    <row r="1692" spans="1:97" s="72" customFormat="1" ht="75.75" customHeight="1">
      <c r="A1692" s="76"/>
      <c r="B1692" s="76"/>
      <c r="C1692" s="76"/>
      <c r="D1692" s="76"/>
      <c r="E1692" s="76"/>
      <c r="F1692" s="63"/>
      <c r="G1692" s="63"/>
      <c r="H1692" s="63"/>
      <c r="I1692" s="63"/>
      <c r="J1692" s="63"/>
      <c r="K1692" s="63"/>
      <c r="L1692" s="63"/>
      <c r="M1692" s="63"/>
      <c r="N1692" s="63"/>
      <c r="O1692" s="63"/>
      <c r="P1692" s="63"/>
      <c r="Q1692" s="63"/>
      <c r="R1692" s="63"/>
      <c r="S1692" s="63"/>
      <c r="T1692" s="63"/>
      <c r="U1692" s="63"/>
      <c r="V1692" s="63"/>
      <c r="W1692" s="63"/>
      <c r="X1692" s="63"/>
      <c r="Y1692" s="63"/>
      <c r="Z1692" s="63"/>
      <c r="AA1692" s="63"/>
      <c r="AB1692" s="63"/>
      <c r="AC1692" s="63"/>
      <c r="AD1692" s="63"/>
      <c r="AE1692" s="63"/>
      <c r="AF1692" s="63"/>
      <c r="AG1692" s="63"/>
      <c r="AH1692" s="63"/>
      <c r="AI1692" s="63"/>
      <c r="AJ1692" s="63"/>
      <c r="AK1692" s="63"/>
      <c r="AL1692" s="63"/>
      <c r="AM1692" s="63"/>
      <c r="AN1692" s="63"/>
      <c r="AO1692" s="63"/>
      <c r="AP1692" s="63"/>
      <c r="AQ1692" s="63"/>
      <c r="AR1692" s="63"/>
      <c r="AS1692" s="63"/>
      <c r="AT1692" s="63"/>
      <c r="AU1692" s="63"/>
      <c r="AV1692" s="63"/>
      <c r="AW1692" s="63"/>
      <c r="AX1692" s="63"/>
      <c r="AY1692" s="63"/>
      <c r="AZ1692" s="63"/>
      <c r="BA1692" s="63"/>
      <c r="BB1692" s="63"/>
      <c r="BC1692" s="63"/>
      <c r="BD1692" s="63"/>
      <c r="BE1692" s="63"/>
      <c r="BF1692" s="63"/>
      <c r="BG1692" s="63"/>
      <c r="BH1692" s="63"/>
      <c r="BI1692" s="63"/>
      <c r="BJ1692" s="63"/>
      <c r="BK1692" s="63"/>
      <c r="BL1692" s="63"/>
      <c r="BM1692" s="63"/>
      <c r="BN1692" s="63"/>
      <c r="BO1692" s="63"/>
      <c r="BP1692" s="63"/>
      <c r="BQ1692" s="63"/>
      <c r="BR1692" s="63"/>
      <c r="BS1692" s="63"/>
      <c r="BT1692" s="63"/>
      <c r="BU1692" s="63"/>
      <c r="BV1692" s="63"/>
      <c r="BW1692" s="63"/>
      <c r="BX1692" s="63"/>
      <c r="BY1692" s="63"/>
      <c r="BZ1692" s="63"/>
      <c r="CA1692" s="63"/>
      <c r="CB1692" s="63"/>
      <c r="CC1692" s="63"/>
      <c r="CD1692" s="63"/>
      <c r="CE1692" s="63"/>
      <c r="CF1692" s="63"/>
      <c r="CG1692" s="63"/>
      <c r="CH1692" s="63"/>
      <c r="CI1692" s="63"/>
      <c r="CJ1692" s="63"/>
      <c r="CK1692" s="63"/>
      <c r="CL1692" s="63"/>
      <c r="CM1692" s="63"/>
      <c r="CN1692" s="63"/>
      <c r="CO1692" s="63"/>
      <c r="CP1692" s="63"/>
      <c r="CR1692" s="227"/>
      <c r="CS1692" s="74"/>
    </row>
    <row r="1693" spans="1:97" s="72" customFormat="1" ht="75.75" customHeight="1">
      <c r="A1693" s="76"/>
      <c r="B1693" s="76"/>
      <c r="C1693" s="76"/>
      <c r="D1693" s="76"/>
      <c r="E1693" s="76"/>
      <c r="F1693" s="63"/>
      <c r="G1693" s="63"/>
      <c r="H1693" s="63"/>
      <c r="I1693" s="63"/>
      <c r="J1693" s="63"/>
      <c r="K1693" s="63"/>
      <c r="L1693" s="63"/>
      <c r="M1693" s="63"/>
      <c r="N1693" s="63"/>
      <c r="O1693" s="63"/>
      <c r="P1693" s="63"/>
      <c r="Q1693" s="63"/>
      <c r="R1693" s="63"/>
      <c r="S1693" s="63"/>
      <c r="T1693" s="63"/>
      <c r="U1693" s="63"/>
      <c r="V1693" s="63"/>
      <c r="W1693" s="63"/>
      <c r="X1693" s="63"/>
      <c r="Y1693" s="63"/>
      <c r="Z1693" s="63"/>
      <c r="AA1693" s="63"/>
      <c r="AB1693" s="63"/>
      <c r="AC1693" s="63"/>
      <c r="AD1693" s="63"/>
      <c r="AE1693" s="63"/>
      <c r="AF1693" s="63"/>
      <c r="AG1693" s="63"/>
      <c r="AH1693" s="63"/>
      <c r="AI1693" s="63"/>
      <c r="AJ1693" s="63"/>
      <c r="AK1693" s="63"/>
      <c r="AL1693" s="63"/>
      <c r="AM1693" s="63"/>
      <c r="AN1693" s="63"/>
      <c r="AO1693" s="63"/>
      <c r="AP1693" s="63"/>
      <c r="AQ1693" s="63"/>
      <c r="AR1693" s="63"/>
      <c r="AS1693" s="63"/>
      <c r="AT1693" s="63"/>
      <c r="AU1693" s="63"/>
      <c r="AV1693" s="63"/>
      <c r="AW1693" s="63"/>
      <c r="AX1693" s="63"/>
      <c r="AY1693" s="63"/>
      <c r="AZ1693" s="63"/>
      <c r="BA1693" s="63"/>
      <c r="BB1693" s="63"/>
      <c r="BC1693" s="63"/>
      <c r="BD1693" s="63"/>
      <c r="BE1693" s="63"/>
      <c r="BF1693" s="63"/>
      <c r="BG1693" s="63"/>
      <c r="BH1693" s="63"/>
      <c r="BI1693" s="63"/>
      <c r="BJ1693" s="63"/>
      <c r="BK1693" s="63"/>
      <c r="BL1693" s="63"/>
      <c r="BM1693" s="63"/>
      <c r="BN1693" s="63"/>
      <c r="BO1693" s="63"/>
      <c r="BP1693" s="63"/>
      <c r="BQ1693" s="63"/>
      <c r="BR1693" s="63"/>
      <c r="BS1693" s="63"/>
      <c r="BT1693" s="63"/>
      <c r="BU1693" s="63"/>
      <c r="BV1693" s="63"/>
      <c r="BW1693" s="63"/>
      <c r="BX1693" s="63"/>
      <c r="BY1693" s="63"/>
      <c r="BZ1693" s="63"/>
      <c r="CA1693" s="63"/>
      <c r="CB1693" s="63"/>
      <c r="CC1693" s="63"/>
      <c r="CD1693" s="63"/>
      <c r="CE1693" s="63"/>
      <c r="CF1693" s="63"/>
      <c r="CG1693" s="63"/>
      <c r="CH1693" s="63"/>
      <c r="CI1693" s="63"/>
      <c r="CJ1693" s="63"/>
      <c r="CK1693" s="63"/>
      <c r="CL1693" s="63"/>
      <c r="CM1693" s="63"/>
      <c r="CN1693" s="63"/>
      <c r="CO1693" s="63"/>
      <c r="CP1693" s="63"/>
      <c r="CR1693" s="227"/>
      <c r="CS1693" s="74"/>
    </row>
    <row r="1694" spans="1:97" s="72" customFormat="1" ht="75.75" customHeight="1">
      <c r="A1694" s="76"/>
      <c r="B1694" s="76"/>
      <c r="C1694" s="76"/>
      <c r="D1694" s="76"/>
      <c r="E1694" s="76"/>
      <c r="F1694" s="63"/>
      <c r="G1694" s="63"/>
      <c r="H1694" s="63"/>
      <c r="I1694" s="63"/>
      <c r="J1694" s="63"/>
      <c r="K1694" s="63"/>
      <c r="L1694" s="63"/>
      <c r="M1694" s="63"/>
      <c r="N1694" s="63"/>
      <c r="O1694" s="63"/>
      <c r="P1694" s="63"/>
      <c r="Q1694" s="63"/>
      <c r="R1694" s="63"/>
      <c r="S1694" s="63"/>
      <c r="T1694" s="63"/>
      <c r="U1694" s="63"/>
      <c r="V1694" s="63"/>
      <c r="W1694" s="63"/>
      <c r="X1694" s="63"/>
      <c r="Y1694" s="63"/>
      <c r="Z1694" s="63"/>
      <c r="AA1694" s="63"/>
      <c r="AB1694" s="63"/>
      <c r="AC1694" s="63"/>
      <c r="AD1694" s="63"/>
      <c r="AE1694" s="63"/>
      <c r="AF1694" s="63"/>
      <c r="AG1694" s="63"/>
      <c r="AH1694" s="63"/>
      <c r="AI1694" s="63"/>
      <c r="AJ1694" s="63"/>
      <c r="AK1694" s="63"/>
      <c r="AL1694" s="63"/>
      <c r="AM1694" s="63"/>
      <c r="AN1694" s="63"/>
      <c r="AO1694" s="63"/>
      <c r="AP1694" s="63"/>
      <c r="AQ1694" s="63"/>
      <c r="AR1694" s="63"/>
      <c r="AS1694" s="63"/>
      <c r="AT1694" s="63"/>
      <c r="AU1694" s="63"/>
      <c r="AV1694" s="63"/>
      <c r="AW1694" s="63"/>
      <c r="AX1694" s="63"/>
      <c r="AY1694" s="63"/>
      <c r="AZ1694" s="63"/>
      <c r="BA1694" s="63"/>
      <c r="BB1694" s="63"/>
      <c r="BC1694" s="63"/>
      <c r="BD1694" s="63"/>
      <c r="BE1694" s="63"/>
      <c r="BF1694" s="63"/>
      <c r="BG1694" s="63"/>
      <c r="BH1694" s="63"/>
      <c r="BI1694" s="63"/>
      <c r="BJ1694" s="63"/>
      <c r="BK1694" s="63"/>
      <c r="BL1694" s="63"/>
      <c r="BM1694" s="63"/>
      <c r="BN1694" s="63"/>
      <c r="BO1694" s="63"/>
      <c r="BP1694" s="63"/>
      <c r="BQ1694" s="63"/>
      <c r="BR1694" s="63"/>
      <c r="BS1694" s="63"/>
      <c r="BT1694" s="63"/>
      <c r="BU1694" s="63"/>
      <c r="BV1694" s="63"/>
      <c r="BW1694" s="63"/>
      <c r="BX1694" s="63"/>
      <c r="BY1694" s="63"/>
      <c r="BZ1694" s="63"/>
      <c r="CA1694" s="63"/>
      <c r="CB1694" s="63"/>
      <c r="CC1694" s="63"/>
      <c r="CD1694" s="63"/>
      <c r="CE1694" s="63"/>
      <c r="CF1694" s="63"/>
      <c r="CG1694" s="63"/>
      <c r="CH1694" s="63"/>
      <c r="CI1694" s="63"/>
      <c r="CJ1694" s="63"/>
      <c r="CK1694" s="63"/>
      <c r="CL1694" s="63"/>
      <c r="CM1694" s="63"/>
      <c r="CN1694" s="63"/>
      <c r="CO1694" s="63"/>
      <c r="CP1694" s="63"/>
      <c r="CR1694" s="227"/>
      <c r="CS1694" s="74"/>
    </row>
    <row r="1695" spans="1:97" s="72" customFormat="1" ht="75.75" customHeight="1">
      <c r="A1695" s="76"/>
      <c r="B1695" s="76"/>
      <c r="C1695" s="76"/>
      <c r="D1695" s="76"/>
      <c r="E1695" s="76"/>
      <c r="F1695" s="63"/>
      <c r="G1695" s="63"/>
      <c r="H1695" s="63"/>
      <c r="I1695" s="63"/>
      <c r="J1695" s="63"/>
      <c r="K1695" s="63"/>
      <c r="L1695" s="63"/>
      <c r="M1695" s="63"/>
      <c r="N1695" s="63"/>
      <c r="O1695" s="63"/>
      <c r="P1695" s="63"/>
      <c r="Q1695" s="63"/>
      <c r="R1695" s="63"/>
      <c r="S1695" s="63"/>
      <c r="T1695" s="63"/>
      <c r="U1695" s="63"/>
      <c r="V1695" s="63"/>
      <c r="W1695" s="63"/>
      <c r="X1695" s="63"/>
      <c r="Y1695" s="63"/>
      <c r="Z1695" s="63"/>
      <c r="AA1695" s="63"/>
      <c r="AB1695" s="63"/>
      <c r="AC1695" s="63"/>
      <c r="AD1695" s="63"/>
      <c r="AE1695" s="63"/>
      <c r="AF1695" s="63"/>
      <c r="AG1695" s="63"/>
      <c r="AH1695" s="63"/>
      <c r="AI1695" s="63"/>
      <c r="AJ1695" s="63"/>
      <c r="AK1695" s="63"/>
      <c r="AL1695" s="63"/>
      <c r="AM1695" s="63"/>
      <c r="AN1695" s="63"/>
      <c r="AO1695" s="63"/>
      <c r="AP1695" s="63"/>
      <c r="AQ1695" s="63"/>
      <c r="AR1695" s="63"/>
      <c r="AS1695" s="63"/>
      <c r="AT1695" s="63"/>
      <c r="AU1695" s="63"/>
      <c r="AV1695" s="63"/>
      <c r="AW1695" s="63"/>
      <c r="AX1695" s="63"/>
      <c r="AY1695" s="63"/>
      <c r="AZ1695" s="63"/>
      <c r="BA1695" s="63"/>
      <c r="BB1695" s="63"/>
      <c r="BC1695" s="63"/>
      <c r="BD1695" s="63"/>
      <c r="BE1695" s="63"/>
      <c r="BF1695" s="63"/>
      <c r="BG1695" s="63"/>
      <c r="BH1695" s="63"/>
      <c r="BI1695" s="63"/>
      <c r="BJ1695" s="63"/>
      <c r="BK1695" s="63"/>
      <c r="BL1695" s="63"/>
      <c r="BM1695" s="63"/>
      <c r="BN1695" s="63"/>
      <c r="BO1695" s="63"/>
      <c r="BP1695" s="63"/>
      <c r="BQ1695" s="63"/>
      <c r="BR1695" s="63"/>
      <c r="BS1695" s="63"/>
      <c r="BT1695" s="63"/>
      <c r="BU1695" s="63"/>
      <c r="BV1695" s="63"/>
      <c r="BW1695" s="63"/>
      <c r="BX1695" s="63"/>
      <c r="BY1695" s="63"/>
      <c r="BZ1695" s="63"/>
      <c r="CA1695" s="63"/>
      <c r="CB1695" s="63"/>
      <c r="CC1695" s="63"/>
      <c r="CD1695" s="63"/>
      <c r="CE1695" s="63"/>
      <c r="CF1695" s="63"/>
      <c r="CG1695" s="63"/>
      <c r="CH1695" s="63"/>
      <c r="CI1695" s="63"/>
      <c r="CJ1695" s="63"/>
      <c r="CK1695" s="63"/>
      <c r="CL1695" s="63"/>
      <c r="CM1695" s="63"/>
      <c r="CN1695" s="63"/>
      <c r="CO1695" s="63"/>
      <c r="CP1695" s="63"/>
      <c r="CR1695" s="227"/>
      <c r="CS1695" s="74"/>
    </row>
    <row r="1696" spans="1:97" s="72" customFormat="1" ht="75.75" customHeight="1">
      <c r="A1696" s="76"/>
      <c r="B1696" s="76"/>
      <c r="C1696" s="76"/>
      <c r="D1696" s="76"/>
      <c r="E1696" s="76"/>
      <c r="F1696" s="63"/>
      <c r="G1696" s="63"/>
      <c r="H1696" s="63"/>
      <c r="I1696" s="63"/>
      <c r="J1696" s="63"/>
      <c r="K1696" s="63"/>
      <c r="L1696" s="63"/>
      <c r="M1696" s="63"/>
      <c r="N1696" s="63"/>
      <c r="O1696" s="63"/>
      <c r="P1696" s="63"/>
      <c r="Q1696" s="63"/>
      <c r="R1696" s="63"/>
      <c r="S1696" s="63"/>
      <c r="T1696" s="63"/>
      <c r="U1696" s="63"/>
      <c r="V1696" s="63"/>
      <c r="W1696" s="63"/>
      <c r="X1696" s="63"/>
      <c r="Y1696" s="63"/>
      <c r="Z1696" s="63"/>
      <c r="AA1696" s="63"/>
      <c r="AB1696" s="63"/>
      <c r="AC1696" s="63"/>
      <c r="AD1696" s="63"/>
      <c r="AE1696" s="63"/>
      <c r="AF1696" s="63"/>
      <c r="AG1696" s="63"/>
      <c r="AH1696" s="63"/>
      <c r="AI1696" s="63"/>
      <c r="AJ1696" s="63"/>
      <c r="AK1696" s="63"/>
      <c r="AL1696" s="63"/>
      <c r="AM1696" s="63"/>
      <c r="AN1696" s="63"/>
      <c r="AO1696" s="63"/>
      <c r="AP1696" s="63"/>
      <c r="AQ1696" s="63"/>
      <c r="AR1696" s="63"/>
      <c r="AS1696" s="63"/>
      <c r="AT1696" s="63"/>
      <c r="AU1696" s="63"/>
      <c r="AV1696" s="63"/>
      <c r="AW1696" s="63"/>
      <c r="AX1696" s="63"/>
      <c r="AY1696" s="63"/>
      <c r="AZ1696" s="63"/>
      <c r="BA1696" s="63"/>
      <c r="BB1696" s="63"/>
      <c r="BC1696" s="63"/>
      <c r="BD1696" s="63"/>
      <c r="BE1696" s="63"/>
      <c r="BF1696" s="63"/>
      <c r="BG1696" s="63"/>
      <c r="BH1696" s="63"/>
      <c r="BI1696" s="63"/>
      <c r="BJ1696" s="63"/>
      <c r="BK1696" s="63"/>
      <c r="BL1696" s="63"/>
      <c r="BM1696" s="63"/>
      <c r="BN1696" s="63"/>
      <c r="BO1696" s="63"/>
      <c r="BP1696" s="63"/>
      <c r="BQ1696" s="63"/>
      <c r="BR1696" s="63"/>
      <c r="BS1696" s="63"/>
      <c r="BT1696" s="63"/>
      <c r="BU1696" s="63"/>
      <c r="BV1696" s="63"/>
      <c r="BW1696" s="63"/>
      <c r="BX1696" s="63"/>
      <c r="BY1696" s="63"/>
      <c r="BZ1696" s="63"/>
      <c r="CA1696" s="63"/>
      <c r="CB1696" s="63"/>
      <c r="CC1696" s="63"/>
      <c r="CD1696" s="63"/>
      <c r="CE1696" s="63"/>
      <c r="CF1696" s="63"/>
      <c r="CG1696" s="63"/>
      <c r="CH1696" s="63"/>
      <c r="CI1696" s="63"/>
      <c r="CJ1696" s="63"/>
      <c r="CK1696" s="63"/>
      <c r="CL1696" s="63"/>
      <c r="CM1696" s="63"/>
      <c r="CN1696" s="63"/>
      <c r="CO1696" s="63"/>
      <c r="CP1696" s="63"/>
      <c r="CR1696" s="227"/>
      <c r="CS1696" s="74"/>
    </row>
    <row r="1697" spans="1:97" s="72" customFormat="1" ht="75.75" customHeight="1">
      <c r="A1697" s="76"/>
      <c r="B1697" s="76"/>
      <c r="C1697" s="76"/>
      <c r="D1697" s="76"/>
      <c r="E1697" s="76"/>
      <c r="F1697" s="63"/>
      <c r="G1697" s="63"/>
      <c r="H1697" s="63"/>
      <c r="I1697" s="63"/>
      <c r="J1697" s="63"/>
      <c r="K1697" s="63"/>
      <c r="L1697" s="63"/>
      <c r="M1697" s="63"/>
      <c r="N1697" s="63"/>
      <c r="O1697" s="63"/>
      <c r="P1697" s="63"/>
      <c r="Q1697" s="63"/>
      <c r="R1697" s="63"/>
      <c r="S1697" s="63"/>
      <c r="T1697" s="63"/>
      <c r="U1697" s="63"/>
      <c r="V1697" s="63"/>
      <c r="W1697" s="63"/>
      <c r="X1697" s="63"/>
      <c r="Y1697" s="63"/>
      <c r="Z1697" s="63"/>
      <c r="AA1697" s="63"/>
      <c r="AB1697" s="63"/>
      <c r="AC1697" s="63"/>
      <c r="AD1697" s="63"/>
      <c r="AE1697" s="63"/>
      <c r="AF1697" s="63"/>
      <c r="AG1697" s="63"/>
      <c r="AH1697" s="63"/>
      <c r="AI1697" s="63"/>
      <c r="AJ1697" s="63"/>
      <c r="AK1697" s="63"/>
      <c r="AL1697" s="63"/>
      <c r="AM1697" s="63"/>
      <c r="AN1697" s="63"/>
      <c r="AO1697" s="63"/>
      <c r="AP1697" s="63"/>
      <c r="AQ1697" s="63"/>
      <c r="AR1697" s="63"/>
      <c r="AS1697" s="63"/>
      <c r="AT1697" s="63"/>
      <c r="AU1697" s="63"/>
      <c r="AV1697" s="63"/>
      <c r="AW1697" s="63"/>
      <c r="AX1697" s="63"/>
      <c r="AY1697" s="63"/>
      <c r="AZ1697" s="63"/>
      <c r="BA1697" s="63"/>
      <c r="BB1697" s="63"/>
      <c r="BC1697" s="63"/>
      <c r="BD1697" s="63"/>
      <c r="BE1697" s="63"/>
      <c r="BF1697" s="63"/>
      <c r="BG1697" s="63"/>
      <c r="BH1697" s="63"/>
      <c r="BI1697" s="63"/>
      <c r="BJ1697" s="63"/>
      <c r="BK1697" s="63"/>
      <c r="BL1697" s="63"/>
      <c r="BM1697" s="63"/>
      <c r="BN1697" s="63"/>
      <c r="BO1697" s="63"/>
      <c r="BP1697" s="63"/>
      <c r="BQ1697" s="63"/>
      <c r="BR1697" s="63"/>
      <c r="BS1697" s="63"/>
      <c r="BT1697" s="63"/>
      <c r="BU1697" s="63"/>
      <c r="BV1697" s="63"/>
      <c r="BW1697" s="63"/>
      <c r="BX1697" s="63"/>
      <c r="BY1697" s="63"/>
      <c r="BZ1697" s="63"/>
      <c r="CA1697" s="63"/>
      <c r="CB1697" s="63"/>
      <c r="CC1697" s="63"/>
      <c r="CD1697" s="63"/>
      <c r="CE1697" s="63"/>
      <c r="CF1697" s="63"/>
      <c r="CG1697" s="63"/>
      <c r="CH1697" s="63"/>
      <c r="CI1697" s="63"/>
      <c r="CJ1697" s="63"/>
      <c r="CK1697" s="63"/>
      <c r="CL1697" s="63"/>
      <c r="CM1697" s="63"/>
      <c r="CN1697" s="63"/>
      <c r="CO1697" s="63"/>
      <c r="CP1697" s="63"/>
      <c r="CR1697" s="227"/>
      <c r="CS1697" s="74"/>
    </row>
    <row r="1698" spans="1:97" s="72" customFormat="1" ht="75.75" customHeight="1">
      <c r="A1698" s="76"/>
      <c r="B1698" s="76"/>
      <c r="C1698" s="76"/>
      <c r="D1698" s="76"/>
      <c r="E1698" s="76"/>
      <c r="F1698" s="63"/>
      <c r="G1698" s="63"/>
      <c r="H1698" s="63"/>
      <c r="I1698" s="63"/>
      <c r="J1698" s="63"/>
      <c r="K1698" s="63"/>
      <c r="L1698" s="63"/>
      <c r="M1698" s="63"/>
      <c r="N1698" s="63"/>
      <c r="O1698" s="63"/>
      <c r="P1698" s="63"/>
      <c r="Q1698" s="63"/>
      <c r="R1698" s="63"/>
      <c r="S1698" s="63"/>
      <c r="T1698" s="63"/>
      <c r="U1698" s="63"/>
      <c r="V1698" s="63"/>
      <c r="W1698" s="63"/>
      <c r="X1698" s="63"/>
      <c r="Y1698" s="63"/>
      <c r="Z1698" s="63"/>
      <c r="AA1698" s="63"/>
      <c r="AB1698" s="63"/>
      <c r="AC1698" s="63"/>
      <c r="AD1698" s="63"/>
      <c r="AE1698" s="63"/>
      <c r="AF1698" s="63"/>
      <c r="AG1698" s="63"/>
      <c r="AH1698" s="63"/>
      <c r="AI1698" s="63"/>
      <c r="AJ1698" s="63"/>
      <c r="AK1698" s="63"/>
      <c r="AL1698" s="63"/>
      <c r="AM1698" s="63"/>
      <c r="AN1698" s="63"/>
      <c r="AO1698" s="63"/>
      <c r="AP1698" s="63"/>
      <c r="AQ1698" s="63"/>
      <c r="AR1698" s="63"/>
      <c r="AS1698" s="63"/>
      <c r="AT1698" s="63"/>
      <c r="AU1698" s="63"/>
      <c r="AV1698" s="63"/>
      <c r="AW1698" s="63"/>
      <c r="AX1698" s="63"/>
      <c r="AY1698" s="63"/>
      <c r="AZ1698" s="63"/>
      <c r="BA1698" s="63"/>
      <c r="BB1698" s="63"/>
      <c r="BC1698" s="63"/>
      <c r="BD1698" s="63"/>
      <c r="BE1698" s="63"/>
      <c r="BF1698" s="63"/>
      <c r="BG1698" s="63"/>
      <c r="BH1698" s="63"/>
      <c r="BI1698" s="63"/>
      <c r="BJ1698" s="63"/>
      <c r="BK1698" s="63"/>
      <c r="BL1698" s="63"/>
      <c r="BM1698" s="63"/>
      <c r="BN1698" s="63"/>
      <c r="BO1698" s="63"/>
      <c r="BP1698" s="63"/>
      <c r="BQ1698" s="63"/>
      <c r="BR1698" s="63"/>
      <c r="BS1698" s="63"/>
      <c r="BT1698" s="63"/>
      <c r="BU1698" s="63"/>
      <c r="BV1698" s="63"/>
      <c r="BW1698" s="63"/>
      <c r="BX1698" s="63"/>
      <c r="BY1698" s="63"/>
      <c r="BZ1698" s="63"/>
      <c r="CA1698" s="63"/>
      <c r="CB1698" s="63"/>
      <c r="CC1698" s="63"/>
      <c r="CD1698" s="63"/>
      <c r="CE1698" s="63"/>
      <c r="CF1698" s="63"/>
      <c r="CG1698" s="63"/>
      <c r="CH1698" s="63"/>
      <c r="CI1698" s="63"/>
      <c r="CJ1698" s="63"/>
      <c r="CK1698" s="63"/>
      <c r="CL1698" s="63"/>
      <c r="CM1698" s="63"/>
      <c r="CN1698" s="63"/>
      <c r="CO1698" s="63"/>
      <c r="CP1698" s="63"/>
      <c r="CR1698" s="227"/>
      <c r="CS1698" s="74"/>
    </row>
    <row r="1699" spans="1:97" s="72" customFormat="1" ht="75.75" customHeight="1">
      <c r="A1699" s="76"/>
      <c r="B1699" s="76"/>
      <c r="C1699" s="76"/>
      <c r="D1699" s="76"/>
      <c r="E1699" s="76"/>
      <c r="F1699" s="63"/>
      <c r="G1699" s="63"/>
      <c r="H1699" s="63"/>
      <c r="I1699" s="63"/>
      <c r="J1699" s="63"/>
      <c r="K1699" s="63"/>
      <c r="L1699" s="63"/>
      <c r="M1699" s="63"/>
      <c r="N1699" s="63"/>
      <c r="O1699" s="63"/>
      <c r="P1699" s="63"/>
      <c r="Q1699" s="63"/>
      <c r="R1699" s="63"/>
      <c r="S1699" s="63"/>
      <c r="T1699" s="63"/>
      <c r="U1699" s="63"/>
      <c r="V1699" s="63"/>
      <c r="W1699" s="63"/>
      <c r="X1699" s="63"/>
      <c r="Y1699" s="63"/>
      <c r="Z1699" s="63"/>
      <c r="AA1699" s="63"/>
      <c r="AB1699" s="63"/>
      <c r="AC1699" s="63"/>
      <c r="AD1699" s="63"/>
      <c r="AE1699" s="63"/>
      <c r="AF1699" s="63"/>
      <c r="AG1699" s="63"/>
      <c r="AH1699" s="63"/>
      <c r="AI1699" s="63"/>
      <c r="AJ1699" s="63"/>
      <c r="AK1699" s="63"/>
      <c r="AL1699" s="63"/>
      <c r="AM1699" s="63"/>
      <c r="AN1699" s="63"/>
      <c r="AO1699" s="63"/>
      <c r="AP1699" s="63"/>
      <c r="AQ1699" s="63"/>
      <c r="AR1699" s="63"/>
      <c r="AS1699" s="63"/>
      <c r="AT1699" s="63"/>
      <c r="AU1699" s="63"/>
      <c r="AV1699" s="63"/>
      <c r="AW1699" s="63"/>
      <c r="AX1699" s="63"/>
      <c r="AY1699" s="63"/>
      <c r="AZ1699" s="63"/>
      <c r="BA1699" s="63"/>
      <c r="BB1699" s="63"/>
      <c r="BC1699" s="63"/>
      <c r="BD1699" s="63"/>
      <c r="BE1699" s="63"/>
      <c r="BF1699" s="63"/>
      <c r="BG1699" s="63"/>
      <c r="BH1699" s="63"/>
      <c r="BI1699" s="63"/>
      <c r="BJ1699" s="63"/>
      <c r="BK1699" s="63"/>
      <c r="BL1699" s="63"/>
      <c r="BM1699" s="63"/>
      <c r="BN1699" s="63"/>
      <c r="BO1699" s="63"/>
      <c r="BP1699" s="63"/>
      <c r="BQ1699" s="63"/>
      <c r="BR1699" s="63"/>
      <c r="BS1699" s="63"/>
      <c r="BT1699" s="63"/>
      <c r="BU1699" s="63"/>
      <c r="BV1699" s="63"/>
      <c r="BW1699" s="63"/>
      <c r="BX1699" s="63"/>
      <c r="BY1699" s="63"/>
      <c r="BZ1699" s="63"/>
      <c r="CA1699" s="63"/>
      <c r="CB1699" s="63"/>
      <c r="CC1699" s="63"/>
      <c r="CD1699" s="63"/>
      <c r="CE1699" s="63"/>
      <c r="CF1699" s="63"/>
      <c r="CG1699" s="63"/>
      <c r="CH1699" s="63"/>
      <c r="CI1699" s="63"/>
      <c r="CJ1699" s="63"/>
      <c r="CK1699" s="63"/>
      <c r="CL1699" s="63"/>
      <c r="CM1699" s="63"/>
      <c r="CN1699" s="63"/>
      <c r="CO1699" s="63"/>
      <c r="CP1699" s="63"/>
      <c r="CR1699" s="227"/>
      <c r="CS1699" s="74"/>
    </row>
    <row r="1700" spans="1:97" s="72" customFormat="1" ht="75.75" customHeight="1">
      <c r="A1700" s="76"/>
      <c r="B1700" s="76"/>
      <c r="C1700" s="76"/>
      <c r="D1700" s="76"/>
      <c r="E1700" s="76"/>
      <c r="F1700" s="63"/>
      <c r="G1700" s="63"/>
      <c r="H1700" s="63"/>
      <c r="I1700" s="63"/>
      <c r="J1700" s="63"/>
      <c r="K1700" s="63"/>
      <c r="L1700" s="63"/>
      <c r="M1700" s="63"/>
      <c r="N1700" s="63"/>
      <c r="O1700" s="63"/>
      <c r="P1700" s="63"/>
      <c r="Q1700" s="63"/>
      <c r="R1700" s="63"/>
      <c r="S1700" s="63"/>
      <c r="T1700" s="63"/>
      <c r="U1700" s="63"/>
      <c r="V1700" s="63"/>
      <c r="W1700" s="63"/>
      <c r="X1700" s="63"/>
      <c r="Y1700" s="63"/>
      <c r="Z1700" s="63"/>
      <c r="AA1700" s="63"/>
      <c r="AB1700" s="63"/>
      <c r="AC1700" s="63"/>
      <c r="AD1700" s="63"/>
      <c r="AE1700" s="63"/>
      <c r="AF1700" s="63"/>
      <c r="AG1700" s="63"/>
      <c r="AH1700" s="63"/>
      <c r="AI1700" s="63"/>
      <c r="AJ1700" s="63"/>
      <c r="AK1700" s="63"/>
      <c r="AL1700" s="63"/>
      <c r="AM1700" s="63"/>
      <c r="AN1700" s="63"/>
      <c r="AO1700" s="63"/>
      <c r="AP1700" s="63"/>
      <c r="AQ1700" s="63"/>
      <c r="AR1700" s="63"/>
      <c r="AS1700" s="63"/>
      <c r="AT1700" s="63"/>
      <c r="AU1700" s="63"/>
      <c r="AV1700" s="63"/>
      <c r="AW1700" s="63"/>
      <c r="AX1700" s="63"/>
      <c r="AY1700" s="63"/>
      <c r="AZ1700" s="63"/>
      <c r="BA1700" s="63"/>
      <c r="BB1700" s="63"/>
      <c r="BC1700" s="63"/>
      <c r="BD1700" s="63"/>
      <c r="BE1700" s="63"/>
      <c r="BF1700" s="63"/>
      <c r="BG1700" s="63"/>
      <c r="BH1700" s="63"/>
      <c r="BI1700" s="63"/>
      <c r="BJ1700" s="63"/>
      <c r="BK1700" s="63"/>
      <c r="BL1700" s="63"/>
      <c r="BM1700" s="63"/>
      <c r="BN1700" s="63"/>
      <c r="BO1700" s="63"/>
      <c r="BP1700" s="63"/>
      <c r="BQ1700" s="63"/>
      <c r="BR1700" s="63"/>
      <c r="BS1700" s="63"/>
      <c r="BT1700" s="63"/>
      <c r="BU1700" s="63"/>
      <c r="BV1700" s="63"/>
      <c r="BW1700" s="63"/>
      <c r="BX1700" s="63"/>
      <c r="BY1700" s="63"/>
      <c r="BZ1700" s="63"/>
      <c r="CA1700" s="63"/>
      <c r="CB1700" s="63"/>
      <c r="CC1700" s="63"/>
      <c r="CD1700" s="63"/>
      <c r="CE1700" s="63"/>
      <c r="CF1700" s="63"/>
      <c r="CG1700" s="63"/>
      <c r="CH1700" s="63"/>
      <c r="CI1700" s="63"/>
      <c r="CJ1700" s="63"/>
      <c r="CK1700" s="63"/>
      <c r="CL1700" s="63"/>
      <c r="CM1700" s="63"/>
      <c r="CN1700" s="63"/>
      <c r="CO1700" s="63"/>
      <c r="CP1700" s="63"/>
      <c r="CR1700" s="227"/>
      <c r="CS1700" s="74"/>
    </row>
    <row r="1701" spans="1:97" s="72" customFormat="1" ht="75.75" customHeight="1">
      <c r="A1701" s="76"/>
      <c r="B1701" s="76"/>
      <c r="C1701" s="76"/>
      <c r="D1701" s="76"/>
      <c r="E1701" s="76"/>
      <c r="F1701" s="63"/>
      <c r="G1701" s="63"/>
      <c r="H1701" s="63"/>
      <c r="I1701" s="63"/>
      <c r="J1701" s="63"/>
      <c r="K1701" s="63"/>
      <c r="L1701" s="63"/>
      <c r="M1701" s="63"/>
      <c r="N1701" s="63"/>
      <c r="O1701" s="63"/>
      <c r="P1701" s="63"/>
      <c r="Q1701" s="63"/>
      <c r="R1701" s="63"/>
      <c r="S1701" s="63"/>
      <c r="T1701" s="63"/>
      <c r="U1701" s="63"/>
      <c r="V1701" s="63"/>
      <c r="W1701" s="63"/>
      <c r="X1701" s="63"/>
      <c r="Y1701" s="63"/>
      <c r="Z1701" s="63"/>
      <c r="AA1701" s="63"/>
      <c r="AB1701" s="63"/>
      <c r="AC1701" s="63"/>
      <c r="AD1701" s="63"/>
      <c r="AE1701" s="63"/>
      <c r="AF1701" s="63"/>
      <c r="AG1701" s="63"/>
      <c r="AH1701" s="63"/>
      <c r="AI1701" s="63"/>
      <c r="AJ1701" s="63"/>
      <c r="AK1701" s="63"/>
      <c r="AL1701" s="63"/>
      <c r="AM1701" s="63"/>
      <c r="AN1701" s="63"/>
      <c r="AO1701" s="63"/>
      <c r="AP1701" s="63"/>
      <c r="AQ1701" s="63"/>
      <c r="AR1701" s="63"/>
      <c r="AS1701" s="63"/>
      <c r="AT1701" s="63"/>
      <c r="AU1701" s="63"/>
      <c r="AV1701" s="63"/>
      <c r="AW1701" s="63"/>
      <c r="AX1701" s="63"/>
      <c r="AY1701" s="63"/>
      <c r="AZ1701" s="63"/>
      <c r="BA1701" s="63"/>
      <c r="BB1701" s="63"/>
      <c r="BC1701" s="63"/>
      <c r="BD1701" s="63"/>
      <c r="BE1701" s="63"/>
      <c r="BF1701" s="63"/>
      <c r="BG1701" s="63"/>
      <c r="BH1701" s="63"/>
      <c r="BI1701" s="63"/>
      <c r="BJ1701" s="63"/>
      <c r="BK1701" s="63"/>
      <c r="BL1701" s="63"/>
      <c r="BM1701" s="63"/>
      <c r="BN1701" s="63"/>
      <c r="BO1701" s="63"/>
      <c r="BP1701" s="63"/>
      <c r="BQ1701" s="63"/>
      <c r="BR1701" s="63"/>
      <c r="BS1701" s="63"/>
      <c r="BT1701" s="63"/>
      <c r="BU1701" s="63"/>
      <c r="BV1701" s="63"/>
      <c r="BW1701" s="63"/>
      <c r="BX1701" s="63"/>
      <c r="BY1701" s="63"/>
      <c r="BZ1701" s="63"/>
      <c r="CA1701" s="63"/>
      <c r="CB1701" s="63"/>
      <c r="CC1701" s="63"/>
      <c r="CD1701" s="63"/>
      <c r="CE1701" s="63"/>
      <c r="CF1701" s="63"/>
      <c r="CG1701" s="63"/>
      <c r="CH1701" s="63"/>
      <c r="CI1701" s="63"/>
      <c r="CJ1701" s="63"/>
      <c r="CK1701" s="63"/>
      <c r="CL1701" s="63"/>
      <c r="CM1701" s="63"/>
      <c r="CN1701" s="63"/>
      <c r="CO1701" s="63"/>
      <c r="CP1701" s="63"/>
      <c r="CR1701" s="227"/>
      <c r="CS1701" s="74"/>
    </row>
    <row r="1702" spans="1:97" s="72" customFormat="1" ht="75.75" customHeight="1">
      <c r="A1702" s="76"/>
      <c r="B1702" s="76"/>
      <c r="C1702" s="76"/>
      <c r="D1702" s="76"/>
      <c r="E1702" s="76"/>
      <c r="F1702" s="63"/>
      <c r="G1702" s="63"/>
      <c r="H1702" s="63"/>
      <c r="I1702" s="63"/>
      <c r="J1702" s="63"/>
      <c r="K1702" s="63"/>
      <c r="L1702" s="63"/>
      <c r="M1702" s="63"/>
      <c r="N1702" s="63"/>
      <c r="O1702" s="63"/>
      <c r="P1702" s="63"/>
      <c r="Q1702" s="63"/>
      <c r="R1702" s="63"/>
      <c r="S1702" s="63"/>
      <c r="T1702" s="63"/>
      <c r="U1702" s="63"/>
      <c r="V1702" s="63"/>
      <c r="W1702" s="63"/>
      <c r="X1702" s="63"/>
      <c r="Y1702" s="63"/>
      <c r="Z1702" s="63"/>
      <c r="AA1702" s="63"/>
      <c r="AB1702" s="63"/>
      <c r="AC1702" s="63"/>
      <c r="AD1702" s="63"/>
      <c r="AE1702" s="63"/>
      <c r="AF1702" s="63"/>
      <c r="AG1702" s="63"/>
      <c r="AH1702" s="63"/>
      <c r="AI1702" s="63"/>
      <c r="AJ1702" s="63"/>
      <c r="AK1702" s="63"/>
      <c r="AL1702" s="63"/>
      <c r="AM1702" s="63"/>
      <c r="AN1702" s="63"/>
      <c r="AO1702" s="63"/>
      <c r="AP1702" s="63"/>
      <c r="AQ1702" s="63"/>
      <c r="AR1702" s="63"/>
      <c r="AS1702" s="63"/>
      <c r="AT1702" s="63"/>
      <c r="AU1702" s="63"/>
      <c r="AV1702" s="63"/>
      <c r="AW1702" s="63"/>
      <c r="AX1702" s="63"/>
      <c r="AY1702" s="63"/>
      <c r="AZ1702" s="63"/>
      <c r="BA1702" s="63"/>
      <c r="BB1702" s="63"/>
      <c r="BC1702" s="63"/>
      <c r="BD1702" s="63"/>
      <c r="BE1702" s="63"/>
      <c r="BF1702" s="63"/>
      <c r="BG1702" s="63"/>
      <c r="BH1702" s="63"/>
      <c r="BI1702" s="63"/>
      <c r="BJ1702" s="63"/>
      <c r="BK1702" s="63"/>
      <c r="BL1702" s="63"/>
      <c r="BM1702" s="63"/>
      <c r="BN1702" s="63"/>
      <c r="BO1702" s="63"/>
      <c r="BP1702" s="63"/>
      <c r="BQ1702" s="63"/>
      <c r="BR1702" s="63"/>
      <c r="BS1702" s="63"/>
      <c r="BT1702" s="63"/>
      <c r="BU1702" s="63"/>
      <c r="BV1702" s="63"/>
      <c r="BW1702" s="63"/>
      <c r="BX1702" s="63"/>
      <c r="BY1702" s="63"/>
      <c r="BZ1702" s="63"/>
      <c r="CA1702" s="63"/>
      <c r="CB1702" s="63"/>
      <c r="CC1702" s="63"/>
      <c r="CD1702" s="63"/>
      <c r="CE1702" s="63"/>
      <c r="CF1702" s="63"/>
      <c r="CG1702" s="63"/>
      <c r="CH1702" s="63"/>
      <c r="CI1702" s="63"/>
      <c r="CJ1702" s="63"/>
      <c r="CK1702" s="63"/>
      <c r="CL1702" s="63"/>
      <c r="CM1702" s="63"/>
      <c r="CN1702" s="63"/>
      <c r="CO1702" s="63"/>
      <c r="CP1702" s="63"/>
      <c r="CR1702" s="227"/>
      <c r="CS1702" s="74"/>
    </row>
    <row r="1703" spans="1:97" s="72" customFormat="1" ht="75.75" customHeight="1">
      <c r="A1703" s="76"/>
      <c r="B1703" s="76"/>
      <c r="C1703" s="76"/>
      <c r="D1703" s="76"/>
      <c r="E1703" s="76"/>
      <c r="F1703" s="63"/>
      <c r="G1703" s="63"/>
      <c r="H1703" s="63"/>
      <c r="I1703" s="63"/>
      <c r="J1703" s="63"/>
      <c r="K1703" s="63"/>
      <c r="L1703" s="63"/>
      <c r="M1703" s="63"/>
      <c r="N1703" s="63"/>
      <c r="O1703" s="63"/>
      <c r="P1703" s="63"/>
      <c r="Q1703" s="63"/>
      <c r="R1703" s="63"/>
      <c r="S1703" s="63"/>
      <c r="T1703" s="63"/>
      <c r="U1703" s="63"/>
      <c r="V1703" s="63"/>
      <c r="W1703" s="63"/>
      <c r="X1703" s="63"/>
      <c r="Y1703" s="63"/>
      <c r="Z1703" s="63"/>
      <c r="AA1703" s="63"/>
      <c r="AB1703" s="63"/>
      <c r="AC1703" s="63"/>
      <c r="AD1703" s="63"/>
      <c r="AE1703" s="63"/>
      <c r="AF1703" s="63"/>
      <c r="AG1703" s="63"/>
      <c r="AH1703" s="63"/>
      <c r="AI1703" s="63"/>
      <c r="AJ1703" s="63"/>
      <c r="AK1703" s="63"/>
      <c r="AL1703" s="63"/>
      <c r="AM1703" s="63"/>
      <c r="AN1703" s="63"/>
      <c r="AO1703" s="63"/>
      <c r="AP1703" s="63"/>
      <c r="AQ1703" s="63"/>
      <c r="AR1703" s="63"/>
      <c r="AS1703" s="63"/>
      <c r="AT1703" s="63"/>
      <c r="AU1703" s="63"/>
      <c r="AV1703" s="63"/>
      <c r="AW1703" s="63"/>
      <c r="AX1703" s="63"/>
      <c r="AY1703" s="63"/>
      <c r="AZ1703" s="63"/>
      <c r="BA1703" s="63"/>
      <c r="BB1703" s="63"/>
      <c r="BC1703" s="63"/>
      <c r="BD1703" s="63"/>
      <c r="BE1703" s="63"/>
      <c r="BF1703" s="63"/>
      <c r="BG1703" s="63"/>
      <c r="BH1703" s="63"/>
      <c r="BI1703" s="63"/>
      <c r="BJ1703" s="63"/>
      <c r="BK1703" s="63"/>
      <c r="BL1703" s="63"/>
      <c r="BM1703" s="63"/>
      <c r="BN1703" s="63"/>
      <c r="BO1703" s="63"/>
      <c r="BP1703" s="63"/>
      <c r="BQ1703" s="63"/>
      <c r="BR1703" s="63"/>
      <c r="BS1703" s="63"/>
      <c r="BT1703" s="63"/>
      <c r="BU1703" s="63"/>
      <c r="BV1703" s="63"/>
      <c r="BW1703" s="63"/>
      <c r="BX1703" s="63"/>
      <c r="BY1703" s="63"/>
      <c r="BZ1703" s="63"/>
      <c r="CA1703" s="63"/>
      <c r="CB1703" s="63"/>
      <c r="CC1703" s="63"/>
      <c r="CD1703" s="63"/>
      <c r="CE1703" s="63"/>
      <c r="CF1703" s="63"/>
      <c r="CG1703" s="63"/>
      <c r="CH1703" s="63"/>
      <c r="CI1703" s="63"/>
      <c r="CJ1703" s="63"/>
      <c r="CK1703" s="63"/>
      <c r="CL1703" s="63"/>
      <c r="CM1703" s="63"/>
      <c r="CN1703" s="63"/>
      <c r="CO1703" s="63"/>
      <c r="CP1703" s="63"/>
      <c r="CR1703" s="227"/>
      <c r="CS1703" s="74"/>
    </row>
    <row r="1704" spans="1:97" s="72" customFormat="1" ht="75.75" customHeight="1">
      <c r="A1704" s="76"/>
      <c r="B1704" s="76"/>
      <c r="C1704" s="76"/>
      <c r="D1704" s="76"/>
      <c r="E1704" s="76"/>
      <c r="F1704" s="63"/>
      <c r="G1704" s="63"/>
      <c r="H1704" s="63"/>
      <c r="I1704" s="63"/>
      <c r="J1704" s="63"/>
      <c r="K1704" s="63"/>
      <c r="L1704" s="63"/>
      <c r="M1704" s="63"/>
      <c r="N1704" s="63"/>
      <c r="O1704" s="63"/>
      <c r="P1704" s="63"/>
      <c r="Q1704" s="63"/>
      <c r="R1704" s="63"/>
      <c r="S1704" s="63"/>
      <c r="T1704" s="63"/>
      <c r="U1704" s="63"/>
      <c r="V1704" s="63"/>
      <c r="W1704" s="63"/>
      <c r="X1704" s="63"/>
      <c r="Y1704" s="63"/>
      <c r="Z1704" s="63"/>
      <c r="AA1704" s="63"/>
      <c r="AB1704" s="63"/>
      <c r="AC1704" s="63"/>
      <c r="AD1704" s="63"/>
      <c r="AE1704" s="63"/>
      <c r="AF1704" s="63"/>
      <c r="AG1704" s="63"/>
      <c r="AH1704" s="63"/>
      <c r="AI1704" s="63"/>
      <c r="AJ1704" s="63"/>
      <c r="AK1704" s="63"/>
      <c r="AL1704" s="63"/>
      <c r="AM1704" s="63"/>
      <c r="AN1704" s="63"/>
      <c r="AO1704" s="63"/>
      <c r="AP1704" s="63"/>
      <c r="AQ1704" s="63"/>
      <c r="AR1704" s="63"/>
      <c r="AS1704" s="63"/>
      <c r="AT1704" s="63"/>
      <c r="AU1704" s="63"/>
      <c r="AV1704" s="63"/>
      <c r="AW1704" s="63"/>
      <c r="AX1704" s="63"/>
      <c r="AY1704" s="63"/>
      <c r="AZ1704" s="63"/>
      <c r="BA1704" s="63"/>
      <c r="BB1704" s="63"/>
      <c r="BC1704" s="63"/>
      <c r="BD1704" s="63"/>
      <c r="BE1704" s="63"/>
      <c r="BF1704" s="63"/>
      <c r="BG1704" s="63"/>
      <c r="BH1704" s="63"/>
      <c r="BI1704" s="63"/>
      <c r="BJ1704" s="63"/>
      <c r="BK1704" s="63"/>
      <c r="BL1704" s="63"/>
      <c r="BM1704" s="63"/>
      <c r="BN1704" s="63"/>
      <c r="BO1704" s="63"/>
      <c r="BP1704" s="63"/>
      <c r="BQ1704" s="63"/>
      <c r="BR1704" s="63"/>
      <c r="BS1704" s="63"/>
      <c r="BT1704" s="63"/>
      <c r="BU1704" s="63"/>
      <c r="BV1704" s="63"/>
      <c r="BW1704" s="63"/>
      <c r="BX1704" s="63"/>
      <c r="BY1704" s="63"/>
      <c r="BZ1704" s="63"/>
      <c r="CA1704" s="63"/>
      <c r="CB1704" s="63"/>
      <c r="CC1704" s="63"/>
      <c r="CD1704" s="63"/>
      <c r="CE1704" s="63"/>
      <c r="CF1704" s="63"/>
      <c r="CG1704" s="63"/>
      <c r="CH1704" s="63"/>
      <c r="CI1704" s="63"/>
      <c r="CJ1704" s="63"/>
      <c r="CK1704" s="63"/>
      <c r="CL1704" s="63"/>
      <c r="CM1704" s="63"/>
      <c r="CN1704" s="63"/>
      <c r="CO1704" s="63"/>
      <c r="CP1704" s="63"/>
      <c r="CR1704" s="227"/>
      <c r="CS1704" s="74"/>
    </row>
    <row r="1705" spans="1:97" s="72" customFormat="1" ht="75.75" customHeight="1">
      <c r="A1705" s="76"/>
      <c r="B1705" s="76"/>
      <c r="C1705" s="76"/>
      <c r="D1705" s="76"/>
      <c r="E1705" s="76"/>
      <c r="F1705" s="63"/>
      <c r="G1705" s="63"/>
      <c r="H1705" s="63"/>
      <c r="I1705" s="63"/>
      <c r="J1705" s="63"/>
      <c r="K1705" s="63"/>
      <c r="L1705" s="63"/>
      <c r="M1705" s="63"/>
      <c r="N1705" s="63"/>
      <c r="O1705" s="63"/>
      <c r="P1705" s="63"/>
      <c r="Q1705" s="63"/>
      <c r="R1705" s="63"/>
      <c r="S1705" s="63"/>
      <c r="T1705" s="63"/>
      <c r="U1705" s="63"/>
      <c r="V1705" s="63"/>
      <c r="W1705" s="63"/>
      <c r="X1705" s="63"/>
      <c r="Y1705" s="63"/>
      <c r="Z1705" s="63"/>
      <c r="AA1705" s="63"/>
      <c r="AB1705" s="63"/>
      <c r="AC1705" s="63"/>
      <c r="AD1705" s="63"/>
      <c r="AE1705" s="63"/>
      <c r="AF1705" s="63"/>
      <c r="AG1705" s="63"/>
      <c r="AH1705" s="63"/>
      <c r="AI1705" s="63"/>
      <c r="AJ1705" s="63"/>
      <c r="AK1705" s="63"/>
      <c r="AL1705" s="63"/>
      <c r="AM1705" s="63"/>
      <c r="AN1705" s="63"/>
      <c r="AO1705" s="63"/>
      <c r="AP1705" s="63"/>
      <c r="AQ1705" s="63"/>
      <c r="AR1705" s="63"/>
      <c r="AS1705" s="63"/>
      <c r="AT1705" s="63"/>
      <c r="AU1705" s="63"/>
      <c r="AV1705" s="63"/>
      <c r="AW1705" s="63"/>
      <c r="AX1705" s="63"/>
      <c r="AY1705" s="63"/>
      <c r="AZ1705" s="63"/>
      <c r="BA1705" s="63"/>
      <c r="BB1705" s="63"/>
      <c r="BC1705" s="63"/>
      <c r="BD1705" s="63"/>
      <c r="BE1705" s="63"/>
      <c r="BF1705" s="63"/>
      <c r="BG1705" s="63"/>
      <c r="BH1705" s="63"/>
      <c r="BI1705" s="63"/>
      <c r="BJ1705" s="63"/>
      <c r="BK1705" s="63"/>
      <c r="BL1705" s="63"/>
      <c r="BM1705" s="63"/>
      <c r="BN1705" s="63"/>
      <c r="BO1705" s="63"/>
      <c r="BP1705" s="63"/>
      <c r="BQ1705" s="63"/>
      <c r="BR1705" s="63"/>
      <c r="BS1705" s="63"/>
      <c r="BT1705" s="63"/>
      <c r="BU1705" s="63"/>
      <c r="BV1705" s="63"/>
      <c r="BW1705" s="63"/>
      <c r="BX1705" s="63"/>
      <c r="BY1705" s="63"/>
      <c r="BZ1705" s="63"/>
      <c r="CA1705" s="63"/>
      <c r="CB1705" s="63"/>
      <c r="CC1705" s="63"/>
      <c r="CD1705" s="63"/>
      <c r="CE1705" s="63"/>
      <c r="CF1705" s="63"/>
      <c r="CG1705" s="63"/>
      <c r="CH1705" s="63"/>
      <c r="CI1705" s="63"/>
      <c r="CJ1705" s="63"/>
      <c r="CK1705" s="63"/>
      <c r="CL1705" s="63"/>
      <c r="CM1705" s="63"/>
      <c r="CN1705" s="63"/>
      <c r="CO1705" s="63"/>
      <c r="CP1705" s="63"/>
      <c r="CR1705" s="227"/>
      <c r="CS1705" s="74"/>
    </row>
    <row r="1706" spans="1:97" s="72" customFormat="1" ht="75.75" customHeight="1">
      <c r="A1706" s="76"/>
      <c r="B1706" s="76"/>
      <c r="C1706" s="76"/>
      <c r="D1706" s="76"/>
      <c r="E1706" s="76"/>
      <c r="F1706" s="63"/>
      <c r="G1706" s="63"/>
      <c r="H1706" s="63"/>
      <c r="I1706" s="63"/>
      <c r="J1706" s="63"/>
      <c r="K1706" s="63"/>
      <c r="L1706" s="63"/>
      <c r="M1706" s="63"/>
      <c r="N1706" s="63"/>
      <c r="O1706" s="63"/>
      <c r="P1706" s="63"/>
      <c r="Q1706" s="63"/>
      <c r="R1706" s="63"/>
      <c r="S1706" s="63"/>
      <c r="T1706" s="63"/>
      <c r="U1706" s="63"/>
      <c r="V1706" s="63"/>
      <c r="W1706" s="63"/>
      <c r="X1706" s="63"/>
      <c r="Y1706" s="63"/>
      <c r="Z1706" s="63"/>
      <c r="AA1706" s="63"/>
      <c r="AB1706" s="63"/>
      <c r="AC1706" s="63"/>
      <c r="AD1706" s="63"/>
      <c r="AE1706" s="63"/>
      <c r="AF1706" s="63"/>
      <c r="AG1706" s="63"/>
      <c r="AH1706" s="63"/>
      <c r="AI1706" s="63"/>
      <c r="AJ1706" s="63"/>
      <c r="AK1706" s="63"/>
      <c r="AL1706" s="63"/>
      <c r="AM1706" s="63"/>
      <c r="AN1706" s="63"/>
      <c r="AO1706" s="63"/>
      <c r="AP1706" s="63"/>
      <c r="AQ1706" s="63"/>
      <c r="AR1706" s="63"/>
      <c r="AS1706" s="63"/>
      <c r="AT1706" s="63"/>
      <c r="AU1706" s="63"/>
      <c r="AV1706" s="63"/>
      <c r="AW1706" s="63"/>
      <c r="AX1706" s="63"/>
      <c r="AY1706" s="63"/>
      <c r="AZ1706" s="63"/>
      <c r="BA1706" s="63"/>
      <c r="BB1706" s="63"/>
      <c r="BC1706" s="63"/>
      <c r="BD1706" s="63"/>
      <c r="BE1706" s="63"/>
      <c r="BF1706" s="63"/>
      <c r="BG1706" s="63"/>
      <c r="BH1706" s="63"/>
      <c r="BI1706" s="63"/>
      <c r="BJ1706" s="63"/>
      <c r="BK1706" s="63"/>
      <c r="BL1706" s="63"/>
      <c r="BM1706" s="63"/>
      <c r="BN1706" s="63"/>
      <c r="BO1706" s="63"/>
      <c r="BP1706" s="63"/>
      <c r="BQ1706" s="63"/>
      <c r="BR1706" s="63"/>
      <c r="BS1706" s="63"/>
      <c r="BT1706" s="63"/>
      <c r="BU1706" s="63"/>
      <c r="BV1706" s="63"/>
      <c r="BW1706" s="63"/>
      <c r="BX1706" s="63"/>
      <c r="BY1706" s="63"/>
      <c r="BZ1706" s="63"/>
      <c r="CA1706" s="63"/>
      <c r="CB1706" s="63"/>
      <c r="CC1706" s="63"/>
      <c r="CD1706" s="63"/>
      <c r="CE1706" s="63"/>
      <c r="CF1706" s="63"/>
      <c r="CG1706" s="63"/>
      <c r="CH1706" s="63"/>
      <c r="CI1706" s="63"/>
      <c r="CJ1706" s="63"/>
      <c r="CK1706" s="63"/>
      <c r="CL1706" s="63"/>
      <c r="CM1706" s="63"/>
      <c r="CN1706" s="63"/>
      <c r="CO1706" s="63"/>
      <c r="CP1706" s="63"/>
      <c r="CR1706" s="227"/>
      <c r="CS1706" s="74"/>
    </row>
    <row r="1707" spans="1:97" s="72" customFormat="1" ht="75.75" customHeight="1">
      <c r="A1707" s="76"/>
      <c r="B1707" s="76"/>
      <c r="C1707" s="76"/>
      <c r="D1707" s="76"/>
      <c r="E1707" s="76"/>
      <c r="F1707" s="63"/>
      <c r="G1707" s="63"/>
      <c r="H1707" s="63"/>
      <c r="I1707" s="63"/>
      <c r="J1707" s="63"/>
      <c r="K1707" s="63"/>
      <c r="L1707" s="63"/>
      <c r="M1707" s="63"/>
      <c r="N1707" s="63"/>
      <c r="O1707" s="63"/>
      <c r="P1707" s="63"/>
      <c r="Q1707" s="63"/>
      <c r="R1707" s="63"/>
      <c r="S1707" s="63"/>
      <c r="T1707" s="63"/>
      <c r="U1707" s="63"/>
      <c r="V1707" s="63"/>
      <c r="W1707" s="63"/>
      <c r="X1707" s="63"/>
      <c r="Y1707" s="63"/>
      <c r="Z1707" s="63"/>
      <c r="AA1707" s="63"/>
      <c r="AB1707" s="63"/>
      <c r="AC1707" s="63"/>
      <c r="AD1707" s="63"/>
      <c r="AE1707" s="63"/>
      <c r="AF1707" s="63"/>
      <c r="AG1707" s="63"/>
      <c r="AH1707" s="63"/>
      <c r="AI1707" s="63"/>
      <c r="AJ1707" s="63"/>
      <c r="AK1707" s="63"/>
      <c r="AL1707" s="63"/>
      <c r="AM1707" s="63"/>
      <c r="AN1707" s="63"/>
      <c r="AO1707" s="63"/>
      <c r="AP1707" s="63"/>
      <c r="AQ1707" s="63"/>
      <c r="AR1707" s="63"/>
      <c r="AS1707" s="63"/>
      <c r="AT1707" s="63"/>
      <c r="AU1707" s="63"/>
      <c r="AV1707" s="63"/>
      <c r="AW1707" s="63"/>
      <c r="AX1707" s="63"/>
      <c r="AY1707" s="63"/>
      <c r="AZ1707" s="63"/>
      <c r="BA1707" s="63"/>
      <c r="BB1707" s="63"/>
      <c r="BC1707" s="63"/>
      <c r="BD1707" s="63"/>
      <c r="BE1707" s="63"/>
      <c r="BF1707" s="63"/>
      <c r="BG1707" s="63"/>
      <c r="BH1707" s="63"/>
      <c r="BI1707" s="63"/>
      <c r="BJ1707" s="63"/>
      <c r="BK1707" s="63"/>
      <c r="BL1707" s="63"/>
      <c r="BM1707" s="63"/>
      <c r="BN1707" s="63"/>
      <c r="BO1707" s="63"/>
      <c r="BP1707" s="63"/>
      <c r="BQ1707" s="63"/>
      <c r="BR1707" s="63"/>
      <c r="BS1707" s="63"/>
      <c r="BT1707" s="63"/>
      <c r="BU1707" s="63"/>
      <c r="BV1707" s="63"/>
      <c r="BW1707" s="63"/>
      <c r="BX1707" s="63"/>
      <c r="BY1707" s="63"/>
      <c r="BZ1707" s="63"/>
      <c r="CA1707" s="63"/>
      <c r="CB1707" s="63"/>
      <c r="CC1707" s="63"/>
      <c r="CD1707" s="63"/>
      <c r="CE1707" s="63"/>
      <c r="CF1707" s="63"/>
      <c r="CG1707" s="63"/>
      <c r="CH1707" s="63"/>
      <c r="CI1707" s="63"/>
      <c r="CJ1707" s="63"/>
      <c r="CK1707" s="63"/>
      <c r="CL1707" s="63"/>
      <c r="CM1707" s="63"/>
      <c r="CN1707" s="63"/>
      <c r="CO1707" s="63"/>
      <c r="CP1707" s="63"/>
      <c r="CR1707" s="227"/>
      <c r="CS1707" s="74"/>
    </row>
    <row r="1708" spans="1:97" s="72" customFormat="1" ht="75.75" customHeight="1">
      <c r="A1708" s="76"/>
      <c r="B1708" s="76"/>
      <c r="C1708" s="76"/>
      <c r="D1708" s="76"/>
      <c r="E1708" s="76"/>
      <c r="F1708" s="63"/>
      <c r="G1708" s="63"/>
      <c r="H1708" s="63"/>
      <c r="I1708" s="63"/>
      <c r="J1708" s="63"/>
      <c r="K1708" s="63"/>
      <c r="L1708" s="63"/>
      <c r="M1708" s="63"/>
      <c r="N1708" s="63"/>
      <c r="O1708" s="63"/>
      <c r="P1708" s="63"/>
      <c r="Q1708" s="63"/>
      <c r="R1708" s="63"/>
      <c r="S1708" s="63"/>
      <c r="T1708" s="63"/>
      <c r="U1708" s="63"/>
      <c r="V1708" s="63"/>
      <c r="W1708" s="63"/>
      <c r="X1708" s="63"/>
      <c r="Y1708" s="63"/>
      <c r="Z1708" s="63"/>
      <c r="AA1708" s="63"/>
      <c r="AB1708" s="63"/>
      <c r="AC1708" s="63"/>
      <c r="AD1708" s="63"/>
      <c r="AE1708" s="63"/>
      <c r="AF1708" s="63"/>
      <c r="AG1708" s="63"/>
      <c r="AH1708" s="63"/>
      <c r="AI1708" s="63"/>
      <c r="AJ1708" s="63"/>
      <c r="AK1708" s="63"/>
      <c r="AL1708" s="63"/>
      <c r="AM1708" s="63"/>
      <c r="AN1708" s="63"/>
      <c r="AO1708" s="63"/>
      <c r="AP1708" s="63"/>
      <c r="AQ1708" s="63"/>
      <c r="AR1708" s="63"/>
      <c r="AS1708" s="63"/>
      <c r="AT1708" s="63"/>
      <c r="AU1708" s="63"/>
      <c r="AV1708" s="63"/>
      <c r="AW1708" s="63"/>
      <c r="AX1708" s="63"/>
      <c r="AY1708" s="63"/>
      <c r="AZ1708" s="63"/>
      <c r="BA1708" s="63"/>
      <c r="BB1708" s="63"/>
      <c r="BC1708" s="63"/>
      <c r="BD1708" s="63"/>
      <c r="BE1708" s="63"/>
      <c r="BF1708" s="63"/>
      <c r="BG1708" s="63"/>
      <c r="BH1708" s="63"/>
      <c r="BI1708" s="63"/>
      <c r="BJ1708" s="63"/>
      <c r="BK1708" s="63"/>
      <c r="BL1708" s="63"/>
      <c r="BM1708" s="63"/>
      <c r="BN1708" s="63"/>
      <c r="BO1708" s="63"/>
      <c r="BP1708" s="63"/>
      <c r="BQ1708" s="63"/>
      <c r="BR1708" s="63"/>
      <c r="BS1708" s="63"/>
      <c r="BT1708" s="63"/>
      <c r="BU1708" s="63"/>
      <c r="BV1708" s="63"/>
      <c r="BW1708" s="63"/>
      <c r="BX1708" s="63"/>
      <c r="BY1708" s="63"/>
      <c r="BZ1708" s="63"/>
      <c r="CA1708" s="63"/>
      <c r="CB1708" s="63"/>
      <c r="CC1708" s="63"/>
      <c r="CD1708" s="63"/>
      <c r="CE1708" s="63"/>
      <c r="CF1708" s="63"/>
      <c r="CG1708" s="63"/>
      <c r="CH1708" s="63"/>
      <c r="CI1708" s="63"/>
      <c r="CJ1708" s="63"/>
      <c r="CK1708" s="63"/>
      <c r="CL1708" s="63"/>
      <c r="CM1708" s="63"/>
      <c r="CN1708" s="63"/>
      <c r="CO1708" s="63"/>
      <c r="CP1708" s="63"/>
      <c r="CR1708" s="227"/>
      <c r="CS1708" s="74"/>
    </row>
    <row r="1709" spans="1:97" s="72" customFormat="1" ht="75.75" customHeight="1">
      <c r="A1709" s="76"/>
      <c r="B1709" s="76"/>
      <c r="C1709" s="76"/>
      <c r="D1709" s="76"/>
      <c r="E1709" s="76"/>
      <c r="F1709" s="63"/>
      <c r="G1709" s="63"/>
      <c r="H1709" s="63"/>
      <c r="I1709" s="63"/>
      <c r="J1709" s="63"/>
      <c r="K1709" s="63"/>
      <c r="L1709" s="63"/>
      <c r="M1709" s="63"/>
      <c r="N1709" s="63"/>
      <c r="O1709" s="63"/>
      <c r="P1709" s="63"/>
      <c r="Q1709" s="63"/>
      <c r="R1709" s="63"/>
      <c r="S1709" s="63"/>
      <c r="T1709" s="63"/>
      <c r="U1709" s="63"/>
      <c r="V1709" s="63"/>
      <c r="W1709" s="63"/>
      <c r="X1709" s="63"/>
      <c r="Y1709" s="63"/>
      <c r="Z1709" s="63"/>
      <c r="AA1709" s="63"/>
      <c r="AB1709" s="63"/>
      <c r="AC1709" s="63"/>
      <c r="AD1709" s="63"/>
      <c r="AE1709" s="63"/>
      <c r="AF1709" s="63"/>
      <c r="AG1709" s="63"/>
      <c r="AH1709" s="63"/>
      <c r="AI1709" s="63"/>
      <c r="AJ1709" s="63"/>
      <c r="AK1709" s="63"/>
      <c r="AL1709" s="63"/>
      <c r="AM1709" s="63"/>
      <c r="AN1709" s="63"/>
      <c r="AO1709" s="63"/>
      <c r="AP1709" s="63"/>
      <c r="AQ1709" s="63"/>
      <c r="AR1709" s="63"/>
      <c r="AS1709" s="63"/>
      <c r="AT1709" s="63"/>
      <c r="AU1709" s="63"/>
      <c r="AV1709" s="63"/>
      <c r="AW1709" s="63"/>
      <c r="AX1709" s="63"/>
      <c r="AY1709" s="63"/>
      <c r="AZ1709" s="63"/>
      <c r="BA1709" s="63"/>
      <c r="BB1709" s="63"/>
      <c r="BC1709" s="63"/>
      <c r="BD1709" s="63"/>
      <c r="BE1709" s="63"/>
      <c r="BF1709" s="63"/>
      <c r="BG1709" s="63"/>
      <c r="BH1709" s="63"/>
      <c r="BI1709" s="63"/>
      <c r="BJ1709" s="63"/>
      <c r="BK1709" s="63"/>
      <c r="BL1709" s="63"/>
      <c r="BM1709" s="63"/>
      <c r="BN1709" s="63"/>
      <c r="BO1709" s="63"/>
      <c r="BP1709" s="63"/>
      <c r="BQ1709" s="63"/>
      <c r="BR1709" s="63"/>
      <c r="BS1709" s="63"/>
      <c r="BT1709" s="63"/>
      <c r="BU1709" s="63"/>
      <c r="BV1709" s="63"/>
      <c r="BW1709" s="63"/>
      <c r="BX1709" s="63"/>
      <c r="BY1709" s="63"/>
      <c r="BZ1709" s="63"/>
      <c r="CA1709" s="63"/>
      <c r="CB1709" s="63"/>
      <c r="CC1709" s="63"/>
      <c r="CD1709" s="63"/>
      <c r="CE1709" s="63"/>
      <c r="CF1709" s="63"/>
      <c r="CG1709" s="63"/>
      <c r="CH1709" s="63"/>
      <c r="CI1709" s="63"/>
      <c r="CJ1709" s="63"/>
      <c r="CK1709" s="63"/>
      <c r="CL1709" s="63"/>
      <c r="CM1709" s="63"/>
      <c r="CN1709" s="63"/>
      <c r="CO1709" s="63"/>
      <c r="CP1709" s="63"/>
      <c r="CR1709" s="227"/>
      <c r="CS1709" s="74"/>
    </row>
    <row r="1710" spans="1:97" s="72" customFormat="1" ht="75.75" customHeight="1">
      <c r="A1710" s="76"/>
      <c r="B1710" s="76"/>
      <c r="C1710" s="76"/>
      <c r="D1710" s="76"/>
      <c r="E1710" s="76"/>
      <c r="F1710" s="63"/>
      <c r="G1710" s="63"/>
      <c r="H1710" s="63"/>
      <c r="I1710" s="63"/>
      <c r="J1710" s="63"/>
      <c r="K1710" s="63"/>
      <c r="L1710" s="63"/>
      <c r="M1710" s="63"/>
      <c r="N1710" s="63"/>
      <c r="O1710" s="63"/>
      <c r="P1710" s="63"/>
      <c r="Q1710" s="63"/>
      <c r="R1710" s="63"/>
      <c r="S1710" s="63"/>
      <c r="T1710" s="63"/>
      <c r="U1710" s="63"/>
      <c r="V1710" s="63"/>
      <c r="W1710" s="63"/>
      <c r="X1710" s="63"/>
      <c r="Y1710" s="63"/>
      <c r="Z1710" s="63"/>
      <c r="AA1710" s="63"/>
      <c r="AB1710" s="63"/>
      <c r="AC1710" s="63"/>
      <c r="AD1710" s="63"/>
      <c r="AE1710" s="63"/>
      <c r="AF1710" s="63"/>
      <c r="AG1710" s="63"/>
      <c r="AH1710" s="63"/>
      <c r="AI1710" s="63"/>
      <c r="AJ1710" s="63"/>
      <c r="AK1710" s="63"/>
      <c r="AL1710" s="63"/>
      <c r="AM1710" s="63"/>
      <c r="AN1710" s="63"/>
      <c r="AO1710" s="63"/>
      <c r="AP1710" s="63"/>
      <c r="AQ1710" s="63"/>
      <c r="AR1710" s="63"/>
      <c r="AS1710" s="63"/>
      <c r="AT1710" s="63"/>
      <c r="AU1710" s="63"/>
      <c r="AV1710" s="63"/>
      <c r="AW1710" s="63"/>
      <c r="AX1710" s="63"/>
      <c r="AY1710" s="63"/>
      <c r="AZ1710" s="63"/>
      <c r="BA1710" s="63"/>
      <c r="BB1710" s="63"/>
      <c r="BC1710" s="63"/>
      <c r="BD1710" s="63"/>
      <c r="BE1710" s="63"/>
      <c r="BF1710" s="63"/>
      <c r="BG1710" s="63"/>
      <c r="BH1710" s="63"/>
      <c r="BI1710" s="63"/>
      <c r="BJ1710" s="63"/>
      <c r="BK1710" s="63"/>
      <c r="BL1710" s="63"/>
      <c r="BM1710" s="63"/>
      <c r="BN1710" s="63"/>
      <c r="BO1710" s="63"/>
      <c r="BP1710" s="63"/>
      <c r="BQ1710" s="63"/>
      <c r="BR1710" s="63"/>
      <c r="BS1710" s="63"/>
      <c r="BT1710" s="63"/>
      <c r="BU1710" s="63"/>
      <c r="BV1710" s="63"/>
      <c r="BW1710" s="63"/>
      <c r="BX1710" s="63"/>
      <c r="BY1710" s="63"/>
      <c r="BZ1710" s="63"/>
      <c r="CA1710" s="63"/>
      <c r="CB1710" s="63"/>
      <c r="CC1710" s="63"/>
      <c r="CD1710" s="63"/>
      <c r="CE1710" s="63"/>
      <c r="CF1710" s="63"/>
      <c r="CG1710" s="63"/>
      <c r="CH1710" s="63"/>
      <c r="CI1710" s="63"/>
      <c r="CJ1710" s="63"/>
      <c r="CK1710" s="63"/>
      <c r="CL1710" s="63"/>
      <c r="CM1710" s="63"/>
      <c r="CN1710" s="63"/>
      <c r="CO1710" s="63"/>
      <c r="CP1710" s="63"/>
      <c r="CR1710" s="227"/>
      <c r="CS1710" s="74"/>
    </row>
    <row r="1711" spans="1:97" s="72" customFormat="1" ht="75.75" customHeight="1">
      <c r="A1711" s="76"/>
      <c r="B1711" s="76"/>
      <c r="C1711" s="76"/>
      <c r="D1711" s="76"/>
      <c r="E1711" s="76"/>
      <c r="F1711" s="63"/>
      <c r="G1711" s="63"/>
      <c r="H1711" s="63"/>
      <c r="I1711" s="63"/>
      <c r="J1711" s="63"/>
      <c r="K1711" s="63"/>
      <c r="L1711" s="63"/>
      <c r="M1711" s="63"/>
      <c r="N1711" s="63"/>
      <c r="O1711" s="63"/>
      <c r="P1711" s="63"/>
      <c r="Q1711" s="63"/>
      <c r="R1711" s="63"/>
      <c r="S1711" s="63"/>
      <c r="T1711" s="63"/>
      <c r="U1711" s="63"/>
      <c r="V1711" s="63"/>
      <c r="W1711" s="63"/>
      <c r="X1711" s="63"/>
      <c r="Y1711" s="63"/>
      <c r="Z1711" s="63"/>
      <c r="AA1711" s="63"/>
      <c r="AB1711" s="63"/>
      <c r="AC1711" s="63"/>
      <c r="AD1711" s="63"/>
      <c r="AE1711" s="63"/>
      <c r="AF1711" s="63"/>
      <c r="AG1711" s="63"/>
      <c r="AH1711" s="63"/>
      <c r="AI1711" s="63"/>
      <c r="AJ1711" s="63"/>
      <c r="AK1711" s="63"/>
      <c r="AL1711" s="63"/>
      <c r="AM1711" s="63"/>
      <c r="AN1711" s="63"/>
      <c r="AO1711" s="63"/>
      <c r="AP1711" s="63"/>
      <c r="AQ1711" s="63"/>
      <c r="AR1711" s="63"/>
      <c r="AS1711" s="63"/>
      <c r="AT1711" s="63"/>
      <c r="AU1711" s="63"/>
      <c r="AV1711" s="63"/>
      <c r="AW1711" s="63"/>
      <c r="AX1711" s="63"/>
      <c r="AY1711" s="63"/>
      <c r="AZ1711" s="63"/>
      <c r="BA1711" s="63"/>
      <c r="BB1711" s="63"/>
      <c r="BC1711" s="63"/>
      <c r="BD1711" s="63"/>
      <c r="BE1711" s="63"/>
      <c r="BF1711" s="63"/>
      <c r="BG1711" s="63"/>
      <c r="BH1711" s="63"/>
      <c r="BI1711" s="63"/>
      <c r="BJ1711" s="63"/>
      <c r="BK1711" s="63"/>
      <c r="BL1711" s="63"/>
      <c r="BM1711" s="63"/>
      <c r="BN1711" s="63"/>
      <c r="BO1711" s="63"/>
      <c r="BP1711" s="63"/>
      <c r="BQ1711" s="63"/>
      <c r="BR1711" s="63"/>
      <c r="BS1711" s="63"/>
      <c r="BT1711" s="63"/>
      <c r="BU1711" s="63"/>
      <c r="BV1711" s="63"/>
      <c r="BW1711" s="63"/>
      <c r="BX1711" s="63"/>
      <c r="BY1711" s="63"/>
      <c r="BZ1711" s="63"/>
      <c r="CA1711" s="63"/>
      <c r="CB1711" s="63"/>
      <c r="CC1711" s="63"/>
      <c r="CD1711" s="63"/>
      <c r="CE1711" s="63"/>
      <c r="CF1711" s="63"/>
      <c r="CG1711" s="63"/>
      <c r="CH1711" s="63"/>
      <c r="CI1711" s="63"/>
      <c r="CJ1711" s="63"/>
      <c r="CK1711" s="63"/>
      <c r="CL1711" s="63"/>
      <c r="CM1711" s="63"/>
      <c r="CN1711" s="63"/>
      <c r="CO1711" s="63"/>
      <c r="CP1711" s="63"/>
      <c r="CR1711" s="227"/>
      <c r="CS1711" s="74"/>
    </row>
    <row r="1712" spans="1:97" s="72" customFormat="1" ht="75.75" customHeight="1">
      <c r="A1712" s="76"/>
      <c r="B1712" s="76"/>
      <c r="C1712" s="76"/>
      <c r="D1712" s="76"/>
      <c r="E1712" s="76"/>
      <c r="F1712" s="63"/>
      <c r="G1712" s="63"/>
      <c r="H1712" s="63"/>
      <c r="I1712" s="63"/>
      <c r="J1712" s="63"/>
      <c r="K1712" s="63"/>
      <c r="L1712" s="63"/>
      <c r="M1712" s="63"/>
      <c r="N1712" s="63"/>
      <c r="O1712" s="63"/>
      <c r="P1712" s="63"/>
      <c r="Q1712" s="63"/>
      <c r="R1712" s="63"/>
      <c r="S1712" s="63"/>
      <c r="T1712" s="63"/>
      <c r="U1712" s="63"/>
      <c r="V1712" s="63"/>
      <c r="W1712" s="63"/>
      <c r="X1712" s="63"/>
      <c r="Y1712" s="63"/>
      <c r="Z1712" s="63"/>
      <c r="AA1712" s="63"/>
      <c r="AB1712" s="63"/>
      <c r="AC1712" s="63"/>
      <c r="AD1712" s="63"/>
      <c r="AE1712" s="63"/>
      <c r="AF1712" s="63"/>
      <c r="AG1712" s="63"/>
      <c r="AH1712" s="63"/>
      <c r="AI1712" s="63"/>
      <c r="AJ1712" s="63"/>
      <c r="AK1712" s="63"/>
      <c r="AL1712" s="63"/>
      <c r="AM1712" s="63"/>
      <c r="AN1712" s="63"/>
      <c r="AO1712" s="63"/>
      <c r="AP1712" s="63"/>
      <c r="AQ1712" s="63"/>
      <c r="AR1712" s="63"/>
      <c r="AS1712" s="63"/>
      <c r="AT1712" s="63"/>
      <c r="AU1712" s="63"/>
      <c r="AV1712" s="63"/>
      <c r="AW1712" s="63"/>
      <c r="AX1712" s="63"/>
      <c r="AY1712" s="63"/>
      <c r="AZ1712" s="63"/>
      <c r="BA1712" s="63"/>
      <c r="BB1712" s="63"/>
      <c r="BC1712" s="63"/>
      <c r="BD1712" s="63"/>
      <c r="BE1712" s="63"/>
      <c r="BF1712" s="63"/>
      <c r="BG1712" s="63"/>
      <c r="BH1712" s="63"/>
      <c r="BI1712" s="63"/>
      <c r="BJ1712" s="63"/>
      <c r="BK1712" s="63"/>
      <c r="BL1712" s="63"/>
      <c r="BM1712" s="63"/>
      <c r="BN1712" s="63"/>
      <c r="BO1712" s="63"/>
      <c r="BP1712" s="63"/>
      <c r="BQ1712" s="63"/>
      <c r="BR1712" s="63"/>
      <c r="BS1712" s="63"/>
      <c r="BT1712" s="63"/>
      <c r="BU1712" s="63"/>
      <c r="BV1712" s="63"/>
      <c r="BW1712" s="63"/>
      <c r="BX1712" s="63"/>
      <c r="BY1712" s="63"/>
      <c r="BZ1712" s="63"/>
      <c r="CA1712" s="63"/>
      <c r="CB1712" s="63"/>
      <c r="CC1712" s="63"/>
      <c r="CD1712" s="63"/>
      <c r="CE1712" s="63"/>
      <c r="CF1712" s="63"/>
      <c r="CG1712" s="63"/>
      <c r="CH1712" s="63"/>
      <c r="CI1712" s="63"/>
      <c r="CJ1712" s="63"/>
      <c r="CK1712" s="63"/>
      <c r="CL1712" s="63"/>
      <c r="CM1712" s="63"/>
      <c r="CN1712" s="63"/>
      <c r="CO1712" s="63"/>
      <c r="CP1712" s="63"/>
      <c r="CR1712" s="227"/>
      <c r="CS1712" s="74"/>
    </row>
    <row r="1713" spans="1:97" s="72" customFormat="1" ht="75.75" customHeight="1">
      <c r="A1713" s="76"/>
      <c r="B1713" s="76"/>
      <c r="C1713" s="76"/>
      <c r="D1713" s="76"/>
      <c r="E1713" s="76"/>
      <c r="F1713" s="63"/>
      <c r="G1713" s="63"/>
      <c r="H1713" s="63"/>
      <c r="I1713" s="63"/>
      <c r="J1713" s="63"/>
      <c r="K1713" s="63"/>
      <c r="L1713" s="63"/>
      <c r="M1713" s="63"/>
      <c r="N1713" s="63"/>
      <c r="O1713" s="63"/>
      <c r="P1713" s="63"/>
      <c r="Q1713" s="63"/>
      <c r="R1713" s="63"/>
      <c r="S1713" s="63"/>
      <c r="T1713" s="63"/>
      <c r="U1713" s="63"/>
      <c r="V1713" s="63"/>
      <c r="W1713" s="63"/>
      <c r="X1713" s="63"/>
      <c r="Y1713" s="63"/>
      <c r="Z1713" s="63"/>
      <c r="AA1713" s="63"/>
      <c r="AB1713" s="63"/>
      <c r="AC1713" s="63"/>
      <c r="AD1713" s="63"/>
      <c r="AE1713" s="63"/>
      <c r="AF1713" s="63"/>
      <c r="AG1713" s="63"/>
      <c r="AH1713" s="63"/>
      <c r="AI1713" s="63"/>
      <c r="AJ1713" s="63"/>
      <c r="AK1713" s="63"/>
      <c r="AL1713" s="63"/>
      <c r="AM1713" s="63"/>
      <c r="AN1713" s="63"/>
      <c r="AO1713" s="63"/>
      <c r="AP1713" s="63"/>
      <c r="AQ1713" s="63"/>
      <c r="AR1713" s="63"/>
      <c r="AS1713" s="63"/>
      <c r="AT1713" s="63"/>
      <c r="AU1713" s="63"/>
      <c r="AV1713" s="63"/>
      <c r="AW1713" s="63"/>
      <c r="AX1713" s="63"/>
      <c r="AY1713" s="63"/>
      <c r="AZ1713" s="63"/>
      <c r="BA1713" s="63"/>
      <c r="BB1713" s="63"/>
      <c r="BC1713" s="63"/>
      <c r="BD1713" s="63"/>
      <c r="BE1713" s="63"/>
      <c r="BF1713" s="63"/>
      <c r="BG1713" s="63"/>
      <c r="BH1713" s="63"/>
      <c r="BI1713" s="63"/>
      <c r="BJ1713" s="63"/>
      <c r="BK1713" s="63"/>
      <c r="BL1713" s="63"/>
      <c r="BM1713" s="63"/>
      <c r="BN1713" s="63"/>
      <c r="BO1713" s="63"/>
      <c r="BP1713" s="63"/>
      <c r="BQ1713" s="63"/>
      <c r="BR1713" s="63"/>
      <c r="BS1713" s="63"/>
      <c r="BT1713" s="63"/>
      <c r="BU1713" s="63"/>
      <c r="BV1713" s="63"/>
      <c r="BW1713" s="63"/>
      <c r="BX1713" s="63"/>
      <c r="BY1713" s="63"/>
      <c r="BZ1713" s="63"/>
      <c r="CA1713" s="63"/>
      <c r="CB1713" s="63"/>
      <c r="CC1713" s="63"/>
      <c r="CD1713" s="63"/>
      <c r="CE1713" s="63"/>
      <c r="CF1713" s="63"/>
      <c r="CG1713" s="63"/>
      <c r="CH1713" s="63"/>
      <c r="CI1713" s="63"/>
      <c r="CJ1713" s="63"/>
      <c r="CK1713" s="63"/>
      <c r="CL1713" s="63"/>
      <c r="CM1713" s="63"/>
      <c r="CN1713" s="63"/>
      <c r="CO1713" s="63"/>
      <c r="CP1713" s="63"/>
      <c r="CR1713" s="227"/>
      <c r="CS1713" s="74"/>
    </row>
    <row r="1714" spans="1:97" s="72" customFormat="1" ht="75.75" customHeight="1">
      <c r="A1714" s="76"/>
      <c r="B1714" s="76"/>
      <c r="C1714" s="76"/>
      <c r="D1714" s="76"/>
      <c r="E1714" s="76"/>
      <c r="F1714" s="63"/>
      <c r="G1714" s="63"/>
      <c r="H1714" s="63"/>
      <c r="I1714" s="63"/>
      <c r="J1714" s="63"/>
      <c r="K1714" s="63"/>
      <c r="L1714" s="63"/>
      <c r="M1714" s="63"/>
      <c r="N1714" s="63"/>
      <c r="O1714" s="63"/>
      <c r="P1714" s="63"/>
      <c r="Q1714" s="63"/>
      <c r="R1714" s="63"/>
      <c r="S1714" s="63"/>
      <c r="T1714" s="63"/>
      <c r="U1714" s="63"/>
      <c r="V1714" s="63"/>
      <c r="W1714" s="63"/>
      <c r="X1714" s="63"/>
      <c r="Y1714" s="63"/>
      <c r="Z1714" s="63"/>
      <c r="AA1714" s="63"/>
      <c r="AB1714" s="63"/>
      <c r="AC1714" s="63"/>
      <c r="AD1714" s="63"/>
      <c r="AE1714" s="63"/>
      <c r="AF1714" s="63"/>
      <c r="AG1714" s="63"/>
      <c r="AH1714" s="63"/>
      <c r="AI1714" s="63"/>
      <c r="AJ1714" s="63"/>
      <c r="AK1714" s="63"/>
      <c r="AL1714" s="63"/>
      <c r="AM1714" s="63"/>
      <c r="AN1714" s="63"/>
      <c r="AO1714" s="63"/>
      <c r="AP1714" s="63"/>
      <c r="AQ1714" s="63"/>
      <c r="AR1714" s="63"/>
      <c r="AS1714" s="63"/>
      <c r="AT1714" s="63"/>
      <c r="AU1714" s="63"/>
      <c r="AV1714" s="63"/>
      <c r="AW1714" s="63"/>
      <c r="AX1714" s="63"/>
      <c r="AY1714" s="63"/>
      <c r="AZ1714" s="63"/>
      <c r="BA1714" s="63"/>
      <c r="BB1714" s="63"/>
      <c r="BC1714" s="63"/>
      <c r="BD1714" s="63"/>
      <c r="BE1714" s="63"/>
      <c r="BF1714" s="63"/>
      <c r="BG1714" s="63"/>
      <c r="BH1714" s="63"/>
      <c r="BI1714" s="63"/>
      <c r="BJ1714" s="63"/>
      <c r="BK1714" s="63"/>
      <c r="BL1714" s="63"/>
      <c r="BM1714" s="63"/>
      <c r="BN1714" s="63"/>
      <c r="BO1714" s="63"/>
      <c r="BP1714" s="63"/>
      <c r="BQ1714" s="63"/>
      <c r="BR1714" s="63"/>
      <c r="BS1714" s="63"/>
      <c r="BT1714" s="63"/>
      <c r="BU1714" s="63"/>
      <c r="BV1714" s="63"/>
      <c r="BW1714" s="63"/>
      <c r="BX1714" s="63"/>
      <c r="BY1714" s="63"/>
      <c r="BZ1714" s="63"/>
      <c r="CA1714" s="63"/>
      <c r="CB1714" s="63"/>
      <c r="CC1714" s="63"/>
      <c r="CD1714" s="63"/>
      <c r="CE1714" s="63"/>
      <c r="CF1714" s="63"/>
      <c r="CG1714" s="63"/>
      <c r="CH1714" s="63"/>
      <c r="CI1714" s="63"/>
      <c r="CJ1714" s="63"/>
      <c r="CK1714" s="63"/>
      <c r="CL1714" s="63"/>
      <c r="CM1714" s="63"/>
      <c r="CN1714" s="63"/>
      <c r="CO1714" s="63"/>
      <c r="CP1714" s="63"/>
      <c r="CR1714" s="227"/>
      <c r="CS1714" s="74"/>
    </row>
    <row r="1715" spans="1:97" s="72" customFormat="1" ht="75.75" customHeight="1">
      <c r="A1715" s="76"/>
      <c r="B1715" s="76"/>
      <c r="C1715" s="76"/>
      <c r="D1715" s="76"/>
      <c r="E1715" s="76"/>
      <c r="F1715" s="63"/>
      <c r="G1715" s="63"/>
      <c r="H1715" s="63"/>
      <c r="I1715" s="63"/>
      <c r="J1715" s="63"/>
      <c r="K1715" s="63"/>
      <c r="L1715" s="63"/>
      <c r="M1715" s="63"/>
      <c r="N1715" s="63"/>
      <c r="O1715" s="63"/>
      <c r="P1715" s="63"/>
      <c r="Q1715" s="63"/>
      <c r="R1715" s="63"/>
      <c r="S1715" s="63"/>
      <c r="T1715" s="63"/>
      <c r="U1715" s="63"/>
      <c r="V1715" s="63"/>
      <c r="W1715" s="63"/>
      <c r="X1715" s="63"/>
      <c r="Y1715" s="63"/>
      <c r="Z1715" s="63"/>
      <c r="AA1715" s="63"/>
      <c r="AB1715" s="63"/>
      <c r="AC1715" s="63"/>
      <c r="AD1715" s="63"/>
      <c r="AE1715" s="63"/>
      <c r="AF1715" s="63"/>
      <c r="AG1715" s="63"/>
      <c r="AH1715" s="63"/>
      <c r="AI1715" s="63"/>
      <c r="AJ1715" s="63"/>
      <c r="AK1715" s="63"/>
      <c r="AL1715" s="63"/>
      <c r="AM1715" s="63"/>
      <c r="AN1715" s="63"/>
      <c r="AO1715" s="63"/>
      <c r="AP1715" s="63"/>
      <c r="AQ1715" s="63"/>
      <c r="AR1715" s="63"/>
      <c r="AS1715" s="63"/>
      <c r="AT1715" s="63"/>
      <c r="AU1715" s="63"/>
      <c r="AV1715" s="63"/>
      <c r="AW1715" s="63"/>
      <c r="AX1715" s="63"/>
      <c r="AY1715" s="63"/>
      <c r="AZ1715" s="63"/>
      <c r="BA1715" s="63"/>
      <c r="BB1715" s="63"/>
      <c r="BC1715" s="63"/>
      <c r="BD1715" s="63"/>
      <c r="BE1715" s="63"/>
      <c r="BF1715" s="63"/>
      <c r="BG1715" s="63"/>
      <c r="BH1715" s="63"/>
      <c r="BI1715" s="63"/>
      <c r="BJ1715" s="63"/>
      <c r="BK1715" s="63"/>
      <c r="BL1715" s="63"/>
      <c r="BM1715" s="63"/>
      <c r="BN1715" s="63"/>
      <c r="BO1715" s="63"/>
      <c r="BP1715" s="63"/>
      <c r="BQ1715" s="63"/>
      <c r="BR1715" s="63"/>
      <c r="BS1715" s="63"/>
      <c r="BT1715" s="63"/>
      <c r="BU1715" s="63"/>
      <c r="BV1715" s="63"/>
      <c r="BW1715" s="63"/>
      <c r="BX1715" s="63"/>
      <c r="BY1715" s="63"/>
      <c r="BZ1715" s="63"/>
      <c r="CA1715" s="63"/>
      <c r="CB1715" s="63"/>
      <c r="CC1715" s="63"/>
      <c r="CD1715" s="63"/>
      <c r="CE1715" s="63"/>
      <c r="CF1715" s="63"/>
      <c r="CG1715" s="63"/>
      <c r="CH1715" s="63"/>
      <c r="CI1715" s="63"/>
      <c r="CJ1715" s="63"/>
      <c r="CK1715" s="63"/>
      <c r="CL1715" s="63"/>
      <c r="CM1715" s="63"/>
      <c r="CN1715" s="63"/>
      <c r="CO1715" s="63"/>
      <c r="CP1715" s="63"/>
      <c r="CR1715" s="227"/>
      <c r="CS1715" s="74"/>
    </row>
    <row r="1716" spans="1:97" s="72" customFormat="1" ht="75.75" customHeight="1">
      <c r="A1716" s="76"/>
      <c r="B1716" s="76"/>
      <c r="C1716" s="76"/>
      <c r="D1716" s="76"/>
      <c r="E1716" s="76"/>
      <c r="F1716" s="63"/>
      <c r="G1716" s="63"/>
      <c r="H1716" s="63"/>
      <c r="I1716" s="63"/>
      <c r="J1716" s="63"/>
      <c r="K1716" s="63"/>
      <c r="L1716" s="63"/>
      <c r="M1716" s="63"/>
      <c r="N1716" s="63"/>
      <c r="O1716" s="63"/>
      <c r="P1716" s="63"/>
      <c r="Q1716" s="63"/>
      <c r="R1716" s="63"/>
      <c r="S1716" s="63"/>
      <c r="T1716" s="63"/>
      <c r="U1716" s="63"/>
      <c r="V1716" s="63"/>
      <c r="W1716" s="63"/>
      <c r="X1716" s="63"/>
      <c r="Y1716" s="63"/>
      <c r="Z1716" s="63"/>
      <c r="AA1716" s="63"/>
      <c r="AB1716" s="63"/>
      <c r="AC1716" s="63"/>
      <c r="AD1716" s="63"/>
      <c r="AE1716" s="63"/>
      <c r="AF1716" s="63"/>
      <c r="AG1716" s="63"/>
      <c r="AH1716" s="63"/>
      <c r="AI1716" s="63"/>
      <c r="AJ1716" s="63"/>
      <c r="AK1716" s="63"/>
      <c r="AL1716" s="63"/>
      <c r="AM1716" s="63"/>
      <c r="AN1716" s="63"/>
      <c r="AO1716" s="63"/>
      <c r="AP1716" s="63"/>
      <c r="AQ1716" s="63"/>
      <c r="AR1716" s="63"/>
      <c r="AS1716" s="63"/>
      <c r="AT1716" s="63"/>
      <c r="AU1716" s="63"/>
      <c r="AV1716" s="63"/>
      <c r="AW1716" s="63"/>
      <c r="AX1716" s="63"/>
      <c r="AY1716" s="63"/>
      <c r="AZ1716" s="63"/>
      <c r="BA1716" s="63"/>
      <c r="BB1716" s="63"/>
      <c r="BC1716" s="63"/>
      <c r="BD1716" s="63"/>
      <c r="BE1716" s="63"/>
      <c r="BF1716" s="63"/>
      <c r="BG1716" s="63"/>
      <c r="BH1716" s="63"/>
      <c r="BI1716" s="63"/>
      <c r="BJ1716" s="63"/>
      <c r="BK1716" s="63"/>
      <c r="BL1716" s="63"/>
      <c r="BM1716" s="63"/>
      <c r="BN1716" s="63"/>
      <c r="BO1716" s="63"/>
      <c r="BP1716" s="63"/>
      <c r="BQ1716" s="63"/>
      <c r="BR1716" s="63"/>
      <c r="BS1716" s="63"/>
      <c r="BT1716" s="63"/>
      <c r="BU1716" s="63"/>
      <c r="BV1716" s="63"/>
      <c r="BW1716" s="63"/>
      <c r="BX1716" s="63"/>
      <c r="BY1716" s="63"/>
      <c r="BZ1716" s="63"/>
      <c r="CA1716" s="63"/>
      <c r="CB1716" s="63"/>
      <c r="CC1716" s="63"/>
      <c r="CD1716" s="63"/>
      <c r="CE1716" s="63"/>
      <c r="CF1716" s="63"/>
      <c r="CG1716" s="63"/>
      <c r="CH1716" s="63"/>
      <c r="CI1716" s="63"/>
      <c r="CJ1716" s="63"/>
      <c r="CK1716" s="63"/>
      <c r="CL1716" s="63"/>
      <c r="CM1716" s="63"/>
      <c r="CN1716" s="63"/>
      <c r="CO1716" s="63"/>
      <c r="CP1716" s="63"/>
      <c r="CR1716" s="227"/>
      <c r="CS1716" s="74"/>
    </row>
    <row r="1717" spans="1:97" s="72" customFormat="1" ht="75.75" customHeight="1">
      <c r="A1717" s="76"/>
      <c r="B1717" s="76"/>
      <c r="C1717" s="76"/>
      <c r="D1717" s="76"/>
      <c r="E1717" s="76"/>
      <c r="F1717" s="63"/>
      <c r="G1717" s="63"/>
      <c r="H1717" s="63"/>
      <c r="I1717" s="63"/>
      <c r="J1717" s="63"/>
      <c r="K1717" s="63"/>
      <c r="L1717" s="63"/>
      <c r="M1717" s="63"/>
      <c r="N1717" s="63"/>
      <c r="O1717" s="63"/>
      <c r="P1717" s="63"/>
      <c r="Q1717" s="63"/>
      <c r="R1717" s="63"/>
      <c r="S1717" s="63"/>
      <c r="T1717" s="63"/>
      <c r="U1717" s="63"/>
      <c r="V1717" s="63"/>
      <c r="W1717" s="63"/>
      <c r="X1717" s="63"/>
      <c r="Y1717" s="63"/>
      <c r="Z1717" s="63"/>
      <c r="AA1717" s="63"/>
      <c r="AB1717" s="63"/>
      <c r="AC1717" s="63"/>
      <c r="AD1717" s="63"/>
      <c r="AE1717" s="63"/>
      <c r="AF1717" s="63"/>
      <c r="AG1717" s="63"/>
      <c r="AH1717" s="63"/>
      <c r="AI1717" s="63"/>
      <c r="AJ1717" s="63"/>
      <c r="AK1717" s="63"/>
      <c r="AL1717" s="63"/>
      <c r="AM1717" s="63"/>
      <c r="AN1717" s="63"/>
      <c r="AO1717" s="63"/>
      <c r="AP1717" s="63"/>
      <c r="AQ1717" s="63"/>
      <c r="AR1717" s="63"/>
      <c r="AS1717" s="63"/>
      <c r="AT1717" s="63"/>
      <c r="AU1717" s="63"/>
      <c r="AV1717" s="63"/>
      <c r="AW1717" s="63"/>
      <c r="AX1717" s="63"/>
      <c r="AY1717" s="63"/>
      <c r="AZ1717" s="63"/>
      <c r="BA1717" s="63"/>
      <c r="BB1717" s="63"/>
      <c r="BC1717" s="63"/>
      <c r="BD1717" s="63"/>
      <c r="BE1717" s="63"/>
      <c r="BF1717" s="63"/>
      <c r="BG1717" s="63"/>
      <c r="BH1717" s="63"/>
      <c r="BI1717" s="63"/>
      <c r="BJ1717" s="63"/>
      <c r="BK1717" s="63"/>
      <c r="BL1717" s="63"/>
      <c r="BM1717" s="63"/>
      <c r="BN1717" s="63"/>
      <c r="BO1717" s="63"/>
      <c r="BP1717" s="63"/>
      <c r="BQ1717" s="63"/>
      <c r="BR1717" s="63"/>
      <c r="BS1717" s="63"/>
      <c r="BT1717" s="63"/>
      <c r="BU1717" s="63"/>
      <c r="BV1717" s="63"/>
      <c r="BW1717" s="63"/>
      <c r="BX1717" s="63"/>
      <c r="BY1717" s="63"/>
      <c r="BZ1717" s="63"/>
      <c r="CA1717" s="63"/>
      <c r="CB1717" s="63"/>
      <c r="CC1717" s="63"/>
      <c r="CD1717" s="63"/>
      <c r="CE1717" s="63"/>
      <c r="CF1717" s="63"/>
      <c r="CG1717" s="63"/>
      <c r="CH1717" s="63"/>
      <c r="CI1717" s="63"/>
      <c r="CJ1717" s="63"/>
      <c r="CK1717" s="63"/>
      <c r="CL1717" s="63"/>
      <c r="CM1717" s="63"/>
      <c r="CN1717" s="63"/>
      <c r="CO1717" s="63"/>
      <c r="CP1717" s="63"/>
      <c r="CR1717" s="227"/>
      <c r="CS1717" s="74"/>
    </row>
    <row r="1718" spans="1:97" s="72" customFormat="1" ht="75.75" customHeight="1">
      <c r="A1718" s="76"/>
      <c r="B1718" s="76"/>
      <c r="C1718" s="76"/>
      <c r="D1718" s="76"/>
      <c r="E1718" s="76"/>
      <c r="F1718" s="63"/>
      <c r="G1718" s="63"/>
      <c r="H1718" s="63"/>
      <c r="I1718" s="63"/>
      <c r="J1718" s="63"/>
      <c r="K1718" s="63"/>
      <c r="L1718" s="63"/>
      <c r="M1718" s="63"/>
      <c r="N1718" s="63"/>
      <c r="O1718" s="63"/>
      <c r="P1718" s="63"/>
      <c r="Q1718" s="63"/>
      <c r="R1718" s="63"/>
      <c r="S1718" s="63"/>
      <c r="T1718" s="63"/>
      <c r="U1718" s="63"/>
      <c r="V1718" s="63"/>
      <c r="W1718" s="63"/>
      <c r="X1718" s="63"/>
      <c r="Y1718" s="63"/>
      <c r="Z1718" s="63"/>
      <c r="AA1718" s="63"/>
      <c r="AB1718" s="63"/>
      <c r="AC1718" s="63"/>
      <c r="AD1718" s="63"/>
      <c r="AE1718" s="63"/>
      <c r="AF1718" s="63"/>
      <c r="AG1718" s="63"/>
      <c r="AH1718" s="63"/>
      <c r="AI1718" s="63"/>
      <c r="AJ1718" s="63"/>
      <c r="AK1718" s="63"/>
      <c r="AL1718" s="63"/>
      <c r="AM1718" s="63"/>
      <c r="AN1718" s="63"/>
      <c r="AO1718" s="63"/>
      <c r="AP1718" s="63"/>
      <c r="AQ1718" s="63"/>
      <c r="AR1718" s="63"/>
      <c r="AS1718" s="63"/>
      <c r="AT1718" s="63"/>
      <c r="AU1718" s="63"/>
      <c r="AV1718" s="63"/>
      <c r="AW1718" s="63"/>
      <c r="AX1718" s="63"/>
      <c r="AY1718" s="63"/>
      <c r="AZ1718" s="63"/>
      <c r="BA1718" s="63"/>
      <c r="BB1718" s="63"/>
      <c r="BC1718" s="63"/>
      <c r="BD1718" s="63"/>
      <c r="BE1718" s="63"/>
      <c r="BF1718" s="63"/>
      <c r="BG1718" s="63"/>
      <c r="BH1718" s="63"/>
      <c r="BI1718" s="63"/>
      <c r="BJ1718" s="63"/>
      <c r="BK1718" s="63"/>
      <c r="BL1718" s="63"/>
      <c r="BM1718" s="63"/>
      <c r="BN1718" s="63"/>
      <c r="BO1718" s="63"/>
      <c r="BP1718" s="63"/>
      <c r="BQ1718" s="63"/>
      <c r="BR1718" s="63"/>
      <c r="BS1718" s="63"/>
      <c r="BT1718" s="63"/>
      <c r="BU1718" s="63"/>
      <c r="BV1718" s="63"/>
      <c r="BW1718" s="63"/>
      <c r="BX1718" s="63"/>
      <c r="BY1718" s="63"/>
      <c r="BZ1718" s="63"/>
      <c r="CA1718" s="63"/>
      <c r="CB1718" s="63"/>
      <c r="CC1718" s="63"/>
      <c r="CD1718" s="63"/>
      <c r="CE1718" s="63"/>
      <c r="CF1718" s="63"/>
      <c r="CG1718" s="63"/>
      <c r="CH1718" s="63"/>
      <c r="CI1718" s="63"/>
      <c r="CJ1718" s="63"/>
      <c r="CK1718" s="63"/>
      <c r="CL1718" s="63"/>
      <c r="CM1718" s="63"/>
      <c r="CN1718" s="63"/>
      <c r="CO1718" s="63"/>
      <c r="CP1718" s="63"/>
      <c r="CR1718" s="227"/>
      <c r="CS1718" s="74"/>
    </row>
    <row r="1719" spans="1:97" s="72" customFormat="1" ht="75.75" customHeight="1">
      <c r="A1719" s="76"/>
      <c r="B1719" s="76"/>
      <c r="C1719" s="76"/>
      <c r="D1719" s="76"/>
      <c r="E1719" s="76"/>
      <c r="F1719" s="63"/>
      <c r="G1719" s="63"/>
      <c r="H1719" s="63"/>
      <c r="I1719" s="63"/>
      <c r="J1719" s="63"/>
      <c r="K1719" s="63"/>
      <c r="L1719" s="63"/>
      <c r="M1719" s="63"/>
      <c r="N1719" s="63"/>
      <c r="O1719" s="63"/>
      <c r="P1719" s="63"/>
      <c r="Q1719" s="63"/>
      <c r="R1719" s="63"/>
      <c r="S1719" s="63"/>
      <c r="T1719" s="63"/>
      <c r="U1719" s="63"/>
      <c r="V1719" s="63"/>
      <c r="W1719" s="63"/>
      <c r="X1719" s="63"/>
      <c r="Y1719" s="63"/>
      <c r="Z1719" s="63"/>
      <c r="AA1719" s="63"/>
      <c r="AB1719" s="63"/>
      <c r="AC1719" s="63"/>
      <c r="AD1719" s="63"/>
      <c r="AE1719" s="63"/>
      <c r="AF1719" s="63"/>
      <c r="AG1719" s="63"/>
      <c r="AH1719" s="63"/>
      <c r="AI1719" s="63"/>
      <c r="AJ1719" s="63"/>
      <c r="AK1719" s="63"/>
      <c r="AL1719" s="63"/>
      <c r="AM1719" s="63"/>
      <c r="AN1719" s="63"/>
      <c r="AO1719" s="63"/>
      <c r="AP1719" s="63"/>
      <c r="AQ1719" s="63"/>
      <c r="AR1719" s="63"/>
      <c r="AS1719" s="63"/>
      <c r="AT1719" s="63"/>
      <c r="AU1719" s="63"/>
      <c r="AV1719" s="63"/>
      <c r="AW1719" s="63"/>
      <c r="AX1719" s="63"/>
      <c r="AY1719" s="63"/>
      <c r="AZ1719" s="63"/>
      <c r="BA1719" s="63"/>
      <c r="BB1719" s="63"/>
      <c r="BC1719" s="63"/>
      <c r="BD1719" s="63"/>
      <c r="BE1719" s="63"/>
      <c r="BF1719" s="63"/>
      <c r="BG1719" s="63"/>
      <c r="BH1719" s="63"/>
      <c r="BI1719" s="63"/>
      <c r="BJ1719" s="63"/>
      <c r="BK1719" s="63"/>
      <c r="BL1719" s="63"/>
      <c r="BM1719" s="63"/>
      <c r="BN1719" s="63"/>
      <c r="BO1719" s="63"/>
      <c r="BP1719" s="63"/>
      <c r="BQ1719" s="63"/>
      <c r="BR1719" s="63"/>
      <c r="BS1719" s="63"/>
      <c r="BT1719" s="63"/>
      <c r="BU1719" s="63"/>
      <c r="BV1719" s="63"/>
      <c r="BW1719" s="63"/>
      <c r="BX1719" s="63"/>
      <c r="BY1719" s="63"/>
      <c r="BZ1719" s="63"/>
      <c r="CA1719" s="63"/>
      <c r="CB1719" s="63"/>
      <c r="CC1719" s="63"/>
      <c r="CD1719" s="63"/>
      <c r="CE1719" s="63"/>
      <c r="CF1719" s="63"/>
      <c r="CG1719" s="63"/>
      <c r="CH1719" s="63"/>
      <c r="CI1719" s="63"/>
      <c r="CJ1719" s="63"/>
      <c r="CK1719" s="63"/>
      <c r="CL1719" s="63"/>
      <c r="CM1719" s="63"/>
      <c r="CN1719" s="63"/>
      <c r="CO1719" s="63"/>
      <c r="CP1719" s="63"/>
      <c r="CR1719" s="227"/>
      <c r="CS1719" s="74"/>
    </row>
    <row r="1720" spans="1:97" s="72" customFormat="1" ht="75.75" customHeight="1">
      <c r="A1720" s="76"/>
      <c r="B1720" s="76"/>
      <c r="C1720" s="76"/>
      <c r="D1720" s="76"/>
      <c r="E1720" s="76"/>
      <c r="F1720" s="63"/>
      <c r="G1720" s="63"/>
      <c r="H1720" s="63"/>
      <c r="I1720" s="63"/>
      <c r="J1720" s="63"/>
      <c r="K1720" s="63"/>
      <c r="L1720" s="63"/>
      <c r="M1720" s="63"/>
      <c r="N1720" s="63"/>
      <c r="O1720" s="63"/>
      <c r="P1720" s="63"/>
      <c r="Q1720" s="63"/>
      <c r="R1720" s="63"/>
      <c r="S1720" s="63"/>
      <c r="T1720" s="63"/>
      <c r="U1720" s="63"/>
      <c r="V1720" s="63"/>
      <c r="W1720" s="63"/>
      <c r="X1720" s="63"/>
      <c r="Y1720" s="63"/>
      <c r="Z1720" s="63"/>
      <c r="AA1720" s="63"/>
      <c r="AB1720" s="63"/>
      <c r="AC1720" s="63"/>
      <c r="AD1720" s="63"/>
      <c r="AE1720" s="63"/>
      <c r="AF1720" s="63"/>
      <c r="AG1720" s="63"/>
      <c r="AH1720" s="63"/>
      <c r="AI1720" s="63"/>
      <c r="AJ1720" s="63"/>
      <c r="AK1720" s="63"/>
      <c r="AL1720" s="63"/>
      <c r="AM1720" s="63"/>
      <c r="AN1720" s="63"/>
      <c r="AO1720" s="63"/>
      <c r="AP1720" s="63"/>
      <c r="AQ1720" s="63"/>
      <c r="AR1720" s="63"/>
      <c r="AS1720" s="63"/>
      <c r="AT1720" s="63"/>
      <c r="AU1720" s="63"/>
      <c r="AV1720" s="63"/>
      <c r="AW1720" s="63"/>
      <c r="AX1720" s="63"/>
      <c r="AY1720" s="63"/>
      <c r="AZ1720" s="63"/>
      <c r="BA1720" s="63"/>
      <c r="BB1720" s="63"/>
      <c r="BC1720" s="63"/>
      <c r="BD1720" s="63"/>
      <c r="BE1720" s="63"/>
      <c r="BF1720" s="63"/>
      <c r="BG1720" s="63"/>
      <c r="BH1720" s="63"/>
      <c r="BI1720" s="63"/>
      <c r="BJ1720" s="63"/>
      <c r="BK1720" s="63"/>
      <c r="BL1720" s="63"/>
      <c r="BM1720" s="63"/>
      <c r="BN1720" s="63"/>
      <c r="BO1720" s="63"/>
      <c r="BP1720" s="63"/>
      <c r="BQ1720" s="63"/>
      <c r="BR1720" s="63"/>
      <c r="BS1720" s="63"/>
      <c r="BT1720" s="63"/>
      <c r="BU1720" s="63"/>
      <c r="BV1720" s="63"/>
      <c r="BW1720" s="63"/>
      <c r="BX1720" s="63"/>
      <c r="BY1720" s="63"/>
      <c r="BZ1720" s="63"/>
      <c r="CA1720" s="63"/>
      <c r="CB1720" s="63"/>
      <c r="CC1720" s="63"/>
      <c r="CD1720" s="63"/>
      <c r="CE1720" s="63"/>
      <c r="CF1720" s="63"/>
      <c r="CG1720" s="63"/>
      <c r="CH1720" s="63"/>
      <c r="CI1720" s="63"/>
      <c r="CJ1720" s="63"/>
      <c r="CK1720" s="63"/>
      <c r="CL1720" s="63"/>
      <c r="CM1720" s="63"/>
      <c r="CN1720" s="63"/>
      <c r="CO1720" s="63"/>
      <c r="CP1720" s="63"/>
      <c r="CR1720" s="227"/>
      <c r="CS1720" s="74"/>
    </row>
    <row r="1721" spans="1:97" s="72" customFormat="1" ht="75.75" customHeight="1">
      <c r="A1721" s="76"/>
      <c r="B1721" s="76"/>
      <c r="C1721" s="76"/>
      <c r="D1721" s="76"/>
      <c r="E1721" s="76"/>
      <c r="F1721" s="63"/>
      <c r="G1721" s="63"/>
      <c r="H1721" s="63"/>
      <c r="I1721" s="63"/>
      <c r="J1721" s="63"/>
      <c r="K1721" s="63"/>
      <c r="L1721" s="63"/>
      <c r="M1721" s="63"/>
      <c r="N1721" s="63"/>
      <c r="O1721" s="63"/>
      <c r="P1721" s="63"/>
      <c r="Q1721" s="63"/>
      <c r="R1721" s="63"/>
      <c r="S1721" s="63"/>
      <c r="T1721" s="63"/>
      <c r="U1721" s="63"/>
      <c r="V1721" s="63"/>
      <c r="W1721" s="63"/>
      <c r="X1721" s="63"/>
      <c r="Y1721" s="63"/>
      <c r="Z1721" s="63"/>
      <c r="AA1721" s="63"/>
      <c r="AB1721" s="63"/>
      <c r="AC1721" s="63"/>
      <c r="AD1721" s="63"/>
      <c r="AE1721" s="63"/>
      <c r="AF1721" s="63"/>
      <c r="AG1721" s="63"/>
      <c r="AH1721" s="63"/>
      <c r="AI1721" s="63"/>
      <c r="AJ1721" s="63"/>
      <c r="AK1721" s="63"/>
      <c r="AL1721" s="63"/>
      <c r="AM1721" s="63"/>
      <c r="AN1721" s="63"/>
      <c r="AO1721" s="63"/>
      <c r="AP1721" s="63"/>
      <c r="AQ1721" s="63"/>
      <c r="AR1721" s="63"/>
      <c r="AS1721" s="63"/>
      <c r="AT1721" s="63"/>
      <c r="AU1721" s="63"/>
      <c r="AV1721" s="63"/>
      <c r="AW1721" s="63"/>
      <c r="AX1721" s="63"/>
      <c r="AY1721" s="63"/>
      <c r="AZ1721" s="63"/>
      <c r="BA1721" s="63"/>
      <c r="BB1721" s="63"/>
      <c r="BC1721" s="63"/>
      <c r="BD1721" s="63"/>
      <c r="BE1721" s="63"/>
      <c r="BF1721" s="63"/>
      <c r="BG1721" s="63"/>
      <c r="BH1721" s="63"/>
      <c r="BI1721" s="63"/>
      <c r="BJ1721" s="63"/>
      <c r="BK1721" s="63"/>
      <c r="BL1721" s="63"/>
      <c r="BM1721" s="63"/>
      <c r="BN1721" s="63"/>
      <c r="BO1721" s="63"/>
      <c r="BP1721" s="63"/>
      <c r="BQ1721" s="63"/>
      <c r="BR1721" s="63"/>
      <c r="BS1721" s="63"/>
      <c r="BT1721" s="63"/>
      <c r="BU1721" s="63"/>
      <c r="BV1721" s="63"/>
      <c r="BW1721" s="63"/>
      <c r="BX1721" s="63"/>
      <c r="BY1721" s="63"/>
      <c r="BZ1721" s="63"/>
      <c r="CA1721" s="63"/>
      <c r="CB1721" s="63"/>
      <c r="CC1721" s="63"/>
      <c r="CD1721" s="63"/>
      <c r="CE1721" s="63"/>
      <c r="CF1721" s="63"/>
      <c r="CG1721" s="63"/>
      <c r="CH1721" s="63"/>
      <c r="CI1721" s="63"/>
      <c r="CJ1721" s="63"/>
      <c r="CK1721" s="63"/>
      <c r="CL1721" s="63"/>
      <c r="CM1721" s="63"/>
      <c r="CN1721" s="63"/>
      <c r="CO1721" s="63"/>
      <c r="CP1721" s="63"/>
      <c r="CR1721" s="227"/>
      <c r="CS1721" s="74"/>
    </row>
    <row r="1722" spans="1:97" s="72" customFormat="1" ht="75.75" customHeight="1">
      <c r="A1722" s="76"/>
      <c r="B1722" s="76"/>
      <c r="C1722" s="76"/>
      <c r="D1722" s="76"/>
      <c r="E1722" s="76"/>
      <c r="F1722" s="63"/>
      <c r="G1722" s="63"/>
      <c r="H1722" s="63"/>
      <c r="I1722" s="63"/>
      <c r="J1722" s="63"/>
      <c r="K1722" s="63"/>
      <c r="L1722" s="63"/>
      <c r="M1722" s="63"/>
      <c r="N1722" s="63"/>
      <c r="O1722" s="63"/>
      <c r="P1722" s="63"/>
      <c r="Q1722" s="63"/>
      <c r="R1722" s="63"/>
      <c r="S1722" s="63"/>
      <c r="T1722" s="63"/>
      <c r="U1722" s="63"/>
      <c r="V1722" s="63"/>
      <c r="W1722" s="63"/>
      <c r="X1722" s="63"/>
      <c r="Y1722" s="63"/>
      <c r="Z1722" s="63"/>
      <c r="AA1722" s="63"/>
      <c r="AB1722" s="63"/>
      <c r="AC1722" s="63"/>
      <c r="AD1722" s="63"/>
      <c r="AE1722" s="63"/>
      <c r="AF1722" s="63"/>
      <c r="AG1722" s="63"/>
      <c r="AH1722" s="63"/>
      <c r="AI1722" s="63"/>
      <c r="AJ1722" s="63"/>
      <c r="AK1722" s="63"/>
      <c r="AL1722" s="63"/>
      <c r="AM1722" s="63"/>
      <c r="AN1722" s="63"/>
      <c r="AO1722" s="63"/>
      <c r="AP1722" s="63"/>
      <c r="AQ1722" s="63"/>
      <c r="AR1722" s="63"/>
      <c r="AS1722" s="63"/>
      <c r="AT1722" s="63"/>
      <c r="AU1722" s="63"/>
      <c r="AV1722" s="63"/>
      <c r="AW1722" s="63"/>
      <c r="AX1722" s="63"/>
      <c r="AY1722" s="63"/>
      <c r="AZ1722" s="63"/>
      <c r="BA1722" s="63"/>
      <c r="BB1722" s="63"/>
      <c r="BC1722" s="63"/>
      <c r="BD1722" s="63"/>
      <c r="BE1722" s="63"/>
      <c r="BF1722" s="63"/>
      <c r="BG1722" s="63"/>
      <c r="BH1722" s="63"/>
      <c r="BI1722" s="63"/>
      <c r="BJ1722" s="63"/>
      <c r="BK1722" s="63"/>
      <c r="BL1722" s="63"/>
      <c r="BM1722" s="63"/>
      <c r="BN1722" s="63"/>
      <c r="BO1722" s="63"/>
      <c r="BP1722" s="63"/>
      <c r="BQ1722" s="63"/>
      <c r="BR1722" s="63"/>
      <c r="BS1722" s="63"/>
      <c r="BT1722" s="63"/>
      <c r="BU1722" s="63"/>
      <c r="BV1722" s="63"/>
      <c r="BW1722" s="63"/>
      <c r="BX1722" s="63"/>
      <c r="BY1722" s="63"/>
      <c r="BZ1722" s="63"/>
      <c r="CA1722" s="63"/>
      <c r="CB1722" s="63"/>
      <c r="CC1722" s="63"/>
      <c r="CD1722" s="63"/>
      <c r="CE1722" s="63"/>
      <c r="CF1722" s="63"/>
      <c r="CG1722" s="63"/>
      <c r="CH1722" s="63"/>
      <c r="CI1722" s="63"/>
      <c r="CJ1722" s="63"/>
      <c r="CK1722" s="63"/>
      <c r="CL1722" s="63"/>
      <c r="CM1722" s="63"/>
      <c r="CN1722" s="63"/>
      <c r="CO1722" s="63"/>
      <c r="CP1722" s="63"/>
      <c r="CR1722" s="227"/>
      <c r="CS1722" s="74"/>
    </row>
    <row r="1723" spans="1:97" s="72" customFormat="1" ht="75.75" customHeight="1">
      <c r="A1723" s="76"/>
      <c r="B1723" s="76"/>
      <c r="C1723" s="76"/>
      <c r="D1723" s="76"/>
      <c r="E1723" s="76"/>
      <c r="F1723" s="63"/>
      <c r="G1723" s="63"/>
      <c r="H1723" s="63"/>
      <c r="I1723" s="63"/>
      <c r="J1723" s="63"/>
      <c r="K1723" s="63"/>
      <c r="L1723" s="63"/>
      <c r="M1723" s="63"/>
      <c r="N1723" s="63"/>
      <c r="O1723" s="63"/>
      <c r="P1723" s="63"/>
      <c r="Q1723" s="63"/>
      <c r="R1723" s="63"/>
      <c r="S1723" s="63"/>
      <c r="T1723" s="63"/>
      <c r="U1723" s="63"/>
      <c r="V1723" s="63"/>
      <c r="W1723" s="63"/>
      <c r="X1723" s="63"/>
      <c r="Y1723" s="63"/>
      <c r="Z1723" s="63"/>
      <c r="AA1723" s="63"/>
      <c r="AB1723" s="63"/>
      <c r="AC1723" s="63"/>
      <c r="AD1723" s="63"/>
      <c r="AE1723" s="63"/>
      <c r="AF1723" s="63"/>
      <c r="AG1723" s="63"/>
      <c r="AH1723" s="63"/>
      <c r="AI1723" s="63"/>
      <c r="AJ1723" s="63"/>
      <c r="AK1723" s="63"/>
      <c r="AL1723" s="63"/>
      <c r="AM1723" s="63"/>
      <c r="AN1723" s="63"/>
      <c r="AO1723" s="63"/>
      <c r="AP1723" s="63"/>
      <c r="AQ1723" s="63"/>
      <c r="AR1723" s="63"/>
      <c r="AS1723" s="63"/>
      <c r="AT1723" s="63"/>
      <c r="AU1723" s="63"/>
      <c r="AV1723" s="63"/>
      <c r="AW1723" s="63"/>
      <c r="AX1723" s="63"/>
      <c r="AY1723" s="63"/>
      <c r="AZ1723" s="63"/>
      <c r="BA1723" s="63"/>
      <c r="BB1723" s="63"/>
      <c r="BC1723" s="63"/>
      <c r="BD1723" s="63"/>
      <c r="BE1723" s="63"/>
      <c r="BF1723" s="63"/>
      <c r="BG1723" s="63"/>
      <c r="BH1723" s="63"/>
      <c r="BI1723" s="63"/>
      <c r="BJ1723" s="63"/>
      <c r="BK1723" s="63"/>
      <c r="BL1723" s="63"/>
      <c r="BM1723" s="63"/>
      <c r="BN1723" s="63"/>
      <c r="BO1723" s="63"/>
      <c r="BP1723" s="63"/>
      <c r="BQ1723" s="63"/>
      <c r="BR1723" s="63"/>
      <c r="BS1723" s="63"/>
      <c r="BT1723" s="63"/>
      <c r="BU1723" s="63"/>
      <c r="BV1723" s="63"/>
      <c r="BW1723" s="63"/>
      <c r="BX1723" s="63"/>
      <c r="BY1723" s="63"/>
      <c r="BZ1723" s="63"/>
      <c r="CA1723" s="63"/>
      <c r="CB1723" s="63"/>
      <c r="CC1723" s="63"/>
      <c r="CD1723" s="63"/>
      <c r="CE1723" s="63"/>
      <c r="CF1723" s="63"/>
      <c r="CG1723" s="63"/>
      <c r="CH1723" s="63"/>
      <c r="CI1723" s="63"/>
      <c r="CJ1723" s="63"/>
      <c r="CK1723" s="63"/>
      <c r="CL1723" s="63"/>
      <c r="CM1723" s="63"/>
      <c r="CN1723" s="63"/>
      <c r="CO1723" s="63"/>
      <c r="CP1723" s="63"/>
      <c r="CR1723" s="227"/>
      <c r="CS1723" s="74"/>
    </row>
    <row r="1724" spans="1:97" s="72" customFormat="1" ht="75.75" customHeight="1">
      <c r="A1724" s="76"/>
      <c r="B1724" s="76"/>
      <c r="C1724" s="76"/>
      <c r="D1724" s="76"/>
      <c r="E1724" s="76"/>
      <c r="F1724" s="63"/>
      <c r="G1724" s="63"/>
      <c r="H1724" s="63"/>
      <c r="I1724" s="63"/>
      <c r="J1724" s="63"/>
      <c r="K1724" s="63"/>
      <c r="L1724" s="63"/>
      <c r="M1724" s="63"/>
      <c r="N1724" s="63"/>
      <c r="O1724" s="63"/>
      <c r="P1724" s="63"/>
      <c r="Q1724" s="63"/>
      <c r="R1724" s="63"/>
      <c r="S1724" s="63"/>
      <c r="T1724" s="63"/>
      <c r="U1724" s="63"/>
      <c r="V1724" s="63"/>
      <c r="W1724" s="63"/>
      <c r="X1724" s="63"/>
      <c r="Y1724" s="63"/>
      <c r="Z1724" s="63"/>
      <c r="AA1724" s="63"/>
      <c r="AB1724" s="63"/>
      <c r="AC1724" s="63"/>
      <c r="AD1724" s="63"/>
      <c r="AE1724" s="63"/>
      <c r="AF1724" s="63"/>
      <c r="AG1724" s="63"/>
      <c r="AH1724" s="63"/>
      <c r="AI1724" s="63"/>
      <c r="AJ1724" s="63"/>
      <c r="AK1724" s="63"/>
      <c r="AL1724" s="63"/>
      <c r="AM1724" s="63"/>
      <c r="AN1724" s="63"/>
      <c r="AO1724" s="63"/>
      <c r="AP1724" s="63"/>
      <c r="AQ1724" s="63"/>
      <c r="AR1724" s="63"/>
      <c r="AS1724" s="63"/>
      <c r="AT1724" s="63"/>
      <c r="AU1724" s="63"/>
      <c r="AV1724" s="63"/>
      <c r="AW1724" s="63"/>
      <c r="AX1724" s="63"/>
      <c r="AY1724" s="63"/>
      <c r="AZ1724" s="63"/>
      <c r="BA1724" s="63"/>
      <c r="BB1724" s="63"/>
      <c r="BC1724" s="63"/>
      <c r="BD1724" s="63"/>
      <c r="BE1724" s="63"/>
      <c r="BF1724" s="63"/>
      <c r="BG1724" s="63"/>
      <c r="BH1724" s="63"/>
      <c r="BI1724" s="63"/>
      <c r="BJ1724" s="63"/>
      <c r="BK1724" s="63"/>
      <c r="BL1724" s="63"/>
      <c r="BM1724" s="63"/>
      <c r="BN1724" s="63"/>
      <c r="BO1724" s="63"/>
      <c r="BP1724" s="63"/>
      <c r="BQ1724" s="63"/>
      <c r="BR1724" s="63"/>
      <c r="BS1724" s="63"/>
      <c r="BT1724" s="63"/>
      <c r="BU1724" s="63"/>
      <c r="BV1724" s="63"/>
      <c r="BW1724" s="63"/>
      <c r="BX1724" s="63"/>
      <c r="BY1724" s="63"/>
      <c r="BZ1724" s="63"/>
      <c r="CA1724" s="63"/>
      <c r="CB1724" s="63"/>
      <c r="CC1724" s="63"/>
      <c r="CD1724" s="63"/>
      <c r="CE1724" s="63"/>
      <c r="CF1724" s="63"/>
      <c r="CG1724" s="63"/>
      <c r="CH1724" s="63"/>
      <c r="CI1724" s="63"/>
      <c r="CJ1724" s="63"/>
      <c r="CK1724" s="63"/>
      <c r="CL1724" s="63"/>
      <c r="CM1724" s="63"/>
      <c r="CN1724" s="63"/>
      <c r="CO1724" s="63"/>
      <c r="CP1724" s="63"/>
      <c r="CR1724" s="227"/>
      <c r="CS1724" s="74"/>
    </row>
    <row r="1725" spans="1:97" s="72" customFormat="1" ht="75.75" customHeight="1">
      <c r="A1725" s="76"/>
      <c r="B1725" s="76"/>
      <c r="C1725" s="76"/>
      <c r="D1725" s="76"/>
      <c r="E1725" s="76"/>
      <c r="F1725" s="63"/>
      <c r="G1725" s="63"/>
      <c r="H1725" s="63"/>
      <c r="I1725" s="63"/>
      <c r="J1725" s="63"/>
      <c r="K1725" s="63"/>
      <c r="L1725" s="63"/>
      <c r="M1725" s="63"/>
      <c r="N1725" s="63"/>
      <c r="O1725" s="63"/>
      <c r="P1725" s="63"/>
      <c r="Q1725" s="63"/>
      <c r="R1725" s="63"/>
      <c r="S1725" s="63"/>
      <c r="T1725" s="63"/>
      <c r="U1725" s="63"/>
      <c r="V1725" s="63"/>
      <c r="W1725" s="63"/>
      <c r="X1725" s="63"/>
      <c r="Y1725" s="63"/>
      <c r="Z1725" s="63"/>
      <c r="AA1725" s="63"/>
      <c r="AB1725" s="63"/>
      <c r="AC1725" s="63"/>
      <c r="AD1725" s="63"/>
      <c r="AE1725" s="63"/>
      <c r="AF1725" s="63"/>
      <c r="AG1725" s="63"/>
      <c r="AH1725" s="63"/>
      <c r="AI1725" s="63"/>
      <c r="AJ1725" s="63"/>
      <c r="AK1725" s="63"/>
      <c r="AL1725" s="63"/>
      <c r="AM1725" s="63"/>
      <c r="AN1725" s="63"/>
      <c r="AO1725" s="63"/>
      <c r="AP1725" s="63"/>
      <c r="AQ1725" s="63"/>
      <c r="AR1725" s="63"/>
      <c r="AS1725" s="63"/>
      <c r="AT1725" s="63"/>
      <c r="AU1725" s="63"/>
      <c r="AV1725" s="63"/>
      <c r="AW1725" s="63"/>
      <c r="AX1725" s="63"/>
      <c r="AY1725" s="63"/>
      <c r="AZ1725" s="63"/>
      <c r="BA1725" s="63"/>
      <c r="BB1725" s="63"/>
      <c r="BC1725" s="63"/>
      <c r="BD1725" s="63"/>
      <c r="BE1725" s="63"/>
      <c r="BF1725" s="63"/>
      <c r="BG1725" s="63"/>
      <c r="BH1725" s="63"/>
      <c r="BI1725" s="63"/>
      <c r="BJ1725" s="63"/>
      <c r="BK1725" s="63"/>
      <c r="BL1725" s="63"/>
      <c r="BM1725" s="63"/>
      <c r="BN1725" s="63"/>
      <c r="BO1725" s="63"/>
      <c r="BP1725" s="63"/>
      <c r="BQ1725" s="63"/>
      <c r="BR1725" s="63"/>
      <c r="BS1725" s="63"/>
      <c r="BT1725" s="63"/>
      <c r="BU1725" s="63"/>
      <c r="BV1725" s="63"/>
      <c r="BW1725" s="63"/>
      <c r="BX1725" s="63"/>
      <c r="BY1725" s="63"/>
      <c r="BZ1725" s="63"/>
      <c r="CA1725" s="63"/>
      <c r="CB1725" s="63"/>
      <c r="CC1725" s="63"/>
      <c r="CD1725" s="63"/>
      <c r="CE1725" s="63"/>
      <c r="CF1725" s="63"/>
      <c r="CG1725" s="63"/>
      <c r="CH1725" s="63"/>
      <c r="CI1725" s="63"/>
      <c r="CJ1725" s="63"/>
      <c r="CK1725" s="63"/>
      <c r="CL1725" s="63"/>
      <c r="CM1725" s="63"/>
      <c r="CN1725" s="63"/>
      <c r="CO1725" s="63"/>
      <c r="CP1725" s="63"/>
      <c r="CR1725" s="227"/>
      <c r="CS1725" s="74"/>
    </row>
    <row r="1726" spans="1:97" s="72" customFormat="1" ht="75.75" customHeight="1">
      <c r="A1726" s="76"/>
      <c r="B1726" s="76"/>
      <c r="C1726" s="76"/>
      <c r="D1726" s="76"/>
      <c r="E1726" s="76"/>
      <c r="F1726" s="63"/>
      <c r="G1726" s="63"/>
      <c r="H1726" s="63"/>
      <c r="I1726" s="63"/>
      <c r="J1726" s="63"/>
      <c r="K1726" s="63"/>
      <c r="L1726" s="63"/>
      <c r="M1726" s="63"/>
      <c r="N1726" s="63"/>
      <c r="O1726" s="63"/>
      <c r="P1726" s="63"/>
      <c r="Q1726" s="63"/>
      <c r="R1726" s="63"/>
      <c r="S1726" s="63"/>
      <c r="T1726" s="63"/>
      <c r="U1726" s="63"/>
      <c r="V1726" s="63"/>
      <c r="W1726" s="63"/>
      <c r="X1726" s="63"/>
      <c r="Y1726" s="63"/>
      <c r="Z1726" s="63"/>
      <c r="AA1726" s="63"/>
      <c r="AB1726" s="63"/>
      <c r="AC1726" s="63"/>
      <c r="AD1726" s="63"/>
      <c r="AE1726" s="63"/>
      <c r="AF1726" s="63"/>
      <c r="AG1726" s="63"/>
      <c r="AH1726" s="63"/>
      <c r="AI1726" s="63"/>
      <c r="AJ1726" s="63"/>
      <c r="AK1726" s="63"/>
      <c r="AL1726" s="63"/>
      <c r="AM1726" s="63"/>
      <c r="AN1726" s="63"/>
      <c r="AO1726" s="63"/>
      <c r="AP1726" s="63"/>
      <c r="AQ1726" s="63"/>
      <c r="AR1726" s="63"/>
      <c r="AS1726" s="63"/>
      <c r="AT1726" s="63"/>
      <c r="AU1726" s="63"/>
      <c r="AV1726" s="63"/>
      <c r="AW1726" s="63"/>
      <c r="AX1726" s="63"/>
      <c r="AY1726" s="63"/>
      <c r="AZ1726" s="63"/>
      <c r="BA1726" s="63"/>
      <c r="BB1726" s="63"/>
      <c r="BC1726" s="63"/>
      <c r="BD1726" s="63"/>
      <c r="BE1726" s="63"/>
      <c r="BF1726" s="63"/>
      <c r="BG1726" s="63"/>
      <c r="BH1726" s="63"/>
      <c r="BI1726" s="63"/>
      <c r="BJ1726" s="63"/>
      <c r="BK1726" s="63"/>
      <c r="BL1726" s="63"/>
      <c r="BM1726" s="63"/>
      <c r="BN1726" s="63"/>
      <c r="BO1726" s="63"/>
      <c r="BP1726" s="63"/>
      <c r="BQ1726" s="63"/>
      <c r="BR1726" s="63"/>
      <c r="BS1726" s="63"/>
      <c r="BT1726" s="63"/>
      <c r="BU1726" s="63"/>
      <c r="BV1726" s="63"/>
      <c r="BW1726" s="63"/>
      <c r="BX1726" s="63"/>
      <c r="BY1726" s="63"/>
      <c r="BZ1726" s="63"/>
      <c r="CA1726" s="63"/>
      <c r="CB1726" s="63"/>
      <c r="CC1726" s="63"/>
      <c r="CD1726" s="63"/>
      <c r="CE1726" s="63"/>
      <c r="CF1726" s="63"/>
      <c r="CG1726" s="63"/>
      <c r="CH1726" s="63"/>
      <c r="CI1726" s="63"/>
      <c r="CJ1726" s="63"/>
      <c r="CK1726" s="63"/>
      <c r="CL1726" s="63"/>
      <c r="CM1726" s="63"/>
      <c r="CN1726" s="63"/>
      <c r="CO1726" s="63"/>
      <c r="CP1726" s="63"/>
      <c r="CR1726" s="227"/>
      <c r="CS1726" s="74"/>
    </row>
    <row r="1727" spans="1:97" s="72" customFormat="1" ht="75.75" customHeight="1">
      <c r="A1727" s="76"/>
      <c r="B1727" s="76"/>
      <c r="C1727" s="76"/>
      <c r="D1727" s="76"/>
      <c r="E1727" s="76"/>
      <c r="F1727" s="63"/>
      <c r="G1727" s="63"/>
      <c r="H1727" s="63"/>
      <c r="I1727" s="63"/>
      <c r="J1727" s="63"/>
      <c r="K1727" s="63"/>
      <c r="L1727" s="63"/>
      <c r="M1727" s="63"/>
      <c r="N1727" s="63"/>
      <c r="O1727" s="63"/>
      <c r="P1727" s="63"/>
      <c r="Q1727" s="63"/>
      <c r="R1727" s="63"/>
      <c r="S1727" s="63"/>
      <c r="T1727" s="63"/>
      <c r="U1727" s="63"/>
      <c r="V1727" s="63"/>
      <c r="W1727" s="63"/>
      <c r="X1727" s="63"/>
      <c r="Y1727" s="63"/>
      <c r="Z1727" s="63"/>
      <c r="AA1727" s="63"/>
      <c r="AB1727" s="63"/>
      <c r="AC1727" s="63"/>
      <c r="AD1727" s="63"/>
      <c r="AE1727" s="63"/>
      <c r="AF1727" s="63"/>
      <c r="AG1727" s="63"/>
      <c r="AH1727" s="63"/>
      <c r="AI1727" s="63"/>
      <c r="AJ1727" s="63"/>
      <c r="AK1727" s="63"/>
      <c r="AL1727" s="63"/>
      <c r="AM1727" s="63"/>
      <c r="AN1727" s="63"/>
      <c r="AO1727" s="63"/>
      <c r="AP1727" s="63"/>
      <c r="AQ1727" s="63"/>
      <c r="AR1727" s="63"/>
      <c r="AS1727" s="63"/>
      <c r="AT1727" s="63"/>
      <c r="AU1727" s="63"/>
      <c r="AV1727" s="63"/>
      <c r="AW1727" s="63"/>
      <c r="AX1727" s="63"/>
      <c r="AY1727" s="63"/>
      <c r="AZ1727" s="63"/>
      <c r="BA1727" s="63"/>
      <c r="BB1727" s="63"/>
      <c r="BC1727" s="63"/>
      <c r="BD1727" s="63"/>
      <c r="BE1727" s="63"/>
      <c r="BF1727" s="63"/>
      <c r="BG1727" s="63"/>
      <c r="BH1727" s="63"/>
      <c r="BI1727" s="63"/>
      <c r="BJ1727" s="63"/>
      <c r="BK1727" s="63"/>
      <c r="BL1727" s="63"/>
      <c r="BM1727" s="63"/>
      <c r="BN1727" s="63"/>
      <c r="BO1727" s="63"/>
      <c r="BP1727" s="63"/>
      <c r="BQ1727" s="63"/>
      <c r="BR1727" s="63"/>
      <c r="BS1727" s="63"/>
      <c r="BT1727" s="63"/>
      <c r="BU1727" s="63"/>
      <c r="BV1727" s="63"/>
      <c r="BW1727" s="63"/>
      <c r="BX1727" s="63"/>
      <c r="BY1727" s="63"/>
      <c r="BZ1727" s="63"/>
      <c r="CA1727" s="63"/>
      <c r="CB1727" s="63"/>
      <c r="CC1727" s="63"/>
      <c r="CD1727" s="63"/>
      <c r="CE1727" s="63"/>
      <c r="CF1727" s="63"/>
      <c r="CG1727" s="63"/>
      <c r="CH1727" s="63"/>
      <c r="CI1727" s="63"/>
      <c r="CJ1727" s="63"/>
      <c r="CK1727" s="63"/>
      <c r="CL1727" s="63"/>
      <c r="CM1727" s="63"/>
      <c r="CN1727" s="63"/>
      <c r="CO1727" s="63"/>
      <c r="CP1727" s="63"/>
      <c r="CR1727" s="227"/>
      <c r="CS1727" s="74"/>
    </row>
    <row r="1728" spans="1:97" s="72" customFormat="1" ht="75.75" customHeight="1">
      <c r="A1728" s="76"/>
      <c r="B1728" s="76"/>
      <c r="C1728" s="76"/>
      <c r="D1728" s="76"/>
      <c r="E1728" s="76"/>
      <c r="F1728" s="63"/>
      <c r="G1728" s="63"/>
      <c r="H1728" s="63"/>
      <c r="I1728" s="63"/>
      <c r="J1728" s="63"/>
      <c r="K1728" s="63"/>
      <c r="L1728" s="63"/>
      <c r="M1728" s="63"/>
      <c r="N1728" s="63"/>
      <c r="O1728" s="63"/>
      <c r="P1728" s="63"/>
      <c r="Q1728" s="63"/>
      <c r="R1728" s="63"/>
      <c r="S1728" s="63"/>
      <c r="T1728" s="63"/>
      <c r="U1728" s="63"/>
      <c r="V1728" s="63"/>
      <c r="W1728" s="63"/>
      <c r="X1728" s="63"/>
      <c r="Y1728" s="63"/>
      <c r="Z1728" s="63"/>
      <c r="AA1728" s="63"/>
      <c r="AB1728" s="63"/>
      <c r="AC1728" s="63"/>
      <c r="AD1728" s="63"/>
      <c r="AE1728" s="63"/>
      <c r="AF1728" s="63"/>
      <c r="AG1728" s="63"/>
      <c r="AH1728" s="63"/>
      <c r="AI1728" s="63"/>
      <c r="AJ1728" s="63"/>
      <c r="AK1728" s="63"/>
      <c r="AL1728" s="63"/>
      <c r="AM1728" s="63"/>
      <c r="AN1728" s="63"/>
      <c r="AO1728" s="63"/>
      <c r="AP1728" s="63"/>
      <c r="AQ1728" s="63"/>
      <c r="AR1728" s="63"/>
      <c r="AS1728" s="63"/>
      <c r="AT1728" s="63"/>
      <c r="AU1728" s="63"/>
      <c r="AV1728" s="63"/>
      <c r="AW1728" s="63"/>
      <c r="AX1728" s="63"/>
      <c r="AY1728" s="63"/>
      <c r="AZ1728" s="63"/>
      <c r="BA1728" s="63"/>
      <c r="BB1728" s="63"/>
      <c r="BC1728" s="63"/>
      <c r="BD1728" s="63"/>
      <c r="BE1728" s="63"/>
      <c r="BF1728" s="63"/>
      <c r="BG1728" s="63"/>
      <c r="BH1728" s="63"/>
      <c r="BI1728" s="63"/>
      <c r="BJ1728" s="63"/>
      <c r="BK1728" s="63"/>
      <c r="BL1728" s="63"/>
      <c r="BM1728" s="63"/>
      <c r="BN1728" s="63"/>
      <c r="BO1728" s="63"/>
      <c r="BP1728" s="63"/>
      <c r="BQ1728" s="63"/>
      <c r="BR1728" s="63"/>
      <c r="BS1728" s="63"/>
      <c r="BT1728" s="63"/>
      <c r="BU1728" s="63"/>
      <c r="BV1728" s="63"/>
      <c r="BW1728" s="63"/>
      <c r="BX1728" s="63"/>
      <c r="BY1728" s="63"/>
      <c r="BZ1728" s="63"/>
      <c r="CA1728" s="63"/>
      <c r="CB1728" s="63"/>
      <c r="CC1728" s="63"/>
      <c r="CD1728" s="63"/>
      <c r="CE1728" s="63"/>
      <c r="CF1728" s="63"/>
      <c r="CG1728" s="63"/>
      <c r="CH1728" s="63"/>
      <c r="CI1728" s="63"/>
      <c r="CJ1728" s="63"/>
      <c r="CK1728" s="63"/>
      <c r="CL1728" s="63"/>
      <c r="CM1728" s="63"/>
      <c r="CN1728" s="63"/>
      <c r="CO1728" s="63"/>
      <c r="CP1728" s="63"/>
      <c r="CR1728" s="227"/>
      <c r="CS1728" s="74"/>
    </row>
    <row r="1729" spans="1:97" s="72" customFormat="1" ht="75.75" customHeight="1">
      <c r="A1729" s="76"/>
      <c r="B1729" s="76"/>
      <c r="C1729" s="76"/>
      <c r="D1729" s="76"/>
      <c r="E1729" s="76"/>
      <c r="F1729" s="63"/>
      <c r="G1729" s="63"/>
      <c r="H1729" s="63"/>
      <c r="I1729" s="63"/>
      <c r="J1729" s="63"/>
      <c r="K1729" s="63"/>
      <c r="L1729" s="63"/>
      <c r="M1729" s="63"/>
      <c r="N1729" s="63"/>
      <c r="O1729" s="63"/>
      <c r="P1729" s="63"/>
      <c r="Q1729" s="63"/>
      <c r="R1729" s="63"/>
      <c r="S1729" s="63"/>
      <c r="T1729" s="63"/>
      <c r="U1729" s="63"/>
      <c r="V1729" s="63"/>
      <c r="W1729" s="63"/>
      <c r="X1729" s="63"/>
      <c r="Y1729" s="63"/>
      <c r="Z1729" s="63"/>
      <c r="AA1729" s="63"/>
      <c r="AB1729" s="63"/>
      <c r="AC1729" s="63"/>
      <c r="AD1729" s="63"/>
      <c r="AE1729" s="63"/>
      <c r="AF1729" s="63"/>
      <c r="AG1729" s="63"/>
      <c r="AH1729" s="63"/>
      <c r="AI1729" s="63"/>
      <c r="AJ1729" s="63"/>
      <c r="AK1729" s="63"/>
      <c r="AL1729" s="63"/>
      <c r="AM1729" s="63"/>
      <c r="AN1729" s="63"/>
      <c r="AO1729" s="63"/>
      <c r="AP1729" s="63"/>
      <c r="AQ1729" s="63"/>
      <c r="AR1729" s="63"/>
      <c r="AS1729" s="63"/>
      <c r="AT1729" s="63"/>
      <c r="AU1729" s="63"/>
      <c r="AV1729" s="63"/>
      <c r="AW1729" s="63"/>
      <c r="AX1729" s="63"/>
      <c r="AY1729" s="63"/>
      <c r="AZ1729" s="63"/>
      <c r="BA1729" s="63"/>
      <c r="BB1729" s="63"/>
      <c r="BC1729" s="63"/>
      <c r="BD1729" s="63"/>
      <c r="BE1729" s="63"/>
      <c r="BF1729" s="63"/>
      <c r="BG1729" s="63"/>
      <c r="BH1729" s="63"/>
      <c r="BI1729" s="63"/>
      <c r="BJ1729" s="63"/>
      <c r="BK1729" s="63"/>
      <c r="BL1729" s="63"/>
      <c r="BM1729" s="63"/>
      <c r="BN1729" s="63"/>
      <c r="BO1729" s="63"/>
      <c r="BP1729" s="63"/>
      <c r="BQ1729" s="63"/>
      <c r="BR1729" s="63"/>
      <c r="BS1729" s="63"/>
      <c r="BT1729" s="63"/>
      <c r="BU1729" s="63"/>
      <c r="BV1729" s="63"/>
      <c r="BW1729" s="63"/>
      <c r="BX1729" s="63"/>
      <c r="BY1729" s="63"/>
      <c r="BZ1729" s="63"/>
      <c r="CA1729" s="63"/>
      <c r="CB1729" s="63"/>
      <c r="CC1729" s="63"/>
      <c r="CD1729" s="63"/>
      <c r="CE1729" s="63"/>
      <c r="CF1729" s="63"/>
      <c r="CG1729" s="63"/>
      <c r="CH1729" s="63"/>
      <c r="CI1729" s="63"/>
      <c r="CJ1729" s="63"/>
      <c r="CK1729" s="63"/>
      <c r="CL1729" s="63"/>
      <c r="CM1729" s="63"/>
      <c r="CN1729" s="63"/>
      <c r="CO1729" s="63"/>
      <c r="CP1729" s="63"/>
      <c r="CR1729" s="227"/>
      <c r="CS1729" s="74"/>
    </row>
    <row r="1730" spans="1:97" s="72" customFormat="1" ht="75.75" customHeight="1">
      <c r="A1730" s="76"/>
      <c r="B1730" s="76"/>
      <c r="C1730" s="76"/>
      <c r="D1730" s="76"/>
      <c r="E1730" s="76"/>
      <c r="F1730" s="63"/>
      <c r="G1730" s="63"/>
      <c r="H1730" s="63"/>
      <c r="I1730" s="63"/>
      <c r="J1730" s="63"/>
      <c r="K1730" s="63"/>
      <c r="L1730" s="63"/>
      <c r="M1730" s="63"/>
      <c r="N1730" s="63"/>
      <c r="O1730" s="63"/>
      <c r="P1730" s="63"/>
      <c r="Q1730" s="63"/>
      <c r="R1730" s="63"/>
      <c r="S1730" s="63"/>
      <c r="T1730" s="63"/>
      <c r="U1730" s="63"/>
      <c r="V1730" s="63"/>
      <c r="W1730" s="63"/>
      <c r="X1730" s="63"/>
      <c r="Y1730" s="63"/>
      <c r="Z1730" s="63"/>
      <c r="AA1730" s="63"/>
      <c r="AB1730" s="63"/>
      <c r="AC1730" s="63"/>
      <c r="AD1730" s="63"/>
      <c r="AE1730" s="63"/>
      <c r="AF1730" s="63"/>
      <c r="AG1730" s="63"/>
      <c r="AH1730" s="63"/>
      <c r="AI1730" s="63"/>
      <c r="AJ1730" s="63"/>
      <c r="AK1730" s="63"/>
      <c r="AL1730" s="63"/>
      <c r="AM1730" s="63"/>
      <c r="AN1730" s="63"/>
      <c r="AO1730" s="63"/>
      <c r="AP1730" s="63"/>
      <c r="AQ1730" s="63"/>
      <c r="AR1730" s="63"/>
      <c r="AS1730" s="63"/>
      <c r="AT1730" s="63"/>
      <c r="AU1730" s="63"/>
      <c r="AV1730" s="63"/>
      <c r="AW1730" s="63"/>
      <c r="AX1730" s="63"/>
      <c r="AY1730" s="63"/>
      <c r="AZ1730" s="63"/>
      <c r="BA1730" s="63"/>
      <c r="BB1730" s="63"/>
      <c r="BC1730" s="63"/>
      <c r="BD1730" s="63"/>
      <c r="BE1730" s="63"/>
      <c r="BF1730" s="63"/>
      <c r="BG1730" s="63"/>
      <c r="BH1730" s="63"/>
      <c r="BI1730" s="63"/>
      <c r="BJ1730" s="63"/>
      <c r="BK1730" s="63"/>
      <c r="BL1730" s="63"/>
      <c r="BM1730" s="63"/>
      <c r="BN1730" s="63"/>
      <c r="BO1730" s="63"/>
      <c r="BP1730" s="63"/>
      <c r="BQ1730" s="63"/>
      <c r="BR1730" s="63"/>
      <c r="BS1730" s="63"/>
      <c r="BT1730" s="63"/>
      <c r="BU1730" s="63"/>
      <c r="BV1730" s="63"/>
      <c r="BW1730" s="63"/>
      <c r="BX1730" s="63"/>
      <c r="BY1730" s="63"/>
      <c r="BZ1730" s="63"/>
      <c r="CA1730" s="63"/>
      <c r="CB1730" s="63"/>
      <c r="CC1730" s="63"/>
      <c r="CD1730" s="63"/>
      <c r="CE1730" s="63"/>
      <c r="CF1730" s="63"/>
      <c r="CG1730" s="63"/>
      <c r="CH1730" s="63"/>
      <c r="CI1730" s="63"/>
      <c r="CJ1730" s="63"/>
      <c r="CK1730" s="63"/>
      <c r="CL1730" s="63"/>
      <c r="CM1730" s="63"/>
      <c r="CN1730" s="63"/>
      <c r="CO1730" s="63"/>
      <c r="CP1730" s="63"/>
      <c r="CR1730" s="227"/>
      <c r="CS1730" s="74"/>
    </row>
    <row r="1731" spans="1:97" s="72" customFormat="1" ht="75.75" customHeight="1">
      <c r="A1731" s="76"/>
      <c r="B1731" s="76"/>
      <c r="C1731" s="76"/>
      <c r="D1731" s="76"/>
      <c r="E1731" s="76"/>
      <c r="F1731" s="63"/>
      <c r="G1731" s="63"/>
      <c r="H1731" s="63"/>
      <c r="I1731" s="63"/>
      <c r="J1731" s="63"/>
      <c r="K1731" s="63"/>
      <c r="L1731" s="63"/>
      <c r="M1731" s="63"/>
      <c r="N1731" s="63"/>
      <c r="O1731" s="63"/>
      <c r="P1731" s="63"/>
      <c r="Q1731" s="63"/>
      <c r="R1731" s="63"/>
      <c r="S1731" s="63"/>
      <c r="T1731" s="63"/>
      <c r="U1731" s="63"/>
      <c r="V1731" s="63"/>
      <c r="W1731" s="63"/>
      <c r="X1731" s="63"/>
      <c r="Y1731" s="63"/>
      <c r="Z1731" s="63"/>
      <c r="AA1731" s="63"/>
      <c r="AB1731" s="63"/>
      <c r="AC1731" s="63"/>
      <c r="AD1731" s="63"/>
      <c r="AE1731" s="63"/>
      <c r="AF1731" s="63"/>
      <c r="AG1731" s="63"/>
      <c r="AH1731" s="63"/>
      <c r="AI1731" s="63"/>
      <c r="AJ1731" s="63"/>
      <c r="AK1731" s="63"/>
      <c r="AL1731" s="63"/>
      <c r="AM1731" s="63"/>
      <c r="AN1731" s="63"/>
      <c r="AO1731" s="63"/>
      <c r="AP1731" s="63"/>
      <c r="AQ1731" s="63"/>
      <c r="AR1731" s="63"/>
      <c r="AS1731" s="63"/>
      <c r="AT1731" s="63"/>
      <c r="AU1731" s="63"/>
      <c r="AV1731" s="63"/>
      <c r="AW1731" s="63"/>
      <c r="AX1731" s="63"/>
      <c r="AY1731" s="63"/>
      <c r="AZ1731" s="63"/>
      <c r="BA1731" s="63"/>
      <c r="BB1731" s="63"/>
      <c r="BC1731" s="63"/>
      <c r="BD1731" s="63"/>
      <c r="BE1731" s="63"/>
      <c r="BF1731" s="63"/>
      <c r="BG1731" s="63"/>
      <c r="BH1731" s="63"/>
      <c r="BI1731" s="63"/>
      <c r="BJ1731" s="63"/>
      <c r="BK1731" s="63"/>
      <c r="BL1731" s="63"/>
      <c r="BM1731" s="63"/>
      <c r="BN1731" s="63"/>
      <c r="BO1731" s="63"/>
      <c r="BP1731" s="63"/>
      <c r="BQ1731" s="63"/>
      <c r="BR1731" s="63"/>
      <c r="BS1731" s="63"/>
      <c r="BT1731" s="63"/>
      <c r="BU1731" s="63"/>
      <c r="BV1731" s="63"/>
      <c r="BW1731" s="63"/>
      <c r="BX1731" s="63"/>
      <c r="BY1731" s="63"/>
      <c r="BZ1731" s="63"/>
      <c r="CA1731" s="63"/>
      <c r="CB1731" s="63"/>
      <c r="CC1731" s="63"/>
      <c r="CD1731" s="63"/>
      <c r="CE1731" s="63"/>
      <c r="CF1731" s="63"/>
      <c r="CG1731" s="63"/>
      <c r="CH1731" s="63"/>
      <c r="CI1731" s="63"/>
      <c r="CJ1731" s="63"/>
      <c r="CK1731" s="63"/>
      <c r="CL1731" s="63"/>
      <c r="CM1731" s="63"/>
      <c r="CN1731" s="63"/>
      <c r="CO1731" s="63"/>
      <c r="CP1731" s="63"/>
      <c r="CR1731" s="227"/>
      <c r="CS1731" s="74"/>
    </row>
    <row r="1732" spans="1:97" s="72" customFormat="1" ht="75.75" customHeight="1">
      <c r="A1732" s="76"/>
      <c r="B1732" s="76"/>
      <c r="C1732" s="76"/>
      <c r="D1732" s="76"/>
      <c r="E1732" s="76"/>
      <c r="F1732" s="63"/>
      <c r="G1732" s="63"/>
      <c r="H1732" s="63"/>
      <c r="I1732" s="63"/>
      <c r="J1732" s="63"/>
      <c r="K1732" s="63"/>
      <c r="L1732" s="63"/>
      <c r="M1732" s="63"/>
      <c r="N1732" s="63"/>
      <c r="O1732" s="63"/>
      <c r="P1732" s="63"/>
      <c r="Q1732" s="63"/>
      <c r="R1732" s="63"/>
      <c r="S1732" s="63"/>
      <c r="T1732" s="63"/>
      <c r="U1732" s="63"/>
      <c r="V1732" s="63"/>
      <c r="W1732" s="63"/>
      <c r="X1732" s="63"/>
      <c r="Y1732" s="63"/>
      <c r="Z1732" s="63"/>
      <c r="AA1732" s="63"/>
      <c r="AB1732" s="63"/>
      <c r="AC1732" s="63"/>
      <c r="AD1732" s="63"/>
      <c r="AE1732" s="63"/>
      <c r="AF1732" s="63"/>
      <c r="AG1732" s="63"/>
      <c r="AH1732" s="63"/>
      <c r="AI1732" s="63"/>
      <c r="AJ1732" s="63"/>
      <c r="AK1732" s="63"/>
      <c r="AL1732" s="63"/>
      <c r="AM1732" s="63"/>
      <c r="AN1732" s="63"/>
      <c r="AO1732" s="63"/>
      <c r="AP1732" s="63"/>
      <c r="AQ1732" s="63"/>
      <c r="AR1732" s="63"/>
      <c r="AS1732" s="63"/>
      <c r="AT1732" s="63"/>
      <c r="AU1732" s="63"/>
      <c r="AV1732" s="63"/>
      <c r="AW1732" s="63"/>
      <c r="AX1732" s="63"/>
      <c r="AY1732" s="63"/>
      <c r="AZ1732" s="63"/>
      <c r="BA1732" s="63"/>
      <c r="BB1732" s="63"/>
      <c r="BC1732" s="63"/>
      <c r="BD1732" s="63"/>
      <c r="BE1732" s="63"/>
      <c r="BF1732" s="63"/>
      <c r="BG1732" s="63"/>
      <c r="BH1732" s="63"/>
      <c r="BI1732" s="63"/>
      <c r="BJ1732" s="63"/>
      <c r="BK1732" s="63"/>
      <c r="BL1732" s="63"/>
      <c r="BM1732" s="63"/>
      <c r="BN1732" s="63"/>
      <c r="BO1732" s="63"/>
      <c r="BP1732" s="63"/>
      <c r="BQ1732" s="63"/>
      <c r="BR1732" s="63"/>
      <c r="BS1732" s="63"/>
      <c r="BT1732" s="63"/>
      <c r="BU1732" s="63"/>
      <c r="BV1732" s="63"/>
      <c r="BW1732" s="63"/>
      <c r="BX1732" s="63"/>
      <c r="BY1732" s="63"/>
      <c r="BZ1732" s="63"/>
      <c r="CA1732" s="63"/>
      <c r="CB1732" s="63"/>
      <c r="CC1732" s="63"/>
      <c r="CD1732" s="63"/>
      <c r="CE1732" s="63"/>
      <c r="CF1732" s="63"/>
      <c r="CG1732" s="63"/>
      <c r="CH1732" s="63"/>
      <c r="CI1732" s="63"/>
      <c r="CJ1732" s="63"/>
      <c r="CK1732" s="63"/>
      <c r="CL1732" s="63"/>
      <c r="CM1732" s="63"/>
      <c r="CN1732" s="63"/>
      <c r="CO1732" s="63"/>
      <c r="CP1732" s="63"/>
      <c r="CR1732" s="227"/>
      <c r="CS1732" s="74"/>
    </row>
    <row r="1733" spans="1:97" s="72" customFormat="1" ht="75.75" customHeight="1">
      <c r="A1733" s="76"/>
      <c r="B1733" s="76"/>
      <c r="C1733" s="76"/>
      <c r="D1733" s="76"/>
      <c r="E1733" s="76"/>
      <c r="F1733" s="63"/>
      <c r="G1733" s="63"/>
      <c r="H1733" s="63"/>
      <c r="I1733" s="63"/>
      <c r="J1733" s="63"/>
      <c r="K1733" s="63"/>
      <c r="L1733" s="63"/>
      <c r="M1733" s="63"/>
      <c r="N1733" s="63"/>
      <c r="O1733" s="63"/>
      <c r="P1733" s="63"/>
      <c r="Q1733" s="63"/>
      <c r="R1733" s="63"/>
      <c r="S1733" s="63"/>
      <c r="T1733" s="63"/>
      <c r="U1733" s="63"/>
      <c r="V1733" s="63"/>
      <c r="W1733" s="63"/>
      <c r="X1733" s="63"/>
      <c r="Y1733" s="63"/>
      <c r="Z1733" s="63"/>
      <c r="AA1733" s="63"/>
      <c r="AB1733" s="63"/>
      <c r="AC1733" s="63"/>
      <c r="AD1733" s="63"/>
      <c r="AE1733" s="63"/>
      <c r="AF1733" s="63"/>
      <c r="AG1733" s="63"/>
      <c r="AH1733" s="63"/>
      <c r="AI1733" s="63"/>
      <c r="AJ1733" s="63"/>
      <c r="AK1733" s="63"/>
      <c r="AL1733" s="63"/>
      <c r="AM1733" s="63"/>
      <c r="AN1733" s="63"/>
      <c r="AO1733" s="63"/>
      <c r="AP1733" s="63"/>
      <c r="AQ1733" s="63"/>
      <c r="AR1733" s="63"/>
      <c r="AS1733" s="63"/>
      <c r="AT1733" s="63"/>
      <c r="AU1733" s="63"/>
      <c r="AV1733" s="63"/>
      <c r="AW1733" s="63"/>
      <c r="AX1733" s="63"/>
      <c r="AY1733" s="63"/>
      <c r="AZ1733" s="63"/>
      <c r="BA1733" s="63"/>
      <c r="BB1733" s="63"/>
      <c r="BC1733" s="63"/>
      <c r="BD1733" s="63"/>
      <c r="BE1733" s="63"/>
      <c r="BF1733" s="63"/>
      <c r="BG1733" s="63"/>
      <c r="BH1733" s="63"/>
      <c r="BI1733" s="63"/>
      <c r="BJ1733" s="63"/>
      <c r="BK1733" s="63"/>
      <c r="BL1733" s="63"/>
      <c r="BM1733" s="63"/>
      <c r="BN1733" s="63"/>
      <c r="BO1733" s="63"/>
      <c r="BP1733" s="63"/>
      <c r="BQ1733" s="63"/>
      <c r="BR1733" s="63"/>
      <c r="BS1733" s="63"/>
      <c r="BT1733" s="63"/>
      <c r="BU1733" s="63"/>
      <c r="BV1733" s="63"/>
      <c r="BW1733" s="63"/>
      <c r="BX1733" s="63"/>
      <c r="BY1733" s="63"/>
      <c r="BZ1733" s="63"/>
      <c r="CA1733" s="63"/>
      <c r="CB1733" s="63"/>
      <c r="CC1733" s="63"/>
      <c r="CD1733" s="63"/>
      <c r="CE1733" s="63"/>
      <c r="CF1733" s="63"/>
      <c r="CG1733" s="63"/>
      <c r="CH1733" s="63"/>
      <c r="CI1733" s="63"/>
      <c r="CJ1733" s="63"/>
      <c r="CK1733" s="63"/>
      <c r="CL1733" s="63"/>
      <c r="CM1733" s="63"/>
      <c r="CN1733" s="63"/>
      <c r="CO1733" s="63"/>
      <c r="CP1733" s="63"/>
      <c r="CR1733" s="227"/>
      <c r="CS1733" s="74"/>
    </row>
    <row r="1734" spans="1:97" s="72" customFormat="1" ht="75.75" customHeight="1">
      <c r="A1734" s="76"/>
      <c r="B1734" s="76"/>
      <c r="C1734" s="76"/>
      <c r="D1734" s="76"/>
      <c r="E1734" s="76"/>
      <c r="F1734" s="63"/>
      <c r="G1734" s="63"/>
      <c r="H1734" s="63"/>
      <c r="I1734" s="63"/>
      <c r="J1734" s="63"/>
      <c r="K1734" s="63"/>
      <c r="L1734" s="63"/>
      <c r="M1734" s="63"/>
      <c r="N1734" s="63"/>
      <c r="O1734" s="63"/>
      <c r="P1734" s="63"/>
      <c r="Q1734" s="63"/>
      <c r="R1734" s="63"/>
      <c r="S1734" s="63"/>
      <c r="T1734" s="63"/>
      <c r="U1734" s="63"/>
      <c r="V1734" s="63"/>
      <c r="W1734" s="63"/>
      <c r="X1734" s="63"/>
      <c r="Y1734" s="63"/>
      <c r="Z1734" s="63"/>
      <c r="AA1734" s="63"/>
      <c r="AB1734" s="63"/>
      <c r="AC1734" s="63"/>
      <c r="AD1734" s="63"/>
      <c r="AE1734" s="63"/>
      <c r="AF1734" s="63"/>
      <c r="AG1734" s="63"/>
      <c r="AH1734" s="63"/>
      <c r="AI1734" s="63"/>
      <c r="AJ1734" s="63"/>
      <c r="AK1734" s="63"/>
      <c r="AL1734" s="63"/>
      <c r="AM1734" s="63"/>
      <c r="AN1734" s="63"/>
      <c r="AO1734" s="63"/>
      <c r="AP1734" s="63"/>
      <c r="AQ1734" s="63"/>
      <c r="AR1734" s="63"/>
      <c r="AS1734" s="63"/>
      <c r="AT1734" s="63"/>
      <c r="AU1734" s="63"/>
      <c r="AV1734" s="63"/>
      <c r="AW1734" s="63"/>
      <c r="AX1734" s="63"/>
      <c r="AY1734" s="63"/>
      <c r="AZ1734" s="63"/>
      <c r="BA1734" s="63"/>
      <c r="BB1734" s="63"/>
      <c r="BC1734" s="63"/>
      <c r="BD1734" s="63"/>
      <c r="BE1734" s="63"/>
      <c r="BF1734" s="63"/>
      <c r="BG1734" s="63"/>
      <c r="BH1734" s="63"/>
      <c r="BI1734" s="63"/>
      <c r="BJ1734" s="63"/>
      <c r="BK1734" s="63"/>
      <c r="BL1734" s="63"/>
      <c r="BM1734" s="63"/>
      <c r="BN1734" s="63"/>
      <c r="BO1734" s="63"/>
      <c r="BP1734" s="63"/>
      <c r="BQ1734" s="63"/>
      <c r="BR1734" s="63"/>
      <c r="BS1734" s="63"/>
      <c r="BT1734" s="63"/>
      <c r="BU1734" s="63"/>
      <c r="BV1734" s="63"/>
      <c r="BW1734" s="63"/>
      <c r="BX1734" s="63"/>
      <c r="BY1734" s="63"/>
      <c r="BZ1734" s="63"/>
      <c r="CA1734" s="63"/>
      <c r="CB1734" s="63"/>
      <c r="CC1734" s="63"/>
      <c r="CD1734" s="63"/>
      <c r="CE1734" s="63"/>
      <c r="CF1734" s="63"/>
      <c r="CG1734" s="63"/>
      <c r="CH1734" s="63"/>
      <c r="CI1734" s="63"/>
      <c r="CJ1734" s="63"/>
      <c r="CK1734" s="63"/>
      <c r="CL1734" s="63"/>
      <c r="CM1734" s="63"/>
      <c r="CN1734" s="63"/>
      <c r="CO1734" s="63"/>
      <c r="CP1734" s="63"/>
      <c r="CR1734" s="227"/>
      <c r="CS1734" s="74"/>
    </row>
    <row r="1735" spans="1:97" s="72" customFormat="1" ht="75.75" customHeight="1">
      <c r="A1735" s="76"/>
      <c r="B1735" s="76"/>
      <c r="C1735" s="76"/>
      <c r="D1735" s="76"/>
      <c r="E1735" s="76"/>
      <c r="F1735" s="63"/>
      <c r="G1735" s="63"/>
      <c r="H1735" s="63"/>
      <c r="I1735" s="63"/>
      <c r="J1735" s="63"/>
      <c r="K1735" s="63"/>
      <c r="L1735" s="63"/>
      <c r="M1735" s="63"/>
      <c r="N1735" s="63"/>
      <c r="O1735" s="63"/>
      <c r="P1735" s="63"/>
      <c r="Q1735" s="63"/>
      <c r="R1735" s="63"/>
      <c r="S1735" s="63"/>
      <c r="T1735" s="63"/>
      <c r="U1735" s="63"/>
      <c r="V1735" s="63"/>
      <c r="W1735" s="63"/>
      <c r="X1735" s="63"/>
      <c r="Y1735" s="63"/>
      <c r="Z1735" s="63"/>
      <c r="AA1735" s="63"/>
      <c r="AB1735" s="63"/>
      <c r="AC1735" s="63"/>
      <c r="AD1735" s="63"/>
      <c r="AE1735" s="63"/>
      <c r="AF1735" s="63"/>
      <c r="AG1735" s="63"/>
      <c r="AH1735" s="63"/>
      <c r="AI1735" s="63"/>
      <c r="AJ1735" s="63"/>
      <c r="AK1735" s="63"/>
      <c r="AL1735" s="63"/>
      <c r="AM1735" s="63"/>
      <c r="AN1735" s="63"/>
      <c r="AO1735" s="63"/>
      <c r="AP1735" s="63"/>
      <c r="AQ1735" s="63"/>
      <c r="AR1735" s="63"/>
      <c r="AS1735" s="63"/>
      <c r="AT1735" s="63"/>
      <c r="AU1735" s="63"/>
      <c r="AV1735" s="63"/>
      <c r="AW1735" s="63"/>
      <c r="AX1735" s="63"/>
      <c r="AY1735" s="63"/>
      <c r="AZ1735" s="63"/>
      <c r="BA1735" s="63"/>
      <c r="BB1735" s="63"/>
      <c r="BC1735" s="63"/>
      <c r="BD1735" s="63"/>
      <c r="BE1735" s="63"/>
      <c r="BF1735" s="63"/>
      <c r="BG1735" s="63"/>
      <c r="BH1735" s="63"/>
      <c r="BI1735" s="63"/>
      <c r="BJ1735" s="63"/>
      <c r="BK1735" s="63"/>
      <c r="BL1735" s="63"/>
      <c r="BM1735" s="63"/>
      <c r="BN1735" s="63"/>
      <c r="BO1735" s="63"/>
      <c r="BP1735" s="63"/>
      <c r="BQ1735" s="63"/>
      <c r="BR1735" s="63"/>
      <c r="BS1735" s="63"/>
      <c r="BT1735" s="63"/>
      <c r="BU1735" s="63"/>
      <c r="BV1735" s="63"/>
      <c r="BW1735" s="63"/>
      <c r="BX1735" s="63"/>
      <c r="BY1735" s="63"/>
      <c r="BZ1735" s="63"/>
      <c r="CA1735" s="63"/>
      <c r="CB1735" s="63"/>
      <c r="CC1735" s="63"/>
      <c r="CD1735" s="63"/>
      <c r="CE1735" s="63"/>
      <c r="CF1735" s="63"/>
      <c r="CG1735" s="63"/>
      <c r="CH1735" s="63"/>
      <c r="CI1735" s="63"/>
      <c r="CJ1735" s="63"/>
      <c r="CK1735" s="63"/>
      <c r="CL1735" s="63"/>
      <c r="CM1735" s="63"/>
      <c r="CN1735" s="63"/>
      <c r="CO1735" s="63"/>
      <c r="CP1735" s="63"/>
      <c r="CR1735" s="227"/>
      <c r="CS1735" s="74"/>
    </row>
    <row r="1736" spans="1:97" s="72" customFormat="1" ht="75.75" customHeight="1">
      <c r="A1736" s="76"/>
      <c r="B1736" s="76"/>
      <c r="C1736" s="76"/>
      <c r="D1736" s="76"/>
      <c r="E1736" s="76"/>
      <c r="F1736" s="63"/>
      <c r="G1736" s="63"/>
      <c r="H1736" s="63"/>
      <c r="I1736" s="63"/>
      <c r="J1736" s="63"/>
      <c r="K1736" s="63"/>
      <c r="L1736" s="63"/>
      <c r="M1736" s="63"/>
      <c r="N1736" s="63"/>
      <c r="O1736" s="63"/>
      <c r="P1736" s="63"/>
      <c r="Q1736" s="63"/>
      <c r="R1736" s="63"/>
      <c r="S1736" s="63"/>
      <c r="T1736" s="63"/>
      <c r="U1736" s="63"/>
      <c r="V1736" s="63"/>
      <c r="W1736" s="63"/>
      <c r="X1736" s="63"/>
      <c r="Y1736" s="63"/>
      <c r="Z1736" s="63"/>
      <c r="AA1736" s="63"/>
      <c r="AB1736" s="63"/>
      <c r="AC1736" s="63"/>
      <c r="AD1736" s="63"/>
      <c r="AE1736" s="63"/>
      <c r="AF1736" s="63"/>
      <c r="AG1736" s="63"/>
      <c r="AH1736" s="63"/>
      <c r="AI1736" s="63"/>
      <c r="AJ1736" s="63"/>
      <c r="AK1736" s="63"/>
      <c r="AL1736" s="63"/>
      <c r="AM1736" s="63"/>
      <c r="AN1736" s="63"/>
      <c r="AO1736" s="63"/>
      <c r="AP1736" s="63"/>
      <c r="AQ1736" s="63"/>
      <c r="AR1736" s="63"/>
      <c r="AS1736" s="63"/>
      <c r="AT1736" s="63"/>
      <c r="AU1736" s="63"/>
      <c r="AV1736" s="63"/>
      <c r="AW1736" s="63"/>
      <c r="AX1736" s="63"/>
      <c r="AY1736" s="63"/>
      <c r="AZ1736" s="63"/>
      <c r="BA1736" s="63"/>
      <c r="BB1736" s="63"/>
      <c r="BC1736" s="63"/>
      <c r="BD1736" s="63"/>
      <c r="BE1736" s="63"/>
      <c r="BF1736" s="63"/>
      <c r="BG1736" s="63"/>
      <c r="BH1736" s="63"/>
      <c r="BI1736" s="63"/>
      <c r="BJ1736" s="63"/>
      <c r="BK1736" s="63"/>
      <c r="BL1736" s="63"/>
      <c r="BM1736" s="63"/>
      <c r="BN1736" s="63"/>
      <c r="BO1736" s="63"/>
      <c r="BP1736" s="63"/>
      <c r="BQ1736" s="63"/>
      <c r="BR1736" s="63"/>
      <c r="BS1736" s="63"/>
      <c r="BT1736" s="63"/>
      <c r="BU1736" s="63"/>
      <c r="BV1736" s="63"/>
      <c r="BW1736" s="63"/>
      <c r="BX1736" s="63"/>
      <c r="BY1736" s="63"/>
      <c r="BZ1736" s="63"/>
      <c r="CA1736" s="63"/>
      <c r="CB1736" s="63"/>
      <c r="CC1736" s="63"/>
      <c r="CD1736" s="63"/>
      <c r="CE1736" s="63"/>
      <c r="CF1736" s="63"/>
      <c r="CG1736" s="63"/>
      <c r="CH1736" s="63"/>
      <c r="CI1736" s="63"/>
      <c r="CJ1736" s="63"/>
      <c r="CK1736" s="63"/>
      <c r="CL1736" s="63"/>
      <c r="CM1736" s="63"/>
      <c r="CN1736" s="63"/>
      <c r="CO1736" s="63"/>
      <c r="CP1736" s="63"/>
      <c r="CR1736" s="227"/>
      <c r="CS1736" s="74"/>
    </row>
    <row r="1737" spans="1:97" s="72" customFormat="1" ht="75.75" customHeight="1">
      <c r="A1737" s="76"/>
      <c r="B1737" s="76"/>
      <c r="C1737" s="76"/>
      <c r="D1737" s="76"/>
      <c r="E1737" s="76"/>
      <c r="F1737" s="63"/>
      <c r="G1737" s="63"/>
      <c r="H1737" s="63"/>
      <c r="I1737" s="63"/>
      <c r="J1737" s="63"/>
      <c r="K1737" s="63"/>
      <c r="L1737" s="63"/>
      <c r="M1737" s="63"/>
      <c r="N1737" s="63"/>
      <c r="O1737" s="63"/>
      <c r="P1737" s="63"/>
      <c r="Q1737" s="63"/>
      <c r="R1737" s="63"/>
      <c r="S1737" s="63"/>
      <c r="T1737" s="63"/>
      <c r="U1737" s="63"/>
      <c r="V1737" s="63"/>
      <c r="W1737" s="63"/>
      <c r="X1737" s="63"/>
      <c r="Y1737" s="63"/>
      <c r="Z1737" s="63"/>
      <c r="AA1737" s="63"/>
      <c r="AB1737" s="63"/>
      <c r="AC1737" s="63"/>
      <c r="AD1737" s="63"/>
      <c r="AE1737" s="63"/>
      <c r="AF1737" s="63"/>
      <c r="AG1737" s="63"/>
      <c r="AH1737" s="63"/>
      <c r="AI1737" s="63"/>
      <c r="AJ1737" s="63"/>
      <c r="AK1737" s="63"/>
      <c r="AL1737" s="63"/>
      <c r="AM1737" s="63"/>
      <c r="AN1737" s="63"/>
      <c r="AO1737" s="63"/>
      <c r="AP1737" s="63"/>
      <c r="AQ1737" s="63"/>
      <c r="AR1737" s="63"/>
      <c r="AS1737" s="63"/>
      <c r="AT1737" s="63"/>
      <c r="AU1737" s="63"/>
      <c r="AV1737" s="63"/>
      <c r="AW1737" s="63"/>
      <c r="AX1737" s="63"/>
      <c r="AY1737" s="63"/>
      <c r="AZ1737" s="63"/>
      <c r="BA1737" s="63"/>
      <c r="BB1737" s="63"/>
      <c r="BC1737" s="63"/>
      <c r="BD1737" s="63"/>
      <c r="BE1737" s="63"/>
      <c r="BF1737" s="63"/>
      <c r="BG1737" s="63"/>
      <c r="BH1737" s="63"/>
      <c r="BI1737" s="63"/>
      <c r="BJ1737" s="63"/>
      <c r="BK1737" s="63"/>
      <c r="BL1737" s="63"/>
      <c r="BM1737" s="63"/>
      <c r="BN1737" s="63"/>
      <c r="BO1737" s="63"/>
      <c r="BP1737" s="63"/>
      <c r="BQ1737" s="63"/>
      <c r="BR1737" s="63"/>
      <c r="BS1737" s="63"/>
      <c r="BT1737" s="63"/>
      <c r="BU1737" s="63"/>
      <c r="BV1737" s="63"/>
      <c r="BW1737" s="63"/>
      <c r="BX1737" s="63"/>
      <c r="BY1737" s="63"/>
      <c r="BZ1737" s="63"/>
      <c r="CA1737" s="63"/>
      <c r="CB1737" s="63"/>
      <c r="CC1737" s="63"/>
      <c r="CD1737" s="63"/>
      <c r="CE1737" s="63"/>
      <c r="CF1737" s="63"/>
      <c r="CG1737" s="63"/>
      <c r="CH1737" s="63"/>
      <c r="CI1737" s="63"/>
      <c r="CJ1737" s="63"/>
      <c r="CK1737" s="63"/>
      <c r="CL1737" s="63"/>
      <c r="CM1737" s="63"/>
      <c r="CN1737" s="63"/>
      <c r="CO1737" s="63"/>
      <c r="CP1737" s="63"/>
      <c r="CR1737" s="227"/>
      <c r="CS1737" s="74"/>
    </row>
    <row r="1738" spans="1:97" s="72" customFormat="1" ht="75.75" customHeight="1">
      <c r="A1738" s="76"/>
      <c r="B1738" s="76"/>
      <c r="C1738" s="76"/>
      <c r="D1738" s="76"/>
      <c r="E1738" s="76"/>
      <c r="F1738" s="63"/>
      <c r="G1738" s="63"/>
      <c r="H1738" s="63"/>
      <c r="I1738" s="63"/>
      <c r="J1738" s="63"/>
      <c r="K1738" s="63"/>
      <c r="L1738" s="63"/>
      <c r="M1738" s="63"/>
      <c r="N1738" s="63"/>
      <c r="O1738" s="63"/>
      <c r="P1738" s="63"/>
      <c r="Q1738" s="63"/>
      <c r="R1738" s="63"/>
      <c r="S1738" s="63"/>
      <c r="T1738" s="63"/>
      <c r="U1738" s="63"/>
      <c r="V1738" s="63"/>
      <c r="W1738" s="63"/>
      <c r="X1738" s="63"/>
      <c r="Y1738" s="63"/>
      <c r="Z1738" s="63"/>
      <c r="AA1738" s="63"/>
      <c r="AB1738" s="63"/>
      <c r="AC1738" s="63"/>
      <c r="AD1738" s="63"/>
      <c r="AE1738" s="63"/>
      <c r="AF1738" s="63"/>
      <c r="AG1738" s="63"/>
      <c r="AH1738" s="63"/>
      <c r="AI1738" s="63"/>
      <c r="AJ1738" s="63"/>
      <c r="AK1738" s="63"/>
      <c r="AL1738" s="63"/>
      <c r="AM1738" s="63"/>
      <c r="AN1738" s="63"/>
      <c r="AO1738" s="63"/>
      <c r="AP1738" s="63"/>
      <c r="AQ1738" s="63"/>
      <c r="AR1738" s="63"/>
      <c r="AS1738" s="63"/>
      <c r="AT1738" s="63"/>
      <c r="AU1738" s="63"/>
      <c r="AV1738" s="63"/>
      <c r="AW1738" s="63"/>
      <c r="AX1738" s="63"/>
      <c r="AY1738" s="63"/>
      <c r="AZ1738" s="63"/>
      <c r="BA1738" s="63"/>
      <c r="BB1738" s="63"/>
      <c r="BC1738" s="63"/>
      <c r="BD1738" s="63"/>
      <c r="BE1738" s="63"/>
      <c r="BF1738" s="63"/>
      <c r="BG1738" s="63"/>
      <c r="BH1738" s="63"/>
      <c r="BI1738" s="63"/>
      <c r="BJ1738" s="63"/>
      <c r="BK1738" s="63"/>
      <c r="BL1738" s="63"/>
      <c r="BM1738" s="63"/>
      <c r="BN1738" s="63"/>
      <c r="BO1738" s="63"/>
      <c r="BP1738" s="63"/>
      <c r="BQ1738" s="63"/>
      <c r="BR1738" s="63"/>
      <c r="BS1738" s="63"/>
      <c r="BT1738" s="63"/>
      <c r="BU1738" s="63"/>
      <c r="BV1738" s="63"/>
      <c r="BW1738" s="63"/>
      <c r="BX1738" s="63"/>
      <c r="BY1738" s="63"/>
      <c r="BZ1738" s="63"/>
      <c r="CA1738" s="63"/>
      <c r="CB1738" s="63"/>
      <c r="CC1738" s="63"/>
      <c r="CD1738" s="63"/>
      <c r="CE1738" s="63"/>
      <c r="CF1738" s="63"/>
      <c r="CG1738" s="63"/>
      <c r="CH1738" s="63"/>
      <c r="CI1738" s="63"/>
      <c r="CJ1738" s="63"/>
      <c r="CK1738" s="63"/>
      <c r="CL1738" s="63"/>
      <c r="CM1738" s="63"/>
      <c r="CN1738" s="63"/>
      <c r="CO1738" s="63"/>
      <c r="CP1738" s="63"/>
      <c r="CR1738" s="227"/>
      <c r="CS1738" s="74"/>
    </row>
    <row r="1739" spans="1:97" s="72" customFormat="1" ht="75.75" customHeight="1">
      <c r="A1739" s="76"/>
      <c r="B1739" s="76"/>
      <c r="C1739" s="76"/>
      <c r="D1739" s="76"/>
      <c r="E1739" s="76"/>
      <c r="F1739" s="63"/>
      <c r="G1739" s="63"/>
      <c r="H1739" s="63"/>
      <c r="I1739" s="63"/>
      <c r="J1739" s="63"/>
      <c r="K1739" s="63"/>
      <c r="L1739" s="63"/>
      <c r="M1739" s="63"/>
      <c r="N1739" s="63"/>
      <c r="O1739" s="63"/>
      <c r="P1739" s="63"/>
      <c r="Q1739" s="63"/>
      <c r="R1739" s="63"/>
      <c r="S1739" s="63"/>
      <c r="T1739" s="63"/>
      <c r="U1739" s="63"/>
      <c r="V1739" s="63"/>
      <c r="W1739" s="63"/>
      <c r="X1739" s="63"/>
      <c r="Y1739" s="63"/>
      <c r="Z1739" s="63"/>
      <c r="AA1739" s="63"/>
      <c r="AB1739" s="63"/>
      <c r="AC1739" s="63"/>
      <c r="AD1739" s="63"/>
      <c r="AE1739" s="63"/>
      <c r="AF1739" s="63"/>
      <c r="AG1739" s="63"/>
      <c r="AH1739" s="63"/>
      <c r="AI1739" s="63"/>
      <c r="AJ1739" s="63"/>
      <c r="AK1739" s="63"/>
      <c r="AL1739" s="63"/>
      <c r="AM1739" s="63"/>
      <c r="AN1739" s="63"/>
      <c r="AO1739" s="63"/>
      <c r="AP1739" s="63"/>
      <c r="AQ1739" s="63"/>
      <c r="AR1739" s="63"/>
      <c r="AS1739" s="63"/>
      <c r="AT1739" s="63"/>
      <c r="AU1739" s="63"/>
      <c r="AV1739" s="63"/>
      <c r="AW1739" s="63"/>
      <c r="AX1739" s="63"/>
      <c r="AY1739" s="63"/>
      <c r="AZ1739" s="63"/>
      <c r="BA1739" s="63"/>
      <c r="BB1739" s="63"/>
      <c r="BC1739" s="63"/>
      <c r="BD1739" s="63"/>
      <c r="BE1739" s="63"/>
      <c r="BF1739" s="63"/>
      <c r="BG1739" s="63"/>
      <c r="BH1739" s="63"/>
      <c r="BI1739" s="63"/>
      <c r="BJ1739" s="63"/>
      <c r="BK1739" s="63"/>
      <c r="BL1739" s="63"/>
      <c r="BM1739" s="63"/>
      <c r="BN1739" s="63"/>
      <c r="BO1739" s="63"/>
      <c r="BP1739" s="63"/>
      <c r="BQ1739" s="63"/>
      <c r="BR1739" s="63"/>
      <c r="BS1739" s="63"/>
      <c r="BT1739" s="63"/>
      <c r="BU1739" s="63"/>
      <c r="BV1739" s="63"/>
      <c r="BW1739" s="63"/>
      <c r="BX1739" s="63"/>
      <c r="BY1739" s="63"/>
      <c r="BZ1739" s="63"/>
      <c r="CA1739" s="63"/>
      <c r="CB1739" s="63"/>
      <c r="CC1739" s="63"/>
      <c r="CD1739" s="63"/>
      <c r="CE1739" s="63"/>
      <c r="CF1739" s="63"/>
      <c r="CG1739" s="63"/>
      <c r="CH1739" s="63"/>
      <c r="CI1739" s="63"/>
      <c r="CJ1739" s="63"/>
      <c r="CK1739" s="63"/>
      <c r="CL1739" s="63"/>
      <c r="CM1739" s="63"/>
      <c r="CN1739" s="63"/>
      <c r="CO1739" s="63"/>
      <c r="CP1739" s="63"/>
      <c r="CR1739" s="227"/>
      <c r="CS1739" s="74"/>
    </row>
    <row r="1740" spans="1:97" s="72" customFormat="1" ht="75.75" customHeight="1">
      <c r="A1740" s="76"/>
      <c r="B1740" s="76"/>
      <c r="C1740" s="76"/>
      <c r="D1740" s="76"/>
      <c r="E1740" s="76"/>
      <c r="F1740" s="63"/>
      <c r="G1740" s="63"/>
      <c r="H1740" s="63"/>
      <c r="I1740" s="63"/>
      <c r="J1740" s="63"/>
      <c r="K1740" s="63"/>
      <c r="L1740" s="63"/>
      <c r="M1740" s="63"/>
      <c r="N1740" s="63"/>
      <c r="O1740" s="63"/>
      <c r="P1740" s="63"/>
      <c r="Q1740" s="63"/>
      <c r="R1740" s="63"/>
      <c r="S1740" s="63"/>
      <c r="T1740" s="63"/>
      <c r="U1740" s="63"/>
      <c r="V1740" s="63"/>
      <c r="W1740" s="63"/>
      <c r="X1740" s="63"/>
      <c r="Y1740" s="63"/>
      <c r="Z1740" s="63"/>
      <c r="AA1740" s="63"/>
      <c r="AB1740" s="63"/>
      <c r="AC1740" s="63"/>
      <c r="AD1740" s="63"/>
      <c r="AE1740" s="63"/>
      <c r="AF1740" s="63"/>
      <c r="AG1740" s="63"/>
      <c r="AH1740" s="63"/>
      <c r="AI1740" s="63"/>
      <c r="AJ1740" s="63"/>
      <c r="AK1740" s="63"/>
      <c r="AL1740" s="63"/>
      <c r="AM1740" s="63"/>
      <c r="AN1740" s="63"/>
      <c r="AO1740" s="63"/>
      <c r="AP1740" s="63"/>
      <c r="AQ1740" s="63"/>
      <c r="AR1740" s="63"/>
      <c r="AS1740" s="63"/>
      <c r="AT1740" s="63"/>
      <c r="AU1740" s="63"/>
      <c r="AV1740" s="63"/>
      <c r="AW1740" s="63"/>
      <c r="AX1740" s="63"/>
      <c r="AY1740" s="63"/>
      <c r="AZ1740" s="63"/>
      <c r="BA1740" s="63"/>
      <c r="BB1740" s="63"/>
      <c r="BC1740" s="63"/>
      <c r="BD1740" s="63"/>
      <c r="BE1740" s="63"/>
      <c r="BF1740" s="63"/>
      <c r="BG1740" s="63"/>
      <c r="BH1740" s="63"/>
      <c r="BI1740" s="63"/>
      <c r="BJ1740" s="63"/>
      <c r="BK1740" s="63"/>
      <c r="BL1740" s="63"/>
      <c r="BM1740" s="63"/>
      <c r="BN1740" s="63"/>
      <c r="BO1740" s="63"/>
      <c r="BP1740" s="63"/>
      <c r="BQ1740" s="63"/>
      <c r="BR1740" s="63"/>
      <c r="BS1740" s="63"/>
      <c r="BT1740" s="63"/>
      <c r="BU1740" s="63"/>
      <c r="BV1740" s="63"/>
      <c r="BW1740" s="63"/>
      <c r="BX1740" s="63"/>
      <c r="BY1740" s="63"/>
      <c r="BZ1740" s="63"/>
      <c r="CA1740" s="63"/>
      <c r="CB1740" s="63"/>
      <c r="CC1740" s="63"/>
      <c r="CD1740" s="63"/>
      <c r="CE1740" s="63"/>
      <c r="CF1740" s="63"/>
      <c r="CG1740" s="63"/>
      <c r="CH1740" s="63"/>
      <c r="CI1740" s="63"/>
      <c r="CJ1740" s="63"/>
      <c r="CK1740" s="63"/>
      <c r="CL1740" s="63"/>
      <c r="CM1740" s="63"/>
      <c r="CN1740" s="63"/>
      <c r="CO1740" s="63"/>
      <c r="CP1740" s="63"/>
      <c r="CR1740" s="227"/>
      <c r="CS1740" s="74"/>
    </row>
    <row r="1741" spans="1:97" s="72" customFormat="1" ht="75.75" customHeight="1">
      <c r="A1741" s="76"/>
      <c r="B1741" s="76"/>
      <c r="C1741" s="76"/>
      <c r="D1741" s="76"/>
      <c r="E1741" s="76"/>
      <c r="F1741" s="63"/>
      <c r="G1741" s="63"/>
      <c r="H1741" s="63"/>
      <c r="I1741" s="63"/>
      <c r="J1741" s="63"/>
      <c r="K1741" s="63"/>
      <c r="L1741" s="63"/>
      <c r="M1741" s="63"/>
      <c r="N1741" s="63"/>
      <c r="O1741" s="63"/>
      <c r="P1741" s="63"/>
      <c r="Q1741" s="63"/>
      <c r="R1741" s="63"/>
      <c r="S1741" s="63"/>
      <c r="T1741" s="63"/>
      <c r="U1741" s="63"/>
      <c r="V1741" s="63"/>
      <c r="W1741" s="63"/>
      <c r="X1741" s="63"/>
      <c r="Y1741" s="63"/>
      <c r="Z1741" s="63"/>
      <c r="AA1741" s="63"/>
      <c r="AB1741" s="63"/>
      <c r="AC1741" s="63"/>
      <c r="AD1741" s="63"/>
      <c r="AE1741" s="63"/>
      <c r="AF1741" s="63"/>
      <c r="AG1741" s="63"/>
      <c r="AH1741" s="63"/>
      <c r="AI1741" s="63"/>
      <c r="AJ1741" s="63"/>
      <c r="AK1741" s="63"/>
      <c r="AL1741" s="63"/>
      <c r="AM1741" s="63"/>
      <c r="AN1741" s="63"/>
      <c r="AO1741" s="63"/>
      <c r="AP1741" s="63"/>
      <c r="AQ1741" s="63"/>
      <c r="AR1741" s="63"/>
      <c r="AS1741" s="63"/>
      <c r="AT1741" s="63"/>
      <c r="AU1741" s="63"/>
      <c r="AV1741" s="63"/>
      <c r="AW1741" s="63"/>
      <c r="AX1741" s="63"/>
      <c r="AY1741" s="63"/>
      <c r="AZ1741" s="63"/>
      <c r="BA1741" s="63"/>
      <c r="BB1741" s="63"/>
      <c r="BC1741" s="63"/>
      <c r="BD1741" s="63"/>
      <c r="BE1741" s="63"/>
      <c r="BF1741" s="63"/>
      <c r="BG1741" s="63"/>
      <c r="BH1741" s="63"/>
      <c r="BI1741" s="63"/>
      <c r="BJ1741" s="63"/>
      <c r="BK1741" s="63"/>
      <c r="BL1741" s="63"/>
      <c r="BM1741" s="63"/>
      <c r="BN1741" s="63"/>
      <c r="BO1741" s="63"/>
      <c r="BP1741" s="63"/>
      <c r="BQ1741" s="63"/>
      <c r="BR1741" s="63"/>
      <c r="BS1741" s="63"/>
      <c r="BT1741" s="63"/>
      <c r="BU1741" s="63"/>
      <c r="BV1741" s="63"/>
      <c r="BW1741" s="63"/>
      <c r="BX1741" s="63"/>
      <c r="BY1741" s="63"/>
      <c r="BZ1741" s="63"/>
      <c r="CA1741" s="63"/>
      <c r="CB1741" s="63"/>
      <c r="CC1741" s="63"/>
      <c r="CD1741" s="63"/>
      <c r="CE1741" s="63"/>
      <c r="CF1741" s="63"/>
      <c r="CG1741" s="63"/>
      <c r="CH1741" s="63"/>
      <c r="CI1741" s="63"/>
      <c r="CJ1741" s="63"/>
      <c r="CK1741" s="63"/>
      <c r="CL1741" s="63"/>
      <c r="CM1741" s="63"/>
      <c r="CN1741" s="63"/>
      <c r="CO1741" s="63"/>
      <c r="CP1741" s="63"/>
      <c r="CR1741" s="227"/>
      <c r="CS1741" s="74"/>
    </row>
    <row r="1742" spans="1:97" s="72" customFormat="1" ht="75.75" customHeight="1">
      <c r="A1742" s="76"/>
      <c r="B1742" s="76"/>
      <c r="C1742" s="76"/>
      <c r="D1742" s="76"/>
      <c r="E1742" s="76"/>
      <c r="F1742" s="63"/>
      <c r="G1742" s="63"/>
      <c r="H1742" s="63"/>
      <c r="I1742" s="63"/>
      <c r="J1742" s="63"/>
      <c r="K1742" s="63"/>
      <c r="L1742" s="63"/>
      <c r="M1742" s="63"/>
      <c r="N1742" s="63"/>
      <c r="O1742" s="63"/>
      <c r="P1742" s="63"/>
      <c r="Q1742" s="63"/>
      <c r="R1742" s="63"/>
      <c r="S1742" s="63"/>
      <c r="T1742" s="63"/>
      <c r="U1742" s="63"/>
      <c r="V1742" s="63"/>
      <c r="W1742" s="63"/>
      <c r="X1742" s="63"/>
      <c r="Y1742" s="63"/>
      <c r="Z1742" s="63"/>
      <c r="AA1742" s="63"/>
      <c r="AB1742" s="63"/>
      <c r="AC1742" s="63"/>
      <c r="AD1742" s="63"/>
      <c r="AE1742" s="63"/>
      <c r="AF1742" s="63"/>
      <c r="AG1742" s="63"/>
      <c r="AH1742" s="63"/>
      <c r="AI1742" s="63"/>
      <c r="AJ1742" s="63"/>
      <c r="AK1742" s="63"/>
      <c r="AL1742" s="63"/>
      <c r="AM1742" s="63"/>
      <c r="AN1742" s="63"/>
      <c r="AO1742" s="63"/>
      <c r="AP1742" s="63"/>
      <c r="AQ1742" s="63"/>
      <c r="AR1742" s="63"/>
      <c r="AS1742" s="63"/>
      <c r="AT1742" s="63"/>
      <c r="AU1742" s="63"/>
      <c r="AV1742" s="63"/>
      <c r="AW1742" s="63"/>
      <c r="AX1742" s="63"/>
      <c r="AY1742" s="63"/>
      <c r="AZ1742" s="63"/>
      <c r="BA1742" s="63"/>
      <c r="BB1742" s="63"/>
      <c r="BC1742" s="63"/>
      <c r="BD1742" s="63"/>
      <c r="BE1742" s="63"/>
      <c r="BF1742" s="63"/>
      <c r="BG1742" s="63"/>
      <c r="BH1742" s="63"/>
      <c r="BI1742" s="63"/>
      <c r="BJ1742" s="63"/>
      <c r="BK1742" s="63"/>
      <c r="BL1742" s="63"/>
      <c r="BM1742" s="63"/>
      <c r="BN1742" s="63"/>
      <c r="BO1742" s="63"/>
      <c r="BP1742" s="63"/>
      <c r="BQ1742" s="63"/>
      <c r="BR1742" s="63"/>
      <c r="BS1742" s="63"/>
      <c r="BT1742" s="63"/>
      <c r="BU1742" s="63"/>
      <c r="BV1742" s="63"/>
      <c r="BW1742" s="63"/>
      <c r="BX1742" s="63"/>
      <c r="BY1742" s="63"/>
      <c r="BZ1742" s="63"/>
      <c r="CA1742" s="63"/>
      <c r="CB1742" s="63"/>
      <c r="CC1742" s="63"/>
      <c r="CD1742" s="63"/>
      <c r="CE1742" s="63"/>
      <c r="CF1742" s="63"/>
      <c r="CG1742" s="63"/>
      <c r="CH1742" s="63"/>
      <c r="CI1742" s="63"/>
      <c r="CJ1742" s="63"/>
      <c r="CK1742" s="63"/>
      <c r="CL1742" s="63"/>
      <c r="CM1742" s="63"/>
      <c r="CN1742" s="63"/>
      <c r="CO1742" s="63"/>
      <c r="CP1742" s="63"/>
      <c r="CR1742" s="227"/>
      <c r="CS1742" s="74"/>
    </row>
    <row r="1743" spans="1:97" s="72" customFormat="1" ht="75.75" customHeight="1">
      <c r="A1743" s="76"/>
      <c r="B1743" s="76"/>
      <c r="C1743" s="76"/>
      <c r="D1743" s="76"/>
      <c r="E1743" s="76"/>
      <c r="F1743" s="63"/>
      <c r="G1743" s="63"/>
      <c r="H1743" s="63"/>
      <c r="I1743" s="63"/>
      <c r="J1743" s="63"/>
      <c r="K1743" s="63"/>
      <c r="L1743" s="63"/>
      <c r="M1743" s="63"/>
      <c r="N1743" s="63"/>
      <c r="O1743" s="63"/>
      <c r="P1743" s="63"/>
      <c r="Q1743" s="63"/>
      <c r="R1743" s="63"/>
      <c r="S1743" s="63"/>
      <c r="T1743" s="63"/>
      <c r="U1743" s="63"/>
      <c r="V1743" s="63"/>
      <c r="W1743" s="63"/>
      <c r="X1743" s="63"/>
      <c r="Y1743" s="63"/>
      <c r="Z1743" s="63"/>
      <c r="AA1743" s="63"/>
      <c r="AB1743" s="63"/>
      <c r="AC1743" s="63"/>
      <c r="AD1743" s="63"/>
      <c r="AE1743" s="63"/>
      <c r="AF1743" s="63"/>
      <c r="AG1743" s="63"/>
      <c r="AH1743" s="63"/>
      <c r="AI1743" s="63"/>
      <c r="AJ1743" s="63"/>
      <c r="AK1743" s="63"/>
      <c r="AL1743" s="63"/>
      <c r="AM1743" s="63"/>
      <c r="AN1743" s="63"/>
      <c r="AO1743" s="63"/>
      <c r="AP1743" s="63"/>
      <c r="AQ1743" s="63"/>
      <c r="AR1743" s="63"/>
      <c r="AS1743" s="63"/>
      <c r="AT1743" s="63"/>
      <c r="AU1743" s="63"/>
      <c r="AV1743" s="63"/>
      <c r="AW1743" s="63"/>
      <c r="AX1743" s="63"/>
      <c r="AY1743" s="63"/>
      <c r="AZ1743" s="63"/>
      <c r="BA1743" s="63"/>
      <c r="BB1743" s="63"/>
      <c r="BC1743" s="63"/>
      <c r="BD1743" s="63"/>
      <c r="BE1743" s="63"/>
      <c r="BF1743" s="63"/>
      <c r="BG1743" s="63"/>
      <c r="BH1743" s="63"/>
      <c r="BI1743" s="63"/>
      <c r="BJ1743" s="63"/>
      <c r="BK1743" s="63"/>
      <c r="BL1743" s="63"/>
      <c r="BM1743" s="63"/>
      <c r="BN1743" s="63"/>
      <c r="BO1743" s="63"/>
      <c r="BP1743" s="63"/>
      <c r="BQ1743" s="63"/>
      <c r="BR1743" s="63"/>
      <c r="BS1743" s="63"/>
      <c r="BT1743" s="63"/>
      <c r="BU1743" s="63"/>
      <c r="BV1743" s="63"/>
      <c r="BW1743" s="63"/>
      <c r="BX1743" s="63"/>
      <c r="BY1743" s="63"/>
      <c r="BZ1743" s="63"/>
      <c r="CA1743" s="63"/>
      <c r="CB1743" s="63"/>
      <c r="CC1743" s="63"/>
      <c r="CD1743" s="63"/>
      <c r="CE1743" s="63"/>
      <c r="CF1743" s="63"/>
      <c r="CG1743" s="63"/>
      <c r="CH1743" s="63"/>
      <c r="CI1743" s="63"/>
      <c r="CJ1743" s="63"/>
      <c r="CK1743" s="63"/>
      <c r="CL1743" s="63"/>
      <c r="CM1743" s="63"/>
      <c r="CN1743" s="63"/>
      <c r="CO1743" s="63"/>
      <c r="CP1743" s="63"/>
      <c r="CR1743" s="227"/>
      <c r="CS1743" s="74"/>
    </row>
    <row r="1744" spans="1:97" s="72" customFormat="1" ht="75.75" customHeight="1">
      <c r="A1744" s="76"/>
      <c r="B1744" s="76"/>
      <c r="C1744" s="76"/>
      <c r="D1744" s="76"/>
      <c r="E1744" s="76"/>
      <c r="F1744" s="63"/>
      <c r="G1744" s="63"/>
      <c r="H1744" s="63"/>
      <c r="I1744" s="63"/>
      <c r="J1744" s="63"/>
      <c r="K1744" s="63"/>
      <c r="L1744" s="63"/>
      <c r="M1744" s="63"/>
      <c r="N1744" s="63"/>
      <c r="O1744" s="63"/>
      <c r="P1744" s="63"/>
      <c r="Q1744" s="63"/>
      <c r="R1744" s="63"/>
      <c r="S1744" s="63"/>
      <c r="T1744" s="63"/>
      <c r="U1744" s="63"/>
      <c r="V1744" s="63"/>
      <c r="W1744" s="63"/>
      <c r="X1744" s="63"/>
      <c r="Y1744" s="63"/>
      <c r="Z1744" s="63"/>
      <c r="AA1744" s="63"/>
      <c r="AB1744" s="63"/>
      <c r="AC1744" s="63"/>
      <c r="AD1744" s="63"/>
      <c r="AE1744" s="63"/>
      <c r="AF1744" s="63"/>
      <c r="AG1744" s="63"/>
      <c r="AH1744" s="63"/>
      <c r="AI1744" s="63"/>
      <c r="AJ1744" s="63"/>
      <c r="AK1744" s="63"/>
      <c r="AL1744" s="63"/>
      <c r="AM1744" s="63"/>
      <c r="AN1744" s="63"/>
      <c r="AO1744" s="63"/>
      <c r="AP1744" s="63"/>
      <c r="AQ1744" s="63"/>
      <c r="AR1744" s="63"/>
      <c r="AS1744" s="63"/>
      <c r="AT1744" s="63"/>
      <c r="AU1744" s="63"/>
      <c r="AV1744" s="63"/>
      <c r="AW1744" s="63"/>
      <c r="AX1744" s="63"/>
      <c r="AY1744" s="63"/>
      <c r="AZ1744" s="63"/>
      <c r="BA1744" s="63"/>
      <c r="BB1744" s="63"/>
      <c r="BC1744" s="63"/>
      <c r="BD1744" s="63"/>
      <c r="BE1744" s="63"/>
      <c r="BF1744" s="63"/>
      <c r="BG1744" s="63"/>
      <c r="BH1744" s="63"/>
      <c r="BI1744" s="63"/>
      <c r="BJ1744" s="63"/>
      <c r="BK1744" s="63"/>
      <c r="BL1744" s="63"/>
      <c r="BM1744" s="63"/>
      <c r="BN1744" s="63"/>
      <c r="BO1744" s="63"/>
      <c r="BP1744" s="63"/>
      <c r="BQ1744" s="63"/>
      <c r="BR1744" s="63"/>
      <c r="BS1744" s="63"/>
      <c r="BT1744" s="63"/>
      <c r="BU1744" s="63"/>
      <c r="BV1744" s="63"/>
      <c r="BW1744" s="63"/>
      <c r="BX1744" s="63"/>
      <c r="BY1744" s="63"/>
      <c r="BZ1744" s="63"/>
      <c r="CA1744" s="63"/>
      <c r="CB1744" s="63"/>
      <c r="CC1744" s="63"/>
      <c r="CD1744" s="63"/>
      <c r="CE1744" s="63"/>
      <c r="CF1744" s="63"/>
      <c r="CG1744" s="63"/>
      <c r="CH1744" s="63"/>
      <c r="CI1744" s="63"/>
      <c r="CJ1744" s="63"/>
      <c r="CK1744" s="63"/>
      <c r="CL1744" s="63"/>
      <c r="CM1744" s="63"/>
      <c r="CN1744" s="63"/>
      <c r="CO1744" s="63"/>
      <c r="CP1744" s="63"/>
      <c r="CR1744" s="227"/>
      <c r="CS1744" s="74"/>
    </row>
    <row r="1745" spans="1:97" s="72" customFormat="1" ht="75.75" customHeight="1">
      <c r="A1745" s="76"/>
      <c r="B1745" s="76"/>
      <c r="C1745" s="76"/>
      <c r="D1745" s="76"/>
      <c r="E1745" s="76"/>
      <c r="F1745" s="63"/>
      <c r="G1745" s="63"/>
      <c r="H1745" s="63"/>
      <c r="I1745" s="63"/>
      <c r="J1745" s="63"/>
      <c r="K1745" s="63"/>
      <c r="L1745" s="63"/>
      <c r="M1745" s="63"/>
      <c r="N1745" s="63"/>
      <c r="O1745" s="63"/>
      <c r="P1745" s="63"/>
      <c r="Q1745" s="63"/>
      <c r="R1745" s="63"/>
      <c r="S1745" s="63"/>
      <c r="T1745" s="63"/>
      <c r="U1745" s="63"/>
      <c r="V1745" s="63"/>
      <c r="W1745" s="63"/>
      <c r="X1745" s="63"/>
      <c r="Y1745" s="63"/>
      <c r="Z1745" s="63"/>
      <c r="AA1745" s="63"/>
      <c r="AB1745" s="63"/>
      <c r="AC1745" s="63"/>
      <c r="AD1745" s="63"/>
      <c r="AE1745" s="63"/>
      <c r="AF1745" s="63"/>
      <c r="AG1745" s="63"/>
      <c r="AH1745" s="63"/>
      <c r="AI1745" s="63"/>
      <c r="AJ1745" s="63"/>
      <c r="AK1745" s="63"/>
      <c r="AL1745" s="63"/>
      <c r="AM1745" s="63"/>
      <c r="AN1745" s="63"/>
      <c r="AO1745" s="63"/>
      <c r="AP1745" s="63"/>
      <c r="AQ1745" s="63"/>
      <c r="AR1745" s="63"/>
      <c r="AS1745" s="63"/>
      <c r="AT1745" s="63"/>
      <c r="AU1745" s="63"/>
      <c r="AV1745" s="63"/>
      <c r="AW1745" s="63"/>
      <c r="AX1745" s="63"/>
      <c r="AY1745" s="63"/>
      <c r="AZ1745" s="63"/>
      <c r="BA1745" s="63"/>
      <c r="BB1745" s="63"/>
      <c r="BC1745" s="63"/>
      <c r="BD1745" s="63"/>
      <c r="BE1745" s="63"/>
      <c r="BF1745" s="63"/>
      <c r="BG1745" s="63"/>
      <c r="BH1745" s="63"/>
      <c r="BI1745" s="63"/>
      <c r="BJ1745" s="63"/>
      <c r="BK1745" s="63"/>
      <c r="BL1745" s="63"/>
      <c r="BM1745" s="63"/>
      <c r="BN1745" s="63"/>
      <c r="BO1745" s="63"/>
      <c r="BP1745" s="63"/>
      <c r="BQ1745" s="63"/>
      <c r="BR1745" s="63"/>
      <c r="BS1745" s="63"/>
      <c r="BT1745" s="63"/>
      <c r="BU1745" s="63"/>
      <c r="BV1745" s="63"/>
      <c r="BW1745" s="63"/>
      <c r="BX1745" s="63"/>
      <c r="BY1745" s="63"/>
      <c r="BZ1745" s="63"/>
      <c r="CA1745" s="63"/>
      <c r="CB1745" s="63"/>
      <c r="CC1745" s="63"/>
      <c r="CD1745" s="63"/>
      <c r="CE1745" s="63"/>
      <c r="CF1745" s="63"/>
      <c r="CG1745" s="63"/>
      <c r="CH1745" s="63"/>
      <c r="CI1745" s="63"/>
      <c r="CJ1745" s="63"/>
      <c r="CK1745" s="63"/>
      <c r="CL1745" s="63"/>
      <c r="CM1745" s="63"/>
      <c r="CN1745" s="63"/>
      <c r="CO1745" s="63"/>
      <c r="CP1745" s="63"/>
      <c r="CR1745" s="227"/>
      <c r="CS1745" s="74"/>
    </row>
    <row r="1746" spans="1:97" s="72" customFormat="1" ht="75.75" customHeight="1">
      <c r="A1746" s="76"/>
      <c r="B1746" s="76"/>
      <c r="C1746" s="76"/>
      <c r="D1746" s="76"/>
      <c r="E1746" s="76"/>
      <c r="F1746" s="63"/>
      <c r="G1746" s="63"/>
      <c r="H1746" s="63"/>
      <c r="I1746" s="63"/>
      <c r="J1746" s="63"/>
      <c r="K1746" s="63"/>
      <c r="L1746" s="63"/>
      <c r="M1746" s="63"/>
      <c r="N1746" s="63"/>
      <c r="O1746" s="63"/>
      <c r="P1746" s="63"/>
      <c r="Q1746" s="63"/>
      <c r="R1746" s="63"/>
      <c r="S1746" s="63"/>
      <c r="T1746" s="63"/>
      <c r="U1746" s="63"/>
      <c r="V1746" s="63"/>
      <c r="W1746" s="63"/>
      <c r="X1746" s="63"/>
      <c r="Y1746" s="63"/>
      <c r="Z1746" s="63"/>
      <c r="AA1746" s="63"/>
      <c r="AB1746" s="63"/>
      <c r="AC1746" s="63"/>
      <c r="AD1746" s="63"/>
      <c r="AE1746" s="63"/>
      <c r="AF1746" s="63"/>
      <c r="AG1746" s="63"/>
      <c r="AH1746" s="63"/>
      <c r="AI1746" s="63"/>
      <c r="AJ1746" s="63"/>
      <c r="AK1746" s="63"/>
      <c r="AL1746" s="63"/>
      <c r="AM1746" s="63"/>
      <c r="AN1746" s="63"/>
      <c r="AO1746" s="63"/>
      <c r="AP1746" s="63"/>
      <c r="AQ1746" s="63"/>
      <c r="AR1746" s="63"/>
      <c r="AS1746" s="63"/>
      <c r="AT1746" s="63"/>
      <c r="AU1746" s="63"/>
      <c r="AV1746" s="63"/>
      <c r="AW1746" s="63"/>
      <c r="AX1746" s="63"/>
      <c r="AY1746" s="63"/>
      <c r="AZ1746" s="63"/>
      <c r="BA1746" s="63"/>
      <c r="BB1746" s="63"/>
      <c r="BC1746" s="63"/>
      <c r="BD1746" s="63"/>
      <c r="BE1746" s="63"/>
      <c r="BF1746" s="63"/>
      <c r="BG1746" s="63"/>
      <c r="BH1746" s="63"/>
      <c r="BI1746" s="63"/>
      <c r="BJ1746" s="63"/>
      <c r="BK1746" s="63"/>
      <c r="BL1746" s="63"/>
      <c r="BM1746" s="63"/>
      <c r="BN1746" s="63"/>
      <c r="BO1746" s="63"/>
      <c r="BP1746" s="63"/>
      <c r="BQ1746" s="63"/>
      <c r="BR1746" s="63"/>
      <c r="BS1746" s="63"/>
      <c r="BT1746" s="63"/>
      <c r="BU1746" s="63"/>
      <c r="BV1746" s="63"/>
      <c r="BW1746" s="63"/>
      <c r="BX1746" s="63"/>
      <c r="BY1746" s="63"/>
      <c r="BZ1746" s="63"/>
      <c r="CA1746" s="63"/>
      <c r="CB1746" s="63"/>
      <c r="CC1746" s="63"/>
      <c r="CD1746" s="63"/>
      <c r="CE1746" s="63"/>
      <c r="CF1746" s="63"/>
      <c r="CG1746" s="63"/>
      <c r="CH1746" s="63"/>
      <c r="CI1746" s="63"/>
      <c r="CJ1746" s="63"/>
      <c r="CK1746" s="63"/>
      <c r="CL1746" s="63"/>
      <c r="CM1746" s="63"/>
      <c r="CN1746" s="63"/>
      <c r="CO1746" s="63"/>
      <c r="CP1746" s="63"/>
      <c r="CR1746" s="227"/>
      <c r="CS1746" s="74"/>
    </row>
    <row r="1747" spans="1:97" s="72" customFormat="1" ht="75.75" customHeight="1">
      <c r="A1747" s="76"/>
      <c r="B1747" s="76"/>
      <c r="C1747" s="76"/>
      <c r="D1747" s="76"/>
      <c r="E1747" s="76"/>
      <c r="F1747" s="63"/>
      <c r="G1747" s="63"/>
      <c r="H1747" s="63"/>
      <c r="I1747" s="63"/>
      <c r="J1747" s="63"/>
      <c r="K1747" s="63"/>
      <c r="L1747" s="63"/>
      <c r="M1747" s="63"/>
      <c r="N1747" s="63"/>
      <c r="O1747" s="63"/>
      <c r="P1747" s="63"/>
      <c r="Q1747" s="63"/>
      <c r="R1747" s="63"/>
      <c r="S1747" s="63"/>
      <c r="T1747" s="63"/>
      <c r="U1747" s="63"/>
      <c r="V1747" s="63"/>
      <c r="W1747" s="63"/>
      <c r="X1747" s="63"/>
      <c r="Y1747" s="63"/>
      <c r="Z1747" s="63"/>
      <c r="AA1747" s="63"/>
      <c r="AB1747" s="63"/>
      <c r="AC1747" s="63"/>
      <c r="AD1747" s="63"/>
      <c r="AE1747" s="63"/>
      <c r="AF1747" s="63"/>
      <c r="AG1747" s="63"/>
      <c r="AH1747" s="63"/>
      <c r="AI1747" s="63"/>
      <c r="AJ1747" s="63"/>
      <c r="AK1747" s="63"/>
      <c r="AL1747" s="63"/>
      <c r="AM1747" s="63"/>
      <c r="AN1747" s="63"/>
      <c r="AO1747" s="63"/>
      <c r="AP1747" s="63"/>
      <c r="AQ1747" s="63"/>
      <c r="AR1747" s="63"/>
      <c r="AS1747" s="63"/>
      <c r="AT1747" s="63"/>
      <c r="AU1747" s="63"/>
      <c r="AV1747" s="63"/>
      <c r="AW1747" s="63"/>
      <c r="AX1747" s="63"/>
      <c r="AY1747" s="63"/>
      <c r="AZ1747" s="63"/>
      <c r="BA1747" s="63"/>
      <c r="BB1747" s="63"/>
      <c r="BC1747" s="63"/>
      <c r="BD1747" s="63"/>
      <c r="BE1747" s="63"/>
      <c r="BF1747" s="63"/>
      <c r="BG1747" s="63"/>
      <c r="BH1747" s="63"/>
      <c r="BI1747" s="63"/>
      <c r="BJ1747" s="63"/>
      <c r="BK1747" s="63"/>
      <c r="BL1747" s="63"/>
      <c r="BM1747" s="63"/>
      <c r="BN1747" s="63"/>
      <c r="BO1747" s="63"/>
      <c r="BP1747" s="63"/>
      <c r="BQ1747" s="63"/>
      <c r="BR1747" s="63"/>
      <c r="BS1747" s="63"/>
      <c r="BT1747" s="63"/>
      <c r="BU1747" s="63"/>
      <c r="BV1747" s="63"/>
      <c r="BW1747" s="63"/>
      <c r="BX1747" s="63"/>
      <c r="BY1747" s="63"/>
      <c r="BZ1747" s="63"/>
      <c r="CA1747" s="63"/>
      <c r="CB1747" s="63"/>
      <c r="CC1747" s="63"/>
      <c r="CD1747" s="63"/>
      <c r="CE1747" s="63"/>
      <c r="CF1747" s="63"/>
      <c r="CG1747" s="63"/>
      <c r="CH1747" s="63"/>
      <c r="CI1747" s="63"/>
      <c r="CJ1747" s="63"/>
      <c r="CK1747" s="63"/>
      <c r="CL1747" s="63"/>
      <c r="CM1747" s="63"/>
      <c r="CN1747" s="63"/>
      <c r="CO1747" s="63"/>
      <c r="CP1747" s="63"/>
      <c r="CR1747" s="227"/>
      <c r="CS1747" s="74"/>
    </row>
    <row r="1748" spans="1:97" s="72" customFormat="1" ht="75.75" customHeight="1">
      <c r="A1748" s="76"/>
      <c r="B1748" s="76"/>
      <c r="C1748" s="76"/>
      <c r="D1748" s="76"/>
      <c r="E1748" s="76"/>
      <c r="F1748" s="63"/>
      <c r="G1748" s="63"/>
      <c r="H1748" s="63"/>
      <c r="I1748" s="63"/>
      <c r="J1748" s="63"/>
      <c r="K1748" s="63"/>
      <c r="L1748" s="63"/>
      <c r="M1748" s="63"/>
      <c r="N1748" s="63"/>
      <c r="O1748" s="63"/>
      <c r="P1748" s="63"/>
      <c r="Q1748" s="63"/>
      <c r="R1748" s="63"/>
      <c r="S1748" s="63"/>
      <c r="T1748" s="63"/>
      <c r="U1748" s="63"/>
      <c r="V1748" s="63"/>
      <c r="W1748" s="63"/>
      <c r="X1748" s="63"/>
      <c r="Y1748" s="63"/>
      <c r="Z1748" s="63"/>
      <c r="AA1748" s="63"/>
      <c r="AB1748" s="63"/>
      <c r="AC1748" s="63"/>
      <c r="AD1748" s="63"/>
      <c r="AE1748" s="63"/>
      <c r="AF1748" s="63"/>
      <c r="AG1748" s="63"/>
      <c r="AH1748" s="63"/>
      <c r="AI1748" s="63"/>
      <c r="AJ1748" s="63"/>
      <c r="AK1748" s="63"/>
      <c r="AL1748" s="63"/>
      <c r="AM1748" s="63"/>
      <c r="AN1748" s="63"/>
      <c r="AO1748" s="63"/>
      <c r="AP1748" s="63"/>
      <c r="AQ1748" s="63"/>
      <c r="AR1748" s="63"/>
      <c r="AS1748" s="63"/>
      <c r="AT1748" s="63"/>
      <c r="AU1748" s="63"/>
      <c r="AV1748" s="63"/>
      <c r="AW1748" s="63"/>
      <c r="AX1748" s="63"/>
      <c r="AY1748" s="63"/>
      <c r="AZ1748" s="63"/>
      <c r="BA1748" s="63"/>
      <c r="BB1748" s="63"/>
      <c r="BC1748" s="63"/>
      <c r="BD1748" s="63"/>
      <c r="BE1748" s="63"/>
      <c r="BF1748" s="63"/>
      <c r="BG1748" s="63"/>
      <c r="BH1748" s="63"/>
      <c r="BI1748" s="63"/>
      <c r="BJ1748" s="63"/>
      <c r="BK1748" s="63"/>
      <c r="BL1748" s="63"/>
      <c r="BM1748" s="63"/>
      <c r="BN1748" s="63"/>
      <c r="BO1748" s="63"/>
      <c r="BP1748" s="63"/>
      <c r="BQ1748" s="63"/>
      <c r="BR1748" s="63"/>
      <c r="BS1748" s="63"/>
      <c r="BT1748" s="63"/>
      <c r="BU1748" s="63"/>
      <c r="BV1748" s="63"/>
      <c r="BW1748" s="63"/>
      <c r="BX1748" s="63"/>
      <c r="BY1748" s="63"/>
      <c r="BZ1748" s="63"/>
      <c r="CA1748" s="63"/>
      <c r="CB1748" s="63"/>
      <c r="CC1748" s="63"/>
      <c r="CD1748" s="63"/>
      <c r="CE1748" s="63"/>
      <c r="CF1748" s="63"/>
      <c r="CG1748" s="63"/>
      <c r="CH1748" s="63"/>
      <c r="CI1748" s="63"/>
      <c r="CJ1748" s="63"/>
      <c r="CK1748" s="63"/>
      <c r="CL1748" s="63"/>
      <c r="CM1748" s="63"/>
      <c r="CN1748" s="63"/>
      <c r="CO1748" s="63"/>
      <c r="CP1748" s="63"/>
      <c r="CR1748" s="227"/>
      <c r="CS1748" s="74"/>
    </row>
    <row r="1749" spans="1:97" s="72" customFormat="1" ht="75.75" customHeight="1">
      <c r="A1749" s="76"/>
      <c r="B1749" s="76"/>
      <c r="C1749" s="76"/>
      <c r="D1749" s="76"/>
      <c r="E1749" s="76"/>
      <c r="F1749" s="63"/>
      <c r="G1749" s="63"/>
      <c r="H1749" s="63"/>
      <c r="I1749" s="63"/>
      <c r="J1749" s="63"/>
      <c r="K1749" s="63"/>
      <c r="L1749" s="63"/>
      <c r="M1749" s="63"/>
      <c r="N1749" s="63"/>
      <c r="O1749" s="63"/>
      <c r="P1749" s="63"/>
      <c r="Q1749" s="63"/>
      <c r="R1749" s="63"/>
      <c r="S1749" s="63"/>
      <c r="T1749" s="63"/>
      <c r="U1749" s="63"/>
      <c r="V1749" s="63"/>
      <c r="W1749" s="63"/>
      <c r="X1749" s="63"/>
      <c r="Y1749" s="63"/>
      <c r="Z1749" s="63"/>
      <c r="AA1749" s="63"/>
      <c r="AB1749" s="63"/>
      <c r="AC1749" s="63"/>
      <c r="AD1749" s="63"/>
      <c r="AE1749" s="63"/>
      <c r="AF1749" s="63"/>
      <c r="AG1749" s="63"/>
      <c r="AH1749" s="63"/>
      <c r="AI1749" s="63"/>
      <c r="AJ1749" s="63"/>
      <c r="AK1749" s="63"/>
      <c r="AL1749" s="63"/>
      <c r="AM1749" s="63"/>
      <c r="AN1749" s="63"/>
      <c r="AO1749" s="63"/>
      <c r="AP1749" s="63"/>
      <c r="AQ1749" s="63"/>
      <c r="AR1749" s="63"/>
      <c r="AS1749" s="63"/>
      <c r="AT1749" s="63"/>
      <c r="AU1749" s="63"/>
      <c r="AV1749" s="63"/>
      <c r="AW1749" s="63"/>
      <c r="AX1749" s="63"/>
      <c r="AY1749" s="63"/>
      <c r="AZ1749" s="63"/>
      <c r="BA1749" s="63"/>
      <c r="BB1749" s="63"/>
      <c r="BC1749" s="63"/>
      <c r="BD1749" s="63"/>
      <c r="BE1749" s="63"/>
      <c r="BF1749" s="63"/>
      <c r="BG1749" s="63"/>
      <c r="BH1749" s="63"/>
      <c r="BI1749" s="63"/>
      <c r="BJ1749" s="63"/>
      <c r="BK1749" s="63"/>
      <c r="BL1749" s="63"/>
      <c r="BM1749" s="63"/>
      <c r="BN1749" s="63"/>
      <c r="BO1749" s="63"/>
      <c r="BP1749" s="63"/>
      <c r="BQ1749" s="63"/>
      <c r="BR1749" s="63"/>
      <c r="BS1749" s="63"/>
      <c r="BT1749" s="63"/>
      <c r="BU1749" s="63"/>
      <c r="BV1749" s="63"/>
      <c r="BW1749" s="63"/>
      <c r="BX1749" s="63"/>
      <c r="BY1749" s="63"/>
      <c r="BZ1749" s="63"/>
      <c r="CA1749" s="63"/>
      <c r="CB1749" s="63"/>
      <c r="CC1749" s="63"/>
      <c r="CD1749" s="63"/>
      <c r="CE1749" s="63"/>
      <c r="CF1749" s="63"/>
      <c r="CG1749" s="63"/>
      <c r="CH1749" s="63"/>
      <c r="CI1749" s="63"/>
      <c r="CJ1749" s="63"/>
      <c r="CK1749" s="63"/>
      <c r="CL1749" s="63"/>
      <c r="CM1749" s="63"/>
      <c r="CN1749" s="63"/>
      <c r="CO1749" s="63"/>
      <c r="CP1749" s="63"/>
      <c r="CR1749" s="227"/>
      <c r="CS1749" s="74"/>
    </row>
    <row r="1750" spans="1:97" s="72" customFormat="1" ht="75.75" customHeight="1">
      <c r="A1750" s="76"/>
      <c r="B1750" s="76"/>
      <c r="C1750" s="76"/>
      <c r="D1750" s="76"/>
      <c r="E1750" s="76"/>
      <c r="F1750" s="63"/>
      <c r="G1750" s="63"/>
      <c r="H1750" s="63"/>
      <c r="I1750" s="63"/>
      <c r="J1750" s="63"/>
      <c r="K1750" s="63"/>
      <c r="L1750" s="63"/>
      <c r="M1750" s="63"/>
      <c r="N1750" s="63"/>
      <c r="O1750" s="63"/>
      <c r="P1750" s="63"/>
      <c r="Q1750" s="63"/>
      <c r="R1750" s="63"/>
      <c r="S1750" s="63"/>
      <c r="T1750" s="63"/>
      <c r="U1750" s="63"/>
      <c r="V1750" s="63"/>
      <c r="W1750" s="63"/>
      <c r="X1750" s="63"/>
      <c r="Y1750" s="63"/>
      <c r="Z1750" s="63"/>
      <c r="AA1750" s="63"/>
      <c r="AB1750" s="63"/>
      <c r="AC1750" s="63"/>
      <c r="AD1750" s="63"/>
      <c r="AE1750" s="63"/>
      <c r="AF1750" s="63"/>
      <c r="AG1750" s="63"/>
      <c r="AH1750" s="63"/>
      <c r="AI1750" s="63"/>
      <c r="AJ1750" s="63"/>
      <c r="AK1750" s="63"/>
      <c r="AL1750" s="63"/>
      <c r="AM1750" s="63"/>
      <c r="AN1750" s="63"/>
      <c r="AO1750" s="63"/>
      <c r="AP1750" s="63"/>
      <c r="AQ1750" s="63"/>
      <c r="AR1750" s="63"/>
      <c r="AS1750" s="63"/>
      <c r="AT1750" s="63"/>
      <c r="AU1750" s="63"/>
      <c r="AV1750" s="63"/>
      <c r="AW1750" s="63"/>
      <c r="AX1750" s="63"/>
      <c r="AY1750" s="63"/>
      <c r="AZ1750" s="63"/>
      <c r="BA1750" s="63"/>
      <c r="BB1750" s="63"/>
      <c r="BC1750" s="63"/>
      <c r="BD1750" s="63"/>
      <c r="BE1750" s="63"/>
      <c r="BF1750" s="63"/>
      <c r="BG1750" s="63"/>
      <c r="BH1750" s="63"/>
      <c r="BI1750" s="63"/>
      <c r="BJ1750" s="63"/>
      <c r="BK1750" s="63"/>
      <c r="BL1750" s="63"/>
      <c r="BM1750" s="63"/>
      <c r="BN1750" s="63"/>
      <c r="BO1750" s="63"/>
      <c r="BP1750" s="63"/>
      <c r="BQ1750" s="63"/>
      <c r="BR1750" s="63"/>
      <c r="BS1750" s="63"/>
      <c r="BT1750" s="63"/>
      <c r="BU1750" s="63"/>
      <c r="BV1750" s="63"/>
      <c r="BW1750" s="63"/>
      <c r="BX1750" s="63"/>
      <c r="BY1750" s="63"/>
      <c r="BZ1750" s="63"/>
      <c r="CA1750" s="63"/>
      <c r="CB1750" s="63"/>
      <c r="CC1750" s="63"/>
      <c r="CD1750" s="63"/>
      <c r="CE1750" s="63"/>
      <c r="CF1750" s="63"/>
      <c r="CG1750" s="63"/>
      <c r="CH1750" s="63"/>
      <c r="CI1750" s="63"/>
      <c r="CJ1750" s="63"/>
      <c r="CK1750" s="63"/>
      <c r="CL1750" s="63"/>
      <c r="CM1750" s="63"/>
      <c r="CN1750" s="63"/>
      <c r="CO1750" s="63"/>
      <c r="CP1750" s="63"/>
      <c r="CR1750" s="227"/>
      <c r="CS1750" s="74"/>
    </row>
    <row r="1751" spans="1:97" s="72" customFormat="1" ht="75.75" customHeight="1">
      <c r="A1751" s="76"/>
      <c r="B1751" s="76"/>
      <c r="C1751" s="76"/>
      <c r="D1751" s="76"/>
      <c r="E1751" s="76"/>
      <c r="F1751" s="63"/>
      <c r="G1751" s="63"/>
      <c r="H1751" s="63"/>
      <c r="I1751" s="63"/>
      <c r="J1751" s="63"/>
      <c r="K1751" s="63"/>
      <c r="L1751" s="63"/>
      <c r="M1751" s="63"/>
      <c r="N1751" s="63"/>
      <c r="O1751" s="63"/>
      <c r="P1751" s="63"/>
      <c r="Q1751" s="63"/>
      <c r="R1751" s="63"/>
      <c r="S1751" s="63"/>
      <c r="T1751" s="63"/>
      <c r="U1751" s="63"/>
      <c r="V1751" s="63"/>
      <c r="W1751" s="63"/>
      <c r="X1751" s="63"/>
      <c r="Y1751" s="63"/>
      <c r="Z1751" s="63"/>
      <c r="AA1751" s="63"/>
      <c r="AB1751" s="63"/>
      <c r="AC1751" s="63"/>
      <c r="AD1751" s="63"/>
      <c r="AE1751" s="63"/>
      <c r="AF1751" s="63"/>
      <c r="AG1751" s="63"/>
      <c r="AH1751" s="63"/>
      <c r="AI1751" s="63"/>
      <c r="AJ1751" s="63"/>
      <c r="AK1751" s="63"/>
      <c r="AL1751" s="63"/>
      <c r="AM1751" s="63"/>
      <c r="AN1751" s="63"/>
      <c r="AO1751" s="63"/>
      <c r="AP1751" s="63"/>
      <c r="AQ1751" s="63"/>
      <c r="AR1751" s="63"/>
      <c r="AS1751" s="63"/>
      <c r="AT1751" s="63"/>
      <c r="AU1751" s="63"/>
      <c r="AV1751" s="63"/>
      <c r="AW1751" s="63"/>
      <c r="AX1751" s="63"/>
      <c r="AY1751" s="63"/>
      <c r="AZ1751" s="63"/>
      <c r="BA1751" s="63"/>
      <c r="BB1751" s="63"/>
      <c r="BC1751" s="63"/>
      <c r="BD1751" s="63"/>
      <c r="BE1751" s="63"/>
      <c r="BF1751" s="63"/>
      <c r="BG1751" s="63"/>
      <c r="BH1751" s="63"/>
      <c r="BI1751" s="63"/>
      <c r="BJ1751" s="63"/>
      <c r="BK1751" s="63"/>
      <c r="BL1751" s="63"/>
      <c r="BM1751" s="63"/>
      <c r="BN1751" s="63"/>
      <c r="BO1751" s="63"/>
      <c r="BP1751" s="63"/>
      <c r="BQ1751" s="63"/>
      <c r="BR1751" s="63"/>
      <c r="BS1751" s="63"/>
      <c r="BT1751" s="63"/>
      <c r="BU1751" s="63"/>
      <c r="BV1751" s="63"/>
      <c r="BW1751" s="63"/>
      <c r="BX1751" s="63"/>
      <c r="BY1751" s="63"/>
      <c r="BZ1751" s="63"/>
      <c r="CA1751" s="63"/>
      <c r="CB1751" s="63"/>
      <c r="CC1751" s="63"/>
      <c r="CD1751" s="63"/>
      <c r="CE1751" s="63"/>
      <c r="CF1751" s="63"/>
      <c r="CG1751" s="63"/>
      <c r="CH1751" s="63"/>
      <c r="CI1751" s="63"/>
      <c r="CJ1751" s="63"/>
      <c r="CK1751" s="63"/>
      <c r="CL1751" s="63"/>
      <c r="CM1751" s="63"/>
      <c r="CN1751" s="63"/>
      <c r="CO1751" s="63"/>
      <c r="CP1751" s="63"/>
      <c r="CR1751" s="227"/>
      <c r="CS1751" s="74"/>
    </row>
    <row r="1752" spans="1:97" s="72" customFormat="1" ht="75.75" customHeight="1">
      <c r="A1752" s="76"/>
      <c r="B1752" s="76"/>
      <c r="C1752" s="76"/>
      <c r="D1752" s="76"/>
      <c r="E1752" s="76"/>
      <c r="F1752" s="63"/>
      <c r="G1752" s="63"/>
      <c r="H1752" s="63"/>
      <c r="I1752" s="63"/>
      <c r="J1752" s="63"/>
      <c r="K1752" s="63"/>
      <c r="L1752" s="63"/>
      <c r="M1752" s="63"/>
      <c r="N1752" s="63"/>
      <c r="O1752" s="63"/>
      <c r="P1752" s="63"/>
      <c r="Q1752" s="63"/>
      <c r="R1752" s="63"/>
      <c r="S1752" s="63"/>
      <c r="T1752" s="63"/>
      <c r="U1752" s="63"/>
      <c r="V1752" s="63"/>
      <c r="W1752" s="63"/>
      <c r="X1752" s="63"/>
      <c r="Y1752" s="63"/>
      <c r="Z1752" s="63"/>
      <c r="AA1752" s="63"/>
      <c r="AB1752" s="63"/>
      <c r="AC1752" s="63"/>
      <c r="AD1752" s="63"/>
      <c r="AE1752" s="63"/>
      <c r="AF1752" s="63"/>
      <c r="AG1752" s="63"/>
      <c r="AH1752" s="63"/>
      <c r="AI1752" s="63"/>
      <c r="AJ1752" s="63"/>
      <c r="AK1752" s="63"/>
      <c r="AL1752" s="63"/>
      <c r="AM1752" s="63"/>
      <c r="AN1752" s="63"/>
      <c r="AO1752" s="63"/>
      <c r="AP1752" s="63"/>
      <c r="AQ1752" s="63"/>
      <c r="AR1752" s="63"/>
      <c r="AS1752" s="63"/>
      <c r="AT1752" s="63"/>
      <c r="AU1752" s="63"/>
      <c r="AV1752" s="63"/>
      <c r="AW1752" s="63"/>
      <c r="AX1752" s="63"/>
      <c r="AY1752" s="63"/>
      <c r="AZ1752" s="63"/>
      <c r="BA1752" s="63"/>
      <c r="BB1752" s="63"/>
      <c r="BC1752" s="63"/>
      <c r="BD1752" s="63"/>
      <c r="BE1752" s="63"/>
      <c r="BF1752" s="63"/>
      <c r="BG1752" s="63"/>
      <c r="BH1752" s="63"/>
      <c r="BI1752" s="63"/>
      <c r="BJ1752" s="63"/>
      <c r="BK1752" s="63"/>
      <c r="BL1752" s="63"/>
      <c r="BM1752" s="63"/>
      <c r="BN1752" s="63"/>
      <c r="BO1752" s="63"/>
      <c r="BP1752" s="63"/>
      <c r="BQ1752" s="63"/>
      <c r="BR1752" s="63"/>
      <c r="BS1752" s="63"/>
      <c r="BT1752" s="63"/>
      <c r="BU1752" s="63"/>
      <c r="BV1752" s="63"/>
      <c r="BW1752" s="63"/>
      <c r="BX1752" s="63"/>
      <c r="BY1752" s="63"/>
      <c r="BZ1752" s="63"/>
      <c r="CA1752" s="63"/>
      <c r="CB1752" s="63"/>
      <c r="CC1752" s="63"/>
      <c r="CD1752" s="63"/>
      <c r="CE1752" s="63"/>
      <c r="CF1752" s="63"/>
      <c r="CG1752" s="63"/>
      <c r="CH1752" s="63"/>
      <c r="CI1752" s="63"/>
      <c r="CJ1752" s="63"/>
      <c r="CK1752" s="63"/>
      <c r="CL1752" s="63"/>
      <c r="CM1752" s="63"/>
      <c r="CN1752" s="63"/>
      <c r="CO1752" s="63"/>
      <c r="CP1752" s="63"/>
      <c r="CR1752" s="227"/>
      <c r="CS1752" s="74"/>
    </row>
    <row r="1753" spans="1:97" s="72" customFormat="1" ht="75.75" customHeight="1">
      <c r="A1753" s="76"/>
      <c r="B1753" s="76"/>
      <c r="C1753" s="76"/>
      <c r="D1753" s="76"/>
      <c r="E1753" s="76"/>
      <c r="F1753" s="63"/>
      <c r="G1753" s="63"/>
      <c r="H1753" s="63"/>
      <c r="I1753" s="63"/>
      <c r="J1753" s="63"/>
      <c r="K1753" s="63"/>
      <c r="L1753" s="63"/>
      <c r="M1753" s="63"/>
      <c r="N1753" s="63"/>
      <c r="O1753" s="63"/>
      <c r="P1753" s="63"/>
      <c r="Q1753" s="63"/>
      <c r="R1753" s="63"/>
      <c r="S1753" s="63"/>
      <c r="T1753" s="63"/>
      <c r="U1753" s="63"/>
      <c r="V1753" s="63"/>
      <c r="W1753" s="63"/>
      <c r="X1753" s="63"/>
      <c r="Y1753" s="63"/>
      <c r="Z1753" s="63"/>
      <c r="AA1753" s="63"/>
      <c r="AB1753" s="63"/>
      <c r="AC1753" s="63"/>
      <c r="AD1753" s="63"/>
      <c r="AE1753" s="63"/>
      <c r="AF1753" s="63"/>
      <c r="AG1753" s="63"/>
      <c r="AH1753" s="63"/>
      <c r="AI1753" s="63"/>
      <c r="AJ1753" s="63"/>
      <c r="AK1753" s="63"/>
      <c r="AL1753" s="63"/>
      <c r="AM1753" s="63"/>
      <c r="AN1753" s="63"/>
      <c r="AO1753" s="63"/>
      <c r="AP1753" s="63"/>
      <c r="AQ1753" s="63"/>
      <c r="AR1753" s="63"/>
      <c r="AS1753" s="63"/>
      <c r="AT1753" s="63"/>
      <c r="AU1753" s="63"/>
      <c r="AV1753" s="63"/>
      <c r="AW1753" s="63"/>
      <c r="AX1753" s="63"/>
      <c r="AY1753" s="63"/>
      <c r="AZ1753" s="63"/>
      <c r="BA1753" s="63"/>
      <c r="BB1753" s="63"/>
      <c r="BC1753" s="63"/>
      <c r="BD1753" s="63"/>
      <c r="BE1753" s="63"/>
      <c r="BF1753" s="63"/>
      <c r="BG1753" s="63"/>
      <c r="BH1753" s="63"/>
      <c r="BI1753" s="63"/>
      <c r="BJ1753" s="63"/>
      <c r="BK1753" s="63"/>
      <c r="BL1753" s="63"/>
      <c r="BM1753" s="63"/>
      <c r="BN1753" s="63"/>
      <c r="BO1753" s="63"/>
      <c r="BP1753" s="63"/>
      <c r="BQ1753" s="63"/>
      <c r="BR1753" s="63"/>
      <c r="BS1753" s="63"/>
      <c r="BT1753" s="63"/>
      <c r="BU1753" s="63"/>
      <c r="BV1753" s="63"/>
      <c r="BW1753" s="63"/>
      <c r="BX1753" s="63"/>
      <c r="BY1753" s="63"/>
      <c r="BZ1753" s="63"/>
      <c r="CA1753" s="63"/>
      <c r="CB1753" s="63"/>
      <c r="CC1753" s="63"/>
      <c r="CD1753" s="63"/>
      <c r="CE1753" s="63"/>
      <c r="CF1753" s="63"/>
      <c r="CG1753" s="63"/>
      <c r="CH1753" s="63"/>
      <c r="CI1753" s="63"/>
      <c r="CJ1753" s="63"/>
      <c r="CK1753" s="63"/>
      <c r="CL1753" s="63"/>
      <c r="CM1753" s="63"/>
      <c r="CN1753" s="63"/>
      <c r="CO1753" s="63"/>
      <c r="CP1753" s="63"/>
      <c r="CR1753" s="227"/>
      <c r="CS1753" s="74"/>
    </row>
    <row r="1754" spans="1:97" s="72" customFormat="1" ht="75.75" customHeight="1">
      <c r="A1754" s="76"/>
      <c r="B1754" s="76"/>
      <c r="C1754" s="76"/>
      <c r="D1754" s="76"/>
      <c r="E1754" s="76"/>
      <c r="F1754" s="63"/>
      <c r="G1754" s="63"/>
      <c r="H1754" s="63"/>
      <c r="I1754" s="63"/>
      <c r="J1754" s="63"/>
      <c r="K1754" s="63"/>
      <c r="L1754" s="63"/>
      <c r="M1754" s="63"/>
      <c r="N1754" s="63"/>
      <c r="O1754" s="63"/>
      <c r="P1754" s="63"/>
      <c r="Q1754" s="63"/>
      <c r="R1754" s="63"/>
      <c r="S1754" s="63"/>
      <c r="T1754" s="63"/>
      <c r="U1754" s="63"/>
      <c r="V1754" s="63"/>
      <c r="W1754" s="63"/>
      <c r="X1754" s="63"/>
      <c r="Y1754" s="63"/>
      <c r="Z1754" s="63"/>
      <c r="AA1754" s="63"/>
      <c r="AB1754" s="63"/>
      <c r="AC1754" s="63"/>
      <c r="AD1754" s="63"/>
      <c r="AE1754" s="63"/>
      <c r="AF1754" s="63"/>
      <c r="AG1754" s="63"/>
      <c r="AH1754" s="63"/>
      <c r="AI1754" s="63"/>
      <c r="AJ1754" s="63"/>
      <c r="AK1754" s="63"/>
      <c r="AL1754" s="63"/>
      <c r="AM1754" s="63"/>
      <c r="AN1754" s="63"/>
      <c r="AO1754" s="63"/>
      <c r="AP1754" s="63"/>
      <c r="AQ1754" s="63"/>
      <c r="AR1754" s="63"/>
      <c r="AS1754" s="63"/>
      <c r="AT1754" s="63"/>
      <c r="AU1754" s="63"/>
      <c r="AV1754" s="63"/>
      <c r="AW1754" s="63"/>
      <c r="AX1754" s="63"/>
      <c r="AY1754" s="63"/>
      <c r="AZ1754" s="63"/>
      <c r="BA1754" s="63"/>
      <c r="BB1754" s="63"/>
      <c r="BC1754" s="63"/>
      <c r="BD1754" s="63"/>
      <c r="BE1754" s="63"/>
      <c r="BF1754" s="63"/>
      <c r="BG1754" s="63"/>
      <c r="BH1754" s="63"/>
      <c r="BI1754" s="63"/>
      <c r="BJ1754" s="63"/>
      <c r="BK1754" s="63"/>
      <c r="BL1754" s="63"/>
      <c r="BM1754" s="63"/>
      <c r="BN1754" s="63"/>
      <c r="BO1754" s="63"/>
      <c r="BP1754" s="63"/>
      <c r="BQ1754" s="63"/>
      <c r="BR1754" s="63"/>
      <c r="BS1754" s="63"/>
      <c r="BT1754" s="63"/>
      <c r="BU1754" s="63"/>
      <c r="BV1754" s="63"/>
      <c r="BW1754" s="63"/>
      <c r="BX1754" s="63"/>
      <c r="BY1754" s="63"/>
      <c r="BZ1754" s="63"/>
      <c r="CA1754" s="63"/>
      <c r="CB1754" s="63"/>
      <c r="CC1754" s="63"/>
      <c r="CD1754" s="63"/>
      <c r="CE1754" s="63"/>
      <c r="CF1754" s="63"/>
      <c r="CG1754" s="63"/>
      <c r="CH1754" s="63"/>
      <c r="CI1754" s="63"/>
      <c r="CJ1754" s="63"/>
      <c r="CK1754" s="63"/>
      <c r="CL1754" s="63"/>
      <c r="CM1754" s="63"/>
      <c r="CN1754" s="63"/>
      <c r="CO1754" s="63"/>
      <c r="CP1754" s="63"/>
      <c r="CR1754" s="227"/>
      <c r="CS1754" s="74"/>
    </row>
    <row r="1755" spans="1:97" s="72" customFormat="1" ht="75.75" customHeight="1">
      <c r="A1755" s="76"/>
      <c r="B1755" s="76"/>
      <c r="C1755" s="76"/>
      <c r="D1755" s="76"/>
      <c r="E1755" s="76"/>
      <c r="F1755" s="63"/>
      <c r="G1755" s="63"/>
      <c r="H1755" s="63"/>
      <c r="I1755" s="63"/>
      <c r="J1755" s="63"/>
      <c r="K1755" s="63"/>
      <c r="L1755" s="63"/>
      <c r="M1755" s="63"/>
      <c r="N1755" s="63"/>
      <c r="O1755" s="63"/>
      <c r="P1755" s="63"/>
      <c r="Q1755" s="63"/>
      <c r="R1755" s="63"/>
      <c r="S1755" s="63"/>
      <c r="T1755" s="63"/>
      <c r="U1755" s="63"/>
      <c r="V1755" s="63"/>
      <c r="W1755" s="63"/>
      <c r="X1755" s="63"/>
      <c r="Y1755" s="63"/>
      <c r="Z1755" s="63"/>
      <c r="AA1755" s="63"/>
      <c r="AB1755" s="63"/>
      <c r="AC1755" s="63"/>
      <c r="AD1755" s="63"/>
      <c r="AE1755" s="63"/>
      <c r="AF1755" s="63"/>
      <c r="AG1755" s="63"/>
      <c r="AH1755" s="63"/>
      <c r="AI1755" s="63"/>
      <c r="AJ1755" s="63"/>
      <c r="AK1755" s="63"/>
      <c r="AL1755" s="63"/>
      <c r="AM1755" s="63"/>
      <c r="AN1755" s="63"/>
      <c r="AO1755" s="63"/>
      <c r="AP1755" s="63"/>
      <c r="AQ1755" s="63"/>
      <c r="AR1755" s="63"/>
      <c r="AS1755" s="63"/>
      <c r="AT1755" s="63"/>
      <c r="AU1755" s="63"/>
      <c r="AV1755" s="63"/>
      <c r="AW1755" s="63"/>
      <c r="AX1755" s="63"/>
      <c r="AY1755" s="63"/>
      <c r="AZ1755" s="63"/>
      <c r="BA1755" s="63"/>
      <c r="BB1755" s="63"/>
      <c r="BC1755" s="63"/>
      <c r="BD1755" s="63"/>
      <c r="BE1755" s="63"/>
      <c r="BF1755" s="63"/>
      <c r="BG1755" s="63"/>
      <c r="BH1755" s="63"/>
      <c r="BI1755" s="63"/>
      <c r="BJ1755" s="63"/>
      <c r="BK1755" s="63"/>
      <c r="BL1755" s="63"/>
      <c r="BM1755" s="63"/>
      <c r="BN1755" s="63"/>
      <c r="BO1755" s="63"/>
      <c r="BP1755" s="63"/>
      <c r="BQ1755" s="63"/>
      <c r="BR1755" s="63"/>
      <c r="BS1755" s="63"/>
      <c r="BT1755" s="63"/>
      <c r="BU1755" s="63"/>
      <c r="BV1755" s="63"/>
      <c r="BW1755" s="63"/>
      <c r="BX1755" s="63"/>
      <c r="BY1755" s="63"/>
      <c r="BZ1755" s="63"/>
      <c r="CA1755" s="63"/>
      <c r="CB1755" s="63"/>
      <c r="CC1755" s="63"/>
      <c r="CD1755" s="63"/>
      <c r="CE1755" s="63"/>
      <c r="CF1755" s="63"/>
      <c r="CG1755" s="63"/>
      <c r="CH1755" s="63"/>
      <c r="CI1755" s="63"/>
      <c r="CJ1755" s="63"/>
      <c r="CK1755" s="63"/>
      <c r="CL1755" s="63"/>
      <c r="CM1755" s="63"/>
      <c r="CN1755" s="63"/>
      <c r="CO1755" s="63"/>
      <c r="CP1755" s="63"/>
      <c r="CR1755" s="227"/>
      <c r="CS1755" s="74"/>
    </row>
    <row r="1756" spans="1:97" s="72" customFormat="1" ht="75.75" customHeight="1">
      <c r="A1756" s="76"/>
      <c r="B1756" s="76"/>
      <c r="C1756" s="76"/>
      <c r="D1756" s="76"/>
      <c r="E1756" s="76"/>
      <c r="F1756" s="63"/>
      <c r="G1756" s="63"/>
      <c r="H1756" s="63"/>
      <c r="I1756" s="63"/>
      <c r="J1756" s="63"/>
      <c r="K1756" s="63"/>
      <c r="L1756" s="63"/>
      <c r="M1756" s="63"/>
      <c r="N1756" s="63"/>
      <c r="O1756" s="63"/>
      <c r="P1756" s="63"/>
      <c r="Q1756" s="63"/>
      <c r="R1756" s="63"/>
      <c r="S1756" s="63"/>
      <c r="T1756" s="63"/>
      <c r="U1756" s="63"/>
      <c r="V1756" s="63"/>
      <c r="W1756" s="63"/>
      <c r="X1756" s="63"/>
      <c r="Y1756" s="63"/>
      <c r="Z1756" s="63"/>
      <c r="AA1756" s="63"/>
      <c r="AB1756" s="63"/>
      <c r="AC1756" s="63"/>
      <c r="AD1756" s="63"/>
      <c r="AE1756" s="63"/>
      <c r="AF1756" s="63"/>
      <c r="AG1756" s="63"/>
      <c r="AH1756" s="63"/>
      <c r="AI1756" s="63"/>
      <c r="AJ1756" s="63"/>
      <c r="AK1756" s="63"/>
      <c r="AL1756" s="63"/>
      <c r="AM1756" s="63"/>
      <c r="AN1756" s="63"/>
      <c r="AO1756" s="63"/>
      <c r="AP1756" s="63"/>
      <c r="AQ1756" s="63"/>
      <c r="AR1756" s="63"/>
      <c r="AS1756" s="63"/>
      <c r="AT1756" s="63"/>
      <c r="AU1756" s="63"/>
      <c r="AV1756" s="63"/>
      <c r="AW1756" s="63"/>
      <c r="AX1756" s="63"/>
      <c r="AY1756" s="63"/>
      <c r="AZ1756" s="63"/>
      <c r="BA1756" s="63"/>
      <c r="BB1756" s="63"/>
      <c r="BC1756" s="63"/>
      <c r="BD1756" s="63"/>
      <c r="BE1756" s="63"/>
      <c r="BF1756" s="63"/>
      <c r="BG1756" s="63"/>
      <c r="BH1756" s="63"/>
      <c r="BI1756" s="63"/>
      <c r="BJ1756" s="63"/>
      <c r="BK1756" s="63"/>
      <c r="BL1756" s="63"/>
      <c r="BM1756" s="63"/>
      <c r="BN1756" s="63"/>
      <c r="BO1756" s="63"/>
      <c r="BP1756" s="63"/>
      <c r="BQ1756" s="63"/>
      <c r="BR1756" s="63"/>
      <c r="BS1756" s="63"/>
      <c r="BT1756" s="63"/>
      <c r="BU1756" s="63"/>
      <c r="BV1756" s="63"/>
      <c r="BW1756" s="63"/>
      <c r="BX1756" s="63"/>
      <c r="BY1756" s="63"/>
      <c r="BZ1756" s="63"/>
      <c r="CA1756" s="63"/>
      <c r="CB1756" s="63"/>
      <c r="CC1756" s="63"/>
      <c r="CD1756" s="63"/>
      <c r="CE1756" s="63"/>
      <c r="CF1756" s="63"/>
      <c r="CG1756" s="63"/>
      <c r="CH1756" s="63"/>
      <c r="CI1756" s="63"/>
      <c r="CJ1756" s="63"/>
      <c r="CK1756" s="63"/>
      <c r="CL1756" s="63"/>
      <c r="CM1756" s="63"/>
      <c r="CN1756" s="63"/>
      <c r="CO1756" s="63"/>
      <c r="CP1756" s="63"/>
      <c r="CR1756" s="227"/>
      <c r="CS1756" s="74"/>
    </row>
    <row r="1757" spans="1:97" s="72" customFormat="1" ht="75.75" customHeight="1">
      <c r="A1757" s="76"/>
      <c r="B1757" s="76"/>
      <c r="C1757" s="76"/>
      <c r="D1757" s="76"/>
      <c r="E1757" s="76"/>
      <c r="F1757" s="63"/>
      <c r="G1757" s="63"/>
      <c r="H1757" s="63"/>
      <c r="I1757" s="63"/>
      <c r="J1757" s="63"/>
      <c r="K1757" s="63"/>
      <c r="L1757" s="63"/>
      <c r="M1757" s="63"/>
      <c r="N1757" s="63"/>
      <c r="O1757" s="63"/>
      <c r="P1757" s="63"/>
      <c r="Q1757" s="63"/>
      <c r="R1757" s="63"/>
      <c r="S1757" s="63"/>
      <c r="T1757" s="63"/>
      <c r="U1757" s="63"/>
      <c r="V1757" s="63"/>
      <c r="W1757" s="63"/>
      <c r="X1757" s="63"/>
      <c r="Y1757" s="63"/>
      <c r="Z1757" s="63"/>
      <c r="AA1757" s="63"/>
      <c r="AB1757" s="63"/>
      <c r="AC1757" s="63"/>
      <c r="AD1757" s="63"/>
      <c r="AE1757" s="63"/>
      <c r="AF1757" s="63"/>
      <c r="AG1757" s="63"/>
      <c r="AH1757" s="63"/>
      <c r="AI1757" s="63"/>
      <c r="AJ1757" s="63"/>
      <c r="AK1757" s="63"/>
      <c r="AL1757" s="63"/>
      <c r="AM1757" s="63"/>
      <c r="AN1757" s="63"/>
      <c r="AO1757" s="63"/>
      <c r="AP1757" s="63"/>
      <c r="AQ1757" s="63"/>
      <c r="AR1757" s="63"/>
      <c r="AS1757" s="63"/>
      <c r="AT1757" s="63"/>
      <c r="AU1757" s="63"/>
      <c r="AV1757" s="63"/>
      <c r="AW1757" s="63"/>
      <c r="AX1757" s="63"/>
      <c r="AY1757" s="63"/>
      <c r="AZ1757" s="63"/>
      <c r="BA1757" s="63"/>
      <c r="BB1757" s="63"/>
      <c r="BC1757" s="63"/>
      <c r="BD1757" s="63"/>
      <c r="BE1757" s="63"/>
      <c r="BF1757" s="63"/>
      <c r="BG1757" s="63"/>
      <c r="BH1757" s="63"/>
      <c r="BI1757" s="63"/>
      <c r="BJ1757" s="63"/>
      <c r="BK1757" s="63"/>
      <c r="BL1757" s="63"/>
      <c r="BM1757" s="63"/>
      <c r="BN1757" s="63"/>
      <c r="BO1757" s="63"/>
      <c r="BP1757" s="63"/>
      <c r="BQ1757" s="63"/>
      <c r="BR1757" s="63"/>
      <c r="BS1757" s="63"/>
      <c r="BT1757" s="63"/>
      <c r="BU1757" s="63"/>
      <c r="BV1757" s="63"/>
      <c r="BW1757" s="63"/>
      <c r="BX1757" s="63"/>
      <c r="BY1757" s="63"/>
      <c r="BZ1757" s="63"/>
      <c r="CA1757" s="63"/>
      <c r="CB1757" s="63"/>
      <c r="CC1757" s="63"/>
      <c r="CD1757" s="63"/>
      <c r="CE1757" s="63"/>
      <c r="CF1757" s="63"/>
      <c r="CG1757" s="63"/>
      <c r="CH1757" s="63"/>
      <c r="CI1757" s="63"/>
      <c r="CJ1757" s="63"/>
      <c r="CK1757" s="63"/>
      <c r="CL1757" s="63"/>
      <c r="CM1757" s="63"/>
      <c r="CN1757" s="63"/>
      <c r="CO1757" s="63"/>
      <c r="CP1757" s="63"/>
      <c r="CR1757" s="227"/>
      <c r="CS1757" s="74"/>
    </row>
    <row r="1758" spans="1:97" s="72" customFormat="1" ht="75.75" customHeight="1">
      <c r="A1758" s="76"/>
      <c r="B1758" s="76"/>
      <c r="C1758" s="76"/>
      <c r="D1758" s="76"/>
      <c r="E1758" s="76"/>
      <c r="F1758" s="63"/>
      <c r="G1758" s="63"/>
      <c r="H1758" s="63"/>
      <c r="I1758" s="63"/>
      <c r="J1758" s="63"/>
      <c r="K1758" s="63"/>
      <c r="L1758" s="63"/>
      <c r="M1758" s="63"/>
      <c r="N1758" s="63"/>
      <c r="O1758" s="63"/>
      <c r="P1758" s="63"/>
      <c r="Q1758" s="63"/>
      <c r="R1758" s="63"/>
      <c r="S1758" s="63"/>
      <c r="T1758" s="63"/>
      <c r="U1758" s="63"/>
      <c r="V1758" s="63"/>
      <c r="W1758" s="63"/>
      <c r="X1758" s="63"/>
      <c r="Y1758" s="63"/>
      <c r="Z1758" s="63"/>
      <c r="AA1758" s="63"/>
      <c r="AB1758" s="63"/>
      <c r="AC1758" s="63"/>
      <c r="AD1758" s="63"/>
      <c r="AE1758" s="63"/>
      <c r="AF1758" s="63"/>
      <c r="AG1758" s="63"/>
      <c r="AH1758" s="63"/>
      <c r="AI1758" s="63"/>
      <c r="AJ1758" s="63"/>
      <c r="AK1758" s="63"/>
      <c r="AL1758" s="63"/>
      <c r="AM1758" s="63"/>
      <c r="AN1758" s="63"/>
      <c r="AO1758" s="63"/>
      <c r="AP1758" s="63"/>
      <c r="AQ1758" s="63"/>
      <c r="AR1758" s="63"/>
      <c r="AS1758" s="63"/>
      <c r="AT1758" s="63"/>
      <c r="AU1758" s="63"/>
      <c r="AV1758" s="63"/>
      <c r="AW1758" s="63"/>
      <c r="AX1758" s="63"/>
      <c r="AY1758" s="63"/>
      <c r="AZ1758" s="63"/>
      <c r="BA1758" s="63"/>
      <c r="BB1758" s="63"/>
      <c r="BC1758" s="63"/>
      <c r="BD1758" s="63"/>
      <c r="BE1758" s="63"/>
      <c r="BF1758" s="63"/>
      <c r="BG1758" s="63"/>
      <c r="BH1758" s="63"/>
      <c r="BI1758" s="63"/>
      <c r="BJ1758" s="63"/>
      <c r="BK1758" s="63"/>
      <c r="BL1758" s="63"/>
      <c r="BM1758" s="63"/>
      <c r="BN1758" s="63"/>
      <c r="BO1758" s="63"/>
      <c r="BP1758" s="63"/>
      <c r="BQ1758" s="63"/>
      <c r="BR1758" s="63"/>
      <c r="BS1758" s="63"/>
      <c r="BT1758" s="63"/>
      <c r="BU1758" s="63"/>
      <c r="BV1758" s="63"/>
      <c r="BW1758" s="63"/>
      <c r="BX1758" s="63"/>
      <c r="BY1758" s="63"/>
      <c r="BZ1758" s="63"/>
      <c r="CA1758" s="63"/>
      <c r="CB1758" s="63"/>
      <c r="CC1758" s="63"/>
      <c r="CD1758" s="63"/>
      <c r="CE1758" s="63"/>
      <c r="CF1758" s="63"/>
      <c r="CG1758" s="63"/>
      <c r="CH1758" s="63"/>
      <c r="CI1758" s="63"/>
      <c r="CJ1758" s="63"/>
      <c r="CK1758" s="63"/>
      <c r="CL1758" s="63"/>
      <c r="CM1758" s="63"/>
      <c r="CN1758" s="63"/>
      <c r="CO1758" s="63"/>
      <c r="CP1758" s="63"/>
      <c r="CR1758" s="227"/>
      <c r="CS1758" s="74"/>
    </row>
    <row r="1759" spans="1:97" s="72" customFormat="1" ht="75.75" customHeight="1">
      <c r="A1759" s="76"/>
      <c r="B1759" s="76"/>
      <c r="C1759" s="76"/>
      <c r="D1759" s="76"/>
      <c r="E1759" s="76"/>
      <c r="F1759" s="63"/>
      <c r="G1759" s="63"/>
      <c r="H1759" s="63"/>
      <c r="I1759" s="63"/>
      <c r="J1759" s="63"/>
      <c r="K1759" s="63"/>
      <c r="L1759" s="63"/>
      <c r="M1759" s="63"/>
      <c r="N1759" s="63"/>
      <c r="O1759" s="63"/>
      <c r="P1759" s="63"/>
      <c r="Q1759" s="63"/>
      <c r="R1759" s="63"/>
      <c r="S1759" s="63"/>
      <c r="T1759" s="63"/>
      <c r="U1759" s="63"/>
      <c r="V1759" s="63"/>
      <c r="W1759" s="63"/>
      <c r="X1759" s="63"/>
      <c r="Y1759" s="63"/>
      <c r="Z1759" s="63"/>
      <c r="AA1759" s="63"/>
      <c r="AB1759" s="63"/>
      <c r="AC1759" s="63"/>
      <c r="AD1759" s="63"/>
      <c r="AE1759" s="63"/>
      <c r="AF1759" s="63"/>
      <c r="AG1759" s="63"/>
      <c r="AH1759" s="63"/>
      <c r="AI1759" s="63"/>
      <c r="AJ1759" s="63"/>
      <c r="AK1759" s="63"/>
      <c r="AL1759" s="63"/>
      <c r="AM1759" s="63"/>
      <c r="AN1759" s="63"/>
      <c r="AO1759" s="63"/>
      <c r="AP1759" s="63"/>
      <c r="AQ1759" s="63"/>
      <c r="AR1759" s="63"/>
      <c r="AS1759" s="63"/>
      <c r="AT1759" s="63"/>
      <c r="AU1759" s="63"/>
      <c r="AV1759" s="63"/>
      <c r="AW1759" s="63"/>
      <c r="AX1759" s="63"/>
      <c r="AY1759" s="63"/>
      <c r="AZ1759" s="63"/>
      <c r="BA1759" s="63"/>
      <c r="BB1759" s="63"/>
      <c r="BC1759" s="63"/>
      <c r="BD1759" s="63"/>
      <c r="BE1759" s="63"/>
      <c r="BF1759" s="63"/>
      <c r="BG1759" s="63"/>
      <c r="BH1759" s="63"/>
      <c r="BI1759" s="63"/>
      <c r="BJ1759" s="63"/>
      <c r="BK1759" s="63"/>
      <c r="BL1759" s="63"/>
      <c r="BM1759" s="63"/>
      <c r="BN1759" s="63"/>
      <c r="BO1759" s="63"/>
      <c r="BP1759" s="63"/>
      <c r="BQ1759" s="63"/>
      <c r="BR1759" s="63"/>
      <c r="BS1759" s="63"/>
      <c r="BT1759" s="63"/>
      <c r="BU1759" s="63"/>
      <c r="BV1759" s="63"/>
      <c r="BW1759" s="63"/>
      <c r="BX1759" s="63"/>
      <c r="BY1759" s="63"/>
      <c r="BZ1759" s="63"/>
      <c r="CA1759" s="63"/>
      <c r="CB1759" s="63"/>
      <c r="CC1759" s="63"/>
      <c r="CD1759" s="63"/>
      <c r="CE1759" s="63"/>
      <c r="CF1759" s="63"/>
      <c r="CG1759" s="63"/>
      <c r="CH1759" s="63"/>
      <c r="CI1759" s="63"/>
      <c r="CJ1759" s="63"/>
      <c r="CK1759" s="63"/>
      <c r="CL1759" s="63"/>
      <c r="CM1759" s="63"/>
      <c r="CN1759" s="63"/>
      <c r="CO1759" s="63"/>
      <c r="CP1759" s="63"/>
      <c r="CR1759" s="227"/>
      <c r="CS1759" s="74"/>
    </row>
    <row r="1760" spans="1:97" s="72" customFormat="1" ht="75.75" customHeight="1">
      <c r="A1760" s="76"/>
      <c r="B1760" s="76"/>
      <c r="C1760" s="76"/>
      <c r="D1760" s="76"/>
      <c r="E1760" s="76"/>
      <c r="F1760" s="63"/>
      <c r="G1760" s="63"/>
      <c r="H1760" s="63"/>
      <c r="I1760" s="63"/>
      <c r="J1760" s="63"/>
      <c r="K1760" s="63"/>
      <c r="L1760" s="63"/>
      <c r="M1760" s="63"/>
      <c r="N1760" s="63"/>
      <c r="O1760" s="63"/>
      <c r="P1760" s="63"/>
      <c r="Q1760" s="63"/>
      <c r="R1760" s="63"/>
      <c r="S1760" s="63"/>
      <c r="T1760" s="63"/>
      <c r="U1760" s="63"/>
      <c r="V1760" s="63"/>
      <c r="W1760" s="63"/>
      <c r="X1760" s="63"/>
      <c r="Y1760" s="63"/>
      <c r="Z1760" s="63"/>
      <c r="AA1760" s="63"/>
      <c r="AB1760" s="63"/>
      <c r="AC1760" s="63"/>
      <c r="AD1760" s="63"/>
      <c r="AE1760" s="63"/>
      <c r="AF1760" s="63"/>
      <c r="AG1760" s="63"/>
      <c r="AH1760" s="63"/>
      <c r="AI1760" s="63"/>
      <c r="AJ1760" s="63"/>
      <c r="AK1760" s="63"/>
      <c r="AL1760" s="63"/>
      <c r="AM1760" s="63"/>
      <c r="AN1760" s="63"/>
      <c r="AO1760" s="63"/>
      <c r="AP1760" s="63"/>
      <c r="AQ1760" s="63"/>
      <c r="AR1760" s="63"/>
      <c r="AS1760" s="63"/>
      <c r="AT1760" s="63"/>
      <c r="AU1760" s="63"/>
      <c r="AV1760" s="63"/>
      <c r="AW1760" s="63"/>
      <c r="AX1760" s="63"/>
      <c r="AY1760" s="63"/>
      <c r="AZ1760" s="63"/>
      <c r="BA1760" s="63"/>
      <c r="BB1760" s="63"/>
      <c r="BC1760" s="63"/>
      <c r="BD1760" s="63"/>
      <c r="BE1760" s="63"/>
      <c r="BF1760" s="63"/>
      <c r="BG1760" s="63"/>
      <c r="BH1760" s="63"/>
      <c r="BI1760" s="63"/>
      <c r="BJ1760" s="63"/>
      <c r="BK1760" s="63"/>
      <c r="BL1760" s="63"/>
      <c r="BM1760" s="63"/>
      <c r="BN1760" s="63"/>
      <c r="BO1760" s="63"/>
      <c r="BP1760" s="63"/>
      <c r="BQ1760" s="63"/>
      <c r="BR1760" s="63"/>
      <c r="BS1760" s="63"/>
      <c r="BT1760" s="63"/>
      <c r="BU1760" s="63"/>
      <c r="BV1760" s="63"/>
      <c r="BW1760" s="63"/>
      <c r="BX1760" s="63"/>
      <c r="BY1760" s="63"/>
      <c r="BZ1760" s="63"/>
      <c r="CA1760" s="63"/>
      <c r="CB1760" s="63"/>
      <c r="CC1760" s="63"/>
      <c r="CD1760" s="63"/>
      <c r="CE1760" s="63"/>
      <c r="CF1760" s="63"/>
      <c r="CG1760" s="63"/>
      <c r="CH1760" s="63"/>
      <c r="CI1760" s="63"/>
      <c r="CJ1760" s="63"/>
      <c r="CK1760" s="63"/>
      <c r="CL1760" s="63"/>
      <c r="CM1760" s="63"/>
      <c r="CN1760" s="63"/>
      <c r="CO1760" s="63"/>
      <c r="CP1760" s="63"/>
      <c r="CR1760" s="227"/>
      <c r="CS1760" s="74"/>
    </row>
    <row r="1761" spans="1:97" s="72" customFormat="1" ht="75.75" customHeight="1">
      <c r="A1761" s="76"/>
      <c r="B1761" s="76"/>
      <c r="C1761" s="76"/>
      <c r="D1761" s="76"/>
      <c r="E1761" s="76"/>
      <c r="F1761" s="63"/>
      <c r="G1761" s="63"/>
      <c r="H1761" s="63"/>
      <c r="I1761" s="63"/>
      <c r="J1761" s="63"/>
      <c r="K1761" s="63"/>
      <c r="L1761" s="63"/>
      <c r="M1761" s="63"/>
      <c r="N1761" s="63"/>
      <c r="O1761" s="63"/>
      <c r="P1761" s="63"/>
      <c r="Q1761" s="63"/>
      <c r="R1761" s="63"/>
      <c r="S1761" s="63"/>
      <c r="T1761" s="63"/>
      <c r="U1761" s="63"/>
      <c r="V1761" s="63"/>
      <c r="W1761" s="63"/>
      <c r="X1761" s="63"/>
      <c r="Y1761" s="63"/>
      <c r="Z1761" s="63"/>
      <c r="AA1761" s="63"/>
      <c r="AB1761" s="63"/>
      <c r="AC1761" s="63"/>
      <c r="AD1761" s="63"/>
      <c r="AE1761" s="63"/>
      <c r="AF1761" s="63"/>
      <c r="AG1761" s="63"/>
      <c r="AH1761" s="63"/>
      <c r="AI1761" s="63"/>
      <c r="AJ1761" s="63"/>
      <c r="AK1761" s="63"/>
      <c r="AL1761" s="63"/>
      <c r="AM1761" s="63"/>
      <c r="AN1761" s="63"/>
      <c r="AO1761" s="63"/>
      <c r="AP1761" s="63"/>
      <c r="AQ1761" s="63"/>
      <c r="AR1761" s="63"/>
      <c r="AS1761" s="63"/>
      <c r="AT1761" s="63"/>
      <c r="AU1761" s="63"/>
      <c r="AV1761" s="63"/>
      <c r="AW1761" s="63"/>
      <c r="AX1761" s="63"/>
      <c r="AY1761" s="63"/>
      <c r="AZ1761" s="63"/>
      <c r="BA1761" s="63"/>
      <c r="BB1761" s="63"/>
      <c r="BC1761" s="63"/>
      <c r="BD1761" s="63"/>
      <c r="BE1761" s="63"/>
      <c r="BF1761" s="63"/>
      <c r="BG1761" s="63"/>
      <c r="BH1761" s="63"/>
      <c r="BI1761" s="63"/>
      <c r="BJ1761" s="63"/>
      <c r="BK1761" s="63"/>
      <c r="BL1761" s="63"/>
      <c r="BM1761" s="63"/>
      <c r="BN1761" s="63"/>
      <c r="BO1761" s="63"/>
      <c r="BP1761" s="63"/>
      <c r="BQ1761" s="63"/>
      <c r="BR1761" s="63"/>
      <c r="BS1761" s="63"/>
      <c r="BT1761" s="63"/>
      <c r="BU1761" s="63"/>
      <c r="BV1761" s="63"/>
      <c r="BW1761" s="63"/>
      <c r="BX1761" s="63"/>
      <c r="BY1761" s="63"/>
      <c r="BZ1761" s="63"/>
      <c r="CA1761" s="63"/>
      <c r="CB1761" s="63"/>
      <c r="CC1761" s="63"/>
      <c r="CD1761" s="63"/>
      <c r="CE1761" s="63"/>
      <c r="CF1761" s="63"/>
      <c r="CG1761" s="63"/>
      <c r="CH1761" s="63"/>
      <c r="CI1761" s="63"/>
      <c r="CJ1761" s="63"/>
      <c r="CK1761" s="63"/>
      <c r="CL1761" s="63"/>
      <c r="CM1761" s="63"/>
      <c r="CN1761" s="63"/>
      <c r="CO1761" s="63"/>
      <c r="CP1761" s="63"/>
      <c r="CR1761" s="227"/>
      <c r="CS1761" s="74"/>
    </row>
    <row r="1762" spans="1:97" s="72" customFormat="1" ht="75.75" customHeight="1">
      <c r="A1762" s="76"/>
      <c r="B1762" s="76"/>
      <c r="C1762" s="76"/>
      <c r="D1762" s="76"/>
      <c r="E1762" s="76"/>
      <c r="F1762" s="63"/>
      <c r="G1762" s="63"/>
      <c r="H1762" s="63"/>
      <c r="I1762" s="63"/>
      <c r="J1762" s="63"/>
      <c r="K1762" s="63"/>
      <c r="L1762" s="63"/>
      <c r="M1762" s="63"/>
      <c r="N1762" s="63"/>
      <c r="O1762" s="63"/>
      <c r="P1762" s="63"/>
      <c r="Q1762" s="63"/>
      <c r="R1762" s="63"/>
      <c r="S1762" s="63"/>
      <c r="T1762" s="63"/>
      <c r="U1762" s="63"/>
      <c r="V1762" s="63"/>
      <c r="W1762" s="63"/>
      <c r="X1762" s="63"/>
      <c r="Y1762" s="63"/>
      <c r="Z1762" s="63"/>
      <c r="AA1762" s="63"/>
      <c r="AB1762" s="63"/>
      <c r="AC1762" s="63"/>
      <c r="AD1762" s="63"/>
      <c r="AE1762" s="63"/>
      <c r="AF1762" s="63"/>
      <c r="AG1762" s="63"/>
      <c r="AH1762" s="63"/>
      <c r="AI1762" s="63"/>
      <c r="AJ1762" s="63"/>
      <c r="AK1762" s="63"/>
      <c r="AL1762" s="63"/>
      <c r="AM1762" s="63"/>
      <c r="AN1762" s="63"/>
      <c r="AO1762" s="63"/>
      <c r="AP1762" s="63"/>
      <c r="AQ1762" s="63"/>
      <c r="AR1762" s="63"/>
      <c r="AS1762" s="63"/>
      <c r="AT1762" s="63"/>
      <c r="AU1762" s="63"/>
      <c r="AV1762" s="63"/>
      <c r="AW1762" s="63"/>
      <c r="AX1762" s="63"/>
      <c r="AY1762" s="63"/>
      <c r="AZ1762" s="63"/>
      <c r="BA1762" s="63"/>
      <c r="BB1762" s="63"/>
      <c r="BC1762" s="63"/>
      <c r="BD1762" s="63"/>
      <c r="BE1762" s="63"/>
      <c r="BF1762" s="63"/>
      <c r="BG1762" s="63"/>
      <c r="BH1762" s="63"/>
      <c r="BI1762" s="63"/>
      <c r="BJ1762" s="63"/>
      <c r="BK1762" s="63"/>
      <c r="BL1762" s="63"/>
      <c r="BM1762" s="63"/>
      <c r="BN1762" s="63"/>
      <c r="BO1762" s="63"/>
      <c r="BP1762" s="63"/>
      <c r="BQ1762" s="63"/>
      <c r="BR1762" s="63"/>
      <c r="BS1762" s="63"/>
      <c r="BT1762" s="63"/>
      <c r="BU1762" s="63"/>
      <c r="BV1762" s="63"/>
      <c r="BW1762" s="63"/>
      <c r="BX1762" s="63"/>
      <c r="BY1762" s="63"/>
      <c r="BZ1762" s="63"/>
      <c r="CA1762" s="63"/>
      <c r="CB1762" s="63"/>
      <c r="CC1762" s="63"/>
      <c r="CD1762" s="63"/>
      <c r="CE1762" s="63"/>
      <c r="CF1762" s="63"/>
      <c r="CG1762" s="63"/>
      <c r="CH1762" s="63"/>
      <c r="CI1762" s="63"/>
      <c r="CJ1762" s="63"/>
      <c r="CK1762" s="63"/>
      <c r="CL1762" s="63"/>
      <c r="CM1762" s="63"/>
      <c r="CN1762" s="63"/>
      <c r="CO1762" s="63"/>
      <c r="CP1762" s="63"/>
      <c r="CR1762" s="227"/>
      <c r="CS1762" s="74"/>
    </row>
    <row r="1763" spans="1:97" s="72" customFormat="1" ht="75.75" customHeight="1">
      <c r="A1763" s="76"/>
      <c r="B1763" s="76"/>
      <c r="C1763" s="76"/>
      <c r="D1763" s="76"/>
      <c r="E1763" s="76"/>
      <c r="F1763" s="63"/>
      <c r="G1763" s="63"/>
      <c r="H1763" s="63"/>
      <c r="I1763" s="63"/>
      <c r="J1763" s="63"/>
      <c r="K1763" s="63"/>
      <c r="L1763" s="63"/>
      <c r="M1763" s="63"/>
      <c r="N1763" s="63"/>
      <c r="O1763" s="63"/>
      <c r="P1763" s="63"/>
      <c r="Q1763" s="63"/>
      <c r="R1763" s="63"/>
      <c r="S1763" s="63"/>
      <c r="T1763" s="63"/>
      <c r="U1763" s="63"/>
      <c r="V1763" s="63"/>
      <c r="W1763" s="63"/>
      <c r="X1763" s="63"/>
      <c r="Y1763" s="63"/>
      <c r="Z1763" s="63"/>
      <c r="AA1763" s="63"/>
      <c r="AB1763" s="63"/>
      <c r="AC1763" s="63"/>
      <c r="AD1763" s="63"/>
      <c r="AE1763" s="63"/>
      <c r="AF1763" s="63"/>
      <c r="AG1763" s="63"/>
      <c r="AH1763" s="63"/>
      <c r="AI1763" s="63"/>
      <c r="AJ1763" s="63"/>
      <c r="AK1763" s="63"/>
      <c r="AL1763" s="63"/>
      <c r="AM1763" s="63"/>
      <c r="AN1763" s="63"/>
      <c r="AO1763" s="63"/>
      <c r="AP1763" s="63"/>
      <c r="AQ1763" s="63"/>
      <c r="AR1763" s="63"/>
      <c r="AS1763" s="63"/>
      <c r="AT1763" s="63"/>
      <c r="AU1763" s="63"/>
      <c r="AV1763" s="63"/>
      <c r="AW1763" s="63"/>
      <c r="AX1763" s="63"/>
      <c r="AY1763" s="63"/>
      <c r="AZ1763" s="63"/>
      <c r="BA1763" s="63"/>
      <c r="BB1763" s="63"/>
      <c r="BC1763" s="63"/>
      <c r="BD1763" s="63"/>
      <c r="BE1763" s="63"/>
      <c r="BF1763" s="63"/>
      <c r="BG1763" s="63"/>
      <c r="BH1763" s="63"/>
      <c r="BI1763" s="63"/>
      <c r="BJ1763" s="63"/>
      <c r="BK1763" s="63"/>
      <c r="BL1763" s="63"/>
      <c r="BM1763" s="63"/>
      <c r="BN1763" s="63"/>
      <c r="BO1763" s="63"/>
      <c r="BP1763" s="63"/>
      <c r="BQ1763" s="63"/>
      <c r="BR1763" s="63"/>
      <c r="BS1763" s="63"/>
      <c r="BT1763" s="63"/>
      <c r="BU1763" s="63"/>
      <c r="BV1763" s="63"/>
      <c r="BW1763" s="63"/>
      <c r="BX1763" s="63"/>
      <c r="BY1763" s="63"/>
      <c r="BZ1763" s="63"/>
      <c r="CA1763" s="63"/>
      <c r="CB1763" s="63"/>
      <c r="CC1763" s="63"/>
      <c r="CD1763" s="63"/>
      <c r="CE1763" s="63"/>
      <c r="CF1763" s="63"/>
      <c r="CG1763" s="63"/>
      <c r="CH1763" s="63"/>
      <c r="CI1763" s="63"/>
      <c r="CJ1763" s="63"/>
      <c r="CK1763" s="63"/>
      <c r="CL1763" s="63"/>
      <c r="CM1763" s="63"/>
      <c r="CN1763" s="63"/>
      <c r="CO1763" s="63"/>
      <c r="CP1763" s="63"/>
      <c r="CR1763" s="227"/>
      <c r="CS1763" s="74"/>
    </row>
    <row r="1764" spans="1:97" s="72" customFormat="1" ht="75.75" customHeight="1">
      <c r="A1764" s="76"/>
      <c r="B1764" s="76"/>
      <c r="C1764" s="76"/>
      <c r="D1764" s="76"/>
      <c r="E1764" s="76"/>
      <c r="F1764" s="63"/>
      <c r="G1764" s="63"/>
      <c r="H1764" s="63"/>
      <c r="I1764" s="63"/>
      <c r="J1764" s="63"/>
      <c r="K1764" s="63"/>
      <c r="L1764" s="63"/>
      <c r="M1764" s="63"/>
      <c r="N1764" s="63"/>
      <c r="O1764" s="63"/>
      <c r="P1764" s="63"/>
      <c r="Q1764" s="63"/>
      <c r="R1764" s="63"/>
      <c r="S1764" s="63"/>
      <c r="T1764" s="63"/>
      <c r="U1764" s="63"/>
      <c r="V1764" s="63"/>
      <c r="W1764" s="63"/>
      <c r="X1764" s="63"/>
      <c r="Y1764" s="63"/>
      <c r="Z1764" s="63"/>
      <c r="AA1764" s="63"/>
      <c r="AB1764" s="63"/>
      <c r="AC1764" s="63"/>
      <c r="AD1764" s="63"/>
      <c r="AE1764" s="63"/>
      <c r="AF1764" s="63"/>
      <c r="AG1764" s="63"/>
      <c r="AH1764" s="63"/>
      <c r="AI1764" s="63"/>
      <c r="AJ1764" s="63"/>
      <c r="AK1764" s="63"/>
      <c r="AL1764" s="63"/>
      <c r="AM1764" s="63"/>
      <c r="AN1764" s="63"/>
      <c r="AO1764" s="63"/>
      <c r="AP1764" s="63"/>
      <c r="AQ1764" s="63"/>
      <c r="AR1764" s="63"/>
      <c r="AS1764" s="63"/>
      <c r="AT1764" s="63"/>
      <c r="AU1764" s="63"/>
      <c r="AV1764" s="63"/>
      <c r="AW1764" s="63"/>
      <c r="AX1764" s="63"/>
      <c r="AY1764" s="63"/>
      <c r="AZ1764" s="63"/>
      <c r="BA1764" s="63"/>
      <c r="BB1764" s="63"/>
      <c r="BC1764" s="63"/>
      <c r="BD1764" s="63"/>
      <c r="BE1764" s="63"/>
      <c r="BF1764" s="63"/>
      <c r="BG1764" s="63"/>
      <c r="BH1764" s="63"/>
      <c r="BI1764" s="63"/>
      <c r="BJ1764" s="63"/>
      <c r="BK1764" s="63"/>
      <c r="BL1764" s="63"/>
      <c r="BM1764" s="63"/>
      <c r="BN1764" s="63"/>
      <c r="BO1764" s="63"/>
      <c r="BP1764" s="63"/>
      <c r="BQ1764" s="63"/>
      <c r="BR1764" s="63"/>
      <c r="BS1764" s="63"/>
      <c r="BT1764" s="63"/>
      <c r="BU1764" s="63"/>
      <c r="BV1764" s="63"/>
      <c r="BW1764" s="63"/>
      <c r="BX1764" s="63"/>
      <c r="BY1764" s="63"/>
      <c r="BZ1764" s="63"/>
      <c r="CA1764" s="63"/>
      <c r="CB1764" s="63"/>
      <c r="CC1764" s="63"/>
      <c r="CD1764" s="63"/>
      <c r="CE1764" s="63"/>
      <c r="CF1764" s="63"/>
      <c r="CG1764" s="63"/>
      <c r="CH1764" s="63"/>
      <c r="CI1764" s="63"/>
      <c r="CJ1764" s="63"/>
      <c r="CK1764" s="63"/>
      <c r="CL1764" s="63"/>
      <c r="CM1764" s="63"/>
      <c r="CN1764" s="63"/>
      <c r="CO1764" s="63"/>
      <c r="CP1764" s="63"/>
      <c r="CR1764" s="227"/>
      <c r="CS1764" s="74"/>
    </row>
    <row r="1765" spans="1:97" s="72" customFormat="1" ht="75.75" customHeight="1">
      <c r="A1765" s="76"/>
      <c r="B1765" s="76"/>
      <c r="C1765" s="76"/>
      <c r="D1765" s="76"/>
      <c r="E1765" s="76"/>
      <c r="F1765" s="63"/>
      <c r="G1765" s="63"/>
      <c r="H1765" s="63"/>
      <c r="I1765" s="63"/>
      <c r="J1765" s="63"/>
      <c r="K1765" s="63"/>
      <c r="L1765" s="63"/>
      <c r="M1765" s="63"/>
      <c r="N1765" s="63"/>
      <c r="O1765" s="63"/>
      <c r="P1765" s="63"/>
      <c r="Q1765" s="63"/>
      <c r="R1765" s="63"/>
      <c r="S1765" s="63"/>
      <c r="T1765" s="63"/>
      <c r="U1765" s="63"/>
      <c r="V1765" s="63"/>
      <c r="W1765" s="63"/>
      <c r="X1765" s="63"/>
      <c r="Y1765" s="63"/>
      <c r="Z1765" s="63"/>
      <c r="AA1765" s="63"/>
      <c r="AB1765" s="63"/>
      <c r="AC1765" s="63"/>
      <c r="AD1765" s="63"/>
      <c r="AE1765" s="63"/>
      <c r="AF1765" s="63"/>
      <c r="AG1765" s="63"/>
      <c r="AH1765" s="63"/>
      <c r="AI1765" s="63"/>
      <c r="AJ1765" s="63"/>
      <c r="AK1765" s="63"/>
      <c r="AL1765" s="63"/>
      <c r="AM1765" s="63"/>
      <c r="AN1765" s="63"/>
      <c r="AO1765" s="63"/>
      <c r="AP1765" s="63"/>
      <c r="AQ1765" s="63"/>
      <c r="AR1765" s="63"/>
      <c r="AS1765" s="63"/>
      <c r="AT1765" s="63"/>
      <c r="AU1765" s="63"/>
      <c r="AV1765" s="63"/>
      <c r="AW1765" s="63"/>
      <c r="AX1765" s="63"/>
      <c r="AY1765" s="63"/>
      <c r="AZ1765" s="63"/>
      <c r="BA1765" s="63"/>
      <c r="BB1765" s="63"/>
      <c r="BC1765" s="63"/>
      <c r="BD1765" s="63"/>
      <c r="BE1765" s="63"/>
      <c r="BF1765" s="63"/>
      <c r="BG1765" s="63"/>
      <c r="BH1765" s="63"/>
      <c r="BI1765" s="63"/>
      <c r="BJ1765" s="63"/>
      <c r="BK1765" s="63"/>
      <c r="BL1765" s="63"/>
      <c r="BM1765" s="63"/>
      <c r="BN1765" s="63"/>
      <c r="BO1765" s="63"/>
      <c r="BP1765" s="63"/>
      <c r="BQ1765" s="63"/>
      <c r="BR1765" s="63"/>
      <c r="BS1765" s="63"/>
      <c r="BT1765" s="63"/>
      <c r="BU1765" s="63"/>
      <c r="BV1765" s="63"/>
      <c r="BW1765" s="63"/>
      <c r="BX1765" s="63"/>
      <c r="BY1765" s="63"/>
      <c r="BZ1765" s="63"/>
      <c r="CA1765" s="63"/>
      <c r="CB1765" s="63"/>
      <c r="CC1765" s="63"/>
      <c r="CD1765" s="63"/>
      <c r="CE1765" s="63"/>
      <c r="CF1765" s="63"/>
      <c r="CG1765" s="63"/>
      <c r="CH1765" s="63"/>
      <c r="CI1765" s="63"/>
      <c r="CJ1765" s="63"/>
      <c r="CK1765" s="63"/>
      <c r="CL1765" s="63"/>
      <c r="CM1765" s="63"/>
      <c r="CN1765" s="63"/>
      <c r="CO1765" s="63"/>
      <c r="CP1765" s="63"/>
      <c r="CR1765" s="227"/>
      <c r="CS1765" s="74"/>
    </row>
    <row r="1766" spans="1:97" s="72" customFormat="1" ht="75.75" customHeight="1">
      <c r="A1766" s="76"/>
      <c r="B1766" s="76"/>
      <c r="C1766" s="76"/>
      <c r="D1766" s="76"/>
      <c r="E1766" s="76"/>
      <c r="F1766" s="63"/>
      <c r="G1766" s="63"/>
      <c r="H1766" s="63"/>
      <c r="I1766" s="63"/>
      <c r="J1766" s="63"/>
      <c r="K1766" s="63"/>
      <c r="L1766" s="63"/>
      <c r="M1766" s="63"/>
      <c r="N1766" s="63"/>
      <c r="O1766" s="63"/>
      <c r="P1766" s="63"/>
      <c r="Q1766" s="63"/>
      <c r="R1766" s="63"/>
      <c r="S1766" s="63"/>
      <c r="T1766" s="63"/>
      <c r="U1766" s="63"/>
      <c r="V1766" s="63"/>
      <c r="W1766" s="63"/>
      <c r="X1766" s="63"/>
      <c r="Y1766" s="63"/>
      <c r="Z1766" s="63"/>
      <c r="AA1766" s="63"/>
      <c r="AB1766" s="63"/>
      <c r="AC1766" s="63"/>
      <c r="AD1766" s="63"/>
      <c r="AE1766" s="63"/>
      <c r="AF1766" s="63"/>
      <c r="AG1766" s="63"/>
      <c r="AH1766" s="63"/>
      <c r="AI1766" s="63"/>
      <c r="AJ1766" s="63"/>
      <c r="AK1766" s="63"/>
      <c r="AL1766" s="63"/>
      <c r="AM1766" s="63"/>
      <c r="AN1766" s="63"/>
      <c r="AO1766" s="63"/>
      <c r="AP1766" s="63"/>
      <c r="AQ1766" s="63"/>
      <c r="AR1766" s="63"/>
      <c r="AS1766" s="63"/>
      <c r="AT1766" s="63"/>
      <c r="AU1766" s="63"/>
      <c r="AV1766" s="63"/>
      <c r="AW1766" s="63"/>
      <c r="AX1766" s="63"/>
      <c r="AY1766" s="63"/>
      <c r="AZ1766" s="63"/>
      <c r="BA1766" s="63"/>
      <c r="BB1766" s="63"/>
      <c r="BC1766" s="63"/>
      <c r="BD1766" s="63"/>
      <c r="BE1766" s="63"/>
      <c r="BF1766" s="63"/>
      <c r="BG1766" s="63"/>
      <c r="BH1766" s="63"/>
      <c r="BI1766" s="63"/>
      <c r="BJ1766" s="63"/>
      <c r="BK1766" s="63"/>
      <c r="BL1766" s="63"/>
      <c r="BM1766" s="63"/>
      <c r="BN1766" s="63"/>
      <c r="BO1766" s="63"/>
      <c r="BP1766" s="63"/>
      <c r="BQ1766" s="63"/>
      <c r="BR1766" s="63"/>
      <c r="BS1766" s="63"/>
      <c r="BT1766" s="63"/>
      <c r="BU1766" s="63"/>
      <c r="BV1766" s="63"/>
      <c r="BW1766" s="63"/>
      <c r="BX1766" s="63"/>
      <c r="BY1766" s="63"/>
      <c r="BZ1766" s="63"/>
      <c r="CA1766" s="63"/>
      <c r="CB1766" s="63"/>
      <c r="CC1766" s="63"/>
      <c r="CD1766" s="63"/>
      <c r="CE1766" s="63"/>
      <c r="CF1766" s="63"/>
      <c r="CG1766" s="63"/>
      <c r="CH1766" s="63"/>
      <c r="CI1766" s="63"/>
      <c r="CJ1766" s="63"/>
      <c r="CK1766" s="63"/>
      <c r="CL1766" s="63"/>
      <c r="CM1766" s="63"/>
      <c r="CN1766" s="63"/>
      <c r="CO1766" s="63"/>
      <c r="CP1766" s="63"/>
      <c r="CR1766" s="227"/>
      <c r="CS1766" s="74"/>
    </row>
    <row r="1767" spans="1:97" s="72" customFormat="1" ht="75.75" customHeight="1">
      <c r="A1767" s="76"/>
      <c r="B1767" s="76"/>
      <c r="C1767" s="76"/>
      <c r="D1767" s="76"/>
      <c r="E1767" s="76"/>
      <c r="F1767" s="63"/>
      <c r="G1767" s="63"/>
      <c r="H1767" s="63"/>
      <c r="I1767" s="63"/>
      <c r="J1767" s="63"/>
      <c r="K1767" s="63"/>
      <c r="L1767" s="63"/>
      <c r="M1767" s="63"/>
      <c r="N1767" s="63"/>
      <c r="O1767" s="63"/>
      <c r="P1767" s="63"/>
      <c r="Q1767" s="63"/>
      <c r="R1767" s="63"/>
      <c r="S1767" s="63"/>
      <c r="T1767" s="63"/>
      <c r="U1767" s="63"/>
      <c r="V1767" s="63"/>
      <c r="W1767" s="63"/>
      <c r="X1767" s="63"/>
      <c r="Y1767" s="63"/>
      <c r="Z1767" s="63"/>
      <c r="AA1767" s="63"/>
      <c r="AB1767" s="63"/>
      <c r="AC1767" s="63"/>
      <c r="AD1767" s="63"/>
      <c r="AE1767" s="63"/>
      <c r="AF1767" s="63"/>
      <c r="AG1767" s="63"/>
      <c r="AH1767" s="63"/>
      <c r="AI1767" s="63"/>
      <c r="AJ1767" s="63"/>
      <c r="AK1767" s="63"/>
      <c r="AL1767" s="63"/>
      <c r="AM1767" s="63"/>
      <c r="AN1767" s="63"/>
      <c r="AO1767" s="63"/>
      <c r="AP1767" s="63"/>
      <c r="AQ1767" s="63"/>
      <c r="AR1767" s="63"/>
      <c r="AS1767" s="63"/>
      <c r="AT1767" s="63"/>
      <c r="AU1767" s="63"/>
      <c r="AV1767" s="63"/>
      <c r="AW1767" s="63"/>
      <c r="AX1767" s="63"/>
      <c r="AY1767" s="63"/>
      <c r="AZ1767" s="63"/>
      <c r="BA1767" s="63"/>
      <c r="BB1767" s="63"/>
      <c r="BC1767" s="63"/>
      <c r="BD1767" s="63"/>
      <c r="BE1767" s="63"/>
      <c r="BF1767" s="63"/>
      <c r="BG1767" s="63"/>
      <c r="BH1767" s="63"/>
      <c r="BI1767" s="63"/>
      <c r="BJ1767" s="63"/>
      <c r="BK1767" s="63"/>
      <c r="BL1767" s="63"/>
      <c r="BM1767" s="63"/>
      <c r="BN1767" s="63"/>
      <c r="BO1767" s="63"/>
      <c r="BP1767" s="63"/>
      <c r="BQ1767" s="63"/>
      <c r="BR1767" s="63"/>
      <c r="BS1767" s="63"/>
      <c r="BT1767" s="63"/>
      <c r="BU1767" s="63"/>
      <c r="BV1767" s="63"/>
      <c r="BW1767" s="63"/>
      <c r="BX1767" s="63"/>
      <c r="BY1767" s="63"/>
      <c r="BZ1767" s="63"/>
      <c r="CA1767" s="63"/>
      <c r="CB1767" s="63"/>
      <c r="CC1767" s="63"/>
      <c r="CD1767" s="63"/>
      <c r="CE1767" s="63"/>
      <c r="CF1767" s="63"/>
      <c r="CG1767" s="63"/>
      <c r="CH1767" s="63"/>
      <c r="CI1767" s="63"/>
      <c r="CJ1767" s="63"/>
      <c r="CK1767" s="63"/>
      <c r="CL1767" s="63"/>
      <c r="CM1767" s="63"/>
      <c r="CN1767" s="63"/>
      <c r="CO1767" s="63"/>
      <c r="CP1767" s="63"/>
      <c r="CR1767" s="227"/>
      <c r="CS1767" s="74"/>
    </row>
    <row r="1768" spans="1:97" s="72" customFormat="1" ht="75.75" customHeight="1">
      <c r="A1768" s="76"/>
      <c r="B1768" s="76"/>
      <c r="C1768" s="76"/>
      <c r="D1768" s="76"/>
      <c r="E1768" s="76"/>
      <c r="F1768" s="63"/>
      <c r="G1768" s="63"/>
      <c r="H1768" s="63"/>
      <c r="I1768" s="63"/>
      <c r="J1768" s="63"/>
      <c r="K1768" s="63"/>
      <c r="L1768" s="63"/>
      <c r="M1768" s="63"/>
      <c r="N1768" s="63"/>
      <c r="O1768" s="63"/>
      <c r="P1768" s="63"/>
      <c r="Q1768" s="63"/>
      <c r="R1768" s="63"/>
      <c r="S1768" s="63"/>
      <c r="T1768" s="63"/>
      <c r="U1768" s="63"/>
      <c r="V1768" s="63"/>
      <c r="W1768" s="63"/>
      <c r="X1768" s="63"/>
      <c r="Y1768" s="63"/>
      <c r="Z1768" s="63"/>
      <c r="AA1768" s="63"/>
      <c r="AB1768" s="63"/>
      <c r="AC1768" s="63"/>
      <c r="AD1768" s="63"/>
      <c r="AE1768" s="63"/>
      <c r="AF1768" s="63"/>
      <c r="AG1768" s="63"/>
      <c r="AH1768" s="63"/>
      <c r="AI1768" s="63"/>
      <c r="AJ1768" s="63"/>
      <c r="AK1768" s="63"/>
      <c r="AL1768" s="63"/>
      <c r="AM1768" s="63"/>
      <c r="AN1768" s="63"/>
      <c r="AO1768" s="63"/>
      <c r="AP1768" s="63"/>
      <c r="AQ1768" s="63"/>
      <c r="AR1768" s="63"/>
      <c r="AS1768" s="63"/>
      <c r="AT1768" s="63"/>
      <c r="AU1768" s="63"/>
      <c r="AV1768" s="63"/>
      <c r="AW1768" s="63"/>
      <c r="AX1768" s="63"/>
      <c r="AY1768" s="63"/>
      <c r="AZ1768" s="63"/>
      <c r="BA1768" s="63"/>
      <c r="BB1768" s="63"/>
      <c r="BC1768" s="63"/>
      <c r="BD1768" s="63"/>
      <c r="BE1768" s="63"/>
      <c r="BF1768" s="63"/>
      <c r="BG1768" s="63"/>
      <c r="BH1768" s="63"/>
      <c r="BI1768" s="63"/>
      <c r="BJ1768" s="63"/>
      <c r="BK1768" s="63"/>
      <c r="BL1768" s="63"/>
      <c r="BM1768" s="63"/>
      <c r="BN1768" s="63"/>
      <c r="BO1768" s="63"/>
      <c r="BP1768" s="63"/>
      <c r="BQ1768" s="63"/>
      <c r="BR1768" s="63"/>
      <c r="BS1768" s="63"/>
      <c r="BT1768" s="63"/>
      <c r="BU1768" s="63"/>
      <c r="BV1768" s="63"/>
      <c r="BW1768" s="63"/>
      <c r="BX1768" s="63"/>
      <c r="BY1768" s="63"/>
      <c r="BZ1768" s="63"/>
      <c r="CA1768" s="63"/>
      <c r="CB1768" s="63"/>
      <c r="CC1768" s="63"/>
      <c r="CD1768" s="63"/>
      <c r="CE1768" s="63"/>
      <c r="CF1768" s="63"/>
      <c r="CG1768" s="63"/>
      <c r="CH1768" s="63"/>
      <c r="CI1768" s="63"/>
      <c r="CJ1768" s="63"/>
      <c r="CK1768" s="63"/>
      <c r="CL1768" s="63"/>
      <c r="CM1768" s="63"/>
      <c r="CN1768" s="63"/>
      <c r="CO1768" s="63"/>
      <c r="CP1768" s="63"/>
      <c r="CR1768" s="227"/>
      <c r="CS1768" s="74"/>
    </row>
    <row r="1769" spans="1:97" s="72" customFormat="1" ht="75.75" customHeight="1">
      <c r="A1769" s="76"/>
      <c r="B1769" s="76"/>
      <c r="C1769" s="76"/>
      <c r="D1769" s="76"/>
      <c r="E1769" s="76"/>
      <c r="F1769" s="63"/>
      <c r="G1769" s="63"/>
      <c r="H1769" s="63"/>
      <c r="I1769" s="63"/>
      <c r="J1769" s="63"/>
      <c r="K1769" s="63"/>
      <c r="L1769" s="63"/>
      <c r="M1769" s="63"/>
      <c r="N1769" s="63"/>
      <c r="O1769" s="63"/>
      <c r="P1769" s="63"/>
      <c r="Q1769" s="63"/>
      <c r="R1769" s="63"/>
      <c r="S1769" s="63"/>
      <c r="T1769" s="63"/>
      <c r="U1769" s="63"/>
      <c r="V1769" s="63"/>
      <c r="W1769" s="63"/>
      <c r="X1769" s="63"/>
      <c r="Y1769" s="63"/>
      <c r="Z1769" s="63"/>
      <c r="AA1769" s="63"/>
      <c r="AB1769" s="63"/>
      <c r="AC1769" s="63"/>
      <c r="AD1769" s="63"/>
      <c r="AE1769" s="63"/>
      <c r="AF1769" s="63"/>
      <c r="AG1769" s="63"/>
      <c r="AH1769" s="63"/>
      <c r="AI1769" s="63"/>
      <c r="AJ1769" s="63"/>
      <c r="AK1769" s="63"/>
      <c r="AL1769" s="63"/>
      <c r="AM1769" s="63"/>
      <c r="AN1769" s="63"/>
      <c r="AO1769" s="63"/>
      <c r="AP1769" s="63"/>
      <c r="AQ1769" s="63"/>
      <c r="AR1769" s="63"/>
      <c r="AS1769" s="63"/>
      <c r="AT1769" s="63"/>
      <c r="AU1769" s="63"/>
      <c r="AV1769" s="63"/>
      <c r="AW1769" s="63"/>
      <c r="AX1769" s="63"/>
      <c r="AY1769" s="63"/>
      <c r="AZ1769" s="63"/>
      <c r="BA1769" s="63"/>
      <c r="BB1769" s="63"/>
      <c r="BC1769" s="63"/>
      <c r="BD1769" s="63"/>
      <c r="BE1769" s="63"/>
      <c r="BF1769" s="63"/>
      <c r="BG1769" s="63"/>
      <c r="BH1769" s="63"/>
      <c r="BI1769" s="63"/>
      <c r="BJ1769" s="63"/>
      <c r="BK1769" s="63"/>
      <c r="BL1769" s="63"/>
      <c r="BM1769" s="63"/>
      <c r="BN1769" s="63"/>
      <c r="BO1769" s="63"/>
      <c r="BP1769" s="63"/>
      <c r="BQ1769" s="63"/>
      <c r="BR1769" s="63"/>
      <c r="BS1769" s="63"/>
      <c r="BT1769" s="63"/>
      <c r="BU1769" s="63"/>
      <c r="BV1769" s="63"/>
      <c r="BW1769" s="63"/>
      <c r="BX1769" s="63"/>
      <c r="BY1769" s="63"/>
      <c r="BZ1769" s="63"/>
      <c r="CA1769" s="63"/>
      <c r="CB1769" s="63"/>
      <c r="CC1769" s="63"/>
      <c r="CD1769" s="63"/>
      <c r="CE1769" s="63"/>
      <c r="CF1769" s="63"/>
      <c r="CG1769" s="63"/>
      <c r="CH1769" s="63"/>
      <c r="CI1769" s="63"/>
      <c r="CJ1769" s="63"/>
      <c r="CK1769" s="63"/>
      <c r="CL1769" s="63"/>
      <c r="CM1769" s="63"/>
      <c r="CN1769" s="63"/>
      <c r="CO1769" s="63"/>
      <c r="CP1769" s="63"/>
      <c r="CR1769" s="227"/>
      <c r="CS1769" s="74"/>
    </row>
    <row r="1770" spans="1:97" s="72" customFormat="1" ht="75.75" customHeight="1">
      <c r="A1770" s="76"/>
      <c r="B1770" s="76"/>
      <c r="C1770" s="76"/>
      <c r="D1770" s="76"/>
      <c r="E1770" s="76"/>
      <c r="F1770" s="63"/>
      <c r="G1770" s="63"/>
      <c r="H1770" s="63"/>
      <c r="I1770" s="63"/>
      <c r="J1770" s="63"/>
      <c r="K1770" s="63"/>
      <c r="L1770" s="63"/>
      <c r="M1770" s="63"/>
      <c r="N1770" s="63"/>
      <c r="O1770" s="63"/>
      <c r="P1770" s="63"/>
      <c r="Q1770" s="63"/>
      <c r="R1770" s="63"/>
      <c r="S1770" s="63"/>
      <c r="T1770" s="63"/>
      <c r="U1770" s="63"/>
      <c r="V1770" s="63"/>
      <c r="W1770" s="63"/>
      <c r="X1770" s="63"/>
      <c r="Y1770" s="63"/>
      <c r="Z1770" s="63"/>
      <c r="AA1770" s="63"/>
      <c r="AB1770" s="63"/>
      <c r="AC1770" s="63"/>
      <c r="AD1770" s="63"/>
      <c r="AE1770" s="63"/>
      <c r="AF1770" s="63"/>
      <c r="AG1770" s="63"/>
      <c r="AH1770" s="63"/>
      <c r="AI1770" s="63"/>
      <c r="AJ1770" s="63"/>
      <c r="AK1770" s="63"/>
      <c r="AL1770" s="63"/>
      <c r="AM1770" s="63"/>
      <c r="AN1770" s="63"/>
      <c r="AO1770" s="63"/>
      <c r="AP1770" s="63"/>
      <c r="AQ1770" s="63"/>
      <c r="AR1770" s="63"/>
      <c r="AS1770" s="63"/>
      <c r="AT1770" s="63"/>
      <c r="AU1770" s="63"/>
      <c r="AV1770" s="63"/>
      <c r="AW1770" s="63"/>
      <c r="AX1770" s="63"/>
      <c r="AY1770" s="63"/>
      <c r="AZ1770" s="63"/>
      <c r="BA1770" s="63"/>
      <c r="BB1770" s="63"/>
      <c r="BC1770" s="63"/>
      <c r="BD1770" s="63"/>
      <c r="BE1770" s="63"/>
      <c r="BF1770" s="63"/>
      <c r="BG1770" s="63"/>
      <c r="BH1770" s="63"/>
      <c r="BI1770" s="63"/>
      <c r="BJ1770" s="63"/>
      <c r="BK1770" s="63"/>
      <c r="BL1770" s="63"/>
      <c r="BM1770" s="63"/>
      <c r="BN1770" s="63"/>
      <c r="BO1770" s="63"/>
      <c r="BP1770" s="63"/>
      <c r="BQ1770" s="63"/>
      <c r="BR1770" s="63"/>
      <c r="BS1770" s="63"/>
      <c r="BT1770" s="63"/>
      <c r="BU1770" s="63"/>
      <c r="BV1770" s="63"/>
      <c r="BW1770" s="63"/>
      <c r="BX1770" s="63"/>
      <c r="BY1770" s="63"/>
      <c r="BZ1770" s="63"/>
      <c r="CA1770" s="63"/>
      <c r="CB1770" s="63"/>
      <c r="CC1770" s="63"/>
      <c r="CD1770" s="63"/>
      <c r="CE1770" s="63"/>
      <c r="CF1770" s="63"/>
      <c r="CG1770" s="63"/>
      <c r="CH1770" s="63"/>
      <c r="CI1770" s="63"/>
      <c r="CJ1770" s="63"/>
      <c r="CK1770" s="63"/>
      <c r="CL1770" s="63"/>
      <c r="CM1770" s="63"/>
      <c r="CN1770" s="63"/>
      <c r="CO1770" s="63"/>
      <c r="CP1770" s="63"/>
      <c r="CR1770" s="227"/>
      <c r="CS1770" s="74"/>
    </row>
    <row r="1771" spans="1:97" s="72" customFormat="1" ht="75.75" customHeight="1">
      <c r="A1771" s="76"/>
      <c r="B1771" s="76"/>
      <c r="C1771" s="76"/>
      <c r="D1771" s="76"/>
      <c r="E1771" s="76"/>
      <c r="F1771" s="63"/>
      <c r="G1771" s="63"/>
      <c r="H1771" s="63"/>
      <c r="I1771" s="63"/>
      <c r="J1771" s="63"/>
      <c r="K1771" s="63"/>
      <c r="L1771" s="63"/>
      <c r="M1771" s="63"/>
      <c r="N1771" s="63"/>
      <c r="O1771" s="63"/>
      <c r="P1771" s="63"/>
      <c r="Q1771" s="63"/>
      <c r="R1771" s="63"/>
      <c r="S1771" s="63"/>
      <c r="T1771" s="63"/>
      <c r="U1771" s="63"/>
      <c r="V1771" s="63"/>
      <c r="W1771" s="63"/>
      <c r="X1771" s="63"/>
      <c r="Y1771" s="63"/>
      <c r="Z1771" s="63"/>
      <c r="AA1771" s="63"/>
      <c r="AB1771" s="63"/>
      <c r="AC1771" s="63"/>
      <c r="AD1771" s="63"/>
      <c r="AE1771" s="63"/>
      <c r="AF1771" s="63"/>
      <c r="AG1771" s="63"/>
      <c r="AH1771" s="63"/>
      <c r="AI1771" s="63"/>
      <c r="AJ1771" s="63"/>
      <c r="AK1771" s="63"/>
      <c r="AL1771" s="63"/>
      <c r="AM1771" s="63"/>
      <c r="AN1771" s="63"/>
      <c r="AO1771" s="63"/>
      <c r="AP1771" s="63"/>
      <c r="AQ1771" s="63"/>
      <c r="AR1771" s="63"/>
      <c r="AS1771" s="63"/>
      <c r="AT1771" s="63"/>
      <c r="AU1771" s="63"/>
      <c r="AV1771" s="63"/>
      <c r="AW1771" s="63"/>
      <c r="AX1771" s="63"/>
      <c r="AY1771" s="63"/>
      <c r="AZ1771" s="63"/>
      <c r="BA1771" s="63"/>
      <c r="BB1771" s="63"/>
      <c r="BC1771" s="63"/>
      <c r="BD1771" s="63"/>
      <c r="BE1771" s="63"/>
      <c r="BF1771" s="63"/>
      <c r="BG1771" s="63"/>
      <c r="BH1771" s="63"/>
      <c r="BI1771" s="63"/>
      <c r="BJ1771" s="63"/>
      <c r="BK1771" s="63"/>
      <c r="BL1771" s="63"/>
      <c r="BM1771" s="63"/>
      <c r="BN1771" s="63"/>
      <c r="BO1771" s="63"/>
      <c r="BP1771" s="63"/>
      <c r="BQ1771" s="63"/>
      <c r="BR1771" s="63"/>
      <c r="BS1771" s="63"/>
      <c r="BT1771" s="63"/>
      <c r="BU1771" s="63"/>
      <c r="BV1771" s="63"/>
      <c r="BW1771" s="63"/>
      <c r="BX1771" s="63"/>
      <c r="BY1771" s="63"/>
      <c r="BZ1771" s="63"/>
      <c r="CA1771" s="63"/>
      <c r="CB1771" s="63"/>
      <c r="CC1771" s="63"/>
      <c r="CD1771" s="63"/>
      <c r="CE1771" s="63"/>
      <c r="CF1771" s="63"/>
      <c r="CG1771" s="63"/>
      <c r="CH1771" s="63"/>
      <c r="CI1771" s="63"/>
      <c r="CJ1771" s="63"/>
      <c r="CK1771" s="63"/>
      <c r="CL1771" s="63"/>
      <c r="CM1771" s="63"/>
      <c r="CN1771" s="63"/>
      <c r="CO1771" s="63"/>
      <c r="CP1771" s="63"/>
      <c r="CR1771" s="227"/>
      <c r="CS1771" s="74"/>
    </row>
    <row r="1772" spans="1:97" s="72" customFormat="1" ht="75.75" customHeight="1">
      <c r="A1772" s="76"/>
      <c r="B1772" s="76"/>
      <c r="C1772" s="76"/>
      <c r="D1772" s="76"/>
      <c r="E1772" s="76"/>
      <c r="F1772" s="63"/>
      <c r="G1772" s="63"/>
      <c r="H1772" s="63"/>
      <c r="I1772" s="63"/>
      <c r="J1772" s="63"/>
      <c r="K1772" s="63"/>
      <c r="L1772" s="63"/>
      <c r="M1772" s="63"/>
      <c r="N1772" s="63"/>
      <c r="O1772" s="63"/>
      <c r="P1772" s="63"/>
      <c r="Q1772" s="63"/>
      <c r="R1772" s="63"/>
      <c r="S1772" s="63"/>
      <c r="T1772" s="63"/>
      <c r="U1772" s="63"/>
      <c r="V1772" s="63"/>
      <c r="W1772" s="63"/>
      <c r="X1772" s="63"/>
      <c r="Y1772" s="63"/>
      <c r="Z1772" s="63"/>
      <c r="AA1772" s="63"/>
      <c r="AB1772" s="63"/>
      <c r="AC1772" s="63"/>
      <c r="AD1772" s="63"/>
      <c r="AE1772" s="63"/>
      <c r="AF1772" s="63"/>
      <c r="AG1772" s="63"/>
      <c r="AH1772" s="63"/>
      <c r="AI1772" s="63"/>
      <c r="AJ1772" s="63"/>
      <c r="AK1772" s="63"/>
      <c r="AL1772" s="63"/>
      <c r="AM1772" s="63"/>
      <c r="AN1772" s="63"/>
      <c r="AO1772" s="63"/>
      <c r="AP1772" s="63"/>
      <c r="AQ1772" s="63"/>
      <c r="AR1772" s="63"/>
      <c r="AS1772" s="63"/>
      <c r="AT1772" s="63"/>
      <c r="AU1772" s="63"/>
      <c r="AV1772" s="63"/>
      <c r="AW1772" s="63"/>
      <c r="AX1772" s="63"/>
      <c r="AY1772" s="63"/>
      <c r="AZ1772" s="63"/>
      <c r="BA1772" s="63"/>
      <c r="BB1772" s="63"/>
      <c r="BC1772" s="63"/>
      <c r="BD1772" s="63"/>
      <c r="BE1772" s="63"/>
      <c r="BF1772" s="63"/>
      <c r="BG1772" s="63"/>
      <c r="BH1772" s="63"/>
      <c r="BI1772" s="63"/>
      <c r="BJ1772" s="63"/>
      <c r="BK1772" s="63"/>
      <c r="BL1772" s="63"/>
      <c r="BM1772" s="63"/>
      <c r="BN1772" s="63"/>
      <c r="BO1772" s="63"/>
      <c r="BP1772" s="63"/>
      <c r="BQ1772" s="63"/>
      <c r="BR1772" s="63"/>
      <c r="BS1772" s="63"/>
      <c r="BT1772" s="63"/>
      <c r="BU1772" s="63"/>
      <c r="BV1772" s="63"/>
      <c r="BW1772" s="63"/>
      <c r="BX1772" s="63"/>
      <c r="BY1772" s="63"/>
      <c r="BZ1772" s="63"/>
      <c r="CA1772" s="63"/>
      <c r="CB1772" s="63"/>
      <c r="CC1772" s="63"/>
      <c r="CD1772" s="63"/>
      <c r="CE1772" s="63"/>
      <c r="CF1772" s="63"/>
      <c r="CG1772" s="63"/>
      <c r="CH1772" s="63"/>
      <c r="CI1772" s="63"/>
      <c r="CJ1772" s="63"/>
      <c r="CK1772" s="63"/>
      <c r="CL1772" s="63"/>
      <c r="CM1772" s="63"/>
      <c r="CN1772" s="63"/>
      <c r="CO1772" s="63"/>
      <c r="CP1772" s="63"/>
      <c r="CR1772" s="227"/>
      <c r="CS1772" s="74"/>
    </row>
    <row r="1773" spans="1:97" s="72" customFormat="1" ht="75.75" customHeight="1">
      <c r="A1773" s="76"/>
      <c r="B1773" s="76"/>
      <c r="C1773" s="76"/>
      <c r="D1773" s="76"/>
      <c r="E1773" s="76"/>
      <c r="F1773" s="63"/>
      <c r="G1773" s="63"/>
      <c r="H1773" s="63"/>
      <c r="I1773" s="63"/>
      <c r="J1773" s="63"/>
      <c r="K1773" s="63"/>
      <c r="L1773" s="63"/>
      <c r="M1773" s="63"/>
      <c r="N1773" s="63"/>
      <c r="O1773" s="63"/>
      <c r="P1773" s="63"/>
      <c r="Q1773" s="63"/>
      <c r="R1773" s="63"/>
      <c r="S1773" s="63"/>
      <c r="T1773" s="63"/>
      <c r="U1773" s="63"/>
      <c r="V1773" s="63"/>
      <c r="W1773" s="63"/>
      <c r="X1773" s="63"/>
      <c r="Y1773" s="63"/>
      <c r="Z1773" s="63"/>
      <c r="AA1773" s="63"/>
      <c r="AB1773" s="63"/>
      <c r="AC1773" s="63"/>
      <c r="AD1773" s="63"/>
      <c r="AE1773" s="63"/>
      <c r="AF1773" s="63"/>
      <c r="AG1773" s="63"/>
      <c r="AH1773" s="63"/>
      <c r="AI1773" s="63"/>
      <c r="AJ1773" s="63"/>
      <c r="AK1773" s="63"/>
      <c r="AL1773" s="63"/>
      <c r="AM1773" s="63"/>
      <c r="AN1773" s="63"/>
      <c r="AO1773" s="63"/>
      <c r="AP1773" s="63"/>
      <c r="AQ1773" s="63"/>
      <c r="AR1773" s="63"/>
      <c r="AS1773" s="63"/>
      <c r="AT1773" s="63"/>
      <c r="AU1773" s="63"/>
      <c r="AV1773" s="63"/>
      <c r="AW1773" s="63"/>
      <c r="AX1773" s="63"/>
      <c r="AY1773" s="63"/>
      <c r="AZ1773" s="63"/>
      <c r="BA1773" s="63"/>
      <c r="BB1773" s="63"/>
      <c r="BC1773" s="63"/>
      <c r="BD1773" s="63"/>
      <c r="BE1773" s="63"/>
      <c r="BF1773" s="63"/>
      <c r="BG1773" s="63"/>
      <c r="BH1773" s="63"/>
      <c r="BI1773" s="63"/>
      <c r="BJ1773" s="63"/>
      <c r="BK1773" s="63"/>
      <c r="BL1773" s="63"/>
      <c r="BM1773" s="63"/>
      <c r="BN1773" s="63"/>
      <c r="BO1773" s="63"/>
      <c r="BP1773" s="63"/>
      <c r="BQ1773" s="63"/>
      <c r="BR1773" s="63"/>
      <c r="BS1773" s="63"/>
      <c r="BT1773" s="63"/>
      <c r="BU1773" s="63"/>
      <c r="BV1773" s="63"/>
      <c r="BW1773" s="63"/>
      <c r="BX1773" s="63"/>
      <c r="BY1773" s="63"/>
      <c r="BZ1773" s="63"/>
      <c r="CA1773" s="63"/>
      <c r="CB1773" s="63"/>
      <c r="CC1773" s="63"/>
      <c r="CD1773" s="63"/>
      <c r="CE1773" s="63"/>
      <c r="CF1773" s="63"/>
      <c r="CG1773" s="63"/>
      <c r="CH1773" s="63"/>
      <c r="CI1773" s="63"/>
      <c r="CJ1773" s="63"/>
      <c r="CK1773" s="63"/>
      <c r="CL1773" s="63"/>
      <c r="CM1773" s="63"/>
      <c r="CN1773" s="63"/>
      <c r="CO1773" s="63"/>
      <c r="CP1773" s="63"/>
      <c r="CR1773" s="227"/>
      <c r="CS1773" s="74"/>
    </row>
    <row r="1774" spans="1:97" s="72" customFormat="1" ht="75.75" customHeight="1">
      <c r="A1774" s="76"/>
      <c r="B1774" s="76"/>
      <c r="C1774" s="76"/>
      <c r="D1774" s="76"/>
      <c r="E1774" s="76"/>
      <c r="F1774" s="63"/>
      <c r="G1774" s="63"/>
      <c r="H1774" s="63"/>
      <c r="I1774" s="63"/>
      <c r="J1774" s="63"/>
      <c r="K1774" s="63"/>
      <c r="L1774" s="63"/>
      <c r="M1774" s="63"/>
      <c r="N1774" s="63"/>
      <c r="O1774" s="63"/>
      <c r="P1774" s="63"/>
      <c r="Q1774" s="63"/>
      <c r="R1774" s="63"/>
      <c r="S1774" s="63"/>
      <c r="T1774" s="63"/>
      <c r="U1774" s="63"/>
      <c r="V1774" s="63"/>
      <c r="W1774" s="63"/>
      <c r="X1774" s="63"/>
      <c r="Y1774" s="63"/>
      <c r="Z1774" s="63"/>
      <c r="AA1774" s="63"/>
      <c r="AB1774" s="63"/>
      <c r="AC1774" s="63"/>
      <c r="AD1774" s="63"/>
      <c r="AE1774" s="63"/>
      <c r="AF1774" s="63"/>
      <c r="AG1774" s="63"/>
      <c r="AH1774" s="63"/>
      <c r="AI1774" s="63"/>
      <c r="AJ1774" s="63"/>
      <c r="AK1774" s="63"/>
      <c r="AL1774" s="63"/>
      <c r="AM1774" s="63"/>
      <c r="AN1774" s="63"/>
      <c r="AO1774" s="63"/>
      <c r="AP1774" s="63"/>
      <c r="AQ1774" s="63"/>
      <c r="AR1774" s="63"/>
      <c r="AS1774" s="63"/>
      <c r="AT1774" s="63"/>
      <c r="AU1774" s="63"/>
      <c r="AV1774" s="63"/>
      <c r="AW1774" s="63"/>
      <c r="AX1774" s="63"/>
      <c r="AY1774" s="63"/>
      <c r="AZ1774" s="63"/>
      <c r="BA1774" s="63"/>
      <c r="BB1774" s="63"/>
      <c r="BC1774" s="63"/>
      <c r="BD1774" s="63"/>
      <c r="BE1774" s="63"/>
      <c r="BF1774" s="63"/>
      <c r="BG1774" s="63"/>
      <c r="BH1774" s="63"/>
      <c r="BI1774" s="63"/>
      <c r="BJ1774" s="63"/>
      <c r="BK1774" s="63"/>
      <c r="BL1774" s="63"/>
      <c r="BM1774" s="63"/>
      <c r="BN1774" s="63"/>
      <c r="BO1774" s="63"/>
      <c r="BP1774" s="63"/>
      <c r="BQ1774" s="63"/>
      <c r="BR1774" s="63"/>
      <c r="BS1774" s="63"/>
      <c r="BT1774" s="63"/>
      <c r="BU1774" s="63"/>
      <c r="BV1774" s="63"/>
      <c r="BW1774" s="63"/>
      <c r="BX1774" s="63"/>
      <c r="BY1774" s="63"/>
      <c r="BZ1774" s="63"/>
      <c r="CA1774" s="63"/>
      <c r="CB1774" s="63"/>
      <c r="CC1774" s="63"/>
      <c r="CD1774" s="63"/>
      <c r="CE1774" s="63"/>
      <c r="CF1774" s="63"/>
      <c r="CG1774" s="63"/>
      <c r="CH1774" s="63"/>
      <c r="CI1774" s="63"/>
      <c r="CJ1774" s="63"/>
      <c r="CK1774" s="63"/>
      <c r="CL1774" s="63"/>
      <c r="CM1774" s="63"/>
      <c r="CN1774" s="63"/>
      <c r="CO1774" s="63"/>
      <c r="CP1774" s="63"/>
      <c r="CR1774" s="227"/>
      <c r="CS1774" s="74"/>
    </row>
    <row r="1775" spans="1:97" s="72" customFormat="1" ht="75.75" customHeight="1">
      <c r="A1775" s="76"/>
      <c r="B1775" s="76"/>
      <c r="C1775" s="76"/>
      <c r="D1775" s="76"/>
      <c r="E1775" s="76"/>
      <c r="F1775" s="63"/>
      <c r="G1775" s="63"/>
      <c r="H1775" s="63"/>
      <c r="I1775" s="63"/>
      <c r="J1775" s="63"/>
      <c r="K1775" s="63"/>
      <c r="L1775" s="63"/>
      <c r="M1775" s="63"/>
      <c r="N1775" s="63"/>
      <c r="O1775" s="63"/>
      <c r="P1775" s="63"/>
      <c r="Q1775" s="63"/>
      <c r="R1775" s="63"/>
      <c r="S1775" s="63"/>
      <c r="T1775" s="63"/>
      <c r="U1775" s="63"/>
      <c r="V1775" s="63"/>
      <c r="W1775" s="63"/>
      <c r="X1775" s="63"/>
      <c r="Y1775" s="63"/>
      <c r="Z1775" s="63"/>
      <c r="AA1775" s="63"/>
      <c r="AB1775" s="63"/>
      <c r="AC1775" s="63"/>
      <c r="AD1775" s="63"/>
      <c r="AE1775" s="63"/>
      <c r="AF1775" s="63"/>
      <c r="AG1775" s="63"/>
      <c r="AH1775" s="63"/>
      <c r="AI1775" s="63"/>
      <c r="AJ1775" s="63"/>
      <c r="AK1775" s="63"/>
      <c r="AL1775" s="63"/>
      <c r="AM1775" s="63"/>
      <c r="AN1775" s="63"/>
      <c r="AO1775" s="63"/>
      <c r="AP1775" s="63"/>
      <c r="AQ1775" s="63"/>
      <c r="AR1775" s="63"/>
      <c r="AS1775" s="63"/>
      <c r="AT1775" s="63"/>
      <c r="AU1775" s="63"/>
      <c r="AV1775" s="63"/>
      <c r="AW1775" s="63"/>
      <c r="AX1775" s="63"/>
      <c r="AY1775" s="63"/>
      <c r="AZ1775" s="63"/>
      <c r="BA1775" s="63"/>
      <c r="BB1775" s="63"/>
      <c r="BC1775" s="63"/>
      <c r="BD1775" s="63"/>
      <c r="BE1775" s="63"/>
      <c r="BF1775" s="63"/>
      <c r="BG1775" s="63"/>
      <c r="BH1775" s="63"/>
      <c r="BI1775" s="63"/>
      <c r="BJ1775" s="63"/>
      <c r="BK1775" s="63"/>
      <c r="BL1775" s="63"/>
      <c r="BM1775" s="63"/>
      <c r="BN1775" s="63"/>
      <c r="BO1775" s="63"/>
      <c r="BP1775" s="63"/>
      <c r="BQ1775" s="63"/>
      <c r="BR1775" s="63"/>
      <c r="BS1775" s="63"/>
      <c r="BT1775" s="63"/>
      <c r="BU1775" s="63"/>
      <c r="BV1775" s="63"/>
      <c r="BW1775" s="63"/>
      <c r="BX1775" s="63"/>
      <c r="BY1775" s="63"/>
      <c r="BZ1775" s="63"/>
      <c r="CA1775" s="63"/>
      <c r="CB1775" s="63"/>
      <c r="CC1775" s="63"/>
      <c r="CD1775" s="63"/>
      <c r="CE1775" s="63"/>
      <c r="CF1775" s="63"/>
      <c r="CG1775" s="63"/>
      <c r="CH1775" s="63"/>
      <c r="CI1775" s="63"/>
      <c r="CJ1775" s="63"/>
      <c r="CK1775" s="63"/>
      <c r="CL1775" s="63"/>
      <c r="CM1775" s="63"/>
      <c r="CN1775" s="63"/>
      <c r="CO1775" s="63"/>
      <c r="CP1775" s="63"/>
      <c r="CR1775" s="227"/>
      <c r="CS1775" s="74"/>
    </row>
    <row r="1776" spans="1:97" s="72" customFormat="1" ht="75.75" customHeight="1">
      <c r="A1776" s="76"/>
      <c r="B1776" s="76"/>
      <c r="C1776" s="76"/>
      <c r="D1776" s="76"/>
      <c r="E1776" s="76"/>
      <c r="F1776" s="63"/>
      <c r="G1776" s="63"/>
      <c r="H1776" s="63"/>
      <c r="I1776" s="63"/>
      <c r="J1776" s="63"/>
      <c r="K1776" s="63"/>
      <c r="L1776" s="63"/>
      <c r="M1776" s="63"/>
      <c r="N1776" s="63"/>
      <c r="O1776" s="63"/>
      <c r="P1776" s="63"/>
      <c r="Q1776" s="63"/>
      <c r="R1776" s="63"/>
      <c r="S1776" s="63"/>
      <c r="T1776" s="63"/>
      <c r="U1776" s="63"/>
      <c r="V1776" s="63"/>
      <c r="W1776" s="63"/>
      <c r="X1776" s="63"/>
      <c r="Y1776" s="63"/>
      <c r="Z1776" s="63"/>
      <c r="AA1776" s="63"/>
      <c r="AB1776" s="63"/>
      <c r="AC1776" s="63"/>
      <c r="AD1776" s="63"/>
      <c r="AE1776" s="63"/>
      <c r="AF1776" s="63"/>
      <c r="AG1776" s="63"/>
      <c r="AH1776" s="63"/>
      <c r="AI1776" s="63"/>
      <c r="AJ1776" s="63"/>
      <c r="AK1776" s="63"/>
      <c r="AL1776" s="63"/>
      <c r="AM1776" s="63"/>
      <c r="AN1776" s="63"/>
      <c r="AO1776" s="63"/>
      <c r="AP1776" s="63"/>
      <c r="AQ1776" s="63"/>
      <c r="AR1776" s="63"/>
      <c r="AS1776" s="63"/>
      <c r="AT1776" s="63"/>
      <c r="AU1776" s="63"/>
      <c r="AV1776" s="63"/>
      <c r="AW1776" s="63"/>
      <c r="AX1776" s="63"/>
      <c r="AY1776" s="63"/>
      <c r="AZ1776" s="63"/>
      <c r="BA1776" s="63"/>
      <c r="BB1776" s="63"/>
      <c r="BC1776" s="63"/>
      <c r="BD1776" s="63"/>
      <c r="BE1776" s="63"/>
      <c r="BF1776" s="63"/>
      <c r="BG1776" s="63"/>
      <c r="BH1776" s="63"/>
      <c r="BI1776" s="63"/>
      <c r="BJ1776" s="63"/>
      <c r="BK1776" s="63"/>
      <c r="BL1776" s="63"/>
      <c r="BM1776" s="63"/>
      <c r="BN1776" s="63"/>
      <c r="BO1776" s="63"/>
      <c r="BP1776" s="63"/>
      <c r="BQ1776" s="63"/>
      <c r="BR1776" s="63"/>
      <c r="BS1776" s="63"/>
      <c r="BT1776" s="63"/>
      <c r="BU1776" s="63"/>
      <c r="BV1776" s="63"/>
      <c r="BW1776" s="63"/>
      <c r="BX1776" s="63"/>
      <c r="BY1776" s="63"/>
      <c r="BZ1776" s="63"/>
      <c r="CA1776" s="63"/>
      <c r="CB1776" s="63"/>
      <c r="CC1776" s="63"/>
      <c r="CD1776" s="63"/>
      <c r="CE1776" s="63"/>
      <c r="CF1776" s="63"/>
      <c r="CG1776" s="63"/>
      <c r="CH1776" s="63"/>
      <c r="CI1776" s="63"/>
      <c r="CJ1776" s="63"/>
      <c r="CK1776" s="63"/>
      <c r="CL1776" s="63"/>
      <c r="CM1776" s="63"/>
      <c r="CN1776" s="63"/>
      <c r="CO1776" s="63"/>
      <c r="CP1776" s="63"/>
      <c r="CR1776" s="227"/>
      <c r="CS1776" s="74"/>
    </row>
    <row r="1777" spans="1:97" s="72" customFormat="1" ht="75.75" customHeight="1">
      <c r="A1777" s="76"/>
      <c r="B1777" s="76"/>
      <c r="C1777" s="76"/>
      <c r="D1777" s="76"/>
      <c r="E1777" s="76"/>
      <c r="F1777" s="63"/>
      <c r="G1777" s="63"/>
      <c r="H1777" s="63"/>
      <c r="I1777" s="63"/>
      <c r="J1777" s="63"/>
      <c r="K1777" s="63"/>
      <c r="L1777" s="63"/>
      <c r="M1777" s="63"/>
      <c r="N1777" s="63"/>
      <c r="O1777" s="63"/>
      <c r="P1777" s="63"/>
      <c r="Q1777" s="63"/>
      <c r="R1777" s="63"/>
      <c r="S1777" s="63"/>
      <c r="T1777" s="63"/>
      <c r="U1777" s="63"/>
      <c r="V1777" s="63"/>
      <c r="W1777" s="63"/>
      <c r="X1777" s="63"/>
      <c r="Y1777" s="63"/>
      <c r="Z1777" s="63"/>
      <c r="AA1777" s="63"/>
      <c r="AB1777" s="63"/>
      <c r="AC1777" s="63"/>
      <c r="AD1777" s="63"/>
      <c r="AE1777" s="63"/>
      <c r="AF1777" s="63"/>
      <c r="AG1777" s="63"/>
      <c r="AH1777" s="63"/>
      <c r="AI1777" s="63"/>
      <c r="AJ1777" s="63"/>
      <c r="AK1777" s="63"/>
      <c r="AL1777" s="63"/>
      <c r="AM1777" s="63"/>
      <c r="AN1777" s="63"/>
      <c r="AO1777" s="63"/>
      <c r="AP1777" s="63"/>
      <c r="AQ1777" s="63"/>
      <c r="AR1777" s="63"/>
      <c r="AS1777" s="63"/>
      <c r="AT1777" s="63"/>
      <c r="AU1777" s="63"/>
      <c r="AV1777" s="63"/>
      <c r="AW1777" s="63"/>
      <c r="AX1777" s="63"/>
      <c r="AY1777" s="63"/>
      <c r="AZ1777" s="63"/>
      <c r="BA1777" s="63"/>
      <c r="BB1777" s="63"/>
      <c r="BC1777" s="63"/>
      <c r="BD1777" s="63"/>
      <c r="BE1777" s="63"/>
      <c r="BF1777" s="63"/>
      <c r="BG1777" s="63"/>
      <c r="BH1777" s="63"/>
      <c r="BI1777" s="63"/>
      <c r="BJ1777" s="63"/>
      <c r="BK1777" s="63"/>
      <c r="BL1777" s="63"/>
      <c r="BM1777" s="63"/>
      <c r="BN1777" s="63"/>
      <c r="BO1777" s="63"/>
      <c r="BP1777" s="63"/>
      <c r="BQ1777" s="63"/>
      <c r="BR1777" s="63"/>
      <c r="BS1777" s="63"/>
      <c r="BT1777" s="63"/>
      <c r="BU1777" s="63"/>
      <c r="BV1777" s="63"/>
      <c r="BW1777" s="63"/>
      <c r="BX1777" s="63"/>
      <c r="BY1777" s="63"/>
      <c r="BZ1777" s="63"/>
      <c r="CA1777" s="63"/>
      <c r="CB1777" s="63"/>
      <c r="CC1777" s="63"/>
      <c r="CD1777" s="63"/>
      <c r="CE1777" s="63"/>
      <c r="CF1777" s="63"/>
      <c r="CG1777" s="63"/>
      <c r="CH1777" s="63"/>
      <c r="CI1777" s="63"/>
      <c r="CJ1777" s="63"/>
      <c r="CK1777" s="63"/>
      <c r="CL1777" s="63"/>
      <c r="CM1777" s="63"/>
      <c r="CN1777" s="63"/>
      <c r="CO1777" s="63"/>
      <c r="CP1777" s="63"/>
      <c r="CR1777" s="227"/>
      <c r="CS1777" s="74"/>
    </row>
    <row r="1778" spans="1:97" s="72" customFormat="1" ht="75.75" customHeight="1">
      <c r="A1778" s="76"/>
      <c r="B1778" s="76"/>
      <c r="C1778" s="76"/>
      <c r="D1778" s="76"/>
      <c r="E1778" s="76"/>
      <c r="F1778" s="63"/>
      <c r="G1778" s="63"/>
      <c r="H1778" s="63"/>
      <c r="I1778" s="63"/>
      <c r="J1778" s="63"/>
      <c r="K1778" s="63"/>
      <c r="L1778" s="63"/>
      <c r="M1778" s="63"/>
      <c r="N1778" s="63"/>
      <c r="O1778" s="63"/>
      <c r="P1778" s="63"/>
      <c r="Q1778" s="63"/>
      <c r="R1778" s="63"/>
      <c r="S1778" s="63"/>
      <c r="T1778" s="63"/>
      <c r="U1778" s="63"/>
      <c r="V1778" s="63"/>
      <c r="W1778" s="63"/>
      <c r="X1778" s="63"/>
      <c r="Y1778" s="63"/>
      <c r="Z1778" s="63"/>
      <c r="AA1778" s="63"/>
      <c r="AB1778" s="63"/>
      <c r="AC1778" s="63"/>
      <c r="AD1778" s="63"/>
      <c r="AE1778" s="63"/>
      <c r="AF1778" s="63"/>
      <c r="AG1778" s="63"/>
      <c r="AH1778" s="63"/>
      <c r="AI1778" s="63"/>
      <c r="AJ1778" s="63"/>
      <c r="AK1778" s="63"/>
      <c r="AL1778" s="63"/>
      <c r="AM1778" s="63"/>
      <c r="AN1778" s="63"/>
      <c r="AO1778" s="63"/>
      <c r="AP1778" s="63"/>
      <c r="AQ1778" s="63"/>
      <c r="AR1778" s="63"/>
      <c r="AS1778" s="63"/>
      <c r="AT1778" s="63"/>
      <c r="AU1778" s="63"/>
      <c r="AV1778" s="63"/>
      <c r="AW1778" s="63"/>
      <c r="AX1778" s="63"/>
      <c r="AY1778" s="63"/>
      <c r="AZ1778" s="63"/>
      <c r="BA1778" s="63"/>
      <c r="BB1778" s="63"/>
      <c r="BC1778" s="63"/>
      <c r="BD1778" s="63"/>
      <c r="BE1778" s="63"/>
      <c r="BF1778" s="63"/>
      <c r="BG1778" s="63"/>
      <c r="BH1778" s="63"/>
      <c r="BI1778" s="63"/>
      <c r="BJ1778" s="63"/>
      <c r="BK1778" s="63"/>
      <c r="BL1778" s="63"/>
      <c r="BM1778" s="63"/>
      <c r="BN1778" s="63"/>
      <c r="BO1778" s="63"/>
      <c r="BP1778" s="63"/>
      <c r="BQ1778" s="63"/>
      <c r="BR1778" s="63"/>
      <c r="BS1778" s="63"/>
      <c r="BT1778" s="63"/>
      <c r="BU1778" s="63"/>
      <c r="BV1778" s="63"/>
      <c r="BW1778" s="63"/>
      <c r="BX1778" s="63"/>
      <c r="BY1778" s="63"/>
      <c r="BZ1778" s="63"/>
      <c r="CA1778" s="63"/>
      <c r="CB1778" s="63"/>
      <c r="CC1778" s="63"/>
      <c r="CD1778" s="63"/>
      <c r="CE1778" s="63"/>
      <c r="CF1778" s="63"/>
      <c r="CG1778" s="63"/>
      <c r="CH1778" s="63"/>
      <c r="CI1778" s="63"/>
      <c r="CJ1778" s="63"/>
      <c r="CK1778" s="63"/>
      <c r="CL1778" s="63"/>
      <c r="CM1778" s="63"/>
      <c r="CN1778" s="63"/>
      <c r="CO1778" s="63"/>
      <c r="CP1778" s="63"/>
      <c r="CR1778" s="227"/>
      <c r="CS1778" s="74"/>
    </row>
    <row r="1779" spans="1:97" s="72" customFormat="1" ht="75.75" customHeight="1">
      <c r="A1779" s="76"/>
      <c r="B1779" s="76"/>
      <c r="C1779" s="76"/>
      <c r="D1779" s="76"/>
      <c r="E1779" s="76"/>
      <c r="F1779" s="63"/>
      <c r="G1779" s="63"/>
      <c r="H1779" s="63"/>
      <c r="I1779" s="63"/>
      <c r="J1779" s="63"/>
      <c r="K1779" s="63"/>
      <c r="L1779" s="63"/>
      <c r="M1779" s="63"/>
      <c r="N1779" s="63"/>
      <c r="O1779" s="63"/>
      <c r="P1779" s="63"/>
      <c r="Q1779" s="63"/>
      <c r="R1779" s="63"/>
      <c r="S1779" s="63"/>
      <c r="T1779" s="63"/>
      <c r="U1779" s="63"/>
      <c r="V1779" s="63"/>
      <c r="W1779" s="63"/>
      <c r="X1779" s="63"/>
      <c r="Y1779" s="63"/>
      <c r="Z1779" s="63"/>
      <c r="AA1779" s="63"/>
      <c r="AB1779" s="63"/>
      <c r="AC1779" s="63"/>
      <c r="AD1779" s="63"/>
      <c r="AE1779" s="63"/>
      <c r="AF1779" s="63"/>
      <c r="AG1779" s="63"/>
      <c r="AH1779" s="63"/>
      <c r="AI1779" s="63"/>
      <c r="AJ1779" s="63"/>
      <c r="AK1779" s="63"/>
      <c r="AL1779" s="63"/>
      <c r="AM1779" s="63"/>
      <c r="AN1779" s="63"/>
      <c r="AO1779" s="63"/>
      <c r="AP1779" s="63"/>
      <c r="AQ1779" s="63"/>
      <c r="AR1779" s="63"/>
      <c r="AS1779" s="63"/>
      <c r="AT1779" s="63"/>
      <c r="AU1779" s="63"/>
      <c r="AV1779" s="63"/>
      <c r="AW1779" s="63"/>
      <c r="AX1779" s="63"/>
      <c r="AY1779" s="63"/>
      <c r="AZ1779" s="63"/>
      <c r="BA1779" s="63"/>
      <c r="BB1779" s="63"/>
      <c r="BC1779" s="63"/>
      <c r="BD1779" s="63"/>
      <c r="BE1779" s="63"/>
      <c r="BF1779" s="63"/>
      <c r="BG1779" s="63"/>
      <c r="BH1779" s="63"/>
      <c r="BI1779" s="63"/>
      <c r="BJ1779" s="63"/>
      <c r="BK1779" s="63"/>
      <c r="BL1779" s="63"/>
      <c r="BM1779" s="63"/>
      <c r="BN1779" s="63"/>
      <c r="BO1779" s="63"/>
      <c r="BP1779" s="63"/>
      <c r="BQ1779" s="63"/>
      <c r="BR1779" s="63"/>
      <c r="BS1779" s="63"/>
      <c r="BT1779" s="63"/>
      <c r="BU1779" s="63"/>
      <c r="BV1779" s="63"/>
      <c r="BW1779" s="63"/>
      <c r="BX1779" s="63"/>
      <c r="BY1779" s="63"/>
      <c r="BZ1779" s="63"/>
      <c r="CA1779" s="63"/>
      <c r="CB1779" s="63"/>
      <c r="CC1779" s="63"/>
      <c r="CD1779" s="63"/>
      <c r="CE1779" s="63"/>
      <c r="CF1779" s="63"/>
      <c r="CG1779" s="63"/>
      <c r="CH1779" s="63"/>
      <c r="CI1779" s="63"/>
      <c r="CJ1779" s="63"/>
      <c r="CK1779" s="63"/>
      <c r="CL1779" s="63"/>
      <c r="CM1779" s="63"/>
      <c r="CN1779" s="63"/>
      <c r="CO1779" s="63"/>
      <c r="CP1779" s="63"/>
      <c r="CR1779" s="227"/>
      <c r="CS1779" s="74"/>
    </row>
    <row r="1780" spans="1:97" s="72" customFormat="1" ht="75.75" customHeight="1">
      <c r="A1780" s="76"/>
      <c r="B1780" s="76"/>
      <c r="C1780" s="76"/>
      <c r="D1780" s="76"/>
      <c r="E1780" s="76"/>
      <c r="F1780" s="63"/>
      <c r="G1780" s="63"/>
      <c r="H1780" s="63"/>
      <c r="I1780" s="63"/>
      <c r="J1780" s="63"/>
      <c r="K1780" s="63"/>
      <c r="L1780" s="63"/>
      <c r="M1780" s="63"/>
      <c r="N1780" s="63"/>
      <c r="O1780" s="63"/>
      <c r="P1780" s="63"/>
      <c r="Q1780" s="63"/>
      <c r="R1780" s="63"/>
      <c r="S1780" s="63"/>
      <c r="T1780" s="63"/>
      <c r="U1780" s="63"/>
      <c r="V1780" s="63"/>
      <c r="W1780" s="63"/>
      <c r="X1780" s="63"/>
      <c r="Y1780" s="63"/>
      <c r="Z1780" s="63"/>
      <c r="AA1780" s="63"/>
      <c r="AB1780" s="63"/>
      <c r="AC1780" s="63"/>
      <c r="AD1780" s="63"/>
      <c r="AE1780" s="63"/>
      <c r="AF1780" s="63"/>
      <c r="AG1780" s="63"/>
      <c r="AH1780" s="63"/>
      <c r="AI1780" s="63"/>
      <c r="AJ1780" s="63"/>
      <c r="AK1780" s="63"/>
      <c r="AL1780" s="63"/>
      <c r="AM1780" s="63"/>
      <c r="AN1780" s="63"/>
      <c r="AO1780" s="63"/>
      <c r="AP1780" s="63"/>
      <c r="AQ1780" s="63"/>
      <c r="AR1780" s="63"/>
      <c r="AS1780" s="63"/>
      <c r="AT1780" s="63"/>
      <c r="AU1780" s="63"/>
      <c r="AV1780" s="63"/>
      <c r="AW1780" s="63"/>
      <c r="AX1780" s="63"/>
      <c r="AY1780" s="63"/>
      <c r="AZ1780" s="63"/>
      <c r="BA1780" s="63"/>
      <c r="BB1780" s="63"/>
      <c r="BC1780" s="63"/>
      <c r="BD1780" s="63"/>
      <c r="BE1780" s="63"/>
      <c r="BF1780" s="63"/>
      <c r="BG1780" s="63"/>
      <c r="BH1780" s="63"/>
      <c r="BI1780" s="63"/>
      <c r="BJ1780" s="63"/>
      <c r="BK1780" s="63"/>
      <c r="BL1780" s="63"/>
      <c r="BM1780" s="63"/>
      <c r="BN1780" s="63"/>
      <c r="BO1780" s="63"/>
      <c r="BP1780" s="63"/>
      <c r="BQ1780" s="63"/>
      <c r="BR1780" s="63"/>
      <c r="BS1780" s="63"/>
      <c r="BT1780" s="63"/>
      <c r="BU1780" s="63"/>
      <c r="BV1780" s="63"/>
      <c r="BW1780" s="63"/>
      <c r="BX1780" s="63"/>
      <c r="BY1780" s="63"/>
      <c r="BZ1780" s="63"/>
      <c r="CA1780" s="63"/>
      <c r="CB1780" s="63"/>
      <c r="CC1780" s="63"/>
      <c r="CD1780" s="63"/>
      <c r="CE1780" s="63"/>
      <c r="CF1780" s="63"/>
      <c r="CG1780" s="63"/>
      <c r="CH1780" s="63"/>
      <c r="CI1780" s="63"/>
      <c r="CJ1780" s="63"/>
      <c r="CK1780" s="63"/>
      <c r="CL1780" s="63"/>
      <c r="CM1780" s="63"/>
      <c r="CN1780" s="63"/>
      <c r="CO1780" s="63"/>
      <c r="CP1780" s="63"/>
      <c r="CR1780" s="227"/>
      <c r="CS1780" s="74"/>
    </row>
    <row r="1781" spans="1:97" s="72" customFormat="1" ht="75.75" customHeight="1">
      <c r="A1781" s="76"/>
      <c r="B1781" s="76"/>
      <c r="C1781" s="76"/>
      <c r="D1781" s="76"/>
      <c r="E1781" s="76"/>
      <c r="F1781" s="63"/>
      <c r="G1781" s="63"/>
      <c r="H1781" s="63"/>
      <c r="I1781" s="63"/>
      <c r="J1781" s="63"/>
      <c r="K1781" s="63"/>
      <c r="L1781" s="63"/>
      <c r="M1781" s="63"/>
      <c r="N1781" s="63"/>
      <c r="O1781" s="63"/>
      <c r="P1781" s="63"/>
      <c r="Q1781" s="63"/>
      <c r="R1781" s="63"/>
      <c r="S1781" s="63"/>
      <c r="T1781" s="63"/>
      <c r="U1781" s="63"/>
      <c r="V1781" s="63"/>
      <c r="W1781" s="63"/>
      <c r="X1781" s="63"/>
      <c r="Y1781" s="63"/>
      <c r="Z1781" s="63"/>
      <c r="AA1781" s="63"/>
      <c r="AB1781" s="63"/>
      <c r="AC1781" s="63"/>
      <c r="AD1781" s="63"/>
      <c r="AE1781" s="63"/>
      <c r="AF1781" s="63"/>
      <c r="AG1781" s="63"/>
      <c r="AH1781" s="63"/>
      <c r="AI1781" s="63"/>
      <c r="AJ1781" s="63"/>
      <c r="AK1781" s="63"/>
      <c r="AL1781" s="63"/>
      <c r="AM1781" s="63"/>
      <c r="AN1781" s="63"/>
      <c r="AO1781" s="63"/>
      <c r="AP1781" s="63"/>
      <c r="AQ1781" s="63"/>
      <c r="AR1781" s="63"/>
      <c r="AS1781" s="63"/>
      <c r="AT1781" s="63"/>
      <c r="AU1781" s="63"/>
      <c r="AV1781" s="63"/>
      <c r="AW1781" s="63"/>
      <c r="AX1781" s="63"/>
      <c r="AY1781" s="63"/>
      <c r="AZ1781" s="63"/>
      <c r="BA1781" s="63"/>
      <c r="BB1781" s="63"/>
      <c r="BC1781" s="63"/>
      <c r="BD1781" s="63"/>
      <c r="BE1781" s="63"/>
      <c r="BF1781" s="63"/>
      <c r="BG1781" s="63"/>
      <c r="BH1781" s="63"/>
      <c r="BI1781" s="63"/>
      <c r="BJ1781" s="63"/>
      <c r="BK1781" s="63"/>
      <c r="BL1781" s="63"/>
      <c r="BM1781" s="63"/>
      <c r="BN1781" s="63"/>
      <c r="BO1781" s="63"/>
      <c r="BP1781" s="63"/>
      <c r="BQ1781" s="63"/>
      <c r="BR1781" s="63"/>
      <c r="BS1781" s="63"/>
      <c r="BT1781" s="63"/>
      <c r="BU1781" s="63"/>
      <c r="BV1781" s="63"/>
      <c r="BW1781" s="63"/>
      <c r="BX1781" s="63"/>
      <c r="BY1781" s="63"/>
      <c r="BZ1781" s="63"/>
      <c r="CA1781" s="63"/>
      <c r="CB1781" s="63"/>
      <c r="CC1781" s="63"/>
      <c r="CD1781" s="63"/>
      <c r="CE1781" s="63"/>
      <c r="CF1781" s="63"/>
      <c r="CG1781" s="63"/>
      <c r="CH1781" s="63"/>
      <c r="CI1781" s="63"/>
      <c r="CJ1781" s="63"/>
      <c r="CK1781" s="63"/>
      <c r="CL1781" s="63"/>
      <c r="CM1781" s="63"/>
      <c r="CN1781" s="63"/>
      <c r="CO1781" s="63"/>
      <c r="CP1781" s="63"/>
      <c r="CR1781" s="227"/>
      <c r="CS1781" s="74"/>
    </row>
    <row r="1782" spans="1:97" s="72" customFormat="1" ht="75.75" customHeight="1">
      <c r="A1782" s="76"/>
      <c r="B1782" s="76"/>
      <c r="C1782" s="76"/>
      <c r="D1782" s="76"/>
      <c r="E1782" s="76"/>
      <c r="F1782" s="63"/>
      <c r="G1782" s="63"/>
      <c r="H1782" s="63"/>
      <c r="I1782" s="63"/>
      <c r="J1782" s="63"/>
      <c r="K1782" s="63"/>
      <c r="L1782" s="63"/>
      <c r="M1782" s="63"/>
      <c r="N1782" s="63"/>
      <c r="O1782" s="63"/>
      <c r="P1782" s="63"/>
      <c r="Q1782" s="63"/>
      <c r="R1782" s="63"/>
      <c r="S1782" s="63"/>
      <c r="T1782" s="63"/>
      <c r="U1782" s="63"/>
      <c r="V1782" s="63"/>
      <c r="W1782" s="63"/>
      <c r="X1782" s="63"/>
      <c r="Y1782" s="63"/>
      <c r="Z1782" s="63"/>
      <c r="AA1782" s="63"/>
      <c r="AB1782" s="63"/>
      <c r="AC1782" s="63"/>
      <c r="AD1782" s="63"/>
      <c r="AE1782" s="63"/>
      <c r="AF1782" s="63"/>
      <c r="AG1782" s="63"/>
      <c r="AH1782" s="63"/>
      <c r="AI1782" s="63"/>
      <c r="AJ1782" s="63"/>
      <c r="AK1782" s="63"/>
      <c r="AL1782" s="63"/>
      <c r="AM1782" s="63"/>
      <c r="AN1782" s="63"/>
      <c r="AO1782" s="63"/>
      <c r="AP1782" s="63"/>
      <c r="AQ1782" s="63"/>
      <c r="AR1782" s="63"/>
      <c r="AS1782" s="63"/>
      <c r="AT1782" s="63"/>
      <c r="AU1782" s="63"/>
      <c r="AV1782" s="63"/>
      <c r="AW1782" s="63"/>
      <c r="AX1782" s="63"/>
      <c r="AY1782" s="63"/>
      <c r="AZ1782" s="63"/>
      <c r="BA1782" s="63"/>
      <c r="BB1782" s="63"/>
      <c r="BC1782" s="63"/>
      <c r="BD1782" s="63"/>
      <c r="BE1782" s="63"/>
      <c r="BF1782" s="63"/>
      <c r="BG1782" s="63"/>
      <c r="BH1782" s="63"/>
      <c r="BI1782" s="63"/>
      <c r="BJ1782" s="63"/>
      <c r="BK1782" s="63"/>
      <c r="BL1782" s="63"/>
      <c r="BM1782" s="63"/>
      <c r="BN1782" s="63"/>
      <c r="BO1782" s="63"/>
      <c r="BP1782" s="63"/>
      <c r="BQ1782" s="63"/>
      <c r="BR1782" s="63"/>
      <c r="BS1782" s="63"/>
      <c r="BT1782" s="63"/>
      <c r="BU1782" s="63"/>
      <c r="BV1782" s="63"/>
      <c r="BW1782" s="63"/>
      <c r="BX1782" s="63"/>
      <c r="BY1782" s="63"/>
      <c r="BZ1782" s="63"/>
      <c r="CA1782" s="63"/>
      <c r="CB1782" s="63"/>
      <c r="CC1782" s="63"/>
      <c r="CD1782" s="63"/>
      <c r="CE1782" s="63"/>
      <c r="CF1782" s="63"/>
      <c r="CG1782" s="63"/>
      <c r="CH1782" s="63"/>
      <c r="CI1782" s="63"/>
      <c r="CJ1782" s="63"/>
      <c r="CK1782" s="63"/>
      <c r="CL1782" s="63"/>
      <c r="CM1782" s="63"/>
      <c r="CN1782" s="63"/>
      <c r="CO1782" s="63"/>
      <c r="CP1782" s="63"/>
      <c r="CR1782" s="227"/>
      <c r="CS1782" s="74"/>
    </row>
    <row r="1783" spans="1:97" s="72" customFormat="1" ht="75.75" customHeight="1">
      <c r="A1783" s="76"/>
      <c r="B1783" s="76"/>
      <c r="C1783" s="76"/>
      <c r="D1783" s="76"/>
      <c r="E1783" s="76"/>
      <c r="F1783" s="63"/>
      <c r="G1783" s="63"/>
      <c r="H1783" s="63"/>
      <c r="I1783" s="63"/>
      <c r="J1783" s="63"/>
      <c r="K1783" s="63"/>
      <c r="L1783" s="63"/>
      <c r="M1783" s="63"/>
      <c r="N1783" s="63"/>
      <c r="O1783" s="63"/>
      <c r="P1783" s="63"/>
      <c r="Q1783" s="63"/>
      <c r="R1783" s="63"/>
      <c r="S1783" s="63"/>
      <c r="T1783" s="63"/>
      <c r="U1783" s="63"/>
      <c r="V1783" s="63"/>
      <c r="W1783" s="63"/>
      <c r="X1783" s="63"/>
      <c r="Y1783" s="63"/>
      <c r="Z1783" s="63"/>
      <c r="AA1783" s="63"/>
      <c r="AB1783" s="63"/>
      <c r="AC1783" s="63"/>
      <c r="AD1783" s="63"/>
      <c r="AE1783" s="63"/>
      <c r="AF1783" s="63"/>
      <c r="AG1783" s="63"/>
      <c r="AH1783" s="63"/>
      <c r="AI1783" s="63"/>
      <c r="AJ1783" s="63"/>
      <c r="AK1783" s="63"/>
      <c r="AL1783" s="63"/>
      <c r="AM1783" s="63"/>
      <c r="AN1783" s="63"/>
      <c r="AO1783" s="63"/>
      <c r="AP1783" s="63"/>
      <c r="AQ1783" s="63"/>
      <c r="AR1783" s="63"/>
      <c r="AS1783" s="63"/>
      <c r="AT1783" s="63"/>
      <c r="AU1783" s="63"/>
      <c r="AV1783" s="63"/>
      <c r="AW1783" s="63"/>
      <c r="AX1783" s="63"/>
      <c r="AY1783" s="63"/>
      <c r="AZ1783" s="63"/>
      <c r="BA1783" s="63"/>
      <c r="BB1783" s="63"/>
      <c r="BC1783" s="63"/>
      <c r="BD1783" s="63"/>
      <c r="BE1783" s="63"/>
      <c r="BF1783" s="63"/>
      <c r="BG1783" s="63"/>
      <c r="BH1783" s="63"/>
      <c r="BI1783" s="63"/>
      <c r="BJ1783" s="63"/>
      <c r="BK1783" s="63"/>
      <c r="BL1783" s="63"/>
      <c r="BM1783" s="63"/>
      <c r="BN1783" s="63"/>
      <c r="BO1783" s="63"/>
      <c r="BP1783" s="63"/>
      <c r="BQ1783" s="63"/>
      <c r="BR1783" s="63"/>
      <c r="BS1783" s="63"/>
      <c r="BT1783" s="63"/>
      <c r="BU1783" s="63"/>
      <c r="BV1783" s="63"/>
      <c r="BW1783" s="63"/>
      <c r="BX1783" s="63"/>
      <c r="BY1783" s="63"/>
      <c r="BZ1783" s="63"/>
      <c r="CA1783" s="63"/>
      <c r="CB1783" s="63"/>
      <c r="CC1783" s="63"/>
      <c r="CD1783" s="63"/>
      <c r="CE1783" s="63"/>
      <c r="CF1783" s="63"/>
      <c r="CG1783" s="63"/>
      <c r="CH1783" s="63"/>
      <c r="CI1783" s="63"/>
      <c r="CJ1783" s="63"/>
      <c r="CK1783" s="63"/>
      <c r="CL1783" s="63"/>
      <c r="CM1783" s="63"/>
      <c r="CN1783" s="63"/>
      <c r="CO1783" s="63"/>
      <c r="CP1783" s="63"/>
      <c r="CR1783" s="227"/>
      <c r="CS1783" s="74"/>
    </row>
    <row r="1784" spans="1:97" s="72" customFormat="1" ht="75.75" customHeight="1">
      <c r="A1784" s="76"/>
      <c r="B1784" s="76"/>
      <c r="C1784" s="76"/>
      <c r="D1784" s="76"/>
      <c r="E1784" s="76"/>
      <c r="F1784" s="63"/>
      <c r="G1784" s="63"/>
      <c r="H1784" s="63"/>
      <c r="I1784" s="63"/>
      <c r="J1784" s="63"/>
      <c r="K1784" s="63"/>
      <c r="L1784" s="63"/>
      <c r="M1784" s="63"/>
      <c r="N1784" s="63"/>
      <c r="O1784" s="63"/>
      <c r="P1784" s="63"/>
      <c r="Q1784" s="63"/>
      <c r="R1784" s="63"/>
      <c r="S1784" s="63"/>
      <c r="T1784" s="63"/>
      <c r="U1784" s="63"/>
      <c r="V1784" s="63"/>
      <c r="W1784" s="63"/>
      <c r="X1784" s="63"/>
      <c r="Y1784" s="63"/>
      <c r="Z1784" s="63"/>
      <c r="AA1784" s="63"/>
      <c r="AB1784" s="63"/>
      <c r="AC1784" s="63"/>
      <c r="AD1784" s="63"/>
      <c r="AE1784" s="63"/>
      <c r="AF1784" s="63"/>
      <c r="AG1784" s="63"/>
      <c r="AH1784" s="63"/>
      <c r="AI1784" s="63"/>
      <c r="AJ1784" s="63"/>
      <c r="AK1784" s="63"/>
      <c r="AL1784" s="63"/>
      <c r="AM1784" s="63"/>
      <c r="AN1784" s="63"/>
      <c r="AO1784" s="63"/>
      <c r="AP1784" s="63"/>
      <c r="AQ1784" s="63"/>
      <c r="AR1784" s="63"/>
      <c r="AS1784" s="63"/>
      <c r="AT1784" s="63"/>
      <c r="AU1784" s="63"/>
      <c r="AV1784" s="63"/>
      <c r="AW1784" s="63"/>
      <c r="AX1784" s="63"/>
      <c r="AY1784" s="63"/>
      <c r="AZ1784" s="63"/>
      <c r="BA1784" s="63"/>
      <c r="BB1784" s="63"/>
      <c r="BC1784" s="63"/>
      <c r="BD1784" s="63"/>
      <c r="BE1784" s="63"/>
      <c r="BF1784" s="63"/>
      <c r="BG1784" s="63"/>
      <c r="BH1784" s="63"/>
      <c r="BI1784" s="63"/>
      <c r="BJ1784" s="63"/>
      <c r="BK1784" s="63"/>
      <c r="BL1784" s="63"/>
      <c r="BM1784" s="63"/>
      <c r="BN1784" s="63"/>
      <c r="BO1784" s="63"/>
      <c r="BP1784" s="63"/>
      <c r="BQ1784" s="63"/>
      <c r="BR1784" s="63"/>
      <c r="BS1784" s="63"/>
      <c r="BT1784" s="63"/>
      <c r="BU1784" s="63"/>
      <c r="BV1784" s="63"/>
      <c r="BW1784" s="63"/>
      <c r="BX1784" s="63"/>
      <c r="BY1784" s="63"/>
      <c r="BZ1784" s="63"/>
      <c r="CA1784" s="63"/>
      <c r="CB1784" s="63"/>
      <c r="CC1784" s="63"/>
      <c r="CD1784" s="63"/>
      <c r="CE1784" s="63"/>
      <c r="CF1784" s="63"/>
      <c r="CG1784" s="63"/>
      <c r="CH1784" s="63"/>
      <c r="CI1784" s="63"/>
      <c r="CJ1784" s="63"/>
      <c r="CK1784" s="63"/>
      <c r="CL1784" s="63"/>
      <c r="CM1784" s="63"/>
      <c r="CN1784" s="63"/>
      <c r="CO1784" s="63"/>
      <c r="CP1784" s="63"/>
      <c r="CR1784" s="227"/>
      <c r="CS1784" s="74"/>
    </row>
    <row r="1785" spans="1:97" s="72" customFormat="1" ht="75.75" customHeight="1">
      <c r="A1785" s="76"/>
      <c r="B1785" s="76"/>
      <c r="C1785" s="76"/>
      <c r="D1785" s="76"/>
      <c r="E1785" s="76"/>
      <c r="F1785" s="63"/>
      <c r="G1785" s="63"/>
      <c r="H1785" s="63"/>
      <c r="I1785" s="63"/>
      <c r="J1785" s="63"/>
      <c r="K1785" s="63"/>
      <c r="L1785" s="63"/>
      <c r="M1785" s="63"/>
      <c r="N1785" s="63"/>
      <c r="O1785" s="63"/>
      <c r="P1785" s="63"/>
      <c r="Q1785" s="63"/>
      <c r="R1785" s="63"/>
      <c r="S1785" s="63"/>
      <c r="T1785" s="63"/>
      <c r="U1785" s="63"/>
      <c r="V1785" s="63"/>
      <c r="W1785" s="63"/>
      <c r="X1785" s="63"/>
      <c r="Y1785" s="63"/>
      <c r="Z1785" s="63"/>
      <c r="AA1785" s="63"/>
      <c r="AB1785" s="63"/>
      <c r="AC1785" s="63"/>
      <c r="AD1785" s="63"/>
      <c r="AE1785" s="63"/>
      <c r="AF1785" s="63"/>
      <c r="AG1785" s="63"/>
      <c r="AH1785" s="63"/>
      <c r="AI1785" s="63"/>
      <c r="AJ1785" s="63"/>
      <c r="AK1785" s="63"/>
      <c r="AL1785" s="63"/>
      <c r="AM1785" s="63"/>
      <c r="AN1785" s="63"/>
      <c r="AO1785" s="63"/>
      <c r="AP1785" s="63"/>
      <c r="AQ1785" s="63"/>
      <c r="AR1785" s="63"/>
      <c r="AS1785" s="63"/>
      <c r="AT1785" s="63"/>
      <c r="AU1785" s="63"/>
      <c r="AV1785" s="63"/>
      <c r="AW1785" s="63"/>
      <c r="AX1785" s="63"/>
      <c r="AY1785" s="63"/>
      <c r="AZ1785" s="63"/>
      <c r="BA1785" s="63"/>
      <c r="BB1785" s="63"/>
      <c r="BC1785" s="63"/>
      <c r="BD1785" s="63"/>
      <c r="BE1785" s="63"/>
      <c r="BF1785" s="63"/>
      <c r="BG1785" s="63"/>
      <c r="BH1785" s="63"/>
      <c r="BI1785" s="63"/>
      <c r="BJ1785" s="63"/>
      <c r="BK1785" s="63"/>
      <c r="BL1785" s="63"/>
      <c r="BM1785" s="63"/>
      <c r="BN1785" s="63"/>
      <c r="BO1785" s="63"/>
      <c r="BP1785" s="63"/>
      <c r="BQ1785" s="63"/>
      <c r="BR1785" s="63"/>
      <c r="BS1785" s="63"/>
      <c r="BT1785" s="63"/>
      <c r="BU1785" s="63"/>
      <c r="BV1785" s="63"/>
      <c r="BW1785" s="63"/>
      <c r="BX1785" s="63"/>
      <c r="BY1785" s="63"/>
      <c r="BZ1785" s="63"/>
      <c r="CA1785" s="63"/>
      <c r="CB1785" s="63"/>
      <c r="CC1785" s="63"/>
      <c r="CD1785" s="63"/>
      <c r="CE1785" s="63"/>
      <c r="CF1785" s="63"/>
      <c r="CG1785" s="63"/>
      <c r="CH1785" s="63"/>
      <c r="CI1785" s="63"/>
      <c r="CJ1785" s="63"/>
      <c r="CK1785" s="63"/>
      <c r="CL1785" s="63"/>
      <c r="CM1785" s="63"/>
      <c r="CN1785" s="63"/>
      <c r="CO1785" s="63"/>
      <c r="CP1785" s="63"/>
      <c r="CR1785" s="227"/>
      <c r="CS1785" s="74"/>
    </row>
    <row r="1786" spans="1:97" s="72" customFormat="1" ht="75.75" customHeight="1">
      <c r="A1786" s="76"/>
      <c r="B1786" s="76"/>
      <c r="C1786" s="76"/>
      <c r="D1786" s="76"/>
      <c r="E1786" s="76"/>
      <c r="F1786" s="63"/>
      <c r="G1786" s="63"/>
      <c r="H1786" s="63"/>
      <c r="I1786" s="63"/>
      <c r="J1786" s="63"/>
      <c r="K1786" s="63"/>
      <c r="L1786" s="63"/>
      <c r="M1786" s="63"/>
      <c r="N1786" s="63"/>
      <c r="O1786" s="63"/>
      <c r="P1786" s="63"/>
      <c r="Q1786" s="63"/>
      <c r="R1786" s="63"/>
      <c r="S1786" s="63"/>
      <c r="T1786" s="63"/>
      <c r="U1786" s="63"/>
      <c r="V1786" s="63"/>
      <c r="W1786" s="63"/>
      <c r="X1786" s="63"/>
      <c r="Y1786" s="63"/>
      <c r="Z1786" s="63"/>
      <c r="AA1786" s="63"/>
      <c r="AB1786" s="63"/>
      <c r="AC1786" s="63"/>
      <c r="AD1786" s="63"/>
      <c r="AE1786" s="63"/>
      <c r="AF1786" s="63"/>
      <c r="AG1786" s="63"/>
      <c r="AH1786" s="63"/>
      <c r="AI1786" s="63"/>
      <c r="AJ1786" s="63"/>
      <c r="AK1786" s="63"/>
      <c r="AL1786" s="63"/>
      <c r="AM1786" s="63"/>
      <c r="AN1786" s="63"/>
      <c r="AO1786" s="63"/>
      <c r="AP1786" s="63"/>
      <c r="AQ1786" s="63"/>
      <c r="AR1786" s="63"/>
      <c r="AS1786" s="63"/>
      <c r="AT1786" s="63"/>
      <c r="AU1786" s="63"/>
      <c r="AV1786" s="63"/>
      <c r="AW1786" s="63"/>
      <c r="AX1786" s="63"/>
      <c r="AY1786" s="63"/>
      <c r="AZ1786" s="63"/>
      <c r="BA1786" s="63"/>
      <c r="BB1786" s="63"/>
      <c r="BC1786" s="63"/>
      <c r="BD1786" s="63"/>
      <c r="BE1786" s="63"/>
      <c r="BF1786" s="63"/>
      <c r="BG1786" s="63"/>
      <c r="BH1786" s="63"/>
      <c r="BI1786" s="63"/>
      <c r="BJ1786" s="63"/>
      <c r="BK1786" s="63"/>
      <c r="BL1786" s="63"/>
      <c r="BM1786" s="63"/>
      <c r="BN1786" s="63"/>
      <c r="BO1786" s="63"/>
      <c r="BP1786" s="63"/>
      <c r="BQ1786" s="63"/>
      <c r="BR1786" s="63"/>
      <c r="BS1786" s="63"/>
      <c r="BT1786" s="63"/>
      <c r="BU1786" s="63"/>
      <c r="BV1786" s="63"/>
      <c r="BW1786" s="63"/>
      <c r="BX1786" s="63"/>
      <c r="BY1786" s="63"/>
      <c r="BZ1786" s="63"/>
      <c r="CA1786" s="63"/>
      <c r="CB1786" s="63"/>
      <c r="CC1786" s="63"/>
      <c r="CD1786" s="63"/>
      <c r="CE1786" s="63"/>
      <c r="CF1786" s="63"/>
      <c r="CG1786" s="63"/>
      <c r="CH1786" s="63"/>
      <c r="CI1786" s="63"/>
      <c r="CJ1786" s="63"/>
      <c r="CK1786" s="63"/>
      <c r="CL1786" s="63"/>
      <c r="CM1786" s="63"/>
      <c r="CN1786" s="63"/>
      <c r="CO1786" s="63"/>
      <c r="CP1786" s="63"/>
      <c r="CR1786" s="227"/>
      <c r="CS1786" s="74"/>
    </row>
    <row r="1787" spans="1:97" s="72" customFormat="1" ht="75.75" customHeight="1">
      <c r="A1787" s="76"/>
      <c r="B1787" s="76"/>
      <c r="C1787" s="76"/>
      <c r="D1787" s="76"/>
      <c r="E1787" s="76"/>
      <c r="F1787" s="63"/>
      <c r="G1787" s="63"/>
      <c r="H1787" s="63"/>
      <c r="I1787" s="63"/>
      <c r="J1787" s="63"/>
      <c r="K1787" s="63"/>
      <c r="L1787" s="63"/>
      <c r="M1787" s="63"/>
      <c r="N1787" s="63"/>
      <c r="O1787" s="63"/>
      <c r="P1787" s="63"/>
      <c r="Q1787" s="63"/>
      <c r="R1787" s="63"/>
      <c r="S1787" s="63"/>
      <c r="T1787" s="63"/>
      <c r="U1787" s="63"/>
      <c r="V1787" s="63"/>
      <c r="W1787" s="63"/>
      <c r="X1787" s="63"/>
      <c r="Y1787" s="63"/>
      <c r="Z1787" s="63"/>
      <c r="AA1787" s="63"/>
      <c r="AB1787" s="63"/>
      <c r="AC1787" s="63"/>
      <c r="AD1787" s="63"/>
      <c r="AE1787" s="63"/>
      <c r="AF1787" s="63"/>
      <c r="AG1787" s="63"/>
      <c r="AH1787" s="63"/>
      <c r="AI1787" s="63"/>
      <c r="AJ1787" s="63"/>
      <c r="AK1787" s="63"/>
      <c r="AL1787" s="63"/>
      <c r="AM1787" s="63"/>
      <c r="AN1787" s="63"/>
      <c r="AO1787" s="63"/>
      <c r="AP1787" s="63"/>
      <c r="AQ1787" s="63"/>
      <c r="AR1787" s="63"/>
      <c r="AS1787" s="63"/>
      <c r="AT1787" s="63"/>
      <c r="AU1787" s="63"/>
      <c r="AV1787" s="63"/>
      <c r="AW1787" s="63"/>
      <c r="AX1787" s="63"/>
      <c r="AY1787" s="63"/>
      <c r="AZ1787" s="63"/>
      <c r="BA1787" s="63"/>
      <c r="BB1787" s="63"/>
      <c r="BC1787" s="63"/>
      <c r="BD1787" s="63"/>
      <c r="BE1787" s="63"/>
      <c r="BF1787" s="63"/>
      <c r="BG1787" s="63"/>
      <c r="BH1787" s="63"/>
      <c r="BI1787" s="63"/>
      <c r="BJ1787" s="63"/>
      <c r="BK1787" s="63"/>
      <c r="BL1787" s="63"/>
      <c r="BM1787" s="63"/>
      <c r="BN1787" s="63"/>
      <c r="BO1787" s="63"/>
      <c r="BP1787" s="63"/>
      <c r="BQ1787" s="63"/>
      <c r="BR1787" s="63"/>
      <c r="BS1787" s="63"/>
      <c r="BT1787" s="63"/>
      <c r="BU1787" s="63"/>
      <c r="BV1787" s="63"/>
      <c r="BW1787" s="63"/>
      <c r="BX1787" s="63"/>
      <c r="BY1787" s="63"/>
      <c r="BZ1787" s="63"/>
      <c r="CA1787" s="63"/>
      <c r="CB1787" s="63"/>
      <c r="CC1787" s="63"/>
      <c r="CD1787" s="63"/>
      <c r="CE1787" s="63"/>
      <c r="CF1787" s="63"/>
      <c r="CG1787" s="63"/>
      <c r="CH1787" s="63"/>
      <c r="CI1787" s="63"/>
      <c r="CJ1787" s="63"/>
      <c r="CK1787" s="63"/>
      <c r="CL1787" s="63"/>
      <c r="CM1787" s="63"/>
      <c r="CN1787" s="63"/>
      <c r="CO1787" s="63"/>
      <c r="CP1787" s="63"/>
      <c r="CR1787" s="227"/>
      <c r="CS1787" s="74"/>
    </row>
    <row r="1788" spans="1:97" s="72" customFormat="1" ht="75.75" customHeight="1">
      <c r="A1788" s="76"/>
      <c r="B1788" s="76"/>
      <c r="C1788" s="76"/>
      <c r="D1788" s="76"/>
      <c r="E1788" s="76"/>
      <c r="F1788" s="63"/>
      <c r="G1788" s="63"/>
      <c r="H1788" s="63"/>
      <c r="I1788" s="63"/>
      <c r="J1788" s="63"/>
      <c r="K1788" s="63"/>
      <c r="L1788" s="63"/>
      <c r="M1788" s="63"/>
      <c r="N1788" s="63"/>
      <c r="O1788" s="63"/>
      <c r="P1788" s="63"/>
      <c r="Q1788" s="63"/>
      <c r="R1788" s="63"/>
      <c r="S1788" s="63"/>
      <c r="T1788" s="63"/>
      <c r="U1788" s="63"/>
      <c r="V1788" s="63"/>
      <c r="W1788" s="63"/>
      <c r="X1788" s="63"/>
      <c r="Y1788" s="63"/>
      <c r="Z1788" s="63"/>
      <c r="AA1788" s="63"/>
      <c r="AB1788" s="63"/>
      <c r="AC1788" s="63"/>
      <c r="AD1788" s="63"/>
      <c r="AE1788" s="63"/>
      <c r="AF1788" s="63"/>
      <c r="AG1788" s="63"/>
      <c r="AH1788" s="63"/>
      <c r="AI1788" s="63"/>
      <c r="AJ1788" s="63"/>
      <c r="AK1788" s="63"/>
      <c r="AL1788" s="63"/>
      <c r="AM1788" s="63"/>
      <c r="AN1788" s="63"/>
      <c r="AO1788" s="63"/>
      <c r="AP1788" s="63"/>
      <c r="AQ1788" s="63"/>
      <c r="AR1788" s="63"/>
      <c r="AS1788" s="63"/>
      <c r="AT1788" s="63"/>
      <c r="AU1788" s="63"/>
      <c r="AV1788" s="63"/>
      <c r="AW1788" s="63"/>
      <c r="AX1788" s="63"/>
      <c r="AY1788" s="63"/>
      <c r="AZ1788" s="63"/>
      <c r="BA1788" s="63"/>
      <c r="BB1788" s="63"/>
      <c r="BC1788" s="63"/>
      <c r="BD1788" s="63"/>
      <c r="BE1788" s="63"/>
      <c r="BF1788" s="63"/>
      <c r="BG1788" s="63"/>
      <c r="BH1788" s="63"/>
      <c r="BI1788" s="63"/>
      <c r="BJ1788" s="63"/>
      <c r="BK1788" s="63"/>
      <c r="BL1788" s="63"/>
      <c r="BM1788" s="63"/>
      <c r="BN1788" s="63"/>
      <c r="BO1788" s="63"/>
      <c r="BP1788" s="63"/>
      <c r="BQ1788" s="63"/>
      <c r="BR1788" s="63"/>
      <c r="BS1788" s="63"/>
      <c r="BT1788" s="63"/>
      <c r="BU1788" s="63"/>
      <c r="BV1788" s="63"/>
      <c r="BW1788" s="63"/>
      <c r="BX1788" s="63"/>
      <c r="BY1788" s="63"/>
      <c r="BZ1788" s="63"/>
      <c r="CA1788" s="63"/>
      <c r="CB1788" s="63"/>
      <c r="CC1788" s="63"/>
      <c r="CD1788" s="63"/>
      <c r="CE1788" s="63"/>
      <c r="CF1788" s="63"/>
      <c r="CG1788" s="63"/>
      <c r="CH1788" s="63"/>
      <c r="CI1788" s="63"/>
      <c r="CJ1788" s="63"/>
      <c r="CK1788" s="63"/>
      <c r="CL1788" s="63"/>
      <c r="CM1788" s="63"/>
      <c r="CN1788" s="63"/>
      <c r="CO1788" s="63"/>
      <c r="CP1788" s="63"/>
      <c r="CR1788" s="227"/>
      <c r="CS1788" s="74"/>
    </row>
    <row r="1789" spans="1:97" s="72" customFormat="1" ht="75.75" customHeight="1">
      <c r="A1789" s="76"/>
      <c r="B1789" s="76"/>
      <c r="C1789" s="76"/>
      <c r="D1789" s="76"/>
      <c r="E1789" s="76"/>
      <c r="F1789" s="63"/>
      <c r="G1789" s="63"/>
      <c r="H1789" s="63"/>
      <c r="I1789" s="63"/>
      <c r="J1789" s="63"/>
      <c r="K1789" s="63"/>
      <c r="L1789" s="63"/>
      <c r="M1789" s="63"/>
      <c r="N1789" s="63"/>
      <c r="O1789" s="63"/>
      <c r="P1789" s="63"/>
      <c r="Q1789" s="63"/>
      <c r="R1789" s="63"/>
      <c r="S1789" s="63"/>
      <c r="T1789" s="63"/>
      <c r="U1789" s="63"/>
      <c r="V1789" s="63"/>
      <c r="W1789" s="63"/>
      <c r="X1789" s="63"/>
      <c r="Y1789" s="63"/>
      <c r="Z1789" s="63"/>
      <c r="AA1789" s="63"/>
      <c r="AB1789" s="63"/>
      <c r="AC1789" s="63"/>
      <c r="AD1789" s="63"/>
      <c r="AE1789" s="63"/>
      <c r="AF1789" s="63"/>
      <c r="AG1789" s="63"/>
      <c r="AH1789" s="63"/>
      <c r="AI1789" s="63"/>
      <c r="AJ1789" s="63"/>
      <c r="AK1789" s="63"/>
      <c r="AL1789" s="63"/>
      <c r="AM1789" s="63"/>
      <c r="AN1789" s="63"/>
      <c r="AO1789" s="63"/>
      <c r="AP1789" s="63"/>
      <c r="AQ1789" s="63"/>
      <c r="AR1789" s="63"/>
      <c r="AS1789" s="63"/>
      <c r="AT1789" s="63"/>
      <c r="AU1789" s="63"/>
      <c r="AV1789" s="63"/>
      <c r="AW1789" s="63"/>
      <c r="AX1789" s="63"/>
      <c r="AY1789" s="63"/>
      <c r="AZ1789" s="63"/>
      <c r="BA1789" s="63"/>
      <c r="BB1789" s="63"/>
      <c r="BC1789" s="63"/>
      <c r="BD1789" s="63"/>
      <c r="BE1789" s="63"/>
      <c r="BF1789" s="63"/>
      <c r="BG1789" s="63"/>
      <c r="BH1789" s="63"/>
      <c r="BI1789" s="63"/>
      <c r="BJ1789" s="63"/>
      <c r="BK1789" s="63"/>
      <c r="BL1789" s="63"/>
      <c r="BM1789" s="63"/>
      <c r="BN1789" s="63"/>
      <c r="BO1789" s="63"/>
      <c r="BP1789" s="63"/>
      <c r="BQ1789" s="63"/>
      <c r="BR1789" s="63"/>
      <c r="BS1789" s="63"/>
      <c r="BT1789" s="63"/>
      <c r="BU1789" s="63"/>
      <c r="BV1789" s="63"/>
      <c r="BW1789" s="63"/>
      <c r="BX1789" s="63"/>
      <c r="BY1789" s="63"/>
      <c r="BZ1789" s="63"/>
      <c r="CA1789" s="63"/>
      <c r="CB1789" s="63"/>
      <c r="CC1789" s="63"/>
      <c r="CD1789" s="63"/>
      <c r="CE1789" s="63"/>
      <c r="CF1789" s="63"/>
      <c r="CG1789" s="63"/>
      <c r="CH1789" s="63"/>
      <c r="CI1789" s="63"/>
      <c r="CJ1789" s="63"/>
      <c r="CK1789" s="63"/>
      <c r="CL1789" s="63"/>
      <c r="CM1789" s="63"/>
      <c r="CN1789" s="63"/>
      <c r="CO1789" s="63"/>
      <c r="CP1789" s="63"/>
      <c r="CR1789" s="227"/>
      <c r="CS1789" s="74"/>
    </row>
    <row r="1790" spans="1:97" s="72" customFormat="1" ht="75.75" customHeight="1">
      <c r="A1790" s="76"/>
      <c r="B1790" s="76"/>
      <c r="C1790" s="76"/>
      <c r="D1790" s="76"/>
      <c r="E1790" s="76"/>
      <c r="F1790" s="63"/>
      <c r="G1790" s="63"/>
      <c r="H1790" s="63"/>
      <c r="I1790" s="63"/>
      <c r="J1790" s="63"/>
      <c r="K1790" s="63"/>
      <c r="L1790" s="63"/>
      <c r="M1790" s="63"/>
      <c r="N1790" s="63"/>
      <c r="O1790" s="63"/>
      <c r="P1790" s="63"/>
      <c r="Q1790" s="63"/>
      <c r="R1790" s="63"/>
      <c r="S1790" s="63"/>
      <c r="T1790" s="63"/>
      <c r="U1790" s="63"/>
      <c r="V1790" s="63"/>
      <c r="W1790" s="63"/>
      <c r="X1790" s="63"/>
      <c r="Y1790" s="63"/>
      <c r="Z1790" s="63"/>
      <c r="AA1790" s="63"/>
      <c r="AB1790" s="63"/>
      <c r="AC1790" s="63"/>
      <c r="AD1790" s="63"/>
      <c r="AE1790" s="63"/>
      <c r="AF1790" s="63"/>
      <c r="AG1790" s="63"/>
      <c r="AH1790" s="63"/>
      <c r="AI1790" s="63"/>
      <c r="AJ1790" s="63"/>
      <c r="AK1790" s="63"/>
      <c r="AL1790" s="63"/>
      <c r="AM1790" s="63"/>
      <c r="AN1790" s="63"/>
      <c r="AO1790" s="63"/>
      <c r="AP1790" s="63"/>
      <c r="AQ1790" s="63"/>
      <c r="AR1790" s="63"/>
      <c r="AS1790" s="63"/>
      <c r="AT1790" s="63"/>
      <c r="AU1790" s="63"/>
      <c r="AV1790" s="63"/>
      <c r="AW1790" s="63"/>
      <c r="AX1790" s="63"/>
      <c r="AY1790" s="63"/>
      <c r="AZ1790" s="63"/>
      <c r="BA1790" s="63"/>
      <c r="BB1790" s="63"/>
      <c r="BC1790" s="63"/>
      <c r="BD1790" s="63"/>
      <c r="BE1790" s="63"/>
      <c r="BF1790" s="63"/>
      <c r="BG1790" s="63"/>
      <c r="BH1790" s="63"/>
      <c r="BI1790" s="63"/>
      <c r="BJ1790" s="63"/>
      <c r="BK1790" s="63"/>
      <c r="BL1790" s="63"/>
      <c r="BM1790" s="63"/>
      <c r="BN1790" s="63"/>
      <c r="BO1790" s="63"/>
      <c r="BP1790" s="63"/>
      <c r="BQ1790" s="63"/>
      <c r="BR1790" s="63"/>
      <c r="BS1790" s="63"/>
      <c r="BT1790" s="63"/>
      <c r="BU1790" s="63"/>
      <c r="BV1790" s="63"/>
      <c r="BW1790" s="63"/>
      <c r="BX1790" s="63"/>
      <c r="BY1790" s="63"/>
      <c r="BZ1790" s="63"/>
      <c r="CA1790" s="63"/>
      <c r="CB1790" s="63"/>
      <c r="CC1790" s="63"/>
      <c r="CD1790" s="63"/>
      <c r="CE1790" s="63"/>
      <c r="CF1790" s="63"/>
      <c r="CG1790" s="63"/>
      <c r="CH1790" s="63"/>
      <c r="CI1790" s="63"/>
      <c r="CJ1790" s="63"/>
      <c r="CK1790" s="63"/>
      <c r="CL1790" s="63"/>
      <c r="CM1790" s="63"/>
      <c r="CN1790" s="63"/>
      <c r="CO1790" s="63"/>
      <c r="CP1790" s="63"/>
      <c r="CR1790" s="227"/>
      <c r="CS1790" s="74"/>
    </row>
    <row r="1791" spans="1:97" s="72" customFormat="1" ht="75.75" customHeight="1">
      <c r="A1791" s="76"/>
      <c r="B1791" s="76"/>
      <c r="C1791" s="76"/>
      <c r="D1791" s="76"/>
      <c r="E1791" s="76"/>
      <c r="F1791" s="63"/>
      <c r="G1791" s="63"/>
      <c r="H1791" s="63"/>
      <c r="I1791" s="63"/>
      <c r="J1791" s="63"/>
      <c r="K1791" s="63"/>
      <c r="L1791" s="63"/>
      <c r="M1791" s="63"/>
      <c r="N1791" s="63"/>
      <c r="O1791" s="63"/>
      <c r="P1791" s="63"/>
      <c r="Q1791" s="63"/>
      <c r="R1791" s="63"/>
      <c r="S1791" s="63"/>
      <c r="T1791" s="63"/>
      <c r="U1791" s="63"/>
      <c r="V1791" s="63"/>
      <c r="W1791" s="63"/>
      <c r="X1791" s="63"/>
      <c r="Y1791" s="63"/>
      <c r="Z1791" s="63"/>
      <c r="AA1791" s="63"/>
      <c r="AB1791" s="63"/>
      <c r="AC1791" s="63"/>
      <c r="AD1791" s="63"/>
      <c r="AE1791" s="63"/>
      <c r="AF1791" s="63"/>
      <c r="AG1791" s="63"/>
      <c r="AH1791" s="63"/>
      <c r="AI1791" s="63"/>
      <c r="AJ1791" s="63"/>
      <c r="AK1791" s="63"/>
      <c r="AL1791" s="63"/>
      <c r="AM1791" s="63"/>
      <c r="AN1791" s="63"/>
      <c r="AO1791" s="63"/>
      <c r="AP1791" s="63"/>
      <c r="AQ1791" s="63"/>
      <c r="AR1791" s="63"/>
      <c r="AS1791" s="63"/>
      <c r="AT1791" s="63"/>
      <c r="AU1791" s="63"/>
      <c r="AV1791" s="63"/>
      <c r="AW1791" s="63"/>
      <c r="AX1791" s="63"/>
      <c r="AY1791" s="63"/>
      <c r="AZ1791" s="63"/>
      <c r="BA1791" s="63"/>
      <c r="BB1791" s="63"/>
      <c r="BC1791" s="63"/>
      <c r="BD1791" s="63"/>
      <c r="BE1791" s="63"/>
      <c r="BF1791" s="63"/>
      <c r="BG1791" s="63"/>
      <c r="BH1791" s="63"/>
      <c r="BI1791" s="63"/>
      <c r="BJ1791" s="63"/>
      <c r="BK1791" s="63"/>
      <c r="BL1791" s="63"/>
      <c r="BM1791" s="63"/>
      <c r="BN1791" s="63"/>
      <c r="BO1791" s="63"/>
      <c r="BP1791" s="63"/>
      <c r="BQ1791" s="63"/>
      <c r="BR1791" s="63"/>
      <c r="BS1791" s="63"/>
      <c r="BT1791" s="63"/>
      <c r="BU1791" s="63"/>
      <c r="BV1791" s="63"/>
      <c r="BW1791" s="63"/>
      <c r="BX1791" s="63"/>
      <c r="BY1791" s="63"/>
      <c r="BZ1791" s="63"/>
      <c r="CA1791" s="63"/>
      <c r="CB1791" s="63"/>
      <c r="CC1791" s="63"/>
      <c r="CD1791" s="63"/>
      <c r="CE1791" s="63"/>
      <c r="CF1791" s="63"/>
      <c r="CG1791" s="63"/>
      <c r="CH1791" s="63"/>
      <c r="CI1791" s="63"/>
      <c r="CJ1791" s="63"/>
      <c r="CK1791" s="63"/>
      <c r="CL1791" s="63"/>
      <c r="CM1791" s="63"/>
      <c r="CN1791" s="63"/>
      <c r="CO1791" s="63"/>
      <c r="CP1791" s="63"/>
      <c r="CR1791" s="227"/>
      <c r="CS1791" s="74"/>
    </row>
    <row r="1792" spans="1:97" s="72" customFormat="1" ht="75.75" customHeight="1">
      <c r="A1792" s="76"/>
      <c r="B1792" s="76"/>
      <c r="C1792" s="76"/>
      <c r="D1792" s="76"/>
      <c r="E1792" s="76"/>
      <c r="F1792" s="63"/>
      <c r="G1792" s="63"/>
      <c r="H1792" s="63"/>
      <c r="I1792" s="63"/>
      <c r="J1792" s="63"/>
      <c r="K1792" s="63"/>
      <c r="L1792" s="63"/>
      <c r="M1792" s="63"/>
      <c r="N1792" s="63"/>
      <c r="O1792" s="63"/>
      <c r="P1792" s="63"/>
      <c r="Q1792" s="63"/>
      <c r="R1792" s="63"/>
      <c r="S1792" s="63"/>
      <c r="T1792" s="63"/>
      <c r="U1792" s="63"/>
      <c r="V1792" s="63"/>
      <c r="W1792" s="63"/>
      <c r="X1792" s="63"/>
      <c r="Y1792" s="63"/>
      <c r="Z1792" s="63"/>
      <c r="AA1792" s="63"/>
      <c r="AB1792" s="63"/>
      <c r="AC1792" s="63"/>
      <c r="AD1792" s="63"/>
      <c r="AE1792" s="63"/>
      <c r="AF1792" s="63"/>
      <c r="AG1792" s="63"/>
      <c r="AH1792" s="63"/>
      <c r="AI1792" s="63"/>
      <c r="AJ1792" s="63"/>
      <c r="AK1792" s="63"/>
      <c r="AL1792" s="63"/>
      <c r="AM1792" s="63"/>
      <c r="AN1792" s="63"/>
      <c r="AO1792" s="63"/>
      <c r="AP1792" s="63"/>
      <c r="AQ1792" s="63"/>
      <c r="AR1792" s="63"/>
      <c r="AS1792" s="63"/>
      <c r="AT1792" s="63"/>
      <c r="AU1792" s="63"/>
      <c r="AV1792" s="63"/>
      <c r="AW1792" s="63"/>
      <c r="AX1792" s="63"/>
      <c r="AY1792" s="63"/>
      <c r="AZ1792" s="63"/>
      <c r="BA1792" s="63"/>
      <c r="BB1792" s="63"/>
      <c r="BC1792" s="63"/>
      <c r="BD1792" s="63"/>
      <c r="BE1792" s="63"/>
      <c r="BF1792" s="63"/>
      <c r="BG1792" s="63"/>
      <c r="BH1792" s="63"/>
      <c r="BI1792" s="63"/>
      <c r="BJ1792" s="63"/>
      <c r="BK1792" s="63"/>
      <c r="BL1792" s="63"/>
      <c r="BM1792" s="63"/>
      <c r="BN1792" s="63"/>
      <c r="BO1792" s="63"/>
      <c r="BP1792" s="63"/>
      <c r="BQ1792" s="63"/>
      <c r="BR1792" s="63"/>
      <c r="BS1792" s="63"/>
      <c r="BT1792" s="63"/>
      <c r="BU1792" s="63"/>
      <c r="BV1792" s="63"/>
      <c r="BW1792" s="63"/>
      <c r="BX1792" s="63"/>
      <c r="BY1792" s="63"/>
      <c r="BZ1792" s="63"/>
      <c r="CA1792" s="63"/>
      <c r="CB1792" s="63"/>
      <c r="CC1792" s="63"/>
      <c r="CD1792" s="63"/>
      <c r="CE1792" s="63"/>
      <c r="CF1792" s="63"/>
      <c r="CG1792" s="63"/>
      <c r="CH1792" s="63"/>
      <c r="CI1792" s="63"/>
      <c r="CJ1792" s="63"/>
      <c r="CK1792" s="63"/>
      <c r="CL1792" s="63"/>
      <c r="CM1792" s="63"/>
      <c r="CN1792" s="63"/>
      <c r="CO1792" s="63"/>
      <c r="CP1792" s="63"/>
      <c r="CR1792" s="227"/>
      <c r="CS1792" s="74"/>
    </row>
    <row r="1793" spans="1:97" s="72" customFormat="1" ht="75.75" customHeight="1">
      <c r="A1793" s="76"/>
      <c r="B1793" s="76"/>
      <c r="C1793" s="76"/>
      <c r="D1793" s="76"/>
      <c r="E1793" s="76"/>
      <c r="F1793" s="63"/>
      <c r="G1793" s="63"/>
      <c r="H1793" s="63"/>
      <c r="I1793" s="63"/>
      <c r="J1793" s="63"/>
      <c r="K1793" s="63"/>
      <c r="L1793" s="63"/>
      <c r="M1793" s="63"/>
      <c r="N1793" s="63"/>
      <c r="O1793" s="63"/>
      <c r="P1793" s="63"/>
      <c r="Q1793" s="63"/>
      <c r="R1793" s="63"/>
      <c r="S1793" s="63"/>
      <c r="T1793" s="63"/>
      <c r="U1793" s="63"/>
      <c r="V1793" s="63"/>
      <c r="W1793" s="63"/>
      <c r="X1793" s="63"/>
      <c r="Y1793" s="63"/>
      <c r="Z1793" s="63"/>
      <c r="AA1793" s="63"/>
      <c r="AB1793" s="63"/>
      <c r="AC1793" s="63"/>
      <c r="AD1793" s="63"/>
      <c r="AE1793" s="63"/>
      <c r="AF1793" s="63"/>
      <c r="AG1793" s="63"/>
      <c r="AH1793" s="63"/>
      <c r="AI1793" s="63"/>
      <c r="AJ1793" s="63"/>
      <c r="AK1793" s="63"/>
      <c r="AL1793" s="63"/>
      <c r="AM1793" s="63"/>
      <c r="AN1793" s="63"/>
      <c r="AO1793" s="63"/>
      <c r="AP1793" s="63"/>
      <c r="AQ1793" s="63"/>
      <c r="AR1793" s="63"/>
      <c r="AS1793" s="63"/>
      <c r="AT1793" s="63"/>
      <c r="AU1793" s="63"/>
      <c r="AV1793" s="63"/>
      <c r="AW1793" s="63"/>
      <c r="AX1793" s="63"/>
      <c r="AY1793" s="63"/>
      <c r="AZ1793" s="63"/>
      <c r="BA1793" s="63"/>
      <c r="BB1793" s="63"/>
      <c r="BC1793" s="63"/>
      <c r="BD1793" s="63"/>
      <c r="BE1793" s="63"/>
      <c r="BF1793" s="63"/>
      <c r="BG1793" s="63"/>
      <c r="BH1793" s="63"/>
      <c r="BI1793" s="63"/>
      <c r="BJ1793" s="63"/>
      <c r="BK1793" s="63"/>
      <c r="BL1793" s="63"/>
      <c r="BM1793" s="63"/>
      <c r="BN1793" s="63"/>
      <c r="BO1793" s="63"/>
      <c r="BP1793" s="63"/>
      <c r="BQ1793" s="63"/>
      <c r="BR1793" s="63"/>
      <c r="BS1793" s="63"/>
      <c r="BT1793" s="63"/>
      <c r="BU1793" s="63"/>
      <c r="BV1793" s="63"/>
      <c r="BW1793" s="63"/>
      <c r="BX1793" s="63"/>
      <c r="BY1793" s="63"/>
      <c r="BZ1793" s="63"/>
      <c r="CA1793" s="63"/>
      <c r="CB1793" s="63"/>
      <c r="CC1793" s="63"/>
      <c r="CD1793" s="63"/>
      <c r="CE1793" s="63"/>
      <c r="CF1793" s="63"/>
      <c r="CG1793" s="63"/>
      <c r="CH1793" s="63"/>
      <c r="CI1793" s="63"/>
      <c r="CJ1793" s="63"/>
      <c r="CK1793" s="63"/>
      <c r="CL1793" s="63"/>
      <c r="CM1793" s="63"/>
      <c r="CN1793" s="63"/>
      <c r="CO1793" s="63"/>
      <c r="CP1793" s="63"/>
      <c r="CR1793" s="227"/>
      <c r="CS1793" s="74"/>
    </row>
    <row r="1794" spans="1:97" s="72" customFormat="1" ht="75.75" customHeight="1">
      <c r="A1794" s="76"/>
      <c r="B1794" s="76"/>
      <c r="C1794" s="76"/>
      <c r="D1794" s="76"/>
      <c r="E1794" s="76"/>
      <c r="F1794" s="63"/>
      <c r="G1794" s="63"/>
      <c r="H1794" s="63"/>
      <c r="I1794" s="63"/>
      <c r="J1794" s="63"/>
      <c r="K1794" s="63"/>
      <c r="L1794" s="63"/>
      <c r="M1794" s="63"/>
      <c r="N1794" s="63"/>
      <c r="O1794" s="63"/>
      <c r="P1794" s="63"/>
      <c r="Q1794" s="63"/>
      <c r="R1794" s="63"/>
      <c r="S1794" s="63"/>
      <c r="T1794" s="63"/>
      <c r="U1794" s="63"/>
      <c r="V1794" s="63"/>
      <c r="W1794" s="63"/>
      <c r="X1794" s="63"/>
      <c r="Y1794" s="63"/>
      <c r="Z1794" s="63"/>
      <c r="AA1794" s="63"/>
      <c r="AB1794" s="63"/>
      <c r="AC1794" s="63"/>
      <c r="AD1794" s="63"/>
      <c r="AE1794" s="63"/>
      <c r="AF1794" s="63"/>
      <c r="AG1794" s="63"/>
      <c r="AH1794" s="63"/>
      <c r="AI1794" s="63"/>
      <c r="AJ1794" s="63"/>
      <c r="AK1794" s="63"/>
      <c r="AL1794" s="63"/>
      <c r="AM1794" s="63"/>
      <c r="AN1794" s="63"/>
      <c r="AO1794" s="63"/>
      <c r="AP1794" s="63"/>
      <c r="AQ1794" s="63"/>
      <c r="AR1794" s="63"/>
      <c r="AS1794" s="63"/>
      <c r="AT1794" s="63"/>
      <c r="AU1794" s="63"/>
      <c r="AV1794" s="63"/>
      <c r="AW1794" s="63"/>
      <c r="AX1794" s="63"/>
      <c r="AY1794" s="63"/>
      <c r="AZ1794" s="63"/>
      <c r="BA1794" s="63"/>
      <c r="BB1794" s="63"/>
      <c r="BC1794" s="63"/>
      <c r="BD1794" s="63"/>
      <c r="BE1794" s="63"/>
      <c r="BF1794" s="63"/>
      <c r="BG1794" s="63"/>
      <c r="BH1794" s="63"/>
      <c r="BI1794" s="63"/>
      <c r="BJ1794" s="63"/>
      <c r="BK1794" s="63"/>
      <c r="BL1794" s="63"/>
      <c r="BM1794" s="63"/>
      <c r="BN1794" s="63"/>
      <c r="BO1794" s="63"/>
      <c r="BP1794" s="63"/>
      <c r="BQ1794" s="63"/>
      <c r="BR1794" s="63"/>
      <c r="BS1794" s="63"/>
      <c r="BT1794" s="63"/>
      <c r="BU1794" s="63"/>
      <c r="BV1794" s="63"/>
      <c r="BW1794" s="63"/>
      <c r="BX1794" s="63"/>
      <c r="BY1794" s="63"/>
      <c r="BZ1794" s="63"/>
      <c r="CA1794" s="63"/>
      <c r="CB1794" s="63"/>
      <c r="CC1794" s="63"/>
      <c r="CD1794" s="63"/>
      <c r="CE1794" s="63"/>
      <c r="CF1794" s="63"/>
      <c r="CG1794" s="63"/>
      <c r="CH1794" s="63"/>
      <c r="CI1794" s="63"/>
      <c r="CJ1794" s="63"/>
      <c r="CK1794" s="63"/>
      <c r="CL1794" s="63"/>
      <c r="CM1794" s="63"/>
      <c r="CN1794" s="63"/>
      <c r="CO1794" s="63"/>
      <c r="CP1794" s="63"/>
      <c r="CR1794" s="227"/>
      <c r="CS1794" s="74"/>
    </row>
    <row r="1795" spans="1:97" s="72" customFormat="1" ht="75.75" customHeight="1">
      <c r="A1795" s="76"/>
      <c r="B1795" s="76"/>
      <c r="C1795" s="76"/>
      <c r="D1795" s="76"/>
      <c r="E1795" s="76"/>
      <c r="F1795" s="63"/>
      <c r="G1795" s="63"/>
      <c r="H1795" s="63"/>
      <c r="I1795" s="63"/>
      <c r="J1795" s="63"/>
      <c r="K1795" s="63"/>
      <c r="L1795" s="63"/>
      <c r="M1795" s="63"/>
      <c r="N1795" s="63"/>
      <c r="O1795" s="63"/>
      <c r="P1795" s="63"/>
      <c r="Q1795" s="63"/>
      <c r="R1795" s="63"/>
      <c r="S1795" s="63"/>
      <c r="T1795" s="63"/>
      <c r="U1795" s="63"/>
      <c r="V1795" s="63"/>
      <c r="W1795" s="63"/>
      <c r="X1795" s="63"/>
      <c r="Y1795" s="63"/>
      <c r="Z1795" s="63"/>
      <c r="AA1795" s="63"/>
      <c r="AB1795" s="63"/>
      <c r="AC1795" s="63"/>
      <c r="AD1795" s="63"/>
      <c r="AE1795" s="63"/>
      <c r="AF1795" s="63"/>
      <c r="AG1795" s="63"/>
      <c r="AH1795" s="63"/>
      <c r="AI1795" s="63"/>
      <c r="AJ1795" s="63"/>
      <c r="AK1795" s="63"/>
      <c r="AL1795" s="63"/>
      <c r="AM1795" s="63"/>
      <c r="AN1795" s="63"/>
      <c r="AO1795" s="63"/>
      <c r="AP1795" s="63"/>
      <c r="AQ1795" s="63"/>
      <c r="AR1795" s="63"/>
      <c r="AS1795" s="63"/>
      <c r="AT1795" s="63"/>
      <c r="AU1795" s="63"/>
      <c r="AV1795" s="63"/>
      <c r="AW1795" s="63"/>
      <c r="AX1795" s="63"/>
      <c r="AY1795" s="63"/>
      <c r="AZ1795" s="63"/>
      <c r="BA1795" s="63"/>
      <c r="BB1795" s="63"/>
      <c r="BC1795" s="63"/>
      <c r="BD1795" s="63"/>
      <c r="BE1795" s="63"/>
      <c r="BF1795" s="63"/>
      <c r="BG1795" s="63"/>
      <c r="BH1795" s="63"/>
      <c r="BI1795" s="63"/>
      <c r="BJ1795" s="63"/>
      <c r="BK1795" s="63"/>
      <c r="BL1795" s="63"/>
      <c r="BM1795" s="63"/>
      <c r="BN1795" s="63"/>
      <c r="BO1795" s="63"/>
      <c r="BP1795" s="63"/>
      <c r="BQ1795" s="63"/>
      <c r="BR1795" s="63"/>
      <c r="BS1795" s="63"/>
      <c r="BT1795" s="63"/>
      <c r="BU1795" s="63"/>
      <c r="BV1795" s="63"/>
      <c r="BW1795" s="63"/>
      <c r="BX1795" s="63"/>
      <c r="BY1795" s="63"/>
      <c r="BZ1795" s="63"/>
      <c r="CA1795" s="63"/>
      <c r="CB1795" s="63"/>
      <c r="CC1795" s="63"/>
      <c r="CD1795" s="63"/>
      <c r="CE1795" s="63"/>
      <c r="CF1795" s="63"/>
      <c r="CG1795" s="63"/>
      <c r="CH1795" s="63"/>
      <c r="CI1795" s="63"/>
      <c r="CJ1795" s="63"/>
      <c r="CK1795" s="63"/>
      <c r="CL1795" s="63"/>
      <c r="CM1795" s="63"/>
      <c r="CN1795" s="63"/>
      <c r="CO1795" s="63"/>
      <c r="CP1795" s="63"/>
      <c r="CR1795" s="227"/>
      <c r="CS1795" s="74"/>
    </row>
    <row r="1796" spans="1:97" s="72" customFormat="1" ht="75.75" customHeight="1">
      <c r="A1796" s="76"/>
      <c r="B1796" s="76"/>
      <c r="C1796" s="76"/>
      <c r="D1796" s="76"/>
      <c r="E1796" s="76"/>
      <c r="F1796" s="63"/>
      <c r="G1796" s="63"/>
      <c r="H1796" s="63"/>
      <c r="I1796" s="63"/>
      <c r="J1796" s="63"/>
      <c r="K1796" s="63"/>
      <c r="L1796" s="63"/>
      <c r="M1796" s="63"/>
      <c r="N1796" s="63"/>
      <c r="O1796" s="63"/>
      <c r="P1796" s="63"/>
      <c r="Q1796" s="63"/>
      <c r="R1796" s="63"/>
      <c r="S1796" s="63"/>
      <c r="T1796" s="63"/>
      <c r="U1796" s="63"/>
      <c r="V1796" s="63"/>
      <c r="W1796" s="63"/>
      <c r="X1796" s="63"/>
      <c r="Y1796" s="63"/>
      <c r="Z1796" s="63"/>
      <c r="AA1796" s="63"/>
      <c r="AB1796" s="63"/>
      <c r="AC1796" s="63"/>
      <c r="AD1796" s="63"/>
      <c r="AE1796" s="63"/>
      <c r="AF1796" s="63"/>
      <c r="AG1796" s="63"/>
      <c r="AH1796" s="63"/>
      <c r="AI1796" s="63"/>
      <c r="AJ1796" s="63"/>
      <c r="AK1796" s="63"/>
      <c r="AL1796" s="63"/>
      <c r="AM1796" s="63"/>
      <c r="AN1796" s="63"/>
      <c r="AO1796" s="63"/>
      <c r="AP1796" s="63"/>
      <c r="AQ1796" s="63"/>
      <c r="AR1796" s="63"/>
      <c r="AS1796" s="63"/>
      <c r="AT1796" s="63"/>
      <c r="AU1796" s="63"/>
      <c r="AV1796" s="63"/>
      <c r="AW1796" s="63"/>
      <c r="AX1796" s="63"/>
      <c r="AY1796" s="63"/>
      <c r="AZ1796" s="63"/>
      <c r="BA1796" s="63"/>
      <c r="BB1796" s="63"/>
      <c r="BC1796" s="63"/>
      <c r="BD1796" s="63"/>
      <c r="BE1796" s="63"/>
      <c r="BF1796" s="63"/>
      <c r="BG1796" s="63"/>
      <c r="BH1796" s="63"/>
      <c r="BI1796" s="63"/>
      <c r="BJ1796" s="63"/>
      <c r="BK1796" s="63"/>
      <c r="BL1796" s="63"/>
      <c r="BM1796" s="63"/>
      <c r="BN1796" s="63"/>
      <c r="BO1796" s="63"/>
      <c r="BP1796" s="63"/>
      <c r="BQ1796" s="63"/>
      <c r="BR1796" s="63"/>
      <c r="BS1796" s="63"/>
      <c r="BT1796" s="63"/>
      <c r="BU1796" s="63"/>
      <c r="BV1796" s="63"/>
      <c r="BW1796" s="63"/>
      <c r="BX1796" s="63"/>
      <c r="BY1796" s="63"/>
      <c r="BZ1796" s="63"/>
      <c r="CA1796" s="63"/>
      <c r="CB1796" s="63"/>
      <c r="CC1796" s="63"/>
      <c r="CD1796" s="63"/>
      <c r="CE1796" s="63"/>
      <c r="CF1796" s="63"/>
      <c r="CG1796" s="63"/>
      <c r="CH1796" s="63"/>
      <c r="CI1796" s="63"/>
      <c r="CJ1796" s="63"/>
      <c r="CK1796" s="63"/>
      <c r="CL1796" s="63"/>
      <c r="CM1796" s="63"/>
      <c r="CN1796" s="63"/>
      <c r="CO1796" s="63"/>
      <c r="CP1796" s="63"/>
      <c r="CR1796" s="227"/>
      <c r="CS1796" s="74"/>
    </row>
    <row r="1797" spans="1:97" s="72" customFormat="1" ht="75.75" customHeight="1">
      <c r="A1797" s="76"/>
      <c r="B1797" s="76"/>
      <c r="C1797" s="76"/>
      <c r="D1797" s="76"/>
      <c r="E1797" s="76"/>
      <c r="F1797" s="63"/>
      <c r="G1797" s="63"/>
      <c r="H1797" s="63"/>
      <c r="I1797" s="63"/>
      <c r="J1797" s="63"/>
      <c r="K1797" s="63"/>
      <c r="L1797" s="63"/>
      <c r="M1797" s="63"/>
      <c r="N1797" s="63"/>
      <c r="O1797" s="63"/>
      <c r="P1797" s="63"/>
      <c r="Q1797" s="63"/>
      <c r="R1797" s="63"/>
      <c r="S1797" s="63"/>
      <c r="T1797" s="63"/>
      <c r="U1797" s="63"/>
      <c r="V1797" s="63"/>
      <c r="W1797" s="63"/>
      <c r="X1797" s="63"/>
      <c r="Y1797" s="63"/>
      <c r="Z1797" s="63"/>
      <c r="AA1797" s="63"/>
      <c r="AB1797" s="63"/>
      <c r="AC1797" s="63"/>
      <c r="AD1797" s="63"/>
      <c r="AE1797" s="63"/>
      <c r="AF1797" s="63"/>
      <c r="AG1797" s="63"/>
      <c r="AH1797" s="63"/>
      <c r="AI1797" s="63"/>
      <c r="AJ1797" s="63"/>
      <c r="AK1797" s="63"/>
      <c r="AL1797" s="63"/>
      <c r="AM1797" s="63"/>
      <c r="AN1797" s="63"/>
      <c r="AO1797" s="63"/>
      <c r="AP1797" s="63"/>
      <c r="AQ1797" s="63"/>
      <c r="AR1797" s="63"/>
      <c r="AS1797" s="63"/>
      <c r="AT1797" s="63"/>
      <c r="AU1797" s="63"/>
      <c r="AV1797" s="63"/>
      <c r="AW1797" s="63"/>
      <c r="AX1797" s="63"/>
      <c r="AY1797" s="63"/>
      <c r="AZ1797" s="63"/>
      <c r="BA1797" s="63"/>
      <c r="BB1797" s="63"/>
      <c r="BC1797" s="63"/>
      <c r="BD1797" s="63"/>
      <c r="BE1797" s="63"/>
      <c r="BF1797" s="63"/>
      <c r="BG1797" s="63"/>
      <c r="BH1797" s="63"/>
      <c r="BI1797" s="63"/>
      <c r="BJ1797" s="63"/>
      <c r="BK1797" s="63"/>
      <c r="BL1797" s="63"/>
      <c r="BM1797" s="63"/>
      <c r="BN1797" s="63"/>
      <c r="BO1797" s="63"/>
      <c r="BP1797" s="63"/>
      <c r="BQ1797" s="63"/>
      <c r="BR1797" s="63"/>
      <c r="BS1797" s="63"/>
      <c r="BT1797" s="63"/>
      <c r="BU1797" s="63"/>
      <c r="BV1797" s="63"/>
      <c r="BW1797" s="63"/>
      <c r="BX1797" s="63"/>
      <c r="BY1797" s="63"/>
      <c r="BZ1797" s="63"/>
      <c r="CA1797" s="63"/>
      <c r="CB1797" s="63"/>
      <c r="CC1797" s="63"/>
      <c r="CD1797" s="63"/>
      <c r="CE1797" s="63"/>
      <c r="CF1797" s="63"/>
      <c r="CG1797" s="63"/>
      <c r="CH1797" s="63"/>
      <c r="CI1797" s="63"/>
      <c r="CJ1797" s="63"/>
      <c r="CK1797" s="63"/>
      <c r="CL1797" s="63"/>
      <c r="CM1797" s="63"/>
      <c r="CN1797" s="63"/>
      <c r="CO1797" s="63"/>
      <c r="CP1797" s="63"/>
      <c r="CR1797" s="227"/>
      <c r="CS1797" s="74"/>
    </row>
    <row r="1798" spans="1:97" s="72" customFormat="1" ht="75.75" customHeight="1">
      <c r="A1798" s="76"/>
      <c r="B1798" s="76"/>
      <c r="C1798" s="76"/>
      <c r="D1798" s="76"/>
      <c r="E1798" s="76"/>
      <c r="F1798" s="63"/>
      <c r="G1798" s="63"/>
      <c r="H1798" s="63"/>
      <c r="I1798" s="63"/>
      <c r="J1798" s="63"/>
      <c r="K1798" s="63"/>
      <c r="L1798" s="63"/>
      <c r="M1798" s="63"/>
      <c r="N1798" s="63"/>
      <c r="O1798" s="63"/>
      <c r="P1798" s="63"/>
      <c r="Q1798" s="63"/>
      <c r="R1798" s="63"/>
      <c r="S1798" s="63"/>
      <c r="T1798" s="63"/>
      <c r="U1798" s="63"/>
      <c r="V1798" s="63"/>
      <c r="W1798" s="63"/>
      <c r="X1798" s="63"/>
      <c r="Y1798" s="63"/>
      <c r="Z1798" s="63"/>
      <c r="AA1798" s="63"/>
      <c r="AB1798" s="63"/>
      <c r="AC1798" s="63"/>
      <c r="AD1798" s="63"/>
      <c r="AE1798" s="63"/>
      <c r="AF1798" s="63"/>
      <c r="AG1798" s="63"/>
      <c r="AH1798" s="63"/>
      <c r="AI1798" s="63"/>
      <c r="AJ1798" s="63"/>
      <c r="AK1798" s="63"/>
      <c r="AL1798" s="63"/>
      <c r="AM1798" s="63"/>
      <c r="AN1798" s="63"/>
      <c r="AO1798" s="63"/>
      <c r="AP1798" s="63"/>
      <c r="AQ1798" s="63"/>
      <c r="AR1798" s="63"/>
      <c r="AS1798" s="63"/>
      <c r="AT1798" s="63"/>
      <c r="AU1798" s="63"/>
      <c r="AV1798" s="63"/>
      <c r="AW1798" s="63"/>
      <c r="AX1798" s="63"/>
      <c r="AY1798" s="63"/>
      <c r="AZ1798" s="63"/>
      <c r="BA1798" s="63"/>
      <c r="BB1798" s="63"/>
      <c r="BC1798" s="63"/>
      <c r="BD1798" s="63"/>
      <c r="BE1798" s="63"/>
      <c r="BF1798" s="63"/>
      <c r="BG1798" s="63"/>
      <c r="BH1798" s="63"/>
      <c r="BI1798" s="63"/>
      <c r="BJ1798" s="63"/>
      <c r="BK1798" s="63"/>
      <c r="BL1798" s="63"/>
      <c r="BM1798" s="63"/>
      <c r="BN1798" s="63"/>
      <c r="BO1798" s="63"/>
      <c r="BP1798" s="63"/>
      <c r="BQ1798" s="63"/>
      <c r="BR1798" s="63"/>
      <c r="BS1798" s="63"/>
      <c r="BT1798" s="63"/>
      <c r="BU1798" s="63"/>
      <c r="BV1798" s="63"/>
      <c r="BW1798" s="63"/>
      <c r="BX1798" s="63"/>
      <c r="BY1798" s="63"/>
      <c r="BZ1798" s="63"/>
      <c r="CA1798" s="63"/>
      <c r="CB1798" s="63"/>
      <c r="CC1798" s="63"/>
      <c r="CD1798" s="63"/>
      <c r="CE1798" s="63"/>
      <c r="CF1798" s="63"/>
      <c r="CG1798" s="63"/>
      <c r="CH1798" s="63"/>
      <c r="CI1798" s="63"/>
      <c r="CJ1798" s="63"/>
      <c r="CK1798" s="63"/>
      <c r="CL1798" s="63"/>
      <c r="CM1798" s="63"/>
      <c r="CN1798" s="63"/>
      <c r="CO1798" s="63"/>
      <c r="CP1798" s="63"/>
      <c r="CR1798" s="227"/>
      <c r="CS1798" s="74"/>
    </row>
    <row r="1799" spans="1:97" s="72" customFormat="1" ht="75.75" customHeight="1">
      <c r="A1799" s="76"/>
      <c r="B1799" s="76"/>
      <c r="C1799" s="76"/>
      <c r="D1799" s="76"/>
      <c r="E1799" s="76"/>
      <c r="F1799" s="63"/>
      <c r="G1799" s="63"/>
      <c r="H1799" s="63"/>
      <c r="I1799" s="63"/>
      <c r="J1799" s="63"/>
      <c r="K1799" s="63"/>
      <c r="L1799" s="63"/>
      <c r="M1799" s="63"/>
      <c r="N1799" s="63"/>
      <c r="O1799" s="63"/>
      <c r="P1799" s="63"/>
      <c r="Q1799" s="63"/>
      <c r="R1799" s="63"/>
      <c r="S1799" s="63"/>
      <c r="T1799" s="63"/>
      <c r="U1799" s="63"/>
      <c r="V1799" s="63"/>
      <c r="W1799" s="63"/>
      <c r="X1799" s="63"/>
      <c r="Y1799" s="63"/>
      <c r="Z1799" s="63"/>
      <c r="AA1799" s="63"/>
      <c r="AB1799" s="63"/>
      <c r="AC1799" s="63"/>
      <c r="AD1799" s="63"/>
      <c r="AE1799" s="63"/>
      <c r="AF1799" s="63"/>
      <c r="AG1799" s="63"/>
      <c r="AH1799" s="63"/>
      <c r="AI1799" s="63"/>
      <c r="AJ1799" s="63"/>
      <c r="AK1799" s="63"/>
      <c r="AL1799" s="63"/>
      <c r="AM1799" s="63"/>
      <c r="AN1799" s="63"/>
      <c r="AO1799" s="63"/>
      <c r="AP1799" s="63"/>
      <c r="AQ1799" s="63"/>
      <c r="AR1799" s="63"/>
      <c r="AS1799" s="63"/>
      <c r="AT1799" s="63"/>
      <c r="AU1799" s="63"/>
      <c r="AV1799" s="63"/>
      <c r="AW1799" s="63"/>
      <c r="AX1799" s="63"/>
      <c r="AY1799" s="63"/>
      <c r="AZ1799" s="63"/>
      <c r="BA1799" s="63"/>
      <c r="BB1799" s="63"/>
      <c r="BC1799" s="63"/>
      <c r="BD1799" s="63"/>
      <c r="BE1799" s="63"/>
      <c r="BF1799" s="63"/>
      <c r="BG1799" s="63"/>
      <c r="BH1799" s="63"/>
      <c r="BI1799" s="63"/>
      <c r="BJ1799" s="63"/>
      <c r="BK1799" s="63"/>
      <c r="BL1799" s="63"/>
      <c r="BM1799" s="63"/>
      <c r="BN1799" s="63"/>
      <c r="BO1799" s="63"/>
      <c r="BP1799" s="63"/>
      <c r="BQ1799" s="63"/>
      <c r="BR1799" s="63"/>
      <c r="BS1799" s="63"/>
      <c r="BT1799" s="63"/>
      <c r="BU1799" s="63"/>
      <c r="BV1799" s="63"/>
      <c r="BW1799" s="63"/>
      <c r="BX1799" s="63"/>
      <c r="BY1799" s="63"/>
      <c r="BZ1799" s="63"/>
      <c r="CA1799" s="63"/>
      <c r="CB1799" s="63"/>
      <c r="CC1799" s="63"/>
      <c r="CD1799" s="63"/>
      <c r="CE1799" s="63"/>
      <c r="CF1799" s="63"/>
      <c r="CG1799" s="63"/>
      <c r="CH1799" s="63"/>
      <c r="CI1799" s="63"/>
      <c r="CJ1799" s="63"/>
      <c r="CK1799" s="63"/>
      <c r="CL1799" s="63"/>
      <c r="CM1799" s="63"/>
      <c r="CN1799" s="63"/>
      <c r="CO1799" s="63"/>
      <c r="CP1799" s="63"/>
      <c r="CR1799" s="227"/>
      <c r="CS1799" s="74"/>
    </row>
    <row r="1800" spans="1:97" s="72" customFormat="1" ht="75.75" customHeight="1">
      <c r="A1800" s="76"/>
      <c r="B1800" s="76"/>
      <c r="C1800" s="76"/>
      <c r="D1800" s="76"/>
      <c r="E1800" s="76"/>
      <c r="F1800" s="63"/>
      <c r="G1800" s="63"/>
      <c r="H1800" s="63"/>
      <c r="I1800" s="63"/>
      <c r="J1800" s="63"/>
      <c r="K1800" s="63"/>
      <c r="L1800" s="63"/>
      <c r="M1800" s="63"/>
      <c r="N1800" s="63"/>
      <c r="O1800" s="63"/>
      <c r="P1800" s="63"/>
      <c r="Q1800" s="63"/>
      <c r="R1800" s="63"/>
      <c r="S1800" s="63"/>
      <c r="T1800" s="63"/>
      <c r="U1800" s="63"/>
      <c r="V1800" s="63"/>
      <c r="W1800" s="63"/>
      <c r="X1800" s="63"/>
      <c r="Y1800" s="63"/>
      <c r="Z1800" s="63"/>
      <c r="AA1800" s="63"/>
      <c r="AB1800" s="63"/>
      <c r="AC1800" s="63"/>
      <c r="AD1800" s="63"/>
      <c r="AE1800" s="63"/>
      <c r="AF1800" s="63"/>
      <c r="AG1800" s="63"/>
      <c r="AH1800" s="63"/>
      <c r="AI1800" s="63"/>
      <c r="AJ1800" s="63"/>
      <c r="AK1800" s="63"/>
      <c r="AL1800" s="63"/>
      <c r="AM1800" s="63"/>
      <c r="AN1800" s="63"/>
      <c r="AO1800" s="63"/>
      <c r="AP1800" s="63"/>
      <c r="AQ1800" s="63"/>
      <c r="AR1800" s="63"/>
      <c r="AS1800" s="63"/>
      <c r="AT1800" s="63"/>
      <c r="AU1800" s="63"/>
      <c r="AV1800" s="63"/>
      <c r="AW1800" s="63"/>
      <c r="AX1800" s="63"/>
      <c r="AY1800" s="63"/>
      <c r="AZ1800" s="63"/>
      <c r="BA1800" s="63"/>
      <c r="BB1800" s="63"/>
      <c r="BC1800" s="63"/>
      <c r="BD1800" s="63"/>
      <c r="BE1800" s="63"/>
      <c r="BF1800" s="63"/>
      <c r="BG1800" s="63"/>
      <c r="BH1800" s="63"/>
      <c r="BI1800" s="63"/>
      <c r="BJ1800" s="63"/>
      <c r="BK1800" s="63"/>
      <c r="BL1800" s="63"/>
      <c r="BM1800" s="63"/>
      <c r="BN1800" s="63"/>
      <c r="BO1800" s="63"/>
      <c r="BP1800" s="63"/>
      <c r="BQ1800" s="63"/>
      <c r="BR1800" s="63"/>
      <c r="BS1800" s="63"/>
      <c r="BT1800" s="63"/>
      <c r="BU1800" s="63"/>
      <c r="BV1800" s="63"/>
      <c r="BW1800" s="63"/>
      <c r="BX1800" s="63"/>
      <c r="BY1800" s="63"/>
      <c r="BZ1800" s="63"/>
      <c r="CA1800" s="63"/>
      <c r="CB1800" s="63"/>
      <c r="CC1800" s="63"/>
      <c r="CD1800" s="63"/>
      <c r="CE1800" s="63"/>
      <c r="CF1800" s="63"/>
      <c r="CG1800" s="63"/>
      <c r="CH1800" s="63"/>
      <c r="CI1800" s="63"/>
      <c r="CJ1800" s="63"/>
      <c r="CK1800" s="63"/>
      <c r="CL1800" s="63"/>
      <c r="CM1800" s="63"/>
      <c r="CN1800" s="63"/>
      <c r="CO1800" s="63"/>
      <c r="CP1800" s="63"/>
      <c r="CR1800" s="227"/>
      <c r="CS1800" s="74"/>
    </row>
    <row r="1801" spans="1:97" s="72" customFormat="1" ht="75.75" customHeight="1">
      <c r="A1801" s="76"/>
      <c r="B1801" s="76"/>
      <c r="C1801" s="76"/>
      <c r="D1801" s="76"/>
      <c r="E1801" s="76"/>
      <c r="F1801" s="63"/>
      <c r="G1801" s="63"/>
      <c r="H1801" s="63"/>
      <c r="I1801" s="63"/>
      <c r="J1801" s="63"/>
      <c r="K1801" s="63"/>
      <c r="L1801" s="63"/>
      <c r="M1801" s="63"/>
      <c r="N1801" s="63"/>
      <c r="O1801" s="63"/>
      <c r="P1801" s="63"/>
      <c r="Q1801" s="63"/>
      <c r="R1801" s="63"/>
      <c r="S1801" s="63"/>
      <c r="T1801" s="63"/>
      <c r="U1801" s="63"/>
      <c r="V1801" s="63"/>
      <c r="W1801" s="63"/>
      <c r="X1801" s="63"/>
      <c r="Y1801" s="63"/>
      <c r="Z1801" s="63"/>
      <c r="AA1801" s="63"/>
      <c r="AB1801" s="63"/>
      <c r="AC1801" s="63"/>
      <c r="AD1801" s="63"/>
      <c r="AE1801" s="63"/>
      <c r="AF1801" s="63"/>
      <c r="AG1801" s="63"/>
      <c r="AH1801" s="63"/>
      <c r="AI1801" s="63"/>
      <c r="AJ1801" s="63"/>
      <c r="AK1801" s="63"/>
      <c r="AL1801" s="63"/>
      <c r="AM1801" s="63"/>
      <c r="AN1801" s="63"/>
      <c r="AO1801" s="63"/>
      <c r="AP1801" s="63"/>
      <c r="AQ1801" s="63"/>
      <c r="AR1801" s="63"/>
      <c r="AS1801" s="63"/>
      <c r="AT1801" s="63"/>
      <c r="AU1801" s="63"/>
      <c r="AV1801" s="63"/>
      <c r="AW1801" s="63"/>
      <c r="AX1801" s="63"/>
      <c r="AY1801" s="63"/>
      <c r="AZ1801" s="63"/>
      <c r="BA1801" s="63"/>
      <c r="BB1801" s="63"/>
      <c r="BC1801" s="63"/>
      <c r="BD1801" s="63"/>
      <c r="BE1801" s="63"/>
      <c r="BF1801" s="63"/>
      <c r="BG1801" s="63"/>
      <c r="BH1801" s="63"/>
      <c r="BI1801" s="63"/>
      <c r="BJ1801" s="63"/>
      <c r="BK1801" s="63"/>
      <c r="BL1801" s="63"/>
      <c r="BM1801" s="63"/>
      <c r="BN1801" s="63"/>
      <c r="BO1801" s="63"/>
      <c r="BP1801" s="63"/>
      <c r="BQ1801" s="63"/>
      <c r="BR1801" s="63"/>
      <c r="BS1801" s="63"/>
      <c r="BT1801" s="63"/>
      <c r="BU1801" s="63"/>
      <c r="BV1801" s="63"/>
      <c r="BW1801" s="63"/>
      <c r="BX1801" s="63"/>
      <c r="BY1801" s="63"/>
      <c r="BZ1801" s="63"/>
      <c r="CA1801" s="63"/>
      <c r="CB1801" s="63"/>
      <c r="CC1801" s="63"/>
      <c r="CD1801" s="63"/>
      <c r="CE1801" s="63"/>
      <c r="CF1801" s="63"/>
      <c r="CG1801" s="63"/>
      <c r="CH1801" s="63"/>
      <c r="CI1801" s="63"/>
      <c r="CJ1801" s="63"/>
      <c r="CK1801" s="63"/>
      <c r="CL1801" s="63"/>
      <c r="CM1801" s="63"/>
      <c r="CN1801" s="63"/>
      <c r="CO1801" s="63"/>
      <c r="CP1801" s="63"/>
      <c r="CR1801" s="227"/>
      <c r="CS1801" s="74"/>
    </row>
    <row r="1802" spans="1:97" s="72" customFormat="1" ht="75.75" customHeight="1">
      <c r="A1802" s="76"/>
      <c r="B1802" s="76"/>
      <c r="C1802" s="76"/>
      <c r="D1802" s="76"/>
      <c r="E1802" s="76"/>
      <c r="F1802" s="63"/>
      <c r="G1802" s="63"/>
      <c r="H1802" s="63"/>
      <c r="I1802" s="63"/>
      <c r="J1802" s="63"/>
      <c r="K1802" s="63"/>
      <c r="L1802" s="63"/>
      <c r="M1802" s="63"/>
      <c r="N1802" s="63"/>
      <c r="O1802" s="63"/>
      <c r="P1802" s="63"/>
      <c r="Q1802" s="63"/>
      <c r="R1802" s="63"/>
      <c r="S1802" s="63"/>
      <c r="T1802" s="63"/>
      <c r="U1802" s="63"/>
      <c r="V1802" s="63"/>
      <c r="W1802" s="63"/>
      <c r="X1802" s="63"/>
      <c r="Y1802" s="63"/>
      <c r="Z1802" s="63"/>
      <c r="AA1802" s="63"/>
      <c r="AB1802" s="63"/>
      <c r="AC1802" s="63"/>
      <c r="AD1802" s="63"/>
      <c r="AE1802" s="63"/>
      <c r="AF1802" s="63"/>
      <c r="AG1802" s="63"/>
      <c r="AH1802" s="63"/>
      <c r="AI1802" s="63"/>
      <c r="AJ1802" s="63"/>
      <c r="AK1802" s="63"/>
      <c r="AL1802" s="63"/>
      <c r="AM1802" s="63"/>
      <c r="AN1802" s="63"/>
      <c r="AO1802" s="63"/>
      <c r="AP1802" s="63"/>
      <c r="AQ1802" s="63"/>
      <c r="AR1802" s="63"/>
      <c r="AS1802" s="63"/>
      <c r="AT1802" s="63"/>
      <c r="AU1802" s="63"/>
      <c r="AV1802" s="63"/>
      <c r="AW1802" s="63"/>
      <c r="AX1802" s="63"/>
      <c r="AY1802" s="63"/>
      <c r="AZ1802" s="63"/>
      <c r="BA1802" s="63"/>
      <c r="BB1802" s="63"/>
      <c r="BC1802" s="63"/>
      <c r="BD1802" s="63"/>
      <c r="BE1802" s="63"/>
      <c r="BF1802" s="63"/>
      <c r="BG1802" s="63"/>
      <c r="BH1802" s="63"/>
      <c r="BI1802" s="63"/>
      <c r="BJ1802" s="63"/>
      <c r="BK1802" s="63"/>
      <c r="BL1802" s="63"/>
      <c r="BM1802" s="63"/>
      <c r="BN1802" s="63"/>
      <c r="BO1802" s="63"/>
      <c r="BP1802" s="63"/>
      <c r="BQ1802" s="63"/>
      <c r="BR1802" s="63"/>
      <c r="BS1802" s="63"/>
      <c r="BT1802" s="63"/>
      <c r="BU1802" s="63"/>
      <c r="BV1802" s="63"/>
      <c r="BW1802" s="63"/>
      <c r="BX1802" s="63"/>
      <c r="BY1802" s="63"/>
      <c r="BZ1802" s="63"/>
      <c r="CA1802" s="63"/>
      <c r="CB1802" s="63"/>
      <c r="CC1802" s="63"/>
      <c r="CD1802" s="63"/>
      <c r="CE1802" s="63"/>
      <c r="CF1802" s="63"/>
      <c r="CG1802" s="63"/>
      <c r="CH1802" s="63"/>
      <c r="CI1802" s="63"/>
      <c r="CJ1802" s="63"/>
      <c r="CK1802" s="63"/>
      <c r="CL1802" s="63"/>
      <c r="CM1802" s="63"/>
      <c r="CN1802" s="63"/>
      <c r="CO1802" s="63"/>
      <c r="CP1802" s="63"/>
      <c r="CR1802" s="227"/>
      <c r="CS1802" s="74"/>
    </row>
    <row r="1803" spans="1:97" s="72" customFormat="1" ht="75.75" customHeight="1">
      <c r="A1803" s="76"/>
      <c r="B1803" s="76"/>
      <c r="C1803" s="76"/>
      <c r="D1803" s="76"/>
      <c r="E1803" s="76"/>
      <c r="F1803" s="63"/>
      <c r="G1803" s="63"/>
      <c r="H1803" s="63"/>
      <c r="I1803" s="63"/>
      <c r="J1803" s="63"/>
      <c r="K1803" s="63"/>
      <c r="L1803" s="63"/>
      <c r="M1803" s="63"/>
      <c r="N1803" s="63"/>
      <c r="O1803" s="63"/>
      <c r="P1803" s="63"/>
      <c r="Q1803" s="63"/>
      <c r="R1803" s="63"/>
      <c r="S1803" s="63"/>
      <c r="T1803" s="63"/>
      <c r="U1803" s="63"/>
      <c r="V1803" s="63"/>
      <c r="W1803" s="63"/>
      <c r="X1803" s="63"/>
      <c r="Y1803" s="63"/>
      <c r="Z1803" s="63"/>
      <c r="AA1803" s="63"/>
      <c r="AB1803" s="63"/>
      <c r="AC1803" s="63"/>
      <c r="AD1803" s="63"/>
      <c r="AE1803" s="63"/>
      <c r="AF1803" s="63"/>
      <c r="AG1803" s="63"/>
      <c r="AH1803" s="63"/>
      <c r="AI1803" s="63"/>
      <c r="AJ1803" s="63"/>
      <c r="AK1803" s="63"/>
      <c r="AL1803" s="63"/>
      <c r="AM1803" s="63"/>
      <c r="AN1803" s="63"/>
      <c r="AO1803" s="63"/>
      <c r="AP1803" s="63"/>
      <c r="AQ1803" s="63"/>
      <c r="AR1803" s="63"/>
      <c r="AS1803" s="63"/>
      <c r="AT1803" s="63"/>
      <c r="AU1803" s="63"/>
      <c r="AV1803" s="63"/>
      <c r="AW1803" s="63"/>
      <c r="AX1803" s="63"/>
      <c r="AY1803" s="63"/>
      <c r="AZ1803" s="63"/>
      <c r="BA1803" s="63"/>
      <c r="BB1803" s="63"/>
      <c r="BC1803" s="63"/>
      <c r="BD1803" s="63"/>
      <c r="BE1803" s="63"/>
      <c r="BF1803" s="63"/>
      <c r="BG1803" s="63"/>
      <c r="BH1803" s="63"/>
      <c r="BI1803" s="63"/>
      <c r="BJ1803" s="63"/>
      <c r="BK1803" s="63"/>
      <c r="BL1803" s="63"/>
      <c r="BM1803" s="63"/>
      <c r="BN1803" s="63"/>
      <c r="BO1803" s="63"/>
      <c r="BP1803" s="63"/>
      <c r="BQ1803" s="63"/>
      <c r="BR1803" s="63"/>
      <c r="BS1803" s="63"/>
      <c r="BT1803" s="63"/>
      <c r="BU1803" s="63"/>
      <c r="BV1803" s="63"/>
      <c r="BW1803" s="63"/>
      <c r="BX1803" s="63"/>
      <c r="BY1803" s="63"/>
      <c r="BZ1803" s="63"/>
      <c r="CA1803" s="63"/>
      <c r="CB1803" s="63"/>
      <c r="CC1803" s="63"/>
      <c r="CD1803" s="63"/>
      <c r="CE1803" s="63"/>
      <c r="CF1803" s="63"/>
      <c r="CG1803" s="63"/>
      <c r="CH1803" s="63"/>
      <c r="CI1803" s="63"/>
      <c r="CJ1803" s="63"/>
      <c r="CK1803" s="63"/>
      <c r="CL1803" s="63"/>
      <c r="CM1803" s="63"/>
      <c r="CN1803" s="63"/>
      <c r="CO1803" s="63"/>
      <c r="CP1803" s="63"/>
      <c r="CR1803" s="227"/>
      <c r="CS1803" s="74"/>
    </row>
    <row r="1804" spans="1:97" s="72" customFormat="1" ht="75.75" customHeight="1">
      <c r="A1804" s="76"/>
      <c r="B1804" s="76"/>
      <c r="C1804" s="76"/>
      <c r="D1804" s="76"/>
      <c r="E1804" s="76"/>
      <c r="F1804" s="63"/>
      <c r="G1804" s="63"/>
      <c r="H1804" s="63"/>
      <c r="I1804" s="63"/>
      <c r="J1804" s="63"/>
      <c r="K1804" s="63"/>
      <c r="L1804" s="63"/>
      <c r="M1804" s="63"/>
      <c r="N1804" s="63"/>
      <c r="O1804" s="63"/>
      <c r="P1804" s="63"/>
      <c r="Q1804" s="63"/>
      <c r="R1804" s="63"/>
      <c r="S1804" s="63"/>
      <c r="T1804" s="63"/>
      <c r="U1804" s="63"/>
      <c r="V1804" s="63"/>
      <c r="W1804" s="63"/>
      <c r="X1804" s="63"/>
      <c r="Y1804" s="63"/>
      <c r="Z1804" s="63"/>
      <c r="AA1804" s="63"/>
      <c r="AB1804" s="63"/>
      <c r="AC1804" s="63"/>
      <c r="AD1804" s="63"/>
      <c r="AE1804" s="63"/>
      <c r="AF1804" s="63"/>
      <c r="AG1804" s="63"/>
      <c r="AH1804" s="63"/>
      <c r="AI1804" s="63"/>
      <c r="AJ1804" s="63"/>
      <c r="AK1804" s="63"/>
      <c r="AL1804" s="63"/>
      <c r="AM1804" s="63"/>
      <c r="AN1804" s="63"/>
      <c r="AO1804" s="63"/>
      <c r="AP1804" s="63"/>
      <c r="AQ1804" s="63"/>
      <c r="AR1804" s="63"/>
      <c r="AS1804" s="63"/>
      <c r="AT1804" s="63"/>
      <c r="AU1804" s="63"/>
      <c r="AV1804" s="63"/>
      <c r="AW1804" s="63"/>
      <c r="AX1804" s="63"/>
      <c r="AY1804" s="63"/>
      <c r="AZ1804" s="63"/>
      <c r="BA1804" s="63"/>
      <c r="BB1804" s="63"/>
      <c r="BC1804" s="63"/>
      <c r="BD1804" s="63"/>
      <c r="BE1804" s="63"/>
      <c r="BF1804" s="63"/>
      <c r="BG1804" s="63"/>
      <c r="BH1804" s="63"/>
      <c r="BI1804" s="63"/>
      <c r="BJ1804" s="63"/>
      <c r="BK1804" s="63"/>
      <c r="BL1804" s="63"/>
      <c r="BM1804" s="63"/>
      <c r="BN1804" s="63"/>
      <c r="BO1804" s="63"/>
      <c r="BP1804" s="63"/>
      <c r="BQ1804" s="63"/>
      <c r="BR1804" s="63"/>
      <c r="BS1804" s="63"/>
      <c r="BT1804" s="63"/>
      <c r="BU1804" s="63"/>
      <c r="BV1804" s="63"/>
      <c r="BW1804" s="63"/>
      <c r="BX1804" s="63"/>
      <c r="BY1804" s="63"/>
      <c r="BZ1804" s="63"/>
      <c r="CA1804" s="63"/>
      <c r="CB1804" s="63"/>
      <c r="CC1804" s="63"/>
      <c r="CD1804" s="63"/>
      <c r="CE1804" s="63"/>
      <c r="CF1804" s="63"/>
      <c r="CG1804" s="63"/>
      <c r="CH1804" s="63"/>
      <c r="CI1804" s="63"/>
      <c r="CJ1804" s="63"/>
      <c r="CK1804" s="63"/>
      <c r="CL1804" s="63"/>
      <c r="CM1804" s="63"/>
      <c r="CN1804" s="63"/>
      <c r="CO1804" s="63"/>
      <c r="CP1804" s="63"/>
      <c r="CR1804" s="227"/>
      <c r="CS1804" s="74"/>
    </row>
    <row r="1805" spans="1:97" s="72" customFormat="1" ht="75.75" customHeight="1">
      <c r="A1805" s="76"/>
      <c r="B1805" s="76"/>
      <c r="C1805" s="76"/>
      <c r="D1805" s="76"/>
      <c r="E1805" s="76"/>
      <c r="F1805" s="63"/>
      <c r="G1805" s="63"/>
      <c r="H1805" s="63"/>
      <c r="I1805" s="63"/>
      <c r="J1805" s="63"/>
      <c r="K1805" s="63"/>
      <c r="L1805" s="63"/>
      <c r="M1805" s="63"/>
      <c r="N1805" s="63"/>
      <c r="O1805" s="63"/>
      <c r="P1805" s="63"/>
      <c r="Q1805" s="63"/>
      <c r="R1805" s="63"/>
      <c r="S1805" s="63"/>
      <c r="T1805" s="63"/>
      <c r="U1805" s="63"/>
      <c r="V1805" s="63"/>
      <c r="W1805" s="63"/>
      <c r="X1805" s="63"/>
      <c r="Y1805" s="63"/>
      <c r="Z1805" s="63"/>
      <c r="AA1805" s="63"/>
      <c r="AB1805" s="63"/>
      <c r="AC1805" s="63"/>
      <c r="AD1805" s="63"/>
      <c r="AE1805" s="63"/>
      <c r="AF1805" s="63"/>
      <c r="AG1805" s="63"/>
      <c r="AH1805" s="63"/>
      <c r="AI1805" s="63"/>
      <c r="AJ1805" s="63"/>
      <c r="AK1805" s="63"/>
      <c r="AL1805" s="63"/>
      <c r="AM1805" s="63"/>
      <c r="AN1805" s="63"/>
      <c r="AO1805" s="63"/>
      <c r="AP1805" s="63"/>
      <c r="AQ1805" s="63"/>
      <c r="AR1805" s="63"/>
      <c r="AS1805" s="63"/>
      <c r="AT1805" s="63"/>
      <c r="AU1805" s="63"/>
      <c r="AV1805" s="63"/>
      <c r="AW1805" s="63"/>
      <c r="AX1805" s="63"/>
      <c r="AY1805" s="63"/>
      <c r="AZ1805" s="63"/>
      <c r="BA1805" s="63"/>
      <c r="BB1805" s="63"/>
      <c r="BC1805" s="63"/>
      <c r="BD1805" s="63"/>
      <c r="BE1805" s="63"/>
      <c r="BF1805" s="63"/>
      <c r="BG1805" s="63"/>
      <c r="BH1805" s="63"/>
      <c r="BI1805" s="63"/>
      <c r="BJ1805" s="63"/>
      <c r="BK1805" s="63"/>
      <c r="BL1805" s="63"/>
      <c r="BM1805" s="63"/>
      <c r="BN1805" s="63"/>
      <c r="BO1805" s="63"/>
      <c r="BP1805" s="63"/>
      <c r="BQ1805" s="63"/>
      <c r="BR1805" s="63"/>
      <c r="BS1805" s="63"/>
      <c r="BT1805" s="63"/>
      <c r="BU1805" s="63"/>
      <c r="BV1805" s="63"/>
      <c r="BW1805" s="63"/>
      <c r="BX1805" s="63"/>
      <c r="BY1805" s="63"/>
      <c r="BZ1805" s="63"/>
      <c r="CA1805" s="63"/>
      <c r="CB1805" s="63"/>
      <c r="CC1805" s="63"/>
      <c r="CD1805" s="63"/>
      <c r="CE1805" s="63"/>
      <c r="CF1805" s="63"/>
      <c r="CG1805" s="63"/>
      <c r="CH1805" s="63"/>
      <c r="CI1805" s="63"/>
      <c r="CJ1805" s="63"/>
      <c r="CK1805" s="63"/>
      <c r="CL1805" s="63"/>
      <c r="CM1805" s="63"/>
      <c r="CN1805" s="63"/>
      <c r="CO1805" s="63"/>
      <c r="CP1805" s="63"/>
      <c r="CR1805" s="227"/>
      <c r="CS1805" s="74"/>
    </row>
    <row r="1806" spans="1:97" s="72" customFormat="1" ht="75.75" customHeight="1">
      <c r="A1806" s="76"/>
      <c r="B1806" s="76"/>
      <c r="C1806" s="76"/>
      <c r="D1806" s="76"/>
      <c r="E1806" s="76"/>
      <c r="F1806" s="63"/>
      <c r="G1806" s="63"/>
      <c r="H1806" s="63"/>
      <c r="I1806" s="63"/>
      <c r="J1806" s="63"/>
      <c r="K1806" s="63"/>
      <c r="L1806" s="63"/>
      <c r="M1806" s="63"/>
      <c r="N1806" s="63"/>
      <c r="O1806" s="63"/>
      <c r="P1806" s="63"/>
      <c r="Q1806" s="63"/>
      <c r="R1806" s="63"/>
      <c r="S1806" s="63"/>
      <c r="T1806" s="63"/>
      <c r="U1806" s="63"/>
      <c r="V1806" s="63"/>
      <c r="W1806" s="63"/>
      <c r="X1806" s="63"/>
      <c r="Y1806" s="63"/>
      <c r="Z1806" s="63"/>
      <c r="AA1806" s="63"/>
      <c r="AB1806" s="63"/>
      <c r="AC1806" s="63"/>
      <c r="AD1806" s="63"/>
      <c r="AE1806" s="63"/>
      <c r="AF1806" s="63"/>
      <c r="AG1806" s="63"/>
      <c r="AH1806" s="63"/>
      <c r="AI1806" s="63"/>
      <c r="AJ1806" s="63"/>
      <c r="AK1806" s="63"/>
      <c r="AL1806" s="63"/>
      <c r="AM1806" s="63"/>
      <c r="AN1806" s="63"/>
      <c r="AO1806" s="63"/>
      <c r="AP1806" s="63"/>
      <c r="AQ1806" s="63"/>
      <c r="AR1806" s="63"/>
      <c r="AS1806" s="63"/>
      <c r="AT1806" s="63"/>
      <c r="AU1806" s="63"/>
      <c r="AV1806" s="63"/>
      <c r="AW1806" s="63"/>
      <c r="AX1806" s="63"/>
      <c r="AY1806" s="63"/>
      <c r="AZ1806" s="63"/>
      <c r="BA1806" s="63"/>
      <c r="BB1806" s="63"/>
      <c r="BC1806" s="63"/>
      <c r="BD1806" s="63"/>
      <c r="BE1806" s="63"/>
      <c r="BF1806" s="63"/>
      <c r="BG1806" s="63"/>
      <c r="BH1806" s="63"/>
      <c r="BI1806" s="63"/>
      <c r="BJ1806" s="63"/>
      <c r="BK1806" s="63"/>
      <c r="BL1806" s="63"/>
      <c r="BM1806" s="63"/>
      <c r="BN1806" s="63"/>
      <c r="BO1806" s="63"/>
      <c r="BP1806" s="63"/>
      <c r="BQ1806" s="63"/>
      <c r="BR1806" s="63"/>
      <c r="BS1806" s="63"/>
      <c r="BT1806" s="63"/>
      <c r="BU1806" s="63"/>
      <c r="BV1806" s="63"/>
      <c r="BW1806" s="63"/>
      <c r="BX1806" s="63"/>
      <c r="BY1806" s="63"/>
      <c r="BZ1806" s="63"/>
      <c r="CA1806" s="63"/>
      <c r="CB1806" s="63"/>
      <c r="CC1806" s="63"/>
      <c r="CD1806" s="63"/>
      <c r="CE1806" s="63"/>
      <c r="CF1806" s="63"/>
      <c r="CG1806" s="63"/>
      <c r="CH1806" s="63"/>
      <c r="CI1806" s="63"/>
      <c r="CJ1806" s="63"/>
      <c r="CK1806" s="63"/>
      <c r="CL1806" s="63"/>
      <c r="CM1806" s="63"/>
      <c r="CN1806" s="63"/>
      <c r="CO1806" s="63"/>
      <c r="CP1806" s="63"/>
      <c r="CR1806" s="227"/>
      <c r="CS1806" s="74"/>
    </row>
    <row r="1807" spans="1:97" s="72" customFormat="1" ht="75.75" customHeight="1">
      <c r="A1807" s="76"/>
      <c r="B1807" s="76"/>
      <c r="C1807" s="76"/>
      <c r="D1807" s="76"/>
      <c r="E1807" s="76"/>
      <c r="F1807" s="63"/>
      <c r="G1807" s="63"/>
      <c r="H1807" s="63"/>
      <c r="I1807" s="63"/>
      <c r="J1807" s="63"/>
      <c r="K1807" s="63"/>
      <c r="L1807" s="63"/>
      <c r="M1807" s="63"/>
      <c r="N1807" s="63"/>
      <c r="O1807" s="63"/>
      <c r="P1807" s="63"/>
      <c r="Q1807" s="63"/>
      <c r="R1807" s="63"/>
      <c r="S1807" s="63"/>
      <c r="T1807" s="63"/>
      <c r="U1807" s="63"/>
      <c r="V1807" s="63"/>
      <c r="W1807" s="63"/>
      <c r="X1807" s="63"/>
      <c r="Y1807" s="63"/>
      <c r="Z1807" s="63"/>
      <c r="AA1807" s="63"/>
      <c r="AB1807" s="63"/>
      <c r="AC1807" s="63"/>
      <c r="AD1807" s="63"/>
      <c r="AE1807" s="63"/>
      <c r="AF1807" s="63"/>
      <c r="AG1807" s="63"/>
      <c r="AH1807" s="63"/>
      <c r="AI1807" s="63"/>
      <c r="AJ1807" s="63"/>
      <c r="AK1807" s="63"/>
      <c r="AL1807" s="63"/>
      <c r="AM1807" s="63"/>
      <c r="AN1807" s="63"/>
      <c r="AO1807" s="63"/>
      <c r="AP1807" s="63"/>
      <c r="AQ1807" s="63"/>
      <c r="AR1807" s="63"/>
      <c r="AS1807" s="63"/>
      <c r="AT1807" s="63"/>
      <c r="AU1807" s="63"/>
      <c r="AV1807" s="63"/>
      <c r="AW1807" s="63"/>
      <c r="AX1807" s="63"/>
      <c r="AY1807" s="63"/>
      <c r="AZ1807" s="63"/>
      <c r="BA1807" s="63"/>
      <c r="BB1807" s="63"/>
      <c r="BC1807" s="63"/>
      <c r="BD1807" s="63"/>
      <c r="BE1807" s="63"/>
      <c r="BF1807" s="63"/>
      <c r="BG1807" s="63"/>
      <c r="BH1807" s="63"/>
      <c r="BI1807" s="63"/>
      <c r="BJ1807" s="63"/>
      <c r="BK1807" s="63"/>
      <c r="BL1807" s="63"/>
      <c r="BM1807" s="63"/>
      <c r="BN1807" s="63"/>
      <c r="BO1807" s="63"/>
      <c r="BP1807" s="63"/>
      <c r="BQ1807" s="63"/>
      <c r="BR1807" s="63"/>
      <c r="BS1807" s="63"/>
      <c r="BT1807" s="63"/>
      <c r="BU1807" s="63"/>
      <c r="BV1807" s="63"/>
      <c r="BW1807" s="63"/>
      <c r="BX1807" s="63"/>
      <c r="BY1807" s="63"/>
      <c r="BZ1807" s="63"/>
      <c r="CA1807" s="63"/>
      <c r="CB1807" s="63"/>
      <c r="CC1807" s="63"/>
      <c r="CD1807" s="63"/>
      <c r="CE1807" s="63"/>
      <c r="CF1807" s="63"/>
      <c r="CG1807" s="63"/>
      <c r="CH1807" s="63"/>
      <c r="CI1807" s="63"/>
      <c r="CJ1807" s="63"/>
      <c r="CK1807" s="63"/>
      <c r="CL1807" s="63"/>
      <c r="CM1807" s="63"/>
      <c r="CN1807" s="63"/>
      <c r="CO1807" s="63"/>
      <c r="CP1807" s="63"/>
      <c r="CR1807" s="227"/>
      <c r="CS1807" s="74"/>
    </row>
    <row r="1808" spans="1:97" s="72" customFormat="1" ht="75.75" customHeight="1">
      <c r="A1808" s="76"/>
      <c r="B1808" s="76"/>
      <c r="C1808" s="76"/>
      <c r="D1808" s="76"/>
      <c r="E1808" s="76"/>
      <c r="F1808" s="63"/>
      <c r="G1808" s="63"/>
      <c r="H1808" s="63"/>
      <c r="I1808" s="63"/>
      <c r="J1808" s="63"/>
      <c r="K1808" s="63"/>
      <c r="L1808" s="63"/>
      <c r="M1808" s="63"/>
      <c r="N1808" s="63"/>
      <c r="O1808" s="63"/>
      <c r="P1808" s="63"/>
      <c r="Q1808" s="63"/>
      <c r="R1808" s="63"/>
      <c r="S1808" s="63"/>
      <c r="T1808" s="63"/>
      <c r="U1808" s="63"/>
      <c r="V1808" s="63"/>
      <c r="W1808" s="63"/>
      <c r="X1808" s="63"/>
      <c r="Y1808" s="63"/>
      <c r="Z1808" s="63"/>
      <c r="AA1808" s="63"/>
      <c r="AB1808" s="63"/>
      <c r="AC1808" s="63"/>
      <c r="AD1808" s="63"/>
      <c r="AE1808" s="63"/>
      <c r="AF1808" s="63"/>
      <c r="AG1808" s="63"/>
      <c r="AH1808" s="63"/>
      <c r="AI1808" s="63"/>
      <c r="AJ1808" s="63"/>
      <c r="AK1808" s="63"/>
      <c r="AL1808" s="63"/>
      <c r="AM1808" s="63"/>
      <c r="AN1808" s="63"/>
      <c r="AO1808" s="63"/>
      <c r="AP1808" s="63"/>
      <c r="AQ1808" s="63"/>
      <c r="AR1808" s="63"/>
      <c r="AS1808" s="63"/>
      <c r="AT1808" s="63"/>
      <c r="AU1808" s="63"/>
      <c r="AV1808" s="63"/>
      <c r="AW1808" s="63"/>
      <c r="AX1808" s="63"/>
      <c r="AY1808" s="63"/>
      <c r="AZ1808" s="63"/>
      <c r="BA1808" s="63"/>
      <c r="BB1808" s="63"/>
      <c r="BC1808" s="63"/>
      <c r="BD1808" s="63"/>
      <c r="BE1808" s="63"/>
      <c r="BF1808" s="63"/>
      <c r="BG1808" s="63"/>
      <c r="BH1808" s="63"/>
      <c r="BI1808" s="63"/>
      <c r="BJ1808" s="63"/>
      <c r="BK1808" s="63"/>
      <c r="BL1808" s="63"/>
      <c r="BM1808" s="63"/>
      <c r="BN1808" s="63"/>
      <c r="BO1808" s="63"/>
      <c r="BP1808" s="63"/>
      <c r="BQ1808" s="63"/>
      <c r="BR1808" s="63"/>
      <c r="BS1808" s="63"/>
      <c r="BT1808" s="63"/>
      <c r="BU1808" s="63"/>
      <c r="BV1808" s="63"/>
      <c r="BW1808" s="63"/>
      <c r="BX1808" s="63"/>
      <c r="BY1808" s="63"/>
      <c r="BZ1808" s="63"/>
      <c r="CA1808" s="63"/>
      <c r="CB1808" s="63"/>
      <c r="CC1808" s="63"/>
      <c r="CD1808" s="63"/>
      <c r="CE1808" s="63"/>
      <c r="CF1808" s="63"/>
      <c r="CG1808" s="63"/>
      <c r="CH1808" s="63"/>
      <c r="CI1808" s="63"/>
      <c r="CJ1808" s="63"/>
      <c r="CK1808" s="63"/>
      <c r="CL1808" s="63"/>
      <c r="CM1808" s="63"/>
      <c r="CN1808" s="63"/>
      <c r="CO1808" s="63"/>
      <c r="CP1808" s="63"/>
      <c r="CR1808" s="227"/>
      <c r="CS1808" s="74"/>
    </row>
    <row r="1809" spans="1:97" s="72" customFormat="1" ht="75.75" customHeight="1">
      <c r="A1809" s="76"/>
      <c r="B1809" s="76"/>
      <c r="C1809" s="76"/>
      <c r="D1809" s="76"/>
      <c r="E1809" s="76"/>
      <c r="F1809" s="63"/>
      <c r="G1809" s="63"/>
      <c r="H1809" s="63"/>
      <c r="I1809" s="63"/>
      <c r="J1809" s="63"/>
      <c r="K1809" s="63"/>
      <c r="L1809" s="63"/>
      <c r="M1809" s="63"/>
      <c r="N1809" s="63"/>
      <c r="O1809" s="63"/>
      <c r="P1809" s="63"/>
      <c r="Q1809" s="63"/>
      <c r="R1809" s="63"/>
      <c r="S1809" s="63"/>
      <c r="T1809" s="63"/>
      <c r="U1809" s="63"/>
      <c r="V1809" s="63"/>
      <c r="W1809" s="63"/>
      <c r="X1809" s="63"/>
      <c r="Y1809" s="63"/>
      <c r="Z1809" s="63"/>
      <c r="AA1809" s="63"/>
      <c r="AB1809" s="63"/>
      <c r="AC1809" s="63"/>
      <c r="AD1809" s="63"/>
      <c r="AE1809" s="63"/>
      <c r="AF1809" s="63"/>
      <c r="AG1809" s="63"/>
      <c r="AH1809" s="63"/>
      <c r="AI1809" s="63"/>
      <c r="AJ1809" s="63"/>
      <c r="AK1809" s="63"/>
      <c r="AL1809" s="63"/>
      <c r="AM1809" s="63"/>
      <c r="AN1809" s="63"/>
      <c r="AO1809" s="63"/>
      <c r="AP1809" s="63"/>
      <c r="AQ1809" s="63"/>
      <c r="AR1809" s="63"/>
      <c r="AS1809" s="63"/>
      <c r="AT1809" s="63"/>
      <c r="AU1809" s="63"/>
      <c r="AV1809" s="63"/>
      <c r="AW1809" s="63"/>
      <c r="AX1809" s="63"/>
      <c r="AY1809" s="63"/>
      <c r="AZ1809" s="63"/>
      <c r="BA1809" s="63"/>
      <c r="BB1809" s="63"/>
      <c r="BC1809" s="63"/>
      <c r="BD1809" s="63"/>
      <c r="BE1809" s="63"/>
      <c r="BF1809" s="63"/>
      <c r="BG1809" s="63"/>
      <c r="BH1809" s="63"/>
      <c r="BI1809" s="63"/>
      <c r="BJ1809" s="63"/>
      <c r="BK1809" s="63"/>
      <c r="BL1809" s="63"/>
      <c r="BM1809" s="63"/>
      <c r="BN1809" s="63"/>
      <c r="BO1809" s="63"/>
      <c r="BP1809" s="63"/>
      <c r="BQ1809" s="63"/>
      <c r="BR1809" s="63"/>
      <c r="BS1809" s="63"/>
      <c r="BT1809" s="63"/>
      <c r="BU1809" s="63"/>
      <c r="BV1809" s="63"/>
      <c r="BW1809" s="63"/>
      <c r="BX1809" s="63"/>
      <c r="BY1809" s="63"/>
      <c r="BZ1809" s="63"/>
      <c r="CA1809" s="63"/>
      <c r="CB1809" s="63"/>
      <c r="CC1809" s="63"/>
      <c r="CD1809" s="63"/>
      <c r="CE1809" s="63"/>
      <c r="CF1809" s="63"/>
      <c r="CG1809" s="63"/>
      <c r="CH1809" s="63"/>
      <c r="CI1809" s="63"/>
      <c r="CJ1809" s="63"/>
      <c r="CK1809" s="63"/>
      <c r="CL1809" s="63"/>
      <c r="CM1809" s="63"/>
      <c r="CN1809" s="63"/>
      <c r="CO1809" s="63"/>
      <c r="CP1809" s="63"/>
      <c r="CR1809" s="227"/>
      <c r="CS1809" s="74"/>
    </row>
    <row r="1810" spans="1:97" s="72" customFormat="1" ht="75.75" customHeight="1">
      <c r="A1810" s="76"/>
      <c r="B1810" s="76"/>
      <c r="C1810" s="76"/>
      <c r="D1810" s="76"/>
      <c r="E1810" s="76"/>
      <c r="F1810" s="63"/>
      <c r="G1810" s="63"/>
      <c r="H1810" s="63"/>
      <c r="I1810" s="63"/>
      <c r="J1810" s="63"/>
      <c r="K1810" s="63"/>
      <c r="L1810" s="63"/>
      <c r="M1810" s="63"/>
      <c r="N1810" s="63"/>
      <c r="O1810" s="63"/>
      <c r="P1810" s="63"/>
      <c r="Q1810" s="63"/>
      <c r="R1810" s="63"/>
      <c r="S1810" s="63"/>
      <c r="T1810" s="63"/>
      <c r="U1810" s="63"/>
      <c r="V1810" s="63"/>
      <c r="W1810" s="63"/>
      <c r="X1810" s="63"/>
      <c r="Y1810" s="63"/>
      <c r="Z1810" s="63"/>
      <c r="AA1810" s="63"/>
      <c r="AB1810" s="63"/>
      <c r="AC1810" s="63"/>
      <c r="AD1810" s="63"/>
      <c r="AE1810" s="63"/>
      <c r="AF1810" s="63"/>
      <c r="AG1810" s="63"/>
      <c r="AH1810" s="63"/>
      <c r="AI1810" s="63"/>
      <c r="AJ1810" s="63"/>
      <c r="AK1810" s="63"/>
      <c r="AL1810" s="63"/>
      <c r="AM1810" s="63"/>
      <c r="AN1810" s="63"/>
      <c r="AO1810" s="63"/>
      <c r="AP1810" s="63"/>
      <c r="AQ1810" s="63"/>
      <c r="AR1810" s="63"/>
      <c r="AS1810" s="63"/>
      <c r="AT1810" s="63"/>
      <c r="AU1810" s="63"/>
      <c r="AV1810" s="63"/>
      <c r="AW1810" s="63"/>
      <c r="AX1810" s="63"/>
      <c r="AY1810" s="63"/>
      <c r="AZ1810" s="63"/>
      <c r="BA1810" s="63"/>
      <c r="BB1810" s="63"/>
      <c r="BC1810" s="63"/>
      <c r="BD1810" s="63"/>
      <c r="BE1810" s="63"/>
      <c r="BF1810" s="63"/>
      <c r="BG1810" s="63"/>
      <c r="BH1810" s="63"/>
      <c r="BI1810" s="63"/>
      <c r="BJ1810" s="63"/>
      <c r="BK1810" s="63"/>
      <c r="BL1810" s="63"/>
      <c r="BM1810" s="63"/>
      <c r="BN1810" s="63"/>
      <c r="BO1810" s="63"/>
      <c r="BP1810" s="63"/>
      <c r="BQ1810" s="63"/>
      <c r="BR1810" s="63"/>
      <c r="BS1810" s="63"/>
      <c r="BT1810" s="63"/>
      <c r="BU1810" s="63"/>
      <c r="BV1810" s="63"/>
      <c r="BW1810" s="63"/>
      <c r="BX1810" s="63"/>
      <c r="BY1810" s="63"/>
      <c r="BZ1810" s="63"/>
      <c r="CA1810" s="63"/>
      <c r="CB1810" s="63"/>
      <c r="CC1810" s="63"/>
      <c r="CD1810" s="63"/>
      <c r="CE1810" s="63"/>
      <c r="CF1810" s="63"/>
      <c r="CG1810" s="63"/>
      <c r="CH1810" s="63"/>
      <c r="CI1810" s="63"/>
      <c r="CJ1810" s="63"/>
      <c r="CK1810" s="63"/>
      <c r="CL1810" s="63"/>
      <c r="CM1810" s="63"/>
      <c r="CN1810" s="63"/>
      <c r="CO1810" s="63"/>
      <c r="CP1810" s="63"/>
      <c r="CR1810" s="227"/>
      <c r="CS1810" s="74"/>
    </row>
    <row r="1811" spans="1:97" s="72" customFormat="1" ht="75.75" customHeight="1">
      <c r="A1811" s="76"/>
      <c r="B1811" s="76"/>
      <c r="C1811" s="76"/>
      <c r="D1811" s="76"/>
      <c r="E1811" s="76"/>
      <c r="F1811" s="63"/>
      <c r="G1811" s="63"/>
      <c r="H1811" s="63"/>
      <c r="I1811" s="63"/>
      <c r="J1811" s="63"/>
      <c r="K1811" s="63"/>
      <c r="L1811" s="63"/>
      <c r="M1811" s="63"/>
      <c r="N1811" s="63"/>
      <c r="O1811" s="63"/>
      <c r="P1811" s="63"/>
      <c r="Q1811" s="63"/>
      <c r="R1811" s="63"/>
      <c r="S1811" s="63"/>
      <c r="T1811" s="63"/>
      <c r="U1811" s="63"/>
      <c r="V1811" s="63"/>
      <c r="W1811" s="63"/>
      <c r="X1811" s="63"/>
      <c r="Y1811" s="63"/>
      <c r="Z1811" s="63"/>
      <c r="AA1811" s="63"/>
      <c r="AB1811" s="63"/>
      <c r="AC1811" s="63"/>
      <c r="AD1811" s="63"/>
      <c r="AE1811" s="63"/>
      <c r="AF1811" s="63"/>
      <c r="AG1811" s="63"/>
      <c r="AH1811" s="63"/>
      <c r="AI1811" s="63"/>
      <c r="AJ1811" s="63"/>
      <c r="AK1811" s="63"/>
      <c r="AL1811" s="63"/>
      <c r="AM1811" s="63"/>
      <c r="AN1811" s="63"/>
      <c r="AO1811" s="63"/>
      <c r="AP1811" s="63"/>
      <c r="AQ1811" s="63"/>
      <c r="AR1811" s="63"/>
      <c r="AS1811" s="63"/>
      <c r="AT1811" s="63"/>
      <c r="AU1811" s="63"/>
      <c r="AV1811" s="63"/>
      <c r="AW1811" s="63"/>
      <c r="AX1811" s="63"/>
      <c r="AY1811" s="63"/>
      <c r="AZ1811" s="63"/>
      <c r="BA1811" s="63"/>
      <c r="BB1811" s="63"/>
      <c r="BC1811" s="63"/>
      <c r="BD1811" s="63"/>
      <c r="BE1811" s="63"/>
      <c r="BF1811" s="63"/>
      <c r="BG1811" s="63"/>
      <c r="BH1811" s="63"/>
      <c r="BI1811" s="63"/>
      <c r="BJ1811" s="63"/>
      <c r="BK1811" s="63"/>
      <c r="BL1811" s="63"/>
      <c r="BM1811" s="63"/>
      <c r="BN1811" s="63"/>
      <c r="BO1811" s="63"/>
      <c r="BP1811" s="63"/>
      <c r="BQ1811" s="63"/>
      <c r="BR1811" s="63"/>
      <c r="BS1811" s="63"/>
      <c r="BT1811" s="63"/>
      <c r="BU1811" s="63"/>
      <c r="BV1811" s="63"/>
      <c r="BW1811" s="63"/>
      <c r="BX1811" s="63"/>
      <c r="BY1811" s="63"/>
      <c r="BZ1811" s="63"/>
      <c r="CA1811" s="63"/>
      <c r="CB1811" s="63"/>
      <c r="CC1811" s="63"/>
      <c r="CD1811" s="63"/>
      <c r="CE1811" s="63"/>
      <c r="CF1811" s="63"/>
      <c r="CG1811" s="63"/>
      <c r="CH1811" s="63"/>
      <c r="CI1811" s="63"/>
      <c r="CJ1811" s="63"/>
      <c r="CK1811" s="63"/>
      <c r="CL1811" s="63"/>
      <c r="CM1811" s="63"/>
      <c r="CN1811" s="63"/>
      <c r="CO1811" s="63"/>
      <c r="CP1811" s="63"/>
      <c r="CR1811" s="227"/>
      <c r="CS1811" s="74"/>
    </row>
    <row r="1812" spans="1:97" s="72" customFormat="1" ht="75.75" customHeight="1">
      <c r="A1812" s="76"/>
      <c r="B1812" s="76"/>
      <c r="C1812" s="76"/>
      <c r="D1812" s="76"/>
      <c r="E1812" s="76"/>
      <c r="F1812" s="63"/>
      <c r="G1812" s="63"/>
      <c r="H1812" s="63"/>
      <c r="I1812" s="63"/>
      <c r="J1812" s="63"/>
      <c r="K1812" s="63"/>
      <c r="L1812" s="63"/>
      <c r="M1812" s="63"/>
      <c r="N1812" s="63"/>
      <c r="O1812" s="63"/>
      <c r="P1812" s="63"/>
      <c r="Q1812" s="63"/>
      <c r="R1812" s="63"/>
      <c r="S1812" s="63"/>
      <c r="T1812" s="63"/>
      <c r="U1812" s="63"/>
      <c r="V1812" s="63"/>
      <c r="W1812" s="63"/>
      <c r="X1812" s="63"/>
      <c r="Y1812" s="63"/>
      <c r="Z1812" s="63"/>
      <c r="AA1812" s="63"/>
      <c r="AB1812" s="63"/>
      <c r="AC1812" s="63"/>
      <c r="AD1812" s="63"/>
      <c r="AE1812" s="63"/>
      <c r="AF1812" s="63"/>
      <c r="AG1812" s="63"/>
      <c r="AH1812" s="63"/>
      <c r="AI1812" s="63"/>
      <c r="AJ1812" s="63"/>
      <c r="AK1812" s="63"/>
      <c r="AL1812" s="63"/>
      <c r="AM1812" s="63"/>
      <c r="AN1812" s="63"/>
      <c r="AO1812" s="63"/>
      <c r="AP1812" s="63"/>
      <c r="AQ1812" s="63"/>
      <c r="AR1812" s="63"/>
      <c r="AS1812" s="63"/>
      <c r="AT1812" s="63"/>
      <c r="AU1812" s="63"/>
      <c r="AV1812" s="63"/>
      <c r="AW1812" s="63"/>
      <c r="AX1812" s="63"/>
      <c r="AY1812" s="63"/>
      <c r="AZ1812" s="63"/>
      <c r="BA1812" s="63"/>
      <c r="BB1812" s="63"/>
      <c r="BC1812" s="63"/>
      <c r="BD1812" s="63"/>
      <c r="BE1812" s="63"/>
      <c r="BF1812" s="63"/>
      <c r="BG1812" s="63"/>
      <c r="BH1812" s="63"/>
      <c r="BI1812" s="63"/>
      <c r="BJ1812" s="63"/>
      <c r="BK1812" s="63"/>
      <c r="BL1812" s="63"/>
      <c r="BM1812" s="63"/>
      <c r="BN1812" s="63"/>
      <c r="BO1812" s="63"/>
      <c r="BP1812" s="63"/>
      <c r="BQ1812" s="63"/>
      <c r="BR1812" s="63"/>
      <c r="BS1812" s="63"/>
      <c r="BT1812" s="63"/>
      <c r="BU1812" s="63"/>
      <c r="BV1812" s="63"/>
      <c r="BW1812" s="63"/>
      <c r="BX1812" s="63"/>
      <c r="BY1812" s="63"/>
      <c r="BZ1812" s="63"/>
      <c r="CA1812" s="63"/>
      <c r="CB1812" s="63"/>
      <c r="CC1812" s="63"/>
      <c r="CD1812" s="63"/>
      <c r="CE1812" s="63"/>
      <c r="CF1812" s="63"/>
      <c r="CG1812" s="63"/>
      <c r="CH1812" s="63"/>
      <c r="CI1812" s="63"/>
      <c r="CJ1812" s="63"/>
      <c r="CK1812" s="63"/>
      <c r="CL1812" s="63"/>
      <c r="CM1812" s="63"/>
      <c r="CN1812" s="63"/>
      <c r="CO1812" s="63"/>
      <c r="CP1812" s="63"/>
      <c r="CR1812" s="227"/>
      <c r="CS1812" s="74"/>
    </row>
    <row r="1813" spans="1:97" s="72" customFormat="1" ht="75.75" customHeight="1">
      <c r="A1813" s="76"/>
      <c r="B1813" s="76"/>
      <c r="C1813" s="76"/>
      <c r="D1813" s="76"/>
      <c r="E1813" s="76"/>
      <c r="F1813" s="63"/>
      <c r="G1813" s="63"/>
      <c r="H1813" s="63"/>
      <c r="I1813" s="63"/>
      <c r="J1813" s="63"/>
      <c r="K1813" s="63"/>
      <c r="L1813" s="63"/>
      <c r="M1813" s="63"/>
      <c r="N1813" s="63"/>
      <c r="O1813" s="63"/>
      <c r="P1813" s="63"/>
      <c r="Q1813" s="63"/>
      <c r="R1813" s="63"/>
      <c r="S1813" s="63"/>
      <c r="T1813" s="63"/>
      <c r="U1813" s="63"/>
      <c r="V1813" s="63"/>
      <c r="W1813" s="63"/>
      <c r="X1813" s="63"/>
      <c r="Y1813" s="63"/>
      <c r="Z1813" s="63"/>
      <c r="AA1813" s="63"/>
      <c r="AB1813" s="63"/>
      <c r="AC1813" s="63"/>
      <c r="AD1813" s="63"/>
      <c r="AE1813" s="63"/>
      <c r="AF1813" s="63"/>
      <c r="AG1813" s="63"/>
      <c r="AH1813" s="63"/>
      <c r="AI1813" s="63"/>
      <c r="AJ1813" s="63"/>
      <c r="AK1813" s="63"/>
      <c r="AL1813" s="63"/>
      <c r="AM1813" s="63"/>
      <c r="AN1813" s="63"/>
      <c r="AO1813" s="63"/>
      <c r="AP1813" s="63"/>
      <c r="AQ1813" s="63"/>
      <c r="AR1813" s="63"/>
      <c r="AS1813" s="63"/>
      <c r="AT1813" s="63"/>
      <c r="AU1813" s="63"/>
      <c r="AV1813" s="63"/>
      <c r="AW1813" s="63"/>
      <c r="AX1813" s="63"/>
      <c r="AY1813" s="63"/>
      <c r="AZ1813" s="63"/>
      <c r="BA1813" s="63"/>
      <c r="BB1813" s="63"/>
      <c r="BC1813" s="63"/>
      <c r="BD1813" s="63"/>
      <c r="BE1813" s="63"/>
      <c r="BF1813" s="63"/>
      <c r="BG1813" s="63"/>
      <c r="BH1813" s="63"/>
      <c r="BI1813" s="63"/>
      <c r="BJ1813" s="63"/>
      <c r="BK1813" s="63"/>
      <c r="BL1813" s="63"/>
      <c r="BM1813" s="63"/>
      <c r="BN1813" s="63"/>
      <c r="BO1813" s="63"/>
      <c r="BP1813" s="63"/>
      <c r="BQ1813" s="63"/>
      <c r="BR1813" s="63"/>
      <c r="BS1813" s="63"/>
      <c r="BT1813" s="63"/>
      <c r="BU1813" s="63"/>
      <c r="BV1813" s="63"/>
      <c r="BW1813" s="63"/>
      <c r="BX1813" s="63"/>
      <c r="BY1813" s="63"/>
      <c r="BZ1813" s="63"/>
      <c r="CA1813" s="63"/>
      <c r="CB1813" s="63"/>
      <c r="CC1813" s="63"/>
      <c r="CD1813" s="63"/>
      <c r="CE1813" s="63"/>
      <c r="CF1813" s="63"/>
      <c r="CG1813" s="63"/>
      <c r="CH1813" s="63"/>
      <c r="CI1813" s="63"/>
      <c r="CJ1813" s="63"/>
      <c r="CK1813" s="63"/>
      <c r="CL1813" s="63"/>
      <c r="CM1813" s="63"/>
      <c r="CN1813" s="63"/>
      <c r="CO1813" s="63"/>
      <c r="CP1813" s="63"/>
      <c r="CR1813" s="227"/>
      <c r="CS1813" s="74"/>
    </row>
    <row r="1814" spans="1:97" s="72" customFormat="1" ht="75.75" customHeight="1">
      <c r="A1814" s="76"/>
      <c r="B1814" s="76"/>
      <c r="C1814" s="76"/>
      <c r="D1814" s="76"/>
      <c r="E1814" s="76"/>
      <c r="F1814" s="63"/>
      <c r="G1814" s="63"/>
      <c r="H1814" s="63"/>
      <c r="I1814" s="63"/>
      <c r="J1814" s="63"/>
      <c r="K1814" s="63"/>
      <c r="L1814" s="63"/>
      <c r="M1814" s="63"/>
      <c r="N1814" s="63"/>
      <c r="O1814" s="63"/>
      <c r="P1814" s="63"/>
      <c r="Q1814" s="63"/>
      <c r="R1814" s="63"/>
      <c r="S1814" s="63"/>
      <c r="T1814" s="63"/>
      <c r="U1814" s="63"/>
      <c r="V1814" s="63"/>
      <c r="W1814" s="63"/>
      <c r="X1814" s="63"/>
      <c r="Y1814" s="63"/>
      <c r="Z1814" s="63"/>
      <c r="AA1814" s="63"/>
      <c r="AB1814" s="63"/>
      <c r="AC1814" s="63"/>
      <c r="AD1814" s="63"/>
      <c r="AE1814" s="63"/>
      <c r="AF1814" s="63"/>
      <c r="AG1814" s="63"/>
      <c r="AH1814" s="63"/>
      <c r="AI1814" s="63"/>
      <c r="AJ1814" s="63"/>
      <c r="AK1814" s="63"/>
      <c r="AL1814" s="63"/>
      <c r="AM1814" s="63"/>
      <c r="AN1814" s="63"/>
      <c r="AO1814" s="63"/>
      <c r="AP1814" s="63"/>
      <c r="AQ1814" s="63"/>
      <c r="AR1814" s="63"/>
      <c r="AS1814" s="63"/>
      <c r="AT1814" s="63"/>
      <c r="AU1814" s="63"/>
      <c r="AV1814" s="63"/>
      <c r="AW1814" s="63"/>
      <c r="AX1814" s="63"/>
      <c r="AY1814" s="63"/>
      <c r="AZ1814" s="63"/>
      <c r="BA1814" s="63"/>
      <c r="BB1814" s="63"/>
      <c r="BC1814" s="63"/>
      <c r="BD1814" s="63"/>
      <c r="BE1814" s="63"/>
      <c r="BF1814" s="63"/>
      <c r="BG1814" s="63"/>
      <c r="BH1814" s="63"/>
      <c r="BI1814" s="63"/>
      <c r="BJ1814" s="63"/>
      <c r="BK1814" s="63"/>
      <c r="BL1814" s="63"/>
      <c r="BM1814" s="63"/>
      <c r="BN1814" s="63"/>
      <c r="BO1814" s="63"/>
      <c r="BP1814" s="63"/>
      <c r="BQ1814" s="63"/>
      <c r="BR1814" s="63"/>
      <c r="BS1814" s="63"/>
      <c r="BT1814" s="63"/>
      <c r="BU1814" s="63"/>
      <c r="BV1814" s="63"/>
      <c r="BW1814" s="63"/>
      <c r="BX1814" s="63"/>
      <c r="BY1814" s="63"/>
      <c r="BZ1814" s="63"/>
      <c r="CA1814" s="63"/>
      <c r="CB1814" s="63"/>
      <c r="CC1814" s="63"/>
      <c r="CD1814" s="63"/>
      <c r="CE1814" s="63"/>
      <c r="CF1814" s="63"/>
      <c r="CG1814" s="63"/>
      <c r="CH1814" s="63"/>
      <c r="CI1814" s="63"/>
      <c r="CJ1814" s="63"/>
      <c r="CK1814" s="63"/>
      <c r="CL1814" s="63"/>
      <c r="CM1814" s="63"/>
      <c r="CN1814" s="63"/>
      <c r="CO1814" s="63"/>
      <c r="CP1814" s="63"/>
      <c r="CR1814" s="227"/>
      <c r="CS1814" s="74"/>
    </row>
    <row r="1815" spans="1:97" s="72" customFormat="1" ht="75.75" customHeight="1">
      <c r="A1815" s="76"/>
      <c r="B1815" s="76"/>
      <c r="C1815" s="76"/>
      <c r="D1815" s="76"/>
      <c r="E1815" s="76"/>
      <c r="F1815" s="63"/>
      <c r="G1815" s="63"/>
      <c r="H1815" s="63"/>
      <c r="I1815" s="63"/>
      <c r="J1815" s="63"/>
      <c r="K1815" s="63"/>
      <c r="L1815" s="63"/>
      <c r="M1815" s="63"/>
      <c r="N1815" s="63"/>
      <c r="O1815" s="63"/>
      <c r="P1815" s="63"/>
      <c r="Q1815" s="63"/>
      <c r="R1815" s="63"/>
      <c r="S1815" s="63"/>
      <c r="T1815" s="63"/>
      <c r="U1815" s="63"/>
      <c r="V1815" s="63"/>
      <c r="W1815" s="63"/>
      <c r="X1815" s="63"/>
      <c r="Y1815" s="63"/>
      <c r="Z1815" s="63"/>
      <c r="AA1815" s="63"/>
      <c r="AB1815" s="63"/>
      <c r="AC1815" s="63"/>
      <c r="AD1815" s="63"/>
      <c r="AE1815" s="63"/>
      <c r="AF1815" s="63"/>
      <c r="AG1815" s="63"/>
      <c r="AH1815" s="63"/>
      <c r="AI1815" s="63"/>
      <c r="AJ1815" s="63"/>
      <c r="AK1815" s="63"/>
      <c r="AL1815" s="63"/>
      <c r="AM1815" s="63"/>
      <c r="AN1815" s="63"/>
      <c r="AO1815" s="63"/>
      <c r="AP1815" s="63"/>
      <c r="AQ1815" s="63"/>
      <c r="AR1815" s="63"/>
      <c r="AS1815" s="63"/>
      <c r="AT1815" s="63"/>
      <c r="AU1815" s="63"/>
      <c r="AV1815" s="63"/>
      <c r="AW1815" s="63"/>
      <c r="AX1815" s="63"/>
      <c r="AY1815" s="63"/>
      <c r="AZ1815" s="63"/>
      <c r="BA1815" s="63"/>
      <c r="BB1815" s="63"/>
      <c r="BC1815" s="63"/>
      <c r="BD1815" s="63"/>
      <c r="BE1815" s="63"/>
      <c r="BF1815" s="63"/>
      <c r="BG1815" s="63"/>
      <c r="BH1815" s="63"/>
      <c r="BI1815" s="63"/>
      <c r="BJ1815" s="63"/>
      <c r="BK1815" s="63"/>
      <c r="BL1815" s="63"/>
      <c r="BM1815" s="63"/>
      <c r="BN1815" s="63"/>
      <c r="BO1815" s="63"/>
      <c r="BP1815" s="63"/>
      <c r="BQ1815" s="63"/>
      <c r="BR1815" s="63"/>
      <c r="BS1815" s="63"/>
      <c r="BT1815" s="63"/>
      <c r="BU1815" s="63"/>
      <c r="BV1815" s="63"/>
      <c r="BW1815" s="63"/>
      <c r="BX1815" s="63"/>
      <c r="BY1815" s="63"/>
      <c r="BZ1815" s="63"/>
      <c r="CA1815" s="63"/>
      <c r="CB1815" s="63"/>
      <c r="CC1815" s="63"/>
      <c r="CD1815" s="63"/>
      <c r="CE1815" s="63"/>
      <c r="CF1815" s="63"/>
      <c r="CG1815" s="63"/>
      <c r="CH1815" s="63"/>
      <c r="CI1815" s="63"/>
      <c r="CJ1815" s="63"/>
      <c r="CK1815" s="63"/>
      <c r="CL1815" s="63"/>
      <c r="CM1815" s="63"/>
      <c r="CN1815" s="63"/>
      <c r="CO1815" s="63"/>
      <c r="CP1815" s="63"/>
      <c r="CR1815" s="227"/>
      <c r="CS1815" s="74"/>
    </row>
    <row r="1816" spans="1:97" s="72" customFormat="1" ht="75.75" customHeight="1">
      <c r="A1816" s="76"/>
      <c r="B1816" s="76"/>
      <c r="C1816" s="76"/>
      <c r="D1816" s="76"/>
      <c r="E1816" s="76"/>
      <c r="F1816" s="63"/>
      <c r="G1816" s="63"/>
      <c r="H1816" s="63"/>
      <c r="I1816" s="63"/>
      <c r="J1816" s="63"/>
      <c r="K1816" s="63"/>
      <c r="L1816" s="63"/>
      <c r="M1816" s="63"/>
      <c r="N1816" s="63"/>
      <c r="O1816" s="63"/>
      <c r="P1816" s="63"/>
      <c r="Q1816" s="63"/>
      <c r="R1816" s="63"/>
      <c r="S1816" s="63"/>
      <c r="T1816" s="63"/>
      <c r="U1816" s="63"/>
      <c r="V1816" s="63"/>
      <c r="W1816" s="63"/>
      <c r="X1816" s="63"/>
      <c r="Y1816" s="63"/>
      <c r="Z1816" s="63"/>
      <c r="AA1816" s="63"/>
      <c r="AB1816" s="63"/>
      <c r="AC1816" s="63"/>
      <c r="AD1816" s="63"/>
      <c r="AE1816" s="63"/>
      <c r="AF1816" s="63"/>
      <c r="AG1816" s="63"/>
      <c r="AH1816" s="63"/>
      <c r="AI1816" s="63"/>
      <c r="AJ1816" s="63"/>
      <c r="AK1816" s="63"/>
      <c r="AL1816" s="63"/>
      <c r="AM1816" s="63"/>
      <c r="AN1816" s="63"/>
      <c r="AO1816" s="63"/>
      <c r="AP1816" s="63"/>
      <c r="AQ1816" s="63"/>
      <c r="AR1816" s="63"/>
      <c r="AS1816" s="63"/>
      <c r="AT1816" s="63"/>
      <c r="AU1816" s="63"/>
      <c r="AV1816" s="63"/>
      <c r="AW1816" s="63"/>
      <c r="AX1816" s="63"/>
      <c r="AY1816" s="63"/>
      <c r="AZ1816" s="63"/>
      <c r="BA1816" s="63"/>
      <c r="BB1816" s="63"/>
      <c r="BC1816" s="63"/>
      <c r="BD1816" s="63"/>
      <c r="BE1816" s="63"/>
      <c r="BF1816" s="63"/>
      <c r="BG1816" s="63"/>
      <c r="BH1816" s="63"/>
      <c r="BI1816" s="63"/>
      <c r="BJ1816" s="63"/>
      <c r="BK1816" s="63"/>
      <c r="BL1816" s="63"/>
      <c r="BM1816" s="63"/>
      <c r="BN1816" s="63"/>
      <c r="BO1816" s="63"/>
      <c r="BP1816" s="63"/>
      <c r="BQ1816" s="63"/>
      <c r="BR1816" s="63"/>
      <c r="BS1816" s="63"/>
      <c r="BT1816" s="63"/>
      <c r="BU1816" s="63"/>
      <c r="BV1816" s="63"/>
      <c r="BW1816" s="63"/>
      <c r="BX1816" s="63"/>
      <c r="BY1816" s="63"/>
      <c r="BZ1816" s="63"/>
      <c r="CA1816" s="63"/>
      <c r="CB1816" s="63"/>
      <c r="CC1816" s="63"/>
      <c r="CD1816" s="63"/>
      <c r="CE1816" s="63"/>
      <c r="CF1816" s="63"/>
      <c r="CG1816" s="63"/>
      <c r="CH1816" s="63"/>
      <c r="CI1816" s="63"/>
      <c r="CJ1816" s="63"/>
      <c r="CK1816" s="63"/>
      <c r="CL1816" s="63"/>
      <c r="CM1816" s="63"/>
      <c r="CN1816" s="63"/>
      <c r="CO1816" s="63"/>
      <c r="CP1816" s="63"/>
      <c r="CR1816" s="227"/>
      <c r="CS1816" s="74"/>
    </row>
    <row r="1817" spans="1:97" s="72" customFormat="1" ht="75.75" customHeight="1">
      <c r="A1817" s="76"/>
      <c r="B1817" s="76"/>
      <c r="C1817" s="76"/>
      <c r="D1817" s="76"/>
      <c r="E1817" s="76"/>
      <c r="F1817" s="63"/>
      <c r="G1817" s="63"/>
      <c r="H1817" s="63"/>
      <c r="I1817" s="63"/>
      <c r="J1817" s="63"/>
      <c r="K1817" s="63"/>
      <c r="L1817" s="63"/>
      <c r="M1817" s="63"/>
      <c r="N1817" s="63"/>
      <c r="O1817" s="63"/>
      <c r="P1817" s="63"/>
      <c r="Q1817" s="63"/>
      <c r="R1817" s="63"/>
      <c r="S1817" s="63"/>
      <c r="T1817" s="63"/>
      <c r="U1817" s="63"/>
      <c r="V1817" s="63"/>
      <c r="W1817" s="63"/>
      <c r="X1817" s="63"/>
      <c r="Y1817" s="63"/>
      <c r="Z1817" s="63"/>
      <c r="AA1817" s="63"/>
      <c r="AB1817" s="63"/>
      <c r="AC1817" s="63"/>
      <c r="AD1817" s="63"/>
      <c r="AE1817" s="63"/>
      <c r="AF1817" s="63"/>
      <c r="AG1817" s="63"/>
      <c r="AH1817" s="63"/>
      <c r="AI1817" s="63"/>
      <c r="AJ1817" s="63"/>
      <c r="AK1817" s="63"/>
      <c r="AL1817" s="63"/>
      <c r="AM1817" s="63"/>
      <c r="AN1817" s="63"/>
      <c r="AO1817" s="63"/>
      <c r="AP1817" s="63"/>
      <c r="AQ1817" s="63"/>
      <c r="AR1817" s="63"/>
      <c r="AS1817" s="63"/>
      <c r="AT1817" s="63"/>
      <c r="AU1817" s="63"/>
      <c r="AV1817" s="63"/>
      <c r="AW1817" s="63"/>
      <c r="AX1817" s="63"/>
      <c r="AY1817" s="63"/>
      <c r="AZ1817" s="63"/>
      <c r="BA1817" s="63"/>
      <c r="BB1817" s="63"/>
      <c r="BC1817" s="63"/>
      <c r="BD1817" s="63"/>
      <c r="BE1817" s="63"/>
      <c r="BF1817" s="63"/>
      <c r="BG1817" s="63"/>
      <c r="BH1817" s="63"/>
      <c r="BI1817" s="63"/>
      <c r="BJ1817" s="63"/>
      <c r="BK1817" s="63"/>
      <c r="BL1817" s="63"/>
      <c r="BM1817" s="63"/>
      <c r="BN1817" s="63"/>
      <c r="BO1817" s="63"/>
      <c r="BP1817" s="63"/>
      <c r="BQ1817" s="63"/>
      <c r="BR1817" s="63"/>
      <c r="BS1817" s="63"/>
      <c r="BT1817" s="63"/>
      <c r="BU1817" s="63"/>
      <c r="BV1817" s="63"/>
      <c r="BW1817" s="63"/>
      <c r="BX1817" s="63"/>
      <c r="BY1817" s="63"/>
      <c r="BZ1817" s="63"/>
      <c r="CA1817" s="63"/>
      <c r="CB1817" s="63"/>
      <c r="CC1817" s="63"/>
      <c r="CD1817" s="63"/>
      <c r="CE1817" s="63"/>
      <c r="CF1817" s="63"/>
      <c r="CG1817" s="63"/>
      <c r="CH1817" s="63"/>
      <c r="CI1817" s="63"/>
      <c r="CJ1817" s="63"/>
      <c r="CK1817" s="63"/>
      <c r="CL1817" s="63"/>
      <c r="CM1817" s="63"/>
      <c r="CN1817" s="63"/>
      <c r="CO1817" s="63"/>
      <c r="CP1817" s="63"/>
      <c r="CR1817" s="227"/>
      <c r="CS1817" s="74"/>
    </row>
    <row r="1818" spans="1:97" s="72" customFormat="1" ht="75.75" customHeight="1">
      <c r="A1818" s="76"/>
      <c r="B1818" s="76"/>
      <c r="C1818" s="76"/>
      <c r="D1818" s="76"/>
      <c r="E1818" s="76"/>
      <c r="F1818" s="63"/>
      <c r="G1818" s="63"/>
      <c r="H1818" s="63"/>
      <c r="I1818" s="63"/>
      <c r="J1818" s="63"/>
      <c r="K1818" s="63"/>
      <c r="L1818" s="63"/>
      <c r="M1818" s="63"/>
      <c r="N1818" s="63"/>
      <c r="O1818" s="63"/>
      <c r="P1818" s="63"/>
      <c r="Q1818" s="63"/>
      <c r="R1818" s="63"/>
      <c r="S1818" s="63"/>
      <c r="T1818" s="63"/>
      <c r="U1818" s="63"/>
      <c r="V1818" s="63"/>
      <c r="W1818" s="63"/>
      <c r="X1818" s="63"/>
      <c r="Y1818" s="63"/>
      <c r="Z1818" s="63"/>
      <c r="AA1818" s="63"/>
      <c r="AB1818" s="63"/>
      <c r="AC1818" s="63"/>
      <c r="AD1818" s="63"/>
      <c r="AE1818" s="63"/>
      <c r="AF1818" s="63"/>
      <c r="AG1818" s="63"/>
      <c r="AH1818" s="63"/>
      <c r="AI1818" s="63"/>
      <c r="AJ1818" s="63"/>
      <c r="AK1818" s="63"/>
      <c r="AL1818" s="63"/>
      <c r="AM1818" s="63"/>
      <c r="AN1818" s="63"/>
      <c r="AO1818" s="63"/>
      <c r="AP1818" s="63"/>
      <c r="AQ1818" s="63"/>
      <c r="AR1818" s="63"/>
      <c r="AS1818" s="63"/>
      <c r="AT1818" s="63"/>
      <c r="AU1818" s="63"/>
      <c r="AV1818" s="63"/>
      <c r="AW1818" s="63"/>
      <c r="AX1818" s="63"/>
      <c r="AY1818" s="63"/>
      <c r="AZ1818" s="63"/>
      <c r="BA1818" s="63"/>
      <c r="BB1818" s="63"/>
      <c r="BC1818" s="63"/>
      <c r="BD1818" s="63"/>
      <c r="BE1818" s="63"/>
      <c r="BF1818" s="63"/>
      <c r="BG1818" s="63"/>
      <c r="BH1818" s="63"/>
      <c r="BI1818" s="63"/>
      <c r="BJ1818" s="63"/>
      <c r="BK1818" s="63"/>
      <c r="BL1818" s="63"/>
      <c r="BM1818" s="63"/>
      <c r="BN1818" s="63"/>
      <c r="BO1818" s="63"/>
      <c r="BP1818" s="63"/>
      <c r="BQ1818" s="63"/>
      <c r="BR1818" s="63"/>
      <c r="BS1818" s="63"/>
      <c r="BT1818" s="63"/>
      <c r="BU1818" s="63"/>
      <c r="BV1818" s="63"/>
      <c r="BW1818" s="63"/>
      <c r="BX1818" s="63"/>
      <c r="BY1818" s="63"/>
      <c r="BZ1818" s="63"/>
      <c r="CA1818" s="63"/>
      <c r="CB1818" s="63"/>
      <c r="CC1818" s="63"/>
      <c r="CD1818" s="63"/>
      <c r="CE1818" s="63"/>
      <c r="CF1818" s="63"/>
      <c r="CG1818" s="63"/>
      <c r="CH1818" s="63"/>
      <c r="CI1818" s="63"/>
      <c r="CJ1818" s="63"/>
      <c r="CK1818" s="63"/>
      <c r="CL1818" s="63"/>
      <c r="CM1818" s="63"/>
      <c r="CN1818" s="63"/>
      <c r="CO1818" s="63"/>
      <c r="CP1818" s="63"/>
      <c r="CR1818" s="227"/>
      <c r="CS1818" s="74"/>
    </row>
    <row r="1819" spans="1:97" s="72" customFormat="1" ht="75.75" customHeight="1">
      <c r="A1819" s="76"/>
      <c r="B1819" s="76"/>
      <c r="C1819" s="76"/>
      <c r="D1819" s="76"/>
      <c r="E1819" s="76"/>
      <c r="F1819" s="63"/>
      <c r="G1819" s="63"/>
      <c r="H1819" s="63"/>
      <c r="I1819" s="63"/>
      <c r="J1819" s="63"/>
      <c r="K1819" s="63"/>
      <c r="L1819" s="63"/>
      <c r="M1819" s="63"/>
      <c r="N1819" s="63"/>
      <c r="O1819" s="63"/>
      <c r="P1819" s="63"/>
      <c r="Q1819" s="63"/>
      <c r="R1819" s="63"/>
      <c r="S1819" s="63"/>
      <c r="T1819" s="63"/>
      <c r="U1819" s="63"/>
      <c r="V1819" s="63"/>
      <c r="W1819" s="63"/>
      <c r="X1819" s="63"/>
      <c r="Y1819" s="63"/>
      <c r="Z1819" s="63"/>
      <c r="AA1819" s="63"/>
      <c r="AB1819" s="63"/>
      <c r="AC1819" s="63"/>
      <c r="AD1819" s="63"/>
      <c r="AE1819" s="63"/>
      <c r="AF1819" s="63"/>
      <c r="AG1819" s="63"/>
      <c r="AH1819" s="63"/>
      <c r="AI1819" s="63"/>
      <c r="AJ1819" s="63"/>
      <c r="AK1819" s="63"/>
      <c r="AL1819" s="63"/>
      <c r="AM1819" s="63"/>
      <c r="AN1819" s="63"/>
      <c r="AO1819" s="63"/>
      <c r="AP1819" s="63"/>
      <c r="AQ1819" s="63"/>
      <c r="AR1819" s="63"/>
      <c r="AS1819" s="63"/>
      <c r="AT1819" s="63"/>
      <c r="AU1819" s="63"/>
      <c r="AV1819" s="63"/>
      <c r="AW1819" s="63"/>
      <c r="AX1819" s="63"/>
      <c r="AY1819" s="63"/>
      <c r="AZ1819" s="63"/>
      <c r="BA1819" s="63"/>
      <c r="BB1819" s="63"/>
      <c r="BC1819" s="63"/>
      <c r="BD1819" s="63"/>
      <c r="BE1819" s="63"/>
      <c r="BF1819" s="63"/>
      <c r="BG1819" s="63"/>
      <c r="BH1819" s="63"/>
      <c r="BI1819" s="63"/>
      <c r="BJ1819" s="63"/>
      <c r="BK1819" s="63"/>
      <c r="BL1819" s="63"/>
      <c r="BM1819" s="63"/>
      <c r="BN1819" s="63"/>
      <c r="BO1819" s="63"/>
      <c r="BP1819" s="63"/>
      <c r="BQ1819" s="63"/>
      <c r="BR1819" s="63"/>
      <c r="BS1819" s="63"/>
      <c r="BT1819" s="63"/>
      <c r="BU1819" s="63"/>
      <c r="BV1819" s="63"/>
      <c r="BW1819" s="63"/>
      <c r="BX1819" s="63"/>
      <c r="BY1819" s="63"/>
      <c r="BZ1819" s="63"/>
      <c r="CA1819" s="63"/>
      <c r="CB1819" s="63"/>
      <c r="CC1819" s="63"/>
      <c r="CD1819" s="63"/>
      <c r="CE1819" s="63"/>
      <c r="CF1819" s="63"/>
      <c r="CG1819" s="63"/>
      <c r="CH1819" s="63"/>
      <c r="CI1819" s="63"/>
      <c r="CJ1819" s="63"/>
      <c r="CK1819" s="63"/>
      <c r="CL1819" s="63"/>
      <c r="CM1819" s="63"/>
      <c r="CN1819" s="63"/>
      <c r="CO1819" s="63"/>
      <c r="CP1819" s="63"/>
      <c r="CR1819" s="227"/>
      <c r="CS1819" s="74"/>
    </row>
    <row r="1820" spans="1:97" s="72" customFormat="1" ht="75.75" customHeight="1">
      <c r="A1820" s="76"/>
      <c r="B1820" s="76"/>
      <c r="C1820" s="76"/>
      <c r="D1820" s="76"/>
      <c r="E1820" s="76"/>
      <c r="F1820" s="63"/>
      <c r="G1820" s="63"/>
      <c r="H1820" s="63"/>
      <c r="I1820" s="63"/>
      <c r="J1820" s="63"/>
      <c r="K1820" s="63"/>
      <c r="L1820" s="63"/>
      <c r="M1820" s="63"/>
      <c r="N1820" s="63"/>
      <c r="O1820" s="63"/>
      <c r="P1820" s="63"/>
      <c r="Q1820" s="63"/>
      <c r="R1820" s="63"/>
      <c r="S1820" s="63"/>
      <c r="T1820" s="63"/>
      <c r="U1820" s="63"/>
      <c r="V1820" s="63"/>
      <c r="W1820" s="63"/>
      <c r="X1820" s="63"/>
      <c r="Y1820" s="63"/>
      <c r="Z1820" s="63"/>
      <c r="AA1820" s="63"/>
      <c r="AB1820" s="63"/>
      <c r="AC1820" s="63"/>
      <c r="AD1820" s="63"/>
      <c r="AE1820" s="63"/>
      <c r="AF1820" s="63"/>
      <c r="AG1820" s="63"/>
      <c r="AH1820" s="63"/>
      <c r="AI1820" s="63"/>
      <c r="AJ1820" s="63"/>
      <c r="AK1820" s="63"/>
      <c r="AL1820" s="63"/>
      <c r="AM1820" s="63"/>
      <c r="AN1820" s="63"/>
      <c r="AO1820" s="63"/>
      <c r="AP1820" s="63"/>
      <c r="AQ1820" s="63"/>
      <c r="AR1820" s="63"/>
      <c r="AS1820" s="63"/>
      <c r="AT1820" s="63"/>
      <c r="AU1820" s="63"/>
      <c r="AV1820" s="63"/>
      <c r="AW1820" s="63"/>
      <c r="AX1820" s="63"/>
      <c r="AY1820" s="63"/>
      <c r="AZ1820" s="63"/>
      <c r="BA1820" s="63"/>
      <c r="BB1820" s="63"/>
      <c r="BC1820" s="63"/>
      <c r="BD1820" s="63"/>
      <c r="BE1820" s="63"/>
      <c r="BF1820" s="63"/>
      <c r="BG1820" s="63"/>
      <c r="BH1820" s="63"/>
      <c r="BI1820" s="63"/>
      <c r="BJ1820" s="63"/>
      <c r="BK1820" s="63"/>
      <c r="BL1820" s="63"/>
      <c r="BM1820" s="63"/>
      <c r="BN1820" s="63"/>
      <c r="BO1820" s="63"/>
      <c r="BP1820" s="63"/>
      <c r="BQ1820" s="63"/>
      <c r="BR1820" s="63"/>
      <c r="BS1820" s="63"/>
      <c r="BT1820" s="63"/>
      <c r="BU1820" s="63"/>
      <c r="BV1820" s="63"/>
      <c r="BW1820" s="63"/>
      <c r="BX1820" s="63"/>
      <c r="BY1820" s="63"/>
      <c r="BZ1820" s="63"/>
      <c r="CA1820" s="63"/>
      <c r="CB1820" s="63"/>
      <c r="CC1820" s="63"/>
      <c r="CD1820" s="63"/>
      <c r="CE1820" s="63"/>
      <c r="CF1820" s="63"/>
      <c r="CG1820" s="63"/>
      <c r="CH1820" s="63"/>
      <c r="CI1820" s="63"/>
      <c r="CJ1820" s="63"/>
      <c r="CK1820" s="63"/>
      <c r="CL1820" s="63"/>
      <c r="CM1820" s="63"/>
      <c r="CN1820" s="63"/>
      <c r="CO1820" s="63"/>
      <c r="CP1820" s="63"/>
      <c r="CR1820" s="227"/>
      <c r="CS1820" s="74"/>
    </row>
    <row r="1821" spans="1:97" s="72" customFormat="1" ht="75.75" customHeight="1">
      <c r="A1821" s="76"/>
      <c r="B1821" s="76"/>
      <c r="C1821" s="76"/>
      <c r="D1821" s="76"/>
      <c r="E1821" s="76"/>
      <c r="F1821" s="63"/>
      <c r="G1821" s="63"/>
      <c r="H1821" s="63"/>
      <c r="I1821" s="63"/>
      <c r="J1821" s="63"/>
      <c r="K1821" s="63"/>
      <c r="L1821" s="63"/>
      <c r="M1821" s="63"/>
      <c r="N1821" s="63"/>
      <c r="O1821" s="63"/>
      <c r="P1821" s="63"/>
      <c r="Q1821" s="63"/>
      <c r="R1821" s="63"/>
      <c r="S1821" s="63"/>
      <c r="T1821" s="63"/>
      <c r="U1821" s="63"/>
      <c r="V1821" s="63"/>
      <c r="W1821" s="63"/>
      <c r="X1821" s="63"/>
      <c r="Y1821" s="63"/>
      <c r="Z1821" s="63"/>
      <c r="AA1821" s="63"/>
      <c r="AB1821" s="63"/>
      <c r="AC1821" s="63"/>
      <c r="AD1821" s="63"/>
      <c r="AE1821" s="63"/>
      <c r="AF1821" s="63"/>
      <c r="AG1821" s="63"/>
      <c r="AH1821" s="63"/>
      <c r="AI1821" s="63"/>
      <c r="AJ1821" s="63"/>
      <c r="AK1821" s="63"/>
      <c r="AL1821" s="63"/>
      <c r="AM1821" s="63"/>
      <c r="AN1821" s="63"/>
      <c r="AO1821" s="63"/>
      <c r="AP1821" s="63"/>
      <c r="AQ1821" s="63"/>
      <c r="AR1821" s="63"/>
      <c r="AS1821" s="63"/>
      <c r="AT1821" s="63"/>
      <c r="AU1821" s="63"/>
      <c r="AV1821" s="63"/>
      <c r="AW1821" s="63"/>
      <c r="AX1821" s="63"/>
      <c r="AY1821" s="63"/>
      <c r="AZ1821" s="63"/>
      <c r="BA1821" s="63"/>
      <c r="BB1821" s="63"/>
      <c r="BC1821" s="63"/>
      <c r="BD1821" s="63"/>
      <c r="BE1821" s="63"/>
      <c r="BF1821" s="63"/>
      <c r="BG1821" s="63"/>
      <c r="BH1821" s="63"/>
      <c r="BI1821" s="63"/>
      <c r="BJ1821" s="63"/>
      <c r="BK1821" s="63"/>
      <c r="BL1821" s="63"/>
      <c r="BM1821" s="63"/>
      <c r="BN1821" s="63"/>
      <c r="BO1821" s="63"/>
      <c r="BP1821" s="63"/>
      <c r="BQ1821" s="63"/>
      <c r="BR1821" s="63"/>
      <c r="BS1821" s="63"/>
      <c r="BT1821" s="63"/>
      <c r="BU1821" s="63"/>
      <c r="BV1821" s="63"/>
      <c r="BW1821" s="63"/>
      <c r="BX1821" s="63"/>
      <c r="BY1821" s="63"/>
      <c r="BZ1821" s="63"/>
      <c r="CA1821" s="63"/>
      <c r="CB1821" s="63"/>
      <c r="CC1821" s="63"/>
      <c r="CD1821" s="63"/>
      <c r="CE1821" s="63"/>
      <c r="CF1821" s="63"/>
      <c r="CG1821" s="63"/>
      <c r="CH1821" s="63"/>
      <c r="CI1821" s="63"/>
      <c r="CJ1821" s="63"/>
      <c r="CK1821" s="63"/>
      <c r="CL1821" s="63"/>
      <c r="CM1821" s="63"/>
      <c r="CN1821" s="63"/>
      <c r="CO1821" s="63"/>
      <c r="CP1821" s="63"/>
      <c r="CR1821" s="227"/>
      <c r="CS1821" s="74"/>
    </row>
    <row r="1822" spans="1:97" s="72" customFormat="1" ht="75.75" customHeight="1">
      <c r="A1822" s="76"/>
      <c r="B1822" s="76"/>
      <c r="C1822" s="76"/>
      <c r="D1822" s="76"/>
      <c r="E1822" s="76"/>
      <c r="F1822" s="63"/>
      <c r="G1822" s="63"/>
      <c r="H1822" s="63"/>
      <c r="I1822" s="63"/>
      <c r="J1822" s="63"/>
      <c r="K1822" s="63"/>
      <c r="L1822" s="63"/>
      <c r="M1822" s="63"/>
      <c r="N1822" s="63"/>
      <c r="O1822" s="63"/>
      <c r="P1822" s="63"/>
      <c r="Q1822" s="63"/>
      <c r="R1822" s="63"/>
      <c r="S1822" s="63"/>
      <c r="T1822" s="63"/>
      <c r="U1822" s="63"/>
      <c r="V1822" s="63"/>
      <c r="W1822" s="63"/>
      <c r="X1822" s="63"/>
      <c r="Y1822" s="63"/>
      <c r="Z1822" s="63"/>
      <c r="AA1822" s="63"/>
      <c r="AB1822" s="63"/>
      <c r="AC1822" s="63"/>
      <c r="AD1822" s="63"/>
      <c r="AE1822" s="63"/>
      <c r="AF1822" s="63"/>
      <c r="AG1822" s="63"/>
      <c r="AH1822" s="63"/>
      <c r="AI1822" s="63"/>
      <c r="AJ1822" s="63"/>
      <c r="AK1822" s="63"/>
      <c r="AL1822" s="63"/>
      <c r="AM1822" s="63"/>
      <c r="AN1822" s="63"/>
      <c r="AO1822" s="63"/>
      <c r="AP1822" s="63"/>
      <c r="AQ1822" s="63"/>
      <c r="AR1822" s="63"/>
      <c r="AS1822" s="63"/>
      <c r="AT1822" s="63"/>
      <c r="AU1822" s="63"/>
      <c r="AV1822" s="63"/>
      <c r="AW1822" s="63"/>
      <c r="AX1822" s="63"/>
      <c r="AY1822" s="63"/>
      <c r="AZ1822" s="63"/>
      <c r="BA1822" s="63"/>
      <c r="BB1822" s="63"/>
      <c r="BC1822" s="63"/>
      <c r="BD1822" s="63"/>
      <c r="BE1822" s="63"/>
      <c r="BF1822" s="63"/>
      <c r="BG1822" s="63"/>
      <c r="BH1822" s="63"/>
      <c r="BI1822" s="63"/>
      <c r="BJ1822" s="63"/>
      <c r="BK1822" s="63"/>
      <c r="BL1822" s="63"/>
      <c r="BM1822" s="63"/>
      <c r="BN1822" s="63"/>
      <c r="BO1822" s="63"/>
      <c r="BP1822" s="63"/>
      <c r="BQ1822" s="63"/>
      <c r="BR1822" s="63"/>
      <c r="BS1822" s="63"/>
      <c r="BT1822" s="63"/>
      <c r="BU1822" s="63"/>
      <c r="BV1822" s="63"/>
      <c r="BW1822" s="63"/>
      <c r="BX1822" s="63"/>
      <c r="BY1822" s="63"/>
      <c r="BZ1822" s="63"/>
      <c r="CA1822" s="63"/>
      <c r="CB1822" s="63"/>
      <c r="CC1822" s="63"/>
      <c r="CD1822" s="63"/>
      <c r="CE1822" s="63"/>
      <c r="CF1822" s="63"/>
      <c r="CG1822" s="63"/>
      <c r="CH1822" s="63"/>
      <c r="CI1822" s="63"/>
      <c r="CJ1822" s="63"/>
      <c r="CK1822" s="63"/>
      <c r="CL1822" s="63"/>
      <c r="CM1822" s="63"/>
      <c r="CN1822" s="63"/>
      <c r="CO1822" s="63"/>
      <c r="CP1822" s="63"/>
      <c r="CR1822" s="227"/>
      <c r="CS1822" s="74"/>
    </row>
    <row r="1823" spans="1:97" s="72" customFormat="1" ht="75.75" customHeight="1">
      <c r="A1823" s="76"/>
      <c r="B1823" s="76"/>
      <c r="C1823" s="76"/>
      <c r="D1823" s="76"/>
      <c r="E1823" s="76"/>
      <c r="F1823" s="63"/>
      <c r="G1823" s="63"/>
      <c r="H1823" s="63"/>
      <c r="I1823" s="63"/>
      <c r="J1823" s="63"/>
      <c r="K1823" s="63"/>
      <c r="L1823" s="63"/>
      <c r="M1823" s="63"/>
      <c r="N1823" s="63"/>
      <c r="O1823" s="63"/>
      <c r="P1823" s="63"/>
      <c r="Q1823" s="63"/>
      <c r="R1823" s="63"/>
      <c r="S1823" s="63"/>
      <c r="T1823" s="63"/>
      <c r="U1823" s="63"/>
      <c r="V1823" s="63"/>
      <c r="W1823" s="63"/>
      <c r="X1823" s="63"/>
      <c r="Y1823" s="63"/>
      <c r="Z1823" s="63"/>
      <c r="AA1823" s="63"/>
      <c r="AB1823" s="63"/>
      <c r="AC1823" s="63"/>
      <c r="AD1823" s="63"/>
      <c r="AE1823" s="63"/>
      <c r="AF1823" s="63"/>
      <c r="AG1823" s="63"/>
      <c r="AH1823" s="63"/>
      <c r="AI1823" s="63"/>
      <c r="AJ1823" s="63"/>
      <c r="AK1823" s="63"/>
      <c r="AL1823" s="63"/>
      <c r="AM1823" s="63"/>
      <c r="AN1823" s="63"/>
      <c r="AO1823" s="63"/>
      <c r="AP1823" s="63"/>
      <c r="AQ1823" s="63"/>
      <c r="AR1823" s="63"/>
      <c r="AS1823" s="63"/>
      <c r="AT1823" s="63"/>
      <c r="AU1823" s="63"/>
      <c r="AV1823" s="63"/>
      <c r="AW1823" s="63"/>
      <c r="AX1823" s="63"/>
      <c r="AY1823" s="63"/>
      <c r="AZ1823" s="63"/>
      <c r="BA1823" s="63"/>
      <c r="BB1823" s="63"/>
      <c r="BC1823" s="63"/>
      <c r="BD1823" s="63"/>
      <c r="BE1823" s="63"/>
      <c r="BF1823" s="63"/>
      <c r="BG1823" s="63"/>
      <c r="BH1823" s="63"/>
      <c r="BI1823" s="63"/>
      <c r="BJ1823" s="63"/>
      <c r="BK1823" s="63"/>
      <c r="BL1823" s="63"/>
      <c r="BM1823" s="63"/>
      <c r="BN1823" s="63"/>
      <c r="BO1823" s="63"/>
      <c r="BP1823" s="63"/>
      <c r="BQ1823" s="63"/>
      <c r="BR1823" s="63"/>
      <c r="BS1823" s="63"/>
      <c r="BT1823" s="63"/>
      <c r="BU1823" s="63"/>
      <c r="BV1823" s="63"/>
      <c r="BW1823" s="63"/>
      <c r="BX1823" s="63"/>
      <c r="BY1823" s="63"/>
      <c r="BZ1823" s="63"/>
      <c r="CA1823" s="63"/>
      <c r="CB1823" s="63"/>
      <c r="CC1823" s="63"/>
      <c r="CD1823" s="63"/>
      <c r="CE1823" s="63"/>
      <c r="CF1823" s="63"/>
      <c r="CG1823" s="63"/>
      <c r="CH1823" s="63"/>
      <c r="CI1823" s="63"/>
      <c r="CJ1823" s="63"/>
      <c r="CK1823" s="63"/>
      <c r="CL1823" s="63"/>
      <c r="CM1823" s="63"/>
      <c r="CN1823" s="63"/>
      <c r="CO1823" s="63"/>
      <c r="CP1823" s="63"/>
      <c r="CR1823" s="227"/>
      <c r="CS1823" s="74"/>
    </row>
    <row r="1824" spans="1:97" s="72" customFormat="1" ht="75.75" customHeight="1">
      <c r="A1824" s="76"/>
      <c r="B1824" s="76"/>
      <c r="C1824" s="76"/>
      <c r="D1824" s="76"/>
      <c r="E1824" s="76"/>
      <c r="F1824" s="63"/>
      <c r="G1824" s="63"/>
      <c r="H1824" s="63"/>
      <c r="I1824" s="63"/>
      <c r="J1824" s="63"/>
      <c r="K1824" s="63"/>
      <c r="L1824" s="63"/>
      <c r="M1824" s="63"/>
      <c r="N1824" s="63"/>
      <c r="O1824" s="63"/>
      <c r="P1824" s="63"/>
      <c r="Q1824" s="63"/>
      <c r="R1824" s="63"/>
      <c r="S1824" s="63"/>
      <c r="T1824" s="63"/>
      <c r="U1824" s="63"/>
      <c r="V1824" s="63"/>
      <c r="W1824" s="63"/>
      <c r="X1824" s="63"/>
      <c r="Y1824" s="63"/>
      <c r="Z1824" s="63"/>
      <c r="AA1824" s="63"/>
      <c r="AB1824" s="63"/>
      <c r="AC1824" s="63"/>
      <c r="AD1824" s="63"/>
      <c r="AE1824" s="63"/>
      <c r="AF1824" s="63"/>
      <c r="AG1824" s="63"/>
      <c r="AH1824" s="63"/>
      <c r="AI1824" s="63"/>
      <c r="AJ1824" s="63"/>
      <c r="AK1824" s="63"/>
      <c r="AL1824" s="63"/>
      <c r="AM1824" s="63"/>
      <c r="AN1824" s="63"/>
      <c r="AO1824" s="63"/>
      <c r="AP1824" s="63"/>
      <c r="AQ1824" s="63"/>
      <c r="AR1824" s="63"/>
      <c r="AS1824" s="63"/>
      <c r="AT1824" s="63"/>
      <c r="AU1824" s="63"/>
      <c r="AV1824" s="63"/>
      <c r="AW1824" s="63"/>
      <c r="AX1824" s="63"/>
      <c r="AY1824" s="63"/>
      <c r="AZ1824" s="63"/>
      <c r="BA1824" s="63"/>
      <c r="BB1824" s="63"/>
      <c r="BC1824" s="63"/>
      <c r="BD1824" s="63"/>
      <c r="BE1824" s="63"/>
      <c r="BF1824" s="63"/>
      <c r="BG1824" s="63"/>
      <c r="BH1824" s="63"/>
      <c r="BI1824" s="63"/>
      <c r="BJ1824" s="63"/>
      <c r="BK1824" s="63"/>
      <c r="BL1824" s="63"/>
      <c r="BM1824" s="63"/>
      <c r="BN1824" s="63"/>
      <c r="BO1824" s="63"/>
      <c r="BP1824" s="63"/>
      <c r="BQ1824" s="63"/>
      <c r="BR1824" s="63"/>
      <c r="BS1824" s="63"/>
      <c r="BT1824" s="63"/>
      <c r="BU1824" s="63"/>
      <c r="BV1824" s="63"/>
      <c r="BW1824" s="63"/>
      <c r="BX1824" s="63"/>
      <c r="BY1824" s="63"/>
      <c r="BZ1824" s="63"/>
      <c r="CA1824" s="63"/>
      <c r="CB1824" s="63"/>
      <c r="CC1824" s="63"/>
      <c r="CD1824" s="63"/>
      <c r="CE1824" s="63"/>
      <c r="CF1824" s="63"/>
      <c r="CG1824" s="63"/>
      <c r="CH1824" s="63"/>
      <c r="CI1824" s="63"/>
      <c r="CJ1824" s="63"/>
      <c r="CK1824" s="63"/>
      <c r="CL1824" s="63"/>
      <c r="CM1824" s="63"/>
      <c r="CN1824" s="63"/>
      <c r="CO1824" s="63"/>
      <c r="CP1824" s="63"/>
      <c r="CR1824" s="227"/>
      <c r="CS1824" s="74"/>
    </row>
    <row r="1825" spans="1:97" s="72" customFormat="1" ht="75.75" customHeight="1">
      <c r="A1825" s="76"/>
      <c r="B1825" s="76"/>
      <c r="C1825" s="76"/>
      <c r="D1825" s="76"/>
      <c r="E1825" s="76"/>
      <c r="F1825" s="63"/>
      <c r="G1825" s="63"/>
      <c r="H1825" s="63"/>
      <c r="I1825" s="63"/>
      <c r="J1825" s="63"/>
      <c r="K1825" s="63"/>
      <c r="L1825" s="63"/>
      <c r="M1825" s="63"/>
      <c r="N1825" s="63"/>
      <c r="O1825" s="63"/>
      <c r="P1825" s="63"/>
      <c r="Q1825" s="63"/>
      <c r="R1825" s="63"/>
      <c r="S1825" s="63"/>
      <c r="T1825" s="63"/>
      <c r="U1825" s="63"/>
      <c r="V1825" s="63"/>
      <c r="W1825" s="63"/>
      <c r="X1825" s="63"/>
      <c r="Y1825" s="63"/>
      <c r="Z1825" s="63"/>
      <c r="AA1825" s="63"/>
      <c r="AB1825" s="63"/>
      <c r="AC1825" s="63"/>
      <c r="AD1825" s="63"/>
      <c r="AE1825" s="63"/>
      <c r="AF1825" s="63"/>
      <c r="AG1825" s="63"/>
      <c r="AH1825" s="63"/>
      <c r="AI1825" s="63"/>
      <c r="AJ1825" s="63"/>
      <c r="AK1825" s="63"/>
      <c r="AL1825" s="63"/>
      <c r="AM1825" s="63"/>
      <c r="AN1825" s="63"/>
      <c r="AO1825" s="63"/>
      <c r="AP1825" s="63"/>
      <c r="AQ1825" s="63"/>
      <c r="AR1825" s="63"/>
      <c r="AS1825" s="63"/>
      <c r="AT1825" s="63"/>
      <c r="AU1825" s="63"/>
      <c r="AV1825" s="63"/>
      <c r="AW1825" s="63"/>
      <c r="AX1825" s="63"/>
      <c r="AY1825" s="63"/>
      <c r="AZ1825" s="63"/>
      <c r="BA1825" s="63"/>
      <c r="BB1825" s="63"/>
      <c r="BC1825" s="63"/>
      <c r="BD1825" s="63"/>
      <c r="BE1825" s="63"/>
      <c r="BF1825" s="63"/>
      <c r="BG1825" s="63"/>
      <c r="BH1825" s="63"/>
      <c r="BI1825" s="63"/>
      <c r="BJ1825" s="63"/>
      <c r="BK1825" s="63"/>
      <c r="BL1825" s="63"/>
      <c r="BM1825" s="63"/>
      <c r="BN1825" s="63"/>
      <c r="BO1825" s="63"/>
      <c r="BP1825" s="63"/>
      <c r="BQ1825" s="63"/>
      <c r="BR1825" s="63"/>
      <c r="BS1825" s="63"/>
      <c r="BT1825" s="63"/>
      <c r="BU1825" s="63"/>
      <c r="BV1825" s="63"/>
      <c r="BW1825" s="63"/>
      <c r="BX1825" s="63"/>
      <c r="BY1825" s="63"/>
      <c r="BZ1825" s="63"/>
      <c r="CA1825" s="63"/>
      <c r="CB1825" s="63"/>
      <c r="CC1825" s="63"/>
      <c r="CD1825" s="63"/>
      <c r="CE1825" s="63"/>
      <c r="CF1825" s="63"/>
      <c r="CG1825" s="63"/>
      <c r="CH1825" s="63"/>
      <c r="CI1825" s="63"/>
      <c r="CJ1825" s="63"/>
      <c r="CK1825" s="63"/>
      <c r="CL1825" s="63"/>
      <c r="CM1825" s="63"/>
      <c r="CN1825" s="63"/>
      <c r="CO1825" s="63"/>
      <c r="CP1825" s="63"/>
      <c r="CR1825" s="227"/>
      <c r="CS1825" s="74"/>
    </row>
    <row r="1826" spans="1:97" s="72" customFormat="1" ht="75.75" customHeight="1">
      <c r="A1826" s="76"/>
      <c r="B1826" s="76"/>
      <c r="C1826" s="76"/>
      <c r="D1826" s="76"/>
      <c r="E1826" s="76"/>
      <c r="F1826" s="63"/>
      <c r="G1826" s="63"/>
      <c r="H1826" s="63"/>
      <c r="I1826" s="63"/>
      <c r="J1826" s="63"/>
      <c r="K1826" s="63"/>
      <c r="L1826" s="63"/>
      <c r="M1826" s="63"/>
      <c r="N1826" s="63"/>
      <c r="O1826" s="63"/>
      <c r="P1826" s="63"/>
      <c r="Q1826" s="63"/>
      <c r="R1826" s="63"/>
      <c r="S1826" s="63"/>
      <c r="T1826" s="63"/>
      <c r="U1826" s="63"/>
      <c r="V1826" s="63"/>
      <c r="W1826" s="63"/>
      <c r="X1826" s="63"/>
      <c r="Y1826" s="63"/>
      <c r="Z1826" s="63"/>
      <c r="AA1826" s="63"/>
      <c r="AB1826" s="63"/>
      <c r="AC1826" s="63"/>
      <c r="AD1826" s="63"/>
      <c r="AE1826" s="63"/>
      <c r="AF1826" s="63"/>
      <c r="AG1826" s="63"/>
      <c r="AH1826" s="63"/>
      <c r="AI1826" s="63"/>
      <c r="AJ1826" s="63"/>
      <c r="AK1826" s="63"/>
      <c r="AL1826" s="63"/>
      <c r="AM1826" s="63"/>
      <c r="AN1826" s="63"/>
      <c r="AO1826" s="63"/>
      <c r="AP1826" s="63"/>
      <c r="AQ1826" s="63"/>
      <c r="AR1826" s="63"/>
      <c r="AS1826" s="63"/>
      <c r="AT1826" s="63"/>
      <c r="AU1826" s="63"/>
      <c r="AV1826" s="63"/>
      <c r="AW1826" s="63"/>
      <c r="AX1826" s="63"/>
      <c r="AY1826" s="63"/>
      <c r="AZ1826" s="63"/>
      <c r="BA1826" s="63"/>
      <c r="BB1826" s="63"/>
      <c r="BC1826" s="63"/>
      <c r="BD1826" s="63"/>
      <c r="BE1826" s="63"/>
      <c r="BF1826" s="63"/>
      <c r="BG1826" s="63"/>
      <c r="BH1826" s="63"/>
      <c r="BI1826" s="63"/>
      <c r="BJ1826" s="63"/>
      <c r="BK1826" s="63"/>
      <c r="BL1826" s="63"/>
      <c r="BM1826" s="63"/>
      <c r="BN1826" s="63"/>
      <c r="BO1826" s="63"/>
      <c r="BP1826" s="63"/>
      <c r="BQ1826" s="63"/>
      <c r="BR1826" s="63"/>
      <c r="BS1826" s="63"/>
      <c r="BT1826" s="63"/>
      <c r="BU1826" s="63"/>
      <c r="BV1826" s="63"/>
      <c r="BW1826" s="63"/>
      <c r="BX1826" s="63"/>
      <c r="BY1826" s="63"/>
      <c r="BZ1826" s="63"/>
      <c r="CA1826" s="63"/>
      <c r="CB1826" s="63"/>
      <c r="CC1826" s="63"/>
      <c r="CD1826" s="63"/>
      <c r="CE1826" s="63"/>
      <c r="CF1826" s="63"/>
      <c r="CG1826" s="63"/>
      <c r="CH1826" s="63"/>
      <c r="CI1826" s="63"/>
      <c r="CJ1826" s="63"/>
      <c r="CK1826" s="63"/>
      <c r="CL1826" s="63"/>
      <c r="CM1826" s="63"/>
      <c r="CN1826" s="63"/>
      <c r="CO1826" s="63"/>
      <c r="CP1826" s="63"/>
      <c r="CR1826" s="227"/>
      <c r="CS1826" s="74"/>
    </row>
    <row r="1827" spans="1:97" s="72" customFormat="1" ht="75.75" customHeight="1">
      <c r="A1827" s="76"/>
      <c r="B1827" s="76"/>
      <c r="C1827" s="76"/>
      <c r="D1827" s="76"/>
      <c r="E1827" s="76"/>
      <c r="F1827" s="63"/>
      <c r="G1827" s="63"/>
      <c r="H1827" s="63"/>
      <c r="I1827" s="63"/>
      <c r="J1827" s="63"/>
      <c r="K1827" s="63"/>
      <c r="L1827" s="63"/>
      <c r="M1827" s="63"/>
      <c r="N1827" s="63"/>
      <c r="O1827" s="63"/>
      <c r="P1827" s="63"/>
      <c r="Q1827" s="63"/>
      <c r="R1827" s="63"/>
      <c r="S1827" s="63"/>
      <c r="T1827" s="63"/>
      <c r="U1827" s="63"/>
      <c r="V1827" s="63"/>
      <c r="W1827" s="63"/>
      <c r="X1827" s="63"/>
      <c r="Y1827" s="63"/>
      <c r="Z1827" s="63"/>
      <c r="AA1827" s="63"/>
      <c r="AB1827" s="63"/>
      <c r="AC1827" s="63"/>
      <c r="AD1827" s="63"/>
      <c r="AE1827" s="63"/>
      <c r="AF1827" s="63"/>
      <c r="AG1827" s="63"/>
      <c r="AH1827" s="63"/>
      <c r="AI1827" s="63"/>
      <c r="AJ1827" s="63"/>
      <c r="AK1827" s="63"/>
      <c r="AL1827" s="63"/>
      <c r="AM1827" s="63"/>
      <c r="AN1827" s="63"/>
      <c r="AO1827" s="63"/>
      <c r="AP1827" s="63"/>
      <c r="AQ1827" s="63"/>
      <c r="AR1827" s="63"/>
      <c r="AS1827" s="63"/>
      <c r="AT1827" s="63"/>
      <c r="AU1827" s="63"/>
      <c r="AV1827" s="63"/>
      <c r="AW1827" s="63"/>
      <c r="AX1827" s="63"/>
      <c r="AY1827" s="63"/>
      <c r="AZ1827" s="63"/>
      <c r="BA1827" s="63"/>
      <c r="BB1827" s="63"/>
      <c r="BC1827" s="63"/>
      <c r="BD1827" s="63"/>
      <c r="BE1827" s="63"/>
      <c r="BF1827" s="63"/>
      <c r="BG1827" s="63"/>
      <c r="BH1827" s="63"/>
      <c r="BI1827" s="63"/>
      <c r="BJ1827" s="63"/>
      <c r="BK1827" s="63"/>
      <c r="BL1827" s="63"/>
      <c r="BM1827" s="63"/>
      <c r="BN1827" s="63"/>
      <c r="BO1827" s="63"/>
      <c r="BP1827" s="63"/>
      <c r="BQ1827" s="63"/>
      <c r="BR1827" s="63"/>
      <c r="BS1827" s="63"/>
      <c r="BT1827" s="63"/>
      <c r="BU1827" s="63"/>
      <c r="BV1827" s="63"/>
      <c r="BW1827" s="63"/>
      <c r="BX1827" s="63"/>
      <c r="BY1827" s="63"/>
      <c r="BZ1827" s="63"/>
      <c r="CA1827" s="63"/>
      <c r="CB1827" s="63"/>
      <c r="CC1827" s="63"/>
      <c r="CD1827" s="63"/>
      <c r="CE1827" s="63"/>
      <c r="CF1827" s="63"/>
      <c r="CG1827" s="63"/>
      <c r="CH1827" s="63"/>
      <c r="CI1827" s="63"/>
      <c r="CJ1827" s="63"/>
      <c r="CK1827" s="63"/>
      <c r="CL1827" s="63"/>
      <c r="CM1827" s="63"/>
      <c r="CN1827" s="63"/>
      <c r="CO1827" s="63"/>
      <c r="CP1827" s="63"/>
      <c r="CR1827" s="227"/>
      <c r="CS1827" s="74"/>
    </row>
    <row r="1828" spans="1:97" s="72" customFormat="1" ht="75.75" customHeight="1">
      <c r="A1828" s="76"/>
      <c r="B1828" s="76"/>
      <c r="C1828" s="76"/>
      <c r="D1828" s="76"/>
      <c r="E1828" s="76"/>
      <c r="F1828" s="63"/>
      <c r="G1828" s="63"/>
      <c r="H1828" s="63"/>
      <c r="I1828" s="63"/>
      <c r="J1828" s="63"/>
      <c r="K1828" s="63"/>
      <c r="L1828" s="63"/>
      <c r="M1828" s="63"/>
      <c r="N1828" s="63"/>
      <c r="O1828" s="63"/>
      <c r="P1828" s="63"/>
      <c r="Q1828" s="63"/>
      <c r="R1828" s="63"/>
      <c r="S1828" s="63"/>
      <c r="T1828" s="63"/>
      <c r="U1828" s="63"/>
      <c r="V1828" s="63"/>
      <c r="W1828" s="63"/>
      <c r="X1828" s="63"/>
      <c r="Y1828" s="63"/>
      <c r="Z1828" s="63"/>
      <c r="AA1828" s="63"/>
      <c r="AB1828" s="63"/>
      <c r="AC1828" s="63"/>
      <c r="AD1828" s="63"/>
      <c r="AE1828" s="63"/>
      <c r="AF1828" s="63"/>
      <c r="AG1828" s="63"/>
      <c r="AH1828" s="63"/>
      <c r="AI1828" s="63"/>
      <c r="AJ1828" s="63"/>
      <c r="AK1828" s="63"/>
      <c r="AL1828" s="63"/>
      <c r="AM1828" s="63"/>
      <c r="AN1828" s="63"/>
      <c r="AO1828" s="63"/>
      <c r="AP1828" s="63"/>
      <c r="AQ1828" s="63"/>
      <c r="AR1828" s="63"/>
      <c r="AS1828" s="63"/>
      <c r="AT1828" s="63"/>
      <c r="AU1828" s="63"/>
      <c r="AV1828" s="63"/>
      <c r="AW1828" s="63"/>
      <c r="AX1828" s="63"/>
      <c r="AY1828" s="63"/>
      <c r="AZ1828" s="63"/>
      <c r="BA1828" s="63"/>
      <c r="BB1828" s="63"/>
      <c r="BC1828" s="63"/>
      <c r="BD1828" s="63"/>
      <c r="BE1828" s="63"/>
      <c r="BF1828" s="63"/>
      <c r="BG1828" s="63"/>
      <c r="BH1828" s="63"/>
      <c r="BI1828" s="63"/>
      <c r="BJ1828" s="63"/>
      <c r="BK1828" s="63"/>
      <c r="BL1828" s="63"/>
      <c r="BM1828" s="63"/>
      <c r="BN1828" s="63"/>
      <c r="BO1828" s="63"/>
      <c r="BP1828" s="63"/>
      <c r="BQ1828" s="63"/>
      <c r="BR1828" s="63"/>
      <c r="BS1828" s="63"/>
      <c r="BT1828" s="63"/>
      <c r="BU1828" s="63"/>
      <c r="BV1828" s="63"/>
      <c r="BW1828" s="63"/>
      <c r="BX1828" s="63"/>
      <c r="BY1828" s="63"/>
      <c r="BZ1828" s="63"/>
      <c r="CA1828" s="63"/>
      <c r="CB1828" s="63"/>
      <c r="CC1828" s="63"/>
      <c r="CD1828" s="63"/>
      <c r="CE1828" s="63"/>
      <c r="CF1828" s="63"/>
      <c r="CG1828" s="63"/>
      <c r="CH1828" s="63"/>
      <c r="CI1828" s="63"/>
      <c r="CJ1828" s="63"/>
      <c r="CK1828" s="63"/>
      <c r="CL1828" s="63"/>
      <c r="CM1828" s="63"/>
      <c r="CN1828" s="63"/>
      <c r="CO1828" s="63"/>
      <c r="CP1828" s="63"/>
      <c r="CR1828" s="227"/>
      <c r="CS1828" s="74"/>
    </row>
    <row r="1829" spans="1:97" s="72" customFormat="1" ht="75.75" customHeight="1">
      <c r="A1829" s="76"/>
      <c r="B1829" s="76"/>
      <c r="C1829" s="76"/>
      <c r="D1829" s="76"/>
      <c r="E1829" s="76"/>
      <c r="F1829" s="63"/>
      <c r="G1829" s="63"/>
      <c r="H1829" s="63"/>
      <c r="I1829" s="63"/>
      <c r="J1829" s="63"/>
      <c r="K1829" s="63"/>
      <c r="L1829" s="63"/>
      <c r="M1829" s="63"/>
      <c r="N1829" s="63"/>
      <c r="O1829" s="63"/>
      <c r="P1829" s="63"/>
      <c r="Q1829" s="63"/>
      <c r="R1829" s="63"/>
      <c r="S1829" s="63"/>
      <c r="T1829" s="63"/>
      <c r="U1829" s="63"/>
      <c r="V1829" s="63"/>
      <c r="W1829" s="63"/>
      <c r="X1829" s="63"/>
      <c r="Y1829" s="63"/>
      <c r="Z1829" s="63"/>
      <c r="AA1829" s="63"/>
      <c r="AB1829" s="63"/>
      <c r="AC1829" s="63"/>
      <c r="AD1829" s="63"/>
      <c r="AE1829" s="63"/>
      <c r="AF1829" s="63"/>
      <c r="AG1829" s="63"/>
      <c r="AH1829" s="63"/>
      <c r="AI1829" s="63"/>
      <c r="AJ1829" s="63"/>
      <c r="AK1829" s="63"/>
      <c r="AL1829" s="63"/>
      <c r="AM1829" s="63"/>
      <c r="AN1829" s="63"/>
      <c r="AO1829" s="63"/>
      <c r="AP1829" s="63"/>
      <c r="AQ1829" s="63"/>
      <c r="AR1829" s="63"/>
      <c r="AS1829" s="63"/>
      <c r="AT1829" s="63"/>
      <c r="AU1829" s="63"/>
      <c r="AV1829" s="63"/>
      <c r="AW1829" s="63"/>
      <c r="AX1829" s="63"/>
      <c r="AY1829" s="63"/>
      <c r="AZ1829" s="63"/>
      <c r="BA1829" s="63"/>
      <c r="BB1829" s="63"/>
      <c r="BC1829" s="63"/>
      <c r="BD1829" s="63"/>
      <c r="BE1829" s="63"/>
      <c r="BF1829" s="63"/>
      <c r="BG1829" s="63"/>
      <c r="BH1829" s="63"/>
      <c r="BI1829" s="63"/>
      <c r="BJ1829" s="63"/>
      <c r="BK1829" s="63"/>
      <c r="BL1829" s="63"/>
      <c r="BM1829" s="63"/>
      <c r="BN1829" s="63"/>
      <c r="BO1829" s="63"/>
      <c r="BP1829" s="63"/>
      <c r="BQ1829" s="63"/>
      <c r="BR1829" s="63"/>
      <c r="BS1829" s="63"/>
      <c r="BT1829" s="63"/>
      <c r="BU1829" s="63"/>
      <c r="BV1829" s="63"/>
      <c r="BW1829" s="63"/>
      <c r="BX1829" s="63"/>
      <c r="BY1829" s="63"/>
      <c r="BZ1829" s="63"/>
      <c r="CA1829" s="63"/>
      <c r="CB1829" s="63"/>
      <c r="CC1829" s="63"/>
      <c r="CD1829" s="63"/>
      <c r="CE1829" s="63"/>
      <c r="CF1829" s="63"/>
      <c r="CG1829" s="63"/>
      <c r="CH1829" s="63"/>
      <c r="CI1829" s="63"/>
      <c r="CJ1829" s="63"/>
      <c r="CK1829" s="63"/>
      <c r="CL1829" s="63"/>
      <c r="CM1829" s="63"/>
      <c r="CN1829" s="63"/>
      <c r="CO1829" s="63"/>
      <c r="CP1829" s="63"/>
      <c r="CR1829" s="227"/>
      <c r="CS1829" s="74"/>
    </row>
    <row r="1830" spans="1:97" s="72" customFormat="1" ht="75.75" customHeight="1">
      <c r="A1830" s="76"/>
      <c r="B1830" s="76"/>
      <c r="C1830" s="76"/>
      <c r="D1830" s="76"/>
      <c r="E1830" s="76"/>
      <c r="F1830" s="63"/>
      <c r="G1830" s="63"/>
      <c r="H1830" s="63"/>
      <c r="I1830" s="63"/>
      <c r="J1830" s="63"/>
      <c r="K1830" s="63"/>
      <c r="L1830" s="63"/>
      <c r="M1830" s="63"/>
      <c r="N1830" s="63"/>
      <c r="O1830" s="63"/>
      <c r="P1830" s="63"/>
      <c r="Q1830" s="63"/>
      <c r="R1830" s="63"/>
      <c r="S1830" s="63"/>
      <c r="T1830" s="63"/>
      <c r="U1830" s="63"/>
      <c r="V1830" s="63"/>
      <c r="W1830" s="63"/>
      <c r="X1830" s="63"/>
      <c r="Y1830" s="63"/>
      <c r="Z1830" s="63"/>
      <c r="AA1830" s="63"/>
      <c r="AB1830" s="63"/>
      <c r="AC1830" s="63"/>
      <c r="AD1830" s="63"/>
      <c r="AE1830" s="63"/>
      <c r="AF1830" s="63"/>
      <c r="AG1830" s="63"/>
      <c r="AH1830" s="63"/>
      <c r="AI1830" s="63"/>
      <c r="AJ1830" s="63"/>
      <c r="AK1830" s="63"/>
      <c r="AL1830" s="63"/>
      <c r="AM1830" s="63"/>
      <c r="AN1830" s="63"/>
      <c r="AO1830" s="63"/>
      <c r="AP1830" s="63"/>
      <c r="AQ1830" s="63"/>
      <c r="AR1830" s="63"/>
      <c r="AS1830" s="63"/>
      <c r="AT1830" s="63"/>
      <c r="AU1830" s="63"/>
      <c r="AV1830" s="63"/>
      <c r="AW1830" s="63"/>
      <c r="AX1830" s="63"/>
      <c r="AY1830" s="63"/>
      <c r="AZ1830" s="63"/>
      <c r="BA1830" s="63"/>
      <c r="BB1830" s="63"/>
      <c r="BC1830" s="63"/>
      <c r="BD1830" s="63"/>
      <c r="BE1830" s="63"/>
      <c r="BF1830" s="63"/>
      <c r="BG1830" s="63"/>
      <c r="BH1830" s="63"/>
      <c r="BI1830" s="63"/>
      <c r="BJ1830" s="63"/>
      <c r="BK1830" s="63"/>
      <c r="BL1830" s="63"/>
      <c r="BM1830" s="63"/>
      <c r="BN1830" s="63"/>
      <c r="BO1830" s="63"/>
      <c r="BP1830" s="63"/>
      <c r="BQ1830" s="63"/>
      <c r="BR1830" s="63"/>
      <c r="BS1830" s="63"/>
      <c r="BT1830" s="63"/>
      <c r="BU1830" s="63"/>
      <c r="BV1830" s="63"/>
      <c r="BW1830" s="63"/>
      <c r="BX1830" s="63"/>
      <c r="BY1830" s="63"/>
      <c r="BZ1830" s="63"/>
      <c r="CA1830" s="63"/>
      <c r="CB1830" s="63"/>
      <c r="CC1830" s="63"/>
      <c r="CD1830" s="63"/>
      <c r="CE1830" s="63"/>
      <c r="CF1830" s="63"/>
      <c r="CG1830" s="63"/>
      <c r="CH1830" s="63"/>
      <c r="CI1830" s="63"/>
      <c r="CJ1830" s="63"/>
      <c r="CK1830" s="63"/>
      <c r="CL1830" s="63"/>
      <c r="CM1830" s="63"/>
      <c r="CN1830" s="63"/>
      <c r="CO1830" s="63"/>
      <c r="CP1830" s="63"/>
      <c r="CR1830" s="227"/>
      <c r="CS1830" s="74"/>
    </row>
    <row r="1831" spans="1:97" s="72" customFormat="1" ht="75.75" customHeight="1">
      <c r="A1831" s="76"/>
      <c r="B1831" s="76"/>
      <c r="C1831" s="76"/>
      <c r="D1831" s="76"/>
      <c r="E1831" s="76"/>
      <c r="F1831" s="63"/>
      <c r="G1831" s="63"/>
      <c r="H1831" s="63"/>
      <c r="I1831" s="63"/>
      <c r="J1831" s="63"/>
      <c r="K1831" s="63"/>
      <c r="L1831" s="63"/>
      <c r="M1831" s="63"/>
      <c r="N1831" s="63"/>
      <c r="O1831" s="63"/>
      <c r="P1831" s="63"/>
      <c r="Q1831" s="63"/>
      <c r="R1831" s="63"/>
      <c r="S1831" s="63"/>
      <c r="T1831" s="63"/>
      <c r="U1831" s="63"/>
      <c r="V1831" s="63"/>
      <c r="W1831" s="63"/>
      <c r="X1831" s="63"/>
      <c r="Y1831" s="63"/>
      <c r="Z1831" s="63"/>
      <c r="AA1831" s="63"/>
      <c r="AB1831" s="63"/>
      <c r="AC1831" s="63"/>
      <c r="AD1831" s="63"/>
      <c r="AE1831" s="63"/>
      <c r="AF1831" s="63"/>
      <c r="AG1831" s="63"/>
      <c r="AH1831" s="63"/>
      <c r="AI1831" s="63"/>
      <c r="AJ1831" s="63"/>
      <c r="AK1831" s="63"/>
      <c r="AL1831" s="63"/>
      <c r="AM1831" s="63"/>
      <c r="AN1831" s="63"/>
      <c r="AO1831" s="63"/>
      <c r="AP1831" s="63"/>
      <c r="AQ1831" s="63"/>
      <c r="AR1831" s="63"/>
      <c r="AS1831" s="63"/>
      <c r="AT1831" s="63"/>
      <c r="AU1831" s="63"/>
      <c r="AV1831" s="63"/>
      <c r="AW1831" s="63"/>
      <c r="AX1831" s="63"/>
      <c r="AY1831" s="63"/>
      <c r="AZ1831" s="63"/>
      <c r="BA1831" s="63"/>
      <c r="BB1831" s="63"/>
      <c r="BC1831" s="63"/>
      <c r="BD1831" s="63"/>
      <c r="BE1831" s="63"/>
      <c r="BF1831" s="63"/>
      <c r="BG1831" s="63"/>
      <c r="BH1831" s="63"/>
      <c r="BI1831" s="63"/>
      <c r="BJ1831" s="63"/>
      <c r="BK1831" s="63"/>
      <c r="BL1831" s="63"/>
      <c r="BM1831" s="63"/>
      <c r="BN1831" s="63"/>
      <c r="BO1831" s="63"/>
      <c r="BP1831" s="63"/>
      <c r="BQ1831" s="63"/>
      <c r="BR1831" s="63"/>
      <c r="BS1831" s="63"/>
      <c r="BT1831" s="63"/>
      <c r="BU1831" s="63"/>
      <c r="BV1831" s="63"/>
      <c r="BW1831" s="63"/>
      <c r="BX1831" s="63"/>
      <c r="BY1831" s="63"/>
      <c r="BZ1831" s="63"/>
      <c r="CA1831" s="63"/>
      <c r="CB1831" s="63"/>
      <c r="CC1831" s="63"/>
      <c r="CD1831" s="63"/>
      <c r="CE1831" s="63"/>
      <c r="CF1831" s="63"/>
      <c r="CG1831" s="63"/>
      <c r="CH1831" s="63"/>
      <c r="CI1831" s="63"/>
      <c r="CJ1831" s="63"/>
      <c r="CK1831" s="63"/>
      <c r="CL1831" s="63"/>
      <c r="CM1831" s="63"/>
      <c r="CN1831" s="63"/>
      <c r="CO1831" s="63"/>
      <c r="CP1831" s="63"/>
      <c r="CR1831" s="227"/>
      <c r="CS1831" s="74"/>
    </row>
    <row r="1832" spans="1:97" s="72" customFormat="1" ht="75.75" customHeight="1">
      <c r="A1832" s="76"/>
      <c r="B1832" s="76"/>
      <c r="C1832" s="76"/>
      <c r="D1832" s="76"/>
      <c r="E1832" s="76"/>
      <c r="F1832" s="63"/>
      <c r="G1832" s="63"/>
      <c r="H1832" s="63"/>
      <c r="I1832" s="63"/>
      <c r="J1832" s="63"/>
      <c r="K1832" s="63"/>
      <c r="L1832" s="63"/>
      <c r="M1832" s="63"/>
      <c r="N1832" s="63"/>
      <c r="O1832" s="63"/>
      <c r="P1832" s="63"/>
      <c r="Q1832" s="63"/>
      <c r="R1832" s="63"/>
      <c r="S1832" s="63"/>
      <c r="T1832" s="63"/>
      <c r="U1832" s="63"/>
      <c r="V1832" s="63"/>
      <c r="W1832" s="63"/>
      <c r="X1832" s="63"/>
      <c r="Y1832" s="63"/>
      <c r="Z1832" s="63"/>
      <c r="AA1832" s="63"/>
      <c r="AB1832" s="63"/>
      <c r="AC1832" s="63"/>
      <c r="AD1832" s="63"/>
      <c r="AE1832" s="63"/>
      <c r="AF1832" s="63"/>
      <c r="AG1832" s="63"/>
      <c r="AH1832" s="63"/>
      <c r="AI1832" s="63"/>
      <c r="AJ1832" s="63"/>
      <c r="AK1832" s="63"/>
      <c r="AL1832" s="63"/>
      <c r="AM1832" s="63"/>
      <c r="AN1832" s="63"/>
      <c r="AO1832" s="63"/>
      <c r="AP1832" s="63"/>
      <c r="AQ1832" s="63"/>
      <c r="AR1832" s="63"/>
      <c r="AS1832" s="63"/>
      <c r="AT1832" s="63"/>
      <c r="AU1832" s="63"/>
      <c r="AV1832" s="63"/>
      <c r="AW1832" s="63"/>
      <c r="AX1832" s="63"/>
      <c r="AY1832" s="63"/>
      <c r="AZ1832" s="63"/>
      <c r="BA1832" s="63"/>
      <c r="BB1832" s="63"/>
      <c r="BC1832" s="63"/>
      <c r="BD1832" s="63"/>
      <c r="BE1832" s="63"/>
      <c r="BF1832" s="63"/>
      <c r="BG1832" s="63"/>
      <c r="BH1832" s="63"/>
      <c r="BI1832" s="63"/>
      <c r="BJ1832" s="63"/>
      <c r="BK1832" s="63"/>
      <c r="BL1832" s="63"/>
      <c r="BM1832" s="63"/>
      <c r="BN1832" s="63"/>
      <c r="BO1832" s="63"/>
      <c r="BP1832" s="63"/>
      <c r="BQ1832" s="63"/>
      <c r="BR1832" s="63"/>
      <c r="BS1832" s="63"/>
      <c r="BT1832" s="63"/>
      <c r="BU1832" s="63"/>
      <c r="BV1832" s="63"/>
      <c r="BW1832" s="63"/>
      <c r="BX1832" s="63"/>
      <c r="BY1832" s="63"/>
      <c r="BZ1832" s="63"/>
      <c r="CA1832" s="63"/>
      <c r="CB1832" s="63"/>
      <c r="CC1832" s="63"/>
      <c r="CD1832" s="63"/>
      <c r="CE1832" s="63"/>
      <c r="CF1832" s="63"/>
      <c r="CG1832" s="63"/>
      <c r="CH1832" s="63"/>
      <c r="CI1832" s="63"/>
      <c r="CJ1832" s="63"/>
      <c r="CK1832" s="63"/>
      <c r="CL1832" s="63"/>
      <c r="CM1832" s="63"/>
      <c r="CN1832" s="63"/>
      <c r="CO1832" s="63"/>
      <c r="CP1832" s="63"/>
      <c r="CR1832" s="227"/>
      <c r="CS1832" s="74"/>
    </row>
    <row r="1833" spans="1:97" s="72" customFormat="1" ht="75.75" customHeight="1">
      <c r="A1833" s="76"/>
      <c r="B1833" s="76"/>
      <c r="C1833" s="76"/>
      <c r="D1833" s="76"/>
      <c r="E1833" s="76"/>
      <c r="F1833" s="63"/>
      <c r="G1833" s="63"/>
      <c r="H1833" s="63"/>
      <c r="I1833" s="63"/>
      <c r="J1833" s="63"/>
      <c r="K1833" s="63"/>
      <c r="L1833" s="63"/>
      <c r="M1833" s="63"/>
      <c r="N1833" s="63"/>
      <c r="O1833" s="63"/>
      <c r="P1833" s="63"/>
      <c r="Q1833" s="63"/>
      <c r="R1833" s="63"/>
      <c r="S1833" s="63"/>
      <c r="T1833" s="63"/>
      <c r="U1833" s="63"/>
      <c r="V1833" s="63"/>
      <c r="W1833" s="63"/>
      <c r="X1833" s="63"/>
      <c r="Y1833" s="63"/>
      <c r="Z1833" s="63"/>
      <c r="AA1833" s="63"/>
      <c r="AB1833" s="63"/>
      <c r="AC1833" s="63"/>
      <c r="AD1833" s="63"/>
      <c r="AE1833" s="63"/>
      <c r="AF1833" s="63"/>
      <c r="AG1833" s="63"/>
      <c r="AH1833" s="63"/>
      <c r="AI1833" s="63"/>
      <c r="AJ1833" s="63"/>
      <c r="AK1833" s="63"/>
      <c r="AL1833" s="63"/>
      <c r="AM1833" s="63"/>
      <c r="AN1833" s="63"/>
      <c r="AO1833" s="63"/>
      <c r="AP1833" s="63"/>
      <c r="AQ1833" s="63"/>
      <c r="AR1833" s="63"/>
      <c r="AS1833" s="63"/>
      <c r="AT1833" s="63"/>
      <c r="AU1833" s="63"/>
      <c r="AV1833" s="63"/>
      <c r="AW1833" s="63"/>
      <c r="AX1833" s="63"/>
      <c r="AY1833" s="63"/>
      <c r="AZ1833" s="63"/>
      <c r="BA1833" s="63"/>
      <c r="BB1833" s="63"/>
      <c r="BC1833" s="63"/>
      <c r="BD1833" s="63"/>
      <c r="BE1833" s="63"/>
      <c r="BF1833" s="63"/>
      <c r="BG1833" s="63"/>
      <c r="BH1833" s="63"/>
      <c r="BI1833" s="63"/>
      <c r="BJ1833" s="63"/>
      <c r="BK1833" s="63"/>
      <c r="BL1833" s="63"/>
      <c r="BM1833" s="63"/>
      <c r="BN1833" s="63"/>
      <c r="BO1833" s="63"/>
      <c r="BP1833" s="63"/>
      <c r="BQ1833" s="63"/>
      <c r="BR1833" s="63"/>
      <c r="BS1833" s="63"/>
      <c r="BT1833" s="63"/>
      <c r="BU1833" s="63"/>
      <c r="BV1833" s="63"/>
      <c r="BW1833" s="63"/>
      <c r="BX1833" s="63"/>
      <c r="BY1833" s="63"/>
      <c r="BZ1833" s="63"/>
      <c r="CA1833" s="63"/>
      <c r="CB1833" s="63"/>
      <c r="CC1833" s="63"/>
      <c r="CD1833" s="63"/>
      <c r="CE1833" s="63"/>
      <c r="CF1833" s="63"/>
      <c r="CG1833" s="63"/>
      <c r="CH1833" s="63"/>
      <c r="CI1833" s="63"/>
      <c r="CJ1833" s="63"/>
      <c r="CK1833" s="63"/>
      <c r="CL1833" s="63"/>
      <c r="CM1833" s="63"/>
      <c r="CN1833" s="63"/>
      <c r="CO1833" s="63"/>
      <c r="CP1833" s="63"/>
      <c r="CR1833" s="227"/>
      <c r="CS1833" s="74"/>
    </row>
    <row r="1834" spans="1:97" s="72" customFormat="1" ht="75.75" customHeight="1">
      <c r="A1834" s="76"/>
      <c r="B1834" s="76"/>
      <c r="C1834" s="76"/>
      <c r="D1834" s="76"/>
      <c r="E1834" s="76"/>
      <c r="F1834" s="63"/>
      <c r="G1834" s="63"/>
      <c r="H1834" s="63"/>
      <c r="I1834" s="63"/>
      <c r="J1834" s="63"/>
      <c r="K1834" s="63"/>
      <c r="L1834" s="63"/>
      <c r="M1834" s="63"/>
      <c r="N1834" s="63"/>
      <c r="O1834" s="63"/>
      <c r="P1834" s="63"/>
      <c r="Q1834" s="63"/>
      <c r="R1834" s="63"/>
      <c r="S1834" s="63"/>
      <c r="T1834" s="63"/>
      <c r="U1834" s="63"/>
      <c r="V1834" s="63"/>
      <c r="W1834" s="63"/>
      <c r="X1834" s="63"/>
      <c r="Y1834" s="63"/>
      <c r="Z1834" s="63"/>
      <c r="AA1834" s="63"/>
      <c r="AB1834" s="63"/>
      <c r="AC1834" s="63"/>
      <c r="AD1834" s="63"/>
      <c r="AE1834" s="63"/>
      <c r="AF1834" s="63"/>
      <c r="AG1834" s="63"/>
      <c r="AH1834" s="63"/>
      <c r="AI1834" s="63"/>
      <c r="AJ1834" s="63"/>
      <c r="AK1834" s="63"/>
      <c r="AL1834" s="63"/>
      <c r="AM1834" s="63"/>
      <c r="AN1834" s="63"/>
      <c r="AO1834" s="63"/>
      <c r="AP1834" s="63"/>
      <c r="AQ1834" s="63"/>
      <c r="AR1834" s="63"/>
      <c r="AS1834" s="63"/>
      <c r="AT1834" s="63"/>
      <c r="AU1834" s="63"/>
      <c r="AV1834" s="63"/>
      <c r="AW1834" s="63"/>
      <c r="AX1834" s="63"/>
      <c r="AY1834" s="63"/>
      <c r="AZ1834" s="63"/>
      <c r="BA1834" s="63"/>
      <c r="BB1834" s="63"/>
      <c r="BC1834" s="63"/>
      <c r="BD1834" s="63"/>
      <c r="BE1834" s="63"/>
      <c r="BF1834" s="63"/>
      <c r="BG1834" s="63"/>
      <c r="BH1834" s="63"/>
      <c r="BI1834" s="63"/>
      <c r="BJ1834" s="63"/>
      <c r="BK1834" s="63"/>
      <c r="BL1834" s="63"/>
      <c r="BM1834" s="63"/>
      <c r="BN1834" s="63"/>
      <c r="BO1834" s="63"/>
      <c r="BP1834" s="63"/>
      <c r="BQ1834" s="63"/>
      <c r="BR1834" s="63"/>
      <c r="BS1834" s="63"/>
      <c r="BT1834" s="63"/>
      <c r="BU1834" s="63"/>
      <c r="BV1834" s="63"/>
      <c r="BW1834" s="63"/>
      <c r="BX1834" s="63"/>
      <c r="BY1834" s="63"/>
      <c r="BZ1834" s="63"/>
      <c r="CA1834" s="63"/>
      <c r="CB1834" s="63"/>
      <c r="CC1834" s="63"/>
      <c r="CD1834" s="63"/>
      <c r="CE1834" s="63"/>
      <c r="CF1834" s="63"/>
      <c r="CG1834" s="63"/>
      <c r="CH1834" s="63"/>
      <c r="CI1834" s="63"/>
      <c r="CJ1834" s="63"/>
      <c r="CK1834" s="63"/>
      <c r="CL1834" s="63"/>
      <c r="CM1834" s="63"/>
      <c r="CN1834" s="63"/>
      <c r="CO1834" s="63"/>
      <c r="CP1834" s="63"/>
      <c r="CR1834" s="227"/>
      <c r="CS1834" s="74"/>
    </row>
    <row r="1835" spans="1:97" s="72" customFormat="1" ht="75.75" customHeight="1">
      <c r="A1835" s="76"/>
      <c r="B1835" s="76"/>
      <c r="C1835" s="76"/>
      <c r="D1835" s="76"/>
      <c r="E1835" s="76"/>
      <c r="F1835" s="63"/>
      <c r="G1835" s="63"/>
      <c r="H1835" s="63"/>
      <c r="I1835" s="63"/>
      <c r="J1835" s="63"/>
      <c r="K1835" s="63"/>
      <c r="L1835" s="63"/>
      <c r="M1835" s="63"/>
      <c r="N1835" s="63"/>
      <c r="O1835" s="63"/>
      <c r="P1835" s="63"/>
      <c r="Q1835" s="63"/>
      <c r="R1835" s="63"/>
      <c r="S1835" s="63"/>
      <c r="T1835" s="63"/>
      <c r="U1835" s="63"/>
      <c r="V1835" s="63"/>
      <c r="W1835" s="63"/>
      <c r="X1835" s="63"/>
      <c r="Y1835" s="63"/>
      <c r="Z1835" s="63"/>
      <c r="AA1835" s="63"/>
      <c r="AB1835" s="63"/>
      <c r="AC1835" s="63"/>
      <c r="AD1835" s="63"/>
      <c r="AE1835" s="63"/>
      <c r="AF1835" s="63"/>
      <c r="AG1835" s="63"/>
      <c r="AH1835" s="63"/>
      <c r="AI1835" s="63"/>
      <c r="AJ1835" s="63"/>
      <c r="AK1835" s="63"/>
      <c r="AL1835" s="63"/>
      <c r="AM1835" s="63"/>
      <c r="AN1835" s="63"/>
      <c r="AO1835" s="63"/>
      <c r="AP1835" s="63"/>
      <c r="AQ1835" s="63"/>
      <c r="AR1835" s="63"/>
      <c r="AS1835" s="63"/>
      <c r="AT1835" s="63"/>
      <c r="AU1835" s="63"/>
      <c r="AV1835" s="63"/>
      <c r="AW1835" s="63"/>
      <c r="AX1835" s="63"/>
      <c r="AY1835" s="63"/>
      <c r="AZ1835" s="63"/>
      <c r="BA1835" s="63"/>
      <c r="BB1835" s="63"/>
      <c r="BC1835" s="63"/>
      <c r="BD1835" s="63"/>
      <c r="BE1835" s="63"/>
      <c r="BF1835" s="63"/>
      <c r="BG1835" s="63"/>
      <c r="BH1835" s="63"/>
      <c r="BI1835" s="63"/>
      <c r="BJ1835" s="63"/>
      <c r="BK1835" s="63"/>
      <c r="BL1835" s="63"/>
      <c r="BM1835" s="63"/>
      <c r="BN1835" s="63"/>
      <c r="BO1835" s="63"/>
      <c r="BP1835" s="63"/>
      <c r="BQ1835" s="63"/>
      <c r="BR1835" s="63"/>
      <c r="BS1835" s="63"/>
      <c r="BT1835" s="63"/>
      <c r="BU1835" s="63"/>
      <c r="BV1835" s="63"/>
      <c r="BW1835" s="63"/>
      <c r="BX1835" s="63"/>
      <c r="BY1835" s="63"/>
      <c r="BZ1835" s="63"/>
      <c r="CA1835" s="63"/>
      <c r="CB1835" s="63"/>
      <c r="CC1835" s="63"/>
      <c r="CD1835" s="63"/>
      <c r="CE1835" s="63"/>
      <c r="CF1835" s="63"/>
      <c r="CG1835" s="63"/>
      <c r="CH1835" s="63"/>
      <c r="CI1835" s="63"/>
      <c r="CJ1835" s="63"/>
      <c r="CK1835" s="63"/>
      <c r="CL1835" s="63"/>
      <c r="CM1835" s="63"/>
      <c r="CN1835" s="63"/>
      <c r="CO1835" s="63"/>
      <c r="CP1835" s="63"/>
      <c r="CR1835" s="227"/>
      <c r="CS1835" s="74"/>
    </row>
    <row r="1836" spans="1:97" s="72" customFormat="1" ht="75.75" customHeight="1">
      <c r="A1836" s="76"/>
      <c r="B1836" s="76"/>
      <c r="C1836" s="76"/>
      <c r="D1836" s="76"/>
      <c r="E1836" s="76"/>
      <c r="F1836" s="63"/>
      <c r="G1836" s="63"/>
      <c r="H1836" s="63"/>
      <c r="I1836" s="63"/>
      <c r="J1836" s="63"/>
      <c r="K1836" s="63"/>
      <c r="L1836" s="63"/>
      <c r="M1836" s="63"/>
      <c r="N1836" s="63"/>
      <c r="O1836" s="63"/>
      <c r="P1836" s="63"/>
      <c r="Q1836" s="63"/>
      <c r="R1836" s="63"/>
      <c r="S1836" s="63"/>
      <c r="T1836" s="63"/>
      <c r="U1836" s="63"/>
      <c r="V1836" s="63"/>
      <c r="W1836" s="63"/>
      <c r="X1836" s="63"/>
      <c r="Y1836" s="63"/>
      <c r="Z1836" s="63"/>
      <c r="AA1836" s="63"/>
      <c r="AB1836" s="63"/>
      <c r="AC1836" s="63"/>
      <c r="AD1836" s="63"/>
      <c r="AE1836" s="63"/>
      <c r="AF1836" s="63"/>
      <c r="AG1836" s="63"/>
      <c r="AH1836" s="63"/>
      <c r="AI1836" s="63"/>
      <c r="AJ1836" s="63"/>
      <c r="AK1836" s="63"/>
      <c r="AL1836" s="63"/>
      <c r="AM1836" s="63"/>
      <c r="AN1836" s="63"/>
      <c r="AO1836" s="63"/>
      <c r="AP1836" s="63"/>
      <c r="AQ1836" s="63"/>
      <c r="AR1836" s="63"/>
      <c r="AS1836" s="63"/>
      <c r="AT1836" s="63"/>
      <c r="AU1836" s="63"/>
      <c r="AV1836" s="63"/>
      <c r="AW1836" s="63"/>
      <c r="AX1836" s="63"/>
      <c r="AY1836" s="63"/>
      <c r="AZ1836" s="63"/>
      <c r="BA1836" s="63"/>
      <c r="BB1836" s="63"/>
      <c r="BC1836" s="63"/>
      <c r="BD1836" s="63"/>
      <c r="BE1836" s="63"/>
      <c r="BF1836" s="63"/>
      <c r="BG1836" s="63"/>
      <c r="BH1836" s="63"/>
      <c r="BI1836" s="63"/>
      <c r="BJ1836" s="63"/>
      <c r="BK1836" s="63"/>
      <c r="BL1836" s="63"/>
      <c r="BM1836" s="63"/>
      <c r="BN1836" s="63"/>
      <c r="BO1836" s="63"/>
      <c r="BP1836" s="63"/>
      <c r="BQ1836" s="63"/>
      <c r="BR1836" s="63"/>
      <c r="BS1836" s="63"/>
      <c r="BT1836" s="63"/>
      <c r="BU1836" s="63"/>
      <c r="BV1836" s="63"/>
      <c r="BW1836" s="63"/>
      <c r="BX1836" s="63"/>
      <c r="BY1836" s="63"/>
      <c r="BZ1836" s="63"/>
      <c r="CA1836" s="63"/>
      <c r="CB1836" s="63"/>
      <c r="CC1836" s="63"/>
      <c r="CD1836" s="63"/>
      <c r="CE1836" s="63"/>
      <c r="CF1836" s="63"/>
      <c r="CG1836" s="63"/>
      <c r="CH1836" s="63"/>
      <c r="CI1836" s="63"/>
      <c r="CJ1836" s="63"/>
      <c r="CK1836" s="63"/>
      <c r="CL1836" s="63"/>
      <c r="CM1836" s="63"/>
      <c r="CN1836" s="63"/>
      <c r="CO1836" s="63"/>
      <c r="CP1836" s="63"/>
      <c r="CR1836" s="227"/>
      <c r="CS1836" s="74"/>
    </row>
    <row r="1837" spans="1:97" s="72" customFormat="1" ht="75.75" customHeight="1">
      <c r="A1837" s="76"/>
      <c r="B1837" s="76"/>
      <c r="C1837" s="76"/>
      <c r="D1837" s="76"/>
      <c r="E1837" s="76"/>
      <c r="F1837" s="63"/>
      <c r="G1837" s="63"/>
      <c r="H1837" s="63"/>
      <c r="I1837" s="63"/>
      <c r="J1837" s="63"/>
      <c r="K1837" s="63"/>
      <c r="L1837" s="63"/>
      <c r="M1837" s="63"/>
      <c r="N1837" s="63"/>
      <c r="O1837" s="63"/>
      <c r="P1837" s="63"/>
      <c r="Q1837" s="63"/>
      <c r="R1837" s="63"/>
      <c r="S1837" s="63"/>
      <c r="T1837" s="63"/>
      <c r="U1837" s="63"/>
      <c r="V1837" s="63"/>
      <c r="W1837" s="63"/>
      <c r="X1837" s="63"/>
      <c r="Y1837" s="63"/>
      <c r="Z1837" s="63"/>
      <c r="AA1837" s="63"/>
      <c r="AB1837" s="63"/>
      <c r="AC1837" s="63"/>
      <c r="AD1837" s="63"/>
      <c r="AE1837" s="63"/>
      <c r="AF1837" s="63"/>
      <c r="AG1837" s="63"/>
      <c r="AH1837" s="63"/>
      <c r="AI1837" s="63"/>
      <c r="AJ1837" s="63"/>
      <c r="AK1837" s="63"/>
      <c r="AL1837" s="63"/>
      <c r="AM1837" s="63"/>
      <c r="AN1837" s="63"/>
      <c r="AO1837" s="63"/>
      <c r="AP1837" s="63"/>
      <c r="AQ1837" s="63"/>
      <c r="AR1837" s="63"/>
      <c r="AS1837" s="63"/>
      <c r="AT1837" s="63"/>
      <c r="AU1837" s="63"/>
      <c r="AV1837" s="63"/>
      <c r="AW1837" s="63"/>
      <c r="AX1837" s="63"/>
      <c r="AY1837" s="63"/>
      <c r="AZ1837" s="63"/>
      <c r="BA1837" s="63"/>
      <c r="BB1837" s="63"/>
      <c r="BC1837" s="63"/>
      <c r="BD1837" s="63"/>
      <c r="BE1837" s="63"/>
      <c r="BF1837" s="63"/>
      <c r="BG1837" s="63"/>
      <c r="BH1837" s="63"/>
      <c r="BI1837" s="63"/>
      <c r="BJ1837" s="63"/>
      <c r="BK1837" s="63"/>
      <c r="BL1837" s="63"/>
      <c r="BM1837" s="63"/>
      <c r="BN1837" s="63"/>
      <c r="BO1837" s="63"/>
      <c r="BP1837" s="63"/>
      <c r="BQ1837" s="63"/>
      <c r="BR1837" s="63"/>
      <c r="BS1837" s="63"/>
      <c r="BT1837" s="63"/>
      <c r="BU1837" s="63"/>
      <c r="BV1837" s="63"/>
      <c r="BW1837" s="63"/>
      <c r="BX1837" s="63"/>
      <c r="BY1837" s="63"/>
      <c r="BZ1837" s="63"/>
      <c r="CA1837" s="63"/>
      <c r="CB1837" s="63"/>
      <c r="CC1837" s="63"/>
      <c r="CD1837" s="63"/>
      <c r="CE1837" s="63"/>
      <c r="CF1837" s="63"/>
      <c r="CG1837" s="63"/>
      <c r="CH1837" s="63"/>
      <c r="CI1837" s="63"/>
      <c r="CJ1837" s="63"/>
      <c r="CK1837" s="63"/>
      <c r="CL1837" s="63"/>
      <c r="CM1837" s="63"/>
      <c r="CN1837" s="63"/>
      <c r="CO1837" s="63"/>
      <c r="CP1837" s="63"/>
      <c r="CR1837" s="227"/>
      <c r="CS1837" s="74"/>
    </row>
    <row r="1838" spans="1:97" s="72" customFormat="1" ht="75.75" customHeight="1">
      <c r="A1838" s="76"/>
      <c r="B1838" s="76"/>
      <c r="C1838" s="76"/>
      <c r="D1838" s="76"/>
      <c r="E1838" s="76"/>
      <c r="F1838" s="63"/>
      <c r="G1838" s="63"/>
      <c r="H1838" s="63"/>
      <c r="I1838" s="63"/>
      <c r="J1838" s="63"/>
      <c r="K1838" s="63"/>
      <c r="L1838" s="63"/>
      <c r="M1838" s="63"/>
      <c r="N1838" s="63"/>
      <c r="O1838" s="63"/>
      <c r="P1838" s="63"/>
      <c r="Q1838" s="63"/>
      <c r="R1838" s="63"/>
      <c r="S1838" s="63"/>
      <c r="T1838" s="63"/>
      <c r="U1838" s="63"/>
      <c r="V1838" s="63"/>
      <c r="W1838" s="63"/>
      <c r="X1838" s="63"/>
      <c r="Y1838" s="63"/>
      <c r="Z1838" s="63"/>
      <c r="AA1838" s="63"/>
      <c r="AB1838" s="63"/>
      <c r="AC1838" s="63"/>
      <c r="AD1838" s="63"/>
      <c r="AE1838" s="63"/>
      <c r="AF1838" s="63"/>
      <c r="AG1838" s="63"/>
      <c r="AH1838" s="63"/>
      <c r="AI1838" s="63"/>
      <c r="AJ1838" s="63"/>
      <c r="AK1838" s="63"/>
      <c r="AL1838" s="63"/>
      <c r="AM1838" s="63"/>
      <c r="AN1838" s="63"/>
      <c r="AO1838" s="63"/>
      <c r="AP1838" s="63"/>
      <c r="AQ1838" s="63"/>
      <c r="AR1838" s="63"/>
      <c r="AS1838" s="63"/>
      <c r="AT1838" s="63"/>
      <c r="AU1838" s="63"/>
      <c r="AV1838" s="63"/>
      <c r="AW1838" s="63"/>
      <c r="AX1838" s="63"/>
      <c r="AY1838" s="63"/>
      <c r="AZ1838" s="63"/>
      <c r="BA1838" s="63"/>
      <c r="BB1838" s="63"/>
      <c r="BC1838" s="63"/>
      <c r="BD1838" s="63"/>
      <c r="BE1838" s="63"/>
      <c r="BF1838" s="63"/>
      <c r="BG1838" s="63"/>
      <c r="BH1838" s="63"/>
      <c r="BI1838" s="63"/>
      <c r="BJ1838" s="63"/>
      <c r="BK1838" s="63"/>
      <c r="BL1838" s="63"/>
      <c r="BM1838" s="63"/>
      <c r="BN1838" s="63"/>
      <c r="BO1838" s="63"/>
      <c r="BP1838" s="63"/>
      <c r="BQ1838" s="63"/>
      <c r="BR1838" s="63"/>
      <c r="BS1838" s="63"/>
      <c r="BT1838" s="63"/>
      <c r="BU1838" s="63"/>
      <c r="BV1838" s="63"/>
      <c r="BW1838" s="63"/>
      <c r="BX1838" s="63"/>
      <c r="BY1838" s="63"/>
      <c r="BZ1838" s="63"/>
      <c r="CA1838" s="63"/>
      <c r="CB1838" s="63"/>
      <c r="CC1838" s="63"/>
      <c r="CD1838" s="63"/>
      <c r="CE1838" s="63"/>
      <c r="CF1838" s="63"/>
      <c r="CG1838" s="63"/>
      <c r="CH1838" s="63"/>
      <c r="CI1838" s="63"/>
      <c r="CJ1838" s="63"/>
      <c r="CK1838" s="63"/>
      <c r="CL1838" s="63"/>
      <c r="CM1838" s="63"/>
      <c r="CN1838" s="63"/>
      <c r="CO1838" s="63"/>
      <c r="CP1838" s="63"/>
      <c r="CR1838" s="227"/>
      <c r="CS1838" s="74"/>
    </row>
    <row r="1839" spans="1:97" s="72" customFormat="1" ht="75.75" customHeight="1">
      <c r="A1839" s="76"/>
      <c r="B1839" s="76"/>
      <c r="C1839" s="76"/>
      <c r="D1839" s="76"/>
      <c r="E1839" s="76"/>
      <c r="F1839" s="63"/>
      <c r="G1839" s="63"/>
      <c r="H1839" s="63"/>
      <c r="I1839" s="63"/>
      <c r="J1839" s="63"/>
      <c r="K1839" s="63"/>
      <c r="L1839" s="63"/>
      <c r="M1839" s="63"/>
      <c r="N1839" s="63"/>
      <c r="O1839" s="63"/>
      <c r="P1839" s="63"/>
      <c r="Q1839" s="63"/>
      <c r="R1839" s="63"/>
      <c r="S1839" s="63"/>
      <c r="T1839" s="63"/>
      <c r="U1839" s="63"/>
      <c r="V1839" s="63"/>
      <c r="W1839" s="63"/>
      <c r="X1839" s="63"/>
      <c r="Y1839" s="63"/>
      <c r="Z1839" s="63"/>
      <c r="AA1839" s="63"/>
      <c r="AB1839" s="63"/>
      <c r="AC1839" s="63"/>
      <c r="AD1839" s="63"/>
      <c r="AE1839" s="63"/>
      <c r="AF1839" s="63"/>
      <c r="AG1839" s="63"/>
      <c r="AH1839" s="63"/>
      <c r="AI1839" s="63"/>
      <c r="AJ1839" s="63"/>
      <c r="AK1839" s="63"/>
      <c r="AL1839" s="63"/>
      <c r="AM1839" s="63"/>
      <c r="AN1839" s="63"/>
      <c r="AO1839" s="63"/>
      <c r="AP1839" s="63"/>
      <c r="AQ1839" s="63"/>
      <c r="AR1839" s="63"/>
      <c r="AS1839" s="63"/>
      <c r="AT1839" s="63"/>
      <c r="AU1839" s="63"/>
      <c r="AV1839" s="63"/>
      <c r="AW1839" s="63"/>
      <c r="AX1839" s="63"/>
      <c r="AY1839" s="63"/>
      <c r="AZ1839" s="63"/>
      <c r="BA1839" s="63"/>
      <c r="BB1839" s="63"/>
      <c r="BC1839" s="63"/>
      <c r="BD1839" s="63"/>
      <c r="BE1839" s="63"/>
      <c r="BF1839" s="63"/>
      <c r="BG1839" s="63"/>
      <c r="BH1839" s="63"/>
      <c r="BI1839" s="63"/>
      <c r="BJ1839" s="63"/>
      <c r="BK1839" s="63"/>
      <c r="BL1839" s="63"/>
      <c r="BM1839" s="63"/>
      <c r="BN1839" s="63"/>
      <c r="BO1839" s="63"/>
      <c r="BP1839" s="63"/>
      <c r="BQ1839" s="63"/>
      <c r="BR1839" s="63"/>
      <c r="BS1839" s="63"/>
      <c r="BT1839" s="63"/>
      <c r="BU1839" s="63"/>
      <c r="BV1839" s="63"/>
      <c r="BW1839" s="63"/>
      <c r="BX1839" s="63"/>
      <c r="BY1839" s="63"/>
      <c r="BZ1839" s="63"/>
      <c r="CA1839" s="63"/>
      <c r="CB1839" s="63"/>
      <c r="CC1839" s="63"/>
      <c r="CD1839" s="63"/>
      <c r="CE1839" s="63"/>
      <c r="CF1839" s="63"/>
      <c r="CG1839" s="63"/>
      <c r="CH1839" s="63"/>
      <c r="CI1839" s="63"/>
      <c r="CJ1839" s="63"/>
      <c r="CK1839" s="63"/>
      <c r="CL1839" s="63"/>
      <c r="CM1839" s="63"/>
      <c r="CN1839" s="63"/>
      <c r="CO1839" s="63"/>
      <c r="CP1839" s="63"/>
      <c r="CR1839" s="227"/>
      <c r="CS1839" s="74"/>
    </row>
    <row r="1840" spans="1:97" s="72" customFormat="1" ht="75.75" customHeight="1">
      <c r="A1840" s="76"/>
      <c r="B1840" s="76"/>
      <c r="C1840" s="76"/>
      <c r="D1840" s="76"/>
      <c r="E1840" s="76"/>
      <c r="F1840" s="63"/>
      <c r="G1840" s="63"/>
      <c r="H1840" s="63"/>
      <c r="I1840" s="63"/>
      <c r="J1840" s="63"/>
      <c r="K1840" s="63"/>
      <c r="L1840" s="63"/>
      <c r="M1840" s="63"/>
      <c r="N1840" s="63"/>
      <c r="O1840" s="63"/>
      <c r="P1840" s="63"/>
      <c r="Q1840" s="63"/>
      <c r="R1840" s="63"/>
      <c r="S1840" s="63"/>
      <c r="T1840" s="63"/>
      <c r="U1840" s="63"/>
      <c r="V1840" s="63"/>
      <c r="W1840" s="63"/>
      <c r="X1840" s="63"/>
      <c r="Y1840" s="63"/>
      <c r="Z1840" s="63"/>
      <c r="AA1840" s="63"/>
      <c r="AB1840" s="63"/>
      <c r="AC1840" s="63"/>
      <c r="AD1840" s="63"/>
      <c r="AE1840" s="63"/>
      <c r="AF1840" s="63"/>
      <c r="AG1840" s="63"/>
      <c r="AH1840" s="63"/>
      <c r="AI1840" s="63"/>
      <c r="AJ1840" s="63"/>
      <c r="AK1840" s="63"/>
      <c r="AL1840" s="63"/>
      <c r="AM1840" s="63"/>
      <c r="AN1840" s="63"/>
      <c r="AO1840" s="63"/>
      <c r="AP1840" s="63"/>
      <c r="AQ1840" s="63"/>
      <c r="AR1840" s="63"/>
      <c r="AS1840" s="63"/>
      <c r="AT1840" s="63"/>
      <c r="AU1840" s="63"/>
      <c r="AV1840" s="63"/>
      <c r="AW1840" s="63"/>
      <c r="AX1840" s="63"/>
      <c r="AY1840" s="63"/>
      <c r="AZ1840" s="63"/>
      <c r="BA1840" s="63"/>
      <c r="BB1840" s="63"/>
      <c r="BC1840" s="63"/>
      <c r="BD1840" s="63"/>
      <c r="BE1840" s="63"/>
      <c r="BF1840" s="63"/>
      <c r="BG1840" s="63"/>
      <c r="BH1840" s="63"/>
      <c r="BI1840" s="63"/>
      <c r="BJ1840" s="63"/>
      <c r="BK1840" s="63"/>
      <c r="BL1840" s="63"/>
      <c r="BM1840" s="63"/>
      <c r="BN1840" s="63"/>
      <c r="BO1840" s="63"/>
      <c r="BP1840" s="63"/>
      <c r="BQ1840" s="63"/>
      <c r="BR1840" s="63"/>
      <c r="BS1840" s="63"/>
      <c r="BT1840" s="63"/>
      <c r="BU1840" s="63"/>
      <c r="BV1840" s="63"/>
      <c r="BW1840" s="63"/>
      <c r="BX1840" s="63"/>
      <c r="BY1840" s="63"/>
      <c r="BZ1840" s="63"/>
      <c r="CA1840" s="63"/>
      <c r="CB1840" s="63"/>
      <c r="CC1840" s="63"/>
      <c r="CD1840" s="63"/>
      <c r="CE1840" s="63"/>
      <c r="CF1840" s="63"/>
      <c r="CG1840" s="63"/>
      <c r="CH1840" s="63"/>
      <c r="CI1840" s="63"/>
      <c r="CJ1840" s="63"/>
      <c r="CK1840" s="63"/>
      <c r="CL1840" s="63"/>
      <c r="CM1840" s="63"/>
      <c r="CN1840" s="63"/>
      <c r="CO1840" s="63"/>
      <c r="CP1840" s="63"/>
      <c r="CR1840" s="227"/>
      <c r="CS1840" s="74"/>
    </row>
    <row r="1841" spans="1:97" s="72" customFormat="1" ht="75.75" customHeight="1">
      <c r="A1841" s="76"/>
      <c r="B1841" s="76"/>
      <c r="C1841" s="76"/>
      <c r="D1841" s="76"/>
      <c r="E1841" s="76"/>
      <c r="F1841" s="63"/>
      <c r="G1841" s="63"/>
      <c r="H1841" s="63"/>
      <c r="I1841" s="63"/>
      <c r="J1841" s="63"/>
      <c r="K1841" s="63"/>
      <c r="L1841" s="63"/>
      <c r="M1841" s="63"/>
      <c r="N1841" s="63"/>
      <c r="O1841" s="63"/>
      <c r="P1841" s="63"/>
      <c r="Q1841" s="63"/>
      <c r="R1841" s="63"/>
      <c r="S1841" s="63"/>
      <c r="T1841" s="63"/>
      <c r="U1841" s="63"/>
      <c r="V1841" s="63"/>
      <c r="W1841" s="63"/>
      <c r="X1841" s="63"/>
      <c r="Y1841" s="63"/>
      <c r="Z1841" s="63"/>
      <c r="AA1841" s="63"/>
      <c r="AB1841" s="63"/>
      <c r="AC1841" s="63"/>
      <c r="AD1841" s="63"/>
      <c r="AE1841" s="63"/>
      <c r="AF1841" s="63"/>
      <c r="AG1841" s="63"/>
      <c r="AH1841" s="63"/>
      <c r="AI1841" s="63"/>
      <c r="AJ1841" s="63"/>
      <c r="AK1841" s="63"/>
      <c r="AL1841" s="63"/>
      <c r="AM1841" s="63"/>
      <c r="AN1841" s="63"/>
      <c r="AO1841" s="63"/>
      <c r="AP1841" s="63"/>
      <c r="AQ1841" s="63"/>
      <c r="AR1841" s="63"/>
      <c r="AS1841" s="63"/>
      <c r="AT1841" s="63"/>
      <c r="AU1841" s="63"/>
      <c r="AV1841" s="63"/>
      <c r="AW1841" s="63"/>
      <c r="AX1841" s="63"/>
      <c r="AY1841" s="63"/>
      <c r="AZ1841" s="63"/>
      <c r="BA1841" s="63"/>
      <c r="BB1841" s="63"/>
      <c r="BC1841" s="63"/>
      <c r="BD1841" s="63"/>
      <c r="BE1841" s="63"/>
      <c r="BF1841" s="63"/>
      <c r="BG1841" s="63"/>
      <c r="BH1841" s="63"/>
      <c r="BI1841" s="63"/>
      <c r="BJ1841" s="63"/>
      <c r="BK1841" s="63"/>
      <c r="BL1841" s="63"/>
      <c r="BM1841" s="63"/>
      <c r="BN1841" s="63"/>
      <c r="BO1841" s="63"/>
      <c r="BP1841" s="63"/>
      <c r="BQ1841" s="63"/>
      <c r="BR1841" s="63"/>
      <c r="BS1841" s="63"/>
      <c r="BT1841" s="63"/>
      <c r="BU1841" s="63"/>
      <c r="BV1841" s="63"/>
      <c r="BW1841" s="63"/>
      <c r="BX1841" s="63"/>
      <c r="BY1841" s="63"/>
      <c r="BZ1841" s="63"/>
      <c r="CA1841" s="63"/>
      <c r="CB1841" s="63"/>
      <c r="CC1841" s="63"/>
      <c r="CD1841" s="63"/>
      <c r="CE1841" s="63"/>
      <c r="CF1841" s="63"/>
      <c r="CG1841" s="63"/>
      <c r="CH1841" s="63"/>
      <c r="CI1841" s="63"/>
      <c r="CJ1841" s="63"/>
      <c r="CK1841" s="63"/>
      <c r="CL1841" s="63"/>
      <c r="CM1841" s="63"/>
      <c r="CN1841" s="63"/>
      <c r="CO1841" s="63"/>
      <c r="CP1841" s="63"/>
      <c r="CR1841" s="227"/>
      <c r="CS1841" s="74"/>
    </row>
    <row r="1842" spans="1:97" s="72" customFormat="1" ht="75.75" customHeight="1">
      <c r="A1842" s="76"/>
      <c r="B1842" s="76"/>
      <c r="C1842" s="76"/>
      <c r="D1842" s="76"/>
      <c r="E1842" s="76"/>
      <c r="F1842" s="63"/>
      <c r="G1842" s="63"/>
      <c r="H1842" s="63"/>
      <c r="I1842" s="63"/>
      <c r="J1842" s="63"/>
      <c r="K1842" s="63"/>
      <c r="L1842" s="63"/>
      <c r="M1842" s="63"/>
      <c r="N1842" s="63"/>
      <c r="O1842" s="63"/>
      <c r="P1842" s="63"/>
      <c r="Q1842" s="63"/>
      <c r="R1842" s="63"/>
      <c r="S1842" s="63"/>
      <c r="T1842" s="63"/>
      <c r="U1842" s="63"/>
      <c r="V1842" s="63"/>
      <c r="W1842" s="63"/>
      <c r="X1842" s="63"/>
      <c r="Y1842" s="63"/>
      <c r="Z1842" s="63"/>
      <c r="AA1842" s="63"/>
      <c r="AB1842" s="63"/>
      <c r="AC1842" s="63"/>
      <c r="AD1842" s="63"/>
      <c r="AE1842" s="63"/>
      <c r="AF1842" s="63"/>
      <c r="AG1842" s="63"/>
      <c r="AH1842" s="63"/>
      <c r="AI1842" s="63"/>
      <c r="AJ1842" s="63"/>
      <c r="AK1842" s="63"/>
      <c r="AL1842" s="63"/>
      <c r="AM1842" s="63"/>
      <c r="AN1842" s="63"/>
      <c r="AO1842" s="63"/>
      <c r="AP1842" s="63"/>
      <c r="AQ1842" s="63"/>
      <c r="AR1842" s="63"/>
      <c r="AS1842" s="63"/>
      <c r="AT1842" s="63"/>
      <c r="AU1842" s="63"/>
      <c r="AV1842" s="63"/>
      <c r="AW1842" s="63"/>
      <c r="AX1842" s="63"/>
      <c r="AY1842" s="63"/>
      <c r="AZ1842" s="63"/>
      <c r="BA1842" s="63"/>
      <c r="BB1842" s="63"/>
      <c r="BC1842" s="63"/>
      <c r="BD1842" s="63"/>
      <c r="BE1842" s="63"/>
      <c r="BF1842" s="63"/>
      <c r="BG1842" s="63"/>
      <c r="BH1842" s="63"/>
      <c r="BI1842" s="63"/>
      <c r="BJ1842" s="63"/>
      <c r="BK1842" s="63"/>
      <c r="BL1842" s="63"/>
      <c r="BM1842" s="63"/>
      <c r="BN1842" s="63"/>
      <c r="BO1842" s="63"/>
      <c r="BP1842" s="63"/>
      <c r="BQ1842" s="63"/>
      <c r="BR1842" s="63"/>
      <c r="BS1842" s="63"/>
      <c r="BT1842" s="63"/>
      <c r="BU1842" s="63"/>
      <c r="BV1842" s="63"/>
      <c r="BW1842" s="63"/>
      <c r="BX1842" s="63"/>
      <c r="BY1842" s="63"/>
      <c r="BZ1842" s="63"/>
      <c r="CA1842" s="63"/>
      <c r="CB1842" s="63"/>
      <c r="CC1842" s="63"/>
      <c r="CD1842" s="63"/>
      <c r="CE1842" s="63"/>
      <c r="CF1842" s="63"/>
      <c r="CG1842" s="63"/>
      <c r="CH1842" s="63"/>
      <c r="CI1842" s="63"/>
      <c r="CJ1842" s="63"/>
      <c r="CK1842" s="63"/>
      <c r="CL1842" s="63"/>
      <c r="CM1842" s="63"/>
      <c r="CN1842" s="63"/>
      <c r="CO1842" s="63"/>
      <c r="CP1842" s="63"/>
      <c r="CR1842" s="227"/>
      <c r="CS1842" s="74"/>
    </row>
    <row r="1843" spans="1:97" s="72" customFormat="1" ht="75.75" customHeight="1">
      <c r="A1843" s="76"/>
      <c r="B1843" s="76"/>
      <c r="C1843" s="76"/>
      <c r="D1843" s="76"/>
      <c r="E1843" s="76"/>
      <c r="F1843" s="63"/>
      <c r="G1843" s="63"/>
      <c r="H1843" s="63"/>
      <c r="I1843" s="63"/>
      <c r="J1843" s="63"/>
      <c r="K1843" s="63"/>
      <c r="L1843" s="63"/>
      <c r="M1843" s="63"/>
      <c r="N1843" s="63"/>
      <c r="O1843" s="63"/>
      <c r="P1843" s="63"/>
      <c r="Q1843" s="63"/>
      <c r="R1843" s="63"/>
      <c r="S1843" s="63"/>
      <c r="T1843" s="63"/>
      <c r="U1843" s="63"/>
      <c r="V1843" s="63"/>
      <c r="W1843" s="63"/>
      <c r="X1843" s="63"/>
      <c r="Y1843" s="63"/>
      <c r="Z1843" s="63"/>
      <c r="AA1843" s="63"/>
      <c r="AB1843" s="63"/>
      <c r="AC1843" s="63"/>
      <c r="AD1843" s="63"/>
      <c r="AE1843" s="63"/>
      <c r="AF1843" s="63"/>
      <c r="AG1843" s="63"/>
      <c r="AH1843" s="63"/>
      <c r="AI1843" s="63"/>
      <c r="AJ1843" s="63"/>
      <c r="AK1843" s="63"/>
      <c r="AL1843" s="63"/>
      <c r="AM1843" s="63"/>
      <c r="AN1843" s="63"/>
      <c r="AO1843" s="63"/>
      <c r="AP1843" s="63"/>
      <c r="AQ1843" s="63"/>
      <c r="AR1843" s="63"/>
      <c r="AS1843" s="63"/>
      <c r="AT1843" s="63"/>
      <c r="AU1843" s="63"/>
      <c r="AV1843" s="63"/>
      <c r="AW1843" s="63"/>
      <c r="AX1843" s="63"/>
      <c r="AY1843" s="63"/>
      <c r="AZ1843" s="63"/>
      <c r="BA1843" s="63"/>
      <c r="BB1843" s="63"/>
      <c r="BC1843" s="63"/>
      <c r="BD1843" s="63"/>
      <c r="BE1843" s="63"/>
      <c r="BF1843" s="63"/>
      <c r="BG1843" s="63"/>
      <c r="BH1843" s="63"/>
      <c r="BI1843" s="63"/>
      <c r="BJ1843" s="63"/>
      <c r="BK1843" s="63"/>
      <c r="BL1843" s="63"/>
      <c r="BM1843" s="63"/>
      <c r="BN1843" s="63"/>
      <c r="BO1843" s="63"/>
      <c r="BP1843" s="63"/>
      <c r="BQ1843" s="63"/>
      <c r="BR1843" s="63"/>
      <c r="BS1843" s="63"/>
      <c r="BT1843" s="63"/>
      <c r="BU1843" s="63"/>
      <c r="BV1843" s="63"/>
      <c r="BW1843" s="63"/>
      <c r="BX1843" s="63"/>
      <c r="BY1843" s="63"/>
      <c r="BZ1843" s="63"/>
      <c r="CA1843" s="63"/>
      <c r="CB1843" s="63"/>
      <c r="CC1843" s="63"/>
      <c r="CD1843" s="63"/>
      <c r="CE1843" s="63"/>
      <c r="CF1843" s="63"/>
      <c r="CG1843" s="63"/>
      <c r="CH1843" s="63"/>
      <c r="CI1843" s="63"/>
      <c r="CJ1843" s="63"/>
      <c r="CK1843" s="63"/>
      <c r="CL1843" s="63"/>
      <c r="CM1843" s="63"/>
      <c r="CN1843" s="63"/>
      <c r="CO1843" s="63"/>
      <c r="CP1843" s="63"/>
      <c r="CR1843" s="227"/>
      <c r="CS1843" s="74"/>
    </row>
    <row r="1844" spans="1:97" s="72" customFormat="1" ht="75.75" customHeight="1">
      <c r="A1844" s="76"/>
      <c r="B1844" s="76"/>
      <c r="C1844" s="76"/>
      <c r="D1844" s="76"/>
      <c r="E1844" s="76"/>
      <c r="F1844" s="63"/>
      <c r="G1844" s="63"/>
      <c r="H1844" s="63"/>
      <c r="I1844" s="63"/>
      <c r="J1844" s="63"/>
      <c r="K1844" s="63"/>
      <c r="L1844" s="63"/>
      <c r="M1844" s="63"/>
      <c r="N1844" s="63"/>
      <c r="O1844" s="63"/>
      <c r="P1844" s="63"/>
      <c r="Q1844" s="63"/>
      <c r="R1844" s="63"/>
      <c r="S1844" s="63"/>
      <c r="T1844" s="63"/>
      <c r="U1844" s="63"/>
      <c r="V1844" s="63"/>
      <c r="W1844" s="63"/>
      <c r="X1844" s="63"/>
      <c r="Y1844" s="63"/>
      <c r="Z1844" s="63"/>
      <c r="AA1844" s="63"/>
      <c r="AB1844" s="63"/>
      <c r="AC1844" s="63"/>
      <c r="AD1844" s="63"/>
      <c r="AE1844" s="63"/>
      <c r="AF1844" s="63"/>
      <c r="AG1844" s="63"/>
      <c r="AH1844" s="63"/>
      <c r="AI1844" s="63"/>
      <c r="AJ1844" s="63"/>
      <c r="AK1844" s="63"/>
      <c r="AL1844" s="63"/>
      <c r="AM1844" s="63"/>
      <c r="AN1844" s="63"/>
      <c r="AO1844" s="63"/>
      <c r="AP1844" s="63"/>
      <c r="AQ1844" s="63"/>
      <c r="AR1844" s="63"/>
      <c r="AS1844" s="63"/>
      <c r="AT1844" s="63"/>
      <c r="AU1844" s="63"/>
      <c r="AV1844" s="63"/>
      <c r="AW1844" s="63"/>
      <c r="AX1844" s="63"/>
      <c r="AY1844" s="63"/>
      <c r="AZ1844" s="63"/>
      <c r="BA1844" s="63"/>
      <c r="BB1844" s="63"/>
      <c r="BC1844" s="63"/>
      <c r="BD1844" s="63"/>
      <c r="BE1844" s="63"/>
      <c r="BF1844" s="63"/>
      <c r="BG1844" s="63"/>
      <c r="BH1844" s="63"/>
      <c r="BI1844" s="63"/>
      <c r="BJ1844" s="63"/>
      <c r="BK1844" s="63"/>
      <c r="BL1844" s="63"/>
      <c r="BM1844" s="63"/>
      <c r="BN1844" s="63"/>
      <c r="BO1844" s="63"/>
      <c r="BP1844" s="63"/>
      <c r="BQ1844" s="63"/>
      <c r="BR1844" s="63"/>
      <c r="BS1844" s="63"/>
      <c r="BT1844" s="63"/>
      <c r="BU1844" s="63"/>
      <c r="BV1844" s="63"/>
      <c r="BW1844" s="63"/>
      <c r="BX1844" s="63"/>
      <c r="BY1844" s="63"/>
      <c r="BZ1844" s="63"/>
      <c r="CA1844" s="63"/>
      <c r="CB1844" s="63"/>
      <c r="CC1844" s="63"/>
      <c r="CD1844" s="63"/>
      <c r="CE1844" s="63"/>
      <c r="CF1844" s="63"/>
      <c r="CG1844" s="63"/>
      <c r="CH1844" s="63"/>
      <c r="CI1844" s="63"/>
      <c r="CJ1844" s="63"/>
      <c r="CK1844" s="63"/>
      <c r="CL1844" s="63"/>
      <c r="CM1844" s="63"/>
      <c r="CN1844" s="63"/>
      <c r="CO1844" s="63"/>
      <c r="CP1844" s="63"/>
      <c r="CR1844" s="227"/>
      <c r="CS1844" s="74"/>
    </row>
    <row r="1845" spans="1:97" s="72" customFormat="1" ht="75.75" customHeight="1">
      <c r="A1845" s="76"/>
      <c r="B1845" s="76"/>
      <c r="C1845" s="76"/>
      <c r="D1845" s="76"/>
      <c r="E1845" s="76"/>
      <c r="F1845" s="63"/>
      <c r="G1845" s="63"/>
      <c r="H1845" s="63"/>
      <c r="I1845" s="63"/>
      <c r="J1845" s="63"/>
      <c r="K1845" s="63"/>
      <c r="L1845" s="63"/>
      <c r="M1845" s="63"/>
      <c r="N1845" s="63"/>
      <c r="O1845" s="63"/>
      <c r="P1845" s="63"/>
      <c r="Q1845" s="63"/>
      <c r="R1845" s="63"/>
      <c r="S1845" s="63"/>
      <c r="T1845" s="63"/>
      <c r="U1845" s="63"/>
      <c r="V1845" s="63"/>
      <c r="W1845" s="63"/>
      <c r="X1845" s="63"/>
      <c r="Y1845" s="63"/>
      <c r="Z1845" s="63"/>
      <c r="AA1845" s="63"/>
      <c r="AB1845" s="63"/>
      <c r="AC1845" s="63"/>
      <c r="AD1845" s="63"/>
      <c r="AE1845" s="63"/>
      <c r="AF1845" s="63"/>
      <c r="AG1845" s="63"/>
      <c r="AH1845" s="63"/>
      <c r="AI1845" s="63"/>
      <c r="AJ1845" s="63"/>
      <c r="AK1845" s="63"/>
      <c r="AL1845" s="63"/>
      <c r="AM1845" s="63"/>
      <c r="AN1845" s="63"/>
      <c r="AO1845" s="63"/>
      <c r="AP1845" s="63"/>
      <c r="AQ1845" s="63"/>
      <c r="AR1845" s="63"/>
      <c r="AS1845" s="63"/>
      <c r="AT1845" s="63"/>
      <c r="AU1845" s="63"/>
      <c r="AV1845" s="63"/>
      <c r="AW1845" s="63"/>
      <c r="AX1845" s="63"/>
      <c r="AY1845" s="63"/>
      <c r="AZ1845" s="63"/>
      <c r="BA1845" s="63"/>
      <c r="BB1845" s="63"/>
      <c r="BC1845" s="63"/>
      <c r="BD1845" s="63"/>
      <c r="BE1845" s="63"/>
      <c r="BF1845" s="63"/>
      <c r="BG1845" s="63"/>
      <c r="BH1845" s="63"/>
      <c r="BI1845" s="63"/>
      <c r="BJ1845" s="63"/>
      <c r="BK1845" s="63"/>
      <c r="BL1845" s="63"/>
      <c r="BM1845" s="63"/>
      <c r="BN1845" s="63"/>
      <c r="BO1845" s="63"/>
      <c r="BP1845" s="63"/>
      <c r="BQ1845" s="63"/>
      <c r="BR1845" s="63"/>
      <c r="BS1845" s="63"/>
      <c r="BT1845" s="63"/>
      <c r="BU1845" s="63"/>
      <c r="BV1845" s="63"/>
      <c r="BW1845" s="63"/>
      <c r="BX1845" s="63"/>
      <c r="BY1845" s="63"/>
      <c r="BZ1845" s="63"/>
      <c r="CA1845" s="63"/>
      <c r="CB1845" s="63"/>
      <c r="CC1845" s="63"/>
      <c r="CD1845" s="63"/>
      <c r="CE1845" s="63"/>
      <c r="CF1845" s="63"/>
      <c r="CG1845" s="63"/>
      <c r="CH1845" s="63"/>
      <c r="CI1845" s="63"/>
      <c r="CJ1845" s="63"/>
      <c r="CK1845" s="63"/>
      <c r="CL1845" s="63"/>
      <c r="CM1845" s="63"/>
      <c r="CN1845" s="63"/>
      <c r="CO1845" s="63"/>
      <c r="CP1845" s="63"/>
      <c r="CR1845" s="227"/>
      <c r="CS1845" s="74"/>
    </row>
    <row r="1846" spans="1:97" s="72" customFormat="1" ht="75.75" customHeight="1">
      <c r="A1846" s="76"/>
      <c r="B1846" s="76"/>
      <c r="C1846" s="76"/>
      <c r="D1846" s="76"/>
      <c r="E1846" s="76"/>
      <c r="F1846" s="63"/>
      <c r="G1846" s="63"/>
      <c r="H1846" s="63"/>
      <c r="I1846" s="63"/>
      <c r="J1846" s="63"/>
      <c r="K1846" s="63"/>
      <c r="L1846" s="63"/>
      <c r="M1846" s="63"/>
      <c r="N1846" s="63"/>
      <c r="O1846" s="63"/>
      <c r="P1846" s="63"/>
      <c r="Q1846" s="63"/>
      <c r="R1846" s="63"/>
      <c r="S1846" s="63"/>
      <c r="T1846" s="63"/>
      <c r="U1846" s="63"/>
      <c r="V1846" s="63"/>
      <c r="W1846" s="63"/>
      <c r="X1846" s="63"/>
      <c r="Y1846" s="63"/>
      <c r="Z1846" s="63"/>
      <c r="AA1846" s="63"/>
      <c r="AB1846" s="63"/>
      <c r="AC1846" s="63"/>
      <c r="AD1846" s="63"/>
      <c r="AE1846" s="63"/>
      <c r="AF1846" s="63"/>
      <c r="AG1846" s="63"/>
      <c r="AH1846" s="63"/>
      <c r="AI1846" s="63"/>
      <c r="AJ1846" s="63"/>
      <c r="AK1846" s="63"/>
      <c r="AL1846" s="63"/>
      <c r="AM1846" s="63"/>
      <c r="AN1846" s="63"/>
      <c r="AO1846" s="63"/>
      <c r="AP1846" s="63"/>
      <c r="AQ1846" s="63"/>
      <c r="AR1846" s="63"/>
      <c r="AS1846" s="63"/>
      <c r="AT1846" s="63"/>
      <c r="AU1846" s="63"/>
      <c r="AV1846" s="63"/>
      <c r="AW1846" s="63"/>
      <c r="AX1846" s="63"/>
      <c r="AY1846" s="63"/>
      <c r="AZ1846" s="63"/>
      <c r="BA1846" s="63"/>
      <c r="BB1846" s="63"/>
      <c r="BC1846" s="63"/>
      <c r="BD1846" s="63"/>
      <c r="BE1846" s="63"/>
      <c r="BF1846" s="63"/>
      <c r="BG1846" s="63"/>
      <c r="BH1846" s="63"/>
      <c r="BI1846" s="63"/>
      <c r="BJ1846" s="63"/>
      <c r="BK1846" s="63"/>
      <c r="BL1846" s="63"/>
      <c r="BM1846" s="63"/>
      <c r="BN1846" s="63"/>
      <c r="BO1846" s="63"/>
      <c r="BP1846" s="63"/>
      <c r="BQ1846" s="63"/>
      <c r="BR1846" s="63"/>
      <c r="BS1846" s="63"/>
      <c r="BT1846" s="63"/>
      <c r="BU1846" s="63"/>
      <c r="BV1846" s="63"/>
      <c r="BW1846" s="63"/>
      <c r="BX1846" s="63"/>
      <c r="BY1846" s="63"/>
      <c r="BZ1846" s="63"/>
      <c r="CA1846" s="63"/>
      <c r="CB1846" s="63"/>
      <c r="CC1846" s="63"/>
      <c r="CD1846" s="63"/>
      <c r="CE1846" s="63"/>
      <c r="CF1846" s="63"/>
      <c r="CG1846" s="63"/>
      <c r="CH1846" s="63"/>
      <c r="CI1846" s="63"/>
      <c r="CJ1846" s="63"/>
      <c r="CK1846" s="63"/>
      <c r="CL1846" s="63"/>
      <c r="CM1846" s="63"/>
      <c r="CN1846" s="63"/>
      <c r="CO1846" s="63"/>
      <c r="CP1846" s="63"/>
      <c r="CR1846" s="227"/>
      <c r="CS1846" s="74"/>
    </row>
    <row r="1847" spans="1:97" s="72" customFormat="1" ht="75.75" customHeight="1">
      <c r="A1847" s="76"/>
      <c r="B1847" s="76"/>
      <c r="C1847" s="76"/>
      <c r="D1847" s="76"/>
      <c r="E1847" s="76"/>
      <c r="F1847" s="63"/>
      <c r="G1847" s="63"/>
      <c r="H1847" s="63"/>
      <c r="I1847" s="63"/>
      <c r="J1847" s="63"/>
      <c r="K1847" s="63"/>
      <c r="L1847" s="63"/>
      <c r="M1847" s="63"/>
      <c r="N1847" s="63"/>
      <c r="O1847" s="63"/>
      <c r="P1847" s="63"/>
      <c r="Q1847" s="63"/>
      <c r="R1847" s="63"/>
      <c r="S1847" s="63"/>
      <c r="T1847" s="63"/>
      <c r="U1847" s="63"/>
      <c r="V1847" s="63"/>
      <c r="W1847" s="63"/>
      <c r="X1847" s="63"/>
      <c r="Y1847" s="63"/>
      <c r="Z1847" s="63"/>
      <c r="AA1847" s="63"/>
      <c r="AB1847" s="63"/>
      <c r="AC1847" s="63"/>
      <c r="AD1847" s="63"/>
      <c r="AE1847" s="63"/>
      <c r="AF1847" s="63"/>
      <c r="AG1847" s="63"/>
      <c r="AH1847" s="63"/>
      <c r="AI1847" s="63"/>
      <c r="AJ1847" s="63"/>
      <c r="AK1847" s="63"/>
      <c r="AL1847" s="63"/>
      <c r="AM1847" s="63"/>
      <c r="AN1847" s="63"/>
      <c r="AO1847" s="63"/>
      <c r="AP1847" s="63"/>
      <c r="AQ1847" s="63"/>
      <c r="AR1847" s="63"/>
      <c r="AS1847" s="63"/>
      <c r="AT1847" s="63"/>
      <c r="AU1847" s="63"/>
      <c r="AV1847" s="63"/>
      <c r="AW1847" s="63"/>
      <c r="AX1847" s="63"/>
      <c r="AY1847" s="63"/>
      <c r="AZ1847" s="63"/>
      <c r="BA1847" s="63"/>
      <c r="BB1847" s="63"/>
      <c r="BC1847" s="63"/>
      <c r="BD1847" s="63"/>
      <c r="BE1847" s="63"/>
      <c r="BF1847" s="63"/>
      <c r="BG1847" s="63"/>
      <c r="BH1847" s="63"/>
      <c r="BI1847" s="63"/>
      <c r="BJ1847" s="63"/>
      <c r="BK1847" s="63"/>
      <c r="BL1847" s="63"/>
      <c r="BM1847" s="63"/>
      <c r="BN1847" s="63"/>
      <c r="BO1847" s="63"/>
      <c r="BP1847" s="63"/>
      <c r="BQ1847" s="63"/>
      <c r="BR1847" s="63"/>
      <c r="BS1847" s="63"/>
      <c r="BT1847" s="63"/>
      <c r="BU1847" s="63"/>
      <c r="BV1847" s="63"/>
      <c r="BW1847" s="63"/>
      <c r="BX1847" s="63"/>
      <c r="BY1847" s="63"/>
      <c r="BZ1847" s="63"/>
      <c r="CA1847" s="63"/>
      <c r="CB1847" s="63"/>
      <c r="CC1847" s="63"/>
      <c r="CD1847" s="63"/>
      <c r="CE1847" s="63"/>
      <c r="CF1847" s="63"/>
      <c r="CG1847" s="63"/>
      <c r="CH1847" s="63"/>
      <c r="CI1847" s="63"/>
      <c r="CJ1847" s="63"/>
      <c r="CK1847" s="63"/>
      <c r="CL1847" s="63"/>
      <c r="CM1847" s="63"/>
      <c r="CN1847" s="63"/>
      <c r="CO1847" s="63"/>
      <c r="CP1847" s="63"/>
      <c r="CR1847" s="227"/>
      <c r="CS1847" s="74"/>
    </row>
    <row r="1848" spans="1:97" s="72" customFormat="1" ht="75.75" customHeight="1">
      <c r="A1848" s="76"/>
      <c r="B1848" s="76"/>
      <c r="C1848" s="76"/>
      <c r="D1848" s="76"/>
      <c r="E1848" s="76"/>
      <c r="F1848" s="63"/>
      <c r="G1848" s="63"/>
      <c r="H1848" s="63"/>
      <c r="I1848" s="63"/>
      <c r="J1848" s="63"/>
      <c r="K1848" s="63"/>
      <c r="L1848" s="63"/>
      <c r="M1848" s="63"/>
      <c r="N1848" s="63"/>
      <c r="O1848" s="63"/>
      <c r="P1848" s="63"/>
      <c r="Q1848" s="63"/>
      <c r="R1848" s="63"/>
      <c r="S1848" s="63"/>
      <c r="T1848" s="63"/>
      <c r="U1848" s="63"/>
      <c r="V1848" s="63"/>
      <c r="W1848" s="63"/>
      <c r="X1848" s="63"/>
      <c r="Y1848" s="63"/>
      <c r="Z1848" s="63"/>
      <c r="AA1848" s="63"/>
      <c r="AB1848" s="63"/>
      <c r="AC1848" s="63"/>
      <c r="AD1848" s="63"/>
      <c r="AE1848" s="63"/>
      <c r="AF1848" s="63"/>
      <c r="AG1848" s="63"/>
      <c r="AH1848" s="63"/>
      <c r="AI1848" s="63"/>
      <c r="AJ1848" s="63"/>
      <c r="AK1848" s="63"/>
      <c r="AL1848" s="63"/>
      <c r="AM1848" s="63"/>
      <c r="AN1848" s="63"/>
      <c r="AO1848" s="63"/>
      <c r="AP1848" s="63"/>
      <c r="AQ1848" s="63"/>
      <c r="AR1848" s="63"/>
      <c r="AS1848" s="63"/>
      <c r="AT1848" s="63"/>
      <c r="AU1848" s="63"/>
      <c r="AV1848" s="63"/>
      <c r="AW1848" s="63"/>
      <c r="AX1848" s="63"/>
      <c r="AY1848" s="63"/>
      <c r="AZ1848" s="63"/>
      <c r="BA1848" s="63"/>
      <c r="BB1848" s="63"/>
      <c r="BC1848" s="63"/>
      <c r="BD1848" s="63"/>
      <c r="BE1848" s="63"/>
      <c r="BF1848" s="63"/>
      <c r="BG1848" s="63"/>
      <c r="BH1848" s="63"/>
      <c r="BI1848" s="63"/>
      <c r="BJ1848" s="63"/>
      <c r="BK1848" s="63"/>
      <c r="BL1848" s="63"/>
      <c r="BM1848" s="63"/>
      <c r="BN1848" s="63"/>
      <c r="BO1848" s="63"/>
      <c r="BP1848" s="63"/>
      <c r="BQ1848" s="63"/>
      <c r="BR1848" s="63"/>
      <c r="BS1848" s="63"/>
      <c r="BT1848" s="63"/>
      <c r="BU1848" s="63"/>
      <c r="BV1848" s="63"/>
      <c r="BW1848" s="63"/>
      <c r="BX1848" s="63"/>
      <c r="BY1848" s="63"/>
      <c r="BZ1848" s="63"/>
      <c r="CA1848" s="63"/>
      <c r="CB1848" s="63"/>
      <c r="CC1848" s="63"/>
      <c r="CD1848" s="63"/>
      <c r="CE1848" s="63"/>
      <c r="CF1848" s="63"/>
      <c r="CG1848" s="63"/>
      <c r="CH1848" s="63"/>
      <c r="CI1848" s="63"/>
      <c r="CJ1848" s="63"/>
      <c r="CK1848" s="63"/>
      <c r="CL1848" s="63"/>
      <c r="CM1848" s="63"/>
      <c r="CN1848" s="63"/>
      <c r="CO1848" s="63"/>
      <c r="CP1848" s="63"/>
      <c r="CR1848" s="227"/>
      <c r="CS1848" s="74"/>
    </row>
    <row r="1849" spans="1:97" s="72" customFormat="1" ht="75.75" customHeight="1">
      <c r="A1849" s="76"/>
      <c r="B1849" s="76"/>
      <c r="C1849" s="76"/>
      <c r="D1849" s="76"/>
      <c r="E1849" s="76"/>
      <c r="F1849" s="63"/>
      <c r="G1849" s="63"/>
      <c r="H1849" s="63"/>
      <c r="I1849" s="63"/>
      <c r="J1849" s="63"/>
      <c r="K1849" s="63"/>
      <c r="L1849" s="63"/>
      <c r="M1849" s="63"/>
      <c r="N1849" s="63"/>
      <c r="O1849" s="63"/>
      <c r="P1849" s="63"/>
      <c r="Q1849" s="63"/>
      <c r="R1849" s="63"/>
      <c r="S1849" s="63"/>
      <c r="T1849" s="63"/>
      <c r="U1849" s="63"/>
      <c r="V1849" s="63"/>
      <c r="W1849" s="63"/>
      <c r="X1849" s="63"/>
      <c r="Y1849" s="63"/>
      <c r="Z1849" s="63"/>
      <c r="AA1849" s="63"/>
      <c r="AB1849" s="63"/>
      <c r="AC1849" s="63"/>
      <c r="AD1849" s="63"/>
      <c r="AE1849" s="63"/>
      <c r="AF1849" s="63"/>
      <c r="AG1849" s="63"/>
      <c r="AH1849" s="63"/>
      <c r="AI1849" s="63"/>
      <c r="AJ1849" s="63"/>
      <c r="AK1849" s="63"/>
      <c r="AL1849" s="63"/>
      <c r="AM1849" s="63"/>
      <c r="AN1849" s="63"/>
      <c r="AO1849" s="63"/>
      <c r="AP1849" s="63"/>
      <c r="AQ1849" s="63"/>
      <c r="AR1849" s="63"/>
      <c r="AS1849" s="63"/>
      <c r="AT1849" s="63"/>
      <c r="AU1849" s="63"/>
      <c r="AV1849" s="63"/>
      <c r="AW1849" s="63"/>
      <c r="AX1849" s="63"/>
      <c r="AY1849" s="63"/>
      <c r="AZ1849" s="63"/>
      <c r="BA1849" s="63"/>
      <c r="BB1849" s="63"/>
      <c r="BC1849" s="63"/>
      <c r="BD1849" s="63"/>
      <c r="BE1849" s="63"/>
      <c r="BF1849" s="63"/>
      <c r="BG1849" s="63"/>
      <c r="BH1849" s="63"/>
      <c r="BI1849" s="63"/>
      <c r="BJ1849" s="63"/>
      <c r="BK1849" s="63"/>
      <c r="BL1849" s="63"/>
      <c r="BM1849" s="63"/>
      <c r="BN1849" s="63"/>
      <c r="BO1849" s="63"/>
      <c r="BP1849" s="63"/>
      <c r="BQ1849" s="63"/>
      <c r="BR1849" s="63"/>
      <c r="BS1849" s="63"/>
      <c r="BT1849" s="63"/>
      <c r="BU1849" s="63"/>
      <c r="BV1849" s="63"/>
      <c r="BW1849" s="63"/>
      <c r="BX1849" s="63"/>
      <c r="BY1849" s="63"/>
      <c r="BZ1849" s="63"/>
      <c r="CA1849" s="63"/>
      <c r="CB1849" s="63"/>
      <c r="CC1849" s="63"/>
      <c r="CD1849" s="63"/>
      <c r="CE1849" s="63"/>
      <c r="CF1849" s="63"/>
      <c r="CG1849" s="63"/>
      <c r="CH1849" s="63"/>
      <c r="CI1849" s="63"/>
      <c r="CJ1849" s="63"/>
      <c r="CK1849" s="63"/>
      <c r="CL1849" s="63"/>
      <c r="CM1849" s="63"/>
      <c r="CN1849" s="63"/>
      <c r="CO1849" s="63"/>
      <c r="CP1849" s="63"/>
      <c r="CR1849" s="227"/>
      <c r="CS1849" s="74"/>
    </row>
    <row r="1850" spans="1:97" s="72" customFormat="1" ht="75.75" customHeight="1">
      <c r="A1850" s="76"/>
      <c r="B1850" s="76"/>
      <c r="C1850" s="76"/>
      <c r="D1850" s="76"/>
      <c r="E1850" s="76"/>
      <c r="F1850" s="63"/>
      <c r="G1850" s="63"/>
      <c r="H1850" s="63"/>
      <c r="I1850" s="63"/>
      <c r="J1850" s="63"/>
      <c r="K1850" s="63"/>
      <c r="L1850" s="63"/>
      <c r="M1850" s="63"/>
      <c r="N1850" s="63"/>
      <c r="O1850" s="63"/>
      <c r="P1850" s="63"/>
      <c r="Q1850" s="63"/>
      <c r="R1850" s="63"/>
      <c r="S1850" s="63"/>
      <c r="T1850" s="63"/>
      <c r="U1850" s="63"/>
      <c r="V1850" s="63"/>
      <c r="W1850" s="63"/>
      <c r="X1850" s="63"/>
      <c r="Y1850" s="63"/>
      <c r="Z1850" s="63"/>
      <c r="AA1850" s="63"/>
      <c r="AB1850" s="63"/>
      <c r="AC1850" s="63"/>
      <c r="AD1850" s="63"/>
      <c r="AE1850" s="63"/>
      <c r="AF1850" s="63"/>
      <c r="AG1850" s="63"/>
      <c r="AH1850" s="63"/>
      <c r="AI1850" s="63"/>
      <c r="AJ1850" s="63"/>
      <c r="AK1850" s="63"/>
      <c r="AL1850" s="63"/>
      <c r="AM1850" s="63"/>
      <c r="AN1850" s="63"/>
      <c r="AO1850" s="63"/>
      <c r="AP1850" s="63"/>
      <c r="AQ1850" s="63"/>
      <c r="AR1850" s="63"/>
      <c r="AS1850" s="63"/>
      <c r="AT1850" s="63"/>
      <c r="AU1850" s="63"/>
      <c r="AV1850" s="63"/>
      <c r="AW1850" s="63"/>
      <c r="AX1850" s="63"/>
      <c r="AY1850" s="63"/>
      <c r="AZ1850" s="63"/>
      <c r="BA1850" s="63"/>
      <c r="BB1850" s="63"/>
      <c r="BC1850" s="63"/>
      <c r="BD1850" s="63"/>
      <c r="BE1850" s="63"/>
      <c r="BF1850" s="63"/>
      <c r="BG1850" s="63"/>
      <c r="BH1850" s="63"/>
      <c r="BI1850" s="63"/>
      <c r="BJ1850" s="63"/>
      <c r="BK1850" s="63"/>
      <c r="BL1850" s="63"/>
      <c r="BM1850" s="63"/>
      <c r="BN1850" s="63"/>
      <c r="BO1850" s="63"/>
      <c r="BP1850" s="63"/>
      <c r="BQ1850" s="63"/>
      <c r="BR1850" s="63"/>
      <c r="BS1850" s="63"/>
      <c r="BT1850" s="63"/>
      <c r="BU1850" s="63"/>
      <c r="BV1850" s="63"/>
      <c r="BW1850" s="63"/>
      <c r="BX1850" s="63"/>
      <c r="BY1850" s="63"/>
      <c r="BZ1850" s="63"/>
      <c r="CA1850" s="63"/>
      <c r="CB1850" s="63"/>
      <c r="CC1850" s="63"/>
      <c r="CD1850" s="63"/>
      <c r="CE1850" s="63"/>
      <c r="CF1850" s="63"/>
      <c r="CG1850" s="63"/>
      <c r="CH1850" s="63"/>
      <c r="CI1850" s="63"/>
      <c r="CJ1850" s="63"/>
      <c r="CK1850" s="63"/>
      <c r="CL1850" s="63"/>
      <c r="CM1850" s="63"/>
      <c r="CN1850" s="63"/>
      <c r="CO1850" s="63"/>
      <c r="CP1850" s="63"/>
      <c r="CR1850" s="227"/>
      <c r="CS1850" s="74"/>
    </row>
    <row r="1851" spans="1:97" s="72" customFormat="1" ht="75.75" customHeight="1">
      <c r="A1851" s="76"/>
      <c r="B1851" s="76"/>
      <c r="C1851" s="76"/>
      <c r="D1851" s="76"/>
      <c r="E1851" s="76"/>
      <c r="F1851" s="63"/>
      <c r="G1851" s="63"/>
      <c r="H1851" s="63"/>
      <c r="I1851" s="63"/>
      <c r="J1851" s="63"/>
      <c r="K1851" s="63"/>
      <c r="L1851" s="63"/>
      <c r="M1851" s="63"/>
      <c r="N1851" s="63"/>
      <c r="O1851" s="63"/>
      <c r="P1851" s="63"/>
      <c r="Q1851" s="63"/>
      <c r="R1851" s="63"/>
      <c r="S1851" s="63"/>
      <c r="T1851" s="63"/>
      <c r="U1851" s="63"/>
      <c r="V1851" s="63"/>
      <c r="W1851" s="63"/>
      <c r="X1851" s="63"/>
      <c r="Y1851" s="63"/>
      <c r="Z1851" s="63"/>
      <c r="AA1851" s="63"/>
      <c r="AB1851" s="63"/>
      <c r="AC1851" s="63"/>
      <c r="AD1851" s="63"/>
      <c r="AE1851" s="63"/>
      <c r="AF1851" s="63"/>
      <c r="AG1851" s="63"/>
      <c r="AH1851" s="63"/>
      <c r="AI1851" s="63"/>
      <c r="AJ1851" s="63"/>
      <c r="AK1851" s="63"/>
      <c r="AL1851" s="63"/>
      <c r="AM1851" s="63"/>
      <c r="AN1851" s="63"/>
      <c r="AO1851" s="63"/>
      <c r="AP1851" s="63"/>
      <c r="AQ1851" s="63"/>
      <c r="AR1851" s="63"/>
      <c r="AS1851" s="63"/>
      <c r="AT1851" s="63"/>
      <c r="AU1851" s="63"/>
      <c r="AV1851" s="63"/>
      <c r="AW1851" s="63"/>
      <c r="AX1851" s="63"/>
      <c r="AY1851" s="63"/>
      <c r="AZ1851" s="63"/>
      <c r="BA1851" s="63"/>
      <c r="BB1851" s="63"/>
      <c r="BC1851" s="63"/>
      <c r="BD1851" s="63"/>
      <c r="BE1851" s="63"/>
      <c r="BF1851" s="63"/>
      <c r="BG1851" s="63"/>
      <c r="BH1851" s="63"/>
      <c r="BI1851" s="63"/>
      <c r="BJ1851" s="63"/>
      <c r="BK1851" s="63"/>
      <c r="BL1851" s="63"/>
      <c r="BM1851" s="63"/>
      <c r="BN1851" s="63"/>
      <c r="BO1851" s="63"/>
      <c r="BP1851" s="63"/>
      <c r="BQ1851" s="63"/>
      <c r="BR1851" s="63"/>
      <c r="BS1851" s="63"/>
      <c r="BT1851" s="63"/>
      <c r="BU1851" s="63"/>
      <c r="BV1851" s="63"/>
      <c r="BW1851" s="63"/>
      <c r="BX1851" s="63"/>
      <c r="BY1851" s="63"/>
      <c r="BZ1851" s="63"/>
      <c r="CA1851" s="63"/>
      <c r="CB1851" s="63"/>
      <c r="CC1851" s="63"/>
      <c r="CD1851" s="63"/>
      <c r="CE1851" s="63"/>
      <c r="CF1851" s="63"/>
      <c r="CG1851" s="63"/>
      <c r="CH1851" s="63"/>
      <c r="CI1851" s="63"/>
      <c r="CJ1851" s="63"/>
      <c r="CK1851" s="63"/>
      <c r="CL1851" s="63"/>
      <c r="CM1851" s="63"/>
      <c r="CN1851" s="63"/>
      <c r="CO1851" s="63"/>
      <c r="CP1851" s="63"/>
      <c r="CR1851" s="227"/>
      <c r="CS1851" s="74"/>
    </row>
    <row r="1852" spans="1:97" s="72" customFormat="1" ht="75.75" customHeight="1">
      <c r="A1852" s="76"/>
      <c r="B1852" s="76"/>
      <c r="C1852" s="76"/>
      <c r="D1852" s="76"/>
      <c r="E1852" s="76"/>
      <c r="F1852" s="63"/>
      <c r="G1852" s="63"/>
      <c r="H1852" s="63"/>
      <c r="I1852" s="63"/>
      <c r="J1852" s="63"/>
      <c r="K1852" s="63"/>
      <c r="L1852" s="63"/>
      <c r="M1852" s="63"/>
      <c r="N1852" s="63"/>
      <c r="O1852" s="63"/>
      <c r="P1852" s="63"/>
      <c r="Q1852" s="63"/>
      <c r="R1852" s="63"/>
      <c r="S1852" s="63"/>
      <c r="T1852" s="63"/>
      <c r="U1852" s="63"/>
      <c r="V1852" s="63"/>
      <c r="W1852" s="63"/>
      <c r="X1852" s="63"/>
      <c r="Y1852" s="63"/>
      <c r="Z1852" s="63"/>
      <c r="AA1852" s="63"/>
      <c r="AB1852" s="63"/>
      <c r="AC1852" s="63"/>
      <c r="AD1852" s="63"/>
      <c r="AE1852" s="63"/>
      <c r="AF1852" s="63"/>
      <c r="AG1852" s="63"/>
      <c r="AH1852" s="63"/>
      <c r="AI1852" s="63"/>
      <c r="AJ1852" s="63"/>
      <c r="AK1852" s="63"/>
      <c r="AL1852" s="63"/>
      <c r="AM1852" s="63"/>
      <c r="AN1852" s="63"/>
      <c r="AO1852" s="63"/>
      <c r="AP1852" s="63"/>
      <c r="AQ1852" s="63"/>
      <c r="AR1852" s="63"/>
      <c r="AS1852" s="63"/>
      <c r="AT1852" s="63"/>
      <c r="AU1852" s="63"/>
      <c r="AV1852" s="63"/>
      <c r="AW1852" s="63"/>
      <c r="AX1852" s="63"/>
      <c r="AY1852" s="63"/>
      <c r="AZ1852" s="63"/>
      <c r="BA1852" s="63"/>
      <c r="BB1852" s="63"/>
      <c r="BC1852" s="63"/>
      <c r="BD1852" s="63"/>
      <c r="BE1852" s="63"/>
      <c r="BF1852" s="63"/>
      <c r="BG1852" s="63"/>
      <c r="BH1852" s="63"/>
      <c r="BI1852" s="63"/>
      <c r="BJ1852" s="63"/>
      <c r="BK1852" s="63"/>
      <c r="BL1852" s="63"/>
      <c r="BM1852" s="63"/>
      <c r="BN1852" s="63"/>
      <c r="BO1852" s="63"/>
      <c r="BP1852" s="63"/>
      <c r="BQ1852" s="63"/>
      <c r="BR1852" s="63"/>
      <c r="BS1852" s="63"/>
      <c r="BT1852" s="63"/>
      <c r="BU1852" s="63"/>
      <c r="BV1852" s="63"/>
      <c r="BW1852" s="63"/>
      <c r="BX1852" s="63"/>
      <c r="BY1852" s="63"/>
      <c r="BZ1852" s="63"/>
      <c r="CA1852" s="63"/>
      <c r="CB1852" s="63"/>
      <c r="CC1852" s="63"/>
      <c r="CD1852" s="63"/>
      <c r="CE1852" s="63"/>
      <c r="CF1852" s="63"/>
      <c r="CG1852" s="63"/>
      <c r="CH1852" s="63"/>
      <c r="CI1852" s="63"/>
      <c r="CJ1852" s="63"/>
      <c r="CK1852" s="63"/>
      <c r="CL1852" s="63"/>
      <c r="CM1852" s="63"/>
      <c r="CN1852" s="63"/>
      <c r="CO1852" s="63"/>
      <c r="CP1852" s="63"/>
      <c r="CR1852" s="227"/>
      <c r="CS1852" s="74"/>
    </row>
    <row r="1853" spans="1:97" s="72" customFormat="1" ht="75.75" customHeight="1">
      <c r="A1853" s="76"/>
      <c r="B1853" s="76"/>
      <c r="C1853" s="76"/>
      <c r="D1853" s="76"/>
      <c r="E1853" s="76"/>
      <c r="F1853" s="63"/>
      <c r="G1853" s="63"/>
      <c r="H1853" s="63"/>
      <c r="I1853" s="63"/>
      <c r="J1853" s="63"/>
      <c r="K1853" s="63"/>
      <c r="L1853" s="63"/>
      <c r="M1853" s="63"/>
      <c r="N1853" s="63"/>
      <c r="O1853" s="63"/>
      <c r="P1853" s="63"/>
      <c r="Q1853" s="63"/>
      <c r="R1853" s="63"/>
      <c r="S1853" s="63"/>
      <c r="T1853" s="63"/>
      <c r="U1853" s="63"/>
      <c r="V1853" s="63"/>
      <c r="W1853" s="63"/>
      <c r="X1853" s="63"/>
      <c r="Y1853" s="63"/>
      <c r="Z1853" s="63"/>
      <c r="AA1853" s="63"/>
      <c r="AB1853" s="63"/>
      <c r="AC1853" s="63"/>
      <c r="AD1853" s="63"/>
      <c r="AE1853" s="63"/>
      <c r="AF1853" s="63"/>
      <c r="AG1853" s="63"/>
      <c r="AH1853" s="63"/>
      <c r="AI1853" s="63"/>
      <c r="AJ1853" s="63"/>
      <c r="AK1853" s="63"/>
      <c r="AL1853" s="63"/>
      <c r="AM1853" s="63"/>
      <c r="AN1853" s="63"/>
      <c r="AO1853" s="63"/>
      <c r="AP1853" s="63"/>
      <c r="AQ1853" s="63"/>
      <c r="AR1853" s="63"/>
      <c r="AS1853" s="63"/>
      <c r="AT1853" s="63"/>
      <c r="AU1853" s="63"/>
      <c r="AV1853" s="63"/>
      <c r="AW1853" s="63"/>
      <c r="AX1853" s="63"/>
      <c r="AY1853" s="63"/>
      <c r="AZ1853" s="63"/>
      <c r="BA1853" s="63"/>
      <c r="BB1853" s="63"/>
      <c r="BC1853" s="63"/>
      <c r="BD1853" s="63"/>
      <c r="BE1853" s="63"/>
      <c r="BF1853" s="63"/>
      <c r="BG1853" s="63"/>
      <c r="BH1853" s="63"/>
      <c r="BI1853" s="63"/>
      <c r="BJ1853" s="63"/>
      <c r="BK1853" s="63"/>
      <c r="BL1853" s="63"/>
      <c r="BM1853" s="63"/>
      <c r="BN1853" s="63"/>
      <c r="BO1853" s="63"/>
      <c r="BP1853" s="63"/>
      <c r="BQ1853" s="63"/>
      <c r="BR1853" s="63"/>
      <c r="BS1853" s="63"/>
      <c r="BT1853" s="63"/>
      <c r="BU1853" s="63"/>
      <c r="BV1853" s="63"/>
      <c r="BW1853" s="63"/>
      <c r="BX1853" s="63"/>
      <c r="BY1853" s="63"/>
      <c r="BZ1853" s="63"/>
      <c r="CA1853" s="63"/>
      <c r="CB1853" s="63"/>
      <c r="CC1853" s="63"/>
      <c r="CD1853" s="63"/>
      <c r="CE1853" s="63"/>
      <c r="CF1853" s="63"/>
      <c r="CG1853" s="63"/>
      <c r="CH1853" s="63"/>
      <c r="CI1853" s="63"/>
      <c r="CJ1853" s="63"/>
      <c r="CK1853" s="63"/>
      <c r="CL1853" s="63"/>
      <c r="CM1853" s="63"/>
      <c r="CN1853" s="63"/>
      <c r="CO1853" s="63"/>
      <c r="CP1853" s="63"/>
      <c r="CR1853" s="227"/>
      <c r="CS1853" s="74"/>
    </row>
    <row r="1854" spans="1:97" s="72" customFormat="1" ht="75.75" customHeight="1">
      <c r="A1854" s="76"/>
      <c r="B1854" s="76"/>
      <c r="C1854" s="76"/>
      <c r="D1854" s="76"/>
      <c r="E1854" s="76"/>
      <c r="F1854" s="63"/>
      <c r="G1854" s="63"/>
      <c r="H1854" s="63"/>
      <c r="I1854" s="63"/>
      <c r="J1854" s="63"/>
      <c r="K1854" s="63"/>
      <c r="L1854" s="63"/>
      <c r="M1854" s="63"/>
      <c r="N1854" s="63"/>
      <c r="O1854" s="63"/>
      <c r="P1854" s="63"/>
      <c r="Q1854" s="63"/>
      <c r="R1854" s="63"/>
      <c r="S1854" s="63"/>
      <c r="T1854" s="63"/>
      <c r="U1854" s="63"/>
      <c r="V1854" s="63"/>
      <c r="W1854" s="63"/>
      <c r="X1854" s="63"/>
      <c r="Y1854" s="63"/>
      <c r="Z1854" s="63"/>
      <c r="AA1854" s="63"/>
      <c r="AB1854" s="63"/>
      <c r="AC1854" s="63"/>
      <c r="AD1854" s="63"/>
      <c r="AE1854" s="63"/>
      <c r="AF1854" s="63"/>
      <c r="AG1854" s="63"/>
      <c r="AH1854" s="63"/>
      <c r="AI1854" s="63"/>
      <c r="AJ1854" s="63"/>
      <c r="AK1854" s="63"/>
      <c r="AL1854" s="63"/>
      <c r="AM1854" s="63"/>
      <c r="AN1854" s="63"/>
      <c r="AO1854" s="63"/>
      <c r="AP1854" s="63"/>
      <c r="AQ1854" s="63"/>
      <c r="AR1854" s="63"/>
      <c r="AS1854" s="63"/>
      <c r="AT1854" s="63"/>
      <c r="AU1854" s="63"/>
      <c r="AV1854" s="63"/>
      <c r="AW1854" s="63"/>
      <c r="AX1854" s="63"/>
      <c r="AY1854" s="63"/>
      <c r="AZ1854" s="63"/>
      <c r="BA1854" s="63"/>
      <c r="BB1854" s="63"/>
      <c r="BC1854" s="63"/>
      <c r="BD1854" s="63"/>
      <c r="BE1854" s="63"/>
      <c r="BF1854" s="63"/>
      <c r="BG1854" s="63"/>
      <c r="BH1854" s="63"/>
      <c r="BI1854" s="63"/>
      <c r="BJ1854" s="63"/>
      <c r="BK1854" s="63"/>
      <c r="BL1854" s="63"/>
      <c r="BM1854" s="63"/>
      <c r="BN1854" s="63"/>
      <c r="BO1854" s="63"/>
      <c r="BP1854" s="63"/>
      <c r="BQ1854" s="63"/>
      <c r="BR1854" s="63"/>
      <c r="BS1854" s="63"/>
      <c r="BT1854" s="63"/>
      <c r="BU1854" s="63"/>
      <c r="BV1854" s="63"/>
      <c r="BW1854" s="63"/>
      <c r="BX1854" s="63"/>
      <c r="BY1854" s="63"/>
      <c r="BZ1854" s="63"/>
      <c r="CA1854" s="63"/>
      <c r="CB1854" s="63"/>
      <c r="CC1854" s="63"/>
      <c r="CD1854" s="63"/>
      <c r="CE1854" s="63"/>
      <c r="CF1854" s="63"/>
      <c r="CG1854" s="63"/>
      <c r="CH1854" s="63"/>
      <c r="CI1854" s="63"/>
      <c r="CJ1854" s="63"/>
      <c r="CK1854" s="63"/>
      <c r="CL1854" s="63"/>
      <c r="CM1854" s="63"/>
      <c r="CN1854" s="63"/>
      <c r="CO1854" s="63"/>
      <c r="CP1854" s="63"/>
      <c r="CR1854" s="227"/>
      <c r="CS1854" s="74"/>
    </row>
    <row r="1855" spans="1:97" s="72" customFormat="1" ht="75.75" customHeight="1">
      <c r="A1855" s="76"/>
      <c r="B1855" s="76"/>
      <c r="C1855" s="76"/>
      <c r="D1855" s="76"/>
      <c r="E1855" s="76"/>
      <c r="F1855" s="63"/>
      <c r="G1855" s="63"/>
      <c r="H1855" s="63"/>
      <c r="I1855" s="63"/>
      <c r="J1855" s="63"/>
      <c r="K1855" s="63"/>
      <c r="L1855" s="63"/>
      <c r="M1855" s="63"/>
      <c r="N1855" s="63"/>
      <c r="O1855" s="63"/>
      <c r="P1855" s="63"/>
      <c r="Q1855" s="63"/>
      <c r="R1855" s="63"/>
      <c r="S1855" s="63"/>
      <c r="T1855" s="63"/>
      <c r="U1855" s="63"/>
      <c r="V1855" s="63"/>
      <c r="W1855" s="63"/>
      <c r="X1855" s="63"/>
      <c r="Y1855" s="63"/>
      <c r="Z1855" s="63"/>
      <c r="AA1855" s="63"/>
      <c r="AB1855" s="63"/>
      <c r="AC1855" s="63"/>
      <c r="AD1855" s="63"/>
      <c r="AE1855" s="63"/>
      <c r="AF1855" s="63"/>
      <c r="AG1855" s="63"/>
      <c r="AH1855" s="63"/>
      <c r="AI1855" s="63"/>
      <c r="AJ1855" s="63"/>
      <c r="AK1855" s="63"/>
      <c r="AL1855" s="63"/>
      <c r="AM1855" s="63"/>
      <c r="AN1855" s="63"/>
      <c r="AO1855" s="63"/>
      <c r="AP1855" s="63"/>
      <c r="AQ1855" s="63"/>
      <c r="AR1855" s="63"/>
      <c r="AS1855" s="63"/>
      <c r="AT1855" s="63"/>
      <c r="AU1855" s="63"/>
      <c r="AV1855" s="63"/>
      <c r="AW1855" s="63"/>
      <c r="AX1855" s="63"/>
      <c r="AY1855" s="63"/>
      <c r="AZ1855" s="63"/>
      <c r="BA1855" s="63"/>
      <c r="BB1855" s="63"/>
      <c r="BC1855" s="63"/>
      <c r="BD1855" s="63"/>
      <c r="BE1855" s="63"/>
      <c r="BF1855" s="63"/>
      <c r="BG1855" s="63"/>
      <c r="BH1855" s="63"/>
      <c r="BI1855" s="63"/>
      <c r="BJ1855" s="63"/>
      <c r="BK1855" s="63"/>
      <c r="BL1855" s="63"/>
      <c r="BM1855" s="63"/>
      <c r="BN1855" s="63"/>
      <c r="BO1855" s="63"/>
      <c r="BP1855" s="63"/>
      <c r="BQ1855" s="63"/>
      <c r="BR1855" s="63"/>
      <c r="BS1855" s="63"/>
      <c r="BT1855" s="63"/>
      <c r="BU1855" s="63"/>
      <c r="BV1855" s="63"/>
      <c r="BW1855" s="63"/>
      <c r="BX1855" s="63"/>
      <c r="BY1855" s="63"/>
      <c r="BZ1855" s="63"/>
      <c r="CA1855" s="63"/>
      <c r="CB1855" s="63"/>
      <c r="CC1855" s="63"/>
      <c r="CD1855" s="63"/>
      <c r="CE1855" s="63"/>
      <c r="CF1855" s="63"/>
      <c r="CG1855" s="63"/>
      <c r="CH1855" s="63"/>
      <c r="CI1855" s="63"/>
      <c r="CJ1855" s="63"/>
      <c r="CK1855" s="63"/>
      <c r="CL1855" s="63"/>
      <c r="CM1855" s="63"/>
      <c r="CN1855" s="63"/>
      <c r="CO1855" s="63"/>
      <c r="CP1855" s="63"/>
      <c r="CR1855" s="227"/>
      <c r="CS1855" s="74"/>
    </row>
    <row r="1856" spans="1:97" s="72" customFormat="1" ht="75.75" customHeight="1">
      <c r="A1856" s="76"/>
      <c r="B1856" s="76"/>
      <c r="C1856" s="76"/>
      <c r="D1856" s="76"/>
      <c r="E1856" s="76"/>
      <c r="F1856" s="63"/>
      <c r="G1856" s="63"/>
      <c r="H1856" s="63"/>
      <c r="I1856" s="63"/>
      <c r="J1856" s="63"/>
      <c r="K1856" s="63"/>
      <c r="L1856" s="63"/>
      <c r="M1856" s="63"/>
      <c r="N1856" s="63"/>
      <c r="O1856" s="63"/>
      <c r="P1856" s="63"/>
      <c r="Q1856" s="63"/>
      <c r="R1856" s="63"/>
      <c r="S1856" s="63"/>
      <c r="T1856" s="63"/>
      <c r="U1856" s="63"/>
      <c r="V1856" s="63"/>
      <c r="W1856" s="63"/>
      <c r="X1856" s="63"/>
      <c r="Y1856" s="63"/>
      <c r="Z1856" s="63"/>
      <c r="AA1856" s="63"/>
      <c r="AB1856" s="63"/>
      <c r="AC1856" s="63"/>
      <c r="AD1856" s="63"/>
      <c r="AE1856" s="63"/>
      <c r="AF1856" s="63"/>
      <c r="AG1856" s="63"/>
      <c r="AH1856" s="63"/>
      <c r="AI1856" s="63"/>
      <c r="AJ1856" s="63"/>
      <c r="AK1856" s="63"/>
      <c r="AL1856" s="63"/>
      <c r="AM1856" s="63"/>
      <c r="AN1856" s="63"/>
      <c r="AO1856" s="63"/>
      <c r="AP1856" s="63"/>
      <c r="AQ1856" s="63"/>
      <c r="AR1856" s="63"/>
      <c r="AS1856" s="63"/>
      <c r="AT1856" s="63"/>
      <c r="AU1856" s="63"/>
      <c r="AV1856" s="63"/>
      <c r="AW1856" s="63"/>
      <c r="AX1856" s="63"/>
      <c r="AY1856" s="63"/>
      <c r="AZ1856" s="63"/>
      <c r="BA1856" s="63"/>
      <c r="BB1856" s="63"/>
      <c r="BC1856" s="63"/>
      <c r="BD1856" s="63"/>
      <c r="BE1856" s="63"/>
      <c r="BF1856" s="63"/>
      <c r="BG1856" s="63"/>
      <c r="BH1856" s="63"/>
      <c r="BI1856" s="63"/>
      <c r="BJ1856" s="63"/>
      <c r="BK1856" s="63"/>
      <c r="BL1856" s="63"/>
      <c r="BM1856" s="63"/>
      <c r="BN1856" s="63"/>
      <c r="BO1856" s="63"/>
      <c r="BP1856" s="63"/>
      <c r="BQ1856" s="63"/>
      <c r="BR1856" s="63"/>
      <c r="BS1856" s="63"/>
      <c r="BT1856" s="63"/>
      <c r="BU1856" s="63"/>
      <c r="BV1856" s="63"/>
      <c r="BW1856" s="63"/>
      <c r="BX1856" s="63"/>
      <c r="BY1856" s="63"/>
      <c r="BZ1856" s="63"/>
      <c r="CA1856" s="63"/>
      <c r="CB1856" s="63"/>
      <c r="CC1856" s="63"/>
      <c r="CD1856" s="63"/>
      <c r="CE1856" s="63"/>
      <c r="CF1856" s="63"/>
      <c r="CG1856" s="63"/>
      <c r="CH1856" s="63"/>
      <c r="CI1856" s="63"/>
      <c r="CJ1856" s="63"/>
      <c r="CK1856" s="63"/>
      <c r="CL1856" s="63"/>
      <c r="CM1856" s="63"/>
      <c r="CN1856" s="63"/>
      <c r="CO1856" s="63"/>
      <c r="CP1856" s="63"/>
      <c r="CR1856" s="227"/>
      <c r="CS1856" s="74"/>
    </row>
    <row r="1857" spans="1:97" s="72" customFormat="1" ht="75.75" customHeight="1">
      <c r="A1857" s="76"/>
      <c r="B1857" s="76"/>
      <c r="C1857" s="76"/>
      <c r="D1857" s="76"/>
      <c r="E1857" s="76"/>
      <c r="F1857" s="63"/>
      <c r="G1857" s="63"/>
      <c r="H1857" s="63"/>
      <c r="I1857" s="63"/>
      <c r="J1857" s="63"/>
      <c r="K1857" s="63"/>
      <c r="L1857" s="63"/>
      <c r="M1857" s="63"/>
      <c r="N1857" s="63"/>
      <c r="O1857" s="63"/>
      <c r="P1857" s="63"/>
      <c r="Q1857" s="63"/>
      <c r="R1857" s="63"/>
      <c r="S1857" s="63"/>
      <c r="T1857" s="63"/>
      <c r="U1857" s="63"/>
      <c r="V1857" s="63"/>
      <c r="W1857" s="63"/>
      <c r="X1857" s="63"/>
      <c r="Y1857" s="63"/>
      <c r="Z1857" s="63"/>
      <c r="AA1857" s="63"/>
      <c r="AB1857" s="63"/>
      <c r="AC1857" s="63"/>
      <c r="AD1857" s="63"/>
      <c r="AE1857" s="63"/>
      <c r="AF1857" s="63"/>
      <c r="AG1857" s="63"/>
      <c r="AH1857" s="63"/>
      <c r="AI1857" s="63"/>
      <c r="AJ1857" s="63"/>
      <c r="AK1857" s="63"/>
      <c r="AL1857" s="63"/>
      <c r="AM1857" s="63"/>
      <c r="AN1857" s="63"/>
      <c r="AO1857" s="63"/>
      <c r="AP1857" s="63"/>
      <c r="AQ1857" s="63"/>
      <c r="AR1857" s="63"/>
      <c r="AS1857" s="63"/>
      <c r="AT1857" s="63"/>
      <c r="AU1857" s="63"/>
      <c r="AV1857" s="63"/>
      <c r="AW1857" s="63"/>
      <c r="AX1857" s="63"/>
      <c r="AY1857" s="63"/>
      <c r="AZ1857" s="63"/>
      <c r="BA1857" s="63"/>
      <c r="BB1857" s="63"/>
      <c r="BC1857" s="63"/>
      <c r="BD1857" s="63"/>
      <c r="BE1857" s="63"/>
      <c r="BF1857" s="63"/>
      <c r="BG1857" s="63"/>
      <c r="BH1857" s="63"/>
      <c r="BI1857" s="63"/>
      <c r="BJ1857" s="63"/>
      <c r="BK1857" s="63"/>
      <c r="BL1857" s="63"/>
      <c r="BM1857" s="63"/>
      <c r="BN1857" s="63"/>
      <c r="BO1857" s="63"/>
      <c r="BP1857" s="63"/>
      <c r="BQ1857" s="63"/>
      <c r="BR1857" s="63"/>
      <c r="BS1857" s="63"/>
      <c r="BT1857" s="63"/>
      <c r="BU1857" s="63"/>
      <c r="BV1857" s="63"/>
      <c r="BW1857" s="63"/>
      <c r="BX1857" s="63"/>
      <c r="BY1857" s="63"/>
      <c r="BZ1857" s="63"/>
      <c r="CA1857" s="63"/>
      <c r="CB1857" s="63"/>
      <c r="CC1857" s="63"/>
      <c r="CD1857" s="63"/>
      <c r="CE1857" s="63"/>
      <c r="CF1857" s="63"/>
      <c r="CG1857" s="63"/>
      <c r="CH1857" s="63"/>
      <c r="CI1857" s="63"/>
      <c r="CJ1857" s="63"/>
      <c r="CK1857" s="63"/>
      <c r="CL1857" s="63"/>
      <c r="CM1857" s="63"/>
      <c r="CN1857" s="63"/>
      <c r="CO1857" s="63"/>
      <c r="CP1857" s="63"/>
      <c r="CR1857" s="227"/>
      <c r="CS1857" s="74"/>
    </row>
    <row r="1858" spans="1:97" s="72" customFormat="1" ht="75.75" customHeight="1">
      <c r="A1858" s="76"/>
      <c r="B1858" s="76"/>
      <c r="C1858" s="76"/>
      <c r="D1858" s="76"/>
      <c r="E1858" s="76"/>
      <c r="F1858" s="63"/>
      <c r="G1858" s="63"/>
      <c r="H1858" s="63"/>
      <c r="I1858" s="63"/>
      <c r="J1858" s="63"/>
      <c r="K1858" s="63"/>
      <c r="L1858" s="63"/>
      <c r="M1858" s="63"/>
      <c r="N1858" s="63"/>
      <c r="O1858" s="63"/>
      <c r="P1858" s="63"/>
      <c r="Q1858" s="63"/>
      <c r="R1858" s="63"/>
      <c r="S1858" s="63"/>
      <c r="T1858" s="63"/>
      <c r="U1858" s="63"/>
      <c r="V1858" s="63"/>
      <c r="W1858" s="63"/>
      <c r="X1858" s="63"/>
      <c r="Y1858" s="63"/>
      <c r="Z1858" s="63"/>
      <c r="AA1858" s="63"/>
      <c r="AB1858" s="63"/>
      <c r="AC1858" s="63"/>
      <c r="AD1858" s="63"/>
      <c r="AE1858" s="63"/>
      <c r="AF1858" s="63"/>
      <c r="AG1858" s="63"/>
      <c r="AH1858" s="63"/>
      <c r="AI1858" s="63"/>
      <c r="AJ1858" s="63"/>
      <c r="AK1858" s="63"/>
      <c r="AL1858" s="63"/>
      <c r="AM1858" s="63"/>
      <c r="AN1858" s="63"/>
      <c r="AO1858" s="63"/>
      <c r="AP1858" s="63"/>
      <c r="AQ1858" s="63"/>
      <c r="AR1858" s="63"/>
      <c r="AS1858" s="63"/>
      <c r="AT1858" s="63"/>
      <c r="AU1858" s="63"/>
      <c r="AV1858" s="63"/>
      <c r="AW1858" s="63"/>
      <c r="AX1858" s="63"/>
      <c r="AY1858" s="63"/>
      <c r="AZ1858" s="63"/>
      <c r="BA1858" s="63"/>
      <c r="BB1858" s="63"/>
      <c r="BC1858" s="63"/>
      <c r="BD1858" s="63"/>
      <c r="BE1858" s="63"/>
      <c r="BF1858" s="63"/>
      <c r="BG1858" s="63"/>
      <c r="BH1858" s="63"/>
      <c r="BI1858" s="63"/>
      <c r="BJ1858" s="63"/>
      <c r="BK1858" s="63"/>
      <c r="BL1858" s="63"/>
      <c r="BM1858" s="63"/>
      <c r="BN1858" s="63"/>
      <c r="BO1858" s="63"/>
      <c r="BP1858" s="63"/>
      <c r="BQ1858" s="63"/>
      <c r="BR1858" s="63"/>
      <c r="BS1858" s="63"/>
      <c r="BT1858" s="63"/>
      <c r="BU1858" s="63"/>
      <c r="BV1858" s="63"/>
      <c r="BW1858" s="63"/>
      <c r="BX1858" s="63"/>
      <c r="BY1858" s="63"/>
      <c r="BZ1858" s="63"/>
      <c r="CA1858" s="63"/>
      <c r="CB1858" s="63"/>
      <c r="CC1858" s="63"/>
      <c r="CD1858" s="63"/>
      <c r="CE1858" s="63"/>
      <c r="CF1858" s="63"/>
      <c r="CG1858" s="63"/>
      <c r="CH1858" s="63"/>
      <c r="CI1858" s="63"/>
      <c r="CJ1858" s="63"/>
      <c r="CK1858" s="63"/>
      <c r="CL1858" s="63"/>
      <c r="CM1858" s="63"/>
      <c r="CN1858" s="63"/>
      <c r="CO1858" s="63"/>
      <c r="CP1858" s="63"/>
      <c r="CR1858" s="227"/>
      <c r="CS1858" s="74"/>
    </row>
    <row r="1859" spans="1:97" s="72" customFormat="1" ht="75.75" customHeight="1">
      <c r="A1859" s="76"/>
      <c r="B1859" s="76"/>
      <c r="C1859" s="76"/>
      <c r="D1859" s="76"/>
      <c r="E1859" s="76"/>
      <c r="F1859" s="63"/>
      <c r="G1859" s="63"/>
      <c r="H1859" s="63"/>
      <c r="I1859" s="63"/>
      <c r="J1859" s="63"/>
      <c r="K1859" s="63"/>
      <c r="L1859" s="63"/>
      <c r="M1859" s="63"/>
      <c r="N1859" s="63"/>
      <c r="O1859" s="63"/>
      <c r="P1859" s="63"/>
      <c r="Q1859" s="63"/>
      <c r="R1859" s="63"/>
      <c r="S1859" s="63"/>
      <c r="T1859" s="63"/>
      <c r="U1859" s="63"/>
      <c r="V1859" s="63"/>
      <c r="W1859" s="63"/>
      <c r="X1859" s="63"/>
      <c r="Y1859" s="63"/>
      <c r="Z1859" s="63"/>
      <c r="AA1859" s="63"/>
      <c r="AB1859" s="63"/>
      <c r="AC1859" s="63"/>
      <c r="AD1859" s="63"/>
      <c r="AE1859" s="63"/>
      <c r="AF1859" s="63"/>
      <c r="AG1859" s="63"/>
      <c r="AH1859" s="63"/>
      <c r="AI1859" s="63"/>
      <c r="AJ1859" s="63"/>
      <c r="AK1859" s="63"/>
      <c r="AL1859" s="63"/>
      <c r="AM1859" s="63"/>
      <c r="AN1859" s="63"/>
      <c r="AO1859" s="63"/>
      <c r="AP1859" s="63"/>
      <c r="AQ1859" s="63"/>
      <c r="AR1859" s="63"/>
      <c r="AS1859" s="63"/>
      <c r="AT1859" s="63"/>
      <c r="AU1859" s="63"/>
      <c r="AV1859" s="63"/>
      <c r="AW1859" s="63"/>
      <c r="AX1859" s="63"/>
      <c r="AY1859" s="63"/>
      <c r="AZ1859" s="63"/>
      <c r="BA1859" s="63"/>
      <c r="BB1859" s="63"/>
      <c r="BC1859" s="63"/>
      <c r="BD1859" s="63"/>
      <c r="BE1859" s="63"/>
      <c r="BF1859" s="63"/>
      <c r="BG1859" s="63"/>
      <c r="BH1859" s="63"/>
      <c r="BI1859" s="63"/>
      <c r="BJ1859" s="63"/>
      <c r="BK1859" s="63"/>
      <c r="BL1859" s="63"/>
      <c r="BM1859" s="63"/>
      <c r="BN1859" s="63"/>
      <c r="BO1859" s="63"/>
      <c r="BP1859" s="63"/>
      <c r="BQ1859" s="63"/>
      <c r="BR1859" s="63"/>
      <c r="BS1859" s="63"/>
      <c r="BT1859" s="63"/>
      <c r="BU1859" s="63"/>
      <c r="BV1859" s="63"/>
      <c r="BW1859" s="63"/>
      <c r="BX1859" s="63"/>
      <c r="BY1859" s="63"/>
      <c r="BZ1859" s="63"/>
      <c r="CA1859" s="63"/>
      <c r="CB1859" s="63"/>
      <c r="CC1859" s="63"/>
      <c r="CD1859" s="63"/>
      <c r="CE1859" s="63"/>
      <c r="CF1859" s="63"/>
      <c r="CG1859" s="63"/>
      <c r="CH1859" s="63"/>
      <c r="CI1859" s="63"/>
      <c r="CJ1859" s="63"/>
      <c r="CK1859" s="63"/>
      <c r="CL1859" s="63"/>
      <c r="CM1859" s="63"/>
      <c r="CN1859" s="63"/>
      <c r="CO1859" s="63"/>
      <c r="CP1859" s="63"/>
      <c r="CR1859" s="227"/>
      <c r="CS1859" s="74"/>
    </row>
    <row r="1860" spans="1:97" s="72" customFormat="1" ht="75.75" customHeight="1">
      <c r="A1860" s="76"/>
      <c r="B1860" s="76"/>
      <c r="C1860" s="76"/>
      <c r="D1860" s="76"/>
      <c r="E1860" s="76"/>
      <c r="F1860" s="63"/>
      <c r="G1860" s="63"/>
      <c r="H1860" s="63"/>
      <c r="I1860" s="63"/>
      <c r="J1860" s="63"/>
      <c r="K1860" s="63"/>
      <c r="L1860" s="63"/>
      <c r="M1860" s="63"/>
      <c r="N1860" s="63"/>
      <c r="O1860" s="63"/>
      <c r="P1860" s="63"/>
      <c r="Q1860" s="63"/>
      <c r="R1860" s="63"/>
      <c r="S1860" s="63"/>
      <c r="T1860" s="63"/>
      <c r="U1860" s="63"/>
      <c r="V1860" s="63"/>
      <c r="W1860" s="63"/>
      <c r="X1860" s="63"/>
      <c r="Y1860" s="63"/>
      <c r="Z1860" s="63"/>
      <c r="AA1860" s="63"/>
      <c r="AB1860" s="63"/>
      <c r="AC1860" s="63"/>
      <c r="AD1860" s="63"/>
      <c r="AE1860" s="63"/>
      <c r="AF1860" s="63"/>
      <c r="AG1860" s="63"/>
      <c r="AH1860" s="63"/>
      <c r="AI1860" s="63"/>
      <c r="AJ1860" s="63"/>
      <c r="AK1860" s="63"/>
      <c r="AL1860" s="63"/>
      <c r="AM1860" s="63"/>
      <c r="AN1860" s="63"/>
      <c r="AO1860" s="63"/>
      <c r="AP1860" s="63"/>
      <c r="AQ1860" s="63"/>
      <c r="AR1860" s="63"/>
      <c r="AS1860" s="63"/>
      <c r="AT1860" s="63"/>
      <c r="AU1860" s="63"/>
      <c r="AV1860" s="63"/>
      <c r="AW1860" s="63"/>
      <c r="AX1860" s="63"/>
      <c r="AY1860" s="63"/>
      <c r="AZ1860" s="63"/>
      <c r="BA1860" s="63"/>
      <c r="BB1860" s="63"/>
      <c r="BC1860" s="63"/>
      <c r="BD1860" s="63"/>
      <c r="BE1860" s="63"/>
      <c r="BF1860" s="63"/>
      <c r="BG1860" s="63"/>
      <c r="BH1860" s="63"/>
      <c r="BI1860" s="63"/>
      <c r="BJ1860" s="63"/>
      <c r="BK1860" s="63"/>
      <c r="BL1860" s="63"/>
      <c r="BM1860" s="63"/>
      <c r="BN1860" s="63"/>
      <c r="BO1860" s="63"/>
      <c r="BP1860" s="63"/>
      <c r="BQ1860" s="63"/>
      <c r="BR1860" s="63"/>
      <c r="BS1860" s="63"/>
      <c r="BT1860" s="63"/>
      <c r="BU1860" s="63"/>
      <c r="BV1860" s="63"/>
      <c r="BW1860" s="63"/>
      <c r="BX1860" s="63"/>
      <c r="BY1860" s="63"/>
      <c r="BZ1860" s="63"/>
      <c r="CA1860" s="63"/>
      <c r="CB1860" s="63"/>
      <c r="CC1860" s="63"/>
      <c r="CD1860" s="63"/>
      <c r="CE1860" s="63"/>
      <c r="CF1860" s="63"/>
      <c r="CG1860" s="63"/>
      <c r="CH1860" s="63"/>
      <c r="CI1860" s="63"/>
      <c r="CJ1860" s="63"/>
      <c r="CK1860" s="63"/>
      <c r="CL1860" s="63"/>
      <c r="CM1860" s="63"/>
      <c r="CN1860" s="63"/>
      <c r="CO1860" s="63"/>
      <c r="CP1860" s="63"/>
      <c r="CR1860" s="227"/>
      <c r="CS1860" s="74"/>
    </row>
    <row r="1861" spans="1:97" s="72" customFormat="1" ht="75.75" customHeight="1">
      <c r="A1861" s="76"/>
      <c r="B1861" s="76"/>
      <c r="C1861" s="76"/>
      <c r="D1861" s="76"/>
      <c r="E1861" s="76"/>
      <c r="F1861" s="63"/>
      <c r="G1861" s="63"/>
      <c r="H1861" s="63"/>
      <c r="I1861" s="63"/>
      <c r="J1861" s="63"/>
      <c r="K1861" s="63"/>
      <c r="L1861" s="63"/>
      <c r="M1861" s="63"/>
      <c r="N1861" s="63"/>
      <c r="O1861" s="63"/>
      <c r="P1861" s="63"/>
      <c r="Q1861" s="63"/>
      <c r="R1861" s="63"/>
      <c r="S1861" s="63"/>
      <c r="T1861" s="63"/>
      <c r="U1861" s="63"/>
      <c r="V1861" s="63"/>
      <c r="W1861" s="63"/>
      <c r="X1861" s="63"/>
      <c r="Y1861" s="63"/>
      <c r="Z1861" s="63"/>
      <c r="AA1861" s="63"/>
      <c r="AB1861" s="63"/>
      <c r="AC1861" s="63"/>
      <c r="AD1861" s="63"/>
      <c r="AE1861" s="63"/>
      <c r="AF1861" s="63"/>
      <c r="AG1861" s="63"/>
      <c r="AH1861" s="63"/>
      <c r="AI1861" s="63"/>
      <c r="AJ1861" s="63"/>
      <c r="AK1861" s="63"/>
      <c r="AL1861" s="63"/>
      <c r="AM1861" s="63"/>
      <c r="AN1861" s="63"/>
      <c r="AO1861" s="63"/>
      <c r="AP1861" s="63"/>
      <c r="AQ1861" s="63"/>
      <c r="AR1861" s="63"/>
      <c r="AS1861" s="63"/>
      <c r="AT1861" s="63"/>
      <c r="AU1861" s="63"/>
      <c r="AV1861" s="63"/>
      <c r="AW1861" s="63"/>
      <c r="AX1861" s="63"/>
      <c r="AY1861" s="63"/>
      <c r="AZ1861" s="63"/>
      <c r="BA1861" s="63"/>
      <c r="BB1861" s="63"/>
      <c r="BC1861" s="63"/>
      <c r="BD1861" s="63"/>
      <c r="BE1861" s="63"/>
      <c r="BF1861" s="63"/>
      <c r="BG1861" s="63"/>
      <c r="BH1861" s="63"/>
      <c r="BI1861" s="63"/>
      <c r="BJ1861" s="63"/>
      <c r="BK1861" s="63"/>
      <c r="BL1861" s="63"/>
      <c r="BM1861" s="63"/>
      <c r="BN1861" s="63"/>
      <c r="BO1861" s="63"/>
      <c r="BP1861" s="63"/>
      <c r="BQ1861" s="63"/>
      <c r="BR1861" s="63"/>
      <c r="BS1861" s="63"/>
      <c r="BT1861" s="63"/>
      <c r="BU1861" s="63"/>
      <c r="BV1861" s="63"/>
      <c r="BW1861" s="63"/>
      <c r="BX1861" s="63"/>
      <c r="BY1861" s="63"/>
      <c r="BZ1861" s="63"/>
      <c r="CA1861" s="63"/>
      <c r="CB1861" s="63"/>
      <c r="CC1861" s="63"/>
      <c r="CD1861" s="63"/>
      <c r="CE1861" s="63"/>
      <c r="CF1861" s="63"/>
      <c r="CG1861" s="63"/>
      <c r="CH1861" s="63"/>
      <c r="CI1861" s="63"/>
      <c r="CJ1861" s="63"/>
      <c r="CK1861" s="63"/>
      <c r="CL1861" s="63"/>
      <c r="CM1861" s="63"/>
      <c r="CN1861" s="63"/>
      <c r="CO1861" s="63"/>
      <c r="CP1861" s="63"/>
      <c r="CR1861" s="227"/>
      <c r="CS1861" s="74"/>
    </row>
    <row r="1862" spans="1:97" s="72" customFormat="1" ht="75.75" customHeight="1">
      <c r="A1862" s="76"/>
      <c r="B1862" s="76"/>
      <c r="C1862" s="76"/>
      <c r="D1862" s="76"/>
      <c r="E1862" s="76"/>
      <c r="F1862" s="63"/>
      <c r="G1862" s="63"/>
      <c r="H1862" s="63"/>
      <c r="I1862" s="63"/>
      <c r="J1862" s="63"/>
      <c r="K1862" s="63"/>
      <c r="L1862" s="63"/>
      <c r="M1862" s="63"/>
      <c r="N1862" s="63"/>
      <c r="O1862" s="63"/>
      <c r="P1862" s="63"/>
      <c r="Q1862" s="63"/>
      <c r="R1862" s="63"/>
      <c r="S1862" s="63"/>
      <c r="T1862" s="63"/>
      <c r="U1862" s="63"/>
      <c r="V1862" s="63"/>
      <c r="W1862" s="63"/>
      <c r="X1862" s="63"/>
      <c r="Y1862" s="63"/>
      <c r="Z1862" s="63"/>
      <c r="AA1862" s="63"/>
      <c r="AB1862" s="63"/>
      <c r="AC1862" s="63"/>
      <c r="AD1862" s="63"/>
      <c r="AE1862" s="63"/>
      <c r="AF1862" s="63"/>
      <c r="AG1862" s="63"/>
      <c r="AH1862" s="63"/>
      <c r="AI1862" s="63"/>
      <c r="AJ1862" s="63"/>
      <c r="AK1862" s="63"/>
      <c r="AL1862" s="63"/>
      <c r="AM1862" s="63"/>
      <c r="AN1862" s="63"/>
      <c r="AO1862" s="63"/>
      <c r="AP1862" s="63"/>
      <c r="AQ1862" s="63"/>
      <c r="AR1862" s="63"/>
      <c r="AS1862" s="63"/>
      <c r="AT1862" s="63"/>
      <c r="AU1862" s="63"/>
      <c r="AV1862" s="63"/>
      <c r="AW1862" s="63"/>
      <c r="AX1862" s="63"/>
      <c r="AY1862" s="63"/>
      <c r="AZ1862" s="63"/>
      <c r="BA1862" s="63"/>
      <c r="BB1862" s="63"/>
      <c r="BC1862" s="63"/>
      <c r="BD1862" s="63"/>
      <c r="BE1862" s="63"/>
      <c r="BF1862" s="63"/>
      <c r="BG1862" s="63"/>
      <c r="BH1862" s="63"/>
      <c r="BI1862" s="63"/>
      <c r="BJ1862" s="63"/>
      <c r="BK1862" s="63"/>
      <c r="BL1862" s="63"/>
      <c r="BM1862" s="63"/>
      <c r="BN1862" s="63"/>
      <c r="BO1862" s="63"/>
      <c r="BP1862" s="63"/>
      <c r="BQ1862" s="63"/>
      <c r="BR1862" s="63"/>
      <c r="BS1862" s="63"/>
      <c r="BT1862" s="63"/>
      <c r="BU1862" s="63"/>
      <c r="BV1862" s="63"/>
      <c r="BW1862" s="63"/>
      <c r="BX1862" s="63"/>
      <c r="BY1862" s="63"/>
      <c r="BZ1862" s="63"/>
      <c r="CA1862" s="63"/>
      <c r="CB1862" s="63"/>
      <c r="CC1862" s="63"/>
      <c r="CD1862" s="63"/>
      <c r="CE1862" s="63"/>
      <c r="CF1862" s="63"/>
      <c r="CG1862" s="63"/>
      <c r="CH1862" s="63"/>
      <c r="CI1862" s="63"/>
      <c r="CJ1862" s="63"/>
      <c r="CK1862" s="63"/>
      <c r="CL1862" s="63"/>
      <c r="CM1862" s="63"/>
      <c r="CN1862" s="63"/>
      <c r="CO1862" s="63"/>
      <c r="CP1862" s="63"/>
      <c r="CR1862" s="227"/>
      <c r="CS1862" s="74"/>
    </row>
    <row r="1863" spans="1:97" s="72" customFormat="1" ht="75.75" customHeight="1">
      <c r="A1863" s="76"/>
      <c r="B1863" s="76"/>
      <c r="C1863" s="76"/>
      <c r="D1863" s="76"/>
      <c r="E1863" s="76"/>
      <c r="F1863" s="63"/>
      <c r="G1863" s="63"/>
      <c r="H1863" s="63"/>
      <c r="I1863" s="63"/>
      <c r="J1863" s="63"/>
      <c r="K1863" s="63"/>
      <c r="L1863" s="63"/>
      <c r="M1863" s="63"/>
      <c r="N1863" s="63"/>
      <c r="O1863" s="63"/>
      <c r="P1863" s="63"/>
      <c r="Q1863" s="63"/>
      <c r="R1863" s="63"/>
      <c r="S1863" s="63"/>
      <c r="T1863" s="63"/>
      <c r="U1863" s="63"/>
      <c r="V1863" s="63"/>
      <c r="W1863" s="63"/>
      <c r="X1863" s="63"/>
      <c r="Y1863" s="63"/>
      <c r="Z1863" s="63"/>
      <c r="AA1863" s="63"/>
      <c r="AB1863" s="63"/>
      <c r="AC1863" s="63"/>
      <c r="AD1863" s="63"/>
      <c r="AE1863" s="63"/>
      <c r="AF1863" s="63"/>
      <c r="AG1863" s="63"/>
      <c r="AH1863" s="63"/>
      <c r="AI1863" s="63"/>
      <c r="AJ1863" s="63"/>
      <c r="AK1863" s="63"/>
      <c r="AL1863" s="63"/>
      <c r="AM1863" s="63"/>
      <c r="AN1863" s="63"/>
      <c r="AO1863" s="63"/>
      <c r="AP1863" s="63"/>
      <c r="AQ1863" s="63"/>
      <c r="AR1863" s="63"/>
      <c r="AS1863" s="63"/>
      <c r="AT1863" s="63"/>
      <c r="AU1863" s="63"/>
      <c r="AV1863" s="63"/>
      <c r="AW1863" s="63"/>
      <c r="AX1863" s="63"/>
      <c r="AY1863" s="63"/>
      <c r="AZ1863" s="63"/>
      <c r="BA1863" s="63"/>
      <c r="BB1863" s="63"/>
      <c r="BC1863" s="63"/>
      <c r="BD1863" s="63"/>
      <c r="BE1863" s="63"/>
      <c r="BF1863" s="63"/>
      <c r="BG1863" s="63"/>
      <c r="BH1863" s="63"/>
      <c r="BI1863" s="63"/>
      <c r="BJ1863" s="63"/>
      <c r="BK1863" s="63"/>
      <c r="BL1863" s="63"/>
      <c r="BM1863" s="63"/>
      <c r="BN1863" s="63"/>
      <c r="BO1863" s="63"/>
      <c r="BP1863" s="63"/>
      <c r="BQ1863" s="63"/>
      <c r="BR1863" s="63"/>
      <c r="BS1863" s="63"/>
      <c r="BT1863" s="63"/>
      <c r="BU1863" s="63"/>
      <c r="BV1863" s="63"/>
      <c r="BW1863" s="63"/>
      <c r="BX1863" s="63"/>
      <c r="BY1863" s="63"/>
      <c r="BZ1863" s="63"/>
      <c r="CA1863" s="63"/>
      <c r="CB1863" s="63"/>
      <c r="CC1863" s="63"/>
      <c r="CD1863" s="63"/>
      <c r="CE1863" s="63"/>
      <c r="CF1863" s="63"/>
      <c r="CG1863" s="63"/>
      <c r="CH1863" s="63"/>
      <c r="CI1863" s="63"/>
      <c r="CJ1863" s="63"/>
      <c r="CK1863" s="63"/>
      <c r="CL1863" s="63"/>
      <c r="CM1863" s="63"/>
      <c r="CN1863" s="63"/>
      <c r="CO1863" s="63"/>
      <c r="CP1863" s="63"/>
      <c r="CR1863" s="227"/>
      <c r="CS1863" s="74"/>
    </row>
    <row r="1864" spans="1:97" s="72" customFormat="1" ht="75.75" customHeight="1">
      <c r="A1864" s="76"/>
      <c r="B1864" s="76"/>
      <c r="C1864" s="76"/>
      <c r="D1864" s="76"/>
      <c r="E1864" s="76"/>
      <c r="F1864" s="63"/>
      <c r="G1864" s="63"/>
      <c r="H1864" s="63"/>
      <c r="I1864" s="63"/>
      <c r="J1864" s="63"/>
      <c r="K1864" s="63"/>
      <c r="L1864" s="63"/>
      <c r="M1864" s="63"/>
      <c r="N1864" s="63"/>
      <c r="O1864" s="63"/>
      <c r="P1864" s="63"/>
      <c r="Q1864" s="63"/>
      <c r="R1864" s="63"/>
      <c r="S1864" s="63"/>
      <c r="T1864" s="63"/>
      <c r="U1864" s="63"/>
      <c r="V1864" s="63"/>
      <c r="W1864" s="63"/>
      <c r="X1864" s="63"/>
      <c r="Y1864" s="63"/>
      <c r="Z1864" s="63"/>
      <c r="AA1864" s="63"/>
      <c r="AB1864" s="63"/>
      <c r="AC1864" s="63"/>
      <c r="AD1864" s="63"/>
      <c r="AE1864" s="63"/>
      <c r="AF1864" s="63"/>
      <c r="AG1864" s="63"/>
      <c r="AH1864" s="63"/>
      <c r="AI1864" s="63"/>
      <c r="AJ1864" s="63"/>
      <c r="AK1864" s="63"/>
      <c r="AL1864" s="63"/>
      <c r="AM1864" s="63"/>
      <c r="AN1864" s="63"/>
      <c r="AO1864" s="63"/>
      <c r="AP1864" s="63"/>
      <c r="AQ1864" s="63"/>
      <c r="AR1864" s="63"/>
      <c r="AS1864" s="63"/>
      <c r="AT1864" s="63"/>
      <c r="AU1864" s="63"/>
      <c r="AV1864" s="63"/>
      <c r="AW1864" s="63"/>
      <c r="AX1864" s="63"/>
      <c r="AY1864" s="63"/>
      <c r="AZ1864" s="63"/>
      <c r="BA1864" s="63"/>
      <c r="BB1864" s="63"/>
      <c r="BC1864" s="63"/>
      <c r="BD1864" s="63"/>
      <c r="BE1864" s="63"/>
      <c r="BF1864" s="63"/>
      <c r="BG1864" s="63"/>
      <c r="BH1864" s="63"/>
      <c r="BI1864" s="63"/>
      <c r="BJ1864" s="63"/>
      <c r="BK1864" s="63"/>
      <c r="BL1864" s="63"/>
      <c r="BM1864" s="63"/>
      <c r="BN1864" s="63"/>
      <c r="BO1864" s="63"/>
      <c r="BP1864" s="63"/>
      <c r="BQ1864" s="63"/>
      <c r="BR1864" s="63"/>
      <c r="BS1864" s="63"/>
      <c r="BT1864" s="63"/>
      <c r="BU1864" s="63"/>
      <c r="BV1864" s="63"/>
      <c r="BW1864" s="63"/>
      <c r="BX1864" s="63"/>
      <c r="BY1864" s="63"/>
      <c r="BZ1864" s="63"/>
      <c r="CA1864" s="63"/>
      <c r="CB1864" s="63"/>
      <c r="CC1864" s="63"/>
      <c r="CD1864" s="63"/>
      <c r="CE1864" s="63"/>
      <c r="CF1864" s="63"/>
      <c r="CG1864" s="63"/>
      <c r="CH1864" s="63"/>
      <c r="CI1864" s="63"/>
      <c r="CJ1864" s="63"/>
      <c r="CK1864" s="63"/>
      <c r="CL1864" s="63"/>
      <c r="CM1864" s="63"/>
      <c r="CN1864" s="63"/>
      <c r="CO1864" s="63"/>
      <c r="CP1864" s="63"/>
      <c r="CR1864" s="227"/>
      <c r="CS1864" s="74"/>
    </row>
    <row r="1865" spans="1:97" s="72" customFormat="1" ht="75.75" customHeight="1">
      <c r="A1865" s="76"/>
      <c r="B1865" s="76"/>
      <c r="C1865" s="76"/>
      <c r="D1865" s="76"/>
      <c r="E1865" s="76"/>
      <c r="F1865" s="63"/>
      <c r="G1865" s="63"/>
      <c r="H1865" s="63"/>
      <c r="I1865" s="63"/>
      <c r="J1865" s="63"/>
      <c r="K1865" s="63"/>
      <c r="L1865" s="63"/>
      <c r="M1865" s="63"/>
      <c r="N1865" s="63"/>
      <c r="O1865" s="63"/>
      <c r="P1865" s="63"/>
      <c r="Q1865" s="63"/>
      <c r="R1865" s="63"/>
      <c r="S1865" s="63"/>
      <c r="T1865" s="63"/>
      <c r="U1865" s="63"/>
      <c r="V1865" s="63"/>
      <c r="W1865" s="63"/>
      <c r="X1865" s="63"/>
      <c r="Y1865" s="63"/>
      <c r="Z1865" s="63"/>
      <c r="AA1865" s="63"/>
      <c r="AB1865" s="63"/>
      <c r="AC1865" s="63"/>
      <c r="AD1865" s="63"/>
      <c r="AE1865" s="63"/>
      <c r="AF1865" s="63"/>
      <c r="AG1865" s="63"/>
      <c r="AH1865" s="63"/>
      <c r="AI1865" s="63"/>
      <c r="AJ1865" s="63"/>
      <c r="AK1865" s="63"/>
      <c r="AL1865" s="63"/>
      <c r="AM1865" s="63"/>
      <c r="AN1865" s="63"/>
      <c r="AO1865" s="63"/>
      <c r="AP1865" s="63"/>
      <c r="AQ1865" s="63"/>
      <c r="AR1865" s="63"/>
      <c r="AS1865" s="63"/>
      <c r="AT1865" s="63"/>
      <c r="AU1865" s="63"/>
      <c r="AV1865" s="63"/>
      <c r="AW1865" s="63"/>
      <c r="AX1865" s="63"/>
      <c r="AY1865" s="63"/>
      <c r="AZ1865" s="63"/>
      <c r="BA1865" s="63"/>
      <c r="BB1865" s="63"/>
      <c r="BC1865" s="63"/>
      <c r="BD1865" s="63"/>
      <c r="BE1865" s="63"/>
      <c r="BF1865" s="63"/>
      <c r="BG1865" s="63"/>
      <c r="BH1865" s="63"/>
      <c r="BI1865" s="63"/>
      <c r="BJ1865" s="63"/>
      <c r="BK1865" s="63"/>
      <c r="BL1865" s="63"/>
      <c r="BM1865" s="63"/>
      <c r="BN1865" s="63"/>
      <c r="BO1865" s="63"/>
      <c r="BP1865" s="63"/>
      <c r="BQ1865" s="63"/>
      <c r="BR1865" s="63"/>
      <c r="BS1865" s="63"/>
      <c r="BT1865" s="63"/>
      <c r="BU1865" s="63"/>
      <c r="BV1865" s="63"/>
      <c r="BW1865" s="63"/>
      <c r="BX1865" s="63"/>
      <c r="BY1865" s="63"/>
      <c r="BZ1865" s="63"/>
      <c r="CA1865" s="63"/>
      <c r="CB1865" s="63"/>
      <c r="CC1865" s="63"/>
      <c r="CD1865" s="63"/>
      <c r="CE1865" s="63"/>
      <c r="CF1865" s="63"/>
      <c r="CG1865" s="63"/>
      <c r="CH1865" s="63"/>
      <c r="CI1865" s="63"/>
      <c r="CJ1865" s="63"/>
      <c r="CK1865" s="63"/>
      <c r="CL1865" s="63"/>
      <c r="CM1865" s="63"/>
      <c r="CN1865" s="63"/>
      <c r="CO1865" s="63"/>
      <c r="CP1865" s="63"/>
      <c r="CR1865" s="227"/>
      <c r="CS1865" s="74"/>
    </row>
    <row r="1866" spans="1:97" s="72" customFormat="1" ht="75.75" customHeight="1">
      <c r="A1866" s="76"/>
      <c r="B1866" s="76"/>
      <c r="C1866" s="76"/>
      <c r="D1866" s="76"/>
      <c r="E1866" s="76"/>
      <c r="F1866" s="63"/>
      <c r="G1866" s="63"/>
      <c r="H1866" s="63"/>
      <c r="I1866" s="63"/>
      <c r="J1866" s="63"/>
      <c r="K1866" s="63"/>
      <c r="L1866" s="63"/>
      <c r="M1866" s="63"/>
      <c r="N1866" s="63"/>
      <c r="O1866" s="63"/>
      <c r="P1866" s="63"/>
      <c r="Q1866" s="63"/>
      <c r="R1866" s="63"/>
      <c r="S1866" s="63"/>
      <c r="T1866" s="63"/>
      <c r="U1866" s="63"/>
      <c r="V1866" s="63"/>
      <c r="W1866" s="63"/>
      <c r="X1866" s="63"/>
      <c r="Y1866" s="63"/>
      <c r="Z1866" s="63"/>
      <c r="AA1866" s="63"/>
      <c r="AB1866" s="63"/>
      <c r="AC1866" s="63"/>
      <c r="AD1866" s="63"/>
      <c r="AE1866" s="63"/>
      <c r="AF1866" s="63"/>
      <c r="AG1866" s="63"/>
      <c r="AH1866" s="63"/>
      <c r="AI1866" s="63"/>
      <c r="AJ1866" s="63"/>
      <c r="AK1866" s="63"/>
      <c r="AL1866" s="63"/>
      <c r="AM1866" s="63"/>
      <c r="AN1866" s="63"/>
      <c r="AO1866" s="63"/>
      <c r="AP1866" s="63"/>
      <c r="AQ1866" s="63"/>
      <c r="AR1866" s="63"/>
      <c r="AS1866" s="63"/>
      <c r="AT1866" s="63"/>
      <c r="AU1866" s="63"/>
      <c r="AV1866" s="63"/>
      <c r="AW1866" s="63"/>
      <c r="AX1866" s="63"/>
      <c r="AY1866" s="63"/>
      <c r="AZ1866" s="63"/>
      <c r="BA1866" s="63"/>
      <c r="BB1866" s="63"/>
      <c r="BC1866" s="63"/>
      <c r="BD1866" s="63"/>
      <c r="BE1866" s="63"/>
      <c r="BF1866" s="63"/>
      <c r="BG1866" s="63"/>
      <c r="BH1866" s="63"/>
      <c r="BI1866" s="63"/>
      <c r="BJ1866" s="63"/>
      <c r="BK1866" s="63"/>
      <c r="BL1866" s="63"/>
      <c r="BM1866" s="63"/>
      <c r="BN1866" s="63"/>
      <c r="BO1866" s="63"/>
      <c r="BP1866" s="63"/>
      <c r="BQ1866" s="63"/>
      <c r="BR1866" s="63"/>
      <c r="BS1866" s="63"/>
      <c r="BT1866" s="63"/>
      <c r="BU1866" s="63"/>
      <c r="BV1866" s="63"/>
      <c r="BW1866" s="63"/>
      <c r="BX1866" s="63"/>
      <c r="BY1866" s="63"/>
      <c r="BZ1866" s="63"/>
      <c r="CA1866" s="63"/>
      <c r="CB1866" s="63"/>
      <c r="CC1866" s="63"/>
      <c r="CD1866" s="63"/>
      <c r="CE1866" s="63"/>
      <c r="CF1866" s="63"/>
      <c r="CG1866" s="63"/>
      <c r="CH1866" s="63"/>
      <c r="CI1866" s="63"/>
      <c r="CJ1866" s="63"/>
      <c r="CK1866" s="63"/>
      <c r="CL1866" s="63"/>
      <c r="CM1866" s="63"/>
      <c r="CN1866" s="63"/>
      <c r="CO1866" s="63"/>
      <c r="CP1866" s="63"/>
      <c r="CR1866" s="227"/>
      <c r="CS1866" s="74"/>
    </row>
    <row r="1867" spans="1:97" s="72" customFormat="1" ht="75.75" customHeight="1">
      <c r="A1867" s="63"/>
      <c r="B1867" s="63"/>
      <c r="C1867" s="63"/>
      <c r="D1867" s="63"/>
      <c r="E1867" s="63"/>
      <c r="F1867" s="63"/>
      <c r="G1867" s="63"/>
      <c r="H1867" s="63"/>
      <c r="I1867" s="63"/>
      <c r="J1867" s="63"/>
      <c r="K1867" s="63"/>
      <c r="L1867" s="63"/>
      <c r="M1867" s="63"/>
      <c r="N1867" s="63"/>
      <c r="O1867" s="63"/>
      <c r="P1867" s="63"/>
      <c r="Q1867" s="63"/>
      <c r="R1867" s="63"/>
      <c r="S1867" s="63"/>
      <c r="T1867" s="63"/>
      <c r="U1867" s="63"/>
      <c r="V1867" s="63"/>
      <c r="W1867" s="63"/>
      <c r="X1867" s="63"/>
      <c r="Y1867" s="63"/>
      <c r="Z1867" s="63"/>
      <c r="AA1867" s="63"/>
      <c r="AB1867" s="63"/>
      <c r="AC1867" s="63"/>
      <c r="AD1867" s="63"/>
      <c r="AE1867" s="63"/>
      <c r="AF1867" s="63"/>
      <c r="AG1867" s="63"/>
      <c r="AH1867" s="63"/>
      <c r="AI1867" s="63"/>
      <c r="AJ1867" s="63"/>
      <c r="AK1867" s="63"/>
      <c r="AL1867" s="63"/>
      <c r="AM1867" s="63"/>
      <c r="AN1867" s="63"/>
      <c r="AO1867" s="63"/>
      <c r="AP1867" s="63"/>
      <c r="AQ1867" s="63"/>
      <c r="AR1867" s="63"/>
      <c r="AS1867" s="63"/>
      <c r="AT1867" s="63"/>
      <c r="AU1867" s="63"/>
      <c r="AV1867" s="63"/>
      <c r="AW1867" s="63"/>
      <c r="AX1867" s="63"/>
      <c r="AY1867" s="63"/>
      <c r="AZ1867" s="63"/>
      <c r="BA1867" s="63"/>
      <c r="BB1867" s="63"/>
      <c r="BC1867" s="63"/>
      <c r="BD1867" s="63"/>
      <c r="BE1867" s="63"/>
      <c r="BF1867" s="63"/>
      <c r="BG1867" s="63"/>
      <c r="BH1867" s="63"/>
      <c r="BI1867" s="63"/>
      <c r="BJ1867" s="63"/>
      <c r="BK1867" s="63"/>
      <c r="BL1867" s="63"/>
      <c r="BM1867" s="63"/>
      <c r="BN1867" s="63"/>
      <c r="BO1867" s="63"/>
      <c r="BP1867" s="63"/>
      <c r="BQ1867" s="63"/>
      <c r="BR1867" s="63"/>
      <c r="BS1867" s="63"/>
      <c r="BT1867" s="63"/>
      <c r="BU1867" s="63"/>
      <c r="BV1867" s="63"/>
      <c r="BW1867" s="63"/>
      <c r="BX1867" s="63"/>
      <c r="BY1867" s="63"/>
      <c r="BZ1867" s="63"/>
      <c r="CA1867" s="63"/>
      <c r="CB1867" s="63"/>
      <c r="CC1867" s="63"/>
      <c r="CD1867" s="63"/>
      <c r="CE1867" s="63"/>
      <c r="CF1867" s="63"/>
      <c r="CG1867" s="63"/>
      <c r="CH1867" s="63"/>
      <c r="CI1867" s="63"/>
      <c r="CJ1867" s="63"/>
      <c r="CK1867" s="63"/>
      <c r="CL1867" s="63"/>
      <c r="CM1867" s="63"/>
      <c r="CN1867" s="63"/>
      <c r="CO1867" s="63"/>
      <c r="CP1867" s="63"/>
      <c r="CR1867" s="227"/>
      <c r="CS1867" s="74"/>
    </row>
    <row r="1868" spans="1:97" s="72" customFormat="1" ht="75.75" customHeight="1">
      <c r="A1868" s="63"/>
      <c r="B1868" s="63"/>
      <c r="C1868" s="63"/>
      <c r="D1868" s="63"/>
      <c r="E1868" s="63"/>
      <c r="F1868" s="63"/>
      <c r="G1868" s="63"/>
      <c r="H1868" s="63"/>
      <c r="I1868" s="63"/>
      <c r="J1868" s="63"/>
      <c r="K1868" s="63"/>
      <c r="L1868" s="63"/>
      <c r="M1868" s="63"/>
      <c r="N1868" s="63"/>
      <c r="O1868" s="63"/>
      <c r="P1868" s="63"/>
      <c r="Q1868" s="63"/>
      <c r="R1868" s="63"/>
      <c r="S1868" s="63"/>
      <c r="T1868" s="63"/>
      <c r="U1868" s="63"/>
      <c r="V1868" s="63"/>
      <c r="W1868" s="63"/>
      <c r="X1868" s="63"/>
      <c r="Y1868" s="63"/>
      <c r="Z1868" s="63"/>
      <c r="AA1868" s="63"/>
      <c r="AB1868" s="63"/>
      <c r="AC1868" s="63"/>
      <c r="AD1868" s="63"/>
      <c r="AE1868" s="63"/>
      <c r="AF1868" s="63"/>
      <c r="AG1868" s="63"/>
      <c r="AH1868" s="63"/>
      <c r="AI1868" s="63"/>
      <c r="AJ1868" s="63"/>
      <c r="AK1868" s="63"/>
      <c r="AL1868" s="63"/>
      <c r="AM1868" s="63"/>
      <c r="AN1868" s="63"/>
      <c r="AO1868" s="63"/>
      <c r="AP1868" s="63"/>
      <c r="AQ1868" s="63"/>
      <c r="AR1868" s="63"/>
      <c r="AS1868" s="63"/>
      <c r="AT1868" s="63"/>
      <c r="AU1868" s="63"/>
      <c r="AV1868" s="63"/>
      <c r="AW1868" s="63"/>
      <c r="AX1868" s="63"/>
      <c r="AY1868" s="63"/>
      <c r="AZ1868" s="63"/>
      <c r="BA1868" s="63"/>
      <c r="BB1868" s="63"/>
      <c r="BC1868" s="63"/>
      <c r="BD1868" s="63"/>
      <c r="BE1868" s="63"/>
      <c r="BF1868" s="63"/>
      <c r="BG1868" s="63"/>
      <c r="BH1868" s="63"/>
      <c r="BI1868" s="63"/>
      <c r="BJ1868" s="63"/>
      <c r="BK1868" s="63"/>
      <c r="BL1868" s="63"/>
      <c r="BM1868" s="63"/>
      <c r="BN1868" s="63"/>
      <c r="BO1868" s="63"/>
      <c r="BP1868" s="63"/>
      <c r="BQ1868" s="63"/>
      <c r="BR1868" s="63"/>
      <c r="BS1868" s="63"/>
      <c r="BT1868" s="63"/>
      <c r="BU1868" s="63"/>
      <c r="BV1868" s="63"/>
      <c r="BW1868" s="63"/>
      <c r="BX1868" s="63"/>
      <c r="BY1868" s="63"/>
      <c r="BZ1868" s="63"/>
      <c r="CA1868" s="63"/>
      <c r="CB1868" s="63"/>
      <c r="CC1868" s="63"/>
      <c r="CD1868" s="63"/>
      <c r="CE1868" s="63"/>
      <c r="CF1868" s="63"/>
      <c r="CG1868" s="63"/>
      <c r="CH1868" s="63"/>
      <c r="CI1868" s="63"/>
      <c r="CJ1868" s="63"/>
      <c r="CK1868" s="63"/>
      <c r="CL1868" s="63"/>
      <c r="CM1868" s="63"/>
      <c r="CN1868" s="63"/>
      <c r="CO1868" s="63"/>
      <c r="CP1868" s="63"/>
      <c r="CR1868" s="227"/>
      <c r="CS1868" s="74"/>
    </row>
    <row r="1869" spans="1:97" s="72" customFormat="1" ht="75.75" customHeight="1">
      <c r="A1869" s="63"/>
      <c r="B1869" s="63"/>
      <c r="C1869" s="63"/>
      <c r="D1869" s="63"/>
      <c r="E1869" s="63"/>
      <c r="F1869" s="63"/>
      <c r="G1869" s="63"/>
      <c r="H1869" s="63"/>
      <c r="I1869" s="63"/>
      <c r="J1869" s="63"/>
      <c r="K1869" s="63"/>
      <c r="L1869" s="63"/>
      <c r="M1869" s="63"/>
      <c r="N1869" s="63"/>
      <c r="O1869" s="63"/>
      <c r="P1869" s="63"/>
      <c r="Q1869" s="63"/>
      <c r="R1869" s="63"/>
      <c r="S1869" s="63"/>
      <c r="T1869" s="63"/>
      <c r="U1869" s="63"/>
      <c r="V1869" s="63"/>
      <c r="W1869" s="63"/>
      <c r="X1869" s="63"/>
      <c r="Y1869" s="63"/>
      <c r="Z1869" s="63"/>
      <c r="AA1869" s="63"/>
      <c r="AB1869" s="63"/>
      <c r="AC1869" s="63"/>
      <c r="AD1869" s="63"/>
      <c r="AE1869" s="63"/>
      <c r="AF1869" s="63"/>
      <c r="AG1869" s="63"/>
      <c r="AH1869" s="63"/>
      <c r="AI1869" s="63"/>
      <c r="AJ1869" s="63"/>
      <c r="AK1869" s="63"/>
      <c r="AL1869" s="63"/>
      <c r="AM1869" s="63"/>
      <c r="AN1869" s="63"/>
      <c r="AO1869" s="63"/>
      <c r="AP1869" s="63"/>
      <c r="AQ1869" s="63"/>
      <c r="AR1869" s="63"/>
      <c r="AS1869" s="63"/>
      <c r="AT1869" s="63"/>
      <c r="AU1869" s="63"/>
      <c r="AV1869" s="63"/>
      <c r="AW1869" s="63"/>
      <c r="AX1869" s="63"/>
      <c r="AY1869" s="63"/>
      <c r="AZ1869" s="63"/>
      <c r="BA1869" s="63"/>
      <c r="BB1869" s="63"/>
      <c r="BC1869" s="63"/>
      <c r="BD1869" s="63"/>
      <c r="BE1869" s="63"/>
      <c r="BF1869" s="63"/>
      <c r="BG1869" s="63"/>
      <c r="BH1869" s="63"/>
      <c r="BI1869" s="63"/>
      <c r="BJ1869" s="63"/>
      <c r="BK1869" s="63"/>
      <c r="BL1869" s="63"/>
      <c r="BM1869" s="63"/>
      <c r="BN1869" s="63"/>
      <c r="BO1869" s="63"/>
      <c r="BP1869" s="63"/>
      <c r="BQ1869" s="63"/>
      <c r="BR1869" s="63"/>
      <c r="BS1869" s="63"/>
      <c r="BT1869" s="63"/>
      <c r="BU1869" s="63"/>
      <c r="BV1869" s="63"/>
      <c r="BW1869" s="63"/>
      <c r="BX1869" s="63"/>
      <c r="BY1869" s="63"/>
      <c r="BZ1869" s="63"/>
      <c r="CA1869" s="63"/>
      <c r="CB1869" s="63"/>
      <c r="CC1869" s="63"/>
      <c r="CD1869" s="63"/>
      <c r="CE1869" s="63"/>
      <c r="CF1869" s="63"/>
      <c r="CG1869" s="63"/>
      <c r="CH1869" s="63"/>
      <c r="CI1869" s="63"/>
      <c r="CJ1869" s="63"/>
      <c r="CK1869" s="63"/>
      <c r="CL1869" s="63"/>
      <c r="CM1869" s="63"/>
      <c r="CN1869" s="63"/>
      <c r="CO1869" s="63"/>
      <c r="CP1869" s="63"/>
      <c r="CR1869" s="227"/>
      <c r="CS1869" s="74"/>
    </row>
    <row r="1870" spans="1:97" s="72" customFormat="1" ht="75.75" customHeight="1">
      <c r="A1870" s="63"/>
      <c r="B1870" s="63"/>
      <c r="C1870" s="63"/>
      <c r="D1870" s="63"/>
      <c r="E1870" s="63"/>
      <c r="F1870" s="63"/>
      <c r="G1870" s="63"/>
      <c r="H1870" s="63"/>
      <c r="I1870" s="63"/>
      <c r="J1870" s="63"/>
      <c r="K1870" s="63"/>
      <c r="L1870" s="63"/>
      <c r="M1870" s="63"/>
      <c r="N1870" s="63"/>
      <c r="O1870" s="63"/>
      <c r="P1870" s="63"/>
      <c r="Q1870" s="63"/>
      <c r="R1870" s="63"/>
      <c r="S1870" s="63"/>
      <c r="T1870" s="63"/>
      <c r="U1870" s="63"/>
      <c r="V1870" s="63"/>
      <c r="W1870" s="63"/>
      <c r="X1870" s="63"/>
      <c r="Y1870" s="63"/>
      <c r="Z1870" s="63"/>
      <c r="AA1870" s="63"/>
      <c r="AB1870" s="63"/>
      <c r="AC1870" s="63"/>
      <c r="AD1870" s="63"/>
      <c r="AE1870" s="63"/>
      <c r="AF1870" s="63"/>
      <c r="AG1870" s="63"/>
      <c r="AH1870" s="63"/>
      <c r="AI1870" s="63"/>
      <c r="AJ1870" s="63"/>
      <c r="AK1870" s="63"/>
      <c r="AL1870" s="63"/>
      <c r="AM1870" s="63"/>
      <c r="AN1870" s="63"/>
      <c r="AO1870" s="63"/>
      <c r="AP1870" s="63"/>
      <c r="AQ1870" s="63"/>
      <c r="AR1870" s="63"/>
      <c r="AS1870" s="63"/>
      <c r="AT1870" s="63"/>
      <c r="AU1870" s="63"/>
      <c r="AV1870" s="63"/>
      <c r="AW1870" s="63"/>
      <c r="AX1870" s="63"/>
      <c r="AY1870" s="63"/>
      <c r="AZ1870" s="63"/>
      <c r="BA1870" s="63"/>
      <c r="BB1870" s="63"/>
      <c r="BC1870" s="63"/>
      <c r="BD1870" s="63"/>
      <c r="BE1870" s="63"/>
      <c r="BF1870" s="63"/>
      <c r="BG1870" s="63"/>
      <c r="BH1870" s="63"/>
      <c r="BI1870" s="63"/>
      <c r="BJ1870" s="63"/>
      <c r="BK1870" s="63"/>
      <c r="BL1870" s="63"/>
      <c r="BM1870" s="63"/>
      <c r="BN1870" s="63"/>
      <c r="BO1870" s="63"/>
      <c r="BP1870" s="63"/>
      <c r="BQ1870" s="63"/>
      <c r="BR1870" s="63"/>
      <c r="BS1870" s="63"/>
      <c r="BT1870" s="63"/>
      <c r="BU1870" s="63"/>
      <c r="BV1870" s="63"/>
      <c r="BW1870" s="63"/>
      <c r="BX1870" s="63"/>
      <c r="BY1870" s="63"/>
      <c r="BZ1870" s="63"/>
      <c r="CA1870" s="63"/>
      <c r="CB1870" s="63"/>
      <c r="CC1870" s="63"/>
      <c r="CD1870" s="63"/>
      <c r="CE1870" s="63"/>
      <c r="CF1870" s="63"/>
      <c r="CG1870" s="63"/>
      <c r="CH1870" s="63"/>
      <c r="CI1870" s="63"/>
      <c r="CJ1870" s="63"/>
      <c r="CK1870" s="63"/>
      <c r="CL1870" s="63"/>
      <c r="CM1870" s="63"/>
      <c r="CN1870" s="63"/>
      <c r="CO1870" s="63"/>
      <c r="CP1870" s="63"/>
      <c r="CR1870" s="227"/>
      <c r="CS1870" s="74"/>
    </row>
    <row r="1871" spans="1:97" s="72" customFormat="1" ht="75.75" customHeight="1">
      <c r="A1871" s="63"/>
      <c r="B1871" s="63"/>
      <c r="C1871" s="63"/>
      <c r="D1871" s="63"/>
      <c r="E1871" s="63"/>
      <c r="F1871" s="63"/>
      <c r="G1871" s="63"/>
      <c r="H1871" s="63"/>
      <c r="I1871" s="63"/>
      <c r="J1871" s="63"/>
      <c r="K1871" s="63"/>
      <c r="L1871" s="63"/>
      <c r="M1871" s="63"/>
      <c r="N1871" s="63"/>
      <c r="O1871" s="63"/>
      <c r="P1871" s="63"/>
      <c r="Q1871" s="63"/>
      <c r="R1871" s="63"/>
      <c r="S1871" s="63"/>
      <c r="T1871" s="63"/>
      <c r="U1871" s="63"/>
      <c r="V1871" s="63"/>
      <c r="W1871" s="63"/>
      <c r="X1871" s="63"/>
      <c r="Y1871" s="63"/>
      <c r="Z1871" s="63"/>
      <c r="AA1871" s="63"/>
      <c r="AB1871" s="63"/>
      <c r="AC1871" s="63"/>
      <c r="AD1871" s="63"/>
      <c r="AE1871" s="63"/>
      <c r="AF1871" s="63"/>
      <c r="AG1871" s="63"/>
      <c r="AH1871" s="63"/>
      <c r="AI1871" s="63"/>
      <c r="AJ1871" s="63"/>
      <c r="AK1871" s="63"/>
      <c r="AL1871" s="63"/>
      <c r="AM1871" s="63"/>
      <c r="AN1871" s="63"/>
      <c r="AO1871" s="63"/>
      <c r="AP1871" s="63"/>
      <c r="AQ1871" s="63"/>
      <c r="AR1871" s="63"/>
      <c r="AS1871" s="63"/>
      <c r="AT1871" s="63"/>
      <c r="AU1871" s="63"/>
      <c r="AV1871" s="63"/>
      <c r="AW1871" s="63"/>
      <c r="AX1871" s="63"/>
      <c r="AY1871" s="63"/>
      <c r="AZ1871" s="63"/>
      <c r="BA1871" s="63"/>
      <c r="BB1871" s="63"/>
      <c r="BC1871" s="63"/>
      <c r="BD1871" s="63"/>
      <c r="BE1871" s="63"/>
      <c r="BF1871" s="63"/>
      <c r="BG1871" s="63"/>
      <c r="BH1871" s="63"/>
      <c r="BI1871" s="63"/>
      <c r="BJ1871" s="63"/>
      <c r="BK1871" s="63"/>
      <c r="BL1871" s="63"/>
      <c r="BM1871" s="63"/>
      <c r="BN1871" s="63"/>
      <c r="BO1871" s="63"/>
      <c r="BP1871" s="63"/>
      <c r="BQ1871" s="63"/>
      <c r="BR1871" s="63"/>
      <c r="BS1871" s="63"/>
      <c r="BT1871" s="63"/>
      <c r="BU1871" s="63"/>
      <c r="BV1871" s="63"/>
      <c r="BW1871" s="63"/>
      <c r="BX1871" s="63"/>
      <c r="BY1871" s="63"/>
      <c r="BZ1871" s="63"/>
      <c r="CA1871" s="63"/>
      <c r="CB1871" s="63"/>
      <c r="CC1871" s="63"/>
      <c r="CD1871" s="63"/>
      <c r="CE1871" s="63"/>
      <c r="CF1871" s="63"/>
      <c r="CG1871" s="63"/>
      <c r="CH1871" s="63"/>
      <c r="CI1871" s="63"/>
      <c r="CJ1871" s="63"/>
      <c r="CK1871" s="63"/>
      <c r="CL1871" s="63"/>
      <c r="CM1871" s="63"/>
      <c r="CN1871" s="63"/>
      <c r="CO1871" s="63"/>
      <c r="CP1871" s="63"/>
      <c r="CR1871" s="227"/>
      <c r="CS1871" s="74"/>
    </row>
    <row r="1872" spans="1:97" s="72" customFormat="1" ht="75.75" customHeight="1">
      <c r="A1872" s="63"/>
      <c r="B1872" s="63"/>
      <c r="C1872" s="63"/>
      <c r="D1872" s="63"/>
      <c r="E1872" s="63"/>
      <c r="F1872" s="63"/>
      <c r="G1872" s="63"/>
      <c r="H1872" s="63"/>
      <c r="I1872" s="63"/>
      <c r="J1872" s="63"/>
      <c r="K1872" s="63"/>
      <c r="L1872" s="63"/>
      <c r="M1872" s="63"/>
      <c r="N1872" s="63"/>
      <c r="O1872" s="63"/>
      <c r="P1872" s="63"/>
      <c r="Q1872" s="63"/>
      <c r="R1872" s="63"/>
      <c r="S1872" s="63"/>
      <c r="T1872" s="63"/>
      <c r="U1872" s="63"/>
      <c r="V1872" s="63"/>
      <c r="W1872" s="63"/>
      <c r="X1872" s="63"/>
      <c r="Y1872" s="63"/>
      <c r="Z1872" s="63"/>
      <c r="AA1872" s="63"/>
      <c r="AB1872" s="63"/>
      <c r="AC1872" s="63"/>
      <c r="AD1872" s="63"/>
      <c r="AE1872" s="63"/>
      <c r="AF1872" s="63"/>
      <c r="AG1872" s="63"/>
      <c r="AH1872" s="63"/>
      <c r="AI1872" s="63"/>
      <c r="AJ1872" s="63"/>
      <c r="AK1872" s="63"/>
      <c r="AL1872" s="63"/>
      <c r="AM1872" s="63"/>
      <c r="AN1872" s="63"/>
      <c r="AO1872" s="63"/>
      <c r="AP1872" s="63"/>
      <c r="AQ1872" s="63"/>
      <c r="AR1872" s="63"/>
      <c r="AS1872" s="63"/>
      <c r="AT1872" s="63"/>
      <c r="AU1872" s="63"/>
      <c r="AV1872" s="63"/>
      <c r="AW1872" s="63"/>
      <c r="AX1872" s="63"/>
      <c r="AY1872" s="63"/>
      <c r="AZ1872" s="63"/>
      <c r="BA1872" s="63"/>
      <c r="BB1872" s="63"/>
      <c r="BC1872" s="63"/>
      <c r="BD1872" s="63"/>
      <c r="BE1872" s="63"/>
      <c r="BF1872" s="63"/>
      <c r="BG1872" s="63"/>
      <c r="BH1872" s="63"/>
      <c r="BI1872" s="63"/>
      <c r="BJ1872" s="63"/>
      <c r="BK1872" s="63"/>
      <c r="BL1872" s="63"/>
      <c r="BM1872" s="63"/>
      <c r="BN1872" s="63"/>
      <c r="BO1872" s="63"/>
      <c r="BP1872" s="63"/>
      <c r="BQ1872" s="63"/>
      <c r="BR1872" s="63"/>
      <c r="BS1872" s="63"/>
      <c r="BT1872" s="63"/>
      <c r="BU1872" s="63"/>
      <c r="BV1872" s="63"/>
      <c r="BW1872" s="63"/>
      <c r="BX1872" s="63"/>
      <c r="BY1872" s="63"/>
      <c r="BZ1872" s="63"/>
      <c r="CA1872" s="63"/>
      <c r="CB1872" s="63"/>
      <c r="CC1872" s="63"/>
      <c r="CD1872" s="63"/>
      <c r="CE1872" s="63"/>
      <c r="CF1872" s="63"/>
      <c r="CG1872" s="63"/>
      <c r="CH1872" s="63"/>
      <c r="CI1872" s="63"/>
      <c r="CJ1872" s="63"/>
      <c r="CK1872" s="63"/>
      <c r="CL1872" s="63"/>
      <c r="CM1872" s="63"/>
      <c r="CN1872" s="63"/>
      <c r="CO1872" s="63"/>
      <c r="CP1872" s="63"/>
      <c r="CR1872" s="227"/>
      <c r="CS1872" s="74"/>
    </row>
    <row r="1873" spans="1:97" s="72" customFormat="1" ht="75.75" customHeight="1">
      <c r="A1873" s="63"/>
      <c r="B1873" s="63"/>
      <c r="C1873" s="63"/>
      <c r="D1873" s="63"/>
      <c r="E1873" s="63"/>
      <c r="F1873" s="63"/>
      <c r="G1873" s="63"/>
      <c r="H1873" s="63"/>
      <c r="I1873" s="63"/>
      <c r="J1873" s="63"/>
      <c r="K1873" s="63"/>
      <c r="L1873" s="63"/>
      <c r="M1873" s="63"/>
      <c r="N1873" s="63"/>
      <c r="O1873" s="63"/>
      <c r="P1873" s="63"/>
      <c r="Q1873" s="63"/>
      <c r="R1873" s="63"/>
      <c r="S1873" s="63"/>
      <c r="T1873" s="63"/>
      <c r="U1873" s="63"/>
      <c r="V1873" s="63"/>
      <c r="W1873" s="63"/>
      <c r="X1873" s="63"/>
      <c r="Y1873" s="63"/>
      <c r="Z1873" s="63"/>
      <c r="AA1873" s="63"/>
      <c r="AB1873" s="63"/>
      <c r="AC1873" s="63"/>
      <c r="AD1873" s="63"/>
      <c r="AE1873" s="63"/>
      <c r="AF1873" s="63"/>
      <c r="AG1873" s="63"/>
      <c r="AH1873" s="63"/>
      <c r="AI1873" s="63"/>
      <c r="AJ1873" s="63"/>
      <c r="AK1873" s="63"/>
      <c r="AL1873" s="63"/>
      <c r="AM1873" s="63"/>
      <c r="AN1873" s="63"/>
      <c r="AO1873" s="63"/>
      <c r="AP1873" s="63"/>
      <c r="AQ1873" s="63"/>
      <c r="AR1873" s="63"/>
      <c r="AS1873" s="63"/>
      <c r="AT1873" s="63"/>
      <c r="AU1873" s="63"/>
      <c r="AV1873" s="63"/>
      <c r="AW1873" s="63"/>
      <c r="AX1873" s="63"/>
      <c r="AY1873" s="63"/>
      <c r="AZ1873" s="63"/>
      <c r="BA1873" s="63"/>
      <c r="BB1873" s="63"/>
      <c r="BC1873" s="63"/>
      <c r="BD1873" s="63"/>
      <c r="BE1873" s="63"/>
      <c r="BF1873" s="63"/>
      <c r="BG1873" s="63"/>
      <c r="BH1873" s="63"/>
      <c r="BI1873" s="63"/>
      <c r="BJ1873" s="63"/>
      <c r="BK1873" s="63"/>
      <c r="BL1873" s="63"/>
      <c r="BM1873" s="63"/>
      <c r="BN1873" s="63"/>
      <c r="BO1873" s="63"/>
      <c r="BP1873" s="63"/>
      <c r="BQ1873" s="63"/>
      <c r="BR1873" s="63"/>
      <c r="BS1873" s="63"/>
      <c r="BT1873" s="63"/>
      <c r="BU1873" s="63"/>
      <c r="BV1873" s="63"/>
      <c r="BW1873" s="63"/>
      <c r="BX1873" s="63"/>
      <c r="BY1873" s="63"/>
      <c r="BZ1873" s="63"/>
      <c r="CA1873" s="63"/>
      <c r="CB1873" s="63"/>
      <c r="CC1873" s="63"/>
      <c r="CD1873" s="63"/>
      <c r="CE1873" s="63"/>
      <c r="CF1873" s="63"/>
      <c r="CG1873" s="63"/>
      <c r="CH1873" s="63"/>
      <c r="CI1873" s="63"/>
      <c r="CJ1873" s="63"/>
      <c r="CK1873" s="63"/>
      <c r="CL1873" s="63"/>
      <c r="CM1873" s="63"/>
      <c r="CN1873" s="63"/>
      <c r="CO1873" s="63"/>
      <c r="CP1873" s="63"/>
      <c r="CR1873" s="227"/>
      <c r="CS1873" s="74"/>
    </row>
    <row r="1874" spans="1:97" s="72" customFormat="1" ht="75.75" customHeight="1">
      <c r="A1874" s="63"/>
      <c r="B1874" s="63"/>
      <c r="C1874" s="63"/>
      <c r="D1874" s="63"/>
      <c r="E1874" s="63"/>
      <c r="F1874" s="63"/>
      <c r="G1874" s="63"/>
      <c r="H1874" s="63"/>
      <c r="I1874" s="63"/>
      <c r="J1874" s="63"/>
      <c r="K1874" s="63"/>
      <c r="L1874" s="63"/>
      <c r="M1874" s="63"/>
      <c r="N1874" s="63"/>
      <c r="O1874" s="63"/>
      <c r="P1874" s="63"/>
      <c r="Q1874" s="63"/>
      <c r="R1874" s="63"/>
      <c r="S1874" s="63"/>
      <c r="T1874" s="63"/>
      <c r="U1874" s="63"/>
      <c r="V1874" s="63"/>
      <c r="W1874" s="63"/>
      <c r="X1874" s="63"/>
      <c r="Y1874" s="63"/>
      <c r="Z1874" s="63"/>
      <c r="AA1874" s="63"/>
      <c r="AB1874" s="63"/>
      <c r="AC1874" s="63"/>
      <c r="AD1874" s="63"/>
      <c r="AE1874" s="63"/>
      <c r="AF1874" s="63"/>
      <c r="AG1874" s="63"/>
      <c r="AH1874" s="63"/>
      <c r="AI1874" s="63"/>
      <c r="AJ1874" s="63"/>
      <c r="AK1874" s="63"/>
      <c r="AL1874" s="63"/>
      <c r="AM1874" s="63"/>
      <c r="AN1874" s="63"/>
      <c r="AO1874" s="63"/>
      <c r="AP1874" s="63"/>
      <c r="AQ1874" s="63"/>
      <c r="AR1874" s="63"/>
      <c r="AS1874" s="63"/>
      <c r="AT1874" s="63"/>
      <c r="AU1874" s="63"/>
      <c r="AV1874" s="63"/>
      <c r="AW1874" s="63"/>
      <c r="AX1874" s="63"/>
      <c r="AY1874" s="63"/>
      <c r="AZ1874" s="63"/>
      <c r="BA1874" s="63"/>
      <c r="BB1874" s="63"/>
      <c r="BC1874" s="63"/>
      <c r="BD1874" s="63"/>
      <c r="BE1874" s="63"/>
      <c r="BF1874" s="63"/>
      <c r="BG1874" s="63"/>
      <c r="BH1874" s="63"/>
      <c r="BI1874" s="63"/>
      <c r="BJ1874" s="63"/>
      <c r="BK1874" s="63"/>
      <c r="BL1874" s="63"/>
      <c r="BM1874" s="63"/>
      <c r="BN1874" s="63"/>
      <c r="BO1874" s="63"/>
      <c r="BP1874" s="63"/>
      <c r="BQ1874" s="63"/>
      <c r="BR1874" s="63"/>
      <c r="BS1874" s="63"/>
      <c r="BT1874" s="63"/>
      <c r="BU1874" s="63"/>
      <c r="BV1874" s="63"/>
      <c r="BW1874" s="63"/>
      <c r="BX1874" s="63"/>
      <c r="BY1874" s="63"/>
      <c r="BZ1874" s="63"/>
      <c r="CA1874" s="63"/>
      <c r="CB1874" s="63"/>
      <c r="CC1874" s="63"/>
      <c r="CD1874" s="63"/>
      <c r="CE1874" s="63"/>
      <c r="CF1874" s="63"/>
      <c r="CG1874" s="63"/>
      <c r="CH1874" s="63"/>
      <c r="CI1874" s="63"/>
      <c r="CJ1874" s="63"/>
      <c r="CK1874" s="63"/>
      <c r="CL1874" s="63"/>
      <c r="CM1874" s="63"/>
      <c r="CN1874" s="63"/>
      <c r="CO1874" s="63"/>
      <c r="CP1874" s="63"/>
      <c r="CR1874" s="227"/>
      <c r="CS1874" s="74"/>
    </row>
    <row r="1875" spans="1:97" s="72" customFormat="1" ht="75.75" customHeight="1">
      <c r="A1875" s="63"/>
      <c r="B1875" s="63"/>
      <c r="C1875" s="63"/>
      <c r="D1875" s="63"/>
      <c r="E1875" s="63"/>
      <c r="F1875" s="63"/>
      <c r="G1875" s="63"/>
      <c r="H1875" s="63"/>
      <c r="I1875" s="63"/>
      <c r="J1875" s="63"/>
      <c r="K1875" s="63"/>
      <c r="L1875" s="63"/>
      <c r="M1875" s="63"/>
      <c r="N1875" s="63"/>
      <c r="O1875" s="63"/>
      <c r="P1875" s="63"/>
      <c r="Q1875" s="63"/>
      <c r="R1875" s="63"/>
      <c r="S1875" s="63"/>
      <c r="T1875" s="63"/>
      <c r="U1875" s="63"/>
      <c r="V1875" s="63"/>
      <c r="W1875" s="63"/>
      <c r="X1875" s="63"/>
      <c r="Y1875" s="63"/>
      <c r="Z1875" s="63"/>
      <c r="AA1875" s="63"/>
      <c r="AB1875" s="63"/>
      <c r="AC1875" s="63"/>
      <c r="AD1875" s="63"/>
      <c r="AE1875" s="63"/>
      <c r="AF1875" s="63"/>
      <c r="AG1875" s="63"/>
      <c r="AH1875" s="63"/>
      <c r="AI1875" s="63"/>
      <c r="AJ1875" s="63"/>
      <c r="AK1875" s="63"/>
      <c r="AL1875" s="63"/>
      <c r="AM1875" s="63"/>
      <c r="AN1875" s="63"/>
      <c r="AO1875" s="63"/>
      <c r="AP1875" s="63"/>
      <c r="AQ1875" s="63"/>
      <c r="AR1875" s="63"/>
      <c r="AS1875" s="63"/>
      <c r="AT1875" s="63"/>
      <c r="AU1875" s="63"/>
      <c r="AV1875" s="63"/>
      <c r="AW1875" s="63"/>
      <c r="AX1875" s="63"/>
      <c r="AY1875" s="63"/>
      <c r="AZ1875" s="63"/>
      <c r="BA1875" s="63"/>
      <c r="BB1875" s="63"/>
      <c r="BC1875" s="63"/>
      <c r="BD1875" s="63"/>
      <c r="BE1875" s="63"/>
      <c r="BF1875" s="63"/>
      <c r="BG1875" s="63"/>
      <c r="BH1875" s="63"/>
      <c r="BI1875" s="63"/>
      <c r="BJ1875" s="63"/>
      <c r="BK1875" s="63"/>
      <c r="BL1875" s="63"/>
      <c r="BM1875" s="63"/>
      <c r="BN1875" s="63"/>
      <c r="BO1875" s="63"/>
      <c r="BP1875" s="63"/>
      <c r="BQ1875" s="63"/>
      <c r="BR1875" s="63"/>
      <c r="BS1875" s="63"/>
      <c r="BT1875" s="63"/>
      <c r="BU1875" s="63"/>
      <c r="BV1875" s="63"/>
      <c r="BW1875" s="63"/>
      <c r="BX1875" s="63"/>
      <c r="BY1875" s="63"/>
      <c r="BZ1875" s="63"/>
      <c r="CA1875" s="63"/>
      <c r="CB1875" s="63"/>
      <c r="CC1875" s="63"/>
      <c r="CD1875" s="63"/>
      <c r="CE1875" s="63"/>
      <c r="CF1875" s="63"/>
      <c r="CG1875" s="63"/>
      <c r="CH1875" s="63"/>
      <c r="CI1875" s="63"/>
      <c r="CJ1875" s="63"/>
      <c r="CK1875" s="63"/>
      <c r="CL1875" s="63"/>
      <c r="CM1875" s="63"/>
      <c r="CN1875" s="63"/>
      <c r="CO1875" s="63"/>
      <c r="CP1875" s="63"/>
      <c r="CR1875" s="227"/>
      <c r="CS1875" s="74"/>
    </row>
    <row r="1876" spans="1:97" s="72" customFormat="1" ht="75.75" customHeight="1">
      <c r="A1876" s="63"/>
      <c r="B1876" s="63"/>
      <c r="C1876" s="63"/>
      <c r="D1876" s="63"/>
      <c r="E1876" s="63"/>
      <c r="F1876" s="63"/>
      <c r="G1876" s="63"/>
      <c r="H1876" s="63"/>
      <c r="I1876" s="63"/>
      <c r="J1876" s="63"/>
      <c r="K1876" s="63"/>
      <c r="L1876" s="63"/>
      <c r="M1876" s="63"/>
      <c r="N1876" s="63"/>
      <c r="O1876" s="63"/>
      <c r="P1876" s="63"/>
      <c r="Q1876" s="63"/>
      <c r="R1876" s="63"/>
      <c r="S1876" s="63"/>
      <c r="T1876" s="63"/>
      <c r="U1876" s="63"/>
      <c r="V1876" s="63"/>
      <c r="W1876" s="63"/>
      <c r="X1876" s="63"/>
      <c r="Y1876" s="63"/>
      <c r="Z1876" s="63"/>
      <c r="AA1876" s="63"/>
      <c r="AB1876" s="63"/>
      <c r="AC1876" s="63"/>
      <c r="AD1876" s="63"/>
      <c r="AE1876" s="63"/>
      <c r="AF1876" s="63"/>
      <c r="AG1876" s="63"/>
      <c r="AH1876" s="63"/>
      <c r="AI1876" s="63"/>
      <c r="AJ1876" s="63"/>
      <c r="AK1876" s="63"/>
      <c r="AL1876" s="63"/>
      <c r="AM1876" s="63"/>
      <c r="AN1876" s="63"/>
      <c r="AO1876" s="63"/>
      <c r="AP1876" s="63"/>
      <c r="AQ1876" s="63"/>
      <c r="AR1876" s="63"/>
      <c r="AS1876" s="63"/>
      <c r="AT1876" s="63"/>
      <c r="AU1876" s="63"/>
      <c r="AV1876" s="63"/>
      <c r="AW1876" s="63"/>
      <c r="AX1876" s="63"/>
      <c r="AY1876" s="63"/>
      <c r="AZ1876" s="63"/>
      <c r="BA1876" s="63"/>
      <c r="BB1876" s="63"/>
      <c r="BC1876" s="63"/>
      <c r="BD1876" s="63"/>
      <c r="BE1876" s="63"/>
      <c r="BF1876" s="63"/>
      <c r="BG1876" s="63"/>
      <c r="BH1876" s="63"/>
      <c r="BI1876" s="63"/>
      <c r="BJ1876" s="63"/>
      <c r="BK1876" s="63"/>
      <c r="BL1876" s="63"/>
      <c r="BM1876" s="63"/>
      <c r="BN1876" s="63"/>
      <c r="BO1876" s="63"/>
      <c r="BP1876" s="63"/>
      <c r="BQ1876" s="63"/>
      <c r="BR1876" s="63"/>
      <c r="BS1876" s="63"/>
      <c r="BT1876" s="63"/>
      <c r="BU1876" s="63"/>
      <c r="BV1876" s="63"/>
      <c r="BW1876" s="63"/>
      <c r="BX1876" s="63"/>
      <c r="BY1876" s="63"/>
      <c r="BZ1876" s="63"/>
      <c r="CA1876" s="63"/>
      <c r="CB1876" s="63"/>
      <c r="CC1876" s="63"/>
      <c r="CD1876" s="63"/>
      <c r="CE1876" s="63"/>
      <c r="CF1876" s="63"/>
      <c r="CG1876" s="63"/>
      <c r="CH1876" s="63"/>
      <c r="CI1876" s="63"/>
      <c r="CJ1876" s="63"/>
      <c r="CK1876" s="63"/>
      <c r="CL1876" s="63"/>
      <c r="CM1876" s="63"/>
      <c r="CN1876" s="63"/>
      <c r="CO1876" s="63"/>
      <c r="CP1876" s="63"/>
      <c r="CR1876" s="227"/>
      <c r="CS1876" s="74"/>
    </row>
    <row r="1877" spans="1:97" s="72" customFormat="1" ht="75.75" customHeight="1">
      <c r="A1877" s="63"/>
      <c r="B1877" s="63"/>
      <c r="C1877" s="63"/>
      <c r="D1877" s="63"/>
      <c r="E1877" s="63"/>
      <c r="F1877" s="63"/>
      <c r="G1877" s="63"/>
      <c r="H1877" s="63"/>
      <c r="I1877" s="63"/>
      <c r="J1877" s="63"/>
      <c r="K1877" s="63"/>
      <c r="L1877" s="63"/>
      <c r="M1877" s="63"/>
      <c r="N1877" s="63"/>
      <c r="O1877" s="63"/>
      <c r="P1877" s="63"/>
      <c r="Q1877" s="63"/>
      <c r="R1877" s="63"/>
      <c r="S1877" s="63"/>
      <c r="T1877" s="63"/>
      <c r="U1877" s="63"/>
      <c r="V1877" s="63"/>
      <c r="W1877" s="63"/>
      <c r="X1877" s="63"/>
      <c r="Y1877" s="63"/>
      <c r="Z1877" s="63"/>
      <c r="AA1877" s="63"/>
      <c r="AB1877" s="63"/>
      <c r="AC1877" s="63"/>
      <c r="AD1877" s="63"/>
      <c r="AE1877" s="63"/>
      <c r="AF1877" s="63"/>
      <c r="AG1877" s="63"/>
      <c r="AH1877" s="63"/>
      <c r="AI1877" s="63"/>
      <c r="AJ1877" s="63"/>
      <c r="AK1877" s="63"/>
      <c r="AL1877" s="63"/>
      <c r="AM1877" s="63"/>
      <c r="AN1877" s="63"/>
      <c r="AO1877" s="63"/>
      <c r="AP1877" s="63"/>
      <c r="AQ1877" s="63"/>
      <c r="AR1877" s="63"/>
      <c r="AS1877" s="63"/>
      <c r="AT1877" s="63"/>
      <c r="AU1877" s="63"/>
      <c r="AV1877" s="63"/>
      <c r="AW1877" s="63"/>
      <c r="AX1877" s="63"/>
      <c r="AY1877" s="63"/>
      <c r="AZ1877" s="63"/>
      <c r="BA1877" s="63"/>
      <c r="BB1877" s="63"/>
      <c r="BC1877" s="63"/>
      <c r="BD1877" s="63"/>
      <c r="BE1877" s="63"/>
      <c r="BF1877" s="63"/>
      <c r="BG1877" s="63"/>
      <c r="BH1877" s="63"/>
      <c r="BI1877" s="63"/>
      <c r="BJ1877" s="63"/>
      <c r="BK1877" s="63"/>
      <c r="BL1877" s="63"/>
      <c r="BM1877" s="63"/>
      <c r="BN1877" s="63"/>
      <c r="BO1877" s="63"/>
      <c r="BP1877" s="63"/>
      <c r="BQ1877" s="63"/>
      <c r="BR1877" s="63"/>
      <c r="BS1877" s="63"/>
      <c r="BT1877" s="63"/>
      <c r="BU1877" s="63"/>
      <c r="BV1877" s="63"/>
      <c r="BW1877" s="63"/>
      <c r="BX1877" s="63"/>
      <c r="BY1877" s="63"/>
      <c r="BZ1877" s="63"/>
      <c r="CA1877" s="63"/>
      <c r="CB1877" s="63"/>
      <c r="CC1877" s="63"/>
      <c r="CD1877" s="63"/>
      <c r="CE1877" s="63"/>
      <c r="CF1877" s="63"/>
      <c r="CG1877" s="63"/>
      <c r="CH1877" s="63"/>
      <c r="CI1877" s="63"/>
      <c r="CJ1877" s="63"/>
      <c r="CK1877" s="63"/>
      <c r="CL1877" s="63"/>
      <c r="CM1877" s="63"/>
      <c r="CN1877" s="63"/>
      <c r="CO1877" s="63"/>
      <c r="CP1877" s="63"/>
      <c r="CR1877" s="227"/>
      <c r="CS1877" s="74"/>
    </row>
    <row r="1878" spans="1:97" s="72" customFormat="1" ht="75.75" customHeight="1">
      <c r="A1878" s="63"/>
      <c r="B1878" s="63"/>
      <c r="C1878" s="63"/>
      <c r="D1878" s="63"/>
      <c r="E1878" s="63"/>
      <c r="F1878" s="63"/>
      <c r="G1878" s="63"/>
      <c r="H1878" s="63"/>
      <c r="I1878" s="63"/>
      <c r="J1878" s="63"/>
      <c r="K1878" s="63"/>
      <c r="L1878" s="63"/>
      <c r="M1878" s="63"/>
      <c r="N1878" s="63"/>
      <c r="O1878" s="63"/>
      <c r="P1878" s="63"/>
      <c r="Q1878" s="63"/>
      <c r="R1878" s="63"/>
      <c r="S1878" s="63"/>
      <c r="T1878" s="63"/>
      <c r="U1878" s="63"/>
      <c r="V1878" s="63"/>
      <c r="W1878" s="63"/>
      <c r="X1878" s="63"/>
      <c r="Y1878" s="63"/>
      <c r="Z1878" s="63"/>
      <c r="AA1878" s="63"/>
      <c r="AB1878" s="63"/>
      <c r="AC1878" s="63"/>
      <c r="AD1878" s="63"/>
      <c r="AE1878" s="63"/>
      <c r="AF1878" s="63"/>
      <c r="AG1878" s="63"/>
      <c r="AH1878" s="63"/>
      <c r="AI1878" s="63"/>
      <c r="AJ1878" s="63"/>
      <c r="AK1878" s="63"/>
      <c r="AL1878" s="63"/>
      <c r="AM1878" s="63"/>
      <c r="AN1878" s="63"/>
      <c r="AO1878" s="63"/>
      <c r="AP1878" s="63"/>
      <c r="AQ1878" s="63"/>
      <c r="AR1878" s="63"/>
      <c r="AS1878" s="63"/>
      <c r="AT1878" s="63"/>
      <c r="AU1878" s="63"/>
      <c r="AV1878" s="63"/>
      <c r="AW1878" s="63"/>
      <c r="AX1878" s="63"/>
      <c r="AY1878" s="63"/>
      <c r="AZ1878" s="63"/>
      <c r="BA1878" s="63"/>
      <c r="BB1878" s="63"/>
      <c r="BC1878" s="63"/>
      <c r="BD1878" s="63"/>
      <c r="BE1878" s="63"/>
      <c r="BF1878" s="63"/>
      <c r="BG1878" s="63"/>
      <c r="BH1878" s="63"/>
      <c r="BI1878" s="63"/>
      <c r="BJ1878" s="63"/>
      <c r="BK1878" s="63"/>
      <c r="BL1878" s="63"/>
      <c r="BM1878" s="63"/>
      <c r="BN1878" s="63"/>
      <c r="BO1878" s="63"/>
      <c r="BP1878" s="63"/>
      <c r="BQ1878" s="63"/>
      <c r="BR1878" s="63"/>
      <c r="BS1878" s="63"/>
      <c r="BT1878" s="63"/>
      <c r="BU1878" s="63"/>
      <c r="BV1878" s="63"/>
      <c r="BW1878" s="63"/>
      <c r="BX1878" s="63"/>
      <c r="BY1878" s="63"/>
      <c r="BZ1878" s="63"/>
      <c r="CA1878" s="63"/>
      <c r="CB1878" s="63"/>
      <c r="CC1878" s="63"/>
      <c r="CD1878" s="63"/>
      <c r="CE1878" s="63"/>
      <c r="CF1878" s="63"/>
      <c r="CG1878" s="63"/>
      <c r="CH1878" s="63"/>
      <c r="CI1878" s="63"/>
      <c r="CJ1878" s="63"/>
      <c r="CK1878" s="63"/>
      <c r="CL1878" s="63"/>
      <c r="CM1878" s="63"/>
      <c r="CN1878" s="63"/>
      <c r="CO1878" s="63"/>
      <c r="CP1878" s="63"/>
      <c r="CR1878" s="227"/>
      <c r="CS1878" s="74"/>
    </row>
    <row r="1879" spans="1:97" s="72" customFormat="1" ht="75.75" customHeight="1">
      <c r="A1879" s="63"/>
      <c r="B1879" s="63"/>
      <c r="C1879" s="63"/>
      <c r="D1879" s="63"/>
      <c r="E1879" s="63"/>
      <c r="F1879" s="63"/>
      <c r="G1879" s="63"/>
      <c r="H1879" s="63"/>
      <c r="I1879" s="63"/>
      <c r="J1879" s="63"/>
      <c r="K1879" s="63"/>
      <c r="L1879" s="63"/>
      <c r="M1879" s="63"/>
      <c r="N1879" s="63"/>
      <c r="O1879" s="63"/>
      <c r="P1879" s="63"/>
      <c r="Q1879" s="63"/>
      <c r="R1879" s="63"/>
      <c r="S1879" s="63"/>
      <c r="T1879" s="63"/>
      <c r="U1879" s="63"/>
      <c r="V1879" s="63"/>
      <c r="W1879" s="63"/>
      <c r="X1879" s="63"/>
      <c r="Y1879" s="63"/>
      <c r="Z1879" s="63"/>
      <c r="AA1879" s="63"/>
      <c r="AB1879" s="63"/>
      <c r="AC1879" s="63"/>
      <c r="AD1879" s="63"/>
      <c r="AE1879" s="63"/>
      <c r="AF1879" s="63"/>
      <c r="AG1879" s="63"/>
      <c r="AH1879" s="63"/>
      <c r="AI1879" s="63"/>
      <c r="AJ1879" s="63"/>
      <c r="AK1879" s="63"/>
      <c r="AL1879" s="63"/>
      <c r="AM1879" s="63"/>
      <c r="AN1879" s="63"/>
      <c r="AO1879" s="63"/>
      <c r="AP1879" s="63"/>
      <c r="AQ1879" s="63"/>
      <c r="AR1879" s="63"/>
      <c r="AS1879" s="63"/>
      <c r="AT1879" s="63"/>
      <c r="AU1879" s="63"/>
      <c r="AV1879" s="63"/>
      <c r="AW1879" s="63"/>
      <c r="AX1879" s="63"/>
      <c r="AY1879" s="63"/>
      <c r="AZ1879" s="63"/>
      <c r="BA1879" s="63"/>
      <c r="BB1879" s="63"/>
      <c r="BC1879" s="63"/>
      <c r="BD1879" s="63"/>
      <c r="BE1879" s="63"/>
      <c r="BF1879" s="63"/>
      <c r="BG1879" s="63"/>
      <c r="BH1879" s="63"/>
      <c r="BI1879" s="63"/>
      <c r="BJ1879" s="63"/>
      <c r="BK1879" s="63"/>
      <c r="BL1879" s="63"/>
      <c r="BM1879" s="63"/>
      <c r="BN1879" s="63"/>
      <c r="BO1879" s="63"/>
      <c r="BP1879" s="63"/>
      <c r="BQ1879" s="63"/>
      <c r="BR1879" s="63"/>
      <c r="BS1879" s="63"/>
      <c r="BT1879" s="63"/>
      <c r="BU1879" s="63"/>
      <c r="BV1879" s="63"/>
      <c r="BW1879" s="63"/>
      <c r="BX1879" s="63"/>
      <c r="BY1879" s="63"/>
      <c r="BZ1879" s="63"/>
      <c r="CA1879" s="63"/>
      <c r="CB1879" s="63"/>
      <c r="CC1879" s="63"/>
      <c r="CD1879" s="63"/>
      <c r="CE1879" s="63"/>
      <c r="CF1879" s="63"/>
      <c r="CG1879" s="63"/>
      <c r="CH1879" s="63"/>
      <c r="CI1879" s="63"/>
      <c r="CJ1879" s="63"/>
      <c r="CK1879" s="63"/>
      <c r="CL1879" s="63"/>
      <c r="CM1879" s="63"/>
      <c r="CN1879" s="63"/>
      <c r="CO1879" s="63"/>
      <c r="CP1879" s="63"/>
      <c r="CR1879" s="227"/>
      <c r="CS1879" s="74"/>
    </row>
    <row r="1880" spans="1:97" s="72" customFormat="1" ht="75.75" customHeight="1">
      <c r="A1880" s="63"/>
      <c r="B1880" s="63"/>
      <c r="C1880" s="63"/>
      <c r="D1880" s="63"/>
      <c r="E1880" s="63"/>
      <c r="F1880" s="63"/>
      <c r="G1880" s="63"/>
      <c r="H1880" s="63"/>
      <c r="I1880" s="63"/>
      <c r="J1880" s="63"/>
      <c r="K1880" s="63"/>
      <c r="L1880" s="63"/>
      <c r="M1880" s="63"/>
      <c r="N1880" s="63"/>
      <c r="O1880" s="63"/>
      <c r="P1880" s="63"/>
      <c r="Q1880" s="63"/>
      <c r="R1880" s="63"/>
      <c r="S1880" s="63"/>
      <c r="T1880" s="63"/>
      <c r="U1880" s="63"/>
      <c r="V1880" s="63"/>
      <c r="W1880" s="63"/>
      <c r="X1880" s="63"/>
      <c r="Y1880" s="63"/>
      <c r="Z1880" s="63"/>
      <c r="AA1880" s="63"/>
      <c r="AB1880" s="63"/>
      <c r="AC1880" s="63"/>
      <c r="AD1880" s="63"/>
      <c r="AE1880" s="63"/>
      <c r="AF1880" s="63"/>
      <c r="AG1880" s="63"/>
      <c r="AH1880" s="63"/>
      <c r="AI1880" s="63"/>
      <c r="AJ1880" s="63"/>
      <c r="AK1880" s="63"/>
      <c r="AL1880" s="63"/>
      <c r="AM1880" s="63"/>
      <c r="AN1880" s="63"/>
      <c r="AO1880" s="63"/>
      <c r="AP1880" s="63"/>
      <c r="AQ1880" s="63"/>
      <c r="AR1880" s="63"/>
      <c r="AS1880" s="63"/>
      <c r="AT1880" s="63"/>
      <c r="AU1880" s="63"/>
      <c r="AV1880" s="63"/>
      <c r="AW1880" s="63"/>
      <c r="AX1880" s="63"/>
      <c r="AY1880" s="63"/>
      <c r="AZ1880" s="63"/>
      <c r="BA1880" s="63"/>
      <c r="BB1880" s="63"/>
      <c r="BC1880" s="63"/>
      <c r="BD1880" s="63"/>
      <c r="BE1880" s="63"/>
      <c r="BF1880" s="63"/>
      <c r="BG1880" s="63"/>
      <c r="BH1880" s="63"/>
      <c r="BI1880" s="63"/>
      <c r="BJ1880" s="63"/>
      <c r="BK1880" s="63"/>
      <c r="BL1880" s="63"/>
      <c r="BM1880" s="63"/>
      <c r="BN1880" s="63"/>
      <c r="BO1880" s="63"/>
      <c r="BP1880" s="63"/>
      <c r="BQ1880" s="63"/>
      <c r="BR1880" s="63"/>
      <c r="BS1880" s="63"/>
      <c r="BT1880" s="63"/>
      <c r="BU1880" s="63"/>
      <c r="BV1880" s="63"/>
      <c r="BW1880" s="63"/>
      <c r="BX1880" s="63"/>
      <c r="BY1880" s="63"/>
      <c r="BZ1880" s="63"/>
      <c r="CA1880" s="63"/>
      <c r="CB1880" s="63"/>
      <c r="CC1880" s="63"/>
      <c r="CD1880" s="63"/>
      <c r="CE1880" s="63"/>
      <c r="CF1880" s="63"/>
      <c r="CG1880" s="63"/>
      <c r="CH1880" s="63"/>
      <c r="CI1880" s="63"/>
      <c r="CJ1880" s="63"/>
      <c r="CK1880" s="63"/>
      <c r="CL1880" s="63"/>
      <c r="CM1880" s="63"/>
      <c r="CN1880" s="63"/>
      <c r="CO1880" s="63"/>
      <c r="CP1880" s="63"/>
      <c r="CR1880" s="227"/>
      <c r="CS1880" s="74"/>
    </row>
    <row r="1881" spans="1:97" s="72" customFormat="1" ht="75.75" customHeight="1">
      <c r="A1881" s="63"/>
      <c r="B1881" s="63"/>
      <c r="C1881" s="63"/>
      <c r="D1881" s="63"/>
      <c r="E1881" s="63"/>
      <c r="F1881" s="63"/>
      <c r="G1881" s="63"/>
      <c r="H1881" s="63"/>
      <c r="I1881" s="63"/>
      <c r="J1881" s="63"/>
      <c r="K1881" s="63"/>
      <c r="L1881" s="63"/>
      <c r="M1881" s="63"/>
      <c r="N1881" s="63"/>
      <c r="O1881" s="63"/>
      <c r="P1881" s="63"/>
      <c r="Q1881" s="63"/>
      <c r="R1881" s="63"/>
      <c r="S1881" s="63"/>
      <c r="T1881" s="63"/>
      <c r="U1881" s="63"/>
      <c r="V1881" s="63"/>
      <c r="W1881" s="63"/>
      <c r="X1881" s="63"/>
      <c r="Y1881" s="63"/>
      <c r="Z1881" s="63"/>
      <c r="AA1881" s="63"/>
      <c r="AB1881" s="63"/>
      <c r="AC1881" s="63"/>
      <c r="AD1881" s="63"/>
      <c r="AE1881" s="63"/>
      <c r="AF1881" s="63"/>
      <c r="AG1881" s="63"/>
      <c r="AH1881" s="63"/>
      <c r="AI1881" s="63"/>
      <c r="AJ1881" s="63"/>
      <c r="AK1881" s="63"/>
      <c r="AL1881" s="63"/>
      <c r="AM1881" s="63"/>
      <c r="AN1881" s="63"/>
      <c r="AO1881" s="63"/>
      <c r="AP1881" s="63"/>
      <c r="AQ1881" s="63"/>
      <c r="AR1881" s="63"/>
      <c r="AS1881" s="63"/>
      <c r="AT1881" s="63"/>
      <c r="AU1881" s="63"/>
      <c r="AV1881" s="63"/>
      <c r="AW1881" s="63"/>
      <c r="AX1881" s="63"/>
      <c r="AY1881" s="63"/>
      <c r="AZ1881" s="63"/>
      <c r="BA1881" s="63"/>
      <c r="BB1881" s="63"/>
      <c r="BC1881" s="63"/>
      <c r="BD1881" s="63"/>
      <c r="BE1881" s="63"/>
      <c r="BF1881" s="63"/>
      <c r="BG1881" s="63"/>
      <c r="BH1881" s="63"/>
      <c r="BI1881" s="63"/>
      <c r="BJ1881" s="63"/>
      <c r="BK1881" s="63"/>
      <c r="BL1881" s="63"/>
      <c r="BM1881" s="63"/>
      <c r="BN1881" s="63"/>
      <c r="BO1881" s="63"/>
      <c r="BP1881" s="63"/>
      <c r="BQ1881" s="63"/>
      <c r="BR1881" s="63"/>
      <c r="BS1881" s="63"/>
      <c r="BT1881" s="63"/>
      <c r="BU1881" s="63"/>
      <c r="BV1881" s="63"/>
      <c r="BW1881" s="63"/>
      <c r="BX1881" s="63"/>
      <c r="BY1881" s="63"/>
      <c r="BZ1881" s="63"/>
      <c r="CA1881" s="63"/>
      <c r="CB1881" s="63"/>
      <c r="CC1881" s="63"/>
      <c r="CD1881" s="63"/>
      <c r="CE1881" s="63"/>
      <c r="CF1881" s="63"/>
      <c r="CG1881" s="63"/>
      <c r="CH1881" s="63"/>
      <c r="CI1881" s="63"/>
      <c r="CJ1881" s="63"/>
      <c r="CK1881" s="63"/>
      <c r="CL1881" s="63"/>
      <c r="CM1881" s="63"/>
      <c r="CN1881" s="63"/>
      <c r="CO1881" s="63"/>
      <c r="CP1881" s="63"/>
      <c r="CR1881" s="227"/>
      <c r="CS1881" s="74"/>
    </row>
    <row r="1882" spans="1:97" s="72" customFormat="1" ht="75.75" customHeight="1">
      <c r="A1882" s="63"/>
      <c r="B1882" s="63"/>
      <c r="C1882" s="63"/>
      <c r="D1882" s="63"/>
      <c r="E1882" s="63"/>
      <c r="F1882" s="63"/>
      <c r="G1882" s="63"/>
      <c r="H1882" s="63"/>
      <c r="I1882" s="63"/>
      <c r="J1882" s="63"/>
      <c r="K1882" s="63"/>
      <c r="L1882" s="63"/>
      <c r="M1882" s="63"/>
      <c r="N1882" s="63"/>
      <c r="O1882" s="63"/>
      <c r="P1882" s="63"/>
      <c r="Q1882" s="63"/>
      <c r="R1882" s="63"/>
      <c r="S1882" s="63"/>
      <c r="T1882" s="63"/>
      <c r="U1882" s="63"/>
      <c r="V1882" s="63"/>
      <c r="W1882" s="63"/>
      <c r="X1882" s="63"/>
      <c r="Y1882" s="63"/>
      <c r="Z1882" s="63"/>
      <c r="AA1882" s="63"/>
      <c r="AB1882" s="63"/>
      <c r="AC1882" s="63"/>
      <c r="AD1882" s="63"/>
      <c r="AE1882" s="63"/>
      <c r="AF1882" s="63"/>
      <c r="AG1882" s="63"/>
      <c r="AH1882" s="63"/>
      <c r="AI1882" s="63"/>
      <c r="AJ1882" s="63"/>
      <c r="AK1882" s="63"/>
      <c r="AL1882" s="63"/>
      <c r="AM1882" s="63"/>
      <c r="AN1882" s="63"/>
      <c r="AO1882" s="63"/>
      <c r="AP1882" s="63"/>
      <c r="AQ1882" s="63"/>
      <c r="AR1882" s="63"/>
      <c r="AS1882" s="63"/>
      <c r="AT1882" s="63"/>
      <c r="AU1882" s="63"/>
      <c r="AV1882" s="63"/>
      <c r="AW1882" s="63"/>
      <c r="AX1882" s="63"/>
      <c r="AY1882" s="63"/>
      <c r="AZ1882" s="63"/>
      <c r="BA1882" s="63"/>
      <c r="BB1882" s="63"/>
      <c r="BC1882" s="63"/>
      <c r="BD1882" s="63"/>
      <c r="BE1882" s="63"/>
      <c r="BF1882" s="63"/>
      <c r="BG1882" s="63"/>
      <c r="BH1882" s="63"/>
      <c r="BI1882" s="63"/>
      <c r="BJ1882" s="63"/>
      <c r="BK1882" s="63"/>
      <c r="BL1882" s="63"/>
      <c r="BM1882" s="63"/>
      <c r="BN1882" s="63"/>
      <c r="BO1882" s="63"/>
      <c r="BP1882" s="63"/>
      <c r="BQ1882" s="63"/>
      <c r="BR1882" s="63"/>
      <c r="BS1882" s="63"/>
      <c r="BT1882" s="63"/>
      <c r="BU1882" s="63"/>
      <c r="BV1882" s="63"/>
      <c r="BW1882" s="63"/>
      <c r="BX1882" s="63"/>
      <c r="BY1882" s="63"/>
      <c r="BZ1882" s="63"/>
      <c r="CA1882" s="63"/>
      <c r="CB1882" s="63"/>
      <c r="CC1882" s="63"/>
      <c r="CD1882" s="63"/>
      <c r="CE1882" s="63"/>
      <c r="CF1882" s="63"/>
      <c r="CG1882" s="63"/>
      <c r="CH1882" s="63"/>
      <c r="CI1882" s="63"/>
      <c r="CJ1882" s="63"/>
      <c r="CK1882" s="63"/>
      <c r="CL1882" s="63"/>
      <c r="CM1882" s="63"/>
      <c r="CN1882" s="63"/>
      <c r="CO1882" s="63"/>
      <c r="CP1882" s="63"/>
      <c r="CR1882" s="227"/>
      <c r="CS1882" s="74"/>
    </row>
    <row r="1883" spans="1:97" s="72" customFormat="1" ht="75.75" customHeight="1">
      <c r="A1883" s="63"/>
      <c r="B1883" s="63"/>
      <c r="C1883" s="63"/>
      <c r="D1883" s="63"/>
      <c r="E1883" s="63"/>
      <c r="F1883" s="63"/>
      <c r="G1883" s="63"/>
      <c r="H1883" s="63"/>
      <c r="I1883" s="63"/>
      <c r="J1883" s="63"/>
      <c r="K1883" s="63"/>
      <c r="L1883" s="63"/>
      <c r="M1883" s="63"/>
      <c r="N1883" s="63"/>
      <c r="O1883" s="63"/>
      <c r="P1883" s="63"/>
      <c r="Q1883" s="63"/>
      <c r="R1883" s="63"/>
      <c r="S1883" s="63"/>
      <c r="T1883" s="63"/>
      <c r="U1883" s="63"/>
      <c r="V1883" s="63"/>
      <c r="W1883" s="63"/>
      <c r="X1883" s="63"/>
      <c r="Y1883" s="63"/>
      <c r="Z1883" s="63"/>
      <c r="AA1883" s="63"/>
      <c r="AB1883" s="63"/>
      <c r="AC1883" s="63"/>
      <c r="AD1883" s="63"/>
      <c r="AE1883" s="63"/>
      <c r="AF1883" s="63"/>
      <c r="AG1883" s="63"/>
      <c r="AH1883" s="63"/>
      <c r="AI1883" s="63"/>
      <c r="AJ1883" s="63"/>
      <c r="AK1883" s="63"/>
      <c r="AL1883" s="63"/>
      <c r="AM1883" s="63"/>
      <c r="AN1883" s="63"/>
      <c r="AO1883" s="63"/>
      <c r="AP1883" s="63"/>
      <c r="AQ1883" s="63"/>
      <c r="AR1883" s="63"/>
      <c r="AS1883" s="63"/>
      <c r="AT1883" s="63"/>
      <c r="AU1883" s="63"/>
      <c r="AV1883" s="63"/>
      <c r="AW1883" s="63"/>
      <c r="AX1883" s="63"/>
      <c r="AY1883" s="63"/>
      <c r="AZ1883" s="63"/>
      <c r="BA1883" s="63"/>
      <c r="BB1883" s="63"/>
      <c r="BC1883" s="63"/>
      <c r="BD1883" s="63"/>
      <c r="BE1883" s="63"/>
      <c r="BF1883" s="63"/>
      <c r="BG1883" s="63"/>
      <c r="BH1883" s="63"/>
      <c r="BI1883" s="63"/>
      <c r="BJ1883" s="63"/>
      <c r="BK1883" s="63"/>
      <c r="BL1883" s="63"/>
      <c r="BM1883" s="63"/>
      <c r="BN1883" s="63"/>
      <c r="BO1883" s="63"/>
      <c r="BP1883" s="63"/>
      <c r="BQ1883" s="63"/>
      <c r="BR1883" s="63"/>
      <c r="BS1883" s="63"/>
      <c r="BT1883" s="63"/>
      <c r="BU1883" s="63"/>
      <c r="BV1883" s="63"/>
      <c r="BW1883" s="63"/>
      <c r="BX1883" s="63"/>
      <c r="BY1883" s="63"/>
      <c r="BZ1883" s="63"/>
      <c r="CA1883" s="63"/>
      <c r="CB1883" s="63"/>
      <c r="CC1883" s="63"/>
      <c r="CD1883" s="63"/>
      <c r="CE1883" s="63"/>
      <c r="CF1883" s="63"/>
      <c r="CG1883" s="63"/>
      <c r="CH1883" s="63"/>
      <c r="CI1883" s="63"/>
      <c r="CJ1883" s="63"/>
      <c r="CK1883" s="63"/>
      <c r="CL1883" s="63"/>
      <c r="CM1883" s="63"/>
      <c r="CN1883" s="63"/>
      <c r="CO1883" s="63"/>
      <c r="CP1883" s="63"/>
      <c r="CR1883" s="227"/>
      <c r="CS1883" s="74"/>
    </row>
    <row r="1884" spans="1:97" s="72" customFormat="1" ht="75.75" customHeight="1">
      <c r="A1884" s="63"/>
      <c r="B1884" s="63"/>
      <c r="C1884" s="63"/>
      <c r="D1884" s="63"/>
      <c r="E1884" s="63"/>
      <c r="F1884" s="63"/>
      <c r="G1884" s="63"/>
      <c r="H1884" s="63"/>
      <c r="I1884" s="63"/>
      <c r="J1884" s="63"/>
      <c r="K1884" s="63"/>
      <c r="L1884" s="63"/>
      <c r="M1884" s="63"/>
      <c r="N1884" s="63"/>
      <c r="O1884" s="63"/>
      <c r="P1884" s="63"/>
      <c r="Q1884" s="63"/>
      <c r="R1884" s="63"/>
      <c r="S1884" s="63"/>
      <c r="T1884" s="63"/>
      <c r="U1884" s="63"/>
      <c r="V1884" s="63"/>
      <c r="W1884" s="63"/>
      <c r="X1884" s="63"/>
      <c r="Y1884" s="63"/>
      <c r="Z1884" s="63"/>
      <c r="AA1884" s="63"/>
      <c r="AB1884" s="63"/>
      <c r="AC1884" s="63"/>
      <c r="AD1884" s="63"/>
      <c r="AE1884" s="63"/>
      <c r="AF1884" s="63"/>
      <c r="AG1884" s="63"/>
      <c r="AH1884" s="63"/>
      <c r="AI1884" s="63"/>
      <c r="AJ1884" s="63"/>
      <c r="AK1884" s="63"/>
      <c r="AL1884" s="63"/>
      <c r="AM1884" s="63"/>
      <c r="AN1884" s="63"/>
      <c r="AO1884" s="63"/>
      <c r="AP1884" s="63"/>
      <c r="AQ1884" s="63"/>
      <c r="AR1884" s="63"/>
      <c r="AS1884" s="63"/>
      <c r="AT1884" s="63"/>
      <c r="AU1884" s="63"/>
      <c r="AV1884" s="63"/>
      <c r="AW1884" s="63"/>
      <c r="AX1884" s="63"/>
      <c r="AY1884" s="63"/>
      <c r="AZ1884" s="63"/>
      <c r="BA1884" s="63"/>
      <c r="BB1884" s="63"/>
      <c r="BC1884" s="63"/>
      <c r="BD1884" s="63"/>
      <c r="BE1884" s="63"/>
      <c r="BF1884" s="63"/>
      <c r="BG1884" s="63"/>
      <c r="BH1884" s="63"/>
      <c r="BI1884" s="63"/>
      <c r="BJ1884" s="63"/>
      <c r="BK1884" s="63"/>
      <c r="BL1884" s="63"/>
      <c r="BM1884" s="63"/>
      <c r="BN1884" s="63"/>
      <c r="BO1884" s="63"/>
      <c r="BP1884" s="63"/>
      <c r="BQ1884" s="63"/>
      <c r="BR1884" s="63"/>
      <c r="BS1884" s="63"/>
      <c r="BT1884" s="63"/>
      <c r="BU1884" s="63"/>
      <c r="BV1884" s="63"/>
      <c r="BW1884" s="63"/>
      <c r="BX1884" s="63"/>
      <c r="BY1884" s="63"/>
      <c r="BZ1884" s="63"/>
      <c r="CA1884" s="63"/>
      <c r="CB1884" s="63"/>
      <c r="CC1884" s="63"/>
      <c r="CD1884" s="63"/>
      <c r="CE1884" s="63"/>
      <c r="CF1884" s="63"/>
      <c r="CG1884" s="63"/>
      <c r="CH1884" s="63"/>
      <c r="CI1884" s="63"/>
      <c r="CJ1884" s="63"/>
      <c r="CK1884" s="63"/>
      <c r="CL1884" s="63"/>
      <c r="CM1884" s="63"/>
      <c r="CN1884" s="63"/>
      <c r="CO1884" s="63"/>
      <c r="CP1884" s="63"/>
      <c r="CR1884" s="227"/>
      <c r="CS1884" s="74"/>
    </row>
    <row r="1885" spans="1:97" s="72" customFormat="1" ht="75.75" customHeight="1">
      <c r="A1885" s="63"/>
      <c r="B1885" s="63"/>
      <c r="C1885" s="63"/>
      <c r="D1885" s="63"/>
      <c r="E1885" s="63"/>
      <c r="F1885" s="63"/>
      <c r="G1885" s="63"/>
      <c r="H1885" s="63"/>
      <c r="I1885" s="63"/>
      <c r="J1885" s="63"/>
      <c r="K1885" s="63"/>
      <c r="L1885" s="63"/>
      <c r="M1885" s="63"/>
      <c r="N1885" s="63"/>
      <c r="O1885" s="63"/>
      <c r="P1885" s="63"/>
      <c r="Q1885" s="63"/>
      <c r="R1885" s="63"/>
      <c r="S1885" s="63"/>
      <c r="T1885" s="63"/>
      <c r="U1885" s="63"/>
      <c r="V1885" s="63"/>
      <c r="W1885" s="63"/>
      <c r="X1885" s="63"/>
      <c r="Y1885" s="63"/>
      <c r="Z1885" s="63"/>
      <c r="AA1885" s="63"/>
      <c r="AB1885" s="63"/>
      <c r="AC1885" s="63"/>
      <c r="AD1885" s="63"/>
      <c r="AE1885" s="63"/>
      <c r="AF1885" s="63"/>
      <c r="AG1885" s="63"/>
      <c r="AH1885" s="63"/>
      <c r="AI1885" s="63"/>
      <c r="AJ1885" s="63"/>
      <c r="AK1885" s="63"/>
      <c r="AL1885" s="63"/>
      <c r="AM1885" s="63"/>
      <c r="AN1885" s="63"/>
      <c r="AO1885" s="63"/>
      <c r="AP1885" s="63"/>
      <c r="AQ1885" s="63"/>
      <c r="AR1885" s="63"/>
      <c r="AS1885" s="63"/>
      <c r="AT1885" s="63"/>
      <c r="AU1885" s="63"/>
      <c r="AV1885" s="63"/>
      <c r="AW1885" s="63"/>
      <c r="AX1885" s="63"/>
      <c r="AY1885" s="63"/>
      <c r="AZ1885" s="63"/>
      <c r="BA1885" s="63"/>
      <c r="BB1885" s="63"/>
      <c r="BC1885" s="63"/>
      <c r="BD1885" s="63"/>
      <c r="BE1885" s="63"/>
      <c r="BF1885" s="63"/>
      <c r="BG1885" s="63"/>
      <c r="BH1885" s="63"/>
      <c r="BI1885" s="63"/>
      <c r="BJ1885" s="63"/>
      <c r="BK1885" s="63"/>
      <c r="BL1885" s="63"/>
      <c r="BM1885" s="63"/>
      <c r="BN1885" s="63"/>
      <c r="BO1885" s="63"/>
      <c r="BP1885" s="63"/>
      <c r="BQ1885" s="63"/>
      <c r="BR1885" s="63"/>
      <c r="BS1885" s="63"/>
      <c r="BT1885" s="63"/>
      <c r="BU1885" s="63"/>
      <c r="BV1885" s="63"/>
      <c r="BW1885" s="63"/>
      <c r="BX1885" s="63"/>
      <c r="BY1885" s="63"/>
      <c r="BZ1885" s="63"/>
      <c r="CA1885" s="63"/>
      <c r="CB1885" s="63"/>
      <c r="CC1885" s="63"/>
      <c r="CD1885" s="63"/>
      <c r="CE1885" s="63"/>
      <c r="CF1885" s="63"/>
      <c r="CG1885" s="63"/>
      <c r="CH1885" s="63"/>
      <c r="CI1885" s="63"/>
      <c r="CJ1885" s="63"/>
      <c r="CK1885" s="63"/>
      <c r="CL1885" s="63"/>
      <c r="CM1885" s="63"/>
      <c r="CN1885" s="63"/>
      <c r="CO1885" s="63"/>
      <c r="CP1885" s="63"/>
      <c r="CR1885" s="227"/>
      <c r="CS1885" s="74"/>
    </row>
    <row r="1886" spans="1:97" s="72" customFormat="1" ht="75.75" customHeight="1">
      <c r="A1886" s="63"/>
      <c r="B1886" s="63"/>
      <c r="C1886" s="63"/>
      <c r="D1886" s="63"/>
      <c r="E1886" s="63"/>
      <c r="F1886" s="63"/>
      <c r="G1886" s="63"/>
      <c r="H1886" s="63"/>
      <c r="I1886" s="63"/>
      <c r="J1886" s="63"/>
      <c r="K1886" s="63"/>
      <c r="L1886" s="63"/>
      <c r="M1886" s="63"/>
      <c r="N1886" s="63"/>
      <c r="O1886" s="63"/>
      <c r="P1886" s="63"/>
      <c r="Q1886" s="63"/>
      <c r="R1886" s="63"/>
      <c r="S1886" s="63"/>
      <c r="T1886" s="63"/>
      <c r="U1886" s="63"/>
      <c r="V1886" s="63"/>
      <c r="W1886" s="63"/>
      <c r="X1886" s="63"/>
      <c r="Y1886" s="63"/>
      <c r="Z1886" s="63"/>
      <c r="AA1886" s="63"/>
      <c r="AB1886" s="63"/>
      <c r="AC1886" s="63"/>
      <c r="AD1886" s="63"/>
      <c r="AE1886" s="63"/>
      <c r="AF1886" s="63"/>
      <c r="AG1886" s="63"/>
      <c r="AH1886" s="63"/>
      <c r="AI1886" s="63"/>
      <c r="AJ1886" s="63"/>
      <c r="AK1886" s="63"/>
      <c r="AL1886" s="63"/>
      <c r="AM1886" s="63"/>
      <c r="AN1886" s="63"/>
      <c r="AO1886" s="63"/>
      <c r="AP1886" s="63"/>
      <c r="AQ1886" s="63"/>
      <c r="AR1886" s="63"/>
      <c r="AS1886" s="63"/>
      <c r="AT1886" s="63"/>
      <c r="AU1886" s="63"/>
      <c r="AV1886" s="63"/>
      <c r="AW1886" s="63"/>
      <c r="AX1886" s="63"/>
      <c r="AY1886" s="63"/>
      <c r="AZ1886" s="63"/>
      <c r="BA1886" s="63"/>
      <c r="BB1886" s="63"/>
      <c r="BC1886" s="63"/>
      <c r="BD1886" s="63"/>
      <c r="BE1886" s="63"/>
      <c r="BF1886" s="63"/>
      <c r="BG1886" s="63"/>
      <c r="BH1886" s="63"/>
      <c r="BI1886" s="63"/>
      <c r="BJ1886" s="63"/>
      <c r="BK1886" s="63"/>
      <c r="BL1886" s="63"/>
      <c r="BM1886" s="63"/>
      <c r="BN1886" s="63"/>
      <c r="BO1886" s="63"/>
      <c r="BP1886" s="63"/>
      <c r="BQ1886" s="63"/>
      <c r="BR1886" s="63"/>
      <c r="BS1886" s="63"/>
      <c r="BT1886" s="63"/>
      <c r="BU1886" s="63"/>
      <c r="BV1886" s="63"/>
      <c r="BW1886" s="63"/>
      <c r="BX1886" s="63"/>
      <c r="BY1886" s="63"/>
      <c r="BZ1886" s="63"/>
      <c r="CA1886" s="63"/>
      <c r="CB1886" s="63"/>
      <c r="CC1886" s="63"/>
      <c r="CD1886" s="63"/>
      <c r="CE1886" s="63"/>
      <c r="CF1886" s="63"/>
      <c r="CG1886" s="63"/>
      <c r="CH1886" s="63"/>
      <c r="CI1886" s="63"/>
      <c r="CJ1886" s="63"/>
      <c r="CK1886" s="63"/>
      <c r="CL1886" s="63"/>
      <c r="CM1886" s="63"/>
      <c r="CN1886" s="63"/>
      <c r="CO1886" s="63"/>
      <c r="CP1886" s="63"/>
      <c r="CR1886" s="227"/>
      <c r="CS1886" s="74"/>
    </row>
    <row r="1887" spans="1:97" s="72" customFormat="1" ht="75.75" customHeight="1">
      <c r="A1887" s="63"/>
      <c r="B1887" s="63"/>
      <c r="C1887" s="63"/>
      <c r="D1887" s="63"/>
      <c r="E1887" s="63"/>
      <c r="F1887" s="63"/>
      <c r="G1887" s="63"/>
      <c r="H1887" s="63"/>
      <c r="I1887" s="63"/>
      <c r="J1887" s="63"/>
      <c r="K1887" s="63"/>
      <c r="L1887" s="63"/>
      <c r="M1887" s="63"/>
      <c r="N1887" s="63"/>
      <c r="O1887" s="63"/>
      <c r="P1887" s="63"/>
      <c r="Q1887" s="63"/>
      <c r="R1887" s="63"/>
      <c r="S1887" s="63"/>
      <c r="T1887" s="63"/>
      <c r="U1887" s="63"/>
      <c r="V1887" s="63"/>
      <c r="W1887" s="63"/>
      <c r="X1887" s="63"/>
      <c r="Y1887" s="63"/>
      <c r="Z1887" s="63"/>
      <c r="AA1887" s="63"/>
      <c r="AB1887" s="63"/>
      <c r="AC1887" s="63"/>
      <c r="AD1887" s="63"/>
      <c r="AE1887" s="63"/>
      <c r="AF1887" s="63"/>
      <c r="AG1887" s="63"/>
      <c r="AH1887" s="63"/>
      <c r="AI1887" s="63"/>
      <c r="AJ1887" s="63"/>
      <c r="AK1887" s="63"/>
      <c r="AL1887" s="63"/>
      <c r="AM1887" s="63"/>
      <c r="AN1887" s="63"/>
      <c r="AO1887" s="63"/>
      <c r="AP1887" s="63"/>
      <c r="AQ1887" s="63"/>
      <c r="AR1887" s="63"/>
      <c r="AS1887" s="63"/>
      <c r="AT1887" s="63"/>
      <c r="AU1887" s="63"/>
      <c r="AV1887" s="63"/>
      <c r="AW1887" s="63"/>
      <c r="AX1887" s="63"/>
      <c r="AY1887" s="63"/>
      <c r="AZ1887" s="63"/>
      <c r="BA1887" s="63"/>
      <c r="BB1887" s="63"/>
      <c r="BC1887" s="63"/>
      <c r="BD1887" s="63"/>
      <c r="BE1887" s="63"/>
      <c r="BF1887" s="63"/>
      <c r="BG1887" s="63"/>
      <c r="BH1887" s="63"/>
      <c r="BI1887" s="63"/>
      <c r="BJ1887" s="63"/>
      <c r="BK1887" s="63"/>
      <c r="BL1887" s="63"/>
      <c r="BM1887" s="63"/>
      <c r="BN1887" s="63"/>
      <c r="BO1887" s="63"/>
      <c r="BP1887" s="63"/>
      <c r="BQ1887" s="63"/>
      <c r="BR1887" s="63"/>
      <c r="BS1887" s="63"/>
      <c r="BT1887" s="63"/>
      <c r="BU1887" s="63"/>
      <c r="BV1887" s="63"/>
      <c r="BW1887" s="63"/>
      <c r="BX1887" s="63"/>
      <c r="BY1887" s="63"/>
      <c r="BZ1887" s="63"/>
      <c r="CA1887" s="63"/>
      <c r="CB1887" s="63"/>
      <c r="CC1887" s="63"/>
      <c r="CD1887" s="63"/>
      <c r="CE1887" s="63"/>
      <c r="CF1887" s="63"/>
      <c r="CG1887" s="63"/>
      <c r="CH1887" s="63"/>
      <c r="CI1887" s="63"/>
      <c r="CJ1887" s="63"/>
      <c r="CK1887" s="63"/>
      <c r="CL1887" s="63"/>
      <c r="CM1887" s="63"/>
      <c r="CN1887" s="63"/>
      <c r="CO1887" s="63"/>
      <c r="CP1887" s="63"/>
      <c r="CR1887" s="227"/>
      <c r="CS1887" s="74"/>
    </row>
    <row r="1888" spans="1:97" s="72" customFormat="1" ht="75.75" customHeight="1">
      <c r="A1888" s="63"/>
      <c r="B1888" s="63"/>
      <c r="C1888" s="63"/>
      <c r="D1888" s="63"/>
      <c r="E1888" s="63"/>
      <c r="F1888" s="63"/>
      <c r="G1888" s="63"/>
      <c r="H1888" s="63"/>
      <c r="I1888" s="63"/>
      <c r="J1888" s="63"/>
      <c r="K1888" s="63"/>
      <c r="L1888" s="63"/>
      <c r="M1888" s="63"/>
      <c r="N1888" s="63"/>
      <c r="O1888" s="63"/>
      <c r="P1888" s="63"/>
      <c r="Q1888" s="63"/>
      <c r="R1888" s="63"/>
      <c r="S1888" s="63"/>
      <c r="T1888" s="63"/>
      <c r="U1888" s="63"/>
      <c r="V1888" s="63"/>
      <c r="W1888" s="63"/>
      <c r="X1888" s="63"/>
      <c r="Y1888" s="63"/>
      <c r="Z1888" s="63"/>
      <c r="AA1888" s="63"/>
      <c r="AB1888" s="63"/>
      <c r="AC1888" s="63"/>
      <c r="AD1888" s="63"/>
      <c r="AE1888" s="63"/>
      <c r="AF1888" s="63"/>
      <c r="AG1888" s="63"/>
      <c r="AH1888" s="63"/>
      <c r="AI1888" s="63"/>
      <c r="AJ1888" s="63"/>
      <c r="AK1888" s="63"/>
      <c r="AL1888" s="63"/>
      <c r="AM1888" s="63"/>
      <c r="AN1888" s="63"/>
      <c r="AO1888" s="63"/>
      <c r="AP1888" s="63"/>
      <c r="AQ1888" s="63"/>
      <c r="AR1888" s="63"/>
      <c r="AS1888" s="63"/>
      <c r="AT1888" s="63"/>
      <c r="AU1888" s="63"/>
      <c r="AV1888" s="63"/>
      <c r="AW1888" s="63"/>
      <c r="AX1888" s="63"/>
      <c r="AY1888" s="63"/>
      <c r="AZ1888" s="63"/>
      <c r="BA1888" s="63"/>
      <c r="BB1888" s="63"/>
      <c r="BC1888" s="63"/>
      <c r="BD1888" s="63"/>
      <c r="BE1888" s="63"/>
      <c r="BF1888" s="63"/>
      <c r="BG1888" s="63"/>
      <c r="BH1888" s="63"/>
      <c r="BI1888" s="63"/>
      <c r="BJ1888" s="63"/>
      <c r="BK1888" s="63"/>
      <c r="BL1888" s="63"/>
      <c r="BM1888" s="63"/>
      <c r="BN1888" s="63"/>
      <c r="BO1888" s="63"/>
      <c r="BP1888" s="63"/>
      <c r="BQ1888" s="63"/>
      <c r="BR1888" s="63"/>
      <c r="BS1888" s="63"/>
      <c r="BT1888" s="63"/>
      <c r="BU1888" s="63"/>
      <c r="BV1888" s="63"/>
      <c r="BW1888" s="63"/>
      <c r="BX1888" s="63"/>
      <c r="BY1888" s="63"/>
      <c r="BZ1888" s="63"/>
      <c r="CA1888" s="63"/>
      <c r="CB1888" s="63"/>
      <c r="CC1888" s="63"/>
      <c r="CD1888" s="63"/>
      <c r="CE1888" s="63"/>
      <c r="CF1888" s="63"/>
      <c r="CG1888" s="63"/>
      <c r="CH1888" s="63"/>
      <c r="CI1888" s="63"/>
      <c r="CJ1888" s="63"/>
      <c r="CK1888" s="63"/>
      <c r="CL1888" s="63"/>
      <c r="CM1888" s="63"/>
      <c r="CN1888" s="63"/>
      <c r="CO1888" s="63"/>
      <c r="CP1888" s="63"/>
      <c r="CR1888" s="227"/>
      <c r="CS1888" s="74"/>
    </row>
    <row r="1889" spans="1:97" s="72" customFormat="1" ht="75.75" customHeight="1">
      <c r="A1889" s="63"/>
      <c r="B1889" s="63"/>
      <c r="C1889" s="63"/>
      <c r="D1889" s="63"/>
      <c r="E1889" s="63"/>
      <c r="F1889" s="63"/>
      <c r="G1889" s="63"/>
      <c r="H1889" s="63"/>
      <c r="I1889" s="63"/>
      <c r="J1889" s="63"/>
      <c r="K1889" s="63"/>
      <c r="L1889" s="63"/>
      <c r="M1889" s="63"/>
      <c r="N1889" s="63"/>
      <c r="O1889" s="63"/>
      <c r="P1889" s="63"/>
      <c r="Q1889" s="63"/>
      <c r="R1889" s="63"/>
      <c r="S1889" s="63"/>
      <c r="T1889" s="63"/>
      <c r="U1889" s="63"/>
      <c r="V1889" s="63"/>
      <c r="W1889" s="63"/>
      <c r="X1889" s="63"/>
      <c r="Y1889" s="63"/>
      <c r="Z1889" s="63"/>
      <c r="AA1889" s="63"/>
      <c r="AB1889" s="63"/>
      <c r="AC1889" s="63"/>
      <c r="AD1889" s="63"/>
      <c r="AE1889" s="63"/>
      <c r="AF1889" s="63"/>
      <c r="AG1889" s="63"/>
      <c r="AH1889" s="63"/>
      <c r="AI1889" s="63"/>
      <c r="AJ1889" s="63"/>
      <c r="AK1889" s="63"/>
      <c r="AL1889" s="63"/>
      <c r="AM1889" s="63"/>
      <c r="AN1889" s="63"/>
      <c r="AO1889" s="63"/>
      <c r="AP1889" s="63"/>
      <c r="AQ1889" s="63"/>
      <c r="AR1889" s="63"/>
      <c r="AS1889" s="63"/>
      <c r="AT1889" s="63"/>
      <c r="AU1889" s="63"/>
      <c r="AV1889" s="63"/>
      <c r="AW1889" s="63"/>
      <c r="AX1889" s="63"/>
      <c r="AY1889" s="63"/>
      <c r="AZ1889" s="63"/>
      <c r="BA1889" s="63"/>
      <c r="BB1889" s="63"/>
      <c r="BC1889" s="63"/>
      <c r="BD1889" s="63"/>
      <c r="BE1889" s="63"/>
      <c r="BF1889" s="63"/>
      <c r="BG1889" s="63"/>
      <c r="BH1889" s="63"/>
      <c r="BI1889" s="63"/>
      <c r="BJ1889" s="63"/>
      <c r="BK1889" s="63"/>
      <c r="BL1889" s="63"/>
      <c r="BM1889" s="63"/>
      <c r="BN1889" s="63"/>
      <c r="BO1889" s="63"/>
      <c r="BP1889" s="63"/>
      <c r="BQ1889" s="63"/>
      <c r="BR1889" s="63"/>
      <c r="BS1889" s="63"/>
      <c r="BT1889" s="63"/>
      <c r="BU1889" s="63"/>
      <c r="BV1889" s="63"/>
      <c r="BW1889" s="63"/>
      <c r="BX1889" s="63"/>
      <c r="BY1889" s="63"/>
      <c r="BZ1889" s="63"/>
      <c r="CA1889" s="63"/>
      <c r="CB1889" s="63"/>
      <c r="CC1889" s="63"/>
      <c r="CD1889" s="63"/>
      <c r="CE1889" s="63"/>
      <c r="CF1889" s="63"/>
      <c r="CG1889" s="63"/>
      <c r="CH1889" s="63"/>
      <c r="CI1889" s="63"/>
      <c r="CJ1889" s="63"/>
      <c r="CK1889" s="63"/>
      <c r="CL1889" s="63"/>
      <c r="CM1889" s="63"/>
      <c r="CN1889" s="63"/>
      <c r="CO1889" s="63"/>
      <c r="CP1889" s="63"/>
      <c r="CR1889" s="227"/>
      <c r="CS1889" s="74"/>
    </row>
    <row r="1890" spans="1:97" s="72" customFormat="1" ht="75.75" customHeight="1">
      <c r="A1890" s="63"/>
      <c r="B1890" s="63"/>
      <c r="C1890" s="63"/>
      <c r="D1890" s="63"/>
      <c r="E1890" s="63"/>
      <c r="F1890" s="63"/>
      <c r="G1890" s="63"/>
      <c r="H1890" s="63"/>
      <c r="I1890" s="63"/>
      <c r="J1890" s="63"/>
      <c r="K1890" s="63"/>
      <c r="L1890" s="63"/>
      <c r="M1890" s="63"/>
      <c r="N1890" s="63"/>
      <c r="O1890" s="63"/>
      <c r="P1890" s="63"/>
      <c r="Q1890" s="63"/>
      <c r="R1890" s="63"/>
      <c r="S1890" s="63"/>
      <c r="T1890" s="63"/>
      <c r="U1890" s="63"/>
      <c r="V1890" s="63"/>
      <c r="W1890" s="63"/>
      <c r="X1890" s="63"/>
      <c r="Y1890" s="63"/>
      <c r="Z1890" s="63"/>
      <c r="AA1890" s="63"/>
      <c r="AB1890" s="63"/>
      <c r="AC1890" s="63"/>
      <c r="AD1890" s="63"/>
      <c r="AE1890" s="63"/>
      <c r="AF1890" s="63"/>
      <c r="AG1890" s="63"/>
      <c r="AH1890" s="63"/>
      <c r="AI1890" s="63"/>
      <c r="AJ1890" s="63"/>
      <c r="AK1890" s="63"/>
      <c r="AL1890" s="63"/>
      <c r="AM1890" s="63"/>
      <c r="AN1890" s="63"/>
      <c r="AO1890" s="63"/>
      <c r="AP1890" s="63"/>
      <c r="AQ1890" s="63"/>
      <c r="AR1890" s="63"/>
      <c r="AS1890" s="63"/>
      <c r="AT1890" s="63"/>
      <c r="AU1890" s="63"/>
      <c r="AV1890" s="63"/>
      <c r="AW1890" s="63"/>
      <c r="AX1890" s="63"/>
      <c r="AY1890" s="63"/>
      <c r="AZ1890" s="63"/>
      <c r="BA1890" s="63"/>
      <c r="BB1890" s="63"/>
      <c r="BC1890" s="63"/>
      <c r="BD1890" s="63"/>
      <c r="BE1890" s="63"/>
      <c r="BF1890" s="63"/>
      <c r="BG1890" s="63"/>
      <c r="BH1890" s="63"/>
      <c r="BI1890" s="63"/>
      <c r="BJ1890" s="63"/>
      <c r="BK1890" s="63"/>
      <c r="BL1890" s="63"/>
      <c r="BM1890" s="63"/>
      <c r="BN1890" s="63"/>
      <c r="BO1890" s="63"/>
      <c r="BP1890" s="63"/>
      <c r="BQ1890" s="63"/>
      <c r="BR1890" s="63"/>
      <c r="BS1890" s="63"/>
      <c r="BT1890" s="63"/>
      <c r="BU1890" s="63"/>
      <c r="BV1890" s="63"/>
      <c r="BW1890" s="63"/>
      <c r="BX1890" s="63"/>
      <c r="BY1890" s="63"/>
      <c r="BZ1890" s="63"/>
      <c r="CA1890" s="63"/>
      <c r="CB1890" s="63"/>
      <c r="CC1890" s="63"/>
      <c r="CD1890" s="63"/>
      <c r="CE1890" s="63"/>
      <c r="CF1890" s="63"/>
      <c r="CG1890" s="63"/>
      <c r="CH1890" s="63"/>
      <c r="CI1890" s="63"/>
      <c r="CJ1890" s="63"/>
      <c r="CK1890" s="63"/>
      <c r="CL1890" s="63"/>
      <c r="CM1890" s="63"/>
      <c r="CN1890" s="63"/>
      <c r="CO1890" s="63"/>
      <c r="CP1890" s="63"/>
      <c r="CR1890" s="227"/>
      <c r="CS1890" s="74"/>
    </row>
    <row r="1891" spans="1:97" s="72" customFormat="1" ht="75.75" customHeight="1">
      <c r="A1891" s="63"/>
      <c r="B1891" s="63"/>
      <c r="C1891" s="63"/>
      <c r="D1891" s="63"/>
      <c r="E1891" s="63"/>
      <c r="F1891" s="63"/>
      <c r="G1891" s="63"/>
      <c r="H1891" s="63"/>
      <c r="I1891" s="63"/>
      <c r="J1891" s="63"/>
      <c r="K1891" s="63"/>
      <c r="L1891" s="63"/>
      <c r="M1891" s="63"/>
      <c r="N1891" s="63"/>
      <c r="O1891" s="63"/>
      <c r="P1891" s="63"/>
      <c r="Q1891" s="63"/>
      <c r="R1891" s="63"/>
      <c r="S1891" s="63"/>
      <c r="T1891" s="63"/>
      <c r="U1891" s="63"/>
      <c r="V1891" s="63"/>
      <c r="W1891" s="63"/>
      <c r="X1891" s="63"/>
      <c r="Y1891" s="63"/>
      <c r="Z1891" s="63"/>
      <c r="AA1891" s="63"/>
      <c r="AB1891" s="63"/>
      <c r="AC1891" s="63"/>
      <c r="AD1891" s="63"/>
      <c r="AE1891" s="63"/>
      <c r="AF1891" s="63"/>
      <c r="AG1891" s="63"/>
      <c r="AH1891" s="63"/>
      <c r="AI1891" s="63"/>
      <c r="AJ1891" s="63"/>
      <c r="AK1891" s="63"/>
      <c r="AL1891" s="63"/>
      <c r="AM1891" s="63"/>
      <c r="AN1891" s="63"/>
      <c r="AO1891" s="63"/>
      <c r="AP1891" s="63"/>
      <c r="AQ1891" s="63"/>
      <c r="AR1891" s="63"/>
      <c r="AS1891" s="63"/>
      <c r="AT1891" s="63"/>
      <c r="AU1891" s="63"/>
      <c r="AV1891" s="63"/>
      <c r="AW1891" s="63"/>
      <c r="AX1891" s="63"/>
      <c r="AY1891" s="63"/>
      <c r="AZ1891" s="63"/>
      <c r="BA1891" s="63"/>
      <c r="BB1891" s="63"/>
      <c r="BC1891" s="63"/>
      <c r="BD1891" s="63"/>
      <c r="BE1891" s="63"/>
      <c r="BF1891" s="63"/>
      <c r="BG1891" s="63"/>
      <c r="BH1891" s="63"/>
      <c r="BI1891" s="63"/>
      <c r="BJ1891" s="63"/>
      <c r="BK1891" s="63"/>
      <c r="BL1891" s="63"/>
      <c r="BM1891" s="63"/>
      <c r="BN1891" s="63"/>
      <c r="BO1891" s="63"/>
      <c r="BP1891" s="63"/>
      <c r="BQ1891" s="63"/>
      <c r="BR1891" s="63"/>
      <c r="BS1891" s="63"/>
      <c r="BT1891" s="63"/>
      <c r="BU1891" s="63"/>
      <c r="BV1891" s="63"/>
      <c r="BW1891" s="63"/>
      <c r="BX1891" s="63"/>
      <c r="BY1891" s="63"/>
      <c r="BZ1891" s="63"/>
      <c r="CA1891" s="63"/>
      <c r="CB1891" s="63"/>
      <c r="CC1891" s="63"/>
      <c r="CD1891" s="63"/>
      <c r="CE1891" s="63"/>
      <c r="CF1891" s="63"/>
      <c r="CG1891" s="63"/>
      <c r="CH1891" s="63"/>
      <c r="CI1891" s="63"/>
      <c r="CJ1891" s="63"/>
      <c r="CK1891" s="63"/>
      <c r="CL1891" s="63"/>
      <c r="CM1891" s="63"/>
      <c r="CN1891" s="63"/>
      <c r="CO1891" s="63"/>
      <c r="CP1891" s="63"/>
      <c r="CR1891" s="227"/>
      <c r="CS1891" s="74"/>
    </row>
    <row r="1892" spans="1:97" s="72" customFormat="1" ht="75.75" customHeight="1">
      <c r="A1892" s="63"/>
      <c r="B1892" s="63"/>
      <c r="C1892" s="63"/>
      <c r="D1892" s="63"/>
      <c r="E1892" s="63"/>
      <c r="F1892" s="63"/>
      <c r="G1892" s="63"/>
      <c r="H1892" s="63"/>
      <c r="I1892" s="63"/>
      <c r="J1892" s="63"/>
      <c r="K1892" s="63"/>
      <c r="L1892" s="63"/>
      <c r="M1892" s="63"/>
      <c r="N1892" s="63"/>
      <c r="O1892" s="63"/>
      <c r="P1892" s="63"/>
      <c r="Q1892" s="63"/>
      <c r="R1892" s="63"/>
      <c r="S1892" s="63"/>
      <c r="T1892" s="63"/>
      <c r="U1892" s="63"/>
      <c r="V1892" s="63"/>
      <c r="W1892" s="63"/>
      <c r="X1892" s="63"/>
      <c r="Y1892" s="63"/>
      <c r="Z1892" s="63"/>
      <c r="AA1892" s="63"/>
      <c r="AB1892" s="63"/>
      <c r="AC1892" s="63"/>
      <c r="AD1892" s="63"/>
      <c r="AE1892" s="63"/>
      <c r="AF1892" s="63"/>
      <c r="AG1892" s="63"/>
      <c r="AH1892" s="63"/>
      <c r="AI1892" s="63"/>
      <c r="AJ1892" s="63"/>
      <c r="AK1892" s="63"/>
      <c r="AL1892" s="63"/>
      <c r="AM1892" s="63"/>
      <c r="AN1892" s="63"/>
      <c r="AO1892" s="63"/>
      <c r="AP1892" s="63"/>
      <c r="AQ1892" s="63"/>
      <c r="AR1892" s="63"/>
      <c r="AS1892" s="63"/>
      <c r="AT1892" s="63"/>
      <c r="AU1892" s="63"/>
      <c r="AV1892" s="63"/>
      <c r="AW1892" s="63"/>
      <c r="AX1892" s="63"/>
      <c r="AY1892" s="63"/>
      <c r="AZ1892" s="63"/>
      <c r="BA1892" s="63"/>
      <c r="BB1892" s="63"/>
      <c r="BC1892" s="63"/>
      <c r="BD1892" s="63"/>
      <c r="BE1892" s="63"/>
      <c r="BF1892" s="63"/>
      <c r="BG1892" s="63"/>
      <c r="BH1892" s="63"/>
      <c r="BI1892" s="63"/>
      <c r="BJ1892" s="63"/>
      <c r="BK1892" s="63"/>
      <c r="BL1892" s="63"/>
      <c r="BM1892" s="63"/>
      <c r="BN1892" s="63"/>
      <c r="BO1892" s="63"/>
      <c r="BP1892" s="63"/>
      <c r="BQ1892" s="63"/>
      <c r="BR1892" s="63"/>
      <c r="BS1892" s="63"/>
      <c r="BT1892" s="63"/>
      <c r="BU1892" s="63"/>
      <c r="BV1892" s="63"/>
      <c r="BW1892" s="63"/>
      <c r="BX1892" s="63"/>
      <c r="BY1892" s="63"/>
      <c r="BZ1892" s="63"/>
      <c r="CA1892" s="63"/>
      <c r="CB1892" s="63"/>
      <c r="CC1892" s="63"/>
      <c r="CD1892" s="63"/>
      <c r="CE1892" s="63"/>
      <c r="CF1892" s="63"/>
      <c r="CG1892" s="63"/>
      <c r="CH1892" s="63"/>
      <c r="CI1892" s="63"/>
      <c r="CJ1892" s="63"/>
      <c r="CK1892" s="63"/>
      <c r="CL1892" s="63"/>
      <c r="CM1892" s="63"/>
      <c r="CN1892" s="63"/>
      <c r="CO1892" s="63"/>
      <c r="CP1892" s="63"/>
      <c r="CR1892" s="227"/>
      <c r="CS1892" s="74"/>
    </row>
    <row r="1893" spans="1:97" s="72" customFormat="1" ht="75.75" customHeight="1">
      <c r="A1893" s="63"/>
      <c r="B1893" s="63"/>
      <c r="C1893" s="63"/>
      <c r="D1893" s="63"/>
      <c r="E1893" s="63"/>
      <c r="F1893" s="63"/>
      <c r="G1893" s="63"/>
      <c r="H1893" s="63"/>
      <c r="I1893" s="63"/>
      <c r="J1893" s="63"/>
      <c r="K1893" s="63"/>
      <c r="L1893" s="63"/>
      <c r="M1893" s="63"/>
      <c r="N1893" s="63"/>
      <c r="O1893" s="63"/>
      <c r="P1893" s="63"/>
      <c r="Q1893" s="63"/>
      <c r="R1893" s="63"/>
      <c r="S1893" s="63"/>
      <c r="T1893" s="63"/>
      <c r="U1893" s="63"/>
      <c r="V1893" s="63"/>
      <c r="W1893" s="63"/>
      <c r="X1893" s="63"/>
      <c r="Y1893" s="63"/>
      <c r="Z1893" s="63"/>
      <c r="AA1893" s="63"/>
      <c r="AB1893" s="63"/>
      <c r="AC1893" s="63"/>
      <c r="AD1893" s="63"/>
      <c r="AE1893" s="63"/>
      <c r="AF1893" s="63"/>
      <c r="AG1893" s="63"/>
      <c r="AH1893" s="63"/>
      <c r="AI1893" s="63"/>
      <c r="AJ1893" s="63"/>
      <c r="AK1893" s="63"/>
      <c r="AL1893" s="63"/>
      <c r="AM1893" s="63"/>
      <c r="AN1893" s="63"/>
      <c r="AO1893" s="63"/>
      <c r="AP1893" s="63"/>
      <c r="AQ1893" s="63"/>
      <c r="AR1893" s="63"/>
      <c r="AS1893" s="63"/>
      <c r="AT1893" s="63"/>
      <c r="AU1893" s="63"/>
      <c r="AV1893" s="63"/>
      <c r="AW1893" s="63"/>
      <c r="AX1893" s="63"/>
      <c r="AY1893" s="63"/>
      <c r="AZ1893" s="63"/>
      <c r="BA1893" s="63"/>
      <c r="BB1893" s="63"/>
      <c r="BC1893" s="63"/>
      <c r="BD1893" s="63"/>
      <c r="BE1893" s="63"/>
      <c r="BF1893" s="63"/>
      <c r="BG1893" s="63"/>
      <c r="BH1893" s="63"/>
      <c r="BI1893" s="63"/>
      <c r="BJ1893" s="63"/>
      <c r="BK1893" s="63"/>
      <c r="BL1893" s="63"/>
      <c r="BM1893" s="63"/>
      <c r="BN1893" s="63"/>
      <c r="BO1893" s="63"/>
      <c r="BP1893" s="63"/>
      <c r="BQ1893" s="63"/>
      <c r="BR1893" s="63"/>
      <c r="BS1893" s="63"/>
      <c r="BT1893" s="63"/>
      <c r="BU1893" s="63"/>
      <c r="BV1893" s="63"/>
      <c r="BW1893" s="63"/>
      <c r="BX1893" s="63"/>
      <c r="BY1893" s="63"/>
      <c r="BZ1893" s="63"/>
      <c r="CA1893" s="63"/>
      <c r="CB1893" s="63"/>
      <c r="CC1893" s="63"/>
      <c r="CD1893" s="63"/>
      <c r="CE1893" s="63"/>
      <c r="CF1893" s="63"/>
      <c r="CG1893" s="63"/>
      <c r="CH1893" s="63"/>
      <c r="CI1893" s="63"/>
      <c r="CJ1893" s="63"/>
      <c r="CK1893" s="63"/>
      <c r="CL1893" s="63"/>
      <c r="CM1893" s="63"/>
      <c r="CN1893" s="63"/>
      <c r="CO1893" s="63"/>
      <c r="CP1893" s="63"/>
      <c r="CR1893" s="227"/>
      <c r="CS1893" s="74"/>
    </row>
    <row r="1894" spans="1:97" s="72" customFormat="1" ht="75.75" customHeight="1">
      <c r="A1894" s="63"/>
      <c r="B1894" s="63"/>
      <c r="C1894" s="63"/>
      <c r="D1894" s="63"/>
      <c r="E1894" s="63"/>
      <c r="F1894" s="63"/>
      <c r="G1894" s="63"/>
      <c r="H1894" s="63"/>
      <c r="I1894" s="63"/>
      <c r="J1894" s="63"/>
      <c r="K1894" s="63"/>
      <c r="L1894" s="63"/>
      <c r="M1894" s="63"/>
      <c r="N1894" s="63"/>
      <c r="O1894" s="63"/>
      <c r="P1894" s="63"/>
      <c r="Q1894" s="63"/>
      <c r="R1894" s="63"/>
      <c r="S1894" s="63"/>
      <c r="T1894" s="63"/>
      <c r="U1894" s="63"/>
      <c r="V1894" s="63"/>
      <c r="W1894" s="63"/>
      <c r="X1894" s="63"/>
      <c r="Y1894" s="63"/>
      <c r="Z1894" s="63"/>
      <c r="AA1894" s="63"/>
      <c r="AB1894" s="63"/>
      <c r="AC1894" s="63"/>
      <c r="AD1894" s="63"/>
      <c r="AE1894" s="63"/>
      <c r="AF1894" s="63"/>
      <c r="AG1894" s="63"/>
      <c r="AH1894" s="63"/>
      <c r="AI1894" s="63"/>
      <c r="AJ1894" s="63"/>
      <c r="AK1894" s="63"/>
      <c r="AL1894" s="63"/>
      <c r="AM1894" s="63"/>
      <c r="AN1894" s="63"/>
      <c r="AO1894" s="63"/>
      <c r="AP1894" s="63"/>
      <c r="AQ1894" s="63"/>
      <c r="AR1894" s="63"/>
      <c r="AS1894" s="63"/>
      <c r="AT1894" s="63"/>
      <c r="AU1894" s="63"/>
      <c r="AV1894" s="63"/>
      <c r="AW1894" s="63"/>
      <c r="AX1894" s="63"/>
      <c r="AY1894" s="63"/>
      <c r="AZ1894" s="63"/>
      <c r="BA1894" s="63"/>
      <c r="BB1894" s="63"/>
      <c r="BC1894" s="63"/>
      <c r="BD1894" s="63"/>
      <c r="BE1894" s="63"/>
      <c r="BF1894" s="63"/>
      <c r="BG1894" s="63"/>
      <c r="BH1894" s="63"/>
      <c r="BI1894" s="63"/>
      <c r="BJ1894" s="63"/>
      <c r="BK1894" s="63"/>
      <c r="BL1894" s="63"/>
      <c r="BM1894" s="63"/>
      <c r="BN1894" s="63"/>
      <c r="BO1894" s="63"/>
      <c r="BP1894" s="63"/>
      <c r="BQ1894" s="63"/>
      <c r="BR1894" s="63"/>
      <c r="BS1894" s="63"/>
      <c r="BT1894" s="63"/>
      <c r="BU1894" s="63"/>
      <c r="BV1894" s="63"/>
      <c r="BW1894" s="63"/>
      <c r="BX1894" s="63"/>
      <c r="BY1894" s="63"/>
      <c r="BZ1894" s="63"/>
      <c r="CA1894" s="63"/>
      <c r="CB1894" s="63"/>
      <c r="CC1894" s="63"/>
      <c r="CD1894" s="63"/>
      <c r="CE1894" s="63"/>
      <c r="CF1894" s="63"/>
      <c r="CG1894" s="63"/>
      <c r="CH1894" s="63"/>
      <c r="CI1894" s="63"/>
      <c r="CJ1894" s="63"/>
      <c r="CK1894" s="63"/>
      <c r="CL1894" s="63"/>
      <c r="CM1894" s="63"/>
      <c r="CN1894" s="63"/>
      <c r="CO1894" s="63"/>
      <c r="CP1894" s="63"/>
      <c r="CR1894" s="227"/>
      <c r="CS1894" s="74"/>
    </row>
    <row r="1895" spans="1:97" s="72" customFormat="1" ht="75.75" customHeight="1">
      <c r="A1895" s="63"/>
      <c r="B1895" s="63"/>
      <c r="C1895" s="63"/>
      <c r="D1895" s="63"/>
      <c r="E1895" s="63"/>
      <c r="F1895" s="63"/>
      <c r="G1895" s="63"/>
      <c r="H1895" s="63"/>
      <c r="I1895" s="63"/>
      <c r="J1895" s="63"/>
      <c r="K1895" s="63"/>
      <c r="L1895" s="63"/>
      <c r="M1895" s="63"/>
      <c r="N1895" s="63"/>
      <c r="O1895" s="63"/>
      <c r="P1895" s="63"/>
      <c r="Q1895" s="63"/>
      <c r="R1895" s="63"/>
      <c r="S1895" s="63"/>
      <c r="T1895" s="63"/>
      <c r="U1895" s="63"/>
      <c r="V1895" s="63"/>
      <c r="W1895" s="63"/>
      <c r="X1895" s="63"/>
      <c r="Y1895" s="63"/>
      <c r="Z1895" s="63"/>
      <c r="AA1895" s="63"/>
      <c r="AB1895" s="63"/>
      <c r="AC1895" s="63"/>
      <c r="AD1895" s="63"/>
      <c r="AE1895" s="63"/>
      <c r="AF1895" s="63"/>
      <c r="AG1895" s="63"/>
      <c r="AH1895" s="63"/>
      <c r="AI1895" s="63"/>
      <c r="AJ1895" s="63"/>
      <c r="AK1895" s="63"/>
      <c r="AL1895" s="63"/>
      <c r="AM1895" s="63"/>
      <c r="AN1895" s="63"/>
      <c r="AO1895" s="63"/>
      <c r="AP1895" s="63"/>
      <c r="AQ1895" s="63"/>
      <c r="AR1895" s="63"/>
      <c r="AS1895" s="63"/>
      <c r="AT1895" s="63"/>
      <c r="AU1895" s="63"/>
      <c r="AV1895" s="63"/>
      <c r="AW1895" s="63"/>
      <c r="AX1895" s="63"/>
      <c r="AY1895" s="63"/>
      <c r="AZ1895" s="63"/>
      <c r="BA1895" s="63"/>
      <c r="BB1895" s="63"/>
      <c r="BC1895" s="63"/>
      <c r="BD1895" s="63"/>
      <c r="BE1895" s="63"/>
      <c r="BF1895" s="63"/>
      <c r="BG1895" s="63"/>
      <c r="BH1895" s="63"/>
      <c r="BI1895" s="63"/>
      <c r="BJ1895" s="63"/>
      <c r="BK1895" s="63"/>
      <c r="BL1895" s="63"/>
      <c r="BM1895" s="63"/>
      <c r="BN1895" s="63"/>
      <c r="BO1895" s="63"/>
      <c r="BP1895" s="63"/>
      <c r="BQ1895" s="63"/>
      <c r="BR1895" s="63"/>
      <c r="BS1895" s="63"/>
      <c r="BT1895" s="63"/>
      <c r="BU1895" s="63"/>
      <c r="BV1895" s="63"/>
      <c r="BW1895" s="63"/>
      <c r="BX1895" s="63"/>
      <c r="BY1895" s="63"/>
      <c r="BZ1895" s="63"/>
      <c r="CA1895" s="63"/>
      <c r="CB1895" s="63"/>
      <c r="CC1895" s="63"/>
      <c r="CD1895" s="63"/>
      <c r="CE1895" s="63"/>
      <c r="CF1895" s="63"/>
      <c r="CG1895" s="63"/>
      <c r="CH1895" s="63"/>
      <c r="CI1895" s="63"/>
      <c r="CJ1895" s="63"/>
      <c r="CK1895" s="63"/>
      <c r="CL1895" s="63"/>
      <c r="CM1895" s="63"/>
      <c r="CN1895" s="63"/>
      <c r="CO1895" s="63"/>
      <c r="CP1895" s="63"/>
      <c r="CR1895" s="227"/>
      <c r="CS1895" s="74"/>
    </row>
    <row r="1896" spans="1:97" s="72" customFormat="1" ht="75.75" customHeight="1">
      <c r="A1896" s="63"/>
      <c r="B1896" s="63"/>
      <c r="C1896" s="63"/>
      <c r="D1896" s="63"/>
      <c r="E1896" s="63"/>
      <c r="F1896" s="63"/>
      <c r="G1896" s="63"/>
      <c r="H1896" s="63"/>
      <c r="I1896" s="63"/>
      <c r="J1896" s="63"/>
      <c r="K1896" s="63"/>
      <c r="L1896" s="63"/>
      <c r="M1896" s="63"/>
      <c r="N1896" s="63"/>
      <c r="O1896" s="63"/>
      <c r="P1896" s="63"/>
      <c r="Q1896" s="63"/>
      <c r="R1896" s="63"/>
      <c r="S1896" s="63"/>
      <c r="T1896" s="63"/>
      <c r="U1896" s="63"/>
      <c r="V1896" s="63"/>
      <c r="W1896" s="63"/>
      <c r="X1896" s="63"/>
      <c r="Y1896" s="63"/>
      <c r="Z1896" s="63"/>
      <c r="AA1896" s="63"/>
      <c r="AB1896" s="63"/>
      <c r="AC1896" s="63"/>
      <c r="AD1896" s="63"/>
      <c r="AE1896" s="63"/>
      <c r="AF1896" s="63"/>
      <c r="AG1896" s="63"/>
      <c r="AH1896" s="63"/>
      <c r="AI1896" s="63"/>
      <c r="AJ1896" s="63"/>
      <c r="AK1896" s="63"/>
      <c r="AL1896" s="63"/>
      <c r="AM1896" s="63"/>
      <c r="AN1896" s="63"/>
      <c r="AO1896" s="63"/>
      <c r="AP1896" s="63"/>
      <c r="AQ1896" s="63"/>
      <c r="AR1896" s="63"/>
      <c r="AS1896" s="63"/>
      <c r="AT1896" s="63"/>
      <c r="AU1896" s="63"/>
      <c r="AV1896" s="63"/>
      <c r="AW1896" s="63"/>
      <c r="AX1896" s="63"/>
      <c r="AY1896" s="63"/>
      <c r="AZ1896" s="63"/>
      <c r="BA1896" s="63"/>
      <c r="BB1896" s="63"/>
      <c r="BC1896" s="63"/>
      <c r="BD1896" s="63"/>
      <c r="BE1896" s="63"/>
      <c r="BF1896" s="63"/>
      <c r="BG1896" s="63"/>
      <c r="BH1896" s="63"/>
      <c r="BI1896" s="63"/>
      <c r="BJ1896" s="63"/>
      <c r="BK1896" s="63"/>
      <c r="BL1896" s="63"/>
      <c r="BM1896" s="63"/>
      <c r="BN1896" s="63"/>
      <c r="BO1896" s="63"/>
      <c r="BP1896" s="63"/>
      <c r="BQ1896" s="63"/>
      <c r="BR1896" s="63"/>
      <c r="BS1896" s="63"/>
      <c r="BT1896" s="63"/>
      <c r="BU1896" s="63"/>
      <c r="BV1896" s="63"/>
      <c r="BW1896" s="63"/>
      <c r="BX1896" s="63"/>
      <c r="BY1896" s="63"/>
      <c r="BZ1896" s="63"/>
      <c r="CA1896" s="63"/>
      <c r="CB1896" s="63"/>
      <c r="CC1896" s="63"/>
      <c r="CD1896" s="63"/>
      <c r="CE1896" s="63"/>
      <c r="CF1896" s="63"/>
      <c r="CG1896" s="63"/>
      <c r="CH1896" s="63"/>
      <c r="CI1896" s="63"/>
      <c r="CJ1896" s="63"/>
      <c r="CK1896" s="63"/>
      <c r="CL1896" s="63"/>
      <c r="CM1896" s="63"/>
      <c r="CN1896" s="63"/>
      <c r="CO1896" s="63"/>
      <c r="CP1896" s="63"/>
      <c r="CR1896" s="227"/>
      <c r="CS1896" s="74"/>
    </row>
    <row r="1897" spans="1:97" s="72" customFormat="1" ht="75.75" customHeight="1">
      <c r="A1897" s="63"/>
      <c r="B1897" s="63"/>
      <c r="C1897" s="63"/>
      <c r="D1897" s="63"/>
      <c r="E1897" s="63"/>
      <c r="F1897" s="63"/>
      <c r="G1897" s="63"/>
      <c r="H1897" s="63"/>
      <c r="I1897" s="63"/>
      <c r="J1897" s="63"/>
      <c r="K1897" s="63"/>
      <c r="L1897" s="63"/>
      <c r="M1897" s="63"/>
      <c r="N1897" s="63"/>
      <c r="O1897" s="63"/>
      <c r="P1897" s="63"/>
      <c r="Q1897" s="63"/>
      <c r="R1897" s="63"/>
      <c r="S1897" s="63"/>
      <c r="T1897" s="63"/>
      <c r="U1897" s="63"/>
      <c r="V1897" s="63"/>
      <c r="W1897" s="63"/>
      <c r="X1897" s="63"/>
      <c r="Y1897" s="63"/>
      <c r="Z1897" s="63"/>
      <c r="AA1897" s="63"/>
      <c r="AB1897" s="63"/>
      <c r="AC1897" s="63"/>
      <c r="AD1897" s="63"/>
      <c r="AE1897" s="63"/>
      <c r="AF1897" s="63"/>
      <c r="AG1897" s="63"/>
      <c r="AH1897" s="63"/>
      <c r="AI1897" s="63"/>
      <c r="AJ1897" s="63"/>
      <c r="AK1897" s="63"/>
      <c r="AL1897" s="63"/>
      <c r="AM1897" s="63"/>
      <c r="AN1897" s="63"/>
      <c r="AO1897" s="63"/>
      <c r="AP1897" s="63"/>
      <c r="AQ1897" s="63"/>
      <c r="AR1897" s="63"/>
      <c r="AS1897" s="63"/>
      <c r="AT1897" s="63"/>
      <c r="AU1897" s="63"/>
      <c r="AV1897" s="63"/>
      <c r="AW1897" s="63"/>
      <c r="AX1897" s="63"/>
      <c r="AY1897" s="63"/>
      <c r="AZ1897" s="63"/>
      <c r="BA1897" s="63"/>
      <c r="BB1897" s="63"/>
      <c r="BC1897" s="63"/>
      <c r="BD1897" s="63"/>
      <c r="BE1897" s="63"/>
      <c r="BF1897" s="63"/>
      <c r="BG1897" s="63"/>
      <c r="BH1897" s="63"/>
      <c r="BI1897" s="63"/>
      <c r="BJ1897" s="63"/>
      <c r="BK1897" s="63"/>
      <c r="BL1897" s="63"/>
      <c r="BM1897" s="63"/>
      <c r="BN1897" s="63"/>
      <c r="BO1897" s="63"/>
      <c r="BP1897" s="63"/>
      <c r="BQ1897" s="63"/>
      <c r="BR1897" s="63"/>
      <c r="BS1897" s="63"/>
      <c r="BT1897" s="63"/>
      <c r="BU1897" s="63"/>
      <c r="BV1897" s="63"/>
      <c r="BW1897" s="63"/>
      <c r="BX1897" s="63"/>
      <c r="BY1897" s="63"/>
      <c r="BZ1897" s="63"/>
      <c r="CA1897" s="63"/>
      <c r="CB1897" s="63"/>
      <c r="CC1897" s="63"/>
      <c r="CD1897" s="63"/>
      <c r="CE1897" s="63"/>
      <c r="CF1897" s="63"/>
      <c r="CG1897" s="63"/>
      <c r="CH1897" s="63"/>
      <c r="CI1897" s="63"/>
      <c r="CJ1897" s="63"/>
      <c r="CK1897" s="63"/>
      <c r="CL1897" s="63"/>
      <c r="CM1897" s="63"/>
      <c r="CN1897" s="63"/>
      <c r="CO1897" s="63"/>
      <c r="CP1897" s="63"/>
      <c r="CR1897" s="227"/>
      <c r="CS1897" s="74"/>
    </row>
    <row r="1898" spans="1:97" s="72" customFormat="1" ht="75.75" customHeight="1">
      <c r="A1898" s="63"/>
      <c r="B1898" s="63"/>
      <c r="C1898" s="63"/>
      <c r="D1898" s="63"/>
      <c r="E1898" s="63"/>
      <c r="F1898" s="63"/>
      <c r="G1898" s="63"/>
      <c r="H1898" s="63"/>
      <c r="I1898" s="63"/>
      <c r="J1898" s="63"/>
      <c r="K1898" s="63"/>
      <c r="L1898" s="63"/>
      <c r="M1898" s="63"/>
      <c r="N1898" s="63"/>
      <c r="O1898" s="63"/>
      <c r="P1898" s="63"/>
      <c r="Q1898" s="63"/>
      <c r="R1898" s="63"/>
      <c r="S1898" s="63"/>
      <c r="T1898" s="63"/>
      <c r="U1898" s="63"/>
      <c r="V1898" s="63"/>
      <c r="W1898" s="63"/>
      <c r="X1898" s="63"/>
      <c r="Y1898" s="63"/>
      <c r="Z1898" s="63"/>
      <c r="AA1898" s="63"/>
      <c r="AB1898" s="63"/>
      <c r="AC1898" s="63"/>
      <c r="AD1898" s="63"/>
      <c r="AE1898" s="63"/>
      <c r="AF1898" s="63"/>
      <c r="AG1898" s="63"/>
      <c r="AH1898" s="63"/>
      <c r="AI1898" s="63"/>
      <c r="AJ1898" s="63"/>
      <c r="AK1898" s="63"/>
      <c r="AL1898" s="63"/>
      <c r="AM1898" s="63"/>
      <c r="AN1898" s="63"/>
      <c r="AO1898" s="63"/>
      <c r="AP1898" s="63"/>
      <c r="AQ1898" s="63"/>
      <c r="AR1898" s="63"/>
      <c r="AS1898" s="63"/>
      <c r="AT1898" s="63"/>
      <c r="AU1898" s="63"/>
      <c r="AV1898" s="63"/>
      <c r="AW1898" s="63"/>
      <c r="AX1898" s="63"/>
      <c r="AY1898" s="63"/>
      <c r="AZ1898" s="63"/>
      <c r="BA1898" s="63"/>
      <c r="BB1898" s="63"/>
      <c r="BC1898" s="63"/>
      <c r="BD1898" s="63"/>
      <c r="BE1898" s="63"/>
      <c r="BF1898" s="63"/>
      <c r="BG1898" s="63"/>
      <c r="BH1898" s="63"/>
      <c r="BI1898" s="63"/>
      <c r="BJ1898" s="63"/>
      <c r="BK1898" s="63"/>
      <c r="BL1898" s="63"/>
      <c r="BM1898" s="63"/>
      <c r="BN1898" s="63"/>
      <c r="BO1898" s="63"/>
      <c r="BP1898" s="63"/>
      <c r="BQ1898" s="63"/>
      <c r="BR1898" s="63"/>
      <c r="BS1898" s="63"/>
      <c r="BT1898" s="63"/>
      <c r="BU1898" s="63"/>
      <c r="BV1898" s="63"/>
      <c r="BW1898" s="63"/>
      <c r="BX1898" s="63"/>
      <c r="BY1898" s="63"/>
      <c r="BZ1898" s="63"/>
      <c r="CA1898" s="63"/>
      <c r="CB1898" s="63"/>
      <c r="CC1898" s="63"/>
      <c r="CD1898" s="63"/>
      <c r="CE1898" s="63"/>
      <c r="CF1898" s="63"/>
      <c r="CG1898" s="63"/>
      <c r="CH1898" s="63"/>
      <c r="CI1898" s="63"/>
      <c r="CJ1898" s="63"/>
      <c r="CK1898" s="63"/>
      <c r="CL1898" s="63"/>
      <c r="CM1898" s="63"/>
      <c r="CN1898" s="63"/>
      <c r="CO1898" s="63"/>
      <c r="CP1898" s="63"/>
      <c r="CR1898" s="227"/>
      <c r="CS1898" s="74"/>
    </row>
    <row r="1899" spans="1:97" s="72" customFormat="1" ht="75.75" customHeight="1">
      <c r="A1899" s="63"/>
      <c r="B1899" s="63"/>
      <c r="C1899" s="63"/>
      <c r="D1899" s="63"/>
      <c r="E1899" s="63"/>
      <c r="F1899" s="63"/>
      <c r="G1899" s="63"/>
      <c r="H1899" s="63"/>
      <c r="I1899" s="63"/>
      <c r="J1899" s="63"/>
      <c r="K1899" s="63"/>
      <c r="L1899" s="63"/>
      <c r="M1899" s="63"/>
      <c r="N1899" s="63"/>
      <c r="O1899" s="63"/>
      <c r="P1899" s="63"/>
      <c r="Q1899" s="63"/>
      <c r="R1899" s="63"/>
      <c r="S1899" s="63"/>
      <c r="T1899" s="63"/>
      <c r="U1899" s="63"/>
      <c r="V1899" s="63"/>
      <c r="W1899" s="63"/>
      <c r="X1899" s="63"/>
      <c r="Y1899" s="63"/>
      <c r="Z1899" s="63"/>
      <c r="AA1899" s="63"/>
      <c r="AB1899" s="63"/>
      <c r="AC1899" s="63"/>
      <c r="AD1899" s="63"/>
      <c r="AE1899" s="63"/>
      <c r="AF1899" s="63"/>
      <c r="AG1899" s="63"/>
      <c r="AH1899" s="63"/>
      <c r="AI1899" s="63"/>
      <c r="AJ1899" s="63"/>
      <c r="AK1899" s="63"/>
      <c r="AL1899" s="63"/>
      <c r="AM1899" s="63"/>
      <c r="AN1899" s="63"/>
      <c r="AO1899" s="63"/>
      <c r="AP1899" s="63"/>
      <c r="AQ1899" s="63"/>
      <c r="AR1899" s="63"/>
      <c r="AS1899" s="63"/>
      <c r="AT1899" s="63"/>
      <c r="AU1899" s="63"/>
      <c r="AV1899" s="63"/>
      <c r="AW1899" s="63"/>
      <c r="AX1899" s="63"/>
      <c r="AY1899" s="63"/>
      <c r="AZ1899" s="63"/>
      <c r="BA1899" s="63"/>
      <c r="BB1899" s="63"/>
      <c r="BC1899" s="63"/>
      <c r="BD1899" s="63"/>
      <c r="BE1899" s="63"/>
      <c r="BF1899" s="63"/>
      <c r="BG1899" s="63"/>
      <c r="BH1899" s="63"/>
      <c r="BI1899" s="63"/>
      <c r="BJ1899" s="63"/>
      <c r="BK1899" s="63"/>
      <c r="BL1899" s="63"/>
      <c r="BM1899" s="63"/>
      <c r="BN1899" s="63"/>
      <c r="BO1899" s="63"/>
      <c r="BP1899" s="63"/>
      <c r="BQ1899" s="63"/>
      <c r="BR1899" s="63"/>
      <c r="BS1899" s="63"/>
      <c r="BT1899" s="63"/>
      <c r="BU1899" s="63"/>
      <c r="BV1899" s="63"/>
      <c r="BW1899" s="63"/>
      <c r="BX1899" s="63"/>
      <c r="BY1899" s="63"/>
      <c r="BZ1899" s="63"/>
      <c r="CA1899" s="63"/>
      <c r="CB1899" s="63"/>
      <c r="CC1899" s="63"/>
      <c r="CD1899" s="63"/>
      <c r="CE1899" s="63"/>
      <c r="CF1899" s="63"/>
      <c r="CG1899" s="63"/>
      <c r="CH1899" s="63"/>
      <c r="CI1899" s="63"/>
      <c r="CJ1899" s="63"/>
      <c r="CK1899" s="63"/>
      <c r="CL1899" s="63"/>
      <c r="CM1899" s="63"/>
      <c r="CN1899" s="63"/>
      <c r="CO1899" s="63"/>
      <c r="CP1899" s="63"/>
      <c r="CR1899" s="227"/>
      <c r="CS1899" s="74"/>
    </row>
    <row r="1900" spans="1:97" s="72" customFormat="1" ht="75.75" customHeight="1">
      <c r="A1900" s="63"/>
      <c r="B1900" s="63"/>
      <c r="C1900" s="63"/>
      <c r="D1900" s="63"/>
      <c r="E1900" s="63"/>
      <c r="F1900" s="63"/>
      <c r="G1900" s="63"/>
      <c r="H1900" s="63"/>
      <c r="I1900" s="63"/>
      <c r="J1900" s="63"/>
      <c r="K1900" s="63"/>
      <c r="L1900" s="63"/>
      <c r="M1900" s="63"/>
      <c r="N1900" s="63"/>
      <c r="O1900" s="63"/>
      <c r="P1900" s="63"/>
      <c r="Q1900" s="63"/>
      <c r="R1900" s="63"/>
      <c r="S1900" s="63"/>
      <c r="T1900" s="63"/>
      <c r="U1900" s="63"/>
      <c r="V1900" s="63"/>
      <c r="W1900" s="63"/>
      <c r="X1900" s="63"/>
      <c r="Y1900" s="63"/>
      <c r="Z1900" s="63"/>
      <c r="AA1900" s="63"/>
      <c r="AB1900" s="63"/>
      <c r="AC1900" s="63"/>
      <c r="AD1900" s="63"/>
      <c r="AE1900" s="63"/>
      <c r="AF1900" s="63"/>
      <c r="AG1900" s="63"/>
      <c r="AH1900" s="63"/>
      <c r="AI1900" s="63"/>
      <c r="AJ1900" s="63"/>
      <c r="AK1900" s="63"/>
      <c r="AL1900" s="63"/>
      <c r="AM1900" s="63"/>
      <c r="AN1900" s="63"/>
      <c r="AO1900" s="63"/>
      <c r="AP1900" s="63"/>
      <c r="AQ1900" s="63"/>
      <c r="AR1900" s="63"/>
      <c r="AS1900" s="63"/>
      <c r="AT1900" s="63"/>
      <c r="AU1900" s="63"/>
      <c r="AV1900" s="63"/>
      <c r="AW1900" s="63"/>
      <c r="AX1900" s="63"/>
      <c r="AY1900" s="63"/>
      <c r="AZ1900" s="63"/>
      <c r="BA1900" s="63"/>
      <c r="BB1900" s="63"/>
      <c r="BC1900" s="63"/>
      <c r="BD1900" s="63"/>
      <c r="BE1900" s="63"/>
      <c r="BF1900" s="63"/>
      <c r="BG1900" s="63"/>
      <c r="BH1900" s="63"/>
      <c r="BI1900" s="63"/>
      <c r="BJ1900" s="63"/>
      <c r="BK1900" s="63"/>
      <c r="BL1900" s="63"/>
      <c r="BM1900" s="63"/>
      <c r="BN1900" s="63"/>
      <c r="BO1900" s="63"/>
      <c r="BP1900" s="63"/>
      <c r="BQ1900" s="63"/>
      <c r="BR1900" s="63"/>
      <c r="BS1900" s="63"/>
      <c r="BT1900" s="63"/>
      <c r="BU1900" s="63"/>
      <c r="BV1900" s="63"/>
      <c r="BW1900" s="63"/>
      <c r="BX1900" s="63"/>
      <c r="BY1900" s="63"/>
      <c r="BZ1900" s="63"/>
      <c r="CA1900" s="63"/>
      <c r="CB1900" s="63"/>
      <c r="CC1900" s="63"/>
      <c r="CD1900" s="63"/>
      <c r="CE1900" s="63"/>
      <c r="CF1900" s="63"/>
      <c r="CG1900" s="63"/>
      <c r="CH1900" s="63"/>
      <c r="CI1900" s="63"/>
      <c r="CJ1900" s="63"/>
      <c r="CK1900" s="63"/>
      <c r="CL1900" s="63"/>
      <c r="CM1900" s="63"/>
      <c r="CN1900" s="63"/>
      <c r="CO1900" s="63"/>
      <c r="CP1900" s="63"/>
      <c r="CR1900" s="227"/>
      <c r="CS1900" s="74"/>
    </row>
    <row r="1901" spans="1:97" s="72" customFormat="1" ht="75.75" customHeight="1">
      <c r="A1901" s="63"/>
      <c r="B1901" s="63"/>
      <c r="C1901" s="63"/>
      <c r="D1901" s="63"/>
      <c r="E1901" s="63"/>
      <c r="F1901" s="63"/>
      <c r="G1901" s="63"/>
      <c r="H1901" s="63"/>
      <c r="I1901" s="63"/>
      <c r="J1901" s="63"/>
      <c r="K1901" s="63"/>
      <c r="L1901" s="63"/>
      <c r="M1901" s="63"/>
      <c r="N1901" s="63"/>
      <c r="O1901" s="63"/>
      <c r="P1901" s="63"/>
      <c r="Q1901" s="63"/>
      <c r="R1901" s="63"/>
      <c r="S1901" s="63"/>
      <c r="T1901" s="63"/>
      <c r="U1901" s="63"/>
      <c r="V1901" s="63"/>
      <c r="W1901" s="63"/>
      <c r="X1901" s="63"/>
      <c r="Y1901" s="63"/>
      <c r="Z1901" s="63"/>
      <c r="AA1901" s="63"/>
      <c r="AB1901" s="63"/>
      <c r="AC1901" s="63"/>
      <c r="AD1901" s="63"/>
      <c r="AE1901" s="63"/>
      <c r="AF1901" s="63"/>
      <c r="AG1901" s="63"/>
      <c r="AH1901" s="63"/>
      <c r="AI1901" s="63"/>
      <c r="AJ1901" s="63"/>
      <c r="AK1901" s="63"/>
      <c r="AL1901" s="63"/>
      <c r="AM1901" s="63"/>
      <c r="AN1901" s="63"/>
      <c r="AO1901" s="63"/>
      <c r="AP1901" s="63"/>
      <c r="AQ1901" s="63"/>
      <c r="AR1901" s="63"/>
      <c r="AS1901" s="63"/>
      <c r="AT1901" s="63"/>
      <c r="AU1901" s="63"/>
      <c r="AV1901" s="63"/>
      <c r="AW1901" s="63"/>
      <c r="AX1901" s="63"/>
      <c r="AY1901" s="63"/>
      <c r="AZ1901" s="63"/>
      <c r="BA1901" s="63"/>
      <c r="BB1901" s="63"/>
      <c r="BC1901" s="63"/>
      <c r="BD1901" s="63"/>
      <c r="BE1901" s="63"/>
      <c r="BF1901" s="63"/>
      <c r="BG1901" s="63"/>
      <c r="BH1901" s="63"/>
      <c r="BI1901" s="63"/>
      <c r="BJ1901" s="63"/>
      <c r="BK1901" s="63"/>
      <c r="BL1901" s="63"/>
      <c r="BM1901" s="63"/>
      <c r="BN1901" s="63"/>
      <c r="BO1901" s="63"/>
      <c r="BP1901" s="63"/>
      <c r="BQ1901" s="63"/>
      <c r="BR1901" s="63"/>
      <c r="BS1901" s="63"/>
      <c r="BT1901" s="63"/>
      <c r="BU1901" s="63"/>
      <c r="BV1901" s="63"/>
      <c r="BW1901" s="63"/>
      <c r="BX1901" s="63"/>
      <c r="BY1901" s="63"/>
      <c r="BZ1901" s="63"/>
      <c r="CA1901" s="63"/>
      <c r="CB1901" s="63"/>
      <c r="CC1901" s="63"/>
      <c r="CD1901" s="63"/>
      <c r="CE1901" s="63"/>
      <c r="CF1901" s="63"/>
      <c r="CG1901" s="63"/>
      <c r="CH1901" s="63"/>
      <c r="CI1901" s="63"/>
      <c r="CJ1901" s="63"/>
      <c r="CK1901" s="63"/>
      <c r="CL1901" s="63"/>
      <c r="CM1901" s="63"/>
      <c r="CN1901" s="63"/>
      <c r="CO1901" s="63"/>
      <c r="CP1901" s="63"/>
      <c r="CR1901" s="227"/>
      <c r="CS1901" s="74"/>
    </row>
    <row r="1902" spans="1:97" s="72" customFormat="1" ht="75.75" customHeight="1">
      <c r="A1902" s="63"/>
      <c r="B1902" s="63"/>
      <c r="C1902" s="63"/>
      <c r="D1902" s="63"/>
      <c r="E1902" s="63"/>
      <c r="F1902" s="63"/>
      <c r="G1902" s="63"/>
      <c r="H1902" s="63"/>
      <c r="I1902" s="63"/>
      <c r="J1902" s="63"/>
      <c r="K1902" s="63"/>
      <c r="L1902" s="63"/>
      <c r="M1902" s="63"/>
      <c r="N1902" s="63"/>
      <c r="O1902" s="63"/>
      <c r="P1902" s="63"/>
      <c r="Q1902" s="63"/>
      <c r="R1902" s="63"/>
      <c r="S1902" s="63"/>
      <c r="T1902" s="63"/>
      <c r="U1902" s="63"/>
      <c r="V1902" s="63"/>
      <c r="W1902" s="63"/>
      <c r="X1902" s="63"/>
      <c r="Y1902" s="63"/>
      <c r="Z1902" s="63"/>
      <c r="AA1902" s="63"/>
      <c r="AB1902" s="63"/>
      <c r="AC1902" s="63"/>
      <c r="AD1902" s="63"/>
      <c r="AE1902" s="63"/>
      <c r="AF1902" s="63"/>
      <c r="AG1902" s="63"/>
      <c r="AH1902" s="63"/>
      <c r="AI1902" s="63"/>
      <c r="AJ1902" s="63"/>
      <c r="AK1902" s="63"/>
      <c r="AL1902" s="63"/>
      <c r="AM1902" s="63"/>
      <c r="AN1902" s="63"/>
      <c r="AO1902" s="63"/>
      <c r="AP1902" s="63"/>
      <c r="AQ1902" s="63"/>
      <c r="AR1902" s="63"/>
      <c r="AS1902" s="63"/>
      <c r="AT1902" s="63"/>
      <c r="AU1902" s="63"/>
      <c r="AV1902" s="63"/>
      <c r="AW1902" s="63"/>
      <c r="AX1902" s="63"/>
      <c r="AY1902" s="63"/>
      <c r="AZ1902" s="63"/>
      <c r="BA1902" s="63"/>
      <c r="BB1902" s="63"/>
      <c r="BC1902" s="63"/>
      <c r="BD1902" s="63"/>
      <c r="BE1902" s="63"/>
      <c r="BF1902" s="63"/>
      <c r="BG1902" s="63"/>
      <c r="BH1902" s="63"/>
      <c r="BI1902" s="63"/>
      <c r="BJ1902" s="63"/>
      <c r="BK1902" s="63"/>
      <c r="BL1902" s="63"/>
      <c r="BM1902" s="63"/>
      <c r="BN1902" s="63"/>
      <c r="BO1902" s="63"/>
      <c r="BP1902" s="63"/>
      <c r="BQ1902" s="63"/>
      <c r="BR1902" s="63"/>
      <c r="BS1902" s="63"/>
      <c r="BT1902" s="63"/>
      <c r="BU1902" s="63"/>
      <c r="BV1902" s="63"/>
      <c r="BW1902" s="63"/>
      <c r="BX1902" s="63"/>
      <c r="BY1902" s="63"/>
      <c r="BZ1902" s="63"/>
      <c r="CA1902" s="63"/>
      <c r="CB1902" s="63"/>
      <c r="CC1902" s="63"/>
      <c r="CD1902" s="63"/>
      <c r="CE1902" s="63"/>
      <c r="CF1902" s="63"/>
      <c r="CG1902" s="63"/>
      <c r="CH1902" s="63"/>
      <c r="CI1902" s="63"/>
      <c r="CJ1902" s="63"/>
      <c r="CK1902" s="63"/>
      <c r="CL1902" s="63"/>
      <c r="CM1902" s="63"/>
      <c r="CN1902" s="63"/>
      <c r="CO1902" s="63"/>
      <c r="CP1902" s="63"/>
      <c r="CR1902" s="227"/>
      <c r="CS1902" s="74"/>
    </row>
    <row r="1903" spans="1:97" s="72" customFormat="1" ht="75.75" customHeight="1">
      <c r="A1903" s="63"/>
      <c r="B1903" s="63"/>
      <c r="C1903" s="63"/>
      <c r="D1903" s="63"/>
      <c r="E1903" s="63"/>
      <c r="F1903" s="63"/>
      <c r="G1903" s="63"/>
      <c r="H1903" s="63"/>
      <c r="I1903" s="63"/>
      <c r="J1903" s="63"/>
      <c r="K1903" s="63"/>
      <c r="L1903" s="63"/>
      <c r="M1903" s="63"/>
      <c r="N1903" s="63"/>
      <c r="O1903" s="63"/>
      <c r="P1903" s="63"/>
      <c r="Q1903" s="63"/>
      <c r="R1903" s="63"/>
      <c r="S1903" s="63"/>
      <c r="T1903" s="63"/>
      <c r="U1903" s="63"/>
      <c r="V1903" s="63"/>
      <c r="W1903" s="63"/>
      <c r="X1903" s="63"/>
      <c r="Y1903" s="63"/>
      <c r="Z1903" s="63"/>
      <c r="AA1903" s="63"/>
      <c r="AB1903" s="63"/>
      <c r="AC1903" s="63"/>
      <c r="AD1903" s="63"/>
      <c r="AE1903" s="63"/>
      <c r="AF1903" s="63"/>
      <c r="AG1903" s="63"/>
      <c r="AH1903" s="63"/>
      <c r="AI1903" s="63"/>
      <c r="AJ1903" s="63"/>
      <c r="AK1903" s="63"/>
      <c r="AL1903" s="63"/>
      <c r="AM1903" s="63"/>
      <c r="AN1903" s="63"/>
      <c r="AO1903" s="63"/>
      <c r="AP1903" s="63"/>
      <c r="AQ1903" s="63"/>
      <c r="AR1903" s="63"/>
      <c r="AS1903" s="63"/>
      <c r="AT1903" s="63"/>
      <c r="AU1903" s="63"/>
      <c r="AV1903" s="63"/>
      <c r="AW1903" s="63"/>
      <c r="AX1903" s="63"/>
      <c r="AY1903" s="63"/>
      <c r="AZ1903" s="63"/>
      <c r="BA1903" s="63"/>
      <c r="BB1903" s="63"/>
      <c r="BC1903" s="63"/>
      <c r="BD1903" s="63"/>
      <c r="BE1903" s="63"/>
      <c r="BF1903" s="63"/>
      <c r="BG1903" s="63"/>
      <c r="BH1903" s="63"/>
      <c r="BI1903" s="63"/>
      <c r="BJ1903" s="63"/>
      <c r="BK1903" s="63"/>
      <c r="BL1903" s="63"/>
      <c r="BM1903" s="63"/>
      <c r="BN1903" s="63"/>
      <c r="BO1903" s="63"/>
      <c r="BP1903" s="63"/>
      <c r="BQ1903" s="63"/>
      <c r="BR1903" s="63"/>
      <c r="BS1903" s="63"/>
      <c r="BT1903" s="63"/>
      <c r="BU1903" s="63"/>
      <c r="BV1903" s="63"/>
      <c r="BW1903" s="63"/>
      <c r="BX1903" s="63"/>
      <c r="BY1903" s="63"/>
      <c r="BZ1903" s="63"/>
      <c r="CA1903" s="63"/>
      <c r="CB1903" s="63"/>
      <c r="CC1903" s="63"/>
      <c r="CD1903" s="63"/>
      <c r="CE1903" s="63"/>
      <c r="CF1903" s="63"/>
      <c r="CG1903" s="63"/>
      <c r="CH1903" s="63"/>
      <c r="CI1903" s="63"/>
      <c r="CJ1903" s="63"/>
      <c r="CK1903" s="63"/>
      <c r="CL1903" s="63"/>
      <c r="CM1903" s="63"/>
      <c r="CN1903" s="63"/>
      <c r="CO1903" s="63"/>
      <c r="CP1903" s="63"/>
      <c r="CR1903" s="227"/>
      <c r="CS1903" s="74"/>
    </row>
    <row r="1904" spans="1:97" s="72" customFormat="1" ht="75.75" customHeight="1">
      <c r="A1904" s="63"/>
      <c r="B1904" s="63"/>
      <c r="C1904" s="63"/>
      <c r="D1904" s="63"/>
      <c r="E1904" s="63"/>
      <c r="F1904" s="63"/>
      <c r="G1904" s="63"/>
      <c r="H1904" s="63"/>
      <c r="I1904" s="63"/>
      <c r="J1904" s="63"/>
      <c r="K1904" s="63"/>
      <c r="L1904" s="63"/>
      <c r="M1904" s="63"/>
      <c r="N1904" s="63"/>
      <c r="O1904" s="63"/>
      <c r="P1904" s="63"/>
      <c r="Q1904" s="63"/>
      <c r="R1904" s="63"/>
      <c r="S1904" s="63"/>
      <c r="T1904" s="63"/>
      <c r="U1904" s="63"/>
      <c r="V1904" s="63"/>
      <c r="W1904" s="63"/>
      <c r="X1904" s="63"/>
      <c r="Y1904" s="63"/>
      <c r="Z1904" s="63"/>
      <c r="AA1904" s="63"/>
      <c r="AB1904" s="63"/>
      <c r="AC1904" s="63"/>
      <c r="AD1904" s="63"/>
      <c r="AE1904" s="63"/>
      <c r="AF1904" s="63"/>
      <c r="AG1904" s="63"/>
      <c r="AH1904" s="63"/>
      <c r="AI1904" s="63"/>
      <c r="AJ1904" s="63"/>
      <c r="AK1904" s="63"/>
      <c r="AL1904" s="63"/>
      <c r="AM1904" s="63"/>
      <c r="AN1904" s="63"/>
      <c r="AO1904" s="63"/>
      <c r="AP1904" s="63"/>
      <c r="AQ1904" s="63"/>
      <c r="AR1904" s="63"/>
      <c r="AS1904" s="63"/>
      <c r="AT1904" s="63"/>
      <c r="AU1904" s="63"/>
      <c r="AV1904" s="63"/>
      <c r="AW1904" s="63"/>
      <c r="AX1904" s="63"/>
      <c r="AY1904" s="63"/>
      <c r="AZ1904" s="63"/>
      <c r="BA1904" s="63"/>
      <c r="BB1904" s="63"/>
      <c r="BC1904" s="63"/>
      <c r="BD1904" s="63"/>
      <c r="BE1904" s="63"/>
      <c r="BF1904" s="63"/>
      <c r="BG1904" s="63"/>
      <c r="BH1904" s="63"/>
      <c r="BI1904" s="63"/>
      <c r="BJ1904" s="63"/>
      <c r="BK1904" s="63"/>
      <c r="BL1904" s="63"/>
      <c r="BM1904" s="63"/>
      <c r="BN1904" s="63"/>
      <c r="BO1904" s="63"/>
      <c r="BP1904" s="63"/>
      <c r="BQ1904" s="63"/>
      <c r="BR1904" s="63"/>
      <c r="BS1904" s="63"/>
      <c r="BT1904" s="63"/>
      <c r="BU1904" s="63"/>
      <c r="BV1904" s="63"/>
      <c r="BW1904" s="63"/>
      <c r="BX1904" s="63"/>
      <c r="BY1904" s="63"/>
      <c r="BZ1904" s="63"/>
      <c r="CA1904" s="63"/>
      <c r="CB1904" s="63"/>
      <c r="CC1904" s="63"/>
      <c r="CD1904" s="63"/>
      <c r="CE1904" s="63"/>
      <c r="CF1904" s="63"/>
      <c r="CG1904" s="63"/>
      <c r="CH1904" s="63"/>
      <c r="CI1904" s="63"/>
      <c r="CJ1904" s="63"/>
      <c r="CK1904" s="63"/>
      <c r="CL1904" s="63"/>
      <c r="CM1904" s="63"/>
      <c r="CN1904" s="63"/>
      <c r="CO1904" s="63"/>
      <c r="CP1904" s="63"/>
      <c r="CR1904" s="227"/>
      <c r="CS1904" s="74"/>
    </row>
    <row r="1905" spans="1:97" s="72" customFormat="1" ht="75.75" customHeight="1">
      <c r="A1905" s="63"/>
      <c r="B1905" s="63"/>
      <c r="C1905" s="63"/>
      <c r="D1905" s="63"/>
      <c r="E1905" s="63"/>
      <c r="F1905" s="63"/>
      <c r="G1905" s="63"/>
      <c r="H1905" s="63"/>
      <c r="I1905" s="63"/>
      <c r="J1905" s="63"/>
      <c r="K1905" s="63"/>
      <c r="L1905" s="63"/>
      <c r="M1905" s="63"/>
      <c r="N1905" s="63"/>
      <c r="O1905" s="63"/>
      <c r="P1905" s="63"/>
      <c r="Q1905" s="63"/>
      <c r="R1905" s="63"/>
      <c r="S1905" s="63"/>
      <c r="T1905" s="63"/>
      <c r="U1905" s="63"/>
      <c r="V1905" s="63"/>
      <c r="W1905" s="63"/>
      <c r="X1905" s="63"/>
      <c r="Y1905" s="63"/>
      <c r="Z1905" s="63"/>
      <c r="AA1905" s="63"/>
      <c r="AB1905" s="63"/>
      <c r="AC1905" s="63"/>
      <c r="AD1905" s="63"/>
      <c r="AE1905" s="63"/>
      <c r="AF1905" s="63"/>
      <c r="AG1905" s="63"/>
      <c r="AH1905" s="63"/>
      <c r="AI1905" s="63"/>
      <c r="AJ1905" s="63"/>
      <c r="AK1905" s="63"/>
      <c r="AL1905" s="63"/>
      <c r="AM1905" s="63"/>
      <c r="AN1905" s="63"/>
      <c r="AO1905" s="63"/>
      <c r="AP1905" s="63"/>
      <c r="AQ1905" s="63"/>
      <c r="AR1905" s="63"/>
      <c r="AS1905" s="63"/>
      <c r="AT1905" s="63"/>
      <c r="AU1905" s="63"/>
      <c r="AV1905" s="63"/>
      <c r="AW1905" s="63"/>
      <c r="AX1905" s="63"/>
      <c r="AY1905" s="63"/>
      <c r="AZ1905" s="63"/>
      <c r="BA1905" s="63"/>
      <c r="BB1905" s="63"/>
      <c r="BC1905" s="63"/>
      <c r="BD1905" s="63"/>
      <c r="BE1905" s="63"/>
      <c r="BF1905" s="63"/>
      <c r="BG1905" s="63"/>
      <c r="BH1905" s="63"/>
      <c r="BI1905" s="63"/>
      <c r="BJ1905" s="63"/>
      <c r="BK1905" s="63"/>
      <c r="BL1905" s="63"/>
      <c r="BM1905" s="63"/>
      <c r="BN1905" s="63"/>
      <c r="BO1905" s="63"/>
      <c r="BP1905" s="63"/>
      <c r="BQ1905" s="63"/>
      <c r="BR1905" s="63"/>
      <c r="BS1905" s="63"/>
      <c r="BT1905" s="63"/>
      <c r="BU1905" s="63"/>
      <c r="BV1905" s="63"/>
      <c r="BW1905" s="63"/>
      <c r="BX1905" s="63"/>
      <c r="BY1905" s="63"/>
      <c r="BZ1905" s="63"/>
      <c r="CA1905" s="63"/>
      <c r="CB1905" s="63"/>
      <c r="CC1905" s="63"/>
      <c r="CD1905" s="63"/>
      <c r="CE1905" s="63"/>
      <c r="CF1905" s="63"/>
      <c r="CG1905" s="63"/>
      <c r="CH1905" s="63"/>
      <c r="CI1905" s="63"/>
      <c r="CJ1905" s="63"/>
      <c r="CK1905" s="63"/>
      <c r="CL1905" s="63"/>
      <c r="CM1905" s="63"/>
      <c r="CN1905" s="63"/>
      <c r="CO1905" s="63"/>
      <c r="CP1905" s="63"/>
      <c r="CR1905" s="227"/>
      <c r="CS1905" s="74"/>
    </row>
    <row r="1906" spans="1:97" s="72" customFormat="1" ht="75.75" customHeight="1">
      <c r="A1906" s="63"/>
      <c r="B1906" s="63"/>
      <c r="C1906" s="63"/>
      <c r="D1906" s="63"/>
      <c r="E1906" s="63"/>
      <c r="F1906" s="63"/>
      <c r="G1906" s="63"/>
      <c r="H1906" s="63"/>
      <c r="I1906" s="63"/>
      <c r="J1906" s="63"/>
      <c r="K1906" s="63"/>
      <c r="L1906" s="63"/>
      <c r="M1906" s="63"/>
      <c r="N1906" s="63"/>
      <c r="O1906" s="63"/>
      <c r="P1906" s="63"/>
      <c r="Q1906" s="63"/>
      <c r="R1906" s="63"/>
      <c r="S1906" s="63"/>
      <c r="T1906" s="63"/>
      <c r="U1906" s="63"/>
      <c r="V1906" s="63"/>
      <c r="W1906" s="63"/>
      <c r="X1906" s="63"/>
      <c r="Y1906" s="63"/>
      <c r="Z1906" s="63"/>
      <c r="AA1906" s="63"/>
      <c r="AB1906" s="63"/>
      <c r="AC1906" s="63"/>
      <c r="AD1906" s="63"/>
      <c r="AE1906" s="63"/>
      <c r="AF1906" s="63"/>
      <c r="AG1906" s="63"/>
      <c r="AH1906" s="63"/>
      <c r="AI1906" s="63"/>
      <c r="AJ1906" s="63"/>
      <c r="AK1906" s="63"/>
      <c r="AL1906" s="63"/>
      <c r="AM1906" s="63"/>
      <c r="AN1906" s="63"/>
      <c r="AO1906" s="63"/>
      <c r="AP1906" s="63"/>
      <c r="AQ1906" s="63"/>
      <c r="AR1906" s="63"/>
      <c r="AS1906" s="63"/>
      <c r="AT1906" s="63"/>
      <c r="AU1906" s="63"/>
      <c r="AV1906" s="63"/>
      <c r="AW1906" s="63"/>
      <c r="AX1906" s="63"/>
      <c r="AY1906" s="63"/>
      <c r="AZ1906" s="63"/>
      <c r="BA1906" s="63"/>
      <c r="BB1906" s="63"/>
      <c r="BC1906" s="63"/>
      <c r="BD1906" s="63"/>
      <c r="BE1906" s="63"/>
      <c r="BF1906" s="63"/>
      <c r="BG1906" s="63"/>
      <c r="BH1906" s="63"/>
      <c r="BI1906" s="63"/>
      <c r="BJ1906" s="63"/>
      <c r="BK1906" s="63"/>
      <c r="BL1906" s="63"/>
      <c r="BM1906" s="63"/>
      <c r="BN1906" s="63"/>
      <c r="BO1906" s="63"/>
      <c r="BP1906" s="63"/>
      <c r="BQ1906" s="63"/>
      <c r="BR1906" s="63"/>
      <c r="BS1906" s="63"/>
      <c r="BT1906" s="63"/>
      <c r="BU1906" s="63"/>
      <c r="BV1906" s="63"/>
      <c r="BW1906" s="63"/>
      <c r="BX1906" s="63"/>
      <c r="BY1906" s="63"/>
      <c r="BZ1906" s="63"/>
      <c r="CA1906" s="63"/>
      <c r="CB1906" s="63"/>
      <c r="CC1906" s="63"/>
      <c r="CD1906" s="63"/>
      <c r="CE1906" s="63"/>
      <c r="CF1906" s="63"/>
      <c r="CG1906" s="63"/>
      <c r="CH1906" s="63"/>
      <c r="CI1906" s="63"/>
      <c r="CJ1906" s="63"/>
      <c r="CK1906" s="63"/>
      <c r="CL1906" s="63"/>
      <c r="CM1906" s="63"/>
      <c r="CN1906" s="63"/>
      <c r="CO1906" s="63"/>
      <c r="CP1906" s="63"/>
      <c r="CR1906" s="227"/>
      <c r="CS1906" s="74"/>
    </row>
    <row r="1907" spans="1:97" s="72" customFormat="1" ht="75.75" customHeight="1">
      <c r="A1907" s="63"/>
      <c r="B1907" s="63"/>
      <c r="C1907" s="63"/>
      <c r="D1907" s="63"/>
      <c r="E1907" s="63"/>
      <c r="F1907" s="63"/>
      <c r="G1907" s="63"/>
      <c r="H1907" s="63"/>
      <c r="I1907" s="63"/>
      <c r="J1907" s="63"/>
      <c r="K1907" s="63"/>
      <c r="L1907" s="63"/>
      <c r="M1907" s="63"/>
      <c r="N1907" s="63"/>
      <c r="O1907" s="63"/>
      <c r="P1907" s="63"/>
      <c r="Q1907" s="63"/>
      <c r="R1907" s="63"/>
      <c r="S1907" s="63"/>
      <c r="T1907" s="63"/>
      <c r="U1907" s="63"/>
      <c r="V1907" s="63"/>
      <c r="W1907" s="63"/>
      <c r="X1907" s="63"/>
      <c r="Y1907" s="63"/>
      <c r="Z1907" s="63"/>
      <c r="AA1907" s="63"/>
      <c r="AB1907" s="63"/>
      <c r="AC1907" s="63"/>
      <c r="AD1907" s="63"/>
      <c r="AE1907" s="63"/>
      <c r="AF1907" s="63"/>
      <c r="AG1907" s="63"/>
      <c r="AH1907" s="63"/>
      <c r="AI1907" s="63"/>
      <c r="AJ1907" s="63"/>
      <c r="AK1907" s="63"/>
      <c r="AL1907" s="63"/>
      <c r="AM1907" s="63"/>
      <c r="AN1907" s="63"/>
      <c r="AO1907" s="63"/>
      <c r="AP1907" s="63"/>
      <c r="AQ1907" s="63"/>
      <c r="AR1907" s="63"/>
      <c r="AS1907" s="63"/>
      <c r="AT1907" s="63"/>
      <c r="AU1907" s="63"/>
      <c r="AV1907" s="63"/>
      <c r="AW1907" s="63"/>
      <c r="AX1907" s="63"/>
      <c r="AY1907" s="63"/>
      <c r="AZ1907" s="63"/>
      <c r="BA1907" s="63"/>
      <c r="BB1907" s="63"/>
      <c r="BC1907" s="63"/>
      <c r="BD1907" s="63"/>
      <c r="BE1907" s="63"/>
      <c r="BF1907" s="63"/>
      <c r="BG1907" s="63"/>
      <c r="BH1907" s="63"/>
      <c r="BI1907" s="63"/>
      <c r="BJ1907" s="63"/>
      <c r="BK1907" s="63"/>
      <c r="BL1907" s="63"/>
      <c r="BM1907" s="63"/>
      <c r="BN1907" s="63"/>
      <c r="BO1907" s="63"/>
      <c r="BP1907" s="63"/>
      <c r="BQ1907" s="63"/>
      <c r="BR1907" s="63"/>
      <c r="BS1907" s="63"/>
      <c r="BT1907" s="63"/>
      <c r="BU1907" s="63"/>
      <c r="BV1907" s="63"/>
      <c r="BW1907" s="63"/>
      <c r="BX1907" s="63"/>
      <c r="BY1907" s="63"/>
      <c r="BZ1907" s="63"/>
      <c r="CA1907" s="63"/>
      <c r="CB1907" s="63"/>
      <c r="CC1907" s="63"/>
      <c r="CD1907" s="63"/>
      <c r="CE1907" s="63"/>
      <c r="CF1907" s="63"/>
      <c r="CG1907" s="63"/>
      <c r="CH1907" s="63"/>
      <c r="CI1907" s="63"/>
      <c r="CJ1907" s="63"/>
      <c r="CK1907" s="63"/>
      <c r="CL1907" s="63"/>
      <c r="CM1907" s="63"/>
      <c r="CN1907" s="63"/>
      <c r="CO1907" s="63"/>
      <c r="CP1907" s="63"/>
      <c r="CR1907" s="227"/>
      <c r="CS1907" s="74"/>
    </row>
    <row r="1908" spans="1:97" s="72" customFormat="1" ht="75.75" customHeight="1">
      <c r="A1908" s="63"/>
      <c r="B1908" s="63"/>
      <c r="C1908" s="63"/>
      <c r="D1908" s="63"/>
      <c r="E1908" s="63"/>
      <c r="F1908" s="63"/>
      <c r="G1908" s="63"/>
      <c r="H1908" s="63"/>
      <c r="I1908" s="63"/>
      <c r="J1908" s="63"/>
      <c r="K1908" s="63"/>
      <c r="L1908" s="63"/>
      <c r="M1908" s="63"/>
      <c r="N1908" s="63"/>
      <c r="O1908" s="63"/>
      <c r="P1908" s="63"/>
      <c r="Q1908" s="63"/>
      <c r="R1908" s="63"/>
      <c r="S1908" s="63"/>
      <c r="T1908" s="63"/>
      <c r="U1908" s="63"/>
      <c r="V1908" s="63"/>
      <c r="W1908" s="63"/>
      <c r="X1908" s="63"/>
      <c r="Y1908" s="63"/>
      <c r="Z1908" s="63"/>
      <c r="AA1908" s="63"/>
      <c r="AB1908" s="63"/>
      <c r="AC1908" s="63"/>
      <c r="AD1908" s="63"/>
      <c r="AE1908" s="63"/>
      <c r="AF1908" s="63"/>
      <c r="AG1908" s="63"/>
      <c r="AH1908" s="63"/>
      <c r="AI1908" s="63"/>
      <c r="AJ1908" s="63"/>
      <c r="AK1908" s="63"/>
      <c r="AL1908" s="63"/>
      <c r="AM1908" s="63"/>
      <c r="AN1908" s="63"/>
      <c r="AO1908" s="63"/>
      <c r="AP1908" s="63"/>
      <c r="AQ1908" s="63"/>
      <c r="AR1908" s="63"/>
      <c r="AS1908" s="63"/>
      <c r="AT1908" s="63"/>
      <c r="AU1908" s="63"/>
      <c r="AV1908" s="63"/>
      <c r="AW1908" s="63"/>
      <c r="AX1908" s="63"/>
      <c r="AY1908" s="63"/>
      <c r="AZ1908" s="63"/>
      <c r="BA1908" s="63"/>
      <c r="BB1908" s="63"/>
      <c r="BC1908" s="63"/>
      <c r="BD1908" s="63"/>
      <c r="BE1908" s="63"/>
      <c r="BF1908" s="63"/>
      <c r="BG1908" s="63"/>
      <c r="BH1908" s="63"/>
      <c r="BI1908" s="63"/>
      <c r="BJ1908" s="63"/>
      <c r="BK1908" s="63"/>
      <c r="BL1908" s="63"/>
      <c r="BM1908" s="63"/>
      <c r="BN1908" s="63"/>
      <c r="BO1908" s="63"/>
      <c r="BP1908" s="63"/>
      <c r="BQ1908" s="63"/>
      <c r="BR1908" s="63"/>
      <c r="BS1908" s="63"/>
      <c r="BT1908" s="63"/>
      <c r="BU1908" s="63"/>
      <c r="BV1908" s="63"/>
      <c r="BW1908" s="63"/>
      <c r="BX1908" s="63"/>
      <c r="BY1908" s="63"/>
      <c r="BZ1908" s="63"/>
      <c r="CA1908" s="63"/>
      <c r="CB1908" s="63"/>
      <c r="CC1908" s="63"/>
      <c r="CD1908" s="63"/>
      <c r="CE1908" s="63"/>
      <c r="CF1908" s="63"/>
      <c r="CG1908" s="63"/>
      <c r="CH1908" s="63"/>
      <c r="CI1908" s="63"/>
      <c r="CJ1908" s="63"/>
      <c r="CK1908" s="63"/>
      <c r="CL1908" s="63"/>
      <c r="CM1908" s="63"/>
      <c r="CN1908" s="63"/>
      <c r="CO1908" s="63"/>
      <c r="CP1908" s="63"/>
      <c r="CR1908" s="227"/>
      <c r="CS1908" s="74"/>
    </row>
    <row r="1909" spans="1:97" s="72" customFormat="1" ht="75.75" customHeight="1">
      <c r="A1909" s="63"/>
      <c r="B1909" s="63"/>
      <c r="C1909" s="63"/>
      <c r="D1909" s="63"/>
      <c r="E1909" s="63"/>
      <c r="F1909" s="63"/>
      <c r="G1909" s="63"/>
      <c r="H1909" s="63"/>
      <c r="I1909" s="63"/>
      <c r="J1909" s="63"/>
      <c r="K1909" s="63"/>
      <c r="L1909" s="63"/>
      <c r="M1909" s="63"/>
      <c r="N1909" s="63"/>
      <c r="O1909" s="63"/>
      <c r="P1909" s="63"/>
      <c r="Q1909" s="63"/>
      <c r="R1909" s="63"/>
      <c r="S1909" s="63"/>
      <c r="T1909" s="63"/>
      <c r="U1909" s="63"/>
      <c r="V1909" s="63"/>
      <c r="W1909" s="63"/>
      <c r="X1909" s="63"/>
      <c r="Y1909" s="63"/>
      <c r="Z1909" s="63"/>
      <c r="AA1909" s="63"/>
      <c r="AB1909" s="63"/>
      <c r="AC1909" s="63"/>
      <c r="AD1909" s="63"/>
      <c r="AE1909" s="63"/>
      <c r="AF1909" s="63"/>
      <c r="AG1909" s="63"/>
      <c r="AH1909" s="63"/>
      <c r="AI1909" s="63"/>
      <c r="AJ1909" s="63"/>
      <c r="AK1909" s="63"/>
      <c r="AL1909" s="63"/>
      <c r="AM1909" s="63"/>
      <c r="AN1909" s="63"/>
      <c r="AO1909" s="63"/>
      <c r="AP1909" s="63"/>
      <c r="AQ1909" s="63"/>
      <c r="AR1909" s="63"/>
      <c r="AS1909" s="63"/>
      <c r="AT1909" s="63"/>
      <c r="AU1909" s="63"/>
      <c r="AV1909" s="63"/>
      <c r="AW1909" s="63"/>
      <c r="AX1909" s="63"/>
      <c r="AY1909" s="63"/>
      <c r="AZ1909" s="63"/>
      <c r="BA1909" s="63"/>
      <c r="BB1909" s="63"/>
      <c r="BC1909" s="63"/>
      <c r="BD1909" s="63"/>
      <c r="BE1909" s="63"/>
      <c r="BF1909" s="63"/>
      <c r="BG1909" s="63"/>
      <c r="BH1909" s="63"/>
      <c r="BI1909" s="63"/>
      <c r="BJ1909" s="63"/>
      <c r="BK1909" s="63"/>
      <c r="BL1909" s="63"/>
      <c r="BM1909" s="63"/>
      <c r="BN1909" s="63"/>
      <c r="BO1909" s="63"/>
      <c r="BP1909" s="63"/>
      <c r="BQ1909" s="63"/>
      <c r="BR1909" s="63"/>
      <c r="BS1909" s="63"/>
      <c r="BT1909" s="63"/>
      <c r="BU1909" s="63"/>
      <c r="BV1909" s="63"/>
      <c r="BW1909" s="63"/>
      <c r="BX1909" s="63"/>
      <c r="BY1909" s="63"/>
      <c r="BZ1909" s="63"/>
      <c r="CA1909" s="63"/>
      <c r="CB1909" s="63"/>
      <c r="CC1909" s="63"/>
      <c r="CD1909" s="63"/>
      <c r="CE1909" s="63"/>
      <c r="CF1909" s="63"/>
      <c r="CG1909" s="63"/>
      <c r="CH1909" s="63"/>
      <c r="CI1909" s="63"/>
      <c r="CJ1909" s="63"/>
      <c r="CK1909" s="63"/>
      <c r="CL1909" s="63"/>
      <c r="CM1909" s="63"/>
      <c r="CN1909" s="63"/>
      <c r="CO1909" s="63"/>
      <c r="CP1909" s="63"/>
      <c r="CR1909" s="227"/>
      <c r="CS1909" s="74"/>
    </row>
    <row r="1910" spans="1:97" s="72" customFormat="1" ht="75.75" customHeight="1">
      <c r="A1910" s="63"/>
      <c r="B1910" s="63"/>
      <c r="C1910" s="63"/>
      <c r="D1910" s="63"/>
      <c r="E1910" s="63"/>
      <c r="F1910" s="63"/>
      <c r="G1910" s="63"/>
      <c r="H1910" s="63"/>
      <c r="I1910" s="63"/>
      <c r="J1910" s="63"/>
      <c r="K1910" s="63"/>
      <c r="L1910" s="63"/>
      <c r="M1910" s="63"/>
      <c r="N1910" s="63"/>
      <c r="O1910" s="63"/>
      <c r="P1910" s="63"/>
      <c r="Q1910" s="63"/>
      <c r="R1910" s="63"/>
      <c r="S1910" s="63"/>
      <c r="T1910" s="63"/>
      <c r="U1910" s="63"/>
      <c r="V1910" s="63"/>
      <c r="W1910" s="63"/>
      <c r="X1910" s="63"/>
      <c r="Y1910" s="63"/>
      <c r="Z1910" s="63"/>
      <c r="AA1910" s="63"/>
      <c r="AB1910" s="63"/>
      <c r="AC1910" s="63"/>
      <c r="AD1910" s="63"/>
      <c r="AE1910" s="63"/>
      <c r="AF1910" s="63"/>
      <c r="AG1910" s="63"/>
      <c r="AH1910" s="63"/>
      <c r="AI1910" s="63"/>
      <c r="AJ1910" s="63"/>
      <c r="AK1910" s="63"/>
      <c r="AL1910" s="63"/>
      <c r="AM1910" s="63"/>
      <c r="AN1910" s="63"/>
      <c r="AO1910" s="63"/>
      <c r="AP1910" s="63"/>
      <c r="AQ1910" s="63"/>
      <c r="AR1910" s="63"/>
      <c r="AS1910" s="63"/>
      <c r="AT1910" s="63"/>
      <c r="AU1910" s="63"/>
      <c r="AV1910" s="63"/>
      <c r="AW1910" s="63"/>
      <c r="AX1910" s="63"/>
      <c r="AY1910" s="63"/>
      <c r="AZ1910" s="63"/>
      <c r="BA1910" s="63"/>
      <c r="BB1910" s="63"/>
      <c r="BC1910" s="63"/>
      <c r="BD1910" s="63"/>
      <c r="BE1910" s="63"/>
      <c r="BF1910" s="63"/>
      <c r="BG1910" s="63"/>
      <c r="BH1910" s="63"/>
      <c r="BI1910" s="63"/>
      <c r="BJ1910" s="63"/>
      <c r="BK1910" s="63"/>
      <c r="BL1910" s="63"/>
      <c r="BM1910" s="63"/>
      <c r="BN1910" s="63"/>
      <c r="BO1910" s="63"/>
      <c r="BP1910" s="63"/>
      <c r="BQ1910" s="63"/>
      <c r="BR1910" s="63"/>
      <c r="BS1910" s="63"/>
      <c r="BT1910" s="63"/>
      <c r="BU1910" s="63"/>
      <c r="BV1910" s="63"/>
      <c r="BW1910" s="63"/>
      <c r="BX1910" s="63"/>
      <c r="BY1910" s="63"/>
      <c r="BZ1910" s="63"/>
      <c r="CA1910" s="63"/>
      <c r="CB1910" s="63"/>
      <c r="CC1910" s="63"/>
      <c r="CD1910" s="63"/>
      <c r="CE1910" s="63"/>
      <c r="CF1910" s="63"/>
      <c r="CG1910" s="63"/>
      <c r="CH1910" s="63"/>
      <c r="CI1910" s="63"/>
      <c r="CJ1910" s="63"/>
      <c r="CK1910" s="63"/>
      <c r="CL1910" s="63"/>
      <c r="CM1910" s="63"/>
      <c r="CN1910" s="63"/>
      <c r="CO1910" s="63"/>
      <c r="CP1910" s="63"/>
      <c r="CR1910" s="227"/>
      <c r="CS1910" s="74"/>
    </row>
    <row r="1911" spans="1:97" s="72" customFormat="1" ht="75.75" customHeight="1">
      <c r="A1911" s="63"/>
      <c r="B1911" s="63"/>
      <c r="C1911" s="63"/>
      <c r="D1911" s="63"/>
      <c r="E1911" s="63"/>
      <c r="F1911" s="63"/>
      <c r="G1911" s="63"/>
      <c r="H1911" s="63"/>
      <c r="I1911" s="63"/>
      <c r="J1911" s="63"/>
      <c r="K1911" s="63"/>
      <c r="L1911" s="63"/>
      <c r="M1911" s="63"/>
      <c r="N1911" s="63"/>
      <c r="O1911" s="63"/>
      <c r="P1911" s="63"/>
      <c r="Q1911" s="63"/>
      <c r="R1911" s="63"/>
      <c r="S1911" s="63"/>
      <c r="T1911" s="63"/>
      <c r="U1911" s="63"/>
      <c r="V1911" s="63"/>
      <c r="W1911" s="63"/>
      <c r="X1911" s="63"/>
      <c r="Y1911" s="63"/>
      <c r="Z1911" s="63"/>
      <c r="AA1911" s="63"/>
      <c r="AB1911" s="63"/>
      <c r="AC1911" s="63"/>
      <c r="AD1911" s="63"/>
      <c r="AE1911" s="63"/>
      <c r="AF1911" s="63"/>
      <c r="AG1911" s="63"/>
      <c r="AH1911" s="63"/>
      <c r="AI1911" s="63"/>
      <c r="AJ1911" s="63"/>
      <c r="AK1911" s="63"/>
      <c r="AL1911" s="63"/>
      <c r="AM1911" s="63"/>
      <c r="AN1911" s="63"/>
      <c r="AO1911" s="63"/>
      <c r="AP1911" s="63"/>
      <c r="AQ1911" s="63"/>
      <c r="AR1911" s="63"/>
      <c r="AS1911" s="63"/>
      <c r="AT1911" s="63"/>
      <c r="AU1911" s="63"/>
      <c r="AV1911" s="63"/>
      <c r="AW1911" s="63"/>
      <c r="AX1911" s="63"/>
      <c r="AY1911" s="63"/>
      <c r="AZ1911" s="63"/>
      <c r="BA1911" s="63"/>
      <c r="BB1911" s="63"/>
      <c r="BC1911" s="63"/>
      <c r="BD1911" s="63"/>
      <c r="BE1911" s="63"/>
      <c r="BF1911" s="63"/>
      <c r="BG1911" s="63"/>
      <c r="BH1911" s="63"/>
      <c r="BI1911" s="63"/>
      <c r="BJ1911" s="63"/>
      <c r="BK1911" s="63"/>
      <c r="BL1911" s="63"/>
      <c r="BM1911" s="63"/>
      <c r="BN1911" s="63"/>
      <c r="BO1911" s="63"/>
      <c r="BP1911" s="63"/>
      <c r="BQ1911" s="63"/>
      <c r="BR1911" s="63"/>
      <c r="BS1911" s="63"/>
      <c r="BT1911" s="63"/>
      <c r="BU1911" s="63"/>
      <c r="BV1911" s="63"/>
      <c r="BW1911" s="63"/>
      <c r="BX1911" s="63"/>
      <c r="BY1911" s="63"/>
      <c r="BZ1911" s="63"/>
      <c r="CA1911" s="63"/>
      <c r="CB1911" s="63"/>
      <c r="CC1911" s="63"/>
      <c r="CD1911" s="63"/>
      <c r="CE1911" s="63"/>
      <c r="CF1911" s="63"/>
      <c r="CG1911" s="63"/>
      <c r="CH1911" s="63"/>
      <c r="CI1911" s="63"/>
      <c r="CJ1911" s="63"/>
      <c r="CK1911" s="63"/>
      <c r="CL1911" s="63"/>
      <c r="CM1911" s="63"/>
      <c r="CN1911" s="63"/>
      <c r="CO1911" s="63"/>
      <c r="CP1911" s="63"/>
      <c r="CR1911" s="227"/>
      <c r="CS1911" s="74"/>
    </row>
    <row r="1912" spans="1:97" s="72" customFormat="1" ht="75.75" customHeight="1">
      <c r="A1912" s="63"/>
      <c r="B1912" s="63"/>
      <c r="C1912" s="63"/>
      <c r="D1912" s="63"/>
      <c r="E1912" s="63"/>
      <c r="F1912" s="63"/>
      <c r="G1912" s="63"/>
      <c r="H1912" s="63"/>
      <c r="I1912" s="63"/>
      <c r="J1912" s="63"/>
      <c r="K1912" s="63"/>
      <c r="L1912" s="63"/>
      <c r="M1912" s="63"/>
      <c r="N1912" s="63"/>
      <c r="O1912" s="63"/>
      <c r="P1912" s="63"/>
      <c r="Q1912" s="63"/>
      <c r="R1912" s="63"/>
      <c r="S1912" s="63"/>
      <c r="T1912" s="63"/>
      <c r="U1912" s="63"/>
      <c r="V1912" s="63"/>
      <c r="W1912" s="63"/>
      <c r="X1912" s="63"/>
      <c r="Y1912" s="63"/>
      <c r="Z1912" s="63"/>
      <c r="AA1912" s="63"/>
      <c r="AB1912" s="63"/>
      <c r="AC1912" s="63"/>
      <c r="AD1912" s="63"/>
      <c r="AE1912" s="63"/>
      <c r="AF1912" s="63"/>
      <c r="AG1912" s="63"/>
      <c r="AH1912" s="63"/>
      <c r="AI1912" s="63"/>
      <c r="AJ1912" s="63"/>
      <c r="AK1912" s="63"/>
      <c r="AL1912" s="63"/>
      <c r="AM1912" s="63"/>
      <c r="AN1912" s="63"/>
      <c r="AO1912" s="63"/>
      <c r="AP1912" s="63"/>
      <c r="AQ1912" s="63"/>
      <c r="AR1912" s="63"/>
      <c r="AS1912" s="63"/>
      <c r="AT1912" s="63"/>
      <c r="AU1912" s="63"/>
      <c r="AV1912" s="63"/>
      <c r="AW1912" s="63"/>
      <c r="AX1912" s="63"/>
      <c r="AY1912" s="63"/>
      <c r="AZ1912" s="63"/>
      <c r="BA1912" s="63"/>
      <c r="BB1912" s="63"/>
      <c r="BC1912" s="63"/>
      <c r="BD1912" s="63"/>
      <c r="BE1912" s="63"/>
      <c r="BF1912" s="63"/>
      <c r="BG1912" s="63"/>
      <c r="BH1912" s="63"/>
      <c r="BI1912" s="63"/>
      <c r="BJ1912" s="63"/>
      <c r="BK1912" s="63"/>
      <c r="BL1912" s="63"/>
      <c r="BM1912" s="63"/>
      <c r="BN1912" s="63"/>
      <c r="BO1912" s="63"/>
      <c r="BP1912" s="63"/>
      <c r="BQ1912" s="63"/>
      <c r="BR1912" s="63"/>
      <c r="BS1912" s="63"/>
      <c r="BT1912" s="63"/>
      <c r="BU1912" s="63"/>
      <c r="BV1912" s="63"/>
      <c r="BW1912" s="63"/>
      <c r="BX1912" s="63"/>
      <c r="BY1912" s="63"/>
      <c r="BZ1912" s="63"/>
      <c r="CA1912" s="63"/>
      <c r="CB1912" s="63"/>
      <c r="CC1912" s="63"/>
      <c r="CD1912" s="63"/>
      <c r="CE1912" s="63"/>
      <c r="CF1912" s="63"/>
      <c r="CG1912" s="63"/>
      <c r="CH1912" s="63"/>
      <c r="CI1912" s="63"/>
      <c r="CJ1912" s="63"/>
      <c r="CK1912" s="63"/>
      <c r="CL1912" s="63"/>
      <c r="CM1912" s="63"/>
      <c r="CN1912" s="63"/>
      <c r="CO1912" s="63"/>
      <c r="CP1912" s="63"/>
      <c r="CR1912" s="227"/>
      <c r="CS1912" s="74"/>
    </row>
    <row r="1913" spans="1:97" s="72" customFormat="1" ht="75.75" customHeight="1">
      <c r="A1913" s="63"/>
      <c r="B1913" s="63"/>
      <c r="C1913" s="63"/>
      <c r="D1913" s="63"/>
      <c r="E1913" s="63"/>
      <c r="F1913" s="63"/>
      <c r="G1913" s="63"/>
      <c r="H1913" s="63"/>
      <c r="I1913" s="63"/>
      <c r="J1913" s="63"/>
      <c r="K1913" s="63"/>
      <c r="L1913" s="63"/>
      <c r="M1913" s="63"/>
      <c r="N1913" s="63"/>
      <c r="O1913" s="63"/>
      <c r="P1913" s="63"/>
      <c r="Q1913" s="63"/>
      <c r="R1913" s="63"/>
      <c r="S1913" s="63"/>
      <c r="T1913" s="63"/>
      <c r="U1913" s="63"/>
      <c r="V1913" s="63"/>
      <c r="W1913" s="63"/>
      <c r="X1913" s="63"/>
      <c r="Y1913" s="63"/>
      <c r="Z1913" s="63"/>
      <c r="AA1913" s="63"/>
      <c r="AB1913" s="63"/>
      <c r="AC1913" s="63"/>
      <c r="AD1913" s="63"/>
      <c r="AE1913" s="63"/>
      <c r="AF1913" s="63"/>
      <c r="AG1913" s="63"/>
      <c r="AH1913" s="63"/>
      <c r="AI1913" s="63"/>
      <c r="AJ1913" s="63"/>
      <c r="AK1913" s="63"/>
      <c r="AL1913" s="63"/>
      <c r="AM1913" s="63"/>
      <c r="AN1913" s="63"/>
      <c r="AO1913" s="63"/>
      <c r="AP1913" s="63"/>
      <c r="AQ1913" s="63"/>
      <c r="AR1913" s="63"/>
      <c r="AS1913" s="63"/>
      <c r="AT1913" s="63"/>
      <c r="AU1913" s="63"/>
      <c r="AV1913" s="63"/>
      <c r="AW1913" s="63"/>
      <c r="AX1913" s="63"/>
      <c r="AY1913" s="63"/>
      <c r="AZ1913" s="63"/>
      <c r="BA1913" s="63"/>
      <c r="BB1913" s="63"/>
      <c r="BC1913" s="63"/>
      <c r="BD1913" s="63"/>
      <c r="BE1913" s="63"/>
      <c r="BF1913" s="63"/>
      <c r="BG1913" s="63"/>
      <c r="BH1913" s="63"/>
      <c r="BI1913" s="63"/>
      <c r="BJ1913" s="63"/>
      <c r="BK1913" s="63"/>
      <c r="BL1913" s="63"/>
      <c r="BM1913" s="63"/>
      <c r="BN1913" s="63"/>
      <c r="BO1913" s="63"/>
      <c r="BP1913" s="63"/>
      <c r="BQ1913" s="63"/>
      <c r="BR1913" s="63"/>
      <c r="BS1913" s="63"/>
      <c r="BT1913" s="63"/>
      <c r="BU1913" s="63"/>
      <c r="BV1913" s="63"/>
      <c r="BW1913" s="63"/>
      <c r="BX1913" s="63"/>
      <c r="BY1913" s="63"/>
      <c r="BZ1913" s="63"/>
      <c r="CA1913" s="63"/>
      <c r="CB1913" s="63"/>
      <c r="CC1913" s="63"/>
      <c r="CD1913" s="63"/>
      <c r="CE1913" s="63"/>
      <c r="CF1913" s="63"/>
      <c r="CG1913" s="63"/>
      <c r="CH1913" s="63"/>
      <c r="CI1913" s="63"/>
      <c r="CJ1913" s="63"/>
      <c r="CK1913" s="63"/>
      <c r="CL1913" s="63"/>
      <c r="CM1913" s="63"/>
      <c r="CN1913" s="63"/>
      <c r="CO1913" s="63"/>
      <c r="CP1913" s="63"/>
      <c r="CR1913" s="227"/>
      <c r="CS1913" s="74"/>
    </row>
    <row r="1914" spans="1:97" s="72" customFormat="1" ht="75.75" customHeight="1">
      <c r="A1914" s="63"/>
      <c r="B1914" s="63"/>
      <c r="C1914" s="63"/>
      <c r="D1914" s="63"/>
      <c r="E1914" s="63"/>
      <c r="F1914" s="63"/>
      <c r="G1914" s="63"/>
      <c r="H1914" s="63"/>
      <c r="I1914" s="63"/>
      <c r="J1914" s="63"/>
      <c r="K1914" s="63"/>
      <c r="L1914" s="63"/>
      <c r="M1914" s="63"/>
      <c r="N1914" s="63"/>
      <c r="O1914" s="63"/>
      <c r="P1914" s="63"/>
      <c r="Q1914" s="63"/>
      <c r="R1914" s="63"/>
      <c r="S1914" s="63"/>
      <c r="T1914" s="63"/>
      <c r="U1914" s="63"/>
      <c r="V1914" s="63"/>
      <c r="W1914" s="63"/>
      <c r="X1914" s="63"/>
      <c r="Y1914" s="63"/>
      <c r="Z1914" s="63"/>
      <c r="AA1914" s="63"/>
      <c r="AB1914" s="63"/>
      <c r="AC1914" s="63"/>
      <c r="AD1914" s="63"/>
      <c r="AE1914" s="63"/>
      <c r="AF1914" s="63"/>
      <c r="AG1914" s="63"/>
      <c r="AH1914" s="63"/>
      <c r="AI1914" s="63"/>
      <c r="AJ1914" s="63"/>
      <c r="AK1914" s="63"/>
      <c r="AL1914" s="63"/>
      <c r="AM1914" s="63"/>
      <c r="AN1914" s="63"/>
      <c r="AO1914" s="63"/>
      <c r="AP1914" s="63"/>
      <c r="AQ1914" s="63"/>
      <c r="AR1914" s="63"/>
      <c r="AS1914" s="63"/>
      <c r="AT1914" s="63"/>
      <c r="AU1914" s="63"/>
      <c r="AV1914" s="63"/>
      <c r="AW1914" s="63"/>
      <c r="AX1914" s="63"/>
      <c r="AY1914" s="63"/>
      <c r="AZ1914" s="63"/>
      <c r="BA1914" s="63"/>
      <c r="BB1914" s="63"/>
      <c r="BC1914" s="63"/>
      <c r="BD1914" s="63"/>
      <c r="BE1914" s="63"/>
      <c r="BF1914" s="63"/>
      <c r="BG1914" s="63"/>
      <c r="BH1914" s="63"/>
      <c r="BI1914" s="63"/>
      <c r="BJ1914" s="63"/>
      <c r="BK1914" s="63"/>
      <c r="BL1914" s="63"/>
      <c r="BM1914" s="63"/>
      <c r="BN1914" s="63"/>
      <c r="BO1914" s="63"/>
      <c r="BP1914" s="63"/>
      <c r="BQ1914" s="63"/>
      <c r="BR1914" s="63"/>
      <c r="BS1914" s="63"/>
      <c r="BT1914" s="63"/>
      <c r="BU1914" s="63"/>
      <c r="BV1914" s="63"/>
      <c r="BW1914" s="63"/>
      <c r="BX1914" s="63"/>
      <c r="BY1914" s="63"/>
      <c r="BZ1914" s="63"/>
      <c r="CA1914" s="63"/>
      <c r="CB1914" s="63"/>
      <c r="CC1914" s="63"/>
      <c r="CD1914" s="63"/>
      <c r="CE1914" s="63"/>
      <c r="CF1914" s="63"/>
      <c r="CG1914" s="63"/>
      <c r="CH1914" s="63"/>
      <c r="CI1914" s="63"/>
      <c r="CJ1914" s="63"/>
      <c r="CK1914" s="63"/>
      <c r="CL1914" s="63"/>
      <c r="CM1914" s="63"/>
      <c r="CN1914" s="63"/>
      <c r="CO1914" s="63"/>
      <c r="CP1914" s="63"/>
      <c r="CR1914" s="227"/>
      <c r="CS1914" s="74"/>
    </row>
    <row r="1915" spans="1:97" s="72" customFormat="1" ht="75.75" customHeight="1">
      <c r="A1915" s="63"/>
      <c r="B1915" s="63"/>
      <c r="C1915" s="63"/>
      <c r="D1915" s="63"/>
      <c r="E1915" s="63"/>
      <c r="F1915" s="63"/>
      <c r="G1915" s="63"/>
      <c r="H1915" s="63"/>
      <c r="I1915" s="63"/>
      <c r="J1915" s="63"/>
      <c r="K1915" s="63"/>
      <c r="L1915" s="63"/>
      <c r="M1915" s="63"/>
      <c r="N1915" s="63"/>
      <c r="O1915" s="63"/>
      <c r="P1915" s="63"/>
      <c r="Q1915" s="63"/>
      <c r="R1915" s="63"/>
      <c r="S1915" s="63"/>
      <c r="T1915" s="63"/>
      <c r="U1915" s="63"/>
      <c r="V1915" s="63"/>
      <c r="W1915" s="63"/>
      <c r="X1915" s="63"/>
      <c r="Y1915" s="63"/>
      <c r="Z1915" s="63"/>
      <c r="AA1915" s="63"/>
      <c r="AB1915" s="63"/>
      <c r="AC1915" s="63"/>
      <c r="AD1915" s="63"/>
      <c r="AE1915" s="63"/>
      <c r="AF1915" s="63"/>
      <c r="AG1915" s="63"/>
      <c r="AH1915" s="63"/>
      <c r="AI1915" s="63"/>
      <c r="AJ1915" s="63"/>
      <c r="AK1915" s="63"/>
      <c r="AL1915" s="63"/>
      <c r="AM1915" s="63"/>
      <c r="AN1915" s="63"/>
      <c r="AO1915" s="63"/>
      <c r="AP1915" s="63"/>
      <c r="AQ1915" s="63"/>
      <c r="AR1915" s="63"/>
      <c r="AS1915" s="63"/>
      <c r="AT1915" s="63"/>
      <c r="AU1915" s="63"/>
      <c r="AV1915" s="63"/>
      <c r="AW1915" s="63"/>
      <c r="AX1915" s="63"/>
      <c r="AY1915" s="63"/>
      <c r="AZ1915" s="63"/>
      <c r="BA1915" s="63"/>
      <c r="BB1915" s="63"/>
      <c r="BC1915" s="63"/>
      <c r="BD1915" s="63"/>
      <c r="BE1915" s="63"/>
      <c r="BF1915" s="63"/>
      <c r="BG1915" s="63"/>
      <c r="BH1915" s="63"/>
      <c r="BI1915" s="63"/>
      <c r="BJ1915" s="63"/>
      <c r="BK1915" s="63"/>
      <c r="BL1915" s="63"/>
      <c r="BM1915" s="63"/>
      <c r="BN1915" s="63"/>
      <c r="BO1915" s="63"/>
      <c r="BP1915" s="63"/>
      <c r="BQ1915" s="63"/>
      <c r="BR1915" s="63"/>
      <c r="BS1915" s="63"/>
      <c r="BT1915" s="63"/>
      <c r="BU1915" s="63"/>
      <c r="BV1915" s="63"/>
      <c r="BW1915" s="63"/>
      <c r="BX1915" s="63"/>
      <c r="BY1915" s="63"/>
      <c r="BZ1915" s="63"/>
      <c r="CA1915" s="63"/>
      <c r="CB1915" s="63"/>
      <c r="CC1915" s="63"/>
      <c r="CD1915" s="63"/>
      <c r="CE1915" s="63"/>
      <c r="CF1915" s="63"/>
      <c r="CG1915" s="63"/>
      <c r="CH1915" s="63"/>
      <c r="CI1915" s="63"/>
      <c r="CJ1915" s="63"/>
      <c r="CK1915" s="63"/>
      <c r="CL1915" s="63"/>
      <c r="CM1915" s="63"/>
      <c r="CN1915" s="63"/>
      <c r="CO1915" s="63"/>
      <c r="CP1915" s="63"/>
      <c r="CR1915" s="227"/>
      <c r="CS1915" s="74"/>
    </row>
    <row r="1916" spans="1:97" s="72" customFormat="1" ht="75.75" customHeight="1">
      <c r="A1916" s="63"/>
      <c r="B1916" s="63"/>
      <c r="C1916" s="63"/>
      <c r="D1916" s="63"/>
      <c r="E1916" s="63"/>
      <c r="F1916" s="63"/>
      <c r="G1916" s="63"/>
      <c r="H1916" s="63"/>
      <c r="I1916" s="63"/>
      <c r="J1916" s="63"/>
      <c r="K1916" s="63"/>
      <c r="L1916" s="63"/>
      <c r="M1916" s="63"/>
      <c r="N1916" s="63"/>
      <c r="O1916" s="63"/>
      <c r="P1916" s="63"/>
      <c r="Q1916" s="63"/>
      <c r="R1916" s="63"/>
      <c r="S1916" s="63"/>
      <c r="T1916" s="63"/>
      <c r="U1916" s="63"/>
      <c r="V1916" s="63"/>
      <c r="W1916" s="63"/>
      <c r="X1916" s="63"/>
      <c r="Y1916" s="63"/>
      <c r="Z1916" s="63"/>
      <c r="AA1916" s="63"/>
      <c r="AB1916" s="63"/>
      <c r="AC1916" s="63"/>
      <c r="AD1916" s="63"/>
      <c r="AE1916" s="63"/>
      <c r="AF1916" s="63"/>
      <c r="AG1916" s="63"/>
      <c r="AH1916" s="63"/>
      <c r="AI1916" s="63"/>
      <c r="AJ1916" s="63"/>
      <c r="AK1916" s="63"/>
      <c r="AL1916" s="63"/>
      <c r="AM1916" s="63"/>
      <c r="AN1916" s="63"/>
      <c r="AO1916" s="63"/>
      <c r="AP1916" s="63"/>
      <c r="AQ1916" s="63"/>
      <c r="AR1916" s="63"/>
      <c r="AS1916" s="63"/>
      <c r="AT1916" s="63"/>
      <c r="AU1916" s="63"/>
      <c r="AV1916" s="63"/>
      <c r="AW1916" s="63"/>
      <c r="AX1916" s="63"/>
      <c r="AY1916" s="63"/>
      <c r="AZ1916" s="63"/>
      <c r="BA1916" s="63"/>
      <c r="BB1916" s="63"/>
      <c r="BC1916" s="63"/>
      <c r="BD1916" s="63"/>
      <c r="BE1916" s="63"/>
      <c r="BF1916" s="63"/>
      <c r="BG1916" s="63"/>
      <c r="BH1916" s="63"/>
      <c r="BI1916" s="63"/>
      <c r="BJ1916" s="63"/>
      <c r="BK1916" s="63"/>
      <c r="BL1916" s="63"/>
      <c r="BM1916" s="63"/>
      <c r="BN1916" s="63"/>
      <c r="BO1916" s="63"/>
      <c r="BP1916" s="63"/>
      <c r="BQ1916" s="63"/>
      <c r="BR1916" s="63"/>
      <c r="BS1916" s="63"/>
      <c r="BT1916" s="63"/>
      <c r="BU1916" s="63"/>
      <c r="BV1916" s="63"/>
      <c r="BW1916" s="63"/>
      <c r="BX1916" s="63"/>
      <c r="BY1916" s="63"/>
      <c r="BZ1916" s="63"/>
      <c r="CA1916" s="63"/>
      <c r="CB1916" s="63"/>
      <c r="CC1916" s="63"/>
      <c r="CD1916" s="63"/>
      <c r="CE1916" s="63"/>
      <c r="CF1916" s="63"/>
      <c r="CG1916" s="63"/>
      <c r="CH1916" s="63"/>
      <c r="CI1916" s="63"/>
      <c r="CJ1916" s="63"/>
      <c r="CK1916" s="63"/>
      <c r="CL1916" s="63"/>
      <c r="CM1916" s="63"/>
      <c r="CN1916" s="63"/>
      <c r="CO1916" s="63"/>
      <c r="CP1916" s="63"/>
      <c r="CR1916" s="227"/>
      <c r="CS1916" s="74"/>
    </row>
    <row r="1917" spans="1:97" s="72" customFormat="1" ht="75.75" customHeight="1">
      <c r="A1917" s="63"/>
      <c r="B1917" s="63"/>
      <c r="C1917" s="63"/>
      <c r="D1917" s="63"/>
      <c r="E1917" s="63"/>
      <c r="F1917" s="63"/>
      <c r="G1917" s="63"/>
      <c r="H1917" s="63"/>
      <c r="I1917" s="63"/>
      <c r="J1917" s="63"/>
      <c r="K1917" s="63"/>
      <c r="L1917" s="63"/>
      <c r="M1917" s="63"/>
      <c r="N1917" s="63"/>
      <c r="O1917" s="63"/>
      <c r="P1917" s="63"/>
      <c r="Q1917" s="63"/>
      <c r="R1917" s="63"/>
      <c r="S1917" s="63"/>
      <c r="T1917" s="63"/>
      <c r="U1917" s="63"/>
      <c r="V1917" s="63"/>
      <c r="W1917" s="63"/>
      <c r="X1917" s="63"/>
      <c r="Y1917" s="63"/>
      <c r="Z1917" s="63"/>
      <c r="AA1917" s="63"/>
      <c r="AB1917" s="63"/>
      <c r="AC1917" s="63"/>
      <c r="AD1917" s="63"/>
      <c r="AE1917" s="63"/>
      <c r="AF1917" s="63"/>
      <c r="AG1917" s="63"/>
      <c r="AH1917" s="63"/>
      <c r="AI1917" s="63"/>
      <c r="AJ1917" s="63"/>
      <c r="AK1917" s="63"/>
      <c r="AL1917" s="63"/>
      <c r="AM1917" s="63"/>
      <c r="AN1917" s="63"/>
      <c r="AO1917" s="63"/>
      <c r="AP1917" s="63"/>
      <c r="AQ1917" s="63"/>
      <c r="AR1917" s="63"/>
      <c r="AS1917" s="63"/>
      <c r="AT1917" s="63"/>
      <c r="AU1917" s="63"/>
      <c r="AV1917" s="63"/>
      <c r="AW1917" s="63"/>
      <c r="AX1917" s="63"/>
      <c r="AY1917" s="63"/>
      <c r="AZ1917" s="63"/>
      <c r="BA1917" s="63"/>
      <c r="BB1917" s="63"/>
      <c r="BC1917" s="63"/>
      <c r="BD1917" s="63"/>
      <c r="BE1917" s="63"/>
      <c r="BF1917" s="63"/>
      <c r="BG1917" s="63"/>
      <c r="BH1917" s="63"/>
      <c r="BI1917" s="63"/>
      <c r="BJ1917" s="63"/>
      <c r="BK1917" s="63"/>
      <c r="BL1917" s="63"/>
      <c r="BM1917" s="63"/>
      <c r="BN1917" s="63"/>
      <c r="BO1917" s="63"/>
      <c r="BP1917" s="63"/>
      <c r="BQ1917" s="63"/>
      <c r="BR1917" s="63"/>
      <c r="BS1917" s="63"/>
      <c r="BT1917" s="63"/>
      <c r="BU1917" s="63"/>
      <c r="BV1917" s="63"/>
      <c r="BW1917" s="63"/>
      <c r="BX1917" s="63"/>
      <c r="BY1917" s="63"/>
      <c r="BZ1917" s="63"/>
      <c r="CA1917" s="63"/>
      <c r="CB1917" s="63"/>
      <c r="CC1917" s="63"/>
      <c r="CD1917" s="63"/>
      <c r="CE1917" s="63"/>
      <c r="CF1917" s="63"/>
      <c r="CG1917" s="63"/>
      <c r="CH1917" s="63"/>
      <c r="CI1917" s="63"/>
      <c r="CJ1917" s="63"/>
      <c r="CK1917" s="63"/>
      <c r="CL1917" s="63"/>
      <c r="CM1917" s="63"/>
      <c r="CN1917" s="63"/>
      <c r="CO1917" s="63"/>
      <c r="CP1917" s="63"/>
      <c r="CR1917" s="227"/>
      <c r="CS1917" s="74"/>
    </row>
    <row r="1918" spans="1:97" s="72" customFormat="1" ht="75.75" customHeight="1">
      <c r="A1918" s="63"/>
      <c r="B1918" s="63"/>
      <c r="C1918" s="63"/>
      <c r="D1918" s="63"/>
      <c r="E1918" s="63"/>
      <c r="F1918" s="63"/>
      <c r="G1918" s="63"/>
      <c r="H1918" s="63"/>
      <c r="I1918" s="63"/>
      <c r="J1918" s="63"/>
      <c r="K1918" s="63"/>
      <c r="L1918" s="63"/>
      <c r="M1918" s="63"/>
      <c r="N1918" s="63"/>
      <c r="O1918" s="63"/>
      <c r="P1918" s="63"/>
      <c r="Q1918" s="63"/>
      <c r="R1918" s="63"/>
      <c r="S1918" s="63"/>
      <c r="T1918" s="63"/>
      <c r="U1918" s="63"/>
      <c r="V1918" s="63"/>
      <c r="W1918" s="63"/>
      <c r="X1918" s="63"/>
      <c r="Y1918" s="63"/>
      <c r="Z1918" s="63"/>
      <c r="AA1918" s="63"/>
      <c r="AB1918" s="63"/>
      <c r="AC1918" s="63"/>
      <c r="AD1918" s="63"/>
      <c r="AE1918" s="63"/>
      <c r="AF1918" s="63"/>
      <c r="AG1918" s="63"/>
      <c r="AH1918" s="63"/>
      <c r="AI1918" s="63"/>
      <c r="AJ1918" s="63"/>
      <c r="AK1918" s="63"/>
      <c r="AL1918" s="63"/>
      <c r="AM1918" s="63"/>
      <c r="AN1918" s="63"/>
      <c r="AO1918" s="63"/>
      <c r="AP1918" s="63"/>
      <c r="AQ1918" s="63"/>
      <c r="AR1918" s="63"/>
      <c r="AS1918" s="63"/>
      <c r="AT1918" s="63"/>
      <c r="AU1918" s="63"/>
      <c r="AV1918" s="63"/>
      <c r="AW1918" s="63"/>
      <c r="AX1918" s="63"/>
      <c r="AY1918" s="63"/>
      <c r="AZ1918" s="63"/>
      <c r="BA1918" s="63"/>
      <c r="BB1918" s="63"/>
      <c r="BC1918" s="63"/>
      <c r="BD1918" s="63"/>
      <c r="BE1918" s="63"/>
      <c r="BF1918" s="63"/>
      <c r="BG1918" s="63"/>
      <c r="BH1918" s="63"/>
      <c r="BI1918" s="63"/>
      <c r="BJ1918" s="63"/>
      <c r="BK1918" s="63"/>
      <c r="BL1918" s="63"/>
      <c r="BM1918" s="63"/>
      <c r="BN1918" s="63"/>
      <c r="BO1918" s="63"/>
      <c r="BP1918" s="63"/>
      <c r="BQ1918" s="63"/>
      <c r="BR1918" s="63"/>
      <c r="BS1918" s="63"/>
      <c r="BT1918" s="63"/>
      <c r="BU1918" s="63"/>
      <c r="BV1918" s="63"/>
      <c r="BW1918" s="63"/>
      <c r="BX1918" s="63"/>
      <c r="BY1918" s="63"/>
      <c r="BZ1918" s="63"/>
      <c r="CA1918" s="63"/>
      <c r="CB1918" s="63"/>
      <c r="CC1918" s="63"/>
      <c r="CD1918" s="63"/>
      <c r="CE1918" s="63"/>
      <c r="CF1918" s="63"/>
      <c r="CG1918" s="63"/>
      <c r="CH1918" s="63"/>
      <c r="CI1918" s="63"/>
      <c r="CJ1918" s="63"/>
      <c r="CK1918" s="63"/>
      <c r="CL1918" s="63"/>
      <c r="CM1918" s="63"/>
      <c r="CN1918" s="63"/>
      <c r="CO1918" s="63"/>
      <c r="CP1918" s="63"/>
      <c r="CR1918" s="227"/>
      <c r="CS1918" s="74"/>
    </row>
    <row r="1919" spans="1:97" s="72" customFormat="1" ht="75.75" customHeight="1">
      <c r="A1919" s="63"/>
      <c r="B1919" s="63"/>
      <c r="C1919" s="63"/>
      <c r="D1919" s="63"/>
      <c r="E1919" s="63"/>
      <c r="F1919" s="63"/>
      <c r="G1919" s="63"/>
      <c r="H1919" s="63"/>
      <c r="I1919" s="63"/>
      <c r="J1919" s="63"/>
      <c r="K1919" s="63"/>
      <c r="L1919" s="63"/>
      <c r="M1919" s="63"/>
      <c r="N1919" s="63"/>
      <c r="O1919" s="63"/>
      <c r="P1919" s="63"/>
      <c r="Q1919" s="63"/>
      <c r="R1919" s="63"/>
      <c r="S1919" s="63"/>
      <c r="T1919" s="63"/>
      <c r="U1919" s="63"/>
      <c r="V1919" s="63"/>
      <c r="W1919" s="63"/>
      <c r="X1919" s="63"/>
      <c r="Y1919" s="63"/>
      <c r="Z1919" s="63"/>
      <c r="AA1919" s="63"/>
      <c r="AB1919" s="63"/>
      <c r="AC1919" s="63"/>
      <c r="AD1919" s="63"/>
      <c r="AE1919" s="63"/>
      <c r="AF1919" s="63"/>
      <c r="AG1919" s="63"/>
      <c r="AH1919" s="63"/>
      <c r="AI1919" s="63"/>
      <c r="AJ1919" s="63"/>
      <c r="AK1919" s="63"/>
      <c r="AL1919" s="63"/>
      <c r="AM1919" s="63"/>
      <c r="AN1919" s="63"/>
      <c r="AO1919" s="63"/>
      <c r="AP1919" s="63"/>
      <c r="AQ1919" s="63"/>
      <c r="AR1919" s="63"/>
      <c r="AS1919" s="63"/>
      <c r="AT1919" s="63"/>
      <c r="AU1919" s="63"/>
      <c r="AV1919" s="63"/>
      <c r="AW1919" s="63"/>
      <c r="AX1919" s="63"/>
      <c r="AY1919" s="63"/>
      <c r="AZ1919" s="63"/>
      <c r="BA1919" s="63"/>
      <c r="BB1919" s="63"/>
      <c r="BC1919" s="63"/>
      <c r="BD1919" s="63"/>
      <c r="BE1919" s="63"/>
      <c r="BF1919" s="63"/>
      <c r="BG1919" s="63"/>
      <c r="BH1919" s="63"/>
      <c r="BI1919" s="63"/>
      <c r="BJ1919" s="63"/>
      <c r="BK1919" s="63"/>
      <c r="BL1919" s="63"/>
      <c r="BM1919" s="63"/>
      <c r="BN1919" s="63"/>
      <c r="BO1919" s="63"/>
      <c r="BP1919" s="63"/>
      <c r="BQ1919" s="63"/>
      <c r="BR1919" s="63"/>
      <c r="BS1919" s="63"/>
      <c r="BT1919" s="63"/>
      <c r="BU1919" s="63"/>
      <c r="BV1919" s="63"/>
      <c r="BW1919" s="63"/>
      <c r="BX1919" s="63"/>
      <c r="BY1919" s="63"/>
      <c r="BZ1919" s="63"/>
      <c r="CA1919" s="63"/>
      <c r="CB1919" s="63"/>
      <c r="CC1919" s="63"/>
      <c r="CD1919" s="63"/>
      <c r="CE1919" s="63"/>
      <c r="CF1919" s="63"/>
      <c r="CG1919" s="63"/>
      <c r="CH1919" s="63"/>
      <c r="CI1919" s="63"/>
      <c r="CJ1919" s="63"/>
      <c r="CK1919" s="63"/>
      <c r="CL1919" s="63"/>
      <c r="CM1919" s="63"/>
      <c r="CN1919" s="63"/>
      <c r="CO1919" s="63"/>
      <c r="CP1919" s="63"/>
      <c r="CR1919" s="227"/>
      <c r="CS1919" s="74"/>
    </row>
    <row r="1920" spans="1:97" s="72" customFormat="1" ht="75.75" customHeight="1">
      <c r="A1920" s="63"/>
      <c r="B1920" s="63"/>
      <c r="C1920" s="63"/>
      <c r="D1920" s="63"/>
      <c r="E1920" s="63"/>
      <c r="F1920" s="63"/>
      <c r="G1920" s="63"/>
      <c r="H1920" s="63"/>
      <c r="I1920" s="63"/>
      <c r="J1920" s="63"/>
      <c r="K1920" s="63"/>
      <c r="L1920" s="63"/>
      <c r="M1920" s="63"/>
      <c r="N1920" s="63"/>
      <c r="O1920" s="63"/>
      <c r="P1920" s="63"/>
      <c r="Q1920" s="63"/>
      <c r="R1920" s="63"/>
      <c r="S1920" s="63"/>
      <c r="T1920" s="63"/>
      <c r="U1920" s="63"/>
      <c r="V1920" s="63"/>
      <c r="W1920" s="63"/>
      <c r="X1920" s="63"/>
      <c r="Y1920" s="63"/>
      <c r="Z1920" s="63"/>
      <c r="AA1920" s="63"/>
      <c r="AB1920" s="63"/>
      <c r="AC1920" s="63"/>
      <c r="AD1920" s="63"/>
      <c r="AE1920" s="63"/>
      <c r="AF1920" s="63"/>
      <c r="AG1920" s="63"/>
      <c r="AH1920" s="63"/>
      <c r="AI1920" s="63"/>
      <c r="AJ1920" s="63"/>
      <c r="AK1920" s="63"/>
      <c r="AL1920" s="63"/>
      <c r="AM1920" s="63"/>
      <c r="AN1920" s="63"/>
      <c r="AO1920" s="63"/>
      <c r="AP1920" s="63"/>
      <c r="AQ1920" s="63"/>
      <c r="AR1920" s="63"/>
      <c r="AS1920" s="63"/>
      <c r="AT1920" s="63"/>
      <c r="AU1920" s="63"/>
      <c r="AV1920" s="63"/>
      <c r="AW1920" s="63"/>
      <c r="AX1920" s="63"/>
      <c r="AY1920" s="63"/>
      <c r="AZ1920" s="63"/>
      <c r="BA1920" s="63"/>
      <c r="BB1920" s="63"/>
      <c r="BC1920" s="63"/>
      <c r="BD1920" s="63"/>
      <c r="BE1920" s="63"/>
      <c r="BF1920" s="63"/>
      <c r="BG1920" s="63"/>
      <c r="BH1920" s="63"/>
      <c r="BI1920" s="63"/>
      <c r="BJ1920" s="63"/>
      <c r="BK1920" s="63"/>
      <c r="BL1920" s="63"/>
      <c r="BM1920" s="63"/>
      <c r="BN1920" s="63"/>
      <c r="BO1920" s="63"/>
      <c r="BP1920" s="63"/>
      <c r="BQ1920" s="63"/>
      <c r="BR1920" s="63"/>
      <c r="BS1920" s="63"/>
      <c r="BT1920" s="63"/>
      <c r="BU1920" s="63"/>
      <c r="BV1920" s="63"/>
      <c r="BW1920" s="63"/>
      <c r="BX1920" s="63"/>
      <c r="BY1920" s="63"/>
      <c r="BZ1920" s="63"/>
      <c r="CA1920" s="63"/>
      <c r="CB1920" s="63"/>
      <c r="CC1920" s="63"/>
      <c r="CD1920" s="63"/>
      <c r="CE1920" s="63"/>
      <c r="CF1920" s="63"/>
      <c r="CG1920" s="63"/>
      <c r="CH1920" s="63"/>
      <c r="CI1920" s="63"/>
      <c r="CJ1920" s="63"/>
      <c r="CK1920" s="63"/>
      <c r="CL1920" s="63"/>
      <c r="CM1920" s="63"/>
      <c r="CN1920" s="63"/>
      <c r="CO1920" s="63"/>
      <c r="CP1920" s="63"/>
      <c r="CR1920" s="227"/>
      <c r="CS1920" s="74"/>
    </row>
    <row r="1921" spans="1:97" s="72" customFormat="1" ht="75.75" customHeight="1">
      <c r="A1921" s="63"/>
      <c r="B1921" s="63"/>
      <c r="C1921" s="63"/>
      <c r="D1921" s="63"/>
      <c r="E1921" s="63"/>
      <c r="F1921" s="63"/>
      <c r="G1921" s="63"/>
      <c r="H1921" s="63"/>
      <c r="I1921" s="63"/>
      <c r="J1921" s="63"/>
      <c r="K1921" s="63"/>
      <c r="L1921" s="63"/>
      <c r="M1921" s="63"/>
      <c r="N1921" s="63"/>
      <c r="O1921" s="63"/>
      <c r="P1921" s="63"/>
      <c r="Q1921" s="63"/>
      <c r="R1921" s="63"/>
      <c r="S1921" s="63"/>
      <c r="T1921" s="63"/>
      <c r="U1921" s="63"/>
      <c r="V1921" s="63"/>
      <c r="W1921" s="63"/>
      <c r="X1921" s="63"/>
      <c r="Y1921" s="63"/>
      <c r="Z1921" s="63"/>
      <c r="AA1921" s="63"/>
      <c r="AB1921" s="63"/>
      <c r="AC1921" s="63"/>
      <c r="AD1921" s="63"/>
      <c r="AE1921" s="63"/>
      <c r="AF1921" s="63"/>
      <c r="AG1921" s="63"/>
      <c r="AH1921" s="63"/>
      <c r="AI1921" s="63"/>
      <c r="AJ1921" s="63"/>
      <c r="AK1921" s="63"/>
      <c r="AL1921" s="63"/>
      <c r="AM1921" s="63"/>
      <c r="AN1921" s="63"/>
      <c r="AO1921" s="63"/>
      <c r="AP1921" s="63"/>
      <c r="AQ1921" s="63"/>
      <c r="AR1921" s="63"/>
      <c r="AS1921" s="63"/>
      <c r="AT1921" s="63"/>
      <c r="AU1921" s="63"/>
      <c r="AV1921" s="63"/>
      <c r="AW1921" s="63"/>
      <c r="AX1921" s="63"/>
      <c r="AY1921" s="63"/>
      <c r="AZ1921" s="63"/>
      <c r="BA1921" s="63"/>
      <c r="BB1921" s="63"/>
      <c r="BC1921" s="63"/>
      <c r="BD1921" s="63"/>
      <c r="BE1921" s="63"/>
      <c r="BF1921" s="63"/>
      <c r="BG1921" s="63"/>
      <c r="BH1921" s="63"/>
      <c r="BI1921" s="63"/>
      <c r="BJ1921" s="63"/>
      <c r="BK1921" s="63"/>
      <c r="BL1921" s="63"/>
      <c r="BM1921" s="63"/>
      <c r="BN1921" s="63"/>
      <c r="BO1921" s="63"/>
      <c r="BP1921" s="63"/>
      <c r="BQ1921" s="63"/>
      <c r="BR1921" s="63"/>
      <c r="BS1921" s="63"/>
      <c r="BT1921" s="63"/>
      <c r="BU1921" s="63"/>
      <c r="BV1921" s="63"/>
      <c r="BW1921" s="63"/>
      <c r="BX1921" s="63"/>
      <c r="BY1921" s="63"/>
      <c r="BZ1921" s="63"/>
      <c r="CA1921" s="63"/>
      <c r="CB1921" s="63"/>
      <c r="CC1921" s="63"/>
      <c r="CD1921" s="63"/>
      <c r="CE1921" s="63"/>
      <c r="CF1921" s="63"/>
      <c r="CG1921" s="63"/>
      <c r="CH1921" s="63"/>
      <c r="CI1921" s="63"/>
      <c r="CJ1921" s="63"/>
      <c r="CK1921" s="63"/>
      <c r="CL1921" s="63"/>
      <c r="CM1921" s="63"/>
      <c r="CN1921" s="63"/>
      <c r="CO1921" s="63"/>
      <c r="CP1921" s="63"/>
      <c r="CR1921" s="227"/>
      <c r="CS1921" s="74"/>
    </row>
    <row r="1922" spans="1:97" s="72" customFormat="1" ht="75.75" customHeight="1">
      <c r="A1922" s="63"/>
      <c r="B1922" s="63"/>
      <c r="C1922" s="63"/>
      <c r="D1922" s="63"/>
      <c r="E1922" s="63"/>
      <c r="F1922" s="63"/>
      <c r="G1922" s="63"/>
      <c r="H1922" s="63"/>
      <c r="I1922" s="63"/>
      <c r="J1922" s="63"/>
      <c r="K1922" s="63"/>
      <c r="L1922" s="63"/>
      <c r="M1922" s="63"/>
      <c r="N1922" s="63"/>
      <c r="O1922" s="63"/>
      <c r="P1922" s="63"/>
      <c r="Q1922" s="63"/>
      <c r="R1922" s="63"/>
      <c r="S1922" s="63"/>
      <c r="T1922" s="63"/>
      <c r="U1922" s="63"/>
      <c r="V1922" s="63"/>
      <c r="W1922" s="63"/>
      <c r="X1922" s="63"/>
      <c r="Y1922" s="63"/>
      <c r="Z1922" s="63"/>
      <c r="AA1922" s="63"/>
      <c r="AB1922" s="63"/>
      <c r="AC1922" s="63"/>
      <c r="AD1922" s="63"/>
      <c r="AE1922" s="63"/>
      <c r="AF1922" s="63"/>
      <c r="AG1922" s="63"/>
      <c r="AH1922" s="63"/>
      <c r="AI1922" s="63"/>
      <c r="AJ1922" s="63"/>
      <c r="AK1922" s="63"/>
      <c r="AL1922" s="63"/>
      <c r="AM1922" s="63"/>
      <c r="AN1922" s="63"/>
      <c r="AO1922" s="63"/>
      <c r="AP1922" s="63"/>
      <c r="AQ1922" s="63"/>
      <c r="AR1922" s="63"/>
      <c r="AS1922" s="63"/>
      <c r="AT1922" s="63"/>
      <c r="AU1922" s="63"/>
      <c r="AV1922" s="63"/>
      <c r="AW1922" s="63"/>
      <c r="AX1922" s="63"/>
      <c r="AY1922" s="63"/>
      <c r="AZ1922" s="63"/>
      <c r="BA1922" s="63"/>
      <c r="BB1922" s="63"/>
      <c r="BC1922" s="63"/>
      <c r="BD1922" s="63"/>
      <c r="BE1922" s="63"/>
      <c r="BF1922" s="63"/>
      <c r="BG1922" s="63"/>
      <c r="BH1922" s="63"/>
      <c r="BI1922" s="63"/>
      <c r="BJ1922" s="63"/>
      <c r="BK1922" s="63"/>
      <c r="BL1922" s="63"/>
      <c r="BM1922" s="63"/>
      <c r="BN1922" s="63"/>
      <c r="BO1922" s="63"/>
      <c r="BP1922" s="63"/>
      <c r="BQ1922" s="63"/>
      <c r="BR1922" s="63"/>
      <c r="BS1922" s="63"/>
      <c r="BT1922" s="63"/>
      <c r="BU1922" s="63"/>
      <c r="BV1922" s="63"/>
      <c r="BW1922" s="63"/>
      <c r="BX1922" s="63"/>
      <c r="BY1922" s="63"/>
      <c r="BZ1922" s="63"/>
      <c r="CA1922" s="63"/>
      <c r="CB1922" s="63"/>
      <c r="CC1922" s="63"/>
      <c r="CD1922" s="63"/>
      <c r="CE1922" s="63"/>
      <c r="CF1922" s="63"/>
      <c r="CG1922" s="63"/>
      <c r="CH1922" s="63"/>
      <c r="CI1922" s="63"/>
      <c r="CJ1922" s="63"/>
      <c r="CK1922" s="63"/>
      <c r="CL1922" s="63"/>
      <c r="CM1922" s="63"/>
      <c r="CN1922" s="63"/>
      <c r="CO1922" s="63"/>
      <c r="CP1922" s="63"/>
      <c r="CR1922" s="227"/>
      <c r="CS1922" s="74"/>
    </row>
    <row r="1923" spans="1:97" s="72" customFormat="1" ht="75.75" customHeight="1">
      <c r="A1923" s="63"/>
      <c r="B1923" s="63"/>
      <c r="C1923" s="63"/>
      <c r="D1923" s="63"/>
      <c r="E1923" s="63"/>
      <c r="F1923" s="63"/>
      <c r="G1923" s="63"/>
      <c r="H1923" s="63"/>
      <c r="I1923" s="63"/>
      <c r="J1923" s="63"/>
      <c r="K1923" s="63"/>
      <c r="L1923" s="63"/>
      <c r="M1923" s="63"/>
      <c r="N1923" s="63"/>
      <c r="O1923" s="63"/>
      <c r="P1923" s="63"/>
      <c r="Q1923" s="63"/>
      <c r="R1923" s="63"/>
      <c r="S1923" s="63"/>
      <c r="T1923" s="63"/>
      <c r="U1923" s="63"/>
      <c r="V1923" s="63"/>
      <c r="W1923" s="63"/>
      <c r="X1923" s="63"/>
      <c r="Y1923" s="63"/>
      <c r="Z1923" s="63"/>
      <c r="AA1923" s="63"/>
      <c r="AB1923" s="63"/>
      <c r="AC1923" s="63"/>
      <c r="AD1923" s="63"/>
      <c r="AE1923" s="63"/>
      <c r="AF1923" s="63"/>
      <c r="AG1923" s="63"/>
      <c r="AH1923" s="63"/>
      <c r="AI1923" s="63"/>
      <c r="AJ1923" s="63"/>
      <c r="AK1923" s="63"/>
      <c r="AL1923" s="63"/>
      <c r="AM1923" s="63"/>
      <c r="AN1923" s="63"/>
      <c r="AO1923" s="63"/>
      <c r="AP1923" s="63"/>
      <c r="AQ1923" s="63"/>
      <c r="AR1923" s="63"/>
      <c r="AS1923" s="63"/>
      <c r="AT1923" s="63"/>
      <c r="AU1923" s="63"/>
      <c r="AV1923" s="63"/>
      <c r="AW1923" s="63"/>
      <c r="AX1923" s="63"/>
      <c r="AY1923" s="63"/>
      <c r="AZ1923" s="63"/>
      <c r="BA1923" s="63"/>
      <c r="BB1923" s="63"/>
      <c r="BC1923" s="63"/>
      <c r="BD1923" s="63"/>
      <c r="BE1923" s="63"/>
      <c r="BF1923" s="63"/>
      <c r="BG1923" s="63"/>
      <c r="BH1923" s="63"/>
      <c r="BI1923" s="63"/>
      <c r="BJ1923" s="63"/>
      <c r="BK1923" s="63"/>
      <c r="BL1923" s="63"/>
      <c r="BM1923" s="63"/>
      <c r="BN1923" s="63"/>
      <c r="BO1923" s="63"/>
      <c r="BP1923" s="63"/>
      <c r="BQ1923" s="63"/>
      <c r="BR1923" s="63"/>
      <c r="BS1923" s="63"/>
      <c r="BT1923" s="63"/>
      <c r="BU1923" s="63"/>
      <c r="BV1923" s="63"/>
      <c r="BW1923" s="63"/>
      <c r="BX1923" s="63"/>
      <c r="BY1923" s="63"/>
      <c r="BZ1923" s="63"/>
      <c r="CA1923" s="63"/>
      <c r="CB1923" s="63"/>
      <c r="CC1923" s="63"/>
      <c r="CD1923" s="63"/>
      <c r="CE1923" s="63"/>
      <c r="CF1923" s="63"/>
      <c r="CG1923" s="63"/>
      <c r="CH1923" s="63"/>
      <c r="CI1923" s="63"/>
      <c r="CJ1923" s="63"/>
      <c r="CK1923" s="63"/>
      <c r="CL1923" s="63"/>
      <c r="CM1923" s="63"/>
      <c r="CN1923" s="63"/>
      <c r="CO1923" s="63"/>
      <c r="CP1923" s="63"/>
      <c r="CR1923" s="227"/>
      <c r="CS1923" s="74"/>
    </row>
    <row r="1924" spans="1:97" s="72" customFormat="1" ht="75.75" customHeight="1">
      <c r="A1924" s="63"/>
      <c r="B1924" s="63"/>
      <c r="C1924" s="63"/>
      <c r="D1924" s="63"/>
      <c r="E1924" s="63"/>
      <c r="F1924" s="63"/>
      <c r="G1924" s="63"/>
      <c r="H1924" s="63"/>
      <c r="I1924" s="63"/>
      <c r="J1924" s="63"/>
      <c r="K1924" s="63"/>
      <c r="L1924" s="63"/>
      <c r="M1924" s="63"/>
      <c r="N1924" s="63"/>
      <c r="O1924" s="63"/>
      <c r="P1924" s="63"/>
      <c r="Q1924" s="63"/>
      <c r="R1924" s="63"/>
      <c r="S1924" s="63"/>
      <c r="T1924" s="63"/>
      <c r="U1924" s="63"/>
      <c r="V1924" s="63"/>
      <c r="W1924" s="63"/>
      <c r="X1924" s="63"/>
      <c r="Y1924" s="63"/>
      <c r="Z1924" s="63"/>
      <c r="AA1924" s="63"/>
      <c r="AB1924" s="63"/>
      <c r="AC1924" s="63"/>
      <c r="AD1924" s="63"/>
      <c r="AE1924" s="63"/>
      <c r="AF1924" s="63"/>
      <c r="AG1924" s="63"/>
      <c r="AH1924" s="63"/>
      <c r="AI1924" s="63"/>
      <c r="AJ1924" s="63"/>
      <c r="AK1924" s="63"/>
      <c r="AL1924" s="63"/>
      <c r="AM1924" s="63"/>
      <c r="AN1924" s="63"/>
      <c r="AO1924" s="63"/>
      <c r="AP1924" s="63"/>
      <c r="AQ1924" s="63"/>
      <c r="AR1924" s="63"/>
      <c r="AS1924" s="63"/>
      <c r="AT1924" s="63"/>
      <c r="AU1924" s="63"/>
      <c r="AV1924" s="63"/>
      <c r="AW1924" s="63"/>
      <c r="AX1924" s="63"/>
      <c r="AY1924" s="63"/>
      <c r="AZ1924" s="63"/>
      <c r="BA1924" s="63"/>
      <c r="BB1924" s="63"/>
      <c r="BC1924" s="63"/>
      <c r="BD1924" s="63"/>
      <c r="BE1924" s="63"/>
      <c r="BF1924" s="63"/>
      <c r="BG1924" s="63"/>
      <c r="BH1924" s="63"/>
      <c r="BI1924" s="63"/>
      <c r="BJ1924" s="63"/>
      <c r="BK1924" s="63"/>
      <c r="BL1924" s="63"/>
      <c r="BM1924" s="63"/>
      <c r="BN1924" s="63"/>
      <c r="BO1924" s="63"/>
      <c r="BP1924" s="63"/>
      <c r="BQ1924" s="63"/>
      <c r="BR1924" s="63"/>
      <c r="BS1924" s="63"/>
      <c r="BT1924" s="63"/>
      <c r="BU1924" s="63"/>
      <c r="BV1924" s="63"/>
      <c r="BW1924" s="63"/>
      <c r="BX1924" s="63"/>
      <c r="BY1924" s="63"/>
      <c r="BZ1924" s="63"/>
      <c r="CA1924" s="63"/>
      <c r="CB1924" s="63"/>
      <c r="CC1924" s="63"/>
      <c r="CD1924" s="63"/>
      <c r="CE1924" s="63"/>
      <c r="CF1924" s="63"/>
      <c r="CG1924" s="63"/>
      <c r="CH1924" s="63"/>
      <c r="CI1924" s="63"/>
      <c r="CJ1924" s="63"/>
      <c r="CK1924" s="63"/>
      <c r="CL1924" s="63"/>
      <c r="CM1924" s="63"/>
      <c r="CN1924" s="63"/>
      <c r="CO1924" s="63"/>
      <c r="CP1924" s="63"/>
      <c r="CR1924" s="227"/>
      <c r="CS1924" s="74"/>
    </row>
    <row r="1925" spans="1:97" s="72" customFormat="1" ht="75.75" customHeight="1">
      <c r="A1925" s="63"/>
      <c r="B1925" s="63"/>
      <c r="C1925" s="63"/>
      <c r="D1925" s="63"/>
      <c r="E1925" s="63"/>
      <c r="F1925" s="63"/>
      <c r="G1925" s="63"/>
      <c r="H1925" s="63"/>
      <c r="I1925" s="63"/>
      <c r="J1925" s="63"/>
      <c r="K1925" s="63"/>
      <c r="L1925" s="63"/>
      <c r="M1925" s="63"/>
      <c r="N1925" s="63"/>
      <c r="O1925" s="63"/>
      <c r="P1925" s="63"/>
      <c r="Q1925" s="63"/>
      <c r="R1925" s="63"/>
      <c r="S1925" s="63"/>
      <c r="T1925" s="63"/>
      <c r="U1925" s="63"/>
      <c r="V1925" s="63"/>
      <c r="W1925" s="63"/>
      <c r="X1925" s="63"/>
      <c r="Y1925" s="63"/>
      <c r="Z1925" s="63"/>
      <c r="AA1925" s="63"/>
      <c r="AB1925" s="63"/>
      <c r="AC1925" s="63"/>
      <c r="AD1925" s="63"/>
      <c r="AE1925" s="63"/>
      <c r="AF1925" s="63"/>
      <c r="AG1925" s="63"/>
      <c r="AH1925" s="63"/>
      <c r="AI1925" s="63"/>
      <c r="AJ1925" s="63"/>
      <c r="AK1925" s="63"/>
      <c r="AL1925" s="63"/>
      <c r="AM1925" s="63"/>
      <c r="AN1925" s="63"/>
      <c r="AO1925" s="63"/>
      <c r="AP1925" s="63"/>
      <c r="AQ1925" s="63"/>
      <c r="AR1925" s="63"/>
      <c r="AS1925" s="63"/>
      <c r="AT1925" s="63"/>
      <c r="AU1925" s="63"/>
      <c r="AV1925" s="63"/>
      <c r="AW1925" s="63"/>
      <c r="AX1925" s="63"/>
      <c r="AY1925" s="63"/>
      <c r="AZ1925" s="63"/>
      <c r="BA1925" s="63"/>
      <c r="BB1925" s="63"/>
      <c r="BC1925" s="63"/>
      <c r="BD1925" s="63"/>
      <c r="BE1925" s="63"/>
      <c r="BF1925" s="63"/>
      <c r="BG1925" s="63"/>
      <c r="BH1925" s="63"/>
      <c r="BI1925" s="63"/>
      <c r="BJ1925" s="63"/>
      <c r="BK1925" s="63"/>
      <c r="BL1925" s="63"/>
      <c r="BM1925" s="63"/>
      <c r="BN1925" s="63"/>
      <c r="BO1925" s="63"/>
      <c r="BP1925" s="63"/>
      <c r="BQ1925" s="63"/>
      <c r="BR1925" s="63"/>
      <c r="BS1925" s="63"/>
      <c r="BT1925" s="63"/>
      <c r="BU1925" s="63"/>
      <c r="BV1925" s="63"/>
      <c r="BW1925" s="63"/>
      <c r="BX1925" s="63"/>
      <c r="BY1925" s="63"/>
      <c r="BZ1925" s="63"/>
      <c r="CA1925" s="63"/>
      <c r="CB1925" s="63"/>
      <c r="CC1925" s="63"/>
      <c r="CD1925" s="63"/>
      <c r="CE1925" s="63"/>
      <c r="CF1925" s="63"/>
      <c r="CG1925" s="63"/>
      <c r="CH1925" s="63"/>
      <c r="CI1925" s="63"/>
      <c r="CJ1925" s="63"/>
      <c r="CK1925" s="63"/>
      <c r="CL1925" s="63"/>
      <c r="CM1925" s="63"/>
      <c r="CN1925" s="63"/>
      <c r="CO1925" s="63"/>
      <c r="CP1925" s="63"/>
      <c r="CR1925" s="227"/>
      <c r="CS1925" s="74"/>
    </row>
    <row r="1926" spans="1:97" s="72" customFormat="1" ht="75.75" customHeight="1">
      <c r="A1926" s="63"/>
      <c r="B1926" s="63"/>
      <c r="C1926" s="63"/>
      <c r="D1926" s="63"/>
      <c r="E1926" s="63"/>
      <c r="F1926" s="63"/>
      <c r="G1926" s="63"/>
      <c r="H1926" s="63"/>
      <c r="I1926" s="63"/>
      <c r="J1926" s="63"/>
      <c r="K1926" s="63"/>
      <c r="L1926" s="63"/>
      <c r="M1926" s="63"/>
      <c r="N1926" s="63"/>
      <c r="O1926" s="63"/>
      <c r="P1926" s="63"/>
      <c r="Q1926" s="63"/>
      <c r="R1926" s="63"/>
      <c r="S1926" s="63"/>
      <c r="T1926" s="63"/>
      <c r="U1926" s="63"/>
      <c r="V1926" s="63"/>
      <c r="W1926" s="63"/>
      <c r="X1926" s="63"/>
      <c r="Y1926" s="63"/>
      <c r="Z1926" s="63"/>
      <c r="AA1926" s="63"/>
      <c r="AB1926" s="63"/>
      <c r="AC1926" s="63"/>
      <c r="AD1926" s="63"/>
      <c r="AE1926" s="63"/>
      <c r="AF1926" s="63"/>
      <c r="AG1926" s="63"/>
      <c r="AH1926" s="63"/>
      <c r="AI1926" s="63"/>
      <c r="AJ1926" s="63"/>
      <c r="AK1926" s="63"/>
      <c r="AL1926" s="63"/>
      <c r="AM1926" s="63"/>
      <c r="AN1926" s="63"/>
      <c r="AO1926" s="63"/>
      <c r="AP1926" s="63"/>
      <c r="AQ1926" s="63"/>
      <c r="AR1926" s="63"/>
      <c r="AS1926" s="63"/>
      <c r="AT1926" s="63"/>
      <c r="AU1926" s="63"/>
      <c r="AV1926" s="63"/>
      <c r="AW1926" s="63"/>
      <c r="AX1926" s="63"/>
      <c r="AY1926" s="63"/>
      <c r="AZ1926" s="63"/>
      <c r="BA1926" s="63"/>
      <c r="BB1926" s="63"/>
      <c r="BC1926" s="63"/>
      <c r="BD1926" s="63"/>
      <c r="BE1926" s="63"/>
      <c r="BF1926" s="63"/>
      <c r="BG1926" s="63"/>
      <c r="BH1926" s="63"/>
      <c r="BI1926" s="63"/>
      <c r="BJ1926" s="63"/>
      <c r="BK1926" s="63"/>
      <c r="BL1926" s="63"/>
      <c r="BM1926" s="63"/>
      <c r="BN1926" s="63"/>
      <c r="BO1926" s="63"/>
      <c r="BP1926" s="63"/>
      <c r="BQ1926" s="63"/>
      <c r="BR1926" s="63"/>
      <c r="BS1926" s="63"/>
      <c r="BT1926" s="63"/>
      <c r="BU1926" s="63"/>
      <c r="BV1926" s="63"/>
      <c r="BW1926" s="63"/>
      <c r="BX1926" s="63"/>
      <c r="BY1926" s="63"/>
      <c r="BZ1926" s="63"/>
      <c r="CA1926" s="63"/>
      <c r="CB1926" s="63"/>
      <c r="CC1926" s="63"/>
      <c r="CD1926" s="63"/>
      <c r="CE1926" s="63"/>
      <c r="CF1926" s="63"/>
      <c r="CG1926" s="63"/>
      <c r="CH1926" s="63"/>
      <c r="CI1926" s="63"/>
      <c r="CJ1926" s="63"/>
      <c r="CK1926" s="63"/>
      <c r="CL1926" s="63"/>
      <c r="CM1926" s="63"/>
      <c r="CN1926" s="63"/>
      <c r="CO1926" s="63"/>
      <c r="CP1926" s="63"/>
      <c r="CR1926" s="227"/>
      <c r="CS1926" s="74"/>
    </row>
    <row r="1927" spans="1:97" s="72" customFormat="1" ht="75.75" customHeight="1">
      <c r="A1927" s="63"/>
      <c r="B1927" s="63"/>
      <c r="C1927" s="63"/>
      <c r="D1927" s="63"/>
      <c r="E1927" s="63"/>
      <c r="F1927" s="63"/>
      <c r="G1927" s="63"/>
      <c r="H1927" s="63"/>
      <c r="I1927" s="63"/>
      <c r="J1927" s="63"/>
      <c r="K1927" s="63"/>
      <c r="L1927" s="63"/>
      <c r="M1927" s="63"/>
      <c r="N1927" s="63"/>
      <c r="O1927" s="63"/>
      <c r="P1927" s="63"/>
      <c r="Q1927" s="63"/>
      <c r="R1927" s="63"/>
      <c r="S1927" s="63"/>
      <c r="T1927" s="63"/>
      <c r="U1927" s="63"/>
      <c r="V1927" s="63"/>
      <c r="W1927" s="63"/>
      <c r="X1927" s="63"/>
      <c r="Y1927" s="63"/>
      <c r="Z1927" s="63"/>
      <c r="AA1927" s="63"/>
      <c r="AB1927" s="63"/>
      <c r="AC1927" s="63"/>
      <c r="AD1927" s="63"/>
      <c r="AE1927" s="63"/>
      <c r="AF1927" s="63"/>
      <c r="AG1927" s="63"/>
      <c r="AH1927" s="63"/>
      <c r="AI1927" s="63"/>
      <c r="AJ1927" s="63"/>
      <c r="AK1927" s="63"/>
      <c r="AL1927" s="63"/>
      <c r="AM1927" s="63"/>
      <c r="AN1927" s="63"/>
      <c r="AO1927" s="63"/>
      <c r="AP1927" s="63"/>
      <c r="AQ1927" s="63"/>
      <c r="AR1927" s="63"/>
      <c r="AS1927" s="63"/>
      <c r="AT1927" s="63"/>
      <c r="AU1927" s="63"/>
      <c r="AV1927" s="63"/>
      <c r="AW1927" s="63"/>
      <c r="AX1927" s="63"/>
      <c r="AY1927" s="63"/>
      <c r="AZ1927" s="63"/>
      <c r="BA1927" s="63"/>
      <c r="BB1927" s="63"/>
      <c r="BC1927" s="63"/>
      <c r="BD1927" s="63"/>
      <c r="BE1927" s="63"/>
      <c r="BF1927" s="63"/>
      <c r="BG1927" s="63"/>
      <c r="BH1927" s="63"/>
      <c r="BI1927" s="63"/>
      <c r="BJ1927" s="63"/>
      <c r="BK1927" s="63"/>
      <c r="BL1927" s="63"/>
      <c r="BM1927" s="63"/>
      <c r="BN1927" s="63"/>
      <c r="BO1927" s="63"/>
      <c r="BP1927" s="63"/>
      <c r="BQ1927" s="63"/>
      <c r="BR1927" s="63"/>
      <c r="BS1927" s="63"/>
      <c r="BT1927" s="63"/>
      <c r="BU1927" s="63"/>
      <c r="BV1927" s="63"/>
      <c r="BW1927" s="63"/>
      <c r="BX1927" s="63"/>
      <c r="BY1927" s="63"/>
      <c r="BZ1927" s="63"/>
      <c r="CA1927" s="63"/>
      <c r="CB1927" s="63"/>
      <c r="CC1927" s="63"/>
      <c r="CD1927" s="63"/>
      <c r="CE1927" s="63"/>
      <c r="CF1927" s="63"/>
      <c r="CG1927" s="63"/>
      <c r="CH1927" s="63"/>
      <c r="CI1927" s="63"/>
      <c r="CJ1927" s="63"/>
      <c r="CK1927" s="63"/>
      <c r="CL1927" s="63"/>
      <c r="CM1927" s="63"/>
      <c r="CN1927" s="63"/>
      <c r="CO1927" s="63"/>
      <c r="CP1927" s="63"/>
      <c r="CR1927" s="227"/>
      <c r="CS1927" s="74"/>
    </row>
    <row r="1928" spans="1:97" s="72" customFormat="1" ht="75.75" customHeight="1">
      <c r="A1928" s="63"/>
      <c r="B1928" s="63"/>
      <c r="C1928" s="63"/>
      <c r="D1928" s="63"/>
      <c r="E1928" s="63"/>
      <c r="F1928" s="63"/>
      <c r="G1928" s="63"/>
      <c r="H1928" s="63"/>
      <c r="I1928" s="63"/>
      <c r="J1928" s="63"/>
      <c r="K1928" s="63"/>
      <c r="L1928" s="63"/>
      <c r="M1928" s="63"/>
      <c r="N1928" s="63"/>
      <c r="O1928" s="63"/>
      <c r="P1928" s="63"/>
      <c r="Q1928" s="63"/>
      <c r="R1928" s="63"/>
      <c r="S1928" s="63"/>
      <c r="T1928" s="63"/>
      <c r="U1928" s="63"/>
      <c r="V1928" s="63"/>
      <c r="W1928" s="63"/>
      <c r="X1928" s="63"/>
      <c r="Y1928" s="63"/>
      <c r="Z1928" s="63"/>
      <c r="AA1928" s="63"/>
      <c r="AB1928" s="63"/>
      <c r="AC1928" s="63"/>
      <c r="AD1928" s="63"/>
      <c r="AE1928" s="63"/>
      <c r="AF1928" s="63"/>
      <c r="AG1928" s="63"/>
      <c r="AH1928" s="63"/>
      <c r="AI1928" s="63"/>
      <c r="AJ1928" s="63"/>
      <c r="AK1928" s="63"/>
      <c r="AL1928" s="63"/>
      <c r="AM1928" s="63"/>
      <c r="AN1928" s="63"/>
      <c r="AO1928" s="63"/>
      <c r="AP1928" s="63"/>
      <c r="AQ1928" s="63"/>
      <c r="AR1928" s="63"/>
      <c r="AS1928" s="63"/>
      <c r="AT1928" s="63"/>
      <c r="AU1928" s="63"/>
      <c r="AV1928" s="63"/>
      <c r="AW1928" s="63"/>
      <c r="AX1928" s="63"/>
      <c r="AY1928" s="63"/>
      <c r="AZ1928" s="63"/>
      <c r="BA1928" s="63"/>
      <c r="BB1928" s="63"/>
      <c r="BC1928" s="63"/>
      <c r="BD1928" s="63"/>
      <c r="BE1928" s="63"/>
      <c r="BF1928" s="63"/>
      <c r="BG1928" s="63"/>
      <c r="BH1928" s="63"/>
      <c r="BI1928" s="63"/>
      <c r="BJ1928" s="63"/>
      <c r="BK1928" s="63"/>
      <c r="BL1928" s="63"/>
      <c r="BM1928" s="63"/>
      <c r="BN1928" s="63"/>
      <c r="BO1928" s="63"/>
      <c r="BP1928" s="63"/>
      <c r="BQ1928" s="63"/>
      <c r="BR1928" s="63"/>
      <c r="BS1928" s="63"/>
      <c r="BT1928" s="63"/>
      <c r="BU1928" s="63"/>
      <c r="BV1928" s="63"/>
      <c r="BW1928" s="63"/>
      <c r="BX1928" s="63"/>
      <c r="BY1928" s="63"/>
      <c r="BZ1928" s="63"/>
      <c r="CA1928" s="63"/>
      <c r="CB1928" s="63"/>
      <c r="CC1928" s="63"/>
      <c r="CD1928" s="63"/>
      <c r="CE1928" s="63"/>
      <c r="CF1928" s="63"/>
      <c r="CG1928" s="63"/>
      <c r="CH1928" s="63"/>
      <c r="CI1928" s="63"/>
      <c r="CJ1928" s="63"/>
      <c r="CK1928" s="63"/>
      <c r="CL1928" s="63"/>
      <c r="CM1928" s="63"/>
      <c r="CN1928" s="63"/>
      <c r="CO1928" s="63"/>
      <c r="CP1928" s="63"/>
      <c r="CR1928" s="227"/>
      <c r="CS1928" s="74"/>
    </row>
    <row r="1929" spans="1:97" s="72" customFormat="1" ht="75.75" customHeight="1">
      <c r="A1929" s="63"/>
      <c r="B1929" s="63"/>
      <c r="C1929" s="63"/>
      <c r="D1929" s="63"/>
      <c r="E1929" s="63"/>
      <c r="F1929" s="63"/>
      <c r="G1929" s="63"/>
      <c r="H1929" s="63"/>
      <c r="I1929" s="63"/>
      <c r="J1929" s="63"/>
      <c r="K1929" s="63"/>
      <c r="L1929" s="63"/>
      <c r="M1929" s="63"/>
      <c r="N1929" s="63"/>
      <c r="O1929" s="63"/>
      <c r="P1929" s="63"/>
      <c r="Q1929" s="63"/>
      <c r="R1929" s="63"/>
      <c r="S1929" s="63"/>
      <c r="T1929" s="63"/>
      <c r="U1929" s="63"/>
      <c r="V1929" s="63"/>
      <c r="W1929" s="63"/>
      <c r="X1929" s="63"/>
      <c r="Y1929" s="63"/>
      <c r="Z1929" s="63"/>
      <c r="AA1929" s="63"/>
      <c r="AB1929" s="63"/>
      <c r="AC1929" s="63"/>
      <c r="AD1929" s="63"/>
      <c r="AE1929" s="63"/>
      <c r="AF1929" s="63"/>
      <c r="AG1929" s="63"/>
      <c r="AH1929" s="63"/>
      <c r="AI1929" s="63"/>
      <c r="AJ1929" s="63"/>
      <c r="AK1929" s="63"/>
      <c r="AL1929" s="63"/>
      <c r="AM1929" s="63"/>
      <c r="AN1929" s="63"/>
      <c r="AO1929" s="63"/>
      <c r="AP1929" s="63"/>
      <c r="AQ1929" s="63"/>
      <c r="AR1929" s="63"/>
      <c r="AS1929" s="63"/>
      <c r="AT1929" s="63"/>
      <c r="AU1929" s="63"/>
      <c r="AV1929" s="63"/>
      <c r="AW1929" s="63"/>
      <c r="AX1929" s="63"/>
      <c r="AY1929" s="63"/>
      <c r="AZ1929" s="63"/>
      <c r="BA1929" s="63"/>
      <c r="BB1929" s="63"/>
      <c r="BC1929" s="63"/>
      <c r="BD1929" s="63"/>
      <c r="BE1929" s="63"/>
      <c r="BF1929" s="63"/>
      <c r="BG1929" s="63"/>
      <c r="BH1929" s="63"/>
      <c r="BI1929" s="63"/>
      <c r="BJ1929" s="63"/>
      <c r="BK1929" s="63"/>
      <c r="BL1929" s="63"/>
      <c r="BM1929" s="63"/>
      <c r="BN1929" s="63"/>
      <c r="BO1929" s="63"/>
      <c r="BP1929" s="63"/>
      <c r="BQ1929" s="63"/>
      <c r="BR1929" s="63"/>
      <c r="BS1929" s="63"/>
      <c r="BT1929" s="63"/>
      <c r="BU1929" s="63"/>
      <c r="BV1929" s="63"/>
      <c r="BW1929" s="63"/>
      <c r="BX1929" s="63"/>
      <c r="BY1929" s="63"/>
      <c r="BZ1929" s="63"/>
      <c r="CA1929" s="63"/>
      <c r="CB1929" s="63"/>
      <c r="CC1929" s="63"/>
      <c r="CD1929" s="63"/>
      <c r="CE1929" s="63"/>
      <c r="CF1929" s="63"/>
      <c r="CG1929" s="63"/>
      <c r="CH1929" s="63"/>
      <c r="CI1929" s="63"/>
      <c r="CJ1929" s="63"/>
      <c r="CK1929" s="63"/>
      <c r="CL1929" s="63"/>
      <c r="CM1929" s="63"/>
      <c r="CN1929" s="63"/>
      <c r="CO1929" s="63"/>
      <c r="CP1929" s="63"/>
      <c r="CR1929" s="227"/>
      <c r="CS1929" s="74"/>
    </row>
    <row r="1930" spans="1:97" s="72" customFormat="1" ht="75.75" customHeight="1">
      <c r="A1930" s="63"/>
      <c r="B1930" s="63"/>
      <c r="C1930" s="63"/>
      <c r="D1930" s="63"/>
      <c r="E1930" s="63"/>
      <c r="F1930" s="63"/>
      <c r="G1930" s="63"/>
      <c r="H1930" s="63"/>
      <c r="I1930" s="63"/>
      <c r="J1930" s="63"/>
      <c r="K1930" s="63"/>
      <c r="L1930" s="63"/>
      <c r="M1930" s="63"/>
      <c r="N1930" s="63"/>
      <c r="O1930" s="63"/>
      <c r="P1930" s="63"/>
      <c r="Q1930" s="63"/>
      <c r="R1930" s="63"/>
      <c r="S1930" s="63"/>
      <c r="T1930" s="63"/>
      <c r="U1930" s="63"/>
      <c r="V1930" s="63"/>
      <c r="W1930" s="63"/>
      <c r="X1930" s="63"/>
      <c r="Y1930" s="63"/>
      <c r="Z1930" s="63"/>
      <c r="AA1930" s="63"/>
      <c r="AB1930" s="63"/>
      <c r="AC1930" s="63"/>
      <c r="AD1930" s="63"/>
      <c r="AE1930" s="63"/>
      <c r="AF1930" s="63"/>
      <c r="AG1930" s="63"/>
      <c r="AH1930" s="63"/>
      <c r="AI1930" s="63"/>
      <c r="AJ1930" s="63"/>
      <c r="AK1930" s="63"/>
      <c r="AL1930" s="63"/>
      <c r="AM1930" s="63"/>
      <c r="AN1930" s="63"/>
      <c r="AO1930" s="63"/>
      <c r="AP1930" s="63"/>
      <c r="AQ1930" s="63"/>
      <c r="AR1930" s="63"/>
      <c r="AS1930" s="63"/>
      <c r="AT1930" s="63"/>
      <c r="AU1930" s="63"/>
      <c r="AV1930" s="63"/>
      <c r="AW1930" s="63"/>
      <c r="AX1930" s="63"/>
      <c r="AY1930" s="63"/>
      <c r="AZ1930" s="63"/>
      <c r="BA1930" s="63"/>
      <c r="BB1930" s="63"/>
      <c r="BC1930" s="63"/>
      <c r="BD1930" s="63"/>
      <c r="BE1930" s="63"/>
      <c r="BF1930" s="63"/>
      <c r="BG1930" s="63"/>
      <c r="BH1930" s="63"/>
      <c r="BI1930" s="63"/>
      <c r="BJ1930" s="63"/>
      <c r="BK1930" s="63"/>
      <c r="BL1930" s="63"/>
      <c r="BM1930" s="63"/>
      <c r="BN1930" s="63"/>
      <c r="BO1930" s="63"/>
      <c r="BP1930" s="63"/>
      <c r="BQ1930" s="63"/>
      <c r="BR1930" s="63"/>
      <c r="BS1930" s="63"/>
      <c r="BT1930" s="63"/>
      <c r="BU1930" s="63"/>
      <c r="BV1930" s="63"/>
      <c r="BW1930" s="63"/>
      <c r="BX1930" s="63"/>
      <c r="BY1930" s="63"/>
      <c r="BZ1930" s="63"/>
      <c r="CA1930" s="63"/>
      <c r="CB1930" s="63"/>
      <c r="CC1930" s="63"/>
      <c r="CD1930" s="63"/>
      <c r="CE1930" s="63"/>
      <c r="CF1930" s="63"/>
      <c r="CG1930" s="63"/>
      <c r="CH1930" s="63"/>
      <c r="CI1930" s="63"/>
      <c r="CJ1930" s="63"/>
      <c r="CK1930" s="63"/>
      <c r="CL1930" s="63"/>
      <c r="CM1930" s="63"/>
      <c r="CN1930" s="63"/>
      <c r="CO1930" s="63"/>
      <c r="CP1930" s="63"/>
      <c r="CR1930" s="227"/>
      <c r="CS1930" s="74"/>
    </row>
    <row r="1931" spans="1:97" s="72" customFormat="1" ht="75.75" customHeight="1">
      <c r="A1931" s="63"/>
      <c r="B1931" s="63"/>
      <c r="C1931" s="63"/>
      <c r="D1931" s="63"/>
      <c r="E1931" s="63"/>
      <c r="F1931" s="63"/>
      <c r="G1931" s="63"/>
      <c r="H1931" s="63"/>
      <c r="I1931" s="63"/>
      <c r="J1931" s="63"/>
      <c r="K1931" s="63"/>
      <c r="L1931" s="63"/>
      <c r="M1931" s="63"/>
      <c r="N1931" s="63"/>
      <c r="O1931" s="63"/>
      <c r="P1931" s="63"/>
      <c r="Q1931" s="63"/>
      <c r="R1931" s="63"/>
      <c r="S1931" s="63"/>
      <c r="T1931" s="63"/>
      <c r="U1931" s="63"/>
      <c r="V1931" s="63"/>
      <c r="W1931" s="63"/>
      <c r="X1931" s="63"/>
      <c r="Y1931" s="63"/>
      <c r="Z1931" s="63"/>
      <c r="AA1931" s="63"/>
      <c r="AB1931" s="63"/>
      <c r="AC1931" s="63"/>
      <c r="AD1931" s="63"/>
      <c r="AE1931" s="63"/>
      <c r="AF1931" s="63"/>
      <c r="AG1931" s="63"/>
      <c r="AH1931" s="63"/>
      <c r="AI1931" s="63"/>
      <c r="AJ1931" s="63"/>
      <c r="AK1931" s="63"/>
      <c r="AL1931" s="63"/>
      <c r="AM1931" s="63"/>
      <c r="AN1931" s="63"/>
      <c r="AO1931" s="63"/>
      <c r="AP1931" s="63"/>
      <c r="AQ1931" s="63"/>
      <c r="AR1931" s="63"/>
      <c r="AS1931" s="63"/>
      <c r="AT1931" s="63"/>
      <c r="AU1931" s="63"/>
      <c r="AV1931" s="63"/>
      <c r="AW1931" s="63"/>
      <c r="AX1931" s="63"/>
      <c r="AY1931" s="63"/>
      <c r="AZ1931" s="63"/>
      <c r="BA1931" s="63"/>
      <c r="BB1931" s="63"/>
      <c r="BC1931" s="63"/>
      <c r="BD1931" s="63"/>
      <c r="BE1931" s="63"/>
      <c r="BF1931" s="63"/>
      <c r="BG1931" s="63"/>
      <c r="BH1931" s="63"/>
      <c r="BI1931" s="63"/>
      <c r="BJ1931" s="63"/>
      <c r="BK1931" s="63"/>
      <c r="BL1931" s="63"/>
      <c r="BM1931" s="63"/>
      <c r="BN1931" s="63"/>
      <c r="BO1931" s="63"/>
      <c r="BP1931" s="63"/>
      <c r="BQ1931" s="63"/>
      <c r="BR1931" s="63"/>
      <c r="BS1931" s="63"/>
      <c r="BT1931" s="63"/>
      <c r="BU1931" s="63"/>
      <c r="BV1931" s="63"/>
      <c r="BW1931" s="63"/>
      <c r="BX1931" s="63"/>
      <c r="BY1931" s="63"/>
      <c r="BZ1931" s="63"/>
      <c r="CA1931" s="63"/>
      <c r="CB1931" s="63"/>
      <c r="CC1931" s="63"/>
      <c r="CD1931" s="63"/>
      <c r="CE1931" s="63"/>
      <c r="CF1931" s="63"/>
      <c r="CG1931" s="63"/>
      <c r="CH1931" s="63"/>
      <c r="CI1931" s="63"/>
      <c r="CJ1931" s="63"/>
      <c r="CK1931" s="63"/>
      <c r="CL1931" s="63"/>
      <c r="CM1931" s="63"/>
      <c r="CN1931" s="63"/>
      <c r="CO1931" s="63"/>
      <c r="CP1931" s="63"/>
      <c r="CR1931" s="227"/>
      <c r="CS1931" s="74"/>
    </row>
    <row r="1932" spans="1:97" s="72" customFormat="1" ht="75.75" customHeight="1">
      <c r="A1932" s="63"/>
      <c r="B1932" s="63"/>
      <c r="C1932" s="63"/>
      <c r="D1932" s="63"/>
      <c r="E1932" s="63"/>
      <c r="F1932" s="63"/>
      <c r="G1932" s="63"/>
      <c r="H1932" s="63"/>
      <c r="I1932" s="63"/>
      <c r="J1932" s="63"/>
      <c r="K1932" s="63"/>
      <c r="L1932" s="63"/>
      <c r="M1932" s="63"/>
      <c r="N1932" s="63"/>
      <c r="O1932" s="63"/>
      <c r="P1932" s="63"/>
      <c r="Q1932" s="63"/>
      <c r="R1932" s="63"/>
      <c r="S1932" s="63"/>
      <c r="T1932" s="63"/>
      <c r="U1932" s="63"/>
      <c r="V1932" s="63"/>
      <c r="W1932" s="63"/>
      <c r="X1932" s="63"/>
      <c r="Y1932" s="63"/>
      <c r="Z1932" s="63"/>
      <c r="AA1932" s="63"/>
      <c r="AB1932" s="63"/>
      <c r="AC1932" s="63"/>
      <c r="AD1932" s="63"/>
      <c r="AE1932" s="63"/>
      <c r="AF1932" s="63"/>
      <c r="AG1932" s="63"/>
      <c r="AH1932" s="63"/>
      <c r="AI1932" s="63"/>
      <c r="AJ1932" s="63"/>
      <c r="AK1932" s="63"/>
      <c r="AL1932" s="63"/>
      <c r="AM1932" s="63"/>
      <c r="AN1932" s="63"/>
      <c r="AO1932" s="63"/>
      <c r="AP1932" s="63"/>
      <c r="AQ1932" s="63"/>
      <c r="AR1932" s="63"/>
      <c r="AS1932" s="63"/>
      <c r="AT1932" s="63"/>
      <c r="AU1932" s="63"/>
      <c r="AV1932" s="63"/>
      <c r="AW1932" s="63"/>
      <c r="AX1932" s="63"/>
      <c r="AY1932" s="63"/>
      <c r="AZ1932" s="63"/>
      <c r="BA1932" s="63"/>
      <c r="BB1932" s="63"/>
      <c r="BC1932" s="63"/>
      <c r="BD1932" s="63"/>
      <c r="BE1932" s="63"/>
      <c r="BF1932" s="63"/>
      <c r="BG1932" s="63"/>
      <c r="BH1932" s="63"/>
      <c r="BI1932" s="63"/>
      <c r="BJ1932" s="63"/>
      <c r="BK1932" s="63"/>
      <c r="BL1932" s="63"/>
      <c r="BM1932" s="63"/>
      <c r="BN1932" s="63"/>
      <c r="BO1932" s="63"/>
      <c r="BP1932" s="63"/>
      <c r="BQ1932" s="63"/>
      <c r="BR1932" s="63"/>
      <c r="BS1932" s="63"/>
      <c r="BT1932" s="63"/>
      <c r="BU1932" s="63"/>
      <c r="BV1932" s="63"/>
      <c r="BW1932" s="63"/>
      <c r="BX1932" s="63"/>
      <c r="BY1932" s="63"/>
      <c r="BZ1932" s="63"/>
      <c r="CA1932" s="63"/>
      <c r="CB1932" s="63"/>
      <c r="CC1932" s="63"/>
      <c r="CD1932" s="63"/>
      <c r="CE1932" s="63"/>
      <c r="CF1932" s="63"/>
      <c r="CG1932" s="63"/>
      <c r="CH1932" s="63"/>
      <c r="CI1932" s="63"/>
      <c r="CJ1932" s="63"/>
      <c r="CK1932" s="63"/>
      <c r="CL1932" s="63"/>
      <c r="CM1932" s="63"/>
      <c r="CN1932" s="63"/>
      <c r="CO1932" s="63"/>
      <c r="CP1932" s="63"/>
      <c r="CR1932" s="227"/>
      <c r="CS1932" s="74"/>
    </row>
    <row r="1933" spans="1:97" s="72" customFormat="1" ht="75.75" customHeight="1">
      <c r="A1933" s="63"/>
      <c r="B1933" s="63"/>
      <c r="C1933" s="63"/>
      <c r="D1933" s="63"/>
      <c r="E1933" s="63"/>
      <c r="F1933" s="63"/>
      <c r="G1933" s="63"/>
      <c r="H1933" s="63"/>
      <c r="I1933" s="63"/>
      <c r="J1933" s="63"/>
      <c r="K1933" s="63"/>
      <c r="L1933" s="63"/>
      <c r="M1933" s="63"/>
      <c r="N1933" s="63"/>
      <c r="O1933" s="63"/>
      <c r="P1933" s="63"/>
      <c r="Q1933" s="63"/>
      <c r="R1933" s="63"/>
      <c r="S1933" s="63"/>
      <c r="T1933" s="63"/>
      <c r="U1933" s="63"/>
      <c r="V1933" s="63"/>
      <c r="W1933" s="63"/>
      <c r="X1933" s="63"/>
      <c r="Y1933" s="63"/>
      <c r="Z1933" s="63"/>
      <c r="AA1933" s="63"/>
      <c r="AB1933" s="63"/>
      <c r="AC1933" s="63"/>
      <c r="AD1933" s="63"/>
      <c r="AE1933" s="63"/>
      <c r="AF1933" s="63"/>
      <c r="AG1933" s="63"/>
      <c r="AH1933" s="63"/>
      <c r="AI1933" s="63"/>
      <c r="AJ1933" s="63"/>
      <c r="AK1933" s="63"/>
      <c r="AL1933" s="63"/>
      <c r="AM1933" s="63"/>
      <c r="AN1933" s="63"/>
      <c r="AO1933" s="63"/>
      <c r="AP1933" s="63"/>
      <c r="AQ1933" s="63"/>
      <c r="AR1933" s="63"/>
      <c r="AS1933" s="63"/>
      <c r="AT1933" s="63"/>
      <c r="AU1933" s="63"/>
      <c r="AV1933" s="63"/>
      <c r="AW1933" s="63"/>
      <c r="AX1933" s="63"/>
      <c r="AY1933" s="63"/>
      <c r="AZ1933" s="63"/>
      <c r="BA1933" s="63"/>
      <c r="BB1933" s="63"/>
      <c r="BC1933" s="63"/>
      <c r="BD1933" s="63"/>
      <c r="BE1933" s="63"/>
      <c r="BF1933" s="63"/>
      <c r="BG1933" s="63"/>
      <c r="BH1933" s="63"/>
      <c r="BI1933" s="63"/>
      <c r="BJ1933" s="63"/>
      <c r="BK1933" s="63"/>
      <c r="BL1933" s="63"/>
      <c r="BM1933" s="63"/>
      <c r="BN1933" s="63"/>
      <c r="BO1933" s="63"/>
      <c r="BP1933" s="63"/>
      <c r="BQ1933" s="63"/>
      <c r="BR1933" s="63"/>
      <c r="BS1933" s="63"/>
      <c r="BT1933" s="63"/>
      <c r="BU1933" s="63"/>
      <c r="BV1933" s="63"/>
      <c r="BW1933" s="63"/>
      <c r="BX1933" s="63"/>
      <c r="BY1933" s="63"/>
      <c r="BZ1933" s="63"/>
      <c r="CA1933" s="63"/>
      <c r="CB1933" s="63"/>
      <c r="CC1933" s="63"/>
      <c r="CD1933" s="63"/>
      <c r="CE1933" s="63"/>
      <c r="CF1933" s="63"/>
      <c r="CG1933" s="63"/>
      <c r="CH1933" s="63"/>
      <c r="CI1933" s="63"/>
      <c r="CJ1933" s="63"/>
      <c r="CK1933" s="63"/>
      <c r="CL1933" s="63"/>
      <c r="CM1933" s="63"/>
      <c r="CN1933" s="63"/>
      <c r="CO1933" s="63"/>
      <c r="CP1933" s="63"/>
      <c r="CR1933" s="227"/>
      <c r="CS1933" s="74"/>
    </row>
    <row r="1934" spans="1:97" s="72" customFormat="1" ht="75.75" customHeight="1">
      <c r="A1934" s="63"/>
      <c r="B1934" s="63"/>
      <c r="C1934" s="63"/>
      <c r="D1934" s="63"/>
      <c r="E1934" s="63"/>
      <c r="F1934" s="63"/>
      <c r="G1934" s="63"/>
      <c r="H1934" s="63"/>
      <c r="I1934" s="63"/>
      <c r="J1934" s="63"/>
      <c r="K1934" s="63"/>
      <c r="L1934" s="63"/>
      <c r="M1934" s="63"/>
      <c r="N1934" s="63"/>
      <c r="O1934" s="63"/>
      <c r="P1934" s="63"/>
      <c r="Q1934" s="63"/>
      <c r="R1934" s="63"/>
      <c r="S1934" s="63"/>
      <c r="T1934" s="63"/>
      <c r="U1934" s="63"/>
      <c r="V1934" s="63"/>
      <c r="W1934" s="63"/>
      <c r="X1934" s="63"/>
      <c r="Y1934" s="63"/>
      <c r="Z1934" s="63"/>
      <c r="AA1934" s="63"/>
      <c r="AB1934" s="63"/>
      <c r="AC1934" s="63"/>
      <c r="AD1934" s="63"/>
      <c r="AE1934" s="63"/>
      <c r="AF1934" s="63"/>
      <c r="AG1934" s="63"/>
      <c r="AH1934" s="63"/>
      <c r="AI1934" s="63"/>
      <c r="AJ1934" s="63"/>
      <c r="AK1934" s="63"/>
      <c r="AL1934" s="63"/>
      <c r="AM1934" s="63"/>
      <c r="AN1934" s="63"/>
      <c r="AO1934" s="63"/>
      <c r="AP1934" s="63"/>
      <c r="AQ1934" s="63"/>
      <c r="AR1934" s="63"/>
      <c r="AS1934" s="63"/>
      <c r="AT1934" s="63"/>
      <c r="AU1934" s="63"/>
      <c r="AV1934" s="63"/>
      <c r="AW1934" s="63"/>
      <c r="AX1934" s="63"/>
      <c r="AY1934" s="63"/>
      <c r="AZ1934" s="63"/>
      <c r="BA1934" s="63"/>
      <c r="BB1934" s="63"/>
      <c r="BC1934" s="63"/>
      <c r="BD1934" s="63"/>
      <c r="BE1934" s="63"/>
      <c r="BF1934" s="63"/>
      <c r="BG1934" s="63"/>
      <c r="BH1934" s="63"/>
      <c r="BI1934" s="63"/>
      <c r="BJ1934" s="63"/>
      <c r="BK1934" s="63"/>
      <c r="BL1934" s="63"/>
      <c r="BM1934" s="63"/>
      <c r="BN1934" s="63"/>
      <c r="BO1934" s="63"/>
      <c r="BP1934" s="63"/>
      <c r="BQ1934" s="63"/>
      <c r="BR1934" s="63"/>
      <c r="BS1934" s="63"/>
      <c r="BT1934" s="63"/>
      <c r="BU1934" s="63"/>
      <c r="BV1934" s="63"/>
      <c r="BW1934" s="63"/>
      <c r="BX1934" s="63"/>
      <c r="BY1934" s="63"/>
      <c r="BZ1934" s="63"/>
      <c r="CA1934" s="63"/>
      <c r="CB1934" s="63"/>
      <c r="CC1934" s="63"/>
      <c r="CD1934" s="63"/>
      <c r="CE1934" s="63"/>
      <c r="CF1934" s="63"/>
      <c r="CG1934" s="63"/>
      <c r="CH1934" s="63"/>
      <c r="CI1934" s="63"/>
      <c r="CJ1934" s="63"/>
      <c r="CK1934" s="63"/>
      <c r="CL1934" s="63"/>
      <c r="CM1934" s="63"/>
      <c r="CN1934" s="63"/>
      <c r="CO1934" s="63"/>
      <c r="CP1934" s="63"/>
      <c r="CR1934" s="227"/>
      <c r="CS1934" s="74"/>
    </row>
    <row r="1935" spans="1:97" s="72" customFormat="1" ht="75.75" customHeight="1">
      <c r="A1935" s="63"/>
      <c r="B1935" s="63"/>
      <c r="C1935" s="63"/>
      <c r="D1935" s="63"/>
      <c r="E1935" s="63"/>
      <c r="F1935" s="63"/>
      <c r="G1935" s="63"/>
      <c r="H1935" s="63"/>
      <c r="I1935" s="63"/>
      <c r="J1935" s="63"/>
      <c r="K1935" s="63"/>
      <c r="L1935" s="63"/>
      <c r="M1935" s="63"/>
      <c r="N1935" s="63"/>
      <c r="O1935" s="63"/>
      <c r="P1935" s="63"/>
      <c r="Q1935" s="63"/>
      <c r="R1935" s="63"/>
      <c r="S1935" s="63"/>
      <c r="T1935" s="63"/>
      <c r="U1935" s="63"/>
      <c r="V1935" s="63"/>
      <c r="W1935" s="63"/>
      <c r="X1935" s="63"/>
      <c r="Y1935" s="63"/>
      <c r="Z1935" s="63"/>
      <c r="AA1935" s="63"/>
      <c r="AB1935" s="63"/>
      <c r="AC1935" s="63"/>
      <c r="AD1935" s="63"/>
      <c r="AE1935" s="63"/>
      <c r="AF1935" s="63"/>
      <c r="AG1935" s="63"/>
      <c r="AH1935" s="63"/>
      <c r="AI1935" s="63"/>
      <c r="AJ1935" s="63"/>
      <c r="AK1935" s="63"/>
      <c r="AL1935" s="63"/>
      <c r="AM1935" s="63"/>
      <c r="AN1935" s="63"/>
      <c r="AO1935" s="63"/>
      <c r="AP1935" s="63"/>
      <c r="AQ1935" s="63"/>
      <c r="AR1935" s="63"/>
      <c r="AS1935" s="63"/>
      <c r="AT1935" s="63"/>
      <c r="AU1935" s="63"/>
      <c r="AV1935" s="63"/>
      <c r="AW1935" s="63"/>
      <c r="AX1935" s="63"/>
      <c r="AY1935" s="63"/>
      <c r="AZ1935" s="63"/>
      <c r="BA1935" s="63"/>
      <c r="BB1935" s="63"/>
      <c r="BC1935" s="63"/>
      <c r="BD1935" s="63"/>
      <c r="BE1935" s="63"/>
      <c r="BF1935" s="63"/>
      <c r="BG1935" s="63"/>
      <c r="BH1935" s="63"/>
      <c r="BI1935" s="63"/>
      <c r="BJ1935" s="63"/>
      <c r="BK1935" s="63"/>
      <c r="BL1935" s="63"/>
      <c r="BM1935" s="63"/>
      <c r="BN1935" s="63"/>
      <c r="BO1935" s="63"/>
      <c r="BP1935" s="63"/>
      <c r="BQ1935" s="63"/>
      <c r="BR1935" s="63"/>
      <c r="BS1935" s="63"/>
      <c r="BT1935" s="63"/>
      <c r="BU1935" s="63"/>
      <c r="BV1935" s="63"/>
      <c r="BW1935" s="63"/>
      <c r="BX1935" s="63"/>
      <c r="BY1935" s="63"/>
      <c r="BZ1935" s="63"/>
      <c r="CA1935" s="63"/>
      <c r="CB1935" s="63"/>
      <c r="CC1935" s="63"/>
      <c r="CD1935" s="63"/>
      <c r="CE1935" s="63"/>
      <c r="CF1935" s="63"/>
      <c r="CG1935" s="63"/>
      <c r="CH1935" s="63"/>
      <c r="CI1935" s="63"/>
      <c r="CJ1935" s="63"/>
      <c r="CK1935" s="63"/>
      <c r="CL1935" s="63"/>
      <c r="CM1935" s="63"/>
      <c r="CN1935" s="63"/>
      <c r="CO1935" s="63"/>
      <c r="CP1935" s="63"/>
      <c r="CR1935" s="227"/>
      <c r="CS1935" s="74"/>
    </row>
    <row r="1936" spans="1:97" s="72" customFormat="1" ht="75.75" customHeight="1">
      <c r="A1936" s="63"/>
      <c r="B1936" s="63"/>
      <c r="C1936" s="63"/>
      <c r="D1936" s="63"/>
      <c r="E1936" s="63"/>
      <c r="F1936" s="63"/>
      <c r="G1936" s="63"/>
      <c r="H1936" s="63"/>
      <c r="I1936" s="63"/>
      <c r="J1936" s="63"/>
      <c r="K1936" s="63"/>
      <c r="L1936" s="63"/>
      <c r="M1936" s="63"/>
      <c r="N1936" s="63"/>
      <c r="O1936" s="63"/>
      <c r="P1936" s="63"/>
      <c r="Q1936" s="63"/>
      <c r="R1936" s="63"/>
      <c r="S1936" s="63"/>
      <c r="T1936" s="63"/>
      <c r="U1936" s="63"/>
      <c r="V1936" s="63"/>
      <c r="W1936" s="63"/>
      <c r="X1936" s="63"/>
      <c r="Y1936" s="63"/>
      <c r="Z1936" s="63"/>
      <c r="AA1936" s="63"/>
      <c r="AB1936" s="63"/>
      <c r="AC1936" s="63"/>
      <c r="AD1936" s="63"/>
      <c r="AE1936" s="63"/>
      <c r="AF1936" s="63"/>
      <c r="AG1936" s="63"/>
      <c r="AH1936" s="63"/>
      <c r="AI1936" s="63"/>
      <c r="AJ1936" s="63"/>
      <c r="AK1936" s="63"/>
      <c r="AL1936" s="63"/>
      <c r="AM1936" s="63"/>
      <c r="AN1936" s="63"/>
      <c r="AO1936" s="63"/>
      <c r="AP1936" s="63"/>
      <c r="AQ1936" s="63"/>
      <c r="AR1936" s="63"/>
      <c r="AS1936" s="63"/>
      <c r="AT1936" s="63"/>
      <c r="AU1936" s="63"/>
      <c r="AV1936" s="63"/>
      <c r="AW1936" s="63"/>
      <c r="AX1936" s="63"/>
      <c r="AY1936" s="63"/>
      <c r="AZ1936" s="63"/>
      <c r="BA1936" s="63"/>
      <c r="BB1936" s="63"/>
      <c r="BC1936" s="63"/>
      <c r="BD1936" s="63"/>
      <c r="BE1936" s="63"/>
      <c r="BF1936" s="63"/>
      <c r="BG1936" s="63"/>
      <c r="BH1936" s="63"/>
      <c r="BI1936" s="63"/>
      <c r="BJ1936" s="63"/>
      <c r="BK1936" s="63"/>
      <c r="BL1936" s="63"/>
      <c r="BM1936" s="63"/>
      <c r="BN1936" s="63"/>
      <c r="BO1936" s="63"/>
      <c r="BP1936" s="63"/>
      <c r="BQ1936" s="63"/>
      <c r="BR1936" s="63"/>
      <c r="BS1936" s="63"/>
      <c r="BT1936" s="63"/>
      <c r="BU1936" s="63"/>
      <c r="BV1936" s="63"/>
      <c r="BW1936" s="63"/>
      <c r="BX1936" s="63"/>
      <c r="BY1936" s="63"/>
      <c r="BZ1936" s="63"/>
      <c r="CA1936" s="63"/>
      <c r="CB1936" s="63"/>
      <c r="CC1936" s="63"/>
      <c r="CD1936" s="63"/>
      <c r="CE1936" s="63"/>
      <c r="CF1936" s="63"/>
      <c r="CG1936" s="63"/>
      <c r="CH1936" s="63"/>
      <c r="CI1936" s="63"/>
      <c r="CJ1936" s="63"/>
      <c r="CK1936" s="63"/>
      <c r="CL1936" s="63"/>
      <c r="CM1936" s="63"/>
      <c r="CN1936" s="63"/>
      <c r="CO1936" s="63"/>
      <c r="CP1936" s="63"/>
      <c r="CR1936" s="227"/>
      <c r="CS1936" s="74"/>
    </row>
    <row r="1937" spans="1:97" s="72" customFormat="1" ht="75.75" customHeight="1">
      <c r="A1937" s="63"/>
      <c r="B1937" s="63"/>
      <c r="C1937" s="63"/>
      <c r="D1937" s="63"/>
      <c r="E1937" s="63"/>
      <c r="F1937" s="63"/>
      <c r="G1937" s="63"/>
      <c r="H1937" s="63"/>
      <c r="I1937" s="63"/>
      <c r="J1937" s="63"/>
      <c r="K1937" s="63"/>
      <c r="L1937" s="63"/>
      <c r="M1937" s="63"/>
      <c r="N1937" s="63"/>
      <c r="O1937" s="63"/>
      <c r="P1937" s="63"/>
      <c r="Q1937" s="63"/>
      <c r="R1937" s="63"/>
      <c r="S1937" s="63"/>
      <c r="T1937" s="63"/>
      <c r="U1937" s="63"/>
      <c r="V1937" s="63"/>
      <c r="W1937" s="63"/>
      <c r="X1937" s="63"/>
      <c r="Y1937" s="63"/>
      <c r="Z1937" s="63"/>
      <c r="AA1937" s="63"/>
      <c r="AB1937" s="63"/>
      <c r="AC1937" s="63"/>
      <c r="AD1937" s="63"/>
      <c r="AE1937" s="63"/>
      <c r="AF1937" s="63"/>
      <c r="AG1937" s="63"/>
      <c r="AH1937" s="63"/>
      <c r="AI1937" s="63"/>
      <c r="AJ1937" s="63"/>
      <c r="AK1937" s="63"/>
      <c r="AL1937" s="63"/>
      <c r="AM1937" s="63"/>
      <c r="AN1937" s="63"/>
      <c r="AO1937" s="63"/>
      <c r="AP1937" s="63"/>
      <c r="AQ1937" s="63"/>
      <c r="AR1937" s="63"/>
      <c r="AS1937" s="63"/>
      <c r="AT1937" s="63"/>
      <c r="AU1937" s="63"/>
      <c r="AV1937" s="63"/>
      <c r="AW1937" s="63"/>
      <c r="AX1937" s="63"/>
      <c r="AY1937" s="63"/>
      <c r="AZ1937" s="63"/>
      <c r="BA1937" s="63"/>
      <c r="BB1937" s="63"/>
      <c r="BC1937" s="63"/>
      <c r="BD1937" s="63"/>
      <c r="BE1937" s="63"/>
      <c r="BF1937" s="63"/>
      <c r="BG1937" s="63"/>
      <c r="BH1937" s="63"/>
      <c r="BI1937" s="63"/>
      <c r="BJ1937" s="63"/>
      <c r="BK1937" s="63"/>
      <c r="BL1937" s="63"/>
      <c r="BM1937" s="63"/>
      <c r="BN1937" s="63"/>
      <c r="BO1937" s="63"/>
      <c r="BP1937" s="63"/>
      <c r="BQ1937" s="63"/>
      <c r="BR1937" s="63"/>
      <c r="BS1937" s="63"/>
      <c r="BT1937" s="63"/>
      <c r="BU1937" s="63"/>
      <c r="BV1937" s="63"/>
      <c r="BW1937" s="63"/>
      <c r="BX1937" s="63"/>
      <c r="BY1937" s="63"/>
      <c r="BZ1937" s="63"/>
      <c r="CA1937" s="63"/>
      <c r="CB1937" s="63"/>
      <c r="CC1937" s="63"/>
      <c r="CD1937" s="63"/>
      <c r="CE1937" s="63"/>
      <c r="CF1937" s="63"/>
      <c r="CG1937" s="63"/>
      <c r="CH1937" s="63"/>
      <c r="CI1937" s="63"/>
      <c r="CJ1937" s="63"/>
      <c r="CK1937" s="63"/>
      <c r="CL1937" s="63"/>
      <c r="CM1937" s="63"/>
      <c r="CN1937" s="63"/>
      <c r="CO1937" s="63"/>
      <c r="CP1937" s="63"/>
      <c r="CR1937" s="227"/>
      <c r="CS1937" s="74"/>
    </row>
    <row r="1938" spans="1:97" s="72" customFormat="1" ht="75.75" customHeight="1">
      <c r="A1938" s="63"/>
      <c r="B1938" s="63"/>
      <c r="C1938" s="63"/>
      <c r="D1938" s="63"/>
      <c r="E1938" s="63"/>
      <c r="F1938" s="63"/>
      <c r="G1938" s="63"/>
      <c r="H1938" s="63"/>
      <c r="I1938" s="63"/>
      <c r="J1938" s="63"/>
      <c r="K1938" s="63"/>
      <c r="L1938" s="63"/>
      <c r="M1938" s="63"/>
      <c r="N1938" s="63"/>
      <c r="O1938" s="63"/>
      <c r="P1938" s="63"/>
      <c r="Q1938" s="63"/>
      <c r="R1938" s="63"/>
      <c r="S1938" s="63"/>
      <c r="T1938" s="63"/>
      <c r="U1938" s="63"/>
      <c r="V1938" s="63"/>
      <c r="W1938" s="63"/>
      <c r="X1938" s="63"/>
      <c r="Y1938" s="63"/>
      <c r="Z1938" s="63"/>
      <c r="AA1938" s="63"/>
      <c r="AB1938" s="63"/>
      <c r="AC1938" s="63"/>
      <c r="AD1938" s="63"/>
      <c r="AE1938" s="63"/>
      <c r="AF1938" s="63"/>
      <c r="AG1938" s="63"/>
      <c r="AH1938" s="63"/>
      <c r="AI1938" s="63"/>
      <c r="AJ1938" s="63"/>
      <c r="AK1938" s="63"/>
      <c r="AL1938" s="63"/>
      <c r="AM1938" s="63"/>
      <c r="AN1938" s="63"/>
      <c r="AO1938" s="63"/>
      <c r="AP1938" s="63"/>
      <c r="AQ1938" s="63"/>
      <c r="AR1938" s="63"/>
      <c r="AS1938" s="63"/>
      <c r="AT1938" s="63"/>
      <c r="AU1938" s="63"/>
      <c r="AV1938" s="63"/>
      <c r="AW1938" s="63"/>
      <c r="AX1938" s="63"/>
      <c r="AY1938" s="63"/>
      <c r="AZ1938" s="63"/>
      <c r="BA1938" s="63"/>
      <c r="BB1938" s="63"/>
      <c r="BC1938" s="63"/>
      <c r="BD1938" s="63"/>
      <c r="BE1938" s="63"/>
      <c r="BF1938" s="63"/>
      <c r="BG1938" s="63"/>
      <c r="BH1938" s="63"/>
      <c r="BI1938" s="63"/>
      <c r="BJ1938" s="63"/>
      <c r="BK1938" s="63"/>
      <c r="BL1938" s="63"/>
      <c r="BM1938" s="63"/>
      <c r="BN1938" s="63"/>
      <c r="BO1938" s="63"/>
      <c r="BP1938" s="63"/>
      <c r="BQ1938" s="63"/>
      <c r="BR1938" s="63"/>
      <c r="BS1938" s="63"/>
      <c r="BT1938" s="63"/>
      <c r="BU1938" s="63"/>
      <c r="BV1938" s="63"/>
      <c r="BW1938" s="63"/>
      <c r="BX1938" s="63"/>
      <c r="BY1938" s="63"/>
      <c r="BZ1938" s="63"/>
      <c r="CA1938" s="63"/>
      <c r="CB1938" s="63"/>
      <c r="CC1938" s="63"/>
      <c r="CD1938" s="63"/>
      <c r="CE1938" s="63"/>
      <c r="CF1938" s="63"/>
      <c r="CG1938" s="63"/>
      <c r="CH1938" s="63"/>
      <c r="CI1938" s="63"/>
      <c r="CJ1938" s="63"/>
      <c r="CK1938" s="63"/>
      <c r="CL1938" s="63"/>
      <c r="CM1938" s="63"/>
      <c r="CN1938" s="63"/>
      <c r="CO1938" s="63"/>
      <c r="CP1938" s="63"/>
      <c r="CR1938" s="227"/>
      <c r="CS1938" s="74"/>
    </row>
    <row r="1939" spans="1:97" s="72" customFormat="1" ht="75.75" customHeight="1">
      <c r="A1939" s="63"/>
      <c r="B1939" s="63"/>
      <c r="C1939" s="63"/>
      <c r="D1939" s="63"/>
      <c r="E1939" s="63"/>
      <c r="F1939" s="63"/>
      <c r="G1939" s="63"/>
      <c r="H1939" s="63"/>
      <c r="I1939" s="63"/>
      <c r="J1939" s="63"/>
      <c r="K1939" s="63"/>
      <c r="L1939" s="63"/>
      <c r="M1939" s="63"/>
      <c r="N1939" s="63"/>
      <c r="O1939" s="63"/>
      <c r="P1939" s="63"/>
      <c r="Q1939" s="63"/>
      <c r="R1939" s="63"/>
      <c r="S1939" s="63"/>
      <c r="T1939" s="63"/>
      <c r="U1939" s="63"/>
      <c r="V1939" s="63"/>
      <c r="W1939" s="63"/>
      <c r="X1939" s="63"/>
      <c r="Y1939" s="63"/>
      <c r="Z1939" s="63"/>
      <c r="AA1939" s="63"/>
      <c r="AB1939" s="63"/>
      <c r="AC1939" s="63"/>
      <c r="AD1939" s="63"/>
      <c r="AE1939" s="63"/>
      <c r="AF1939" s="63"/>
      <c r="AG1939" s="63"/>
      <c r="AH1939" s="63"/>
      <c r="AI1939" s="63"/>
      <c r="AJ1939" s="63"/>
      <c r="AK1939" s="63"/>
      <c r="AL1939" s="63"/>
      <c r="AM1939" s="63"/>
      <c r="AN1939" s="63"/>
      <c r="AO1939" s="63"/>
      <c r="AP1939" s="63"/>
      <c r="AQ1939" s="63"/>
      <c r="AR1939" s="63"/>
      <c r="AS1939" s="63"/>
      <c r="AT1939" s="63"/>
      <c r="AU1939" s="63"/>
      <c r="AV1939" s="63"/>
      <c r="AW1939" s="63"/>
      <c r="AX1939" s="63"/>
      <c r="AY1939" s="63"/>
      <c r="AZ1939" s="63"/>
      <c r="BA1939" s="63"/>
      <c r="BB1939" s="63"/>
      <c r="BC1939" s="63"/>
      <c r="BD1939" s="63"/>
      <c r="BE1939" s="63"/>
      <c r="BF1939" s="63"/>
      <c r="BG1939" s="63"/>
      <c r="BH1939" s="63"/>
      <c r="BI1939" s="63"/>
      <c r="BJ1939" s="63"/>
      <c r="BK1939" s="63"/>
      <c r="BL1939" s="63"/>
      <c r="BM1939" s="63"/>
      <c r="BN1939" s="63"/>
      <c r="BO1939" s="63"/>
      <c r="BP1939" s="63"/>
      <c r="BQ1939" s="63"/>
      <c r="BR1939" s="63"/>
      <c r="BS1939" s="63"/>
      <c r="BT1939" s="63"/>
      <c r="BU1939" s="63"/>
      <c r="BV1939" s="63"/>
      <c r="BW1939" s="63"/>
      <c r="BX1939" s="63"/>
      <c r="BY1939" s="63"/>
      <c r="BZ1939" s="63"/>
      <c r="CA1939" s="63"/>
      <c r="CB1939" s="63"/>
      <c r="CC1939" s="63"/>
      <c r="CD1939" s="63"/>
      <c r="CE1939" s="63"/>
      <c r="CF1939" s="63"/>
      <c r="CG1939" s="63"/>
      <c r="CH1939" s="63"/>
      <c r="CI1939" s="63"/>
      <c r="CJ1939" s="63"/>
      <c r="CK1939" s="63"/>
      <c r="CL1939" s="63"/>
      <c r="CM1939" s="63"/>
      <c r="CN1939" s="63"/>
      <c r="CO1939" s="63"/>
      <c r="CP1939" s="63"/>
      <c r="CR1939" s="227"/>
      <c r="CS1939" s="74"/>
    </row>
    <row r="1940" spans="1:97" s="72" customFormat="1" ht="75.75" customHeight="1">
      <c r="A1940" s="63"/>
      <c r="B1940" s="63"/>
      <c r="C1940" s="63"/>
      <c r="D1940" s="63"/>
      <c r="E1940" s="63"/>
      <c r="F1940" s="63"/>
      <c r="G1940" s="63"/>
      <c r="H1940" s="63"/>
      <c r="I1940" s="63"/>
      <c r="J1940" s="63"/>
      <c r="K1940" s="63"/>
      <c r="L1940" s="63"/>
      <c r="M1940" s="63"/>
      <c r="N1940" s="63"/>
      <c r="O1940" s="63"/>
      <c r="P1940" s="63"/>
      <c r="Q1940" s="63"/>
      <c r="R1940" s="63"/>
      <c r="S1940" s="63"/>
      <c r="T1940" s="63"/>
      <c r="U1940" s="63"/>
      <c r="V1940" s="63"/>
      <c r="W1940" s="63"/>
      <c r="X1940" s="63"/>
      <c r="Y1940" s="63"/>
      <c r="Z1940" s="63"/>
      <c r="AA1940" s="63"/>
      <c r="AB1940" s="63"/>
      <c r="AC1940" s="63"/>
      <c r="AD1940" s="63"/>
      <c r="AE1940" s="63"/>
      <c r="AF1940" s="63"/>
      <c r="AG1940" s="63"/>
      <c r="AH1940" s="63"/>
      <c r="AI1940" s="63"/>
      <c r="AJ1940" s="63"/>
      <c r="AK1940" s="63"/>
      <c r="AL1940" s="63"/>
      <c r="AM1940" s="63"/>
      <c r="AN1940" s="63"/>
      <c r="AO1940" s="63"/>
      <c r="AP1940" s="63"/>
      <c r="AQ1940" s="63"/>
      <c r="AR1940" s="63"/>
      <c r="AS1940" s="63"/>
      <c r="AT1940" s="63"/>
      <c r="AU1940" s="63"/>
      <c r="AV1940" s="63"/>
      <c r="AW1940" s="63"/>
      <c r="AX1940" s="63"/>
      <c r="AY1940" s="63"/>
      <c r="AZ1940" s="63"/>
      <c r="BA1940" s="63"/>
      <c r="BB1940" s="63"/>
      <c r="BC1940" s="63"/>
      <c r="BD1940" s="63"/>
      <c r="BE1940" s="63"/>
      <c r="BF1940" s="63"/>
      <c r="BG1940" s="63"/>
      <c r="BH1940" s="63"/>
      <c r="BI1940" s="63"/>
      <c r="BJ1940" s="63"/>
      <c r="BK1940" s="63"/>
      <c r="BL1940" s="63"/>
      <c r="BM1940" s="63"/>
      <c r="BN1940" s="63"/>
      <c r="BO1940" s="63"/>
      <c r="BP1940" s="63"/>
      <c r="BQ1940" s="63"/>
      <c r="BR1940" s="63"/>
      <c r="BS1940" s="63"/>
      <c r="BT1940" s="63"/>
      <c r="BU1940" s="63"/>
      <c r="BV1940" s="63"/>
      <c r="BW1940" s="63"/>
      <c r="BX1940" s="63"/>
      <c r="BY1940" s="63"/>
      <c r="BZ1940" s="63"/>
      <c r="CA1940" s="63"/>
      <c r="CB1940" s="63"/>
      <c r="CC1940" s="63"/>
      <c r="CD1940" s="63"/>
      <c r="CE1940" s="63"/>
      <c r="CF1940" s="63"/>
      <c r="CG1940" s="63"/>
      <c r="CH1940" s="63"/>
      <c r="CI1940" s="63"/>
      <c r="CJ1940" s="63"/>
      <c r="CK1940" s="63"/>
      <c r="CL1940" s="63"/>
      <c r="CM1940" s="63"/>
      <c r="CN1940" s="63"/>
      <c r="CO1940" s="63"/>
      <c r="CP1940" s="63"/>
      <c r="CR1940" s="227"/>
      <c r="CS1940" s="74"/>
    </row>
    <row r="1941" spans="1:97" s="72" customFormat="1" ht="75.75" customHeight="1">
      <c r="A1941" s="63"/>
      <c r="B1941" s="63"/>
      <c r="C1941" s="63"/>
      <c r="D1941" s="63"/>
      <c r="E1941" s="63"/>
      <c r="F1941" s="63"/>
      <c r="G1941" s="63"/>
      <c r="H1941" s="63"/>
      <c r="I1941" s="63"/>
      <c r="J1941" s="63"/>
      <c r="K1941" s="63"/>
      <c r="L1941" s="63"/>
      <c r="M1941" s="63"/>
      <c r="N1941" s="63"/>
      <c r="O1941" s="63"/>
      <c r="P1941" s="63"/>
      <c r="Q1941" s="63"/>
      <c r="R1941" s="63"/>
      <c r="S1941" s="63"/>
      <c r="T1941" s="63"/>
      <c r="U1941" s="63"/>
      <c r="V1941" s="63"/>
      <c r="W1941" s="63"/>
      <c r="X1941" s="63"/>
      <c r="Y1941" s="63"/>
      <c r="Z1941" s="63"/>
      <c r="AA1941" s="63"/>
      <c r="AB1941" s="63"/>
      <c r="AC1941" s="63"/>
      <c r="AD1941" s="63"/>
      <c r="AE1941" s="63"/>
      <c r="AF1941" s="63"/>
      <c r="AG1941" s="63"/>
      <c r="AH1941" s="63"/>
      <c r="AI1941" s="63"/>
      <c r="AJ1941" s="63"/>
      <c r="AK1941" s="63"/>
      <c r="AL1941" s="63"/>
      <c r="AM1941" s="63"/>
      <c r="AN1941" s="63"/>
      <c r="AO1941" s="63"/>
      <c r="AP1941" s="63"/>
      <c r="AQ1941" s="63"/>
      <c r="AR1941" s="63"/>
      <c r="AS1941" s="63"/>
      <c r="AT1941" s="63"/>
      <c r="AU1941" s="63"/>
      <c r="AV1941" s="63"/>
      <c r="AW1941" s="63"/>
      <c r="AX1941" s="63"/>
      <c r="AY1941" s="63"/>
      <c r="AZ1941" s="63"/>
      <c r="BA1941" s="63"/>
      <c r="BB1941" s="63"/>
      <c r="BC1941" s="63"/>
      <c r="BD1941" s="63"/>
      <c r="BE1941" s="63"/>
      <c r="BF1941" s="63"/>
      <c r="BG1941" s="63"/>
      <c r="BH1941" s="63"/>
      <c r="BI1941" s="63"/>
      <c r="BJ1941" s="63"/>
      <c r="BK1941" s="63"/>
      <c r="BL1941" s="63"/>
      <c r="BM1941" s="63"/>
      <c r="BN1941" s="63"/>
      <c r="BO1941" s="63"/>
      <c r="BP1941" s="63"/>
      <c r="BQ1941" s="63"/>
      <c r="BR1941" s="63"/>
      <c r="BS1941" s="63"/>
      <c r="BT1941" s="63"/>
      <c r="BU1941" s="63"/>
      <c r="BV1941" s="63"/>
      <c r="BW1941" s="63"/>
      <c r="BX1941" s="63"/>
      <c r="BY1941" s="63"/>
      <c r="BZ1941" s="63"/>
      <c r="CA1941" s="63"/>
      <c r="CB1941" s="63"/>
      <c r="CC1941" s="63"/>
      <c r="CD1941" s="63"/>
      <c r="CE1941" s="63"/>
      <c r="CF1941" s="63"/>
      <c r="CG1941" s="63"/>
      <c r="CH1941" s="63"/>
      <c r="CI1941" s="63"/>
      <c r="CJ1941" s="63"/>
      <c r="CK1941" s="63"/>
      <c r="CL1941" s="63"/>
      <c r="CM1941" s="63"/>
      <c r="CN1941" s="63"/>
      <c r="CO1941" s="63"/>
      <c r="CP1941" s="63"/>
      <c r="CR1941" s="227"/>
      <c r="CS1941" s="74"/>
    </row>
    <row r="1942" spans="1:97" s="72" customFormat="1" ht="75.75" customHeight="1">
      <c r="A1942" s="63"/>
      <c r="B1942" s="63"/>
      <c r="C1942" s="63"/>
      <c r="D1942" s="63"/>
      <c r="E1942" s="63"/>
      <c r="F1942" s="63"/>
      <c r="G1942" s="63"/>
      <c r="H1942" s="63"/>
      <c r="I1942" s="63"/>
      <c r="J1942" s="63"/>
      <c r="K1942" s="63"/>
      <c r="L1942" s="63"/>
      <c r="M1942" s="63"/>
      <c r="N1942" s="63"/>
      <c r="O1942" s="63"/>
      <c r="P1942" s="63"/>
      <c r="Q1942" s="63"/>
      <c r="R1942" s="63"/>
      <c r="S1942" s="63"/>
      <c r="T1942" s="63"/>
      <c r="U1942" s="63"/>
      <c r="V1942" s="63"/>
      <c r="W1942" s="63"/>
      <c r="X1942" s="63"/>
      <c r="Y1942" s="63"/>
      <c r="Z1942" s="63"/>
      <c r="AA1942" s="63"/>
      <c r="AB1942" s="63"/>
      <c r="AC1942" s="63"/>
      <c r="AD1942" s="63"/>
      <c r="AE1942" s="63"/>
      <c r="AF1942" s="63"/>
      <c r="AG1942" s="63"/>
      <c r="AH1942" s="63"/>
      <c r="AI1942" s="63"/>
      <c r="AJ1942" s="63"/>
      <c r="AK1942" s="63"/>
      <c r="AL1942" s="63"/>
      <c r="AM1942" s="63"/>
      <c r="AN1942" s="63"/>
      <c r="AO1942" s="63"/>
      <c r="AP1942" s="63"/>
      <c r="AQ1942" s="63"/>
      <c r="AR1942" s="63"/>
      <c r="AS1942" s="63"/>
      <c r="AT1942" s="63"/>
      <c r="AU1942" s="63"/>
      <c r="AV1942" s="63"/>
      <c r="AW1942" s="63"/>
      <c r="AX1942" s="63"/>
      <c r="AY1942" s="63"/>
      <c r="AZ1942" s="63"/>
      <c r="BA1942" s="63"/>
      <c r="BB1942" s="63"/>
      <c r="BC1942" s="63"/>
      <c r="BD1942" s="63"/>
      <c r="BE1942" s="63"/>
      <c r="BF1942" s="63"/>
      <c r="BG1942" s="63"/>
      <c r="BH1942" s="63"/>
      <c r="BI1942" s="63"/>
      <c r="BJ1942" s="63"/>
      <c r="BK1942" s="63"/>
      <c r="BL1942" s="63"/>
      <c r="BM1942" s="63"/>
      <c r="BN1942" s="63"/>
      <c r="BO1942" s="63"/>
      <c r="BP1942" s="63"/>
      <c r="BQ1942" s="63"/>
      <c r="BR1942" s="63"/>
      <c r="BS1942" s="63"/>
      <c r="BT1942" s="63"/>
      <c r="BU1942" s="63"/>
      <c r="BV1942" s="63"/>
      <c r="BW1942" s="63"/>
      <c r="BX1942" s="63"/>
      <c r="BY1942" s="63"/>
      <c r="BZ1942" s="63"/>
      <c r="CA1942" s="63"/>
      <c r="CB1942" s="63"/>
      <c r="CC1942" s="63"/>
      <c r="CD1942" s="63"/>
      <c r="CE1942" s="63"/>
      <c r="CF1942" s="63"/>
      <c r="CG1942" s="63"/>
      <c r="CH1942" s="63"/>
      <c r="CI1942" s="63"/>
      <c r="CJ1942" s="63"/>
      <c r="CK1942" s="63"/>
      <c r="CL1942" s="63"/>
      <c r="CM1942" s="63"/>
      <c r="CN1942" s="63"/>
      <c r="CO1942" s="63"/>
      <c r="CP1942" s="63"/>
      <c r="CR1942" s="227"/>
      <c r="CS1942" s="74"/>
    </row>
    <row r="1943" spans="1:97" s="72" customFormat="1" ht="75.75" customHeight="1">
      <c r="A1943" s="63"/>
      <c r="B1943" s="63"/>
      <c r="C1943" s="63"/>
      <c r="D1943" s="63"/>
      <c r="E1943" s="63"/>
      <c r="F1943" s="63"/>
      <c r="G1943" s="63"/>
      <c r="H1943" s="63"/>
      <c r="I1943" s="63"/>
      <c r="J1943" s="63"/>
      <c r="K1943" s="63"/>
      <c r="L1943" s="63"/>
      <c r="M1943" s="63"/>
      <c r="N1943" s="63"/>
      <c r="O1943" s="63"/>
      <c r="P1943" s="63"/>
      <c r="Q1943" s="63"/>
      <c r="R1943" s="63"/>
      <c r="S1943" s="63"/>
      <c r="T1943" s="63"/>
      <c r="U1943" s="63"/>
      <c r="V1943" s="63"/>
      <c r="W1943" s="63"/>
      <c r="X1943" s="63"/>
      <c r="Y1943" s="63"/>
      <c r="Z1943" s="63"/>
      <c r="AA1943" s="63"/>
      <c r="AB1943" s="63"/>
      <c r="AC1943" s="63"/>
      <c r="AD1943" s="63"/>
      <c r="AE1943" s="63"/>
      <c r="AF1943" s="63"/>
      <c r="AG1943" s="63"/>
      <c r="AH1943" s="63"/>
      <c r="AI1943" s="63"/>
      <c r="AJ1943" s="63"/>
      <c r="AK1943" s="63"/>
      <c r="AL1943" s="63"/>
      <c r="AM1943" s="63"/>
      <c r="AN1943" s="63"/>
      <c r="AO1943" s="63"/>
      <c r="AP1943" s="63"/>
      <c r="AQ1943" s="63"/>
      <c r="AR1943" s="63"/>
      <c r="AS1943" s="63"/>
      <c r="AT1943" s="63"/>
      <c r="AU1943" s="63"/>
      <c r="AV1943" s="63"/>
      <c r="AW1943" s="63"/>
      <c r="AX1943" s="63"/>
      <c r="AY1943" s="63"/>
      <c r="AZ1943" s="63"/>
      <c r="BA1943" s="63"/>
      <c r="BB1943" s="63"/>
      <c r="BC1943" s="63"/>
      <c r="BD1943" s="63"/>
      <c r="BE1943" s="63"/>
      <c r="BF1943" s="63"/>
      <c r="BG1943" s="63"/>
      <c r="BH1943" s="63"/>
      <c r="BI1943" s="63"/>
      <c r="BJ1943" s="63"/>
      <c r="BK1943" s="63"/>
      <c r="BL1943" s="63"/>
      <c r="BM1943" s="63"/>
      <c r="BN1943" s="63"/>
      <c r="BO1943" s="63"/>
      <c r="BP1943" s="63"/>
      <c r="BQ1943" s="63"/>
      <c r="BR1943" s="63"/>
      <c r="BS1943" s="63"/>
      <c r="BT1943" s="63"/>
      <c r="BU1943" s="63"/>
      <c r="BV1943" s="63"/>
      <c r="BW1943" s="63"/>
      <c r="BX1943" s="63"/>
      <c r="BY1943" s="63"/>
      <c r="BZ1943" s="63"/>
      <c r="CA1943" s="63"/>
      <c r="CB1943" s="63"/>
      <c r="CC1943" s="63"/>
      <c r="CD1943" s="63"/>
      <c r="CE1943" s="63"/>
      <c r="CF1943" s="63"/>
      <c r="CG1943" s="63"/>
      <c r="CH1943" s="63"/>
      <c r="CI1943" s="63"/>
      <c r="CJ1943" s="63"/>
      <c r="CK1943" s="63"/>
      <c r="CL1943" s="63"/>
      <c r="CM1943" s="63"/>
      <c r="CN1943" s="63"/>
      <c r="CO1943" s="63"/>
      <c r="CP1943" s="63"/>
      <c r="CR1943" s="227"/>
      <c r="CS1943" s="74"/>
    </row>
    <row r="1944" spans="1:97" s="72" customFormat="1" ht="75.75" customHeight="1">
      <c r="A1944" s="63"/>
      <c r="B1944" s="63"/>
      <c r="C1944" s="63"/>
      <c r="D1944" s="63"/>
      <c r="E1944" s="63"/>
      <c r="F1944" s="63"/>
      <c r="G1944" s="63"/>
      <c r="H1944" s="63"/>
      <c r="I1944" s="63"/>
      <c r="J1944" s="63"/>
      <c r="K1944" s="63"/>
      <c r="L1944" s="63"/>
      <c r="M1944" s="63"/>
      <c r="N1944" s="63"/>
      <c r="O1944" s="63"/>
      <c r="P1944" s="63"/>
      <c r="Q1944" s="63"/>
      <c r="R1944" s="63"/>
      <c r="S1944" s="63"/>
      <c r="T1944" s="63"/>
      <c r="U1944" s="63"/>
      <c r="V1944" s="63"/>
      <c r="W1944" s="63"/>
      <c r="X1944" s="63"/>
      <c r="Y1944" s="63"/>
      <c r="Z1944" s="63"/>
      <c r="AA1944" s="63"/>
      <c r="AB1944" s="63"/>
      <c r="AC1944" s="63"/>
      <c r="AD1944" s="63"/>
      <c r="AE1944" s="63"/>
      <c r="AF1944" s="63"/>
      <c r="AG1944" s="63"/>
      <c r="AH1944" s="63"/>
      <c r="AI1944" s="63"/>
      <c r="AJ1944" s="63"/>
      <c r="AK1944" s="63"/>
      <c r="AL1944" s="63"/>
      <c r="AM1944" s="63"/>
      <c r="AN1944" s="63"/>
      <c r="AO1944" s="63"/>
      <c r="AP1944" s="63"/>
      <c r="AQ1944" s="63"/>
      <c r="AR1944" s="63"/>
      <c r="AS1944" s="63"/>
      <c r="AT1944" s="63"/>
      <c r="AU1944" s="63"/>
      <c r="AV1944" s="63"/>
      <c r="AW1944" s="63"/>
      <c r="AX1944" s="63"/>
      <c r="AY1944" s="63"/>
      <c r="AZ1944" s="63"/>
      <c r="BA1944" s="63"/>
      <c r="BB1944" s="63"/>
      <c r="BC1944" s="63"/>
      <c r="BD1944" s="63"/>
      <c r="BE1944" s="63"/>
      <c r="BF1944" s="63"/>
      <c r="BG1944" s="63"/>
      <c r="BH1944" s="63"/>
      <c r="BI1944" s="63"/>
      <c r="BJ1944" s="63"/>
      <c r="BK1944" s="63"/>
      <c r="BL1944" s="63"/>
      <c r="BM1944" s="63"/>
      <c r="BN1944" s="63"/>
      <c r="BO1944" s="63"/>
      <c r="BP1944" s="63"/>
      <c r="BQ1944" s="63"/>
      <c r="BR1944" s="63"/>
      <c r="BS1944" s="63"/>
      <c r="BT1944" s="63"/>
      <c r="BU1944" s="63"/>
      <c r="BV1944" s="63"/>
      <c r="BW1944" s="63"/>
      <c r="BX1944" s="63"/>
      <c r="BY1944" s="63"/>
      <c r="BZ1944" s="63"/>
      <c r="CA1944" s="63"/>
      <c r="CB1944" s="63"/>
      <c r="CC1944" s="63"/>
      <c r="CD1944" s="63"/>
      <c r="CE1944" s="63"/>
      <c r="CF1944" s="63"/>
      <c r="CG1944" s="63"/>
      <c r="CH1944" s="63"/>
      <c r="CI1944" s="63"/>
      <c r="CJ1944" s="63"/>
      <c r="CK1944" s="63"/>
      <c r="CL1944" s="63"/>
      <c r="CM1944" s="63"/>
      <c r="CN1944" s="63"/>
      <c r="CO1944" s="63"/>
      <c r="CP1944" s="63"/>
      <c r="CR1944" s="227"/>
      <c r="CS1944" s="74"/>
    </row>
    <row r="1945" spans="1:97" s="72" customFormat="1" ht="75.75" customHeight="1">
      <c r="A1945" s="63"/>
      <c r="B1945" s="63"/>
      <c r="C1945" s="63"/>
      <c r="D1945" s="63"/>
      <c r="E1945" s="63"/>
      <c r="F1945" s="63"/>
      <c r="G1945" s="63"/>
      <c r="H1945" s="63"/>
      <c r="I1945" s="63"/>
      <c r="J1945" s="63"/>
      <c r="K1945" s="63"/>
      <c r="L1945" s="63"/>
      <c r="M1945" s="63"/>
      <c r="N1945" s="63"/>
      <c r="O1945" s="63"/>
      <c r="P1945" s="63"/>
      <c r="Q1945" s="63"/>
      <c r="R1945" s="63"/>
      <c r="S1945" s="63"/>
      <c r="T1945" s="63"/>
      <c r="U1945" s="63"/>
      <c r="V1945" s="63"/>
      <c r="W1945" s="63"/>
      <c r="X1945" s="63"/>
      <c r="Y1945" s="63"/>
      <c r="Z1945" s="63"/>
      <c r="AA1945" s="63"/>
      <c r="AB1945" s="63"/>
      <c r="AC1945" s="63"/>
      <c r="AD1945" s="63"/>
      <c r="AE1945" s="63"/>
      <c r="AF1945" s="63"/>
      <c r="AG1945" s="63"/>
      <c r="AH1945" s="63"/>
      <c r="AI1945" s="63"/>
      <c r="AJ1945" s="63"/>
      <c r="AK1945" s="63"/>
      <c r="AL1945" s="63"/>
      <c r="AM1945" s="63"/>
      <c r="AN1945" s="63"/>
      <c r="AO1945" s="63"/>
      <c r="AP1945" s="63"/>
      <c r="AQ1945" s="63"/>
      <c r="AR1945" s="63"/>
      <c r="AS1945" s="63"/>
      <c r="AT1945" s="63"/>
      <c r="AU1945" s="63"/>
      <c r="AV1945" s="63"/>
      <c r="AW1945" s="63"/>
      <c r="AX1945" s="63"/>
      <c r="AY1945" s="63"/>
      <c r="AZ1945" s="63"/>
      <c r="BA1945" s="63"/>
      <c r="BB1945" s="63"/>
      <c r="BC1945" s="63"/>
      <c r="BD1945" s="63"/>
      <c r="BE1945" s="63"/>
      <c r="BF1945" s="63"/>
      <c r="BG1945" s="63"/>
      <c r="BH1945" s="63"/>
      <c r="BI1945" s="63"/>
      <c r="BJ1945" s="63"/>
      <c r="BK1945" s="63"/>
      <c r="BL1945" s="63"/>
      <c r="BM1945" s="63"/>
      <c r="BN1945" s="63"/>
      <c r="BO1945" s="63"/>
      <c r="BP1945" s="63"/>
      <c r="BQ1945" s="63"/>
      <c r="BR1945" s="63"/>
      <c r="BS1945" s="63"/>
      <c r="BT1945" s="63"/>
      <c r="BU1945" s="63"/>
      <c r="BV1945" s="63"/>
      <c r="BW1945" s="63"/>
      <c r="BX1945" s="63"/>
      <c r="BY1945" s="63"/>
      <c r="BZ1945" s="63"/>
      <c r="CA1945" s="63"/>
      <c r="CB1945" s="63"/>
      <c r="CC1945" s="63"/>
      <c r="CD1945" s="63"/>
      <c r="CE1945" s="63"/>
      <c r="CF1945" s="63"/>
      <c r="CG1945" s="63"/>
      <c r="CH1945" s="63"/>
      <c r="CI1945" s="63"/>
      <c r="CJ1945" s="63"/>
      <c r="CK1945" s="63"/>
      <c r="CL1945" s="63"/>
      <c r="CM1945" s="63"/>
      <c r="CN1945" s="63"/>
      <c r="CO1945" s="63"/>
      <c r="CP1945" s="63"/>
      <c r="CR1945" s="227"/>
      <c r="CS1945" s="74"/>
    </row>
    <row r="1946" spans="1:97" s="72" customFormat="1" ht="75.75" customHeight="1">
      <c r="A1946" s="63"/>
      <c r="B1946" s="63"/>
      <c r="C1946" s="63"/>
      <c r="D1946" s="63"/>
      <c r="E1946" s="63"/>
      <c r="F1946" s="63"/>
      <c r="G1946" s="63"/>
      <c r="H1946" s="63"/>
      <c r="I1946" s="63"/>
      <c r="J1946" s="63"/>
      <c r="K1946" s="63"/>
      <c r="L1946" s="63"/>
      <c r="M1946" s="63"/>
      <c r="N1946" s="63"/>
      <c r="O1946" s="63"/>
      <c r="P1946" s="63"/>
      <c r="Q1946" s="63"/>
      <c r="R1946" s="63"/>
      <c r="S1946" s="63"/>
      <c r="T1946" s="63"/>
      <c r="U1946" s="63"/>
      <c r="V1946" s="63"/>
      <c r="W1946" s="63"/>
      <c r="X1946" s="63"/>
      <c r="Y1946" s="63"/>
      <c r="Z1946" s="63"/>
      <c r="AA1946" s="63"/>
      <c r="AB1946" s="63"/>
      <c r="AC1946" s="63"/>
      <c r="AD1946" s="63"/>
      <c r="AE1946" s="63"/>
      <c r="AF1946" s="63"/>
      <c r="AG1946" s="63"/>
      <c r="AH1946" s="63"/>
      <c r="AI1946" s="63"/>
      <c r="AJ1946" s="63"/>
      <c r="AK1946" s="63"/>
      <c r="AL1946" s="63"/>
      <c r="AM1946" s="63"/>
      <c r="AN1946" s="63"/>
      <c r="AO1946" s="63"/>
      <c r="AP1946" s="63"/>
      <c r="AQ1946" s="63"/>
      <c r="AR1946" s="63"/>
      <c r="AS1946" s="63"/>
      <c r="AT1946" s="63"/>
      <c r="AU1946" s="63"/>
      <c r="AV1946" s="63"/>
      <c r="AW1946" s="63"/>
      <c r="AX1946" s="63"/>
      <c r="AY1946" s="63"/>
      <c r="AZ1946" s="63"/>
      <c r="BA1946" s="63"/>
      <c r="BB1946" s="63"/>
      <c r="BC1946" s="63"/>
      <c r="BD1946" s="63"/>
      <c r="BE1946" s="63"/>
      <c r="BF1946" s="63"/>
      <c r="BG1946" s="63"/>
      <c r="BH1946" s="63"/>
      <c r="BI1946" s="63"/>
      <c r="BJ1946" s="63"/>
      <c r="BK1946" s="63"/>
      <c r="BL1946" s="63"/>
      <c r="BM1946" s="63"/>
      <c r="BN1946" s="63"/>
      <c r="BO1946" s="63"/>
      <c r="BP1946" s="63"/>
      <c r="BQ1946" s="63"/>
      <c r="BR1946" s="63"/>
      <c r="BS1946" s="63"/>
      <c r="BT1946" s="63"/>
      <c r="BU1946" s="63"/>
      <c r="BV1946" s="63"/>
      <c r="BW1946" s="63"/>
      <c r="BX1946" s="63"/>
      <c r="BY1946" s="63"/>
      <c r="BZ1946" s="63"/>
      <c r="CA1946" s="63"/>
      <c r="CB1946" s="63"/>
      <c r="CC1946" s="63"/>
      <c r="CD1946" s="63"/>
      <c r="CE1946" s="63"/>
      <c r="CF1946" s="63"/>
      <c r="CG1946" s="63"/>
      <c r="CH1946" s="63"/>
      <c r="CI1946" s="63"/>
      <c r="CJ1946" s="63"/>
      <c r="CK1946" s="63"/>
      <c r="CL1946" s="63"/>
      <c r="CM1946" s="63"/>
      <c r="CN1946" s="63"/>
      <c r="CO1946" s="63"/>
      <c r="CP1946" s="63"/>
      <c r="CR1946" s="227"/>
      <c r="CS1946" s="74"/>
    </row>
    <row r="1947" spans="1:97" s="72" customFormat="1" ht="75.75" customHeight="1">
      <c r="A1947" s="63"/>
      <c r="B1947" s="63"/>
      <c r="C1947" s="63"/>
      <c r="D1947" s="63"/>
      <c r="E1947" s="63"/>
      <c r="F1947" s="63"/>
      <c r="G1947" s="63"/>
      <c r="H1947" s="63"/>
      <c r="I1947" s="63"/>
      <c r="J1947" s="63"/>
      <c r="K1947" s="63"/>
      <c r="L1947" s="63"/>
      <c r="M1947" s="63"/>
      <c r="N1947" s="63"/>
      <c r="O1947" s="63"/>
      <c r="P1947" s="63"/>
      <c r="Q1947" s="63"/>
      <c r="R1947" s="63"/>
      <c r="S1947" s="63"/>
      <c r="T1947" s="63"/>
      <c r="U1947" s="63"/>
      <c r="V1947" s="63"/>
      <c r="W1947" s="63"/>
      <c r="X1947" s="63"/>
      <c r="Y1947" s="63"/>
      <c r="Z1947" s="63"/>
      <c r="AA1947" s="63"/>
      <c r="AB1947" s="63"/>
      <c r="AC1947" s="63"/>
      <c r="AD1947" s="63"/>
      <c r="AE1947" s="63"/>
      <c r="AF1947" s="63"/>
      <c r="AG1947" s="63"/>
      <c r="AH1947" s="63"/>
      <c r="AI1947" s="63"/>
      <c r="AJ1947" s="63"/>
      <c r="AK1947" s="63"/>
      <c r="AL1947" s="63"/>
      <c r="AM1947" s="63"/>
      <c r="AN1947" s="63"/>
      <c r="AO1947" s="63"/>
      <c r="AP1947" s="63"/>
      <c r="AQ1947" s="63"/>
      <c r="AR1947" s="63"/>
      <c r="AS1947" s="63"/>
      <c r="AT1947" s="63"/>
      <c r="AU1947" s="63"/>
      <c r="AV1947" s="63"/>
      <c r="AW1947" s="63"/>
      <c r="AX1947" s="63"/>
      <c r="AY1947" s="63"/>
      <c r="AZ1947" s="63"/>
      <c r="BA1947" s="63"/>
      <c r="BB1947" s="63"/>
      <c r="BC1947" s="63"/>
      <c r="BD1947" s="63"/>
      <c r="BE1947" s="63"/>
      <c r="BF1947" s="63"/>
      <c r="BG1947" s="63"/>
      <c r="BH1947" s="63"/>
      <c r="BI1947" s="63"/>
      <c r="BJ1947" s="63"/>
      <c r="BK1947" s="63"/>
      <c r="BL1947" s="63"/>
      <c r="BM1947" s="63"/>
      <c r="BN1947" s="63"/>
      <c r="BO1947" s="63"/>
      <c r="BP1947" s="63"/>
      <c r="BQ1947" s="63"/>
      <c r="BR1947" s="63"/>
      <c r="BS1947" s="63"/>
      <c r="BT1947" s="63"/>
      <c r="BU1947" s="63"/>
      <c r="BV1947" s="63"/>
      <c r="BW1947" s="63"/>
      <c r="BX1947" s="63"/>
      <c r="BY1947" s="63"/>
      <c r="BZ1947" s="63"/>
      <c r="CA1947" s="63"/>
      <c r="CB1947" s="63"/>
      <c r="CC1947" s="63"/>
      <c r="CD1947" s="63"/>
      <c r="CE1947" s="63"/>
      <c r="CF1947" s="63"/>
      <c r="CG1947" s="63"/>
      <c r="CH1947" s="63"/>
      <c r="CI1947" s="63"/>
      <c r="CJ1947" s="63"/>
      <c r="CK1947" s="63"/>
      <c r="CL1947" s="63"/>
      <c r="CM1947" s="63"/>
      <c r="CN1947" s="63"/>
      <c r="CO1947" s="63"/>
      <c r="CP1947" s="63"/>
      <c r="CR1947" s="227"/>
      <c r="CS1947" s="74"/>
    </row>
    <row r="1948" spans="1:97" s="72" customFormat="1" ht="75.75" customHeight="1">
      <c r="A1948" s="63"/>
      <c r="B1948" s="63"/>
      <c r="C1948" s="63"/>
      <c r="D1948" s="63"/>
      <c r="E1948" s="63"/>
      <c r="F1948" s="63"/>
      <c r="G1948" s="63"/>
      <c r="H1948" s="63"/>
      <c r="I1948" s="63"/>
      <c r="J1948" s="63"/>
      <c r="K1948" s="63"/>
      <c r="L1948" s="63"/>
      <c r="M1948" s="63"/>
      <c r="N1948" s="63"/>
      <c r="O1948" s="63"/>
      <c r="P1948" s="63"/>
      <c r="Q1948" s="63"/>
      <c r="R1948" s="63"/>
      <c r="S1948" s="63"/>
      <c r="T1948" s="63"/>
      <c r="U1948" s="63"/>
      <c r="V1948" s="63"/>
      <c r="W1948" s="63"/>
      <c r="X1948" s="63"/>
      <c r="Y1948" s="63"/>
      <c r="Z1948" s="63"/>
      <c r="AA1948" s="63"/>
      <c r="AB1948" s="63"/>
      <c r="AC1948" s="63"/>
      <c r="AD1948" s="63"/>
      <c r="AE1948" s="63"/>
      <c r="AF1948" s="63"/>
      <c r="AG1948" s="63"/>
      <c r="AH1948" s="63"/>
      <c r="AI1948" s="63"/>
      <c r="AJ1948" s="63"/>
      <c r="AK1948" s="63"/>
      <c r="AL1948" s="63"/>
      <c r="AM1948" s="63"/>
      <c r="AN1948" s="63"/>
      <c r="AO1948" s="63"/>
      <c r="AP1948" s="63"/>
      <c r="AQ1948" s="63"/>
      <c r="AR1948" s="63"/>
      <c r="AS1948" s="63"/>
      <c r="AT1948" s="63"/>
      <c r="AU1948" s="63"/>
      <c r="AV1948" s="63"/>
      <c r="AW1948" s="63"/>
      <c r="AX1948" s="63"/>
      <c r="AY1948" s="63"/>
      <c r="AZ1948" s="63"/>
      <c r="BA1948" s="63"/>
      <c r="BB1948" s="63"/>
      <c r="BC1948" s="63"/>
      <c r="BD1948" s="63"/>
      <c r="BE1948" s="63"/>
      <c r="BF1948" s="63"/>
      <c r="BG1948" s="63"/>
      <c r="BH1948" s="63"/>
      <c r="BI1948" s="63"/>
      <c r="BJ1948" s="63"/>
      <c r="BK1948" s="63"/>
      <c r="BL1948" s="63"/>
      <c r="BM1948" s="63"/>
      <c r="BN1948" s="63"/>
      <c r="BO1948" s="63"/>
      <c r="BP1948" s="63"/>
      <c r="BQ1948" s="63"/>
      <c r="BR1948" s="63"/>
      <c r="BS1948" s="63"/>
      <c r="BT1948" s="63"/>
      <c r="BU1948" s="63"/>
      <c r="BV1948" s="63"/>
      <c r="BW1948" s="63"/>
      <c r="BX1948" s="63"/>
      <c r="BY1948" s="63"/>
      <c r="BZ1948" s="63"/>
      <c r="CA1948" s="63"/>
      <c r="CB1948" s="63"/>
      <c r="CC1948" s="63"/>
      <c r="CD1948" s="63"/>
      <c r="CE1948" s="63"/>
      <c r="CF1948" s="63"/>
      <c r="CG1948" s="63"/>
      <c r="CH1948" s="63"/>
      <c r="CI1948" s="63"/>
      <c r="CJ1948" s="63"/>
      <c r="CK1948" s="63"/>
      <c r="CL1948" s="63"/>
      <c r="CM1948" s="63"/>
      <c r="CN1948" s="63"/>
      <c r="CO1948" s="63"/>
      <c r="CP1948" s="63"/>
      <c r="CR1948" s="227"/>
      <c r="CS1948" s="74"/>
    </row>
    <row r="1949" spans="1:97" s="72" customFormat="1" ht="75.75" customHeight="1">
      <c r="A1949" s="63"/>
      <c r="B1949" s="63"/>
      <c r="C1949" s="63"/>
      <c r="D1949" s="63"/>
      <c r="E1949" s="63"/>
      <c r="F1949" s="63"/>
      <c r="G1949" s="63"/>
      <c r="H1949" s="63"/>
      <c r="I1949" s="63"/>
      <c r="J1949" s="63"/>
      <c r="K1949" s="63"/>
      <c r="L1949" s="63"/>
      <c r="M1949" s="63"/>
      <c r="N1949" s="63"/>
      <c r="O1949" s="63"/>
      <c r="P1949" s="63"/>
      <c r="Q1949" s="63"/>
      <c r="R1949" s="63"/>
      <c r="S1949" s="63"/>
      <c r="T1949" s="63"/>
      <c r="U1949" s="63"/>
      <c r="V1949" s="63"/>
      <c r="W1949" s="63"/>
      <c r="X1949" s="63"/>
      <c r="Y1949" s="63"/>
      <c r="Z1949" s="63"/>
      <c r="AA1949" s="63"/>
      <c r="AB1949" s="63"/>
      <c r="AC1949" s="63"/>
      <c r="AD1949" s="63"/>
      <c r="AE1949" s="63"/>
      <c r="AF1949" s="63"/>
      <c r="AG1949" s="63"/>
      <c r="AH1949" s="63"/>
      <c r="AI1949" s="63"/>
      <c r="AJ1949" s="63"/>
      <c r="AK1949" s="63"/>
      <c r="AL1949" s="63"/>
      <c r="AM1949" s="63"/>
      <c r="AN1949" s="63"/>
      <c r="AO1949" s="63"/>
      <c r="AP1949" s="63"/>
      <c r="AQ1949" s="63"/>
      <c r="AR1949" s="63"/>
      <c r="AS1949" s="63"/>
      <c r="AT1949" s="63"/>
      <c r="AU1949" s="63"/>
      <c r="AV1949" s="63"/>
      <c r="AW1949" s="63"/>
      <c r="AX1949" s="63"/>
      <c r="AY1949" s="63"/>
      <c r="AZ1949" s="63"/>
      <c r="BA1949" s="63"/>
      <c r="BB1949" s="63"/>
      <c r="BC1949" s="63"/>
      <c r="BD1949" s="63"/>
      <c r="BE1949" s="63"/>
      <c r="BF1949" s="63"/>
      <c r="BG1949" s="63"/>
      <c r="BH1949" s="63"/>
      <c r="BI1949" s="63"/>
      <c r="BJ1949" s="63"/>
      <c r="BK1949" s="63"/>
      <c r="BL1949" s="63"/>
      <c r="BM1949" s="63"/>
      <c r="BN1949" s="63"/>
      <c r="BO1949" s="63"/>
      <c r="BP1949" s="63"/>
      <c r="BQ1949" s="63"/>
      <c r="BR1949" s="63"/>
      <c r="BS1949" s="63"/>
      <c r="BT1949" s="63"/>
      <c r="BU1949" s="63"/>
      <c r="BV1949" s="63"/>
      <c r="BW1949" s="63"/>
      <c r="BX1949" s="63"/>
      <c r="BY1949" s="63"/>
      <c r="BZ1949" s="63"/>
      <c r="CA1949" s="63"/>
      <c r="CB1949" s="63"/>
      <c r="CC1949" s="63"/>
      <c r="CD1949" s="63"/>
      <c r="CE1949" s="63"/>
      <c r="CF1949" s="63"/>
      <c r="CG1949" s="63"/>
      <c r="CH1949" s="63"/>
      <c r="CI1949" s="63"/>
      <c r="CJ1949" s="63"/>
      <c r="CK1949" s="63"/>
      <c r="CL1949" s="63"/>
      <c r="CM1949" s="63"/>
      <c r="CN1949" s="63"/>
      <c r="CO1949" s="63"/>
      <c r="CP1949" s="63"/>
      <c r="CR1949" s="227"/>
      <c r="CS1949" s="74"/>
    </row>
    <row r="1950" spans="1:97" s="72" customFormat="1" ht="75.75" customHeight="1">
      <c r="A1950" s="63"/>
      <c r="B1950" s="63"/>
      <c r="C1950" s="63"/>
      <c r="D1950" s="63"/>
      <c r="E1950" s="63"/>
      <c r="F1950" s="63"/>
      <c r="G1950" s="63"/>
      <c r="H1950" s="63"/>
      <c r="I1950" s="63"/>
      <c r="J1950" s="63"/>
      <c r="K1950" s="63"/>
      <c r="L1950" s="63"/>
      <c r="M1950" s="63"/>
      <c r="N1950" s="63"/>
      <c r="O1950" s="63"/>
      <c r="P1950" s="63"/>
      <c r="Q1950" s="63"/>
      <c r="R1950" s="63"/>
      <c r="S1950" s="63"/>
      <c r="T1950" s="63"/>
      <c r="U1950" s="63"/>
      <c r="V1950" s="63"/>
      <c r="W1950" s="63"/>
      <c r="X1950" s="63"/>
      <c r="Y1950" s="63"/>
      <c r="Z1950" s="63"/>
      <c r="AA1950" s="63"/>
      <c r="AB1950" s="63"/>
      <c r="AC1950" s="63"/>
      <c r="AD1950" s="63"/>
      <c r="AE1950" s="63"/>
      <c r="AF1950" s="63"/>
      <c r="AG1950" s="63"/>
      <c r="AH1950" s="63"/>
      <c r="AI1950" s="63"/>
      <c r="AJ1950" s="63"/>
      <c r="AK1950" s="63"/>
      <c r="AL1950" s="63"/>
      <c r="AM1950" s="63"/>
      <c r="AN1950" s="63"/>
      <c r="AO1950" s="63"/>
      <c r="AP1950" s="63"/>
      <c r="AQ1950" s="63"/>
      <c r="AR1950" s="63"/>
      <c r="AS1950" s="63"/>
      <c r="AT1950" s="63"/>
      <c r="AU1950" s="63"/>
      <c r="AV1950" s="63"/>
      <c r="AW1950" s="63"/>
      <c r="AX1950" s="63"/>
      <c r="AY1950" s="63"/>
      <c r="AZ1950" s="63"/>
      <c r="BA1950" s="63"/>
      <c r="BB1950" s="63"/>
      <c r="BC1950" s="63"/>
      <c r="BD1950" s="63"/>
      <c r="BE1950" s="63"/>
      <c r="BF1950" s="63"/>
      <c r="BG1950" s="63"/>
      <c r="BH1950" s="63"/>
      <c r="BI1950" s="63"/>
      <c r="BJ1950" s="63"/>
      <c r="BK1950" s="63"/>
      <c r="BL1950" s="63"/>
      <c r="BM1950" s="63"/>
      <c r="BN1950" s="63"/>
      <c r="BO1950" s="63"/>
      <c r="BP1950" s="63"/>
      <c r="BQ1950" s="63"/>
      <c r="BR1950" s="63"/>
      <c r="BS1950" s="63"/>
      <c r="BT1950" s="63"/>
      <c r="BU1950" s="63"/>
      <c r="BV1950" s="63"/>
      <c r="BW1950" s="63"/>
      <c r="BX1950" s="63"/>
      <c r="BY1950" s="63"/>
      <c r="BZ1950" s="63"/>
      <c r="CA1950" s="63"/>
      <c r="CB1950" s="63"/>
      <c r="CC1950" s="63"/>
      <c r="CD1950" s="63"/>
      <c r="CE1950" s="63"/>
      <c r="CF1950" s="63"/>
      <c r="CG1950" s="63"/>
      <c r="CH1950" s="63"/>
      <c r="CI1950" s="63"/>
      <c r="CJ1950" s="63"/>
      <c r="CK1950" s="63"/>
      <c r="CL1950" s="63"/>
      <c r="CM1950" s="63"/>
      <c r="CN1950" s="63"/>
      <c r="CO1950" s="63"/>
      <c r="CP1950" s="63"/>
      <c r="CR1950" s="227"/>
      <c r="CS1950" s="74"/>
    </row>
    <row r="1951" spans="1:97" s="72" customFormat="1" ht="75.75" customHeight="1">
      <c r="A1951" s="63"/>
      <c r="B1951" s="63"/>
      <c r="C1951" s="63"/>
      <c r="D1951" s="63"/>
      <c r="E1951" s="63"/>
      <c r="F1951" s="63"/>
      <c r="G1951" s="63"/>
      <c r="H1951" s="63"/>
      <c r="I1951" s="63"/>
      <c r="J1951" s="63"/>
      <c r="K1951" s="63"/>
      <c r="L1951" s="63"/>
      <c r="M1951" s="63"/>
      <c r="N1951" s="63"/>
      <c r="O1951" s="63"/>
      <c r="P1951" s="63"/>
      <c r="Q1951" s="63"/>
      <c r="R1951" s="63"/>
      <c r="S1951" s="63"/>
      <c r="T1951" s="63"/>
      <c r="U1951" s="63"/>
      <c r="V1951" s="63"/>
      <c r="W1951" s="63"/>
      <c r="X1951" s="63"/>
      <c r="Y1951" s="63"/>
      <c r="Z1951" s="63"/>
      <c r="AA1951" s="63"/>
      <c r="AB1951" s="63"/>
      <c r="AC1951" s="63"/>
      <c r="AD1951" s="63"/>
      <c r="AE1951" s="63"/>
      <c r="AF1951" s="63"/>
      <c r="AG1951" s="63"/>
      <c r="AH1951" s="63"/>
      <c r="AI1951" s="63"/>
      <c r="AJ1951" s="63"/>
      <c r="AK1951" s="63"/>
      <c r="AL1951" s="63"/>
      <c r="AM1951" s="63"/>
      <c r="AN1951" s="63"/>
      <c r="AO1951" s="63"/>
      <c r="AP1951" s="63"/>
      <c r="AQ1951" s="63"/>
      <c r="AR1951" s="63"/>
      <c r="AS1951" s="63"/>
      <c r="AT1951" s="63"/>
      <c r="AU1951" s="63"/>
      <c r="AV1951" s="63"/>
      <c r="AW1951" s="63"/>
      <c r="AX1951" s="63"/>
      <c r="AY1951" s="63"/>
      <c r="AZ1951" s="63"/>
      <c r="BA1951" s="63"/>
      <c r="BB1951" s="63"/>
      <c r="BC1951" s="63"/>
      <c r="BD1951" s="63"/>
      <c r="BE1951" s="63"/>
      <c r="BF1951" s="63"/>
      <c r="BG1951" s="63"/>
      <c r="BH1951" s="63"/>
      <c r="BI1951" s="63"/>
      <c r="BJ1951" s="63"/>
      <c r="BK1951" s="63"/>
      <c r="BL1951" s="63"/>
      <c r="BM1951" s="63"/>
      <c r="BN1951" s="63"/>
      <c r="BO1951" s="63"/>
      <c r="BP1951" s="63"/>
      <c r="BQ1951" s="63"/>
      <c r="BR1951" s="63"/>
      <c r="BS1951" s="63"/>
      <c r="BT1951" s="63"/>
      <c r="BU1951" s="63"/>
      <c r="BV1951" s="63"/>
      <c r="BW1951" s="63"/>
      <c r="BX1951" s="63"/>
      <c r="BY1951" s="63"/>
      <c r="BZ1951" s="63"/>
      <c r="CA1951" s="63"/>
      <c r="CB1951" s="63"/>
      <c r="CC1951" s="63"/>
      <c r="CD1951" s="63"/>
      <c r="CE1951" s="63"/>
      <c r="CF1951" s="63"/>
      <c r="CG1951" s="63"/>
      <c r="CH1951" s="63"/>
      <c r="CI1951" s="63"/>
      <c r="CJ1951" s="63"/>
      <c r="CK1951" s="63"/>
      <c r="CL1951" s="63"/>
      <c r="CM1951" s="63"/>
      <c r="CN1951" s="63"/>
      <c r="CO1951" s="63"/>
      <c r="CP1951" s="63"/>
      <c r="CR1951" s="227"/>
      <c r="CS1951" s="74"/>
    </row>
    <row r="1952" spans="1:97" s="72" customFormat="1" ht="75.75" customHeight="1">
      <c r="A1952" s="63"/>
      <c r="B1952" s="63"/>
      <c r="C1952" s="63"/>
      <c r="D1952" s="63"/>
      <c r="E1952" s="63"/>
      <c r="F1952" s="63"/>
      <c r="G1952" s="63"/>
      <c r="H1952" s="63"/>
      <c r="I1952" s="63"/>
      <c r="J1952" s="63"/>
      <c r="K1952" s="63"/>
      <c r="L1952" s="63"/>
      <c r="M1952" s="63"/>
      <c r="N1952" s="63"/>
      <c r="O1952" s="63"/>
      <c r="P1952" s="63"/>
      <c r="Q1952" s="63"/>
      <c r="R1952" s="63"/>
      <c r="S1952" s="63"/>
      <c r="T1952" s="63"/>
      <c r="U1952" s="63"/>
      <c r="V1952" s="63"/>
      <c r="W1952" s="63"/>
      <c r="X1952" s="63"/>
      <c r="Y1952" s="63"/>
      <c r="Z1952" s="63"/>
      <c r="AA1952" s="63"/>
      <c r="AB1952" s="63"/>
      <c r="AC1952" s="63"/>
      <c r="AD1952" s="63"/>
      <c r="AE1952" s="63"/>
      <c r="AF1952" s="63"/>
      <c r="AG1952" s="63"/>
      <c r="AH1952" s="63"/>
      <c r="AI1952" s="63"/>
      <c r="AJ1952" s="63"/>
      <c r="AK1952" s="63"/>
      <c r="AL1952" s="63"/>
      <c r="AM1952" s="63"/>
      <c r="AN1952" s="63"/>
      <c r="AO1952" s="63"/>
      <c r="AP1952" s="63"/>
      <c r="AQ1952" s="63"/>
      <c r="AR1952" s="63"/>
      <c r="AS1952" s="63"/>
      <c r="AT1952" s="63"/>
      <c r="AU1952" s="63"/>
      <c r="AV1952" s="63"/>
      <c r="AW1952" s="63"/>
      <c r="AX1952" s="63"/>
      <c r="AY1952" s="63"/>
      <c r="AZ1952" s="63"/>
      <c r="BA1952" s="63"/>
      <c r="BB1952" s="63"/>
      <c r="BC1952" s="63"/>
      <c r="BD1952" s="63"/>
      <c r="BE1952" s="63"/>
      <c r="BF1952" s="63"/>
      <c r="BG1952" s="63"/>
      <c r="BH1952" s="63"/>
      <c r="BI1952" s="63"/>
      <c r="BJ1952" s="63"/>
      <c r="BK1952" s="63"/>
      <c r="BL1952" s="63"/>
      <c r="BM1952" s="63"/>
      <c r="BN1952" s="63"/>
      <c r="BO1952" s="63"/>
      <c r="BP1952" s="63"/>
      <c r="BQ1952" s="63"/>
      <c r="BR1952" s="63"/>
      <c r="BS1952" s="63"/>
      <c r="BT1952" s="63"/>
      <c r="BU1952" s="63"/>
      <c r="BV1952" s="63"/>
      <c r="BW1952" s="63"/>
      <c r="BX1952" s="63"/>
      <c r="BY1952" s="63"/>
      <c r="BZ1952" s="63"/>
      <c r="CA1952" s="63"/>
      <c r="CB1952" s="63"/>
      <c r="CC1952" s="63"/>
      <c r="CD1952" s="63"/>
      <c r="CE1952" s="63"/>
      <c r="CF1952" s="63"/>
      <c r="CG1952" s="63"/>
      <c r="CH1952" s="63"/>
      <c r="CI1952" s="63"/>
      <c r="CJ1952" s="63"/>
      <c r="CK1952" s="63"/>
      <c r="CL1952" s="63"/>
      <c r="CM1952" s="63"/>
      <c r="CN1952" s="63"/>
      <c r="CO1952" s="63"/>
      <c r="CP1952" s="63"/>
      <c r="CR1952" s="227"/>
      <c r="CS1952" s="74"/>
    </row>
    <row r="1953" spans="1:97" s="72" customFormat="1" ht="75.75" customHeight="1">
      <c r="A1953" s="63"/>
      <c r="B1953" s="63"/>
      <c r="C1953" s="63"/>
      <c r="D1953" s="63"/>
      <c r="E1953" s="63"/>
      <c r="F1953" s="63"/>
      <c r="G1953" s="63"/>
      <c r="H1953" s="63"/>
      <c r="I1953" s="63"/>
      <c r="J1953" s="63"/>
      <c r="K1953" s="63"/>
      <c r="L1953" s="63"/>
      <c r="M1953" s="63"/>
      <c r="N1953" s="63"/>
      <c r="O1953" s="63"/>
      <c r="P1953" s="63"/>
      <c r="Q1953" s="63"/>
      <c r="R1953" s="63"/>
      <c r="S1953" s="63"/>
      <c r="T1953" s="63"/>
      <c r="U1953" s="63"/>
      <c r="V1953" s="63"/>
      <c r="W1953" s="63"/>
      <c r="X1953" s="63"/>
      <c r="Y1953" s="63"/>
      <c r="Z1953" s="63"/>
      <c r="AA1953" s="63"/>
      <c r="AB1953" s="63"/>
      <c r="AC1953" s="63"/>
      <c r="AD1953" s="63"/>
      <c r="AE1953" s="63"/>
      <c r="AF1953" s="63"/>
      <c r="AG1953" s="63"/>
      <c r="AH1953" s="63"/>
      <c r="AI1953" s="63"/>
      <c r="AJ1953" s="63"/>
      <c r="AK1953" s="63"/>
      <c r="AL1953" s="63"/>
      <c r="AM1953" s="63"/>
      <c r="AN1953" s="63"/>
      <c r="AO1953" s="63"/>
      <c r="AP1953" s="63"/>
      <c r="AQ1953" s="63"/>
      <c r="AR1953" s="63"/>
      <c r="AS1953" s="63"/>
      <c r="AT1953" s="63"/>
      <c r="AU1953" s="63"/>
      <c r="AV1953" s="63"/>
      <c r="AW1953" s="63"/>
      <c r="AX1953" s="63"/>
      <c r="AY1953" s="63"/>
      <c r="AZ1953" s="63"/>
      <c r="BA1953" s="63"/>
      <c r="BB1953" s="63"/>
      <c r="BC1953" s="63"/>
      <c r="BD1953" s="63"/>
      <c r="BE1953" s="63"/>
      <c r="BF1953" s="63"/>
      <c r="BG1953" s="63"/>
      <c r="BH1953" s="63"/>
      <c r="BI1953" s="63"/>
      <c r="BJ1953" s="63"/>
      <c r="BK1953" s="63"/>
      <c r="BL1953" s="63"/>
      <c r="BM1953" s="63"/>
      <c r="BN1953" s="63"/>
      <c r="BO1953" s="63"/>
      <c r="BP1953" s="63"/>
      <c r="BQ1953" s="63"/>
      <c r="BR1953" s="63"/>
      <c r="BS1953" s="63"/>
      <c r="BT1953" s="63"/>
      <c r="BU1953" s="63"/>
      <c r="BV1953" s="63"/>
      <c r="BW1953" s="63"/>
      <c r="BX1953" s="63"/>
      <c r="BY1953" s="63"/>
      <c r="BZ1953" s="63"/>
      <c r="CA1953" s="63"/>
      <c r="CB1953" s="63"/>
      <c r="CC1953" s="63"/>
      <c r="CD1953" s="63"/>
      <c r="CE1953" s="63"/>
      <c r="CF1953" s="63"/>
      <c r="CG1953" s="63"/>
      <c r="CH1953" s="63"/>
      <c r="CI1953" s="63"/>
      <c r="CJ1953" s="63"/>
      <c r="CK1953" s="63"/>
      <c r="CL1953" s="63"/>
      <c r="CM1953" s="63"/>
      <c r="CN1953" s="63"/>
      <c r="CO1953" s="63"/>
      <c r="CP1953" s="63"/>
      <c r="CR1953" s="227"/>
      <c r="CS1953" s="74"/>
    </row>
    <row r="1954" spans="1:97" s="72" customFormat="1" ht="75.75" customHeight="1">
      <c r="A1954" s="63"/>
      <c r="B1954" s="63"/>
      <c r="C1954" s="63"/>
      <c r="D1954" s="63"/>
      <c r="E1954" s="63"/>
      <c r="F1954" s="63"/>
      <c r="G1954" s="63"/>
      <c r="H1954" s="63"/>
      <c r="I1954" s="63"/>
      <c r="J1954" s="63"/>
      <c r="K1954" s="63"/>
      <c r="L1954" s="63"/>
      <c r="M1954" s="63"/>
      <c r="N1954" s="63"/>
      <c r="O1954" s="63"/>
      <c r="P1954" s="63"/>
      <c r="Q1954" s="63"/>
      <c r="R1954" s="63"/>
      <c r="S1954" s="63"/>
      <c r="T1954" s="63"/>
      <c r="U1954" s="63"/>
      <c r="V1954" s="63"/>
      <c r="W1954" s="63"/>
      <c r="X1954" s="63"/>
      <c r="Y1954" s="63"/>
      <c r="Z1954" s="63"/>
      <c r="AA1954" s="63"/>
      <c r="AB1954" s="63"/>
      <c r="AC1954" s="63"/>
      <c r="AD1954" s="63"/>
      <c r="AE1954" s="63"/>
      <c r="AF1954" s="63"/>
      <c r="AG1954" s="63"/>
      <c r="AH1954" s="63"/>
      <c r="AI1954" s="63"/>
      <c r="AJ1954" s="63"/>
      <c r="AK1954" s="63"/>
      <c r="AL1954" s="63"/>
      <c r="AM1954" s="63"/>
      <c r="AN1954" s="63"/>
      <c r="AO1954" s="63"/>
      <c r="AP1954" s="63"/>
      <c r="AQ1954" s="63"/>
      <c r="AR1954" s="63"/>
      <c r="AS1954" s="63"/>
      <c r="AT1954" s="63"/>
      <c r="AU1954" s="63"/>
      <c r="AV1954" s="63"/>
      <c r="AW1954" s="63"/>
      <c r="AX1954" s="63"/>
      <c r="AY1954" s="63"/>
      <c r="AZ1954" s="63"/>
      <c r="BA1954" s="63"/>
      <c r="BB1954" s="63"/>
      <c r="BC1954" s="63"/>
      <c r="BD1954" s="63"/>
      <c r="BE1954" s="63"/>
      <c r="BF1954" s="63"/>
      <c r="BG1954" s="63"/>
      <c r="BH1954" s="63"/>
      <c r="BI1954" s="63"/>
      <c r="BJ1954" s="63"/>
      <c r="BK1954" s="63"/>
      <c r="BL1954" s="63"/>
      <c r="BM1954" s="63"/>
      <c r="BN1954" s="63"/>
      <c r="BO1954" s="63"/>
      <c r="BP1954" s="63"/>
      <c r="BQ1954" s="63"/>
      <c r="BR1954" s="63"/>
      <c r="BS1954" s="63"/>
      <c r="BT1954" s="63"/>
      <c r="BU1954" s="63"/>
      <c r="BV1954" s="63"/>
      <c r="BW1954" s="63"/>
      <c r="BX1954" s="63"/>
      <c r="BY1954" s="63"/>
      <c r="BZ1954" s="63"/>
      <c r="CA1954" s="63"/>
      <c r="CB1954" s="63"/>
      <c r="CC1954" s="63"/>
      <c r="CD1954" s="63"/>
      <c r="CE1954" s="63"/>
      <c r="CF1954" s="63"/>
      <c r="CG1954" s="63"/>
      <c r="CH1954" s="63"/>
      <c r="CI1954" s="63"/>
      <c r="CJ1954" s="63"/>
      <c r="CK1954" s="63"/>
      <c r="CL1954" s="63"/>
      <c r="CM1954" s="63"/>
      <c r="CN1954" s="63"/>
      <c r="CO1954" s="63"/>
      <c r="CP1954" s="63"/>
      <c r="CR1954" s="227"/>
      <c r="CS1954" s="74"/>
    </row>
    <row r="1955" spans="1:97" s="72" customFormat="1" ht="75.75" customHeight="1">
      <c r="A1955" s="63"/>
      <c r="B1955" s="63"/>
      <c r="C1955" s="63"/>
      <c r="D1955" s="63"/>
      <c r="E1955" s="63"/>
      <c r="F1955" s="63"/>
      <c r="G1955" s="63"/>
      <c r="H1955" s="63"/>
      <c r="I1955" s="63"/>
      <c r="J1955" s="63"/>
      <c r="K1955" s="63"/>
      <c r="L1955" s="63"/>
      <c r="M1955" s="63"/>
      <c r="N1955" s="63"/>
      <c r="O1955" s="63"/>
      <c r="P1955" s="63"/>
      <c r="Q1955" s="63"/>
      <c r="R1955" s="63"/>
      <c r="S1955" s="63"/>
      <c r="T1955" s="63"/>
      <c r="U1955" s="63"/>
      <c r="V1955" s="63"/>
      <c r="W1955" s="63"/>
      <c r="X1955" s="63"/>
      <c r="Y1955" s="63"/>
      <c r="Z1955" s="63"/>
      <c r="AA1955" s="63"/>
      <c r="AB1955" s="63"/>
      <c r="AC1955" s="63"/>
      <c r="AD1955" s="63"/>
      <c r="AE1955" s="63"/>
      <c r="AF1955" s="63"/>
      <c r="AG1955" s="63"/>
      <c r="AH1955" s="63"/>
      <c r="AI1955" s="63"/>
      <c r="AJ1955" s="63"/>
      <c r="AK1955" s="63"/>
      <c r="AL1955" s="63"/>
      <c r="AM1955" s="63"/>
      <c r="AN1955" s="63"/>
      <c r="AO1955" s="63"/>
      <c r="AP1955" s="63"/>
      <c r="AQ1955" s="63"/>
      <c r="AR1955" s="63"/>
      <c r="AS1955" s="63"/>
      <c r="AT1955" s="63"/>
      <c r="AU1955" s="63"/>
      <c r="AV1955" s="63"/>
      <c r="AW1955" s="63"/>
      <c r="AX1955" s="63"/>
      <c r="AY1955" s="63"/>
      <c r="AZ1955" s="63"/>
      <c r="BA1955" s="63"/>
      <c r="BB1955" s="63"/>
      <c r="BC1955" s="63"/>
      <c r="BD1955" s="63"/>
      <c r="BE1955" s="63"/>
      <c r="BF1955" s="63"/>
      <c r="BG1955" s="63"/>
      <c r="BH1955" s="63"/>
      <c r="BI1955" s="63"/>
      <c r="BJ1955" s="63"/>
      <c r="BK1955" s="63"/>
      <c r="BL1955" s="63"/>
      <c r="BM1955" s="63"/>
      <c r="BN1955" s="63"/>
      <c r="BO1955" s="63"/>
      <c r="BP1955" s="63"/>
      <c r="BQ1955" s="63"/>
      <c r="BR1955" s="63"/>
      <c r="BS1955" s="63"/>
      <c r="BT1955" s="63"/>
      <c r="BU1955" s="63"/>
      <c r="BV1955" s="63"/>
      <c r="BW1955" s="63"/>
      <c r="BX1955" s="63"/>
      <c r="BY1955" s="63"/>
      <c r="BZ1955" s="63"/>
      <c r="CA1955" s="63"/>
      <c r="CB1955" s="63"/>
      <c r="CC1955" s="63"/>
      <c r="CD1955" s="63"/>
      <c r="CE1955" s="63"/>
      <c r="CF1955" s="63"/>
      <c r="CG1955" s="63"/>
      <c r="CH1955" s="63"/>
      <c r="CI1955" s="63"/>
      <c r="CJ1955" s="63"/>
      <c r="CK1955" s="63"/>
      <c r="CL1955" s="63"/>
      <c r="CM1955" s="63"/>
      <c r="CN1955" s="63"/>
      <c r="CO1955" s="63"/>
      <c r="CP1955" s="63"/>
      <c r="CR1955" s="227"/>
      <c r="CS1955" s="74"/>
    </row>
    <row r="1956" spans="1:97" s="72" customFormat="1" ht="75.75" customHeight="1">
      <c r="A1956" s="63"/>
      <c r="B1956" s="63"/>
      <c r="C1956" s="63"/>
      <c r="D1956" s="63"/>
      <c r="E1956" s="63"/>
      <c r="F1956" s="63"/>
      <c r="G1956" s="63"/>
      <c r="H1956" s="63"/>
      <c r="I1956" s="63"/>
      <c r="J1956" s="63"/>
      <c r="K1956" s="63"/>
      <c r="L1956" s="63"/>
      <c r="M1956" s="63"/>
      <c r="N1956" s="63"/>
      <c r="O1956" s="63"/>
      <c r="P1956" s="63"/>
      <c r="Q1956" s="63"/>
      <c r="R1956" s="63"/>
      <c r="S1956" s="63"/>
      <c r="T1956" s="63"/>
      <c r="U1956" s="63"/>
      <c r="V1956" s="63"/>
      <c r="W1956" s="63"/>
      <c r="X1956" s="63"/>
      <c r="Y1956" s="63"/>
      <c r="Z1956" s="63"/>
      <c r="AA1956" s="63"/>
      <c r="AB1956" s="63"/>
      <c r="AC1956" s="63"/>
      <c r="AD1956" s="63"/>
      <c r="AE1956" s="63"/>
      <c r="AF1956" s="63"/>
      <c r="AG1956" s="63"/>
      <c r="AH1956" s="63"/>
      <c r="AI1956" s="63"/>
      <c r="AJ1956" s="63"/>
      <c r="AK1956" s="63"/>
      <c r="AL1956" s="63"/>
      <c r="AM1956" s="63"/>
      <c r="AN1956" s="63"/>
      <c r="AO1956" s="63"/>
      <c r="AP1956" s="63"/>
      <c r="AQ1956" s="63"/>
      <c r="AR1956" s="63"/>
      <c r="AS1956" s="63"/>
      <c r="AT1956" s="63"/>
      <c r="AU1956" s="63"/>
      <c r="AV1956" s="63"/>
      <c r="AW1956" s="63"/>
      <c r="AX1956" s="63"/>
      <c r="AY1956" s="63"/>
      <c r="AZ1956" s="63"/>
      <c r="BA1956" s="63"/>
      <c r="BB1956" s="63"/>
      <c r="BC1956" s="63"/>
      <c r="BD1956" s="63"/>
      <c r="BE1956" s="63"/>
      <c r="BF1956" s="63"/>
      <c r="BG1956" s="63"/>
      <c r="BH1956" s="63"/>
      <c r="BI1956" s="63"/>
      <c r="BJ1956" s="63"/>
      <c r="BK1956" s="63"/>
      <c r="BL1956" s="63"/>
      <c r="BM1956" s="63"/>
      <c r="BN1956" s="63"/>
      <c r="BO1956" s="63"/>
      <c r="BP1956" s="63"/>
      <c r="BQ1956" s="63"/>
      <c r="BR1956" s="63"/>
      <c r="BS1956" s="63"/>
      <c r="BT1956" s="63"/>
      <c r="BU1956" s="63"/>
      <c r="BV1956" s="63"/>
      <c r="BW1956" s="63"/>
      <c r="BX1956" s="63"/>
      <c r="BY1956" s="63"/>
      <c r="BZ1956" s="63"/>
      <c r="CA1956" s="63"/>
      <c r="CB1956" s="63"/>
      <c r="CC1956" s="63"/>
      <c r="CD1956" s="63"/>
      <c r="CE1956" s="63"/>
      <c r="CF1956" s="63"/>
      <c r="CG1956" s="63"/>
      <c r="CH1956" s="63"/>
      <c r="CI1956" s="63"/>
      <c r="CJ1956" s="63"/>
      <c r="CK1956" s="63"/>
      <c r="CL1956" s="63"/>
      <c r="CM1956" s="63"/>
      <c r="CN1956" s="63"/>
      <c r="CO1956" s="63"/>
      <c r="CP1956" s="63"/>
      <c r="CR1956" s="227"/>
      <c r="CS1956" s="74"/>
    </row>
    <row r="1957" spans="1:97" s="72" customFormat="1" ht="75.75" customHeight="1">
      <c r="A1957" s="63"/>
      <c r="B1957" s="63"/>
      <c r="C1957" s="63"/>
      <c r="D1957" s="63"/>
      <c r="E1957" s="63"/>
      <c r="F1957" s="63"/>
      <c r="G1957" s="63"/>
      <c r="H1957" s="63"/>
      <c r="I1957" s="63"/>
      <c r="J1957" s="63"/>
      <c r="K1957" s="63"/>
      <c r="L1957" s="63"/>
      <c r="M1957" s="63"/>
      <c r="N1957" s="63"/>
      <c r="O1957" s="63"/>
      <c r="P1957" s="63"/>
      <c r="Q1957" s="63"/>
      <c r="R1957" s="63"/>
      <c r="S1957" s="63"/>
      <c r="T1957" s="63"/>
      <c r="U1957" s="63"/>
      <c r="V1957" s="63"/>
      <c r="W1957" s="63"/>
      <c r="X1957" s="63"/>
      <c r="Y1957" s="63"/>
      <c r="Z1957" s="63"/>
      <c r="AA1957" s="63"/>
      <c r="AB1957" s="63"/>
      <c r="AC1957" s="63"/>
      <c r="AD1957" s="63"/>
      <c r="AE1957" s="63"/>
      <c r="AF1957" s="63"/>
      <c r="AG1957" s="63"/>
      <c r="AH1957" s="63"/>
      <c r="AI1957" s="63"/>
      <c r="AJ1957" s="63"/>
      <c r="AK1957" s="63"/>
      <c r="AL1957" s="63"/>
      <c r="AM1957" s="63"/>
      <c r="AN1957" s="63"/>
      <c r="AO1957" s="63"/>
      <c r="AP1957" s="63"/>
      <c r="AQ1957" s="63"/>
      <c r="AR1957" s="63"/>
      <c r="AS1957" s="63"/>
      <c r="AT1957" s="63"/>
      <c r="AU1957" s="63"/>
      <c r="AV1957" s="63"/>
      <c r="AW1957" s="63"/>
      <c r="AX1957" s="63"/>
      <c r="AY1957" s="63"/>
      <c r="AZ1957" s="63"/>
      <c r="BA1957" s="63"/>
      <c r="BB1957" s="63"/>
      <c r="BC1957" s="63"/>
      <c r="BD1957" s="63"/>
      <c r="BE1957" s="63"/>
      <c r="BF1957" s="63"/>
      <c r="BG1957" s="63"/>
      <c r="BH1957" s="63"/>
      <c r="BI1957" s="63"/>
      <c r="BJ1957" s="63"/>
      <c r="BK1957" s="63"/>
      <c r="BL1957" s="63"/>
      <c r="BM1957" s="63"/>
      <c r="BN1957" s="63"/>
      <c r="BO1957" s="63"/>
      <c r="BP1957" s="63"/>
      <c r="BQ1957" s="63"/>
      <c r="BR1957" s="63"/>
      <c r="BS1957" s="63"/>
      <c r="BT1957" s="63"/>
      <c r="BU1957" s="63"/>
      <c r="BV1957" s="63"/>
      <c r="BW1957" s="63"/>
      <c r="BX1957" s="63"/>
      <c r="BY1957" s="63"/>
      <c r="BZ1957" s="63"/>
      <c r="CA1957" s="63"/>
      <c r="CB1957" s="63"/>
      <c r="CC1957" s="63"/>
      <c r="CD1957" s="63"/>
      <c r="CE1957" s="63"/>
      <c r="CF1957" s="63"/>
      <c r="CG1957" s="63"/>
      <c r="CH1957" s="63"/>
      <c r="CI1957" s="63"/>
      <c r="CJ1957" s="63"/>
      <c r="CK1957" s="63"/>
      <c r="CL1957" s="63"/>
      <c r="CM1957" s="63"/>
      <c r="CN1957" s="63"/>
      <c r="CO1957" s="63"/>
      <c r="CP1957" s="63"/>
      <c r="CR1957" s="227"/>
      <c r="CS1957" s="74"/>
    </row>
    <row r="1958" spans="1:97" s="72" customFormat="1" ht="75.75" customHeight="1">
      <c r="A1958" s="63"/>
      <c r="B1958" s="63"/>
      <c r="C1958" s="63"/>
      <c r="D1958" s="63"/>
      <c r="E1958" s="63"/>
      <c r="F1958" s="63"/>
      <c r="G1958" s="63"/>
      <c r="H1958" s="63"/>
      <c r="I1958" s="63"/>
      <c r="J1958" s="63"/>
      <c r="K1958" s="63"/>
      <c r="L1958" s="63"/>
      <c r="M1958" s="63"/>
      <c r="N1958" s="63"/>
      <c r="O1958" s="63"/>
      <c r="P1958" s="63"/>
      <c r="Q1958" s="63"/>
      <c r="R1958" s="63"/>
      <c r="S1958" s="63"/>
      <c r="T1958" s="63"/>
      <c r="U1958" s="63"/>
      <c r="V1958" s="63"/>
      <c r="W1958" s="63"/>
      <c r="X1958" s="63"/>
      <c r="Y1958" s="63"/>
      <c r="Z1958" s="63"/>
      <c r="AA1958" s="63"/>
      <c r="AB1958" s="63"/>
      <c r="AC1958" s="63"/>
      <c r="AD1958" s="63"/>
      <c r="AE1958" s="63"/>
      <c r="AF1958" s="63"/>
      <c r="AG1958" s="63"/>
      <c r="AH1958" s="63"/>
      <c r="AI1958" s="63"/>
      <c r="AJ1958" s="63"/>
      <c r="AK1958" s="63"/>
      <c r="AL1958" s="63"/>
      <c r="AM1958" s="63"/>
      <c r="AN1958" s="63"/>
      <c r="AO1958" s="63"/>
      <c r="AP1958" s="63"/>
      <c r="AQ1958" s="63"/>
      <c r="AR1958" s="63"/>
      <c r="AS1958" s="63"/>
      <c r="AT1958" s="63"/>
      <c r="AU1958" s="63"/>
      <c r="AV1958" s="63"/>
      <c r="AW1958" s="63"/>
      <c r="AX1958" s="63"/>
      <c r="AY1958" s="63"/>
      <c r="AZ1958" s="63"/>
      <c r="BA1958" s="63"/>
      <c r="BB1958" s="63"/>
      <c r="BC1958" s="63"/>
      <c r="BD1958" s="63"/>
      <c r="BE1958" s="63"/>
      <c r="BF1958" s="63"/>
      <c r="BG1958" s="63"/>
      <c r="BH1958" s="63"/>
      <c r="BI1958" s="63"/>
      <c r="BJ1958" s="63"/>
      <c r="BK1958" s="63"/>
      <c r="BL1958" s="63"/>
      <c r="BM1958" s="63"/>
      <c r="BN1958" s="63"/>
      <c r="BO1958" s="63"/>
      <c r="BP1958" s="63"/>
      <c r="BQ1958" s="63"/>
      <c r="BR1958" s="63"/>
      <c r="BS1958" s="63"/>
      <c r="BT1958" s="63"/>
      <c r="BU1958" s="63"/>
      <c r="BV1958" s="63"/>
      <c r="BW1958" s="63"/>
      <c r="BX1958" s="63"/>
      <c r="BY1958" s="63"/>
      <c r="BZ1958" s="63"/>
      <c r="CA1958" s="63"/>
      <c r="CB1958" s="63"/>
      <c r="CC1958" s="63"/>
      <c r="CD1958" s="63"/>
      <c r="CE1958" s="63"/>
      <c r="CF1958" s="63"/>
      <c r="CG1958" s="63"/>
      <c r="CH1958" s="63"/>
      <c r="CI1958" s="63"/>
      <c r="CJ1958" s="63"/>
      <c r="CK1958" s="63"/>
      <c r="CL1958" s="63"/>
      <c r="CM1958" s="63"/>
      <c r="CN1958" s="63"/>
      <c r="CO1958" s="63"/>
      <c r="CP1958" s="63"/>
      <c r="CR1958" s="227"/>
      <c r="CS1958" s="74"/>
    </row>
    <row r="1959" spans="1:97" s="72" customFormat="1" ht="75.75" customHeight="1">
      <c r="A1959" s="63"/>
      <c r="B1959" s="63"/>
      <c r="C1959" s="63"/>
      <c r="D1959" s="63"/>
      <c r="E1959" s="63"/>
      <c r="F1959" s="63"/>
      <c r="G1959" s="63"/>
      <c r="H1959" s="63"/>
      <c r="I1959" s="63"/>
      <c r="J1959" s="63"/>
      <c r="K1959" s="63"/>
      <c r="L1959" s="63"/>
      <c r="M1959" s="63"/>
      <c r="N1959" s="63"/>
      <c r="O1959" s="63"/>
      <c r="P1959" s="63"/>
      <c r="Q1959" s="63"/>
      <c r="R1959" s="63"/>
      <c r="S1959" s="63"/>
      <c r="T1959" s="63"/>
      <c r="U1959" s="63"/>
      <c r="V1959" s="63"/>
      <c r="W1959" s="63"/>
      <c r="X1959" s="63"/>
      <c r="Y1959" s="63"/>
      <c r="Z1959" s="63"/>
      <c r="AA1959" s="63"/>
      <c r="AB1959" s="63"/>
      <c r="AC1959" s="63"/>
      <c r="AD1959" s="63"/>
      <c r="AE1959" s="63"/>
      <c r="AF1959" s="63"/>
      <c r="AG1959" s="63"/>
      <c r="AH1959" s="63"/>
      <c r="AI1959" s="63"/>
      <c r="AJ1959" s="63"/>
      <c r="AK1959" s="63"/>
      <c r="AL1959" s="63"/>
      <c r="AM1959" s="63"/>
      <c r="AN1959" s="63"/>
      <c r="AO1959" s="63"/>
      <c r="AP1959" s="63"/>
      <c r="AQ1959" s="63"/>
      <c r="AR1959" s="63"/>
      <c r="AS1959" s="63"/>
      <c r="AT1959" s="63"/>
      <c r="AU1959" s="63"/>
      <c r="AV1959" s="63"/>
      <c r="AW1959" s="63"/>
      <c r="AX1959" s="63"/>
      <c r="AY1959" s="63"/>
      <c r="AZ1959" s="63"/>
      <c r="BA1959" s="63"/>
      <c r="BB1959" s="63"/>
      <c r="BC1959" s="63"/>
      <c r="BD1959" s="63"/>
      <c r="BE1959" s="63"/>
      <c r="BF1959" s="63"/>
      <c r="BG1959" s="63"/>
      <c r="BH1959" s="63"/>
      <c r="BI1959" s="63"/>
      <c r="BJ1959" s="63"/>
      <c r="BK1959" s="63"/>
      <c r="BL1959" s="63"/>
      <c r="BM1959" s="63"/>
      <c r="BN1959" s="63"/>
      <c r="BO1959" s="63"/>
      <c r="BP1959" s="63"/>
      <c r="BQ1959" s="63"/>
      <c r="BR1959" s="63"/>
      <c r="BS1959" s="63"/>
      <c r="BT1959" s="63"/>
      <c r="BU1959" s="63"/>
      <c r="BV1959" s="63"/>
      <c r="BW1959" s="63"/>
      <c r="BX1959" s="63"/>
      <c r="BY1959" s="63"/>
      <c r="BZ1959" s="63"/>
      <c r="CA1959" s="63"/>
      <c r="CB1959" s="63"/>
      <c r="CC1959" s="63"/>
      <c r="CD1959" s="63"/>
      <c r="CE1959" s="63"/>
      <c r="CF1959" s="63"/>
      <c r="CG1959" s="63"/>
      <c r="CH1959" s="63"/>
      <c r="CI1959" s="63"/>
      <c r="CJ1959" s="63"/>
      <c r="CK1959" s="63"/>
      <c r="CL1959" s="63"/>
      <c r="CM1959" s="63"/>
      <c r="CN1959" s="63"/>
      <c r="CO1959" s="63"/>
      <c r="CP1959" s="63"/>
      <c r="CR1959" s="227"/>
      <c r="CS1959" s="74"/>
    </row>
    <row r="1960" spans="1:97" s="72" customFormat="1" ht="75.75" customHeight="1">
      <c r="A1960" s="63"/>
      <c r="B1960" s="63"/>
      <c r="C1960" s="63"/>
      <c r="D1960" s="63"/>
      <c r="E1960" s="63"/>
      <c r="F1960" s="63"/>
      <c r="G1960" s="63"/>
      <c r="H1960" s="63"/>
      <c r="I1960" s="63"/>
      <c r="J1960" s="63"/>
      <c r="K1960" s="63"/>
      <c r="L1960" s="63"/>
      <c r="M1960" s="63"/>
      <c r="N1960" s="63"/>
      <c r="O1960" s="63"/>
      <c r="P1960" s="63"/>
      <c r="Q1960" s="63"/>
      <c r="R1960" s="63"/>
      <c r="S1960" s="63"/>
      <c r="T1960" s="63"/>
      <c r="U1960" s="63"/>
      <c r="V1960" s="63"/>
      <c r="W1960" s="63"/>
      <c r="X1960" s="63"/>
      <c r="Y1960" s="63"/>
      <c r="Z1960" s="63"/>
      <c r="AA1960" s="63"/>
      <c r="AB1960" s="63"/>
      <c r="AC1960" s="63"/>
      <c r="AD1960" s="63"/>
      <c r="AE1960" s="63"/>
      <c r="AF1960" s="63"/>
      <c r="AG1960" s="63"/>
      <c r="AH1960" s="63"/>
      <c r="AI1960" s="63"/>
      <c r="AJ1960" s="63"/>
      <c r="AK1960" s="63"/>
      <c r="AL1960" s="63"/>
      <c r="AM1960" s="63"/>
      <c r="AN1960" s="63"/>
      <c r="AO1960" s="63"/>
      <c r="AP1960" s="63"/>
      <c r="AQ1960" s="63"/>
      <c r="AR1960" s="63"/>
      <c r="AS1960" s="63"/>
      <c r="AT1960" s="63"/>
      <c r="AU1960" s="63"/>
      <c r="AV1960" s="63"/>
      <c r="AW1960" s="63"/>
      <c r="AX1960" s="63"/>
      <c r="AY1960" s="63"/>
      <c r="AZ1960" s="63"/>
      <c r="BA1960" s="63"/>
      <c r="BB1960" s="63"/>
      <c r="BC1960" s="63"/>
      <c r="BD1960" s="63"/>
      <c r="BE1960" s="63"/>
      <c r="BF1960" s="63"/>
      <c r="BG1960" s="63"/>
      <c r="BH1960" s="63"/>
      <c r="BI1960" s="63"/>
      <c r="BJ1960" s="63"/>
      <c r="BK1960" s="63"/>
      <c r="BL1960" s="63"/>
      <c r="BM1960" s="63"/>
      <c r="BN1960" s="63"/>
      <c r="BO1960" s="63"/>
      <c r="BP1960" s="63"/>
      <c r="BQ1960" s="63"/>
      <c r="BR1960" s="63"/>
      <c r="BS1960" s="63"/>
      <c r="BT1960" s="63"/>
      <c r="BU1960" s="63"/>
      <c r="BV1960" s="63"/>
      <c r="BW1960" s="63"/>
      <c r="BX1960" s="63"/>
      <c r="BY1960" s="63"/>
      <c r="BZ1960" s="63"/>
      <c r="CA1960" s="63"/>
      <c r="CB1960" s="63"/>
      <c r="CC1960" s="63"/>
      <c r="CD1960" s="63"/>
      <c r="CE1960" s="63"/>
      <c r="CF1960" s="63"/>
      <c r="CG1960" s="63"/>
      <c r="CH1960" s="63"/>
      <c r="CI1960" s="63"/>
      <c r="CJ1960" s="63"/>
      <c r="CK1960" s="63"/>
      <c r="CL1960" s="63"/>
      <c r="CM1960" s="63"/>
      <c r="CN1960" s="63"/>
      <c r="CO1960" s="63"/>
      <c r="CP1960" s="63"/>
      <c r="CR1960" s="227"/>
      <c r="CS1960" s="74"/>
    </row>
    <row r="1961" spans="1:97" s="72" customFormat="1" ht="75.75" customHeight="1">
      <c r="A1961" s="63"/>
      <c r="B1961" s="63"/>
      <c r="C1961" s="63"/>
      <c r="D1961" s="63"/>
      <c r="E1961" s="63"/>
      <c r="F1961" s="63"/>
      <c r="G1961" s="63"/>
      <c r="H1961" s="63"/>
      <c r="I1961" s="63"/>
      <c r="J1961" s="63"/>
      <c r="K1961" s="63"/>
      <c r="L1961" s="63"/>
      <c r="M1961" s="63"/>
      <c r="N1961" s="63"/>
      <c r="O1961" s="63"/>
      <c r="P1961" s="63"/>
      <c r="Q1961" s="63"/>
      <c r="R1961" s="63"/>
      <c r="S1961" s="63"/>
      <c r="T1961" s="63"/>
      <c r="U1961" s="63"/>
      <c r="V1961" s="63"/>
      <c r="W1961" s="63"/>
      <c r="X1961" s="63"/>
      <c r="Y1961" s="63"/>
      <c r="Z1961" s="63"/>
      <c r="AA1961" s="63"/>
      <c r="AB1961" s="63"/>
      <c r="AC1961" s="63"/>
      <c r="AD1961" s="63"/>
      <c r="AE1961" s="63"/>
      <c r="AF1961" s="63"/>
      <c r="AG1961" s="63"/>
      <c r="AH1961" s="63"/>
      <c r="AI1961" s="63"/>
      <c r="AJ1961" s="63"/>
      <c r="AK1961" s="63"/>
      <c r="AL1961" s="63"/>
      <c r="AM1961" s="63"/>
      <c r="AN1961" s="63"/>
      <c r="AO1961" s="63"/>
      <c r="AP1961" s="63"/>
      <c r="AQ1961" s="63"/>
      <c r="AR1961" s="63"/>
      <c r="AS1961" s="63"/>
      <c r="AT1961" s="63"/>
      <c r="AU1961" s="63"/>
      <c r="AV1961" s="63"/>
      <c r="AW1961" s="63"/>
      <c r="AX1961" s="63"/>
      <c r="AY1961" s="63"/>
      <c r="AZ1961" s="63"/>
      <c r="BA1961" s="63"/>
      <c r="BB1961" s="63"/>
      <c r="BC1961" s="63"/>
      <c r="BD1961" s="63"/>
      <c r="BE1961" s="63"/>
      <c r="BF1961" s="63"/>
      <c r="BG1961" s="63"/>
      <c r="BH1961" s="63"/>
      <c r="BI1961" s="63"/>
      <c r="BJ1961" s="63"/>
      <c r="BK1961" s="63"/>
      <c r="BL1961" s="63"/>
      <c r="BM1961" s="63"/>
      <c r="BN1961" s="63"/>
      <c r="BO1961" s="63"/>
      <c r="BP1961" s="63"/>
      <c r="BQ1961" s="63"/>
      <c r="BR1961" s="63"/>
      <c r="BS1961" s="63"/>
      <c r="BT1961" s="63"/>
      <c r="BU1961" s="63"/>
      <c r="BV1961" s="63"/>
      <c r="BW1961" s="63"/>
      <c r="BX1961" s="63"/>
      <c r="BY1961" s="63"/>
      <c r="BZ1961" s="63"/>
      <c r="CA1961" s="63"/>
      <c r="CB1961" s="63"/>
      <c r="CC1961" s="63"/>
      <c r="CD1961" s="63"/>
      <c r="CE1961" s="63"/>
      <c r="CF1961" s="63"/>
      <c r="CG1961" s="63"/>
      <c r="CH1961" s="63"/>
      <c r="CI1961" s="63"/>
      <c r="CJ1961" s="63"/>
      <c r="CK1961" s="63"/>
      <c r="CL1961" s="63"/>
      <c r="CM1961" s="63"/>
      <c r="CN1961" s="63"/>
      <c r="CO1961" s="63"/>
      <c r="CP1961" s="63"/>
      <c r="CR1961" s="227"/>
      <c r="CS1961" s="74"/>
    </row>
    <row r="1962" spans="1:97" s="72" customFormat="1" ht="75.75" customHeight="1">
      <c r="A1962" s="63"/>
      <c r="B1962" s="63"/>
      <c r="C1962" s="63"/>
      <c r="D1962" s="63"/>
      <c r="E1962" s="63"/>
      <c r="F1962" s="63"/>
      <c r="G1962" s="63"/>
      <c r="H1962" s="63"/>
      <c r="I1962" s="63"/>
      <c r="J1962" s="63"/>
      <c r="K1962" s="63"/>
      <c r="L1962" s="63"/>
      <c r="M1962" s="63"/>
      <c r="N1962" s="63"/>
      <c r="O1962" s="63"/>
      <c r="P1962" s="63"/>
      <c r="Q1962" s="63"/>
      <c r="R1962" s="63"/>
      <c r="S1962" s="63"/>
      <c r="T1962" s="63"/>
      <c r="U1962" s="63"/>
      <c r="V1962" s="63"/>
      <c r="W1962" s="63"/>
      <c r="X1962" s="63"/>
      <c r="Y1962" s="63"/>
      <c r="Z1962" s="63"/>
      <c r="AA1962" s="63"/>
      <c r="AB1962" s="63"/>
      <c r="AC1962" s="63"/>
      <c r="AD1962" s="63"/>
      <c r="AE1962" s="63"/>
      <c r="AF1962" s="63"/>
      <c r="AG1962" s="63"/>
      <c r="AH1962" s="63"/>
      <c r="AI1962" s="63"/>
      <c r="AJ1962" s="63"/>
      <c r="AK1962" s="63"/>
      <c r="AL1962" s="63"/>
      <c r="AM1962" s="63"/>
      <c r="AN1962" s="63"/>
      <c r="AO1962" s="63"/>
      <c r="AP1962" s="63"/>
      <c r="AQ1962" s="63"/>
      <c r="AR1962" s="63"/>
      <c r="AS1962" s="63"/>
      <c r="AT1962" s="63"/>
      <c r="AU1962" s="63"/>
      <c r="AV1962" s="63"/>
      <c r="AW1962" s="63"/>
      <c r="AX1962" s="63"/>
      <c r="AY1962" s="63"/>
      <c r="AZ1962" s="63"/>
      <c r="BA1962" s="63"/>
      <c r="BB1962" s="63"/>
      <c r="BC1962" s="63"/>
      <c r="BD1962" s="63"/>
      <c r="BE1962" s="63"/>
      <c r="BF1962" s="63"/>
      <c r="BG1962" s="63"/>
      <c r="BH1962" s="63"/>
      <c r="BI1962" s="63"/>
      <c r="BJ1962" s="63"/>
      <c r="BK1962" s="63"/>
      <c r="BL1962" s="63"/>
      <c r="BM1962" s="63"/>
      <c r="BN1962" s="63"/>
      <c r="BO1962" s="63"/>
      <c r="BP1962" s="63"/>
      <c r="BQ1962" s="63"/>
      <c r="BR1962" s="63"/>
      <c r="BS1962" s="63"/>
      <c r="BT1962" s="63"/>
      <c r="BU1962" s="63"/>
      <c r="BV1962" s="63"/>
      <c r="BW1962" s="63"/>
      <c r="BX1962" s="63"/>
      <c r="BY1962" s="63"/>
      <c r="BZ1962" s="63"/>
      <c r="CA1962" s="63"/>
      <c r="CB1962" s="63"/>
      <c r="CC1962" s="63"/>
      <c r="CD1962" s="63"/>
      <c r="CE1962" s="63"/>
      <c r="CF1962" s="63"/>
      <c r="CG1962" s="63"/>
      <c r="CH1962" s="63"/>
      <c r="CI1962" s="63"/>
      <c r="CJ1962" s="63"/>
      <c r="CK1962" s="63"/>
      <c r="CL1962" s="63"/>
      <c r="CM1962" s="63"/>
      <c r="CN1962" s="63"/>
      <c r="CO1962" s="63"/>
      <c r="CP1962" s="63"/>
      <c r="CR1962" s="227"/>
      <c r="CS1962" s="74"/>
    </row>
    <row r="1963" spans="1:97" s="72" customFormat="1" ht="75.75" customHeight="1">
      <c r="A1963" s="63"/>
      <c r="B1963" s="63"/>
      <c r="C1963" s="63"/>
      <c r="D1963" s="63"/>
      <c r="E1963" s="63"/>
      <c r="F1963" s="63"/>
      <c r="G1963" s="63"/>
      <c r="H1963" s="63"/>
      <c r="I1963" s="63"/>
      <c r="J1963" s="63"/>
      <c r="K1963" s="63"/>
      <c r="L1963" s="63"/>
      <c r="M1963" s="63"/>
      <c r="N1963" s="63"/>
      <c r="O1963" s="63"/>
      <c r="P1963" s="63"/>
      <c r="Q1963" s="63"/>
      <c r="R1963" s="63"/>
      <c r="S1963" s="63"/>
      <c r="T1963" s="63"/>
      <c r="U1963" s="63"/>
      <c r="V1963" s="63"/>
      <c r="W1963" s="63"/>
      <c r="X1963" s="63"/>
      <c r="Y1963" s="63"/>
      <c r="Z1963" s="63"/>
      <c r="AA1963" s="63"/>
      <c r="AB1963" s="63"/>
      <c r="AC1963" s="63"/>
      <c r="AD1963" s="63"/>
      <c r="AE1963" s="63"/>
      <c r="AF1963" s="63"/>
      <c r="AG1963" s="63"/>
      <c r="AH1963" s="63"/>
      <c r="AI1963" s="63"/>
      <c r="AJ1963" s="63"/>
      <c r="AK1963" s="63"/>
      <c r="AL1963" s="63"/>
      <c r="AM1963" s="63"/>
      <c r="AN1963" s="63"/>
      <c r="AO1963" s="63"/>
      <c r="AP1963" s="63"/>
      <c r="AQ1963" s="63"/>
      <c r="AR1963" s="63"/>
      <c r="AS1963" s="63"/>
      <c r="AT1963" s="63"/>
      <c r="AU1963" s="63"/>
      <c r="AV1963" s="63"/>
      <c r="AW1963" s="63"/>
      <c r="AX1963" s="63"/>
      <c r="AY1963" s="63"/>
      <c r="AZ1963" s="63"/>
      <c r="BA1963" s="63"/>
      <c r="BB1963" s="63"/>
      <c r="BC1963" s="63"/>
      <c r="BD1963" s="63"/>
      <c r="BE1963" s="63"/>
      <c r="BF1963" s="63"/>
      <c r="BG1963" s="63"/>
      <c r="BH1963" s="63"/>
      <c r="BI1963" s="63"/>
      <c r="BJ1963" s="63"/>
      <c r="BK1963" s="63"/>
      <c r="BL1963" s="63"/>
      <c r="BM1963" s="63"/>
      <c r="BN1963" s="63"/>
      <c r="BO1963" s="63"/>
      <c r="BP1963" s="63"/>
      <c r="BQ1963" s="63"/>
      <c r="BR1963" s="63"/>
      <c r="BS1963" s="63"/>
      <c r="BT1963" s="63"/>
      <c r="BU1963" s="63"/>
      <c r="BV1963" s="63"/>
      <c r="BW1963" s="63"/>
      <c r="BX1963" s="63"/>
      <c r="BY1963" s="63"/>
      <c r="BZ1963" s="63"/>
      <c r="CA1963" s="63"/>
      <c r="CB1963" s="63"/>
      <c r="CC1963" s="63"/>
      <c r="CD1963" s="63"/>
      <c r="CE1963" s="63"/>
      <c r="CF1963" s="63"/>
      <c r="CG1963" s="63"/>
      <c r="CH1963" s="63"/>
      <c r="CI1963" s="63"/>
      <c r="CJ1963" s="63"/>
      <c r="CK1963" s="63"/>
      <c r="CL1963" s="63"/>
      <c r="CM1963" s="63"/>
      <c r="CN1963" s="63"/>
      <c r="CO1963" s="63"/>
      <c r="CP1963" s="63"/>
      <c r="CR1963" s="227"/>
      <c r="CS1963" s="74"/>
    </row>
    <row r="1964" spans="1:97" s="72" customFormat="1" ht="75.75" customHeight="1">
      <c r="A1964" s="63"/>
      <c r="B1964" s="63"/>
      <c r="C1964" s="63"/>
      <c r="D1964" s="63"/>
      <c r="E1964" s="63"/>
      <c r="F1964" s="63"/>
      <c r="G1964" s="63"/>
      <c r="H1964" s="63"/>
      <c r="I1964" s="63"/>
      <c r="J1964" s="63"/>
      <c r="K1964" s="63"/>
      <c r="L1964" s="63"/>
      <c r="M1964" s="63"/>
      <c r="N1964" s="63"/>
      <c r="O1964" s="63"/>
      <c r="P1964" s="63"/>
      <c r="Q1964" s="63"/>
      <c r="R1964" s="63"/>
      <c r="S1964" s="63"/>
      <c r="T1964" s="63"/>
      <c r="U1964" s="63"/>
      <c r="V1964" s="63"/>
      <c r="W1964" s="63"/>
      <c r="X1964" s="63"/>
      <c r="Y1964" s="63"/>
      <c r="Z1964" s="63"/>
      <c r="AA1964" s="63"/>
      <c r="AB1964" s="63"/>
      <c r="AC1964" s="63"/>
      <c r="AD1964" s="63"/>
      <c r="AE1964" s="63"/>
      <c r="AF1964" s="63"/>
      <c r="AG1964" s="63"/>
      <c r="AH1964" s="63"/>
      <c r="AI1964" s="63"/>
      <c r="AJ1964" s="63"/>
      <c r="AK1964" s="63"/>
      <c r="AL1964" s="63"/>
      <c r="AM1964" s="63"/>
      <c r="AN1964" s="63"/>
      <c r="AO1964" s="63"/>
      <c r="AP1964" s="63"/>
      <c r="AQ1964" s="63"/>
      <c r="AR1964" s="63"/>
      <c r="AS1964" s="63"/>
      <c r="AT1964" s="63"/>
      <c r="AU1964" s="63"/>
      <c r="AV1964" s="63"/>
      <c r="AW1964" s="63"/>
      <c r="AX1964" s="63"/>
      <c r="AY1964" s="63"/>
      <c r="AZ1964" s="63"/>
      <c r="BA1964" s="63"/>
      <c r="BB1964" s="63"/>
      <c r="BC1964" s="63"/>
      <c r="BD1964" s="63"/>
      <c r="BE1964" s="63"/>
      <c r="BF1964" s="63"/>
      <c r="BG1964" s="63"/>
      <c r="BH1964" s="63"/>
      <c r="BI1964" s="63"/>
      <c r="BJ1964" s="63"/>
      <c r="BK1964" s="63"/>
      <c r="BL1964" s="63"/>
      <c r="BM1964" s="63"/>
      <c r="BN1964" s="63"/>
      <c r="BO1964" s="63"/>
      <c r="BP1964" s="63"/>
      <c r="BQ1964" s="63"/>
      <c r="BR1964" s="63"/>
      <c r="BS1964" s="63"/>
      <c r="BT1964" s="63"/>
      <c r="BU1964" s="63"/>
      <c r="BV1964" s="63"/>
      <c r="BW1964" s="63"/>
      <c r="BX1964" s="63"/>
      <c r="BY1964" s="63"/>
      <c r="BZ1964" s="63"/>
      <c r="CA1964" s="63"/>
      <c r="CB1964" s="63"/>
      <c r="CC1964" s="63"/>
      <c r="CD1964" s="63"/>
      <c r="CE1964" s="63"/>
      <c r="CF1964" s="63"/>
      <c r="CG1964" s="63"/>
      <c r="CH1964" s="63"/>
      <c r="CI1964" s="63"/>
      <c r="CJ1964" s="63"/>
      <c r="CK1964" s="63"/>
      <c r="CL1964" s="63"/>
      <c r="CM1964" s="63"/>
      <c r="CN1964" s="63"/>
      <c r="CO1964" s="63"/>
      <c r="CP1964" s="63"/>
      <c r="CR1964" s="227"/>
      <c r="CS1964" s="74"/>
    </row>
    <row r="1965" spans="1:97" s="72" customFormat="1" ht="75.75" customHeight="1">
      <c r="A1965" s="63"/>
      <c r="B1965" s="63"/>
      <c r="C1965" s="63"/>
      <c r="D1965" s="63"/>
      <c r="E1965" s="63"/>
      <c r="F1965" s="63"/>
      <c r="G1965" s="63"/>
      <c r="H1965" s="63"/>
      <c r="I1965" s="63"/>
      <c r="J1965" s="63"/>
      <c r="K1965" s="63"/>
      <c r="L1965" s="63"/>
      <c r="M1965" s="63"/>
      <c r="N1965" s="63"/>
      <c r="O1965" s="63"/>
      <c r="P1965" s="63"/>
      <c r="Q1965" s="63"/>
      <c r="R1965" s="63"/>
      <c r="S1965" s="63"/>
      <c r="T1965" s="63"/>
      <c r="U1965" s="63"/>
      <c r="V1965" s="63"/>
      <c r="W1965" s="63"/>
      <c r="X1965" s="63"/>
      <c r="Y1965" s="63"/>
      <c r="Z1965" s="63"/>
      <c r="AA1965" s="63"/>
      <c r="AB1965" s="63"/>
      <c r="AC1965" s="63"/>
      <c r="AD1965" s="63"/>
      <c r="AE1965" s="63"/>
      <c r="AF1965" s="63"/>
      <c r="AG1965" s="63"/>
      <c r="AH1965" s="63"/>
      <c r="AI1965" s="63"/>
      <c r="AJ1965" s="63"/>
      <c r="AK1965" s="63"/>
      <c r="AL1965" s="63"/>
      <c r="AM1965" s="63"/>
      <c r="AN1965" s="63"/>
      <c r="AO1965" s="63"/>
      <c r="AP1965" s="63"/>
      <c r="AQ1965" s="63"/>
      <c r="AR1965" s="63"/>
      <c r="AS1965" s="63"/>
      <c r="AT1965" s="63"/>
      <c r="AU1965" s="63"/>
      <c r="AV1965" s="63"/>
      <c r="AW1965" s="63"/>
      <c r="AX1965" s="63"/>
      <c r="AY1965" s="63"/>
      <c r="AZ1965" s="63"/>
      <c r="BA1965" s="63"/>
      <c r="BB1965" s="63"/>
      <c r="BC1965" s="63"/>
      <c r="BD1965" s="63"/>
      <c r="BE1965" s="63"/>
      <c r="BF1965" s="63"/>
      <c r="BG1965" s="63"/>
      <c r="BH1965" s="63"/>
      <c r="BI1965" s="63"/>
      <c r="BJ1965" s="63"/>
      <c r="BK1965" s="63"/>
      <c r="BL1965" s="63"/>
      <c r="BM1965" s="63"/>
      <c r="BN1965" s="63"/>
      <c r="BO1965" s="63"/>
      <c r="BP1965" s="63"/>
      <c r="BQ1965" s="63"/>
      <c r="BR1965" s="63"/>
      <c r="BS1965" s="63"/>
      <c r="BT1965" s="63"/>
      <c r="BU1965" s="63"/>
      <c r="BV1965" s="63"/>
      <c r="BW1965" s="63"/>
      <c r="BX1965" s="63"/>
      <c r="BY1965" s="63"/>
      <c r="BZ1965" s="63"/>
      <c r="CA1965" s="63"/>
      <c r="CB1965" s="63"/>
      <c r="CC1965" s="63"/>
      <c r="CD1965" s="63"/>
      <c r="CE1965" s="63"/>
      <c r="CF1965" s="63"/>
      <c r="CG1965" s="63"/>
      <c r="CH1965" s="63"/>
      <c r="CI1965" s="63"/>
      <c r="CJ1965" s="63"/>
      <c r="CK1965" s="63"/>
      <c r="CL1965" s="63"/>
      <c r="CM1965" s="63"/>
      <c r="CN1965" s="63"/>
      <c r="CO1965" s="63"/>
      <c r="CP1965" s="63"/>
      <c r="CR1965" s="227"/>
      <c r="CS1965" s="74"/>
    </row>
    <row r="1966" spans="1:97" s="72" customFormat="1" ht="75.75" customHeight="1">
      <c r="A1966" s="63"/>
      <c r="B1966" s="63"/>
      <c r="C1966" s="63"/>
      <c r="D1966" s="63"/>
      <c r="E1966" s="63"/>
      <c r="F1966" s="63"/>
      <c r="G1966" s="63"/>
      <c r="H1966" s="63"/>
      <c r="I1966" s="63"/>
      <c r="J1966" s="63"/>
      <c r="K1966" s="63"/>
      <c r="L1966" s="63"/>
      <c r="M1966" s="63"/>
      <c r="N1966" s="63"/>
      <c r="O1966" s="63"/>
      <c r="P1966" s="63"/>
      <c r="Q1966" s="63"/>
      <c r="R1966" s="63"/>
      <c r="S1966" s="63"/>
      <c r="T1966" s="63"/>
      <c r="U1966" s="63"/>
      <c r="V1966" s="63"/>
      <c r="W1966" s="63"/>
      <c r="X1966" s="63"/>
      <c r="Y1966" s="63"/>
      <c r="Z1966" s="63"/>
      <c r="AA1966" s="63"/>
      <c r="AB1966" s="63"/>
      <c r="AC1966" s="63"/>
      <c r="AD1966" s="63"/>
      <c r="AE1966" s="63"/>
      <c r="AF1966" s="63"/>
      <c r="AG1966" s="63"/>
      <c r="AH1966" s="63"/>
      <c r="AI1966" s="63"/>
      <c r="AJ1966" s="63"/>
      <c r="AK1966" s="63"/>
      <c r="AL1966" s="63"/>
      <c r="AM1966" s="63"/>
      <c r="AN1966" s="63"/>
      <c r="AO1966" s="63"/>
      <c r="AP1966" s="63"/>
      <c r="AQ1966" s="63"/>
      <c r="AR1966" s="63"/>
      <c r="AS1966" s="63"/>
      <c r="AT1966" s="63"/>
      <c r="AU1966" s="63"/>
      <c r="AV1966" s="63"/>
      <c r="AW1966" s="63"/>
      <c r="AX1966" s="63"/>
      <c r="AY1966" s="63"/>
      <c r="AZ1966" s="63"/>
      <c r="BA1966" s="63"/>
      <c r="BB1966" s="63"/>
      <c r="BC1966" s="63"/>
      <c r="BD1966" s="63"/>
      <c r="BE1966" s="63"/>
      <c r="BF1966" s="63"/>
      <c r="BG1966" s="63"/>
      <c r="BH1966" s="63"/>
      <c r="BI1966" s="63"/>
      <c r="BJ1966" s="63"/>
      <c r="BK1966" s="63"/>
      <c r="BL1966" s="63"/>
      <c r="BM1966" s="63"/>
      <c r="BN1966" s="63"/>
      <c r="BO1966" s="63"/>
      <c r="BP1966" s="63"/>
      <c r="BQ1966" s="63"/>
      <c r="BR1966" s="63"/>
      <c r="BS1966" s="63"/>
      <c r="BT1966" s="63"/>
      <c r="BU1966" s="63"/>
      <c r="BV1966" s="63"/>
      <c r="BW1966" s="63"/>
      <c r="BX1966" s="63"/>
      <c r="BY1966" s="63"/>
      <c r="BZ1966" s="63"/>
      <c r="CA1966" s="63"/>
      <c r="CB1966" s="63"/>
      <c r="CC1966" s="63"/>
      <c r="CD1966" s="63"/>
      <c r="CE1966" s="63"/>
      <c r="CF1966" s="63"/>
      <c r="CG1966" s="63"/>
      <c r="CH1966" s="63"/>
      <c r="CI1966" s="63"/>
      <c r="CJ1966" s="63"/>
      <c r="CK1966" s="63"/>
      <c r="CL1966" s="63"/>
      <c r="CM1966" s="63"/>
      <c r="CN1966" s="63"/>
      <c r="CO1966" s="63"/>
      <c r="CP1966" s="63"/>
      <c r="CR1966" s="227"/>
      <c r="CS1966" s="74"/>
    </row>
    <row r="1967" spans="1:97" s="72" customFormat="1" ht="75.75" customHeight="1">
      <c r="A1967" s="63"/>
      <c r="B1967" s="63"/>
      <c r="C1967" s="63"/>
      <c r="D1967" s="63"/>
      <c r="E1967" s="63"/>
      <c r="F1967" s="63"/>
      <c r="G1967" s="63"/>
      <c r="H1967" s="63"/>
      <c r="I1967" s="63"/>
      <c r="J1967" s="63"/>
      <c r="K1967" s="63"/>
      <c r="L1967" s="63"/>
      <c r="M1967" s="63"/>
      <c r="N1967" s="63"/>
      <c r="O1967" s="63"/>
      <c r="P1967" s="63"/>
      <c r="Q1967" s="63"/>
      <c r="R1967" s="63"/>
      <c r="S1967" s="63"/>
      <c r="T1967" s="63"/>
      <c r="U1967" s="63"/>
      <c r="V1967" s="63"/>
      <c r="W1967" s="63"/>
      <c r="X1967" s="63"/>
      <c r="Y1967" s="63"/>
      <c r="Z1967" s="63"/>
      <c r="AA1967" s="63"/>
      <c r="AB1967" s="63"/>
      <c r="AC1967" s="63"/>
      <c r="AD1967" s="63"/>
      <c r="AE1967" s="63"/>
      <c r="AF1967" s="63"/>
      <c r="AG1967" s="63"/>
      <c r="AH1967" s="63"/>
      <c r="AI1967" s="63"/>
      <c r="AJ1967" s="63"/>
      <c r="AK1967" s="63"/>
      <c r="AL1967" s="63"/>
      <c r="AM1967" s="63"/>
      <c r="AN1967" s="63"/>
      <c r="AO1967" s="63"/>
      <c r="AP1967" s="63"/>
      <c r="AQ1967" s="63"/>
      <c r="AR1967" s="63"/>
      <c r="AS1967" s="63"/>
      <c r="AT1967" s="63"/>
      <c r="AU1967" s="63"/>
      <c r="AV1967" s="63"/>
      <c r="AW1967" s="63"/>
      <c r="AX1967" s="63"/>
      <c r="AY1967" s="63"/>
      <c r="AZ1967" s="63"/>
      <c r="BA1967" s="63"/>
      <c r="BB1967" s="63"/>
      <c r="BC1967" s="63"/>
      <c r="BD1967" s="63"/>
      <c r="BE1967" s="63"/>
      <c r="BF1967" s="63"/>
      <c r="BG1967" s="63"/>
      <c r="BH1967" s="63"/>
      <c r="BI1967" s="63"/>
      <c r="BJ1967" s="63"/>
      <c r="BK1967" s="63"/>
      <c r="BL1967" s="63"/>
      <c r="BM1967" s="63"/>
      <c r="BN1967" s="63"/>
      <c r="BO1967" s="63"/>
      <c r="BP1967" s="63"/>
      <c r="BQ1967" s="63"/>
      <c r="BR1967" s="63"/>
      <c r="BS1967" s="63"/>
      <c r="BT1967" s="63"/>
      <c r="BU1967" s="63"/>
      <c r="BV1967" s="63"/>
      <c r="BW1967" s="63"/>
      <c r="BX1967" s="63"/>
      <c r="BY1967" s="63"/>
      <c r="BZ1967" s="63"/>
      <c r="CA1967" s="63"/>
      <c r="CB1967" s="63"/>
      <c r="CC1967" s="63"/>
      <c r="CD1967" s="63"/>
      <c r="CE1967" s="63"/>
      <c r="CF1967" s="63"/>
      <c r="CG1967" s="63"/>
      <c r="CH1967" s="63"/>
      <c r="CI1967" s="63"/>
      <c r="CJ1967" s="63"/>
      <c r="CK1967" s="63"/>
      <c r="CL1967" s="63"/>
      <c r="CM1967" s="63"/>
      <c r="CN1967" s="63"/>
      <c r="CO1967" s="63"/>
      <c r="CP1967" s="63"/>
      <c r="CR1967" s="227"/>
      <c r="CS1967" s="74"/>
    </row>
    <row r="1968" spans="1:97" s="72" customFormat="1" ht="75.75" customHeight="1">
      <c r="A1968" s="63"/>
      <c r="B1968" s="63"/>
      <c r="C1968" s="63"/>
      <c r="D1968" s="63"/>
      <c r="E1968" s="63"/>
      <c r="F1968" s="63"/>
      <c r="G1968" s="63"/>
      <c r="H1968" s="63"/>
      <c r="I1968" s="63"/>
      <c r="J1968" s="63"/>
      <c r="K1968" s="63"/>
      <c r="L1968" s="63"/>
      <c r="M1968" s="63"/>
      <c r="N1968" s="63"/>
      <c r="O1968" s="63"/>
      <c r="P1968" s="63"/>
      <c r="Q1968" s="63"/>
      <c r="R1968" s="63"/>
      <c r="S1968" s="63"/>
      <c r="T1968" s="63"/>
      <c r="U1968" s="63"/>
      <c r="V1968" s="63"/>
      <c r="W1968" s="63"/>
      <c r="X1968" s="63"/>
      <c r="Y1968" s="63"/>
      <c r="Z1968" s="63"/>
      <c r="AA1968" s="63"/>
      <c r="AB1968" s="63"/>
      <c r="AC1968" s="63"/>
      <c r="AD1968" s="63"/>
      <c r="AE1968" s="63"/>
      <c r="AF1968" s="63"/>
      <c r="AG1968" s="63"/>
      <c r="AH1968" s="63"/>
      <c r="AI1968" s="63"/>
      <c r="AJ1968" s="63"/>
      <c r="AK1968" s="63"/>
      <c r="AL1968" s="63"/>
      <c r="AM1968" s="63"/>
      <c r="AN1968" s="63"/>
      <c r="AO1968" s="63"/>
      <c r="AP1968" s="63"/>
      <c r="AQ1968" s="63"/>
      <c r="AR1968" s="63"/>
      <c r="AS1968" s="63"/>
      <c r="AT1968" s="63"/>
      <c r="AU1968" s="63"/>
      <c r="AV1968" s="63"/>
      <c r="AW1968" s="63"/>
      <c r="AX1968" s="63"/>
      <c r="AY1968" s="63"/>
      <c r="AZ1968" s="63"/>
      <c r="BA1968" s="63"/>
      <c r="BB1968" s="63"/>
      <c r="BC1968" s="63"/>
      <c r="BD1968" s="63"/>
      <c r="BE1968" s="63"/>
      <c r="BF1968" s="63"/>
      <c r="BG1968" s="63"/>
      <c r="BH1968" s="63"/>
      <c r="BI1968" s="63"/>
      <c r="BJ1968" s="63"/>
      <c r="BK1968" s="63"/>
      <c r="BL1968" s="63"/>
      <c r="BM1968" s="63"/>
      <c r="BN1968" s="63"/>
      <c r="BO1968" s="63"/>
      <c r="BP1968" s="63"/>
      <c r="BQ1968" s="63"/>
      <c r="BR1968" s="63"/>
      <c r="BS1968" s="63"/>
      <c r="BT1968" s="63"/>
      <c r="BU1968" s="63"/>
      <c r="BV1968" s="63"/>
      <c r="BW1968" s="63"/>
      <c r="BX1968" s="63"/>
      <c r="BY1968" s="63"/>
      <c r="BZ1968" s="63"/>
      <c r="CA1968" s="63"/>
      <c r="CB1968" s="63"/>
      <c r="CC1968" s="63"/>
      <c r="CD1968" s="63"/>
      <c r="CE1968" s="63"/>
      <c r="CF1968" s="63"/>
      <c r="CG1968" s="63"/>
      <c r="CH1968" s="63"/>
      <c r="CI1968" s="63"/>
      <c r="CJ1968" s="63"/>
      <c r="CK1968" s="63"/>
      <c r="CL1968" s="63"/>
      <c r="CM1968" s="63"/>
      <c r="CN1968" s="63"/>
      <c r="CO1968" s="63"/>
      <c r="CP1968" s="63"/>
      <c r="CR1968" s="227"/>
      <c r="CS1968" s="74"/>
    </row>
    <row r="1969" spans="1:97" s="72" customFormat="1" ht="75.75" customHeight="1">
      <c r="A1969" s="63"/>
      <c r="B1969" s="63"/>
      <c r="C1969" s="63"/>
      <c r="D1969" s="63"/>
      <c r="E1969" s="63"/>
      <c r="F1969" s="63"/>
      <c r="G1969" s="63"/>
      <c r="H1969" s="63"/>
      <c r="I1969" s="63"/>
      <c r="J1969" s="63"/>
      <c r="K1969" s="63"/>
      <c r="L1969" s="63"/>
      <c r="M1969" s="63"/>
      <c r="N1969" s="63"/>
      <c r="O1969" s="63"/>
      <c r="P1969" s="63"/>
      <c r="Q1969" s="63"/>
      <c r="R1969" s="63"/>
      <c r="S1969" s="63"/>
      <c r="T1969" s="63"/>
      <c r="U1969" s="63"/>
      <c r="V1969" s="63"/>
      <c r="W1969" s="63"/>
      <c r="X1969" s="63"/>
      <c r="Y1969" s="63"/>
      <c r="Z1969" s="63"/>
      <c r="AA1969" s="63"/>
      <c r="AB1969" s="63"/>
      <c r="AC1969" s="63"/>
      <c r="AD1969" s="63"/>
      <c r="AE1969" s="63"/>
      <c r="AF1969" s="63"/>
      <c r="AG1969" s="63"/>
      <c r="AH1969" s="63"/>
      <c r="AI1969" s="63"/>
      <c r="AJ1969" s="63"/>
      <c r="AK1969" s="63"/>
      <c r="AL1969" s="63"/>
      <c r="AM1969" s="63"/>
      <c r="AN1969" s="63"/>
      <c r="AO1969" s="63"/>
      <c r="AP1969" s="63"/>
      <c r="AQ1969" s="63"/>
      <c r="AR1969" s="63"/>
      <c r="AS1969" s="63"/>
      <c r="AT1969" s="63"/>
      <c r="AU1969" s="63"/>
      <c r="AV1969" s="63"/>
      <c r="AW1969" s="63"/>
      <c r="AX1969" s="63"/>
      <c r="AY1969" s="63"/>
      <c r="AZ1969" s="63"/>
      <c r="BA1969" s="63"/>
      <c r="BB1969" s="63"/>
      <c r="BC1969" s="63"/>
      <c r="BD1969" s="63"/>
      <c r="BE1969" s="63"/>
      <c r="BF1969" s="63"/>
      <c r="BG1969" s="63"/>
      <c r="BH1969" s="63"/>
      <c r="BI1969" s="63"/>
      <c r="BJ1969" s="63"/>
      <c r="BK1969" s="63"/>
      <c r="BL1969" s="63"/>
      <c r="BM1969" s="63"/>
      <c r="BN1969" s="63"/>
      <c r="BO1969" s="63"/>
      <c r="BP1969" s="63"/>
      <c r="BQ1969" s="63"/>
      <c r="BR1969" s="63"/>
      <c r="BS1969" s="63"/>
      <c r="BT1969" s="63"/>
      <c r="BU1969" s="63"/>
      <c r="BV1969" s="63"/>
      <c r="BW1969" s="63"/>
      <c r="BX1969" s="63"/>
      <c r="BY1969" s="63"/>
      <c r="BZ1969" s="63"/>
      <c r="CA1969" s="63"/>
      <c r="CB1969" s="63"/>
      <c r="CC1969" s="63"/>
      <c r="CD1969" s="63"/>
      <c r="CE1969" s="63"/>
      <c r="CF1969" s="63"/>
      <c r="CG1969" s="63"/>
      <c r="CH1969" s="63"/>
      <c r="CI1969" s="63"/>
      <c r="CJ1969" s="63"/>
      <c r="CK1969" s="63"/>
      <c r="CL1969" s="63"/>
      <c r="CM1969" s="63"/>
      <c r="CN1969" s="63"/>
      <c r="CO1969" s="63"/>
      <c r="CP1969" s="63"/>
      <c r="CR1969" s="227"/>
      <c r="CS1969" s="74"/>
    </row>
    <row r="1970" spans="1:97" s="72" customFormat="1" ht="75.75" customHeight="1">
      <c r="A1970" s="63"/>
      <c r="B1970" s="63"/>
      <c r="C1970" s="63"/>
      <c r="D1970" s="63"/>
      <c r="E1970" s="63"/>
      <c r="F1970" s="63"/>
      <c r="G1970" s="63"/>
      <c r="H1970" s="63"/>
      <c r="I1970" s="63"/>
      <c r="J1970" s="63"/>
      <c r="K1970" s="63"/>
      <c r="L1970" s="63"/>
      <c r="M1970" s="63"/>
      <c r="N1970" s="63"/>
      <c r="O1970" s="63"/>
      <c r="P1970" s="63"/>
      <c r="Q1970" s="63"/>
      <c r="R1970" s="63"/>
      <c r="S1970" s="63"/>
      <c r="T1970" s="63"/>
      <c r="U1970" s="63"/>
      <c r="V1970" s="63"/>
      <c r="W1970" s="63"/>
      <c r="X1970" s="63"/>
      <c r="Y1970" s="63"/>
      <c r="Z1970" s="63"/>
      <c r="AA1970" s="63"/>
      <c r="AB1970" s="63"/>
      <c r="AC1970" s="63"/>
      <c r="AD1970" s="63"/>
      <c r="AE1970" s="63"/>
      <c r="AF1970" s="63"/>
      <c r="AG1970" s="63"/>
      <c r="AH1970" s="63"/>
      <c r="AI1970" s="63"/>
      <c r="AJ1970" s="63"/>
      <c r="AK1970" s="63"/>
      <c r="AL1970" s="63"/>
      <c r="AM1970" s="63"/>
      <c r="AN1970" s="63"/>
      <c r="AO1970" s="63"/>
      <c r="AP1970" s="63"/>
      <c r="AQ1970" s="63"/>
      <c r="AR1970" s="63"/>
      <c r="AS1970" s="63"/>
      <c r="AT1970" s="63"/>
      <c r="AU1970" s="63"/>
      <c r="AV1970" s="63"/>
      <c r="AW1970" s="63"/>
      <c r="AX1970" s="63"/>
      <c r="AY1970" s="63"/>
      <c r="AZ1970" s="63"/>
      <c r="BA1970" s="63"/>
      <c r="BB1970" s="63"/>
      <c r="BC1970" s="63"/>
      <c r="BD1970" s="63"/>
      <c r="BE1970" s="63"/>
      <c r="BF1970" s="63"/>
      <c r="BG1970" s="63"/>
      <c r="BH1970" s="63"/>
      <c r="BI1970" s="63"/>
      <c r="BJ1970" s="63"/>
      <c r="BK1970" s="63"/>
      <c r="BL1970" s="63"/>
      <c r="BM1970" s="63"/>
      <c r="BN1970" s="63"/>
      <c r="BO1970" s="63"/>
      <c r="BP1970" s="63"/>
      <c r="BQ1970" s="63"/>
      <c r="BR1970" s="63"/>
      <c r="BS1970" s="63"/>
      <c r="BT1970" s="63"/>
      <c r="BU1970" s="63"/>
      <c r="BV1970" s="63"/>
      <c r="BW1970" s="63"/>
      <c r="BX1970" s="63"/>
      <c r="BY1970" s="63"/>
      <c r="BZ1970" s="63"/>
      <c r="CA1970" s="63"/>
      <c r="CB1970" s="63"/>
      <c r="CC1970" s="63"/>
      <c r="CD1970" s="63"/>
      <c r="CE1970" s="63"/>
      <c r="CF1970" s="63"/>
      <c r="CG1970" s="63"/>
      <c r="CH1970" s="63"/>
      <c r="CI1970" s="63"/>
      <c r="CJ1970" s="63"/>
      <c r="CK1970" s="63"/>
      <c r="CL1970" s="63"/>
      <c r="CM1970" s="63"/>
      <c r="CN1970" s="63"/>
      <c r="CO1970" s="63"/>
      <c r="CP1970" s="63"/>
      <c r="CR1970" s="227"/>
      <c r="CS1970" s="74"/>
    </row>
    <row r="1971" spans="1:97" s="72" customFormat="1" ht="75.75" customHeight="1">
      <c r="A1971" s="63"/>
      <c r="B1971" s="63"/>
      <c r="C1971" s="63"/>
      <c r="D1971" s="63"/>
      <c r="E1971" s="63"/>
      <c r="F1971" s="63"/>
      <c r="G1971" s="63"/>
      <c r="H1971" s="63"/>
      <c r="I1971" s="63"/>
      <c r="J1971" s="63"/>
      <c r="K1971" s="63"/>
      <c r="L1971" s="63"/>
      <c r="M1971" s="63"/>
      <c r="N1971" s="63"/>
      <c r="O1971" s="63"/>
      <c r="P1971" s="63"/>
      <c r="Q1971" s="63"/>
      <c r="R1971" s="63"/>
      <c r="S1971" s="63"/>
      <c r="T1971" s="63"/>
      <c r="U1971" s="63"/>
      <c r="V1971" s="63"/>
      <c r="W1971" s="63"/>
      <c r="X1971" s="63"/>
      <c r="Y1971" s="63"/>
      <c r="Z1971" s="63"/>
      <c r="AA1971" s="63"/>
      <c r="AB1971" s="63"/>
      <c r="AC1971" s="63"/>
      <c r="AD1971" s="63"/>
      <c r="AE1971" s="63"/>
      <c r="AF1971" s="63"/>
      <c r="AG1971" s="63"/>
      <c r="AH1971" s="63"/>
      <c r="AI1971" s="63"/>
      <c r="AJ1971" s="63"/>
      <c r="AK1971" s="63"/>
      <c r="AL1971" s="63"/>
      <c r="AM1971" s="63"/>
      <c r="AN1971" s="63"/>
      <c r="AO1971" s="63"/>
      <c r="AP1971" s="63"/>
      <c r="AQ1971" s="63"/>
      <c r="AR1971" s="63"/>
      <c r="AS1971" s="63"/>
      <c r="AT1971" s="63"/>
      <c r="AU1971" s="63"/>
      <c r="AV1971" s="63"/>
      <c r="AW1971" s="63"/>
      <c r="AX1971" s="63"/>
      <c r="AY1971" s="63"/>
      <c r="AZ1971" s="63"/>
      <c r="BA1971" s="63"/>
      <c r="BB1971" s="63"/>
      <c r="BC1971" s="63"/>
      <c r="BD1971" s="63"/>
      <c r="BE1971" s="63"/>
      <c r="BF1971" s="63"/>
      <c r="BG1971" s="63"/>
      <c r="BH1971" s="63"/>
      <c r="BI1971" s="63"/>
      <c r="BJ1971" s="63"/>
      <c r="BK1971" s="63"/>
      <c r="BL1971" s="63"/>
      <c r="BM1971" s="63"/>
      <c r="BN1971" s="63"/>
      <c r="BO1971" s="63"/>
      <c r="BP1971" s="63"/>
      <c r="BQ1971" s="63"/>
      <c r="BR1971" s="63"/>
      <c r="BS1971" s="63"/>
      <c r="BT1971" s="63"/>
      <c r="BU1971" s="63"/>
      <c r="BV1971" s="63"/>
      <c r="BW1971" s="63"/>
      <c r="BX1971" s="63"/>
      <c r="BY1971" s="63"/>
      <c r="BZ1971" s="63"/>
      <c r="CA1971" s="63"/>
      <c r="CB1971" s="63"/>
      <c r="CC1971" s="63"/>
      <c r="CD1971" s="63"/>
      <c r="CE1971" s="63"/>
      <c r="CF1971" s="63"/>
      <c r="CG1971" s="63"/>
      <c r="CH1971" s="63"/>
      <c r="CI1971" s="63"/>
      <c r="CJ1971" s="63"/>
      <c r="CK1971" s="63"/>
      <c r="CL1971" s="63"/>
      <c r="CM1971" s="63"/>
      <c r="CN1971" s="63"/>
      <c r="CO1971" s="63"/>
      <c r="CP1971" s="63"/>
      <c r="CR1971" s="227"/>
      <c r="CS1971" s="74"/>
    </row>
    <row r="1972" spans="1:97" s="72" customFormat="1" ht="75.75" customHeight="1">
      <c r="A1972" s="63"/>
      <c r="B1972" s="63"/>
      <c r="C1972" s="63"/>
      <c r="D1972" s="63"/>
      <c r="E1972" s="63"/>
      <c r="F1972" s="63"/>
      <c r="G1972" s="63"/>
      <c r="H1972" s="63"/>
      <c r="I1972" s="63"/>
      <c r="J1972" s="63"/>
      <c r="K1972" s="63"/>
      <c r="L1972" s="63"/>
      <c r="M1972" s="63"/>
      <c r="N1972" s="63"/>
      <c r="O1972" s="63"/>
      <c r="P1972" s="63"/>
      <c r="Q1972" s="63"/>
      <c r="R1972" s="63"/>
      <c r="S1972" s="63"/>
      <c r="T1972" s="63"/>
      <c r="U1972" s="63"/>
      <c r="V1972" s="63"/>
      <c r="W1972" s="63"/>
      <c r="X1972" s="63"/>
      <c r="Y1972" s="63"/>
      <c r="Z1972" s="63"/>
      <c r="AA1972" s="63"/>
      <c r="AB1972" s="63"/>
      <c r="AC1972" s="63"/>
      <c r="AD1972" s="63"/>
      <c r="AE1972" s="63"/>
      <c r="AF1972" s="63"/>
      <c r="AG1972" s="63"/>
      <c r="AH1972" s="63"/>
      <c r="AI1972" s="63"/>
      <c r="AJ1972" s="63"/>
      <c r="AK1972" s="63"/>
      <c r="AL1972" s="63"/>
      <c r="AM1972" s="63"/>
      <c r="AN1972" s="63"/>
      <c r="AO1972" s="63"/>
      <c r="AP1972" s="63"/>
      <c r="AQ1972" s="63"/>
      <c r="AR1972" s="63"/>
      <c r="AS1972" s="63"/>
      <c r="AT1972" s="63"/>
      <c r="AU1972" s="63"/>
      <c r="AV1972" s="63"/>
      <c r="AW1972" s="63"/>
      <c r="AX1972" s="63"/>
      <c r="AY1972" s="63"/>
      <c r="AZ1972" s="63"/>
      <c r="BA1972" s="63"/>
      <c r="BB1972" s="63"/>
      <c r="BC1972" s="63"/>
      <c r="BD1972" s="63"/>
      <c r="BE1972" s="63"/>
      <c r="BF1972" s="63"/>
      <c r="BG1972" s="63"/>
      <c r="BH1972" s="63"/>
      <c r="BI1972" s="63"/>
      <c r="BJ1972" s="63"/>
      <c r="BK1972" s="63"/>
      <c r="BL1972" s="63"/>
      <c r="BM1972" s="63"/>
      <c r="BN1972" s="63"/>
      <c r="BO1972" s="63"/>
      <c r="BP1972" s="63"/>
      <c r="BQ1972" s="63"/>
      <c r="BR1972" s="63"/>
      <c r="BS1972" s="63"/>
      <c r="BT1972" s="63"/>
      <c r="BU1972" s="63"/>
      <c r="BV1972" s="63"/>
      <c r="BW1972" s="63"/>
      <c r="BX1972" s="63"/>
      <c r="BY1972" s="63"/>
      <c r="BZ1972" s="63"/>
      <c r="CA1972" s="63"/>
      <c r="CB1972" s="63"/>
      <c r="CC1972" s="63"/>
      <c r="CD1972" s="63"/>
      <c r="CE1972" s="63"/>
      <c r="CF1972" s="63"/>
      <c r="CG1972" s="63"/>
      <c r="CH1972" s="63"/>
      <c r="CI1972" s="63"/>
      <c r="CJ1972" s="63"/>
      <c r="CK1972" s="63"/>
      <c r="CL1972" s="63"/>
      <c r="CM1972" s="63"/>
      <c r="CN1972" s="63"/>
      <c r="CO1972" s="63"/>
      <c r="CP1972" s="63"/>
      <c r="CR1972" s="227"/>
      <c r="CS1972" s="74"/>
    </row>
    <row r="1973" spans="1:97" s="72" customFormat="1" ht="75.75" customHeight="1">
      <c r="A1973" s="63"/>
      <c r="B1973" s="63"/>
      <c r="C1973" s="63"/>
      <c r="D1973" s="63"/>
      <c r="E1973" s="63"/>
      <c r="F1973" s="63"/>
      <c r="G1973" s="63"/>
      <c r="H1973" s="63"/>
      <c r="I1973" s="63"/>
      <c r="J1973" s="63"/>
      <c r="K1973" s="63"/>
      <c r="L1973" s="63"/>
      <c r="M1973" s="63"/>
      <c r="N1973" s="63"/>
      <c r="O1973" s="63"/>
      <c r="P1973" s="63"/>
      <c r="Q1973" s="63"/>
      <c r="R1973" s="63"/>
      <c r="S1973" s="63"/>
      <c r="T1973" s="63"/>
      <c r="U1973" s="63"/>
      <c r="V1973" s="63"/>
      <c r="W1973" s="63"/>
      <c r="X1973" s="63"/>
      <c r="Y1973" s="63"/>
      <c r="Z1973" s="63"/>
      <c r="AA1973" s="63"/>
      <c r="AB1973" s="63"/>
      <c r="AC1973" s="63"/>
      <c r="AD1973" s="63"/>
      <c r="AE1973" s="63"/>
      <c r="AF1973" s="63"/>
      <c r="AG1973" s="63"/>
      <c r="AH1973" s="63"/>
      <c r="AI1973" s="63"/>
      <c r="AJ1973" s="63"/>
      <c r="AK1973" s="63"/>
      <c r="AL1973" s="63"/>
      <c r="AM1973" s="63"/>
      <c r="AN1973" s="63"/>
      <c r="AO1973" s="63"/>
      <c r="AP1973" s="63"/>
      <c r="AQ1973" s="63"/>
      <c r="AR1973" s="63"/>
      <c r="AS1973" s="63"/>
      <c r="AT1973" s="63"/>
      <c r="AU1973" s="63"/>
      <c r="AV1973" s="63"/>
      <c r="AW1973" s="63"/>
      <c r="AX1973" s="63"/>
      <c r="AY1973" s="63"/>
      <c r="AZ1973" s="63"/>
      <c r="BA1973" s="63"/>
      <c r="BB1973" s="63"/>
      <c r="BC1973" s="63"/>
      <c r="BD1973" s="63"/>
      <c r="BE1973" s="63"/>
      <c r="BF1973" s="63"/>
      <c r="BG1973" s="63"/>
      <c r="BH1973" s="63"/>
      <c r="BI1973" s="63"/>
      <c r="BJ1973" s="63"/>
      <c r="BK1973" s="63"/>
      <c r="BL1973" s="63"/>
      <c r="BM1973" s="63"/>
      <c r="BN1973" s="63"/>
      <c r="BO1973" s="63"/>
      <c r="BP1973" s="63"/>
      <c r="BQ1973" s="63"/>
      <c r="BR1973" s="63"/>
      <c r="BS1973" s="63"/>
      <c r="BT1973" s="63"/>
      <c r="BU1973" s="63"/>
      <c r="BV1973" s="63"/>
      <c r="BW1973" s="63"/>
      <c r="BX1973" s="63"/>
      <c r="BY1973" s="63"/>
      <c r="BZ1973" s="63"/>
      <c r="CA1973" s="63"/>
      <c r="CB1973" s="63"/>
      <c r="CC1973" s="63"/>
      <c r="CD1973" s="63"/>
      <c r="CE1973" s="63"/>
      <c r="CF1973" s="63"/>
      <c r="CG1973" s="63"/>
      <c r="CH1973" s="63"/>
      <c r="CI1973" s="63"/>
      <c r="CJ1973" s="63"/>
      <c r="CK1973" s="63"/>
      <c r="CL1973" s="63"/>
      <c r="CM1973" s="63"/>
      <c r="CN1973" s="63"/>
      <c r="CO1973" s="63"/>
      <c r="CP1973" s="63"/>
      <c r="CR1973" s="227"/>
      <c r="CS1973" s="74"/>
    </row>
    <row r="1974" spans="1:97" s="72" customFormat="1" ht="75.75" customHeight="1">
      <c r="A1974" s="63"/>
      <c r="B1974" s="63"/>
      <c r="C1974" s="63"/>
      <c r="D1974" s="63"/>
      <c r="E1974" s="63"/>
      <c r="F1974" s="63"/>
      <c r="G1974" s="63"/>
      <c r="H1974" s="63"/>
      <c r="I1974" s="63"/>
      <c r="J1974" s="63"/>
      <c r="K1974" s="63"/>
      <c r="L1974" s="63"/>
      <c r="M1974" s="63"/>
      <c r="N1974" s="63"/>
      <c r="O1974" s="63"/>
      <c r="P1974" s="63"/>
      <c r="Q1974" s="63"/>
      <c r="R1974" s="63"/>
      <c r="S1974" s="63"/>
      <c r="T1974" s="63"/>
      <c r="U1974" s="63"/>
      <c r="V1974" s="63"/>
      <c r="W1974" s="63"/>
      <c r="X1974" s="63"/>
      <c r="Y1974" s="63"/>
      <c r="Z1974" s="63"/>
      <c r="AA1974" s="63"/>
      <c r="AB1974" s="63"/>
      <c r="AC1974" s="63"/>
      <c r="AD1974" s="63"/>
      <c r="AE1974" s="63"/>
      <c r="AF1974" s="63"/>
      <c r="AG1974" s="63"/>
      <c r="AH1974" s="63"/>
      <c r="AI1974" s="63"/>
      <c r="AJ1974" s="63"/>
      <c r="AK1974" s="63"/>
      <c r="AL1974" s="63"/>
      <c r="AM1974" s="63"/>
      <c r="AN1974" s="63"/>
      <c r="AO1974" s="63"/>
      <c r="AP1974" s="63"/>
      <c r="AQ1974" s="63"/>
      <c r="AR1974" s="63"/>
      <c r="AS1974" s="63"/>
      <c r="AT1974" s="63"/>
      <c r="AU1974" s="63"/>
      <c r="AV1974" s="63"/>
      <c r="AW1974" s="63"/>
      <c r="AX1974" s="63"/>
      <c r="AY1974" s="63"/>
      <c r="AZ1974" s="63"/>
      <c r="BA1974" s="63"/>
      <c r="BB1974" s="63"/>
      <c r="BC1974" s="63"/>
      <c r="BD1974" s="63"/>
      <c r="BE1974" s="63"/>
      <c r="BF1974" s="63"/>
      <c r="BG1974" s="63"/>
      <c r="BH1974" s="63"/>
      <c r="BI1974" s="63"/>
      <c r="BJ1974" s="63"/>
      <c r="BK1974" s="63"/>
      <c r="BL1974" s="63"/>
      <c r="BM1974" s="63"/>
      <c r="BN1974" s="63"/>
      <c r="BO1974" s="63"/>
      <c r="BP1974" s="63"/>
      <c r="BQ1974" s="63"/>
      <c r="BR1974" s="63"/>
      <c r="BS1974" s="63"/>
      <c r="BT1974" s="63"/>
      <c r="BU1974" s="63"/>
      <c r="BV1974" s="63"/>
      <c r="BW1974" s="63"/>
      <c r="BX1974" s="63"/>
      <c r="BY1974" s="63"/>
      <c r="BZ1974" s="63"/>
      <c r="CA1974" s="63"/>
      <c r="CB1974" s="63"/>
      <c r="CC1974" s="63"/>
      <c r="CD1974" s="63"/>
      <c r="CE1974" s="63"/>
      <c r="CF1974" s="63"/>
      <c r="CG1974" s="63"/>
      <c r="CH1974" s="63"/>
      <c r="CI1974" s="63"/>
      <c r="CJ1974" s="63"/>
      <c r="CK1974" s="63"/>
      <c r="CL1974" s="63"/>
      <c r="CM1974" s="63"/>
      <c r="CN1974" s="63"/>
      <c r="CO1974" s="63"/>
      <c r="CP1974" s="63"/>
      <c r="CR1974" s="227"/>
      <c r="CS1974" s="74"/>
    </row>
    <row r="1975" spans="1:97" s="72" customFormat="1" ht="75.75" customHeight="1">
      <c r="A1975" s="63"/>
      <c r="B1975" s="63"/>
      <c r="C1975" s="63"/>
      <c r="D1975" s="63"/>
      <c r="E1975" s="63"/>
      <c r="F1975" s="63"/>
      <c r="G1975" s="63"/>
      <c r="H1975" s="63"/>
      <c r="I1975" s="63"/>
      <c r="J1975" s="63"/>
      <c r="K1975" s="63"/>
      <c r="L1975" s="63"/>
      <c r="M1975" s="63"/>
      <c r="N1975" s="63"/>
      <c r="O1975" s="63"/>
      <c r="P1975" s="63"/>
      <c r="Q1975" s="63"/>
      <c r="R1975" s="63"/>
      <c r="S1975" s="63"/>
      <c r="T1975" s="63"/>
      <c r="U1975" s="63"/>
      <c r="V1975" s="63"/>
      <c r="W1975" s="63"/>
      <c r="X1975" s="63"/>
      <c r="Y1975" s="63"/>
      <c r="Z1975" s="63"/>
      <c r="AA1975" s="63"/>
      <c r="AB1975" s="63"/>
      <c r="AC1975" s="63"/>
      <c r="AD1975" s="63"/>
      <c r="AE1975" s="63"/>
      <c r="AF1975" s="63"/>
      <c r="AG1975" s="63"/>
      <c r="AH1975" s="63"/>
      <c r="AI1975" s="63"/>
      <c r="AJ1975" s="63"/>
      <c r="AK1975" s="63"/>
      <c r="AL1975" s="63"/>
      <c r="AM1975" s="63"/>
      <c r="AN1975" s="63"/>
      <c r="AO1975" s="63"/>
      <c r="AP1975" s="63"/>
      <c r="AQ1975" s="63"/>
      <c r="AR1975" s="63"/>
      <c r="AS1975" s="63"/>
      <c r="AT1975" s="63"/>
      <c r="AU1975" s="63"/>
      <c r="AV1975" s="63"/>
      <c r="AW1975" s="63"/>
      <c r="AX1975" s="63"/>
      <c r="AY1975" s="63"/>
      <c r="AZ1975" s="63"/>
      <c r="BA1975" s="63"/>
      <c r="BB1975" s="63"/>
      <c r="BC1975" s="63"/>
      <c r="BD1975" s="63"/>
      <c r="BE1975" s="63"/>
      <c r="BF1975" s="63"/>
      <c r="BG1975" s="63"/>
      <c r="BH1975" s="63"/>
      <c r="BI1975" s="63"/>
      <c r="BJ1975" s="63"/>
      <c r="BK1975" s="63"/>
      <c r="BL1975" s="63"/>
      <c r="BM1975" s="63"/>
      <c r="BN1975" s="63"/>
      <c r="BO1975" s="63"/>
      <c r="BP1975" s="63"/>
      <c r="BQ1975" s="63"/>
      <c r="BR1975" s="63"/>
      <c r="BS1975" s="63"/>
      <c r="BT1975" s="63"/>
      <c r="BU1975" s="63"/>
      <c r="BV1975" s="63"/>
      <c r="BW1975" s="63"/>
      <c r="BX1975" s="63"/>
      <c r="BY1975" s="63"/>
      <c r="BZ1975" s="63"/>
      <c r="CA1975" s="63"/>
      <c r="CB1975" s="63"/>
      <c r="CC1975" s="63"/>
      <c r="CD1975" s="63"/>
      <c r="CE1975" s="63"/>
      <c r="CF1975" s="63"/>
      <c r="CG1975" s="63"/>
      <c r="CH1975" s="63"/>
      <c r="CI1975" s="63"/>
      <c r="CJ1975" s="63"/>
      <c r="CK1975" s="63"/>
      <c r="CL1975" s="63"/>
      <c r="CM1975" s="63"/>
      <c r="CN1975" s="63"/>
      <c r="CO1975" s="63"/>
      <c r="CP1975" s="63"/>
      <c r="CR1975" s="227"/>
      <c r="CS1975" s="74"/>
    </row>
    <row r="1976" spans="1:97" s="72" customFormat="1" ht="75.75" customHeight="1">
      <c r="A1976" s="63"/>
      <c r="B1976" s="63"/>
      <c r="C1976" s="63"/>
      <c r="D1976" s="63"/>
      <c r="E1976" s="63"/>
      <c r="F1976" s="63"/>
      <c r="G1976" s="63"/>
      <c r="H1976" s="63"/>
      <c r="I1976" s="63"/>
      <c r="J1976" s="63"/>
      <c r="K1976" s="63"/>
      <c r="L1976" s="63"/>
      <c r="M1976" s="63"/>
      <c r="N1976" s="63"/>
      <c r="O1976" s="63"/>
      <c r="P1976" s="63"/>
      <c r="Q1976" s="63"/>
      <c r="R1976" s="63"/>
      <c r="S1976" s="63"/>
      <c r="T1976" s="63"/>
      <c r="U1976" s="63"/>
      <c r="V1976" s="63"/>
      <c r="W1976" s="63"/>
      <c r="X1976" s="63"/>
      <c r="Y1976" s="63"/>
      <c r="Z1976" s="63"/>
      <c r="AA1976" s="63"/>
      <c r="AB1976" s="63"/>
      <c r="AC1976" s="63"/>
      <c r="AD1976" s="63"/>
      <c r="AE1976" s="63"/>
      <c r="AF1976" s="63"/>
      <c r="AG1976" s="63"/>
      <c r="AH1976" s="63"/>
      <c r="AI1976" s="63"/>
      <c r="AJ1976" s="63"/>
      <c r="AK1976" s="63"/>
      <c r="AL1976" s="63"/>
      <c r="AM1976" s="63"/>
      <c r="AN1976" s="63"/>
      <c r="AO1976" s="63"/>
      <c r="AP1976" s="63"/>
      <c r="AQ1976" s="63"/>
      <c r="AR1976" s="63"/>
      <c r="AS1976" s="63"/>
      <c r="AT1976" s="63"/>
      <c r="AU1976" s="63"/>
      <c r="AV1976" s="63"/>
      <c r="AW1976" s="63"/>
      <c r="AX1976" s="63"/>
      <c r="AY1976" s="63"/>
      <c r="AZ1976" s="63"/>
      <c r="BA1976" s="63"/>
      <c r="BB1976" s="63"/>
      <c r="BC1976" s="63"/>
      <c r="BD1976" s="63"/>
      <c r="BE1976" s="63"/>
      <c r="BF1976" s="63"/>
      <c r="BG1976" s="63"/>
      <c r="BH1976" s="63"/>
      <c r="BI1976" s="63"/>
      <c r="BJ1976" s="63"/>
      <c r="BK1976" s="63"/>
      <c r="BL1976" s="63"/>
      <c r="BM1976" s="63"/>
      <c r="BN1976" s="63"/>
      <c r="BO1976" s="63"/>
      <c r="BP1976" s="63"/>
      <c r="BQ1976" s="63"/>
      <c r="BR1976" s="63"/>
      <c r="BS1976" s="63"/>
      <c r="BT1976" s="63"/>
      <c r="BU1976" s="63"/>
      <c r="BV1976" s="63"/>
      <c r="BW1976" s="63"/>
      <c r="BX1976" s="63"/>
      <c r="BY1976" s="63"/>
      <c r="BZ1976" s="63"/>
      <c r="CA1976" s="63"/>
      <c r="CB1976" s="63"/>
      <c r="CC1976" s="63"/>
      <c r="CD1976" s="63"/>
      <c r="CE1976" s="63"/>
      <c r="CF1976" s="63"/>
      <c r="CG1976" s="63"/>
      <c r="CH1976" s="63"/>
      <c r="CI1976" s="63"/>
      <c r="CJ1976" s="63"/>
      <c r="CK1976" s="63"/>
      <c r="CL1976" s="63"/>
      <c r="CM1976" s="63"/>
      <c r="CN1976" s="63"/>
      <c r="CO1976" s="63"/>
      <c r="CP1976" s="63"/>
      <c r="CR1976" s="227"/>
      <c r="CS1976" s="74"/>
    </row>
    <row r="1977" spans="1:97" s="72" customFormat="1" ht="75.75" customHeight="1">
      <c r="A1977" s="63"/>
      <c r="B1977" s="63"/>
      <c r="C1977" s="63"/>
      <c r="D1977" s="63"/>
      <c r="E1977" s="63"/>
      <c r="F1977" s="63"/>
      <c r="G1977" s="63"/>
      <c r="H1977" s="63"/>
      <c r="I1977" s="63"/>
      <c r="J1977" s="63"/>
      <c r="K1977" s="63"/>
      <c r="L1977" s="63"/>
      <c r="M1977" s="63"/>
      <c r="N1977" s="63"/>
      <c r="O1977" s="63"/>
      <c r="P1977" s="63"/>
      <c r="Q1977" s="63"/>
      <c r="R1977" s="63"/>
      <c r="S1977" s="63"/>
      <c r="T1977" s="63"/>
      <c r="U1977" s="63"/>
      <c r="V1977" s="63"/>
      <c r="W1977" s="63"/>
      <c r="X1977" s="63"/>
      <c r="Y1977" s="63"/>
      <c r="Z1977" s="63"/>
      <c r="AA1977" s="63"/>
      <c r="AB1977" s="63"/>
      <c r="AC1977" s="63"/>
      <c r="AD1977" s="63"/>
      <c r="AE1977" s="63"/>
      <c r="AF1977" s="63"/>
      <c r="AG1977" s="63"/>
      <c r="AH1977" s="63"/>
      <c r="AI1977" s="63"/>
      <c r="AJ1977" s="63"/>
      <c r="AK1977" s="63"/>
      <c r="AL1977" s="63"/>
      <c r="AM1977" s="63"/>
      <c r="AN1977" s="63"/>
      <c r="AO1977" s="63"/>
      <c r="AP1977" s="63"/>
      <c r="AQ1977" s="63"/>
      <c r="AR1977" s="63"/>
      <c r="AS1977" s="63"/>
      <c r="AT1977" s="63"/>
      <c r="AU1977" s="63"/>
      <c r="AV1977" s="63"/>
      <c r="AW1977" s="63"/>
      <c r="AX1977" s="63"/>
      <c r="AY1977" s="63"/>
      <c r="AZ1977" s="63"/>
      <c r="BA1977" s="63"/>
      <c r="BB1977" s="63"/>
      <c r="BC1977" s="63"/>
      <c r="BD1977" s="63"/>
      <c r="BE1977" s="63"/>
      <c r="BF1977" s="63"/>
      <c r="BG1977" s="63"/>
      <c r="BH1977" s="63"/>
      <c r="BI1977" s="63"/>
      <c r="BJ1977" s="63"/>
      <c r="BK1977" s="63"/>
      <c r="BL1977" s="63"/>
      <c r="BM1977" s="63"/>
      <c r="BN1977" s="63"/>
      <c r="BO1977" s="63"/>
      <c r="BP1977" s="63"/>
      <c r="BQ1977" s="63"/>
      <c r="BR1977" s="63"/>
      <c r="BS1977" s="63"/>
      <c r="BT1977" s="63"/>
      <c r="BU1977" s="63"/>
      <c r="BV1977" s="63"/>
      <c r="BW1977" s="63"/>
      <c r="BX1977" s="63"/>
      <c r="BY1977" s="63"/>
      <c r="BZ1977" s="63"/>
      <c r="CA1977" s="63"/>
      <c r="CB1977" s="63"/>
      <c r="CC1977" s="63"/>
      <c r="CD1977" s="63"/>
      <c r="CE1977" s="63"/>
      <c r="CF1977" s="63"/>
      <c r="CG1977" s="63"/>
      <c r="CH1977" s="63"/>
      <c r="CI1977" s="63"/>
      <c r="CJ1977" s="63"/>
      <c r="CK1977" s="63"/>
      <c r="CL1977" s="63"/>
      <c r="CM1977" s="63"/>
      <c r="CN1977" s="63"/>
      <c r="CO1977" s="63"/>
      <c r="CP1977" s="63"/>
      <c r="CR1977" s="227"/>
      <c r="CS1977" s="74"/>
    </row>
    <row r="1978" spans="1:97" s="72" customFormat="1" ht="75.75" customHeight="1">
      <c r="A1978" s="63"/>
      <c r="B1978" s="63"/>
      <c r="C1978" s="63"/>
      <c r="D1978" s="63"/>
      <c r="E1978" s="63"/>
      <c r="F1978" s="63"/>
      <c r="G1978" s="63"/>
      <c r="H1978" s="63"/>
      <c r="I1978" s="63"/>
      <c r="J1978" s="63"/>
      <c r="K1978" s="63"/>
      <c r="L1978" s="63"/>
      <c r="M1978" s="63"/>
      <c r="N1978" s="63"/>
      <c r="O1978" s="63"/>
      <c r="P1978" s="63"/>
      <c r="Q1978" s="63"/>
      <c r="R1978" s="63"/>
      <c r="S1978" s="63"/>
      <c r="T1978" s="63"/>
      <c r="U1978" s="63"/>
      <c r="V1978" s="63"/>
      <c r="W1978" s="63"/>
      <c r="X1978" s="63"/>
      <c r="Y1978" s="63"/>
      <c r="Z1978" s="63"/>
      <c r="AA1978" s="63"/>
      <c r="AB1978" s="63"/>
      <c r="AC1978" s="63"/>
      <c r="AD1978" s="63"/>
      <c r="AE1978" s="63"/>
      <c r="AF1978" s="63"/>
      <c r="AG1978" s="63"/>
      <c r="AH1978" s="63"/>
      <c r="AI1978" s="63"/>
      <c r="AJ1978" s="63"/>
      <c r="AK1978" s="63"/>
      <c r="AL1978" s="63"/>
      <c r="AM1978" s="63"/>
      <c r="AN1978" s="63"/>
      <c r="AO1978" s="63"/>
      <c r="AP1978" s="63"/>
      <c r="AQ1978" s="63"/>
      <c r="AR1978" s="63"/>
      <c r="AS1978" s="63"/>
      <c r="AT1978" s="63"/>
      <c r="AU1978" s="63"/>
      <c r="AV1978" s="63"/>
      <c r="AW1978" s="63"/>
      <c r="AX1978" s="63"/>
      <c r="AY1978" s="63"/>
      <c r="AZ1978" s="63"/>
      <c r="BA1978" s="63"/>
      <c r="BB1978" s="63"/>
      <c r="BC1978" s="63"/>
      <c r="BD1978" s="63"/>
      <c r="BE1978" s="63"/>
      <c r="BF1978" s="63"/>
      <c r="BG1978" s="63"/>
      <c r="BH1978" s="63"/>
      <c r="BI1978" s="63"/>
      <c r="BJ1978" s="63"/>
      <c r="BK1978" s="63"/>
      <c r="BL1978" s="63"/>
      <c r="BM1978" s="63"/>
      <c r="BN1978" s="63"/>
      <c r="BO1978" s="63"/>
      <c r="BP1978" s="63"/>
      <c r="BQ1978" s="63"/>
      <c r="BR1978" s="63"/>
      <c r="BS1978" s="63"/>
      <c r="BT1978" s="63"/>
      <c r="BU1978" s="63"/>
      <c r="BV1978" s="63"/>
      <c r="BW1978" s="63"/>
      <c r="BX1978" s="63"/>
      <c r="BY1978" s="63"/>
      <c r="BZ1978" s="63"/>
      <c r="CA1978" s="63"/>
      <c r="CB1978" s="63"/>
      <c r="CC1978" s="63"/>
      <c r="CD1978" s="63"/>
      <c r="CE1978" s="63"/>
      <c r="CF1978" s="63"/>
      <c r="CG1978" s="63"/>
      <c r="CH1978" s="63"/>
      <c r="CI1978" s="63"/>
      <c r="CJ1978" s="63"/>
      <c r="CK1978" s="63"/>
      <c r="CL1978" s="63"/>
      <c r="CM1978" s="63"/>
      <c r="CN1978" s="63"/>
      <c r="CO1978" s="63"/>
      <c r="CP1978" s="63"/>
      <c r="CR1978" s="227"/>
      <c r="CS1978" s="74"/>
    </row>
    <row r="1979" spans="1:97" s="72" customFormat="1" ht="75.75" customHeight="1">
      <c r="A1979" s="63"/>
      <c r="B1979" s="63"/>
      <c r="C1979" s="63"/>
      <c r="D1979" s="63"/>
      <c r="E1979" s="63"/>
      <c r="F1979" s="63"/>
      <c r="G1979" s="63"/>
      <c r="H1979" s="63"/>
      <c r="I1979" s="63"/>
      <c r="J1979" s="63"/>
      <c r="K1979" s="63"/>
      <c r="L1979" s="63"/>
      <c r="M1979" s="63"/>
      <c r="N1979" s="63"/>
      <c r="O1979" s="63"/>
      <c r="P1979" s="63"/>
      <c r="Q1979" s="63"/>
      <c r="R1979" s="63"/>
      <c r="S1979" s="63"/>
      <c r="T1979" s="63"/>
      <c r="U1979" s="63"/>
      <c r="V1979" s="63"/>
      <c r="W1979" s="63"/>
      <c r="X1979" s="63"/>
      <c r="Y1979" s="63"/>
      <c r="Z1979" s="63"/>
      <c r="AA1979" s="63"/>
      <c r="AB1979" s="63"/>
      <c r="AC1979" s="63"/>
      <c r="AD1979" s="63"/>
      <c r="AE1979" s="63"/>
      <c r="AF1979" s="63"/>
      <c r="AG1979" s="63"/>
      <c r="AH1979" s="63"/>
      <c r="AI1979" s="63"/>
      <c r="AJ1979" s="63"/>
      <c r="AK1979" s="63"/>
      <c r="AL1979" s="63"/>
      <c r="AM1979" s="63"/>
      <c r="AN1979" s="63"/>
      <c r="AO1979" s="63"/>
      <c r="AP1979" s="63"/>
      <c r="AQ1979" s="63"/>
      <c r="AR1979" s="63"/>
      <c r="AS1979" s="63"/>
      <c r="AT1979" s="63"/>
      <c r="AU1979" s="63"/>
      <c r="AV1979" s="63"/>
      <c r="AW1979" s="63"/>
      <c r="AX1979" s="63"/>
      <c r="AY1979" s="63"/>
      <c r="AZ1979" s="63"/>
      <c r="BA1979" s="63"/>
      <c r="BB1979" s="63"/>
      <c r="BC1979" s="63"/>
      <c r="BD1979" s="63"/>
      <c r="BE1979" s="63"/>
      <c r="BF1979" s="63"/>
      <c r="BG1979" s="63"/>
      <c r="BH1979" s="63"/>
      <c r="BI1979" s="63"/>
      <c r="BJ1979" s="63"/>
      <c r="BK1979" s="63"/>
      <c r="BL1979" s="63"/>
      <c r="BM1979" s="63"/>
      <c r="BN1979" s="63"/>
      <c r="BO1979" s="63"/>
      <c r="BP1979" s="63"/>
      <c r="BQ1979" s="63"/>
      <c r="BR1979" s="63"/>
      <c r="BS1979" s="63"/>
      <c r="BT1979" s="63"/>
      <c r="BU1979" s="63"/>
      <c r="BV1979" s="63"/>
      <c r="BW1979" s="63"/>
      <c r="BX1979" s="63"/>
      <c r="BY1979" s="63"/>
      <c r="BZ1979" s="63"/>
      <c r="CA1979" s="63"/>
      <c r="CB1979" s="63"/>
      <c r="CC1979" s="63"/>
      <c r="CD1979" s="63"/>
      <c r="CE1979" s="63"/>
      <c r="CF1979" s="63"/>
      <c r="CG1979" s="63"/>
      <c r="CH1979" s="63"/>
      <c r="CI1979" s="63"/>
      <c r="CJ1979" s="63"/>
      <c r="CK1979" s="63"/>
      <c r="CL1979" s="63"/>
      <c r="CM1979" s="63"/>
      <c r="CN1979" s="63"/>
      <c r="CO1979" s="63"/>
      <c r="CP1979" s="63"/>
      <c r="CR1979" s="227"/>
      <c r="CS1979" s="74"/>
    </row>
    <row r="1980" spans="1:97" s="72" customFormat="1" ht="75.75" customHeight="1">
      <c r="A1980" s="63"/>
      <c r="B1980" s="63"/>
      <c r="C1980" s="63"/>
      <c r="D1980" s="63"/>
      <c r="E1980" s="63"/>
      <c r="F1980" s="63"/>
      <c r="G1980" s="63"/>
      <c r="H1980" s="63"/>
      <c r="I1980" s="63"/>
      <c r="J1980" s="63"/>
      <c r="K1980" s="63"/>
      <c r="L1980" s="63"/>
      <c r="M1980" s="63"/>
      <c r="N1980" s="63"/>
      <c r="O1980" s="63"/>
      <c r="P1980" s="63"/>
      <c r="Q1980" s="63"/>
      <c r="R1980" s="63"/>
      <c r="S1980" s="63"/>
      <c r="T1980" s="63"/>
      <c r="U1980" s="63"/>
      <c r="V1980" s="63"/>
      <c r="W1980" s="63"/>
      <c r="X1980" s="63"/>
      <c r="Y1980" s="63"/>
      <c r="Z1980" s="63"/>
      <c r="AA1980" s="63"/>
      <c r="AB1980" s="63"/>
      <c r="AC1980" s="63"/>
      <c r="AD1980" s="63"/>
      <c r="AE1980" s="63"/>
      <c r="AF1980" s="63"/>
      <c r="AG1980" s="63"/>
      <c r="AH1980" s="63"/>
      <c r="AI1980" s="63"/>
      <c r="AJ1980" s="63"/>
      <c r="AK1980" s="63"/>
      <c r="AL1980" s="63"/>
      <c r="AM1980" s="63"/>
      <c r="AN1980" s="63"/>
      <c r="AO1980" s="63"/>
      <c r="AP1980" s="63"/>
      <c r="AQ1980" s="63"/>
      <c r="AR1980" s="63"/>
      <c r="AS1980" s="63"/>
      <c r="AT1980" s="63"/>
      <c r="AU1980" s="63"/>
      <c r="AV1980" s="63"/>
      <c r="AW1980" s="63"/>
      <c r="AX1980" s="63"/>
      <c r="AY1980" s="63"/>
      <c r="AZ1980" s="63"/>
      <c r="BA1980" s="63"/>
      <c r="BB1980" s="63"/>
      <c r="BC1980" s="63"/>
      <c r="BD1980" s="63"/>
      <c r="BE1980" s="63"/>
      <c r="BF1980" s="63"/>
      <c r="BG1980" s="63"/>
      <c r="BH1980" s="63"/>
      <c r="BI1980" s="63"/>
      <c r="BJ1980" s="63"/>
      <c r="BK1980" s="63"/>
      <c r="BL1980" s="63"/>
      <c r="BM1980" s="63"/>
      <c r="BN1980" s="63"/>
      <c r="BO1980" s="63"/>
      <c r="BP1980" s="63"/>
      <c r="BQ1980" s="63"/>
      <c r="BR1980" s="63"/>
      <c r="BS1980" s="63"/>
      <c r="BT1980" s="63"/>
      <c r="BU1980" s="63"/>
      <c r="BV1980" s="63"/>
      <c r="BW1980" s="63"/>
      <c r="BX1980" s="63"/>
      <c r="BY1980" s="63"/>
      <c r="BZ1980" s="63"/>
      <c r="CA1980" s="63"/>
      <c r="CB1980" s="63"/>
      <c r="CC1980" s="63"/>
      <c r="CD1980" s="63"/>
      <c r="CE1980" s="63"/>
      <c r="CF1980" s="63"/>
      <c r="CG1980" s="63"/>
      <c r="CH1980" s="63"/>
      <c r="CI1980" s="63"/>
      <c r="CJ1980" s="63"/>
      <c r="CK1980" s="63"/>
      <c r="CL1980" s="63"/>
      <c r="CM1980" s="63"/>
      <c r="CN1980" s="63"/>
      <c r="CO1980" s="63"/>
      <c r="CP1980" s="63"/>
      <c r="CR1980" s="227"/>
      <c r="CS1980" s="74"/>
    </row>
    <row r="1981" spans="1:97" s="72" customFormat="1" ht="75.75" customHeight="1">
      <c r="A1981" s="63"/>
      <c r="B1981" s="63"/>
      <c r="C1981" s="63"/>
      <c r="D1981" s="63"/>
      <c r="E1981" s="63"/>
      <c r="F1981" s="63"/>
      <c r="G1981" s="63"/>
      <c r="H1981" s="63"/>
      <c r="I1981" s="63"/>
      <c r="J1981" s="63"/>
      <c r="K1981" s="63"/>
      <c r="L1981" s="63"/>
      <c r="M1981" s="63"/>
      <c r="N1981" s="63"/>
      <c r="O1981" s="63"/>
      <c r="P1981" s="63"/>
      <c r="Q1981" s="63"/>
      <c r="R1981" s="63"/>
      <c r="S1981" s="63"/>
      <c r="T1981" s="63"/>
      <c r="U1981" s="63"/>
      <c r="V1981" s="63"/>
      <c r="W1981" s="63"/>
      <c r="X1981" s="63"/>
      <c r="Y1981" s="63"/>
      <c r="Z1981" s="63"/>
      <c r="AA1981" s="63"/>
      <c r="AB1981" s="63"/>
      <c r="AC1981" s="63"/>
      <c r="AD1981" s="63"/>
      <c r="AE1981" s="63"/>
      <c r="AF1981" s="63"/>
      <c r="AG1981" s="63"/>
      <c r="AH1981" s="63"/>
      <c r="AI1981" s="63"/>
      <c r="AJ1981" s="63"/>
      <c r="AK1981" s="63"/>
      <c r="AL1981" s="63"/>
      <c r="AM1981" s="63"/>
      <c r="AN1981" s="63"/>
      <c r="AO1981" s="63"/>
      <c r="AP1981" s="63"/>
      <c r="AQ1981" s="63"/>
      <c r="AR1981" s="63"/>
      <c r="AS1981" s="63"/>
      <c r="AT1981" s="63"/>
      <c r="AU1981" s="63"/>
      <c r="AV1981" s="63"/>
      <c r="AW1981" s="63"/>
      <c r="AX1981" s="63"/>
      <c r="AY1981" s="63"/>
      <c r="AZ1981" s="63"/>
      <c r="BA1981" s="63"/>
      <c r="BB1981" s="63"/>
      <c r="BC1981" s="63"/>
      <c r="BD1981" s="63"/>
      <c r="BE1981" s="63"/>
      <c r="BF1981" s="63"/>
      <c r="BG1981" s="63"/>
      <c r="BH1981" s="63"/>
      <c r="BI1981" s="63"/>
      <c r="BJ1981" s="63"/>
      <c r="BK1981" s="63"/>
      <c r="BL1981" s="63"/>
      <c r="BM1981" s="63"/>
      <c r="BN1981" s="63"/>
      <c r="BO1981" s="63"/>
      <c r="BP1981" s="63"/>
      <c r="BQ1981" s="63"/>
      <c r="BR1981" s="63"/>
      <c r="BS1981" s="63"/>
      <c r="BT1981" s="63"/>
      <c r="BU1981" s="63"/>
      <c r="BV1981" s="63"/>
      <c r="BW1981" s="63"/>
      <c r="BX1981" s="63"/>
      <c r="BY1981" s="63"/>
      <c r="BZ1981" s="63"/>
      <c r="CA1981" s="63"/>
      <c r="CB1981" s="63"/>
      <c r="CC1981" s="63"/>
      <c r="CD1981" s="63"/>
      <c r="CE1981" s="63"/>
      <c r="CF1981" s="63"/>
      <c r="CG1981" s="63"/>
      <c r="CH1981" s="63"/>
      <c r="CI1981" s="63"/>
      <c r="CJ1981" s="63"/>
      <c r="CK1981" s="63"/>
      <c r="CL1981" s="63"/>
      <c r="CM1981" s="63"/>
      <c r="CN1981" s="63"/>
      <c r="CO1981" s="63"/>
      <c r="CP1981" s="63"/>
      <c r="CR1981" s="227"/>
      <c r="CS1981" s="74"/>
    </row>
    <row r="1982" spans="1:97" s="72" customFormat="1" ht="75.75" customHeight="1">
      <c r="A1982" s="63"/>
      <c r="B1982" s="63"/>
      <c r="C1982" s="63"/>
      <c r="D1982" s="63"/>
      <c r="E1982" s="63"/>
      <c r="F1982" s="63"/>
      <c r="G1982" s="63"/>
      <c r="H1982" s="63"/>
      <c r="I1982" s="63"/>
      <c r="J1982" s="63"/>
      <c r="K1982" s="63"/>
      <c r="L1982" s="63"/>
      <c r="M1982" s="63"/>
      <c r="N1982" s="63"/>
      <c r="O1982" s="63"/>
      <c r="P1982" s="63"/>
      <c r="Q1982" s="63"/>
      <c r="R1982" s="63"/>
      <c r="S1982" s="63"/>
      <c r="T1982" s="63"/>
      <c r="U1982" s="63"/>
      <c r="V1982" s="63"/>
      <c r="W1982" s="63"/>
      <c r="X1982" s="63"/>
      <c r="Y1982" s="63"/>
      <c r="Z1982" s="63"/>
      <c r="AA1982" s="63"/>
      <c r="AB1982" s="63"/>
      <c r="AC1982" s="63"/>
      <c r="AD1982" s="63"/>
      <c r="AE1982" s="63"/>
      <c r="AF1982" s="63"/>
      <c r="AG1982" s="63"/>
      <c r="AH1982" s="63"/>
      <c r="AI1982" s="63"/>
      <c r="AJ1982" s="63"/>
      <c r="AK1982" s="63"/>
      <c r="AL1982" s="63"/>
      <c r="AM1982" s="63"/>
      <c r="AN1982" s="63"/>
      <c r="AO1982" s="63"/>
      <c r="AP1982" s="63"/>
      <c r="AQ1982" s="63"/>
      <c r="AR1982" s="63"/>
      <c r="AS1982" s="63"/>
      <c r="AT1982" s="63"/>
      <c r="AU1982" s="63"/>
      <c r="AV1982" s="63"/>
      <c r="AW1982" s="63"/>
      <c r="AX1982" s="63"/>
      <c r="AY1982" s="63"/>
      <c r="AZ1982" s="63"/>
      <c r="BA1982" s="63"/>
      <c r="BB1982" s="63"/>
      <c r="BC1982" s="63"/>
      <c r="BD1982" s="63"/>
      <c r="BE1982" s="63"/>
      <c r="BF1982" s="63"/>
      <c r="BG1982" s="63"/>
      <c r="BH1982" s="63"/>
      <c r="BI1982" s="63"/>
      <c r="BJ1982" s="63"/>
      <c r="BK1982" s="63"/>
      <c r="BL1982" s="63"/>
      <c r="BM1982" s="63"/>
      <c r="BN1982" s="63"/>
      <c r="BO1982" s="63"/>
      <c r="BP1982" s="63"/>
      <c r="BQ1982" s="63"/>
      <c r="BR1982" s="63"/>
      <c r="BS1982" s="63"/>
      <c r="BT1982" s="63"/>
      <c r="BU1982" s="63"/>
      <c r="BV1982" s="63"/>
      <c r="BW1982" s="63"/>
      <c r="BX1982" s="63"/>
      <c r="BY1982" s="63"/>
      <c r="BZ1982" s="63"/>
      <c r="CA1982" s="63"/>
      <c r="CB1982" s="63"/>
      <c r="CC1982" s="63"/>
      <c r="CD1982" s="63"/>
      <c r="CE1982" s="63"/>
      <c r="CF1982" s="63"/>
      <c r="CG1982" s="63"/>
      <c r="CH1982" s="63"/>
      <c r="CI1982" s="63"/>
      <c r="CJ1982" s="63"/>
      <c r="CK1982" s="63"/>
      <c r="CL1982" s="63"/>
      <c r="CM1982" s="63"/>
      <c r="CN1982" s="63"/>
      <c r="CO1982" s="63"/>
      <c r="CP1982" s="63"/>
      <c r="CR1982" s="227"/>
      <c r="CS1982" s="74"/>
    </row>
    <row r="1983" spans="1:97" s="72" customFormat="1" ht="75.75" customHeight="1">
      <c r="A1983" s="63"/>
      <c r="B1983" s="63"/>
      <c r="C1983" s="63"/>
      <c r="D1983" s="63"/>
      <c r="E1983" s="63"/>
      <c r="F1983" s="63"/>
      <c r="G1983" s="63"/>
      <c r="H1983" s="63"/>
      <c r="I1983" s="63"/>
      <c r="J1983" s="63"/>
      <c r="K1983" s="63"/>
      <c r="L1983" s="63"/>
      <c r="M1983" s="63"/>
      <c r="N1983" s="63"/>
      <c r="O1983" s="63"/>
      <c r="P1983" s="63"/>
      <c r="Q1983" s="63"/>
      <c r="R1983" s="63"/>
      <c r="S1983" s="63"/>
      <c r="T1983" s="63"/>
      <c r="U1983" s="63"/>
      <c r="V1983" s="63"/>
      <c r="W1983" s="63"/>
      <c r="X1983" s="63"/>
      <c r="Y1983" s="63"/>
      <c r="Z1983" s="63"/>
      <c r="AA1983" s="63"/>
      <c r="AB1983" s="63"/>
      <c r="AC1983" s="63"/>
      <c r="AD1983" s="63"/>
      <c r="AE1983" s="63"/>
      <c r="AF1983" s="63"/>
      <c r="AG1983" s="63"/>
      <c r="AH1983" s="63"/>
      <c r="AI1983" s="63"/>
      <c r="AJ1983" s="63"/>
      <c r="AK1983" s="63"/>
      <c r="AL1983" s="63"/>
      <c r="AM1983" s="63"/>
      <c r="AN1983" s="63"/>
      <c r="AO1983" s="63"/>
      <c r="AP1983" s="63"/>
      <c r="AQ1983" s="63"/>
      <c r="AR1983" s="63"/>
      <c r="AS1983" s="63"/>
      <c r="AT1983" s="63"/>
      <c r="AU1983" s="63"/>
      <c r="AV1983" s="63"/>
      <c r="AW1983" s="63"/>
      <c r="AX1983" s="63"/>
      <c r="AY1983" s="63"/>
      <c r="AZ1983" s="63"/>
      <c r="BA1983" s="63"/>
      <c r="BB1983" s="63"/>
      <c r="BC1983" s="63"/>
      <c r="BD1983" s="63"/>
      <c r="BE1983" s="63"/>
      <c r="BF1983" s="63"/>
      <c r="BG1983" s="63"/>
      <c r="BH1983" s="63"/>
      <c r="BI1983" s="63"/>
      <c r="BJ1983" s="63"/>
      <c r="BK1983" s="63"/>
      <c r="BL1983" s="63"/>
      <c r="BM1983" s="63"/>
      <c r="BN1983" s="63"/>
      <c r="BO1983" s="63"/>
      <c r="BP1983" s="63"/>
      <c r="BQ1983" s="63"/>
      <c r="BR1983" s="63"/>
      <c r="BS1983" s="63"/>
      <c r="BT1983" s="63"/>
      <c r="BU1983" s="63"/>
      <c r="BV1983" s="63"/>
      <c r="BW1983" s="63"/>
      <c r="BX1983" s="63"/>
      <c r="BY1983" s="63"/>
      <c r="BZ1983" s="63"/>
      <c r="CA1983" s="63"/>
      <c r="CB1983" s="63"/>
      <c r="CC1983" s="63"/>
      <c r="CD1983" s="63"/>
      <c r="CE1983" s="63"/>
      <c r="CF1983" s="63"/>
      <c r="CG1983" s="63"/>
      <c r="CH1983" s="63"/>
      <c r="CI1983" s="63"/>
      <c r="CJ1983" s="63"/>
      <c r="CK1983" s="63"/>
      <c r="CL1983" s="63"/>
      <c r="CM1983" s="63"/>
      <c r="CN1983" s="63"/>
      <c r="CO1983" s="63"/>
      <c r="CP1983" s="63"/>
      <c r="CR1983" s="227"/>
      <c r="CS1983" s="74"/>
    </row>
    <row r="1984" spans="1:97" s="72" customFormat="1" ht="75.75" customHeight="1">
      <c r="A1984" s="63"/>
      <c r="B1984" s="63"/>
      <c r="C1984" s="63"/>
      <c r="D1984" s="63"/>
      <c r="E1984" s="63"/>
      <c r="F1984" s="63"/>
      <c r="G1984" s="63"/>
      <c r="H1984" s="63"/>
      <c r="I1984" s="63"/>
      <c r="J1984" s="63"/>
      <c r="K1984" s="63"/>
      <c r="L1984" s="63"/>
      <c r="M1984" s="63"/>
      <c r="N1984" s="63"/>
      <c r="O1984" s="63"/>
      <c r="P1984" s="63"/>
      <c r="Q1984" s="63"/>
      <c r="R1984" s="63"/>
      <c r="S1984" s="63"/>
      <c r="T1984" s="63"/>
      <c r="U1984" s="63"/>
      <c r="V1984" s="63"/>
      <c r="W1984" s="63"/>
      <c r="X1984" s="63"/>
      <c r="Y1984" s="63"/>
      <c r="Z1984" s="63"/>
      <c r="AA1984" s="63"/>
      <c r="AB1984" s="63"/>
      <c r="AC1984" s="63"/>
      <c r="AD1984" s="63"/>
      <c r="AE1984" s="63"/>
      <c r="AF1984" s="63"/>
      <c r="AG1984" s="63"/>
      <c r="AH1984" s="63"/>
      <c r="AI1984" s="63"/>
      <c r="AJ1984" s="63"/>
      <c r="AK1984" s="63"/>
      <c r="AL1984" s="63"/>
      <c r="AM1984" s="63"/>
      <c r="AN1984" s="63"/>
      <c r="AO1984" s="63"/>
      <c r="AP1984" s="63"/>
      <c r="AQ1984" s="63"/>
      <c r="AR1984" s="63"/>
      <c r="AS1984" s="63"/>
      <c r="AT1984" s="63"/>
      <c r="AU1984" s="63"/>
      <c r="AV1984" s="63"/>
      <c r="AW1984" s="63"/>
      <c r="AX1984" s="63"/>
      <c r="AY1984" s="63"/>
      <c r="AZ1984" s="63"/>
      <c r="BA1984" s="63"/>
      <c r="BB1984" s="63"/>
      <c r="BC1984" s="63"/>
      <c r="BD1984" s="63"/>
      <c r="BE1984" s="63"/>
      <c r="BF1984" s="63"/>
      <c r="BG1984" s="63"/>
      <c r="BH1984" s="63"/>
      <c r="BI1984" s="63"/>
      <c r="BJ1984" s="63"/>
      <c r="BK1984" s="63"/>
      <c r="BL1984" s="63"/>
      <c r="BM1984" s="63"/>
      <c r="BN1984" s="63"/>
      <c r="BO1984" s="63"/>
      <c r="BP1984" s="63"/>
      <c r="BQ1984" s="63"/>
      <c r="BR1984" s="63"/>
      <c r="BS1984" s="63"/>
      <c r="BT1984" s="63"/>
      <c r="BU1984" s="63"/>
      <c r="BV1984" s="63"/>
      <c r="BW1984" s="63"/>
      <c r="BX1984" s="63"/>
      <c r="BY1984" s="63"/>
      <c r="BZ1984" s="63"/>
      <c r="CA1984" s="63"/>
      <c r="CB1984" s="63"/>
      <c r="CC1984" s="63"/>
      <c r="CD1984" s="63"/>
      <c r="CE1984" s="63"/>
      <c r="CF1984" s="63"/>
      <c r="CG1984" s="63"/>
      <c r="CH1984" s="63"/>
      <c r="CI1984" s="63"/>
      <c r="CJ1984" s="63"/>
      <c r="CK1984" s="63"/>
      <c r="CL1984" s="63"/>
      <c r="CM1984" s="63"/>
      <c r="CN1984" s="63"/>
      <c r="CO1984" s="63"/>
      <c r="CP1984" s="63"/>
      <c r="CR1984" s="227"/>
      <c r="CS1984" s="74"/>
    </row>
    <row r="1985" spans="1:97" s="72" customFormat="1" ht="75.75" customHeight="1">
      <c r="A1985" s="63"/>
      <c r="B1985" s="63"/>
      <c r="C1985" s="63"/>
      <c r="D1985" s="63"/>
      <c r="E1985" s="63"/>
      <c r="F1985" s="63"/>
      <c r="G1985" s="63"/>
      <c r="H1985" s="63"/>
      <c r="I1985" s="63"/>
      <c r="J1985" s="63"/>
      <c r="K1985" s="63"/>
      <c r="L1985" s="63"/>
      <c r="M1985" s="63"/>
      <c r="N1985" s="63"/>
      <c r="O1985" s="63"/>
      <c r="P1985" s="63"/>
      <c r="Q1985" s="63"/>
      <c r="R1985" s="63"/>
      <c r="S1985" s="63"/>
      <c r="T1985" s="63"/>
      <c r="U1985" s="63"/>
      <c r="V1985" s="63"/>
      <c r="W1985" s="63"/>
      <c r="X1985" s="63"/>
      <c r="Y1985" s="63"/>
      <c r="Z1985" s="63"/>
      <c r="AA1985" s="63"/>
      <c r="AB1985" s="63"/>
      <c r="AC1985" s="63"/>
      <c r="AD1985" s="63"/>
      <c r="AE1985" s="63"/>
      <c r="AF1985" s="63"/>
      <c r="AG1985" s="63"/>
      <c r="AH1985" s="63"/>
      <c r="AI1985" s="63"/>
      <c r="AJ1985" s="63"/>
      <c r="AK1985" s="63"/>
      <c r="AL1985" s="63"/>
      <c r="AM1985" s="63"/>
      <c r="AN1985" s="63"/>
      <c r="AO1985" s="63"/>
      <c r="AP1985" s="63"/>
      <c r="AQ1985" s="63"/>
      <c r="AR1985" s="63"/>
      <c r="AS1985" s="63"/>
      <c r="AT1985" s="63"/>
      <c r="AU1985" s="63"/>
      <c r="AV1985" s="63"/>
      <c r="AW1985" s="63"/>
      <c r="AX1985" s="63"/>
      <c r="AY1985" s="63"/>
      <c r="AZ1985" s="63"/>
      <c r="BA1985" s="63"/>
      <c r="BB1985" s="63"/>
      <c r="BC1985" s="63"/>
      <c r="BD1985" s="63"/>
      <c r="BE1985" s="63"/>
      <c r="BF1985" s="63"/>
      <c r="BG1985" s="63"/>
      <c r="BH1985" s="63"/>
      <c r="BI1985" s="63"/>
      <c r="BJ1985" s="63"/>
      <c r="BK1985" s="63"/>
      <c r="BL1985" s="63"/>
      <c r="BM1985" s="63"/>
      <c r="BN1985" s="63"/>
      <c r="BO1985" s="63"/>
      <c r="BP1985" s="63"/>
      <c r="BQ1985" s="63"/>
      <c r="BR1985" s="63"/>
      <c r="BS1985" s="63"/>
      <c r="BT1985" s="63"/>
      <c r="BU1985" s="63"/>
      <c r="BV1985" s="63"/>
      <c r="BW1985" s="63"/>
      <c r="BX1985" s="63"/>
      <c r="BY1985" s="63"/>
      <c r="BZ1985" s="63"/>
      <c r="CA1985" s="63"/>
      <c r="CB1985" s="63"/>
      <c r="CC1985" s="63"/>
      <c r="CD1985" s="63"/>
      <c r="CE1985" s="63"/>
      <c r="CF1985" s="63"/>
      <c r="CG1985" s="63"/>
      <c r="CH1985" s="63"/>
      <c r="CI1985" s="63"/>
      <c r="CJ1985" s="63"/>
      <c r="CK1985" s="63"/>
      <c r="CL1985" s="63"/>
      <c r="CM1985" s="63"/>
      <c r="CN1985" s="63"/>
      <c r="CO1985" s="63"/>
      <c r="CP1985" s="63"/>
      <c r="CR1985" s="227"/>
      <c r="CS1985" s="74"/>
    </row>
    <row r="1986" spans="1:97" s="72" customFormat="1" ht="75.75" customHeight="1">
      <c r="A1986" s="63"/>
      <c r="B1986" s="63"/>
      <c r="C1986" s="63"/>
      <c r="D1986" s="63"/>
      <c r="E1986" s="63"/>
      <c r="F1986" s="63"/>
      <c r="G1986" s="63"/>
      <c r="H1986" s="63"/>
      <c r="I1986" s="63"/>
      <c r="J1986" s="63"/>
      <c r="K1986" s="63"/>
      <c r="L1986" s="63"/>
      <c r="M1986" s="63"/>
      <c r="N1986" s="63"/>
      <c r="O1986" s="63"/>
      <c r="P1986" s="63"/>
      <c r="Q1986" s="63"/>
      <c r="R1986" s="63"/>
      <c r="S1986" s="63"/>
      <c r="T1986" s="63"/>
      <c r="U1986" s="63"/>
      <c r="V1986" s="63"/>
      <c r="W1986" s="63"/>
      <c r="X1986" s="63"/>
      <c r="Y1986" s="63"/>
      <c r="Z1986" s="63"/>
      <c r="AA1986" s="63"/>
      <c r="AB1986" s="63"/>
      <c r="AC1986" s="63"/>
      <c r="AD1986" s="63"/>
      <c r="AE1986" s="63"/>
      <c r="AF1986" s="63"/>
      <c r="AG1986" s="63"/>
      <c r="AH1986" s="63"/>
      <c r="AI1986" s="63"/>
      <c r="AJ1986" s="63"/>
      <c r="AK1986" s="63"/>
      <c r="AL1986" s="63"/>
      <c r="AM1986" s="63"/>
      <c r="AN1986" s="63"/>
      <c r="AO1986" s="63"/>
      <c r="AP1986" s="63"/>
      <c r="AQ1986" s="63"/>
      <c r="AR1986" s="63"/>
      <c r="AS1986" s="63"/>
      <c r="AT1986" s="63"/>
      <c r="AU1986" s="63"/>
      <c r="AV1986" s="63"/>
      <c r="AW1986" s="63"/>
      <c r="AX1986" s="63"/>
      <c r="AY1986" s="63"/>
      <c r="AZ1986" s="63"/>
      <c r="BA1986" s="63"/>
      <c r="BB1986" s="63"/>
      <c r="BC1986" s="63"/>
      <c r="BD1986" s="63"/>
      <c r="BE1986" s="63"/>
      <c r="BF1986" s="63"/>
      <c r="BG1986" s="63"/>
      <c r="BH1986" s="63"/>
      <c r="BI1986" s="63"/>
      <c r="BJ1986" s="63"/>
      <c r="BK1986" s="63"/>
      <c r="BL1986" s="63"/>
      <c r="BM1986" s="63"/>
      <c r="BN1986" s="63"/>
      <c r="BO1986" s="63"/>
      <c r="BP1986" s="63"/>
      <c r="BQ1986" s="63"/>
      <c r="BR1986" s="63"/>
      <c r="BS1986" s="63"/>
      <c r="BT1986" s="63"/>
      <c r="BU1986" s="63"/>
      <c r="BV1986" s="63"/>
      <c r="BW1986" s="63"/>
      <c r="BX1986" s="63"/>
      <c r="BY1986" s="63"/>
      <c r="BZ1986" s="63"/>
      <c r="CA1986" s="63"/>
      <c r="CB1986" s="63"/>
      <c r="CC1986" s="63"/>
      <c r="CD1986" s="63"/>
      <c r="CE1986" s="63"/>
      <c r="CF1986" s="63"/>
      <c r="CG1986" s="63"/>
      <c r="CH1986" s="63"/>
      <c r="CI1986" s="63"/>
      <c r="CJ1986" s="63"/>
      <c r="CK1986" s="63"/>
      <c r="CL1986" s="63"/>
      <c r="CM1986" s="63"/>
      <c r="CN1986" s="63"/>
      <c r="CO1986" s="63"/>
      <c r="CP1986" s="63"/>
      <c r="CR1986" s="227"/>
      <c r="CS1986" s="74"/>
    </row>
    <row r="1987" spans="1:97" s="72" customFormat="1" ht="75.75" customHeight="1">
      <c r="A1987" s="63"/>
      <c r="B1987" s="63"/>
      <c r="C1987" s="63"/>
      <c r="D1987" s="63"/>
      <c r="E1987" s="63"/>
      <c r="F1987" s="63"/>
      <c r="G1987" s="63"/>
      <c r="H1987" s="63"/>
      <c r="I1987" s="63"/>
      <c r="J1987" s="63"/>
      <c r="K1987" s="63"/>
      <c r="L1987" s="63"/>
      <c r="M1987" s="63"/>
      <c r="N1987" s="63"/>
      <c r="O1987" s="63"/>
      <c r="P1987" s="63"/>
      <c r="Q1987" s="63"/>
      <c r="R1987" s="63"/>
      <c r="S1987" s="63"/>
      <c r="T1987" s="63"/>
      <c r="U1987" s="63"/>
      <c r="V1987" s="63"/>
      <c r="W1987" s="63"/>
      <c r="X1987" s="63"/>
      <c r="Y1987" s="63"/>
      <c r="Z1987" s="63"/>
      <c r="AA1987" s="63"/>
      <c r="AB1987" s="63"/>
      <c r="AC1987" s="63"/>
      <c r="AD1987" s="63"/>
      <c r="AE1987" s="63"/>
      <c r="AF1987" s="63"/>
      <c r="AG1987" s="63"/>
      <c r="AH1987" s="63"/>
      <c r="AI1987" s="63"/>
      <c r="AJ1987" s="63"/>
      <c r="AK1987" s="63"/>
      <c r="AL1987" s="63"/>
      <c r="AM1987" s="63"/>
      <c r="AN1987" s="63"/>
      <c r="AO1987" s="63"/>
      <c r="AP1987" s="63"/>
      <c r="AQ1987" s="63"/>
      <c r="AR1987" s="63"/>
      <c r="AS1987" s="63"/>
      <c r="AT1987" s="63"/>
      <c r="AU1987" s="63"/>
      <c r="AV1987" s="63"/>
      <c r="AW1987" s="63"/>
      <c r="AX1987" s="63"/>
      <c r="AY1987" s="63"/>
      <c r="AZ1987" s="63"/>
      <c r="BA1987" s="63"/>
      <c r="BB1987" s="63"/>
      <c r="BC1987" s="63"/>
      <c r="BD1987" s="63"/>
      <c r="BE1987" s="63"/>
      <c r="BF1987" s="63"/>
      <c r="BG1987" s="63"/>
      <c r="BH1987" s="63"/>
      <c r="BI1987" s="63"/>
      <c r="BJ1987" s="63"/>
      <c r="BK1987" s="63"/>
      <c r="BL1987" s="63"/>
      <c r="BM1987" s="63"/>
      <c r="BN1987" s="63"/>
      <c r="BO1987" s="63"/>
      <c r="BP1987" s="63"/>
      <c r="BQ1987" s="63"/>
      <c r="BR1987" s="63"/>
      <c r="BS1987" s="63"/>
      <c r="BT1987" s="63"/>
      <c r="BU1987" s="63"/>
      <c r="BV1987" s="63"/>
      <c r="BW1987" s="63"/>
      <c r="BX1987" s="63"/>
      <c r="BY1987" s="63"/>
      <c r="BZ1987" s="63"/>
      <c r="CA1987" s="63"/>
      <c r="CB1987" s="63"/>
      <c r="CC1987" s="63"/>
      <c r="CD1987" s="63"/>
      <c r="CE1987" s="63"/>
      <c r="CF1987" s="63"/>
      <c r="CG1987" s="63"/>
      <c r="CH1987" s="63"/>
      <c r="CI1987" s="63"/>
      <c r="CJ1987" s="63"/>
      <c r="CK1987" s="63"/>
      <c r="CL1987" s="63"/>
      <c r="CM1987" s="63"/>
      <c r="CN1987" s="63"/>
      <c r="CO1987" s="63"/>
      <c r="CP1987" s="63"/>
      <c r="CR1987" s="227"/>
      <c r="CS1987" s="74"/>
    </row>
    <row r="1988" spans="1:97" s="72" customFormat="1" ht="75.75" customHeight="1">
      <c r="A1988" s="63"/>
      <c r="B1988" s="63"/>
      <c r="C1988" s="63"/>
      <c r="D1988" s="63"/>
      <c r="E1988" s="63"/>
      <c r="F1988" s="63"/>
      <c r="G1988" s="63"/>
      <c r="H1988" s="63"/>
      <c r="I1988" s="63"/>
      <c r="J1988" s="63"/>
      <c r="K1988" s="63"/>
      <c r="L1988" s="63"/>
      <c r="M1988" s="63"/>
      <c r="N1988" s="63"/>
      <c r="O1988" s="63"/>
      <c r="P1988" s="63"/>
      <c r="Q1988" s="63"/>
      <c r="R1988" s="63"/>
      <c r="S1988" s="63"/>
      <c r="T1988" s="63"/>
      <c r="U1988" s="63"/>
      <c r="V1988" s="63"/>
      <c r="W1988" s="63"/>
      <c r="X1988" s="63"/>
      <c r="Y1988" s="63"/>
      <c r="Z1988" s="63"/>
      <c r="AA1988" s="63"/>
      <c r="AB1988" s="63"/>
      <c r="AC1988" s="63"/>
      <c r="AD1988" s="63"/>
      <c r="AE1988" s="63"/>
      <c r="AF1988" s="63"/>
      <c r="AG1988" s="63"/>
      <c r="AH1988" s="63"/>
      <c r="AI1988" s="63"/>
      <c r="AJ1988" s="63"/>
      <c r="AK1988" s="63"/>
      <c r="AL1988" s="63"/>
      <c r="AM1988" s="63"/>
      <c r="AN1988" s="63"/>
      <c r="AO1988" s="63"/>
      <c r="AP1988" s="63"/>
      <c r="AQ1988" s="63"/>
      <c r="AR1988" s="63"/>
      <c r="AS1988" s="63"/>
      <c r="AT1988" s="63"/>
      <c r="AU1988" s="63"/>
      <c r="AV1988" s="63"/>
      <c r="AW1988" s="63"/>
      <c r="AX1988" s="63"/>
      <c r="AY1988" s="63"/>
      <c r="AZ1988" s="63"/>
      <c r="BA1988" s="63"/>
      <c r="BB1988" s="63"/>
      <c r="BC1988" s="63"/>
      <c r="BD1988" s="63"/>
      <c r="BE1988" s="63"/>
      <c r="BF1988" s="63"/>
      <c r="BG1988" s="63"/>
      <c r="BH1988" s="63"/>
      <c r="BI1988" s="63"/>
      <c r="BJ1988" s="63"/>
      <c r="BK1988" s="63"/>
      <c r="BL1988" s="63"/>
      <c r="BM1988" s="63"/>
      <c r="BN1988" s="63"/>
      <c r="BO1988" s="63"/>
      <c r="BP1988" s="63"/>
      <c r="BQ1988" s="63"/>
      <c r="BR1988" s="63"/>
      <c r="BS1988" s="63"/>
      <c r="BT1988" s="63"/>
      <c r="BU1988" s="63"/>
      <c r="BV1988" s="63"/>
      <c r="BW1988" s="63"/>
      <c r="BX1988" s="63"/>
      <c r="BY1988" s="63"/>
      <c r="BZ1988" s="63"/>
      <c r="CA1988" s="63"/>
      <c r="CB1988" s="63"/>
      <c r="CC1988" s="63"/>
      <c r="CD1988" s="63"/>
      <c r="CE1988" s="63"/>
      <c r="CF1988" s="63"/>
      <c r="CG1988" s="63"/>
      <c r="CH1988" s="63"/>
      <c r="CI1988" s="63"/>
      <c r="CJ1988" s="63"/>
      <c r="CK1988" s="63"/>
      <c r="CL1988" s="63"/>
      <c r="CM1988" s="63"/>
      <c r="CN1988" s="63"/>
      <c r="CO1988" s="63"/>
      <c r="CP1988" s="63"/>
      <c r="CR1988" s="227"/>
      <c r="CS1988" s="74"/>
    </row>
    <row r="1989" spans="1:97" s="72" customFormat="1" ht="75.75" customHeight="1">
      <c r="A1989" s="63"/>
      <c r="B1989" s="63"/>
      <c r="C1989" s="63"/>
      <c r="D1989" s="63"/>
      <c r="E1989" s="63"/>
      <c r="F1989" s="63"/>
      <c r="G1989" s="63"/>
      <c r="H1989" s="63"/>
      <c r="I1989" s="63"/>
      <c r="J1989" s="63"/>
      <c r="K1989" s="63"/>
      <c r="L1989" s="63"/>
      <c r="M1989" s="63"/>
      <c r="N1989" s="63"/>
      <c r="O1989" s="63"/>
      <c r="P1989" s="63"/>
      <c r="Q1989" s="63"/>
      <c r="R1989" s="63"/>
      <c r="S1989" s="63"/>
      <c r="T1989" s="63"/>
      <c r="U1989" s="63"/>
      <c r="V1989" s="63"/>
      <c r="W1989" s="63"/>
      <c r="X1989" s="63"/>
      <c r="Y1989" s="63"/>
      <c r="Z1989" s="63"/>
      <c r="AA1989" s="63"/>
      <c r="AB1989" s="63"/>
      <c r="AC1989" s="63"/>
      <c r="AD1989" s="63"/>
      <c r="AE1989" s="63"/>
      <c r="AF1989" s="63"/>
      <c r="AG1989" s="63"/>
      <c r="AH1989" s="63"/>
      <c r="AI1989" s="63"/>
      <c r="AJ1989" s="63"/>
      <c r="AK1989" s="63"/>
      <c r="AL1989" s="63"/>
      <c r="AM1989" s="63"/>
      <c r="AN1989" s="63"/>
      <c r="AO1989" s="63"/>
      <c r="AP1989" s="63"/>
      <c r="AQ1989" s="63"/>
      <c r="AR1989" s="63"/>
      <c r="AS1989" s="63"/>
      <c r="AT1989" s="63"/>
      <c r="AU1989" s="63"/>
      <c r="AV1989" s="63"/>
      <c r="AW1989" s="63"/>
      <c r="AX1989" s="63"/>
      <c r="AY1989" s="63"/>
      <c r="AZ1989" s="63"/>
      <c r="BA1989" s="63"/>
      <c r="BB1989" s="63"/>
      <c r="BC1989" s="63"/>
      <c r="BD1989" s="63"/>
      <c r="BE1989" s="63"/>
      <c r="BF1989" s="63"/>
      <c r="BG1989" s="63"/>
      <c r="BH1989" s="63"/>
      <c r="BI1989" s="63"/>
      <c r="BJ1989" s="63"/>
      <c r="BK1989" s="63"/>
      <c r="BL1989" s="63"/>
      <c r="BM1989" s="63"/>
      <c r="BN1989" s="63"/>
      <c r="BO1989" s="63"/>
      <c r="BP1989" s="63"/>
      <c r="BQ1989" s="63"/>
      <c r="BR1989" s="63"/>
      <c r="BS1989" s="63"/>
      <c r="BT1989" s="63"/>
      <c r="BU1989" s="63"/>
      <c r="BV1989" s="63"/>
      <c r="BW1989" s="63"/>
      <c r="BX1989" s="63"/>
      <c r="BY1989" s="63"/>
      <c r="BZ1989" s="63"/>
      <c r="CA1989" s="63"/>
      <c r="CB1989" s="63"/>
      <c r="CC1989" s="63"/>
      <c r="CD1989" s="63"/>
      <c r="CE1989" s="63"/>
      <c r="CF1989" s="63"/>
      <c r="CG1989" s="63"/>
      <c r="CH1989" s="63"/>
      <c r="CI1989" s="63"/>
      <c r="CJ1989" s="63"/>
      <c r="CK1989" s="63"/>
      <c r="CL1989" s="63"/>
      <c r="CM1989" s="63"/>
      <c r="CN1989" s="63"/>
      <c r="CO1989" s="63"/>
      <c r="CP1989" s="63"/>
      <c r="CR1989" s="227"/>
      <c r="CS1989" s="74"/>
    </row>
    <row r="1990" spans="1:97" s="72" customFormat="1" ht="75.75" customHeight="1">
      <c r="A1990" s="63"/>
      <c r="B1990" s="63"/>
      <c r="C1990" s="63"/>
      <c r="D1990" s="63"/>
      <c r="E1990" s="63"/>
      <c r="F1990" s="63"/>
      <c r="G1990" s="63"/>
      <c r="H1990" s="63"/>
      <c r="I1990" s="63"/>
      <c r="J1990" s="63"/>
      <c r="K1990" s="63"/>
      <c r="L1990" s="63"/>
      <c r="M1990" s="63"/>
      <c r="N1990" s="63"/>
      <c r="O1990" s="63"/>
      <c r="P1990" s="63"/>
      <c r="Q1990" s="63"/>
      <c r="R1990" s="63"/>
      <c r="S1990" s="63"/>
      <c r="T1990" s="63"/>
      <c r="U1990" s="63"/>
      <c r="V1990" s="63"/>
      <c r="W1990" s="63"/>
      <c r="X1990" s="63"/>
      <c r="Y1990" s="63"/>
      <c r="Z1990" s="63"/>
      <c r="AA1990" s="63"/>
      <c r="AB1990" s="63"/>
      <c r="AC1990" s="63"/>
      <c r="AD1990" s="63"/>
      <c r="AE1990" s="63"/>
      <c r="AF1990" s="63"/>
      <c r="AG1990" s="63"/>
      <c r="AH1990" s="63"/>
      <c r="AI1990" s="63"/>
      <c r="AJ1990" s="63"/>
      <c r="AK1990" s="63"/>
      <c r="AL1990" s="63"/>
      <c r="AM1990" s="63"/>
      <c r="AN1990" s="63"/>
      <c r="AO1990" s="63"/>
      <c r="AP1990" s="63"/>
      <c r="AQ1990" s="63"/>
      <c r="AR1990" s="63"/>
      <c r="AS1990" s="63"/>
      <c r="AT1990" s="63"/>
      <c r="AU1990" s="63"/>
      <c r="AV1990" s="63"/>
      <c r="AW1990" s="63"/>
      <c r="AX1990" s="63"/>
      <c r="AY1990" s="63"/>
      <c r="AZ1990" s="63"/>
      <c r="BA1990" s="63"/>
      <c r="BB1990" s="63"/>
      <c r="BC1990" s="63"/>
      <c r="BD1990" s="63"/>
      <c r="BE1990" s="63"/>
      <c r="BF1990" s="63"/>
      <c r="BG1990" s="63"/>
      <c r="BH1990" s="63"/>
      <c r="BI1990" s="63"/>
      <c r="BJ1990" s="63"/>
      <c r="BK1990" s="63"/>
      <c r="BL1990" s="63"/>
      <c r="BM1990" s="63"/>
      <c r="BN1990" s="63"/>
      <c r="BO1990" s="63"/>
      <c r="BP1990" s="63"/>
      <c r="BQ1990" s="63"/>
      <c r="BR1990" s="63"/>
      <c r="BS1990" s="63"/>
      <c r="BT1990" s="63"/>
      <c r="BU1990" s="63"/>
      <c r="BV1990" s="63"/>
      <c r="BW1990" s="63"/>
      <c r="BX1990" s="63"/>
      <c r="BY1990" s="63"/>
      <c r="BZ1990" s="63"/>
      <c r="CA1990" s="63"/>
      <c r="CB1990" s="63"/>
      <c r="CC1990" s="63"/>
      <c r="CD1990" s="63"/>
      <c r="CE1990" s="63"/>
      <c r="CF1990" s="63"/>
      <c r="CG1990" s="63"/>
      <c r="CH1990" s="63"/>
      <c r="CI1990" s="63"/>
      <c r="CJ1990" s="63"/>
      <c r="CK1990" s="63"/>
      <c r="CL1990" s="63"/>
      <c r="CM1990" s="63"/>
      <c r="CN1990" s="63"/>
      <c r="CO1990" s="63"/>
      <c r="CP1990" s="63"/>
      <c r="CR1990" s="227"/>
      <c r="CS1990" s="74"/>
    </row>
    <row r="1991" spans="1:97" s="72" customFormat="1" ht="75.75" customHeight="1">
      <c r="A1991" s="63"/>
      <c r="B1991" s="63"/>
      <c r="C1991" s="63"/>
      <c r="D1991" s="63"/>
      <c r="E1991" s="63"/>
      <c r="F1991" s="63"/>
      <c r="G1991" s="63"/>
      <c r="H1991" s="63"/>
      <c r="I1991" s="63"/>
      <c r="J1991" s="63"/>
      <c r="K1991" s="63"/>
      <c r="L1991" s="63"/>
      <c r="M1991" s="63"/>
      <c r="N1991" s="63"/>
      <c r="O1991" s="63"/>
      <c r="P1991" s="63"/>
      <c r="Q1991" s="63"/>
      <c r="R1991" s="63"/>
      <c r="S1991" s="63"/>
      <c r="T1991" s="63"/>
      <c r="U1991" s="63"/>
      <c r="V1991" s="63"/>
      <c r="W1991" s="63"/>
      <c r="X1991" s="63"/>
      <c r="Y1991" s="63"/>
      <c r="Z1991" s="63"/>
      <c r="AA1991" s="63"/>
      <c r="AB1991" s="63"/>
      <c r="AC1991" s="63"/>
      <c r="AD1991" s="63"/>
      <c r="AE1991" s="63"/>
      <c r="AF1991" s="63"/>
      <c r="AG1991" s="63"/>
      <c r="AH1991" s="63"/>
      <c r="AI1991" s="63"/>
      <c r="AJ1991" s="63"/>
      <c r="AK1991" s="63"/>
      <c r="AL1991" s="63"/>
      <c r="AM1991" s="63"/>
      <c r="AN1991" s="63"/>
      <c r="AO1991" s="63"/>
      <c r="AP1991" s="63"/>
      <c r="AQ1991" s="63"/>
      <c r="AR1991" s="63"/>
      <c r="AS1991" s="63"/>
      <c r="AT1991" s="63"/>
      <c r="AU1991" s="63"/>
      <c r="AV1991" s="63"/>
      <c r="AW1991" s="63"/>
      <c r="AX1991" s="63"/>
      <c r="AY1991" s="63"/>
      <c r="AZ1991" s="63"/>
      <c r="BA1991" s="63"/>
      <c r="BB1991" s="63"/>
      <c r="BC1991" s="63"/>
      <c r="BD1991" s="63"/>
      <c r="BE1991" s="63"/>
      <c r="BF1991" s="63"/>
      <c r="BG1991" s="63"/>
      <c r="BH1991" s="63"/>
      <c r="BI1991" s="63"/>
      <c r="BJ1991" s="63"/>
      <c r="BK1991" s="63"/>
      <c r="BL1991" s="63"/>
      <c r="BM1991" s="63"/>
      <c r="BN1991" s="63"/>
      <c r="BO1991" s="63"/>
      <c r="BP1991" s="63"/>
      <c r="BQ1991" s="63"/>
      <c r="BR1991" s="63"/>
      <c r="BS1991" s="63"/>
      <c r="BT1991" s="63"/>
      <c r="BU1991" s="63"/>
      <c r="BV1991" s="63"/>
      <c r="BW1991" s="63"/>
      <c r="BX1991" s="63"/>
      <c r="BY1991" s="63"/>
      <c r="BZ1991" s="63"/>
      <c r="CA1991" s="63"/>
      <c r="CB1991" s="63"/>
      <c r="CC1991" s="63"/>
      <c r="CD1991" s="63"/>
      <c r="CE1991" s="63"/>
      <c r="CF1991" s="63"/>
      <c r="CG1991" s="63"/>
      <c r="CH1991" s="63"/>
      <c r="CI1991" s="63"/>
      <c r="CJ1991" s="63"/>
      <c r="CK1991" s="63"/>
      <c r="CL1991" s="63"/>
      <c r="CM1991" s="63"/>
      <c r="CN1991" s="63"/>
      <c r="CO1991" s="63"/>
      <c r="CP1991" s="63"/>
      <c r="CR1991" s="227"/>
      <c r="CS1991" s="74"/>
    </row>
    <row r="1992" spans="1:97" s="72" customFormat="1" ht="75.75" customHeight="1">
      <c r="A1992" s="63"/>
      <c r="B1992" s="63"/>
      <c r="C1992" s="63"/>
      <c r="D1992" s="63"/>
      <c r="E1992" s="63"/>
      <c r="F1992" s="63"/>
      <c r="G1992" s="63"/>
      <c r="H1992" s="63"/>
      <c r="I1992" s="63"/>
      <c r="J1992" s="63"/>
      <c r="K1992" s="63"/>
      <c r="L1992" s="63"/>
      <c r="M1992" s="63"/>
      <c r="N1992" s="63"/>
      <c r="O1992" s="63"/>
      <c r="P1992" s="63"/>
      <c r="Q1992" s="63"/>
      <c r="R1992" s="63"/>
      <c r="S1992" s="63"/>
      <c r="T1992" s="63"/>
      <c r="U1992" s="63"/>
      <c r="V1992" s="63"/>
      <c r="W1992" s="63"/>
      <c r="X1992" s="63"/>
      <c r="Y1992" s="63"/>
      <c r="Z1992" s="63"/>
      <c r="AA1992" s="63"/>
      <c r="AB1992" s="63"/>
      <c r="AC1992" s="63"/>
      <c r="AD1992" s="63"/>
      <c r="AE1992" s="63"/>
      <c r="AF1992" s="63"/>
      <c r="AG1992" s="63"/>
      <c r="AH1992" s="63"/>
      <c r="AI1992" s="63"/>
      <c r="AJ1992" s="63"/>
      <c r="AK1992" s="63"/>
      <c r="AL1992" s="63"/>
      <c r="AM1992" s="63"/>
      <c r="AN1992" s="63"/>
      <c r="AO1992" s="63"/>
      <c r="AP1992" s="63"/>
      <c r="AQ1992" s="63"/>
      <c r="AR1992" s="63"/>
      <c r="AS1992" s="63"/>
      <c r="AT1992" s="63"/>
      <c r="AU1992" s="63"/>
      <c r="AV1992" s="63"/>
      <c r="AW1992" s="63"/>
      <c r="AX1992" s="63"/>
      <c r="AY1992" s="63"/>
      <c r="AZ1992" s="63"/>
      <c r="BA1992" s="63"/>
      <c r="BB1992" s="63"/>
      <c r="BC1992" s="63"/>
      <c r="BD1992" s="63"/>
      <c r="BE1992" s="63"/>
      <c r="BF1992" s="63"/>
      <c r="BG1992" s="63"/>
      <c r="BH1992" s="63"/>
      <c r="BI1992" s="63"/>
      <c r="BJ1992" s="63"/>
      <c r="BK1992" s="63"/>
      <c r="BL1992" s="63"/>
      <c r="BM1992" s="63"/>
      <c r="BN1992" s="63"/>
      <c r="BO1992" s="63"/>
      <c r="BP1992" s="63"/>
      <c r="BQ1992" s="63"/>
      <c r="BR1992" s="63"/>
      <c r="BS1992" s="63"/>
      <c r="BT1992" s="63"/>
      <c r="BU1992" s="63"/>
      <c r="BV1992" s="63"/>
      <c r="BW1992" s="63"/>
      <c r="BX1992" s="63"/>
      <c r="BY1992" s="63"/>
      <c r="BZ1992" s="63"/>
      <c r="CA1992" s="63"/>
      <c r="CB1992" s="63"/>
      <c r="CC1992" s="63"/>
      <c r="CD1992" s="63"/>
      <c r="CE1992" s="63"/>
      <c r="CF1992" s="63"/>
      <c r="CG1992" s="63"/>
      <c r="CH1992" s="63"/>
      <c r="CI1992" s="63"/>
      <c r="CJ1992" s="63"/>
      <c r="CK1992" s="63"/>
      <c r="CL1992" s="63"/>
      <c r="CM1992" s="63"/>
      <c r="CN1992" s="63"/>
      <c r="CO1992" s="63"/>
      <c r="CP1992" s="63"/>
      <c r="CR1992" s="227"/>
      <c r="CS1992" s="74"/>
    </row>
    <row r="1993" spans="1:97" s="72" customFormat="1" ht="75.75" customHeight="1">
      <c r="A1993" s="63"/>
      <c r="B1993" s="63"/>
      <c r="C1993" s="63"/>
      <c r="D1993" s="63"/>
      <c r="E1993" s="63"/>
      <c r="F1993" s="63"/>
      <c r="G1993" s="63"/>
      <c r="H1993" s="63"/>
      <c r="I1993" s="63"/>
      <c r="J1993" s="63"/>
      <c r="K1993" s="63"/>
      <c r="L1993" s="63"/>
      <c r="M1993" s="63"/>
      <c r="N1993" s="63"/>
      <c r="O1993" s="63"/>
      <c r="P1993" s="63"/>
      <c r="Q1993" s="63"/>
      <c r="R1993" s="63"/>
      <c r="S1993" s="63"/>
      <c r="T1993" s="63"/>
      <c r="U1993" s="63"/>
      <c r="V1993" s="63"/>
      <c r="W1993" s="63"/>
      <c r="X1993" s="63"/>
      <c r="Y1993" s="63"/>
      <c r="Z1993" s="63"/>
      <c r="AA1993" s="63"/>
      <c r="AB1993" s="63"/>
      <c r="AC1993" s="63"/>
      <c r="AD1993" s="63"/>
      <c r="AE1993" s="63"/>
      <c r="AF1993" s="63"/>
      <c r="AG1993" s="63"/>
      <c r="AH1993" s="63"/>
      <c r="AI1993" s="63"/>
      <c r="AJ1993" s="63"/>
      <c r="AK1993" s="63"/>
      <c r="AL1993" s="63"/>
      <c r="AM1993" s="63"/>
      <c r="AN1993" s="63"/>
      <c r="AO1993" s="63"/>
      <c r="AP1993" s="63"/>
      <c r="AQ1993" s="63"/>
      <c r="AR1993" s="63"/>
      <c r="AS1993" s="63"/>
      <c r="AT1993" s="63"/>
      <c r="AU1993" s="63"/>
      <c r="AV1993" s="63"/>
      <c r="AW1993" s="63"/>
      <c r="AX1993" s="63"/>
      <c r="AY1993" s="63"/>
      <c r="AZ1993" s="63"/>
      <c r="BA1993" s="63"/>
      <c r="BB1993" s="63"/>
      <c r="BC1993" s="63"/>
      <c r="BD1993" s="63"/>
      <c r="BE1993" s="63"/>
      <c r="BF1993" s="63"/>
      <c r="BG1993" s="63"/>
      <c r="BH1993" s="63"/>
      <c r="BI1993" s="63"/>
      <c r="BJ1993" s="63"/>
      <c r="BK1993" s="63"/>
      <c r="BL1993" s="63"/>
      <c r="BM1993" s="63"/>
      <c r="BN1993" s="63"/>
      <c r="BO1993" s="63"/>
      <c r="BP1993" s="63"/>
      <c r="BQ1993" s="63"/>
      <c r="BR1993" s="63"/>
      <c r="BS1993" s="63"/>
      <c r="BT1993" s="63"/>
      <c r="BU1993" s="63"/>
      <c r="BV1993" s="63"/>
      <c r="BW1993" s="63"/>
      <c r="BX1993" s="63"/>
      <c r="BY1993" s="63"/>
      <c r="BZ1993" s="63"/>
      <c r="CA1993" s="63"/>
      <c r="CB1993" s="63"/>
      <c r="CC1993" s="63"/>
      <c r="CD1993" s="63"/>
      <c r="CE1993" s="63"/>
      <c r="CF1993" s="63"/>
      <c r="CG1993" s="63"/>
      <c r="CH1993" s="63"/>
      <c r="CI1993" s="63"/>
      <c r="CJ1993" s="63"/>
      <c r="CK1993" s="63"/>
      <c r="CL1993" s="63"/>
      <c r="CM1993" s="63"/>
      <c r="CN1993" s="63"/>
      <c r="CO1993" s="63"/>
      <c r="CP1993" s="63"/>
      <c r="CR1993" s="227"/>
      <c r="CS1993" s="74"/>
    </row>
    <row r="1994" spans="1:97" s="72" customFormat="1" ht="75.75" customHeight="1">
      <c r="A1994" s="63"/>
      <c r="B1994" s="63"/>
      <c r="C1994" s="63"/>
      <c r="D1994" s="63"/>
      <c r="E1994" s="63"/>
      <c r="F1994" s="63"/>
      <c r="G1994" s="63"/>
      <c r="H1994" s="63"/>
      <c r="I1994" s="63"/>
      <c r="J1994" s="63"/>
      <c r="K1994" s="63"/>
      <c r="L1994" s="63"/>
      <c r="M1994" s="63"/>
      <c r="N1994" s="63"/>
      <c r="O1994" s="63"/>
      <c r="P1994" s="63"/>
      <c r="Q1994" s="63"/>
      <c r="R1994" s="63"/>
      <c r="S1994" s="63"/>
      <c r="T1994" s="63"/>
      <c r="U1994" s="63"/>
      <c r="V1994" s="63"/>
      <c r="W1994" s="63"/>
      <c r="X1994" s="63"/>
      <c r="Y1994" s="63"/>
      <c r="Z1994" s="63"/>
      <c r="AA1994" s="63"/>
      <c r="AB1994" s="63"/>
      <c r="AC1994" s="63"/>
      <c r="AD1994" s="63"/>
      <c r="AE1994" s="63"/>
      <c r="AF1994" s="63"/>
      <c r="AG1994" s="63"/>
      <c r="AH1994" s="63"/>
      <c r="AI1994" s="63"/>
      <c r="AJ1994" s="63"/>
      <c r="AK1994" s="63"/>
      <c r="AL1994" s="63"/>
      <c r="AM1994" s="63"/>
      <c r="AN1994" s="63"/>
      <c r="AO1994" s="63"/>
      <c r="AP1994" s="63"/>
      <c r="AQ1994" s="63"/>
      <c r="AR1994" s="63"/>
      <c r="AS1994" s="63"/>
      <c r="AT1994" s="63"/>
      <c r="AU1994" s="63"/>
      <c r="AV1994" s="63"/>
      <c r="AW1994" s="63"/>
      <c r="AX1994" s="63"/>
      <c r="AY1994" s="63"/>
      <c r="AZ1994" s="63"/>
      <c r="BA1994" s="63"/>
      <c r="BB1994" s="63"/>
      <c r="BC1994" s="63"/>
      <c r="BD1994" s="63"/>
      <c r="BE1994" s="63"/>
      <c r="BF1994" s="63"/>
      <c r="BG1994" s="63"/>
      <c r="BH1994" s="63"/>
      <c r="BI1994" s="63"/>
      <c r="BJ1994" s="63"/>
      <c r="BK1994" s="63"/>
      <c r="BL1994" s="63"/>
      <c r="BM1994" s="63"/>
      <c r="BN1994" s="63"/>
      <c r="BO1994" s="63"/>
      <c r="BP1994" s="63"/>
      <c r="BQ1994" s="63"/>
      <c r="BR1994" s="63"/>
      <c r="BS1994" s="63"/>
      <c r="BT1994" s="63"/>
      <c r="BU1994" s="63"/>
      <c r="BV1994" s="63"/>
      <c r="BW1994" s="63"/>
      <c r="BX1994" s="63"/>
      <c r="BY1994" s="63"/>
      <c r="BZ1994" s="63"/>
      <c r="CA1994" s="63"/>
      <c r="CB1994" s="63"/>
      <c r="CC1994" s="63"/>
      <c r="CD1994" s="63"/>
      <c r="CE1994" s="63"/>
      <c r="CF1994" s="63"/>
      <c r="CG1994" s="63"/>
      <c r="CH1994" s="63"/>
      <c r="CI1994" s="63"/>
      <c r="CJ1994" s="63"/>
      <c r="CK1994" s="63"/>
      <c r="CL1994" s="63"/>
      <c r="CM1994" s="63"/>
      <c r="CN1994" s="63"/>
      <c r="CO1994" s="63"/>
      <c r="CP1994" s="63"/>
      <c r="CR1994" s="227"/>
      <c r="CS1994" s="74"/>
    </row>
    <row r="1995" spans="1:97" s="72" customFormat="1" ht="75.75" customHeight="1">
      <c r="A1995" s="63"/>
      <c r="B1995" s="63"/>
      <c r="C1995" s="63"/>
      <c r="D1995" s="63"/>
      <c r="E1995" s="63"/>
      <c r="F1995" s="63"/>
      <c r="G1995" s="63"/>
      <c r="H1995" s="63"/>
      <c r="I1995" s="63"/>
      <c r="J1995" s="63"/>
      <c r="K1995" s="63"/>
      <c r="L1995" s="63"/>
      <c r="M1995" s="63"/>
      <c r="N1995" s="63"/>
      <c r="O1995" s="63"/>
      <c r="P1995" s="63"/>
      <c r="Q1995" s="63"/>
      <c r="R1995" s="63"/>
      <c r="S1995" s="63"/>
      <c r="T1995" s="63"/>
      <c r="U1995" s="63"/>
      <c r="V1995" s="63"/>
      <c r="W1995" s="63"/>
      <c r="X1995" s="63"/>
      <c r="Y1995" s="63"/>
      <c r="Z1995" s="63"/>
      <c r="AA1995" s="63"/>
      <c r="AB1995" s="63"/>
      <c r="AC1995" s="63"/>
      <c r="AD1995" s="63"/>
      <c r="AE1995" s="63"/>
      <c r="AF1995" s="63"/>
      <c r="AG1995" s="63"/>
      <c r="AH1995" s="63"/>
      <c r="AI1995" s="63"/>
      <c r="AJ1995" s="63"/>
      <c r="AK1995" s="63"/>
      <c r="AL1995" s="63"/>
      <c r="AM1995" s="63"/>
      <c r="AN1995" s="63"/>
      <c r="AO1995" s="63"/>
      <c r="AP1995" s="63"/>
      <c r="AQ1995" s="63"/>
      <c r="AR1995" s="63"/>
      <c r="AS1995" s="63"/>
      <c r="AT1995" s="63"/>
      <c r="AU1995" s="63"/>
      <c r="AV1995" s="63"/>
      <c r="AW1995" s="63"/>
      <c r="AX1995" s="63"/>
      <c r="AY1995" s="63"/>
      <c r="AZ1995" s="63"/>
      <c r="BA1995" s="63"/>
      <c r="BB1995" s="63"/>
      <c r="BC1995" s="63"/>
      <c r="BD1995" s="63"/>
      <c r="BE1995" s="63"/>
      <c r="BF1995" s="63"/>
      <c r="BG1995" s="63"/>
      <c r="BH1995" s="63"/>
      <c r="BI1995" s="63"/>
      <c r="BJ1995" s="63"/>
      <c r="BK1995" s="63"/>
      <c r="BL1995" s="63"/>
      <c r="BM1995" s="63"/>
      <c r="BN1995" s="63"/>
      <c r="BO1995" s="63"/>
      <c r="BP1995" s="63"/>
      <c r="BQ1995" s="63"/>
      <c r="BR1995" s="63"/>
      <c r="BS1995" s="63"/>
      <c r="BT1995" s="63"/>
      <c r="BU1995" s="63"/>
      <c r="BV1995" s="63"/>
      <c r="BW1995" s="63"/>
      <c r="BX1995" s="63"/>
      <c r="BY1995" s="63"/>
      <c r="BZ1995" s="63"/>
      <c r="CA1995" s="63"/>
      <c r="CB1995" s="63"/>
      <c r="CC1995" s="63"/>
      <c r="CD1995" s="63"/>
      <c r="CE1995" s="63"/>
      <c r="CF1995" s="63"/>
      <c r="CG1995" s="63"/>
      <c r="CH1995" s="63"/>
      <c r="CI1995" s="63"/>
      <c r="CJ1995" s="63"/>
      <c r="CK1995" s="63"/>
      <c r="CL1995" s="63"/>
      <c r="CM1995" s="63"/>
      <c r="CN1995" s="63"/>
      <c r="CO1995" s="63"/>
      <c r="CP1995" s="63"/>
      <c r="CR1995" s="227"/>
      <c r="CS1995" s="74"/>
    </row>
    <row r="1996" spans="1:97" s="72" customFormat="1" ht="75.75" customHeight="1">
      <c r="A1996" s="63"/>
      <c r="B1996" s="63"/>
      <c r="C1996" s="63"/>
      <c r="D1996" s="63"/>
      <c r="E1996" s="63"/>
      <c r="F1996" s="63"/>
      <c r="G1996" s="63"/>
      <c r="H1996" s="63"/>
      <c r="I1996" s="63"/>
      <c r="J1996" s="63"/>
      <c r="K1996" s="63"/>
      <c r="L1996" s="63"/>
      <c r="M1996" s="63"/>
      <c r="N1996" s="63"/>
      <c r="O1996" s="63"/>
      <c r="P1996" s="63"/>
      <c r="Q1996" s="63"/>
      <c r="R1996" s="63"/>
      <c r="S1996" s="63"/>
      <c r="T1996" s="63"/>
      <c r="U1996" s="63"/>
      <c r="V1996" s="63"/>
      <c r="W1996" s="63"/>
      <c r="X1996" s="63"/>
      <c r="Y1996" s="63"/>
      <c r="Z1996" s="63"/>
      <c r="AA1996" s="63"/>
      <c r="AB1996" s="63"/>
      <c r="AC1996" s="63"/>
      <c r="AD1996" s="63"/>
      <c r="AE1996" s="63"/>
      <c r="AF1996" s="63"/>
      <c r="AG1996" s="63"/>
      <c r="AH1996" s="63"/>
      <c r="AI1996" s="63"/>
      <c r="AJ1996" s="63"/>
      <c r="AK1996" s="63"/>
      <c r="AL1996" s="63"/>
      <c r="AM1996" s="63"/>
      <c r="AN1996" s="63"/>
      <c r="AO1996" s="63"/>
      <c r="AP1996" s="63"/>
      <c r="AQ1996" s="63"/>
      <c r="AR1996" s="63"/>
      <c r="AS1996" s="63"/>
      <c r="AT1996" s="63"/>
      <c r="AU1996" s="63"/>
      <c r="AV1996" s="63"/>
      <c r="AW1996" s="63"/>
      <c r="AX1996" s="63"/>
      <c r="AY1996" s="63"/>
      <c r="AZ1996" s="63"/>
      <c r="BA1996" s="63"/>
      <c r="BB1996" s="63"/>
      <c r="BC1996" s="63"/>
      <c r="BD1996" s="63"/>
      <c r="BE1996" s="63"/>
      <c r="BF1996" s="63"/>
      <c r="BG1996" s="63"/>
      <c r="BH1996" s="63"/>
      <c r="BI1996" s="63"/>
      <c r="BJ1996" s="63"/>
      <c r="BK1996" s="63"/>
      <c r="BL1996" s="63"/>
      <c r="BM1996" s="63"/>
      <c r="BN1996" s="63"/>
      <c r="BO1996" s="63"/>
      <c r="BP1996" s="63"/>
      <c r="BQ1996" s="63"/>
      <c r="BR1996" s="63"/>
      <c r="BS1996" s="63"/>
      <c r="BT1996" s="63"/>
      <c r="BU1996" s="63"/>
      <c r="BV1996" s="63"/>
      <c r="BW1996" s="63"/>
      <c r="BX1996" s="63"/>
      <c r="BY1996" s="63"/>
      <c r="BZ1996" s="63"/>
      <c r="CA1996" s="63"/>
      <c r="CB1996" s="63"/>
      <c r="CC1996" s="63"/>
      <c r="CD1996" s="63"/>
      <c r="CE1996" s="63"/>
      <c r="CF1996" s="63"/>
      <c r="CG1996" s="63"/>
      <c r="CH1996" s="63"/>
      <c r="CI1996" s="63"/>
      <c r="CJ1996" s="63"/>
      <c r="CK1996" s="63"/>
      <c r="CL1996" s="63"/>
      <c r="CM1996" s="63"/>
      <c r="CN1996" s="63"/>
      <c r="CO1996" s="63"/>
      <c r="CP1996" s="63"/>
      <c r="CR1996" s="227"/>
      <c r="CS1996" s="74"/>
    </row>
    <row r="1997" spans="1:97" s="72" customFormat="1" ht="75.75" customHeight="1">
      <c r="A1997" s="63"/>
      <c r="B1997" s="63"/>
      <c r="C1997" s="63"/>
      <c r="D1997" s="63"/>
      <c r="E1997" s="63"/>
      <c r="F1997" s="63"/>
      <c r="G1997" s="63"/>
      <c r="H1997" s="63"/>
      <c r="I1997" s="63"/>
      <c r="J1997" s="63"/>
      <c r="K1997" s="63"/>
      <c r="L1997" s="63"/>
      <c r="M1997" s="63"/>
      <c r="N1997" s="63"/>
      <c r="O1997" s="63"/>
      <c r="P1997" s="63"/>
      <c r="Q1997" s="63"/>
      <c r="R1997" s="63"/>
      <c r="S1997" s="63"/>
      <c r="T1997" s="63"/>
      <c r="U1997" s="63"/>
      <c r="V1997" s="63"/>
      <c r="W1997" s="63"/>
      <c r="X1997" s="63"/>
      <c r="Y1997" s="63"/>
      <c r="Z1997" s="63"/>
      <c r="AA1997" s="63"/>
      <c r="AB1997" s="63"/>
      <c r="AC1997" s="63"/>
      <c r="AD1997" s="63"/>
      <c r="AE1997" s="63"/>
      <c r="AF1997" s="63"/>
      <c r="AG1997" s="63"/>
      <c r="AH1997" s="63"/>
      <c r="AI1997" s="63"/>
      <c r="AJ1997" s="63"/>
      <c r="AK1997" s="63"/>
      <c r="AL1997" s="63"/>
      <c r="AM1997" s="63"/>
      <c r="AN1997" s="63"/>
      <c r="AO1997" s="63"/>
      <c r="AP1997" s="63"/>
      <c r="AQ1997" s="63"/>
      <c r="AR1997" s="63"/>
      <c r="AS1997" s="63"/>
      <c r="AT1997" s="63"/>
      <c r="AU1997" s="63"/>
      <c r="AV1997" s="63"/>
      <c r="AW1997" s="63"/>
      <c r="AX1997" s="63"/>
      <c r="AY1997" s="63"/>
      <c r="AZ1997" s="63"/>
      <c r="BA1997" s="63"/>
      <c r="BB1997" s="63"/>
      <c r="BC1997" s="63"/>
      <c r="BD1997" s="63"/>
      <c r="BE1997" s="63"/>
      <c r="BF1997" s="63"/>
      <c r="BG1997" s="63"/>
      <c r="BH1997" s="63"/>
      <c r="BI1997" s="63"/>
      <c r="BJ1997" s="63"/>
      <c r="BK1997" s="63"/>
      <c r="BL1997" s="63"/>
      <c r="BM1997" s="63"/>
      <c r="BN1997" s="63"/>
      <c r="BO1997" s="63"/>
      <c r="BP1997" s="63"/>
      <c r="BQ1997" s="63"/>
      <c r="BR1997" s="63"/>
      <c r="BS1997" s="63"/>
      <c r="BT1997" s="63"/>
      <c r="BU1997" s="63"/>
      <c r="BV1997" s="63"/>
      <c r="BW1997" s="63"/>
      <c r="BX1997" s="63"/>
      <c r="BY1997" s="63"/>
      <c r="BZ1997" s="63"/>
      <c r="CA1997" s="63"/>
      <c r="CB1997" s="63"/>
      <c r="CC1997" s="63"/>
      <c r="CD1997" s="63"/>
      <c r="CE1997" s="63"/>
      <c r="CF1997" s="63"/>
      <c r="CG1997" s="63"/>
      <c r="CH1997" s="63"/>
      <c r="CI1997" s="63"/>
      <c r="CJ1997" s="63"/>
      <c r="CK1997" s="63"/>
      <c r="CL1997" s="63"/>
      <c r="CM1997" s="63"/>
      <c r="CN1997" s="63"/>
      <c r="CO1997" s="63"/>
      <c r="CP1997" s="63"/>
      <c r="CR1997" s="227"/>
      <c r="CS1997" s="74"/>
    </row>
    <row r="1998" spans="1:97" s="72" customFormat="1" ht="75.75" customHeight="1">
      <c r="A1998" s="63"/>
      <c r="B1998" s="63"/>
      <c r="C1998" s="63"/>
      <c r="D1998" s="63"/>
      <c r="E1998" s="63"/>
      <c r="F1998" s="63"/>
      <c r="G1998" s="63"/>
      <c r="H1998" s="63"/>
      <c r="I1998" s="63"/>
      <c r="J1998" s="63"/>
      <c r="K1998" s="63"/>
      <c r="L1998" s="63"/>
      <c r="M1998" s="63"/>
      <c r="N1998" s="63"/>
      <c r="O1998" s="63"/>
      <c r="P1998" s="63"/>
      <c r="Q1998" s="63"/>
      <c r="R1998" s="63"/>
      <c r="S1998" s="63"/>
      <c r="T1998" s="63"/>
      <c r="U1998" s="63"/>
      <c r="V1998" s="63"/>
      <c r="W1998" s="63"/>
      <c r="X1998" s="63"/>
      <c r="Y1998" s="63"/>
      <c r="Z1998" s="63"/>
      <c r="AA1998" s="63"/>
      <c r="AB1998" s="63"/>
      <c r="AC1998" s="63"/>
      <c r="AD1998" s="63"/>
      <c r="AE1998" s="63"/>
      <c r="AF1998" s="63"/>
      <c r="AG1998" s="63"/>
      <c r="AH1998" s="63"/>
      <c r="AI1998" s="63"/>
      <c r="AJ1998" s="63"/>
      <c r="AK1998" s="63"/>
      <c r="AL1998" s="63"/>
      <c r="AM1998" s="63"/>
      <c r="AN1998" s="63"/>
      <c r="AO1998" s="63"/>
      <c r="AP1998" s="63"/>
      <c r="AQ1998" s="63"/>
      <c r="AR1998" s="63"/>
      <c r="AS1998" s="63"/>
      <c r="AT1998" s="63"/>
      <c r="AU1998" s="63"/>
      <c r="AV1998" s="63"/>
      <c r="AW1998" s="63"/>
      <c r="AX1998" s="63"/>
      <c r="AY1998" s="63"/>
      <c r="AZ1998" s="63"/>
      <c r="BA1998" s="63"/>
      <c r="BB1998" s="63"/>
      <c r="BC1998" s="63"/>
      <c r="BD1998" s="63"/>
      <c r="BE1998" s="63"/>
      <c r="BF1998" s="63"/>
      <c r="BG1998" s="63"/>
      <c r="BH1998" s="63"/>
      <c r="BI1998" s="63"/>
      <c r="BJ1998" s="63"/>
      <c r="BK1998" s="63"/>
      <c r="BL1998" s="63"/>
      <c r="BM1998" s="63"/>
      <c r="BN1998" s="63"/>
      <c r="BO1998" s="63"/>
      <c r="BP1998" s="63"/>
      <c r="BQ1998" s="63"/>
      <c r="BR1998" s="63"/>
      <c r="BS1998" s="63"/>
      <c r="BT1998" s="63"/>
      <c r="BU1998" s="63"/>
      <c r="BV1998" s="63"/>
      <c r="BW1998" s="63"/>
      <c r="BX1998" s="63"/>
      <c r="BY1998" s="63"/>
      <c r="BZ1998" s="63"/>
      <c r="CA1998" s="63"/>
      <c r="CB1998" s="63"/>
      <c r="CC1998" s="63"/>
      <c r="CD1998" s="63"/>
      <c r="CE1998" s="63"/>
      <c r="CF1998" s="63"/>
      <c r="CG1998" s="63"/>
      <c r="CH1998" s="63"/>
      <c r="CI1998" s="63"/>
      <c r="CJ1998" s="63"/>
      <c r="CK1998" s="63"/>
      <c r="CL1998" s="63"/>
      <c r="CM1998" s="63"/>
      <c r="CN1998" s="63"/>
      <c r="CO1998" s="63"/>
      <c r="CP1998" s="63"/>
      <c r="CR1998" s="227"/>
      <c r="CS1998" s="74"/>
    </row>
    <row r="1999" spans="1:97" s="72" customFormat="1" ht="75.75" customHeight="1">
      <c r="A1999" s="63"/>
      <c r="B1999" s="63"/>
      <c r="C1999" s="63"/>
      <c r="D1999" s="63"/>
      <c r="E1999" s="63"/>
      <c r="F1999" s="63"/>
      <c r="G1999" s="63"/>
      <c r="H1999" s="63"/>
      <c r="I1999" s="63"/>
      <c r="J1999" s="63"/>
      <c r="K1999" s="63"/>
      <c r="L1999" s="63"/>
      <c r="M1999" s="63"/>
      <c r="N1999" s="63"/>
      <c r="O1999" s="63"/>
      <c r="P1999" s="63"/>
      <c r="Q1999" s="63"/>
      <c r="R1999" s="63"/>
      <c r="S1999" s="63"/>
      <c r="T1999" s="63"/>
      <c r="U1999" s="63"/>
      <c r="V1999" s="63"/>
      <c r="W1999" s="63"/>
      <c r="X1999" s="63"/>
      <c r="Y1999" s="63"/>
      <c r="Z1999" s="63"/>
      <c r="AA1999" s="63"/>
      <c r="AB1999" s="63"/>
      <c r="AC1999" s="63"/>
      <c r="AD1999" s="63"/>
      <c r="AE1999" s="63"/>
      <c r="AF1999" s="63"/>
      <c r="AG1999" s="63"/>
      <c r="AH1999" s="63"/>
      <c r="AI1999" s="63"/>
      <c r="AJ1999" s="63"/>
      <c r="AK1999" s="63"/>
      <c r="AL1999" s="63"/>
      <c r="AM1999" s="63"/>
      <c r="AN1999" s="63"/>
      <c r="AO1999" s="63"/>
      <c r="AP1999" s="63"/>
      <c r="AQ1999" s="63"/>
      <c r="AR1999" s="63"/>
      <c r="AS1999" s="63"/>
      <c r="AT1999" s="63"/>
      <c r="AU1999" s="63"/>
      <c r="AV1999" s="63"/>
      <c r="AW1999" s="63"/>
      <c r="AX1999" s="63"/>
      <c r="AY1999" s="63"/>
      <c r="AZ1999" s="63"/>
      <c r="BA1999" s="63"/>
      <c r="BB1999" s="63"/>
      <c r="BC1999" s="63"/>
      <c r="BD1999" s="63"/>
      <c r="BE1999" s="63"/>
      <c r="BF1999" s="63"/>
      <c r="BG1999" s="63"/>
      <c r="BH1999" s="63"/>
      <c r="BI1999" s="63"/>
      <c r="BJ1999" s="63"/>
      <c r="BK1999" s="63"/>
      <c r="BL1999" s="63"/>
      <c r="BM1999" s="63"/>
      <c r="BN1999" s="63"/>
      <c r="BO1999" s="63"/>
      <c r="BP1999" s="63"/>
      <c r="BQ1999" s="63"/>
      <c r="BR1999" s="63"/>
      <c r="BS1999" s="63"/>
      <c r="BT1999" s="63"/>
      <c r="BU1999" s="63"/>
      <c r="BV1999" s="63"/>
      <c r="BW1999" s="63"/>
      <c r="BX1999" s="63"/>
      <c r="BY1999" s="63"/>
      <c r="BZ1999" s="63"/>
      <c r="CA1999" s="63"/>
      <c r="CB1999" s="63"/>
      <c r="CC1999" s="63"/>
      <c r="CD1999" s="63"/>
      <c r="CE1999" s="63"/>
      <c r="CF1999" s="63"/>
      <c r="CG1999" s="63"/>
      <c r="CH1999" s="63"/>
      <c r="CI1999" s="63"/>
      <c r="CJ1999" s="63"/>
      <c r="CK1999" s="63"/>
      <c r="CL1999" s="63"/>
      <c r="CM1999" s="63"/>
      <c r="CN1999" s="63"/>
      <c r="CO1999" s="63"/>
      <c r="CP1999" s="63"/>
      <c r="CR1999" s="227"/>
      <c r="CS1999" s="74"/>
    </row>
    <row r="2000" spans="1:97" s="72" customFormat="1" ht="75.75" customHeight="1">
      <c r="A2000" s="63"/>
      <c r="B2000" s="63"/>
      <c r="C2000" s="63"/>
      <c r="D2000" s="63"/>
      <c r="E2000" s="63"/>
      <c r="F2000" s="63"/>
      <c r="G2000" s="63"/>
      <c r="H2000" s="63"/>
      <c r="I2000" s="63"/>
      <c r="J2000" s="63"/>
      <c r="K2000" s="63"/>
      <c r="L2000" s="63"/>
      <c r="M2000" s="63"/>
      <c r="N2000" s="63"/>
      <c r="O2000" s="63"/>
      <c r="P2000" s="63"/>
      <c r="Q2000" s="63"/>
      <c r="R2000" s="63"/>
      <c r="S2000" s="63"/>
      <c r="T2000" s="63"/>
      <c r="U2000" s="63"/>
      <c r="V2000" s="63"/>
      <c r="W2000" s="63"/>
      <c r="X2000" s="63"/>
      <c r="Y2000" s="63"/>
      <c r="Z2000" s="63"/>
      <c r="AA2000" s="63"/>
      <c r="AB2000" s="63"/>
      <c r="AC2000" s="63"/>
      <c r="AD2000" s="63"/>
      <c r="AE2000" s="63"/>
      <c r="AF2000" s="63"/>
      <c r="AG2000" s="63"/>
      <c r="AH2000" s="63"/>
      <c r="AI2000" s="63"/>
      <c r="AJ2000" s="63"/>
      <c r="AK2000" s="63"/>
      <c r="AL2000" s="63"/>
      <c r="AM2000" s="63"/>
      <c r="AN2000" s="63"/>
      <c r="AO2000" s="63"/>
      <c r="AP2000" s="63"/>
      <c r="AQ2000" s="63"/>
      <c r="AR2000" s="63"/>
      <c r="AS2000" s="63"/>
      <c r="AT2000" s="63"/>
      <c r="AU2000" s="63"/>
      <c r="AV2000" s="63"/>
      <c r="AW2000" s="63"/>
      <c r="AX2000" s="63"/>
      <c r="AY2000" s="63"/>
      <c r="AZ2000" s="63"/>
      <c r="BA2000" s="63"/>
      <c r="BB2000" s="63"/>
      <c r="BC2000" s="63"/>
      <c r="BD2000" s="63"/>
      <c r="BE2000" s="63"/>
      <c r="BF2000" s="63"/>
      <c r="BG2000" s="63"/>
      <c r="BH2000" s="63"/>
      <c r="BI2000" s="63"/>
      <c r="BJ2000" s="63"/>
      <c r="BK2000" s="63"/>
      <c r="BL2000" s="63"/>
      <c r="BM2000" s="63"/>
      <c r="BN2000" s="63"/>
      <c r="BO2000" s="63"/>
      <c r="BP2000" s="63"/>
      <c r="BQ2000" s="63"/>
      <c r="BR2000" s="63"/>
      <c r="BS2000" s="63"/>
      <c r="BT2000" s="63"/>
      <c r="BU2000" s="63"/>
      <c r="BV2000" s="63"/>
      <c r="BW2000" s="63"/>
      <c r="BX2000" s="63"/>
      <c r="BY2000" s="63"/>
      <c r="BZ2000" s="63"/>
      <c r="CA2000" s="63"/>
      <c r="CB2000" s="63"/>
      <c r="CC2000" s="63"/>
      <c r="CD2000" s="63"/>
      <c r="CE2000" s="63"/>
      <c r="CF2000" s="63"/>
      <c r="CG2000" s="63"/>
      <c r="CH2000" s="63"/>
      <c r="CI2000" s="63"/>
      <c r="CJ2000" s="63"/>
      <c r="CK2000" s="63"/>
      <c r="CL2000" s="63"/>
      <c r="CM2000" s="63"/>
      <c r="CN2000" s="63"/>
      <c r="CO2000" s="63"/>
      <c r="CP2000" s="63"/>
      <c r="CR2000" s="227"/>
      <c r="CS2000" s="74"/>
    </row>
    <row r="2001" spans="1:97" s="72" customFormat="1" ht="75.75" customHeight="1">
      <c r="A2001" s="63"/>
      <c r="B2001" s="63"/>
      <c r="C2001" s="63"/>
      <c r="D2001" s="63"/>
      <c r="E2001" s="63"/>
      <c r="F2001" s="63"/>
      <c r="G2001" s="63"/>
      <c r="H2001" s="63"/>
      <c r="I2001" s="63"/>
      <c r="J2001" s="63"/>
      <c r="K2001" s="63"/>
      <c r="L2001" s="63"/>
      <c r="M2001" s="63"/>
      <c r="N2001" s="63"/>
      <c r="O2001" s="63"/>
      <c r="P2001" s="63"/>
      <c r="Q2001" s="63"/>
      <c r="R2001" s="63"/>
      <c r="S2001" s="63"/>
      <c r="T2001" s="63"/>
      <c r="U2001" s="63"/>
      <c r="V2001" s="63"/>
      <c r="W2001" s="63"/>
      <c r="X2001" s="63"/>
      <c r="Y2001" s="63"/>
      <c r="Z2001" s="63"/>
      <c r="AA2001" s="63"/>
      <c r="AB2001" s="63"/>
      <c r="AC2001" s="63"/>
      <c r="AD2001" s="63"/>
      <c r="AE2001" s="63"/>
      <c r="AF2001" s="63"/>
      <c r="AG2001" s="63"/>
      <c r="AH2001" s="63"/>
      <c r="AI2001" s="63"/>
      <c r="AJ2001" s="63"/>
      <c r="AK2001" s="63"/>
      <c r="AL2001" s="63"/>
      <c r="AM2001" s="63"/>
      <c r="AN2001" s="63"/>
      <c r="AO2001" s="63"/>
      <c r="AP2001" s="63"/>
      <c r="AQ2001" s="63"/>
      <c r="AR2001" s="63"/>
      <c r="AS2001" s="63"/>
      <c r="AT2001" s="63"/>
      <c r="AU2001" s="63"/>
      <c r="AV2001" s="63"/>
      <c r="AW2001" s="63"/>
      <c r="AX2001" s="63"/>
      <c r="AY2001" s="63"/>
      <c r="AZ2001" s="63"/>
      <c r="BA2001" s="63"/>
      <c r="BB2001" s="63"/>
      <c r="BC2001" s="63"/>
      <c r="BD2001" s="63"/>
      <c r="BE2001" s="63"/>
      <c r="BF2001" s="63"/>
      <c r="BG2001" s="63"/>
      <c r="BH2001" s="63"/>
      <c r="BI2001" s="63"/>
      <c r="BJ2001" s="63"/>
      <c r="BK2001" s="63"/>
      <c r="BL2001" s="63"/>
      <c r="BM2001" s="63"/>
      <c r="BN2001" s="63"/>
      <c r="BO2001" s="63"/>
      <c r="BP2001" s="63"/>
      <c r="BQ2001" s="63"/>
      <c r="BR2001" s="63"/>
      <c r="BS2001" s="63"/>
      <c r="BT2001" s="63"/>
      <c r="BU2001" s="63"/>
      <c r="BV2001" s="63"/>
      <c r="BW2001" s="63"/>
      <c r="BX2001" s="63"/>
      <c r="BY2001" s="63"/>
      <c r="BZ2001" s="63"/>
      <c r="CA2001" s="63"/>
      <c r="CB2001" s="63"/>
      <c r="CC2001" s="63"/>
      <c r="CD2001" s="63"/>
      <c r="CE2001" s="63"/>
      <c r="CF2001" s="63"/>
      <c r="CG2001" s="63"/>
      <c r="CH2001" s="63"/>
      <c r="CI2001" s="63"/>
      <c r="CJ2001" s="63"/>
      <c r="CK2001" s="63"/>
      <c r="CL2001" s="63"/>
      <c r="CM2001" s="63"/>
      <c r="CN2001" s="63"/>
      <c r="CO2001" s="63"/>
      <c r="CP2001" s="63"/>
      <c r="CR2001" s="227"/>
      <c r="CS2001" s="74"/>
    </row>
    <row r="2002" spans="1:97" s="72" customFormat="1" ht="75.75" customHeight="1">
      <c r="A2002" s="63"/>
      <c r="B2002" s="63"/>
      <c r="C2002" s="63"/>
      <c r="D2002" s="63"/>
      <c r="E2002" s="63"/>
      <c r="F2002" s="63"/>
      <c r="G2002" s="63"/>
      <c r="H2002" s="63"/>
      <c r="I2002" s="63"/>
      <c r="J2002" s="63"/>
      <c r="K2002" s="63"/>
      <c r="L2002" s="63"/>
      <c r="M2002" s="63"/>
      <c r="N2002" s="63"/>
      <c r="O2002" s="63"/>
      <c r="P2002" s="63"/>
      <c r="Q2002" s="63"/>
      <c r="R2002" s="63"/>
      <c r="S2002" s="63"/>
      <c r="T2002" s="63"/>
      <c r="U2002" s="63"/>
      <c r="V2002" s="63"/>
      <c r="W2002" s="63"/>
      <c r="X2002" s="63"/>
      <c r="Y2002" s="63"/>
      <c r="Z2002" s="63"/>
      <c r="AA2002" s="63"/>
      <c r="AB2002" s="63"/>
      <c r="AC2002" s="63"/>
      <c r="AD2002" s="63"/>
      <c r="AE2002" s="63"/>
      <c r="AF2002" s="63"/>
      <c r="AG2002" s="63"/>
      <c r="AH2002" s="63"/>
      <c r="AI2002" s="63"/>
      <c r="AJ2002" s="63"/>
      <c r="AK2002" s="63"/>
      <c r="AL2002" s="63"/>
      <c r="AM2002" s="63"/>
      <c r="AN2002" s="63"/>
      <c r="AO2002" s="63"/>
      <c r="AP2002" s="63"/>
      <c r="AQ2002" s="63"/>
      <c r="AR2002" s="63"/>
      <c r="AS2002" s="63"/>
      <c r="AT2002" s="63"/>
      <c r="AU2002" s="63"/>
      <c r="AV2002" s="63"/>
      <c r="AW2002" s="63"/>
      <c r="AX2002" s="63"/>
      <c r="AY2002" s="63"/>
      <c r="AZ2002" s="63"/>
      <c r="BA2002" s="63"/>
      <c r="BB2002" s="63"/>
      <c r="BC2002" s="63"/>
      <c r="BD2002" s="63"/>
      <c r="BE2002" s="63"/>
      <c r="BF2002" s="63"/>
      <c r="BG2002" s="63"/>
      <c r="BH2002" s="63"/>
      <c r="BI2002" s="63"/>
      <c r="BJ2002" s="63"/>
      <c r="BK2002" s="63"/>
      <c r="BL2002" s="63"/>
      <c r="BM2002" s="63"/>
      <c r="BN2002" s="63"/>
      <c r="BO2002" s="63"/>
      <c r="BP2002" s="63"/>
      <c r="BQ2002" s="63"/>
      <c r="BR2002" s="63"/>
      <c r="BS2002" s="63"/>
      <c r="BT2002" s="63"/>
      <c r="BU2002" s="63"/>
      <c r="BV2002" s="63"/>
      <c r="BW2002" s="63"/>
      <c r="BX2002" s="63"/>
      <c r="BY2002" s="63"/>
      <c r="BZ2002" s="63"/>
      <c r="CA2002" s="63"/>
      <c r="CB2002" s="63"/>
      <c r="CC2002" s="63"/>
      <c r="CD2002" s="63"/>
      <c r="CE2002" s="63"/>
      <c r="CF2002" s="63"/>
      <c r="CG2002" s="63"/>
      <c r="CH2002" s="63"/>
      <c r="CI2002" s="63"/>
      <c r="CJ2002" s="63"/>
      <c r="CK2002" s="63"/>
      <c r="CL2002" s="63"/>
      <c r="CM2002" s="63"/>
      <c r="CN2002" s="63"/>
      <c r="CO2002" s="63"/>
      <c r="CP2002" s="63"/>
      <c r="CR2002" s="227"/>
      <c r="CS2002" s="74"/>
    </row>
    <row r="2003" spans="1:97" s="72" customFormat="1" ht="75.75" customHeight="1">
      <c r="A2003" s="63"/>
      <c r="B2003" s="63"/>
      <c r="C2003" s="63"/>
      <c r="D2003" s="63"/>
      <c r="E2003" s="63"/>
      <c r="F2003" s="63"/>
      <c r="G2003" s="63"/>
      <c r="H2003" s="63"/>
      <c r="I2003" s="63"/>
      <c r="J2003" s="63"/>
      <c r="K2003" s="63"/>
      <c r="L2003" s="63"/>
      <c r="M2003" s="63"/>
      <c r="N2003" s="63"/>
      <c r="O2003" s="63"/>
      <c r="P2003" s="63"/>
      <c r="Q2003" s="63"/>
      <c r="R2003" s="63"/>
      <c r="S2003" s="63"/>
      <c r="T2003" s="63"/>
      <c r="U2003" s="63"/>
      <c r="V2003" s="63"/>
      <c r="W2003" s="63"/>
      <c r="X2003" s="63"/>
      <c r="Y2003" s="63"/>
      <c r="Z2003" s="63"/>
      <c r="AA2003" s="63"/>
      <c r="AB2003" s="63"/>
      <c r="AC2003" s="63"/>
      <c r="AD2003" s="63"/>
      <c r="AE2003" s="63"/>
      <c r="AF2003" s="63"/>
      <c r="AG2003" s="63"/>
      <c r="AH2003" s="63"/>
      <c r="AI2003" s="63"/>
      <c r="AJ2003" s="63"/>
      <c r="AK2003" s="63"/>
      <c r="AL2003" s="63"/>
      <c r="AM2003" s="63"/>
      <c r="AN2003" s="63"/>
      <c r="AO2003" s="63"/>
      <c r="AP2003" s="63"/>
      <c r="AQ2003" s="63"/>
      <c r="AR2003" s="63"/>
      <c r="AS2003" s="63"/>
      <c r="AT2003" s="63"/>
      <c r="AU2003" s="63"/>
      <c r="AV2003" s="63"/>
      <c r="AW2003" s="63"/>
      <c r="AX2003" s="63"/>
      <c r="AY2003" s="63"/>
      <c r="AZ2003" s="63"/>
      <c r="BA2003" s="63"/>
      <c r="BB2003" s="63"/>
      <c r="BC2003" s="63"/>
      <c r="BD2003" s="63"/>
      <c r="BE2003" s="63"/>
      <c r="BF2003" s="63"/>
      <c r="BG2003" s="63"/>
      <c r="BH2003" s="63"/>
      <c r="BI2003" s="63"/>
      <c r="BJ2003" s="63"/>
      <c r="BK2003" s="63"/>
      <c r="BL2003" s="63"/>
      <c r="BM2003" s="63"/>
      <c r="BN2003" s="63"/>
      <c r="BO2003" s="63"/>
      <c r="BP2003" s="63"/>
      <c r="BQ2003" s="63"/>
      <c r="BR2003" s="63"/>
      <c r="BS2003" s="63"/>
      <c r="BT2003" s="63"/>
      <c r="BU2003" s="63"/>
      <c r="BV2003" s="63"/>
      <c r="BW2003" s="63"/>
      <c r="BX2003" s="63"/>
      <c r="BY2003" s="63"/>
      <c r="BZ2003" s="63"/>
      <c r="CA2003" s="63"/>
      <c r="CB2003" s="63"/>
      <c r="CC2003" s="63"/>
      <c r="CD2003" s="63"/>
      <c r="CE2003" s="63"/>
      <c r="CF2003" s="63"/>
      <c r="CG2003" s="63"/>
      <c r="CH2003" s="63"/>
      <c r="CI2003" s="63"/>
      <c r="CJ2003" s="63"/>
      <c r="CK2003" s="63"/>
      <c r="CL2003" s="63"/>
      <c r="CM2003" s="63"/>
      <c r="CN2003" s="63"/>
      <c r="CO2003" s="63"/>
      <c r="CP2003" s="63"/>
      <c r="CR2003" s="227"/>
      <c r="CS2003" s="74"/>
    </row>
    <row r="2004" spans="1:97" s="72" customFormat="1" ht="75.75" customHeight="1">
      <c r="A2004" s="63"/>
      <c r="B2004" s="63"/>
      <c r="C2004" s="63"/>
      <c r="D2004" s="63"/>
      <c r="E2004" s="63"/>
      <c r="F2004" s="63"/>
      <c r="G2004" s="63"/>
      <c r="H2004" s="63"/>
      <c r="I2004" s="63"/>
      <c r="J2004" s="63"/>
      <c r="K2004" s="63"/>
      <c r="L2004" s="63"/>
      <c r="M2004" s="63"/>
      <c r="N2004" s="63"/>
      <c r="O2004" s="63"/>
      <c r="P2004" s="63"/>
      <c r="Q2004" s="63"/>
      <c r="R2004" s="63"/>
      <c r="S2004" s="63"/>
      <c r="T2004" s="63"/>
      <c r="U2004" s="63"/>
      <c r="V2004" s="63"/>
      <c r="W2004" s="63"/>
      <c r="X2004" s="63"/>
      <c r="Y2004" s="63"/>
      <c r="Z2004" s="63"/>
      <c r="AA2004" s="63"/>
      <c r="AB2004" s="63"/>
      <c r="AC2004" s="63"/>
      <c r="AD2004" s="63"/>
      <c r="AE2004" s="63"/>
      <c r="AF2004" s="63"/>
      <c r="AG2004" s="63"/>
      <c r="AH2004" s="63"/>
      <c r="AI2004" s="63"/>
      <c r="AJ2004" s="63"/>
      <c r="AK2004" s="63"/>
      <c r="AL2004" s="63"/>
      <c r="AM2004" s="63"/>
      <c r="AN2004" s="63"/>
      <c r="AO2004" s="63"/>
      <c r="AP2004" s="63"/>
      <c r="AQ2004" s="63"/>
      <c r="AR2004" s="63"/>
      <c r="AS2004" s="63"/>
      <c r="AT2004" s="63"/>
      <c r="AU2004" s="63"/>
      <c r="AV2004" s="63"/>
      <c r="AW2004" s="63"/>
      <c r="AX2004" s="63"/>
      <c r="AY2004" s="63"/>
      <c r="AZ2004" s="63"/>
      <c r="BA2004" s="63"/>
      <c r="BB2004" s="63"/>
      <c r="BC2004" s="63"/>
      <c r="BD2004" s="63"/>
      <c r="BE2004" s="63"/>
      <c r="BF2004" s="63"/>
      <c r="BG2004" s="63"/>
      <c r="BH2004" s="63"/>
      <c r="BI2004" s="63"/>
      <c r="BJ2004" s="63"/>
      <c r="BK2004" s="63"/>
      <c r="BL2004" s="63"/>
      <c r="BM2004" s="63"/>
      <c r="BN2004" s="63"/>
      <c r="BO2004" s="63"/>
      <c r="BP2004" s="63"/>
      <c r="BQ2004" s="63"/>
      <c r="BR2004" s="63"/>
      <c r="BS2004" s="63"/>
      <c r="BT2004" s="63"/>
      <c r="BU2004" s="63"/>
      <c r="BV2004" s="63"/>
      <c r="BW2004" s="63"/>
      <c r="BX2004" s="63"/>
      <c r="BY2004" s="63"/>
      <c r="BZ2004" s="63"/>
      <c r="CA2004" s="63"/>
      <c r="CB2004" s="63"/>
      <c r="CC2004" s="63"/>
      <c r="CD2004" s="63"/>
      <c r="CE2004" s="63"/>
      <c r="CF2004" s="63"/>
      <c r="CG2004" s="63"/>
      <c r="CH2004" s="63"/>
      <c r="CI2004" s="63"/>
      <c r="CJ2004" s="63"/>
      <c r="CK2004" s="63"/>
      <c r="CL2004" s="63"/>
      <c r="CM2004" s="63"/>
      <c r="CN2004" s="63"/>
      <c r="CO2004" s="63"/>
      <c r="CP2004" s="63"/>
      <c r="CR2004" s="227"/>
      <c r="CS2004" s="74"/>
    </row>
    <row r="2005" spans="1:97" s="72" customFormat="1" ht="75.75" customHeight="1">
      <c r="A2005" s="63"/>
      <c r="B2005" s="63"/>
      <c r="C2005" s="63"/>
      <c r="D2005" s="63"/>
      <c r="E2005" s="63"/>
      <c r="F2005" s="63"/>
      <c r="G2005" s="63"/>
      <c r="H2005" s="63"/>
      <c r="I2005" s="63"/>
      <c r="J2005" s="63"/>
      <c r="K2005" s="63"/>
      <c r="L2005" s="63"/>
      <c r="M2005" s="63"/>
      <c r="N2005" s="63"/>
      <c r="O2005" s="63"/>
      <c r="P2005" s="63"/>
      <c r="Q2005" s="63"/>
      <c r="R2005" s="63"/>
      <c r="S2005" s="63"/>
      <c r="T2005" s="63"/>
      <c r="U2005" s="63"/>
      <c r="V2005" s="63"/>
      <c r="W2005" s="63"/>
      <c r="X2005" s="63"/>
      <c r="Y2005" s="63"/>
      <c r="Z2005" s="63"/>
      <c r="AA2005" s="63"/>
      <c r="AB2005" s="63"/>
      <c r="AC2005" s="63"/>
      <c r="AD2005" s="63"/>
      <c r="AE2005" s="63"/>
      <c r="AF2005" s="63"/>
      <c r="AG2005" s="63"/>
      <c r="AH2005" s="63"/>
      <c r="AI2005" s="63"/>
      <c r="AJ2005" s="63"/>
      <c r="AK2005" s="63"/>
      <c r="AL2005" s="63"/>
      <c r="AM2005" s="63"/>
      <c r="AN2005" s="63"/>
      <c r="AO2005" s="63"/>
      <c r="AP2005" s="63"/>
      <c r="AQ2005" s="63"/>
      <c r="AR2005" s="63"/>
      <c r="AS2005" s="63"/>
      <c r="AT2005" s="63"/>
      <c r="AU2005" s="63"/>
      <c r="AV2005" s="63"/>
      <c r="AW2005" s="63"/>
      <c r="AX2005" s="63"/>
      <c r="AY2005" s="63"/>
      <c r="AZ2005" s="63"/>
      <c r="BA2005" s="63"/>
      <c r="BB2005" s="63"/>
      <c r="BC2005" s="63"/>
      <c r="BD2005" s="63"/>
      <c r="BE2005" s="63"/>
      <c r="BF2005" s="63"/>
      <c r="BG2005" s="63"/>
      <c r="BH2005" s="63"/>
      <c r="BI2005" s="63"/>
      <c r="BJ2005" s="63"/>
      <c r="BK2005" s="63"/>
      <c r="BL2005" s="63"/>
      <c r="BM2005" s="63"/>
      <c r="BN2005" s="63"/>
      <c r="BO2005" s="63"/>
      <c r="BP2005" s="63"/>
      <c r="BQ2005" s="63"/>
      <c r="BR2005" s="63"/>
      <c r="BS2005" s="63"/>
      <c r="BT2005" s="63"/>
      <c r="BU2005" s="63"/>
      <c r="BV2005" s="63"/>
      <c r="BW2005" s="63"/>
      <c r="BX2005" s="63"/>
      <c r="BY2005" s="63"/>
      <c r="BZ2005" s="63"/>
      <c r="CA2005" s="63"/>
      <c r="CB2005" s="63"/>
      <c r="CC2005" s="63"/>
      <c r="CD2005" s="63"/>
      <c r="CE2005" s="63"/>
      <c r="CF2005" s="63"/>
      <c r="CG2005" s="63"/>
      <c r="CH2005" s="63"/>
      <c r="CI2005" s="63"/>
      <c r="CJ2005" s="63"/>
      <c r="CK2005" s="63"/>
      <c r="CL2005" s="63"/>
      <c r="CM2005" s="63"/>
      <c r="CN2005" s="63"/>
      <c r="CO2005" s="63"/>
      <c r="CP2005" s="63"/>
      <c r="CR2005" s="227"/>
      <c r="CS2005" s="74"/>
    </row>
    <row r="2006" spans="1:97" s="72" customFormat="1" ht="75.75" customHeight="1">
      <c r="A2006" s="63"/>
      <c r="B2006" s="63"/>
      <c r="C2006" s="63"/>
      <c r="D2006" s="63"/>
      <c r="E2006" s="63"/>
      <c r="F2006" s="63"/>
      <c r="G2006" s="63"/>
      <c r="H2006" s="63"/>
      <c r="I2006" s="63"/>
      <c r="J2006" s="63"/>
      <c r="K2006" s="63"/>
      <c r="L2006" s="63"/>
      <c r="M2006" s="63"/>
      <c r="N2006" s="63"/>
      <c r="O2006" s="63"/>
      <c r="P2006" s="63"/>
      <c r="Q2006" s="63"/>
      <c r="R2006" s="63"/>
      <c r="S2006" s="63"/>
      <c r="T2006" s="63"/>
      <c r="U2006" s="63"/>
      <c r="V2006" s="63"/>
      <c r="W2006" s="63"/>
      <c r="X2006" s="63"/>
      <c r="Y2006" s="63"/>
      <c r="Z2006" s="63"/>
      <c r="AA2006" s="63"/>
      <c r="AB2006" s="63"/>
      <c r="AC2006" s="63"/>
      <c r="AD2006" s="63"/>
      <c r="AE2006" s="63"/>
      <c r="AF2006" s="63"/>
      <c r="AG2006" s="63"/>
      <c r="AH2006" s="63"/>
      <c r="AI2006" s="63"/>
      <c r="AJ2006" s="63"/>
      <c r="AK2006" s="63"/>
      <c r="AL2006" s="63"/>
      <c r="AM2006" s="63"/>
      <c r="AN2006" s="63"/>
      <c r="AO2006" s="63"/>
      <c r="AP2006" s="63"/>
      <c r="AQ2006" s="63"/>
      <c r="AR2006" s="63"/>
      <c r="AS2006" s="63"/>
      <c r="AT2006" s="63"/>
      <c r="AU2006" s="63"/>
      <c r="AV2006" s="63"/>
      <c r="AW2006" s="63"/>
      <c r="AX2006" s="63"/>
      <c r="AY2006" s="63"/>
      <c r="AZ2006" s="63"/>
      <c r="BA2006" s="63"/>
      <c r="BB2006" s="63"/>
      <c r="BC2006" s="63"/>
      <c r="BD2006" s="63"/>
      <c r="BE2006" s="63"/>
      <c r="BF2006" s="63"/>
      <c r="BG2006" s="63"/>
      <c r="BH2006" s="63"/>
      <c r="BI2006" s="63"/>
      <c r="BJ2006" s="63"/>
      <c r="BK2006" s="63"/>
      <c r="BL2006" s="63"/>
      <c r="BM2006" s="63"/>
      <c r="BN2006" s="63"/>
      <c r="BO2006" s="63"/>
      <c r="BP2006" s="63"/>
      <c r="BQ2006" s="63"/>
      <c r="BR2006" s="63"/>
      <c r="BS2006" s="63"/>
      <c r="BT2006" s="63"/>
      <c r="BU2006" s="63"/>
      <c r="BV2006" s="63"/>
      <c r="BW2006" s="63"/>
      <c r="BX2006" s="63"/>
      <c r="BY2006" s="63"/>
      <c r="BZ2006" s="63"/>
      <c r="CA2006" s="63"/>
      <c r="CB2006" s="63"/>
      <c r="CC2006" s="63"/>
      <c r="CD2006" s="63"/>
      <c r="CE2006" s="63"/>
      <c r="CF2006" s="63"/>
      <c r="CG2006" s="63"/>
      <c r="CH2006" s="63"/>
      <c r="CI2006" s="63"/>
      <c r="CJ2006" s="63"/>
      <c r="CK2006" s="63"/>
      <c r="CL2006" s="63"/>
      <c r="CM2006" s="63"/>
      <c r="CN2006" s="63"/>
      <c r="CO2006" s="63"/>
      <c r="CP2006" s="63"/>
      <c r="CR2006" s="227"/>
      <c r="CS2006" s="74"/>
    </row>
    <row r="2007" spans="1:97" s="72" customFormat="1" ht="75.75" customHeight="1">
      <c r="A2007" s="63"/>
      <c r="B2007" s="63"/>
      <c r="C2007" s="63"/>
      <c r="D2007" s="63"/>
      <c r="E2007" s="63"/>
      <c r="F2007" s="63"/>
      <c r="G2007" s="63"/>
      <c r="H2007" s="63"/>
      <c r="I2007" s="63"/>
      <c r="J2007" s="63"/>
      <c r="K2007" s="63"/>
      <c r="L2007" s="63"/>
      <c r="M2007" s="63"/>
      <c r="N2007" s="63"/>
      <c r="O2007" s="63"/>
      <c r="P2007" s="63"/>
      <c r="Q2007" s="63"/>
      <c r="R2007" s="63"/>
      <c r="S2007" s="63"/>
      <c r="T2007" s="63"/>
      <c r="U2007" s="63"/>
      <c r="V2007" s="63"/>
      <c r="W2007" s="63"/>
      <c r="X2007" s="63"/>
      <c r="Y2007" s="63"/>
      <c r="Z2007" s="63"/>
      <c r="AA2007" s="63"/>
      <c r="AB2007" s="63"/>
      <c r="AC2007" s="63"/>
      <c r="AD2007" s="63"/>
      <c r="AE2007" s="63"/>
      <c r="AF2007" s="63"/>
      <c r="AG2007" s="63"/>
      <c r="AH2007" s="63"/>
      <c r="AI2007" s="63"/>
      <c r="AJ2007" s="63"/>
      <c r="AK2007" s="63"/>
      <c r="AL2007" s="63"/>
      <c r="AM2007" s="63"/>
      <c r="AN2007" s="63"/>
      <c r="AO2007" s="63"/>
      <c r="AP2007" s="63"/>
      <c r="AQ2007" s="63"/>
      <c r="AR2007" s="63"/>
      <c r="AS2007" s="63"/>
      <c r="AT2007" s="63"/>
      <c r="AU2007" s="63"/>
      <c r="AV2007" s="63"/>
      <c r="AW2007" s="63"/>
      <c r="AX2007" s="63"/>
      <c r="AY2007" s="63"/>
      <c r="AZ2007" s="63"/>
      <c r="BA2007" s="63"/>
      <c r="BB2007" s="63"/>
      <c r="BC2007" s="63"/>
      <c r="BD2007" s="63"/>
      <c r="BE2007" s="63"/>
      <c r="BF2007" s="63"/>
      <c r="BG2007" s="63"/>
      <c r="BH2007" s="63"/>
      <c r="BI2007" s="63"/>
      <c r="BJ2007" s="63"/>
      <c r="BK2007" s="63"/>
      <c r="BL2007" s="63"/>
      <c r="BM2007" s="63"/>
      <c r="BN2007" s="63"/>
      <c r="BO2007" s="63"/>
      <c r="BP2007" s="63"/>
      <c r="BQ2007" s="63"/>
      <c r="BR2007" s="63"/>
      <c r="BS2007" s="63"/>
      <c r="BT2007" s="63"/>
      <c r="BU2007" s="63"/>
      <c r="BV2007" s="63"/>
      <c r="BW2007" s="63"/>
      <c r="BX2007" s="63"/>
      <c r="BY2007" s="63"/>
      <c r="BZ2007" s="63"/>
      <c r="CA2007" s="63"/>
      <c r="CB2007" s="63"/>
      <c r="CC2007" s="63"/>
      <c r="CD2007" s="63"/>
      <c r="CE2007" s="63"/>
      <c r="CF2007" s="63"/>
      <c r="CG2007" s="63"/>
      <c r="CH2007" s="63"/>
      <c r="CI2007" s="63"/>
      <c r="CJ2007" s="63"/>
      <c r="CK2007" s="63"/>
      <c r="CL2007" s="63"/>
      <c r="CM2007" s="63"/>
      <c r="CN2007" s="63"/>
      <c r="CO2007" s="63"/>
      <c r="CP2007" s="63"/>
      <c r="CR2007" s="227"/>
      <c r="CS2007" s="74"/>
    </row>
    <row r="2008" spans="1:97" s="72" customFormat="1" ht="75.75" customHeight="1">
      <c r="A2008" s="63"/>
      <c r="B2008" s="63"/>
      <c r="C2008" s="63"/>
      <c r="D2008" s="63"/>
      <c r="E2008" s="63"/>
      <c r="F2008" s="63"/>
      <c r="G2008" s="63"/>
      <c r="H2008" s="63"/>
      <c r="I2008" s="63"/>
      <c r="J2008" s="63"/>
      <c r="K2008" s="63"/>
      <c r="L2008" s="63"/>
      <c r="M2008" s="63"/>
      <c r="N2008" s="63"/>
      <c r="O2008" s="63"/>
      <c r="P2008" s="63"/>
      <c r="Q2008" s="63"/>
      <c r="R2008" s="63"/>
      <c r="S2008" s="63"/>
      <c r="T2008" s="63"/>
      <c r="U2008" s="63"/>
      <c r="V2008" s="63"/>
      <c r="W2008" s="63"/>
      <c r="X2008" s="63"/>
      <c r="Y2008" s="63"/>
      <c r="Z2008" s="63"/>
      <c r="AA2008" s="63"/>
      <c r="AB2008" s="63"/>
      <c r="AC2008" s="63"/>
      <c r="AD2008" s="63"/>
      <c r="AE2008" s="63"/>
      <c r="AF2008" s="63"/>
      <c r="AG2008" s="63"/>
      <c r="AH2008" s="63"/>
      <c r="AI2008" s="63"/>
      <c r="AJ2008" s="63"/>
      <c r="AK2008" s="63"/>
      <c r="AL2008" s="63"/>
      <c r="AM2008" s="63"/>
      <c r="AN2008" s="63"/>
      <c r="AO2008" s="63"/>
      <c r="AP2008" s="63"/>
      <c r="AQ2008" s="63"/>
      <c r="AR2008" s="63"/>
      <c r="AS2008" s="63"/>
      <c r="AT2008" s="63"/>
      <c r="AU2008" s="63"/>
      <c r="AV2008" s="63"/>
      <c r="AW2008" s="63"/>
      <c r="AX2008" s="63"/>
      <c r="AY2008" s="63"/>
      <c r="AZ2008" s="63"/>
      <c r="BA2008" s="63"/>
      <c r="BB2008" s="63"/>
      <c r="BC2008" s="63"/>
      <c r="BD2008" s="63"/>
      <c r="BE2008" s="63"/>
      <c r="BF2008" s="63"/>
      <c r="BG2008" s="63"/>
      <c r="BH2008" s="63"/>
      <c r="BI2008" s="63"/>
      <c r="BJ2008" s="63"/>
      <c r="BK2008" s="63"/>
      <c r="BL2008" s="63"/>
      <c r="BM2008" s="63"/>
      <c r="BN2008" s="63"/>
      <c r="BO2008" s="63"/>
      <c r="BP2008" s="63"/>
      <c r="BQ2008" s="63"/>
      <c r="BR2008" s="63"/>
      <c r="BS2008" s="63"/>
      <c r="BT2008" s="63"/>
      <c r="BU2008" s="63"/>
      <c r="BV2008" s="63"/>
      <c r="BW2008" s="63"/>
      <c r="BX2008" s="63"/>
      <c r="BY2008" s="63"/>
      <c r="BZ2008" s="63"/>
      <c r="CA2008" s="63"/>
      <c r="CB2008" s="63"/>
      <c r="CC2008" s="63"/>
      <c r="CD2008" s="63"/>
      <c r="CE2008" s="63"/>
      <c r="CF2008" s="63"/>
      <c r="CG2008" s="63"/>
      <c r="CH2008" s="63"/>
      <c r="CI2008" s="63"/>
      <c r="CJ2008" s="63"/>
      <c r="CK2008" s="63"/>
      <c r="CL2008" s="63"/>
      <c r="CM2008" s="63"/>
      <c r="CN2008" s="63"/>
      <c r="CO2008" s="63"/>
      <c r="CP2008" s="63"/>
      <c r="CR2008" s="227"/>
      <c r="CS2008" s="74"/>
    </row>
    <row r="2009" spans="1:97" s="72" customFormat="1" ht="75.75" customHeight="1">
      <c r="A2009" s="63"/>
      <c r="B2009" s="63"/>
      <c r="C2009" s="63"/>
      <c r="D2009" s="63"/>
      <c r="E2009" s="63"/>
      <c r="F2009" s="63"/>
      <c r="G2009" s="63"/>
      <c r="H2009" s="63"/>
      <c r="I2009" s="63"/>
      <c r="J2009" s="63"/>
      <c r="K2009" s="63"/>
      <c r="L2009" s="63"/>
      <c r="M2009" s="63"/>
      <c r="N2009" s="63"/>
      <c r="O2009" s="63"/>
      <c r="P2009" s="63"/>
      <c r="Q2009" s="63"/>
      <c r="R2009" s="63"/>
      <c r="S2009" s="63"/>
      <c r="T2009" s="63"/>
      <c r="U2009" s="63"/>
      <c r="V2009" s="63"/>
      <c r="W2009" s="63"/>
      <c r="X2009" s="63"/>
      <c r="Y2009" s="63"/>
      <c r="Z2009" s="63"/>
      <c r="AA2009" s="63"/>
      <c r="AB2009" s="63"/>
      <c r="AC2009" s="63"/>
      <c r="AD2009" s="63"/>
      <c r="AE2009" s="63"/>
      <c r="AF2009" s="63"/>
      <c r="AG2009" s="63"/>
      <c r="AH2009" s="63"/>
      <c r="AI2009" s="63"/>
      <c r="AJ2009" s="63"/>
      <c r="AK2009" s="63"/>
      <c r="AL2009" s="63"/>
      <c r="AM2009" s="63"/>
      <c r="AN2009" s="63"/>
      <c r="AO2009" s="63"/>
      <c r="AP2009" s="63"/>
      <c r="AQ2009" s="63"/>
      <c r="AR2009" s="63"/>
      <c r="AS2009" s="63"/>
      <c r="AT2009" s="63"/>
      <c r="AU2009" s="63"/>
      <c r="AV2009" s="63"/>
      <c r="AW2009" s="63"/>
      <c r="AX2009" s="63"/>
      <c r="AY2009" s="63"/>
      <c r="AZ2009" s="63"/>
      <c r="BA2009" s="63"/>
      <c r="BB2009" s="63"/>
      <c r="BC2009" s="63"/>
      <c r="BD2009" s="63"/>
      <c r="BE2009" s="63"/>
      <c r="BF2009" s="63"/>
      <c r="BG2009" s="63"/>
      <c r="BH2009" s="63"/>
      <c r="BI2009" s="63"/>
      <c r="BJ2009" s="63"/>
      <c r="BK2009" s="63"/>
      <c r="BL2009" s="63"/>
      <c r="BM2009" s="63"/>
      <c r="BN2009" s="63"/>
      <c r="BO2009" s="63"/>
      <c r="BP2009" s="63"/>
      <c r="BQ2009" s="63"/>
      <c r="BR2009" s="63"/>
      <c r="BS2009" s="63"/>
      <c r="BT2009" s="63"/>
      <c r="BU2009" s="63"/>
      <c r="BV2009" s="63"/>
      <c r="BW2009" s="63"/>
      <c r="BX2009" s="63"/>
      <c r="BY2009" s="63"/>
      <c r="BZ2009" s="63"/>
      <c r="CA2009" s="63"/>
      <c r="CB2009" s="63"/>
      <c r="CC2009" s="63"/>
      <c r="CD2009" s="63"/>
      <c r="CE2009" s="63"/>
      <c r="CF2009" s="63"/>
      <c r="CG2009" s="63"/>
      <c r="CH2009" s="63"/>
      <c r="CI2009" s="63"/>
      <c r="CJ2009" s="63"/>
      <c r="CK2009" s="63"/>
      <c r="CL2009" s="63"/>
      <c r="CM2009" s="63"/>
      <c r="CN2009" s="63"/>
      <c r="CO2009" s="63"/>
      <c r="CP2009" s="63"/>
      <c r="CR2009" s="227"/>
      <c r="CS2009" s="74"/>
    </row>
    <row r="2010" spans="1:97" s="72" customFormat="1" ht="75.75" customHeight="1">
      <c r="A2010" s="63"/>
      <c r="B2010" s="63"/>
      <c r="C2010" s="63"/>
      <c r="D2010" s="63"/>
      <c r="E2010" s="63"/>
      <c r="F2010" s="63"/>
      <c r="G2010" s="63"/>
      <c r="H2010" s="63"/>
      <c r="I2010" s="63"/>
      <c r="J2010" s="63"/>
      <c r="K2010" s="63"/>
      <c r="L2010" s="63"/>
      <c r="M2010" s="63"/>
      <c r="N2010" s="63"/>
      <c r="O2010" s="63"/>
      <c r="P2010" s="63"/>
      <c r="Q2010" s="63"/>
      <c r="R2010" s="63"/>
      <c r="S2010" s="63"/>
      <c r="T2010" s="63"/>
      <c r="U2010" s="63"/>
      <c r="V2010" s="63"/>
      <c r="W2010" s="63"/>
      <c r="X2010" s="63"/>
      <c r="Y2010" s="63"/>
      <c r="Z2010" s="63"/>
      <c r="AA2010" s="63"/>
      <c r="AB2010" s="63"/>
      <c r="AC2010" s="63"/>
      <c r="AD2010" s="63"/>
      <c r="AE2010" s="63"/>
      <c r="AF2010" s="63"/>
      <c r="AG2010" s="63"/>
      <c r="AH2010" s="63"/>
      <c r="AI2010" s="63"/>
      <c r="AJ2010" s="63"/>
      <c r="AK2010" s="63"/>
      <c r="AL2010" s="63"/>
      <c r="AM2010" s="63"/>
      <c r="AN2010" s="63"/>
      <c r="AO2010" s="63"/>
      <c r="AP2010" s="63"/>
      <c r="AQ2010" s="63"/>
      <c r="AR2010" s="63"/>
      <c r="AS2010" s="63"/>
      <c r="AT2010" s="63"/>
      <c r="AU2010" s="63"/>
      <c r="AV2010" s="63"/>
      <c r="AW2010" s="63"/>
      <c r="AX2010" s="63"/>
      <c r="AY2010" s="63"/>
      <c r="AZ2010" s="63"/>
      <c r="BA2010" s="63"/>
      <c r="BB2010" s="63"/>
      <c r="BC2010" s="63"/>
      <c r="BD2010" s="63"/>
      <c r="BE2010" s="63"/>
      <c r="BF2010" s="63"/>
      <c r="BG2010" s="63"/>
      <c r="BH2010" s="63"/>
      <c r="BI2010" s="63"/>
      <c r="BJ2010" s="63"/>
      <c r="BK2010" s="63"/>
      <c r="BL2010" s="63"/>
      <c r="BM2010" s="63"/>
      <c r="BN2010" s="63"/>
      <c r="BO2010" s="63"/>
      <c r="BP2010" s="63"/>
      <c r="BQ2010" s="63"/>
      <c r="BR2010" s="63"/>
      <c r="BS2010" s="63"/>
      <c r="BT2010" s="63"/>
      <c r="BU2010" s="63"/>
      <c r="BV2010" s="63"/>
      <c r="BW2010" s="63"/>
      <c r="BX2010" s="63"/>
      <c r="BY2010" s="63"/>
      <c r="BZ2010" s="63"/>
      <c r="CA2010" s="63"/>
      <c r="CB2010" s="63"/>
      <c r="CC2010" s="63"/>
      <c r="CD2010" s="63"/>
      <c r="CE2010" s="63"/>
      <c r="CF2010" s="63"/>
      <c r="CG2010" s="63"/>
      <c r="CH2010" s="63"/>
      <c r="CI2010" s="63"/>
      <c r="CJ2010" s="63"/>
      <c r="CK2010" s="63"/>
      <c r="CL2010" s="63"/>
      <c r="CM2010" s="63"/>
      <c r="CN2010" s="63"/>
      <c r="CO2010" s="63"/>
      <c r="CP2010" s="63"/>
      <c r="CR2010" s="227"/>
      <c r="CS2010" s="74"/>
    </row>
    <row r="2011" spans="1:97" s="72" customFormat="1" ht="75.75" customHeight="1">
      <c r="A2011" s="63"/>
      <c r="B2011" s="63"/>
      <c r="C2011" s="63"/>
      <c r="D2011" s="63"/>
      <c r="E2011" s="63"/>
      <c r="F2011" s="63"/>
      <c r="G2011" s="63"/>
      <c r="H2011" s="63"/>
      <c r="I2011" s="63"/>
      <c r="J2011" s="63"/>
      <c r="K2011" s="63"/>
      <c r="L2011" s="63"/>
      <c r="M2011" s="63"/>
      <c r="N2011" s="63"/>
      <c r="O2011" s="63"/>
      <c r="P2011" s="63"/>
      <c r="Q2011" s="63"/>
      <c r="R2011" s="63"/>
      <c r="S2011" s="63"/>
      <c r="T2011" s="63"/>
      <c r="U2011" s="63"/>
      <c r="V2011" s="63"/>
      <c r="W2011" s="63"/>
      <c r="X2011" s="63"/>
      <c r="Y2011" s="63"/>
      <c r="Z2011" s="63"/>
      <c r="AA2011" s="63"/>
      <c r="AB2011" s="63"/>
      <c r="AC2011" s="63"/>
      <c r="AD2011" s="63"/>
      <c r="AE2011" s="63"/>
      <c r="AF2011" s="63"/>
      <c r="AG2011" s="63"/>
      <c r="AH2011" s="63"/>
      <c r="AI2011" s="63"/>
      <c r="AJ2011" s="63"/>
      <c r="AK2011" s="63"/>
      <c r="AL2011" s="63"/>
      <c r="AM2011" s="63"/>
      <c r="AN2011" s="63"/>
      <c r="AO2011" s="63"/>
      <c r="AP2011" s="63"/>
      <c r="AQ2011" s="63"/>
      <c r="AR2011" s="63"/>
      <c r="AS2011" s="63"/>
      <c r="AT2011" s="63"/>
      <c r="AU2011" s="63"/>
      <c r="AV2011" s="63"/>
      <c r="AW2011" s="63"/>
      <c r="AX2011" s="63"/>
      <c r="AY2011" s="63"/>
      <c r="AZ2011" s="63"/>
      <c r="BA2011" s="63"/>
      <c r="BB2011" s="63"/>
      <c r="BC2011" s="63"/>
      <c r="BD2011" s="63"/>
      <c r="BE2011" s="63"/>
      <c r="BF2011" s="63"/>
      <c r="BG2011" s="63"/>
      <c r="BH2011" s="63"/>
      <c r="BI2011" s="63"/>
      <c r="BJ2011" s="63"/>
      <c r="BK2011" s="63"/>
      <c r="BL2011" s="63"/>
      <c r="BM2011" s="63"/>
      <c r="BN2011" s="63"/>
      <c r="BO2011" s="63"/>
      <c r="BP2011" s="63"/>
      <c r="BQ2011" s="63"/>
      <c r="BR2011" s="63"/>
      <c r="BS2011" s="63"/>
      <c r="BT2011" s="63"/>
      <c r="BU2011" s="63"/>
      <c r="BV2011" s="63"/>
      <c r="BW2011" s="63"/>
      <c r="BX2011" s="63"/>
      <c r="BY2011" s="63"/>
      <c r="BZ2011" s="63"/>
      <c r="CA2011" s="63"/>
      <c r="CB2011" s="63"/>
      <c r="CC2011" s="63"/>
      <c r="CD2011" s="63"/>
      <c r="CE2011" s="63"/>
      <c r="CF2011" s="63"/>
      <c r="CG2011" s="63"/>
      <c r="CH2011" s="63"/>
      <c r="CI2011" s="63"/>
      <c r="CJ2011" s="63"/>
      <c r="CK2011" s="63"/>
      <c r="CL2011" s="63"/>
      <c r="CM2011" s="63"/>
      <c r="CN2011" s="63"/>
      <c r="CO2011" s="63"/>
      <c r="CP2011" s="63"/>
      <c r="CR2011" s="227"/>
      <c r="CS2011" s="74"/>
    </row>
    <row r="2012" spans="1:97" s="72" customFormat="1" ht="75.75" customHeight="1">
      <c r="A2012" s="63"/>
      <c r="B2012" s="63"/>
      <c r="C2012" s="63"/>
      <c r="D2012" s="63"/>
      <c r="E2012" s="63"/>
      <c r="F2012" s="63"/>
      <c r="G2012" s="63"/>
      <c r="H2012" s="63"/>
      <c r="I2012" s="63"/>
      <c r="J2012" s="63"/>
      <c r="K2012" s="63"/>
      <c r="L2012" s="63"/>
      <c r="M2012" s="63"/>
      <c r="N2012" s="63"/>
      <c r="O2012" s="63"/>
      <c r="P2012" s="63"/>
      <c r="Q2012" s="63"/>
      <c r="R2012" s="63"/>
      <c r="S2012" s="63"/>
      <c r="T2012" s="63"/>
      <c r="U2012" s="63"/>
      <c r="V2012" s="63"/>
      <c r="W2012" s="63"/>
      <c r="X2012" s="63"/>
      <c r="Y2012" s="63"/>
      <c r="Z2012" s="63"/>
      <c r="AA2012" s="63"/>
      <c r="AB2012" s="63"/>
      <c r="AC2012" s="63"/>
      <c r="AD2012" s="63"/>
      <c r="AE2012" s="63"/>
      <c r="AF2012" s="63"/>
      <c r="AG2012" s="63"/>
      <c r="AH2012" s="63"/>
      <c r="AI2012" s="63"/>
      <c r="AJ2012" s="63"/>
      <c r="AK2012" s="63"/>
      <c r="AL2012" s="63"/>
      <c r="AM2012" s="63"/>
      <c r="AN2012" s="63"/>
      <c r="AO2012" s="63"/>
      <c r="AP2012" s="63"/>
      <c r="AQ2012" s="63"/>
      <c r="AR2012" s="63"/>
      <c r="AS2012" s="63"/>
      <c r="AT2012" s="63"/>
      <c r="AU2012" s="63"/>
      <c r="AV2012" s="63"/>
      <c r="AW2012" s="63"/>
      <c r="AX2012" s="63"/>
      <c r="AY2012" s="63"/>
      <c r="AZ2012" s="63"/>
      <c r="BA2012" s="63"/>
      <c r="BB2012" s="63"/>
      <c r="BC2012" s="63"/>
      <c r="BD2012" s="63"/>
      <c r="BE2012" s="63"/>
      <c r="BF2012" s="63"/>
      <c r="BG2012" s="63"/>
      <c r="BH2012" s="63"/>
      <c r="BI2012" s="63"/>
      <c r="BJ2012" s="63"/>
      <c r="BK2012" s="63"/>
      <c r="BL2012" s="63"/>
      <c r="BM2012" s="63"/>
      <c r="BN2012" s="63"/>
      <c r="BO2012" s="63"/>
      <c r="BP2012" s="63"/>
      <c r="BQ2012" s="63"/>
      <c r="BR2012" s="63"/>
      <c r="BS2012" s="63"/>
      <c r="BT2012" s="63"/>
      <c r="BU2012" s="63"/>
      <c r="BV2012" s="63"/>
      <c r="BW2012" s="63"/>
      <c r="BX2012" s="63"/>
      <c r="BY2012" s="63"/>
      <c r="BZ2012" s="63"/>
      <c r="CA2012" s="63"/>
      <c r="CB2012" s="63"/>
      <c r="CC2012" s="63"/>
      <c r="CD2012" s="63"/>
      <c r="CE2012" s="63"/>
      <c r="CF2012" s="63"/>
      <c r="CG2012" s="63"/>
      <c r="CH2012" s="63"/>
      <c r="CI2012" s="63"/>
      <c r="CJ2012" s="63"/>
      <c r="CK2012" s="63"/>
      <c r="CL2012" s="63"/>
      <c r="CM2012" s="63"/>
      <c r="CN2012" s="63"/>
      <c r="CO2012" s="63"/>
      <c r="CP2012" s="63"/>
      <c r="CR2012" s="227"/>
      <c r="CS2012" s="74"/>
    </row>
    <row r="2013" spans="1:97" s="72" customFormat="1" ht="75.75" customHeight="1">
      <c r="A2013" s="63"/>
      <c r="B2013" s="63"/>
      <c r="C2013" s="63"/>
      <c r="D2013" s="63"/>
      <c r="E2013" s="63"/>
      <c r="F2013" s="63"/>
      <c r="G2013" s="63"/>
      <c r="H2013" s="63"/>
      <c r="I2013" s="63"/>
      <c r="J2013" s="63"/>
      <c r="K2013" s="63"/>
      <c r="L2013" s="63"/>
      <c r="M2013" s="63"/>
      <c r="N2013" s="63"/>
      <c r="O2013" s="63"/>
      <c r="P2013" s="63"/>
      <c r="Q2013" s="63"/>
      <c r="R2013" s="63"/>
      <c r="S2013" s="63"/>
      <c r="T2013" s="63"/>
      <c r="U2013" s="63"/>
      <c r="V2013" s="63"/>
      <c r="W2013" s="63"/>
      <c r="X2013" s="63"/>
      <c r="Y2013" s="63"/>
      <c r="Z2013" s="63"/>
      <c r="AA2013" s="63"/>
      <c r="AB2013" s="63"/>
      <c r="AC2013" s="63"/>
      <c r="AD2013" s="63"/>
      <c r="AE2013" s="63"/>
      <c r="AF2013" s="63"/>
      <c r="AG2013" s="63"/>
      <c r="AH2013" s="63"/>
      <c r="AI2013" s="63"/>
      <c r="AJ2013" s="63"/>
      <c r="AK2013" s="63"/>
      <c r="AL2013" s="63"/>
      <c r="AM2013" s="63"/>
      <c r="AN2013" s="63"/>
      <c r="AO2013" s="63"/>
      <c r="AP2013" s="63"/>
      <c r="AQ2013" s="63"/>
      <c r="AR2013" s="63"/>
      <c r="AS2013" s="63"/>
      <c r="AT2013" s="63"/>
      <c r="AU2013" s="63"/>
      <c r="AV2013" s="63"/>
      <c r="AW2013" s="63"/>
      <c r="AX2013" s="63"/>
      <c r="AY2013" s="63"/>
      <c r="AZ2013" s="63"/>
      <c r="BA2013" s="63"/>
      <c r="BB2013" s="63"/>
      <c r="BC2013" s="63"/>
      <c r="BD2013" s="63"/>
      <c r="BE2013" s="63"/>
      <c r="BF2013" s="63"/>
      <c r="BG2013" s="63"/>
      <c r="BH2013" s="63"/>
      <c r="BI2013" s="63"/>
      <c r="BJ2013" s="63"/>
      <c r="BK2013" s="63"/>
      <c r="BL2013" s="63"/>
      <c r="BM2013" s="63"/>
      <c r="BN2013" s="63"/>
      <c r="BO2013" s="63"/>
      <c r="BP2013" s="63"/>
      <c r="BQ2013" s="63"/>
      <c r="BR2013" s="63"/>
      <c r="BS2013" s="63"/>
      <c r="BT2013" s="63"/>
      <c r="BU2013" s="63"/>
      <c r="BV2013" s="63"/>
      <c r="BW2013" s="63"/>
      <c r="BX2013" s="63"/>
      <c r="BY2013" s="63"/>
      <c r="BZ2013" s="63"/>
      <c r="CA2013" s="63"/>
      <c r="CB2013" s="63"/>
      <c r="CC2013" s="63"/>
      <c r="CD2013" s="63"/>
      <c r="CE2013" s="63"/>
      <c r="CF2013" s="63"/>
      <c r="CG2013" s="63"/>
      <c r="CH2013" s="63"/>
      <c r="CI2013" s="63"/>
      <c r="CJ2013" s="63"/>
      <c r="CK2013" s="63"/>
      <c r="CL2013" s="63"/>
      <c r="CM2013" s="63"/>
      <c r="CN2013" s="63"/>
      <c r="CO2013" s="63"/>
      <c r="CP2013" s="63"/>
      <c r="CR2013" s="227"/>
      <c r="CS2013" s="74"/>
    </row>
    <row r="2014" spans="1:97" s="72" customFormat="1" ht="75.75" customHeight="1">
      <c r="A2014" s="63"/>
      <c r="B2014" s="63"/>
      <c r="C2014" s="63"/>
      <c r="D2014" s="63"/>
      <c r="E2014" s="63"/>
      <c r="F2014" s="63"/>
      <c r="G2014" s="63"/>
      <c r="H2014" s="63"/>
      <c r="I2014" s="63"/>
      <c r="J2014" s="63"/>
      <c r="K2014" s="63"/>
      <c r="L2014" s="63"/>
      <c r="M2014" s="63"/>
      <c r="N2014" s="63"/>
      <c r="O2014" s="63"/>
      <c r="P2014" s="63"/>
      <c r="Q2014" s="63"/>
      <c r="R2014" s="63"/>
      <c r="S2014" s="63"/>
      <c r="T2014" s="63"/>
      <c r="U2014" s="63"/>
      <c r="V2014" s="63"/>
      <c r="W2014" s="63"/>
      <c r="X2014" s="63"/>
      <c r="Y2014" s="63"/>
      <c r="Z2014" s="63"/>
      <c r="AA2014" s="63"/>
      <c r="AB2014" s="63"/>
      <c r="AC2014" s="63"/>
      <c r="AD2014" s="63"/>
      <c r="AE2014" s="63"/>
      <c r="AF2014" s="63"/>
      <c r="AG2014" s="63"/>
      <c r="AH2014" s="63"/>
      <c r="AI2014" s="63"/>
      <c r="AJ2014" s="63"/>
      <c r="AK2014" s="63"/>
      <c r="AL2014" s="63"/>
      <c r="AM2014" s="63"/>
      <c r="AN2014" s="63"/>
      <c r="AO2014" s="63"/>
      <c r="AP2014" s="63"/>
      <c r="AQ2014" s="63"/>
      <c r="AR2014" s="63"/>
      <c r="AS2014" s="63"/>
      <c r="AT2014" s="63"/>
      <c r="AU2014" s="63"/>
      <c r="AV2014" s="63"/>
      <c r="AW2014" s="63"/>
      <c r="AX2014" s="63"/>
      <c r="AY2014" s="63"/>
      <c r="AZ2014" s="63"/>
      <c r="BA2014" s="63"/>
      <c r="BB2014" s="63"/>
      <c r="BC2014" s="63"/>
      <c r="BD2014" s="63"/>
      <c r="BE2014" s="63"/>
      <c r="BF2014" s="63"/>
      <c r="BG2014" s="63"/>
      <c r="BH2014" s="63"/>
      <c r="BI2014" s="63"/>
      <c r="BJ2014" s="63"/>
      <c r="BK2014" s="63"/>
      <c r="BL2014" s="63"/>
      <c r="BM2014" s="63"/>
      <c r="BN2014" s="63"/>
      <c r="BO2014" s="63"/>
      <c r="BP2014" s="63"/>
      <c r="BQ2014" s="63"/>
      <c r="BR2014" s="63"/>
      <c r="BS2014" s="63"/>
      <c r="BT2014" s="63"/>
      <c r="BU2014" s="63"/>
      <c r="BV2014" s="63"/>
      <c r="BW2014" s="63"/>
      <c r="BX2014" s="63"/>
      <c r="BY2014" s="63"/>
      <c r="BZ2014" s="63"/>
      <c r="CA2014" s="63"/>
      <c r="CB2014" s="63"/>
      <c r="CC2014" s="63"/>
      <c r="CD2014" s="63"/>
      <c r="CE2014" s="63"/>
      <c r="CF2014" s="63"/>
      <c r="CG2014" s="63"/>
      <c r="CH2014" s="63"/>
      <c r="CI2014" s="63"/>
      <c r="CJ2014" s="63"/>
      <c r="CK2014" s="63"/>
      <c r="CL2014" s="63"/>
      <c r="CM2014" s="63"/>
      <c r="CN2014" s="63"/>
      <c r="CO2014" s="63"/>
      <c r="CP2014" s="63"/>
      <c r="CR2014" s="227"/>
      <c r="CS2014" s="74"/>
    </row>
    <row r="2015" spans="1:97" s="72" customFormat="1" ht="75.75" customHeight="1">
      <c r="A2015" s="63"/>
      <c r="B2015" s="63"/>
      <c r="C2015" s="63"/>
      <c r="D2015" s="63"/>
      <c r="E2015" s="63"/>
      <c r="F2015" s="63"/>
      <c r="G2015" s="63"/>
      <c r="H2015" s="63"/>
      <c r="I2015" s="63"/>
      <c r="J2015" s="63"/>
      <c r="K2015" s="63"/>
      <c r="L2015" s="63"/>
      <c r="M2015" s="63"/>
      <c r="N2015" s="63"/>
      <c r="O2015" s="63"/>
      <c r="P2015" s="63"/>
      <c r="Q2015" s="63"/>
      <c r="R2015" s="63"/>
      <c r="S2015" s="63"/>
      <c r="T2015" s="63"/>
      <c r="U2015" s="63"/>
      <c r="V2015" s="63"/>
      <c r="W2015" s="63"/>
      <c r="X2015" s="63"/>
      <c r="Y2015" s="63"/>
      <c r="Z2015" s="63"/>
      <c r="AA2015" s="63"/>
      <c r="AB2015" s="63"/>
      <c r="AC2015" s="63"/>
      <c r="AD2015" s="63"/>
      <c r="AE2015" s="63"/>
      <c r="AF2015" s="63"/>
      <c r="AG2015" s="63"/>
      <c r="AH2015" s="63"/>
      <c r="AI2015" s="63"/>
      <c r="AJ2015" s="63"/>
      <c r="AK2015" s="63"/>
      <c r="AL2015" s="63"/>
      <c r="AM2015" s="63"/>
      <c r="AN2015" s="63"/>
      <c r="AO2015" s="63"/>
      <c r="AP2015" s="63"/>
      <c r="AQ2015" s="63"/>
      <c r="AR2015" s="63"/>
      <c r="AS2015" s="63"/>
      <c r="AT2015" s="63"/>
      <c r="AU2015" s="63"/>
      <c r="AV2015" s="63"/>
      <c r="AW2015" s="63"/>
      <c r="AX2015" s="63"/>
      <c r="AY2015" s="63"/>
      <c r="AZ2015" s="63"/>
      <c r="BA2015" s="63"/>
      <c r="BB2015" s="63"/>
      <c r="BC2015" s="63"/>
      <c r="BD2015" s="63"/>
      <c r="BE2015" s="63"/>
      <c r="BF2015" s="63"/>
      <c r="BG2015" s="63"/>
      <c r="BH2015" s="63"/>
      <c r="BI2015" s="63"/>
      <c r="BJ2015" s="63"/>
      <c r="BK2015" s="63"/>
      <c r="BL2015" s="63"/>
      <c r="BM2015" s="63"/>
      <c r="BN2015" s="63"/>
      <c r="BO2015" s="63"/>
      <c r="BP2015" s="63"/>
      <c r="BQ2015" s="63"/>
      <c r="BR2015" s="63"/>
      <c r="BS2015" s="63"/>
      <c r="BT2015" s="63"/>
      <c r="BU2015" s="63"/>
      <c r="BV2015" s="63"/>
      <c r="BW2015" s="63"/>
      <c r="BX2015" s="63"/>
      <c r="BY2015" s="63"/>
      <c r="BZ2015" s="63"/>
      <c r="CA2015" s="63"/>
      <c r="CB2015" s="63"/>
      <c r="CC2015" s="63"/>
      <c r="CD2015" s="63"/>
      <c r="CE2015" s="63"/>
      <c r="CF2015" s="63"/>
      <c r="CG2015" s="63"/>
      <c r="CH2015" s="63"/>
      <c r="CI2015" s="63"/>
      <c r="CJ2015" s="63"/>
      <c r="CK2015" s="63"/>
      <c r="CL2015" s="63"/>
      <c r="CM2015" s="63"/>
      <c r="CN2015" s="63"/>
      <c r="CO2015" s="63"/>
      <c r="CP2015" s="63"/>
      <c r="CR2015" s="227"/>
      <c r="CS2015" s="74"/>
    </row>
    <row r="2016" spans="1:97" s="72" customFormat="1" ht="75.75" customHeight="1">
      <c r="A2016" s="63"/>
      <c r="B2016" s="63"/>
      <c r="C2016" s="63"/>
      <c r="D2016" s="63"/>
      <c r="E2016" s="63"/>
      <c r="F2016" s="63"/>
      <c r="G2016" s="63"/>
      <c r="H2016" s="63"/>
      <c r="I2016" s="63"/>
      <c r="J2016" s="63"/>
      <c r="K2016" s="63"/>
      <c r="L2016" s="63"/>
      <c r="M2016" s="63"/>
      <c r="N2016" s="63"/>
      <c r="O2016" s="63"/>
      <c r="P2016" s="63"/>
      <c r="Q2016" s="63"/>
      <c r="R2016" s="63"/>
      <c r="S2016" s="63"/>
      <c r="T2016" s="63"/>
      <c r="U2016" s="63"/>
      <c r="V2016" s="63"/>
      <c r="W2016" s="63"/>
      <c r="X2016" s="63"/>
      <c r="Y2016" s="63"/>
      <c r="Z2016" s="63"/>
      <c r="AA2016" s="63"/>
      <c r="AB2016" s="63"/>
      <c r="AC2016" s="63"/>
      <c r="AD2016" s="63"/>
      <c r="AE2016" s="63"/>
      <c r="AF2016" s="63"/>
      <c r="AG2016" s="63"/>
      <c r="AH2016" s="63"/>
      <c r="AI2016" s="63"/>
      <c r="AJ2016" s="63"/>
      <c r="AK2016" s="63"/>
      <c r="AL2016" s="63"/>
      <c r="AM2016" s="63"/>
      <c r="AN2016" s="63"/>
      <c r="AO2016" s="63"/>
      <c r="AP2016" s="63"/>
      <c r="AQ2016" s="63"/>
      <c r="AR2016" s="63"/>
      <c r="AS2016" s="63"/>
      <c r="AT2016" s="63"/>
      <c r="AU2016" s="63"/>
      <c r="AV2016" s="63"/>
      <c r="AW2016" s="63"/>
      <c r="AX2016" s="63"/>
      <c r="AY2016" s="63"/>
      <c r="AZ2016" s="63"/>
      <c r="BA2016" s="63"/>
      <c r="BB2016" s="63"/>
      <c r="BC2016" s="63"/>
      <c r="BD2016" s="63"/>
      <c r="BE2016" s="63"/>
      <c r="BF2016" s="63"/>
      <c r="BG2016" s="63"/>
      <c r="BH2016" s="63"/>
      <c r="BI2016" s="63"/>
      <c r="BJ2016" s="63"/>
      <c r="BK2016" s="63"/>
      <c r="BL2016" s="63"/>
      <c r="BM2016" s="63"/>
      <c r="BN2016" s="63"/>
      <c r="BO2016" s="63"/>
      <c r="BP2016" s="63"/>
      <c r="BQ2016" s="63"/>
      <c r="BR2016" s="63"/>
      <c r="BS2016" s="63"/>
      <c r="BT2016" s="63"/>
      <c r="BU2016" s="63"/>
      <c r="BV2016" s="63"/>
      <c r="BW2016" s="63"/>
      <c r="BX2016" s="63"/>
      <c r="BY2016" s="63"/>
      <c r="BZ2016" s="63"/>
      <c r="CA2016" s="63"/>
      <c r="CB2016" s="63"/>
      <c r="CC2016" s="63"/>
      <c r="CD2016" s="63"/>
      <c r="CE2016" s="63"/>
      <c r="CF2016" s="63"/>
      <c r="CG2016" s="63"/>
      <c r="CH2016" s="63"/>
      <c r="CI2016" s="63"/>
      <c r="CJ2016" s="63"/>
      <c r="CK2016" s="63"/>
      <c r="CL2016" s="63"/>
      <c r="CM2016" s="63"/>
      <c r="CN2016" s="63"/>
      <c r="CO2016" s="63"/>
      <c r="CP2016" s="63"/>
      <c r="CR2016" s="227"/>
      <c r="CS2016" s="74"/>
    </row>
    <row r="2017" spans="1:97" s="72" customFormat="1" ht="75.75" customHeight="1">
      <c r="A2017" s="63"/>
      <c r="B2017" s="63"/>
      <c r="C2017" s="63"/>
      <c r="D2017" s="63"/>
      <c r="E2017" s="63"/>
      <c r="F2017" s="63"/>
      <c r="G2017" s="63"/>
      <c r="H2017" s="63"/>
      <c r="I2017" s="63"/>
      <c r="J2017" s="63"/>
      <c r="K2017" s="63"/>
      <c r="L2017" s="63"/>
      <c r="M2017" s="63"/>
      <c r="N2017" s="63"/>
      <c r="O2017" s="63"/>
      <c r="P2017" s="63"/>
      <c r="Q2017" s="63"/>
      <c r="R2017" s="63"/>
      <c r="S2017" s="63"/>
      <c r="T2017" s="63"/>
      <c r="U2017" s="63"/>
      <c r="V2017" s="63"/>
      <c r="W2017" s="63"/>
      <c r="X2017" s="63"/>
      <c r="Y2017" s="63"/>
      <c r="Z2017" s="63"/>
      <c r="AA2017" s="63"/>
      <c r="AB2017" s="63"/>
      <c r="AC2017" s="63"/>
      <c r="AD2017" s="63"/>
      <c r="AE2017" s="63"/>
      <c r="AF2017" s="63"/>
      <c r="AG2017" s="63"/>
      <c r="AH2017" s="63"/>
      <c r="AI2017" s="63"/>
      <c r="AJ2017" s="63"/>
      <c r="AK2017" s="63"/>
      <c r="AL2017" s="63"/>
      <c r="AM2017" s="63"/>
      <c r="AN2017" s="63"/>
      <c r="AO2017" s="63"/>
      <c r="AP2017" s="63"/>
      <c r="AQ2017" s="63"/>
      <c r="AR2017" s="63"/>
      <c r="AS2017" s="63"/>
      <c r="AT2017" s="63"/>
      <c r="AU2017" s="63"/>
      <c r="AV2017" s="63"/>
      <c r="AW2017" s="63"/>
      <c r="AX2017" s="63"/>
      <c r="AY2017" s="63"/>
      <c r="AZ2017" s="63"/>
      <c r="BA2017" s="63"/>
      <c r="BB2017" s="63"/>
      <c r="BC2017" s="63"/>
      <c r="BD2017" s="63"/>
      <c r="BE2017" s="63"/>
      <c r="BF2017" s="63"/>
      <c r="BG2017" s="63"/>
      <c r="BH2017" s="63"/>
      <c r="BI2017" s="63"/>
      <c r="BJ2017" s="63"/>
      <c r="BK2017" s="63"/>
      <c r="BL2017" s="63"/>
      <c r="BM2017" s="63"/>
      <c r="BN2017" s="63"/>
      <c r="BO2017" s="63"/>
      <c r="BP2017" s="63"/>
      <c r="BQ2017" s="63"/>
      <c r="BR2017" s="63"/>
      <c r="BS2017" s="63"/>
      <c r="BT2017" s="63"/>
      <c r="BU2017" s="63"/>
      <c r="BV2017" s="63"/>
      <c r="BW2017" s="63"/>
      <c r="BX2017" s="63"/>
      <c r="BY2017" s="63"/>
      <c r="BZ2017" s="63"/>
      <c r="CA2017" s="63"/>
      <c r="CB2017" s="63"/>
      <c r="CC2017" s="63"/>
      <c r="CD2017" s="63"/>
      <c r="CE2017" s="63"/>
      <c r="CF2017" s="63"/>
      <c r="CG2017" s="63"/>
      <c r="CH2017" s="63"/>
      <c r="CI2017" s="63"/>
      <c r="CJ2017" s="63"/>
      <c r="CK2017" s="63"/>
      <c r="CL2017" s="63"/>
      <c r="CM2017" s="63"/>
      <c r="CN2017" s="63"/>
      <c r="CO2017" s="63"/>
      <c r="CP2017" s="63"/>
      <c r="CR2017" s="227"/>
      <c r="CS2017" s="74"/>
    </row>
    <row r="2018" spans="1:97" s="72" customFormat="1" ht="75.75" customHeight="1">
      <c r="A2018" s="63"/>
      <c r="B2018" s="63"/>
      <c r="C2018" s="63"/>
      <c r="D2018" s="63"/>
      <c r="E2018" s="63"/>
      <c r="F2018" s="63"/>
      <c r="G2018" s="63"/>
      <c r="H2018" s="63"/>
      <c r="I2018" s="63"/>
      <c r="J2018" s="63"/>
      <c r="K2018" s="63"/>
      <c r="L2018" s="63"/>
      <c r="M2018" s="63"/>
      <c r="N2018" s="63"/>
      <c r="O2018" s="63"/>
      <c r="P2018" s="63"/>
      <c r="Q2018" s="63"/>
      <c r="R2018" s="63"/>
      <c r="S2018" s="63"/>
      <c r="T2018" s="63"/>
      <c r="U2018" s="63"/>
      <c r="V2018" s="63"/>
      <c r="W2018" s="63"/>
      <c r="X2018" s="63"/>
      <c r="Y2018" s="63"/>
      <c r="Z2018" s="63"/>
      <c r="AA2018" s="63"/>
      <c r="AB2018" s="63"/>
      <c r="AC2018" s="63"/>
      <c r="AD2018" s="63"/>
      <c r="AE2018" s="63"/>
      <c r="AF2018" s="63"/>
      <c r="AG2018" s="63"/>
      <c r="AH2018" s="63"/>
      <c r="AI2018" s="63"/>
      <c r="AJ2018" s="63"/>
      <c r="AK2018" s="63"/>
      <c r="AL2018" s="63"/>
      <c r="AM2018" s="63"/>
      <c r="AN2018" s="63"/>
      <c r="AO2018" s="63"/>
      <c r="AP2018" s="63"/>
      <c r="AQ2018" s="63"/>
      <c r="AR2018" s="63"/>
      <c r="AS2018" s="63"/>
      <c r="AT2018" s="63"/>
      <c r="AU2018" s="63"/>
      <c r="AV2018" s="63"/>
      <c r="AW2018" s="63"/>
      <c r="AX2018" s="63"/>
      <c r="AY2018" s="63"/>
      <c r="AZ2018" s="63"/>
      <c r="BA2018" s="63"/>
      <c r="BB2018" s="63"/>
      <c r="BC2018" s="63"/>
      <c r="BD2018" s="63"/>
      <c r="BE2018" s="63"/>
      <c r="BF2018" s="63"/>
      <c r="BG2018" s="63"/>
      <c r="BH2018" s="63"/>
      <c r="BI2018" s="63"/>
      <c r="BJ2018" s="63"/>
      <c r="BK2018" s="63"/>
      <c r="BL2018" s="63"/>
      <c r="BM2018" s="63"/>
      <c r="BN2018" s="63"/>
      <c r="BO2018" s="63"/>
      <c r="BP2018" s="63"/>
      <c r="BQ2018" s="63"/>
      <c r="BR2018" s="63"/>
      <c r="BS2018" s="63"/>
      <c r="BT2018" s="63"/>
      <c r="BU2018" s="63"/>
      <c r="BV2018" s="63"/>
      <c r="BW2018" s="63"/>
      <c r="BX2018" s="63"/>
      <c r="BY2018" s="63"/>
      <c r="BZ2018" s="63"/>
      <c r="CA2018" s="63"/>
      <c r="CB2018" s="63"/>
      <c r="CC2018" s="63"/>
      <c r="CD2018" s="63"/>
      <c r="CE2018" s="63"/>
      <c r="CF2018" s="63"/>
      <c r="CG2018" s="63"/>
      <c r="CH2018" s="63"/>
      <c r="CI2018" s="63"/>
      <c r="CJ2018" s="63"/>
      <c r="CK2018" s="63"/>
      <c r="CL2018" s="63"/>
      <c r="CM2018" s="63"/>
      <c r="CN2018" s="63"/>
      <c r="CO2018" s="63"/>
      <c r="CP2018" s="63"/>
      <c r="CR2018" s="227"/>
      <c r="CS2018" s="74"/>
    </row>
    <row r="2019" spans="1:97" s="72" customFormat="1" ht="75.75" customHeight="1">
      <c r="A2019" s="63"/>
      <c r="B2019" s="63"/>
      <c r="C2019" s="63"/>
      <c r="D2019" s="63"/>
      <c r="E2019" s="63"/>
      <c r="F2019" s="63"/>
      <c r="G2019" s="63"/>
      <c r="H2019" s="63"/>
      <c r="I2019" s="63"/>
      <c r="J2019" s="63"/>
      <c r="K2019" s="63"/>
      <c r="L2019" s="63"/>
      <c r="M2019" s="63"/>
      <c r="N2019" s="63"/>
      <c r="O2019" s="63"/>
      <c r="P2019" s="63"/>
      <c r="Q2019" s="63"/>
      <c r="R2019" s="63"/>
      <c r="S2019" s="63"/>
      <c r="T2019" s="63"/>
      <c r="U2019" s="63"/>
      <c r="V2019" s="63"/>
      <c r="W2019" s="63"/>
      <c r="X2019" s="63"/>
      <c r="Y2019" s="63"/>
      <c r="Z2019" s="63"/>
      <c r="AA2019" s="63"/>
      <c r="AB2019" s="63"/>
      <c r="AC2019" s="63"/>
      <c r="AD2019" s="63"/>
      <c r="AE2019" s="63"/>
      <c r="AF2019" s="63"/>
      <c r="AG2019" s="63"/>
      <c r="AH2019" s="63"/>
      <c r="AI2019" s="63"/>
      <c r="AJ2019" s="63"/>
      <c r="AK2019" s="63"/>
      <c r="AL2019" s="63"/>
      <c r="AM2019" s="63"/>
      <c r="AN2019" s="63"/>
      <c r="AO2019" s="63"/>
      <c r="AP2019" s="63"/>
      <c r="AQ2019" s="63"/>
      <c r="AR2019" s="63"/>
      <c r="AS2019" s="63"/>
      <c r="AT2019" s="63"/>
      <c r="AU2019" s="63"/>
      <c r="AV2019" s="63"/>
      <c r="AW2019" s="63"/>
      <c r="AX2019" s="63"/>
      <c r="AY2019" s="63"/>
      <c r="AZ2019" s="63"/>
      <c r="BA2019" s="63"/>
      <c r="BB2019" s="63"/>
      <c r="BC2019" s="63"/>
      <c r="BD2019" s="63"/>
      <c r="BE2019" s="63"/>
      <c r="BF2019" s="63"/>
      <c r="BG2019" s="63"/>
      <c r="BH2019" s="63"/>
      <c r="BI2019" s="63"/>
      <c r="BJ2019" s="63"/>
      <c r="BK2019" s="63"/>
      <c r="BL2019" s="63"/>
      <c r="BM2019" s="63"/>
      <c r="BN2019" s="63"/>
      <c r="BO2019" s="63"/>
      <c r="BP2019" s="63"/>
      <c r="BQ2019" s="63"/>
      <c r="BR2019" s="63"/>
      <c r="BS2019" s="63"/>
      <c r="BT2019" s="63"/>
      <c r="BU2019" s="63"/>
      <c r="BV2019" s="63"/>
      <c r="BW2019" s="63"/>
      <c r="BX2019" s="63"/>
      <c r="BY2019" s="63"/>
      <c r="BZ2019" s="63"/>
      <c r="CA2019" s="63"/>
      <c r="CB2019" s="63"/>
      <c r="CC2019" s="63"/>
      <c r="CD2019" s="63"/>
      <c r="CE2019" s="63"/>
      <c r="CF2019" s="63"/>
      <c r="CG2019" s="63"/>
      <c r="CH2019" s="63"/>
      <c r="CI2019" s="63"/>
      <c r="CJ2019" s="63"/>
      <c r="CK2019" s="63"/>
      <c r="CL2019" s="63"/>
      <c r="CM2019" s="63"/>
      <c r="CN2019" s="63"/>
      <c r="CO2019" s="63"/>
      <c r="CP2019" s="63"/>
      <c r="CR2019" s="227"/>
      <c r="CS2019" s="74"/>
    </row>
    <row r="2020" spans="1:97" s="72" customFormat="1" ht="75.75" customHeight="1">
      <c r="A2020" s="63"/>
      <c r="B2020" s="63"/>
      <c r="C2020" s="63"/>
      <c r="D2020" s="63"/>
      <c r="E2020" s="63"/>
      <c r="F2020" s="63"/>
      <c r="G2020" s="63"/>
      <c r="H2020" s="63"/>
      <c r="I2020" s="63"/>
      <c r="J2020" s="63"/>
      <c r="K2020" s="63"/>
      <c r="L2020" s="63"/>
      <c r="M2020" s="63"/>
      <c r="N2020" s="63"/>
      <c r="O2020" s="63"/>
      <c r="P2020" s="63"/>
      <c r="Q2020" s="63"/>
      <c r="R2020" s="63"/>
      <c r="S2020" s="63"/>
      <c r="T2020" s="63"/>
      <c r="U2020" s="63"/>
      <c r="V2020" s="63"/>
      <c r="W2020" s="63"/>
      <c r="X2020" s="63"/>
      <c r="Y2020" s="63"/>
      <c r="Z2020" s="63"/>
      <c r="AA2020" s="63"/>
      <c r="AB2020" s="63"/>
      <c r="AC2020" s="63"/>
      <c r="AD2020" s="63"/>
      <c r="AE2020" s="63"/>
      <c r="AF2020" s="63"/>
      <c r="AG2020" s="63"/>
      <c r="AH2020" s="63"/>
      <c r="AI2020" s="63"/>
      <c r="AJ2020" s="63"/>
      <c r="AK2020" s="63"/>
      <c r="AL2020" s="63"/>
      <c r="AM2020" s="63"/>
      <c r="AN2020" s="63"/>
      <c r="AO2020" s="63"/>
      <c r="AP2020" s="63"/>
      <c r="AQ2020" s="63"/>
      <c r="AR2020" s="63"/>
      <c r="AS2020" s="63"/>
      <c r="AT2020" s="63"/>
      <c r="AU2020" s="63"/>
      <c r="AV2020" s="63"/>
      <c r="AW2020" s="63"/>
      <c r="AX2020" s="63"/>
      <c r="AY2020" s="63"/>
      <c r="AZ2020" s="63"/>
      <c r="BA2020" s="63"/>
      <c r="BB2020" s="63"/>
      <c r="BC2020" s="63"/>
      <c r="BD2020" s="63"/>
      <c r="BE2020" s="63"/>
      <c r="BF2020" s="63"/>
      <c r="BG2020" s="63"/>
      <c r="BH2020" s="63"/>
      <c r="BI2020" s="63"/>
      <c r="BJ2020" s="63"/>
      <c r="BK2020" s="63"/>
      <c r="BL2020" s="63"/>
      <c r="BM2020" s="63"/>
      <c r="BN2020" s="63"/>
      <c r="BO2020" s="63"/>
      <c r="BP2020" s="63"/>
      <c r="BQ2020" s="63"/>
      <c r="BR2020" s="63"/>
      <c r="BS2020" s="63"/>
      <c r="BT2020" s="63"/>
      <c r="BU2020" s="63"/>
      <c r="BV2020" s="63"/>
      <c r="BW2020" s="63"/>
      <c r="BX2020" s="63"/>
      <c r="BY2020" s="63"/>
      <c r="BZ2020" s="63"/>
      <c r="CA2020" s="63"/>
      <c r="CB2020" s="63"/>
      <c r="CC2020" s="63"/>
      <c r="CD2020" s="63"/>
      <c r="CE2020" s="63"/>
      <c r="CF2020" s="63"/>
      <c r="CG2020" s="63"/>
      <c r="CH2020" s="63"/>
      <c r="CI2020" s="63"/>
      <c r="CJ2020" s="63"/>
      <c r="CK2020" s="63"/>
      <c r="CL2020" s="63"/>
      <c r="CM2020" s="63"/>
      <c r="CN2020" s="63"/>
      <c r="CO2020" s="63"/>
      <c r="CP2020" s="63"/>
      <c r="CR2020" s="227"/>
      <c r="CS2020" s="74"/>
    </row>
    <row r="2021" spans="1:97" s="72" customFormat="1" ht="75.75" customHeight="1">
      <c r="A2021" s="63"/>
      <c r="B2021" s="63"/>
      <c r="C2021" s="63"/>
      <c r="D2021" s="63"/>
      <c r="E2021" s="63"/>
      <c r="F2021" s="63"/>
      <c r="G2021" s="63"/>
      <c r="H2021" s="63"/>
      <c r="I2021" s="63"/>
      <c r="J2021" s="63"/>
      <c r="K2021" s="63"/>
      <c r="L2021" s="63"/>
      <c r="M2021" s="63"/>
      <c r="N2021" s="63"/>
      <c r="O2021" s="63"/>
      <c r="P2021" s="63"/>
      <c r="Q2021" s="63"/>
      <c r="R2021" s="63"/>
      <c r="S2021" s="63"/>
      <c r="T2021" s="63"/>
      <c r="U2021" s="63"/>
      <c r="V2021" s="63"/>
      <c r="W2021" s="63"/>
      <c r="X2021" s="63"/>
      <c r="Y2021" s="63"/>
      <c r="Z2021" s="63"/>
      <c r="AA2021" s="63"/>
      <c r="AB2021" s="63"/>
      <c r="AC2021" s="63"/>
      <c r="AD2021" s="63"/>
      <c r="AE2021" s="63"/>
      <c r="AF2021" s="63"/>
      <c r="AG2021" s="63"/>
      <c r="AH2021" s="63"/>
      <c r="AI2021" s="63"/>
      <c r="AJ2021" s="63"/>
      <c r="AK2021" s="63"/>
      <c r="AL2021" s="63"/>
      <c r="AM2021" s="63"/>
      <c r="AN2021" s="63"/>
      <c r="AO2021" s="63"/>
      <c r="AP2021" s="63"/>
      <c r="AQ2021" s="63"/>
      <c r="AR2021" s="63"/>
      <c r="AS2021" s="63"/>
      <c r="AT2021" s="63"/>
      <c r="AU2021" s="63"/>
      <c r="AV2021" s="63"/>
      <c r="AW2021" s="63"/>
      <c r="AX2021" s="63"/>
      <c r="AY2021" s="63"/>
      <c r="AZ2021" s="63"/>
      <c r="BA2021" s="63"/>
      <c r="BB2021" s="63"/>
      <c r="BC2021" s="63"/>
      <c r="BD2021" s="63"/>
      <c r="BE2021" s="63"/>
      <c r="BF2021" s="63"/>
      <c r="BG2021" s="63"/>
      <c r="BH2021" s="63"/>
      <c r="BI2021" s="63"/>
      <c r="BJ2021" s="63"/>
      <c r="BK2021" s="63"/>
      <c r="BL2021" s="63"/>
      <c r="BM2021" s="63"/>
      <c r="BN2021" s="63"/>
      <c r="BO2021" s="63"/>
      <c r="BP2021" s="63"/>
      <c r="BQ2021" s="63"/>
      <c r="BR2021" s="63"/>
      <c r="BS2021" s="63"/>
      <c r="BT2021" s="63"/>
      <c r="BU2021" s="63"/>
      <c r="BV2021" s="63"/>
      <c r="BW2021" s="63"/>
      <c r="BX2021" s="63"/>
      <c r="BY2021" s="63"/>
      <c r="BZ2021" s="63"/>
      <c r="CA2021" s="63"/>
      <c r="CB2021" s="63"/>
      <c r="CC2021" s="63"/>
      <c r="CD2021" s="63"/>
      <c r="CE2021" s="63"/>
      <c r="CF2021" s="63"/>
      <c r="CG2021" s="63"/>
      <c r="CH2021" s="63"/>
      <c r="CI2021" s="63"/>
      <c r="CJ2021" s="63"/>
      <c r="CK2021" s="63"/>
      <c r="CL2021" s="63"/>
      <c r="CM2021" s="63"/>
      <c r="CN2021" s="63"/>
      <c r="CO2021" s="63"/>
      <c r="CP2021" s="63"/>
      <c r="CR2021" s="227"/>
      <c r="CS2021" s="74"/>
    </row>
    <row r="2022" spans="1:97" s="72" customFormat="1" ht="75.75" customHeight="1">
      <c r="A2022" s="63"/>
      <c r="B2022" s="63"/>
      <c r="C2022" s="63"/>
      <c r="D2022" s="63"/>
      <c r="E2022" s="63"/>
      <c r="F2022" s="63"/>
      <c r="G2022" s="63"/>
      <c r="H2022" s="63"/>
      <c r="I2022" s="63"/>
      <c r="J2022" s="63"/>
      <c r="K2022" s="63"/>
      <c r="L2022" s="63"/>
      <c r="M2022" s="63"/>
      <c r="N2022" s="63"/>
      <c r="O2022" s="63"/>
      <c r="P2022" s="63"/>
      <c r="Q2022" s="63"/>
      <c r="R2022" s="63"/>
      <c r="S2022" s="63"/>
      <c r="T2022" s="63"/>
      <c r="U2022" s="63"/>
      <c r="V2022" s="63"/>
      <c r="W2022" s="63"/>
      <c r="X2022" s="63"/>
      <c r="Y2022" s="63"/>
      <c r="Z2022" s="63"/>
      <c r="AA2022" s="63"/>
      <c r="AB2022" s="63"/>
      <c r="AC2022" s="63"/>
      <c r="AD2022" s="63"/>
      <c r="AE2022" s="63"/>
      <c r="AF2022" s="63"/>
      <c r="AG2022" s="63"/>
      <c r="AH2022" s="63"/>
      <c r="AI2022" s="63"/>
      <c r="AJ2022" s="63"/>
      <c r="AK2022" s="63"/>
      <c r="AL2022" s="63"/>
      <c r="AM2022" s="63"/>
      <c r="AN2022" s="63"/>
      <c r="AO2022" s="63"/>
      <c r="AP2022" s="63"/>
      <c r="AQ2022" s="63"/>
      <c r="AR2022" s="63"/>
      <c r="AS2022" s="63"/>
      <c r="AT2022" s="63"/>
      <c r="AU2022" s="63"/>
      <c r="AV2022" s="63"/>
      <c r="AW2022" s="63"/>
      <c r="AX2022" s="63"/>
      <c r="AY2022" s="63"/>
      <c r="AZ2022" s="63"/>
      <c r="BA2022" s="63"/>
      <c r="BB2022" s="63"/>
      <c r="BC2022" s="63"/>
      <c r="BD2022" s="63"/>
      <c r="BE2022" s="63"/>
      <c r="BF2022" s="63"/>
      <c r="BG2022" s="63"/>
      <c r="BH2022" s="63"/>
      <c r="BI2022" s="63"/>
      <c r="BJ2022" s="63"/>
      <c r="BK2022" s="63"/>
      <c r="BL2022" s="63"/>
      <c r="BM2022" s="63"/>
      <c r="BN2022" s="63"/>
      <c r="BO2022" s="63"/>
      <c r="BP2022" s="63"/>
      <c r="BQ2022" s="63"/>
      <c r="BR2022" s="63"/>
      <c r="BS2022" s="63"/>
      <c r="BT2022" s="63"/>
      <c r="BU2022" s="63"/>
      <c r="BV2022" s="63"/>
      <c r="BW2022" s="63"/>
      <c r="BX2022" s="63"/>
      <c r="BY2022" s="63"/>
      <c r="BZ2022" s="63"/>
      <c r="CA2022" s="63"/>
      <c r="CB2022" s="63"/>
      <c r="CC2022" s="63"/>
      <c r="CD2022" s="63"/>
      <c r="CE2022" s="63"/>
      <c r="CF2022" s="63"/>
      <c r="CG2022" s="63"/>
      <c r="CH2022" s="63"/>
      <c r="CI2022" s="63"/>
      <c r="CJ2022" s="63"/>
      <c r="CK2022" s="63"/>
      <c r="CL2022" s="63"/>
      <c r="CM2022" s="63"/>
      <c r="CN2022" s="63"/>
      <c r="CO2022" s="63"/>
      <c r="CP2022" s="63"/>
      <c r="CR2022" s="227"/>
      <c r="CS2022" s="74"/>
    </row>
    <row r="2023" spans="1:97" s="72" customFormat="1" ht="75.75" customHeight="1">
      <c r="A2023" s="63"/>
      <c r="B2023" s="63"/>
      <c r="C2023" s="63"/>
      <c r="D2023" s="63"/>
      <c r="E2023" s="63"/>
      <c r="F2023" s="63"/>
      <c r="G2023" s="63"/>
      <c r="H2023" s="63"/>
      <c r="I2023" s="63"/>
      <c r="J2023" s="63"/>
      <c r="K2023" s="63"/>
      <c r="L2023" s="63"/>
      <c r="M2023" s="63"/>
      <c r="N2023" s="63"/>
      <c r="O2023" s="63"/>
      <c r="P2023" s="63"/>
      <c r="Q2023" s="63"/>
      <c r="R2023" s="63"/>
      <c r="S2023" s="63"/>
      <c r="T2023" s="63"/>
      <c r="U2023" s="63"/>
      <c r="V2023" s="63"/>
      <c r="W2023" s="63"/>
      <c r="X2023" s="63"/>
      <c r="Y2023" s="63"/>
      <c r="Z2023" s="63"/>
      <c r="AA2023" s="63"/>
      <c r="AB2023" s="63"/>
      <c r="AC2023" s="63"/>
      <c r="AD2023" s="63"/>
      <c r="AE2023" s="63"/>
      <c r="AF2023" s="63"/>
      <c r="AG2023" s="63"/>
      <c r="AH2023" s="63"/>
      <c r="AI2023" s="63"/>
      <c r="AJ2023" s="63"/>
      <c r="AK2023" s="63"/>
      <c r="AL2023" s="63"/>
      <c r="AM2023" s="63"/>
      <c r="AN2023" s="63"/>
      <c r="AO2023" s="63"/>
      <c r="AP2023" s="63"/>
      <c r="AQ2023" s="63"/>
      <c r="AR2023" s="63"/>
      <c r="AS2023" s="63"/>
      <c r="AT2023" s="63"/>
      <c r="AU2023" s="63"/>
      <c r="AV2023" s="63"/>
      <c r="AW2023" s="63"/>
      <c r="AX2023" s="63"/>
      <c r="AY2023" s="63"/>
      <c r="AZ2023" s="63"/>
      <c r="BA2023" s="63"/>
      <c r="BB2023" s="63"/>
      <c r="BC2023" s="63"/>
      <c r="BD2023" s="63"/>
      <c r="BE2023" s="63"/>
      <c r="BF2023" s="63"/>
      <c r="BG2023" s="63"/>
      <c r="BH2023" s="63"/>
      <c r="BI2023" s="63"/>
      <c r="BJ2023" s="63"/>
      <c r="BK2023" s="63"/>
      <c r="BL2023" s="63"/>
      <c r="BM2023" s="63"/>
      <c r="BN2023" s="63"/>
      <c r="BO2023" s="63"/>
      <c r="BP2023" s="63"/>
      <c r="BQ2023" s="63"/>
      <c r="BR2023" s="63"/>
      <c r="BS2023" s="63"/>
      <c r="BT2023" s="63"/>
      <c r="BU2023" s="63"/>
      <c r="BV2023" s="63"/>
      <c r="BW2023" s="63"/>
      <c r="BX2023" s="63"/>
      <c r="BY2023" s="63"/>
      <c r="BZ2023" s="63"/>
      <c r="CA2023" s="63"/>
      <c r="CB2023" s="63"/>
      <c r="CC2023" s="63"/>
      <c r="CD2023" s="63"/>
      <c r="CE2023" s="63"/>
      <c r="CF2023" s="63"/>
      <c r="CG2023" s="63"/>
      <c r="CH2023" s="63"/>
      <c r="CI2023" s="63"/>
      <c r="CJ2023" s="63"/>
      <c r="CK2023" s="63"/>
      <c r="CL2023" s="63"/>
      <c r="CM2023" s="63"/>
      <c r="CN2023" s="63"/>
      <c r="CO2023" s="63"/>
      <c r="CP2023" s="63"/>
      <c r="CR2023" s="227"/>
      <c r="CS2023" s="74"/>
    </row>
    <row r="2024" spans="1:97" s="72" customFormat="1" ht="75.75" customHeight="1">
      <c r="A2024" s="63"/>
      <c r="B2024" s="63"/>
      <c r="C2024" s="63"/>
      <c r="D2024" s="63"/>
      <c r="E2024" s="63"/>
      <c r="F2024" s="63"/>
      <c r="G2024" s="63"/>
      <c r="H2024" s="63"/>
      <c r="I2024" s="63"/>
      <c r="J2024" s="63"/>
      <c r="K2024" s="63"/>
      <c r="L2024" s="63"/>
      <c r="M2024" s="63"/>
      <c r="N2024" s="63"/>
      <c r="O2024" s="63"/>
      <c r="P2024" s="63"/>
      <c r="Q2024" s="63"/>
      <c r="R2024" s="63"/>
      <c r="S2024" s="63"/>
      <c r="T2024" s="63"/>
      <c r="U2024" s="63"/>
      <c r="V2024" s="63"/>
      <c r="W2024" s="63"/>
      <c r="X2024" s="63"/>
      <c r="Y2024" s="63"/>
      <c r="Z2024" s="63"/>
      <c r="AA2024" s="63"/>
      <c r="AB2024" s="63"/>
      <c r="AC2024" s="63"/>
      <c r="AD2024" s="63"/>
      <c r="AE2024" s="63"/>
      <c r="AF2024" s="63"/>
      <c r="AG2024" s="63"/>
      <c r="AH2024" s="63"/>
      <c r="AI2024" s="63"/>
      <c r="AJ2024" s="63"/>
      <c r="AK2024" s="63"/>
      <c r="AL2024" s="63"/>
      <c r="AM2024" s="63"/>
      <c r="AN2024" s="63"/>
      <c r="AO2024" s="63"/>
      <c r="AP2024" s="63"/>
      <c r="AQ2024" s="63"/>
      <c r="AR2024" s="63"/>
      <c r="AS2024" s="63"/>
      <c r="AT2024" s="63"/>
      <c r="AU2024" s="63"/>
      <c r="AV2024" s="63"/>
      <c r="AW2024" s="63"/>
      <c r="AX2024" s="63"/>
      <c r="AY2024" s="63"/>
      <c r="AZ2024" s="63"/>
      <c r="BA2024" s="63"/>
      <c r="BB2024" s="63"/>
      <c r="BC2024" s="63"/>
      <c r="BD2024" s="63"/>
      <c r="BE2024" s="63"/>
      <c r="BF2024" s="63"/>
      <c r="BG2024" s="63"/>
      <c r="BH2024" s="63"/>
      <c r="BI2024" s="63"/>
      <c r="BJ2024" s="63"/>
      <c r="BK2024" s="63"/>
      <c r="BL2024" s="63"/>
      <c r="BM2024" s="63"/>
      <c r="BN2024" s="63"/>
      <c r="BO2024" s="63"/>
      <c r="BP2024" s="63"/>
      <c r="BQ2024" s="63"/>
      <c r="BR2024" s="63"/>
      <c r="BS2024" s="63"/>
      <c r="BT2024" s="63"/>
      <c r="BU2024" s="63"/>
      <c r="BV2024" s="63"/>
      <c r="BW2024" s="63"/>
      <c r="BX2024" s="63"/>
      <c r="BY2024" s="63"/>
      <c r="BZ2024" s="63"/>
      <c r="CA2024" s="63"/>
      <c r="CB2024" s="63"/>
      <c r="CC2024" s="63"/>
      <c r="CD2024" s="63"/>
      <c r="CE2024" s="63"/>
      <c r="CF2024" s="63"/>
      <c r="CG2024" s="63"/>
      <c r="CH2024" s="63"/>
      <c r="CI2024" s="63"/>
      <c r="CJ2024" s="63"/>
      <c r="CK2024" s="63"/>
      <c r="CL2024" s="63"/>
      <c r="CM2024" s="63"/>
      <c r="CN2024" s="63"/>
      <c r="CO2024" s="63"/>
      <c r="CP2024" s="63"/>
      <c r="CR2024" s="227"/>
      <c r="CS2024" s="74"/>
    </row>
    <row r="2025" spans="1:97" s="72" customFormat="1" ht="75.75" customHeight="1">
      <c r="A2025" s="63"/>
      <c r="B2025" s="63"/>
      <c r="C2025" s="63"/>
      <c r="D2025" s="63"/>
      <c r="E2025" s="63"/>
      <c r="F2025" s="63"/>
      <c r="G2025" s="63"/>
      <c r="H2025" s="63"/>
      <c r="I2025" s="63"/>
      <c r="J2025" s="63"/>
      <c r="K2025" s="63"/>
      <c r="L2025" s="63"/>
      <c r="M2025" s="63"/>
      <c r="N2025" s="63"/>
      <c r="O2025" s="63"/>
      <c r="P2025" s="63"/>
      <c r="Q2025" s="63"/>
      <c r="R2025" s="63"/>
      <c r="S2025" s="63"/>
      <c r="T2025" s="63"/>
      <c r="U2025" s="63"/>
      <c r="V2025" s="63"/>
      <c r="W2025" s="63"/>
      <c r="X2025" s="63"/>
      <c r="Y2025" s="63"/>
      <c r="Z2025" s="63"/>
      <c r="AA2025" s="63"/>
      <c r="AB2025" s="63"/>
      <c r="AC2025" s="63"/>
      <c r="AD2025" s="63"/>
      <c r="AE2025" s="63"/>
      <c r="AF2025" s="63"/>
      <c r="AG2025" s="63"/>
      <c r="AH2025" s="63"/>
      <c r="AI2025" s="63"/>
      <c r="AJ2025" s="63"/>
      <c r="AK2025" s="63"/>
      <c r="AL2025" s="63"/>
      <c r="AM2025" s="63"/>
      <c r="AN2025" s="63"/>
      <c r="AO2025" s="63"/>
      <c r="AP2025" s="63"/>
      <c r="AQ2025" s="63"/>
      <c r="AR2025" s="63"/>
      <c r="AS2025" s="63"/>
      <c r="AT2025" s="63"/>
      <c r="AU2025" s="63"/>
      <c r="AV2025" s="63"/>
      <c r="AW2025" s="63"/>
      <c r="AX2025" s="63"/>
      <c r="AY2025" s="63"/>
      <c r="AZ2025" s="63"/>
      <c r="BA2025" s="63"/>
      <c r="BB2025" s="63"/>
      <c r="BC2025" s="63"/>
      <c r="BD2025" s="63"/>
      <c r="BE2025" s="63"/>
      <c r="BF2025" s="63"/>
      <c r="BG2025" s="63"/>
      <c r="BH2025" s="63"/>
      <c r="BI2025" s="63"/>
      <c r="BJ2025" s="63"/>
      <c r="BK2025" s="63"/>
      <c r="BL2025" s="63"/>
      <c r="BM2025" s="63"/>
      <c r="BN2025" s="63"/>
      <c r="BO2025" s="63"/>
      <c r="BP2025" s="63"/>
      <c r="BQ2025" s="63"/>
      <c r="BR2025" s="63"/>
      <c r="BS2025" s="63"/>
      <c r="BT2025" s="63"/>
      <c r="BU2025" s="63"/>
      <c r="BV2025" s="63"/>
      <c r="BW2025" s="63"/>
      <c r="BX2025" s="63"/>
      <c r="BY2025" s="63"/>
      <c r="BZ2025" s="63"/>
      <c r="CA2025" s="63"/>
      <c r="CB2025" s="63"/>
      <c r="CC2025" s="63"/>
      <c r="CD2025" s="63"/>
      <c r="CE2025" s="63"/>
      <c r="CF2025" s="63"/>
      <c r="CG2025" s="63"/>
      <c r="CH2025" s="63"/>
      <c r="CI2025" s="63"/>
      <c r="CJ2025" s="63"/>
      <c r="CK2025" s="63"/>
      <c r="CL2025" s="63"/>
      <c r="CM2025" s="63"/>
      <c r="CN2025" s="63"/>
      <c r="CO2025" s="63"/>
      <c r="CP2025" s="63"/>
      <c r="CR2025" s="227"/>
      <c r="CS2025" s="74"/>
    </row>
    <row r="2026" spans="1:97" s="72" customFormat="1" ht="75.75" customHeight="1">
      <c r="A2026" s="63"/>
      <c r="B2026" s="63"/>
      <c r="C2026" s="63"/>
      <c r="D2026" s="63"/>
      <c r="E2026" s="63"/>
      <c r="F2026" s="63"/>
      <c r="G2026" s="63"/>
      <c r="H2026" s="63"/>
      <c r="I2026" s="63"/>
      <c r="J2026" s="63"/>
      <c r="K2026" s="63"/>
      <c r="L2026" s="63"/>
      <c r="M2026" s="63"/>
      <c r="N2026" s="63"/>
      <c r="O2026" s="63"/>
      <c r="P2026" s="63"/>
      <c r="Q2026" s="63"/>
      <c r="R2026" s="63"/>
      <c r="S2026" s="63"/>
      <c r="T2026" s="63"/>
      <c r="U2026" s="63"/>
      <c r="V2026" s="63"/>
      <c r="W2026" s="63"/>
      <c r="X2026" s="63"/>
      <c r="Y2026" s="63"/>
      <c r="Z2026" s="63"/>
      <c r="AA2026" s="63"/>
      <c r="AB2026" s="63"/>
      <c r="AC2026" s="63"/>
      <c r="AD2026" s="63"/>
      <c r="AE2026" s="63"/>
      <c r="AF2026" s="63"/>
      <c r="AG2026" s="63"/>
      <c r="AH2026" s="63"/>
      <c r="AI2026" s="63"/>
      <c r="AJ2026" s="63"/>
      <c r="AK2026" s="63"/>
      <c r="AL2026" s="63"/>
      <c r="AM2026" s="63"/>
      <c r="AN2026" s="63"/>
      <c r="AO2026" s="63"/>
      <c r="AP2026" s="63"/>
      <c r="AQ2026" s="63"/>
      <c r="AR2026" s="63"/>
      <c r="AS2026" s="63"/>
      <c r="AT2026" s="63"/>
      <c r="AU2026" s="63"/>
      <c r="AV2026" s="63"/>
      <c r="AW2026" s="63"/>
      <c r="AX2026" s="63"/>
      <c r="AY2026" s="63"/>
      <c r="AZ2026" s="63"/>
      <c r="BA2026" s="63"/>
      <c r="BB2026" s="63"/>
      <c r="BC2026" s="63"/>
      <c r="BD2026" s="63"/>
      <c r="BE2026" s="63"/>
      <c r="BF2026" s="63"/>
      <c r="BG2026" s="63"/>
      <c r="BH2026" s="63"/>
      <c r="BI2026" s="63"/>
      <c r="BJ2026" s="63"/>
      <c r="BK2026" s="63"/>
      <c r="BL2026" s="63"/>
      <c r="BM2026" s="63"/>
      <c r="BN2026" s="63"/>
      <c r="BO2026" s="63"/>
      <c r="BP2026" s="63"/>
      <c r="BQ2026" s="63"/>
      <c r="BR2026" s="63"/>
      <c r="BS2026" s="63"/>
      <c r="BT2026" s="63"/>
      <c r="BU2026" s="63"/>
      <c r="BV2026" s="63"/>
      <c r="BW2026" s="63"/>
      <c r="BX2026" s="63"/>
      <c r="BY2026" s="63"/>
      <c r="BZ2026" s="63"/>
      <c r="CA2026" s="63"/>
      <c r="CB2026" s="63"/>
      <c r="CC2026" s="63"/>
      <c r="CD2026" s="63"/>
      <c r="CE2026" s="63"/>
      <c r="CF2026" s="63"/>
      <c r="CG2026" s="63"/>
      <c r="CH2026" s="63"/>
      <c r="CI2026" s="63"/>
      <c r="CJ2026" s="63"/>
      <c r="CK2026" s="63"/>
      <c r="CL2026" s="63"/>
      <c r="CM2026" s="63"/>
      <c r="CN2026" s="63"/>
      <c r="CO2026" s="63"/>
      <c r="CP2026" s="63"/>
      <c r="CR2026" s="227"/>
      <c r="CS2026" s="74"/>
    </row>
    <row r="2027" spans="1:97" s="72" customFormat="1" ht="75.75" customHeight="1">
      <c r="A2027" s="63"/>
      <c r="B2027" s="63"/>
      <c r="C2027" s="63"/>
      <c r="D2027" s="63"/>
      <c r="E2027" s="63"/>
      <c r="F2027" s="63"/>
      <c r="G2027" s="63"/>
      <c r="H2027" s="63"/>
      <c r="I2027" s="63"/>
      <c r="J2027" s="63"/>
      <c r="K2027" s="63"/>
      <c r="L2027" s="63"/>
      <c r="M2027" s="63"/>
      <c r="N2027" s="63"/>
      <c r="O2027" s="63"/>
      <c r="P2027" s="63"/>
      <c r="Q2027" s="63"/>
      <c r="R2027" s="63"/>
      <c r="S2027" s="63"/>
      <c r="T2027" s="63"/>
      <c r="U2027" s="63"/>
      <c r="V2027" s="63"/>
      <c r="W2027" s="63"/>
      <c r="X2027" s="63"/>
      <c r="Y2027" s="63"/>
      <c r="Z2027" s="63"/>
      <c r="AA2027" s="63"/>
      <c r="AB2027" s="63"/>
      <c r="AC2027" s="63"/>
      <c r="AD2027" s="63"/>
      <c r="AE2027" s="63"/>
      <c r="AF2027" s="63"/>
      <c r="AG2027" s="63"/>
      <c r="AH2027" s="63"/>
      <c r="AI2027" s="63"/>
      <c r="AJ2027" s="63"/>
      <c r="AK2027" s="63"/>
      <c r="AL2027" s="63"/>
      <c r="AM2027" s="63"/>
      <c r="AN2027" s="63"/>
      <c r="AO2027" s="63"/>
      <c r="AP2027" s="63"/>
      <c r="AQ2027" s="63"/>
      <c r="AR2027" s="63"/>
      <c r="AS2027" s="63"/>
      <c r="AT2027" s="63"/>
      <c r="AU2027" s="63"/>
      <c r="AV2027" s="63"/>
      <c r="AW2027" s="63"/>
      <c r="AX2027" s="63"/>
      <c r="AY2027" s="63"/>
      <c r="AZ2027" s="63"/>
      <c r="BA2027" s="63"/>
      <c r="BB2027" s="63"/>
      <c r="BC2027" s="63"/>
      <c r="BD2027" s="63"/>
      <c r="BE2027" s="63"/>
      <c r="BF2027" s="63"/>
      <c r="BG2027" s="63"/>
      <c r="BH2027" s="63"/>
      <c r="BI2027" s="63"/>
      <c r="BJ2027" s="63"/>
      <c r="BK2027" s="63"/>
      <c r="BL2027" s="63"/>
      <c r="BM2027" s="63"/>
      <c r="BN2027" s="63"/>
      <c r="BO2027" s="63"/>
      <c r="BP2027" s="63"/>
      <c r="BQ2027" s="63"/>
      <c r="BR2027" s="63"/>
      <c r="BS2027" s="63"/>
      <c r="BT2027" s="63"/>
      <c r="BU2027" s="63"/>
      <c r="BV2027" s="63"/>
      <c r="BW2027" s="63"/>
      <c r="BX2027" s="63"/>
      <c r="BY2027" s="63"/>
      <c r="BZ2027" s="63"/>
      <c r="CA2027" s="63"/>
      <c r="CB2027" s="63"/>
      <c r="CC2027" s="63"/>
      <c r="CD2027" s="63"/>
      <c r="CE2027" s="63"/>
      <c r="CF2027" s="63"/>
      <c r="CG2027" s="63"/>
      <c r="CH2027" s="63"/>
      <c r="CI2027" s="63"/>
      <c r="CJ2027" s="63"/>
      <c r="CK2027" s="63"/>
      <c r="CL2027" s="63"/>
      <c r="CM2027" s="63"/>
      <c r="CN2027" s="63"/>
      <c r="CO2027" s="63"/>
      <c r="CP2027" s="63"/>
      <c r="CR2027" s="227"/>
      <c r="CS2027" s="74"/>
    </row>
    <row r="2028" spans="1:97" s="72" customFormat="1" ht="75.75" customHeight="1">
      <c r="A2028" s="63"/>
      <c r="B2028" s="63"/>
      <c r="C2028" s="63"/>
      <c r="D2028" s="63"/>
      <c r="E2028" s="63"/>
      <c r="F2028" s="63"/>
      <c r="G2028" s="63"/>
      <c r="H2028" s="63"/>
      <c r="I2028" s="63"/>
      <c r="J2028" s="63"/>
      <c r="K2028" s="63"/>
      <c r="L2028" s="63"/>
      <c r="M2028" s="63"/>
      <c r="N2028" s="63"/>
      <c r="O2028" s="63"/>
      <c r="P2028" s="63"/>
      <c r="Q2028" s="63"/>
      <c r="R2028" s="63"/>
      <c r="S2028" s="63"/>
      <c r="T2028" s="63"/>
      <c r="U2028" s="63"/>
      <c r="V2028" s="63"/>
      <c r="W2028" s="63"/>
      <c r="X2028" s="63"/>
      <c r="Y2028" s="63"/>
      <c r="Z2028" s="63"/>
      <c r="AA2028" s="63"/>
      <c r="AB2028" s="63"/>
      <c r="AC2028" s="63"/>
      <c r="AD2028" s="63"/>
      <c r="AE2028" s="63"/>
      <c r="AF2028" s="63"/>
      <c r="AG2028" s="63"/>
      <c r="AH2028" s="63"/>
      <c r="AI2028" s="63"/>
      <c r="AJ2028" s="63"/>
      <c r="AK2028" s="63"/>
      <c r="AL2028" s="63"/>
      <c r="AM2028" s="63"/>
      <c r="AN2028" s="63"/>
      <c r="AO2028" s="63"/>
      <c r="AP2028" s="63"/>
      <c r="AQ2028" s="63"/>
      <c r="AR2028" s="63"/>
      <c r="AS2028" s="63"/>
      <c r="AT2028" s="63"/>
      <c r="AU2028" s="63"/>
      <c r="AV2028" s="63"/>
      <c r="AW2028" s="63"/>
      <c r="AX2028" s="63"/>
      <c r="AY2028" s="63"/>
      <c r="AZ2028" s="63"/>
      <c r="BA2028" s="63"/>
      <c r="BB2028" s="63"/>
      <c r="BC2028" s="63"/>
      <c r="BD2028" s="63"/>
      <c r="BE2028" s="63"/>
      <c r="BF2028" s="63"/>
      <c r="BG2028" s="63"/>
      <c r="BH2028" s="63"/>
      <c r="BI2028" s="63"/>
      <c r="BJ2028" s="63"/>
      <c r="BK2028" s="63"/>
      <c r="BL2028" s="63"/>
      <c r="BM2028" s="63"/>
      <c r="BN2028" s="63"/>
      <c r="BO2028" s="63"/>
      <c r="BP2028" s="63"/>
      <c r="BQ2028" s="63"/>
      <c r="BR2028" s="63"/>
      <c r="BS2028" s="63"/>
      <c r="BT2028" s="63"/>
      <c r="BU2028" s="63"/>
      <c r="BV2028" s="63"/>
      <c r="BW2028" s="63"/>
      <c r="BX2028" s="63"/>
      <c r="BY2028" s="63"/>
      <c r="BZ2028" s="63"/>
      <c r="CA2028" s="63"/>
      <c r="CB2028" s="63"/>
      <c r="CC2028" s="63"/>
      <c r="CD2028" s="63"/>
      <c r="CE2028" s="63"/>
      <c r="CF2028" s="63"/>
      <c r="CG2028" s="63"/>
      <c r="CH2028" s="63"/>
      <c r="CI2028" s="63"/>
      <c r="CJ2028" s="63"/>
      <c r="CK2028" s="63"/>
      <c r="CL2028" s="63"/>
      <c r="CM2028" s="63"/>
      <c r="CN2028" s="63"/>
      <c r="CO2028" s="63"/>
      <c r="CP2028" s="63"/>
      <c r="CR2028" s="227"/>
      <c r="CS2028" s="74"/>
    </row>
    <row r="2029" spans="1:97" s="72" customFormat="1" ht="75.75" customHeight="1">
      <c r="A2029" s="63"/>
      <c r="B2029" s="63"/>
      <c r="C2029" s="63"/>
      <c r="D2029" s="63"/>
      <c r="E2029" s="63"/>
      <c r="F2029" s="63"/>
      <c r="G2029" s="63"/>
      <c r="H2029" s="63"/>
      <c r="I2029" s="63"/>
      <c r="J2029" s="63"/>
      <c r="K2029" s="63"/>
      <c r="L2029" s="63"/>
      <c r="M2029" s="63"/>
      <c r="N2029" s="63"/>
      <c r="O2029" s="63"/>
      <c r="P2029" s="63"/>
      <c r="Q2029" s="63"/>
      <c r="R2029" s="63"/>
      <c r="S2029" s="63"/>
      <c r="T2029" s="63"/>
      <c r="U2029" s="63"/>
      <c r="V2029" s="63"/>
      <c r="W2029" s="63"/>
      <c r="X2029" s="63"/>
      <c r="Y2029" s="63"/>
      <c r="Z2029" s="63"/>
      <c r="AA2029" s="63"/>
      <c r="AB2029" s="63"/>
      <c r="AC2029" s="63"/>
      <c r="AD2029" s="63"/>
      <c r="AE2029" s="63"/>
      <c r="AF2029" s="63"/>
      <c r="AG2029" s="63"/>
      <c r="AH2029" s="63"/>
      <c r="AI2029" s="63"/>
      <c r="AJ2029" s="63"/>
      <c r="AK2029" s="63"/>
      <c r="AL2029" s="63"/>
      <c r="AM2029" s="63"/>
      <c r="AN2029" s="63"/>
      <c r="AO2029" s="63"/>
      <c r="AP2029" s="63"/>
      <c r="AQ2029" s="63"/>
      <c r="AR2029" s="63"/>
      <c r="AS2029" s="63"/>
      <c r="AT2029" s="63"/>
      <c r="AU2029" s="63"/>
      <c r="AV2029" s="63"/>
      <c r="AW2029" s="63"/>
      <c r="AX2029" s="63"/>
      <c r="AY2029" s="63"/>
      <c r="AZ2029" s="63"/>
      <c r="BA2029" s="63"/>
      <c r="BB2029" s="63"/>
      <c r="BC2029" s="63"/>
      <c r="BD2029" s="63"/>
      <c r="BE2029" s="63"/>
      <c r="BF2029" s="63"/>
      <c r="BG2029" s="63"/>
      <c r="BH2029" s="63"/>
      <c r="BI2029" s="63"/>
      <c r="BJ2029" s="63"/>
      <c r="BK2029" s="63"/>
      <c r="BL2029" s="63"/>
      <c r="BM2029" s="63"/>
      <c r="BN2029" s="63"/>
      <c r="BO2029" s="63"/>
      <c r="BP2029" s="63"/>
      <c r="BQ2029" s="63"/>
      <c r="BR2029" s="63"/>
      <c r="BS2029" s="63"/>
      <c r="BT2029" s="63"/>
      <c r="BU2029" s="63"/>
      <c r="BV2029" s="63"/>
      <c r="BW2029" s="63"/>
      <c r="BX2029" s="63"/>
      <c r="BY2029" s="63"/>
      <c r="BZ2029" s="63"/>
      <c r="CA2029" s="63"/>
      <c r="CB2029" s="63"/>
      <c r="CC2029" s="63"/>
      <c r="CD2029" s="63"/>
      <c r="CE2029" s="63"/>
      <c r="CF2029" s="63"/>
      <c r="CG2029" s="63"/>
      <c r="CH2029" s="63"/>
      <c r="CI2029" s="63"/>
      <c r="CJ2029" s="63"/>
      <c r="CK2029" s="63"/>
      <c r="CL2029" s="63"/>
      <c r="CM2029" s="63"/>
      <c r="CN2029" s="63"/>
      <c r="CO2029" s="63"/>
      <c r="CP2029" s="63"/>
      <c r="CR2029" s="227"/>
      <c r="CS2029" s="74"/>
    </row>
    <row r="2030" spans="1:97" s="72" customFormat="1" ht="75.75" customHeight="1">
      <c r="A2030" s="63"/>
      <c r="B2030" s="63"/>
      <c r="C2030" s="63"/>
      <c r="D2030" s="63"/>
      <c r="E2030" s="63"/>
      <c r="F2030" s="63"/>
      <c r="G2030" s="63"/>
      <c r="H2030" s="63"/>
      <c r="I2030" s="63"/>
      <c r="J2030" s="63"/>
      <c r="K2030" s="63"/>
      <c r="L2030" s="63"/>
      <c r="M2030" s="63"/>
      <c r="N2030" s="63"/>
      <c r="O2030" s="63"/>
      <c r="P2030" s="63"/>
      <c r="Q2030" s="63"/>
      <c r="R2030" s="63"/>
      <c r="S2030" s="63"/>
      <c r="T2030" s="63"/>
      <c r="U2030" s="63"/>
      <c r="V2030" s="63"/>
      <c r="W2030" s="63"/>
      <c r="X2030" s="63"/>
      <c r="Y2030" s="63"/>
      <c r="Z2030" s="63"/>
      <c r="AA2030" s="63"/>
      <c r="AB2030" s="63"/>
      <c r="AC2030" s="63"/>
      <c r="AD2030" s="63"/>
      <c r="AE2030" s="63"/>
      <c r="AF2030" s="63"/>
      <c r="AG2030" s="63"/>
      <c r="AH2030" s="63"/>
      <c r="AI2030" s="63"/>
      <c r="AJ2030" s="63"/>
      <c r="AK2030" s="63"/>
      <c r="AL2030" s="63"/>
      <c r="AM2030" s="63"/>
      <c r="AN2030" s="63"/>
      <c r="AO2030" s="63"/>
      <c r="AP2030" s="63"/>
      <c r="AQ2030" s="63"/>
      <c r="AR2030" s="63"/>
      <c r="AS2030" s="63"/>
      <c r="AT2030" s="63"/>
      <c r="AU2030" s="63"/>
      <c r="AV2030" s="63"/>
      <c r="AW2030" s="63"/>
      <c r="AX2030" s="63"/>
      <c r="AY2030" s="63"/>
      <c r="AZ2030" s="63"/>
      <c r="BA2030" s="63"/>
      <c r="BB2030" s="63"/>
      <c r="BC2030" s="63"/>
      <c r="BD2030" s="63"/>
      <c r="BE2030" s="63"/>
      <c r="BF2030" s="63"/>
      <c r="BG2030" s="63"/>
      <c r="BH2030" s="63"/>
      <c r="BI2030" s="63"/>
      <c r="BJ2030" s="63"/>
      <c r="BK2030" s="63"/>
      <c r="BL2030" s="63"/>
      <c r="BM2030" s="63"/>
      <c r="BN2030" s="63"/>
      <c r="BO2030" s="63"/>
      <c r="BP2030" s="63"/>
      <c r="BQ2030" s="63"/>
      <c r="BR2030" s="63"/>
      <c r="BS2030" s="63"/>
      <c r="BT2030" s="63"/>
      <c r="BU2030" s="63"/>
      <c r="BV2030" s="63"/>
      <c r="BW2030" s="63"/>
      <c r="BX2030" s="63"/>
      <c r="BY2030" s="63"/>
      <c r="BZ2030" s="63"/>
      <c r="CA2030" s="63"/>
      <c r="CB2030" s="63"/>
      <c r="CC2030" s="63"/>
      <c r="CD2030" s="63"/>
      <c r="CE2030" s="63"/>
      <c r="CF2030" s="63"/>
      <c r="CG2030" s="63"/>
      <c r="CH2030" s="63"/>
      <c r="CI2030" s="63"/>
      <c r="CJ2030" s="63"/>
      <c r="CK2030" s="63"/>
      <c r="CL2030" s="63"/>
      <c r="CM2030" s="63"/>
      <c r="CN2030" s="63"/>
      <c r="CO2030" s="63"/>
      <c r="CP2030" s="63"/>
      <c r="CR2030" s="227"/>
      <c r="CS2030" s="74"/>
    </row>
    <row r="2031" spans="1:97" s="72" customFormat="1" ht="75.75" customHeight="1">
      <c r="A2031" s="63"/>
      <c r="B2031" s="63"/>
      <c r="C2031" s="63"/>
      <c r="D2031" s="63"/>
      <c r="E2031" s="63"/>
      <c r="F2031" s="63"/>
      <c r="G2031" s="63"/>
      <c r="H2031" s="63"/>
      <c r="I2031" s="63"/>
      <c r="J2031" s="63"/>
      <c r="K2031" s="63"/>
      <c r="L2031" s="63"/>
      <c r="M2031" s="63"/>
      <c r="N2031" s="63"/>
      <c r="O2031" s="63"/>
      <c r="P2031" s="63"/>
      <c r="Q2031" s="63"/>
      <c r="R2031" s="63"/>
      <c r="S2031" s="63"/>
      <c r="T2031" s="63"/>
      <c r="U2031" s="63"/>
      <c r="V2031" s="63"/>
      <c r="W2031" s="63"/>
      <c r="X2031" s="63"/>
      <c r="Y2031" s="63"/>
      <c r="Z2031" s="63"/>
      <c r="AA2031" s="63"/>
      <c r="AB2031" s="63"/>
      <c r="AC2031" s="63"/>
      <c r="AD2031" s="63"/>
      <c r="AE2031" s="63"/>
      <c r="AF2031" s="63"/>
      <c r="AG2031" s="63"/>
      <c r="AH2031" s="63"/>
      <c r="AI2031" s="63"/>
      <c r="AJ2031" s="63"/>
      <c r="AK2031" s="63"/>
      <c r="AL2031" s="63"/>
      <c r="AM2031" s="63"/>
      <c r="AN2031" s="63"/>
      <c r="AO2031" s="63"/>
      <c r="AP2031" s="63"/>
      <c r="AQ2031" s="63"/>
      <c r="AR2031" s="63"/>
      <c r="AS2031" s="63"/>
      <c r="AT2031" s="63"/>
      <c r="AU2031" s="63"/>
      <c r="AV2031" s="63"/>
      <c r="AW2031" s="63"/>
      <c r="AX2031" s="63"/>
      <c r="AY2031" s="63"/>
      <c r="AZ2031" s="63"/>
      <c r="BA2031" s="63"/>
      <c r="BB2031" s="63"/>
      <c r="BC2031" s="63"/>
      <c r="BD2031" s="63"/>
      <c r="BE2031" s="63"/>
      <c r="BF2031" s="63"/>
      <c r="BG2031" s="63"/>
      <c r="BH2031" s="63"/>
      <c r="BI2031" s="63"/>
      <c r="BJ2031" s="63"/>
      <c r="BK2031" s="63"/>
      <c r="BL2031" s="63"/>
      <c r="BM2031" s="63"/>
      <c r="BN2031" s="63"/>
      <c r="BO2031" s="63"/>
      <c r="BP2031" s="63"/>
      <c r="BQ2031" s="63"/>
      <c r="BR2031" s="63"/>
      <c r="BS2031" s="63"/>
      <c r="BT2031" s="63"/>
      <c r="BU2031" s="63"/>
      <c r="BV2031" s="63"/>
      <c r="BW2031" s="63"/>
      <c r="BX2031" s="63"/>
      <c r="BY2031" s="63"/>
      <c r="BZ2031" s="63"/>
      <c r="CA2031" s="63"/>
      <c r="CB2031" s="63"/>
      <c r="CC2031" s="63"/>
      <c r="CD2031" s="63"/>
      <c r="CE2031" s="63"/>
      <c r="CF2031" s="63"/>
      <c r="CG2031" s="63"/>
      <c r="CH2031" s="63"/>
      <c r="CI2031" s="63"/>
      <c r="CJ2031" s="63"/>
      <c r="CK2031" s="63"/>
      <c r="CL2031" s="63"/>
      <c r="CM2031" s="63"/>
      <c r="CN2031" s="63"/>
      <c r="CO2031" s="63"/>
      <c r="CP2031" s="63"/>
      <c r="CR2031" s="227"/>
      <c r="CS2031" s="74"/>
    </row>
    <row r="2032" spans="1:97" s="72" customFormat="1" ht="75.75" customHeight="1">
      <c r="A2032" s="63"/>
      <c r="B2032" s="63"/>
      <c r="C2032" s="63"/>
      <c r="D2032" s="63"/>
      <c r="E2032" s="63"/>
      <c r="F2032" s="63"/>
      <c r="G2032" s="63"/>
      <c r="H2032" s="63"/>
      <c r="I2032" s="63"/>
      <c r="J2032" s="63"/>
      <c r="K2032" s="63"/>
      <c r="L2032" s="63"/>
      <c r="M2032" s="63"/>
      <c r="N2032" s="63"/>
      <c r="O2032" s="63"/>
      <c r="P2032" s="63"/>
      <c r="Q2032" s="63"/>
      <c r="R2032" s="63"/>
      <c r="S2032" s="63"/>
      <c r="T2032" s="63"/>
      <c r="U2032" s="63"/>
      <c r="V2032" s="63"/>
      <c r="W2032" s="63"/>
      <c r="X2032" s="63"/>
      <c r="Y2032" s="63"/>
      <c r="Z2032" s="63"/>
      <c r="AA2032" s="63"/>
      <c r="AB2032" s="63"/>
      <c r="AC2032" s="63"/>
      <c r="AD2032" s="63"/>
      <c r="AE2032" s="63"/>
      <c r="AF2032" s="63"/>
      <c r="AG2032" s="63"/>
      <c r="AH2032" s="63"/>
      <c r="AI2032" s="63"/>
      <c r="AJ2032" s="63"/>
      <c r="AK2032" s="63"/>
      <c r="AL2032" s="63"/>
      <c r="AM2032" s="63"/>
      <c r="AN2032" s="63"/>
      <c r="AO2032" s="63"/>
      <c r="AP2032" s="63"/>
      <c r="AQ2032" s="63"/>
      <c r="AR2032" s="63"/>
      <c r="AS2032" s="63"/>
      <c r="AT2032" s="63"/>
      <c r="AU2032" s="63"/>
      <c r="AV2032" s="63"/>
      <c r="AW2032" s="63"/>
      <c r="AX2032" s="63"/>
      <c r="AY2032" s="63"/>
      <c r="AZ2032" s="63"/>
      <c r="BA2032" s="63"/>
      <c r="BB2032" s="63"/>
      <c r="BC2032" s="63"/>
      <c r="BD2032" s="63"/>
      <c r="BE2032" s="63"/>
      <c r="BF2032" s="63"/>
      <c r="BG2032" s="63"/>
      <c r="BH2032" s="63"/>
      <c r="BI2032" s="63"/>
      <c r="BJ2032" s="63"/>
      <c r="BK2032" s="63"/>
      <c r="BL2032" s="63"/>
      <c r="BM2032" s="63"/>
      <c r="BN2032" s="63"/>
      <c r="BO2032" s="63"/>
      <c r="BP2032" s="63"/>
      <c r="BQ2032" s="63"/>
      <c r="BR2032" s="63"/>
      <c r="BS2032" s="63"/>
      <c r="BT2032" s="63"/>
      <c r="BU2032" s="63"/>
      <c r="BV2032" s="63"/>
      <c r="BW2032" s="63"/>
      <c r="BX2032" s="63"/>
      <c r="BY2032" s="63"/>
      <c r="BZ2032" s="63"/>
      <c r="CA2032" s="63"/>
      <c r="CB2032" s="63"/>
      <c r="CC2032" s="63"/>
      <c r="CD2032" s="63"/>
      <c r="CE2032" s="63"/>
      <c r="CF2032" s="63"/>
      <c r="CG2032" s="63"/>
      <c r="CH2032" s="63"/>
      <c r="CI2032" s="63"/>
      <c r="CJ2032" s="63"/>
      <c r="CK2032" s="63"/>
      <c r="CL2032" s="63"/>
      <c r="CM2032" s="63"/>
      <c r="CN2032" s="63"/>
      <c r="CO2032" s="63"/>
      <c r="CP2032" s="63"/>
      <c r="CR2032" s="227"/>
      <c r="CS2032" s="74"/>
    </row>
    <row r="2033" spans="1:97" s="72" customFormat="1" ht="75.75" customHeight="1">
      <c r="A2033" s="63"/>
      <c r="B2033" s="63"/>
      <c r="C2033" s="63"/>
      <c r="D2033" s="63"/>
      <c r="E2033" s="63"/>
      <c r="F2033" s="63"/>
      <c r="G2033" s="63"/>
      <c r="H2033" s="63"/>
      <c r="I2033" s="63"/>
      <c r="J2033" s="63"/>
      <c r="K2033" s="63"/>
      <c r="L2033" s="63"/>
      <c r="M2033" s="63"/>
      <c r="N2033" s="63"/>
      <c r="O2033" s="63"/>
      <c r="P2033" s="63"/>
      <c r="Q2033" s="63"/>
      <c r="R2033" s="63"/>
      <c r="S2033" s="63"/>
      <c r="T2033" s="63"/>
      <c r="U2033" s="63"/>
      <c r="V2033" s="63"/>
      <c r="W2033" s="63"/>
      <c r="X2033" s="63"/>
      <c r="Y2033" s="63"/>
      <c r="Z2033" s="63"/>
      <c r="AA2033" s="63"/>
      <c r="AB2033" s="63"/>
      <c r="AC2033" s="63"/>
      <c r="AD2033" s="63"/>
      <c r="AE2033" s="63"/>
      <c r="AF2033" s="63"/>
      <c r="AG2033" s="63"/>
      <c r="AH2033" s="63"/>
      <c r="AI2033" s="63"/>
      <c r="AJ2033" s="63"/>
      <c r="AK2033" s="63"/>
      <c r="AL2033" s="63"/>
      <c r="AM2033" s="63"/>
      <c r="AN2033" s="63"/>
      <c r="AO2033" s="63"/>
      <c r="AP2033" s="63"/>
      <c r="AQ2033" s="63"/>
      <c r="AR2033" s="63"/>
      <c r="AS2033" s="63"/>
      <c r="AT2033" s="63"/>
      <c r="AU2033" s="63"/>
      <c r="AV2033" s="63"/>
      <c r="AW2033" s="63"/>
      <c r="AX2033" s="63"/>
      <c r="AY2033" s="63"/>
      <c r="AZ2033" s="63"/>
      <c r="BA2033" s="63"/>
      <c r="BB2033" s="63"/>
      <c r="BC2033" s="63"/>
      <c r="BD2033" s="63"/>
      <c r="BE2033" s="63"/>
      <c r="BF2033" s="63"/>
      <c r="BG2033" s="63"/>
      <c r="BH2033" s="63"/>
      <c r="BI2033" s="63"/>
      <c r="BJ2033" s="63"/>
      <c r="BK2033" s="63"/>
      <c r="BL2033" s="63"/>
      <c r="BM2033" s="63"/>
      <c r="BN2033" s="63"/>
      <c r="BO2033" s="63"/>
      <c r="BP2033" s="63"/>
      <c r="BQ2033" s="63"/>
      <c r="BR2033" s="63"/>
      <c r="BS2033" s="63"/>
      <c r="BT2033" s="63"/>
      <c r="BU2033" s="63"/>
      <c r="BV2033" s="63"/>
      <c r="BW2033" s="63"/>
      <c r="BX2033" s="63"/>
      <c r="BY2033" s="63"/>
      <c r="BZ2033" s="63"/>
      <c r="CA2033" s="63"/>
      <c r="CB2033" s="63"/>
      <c r="CC2033" s="63"/>
      <c r="CD2033" s="63"/>
      <c r="CE2033" s="63"/>
      <c r="CF2033" s="63"/>
      <c r="CG2033" s="63"/>
      <c r="CH2033" s="63"/>
      <c r="CI2033" s="63"/>
      <c r="CJ2033" s="63"/>
      <c r="CK2033" s="63"/>
      <c r="CL2033" s="63"/>
      <c r="CM2033" s="63"/>
      <c r="CN2033" s="63"/>
      <c r="CO2033" s="63"/>
      <c r="CP2033" s="63"/>
      <c r="CR2033" s="227"/>
      <c r="CS2033" s="74"/>
    </row>
    <row r="2034" spans="1:97" s="72" customFormat="1" ht="75.75" customHeight="1">
      <c r="A2034" s="63"/>
      <c r="B2034" s="63"/>
      <c r="C2034" s="63"/>
      <c r="D2034" s="63"/>
      <c r="E2034" s="63"/>
      <c r="F2034" s="63"/>
      <c r="G2034" s="63"/>
      <c r="H2034" s="63"/>
      <c r="I2034" s="63"/>
      <c r="J2034" s="63"/>
      <c r="K2034" s="63"/>
      <c r="L2034" s="63"/>
      <c r="M2034" s="63"/>
      <c r="N2034" s="63"/>
      <c r="O2034" s="63"/>
      <c r="P2034" s="63"/>
      <c r="Q2034" s="63"/>
      <c r="R2034" s="63"/>
      <c r="S2034" s="63"/>
      <c r="T2034" s="63"/>
      <c r="U2034" s="63"/>
      <c r="V2034" s="63"/>
      <c r="W2034" s="63"/>
      <c r="X2034" s="63"/>
      <c r="Y2034" s="63"/>
      <c r="Z2034" s="63"/>
      <c r="AA2034" s="63"/>
      <c r="AB2034" s="63"/>
      <c r="AC2034" s="63"/>
      <c r="AD2034" s="63"/>
      <c r="AE2034" s="63"/>
      <c r="AF2034" s="63"/>
      <c r="AG2034" s="63"/>
      <c r="AH2034" s="63"/>
      <c r="AI2034" s="63"/>
      <c r="AJ2034" s="63"/>
      <c r="AK2034" s="63"/>
      <c r="AL2034" s="63"/>
      <c r="AM2034" s="63"/>
      <c r="AN2034" s="63"/>
      <c r="AO2034" s="63"/>
      <c r="AP2034" s="63"/>
      <c r="AQ2034" s="63"/>
      <c r="AR2034" s="63"/>
      <c r="AS2034" s="63"/>
      <c r="AT2034" s="63"/>
      <c r="AU2034" s="63"/>
      <c r="AV2034" s="63"/>
      <c r="AW2034" s="63"/>
      <c r="AX2034" s="63"/>
      <c r="AY2034" s="63"/>
      <c r="AZ2034" s="63"/>
      <c r="BA2034" s="63"/>
      <c r="BB2034" s="63"/>
      <c r="BC2034" s="63"/>
      <c r="BD2034" s="63"/>
      <c r="BE2034" s="63"/>
      <c r="BF2034" s="63"/>
      <c r="BG2034" s="63"/>
      <c r="BH2034" s="63"/>
      <c r="BI2034" s="63"/>
      <c r="BJ2034" s="63"/>
      <c r="BK2034" s="63"/>
      <c r="BL2034" s="63"/>
      <c r="BM2034" s="63"/>
      <c r="BN2034" s="63"/>
      <c r="BO2034" s="63"/>
      <c r="BP2034" s="63"/>
      <c r="BQ2034" s="63"/>
      <c r="BR2034" s="63"/>
      <c r="BS2034" s="63"/>
      <c r="BT2034" s="63"/>
      <c r="BU2034" s="63"/>
      <c r="BV2034" s="63"/>
      <c r="BW2034" s="63"/>
      <c r="BX2034" s="63"/>
      <c r="BY2034" s="63"/>
      <c r="BZ2034" s="63"/>
      <c r="CA2034" s="63"/>
      <c r="CB2034" s="63"/>
      <c r="CC2034" s="63"/>
      <c r="CD2034" s="63"/>
      <c r="CE2034" s="63"/>
      <c r="CF2034" s="63"/>
      <c r="CG2034" s="63"/>
      <c r="CH2034" s="63"/>
      <c r="CI2034" s="63"/>
      <c r="CJ2034" s="63"/>
      <c r="CK2034" s="63"/>
      <c r="CL2034" s="63"/>
      <c r="CM2034" s="63"/>
      <c r="CN2034" s="63"/>
      <c r="CO2034" s="63"/>
      <c r="CP2034" s="63"/>
      <c r="CR2034" s="227"/>
      <c r="CS2034" s="74"/>
    </row>
    <row r="2035" spans="1:97" s="72" customFormat="1" ht="75.75" customHeight="1">
      <c r="A2035" s="63"/>
      <c r="B2035" s="63"/>
      <c r="C2035" s="63"/>
      <c r="D2035" s="63"/>
      <c r="E2035" s="63"/>
      <c r="F2035" s="63"/>
      <c r="G2035" s="63"/>
      <c r="H2035" s="63"/>
      <c r="I2035" s="63"/>
      <c r="J2035" s="63"/>
      <c r="K2035" s="63"/>
      <c r="L2035" s="63"/>
      <c r="M2035" s="63"/>
      <c r="N2035" s="63"/>
      <c r="O2035" s="63"/>
      <c r="P2035" s="63"/>
      <c r="Q2035" s="63"/>
      <c r="R2035" s="63"/>
      <c r="S2035" s="63"/>
      <c r="T2035" s="63"/>
      <c r="U2035" s="63"/>
      <c r="V2035" s="63"/>
      <c r="W2035" s="63"/>
      <c r="X2035" s="63"/>
      <c r="Y2035" s="63"/>
      <c r="Z2035" s="63"/>
      <c r="AA2035" s="63"/>
      <c r="AB2035" s="63"/>
      <c r="AC2035" s="63"/>
      <c r="AD2035" s="63"/>
      <c r="AE2035" s="63"/>
      <c r="AF2035" s="63"/>
      <c r="AG2035" s="63"/>
      <c r="AH2035" s="63"/>
      <c r="AI2035" s="63"/>
      <c r="AJ2035" s="63"/>
      <c r="AK2035" s="63"/>
      <c r="AL2035" s="63"/>
      <c r="AM2035" s="63"/>
      <c r="AN2035" s="63"/>
      <c r="AO2035" s="63"/>
      <c r="AP2035" s="63"/>
      <c r="AQ2035" s="63"/>
      <c r="AR2035" s="63"/>
      <c r="AS2035" s="63"/>
      <c r="AT2035" s="63"/>
      <c r="AU2035" s="63"/>
      <c r="AV2035" s="63"/>
      <c r="AW2035" s="63"/>
      <c r="AX2035" s="63"/>
      <c r="AY2035" s="63"/>
      <c r="AZ2035" s="63"/>
      <c r="BA2035" s="63"/>
      <c r="BB2035" s="63"/>
      <c r="BC2035" s="63"/>
      <c r="BD2035" s="63"/>
      <c r="BE2035" s="63"/>
      <c r="BF2035" s="63"/>
      <c r="BG2035" s="63"/>
      <c r="BH2035" s="63"/>
      <c r="BI2035" s="63"/>
      <c r="BJ2035" s="63"/>
      <c r="BK2035" s="63"/>
      <c r="BL2035" s="63"/>
      <c r="BM2035" s="63"/>
      <c r="BN2035" s="63"/>
      <c r="BO2035" s="63"/>
      <c r="BP2035" s="63"/>
      <c r="BQ2035" s="63"/>
      <c r="BR2035" s="63"/>
      <c r="BS2035" s="63"/>
      <c r="BT2035" s="63"/>
      <c r="BU2035" s="63"/>
      <c r="BV2035" s="63"/>
      <c r="BW2035" s="63"/>
      <c r="BX2035" s="63"/>
      <c r="BY2035" s="63"/>
      <c r="BZ2035" s="63"/>
      <c r="CA2035" s="63"/>
      <c r="CB2035" s="63"/>
      <c r="CC2035" s="63"/>
      <c r="CD2035" s="63"/>
      <c r="CE2035" s="63"/>
      <c r="CF2035" s="63"/>
      <c r="CG2035" s="63"/>
      <c r="CH2035" s="63"/>
      <c r="CI2035" s="63"/>
      <c r="CJ2035" s="63"/>
      <c r="CK2035" s="63"/>
      <c r="CL2035" s="63"/>
      <c r="CM2035" s="63"/>
      <c r="CN2035" s="63"/>
      <c r="CO2035" s="63"/>
      <c r="CP2035" s="63"/>
      <c r="CR2035" s="227"/>
      <c r="CS2035" s="74"/>
    </row>
    <row r="2036" spans="1:97" s="72" customFormat="1" ht="75.75" customHeight="1">
      <c r="A2036" s="63"/>
      <c r="B2036" s="63"/>
      <c r="C2036" s="63"/>
      <c r="D2036" s="63"/>
      <c r="E2036" s="63"/>
      <c r="F2036" s="63"/>
      <c r="G2036" s="63"/>
      <c r="H2036" s="63"/>
      <c r="I2036" s="63"/>
      <c r="J2036" s="63"/>
      <c r="K2036" s="63"/>
      <c r="L2036" s="63"/>
      <c r="M2036" s="63"/>
      <c r="N2036" s="63"/>
      <c r="O2036" s="63"/>
      <c r="P2036" s="63"/>
      <c r="Q2036" s="63"/>
      <c r="R2036" s="63"/>
      <c r="S2036" s="63"/>
      <c r="T2036" s="63"/>
      <c r="U2036" s="63"/>
      <c r="V2036" s="63"/>
      <c r="W2036" s="63"/>
      <c r="X2036" s="63"/>
      <c r="Y2036" s="63"/>
      <c r="Z2036" s="63"/>
      <c r="AA2036" s="63"/>
      <c r="AB2036" s="63"/>
      <c r="AC2036" s="63"/>
      <c r="AD2036" s="63"/>
      <c r="AE2036" s="63"/>
      <c r="AF2036" s="63"/>
      <c r="AG2036" s="63"/>
      <c r="AH2036" s="63"/>
      <c r="AI2036" s="63"/>
      <c r="AJ2036" s="63"/>
      <c r="AK2036" s="63"/>
      <c r="AL2036" s="63"/>
      <c r="AM2036" s="63"/>
      <c r="AN2036" s="63"/>
      <c r="AO2036" s="63"/>
      <c r="AP2036" s="63"/>
      <c r="AQ2036" s="63"/>
      <c r="AR2036" s="63"/>
      <c r="AS2036" s="63"/>
      <c r="AT2036" s="63"/>
      <c r="AU2036" s="63"/>
      <c r="AV2036" s="63"/>
      <c r="AW2036" s="63"/>
      <c r="AX2036" s="63"/>
      <c r="AY2036" s="63"/>
      <c r="AZ2036" s="63"/>
      <c r="BA2036" s="63"/>
      <c r="BB2036" s="63"/>
      <c r="BC2036" s="63"/>
      <c r="BD2036" s="63"/>
      <c r="BE2036" s="63"/>
      <c r="BF2036" s="63"/>
      <c r="BG2036" s="63"/>
      <c r="BH2036" s="63"/>
      <c r="BI2036" s="63"/>
      <c r="BJ2036" s="63"/>
      <c r="BK2036" s="63"/>
      <c r="BL2036" s="63"/>
      <c r="BM2036" s="63"/>
      <c r="BN2036" s="63"/>
      <c r="BO2036" s="63"/>
      <c r="BP2036" s="63"/>
      <c r="BQ2036" s="63"/>
      <c r="BR2036" s="63"/>
      <c r="BS2036" s="63"/>
      <c r="BT2036" s="63"/>
      <c r="BU2036" s="63"/>
      <c r="BV2036" s="63"/>
      <c r="BW2036" s="63"/>
      <c r="BX2036" s="63"/>
      <c r="BY2036" s="63"/>
      <c r="BZ2036" s="63"/>
      <c r="CA2036" s="63"/>
      <c r="CB2036" s="63"/>
      <c r="CC2036" s="63"/>
      <c r="CD2036" s="63"/>
      <c r="CE2036" s="63"/>
      <c r="CF2036" s="63"/>
      <c r="CG2036" s="63"/>
      <c r="CH2036" s="63"/>
      <c r="CI2036" s="63"/>
      <c r="CJ2036" s="63"/>
      <c r="CK2036" s="63"/>
      <c r="CL2036" s="63"/>
      <c r="CM2036" s="63"/>
      <c r="CN2036" s="63"/>
      <c r="CO2036" s="63"/>
      <c r="CP2036" s="63"/>
      <c r="CR2036" s="227"/>
      <c r="CS2036" s="74"/>
    </row>
    <row r="2037" spans="1:97" s="72" customFormat="1" ht="75.75" customHeight="1">
      <c r="A2037" s="63"/>
      <c r="B2037" s="63"/>
      <c r="C2037" s="63"/>
      <c r="D2037" s="63"/>
      <c r="E2037" s="63"/>
      <c r="F2037" s="63"/>
      <c r="G2037" s="63"/>
      <c r="H2037" s="63"/>
      <c r="I2037" s="63"/>
      <c r="J2037" s="63"/>
      <c r="K2037" s="63"/>
      <c r="L2037" s="63"/>
      <c r="M2037" s="63"/>
      <c r="N2037" s="63"/>
      <c r="O2037" s="63"/>
      <c r="P2037" s="63"/>
      <c r="Q2037" s="63"/>
      <c r="R2037" s="63"/>
      <c r="S2037" s="63"/>
      <c r="T2037" s="63"/>
      <c r="U2037" s="63"/>
      <c r="V2037" s="63"/>
      <c r="W2037" s="63"/>
      <c r="X2037" s="63"/>
      <c r="Y2037" s="63"/>
      <c r="Z2037" s="63"/>
      <c r="AA2037" s="63"/>
      <c r="AB2037" s="63"/>
      <c r="AC2037" s="63"/>
      <c r="AD2037" s="63"/>
      <c r="AE2037" s="63"/>
      <c r="AF2037" s="63"/>
      <c r="AG2037" s="63"/>
      <c r="AH2037" s="63"/>
      <c r="AI2037" s="63"/>
      <c r="AJ2037" s="63"/>
      <c r="AK2037" s="63"/>
      <c r="AL2037" s="63"/>
      <c r="AM2037" s="63"/>
      <c r="AN2037" s="63"/>
      <c r="AO2037" s="63"/>
      <c r="AP2037" s="63"/>
      <c r="AQ2037" s="63"/>
      <c r="AR2037" s="63"/>
      <c r="AS2037" s="63"/>
      <c r="AT2037" s="63"/>
      <c r="AU2037" s="63"/>
      <c r="AV2037" s="63"/>
      <c r="AW2037" s="63"/>
      <c r="AX2037" s="63"/>
      <c r="AY2037" s="63"/>
      <c r="AZ2037" s="63"/>
      <c r="BA2037" s="63"/>
      <c r="BB2037" s="63"/>
      <c r="BC2037" s="63"/>
      <c r="BD2037" s="63"/>
      <c r="BE2037" s="63"/>
      <c r="BF2037" s="63"/>
      <c r="BG2037" s="63"/>
      <c r="BH2037" s="63"/>
      <c r="BI2037" s="63"/>
      <c r="BJ2037" s="63"/>
      <c r="BK2037" s="63"/>
      <c r="BL2037" s="63"/>
      <c r="BM2037" s="63"/>
      <c r="BN2037" s="63"/>
      <c r="BO2037" s="63"/>
      <c r="BP2037" s="63"/>
      <c r="BQ2037" s="63"/>
      <c r="BR2037" s="63"/>
      <c r="BS2037" s="63"/>
      <c r="BT2037" s="63"/>
      <c r="BU2037" s="63"/>
      <c r="BV2037" s="63"/>
      <c r="BW2037" s="63"/>
      <c r="BX2037" s="63"/>
      <c r="BY2037" s="63"/>
      <c r="BZ2037" s="63"/>
      <c r="CA2037" s="63"/>
      <c r="CB2037" s="63"/>
      <c r="CC2037" s="63"/>
      <c r="CD2037" s="63"/>
      <c r="CE2037" s="63"/>
      <c r="CF2037" s="63"/>
      <c r="CG2037" s="63"/>
      <c r="CH2037" s="63"/>
      <c r="CI2037" s="63"/>
      <c r="CJ2037" s="63"/>
      <c r="CK2037" s="63"/>
      <c r="CL2037" s="63"/>
      <c r="CM2037" s="63"/>
      <c r="CN2037" s="63"/>
      <c r="CO2037" s="63"/>
      <c r="CP2037" s="63"/>
      <c r="CR2037" s="227"/>
      <c r="CS2037" s="74"/>
    </row>
    <row r="2038" spans="1:97" s="72" customFormat="1" ht="75.75" customHeight="1">
      <c r="A2038" s="63"/>
      <c r="B2038" s="63"/>
      <c r="C2038" s="63"/>
      <c r="D2038" s="63"/>
      <c r="E2038" s="63"/>
      <c r="F2038" s="63"/>
      <c r="G2038" s="63"/>
      <c r="H2038" s="63"/>
      <c r="I2038" s="63"/>
      <c r="J2038" s="63"/>
      <c r="K2038" s="63"/>
      <c r="L2038" s="63"/>
      <c r="M2038" s="63"/>
      <c r="N2038" s="63"/>
      <c r="O2038" s="63"/>
      <c r="P2038" s="63"/>
      <c r="Q2038" s="63"/>
      <c r="R2038" s="63"/>
      <c r="S2038" s="63"/>
      <c r="T2038" s="63"/>
      <c r="U2038" s="63"/>
      <c r="V2038" s="63"/>
      <c r="W2038" s="63"/>
      <c r="X2038" s="63"/>
      <c r="Y2038" s="63"/>
      <c r="Z2038" s="63"/>
      <c r="AA2038" s="63"/>
      <c r="AB2038" s="63"/>
      <c r="AC2038" s="63"/>
      <c r="AD2038" s="63"/>
      <c r="AE2038" s="63"/>
      <c r="AF2038" s="63"/>
      <c r="AG2038" s="63"/>
      <c r="AH2038" s="63"/>
      <c r="AI2038" s="63"/>
      <c r="AJ2038" s="63"/>
      <c r="AK2038" s="63"/>
      <c r="AL2038" s="63"/>
      <c r="AM2038" s="63"/>
      <c r="AN2038" s="63"/>
      <c r="AO2038" s="63"/>
      <c r="AP2038" s="63"/>
      <c r="AQ2038" s="63"/>
      <c r="AR2038" s="63"/>
      <c r="AS2038" s="63"/>
      <c r="AT2038" s="63"/>
      <c r="AU2038" s="63"/>
      <c r="AV2038" s="63"/>
      <c r="AW2038" s="63"/>
      <c r="AX2038" s="63"/>
      <c r="AY2038" s="63"/>
      <c r="AZ2038" s="63"/>
      <c r="BA2038" s="63"/>
      <c r="BB2038" s="63"/>
      <c r="BC2038" s="63"/>
      <c r="BD2038" s="63"/>
      <c r="BE2038" s="63"/>
      <c r="BF2038" s="63"/>
      <c r="BG2038" s="63"/>
      <c r="BH2038" s="63"/>
      <c r="BI2038" s="63"/>
      <c r="BJ2038" s="63"/>
      <c r="BK2038" s="63"/>
      <c r="BL2038" s="63"/>
      <c r="BM2038" s="63"/>
      <c r="BN2038" s="63"/>
      <c r="BO2038" s="63"/>
      <c r="BP2038" s="63"/>
      <c r="BQ2038" s="63"/>
      <c r="BR2038" s="63"/>
      <c r="BS2038" s="63"/>
      <c r="BT2038" s="63"/>
      <c r="BU2038" s="63"/>
      <c r="BV2038" s="63"/>
      <c r="BW2038" s="63"/>
      <c r="BX2038" s="63"/>
      <c r="BY2038" s="63"/>
      <c r="BZ2038" s="63"/>
      <c r="CA2038" s="63"/>
      <c r="CB2038" s="63"/>
      <c r="CC2038" s="63"/>
      <c r="CD2038" s="63"/>
      <c r="CE2038" s="63"/>
      <c r="CF2038" s="63"/>
      <c r="CG2038" s="63"/>
      <c r="CH2038" s="63"/>
      <c r="CI2038" s="63"/>
      <c r="CJ2038" s="63"/>
      <c r="CK2038" s="63"/>
      <c r="CL2038" s="63"/>
      <c r="CM2038" s="63"/>
      <c r="CN2038" s="63"/>
      <c r="CO2038" s="63"/>
      <c r="CP2038" s="63"/>
      <c r="CR2038" s="227"/>
      <c r="CS2038" s="74"/>
    </row>
    <row r="2039" spans="1:97" s="72" customFormat="1" ht="75.75" customHeight="1">
      <c r="A2039" s="63"/>
      <c r="B2039" s="63"/>
      <c r="C2039" s="63"/>
      <c r="D2039" s="63"/>
      <c r="E2039" s="63"/>
      <c r="F2039" s="63"/>
      <c r="G2039" s="63"/>
      <c r="H2039" s="63"/>
      <c r="I2039" s="63"/>
      <c r="J2039" s="63"/>
      <c r="K2039" s="63"/>
      <c r="L2039" s="63"/>
      <c r="M2039" s="63"/>
      <c r="N2039" s="63"/>
      <c r="O2039" s="63"/>
      <c r="P2039" s="63"/>
      <c r="Q2039" s="63"/>
      <c r="R2039" s="63"/>
      <c r="S2039" s="63"/>
      <c r="T2039" s="63"/>
      <c r="U2039" s="63"/>
      <c r="V2039" s="63"/>
      <c r="W2039" s="63"/>
      <c r="X2039" s="63"/>
      <c r="Y2039" s="63"/>
      <c r="Z2039" s="63"/>
      <c r="AA2039" s="63"/>
      <c r="AB2039" s="63"/>
      <c r="AC2039" s="63"/>
      <c r="AD2039" s="63"/>
      <c r="AE2039" s="63"/>
      <c r="AF2039" s="63"/>
      <c r="AG2039" s="63"/>
      <c r="AH2039" s="63"/>
      <c r="AI2039" s="63"/>
      <c r="AJ2039" s="63"/>
      <c r="AK2039" s="63"/>
      <c r="AL2039" s="63"/>
      <c r="AM2039" s="63"/>
      <c r="AN2039" s="63"/>
      <c r="AO2039" s="63"/>
      <c r="AP2039" s="63"/>
      <c r="AQ2039" s="63"/>
      <c r="AR2039" s="63"/>
      <c r="AS2039" s="63"/>
      <c r="AT2039" s="63"/>
      <c r="AU2039" s="63"/>
      <c r="AV2039" s="63"/>
      <c r="AW2039" s="63"/>
      <c r="AX2039" s="63"/>
      <c r="AY2039" s="63"/>
      <c r="AZ2039" s="63"/>
      <c r="BA2039" s="63"/>
      <c r="BB2039" s="63"/>
      <c r="BC2039" s="63"/>
      <c r="BD2039" s="63"/>
      <c r="BE2039" s="63"/>
      <c r="BF2039" s="63"/>
      <c r="BG2039" s="63"/>
      <c r="BH2039" s="63"/>
      <c r="BI2039" s="63"/>
      <c r="BJ2039" s="63"/>
      <c r="BK2039" s="63"/>
      <c r="BL2039" s="63"/>
      <c r="BM2039" s="63"/>
      <c r="BN2039" s="63"/>
      <c r="BO2039" s="63"/>
      <c r="BP2039" s="63"/>
      <c r="BQ2039" s="63"/>
      <c r="BR2039" s="63"/>
      <c r="BS2039" s="63"/>
      <c r="BT2039" s="63"/>
      <c r="BU2039" s="63"/>
      <c r="BV2039" s="63"/>
      <c r="BW2039" s="63"/>
      <c r="BX2039" s="63"/>
      <c r="BY2039" s="63"/>
      <c r="BZ2039" s="63"/>
      <c r="CA2039" s="63"/>
      <c r="CB2039" s="63"/>
      <c r="CC2039" s="63"/>
      <c r="CD2039" s="63"/>
      <c r="CE2039" s="63"/>
      <c r="CF2039" s="63"/>
      <c r="CG2039" s="63"/>
      <c r="CH2039" s="63"/>
      <c r="CI2039" s="63"/>
      <c r="CJ2039" s="63"/>
      <c r="CK2039" s="63"/>
      <c r="CL2039" s="63"/>
      <c r="CM2039" s="63"/>
      <c r="CN2039" s="63"/>
      <c r="CO2039" s="63"/>
      <c r="CP2039" s="63"/>
      <c r="CR2039" s="227"/>
      <c r="CS2039" s="74"/>
    </row>
    <row r="2040" spans="1:97" s="72" customFormat="1" ht="75.75" customHeight="1">
      <c r="A2040" s="63"/>
      <c r="B2040" s="63"/>
      <c r="C2040" s="63"/>
      <c r="D2040" s="63"/>
      <c r="E2040" s="63"/>
      <c r="F2040" s="63"/>
      <c r="G2040" s="63"/>
      <c r="H2040" s="63"/>
      <c r="I2040" s="63"/>
      <c r="J2040" s="63"/>
      <c r="K2040" s="63"/>
      <c r="L2040" s="63"/>
      <c r="M2040" s="63"/>
      <c r="N2040" s="63"/>
      <c r="O2040" s="63"/>
      <c r="P2040" s="63"/>
      <c r="Q2040" s="63"/>
      <c r="R2040" s="63"/>
      <c r="S2040" s="63"/>
      <c r="T2040" s="63"/>
      <c r="U2040" s="63"/>
      <c r="V2040" s="63"/>
      <c r="W2040" s="63"/>
      <c r="X2040" s="63"/>
      <c r="Y2040" s="63"/>
      <c r="Z2040" s="63"/>
      <c r="AA2040" s="63"/>
      <c r="AB2040" s="63"/>
      <c r="AC2040" s="63"/>
      <c r="AD2040" s="63"/>
      <c r="AE2040" s="63"/>
      <c r="AF2040" s="63"/>
      <c r="AG2040" s="63"/>
      <c r="AH2040" s="63"/>
      <c r="AI2040" s="63"/>
      <c r="AJ2040" s="63"/>
      <c r="AK2040" s="63"/>
      <c r="AL2040" s="63"/>
      <c r="AM2040" s="63"/>
      <c r="AN2040" s="63"/>
      <c r="AO2040" s="63"/>
      <c r="AP2040" s="63"/>
      <c r="AQ2040" s="63"/>
      <c r="AR2040" s="63"/>
      <c r="AS2040" s="63"/>
      <c r="AT2040" s="63"/>
      <c r="AU2040" s="63"/>
      <c r="AV2040" s="63"/>
      <c r="AW2040" s="63"/>
      <c r="AX2040" s="63"/>
      <c r="AY2040" s="63"/>
      <c r="AZ2040" s="63"/>
      <c r="BA2040" s="63"/>
      <c r="BB2040" s="63"/>
      <c r="BC2040" s="63"/>
      <c r="BD2040" s="63"/>
      <c r="BE2040" s="63"/>
      <c r="BF2040" s="63"/>
      <c r="BG2040" s="63"/>
      <c r="BH2040" s="63"/>
      <c r="BI2040" s="63"/>
      <c r="BJ2040" s="63"/>
      <c r="BK2040" s="63"/>
      <c r="BL2040" s="63"/>
      <c r="BM2040" s="63"/>
      <c r="BN2040" s="63"/>
      <c r="BO2040" s="63"/>
      <c r="BP2040" s="63"/>
      <c r="BQ2040" s="63"/>
      <c r="BR2040" s="63"/>
      <c r="BS2040" s="63"/>
      <c r="BT2040" s="63"/>
      <c r="BU2040" s="63"/>
      <c r="BV2040" s="63"/>
      <c r="BW2040" s="63"/>
      <c r="BX2040" s="63"/>
      <c r="BY2040" s="63"/>
      <c r="BZ2040" s="63"/>
      <c r="CA2040" s="63"/>
      <c r="CB2040" s="63"/>
      <c r="CC2040" s="63"/>
      <c r="CD2040" s="63"/>
      <c r="CE2040" s="63"/>
      <c r="CF2040" s="63"/>
      <c r="CG2040" s="63"/>
      <c r="CH2040" s="63"/>
      <c r="CI2040" s="63"/>
      <c r="CJ2040" s="63"/>
      <c r="CK2040" s="63"/>
      <c r="CL2040" s="63"/>
      <c r="CM2040" s="63"/>
      <c r="CN2040" s="63"/>
      <c r="CO2040" s="63"/>
      <c r="CP2040" s="63"/>
      <c r="CR2040" s="227"/>
      <c r="CS2040" s="74"/>
    </row>
    <row r="2041" spans="1:97" s="72" customFormat="1" ht="75.75" customHeight="1">
      <c r="A2041" s="63"/>
      <c r="B2041" s="63"/>
      <c r="C2041" s="63"/>
      <c r="D2041" s="63"/>
      <c r="E2041" s="63"/>
      <c r="F2041" s="63"/>
      <c r="G2041" s="63"/>
      <c r="H2041" s="63"/>
      <c r="I2041" s="63"/>
      <c r="J2041" s="63"/>
      <c r="K2041" s="63"/>
      <c r="L2041" s="63"/>
      <c r="M2041" s="63"/>
      <c r="N2041" s="63"/>
      <c r="O2041" s="63"/>
      <c r="P2041" s="63"/>
      <c r="Q2041" s="63"/>
      <c r="R2041" s="63"/>
      <c r="S2041" s="63"/>
      <c r="T2041" s="63"/>
      <c r="U2041" s="63"/>
      <c r="V2041" s="63"/>
      <c r="W2041" s="63"/>
      <c r="X2041" s="63"/>
      <c r="Y2041" s="63"/>
      <c r="Z2041" s="63"/>
      <c r="AA2041" s="63"/>
      <c r="AB2041" s="63"/>
      <c r="AC2041" s="63"/>
      <c r="AD2041" s="63"/>
      <c r="AE2041" s="63"/>
      <c r="AF2041" s="63"/>
      <c r="AG2041" s="63"/>
      <c r="AH2041" s="63"/>
      <c r="AI2041" s="63"/>
      <c r="AJ2041" s="63"/>
      <c r="AK2041" s="63"/>
      <c r="AL2041" s="63"/>
      <c r="AM2041" s="63"/>
      <c r="AN2041" s="63"/>
      <c r="AO2041" s="63"/>
      <c r="AP2041" s="63"/>
      <c r="AQ2041" s="63"/>
      <c r="AR2041" s="63"/>
      <c r="AS2041" s="63"/>
      <c r="AT2041" s="63"/>
      <c r="AU2041" s="63"/>
      <c r="AV2041" s="63"/>
      <c r="AW2041" s="63"/>
      <c r="AX2041" s="63"/>
      <c r="AY2041" s="63"/>
      <c r="AZ2041" s="63"/>
      <c r="BA2041" s="63"/>
      <c r="BB2041" s="63"/>
      <c r="BC2041" s="63"/>
      <c r="BD2041" s="63"/>
      <c r="BE2041" s="63"/>
      <c r="BF2041" s="63"/>
      <c r="BG2041" s="63"/>
      <c r="BH2041" s="63"/>
      <c r="BI2041" s="63"/>
      <c r="BJ2041" s="63"/>
      <c r="BK2041" s="63"/>
      <c r="BL2041" s="63"/>
      <c r="BM2041" s="63"/>
      <c r="BN2041" s="63"/>
      <c r="BO2041" s="63"/>
      <c r="BP2041" s="63"/>
      <c r="BQ2041" s="63"/>
      <c r="BR2041" s="63"/>
      <c r="BS2041" s="63"/>
      <c r="BT2041" s="63"/>
      <c r="BU2041" s="63"/>
      <c r="BV2041" s="63"/>
      <c r="BW2041" s="63"/>
      <c r="BX2041" s="63"/>
      <c r="BY2041" s="63"/>
      <c r="BZ2041" s="63"/>
      <c r="CA2041" s="63"/>
      <c r="CB2041" s="63"/>
      <c r="CC2041" s="63"/>
      <c r="CD2041" s="63"/>
      <c r="CE2041" s="63"/>
      <c r="CF2041" s="63"/>
      <c r="CG2041" s="63"/>
      <c r="CH2041" s="63"/>
      <c r="CI2041" s="63"/>
      <c r="CJ2041" s="63"/>
      <c r="CK2041" s="63"/>
      <c r="CL2041" s="63"/>
      <c r="CM2041" s="63"/>
      <c r="CN2041" s="63"/>
      <c r="CO2041" s="63"/>
      <c r="CP2041" s="63"/>
      <c r="CR2041" s="227"/>
      <c r="CS2041" s="74"/>
    </row>
    <row r="2042" spans="1:97" s="72" customFormat="1" ht="75.75" customHeight="1">
      <c r="A2042" s="63"/>
      <c r="B2042" s="63"/>
      <c r="C2042" s="63"/>
      <c r="D2042" s="63"/>
      <c r="E2042" s="63"/>
      <c r="F2042" s="63"/>
      <c r="G2042" s="63"/>
      <c r="H2042" s="63"/>
      <c r="I2042" s="63"/>
      <c r="J2042" s="63"/>
      <c r="K2042" s="63"/>
      <c r="L2042" s="63"/>
      <c r="M2042" s="63"/>
      <c r="N2042" s="63"/>
      <c r="O2042" s="63"/>
      <c r="P2042" s="63"/>
      <c r="Q2042" s="63"/>
      <c r="R2042" s="63"/>
      <c r="S2042" s="63"/>
      <c r="T2042" s="63"/>
      <c r="U2042" s="63"/>
      <c r="V2042" s="63"/>
      <c r="W2042" s="63"/>
      <c r="X2042" s="63"/>
      <c r="Y2042" s="63"/>
      <c r="Z2042" s="63"/>
      <c r="AA2042" s="63"/>
      <c r="AB2042" s="63"/>
      <c r="AC2042" s="63"/>
      <c r="AD2042" s="63"/>
      <c r="AE2042" s="63"/>
      <c r="AF2042" s="63"/>
      <c r="AG2042" s="63"/>
      <c r="AH2042" s="63"/>
      <c r="AI2042" s="63"/>
      <c r="AJ2042" s="63"/>
      <c r="AK2042" s="63"/>
      <c r="AL2042" s="63"/>
      <c r="AM2042" s="63"/>
      <c r="AN2042" s="63"/>
      <c r="AO2042" s="63"/>
      <c r="AP2042" s="63"/>
      <c r="AQ2042" s="63"/>
      <c r="AR2042" s="63"/>
      <c r="AS2042" s="63"/>
      <c r="AT2042" s="63"/>
      <c r="AU2042" s="63"/>
      <c r="AV2042" s="63"/>
      <c r="AW2042" s="63"/>
      <c r="AX2042" s="63"/>
      <c r="AY2042" s="63"/>
      <c r="AZ2042" s="63"/>
      <c r="BA2042" s="63"/>
      <c r="BB2042" s="63"/>
      <c r="BC2042" s="63"/>
      <c r="BD2042" s="63"/>
      <c r="BE2042" s="63"/>
      <c r="BF2042" s="63"/>
      <c r="BG2042" s="63"/>
      <c r="BH2042" s="63"/>
      <c r="BI2042" s="63"/>
      <c r="BJ2042" s="63"/>
      <c r="BK2042" s="63"/>
      <c r="BL2042" s="63"/>
      <c r="BM2042" s="63"/>
      <c r="BN2042" s="63"/>
      <c r="BO2042" s="63"/>
      <c r="BP2042" s="63"/>
      <c r="BQ2042" s="63"/>
      <c r="BR2042" s="63"/>
      <c r="BS2042" s="63"/>
      <c r="BT2042" s="63"/>
      <c r="BU2042" s="63"/>
      <c r="BV2042" s="63"/>
      <c r="BW2042" s="63"/>
      <c r="BX2042" s="63"/>
      <c r="BY2042" s="63"/>
      <c r="BZ2042" s="63"/>
      <c r="CA2042" s="63"/>
      <c r="CB2042" s="63"/>
      <c r="CC2042" s="63"/>
      <c r="CD2042" s="63"/>
      <c r="CE2042" s="63"/>
      <c r="CF2042" s="63"/>
      <c r="CG2042" s="63"/>
      <c r="CH2042" s="63"/>
      <c r="CI2042" s="63"/>
      <c r="CJ2042" s="63"/>
      <c r="CK2042" s="63"/>
      <c r="CL2042" s="63"/>
      <c r="CM2042" s="63"/>
      <c r="CN2042" s="63"/>
      <c r="CO2042" s="63"/>
      <c r="CP2042" s="63"/>
      <c r="CR2042" s="227"/>
      <c r="CS2042" s="74"/>
    </row>
    <row r="2043" spans="1:97" s="72" customFormat="1" ht="75.75" customHeight="1">
      <c r="A2043" s="63"/>
      <c r="B2043" s="63"/>
      <c r="C2043" s="63"/>
      <c r="D2043" s="63"/>
      <c r="E2043" s="63"/>
      <c r="F2043" s="63"/>
      <c r="G2043" s="63"/>
      <c r="H2043" s="63"/>
      <c r="I2043" s="63"/>
      <c r="J2043" s="63"/>
      <c r="K2043" s="63"/>
      <c r="L2043" s="63"/>
      <c r="M2043" s="63"/>
      <c r="N2043" s="63"/>
      <c r="O2043" s="63"/>
      <c r="P2043" s="63"/>
      <c r="Q2043" s="63"/>
      <c r="R2043" s="63"/>
      <c r="S2043" s="63"/>
      <c r="T2043" s="63"/>
      <c r="U2043" s="63"/>
      <c r="V2043" s="63"/>
      <c r="W2043" s="63"/>
      <c r="X2043" s="63"/>
      <c r="Y2043" s="63"/>
      <c r="Z2043" s="63"/>
      <c r="AA2043" s="63"/>
      <c r="AB2043" s="63"/>
      <c r="AC2043" s="63"/>
      <c r="AD2043" s="63"/>
      <c r="AE2043" s="63"/>
      <c r="AF2043" s="63"/>
      <c r="AG2043" s="63"/>
      <c r="AH2043" s="63"/>
      <c r="AI2043" s="63"/>
      <c r="AJ2043" s="63"/>
      <c r="AK2043" s="63"/>
      <c r="AL2043" s="63"/>
      <c r="AM2043" s="63"/>
      <c r="AN2043" s="63"/>
      <c r="AO2043" s="63"/>
      <c r="AP2043" s="63"/>
      <c r="AQ2043" s="63"/>
      <c r="AR2043" s="63"/>
      <c r="AS2043" s="63"/>
      <c r="AT2043" s="63"/>
      <c r="AU2043" s="63"/>
      <c r="AV2043" s="63"/>
      <c r="AW2043" s="63"/>
      <c r="AX2043" s="63"/>
      <c r="AY2043" s="63"/>
      <c r="AZ2043" s="63"/>
      <c r="BA2043" s="63"/>
      <c r="BB2043" s="63"/>
      <c r="BC2043" s="63"/>
      <c r="BD2043" s="63"/>
      <c r="BE2043" s="63"/>
      <c r="BF2043" s="63"/>
      <c r="BG2043" s="63"/>
      <c r="BH2043" s="63"/>
      <c r="BI2043" s="63"/>
      <c r="BJ2043" s="63"/>
      <c r="BK2043" s="63"/>
      <c r="BL2043" s="63"/>
      <c r="BM2043" s="63"/>
      <c r="BN2043" s="63"/>
      <c r="BO2043" s="63"/>
      <c r="BP2043" s="63"/>
      <c r="BQ2043" s="63"/>
      <c r="BR2043" s="63"/>
      <c r="BS2043" s="63"/>
      <c r="BT2043" s="63"/>
      <c r="BU2043" s="63"/>
      <c r="BV2043" s="63"/>
      <c r="BW2043" s="63"/>
      <c r="BX2043" s="63"/>
      <c r="BY2043" s="63"/>
      <c r="BZ2043" s="63"/>
      <c r="CA2043" s="63"/>
      <c r="CB2043" s="63"/>
      <c r="CC2043" s="63"/>
      <c r="CD2043" s="63"/>
      <c r="CE2043" s="63"/>
      <c r="CF2043" s="63"/>
      <c r="CG2043" s="63"/>
      <c r="CH2043" s="63"/>
      <c r="CI2043" s="63"/>
      <c r="CJ2043" s="63"/>
      <c r="CK2043" s="63"/>
      <c r="CL2043" s="63"/>
      <c r="CM2043" s="63"/>
      <c r="CN2043" s="63"/>
      <c r="CO2043" s="63"/>
      <c r="CP2043" s="63"/>
      <c r="CR2043" s="227"/>
      <c r="CS2043" s="74"/>
    </row>
    <row r="2044" spans="1:97" s="72" customFormat="1" ht="75.75" customHeight="1">
      <c r="A2044" s="63"/>
      <c r="B2044" s="63"/>
      <c r="C2044" s="63"/>
      <c r="D2044" s="63"/>
      <c r="E2044" s="63"/>
      <c r="F2044" s="63"/>
      <c r="G2044" s="63"/>
      <c r="H2044" s="63"/>
      <c r="I2044" s="63"/>
      <c r="J2044" s="63"/>
      <c r="K2044" s="63"/>
      <c r="L2044" s="63"/>
      <c r="M2044" s="63"/>
      <c r="N2044" s="63"/>
      <c r="O2044" s="63"/>
      <c r="P2044" s="63"/>
      <c r="Q2044" s="63"/>
      <c r="R2044" s="63"/>
      <c r="S2044" s="63"/>
      <c r="T2044" s="63"/>
      <c r="U2044" s="63"/>
      <c r="V2044" s="63"/>
      <c r="W2044" s="63"/>
      <c r="X2044" s="63"/>
      <c r="Y2044" s="63"/>
      <c r="Z2044" s="63"/>
      <c r="AA2044" s="63"/>
      <c r="AB2044" s="63"/>
      <c r="AC2044" s="63"/>
      <c r="AD2044" s="63"/>
      <c r="AE2044" s="63"/>
      <c r="AF2044" s="63"/>
      <c r="AG2044" s="63"/>
      <c r="AH2044" s="63"/>
      <c r="AI2044" s="63"/>
      <c r="AJ2044" s="63"/>
      <c r="AK2044" s="63"/>
      <c r="AL2044" s="63"/>
      <c r="AM2044" s="63"/>
      <c r="AN2044" s="63"/>
      <c r="AO2044" s="63"/>
      <c r="AP2044" s="63"/>
      <c r="AQ2044" s="63"/>
      <c r="AR2044" s="63"/>
      <c r="AS2044" s="63"/>
      <c r="AT2044" s="63"/>
      <c r="AU2044" s="63"/>
      <c r="AV2044" s="63"/>
      <c r="AW2044" s="63"/>
      <c r="AX2044" s="63"/>
      <c r="AY2044" s="63"/>
      <c r="AZ2044" s="63"/>
      <c r="BA2044" s="63"/>
      <c r="BB2044" s="63"/>
      <c r="BC2044" s="63"/>
      <c r="BD2044" s="63"/>
      <c r="BE2044" s="63"/>
      <c r="BF2044" s="63"/>
      <c r="BG2044" s="63"/>
      <c r="BH2044" s="63"/>
      <c r="BI2044" s="63"/>
      <c r="BJ2044" s="63"/>
      <c r="BK2044" s="63"/>
      <c r="BL2044" s="63"/>
      <c r="BM2044" s="63"/>
      <c r="BN2044" s="63"/>
      <c r="BO2044" s="63"/>
      <c r="BP2044" s="63"/>
      <c r="BQ2044" s="63"/>
      <c r="BR2044" s="63"/>
      <c r="BS2044" s="63"/>
      <c r="BT2044" s="63"/>
      <c r="BU2044" s="63"/>
      <c r="BV2044" s="63"/>
      <c r="BW2044" s="63"/>
      <c r="BX2044" s="63"/>
      <c r="BY2044" s="63"/>
      <c r="BZ2044" s="63"/>
      <c r="CA2044" s="63"/>
      <c r="CB2044" s="63"/>
      <c r="CC2044" s="63"/>
      <c r="CD2044" s="63"/>
      <c r="CE2044" s="63"/>
      <c r="CF2044" s="63"/>
      <c r="CG2044" s="63"/>
      <c r="CH2044" s="63"/>
      <c r="CI2044" s="63"/>
      <c r="CJ2044" s="63"/>
      <c r="CK2044" s="63"/>
      <c r="CL2044" s="63"/>
      <c r="CM2044" s="63"/>
      <c r="CN2044" s="63"/>
      <c r="CO2044" s="63"/>
      <c r="CP2044" s="63"/>
      <c r="CR2044" s="227"/>
      <c r="CS2044" s="74"/>
    </row>
    <row r="2045" spans="1:97" s="72" customFormat="1" ht="75.75" customHeight="1">
      <c r="A2045" s="63"/>
      <c r="B2045" s="63"/>
      <c r="C2045" s="63"/>
      <c r="D2045" s="63"/>
      <c r="E2045" s="63"/>
      <c r="F2045" s="63"/>
      <c r="G2045" s="63"/>
      <c r="H2045" s="63"/>
      <c r="I2045" s="63"/>
      <c r="J2045" s="63"/>
      <c r="K2045" s="63"/>
      <c r="L2045" s="63"/>
      <c r="M2045" s="63"/>
      <c r="N2045" s="63"/>
      <c r="O2045" s="63"/>
      <c r="P2045" s="63"/>
      <c r="Q2045" s="63"/>
      <c r="R2045" s="63"/>
      <c r="S2045" s="63"/>
      <c r="T2045" s="63"/>
      <c r="U2045" s="63"/>
      <c r="V2045" s="63"/>
      <c r="W2045" s="63"/>
      <c r="X2045" s="63"/>
      <c r="Y2045" s="63"/>
      <c r="Z2045" s="63"/>
      <c r="AA2045" s="63"/>
      <c r="AB2045" s="63"/>
      <c r="AC2045" s="63"/>
      <c r="AD2045" s="63"/>
      <c r="AE2045" s="63"/>
      <c r="AF2045" s="63"/>
      <c r="AG2045" s="63"/>
      <c r="AH2045" s="63"/>
      <c r="AI2045" s="63"/>
      <c r="AJ2045" s="63"/>
      <c r="AK2045" s="63"/>
      <c r="AL2045" s="63"/>
      <c r="AM2045" s="63"/>
      <c r="AN2045" s="63"/>
      <c r="AO2045" s="63"/>
      <c r="AP2045" s="63"/>
      <c r="AQ2045" s="63"/>
      <c r="AR2045" s="63"/>
      <c r="AS2045" s="63"/>
      <c r="AT2045" s="63"/>
      <c r="AU2045" s="63"/>
      <c r="AV2045" s="63"/>
      <c r="AW2045" s="63"/>
      <c r="AX2045" s="63"/>
      <c r="AY2045" s="63"/>
      <c r="AZ2045" s="63"/>
      <c r="BA2045" s="63"/>
      <c r="BB2045" s="63"/>
      <c r="BC2045" s="63"/>
      <c r="BD2045" s="63"/>
      <c r="BE2045" s="63"/>
      <c r="BF2045" s="63"/>
      <c r="BG2045" s="63"/>
      <c r="BH2045" s="63"/>
      <c r="BI2045" s="63"/>
      <c r="BJ2045" s="63"/>
      <c r="BK2045" s="63"/>
      <c r="BL2045" s="63"/>
      <c r="BM2045" s="63"/>
      <c r="BN2045" s="63"/>
      <c r="BO2045" s="63"/>
      <c r="BP2045" s="63"/>
      <c r="BQ2045" s="63"/>
      <c r="BR2045" s="63"/>
      <c r="BS2045" s="63"/>
      <c r="BT2045" s="63"/>
      <c r="BU2045" s="63"/>
      <c r="BV2045" s="63"/>
      <c r="BW2045" s="63"/>
      <c r="BX2045" s="63"/>
      <c r="BY2045" s="63"/>
      <c r="BZ2045" s="63"/>
      <c r="CA2045" s="63"/>
      <c r="CB2045" s="63"/>
      <c r="CC2045" s="63"/>
      <c r="CD2045" s="63"/>
      <c r="CE2045" s="63"/>
      <c r="CF2045" s="63"/>
      <c r="CG2045" s="63"/>
      <c r="CH2045" s="63"/>
      <c r="CI2045" s="63"/>
      <c r="CJ2045" s="63"/>
      <c r="CK2045" s="63"/>
      <c r="CL2045" s="63"/>
      <c r="CM2045" s="63"/>
      <c r="CN2045" s="63"/>
      <c r="CO2045" s="63"/>
      <c r="CP2045" s="63"/>
      <c r="CR2045" s="227"/>
      <c r="CS2045" s="74"/>
    </row>
    <row r="2046" spans="1:97" s="72" customFormat="1" ht="75.75" customHeight="1">
      <c r="A2046" s="63"/>
      <c r="B2046" s="63"/>
      <c r="C2046" s="63"/>
      <c r="D2046" s="63"/>
      <c r="E2046" s="63"/>
      <c r="F2046" s="63"/>
      <c r="G2046" s="63"/>
      <c r="H2046" s="63"/>
      <c r="I2046" s="63"/>
      <c r="J2046" s="63"/>
      <c r="K2046" s="63"/>
      <c r="L2046" s="63"/>
      <c r="M2046" s="63"/>
      <c r="N2046" s="63"/>
      <c r="O2046" s="63"/>
      <c r="P2046" s="63"/>
      <c r="Q2046" s="63"/>
      <c r="R2046" s="63"/>
      <c r="S2046" s="63"/>
      <c r="T2046" s="63"/>
      <c r="U2046" s="63"/>
      <c r="V2046" s="63"/>
      <c r="W2046" s="63"/>
      <c r="X2046" s="63"/>
      <c r="Y2046" s="63"/>
      <c r="Z2046" s="63"/>
      <c r="AA2046" s="63"/>
      <c r="AB2046" s="63"/>
      <c r="AC2046" s="63"/>
      <c r="AD2046" s="63"/>
      <c r="AE2046" s="63"/>
      <c r="AF2046" s="63"/>
      <c r="AG2046" s="63"/>
      <c r="AH2046" s="63"/>
      <c r="AI2046" s="63"/>
      <c r="AJ2046" s="63"/>
      <c r="AK2046" s="63"/>
      <c r="AL2046" s="63"/>
      <c r="AM2046" s="63"/>
      <c r="AN2046" s="63"/>
      <c r="AO2046" s="63"/>
      <c r="AP2046" s="63"/>
      <c r="AQ2046" s="63"/>
      <c r="AR2046" s="63"/>
      <c r="AS2046" s="63"/>
      <c r="AT2046" s="63"/>
      <c r="AU2046" s="63"/>
      <c r="AV2046" s="63"/>
      <c r="AW2046" s="63"/>
      <c r="AX2046" s="63"/>
      <c r="AY2046" s="63"/>
      <c r="AZ2046" s="63"/>
      <c r="BA2046" s="63"/>
      <c r="BB2046" s="63"/>
      <c r="BC2046" s="63"/>
      <c r="BD2046" s="63"/>
      <c r="BE2046" s="63"/>
      <c r="BF2046" s="63"/>
      <c r="BG2046" s="63"/>
      <c r="BH2046" s="63"/>
      <c r="BI2046" s="63"/>
      <c r="BJ2046" s="63"/>
      <c r="BK2046" s="63"/>
      <c r="BL2046" s="63"/>
      <c r="BM2046" s="63"/>
      <c r="BN2046" s="63"/>
      <c r="BO2046" s="63"/>
      <c r="BP2046" s="63"/>
      <c r="BQ2046" s="63"/>
      <c r="BR2046" s="63"/>
      <c r="BS2046" s="63"/>
      <c r="BT2046" s="63"/>
      <c r="BU2046" s="63"/>
      <c r="BV2046" s="63"/>
      <c r="BW2046" s="63"/>
      <c r="BX2046" s="63"/>
      <c r="BY2046" s="63"/>
      <c r="BZ2046" s="63"/>
      <c r="CA2046" s="63"/>
      <c r="CB2046" s="63"/>
      <c r="CC2046" s="63"/>
      <c r="CD2046" s="63"/>
      <c r="CE2046" s="63"/>
      <c r="CF2046" s="63"/>
      <c r="CG2046" s="63"/>
      <c r="CH2046" s="63"/>
      <c r="CI2046" s="63"/>
      <c r="CJ2046" s="63"/>
      <c r="CK2046" s="63"/>
      <c r="CL2046" s="63"/>
      <c r="CM2046" s="63"/>
      <c r="CN2046" s="63"/>
      <c r="CO2046" s="63"/>
      <c r="CP2046" s="63"/>
      <c r="CR2046" s="227"/>
      <c r="CS2046" s="74"/>
    </row>
    <row r="2047" spans="1:97" s="72" customFormat="1" ht="75.75" customHeight="1">
      <c r="A2047" s="63"/>
      <c r="B2047" s="63"/>
      <c r="C2047" s="63"/>
      <c r="D2047" s="63"/>
      <c r="E2047" s="63"/>
      <c r="F2047" s="63"/>
      <c r="G2047" s="63"/>
      <c r="H2047" s="63"/>
      <c r="I2047" s="63"/>
      <c r="J2047" s="63"/>
      <c r="K2047" s="63"/>
      <c r="L2047" s="63"/>
      <c r="M2047" s="63"/>
      <c r="N2047" s="63"/>
      <c r="O2047" s="63"/>
      <c r="P2047" s="63"/>
      <c r="Q2047" s="63"/>
      <c r="R2047" s="63"/>
      <c r="S2047" s="63"/>
      <c r="T2047" s="63"/>
      <c r="U2047" s="63"/>
      <c r="V2047" s="63"/>
      <c r="W2047" s="63"/>
      <c r="X2047" s="63"/>
      <c r="Y2047" s="63"/>
      <c r="Z2047" s="63"/>
      <c r="AA2047" s="63"/>
      <c r="AB2047" s="63"/>
      <c r="AC2047" s="63"/>
      <c r="AD2047" s="63"/>
      <c r="AE2047" s="63"/>
      <c r="AF2047" s="63"/>
      <c r="AG2047" s="63"/>
      <c r="AH2047" s="63"/>
      <c r="AI2047" s="63"/>
      <c r="AJ2047" s="63"/>
      <c r="AK2047" s="63"/>
      <c r="AL2047" s="63"/>
      <c r="AM2047" s="63"/>
      <c r="AN2047" s="63"/>
      <c r="AO2047" s="63"/>
      <c r="AP2047" s="63"/>
      <c r="AQ2047" s="63"/>
      <c r="AR2047" s="63"/>
      <c r="AS2047" s="63"/>
      <c r="AT2047" s="63"/>
      <c r="AU2047" s="63"/>
      <c r="AV2047" s="63"/>
      <c r="AW2047" s="63"/>
      <c r="AX2047" s="63"/>
      <c r="AY2047" s="63"/>
      <c r="AZ2047" s="63"/>
      <c r="BA2047" s="63"/>
      <c r="BB2047" s="63"/>
      <c r="BC2047" s="63"/>
      <c r="BD2047" s="63"/>
      <c r="BE2047" s="63"/>
      <c r="BF2047" s="63"/>
      <c r="BG2047" s="63"/>
      <c r="BH2047" s="63"/>
      <c r="BI2047" s="63"/>
      <c r="BJ2047" s="63"/>
      <c r="BK2047" s="63"/>
      <c r="BL2047" s="63"/>
      <c r="BM2047" s="63"/>
      <c r="BN2047" s="63"/>
      <c r="BO2047" s="63"/>
      <c r="BP2047" s="63"/>
      <c r="BQ2047" s="63"/>
      <c r="BR2047" s="63"/>
      <c r="BS2047" s="63"/>
      <c r="BT2047" s="63"/>
      <c r="BU2047" s="63"/>
      <c r="BV2047" s="63"/>
      <c r="BW2047" s="63"/>
      <c r="BX2047" s="63"/>
      <c r="BY2047" s="63"/>
      <c r="BZ2047" s="63"/>
      <c r="CA2047" s="63"/>
      <c r="CB2047" s="63"/>
      <c r="CC2047" s="63"/>
      <c r="CD2047" s="63"/>
      <c r="CE2047" s="63"/>
      <c r="CF2047" s="63"/>
      <c r="CG2047" s="63"/>
      <c r="CH2047" s="63"/>
      <c r="CI2047" s="63"/>
      <c r="CJ2047" s="63"/>
      <c r="CK2047" s="63"/>
      <c r="CL2047" s="63"/>
      <c r="CM2047" s="63"/>
      <c r="CN2047" s="63"/>
      <c r="CO2047" s="63"/>
      <c r="CP2047" s="63"/>
      <c r="CR2047" s="227"/>
      <c r="CS2047" s="74"/>
    </row>
    <row r="2048" spans="1:97" s="72" customFormat="1" ht="75.75" customHeight="1">
      <c r="A2048" s="63"/>
      <c r="B2048" s="63"/>
      <c r="C2048" s="63"/>
      <c r="D2048" s="63"/>
      <c r="E2048" s="63"/>
      <c r="F2048" s="63"/>
      <c r="G2048" s="63"/>
      <c r="H2048" s="63"/>
      <c r="I2048" s="63"/>
      <c r="J2048" s="63"/>
      <c r="K2048" s="63"/>
      <c r="L2048" s="63"/>
      <c r="M2048" s="63"/>
      <c r="N2048" s="63"/>
      <c r="O2048" s="63"/>
      <c r="P2048" s="63"/>
      <c r="Q2048" s="63"/>
      <c r="R2048" s="63"/>
      <c r="S2048" s="63"/>
      <c r="T2048" s="63"/>
      <c r="U2048" s="63"/>
      <c r="V2048" s="63"/>
      <c r="W2048" s="63"/>
      <c r="X2048" s="63"/>
      <c r="Y2048" s="63"/>
      <c r="Z2048" s="63"/>
      <c r="AA2048" s="63"/>
      <c r="AB2048" s="63"/>
      <c r="AC2048" s="63"/>
      <c r="AD2048" s="63"/>
      <c r="AE2048" s="63"/>
      <c r="AF2048" s="63"/>
      <c r="AG2048" s="63"/>
      <c r="AH2048" s="63"/>
      <c r="AI2048" s="63"/>
      <c r="AJ2048" s="63"/>
      <c r="AK2048" s="63"/>
      <c r="AL2048" s="63"/>
      <c r="AM2048" s="63"/>
      <c r="AN2048" s="63"/>
      <c r="AO2048" s="63"/>
      <c r="AP2048" s="63"/>
      <c r="AQ2048" s="63"/>
      <c r="AR2048" s="63"/>
      <c r="AS2048" s="63"/>
      <c r="AT2048" s="63"/>
      <c r="AU2048" s="63"/>
      <c r="AV2048" s="63"/>
      <c r="AW2048" s="63"/>
      <c r="AX2048" s="63"/>
      <c r="AY2048" s="63"/>
      <c r="AZ2048" s="63"/>
      <c r="BA2048" s="63"/>
      <c r="BB2048" s="63"/>
      <c r="BC2048" s="63"/>
      <c r="BD2048" s="63"/>
      <c r="BE2048" s="63"/>
      <c r="BF2048" s="63"/>
      <c r="BG2048" s="63"/>
      <c r="BH2048" s="63"/>
      <c r="BI2048" s="63"/>
      <c r="BJ2048" s="63"/>
      <c r="BK2048" s="63"/>
      <c r="BL2048" s="63"/>
      <c r="BM2048" s="63"/>
      <c r="BN2048" s="63"/>
      <c r="BO2048" s="63"/>
      <c r="BP2048" s="63"/>
      <c r="BQ2048" s="63"/>
      <c r="BR2048" s="63"/>
      <c r="BS2048" s="63"/>
      <c r="BT2048" s="63"/>
      <c r="BU2048" s="63"/>
      <c r="BV2048" s="63"/>
      <c r="BW2048" s="63"/>
      <c r="BX2048" s="63"/>
      <c r="BY2048" s="63"/>
      <c r="BZ2048" s="63"/>
      <c r="CA2048" s="63"/>
      <c r="CB2048" s="63"/>
      <c r="CC2048" s="63"/>
      <c r="CD2048" s="63"/>
      <c r="CE2048" s="63"/>
      <c r="CF2048" s="63"/>
      <c r="CG2048" s="63"/>
      <c r="CH2048" s="63"/>
      <c r="CI2048" s="63"/>
      <c r="CJ2048" s="63"/>
      <c r="CK2048" s="63"/>
      <c r="CL2048" s="63"/>
      <c r="CM2048" s="63"/>
      <c r="CN2048" s="63"/>
      <c r="CO2048" s="63"/>
      <c r="CP2048" s="63"/>
      <c r="CR2048" s="227"/>
      <c r="CS2048" s="74"/>
    </row>
    <row r="2049" spans="1:97" s="72" customFormat="1" ht="75.75" customHeight="1">
      <c r="A2049" s="63"/>
      <c r="B2049" s="63"/>
      <c r="C2049" s="63"/>
      <c r="D2049" s="63"/>
      <c r="E2049" s="63"/>
      <c r="F2049" s="63"/>
      <c r="G2049" s="63"/>
      <c r="H2049" s="63"/>
      <c r="I2049" s="63"/>
      <c r="J2049" s="63"/>
      <c r="K2049" s="63"/>
      <c r="L2049" s="63"/>
      <c r="M2049" s="63"/>
      <c r="N2049" s="63"/>
      <c r="O2049" s="63"/>
      <c r="P2049" s="63"/>
      <c r="Q2049" s="63"/>
      <c r="R2049" s="63"/>
      <c r="S2049" s="63"/>
      <c r="T2049" s="63"/>
      <c r="U2049" s="63"/>
      <c r="V2049" s="63"/>
      <c r="W2049" s="63"/>
      <c r="X2049" s="63"/>
      <c r="Y2049" s="63"/>
      <c r="Z2049" s="63"/>
      <c r="AA2049" s="63"/>
      <c r="AB2049" s="63"/>
      <c r="AC2049" s="63"/>
      <c r="AD2049" s="63"/>
      <c r="AE2049" s="63"/>
      <c r="AF2049" s="63"/>
      <c r="AG2049" s="63"/>
      <c r="AH2049" s="63"/>
      <c r="AI2049" s="63"/>
      <c r="AJ2049" s="63"/>
      <c r="AK2049" s="63"/>
      <c r="AL2049" s="63"/>
      <c r="AM2049" s="63"/>
      <c r="AN2049" s="63"/>
      <c r="AO2049" s="63"/>
      <c r="AP2049" s="63"/>
      <c r="AQ2049" s="63"/>
      <c r="AR2049" s="63"/>
      <c r="AS2049" s="63"/>
      <c r="AT2049" s="63"/>
      <c r="AU2049" s="63"/>
      <c r="AV2049" s="63"/>
      <c r="AW2049" s="63"/>
      <c r="AX2049" s="63"/>
      <c r="AY2049" s="63"/>
      <c r="AZ2049" s="63"/>
      <c r="BA2049" s="63"/>
      <c r="BB2049" s="63"/>
      <c r="BC2049" s="63"/>
      <c r="BD2049" s="63"/>
      <c r="BE2049" s="63"/>
      <c r="BF2049" s="63"/>
      <c r="BG2049" s="63"/>
      <c r="BH2049" s="63"/>
      <c r="BI2049" s="63"/>
      <c r="BJ2049" s="63"/>
      <c r="BK2049" s="63"/>
      <c r="BL2049" s="63"/>
      <c r="BM2049" s="63"/>
      <c r="BN2049" s="63"/>
      <c r="BO2049" s="63"/>
      <c r="BP2049" s="63"/>
      <c r="BQ2049" s="63"/>
      <c r="BR2049" s="63"/>
      <c r="BS2049" s="63"/>
      <c r="BT2049" s="63"/>
      <c r="BU2049" s="63"/>
      <c r="BV2049" s="63"/>
      <c r="BW2049" s="63"/>
      <c r="BX2049" s="63"/>
      <c r="BY2049" s="63"/>
      <c r="BZ2049" s="63"/>
      <c r="CA2049" s="63"/>
      <c r="CB2049" s="63"/>
      <c r="CC2049" s="63"/>
      <c r="CD2049" s="63"/>
      <c r="CE2049" s="63"/>
      <c r="CF2049" s="63"/>
      <c r="CG2049" s="63"/>
      <c r="CH2049" s="63"/>
      <c r="CI2049" s="63"/>
      <c r="CJ2049" s="63"/>
      <c r="CK2049" s="63"/>
      <c r="CL2049" s="63"/>
      <c r="CM2049" s="63"/>
      <c r="CN2049" s="63"/>
      <c r="CO2049" s="63"/>
      <c r="CP2049" s="63"/>
      <c r="CR2049" s="227"/>
      <c r="CS2049" s="74"/>
    </row>
    <row r="2050" spans="1:97" s="72" customFormat="1" ht="75.75" customHeight="1">
      <c r="A2050" s="63"/>
      <c r="B2050" s="63"/>
      <c r="C2050" s="63"/>
      <c r="D2050" s="63"/>
      <c r="E2050" s="63"/>
      <c r="F2050" s="63"/>
      <c r="G2050" s="63"/>
      <c r="H2050" s="63"/>
      <c r="I2050" s="63"/>
      <c r="J2050" s="63"/>
      <c r="K2050" s="63"/>
      <c r="L2050" s="63"/>
      <c r="M2050" s="63"/>
      <c r="N2050" s="63"/>
      <c r="O2050" s="63"/>
      <c r="P2050" s="63"/>
      <c r="Q2050" s="63"/>
      <c r="R2050" s="63"/>
      <c r="S2050" s="63"/>
      <c r="T2050" s="63"/>
      <c r="U2050" s="63"/>
      <c r="V2050" s="63"/>
      <c r="W2050" s="63"/>
      <c r="X2050" s="63"/>
      <c r="Y2050" s="63"/>
      <c r="Z2050" s="63"/>
      <c r="AA2050" s="63"/>
      <c r="AB2050" s="63"/>
      <c r="AC2050" s="63"/>
      <c r="AD2050" s="63"/>
      <c r="AE2050" s="63"/>
      <c r="AF2050" s="63"/>
      <c r="AG2050" s="63"/>
      <c r="AH2050" s="63"/>
      <c r="AI2050" s="63"/>
      <c r="AJ2050" s="63"/>
      <c r="AK2050" s="63"/>
      <c r="AL2050" s="63"/>
      <c r="AM2050" s="63"/>
      <c r="AN2050" s="63"/>
      <c r="AO2050" s="63"/>
      <c r="AP2050" s="63"/>
      <c r="AQ2050" s="63"/>
      <c r="AR2050" s="63"/>
      <c r="AS2050" s="63"/>
      <c r="AT2050" s="63"/>
      <c r="AU2050" s="63"/>
      <c r="AV2050" s="63"/>
      <c r="AW2050" s="63"/>
      <c r="AX2050" s="63"/>
      <c r="AY2050" s="63"/>
      <c r="AZ2050" s="63"/>
      <c r="BA2050" s="63"/>
      <c r="BB2050" s="63"/>
      <c r="BC2050" s="63"/>
      <c r="BD2050" s="63"/>
      <c r="BE2050" s="63"/>
      <c r="BF2050" s="63"/>
      <c r="BG2050" s="63"/>
      <c r="BH2050" s="63"/>
      <c r="BI2050" s="63"/>
      <c r="BJ2050" s="63"/>
      <c r="BK2050" s="63"/>
      <c r="BL2050" s="63"/>
      <c r="BM2050" s="63"/>
      <c r="BN2050" s="63"/>
      <c r="BO2050" s="63"/>
      <c r="BP2050" s="63"/>
      <c r="BQ2050" s="63"/>
      <c r="BR2050" s="63"/>
      <c r="BS2050" s="63"/>
      <c r="BT2050" s="63"/>
      <c r="BU2050" s="63"/>
      <c r="BV2050" s="63"/>
      <c r="BW2050" s="63"/>
      <c r="BX2050" s="63"/>
      <c r="BY2050" s="63"/>
      <c r="BZ2050" s="63"/>
      <c r="CA2050" s="63"/>
      <c r="CB2050" s="63"/>
      <c r="CC2050" s="63"/>
      <c r="CD2050" s="63"/>
      <c r="CE2050" s="63"/>
      <c r="CF2050" s="63"/>
      <c r="CG2050" s="63"/>
      <c r="CH2050" s="63"/>
      <c r="CI2050" s="63"/>
      <c r="CJ2050" s="63"/>
      <c r="CK2050" s="63"/>
      <c r="CL2050" s="63"/>
      <c r="CM2050" s="63"/>
      <c r="CN2050" s="63"/>
      <c r="CO2050" s="63"/>
      <c r="CP2050" s="63"/>
      <c r="CR2050" s="227"/>
      <c r="CS2050" s="74"/>
    </row>
    <row r="2051" spans="1:97" s="72" customFormat="1" ht="75.75" customHeight="1">
      <c r="A2051" s="63"/>
      <c r="B2051" s="63"/>
      <c r="C2051" s="63"/>
      <c r="D2051" s="63"/>
      <c r="E2051" s="63"/>
      <c r="F2051" s="63"/>
      <c r="G2051" s="63"/>
      <c r="H2051" s="63"/>
      <c r="I2051" s="63"/>
      <c r="J2051" s="63"/>
      <c r="K2051" s="63"/>
      <c r="L2051" s="63"/>
      <c r="M2051" s="63"/>
      <c r="N2051" s="63"/>
      <c r="O2051" s="63"/>
      <c r="P2051" s="63"/>
      <c r="Q2051" s="63"/>
      <c r="R2051" s="63"/>
      <c r="S2051" s="63"/>
      <c r="T2051" s="63"/>
      <c r="U2051" s="63"/>
      <c r="V2051" s="63"/>
      <c r="W2051" s="63"/>
      <c r="X2051" s="63"/>
      <c r="Y2051" s="63"/>
      <c r="Z2051" s="63"/>
      <c r="AA2051" s="63"/>
      <c r="AB2051" s="63"/>
      <c r="AC2051" s="63"/>
      <c r="AD2051" s="63"/>
      <c r="AE2051" s="63"/>
      <c r="AF2051" s="63"/>
      <c r="AG2051" s="63"/>
      <c r="AH2051" s="63"/>
      <c r="AI2051" s="63"/>
      <c r="AJ2051" s="63"/>
      <c r="AK2051" s="63"/>
      <c r="AL2051" s="63"/>
      <c r="AM2051" s="63"/>
      <c r="AN2051" s="63"/>
      <c r="AO2051" s="63"/>
      <c r="AP2051" s="63"/>
      <c r="AQ2051" s="63"/>
      <c r="AR2051" s="63"/>
      <c r="AS2051" s="63"/>
      <c r="AT2051" s="63"/>
      <c r="AU2051" s="63"/>
      <c r="AV2051" s="63"/>
      <c r="AW2051" s="63"/>
      <c r="AX2051" s="63"/>
      <c r="AY2051" s="63"/>
      <c r="AZ2051" s="63"/>
      <c r="BA2051" s="63"/>
      <c r="BB2051" s="63"/>
      <c r="BC2051" s="63"/>
      <c r="BD2051" s="63"/>
      <c r="BE2051" s="63"/>
      <c r="BF2051" s="63"/>
      <c r="BG2051" s="63"/>
      <c r="BH2051" s="63"/>
      <c r="BI2051" s="63"/>
      <c r="BJ2051" s="63"/>
      <c r="BK2051" s="63"/>
      <c r="BL2051" s="63"/>
      <c r="BM2051" s="63"/>
      <c r="BN2051" s="63"/>
      <c r="BO2051" s="63"/>
      <c r="BP2051" s="63"/>
      <c r="BQ2051" s="63"/>
      <c r="BR2051" s="63"/>
      <c r="BS2051" s="63"/>
      <c r="BT2051" s="63"/>
      <c r="BU2051" s="63"/>
      <c r="BV2051" s="63"/>
      <c r="BW2051" s="63"/>
      <c r="BX2051" s="63"/>
      <c r="BY2051" s="63"/>
      <c r="BZ2051" s="63"/>
      <c r="CA2051" s="63"/>
      <c r="CB2051" s="63"/>
      <c r="CC2051" s="63"/>
      <c r="CD2051" s="63"/>
      <c r="CE2051" s="63"/>
      <c r="CF2051" s="63"/>
      <c r="CG2051" s="63"/>
      <c r="CH2051" s="63"/>
      <c r="CI2051" s="63"/>
      <c r="CJ2051" s="63"/>
      <c r="CK2051" s="63"/>
      <c r="CL2051" s="63"/>
      <c r="CM2051" s="63"/>
      <c r="CN2051" s="63"/>
      <c r="CO2051" s="63"/>
      <c r="CP2051" s="63"/>
      <c r="CR2051" s="227"/>
      <c r="CS2051" s="74"/>
    </row>
    <row r="2052" spans="1:97" s="72" customFormat="1" ht="75.75" customHeight="1">
      <c r="A2052" s="63"/>
      <c r="B2052" s="63"/>
      <c r="C2052" s="63"/>
      <c r="D2052" s="63"/>
      <c r="E2052" s="63"/>
      <c r="F2052" s="63"/>
      <c r="G2052" s="63"/>
      <c r="H2052" s="63"/>
      <c r="I2052" s="63"/>
      <c r="J2052" s="63"/>
      <c r="K2052" s="63"/>
      <c r="L2052" s="63"/>
      <c r="M2052" s="63"/>
      <c r="N2052" s="63"/>
      <c r="O2052" s="63"/>
      <c r="P2052" s="63"/>
      <c r="Q2052" s="63"/>
      <c r="R2052" s="63"/>
      <c r="S2052" s="63"/>
      <c r="T2052" s="63"/>
      <c r="U2052" s="63"/>
      <c r="V2052" s="63"/>
      <c r="W2052" s="63"/>
      <c r="X2052" s="63"/>
      <c r="Y2052" s="63"/>
      <c r="Z2052" s="63"/>
      <c r="AA2052" s="63"/>
      <c r="AB2052" s="63"/>
      <c r="AC2052" s="63"/>
      <c r="AD2052" s="63"/>
      <c r="AE2052" s="63"/>
      <c r="AF2052" s="63"/>
      <c r="AG2052" s="63"/>
      <c r="AH2052" s="63"/>
      <c r="AI2052" s="63"/>
      <c r="AJ2052" s="63"/>
      <c r="AK2052" s="63"/>
      <c r="AL2052" s="63"/>
      <c r="AM2052" s="63"/>
      <c r="AN2052" s="63"/>
      <c r="AO2052" s="63"/>
      <c r="AP2052" s="63"/>
      <c r="AQ2052" s="63"/>
      <c r="AR2052" s="63"/>
      <c r="AS2052" s="63"/>
      <c r="AT2052" s="63"/>
      <c r="AU2052" s="63"/>
      <c r="AV2052" s="63"/>
      <c r="AW2052" s="63"/>
      <c r="AX2052" s="63"/>
      <c r="AY2052" s="63"/>
      <c r="AZ2052" s="63"/>
      <c r="BA2052" s="63"/>
      <c r="BB2052" s="63"/>
      <c r="BC2052" s="63"/>
      <c r="BD2052" s="63"/>
      <c r="BE2052" s="63"/>
      <c r="BF2052" s="63"/>
      <c r="BG2052" s="63"/>
      <c r="BH2052" s="63"/>
      <c r="BI2052" s="63"/>
      <c r="BJ2052" s="63"/>
      <c r="BK2052" s="63"/>
      <c r="BL2052" s="63"/>
      <c r="BM2052" s="63"/>
      <c r="BN2052" s="63"/>
      <c r="BO2052" s="63"/>
      <c r="BP2052" s="63"/>
      <c r="BQ2052" s="63"/>
      <c r="BR2052" s="63"/>
      <c r="BS2052" s="63"/>
      <c r="BT2052" s="63"/>
      <c r="BU2052" s="63"/>
      <c r="BV2052" s="63"/>
      <c r="BW2052" s="63"/>
      <c r="BX2052" s="63"/>
      <c r="BY2052" s="63"/>
      <c r="BZ2052" s="63"/>
      <c r="CA2052" s="63"/>
      <c r="CB2052" s="63"/>
      <c r="CC2052" s="63"/>
      <c r="CD2052" s="63"/>
      <c r="CE2052" s="63"/>
      <c r="CF2052" s="63"/>
      <c r="CG2052" s="63"/>
      <c r="CH2052" s="63"/>
      <c r="CI2052" s="63"/>
      <c r="CJ2052" s="63"/>
      <c r="CK2052" s="63"/>
      <c r="CL2052" s="63"/>
      <c r="CM2052" s="63"/>
      <c r="CN2052" s="63"/>
      <c r="CO2052" s="63"/>
      <c r="CP2052" s="63"/>
      <c r="CR2052" s="227"/>
      <c r="CS2052" s="74"/>
    </row>
    <row r="2053" spans="1:97" s="72" customFormat="1" ht="75.75" customHeight="1">
      <c r="A2053" s="63"/>
      <c r="B2053" s="63"/>
      <c r="C2053" s="63"/>
      <c r="D2053" s="63"/>
      <c r="E2053" s="63"/>
      <c r="F2053" s="63"/>
      <c r="G2053" s="63"/>
      <c r="H2053" s="63"/>
      <c r="I2053" s="63"/>
      <c r="J2053" s="63"/>
      <c r="K2053" s="63"/>
      <c r="L2053" s="63"/>
      <c r="M2053" s="63"/>
      <c r="N2053" s="63"/>
      <c r="O2053" s="63"/>
      <c r="P2053" s="63"/>
      <c r="Q2053" s="63"/>
      <c r="R2053" s="63"/>
      <c r="S2053" s="63"/>
      <c r="T2053" s="63"/>
      <c r="U2053" s="63"/>
      <c r="V2053" s="63"/>
      <c r="W2053" s="63"/>
      <c r="X2053" s="63"/>
      <c r="Y2053" s="63"/>
      <c r="Z2053" s="63"/>
      <c r="AA2053" s="63"/>
      <c r="AB2053" s="63"/>
      <c r="AC2053" s="63"/>
      <c r="AD2053" s="63"/>
      <c r="AE2053" s="63"/>
      <c r="AF2053" s="63"/>
      <c r="AG2053" s="63"/>
      <c r="AH2053" s="63"/>
      <c r="AI2053" s="63"/>
      <c r="AJ2053" s="63"/>
      <c r="AK2053" s="63"/>
      <c r="AL2053" s="63"/>
      <c r="AM2053" s="63"/>
      <c r="AN2053" s="63"/>
      <c r="AO2053" s="63"/>
      <c r="AP2053" s="63"/>
      <c r="AQ2053" s="63"/>
      <c r="AR2053" s="63"/>
      <c r="AS2053" s="63"/>
      <c r="AT2053" s="63"/>
      <c r="AU2053" s="63"/>
      <c r="AV2053" s="63"/>
      <c r="AW2053" s="63"/>
      <c r="AX2053" s="63"/>
      <c r="AY2053" s="63"/>
      <c r="AZ2053" s="63"/>
      <c r="BA2053" s="63"/>
      <c r="BB2053" s="63"/>
      <c r="BC2053" s="63"/>
      <c r="BD2053" s="63"/>
      <c r="BE2053" s="63"/>
      <c r="BF2053" s="63"/>
      <c r="BG2053" s="63"/>
      <c r="BH2053" s="63"/>
      <c r="BI2053" s="63"/>
      <c r="BJ2053" s="63"/>
      <c r="BK2053" s="63"/>
      <c r="BL2053" s="63"/>
      <c r="BM2053" s="63"/>
      <c r="BN2053" s="63"/>
      <c r="BO2053" s="63"/>
      <c r="BP2053" s="63"/>
      <c r="BQ2053" s="63"/>
      <c r="BR2053" s="63"/>
      <c r="BS2053" s="63"/>
      <c r="BT2053" s="63"/>
      <c r="BU2053" s="63"/>
      <c r="BV2053" s="63"/>
      <c r="BW2053" s="63"/>
      <c r="BX2053" s="63"/>
      <c r="BY2053" s="63"/>
      <c r="BZ2053" s="63"/>
      <c r="CA2053" s="63"/>
      <c r="CB2053" s="63"/>
      <c r="CC2053" s="63"/>
      <c r="CD2053" s="63"/>
      <c r="CE2053" s="63"/>
      <c r="CF2053" s="63"/>
      <c r="CG2053" s="63"/>
      <c r="CH2053" s="63"/>
      <c r="CI2053" s="63"/>
      <c r="CJ2053" s="63"/>
      <c r="CK2053" s="63"/>
      <c r="CL2053" s="63"/>
      <c r="CM2053" s="63"/>
      <c r="CN2053" s="63"/>
      <c r="CO2053" s="63"/>
      <c r="CP2053" s="63"/>
      <c r="CR2053" s="227"/>
      <c r="CS2053" s="74"/>
    </row>
    <row r="2054" spans="1:97" s="72" customFormat="1" ht="75.75" customHeight="1">
      <c r="A2054" s="63"/>
      <c r="B2054" s="63"/>
      <c r="C2054" s="63"/>
      <c r="D2054" s="63"/>
      <c r="E2054" s="63"/>
      <c r="F2054" s="63"/>
      <c r="G2054" s="63"/>
      <c r="H2054" s="63"/>
      <c r="I2054" s="63"/>
      <c r="J2054" s="63"/>
      <c r="K2054" s="63"/>
      <c r="L2054" s="63"/>
      <c r="M2054" s="63"/>
      <c r="N2054" s="63"/>
      <c r="O2054" s="63"/>
      <c r="P2054" s="63"/>
      <c r="Q2054" s="63"/>
      <c r="R2054" s="63"/>
      <c r="S2054" s="63"/>
      <c r="T2054" s="63"/>
      <c r="U2054" s="63"/>
      <c r="V2054" s="63"/>
      <c r="W2054" s="63"/>
      <c r="X2054" s="63"/>
      <c r="Y2054" s="63"/>
      <c r="Z2054" s="63"/>
      <c r="AA2054" s="63"/>
      <c r="AB2054" s="63"/>
      <c r="AC2054" s="63"/>
      <c r="AD2054" s="63"/>
      <c r="AE2054" s="63"/>
      <c r="AF2054" s="63"/>
      <c r="AG2054" s="63"/>
      <c r="AH2054" s="63"/>
      <c r="AI2054" s="63"/>
      <c r="AJ2054" s="63"/>
      <c r="AK2054" s="63"/>
      <c r="AL2054" s="63"/>
      <c r="AM2054" s="63"/>
      <c r="AN2054" s="63"/>
      <c r="AO2054" s="63"/>
      <c r="AP2054" s="63"/>
      <c r="AQ2054" s="63"/>
      <c r="AR2054" s="63"/>
      <c r="AS2054" s="63"/>
      <c r="AT2054" s="63"/>
      <c r="AU2054" s="63"/>
      <c r="AV2054" s="63"/>
      <c r="AW2054" s="63"/>
      <c r="AX2054" s="63"/>
      <c r="AY2054" s="63"/>
      <c r="AZ2054" s="63"/>
      <c r="BA2054" s="63"/>
      <c r="BB2054" s="63"/>
      <c r="BC2054" s="63"/>
      <c r="BD2054" s="63"/>
      <c r="BE2054" s="63"/>
      <c r="BF2054" s="63"/>
      <c r="BG2054" s="63"/>
      <c r="BH2054" s="63"/>
      <c r="BI2054" s="63"/>
      <c r="BJ2054" s="63"/>
      <c r="BK2054" s="63"/>
      <c r="BL2054" s="63"/>
      <c r="BM2054" s="63"/>
      <c r="BN2054" s="63"/>
      <c r="BO2054" s="63"/>
      <c r="BP2054" s="63"/>
      <c r="BQ2054" s="63"/>
      <c r="BR2054" s="63"/>
      <c r="BS2054" s="63"/>
      <c r="BT2054" s="63"/>
      <c r="BU2054" s="63"/>
      <c r="BV2054" s="63"/>
      <c r="BW2054" s="63"/>
      <c r="BX2054" s="63"/>
      <c r="BY2054" s="63"/>
      <c r="BZ2054" s="63"/>
      <c r="CA2054" s="63"/>
      <c r="CB2054" s="63"/>
      <c r="CC2054" s="63"/>
      <c r="CD2054" s="63"/>
      <c r="CE2054" s="63"/>
      <c r="CF2054" s="63"/>
      <c r="CG2054" s="63"/>
      <c r="CH2054" s="63"/>
      <c r="CI2054" s="63"/>
      <c r="CJ2054" s="63"/>
      <c r="CK2054" s="63"/>
      <c r="CL2054" s="63"/>
      <c r="CM2054" s="63"/>
      <c r="CN2054" s="63"/>
      <c r="CO2054" s="63"/>
      <c r="CP2054" s="63"/>
      <c r="CR2054" s="227"/>
      <c r="CS2054" s="74"/>
    </row>
    <row r="2055" spans="1:97" s="72" customFormat="1" ht="75.75" customHeight="1">
      <c r="A2055" s="63"/>
      <c r="B2055" s="63"/>
      <c r="C2055" s="63"/>
      <c r="D2055" s="63"/>
      <c r="E2055" s="63"/>
      <c r="F2055" s="63"/>
      <c r="G2055" s="63"/>
      <c r="H2055" s="63"/>
      <c r="I2055" s="63"/>
      <c r="J2055" s="63"/>
      <c r="K2055" s="63"/>
      <c r="L2055" s="63"/>
      <c r="M2055" s="63"/>
      <c r="N2055" s="63"/>
      <c r="O2055" s="63"/>
      <c r="P2055" s="63"/>
      <c r="Q2055" s="63"/>
      <c r="R2055" s="63"/>
      <c r="S2055" s="63"/>
      <c r="T2055" s="63"/>
      <c r="U2055" s="63"/>
      <c r="V2055" s="63"/>
      <c r="W2055" s="63"/>
      <c r="X2055" s="63"/>
      <c r="Y2055" s="63"/>
      <c r="Z2055" s="63"/>
      <c r="AA2055" s="63"/>
      <c r="AB2055" s="63"/>
      <c r="AC2055" s="63"/>
      <c r="AD2055" s="63"/>
      <c r="AE2055" s="63"/>
      <c r="AF2055" s="63"/>
      <c r="AG2055" s="63"/>
      <c r="AH2055" s="63"/>
      <c r="AI2055" s="63"/>
      <c r="AJ2055" s="63"/>
      <c r="AK2055" s="63"/>
      <c r="AL2055" s="63"/>
      <c r="AM2055" s="63"/>
      <c r="AN2055" s="63"/>
      <c r="AO2055" s="63"/>
      <c r="AP2055" s="63"/>
      <c r="AQ2055" s="63"/>
      <c r="AR2055" s="63"/>
      <c r="AS2055" s="63"/>
      <c r="AT2055" s="63"/>
      <c r="AU2055" s="63"/>
      <c r="AV2055" s="63"/>
      <c r="AW2055" s="63"/>
      <c r="AX2055" s="63"/>
      <c r="AY2055" s="63"/>
      <c r="AZ2055" s="63"/>
      <c r="BA2055" s="63"/>
      <c r="BB2055" s="63"/>
      <c r="BC2055" s="63"/>
      <c r="BD2055" s="63"/>
      <c r="BE2055" s="63"/>
      <c r="BF2055" s="63"/>
      <c r="BG2055" s="63"/>
      <c r="BH2055" s="63"/>
      <c r="BI2055" s="63"/>
      <c r="BJ2055" s="63"/>
      <c r="BK2055" s="63"/>
      <c r="BL2055" s="63"/>
      <c r="BM2055" s="63"/>
      <c r="BN2055" s="63"/>
      <c r="BO2055" s="63"/>
      <c r="BP2055" s="63"/>
      <c r="BQ2055" s="63"/>
      <c r="BR2055" s="63"/>
      <c r="BS2055" s="63"/>
      <c r="BT2055" s="63"/>
      <c r="BU2055" s="63"/>
      <c r="BV2055" s="63"/>
      <c r="BW2055" s="63"/>
      <c r="BX2055" s="63"/>
      <c r="BY2055" s="63"/>
      <c r="BZ2055" s="63"/>
      <c r="CA2055" s="63"/>
      <c r="CB2055" s="63"/>
      <c r="CC2055" s="63"/>
      <c r="CD2055" s="63"/>
      <c r="CE2055" s="63"/>
      <c r="CF2055" s="63"/>
      <c r="CG2055" s="63"/>
      <c r="CH2055" s="63"/>
      <c r="CI2055" s="63"/>
      <c r="CJ2055" s="63"/>
      <c r="CK2055" s="63"/>
      <c r="CL2055" s="63"/>
      <c r="CM2055" s="63"/>
      <c r="CN2055" s="63"/>
      <c r="CO2055" s="63"/>
      <c r="CP2055" s="63"/>
      <c r="CR2055" s="227"/>
      <c r="CS2055" s="74"/>
    </row>
    <row r="2056" spans="1:97" s="72" customFormat="1" ht="75.75" customHeight="1">
      <c r="A2056" s="63"/>
      <c r="B2056" s="63"/>
      <c r="C2056" s="63"/>
      <c r="D2056" s="63"/>
      <c r="E2056" s="63"/>
      <c r="F2056" s="63"/>
      <c r="G2056" s="63"/>
      <c r="H2056" s="63"/>
      <c r="I2056" s="63"/>
      <c r="J2056" s="63"/>
      <c r="K2056" s="63"/>
      <c r="L2056" s="63"/>
      <c r="M2056" s="63"/>
      <c r="N2056" s="63"/>
      <c r="O2056" s="63"/>
      <c r="P2056" s="63"/>
      <c r="Q2056" s="63"/>
      <c r="R2056" s="63"/>
      <c r="S2056" s="63"/>
      <c r="T2056" s="63"/>
      <c r="U2056" s="63"/>
      <c r="V2056" s="63"/>
      <c r="W2056" s="63"/>
      <c r="X2056" s="63"/>
      <c r="Y2056" s="63"/>
      <c r="Z2056" s="63"/>
      <c r="AA2056" s="63"/>
      <c r="AB2056" s="63"/>
      <c r="AC2056" s="63"/>
      <c r="AD2056" s="63"/>
      <c r="AE2056" s="63"/>
      <c r="AF2056" s="63"/>
      <c r="AG2056" s="63"/>
      <c r="AH2056" s="63"/>
      <c r="AI2056" s="63"/>
      <c r="AJ2056" s="63"/>
      <c r="AK2056" s="63"/>
      <c r="AL2056" s="63"/>
      <c r="AM2056" s="63"/>
      <c r="AN2056" s="63"/>
      <c r="AO2056" s="63"/>
      <c r="AP2056" s="63"/>
      <c r="AQ2056" s="63"/>
      <c r="AR2056" s="63"/>
      <c r="AS2056" s="63"/>
      <c r="AT2056" s="63"/>
      <c r="AU2056" s="63"/>
      <c r="AV2056" s="63"/>
      <c r="AW2056" s="63"/>
      <c r="AX2056" s="63"/>
      <c r="AY2056" s="63"/>
      <c r="AZ2056" s="63"/>
      <c r="BA2056" s="63"/>
      <c r="BB2056" s="63"/>
      <c r="BC2056" s="63"/>
      <c r="BD2056" s="63"/>
      <c r="BE2056" s="63"/>
      <c r="BF2056" s="63"/>
      <c r="BG2056" s="63"/>
      <c r="BH2056" s="63"/>
      <c r="BI2056" s="63"/>
      <c r="BJ2056" s="63"/>
      <c r="BK2056" s="63"/>
      <c r="BL2056" s="63"/>
      <c r="BM2056" s="63"/>
      <c r="BN2056" s="63"/>
      <c r="BO2056" s="63"/>
      <c r="BP2056" s="63"/>
      <c r="BQ2056" s="63"/>
      <c r="BR2056" s="63"/>
      <c r="BS2056" s="63"/>
      <c r="BT2056" s="63"/>
      <c r="BU2056" s="63"/>
      <c r="BV2056" s="63"/>
      <c r="BW2056" s="63"/>
      <c r="BX2056" s="63"/>
      <c r="BY2056" s="63"/>
      <c r="BZ2056" s="63"/>
      <c r="CA2056" s="63"/>
      <c r="CB2056" s="63"/>
      <c r="CC2056" s="63"/>
      <c r="CD2056" s="63"/>
      <c r="CE2056" s="63"/>
      <c r="CF2056" s="63"/>
      <c r="CG2056" s="63"/>
      <c r="CH2056" s="63"/>
      <c r="CI2056" s="63"/>
      <c r="CJ2056" s="63"/>
      <c r="CK2056" s="63"/>
      <c r="CL2056" s="63"/>
      <c r="CM2056" s="63"/>
      <c r="CN2056" s="63"/>
      <c r="CO2056" s="63"/>
      <c r="CP2056" s="63"/>
      <c r="CR2056" s="227"/>
      <c r="CS2056" s="74"/>
    </row>
    <row r="2057" spans="1:97" s="72" customFormat="1" ht="75.75" customHeight="1">
      <c r="A2057" s="63"/>
      <c r="B2057" s="63"/>
      <c r="C2057" s="63"/>
      <c r="D2057" s="63"/>
      <c r="E2057" s="63"/>
      <c r="F2057" s="63"/>
      <c r="G2057" s="63"/>
      <c r="H2057" s="63"/>
      <c r="I2057" s="63"/>
      <c r="J2057" s="63"/>
      <c r="K2057" s="63"/>
      <c r="L2057" s="63"/>
      <c r="M2057" s="63"/>
      <c r="N2057" s="63"/>
      <c r="O2057" s="63"/>
      <c r="P2057" s="63"/>
      <c r="Q2057" s="63"/>
      <c r="R2057" s="63"/>
      <c r="S2057" s="63"/>
      <c r="T2057" s="63"/>
      <c r="U2057" s="63"/>
      <c r="V2057" s="63"/>
      <c r="W2057" s="63"/>
      <c r="X2057" s="63"/>
      <c r="Y2057" s="63"/>
      <c r="Z2057" s="63"/>
      <c r="AA2057" s="63"/>
      <c r="AB2057" s="63"/>
      <c r="AC2057" s="63"/>
      <c r="AD2057" s="63"/>
      <c r="AE2057" s="63"/>
      <c r="AF2057" s="63"/>
      <c r="AG2057" s="63"/>
      <c r="AH2057" s="63"/>
      <c r="AI2057" s="63"/>
      <c r="AJ2057" s="63"/>
      <c r="AK2057" s="63"/>
      <c r="AL2057" s="63"/>
      <c r="AM2057" s="63"/>
      <c r="AN2057" s="63"/>
      <c r="AO2057" s="63"/>
      <c r="AP2057" s="63"/>
      <c r="AQ2057" s="63"/>
      <c r="AR2057" s="63"/>
      <c r="AS2057" s="63"/>
      <c r="AT2057" s="63"/>
      <c r="AU2057" s="63"/>
      <c r="AV2057" s="63"/>
      <c r="AW2057" s="63"/>
      <c r="AX2057" s="63"/>
      <c r="AY2057" s="63"/>
      <c r="AZ2057" s="63"/>
      <c r="BA2057" s="63"/>
      <c r="BB2057" s="63"/>
      <c r="BC2057" s="63"/>
      <c r="BD2057" s="63"/>
      <c r="BE2057" s="63"/>
      <c r="BF2057" s="63"/>
      <c r="BG2057" s="63"/>
      <c r="BH2057" s="63"/>
      <c r="BI2057" s="63"/>
      <c r="BJ2057" s="63"/>
      <c r="BK2057" s="63"/>
      <c r="BL2057" s="63"/>
      <c r="BM2057" s="63"/>
      <c r="BN2057" s="63"/>
      <c r="BO2057" s="63"/>
      <c r="BP2057" s="63"/>
      <c r="BQ2057" s="63"/>
      <c r="BR2057" s="63"/>
      <c r="BS2057" s="63"/>
      <c r="BT2057" s="63"/>
      <c r="BU2057" s="63"/>
      <c r="BV2057" s="63"/>
      <c r="BW2057" s="63"/>
      <c r="BX2057" s="63"/>
      <c r="BY2057" s="63"/>
      <c r="BZ2057" s="63"/>
      <c r="CA2057" s="63"/>
      <c r="CB2057" s="63"/>
      <c r="CC2057" s="63"/>
      <c r="CD2057" s="63"/>
      <c r="CE2057" s="63"/>
      <c r="CF2057" s="63"/>
      <c r="CG2057" s="63"/>
      <c r="CH2057" s="63"/>
      <c r="CI2057" s="63"/>
      <c r="CJ2057" s="63"/>
      <c r="CK2057" s="63"/>
      <c r="CL2057" s="63"/>
      <c r="CM2057" s="63"/>
      <c r="CN2057" s="63"/>
      <c r="CO2057" s="63"/>
      <c r="CP2057" s="63"/>
      <c r="CR2057" s="227"/>
      <c r="CS2057" s="74"/>
    </row>
    <row r="2058" spans="1:97" s="72" customFormat="1" ht="75.75" customHeight="1">
      <c r="A2058" s="63"/>
      <c r="B2058" s="63"/>
      <c r="C2058" s="63"/>
      <c r="D2058" s="63"/>
      <c r="E2058" s="63"/>
      <c r="F2058" s="63"/>
      <c r="G2058" s="63"/>
      <c r="H2058" s="63"/>
      <c r="I2058" s="63"/>
      <c r="J2058" s="63"/>
      <c r="K2058" s="63"/>
      <c r="L2058" s="63"/>
      <c r="M2058" s="63"/>
      <c r="N2058" s="63"/>
      <c r="O2058" s="63"/>
      <c r="P2058" s="63"/>
      <c r="Q2058" s="63"/>
      <c r="R2058" s="63"/>
      <c r="S2058" s="63"/>
      <c r="T2058" s="63"/>
      <c r="U2058" s="63"/>
      <c r="V2058" s="63"/>
      <c r="W2058" s="63"/>
      <c r="X2058" s="63"/>
      <c r="Y2058" s="63"/>
      <c r="Z2058" s="63"/>
      <c r="AA2058" s="63"/>
      <c r="AB2058" s="63"/>
      <c r="AC2058" s="63"/>
      <c r="AD2058" s="63"/>
      <c r="AE2058" s="63"/>
      <c r="AF2058" s="63"/>
      <c r="AG2058" s="63"/>
      <c r="AH2058" s="63"/>
      <c r="AI2058" s="63"/>
      <c r="AJ2058" s="63"/>
      <c r="AK2058" s="63"/>
      <c r="AL2058" s="63"/>
      <c r="AM2058" s="63"/>
      <c r="AN2058" s="63"/>
      <c r="AO2058" s="63"/>
      <c r="AP2058" s="63"/>
      <c r="AQ2058" s="63"/>
      <c r="AR2058" s="63"/>
      <c r="AS2058" s="63"/>
      <c r="AT2058" s="63"/>
      <c r="AU2058" s="63"/>
      <c r="AV2058" s="63"/>
      <c r="AW2058" s="63"/>
      <c r="AX2058" s="63"/>
      <c r="AY2058" s="63"/>
      <c r="AZ2058" s="63"/>
      <c r="BA2058" s="63"/>
      <c r="BB2058" s="63"/>
      <c r="BC2058" s="63"/>
      <c r="BD2058" s="63"/>
      <c r="BE2058" s="63"/>
      <c r="BF2058" s="63"/>
      <c r="BG2058" s="63"/>
      <c r="BH2058" s="63"/>
      <c r="BI2058" s="63"/>
      <c r="BJ2058" s="63"/>
      <c r="BK2058" s="63"/>
      <c r="BL2058" s="63"/>
      <c r="BM2058" s="63"/>
      <c r="BN2058" s="63"/>
      <c r="BO2058" s="63"/>
      <c r="BP2058" s="63"/>
      <c r="BQ2058" s="63"/>
      <c r="BR2058" s="63"/>
      <c r="BS2058" s="63"/>
      <c r="BT2058" s="63"/>
      <c r="BU2058" s="63"/>
      <c r="BV2058" s="63"/>
      <c r="BW2058" s="63"/>
      <c r="BX2058" s="63"/>
      <c r="BY2058" s="63"/>
      <c r="BZ2058" s="63"/>
      <c r="CA2058" s="63"/>
      <c r="CB2058" s="63"/>
      <c r="CC2058" s="63"/>
      <c r="CD2058" s="63"/>
      <c r="CE2058" s="63"/>
      <c r="CF2058" s="63"/>
      <c r="CG2058" s="63"/>
      <c r="CH2058" s="63"/>
      <c r="CI2058" s="63"/>
      <c r="CJ2058" s="63"/>
      <c r="CK2058" s="63"/>
      <c r="CL2058" s="63"/>
      <c r="CM2058" s="63"/>
      <c r="CN2058" s="63"/>
      <c r="CO2058" s="63"/>
      <c r="CP2058" s="63"/>
      <c r="CR2058" s="227"/>
      <c r="CS2058" s="74"/>
    </row>
    <row r="2059" spans="1:97" s="72" customFormat="1" ht="75.75" customHeight="1">
      <c r="A2059" s="63"/>
      <c r="B2059" s="63"/>
      <c r="C2059" s="63"/>
      <c r="D2059" s="63"/>
      <c r="E2059" s="63"/>
      <c r="F2059" s="63"/>
      <c r="G2059" s="63"/>
      <c r="H2059" s="63"/>
      <c r="I2059" s="63"/>
      <c r="J2059" s="63"/>
      <c r="K2059" s="63"/>
      <c r="L2059" s="63"/>
      <c r="M2059" s="63"/>
      <c r="N2059" s="63"/>
      <c r="O2059" s="63"/>
      <c r="P2059" s="63"/>
      <c r="Q2059" s="63"/>
      <c r="R2059" s="63"/>
      <c r="S2059" s="63"/>
      <c r="T2059" s="63"/>
      <c r="U2059" s="63"/>
      <c r="V2059" s="63"/>
      <c r="W2059" s="63"/>
      <c r="X2059" s="63"/>
      <c r="Y2059" s="63"/>
      <c r="Z2059" s="63"/>
      <c r="AA2059" s="63"/>
      <c r="AB2059" s="63"/>
      <c r="AC2059" s="63"/>
      <c r="AD2059" s="63"/>
      <c r="AE2059" s="63"/>
      <c r="AF2059" s="63"/>
      <c r="AG2059" s="63"/>
      <c r="AH2059" s="63"/>
      <c r="AI2059" s="63"/>
      <c r="AJ2059" s="63"/>
      <c r="AK2059" s="63"/>
      <c r="AL2059" s="63"/>
      <c r="AM2059" s="63"/>
      <c r="AN2059" s="63"/>
      <c r="AO2059" s="63"/>
      <c r="AP2059" s="63"/>
      <c r="AQ2059" s="63"/>
      <c r="AR2059" s="63"/>
      <c r="AS2059" s="63"/>
      <c r="AT2059" s="63"/>
      <c r="AU2059" s="63"/>
      <c r="AV2059" s="63"/>
      <c r="AW2059" s="63"/>
      <c r="AX2059" s="63"/>
      <c r="AY2059" s="63"/>
      <c r="AZ2059" s="63"/>
      <c r="BA2059" s="63"/>
      <c r="BB2059" s="63"/>
      <c r="BC2059" s="63"/>
      <c r="BD2059" s="63"/>
      <c r="BE2059" s="63"/>
      <c r="BF2059" s="63"/>
      <c r="BG2059" s="63"/>
      <c r="BH2059" s="63"/>
      <c r="BI2059" s="63"/>
      <c r="BJ2059" s="63"/>
      <c r="BK2059" s="63"/>
      <c r="BL2059" s="63"/>
      <c r="BM2059" s="63"/>
      <c r="BN2059" s="63"/>
      <c r="BO2059" s="63"/>
      <c r="BP2059" s="63"/>
      <c r="BQ2059" s="63"/>
      <c r="BR2059" s="63"/>
      <c r="BS2059" s="63"/>
      <c r="BT2059" s="63"/>
      <c r="BU2059" s="63"/>
      <c r="BV2059" s="63"/>
      <c r="BW2059" s="63"/>
      <c r="BX2059" s="63"/>
      <c r="BY2059" s="63"/>
      <c r="BZ2059" s="63"/>
      <c r="CA2059" s="63"/>
      <c r="CB2059" s="63"/>
      <c r="CC2059" s="63"/>
      <c r="CD2059" s="63"/>
      <c r="CE2059" s="63"/>
      <c r="CF2059" s="63"/>
      <c r="CG2059" s="63"/>
      <c r="CH2059" s="63"/>
      <c r="CI2059" s="63"/>
      <c r="CJ2059" s="63"/>
      <c r="CK2059" s="63"/>
      <c r="CL2059" s="63"/>
      <c r="CM2059" s="63"/>
      <c r="CN2059" s="63"/>
      <c r="CO2059" s="63"/>
      <c r="CP2059" s="63"/>
      <c r="CR2059" s="227"/>
      <c r="CS2059" s="74"/>
    </row>
    <row r="2060" spans="1:97" s="72" customFormat="1" ht="75.75" customHeight="1">
      <c r="A2060" s="63"/>
      <c r="B2060" s="63"/>
      <c r="C2060" s="63"/>
      <c r="D2060" s="63"/>
      <c r="E2060" s="63"/>
      <c r="F2060" s="63"/>
      <c r="G2060" s="63"/>
      <c r="H2060" s="63"/>
      <c r="I2060" s="63"/>
      <c r="J2060" s="63"/>
      <c r="K2060" s="63"/>
      <c r="L2060" s="63"/>
      <c r="M2060" s="63"/>
      <c r="N2060" s="63"/>
      <c r="O2060" s="63"/>
      <c r="P2060" s="63"/>
      <c r="Q2060" s="63"/>
      <c r="R2060" s="63"/>
      <c r="S2060" s="63"/>
      <c r="T2060" s="63"/>
      <c r="U2060" s="63"/>
      <c r="V2060" s="63"/>
      <c r="W2060" s="63"/>
      <c r="X2060" s="63"/>
      <c r="Y2060" s="63"/>
      <c r="Z2060" s="63"/>
      <c r="AA2060" s="63"/>
      <c r="AB2060" s="63"/>
      <c r="AC2060" s="63"/>
      <c r="AD2060" s="63"/>
      <c r="AE2060" s="63"/>
      <c r="AF2060" s="63"/>
      <c r="AG2060" s="63"/>
      <c r="AH2060" s="63"/>
      <c r="AI2060" s="63"/>
      <c r="AJ2060" s="63"/>
      <c r="AK2060" s="63"/>
      <c r="AL2060" s="63"/>
      <c r="AM2060" s="63"/>
      <c r="AN2060" s="63"/>
      <c r="AO2060" s="63"/>
      <c r="AP2060" s="63"/>
      <c r="AQ2060" s="63"/>
      <c r="AR2060" s="63"/>
      <c r="AS2060" s="63"/>
      <c r="AT2060" s="63"/>
      <c r="AU2060" s="63"/>
      <c r="AV2060" s="63"/>
      <c r="AW2060" s="63"/>
      <c r="AX2060" s="63"/>
      <c r="AY2060" s="63"/>
      <c r="AZ2060" s="63"/>
      <c r="BA2060" s="63"/>
      <c r="BB2060" s="63"/>
      <c r="BC2060" s="63"/>
      <c r="BD2060" s="63"/>
      <c r="BE2060" s="63"/>
      <c r="BF2060" s="63"/>
      <c r="BG2060" s="63"/>
      <c r="BH2060" s="63"/>
      <c r="BI2060" s="63"/>
      <c r="BJ2060" s="63"/>
      <c r="BK2060" s="63"/>
      <c r="BL2060" s="63"/>
      <c r="BM2060" s="63"/>
      <c r="BN2060" s="63"/>
      <c r="BO2060" s="63"/>
      <c r="BP2060" s="63"/>
      <c r="BQ2060" s="63"/>
      <c r="BR2060" s="63"/>
      <c r="BS2060" s="63"/>
      <c r="BT2060" s="63"/>
      <c r="BU2060" s="63"/>
      <c r="BV2060" s="63"/>
      <c r="BW2060" s="63"/>
      <c r="BX2060" s="63"/>
      <c r="BY2060" s="63"/>
      <c r="BZ2060" s="63"/>
      <c r="CA2060" s="63"/>
      <c r="CB2060" s="63"/>
      <c r="CC2060" s="63"/>
      <c r="CD2060" s="63"/>
      <c r="CE2060" s="63"/>
      <c r="CF2060" s="63"/>
      <c r="CG2060" s="63"/>
      <c r="CH2060" s="63"/>
      <c r="CI2060" s="63"/>
      <c r="CJ2060" s="63"/>
      <c r="CK2060" s="63"/>
      <c r="CL2060" s="63"/>
      <c r="CM2060" s="63"/>
      <c r="CN2060" s="63"/>
      <c r="CO2060" s="63"/>
      <c r="CP2060" s="63"/>
      <c r="CR2060" s="227"/>
      <c r="CS2060" s="74"/>
    </row>
    <row r="2061" spans="1:97" s="72" customFormat="1" ht="75.75" customHeight="1">
      <c r="A2061" s="63"/>
      <c r="B2061" s="63"/>
      <c r="C2061" s="63"/>
      <c r="D2061" s="63"/>
      <c r="E2061" s="63"/>
      <c r="F2061" s="63"/>
      <c r="G2061" s="63"/>
      <c r="H2061" s="63"/>
      <c r="I2061" s="63"/>
      <c r="J2061" s="63"/>
      <c r="K2061" s="63"/>
      <c r="L2061" s="63"/>
      <c r="M2061" s="63"/>
      <c r="N2061" s="63"/>
      <c r="O2061" s="63"/>
      <c r="P2061" s="63"/>
      <c r="Q2061" s="63"/>
      <c r="R2061" s="63"/>
      <c r="S2061" s="63"/>
      <c r="T2061" s="63"/>
      <c r="U2061" s="63"/>
      <c r="V2061" s="63"/>
      <c r="W2061" s="63"/>
      <c r="X2061" s="63"/>
      <c r="Y2061" s="63"/>
      <c r="Z2061" s="63"/>
      <c r="AA2061" s="63"/>
      <c r="AB2061" s="63"/>
      <c r="AC2061" s="63"/>
      <c r="AD2061" s="63"/>
      <c r="AE2061" s="63"/>
      <c r="AF2061" s="63"/>
      <c r="AG2061" s="63"/>
      <c r="AH2061" s="63"/>
      <c r="AI2061" s="63"/>
      <c r="AJ2061" s="63"/>
      <c r="AK2061" s="63"/>
      <c r="AL2061" s="63"/>
      <c r="AM2061" s="63"/>
      <c r="AN2061" s="63"/>
      <c r="AO2061" s="63"/>
      <c r="AP2061" s="63"/>
      <c r="AQ2061" s="63"/>
      <c r="AR2061" s="63"/>
      <c r="AS2061" s="63"/>
      <c r="AT2061" s="63"/>
      <c r="AU2061" s="63"/>
      <c r="AV2061" s="63"/>
      <c r="AW2061" s="63"/>
      <c r="AX2061" s="63"/>
      <c r="AY2061" s="63"/>
      <c r="AZ2061" s="63"/>
      <c r="BA2061" s="63"/>
      <c r="BB2061" s="63"/>
      <c r="BC2061" s="63"/>
      <c r="BD2061" s="63"/>
      <c r="BE2061" s="63"/>
      <c r="BF2061" s="63"/>
      <c r="BG2061" s="63"/>
      <c r="BH2061" s="63"/>
      <c r="BI2061" s="63"/>
      <c r="BJ2061" s="63"/>
      <c r="BK2061" s="63"/>
      <c r="BL2061" s="63"/>
      <c r="BM2061" s="63"/>
      <c r="BN2061" s="63"/>
      <c r="BO2061" s="63"/>
      <c r="BP2061" s="63"/>
      <c r="BQ2061" s="63"/>
      <c r="BR2061" s="63"/>
      <c r="BS2061" s="63"/>
      <c r="BT2061" s="63"/>
      <c r="BU2061" s="63"/>
      <c r="BV2061" s="63"/>
      <c r="BW2061" s="63"/>
      <c r="BX2061" s="63"/>
      <c r="BY2061" s="63"/>
      <c r="BZ2061" s="63"/>
      <c r="CA2061" s="63"/>
      <c r="CB2061" s="63"/>
      <c r="CC2061" s="63"/>
      <c r="CD2061" s="63"/>
      <c r="CE2061" s="63"/>
      <c r="CF2061" s="63"/>
      <c r="CG2061" s="63"/>
      <c r="CH2061" s="63"/>
      <c r="CI2061" s="63"/>
      <c r="CJ2061" s="63"/>
      <c r="CK2061" s="63"/>
      <c r="CL2061" s="63"/>
      <c r="CM2061" s="63"/>
      <c r="CN2061" s="63"/>
      <c r="CO2061" s="63"/>
      <c r="CP2061" s="63"/>
      <c r="CR2061" s="227"/>
      <c r="CS2061" s="74"/>
    </row>
    <row r="2062" spans="1:97" s="72" customFormat="1" ht="75.75" customHeight="1">
      <c r="A2062" s="63"/>
      <c r="B2062" s="63"/>
      <c r="C2062" s="63"/>
      <c r="D2062" s="63"/>
      <c r="E2062" s="63"/>
      <c r="F2062" s="63"/>
      <c r="G2062" s="63"/>
      <c r="H2062" s="63"/>
      <c r="I2062" s="63"/>
      <c r="J2062" s="63"/>
      <c r="K2062" s="63"/>
      <c r="L2062" s="63"/>
      <c r="M2062" s="63"/>
      <c r="N2062" s="63"/>
      <c r="O2062" s="63"/>
      <c r="P2062" s="63"/>
      <c r="Q2062" s="63"/>
      <c r="R2062" s="63"/>
      <c r="S2062" s="63"/>
      <c r="T2062" s="63"/>
      <c r="U2062" s="63"/>
      <c r="V2062" s="63"/>
      <c r="W2062" s="63"/>
      <c r="X2062" s="63"/>
      <c r="Y2062" s="63"/>
      <c r="Z2062" s="63"/>
      <c r="AA2062" s="63"/>
      <c r="AB2062" s="63"/>
      <c r="AC2062" s="63"/>
      <c r="AD2062" s="63"/>
      <c r="AE2062" s="63"/>
      <c r="AF2062" s="63"/>
      <c r="AG2062" s="63"/>
      <c r="AH2062" s="63"/>
      <c r="AI2062" s="63"/>
      <c r="AJ2062" s="63"/>
      <c r="AK2062" s="63"/>
      <c r="AL2062" s="63"/>
      <c r="AM2062" s="63"/>
      <c r="AN2062" s="63"/>
      <c r="AO2062" s="63"/>
      <c r="AP2062" s="63"/>
      <c r="AQ2062" s="63"/>
      <c r="AR2062" s="63"/>
      <c r="AS2062" s="63"/>
      <c r="AT2062" s="63"/>
      <c r="AU2062" s="63"/>
      <c r="AV2062" s="63"/>
      <c r="AW2062" s="63"/>
      <c r="AX2062" s="63"/>
      <c r="AY2062" s="63"/>
      <c r="AZ2062" s="63"/>
      <c r="BA2062" s="63"/>
      <c r="BB2062" s="63"/>
      <c r="BC2062" s="63"/>
      <c r="BD2062" s="63"/>
      <c r="BE2062" s="63"/>
      <c r="BF2062" s="63"/>
      <c r="BG2062" s="63"/>
      <c r="BH2062" s="63"/>
      <c r="BI2062" s="63"/>
      <c r="BJ2062" s="63"/>
      <c r="BK2062" s="63"/>
      <c r="BL2062" s="63"/>
      <c r="BM2062" s="63"/>
      <c r="BN2062" s="63"/>
      <c r="BO2062" s="63"/>
      <c r="BP2062" s="63"/>
      <c r="BQ2062" s="63"/>
      <c r="BR2062" s="63"/>
      <c r="BS2062" s="63"/>
      <c r="BT2062" s="63"/>
      <c r="BU2062" s="63"/>
      <c r="BV2062" s="63"/>
      <c r="BW2062" s="63"/>
      <c r="BX2062" s="63"/>
      <c r="BY2062" s="63"/>
      <c r="BZ2062" s="63"/>
      <c r="CA2062" s="63"/>
      <c r="CB2062" s="63"/>
      <c r="CC2062" s="63"/>
      <c r="CD2062" s="63"/>
      <c r="CE2062" s="63"/>
      <c r="CF2062" s="63"/>
      <c r="CG2062" s="63"/>
      <c r="CH2062" s="63"/>
      <c r="CI2062" s="63"/>
      <c r="CJ2062" s="63"/>
      <c r="CK2062" s="63"/>
      <c r="CL2062" s="63"/>
      <c r="CM2062" s="63"/>
      <c r="CN2062" s="63"/>
      <c r="CO2062" s="63"/>
      <c r="CP2062" s="63"/>
      <c r="CR2062" s="227"/>
      <c r="CS2062" s="74"/>
    </row>
    <row r="2063" spans="1:97" s="72" customFormat="1" ht="75.75" customHeight="1">
      <c r="A2063" s="63"/>
      <c r="B2063" s="63"/>
      <c r="C2063" s="63"/>
      <c r="D2063" s="63"/>
      <c r="E2063" s="63"/>
      <c r="F2063" s="63"/>
      <c r="G2063" s="63"/>
      <c r="H2063" s="63"/>
      <c r="I2063" s="63"/>
      <c r="J2063" s="63"/>
      <c r="K2063" s="63"/>
      <c r="L2063" s="63"/>
      <c r="M2063" s="63"/>
      <c r="N2063" s="63"/>
      <c r="O2063" s="63"/>
      <c r="P2063" s="63"/>
      <c r="Q2063" s="63"/>
      <c r="R2063" s="63"/>
      <c r="S2063" s="63"/>
      <c r="T2063" s="63"/>
      <c r="U2063" s="63"/>
      <c r="V2063" s="63"/>
      <c r="W2063" s="63"/>
      <c r="X2063" s="63"/>
      <c r="Y2063" s="63"/>
      <c r="Z2063" s="63"/>
      <c r="AA2063" s="63"/>
      <c r="AB2063" s="63"/>
      <c r="AC2063" s="63"/>
      <c r="AD2063" s="63"/>
      <c r="AE2063" s="63"/>
      <c r="AF2063" s="63"/>
      <c r="AG2063" s="63"/>
      <c r="AH2063" s="63"/>
      <c r="AI2063" s="63"/>
      <c r="AJ2063" s="63"/>
      <c r="AK2063" s="63"/>
      <c r="AL2063" s="63"/>
      <c r="AM2063" s="63"/>
      <c r="AN2063" s="63"/>
      <c r="AO2063" s="63"/>
      <c r="AP2063" s="63"/>
      <c r="AQ2063" s="63"/>
      <c r="AR2063" s="63"/>
      <c r="AS2063" s="63"/>
      <c r="AT2063" s="63"/>
      <c r="AU2063" s="63"/>
      <c r="AV2063" s="63"/>
      <c r="AW2063" s="63"/>
      <c r="AX2063" s="63"/>
      <c r="AY2063" s="63"/>
      <c r="AZ2063" s="63"/>
      <c r="BA2063" s="63"/>
      <c r="BB2063" s="63"/>
      <c r="BC2063" s="63"/>
      <c r="BD2063" s="63"/>
      <c r="BE2063" s="63"/>
      <c r="BF2063" s="63"/>
      <c r="BG2063" s="63"/>
      <c r="BH2063" s="63"/>
      <c r="BI2063" s="63"/>
      <c r="BJ2063" s="63"/>
      <c r="BK2063" s="63"/>
      <c r="BL2063" s="63"/>
      <c r="BM2063" s="63"/>
      <c r="BN2063" s="63"/>
      <c r="BO2063" s="63"/>
      <c r="BP2063" s="63"/>
      <c r="BQ2063" s="63"/>
      <c r="BR2063" s="63"/>
      <c r="BS2063" s="63"/>
      <c r="BT2063" s="63"/>
      <c r="BU2063" s="63"/>
      <c r="BV2063" s="63"/>
      <c r="BW2063" s="63"/>
      <c r="BX2063" s="63"/>
      <c r="BY2063" s="63"/>
      <c r="BZ2063" s="63"/>
      <c r="CA2063" s="63"/>
      <c r="CB2063" s="63"/>
      <c r="CC2063" s="63"/>
      <c r="CD2063" s="63"/>
      <c r="CE2063" s="63"/>
      <c r="CF2063" s="63"/>
      <c r="CG2063" s="63"/>
      <c r="CH2063" s="63"/>
      <c r="CI2063" s="63"/>
      <c r="CJ2063" s="63"/>
      <c r="CK2063" s="63"/>
      <c r="CL2063" s="63"/>
      <c r="CM2063" s="63"/>
      <c r="CN2063" s="63"/>
      <c r="CO2063" s="63"/>
      <c r="CP2063" s="63"/>
      <c r="CR2063" s="227"/>
      <c r="CS2063" s="74"/>
    </row>
    <row r="2064" spans="1:97" s="72" customFormat="1" ht="75.75" customHeight="1">
      <c r="A2064" s="63"/>
      <c r="B2064" s="63"/>
      <c r="C2064" s="63"/>
      <c r="D2064" s="63"/>
      <c r="E2064" s="63"/>
      <c r="F2064" s="63"/>
      <c r="G2064" s="63"/>
      <c r="H2064" s="63"/>
      <c r="I2064" s="63"/>
      <c r="J2064" s="63"/>
      <c r="K2064" s="63"/>
      <c r="L2064" s="63"/>
      <c r="M2064" s="63"/>
      <c r="N2064" s="63"/>
      <c r="O2064" s="63"/>
      <c r="P2064" s="63"/>
      <c r="Q2064" s="63"/>
      <c r="R2064" s="63"/>
      <c r="S2064" s="63"/>
      <c r="T2064" s="63"/>
      <c r="U2064" s="63"/>
      <c r="V2064" s="63"/>
      <c r="W2064" s="63"/>
      <c r="X2064" s="63"/>
      <c r="Y2064" s="63"/>
      <c r="Z2064" s="63"/>
      <c r="AA2064" s="63"/>
      <c r="AB2064" s="63"/>
      <c r="AC2064" s="63"/>
      <c r="AD2064" s="63"/>
      <c r="AE2064" s="63"/>
      <c r="AF2064" s="63"/>
      <c r="AG2064" s="63"/>
      <c r="AH2064" s="63"/>
      <c r="AI2064" s="63"/>
      <c r="AJ2064" s="63"/>
      <c r="AK2064" s="63"/>
      <c r="AL2064" s="63"/>
      <c r="AM2064" s="63"/>
      <c r="AN2064" s="63"/>
      <c r="AO2064" s="63"/>
      <c r="AP2064" s="63"/>
      <c r="AQ2064" s="63"/>
      <c r="AR2064" s="63"/>
      <c r="AS2064" s="63"/>
      <c r="AT2064" s="63"/>
      <c r="AU2064" s="63"/>
      <c r="AV2064" s="63"/>
      <c r="AW2064" s="63"/>
      <c r="AX2064" s="63"/>
      <c r="AY2064" s="63"/>
      <c r="AZ2064" s="63"/>
      <c r="BA2064" s="63"/>
      <c r="BB2064" s="63"/>
      <c r="BC2064" s="63"/>
      <c r="BD2064" s="63"/>
      <c r="BE2064" s="63"/>
      <c r="BF2064" s="63"/>
      <c r="BG2064" s="63"/>
      <c r="BH2064" s="63"/>
      <c r="BI2064" s="63"/>
      <c r="BJ2064" s="63"/>
      <c r="BK2064" s="63"/>
      <c r="BL2064" s="63"/>
      <c r="BM2064" s="63"/>
      <c r="BN2064" s="63"/>
      <c r="BO2064" s="63"/>
      <c r="BP2064" s="63"/>
      <c r="BQ2064" s="63"/>
      <c r="BR2064" s="63"/>
      <c r="BS2064" s="63"/>
      <c r="BT2064" s="63"/>
      <c r="BU2064" s="63"/>
      <c r="BV2064" s="63"/>
      <c r="BW2064" s="63"/>
      <c r="BX2064" s="63"/>
      <c r="BY2064" s="63"/>
      <c r="BZ2064" s="63"/>
      <c r="CA2064" s="63"/>
      <c r="CB2064" s="63"/>
      <c r="CC2064" s="63"/>
      <c r="CD2064" s="63"/>
      <c r="CE2064" s="63"/>
      <c r="CF2064" s="63"/>
      <c r="CG2064" s="63"/>
      <c r="CH2064" s="63"/>
      <c r="CI2064" s="63"/>
      <c r="CJ2064" s="63"/>
      <c r="CK2064" s="63"/>
      <c r="CL2064" s="63"/>
      <c r="CM2064" s="63"/>
      <c r="CN2064" s="63"/>
      <c r="CO2064" s="63"/>
      <c r="CP2064" s="63"/>
      <c r="CR2064" s="227"/>
      <c r="CS2064" s="74"/>
    </row>
    <row r="2065" spans="1:97" s="72" customFormat="1" ht="75.75" customHeight="1">
      <c r="A2065" s="63"/>
      <c r="B2065" s="63"/>
      <c r="C2065" s="63"/>
      <c r="D2065" s="63"/>
      <c r="E2065" s="63"/>
      <c r="F2065" s="63"/>
      <c r="G2065" s="63"/>
      <c r="H2065" s="63"/>
      <c r="I2065" s="63"/>
      <c r="J2065" s="63"/>
      <c r="K2065" s="63"/>
      <c r="L2065" s="63"/>
      <c r="M2065" s="63"/>
      <c r="N2065" s="63"/>
      <c r="O2065" s="63"/>
      <c r="P2065" s="63"/>
      <c r="Q2065" s="63"/>
      <c r="R2065" s="63"/>
      <c r="S2065" s="63"/>
      <c r="T2065" s="63"/>
      <c r="U2065" s="63"/>
      <c r="V2065" s="63"/>
      <c r="W2065" s="63"/>
      <c r="X2065" s="63"/>
      <c r="Y2065" s="63"/>
      <c r="Z2065" s="63"/>
      <c r="AA2065" s="63"/>
      <c r="AB2065" s="63"/>
      <c r="AC2065" s="63"/>
      <c r="AD2065" s="63"/>
      <c r="AE2065" s="63"/>
      <c r="AF2065" s="63"/>
      <c r="AG2065" s="63"/>
      <c r="AH2065" s="63"/>
      <c r="AI2065" s="63"/>
      <c r="AJ2065" s="63"/>
      <c r="AK2065" s="63"/>
      <c r="AL2065" s="63"/>
      <c r="AM2065" s="63"/>
      <c r="AN2065" s="63"/>
      <c r="AO2065" s="63"/>
      <c r="AP2065" s="63"/>
      <c r="AQ2065" s="63"/>
      <c r="AR2065" s="63"/>
      <c r="AS2065" s="63"/>
      <c r="AT2065" s="63"/>
      <c r="AU2065" s="63"/>
      <c r="AV2065" s="63"/>
      <c r="AW2065" s="63"/>
      <c r="AX2065" s="63"/>
      <c r="AY2065" s="63"/>
      <c r="AZ2065" s="63"/>
      <c r="BA2065" s="63"/>
      <c r="BB2065" s="63"/>
      <c r="BC2065" s="63"/>
      <c r="BD2065" s="63"/>
      <c r="BE2065" s="63"/>
      <c r="BF2065" s="63"/>
      <c r="BG2065" s="63"/>
      <c r="BH2065" s="63"/>
      <c r="BI2065" s="63"/>
      <c r="BJ2065" s="63"/>
      <c r="BK2065" s="63"/>
      <c r="BL2065" s="63"/>
      <c r="BM2065" s="63"/>
      <c r="BN2065" s="63"/>
      <c r="BO2065" s="63"/>
      <c r="BP2065" s="63"/>
      <c r="BQ2065" s="63"/>
      <c r="BR2065" s="63"/>
      <c r="BS2065" s="63"/>
      <c r="BT2065" s="63"/>
      <c r="BU2065" s="63"/>
      <c r="BV2065" s="63"/>
      <c r="BW2065" s="63"/>
      <c r="BX2065" s="63"/>
      <c r="BY2065" s="63"/>
      <c r="BZ2065" s="63"/>
      <c r="CA2065" s="63"/>
      <c r="CB2065" s="63"/>
      <c r="CC2065" s="63"/>
      <c r="CD2065" s="63"/>
      <c r="CE2065" s="63"/>
      <c r="CF2065" s="63"/>
      <c r="CG2065" s="63"/>
      <c r="CH2065" s="63"/>
      <c r="CI2065" s="63"/>
      <c r="CJ2065" s="63"/>
      <c r="CK2065" s="63"/>
      <c r="CL2065" s="63"/>
      <c r="CM2065" s="63"/>
      <c r="CN2065" s="63"/>
      <c r="CO2065" s="63"/>
      <c r="CP2065" s="63"/>
      <c r="CR2065" s="227"/>
      <c r="CS2065" s="74"/>
    </row>
    <row r="2066" spans="1:97" s="72" customFormat="1" ht="75.75" customHeight="1">
      <c r="A2066" s="63"/>
      <c r="B2066" s="63"/>
      <c r="C2066" s="63"/>
      <c r="D2066" s="63"/>
      <c r="E2066" s="63"/>
      <c r="F2066" s="63"/>
      <c r="G2066" s="63"/>
      <c r="H2066" s="63"/>
      <c r="I2066" s="63"/>
      <c r="J2066" s="63"/>
      <c r="K2066" s="63"/>
      <c r="L2066" s="63"/>
      <c r="M2066" s="63"/>
      <c r="N2066" s="63"/>
      <c r="O2066" s="63"/>
      <c r="P2066" s="63"/>
      <c r="Q2066" s="63"/>
      <c r="R2066" s="63"/>
      <c r="S2066" s="63"/>
      <c r="T2066" s="63"/>
      <c r="U2066" s="63"/>
      <c r="V2066" s="63"/>
      <c r="W2066" s="63"/>
      <c r="X2066" s="63"/>
      <c r="Y2066" s="63"/>
      <c r="Z2066" s="63"/>
      <c r="AA2066" s="63"/>
      <c r="AB2066" s="63"/>
      <c r="AC2066" s="63"/>
      <c r="AD2066" s="63"/>
      <c r="AE2066" s="63"/>
      <c r="AF2066" s="63"/>
      <c r="AG2066" s="63"/>
      <c r="AH2066" s="63"/>
      <c r="AI2066" s="63"/>
      <c r="AJ2066" s="63"/>
      <c r="AK2066" s="63"/>
      <c r="AL2066" s="63"/>
      <c r="AM2066" s="63"/>
      <c r="AN2066" s="63"/>
      <c r="AO2066" s="63"/>
      <c r="AP2066" s="63"/>
      <c r="AQ2066" s="63"/>
      <c r="AR2066" s="63"/>
      <c r="AS2066" s="63"/>
      <c r="AT2066" s="63"/>
      <c r="AU2066" s="63"/>
      <c r="AV2066" s="63"/>
      <c r="AW2066" s="63"/>
      <c r="AX2066" s="63"/>
      <c r="AY2066" s="63"/>
      <c r="AZ2066" s="63"/>
      <c r="BA2066" s="63"/>
      <c r="BB2066" s="63"/>
      <c r="BC2066" s="63"/>
      <c r="BD2066" s="63"/>
      <c r="BE2066" s="63"/>
      <c r="BF2066" s="63"/>
      <c r="BG2066" s="63"/>
      <c r="BH2066" s="63"/>
      <c r="BI2066" s="63"/>
      <c r="BJ2066" s="63"/>
      <c r="BK2066" s="63"/>
      <c r="BL2066" s="63"/>
      <c r="BM2066" s="63"/>
      <c r="BN2066" s="63"/>
      <c r="BO2066" s="63"/>
      <c r="BP2066" s="63"/>
      <c r="BQ2066" s="63"/>
      <c r="BR2066" s="63"/>
      <c r="BS2066" s="63"/>
      <c r="BT2066" s="63"/>
      <c r="BU2066" s="63"/>
      <c r="BV2066" s="63"/>
      <c r="BW2066" s="63"/>
      <c r="BX2066" s="63"/>
      <c r="BY2066" s="63"/>
      <c r="BZ2066" s="63"/>
      <c r="CA2066" s="63"/>
      <c r="CB2066" s="63"/>
      <c r="CC2066" s="63"/>
      <c r="CD2066" s="63"/>
      <c r="CE2066" s="63"/>
      <c r="CF2066" s="63"/>
      <c r="CG2066" s="63"/>
      <c r="CH2066" s="63"/>
      <c r="CI2066" s="63"/>
      <c r="CJ2066" s="63"/>
      <c r="CK2066" s="63"/>
      <c r="CL2066" s="63"/>
      <c r="CM2066" s="63"/>
      <c r="CN2066" s="63"/>
      <c r="CO2066" s="63"/>
      <c r="CP2066" s="63"/>
      <c r="CR2066" s="227"/>
      <c r="CS2066" s="74"/>
    </row>
    <row r="2067" spans="1:97" s="72" customFormat="1" ht="75.75" customHeight="1">
      <c r="A2067" s="63"/>
      <c r="B2067" s="63"/>
      <c r="C2067" s="63"/>
      <c r="D2067" s="63"/>
      <c r="E2067" s="63"/>
      <c r="F2067" s="63"/>
      <c r="G2067" s="63"/>
      <c r="H2067" s="63"/>
      <c r="I2067" s="63"/>
      <c r="J2067" s="63"/>
      <c r="K2067" s="63"/>
      <c r="L2067" s="63"/>
      <c r="M2067" s="63"/>
      <c r="N2067" s="63"/>
      <c r="O2067" s="63"/>
      <c r="P2067" s="63"/>
      <c r="Q2067" s="63"/>
      <c r="R2067" s="63"/>
      <c r="S2067" s="63"/>
      <c r="T2067" s="63"/>
      <c r="U2067" s="63"/>
      <c r="V2067" s="63"/>
      <c r="W2067" s="63"/>
      <c r="X2067" s="63"/>
      <c r="Y2067" s="63"/>
      <c r="Z2067" s="63"/>
      <c r="AA2067" s="63"/>
      <c r="AB2067" s="63"/>
      <c r="AC2067" s="63"/>
      <c r="AD2067" s="63"/>
      <c r="AE2067" s="63"/>
      <c r="AF2067" s="63"/>
      <c r="AG2067" s="63"/>
      <c r="AH2067" s="63"/>
      <c r="AI2067" s="63"/>
      <c r="AJ2067" s="63"/>
      <c r="AK2067" s="63"/>
      <c r="AL2067" s="63"/>
      <c r="AM2067" s="63"/>
      <c r="AN2067" s="63"/>
      <c r="AO2067" s="63"/>
      <c r="AP2067" s="63"/>
      <c r="AQ2067" s="63"/>
      <c r="AR2067" s="63"/>
      <c r="AS2067" s="63"/>
      <c r="AT2067" s="63"/>
      <c r="AU2067" s="63"/>
      <c r="AV2067" s="63"/>
      <c r="AW2067" s="63"/>
      <c r="AX2067" s="63"/>
      <c r="AY2067" s="63"/>
      <c r="AZ2067" s="63"/>
      <c r="BA2067" s="63"/>
      <c r="BB2067" s="63"/>
      <c r="BC2067" s="63"/>
      <c r="BD2067" s="63"/>
      <c r="BE2067" s="63"/>
      <c r="BF2067" s="63"/>
      <c r="BG2067" s="63"/>
      <c r="BH2067" s="63"/>
      <c r="BI2067" s="63"/>
      <c r="BJ2067" s="63"/>
      <c r="BK2067" s="63"/>
      <c r="BL2067" s="63"/>
      <c r="BM2067" s="63"/>
      <c r="BN2067" s="63"/>
      <c r="BO2067" s="63"/>
      <c r="BP2067" s="63"/>
      <c r="BQ2067" s="63"/>
      <c r="BR2067" s="63"/>
      <c r="BS2067" s="63"/>
      <c r="BT2067" s="63"/>
      <c r="BU2067" s="63"/>
      <c r="BV2067" s="63"/>
      <c r="BW2067" s="63"/>
      <c r="BX2067" s="63"/>
      <c r="BY2067" s="63"/>
      <c r="BZ2067" s="63"/>
      <c r="CA2067" s="63"/>
      <c r="CB2067" s="63"/>
      <c r="CC2067" s="63"/>
      <c r="CD2067" s="63"/>
      <c r="CE2067" s="63"/>
      <c r="CF2067" s="63"/>
      <c r="CG2067" s="63"/>
      <c r="CH2067" s="63"/>
      <c r="CI2067" s="63"/>
      <c r="CJ2067" s="63"/>
      <c r="CK2067" s="63"/>
      <c r="CL2067" s="63"/>
      <c r="CM2067" s="63"/>
      <c r="CN2067" s="63"/>
      <c r="CO2067" s="63"/>
      <c r="CP2067" s="63"/>
      <c r="CR2067" s="227"/>
      <c r="CS2067" s="74"/>
    </row>
    <row r="2068" spans="1:97" s="72" customFormat="1" ht="75.75" customHeight="1">
      <c r="A2068" s="63"/>
      <c r="B2068" s="63"/>
      <c r="C2068" s="63"/>
      <c r="D2068" s="63"/>
      <c r="E2068" s="63"/>
      <c r="F2068" s="63"/>
      <c r="G2068" s="63"/>
      <c r="H2068" s="63"/>
      <c r="I2068" s="63"/>
      <c r="J2068" s="63"/>
      <c r="K2068" s="63"/>
      <c r="L2068" s="63"/>
      <c r="M2068" s="63"/>
      <c r="N2068" s="63"/>
      <c r="O2068" s="63"/>
      <c r="P2068" s="63"/>
      <c r="Q2068" s="63"/>
      <c r="R2068" s="63"/>
      <c r="S2068" s="63"/>
      <c r="T2068" s="63"/>
      <c r="U2068" s="63"/>
      <c r="V2068" s="63"/>
      <c r="W2068" s="63"/>
      <c r="X2068" s="63"/>
      <c r="Y2068" s="63"/>
      <c r="Z2068" s="63"/>
      <c r="AA2068" s="63"/>
      <c r="AB2068" s="63"/>
      <c r="AC2068" s="63"/>
      <c r="AD2068" s="63"/>
      <c r="AE2068" s="63"/>
      <c r="AF2068" s="63"/>
      <c r="AG2068" s="63"/>
      <c r="AH2068" s="63"/>
      <c r="AI2068" s="63"/>
      <c r="AJ2068" s="63"/>
      <c r="AK2068" s="63"/>
      <c r="AL2068" s="63"/>
      <c r="AM2068" s="63"/>
      <c r="AN2068" s="63"/>
      <c r="AO2068" s="63"/>
      <c r="AP2068" s="63"/>
      <c r="AQ2068" s="63"/>
      <c r="AR2068" s="63"/>
      <c r="AS2068" s="63"/>
      <c r="AT2068" s="63"/>
      <c r="AU2068" s="63"/>
      <c r="AV2068" s="63"/>
      <c r="AW2068" s="63"/>
      <c r="AX2068" s="63"/>
      <c r="AY2068" s="63"/>
      <c r="AZ2068" s="63"/>
      <c r="BA2068" s="63"/>
      <c r="BB2068" s="63"/>
      <c r="BC2068" s="63"/>
      <c r="BD2068" s="63"/>
      <c r="BE2068" s="63"/>
      <c r="BF2068" s="63"/>
      <c r="BG2068" s="63"/>
      <c r="BH2068" s="63"/>
      <c r="BI2068" s="63"/>
      <c r="BJ2068" s="63"/>
      <c r="BK2068" s="63"/>
      <c r="BL2068" s="63"/>
      <c r="BM2068" s="63"/>
      <c r="BN2068" s="63"/>
      <c r="BO2068" s="63"/>
      <c r="BP2068" s="63"/>
      <c r="BQ2068" s="63"/>
      <c r="BR2068" s="63"/>
      <c r="BS2068" s="63"/>
      <c r="BT2068" s="63"/>
      <c r="BU2068" s="63"/>
      <c r="BV2068" s="63"/>
      <c r="BW2068" s="63"/>
      <c r="BX2068" s="63"/>
      <c r="BY2068" s="63"/>
      <c r="BZ2068" s="63"/>
      <c r="CA2068" s="63"/>
      <c r="CB2068" s="63"/>
      <c r="CC2068" s="63"/>
      <c r="CD2068" s="63"/>
      <c r="CE2068" s="63"/>
      <c r="CF2068" s="63"/>
      <c r="CG2068" s="63"/>
      <c r="CH2068" s="63"/>
      <c r="CI2068" s="63"/>
      <c r="CJ2068" s="63"/>
      <c r="CK2068" s="63"/>
      <c r="CL2068" s="63"/>
      <c r="CM2068" s="63"/>
      <c r="CN2068" s="63"/>
      <c r="CO2068" s="63"/>
      <c r="CP2068" s="63"/>
      <c r="CR2068" s="227"/>
      <c r="CS2068" s="74"/>
    </row>
    <row r="2069" spans="1:97" s="72" customFormat="1" ht="75.75" customHeight="1">
      <c r="A2069" s="63"/>
      <c r="B2069" s="63"/>
      <c r="C2069" s="63"/>
      <c r="D2069" s="63"/>
      <c r="E2069" s="63"/>
      <c r="F2069" s="63"/>
      <c r="G2069" s="63"/>
      <c r="H2069" s="63"/>
      <c r="I2069" s="63"/>
      <c r="J2069" s="63"/>
      <c r="K2069" s="63"/>
      <c r="L2069" s="63"/>
      <c r="M2069" s="63"/>
      <c r="N2069" s="63"/>
      <c r="O2069" s="63"/>
      <c r="P2069" s="63"/>
      <c r="Q2069" s="63"/>
      <c r="R2069" s="63"/>
      <c r="S2069" s="63"/>
      <c r="T2069" s="63"/>
      <c r="U2069" s="63"/>
      <c r="V2069" s="63"/>
      <c r="W2069" s="63"/>
      <c r="X2069" s="63"/>
      <c r="Y2069" s="63"/>
      <c r="Z2069" s="63"/>
      <c r="AA2069" s="63"/>
      <c r="AB2069" s="63"/>
      <c r="AC2069" s="63"/>
      <c r="AD2069" s="63"/>
      <c r="AE2069" s="63"/>
      <c r="AF2069" s="63"/>
      <c r="AG2069" s="63"/>
      <c r="AH2069" s="63"/>
      <c r="AI2069" s="63"/>
      <c r="AJ2069" s="63"/>
      <c r="AK2069" s="63"/>
      <c r="AL2069" s="63"/>
      <c r="AM2069" s="63"/>
      <c r="AN2069" s="63"/>
      <c r="AO2069" s="63"/>
      <c r="AP2069" s="63"/>
      <c r="AQ2069" s="63"/>
      <c r="AR2069" s="63"/>
      <c r="AS2069" s="63"/>
      <c r="AT2069" s="63"/>
      <c r="AU2069" s="63"/>
      <c r="AV2069" s="63"/>
      <c r="AW2069" s="63"/>
      <c r="AX2069" s="63"/>
      <c r="AY2069" s="63"/>
      <c r="AZ2069" s="63"/>
      <c r="BA2069" s="63"/>
      <c r="BB2069" s="63"/>
      <c r="BC2069" s="63"/>
      <c r="BD2069" s="63"/>
      <c r="BE2069" s="63"/>
      <c r="BF2069" s="63"/>
      <c r="BG2069" s="63"/>
      <c r="BH2069" s="63"/>
      <c r="BI2069" s="63"/>
      <c r="BJ2069" s="63"/>
      <c r="BK2069" s="63"/>
      <c r="BL2069" s="63"/>
      <c r="BM2069" s="63"/>
      <c r="BN2069" s="63"/>
      <c r="BO2069" s="63"/>
      <c r="BP2069" s="63"/>
      <c r="BQ2069" s="63"/>
      <c r="BR2069" s="63"/>
      <c r="BS2069" s="63"/>
      <c r="BT2069" s="63"/>
      <c r="BU2069" s="63"/>
      <c r="BV2069" s="63"/>
      <c r="BW2069" s="63"/>
      <c r="BX2069" s="63"/>
      <c r="BY2069" s="63"/>
      <c r="BZ2069" s="63"/>
      <c r="CA2069" s="63"/>
      <c r="CB2069" s="63"/>
      <c r="CC2069" s="63"/>
      <c r="CD2069" s="63"/>
      <c r="CE2069" s="63"/>
      <c r="CF2069" s="63"/>
      <c r="CG2069" s="63"/>
      <c r="CH2069" s="63"/>
      <c r="CI2069" s="63"/>
      <c r="CJ2069" s="63"/>
      <c r="CK2069" s="63"/>
      <c r="CL2069" s="63"/>
      <c r="CM2069" s="63"/>
      <c r="CN2069" s="63"/>
      <c r="CO2069" s="63"/>
      <c r="CP2069" s="63"/>
      <c r="CR2069" s="227"/>
      <c r="CS2069" s="74"/>
    </row>
    <row r="2070" spans="1:97" s="72" customFormat="1" ht="75.75" customHeight="1">
      <c r="A2070" s="63"/>
      <c r="B2070" s="63"/>
      <c r="C2070" s="63"/>
      <c r="D2070" s="63"/>
      <c r="E2070" s="63"/>
      <c r="F2070" s="63"/>
      <c r="G2070" s="63"/>
      <c r="H2070" s="63"/>
      <c r="I2070" s="63"/>
      <c r="J2070" s="63"/>
      <c r="K2070" s="63"/>
      <c r="L2070" s="63"/>
      <c r="M2070" s="63"/>
      <c r="N2070" s="63"/>
      <c r="O2070" s="63"/>
      <c r="P2070" s="63"/>
      <c r="Q2070" s="63"/>
      <c r="R2070" s="63"/>
      <c r="S2070" s="63"/>
      <c r="T2070" s="63"/>
      <c r="U2070" s="63"/>
      <c r="V2070" s="63"/>
      <c r="W2070" s="63"/>
      <c r="X2070" s="63"/>
      <c r="Y2070" s="63"/>
      <c r="Z2070" s="63"/>
      <c r="AA2070" s="63"/>
      <c r="AB2070" s="63"/>
      <c r="AC2070" s="63"/>
      <c r="AD2070" s="63"/>
      <c r="AE2070" s="63"/>
      <c r="AF2070" s="63"/>
      <c r="AG2070" s="63"/>
      <c r="AH2070" s="63"/>
      <c r="AI2070" s="63"/>
      <c r="AJ2070" s="63"/>
      <c r="AK2070" s="63"/>
      <c r="AL2070" s="63"/>
      <c r="AM2070" s="63"/>
      <c r="AN2070" s="63"/>
      <c r="AO2070" s="63"/>
      <c r="AP2070" s="63"/>
      <c r="AQ2070" s="63"/>
      <c r="AR2070" s="63"/>
      <c r="AS2070" s="63"/>
      <c r="AT2070" s="63"/>
      <c r="AU2070" s="63"/>
      <c r="AV2070" s="63"/>
      <c r="AW2070" s="63"/>
      <c r="AX2070" s="63"/>
      <c r="AY2070" s="63"/>
      <c r="AZ2070" s="63"/>
      <c r="BA2070" s="63"/>
      <c r="BB2070" s="63"/>
      <c r="BC2070" s="63"/>
      <c r="BD2070" s="63"/>
      <c r="BE2070" s="63"/>
      <c r="BF2070" s="63"/>
      <c r="BG2070" s="63"/>
      <c r="BH2070" s="63"/>
      <c r="BI2070" s="63"/>
      <c r="BJ2070" s="63"/>
      <c r="BK2070" s="63"/>
      <c r="BL2070" s="63"/>
      <c r="BM2070" s="63"/>
      <c r="BN2070" s="63"/>
      <c r="BO2070" s="63"/>
      <c r="BP2070" s="63"/>
      <c r="BQ2070" s="63"/>
      <c r="BR2070" s="63"/>
      <c r="BS2070" s="63"/>
      <c r="BT2070" s="63"/>
      <c r="BU2070" s="63"/>
      <c r="BV2070" s="63"/>
      <c r="BW2070" s="63"/>
      <c r="BX2070" s="63"/>
      <c r="BY2070" s="63"/>
      <c r="BZ2070" s="63"/>
      <c r="CA2070" s="63"/>
      <c r="CB2070" s="63"/>
      <c r="CC2070" s="63"/>
      <c r="CD2070" s="63"/>
      <c r="CE2070" s="63"/>
      <c r="CF2070" s="63"/>
      <c r="CG2070" s="63"/>
      <c r="CH2070" s="63"/>
      <c r="CI2070" s="63"/>
      <c r="CJ2070" s="63"/>
      <c r="CK2070" s="63"/>
      <c r="CL2070" s="63"/>
      <c r="CM2070" s="63"/>
      <c r="CN2070" s="63"/>
      <c r="CO2070" s="63"/>
      <c r="CP2070" s="63"/>
      <c r="CR2070" s="227"/>
      <c r="CS2070" s="74"/>
    </row>
    <row r="2071" spans="1:97" s="72" customFormat="1" ht="75.75" customHeight="1">
      <c r="A2071" s="63"/>
      <c r="B2071" s="63"/>
      <c r="C2071" s="63"/>
      <c r="D2071" s="63"/>
      <c r="E2071" s="63"/>
      <c r="F2071" s="63"/>
      <c r="G2071" s="63"/>
      <c r="H2071" s="63"/>
      <c r="I2071" s="63"/>
      <c r="J2071" s="63"/>
      <c r="K2071" s="63"/>
      <c r="L2071" s="63"/>
      <c r="M2071" s="63"/>
      <c r="N2071" s="63"/>
      <c r="O2071" s="63"/>
      <c r="P2071" s="63"/>
      <c r="Q2071" s="63"/>
      <c r="R2071" s="63"/>
      <c r="S2071" s="63"/>
      <c r="T2071" s="63"/>
      <c r="U2071" s="63"/>
      <c r="V2071" s="63"/>
      <c r="W2071" s="63"/>
      <c r="X2071" s="63"/>
      <c r="Y2071" s="63"/>
      <c r="Z2071" s="63"/>
      <c r="AA2071" s="63"/>
      <c r="AB2071" s="63"/>
      <c r="AC2071" s="63"/>
      <c r="AD2071" s="63"/>
      <c r="AE2071" s="63"/>
      <c r="AF2071" s="63"/>
      <c r="AG2071" s="63"/>
      <c r="AH2071" s="63"/>
      <c r="AI2071" s="63"/>
      <c r="AJ2071" s="63"/>
      <c r="AK2071" s="63"/>
      <c r="AL2071" s="63"/>
      <c r="AM2071" s="63"/>
      <c r="AN2071" s="63"/>
      <c r="AO2071" s="63"/>
      <c r="AP2071" s="63"/>
      <c r="AQ2071" s="63"/>
      <c r="AR2071" s="63"/>
      <c r="AS2071" s="63"/>
      <c r="AT2071" s="63"/>
      <c r="AU2071" s="63"/>
      <c r="AV2071" s="63"/>
      <c r="AW2071" s="63"/>
      <c r="AX2071" s="63"/>
      <c r="AY2071" s="63"/>
      <c r="AZ2071" s="63"/>
      <c r="BA2071" s="63"/>
      <c r="BB2071" s="63"/>
      <c r="BC2071" s="63"/>
      <c r="BD2071" s="63"/>
      <c r="BE2071" s="63"/>
      <c r="BF2071" s="63"/>
      <c r="BG2071" s="63"/>
      <c r="BH2071" s="63"/>
      <c r="BI2071" s="63"/>
      <c r="BJ2071" s="63"/>
      <c r="BK2071" s="63"/>
      <c r="BL2071" s="63"/>
      <c r="BM2071" s="63"/>
      <c r="BN2071" s="63"/>
      <c r="BO2071" s="63"/>
      <c r="BP2071" s="63"/>
      <c r="BQ2071" s="63"/>
      <c r="BR2071" s="63"/>
      <c r="BS2071" s="63"/>
      <c r="BT2071" s="63"/>
      <c r="BU2071" s="63"/>
      <c r="BV2071" s="63"/>
      <c r="BW2071" s="63"/>
      <c r="BX2071" s="63"/>
      <c r="BY2071" s="63"/>
      <c r="BZ2071" s="63"/>
      <c r="CA2071" s="63"/>
      <c r="CB2071" s="63"/>
      <c r="CC2071" s="63"/>
      <c r="CD2071" s="63"/>
      <c r="CE2071" s="63"/>
      <c r="CF2071" s="63"/>
      <c r="CG2071" s="63"/>
      <c r="CH2071" s="63"/>
      <c r="CI2071" s="63"/>
      <c r="CJ2071" s="63"/>
      <c r="CK2071" s="63"/>
      <c r="CL2071" s="63"/>
      <c r="CM2071" s="63"/>
      <c r="CN2071" s="63"/>
      <c r="CO2071" s="63"/>
      <c r="CP2071" s="63"/>
      <c r="CR2071" s="227"/>
      <c r="CS2071" s="74"/>
    </row>
    <row r="2072" spans="1:97" s="72" customFormat="1" ht="75.75" customHeight="1">
      <c r="A2072" s="63"/>
      <c r="B2072" s="63"/>
      <c r="C2072" s="63"/>
      <c r="D2072" s="63"/>
      <c r="E2072" s="63"/>
      <c r="F2072" s="63"/>
      <c r="G2072" s="63"/>
      <c r="H2072" s="63"/>
      <c r="I2072" s="63"/>
      <c r="J2072" s="63"/>
      <c r="K2072" s="63"/>
      <c r="L2072" s="63"/>
      <c r="M2072" s="63"/>
      <c r="N2072" s="63"/>
      <c r="O2072" s="63"/>
      <c r="P2072" s="63"/>
      <c r="Q2072" s="63"/>
      <c r="R2072" s="63"/>
      <c r="S2072" s="63"/>
      <c r="T2072" s="63"/>
      <c r="U2072" s="63"/>
      <c r="V2072" s="63"/>
      <c r="W2072" s="63"/>
      <c r="X2072" s="63"/>
      <c r="Y2072" s="63"/>
      <c r="Z2072" s="63"/>
      <c r="AA2072" s="63"/>
      <c r="AB2072" s="63"/>
      <c r="AC2072" s="63"/>
      <c r="AD2072" s="63"/>
      <c r="AE2072" s="63"/>
      <c r="AF2072" s="63"/>
      <c r="AG2072" s="63"/>
      <c r="AH2072" s="63"/>
      <c r="AI2072" s="63"/>
      <c r="AJ2072" s="63"/>
      <c r="AK2072" s="63"/>
      <c r="AL2072" s="63"/>
      <c r="AM2072" s="63"/>
      <c r="AN2072" s="63"/>
      <c r="AO2072" s="63"/>
      <c r="AP2072" s="63"/>
      <c r="AQ2072" s="63"/>
      <c r="AR2072" s="63"/>
      <c r="AS2072" s="63"/>
      <c r="AT2072" s="63"/>
      <c r="AU2072" s="63"/>
      <c r="AV2072" s="63"/>
      <c r="AW2072" s="63"/>
      <c r="AX2072" s="63"/>
      <c r="AY2072" s="63"/>
      <c r="AZ2072" s="63"/>
      <c r="BA2072" s="63"/>
      <c r="BB2072" s="63"/>
      <c r="BC2072" s="63"/>
      <c r="BD2072" s="63"/>
      <c r="BE2072" s="63"/>
      <c r="BF2072" s="63"/>
      <c r="BG2072" s="63"/>
      <c r="BH2072" s="63"/>
      <c r="BI2072" s="63"/>
      <c r="BJ2072" s="63"/>
      <c r="BK2072" s="63"/>
      <c r="BL2072" s="63"/>
      <c r="BM2072" s="63"/>
      <c r="BN2072" s="63"/>
      <c r="BO2072" s="63"/>
      <c r="BP2072" s="63"/>
      <c r="BQ2072" s="63"/>
      <c r="BR2072" s="63"/>
      <c r="BS2072" s="63"/>
      <c r="BT2072" s="63"/>
      <c r="BU2072" s="63"/>
      <c r="BV2072" s="63"/>
      <c r="BW2072" s="63"/>
      <c r="BX2072" s="63"/>
      <c r="BY2072" s="63"/>
      <c r="BZ2072" s="63"/>
      <c r="CA2072" s="63"/>
      <c r="CB2072" s="63"/>
      <c r="CC2072" s="63"/>
      <c r="CD2072" s="63"/>
      <c r="CE2072" s="63"/>
      <c r="CF2072" s="63"/>
      <c r="CG2072" s="63"/>
      <c r="CH2072" s="63"/>
      <c r="CI2072" s="63"/>
      <c r="CJ2072" s="63"/>
      <c r="CK2072" s="63"/>
      <c r="CL2072" s="63"/>
      <c r="CM2072" s="63"/>
      <c r="CN2072" s="63"/>
      <c r="CO2072" s="63"/>
      <c r="CP2072" s="63"/>
      <c r="CR2072" s="227"/>
      <c r="CS2072" s="74"/>
    </row>
    <row r="2073" spans="1:97" s="72" customFormat="1" ht="75.75" customHeight="1">
      <c r="A2073" s="63"/>
      <c r="B2073" s="63"/>
      <c r="C2073" s="63"/>
      <c r="D2073" s="63"/>
      <c r="E2073" s="63"/>
      <c r="F2073" s="63"/>
      <c r="G2073" s="63"/>
      <c r="H2073" s="63"/>
      <c r="I2073" s="63"/>
      <c r="J2073" s="63"/>
      <c r="K2073" s="63"/>
      <c r="L2073" s="63"/>
      <c r="M2073" s="63"/>
      <c r="N2073" s="63"/>
      <c r="O2073" s="63"/>
      <c r="P2073" s="63"/>
      <c r="Q2073" s="63"/>
      <c r="R2073" s="63"/>
      <c r="S2073" s="63"/>
      <c r="T2073" s="63"/>
      <c r="U2073" s="63"/>
      <c r="V2073" s="63"/>
      <c r="W2073" s="63"/>
      <c r="X2073" s="63"/>
      <c r="Y2073" s="63"/>
      <c r="Z2073" s="63"/>
      <c r="AA2073" s="63"/>
      <c r="AB2073" s="63"/>
      <c r="AC2073" s="63"/>
      <c r="AD2073" s="63"/>
      <c r="AE2073" s="63"/>
      <c r="AF2073" s="63"/>
      <c r="AG2073" s="63"/>
      <c r="AH2073" s="63"/>
      <c r="AI2073" s="63"/>
      <c r="AJ2073" s="63"/>
      <c r="AK2073" s="63"/>
      <c r="AL2073" s="63"/>
      <c r="AM2073" s="63"/>
      <c r="AN2073" s="63"/>
      <c r="AO2073" s="63"/>
      <c r="AP2073" s="63"/>
      <c r="AQ2073" s="63"/>
      <c r="AR2073" s="63"/>
      <c r="AS2073" s="63"/>
      <c r="AT2073" s="63"/>
      <c r="AU2073" s="63"/>
      <c r="AV2073" s="63"/>
      <c r="AW2073" s="63"/>
      <c r="AX2073" s="63"/>
      <c r="AY2073" s="63"/>
      <c r="AZ2073" s="63"/>
      <c r="BA2073" s="63"/>
      <c r="BB2073" s="63"/>
      <c r="BC2073" s="63"/>
      <c r="BD2073" s="63"/>
      <c r="BE2073" s="63"/>
      <c r="BF2073" s="63"/>
      <c r="BG2073" s="63"/>
      <c r="BH2073" s="63"/>
      <c r="BI2073" s="63"/>
      <c r="BJ2073" s="63"/>
      <c r="BK2073" s="63"/>
      <c r="BL2073" s="63"/>
      <c r="BM2073" s="63"/>
      <c r="BN2073" s="63"/>
      <c r="BO2073" s="63"/>
      <c r="BP2073" s="63"/>
      <c r="BQ2073" s="63"/>
      <c r="BR2073" s="63"/>
      <c r="BS2073" s="63"/>
      <c r="BT2073" s="63"/>
      <c r="BU2073" s="63"/>
      <c r="BV2073" s="63"/>
      <c r="BW2073" s="63"/>
      <c r="BX2073" s="63"/>
      <c r="BY2073" s="63"/>
      <c r="BZ2073" s="63"/>
      <c r="CA2073" s="63"/>
      <c r="CB2073" s="63"/>
      <c r="CC2073" s="63"/>
      <c r="CD2073" s="63"/>
      <c r="CE2073" s="63"/>
      <c r="CF2073" s="63"/>
      <c r="CG2073" s="63"/>
      <c r="CH2073" s="63"/>
      <c r="CI2073" s="63"/>
      <c r="CJ2073" s="63"/>
      <c r="CK2073" s="63"/>
      <c r="CL2073" s="63"/>
      <c r="CM2073" s="63"/>
      <c r="CN2073" s="63"/>
      <c r="CO2073" s="63"/>
      <c r="CP2073" s="63"/>
      <c r="CR2073" s="227"/>
      <c r="CS2073" s="74"/>
    </row>
    <row r="2074" spans="1:97" s="72" customFormat="1" ht="75.75" customHeight="1">
      <c r="A2074" s="63"/>
      <c r="B2074" s="63"/>
      <c r="C2074" s="63"/>
      <c r="D2074" s="63"/>
      <c r="E2074" s="63"/>
      <c r="F2074" s="63"/>
      <c r="G2074" s="63"/>
      <c r="H2074" s="63"/>
      <c r="I2074" s="63"/>
      <c r="J2074" s="63"/>
      <c r="K2074" s="63"/>
      <c r="L2074" s="63"/>
      <c r="M2074" s="63"/>
      <c r="N2074" s="63"/>
      <c r="O2074" s="63"/>
      <c r="P2074" s="63"/>
      <c r="Q2074" s="63"/>
      <c r="R2074" s="63"/>
      <c r="S2074" s="63"/>
      <c r="T2074" s="63"/>
      <c r="U2074" s="63"/>
      <c r="V2074" s="63"/>
      <c r="W2074" s="63"/>
      <c r="X2074" s="63"/>
      <c r="Y2074" s="63"/>
      <c r="Z2074" s="63"/>
      <c r="AA2074" s="63"/>
      <c r="AB2074" s="63"/>
      <c r="AC2074" s="63"/>
      <c r="AD2074" s="63"/>
      <c r="AE2074" s="63"/>
      <c r="AF2074" s="63"/>
      <c r="AG2074" s="63"/>
      <c r="AH2074" s="63"/>
      <c r="AI2074" s="63"/>
      <c r="AJ2074" s="63"/>
      <c r="AK2074" s="63"/>
      <c r="AL2074" s="63"/>
      <c r="AM2074" s="63"/>
      <c r="AN2074" s="63"/>
      <c r="AO2074" s="63"/>
      <c r="AP2074" s="63"/>
      <c r="AQ2074" s="63"/>
      <c r="AR2074" s="63"/>
      <c r="AS2074" s="63"/>
      <c r="AT2074" s="63"/>
      <c r="AU2074" s="63"/>
      <c r="AV2074" s="63"/>
      <c r="AW2074" s="63"/>
      <c r="AX2074" s="63"/>
      <c r="AY2074" s="63"/>
      <c r="AZ2074" s="63"/>
      <c r="BA2074" s="63"/>
      <c r="BB2074" s="63"/>
      <c r="BC2074" s="63"/>
      <c r="BD2074" s="63"/>
      <c r="BE2074" s="63"/>
      <c r="BF2074" s="63"/>
      <c r="BG2074" s="63"/>
      <c r="BH2074" s="63"/>
      <c r="BI2074" s="63"/>
      <c r="BJ2074" s="63"/>
      <c r="BK2074" s="63"/>
      <c r="BL2074" s="63"/>
      <c r="BM2074" s="63"/>
      <c r="BN2074" s="63"/>
      <c r="BO2074" s="63"/>
      <c r="BP2074" s="63"/>
      <c r="BQ2074" s="63"/>
      <c r="BR2074" s="63"/>
      <c r="BS2074" s="63"/>
      <c r="BT2074" s="63"/>
      <c r="BU2074" s="63"/>
      <c r="BV2074" s="63"/>
      <c r="BW2074" s="63"/>
      <c r="BX2074" s="63"/>
      <c r="BY2074" s="63"/>
      <c r="BZ2074" s="63"/>
      <c r="CA2074" s="63"/>
      <c r="CB2074" s="63"/>
      <c r="CC2074" s="63"/>
      <c r="CD2074" s="63"/>
      <c r="CE2074" s="63"/>
      <c r="CF2074" s="63"/>
      <c r="CG2074" s="63"/>
      <c r="CH2074" s="63"/>
      <c r="CI2074" s="63"/>
      <c r="CJ2074" s="63"/>
      <c r="CK2074" s="63"/>
      <c r="CL2074" s="63"/>
      <c r="CM2074" s="63"/>
      <c r="CN2074" s="63"/>
      <c r="CO2074" s="63"/>
      <c r="CP2074" s="63"/>
      <c r="CR2074" s="227"/>
      <c r="CS2074" s="74"/>
    </row>
    <row r="2075" spans="1:97" s="72" customFormat="1" ht="75.75" customHeight="1">
      <c r="A2075" s="63"/>
      <c r="B2075" s="63"/>
      <c r="C2075" s="63"/>
      <c r="D2075" s="63"/>
      <c r="E2075" s="63"/>
      <c r="F2075" s="63"/>
      <c r="G2075" s="63"/>
      <c r="H2075" s="63"/>
      <c r="I2075" s="63"/>
      <c r="J2075" s="63"/>
      <c r="K2075" s="63"/>
      <c r="L2075" s="63"/>
      <c r="M2075" s="63"/>
      <c r="N2075" s="63"/>
      <c r="O2075" s="63"/>
      <c r="P2075" s="63"/>
      <c r="Q2075" s="63"/>
      <c r="R2075" s="63"/>
      <c r="S2075" s="63"/>
      <c r="T2075" s="63"/>
      <c r="U2075" s="63"/>
      <c r="V2075" s="63"/>
      <c r="W2075" s="63"/>
      <c r="X2075" s="63"/>
      <c r="Y2075" s="63"/>
      <c r="Z2075" s="63"/>
      <c r="AA2075" s="63"/>
      <c r="AB2075" s="63"/>
      <c r="AC2075" s="63"/>
      <c r="AD2075" s="63"/>
      <c r="AE2075" s="63"/>
      <c r="AF2075" s="63"/>
      <c r="AG2075" s="63"/>
      <c r="AH2075" s="63"/>
      <c r="AI2075" s="63"/>
      <c r="AJ2075" s="63"/>
      <c r="AK2075" s="63"/>
      <c r="AL2075" s="63"/>
      <c r="AM2075" s="63"/>
      <c r="AN2075" s="63"/>
      <c r="AO2075" s="63"/>
      <c r="AP2075" s="63"/>
      <c r="AQ2075" s="63"/>
      <c r="AR2075" s="63"/>
      <c r="AS2075" s="63"/>
      <c r="AT2075" s="63"/>
      <c r="AU2075" s="63"/>
      <c r="AV2075" s="63"/>
      <c r="AW2075" s="63"/>
      <c r="AX2075" s="63"/>
      <c r="AY2075" s="63"/>
      <c r="AZ2075" s="63"/>
      <c r="BA2075" s="63"/>
      <c r="BB2075" s="63"/>
      <c r="BC2075" s="63"/>
      <c r="BD2075" s="63"/>
      <c r="BE2075" s="63"/>
      <c r="BF2075" s="63"/>
      <c r="BG2075" s="63"/>
      <c r="BH2075" s="63"/>
      <c r="BI2075" s="63"/>
      <c r="BJ2075" s="63"/>
      <c r="BK2075" s="63"/>
      <c r="BL2075" s="63"/>
      <c r="BM2075" s="63"/>
      <c r="BN2075" s="63"/>
      <c r="BO2075" s="63"/>
      <c r="BP2075" s="63"/>
      <c r="BQ2075" s="63"/>
      <c r="BR2075" s="63"/>
      <c r="BS2075" s="63"/>
      <c r="BT2075" s="63"/>
      <c r="BU2075" s="63"/>
      <c r="BV2075" s="63"/>
      <c r="BW2075" s="63"/>
      <c r="BX2075" s="63"/>
      <c r="BY2075" s="63"/>
      <c r="BZ2075" s="63"/>
      <c r="CA2075" s="63"/>
      <c r="CB2075" s="63"/>
      <c r="CC2075" s="63"/>
      <c r="CD2075" s="63"/>
      <c r="CE2075" s="63"/>
      <c r="CF2075" s="63"/>
      <c r="CG2075" s="63"/>
      <c r="CH2075" s="63"/>
      <c r="CI2075" s="63"/>
      <c r="CJ2075" s="63"/>
      <c r="CK2075" s="63"/>
      <c r="CL2075" s="63"/>
      <c r="CM2075" s="63"/>
      <c r="CN2075" s="63"/>
      <c r="CO2075" s="63"/>
      <c r="CP2075" s="63"/>
      <c r="CR2075" s="227"/>
      <c r="CS2075" s="74"/>
    </row>
    <row r="2076" spans="1:97" s="72" customFormat="1" ht="75.75" customHeight="1">
      <c r="A2076" s="63"/>
      <c r="B2076" s="63"/>
      <c r="C2076" s="63"/>
      <c r="D2076" s="63"/>
      <c r="E2076" s="63"/>
      <c r="F2076" s="63"/>
      <c r="G2076" s="63"/>
      <c r="H2076" s="63"/>
      <c r="I2076" s="63"/>
      <c r="J2076" s="63"/>
      <c r="K2076" s="63"/>
      <c r="L2076" s="63"/>
      <c r="M2076" s="63"/>
      <c r="N2076" s="63"/>
      <c r="O2076" s="63"/>
      <c r="P2076" s="63"/>
      <c r="Q2076" s="63"/>
      <c r="R2076" s="63"/>
      <c r="S2076" s="63"/>
      <c r="T2076" s="63"/>
      <c r="U2076" s="63"/>
      <c r="V2076" s="63"/>
      <c r="W2076" s="63"/>
      <c r="X2076" s="63"/>
      <c r="Y2076" s="63"/>
      <c r="Z2076" s="63"/>
      <c r="AA2076" s="63"/>
      <c r="AB2076" s="63"/>
      <c r="AC2076" s="63"/>
      <c r="AD2076" s="63"/>
      <c r="AE2076" s="63"/>
      <c r="AF2076" s="63"/>
      <c r="AG2076" s="63"/>
      <c r="AH2076" s="63"/>
      <c r="AI2076" s="63"/>
      <c r="AJ2076" s="63"/>
      <c r="AK2076" s="63"/>
      <c r="AL2076" s="63"/>
      <c r="AM2076" s="63"/>
      <c r="AN2076" s="63"/>
      <c r="AO2076" s="63"/>
      <c r="AP2076" s="63"/>
      <c r="AQ2076" s="63"/>
      <c r="AR2076" s="63"/>
      <c r="AS2076" s="63"/>
      <c r="AT2076" s="63"/>
      <c r="AU2076" s="63"/>
      <c r="AV2076" s="63"/>
      <c r="AW2076" s="63"/>
      <c r="AX2076" s="63"/>
      <c r="AY2076" s="63"/>
      <c r="AZ2076" s="63"/>
      <c r="BA2076" s="63"/>
      <c r="BB2076" s="63"/>
      <c r="BC2076" s="63"/>
      <c r="BD2076" s="63"/>
      <c r="BE2076" s="63"/>
      <c r="BF2076" s="63"/>
      <c r="BG2076" s="63"/>
      <c r="BH2076" s="63"/>
      <c r="BI2076" s="63"/>
      <c r="BJ2076" s="63"/>
      <c r="BK2076" s="63"/>
      <c r="BL2076" s="63"/>
      <c r="BM2076" s="63"/>
      <c r="BN2076" s="63"/>
      <c r="BO2076" s="63"/>
      <c r="BP2076" s="63"/>
      <c r="BQ2076" s="63"/>
      <c r="BR2076" s="63"/>
      <c r="BS2076" s="63"/>
      <c r="BT2076" s="63"/>
      <c r="BU2076" s="63"/>
      <c r="BV2076" s="63"/>
      <c r="BW2076" s="63"/>
      <c r="BX2076" s="63"/>
      <c r="BY2076" s="63"/>
      <c r="BZ2076" s="63"/>
      <c r="CA2076" s="63"/>
      <c r="CB2076" s="63"/>
      <c r="CC2076" s="63"/>
      <c r="CD2076" s="63"/>
      <c r="CE2076" s="63"/>
      <c r="CF2076" s="63"/>
      <c r="CG2076" s="63"/>
      <c r="CH2076" s="63"/>
      <c r="CI2076" s="63"/>
      <c r="CJ2076" s="63"/>
      <c r="CK2076" s="63"/>
      <c r="CL2076" s="63"/>
      <c r="CM2076" s="63"/>
      <c r="CN2076" s="63"/>
      <c r="CO2076" s="63"/>
      <c r="CP2076" s="63"/>
      <c r="CR2076" s="227"/>
      <c r="CS2076" s="74"/>
    </row>
    <row r="2077" spans="1:97" s="72" customFormat="1" ht="75.75" customHeight="1">
      <c r="A2077" s="63"/>
      <c r="B2077" s="63"/>
      <c r="C2077" s="63"/>
      <c r="D2077" s="63"/>
      <c r="E2077" s="63"/>
      <c r="F2077" s="63"/>
      <c r="G2077" s="63"/>
      <c r="H2077" s="63"/>
      <c r="I2077" s="63"/>
      <c r="J2077" s="63"/>
      <c r="K2077" s="63"/>
      <c r="L2077" s="63"/>
      <c r="M2077" s="63"/>
      <c r="N2077" s="63"/>
      <c r="O2077" s="63"/>
      <c r="P2077" s="63"/>
      <c r="Q2077" s="63"/>
      <c r="R2077" s="63"/>
      <c r="S2077" s="63"/>
      <c r="T2077" s="63"/>
      <c r="U2077" s="63"/>
      <c r="V2077" s="63"/>
      <c r="W2077" s="63"/>
      <c r="X2077" s="63"/>
      <c r="Y2077" s="63"/>
      <c r="Z2077" s="63"/>
      <c r="AA2077" s="63"/>
      <c r="AB2077" s="63"/>
      <c r="AC2077" s="63"/>
      <c r="AD2077" s="63"/>
      <c r="AE2077" s="63"/>
      <c r="AF2077" s="63"/>
      <c r="AG2077" s="63"/>
      <c r="AH2077" s="63"/>
      <c r="AI2077" s="63"/>
      <c r="AJ2077" s="63"/>
      <c r="AK2077" s="63"/>
      <c r="AL2077" s="63"/>
      <c r="AM2077" s="63"/>
      <c r="AN2077" s="63"/>
      <c r="AO2077" s="63"/>
      <c r="AP2077" s="63"/>
      <c r="AQ2077" s="63"/>
      <c r="AR2077" s="63"/>
      <c r="AS2077" s="63"/>
      <c r="AT2077" s="63"/>
      <c r="AU2077" s="63"/>
      <c r="AV2077" s="63"/>
      <c r="AW2077" s="63"/>
      <c r="AX2077" s="63"/>
      <c r="AY2077" s="63"/>
      <c r="AZ2077" s="63"/>
      <c r="BA2077" s="63"/>
      <c r="BB2077" s="63"/>
      <c r="BC2077" s="63"/>
      <c r="BD2077" s="63"/>
      <c r="BE2077" s="63"/>
      <c r="BF2077" s="63"/>
      <c r="BG2077" s="63"/>
      <c r="BH2077" s="63"/>
      <c r="BI2077" s="63"/>
      <c r="BJ2077" s="63"/>
      <c r="BK2077" s="63"/>
      <c r="BL2077" s="63"/>
      <c r="BM2077" s="63"/>
      <c r="BN2077" s="63"/>
      <c r="BO2077" s="63"/>
      <c r="BP2077" s="63"/>
      <c r="BQ2077" s="63"/>
      <c r="BR2077" s="63"/>
      <c r="BS2077" s="63"/>
      <c r="BT2077" s="63"/>
      <c r="BU2077" s="63"/>
      <c r="BV2077" s="63"/>
      <c r="BW2077" s="63"/>
      <c r="BX2077" s="63"/>
      <c r="BY2077" s="63"/>
      <c r="BZ2077" s="63"/>
      <c r="CA2077" s="63"/>
      <c r="CB2077" s="63"/>
      <c r="CC2077" s="63"/>
      <c r="CD2077" s="63"/>
      <c r="CE2077" s="63"/>
      <c r="CF2077" s="63"/>
      <c r="CG2077" s="63"/>
      <c r="CH2077" s="63"/>
      <c r="CI2077" s="63"/>
      <c r="CJ2077" s="63"/>
      <c r="CK2077" s="63"/>
      <c r="CL2077" s="63"/>
      <c r="CM2077" s="63"/>
      <c r="CN2077" s="63"/>
      <c r="CO2077" s="63"/>
      <c r="CP2077" s="63"/>
      <c r="CR2077" s="227"/>
      <c r="CS2077" s="74"/>
    </row>
    <row r="2078" spans="1:97" s="72" customFormat="1" ht="75.75" customHeight="1">
      <c r="A2078" s="63"/>
      <c r="B2078" s="63"/>
      <c r="C2078" s="63"/>
      <c r="D2078" s="63"/>
      <c r="E2078" s="63"/>
      <c r="F2078" s="63"/>
      <c r="G2078" s="63"/>
      <c r="H2078" s="63"/>
      <c r="I2078" s="63"/>
      <c r="J2078" s="63"/>
      <c r="K2078" s="63"/>
      <c r="L2078" s="63"/>
      <c r="M2078" s="63"/>
      <c r="N2078" s="63"/>
      <c r="O2078" s="63"/>
      <c r="P2078" s="63"/>
      <c r="Q2078" s="63"/>
      <c r="R2078" s="63"/>
      <c r="S2078" s="63"/>
      <c r="T2078" s="63"/>
      <c r="U2078" s="63"/>
      <c r="V2078" s="63"/>
      <c r="W2078" s="63"/>
      <c r="X2078" s="63"/>
      <c r="Y2078" s="63"/>
      <c r="Z2078" s="63"/>
      <c r="AA2078" s="63"/>
      <c r="AB2078" s="63"/>
      <c r="AC2078" s="63"/>
      <c r="AD2078" s="63"/>
      <c r="AE2078" s="63"/>
      <c r="AF2078" s="63"/>
      <c r="AG2078" s="63"/>
      <c r="AH2078" s="63"/>
      <c r="AI2078" s="63"/>
      <c r="AJ2078" s="63"/>
      <c r="AK2078" s="63"/>
      <c r="AL2078" s="63"/>
      <c r="AM2078" s="63"/>
      <c r="AN2078" s="63"/>
      <c r="AO2078" s="63"/>
      <c r="AP2078" s="63"/>
      <c r="AQ2078" s="63"/>
      <c r="AR2078" s="63"/>
      <c r="AS2078" s="63"/>
      <c r="AT2078" s="63"/>
      <c r="AU2078" s="63"/>
      <c r="AV2078" s="63"/>
      <c r="AW2078" s="63"/>
      <c r="AX2078" s="63"/>
      <c r="AY2078" s="63"/>
      <c r="AZ2078" s="63"/>
      <c r="BA2078" s="63"/>
      <c r="BB2078" s="63"/>
      <c r="BC2078" s="63"/>
      <c r="BD2078" s="63"/>
      <c r="BE2078" s="63"/>
      <c r="BF2078" s="63"/>
      <c r="BG2078" s="63"/>
      <c r="BH2078" s="63"/>
      <c r="BI2078" s="63"/>
      <c r="BJ2078" s="63"/>
      <c r="BK2078" s="63"/>
      <c r="BL2078" s="63"/>
      <c r="BM2078" s="63"/>
      <c r="BN2078" s="63"/>
      <c r="BO2078" s="63"/>
      <c r="BP2078" s="63"/>
      <c r="BQ2078" s="63"/>
      <c r="BR2078" s="63"/>
      <c r="BS2078" s="63"/>
      <c r="BT2078" s="63"/>
      <c r="BU2078" s="63"/>
      <c r="BV2078" s="63"/>
      <c r="BW2078" s="63"/>
      <c r="BX2078" s="63"/>
      <c r="BY2078" s="63"/>
      <c r="BZ2078" s="63"/>
      <c r="CA2078" s="63"/>
      <c r="CB2078" s="63"/>
      <c r="CC2078" s="63"/>
      <c r="CD2078" s="63"/>
      <c r="CE2078" s="63"/>
      <c r="CF2078" s="63"/>
      <c r="CG2078" s="63"/>
      <c r="CH2078" s="63"/>
      <c r="CI2078" s="63"/>
      <c r="CJ2078" s="63"/>
      <c r="CK2078" s="63"/>
      <c r="CL2078" s="63"/>
      <c r="CM2078" s="63"/>
      <c r="CN2078" s="63"/>
      <c r="CO2078" s="63"/>
      <c r="CP2078" s="63"/>
      <c r="CR2078" s="227"/>
      <c r="CS2078" s="74"/>
    </row>
    <row r="2079" spans="1:97" s="72" customFormat="1" ht="75.75" customHeight="1">
      <c r="A2079" s="63"/>
      <c r="B2079" s="63"/>
      <c r="C2079" s="63"/>
      <c r="D2079" s="63"/>
      <c r="E2079" s="63"/>
      <c r="F2079" s="63"/>
      <c r="G2079" s="63"/>
      <c r="H2079" s="63"/>
      <c r="I2079" s="63"/>
      <c r="J2079" s="63"/>
      <c r="K2079" s="63"/>
      <c r="L2079" s="63"/>
      <c r="M2079" s="63"/>
      <c r="N2079" s="63"/>
      <c r="O2079" s="63"/>
      <c r="P2079" s="63"/>
      <c r="Q2079" s="63"/>
      <c r="R2079" s="63"/>
      <c r="S2079" s="63"/>
      <c r="T2079" s="63"/>
      <c r="U2079" s="63"/>
      <c r="V2079" s="63"/>
      <c r="W2079" s="63"/>
      <c r="X2079" s="63"/>
      <c r="Y2079" s="63"/>
      <c r="Z2079" s="63"/>
      <c r="AA2079" s="63"/>
      <c r="AB2079" s="63"/>
      <c r="AC2079" s="63"/>
      <c r="AD2079" s="63"/>
      <c r="AE2079" s="63"/>
      <c r="AF2079" s="63"/>
      <c r="AG2079" s="63"/>
      <c r="AH2079" s="63"/>
      <c r="AI2079" s="63"/>
      <c r="AJ2079" s="63"/>
      <c r="AK2079" s="63"/>
      <c r="AL2079" s="63"/>
      <c r="AM2079" s="63"/>
      <c r="AN2079" s="63"/>
      <c r="AO2079" s="63"/>
      <c r="AP2079" s="63"/>
      <c r="AQ2079" s="63"/>
      <c r="AR2079" s="63"/>
      <c r="AS2079" s="63"/>
      <c r="AT2079" s="63"/>
      <c r="AU2079" s="63"/>
      <c r="AV2079" s="63"/>
      <c r="AW2079" s="63"/>
      <c r="AX2079" s="63"/>
      <c r="AY2079" s="63"/>
      <c r="AZ2079" s="63"/>
      <c r="BA2079" s="63"/>
      <c r="BB2079" s="63"/>
      <c r="BC2079" s="63"/>
      <c r="BD2079" s="63"/>
      <c r="BE2079" s="63"/>
      <c r="BF2079" s="63"/>
      <c r="BG2079" s="63"/>
      <c r="BH2079" s="63"/>
      <c r="BI2079" s="63"/>
      <c r="BJ2079" s="63"/>
      <c r="BK2079" s="63"/>
      <c r="BL2079" s="63"/>
      <c r="BM2079" s="63"/>
      <c r="BN2079" s="63"/>
      <c r="BO2079" s="63"/>
      <c r="BP2079" s="63"/>
      <c r="BQ2079" s="63"/>
      <c r="BR2079" s="63"/>
      <c r="BS2079" s="63"/>
      <c r="BT2079" s="63"/>
      <c r="BU2079" s="63"/>
      <c r="BV2079" s="63"/>
      <c r="BW2079" s="63"/>
      <c r="BX2079" s="63"/>
      <c r="BY2079" s="63"/>
      <c r="BZ2079" s="63"/>
      <c r="CA2079" s="63"/>
      <c r="CB2079" s="63"/>
      <c r="CC2079" s="63"/>
      <c r="CD2079" s="63"/>
      <c r="CE2079" s="63"/>
      <c r="CF2079" s="63"/>
      <c r="CG2079" s="63"/>
      <c r="CH2079" s="63"/>
      <c r="CI2079" s="63"/>
      <c r="CJ2079" s="63"/>
      <c r="CK2079" s="63"/>
      <c r="CL2079" s="63"/>
      <c r="CM2079" s="63"/>
      <c r="CN2079" s="63"/>
      <c r="CO2079" s="63"/>
      <c r="CP2079" s="63"/>
      <c r="CR2079" s="227"/>
      <c r="CS2079" s="74"/>
    </row>
    <row r="2080" spans="1:97" s="72" customFormat="1" ht="75.75" customHeight="1">
      <c r="A2080" s="63"/>
      <c r="B2080" s="63"/>
      <c r="C2080" s="63"/>
      <c r="D2080" s="63"/>
      <c r="E2080" s="63"/>
      <c r="F2080" s="63"/>
      <c r="G2080" s="63"/>
      <c r="H2080" s="63"/>
      <c r="I2080" s="63"/>
      <c r="J2080" s="63"/>
      <c r="K2080" s="63"/>
      <c r="L2080" s="63"/>
      <c r="M2080" s="63"/>
      <c r="N2080" s="63"/>
      <c r="O2080" s="63"/>
      <c r="P2080" s="63"/>
      <c r="Q2080" s="63"/>
      <c r="R2080" s="63"/>
      <c r="S2080" s="63"/>
      <c r="T2080" s="63"/>
      <c r="U2080" s="63"/>
      <c r="V2080" s="63"/>
      <c r="W2080" s="63"/>
      <c r="X2080" s="63"/>
      <c r="Y2080" s="63"/>
      <c r="Z2080" s="63"/>
      <c r="AA2080" s="63"/>
      <c r="AB2080" s="63"/>
      <c r="AC2080" s="63"/>
      <c r="AD2080" s="63"/>
      <c r="AE2080" s="63"/>
      <c r="AF2080" s="63"/>
      <c r="AG2080" s="63"/>
      <c r="AH2080" s="63"/>
      <c r="AI2080" s="63"/>
      <c r="AJ2080" s="63"/>
      <c r="AK2080" s="63"/>
      <c r="AL2080" s="63"/>
      <c r="AM2080" s="63"/>
      <c r="AN2080" s="63"/>
      <c r="AO2080" s="63"/>
      <c r="AP2080" s="63"/>
      <c r="AQ2080" s="63"/>
      <c r="AR2080" s="63"/>
      <c r="AS2080" s="63"/>
      <c r="AT2080" s="63"/>
      <c r="AU2080" s="63"/>
      <c r="AV2080" s="63"/>
      <c r="AW2080" s="63"/>
      <c r="AX2080" s="63"/>
      <c r="AY2080" s="63"/>
      <c r="AZ2080" s="63"/>
      <c r="BA2080" s="63"/>
      <c r="BB2080" s="63"/>
      <c r="BC2080" s="63"/>
      <c r="BD2080" s="63"/>
      <c r="BE2080" s="63"/>
      <c r="BF2080" s="63"/>
      <c r="BG2080" s="63"/>
      <c r="BH2080" s="63"/>
      <c r="BI2080" s="63"/>
      <c r="BJ2080" s="63"/>
      <c r="BK2080" s="63"/>
      <c r="BL2080" s="63"/>
      <c r="BM2080" s="63"/>
      <c r="BN2080" s="63"/>
      <c r="BO2080" s="63"/>
      <c r="BP2080" s="63"/>
      <c r="BQ2080" s="63"/>
      <c r="BR2080" s="63"/>
      <c r="BS2080" s="63"/>
      <c r="BT2080" s="63"/>
      <c r="BU2080" s="63"/>
      <c r="BV2080" s="63"/>
      <c r="BW2080" s="63"/>
      <c r="BX2080" s="63"/>
      <c r="BY2080" s="63"/>
      <c r="BZ2080" s="63"/>
      <c r="CA2080" s="63"/>
      <c r="CB2080" s="63"/>
      <c r="CC2080" s="63"/>
      <c r="CD2080" s="63"/>
      <c r="CE2080" s="63"/>
      <c r="CF2080" s="63"/>
      <c r="CG2080" s="63"/>
      <c r="CH2080" s="63"/>
      <c r="CI2080" s="63"/>
      <c r="CJ2080" s="63"/>
      <c r="CK2080" s="63"/>
      <c r="CL2080" s="63"/>
      <c r="CM2080" s="63"/>
      <c r="CN2080" s="63"/>
      <c r="CO2080" s="63"/>
      <c r="CP2080" s="63"/>
      <c r="CR2080" s="227"/>
      <c r="CS2080" s="74"/>
    </row>
    <row r="2081" spans="1:97" s="72" customFormat="1" ht="75.75" customHeight="1">
      <c r="A2081" s="63"/>
      <c r="B2081" s="63"/>
      <c r="C2081" s="63"/>
      <c r="D2081" s="63"/>
      <c r="E2081" s="63"/>
      <c r="F2081" s="63"/>
      <c r="G2081" s="63"/>
      <c r="H2081" s="63"/>
      <c r="I2081" s="63"/>
      <c r="J2081" s="63"/>
      <c r="K2081" s="63"/>
      <c r="L2081" s="63"/>
      <c r="M2081" s="63"/>
      <c r="N2081" s="63"/>
      <c r="O2081" s="63"/>
      <c r="P2081" s="63"/>
      <c r="Q2081" s="63"/>
      <c r="R2081" s="63"/>
      <c r="S2081" s="63"/>
      <c r="T2081" s="63"/>
      <c r="U2081" s="63"/>
      <c r="V2081" s="63"/>
      <c r="W2081" s="63"/>
      <c r="X2081" s="63"/>
      <c r="Y2081" s="63"/>
      <c r="Z2081" s="63"/>
      <c r="AA2081" s="63"/>
      <c r="AB2081" s="63"/>
      <c r="AC2081" s="63"/>
      <c r="AD2081" s="63"/>
      <c r="AE2081" s="63"/>
      <c r="AF2081" s="63"/>
      <c r="AG2081" s="63"/>
      <c r="AH2081" s="63"/>
      <c r="AI2081" s="63"/>
      <c r="AJ2081" s="63"/>
      <c r="AK2081" s="63"/>
      <c r="AL2081" s="63"/>
      <c r="AM2081" s="63"/>
      <c r="AN2081" s="63"/>
      <c r="AO2081" s="63"/>
      <c r="AP2081" s="63"/>
      <c r="AQ2081" s="63"/>
      <c r="AR2081" s="63"/>
      <c r="AS2081" s="63"/>
      <c r="AT2081" s="63"/>
      <c r="AU2081" s="63"/>
      <c r="AV2081" s="63"/>
      <c r="AW2081" s="63"/>
      <c r="AX2081" s="63"/>
      <c r="AY2081" s="63"/>
      <c r="AZ2081" s="63"/>
      <c r="BA2081" s="63"/>
      <c r="BB2081" s="63"/>
      <c r="BC2081" s="63"/>
      <c r="BD2081" s="63"/>
      <c r="BE2081" s="63"/>
      <c r="BF2081" s="63"/>
      <c r="BG2081" s="63"/>
      <c r="BH2081" s="63"/>
      <c r="BI2081" s="63"/>
      <c r="BJ2081" s="63"/>
      <c r="BK2081" s="63"/>
      <c r="BL2081" s="63"/>
      <c r="BM2081" s="63"/>
      <c r="BN2081" s="63"/>
      <c r="BO2081" s="63"/>
      <c r="BP2081" s="63"/>
      <c r="BQ2081" s="63"/>
      <c r="BR2081" s="63"/>
      <c r="BS2081" s="63"/>
      <c r="BT2081" s="63"/>
      <c r="BU2081" s="63"/>
      <c r="BV2081" s="63"/>
      <c r="BW2081" s="63"/>
      <c r="BX2081" s="63"/>
      <c r="BY2081" s="63"/>
      <c r="BZ2081" s="63"/>
      <c r="CA2081" s="63"/>
      <c r="CB2081" s="63"/>
      <c r="CC2081" s="63"/>
      <c r="CD2081" s="63"/>
      <c r="CE2081" s="63"/>
      <c r="CF2081" s="63"/>
      <c r="CG2081" s="63"/>
      <c r="CH2081" s="63"/>
      <c r="CI2081" s="63"/>
      <c r="CJ2081" s="63"/>
      <c r="CK2081" s="63"/>
      <c r="CL2081" s="63"/>
      <c r="CM2081" s="63"/>
      <c r="CN2081" s="63"/>
      <c r="CO2081" s="63"/>
      <c r="CP2081" s="63"/>
      <c r="CR2081" s="227"/>
      <c r="CS2081" s="74"/>
    </row>
    <row r="2082" spans="1:97" s="72" customFormat="1" ht="75.75" customHeight="1">
      <c r="A2082" s="63"/>
      <c r="B2082" s="63"/>
      <c r="C2082" s="63"/>
      <c r="D2082" s="63"/>
      <c r="E2082" s="63"/>
      <c r="F2082" s="63"/>
      <c r="G2082" s="63"/>
      <c r="H2082" s="63"/>
      <c r="I2082" s="63"/>
      <c r="J2082" s="63"/>
      <c r="K2082" s="63"/>
      <c r="L2082" s="63"/>
      <c r="M2082" s="63"/>
      <c r="N2082" s="63"/>
      <c r="O2082" s="63"/>
      <c r="P2082" s="63"/>
      <c r="Q2082" s="63"/>
      <c r="R2082" s="63"/>
      <c r="S2082" s="63"/>
      <c r="T2082" s="63"/>
      <c r="U2082" s="63"/>
      <c r="V2082" s="63"/>
      <c r="W2082" s="63"/>
      <c r="X2082" s="63"/>
      <c r="Y2082" s="63"/>
      <c r="Z2082" s="63"/>
      <c r="AA2082" s="63"/>
      <c r="AB2082" s="63"/>
      <c r="AC2082" s="63"/>
      <c r="AD2082" s="63"/>
      <c r="AE2082" s="63"/>
      <c r="AF2082" s="63"/>
      <c r="AG2082" s="63"/>
      <c r="AH2082" s="63"/>
      <c r="AI2082" s="63"/>
      <c r="AJ2082" s="63"/>
      <c r="AK2082" s="63"/>
      <c r="AL2082" s="63"/>
      <c r="AM2082" s="63"/>
      <c r="AN2082" s="63"/>
      <c r="AO2082" s="63"/>
      <c r="AP2082" s="63"/>
      <c r="AQ2082" s="63"/>
      <c r="AR2082" s="63"/>
      <c r="AS2082" s="63"/>
      <c r="AT2082" s="63"/>
      <c r="AU2082" s="63"/>
      <c r="AV2082" s="63"/>
      <c r="AW2082" s="63"/>
      <c r="AX2082" s="63"/>
      <c r="AY2082" s="63"/>
      <c r="AZ2082" s="63"/>
      <c r="BA2082" s="63"/>
      <c r="BB2082" s="63"/>
      <c r="BC2082" s="63"/>
      <c r="BD2082" s="63"/>
      <c r="BE2082" s="63"/>
      <c r="BF2082" s="63"/>
      <c r="BG2082" s="63"/>
      <c r="BH2082" s="63"/>
      <c r="BI2082" s="63"/>
      <c r="BJ2082" s="63"/>
      <c r="BK2082" s="63"/>
      <c r="BL2082" s="63"/>
      <c r="BM2082" s="63"/>
      <c r="BN2082" s="63"/>
      <c r="BO2082" s="63"/>
      <c r="BP2082" s="63"/>
      <c r="BQ2082" s="63"/>
      <c r="BR2082" s="63"/>
      <c r="BS2082" s="63"/>
      <c r="BT2082" s="63"/>
      <c r="BU2082" s="63"/>
      <c r="BV2082" s="63"/>
      <c r="BW2082" s="63"/>
      <c r="BX2082" s="63"/>
      <c r="BY2082" s="63"/>
      <c r="BZ2082" s="63"/>
      <c r="CA2082" s="63"/>
      <c r="CB2082" s="63"/>
      <c r="CC2082" s="63"/>
      <c r="CD2082" s="63"/>
      <c r="CE2082" s="63"/>
      <c r="CF2082" s="63"/>
      <c r="CG2082" s="63"/>
      <c r="CH2082" s="63"/>
      <c r="CI2082" s="63"/>
      <c r="CJ2082" s="63"/>
      <c r="CK2082" s="63"/>
      <c r="CL2082" s="63"/>
      <c r="CM2082" s="63"/>
      <c r="CN2082" s="63"/>
      <c r="CO2082" s="63"/>
      <c r="CP2082" s="63"/>
      <c r="CR2082" s="227"/>
      <c r="CS2082" s="74"/>
    </row>
    <row r="2083" spans="1:97" s="72" customFormat="1" ht="75.75" customHeight="1">
      <c r="A2083" s="63"/>
      <c r="B2083" s="63"/>
      <c r="C2083" s="63"/>
      <c r="D2083" s="63"/>
      <c r="E2083" s="63"/>
      <c r="F2083" s="63"/>
      <c r="G2083" s="63"/>
      <c r="H2083" s="63"/>
      <c r="I2083" s="63"/>
      <c r="J2083" s="63"/>
      <c r="K2083" s="63"/>
      <c r="L2083" s="63"/>
      <c r="M2083" s="63"/>
      <c r="N2083" s="63"/>
      <c r="O2083" s="63"/>
      <c r="P2083" s="63"/>
      <c r="Q2083" s="63"/>
      <c r="R2083" s="63"/>
      <c r="S2083" s="63"/>
      <c r="T2083" s="63"/>
      <c r="U2083" s="63"/>
      <c r="V2083" s="63"/>
      <c r="W2083" s="63"/>
      <c r="X2083" s="63"/>
      <c r="Y2083" s="63"/>
      <c r="Z2083" s="63"/>
      <c r="AA2083" s="63"/>
      <c r="AB2083" s="63"/>
      <c r="AC2083" s="63"/>
      <c r="AD2083" s="63"/>
      <c r="AE2083" s="63"/>
      <c r="AF2083" s="63"/>
      <c r="AG2083" s="63"/>
      <c r="AH2083" s="63"/>
      <c r="AI2083" s="63"/>
      <c r="AJ2083" s="63"/>
      <c r="AK2083" s="63"/>
      <c r="AL2083" s="63"/>
      <c r="AM2083" s="63"/>
      <c r="AN2083" s="63"/>
      <c r="AO2083" s="63"/>
      <c r="AP2083" s="63"/>
      <c r="AQ2083" s="63"/>
      <c r="AR2083" s="63"/>
      <c r="AS2083" s="63"/>
      <c r="AT2083" s="63"/>
      <c r="AU2083" s="63"/>
      <c r="AV2083" s="63"/>
      <c r="AW2083" s="63"/>
      <c r="AX2083" s="63"/>
      <c r="AY2083" s="63"/>
      <c r="AZ2083" s="63"/>
      <c r="BA2083" s="63"/>
      <c r="BB2083" s="63"/>
      <c r="BC2083" s="63"/>
      <c r="BD2083" s="63"/>
      <c r="BE2083" s="63"/>
      <c r="BF2083" s="63"/>
      <c r="BG2083" s="63"/>
      <c r="BH2083" s="63"/>
      <c r="BI2083" s="63"/>
      <c r="BJ2083" s="63"/>
      <c r="BK2083" s="63"/>
      <c r="BL2083" s="63"/>
      <c r="BM2083" s="63"/>
      <c r="BN2083" s="63"/>
      <c r="BO2083" s="63"/>
      <c r="BP2083" s="63"/>
      <c r="BQ2083" s="63"/>
      <c r="BR2083" s="63"/>
      <c r="BS2083" s="63"/>
      <c r="BT2083" s="63"/>
      <c r="BU2083" s="63"/>
      <c r="BV2083" s="63"/>
      <c r="BW2083" s="63"/>
      <c r="BX2083" s="63"/>
      <c r="BY2083" s="63"/>
      <c r="BZ2083" s="63"/>
      <c r="CA2083" s="63"/>
      <c r="CB2083" s="63"/>
      <c r="CC2083" s="63"/>
      <c r="CD2083" s="63"/>
      <c r="CE2083" s="63"/>
      <c r="CF2083" s="63"/>
      <c r="CG2083" s="63"/>
      <c r="CH2083" s="63"/>
      <c r="CI2083" s="63"/>
      <c r="CJ2083" s="63"/>
      <c r="CK2083" s="63"/>
      <c r="CL2083" s="63"/>
      <c r="CM2083" s="63"/>
      <c r="CN2083" s="63"/>
      <c r="CO2083" s="63"/>
      <c r="CP2083" s="63"/>
      <c r="CR2083" s="227"/>
      <c r="CS2083" s="74"/>
    </row>
    <row r="2084" spans="1:97" s="72" customFormat="1" ht="75.75" customHeight="1">
      <c r="A2084" s="63"/>
      <c r="B2084" s="63"/>
      <c r="C2084" s="63"/>
      <c r="D2084" s="63"/>
      <c r="E2084" s="63"/>
      <c r="F2084" s="63"/>
      <c r="G2084" s="63"/>
      <c r="H2084" s="63"/>
      <c r="I2084" s="63"/>
      <c r="J2084" s="63"/>
      <c r="K2084" s="63"/>
      <c r="L2084" s="63"/>
      <c r="M2084" s="63"/>
      <c r="N2084" s="63"/>
      <c r="O2084" s="63"/>
      <c r="P2084" s="63"/>
      <c r="Q2084" s="63"/>
      <c r="R2084" s="63"/>
      <c r="S2084" s="63"/>
      <c r="T2084" s="63"/>
      <c r="U2084" s="63"/>
      <c r="V2084" s="63"/>
      <c r="W2084" s="63"/>
      <c r="X2084" s="63"/>
      <c r="Y2084" s="63"/>
      <c r="Z2084" s="63"/>
      <c r="AA2084" s="63"/>
      <c r="AB2084" s="63"/>
      <c r="AC2084" s="63"/>
      <c r="AD2084" s="63"/>
      <c r="AE2084" s="63"/>
      <c r="AF2084" s="63"/>
      <c r="AG2084" s="63"/>
      <c r="AH2084" s="63"/>
      <c r="AI2084" s="63"/>
      <c r="AJ2084" s="63"/>
      <c r="AK2084" s="63"/>
      <c r="AL2084" s="63"/>
      <c r="AM2084" s="63"/>
      <c r="AN2084" s="63"/>
      <c r="AO2084" s="63"/>
      <c r="AP2084" s="63"/>
      <c r="AQ2084" s="63"/>
      <c r="AR2084" s="63"/>
      <c r="AS2084" s="63"/>
      <c r="AT2084" s="63"/>
      <c r="AU2084" s="63"/>
      <c r="AV2084" s="63"/>
      <c r="AW2084" s="63"/>
      <c r="AX2084" s="63"/>
      <c r="AY2084" s="63"/>
      <c r="AZ2084" s="63"/>
      <c r="BA2084" s="63"/>
      <c r="BB2084" s="63"/>
      <c r="BC2084" s="63"/>
      <c r="BD2084" s="63"/>
      <c r="BE2084" s="63"/>
      <c r="BF2084" s="63"/>
      <c r="BG2084" s="63"/>
      <c r="BH2084" s="63"/>
      <c r="BI2084" s="63"/>
      <c r="BJ2084" s="63"/>
      <c r="BK2084" s="63"/>
      <c r="BL2084" s="63"/>
      <c r="BM2084" s="63"/>
      <c r="BN2084" s="63"/>
      <c r="BO2084" s="63"/>
      <c r="BP2084" s="63"/>
      <c r="BQ2084" s="63"/>
      <c r="BR2084" s="63"/>
      <c r="BS2084" s="63"/>
      <c r="BT2084" s="63"/>
      <c r="BU2084" s="63"/>
      <c r="BV2084" s="63"/>
      <c r="BW2084" s="63"/>
      <c r="BX2084" s="63"/>
      <c r="BY2084" s="63"/>
      <c r="BZ2084" s="63"/>
      <c r="CA2084" s="63"/>
      <c r="CB2084" s="63"/>
      <c r="CC2084" s="63"/>
      <c r="CD2084" s="63"/>
      <c r="CE2084" s="63"/>
      <c r="CF2084" s="63"/>
      <c r="CG2084" s="63"/>
      <c r="CH2084" s="63"/>
      <c r="CI2084" s="63"/>
      <c r="CJ2084" s="63"/>
      <c r="CK2084" s="63"/>
      <c r="CL2084" s="63"/>
      <c r="CM2084" s="63"/>
      <c r="CN2084" s="63"/>
      <c r="CO2084" s="63"/>
      <c r="CP2084" s="63"/>
      <c r="CR2084" s="227"/>
      <c r="CS2084" s="74"/>
    </row>
    <row r="2085" spans="1:97" s="72" customFormat="1" ht="75.75" customHeight="1">
      <c r="A2085" s="63"/>
      <c r="B2085" s="63"/>
      <c r="C2085" s="63"/>
      <c r="D2085" s="63"/>
      <c r="E2085" s="63"/>
      <c r="F2085" s="63"/>
      <c r="G2085" s="63"/>
      <c r="H2085" s="63"/>
      <c r="I2085" s="63"/>
      <c r="J2085" s="63"/>
      <c r="K2085" s="63"/>
      <c r="L2085" s="63"/>
      <c r="M2085" s="63"/>
      <c r="N2085" s="63"/>
      <c r="O2085" s="63"/>
      <c r="P2085" s="63"/>
      <c r="Q2085" s="63"/>
      <c r="R2085" s="63"/>
      <c r="S2085" s="63"/>
      <c r="T2085" s="63"/>
      <c r="U2085" s="63"/>
      <c r="V2085" s="63"/>
      <c r="W2085" s="63"/>
      <c r="X2085" s="63"/>
      <c r="Y2085" s="63"/>
      <c r="Z2085" s="63"/>
      <c r="AA2085" s="63"/>
      <c r="AB2085" s="63"/>
      <c r="AC2085" s="63"/>
      <c r="AD2085" s="63"/>
      <c r="AE2085" s="63"/>
      <c r="AF2085" s="63"/>
      <c r="AG2085" s="63"/>
      <c r="AH2085" s="63"/>
      <c r="AI2085" s="63"/>
      <c r="AJ2085" s="63"/>
      <c r="AK2085" s="63"/>
      <c r="AL2085" s="63"/>
      <c r="AM2085" s="63"/>
      <c r="AN2085" s="63"/>
      <c r="AO2085" s="63"/>
      <c r="AP2085" s="63"/>
      <c r="AQ2085" s="63"/>
      <c r="AR2085" s="63"/>
      <c r="AS2085" s="63"/>
      <c r="AT2085" s="63"/>
      <c r="AU2085" s="63"/>
      <c r="AV2085" s="63"/>
      <c r="AW2085" s="63"/>
      <c r="AX2085" s="63"/>
      <c r="AY2085" s="63"/>
      <c r="AZ2085" s="63"/>
      <c r="BA2085" s="63"/>
      <c r="BB2085" s="63"/>
      <c r="BC2085" s="63"/>
      <c r="BD2085" s="63"/>
      <c r="BE2085" s="63"/>
      <c r="BF2085" s="63"/>
      <c r="BG2085" s="63"/>
      <c r="BH2085" s="63"/>
      <c r="BI2085" s="63"/>
      <c r="BJ2085" s="63"/>
      <c r="BK2085" s="63"/>
      <c r="BL2085" s="63"/>
      <c r="BM2085" s="63"/>
      <c r="BN2085" s="63"/>
      <c r="BO2085" s="63"/>
      <c r="BP2085" s="63"/>
      <c r="BQ2085" s="63"/>
      <c r="BR2085" s="63"/>
      <c r="BS2085" s="63"/>
      <c r="BT2085" s="63"/>
      <c r="BU2085" s="63"/>
      <c r="BV2085" s="63"/>
      <c r="BW2085" s="63"/>
      <c r="BX2085" s="63"/>
      <c r="BY2085" s="63"/>
      <c r="BZ2085" s="63"/>
      <c r="CA2085" s="63"/>
      <c r="CB2085" s="63"/>
      <c r="CC2085" s="63"/>
      <c r="CD2085" s="63"/>
      <c r="CE2085" s="63"/>
      <c r="CF2085" s="63"/>
      <c r="CG2085" s="63"/>
      <c r="CH2085" s="63"/>
      <c r="CI2085" s="63"/>
      <c r="CJ2085" s="63"/>
      <c r="CK2085" s="63"/>
      <c r="CL2085" s="63"/>
      <c r="CM2085" s="63"/>
      <c r="CN2085" s="63"/>
      <c r="CO2085" s="63"/>
      <c r="CP2085" s="63"/>
      <c r="CR2085" s="227"/>
      <c r="CS2085" s="74"/>
    </row>
    <row r="2086" spans="1:97" s="72" customFormat="1" ht="75.75" customHeight="1">
      <c r="A2086" s="63"/>
      <c r="B2086" s="63"/>
      <c r="C2086" s="63"/>
      <c r="D2086" s="63"/>
      <c r="E2086" s="63"/>
      <c r="F2086" s="63"/>
      <c r="G2086" s="63"/>
      <c r="H2086" s="63"/>
      <c r="I2086" s="63"/>
      <c r="J2086" s="63"/>
      <c r="K2086" s="63"/>
      <c r="L2086" s="63"/>
      <c r="M2086" s="63"/>
      <c r="N2086" s="63"/>
      <c r="O2086" s="63"/>
      <c r="P2086" s="63"/>
      <c r="Q2086" s="63"/>
      <c r="R2086" s="63"/>
      <c r="S2086" s="63"/>
      <c r="T2086" s="63"/>
      <c r="U2086" s="63"/>
      <c r="V2086" s="63"/>
      <c r="W2086" s="63"/>
      <c r="X2086" s="63"/>
      <c r="Y2086" s="63"/>
      <c r="Z2086" s="63"/>
      <c r="AA2086" s="63"/>
      <c r="AB2086" s="63"/>
      <c r="AC2086" s="63"/>
      <c r="AD2086" s="63"/>
      <c r="AE2086" s="63"/>
      <c r="AF2086" s="63"/>
      <c r="AG2086" s="63"/>
      <c r="AH2086" s="63"/>
      <c r="AI2086" s="63"/>
      <c r="AJ2086" s="63"/>
      <c r="AK2086" s="63"/>
      <c r="AL2086" s="63"/>
      <c r="AM2086" s="63"/>
      <c r="AN2086" s="63"/>
      <c r="AO2086" s="63"/>
      <c r="AP2086" s="63"/>
      <c r="AQ2086" s="63"/>
      <c r="AR2086" s="63"/>
      <c r="AS2086" s="63"/>
      <c r="AT2086" s="63"/>
      <c r="AU2086" s="63"/>
      <c r="AV2086" s="63"/>
      <c r="AW2086" s="63"/>
      <c r="AX2086" s="63"/>
      <c r="AY2086" s="63"/>
      <c r="AZ2086" s="63"/>
      <c r="BA2086" s="63"/>
      <c r="BB2086" s="63"/>
      <c r="BC2086" s="63"/>
      <c r="BD2086" s="63"/>
      <c r="BE2086" s="63"/>
      <c r="BF2086" s="63"/>
      <c r="BG2086" s="63"/>
      <c r="BH2086" s="63"/>
      <c r="BI2086" s="63"/>
      <c r="BJ2086" s="63"/>
      <c r="BK2086" s="63"/>
      <c r="BL2086" s="63"/>
      <c r="BM2086" s="63"/>
      <c r="BN2086" s="63"/>
      <c r="BO2086" s="63"/>
      <c r="BP2086" s="63"/>
      <c r="BQ2086" s="63"/>
      <c r="BR2086" s="63"/>
      <c r="BS2086" s="63"/>
      <c r="BT2086" s="63"/>
      <c r="BU2086" s="63"/>
      <c r="BV2086" s="63"/>
      <c r="BW2086" s="63"/>
      <c r="BX2086" s="63"/>
      <c r="BY2086" s="63"/>
      <c r="BZ2086" s="63"/>
      <c r="CA2086" s="63"/>
      <c r="CB2086" s="63"/>
      <c r="CC2086" s="63"/>
      <c r="CD2086" s="63"/>
      <c r="CE2086" s="63"/>
      <c r="CF2086" s="63"/>
      <c r="CG2086" s="63"/>
      <c r="CH2086" s="63"/>
      <c r="CI2086" s="63"/>
      <c r="CJ2086" s="63"/>
      <c r="CK2086" s="63"/>
      <c r="CL2086" s="63"/>
      <c r="CM2086" s="63"/>
      <c r="CN2086" s="63"/>
      <c r="CO2086" s="63"/>
      <c r="CP2086" s="63"/>
      <c r="CR2086" s="227"/>
      <c r="CS2086" s="74"/>
    </row>
    <row r="2087" spans="1:97" s="72" customFormat="1" ht="75.75" customHeight="1">
      <c r="A2087" s="63"/>
      <c r="B2087" s="63"/>
      <c r="C2087" s="63"/>
      <c r="D2087" s="63"/>
      <c r="E2087" s="63"/>
      <c r="F2087" s="63"/>
      <c r="G2087" s="63"/>
      <c r="H2087" s="63"/>
      <c r="I2087" s="63"/>
      <c r="J2087" s="63"/>
      <c r="K2087" s="63"/>
      <c r="L2087" s="63"/>
      <c r="M2087" s="63"/>
      <c r="N2087" s="63"/>
      <c r="O2087" s="63"/>
      <c r="P2087" s="63"/>
      <c r="Q2087" s="63"/>
      <c r="R2087" s="63"/>
      <c r="S2087" s="63"/>
      <c r="T2087" s="63"/>
      <c r="U2087" s="63"/>
      <c r="V2087" s="63"/>
      <c r="W2087" s="63"/>
      <c r="X2087" s="63"/>
      <c r="Y2087" s="63"/>
      <c r="Z2087" s="63"/>
      <c r="AA2087" s="63"/>
      <c r="AB2087" s="63"/>
      <c r="AC2087" s="63"/>
      <c r="AD2087" s="63"/>
      <c r="AE2087" s="63"/>
      <c r="AF2087" s="63"/>
      <c r="AG2087" s="63"/>
      <c r="AH2087" s="63"/>
      <c r="AI2087" s="63"/>
      <c r="AJ2087" s="63"/>
      <c r="AK2087" s="63"/>
      <c r="AL2087" s="63"/>
      <c r="AM2087" s="63"/>
      <c r="AN2087" s="63"/>
      <c r="AO2087" s="63"/>
      <c r="AP2087" s="63"/>
      <c r="AQ2087" s="63"/>
      <c r="AR2087" s="63"/>
      <c r="AS2087" s="63"/>
      <c r="AT2087" s="63"/>
      <c r="AU2087" s="63"/>
      <c r="AV2087" s="63"/>
      <c r="AW2087" s="63"/>
      <c r="AX2087" s="63"/>
      <c r="AY2087" s="63"/>
      <c r="AZ2087" s="63"/>
      <c r="BA2087" s="63"/>
      <c r="BB2087" s="63"/>
      <c r="BC2087" s="63"/>
      <c r="BD2087" s="63"/>
      <c r="BE2087" s="63"/>
      <c r="BF2087" s="63"/>
      <c r="BG2087" s="63"/>
      <c r="BH2087" s="63"/>
      <c r="BI2087" s="63"/>
      <c r="BJ2087" s="63"/>
      <c r="BK2087" s="63"/>
      <c r="BL2087" s="63"/>
      <c r="BM2087" s="63"/>
      <c r="BN2087" s="63"/>
      <c r="BO2087" s="63"/>
      <c r="BP2087" s="63"/>
      <c r="BQ2087" s="63"/>
      <c r="BR2087" s="63"/>
      <c r="BS2087" s="63"/>
      <c r="BT2087" s="63"/>
      <c r="BU2087" s="63"/>
      <c r="BV2087" s="63"/>
      <c r="BW2087" s="63"/>
      <c r="BX2087" s="63"/>
      <c r="BY2087" s="63"/>
      <c r="BZ2087" s="63"/>
      <c r="CA2087" s="63"/>
      <c r="CB2087" s="63"/>
      <c r="CC2087" s="63"/>
      <c r="CD2087" s="63"/>
      <c r="CE2087" s="63"/>
      <c r="CF2087" s="63"/>
      <c r="CG2087" s="63"/>
      <c r="CH2087" s="63"/>
      <c r="CI2087" s="63"/>
      <c r="CJ2087" s="63"/>
      <c r="CK2087" s="63"/>
      <c r="CL2087" s="63"/>
      <c r="CM2087" s="63"/>
      <c r="CN2087" s="63"/>
      <c r="CO2087" s="63"/>
      <c r="CP2087" s="63"/>
      <c r="CR2087" s="227"/>
      <c r="CS2087" s="74"/>
    </row>
    <row r="2088" spans="1:97" s="72" customFormat="1" ht="75.75" customHeight="1">
      <c r="A2088" s="63"/>
      <c r="B2088" s="63"/>
      <c r="C2088" s="63"/>
      <c r="D2088" s="63"/>
      <c r="E2088" s="63"/>
      <c r="F2088" s="63"/>
      <c r="G2088" s="63"/>
      <c r="H2088" s="63"/>
      <c r="I2088" s="63"/>
      <c r="J2088" s="63"/>
      <c r="K2088" s="63"/>
      <c r="L2088" s="63"/>
      <c r="M2088" s="63"/>
      <c r="N2088" s="63"/>
      <c r="O2088" s="63"/>
      <c r="P2088" s="63"/>
      <c r="Q2088" s="63"/>
      <c r="R2088" s="63"/>
      <c r="S2088" s="63"/>
      <c r="T2088" s="63"/>
      <c r="U2088" s="63"/>
      <c r="V2088" s="63"/>
      <c r="W2088" s="63"/>
      <c r="X2088" s="63"/>
      <c r="Y2088" s="63"/>
      <c r="Z2088" s="63"/>
      <c r="AA2088" s="63"/>
      <c r="AB2088" s="63"/>
      <c r="AC2088" s="63"/>
      <c r="AD2088" s="63"/>
      <c r="AE2088" s="63"/>
      <c r="AF2088" s="63"/>
      <c r="AG2088" s="63"/>
      <c r="AH2088" s="63"/>
      <c r="AI2088" s="63"/>
      <c r="AJ2088" s="63"/>
      <c r="AK2088" s="63"/>
      <c r="AL2088" s="63"/>
      <c r="AM2088" s="63"/>
      <c r="AN2088" s="63"/>
      <c r="AO2088" s="63"/>
      <c r="AP2088" s="63"/>
      <c r="AQ2088" s="63"/>
      <c r="AR2088" s="63"/>
      <c r="AS2088" s="63"/>
      <c r="AT2088" s="63"/>
      <c r="AU2088" s="63"/>
      <c r="AV2088" s="63"/>
      <c r="AW2088" s="63"/>
      <c r="AX2088" s="63"/>
      <c r="AY2088" s="63"/>
      <c r="AZ2088" s="63"/>
      <c r="BA2088" s="63"/>
      <c r="BB2088" s="63"/>
      <c r="BC2088" s="63"/>
      <c r="BD2088" s="63"/>
      <c r="BE2088" s="63"/>
      <c r="BF2088" s="63"/>
      <c r="BG2088" s="63"/>
      <c r="BH2088" s="63"/>
      <c r="BI2088" s="63"/>
      <c r="BJ2088" s="63"/>
      <c r="BK2088" s="63"/>
      <c r="BL2088" s="63"/>
      <c r="BM2088" s="63"/>
      <c r="BN2088" s="63"/>
      <c r="BO2088" s="63"/>
      <c r="BP2088" s="63"/>
      <c r="BQ2088" s="63"/>
      <c r="BR2088" s="63"/>
      <c r="BS2088" s="63"/>
      <c r="BT2088" s="63"/>
      <c r="BU2088" s="63"/>
      <c r="BV2088" s="63"/>
      <c r="BW2088" s="63"/>
      <c r="BX2088" s="63"/>
      <c r="BY2088" s="63"/>
      <c r="BZ2088" s="63"/>
      <c r="CA2088" s="63"/>
      <c r="CB2088" s="63"/>
      <c r="CC2088" s="63"/>
      <c r="CD2088" s="63"/>
      <c r="CE2088" s="63"/>
      <c r="CF2088" s="63"/>
      <c r="CG2088" s="63"/>
      <c r="CH2088" s="63"/>
      <c r="CI2088" s="63"/>
      <c r="CJ2088" s="63"/>
      <c r="CK2088" s="63"/>
      <c r="CL2088" s="63"/>
      <c r="CM2088" s="63"/>
      <c r="CN2088" s="63"/>
      <c r="CO2088" s="63"/>
      <c r="CP2088" s="63"/>
      <c r="CR2088" s="227"/>
      <c r="CS2088" s="74"/>
    </row>
    <row r="2089" spans="1:97" s="72" customFormat="1" ht="75.75" customHeight="1">
      <c r="A2089" s="63"/>
      <c r="B2089" s="63"/>
      <c r="C2089" s="63"/>
      <c r="D2089" s="63"/>
      <c r="E2089" s="63"/>
      <c r="F2089" s="63"/>
      <c r="G2089" s="63"/>
      <c r="H2089" s="63"/>
      <c r="I2089" s="63"/>
      <c r="J2089" s="63"/>
      <c r="K2089" s="63"/>
      <c r="L2089" s="63"/>
      <c r="M2089" s="63"/>
      <c r="N2089" s="63"/>
      <c r="O2089" s="63"/>
      <c r="P2089" s="63"/>
      <c r="Q2089" s="63"/>
      <c r="R2089" s="63"/>
      <c r="S2089" s="63"/>
      <c r="T2089" s="63"/>
      <c r="U2089" s="63"/>
      <c r="V2089" s="63"/>
      <c r="W2089" s="63"/>
      <c r="X2089" s="63"/>
      <c r="Y2089" s="63"/>
      <c r="Z2089" s="63"/>
      <c r="AA2089" s="63"/>
      <c r="AB2089" s="63"/>
      <c r="AC2089" s="63"/>
      <c r="AD2089" s="63"/>
      <c r="AE2089" s="63"/>
      <c r="AF2089" s="63"/>
      <c r="AG2089" s="63"/>
      <c r="AH2089" s="63"/>
      <c r="AI2089" s="63"/>
      <c r="AJ2089" s="63"/>
      <c r="AK2089" s="63"/>
      <c r="AL2089" s="63"/>
      <c r="AM2089" s="63"/>
      <c r="AN2089" s="63"/>
      <c r="AO2089" s="63"/>
      <c r="AP2089" s="63"/>
      <c r="AQ2089" s="63"/>
      <c r="AR2089" s="63"/>
      <c r="AS2089" s="63"/>
      <c r="AT2089" s="63"/>
      <c r="AU2089" s="63"/>
      <c r="AV2089" s="63"/>
      <c r="AW2089" s="63"/>
      <c r="AX2089" s="63"/>
      <c r="AY2089" s="63"/>
      <c r="AZ2089" s="63"/>
      <c r="BA2089" s="63"/>
      <c r="BB2089" s="63"/>
      <c r="BC2089" s="63"/>
      <c r="BD2089" s="63"/>
      <c r="BE2089" s="63"/>
      <c r="BF2089" s="63"/>
      <c r="BG2089" s="63"/>
      <c r="BH2089" s="63"/>
      <c r="BI2089" s="63"/>
      <c r="BJ2089" s="63"/>
      <c r="BK2089" s="63"/>
      <c r="BL2089" s="63"/>
      <c r="BM2089" s="63"/>
      <c r="BN2089" s="63"/>
      <c r="BO2089" s="63"/>
      <c r="BP2089" s="63"/>
      <c r="BQ2089" s="63"/>
      <c r="BR2089" s="63"/>
      <c r="BS2089" s="63"/>
      <c r="BT2089" s="63"/>
      <c r="BU2089" s="63"/>
      <c r="BV2089" s="63"/>
      <c r="BW2089" s="63"/>
      <c r="BX2089" s="63"/>
      <c r="BY2089" s="63"/>
      <c r="BZ2089" s="63"/>
      <c r="CA2089" s="63"/>
      <c r="CB2089" s="63"/>
      <c r="CC2089" s="63"/>
      <c r="CD2089" s="63"/>
      <c r="CE2089" s="63"/>
      <c r="CF2089" s="63"/>
      <c r="CG2089" s="63"/>
      <c r="CH2089" s="63"/>
      <c r="CI2089" s="63"/>
      <c r="CJ2089" s="63"/>
      <c r="CK2089" s="63"/>
      <c r="CL2089" s="63"/>
      <c r="CM2089" s="63"/>
      <c r="CN2089" s="63"/>
      <c r="CO2089" s="63"/>
      <c r="CP2089" s="63"/>
      <c r="CR2089" s="227"/>
      <c r="CS2089" s="74"/>
    </row>
    <row r="2090" spans="1:97" s="72" customFormat="1" ht="75.75" customHeight="1">
      <c r="A2090" s="63"/>
      <c r="B2090" s="63"/>
      <c r="C2090" s="63"/>
      <c r="D2090" s="63"/>
      <c r="E2090" s="63"/>
      <c r="F2090" s="63"/>
      <c r="G2090" s="63"/>
      <c r="H2090" s="63"/>
      <c r="I2090" s="63"/>
      <c r="J2090" s="63"/>
      <c r="K2090" s="63"/>
      <c r="L2090" s="63"/>
      <c r="M2090" s="63"/>
      <c r="N2090" s="63"/>
      <c r="O2090" s="63"/>
      <c r="P2090" s="63"/>
      <c r="Q2090" s="63"/>
      <c r="R2090" s="63"/>
      <c r="S2090" s="63"/>
      <c r="T2090" s="63"/>
      <c r="U2090" s="63"/>
      <c r="V2090" s="63"/>
      <c r="W2090" s="63"/>
      <c r="X2090" s="63"/>
      <c r="Y2090" s="63"/>
      <c r="Z2090" s="63"/>
      <c r="AA2090" s="63"/>
      <c r="AB2090" s="63"/>
      <c r="AC2090" s="63"/>
      <c r="AD2090" s="63"/>
      <c r="AE2090" s="63"/>
      <c r="AF2090" s="63"/>
      <c r="AG2090" s="63"/>
      <c r="AH2090" s="63"/>
      <c r="AI2090" s="63"/>
      <c r="AJ2090" s="63"/>
      <c r="AK2090" s="63"/>
      <c r="AL2090" s="63"/>
      <c r="AM2090" s="63"/>
      <c r="AN2090" s="63"/>
      <c r="AO2090" s="63"/>
      <c r="AP2090" s="63"/>
      <c r="AQ2090" s="63"/>
      <c r="AR2090" s="63"/>
      <c r="AS2090" s="63"/>
      <c r="AT2090" s="63"/>
      <c r="AU2090" s="63"/>
      <c r="AV2090" s="63"/>
      <c r="AW2090" s="63"/>
      <c r="AX2090" s="63"/>
      <c r="AY2090" s="63"/>
      <c r="AZ2090" s="63"/>
      <c r="BA2090" s="63"/>
      <c r="BB2090" s="63"/>
      <c r="BC2090" s="63"/>
      <c r="BD2090" s="63"/>
      <c r="BE2090" s="63"/>
      <c r="BF2090" s="63"/>
      <c r="BG2090" s="63"/>
      <c r="BH2090" s="63"/>
      <c r="BI2090" s="63"/>
      <c r="BJ2090" s="63"/>
      <c r="BK2090" s="63"/>
      <c r="BL2090" s="63"/>
      <c r="BM2090" s="63"/>
      <c r="BN2090" s="63"/>
      <c r="BO2090" s="63"/>
      <c r="BP2090" s="63"/>
      <c r="BQ2090" s="63"/>
      <c r="BR2090" s="63"/>
      <c r="BS2090" s="63"/>
      <c r="BT2090" s="63"/>
      <c r="BU2090" s="63"/>
      <c r="BV2090" s="63"/>
      <c r="BW2090" s="63"/>
      <c r="BX2090" s="63"/>
      <c r="BY2090" s="63"/>
      <c r="BZ2090" s="63"/>
      <c r="CA2090" s="63"/>
      <c r="CB2090" s="63"/>
      <c r="CC2090" s="63"/>
      <c r="CD2090" s="63"/>
      <c r="CE2090" s="63"/>
      <c r="CF2090" s="63"/>
      <c r="CG2090" s="63"/>
      <c r="CH2090" s="63"/>
      <c r="CI2090" s="63"/>
      <c r="CJ2090" s="63"/>
      <c r="CK2090" s="63"/>
      <c r="CL2090" s="63"/>
      <c r="CM2090" s="63"/>
      <c r="CN2090" s="63"/>
      <c r="CO2090" s="63"/>
      <c r="CP2090" s="63"/>
      <c r="CR2090" s="227"/>
      <c r="CS2090" s="74"/>
    </row>
    <row r="2091" spans="1:97" s="72" customFormat="1" ht="75.75" customHeight="1">
      <c r="A2091" s="63"/>
      <c r="B2091" s="63"/>
      <c r="C2091" s="63"/>
      <c r="D2091" s="63"/>
      <c r="E2091" s="63"/>
      <c r="F2091" s="63"/>
      <c r="G2091" s="63"/>
      <c r="H2091" s="63"/>
      <c r="I2091" s="63"/>
      <c r="J2091" s="63"/>
      <c r="K2091" s="63"/>
      <c r="L2091" s="63"/>
      <c r="M2091" s="63"/>
      <c r="N2091" s="63"/>
      <c r="O2091" s="63"/>
      <c r="P2091" s="63"/>
      <c r="Q2091" s="63"/>
      <c r="R2091" s="63"/>
      <c r="S2091" s="63"/>
      <c r="T2091" s="63"/>
      <c r="U2091" s="63"/>
      <c r="V2091" s="63"/>
      <c r="W2091" s="63"/>
      <c r="X2091" s="63"/>
      <c r="Y2091" s="63"/>
      <c r="Z2091" s="63"/>
      <c r="AA2091" s="63"/>
      <c r="AB2091" s="63"/>
      <c r="AC2091" s="63"/>
      <c r="AD2091" s="63"/>
      <c r="AE2091" s="63"/>
      <c r="AF2091" s="63"/>
      <c r="AG2091" s="63"/>
      <c r="AH2091" s="63"/>
      <c r="AI2091" s="63"/>
      <c r="AJ2091" s="63"/>
      <c r="AK2091" s="63"/>
      <c r="AL2091" s="63"/>
      <c r="AM2091" s="63"/>
      <c r="AN2091" s="63"/>
      <c r="AO2091" s="63"/>
      <c r="AP2091" s="63"/>
      <c r="AQ2091" s="63"/>
      <c r="AR2091" s="63"/>
      <c r="AS2091" s="63"/>
      <c r="AT2091" s="63"/>
      <c r="AU2091" s="63"/>
      <c r="AV2091" s="63"/>
      <c r="AW2091" s="63"/>
      <c r="AX2091" s="63"/>
      <c r="AY2091" s="63"/>
      <c r="AZ2091" s="63"/>
      <c r="BA2091" s="63"/>
      <c r="BB2091" s="63"/>
      <c r="BC2091" s="63"/>
      <c r="BD2091" s="63"/>
      <c r="BE2091" s="63"/>
      <c r="BF2091" s="63"/>
      <c r="BG2091" s="63"/>
      <c r="BH2091" s="63"/>
      <c r="BI2091" s="63"/>
      <c r="BJ2091" s="63"/>
      <c r="BK2091" s="63"/>
      <c r="BL2091" s="63"/>
      <c r="BM2091" s="63"/>
      <c r="BN2091" s="63"/>
      <c r="BO2091" s="63"/>
      <c r="BP2091" s="63"/>
      <c r="BQ2091" s="63"/>
      <c r="BR2091" s="63"/>
      <c r="BS2091" s="63"/>
      <c r="BT2091" s="63"/>
      <c r="BU2091" s="63"/>
      <c r="BV2091" s="63"/>
      <c r="BW2091" s="63"/>
      <c r="BX2091" s="63"/>
      <c r="BY2091" s="63"/>
      <c r="BZ2091" s="63"/>
      <c r="CA2091" s="63"/>
      <c r="CB2091" s="63"/>
      <c r="CC2091" s="63"/>
      <c r="CD2091" s="63"/>
      <c r="CE2091" s="63"/>
      <c r="CF2091" s="63"/>
      <c r="CG2091" s="63"/>
      <c r="CH2091" s="63"/>
      <c r="CI2091" s="63"/>
      <c r="CJ2091" s="63"/>
      <c r="CK2091" s="63"/>
      <c r="CL2091" s="63"/>
      <c r="CM2091" s="63"/>
      <c r="CN2091" s="63"/>
      <c r="CO2091" s="63"/>
      <c r="CP2091" s="63"/>
      <c r="CR2091" s="227"/>
      <c r="CS2091" s="74"/>
    </row>
    <row r="2092" spans="1:97" s="72" customFormat="1" ht="75.75" customHeight="1">
      <c r="A2092" s="63"/>
      <c r="B2092" s="63"/>
      <c r="C2092" s="63"/>
      <c r="D2092" s="63"/>
      <c r="E2092" s="63"/>
      <c r="F2092" s="63"/>
      <c r="G2092" s="63"/>
      <c r="H2092" s="63"/>
      <c r="I2092" s="63"/>
      <c r="J2092" s="63"/>
      <c r="K2092" s="63"/>
      <c r="L2092" s="63"/>
      <c r="M2092" s="63"/>
      <c r="N2092" s="63"/>
      <c r="O2092" s="63"/>
      <c r="P2092" s="63"/>
      <c r="Q2092" s="63"/>
      <c r="R2092" s="63"/>
      <c r="S2092" s="63"/>
      <c r="T2092" s="63"/>
      <c r="U2092" s="63"/>
      <c r="V2092" s="63"/>
      <c r="W2092" s="63"/>
      <c r="X2092" s="63"/>
      <c r="Y2092" s="63"/>
      <c r="Z2092" s="63"/>
      <c r="AA2092" s="63"/>
      <c r="AB2092" s="63"/>
      <c r="AC2092" s="63"/>
      <c r="AD2092" s="63"/>
      <c r="AE2092" s="63"/>
      <c r="AF2092" s="63"/>
      <c r="AG2092" s="63"/>
      <c r="AH2092" s="63"/>
      <c r="AI2092" s="63"/>
      <c r="AJ2092" s="63"/>
      <c r="AK2092" s="63"/>
      <c r="AL2092" s="63"/>
      <c r="AM2092" s="63"/>
      <c r="AN2092" s="63"/>
      <c r="AO2092" s="63"/>
      <c r="AP2092" s="63"/>
      <c r="AQ2092" s="63"/>
      <c r="AR2092" s="63"/>
      <c r="AS2092" s="63"/>
      <c r="AT2092" s="63"/>
      <c r="AU2092" s="63"/>
      <c r="AV2092" s="63"/>
      <c r="AW2092" s="63"/>
      <c r="AX2092" s="63"/>
      <c r="AY2092" s="63"/>
      <c r="AZ2092" s="63"/>
      <c r="BA2092" s="63"/>
      <c r="BB2092" s="63"/>
      <c r="BC2092" s="63"/>
      <c r="BD2092" s="63"/>
      <c r="BE2092" s="63"/>
      <c r="BF2092" s="63"/>
      <c r="BG2092" s="63"/>
      <c r="BH2092" s="63"/>
      <c r="BI2092" s="63"/>
      <c r="BJ2092" s="63"/>
      <c r="BK2092" s="63"/>
      <c r="BL2092" s="63"/>
      <c r="BM2092" s="63"/>
      <c r="BN2092" s="63"/>
      <c r="BO2092" s="63"/>
      <c r="BP2092" s="63"/>
      <c r="BQ2092" s="63"/>
      <c r="BR2092" s="63"/>
      <c r="BS2092" s="63"/>
      <c r="BT2092" s="63"/>
      <c r="BU2092" s="63"/>
      <c r="BV2092" s="63"/>
      <c r="BW2092" s="63"/>
      <c r="BX2092" s="63"/>
      <c r="BY2092" s="63"/>
      <c r="BZ2092" s="63"/>
      <c r="CA2092" s="63"/>
      <c r="CB2092" s="63"/>
      <c r="CC2092" s="63"/>
      <c r="CD2092" s="63"/>
      <c r="CE2092" s="63"/>
      <c r="CF2092" s="63"/>
      <c r="CG2092" s="63"/>
      <c r="CH2092" s="63"/>
      <c r="CI2092" s="63"/>
      <c r="CJ2092" s="63"/>
      <c r="CK2092" s="63"/>
      <c r="CL2092" s="63"/>
      <c r="CM2092" s="63"/>
      <c r="CN2092" s="63"/>
      <c r="CO2092" s="63"/>
      <c r="CP2092" s="63"/>
      <c r="CR2092" s="227"/>
      <c r="CS2092" s="74"/>
    </row>
    <row r="2093" spans="1:97" s="72" customFormat="1" ht="75.75" customHeight="1">
      <c r="A2093" s="63"/>
      <c r="B2093" s="63"/>
      <c r="C2093" s="63"/>
      <c r="D2093" s="63"/>
      <c r="E2093" s="63"/>
      <c r="F2093" s="63"/>
      <c r="G2093" s="63"/>
      <c r="H2093" s="63"/>
      <c r="I2093" s="63"/>
      <c r="J2093" s="63"/>
      <c r="K2093" s="63"/>
      <c r="L2093" s="63"/>
      <c r="M2093" s="63"/>
      <c r="N2093" s="63"/>
      <c r="O2093" s="63"/>
      <c r="P2093" s="63"/>
      <c r="Q2093" s="63"/>
      <c r="R2093" s="63"/>
      <c r="S2093" s="63"/>
      <c r="T2093" s="63"/>
      <c r="U2093" s="63"/>
      <c r="V2093" s="63"/>
      <c r="W2093" s="63"/>
      <c r="X2093" s="63"/>
      <c r="Y2093" s="63"/>
      <c r="Z2093" s="63"/>
      <c r="AA2093" s="63"/>
      <c r="AB2093" s="63"/>
      <c r="AC2093" s="63"/>
      <c r="AD2093" s="63"/>
      <c r="AE2093" s="63"/>
      <c r="AF2093" s="63"/>
      <c r="AG2093" s="63"/>
      <c r="AH2093" s="63"/>
      <c r="AI2093" s="63"/>
      <c r="AJ2093" s="63"/>
      <c r="AK2093" s="63"/>
      <c r="AL2093" s="63"/>
      <c r="AM2093" s="63"/>
      <c r="AN2093" s="63"/>
      <c r="AO2093" s="63"/>
      <c r="AP2093" s="63"/>
      <c r="AQ2093" s="63"/>
      <c r="AR2093" s="63"/>
      <c r="AS2093" s="63"/>
      <c r="AT2093" s="63"/>
      <c r="AU2093" s="63"/>
      <c r="AV2093" s="63"/>
      <c r="AW2093" s="63"/>
      <c r="AX2093" s="63"/>
      <c r="AY2093" s="63"/>
      <c r="AZ2093" s="63"/>
      <c r="BA2093" s="63"/>
      <c r="BB2093" s="63"/>
      <c r="BC2093" s="63"/>
      <c r="BD2093" s="63"/>
      <c r="BE2093" s="63"/>
      <c r="BF2093" s="63"/>
      <c r="BG2093" s="63"/>
      <c r="BH2093" s="63"/>
      <c r="BI2093" s="63"/>
      <c r="BJ2093" s="63"/>
      <c r="BK2093" s="63"/>
      <c r="BL2093" s="63"/>
      <c r="BM2093" s="63"/>
      <c r="BN2093" s="63"/>
      <c r="BO2093" s="63"/>
      <c r="BP2093" s="63"/>
      <c r="BQ2093" s="63"/>
      <c r="BR2093" s="63"/>
      <c r="BS2093" s="63"/>
      <c r="BT2093" s="63"/>
      <c r="BU2093" s="63"/>
      <c r="BV2093" s="63"/>
      <c r="BW2093" s="63"/>
      <c r="BX2093" s="63"/>
      <c r="BY2093" s="63"/>
      <c r="BZ2093" s="63"/>
      <c r="CA2093" s="63"/>
      <c r="CB2093" s="63"/>
      <c r="CC2093" s="63"/>
      <c r="CD2093" s="63"/>
      <c r="CE2093" s="63"/>
      <c r="CF2093" s="63"/>
      <c r="CG2093" s="63"/>
      <c r="CH2093" s="63"/>
      <c r="CI2093" s="63"/>
      <c r="CJ2093" s="63"/>
      <c r="CK2093" s="63"/>
      <c r="CL2093" s="63"/>
      <c r="CM2093" s="63"/>
      <c r="CN2093" s="63"/>
      <c r="CO2093" s="63"/>
      <c r="CP2093" s="63"/>
      <c r="CR2093" s="227"/>
      <c r="CS2093" s="74"/>
    </row>
    <row r="2094" spans="1:97" s="72" customFormat="1" ht="75.75" customHeight="1">
      <c r="A2094" s="63"/>
      <c r="B2094" s="63"/>
      <c r="C2094" s="63"/>
      <c r="D2094" s="63"/>
      <c r="E2094" s="63"/>
      <c r="F2094" s="63"/>
      <c r="G2094" s="63"/>
      <c r="H2094" s="63"/>
      <c r="I2094" s="63"/>
      <c r="J2094" s="63"/>
      <c r="K2094" s="63"/>
      <c r="L2094" s="63"/>
      <c r="M2094" s="63"/>
      <c r="N2094" s="63"/>
      <c r="O2094" s="63"/>
      <c r="P2094" s="63"/>
      <c r="Q2094" s="63"/>
      <c r="R2094" s="63"/>
      <c r="S2094" s="63"/>
      <c r="T2094" s="63"/>
      <c r="U2094" s="63"/>
      <c r="V2094" s="63"/>
      <c r="W2094" s="63"/>
      <c r="X2094" s="63"/>
      <c r="Y2094" s="63"/>
      <c r="Z2094" s="63"/>
      <c r="AA2094" s="63"/>
      <c r="AB2094" s="63"/>
      <c r="AC2094" s="63"/>
      <c r="AD2094" s="63"/>
      <c r="AE2094" s="63"/>
      <c r="AF2094" s="63"/>
      <c r="AG2094" s="63"/>
      <c r="AH2094" s="63"/>
      <c r="AI2094" s="63"/>
      <c r="AJ2094" s="63"/>
      <c r="AK2094" s="63"/>
      <c r="AL2094" s="63"/>
      <c r="AM2094" s="63"/>
      <c r="AN2094" s="63"/>
      <c r="AO2094" s="63"/>
      <c r="AP2094" s="63"/>
      <c r="AQ2094" s="63"/>
      <c r="AR2094" s="63"/>
      <c r="AS2094" s="63"/>
      <c r="AT2094" s="63"/>
      <c r="AU2094" s="63"/>
      <c r="AV2094" s="63"/>
      <c r="AW2094" s="63"/>
      <c r="AX2094" s="63"/>
      <c r="AY2094" s="63"/>
      <c r="AZ2094" s="63"/>
      <c r="BA2094" s="63"/>
      <c r="BB2094" s="63"/>
      <c r="BC2094" s="63"/>
      <c r="BD2094" s="63"/>
      <c r="BE2094" s="63"/>
      <c r="BF2094" s="63"/>
      <c r="BG2094" s="63"/>
      <c r="BH2094" s="63"/>
      <c r="BI2094" s="63"/>
      <c r="BJ2094" s="63"/>
      <c r="BK2094" s="63"/>
      <c r="BL2094" s="63"/>
      <c r="BM2094" s="63"/>
      <c r="BN2094" s="63"/>
      <c r="BO2094" s="63"/>
      <c r="BP2094" s="63"/>
      <c r="BQ2094" s="63"/>
      <c r="BR2094" s="63"/>
      <c r="BS2094" s="63"/>
      <c r="BT2094" s="63"/>
      <c r="BU2094" s="63"/>
      <c r="BV2094" s="63"/>
      <c r="BW2094" s="63"/>
      <c r="BX2094" s="63"/>
      <c r="BY2094" s="63"/>
      <c r="BZ2094" s="63"/>
      <c r="CA2094" s="63"/>
      <c r="CB2094" s="63"/>
      <c r="CC2094" s="63"/>
      <c r="CD2094" s="63"/>
      <c r="CE2094" s="63"/>
      <c r="CF2094" s="63"/>
      <c r="CG2094" s="63"/>
      <c r="CH2094" s="63"/>
      <c r="CI2094" s="63"/>
      <c r="CJ2094" s="63"/>
      <c r="CK2094" s="63"/>
      <c r="CL2094" s="63"/>
      <c r="CM2094" s="63"/>
      <c r="CN2094" s="63"/>
      <c r="CO2094" s="63"/>
      <c r="CP2094" s="63"/>
      <c r="CR2094" s="227"/>
      <c r="CS2094" s="74"/>
    </row>
    <row r="2095" spans="1:97" s="72" customFormat="1" ht="75.75" customHeight="1">
      <c r="A2095" s="63"/>
      <c r="B2095" s="63"/>
      <c r="C2095" s="63"/>
      <c r="D2095" s="63"/>
      <c r="E2095" s="63"/>
      <c r="F2095" s="63"/>
      <c r="G2095" s="63"/>
      <c r="H2095" s="63"/>
      <c r="I2095" s="63"/>
      <c r="J2095" s="63"/>
      <c r="K2095" s="63"/>
      <c r="L2095" s="63"/>
      <c r="M2095" s="63"/>
      <c r="N2095" s="63"/>
      <c r="O2095" s="63"/>
      <c r="P2095" s="63"/>
      <c r="Q2095" s="63"/>
      <c r="R2095" s="63"/>
      <c r="S2095" s="63"/>
      <c r="T2095" s="63"/>
      <c r="U2095" s="63"/>
      <c r="V2095" s="63"/>
      <c r="W2095" s="63"/>
      <c r="X2095" s="63"/>
      <c r="Y2095" s="63"/>
      <c r="Z2095" s="63"/>
      <c r="AA2095" s="63"/>
      <c r="AB2095" s="63"/>
      <c r="AC2095" s="63"/>
      <c r="AD2095" s="63"/>
      <c r="AE2095" s="63"/>
      <c r="AF2095" s="63"/>
      <c r="AG2095" s="63"/>
      <c r="AH2095" s="63"/>
      <c r="AI2095" s="63"/>
      <c r="AJ2095" s="63"/>
      <c r="AK2095" s="63"/>
      <c r="AL2095" s="63"/>
      <c r="AM2095" s="63"/>
      <c r="AN2095" s="63"/>
      <c r="AO2095" s="63"/>
      <c r="AP2095" s="63"/>
      <c r="AQ2095" s="63"/>
      <c r="AR2095" s="63"/>
      <c r="AS2095" s="63"/>
      <c r="AT2095" s="63"/>
      <c r="AU2095" s="63"/>
      <c r="AV2095" s="63"/>
      <c r="AW2095" s="63"/>
      <c r="AX2095" s="63"/>
      <c r="AY2095" s="63"/>
      <c r="AZ2095" s="63"/>
      <c r="BA2095" s="63"/>
      <c r="BB2095" s="63"/>
      <c r="BC2095" s="63"/>
      <c r="BD2095" s="63"/>
      <c r="BE2095" s="63"/>
      <c r="BF2095" s="63"/>
      <c r="BG2095" s="63"/>
      <c r="BH2095" s="63"/>
      <c r="BI2095" s="63"/>
      <c r="BJ2095" s="63"/>
      <c r="BK2095" s="63"/>
      <c r="BL2095" s="63"/>
      <c r="BM2095" s="63"/>
      <c r="BN2095" s="63"/>
      <c r="BO2095" s="63"/>
      <c r="BP2095" s="63"/>
      <c r="BQ2095" s="63"/>
      <c r="BR2095" s="63"/>
      <c r="BS2095" s="63"/>
      <c r="BT2095" s="63"/>
      <c r="BU2095" s="63"/>
      <c r="BV2095" s="63"/>
      <c r="BW2095" s="63"/>
      <c r="BX2095" s="63"/>
      <c r="BY2095" s="63"/>
      <c r="BZ2095" s="63"/>
      <c r="CA2095" s="63"/>
      <c r="CB2095" s="63"/>
      <c r="CC2095" s="63"/>
      <c r="CD2095" s="63"/>
      <c r="CE2095" s="63"/>
      <c r="CF2095" s="63"/>
      <c r="CG2095" s="63"/>
      <c r="CH2095" s="63"/>
      <c r="CI2095" s="63"/>
      <c r="CJ2095" s="63"/>
      <c r="CK2095" s="63"/>
      <c r="CL2095" s="63"/>
      <c r="CM2095" s="63"/>
      <c r="CN2095" s="63"/>
      <c r="CO2095" s="63"/>
      <c r="CP2095" s="63"/>
      <c r="CR2095" s="227"/>
      <c r="CS2095" s="74"/>
    </row>
    <row r="2096" spans="1:97" s="72" customFormat="1" ht="75.75" customHeight="1">
      <c r="A2096" s="63"/>
      <c r="B2096" s="63"/>
      <c r="C2096" s="63"/>
      <c r="D2096" s="63"/>
      <c r="E2096" s="63"/>
      <c r="F2096" s="63"/>
      <c r="G2096" s="63"/>
      <c r="H2096" s="63"/>
      <c r="I2096" s="63"/>
      <c r="J2096" s="63"/>
      <c r="K2096" s="63"/>
      <c r="L2096" s="63"/>
      <c r="M2096" s="63"/>
      <c r="N2096" s="63"/>
      <c r="O2096" s="63"/>
      <c r="P2096" s="63"/>
      <c r="Q2096" s="63"/>
      <c r="R2096" s="63"/>
      <c r="S2096" s="63"/>
      <c r="T2096" s="63"/>
      <c r="U2096" s="63"/>
      <c r="V2096" s="63"/>
      <c r="W2096" s="63"/>
      <c r="X2096" s="63"/>
      <c r="Y2096" s="63"/>
      <c r="Z2096" s="63"/>
      <c r="AA2096" s="63"/>
      <c r="AB2096" s="63"/>
      <c r="AC2096" s="63"/>
      <c r="AD2096" s="63"/>
      <c r="AE2096" s="63"/>
      <c r="AF2096" s="63"/>
      <c r="AG2096" s="63"/>
      <c r="AH2096" s="63"/>
      <c r="AI2096" s="63"/>
      <c r="AJ2096" s="63"/>
      <c r="AK2096" s="63"/>
      <c r="AL2096" s="63"/>
      <c r="AM2096" s="63"/>
      <c r="AN2096" s="63"/>
      <c r="AO2096" s="63"/>
      <c r="AP2096" s="63"/>
      <c r="AQ2096" s="63"/>
      <c r="AR2096" s="63"/>
      <c r="AS2096" s="63"/>
      <c r="AT2096" s="63"/>
      <c r="AU2096" s="63"/>
      <c r="AV2096" s="63"/>
      <c r="AW2096" s="63"/>
      <c r="AX2096" s="63"/>
      <c r="AY2096" s="63"/>
      <c r="AZ2096" s="63"/>
      <c r="BA2096" s="63"/>
      <c r="BB2096" s="63"/>
      <c r="BC2096" s="63"/>
      <c r="BD2096" s="63"/>
      <c r="BE2096" s="63"/>
      <c r="BF2096" s="63"/>
      <c r="BG2096" s="63"/>
      <c r="BH2096" s="63"/>
      <c r="BI2096" s="63"/>
      <c r="BJ2096" s="63"/>
      <c r="BK2096" s="63"/>
      <c r="BL2096" s="63"/>
      <c r="BM2096" s="63"/>
      <c r="BN2096" s="63"/>
      <c r="BO2096" s="63"/>
      <c r="BP2096" s="63"/>
      <c r="BQ2096" s="63"/>
      <c r="BR2096" s="63"/>
      <c r="BS2096" s="63"/>
      <c r="BT2096" s="63"/>
      <c r="BU2096" s="63"/>
      <c r="BV2096" s="63"/>
      <c r="BW2096" s="63"/>
      <c r="BX2096" s="63"/>
      <c r="BY2096" s="63"/>
      <c r="BZ2096" s="63"/>
      <c r="CA2096" s="63"/>
      <c r="CB2096" s="63"/>
      <c r="CC2096" s="63"/>
      <c r="CD2096" s="63"/>
      <c r="CE2096" s="63"/>
      <c r="CF2096" s="63"/>
      <c r="CG2096" s="63"/>
      <c r="CH2096" s="63"/>
      <c r="CI2096" s="63"/>
      <c r="CJ2096" s="63"/>
      <c r="CK2096" s="63"/>
      <c r="CL2096" s="63"/>
      <c r="CM2096" s="63"/>
      <c r="CN2096" s="63"/>
      <c r="CO2096" s="63"/>
      <c r="CP2096" s="63"/>
      <c r="CR2096" s="227"/>
      <c r="CS2096" s="74"/>
    </row>
    <row r="2097" spans="1:97" s="72" customFormat="1" ht="75.75" customHeight="1">
      <c r="A2097" s="63"/>
      <c r="B2097" s="63"/>
      <c r="C2097" s="63"/>
      <c r="D2097" s="63"/>
      <c r="E2097" s="63"/>
      <c r="F2097" s="63"/>
      <c r="G2097" s="63"/>
      <c r="H2097" s="63"/>
      <c r="I2097" s="63"/>
      <c r="J2097" s="63"/>
      <c r="K2097" s="63"/>
      <c r="L2097" s="63"/>
      <c r="M2097" s="63"/>
      <c r="N2097" s="63"/>
      <c r="O2097" s="63"/>
      <c r="P2097" s="63"/>
      <c r="Q2097" s="63"/>
      <c r="R2097" s="63"/>
      <c r="S2097" s="63"/>
      <c r="T2097" s="63"/>
      <c r="U2097" s="63"/>
      <c r="V2097" s="63"/>
      <c r="W2097" s="63"/>
      <c r="X2097" s="63"/>
      <c r="Y2097" s="63"/>
      <c r="Z2097" s="63"/>
      <c r="AA2097" s="63"/>
      <c r="AB2097" s="63"/>
      <c r="AC2097" s="63"/>
      <c r="AD2097" s="63"/>
      <c r="AE2097" s="63"/>
      <c r="AF2097" s="63"/>
      <c r="AG2097" s="63"/>
      <c r="AH2097" s="63"/>
      <c r="AI2097" s="63"/>
      <c r="AJ2097" s="63"/>
      <c r="AK2097" s="63"/>
      <c r="AL2097" s="63"/>
      <c r="AM2097" s="63"/>
      <c r="AN2097" s="63"/>
      <c r="AO2097" s="63"/>
      <c r="AP2097" s="63"/>
      <c r="AQ2097" s="63"/>
      <c r="AR2097" s="63"/>
      <c r="AS2097" s="63"/>
      <c r="AT2097" s="63"/>
      <c r="AU2097" s="63"/>
      <c r="AV2097" s="63"/>
      <c r="AW2097" s="63"/>
      <c r="AX2097" s="63"/>
      <c r="AY2097" s="63"/>
      <c r="AZ2097" s="63"/>
      <c r="BA2097" s="63"/>
      <c r="BB2097" s="63"/>
      <c r="BC2097" s="63"/>
      <c r="BD2097" s="63"/>
      <c r="BE2097" s="63"/>
      <c r="BF2097" s="63"/>
      <c r="BG2097" s="63"/>
      <c r="BH2097" s="63"/>
      <c r="BI2097" s="63"/>
      <c r="BJ2097" s="63"/>
      <c r="BK2097" s="63"/>
      <c r="BL2097" s="63"/>
      <c r="BM2097" s="63"/>
      <c r="BN2097" s="63"/>
      <c r="BO2097" s="63"/>
      <c r="BP2097" s="63"/>
      <c r="BQ2097" s="63"/>
      <c r="BR2097" s="63"/>
      <c r="BS2097" s="63"/>
      <c r="BT2097" s="63"/>
      <c r="BU2097" s="63"/>
      <c r="BV2097" s="63"/>
      <c r="BW2097" s="63"/>
      <c r="BX2097" s="63"/>
      <c r="BY2097" s="63"/>
      <c r="BZ2097" s="63"/>
      <c r="CA2097" s="63"/>
      <c r="CB2097" s="63"/>
      <c r="CC2097" s="63"/>
      <c r="CD2097" s="63"/>
      <c r="CE2097" s="63"/>
      <c r="CF2097" s="63"/>
      <c r="CG2097" s="63"/>
      <c r="CH2097" s="63"/>
      <c r="CI2097" s="63"/>
      <c r="CJ2097" s="63"/>
      <c r="CK2097" s="63"/>
      <c r="CL2097" s="63"/>
      <c r="CM2097" s="63"/>
      <c r="CN2097" s="63"/>
      <c r="CO2097" s="63"/>
      <c r="CP2097" s="63"/>
      <c r="CR2097" s="227"/>
      <c r="CS2097" s="74"/>
    </row>
    <row r="2098" spans="1:97" s="72" customFormat="1" ht="75.75" customHeight="1">
      <c r="A2098" s="63"/>
      <c r="B2098" s="63"/>
      <c r="C2098" s="63"/>
      <c r="D2098" s="63"/>
      <c r="E2098" s="63"/>
      <c r="F2098" s="63"/>
      <c r="G2098" s="63"/>
      <c r="H2098" s="63"/>
      <c r="I2098" s="63"/>
      <c r="J2098" s="63"/>
      <c r="K2098" s="63"/>
      <c r="L2098" s="63"/>
      <c r="M2098" s="63"/>
      <c r="N2098" s="63"/>
      <c r="O2098" s="63"/>
      <c r="P2098" s="63"/>
      <c r="Q2098" s="63"/>
      <c r="R2098" s="63"/>
      <c r="S2098" s="63"/>
      <c r="T2098" s="63"/>
      <c r="U2098" s="63"/>
      <c r="V2098" s="63"/>
      <c r="W2098" s="63"/>
      <c r="X2098" s="63"/>
      <c r="Y2098" s="63"/>
      <c r="Z2098" s="63"/>
      <c r="AA2098" s="63"/>
      <c r="AB2098" s="63"/>
      <c r="AC2098" s="63"/>
      <c r="AD2098" s="63"/>
      <c r="AE2098" s="63"/>
      <c r="AF2098" s="63"/>
      <c r="AG2098" s="63"/>
      <c r="AH2098" s="63"/>
      <c r="AI2098" s="63"/>
      <c r="AJ2098" s="63"/>
      <c r="AK2098" s="63"/>
      <c r="AL2098" s="63"/>
      <c r="AM2098" s="63"/>
      <c r="AN2098" s="63"/>
      <c r="AO2098" s="63"/>
      <c r="AP2098" s="63"/>
      <c r="AQ2098" s="63"/>
      <c r="AR2098" s="63"/>
      <c r="AS2098" s="63"/>
      <c r="AT2098" s="63"/>
      <c r="AU2098" s="63"/>
      <c r="AV2098" s="63"/>
      <c r="AW2098" s="63"/>
      <c r="AX2098" s="63"/>
      <c r="AY2098" s="63"/>
      <c r="AZ2098" s="63"/>
      <c r="BA2098" s="63"/>
      <c r="BB2098" s="63"/>
      <c r="BC2098" s="63"/>
      <c r="BD2098" s="63"/>
      <c r="BE2098" s="63"/>
      <c r="BF2098" s="63"/>
      <c r="BG2098" s="63"/>
      <c r="BH2098" s="63"/>
      <c r="BI2098" s="63"/>
      <c r="BJ2098" s="63"/>
      <c r="BK2098" s="63"/>
      <c r="BL2098" s="63"/>
      <c r="BM2098" s="63"/>
      <c r="BN2098" s="63"/>
      <c r="BO2098" s="63"/>
      <c r="BP2098" s="63"/>
      <c r="BQ2098" s="63"/>
      <c r="BR2098" s="63"/>
      <c r="BS2098" s="63"/>
      <c r="BT2098" s="63"/>
      <c r="BU2098" s="63"/>
      <c r="BV2098" s="63"/>
      <c r="BW2098" s="63"/>
      <c r="BX2098" s="63"/>
      <c r="BY2098" s="63"/>
      <c r="BZ2098" s="63"/>
      <c r="CA2098" s="63"/>
      <c r="CB2098" s="63"/>
      <c r="CC2098" s="63"/>
      <c r="CD2098" s="63"/>
      <c r="CE2098" s="63"/>
      <c r="CF2098" s="63"/>
      <c r="CG2098" s="63"/>
      <c r="CH2098" s="63"/>
      <c r="CI2098" s="63"/>
      <c r="CJ2098" s="63"/>
      <c r="CK2098" s="63"/>
      <c r="CL2098" s="63"/>
      <c r="CM2098" s="63"/>
      <c r="CN2098" s="63"/>
      <c r="CO2098" s="63"/>
      <c r="CP2098" s="63"/>
      <c r="CR2098" s="227"/>
      <c r="CS2098" s="74"/>
    </row>
    <row r="2099" spans="1:97" s="72" customFormat="1" ht="75.75" customHeight="1">
      <c r="A2099" s="63"/>
      <c r="B2099" s="63"/>
      <c r="C2099" s="63"/>
      <c r="D2099" s="63"/>
      <c r="E2099" s="63"/>
      <c r="F2099" s="63"/>
      <c r="G2099" s="63"/>
      <c r="H2099" s="63"/>
      <c r="I2099" s="63"/>
      <c r="J2099" s="63"/>
      <c r="K2099" s="63"/>
      <c r="L2099" s="63"/>
      <c r="M2099" s="63"/>
      <c r="N2099" s="63"/>
      <c r="O2099" s="63"/>
      <c r="P2099" s="63"/>
      <c r="Q2099" s="63"/>
      <c r="R2099" s="63"/>
      <c r="S2099" s="63"/>
      <c r="T2099" s="63"/>
      <c r="U2099" s="63"/>
      <c r="V2099" s="63"/>
      <c r="W2099" s="63"/>
      <c r="X2099" s="63"/>
      <c r="Y2099" s="63"/>
      <c r="Z2099" s="63"/>
      <c r="AA2099" s="63"/>
      <c r="AB2099" s="63"/>
      <c r="AC2099" s="63"/>
      <c r="AD2099" s="63"/>
      <c r="AE2099" s="63"/>
      <c r="AF2099" s="63"/>
      <c r="AG2099" s="63"/>
      <c r="AH2099" s="63"/>
      <c r="AI2099" s="63"/>
      <c r="AJ2099" s="63"/>
      <c r="AK2099" s="63"/>
      <c r="AL2099" s="63"/>
      <c r="AM2099" s="63"/>
      <c r="AN2099" s="63"/>
      <c r="AO2099" s="63"/>
      <c r="AP2099" s="63"/>
      <c r="AQ2099" s="63"/>
      <c r="AR2099" s="63"/>
      <c r="AS2099" s="63"/>
      <c r="AT2099" s="63"/>
      <c r="AU2099" s="63"/>
      <c r="AV2099" s="63"/>
      <c r="AW2099" s="63"/>
      <c r="AX2099" s="63"/>
      <c r="AY2099" s="63"/>
      <c r="AZ2099" s="63"/>
      <c r="BA2099" s="63"/>
      <c r="BB2099" s="63"/>
      <c r="BC2099" s="63"/>
      <c r="BD2099" s="63"/>
      <c r="BE2099" s="63"/>
      <c r="BF2099" s="63"/>
      <c r="BG2099" s="63"/>
      <c r="BH2099" s="63"/>
      <c r="BI2099" s="63"/>
      <c r="BJ2099" s="63"/>
      <c r="BK2099" s="63"/>
      <c r="BL2099" s="63"/>
      <c r="BM2099" s="63"/>
      <c r="BN2099" s="63"/>
      <c r="BO2099" s="63"/>
      <c r="BP2099" s="63"/>
      <c r="BQ2099" s="63"/>
      <c r="BR2099" s="63"/>
      <c r="BS2099" s="63"/>
      <c r="BT2099" s="63"/>
      <c r="BU2099" s="63"/>
      <c r="BV2099" s="63"/>
      <c r="BW2099" s="63"/>
      <c r="BX2099" s="63"/>
      <c r="BY2099" s="63"/>
      <c r="BZ2099" s="63"/>
      <c r="CA2099" s="63"/>
      <c r="CB2099" s="63"/>
      <c r="CC2099" s="63"/>
      <c r="CD2099" s="63"/>
      <c r="CE2099" s="63"/>
      <c r="CF2099" s="63"/>
      <c r="CG2099" s="63"/>
      <c r="CH2099" s="63"/>
      <c r="CI2099" s="63"/>
      <c r="CJ2099" s="63"/>
      <c r="CK2099" s="63"/>
      <c r="CL2099" s="63"/>
      <c r="CM2099" s="63"/>
      <c r="CN2099" s="63"/>
      <c r="CO2099" s="63"/>
      <c r="CP2099" s="63"/>
      <c r="CR2099" s="227"/>
      <c r="CS2099" s="74"/>
    </row>
    <row r="2100" spans="1:97" s="72" customFormat="1" ht="75.75" customHeight="1">
      <c r="A2100" s="63"/>
      <c r="B2100" s="63"/>
      <c r="C2100" s="63"/>
      <c r="D2100" s="63"/>
      <c r="E2100" s="63"/>
      <c r="F2100" s="63"/>
      <c r="G2100" s="63"/>
      <c r="H2100" s="63"/>
      <c r="I2100" s="63"/>
      <c r="J2100" s="63"/>
      <c r="K2100" s="63"/>
      <c r="L2100" s="63"/>
      <c r="M2100" s="63"/>
      <c r="N2100" s="63"/>
      <c r="O2100" s="63"/>
      <c r="P2100" s="63"/>
      <c r="Q2100" s="63"/>
      <c r="R2100" s="63"/>
      <c r="S2100" s="63"/>
      <c r="T2100" s="63"/>
      <c r="U2100" s="63"/>
      <c r="V2100" s="63"/>
      <c r="W2100" s="63"/>
      <c r="X2100" s="63"/>
      <c r="Y2100" s="63"/>
      <c r="Z2100" s="63"/>
      <c r="AA2100" s="63"/>
      <c r="AB2100" s="63"/>
      <c r="AC2100" s="63"/>
      <c r="AD2100" s="63"/>
      <c r="AE2100" s="63"/>
      <c r="AF2100" s="63"/>
      <c r="AG2100" s="63"/>
      <c r="AH2100" s="63"/>
      <c r="AI2100" s="63"/>
      <c r="AJ2100" s="63"/>
      <c r="AK2100" s="63"/>
      <c r="AL2100" s="63"/>
      <c r="AM2100" s="63"/>
      <c r="AN2100" s="63"/>
      <c r="AO2100" s="63"/>
      <c r="AP2100" s="63"/>
      <c r="AQ2100" s="63"/>
      <c r="AR2100" s="63"/>
      <c r="AS2100" s="63"/>
      <c r="AT2100" s="63"/>
      <c r="AU2100" s="63"/>
      <c r="AV2100" s="63"/>
      <c r="AW2100" s="63"/>
      <c r="AX2100" s="63"/>
      <c r="AY2100" s="63"/>
      <c r="AZ2100" s="63"/>
      <c r="BA2100" s="63"/>
      <c r="BB2100" s="63"/>
      <c r="BC2100" s="63"/>
      <c r="BD2100" s="63"/>
      <c r="BE2100" s="63"/>
      <c r="BF2100" s="63"/>
      <c r="BG2100" s="63"/>
      <c r="BH2100" s="63"/>
      <c r="BI2100" s="63"/>
      <c r="BJ2100" s="63"/>
      <c r="BK2100" s="63"/>
      <c r="BL2100" s="63"/>
      <c r="BM2100" s="63"/>
      <c r="BN2100" s="63"/>
      <c r="BO2100" s="63"/>
      <c r="BP2100" s="63"/>
      <c r="BQ2100" s="63"/>
      <c r="BR2100" s="63"/>
      <c r="BS2100" s="63"/>
      <c r="BT2100" s="63"/>
      <c r="BU2100" s="63"/>
      <c r="BV2100" s="63"/>
      <c r="BW2100" s="63"/>
      <c r="BX2100" s="63"/>
      <c r="BY2100" s="63"/>
      <c r="BZ2100" s="63"/>
      <c r="CA2100" s="63"/>
      <c r="CB2100" s="63"/>
      <c r="CC2100" s="63"/>
      <c r="CD2100" s="63"/>
      <c r="CE2100" s="63"/>
      <c r="CF2100" s="63"/>
      <c r="CG2100" s="63"/>
      <c r="CH2100" s="63"/>
      <c r="CI2100" s="63"/>
      <c r="CJ2100" s="63"/>
      <c r="CK2100" s="63"/>
      <c r="CL2100" s="63"/>
      <c r="CM2100" s="63"/>
      <c r="CN2100" s="63"/>
      <c r="CO2100" s="63"/>
      <c r="CP2100" s="63"/>
      <c r="CR2100" s="227"/>
      <c r="CS2100" s="74"/>
    </row>
    <row r="2101" spans="1:97" s="72" customFormat="1" ht="75.75" customHeight="1">
      <c r="A2101" s="63"/>
      <c r="B2101" s="63"/>
      <c r="C2101" s="63"/>
      <c r="D2101" s="63"/>
      <c r="E2101" s="63"/>
      <c r="F2101" s="63"/>
      <c r="G2101" s="63"/>
      <c r="H2101" s="63"/>
      <c r="I2101" s="63"/>
      <c r="J2101" s="63"/>
      <c r="K2101" s="63"/>
      <c r="L2101" s="63"/>
      <c r="M2101" s="63"/>
      <c r="N2101" s="63"/>
      <c r="O2101" s="63"/>
      <c r="P2101" s="63"/>
      <c r="Q2101" s="63"/>
      <c r="R2101" s="63"/>
      <c r="S2101" s="63"/>
      <c r="T2101" s="63"/>
      <c r="U2101" s="63"/>
      <c r="V2101" s="63"/>
      <c r="W2101" s="63"/>
      <c r="X2101" s="63"/>
      <c r="Y2101" s="63"/>
      <c r="Z2101" s="63"/>
      <c r="AA2101" s="63"/>
      <c r="AB2101" s="63"/>
      <c r="AC2101" s="63"/>
      <c r="AD2101" s="63"/>
      <c r="AE2101" s="63"/>
      <c r="AF2101" s="63"/>
      <c r="AG2101" s="63"/>
      <c r="AH2101" s="63"/>
      <c r="AI2101" s="63"/>
      <c r="AJ2101" s="63"/>
      <c r="AK2101" s="63"/>
      <c r="AL2101" s="63"/>
      <c r="AM2101" s="63"/>
      <c r="AN2101" s="63"/>
      <c r="AO2101" s="63"/>
      <c r="AP2101" s="63"/>
      <c r="AQ2101" s="63"/>
      <c r="AR2101" s="63"/>
      <c r="AS2101" s="63"/>
      <c r="AT2101" s="63"/>
      <c r="AU2101" s="63"/>
      <c r="AV2101" s="63"/>
      <c r="AW2101" s="63"/>
      <c r="AX2101" s="63"/>
      <c r="AY2101" s="63"/>
      <c r="AZ2101" s="63"/>
      <c r="BA2101" s="63"/>
      <c r="BB2101" s="63"/>
      <c r="BC2101" s="63"/>
      <c r="BD2101" s="63"/>
      <c r="BE2101" s="63"/>
      <c r="BF2101" s="63"/>
      <c r="BG2101" s="63"/>
      <c r="BH2101" s="63"/>
      <c r="BI2101" s="63"/>
      <c r="BJ2101" s="63"/>
      <c r="BK2101" s="63"/>
      <c r="BL2101" s="63"/>
      <c r="BM2101" s="63"/>
      <c r="BN2101" s="63"/>
      <c r="BO2101" s="63"/>
      <c r="BP2101" s="63"/>
      <c r="BQ2101" s="63"/>
      <c r="BR2101" s="63"/>
      <c r="BS2101" s="63"/>
      <c r="BT2101" s="63"/>
      <c r="BU2101" s="63"/>
      <c r="BV2101" s="63"/>
      <c r="BW2101" s="63"/>
      <c r="BX2101" s="63"/>
      <c r="BY2101" s="63"/>
      <c r="BZ2101" s="63"/>
      <c r="CA2101" s="63"/>
      <c r="CB2101" s="63"/>
      <c r="CC2101" s="63"/>
      <c r="CD2101" s="63"/>
      <c r="CE2101" s="63"/>
      <c r="CF2101" s="63"/>
      <c r="CG2101" s="63"/>
      <c r="CH2101" s="63"/>
      <c r="CI2101" s="63"/>
      <c r="CJ2101" s="63"/>
      <c r="CK2101" s="63"/>
      <c r="CL2101" s="63"/>
      <c r="CM2101" s="63"/>
      <c r="CN2101" s="63"/>
      <c r="CO2101" s="63"/>
      <c r="CP2101" s="63"/>
      <c r="CR2101" s="227"/>
      <c r="CS2101" s="74"/>
    </row>
    <row r="2102" spans="1:97" s="72" customFormat="1" ht="75.75" customHeight="1">
      <c r="A2102" s="63"/>
      <c r="B2102" s="63"/>
      <c r="C2102" s="63"/>
      <c r="D2102" s="63"/>
      <c r="E2102" s="63"/>
      <c r="F2102" s="63"/>
      <c r="G2102" s="63"/>
      <c r="H2102" s="63"/>
      <c r="I2102" s="63"/>
      <c r="J2102" s="63"/>
      <c r="K2102" s="63"/>
      <c r="L2102" s="63"/>
      <c r="M2102" s="63"/>
      <c r="N2102" s="63"/>
      <c r="O2102" s="63"/>
      <c r="P2102" s="63"/>
      <c r="Q2102" s="63"/>
      <c r="R2102" s="63"/>
      <c r="S2102" s="63"/>
      <c r="T2102" s="63"/>
      <c r="U2102" s="63"/>
      <c r="V2102" s="63"/>
      <c r="W2102" s="63"/>
      <c r="X2102" s="63"/>
      <c r="Y2102" s="63"/>
      <c r="Z2102" s="63"/>
      <c r="AA2102" s="63"/>
      <c r="AB2102" s="63"/>
      <c r="AC2102" s="63"/>
      <c r="AD2102" s="63"/>
      <c r="AE2102" s="63"/>
      <c r="AF2102" s="63"/>
      <c r="AG2102" s="63"/>
      <c r="AH2102" s="63"/>
      <c r="AI2102" s="63"/>
      <c r="AJ2102" s="63"/>
      <c r="AK2102" s="63"/>
      <c r="AL2102" s="63"/>
      <c r="AM2102" s="63"/>
      <c r="AN2102" s="63"/>
      <c r="AO2102" s="63"/>
      <c r="AP2102" s="63"/>
      <c r="AQ2102" s="63"/>
      <c r="AR2102" s="63"/>
      <c r="AS2102" s="63"/>
      <c r="AT2102" s="63"/>
      <c r="AU2102" s="63"/>
      <c r="AV2102" s="63"/>
      <c r="AW2102" s="63"/>
      <c r="AX2102" s="63"/>
      <c r="AY2102" s="63"/>
      <c r="AZ2102" s="63"/>
      <c r="BA2102" s="63"/>
      <c r="BB2102" s="63"/>
      <c r="BC2102" s="63"/>
      <c r="BD2102" s="63"/>
      <c r="BE2102" s="63"/>
      <c r="BF2102" s="63"/>
      <c r="BG2102" s="63"/>
      <c r="BH2102" s="63"/>
      <c r="BI2102" s="63"/>
      <c r="BJ2102" s="63"/>
      <c r="BK2102" s="63"/>
      <c r="BL2102" s="63"/>
      <c r="BM2102" s="63"/>
      <c r="BN2102" s="63"/>
      <c r="BO2102" s="63"/>
      <c r="BP2102" s="63"/>
      <c r="BQ2102" s="63"/>
      <c r="BR2102" s="63"/>
      <c r="BS2102" s="63"/>
      <c r="BT2102" s="63"/>
      <c r="BU2102" s="63"/>
      <c r="BV2102" s="63"/>
      <c r="BW2102" s="63"/>
      <c r="BX2102" s="63"/>
      <c r="BY2102" s="63"/>
      <c r="BZ2102" s="63"/>
      <c r="CA2102" s="63"/>
      <c r="CB2102" s="63"/>
      <c r="CC2102" s="63"/>
      <c r="CD2102" s="63"/>
      <c r="CE2102" s="63"/>
      <c r="CF2102" s="63"/>
      <c r="CG2102" s="63"/>
      <c r="CH2102" s="63"/>
      <c r="CI2102" s="63"/>
      <c r="CJ2102" s="63"/>
      <c r="CK2102" s="63"/>
      <c r="CL2102" s="63"/>
      <c r="CM2102" s="63"/>
      <c r="CN2102" s="63"/>
      <c r="CO2102" s="63"/>
      <c r="CP2102" s="63"/>
      <c r="CR2102" s="227"/>
      <c r="CS2102" s="74"/>
    </row>
    <row r="2103" spans="1:97" s="72" customFormat="1" ht="75.75" customHeight="1">
      <c r="A2103" s="63"/>
      <c r="B2103" s="63"/>
      <c r="C2103" s="63"/>
      <c r="D2103" s="63"/>
      <c r="E2103" s="63"/>
      <c r="F2103" s="63"/>
      <c r="G2103" s="63"/>
      <c r="H2103" s="63"/>
      <c r="I2103" s="63"/>
      <c r="J2103" s="63"/>
      <c r="K2103" s="63"/>
      <c r="L2103" s="63"/>
      <c r="M2103" s="63"/>
      <c r="N2103" s="63"/>
      <c r="O2103" s="63"/>
      <c r="P2103" s="63"/>
      <c r="Q2103" s="63"/>
      <c r="R2103" s="63"/>
      <c r="S2103" s="63"/>
      <c r="T2103" s="63"/>
      <c r="U2103" s="63"/>
      <c r="V2103" s="63"/>
      <c r="W2103" s="63"/>
      <c r="X2103" s="63"/>
      <c r="Y2103" s="63"/>
      <c r="Z2103" s="63"/>
      <c r="AA2103" s="63"/>
      <c r="AB2103" s="63"/>
      <c r="AC2103" s="63"/>
      <c r="AD2103" s="63"/>
      <c r="AE2103" s="63"/>
      <c r="AF2103" s="63"/>
      <c r="AG2103" s="63"/>
      <c r="AH2103" s="63"/>
      <c r="AI2103" s="63"/>
      <c r="AJ2103" s="63"/>
      <c r="AK2103" s="63"/>
      <c r="AL2103" s="63"/>
      <c r="AM2103" s="63"/>
      <c r="AN2103" s="63"/>
      <c r="AO2103" s="63"/>
      <c r="AP2103" s="63"/>
      <c r="AQ2103" s="63"/>
      <c r="AR2103" s="63"/>
      <c r="AS2103" s="63"/>
      <c r="AT2103" s="63"/>
      <c r="AU2103" s="63"/>
      <c r="AV2103" s="63"/>
      <c r="AW2103" s="63"/>
      <c r="AX2103" s="63"/>
      <c r="AY2103" s="63"/>
      <c r="AZ2103" s="63"/>
      <c r="BA2103" s="63"/>
      <c r="BB2103" s="63"/>
      <c r="BC2103" s="63"/>
      <c r="BD2103" s="63"/>
      <c r="BE2103" s="63"/>
      <c r="BF2103" s="63"/>
      <c r="BG2103" s="63"/>
      <c r="BH2103" s="63"/>
      <c r="BI2103" s="63"/>
      <c r="BJ2103" s="63"/>
      <c r="BK2103" s="63"/>
      <c r="BL2103" s="63"/>
      <c r="BM2103" s="63"/>
      <c r="BN2103" s="63"/>
      <c r="BO2103" s="63"/>
      <c r="BP2103" s="63"/>
      <c r="BQ2103" s="63"/>
      <c r="BR2103" s="63"/>
      <c r="BS2103" s="63"/>
      <c r="BT2103" s="63"/>
      <c r="BU2103" s="63"/>
      <c r="BV2103" s="63"/>
      <c r="BW2103" s="63"/>
      <c r="BX2103" s="63"/>
      <c r="BY2103" s="63"/>
      <c r="BZ2103" s="63"/>
      <c r="CA2103" s="63"/>
      <c r="CB2103" s="63"/>
      <c r="CC2103" s="63"/>
      <c r="CD2103" s="63"/>
      <c r="CE2103" s="63"/>
      <c r="CF2103" s="63"/>
      <c r="CG2103" s="63"/>
      <c r="CH2103" s="63"/>
      <c r="CI2103" s="63"/>
      <c r="CJ2103" s="63"/>
      <c r="CK2103" s="63"/>
      <c r="CL2103" s="63"/>
      <c r="CM2103" s="63"/>
      <c r="CN2103" s="63"/>
      <c r="CO2103" s="63"/>
      <c r="CP2103" s="63"/>
      <c r="CR2103" s="227"/>
      <c r="CS2103" s="74"/>
    </row>
    <row r="2104" spans="1:97" s="72" customFormat="1" ht="75.75" customHeight="1">
      <c r="A2104" s="63"/>
      <c r="B2104" s="63"/>
      <c r="C2104" s="63"/>
      <c r="D2104" s="63"/>
      <c r="E2104" s="63"/>
      <c r="F2104" s="63"/>
      <c r="G2104" s="63"/>
      <c r="H2104" s="63"/>
      <c r="I2104" s="63"/>
      <c r="J2104" s="63"/>
      <c r="K2104" s="63"/>
      <c r="L2104" s="63"/>
      <c r="M2104" s="63"/>
      <c r="N2104" s="63"/>
      <c r="O2104" s="63"/>
      <c r="P2104" s="63"/>
      <c r="Q2104" s="63"/>
      <c r="R2104" s="63"/>
      <c r="S2104" s="63"/>
      <c r="T2104" s="63"/>
      <c r="U2104" s="63"/>
      <c r="V2104" s="63"/>
      <c r="W2104" s="63"/>
      <c r="X2104" s="63"/>
      <c r="Y2104" s="63"/>
      <c r="Z2104" s="63"/>
      <c r="AA2104" s="63"/>
      <c r="AB2104" s="63"/>
      <c r="AC2104" s="63"/>
      <c r="AD2104" s="63"/>
      <c r="AE2104" s="63"/>
      <c r="AF2104" s="63"/>
      <c r="AG2104" s="63"/>
      <c r="AH2104" s="63"/>
      <c r="AI2104" s="63"/>
      <c r="AJ2104" s="63"/>
      <c r="AK2104" s="63"/>
      <c r="AL2104" s="63"/>
      <c r="AM2104" s="63"/>
      <c r="AN2104" s="63"/>
      <c r="AO2104" s="63"/>
      <c r="AP2104" s="63"/>
      <c r="AQ2104" s="63"/>
      <c r="AR2104" s="63"/>
      <c r="AS2104" s="63"/>
      <c r="AT2104" s="63"/>
      <c r="AU2104" s="63"/>
      <c r="AV2104" s="63"/>
      <c r="AW2104" s="63"/>
      <c r="AX2104" s="63"/>
      <c r="AY2104" s="63"/>
      <c r="AZ2104" s="63"/>
      <c r="BA2104" s="63"/>
      <c r="BB2104" s="63"/>
      <c r="BC2104" s="63"/>
      <c r="BD2104" s="63"/>
      <c r="BE2104" s="63"/>
      <c r="BF2104" s="63"/>
      <c r="BG2104" s="63"/>
      <c r="BH2104" s="63"/>
      <c r="BI2104" s="63"/>
      <c r="BJ2104" s="63"/>
      <c r="BK2104" s="63"/>
      <c r="BL2104" s="63"/>
      <c r="BM2104" s="63"/>
      <c r="BN2104" s="63"/>
      <c r="BO2104" s="63"/>
      <c r="BP2104" s="63"/>
      <c r="BQ2104" s="63"/>
      <c r="BR2104" s="63"/>
      <c r="BS2104" s="63"/>
      <c r="BT2104" s="63"/>
      <c r="BU2104" s="63"/>
      <c r="BV2104" s="63"/>
      <c r="BW2104" s="63"/>
      <c r="BX2104" s="63"/>
      <c r="BY2104" s="63"/>
      <c r="BZ2104" s="63"/>
      <c r="CA2104" s="63"/>
      <c r="CB2104" s="63"/>
      <c r="CC2104" s="63"/>
      <c r="CD2104" s="63"/>
      <c r="CE2104" s="63"/>
      <c r="CF2104" s="63"/>
      <c r="CG2104" s="63"/>
      <c r="CH2104" s="63"/>
      <c r="CI2104" s="63"/>
      <c r="CJ2104" s="63"/>
      <c r="CK2104" s="63"/>
      <c r="CL2104" s="63"/>
      <c r="CM2104" s="63"/>
      <c r="CN2104" s="63"/>
      <c r="CO2104" s="63"/>
      <c r="CP2104" s="63"/>
      <c r="CR2104" s="227"/>
      <c r="CS2104" s="74"/>
    </row>
    <row r="2105" spans="1:97" s="72" customFormat="1" ht="75.75" customHeight="1">
      <c r="A2105" s="63"/>
      <c r="B2105" s="63"/>
      <c r="C2105" s="63"/>
      <c r="D2105" s="63"/>
      <c r="E2105" s="63"/>
      <c r="F2105" s="63"/>
      <c r="G2105" s="63"/>
      <c r="H2105" s="63"/>
      <c r="I2105" s="63"/>
      <c r="J2105" s="63"/>
      <c r="K2105" s="63"/>
      <c r="L2105" s="63"/>
      <c r="M2105" s="63"/>
      <c r="N2105" s="63"/>
      <c r="O2105" s="63"/>
      <c r="P2105" s="63"/>
      <c r="Q2105" s="63"/>
      <c r="R2105" s="63"/>
      <c r="S2105" s="63"/>
      <c r="T2105" s="63"/>
      <c r="U2105" s="63"/>
      <c r="V2105" s="63"/>
      <c r="W2105" s="63"/>
      <c r="X2105" s="63"/>
      <c r="Y2105" s="63"/>
      <c r="Z2105" s="63"/>
      <c r="AA2105" s="63"/>
      <c r="AB2105" s="63"/>
      <c r="AC2105" s="63"/>
      <c r="AD2105" s="63"/>
      <c r="AE2105" s="63"/>
      <c r="AF2105" s="63"/>
      <c r="AG2105" s="63"/>
      <c r="AH2105" s="63"/>
      <c r="AI2105" s="63"/>
      <c r="AJ2105" s="63"/>
      <c r="AK2105" s="63"/>
      <c r="AL2105" s="63"/>
      <c r="AM2105" s="63"/>
      <c r="AN2105" s="63"/>
      <c r="AO2105" s="63"/>
      <c r="AP2105" s="63"/>
      <c r="AQ2105" s="63"/>
      <c r="AR2105" s="63"/>
      <c r="AS2105" s="63"/>
      <c r="AT2105" s="63"/>
      <c r="AU2105" s="63"/>
      <c r="AV2105" s="63"/>
      <c r="AW2105" s="63"/>
      <c r="AX2105" s="63"/>
      <c r="AY2105" s="63"/>
      <c r="AZ2105" s="63"/>
      <c r="BA2105" s="63"/>
      <c r="BB2105" s="63"/>
      <c r="BC2105" s="63"/>
      <c r="BD2105" s="63"/>
      <c r="BE2105" s="63"/>
      <c r="BF2105" s="63"/>
      <c r="BG2105" s="63"/>
      <c r="BH2105" s="63"/>
      <c r="BI2105" s="63"/>
      <c r="BJ2105" s="63"/>
      <c r="BK2105" s="63"/>
      <c r="BL2105" s="63"/>
      <c r="BM2105" s="63"/>
      <c r="BN2105" s="63"/>
      <c r="BO2105" s="63"/>
      <c r="BP2105" s="63"/>
      <c r="BQ2105" s="63"/>
      <c r="BR2105" s="63"/>
      <c r="BS2105" s="63"/>
      <c r="BT2105" s="63"/>
      <c r="BU2105" s="63"/>
      <c r="BV2105" s="63"/>
      <c r="BW2105" s="63"/>
      <c r="BX2105" s="63"/>
      <c r="BY2105" s="63"/>
      <c r="BZ2105" s="63"/>
      <c r="CA2105" s="63"/>
      <c r="CB2105" s="63"/>
      <c r="CC2105" s="63"/>
      <c r="CD2105" s="63"/>
      <c r="CE2105" s="63"/>
      <c r="CF2105" s="63"/>
      <c r="CG2105" s="63"/>
      <c r="CH2105" s="63"/>
      <c r="CI2105" s="63"/>
      <c r="CJ2105" s="63"/>
      <c r="CK2105" s="63"/>
      <c r="CL2105" s="63"/>
      <c r="CM2105" s="63"/>
      <c r="CN2105" s="63"/>
      <c r="CO2105" s="63"/>
      <c r="CP2105" s="63"/>
      <c r="CR2105" s="227"/>
      <c r="CS2105" s="74"/>
    </row>
    <row r="2106" spans="1:97" s="72" customFormat="1" ht="75.75" customHeight="1">
      <c r="A2106" s="63"/>
      <c r="B2106" s="63"/>
      <c r="C2106" s="63"/>
      <c r="D2106" s="63"/>
      <c r="E2106" s="63"/>
      <c r="F2106" s="63"/>
      <c r="G2106" s="63"/>
      <c r="H2106" s="63"/>
      <c r="I2106" s="63"/>
      <c r="J2106" s="63"/>
      <c r="K2106" s="63"/>
      <c r="L2106" s="63"/>
      <c r="M2106" s="63"/>
      <c r="N2106" s="63"/>
      <c r="O2106" s="63"/>
      <c r="P2106" s="63"/>
      <c r="Q2106" s="63"/>
      <c r="R2106" s="63"/>
      <c r="S2106" s="63"/>
      <c r="T2106" s="63"/>
      <c r="U2106" s="63"/>
      <c r="V2106" s="63"/>
      <c r="W2106" s="63"/>
      <c r="X2106" s="63"/>
      <c r="Y2106" s="63"/>
      <c r="Z2106" s="63"/>
      <c r="AA2106" s="63"/>
      <c r="AB2106" s="63"/>
      <c r="AC2106" s="63"/>
      <c r="AD2106" s="63"/>
      <c r="AE2106" s="63"/>
      <c r="AF2106" s="63"/>
      <c r="AG2106" s="63"/>
      <c r="AH2106" s="63"/>
      <c r="AI2106" s="63"/>
      <c r="AJ2106" s="63"/>
      <c r="AK2106" s="63"/>
      <c r="AL2106" s="63"/>
      <c r="AM2106" s="63"/>
      <c r="AN2106" s="63"/>
      <c r="AO2106" s="63"/>
      <c r="AP2106" s="63"/>
      <c r="AQ2106" s="63"/>
      <c r="AR2106" s="63"/>
      <c r="AS2106" s="63"/>
      <c r="AT2106" s="63"/>
      <c r="AU2106" s="63"/>
      <c r="AV2106" s="63"/>
      <c r="AW2106" s="63"/>
      <c r="AX2106" s="63"/>
      <c r="AY2106" s="63"/>
      <c r="AZ2106" s="63"/>
      <c r="BA2106" s="63"/>
      <c r="BB2106" s="63"/>
      <c r="BC2106" s="63"/>
      <c r="BD2106" s="63"/>
      <c r="BE2106" s="63"/>
      <c r="BF2106" s="63"/>
      <c r="BG2106" s="63"/>
      <c r="BH2106" s="63"/>
      <c r="BI2106" s="63"/>
      <c r="BJ2106" s="63"/>
      <c r="BK2106" s="63"/>
      <c r="BL2106" s="63"/>
      <c r="BM2106" s="63"/>
      <c r="BN2106" s="63"/>
      <c r="BO2106" s="63"/>
      <c r="BP2106" s="63"/>
      <c r="BQ2106" s="63"/>
      <c r="BR2106" s="63"/>
      <c r="BS2106" s="63"/>
      <c r="BT2106" s="63"/>
      <c r="BU2106" s="63"/>
      <c r="BV2106" s="63"/>
      <c r="BW2106" s="63"/>
      <c r="BX2106" s="63"/>
      <c r="BY2106" s="63"/>
      <c r="BZ2106" s="63"/>
      <c r="CA2106" s="63"/>
      <c r="CB2106" s="63"/>
      <c r="CC2106" s="63"/>
      <c r="CD2106" s="63"/>
      <c r="CE2106" s="63"/>
      <c r="CF2106" s="63"/>
      <c r="CG2106" s="63"/>
      <c r="CH2106" s="63"/>
      <c r="CI2106" s="63"/>
      <c r="CJ2106" s="63"/>
      <c r="CK2106" s="63"/>
      <c r="CL2106" s="63"/>
      <c r="CM2106" s="63"/>
      <c r="CN2106" s="63"/>
      <c r="CO2106" s="63"/>
      <c r="CP2106" s="63"/>
      <c r="CR2106" s="227"/>
      <c r="CS2106" s="74"/>
    </row>
    <row r="2107" spans="1:97" s="72" customFormat="1" ht="75.75" customHeight="1">
      <c r="A2107" s="63"/>
      <c r="B2107" s="63"/>
      <c r="C2107" s="63"/>
      <c r="D2107" s="63"/>
      <c r="E2107" s="63"/>
      <c r="F2107" s="63"/>
      <c r="G2107" s="63"/>
      <c r="H2107" s="63"/>
      <c r="I2107" s="63"/>
      <c r="J2107" s="63"/>
      <c r="K2107" s="63"/>
      <c r="L2107" s="63"/>
      <c r="M2107" s="63"/>
      <c r="N2107" s="63"/>
      <c r="O2107" s="63"/>
      <c r="P2107" s="63"/>
      <c r="Q2107" s="63"/>
      <c r="R2107" s="63"/>
      <c r="S2107" s="63"/>
      <c r="T2107" s="63"/>
      <c r="U2107" s="63"/>
      <c r="V2107" s="63"/>
      <c r="W2107" s="63"/>
      <c r="X2107" s="63"/>
      <c r="Y2107" s="63"/>
      <c r="Z2107" s="63"/>
      <c r="AA2107" s="63"/>
      <c r="AB2107" s="63"/>
      <c r="AC2107" s="63"/>
      <c r="AD2107" s="63"/>
      <c r="AE2107" s="63"/>
      <c r="AF2107" s="63"/>
      <c r="AG2107" s="63"/>
      <c r="AH2107" s="63"/>
      <c r="AI2107" s="63"/>
      <c r="AJ2107" s="63"/>
      <c r="AK2107" s="63"/>
      <c r="AL2107" s="63"/>
      <c r="AM2107" s="63"/>
      <c r="AN2107" s="63"/>
      <c r="AO2107" s="63"/>
      <c r="AP2107" s="63"/>
      <c r="AQ2107" s="63"/>
      <c r="AR2107" s="63"/>
      <c r="AS2107" s="63"/>
      <c r="AT2107" s="63"/>
      <c r="AU2107" s="63"/>
      <c r="AV2107" s="63"/>
      <c r="AW2107" s="63"/>
      <c r="AX2107" s="63"/>
      <c r="AY2107" s="63"/>
      <c r="AZ2107" s="63"/>
      <c r="BA2107" s="63"/>
      <c r="BB2107" s="63"/>
      <c r="BC2107" s="63"/>
      <c r="BD2107" s="63"/>
      <c r="BE2107" s="63"/>
      <c r="BF2107" s="63"/>
      <c r="BG2107" s="63"/>
      <c r="BH2107" s="63"/>
      <c r="BI2107" s="63"/>
      <c r="BJ2107" s="63"/>
      <c r="BK2107" s="63"/>
      <c r="BL2107" s="63"/>
      <c r="BM2107" s="63"/>
      <c r="BN2107" s="63"/>
      <c r="BO2107" s="63"/>
      <c r="BP2107" s="63"/>
      <c r="BQ2107" s="63"/>
      <c r="BR2107" s="63"/>
      <c r="BS2107" s="63"/>
      <c r="BT2107" s="63"/>
      <c r="BU2107" s="63"/>
      <c r="BV2107" s="63"/>
      <c r="BW2107" s="63"/>
      <c r="BX2107" s="63"/>
      <c r="BY2107" s="63"/>
      <c r="BZ2107" s="63"/>
      <c r="CA2107" s="63"/>
      <c r="CB2107" s="63"/>
      <c r="CC2107" s="63"/>
      <c r="CD2107" s="63"/>
      <c r="CE2107" s="63"/>
      <c r="CF2107" s="63"/>
      <c r="CG2107" s="63"/>
      <c r="CH2107" s="63"/>
      <c r="CI2107" s="63"/>
      <c r="CJ2107" s="63"/>
      <c r="CK2107" s="63"/>
      <c r="CL2107" s="63"/>
      <c r="CM2107" s="63"/>
      <c r="CN2107" s="63"/>
      <c r="CO2107" s="63"/>
      <c r="CP2107" s="63"/>
      <c r="CR2107" s="227"/>
      <c r="CS2107" s="74"/>
    </row>
    <row r="2108" spans="1:97" s="72" customFormat="1" ht="75.75" customHeight="1">
      <c r="A2108" s="63"/>
      <c r="B2108" s="63"/>
      <c r="C2108" s="63"/>
      <c r="D2108" s="63"/>
      <c r="E2108" s="63"/>
      <c r="F2108" s="63"/>
      <c r="G2108" s="63"/>
      <c r="H2108" s="63"/>
      <c r="I2108" s="63"/>
      <c r="J2108" s="63"/>
      <c r="K2108" s="63"/>
      <c r="L2108" s="63"/>
      <c r="M2108" s="63"/>
      <c r="N2108" s="63"/>
      <c r="O2108" s="63"/>
      <c r="P2108" s="63"/>
      <c r="Q2108" s="63"/>
      <c r="R2108" s="63"/>
      <c r="S2108" s="63"/>
      <c r="T2108" s="63"/>
      <c r="U2108" s="63"/>
      <c r="V2108" s="63"/>
      <c r="W2108" s="63"/>
      <c r="X2108" s="63"/>
      <c r="Y2108" s="63"/>
      <c r="Z2108" s="63"/>
      <c r="AA2108" s="63"/>
      <c r="AB2108" s="63"/>
      <c r="AC2108" s="63"/>
      <c r="AD2108" s="63"/>
      <c r="AE2108" s="63"/>
      <c r="AF2108" s="63"/>
      <c r="AG2108" s="63"/>
      <c r="AH2108" s="63"/>
      <c r="AI2108" s="63"/>
      <c r="AJ2108" s="63"/>
      <c r="AK2108" s="63"/>
      <c r="AL2108" s="63"/>
      <c r="AM2108" s="63"/>
      <c r="AN2108" s="63"/>
      <c r="AO2108" s="63"/>
      <c r="AP2108" s="63"/>
      <c r="AQ2108" s="63"/>
      <c r="AR2108" s="63"/>
      <c r="AS2108" s="63"/>
      <c r="AT2108" s="63"/>
      <c r="AU2108" s="63"/>
      <c r="AV2108" s="63"/>
      <c r="AW2108" s="63"/>
      <c r="AX2108" s="63"/>
      <c r="AY2108" s="63"/>
      <c r="AZ2108" s="63"/>
      <c r="BA2108" s="63"/>
      <c r="BB2108" s="63"/>
      <c r="BC2108" s="63"/>
      <c r="BD2108" s="63"/>
      <c r="BE2108" s="63"/>
      <c r="BF2108" s="63"/>
      <c r="BG2108" s="63"/>
      <c r="BH2108" s="63"/>
      <c r="BI2108" s="63"/>
      <c r="BJ2108" s="63"/>
      <c r="BK2108" s="63"/>
      <c r="BL2108" s="63"/>
      <c r="BM2108" s="63"/>
      <c r="BN2108" s="63"/>
      <c r="BO2108" s="63"/>
      <c r="BP2108" s="63"/>
      <c r="BQ2108" s="63"/>
      <c r="BR2108" s="63"/>
      <c r="BS2108" s="63"/>
      <c r="BT2108" s="63"/>
      <c r="BU2108" s="63"/>
      <c r="BV2108" s="63"/>
      <c r="BW2108" s="63"/>
      <c r="BX2108" s="63"/>
      <c r="BY2108" s="63"/>
      <c r="BZ2108" s="63"/>
      <c r="CA2108" s="63"/>
      <c r="CB2108" s="63"/>
      <c r="CC2108" s="63"/>
      <c r="CD2108" s="63"/>
      <c r="CE2108" s="63"/>
      <c r="CF2108" s="63"/>
      <c r="CG2108" s="63"/>
      <c r="CH2108" s="63"/>
      <c r="CI2108" s="63"/>
      <c r="CJ2108" s="63"/>
      <c r="CK2108" s="63"/>
      <c r="CL2108" s="63"/>
      <c r="CM2108" s="63"/>
      <c r="CN2108" s="63"/>
      <c r="CO2108" s="63"/>
      <c r="CP2108" s="63"/>
      <c r="CR2108" s="227"/>
      <c r="CS2108" s="74"/>
    </row>
    <row r="2109" spans="1:97" s="72" customFormat="1" ht="75.75" customHeight="1">
      <c r="A2109" s="63"/>
      <c r="B2109" s="63"/>
      <c r="C2109" s="63"/>
      <c r="D2109" s="63"/>
      <c r="E2109" s="63"/>
      <c r="F2109" s="63"/>
      <c r="G2109" s="63"/>
      <c r="H2109" s="63"/>
      <c r="I2109" s="63"/>
      <c r="J2109" s="63"/>
      <c r="K2109" s="63"/>
      <c r="L2109" s="63"/>
      <c r="M2109" s="63"/>
      <c r="N2109" s="63"/>
      <c r="O2109" s="63"/>
      <c r="P2109" s="63"/>
      <c r="Q2109" s="63"/>
      <c r="R2109" s="63"/>
      <c r="S2109" s="63"/>
      <c r="T2109" s="63"/>
      <c r="U2109" s="63"/>
      <c r="V2109" s="63"/>
      <c r="W2109" s="63"/>
      <c r="X2109" s="63"/>
      <c r="Y2109" s="63"/>
      <c r="Z2109" s="63"/>
      <c r="AA2109" s="63"/>
      <c r="AB2109" s="63"/>
      <c r="AC2109" s="63"/>
      <c r="AD2109" s="63"/>
      <c r="AE2109" s="63"/>
      <c r="AF2109" s="63"/>
      <c r="AG2109" s="63"/>
      <c r="AH2109" s="63"/>
      <c r="AI2109" s="63"/>
      <c r="AJ2109" s="63"/>
      <c r="AK2109" s="63"/>
      <c r="AL2109" s="63"/>
      <c r="AM2109" s="63"/>
      <c r="AN2109" s="63"/>
      <c r="AO2109" s="63"/>
      <c r="AP2109" s="63"/>
      <c r="AQ2109" s="63"/>
      <c r="AR2109" s="63"/>
      <c r="AS2109" s="63"/>
      <c r="AT2109" s="63"/>
      <c r="AU2109" s="63"/>
      <c r="AV2109" s="63"/>
      <c r="AW2109" s="63"/>
      <c r="AX2109" s="63"/>
      <c r="AY2109" s="63"/>
      <c r="AZ2109" s="63"/>
      <c r="BA2109" s="63"/>
      <c r="BB2109" s="63"/>
      <c r="BC2109" s="63"/>
      <c r="BD2109" s="63"/>
      <c r="BE2109" s="63"/>
      <c r="BF2109" s="63"/>
      <c r="BG2109" s="63"/>
      <c r="BH2109" s="63"/>
      <c r="BI2109" s="63"/>
      <c r="BJ2109" s="63"/>
      <c r="BK2109" s="63"/>
      <c r="BL2109" s="63"/>
      <c r="BM2109" s="63"/>
      <c r="BN2109" s="63"/>
      <c r="BO2109" s="63"/>
      <c r="BP2109" s="63"/>
      <c r="BQ2109" s="63"/>
      <c r="BR2109" s="63"/>
      <c r="BS2109" s="63"/>
      <c r="BT2109" s="63"/>
      <c r="BU2109" s="63"/>
      <c r="BV2109" s="63"/>
      <c r="BW2109" s="63"/>
      <c r="BX2109" s="63"/>
      <c r="BY2109" s="63"/>
      <c r="BZ2109" s="63"/>
      <c r="CA2109" s="63"/>
      <c r="CB2109" s="63"/>
      <c r="CC2109" s="63"/>
      <c r="CD2109" s="63"/>
      <c r="CE2109" s="63"/>
      <c r="CF2109" s="63"/>
      <c r="CG2109" s="63"/>
      <c r="CH2109" s="63"/>
      <c r="CI2109" s="63"/>
      <c r="CJ2109" s="63"/>
      <c r="CK2109" s="63"/>
      <c r="CL2109" s="63"/>
      <c r="CM2109" s="63"/>
      <c r="CN2109" s="63"/>
      <c r="CO2109" s="63"/>
      <c r="CP2109" s="63"/>
      <c r="CR2109" s="227"/>
      <c r="CS2109" s="74"/>
    </row>
    <row r="2110" spans="1:97" s="72" customFormat="1" ht="75.75" customHeight="1">
      <c r="A2110" s="63"/>
      <c r="B2110" s="63"/>
      <c r="C2110" s="63"/>
      <c r="D2110" s="63"/>
      <c r="E2110" s="63"/>
      <c r="F2110" s="63"/>
      <c r="G2110" s="63"/>
      <c r="H2110" s="63"/>
      <c r="I2110" s="63"/>
      <c r="J2110" s="63"/>
      <c r="K2110" s="63"/>
      <c r="L2110" s="63"/>
      <c r="M2110" s="63"/>
      <c r="N2110" s="63"/>
      <c r="O2110" s="63"/>
      <c r="P2110" s="63"/>
      <c r="Q2110" s="63"/>
      <c r="R2110" s="63"/>
      <c r="S2110" s="63"/>
      <c r="T2110" s="63"/>
      <c r="U2110" s="63"/>
      <c r="V2110" s="63"/>
      <c r="W2110" s="63"/>
      <c r="X2110" s="63"/>
      <c r="Y2110" s="63"/>
      <c r="Z2110" s="63"/>
      <c r="AA2110" s="63"/>
      <c r="AB2110" s="63"/>
      <c r="AC2110" s="63"/>
      <c r="AD2110" s="63"/>
      <c r="AE2110" s="63"/>
      <c r="AF2110" s="63"/>
      <c r="AG2110" s="63"/>
      <c r="AH2110" s="63"/>
      <c r="AI2110" s="63"/>
      <c r="AJ2110" s="63"/>
      <c r="AK2110" s="63"/>
      <c r="AL2110" s="63"/>
      <c r="AM2110" s="63"/>
      <c r="AN2110" s="63"/>
      <c r="AO2110" s="63"/>
      <c r="AP2110" s="63"/>
      <c r="AQ2110" s="63"/>
      <c r="AR2110" s="63"/>
      <c r="AS2110" s="63"/>
      <c r="AT2110" s="63"/>
      <c r="AU2110" s="63"/>
      <c r="AV2110" s="63"/>
      <c r="AW2110" s="63"/>
      <c r="AX2110" s="63"/>
      <c r="AY2110" s="63"/>
      <c r="AZ2110" s="63"/>
      <c r="BA2110" s="63"/>
      <c r="BB2110" s="63"/>
      <c r="BC2110" s="63"/>
      <c r="BD2110" s="63"/>
      <c r="BE2110" s="63"/>
      <c r="BF2110" s="63"/>
      <c r="BG2110" s="63"/>
      <c r="BH2110" s="63"/>
      <c r="BI2110" s="63"/>
      <c r="BJ2110" s="63"/>
      <c r="BK2110" s="63"/>
      <c r="BL2110" s="63"/>
      <c r="BM2110" s="63"/>
      <c r="BN2110" s="63"/>
      <c r="BO2110" s="63"/>
      <c r="BP2110" s="63"/>
      <c r="BQ2110" s="63"/>
      <c r="BR2110" s="63"/>
      <c r="BS2110" s="63"/>
      <c r="BT2110" s="63"/>
      <c r="BU2110" s="63"/>
      <c r="BV2110" s="63"/>
      <c r="BW2110" s="63"/>
      <c r="BX2110" s="63"/>
      <c r="BY2110" s="63"/>
      <c r="BZ2110" s="63"/>
      <c r="CA2110" s="63"/>
      <c r="CB2110" s="63"/>
      <c r="CC2110" s="63"/>
      <c r="CD2110" s="63"/>
      <c r="CE2110" s="63"/>
      <c r="CF2110" s="63"/>
      <c r="CG2110" s="63"/>
      <c r="CH2110" s="63"/>
      <c r="CI2110" s="63"/>
      <c r="CJ2110" s="63"/>
      <c r="CK2110" s="63"/>
      <c r="CL2110" s="63"/>
      <c r="CM2110" s="63"/>
      <c r="CN2110" s="63"/>
      <c r="CO2110" s="63"/>
      <c r="CP2110" s="63"/>
      <c r="CR2110" s="227"/>
      <c r="CS2110" s="74"/>
    </row>
    <row r="2111" spans="1:97" s="72" customFormat="1" ht="75.75" customHeight="1">
      <c r="A2111" s="63"/>
      <c r="B2111" s="63"/>
      <c r="C2111" s="63"/>
      <c r="D2111" s="63"/>
      <c r="E2111" s="63"/>
      <c r="F2111" s="63"/>
      <c r="G2111" s="63"/>
      <c r="H2111" s="63"/>
      <c r="I2111" s="63"/>
      <c r="J2111" s="63"/>
      <c r="K2111" s="63"/>
      <c r="L2111" s="63"/>
      <c r="M2111" s="63"/>
      <c r="N2111" s="63"/>
      <c r="O2111" s="63"/>
      <c r="P2111" s="63"/>
      <c r="Q2111" s="63"/>
      <c r="R2111" s="63"/>
      <c r="S2111" s="63"/>
      <c r="T2111" s="63"/>
      <c r="U2111" s="63"/>
      <c r="V2111" s="63"/>
      <c r="W2111" s="63"/>
      <c r="X2111" s="63"/>
      <c r="Y2111" s="63"/>
      <c r="Z2111" s="63"/>
      <c r="AA2111" s="63"/>
      <c r="AB2111" s="63"/>
      <c r="AC2111" s="63"/>
      <c r="AD2111" s="63"/>
      <c r="AE2111" s="63"/>
      <c r="AF2111" s="63"/>
      <c r="AG2111" s="63"/>
      <c r="AH2111" s="63"/>
      <c r="AI2111" s="63"/>
      <c r="AJ2111" s="63"/>
      <c r="AK2111" s="63"/>
      <c r="AL2111" s="63"/>
      <c r="AM2111" s="63"/>
      <c r="AN2111" s="63"/>
      <c r="AO2111" s="63"/>
      <c r="AP2111" s="63"/>
      <c r="AQ2111" s="63"/>
      <c r="AR2111" s="63"/>
      <c r="AS2111" s="63"/>
      <c r="AT2111" s="63"/>
      <c r="AU2111" s="63"/>
      <c r="AV2111" s="63"/>
      <c r="AW2111" s="63"/>
      <c r="AX2111" s="63"/>
      <c r="AY2111" s="63"/>
      <c r="AZ2111" s="63"/>
      <c r="BA2111" s="63"/>
      <c r="BB2111" s="63"/>
      <c r="BC2111" s="63"/>
      <c r="BD2111" s="63"/>
      <c r="BE2111" s="63"/>
      <c r="BF2111" s="63"/>
      <c r="BG2111" s="63"/>
      <c r="BH2111" s="63"/>
      <c r="BI2111" s="63"/>
      <c r="BJ2111" s="63"/>
      <c r="BK2111" s="63"/>
      <c r="BL2111" s="63"/>
      <c r="BM2111" s="63"/>
      <c r="BN2111" s="63"/>
      <c r="BO2111" s="63"/>
      <c r="BP2111" s="63"/>
      <c r="BQ2111" s="63"/>
      <c r="BR2111" s="63"/>
      <c r="BS2111" s="63"/>
      <c r="BT2111" s="63"/>
      <c r="BU2111" s="63"/>
      <c r="BV2111" s="63"/>
      <c r="BW2111" s="63"/>
      <c r="BX2111" s="63"/>
      <c r="BY2111" s="63"/>
      <c r="BZ2111" s="63"/>
      <c r="CA2111" s="63"/>
      <c r="CB2111" s="63"/>
      <c r="CC2111" s="63"/>
      <c r="CD2111" s="63"/>
      <c r="CE2111" s="63"/>
      <c r="CF2111" s="63"/>
      <c r="CG2111" s="63"/>
      <c r="CH2111" s="63"/>
      <c r="CI2111" s="63"/>
      <c r="CJ2111" s="63"/>
      <c r="CK2111" s="63"/>
      <c r="CL2111" s="63"/>
      <c r="CM2111" s="63"/>
      <c r="CN2111" s="63"/>
      <c r="CO2111" s="63"/>
      <c r="CP2111" s="63"/>
      <c r="CR2111" s="227"/>
      <c r="CS2111" s="74"/>
    </row>
    <row r="2112" spans="1:97" s="72" customFormat="1" ht="75.75" customHeight="1">
      <c r="A2112" s="63"/>
      <c r="B2112" s="63"/>
      <c r="C2112" s="63"/>
      <c r="D2112" s="63"/>
      <c r="E2112" s="63"/>
      <c r="F2112" s="63"/>
      <c r="G2112" s="63"/>
      <c r="H2112" s="63"/>
      <c r="I2112" s="63"/>
      <c r="J2112" s="63"/>
      <c r="K2112" s="63"/>
      <c r="L2112" s="63"/>
      <c r="M2112" s="63"/>
      <c r="N2112" s="63"/>
      <c r="O2112" s="63"/>
      <c r="P2112" s="63"/>
      <c r="Q2112" s="63"/>
      <c r="R2112" s="63"/>
      <c r="S2112" s="63"/>
      <c r="T2112" s="63"/>
      <c r="U2112" s="63"/>
      <c r="V2112" s="63"/>
      <c r="W2112" s="63"/>
      <c r="X2112" s="63"/>
      <c r="Y2112" s="63"/>
      <c r="Z2112" s="63"/>
      <c r="AA2112" s="63"/>
      <c r="AB2112" s="63"/>
      <c r="AC2112" s="63"/>
      <c r="AD2112" s="63"/>
      <c r="AE2112" s="63"/>
      <c r="AF2112" s="63"/>
      <c r="AG2112" s="63"/>
      <c r="AH2112" s="63"/>
      <c r="AI2112" s="63"/>
      <c r="AJ2112" s="63"/>
      <c r="AK2112" s="63"/>
      <c r="AL2112" s="63"/>
      <c r="AM2112" s="63"/>
      <c r="AN2112" s="63"/>
      <c r="AO2112" s="63"/>
      <c r="AP2112" s="63"/>
      <c r="AQ2112" s="63"/>
      <c r="AR2112" s="63"/>
      <c r="AS2112" s="63"/>
      <c r="AT2112" s="63"/>
      <c r="AU2112" s="63"/>
      <c r="AV2112" s="63"/>
      <c r="AW2112" s="63"/>
      <c r="AX2112" s="63"/>
      <c r="AY2112" s="63"/>
      <c r="AZ2112" s="63"/>
      <c r="BA2112" s="63"/>
      <c r="BB2112" s="63"/>
      <c r="BC2112" s="63"/>
      <c r="BD2112" s="63"/>
      <c r="BE2112" s="63"/>
      <c r="BF2112" s="63"/>
      <c r="BG2112" s="63"/>
      <c r="BH2112" s="63"/>
      <c r="BI2112" s="63"/>
      <c r="BJ2112" s="63"/>
      <c r="BK2112" s="63"/>
      <c r="BL2112" s="63"/>
      <c r="BM2112" s="63"/>
      <c r="BN2112" s="63"/>
      <c r="BO2112" s="63"/>
      <c r="BP2112" s="63"/>
      <c r="BQ2112" s="63"/>
      <c r="BR2112" s="63"/>
      <c r="BS2112" s="63"/>
      <c r="BT2112" s="63"/>
      <c r="BU2112" s="63"/>
      <c r="BV2112" s="63"/>
      <c r="BW2112" s="63"/>
      <c r="BX2112" s="63"/>
      <c r="BY2112" s="63"/>
      <c r="BZ2112" s="63"/>
      <c r="CA2112" s="63"/>
      <c r="CB2112" s="63"/>
      <c r="CC2112" s="63"/>
      <c r="CD2112" s="63"/>
      <c r="CE2112" s="63"/>
      <c r="CF2112" s="63"/>
      <c r="CG2112" s="63"/>
      <c r="CH2112" s="63"/>
      <c r="CI2112" s="63"/>
      <c r="CJ2112" s="63"/>
      <c r="CK2112" s="63"/>
      <c r="CL2112" s="63"/>
      <c r="CM2112" s="63"/>
      <c r="CN2112" s="63"/>
      <c r="CO2112" s="63"/>
      <c r="CP2112" s="63"/>
      <c r="CR2112" s="227"/>
      <c r="CS2112" s="74"/>
    </row>
    <row r="2113" spans="1:97" s="72" customFormat="1" ht="75.75" customHeight="1">
      <c r="A2113" s="63"/>
      <c r="B2113" s="63"/>
      <c r="C2113" s="63"/>
      <c r="D2113" s="63"/>
      <c r="E2113" s="63"/>
      <c r="F2113" s="63"/>
      <c r="G2113" s="63"/>
      <c r="H2113" s="63"/>
      <c r="I2113" s="63"/>
      <c r="J2113" s="63"/>
      <c r="K2113" s="63"/>
      <c r="L2113" s="63"/>
      <c r="M2113" s="63"/>
      <c r="N2113" s="63"/>
      <c r="O2113" s="63"/>
      <c r="P2113" s="63"/>
      <c r="Q2113" s="63"/>
      <c r="R2113" s="63"/>
      <c r="S2113" s="63"/>
      <c r="T2113" s="63"/>
      <c r="U2113" s="63"/>
      <c r="V2113" s="63"/>
      <c r="W2113" s="63"/>
      <c r="X2113" s="63"/>
      <c r="Y2113" s="63"/>
      <c r="Z2113" s="63"/>
      <c r="AA2113" s="63"/>
      <c r="AB2113" s="63"/>
      <c r="AC2113" s="63"/>
      <c r="AD2113" s="63"/>
      <c r="AE2113" s="63"/>
      <c r="AF2113" s="63"/>
      <c r="AG2113" s="63"/>
      <c r="AH2113" s="63"/>
      <c r="AI2113" s="63"/>
      <c r="AJ2113" s="63"/>
      <c r="AK2113" s="63"/>
      <c r="AL2113" s="63"/>
      <c r="AM2113" s="63"/>
      <c r="AN2113" s="63"/>
      <c r="AO2113" s="63"/>
      <c r="AP2113" s="63"/>
      <c r="AQ2113" s="63"/>
      <c r="AR2113" s="63"/>
      <c r="AS2113" s="63"/>
      <c r="AT2113" s="63"/>
      <c r="AU2113" s="63"/>
      <c r="AV2113" s="63"/>
      <c r="AW2113" s="63"/>
      <c r="AX2113" s="63"/>
      <c r="AY2113" s="63"/>
      <c r="AZ2113" s="63"/>
      <c r="BA2113" s="63"/>
      <c r="BB2113" s="63"/>
      <c r="BC2113" s="63"/>
      <c r="BD2113" s="63"/>
      <c r="BE2113" s="63"/>
      <c r="BF2113" s="63"/>
      <c r="BG2113" s="63"/>
      <c r="BH2113" s="63"/>
      <c r="BI2113" s="63"/>
      <c r="BJ2113" s="63"/>
      <c r="BK2113" s="63"/>
      <c r="BL2113" s="63"/>
      <c r="BM2113" s="63"/>
      <c r="BN2113" s="63"/>
      <c r="BO2113" s="63"/>
      <c r="BP2113" s="63"/>
      <c r="BQ2113" s="63"/>
      <c r="BR2113" s="63"/>
      <c r="BS2113" s="63"/>
      <c r="BT2113" s="63"/>
      <c r="BU2113" s="63"/>
      <c r="BV2113" s="63"/>
      <c r="BW2113" s="63"/>
      <c r="BX2113" s="63"/>
      <c r="BY2113" s="63"/>
      <c r="BZ2113" s="63"/>
      <c r="CA2113" s="63"/>
      <c r="CB2113" s="63"/>
      <c r="CC2113" s="63"/>
      <c r="CD2113" s="63"/>
      <c r="CE2113" s="63"/>
      <c r="CF2113" s="63"/>
      <c r="CG2113" s="63"/>
      <c r="CH2113" s="63"/>
      <c r="CI2113" s="63"/>
      <c r="CJ2113" s="63"/>
      <c r="CK2113" s="63"/>
      <c r="CL2113" s="63"/>
      <c r="CM2113" s="63"/>
      <c r="CN2113" s="63"/>
      <c r="CO2113" s="63"/>
      <c r="CP2113" s="63"/>
      <c r="CR2113" s="227"/>
      <c r="CS2113" s="74"/>
    </row>
    <row r="2114" spans="1:97" s="72" customFormat="1" ht="75.75" customHeight="1">
      <c r="A2114" s="63"/>
      <c r="B2114" s="63"/>
      <c r="C2114" s="63"/>
      <c r="D2114" s="63"/>
      <c r="E2114" s="63"/>
      <c r="F2114" s="63"/>
      <c r="G2114" s="63"/>
      <c r="H2114" s="63"/>
      <c r="I2114" s="63"/>
      <c r="J2114" s="63"/>
      <c r="K2114" s="63"/>
      <c r="L2114" s="63"/>
      <c r="M2114" s="63"/>
      <c r="N2114" s="63"/>
      <c r="O2114" s="63"/>
      <c r="P2114" s="63"/>
      <c r="Q2114" s="63"/>
      <c r="R2114" s="63"/>
      <c r="S2114" s="63"/>
      <c r="T2114" s="63"/>
      <c r="U2114" s="63"/>
      <c r="V2114" s="63"/>
      <c r="W2114" s="63"/>
      <c r="X2114" s="63"/>
      <c r="Y2114" s="63"/>
      <c r="Z2114" s="63"/>
      <c r="AA2114" s="63"/>
      <c r="AB2114" s="63"/>
      <c r="AC2114" s="63"/>
      <c r="AD2114" s="63"/>
      <c r="AE2114" s="63"/>
      <c r="AF2114" s="63"/>
      <c r="AG2114" s="63"/>
      <c r="AH2114" s="63"/>
      <c r="AI2114" s="63"/>
      <c r="AJ2114" s="63"/>
      <c r="AK2114" s="63"/>
      <c r="AL2114" s="63"/>
      <c r="AM2114" s="63"/>
      <c r="AN2114" s="63"/>
      <c r="AO2114" s="63"/>
      <c r="AP2114" s="63"/>
      <c r="AQ2114" s="63"/>
      <c r="AR2114" s="63"/>
      <c r="AS2114" s="63"/>
      <c r="AT2114" s="63"/>
      <c r="AU2114" s="63"/>
      <c r="AV2114" s="63"/>
      <c r="AW2114" s="63"/>
      <c r="AX2114" s="63"/>
      <c r="AY2114" s="63"/>
      <c r="AZ2114" s="63"/>
      <c r="BA2114" s="63"/>
      <c r="BB2114" s="63"/>
      <c r="BC2114" s="63"/>
      <c r="BD2114" s="63"/>
      <c r="BE2114" s="63"/>
      <c r="BF2114" s="63"/>
      <c r="BG2114" s="63"/>
      <c r="BH2114" s="63"/>
      <c r="BI2114" s="63"/>
      <c r="BJ2114" s="63"/>
      <c r="BK2114" s="63"/>
      <c r="BL2114" s="63"/>
      <c r="BM2114" s="63"/>
      <c r="BN2114" s="63"/>
      <c r="BO2114" s="63"/>
      <c r="BP2114" s="63"/>
      <c r="BQ2114" s="63"/>
      <c r="BR2114" s="63"/>
      <c r="BS2114" s="63"/>
      <c r="BT2114" s="63"/>
      <c r="BU2114" s="63"/>
      <c r="BV2114" s="63"/>
      <c r="BW2114" s="63"/>
      <c r="BX2114" s="63"/>
      <c r="BY2114" s="63"/>
      <c r="BZ2114" s="63"/>
      <c r="CA2114" s="63"/>
      <c r="CB2114" s="63"/>
      <c r="CC2114" s="63"/>
      <c r="CD2114" s="63"/>
      <c r="CE2114" s="63"/>
      <c r="CF2114" s="63"/>
      <c r="CG2114" s="63"/>
      <c r="CH2114" s="63"/>
      <c r="CI2114" s="63"/>
      <c r="CJ2114" s="63"/>
      <c r="CK2114" s="63"/>
      <c r="CL2114" s="63"/>
      <c r="CM2114" s="63"/>
      <c r="CN2114" s="63"/>
      <c r="CO2114" s="63"/>
      <c r="CP2114" s="63"/>
      <c r="CR2114" s="227"/>
      <c r="CS2114" s="74"/>
    </row>
    <row r="2115" spans="1:97" s="72" customFormat="1" ht="75.75" customHeight="1">
      <c r="A2115" s="63"/>
      <c r="B2115" s="63"/>
      <c r="C2115" s="63"/>
      <c r="D2115" s="63"/>
      <c r="E2115" s="63"/>
      <c r="F2115" s="63"/>
      <c r="G2115" s="63"/>
      <c r="H2115" s="63"/>
      <c r="I2115" s="63"/>
      <c r="J2115" s="63"/>
      <c r="K2115" s="63"/>
      <c r="L2115" s="63"/>
      <c r="M2115" s="63"/>
      <c r="N2115" s="63"/>
      <c r="O2115" s="63"/>
      <c r="P2115" s="63"/>
      <c r="Q2115" s="63"/>
      <c r="R2115" s="63"/>
      <c r="S2115" s="63"/>
      <c r="T2115" s="63"/>
      <c r="U2115" s="63"/>
      <c r="V2115" s="63"/>
      <c r="W2115" s="63"/>
      <c r="X2115" s="63"/>
      <c r="Y2115" s="63"/>
      <c r="Z2115" s="63"/>
      <c r="AA2115" s="63"/>
      <c r="AB2115" s="63"/>
      <c r="AC2115" s="63"/>
      <c r="AD2115" s="63"/>
      <c r="AE2115" s="63"/>
      <c r="AF2115" s="63"/>
      <c r="AG2115" s="63"/>
      <c r="AH2115" s="63"/>
      <c r="AI2115" s="63"/>
      <c r="AJ2115" s="63"/>
      <c r="AK2115" s="63"/>
      <c r="AL2115" s="63"/>
      <c r="AM2115" s="63"/>
      <c r="AN2115" s="63"/>
      <c r="AO2115" s="63"/>
      <c r="AP2115" s="63"/>
      <c r="AQ2115" s="63"/>
      <c r="AR2115" s="63"/>
      <c r="AS2115" s="63"/>
      <c r="AT2115" s="63"/>
      <c r="AU2115" s="63"/>
      <c r="AV2115" s="63"/>
      <c r="AW2115" s="63"/>
      <c r="AX2115" s="63"/>
      <c r="AY2115" s="63"/>
      <c r="AZ2115" s="63"/>
      <c r="BA2115" s="63"/>
      <c r="BB2115" s="63"/>
      <c r="BC2115" s="63"/>
      <c r="BD2115" s="63"/>
      <c r="BE2115" s="63"/>
      <c r="BF2115" s="63"/>
      <c r="BG2115" s="63"/>
      <c r="BH2115" s="63"/>
      <c r="BI2115" s="63"/>
      <c r="BJ2115" s="63"/>
      <c r="BK2115" s="63"/>
      <c r="BL2115" s="63"/>
      <c r="BM2115" s="63"/>
      <c r="BN2115" s="63"/>
      <c r="BO2115" s="63"/>
      <c r="BP2115" s="63"/>
      <c r="BQ2115" s="63"/>
      <c r="BR2115" s="63"/>
      <c r="BS2115" s="63"/>
      <c r="BT2115" s="63"/>
      <c r="BU2115" s="63"/>
      <c r="BV2115" s="63"/>
      <c r="BW2115" s="63"/>
      <c r="BX2115" s="63"/>
      <c r="BY2115" s="63"/>
      <c r="BZ2115" s="63"/>
      <c r="CA2115" s="63"/>
      <c r="CB2115" s="63"/>
      <c r="CC2115" s="63"/>
      <c r="CD2115" s="63"/>
      <c r="CE2115" s="63"/>
      <c r="CF2115" s="63"/>
      <c r="CG2115" s="63"/>
      <c r="CH2115" s="63"/>
      <c r="CI2115" s="63"/>
      <c r="CJ2115" s="63"/>
      <c r="CK2115" s="63"/>
      <c r="CL2115" s="63"/>
      <c r="CM2115" s="63"/>
      <c r="CN2115" s="63"/>
      <c r="CO2115" s="63"/>
      <c r="CP2115" s="63"/>
      <c r="CR2115" s="227"/>
      <c r="CS2115" s="74"/>
    </row>
    <row r="2116" spans="1:97" s="72" customFormat="1" ht="75.75" customHeight="1">
      <c r="A2116" s="63"/>
      <c r="B2116" s="63"/>
      <c r="C2116" s="63"/>
      <c r="D2116" s="63"/>
      <c r="E2116" s="63"/>
      <c r="F2116" s="63"/>
      <c r="G2116" s="63"/>
      <c r="H2116" s="63"/>
      <c r="I2116" s="63"/>
      <c r="J2116" s="63"/>
      <c r="K2116" s="63"/>
      <c r="L2116" s="63"/>
      <c r="M2116" s="63"/>
      <c r="N2116" s="63"/>
      <c r="O2116" s="63"/>
      <c r="P2116" s="63"/>
      <c r="Q2116" s="63"/>
      <c r="R2116" s="63"/>
      <c r="S2116" s="63"/>
      <c r="T2116" s="63"/>
      <c r="U2116" s="63"/>
      <c r="V2116" s="63"/>
      <c r="W2116" s="63"/>
      <c r="X2116" s="63"/>
      <c r="Y2116" s="63"/>
      <c r="Z2116" s="63"/>
      <c r="AA2116" s="63"/>
      <c r="AB2116" s="63"/>
      <c r="AC2116" s="63"/>
      <c r="AD2116" s="63"/>
      <c r="AE2116" s="63"/>
      <c r="AF2116" s="63"/>
      <c r="AG2116" s="63"/>
      <c r="AH2116" s="63"/>
      <c r="AI2116" s="63"/>
      <c r="AJ2116" s="63"/>
      <c r="AK2116" s="63"/>
      <c r="AL2116" s="63"/>
      <c r="AM2116" s="63"/>
      <c r="AN2116" s="63"/>
      <c r="AO2116" s="63"/>
      <c r="AP2116" s="63"/>
      <c r="AQ2116" s="63"/>
      <c r="AR2116" s="63"/>
      <c r="AS2116" s="63"/>
      <c r="AT2116" s="63"/>
      <c r="AU2116" s="63"/>
      <c r="AV2116" s="63"/>
      <c r="AW2116" s="63"/>
      <c r="AX2116" s="63"/>
      <c r="AY2116" s="63"/>
      <c r="AZ2116" s="63"/>
      <c r="BA2116" s="63"/>
      <c r="BB2116" s="63"/>
      <c r="BC2116" s="63"/>
      <c r="BD2116" s="63"/>
      <c r="BE2116" s="63"/>
      <c r="BF2116" s="63"/>
      <c r="BG2116" s="63"/>
      <c r="BH2116" s="63"/>
      <c r="BI2116" s="63"/>
      <c r="BJ2116" s="63"/>
      <c r="BK2116" s="63"/>
      <c r="BL2116" s="63"/>
      <c r="BM2116" s="63"/>
      <c r="BN2116" s="63"/>
      <c r="BO2116" s="63"/>
      <c r="BP2116" s="63"/>
      <c r="BQ2116" s="63"/>
      <c r="BR2116" s="63"/>
      <c r="BS2116" s="63"/>
      <c r="BT2116" s="63"/>
      <c r="BU2116" s="63"/>
      <c r="BV2116" s="63"/>
      <c r="BW2116" s="63"/>
      <c r="BX2116" s="63"/>
      <c r="BY2116" s="63"/>
      <c r="BZ2116" s="63"/>
      <c r="CA2116" s="63"/>
      <c r="CB2116" s="63"/>
      <c r="CC2116" s="63"/>
      <c r="CD2116" s="63"/>
      <c r="CE2116" s="63"/>
      <c r="CF2116" s="63"/>
      <c r="CG2116" s="63"/>
      <c r="CH2116" s="63"/>
      <c r="CI2116" s="63"/>
      <c r="CJ2116" s="63"/>
      <c r="CK2116" s="63"/>
      <c r="CL2116" s="63"/>
      <c r="CM2116" s="63"/>
      <c r="CN2116" s="63"/>
      <c r="CO2116" s="63"/>
      <c r="CP2116" s="63"/>
      <c r="CR2116" s="227"/>
      <c r="CS2116" s="74"/>
    </row>
    <row r="2117" spans="1:97" s="72" customFormat="1" ht="75.75" customHeight="1">
      <c r="A2117" s="63"/>
      <c r="B2117" s="63"/>
      <c r="C2117" s="63"/>
      <c r="D2117" s="63"/>
      <c r="E2117" s="63"/>
      <c r="F2117" s="63"/>
      <c r="G2117" s="63"/>
      <c r="H2117" s="63"/>
      <c r="I2117" s="63"/>
      <c r="J2117" s="63"/>
      <c r="K2117" s="63"/>
      <c r="L2117" s="63"/>
      <c r="M2117" s="63"/>
      <c r="N2117" s="63"/>
      <c r="O2117" s="63"/>
      <c r="P2117" s="63"/>
      <c r="Q2117" s="63"/>
      <c r="R2117" s="63"/>
      <c r="S2117" s="63"/>
      <c r="T2117" s="63"/>
      <c r="U2117" s="63"/>
      <c r="V2117" s="63"/>
      <c r="W2117" s="63"/>
      <c r="X2117" s="63"/>
      <c r="Y2117" s="63"/>
      <c r="Z2117" s="63"/>
      <c r="AA2117" s="63"/>
      <c r="AB2117" s="63"/>
      <c r="AC2117" s="63"/>
      <c r="AD2117" s="63"/>
      <c r="AE2117" s="63"/>
      <c r="AF2117" s="63"/>
      <c r="AG2117" s="63"/>
      <c r="AH2117" s="63"/>
      <c r="AI2117" s="63"/>
      <c r="AJ2117" s="63"/>
      <c r="AK2117" s="63"/>
      <c r="AL2117" s="63"/>
      <c r="AM2117" s="63"/>
      <c r="AN2117" s="63"/>
      <c r="AO2117" s="63"/>
      <c r="AP2117" s="63"/>
      <c r="AQ2117" s="63"/>
      <c r="AR2117" s="63"/>
      <c r="AS2117" s="63"/>
      <c r="AT2117" s="63"/>
      <c r="AU2117" s="63"/>
      <c r="AV2117" s="63"/>
      <c r="AW2117" s="63"/>
      <c r="AX2117" s="63"/>
      <c r="AY2117" s="63"/>
      <c r="AZ2117" s="63"/>
      <c r="BA2117" s="63"/>
      <c r="BB2117" s="63"/>
      <c r="BC2117" s="63"/>
      <c r="BD2117" s="63"/>
      <c r="BE2117" s="63"/>
      <c r="BF2117" s="63"/>
      <c r="BG2117" s="63"/>
      <c r="BH2117" s="63"/>
      <c r="BI2117" s="63"/>
      <c r="BJ2117" s="63"/>
      <c r="BK2117" s="63"/>
      <c r="BL2117" s="63"/>
      <c r="BM2117" s="63"/>
      <c r="BN2117" s="63"/>
      <c r="BO2117" s="63"/>
      <c r="BP2117" s="63"/>
      <c r="BQ2117" s="63"/>
      <c r="BR2117" s="63"/>
      <c r="BS2117" s="63"/>
      <c r="BT2117" s="63"/>
      <c r="BU2117" s="63"/>
      <c r="BV2117" s="63"/>
      <c r="BW2117" s="63"/>
      <c r="BX2117" s="63"/>
      <c r="BY2117" s="63"/>
      <c r="BZ2117" s="63"/>
      <c r="CA2117" s="63"/>
      <c r="CB2117" s="63"/>
      <c r="CC2117" s="63"/>
      <c r="CD2117" s="63"/>
      <c r="CE2117" s="63"/>
      <c r="CF2117" s="63"/>
      <c r="CG2117" s="63"/>
      <c r="CH2117" s="63"/>
      <c r="CI2117" s="63"/>
      <c r="CJ2117" s="63"/>
      <c r="CK2117" s="63"/>
      <c r="CL2117" s="63"/>
      <c r="CM2117" s="63"/>
      <c r="CN2117" s="63"/>
      <c r="CO2117" s="63"/>
      <c r="CP2117" s="63"/>
      <c r="CR2117" s="227"/>
      <c r="CS2117" s="74"/>
    </row>
    <row r="2118" spans="1:97" s="72" customFormat="1" ht="75.75" customHeight="1">
      <c r="A2118" s="63"/>
      <c r="B2118" s="63"/>
      <c r="C2118" s="63"/>
      <c r="D2118" s="63"/>
      <c r="E2118" s="63"/>
      <c r="F2118" s="63"/>
      <c r="G2118" s="63"/>
      <c r="H2118" s="63"/>
      <c r="I2118" s="63"/>
      <c r="J2118" s="63"/>
      <c r="K2118" s="63"/>
      <c r="L2118" s="63"/>
      <c r="M2118" s="63"/>
      <c r="N2118" s="63"/>
      <c r="O2118" s="63"/>
      <c r="P2118" s="63"/>
      <c r="Q2118" s="63"/>
      <c r="R2118" s="63"/>
      <c r="S2118" s="63"/>
      <c r="T2118" s="63"/>
      <c r="U2118" s="63"/>
      <c r="V2118" s="63"/>
      <c r="W2118" s="63"/>
      <c r="X2118" s="63"/>
      <c r="Y2118" s="63"/>
      <c r="Z2118" s="63"/>
      <c r="AA2118" s="63"/>
      <c r="AB2118" s="63"/>
      <c r="AC2118" s="63"/>
      <c r="AD2118" s="63"/>
      <c r="AE2118" s="63"/>
      <c r="AF2118" s="63"/>
      <c r="AG2118" s="63"/>
      <c r="AH2118" s="63"/>
      <c r="AI2118" s="63"/>
      <c r="AJ2118" s="63"/>
      <c r="AK2118" s="63"/>
      <c r="AL2118" s="63"/>
      <c r="AM2118" s="63"/>
      <c r="AN2118" s="63"/>
      <c r="AO2118" s="63"/>
      <c r="AP2118" s="63"/>
      <c r="AQ2118" s="63"/>
      <c r="AR2118" s="63"/>
      <c r="AS2118" s="63"/>
      <c r="AT2118" s="63"/>
      <c r="AU2118" s="63"/>
      <c r="AV2118" s="63"/>
      <c r="AW2118" s="63"/>
      <c r="AX2118" s="63"/>
      <c r="AY2118" s="63"/>
      <c r="AZ2118" s="63"/>
      <c r="BA2118" s="63"/>
      <c r="BB2118" s="63"/>
      <c r="BC2118" s="63"/>
      <c r="BD2118" s="63"/>
      <c r="BE2118" s="63"/>
      <c r="BF2118" s="63"/>
      <c r="BG2118" s="63"/>
      <c r="BH2118" s="63"/>
      <c r="BI2118" s="63"/>
      <c r="BJ2118" s="63"/>
      <c r="BK2118" s="63"/>
      <c r="BL2118" s="63"/>
      <c r="BM2118" s="63"/>
      <c r="BN2118" s="63"/>
      <c r="BO2118" s="63"/>
      <c r="BP2118" s="63"/>
      <c r="BQ2118" s="63"/>
      <c r="BR2118" s="63"/>
      <c r="BS2118" s="63"/>
      <c r="BT2118" s="63"/>
      <c r="BU2118" s="63"/>
      <c r="BV2118" s="63"/>
      <c r="BW2118" s="63"/>
      <c r="BX2118" s="63"/>
      <c r="BY2118" s="63"/>
      <c r="BZ2118" s="63"/>
      <c r="CA2118" s="63"/>
      <c r="CB2118" s="63"/>
      <c r="CC2118" s="63"/>
      <c r="CD2118" s="63"/>
      <c r="CE2118" s="63"/>
      <c r="CF2118" s="63"/>
      <c r="CG2118" s="63"/>
      <c r="CH2118" s="63"/>
      <c r="CI2118" s="63"/>
      <c r="CJ2118" s="63"/>
      <c r="CK2118" s="63"/>
      <c r="CL2118" s="63"/>
      <c r="CM2118" s="63"/>
      <c r="CN2118" s="63"/>
      <c r="CO2118" s="63"/>
      <c r="CP2118" s="63"/>
      <c r="CR2118" s="227"/>
      <c r="CS2118" s="74"/>
    </row>
    <row r="2119" spans="1:97" s="72" customFormat="1" ht="75.75" customHeight="1">
      <c r="A2119" s="63"/>
      <c r="B2119" s="63"/>
      <c r="C2119" s="63"/>
      <c r="D2119" s="63"/>
      <c r="E2119" s="63"/>
      <c r="F2119" s="63"/>
      <c r="G2119" s="63"/>
      <c r="H2119" s="63"/>
      <c r="I2119" s="63"/>
      <c r="J2119" s="63"/>
      <c r="K2119" s="63"/>
      <c r="L2119" s="63"/>
      <c r="M2119" s="63"/>
      <c r="N2119" s="63"/>
      <c r="O2119" s="63"/>
      <c r="P2119" s="63"/>
      <c r="Q2119" s="63"/>
      <c r="R2119" s="63"/>
      <c r="S2119" s="63"/>
      <c r="T2119" s="63"/>
      <c r="U2119" s="63"/>
      <c r="V2119" s="63"/>
      <c r="W2119" s="63"/>
      <c r="X2119" s="63"/>
      <c r="Y2119" s="63"/>
      <c r="Z2119" s="63"/>
      <c r="AA2119" s="63"/>
      <c r="AB2119" s="63"/>
      <c r="AC2119" s="63"/>
      <c r="AD2119" s="63"/>
      <c r="AE2119" s="63"/>
      <c r="AF2119" s="63"/>
      <c r="AG2119" s="63"/>
      <c r="AH2119" s="63"/>
      <c r="AI2119" s="63"/>
      <c r="AJ2119" s="63"/>
      <c r="AK2119" s="63"/>
      <c r="AL2119" s="63"/>
      <c r="AM2119" s="63"/>
      <c r="AN2119" s="63"/>
      <c r="AO2119" s="63"/>
      <c r="AP2119" s="63"/>
      <c r="AQ2119" s="63"/>
      <c r="AR2119" s="63"/>
      <c r="AS2119" s="63"/>
      <c r="AT2119" s="63"/>
      <c r="AU2119" s="63"/>
      <c r="AV2119" s="63"/>
      <c r="AW2119" s="63"/>
      <c r="AX2119" s="63"/>
      <c r="AY2119" s="63"/>
      <c r="AZ2119" s="63"/>
      <c r="BA2119" s="63"/>
      <c r="BB2119" s="63"/>
      <c r="BC2119" s="63"/>
      <c r="BD2119" s="63"/>
      <c r="BE2119" s="63"/>
      <c r="BF2119" s="63"/>
      <c r="BG2119" s="63"/>
      <c r="BH2119" s="63"/>
      <c r="BI2119" s="63"/>
      <c r="BJ2119" s="63"/>
      <c r="BK2119" s="63"/>
      <c r="BL2119" s="63"/>
      <c r="BM2119" s="63"/>
      <c r="BN2119" s="63"/>
      <c r="BO2119" s="63"/>
      <c r="BP2119" s="63"/>
      <c r="BQ2119" s="63"/>
      <c r="BR2119" s="63"/>
      <c r="BS2119" s="63"/>
      <c r="BT2119" s="63"/>
      <c r="BU2119" s="63"/>
      <c r="BV2119" s="63"/>
      <c r="BW2119" s="63"/>
      <c r="BX2119" s="63"/>
      <c r="BY2119" s="63"/>
      <c r="BZ2119" s="63"/>
      <c r="CA2119" s="63"/>
      <c r="CB2119" s="63"/>
      <c r="CC2119" s="63"/>
      <c r="CD2119" s="63"/>
      <c r="CE2119" s="63"/>
      <c r="CF2119" s="63"/>
      <c r="CG2119" s="63"/>
      <c r="CH2119" s="63"/>
      <c r="CI2119" s="63"/>
      <c r="CJ2119" s="63"/>
      <c r="CK2119" s="63"/>
      <c r="CL2119" s="63"/>
      <c r="CM2119" s="63"/>
      <c r="CN2119" s="63"/>
      <c r="CO2119" s="63"/>
      <c r="CP2119" s="63"/>
      <c r="CR2119" s="227"/>
      <c r="CS2119" s="74"/>
    </row>
    <row r="2120" spans="1:97" s="72" customFormat="1" ht="75.75" customHeight="1">
      <c r="A2120" s="63"/>
      <c r="B2120" s="63"/>
      <c r="C2120" s="63"/>
      <c r="D2120" s="63"/>
      <c r="E2120" s="63"/>
      <c r="F2120" s="63"/>
      <c r="G2120" s="63"/>
      <c r="H2120" s="63"/>
      <c r="I2120" s="63"/>
      <c r="J2120" s="63"/>
      <c r="K2120" s="63"/>
      <c r="L2120" s="63"/>
      <c r="M2120" s="63"/>
      <c r="N2120" s="63"/>
      <c r="O2120" s="63"/>
      <c r="P2120" s="63"/>
      <c r="Q2120" s="63"/>
      <c r="R2120" s="63"/>
      <c r="S2120" s="63"/>
      <c r="T2120" s="63"/>
      <c r="U2120" s="63"/>
      <c r="V2120" s="63"/>
      <c r="W2120" s="63"/>
      <c r="X2120" s="63"/>
      <c r="Y2120" s="63"/>
      <c r="Z2120" s="63"/>
      <c r="AA2120" s="63"/>
      <c r="AB2120" s="63"/>
      <c r="AC2120" s="63"/>
      <c r="AD2120" s="63"/>
      <c r="AE2120" s="63"/>
      <c r="AF2120" s="63"/>
      <c r="AG2120" s="63"/>
      <c r="AH2120" s="63"/>
      <c r="AI2120" s="63"/>
      <c r="AJ2120" s="63"/>
      <c r="AK2120" s="63"/>
      <c r="AL2120" s="63"/>
      <c r="AM2120" s="63"/>
      <c r="AN2120" s="63"/>
      <c r="AO2120" s="63"/>
      <c r="AP2120" s="63"/>
      <c r="AQ2120" s="63"/>
      <c r="AR2120" s="63"/>
      <c r="AS2120" s="63"/>
      <c r="AT2120" s="63"/>
      <c r="AU2120" s="63"/>
      <c r="AV2120" s="63"/>
      <c r="AW2120" s="63"/>
      <c r="AX2120" s="63"/>
      <c r="AY2120" s="63"/>
      <c r="AZ2120" s="63"/>
      <c r="BA2120" s="63"/>
      <c r="BB2120" s="63"/>
      <c r="BC2120" s="63"/>
      <c r="BD2120" s="63"/>
      <c r="BE2120" s="63"/>
      <c r="BF2120" s="63"/>
      <c r="BG2120" s="63"/>
      <c r="BH2120" s="63"/>
      <c r="BI2120" s="63"/>
      <c r="BJ2120" s="63"/>
      <c r="BK2120" s="63"/>
      <c r="BL2120" s="63"/>
      <c r="BM2120" s="63"/>
      <c r="BN2120" s="63"/>
      <c r="BO2120" s="63"/>
      <c r="BP2120" s="63"/>
      <c r="BQ2120" s="63"/>
      <c r="BR2120" s="63"/>
      <c r="BS2120" s="63"/>
      <c r="BT2120" s="63"/>
      <c r="BU2120" s="63"/>
      <c r="BV2120" s="63"/>
      <c r="BW2120" s="63"/>
      <c r="BX2120" s="63"/>
      <c r="BY2120" s="63"/>
      <c r="BZ2120" s="63"/>
      <c r="CA2120" s="63"/>
      <c r="CB2120" s="63"/>
      <c r="CC2120" s="63"/>
      <c r="CD2120" s="63"/>
      <c r="CE2120" s="63"/>
      <c r="CF2120" s="63"/>
      <c r="CG2120" s="63"/>
      <c r="CH2120" s="63"/>
      <c r="CI2120" s="63"/>
      <c r="CJ2120" s="63"/>
      <c r="CK2120" s="63"/>
      <c r="CL2120" s="63"/>
      <c r="CM2120" s="63"/>
      <c r="CN2120" s="63"/>
      <c r="CO2120" s="63"/>
      <c r="CP2120" s="63"/>
      <c r="CR2120" s="227"/>
      <c r="CS2120" s="74"/>
    </row>
    <row r="2121" spans="1:97" s="72" customFormat="1" ht="75.75" customHeight="1">
      <c r="A2121" s="63"/>
      <c r="B2121" s="63"/>
      <c r="C2121" s="63"/>
      <c r="D2121" s="63"/>
      <c r="E2121" s="63"/>
      <c r="F2121" s="63"/>
      <c r="G2121" s="63"/>
      <c r="H2121" s="63"/>
      <c r="I2121" s="63"/>
      <c r="J2121" s="63"/>
      <c r="K2121" s="63"/>
      <c r="L2121" s="63"/>
      <c r="M2121" s="63"/>
      <c r="N2121" s="63"/>
      <c r="O2121" s="63"/>
      <c r="P2121" s="63"/>
      <c r="Q2121" s="63"/>
      <c r="R2121" s="63"/>
      <c r="S2121" s="63"/>
      <c r="T2121" s="63"/>
      <c r="U2121" s="63"/>
      <c r="V2121" s="63"/>
      <c r="W2121" s="63"/>
      <c r="X2121" s="63"/>
      <c r="Y2121" s="63"/>
      <c r="Z2121" s="63"/>
      <c r="AA2121" s="63"/>
      <c r="AB2121" s="63"/>
      <c r="AC2121" s="63"/>
      <c r="AD2121" s="63"/>
      <c r="AE2121" s="63"/>
      <c r="AF2121" s="63"/>
      <c r="AG2121" s="63"/>
      <c r="AH2121" s="63"/>
      <c r="AI2121" s="63"/>
      <c r="AJ2121" s="63"/>
      <c r="AK2121" s="63"/>
      <c r="AL2121" s="63"/>
      <c r="AM2121" s="63"/>
      <c r="AN2121" s="63"/>
      <c r="AO2121" s="63"/>
      <c r="AP2121" s="63"/>
      <c r="AQ2121" s="63"/>
      <c r="AR2121" s="63"/>
      <c r="AS2121" s="63"/>
      <c r="AT2121" s="63"/>
      <c r="AU2121" s="63"/>
      <c r="AV2121" s="63"/>
      <c r="AW2121" s="63"/>
      <c r="AX2121" s="63"/>
      <c r="AY2121" s="63"/>
      <c r="AZ2121" s="63"/>
      <c r="BA2121" s="63"/>
      <c r="BB2121" s="63"/>
      <c r="BC2121" s="63"/>
      <c r="BD2121" s="63"/>
      <c r="BE2121" s="63"/>
      <c r="BF2121" s="63"/>
      <c r="BG2121" s="63"/>
      <c r="BH2121" s="63"/>
      <c r="BI2121" s="63"/>
      <c r="BJ2121" s="63"/>
      <c r="BK2121" s="63"/>
      <c r="BL2121" s="63"/>
      <c r="BM2121" s="63"/>
      <c r="BN2121" s="63"/>
      <c r="BO2121" s="63"/>
      <c r="BP2121" s="63"/>
      <c r="BQ2121" s="63"/>
      <c r="BR2121" s="63"/>
      <c r="BS2121" s="63"/>
      <c r="BT2121" s="63"/>
      <c r="BU2121" s="63"/>
      <c r="BV2121" s="63"/>
      <c r="BW2121" s="63"/>
      <c r="BX2121" s="63"/>
      <c r="BY2121" s="63"/>
      <c r="BZ2121" s="63"/>
      <c r="CA2121" s="63"/>
      <c r="CB2121" s="63"/>
      <c r="CC2121" s="63"/>
      <c r="CD2121" s="63"/>
      <c r="CE2121" s="63"/>
      <c r="CF2121" s="63"/>
      <c r="CG2121" s="63"/>
      <c r="CH2121" s="63"/>
      <c r="CI2121" s="63"/>
      <c r="CJ2121" s="63"/>
      <c r="CK2121" s="63"/>
      <c r="CL2121" s="63"/>
      <c r="CM2121" s="63"/>
      <c r="CN2121" s="63"/>
      <c r="CO2121" s="63"/>
      <c r="CP2121" s="63"/>
      <c r="CR2121" s="227"/>
      <c r="CS2121" s="74"/>
    </row>
    <row r="2122" spans="1:97" s="72" customFormat="1" ht="75.75" customHeight="1">
      <c r="A2122" s="63"/>
      <c r="B2122" s="63"/>
      <c r="C2122" s="63"/>
      <c r="D2122" s="63"/>
      <c r="E2122" s="63"/>
      <c r="F2122" s="63"/>
      <c r="G2122" s="63"/>
      <c r="H2122" s="63"/>
      <c r="I2122" s="63"/>
      <c r="J2122" s="63"/>
      <c r="K2122" s="63"/>
      <c r="L2122" s="63"/>
      <c r="M2122" s="63"/>
      <c r="N2122" s="63"/>
      <c r="O2122" s="63"/>
      <c r="P2122" s="63"/>
      <c r="Q2122" s="63"/>
      <c r="R2122" s="63"/>
      <c r="S2122" s="63"/>
      <c r="T2122" s="63"/>
      <c r="U2122" s="63"/>
      <c r="V2122" s="63"/>
      <c r="W2122" s="63"/>
      <c r="X2122" s="63"/>
      <c r="Y2122" s="63"/>
      <c r="Z2122" s="63"/>
      <c r="AA2122" s="63"/>
      <c r="AB2122" s="63"/>
      <c r="AC2122" s="63"/>
      <c r="AD2122" s="63"/>
      <c r="AE2122" s="63"/>
      <c r="AF2122" s="63"/>
      <c r="AG2122" s="63"/>
      <c r="AH2122" s="63"/>
      <c r="AI2122" s="63"/>
      <c r="AJ2122" s="63"/>
      <c r="AK2122" s="63"/>
      <c r="AL2122" s="63"/>
      <c r="AM2122" s="63"/>
      <c r="AN2122" s="63"/>
      <c r="AO2122" s="63"/>
      <c r="AP2122" s="63"/>
      <c r="AQ2122" s="63"/>
      <c r="AR2122" s="63"/>
      <c r="AS2122" s="63"/>
      <c r="AT2122" s="63"/>
      <c r="AU2122" s="63"/>
      <c r="AV2122" s="63"/>
      <c r="AW2122" s="63"/>
      <c r="AX2122" s="63"/>
      <c r="AY2122" s="63"/>
      <c r="AZ2122" s="63"/>
      <c r="BA2122" s="63"/>
      <c r="BB2122" s="63"/>
      <c r="BC2122" s="63"/>
      <c r="BD2122" s="63"/>
      <c r="BE2122" s="63"/>
      <c r="BF2122" s="63"/>
      <c r="BG2122" s="63"/>
      <c r="BH2122" s="63"/>
      <c r="BI2122" s="63"/>
      <c r="BJ2122" s="63"/>
      <c r="BK2122" s="63"/>
      <c r="BL2122" s="63"/>
      <c r="BM2122" s="63"/>
      <c r="BN2122" s="63"/>
      <c r="BO2122" s="63"/>
      <c r="BP2122" s="63"/>
      <c r="BQ2122" s="63"/>
      <c r="BR2122" s="63"/>
      <c r="BS2122" s="63"/>
      <c r="BT2122" s="63"/>
      <c r="BU2122" s="63"/>
      <c r="BV2122" s="63"/>
      <c r="BW2122" s="63"/>
      <c r="BX2122" s="63"/>
      <c r="BY2122" s="63"/>
      <c r="BZ2122" s="63"/>
      <c r="CA2122" s="63"/>
      <c r="CB2122" s="63"/>
      <c r="CC2122" s="63"/>
      <c r="CD2122" s="63"/>
      <c r="CE2122" s="63"/>
      <c r="CF2122" s="63"/>
      <c r="CG2122" s="63"/>
      <c r="CH2122" s="63"/>
      <c r="CI2122" s="63"/>
      <c r="CJ2122" s="63"/>
      <c r="CK2122" s="63"/>
      <c r="CL2122" s="63"/>
      <c r="CM2122" s="63"/>
      <c r="CN2122" s="63"/>
      <c r="CO2122" s="63"/>
      <c r="CP2122" s="63"/>
      <c r="CR2122" s="227"/>
      <c r="CS2122" s="74"/>
    </row>
    <row r="2123" spans="1:97" s="72" customFormat="1" ht="75.75" customHeight="1">
      <c r="A2123" s="63"/>
      <c r="B2123" s="63"/>
      <c r="C2123" s="63"/>
      <c r="D2123" s="63"/>
      <c r="E2123" s="63"/>
      <c r="F2123" s="63"/>
      <c r="G2123" s="63"/>
      <c r="H2123" s="63"/>
      <c r="I2123" s="63"/>
      <c r="J2123" s="63"/>
      <c r="K2123" s="63"/>
      <c r="L2123" s="63"/>
      <c r="M2123" s="63"/>
      <c r="N2123" s="63"/>
      <c r="O2123" s="63"/>
      <c r="P2123" s="63"/>
      <c r="Q2123" s="63"/>
      <c r="R2123" s="63"/>
      <c r="S2123" s="63"/>
      <c r="T2123" s="63"/>
      <c r="U2123" s="63"/>
      <c r="V2123" s="63"/>
      <c r="W2123" s="63"/>
      <c r="X2123" s="63"/>
      <c r="Y2123" s="63"/>
      <c r="Z2123" s="63"/>
      <c r="AA2123" s="63"/>
      <c r="AB2123" s="63"/>
      <c r="AC2123" s="63"/>
      <c r="AD2123" s="63"/>
      <c r="AE2123" s="63"/>
      <c r="AF2123" s="63"/>
      <c r="AG2123" s="63"/>
      <c r="AH2123" s="63"/>
      <c r="AI2123" s="63"/>
      <c r="AJ2123" s="63"/>
      <c r="AK2123" s="63"/>
      <c r="AL2123" s="63"/>
      <c r="AM2123" s="63"/>
      <c r="AN2123" s="63"/>
      <c r="AO2123" s="63"/>
      <c r="AP2123" s="63"/>
      <c r="AQ2123" s="63"/>
      <c r="AR2123" s="63"/>
      <c r="AS2123" s="63"/>
      <c r="AT2123" s="63"/>
      <c r="AU2123" s="63"/>
      <c r="AV2123" s="63"/>
      <c r="AW2123" s="63"/>
      <c r="AX2123" s="63"/>
      <c r="AY2123" s="63"/>
      <c r="AZ2123" s="63"/>
      <c r="BA2123" s="63"/>
      <c r="BB2123" s="63"/>
      <c r="BC2123" s="63"/>
      <c r="BD2123" s="63"/>
      <c r="BE2123" s="63"/>
      <c r="BF2123" s="63"/>
      <c r="BG2123" s="63"/>
      <c r="BH2123" s="63"/>
      <c r="BI2123" s="63"/>
      <c r="BJ2123" s="63"/>
      <c r="BK2123" s="63"/>
      <c r="BL2123" s="63"/>
      <c r="BM2123" s="63"/>
      <c r="BN2123" s="63"/>
      <c r="BO2123" s="63"/>
      <c r="BP2123" s="63"/>
      <c r="BQ2123" s="63"/>
      <c r="BR2123" s="63"/>
      <c r="BS2123" s="63"/>
      <c r="BT2123" s="63"/>
      <c r="BU2123" s="63"/>
      <c r="BV2123" s="63"/>
      <c r="BW2123" s="63"/>
      <c r="BX2123" s="63"/>
      <c r="BY2123" s="63"/>
      <c r="BZ2123" s="63"/>
      <c r="CA2123" s="63"/>
      <c r="CB2123" s="63"/>
      <c r="CC2123" s="63"/>
      <c r="CD2123" s="63"/>
      <c r="CE2123" s="63"/>
      <c r="CF2123" s="63"/>
      <c r="CG2123" s="63"/>
      <c r="CH2123" s="63"/>
      <c r="CI2123" s="63"/>
      <c r="CJ2123" s="63"/>
      <c r="CK2123" s="63"/>
      <c r="CL2123" s="63"/>
      <c r="CM2123" s="63"/>
      <c r="CN2123" s="63"/>
      <c r="CO2123" s="63"/>
      <c r="CP2123" s="63"/>
      <c r="CR2123" s="227"/>
      <c r="CS2123" s="74"/>
    </row>
    <row r="2124" spans="1:97" s="72" customFormat="1" ht="75.75" customHeight="1">
      <c r="A2124" s="63"/>
      <c r="B2124" s="63"/>
      <c r="C2124" s="63"/>
      <c r="D2124" s="63"/>
      <c r="E2124" s="63"/>
      <c r="F2124" s="63"/>
      <c r="G2124" s="63"/>
      <c r="H2124" s="63"/>
      <c r="I2124" s="63"/>
      <c r="J2124" s="63"/>
      <c r="K2124" s="63"/>
      <c r="L2124" s="63"/>
      <c r="M2124" s="63"/>
      <c r="N2124" s="63"/>
      <c r="O2124" s="63"/>
      <c r="P2124" s="63"/>
      <c r="Q2124" s="63"/>
      <c r="R2124" s="63"/>
      <c r="S2124" s="63"/>
      <c r="T2124" s="63"/>
      <c r="U2124" s="63"/>
      <c r="V2124" s="63"/>
      <c r="W2124" s="63"/>
      <c r="X2124" s="63"/>
      <c r="Y2124" s="63"/>
      <c r="Z2124" s="63"/>
      <c r="AA2124" s="63"/>
      <c r="AB2124" s="63"/>
      <c r="AC2124" s="63"/>
      <c r="AD2124" s="63"/>
      <c r="AE2124" s="63"/>
      <c r="AF2124" s="63"/>
      <c r="AG2124" s="63"/>
      <c r="AH2124" s="63"/>
      <c r="AI2124" s="63"/>
      <c r="AJ2124" s="63"/>
      <c r="AK2124" s="63"/>
      <c r="AL2124" s="63"/>
      <c r="AM2124" s="63"/>
      <c r="AN2124" s="63"/>
      <c r="AO2124" s="63"/>
      <c r="AP2124" s="63"/>
      <c r="AQ2124" s="63"/>
      <c r="AR2124" s="63"/>
      <c r="AS2124" s="63"/>
      <c r="AT2124" s="63"/>
      <c r="AU2124" s="63"/>
      <c r="AV2124" s="63"/>
      <c r="AW2124" s="63"/>
      <c r="AX2124" s="63"/>
      <c r="AY2124" s="63"/>
      <c r="AZ2124" s="63"/>
      <c r="BA2124" s="63"/>
      <c r="BB2124" s="63"/>
      <c r="BC2124" s="63"/>
      <c r="BD2124" s="63"/>
      <c r="BE2124" s="63"/>
      <c r="BF2124" s="63"/>
      <c r="BG2124" s="63"/>
      <c r="BH2124" s="63"/>
      <c r="BI2124" s="63"/>
      <c r="BJ2124" s="63"/>
      <c r="BK2124" s="63"/>
      <c r="BL2124" s="63"/>
      <c r="BM2124" s="63"/>
      <c r="BN2124" s="63"/>
      <c r="BO2124" s="63"/>
      <c r="BP2124" s="63"/>
      <c r="BQ2124" s="63"/>
      <c r="BR2124" s="63"/>
      <c r="BS2124" s="63"/>
      <c r="BT2124" s="63"/>
      <c r="BU2124" s="63"/>
      <c r="BV2124" s="63"/>
      <c r="BW2124" s="63"/>
      <c r="BX2124" s="63"/>
      <c r="BY2124" s="63"/>
      <c r="BZ2124" s="63"/>
      <c r="CA2124" s="63"/>
      <c r="CB2124" s="63"/>
      <c r="CC2124" s="63"/>
      <c r="CD2124" s="63"/>
      <c r="CE2124" s="63"/>
      <c r="CF2124" s="63"/>
      <c r="CG2124" s="63"/>
      <c r="CH2124" s="63"/>
      <c r="CI2124" s="63"/>
      <c r="CJ2124" s="63"/>
      <c r="CK2124" s="63"/>
      <c r="CL2124" s="63"/>
      <c r="CM2124" s="63"/>
      <c r="CN2124" s="63"/>
      <c r="CO2124" s="63"/>
      <c r="CP2124" s="63"/>
      <c r="CR2124" s="227"/>
      <c r="CS2124" s="74"/>
    </row>
    <row r="2125" spans="1:97" s="72" customFormat="1" ht="75.75" customHeight="1">
      <c r="A2125" s="63"/>
      <c r="B2125" s="63"/>
      <c r="C2125" s="63"/>
      <c r="D2125" s="63"/>
      <c r="E2125" s="63"/>
      <c r="F2125" s="63"/>
      <c r="G2125" s="63"/>
      <c r="H2125" s="63"/>
      <c r="I2125" s="63"/>
      <c r="J2125" s="63"/>
      <c r="K2125" s="63"/>
      <c r="L2125" s="63"/>
      <c r="M2125" s="63"/>
      <c r="N2125" s="63"/>
      <c r="O2125" s="63"/>
      <c r="P2125" s="63"/>
      <c r="Q2125" s="63"/>
      <c r="R2125" s="63"/>
      <c r="S2125" s="63"/>
      <c r="T2125" s="63"/>
      <c r="U2125" s="63"/>
      <c r="V2125" s="63"/>
      <c r="W2125" s="63"/>
      <c r="X2125" s="63"/>
      <c r="Y2125" s="63"/>
      <c r="Z2125" s="63"/>
      <c r="AA2125" s="63"/>
      <c r="AB2125" s="63"/>
      <c r="AC2125" s="63"/>
      <c r="AD2125" s="63"/>
      <c r="AE2125" s="63"/>
      <c r="AF2125" s="63"/>
      <c r="AG2125" s="63"/>
      <c r="AH2125" s="63"/>
      <c r="AI2125" s="63"/>
      <c r="AJ2125" s="63"/>
      <c r="AK2125" s="63"/>
      <c r="AL2125" s="63"/>
      <c r="AM2125" s="63"/>
      <c r="AN2125" s="63"/>
      <c r="AO2125" s="63"/>
      <c r="AP2125" s="63"/>
      <c r="AQ2125" s="63"/>
      <c r="AR2125" s="63"/>
      <c r="AS2125" s="63"/>
      <c r="AT2125" s="63"/>
      <c r="AU2125" s="63"/>
      <c r="AV2125" s="63"/>
      <c r="AW2125" s="63"/>
      <c r="AX2125" s="63"/>
      <c r="AY2125" s="63"/>
      <c r="AZ2125" s="63"/>
      <c r="BA2125" s="63"/>
      <c r="BB2125" s="63"/>
      <c r="BC2125" s="63"/>
      <c r="BD2125" s="63"/>
      <c r="BE2125" s="63"/>
      <c r="BF2125" s="63"/>
      <c r="BG2125" s="63"/>
      <c r="BH2125" s="63"/>
      <c r="BI2125" s="63"/>
      <c r="BJ2125" s="63"/>
      <c r="BK2125" s="63"/>
      <c r="BL2125" s="63"/>
      <c r="BM2125" s="63"/>
      <c r="BN2125" s="63"/>
      <c r="BO2125" s="63"/>
      <c r="BP2125" s="63"/>
      <c r="BQ2125" s="63"/>
      <c r="BR2125" s="63"/>
      <c r="BS2125" s="63"/>
      <c r="BT2125" s="63"/>
      <c r="BU2125" s="63"/>
      <c r="BV2125" s="63"/>
      <c r="BW2125" s="63"/>
      <c r="BX2125" s="63"/>
      <c r="BY2125" s="63"/>
      <c r="BZ2125" s="63"/>
      <c r="CA2125" s="63"/>
      <c r="CB2125" s="63"/>
      <c r="CC2125" s="63"/>
      <c r="CD2125" s="63"/>
      <c r="CE2125" s="63"/>
      <c r="CF2125" s="63"/>
      <c r="CG2125" s="63"/>
      <c r="CH2125" s="63"/>
      <c r="CI2125" s="63"/>
      <c r="CJ2125" s="63"/>
      <c r="CK2125" s="63"/>
      <c r="CL2125" s="63"/>
      <c r="CM2125" s="63"/>
      <c r="CN2125" s="63"/>
      <c r="CO2125" s="63"/>
      <c r="CP2125" s="63"/>
      <c r="CR2125" s="227"/>
      <c r="CS2125" s="74"/>
    </row>
    <row r="2126" spans="1:97" s="72" customFormat="1" ht="75.75" customHeight="1">
      <c r="A2126" s="63"/>
      <c r="B2126" s="63"/>
      <c r="C2126" s="63"/>
      <c r="D2126" s="63"/>
      <c r="E2126" s="63"/>
      <c r="F2126" s="63"/>
      <c r="G2126" s="63"/>
      <c r="H2126" s="63"/>
      <c r="I2126" s="63"/>
      <c r="J2126" s="63"/>
      <c r="K2126" s="63"/>
      <c r="L2126" s="63"/>
      <c r="M2126" s="63"/>
      <c r="N2126" s="63"/>
      <c r="O2126" s="63"/>
      <c r="P2126" s="63"/>
      <c r="Q2126" s="63"/>
      <c r="R2126" s="63"/>
      <c r="S2126" s="63"/>
      <c r="T2126" s="63"/>
      <c r="U2126" s="63"/>
      <c r="V2126" s="63"/>
      <c r="W2126" s="63"/>
      <c r="X2126" s="63"/>
      <c r="Y2126" s="63"/>
      <c r="Z2126" s="63"/>
      <c r="AA2126" s="63"/>
      <c r="AB2126" s="63"/>
      <c r="AC2126" s="63"/>
      <c r="AD2126" s="63"/>
      <c r="AE2126" s="63"/>
      <c r="AF2126" s="63"/>
      <c r="AG2126" s="63"/>
      <c r="AH2126" s="63"/>
      <c r="AI2126" s="63"/>
      <c r="AJ2126" s="63"/>
      <c r="AK2126" s="63"/>
      <c r="AL2126" s="63"/>
      <c r="AM2126" s="63"/>
      <c r="AN2126" s="63"/>
      <c r="AO2126" s="63"/>
      <c r="AP2126" s="63"/>
      <c r="AQ2126" s="63"/>
      <c r="AR2126" s="63"/>
      <c r="AS2126" s="63"/>
      <c r="AT2126" s="63"/>
      <c r="AU2126" s="63"/>
      <c r="AV2126" s="63"/>
      <c r="AW2126" s="63"/>
      <c r="AX2126" s="63"/>
      <c r="AY2126" s="63"/>
      <c r="AZ2126" s="63"/>
      <c r="BA2126" s="63"/>
      <c r="BB2126" s="63"/>
      <c r="BC2126" s="63"/>
      <c r="BD2126" s="63"/>
      <c r="BE2126" s="63"/>
      <c r="BF2126" s="63"/>
      <c r="BG2126" s="63"/>
      <c r="BH2126" s="63"/>
      <c r="BI2126" s="63"/>
      <c r="BJ2126" s="63"/>
      <c r="BK2126" s="63"/>
      <c r="BL2126" s="63"/>
      <c r="BM2126" s="63"/>
      <c r="BN2126" s="63"/>
      <c r="BO2126" s="63"/>
      <c r="BP2126" s="63"/>
      <c r="BQ2126" s="63"/>
      <c r="BR2126" s="63"/>
      <c r="BS2126" s="63"/>
      <c r="BT2126" s="63"/>
      <c r="BU2126" s="63"/>
      <c r="BV2126" s="63"/>
      <c r="BW2126" s="63"/>
      <c r="BX2126" s="63"/>
      <c r="BY2126" s="63"/>
      <c r="BZ2126" s="63"/>
      <c r="CA2126" s="63"/>
      <c r="CB2126" s="63"/>
      <c r="CC2126" s="63"/>
      <c r="CD2126" s="63"/>
      <c r="CE2126" s="63"/>
      <c r="CF2126" s="63"/>
      <c r="CG2126" s="63"/>
      <c r="CH2126" s="63"/>
      <c r="CI2126" s="63"/>
      <c r="CJ2126" s="63"/>
      <c r="CK2126" s="63"/>
      <c r="CL2126" s="63"/>
      <c r="CM2126" s="63"/>
      <c r="CN2126" s="63"/>
      <c r="CO2126" s="63"/>
      <c r="CP2126" s="63"/>
      <c r="CR2126" s="227"/>
      <c r="CS2126" s="74"/>
    </row>
    <row r="2127" spans="1:97" s="72" customFormat="1" ht="75.75" customHeight="1">
      <c r="A2127" s="63"/>
      <c r="B2127" s="63"/>
      <c r="C2127" s="63"/>
      <c r="D2127" s="63"/>
      <c r="E2127" s="63"/>
      <c r="F2127" s="63"/>
      <c r="G2127" s="63"/>
      <c r="H2127" s="63"/>
      <c r="I2127" s="63"/>
      <c r="J2127" s="63"/>
      <c r="K2127" s="63"/>
      <c r="L2127" s="63"/>
      <c r="M2127" s="63"/>
      <c r="N2127" s="63"/>
      <c r="O2127" s="63"/>
      <c r="P2127" s="63"/>
      <c r="Q2127" s="63"/>
      <c r="R2127" s="63"/>
      <c r="S2127" s="63"/>
      <c r="T2127" s="63"/>
      <c r="U2127" s="63"/>
      <c r="V2127" s="63"/>
      <c r="W2127" s="63"/>
      <c r="X2127" s="63"/>
      <c r="Y2127" s="63"/>
      <c r="Z2127" s="63"/>
      <c r="AA2127" s="63"/>
      <c r="AB2127" s="63"/>
      <c r="AC2127" s="63"/>
      <c r="AD2127" s="63"/>
      <c r="AE2127" s="63"/>
      <c r="AF2127" s="63"/>
      <c r="AG2127" s="63"/>
      <c r="AH2127" s="63"/>
      <c r="AI2127" s="63"/>
      <c r="AJ2127" s="63"/>
      <c r="AK2127" s="63"/>
      <c r="AL2127" s="63"/>
      <c r="AM2127" s="63"/>
      <c r="AN2127" s="63"/>
      <c r="AO2127" s="63"/>
      <c r="AP2127" s="63"/>
      <c r="AQ2127" s="63"/>
      <c r="AR2127" s="63"/>
      <c r="AS2127" s="63"/>
      <c r="AT2127" s="63"/>
      <c r="AU2127" s="63"/>
      <c r="AV2127" s="63"/>
      <c r="AW2127" s="63"/>
      <c r="AX2127" s="63"/>
      <c r="AY2127" s="63"/>
      <c r="AZ2127" s="63"/>
      <c r="BA2127" s="63"/>
      <c r="BB2127" s="63"/>
      <c r="BC2127" s="63"/>
      <c r="BD2127" s="63"/>
      <c r="BE2127" s="63"/>
      <c r="BF2127" s="63"/>
      <c r="BG2127" s="63"/>
      <c r="BH2127" s="63"/>
      <c r="BI2127" s="63"/>
      <c r="BJ2127" s="63"/>
      <c r="BK2127" s="63"/>
      <c r="BL2127" s="63"/>
      <c r="BM2127" s="63"/>
      <c r="BN2127" s="63"/>
      <c r="BO2127" s="63"/>
      <c r="BP2127" s="63"/>
      <c r="BQ2127" s="63"/>
      <c r="BR2127" s="63"/>
      <c r="BS2127" s="63"/>
      <c r="BT2127" s="63"/>
      <c r="BU2127" s="63"/>
      <c r="BV2127" s="63"/>
      <c r="BW2127" s="63"/>
      <c r="BX2127" s="63"/>
      <c r="BY2127" s="63"/>
      <c r="BZ2127" s="63"/>
      <c r="CA2127" s="63"/>
      <c r="CB2127" s="63"/>
      <c r="CC2127" s="63"/>
      <c r="CD2127" s="63"/>
      <c r="CE2127" s="63"/>
      <c r="CF2127" s="63"/>
      <c r="CG2127" s="63"/>
      <c r="CH2127" s="63"/>
      <c r="CI2127" s="63"/>
      <c r="CJ2127" s="63"/>
      <c r="CK2127" s="63"/>
      <c r="CL2127" s="63"/>
      <c r="CM2127" s="63"/>
      <c r="CN2127" s="63"/>
      <c r="CO2127" s="63"/>
      <c r="CP2127" s="63"/>
      <c r="CR2127" s="227"/>
      <c r="CS2127" s="74"/>
    </row>
    <row r="2128" spans="1:97" s="72" customFormat="1" ht="75.75" customHeight="1">
      <c r="A2128" s="63"/>
      <c r="B2128" s="63"/>
      <c r="C2128" s="63"/>
      <c r="D2128" s="63"/>
      <c r="E2128" s="63"/>
      <c r="F2128" s="63"/>
      <c r="G2128" s="63"/>
      <c r="H2128" s="63"/>
      <c r="I2128" s="63"/>
      <c r="J2128" s="63"/>
      <c r="K2128" s="63"/>
      <c r="L2128" s="63"/>
      <c r="M2128" s="63"/>
      <c r="N2128" s="63"/>
      <c r="O2128" s="63"/>
      <c r="P2128" s="63"/>
      <c r="Q2128" s="63"/>
      <c r="R2128" s="63"/>
      <c r="S2128" s="63"/>
      <c r="T2128" s="63"/>
      <c r="U2128" s="63"/>
      <c r="V2128" s="63"/>
      <c r="W2128" s="63"/>
      <c r="X2128" s="63"/>
      <c r="Y2128" s="63"/>
      <c r="Z2128" s="63"/>
      <c r="AA2128" s="63"/>
      <c r="AB2128" s="63"/>
      <c r="AC2128" s="63"/>
      <c r="AD2128" s="63"/>
      <c r="AE2128" s="63"/>
      <c r="AF2128" s="63"/>
      <c r="AG2128" s="63"/>
      <c r="AH2128" s="63"/>
      <c r="AI2128" s="63"/>
      <c r="AJ2128" s="63"/>
      <c r="AK2128" s="63"/>
      <c r="AL2128" s="63"/>
      <c r="AM2128" s="63"/>
      <c r="AN2128" s="63"/>
      <c r="AO2128" s="63"/>
      <c r="AP2128" s="63"/>
      <c r="AQ2128" s="63"/>
      <c r="AR2128" s="63"/>
      <c r="AS2128" s="63"/>
      <c r="AT2128" s="63"/>
      <c r="AU2128" s="63"/>
      <c r="AV2128" s="63"/>
      <c r="AW2128" s="63"/>
      <c r="AX2128" s="63"/>
      <c r="AY2128" s="63"/>
      <c r="AZ2128" s="63"/>
      <c r="BA2128" s="63"/>
      <c r="BB2128" s="63"/>
      <c r="BC2128" s="63"/>
      <c r="BD2128" s="63"/>
      <c r="BE2128" s="63"/>
      <c r="BF2128" s="63"/>
      <c r="BG2128" s="63"/>
      <c r="BH2128" s="63"/>
      <c r="BI2128" s="63"/>
      <c r="BJ2128" s="63"/>
      <c r="BK2128" s="63"/>
      <c r="BL2128" s="63"/>
      <c r="BM2128" s="63"/>
      <c r="BN2128" s="63"/>
      <c r="BO2128" s="63"/>
      <c r="BP2128" s="63"/>
      <c r="BQ2128" s="63"/>
      <c r="BR2128" s="63"/>
      <c r="BS2128" s="63"/>
      <c r="BT2128" s="63"/>
      <c r="BU2128" s="63"/>
      <c r="BV2128" s="63"/>
      <c r="BW2128" s="63"/>
      <c r="BX2128" s="63"/>
      <c r="BY2128" s="63"/>
      <c r="BZ2128" s="63"/>
      <c r="CA2128" s="63"/>
      <c r="CB2128" s="63"/>
      <c r="CC2128" s="63"/>
      <c r="CD2128" s="63"/>
      <c r="CE2128" s="63"/>
      <c r="CF2128" s="63"/>
      <c r="CG2128" s="63"/>
      <c r="CH2128" s="63"/>
      <c r="CI2128" s="63"/>
      <c r="CJ2128" s="63"/>
      <c r="CK2128" s="63"/>
      <c r="CL2128" s="63"/>
      <c r="CM2128" s="63"/>
      <c r="CN2128" s="63"/>
      <c r="CO2128" s="63"/>
      <c r="CP2128" s="63"/>
      <c r="CR2128" s="227"/>
      <c r="CS2128" s="74"/>
    </row>
    <row r="2129" spans="1:97" s="72" customFormat="1" ht="75.75" customHeight="1">
      <c r="A2129" s="63"/>
      <c r="B2129" s="63"/>
      <c r="C2129" s="63"/>
      <c r="D2129" s="63"/>
      <c r="E2129" s="63"/>
      <c r="F2129" s="63"/>
      <c r="G2129" s="63"/>
      <c r="H2129" s="63"/>
      <c r="I2129" s="63"/>
      <c r="J2129" s="63"/>
      <c r="K2129" s="63"/>
      <c r="L2129" s="63"/>
      <c r="M2129" s="63"/>
      <c r="N2129" s="63"/>
      <c r="O2129" s="63"/>
      <c r="P2129" s="63"/>
      <c r="Q2129" s="63"/>
      <c r="R2129" s="63"/>
      <c r="S2129" s="63"/>
      <c r="T2129" s="63"/>
      <c r="U2129" s="63"/>
      <c r="V2129" s="63"/>
      <c r="W2129" s="63"/>
      <c r="X2129" s="63"/>
      <c r="Y2129" s="63"/>
      <c r="Z2129" s="63"/>
      <c r="AA2129" s="63"/>
      <c r="AB2129" s="63"/>
      <c r="AC2129" s="63"/>
      <c r="AD2129" s="63"/>
      <c r="AE2129" s="63"/>
      <c r="AF2129" s="63"/>
      <c r="AG2129" s="63"/>
      <c r="AH2129" s="63"/>
      <c r="AI2129" s="63"/>
      <c r="AJ2129" s="63"/>
      <c r="AK2129" s="63"/>
      <c r="AL2129" s="63"/>
      <c r="AM2129" s="63"/>
      <c r="AN2129" s="63"/>
      <c r="AO2129" s="63"/>
      <c r="AP2129" s="63"/>
      <c r="AQ2129" s="63"/>
      <c r="AR2129" s="63"/>
      <c r="AS2129" s="63"/>
      <c r="AT2129" s="63"/>
      <c r="AU2129" s="63"/>
      <c r="AV2129" s="63"/>
      <c r="AW2129" s="63"/>
      <c r="AX2129" s="63"/>
      <c r="AY2129" s="63"/>
      <c r="AZ2129" s="63"/>
      <c r="BA2129" s="63"/>
      <c r="BB2129" s="63"/>
      <c r="BC2129" s="63"/>
      <c r="BD2129" s="63"/>
      <c r="BE2129" s="63"/>
      <c r="BF2129" s="63"/>
      <c r="BG2129" s="63"/>
      <c r="BH2129" s="63"/>
      <c r="BI2129" s="63"/>
      <c r="BJ2129" s="63"/>
      <c r="BK2129" s="63"/>
      <c r="BL2129" s="63"/>
      <c r="BM2129" s="63"/>
      <c r="BN2129" s="63"/>
      <c r="BO2129" s="63"/>
      <c r="BP2129" s="63"/>
      <c r="BQ2129" s="63"/>
      <c r="BR2129" s="63"/>
      <c r="BS2129" s="63"/>
      <c r="BT2129" s="63"/>
      <c r="BU2129" s="63"/>
      <c r="BV2129" s="63"/>
      <c r="BW2129" s="63"/>
      <c r="BX2129" s="63"/>
      <c r="BY2129" s="63"/>
      <c r="BZ2129" s="63"/>
      <c r="CA2129" s="63"/>
      <c r="CB2129" s="63"/>
      <c r="CC2129" s="63"/>
      <c r="CD2129" s="63"/>
      <c r="CE2129" s="63"/>
      <c r="CF2129" s="63"/>
      <c r="CG2129" s="63"/>
      <c r="CH2129" s="63"/>
      <c r="CI2129" s="63"/>
      <c r="CJ2129" s="63"/>
      <c r="CK2129" s="63"/>
      <c r="CL2129" s="63"/>
      <c r="CM2129" s="63"/>
      <c r="CN2129" s="63"/>
      <c r="CO2129" s="63"/>
      <c r="CP2129" s="63"/>
      <c r="CR2129" s="227"/>
      <c r="CS2129" s="74"/>
    </row>
    <row r="2130" spans="1:97" s="72" customFormat="1" ht="75.75" customHeight="1">
      <c r="A2130" s="63"/>
      <c r="B2130" s="63"/>
      <c r="C2130" s="63"/>
      <c r="D2130" s="63"/>
      <c r="E2130" s="63"/>
      <c r="F2130" s="63"/>
      <c r="G2130" s="63"/>
      <c r="H2130" s="63"/>
      <c r="I2130" s="63"/>
      <c r="J2130" s="63"/>
      <c r="K2130" s="63"/>
      <c r="L2130" s="63"/>
      <c r="M2130" s="63"/>
      <c r="N2130" s="63"/>
      <c r="O2130" s="63"/>
      <c r="P2130" s="63"/>
      <c r="Q2130" s="63"/>
      <c r="R2130" s="63"/>
      <c r="S2130" s="63"/>
      <c r="T2130" s="63"/>
      <c r="U2130" s="63"/>
      <c r="V2130" s="63"/>
      <c r="W2130" s="63"/>
      <c r="X2130" s="63"/>
      <c r="Y2130" s="63"/>
      <c r="Z2130" s="63"/>
      <c r="AA2130" s="63"/>
      <c r="AB2130" s="63"/>
      <c r="AC2130" s="63"/>
      <c r="AD2130" s="63"/>
      <c r="AE2130" s="63"/>
      <c r="AF2130" s="63"/>
      <c r="AG2130" s="63"/>
      <c r="AH2130" s="63"/>
      <c r="AI2130" s="63"/>
      <c r="AJ2130" s="63"/>
      <c r="AK2130" s="63"/>
      <c r="AL2130" s="63"/>
      <c r="AM2130" s="63"/>
      <c r="AN2130" s="63"/>
      <c r="AO2130" s="63"/>
      <c r="AP2130" s="63"/>
      <c r="AQ2130" s="63"/>
      <c r="AR2130" s="63"/>
      <c r="AS2130" s="63"/>
      <c r="AT2130" s="63"/>
      <c r="AU2130" s="63"/>
      <c r="AV2130" s="63"/>
      <c r="AW2130" s="63"/>
      <c r="AX2130" s="63"/>
      <c r="AY2130" s="63"/>
      <c r="AZ2130" s="63"/>
      <c r="BA2130" s="63"/>
      <c r="BB2130" s="63"/>
      <c r="BC2130" s="63"/>
      <c r="BD2130" s="63"/>
      <c r="BE2130" s="63"/>
      <c r="BF2130" s="63"/>
      <c r="BG2130" s="63"/>
      <c r="BH2130" s="63"/>
      <c r="BI2130" s="63"/>
      <c r="BJ2130" s="63"/>
      <c r="BK2130" s="63"/>
      <c r="BL2130" s="63"/>
      <c r="BM2130" s="63"/>
      <c r="BN2130" s="63"/>
      <c r="BO2130" s="63"/>
      <c r="BP2130" s="63"/>
      <c r="BQ2130" s="63"/>
      <c r="BR2130" s="63"/>
      <c r="BS2130" s="63"/>
      <c r="BT2130" s="63"/>
      <c r="BU2130" s="63"/>
      <c r="BV2130" s="63"/>
      <c r="BW2130" s="63"/>
      <c r="BX2130" s="63"/>
      <c r="BY2130" s="63"/>
      <c r="BZ2130" s="63"/>
      <c r="CA2130" s="63"/>
      <c r="CB2130" s="63"/>
      <c r="CC2130" s="63"/>
      <c r="CD2130" s="63"/>
      <c r="CE2130" s="63"/>
      <c r="CF2130" s="63"/>
      <c r="CG2130" s="63"/>
      <c r="CH2130" s="63"/>
      <c r="CI2130" s="63"/>
      <c r="CJ2130" s="63"/>
      <c r="CK2130" s="63"/>
      <c r="CL2130" s="63"/>
      <c r="CM2130" s="63"/>
      <c r="CN2130" s="63"/>
      <c r="CO2130" s="63"/>
      <c r="CP2130" s="63"/>
      <c r="CR2130" s="227"/>
      <c r="CS2130" s="74"/>
    </row>
    <row r="2131" spans="1:97" s="72" customFormat="1" ht="75.75" customHeight="1">
      <c r="A2131" s="63"/>
      <c r="B2131" s="63"/>
      <c r="C2131" s="63"/>
      <c r="D2131" s="63"/>
      <c r="E2131" s="63"/>
      <c r="F2131" s="63"/>
      <c r="G2131" s="63"/>
      <c r="H2131" s="63"/>
      <c r="I2131" s="63"/>
      <c r="J2131" s="63"/>
      <c r="K2131" s="63"/>
      <c r="L2131" s="63"/>
      <c r="M2131" s="63"/>
      <c r="N2131" s="63"/>
      <c r="O2131" s="63"/>
      <c r="P2131" s="63"/>
      <c r="Q2131" s="63"/>
      <c r="R2131" s="63"/>
      <c r="S2131" s="63"/>
      <c r="T2131" s="63"/>
      <c r="U2131" s="63"/>
      <c r="V2131" s="63"/>
      <c r="W2131" s="63"/>
      <c r="X2131" s="63"/>
      <c r="Y2131" s="63"/>
      <c r="Z2131" s="63"/>
      <c r="AA2131" s="63"/>
      <c r="AB2131" s="63"/>
      <c r="AC2131" s="63"/>
      <c r="AD2131" s="63"/>
      <c r="AE2131" s="63"/>
      <c r="AF2131" s="63"/>
      <c r="AG2131" s="63"/>
      <c r="AH2131" s="63"/>
      <c r="AI2131" s="63"/>
      <c r="AJ2131" s="63"/>
      <c r="AK2131" s="63"/>
      <c r="AL2131" s="63"/>
      <c r="AM2131" s="63"/>
      <c r="AN2131" s="63"/>
      <c r="AO2131" s="63"/>
      <c r="AP2131" s="63"/>
      <c r="AQ2131" s="63"/>
      <c r="AR2131" s="63"/>
      <c r="AS2131" s="63"/>
      <c r="AT2131" s="63"/>
      <c r="AU2131" s="63"/>
      <c r="AV2131" s="63"/>
      <c r="AW2131" s="63"/>
      <c r="AX2131" s="63"/>
      <c r="AY2131" s="63"/>
      <c r="AZ2131" s="63"/>
      <c r="BA2131" s="63"/>
      <c r="BB2131" s="63"/>
      <c r="BC2131" s="63"/>
      <c r="BD2131" s="63"/>
      <c r="BE2131" s="63"/>
      <c r="BF2131" s="63"/>
      <c r="BG2131" s="63"/>
      <c r="BH2131" s="63"/>
      <c r="BI2131" s="63"/>
      <c r="BJ2131" s="63"/>
      <c r="BK2131" s="63"/>
      <c r="BL2131" s="63"/>
      <c r="BM2131" s="63"/>
      <c r="BN2131" s="63"/>
      <c r="BO2131" s="63"/>
      <c r="BP2131" s="63"/>
      <c r="BQ2131" s="63"/>
      <c r="BR2131" s="63"/>
      <c r="BS2131" s="63"/>
      <c r="BT2131" s="63"/>
      <c r="BU2131" s="63"/>
      <c r="BV2131" s="63"/>
      <c r="BW2131" s="63"/>
      <c r="BX2131" s="63"/>
      <c r="BY2131" s="63"/>
      <c r="BZ2131" s="63"/>
      <c r="CA2131" s="63"/>
      <c r="CB2131" s="63"/>
      <c r="CC2131" s="63"/>
      <c r="CD2131" s="63"/>
      <c r="CE2131" s="63"/>
      <c r="CF2131" s="63"/>
      <c r="CG2131" s="63"/>
      <c r="CH2131" s="63"/>
      <c r="CI2131" s="63"/>
      <c r="CJ2131" s="63"/>
      <c r="CK2131" s="63"/>
      <c r="CL2131" s="63"/>
      <c r="CM2131" s="63"/>
      <c r="CN2131" s="63"/>
      <c r="CO2131" s="63"/>
      <c r="CP2131" s="63"/>
      <c r="CR2131" s="227"/>
      <c r="CS2131" s="74"/>
    </row>
    <row r="2132" spans="1:97" s="72" customFormat="1" ht="75.75" customHeight="1">
      <c r="A2132" s="63"/>
      <c r="B2132" s="63"/>
      <c r="C2132" s="63"/>
      <c r="D2132" s="63"/>
      <c r="E2132" s="63"/>
      <c r="F2132" s="63"/>
      <c r="G2132" s="63"/>
      <c r="H2132" s="63"/>
      <c r="I2132" s="63"/>
      <c r="J2132" s="63"/>
      <c r="K2132" s="63"/>
      <c r="L2132" s="63"/>
      <c r="M2132" s="63"/>
      <c r="N2132" s="63"/>
      <c r="O2132" s="63"/>
      <c r="P2132" s="63"/>
      <c r="Q2132" s="63"/>
      <c r="R2132" s="63"/>
      <c r="S2132" s="63"/>
      <c r="T2132" s="63"/>
      <c r="U2132" s="63"/>
      <c r="V2132" s="63"/>
      <c r="W2132" s="63"/>
      <c r="X2132" s="63"/>
      <c r="Y2132" s="63"/>
      <c r="Z2132" s="63"/>
      <c r="AA2132" s="63"/>
      <c r="AB2132" s="63"/>
      <c r="AC2132" s="63"/>
      <c r="AD2132" s="63"/>
      <c r="AE2132" s="63"/>
      <c r="AF2132" s="63"/>
      <c r="AG2132" s="63"/>
      <c r="AH2132" s="63"/>
      <c r="AI2132" s="63"/>
      <c r="AJ2132" s="63"/>
      <c r="AK2132" s="63"/>
      <c r="AL2132" s="63"/>
      <c r="AM2132" s="63"/>
      <c r="AN2132" s="63"/>
      <c r="AO2132" s="63"/>
      <c r="AP2132" s="63"/>
      <c r="AQ2132" s="63"/>
      <c r="AR2132" s="63"/>
      <c r="AS2132" s="63"/>
      <c r="AT2132" s="63"/>
      <c r="AU2132" s="63"/>
      <c r="AV2132" s="63"/>
      <c r="AW2132" s="63"/>
      <c r="AX2132" s="63"/>
      <c r="AY2132" s="63"/>
      <c r="AZ2132" s="63"/>
      <c r="BA2132" s="63"/>
      <c r="BB2132" s="63"/>
      <c r="BC2132" s="63"/>
      <c r="BD2132" s="63"/>
      <c r="BE2132" s="63"/>
      <c r="BF2132" s="63"/>
      <c r="BG2132" s="63"/>
      <c r="BH2132" s="63"/>
      <c r="BI2132" s="63"/>
      <c r="BJ2132" s="63"/>
      <c r="BK2132" s="63"/>
      <c r="BL2132" s="63"/>
      <c r="BM2132" s="63"/>
      <c r="BN2132" s="63"/>
      <c r="BO2132" s="63"/>
      <c r="BP2132" s="63"/>
      <c r="BQ2132" s="63"/>
      <c r="BR2132" s="63"/>
      <c r="BS2132" s="63"/>
      <c r="BT2132" s="63"/>
      <c r="BU2132" s="63"/>
      <c r="BV2132" s="63"/>
      <c r="BW2132" s="63"/>
      <c r="BX2132" s="63"/>
      <c r="BY2132" s="63"/>
      <c r="BZ2132" s="63"/>
      <c r="CA2132" s="63"/>
      <c r="CB2132" s="63"/>
      <c r="CC2132" s="63"/>
      <c r="CD2132" s="63"/>
      <c r="CE2132" s="63"/>
      <c r="CF2132" s="63"/>
      <c r="CG2132" s="63"/>
      <c r="CH2132" s="63"/>
      <c r="CI2132" s="63"/>
      <c r="CJ2132" s="63"/>
      <c r="CK2132" s="63"/>
      <c r="CL2132" s="63"/>
      <c r="CM2132" s="63"/>
      <c r="CN2132" s="63"/>
      <c r="CO2132" s="63"/>
      <c r="CP2132" s="63"/>
      <c r="CR2132" s="227"/>
      <c r="CS2132" s="74"/>
    </row>
    <row r="2133" spans="1:97" s="72" customFormat="1" ht="75.75" customHeight="1">
      <c r="A2133" s="63"/>
      <c r="B2133" s="63"/>
      <c r="C2133" s="63"/>
      <c r="D2133" s="63"/>
      <c r="E2133" s="63"/>
      <c r="F2133" s="63"/>
      <c r="G2133" s="63"/>
      <c r="H2133" s="63"/>
      <c r="I2133" s="63"/>
      <c r="J2133" s="63"/>
      <c r="K2133" s="63"/>
      <c r="L2133" s="63"/>
      <c r="M2133" s="63"/>
      <c r="N2133" s="63"/>
      <c r="O2133" s="63"/>
      <c r="P2133" s="63"/>
      <c r="Q2133" s="63"/>
      <c r="R2133" s="63"/>
      <c r="S2133" s="63"/>
      <c r="T2133" s="63"/>
      <c r="U2133" s="63"/>
      <c r="V2133" s="63"/>
      <c r="W2133" s="63"/>
      <c r="X2133" s="63"/>
      <c r="Y2133" s="63"/>
      <c r="Z2133" s="63"/>
      <c r="AA2133" s="63"/>
      <c r="AB2133" s="63"/>
      <c r="AC2133" s="63"/>
      <c r="AD2133" s="63"/>
      <c r="AE2133" s="63"/>
      <c r="AF2133" s="63"/>
      <c r="AG2133" s="63"/>
      <c r="AH2133" s="63"/>
      <c r="AI2133" s="63"/>
      <c r="AJ2133" s="63"/>
      <c r="AK2133" s="63"/>
      <c r="AL2133" s="63"/>
      <c r="AM2133" s="63"/>
      <c r="AN2133" s="63"/>
      <c r="AO2133" s="63"/>
      <c r="AP2133" s="63"/>
      <c r="AQ2133" s="63"/>
      <c r="AR2133" s="63"/>
      <c r="AS2133" s="63"/>
      <c r="AT2133" s="63"/>
      <c r="AU2133" s="63"/>
      <c r="AV2133" s="63"/>
      <c r="AW2133" s="63"/>
      <c r="AX2133" s="63"/>
      <c r="AY2133" s="63"/>
      <c r="AZ2133" s="63"/>
      <c r="BA2133" s="63"/>
      <c r="BB2133" s="63"/>
      <c r="BC2133" s="63"/>
      <c r="BD2133" s="63"/>
      <c r="BE2133" s="63"/>
      <c r="BF2133" s="63"/>
      <c r="BG2133" s="63"/>
      <c r="BH2133" s="63"/>
      <c r="BI2133" s="63"/>
      <c r="BJ2133" s="63"/>
      <c r="BK2133" s="63"/>
      <c r="BL2133" s="63"/>
      <c r="BM2133" s="63"/>
      <c r="BN2133" s="63"/>
      <c r="BO2133" s="63"/>
      <c r="BP2133" s="63"/>
      <c r="BQ2133" s="63"/>
      <c r="BR2133" s="63"/>
      <c r="BS2133" s="63"/>
      <c r="BT2133" s="63"/>
      <c r="BU2133" s="63"/>
      <c r="BV2133" s="63"/>
      <c r="BW2133" s="63"/>
      <c r="BX2133" s="63"/>
      <c r="BY2133" s="63"/>
      <c r="BZ2133" s="63"/>
      <c r="CA2133" s="63"/>
      <c r="CB2133" s="63"/>
      <c r="CC2133" s="63"/>
      <c r="CD2133" s="63"/>
      <c r="CE2133" s="63"/>
      <c r="CF2133" s="63"/>
      <c r="CG2133" s="63"/>
      <c r="CH2133" s="63"/>
      <c r="CI2133" s="63"/>
      <c r="CJ2133" s="63"/>
      <c r="CK2133" s="63"/>
      <c r="CL2133" s="63"/>
      <c r="CM2133" s="63"/>
      <c r="CN2133" s="63"/>
      <c r="CO2133" s="63"/>
      <c r="CP2133" s="63"/>
      <c r="CR2133" s="227"/>
      <c r="CS2133" s="74"/>
    </row>
    <row r="2134" spans="1:97" s="72" customFormat="1" ht="75.75" customHeight="1">
      <c r="A2134" s="63"/>
      <c r="B2134" s="63"/>
      <c r="C2134" s="63"/>
      <c r="D2134" s="63"/>
      <c r="E2134" s="63"/>
      <c r="F2134" s="63"/>
      <c r="G2134" s="63"/>
      <c r="H2134" s="63"/>
      <c r="I2134" s="63"/>
      <c r="J2134" s="63"/>
      <c r="K2134" s="63"/>
      <c r="L2134" s="63"/>
      <c r="M2134" s="63"/>
      <c r="N2134" s="63"/>
      <c r="O2134" s="63"/>
      <c r="P2134" s="63"/>
      <c r="Q2134" s="63"/>
      <c r="R2134" s="63"/>
      <c r="S2134" s="63"/>
      <c r="T2134" s="63"/>
      <c r="U2134" s="63"/>
      <c r="V2134" s="63"/>
      <c r="W2134" s="63"/>
      <c r="X2134" s="63"/>
      <c r="Y2134" s="63"/>
      <c r="Z2134" s="63"/>
      <c r="AA2134" s="63"/>
      <c r="AB2134" s="63"/>
      <c r="AC2134" s="63"/>
      <c r="AD2134" s="63"/>
      <c r="AE2134" s="63"/>
      <c r="AF2134" s="63"/>
      <c r="AG2134" s="63"/>
      <c r="AH2134" s="63"/>
      <c r="AI2134" s="63"/>
      <c r="AJ2134" s="63"/>
      <c r="AK2134" s="63"/>
      <c r="AL2134" s="63"/>
      <c r="AM2134" s="63"/>
      <c r="AN2134" s="63"/>
      <c r="AO2134" s="63"/>
      <c r="AP2134" s="63"/>
      <c r="AQ2134" s="63"/>
      <c r="AR2134" s="63"/>
      <c r="AS2134" s="63"/>
      <c r="AT2134" s="63"/>
      <c r="AU2134" s="63"/>
      <c r="AV2134" s="63"/>
      <c r="AW2134" s="63"/>
      <c r="AX2134" s="63"/>
      <c r="AY2134" s="63"/>
      <c r="AZ2134" s="63"/>
      <c r="BA2134" s="63"/>
      <c r="BB2134" s="63"/>
      <c r="BC2134" s="63"/>
      <c r="BD2134" s="63"/>
      <c r="BE2134" s="63"/>
      <c r="BF2134" s="63"/>
      <c r="BG2134" s="63"/>
      <c r="BH2134" s="63"/>
      <c r="BI2134" s="63"/>
      <c r="BJ2134" s="63"/>
      <c r="BK2134" s="63"/>
      <c r="BL2134" s="63"/>
      <c r="BM2134" s="63"/>
      <c r="BN2134" s="63"/>
      <c r="BO2134" s="63"/>
      <c r="BP2134" s="63"/>
      <c r="BQ2134" s="63"/>
      <c r="BR2134" s="63"/>
      <c r="BS2134" s="63"/>
      <c r="BT2134" s="63"/>
      <c r="BU2134" s="63"/>
      <c r="BV2134" s="63"/>
      <c r="BW2134" s="63"/>
      <c r="BX2134" s="63"/>
      <c r="BY2134" s="63"/>
      <c r="BZ2134" s="63"/>
      <c r="CA2134" s="63"/>
      <c r="CB2134" s="63"/>
      <c r="CC2134" s="63"/>
      <c r="CD2134" s="63"/>
      <c r="CE2134" s="63"/>
      <c r="CF2134" s="63"/>
      <c r="CG2134" s="63"/>
      <c r="CH2134" s="63"/>
      <c r="CI2134" s="63"/>
      <c r="CJ2134" s="63"/>
      <c r="CK2134" s="63"/>
      <c r="CL2134" s="63"/>
      <c r="CM2134" s="63"/>
      <c r="CN2134" s="63"/>
      <c r="CO2134" s="63"/>
      <c r="CP2134" s="63"/>
      <c r="CR2134" s="227"/>
      <c r="CS2134" s="74"/>
    </row>
    <row r="2135" spans="1:97" s="72" customFormat="1" ht="75.75" customHeight="1">
      <c r="A2135" s="63"/>
      <c r="B2135" s="63"/>
      <c r="C2135" s="63"/>
      <c r="D2135" s="63"/>
      <c r="E2135" s="63"/>
      <c r="F2135" s="63"/>
      <c r="G2135" s="63"/>
      <c r="H2135" s="63"/>
      <c r="I2135" s="63"/>
      <c r="J2135" s="63"/>
      <c r="K2135" s="63"/>
      <c r="L2135" s="63"/>
      <c r="M2135" s="63"/>
      <c r="N2135" s="63"/>
      <c r="O2135" s="63"/>
      <c r="P2135" s="63"/>
      <c r="Q2135" s="63"/>
      <c r="R2135" s="63"/>
      <c r="S2135" s="63"/>
      <c r="T2135" s="63"/>
      <c r="U2135" s="63"/>
      <c r="V2135" s="63"/>
      <c r="W2135" s="63"/>
      <c r="X2135" s="63"/>
      <c r="Y2135" s="63"/>
      <c r="Z2135" s="63"/>
      <c r="AA2135" s="63"/>
      <c r="AB2135" s="63"/>
      <c r="AC2135" s="63"/>
      <c r="AD2135" s="63"/>
      <c r="AE2135" s="63"/>
      <c r="AF2135" s="63"/>
      <c r="AG2135" s="63"/>
      <c r="AH2135" s="63"/>
      <c r="AI2135" s="63"/>
      <c r="AJ2135" s="63"/>
      <c r="AK2135" s="63"/>
      <c r="AL2135" s="63"/>
      <c r="AM2135" s="63"/>
      <c r="AN2135" s="63"/>
      <c r="AO2135" s="63"/>
      <c r="AP2135" s="63"/>
      <c r="AQ2135" s="63"/>
      <c r="AR2135" s="63"/>
      <c r="AS2135" s="63"/>
      <c r="AT2135" s="63"/>
      <c r="AU2135" s="63"/>
      <c r="AV2135" s="63"/>
      <c r="AW2135" s="63"/>
      <c r="AX2135" s="63"/>
      <c r="AY2135" s="63"/>
      <c r="AZ2135" s="63"/>
      <c r="BA2135" s="63"/>
      <c r="BB2135" s="63"/>
      <c r="BC2135" s="63"/>
      <c r="BD2135" s="63"/>
      <c r="BE2135" s="63"/>
      <c r="BF2135" s="63"/>
      <c r="BG2135" s="63"/>
      <c r="BH2135" s="63"/>
      <c r="BI2135" s="63"/>
      <c r="BJ2135" s="63"/>
      <c r="BK2135" s="63"/>
      <c r="BL2135" s="63"/>
      <c r="BM2135" s="63"/>
      <c r="BN2135" s="63"/>
      <c r="BO2135" s="63"/>
      <c r="BP2135" s="63"/>
      <c r="BQ2135" s="63"/>
      <c r="BR2135" s="63"/>
      <c r="BS2135" s="63"/>
      <c r="BT2135" s="63"/>
      <c r="BU2135" s="63"/>
      <c r="BV2135" s="63"/>
      <c r="BW2135" s="63"/>
      <c r="BX2135" s="63"/>
      <c r="BY2135" s="63"/>
      <c r="BZ2135" s="63"/>
      <c r="CA2135" s="63"/>
      <c r="CB2135" s="63"/>
      <c r="CC2135" s="63"/>
      <c r="CD2135" s="63"/>
      <c r="CE2135" s="63"/>
      <c r="CF2135" s="63"/>
      <c r="CG2135" s="63"/>
      <c r="CH2135" s="63"/>
      <c r="CI2135" s="63"/>
      <c r="CJ2135" s="63"/>
      <c r="CK2135" s="63"/>
      <c r="CL2135" s="63"/>
      <c r="CM2135" s="63"/>
      <c r="CN2135" s="63"/>
      <c r="CO2135" s="63"/>
      <c r="CP2135" s="63"/>
      <c r="CR2135" s="227"/>
      <c r="CS2135" s="74"/>
    </row>
    <row r="2136" spans="1:97" s="72" customFormat="1" ht="75.75" customHeight="1">
      <c r="A2136" s="63"/>
      <c r="B2136" s="63"/>
      <c r="C2136" s="63"/>
      <c r="D2136" s="63"/>
      <c r="E2136" s="63"/>
      <c r="F2136" s="63"/>
      <c r="G2136" s="63"/>
      <c r="H2136" s="63"/>
      <c r="I2136" s="63"/>
      <c r="J2136" s="63"/>
      <c r="K2136" s="63"/>
      <c r="L2136" s="63"/>
      <c r="M2136" s="63"/>
      <c r="N2136" s="63"/>
      <c r="O2136" s="63"/>
      <c r="P2136" s="63"/>
      <c r="Q2136" s="63"/>
      <c r="R2136" s="63"/>
      <c r="S2136" s="63"/>
      <c r="T2136" s="63"/>
      <c r="U2136" s="63"/>
      <c r="V2136" s="63"/>
      <c r="W2136" s="63"/>
      <c r="X2136" s="63"/>
      <c r="Y2136" s="63"/>
      <c r="Z2136" s="63"/>
      <c r="AA2136" s="63"/>
      <c r="AB2136" s="63"/>
      <c r="AC2136" s="63"/>
      <c r="AD2136" s="63"/>
      <c r="AE2136" s="63"/>
      <c r="AF2136" s="63"/>
      <c r="AG2136" s="63"/>
      <c r="AH2136" s="63"/>
      <c r="AI2136" s="63"/>
      <c r="AJ2136" s="63"/>
      <c r="AK2136" s="63"/>
      <c r="AL2136" s="63"/>
      <c r="AM2136" s="63"/>
      <c r="AN2136" s="63"/>
      <c r="AO2136" s="63"/>
      <c r="AP2136" s="63"/>
      <c r="AQ2136" s="63"/>
      <c r="AR2136" s="63"/>
      <c r="AS2136" s="63"/>
      <c r="AT2136" s="63"/>
      <c r="AU2136" s="63"/>
      <c r="AV2136" s="63"/>
      <c r="AW2136" s="63"/>
      <c r="AX2136" s="63"/>
      <c r="AY2136" s="63"/>
      <c r="AZ2136" s="63"/>
      <c r="BA2136" s="63"/>
      <c r="BB2136" s="63"/>
      <c r="BC2136" s="63"/>
      <c r="BD2136" s="63"/>
      <c r="BE2136" s="63"/>
      <c r="BF2136" s="63"/>
      <c r="BG2136" s="63"/>
      <c r="BH2136" s="63"/>
      <c r="BI2136" s="63"/>
      <c r="BJ2136" s="63"/>
      <c r="BK2136" s="63"/>
      <c r="BL2136" s="63"/>
      <c r="BM2136" s="63"/>
      <c r="BN2136" s="63"/>
      <c r="BO2136" s="63"/>
      <c r="BP2136" s="63"/>
      <c r="BQ2136" s="63"/>
      <c r="BR2136" s="63"/>
      <c r="BS2136" s="63"/>
      <c r="BT2136" s="63"/>
      <c r="BU2136" s="63"/>
      <c r="BV2136" s="63"/>
      <c r="BW2136" s="63"/>
      <c r="BX2136" s="63"/>
      <c r="BY2136" s="63"/>
      <c r="BZ2136" s="63"/>
      <c r="CA2136" s="63"/>
      <c r="CB2136" s="63"/>
      <c r="CC2136" s="63"/>
      <c r="CD2136" s="63"/>
      <c r="CE2136" s="63"/>
      <c r="CF2136" s="63"/>
      <c r="CG2136" s="63"/>
      <c r="CH2136" s="63"/>
      <c r="CI2136" s="63"/>
      <c r="CJ2136" s="63"/>
      <c r="CK2136" s="63"/>
      <c r="CL2136" s="63"/>
      <c r="CM2136" s="63"/>
      <c r="CN2136" s="63"/>
      <c r="CO2136" s="63"/>
      <c r="CP2136" s="63"/>
      <c r="CR2136" s="227"/>
      <c r="CS2136" s="74"/>
    </row>
    <row r="2137" spans="1:97" s="72" customFormat="1" ht="75.75" customHeight="1">
      <c r="A2137" s="63"/>
      <c r="B2137" s="63"/>
      <c r="C2137" s="63"/>
      <c r="D2137" s="63"/>
      <c r="E2137" s="63"/>
      <c r="F2137" s="63"/>
      <c r="G2137" s="63"/>
      <c r="H2137" s="63"/>
      <c r="I2137" s="63"/>
      <c r="J2137" s="63"/>
      <c r="K2137" s="63"/>
      <c r="L2137" s="63"/>
      <c r="M2137" s="63"/>
      <c r="N2137" s="63"/>
      <c r="O2137" s="63"/>
      <c r="P2137" s="63"/>
      <c r="Q2137" s="63"/>
      <c r="R2137" s="63"/>
      <c r="S2137" s="63"/>
      <c r="T2137" s="63"/>
      <c r="U2137" s="63"/>
      <c r="V2137" s="63"/>
      <c r="W2137" s="63"/>
      <c r="X2137" s="63"/>
      <c r="Y2137" s="63"/>
      <c r="Z2137" s="63"/>
      <c r="AA2137" s="63"/>
      <c r="AB2137" s="63"/>
      <c r="AC2137" s="63"/>
      <c r="AD2137" s="63"/>
      <c r="AE2137" s="63"/>
      <c r="AF2137" s="63"/>
      <c r="AG2137" s="63"/>
      <c r="AH2137" s="63"/>
      <c r="AI2137" s="63"/>
      <c r="AJ2137" s="63"/>
      <c r="AK2137" s="63"/>
      <c r="AL2137" s="63"/>
      <c r="AM2137" s="63"/>
      <c r="AN2137" s="63"/>
      <c r="AO2137" s="63"/>
      <c r="AP2137" s="63"/>
      <c r="AQ2137" s="63"/>
      <c r="AR2137" s="63"/>
      <c r="AS2137" s="63"/>
      <c r="AT2137" s="63"/>
      <c r="AU2137" s="63"/>
      <c r="AV2137" s="63"/>
      <c r="AW2137" s="63"/>
      <c r="AX2137" s="63"/>
      <c r="AY2137" s="63"/>
      <c r="AZ2137" s="63"/>
      <c r="BA2137" s="63"/>
      <c r="BB2137" s="63"/>
      <c r="BC2137" s="63"/>
      <c r="BD2137" s="63"/>
      <c r="BE2137" s="63"/>
      <c r="BF2137" s="63"/>
      <c r="BG2137" s="63"/>
      <c r="BH2137" s="63"/>
      <c r="BI2137" s="63"/>
      <c r="BJ2137" s="63"/>
      <c r="BK2137" s="63"/>
      <c r="BL2137" s="63"/>
      <c r="BM2137" s="63"/>
      <c r="BN2137" s="63"/>
      <c r="BO2137" s="63"/>
      <c r="BP2137" s="63"/>
      <c r="BQ2137" s="63"/>
      <c r="BR2137" s="63"/>
      <c r="BS2137" s="63"/>
      <c r="BT2137" s="63"/>
      <c r="BU2137" s="63"/>
      <c r="BV2137" s="63"/>
      <c r="BW2137" s="63"/>
      <c r="BX2137" s="63"/>
      <c r="BY2137" s="63"/>
      <c r="BZ2137" s="63"/>
      <c r="CA2137" s="63"/>
      <c r="CB2137" s="63"/>
      <c r="CC2137" s="63"/>
      <c r="CD2137" s="63"/>
      <c r="CE2137" s="63"/>
      <c r="CF2137" s="63"/>
      <c r="CG2137" s="63"/>
      <c r="CH2137" s="63"/>
      <c r="CI2137" s="63"/>
      <c r="CJ2137" s="63"/>
      <c r="CK2137" s="63"/>
      <c r="CL2137" s="63"/>
      <c r="CM2137" s="63"/>
      <c r="CN2137" s="63"/>
      <c r="CO2137" s="63"/>
      <c r="CP2137" s="63"/>
      <c r="CR2137" s="227"/>
      <c r="CS2137" s="74"/>
    </row>
    <row r="2138" spans="1:97" s="72" customFormat="1" ht="75.75" customHeight="1">
      <c r="A2138" s="63"/>
      <c r="B2138" s="63"/>
      <c r="C2138" s="63"/>
      <c r="D2138" s="63"/>
      <c r="E2138" s="63"/>
      <c r="F2138" s="63"/>
      <c r="G2138" s="63"/>
      <c r="H2138" s="63"/>
      <c r="I2138" s="63"/>
      <c r="J2138" s="63"/>
      <c r="K2138" s="63"/>
      <c r="L2138" s="63"/>
      <c r="M2138" s="63"/>
      <c r="N2138" s="63"/>
      <c r="O2138" s="63"/>
      <c r="P2138" s="63"/>
      <c r="Q2138" s="63"/>
      <c r="R2138" s="63"/>
      <c r="S2138" s="63"/>
      <c r="T2138" s="63"/>
      <c r="U2138" s="63"/>
      <c r="V2138" s="63"/>
      <c r="W2138" s="63"/>
      <c r="X2138" s="63"/>
      <c r="Y2138" s="63"/>
      <c r="Z2138" s="63"/>
      <c r="AA2138" s="63"/>
      <c r="AB2138" s="63"/>
      <c r="AC2138" s="63"/>
      <c r="AD2138" s="63"/>
      <c r="AE2138" s="63"/>
      <c r="AF2138" s="63"/>
      <c r="AG2138" s="63"/>
      <c r="AH2138" s="63"/>
      <c r="AI2138" s="63"/>
      <c r="AJ2138" s="63"/>
      <c r="AK2138" s="63"/>
      <c r="AL2138" s="63"/>
      <c r="AM2138" s="63"/>
      <c r="AN2138" s="63"/>
      <c r="AO2138" s="63"/>
      <c r="AP2138" s="63"/>
      <c r="AQ2138" s="63"/>
      <c r="AR2138" s="63"/>
      <c r="AS2138" s="63"/>
      <c r="AT2138" s="63"/>
      <c r="AU2138" s="63"/>
      <c r="AV2138" s="63"/>
      <c r="AW2138" s="63"/>
      <c r="AX2138" s="63"/>
      <c r="AY2138" s="63"/>
      <c r="AZ2138" s="63"/>
      <c r="BA2138" s="63"/>
      <c r="BB2138" s="63"/>
      <c r="BC2138" s="63"/>
      <c r="BD2138" s="63"/>
      <c r="BE2138" s="63"/>
      <c r="BF2138" s="63"/>
      <c r="BG2138" s="63"/>
      <c r="BH2138" s="63"/>
      <c r="BI2138" s="63"/>
      <c r="BJ2138" s="63"/>
      <c r="BK2138" s="63"/>
      <c r="BL2138" s="63"/>
      <c r="BM2138" s="63"/>
      <c r="BN2138" s="63"/>
      <c r="BO2138" s="63"/>
      <c r="BP2138" s="63"/>
      <c r="BQ2138" s="63"/>
      <c r="BR2138" s="63"/>
      <c r="BS2138" s="63"/>
      <c r="BT2138" s="63"/>
      <c r="BU2138" s="63"/>
      <c r="BV2138" s="63"/>
      <c r="BW2138" s="63"/>
      <c r="BX2138" s="63"/>
      <c r="BY2138" s="63"/>
      <c r="BZ2138" s="63"/>
      <c r="CA2138" s="63"/>
      <c r="CB2138" s="63"/>
      <c r="CC2138" s="63"/>
      <c r="CD2138" s="63"/>
      <c r="CE2138" s="63"/>
      <c r="CF2138" s="63"/>
      <c r="CG2138" s="63"/>
      <c r="CH2138" s="63"/>
      <c r="CI2138" s="63"/>
      <c r="CJ2138" s="63"/>
      <c r="CK2138" s="63"/>
      <c r="CL2138" s="63"/>
      <c r="CM2138" s="63"/>
      <c r="CN2138" s="63"/>
      <c r="CO2138" s="63"/>
      <c r="CP2138" s="63"/>
      <c r="CR2138" s="227"/>
      <c r="CS2138" s="74"/>
    </row>
    <row r="2139" spans="1:97" s="72" customFormat="1" ht="75.75" customHeight="1">
      <c r="A2139" s="63"/>
      <c r="B2139" s="63"/>
      <c r="C2139" s="63"/>
      <c r="D2139" s="63"/>
      <c r="E2139" s="63"/>
      <c r="F2139" s="63"/>
      <c r="G2139" s="63"/>
      <c r="H2139" s="63"/>
      <c r="I2139" s="63"/>
      <c r="J2139" s="63"/>
      <c r="K2139" s="63"/>
      <c r="L2139" s="63"/>
      <c r="M2139" s="63"/>
      <c r="N2139" s="63"/>
      <c r="O2139" s="63"/>
      <c r="P2139" s="63"/>
      <c r="Q2139" s="63"/>
      <c r="R2139" s="63"/>
      <c r="S2139" s="63"/>
      <c r="T2139" s="63"/>
      <c r="U2139" s="63"/>
      <c r="V2139" s="63"/>
      <c r="W2139" s="63"/>
      <c r="X2139" s="63"/>
      <c r="Y2139" s="63"/>
      <c r="Z2139" s="63"/>
      <c r="AA2139" s="63"/>
      <c r="AB2139" s="63"/>
      <c r="AC2139" s="63"/>
      <c r="AD2139" s="63"/>
      <c r="AE2139" s="63"/>
      <c r="AF2139" s="63"/>
      <c r="AG2139" s="63"/>
      <c r="AH2139" s="63"/>
      <c r="AI2139" s="63"/>
      <c r="AJ2139" s="63"/>
      <c r="AK2139" s="63"/>
      <c r="AL2139" s="63"/>
      <c r="AM2139" s="63"/>
      <c r="AN2139" s="63"/>
      <c r="AO2139" s="63"/>
      <c r="AP2139" s="63"/>
      <c r="AQ2139" s="63"/>
      <c r="AR2139" s="63"/>
      <c r="AS2139" s="63"/>
      <c r="AT2139" s="63"/>
      <c r="AU2139" s="63"/>
      <c r="AV2139" s="63"/>
      <c r="AW2139" s="63"/>
      <c r="AX2139" s="63"/>
      <c r="AY2139" s="63"/>
      <c r="AZ2139" s="63"/>
      <c r="BA2139" s="63"/>
      <c r="BB2139" s="63"/>
      <c r="BC2139" s="63"/>
      <c r="BD2139" s="63"/>
      <c r="BE2139" s="63"/>
      <c r="BF2139" s="63"/>
      <c r="BG2139" s="63"/>
      <c r="BH2139" s="63"/>
      <c r="BI2139" s="63"/>
      <c r="BJ2139" s="63"/>
      <c r="BK2139" s="63"/>
      <c r="BL2139" s="63"/>
      <c r="BM2139" s="63"/>
      <c r="BN2139" s="63"/>
      <c r="BO2139" s="63"/>
      <c r="BP2139" s="63"/>
      <c r="BQ2139" s="63"/>
      <c r="BR2139" s="63"/>
      <c r="BS2139" s="63"/>
      <c r="BT2139" s="63"/>
      <c r="BU2139" s="63"/>
      <c r="BV2139" s="63"/>
      <c r="BW2139" s="63"/>
      <c r="BX2139" s="63"/>
      <c r="BY2139" s="63"/>
      <c r="BZ2139" s="63"/>
      <c r="CA2139" s="63"/>
      <c r="CB2139" s="63"/>
      <c r="CC2139" s="63"/>
      <c r="CD2139" s="63"/>
      <c r="CE2139" s="63"/>
      <c r="CF2139" s="63"/>
      <c r="CG2139" s="63"/>
      <c r="CH2139" s="63"/>
      <c r="CI2139" s="63"/>
      <c r="CJ2139" s="63"/>
      <c r="CK2139" s="63"/>
      <c r="CL2139" s="63"/>
      <c r="CM2139" s="63"/>
      <c r="CN2139" s="63"/>
      <c r="CO2139" s="63"/>
      <c r="CP2139" s="63"/>
      <c r="CR2139" s="227"/>
      <c r="CS2139" s="74"/>
    </row>
    <row r="2140" spans="1:97" s="72" customFormat="1" ht="75.75" customHeight="1">
      <c r="A2140" s="63"/>
      <c r="B2140" s="63"/>
      <c r="C2140" s="63"/>
      <c r="D2140" s="63"/>
      <c r="E2140" s="63"/>
      <c r="F2140" s="63"/>
      <c r="G2140" s="63"/>
      <c r="H2140" s="63"/>
      <c r="I2140" s="63"/>
      <c r="J2140" s="63"/>
      <c r="K2140" s="63"/>
      <c r="L2140" s="63"/>
      <c r="M2140" s="63"/>
      <c r="N2140" s="63"/>
      <c r="O2140" s="63"/>
      <c r="P2140" s="63"/>
      <c r="Q2140" s="63"/>
      <c r="R2140" s="63"/>
      <c r="S2140" s="63"/>
      <c r="T2140" s="63"/>
      <c r="U2140" s="63"/>
      <c r="V2140" s="63"/>
      <c r="W2140" s="63"/>
      <c r="X2140" s="63"/>
      <c r="Y2140" s="63"/>
      <c r="Z2140" s="63"/>
      <c r="AA2140" s="63"/>
      <c r="AB2140" s="63"/>
      <c r="AC2140" s="63"/>
      <c r="AD2140" s="63"/>
      <c r="AE2140" s="63"/>
      <c r="AF2140" s="63"/>
      <c r="AG2140" s="63"/>
      <c r="AH2140" s="63"/>
      <c r="AI2140" s="63"/>
      <c r="AJ2140" s="63"/>
      <c r="AK2140" s="63"/>
      <c r="AL2140" s="63"/>
      <c r="AM2140" s="63"/>
      <c r="AN2140" s="63"/>
      <c r="AO2140" s="63"/>
      <c r="AP2140" s="63"/>
      <c r="AQ2140" s="63"/>
      <c r="AR2140" s="63"/>
      <c r="AS2140" s="63"/>
      <c r="AT2140" s="63"/>
      <c r="AU2140" s="63"/>
      <c r="AV2140" s="63"/>
      <c r="AW2140" s="63"/>
      <c r="AX2140" s="63"/>
      <c r="AY2140" s="63"/>
      <c r="AZ2140" s="63"/>
      <c r="BA2140" s="63"/>
      <c r="BB2140" s="63"/>
      <c r="BC2140" s="63"/>
      <c r="BD2140" s="63"/>
      <c r="BE2140" s="63"/>
      <c r="BF2140" s="63"/>
      <c r="BG2140" s="63"/>
      <c r="BH2140" s="63"/>
      <c r="BI2140" s="63"/>
      <c r="BJ2140" s="63"/>
      <c r="BK2140" s="63"/>
      <c r="BL2140" s="63"/>
      <c r="BM2140" s="63"/>
      <c r="BN2140" s="63"/>
      <c r="BO2140" s="63"/>
      <c r="BP2140" s="63"/>
      <c r="BQ2140" s="63"/>
      <c r="BR2140" s="63"/>
      <c r="BS2140" s="63"/>
      <c r="BT2140" s="63"/>
      <c r="BU2140" s="63"/>
      <c r="BV2140" s="63"/>
      <c r="BW2140" s="63"/>
      <c r="BX2140" s="63"/>
      <c r="BY2140" s="63"/>
      <c r="BZ2140" s="63"/>
      <c r="CA2140" s="63"/>
      <c r="CB2140" s="63"/>
      <c r="CC2140" s="63"/>
      <c r="CD2140" s="63"/>
      <c r="CE2140" s="63"/>
      <c r="CF2140" s="63"/>
      <c r="CG2140" s="63"/>
      <c r="CH2140" s="63"/>
      <c r="CI2140" s="63"/>
      <c r="CJ2140" s="63"/>
      <c r="CK2140" s="63"/>
      <c r="CL2140" s="63"/>
      <c r="CM2140" s="63"/>
      <c r="CN2140" s="63"/>
      <c r="CO2140" s="63"/>
      <c r="CP2140" s="63"/>
      <c r="CR2140" s="227"/>
      <c r="CS2140" s="74"/>
    </row>
    <row r="2141" spans="1:97" s="72" customFormat="1" ht="75.75" customHeight="1">
      <c r="A2141" s="63"/>
      <c r="B2141" s="63"/>
      <c r="C2141" s="63"/>
      <c r="D2141" s="63"/>
      <c r="E2141" s="63"/>
      <c r="F2141" s="63"/>
      <c r="G2141" s="63"/>
      <c r="H2141" s="63"/>
      <c r="I2141" s="63"/>
      <c r="J2141" s="63"/>
      <c r="K2141" s="63"/>
      <c r="L2141" s="63"/>
      <c r="M2141" s="63"/>
      <c r="N2141" s="63"/>
      <c r="O2141" s="63"/>
      <c r="P2141" s="63"/>
      <c r="Q2141" s="63"/>
      <c r="R2141" s="63"/>
      <c r="S2141" s="63"/>
      <c r="T2141" s="63"/>
      <c r="U2141" s="63"/>
      <c r="V2141" s="63"/>
      <c r="W2141" s="63"/>
      <c r="X2141" s="63"/>
      <c r="Y2141" s="63"/>
      <c r="Z2141" s="63"/>
      <c r="AA2141" s="63"/>
      <c r="AB2141" s="63"/>
      <c r="AC2141" s="63"/>
      <c r="AD2141" s="63"/>
      <c r="AE2141" s="63"/>
      <c r="AF2141" s="63"/>
      <c r="AG2141" s="63"/>
      <c r="AH2141" s="63"/>
      <c r="AI2141" s="63"/>
      <c r="AJ2141" s="63"/>
      <c r="AK2141" s="63"/>
      <c r="AL2141" s="63"/>
      <c r="AM2141" s="63"/>
      <c r="AN2141" s="63"/>
      <c r="AO2141" s="63"/>
      <c r="AP2141" s="63"/>
      <c r="AQ2141" s="63"/>
      <c r="AR2141" s="63"/>
      <c r="AS2141" s="63"/>
      <c r="AT2141" s="63"/>
      <c r="AU2141" s="63"/>
      <c r="AV2141" s="63"/>
      <c r="AW2141" s="63"/>
      <c r="AX2141" s="63"/>
      <c r="AY2141" s="63"/>
      <c r="AZ2141" s="63"/>
      <c r="BA2141" s="63"/>
      <c r="BB2141" s="63"/>
      <c r="BC2141" s="63"/>
      <c r="BD2141" s="63"/>
      <c r="BE2141" s="63"/>
      <c r="BF2141" s="63"/>
      <c r="BG2141" s="63"/>
      <c r="BH2141" s="63"/>
      <c r="BI2141" s="63"/>
      <c r="BJ2141" s="63"/>
      <c r="BK2141" s="63"/>
      <c r="BL2141" s="63"/>
      <c r="BM2141" s="63"/>
      <c r="BN2141" s="63"/>
      <c r="BO2141" s="63"/>
      <c r="BP2141" s="63"/>
      <c r="BQ2141" s="63"/>
      <c r="BR2141" s="63"/>
      <c r="BS2141" s="63"/>
      <c r="BT2141" s="63"/>
      <c r="BU2141" s="63"/>
      <c r="BV2141" s="63"/>
      <c r="BW2141" s="63"/>
      <c r="BX2141" s="63"/>
      <c r="BY2141" s="63"/>
      <c r="BZ2141" s="63"/>
      <c r="CA2141" s="63"/>
      <c r="CB2141" s="63"/>
      <c r="CC2141" s="63"/>
      <c r="CD2141" s="63"/>
      <c r="CE2141" s="63"/>
      <c r="CF2141" s="63"/>
      <c r="CG2141" s="63"/>
      <c r="CH2141" s="63"/>
      <c r="CI2141" s="63"/>
      <c r="CJ2141" s="63"/>
      <c r="CK2141" s="63"/>
      <c r="CL2141" s="63"/>
      <c r="CM2141" s="63"/>
      <c r="CN2141" s="63"/>
      <c r="CO2141" s="63"/>
      <c r="CP2141" s="63"/>
      <c r="CR2141" s="227"/>
      <c r="CS2141" s="74"/>
    </row>
    <row r="2142" spans="1:97" s="72" customFormat="1" ht="75.75" customHeight="1">
      <c r="A2142" s="63"/>
      <c r="B2142" s="63"/>
      <c r="C2142" s="63"/>
      <c r="D2142" s="63"/>
      <c r="E2142" s="63"/>
      <c r="F2142" s="63"/>
      <c r="G2142" s="63"/>
      <c r="H2142" s="63"/>
      <c r="I2142" s="63"/>
      <c r="J2142" s="63"/>
      <c r="K2142" s="63"/>
      <c r="L2142" s="63"/>
      <c r="M2142" s="63"/>
      <c r="N2142" s="63"/>
      <c r="O2142" s="63"/>
      <c r="P2142" s="63"/>
      <c r="Q2142" s="63"/>
      <c r="R2142" s="63"/>
      <c r="S2142" s="63"/>
      <c r="T2142" s="63"/>
      <c r="U2142" s="63"/>
      <c r="V2142" s="63"/>
      <c r="W2142" s="63"/>
      <c r="X2142" s="63"/>
      <c r="Y2142" s="63"/>
      <c r="Z2142" s="63"/>
      <c r="AA2142" s="63"/>
      <c r="AB2142" s="63"/>
      <c r="AC2142" s="63"/>
      <c r="AD2142" s="63"/>
      <c r="AE2142" s="63"/>
      <c r="AF2142" s="63"/>
      <c r="AG2142" s="63"/>
      <c r="AH2142" s="63"/>
      <c r="AI2142" s="63"/>
      <c r="AJ2142" s="63"/>
      <c r="AK2142" s="63"/>
      <c r="AL2142" s="63"/>
      <c r="AM2142" s="63"/>
      <c r="AN2142" s="63"/>
      <c r="AO2142" s="63"/>
      <c r="AP2142" s="63"/>
      <c r="AQ2142" s="63"/>
      <c r="AR2142" s="63"/>
      <c r="AS2142" s="63"/>
      <c r="AT2142" s="63"/>
      <c r="AU2142" s="63"/>
      <c r="AV2142" s="63"/>
      <c r="AW2142" s="63"/>
      <c r="AX2142" s="63"/>
      <c r="AY2142" s="63"/>
      <c r="AZ2142" s="63"/>
      <c r="BA2142" s="63"/>
      <c r="BB2142" s="63"/>
      <c r="BC2142" s="63"/>
      <c r="BD2142" s="63"/>
      <c r="BE2142" s="63"/>
      <c r="BF2142" s="63"/>
      <c r="BG2142" s="63"/>
      <c r="BH2142" s="63"/>
      <c r="BI2142" s="63"/>
      <c r="BJ2142" s="63"/>
      <c r="BK2142" s="63"/>
      <c r="BL2142" s="63"/>
      <c r="BM2142" s="63"/>
      <c r="BN2142" s="63"/>
      <c r="BO2142" s="63"/>
      <c r="BP2142" s="63"/>
      <c r="BQ2142" s="63"/>
      <c r="BR2142" s="63"/>
      <c r="BS2142" s="63"/>
      <c r="BT2142" s="63"/>
      <c r="BU2142" s="63"/>
      <c r="BV2142" s="63"/>
      <c r="BW2142" s="63"/>
      <c r="BX2142" s="63"/>
      <c r="BY2142" s="63"/>
      <c r="BZ2142" s="63"/>
      <c r="CA2142" s="63"/>
      <c r="CB2142" s="63"/>
      <c r="CC2142" s="63"/>
      <c r="CD2142" s="63"/>
      <c r="CE2142" s="63"/>
      <c r="CF2142" s="63"/>
      <c r="CG2142" s="63"/>
      <c r="CH2142" s="63"/>
      <c r="CI2142" s="63"/>
      <c r="CJ2142" s="63"/>
      <c r="CK2142" s="63"/>
      <c r="CL2142" s="63"/>
      <c r="CM2142" s="63"/>
      <c r="CN2142" s="63"/>
      <c r="CO2142" s="63"/>
      <c r="CP2142" s="63"/>
      <c r="CR2142" s="227"/>
      <c r="CS2142" s="74"/>
    </row>
    <row r="2143" spans="1:97" s="72" customFormat="1" ht="75.75" customHeight="1">
      <c r="A2143" s="63"/>
      <c r="B2143" s="63"/>
      <c r="C2143" s="63"/>
      <c r="D2143" s="63"/>
      <c r="E2143" s="63"/>
      <c r="F2143" s="63"/>
      <c r="G2143" s="63"/>
      <c r="H2143" s="63"/>
      <c r="I2143" s="63"/>
      <c r="J2143" s="63"/>
      <c r="K2143" s="63"/>
      <c r="L2143" s="63"/>
      <c r="M2143" s="63"/>
      <c r="N2143" s="63"/>
      <c r="O2143" s="63"/>
      <c r="P2143" s="63"/>
      <c r="Q2143" s="63"/>
      <c r="R2143" s="63"/>
      <c r="S2143" s="63"/>
      <c r="T2143" s="63"/>
      <c r="U2143" s="63"/>
      <c r="V2143" s="63"/>
      <c r="W2143" s="63"/>
      <c r="X2143" s="63"/>
      <c r="Y2143" s="63"/>
      <c r="Z2143" s="63"/>
      <c r="AA2143" s="63"/>
      <c r="AB2143" s="63"/>
      <c r="AC2143" s="63"/>
      <c r="AD2143" s="63"/>
      <c r="AE2143" s="63"/>
      <c r="AF2143" s="63"/>
      <c r="AG2143" s="63"/>
      <c r="AH2143" s="63"/>
      <c r="AI2143" s="63"/>
      <c r="AJ2143" s="63"/>
      <c r="AK2143" s="63"/>
      <c r="AL2143" s="63"/>
      <c r="AM2143" s="63"/>
      <c r="AN2143" s="63"/>
      <c r="AO2143" s="63"/>
      <c r="AP2143" s="63"/>
      <c r="AQ2143" s="63"/>
      <c r="AR2143" s="63"/>
      <c r="AS2143" s="63"/>
      <c r="AT2143" s="63"/>
      <c r="AU2143" s="63"/>
      <c r="AV2143" s="63"/>
      <c r="AW2143" s="63"/>
      <c r="AX2143" s="63"/>
      <c r="AY2143" s="63"/>
      <c r="AZ2143" s="63"/>
      <c r="BA2143" s="63"/>
      <c r="BB2143" s="63"/>
      <c r="BC2143" s="63"/>
      <c r="BD2143" s="63"/>
      <c r="BE2143" s="63"/>
      <c r="BF2143" s="63"/>
      <c r="BG2143" s="63"/>
      <c r="BH2143" s="63"/>
      <c r="BI2143" s="63"/>
      <c r="BJ2143" s="63"/>
      <c r="BK2143" s="63"/>
      <c r="BL2143" s="63"/>
      <c r="BM2143" s="63"/>
      <c r="BN2143" s="63"/>
      <c r="BO2143" s="63"/>
      <c r="BP2143" s="63"/>
      <c r="BQ2143" s="63"/>
      <c r="BR2143" s="63"/>
      <c r="BS2143" s="63"/>
      <c r="BT2143" s="63"/>
      <c r="BU2143" s="63"/>
      <c r="BV2143" s="63"/>
      <c r="BW2143" s="63"/>
      <c r="BX2143" s="63"/>
      <c r="BY2143" s="63"/>
      <c r="BZ2143" s="63"/>
      <c r="CA2143" s="63"/>
      <c r="CB2143" s="63"/>
      <c r="CC2143" s="63"/>
      <c r="CD2143" s="63"/>
      <c r="CE2143" s="63"/>
      <c r="CF2143" s="63"/>
      <c r="CG2143" s="63"/>
      <c r="CH2143" s="63"/>
      <c r="CI2143" s="63"/>
      <c r="CJ2143" s="63"/>
      <c r="CK2143" s="63"/>
      <c r="CL2143" s="63"/>
      <c r="CM2143" s="63"/>
      <c r="CN2143" s="63"/>
      <c r="CO2143" s="63"/>
      <c r="CP2143" s="63"/>
      <c r="CR2143" s="227"/>
      <c r="CS2143" s="74"/>
    </row>
    <row r="2144" spans="1:97" s="72" customFormat="1" ht="75.75" customHeight="1">
      <c r="A2144" s="63"/>
      <c r="B2144" s="63"/>
      <c r="C2144" s="63"/>
      <c r="D2144" s="63"/>
      <c r="E2144" s="63"/>
      <c r="F2144" s="63"/>
      <c r="G2144" s="63"/>
      <c r="H2144" s="63"/>
      <c r="I2144" s="63"/>
      <c r="J2144" s="63"/>
      <c r="K2144" s="63"/>
      <c r="L2144" s="63"/>
      <c r="M2144" s="63"/>
      <c r="N2144" s="63"/>
      <c r="O2144" s="63"/>
      <c r="P2144" s="63"/>
      <c r="Q2144" s="63"/>
      <c r="R2144" s="63"/>
      <c r="S2144" s="63"/>
      <c r="T2144" s="63"/>
      <c r="U2144" s="63"/>
      <c r="V2144" s="63"/>
      <c r="W2144" s="63"/>
      <c r="X2144" s="63"/>
      <c r="Y2144" s="63"/>
      <c r="Z2144" s="63"/>
      <c r="AA2144" s="63"/>
      <c r="AB2144" s="63"/>
      <c r="AC2144" s="63"/>
      <c r="AD2144" s="63"/>
      <c r="AE2144" s="63"/>
      <c r="AF2144" s="63"/>
      <c r="AG2144" s="63"/>
      <c r="AH2144" s="63"/>
      <c r="AI2144" s="63"/>
      <c r="AJ2144" s="63"/>
      <c r="AK2144" s="63"/>
      <c r="AL2144" s="63"/>
      <c r="AM2144" s="63"/>
      <c r="AN2144" s="63"/>
      <c r="AO2144" s="63"/>
      <c r="AP2144" s="63"/>
      <c r="AQ2144" s="63"/>
      <c r="AR2144" s="63"/>
      <c r="AS2144" s="63"/>
      <c r="AT2144" s="63"/>
      <c r="AU2144" s="63"/>
      <c r="AV2144" s="63"/>
      <c r="AW2144" s="63"/>
      <c r="AX2144" s="63"/>
      <c r="AY2144" s="63"/>
      <c r="AZ2144" s="63"/>
      <c r="BA2144" s="63"/>
      <c r="BB2144" s="63"/>
      <c r="BC2144" s="63"/>
      <c r="BD2144" s="63"/>
      <c r="BE2144" s="63"/>
      <c r="BF2144" s="63"/>
      <c r="BG2144" s="63"/>
      <c r="BH2144" s="63"/>
      <c r="BI2144" s="63"/>
      <c r="BJ2144" s="63"/>
      <c r="BK2144" s="63"/>
      <c r="BL2144" s="63"/>
      <c r="BM2144" s="63"/>
      <c r="BN2144" s="63"/>
      <c r="BO2144" s="63"/>
      <c r="BP2144" s="63"/>
      <c r="BQ2144" s="63"/>
      <c r="BR2144" s="63"/>
      <c r="BS2144" s="63"/>
      <c r="BT2144" s="63"/>
      <c r="BU2144" s="63"/>
      <c r="BV2144" s="63"/>
      <c r="BW2144" s="63"/>
      <c r="BX2144" s="63"/>
      <c r="BY2144" s="63"/>
      <c r="BZ2144" s="63"/>
      <c r="CA2144" s="63"/>
      <c r="CB2144" s="63"/>
      <c r="CC2144" s="63"/>
      <c r="CD2144" s="63"/>
      <c r="CE2144" s="63"/>
      <c r="CF2144" s="63"/>
      <c r="CG2144" s="63"/>
      <c r="CH2144" s="63"/>
      <c r="CI2144" s="63"/>
      <c r="CJ2144" s="63"/>
      <c r="CK2144" s="63"/>
      <c r="CL2144" s="63"/>
      <c r="CM2144" s="63"/>
      <c r="CN2144" s="63"/>
      <c r="CO2144" s="63"/>
      <c r="CP2144" s="63"/>
      <c r="CR2144" s="227"/>
      <c r="CS2144" s="74"/>
    </row>
    <row r="2145" spans="1:97" s="72" customFormat="1" ht="75.75" customHeight="1">
      <c r="A2145" s="63"/>
      <c r="B2145" s="63"/>
      <c r="C2145" s="63"/>
      <c r="D2145" s="63"/>
      <c r="E2145" s="63"/>
      <c r="F2145" s="63"/>
      <c r="G2145" s="63"/>
      <c r="H2145" s="63"/>
      <c r="I2145" s="63"/>
      <c r="J2145" s="63"/>
      <c r="K2145" s="63"/>
      <c r="L2145" s="63"/>
      <c r="M2145" s="63"/>
      <c r="N2145" s="63"/>
      <c r="O2145" s="63"/>
      <c r="P2145" s="63"/>
      <c r="Q2145" s="63"/>
      <c r="R2145" s="63"/>
      <c r="S2145" s="63"/>
      <c r="T2145" s="63"/>
      <c r="U2145" s="63"/>
      <c r="V2145" s="63"/>
      <c r="W2145" s="63"/>
      <c r="X2145" s="63"/>
      <c r="Y2145" s="63"/>
      <c r="Z2145" s="63"/>
      <c r="AA2145" s="63"/>
      <c r="AB2145" s="63"/>
      <c r="AC2145" s="63"/>
      <c r="AD2145" s="63"/>
      <c r="AE2145" s="63"/>
      <c r="AF2145" s="63"/>
      <c r="AG2145" s="63"/>
      <c r="AH2145" s="63"/>
      <c r="AI2145" s="63"/>
      <c r="AJ2145" s="63"/>
      <c r="AK2145" s="63"/>
      <c r="AL2145" s="63"/>
      <c r="AM2145" s="63"/>
      <c r="AN2145" s="63"/>
      <c r="AO2145" s="63"/>
      <c r="AP2145" s="63"/>
      <c r="AQ2145" s="63"/>
      <c r="AR2145" s="63"/>
      <c r="AS2145" s="63"/>
      <c r="AT2145" s="63"/>
      <c r="AU2145" s="63"/>
      <c r="AV2145" s="63"/>
      <c r="AW2145" s="63"/>
      <c r="AX2145" s="63"/>
      <c r="AY2145" s="63"/>
      <c r="AZ2145" s="63"/>
      <c r="BA2145" s="63"/>
      <c r="BB2145" s="63"/>
      <c r="BC2145" s="63"/>
      <c r="BD2145" s="63"/>
      <c r="BE2145" s="63"/>
      <c r="BF2145" s="63"/>
      <c r="BG2145" s="63"/>
      <c r="BH2145" s="63"/>
      <c r="BI2145" s="63"/>
      <c r="BJ2145" s="63"/>
      <c r="BK2145" s="63"/>
      <c r="BL2145" s="63"/>
      <c r="BM2145" s="63"/>
      <c r="BN2145" s="63"/>
      <c r="BO2145" s="63"/>
      <c r="BP2145" s="63"/>
      <c r="BQ2145" s="63"/>
      <c r="BR2145" s="63"/>
      <c r="BS2145" s="63"/>
      <c r="BT2145" s="63"/>
      <c r="BU2145" s="63"/>
      <c r="BV2145" s="63"/>
      <c r="BW2145" s="63"/>
      <c r="BX2145" s="63"/>
      <c r="BY2145" s="63"/>
      <c r="BZ2145" s="63"/>
      <c r="CA2145" s="63"/>
      <c r="CB2145" s="63"/>
      <c r="CC2145" s="63"/>
      <c r="CD2145" s="63"/>
      <c r="CE2145" s="63"/>
      <c r="CF2145" s="63"/>
      <c r="CG2145" s="63"/>
      <c r="CH2145" s="63"/>
      <c r="CI2145" s="63"/>
      <c r="CJ2145" s="63"/>
      <c r="CK2145" s="63"/>
      <c r="CL2145" s="63"/>
      <c r="CM2145" s="63"/>
      <c r="CN2145" s="63"/>
      <c r="CO2145" s="63"/>
      <c r="CP2145" s="63"/>
      <c r="CR2145" s="227"/>
      <c r="CS2145" s="74"/>
    </row>
    <row r="2146" spans="1:97" s="72" customFormat="1" ht="75.75" customHeight="1">
      <c r="A2146" s="63"/>
      <c r="B2146" s="63"/>
      <c r="C2146" s="63"/>
      <c r="D2146" s="63"/>
      <c r="E2146" s="63"/>
      <c r="F2146" s="63"/>
      <c r="G2146" s="63"/>
      <c r="H2146" s="63"/>
      <c r="I2146" s="63"/>
      <c r="J2146" s="63"/>
      <c r="K2146" s="63"/>
      <c r="L2146" s="63"/>
      <c r="M2146" s="63"/>
      <c r="N2146" s="63"/>
      <c r="O2146" s="63"/>
      <c r="P2146" s="63"/>
      <c r="Q2146" s="63"/>
      <c r="R2146" s="63"/>
      <c r="S2146" s="63"/>
      <c r="T2146" s="63"/>
      <c r="U2146" s="63"/>
      <c r="V2146" s="63"/>
      <c r="W2146" s="63"/>
      <c r="X2146" s="63"/>
      <c r="Y2146" s="63"/>
      <c r="Z2146" s="63"/>
      <c r="AA2146" s="63"/>
      <c r="AB2146" s="63"/>
      <c r="AC2146" s="63"/>
      <c r="AD2146" s="63"/>
      <c r="AE2146" s="63"/>
      <c r="AF2146" s="63"/>
      <c r="AG2146" s="63"/>
      <c r="AH2146" s="63"/>
      <c r="AI2146" s="63"/>
      <c r="AJ2146" s="63"/>
      <c r="AK2146" s="63"/>
      <c r="AL2146" s="63"/>
      <c r="AM2146" s="63"/>
      <c r="AN2146" s="63"/>
      <c r="AO2146" s="63"/>
      <c r="AP2146" s="63"/>
      <c r="AQ2146" s="63"/>
      <c r="AR2146" s="63"/>
      <c r="AS2146" s="63"/>
      <c r="AT2146" s="63"/>
      <c r="AU2146" s="63"/>
      <c r="AV2146" s="63"/>
      <c r="AW2146" s="63"/>
      <c r="AX2146" s="63"/>
      <c r="AY2146" s="63"/>
      <c r="AZ2146" s="63"/>
      <c r="BA2146" s="63"/>
      <c r="BB2146" s="63"/>
      <c r="BC2146" s="63"/>
      <c r="BD2146" s="63"/>
      <c r="BE2146" s="63"/>
      <c r="BF2146" s="63"/>
      <c r="BG2146" s="63"/>
      <c r="BH2146" s="63"/>
      <c r="BI2146" s="63"/>
      <c r="BJ2146" s="63"/>
      <c r="BK2146" s="63"/>
      <c r="BL2146" s="63"/>
      <c r="BM2146" s="63"/>
      <c r="BN2146" s="63"/>
      <c r="BO2146" s="63"/>
      <c r="BP2146" s="63"/>
      <c r="BQ2146" s="63"/>
      <c r="BR2146" s="63"/>
      <c r="BS2146" s="63"/>
      <c r="BT2146" s="63"/>
      <c r="BU2146" s="63"/>
      <c r="BV2146" s="63"/>
      <c r="BW2146" s="63"/>
      <c r="BX2146" s="63"/>
      <c r="BY2146" s="63"/>
      <c r="BZ2146" s="63"/>
      <c r="CA2146" s="63"/>
      <c r="CB2146" s="63"/>
      <c r="CC2146" s="63"/>
      <c r="CD2146" s="63"/>
      <c r="CE2146" s="63"/>
      <c r="CF2146" s="63"/>
      <c r="CG2146" s="63"/>
      <c r="CH2146" s="63"/>
      <c r="CI2146" s="63"/>
      <c r="CJ2146" s="63"/>
      <c r="CK2146" s="63"/>
      <c r="CL2146" s="63"/>
      <c r="CM2146" s="63"/>
      <c r="CN2146" s="63"/>
      <c r="CO2146" s="63"/>
      <c r="CP2146" s="63"/>
      <c r="CR2146" s="227"/>
      <c r="CS2146" s="74"/>
    </row>
    <row r="2147" spans="1:97" s="72" customFormat="1" ht="75.75" customHeight="1">
      <c r="A2147" s="63"/>
      <c r="B2147" s="63"/>
      <c r="C2147" s="63"/>
      <c r="D2147" s="63"/>
      <c r="E2147" s="63"/>
      <c r="F2147" s="63"/>
      <c r="G2147" s="63"/>
      <c r="H2147" s="63"/>
      <c r="I2147" s="63"/>
      <c r="J2147" s="63"/>
      <c r="K2147" s="63"/>
      <c r="L2147" s="63"/>
      <c r="M2147" s="63"/>
      <c r="N2147" s="63"/>
      <c r="O2147" s="63"/>
      <c r="P2147" s="63"/>
      <c r="Q2147" s="63"/>
      <c r="R2147" s="63"/>
      <c r="S2147" s="63"/>
      <c r="T2147" s="63"/>
      <c r="U2147" s="63"/>
      <c r="V2147" s="63"/>
      <c r="W2147" s="63"/>
      <c r="X2147" s="63"/>
      <c r="Y2147" s="63"/>
      <c r="Z2147" s="63"/>
      <c r="AA2147" s="63"/>
      <c r="AB2147" s="63"/>
      <c r="AC2147" s="63"/>
      <c r="AD2147" s="63"/>
      <c r="AE2147" s="63"/>
      <c r="AF2147" s="63"/>
      <c r="AG2147" s="63"/>
      <c r="AH2147" s="63"/>
      <c r="AI2147" s="63"/>
      <c r="AJ2147" s="63"/>
      <c r="AK2147" s="63"/>
      <c r="AL2147" s="63"/>
      <c r="AM2147" s="63"/>
      <c r="AN2147" s="63"/>
      <c r="AO2147" s="63"/>
      <c r="AP2147" s="63"/>
      <c r="AQ2147" s="63"/>
      <c r="AR2147" s="63"/>
      <c r="AS2147" s="63"/>
      <c r="AT2147" s="63"/>
      <c r="AU2147" s="63"/>
      <c r="AV2147" s="63"/>
      <c r="AW2147" s="63"/>
      <c r="AX2147" s="63"/>
      <c r="AY2147" s="63"/>
      <c r="AZ2147" s="63"/>
      <c r="BA2147" s="63"/>
      <c r="BB2147" s="63"/>
      <c r="BC2147" s="63"/>
      <c r="BD2147" s="63"/>
      <c r="BE2147" s="63"/>
      <c r="BF2147" s="63"/>
      <c r="BG2147" s="63"/>
      <c r="BH2147" s="63"/>
      <c r="BI2147" s="63"/>
      <c r="BJ2147" s="63"/>
      <c r="BK2147" s="63"/>
      <c r="BL2147" s="63"/>
      <c r="BM2147" s="63"/>
      <c r="BN2147" s="63"/>
      <c r="BO2147" s="63"/>
      <c r="BP2147" s="63"/>
      <c r="BQ2147" s="63"/>
      <c r="BR2147" s="63"/>
      <c r="BS2147" s="63"/>
      <c r="BT2147" s="63"/>
      <c r="BU2147" s="63"/>
      <c r="BV2147" s="63"/>
      <c r="BW2147" s="63"/>
      <c r="BX2147" s="63"/>
      <c r="BY2147" s="63"/>
      <c r="BZ2147" s="63"/>
      <c r="CA2147" s="63"/>
      <c r="CB2147" s="63"/>
      <c r="CC2147" s="63"/>
      <c r="CD2147" s="63"/>
      <c r="CE2147" s="63"/>
      <c r="CF2147" s="63"/>
      <c r="CG2147" s="63"/>
      <c r="CH2147" s="63"/>
      <c r="CI2147" s="63"/>
      <c r="CJ2147" s="63"/>
      <c r="CK2147" s="63"/>
      <c r="CL2147" s="63"/>
      <c r="CM2147" s="63"/>
      <c r="CN2147" s="63"/>
      <c r="CO2147" s="63"/>
      <c r="CP2147" s="63"/>
      <c r="CR2147" s="227"/>
      <c r="CS2147" s="74"/>
    </row>
    <row r="2148" spans="1:97" s="72" customFormat="1" ht="75.75" customHeight="1">
      <c r="A2148" s="63"/>
      <c r="B2148" s="63"/>
      <c r="C2148" s="63"/>
      <c r="D2148" s="63"/>
      <c r="E2148" s="63"/>
      <c r="F2148" s="63"/>
      <c r="G2148" s="63"/>
      <c r="H2148" s="63"/>
      <c r="I2148" s="63"/>
      <c r="J2148" s="63"/>
      <c r="K2148" s="63"/>
      <c r="L2148" s="63"/>
      <c r="M2148" s="63"/>
      <c r="N2148" s="63"/>
      <c r="O2148" s="63"/>
      <c r="P2148" s="63"/>
      <c r="Q2148" s="63"/>
      <c r="R2148" s="63"/>
      <c r="S2148" s="63"/>
      <c r="T2148" s="63"/>
      <c r="U2148" s="63"/>
      <c r="V2148" s="63"/>
      <c r="W2148" s="63"/>
      <c r="X2148" s="63"/>
      <c r="Y2148" s="63"/>
      <c r="Z2148" s="63"/>
      <c r="AA2148" s="63"/>
      <c r="AB2148" s="63"/>
      <c r="AC2148" s="63"/>
      <c r="AD2148" s="63"/>
      <c r="AE2148" s="63"/>
      <c r="AF2148" s="63"/>
      <c r="AG2148" s="63"/>
      <c r="AH2148" s="63"/>
      <c r="AI2148" s="63"/>
      <c r="AJ2148" s="63"/>
      <c r="AK2148" s="63"/>
      <c r="AL2148" s="63"/>
      <c r="AM2148" s="63"/>
      <c r="AN2148" s="63"/>
      <c r="AO2148" s="63"/>
      <c r="AP2148" s="63"/>
      <c r="AQ2148" s="63"/>
      <c r="AR2148" s="63"/>
      <c r="AS2148" s="63"/>
      <c r="AT2148" s="63"/>
      <c r="AU2148" s="63"/>
      <c r="AV2148" s="63"/>
      <c r="AW2148" s="63"/>
      <c r="AX2148" s="63"/>
      <c r="AY2148" s="63"/>
      <c r="AZ2148" s="63"/>
      <c r="BA2148" s="63"/>
      <c r="BB2148" s="63"/>
      <c r="BC2148" s="63"/>
      <c r="BD2148" s="63"/>
      <c r="BE2148" s="63"/>
      <c r="BF2148" s="63"/>
      <c r="BG2148" s="63"/>
      <c r="BH2148" s="63"/>
      <c r="BI2148" s="63"/>
      <c r="BJ2148" s="63"/>
      <c r="BK2148" s="63"/>
      <c r="BL2148" s="63"/>
      <c r="BM2148" s="63"/>
      <c r="BN2148" s="63"/>
      <c r="BO2148" s="63"/>
      <c r="BP2148" s="63"/>
      <c r="BQ2148" s="63"/>
      <c r="BR2148" s="63"/>
      <c r="BS2148" s="63"/>
      <c r="BT2148" s="63"/>
      <c r="BU2148" s="63"/>
      <c r="BV2148" s="63"/>
      <c r="BW2148" s="63"/>
      <c r="BX2148" s="63"/>
      <c r="BY2148" s="63"/>
      <c r="BZ2148" s="63"/>
      <c r="CA2148" s="63"/>
      <c r="CB2148" s="63"/>
      <c r="CC2148" s="63"/>
      <c r="CD2148" s="63"/>
      <c r="CE2148" s="63"/>
      <c r="CF2148" s="63"/>
      <c r="CG2148" s="63"/>
      <c r="CH2148" s="63"/>
      <c r="CI2148" s="63"/>
      <c r="CJ2148" s="63"/>
      <c r="CK2148" s="63"/>
      <c r="CL2148" s="63"/>
      <c r="CM2148" s="63"/>
      <c r="CN2148" s="63"/>
      <c r="CO2148" s="63"/>
      <c r="CP2148" s="63"/>
      <c r="CR2148" s="227"/>
      <c r="CS2148" s="74"/>
    </row>
    <row r="2149" spans="1:97" s="72" customFormat="1" ht="75.75" customHeight="1">
      <c r="A2149" s="63"/>
      <c r="B2149" s="63"/>
      <c r="C2149" s="63"/>
      <c r="D2149" s="63"/>
      <c r="E2149" s="63"/>
      <c r="F2149" s="63"/>
      <c r="G2149" s="63"/>
      <c r="H2149" s="63"/>
      <c r="I2149" s="63"/>
      <c r="J2149" s="63"/>
      <c r="K2149" s="63"/>
      <c r="L2149" s="63"/>
      <c r="M2149" s="63"/>
      <c r="N2149" s="63"/>
      <c r="O2149" s="63"/>
      <c r="P2149" s="63"/>
      <c r="Q2149" s="63"/>
      <c r="R2149" s="63"/>
      <c r="S2149" s="63"/>
      <c r="T2149" s="63"/>
      <c r="U2149" s="63"/>
      <c r="V2149" s="63"/>
      <c r="W2149" s="63"/>
      <c r="X2149" s="63"/>
      <c r="Y2149" s="63"/>
      <c r="Z2149" s="63"/>
      <c r="AA2149" s="63"/>
      <c r="AB2149" s="63"/>
      <c r="AC2149" s="63"/>
      <c r="AD2149" s="63"/>
      <c r="AE2149" s="63"/>
      <c r="AF2149" s="63"/>
      <c r="AG2149" s="63"/>
      <c r="AH2149" s="63"/>
      <c r="AI2149" s="63"/>
      <c r="AJ2149" s="63"/>
      <c r="AK2149" s="63"/>
      <c r="AL2149" s="63"/>
      <c r="AM2149" s="63"/>
      <c r="AN2149" s="63"/>
      <c r="AO2149" s="63"/>
      <c r="AP2149" s="63"/>
      <c r="AQ2149" s="63"/>
      <c r="AR2149" s="63"/>
      <c r="AS2149" s="63"/>
      <c r="AT2149" s="63"/>
      <c r="AU2149" s="63"/>
      <c r="AV2149" s="63"/>
      <c r="AW2149" s="63"/>
      <c r="AX2149" s="63"/>
      <c r="AY2149" s="63"/>
      <c r="AZ2149" s="63"/>
      <c r="BA2149" s="63"/>
      <c r="BB2149" s="63"/>
      <c r="BC2149" s="63"/>
      <c r="BD2149" s="63"/>
      <c r="BE2149" s="63"/>
      <c r="BF2149" s="63"/>
      <c r="BG2149" s="63"/>
      <c r="BH2149" s="63"/>
      <c r="BI2149" s="63"/>
      <c r="BJ2149" s="63"/>
      <c r="BK2149" s="63"/>
      <c r="BL2149" s="63"/>
      <c r="BM2149" s="63"/>
      <c r="BN2149" s="63"/>
      <c r="BO2149" s="63"/>
      <c r="BP2149" s="63"/>
      <c r="BQ2149" s="63"/>
      <c r="BR2149" s="63"/>
      <c r="BS2149" s="63"/>
      <c r="BT2149" s="63"/>
      <c r="BU2149" s="63"/>
      <c r="BV2149" s="63"/>
      <c r="BW2149" s="63"/>
      <c r="BX2149" s="63"/>
      <c r="BY2149" s="63"/>
      <c r="BZ2149" s="63"/>
      <c r="CA2149" s="63"/>
      <c r="CB2149" s="63"/>
      <c r="CC2149" s="63"/>
      <c r="CD2149" s="63"/>
      <c r="CE2149" s="63"/>
      <c r="CF2149" s="63"/>
      <c r="CG2149" s="63"/>
      <c r="CH2149" s="63"/>
      <c r="CI2149" s="63"/>
      <c r="CJ2149" s="63"/>
      <c r="CK2149" s="63"/>
      <c r="CL2149" s="63"/>
      <c r="CM2149" s="63"/>
      <c r="CN2149" s="63"/>
      <c r="CO2149" s="63"/>
      <c r="CP2149" s="63"/>
      <c r="CR2149" s="227"/>
      <c r="CS2149" s="74"/>
    </row>
    <row r="2150" spans="1:97" s="72" customFormat="1" ht="75.75" customHeight="1">
      <c r="A2150" s="63"/>
      <c r="B2150" s="63"/>
      <c r="C2150" s="63"/>
      <c r="D2150" s="63"/>
      <c r="E2150" s="63"/>
      <c r="F2150" s="63"/>
      <c r="G2150" s="63"/>
      <c r="H2150" s="63"/>
      <c r="I2150" s="63"/>
      <c r="J2150" s="63"/>
      <c r="K2150" s="63"/>
      <c r="L2150" s="63"/>
      <c r="M2150" s="63"/>
      <c r="N2150" s="63"/>
      <c r="O2150" s="63"/>
      <c r="P2150" s="63"/>
      <c r="Q2150" s="63"/>
      <c r="R2150" s="63"/>
      <c r="S2150" s="63"/>
      <c r="T2150" s="63"/>
      <c r="U2150" s="63"/>
      <c r="V2150" s="63"/>
      <c r="W2150" s="63"/>
      <c r="X2150" s="63"/>
      <c r="Y2150" s="63"/>
      <c r="Z2150" s="63"/>
      <c r="AA2150" s="63"/>
      <c r="AB2150" s="63"/>
      <c r="AC2150" s="63"/>
      <c r="AD2150" s="63"/>
      <c r="AE2150" s="63"/>
      <c r="AF2150" s="63"/>
      <c r="AG2150" s="63"/>
      <c r="AH2150" s="63"/>
      <c r="AI2150" s="63"/>
      <c r="AJ2150" s="63"/>
      <c r="AK2150" s="63"/>
      <c r="AL2150" s="63"/>
      <c r="AM2150" s="63"/>
      <c r="AN2150" s="63"/>
      <c r="AO2150" s="63"/>
      <c r="AP2150" s="63"/>
      <c r="AQ2150" s="63"/>
      <c r="AR2150" s="63"/>
      <c r="AS2150" s="63"/>
      <c r="AT2150" s="63"/>
      <c r="AU2150" s="63"/>
      <c r="AV2150" s="63"/>
      <c r="AW2150" s="63"/>
      <c r="AX2150" s="63"/>
      <c r="AY2150" s="63"/>
      <c r="AZ2150" s="63"/>
      <c r="BA2150" s="63"/>
      <c r="BB2150" s="63"/>
      <c r="BC2150" s="63"/>
      <c r="BD2150" s="63"/>
      <c r="BE2150" s="63"/>
      <c r="BF2150" s="63"/>
      <c r="BG2150" s="63"/>
      <c r="BH2150" s="63"/>
      <c r="BI2150" s="63"/>
      <c r="BJ2150" s="63"/>
      <c r="BK2150" s="63"/>
      <c r="BL2150" s="63"/>
      <c r="BM2150" s="63"/>
      <c r="BN2150" s="63"/>
      <c r="BO2150" s="63"/>
      <c r="BP2150" s="63"/>
      <c r="BQ2150" s="63"/>
      <c r="BR2150" s="63"/>
      <c r="BS2150" s="63"/>
      <c r="BT2150" s="63"/>
      <c r="BU2150" s="63"/>
      <c r="BV2150" s="63"/>
      <c r="BW2150" s="63"/>
      <c r="BX2150" s="63"/>
      <c r="BY2150" s="63"/>
      <c r="BZ2150" s="63"/>
      <c r="CA2150" s="63"/>
      <c r="CB2150" s="63"/>
      <c r="CC2150" s="63"/>
      <c r="CD2150" s="63"/>
      <c r="CE2150" s="63"/>
      <c r="CF2150" s="63"/>
      <c r="CG2150" s="63"/>
      <c r="CH2150" s="63"/>
      <c r="CI2150" s="63"/>
      <c r="CJ2150" s="63"/>
      <c r="CK2150" s="63"/>
      <c r="CL2150" s="63"/>
      <c r="CM2150" s="63"/>
      <c r="CN2150" s="63"/>
      <c r="CO2150" s="63"/>
      <c r="CP2150" s="63"/>
      <c r="CR2150" s="227"/>
      <c r="CS2150" s="74"/>
    </row>
    <row r="2151" spans="1:97" s="72" customFormat="1" ht="75.75" customHeight="1">
      <c r="A2151" s="63"/>
      <c r="B2151" s="63"/>
      <c r="C2151" s="63"/>
      <c r="D2151" s="63"/>
      <c r="E2151" s="63"/>
      <c r="F2151" s="63"/>
      <c r="G2151" s="63"/>
      <c r="H2151" s="63"/>
      <c r="I2151" s="63"/>
      <c r="J2151" s="63"/>
      <c r="K2151" s="63"/>
      <c r="L2151" s="63"/>
      <c r="M2151" s="63"/>
      <c r="N2151" s="63"/>
      <c r="O2151" s="63"/>
      <c r="P2151" s="63"/>
      <c r="Q2151" s="63"/>
      <c r="R2151" s="63"/>
      <c r="S2151" s="63"/>
      <c r="T2151" s="63"/>
      <c r="U2151" s="63"/>
      <c r="V2151" s="63"/>
      <c r="W2151" s="63"/>
      <c r="X2151" s="63"/>
      <c r="Y2151" s="63"/>
      <c r="Z2151" s="63"/>
      <c r="AA2151" s="63"/>
      <c r="AB2151" s="63"/>
      <c r="AC2151" s="63"/>
      <c r="AD2151" s="63"/>
      <c r="AE2151" s="63"/>
      <c r="AF2151" s="63"/>
      <c r="AG2151" s="63"/>
      <c r="AH2151" s="63"/>
      <c r="AI2151" s="63"/>
      <c r="AJ2151" s="63"/>
      <c r="AK2151" s="63"/>
      <c r="AL2151" s="63"/>
      <c r="AM2151" s="63"/>
      <c r="AN2151" s="63"/>
      <c r="AO2151" s="63"/>
      <c r="AP2151" s="63"/>
      <c r="AQ2151" s="63"/>
      <c r="AR2151" s="63"/>
      <c r="AS2151" s="63"/>
      <c r="AT2151" s="63"/>
      <c r="AU2151" s="63"/>
      <c r="AV2151" s="63"/>
      <c r="AW2151" s="63"/>
      <c r="AX2151" s="63"/>
      <c r="AY2151" s="63"/>
      <c r="AZ2151" s="63"/>
      <c r="BA2151" s="63"/>
      <c r="BB2151" s="63"/>
      <c r="BC2151" s="63"/>
      <c r="BD2151" s="63"/>
      <c r="BE2151" s="63"/>
      <c r="BF2151" s="63"/>
      <c r="BG2151" s="63"/>
      <c r="BH2151" s="63"/>
      <c r="BI2151" s="63"/>
      <c r="BJ2151" s="63"/>
      <c r="BK2151" s="63"/>
      <c r="BL2151" s="63"/>
      <c r="BM2151" s="63"/>
      <c r="BN2151" s="63"/>
      <c r="BO2151" s="63"/>
      <c r="BP2151" s="63"/>
      <c r="BQ2151" s="63"/>
      <c r="BR2151" s="63"/>
      <c r="BS2151" s="63"/>
      <c r="BT2151" s="63"/>
      <c r="BU2151" s="63"/>
      <c r="BV2151" s="63"/>
      <c r="BW2151" s="63"/>
      <c r="BX2151" s="63"/>
      <c r="BY2151" s="63"/>
      <c r="BZ2151" s="63"/>
      <c r="CA2151" s="63"/>
      <c r="CB2151" s="63"/>
      <c r="CC2151" s="63"/>
      <c r="CD2151" s="63"/>
      <c r="CE2151" s="63"/>
      <c r="CF2151" s="63"/>
      <c r="CG2151" s="63"/>
      <c r="CH2151" s="63"/>
      <c r="CI2151" s="63"/>
      <c r="CJ2151" s="63"/>
      <c r="CK2151" s="63"/>
      <c r="CL2151" s="63"/>
      <c r="CM2151" s="63"/>
      <c r="CN2151" s="63"/>
      <c r="CO2151" s="63"/>
      <c r="CP2151" s="63"/>
      <c r="CR2151" s="227"/>
      <c r="CS2151" s="74"/>
    </row>
    <row r="2152" spans="1:97" s="72" customFormat="1" ht="75.75" customHeight="1">
      <c r="A2152" s="63"/>
      <c r="B2152" s="63"/>
      <c r="C2152" s="63"/>
      <c r="D2152" s="63"/>
      <c r="E2152" s="63"/>
      <c r="F2152" s="63"/>
      <c r="G2152" s="63"/>
      <c r="H2152" s="63"/>
      <c r="I2152" s="63"/>
      <c r="J2152" s="63"/>
      <c r="K2152" s="63"/>
      <c r="L2152" s="63"/>
      <c r="M2152" s="63"/>
      <c r="N2152" s="63"/>
      <c r="O2152" s="63"/>
      <c r="P2152" s="63"/>
      <c r="Q2152" s="63"/>
      <c r="R2152" s="63"/>
      <c r="S2152" s="63"/>
      <c r="T2152" s="63"/>
      <c r="U2152" s="63"/>
      <c r="V2152" s="63"/>
      <c r="W2152" s="63"/>
      <c r="X2152" s="63"/>
      <c r="Y2152" s="63"/>
      <c r="Z2152" s="63"/>
      <c r="AA2152" s="63"/>
      <c r="AB2152" s="63"/>
      <c r="AC2152" s="63"/>
      <c r="AD2152" s="63"/>
      <c r="AE2152" s="63"/>
      <c r="AF2152" s="63"/>
      <c r="AG2152" s="63"/>
      <c r="AH2152" s="63"/>
      <c r="AI2152" s="63"/>
      <c r="AJ2152" s="63"/>
      <c r="AK2152" s="63"/>
      <c r="AL2152" s="63"/>
      <c r="AM2152" s="63"/>
      <c r="AN2152" s="63"/>
      <c r="AO2152" s="63"/>
      <c r="AP2152" s="63"/>
      <c r="AQ2152" s="63"/>
      <c r="AR2152" s="63"/>
      <c r="AS2152" s="63"/>
      <c r="AT2152" s="63"/>
      <c r="AU2152" s="63"/>
      <c r="AV2152" s="63"/>
      <c r="AW2152" s="63"/>
      <c r="AX2152" s="63"/>
      <c r="AY2152" s="63"/>
      <c r="AZ2152" s="63"/>
      <c r="BA2152" s="63"/>
      <c r="BB2152" s="63"/>
      <c r="BC2152" s="63"/>
      <c r="BD2152" s="63"/>
      <c r="BE2152" s="63"/>
      <c r="BF2152" s="63"/>
      <c r="BG2152" s="63"/>
      <c r="BH2152" s="63"/>
      <c r="BI2152" s="63"/>
      <c r="BJ2152" s="63"/>
      <c r="BK2152" s="63"/>
      <c r="BL2152" s="63"/>
      <c r="BM2152" s="63"/>
      <c r="BN2152" s="63"/>
      <c r="BO2152" s="63"/>
      <c r="BP2152" s="63"/>
      <c r="BQ2152" s="63"/>
      <c r="BR2152" s="63"/>
      <c r="BS2152" s="63"/>
      <c r="BT2152" s="63"/>
      <c r="BU2152" s="63"/>
      <c r="BV2152" s="63"/>
      <c r="BW2152" s="63"/>
      <c r="BX2152" s="63"/>
      <c r="BY2152" s="63"/>
      <c r="BZ2152" s="63"/>
      <c r="CA2152" s="63"/>
      <c r="CB2152" s="63"/>
      <c r="CC2152" s="63"/>
      <c r="CD2152" s="63"/>
      <c r="CE2152" s="63"/>
      <c r="CF2152" s="63"/>
      <c r="CG2152" s="63"/>
      <c r="CH2152" s="63"/>
      <c r="CI2152" s="63"/>
      <c r="CJ2152" s="63"/>
      <c r="CK2152" s="63"/>
      <c r="CL2152" s="63"/>
      <c r="CM2152" s="63"/>
      <c r="CN2152" s="63"/>
      <c r="CO2152" s="63"/>
      <c r="CP2152" s="63"/>
      <c r="CR2152" s="227"/>
      <c r="CS2152" s="74"/>
    </row>
    <row r="2153" spans="1:97" s="72" customFormat="1" ht="75.75" customHeight="1">
      <c r="A2153" s="63"/>
      <c r="B2153" s="63"/>
      <c r="C2153" s="63"/>
      <c r="D2153" s="63"/>
      <c r="E2153" s="63"/>
      <c r="F2153" s="63"/>
      <c r="G2153" s="63"/>
      <c r="H2153" s="63"/>
      <c r="I2153" s="63"/>
      <c r="J2153" s="63"/>
      <c r="K2153" s="63"/>
      <c r="L2153" s="63"/>
      <c r="M2153" s="63"/>
      <c r="N2153" s="63"/>
      <c r="O2153" s="63"/>
      <c r="P2153" s="63"/>
      <c r="Q2153" s="63"/>
      <c r="R2153" s="63"/>
      <c r="S2153" s="63"/>
      <c r="T2153" s="63"/>
      <c r="U2153" s="63"/>
      <c r="V2153" s="63"/>
      <c r="W2153" s="63"/>
      <c r="X2153" s="63"/>
      <c r="Y2153" s="63"/>
      <c r="Z2153" s="63"/>
      <c r="AA2153" s="63"/>
      <c r="AB2153" s="63"/>
      <c r="AC2153" s="63"/>
      <c r="AD2153" s="63"/>
      <c r="AE2153" s="63"/>
      <c r="AF2153" s="63"/>
      <c r="AG2153" s="63"/>
      <c r="AH2153" s="63"/>
      <c r="AI2153" s="63"/>
      <c r="AJ2153" s="63"/>
      <c r="AK2153" s="63"/>
      <c r="AL2153" s="63"/>
      <c r="AM2153" s="63"/>
      <c r="AN2153" s="63"/>
      <c r="AO2153" s="63"/>
      <c r="AP2153" s="63"/>
      <c r="AQ2153" s="63"/>
      <c r="AR2153" s="63"/>
      <c r="AS2153" s="63"/>
      <c r="AT2153" s="63"/>
      <c r="AU2153" s="63"/>
      <c r="AV2153" s="63"/>
      <c r="AW2153" s="63"/>
      <c r="AX2153" s="63"/>
      <c r="AY2153" s="63"/>
      <c r="AZ2153" s="63"/>
      <c r="BA2153" s="63"/>
      <c r="BB2153" s="63"/>
      <c r="BC2153" s="63"/>
      <c r="BD2153" s="63"/>
      <c r="BE2153" s="63"/>
      <c r="BF2153" s="63"/>
      <c r="BG2153" s="63"/>
      <c r="BH2153" s="63"/>
      <c r="BI2153" s="63"/>
      <c r="BJ2153" s="63"/>
      <c r="BK2153" s="63"/>
      <c r="BL2153" s="63"/>
      <c r="BM2153" s="63"/>
      <c r="BN2153" s="63"/>
      <c r="BO2153" s="63"/>
      <c r="BP2153" s="63"/>
      <c r="BQ2153" s="63"/>
      <c r="BR2153" s="63"/>
      <c r="BS2153" s="63"/>
      <c r="BT2153" s="63"/>
      <c r="BU2153" s="63"/>
      <c r="BV2153" s="63"/>
      <c r="BW2153" s="63"/>
      <c r="BX2153" s="63"/>
      <c r="BY2153" s="63"/>
      <c r="BZ2153" s="63"/>
      <c r="CA2153" s="63"/>
      <c r="CB2153" s="63"/>
      <c r="CC2153" s="63"/>
      <c r="CD2153" s="63"/>
      <c r="CE2153" s="63"/>
      <c r="CF2153" s="63"/>
      <c r="CG2153" s="63"/>
      <c r="CH2153" s="63"/>
      <c r="CI2153" s="63"/>
      <c r="CJ2153" s="63"/>
      <c r="CK2153" s="63"/>
      <c r="CL2153" s="63"/>
      <c r="CM2153" s="63"/>
      <c r="CN2153" s="63"/>
      <c r="CO2153" s="63"/>
      <c r="CP2153" s="63"/>
      <c r="CR2153" s="227"/>
      <c r="CS2153" s="74"/>
    </row>
    <row r="2154" spans="1:97" s="72" customFormat="1" ht="75.75" customHeight="1">
      <c r="A2154" s="63"/>
      <c r="B2154" s="63"/>
      <c r="C2154" s="63"/>
      <c r="D2154" s="63"/>
      <c r="E2154" s="63"/>
      <c r="F2154" s="63"/>
      <c r="G2154" s="63"/>
      <c r="H2154" s="63"/>
      <c r="I2154" s="63"/>
      <c r="J2154" s="63"/>
      <c r="K2154" s="63"/>
      <c r="L2154" s="63"/>
      <c r="M2154" s="63"/>
      <c r="N2154" s="63"/>
      <c r="O2154" s="63"/>
      <c r="P2154" s="63"/>
      <c r="Q2154" s="63"/>
      <c r="R2154" s="63"/>
      <c r="S2154" s="63"/>
      <c r="T2154" s="63"/>
      <c r="U2154" s="63"/>
      <c r="V2154" s="63"/>
      <c r="W2154" s="63"/>
      <c r="X2154" s="63"/>
      <c r="Y2154" s="63"/>
      <c r="Z2154" s="63"/>
      <c r="AA2154" s="63"/>
      <c r="AB2154" s="63"/>
      <c r="AC2154" s="63"/>
      <c r="AD2154" s="63"/>
      <c r="AE2154" s="63"/>
      <c r="AF2154" s="63"/>
      <c r="AG2154" s="63"/>
      <c r="AH2154" s="63"/>
      <c r="AI2154" s="63"/>
      <c r="AJ2154" s="63"/>
      <c r="AK2154" s="63"/>
      <c r="AL2154" s="63"/>
      <c r="AM2154" s="63"/>
      <c r="AN2154" s="63"/>
      <c r="AO2154" s="63"/>
      <c r="AP2154" s="63"/>
      <c r="AQ2154" s="63"/>
      <c r="AR2154" s="63"/>
      <c r="AS2154" s="63"/>
      <c r="AT2154" s="63"/>
      <c r="AU2154" s="63"/>
      <c r="AV2154" s="63"/>
      <c r="AW2154" s="63"/>
      <c r="AX2154" s="63"/>
      <c r="AY2154" s="63"/>
      <c r="AZ2154" s="63"/>
      <c r="BA2154" s="63"/>
      <c r="BB2154" s="63"/>
      <c r="BC2154" s="63"/>
      <c r="BD2154" s="63"/>
      <c r="BE2154" s="63"/>
      <c r="BF2154" s="63"/>
      <c r="BG2154" s="63"/>
      <c r="BH2154" s="63"/>
      <c r="BI2154" s="63"/>
      <c r="BJ2154" s="63"/>
      <c r="BK2154" s="63"/>
      <c r="BL2154" s="63"/>
      <c r="BM2154" s="63"/>
      <c r="BN2154" s="63"/>
      <c r="BO2154" s="63"/>
      <c r="BP2154" s="63"/>
      <c r="BQ2154" s="63"/>
      <c r="BR2154" s="63"/>
      <c r="BS2154" s="63"/>
      <c r="BT2154" s="63"/>
      <c r="BU2154" s="63"/>
      <c r="BV2154" s="63"/>
      <c r="BW2154" s="63"/>
      <c r="BX2154" s="63"/>
      <c r="BY2154" s="63"/>
      <c r="BZ2154" s="63"/>
      <c r="CA2154" s="63"/>
      <c r="CB2154" s="63"/>
      <c r="CC2154" s="63"/>
      <c r="CD2154" s="63"/>
      <c r="CE2154" s="63"/>
      <c r="CF2154" s="63"/>
      <c r="CG2154" s="63"/>
      <c r="CH2154" s="63"/>
      <c r="CI2154" s="63"/>
      <c r="CJ2154" s="63"/>
      <c r="CK2154" s="63"/>
      <c r="CL2154" s="63"/>
      <c r="CM2154" s="63"/>
      <c r="CN2154" s="63"/>
      <c r="CO2154" s="63"/>
      <c r="CP2154" s="63"/>
      <c r="CR2154" s="227"/>
      <c r="CS2154" s="74"/>
    </row>
    <row r="2155" spans="1:97" s="72" customFormat="1" ht="75.75" customHeight="1">
      <c r="A2155" s="63"/>
      <c r="B2155" s="63"/>
      <c r="C2155" s="63"/>
      <c r="D2155" s="63"/>
      <c r="E2155" s="63"/>
      <c r="F2155" s="63"/>
      <c r="G2155" s="63"/>
      <c r="H2155" s="63"/>
      <c r="I2155" s="63"/>
      <c r="J2155" s="63"/>
      <c r="K2155" s="63"/>
      <c r="L2155" s="63"/>
      <c r="M2155" s="63"/>
      <c r="N2155" s="63"/>
      <c r="O2155" s="63"/>
      <c r="P2155" s="63"/>
      <c r="Q2155" s="63"/>
      <c r="R2155" s="63"/>
      <c r="S2155" s="63"/>
      <c r="T2155" s="63"/>
      <c r="U2155" s="63"/>
      <c r="V2155" s="63"/>
      <c r="W2155" s="63"/>
      <c r="X2155" s="63"/>
      <c r="Y2155" s="63"/>
      <c r="Z2155" s="63"/>
      <c r="AA2155" s="63"/>
      <c r="AB2155" s="63"/>
      <c r="AC2155" s="63"/>
      <c r="AD2155" s="63"/>
      <c r="AE2155" s="63"/>
      <c r="AF2155" s="63"/>
      <c r="AG2155" s="63"/>
      <c r="AH2155" s="63"/>
      <c r="AI2155" s="63"/>
      <c r="AJ2155" s="63"/>
      <c r="AK2155" s="63"/>
      <c r="AL2155" s="63"/>
      <c r="AM2155" s="63"/>
      <c r="AN2155" s="63"/>
      <c r="AO2155" s="63"/>
      <c r="AP2155" s="63"/>
      <c r="AQ2155" s="63"/>
      <c r="AR2155" s="63"/>
      <c r="AS2155" s="63"/>
      <c r="AT2155" s="63"/>
      <c r="AU2155" s="63"/>
      <c r="AV2155" s="63"/>
      <c r="AW2155" s="63"/>
      <c r="AX2155" s="63"/>
      <c r="AY2155" s="63"/>
      <c r="AZ2155" s="63"/>
      <c r="BA2155" s="63"/>
      <c r="BB2155" s="63"/>
      <c r="BC2155" s="63"/>
      <c r="BD2155" s="63"/>
      <c r="BE2155" s="63"/>
      <c r="BF2155" s="63"/>
      <c r="BG2155" s="63"/>
      <c r="BH2155" s="63"/>
      <c r="BI2155" s="63"/>
      <c r="BJ2155" s="63"/>
      <c r="BK2155" s="63"/>
      <c r="BL2155" s="63"/>
      <c r="BM2155" s="63"/>
      <c r="BN2155" s="63"/>
      <c r="BO2155" s="63"/>
      <c r="BP2155" s="63"/>
      <c r="BQ2155" s="63"/>
      <c r="BR2155" s="63"/>
      <c r="BS2155" s="63"/>
      <c r="BT2155" s="63"/>
      <c r="BU2155" s="63"/>
      <c r="BV2155" s="63"/>
      <c r="BW2155" s="63"/>
      <c r="BX2155" s="63"/>
      <c r="BY2155" s="63"/>
      <c r="BZ2155" s="63"/>
      <c r="CA2155" s="63"/>
      <c r="CB2155" s="63"/>
      <c r="CC2155" s="63"/>
      <c r="CD2155" s="63"/>
      <c r="CE2155" s="63"/>
      <c r="CF2155" s="63"/>
      <c r="CG2155" s="63"/>
      <c r="CH2155" s="63"/>
      <c r="CI2155" s="63"/>
      <c r="CJ2155" s="63"/>
      <c r="CK2155" s="63"/>
      <c r="CL2155" s="63"/>
      <c r="CM2155" s="63"/>
      <c r="CN2155" s="63"/>
      <c r="CO2155" s="63"/>
      <c r="CP2155" s="63"/>
      <c r="CR2155" s="227"/>
      <c r="CS2155" s="74"/>
    </row>
    <row r="2156" spans="1:97" s="72" customFormat="1" ht="75.75" customHeight="1">
      <c r="A2156" s="63"/>
      <c r="B2156" s="63"/>
      <c r="C2156" s="63"/>
      <c r="D2156" s="63"/>
      <c r="E2156" s="63"/>
      <c r="F2156" s="63"/>
      <c r="G2156" s="63"/>
      <c r="H2156" s="63"/>
      <c r="I2156" s="63"/>
      <c r="J2156" s="63"/>
      <c r="K2156" s="63"/>
      <c r="L2156" s="63"/>
      <c r="M2156" s="63"/>
      <c r="N2156" s="63"/>
      <c r="O2156" s="63"/>
      <c r="P2156" s="63"/>
      <c r="Q2156" s="63"/>
      <c r="R2156" s="63"/>
      <c r="S2156" s="63"/>
      <c r="T2156" s="63"/>
      <c r="U2156" s="63"/>
      <c r="V2156" s="63"/>
      <c r="W2156" s="63"/>
      <c r="X2156" s="63"/>
      <c r="Y2156" s="63"/>
      <c r="Z2156" s="63"/>
      <c r="AA2156" s="63"/>
      <c r="AB2156" s="63"/>
      <c r="AC2156" s="63"/>
      <c r="AD2156" s="63"/>
      <c r="AE2156" s="63"/>
      <c r="AF2156" s="63"/>
      <c r="AG2156" s="63"/>
      <c r="AH2156" s="63"/>
      <c r="AI2156" s="63"/>
      <c r="AJ2156" s="63"/>
      <c r="AK2156" s="63"/>
      <c r="AL2156" s="63"/>
      <c r="AM2156" s="63"/>
      <c r="AN2156" s="63"/>
      <c r="AO2156" s="63"/>
      <c r="AP2156" s="63"/>
      <c r="AQ2156" s="63"/>
      <c r="AR2156" s="63"/>
      <c r="AS2156" s="63"/>
      <c r="AT2156" s="63"/>
      <c r="AU2156" s="63"/>
      <c r="AV2156" s="63"/>
      <c r="AW2156" s="63"/>
      <c r="AX2156" s="63"/>
      <c r="AY2156" s="63"/>
      <c r="AZ2156" s="63"/>
      <c r="BA2156" s="63"/>
      <c r="BB2156" s="63"/>
      <c r="BC2156" s="63"/>
      <c r="BD2156" s="63"/>
      <c r="BE2156" s="63"/>
      <c r="BF2156" s="63"/>
      <c r="BG2156" s="63"/>
      <c r="BH2156" s="63"/>
      <c r="BI2156" s="63"/>
      <c r="BJ2156" s="63"/>
      <c r="BK2156" s="63"/>
      <c r="BL2156" s="63"/>
      <c r="BM2156" s="63"/>
      <c r="BN2156" s="63"/>
      <c r="BO2156" s="63"/>
      <c r="BP2156" s="63"/>
      <c r="BQ2156" s="63"/>
      <c r="BR2156" s="63"/>
      <c r="BS2156" s="63"/>
      <c r="BT2156" s="63"/>
      <c r="BU2156" s="63"/>
      <c r="BV2156" s="63"/>
      <c r="BW2156" s="63"/>
      <c r="BX2156" s="63"/>
      <c r="BY2156" s="63"/>
      <c r="BZ2156" s="63"/>
      <c r="CA2156" s="63"/>
      <c r="CB2156" s="63"/>
      <c r="CC2156" s="63"/>
      <c r="CD2156" s="63"/>
      <c r="CE2156" s="63"/>
      <c r="CF2156" s="63"/>
      <c r="CG2156" s="63"/>
      <c r="CH2156" s="63"/>
      <c r="CI2156" s="63"/>
      <c r="CJ2156" s="63"/>
      <c r="CK2156" s="63"/>
      <c r="CL2156" s="63"/>
      <c r="CM2156" s="63"/>
      <c r="CN2156" s="63"/>
      <c r="CO2156" s="63"/>
      <c r="CP2156" s="63"/>
      <c r="CR2156" s="227"/>
      <c r="CS2156" s="74"/>
    </row>
    <row r="2157" spans="1:97" s="72" customFormat="1" ht="75.75" customHeight="1">
      <c r="A2157" s="63"/>
      <c r="B2157" s="63"/>
      <c r="C2157" s="63"/>
      <c r="D2157" s="63"/>
      <c r="E2157" s="63"/>
      <c r="F2157" s="63"/>
      <c r="G2157" s="63"/>
      <c r="H2157" s="63"/>
      <c r="I2157" s="63"/>
      <c r="J2157" s="63"/>
      <c r="K2157" s="63"/>
      <c r="L2157" s="63"/>
      <c r="M2157" s="63"/>
      <c r="N2157" s="63"/>
      <c r="O2157" s="63"/>
      <c r="P2157" s="63"/>
      <c r="Q2157" s="63"/>
      <c r="R2157" s="63"/>
      <c r="S2157" s="63"/>
      <c r="T2157" s="63"/>
      <c r="U2157" s="63"/>
      <c r="V2157" s="63"/>
      <c r="W2157" s="63"/>
      <c r="X2157" s="63"/>
      <c r="Y2157" s="63"/>
      <c r="Z2157" s="63"/>
      <c r="AA2157" s="63"/>
      <c r="AB2157" s="63"/>
      <c r="AC2157" s="63"/>
      <c r="AD2157" s="63"/>
      <c r="AE2157" s="63"/>
      <c r="AF2157" s="63"/>
      <c r="AG2157" s="63"/>
      <c r="AH2157" s="63"/>
      <c r="AI2157" s="63"/>
      <c r="AJ2157" s="63"/>
      <c r="AK2157" s="63"/>
      <c r="AL2157" s="63"/>
      <c r="AM2157" s="63"/>
      <c r="AN2157" s="63"/>
      <c r="AO2157" s="63"/>
      <c r="AP2157" s="63"/>
      <c r="AQ2157" s="63"/>
      <c r="AR2157" s="63"/>
      <c r="AS2157" s="63"/>
      <c r="AT2157" s="63"/>
      <c r="AU2157" s="63"/>
      <c r="AV2157" s="63"/>
      <c r="AW2157" s="63"/>
      <c r="AX2157" s="63"/>
      <c r="AY2157" s="63"/>
      <c r="AZ2157" s="63"/>
      <c r="BA2157" s="63"/>
      <c r="BB2157" s="63"/>
      <c r="BC2157" s="63"/>
      <c r="BD2157" s="63"/>
      <c r="BE2157" s="63"/>
      <c r="BF2157" s="63"/>
      <c r="BG2157" s="63"/>
      <c r="BH2157" s="63"/>
      <c r="BI2157" s="63"/>
      <c r="BJ2157" s="63"/>
      <c r="BK2157" s="63"/>
      <c r="BL2157" s="63"/>
      <c r="BM2157" s="63"/>
      <c r="BN2157" s="63"/>
      <c r="BO2157" s="63"/>
      <c r="BP2157" s="63"/>
      <c r="BQ2157" s="63"/>
      <c r="BR2157" s="63"/>
      <c r="BS2157" s="63"/>
      <c r="BT2157" s="63"/>
      <c r="BU2157" s="63"/>
      <c r="BV2157" s="63"/>
      <c r="BW2157" s="63"/>
      <c r="BX2157" s="63"/>
      <c r="BY2157" s="63"/>
      <c r="BZ2157" s="63"/>
      <c r="CA2157" s="63"/>
      <c r="CB2157" s="63"/>
      <c r="CC2157" s="63"/>
      <c r="CD2157" s="63"/>
      <c r="CE2157" s="63"/>
      <c r="CF2157" s="63"/>
      <c r="CG2157" s="63"/>
      <c r="CH2157" s="63"/>
      <c r="CI2157" s="63"/>
      <c r="CJ2157" s="63"/>
      <c r="CK2157" s="63"/>
      <c r="CL2157" s="63"/>
      <c r="CM2157" s="63"/>
      <c r="CN2157" s="63"/>
      <c r="CO2157" s="63"/>
      <c r="CP2157" s="63"/>
      <c r="CR2157" s="227"/>
      <c r="CS2157" s="74"/>
    </row>
    <row r="2158" spans="1:97" s="72" customFormat="1" ht="75.75" customHeight="1">
      <c r="A2158" s="63"/>
      <c r="B2158" s="63"/>
      <c r="C2158" s="63"/>
      <c r="D2158" s="63"/>
      <c r="E2158" s="63"/>
      <c r="F2158" s="63"/>
      <c r="G2158" s="63"/>
      <c r="H2158" s="63"/>
      <c r="I2158" s="63"/>
      <c r="J2158" s="63"/>
      <c r="K2158" s="63"/>
      <c r="L2158" s="63"/>
      <c r="M2158" s="63"/>
      <c r="N2158" s="63"/>
      <c r="O2158" s="63"/>
      <c r="P2158" s="63"/>
      <c r="Q2158" s="63"/>
      <c r="R2158" s="63"/>
      <c r="S2158" s="63"/>
      <c r="T2158" s="63"/>
      <c r="U2158" s="63"/>
      <c r="V2158" s="63"/>
      <c r="W2158" s="63"/>
      <c r="X2158" s="63"/>
      <c r="Y2158" s="63"/>
      <c r="Z2158" s="63"/>
      <c r="AA2158" s="63"/>
      <c r="AB2158" s="63"/>
      <c r="AC2158" s="63"/>
      <c r="AD2158" s="63"/>
      <c r="AE2158" s="63"/>
      <c r="AF2158" s="63"/>
      <c r="AG2158" s="63"/>
      <c r="AH2158" s="63"/>
      <c r="AI2158" s="63"/>
      <c r="AJ2158" s="63"/>
      <c r="AK2158" s="63"/>
      <c r="AL2158" s="63"/>
      <c r="AM2158" s="63"/>
      <c r="AN2158" s="63"/>
      <c r="AO2158" s="63"/>
      <c r="AP2158" s="63"/>
      <c r="AQ2158" s="63"/>
      <c r="AR2158" s="63"/>
      <c r="AS2158" s="63"/>
      <c r="AT2158" s="63"/>
      <c r="AU2158" s="63"/>
      <c r="AV2158" s="63"/>
      <c r="AW2158" s="63"/>
      <c r="AX2158" s="63"/>
      <c r="AY2158" s="63"/>
      <c r="AZ2158" s="63"/>
      <c r="BA2158" s="63"/>
      <c r="BB2158" s="63"/>
      <c r="BC2158" s="63"/>
      <c r="BD2158" s="63"/>
      <c r="BE2158" s="63"/>
      <c r="BF2158" s="63"/>
      <c r="BG2158" s="63"/>
      <c r="BH2158" s="63"/>
      <c r="BI2158" s="63"/>
      <c r="BJ2158" s="63"/>
      <c r="BK2158" s="63"/>
      <c r="BL2158" s="63"/>
      <c r="BM2158" s="63"/>
      <c r="BN2158" s="63"/>
      <c r="BO2158" s="63"/>
      <c r="BP2158" s="63"/>
      <c r="BQ2158" s="63"/>
      <c r="BR2158" s="63"/>
      <c r="BS2158" s="63"/>
      <c r="BT2158" s="63"/>
      <c r="BU2158" s="63"/>
      <c r="BV2158" s="63"/>
      <c r="BW2158" s="63"/>
      <c r="BX2158" s="63"/>
      <c r="BY2158" s="63"/>
      <c r="BZ2158" s="63"/>
      <c r="CA2158" s="63"/>
      <c r="CB2158" s="63"/>
      <c r="CC2158" s="63"/>
      <c r="CD2158" s="63"/>
      <c r="CE2158" s="63"/>
      <c r="CF2158" s="63"/>
      <c r="CG2158" s="63"/>
      <c r="CH2158" s="63"/>
      <c r="CI2158" s="63"/>
      <c r="CJ2158" s="63"/>
      <c r="CK2158" s="63"/>
      <c r="CL2158" s="63"/>
      <c r="CM2158" s="63"/>
      <c r="CN2158" s="63"/>
      <c r="CO2158" s="63"/>
      <c r="CP2158" s="63"/>
      <c r="CR2158" s="227"/>
      <c r="CS2158" s="74"/>
    </row>
    <row r="2159" spans="1:97" s="72" customFormat="1" ht="75.75" customHeight="1">
      <c r="A2159" s="63"/>
      <c r="B2159" s="63"/>
      <c r="C2159" s="63"/>
      <c r="D2159" s="63"/>
      <c r="E2159" s="63"/>
      <c r="F2159" s="63"/>
      <c r="G2159" s="63"/>
      <c r="H2159" s="63"/>
      <c r="I2159" s="63"/>
      <c r="J2159" s="63"/>
      <c r="K2159" s="63"/>
      <c r="L2159" s="63"/>
      <c r="M2159" s="63"/>
      <c r="N2159" s="63"/>
      <c r="O2159" s="63"/>
      <c r="P2159" s="63"/>
      <c r="Q2159" s="63"/>
      <c r="R2159" s="63"/>
      <c r="S2159" s="63"/>
      <c r="T2159" s="63"/>
      <c r="U2159" s="63"/>
      <c r="V2159" s="63"/>
      <c r="W2159" s="63"/>
      <c r="X2159" s="63"/>
      <c r="Y2159" s="63"/>
      <c r="Z2159" s="63"/>
      <c r="AA2159" s="63"/>
      <c r="AB2159" s="63"/>
      <c r="AC2159" s="63"/>
      <c r="AD2159" s="63"/>
      <c r="AE2159" s="63"/>
      <c r="AF2159" s="63"/>
      <c r="AG2159" s="63"/>
      <c r="AH2159" s="63"/>
      <c r="AI2159" s="63"/>
      <c r="AJ2159" s="63"/>
      <c r="AK2159" s="63"/>
      <c r="AL2159" s="63"/>
      <c r="AM2159" s="63"/>
      <c r="AN2159" s="63"/>
      <c r="AO2159" s="63"/>
      <c r="AP2159" s="63"/>
      <c r="AQ2159" s="63"/>
      <c r="AR2159" s="63"/>
      <c r="AS2159" s="63"/>
      <c r="AT2159" s="63"/>
      <c r="AU2159" s="63"/>
      <c r="AV2159" s="63"/>
      <c r="AW2159" s="63"/>
      <c r="AX2159" s="63"/>
      <c r="AY2159" s="63"/>
      <c r="AZ2159" s="63"/>
      <c r="BA2159" s="63"/>
      <c r="BB2159" s="63"/>
      <c r="BC2159" s="63"/>
      <c r="BD2159" s="63"/>
      <c r="BE2159" s="63"/>
      <c r="BF2159" s="63"/>
      <c r="BG2159" s="63"/>
      <c r="BH2159" s="63"/>
      <c r="BI2159" s="63"/>
      <c r="BJ2159" s="63"/>
      <c r="BK2159" s="63"/>
      <c r="BL2159" s="63"/>
      <c r="BM2159" s="63"/>
      <c r="BN2159" s="63"/>
      <c r="BO2159" s="63"/>
      <c r="BP2159" s="63"/>
      <c r="BQ2159" s="63"/>
      <c r="BR2159" s="63"/>
      <c r="BS2159" s="63"/>
      <c r="BT2159" s="63"/>
      <c r="BU2159" s="63"/>
      <c r="BV2159" s="63"/>
      <c r="BW2159" s="63"/>
      <c r="BX2159" s="63"/>
      <c r="BY2159" s="63"/>
      <c r="BZ2159" s="63"/>
      <c r="CA2159" s="63"/>
      <c r="CB2159" s="63"/>
      <c r="CC2159" s="63"/>
      <c r="CD2159" s="63"/>
      <c r="CE2159" s="63"/>
      <c r="CF2159" s="63"/>
      <c r="CG2159" s="63"/>
      <c r="CH2159" s="63"/>
      <c r="CI2159" s="63"/>
      <c r="CJ2159" s="63"/>
      <c r="CK2159" s="63"/>
      <c r="CL2159" s="63"/>
      <c r="CM2159" s="63"/>
      <c r="CN2159" s="63"/>
      <c r="CO2159" s="63"/>
      <c r="CP2159" s="63"/>
      <c r="CR2159" s="227"/>
      <c r="CS2159" s="74"/>
    </row>
    <row r="2160" spans="1:97" s="72" customFormat="1" ht="75.75" customHeight="1">
      <c r="A2160" s="63"/>
      <c r="B2160" s="63"/>
      <c r="C2160" s="63"/>
      <c r="D2160" s="63"/>
      <c r="E2160" s="63"/>
      <c r="F2160" s="63"/>
      <c r="G2160" s="63"/>
      <c r="H2160" s="63"/>
      <c r="I2160" s="63"/>
      <c r="J2160" s="63"/>
      <c r="K2160" s="63"/>
      <c r="L2160" s="63"/>
      <c r="M2160" s="63"/>
      <c r="N2160" s="63"/>
      <c r="O2160" s="63"/>
      <c r="P2160" s="63"/>
      <c r="Q2160" s="63"/>
      <c r="R2160" s="63"/>
      <c r="S2160" s="63"/>
      <c r="T2160" s="63"/>
      <c r="U2160" s="63"/>
      <c r="V2160" s="63"/>
      <c r="W2160" s="63"/>
      <c r="X2160" s="63"/>
      <c r="Y2160" s="63"/>
      <c r="Z2160" s="63"/>
      <c r="AA2160" s="63"/>
      <c r="AB2160" s="63"/>
      <c r="AC2160" s="63"/>
      <c r="AD2160" s="63"/>
      <c r="AE2160" s="63"/>
      <c r="AF2160" s="63"/>
      <c r="AG2160" s="63"/>
      <c r="AH2160" s="63"/>
      <c r="AI2160" s="63"/>
      <c r="AJ2160" s="63"/>
      <c r="AK2160" s="63"/>
      <c r="AL2160" s="63"/>
      <c r="AM2160" s="63"/>
      <c r="AN2160" s="63"/>
      <c r="AO2160" s="63"/>
      <c r="AP2160" s="63"/>
      <c r="AQ2160" s="63"/>
      <c r="AR2160" s="63"/>
      <c r="AS2160" s="63"/>
      <c r="AT2160" s="63"/>
      <c r="AU2160" s="63"/>
      <c r="AV2160" s="63"/>
      <c r="AW2160" s="63"/>
      <c r="AX2160" s="63"/>
      <c r="AY2160" s="63"/>
      <c r="AZ2160" s="63"/>
      <c r="BA2160" s="63"/>
      <c r="BB2160" s="63"/>
      <c r="BC2160" s="63"/>
      <c r="BD2160" s="63"/>
      <c r="BE2160" s="63"/>
      <c r="BF2160" s="63"/>
      <c r="BG2160" s="63"/>
      <c r="BH2160" s="63"/>
      <c r="BI2160" s="63"/>
      <c r="BJ2160" s="63"/>
      <c r="BK2160" s="63"/>
      <c r="BL2160" s="63"/>
      <c r="BM2160" s="63"/>
      <c r="BN2160" s="63"/>
      <c r="BO2160" s="63"/>
      <c r="BP2160" s="63"/>
      <c r="BQ2160" s="63"/>
      <c r="BR2160" s="63"/>
      <c r="BS2160" s="63"/>
      <c r="BT2160" s="63"/>
      <c r="BU2160" s="63"/>
      <c r="BV2160" s="63"/>
      <c r="BW2160" s="63"/>
      <c r="BX2160" s="63"/>
      <c r="BY2160" s="63"/>
      <c r="BZ2160" s="63"/>
      <c r="CA2160" s="63"/>
      <c r="CB2160" s="63"/>
      <c r="CC2160" s="63"/>
      <c r="CD2160" s="63"/>
      <c r="CE2160" s="63"/>
      <c r="CF2160" s="63"/>
      <c r="CG2160" s="63"/>
      <c r="CH2160" s="63"/>
      <c r="CI2160" s="63"/>
      <c r="CJ2160" s="63"/>
      <c r="CK2160" s="63"/>
      <c r="CL2160" s="63"/>
      <c r="CM2160" s="63"/>
      <c r="CN2160" s="63"/>
      <c r="CO2160" s="63"/>
      <c r="CP2160" s="63"/>
      <c r="CR2160" s="227"/>
      <c r="CS2160" s="74"/>
    </row>
    <row r="2161" spans="1:97" s="72" customFormat="1" ht="75.75" customHeight="1">
      <c r="A2161" s="63"/>
      <c r="B2161" s="63"/>
      <c r="C2161" s="63"/>
      <c r="D2161" s="63"/>
      <c r="E2161" s="63"/>
      <c r="F2161" s="63"/>
      <c r="G2161" s="63"/>
      <c r="H2161" s="63"/>
      <c r="I2161" s="63"/>
      <c r="J2161" s="63"/>
      <c r="K2161" s="63"/>
      <c r="L2161" s="63"/>
      <c r="M2161" s="63"/>
      <c r="N2161" s="63"/>
      <c r="O2161" s="63"/>
      <c r="P2161" s="63"/>
      <c r="Q2161" s="63"/>
      <c r="R2161" s="63"/>
      <c r="S2161" s="63"/>
      <c r="T2161" s="63"/>
      <c r="U2161" s="63"/>
      <c r="V2161" s="63"/>
      <c r="W2161" s="63"/>
      <c r="X2161" s="63"/>
      <c r="Y2161" s="63"/>
      <c r="Z2161" s="63"/>
      <c r="AA2161" s="63"/>
      <c r="AB2161" s="63"/>
      <c r="AC2161" s="63"/>
      <c r="AD2161" s="63"/>
      <c r="AE2161" s="63"/>
      <c r="AF2161" s="63"/>
      <c r="AG2161" s="63"/>
      <c r="AH2161" s="63"/>
      <c r="AI2161" s="63"/>
      <c r="AJ2161" s="63"/>
      <c r="AK2161" s="63"/>
      <c r="AL2161" s="63"/>
      <c r="AM2161" s="63"/>
      <c r="AN2161" s="63"/>
      <c r="AO2161" s="63"/>
      <c r="AP2161" s="63"/>
      <c r="AQ2161" s="63"/>
      <c r="AR2161" s="63"/>
      <c r="AS2161" s="63"/>
      <c r="AT2161" s="63"/>
      <c r="AU2161" s="63"/>
      <c r="AV2161" s="63"/>
      <c r="AW2161" s="63"/>
      <c r="AX2161" s="63"/>
      <c r="AY2161" s="63"/>
      <c r="AZ2161" s="63"/>
      <c r="BA2161" s="63"/>
      <c r="BB2161" s="63"/>
      <c r="BC2161" s="63"/>
      <c r="BD2161" s="63"/>
      <c r="BE2161" s="63"/>
      <c r="BF2161" s="63"/>
      <c r="BG2161" s="63"/>
      <c r="BH2161" s="63"/>
      <c r="BI2161" s="63"/>
      <c r="BJ2161" s="63"/>
      <c r="BK2161" s="63"/>
      <c r="BL2161" s="63"/>
      <c r="BM2161" s="63"/>
      <c r="BN2161" s="63"/>
      <c r="BO2161" s="63"/>
      <c r="BP2161" s="63"/>
      <c r="BQ2161" s="63"/>
      <c r="BR2161" s="63"/>
      <c r="BS2161" s="63"/>
      <c r="BT2161" s="63"/>
      <c r="BU2161" s="63"/>
      <c r="BV2161" s="63"/>
      <c r="BW2161" s="63"/>
      <c r="BX2161" s="63"/>
      <c r="BY2161" s="63"/>
      <c r="BZ2161" s="63"/>
      <c r="CA2161" s="63"/>
      <c r="CB2161" s="63"/>
      <c r="CC2161" s="63"/>
      <c r="CD2161" s="63"/>
      <c r="CE2161" s="63"/>
      <c r="CF2161" s="63"/>
      <c r="CG2161" s="63"/>
      <c r="CH2161" s="63"/>
      <c r="CI2161" s="63"/>
      <c r="CJ2161" s="63"/>
      <c r="CK2161" s="63"/>
      <c r="CL2161" s="63"/>
      <c r="CM2161" s="63"/>
      <c r="CN2161" s="63"/>
      <c r="CO2161" s="63"/>
      <c r="CP2161" s="63"/>
      <c r="CR2161" s="227"/>
      <c r="CS2161" s="74"/>
    </row>
    <row r="2162" spans="1:97" s="72" customFormat="1" ht="75.75" customHeight="1">
      <c r="A2162" s="63"/>
      <c r="B2162" s="63"/>
      <c r="C2162" s="63"/>
      <c r="D2162" s="63"/>
      <c r="E2162" s="63"/>
      <c r="F2162" s="63"/>
      <c r="G2162" s="63"/>
      <c r="H2162" s="63"/>
      <c r="I2162" s="63"/>
      <c r="J2162" s="63"/>
      <c r="K2162" s="63"/>
      <c r="L2162" s="63"/>
      <c r="M2162" s="63"/>
      <c r="N2162" s="63"/>
      <c r="O2162" s="63"/>
      <c r="P2162" s="63"/>
      <c r="Q2162" s="63"/>
      <c r="R2162" s="63"/>
      <c r="S2162" s="63"/>
      <c r="T2162" s="63"/>
      <c r="U2162" s="63"/>
      <c r="V2162" s="63"/>
      <c r="W2162" s="63"/>
      <c r="X2162" s="63"/>
      <c r="Y2162" s="63"/>
      <c r="Z2162" s="63"/>
      <c r="AA2162" s="63"/>
      <c r="AB2162" s="63"/>
      <c r="AC2162" s="63"/>
      <c r="AD2162" s="63"/>
      <c r="AE2162" s="63"/>
      <c r="AF2162" s="63"/>
      <c r="AG2162" s="63"/>
      <c r="AH2162" s="63"/>
      <c r="AI2162" s="63"/>
      <c r="AJ2162" s="63"/>
      <c r="AK2162" s="63"/>
      <c r="AL2162" s="63"/>
      <c r="AM2162" s="63"/>
      <c r="AN2162" s="63"/>
      <c r="AO2162" s="63"/>
      <c r="AP2162" s="63"/>
      <c r="AQ2162" s="63"/>
      <c r="AR2162" s="63"/>
      <c r="AS2162" s="63"/>
      <c r="AT2162" s="63"/>
      <c r="AU2162" s="63"/>
      <c r="AV2162" s="63"/>
      <c r="AW2162" s="63"/>
      <c r="AX2162" s="63"/>
      <c r="AY2162" s="63"/>
      <c r="AZ2162" s="63"/>
      <c r="BA2162" s="63"/>
      <c r="BB2162" s="63"/>
      <c r="BC2162" s="63"/>
      <c r="BD2162" s="63"/>
      <c r="BE2162" s="63"/>
      <c r="BF2162" s="63"/>
      <c r="BG2162" s="63"/>
      <c r="BH2162" s="63"/>
      <c r="BI2162" s="63"/>
      <c r="BJ2162" s="63"/>
      <c r="BK2162" s="63"/>
      <c r="BL2162" s="63"/>
      <c r="BM2162" s="63"/>
      <c r="BN2162" s="63"/>
      <c r="BO2162" s="63"/>
      <c r="BP2162" s="63"/>
      <c r="BQ2162" s="63"/>
      <c r="BR2162" s="63"/>
      <c r="BS2162" s="63"/>
      <c r="BT2162" s="63"/>
      <c r="BU2162" s="63"/>
      <c r="BV2162" s="63"/>
      <c r="BW2162" s="63"/>
      <c r="BX2162" s="63"/>
      <c r="BY2162" s="63"/>
      <c r="BZ2162" s="63"/>
      <c r="CA2162" s="63"/>
      <c r="CB2162" s="63"/>
      <c r="CC2162" s="63"/>
      <c r="CD2162" s="63"/>
      <c r="CE2162" s="63"/>
      <c r="CF2162" s="63"/>
      <c r="CG2162" s="63"/>
      <c r="CH2162" s="63"/>
      <c r="CI2162" s="63"/>
      <c r="CJ2162" s="63"/>
      <c r="CK2162" s="63"/>
      <c r="CL2162" s="63"/>
      <c r="CM2162" s="63"/>
      <c r="CN2162" s="63"/>
      <c r="CO2162" s="63"/>
      <c r="CP2162" s="63"/>
      <c r="CR2162" s="227"/>
      <c r="CS2162" s="74"/>
    </row>
    <row r="2163" spans="1:97" s="72" customFormat="1" ht="75.75" customHeight="1">
      <c r="A2163" s="63"/>
      <c r="B2163" s="63"/>
      <c r="C2163" s="63"/>
      <c r="D2163" s="63"/>
      <c r="E2163" s="63"/>
      <c r="F2163" s="63"/>
      <c r="G2163" s="63"/>
      <c r="H2163" s="63"/>
      <c r="I2163" s="63"/>
      <c r="J2163" s="63"/>
      <c r="K2163" s="63"/>
      <c r="L2163" s="63"/>
      <c r="M2163" s="63"/>
      <c r="N2163" s="63"/>
      <c r="O2163" s="63"/>
      <c r="P2163" s="63"/>
      <c r="Q2163" s="63"/>
      <c r="R2163" s="63"/>
      <c r="S2163" s="63"/>
      <c r="T2163" s="63"/>
      <c r="U2163" s="63"/>
      <c r="V2163" s="63"/>
      <c r="W2163" s="63"/>
      <c r="X2163" s="63"/>
      <c r="Y2163" s="63"/>
      <c r="Z2163" s="63"/>
      <c r="AA2163" s="63"/>
      <c r="AB2163" s="63"/>
      <c r="AC2163" s="63"/>
      <c r="AD2163" s="63"/>
      <c r="AE2163" s="63"/>
      <c r="AF2163" s="63"/>
      <c r="AG2163" s="63"/>
      <c r="AH2163" s="63"/>
      <c r="AI2163" s="63"/>
      <c r="AJ2163" s="63"/>
      <c r="AK2163" s="63"/>
      <c r="AL2163" s="63"/>
      <c r="AM2163" s="63"/>
      <c r="AN2163" s="63"/>
      <c r="AO2163" s="63"/>
      <c r="AP2163" s="63"/>
      <c r="AQ2163" s="63"/>
      <c r="AR2163" s="63"/>
      <c r="AS2163" s="63"/>
      <c r="AT2163" s="63"/>
      <c r="AU2163" s="63"/>
      <c r="AV2163" s="63"/>
      <c r="AW2163" s="63"/>
      <c r="AX2163" s="63"/>
      <c r="AY2163" s="63"/>
      <c r="AZ2163" s="63"/>
      <c r="BA2163" s="63"/>
      <c r="BB2163" s="63"/>
      <c r="BC2163" s="63"/>
      <c r="BD2163" s="63"/>
      <c r="BE2163" s="63"/>
      <c r="BF2163" s="63"/>
      <c r="BG2163" s="63"/>
      <c r="BH2163" s="63"/>
      <c r="BI2163" s="63"/>
      <c r="BJ2163" s="63"/>
      <c r="BK2163" s="63"/>
      <c r="BL2163" s="63"/>
      <c r="BM2163" s="63"/>
      <c r="BN2163" s="63"/>
      <c r="BO2163" s="63"/>
      <c r="BP2163" s="63"/>
      <c r="BQ2163" s="63"/>
      <c r="BR2163" s="63"/>
      <c r="BS2163" s="63"/>
      <c r="BT2163" s="63"/>
      <c r="BU2163" s="63"/>
      <c r="BV2163" s="63"/>
      <c r="BW2163" s="63"/>
      <c r="BX2163" s="63"/>
      <c r="BY2163" s="63"/>
      <c r="BZ2163" s="63"/>
      <c r="CA2163" s="63"/>
      <c r="CB2163" s="63"/>
      <c r="CC2163" s="63"/>
      <c r="CD2163" s="63"/>
      <c r="CE2163" s="63"/>
      <c r="CF2163" s="63"/>
      <c r="CG2163" s="63"/>
      <c r="CH2163" s="63"/>
      <c r="CI2163" s="63"/>
      <c r="CJ2163" s="63"/>
      <c r="CK2163" s="63"/>
      <c r="CL2163" s="63"/>
      <c r="CM2163" s="63"/>
      <c r="CN2163" s="63"/>
      <c r="CO2163" s="63"/>
      <c r="CP2163" s="63"/>
      <c r="CR2163" s="227"/>
      <c r="CS2163" s="74"/>
    </row>
    <row r="2164" spans="1:97" s="72" customFormat="1" ht="75.75" customHeight="1">
      <c r="A2164" s="63"/>
      <c r="B2164" s="63"/>
      <c r="C2164" s="63"/>
      <c r="D2164" s="63"/>
      <c r="E2164" s="63"/>
      <c r="F2164" s="63"/>
      <c r="G2164" s="63"/>
      <c r="H2164" s="63"/>
      <c r="I2164" s="63"/>
      <c r="J2164" s="63"/>
      <c r="K2164" s="63"/>
      <c r="L2164" s="63"/>
      <c r="M2164" s="63"/>
      <c r="N2164" s="63"/>
      <c r="O2164" s="63"/>
      <c r="P2164" s="63"/>
      <c r="Q2164" s="63"/>
      <c r="R2164" s="63"/>
      <c r="S2164" s="63"/>
      <c r="T2164" s="63"/>
      <c r="U2164" s="63"/>
      <c r="V2164" s="63"/>
      <c r="W2164" s="63"/>
      <c r="X2164" s="63"/>
      <c r="Y2164" s="63"/>
      <c r="Z2164" s="63"/>
      <c r="AA2164" s="63"/>
      <c r="AB2164" s="63"/>
      <c r="AC2164" s="63"/>
      <c r="AD2164" s="63"/>
      <c r="AE2164" s="63"/>
      <c r="AF2164" s="63"/>
      <c r="AG2164" s="63"/>
      <c r="AH2164" s="63"/>
      <c r="AI2164" s="63"/>
      <c r="AJ2164" s="63"/>
      <c r="AK2164" s="63"/>
      <c r="AL2164" s="63"/>
      <c r="AM2164" s="63"/>
      <c r="AN2164" s="63"/>
      <c r="AO2164" s="63"/>
      <c r="AP2164" s="63"/>
      <c r="AQ2164" s="63"/>
      <c r="AR2164" s="63"/>
      <c r="AS2164" s="63"/>
      <c r="AT2164" s="63"/>
      <c r="AU2164" s="63"/>
      <c r="AV2164" s="63"/>
      <c r="AW2164" s="63"/>
      <c r="AX2164" s="63"/>
      <c r="AY2164" s="63"/>
      <c r="AZ2164" s="63"/>
      <c r="BA2164" s="63"/>
      <c r="BB2164" s="63"/>
      <c r="BC2164" s="63"/>
      <c r="BD2164" s="63"/>
      <c r="BE2164" s="63"/>
      <c r="BF2164" s="63"/>
      <c r="BG2164" s="63"/>
      <c r="BH2164" s="63"/>
      <c r="BI2164" s="63"/>
      <c r="BJ2164" s="63"/>
      <c r="BK2164" s="63"/>
      <c r="BL2164" s="63"/>
      <c r="BM2164" s="63"/>
      <c r="BN2164" s="63"/>
      <c r="BO2164" s="63"/>
      <c r="BP2164" s="63"/>
      <c r="BQ2164" s="63"/>
      <c r="BR2164" s="63"/>
      <c r="BS2164" s="63"/>
      <c r="BT2164" s="63"/>
      <c r="BU2164" s="63"/>
      <c r="BV2164" s="63"/>
      <c r="BW2164" s="63"/>
      <c r="BX2164" s="63"/>
      <c r="BY2164" s="63"/>
      <c r="BZ2164" s="63"/>
      <c r="CA2164" s="63"/>
      <c r="CB2164" s="63"/>
      <c r="CC2164" s="63"/>
      <c r="CD2164" s="63"/>
      <c r="CE2164" s="63"/>
      <c r="CF2164" s="63"/>
      <c r="CG2164" s="63"/>
      <c r="CH2164" s="63"/>
      <c r="CI2164" s="63"/>
      <c r="CJ2164" s="63"/>
      <c r="CK2164" s="63"/>
      <c r="CL2164" s="63"/>
      <c r="CM2164" s="63"/>
      <c r="CN2164" s="63"/>
      <c r="CO2164" s="63"/>
      <c r="CP2164" s="63"/>
      <c r="CR2164" s="227"/>
      <c r="CS2164" s="74"/>
    </row>
    <row r="2165" spans="1:97" s="72" customFormat="1" ht="75.75" customHeight="1">
      <c r="A2165" s="63"/>
      <c r="B2165" s="63"/>
      <c r="C2165" s="63"/>
      <c r="D2165" s="63"/>
      <c r="E2165" s="63"/>
      <c r="F2165" s="63"/>
      <c r="G2165" s="63"/>
      <c r="H2165" s="63"/>
      <c r="I2165" s="63"/>
      <c r="J2165" s="63"/>
      <c r="K2165" s="63"/>
      <c r="L2165" s="63"/>
      <c r="M2165" s="63"/>
      <c r="N2165" s="63"/>
      <c r="O2165" s="63"/>
      <c r="P2165" s="63"/>
      <c r="Q2165" s="63"/>
      <c r="R2165" s="63"/>
      <c r="S2165" s="63"/>
      <c r="T2165" s="63"/>
      <c r="U2165" s="63"/>
      <c r="V2165" s="63"/>
      <c r="W2165" s="63"/>
      <c r="X2165" s="63"/>
      <c r="Y2165" s="63"/>
      <c r="Z2165" s="63"/>
      <c r="AA2165" s="63"/>
      <c r="AB2165" s="63"/>
      <c r="AC2165" s="63"/>
      <c r="AD2165" s="63"/>
      <c r="AE2165" s="63"/>
      <c r="AF2165" s="63"/>
      <c r="AG2165" s="63"/>
      <c r="AH2165" s="63"/>
      <c r="AI2165" s="63"/>
      <c r="AJ2165" s="63"/>
      <c r="AK2165" s="63"/>
      <c r="AL2165" s="63"/>
      <c r="AM2165" s="63"/>
      <c r="AN2165" s="63"/>
      <c r="AO2165" s="63"/>
      <c r="AP2165" s="63"/>
      <c r="AQ2165" s="63"/>
      <c r="AR2165" s="63"/>
      <c r="AS2165" s="63"/>
      <c r="AT2165" s="63"/>
      <c r="AU2165" s="63"/>
      <c r="AV2165" s="63"/>
      <c r="AW2165" s="63"/>
      <c r="AX2165" s="63"/>
      <c r="AY2165" s="63"/>
      <c r="AZ2165" s="63"/>
      <c r="BA2165" s="63"/>
      <c r="BB2165" s="63"/>
      <c r="BC2165" s="63"/>
      <c r="BD2165" s="63"/>
      <c r="BE2165" s="63"/>
      <c r="BF2165" s="63"/>
      <c r="BG2165" s="63"/>
      <c r="BH2165" s="63"/>
      <c r="BI2165" s="63"/>
      <c r="BJ2165" s="63"/>
      <c r="BK2165" s="63"/>
      <c r="BL2165" s="63"/>
      <c r="BM2165" s="63"/>
      <c r="BN2165" s="63"/>
      <c r="BO2165" s="63"/>
      <c r="BP2165" s="63"/>
      <c r="BQ2165" s="63"/>
      <c r="BR2165" s="63"/>
      <c r="BS2165" s="63"/>
      <c r="BT2165" s="63"/>
      <c r="BU2165" s="63"/>
      <c r="BV2165" s="63"/>
      <c r="BW2165" s="63"/>
      <c r="BX2165" s="63"/>
      <c r="BY2165" s="63"/>
      <c r="BZ2165" s="63"/>
      <c r="CA2165" s="63"/>
      <c r="CB2165" s="63"/>
      <c r="CC2165" s="63"/>
      <c r="CD2165" s="63"/>
      <c r="CE2165" s="63"/>
      <c r="CF2165" s="63"/>
      <c r="CG2165" s="63"/>
      <c r="CH2165" s="63"/>
      <c r="CI2165" s="63"/>
      <c r="CJ2165" s="63"/>
      <c r="CK2165" s="63"/>
      <c r="CL2165" s="63"/>
      <c r="CM2165" s="63"/>
      <c r="CN2165" s="63"/>
      <c r="CO2165" s="63"/>
      <c r="CP2165" s="63"/>
      <c r="CR2165" s="227"/>
      <c r="CS2165" s="74"/>
    </row>
    <row r="2166" spans="1:97" s="72" customFormat="1" ht="75.75" customHeight="1">
      <c r="A2166" s="63"/>
      <c r="B2166" s="63"/>
      <c r="C2166" s="63"/>
      <c r="D2166" s="63"/>
      <c r="E2166" s="63"/>
      <c r="F2166" s="63"/>
      <c r="G2166" s="63"/>
      <c r="H2166" s="63"/>
      <c r="I2166" s="63"/>
      <c r="J2166" s="63"/>
      <c r="K2166" s="63"/>
      <c r="L2166" s="63"/>
      <c r="M2166" s="63"/>
      <c r="N2166" s="63"/>
      <c r="O2166" s="63"/>
      <c r="P2166" s="63"/>
      <c r="Q2166" s="63"/>
      <c r="R2166" s="63"/>
      <c r="S2166" s="63"/>
      <c r="T2166" s="63"/>
      <c r="U2166" s="63"/>
      <c r="V2166" s="63"/>
      <c r="W2166" s="63"/>
      <c r="X2166" s="63"/>
      <c r="Y2166" s="63"/>
      <c r="Z2166" s="63"/>
      <c r="AA2166" s="63"/>
      <c r="AB2166" s="63"/>
      <c r="AC2166" s="63"/>
      <c r="AD2166" s="63"/>
      <c r="AE2166" s="63"/>
      <c r="AF2166" s="63"/>
      <c r="AG2166" s="63"/>
      <c r="AH2166" s="63"/>
      <c r="AI2166" s="63"/>
      <c r="AJ2166" s="63"/>
      <c r="AK2166" s="63"/>
      <c r="AL2166" s="63"/>
      <c r="AM2166" s="63"/>
      <c r="AN2166" s="63"/>
      <c r="AO2166" s="63"/>
      <c r="AP2166" s="63"/>
      <c r="AQ2166" s="63"/>
      <c r="AR2166" s="63"/>
      <c r="AS2166" s="63"/>
      <c r="AT2166" s="63"/>
      <c r="AU2166" s="63"/>
      <c r="AV2166" s="63"/>
      <c r="AW2166" s="63"/>
      <c r="AX2166" s="63"/>
      <c r="AY2166" s="63"/>
      <c r="AZ2166" s="63"/>
      <c r="BA2166" s="63"/>
      <c r="BB2166" s="63"/>
      <c r="BC2166" s="63"/>
      <c r="BD2166" s="63"/>
      <c r="BE2166" s="63"/>
      <c r="BF2166" s="63"/>
      <c r="BG2166" s="63"/>
      <c r="BH2166" s="63"/>
      <c r="BI2166" s="63"/>
      <c r="BJ2166" s="63"/>
      <c r="BK2166" s="63"/>
      <c r="BL2166" s="63"/>
      <c r="BM2166" s="63"/>
      <c r="BN2166" s="63"/>
      <c r="BO2166" s="63"/>
      <c r="BP2166" s="63"/>
      <c r="BQ2166" s="63"/>
      <c r="BR2166" s="63"/>
      <c r="BS2166" s="63"/>
      <c r="BT2166" s="63"/>
      <c r="BU2166" s="63"/>
      <c r="BV2166" s="63"/>
      <c r="BW2166" s="63"/>
      <c r="BX2166" s="63"/>
      <c r="BY2166" s="63"/>
      <c r="BZ2166" s="63"/>
      <c r="CA2166" s="63"/>
      <c r="CB2166" s="63"/>
      <c r="CC2166" s="63"/>
      <c r="CD2166" s="63"/>
      <c r="CE2166" s="63"/>
      <c r="CF2166" s="63"/>
      <c r="CG2166" s="63"/>
      <c r="CH2166" s="63"/>
      <c r="CI2166" s="63"/>
      <c r="CJ2166" s="63"/>
      <c r="CK2166" s="63"/>
      <c r="CL2166" s="63"/>
      <c r="CM2166" s="63"/>
      <c r="CN2166" s="63"/>
      <c r="CO2166" s="63"/>
      <c r="CP2166" s="63"/>
      <c r="CR2166" s="227"/>
      <c r="CS2166" s="74"/>
    </row>
    <row r="2167" spans="1:97" s="72" customFormat="1" ht="75.75" customHeight="1">
      <c r="A2167" s="63"/>
      <c r="B2167" s="63"/>
      <c r="C2167" s="63"/>
      <c r="D2167" s="63"/>
      <c r="E2167" s="63"/>
      <c r="F2167" s="63"/>
      <c r="G2167" s="63"/>
      <c r="H2167" s="63"/>
      <c r="I2167" s="63"/>
      <c r="J2167" s="63"/>
      <c r="K2167" s="63"/>
      <c r="L2167" s="63"/>
      <c r="M2167" s="63"/>
      <c r="N2167" s="63"/>
      <c r="O2167" s="63"/>
      <c r="P2167" s="63"/>
      <c r="Q2167" s="63"/>
      <c r="R2167" s="63"/>
      <c r="S2167" s="63"/>
      <c r="T2167" s="63"/>
      <c r="U2167" s="63"/>
      <c r="V2167" s="63"/>
      <c r="W2167" s="63"/>
      <c r="X2167" s="63"/>
      <c r="Y2167" s="63"/>
      <c r="Z2167" s="63"/>
      <c r="AA2167" s="63"/>
      <c r="AB2167" s="63"/>
      <c r="AC2167" s="63"/>
      <c r="AD2167" s="63"/>
      <c r="AE2167" s="63"/>
      <c r="AF2167" s="63"/>
      <c r="AG2167" s="63"/>
      <c r="AH2167" s="63"/>
      <c r="AI2167" s="63"/>
      <c r="AJ2167" s="63"/>
      <c r="AK2167" s="63"/>
      <c r="AL2167" s="63"/>
      <c r="AM2167" s="63"/>
      <c r="AN2167" s="63"/>
      <c r="AO2167" s="63"/>
      <c r="AP2167" s="63"/>
      <c r="AQ2167" s="63"/>
      <c r="AR2167" s="63"/>
      <c r="AS2167" s="63"/>
      <c r="AT2167" s="63"/>
      <c r="AU2167" s="63"/>
      <c r="AV2167" s="63"/>
      <c r="AW2167" s="63"/>
      <c r="AX2167" s="63"/>
      <c r="AY2167" s="63"/>
      <c r="AZ2167" s="63"/>
      <c r="BA2167" s="63"/>
      <c r="BB2167" s="63"/>
      <c r="BC2167" s="63"/>
      <c r="BD2167" s="63"/>
      <c r="BE2167" s="63"/>
      <c r="BF2167" s="63"/>
      <c r="BG2167" s="63"/>
      <c r="BH2167" s="63"/>
      <c r="BI2167" s="63"/>
      <c r="BJ2167" s="63"/>
      <c r="BK2167" s="63"/>
      <c r="BL2167" s="63"/>
      <c r="BM2167" s="63"/>
      <c r="BN2167" s="63"/>
      <c r="BO2167" s="63"/>
      <c r="BP2167" s="63"/>
      <c r="BQ2167" s="63"/>
      <c r="BR2167" s="63"/>
      <c r="BS2167" s="63"/>
      <c r="BT2167" s="63"/>
      <c r="BU2167" s="63"/>
      <c r="BV2167" s="63"/>
      <c r="BW2167" s="63"/>
      <c r="BX2167" s="63"/>
      <c r="BY2167" s="63"/>
      <c r="BZ2167" s="63"/>
      <c r="CA2167" s="63"/>
      <c r="CB2167" s="63"/>
      <c r="CC2167" s="63"/>
      <c r="CD2167" s="63"/>
      <c r="CE2167" s="63"/>
      <c r="CF2167" s="63"/>
      <c r="CG2167" s="63"/>
      <c r="CH2167" s="63"/>
      <c r="CI2167" s="63"/>
      <c r="CJ2167" s="63"/>
      <c r="CK2167" s="63"/>
      <c r="CL2167" s="63"/>
      <c r="CM2167" s="63"/>
      <c r="CN2167" s="63"/>
      <c r="CO2167" s="63"/>
      <c r="CP2167" s="63"/>
      <c r="CR2167" s="227"/>
      <c r="CS2167" s="74"/>
    </row>
    <row r="2168" spans="1:97" s="72" customFormat="1" ht="75.75" customHeight="1">
      <c r="A2168" s="63"/>
      <c r="B2168" s="63"/>
      <c r="C2168" s="63"/>
      <c r="D2168" s="63"/>
      <c r="E2168" s="63"/>
      <c r="F2168" s="63"/>
      <c r="G2168" s="63"/>
      <c r="H2168" s="63"/>
      <c r="I2168" s="63"/>
      <c r="J2168" s="63"/>
      <c r="K2168" s="63"/>
      <c r="L2168" s="63"/>
      <c r="M2168" s="63"/>
      <c r="N2168" s="63"/>
      <c r="O2168" s="63"/>
      <c r="P2168" s="63"/>
      <c r="Q2168" s="63"/>
      <c r="R2168" s="63"/>
      <c r="S2168" s="63"/>
      <c r="T2168" s="63"/>
      <c r="U2168" s="63"/>
      <c r="V2168" s="63"/>
      <c r="W2168" s="63"/>
      <c r="X2168" s="63"/>
      <c r="Y2168" s="63"/>
      <c r="Z2168" s="63"/>
      <c r="AA2168" s="63"/>
      <c r="AB2168" s="63"/>
      <c r="AC2168" s="63"/>
      <c r="AD2168" s="63"/>
      <c r="AE2168" s="63"/>
      <c r="AF2168" s="63"/>
      <c r="AG2168" s="63"/>
      <c r="AH2168" s="63"/>
      <c r="AI2168" s="63"/>
      <c r="AJ2168" s="63"/>
      <c r="AK2168" s="63"/>
      <c r="AL2168" s="63"/>
      <c r="AM2168" s="63"/>
      <c r="AN2168" s="63"/>
      <c r="AO2168" s="63"/>
      <c r="AP2168" s="63"/>
      <c r="AQ2168" s="63"/>
      <c r="AR2168" s="63"/>
      <c r="AS2168" s="63"/>
      <c r="AT2168" s="63"/>
      <c r="AU2168" s="63"/>
      <c r="AV2168" s="63"/>
      <c r="AW2168" s="63"/>
      <c r="AX2168" s="63"/>
      <c r="AY2168" s="63"/>
      <c r="AZ2168" s="63"/>
      <c r="BA2168" s="63"/>
      <c r="BB2168" s="63"/>
      <c r="BC2168" s="63"/>
      <c r="BD2168" s="63"/>
      <c r="BE2168" s="63"/>
      <c r="BF2168" s="63"/>
      <c r="BG2168" s="63"/>
      <c r="BH2168" s="63"/>
      <c r="BI2168" s="63"/>
      <c r="BJ2168" s="63"/>
      <c r="BK2168" s="63"/>
      <c r="BL2168" s="63"/>
      <c r="BM2168" s="63"/>
      <c r="BN2168" s="63"/>
      <c r="BO2168" s="63"/>
      <c r="BP2168" s="63"/>
      <c r="BQ2168" s="63"/>
      <c r="BR2168" s="63"/>
      <c r="BS2168" s="63"/>
      <c r="BT2168" s="63"/>
      <c r="BU2168" s="63"/>
      <c r="BV2168" s="63"/>
      <c r="BW2168" s="63"/>
      <c r="BX2168" s="63"/>
      <c r="BY2168" s="63"/>
      <c r="BZ2168" s="63"/>
      <c r="CA2168" s="63"/>
      <c r="CB2168" s="63"/>
      <c r="CC2168" s="63"/>
      <c r="CD2168" s="63"/>
      <c r="CE2168" s="63"/>
      <c r="CF2168" s="63"/>
      <c r="CG2168" s="63"/>
      <c r="CH2168" s="63"/>
      <c r="CI2168" s="63"/>
      <c r="CJ2168" s="63"/>
      <c r="CK2168" s="63"/>
      <c r="CL2168" s="63"/>
      <c r="CM2168" s="63"/>
      <c r="CN2168" s="63"/>
      <c r="CO2168" s="63"/>
      <c r="CP2168" s="63"/>
      <c r="CR2168" s="227"/>
      <c r="CS2168" s="74"/>
    </row>
    <row r="2169" spans="1:97" s="72" customFormat="1" ht="75.75" customHeight="1">
      <c r="A2169" s="63"/>
      <c r="B2169" s="63"/>
      <c r="C2169" s="63"/>
      <c r="D2169" s="63"/>
      <c r="E2169" s="63"/>
      <c r="F2169" s="63"/>
      <c r="G2169" s="63"/>
      <c r="H2169" s="63"/>
      <c r="I2169" s="63"/>
      <c r="J2169" s="63"/>
      <c r="K2169" s="63"/>
      <c r="L2169" s="63"/>
      <c r="M2169" s="63"/>
      <c r="N2169" s="63"/>
      <c r="O2169" s="63"/>
      <c r="P2169" s="63"/>
      <c r="Q2169" s="63"/>
      <c r="R2169" s="63"/>
      <c r="S2169" s="63"/>
      <c r="T2169" s="63"/>
      <c r="U2169" s="63"/>
      <c r="V2169" s="63"/>
      <c r="W2169" s="63"/>
      <c r="X2169" s="63"/>
      <c r="Y2169" s="63"/>
      <c r="Z2169" s="63"/>
      <c r="AA2169" s="63"/>
      <c r="AB2169" s="63"/>
      <c r="AC2169" s="63"/>
      <c r="AD2169" s="63"/>
      <c r="AE2169" s="63"/>
      <c r="AF2169" s="63"/>
      <c r="AG2169" s="63"/>
      <c r="AH2169" s="63"/>
      <c r="AI2169" s="63"/>
      <c r="AJ2169" s="63"/>
      <c r="AK2169" s="63"/>
      <c r="AL2169" s="63"/>
      <c r="AM2169" s="63"/>
      <c r="AN2169" s="63"/>
      <c r="AO2169" s="63"/>
      <c r="AP2169" s="63"/>
      <c r="AQ2169" s="63"/>
      <c r="AR2169" s="63"/>
      <c r="AS2169" s="63"/>
      <c r="AT2169" s="63"/>
      <c r="AU2169" s="63"/>
      <c r="AV2169" s="63"/>
      <c r="AW2169" s="63"/>
      <c r="AX2169" s="63"/>
      <c r="AY2169" s="63"/>
      <c r="AZ2169" s="63"/>
      <c r="BA2169" s="63"/>
      <c r="BB2169" s="63"/>
      <c r="BC2169" s="63"/>
      <c r="BD2169" s="63"/>
      <c r="BE2169" s="63"/>
      <c r="BF2169" s="63"/>
      <c r="BG2169" s="63"/>
      <c r="BH2169" s="63"/>
      <c r="BI2169" s="63"/>
      <c r="BJ2169" s="63"/>
      <c r="BK2169" s="63"/>
      <c r="BL2169" s="63"/>
      <c r="BM2169" s="63"/>
      <c r="BN2169" s="63"/>
      <c r="BO2169" s="63"/>
      <c r="BP2169" s="63"/>
      <c r="BQ2169" s="63"/>
      <c r="BR2169" s="63"/>
      <c r="BS2169" s="63"/>
      <c r="BT2169" s="63"/>
      <c r="BU2169" s="63"/>
      <c r="BV2169" s="63"/>
      <c r="BW2169" s="63"/>
      <c r="BX2169" s="63"/>
      <c r="BY2169" s="63"/>
      <c r="BZ2169" s="63"/>
      <c r="CA2169" s="63"/>
      <c r="CB2169" s="63"/>
      <c r="CC2169" s="63"/>
      <c r="CD2169" s="63"/>
      <c r="CE2169" s="63"/>
      <c r="CF2169" s="63"/>
      <c r="CG2169" s="63"/>
      <c r="CH2169" s="63"/>
      <c r="CI2169" s="63"/>
      <c r="CJ2169" s="63"/>
      <c r="CK2169" s="63"/>
      <c r="CL2169" s="63"/>
      <c r="CM2169" s="63"/>
      <c r="CN2169" s="63"/>
      <c r="CO2169" s="63"/>
      <c r="CP2169" s="63"/>
      <c r="CR2169" s="227"/>
      <c r="CS2169" s="74"/>
    </row>
    <row r="2170" spans="1:97" s="72" customFormat="1" ht="75.75" customHeight="1">
      <c r="A2170" s="63"/>
      <c r="B2170" s="63"/>
      <c r="C2170" s="63"/>
      <c r="D2170" s="63"/>
      <c r="E2170" s="63"/>
      <c r="F2170" s="63"/>
      <c r="G2170" s="63"/>
      <c r="H2170" s="63"/>
      <c r="I2170" s="63"/>
      <c r="J2170" s="63"/>
      <c r="K2170" s="63"/>
      <c r="L2170" s="63"/>
      <c r="M2170" s="63"/>
      <c r="N2170" s="63"/>
      <c r="O2170" s="63"/>
      <c r="P2170" s="63"/>
      <c r="Q2170" s="63"/>
      <c r="R2170" s="63"/>
      <c r="S2170" s="63"/>
      <c r="T2170" s="63"/>
      <c r="U2170" s="63"/>
      <c r="V2170" s="63"/>
      <c r="W2170" s="63"/>
      <c r="X2170" s="63"/>
      <c r="Y2170" s="63"/>
      <c r="Z2170" s="63"/>
      <c r="AA2170" s="63"/>
      <c r="AB2170" s="63"/>
      <c r="AC2170" s="63"/>
      <c r="AD2170" s="63"/>
      <c r="AE2170" s="63"/>
      <c r="AF2170" s="63"/>
      <c r="AG2170" s="63"/>
      <c r="AH2170" s="63"/>
      <c r="AI2170" s="63"/>
      <c r="AJ2170" s="63"/>
      <c r="AK2170" s="63"/>
      <c r="AL2170" s="63"/>
      <c r="AM2170" s="63"/>
      <c r="AN2170" s="63"/>
      <c r="AO2170" s="63"/>
      <c r="AP2170" s="63"/>
      <c r="AQ2170" s="63"/>
      <c r="AR2170" s="63"/>
      <c r="AS2170" s="63"/>
      <c r="AT2170" s="63"/>
      <c r="AU2170" s="63"/>
      <c r="AV2170" s="63"/>
      <c r="AW2170" s="63"/>
      <c r="AX2170" s="63"/>
      <c r="AY2170" s="63"/>
      <c r="AZ2170" s="63"/>
      <c r="BA2170" s="63"/>
      <c r="BB2170" s="63"/>
      <c r="BC2170" s="63"/>
      <c r="BD2170" s="63"/>
      <c r="BE2170" s="63"/>
      <c r="BF2170" s="63"/>
      <c r="BG2170" s="63"/>
      <c r="BH2170" s="63"/>
      <c r="BI2170" s="63"/>
      <c r="BJ2170" s="63"/>
      <c r="BK2170" s="63"/>
      <c r="BL2170" s="63"/>
      <c r="BM2170" s="63"/>
      <c r="BN2170" s="63"/>
      <c r="BO2170" s="63"/>
      <c r="BP2170" s="63"/>
      <c r="BQ2170" s="63"/>
      <c r="BR2170" s="63"/>
      <c r="BS2170" s="63"/>
      <c r="BT2170" s="63"/>
      <c r="BU2170" s="63"/>
      <c r="BV2170" s="63"/>
      <c r="BW2170" s="63"/>
      <c r="BX2170" s="63"/>
      <c r="BY2170" s="63"/>
      <c r="BZ2170" s="63"/>
      <c r="CA2170" s="63"/>
      <c r="CB2170" s="63"/>
      <c r="CC2170" s="63"/>
      <c r="CD2170" s="63"/>
      <c r="CE2170" s="63"/>
      <c r="CF2170" s="63"/>
      <c r="CG2170" s="63"/>
      <c r="CH2170" s="63"/>
      <c r="CI2170" s="63"/>
      <c r="CJ2170" s="63"/>
      <c r="CK2170" s="63"/>
      <c r="CL2170" s="63"/>
      <c r="CM2170" s="63"/>
      <c r="CN2170" s="63"/>
      <c r="CO2170" s="63"/>
      <c r="CP2170" s="63"/>
      <c r="CR2170" s="227"/>
      <c r="CS2170" s="74"/>
    </row>
    <row r="2171" spans="1:97" s="72" customFormat="1" ht="75.75" customHeight="1">
      <c r="A2171" s="63"/>
      <c r="B2171" s="63"/>
      <c r="C2171" s="63"/>
      <c r="D2171" s="63"/>
      <c r="E2171" s="63"/>
      <c r="F2171" s="63"/>
      <c r="G2171" s="63"/>
      <c r="H2171" s="63"/>
      <c r="I2171" s="63"/>
      <c r="J2171" s="63"/>
      <c r="K2171" s="63"/>
      <c r="L2171" s="63"/>
      <c r="M2171" s="63"/>
      <c r="N2171" s="63"/>
      <c r="O2171" s="63"/>
      <c r="P2171" s="63"/>
      <c r="Q2171" s="63"/>
      <c r="R2171" s="63"/>
      <c r="S2171" s="63"/>
      <c r="T2171" s="63"/>
      <c r="U2171" s="63"/>
      <c r="V2171" s="63"/>
      <c r="W2171" s="63"/>
      <c r="X2171" s="63"/>
      <c r="Y2171" s="63"/>
      <c r="Z2171" s="63"/>
      <c r="AA2171" s="63"/>
      <c r="AB2171" s="63"/>
      <c r="AC2171" s="63"/>
      <c r="AD2171" s="63"/>
      <c r="AE2171" s="63"/>
      <c r="AF2171" s="63"/>
      <c r="AG2171" s="63"/>
      <c r="AH2171" s="63"/>
      <c r="AI2171" s="63"/>
      <c r="AJ2171" s="63"/>
      <c r="AK2171" s="63"/>
      <c r="AL2171" s="63"/>
      <c r="AM2171" s="63"/>
      <c r="AN2171" s="63"/>
      <c r="AO2171" s="63"/>
      <c r="AP2171" s="63"/>
      <c r="AQ2171" s="63"/>
      <c r="AR2171" s="63"/>
      <c r="AS2171" s="63"/>
      <c r="AT2171" s="63"/>
      <c r="AU2171" s="63"/>
      <c r="AV2171" s="63"/>
      <c r="AW2171" s="63"/>
      <c r="AX2171" s="63"/>
      <c r="AY2171" s="63"/>
      <c r="AZ2171" s="63"/>
      <c r="BA2171" s="63"/>
      <c r="BB2171" s="63"/>
      <c r="BC2171" s="63"/>
      <c r="BD2171" s="63"/>
      <c r="BE2171" s="63"/>
      <c r="BF2171" s="63"/>
      <c r="BG2171" s="63"/>
      <c r="BH2171" s="63"/>
      <c r="BI2171" s="63"/>
      <c r="BJ2171" s="63"/>
      <c r="BK2171" s="63"/>
      <c r="BL2171" s="63"/>
      <c r="BM2171" s="63"/>
      <c r="BN2171" s="63"/>
      <c r="BO2171" s="63"/>
      <c r="BP2171" s="63"/>
      <c r="BQ2171" s="63"/>
      <c r="BR2171" s="63"/>
      <c r="BS2171" s="63"/>
      <c r="BT2171" s="63"/>
      <c r="BU2171" s="63"/>
      <c r="BV2171" s="63"/>
      <c r="BW2171" s="63"/>
      <c r="BX2171" s="63"/>
      <c r="BY2171" s="63"/>
      <c r="BZ2171" s="63"/>
      <c r="CA2171" s="63"/>
      <c r="CB2171" s="63"/>
      <c r="CC2171" s="63"/>
      <c r="CD2171" s="63"/>
      <c r="CE2171" s="63"/>
      <c r="CF2171" s="63"/>
      <c r="CG2171" s="63"/>
      <c r="CH2171" s="63"/>
      <c r="CI2171" s="63"/>
      <c r="CJ2171" s="63"/>
      <c r="CK2171" s="63"/>
      <c r="CL2171" s="63"/>
      <c r="CM2171" s="63"/>
      <c r="CN2171" s="63"/>
      <c r="CO2171" s="63"/>
      <c r="CP2171" s="63"/>
      <c r="CR2171" s="227"/>
      <c r="CS2171" s="74"/>
    </row>
    <row r="2172" spans="1:97" s="72" customFormat="1" ht="75.75" customHeight="1">
      <c r="A2172" s="63"/>
      <c r="B2172" s="63"/>
      <c r="C2172" s="63"/>
      <c r="D2172" s="63"/>
      <c r="E2172" s="63"/>
      <c r="F2172" s="63"/>
      <c r="G2172" s="63"/>
      <c r="H2172" s="63"/>
      <c r="I2172" s="63"/>
      <c r="J2172" s="63"/>
      <c r="K2172" s="63"/>
      <c r="L2172" s="63"/>
      <c r="M2172" s="63"/>
      <c r="N2172" s="63"/>
      <c r="O2172" s="63"/>
      <c r="P2172" s="63"/>
      <c r="Q2172" s="63"/>
      <c r="R2172" s="63"/>
      <c r="S2172" s="63"/>
      <c r="T2172" s="63"/>
      <c r="U2172" s="63"/>
      <c r="V2172" s="63"/>
      <c r="W2172" s="63"/>
      <c r="X2172" s="63"/>
      <c r="Y2172" s="63"/>
      <c r="Z2172" s="63"/>
      <c r="AA2172" s="63"/>
      <c r="AB2172" s="63"/>
      <c r="AC2172" s="63"/>
      <c r="AD2172" s="63"/>
      <c r="AE2172" s="63"/>
      <c r="AF2172" s="63"/>
      <c r="AG2172" s="63"/>
      <c r="AH2172" s="63"/>
      <c r="AI2172" s="63"/>
      <c r="AJ2172" s="63"/>
      <c r="AK2172" s="63"/>
      <c r="AL2172" s="63"/>
      <c r="AM2172" s="63"/>
      <c r="AN2172" s="63"/>
      <c r="AO2172" s="63"/>
      <c r="AP2172" s="63"/>
      <c r="AQ2172" s="63"/>
      <c r="AR2172" s="63"/>
      <c r="AS2172" s="63"/>
      <c r="AT2172" s="63"/>
      <c r="AU2172" s="63"/>
      <c r="AV2172" s="63"/>
      <c r="AW2172" s="63"/>
      <c r="AX2172" s="63"/>
      <c r="AY2172" s="63"/>
      <c r="AZ2172" s="63"/>
      <c r="BA2172" s="63"/>
      <c r="BB2172" s="63"/>
      <c r="BC2172" s="63"/>
      <c r="BD2172" s="63"/>
      <c r="BE2172" s="63"/>
      <c r="BF2172" s="63"/>
      <c r="BG2172" s="63"/>
      <c r="BH2172" s="63"/>
      <c r="BI2172" s="63"/>
      <c r="BJ2172" s="63"/>
      <c r="BK2172" s="63"/>
      <c r="BL2172" s="63"/>
      <c r="BM2172" s="63"/>
      <c r="BN2172" s="63"/>
      <c r="BO2172" s="63"/>
      <c r="BP2172" s="63"/>
      <c r="BQ2172" s="63"/>
      <c r="BR2172" s="63"/>
      <c r="BS2172" s="63"/>
      <c r="BT2172" s="63"/>
      <c r="BU2172" s="63"/>
      <c r="BV2172" s="63"/>
      <c r="BW2172" s="63"/>
      <c r="BX2172" s="63"/>
      <c r="BY2172" s="63"/>
      <c r="BZ2172" s="63"/>
      <c r="CA2172" s="63"/>
      <c r="CB2172" s="63"/>
      <c r="CC2172" s="63"/>
      <c r="CD2172" s="63"/>
      <c r="CE2172" s="63"/>
      <c r="CF2172" s="63"/>
      <c r="CG2172" s="63"/>
      <c r="CH2172" s="63"/>
      <c r="CI2172" s="63"/>
      <c r="CJ2172" s="63"/>
      <c r="CK2172" s="63"/>
      <c r="CL2172" s="63"/>
      <c r="CM2172" s="63"/>
      <c r="CN2172" s="63"/>
      <c r="CO2172" s="63"/>
      <c r="CP2172" s="63"/>
      <c r="CR2172" s="227"/>
      <c r="CS2172" s="74"/>
    </row>
    <row r="2173" spans="1:97" s="72" customFormat="1" ht="75.75" customHeight="1">
      <c r="A2173" s="63"/>
      <c r="B2173" s="63"/>
      <c r="C2173" s="63"/>
      <c r="D2173" s="63"/>
      <c r="E2173" s="63"/>
      <c r="F2173" s="63"/>
      <c r="G2173" s="63"/>
      <c r="H2173" s="63"/>
      <c r="I2173" s="63"/>
      <c r="J2173" s="63"/>
      <c r="K2173" s="63"/>
      <c r="L2173" s="63"/>
      <c r="M2173" s="63"/>
      <c r="N2173" s="63"/>
      <c r="O2173" s="63"/>
      <c r="P2173" s="63"/>
      <c r="Q2173" s="63"/>
      <c r="R2173" s="63"/>
      <c r="S2173" s="63"/>
      <c r="T2173" s="63"/>
      <c r="U2173" s="63"/>
      <c r="V2173" s="63"/>
      <c r="W2173" s="63"/>
      <c r="X2173" s="63"/>
      <c r="Y2173" s="63"/>
      <c r="Z2173" s="63"/>
      <c r="AA2173" s="63"/>
      <c r="AB2173" s="63"/>
      <c r="AC2173" s="63"/>
      <c r="AD2173" s="63"/>
      <c r="AE2173" s="63"/>
      <c r="AF2173" s="63"/>
      <c r="AG2173" s="63"/>
      <c r="AH2173" s="63"/>
      <c r="AI2173" s="63"/>
      <c r="AJ2173" s="63"/>
      <c r="AK2173" s="63"/>
      <c r="AL2173" s="63"/>
      <c r="AM2173" s="63"/>
      <c r="AN2173" s="63"/>
      <c r="AO2173" s="63"/>
      <c r="AP2173" s="63"/>
      <c r="AQ2173" s="63"/>
      <c r="AR2173" s="63"/>
      <c r="AS2173" s="63"/>
      <c r="AT2173" s="63"/>
      <c r="AU2173" s="63"/>
      <c r="AV2173" s="63"/>
      <c r="AW2173" s="63"/>
      <c r="AX2173" s="63"/>
      <c r="AY2173" s="63"/>
      <c r="AZ2173" s="63"/>
      <c r="BA2173" s="63"/>
      <c r="BB2173" s="63"/>
      <c r="BC2173" s="63"/>
      <c r="BD2173" s="63"/>
      <c r="BE2173" s="63"/>
      <c r="BF2173" s="63"/>
      <c r="BG2173" s="63"/>
      <c r="BH2173" s="63"/>
      <c r="BI2173" s="63"/>
      <c r="BJ2173" s="63"/>
      <c r="BK2173" s="63"/>
      <c r="BL2173" s="63"/>
      <c r="BM2173" s="63"/>
      <c r="BN2173" s="63"/>
      <c r="BO2173" s="63"/>
      <c r="BP2173" s="63"/>
      <c r="BQ2173" s="63"/>
      <c r="BR2173" s="63"/>
      <c r="BS2173" s="63"/>
      <c r="BT2173" s="63"/>
      <c r="BU2173" s="63"/>
      <c r="BV2173" s="63"/>
      <c r="BW2173" s="63"/>
      <c r="BX2173" s="63"/>
      <c r="BY2173" s="63"/>
      <c r="BZ2173" s="63"/>
      <c r="CA2173" s="63"/>
      <c r="CB2173" s="63"/>
      <c r="CC2173" s="63"/>
      <c r="CD2173" s="63"/>
      <c r="CE2173" s="63"/>
      <c r="CF2173" s="63"/>
      <c r="CG2173" s="63"/>
      <c r="CH2173" s="63"/>
      <c r="CI2173" s="63"/>
      <c r="CJ2173" s="63"/>
      <c r="CK2173" s="63"/>
      <c r="CL2173" s="63"/>
      <c r="CM2173" s="63"/>
      <c r="CN2173" s="63"/>
      <c r="CO2173" s="63"/>
      <c r="CP2173" s="63"/>
      <c r="CR2173" s="227"/>
      <c r="CS2173" s="74"/>
    </row>
    <row r="2174" spans="1:97" s="72" customFormat="1" ht="75.75" customHeight="1">
      <c r="A2174" s="63"/>
      <c r="B2174" s="63"/>
      <c r="C2174" s="63"/>
      <c r="D2174" s="63"/>
      <c r="E2174" s="63"/>
      <c r="F2174" s="63"/>
      <c r="G2174" s="63"/>
      <c r="H2174" s="63"/>
      <c r="I2174" s="63"/>
      <c r="J2174" s="63"/>
      <c r="K2174" s="63"/>
      <c r="L2174" s="63"/>
      <c r="M2174" s="63"/>
      <c r="N2174" s="63"/>
      <c r="O2174" s="63"/>
      <c r="P2174" s="63"/>
      <c r="Q2174" s="63"/>
      <c r="R2174" s="63"/>
      <c r="S2174" s="63"/>
      <c r="T2174" s="63"/>
      <c r="U2174" s="63"/>
      <c r="V2174" s="63"/>
      <c r="W2174" s="63"/>
      <c r="X2174" s="63"/>
      <c r="Y2174" s="63"/>
      <c r="Z2174" s="63"/>
      <c r="AA2174" s="63"/>
      <c r="AB2174" s="63"/>
      <c r="AC2174" s="63"/>
      <c r="AD2174" s="63"/>
      <c r="AE2174" s="63"/>
      <c r="AF2174" s="63"/>
      <c r="AG2174" s="63"/>
      <c r="AH2174" s="63"/>
      <c r="AI2174" s="63"/>
      <c r="AJ2174" s="63"/>
      <c r="AK2174" s="63"/>
      <c r="AL2174" s="63"/>
      <c r="AM2174" s="63"/>
      <c r="AN2174" s="63"/>
      <c r="AO2174" s="63"/>
      <c r="AP2174" s="63"/>
      <c r="AQ2174" s="63"/>
      <c r="AR2174" s="63"/>
      <c r="AS2174" s="63"/>
      <c r="AT2174" s="63"/>
      <c r="AU2174" s="63"/>
      <c r="AV2174" s="63"/>
      <c r="AW2174" s="63"/>
      <c r="AX2174" s="63"/>
      <c r="AY2174" s="63"/>
      <c r="AZ2174" s="63"/>
      <c r="BA2174" s="63"/>
      <c r="BB2174" s="63"/>
      <c r="BC2174" s="63"/>
      <c r="BD2174" s="63"/>
      <c r="BE2174" s="63"/>
      <c r="BF2174" s="63"/>
      <c r="BG2174" s="63"/>
      <c r="BH2174" s="63"/>
      <c r="BI2174" s="63"/>
      <c r="BJ2174" s="63"/>
      <c r="BK2174" s="63"/>
      <c r="BL2174" s="63"/>
      <c r="BM2174" s="63"/>
      <c r="BN2174" s="63"/>
      <c r="BO2174" s="63"/>
      <c r="BP2174" s="63"/>
      <c r="BQ2174" s="63"/>
      <c r="BR2174" s="63"/>
      <c r="BS2174" s="63"/>
      <c r="BT2174" s="63"/>
      <c r="BU2174" s="63"/>
      <c r="BV2174" s="63"/>
      <c r="BW2174" s="63"/>
      <c r="BX2174" s="63"/>
      <c r="BY2174" s="63"/>
      <c r="BZ2174" s="63"/>
      <c r="CA2174" s="63"/>
      <c r="CB2174" s="63"/>
      <c r="CC2174" s="63"/>
      <c r="CD2174" s="63"/>
      <c r="CE2174" s="63"/>
      <c r="CF2174" s="63"/>
      <c r="CG2174" s="63"/>
      <c r="CH2174" s="63"/>
      <c r="CI2174" s="63"/>
      <c r="CJ2174" s="63"/>
      <c r="CK2174" s="63"/>
      <c r="CL2174" s="63"/>
      <c r="CM2174" s="63"/>
      <c r="CN2174" s="63"/>
      <c r="CO2174" s="63"/>
      <c r="CP2174" s="63"/>
      <c r="CR2174" s="227"/>
      <c r="CS2174" s="74"/>
    </row>
    <row r="2175" spans="1:97" s="72" customFormat="1" ht="75.75" customHeight="1">
      <c r="A2175" s="63"/>
      <c r="B2175" s="63"/>
      <c r="C2175" s="63"/>
      <c r="D2175" s="63"/>
      <c r="E2175" s="63"/>
      <c r="F2175" s="63"/>
      <c r="G2175" s="63"/>
      <c r="H2175" s="63"/>
      <c r="I2175" s="63"/>
      <c r="J2175" s="63"/>
      <c r="K2175" s="63"/>
      <c r="L2175" s="63"/>
      <c r="M2175" s="63"/>
      <c r="N2175" s="63"/>
      <c r="O2175" s="63"/>
      <c r="P2175" s="63"/>
      <c r="Q2175" s="63"/>
      <c r="R2175" s="63"/>
      <c r="S2175" s="63"/>
      <c r="T2175" s="63"/>
      <c r="U2175" s="63"/>
      <c r="V2175" s="63"/>
      <c r="W2175" s="63"/>
      <c r="X2175" s="63"/>
      <c r="Y2175" s="63"/>
      <c r="Z2175" s="63"/>
      <c r="AA2175" s="63"/>
      <c r="AB2175" s="63"/>
      <c r="AC2175" s="63"/>
      <c r="AD2175" s="63"/>
      <c r="AE2175" s="63"/>
      <c r="AF2175" s="63"/>
      <c r="AG2175" s="63"/>
      <c r="AH2175" s="63"/>
      <c r="AI2175" s="63"/>
      <c r="AJ2175" s="63"/>
      <c r="AK2175" s="63"/>
      <c r="AL2175" s="63"/>
      <c r="AM2175" s="63"/>
      <c r="AN2175" s="63"/>
      <c r="AO2175" s="63"/>
      <c r="AP2175" s="63"/>
      <c r="AQ2175" s="63"/>
      <c r="AR2175" s="63"/>
      <c r="AS2175" s="63"/>
      <c r="AT2175" s="63"/>
      <c r="AU2175" s="63"/>
      <c r="AV2175" s="63"/>
      <c r="AW2175" s="63"/>
      <c r="AX2175" s="63"/>
      <c r="AY2175" s="63"/>
      <c r="AZ2175" s="63"/>
      <c r="BA2175" s="63"/>
      <c r="BB2175" s="63"/>
      <c r="BC2175" s="63"/>
      <c r="BD2175" s="63"/>
      <c r="BE2175" s="63"/>
      <c r="BF2175" s="63"/>
      <c r="BG2175" s="63"/>
      <c r="BH2175" s="63"/>
      <c r="BI2175" s="63"/>
      <c r="BJ2175" s="63"/>
      <c r="BK2175" s="63"/>
      <c r="BL2175" s="63"/>
      <c r="BM2175" s="63"/>
      <c r="BN2175" s="63"/>
      <c r="BO2175" s="63"/>
      <c r="BP2175" s="63"/>
      <c r="BQ2175" s="63"/>
      <c r="BR2175" s="63"/>
      <c r="BS2175" s="63"/>
      <c r="BT2175" s="63"/>
      <c r="BU2175" s="63"/>
      <c r="BV2175" s="63"/>
      <c r="BW2175" s="63"/>
      <c r="BX2175" s="63"/>
      <c r="BY2175" s="63"/>
      <c r="BZ2175" s="63"/>
      <c r="CA2175" s="63"/>
      <c r="CB2175" s="63"/>
      <c r="CC2175" s="63"/>
      <c r="CD2175" s="63"/>
      <c r="CE2175" s="63"/>
      <c r="CF2175" s="63"/>
      <c r="CG2175" s="63"/>
      <c r="CH2175" s="63"/>
      <c r="CI2175" s="63"/>
      <c r="CJ2175" s="63"/>
      <c r="CK2175" s="63"/>
      <c r="CL2175" s="63"/>
      <c r="CM2175" s="63"/>
      <c r="CN2175" s="63"/>
      <c r="CO2175" s="63"/>
      <c r="CP2175" s="63"/>
      <c r="CR2175" s="227"/>
      <c r="CS2175" s="74"/>
    </row>
    <row r="2176" spans="1:97" s="72" customFormat="1" ht="75.75" customHeight="1">
      <c r="A2176" s="63"/>
      <c r="B2176" s="63"/>
      <c r="C2176" s="63"/>
      <c r="D2176" s="63"/>
      <c r="E2176" s="63"/>
      <c r="F2176" s="63"/>
      <c r="G2176" s="63"/>
      <c r="H2176" s="63"/>
      <c r="I2176" s="63"/>
      <c r="J2176" s="63"/>
      <c r="K2176" s="63"/>
      <c r="L2176" s="63"/>
      <c r="M2176" s="63"/>
      <c r="N2176" s="63"/>
      <c r="O2176" s="63"/>
      <c r="P2176" s="63"/>
      <c r="Q2176" s="63"/>
      <c r="R2176" s="63"/>
      <c r="S2176" s="63"/>
      <c r="T2176" s="63"/>
      <c r="U2176" s="63"/>
      <c r="V2176" s="63"/>
      <c r="W2176" s="63"/>
      <c r="X2176" s="63"/>
      <c r="Y2176" s="63"/>
      <c r="Z2176" s="63"/>
      <c r="AA2176" s="63"/>
      <c r="AB2176" s="63"/>
      <c r="AC2176" s="63"/>
      <c r="AD2176" s="63"/>
      <c r="AE2176" s="63"/>
      <c r="AF2176" s="63"/>
      <c r="AG2176" s="63"/>
      <c r="AH2176" s="63"/>
      <c r="AI2176" s="63"/>
      <c r="AJ2176" s="63"/>
      <c r="AK2176" s="63"/>
      <c r="AL2176" s="63"/>
      <c r="AM2176" s="63"/>
      <c r="AN2176" s="63"/>
      <c r="AO2176" s="63"/>
      <c r="AP2176" s="63"/>
      <c r="AQ2176" s="63"/>
      <c r="AR2176" s="63"/>
      <c r="AS2176" s="63"/>
      <c r="AT2176" s="63"/>
      <c r="AU2176" s="63"/>
      <c r="AV2176" s="63"/>
      <c r="AW2176" s="63"/>
      <c r="AX2176" s="63"/>
      <c r="AY2176" s="63"/>
      <c r="AZ2176" s="63"/>
      <c r="BA2176" s="63"/>
      <c r="BB2176" s="63"/>
      <c r="BC2176" s="63"/>
      <c r="BD2176" s="63"/>
      <c r="BE2176" s="63"/>
      <c r="BF2176" s="63"/>
      <c r="BG2176" s="63"/>
      <c r="BH2176" s="63"/>
      <c r="BI2176" s="63"/>
      <c r="BJ2176" s="63"/>
      <c r="BK2176" s="63"/>
      <c r="BL2176" s="63"/>
      <c r="BM2176" s="63"/>
      <c r="BN2176" s="63"/>
      <c r="BO2176" s="63"/>
      <c r="BP2176" s="63"/>
      <c r="BQ2176" s="63"/>
      <c r="BR2176" s="63"/>
      <c r="BS2176" s="63"/>
      <c r="BT2176" s="63"/>
      <c r="BU2176" s="63"/>
      <c r="BV2176" s="63"/>
      <c r="BW2176" s="63"/>
      <c r="BX2176" s="63"/>
      <c r="BY2176" s="63"/>
      <c r="BZ2176" s="63"/>
      <c r="CA2176" s="63"/>
      <c r="CB2176" s="63"/>
      <c r="CC2176" s="63"/>
      <c r="CD2176" s="63"/>
      <c r="CE2176" s="63"/>
      <c r="CF2176" s="63"/>
      <c r="CG2176" s="63"/>
      <c r="CH2176" s="63"/>
      <c r="CI2176" s="63"/>
      <c r="CJ2176" s="63"/>
      <c r="CK2176" s="63"/>
      <c r="CL2176" s="63"/>
      <c r="CM2176" s="63"/>
      <c r="CN2176" s="63"/>
      <c r="CO2176" s="63"/>
      <c r="CP2176" s="63"/>
      <c r="CR2176" s="227"/>
      <c r="CS2176" s="74"/>
    </row>
    <row r="2177" spans="1:97" s="72" customFormat="1" ht="75.75" customHeight="1">
      <c r="A2177" s="63"/>
      <c r="B2177" s="63"/>
      <c r="C2177" s="63"/>
      <c r="D2177" s="63"/>
      <c r="E2177" s="63"/>
      <c r="F2177" s="63"/>
      <c r="G2177" s="63"/>
      <c r="H2177" s="63"/>
      <c r="I2177" s="63"/>
      <c r="J2177" s="63"/>
      <c r="K2177" s="63"/>
      <c r="L2177" s="63"/>
      <c r="M2177" s="63"/>
      <c r="N2177" s="63"/>
      <c r="O2177" s="63"/>
      <c r="P2177" s="63"/>
      <c r="Q2177" s="63"/>
      <c r="R2177" s="63"/>
      <c r="S2177" s="63"/>
      <c r="T2177" s="63"/>
      <c r="U2177" s="63"/>
      <c r="V2177" s="63"/>
      <c r="W2177" s="63"/>
      <c r="X2177" s="63"/>
      <c r="Y2177" s="63"/>
      <c r="Z2177" s="63"/>
      <c r="AA2177" s="63"/>
      <c r="AB2177" s="63"/>
      <c r="AC2177" s="63"/>
      <c r="AD2177" s="63"/>
      <c r="AE2177" s="63"/>
      <c r="AF2177" s="63"/>
      <c r="AG2177" s="63"/>
      <c r="AH2177" s="63"/>
      <c r="AI2177" s="63"/>
      <c r="AJ2177" s="63"/>
      <c r="AK2177" s="63"/>
      <c r="AL2177" s="63"/>
      <c r="AM2177" s="63"/>
      <c r="AN2177" s="63"/>
      <c r="AO2177" s="63"/>
      <c r="AP2177" s="63"/>
      <c r="AQ2177" s="63"/>
      <c r="AR2177" s="63"/>
      <c r="AS2177" s="63"/>
      <c r="AT2177" s="63"/>
      <c r="AU2177" s="63"/>
      <c r="AV2177" s="63"/>
      <c r="AW2177" s="63"/>
      <c r="AX2177" s="63"/>
      <c r="AY2177" s="63"/>
      <c r="AZ2177" s="63"/>
      <c r="BA2177" s="63"/>
      <c r="BB2177" s="63"/>
      <c r="BC2177" s="63"/>
      <c r="BD2177" s="63"/>
      <c r="BE2177" s="63"/>
      <c r="BF2177" s="63"/>
      <c r="BG2177" s="63"/>
      <c r="BH2177" s="63"/>
      <c r="BI2177" s="63"/>
      <c r="BJ2177" s="63"/>
      <c r="BK2177" s="63"/>
      <c r="BL2177" s="63"/>
      <c r="BM2177" s="63"/>
      <c r="BN2177" s="63"/>
      <c r="BO2177" s="63"/>
      <c r="BP2177" s="63"/>
      <c r="BQ2177" s="63"/>
      <c r="BR2177" s="63"/>
      <c r="BS2177" s="63"/>
      <c r="BT2177" s="63"/>
      <c r="BU2177" s="63"/>
      <c r="BV2177" s="63"/>
      <c r="BW2177" s="63"/>
      <c r="BX2177" s="63"/>
      <c r="BY2177" s="63"/>
      <c r="BZ2177" s="63"/>
      <c r="CA2177" s="63"/>
      <c r="CB2177" s="63"/>
      <c r="CC2177" s="63"/>
      <c r="CD2177" s="63"/>
      <c r="CE2177" s="63"/>
      <c r="CF2177" s="63"/>
      <c r="CG2177" s="63"/>
      <c r="CH2177" s="63"/>
      <c r="CI2177" s="63"/>
      <c r="CJ2177" s="63"/>
      <c r="CK2177" s="63"/>
      <c r="CL2177" s="63"/>
      <c r="CM2177" s="63"/>
      <c r="CN2177" s="63"/>
      <c r="CO2177" s="63"/>
      <c r="CP2177" s="63"/>
      <c r="CR2177" s="227"/>
      <c r="CS2177" s="74"/>
    </row>
    <row r="2178" spans="1:97" s="72" customFormat="1" ht="75.75" customHeight="1">
      <c r="A2178" s="63"/>
      <c r="B2178" s="63"/>
      <c r="C2178" s="63"/>
      <c r="D2178" s="63"/>
      <c r="E2178" s="63"/>
      <c r="F2178" s="63"/>
      <c r="G2178" s="63"/>
      <c r="H2178" s="63"/>
      <c r="I2178" s="63"/>
      <c r="J2178" s="63"/>
      <c r="K2178" s="63"/>
      <c r="L2178" s="63"/>
      <c r="M2178" s="63"/>
      <c r="N2178" s="63"/>
      <c r="O2178" s="63"/>
      <c r="P2178" s="63"/>
      <c r="Q2178" s="63"/>
      <c r="R2178" s="63"/>
      <c r="S2178" s="63"/>
      <c r="T2178" s="63"/>
      <c r="U2178" s="63"/>
      <c r="V2178" s="63"/>
      <c r="W2178" s="63"/>
      <c r="X2178" s="63"/>
      <c r="Y2178" s="63"/>
      <c r="Z2178" s="63"/>
      <c r="AA2178" s="63"/>
      <c r="AB2178" s="63"/>
      <c r="AC2178" s="63"/>
      <c r="AD2178" s="63"/>
      <c r="AE2178" s="63"/>
      <c r="AF2178" s="63"/>
      <c r="AG2178" s="63"/>
      <c r="AH2178" s="63"/>
      <c r="AI2178" s="63"/>
      <c r="AJ2178" s="63"/>
      <c r="AK2178" s="63"/>
      <c r="AL2178" s="63"/>
      <c r="AM2178" s="63"/>
      <c r="AN2178" s="63"/>
      <c r="AO2178" s="63"/>
      <c r="AP2178" s="63"/>
      <c r="AQ2178" s="63"/>
      <c r="AR2178" s="63"/>
      <c r="AS2178" s="63"/>
      <c r="AT2178" s="63"/>
      <c r="AU2178" s="63"/>
      <c r="AV2178" s="63"/>
      <c r="AW2178" s="63"/>
      <c r="AX2178" s="63"/>
      <c r="AY2178" s="63"/>
      <c r="AZ2178" s="63"/>
      <c r="BA2178" s="63"/>
      <c r="BB2178" s="63"/>
      <c r="BC2178" s="63"/>
      <c r="BD2178" s="63"/>
      <c r="BE2178" s="63"/>
      <c r="BF2178" s="63"/>
      <c r="BG2178" s="63"/>
      <c r="BH2178" s="63"/>
      <c r="BI2178" s="63"/>
      <c r="BJ2178" s="63"/>
      <c r="BK2178" s="63"/>
      <c r="BL2178" s="63"/>
      <c r="BM2178" s="63"/>
      <c r="BN2178" s="63"/>
      <c r="BO2178" s="63"/>
      <c r="BP2178" s="63"/>
      <c r="BQ2178" s="63"/>
      <c r="BR2178" s="63"/>
      <c r="BS2178" s="63"/>
      <c r="BT2178" s="63"/>
      <c r="BU2178" s="63"/>
      <c r="BV2178" s="63"/>
      <c r="BW2178" s="63"/>
      <c r="BX2178" s="63"/>
      <c r="BY2178" s="63"/>
      <c r="BZ2178" s="63"/>
      <c r="CA2178" s="63"/>
      <c r="CB2178" s="63"/>
      <c r="CC2178" s="63"/>
      <c r="CD2178" s="63"/>
      <c r="CE2178" s="63"/>
      <c r="CF2178" s="63"/>
      <c r="CG2178" s="63"/>
      <c r="CH2178" s="63"/>
      <c r="CI2178" s="63"/>
      <c r="CJ2178" s="63"/>
      <c r="CK2178" s="63"/>
      <c r="CL2178" s="63"/>
      <c r="CM2178" s="63"/>
      <c r="CN2178" s="63"/>
      <c r="CO2178" s="63"/>
      <c r="CP2178" s="63"/>
      <c r="CR2178" s="227"/>
      <c r="CS2178" s="74"/>
    </row>
    <row r="2179" spans="1:97" s="72" customFormat="1" ht="75.75" customHeight="1">
      <c r="A2179" s="63"/>
      <c r="B2179" s="63"/>
      <c r="C2179" s="63"/>
      <c r="D2179" s="63"/>
      <c r="E2179" s="63"/>
      <c r="F2179" s="63"/>
      <c r="G2179" s="63"/>
      <c r="H2179" s="63"/>
      <c r="I2179" s="63"/>
      <c r="J2179" s="63"/>
      <c r="K2179" s="63"/>
      <c r="L2179" s="63"/>
      <c r="M2179" s="63"/>
      <c r="N2179" s="63"/>
      <c r="O2179" s="63"/>
      <c r="P2179" s="63"/>
      <c r="Q2179" s="63"/>
      <c r="R2179" s="63"/>
      <c r="S2179" s="63"/>
      <c r="T2179" s="63"/>
      <c r="U2179" s="63"/>
      <c r="V2179" s="63"/>
      <c r="W2179" s="63"/>
      <c r="X2179" s="63"/>
      <c r="Y2179" s="63"/>
      <c r="Z2179" s="63"/>
      <c r="AA2179" s="63"/>
      <c r="AB2179" s="63"/>
      <c r="AC2179" s="63"/>
      <c r="AD2179" s="63"/>
      <c r="AE2179" s="63"/>
      <c r="AF2179" s="63"/>
      <c r="AG2179" s="63"/>
      <c r="AH2179" s="63"/>
      <c r="AI2179" s="63"/>
      <c r="AJ2179" s="63"/>
      <c r="AK2179" s="63"/>
      <c r="AL2179" s="63"/>
      <c r="AM2179" s="63"/>
      <c r="AN2179" s="63"/>
      <c r="AO2179" s="63"/>
      <c r="AP2179" s="63"/>
      <c r="AQ2179" s="63"/>
      <c r="AR2179" s="63"/>
      <c r="AS2179" s="63"/>
      <c r="AT2179" s="63"/>
      <c r="AU2179" s="63"/>
      <c r="AV2179" s="63"/>
      <c r="AW2179" s="63"/>
      <c r="AX2179" s="63"/>
      <c r="AY2179" s="63"/>
      <c r="AZ2179" s="63"/>
      <c r="BA2179" s="63"/>
      <c r="BB2179" s="63"/>
      <c r="BC2179" s="63"/>
      <c r="BD2179" s="63"/>
      <c r="BE2179" s="63"/>
      <c r="BF2179" s="63"/>
      <c r="BG2179" s="63"/>
      <c r="BH2179" s="63"/>
      <c r="BI2179" s="63"/>
      <c r="BJ2179" s="63"/>
      <c r="BK2179" s="63"/>
      <c r="BL2179" s="63"/>
      <c r="BM2179" s="63"/>
      <c r="BN2179" s="63"/>
      <c r="BO2179" s="63"/>
      <c r="BP2179" s="63"/>
      <c r="BQ2179" s="63"/>
      <c r="BR2179" s="63"/>
      <c r="BS2179" s="63"/>
      <c r="BT2179" s="63"/>
      <c r="BU2179" s="63"/>
      <c r="BV2179" s="63"/>
      <c r="BW2179" s="63"/>
      <c r="BX2179" s="63"/>
      <c r="BY2179" s="63"/>
      <c r="BZ2179" s="63"/>
      <c r="CA2179" s="63"/>
      <c r="CB2179" s="63"/>
      <c r="CC2179" s="63"/>
      <c r="CD2179" s="63"/>
      <c r="CE2179" s="63"/>
      <c r="CF2179" s="63"/>
      <c r="CG2179" s="63"/>
      <c r="CH2179" s="63"/>
      <c r="CI2179" s="63"/>
      <c r="CJ2179" s="63"/>
      <c r="CK2179" s="63"/>
      <c r="CL2179" s="63"/>
      <c r="CM2179" s="63"/>
      <c r="CN2179" s="63"/>
      <c r="CO2179" s="63"/>
      <c r="CP2179" s="63"/>
      <c r="CR2179" s="227"/>
      <c r="CS2179" s="74"/>
    </row>
    <row r="2180" spans="1:97" s="72" customFormat="1" ht="75.75" customHeight="1">
      <c r="A2180" s="63"/>
      <c r="B2180" s="63"/>
      <c r="C2180" s="63"/>
      <c r="D2180" s="63"/>
      <c r="E2180" s="63"/>
      <c r="F2180" s="63"/>
      <c r="G2180" s="63"/>
      <c r="H2180" s="63"/>
      <c r="I2180" s="63"/>
      <c r="J2180" s="63"/>
      <c r="K2180" s="63"/>
      <c r="L2180" s="63"/>
      <c r="M2180" s="63"/>
      <c r="N2180" s="63"/>
      <c r="O2180" s="63"/>
      <c r="P2180" s="63"/>
      <c r="Q2180" s="63"/>
      <c r="R2180" s="63"/>
      <c r="S2180" s="63"/>
      <c r="T2180" s="63"/>
      <c r="U2180" s="63"/>
      <c r="V2180" s="63"/>
      <c r="W2180" s="63"/>
      <c r="X2180" s="63"/>
      <c r="Y2180" s="63"/>
      <c r="Z2180" s="63"/>
      <c r="AA2180" s="63"/>
      <c r="AB2180" s="63"/>
      <c r="AC2180" s="63"/>
      <c r="AD2180" s="63"/>
      <c r="AE2180" s="63"/>
      <c r="AF2180" s="63"/>
      <c r="AG2180" s="63"/>
      <c r="AH2180" s="63"/>
      <c r="AI2180" s="63"/>
      <c r="AJ2180" s="63"/>
      <c r="AK2180" s="63"/>
      <c r="AL2180" s="63"/>
      <c r="AM2180" s="63"/>
      <c r="AN2180" s="63"/>
      <c r="AO2180" s="63"/>
      <c r="AP2180" s="63"/>
      <c r="AQ2180" s="63"/>
      <c r="AR2180" s="63"/>
      <c r="AS2180" s="63"/>
      <c r="AT2180" s="63"/>
      <c r="AU2180" s="63"/>
      <c r="AV2180" s="63"/>
      <c r="AW2180" s="63"/>
      <c r="AX2180" s="63"/>
      <c r="AY2180" s="63"/>
      <c r="AZ2180" s="63"/>
      <c r="BA2180" s="63"/>
      <c r="BB2180" s="63"/>
      <c r="BC2180" s="63"/>
      <c r="BD2180" s="63"/>
      <c r="BE2180" s="63"/>
      <c r="BF2180" s="63"/>
      <c r="BG2180" s="63"/>
      <c r="BH2180" s="63"/>
      <c r="BI2180" s="63"/>
      <c r="BJ2180" s="63"/>
      <c r="BK2180" s="63"/>
      <c r="BL2180" s="63"/>
      <c r="BM2180" s="63"/>
      <c r="BN2180" s="63"/>
      <c r="BO2180" s="63"/>
      <c r="BP2180" s="63"/>
      <c r="BQ2180" s="63"/>
      <c r="BR2180" s="63"/>
      <c r="BS2180" s="63"/>
      <c r="BT2180" s="63"/>
      <c r="BU2180" s="63"/>
      <c r="BV2180" s="63"/>
      <c r="BW2180" s="63"/>
      <c r="BX2180" s="63"/>
      <c r="BY2180" s="63"/>
      <c r="BZ2180" s="63"/>
      <c r="CA2180" s="63"/>
      <c r="CB2180" s="63"/>
      <c r="CC2180" s="63"/>
      <c r="CD2180" s="63"/>
      <c r="CE2180" s="63"/>
      <c r="CF2180" s="63"/>
      <c r="CG2180" s="63"/>
      <c r="CH2180" s="63"/>
      <c r="CI2180" s="63"/>
      <c r="CJ2180" s="63"/>
      <c r="CK2180" s="63"/>
      <c r="CL2180" s="63"/>
      <c r="CM2180" s="63"/>
      <c r="CN2180" s="63"/>
      <c r="CO2180" s="63"/>
      <c r="CP2180" s="63"/>
      <c r="CR2180" s="227"/>
      <c r="CS2180" s="74"/>
    </row>
    <row r="2181" spans="1:97" s="72" customFormat="1" ht="75.75" customHeight="1">
      <c r="A2181" s="63"/>
      <c r="B2181" s="63"/>
      <c r="C2181" s="63"/>
      <c r="D2181" s="63"/>
      <c r="E2181" s="63"/>
      <c r="F2181" s="63"/>
      <c r="G2181" s="63"/>
      <c r="H2181" s="63"/>
      <c r="I2181" s="63"/>
      <c r="J2181" s="63"/>
      <c r="K2181" s="63"/>
      <c r="L2181" s="63"/>
      <c r="M2181" s="63"/>
      <c r="N2181" s="63"/>
      <c r="O2181" s="63"/>
      <c r="P2181" s="63"/>
      <c r="Q2181" s="63"/>
      <c r="R2181" s="63"/>
      <c r="S2181" s="63"/>
      <c r="T2181" s="63"/>
      <c r="U2181" s="63"/>
      <c r="V2181" s="63"/>
      <c r="W2181" s="63"/>
      <c r="X2181" s="63"/>
      <c r="Y2181" s="63"/>
      <c r="Z2181" s="63"/>
      <c r="AA2181" s="63"/>
      <c r="AB2181" s="63"/>
      <c r="AC2181" s="63"/>
      <c r="AD2181" s="63"/>
      <c r="AE2181" s="63"/>
      <c r="AF2181" s="63"/>
      <c r="AG2181" s="63"/>
      <c r="AH2181" s="63"/>
      <c r="AI2181" s="63"/>
      <c r="AJ2181" s="63"/>
      <c r="AK2181" s="63"/>
      <c r="AL2181" s="63"/>
      <c r="AM2181" s="63"/>
      <c r="AN2181" s="63"/>
      <c r="AO2181" s="63"/>
      <c r="AP2181" s="63"/>
      <c r="AQ2181" s="63"/>
      <c r="AR2181" s="63"/>
      <c r="AS2181" s="63"/>
      <c r="AT2181" s="63"/>
      <c r="AU2181" s="63"/>
      <c r="AV2181" s="63"/>
      <c r="AW2181" s="63"/>
      <c r="AX2181" s="63"/>
      <c r="AY2181" s="63"/>
      <c r="AZ2181" s="63"/>
      <c r="BA2181" s="63"/>
      <c r="BB2181" s="63"/>
      <c r="BC2181" s="63"/>
      <c r="BD2181" s="63"/>
      <c r="BE2181" s="63"/>
      <c r="BF2181" s="63"/>
      <c r="BG2181" s="63"/>
      <c r="BH2181" s="63"/>
      <c r="BI2181" s="63"/>
      <c r="BJ2181" s="63"/>
      <c r="BK2181" s="63"/>
      <c r="BL2181" s="63"/>
      <c r="BM2181" s="63"/>
      <c r="BN2181" s="63"/>
      <c r="BO2181" s="63"/>
      <c r="BP2181" s="63"/>
      <c r="BQ2181" s="63"/>
      <c r="BR2181" s="63"/>
      <c r="BS2181" s="63"/>
      <c r="BT2181" s="63"/>
      <c r="BU2181" s="63"/>
      <c r="BV2181" s="63"/>
      <c r="BW2181" s="63"/>
      <c r="BX2181" s="63"/>
      <c r="BY2181" s="63"/>
      <c r="BZ2181" s="63"/>
      <c r="CA2181" s="63"/>
      <c r="CB2181" s="63"/>
      <c r="CC2181" s="63"/>
      <c r="CD2181" s="63"/>
      <c r="CE2181" s="63"/>
      <c r="CF2181" s="63"/>
      <c r="CG2181" s="63"/>
      <c r="CH2181" s="63"/>
      <c r="CI2181" s="63"/>
      <c r="CJ2181" s="63"/>
      <c r="CK2181" s="63"/>
      <c r="CL2181" s="63"/>
      <c r="CM2181" s="63"/>
      <c r="CN2181" s="63"/>
      <c r="CO2181" s="63"/>
      <c r="CP2181" s="63"/>
      <c r="CR2181" s="227"/>
      <c r="CS2181" s="74"/>
    </row>
    <row r="2182" spans="1:97" s="72" customFormat="1" ht="75.75" customHeight="1">
      <c r="A2182" s="63"/>
      <c r="B2182" s="63"/>
      <c r="C2182" s="63"/>
      <c r="D2182" s="63"/>
      <c r="E2182" s="63"/>
      <c r="F2182" s="63"/>
      <c r="G2182" s="63"/>
      <c r="H2182" s="63"/>
      <c r="I2182" s="63"/>
      <c r="J2182" s="63"/>
      <c r="K2182" s="63"/>
      <c r="L2182" s="63"/>
      <c r="M2182" s="63"/>
      <c r="N2182" s="63"/>
      <c r="O2182" s="63"/>
      <c r="P2182" s="63"/>
      <c r="Q2182" s="63"/>
      <c r="R2182" s="63"/>
      <c r="S2182" s="63"/>
      <c r="T2182" s="63"/>
      <c r="U2182" s="63"/>
      <c r="V2182" s="63"/>
      <c r="W2182" s="63"/>
      <c r="X2182" s="63"/>
      <c r="Y2182" s="63"/>
      <c r="Z2182" s="63"/>
      <c r="AA2182" s="63"/>
      <c r="AB2182" s="63"/>
      <c r="AC2182" s="63"/>
      <c r="AD2182" s="63"/>
      <c r="AE2182" s="63"/>
      <c r="AF2182" s="63"/>
      <c r="AG2182" s="63"/>
      <c r="AH2182" s="63"/>
      <c r="AI2182" s="63"/>
      <c r="AJ2182" s="63"/>
      <c r="AK2182" s="63"/>
      <c r="AL2182" s="63"/>
      <c r="AM2182" s="63"/>
      <c r="AN2182" s="63"/>
      <c r="AO2182" s="63"/>
      <c r="AP2182" s="63"/>
      <c r="AQ2182" s="63"/>
      <c r="AR2182" s="63"/>
      <c r="AS2182" s="63"/>
      <c r="AT2182" s="63"/>
      <c r="AU2182" s="63"/>
      <c r="AV2182" s="63"/>
      <c r="AW2182" s="63"/>
      <c r="AX2182" s="63"/>
      <c r="AY2182" s="63"/>
      <c r="AZ2182" s="63"/>
      <c r="BA2182" s="63"/>
      <c r="BB2182" s="63"/>
      <c r="BC2182" s="63"/>
      <c r="BD2182" s="63"/>
      <c r="BE2182" s="63"/>
      <c r="BF2182" s="63"/>
      <c r="BG2182" s="63"/>
      <c r="BH2182" s="63"/>
      <c r="BI2182" s="63"/>
      <c r="BJ2182" s="63"/>
      <c r="BK2182" s="63"/>
      <c r="BL2182" s="63"/>
      <c r="BM2182" s="63"/>
      <c r="BN2182" s="63"/>
      <c r="BO2182" s="63"/>
      <c r="BP2182" s="63"/>
      <c r="BQ2182" s="63"/>
      <c r="BR2182" s="63"/>
      <c r="BS2182" s="63"/>
      <c r="BT2182" s="63"/>
      <c r="BU2182" s="63"/>
      <c r="BV2182" s="63"/>
      <c r="BW2182" s="63"/>
      <c r="BX2182" s="63"/>
      <c r="BY2182" s="63"/>
      <c r="BZ2182" s="63"/>
      <c r="CA2182" s="63"/>
      <c r="CB2182" s="63"/>
      <c r="CC2182" s="63"/>
      <c r="CD2182" s="63"/>
      <c r="CE2182" s="63"/>
      <c r="CF2182" s="63"/>
      <c r="CG2182" s="63"/>
      <c r="CH2182" s="63"/>
      <c r="CI2182" s="63"/>
      <c r="CJ2182" s="63"/>
      <c r="CK2182" s="63"/>
      <c r="CL2182" s="63"/>
      <c r="CM2182" s="63"/>
      <c r="CN2182" s="63"/>
      <c r="CO2182" s="63"/>
      <c r="CP2182" s="63"/>
      <c r="CR2182" s="227"/>
      <c r="CS2182" s="74"/>
    </row>
    <row r="2183" spans="1:97" s="72" customFormat="1" ht="75.75" customHeight="1">
      <c r="A2183" s="63"/>
      <c r="B2183" s="63"/>
      <c r="C2183" s="63"/>
      <c r="D2183" s="63"/>
      <c r="E2183" s="63"/>
      <c r="F2183" s="63"/>
      <c r="G2183" s="63"/>
      <c r="H2183" s="63"/>
      <c r="I2183" s="63"/>
      <c r="J2183" s="63"/>
      <c r="K2183" s="63"/>
      <c r="L2183" s="63"/>
      <c r="M2183" s="63"/>
      <c r="N2183" s="63"/>
      <c r="O2183" s="63"/>
      <c r="P2183" s="63"/>
      <c r="Q2183" s="63"/>
      <c r="R2183" s="63"/>
      <c r="S2183" s="63"/>
      <c r="T2183" s="63"/>
      <c r="U2183" s="63"/>
      <c r="V2183" s="63"/>
      <c r="W2183" s="63"/>
      <c r="X2183" s="63"/>
      <c r="Y2183" s="63"/>
      <c r="Z2183" s="63"/>
      <c r="AA2183" s="63"/>
      <c r="AB2183" s="63"/>
      <c r="AC2183" s="63"/>
      <c r="AD2183" s="63"/>
      <c r="AE2183" s="63"/>
      <c r="AF2183" s="63"/>
      <c r="AG2183" s="63"/>
      <c r="AH2183" s="63"/>
      <c r="AI2183" s="63"/>
      <c r="AJ2183" s="63"/>
      <c r="AK2183" s="63"/>
      <c r="AL2183" s="63"/>
      <c r="AM2183" s="63"/>
      <c r="AN2183" s="63"/>
      <c r="AO2183" s="63"/>
      <c r="AP2183" s="63"/>
      <c r="AQ2183" s="63"/>
      <c r="AR2183" s="63"/>
      <c r="AS2183" s="63"/>
      <c r="AT2183" s="63"/>
      <c r="AU2183" s="63"/>
      <c r="AV2183" s="63"/>
      <c r="AW2183" s="63"/>
      <c r="AX2183" s="63"/>
      <c r="AY2183" s="63"/>
      <c r="AZ2183" s="63"/>
      <c r="BA2183" s="63"/>
      <c r="BB2183" s="63"/>
      <c r="BC2183" s="63"/>
      <c r="BD2183" s="63"/>
      <c r="BE2183" s="63"/>
      <c r="BF2183" s="63"/>
      <c r="BG2183" s="63"/>
      <c r="BH2183" s="63"/>
      <c r="BI2183" s="63"/>
      <c r="BJ2183" s="63"/>
      <c r="BK2183" s="63"/>
      <c r="BL2183" s="63"/>
      <c r="BM2183" s="63"/>
      <c r="BN2183" s="63"/>
      <c r="BO2183" s="63"/>
      <c r="BP2183" s="63"/>
      <c r="BQ2183" s="63"/>
      <c r="BR2183" s="63"/>
      <c r="BS2183" s="63"/>
      <c r="BT2183" s="63"/>
      <c r="BU2183" s="63"/>
      <c r="BV2183" s="63"/>
      <c r="BW2183" s="63"/>
      <c r="BX2183" s="63"/>
      <c r="BY2183" s="63"/>
      <c r="BZ2183" s="63"/>
      <c r="CA2183" s="63"/>
      <c r="CB2183" s="63"/>
      <c r="CC2183" s="63"/>
      <c r="CD2183" s="63"/>
      <c r="CE2183" s="63"/>
      <c r="CF2183" s="63"/>
      <c r="CG2183" s="63"/>
      <c r="CH2183" s="63"/>
      <c r="CI2183" s="63"/>
      <c r="CJ2183" s="63"/>
      <c r="CK2183" s="63"/>
      <c r="CL2183" s="63"/>
      <c r="CM2183" s="63"/>
      <c r="CN2183" s="63"/>
      <c r="CO2183" s="63"/>
      <c r="CP2183" s="63"/>
      <c r="CR2183" s="227"/>
      <c r="CS2183" s="74"/>
    </row>
    <row r="2184" spans="1:97" s="72" customFormat="1" ht="75.75" customHeight="1">
      <c r="A2184" s="63"/>
      <c r="B2184" s="63"/>
      <c r="C2184" s="63"/>
      <c r="D2184" s="63"/>
      <c r="E2184" s="63"/>
      <c r="F2184" s="63"/>
      <c r="G2184" s="63"/>
      <c r="H2184" s="63"/>
      <c r="I2184" s="63"/>
      <c r="J2184" s="63"/>
      <c r="K2184" s="63"/>
      <c r="L2184" s="63"/>
      <c r="M2184" s="63"/>
      <c r="N2184" s="63"/>
      <c r="O2184" s="63"/>
      <c r="P2184" s="63"/>
      <c r="Q2184" s="63"/>
      <c r="R2184" s="63"/>
      <c r="S2184" s="63"/>
      <c r="T2184" s="63"/>
      <c r="U2184" s="63"/>
      <c r="V2184" s="63"/>
      <c r="W2184" s="63"/>
      <c r="X2184" s="63"/>
      <c r="Y2184" s="63"/>
      <c r="Z2184" s="63"/>
      <c r="AA2184" s="63"/>
      <c r="AB2184" s="63"/>
      <c r="AC2184" s="63"/>
      <c r="AD2184" s="63"/>
      <c r="AE2184" s="63"/>
      <c r="AF2184" s="63"/>
      <c r="AG2184" s="63"/>
      <c r="AH2184" s="63"/>
      <c r="AI2184" s="63"/>
      <c r="AJ2184" s="63"/>
      <c r="AK2184" s="63"/>
      <c r="AL2184" s="63"/>
      <c r="AM2184" s="63"/>
      <c r="AN2184" s="63"/>
      <c r="AO2184" s="63"/>
      <c r="AP2184" s="63"/>
      <c r="AQ2184" s="63"/>
      <c r="AR2184" s="63"/>
      <c r="AS2184" s="63"/>
      <c r="AT2184" s="63"/>
      <c r="AU2184" s="63"/>
      <c r="AV2184" s="63"/>
      <c r="AW2184" s="63"/>
      <c r="AX2184" s="63"/>
      <c r="AY2184" s="63"/>
      <c r="AZ2184" s="63"/>
      <c r="BA2184" s="63"/>
      <c r="BB2184" s="63"/>
      <c r="BC2184" s="63"/>
      <c r="BD2184" s="63"/>
      <c r="BE2184" s="63"/>
      <c r="BF2184" s="63"/>
      <c r="BG2184" s="63"/>
      <c r="BH2184" s="63"/>
      <c r="BI2184" s="63"/>
      <c r="BJ2184" s="63"/>
      <c r="BK2184" s="63"/>
      <c r="BL2184" s="63"/>
      <c r="BM2184" s="63"/>
      <c r="BN2184" s="63"/>
      <c r="BO2184" s="63"/>
      <c r="BP2184" s="63"/>
      <c r="BQ2184" s="63"/>
      <c r="BR2184" s="63"/>
      <c r="BS2184" s="63"/>
      <c r="BT2184" s="63"/>
      <c r="BU2184" s="63"/>
      <c r="BV2184" s="63"/>
      <c r="BW2184" s="63"/>
      <c r="BX2184" s="63"/>
      <c r="BY2184" s="63"/>
      <c r="BZ2184" s="63"/>
      <c r="CA2184" s="63"/>
      <c r="CB2184" s="63"/>
      <c r="CC2184" s="63"/>
      <c r="CD2184" s="63"/>
      <c r="CE2184" s="63"/>
      <c r="CF2184" s="63"/>
      <c r="CG2184" s="63"/>
      <c r="CH2184" s="63"/>
      <c r="CI2184" s="63"/>
      <c r="CJ2184" s="63"/>
      <c r="CK2184" s="63"/>
      <c r="CL2184" s="63"/>
      <c r="CM2184" s="63"/>
      <c r="CN2184" s="63"/>
      <c r="CO2184" s="63"/>
      <c r="CP2184" s="63"/>
      <c r="CR2184" s="227"/>
      <c r="CS2184" s="74"/>
    </row>
    <row r="2185" spans="1:97" s="72" customFormat="1" ht="75.75" customHeight="1">
      <c r="A2185" s="63"/>
      <c r="B2185" s="63"/>
      <c r="C2185" s="63"/>
      <c r="D2185" s="63"/>
      <c r="E2185" s="63"/>
      <c r="F2185" s="63"/>
      <c r="G2185" s="63"/>
      <c r="H2185" s="63"/>
      <c r="I2185" s="63"/>
      <c r="J2185" s="63"/>
      <c r="K2185" s="63"/>
      <c r="L2185" s="63"/>
      <c r="M2185" s="63"/>
      <c r="N2185" s="63"/>
      <c r="O2185" s="63"/>
      <c r="P2185" s="63"/>
      <c r="Q2185" s="63"/>
      <c r="R2185" s="63"/>
      <c r="S2185" s="63"/>
      <c r="T2185" s="63"/>
      <c r="U2185" s="63"/>
      <c r="V2185" s="63"/>
      <c r="W2185" s="63"/>
      <c r="X2185" s="63"/>
      <c r="Y2185" s="63"/>
      <c r="Z2185" s="63"/>
      <c r="AA2185" s="63"/>
      <c r="AB2185" s="63"/>
      <c r="AC2185" s="63"/>
      <c r="AD2185" s="63"/>
      <c r="AE2185" s="63"/>
      <c r="AF2185" s="63"/>
      <c r="AG2185" s="63"/>
      <c r="AH2185" s="63"/>
      <c r="AI2185" s="63"/>
      <c r="AJ2185" s="63"/>
      <c r="AK2185" s="63"/>
      <c r="AL2185" s="63"/>
      <c r="AM2185" s="63"/>
      <c r="AN2185" s="63"/>
      <c r="AO2185" s="63"/>
      <c r="AP2185" s="63"/>
      <c r="AQ2185" s="63"/>
      <c r="AR2185" s="63"/>
      <c r="AS2185" s="63"/>
      <c r="AT2185" s="63"/>
      <c r="AU2185" s="63"/>
      <c r="AV2185" s="63"/>
      <c r="AW2185" s="63"/>
      <c r="AX2185" s="63"/>
      <c r="AY2185" s="63"/>
      <c r="AZ2185" s="63"/>
      <c r="BA2185" s="63"/>
      <c r="BB2185" s="63"/>
      <c r="BC2185" s="63"/>
      <c r="BD2185" s="63"/>
      <c r="BE2185" s="63"/>
      <c r="BF2185" s="63"/>
      <c r="BG2185" s="63"/>
      <c r="BH2185" s="63"/>
      <c r="BI2185" s="63"/>
      <c r="BJ2185" s="63"/>
      <c r="BK2185" s="63"/>
      <c r="BL2185" s="63"/>
      <c r="BM2185" s="63"/>
      <c r="BN2185" s="63"/>
      <c r="BO2185" s="63"/>
      <c r="BP2185" s="63"/>
      <c r="BQ2185" s="63"/>
      <c r="BR2185" s="63"/>
      <c r="BS2185" s="63"/>
      <c r="BT2185" s="63"/>
      <c r="BU2185" s="63"/>
      <c r="BV2185" s="63"/>
      <c r="BW2185" s="63"/>
      <c r="BX2185" s="63"/>
      <c r="BY2185" s="63"/>
      <c r="BZ2185" s="63"/>
      <c r="CA2185" s="63"/>
      <c r="CB2185" s="63"/>
      <c r="CC2185" s="63"/>
      <c r="CD2185" s="63"/>
      <c r="CE2185" s="63"/>
      <c r="CF2185" s="63"/>
      <c r="CG2185" s="63"/>
      <c r="CH2185" s="63"/>
      <c r="CI2185" s="63"/>
      <c r="CJ2185" s="63"/>
      <c r="CK2185" s="63"/>
      <c r="CL2185" s="63"/>
      <c r="CM2185" s="63"/>
      <c r="CN2185" s="63"/>
      <c r="CO2185" s="63"/>
      <c r="CP2185" s="63"/>
      <c r="CR2185" s="227"/>
      <c r="CS2185" s="74"/>
    </row>
    <row r="2186" spans="1:97" s="72" customFormat="1" ht="75.75" customHeight="1">
      <c r="A2186" s="63"/>
      <c r="B2186" s="63"/>
      <c r="C2186" s="63"/>
      <c r="D2186" s="63"/>
      <c r="E2186" s="63"/>
      <c r="F2186" s="63"/>
      <c r="G2186" s="63"/>
      <c r="H2186" s="63"/>
      <c r="I2186" s="63"/>
      <c r="J2186" s="63"/>
      <c r="K2186" s="63"/>
      <c r="L2186" s="63"/>
      <c r="M2186" s="63"/>
      <c r="N2186" s="63"/>
      <c r="O2186" s="63"/>
      <c r="P2186" s="63"/>
      <c r="Q2186" s="63"/>
      <c r="R2186" s="63"/>
      <c r="S2186" s="63"/>
      <c r="T2186" s="63"/>
      <c r="U2186" s="63"/>
      <c r="V2186" s="63"/>
      <c r="W2186" s="63"/>
      <c r="X2186" s="63"/>
      <c r="Y2186" s="63"/>
      <c r="Z2186" s="63"/>
      <c r="AA2186" s="63"/>
      <c r="AB2186" s="63"/>
      <c r="AC2186" s="63"/>
      <c r="AD2186" s="63"/>
      <c r="AE2186" s="63"/>
      <c r="AF2186" s="63"/>
      <c r="AG2186" s="63"/>
      <c r="AH2186" s="63"/>
      <c r="AI2186" s="63"/>
      <c r="AJ2186" s="63"/>
      <c r="AK2186" s="63"/>
      <c r="AL2186" s="63"/>
      <c r="AM2186" s="63"/>
      <c r="AN2186" s="63"/>
      <c r="AO2186" s="63"/>
      <c r="AP2186" s="63"/>
      <c r="AQ2186" s="63"/>
      <c r="AR2186" s="63"/>
      <c r="AS2186" s="63"/>
      <c r="AT2186" s="63"/>
      <c r="AU2186" s="63"/>
      <c r="AV2186" s="63"/>
      <c r="AW2186" s="63"/>
      <c r="AX2186" s="63"/>
      <c r="AY2186" s="63"/>
      <c r="AZ2186" s="63"/>
      <c r="BA2186" s="63"/>
      <c r="BB2186" s="63"/>
      <c r="BC2186" s="63"/>
      <c r="BD2186" s="63"/>
      <c r="BE2186" s="63"/>
      <c r="BF2186" s="63"/>
      <c r="BG2186" s="63"/>
      <c r="BH2186" s="63"/>
      <c r="BI2186" s="63"/>
      <c r="BJ2186" s="63"/>
      <c r="BK2186" s="63"/>
      <c r="BL2186" s="63"/>
      <c r="BM2186" s="63"/>
      <c r="BN2186" s="63"/>
      <c r="BO2186" s="63"/>
      <c r="BP2186" s="63"/>
      <c r="BQ2186" s="63"/>
      <c r="BR2186" s="63"/>
      <c r="BS2186" s="63"/>
      <c r="BT2186" s="63"/>
      <c r="BU2186" s="63"/>
      <c r="BV2186" s="63"/>
      <c r="BW2186" s="63"/>
      <c r="BX2186" s="63"/>
      <c r="BY2186" s="63"/>
      <c r="BZ2186" s="63"/>
      <c r="CA2186" s="63"/>
      <c r="CB2186" s="63"/>
      <c r="CC2186" s="63"/>
      <c r="CD2186" s="63"/>
      <c r="CE2186" s="63"/>
      <c r="CF2186" s="63"/>
      <c r="CG2186" s="63"/>
      <c r="CH2186" s="63"/>
      <c r="CI2186" s="63"/>
      <c r="CJ2186" s="63"/>
      <c r="CK2186" s="63"/>
      <c r="CL2186" s="63"/>
      <c r="CM2186" s="63"/>
      <c r="CN2186" s="63"/>
      <c r="CO2186" s="63"/>
      <c r="CP2186" s="63"/>
      <c r="CR2186" s="227"/>
      <c r="CS2186" s="74"/>
    </row>
    <row r="2187" spans="1:97" s="72" customFormat="1" ht="75.75" customHeight="1">
      <c r="A2187" s="63"/>
      <c r="B2187" s="63"/>
      <c r="C2187" s="63"/>
      <c r="D2187" s="63"/>
      <c r="E2187" s="63"/>
      <c r="F2187" s="63"/>
      <c r="G2187" s="63"/>
      <c r="H2187" s="63"/>
      <c r="I2187" s="63"/>
      <c r="J2187" s="63"/>
      <c r="K2187" s="63"/>
      <c r="L2187" s="63"/>
      <c r="M2187" s="63"/>
      <c r="N2187" s="63"/>
      <c r="O2187" s="63"/>
      <c r="P2187" s="63"/>
      <c r="Q2187" s="63"/>
      <c r="R2187" s="63"/>
      <c r="S2187" s="63"/>
      <c r="T2187" s="63"/>
      <c r="U2187" s="63"/>
      <c r="V2187" s="63"/>
      <c r="W2187" s="63"/>
      <c r="X2187" s="63"/>
      <c r="Y2187" s="63"/>
      <c r="Z2187" s="63"/>
      <c r="AA2187" s="63"/>
      <c r="AB2187" s="63"/>
      <c r="AC2187" s="63"/>
      <c r="AD2187" s="63"/>
      <c r="AE2187" s="63"/>
      <c r="AF2187" s="63"/>
      <c r="AG2187" s="63"/>
      <c r="AH2187" s="63"/>
      <c r="AI2187" s="63"/>
      <c r="AJ2187" s="63"/>
      <c r="AK2187" s="63"/>
      <c r="AL2187" s="63"/>
      <c r="AM2187" s="63"/>
      <c r="AN2187" s="63"/>
      <c r="AO2187" s="63"/>
      <c r="AP2187" s="63"/>
      <c r="AQ2187" s="63"/>
      <c r="AR2187" s="63"/>
      <c r="AS2187" s="63"/>
      <c r="AT2187" s="63"/>
      <c r="AU2187" s="63"/>
      <c r="AV2187" s="63"/>
      <c r="AW2187" s="63"/>
      <c r="AX2187" s="63"/>
      <c r="AY2187" s="63"/>
      <c r="AZ2187" s="63"/>
      <c r="BA2187" s="63"/>
      <c r="BB2187" s="63"/>
      <c r="BC2187" s="63"/>
      <c r="BD2187" s="63"/>
      <c r="BE2187" s="63"/>
      <c r="BF2187" s="63"/>
      <c r="BG2187" s="63"/>
      <c r="BH2187" s="63"/>
      <c r="BI2187" s="63"/>
      <c r="BJ2187" s="63"/>
      <c r="BK2187" s="63"/>
      <c r="BL2187" s="63"/>
      <c r="BM2187" s="63"/>
      <c r="BN2187" s="63"/>
      <c r="BO2187" s="63"/>
      <c r="BP2187" s="63"/>
      <c r="BQ2187" s="63"/>
      <c r="BR2187" s="63"/>
      <c r="BS2187" s="63"/>
      <c r="BT2187" s="63"/>
      <c r="BU2187" s="63"/>
      <c r="BV2187" s="63"/>
      <c r="BW2187" s="63"/>
      <c r="BX2187" s="63"/>
      <c r="BY2187" s="63"/>
      <c r="BZ2187" s="63"/>
      <c r="CA2187" s="63"/>
      <c r="CB2187" s="63"/>
      <c r="CC2187" s="63"/>
      <c r="CD2187" s="63"/>
      <c r="CE2187" s="63"/>
      <c r="CF2187" s="63"/>
      <c r="CG2187" s="63"/>
      <c r="CH2187" s="63"/>
      <c r="CI2187" s="63"/>
      <c r="CJ2187" s="63"/>
      <c r="CK2187" s="63"/>
      <c r="CL2187" s="63"/>
      <c r="CM2187" s="63"/>
      <c r="CN2187" s="63"/>
      <c r="CO2187" s="63"/>
      <c r="CP2187" s="63"/>
      <c r="CR2187" s="227"/>
      <c r="CS2187" s="74"/>
    </row>
    <row r="2188" spans="1:97" s="72" customFormat="1" ht="75.75" customHeight="1">
      <c r="A2188" s="63"/>
      <c r="B2188" s="63"/>
      <c r="C2188" s="63"/>
      <c r="D2188" s="63"/>
      <c r="E2188" s="63"/>
      <c r="F2188" s="63"/>
      <c r="G2188" s="63"/>
      <c r="H2188" s="63"/>
      <c r="I2188" s="63"/>
      <c r="J2188" s="63"/>
      <c r="K2188" s="63"/>
      <c r="L2188" s="63"/>
      <c r="M2188" s="63"/>
      <c r="N2188" s="63"/>
      <c r="O2188" s="63"/>
      <c r="P2188" s="63"/>
      <c r="Q2188" s="63"/>
      <c r="R2188" s="63"/>
      <c r="S2188" s="63"/>
      <c r="T2188" s="63"/>
      <c r="U2188" s="63"/>
      <c r="V2188" s="63"/>
      <c r="W2188" s="63"/>
      <c r="X2188" s="63"/>
      <c r="Y2188" s="63"/>
      <c r="Z2188" s="63"/>
      <c r="AA2188" s="63"/>
      <c r="AB2188" s="63"/>
      <c r="AC2188" s="63"/>
      <c r="AD2188" s="63"/>
      <c r="AE2188" s="63"/>
      <c r="AF2188" s="63"/>
      <c r="AG2188" s="63"/>
      <c r="AH2188" s="63"/>
      <c r="AI2188" s="63"/>
      <c r="AJ2188" s="63"/>
      <c r="AK2188" s="63"/>
      <c r="AL2188" s="63"/>
      <c r="AM2188" s="63"/>
      <c r="AN2188" s="63"/>
      <c r="AO2188" s="63"/>
      <c r="AP2188" s="63"/>
      <c r="AQ2188" s="63"/>
      <c r="AR2188" s="63"/>
      <c r="AS2188" s="63"/>
      <c r="AT2188" s="63"/>
      <c r="AU2188" s="63"/>
      <c r="AV2188" s="63"/>
      <c r="AW2188" s="63"/>
      <c r="AX2188" s="63"/>
      <c r="AY2188" s="63"/>
      <c r="AZ2188" s="63"/>
      <c r="BA2188" s="63"/>
      <c r="BB2188" s="63"/>
      <c r="BC2188" s="63"/>
      <c r="BD2188" s="63"/>
      <c r="BE2188" s="63"/>
      <c r="BF2188" s="63"/>
      <c r="BG2188" s="63"/>
      <c r="BH2188" s="63"/>
      <c r="BI2188" s="63"/>
      <c r="BJ2188" s="63"/>
      <c r="BK2188" s="63"/>
      <c r="BL2188" s="63"/>
      <c r="BM2188" s="63"/>
      <c r="BN2188" s="63"/>
      <c r="BO2188" s="63"/>
      <c r="BP2188" s="63"/>
      <c r="BQ2188" s="63"/>
      <c r="BR2188" s="63"/>
      <c r="BS2188" s="63"/>
      <c r="BT2188" s="63"/>
      <c r="BU2188" s="63"/>
      <c r="BV2188" s="63"/>
      <c r="BW2188" s="63"/>
      <c r="BX2188" s="63"/>
      <c r="BY2188" s="63"/>
      <c r="BZ2188" s="63"/>
      <c r="CA2188" s="63"/>
      <c r="CB2188" s="63"/>
      <c r="CC2188" s="63"/>
      <c r="CD2188" s="63"/>
      <c r="CE2188" s="63"/>
      <c r="CF2188" s="63"/>
      <c r="CG2188" s="63"/>
      <c r="CH2188" s="63"/>
      <c r="CI2188" s="63"/>
      <c r="CJ2188" s="63"/>
      <c r="CK2188" s="63"/>
      <c r="CL2188" s="63"/>
      <c r="CM2188" s="63"/>
      <c r="CN2188" s="63"/>
      <c r="CO2188" s="63"/>
      <c r="CP2188" s="63"/>
      <c r="CR2188" s="227"/>
      <c r="CS2188" s="74"/>
    </row>
    <row r="2189" spans="1:97" s="72" customFormat="1" ht="75.75" customHeight="1">
      <c r="A2189" s="63"/>
      <c r="B2189" s="63"/>
      <c r="C2189" s="63"/>
      <c r="D2189" s="63"/>
      <c r="E2189" s="63"/>
      <c r="F2189" s="63"/>
      <c r="G2189" s="63"/>
      <c r="H2189" s="63"/>
      <c r="I2189" s="63"/>
      <c r="J2189" s="63"/>
      <c r="K2189" s="63"/>
      <c r="L2189" s="63"/>
      <c r="M2189" s="63"/>
      <c r="N2189" s="63"/>
      <c r="O2189" s="63"/>
      <c r="P2189" s="63"/>
      <c r="Q2189" s="63"/>
      <c r="R2189" s="63"/>
      <c r="S2189" s="63"/>
      <c r="T2189" s="63"/>
      <c r="U2189" s="63"/>
      <c r="V2189" s="63"/>
      <c r="W2189" s="63"/>
      <c r="X2189" s="63"/>
      <c r="Y2189" s="63"/>
      <c r="Z2189" s="63"/>
      <c r="AA2189" s="63"/>
      <c r="AB2189" s="63"/>
      <c r="AC2189" s="63"/>
      <c r="AD2189" s="63"/>
      <c r="AE2189" s="63"/>
      <c r="AF2189" s="63"/>
      <c r="AG2189" s="63"/>
      <c r="AH2189" s="63"/>
      <c r="AI2189" s="63"/>
      <c r="AJ2189" s="63"/>
      <c r="AK2189" s="63"/>
      <c r="AL2189" s="63"/>
      <c r="AM2189" s="63"/>
      <c r="AN2189" s="63"/>
      <c r="AO2189" s="63"/>
      <c r="AP2189" s="63"/>
      <c r="AQ2189" s="63"/>
      <c r="AR2189" s="63"/>
      <c r="AS2189" s="63"/>
      <c r="AT2189" s="63"/>
      <c r="AU2189" s="63"/>
      <c r="AV2189" s="63"/>
      <c r="AW2189" s="63"/>
      <c r="AX2189" s="63"/>
      <c r="AY2189" s="63"/>
      <c r="AZ2189" s="63"/>
      <c r="BA2189" s="63"/>
      <c r="BB2189" s="63"/>
      <c r="BC2189" s="63"/>
      <c r="BD2189" s="63"/>
      <c r="BE2189" s="63"/>
      <c r="BF2189" s="63"/>
      <c r="BG2189" s="63"/>
      <c r="BH2189" s="63"/>
      <c r="BI2189" s="63"/>
      <c r="BJ2189" s="63"/>
      <c r="BK2189" s="63"/>
      <c r="BL2189" s="63"/>
      <c r="BM2189" s="63"/>
      <c r="BN2189" s="63"/>
      <c r="BO2189" s="63"/>
      <c r="BP2189" s="63"/>
      <c r="BQ2189" s="63"/>
      <c r="BR2189" s="63"/>
      <c r="BS2189" s="63"/>
      <c r="BT2189" s="63"/>
      <c r="BU2189" s="63"/>
      <c r="BV2189" s="63"/>
      <c r="BW2189" s="63"/>
      <c r="BX2189" s="63"/>
      <c r="BY2189" s="63"/>
      <c r="BZ2189" s="63"/>
      <c r="CA2189" s="63"/>
      <c r="CB2189" s="63"/>
      <c r="CC2189" s="63"/>
      <c r="CD2189" s="63"/>
      <c r="CE2189" s="63"/>
      <c r="CF2189" s="63"/>
      <c r="CG2189" s="63"/>
      <c r="CH2189" s="63"/>
      <c r="CI2189" s="63"/>
      <c r="CJ2189" s="63"/>
      <c r="CK2189" s="63"/>
      <c r="CL2189" s="63"/>
      <c r="CM2189" s="63"/>
      <c r="CN2189" s="63"/>
      <c r="CO2189" s="63"/>
      <c r="CP2189" s="63"/>
      <c r="CR2189" s="227"/>
      <c r="CS2189" s="74"/>
    </row>
    <row r="2190" spans="1:97" s="72" customFormat="1" ht="75.75" customHeight="1">
      <c r="A2190" s="63"/>
      <c r="B2190" s="63"/>
      <c r="C2190" s="63"/>
      <c r="D2190" s="63"/>
      <c r="E2190" s="63"/>
      <c r="F2190" s="63"/>
      <c r="G2190" s="63"/>
      <c r="H2190" s="63"/>
      <c r="I2190" s="63"/>
      <c r="J2190" s="63"/>
      <c r="K2190" s="63"/>
      <c r="L2190" s="63"/>
      <c r="M2190" s="63"/>
      <c r="N2190" s="63"/>
      <c r="O2190" s="63"/>
      <c r="P2190" s="63"/>
      <c r="Q2190" s="63"/>
      <c r="R2190" s="63"/>
      <c r="S2190" s="63"/>
      <c r="T2190" s="63"/>
      <c r="U2190" s="63"/>
      <c r="V2190" s="63"/>
      <c r="W2190" s="63"/>
      <c r="X2190" s="63"/>
      <c r="Y2190" s="63"/>
      <c r="Z2190" s="63"/>
      <c r="AA2190" s="63"/>
      <c r="AB2190" s="63"/>
      <c r="AC2190" s="63"/>
      <c r="AD2190" s="63"/>
      <c r="AE2190" s="63"/>
      <c r="AF2190" s="63"/>
      <c r="AG2190" s="63"/>
      <c r="AH2190" s="63"/>
      <c r="AI2190" s="63"/>
      <c r="AJ2190" s="63"/>
      <c r="AK2190" s="63"/>
      <c r="AL2190" s="63"/>
      <c r="AM2190" s="63"/>
      <c r="AN2190" s="63"/>
      <c r="AO2190" s="63"/>
      <c r="AP2190" s="63"/>
      <c r="AQ2190" s="63"/>
      <c r="AR2190" s="63"/>
      <c r="AS2190" s="63"/>
      <c r="AT2190" s="63"/>
      <c r="AU2190" s="63"/>
      <c r="AV2190" s="63"/>
      <c r="AW2190" s="63"/>
      <c r="AX2190" s="63"/>
      <c r="AY2190" s="63"/>
      <c r="AZ2190" s="63"/>
      <c r="BA2190" s="63"/>
      <c r="BB2190" s="63"/>
      <c r="BC2190" s="63"/>
      <c r="BD2190" s="63"/>
      <c r="BE2190" s="63"/>
      <c r="BF2190" s="63"/>
      <c r="BG2190" s="63"/>
      <c r="BH2190" s="63"/>
      <c r="BI2190" s="63"/>
      <c r="BJ2190" s="63"/>
      <c r="BK2190" s="63"/>
      <c r="BL2190" s="63"/>
      <c r="BM2190" s="63"/>
      <c r="BN2190" s="63"/>
      <c r="BO2190" s="63"/>
      <c r="BP2190" s="63"/>
      <c r="BQ2190" s="63"/>
      <c r="BR2190" s="63"/>
      <c r="BS2190" s="63"/>
      <c r="BT2190" s="63"/>
      <c r="BU2190" s="63"/>
      <c r="BV2190" s="63"/>
      <c r="BW2190" s="63"/>
      <c r="BX2190" s="63"/>
      <c r="BY2190" s="63"/>
      <c r="BZ2190" s="63"/>
      <c r="CA2190" s="63"/>
      <c r="CB2190" s="63"/>
      <c r="CC2190" s="63"/>
      <c r="CD2190" s="63"/>
      <c r="CE2190" s="63"/>
      <c r="CF2190" s="63"/>
      <c r="CG2190" s="63"/>
      <c r="CH2190" s="63"/>
      <c r="CI2190" s="63"/>
      <c r="CJ2190" s="63"/>
      <c r="CK2190" s="63"/>
      <c r="CL2190" s="63"/>
      <c r="CM2190" s="63"/>
      <c r="CN2190" s="63"/>
      <c r="CO2190" s="63"/>
      <c r="CP2190" s="63"/>
      <c r="CR2190" s="227"/>
      <c r="CS2190" s="74"/>
    </row>
    <row r="2191" spans="1:97" s="72" customFormat="1" ht="75.75" customHeight="1">
      <c r="A2191" s="63"/>
      <c r="B2191" s="63"/>
      <c r="C2191" s="63"/>
      <c r="D2191" s="63"/>
      <c r="E2191" s="63"/>
      <c r="F2191" s="63"/>
      <c r="G2191" s="63"/>
      <c r="H2191" s="63"/>
      <c r="I2191" s="63"/>
      <c r="J2191" s="63"/>
      <c r="K2191" s="63"/>
      <c r="L2191" s="63"/>
      <c r="M2191" s="63"/>
      <c r="N2191" s="63"/>
      <c r="O2191" s="63"/>
      <c r="P2191" s="63"/>
      <c r="Q2191" s="63"/>
      <c r="R2191" s="63"/>
      <c r="S2191" s="63"/>
      <c r="T2191" s="63"/>
      <c r="U2191" s="63"/>
      <c r="V2191" s="63"/>
      <c r="W2191" s="63"/>
      <c r="X2191" s="63"/>
      <c r="Y2191" s="63"/>
      <c r="Z2191" s="63"/>
      <c r="AA2191" s="63"/>
      <c r="AB2191" s="63"/>
      <c r="AC2191" s="63"/>
      <c r="AD2191" s="63"/>
      <c r="AE2191" s="63"/>
      <c r="AF2191" s="63"/>
      <c r="AG2191" s="63"/>
      <c r="AH2191" s="63"/>
      <c r="AI2191" s="63"/>
      <c r="AJ2191" s="63"/>
      <c r="AK2191" s="63"/>
      <c r="AL2191" s="63"/>
      <c r="AM2191" s="63"/>
      <c r="AN2191" s="63"/>
      <c r="AO2191" s="63"/>
      <c r="AP2191" s="63"/>
      <c r="AQ2191" s="63"/>
      <c r="AR2191" s="63"/>
      <c r="AS2191" s="63"/>
      <c r="AT2191" s="63"/>
      <c r="AU2191" s="63"/>
      <c r="AV2191" s="63"/>
      <c r="AW2191" s="63"/>
      <c r="AX2191" s="63"/>
      <c r="AY2191" s="63"/>
      <c r="AZ2191" s="63"/>
      <c r="BA2191" s="63"/>
      <c r="BB2191" s="63"/>
      <c r="BC2191" s="63"/>
      <c r="BD2191" s="63"/>
      <c r="BE2191" s="63"/>
      <c r="BF2191" s="63"/>
      <c r="BG2191" s="63"/>
      <c r="BH2191" s="63"/>
      <c r="BI2191" s="63"/>
      <c r="BJ2191" s="63"/>
      <c r="BK2191" s="63"/>
      <c r="BL2191" s="63"/>
      <c r="BM2191" s="63"/>
      <c r="BN2191" s="63"/>
      <c r="BO2191" s="63"/>
      <c r="BP2191" s="63"/>
      <c r="BQ2191" s="63"/>
      <c r="BR2191" s="63"/>
      <c r="BS2191" s="63"/>
      <c r="BT2191" s="63"/>
      <c r="BU2191" s="63"/>
      <c r="BV2191" s="63"/>
      <c r="BW2191" s="63"/>
      <c r="BX2191" s="63"/>
      <c r="BY2191" s="63"/>
      <c r="BZ2191" s="63"/>
      <c r="CA2191" s="63"/>
      <c r="CB2191" s="63"/>
      <c r="CC2191" s="63"/>
      <c r="CD2191" s="63"/>
      <c r="CE2191" s="63"/>
      <c r="CF2191" s="63"/>
      <c r="CG2191" s="63"/>
      <c r="CH2191" s="63"/>
      <c r="CI2191" s="63"/>
      <c r="CJ2191" s="63"/>
      <c r="CK2191" s="63"/>
      <c r="CL2191" s="63"/>
      <c r="CM2191" s="63"/>
      <c r="CN2191" s="63"/>
      <c r="CO2191" s="63"/>
      <c r="CP2191" s="63"/>
      <c r="CR2191" s="227"/>
      <c r="CS2191" s="74"/>
    </row>
    <row r="2192" spans="1:97" s="72" customFormat="1" ht="75.75" customHeight="1">
      <c r="A2192" s="63"/>
      <c r="B2192" s="63"/>
      <c r="C2192" s="63"/>
      <c r="D2192" s="63"/>
      <c r="E2192" s="63"/>
      <c r="F2192" s="63"/>
      <c r="G2192" s="63"/>
      <c r="H2192" s="63"/>
      <c r="I2192" s="63"/>
      <c r="J2192" s="63"/>
      <c r="K2192" s="63"/>
      <c r="L2192" s="63"/>
      <c r="M2192" s="63"/>
      <c r="N2192" s="63"/>
      <c r="O2192" s="63"/>
      <c r="P2192" s="63"/>
      <c r="Q2192" s="63"/>
      <c r="R2192" s="63"/>
      <c r="S2192" s="63"/>
      <c r="T2192" s="63"/>
      <c r="U2192" s="63"/>
      <c r="V2192" s="63"/>
      <c r="W2192" s="63"/>
      <c r="X2192" s="63"/>
      <c r="Y2192" s="63"/>
      <c r="Z2192" s="63"/>
      <c r="AA2192" s="63"/>
      <c r="AB2192" s="63"/>
      <c r="AC2192" s="63"/>
      <c r="AD2192" s="63"/>
      <c r="AE2192" s="63"/>
      <c r="AF2192" s="63"/>
      <c r="AG2192" s="63"/>
      <c r="AH2192" s="63"/>
      <c r="AI2192" s="63"/>
      <c r="AJ2192" s="63"/>
      <c r="AK2192" s="63"/>
      <c r="AL2192" s="63"/>
      <c r="AM2192" s="63"/>
      <c r="AN2192" s="63"/>
      <c r="AO2192" s="63"/>
      <c r="AP2192" s="63"/>
      <c r="AQ2192" s="63"/>
      <c r="AR2192" s="63"/>
      <c r="AS2192" s="63"/>
      <c r="AT2192" s="63"/>
      <c r="AU2192" s="63"/>
      <c r="AV2192" s="63"/>
      <c r="AW2192" s="63"/>
      <c r="AX2192" s="63"/>
      <c r="AY2192" s="63"/>
      <c r="AZ2192" s="63"/>
      <c r="BA2192" s="63"/>
      <c r="BB2192" s="63"/>
      <c r="BC2192" s="63"/>
      <c r="BD2192" s="63"/>
      <c r="BE2192" s="63"/>
      <c r="BF2192" s="63"/>
      <c r="BG2192" s="63"/>
      <c r="BH2192" s="63"/>
      <c r="BI2192" s="63"/>
      <c r="BJ2192" s="63"/>
      <c r="BK2192" s="63"/>
      <c r="BL2192" s="63"/>
      <c r="BM2192" s="63"/>
      <c r="BN2192" s="63"/>
      <c r="BO2192" s="63"/>
      <c r="BP2192" s="63"/>
      <c r="BQ2192" s="63"/>
      <c r="BR2192" s="63"/>
      <c r="BS2192" s="63"/>
      <c r="BT2192" s="63"/>
      <c r="BU2192" s="63"/>
      <c r="BV2192" s="63"/>
      <c r="BW2192" s="63"/>
      <c r="BX2192" s="63"/>
      <c r="BY2192" s="63"/>
      <c r="BZ2192" s="63"/>
      <c r="CA2192" s="63"/>
      <c r="CB2192" s="63"/>
      <c r="CC2192" s="63"/>
      <c r="CD2192" s="63"/>
      <c r="CE2192" s="63"/>
      <c r="CF2192" s="63"/>
      <c r="CG2192" s="63"/>
      <c r="CH2192" s="63"/>
      <c r="CI2192" s="63"/>
      <c r="CJ2192" s="63"/>
      <c r="CK2192" s="63"/>
      <c r="CL2192" s="63"/>
      <c r="CM2192" s="63"/>
      <c r="CN2192" s="63"/>
      <c r="CO2192" s="63"/>
      <c r="CP2192" s="63"/>
      <c r="CR2192" s="227"/>
      <c r="CS2192" s="74"/>
    </row>
    <row r="2193" spans="1:97" s="72" customFormat="1" ht="75.75" customHeight="1">
      <c r="A2193" s="63"/>
      <c r="B2193" s="63"/>
      <c r="C2193" s="63"/>
      <c r="D2193" s="63"/>
      <c r="E2193" s="63"/>
      <c r="F2193" s="63"/>
      <c r="G2193" s="63"/>
      <c r="H2193" s="63"/>
      <c r="I2193" s="63"/>
      <c r="J2193" s="63"/>
      <c r="K2193" s="63"/>
      <c r="L2193" s="63"/>
      <c r="M2193" s="63"/>
      <c r="N2193" s="63"/>
      <c r="O2193" s="63"/>
      <c r="P2193" s="63"/>
      <c r="Q2193" s="63"/>
      <c r="R2193" s="63"/>
      <c r="S2193" s="63"/>
      <c r="T2193" s="63"/>
      <c r="U2193" s="63"/>
      <c r="V2193" s="63"/>
      <c r="W2193" s="63"/>
      <c r="X2193" s="63"/>
      <c r="Y2193" s="63"/>
      <c r="Z2193" s="63"/>
      <c r="AA2193" s="63"/>
      <c r="AB2193" s="63"/>
      <c r="AC2193" s="63"/>
      <c r="AD2193" s="63"/>
      <c r="AE2193" s="63"/>
      <c r="AF2193" s="63"/>
      <c r="AG2193" s="63"/>
      <c r="AH2193" s="63"/>
      <c r="AI2193" s="63"/>
      <c r="AJ2193" s="63"/>
      <c r="AK2193" s="63"/>
      <c r="AL2193" s="63"/>
      <c r="AM2193" s="63"/>
      <c r="AN2193" s="63"/>
      <c r="AO2193" s="63"/>
      <c r="AP2193" s="63"/>
      <c r="AQ2193" s="63"/>
      <c r="AR2193" s="63"/>
      <c r="AS2193" s="63"/>
      <c r="AT2193" s="63"/>
      <c r="AU2193" s="63"/>
      <c r="AV2193" s="63"/>
      <c r="AW2193" s="63"/>
      <c r="AX2193" s="63"/>
      <c r="AY2193" s="63"/>
      <c r="AZ2193" s="63"/>
      <c r="BA2193" s="63"/>
      <c r="BB2193" s="63"/>
      <c r="BC2193" s="63"/>
      <c r="BD2193" s="63"/>
      <c r="BE2193" s="63"/>
      <c r="BF2193" s="63"/>
      <c r="BG2193" s="63"/>
      <c r="BH2193" s="63"/>
      <c r="BI2193" s="63"/>
      <c r="BJ2193" s="63"/>
      <c r="BK2193" s="63"/>
      <c r="BL2193" s="63"/>
      <c r="BM2193" s="63"/>
      <c r="BN2193" s="63"/>
      <c r="BO2193" s="63"/>
      <c r="BP2193" s="63"/>
      <c r="BQ2193" s="63"/>
      <c r="BR2193" s="63"/>
      <c r="BS2193" s="63"/>
      <c r="BT2193" s="63"/>
      <c r="BU2193" s="63"/>
      <c r="BV2193" s="63"/>
      <c r="BW2193" s="63"/>
      <c r="BX2193" s="63"/>
      <c r="BY2193" s="63"/>
      <c r="BZ2193" s="63"/>
      <c r="CA2193" s="63"/>
      <c r="CB2193" s="63"/>
      <c r="CC2193" s="63"/>
      <c r="CD2193" s="63"/>
      <c r="CE2193" s="63"/>
      <c r="CF2193" s="63"/>
      <c r="CG2193" s="63"/>
      <c r="CH2193" s="63"/>
      <c r="CI2193" s="63"/>
      <c r="CJ2193" s="63"/>
      <c r="CK2193" s="63"/>
      <c r="CL2193" s="63"/>
      <c r="CM2193" s="63"/>
      <c r="CN2193" s="63"/>
      <c r="CO2193" s="63"/>
      <c r="CP2193" s="63"/>
      <c r="CR2193" s="227"/>
      <c r="CS2193" s="74"/>
    </row>
    <row r="2194" spans="1:97" s="72" customFormat="1" ht="75.75" customHeight="1">
      <c r="A2194" s="63"/>
      <c r="B2194" s="63"/>
      <c r="C2194" s="63"/>
      <c r="D2194" s="63"/>
      <c r="E2194" s="63"/>
      <c r="F2194" s="63"/>
      <c r="G2194" s="63"/>
      <c r="H2194" s="63"/>
      <c r="I2194" s="63"/>
      <c r="J2194" s="63"/>
      <c r="K2194" s="63"/>
      <c r="L2194" s="63"/>
      <c r="M2194" s="63"/>
      <c r="N2194" s="63"/>
      <c r="O2194" s="63"/>
      <c r="P2194" s="63"/>
      <c r="Q2194" s="63"/>
      <c r="R2194" s="63"/>
      <c r="S2194" s="63"/>
      <c r="T2194" s="63"/>
      <c r="U2194" s="63"/>
      <c r="V2194" s="63"/>
      <c r="W2194" s="63"/>
      <c r="X2194" s="63"/>
      <c r="Y2194" s="63"/>
      <c r="Z2194" s="63"/>
      <c r="AA2194" s="63"/>
      <c r="AB2194" s="63"/>
      <c r="AC2194" s="63"/>
      <c r="AD2194" s="63"/>
      <c r="AE2194" s="63"/>
      <c r="AF2194" s="63"/>
      <c r="AG2194" s="63"/>
      <c r="AH2194" s="63"/>
      <c r="AI2194" s="63"/>
      <c r="AJ2194" s="63"/>
      <c r="AK2194" s="63"/>
      <c r="AL2194" s="63"/>
      <c r="AM2194" s="63"/>
      <c r="AN2194" s="63"/>
      <c r="AO2194" s="63"/>
      <c r="AP2194" s="63"/>
      <c r="AQ2194" s="63"/>
      <c r="AR2194" s="63"/>
      <c r="AS2194" s="63"/>
      <c r="AT2194" s="63"/>
      <c r="AU2194" s="63"/>
      <c r="AV2194" s="63"/>
      <c r="AW2194" s="63"/>
      <c r="AX2194" s="63"/>
      <c r="AY2194" s="63"/>
      <c r="AZ2194" s="63"/>
      <c r="BA2194" s="63"/>
      <c r="BB2194" s="63"/>
      <c r="BC2194" s="63"/>
      <c r="BD2194" s="63"/>
      <c r="BE2194" s="63"/>
      <c r="BF2194" s="63"/>
      <c r="BG2194" s="63"/>
      <c r="BH2194" s="63"/>
      <c r="BI2194" s="63"/>
      <c r="BJ2194" s="63"/>
      <c r="BK2194" s="63"/>
      <c r="BL2194" s="63"/>
      <c r="BM2194" s="63"/>
      <c r="BN2194" s="63"/>
      <c r="BO2194" s="63"/>
      <c r="BP2194" s="63"/>
      <c r="BQ2194" s="63"/>
      <c r="BR2194" s="63"/>
      <c r="BS2194" s="63"/>
      <c r="BT2194" s="63"/>
      <c r="BU2194" s="63"/>
      <c r="BV2194" s="63"/>
      <c r="BW2194" s="63"/>
      <c r="BX2194" s="63"/>
      <c r="BY2194" s="63"/>
      <c r="BZ2194" s="63"/>
      <c r="CA2194" s="63"/>
      <c r="CB2194" s="63"/>
      <c r="CC2194" s="63"/>
      <c r="CD2194" s="63"/>
      <c r="CE2194" s="63"/>
      <c r="CF2194" s="63"/>
      <c r="CG2194" s="63"/>
      <c r="CH2194" s="63"/>
      <c r="CI2194" s="63"/>
      <c r="CJ2194" s="63"/>
      <c r="CK2194" s="63"/>
      <c r="CL2194" s="63"/>
      <c r="CM2194" s="63"/>
      <c r="CN2194" s="63"/>
      <c r="CO2194" s="63"/>
      <c r="CP2194" s="63"/>
      <c r="CR2194" s="227"/>
      <c r="CS2194" s="74"/>
    </row>
    <row r="2195" spans="1:97" s="72" customFormat="1" ht="75.75" customHeight="1">
      <c r="A2195" s="63"/>
      <c r="B2195" s="63"/>
      <c r="C2195" s="63"/>
      <c r="D2195" s="63"/>
      <c r="E2195" s="63"/>
      <c r="F2195" s="63"/>
      <c r="G2195" s="63"/>
      <c r="H2195" s="63"/>
      <c r="I2195" s="63"/>
      <c r="J2195" s="63"/>
      <c r="K2195" s="63"/>
      <c r="L2195" s="63"/>
      <c r="M2195" s="63"/>
      <c r="N2195" s="63"/>
      <c r="O2195" s="63"/>
      <c r="P2195" s="63"/>
      <c r="Q2195" s="63"/>
      <c r="R2195" s="63"/>
      <c r="S2195" s="63"/>
      <c r="T2195" s="63"/>
      <c r="U2195" s="63"/>
      <c r="V2195" s="63"/>
      <c r="W2195" s="63"/>
      <c r="X2195" s="63"/>
      <c r="Y2195" s="63"/>
      <c r="Z2195" s="63"/>
      <c r="AA2195" s="63"/>
      <c r="AB2195" s="63"/>
      <c r="AC2195" s="63"/>
      <c r="AD2195" s="63"/>
      <c r="AE2195" s="63"/>
      <c r="AF2195" s="63"/>
      <c r="AG2195" s="63"/>
      <c r="AH2195" s="63"/>
      <c r="AI2195" s="63"/>
      <c r="AJ2195" s="63"/>
      <c r="AK2195" s="63"/>
      <c r="AL2195" s="63"/>
      <c r="AM2195" s="63"/>
      <c r="AN2195" s="63"/>
      <c r="AO2195" s="63"/>
      <c r="AP2195" s="63"/>
      <c r="AQ2195" s="63"/>
      <c r="AR2195" s="63"/>
      <c r="AS2195" s="63"/>
      <c r="AT2195" s="63"/>
      <c r="AU2195" s="63"/>
      <c r="AV2195" s="63"/>
      <c r="AW2195" s="63"/>
      <c r="AX2195" s="63"/>
      <c r="AY2195" s="63"/>
      <c r="AZ2195" s="63"/>
      <c r="BA2195" s="63"/>
      <c r="BB2195" s="63"/>
      <c r="BC2195" s="63"/>
      <c r="BD2195" s="63"/>
      <c r="BE2195" s="63"/>
      <c r="BF2195" s="63"/>
      <c r="BG2195" s="63"/>
      <c r="BH2195" s="63"/>
      <c r="BI2195" s="63"/>
      <c r="BJ2195" s="63"/>
      <c r="BK2195" s="63"/>
      <c r="BL2195" s="63"/>
      <c r="BM2195" s="63"/>
      <c r="BN2195" s="63"/>
      <c r="BO2195" s="63"/>
      <c r="BP2195" s="63"/>
      <c r="BQ2195" s="63"/>
      <c r="BR2195" s="63"/>
      <c r="BS2195" s="63"/>
      <c r="BT2195" s="63"/>
      <c r="BU2195" s="63"/>
      <c r="BV2195" s="63"/>
      <c r="BW2195" s="63"/>
      <c r="BX2195" s="63"/>
      <c r="BY2195" s="63"/>
      <c r="BZ2195" s="63"/>
      <c r="CA2195" s="63"/>
      <c r="CB2195" s="63"/>
      <c r="CC2195" s="63"/>
      <c r="CD2195" s="63"/>
      <c r="CE2195" s="63"/>
      <c r="CF2195" s="63"/>
      <c r="CG2195" s="63"/>
      <c r="CH2195" s="63"/>
      <c r="CI2195" s="63"/>
      <c r="CJ2195" s="63"/>
      <c r="CK2195" s="63"/>
      <c r="CL2195" s="63"/>
      <c r="CM2195" s="63"/>
      <c r="CN2195" s="63"/>
      <c r="CO2195" s="63"/>
      <c r="CP2195" s="63"/>
      <c r="CR2195" s="227"/>
      <c r="CS2195" s="74"/>
    </row>
    <row r="2196" spans="1:97" s="72" customFormat="1" ht="75.75" customHeight="1">
      <c r="A2196" s="63"/>
      <c r="B2196" s="63"/>
      <c r="C2196" s="63"/>
      <c r="D2196" s="63"/>
      <c r="E2196" s="63"/>
      <c r="F2196" s="63"/>
      <c r="G2196" s="63"/>
      <c r="H2196" s="63"/>
      <c r="I2196" s="63"/>
      <c r="J2196" s="63"/>
      <c r="K2196" s="63"/>
      <c r="L2196" s="63"/>
      <c r="M2196" s="63"/>
      <c r="N2196" s="63"/>
      <c r="O2196" s="63"/>
      <c r="P2196" s="63"/>
      <c r="Q2196" s="63"/>
      <c r="R2196" s="63"/>
      <c r="S2196" s="63"/>
      <c r="T2196" s="63"/>
      <c r="U2196" s="63"/>
      <c r="V2196" s="63"/>
      <c r="W2196" s="63"/>
      <c r="X2196" s="63"/>
      <c r="Y2196" s="63"/>
      <c r="Z2196" s="63"/>
      <c r="AA2196" s="63"/>
      <c r="AB2196" s="63"/>
      <c r="AC2196" s="63"/>
      <c r="AD2196" s="63"/>
      <c r="AE2196" s="63"/>
      <c r="AF2196" s="63"/>
      <c r="AG2196" s="63"/>
      <c r="AH2196" s="63"/>
      <c r="AI2196" s="63"/>
      <c r="AJ2196" s="63"/>
      <c r="AK2196" s="63"/>
      <c r="AL2196" s="63"/>
      <c r="AM2196" s="63"/>
      <c r="AN2196" s="63"/>
      <c r="AO2196" s="63"/>
      <c r="AP2196" s="63"/>
      <c r="AQ2196" s="63"/>
      <c r="AR2196" s="63"/>
      <c r="AS2196" s="63"/>
      <c r="AT2196" s="63"/>
      <c r="AU2196" s="63"/>
      <c r="AV2196" s="63"/>
      <c r="AW2196" s="63"/>
      <c r="AX2196" s="63"/>
      <c r="AY2196" s="63"/>
      <c r="AZ2196" s="63"/>
      <c r="BA2196" s="63"/>
      <c r="BB2196" s="63"/>
      <c r="BC2196" s="63"/>
      <c r="BD2196" s="63"/>
      <c r="BE2196" s="63"/>
      <c r="BF2196" s="63"/>
      <c r="BG2196" s="63"/>
      <c r="BH2196" s="63"/>
      <c r="BI2196" s="63"/>
      <c r="BJ2196" s="63"/>
      <c r="BK2196" s="63"/>
      <c r="BL2196" s="63"/>
      <c r="BM2196" s="63"/>
      <c r="BN2196" s="63"/>
      <c r="BO2196" s="63"/>
      <c r="BP2196" s="63"/>
      <c r="BQ2196" s="63"/>
      <c r="BR2196" s="63"/>
      <c r="BS2196" s="63"/>
      <c r="BT2196" s="63"/>
      <c r="BU2196" s="63"/>
      <c r="BV2196" s="63"/>
      <c r="BW2196" s="63"/>
      <c r="BX2196" s="63"/>
      <c r="BY2196" s="63"/>
      <c r="BZ2196" s="63"/>
      <c r="CA2196" s="63"/>
      <c r="CB2196" s="63"/>
      <c r="CC2196" s="63"/>
      <c r="CD2196" s="63"/>
      <c r="CE2196" s="63"/>
      <c r="CF2196" s="63"/>
      <c r="CG2196" s="63"/>
      <c r="CH2196" s="63"/>
      <c r="CI2196" s="63"/>
      <c r="CJ2196" s="63"/>
      <c r="CK2196" s="63"/>
      <c r="CL2196" s="63"/>
      <c r="CM2196" s="63"/>
      <c r="CN2196" s="63"/>
      <c r="CO2196" s="63"/>
      <c r="CP2196" s="63"/>
      <c r="CR2196" s="227"/>
      <c r="CS2196" s="74"/>
    </row>
    <row r="2197" spans="1:97" s="72" customFormat="1" ht="75.75" customHeight="1">
      <c r="A2197" s="63"/>
      <c r="B2197" s="63"/>
      <c r="C2197" s="63"/>
      <c r="D2197" s="63"/>
      <c r="E2197" s="63"/>
      <c r="F2197" s="63"/>
      <c r="G2197" s="63"/>
      <c r="H2197" s="63"/>
      <c r="I2197" s="63"/>
      <c r="J2197" s="63"/>
      <c r="K2197" s="63"/>
      <c r="L2197" s="63"/>
      <c r="M2197" s="63"/>
      <c r="N2197" s="63"/>
      <c r="O2197" s="63"/>
      <c r="P2197" s="63"/>
      <c r="Q2197" s="63"/>
      <c r="R2197" s="63"/>
      <c r="S2197" s="63"/>
      <c r="T2197" s="63"/>
      <c r="U2197" s="63"/>
      <c r="V2197" s="63"/>
      <c r="W2197" s="63"/>
      <c r="X2197" s="63"/>
      <c r="Y2197" s="63"/>
      <c r="Z2197" s="63"/>
      <c r="AA2197" s="63"/>
      <c r="AB2197" s="63"/>
      <c r="AC2197" s="63"/>
      <c r="AD2197" s="63"/>
      <c r="AE2197" s="63"/>
      <c r="AF2197" s="63"/>
      <c r="AG2197" s="63"/>
      <c r="AH2197" s="63"/>
      <c r="AI2197" s="63"/>
      <c r="AJ2197" s="63"/>
      <c r="AK2197" s="63"/>
      <c r="AL2197" s="63"/>
      <c r="AM2197" s="63"/>
      <c r="AN2197" s="63"/>
      <c r="AO2197" s="63"/>
      <c r="AP2197" s="63"/>
      <c r="AQ2197" s="63"/>
      <c r="AR2197" s="63"/>
      <c r="AS2197" s="63"/>
      <c r="AT2197" s="63"/>
      <c r="AU2197" s="63"/>
      <c r="AV2197" s="63"/>
      <c r="AW2197" s="63"/>
      <c r="AX2197" s="63"/>
      <c r="AY2197" s="63"/>
      <c r="AZ2197" s="63"/>
      <c r="BA2197" s="63"/>
      <c r="BB2197" s="63"/>
      <c r="BC2197" s="63"/>
      <c r="BD2197" s="63"/>
      <c r="BE2197" s="63"/>
      <c r="BF2197" s="63"/>
      <c r="BG2197" s="63"/>
      <c r="BH2197" s="63"/>
      <c r="BI2197" s="63"/>
      <c r="BJ2197" s="63"/>
      <c r="BK2197" s="63"/>
      <c r="BL2197" s="63"/>
      <c r="BM2197" s="63"/>
      <c r="BN2197" s="63"/>
      <c r="BO2197" s="63"/>
      <c r="BP2197" s="63"/>
      <c r="BQ2197" s="63"/>
      <c r="BR2197" s="63"/>
      <c r="BS2197" s="63"/>
      <c r="BT2197" s="63"/>
      <c r="BU2197" s="63"/>
      <c r="BV2197" s="63"/>
      <c r="BW2197" s="63"/>
      <c r="BX2197" s="63"/>
      <c r="BY2197" s="63"/>
      <c r="BZ2197" s="63"/>
      <c r="CA2197" s="63"/>
      <c r="CB2197" s="63"/>
      <c r="CC2197" s="63"/>
      <c r="CD2197" s="63"/>
      <c r="CE2197" s="63"/>
      <c r="CF2197" s="63"/>
      <c r="CG2197" s="63"/>
      <c r="CH2197" s="63"/>
      <c r="CI2197" s="63"/>
      <c r="CJ2197" s="63"/>
      <c r="CK2197" s="63"/>
      <c r="CL2197" s="63"/>
      <c r="CM2197" s="63"/>
      <c r="CN2197" s="63"/>
      <c r="CO2197" s="63"/>
      <c r="CP2197" s="63"/>
      <c r="CR2197" s="227"/>
      <c r="CS2197" s="74"/>
    </row>
    <row r="2198" spans="1:97" s="72" customFormat="1" ht="75.75" customHeight="1">
      <c r="A2198" s="63"/>
      <c r="B2198" s="63"/>
      <c r="C2198" s="63"/>
      <c r="D2198" s="63"/>
      <c r="E2198" s="63"/>
      <c r="F2198" s="63"/>
      <c r="G2198" s="63"/>
      <c r="H2198" s="63"/>
      <c r="I2198" s="63"/>
      <c r="J2198" s="63"/>
      <c r="K2198" s="63"/>
      <c r="L2198" s="63"/>
      <c r="M2198" s="63"/>
      <c r="N2198" s="63"/>
      <c r="O2198" s="63"/>
      <c r="P2198" s="63"/>
      <c r="Q2198" s="63"/>
      <c r="R2198" s="63"/>
      <c r="S2198" s="63"/>
      <c r="T2198" s="63"/>
      <c r="U2198" s="63"/>
      <c r="V2198" s="63"/>
      <c r="W2198" s="63"/>
      <c r="X2198" s="63"/>
      <c r="Y2198" s="63"/>
      <c r="Z2198" s="63"/>
      <c r="AA2198" s="63"/>
      <c r="AB2198" s="63"/>
      <c r="AC2198" s="63"/>
      <c r="AD2198" s="63"/>
      <c r="AE2198" s="63"/>
      <c r="AF2198" s="63"/>
      <c r="AG2198" s="63"/>
      <c r="AH2198" s="63"/>
      <c r="AI2198" s="63"/>
      <c r="AJ2198" s="63"/>
      <c r="AK2198" s="63"/>
      <c r="AL2198" s="63"/>
      <c r="AM2198" s="63"/>
      <c r="AN2198" s="63"/>
      <c r="AO2198" s="63"/>
      <c r="AP2198" s="63"/>
      <c r="AQ2198" s="63"/>
      <c r="AR2198" s="63"/>
      <c r="AS2198" s="63"/>
      <c r="AT2198" s="63"/>
      <c r="AU2198" s="63"/>
      <c r="AV2198" s="63"/>
      <c r="AW2198" s="63"/>
      <c r="AX2198" s="63"/>
      <c r="AY2198" s="63"/>
      <c r="AZ2198" s="63"/>
      <c r="BA2198" s="63"/>
      <c r="BB2198" s="63"/>
      <c r="BC2198" s="63"/>
      <c r="BD2198" s="63"/>
      <c r="BE2198" s="63"/>
      <c r="BF2198" s="63"/>
      <c r="BG2198" s="63"/>
      <c r="BH2198" s="63"/>
      <c r="BI2198" s="63"/>
      <c r="BJ2198" s="63"/>
      <c r="BK2198" s="63"/>
      <c r="BL2198" s="63"/>
      <c r="BM2198" s="63"/>
      <c r="BN2198" s="63"/>
      <c r="BO2198" s="63"/>
      <c r="BP2198" s="63"/>
      <c r="BQ2198" s="63"/>
      <c r="BR2198" s="63"/>
      <c r="BS2198" s="63"/>
      <c r="BT2198" s="63"/>
      <c r="BU2198" s="63"/>
      <c r="BV2198" s="63"/>
      <c r="BW2198" s="63"/>
      <c r="BX2198" s="63"/>
      <c r="BY2198" s="63"/>
      <c r="BZ2198" s="63"/>
      <c r="CA2198" s="63"/>
      <c r="CB2198" s="63"/>
      <c r="CC2198" s="63"/>
      <c r="CD2198" s="63"/>
      <c r="CE2198" s="63"/>
      <c r="CF2198" s="63"/>
      <c r="CG2198" s="63"/>
      <c r="CH2198" s="63"/>
      <c r="CI2198" s="63"/>
      <c r="CJ2198" s="63"/>
      <c r="CK2198" s="63"/>
      <c r="CL2198" s="63"/>
      <c r="CM2198" s="63"/>
      <c r="CN2198" s="63"/>
      <c r="CO2198" s="63"/>
      <c r="CP2198" s="63"/>
      <c r="CR2198" s="227"/>
      <c r="CS2198" s="74"/>
    </row>
    <row r="2199" spans="1:97" s="72" customFormat="1" ht="75.75" customHeight="1">
      <c r="A2199" s="63"/>
      <c r="B2199" s="63"/>
      <c r="C2199" s="63"/>
      <c r="D2199" s="63"/>
      <c r="E2199" s="63"/>
      <c r="F2199" s="63"/>
      <c r="G2199" s="63"/>
      <c r="H2199" s="63"/>
      <c r="I2199" s="63"/>
      <c r="J2199" s="63"/>
      <c r="K2199" s="63"/>
      <c r="L2199" s="63"/>
      <c r="M2199" s="63"/>
      <c r="N2199" s="63"/>
      <c r="O2199" s="63"/>
      <c r="P2199" s="63"/>
      <c r="Q2199" s="63"/>
      <c r="R2199" s="63"/>
      <c r="S2199" s="63"/>
      <c r="T2199" s="63"/>
      <c r="U2199" s="63"/>
      <c r="V2199" s="63"/>
      <c r="W2199" s="63"/>
      <c r="X2199" s="63"/>
      <c r="Y2199" s="63"/>
      <c r="Z2199" s="63"/>
      <c r="AA2199" s="63"/>
      <c r="AB2199" s="63"/>
      <c r="AC2199" s="63"/>
      <c r="AD2199" s="63"/>
      <c r="AE2199" s="63"/>
      <c r="AF2199" s="63"/>
      <c r="AG2199" s="63"/>
      <c r="AH2199" s="63"/>
      <c r="AI2199" s="63"/>
      <c r="AJ2199" s="63"/>
      <c r="AK2199" s="63"/>
      <c r="AL2199" s="63"/>
      <c r="AM2199" s="63"/>
      <c r="AN2199" s="63"/>
      <c r="AO2199" s="63"/>
      <c r="AP2199" s="63"/>
      <c r="AQ2199" s="63"/>
      <c r="AR2199" s="63"/>
      <c r="AS2199" s="63"/>
      <c r="AT2199" s="63"/>
      <c r="AU2199" s="63"/>
      <c r="AV2199" s="63"/>
      <c r="AW2199" s="63"/>
      <c r="AX2199" s="63"/>
      <c r="AY2199" s="63"/>
      <c r="AZ2199" s="63"/>
      <c r="BA2199" s="63"/>
      <c r="BB2199" s="63"/>
      <c r="BC2199" s="63"/>
      <c r="BD2199" s="63"/>
      <c r="BE2199" s="63"/>
      <c r="BF2199" s="63"/>
      <c r="BG2199" s="63"/>
      <c r="BH2199" s="63"/>
      <c r="BI2199" s="63"/>
      <c r="BJ2199" s="63"/>
      <c r="BK2199" s="63"/>
      <c r="BL2199" s="63"/>
      <c r="BM2199" s="63"/>
      <c r="BN2199" s="63"/>
      <c r="BO2199" s="63"/>
      <c r="BP2199" s="63"/>
      <c r="BQ2199" s="63"/>
      <c r="BR2199" s="63"/>
      <c r="BS2199" s="63"/>
      <c r="BT2199" s="63"/>
      <c r="BU2199" s="63"/>
      <c r="BV2199" s="63"/>
      <c r="BW2199" s="63"/>
      <c r="BX2199" s="63"/>
      <c r="BY2199" s="63"/>
      <c r="BZ2199" s="63"/>
      <c r="CA2199" s="63"/>
      <c r="CB2199" s="63"/>
      <c r="CC2199" s="63"/>
      <c r="CD2199" s="63"/>
      <c r="CE2199" s="63"/>
      <c r="CF2199" s="63"/>
      <c r="CG2199" s="63"/>
      <c r="CH2199" s="63"/>
      <c r="CI2199" s="63"/>
      <c r="CJ2199" s="63"/>
      <c r="CK2199" s="63"/>
      <c r="CL2199" s="63"/>
      <c r="CM2199" s="63"/>
      <c r="CN2199" s="63"/>
      <c r="CO2199" s="63"/>
      <c r="CP2199" s="63"/>
      <c r="CR2199" s="227"/>
      <c r="CS2199" s="74"/>
    </row>
    <row r="2200" spans="1:97" s="72" customFormat="1" ht="75.75" customHeight="1">
      <c r="A2200" s="63"/>
      <c r="B2200" s="63"/>
      <c r="C2200" s="63"/>
      <c r="D2200" s="63"/>
      <c r="E2200" s="63"/>
      <c r="F2200" s="63"/>
      <c r="G2200" s="63"/>
      <c r="H2200" s="63"/>
      <c r="I2200" s="63"/>
      <c r="J2200" s="63"/>
      <c r="K2200" s="63"/>
      <c r="L2200" s="63"/>
      <c r="M2200" s="63"/>
      <c r="N2200" s="63"/>
      <c r="O2200" s="63"/>
      <c r="P2200" s="63"/>
      <c r="Q2200" s="63"/>
      <c r="R2200" s="63"/>
      <c r="S2200" s="63"/>
      <c r="T2200" s="63"/>
      <c r="U2200" s="63"/>
      <c r="V2200" s="63"/>
      <c r="W2200" s="63"/>
      <c r="X2200" s="63"/>
      <c r="Y2200" s="63"/>
      <c r="Z2200" s="63"/>
      <c r="AA2200" s="63"/>
      <c r="AB2200" s="63"/>
      <c r="AC2200" s="63"/>
      <c r="AD2200" s="63"/>
      <c r="AE2200" s="63"/>
      <c r="AF2200" s="63"/>
      <c r="AG2200" s="63"/>
      <c r="AH2200" s="63"/>
      <c r="AI2200" s="63"/>
      <c r="AJ2200" s="63"/>
      <c r="AK2200" s="63"/>
      <c r="AL2200" s="63"/>
      <c r="AM2200" s="63"/>
      <c r="AN2200" s="63"/>
      <c r="AO2200" s="63"/>
      <c r="AP2200" s="63"/>
      <c r="AQ2200" s="63"/>
      <c r="AR2200" s="63"/>
      <c r="AS2200" s="63"/>
      <c r="AT2200" s="63"/>
      <c r="AU2200" s="63"/>
      <c r="AV2200" s="63"/>
      <c r="AW2200" s="63"/>
      <c r="AX2200" s="63"/>
      <c r="AY2200" s="63"/>
      <c r="AZ2200" s="63"/>
      <c r="BA2200" s="63"/>
      <c r="BB2200" s="63"/>
      <c r="BC2200" s="63"/>
      <c r="BD2200" s="63"/>
      <c r="BE2200" s="63"/>
      <c r="BF2200" s="63"/>
      <c r="BG2200" s="63"/>
      <c r="BH2200" s="63"/>
      <c r="BI2200" s="63"/>
      <c r="BJ2200" s="63"/>
      <c r="BK2200" s="63"/>
      <c r="BL2200" s="63"/>
      <c r="BM2200" s="63"/>
      <c r="BN2200" s="63"/>
      <c r="BO2200" s="63"/>
      <c r="BP2200" s="63"/>
      <c r="BQ2200" s="63"/>
      <c r="BR2200" s="63"/>
      <c r="BS2200" s="63"/>
      <c r="BT2200" s="63"/>
      <c r="BU2200" s="63"/>
      <c r="BV2200" s="63"/>
      <c r="BW2200" s="63"/>
      <c r="BX2200" s="63"/>
      <c r="BY2200" s="63"/>
      <c r="BZ2200" s="63"/>
      <c r="CA2200" s="63"/>
      <c r="CB2200" s="63"/>
      <c r="CC2200" s="63"/>
      <c r="CD2200" s="63"/>
      <c r="CE2200" s="63"/>
      <c r="CF2200" s="63"/>
      <c r="CG2200" s="63"/>
      <c r="CH2200" s="63"/>
      <c r="CI2200" s="63"/>
      <c r="CJ2200" s="63"/>
      <c r="CK2200" s="63"/>
      <c r="CL2200" s="63"/>
      <c r="CM2200" s="63"/>
      <c r="CN2200" s="63"/>
      <c r="CO2200" s="63"/>
      <c r="CP2200" s="63"/>
      <c r="CR2200" s="227"/>
      <c r="CS2200" s="74"/>
    </row>
    <row r="2201" spans="1:97" s="72" customFormat="1" ht="75.75" customHeight="1">
      <c r="A2201" s="63"/>
      <c r="B2201" s="63"/>
      <c r="C2201" s="63"/>
      <c r="D2201" s="63"/>
      <c r="E2201" s="63"/>
      <c r="F2201" s="63"/>
      <c r="G2201" s="63"/>
      <c r="H2201" s="63"/>
      <c r="I2201" s="63"/>
      <c r="J2201" s="63"/>
      <c r="K2201" s="63"/>
      <c r="L2201" s="63"/>
      <c r="M2201" s="63"/>
      <c r="N2201" s="63"/>
      <c r="O2201" s="63"/>
      <c r="P2201" s="63"/>
      <c r="Q2201" s="63"/>
      <c r="R2201" s="63"/>
      <c r="S2201" s="63"/>
      <c r="T2201" s="63"/>
      <c r="U2201" s="63"/>
      <c r="V2201" s="63"/>
      <c r="W2201" s="63"/>
      <c r="X2201" s="63"/>
      <c r="Y2201" s="63"/>
      <c r="Z2201" s="63"/>
      <c r="AA2201" s="63"/>
      <c r="AB2201" s="63"/>
      <c r="AC2201" s="63"/>
      <c r="AD2201" s="63"/>
      <c r="AE2201" s="63"/>
      <c r="AF2201" s="63"/>
      <c r="AG2201" s="63"/>
      <c r="AH2201" s="63"/>
      <c r="AI2201" s="63"/>
      <c r="AJ2201" s="63"/>
      <c r="AK2201" s="63"/>
      <c r="AL2201" s="63"/>
      <c r="AM2201" s="63"/>
      <c r="AN2201" s="63"/>
      <c r="AO2201" s="63"/>
      <c r="AP2201" s="63"/>
      <c r="AQ2201" s="63"/>
      <c r="AR2201" s="63"/>
      <c r="AS2201" s="63"/>
      <c r="AT2201" s="63"/>
      <c r="AU2201" s="63"/>
      <c r="AV2201" s="63"/>
      <c r="AW2201" s="63"/>
      <c r="AX2201" s="63"/>
      <c r="AY2201" s="63"/>
      <c r="AZ2201" s="63"/>
      <c r="BA2201" s="63"/>
      <c r="BB2201" s="63"/>
      <c r="BC2201" s="63"/>
      <c r="BD2201" s="63"/>
      <c r="BE2201" s="63"/>
      <c r="BF2201" s="63"/>
      <c r="BG2201" s="63"/>
      <c r="BH2201" s="63"/>
      <c r="BI2201" s="63"/>
      <c r="BJ2201" s="63"/>
      <c r="BK2201" s="63"/>
      <c r="BL2201" s="63"/>
      <c r="BM2201" s="63"/>
      <c r="BN2201" s="63"/>
      <c r="BO2201" s="63"/>
      <c r="BP2201" s="63"/>
      <c r="BQ2201" s="63"/>
      <c r="BR2201" s="63"/>
      <c r="BS2201" s="63"/>
      <c r="BT2201" s="63"/>
      <c r="BU2201" s="63"/>
      <c r="BV2201" s="63"/>
      <c r="BW2201" s="63"/>
      <c r="BX2201" s="63"/>
      <c r="BY2201" s="63"/>
      <c r="BZ2201" s="63"/>
      <c r="CA2201" s="63"/>
      <c r="CB2201" s="63"/>
      <c r="CC2201" s="63"/>
      <c r="CD2201" s="63"/>
      <c r="CE2201" s="63"/>
      <c r="CF2201" s="63"/>
      <c r="CG2201" s="63"/>
      <c r="CH2201" s="63"/>
      <c r="CI2201" s="63"/>
      <c r="CJ2201" s="63"/>
      <c r="CK2201" s="63"/>
      <c r="CL2201" s="63"/>
      <c r="CM2201" s="63"/>
      <c r="CN2201" s="63"/>
      <c r="CO2201" s="63"/>
      <c r="CP2201" s="63"/>
      <c r="CR2201" s="227"/>
      <c r="CS2201" s="74"/>
    </row>
    <row r="2202" spans="1:97" s="72" customFormat="1" ht="75.75" customHeight="1">
      <c r="A2202" s="63"/>
      <c r="B2202" s="63"/>
      <c r="C2202" s="63"/>
      <c r="D2202" s="63"/>
      <c r="E2202" s="63"/>
      <c r="F2202" s="63"/>
      <c r="G2202" s="63"/>
      <c r="H2202" s="63"/>
      <c r="I2202" s="63"/>
      <c r="J2202" s="63"/>
      <c r="K2202" s="63"/>
      <c r="L2202" s="63"/>
      <c r="M2202" s="63"/>
      <c r="N2202" s="63"/>
      <c r="O2202" s="63"/>
      <c r="P2202" s="63"/>
      <c r="Q2202" s="63"/>
      <c r="R2202" s="63"/>
      <c r="S2202" s="63"/>
      <c r="T2202" s="63"/>
      <c r="U2202" s="63"/>
      <c r="V2202" s="63"/>
      <c r="W2202" s="63"/>
      <c r="X2202" s="63"/>
      <c r="Y2202" s="63"/>
      <c r="Z2202" s="63"/>
      <c r="AA2202" s="63"/>
      <c r="AB2202" s="63"/>
      <c r="AC2202" s="63"/>
      <c r="AD2202" s="63"/>
      <c r="AE2202" s="63"/>
      <c r="AF2202" s="63"/>
      <c r="AG2202" s="63"/>
      <c r="AH2202" s="63"/>
      <c r="AI2202" s="63"/>
      <c r="AJ2202" s="63"/>
      <c r="AK2202" s="63"/>
      <c r="AL2202" s="63"/>
      <c r="AM2202" s="63"/>
      <c r="AN2202" s="63"/>
      <c r="AO2202" s="63"/>
      <c r="AP2202" s="63"/>
      <c r="AQ2202" s="63"/>
      <c r="AR2202" s="63"/>
      <c r="AS2202" s="63"/>
      <c r="AT2202" s="63"/>
      <c r="AU2202" s="63"/>
      <c r="AV2202" s="63"/>
      <c r="AW2202" s="63"/>
      <c r="AX2202" s="63"/>
      <c r="AY2202" s="63"/>
      <c r="AZ2202" s="63"/>
      <c r="BA2202" s="63"/>
      <c r="BB2202" s="63"/>
      <c r="BC2202" s="63"/>
      <c r="BD2202" s="63"/>
      <c r="BE2202" s="63"/>
      <c r="BF2202" s="63"/>
      <c r="BG2202" s="63"/>
      <c r="BH2202" s="63"/>
      <c r="BI2202" s="63"/>
      <c r="BJ2202" s="63"/>
      <c r="BK2202" s="63"/>
      <c r="BL2202" s="63"/>
      <c r="BM2202" s="63"/>
      <c r="BN2202" s="63"/>
      <c r="BO2202" s="63"/>
      <c r="BP2202" s="63"/>
      <c r="BQ2202" s="63"/>
      <c r="BR2202" s="63"/>
      <c r="BS2202" s="63"/>
      <c r="BT2202" s="63"/>
      <c r="BU2202" s="63"/>
      <c r="BV2202" s="63"/>
      <c r="BW2202" s="63"/>
      <c r="BX2202" s="63"/>
      <c r="BY2202" s="63"/>
      <c r="BZ2202" s="63"/>
      <c r="CA2202" s="63"/>
      <c r="CB2202" s="63"/>
      <c r="CC2202" s="63"/>
      <c r="CD2202" s="63"/>
      <c r="CE2202" s="63"/>
      <c r="CF2202" s="63"/>
      <c r="CG2202" s="63"/>
      <c r="CH2202" s="63"/>
      <c r="CI2202" s="63"/>
      <c r="CJ2202" s="63"/>
      <c r="CK2202" s="63"/>
      <c r="CL2202" s="63"/>
      <c r="CM2202" s="63"/>
      <c r="CN2202" s="63"/>
      <c r="CO2202" s="63"/>
      <c r="CP2202" s="63"/>
      <c r="CR2202" s="227"/>
      <c r="CS2202" s="74"/>
    </row>
    <row r="2203" spans="1:97" s="72" customFormat="1" ht="75.75" customHeight="1">
      <c r="A2203" s="63"/>
      <c r="B2203" s="63"/>
      <c r="C2203" s="63"/>
      <c r="D2203" s="63"/>
      <c r="E2203" s="63"/>
      <c r="F2203" s="63"/>
      <c r="G2203" s="63"/>
      <c r="H2203" s="63"/>
      <c r="I2203" s="63"/>
      <c r="J2203" s="63"/>
      <c r="K2203" s="63"/>
      <c r="L2203" s="63"/>
      <c r="M2203" s="63"/>
      <c r="N2203" s="63"/>
      <c r="O2203" s="63"/>
      <c r="P2203" s="63"/>
      <c r="Q2203" s="63"/>
      <c r="R2203" s="63"/>
      <c r="S2203" s="63"/>
      <c r="T2203" s="63"/>
      <c r="U2203" s="63"/>
      <c r="V2203" s="63"/>
      <c r="W2203" s="63"/>
      <c r="X2203" s="63"/>
      <c r="Y2203" s="63"/>
      <c r="Z2203" s="63"/>
      <c r="AA2203" s="63"/>
      <c r="AB2203" s="63"/>
      <c r="AC2203" s="63"/>
      <c r="AD2203" s="63"/>
      <c r="AE2203" s="63"/>
      <c r="AF2203" s="63"/>
      <c r="AG2203" s="63"/>
      <c r="AH2203" s="63"/>
      <c r="AI2203" s="63"/>
      <c r="AJ2203" s="63"/>
      <c r="AK2203" s="63"/>
      <c r="AL2203" s="63"/>
      <c r="AM2203" s="63"/>
      <c r="AN2203" s="63"/>
      <c r="AO2203" s="63"/>
      <c r="AP2203" s="63"/>
      <c r="AQ2203" s="63"/>
      <c r="AR2203" s="63"/>
      <c r="AS2203" s="63"/>
      <c r="AT2203" s="63"/>
      <c r="AU2203" s="63"/>
      <c r="AV2203" s="63"/>
      <c r="AW2203" s="63"/>
      <c r="AX2203" s="63"/>
      <c r="AY2203" s="63"/>
      <c r="AZ2203" s="63"/>
      <c r="BA2203" s="63"/>
      <c r="BB2203" s="63"/>
      <c r="BC2203" s="63"/>
      <c r="BD2203" s="63"/>
      <c r="BE2203" s="63"/>
      <c r="BF2203" s="63"/>
      <c r="BG2203" s="63"/>
      <c r="BH2203" s="63"/>
      <c r="BI2203" s="63"/>
      <c r="BJ2203" s="63"/>
      <c r="BK2203" s="63"/>
      <c r="BL2203" s="63"/>
      <c r="BM2203" s="63"/>
      <c r="BN2203" s="63"/>
      <c r="BO2203" s="63"/>
      <c r="BP2203" s="63"/>
      <c r="BQ2203" s="63"/>
      <c r="BR2203" s="63"/>
      <c r="BS2203" s="63"/>
      <c r="BT2203" s="63"/>
      <c r="BU2203" s="63"/>
      <c r="BV2203" s="63"/>
      <c r="BW2203" s="63"/>
      <c r="BX2203" s="63"/>
      <c r="BY2203" s="63"/>
      <c r="BZ2203" s="63"/>
      <c r="CA2203" s="63"/>
      <c r="CB2203" s="63"/>
      <c r="CC2203" s="63"/>
      <c r="CD2203" s="63"/>
      <c r="CE2203" s="63"/>
      <c r="CF2203" s="63"/>
      <c r="CG2203" s="63"/>
      <c r="CH2203" s="63"/>
      <c r="CI2203" s="63"/>
      <c r="CJ2203" s="63"/>
      <c r="CK2203" s="63"/>
      <c r="CL2203" s="63"/>
      <c r="CM2203" s="63"/>
      <c r="CN2203" s="63"/>
      <c r="CO2203" s="63"/>
      <c r="CP2203" s="63"/>
      <c r="CR2203" s="227"/>
      <c r="CS2203" s="74"/>
    </row>
    <row r="2204" spans="1:97" s="72" customFormat="1" ht="75.75" customHeight="1">
      <c r="A2204" s="63"/>
      <c r="B2204" s="63"/>
      <c r="C2204" s="63"/>
      <c r="D2204" s="63"/>
      <c r="E2204" s="63"/>
      <c r="F2204" s="63"/>
      <c r="G2204" s="63"/>
      <c r="H2204" s="63"/>
      <c r="I2204" s="63"/>
      <c r="J2204" s="63"/>
      <c r="K2204" s="63"/>
      <c r="L2204" s="63"/>
      <c r="M2204" s="63"/>
      <c r="N2204" s="63"/>
      <c r="O2204" s="63"/>
      <c r="P2204" s="63"/>
      <c r="Q2204" s="63"/>
      <c r="R2204" s="63"/>
      <c r="S2204" s="63"/>
      <c r="T2204" s="63"/>
      <c r="U2204" s="63"/>
      <c r="V2204" s="63"/>
      <c r="W2204" s="63"/>
      <c r="X2204" s="63"/>
      <c r="Y2204" s="63"/>
      <c r="Z2204" s="63"/>
      <c r="AA2204" s="63"/>
      <c r="AB2204" s="63"/>
      <c r="AC2204" s="63"/>
      <c r="AD2204" s="63"/>
      <c r="AE2204" s="63"/>
      <c r="AF2204" s="63"/>
      <c r="AG2204" s="63"/>
      <c r="AH2204" s="63"/>
      <c r="AI2204" s="63"/>
      <c r="AJ2204" s="63"/>
      <c r="AK2204" s="63"/>
      <c r="AL2204" s="63"/>
      <c r="AM2204" s="63"/>
      <c r="AN2204" s="63"/>
      <c r="AO2204" s="63"/>
      <c r="AP2204" s="63"/>
      <c r="AQ2204" s="63"/>
      <c r="AR2204" s="63"/>
      <c r="AS2204" s="63"/>
      <c r="AT2204" s="63"/>
      <c r="AU2204" s="63"/>
      <c r="AV2204" s="63"/>
      <c r="AW2204" s="63"/>
      <c r="AX2204" s="63"/>
      <c r="AY2204" s="63"/>
      <c r="AZ2204" s="63"/>
      <c r="BA2204" s="63"/>
      <c r="BB2204" s="63"/>
      <c r="BC2204" s="63"/>
      <c r="BD2204" s="63"/>
      <c r="BE2204" s="63"/>
      <c r="BF2204" s="63"/>
      <c r="BG2204" s="63"/>
      <c r="BH2204" s="63"/>
      <c r="BI2204" s="63"/>
      <c r="BJ2204" s="63"/>
      <c r="BK2204" s="63"/>
      <c r="BL2204" s="63"/>
      <c r="BM2204" s="63"/>
      <c r="BN2204" s="63"/>
      <c r="BO2204" s="63"/>
      <c r="BP2204" s="63"/>
      <c r="BQ2204" s="63"/>
      <c r="BR2204" s="63"/>
      <c r="BS2204" s="63"/>
      <c r="BT2204" s="63"/>
      <c r="BU2204" s="63"/>
      <c r="BV2204" s="63"/>
      <c r="BW2204" s="63"/>
      <c r="BX2204" s="63"/>
      <c r="BY2204" s="63"/>
      <c r="BZ2204" s="63"/>
      <c r="CA2204" s="63"/>
      <c r="CB2204" s="63"/>
      <c r="CC2204" s="63"/>
      <c r="CD2204" s="63"/>
      <c r="CE2204" s="63"/>
      <c r="CF2204" s="63"/>
      <c r="CG2204" s="63"/>
      <c r="CH2204" s="63"/>
      <c r="CI2204" s="63"/>
      <c r="CJ2204" s="63"/>
      <c r="CK2204" s="63"/>
      <c r="CL2204" s="63"/>
      <c r="CM2204" s="63"/>
      <c r="CN2204" s="63"/>
      <c r="CO2204" s="63"/>
      <c r="CP2204" s="63"/>
      <c r="CR2204" s="227"/>
      <c r="CS2204" s="74"/>
    </row>
    <row r="2205" spans="1:97" s="72" customFormat="1" ht="75.75" customHeight="1">
      <c r="A2205" s="63"/>
      <c r="B2205" s="63"/>
      <c r="C2205" s="63"/>
      <c r="D2205" s="63"/>
      <c r="E2205" s="63"/>
      <c r="F2205" s="63"/>
      <c r="G2205" s="63"/>
      <c r="H2205" s="63"/>
      <c r="I2205" s="63"/>
      <c r="J2205" s="63"/>
      <c r="K2205" s="63"/>
      <c r="L2205" s="63"/>
      <c r="M2205" s="63"/>
      <c r="N2205" s="63"/>
      <c r="O2205" s="63"/>
      <c r="P2205" s="63"/>
      <c r="Q2205" s="63"/>
      <c r="R2205" s="63"/>
      <c r="S2205" s="63"/>
      <c r="T2205" s="63"/>
      <c r="U2205" s="63"/>
      <c r="V2205" s="63"/>
      <c r="W2205" s="63"/>
      <c r="X2205" s="63"/>
      <c r="Y2205" s="63"/>
      <c r="Z2205" s="63"/>
      <c r="AA2205" s="63"/>
      <c r="AB2205" s="63"/>
      <c r="AC2205" s="63"/>
      <c r="AD2205" s="63"/>
      <c r="AE2205" s="63"/>
      <c r="AF2205" s="63"/>
      <c r="AG2205" s="63"/>
      <c r="AH2205" s="63"/>
      <c r="AI2205" s="63"/>
      <c r="AJ2205" s="63"/>
      <c r="AK2205" s="63"/>
      <c r="AL2205" s="63"/>
      <c r="AM2205" s="63"/>
      <c r="AN2205" s="63"/>
      <c r="AO2205" s="63"/>
      <c r="AP2205" s="63"/>
      <c r="AQ2205" s="63"/>
      <c r="AR2205" s="63"/>
      <c r="AS2205" s="63"/>
      <c r="AT2205" s="63"/>
      <c r="AU2205" s="63"/>
      <c r="AV2205" s="63"/>
      <c r="AW2205" s="63"/>
      <c r="AX2205" s="63"/>
      <c r="AY2205" s="63"/>
      <c r="AZ2205" s="63"/>
      <c r="BA2205" s="63"/>
      <c r="BB2205" s="63"/>
      <c r="BC2205" s="63"/>
      <c r="BD2205" s="63"/>
      <c r="BE2205" s="63"/>
      <c r="BF2205" s="63"/>
      <c r="BG2205" s="63"/>
      <c r="BH2205" s="63"/>
      <c r="BI2205" s="63"/>
      <c r="BJ2205" s="63"/>
      <c r="BK2205" s="63"/>
      <c r="BL2205" s="63"/>
      <c r="BM2205" s="63"/>
      <c r="BN2205" s="63"/>
      <c r="BO2205" s="63"/>
      <c r="BP2205" s="63"/>
      <c r="BQ2205" s="63"/>
      <c r="BR2205" s="63"/>
      <c r="BS2205" s="63"/>
      <c r="BT2205" s="63"/>
      <c r="BU2205" s="63"/>
      <c r="BV2205" s="63"/>
      <c r="BW2205" s="63"/>
      <c r="BX2205" s="63"/>
      <c r="BY2205" s="63"/>
      <c r="BZ2205" s="63"/>
      <c r="CA2205" s="63"/>
      <c r="CB2205" s="63"/>
      <c r="CC2205" s="63"/>
      <c r="CD2205" s="63"/>
      <c r="CE2205" s="63"/>
      <c r="CF2205" s="63"/>
      <c r="CG2205" s="63"/>
      <c r="CH2205" s="63"/>
      <c r="CI2205" s="63"/>
      <c r="CJ2205" s="63"/>
      <c r="CK2205" s="63"/>
      <c r="CL2205" s="63"/>
      <c r="CM2205" s="63"/>
      <c r="CN2205" s="63"/>
      <c r="CO2205" s="63"/>
      <c r="CP2205" s="63"/>
      <c r="CR2205" s="227"/>
      <c r="CS2205" s="74"/>
    </row>
    <row r="2206" spans="1:97" s="72" customFormat="1" ht="75.75" customHeight="1">
      <c r="A2206" s="63"/>
      <c r="B2206" s="63"/>
      <c r="C2206" s="63"/>
      <c r="D2206" s="63"/>
      <c r="E2206" s="63"/>
      <c r="F2206" s="63"/>
      <c r="G2206" s="63"/>
      <c r="H2206" s="63"/>
      <c r="I2206" s="63"/>
      <c r="J2206" s="63"/>
      <c r="K2206" s="63"/>
      <c r="L2206" s="63"/>
      <c r="M2206" s="63"/>
      <c r="N2206" s="63"/>
      <c r="O2206" s="63"/>
      <c r="P2206" s="63"/>
      <c r="Q2206" s="63"/>
      <c r="R2206" s="63"/>
      <c r="S2206" s="63"/>
      <c r="T2206" s="63"/>
      <c r="U2206" s="63"/>
      <c r="V2206" s="63"/>
      <c r="W2206" s="63"/>
      <c r="X2206" s="63"/>
      <c r="Y2206" s="63"/>
      <c r="Z2206" s="63"/>
      <c r="AA2206" s="63"/>
      <c r="AB2206" s="63"/>
      <c r="AC2206" s="63"/>
      <c r="AD2206" s="63"/>
      <c r="AE2206" s="63"/>
      <c r="AF2206" s="63"/>
      <c r="AG2206" s="63"/>
      <c r="AH2206" s="63"/>
      <c r="AI2206" s="63"/>
      <c r="AJ2206" s="63"/>
      <c r="AK2206" s="63"/>
      <c r="AL2206" s="63"/>
      <c r="AM2206" s="63"/>
      <c r="AN2206" s="63"/>
      <c r="AO2206" s="63"/>
      <c r="AP2206" s="63"/>
      <c r="AQ2206" s="63"/>
      <c r="AR2206" s="63"/>
      <c r="AS2206" s="63"/>
      <c r="AT2206" s="63"/>
      <c r="AU2206" s="63"/>
      <c r="AV2206" s="63"/>
      <c r="AW2206" s="63"/>
      <c r="AX2206" s="63"/>
      <c r="AY2206" s="63"/>
      <c r="AZ2206" s="63"/>
      <c r="BA2206" s="63"/>
      <c r="BB2206" s="63"/>
      <c r="BC2206" s="63"/>
      <c r="BD2206" s="63"/>
      <c r="BE2206" s="63"/>
      <c r="BF2206" s="63"/>
      <c r="BG2206" s="63"/>
      <c r="BH2206" s="63"/>
      <c r="BI2206" s="63"/>
      <c r="BJ2206" s="63"/>
      <c r="BK2206" s="63"/>
      <c r="BL2206" s="63"/>
      <c r="BM2206" s="63"/>
      <c r="BN2206" s="63"/>
      <c r="BO2206" s="63"/>
      <c r="BP2206" s="63"/>
      <c r="BQ2206" s="63"/>
      <c r="BR2206" s="63"/>
      <c r="BS2206" s="63"/>
      <c r="BT2206" s="63"/>
      <c r="BU2206" s="63"/>
      <c r="BV2206" s="63"/>
      <c r="BW2206" s="63"/>
      <c r="BX2206" s="63"/>
      <c r="BY2206" s="63"/>
      <c r="BZ2206" s="63"/>
      <c r="CA2206" s="63"/>
      <c r="CB2206" s="63"/>
      <c r="CC2206" s="63"/>
      <c r="CD2206" s="63"/>
      <c r="CE2206" s="63"/>
      <c r="CF2206" s="63"/>
      <c r="CG2206" s="63"/>
      <c r="CH2206" s="63"/>
      <c r="CI2206" s="63"/>
      <c r="CJ2206" s="63"/>
      <c r="CK2206" s="63"/>
      <c r="CL2206" s="63"/>
      <c r="CM2206" s="63"/>
      <c r="CN2206" s="63"/>
      <c r="CO2206" s="63"/>
      <c r="CP2206" s="63"/>
      <c r="CR2206" s="227"/>
      <c r="CS2206" s="74"/>
    </row>
    <row r="2207" spans="1:97" s="72" customFormat="1" ht="75.75" customHeight="1">
      <c r="A2207" s="63"/>
      <c r="B2207" s="63"/>
      <c r="C2207" s="63"/>
      <c r="D2207" s="63"/>
      <c r="E2207" s="63"/>
      <c r="F2207" s="63"/>
      <c r="G2207" s="63"/>
      <c r="H2207" s="63"/>
      <c r="I2207" s="63"/>
      <c r="J2207" s="63"/>
      <c r="K2207" s="63"/>
      <c r="L2207" s="63"/>
      <c r="M2207" s="63"/>
      <c r="N2207" s="63"/>
      <c r="O2207" s="63"/>
      <c r="P2207" s="63"/>
      <c r="Q2207" s="63"/>
      <c r="R2207" s="63"/>
      <c r="S2207" s="63"/>
      <c r="T2207" s="63"/>
      <c r="U2207" s="63"/>
      <c r="V2207" s="63"/>
      <c r="W2207" s="63"/>
      <c r="X2207" s="63"/>
      <c r="Y2207" s="63"/>
      <c r="Z2207" s="63"/>
      <c r="AA2207" s="63"/>
      <c r="AB2207" s="63"/>
      <c r="AC2207" s="63"/>
      <c r="AD2207" s="63"/>
      <c r="AE2207" s="63"/>
      <c r="AF2207" s="63"/>
      <c r="AG2207" s="63"/>
      <c r="AH2207" s="63"/>
      <c r="AI2207" s="63"/>
      <c r="AJ2207" s="63"/>
      <c r="AK2207" s="63"/>
      <c r="AL2207" s="63"/>
      <c r="AM2207" s="63"/>
      <c r="AN2207" s="63"/>
      <c r="AO2207" s="63"/>
      <c r="AP2207" s="63"/>
      <c r="AQ2207" s="63"/>
      <c r="AR2207" s="63"/>
      <c r="AS2207" s="63"/>
      <c r="AT2207" s="63"/>
      <c r="AU2207" s="63"/>
      <c r="AV2207" s="63"/>
      <c r="AW2207" s="63"/>
      <c r="AX2207" s="63"/>
      <c r="AY2207" s="63"/>
      <c r="AZ2207" s="63"/>
      <c r="BA2207" s="63"/>
      <c r="BB2207" s="63"/>
      <c r="BC2207" s="63"/>
      <c r="BD2207" s="63"/>
      <c r="BE2207" s="63"/>
      <c r="BF2207" s="63"/>
      <c r="BG2207" s="63"/>
      <c r="BH2207" s="63"/>
      <c r="BI2207" s="63"/>
      <c r="BJ2207" s="63"/>
      <c r="BK2207" s="63"/>
      <c r="BL2207" s="63"/>
      <c r="BM2207" s="63"/>
      <c r="BN2207" s="63"/>
      <c r="BO2207" s="63"/>
      <c r="BP2207" s="63"/>
      <c r="BQ2207" s="63"/>
      <c r="BR2207" s="63"/>
      <c r="BS2207" s="63"/>
      <c r="BT2207" s="63"/>
      <c r="BU2207" s="63"/>
      <c r="BV2207" s="63"/>
      <c r="BW2207" s="63"/>
      <c r="BX2207" s="63"/>
      <c r="BY2207" s="63"/>
      <c r="BZ2207" s="63"/>
      <c r="CA2207" s="63"/>
      <c r="CB2207" s="63"/>
      <c r="CC2207" s="63"/>
      <c r="CD2207" s="63"/>
      <c r="CE2207" s="63"/>
      <c r="CF2207" s="63"/>
      <c r="CG2207" s="63"/>
      <c r="CH2207" s="63"/>
      <c r="CI2207" s="63"/>
      <c r="CJ2207" s="63"/>
      <c r="CK2207" s="63"/>
      <c r="CL2207" s="63"/>
      <c r="CM2207" s="63"/>
      <c r="CN2207" s="63"/>
      <c r="CO2207" s="63"/>
      <c r="CP2207" s="63"/>
      <c r="CR2207" s="227"/>
      <c r="CS2207" s="74"/>
    </row>
    <row r="2208" spans="1:97" s="72" customFormat="1" ht="75.75" customHeight="1">
      <c r="A2208" s="63"/>
      <c r="B2208" s="63"/>
      <c r="C2208" s="63"/>
      <c r="D2208" s="63"/>
      <c r="E2208" s="63"/>
      <c r="F2208" s="63"/>
      <c r="G2208" s="63"/>
      <c r="H2208" s="63"/>
      <c r="I2208" s="63"/>
      <c r="J2208" s="63"/>
      <c r="K2208" s="63"/>
      <c r="L2208" s="63"/>
      <c r="M2208" s="63"/>
      <c r="N2208" s="63"/>
      <c r="O2208" s="63"/>
      <c r="P2208" s="63"/>
      <c r="Q2208" s="63"/>
      <c r="R2208" s="63"/>
      <c r="S2208" s="63"/>
      <c r="T2208" s="63"/>
      <c r="U2208" s="63"/>
      <c r="V2208" s="63"/>
      <c r="W2208" s="63"/>
      <c r="X2208" s="63"/>
      <c r="Y2208" s="63"/>
      <c r="Z2208" s="63"/>
      <c r="AA2208" s="63"/>
      <c r="AB2208" s="63"/>
      <c r="AC2208" s="63"/>
      <c r="AD2208" s="63"/>
      <c r="AE2208" s="63"/>
      <c r="AF2208" s="63"/>
      <c r="AG2208" s="63"/>
      <c r="AH2208" s="63"/>
      <c r="AI2208" s="63"/>
      <c r="AJ2208" s="63"/>
      <c r="AK2208" s="63"/>
      <c r="AL2208" s="63"/>
      <c r="AM2208" s="63"/>
      <c r="AN2208" s="63"/>
      <c r="AO2208" s="63"/>
      <c r="AP2208" s="63"/>
      <c r="AQ2208" s="63"/>
      <c r="AR2208" s="63"/>
      <c r="AS2208" s="63"/>
      <c r="AT2208" s="63"/>
      <c r="AU2208" s="63"/>
      <c r="AV2208" s="63"/>
      <c r="AW2208" s="63"/>
      <c r="AX2208" s="63"/>
      <c r="AY2208" s="63"/>
      <c r="AZ2208" s="63"/>
      <c r="BA2208" s="63"/>
      <c r="BB2208" s="63"/>
      <c r="BC2208" s="63"/>
      <c r="BD2208" s="63"/>
      <c r="BE2208" s="63"/>
      <c r="BF2208" s="63"/>
      <c r="BG2208" s="63"/>
      <c r="BH2208" s="63"/>
      <c r="BI2208" s="63"/>
      <c r="BJ2208" s="63"/>
      <c r="BK2208" s="63"/>
      <c r="BL2208" s="63"/>
      <c r="BM2208" s="63"/>
      <c r="BN2208" s="63"/>
      <c r="BO2208" s="63"/>
      <c r="BP2208" s="63"/>
      <c r="BQ2208" s="63"/>
      <c r="BR2208" s="63"/>
      <c r="BS2208" s="63"/>
      <c r="BT2208" s="63"/>
      <c r="BU2208" s="63"/>
      <c r="BV2208" s="63"/>
      <c r="BW2208" s="63"/>
      <c r="BX2208" s="63"/>
      <c r="BY2208" s="63"/>
      <c r="BZ2208" s="63"/>
      <c r="CA2208" s="63"/>
      <c r="CB2208" s="63"/>
      <c r="CC2208" s="63"/>
      <c r="CD2208" s="63"/>
      <c r="CE2208" s="63"/>
      <c r="CF2208" s="63"/>
      <c r="CG2208" s="63"/>
      <c r="CH2208" s="63"/>
      <c r="CI2208" s="63"/>
      <c r="CJ2208" s="63"/>
      <c r="CK2208" s="63"/>
      <c r="CL2208" s="63"/>
      <c r="CM2208" s="63"/>
      <c r="CN2208" s="63"/>
      <c r="CO2208" s="63"/>
      <c r="CP2208" s="63"/>
      <c r="CR2208" s="227"/>
      <c r="CS2208" s="74"/>
    </row>
    <row r="2209" spans="1:97" s="72" customFormat="1" ht="75.75" customHeight="1">
      <c r="A2209" s="63"/>
      <c r="B2209" s="63"/>
      <c r="C2209" s="63"/>
      <c r="D2209" s="63"/>
      <c r="E2209" s="63"/>
      <c r="F2209" s="63"/>
      <c r="G2209" s="63"/>
      <c r="H2209" s="63"/>
      <c r="I2209" s="63"/>
      <c r="J2209" s="63"/>
      <c r="K2209" s="63"/>
      <c r="L2209" s="63"/>
      <c r="M2209" s="63"/>
      <c r="N2209" s="63"/>
      <c r="O2209" s="63"/>
      <c r="P2209" s="63"/>
      <c r="Q2209" s="63"/>
      <c r="R2209" s="63"/>
      <c r="S2209" s="63"/>
      <c r="T2209" s="63"/>
      <c r="U2209" s="63"/>
      <c r="V2209" s="63"/>
      <c r="W2209" s="63"/>
      <c r="X2209" s="63"/>
      <c r="Y2209" s="63"/>
      <c r="Z2209" s="63"/>
      <c r="AA2209" s="63"/>
      <c r="AB2209" s="63"/>
      <c r="AC2209" s="63"/>
      <c r="AD2209" s="63"/>
      <c r="AE2209" s="63"/>
      <c r="AF2209" s="63"/>
      <c r="AG2209" s="63"/>
      <c r="AH2209" s="63"/>
      <c r="AI2209" s="63"/>
      <c r="AJ2209" s="63"/>
      <c r="AK2209" s="63"/>
      <c r="AL2209" s="63"/>
      <c r="AM2209" s="63"/>
      <c r="AN2209" s="63"/>
      <c r="AO2209" s="63"/>
      <c r="AP2209" s="63"/>
      <c r="AQ2209" s="63"/>
      <c r="AR2209" s="63"/>
      <c r="AS2209" s="63"/>
      <c r="AT2209" s="63"/>
      <c r="AU2209" s="63"/>
      <c r="AV2209" s="63"/>
      <c r="AW2209" s="63"/>
      <c r="AX2209" s="63"/>
      <c r="AY2209" s="63"/>
      <c r="AZ2209" s="63"/>
      <c r="BA2209" s="63"/>
      <c r="BB2209" s="63"/>
      <c r="BC2209" s="63"/>
      <c r="BD2209" s="63"/>
      <c r="BE2209" s="63"/>
      <c r="BF2209" s="63"/>
      <c r="BG2209" s="63"/>
      <c r="BH2209" s="63"/>
      <c r="BI2209" s="63"/>
      <c r="BJ2209" s="63"/>
      <c r="BK2209" s="63"/>
      <c r="BL2209" s="63"/>
      <c r="BM2209" s="63"/>
      <c r="BN2209" s="63"/>
      <c r="BO2209" s="63"/>
      <c r="BP2209" s="63"/>
      <c r="BQ2209" s="63"/>
      <c r="BR2209" s="63"/>
      <c r="BS2209" s="63"/>
      <c r="BT2209" s="63"/>
      <c r="BU2209" s="63"/>
      <c r="BV2209" s="63"/>
      <c r="BW2209" s="63"/>
      <c r="BX2209" s="63"/>
      <c r="BY2209" s="63"/>
      <c r="BZ2209" s="63"/>
      <c r="CA2209" s="63"/>
      <c r="CB2209" s="63"/>
      <c r="CC2209" s="63"/>
      <c r="CD2209" s="63"/>
      <c r="CE2209" s="63"/>
      <c r="CF2209" s="63"/>
      <c r="CG2209" s="63"/>
      <c r="CH2209" s="63"/>
      <c r="CI2209" s="63"/>
      <c r="CJ2209" s="63"/>
      <c r="CK2209" s="63"/>
      <c r="CL2209" s="63"/>
      <c r="CM2209" s="63"/>
      <c r="CN2209" s="63"/>
      <c r="CO2209" s="63"/>
      <c r="CP2209" s="63"/>
      <c r="CR2209" s="227"/>
      <c r="CS2209" s="74"/>
    </row>
    <row r="2210" spans="1:97" s="72" customFormat="1" ht="75.75" customHeight="1">
      <c r="A2210" s="63"/>
      <c r="B2210" s="63"/>
      <c r="C2210" s="63"/>
      <c r="D2210" s="63"/>
      <c r="E2210" s="63"/>
      <c r="F2210" s="63"/>
      <c r="G2210" s="63"/>
      <c r="H2210" s="63"/>
      <c r="I2210" s="63"/>
      <c r="J2210" s="63"/>
      <c r="K2210" s="63"/>
      <c r="L2210" s="63"/>
      <c r="M2210" s="63"/>
      <c r="N2210" s="63"/>
      <c r="O2210" s="63"/>
      <c r="P2210" s="63"/>
      <c r="Q2210" s="63"/>
      <c r="R2210" s="63"/>
      <c r="S2210" s="63"/>
      <c r="T2210" s="63"/>
      <c r="U2210" s="63"/>
      <c r="V2210" s="63"/>
      <c r="W2210" s="63"/>
      <c r="X2210" s="63"/>
      <c r="Y2210" s="63"/>
      <c r="Z2210" s="63"/>
      <c r="AA2210" s="63"/>
      <c r="AB2210" s="63"/>
      <c r="AC2210" s="63"/>
      <c r="AD2210" s="63"/>
      <c r="AE2210" s="63"/>
      <c r="AF2210" s="63"/>
      <c r="AG2210" s="63"/>
      <c r="AH2210" s="63"/>
      <c r="AI2210" s="63"/>
      <c r="AJ2210" s="63"/>
      <c r="AK2210" s="63"/>
      <c r="AL2210" s="63"/>
      <c r="AM2210" s="63"/>
      <c r="AN2210" s="63"/>
      <c r="AO2210" s="63"/>
      <c r="AP2210" s="63"/>
      <c r="AQ2210" s="63"/>
      <c r="AR2210" s="63"/>
      <c r="AS2210" s="63"/>
      <c r="AT2210" s="63"/>
      <c r="AU2210" s="63"/>
      <c r="AV2210" s="63"/>
      <c r="AW2210" s="63"/>
      <c r="AX2210" s="63"/>
      <c r="AY2210" s="63"/>
      <c r="AZ2210" s="63"/>
      <c r="BA2210" s="63"/>
      <c r="BB2210" s="63"/>
      <c r="BC2210" s="63"/>
      <c r="BD2210" s="63"/>
      <c r="BE2210" s="63"/>
      <c r="BF2210" s="63"/>
      <c r="BG2210" s="63"/>
      <c r="BH2210" s="63"/>
      <c r="BI2210" s="63"/>
      <c r="BJ2210" s="63"/>
      <c r="BK2210" s="63"/>
      <c r="BL2210" s="63"/>
      <c r="BM2210" s="63"/>
      <c r="BN2210" s="63"/>
      <c r="BO2210" s="63"/>
      <c r="BP2210" s="63"/>
      <c r="BQ2210" s="63"/>
      <c r="BR2210" s="63"/>
      <c r="BS2210" s="63"/>
      <c r="BT2210" s="63"/>
      <c r="BU2210" s="63"/>
      <c r="BV2210" s="63"/>
      <c r="BW2210" s="63"/>
      <c r="BX2210" s="63"/>
      <c r="BY2210" s="63"/>
      <c r="BZ2210" s="63"/>
      <c r="CA2210" s="63"/>
      <c r="CB2210" s="63"/>
      <c r="CC2210" s="63"/>
      <c r="CD2210" s="63"/>
      <c r="CE2210" s="63"/>
      <c r="CF2210" s="63"/>
      <c r="CG2210" s="63"/>
      <c r="CH2210" s="63"/>
      <c r="CI2210" s="63"/>
      <c r="CJ2210" s="63"/>
      <c r="CK2210" s="63"/>
      <c r="CL2210" s="63"/>
      <c r="CM2210" s="63"/>
      <c r="CN2210" s="63"/>
      <c r="CO2210" s="63"/>
      <c r="CP2210" s="63"/>
      <c r="CR2210" s="227"/>
      <c r="CS2210" s="74"/>
    </row>
    <row r="2211" spans="1:97" s="72" customFormat="1" ht="75.75" customHeight="1">
      <c r="A2211" s="63"/>
      <c r="B2211" s="63"/>
      <c r="C2211" s="63"/>
      <c r="D2211" s="63"/>
      <c r="E2211" s="63"/>
      <c r="F2211" s="63"/>
      <c r="G2211" s="63"/>
      <c r="H2211" s="63"/>
      <c r="I2211" s="63"/>
      <c r="J2211" s="63"/>
      <c r="K2211" s="63"/>
      <c r="L2211" s="63"/>
      <c r="M2211" s="63"/>
      <c r="N2211" s="63"/>
      <c r="O2211" s="63"/>
      <c r="P2211" s="63"/>
      <c r="Q2211" s="63"/>
      <c r="R2211" s="63"/>
      <c r="S2211" s="63"/>
      <c r="T2211" s="63"/>
      <c r="U2211" s="63"/>
      <c r="V2211" s="63"/>
      <c r="W2211" s="63"/>
      <c r="X2211" s="63"/>
      <c r="Y2211" s="63"/>
      <c r="Z2211" s="63"/>
      <c r="AA2211" s="63"/>
      <c r="AB2211" s="63"/>
      <c r="AC2211" s="63"/>
      <c r="AD2211" s="63"/>
      <c r="AE2211" s="63"/>
      <c r="AF2211" s="63"/>
      <c r="AG2211" s="63"/>
      <c r="AH2211" s="63"/>
      <c r="AI2211" s="63"/>
      <c r="AJ2211" s="63"/>
      <c r="AK2211" s="63"/>
      <c r="AL2211" s="63"/>
      <c r="AM2211" s="63"/>
      <c r="AN2211" s="63"/>
      <c r="AO2211" s="63"/>
      <c r="AP2211" s="63"/>
      <c r="AQ2211" s="63"/>
      <c r="AR2211" s="63"/>
      <c r="AS2211" s="63"/>
      <c r="AT2211" s="63"/>
      <c r="AU2211" s="63"/>
      <c r="AV2211" s="63"/>
      <c r="AW2211" s="63"/>
      <c r="AX2211" s="63"/>
      <c r="AY2211" s="63"/>
      <c r="AZ2211" s="63"/>
      <c r="BA2211" s="63"/>
      <c r="BB2211" s="63"/>
      <c r="BC2211" s="63"/>
      <c r="BD2211" s="63"/>
      <c r="BE2211" s="63"/>
      <c r="BF2211" s="63"/>
      <c r="BG2211" s="63"/>
      <c r="BH2211" s="63"/>
      <c r="BI2211" s="63"/>
      <c r="BJ2211" s="63"/>
      <c r="BK2211" s="63"/>
      <c r="BL2211" s="63"/>
      <c r="BM2211" s="63"/>
      <c r="BN2211" s="63"/>
      <c r="BO2211" s="63"/>
      <c r="BP2211" s="63"/>
      <c r="BQ2211" s="63"/>
      <c r="BR2211" s="63"/>
      <c r="BS2211" s="63"/>
      <c r="BT2211" s="63"/>
      <c r="BU2211" s="63"/>
      <c r="BV2211" s="63"/>
      <c r="BW2211" s="63"/>
      <c r="BX2211" s="63"/>
      <c r="BY2211" s="63"/>
      <c r="BZ2211" s="63"/>
      <c r="CA2211" s="63"/>
      <c r="CB2211" s="63"/>
      <c r="CC2211" s="63"/>
      <c r="CD2211" s="63"/>
      <c r="CE2211" s="63"/>
      <c r="CF2211" s="63"/>
      <c r="CG2211" s="63"/>
      <c r="CH2211" s="63"/>
      <c r="CI2211" s="63"/>
      <c r="CJ2211" s="63"/>
      <c r="CK2211" s="63"/>
      <c r="CL2211" s="63"/>
      <c r="CM2211" s="63"/>
      <c r="CN2211" s="63"/>
      <c r="CO2211" s="63"/>
      <c r="CP2211" s="63"/>
      <c r="CR2211" s="227"/>
      <c r="CS2211" s="74"/>
    </row>
    <row r="2212" spans="1:97" s="72" customFormat="1" ht="75.75" customHeight="1">
      <c r="A2212" s="63"/>
      <c r="B2212" s="63"/>
      <c r="C2212" s="63"/>
      <c r="D2212" s="63"/>
      <c r="E2212" s="63"/>
      <c r="F2212" s="63"/>
      <c r="G2212" s="63"/>
      <c r="H2212" s="63"/>
      <c r="I2212" s="63"/>
      <c r="J2212" s="63"/>
      <c r="K2212" s="63"/>
      <c r="L2212" s="63"/>
      <c r="M2212" s="63"/>
      <c r="N2212" s="63"/>
      <c r="O2212" s="63"/>
      <c r="P2212" s="63"/>
      <c r="Q2212" s="63"/>
      <c r="R2212" s="63"/>
      <c r="S2212" s="63"/>
      <c r="T2212" s="63"/>
      <c r="U2212" s="63"/>
      <c r="V2212" s="63"/>
      <c r="W2212" s="63"/>
      <c r="X2212" s="63"/>
      <c r="Y2212" s="63"/>
      <c r="Z2212" s="63"/>
      <c r="AA2212" s="63"/>
      <c r="AB2212" s="63"/>
      <c r="AC2212" s="63"/>
      <c r="AD2212" s="63"/>
      <c r="AE2212" s="63"/>
      <c r="AF2212" s="63"/>
      <c r="AG2212" s="63"/>
      <c r="AH2212" s="63"/>
      <c r="AI2212" s="63"/>
      <c r="AJ2212" s="63"/>
      <c r="AK2212" s="63"/>
      <c r="AL2212" s="63"/>
      <c r="AM2212" s="63"/>
      <c r="AN2212" s="63"/>
      <c r="AO2212" s="63"/>
      <c r="AP2212" s="63"/>
      <c r="AQ2212" s="63"/>
      <c r="AR2212" s="63"/>
      <c r="AS2212" s="63"/>
      <c r="AT2212" s="63"/>
      <c r="AU2212" s="63"/>
      <c r="AV2212" s="63"/>
      <c r="AW2212" s="63"/>
      <c r="AX2212" s="63"/>
      <c r="AY2212" s="63"/>
      <c r="AZ2212" s="63"/>
      <c r="BA2212" s="63"/>
      <c r="BB2212" s="63"/>
      <c r="BC2212" s="63"/>
      <c r="BD2212" s="63"/>
      <c r="BE2212" s="63"/>
      <c r="BF2212" s="63"/>
      <c r="BG2212" s="63"/>
      <c r="BH2212" s="63"/>
      <c r="BI2212" s="63"/>
      <c r="BJ2212" s="63"/>
      <c r="BK2212" s="63"/>
      <c r="BL2212" s="63"/>
      <c r="BM2212" s="63"/>
      <c r="BN2212" s="63"/>
      <c r="BO2212" s="63"/>
      <c r="BP2212" s="63"/>
      <c r="BQ2212" s="63"/>
      <c r="BR2212" s="63"/>
      <c r="BS2212" s="63"/>
      <c r="BT2212" s="63"/>
      <c r="BU2212" s="63"/>
      <c r="BV2212" s="63"/>
      <c r="BW2212" s="63"/>
      <c r="BX2212" s="63"/>
      <c r="BY2212" s="63"/>
      <c r="BZ2212" s="63"/>
      <c r="CA2212" s="63"/>
      <c r="CB2212" s="63"/>
      <c r="CC2212" s="63"/>
      <c r="CD2212" s="63"/>
      <c r="CE2212" s="63"/>
      <c r="CF2212" s="63"/>
      <c r="CG2212" s="63"/>
      <c r="CH2212" s="63"/>
      <c r="CI2212" s="63"/>
      <c r="CJ2212" s="63"/>
      <c r="CK2212" s="63"/>
      <c r="CL2212" s="63"/>
      <c r="CM2212" s="63"/>
      <c r="CN2212" s="63"/>
      <c r="CO2212" s="63"/>
      <c r="CP2212" s="63"/>
      <c r="CR2212" s="227"/>
      <c r="CS2212" s="74"/>
    </row>
    <row r="2213" spans="1:97" s="72" customFormat="1" ht="75.75" customHeight="1">
      <c r="A2213" s="63"/>
      <c r="B2213" s="63"/>
      <c r="C2213" s="63"/>
      <c r="D2213" s="63"/>
      <c r="E2213" s="63"/>
      <c r="F2213" s="63"/>
      <c r="G2213" s="63"/>
      <c r="H2213" s="63"/>
      <c r="I2213" s="63"/>
      <c r="J2213" s="63"/>
      <c r="K2213" s="63"/>
      <c r="L2213" s="63"/>
      <c r="M2213" s="63"/>
      <c r="N2213" s="63"/>
      <c r="O2213" s="63"/>
      <c r="P2213" s="63"/>
      <c r="Q2213" s="63"/>
      <c r="R2213" s="63"/>
      <c r="S2213" s="63"/>
      <c r="T2213" s="63"/>
      <c r="U2213" s="63"/>
      <c r="V2213" s="63"/>
      <c r="W2213" s="63"/>
      <c r="X2213" s="63"/>
      <c r="Y2213" s="63"/>
      <c r="Z2213" s="63"/>
      <c r="AA2213" s="63"/>
      <c r="AB2213" s="63"/>
      <c r="AC2213" s="63"/>
      <c r="AD2213" s="63"/>
      <c r="AE2213" s="63"/>
      <c r="AF2213" s="63"/>
      <c r="AG2213" s="63"/>
      <c r="AH2213" s="63"/>
      <c r="AI2213" s="63"/>
      <c r="AJ2213" s="63"/>
      <c r="AK2213" s="63"/>
      <c r="AL2213" s="63"/>
      <c r="AM2213" s="63"/>
      <c r="AN2213" s="63"/>
      <c r="AO2213" s="63"/>
      <c r="AP2213" s="63"/>
      <c r="AQ2213" s="63"/>
      <c r="AR2213" s="63"/>
      <c r="AS2213" s="63"/>
      <c r="AT2213" s="63"/>
      <c r="AU2213" s="63"/>
      <c r="AV2213" s="63"/>
      <c r="AW2213" s="63"/>
      <c r="AX2213" s="63"/>
      <c r="AY2213" s="63"/>
      <c r="AZ2213" s="63"/>
      <c r="BA2213" s="63"/>
      <c r="BB2213" s="63"/>
      <c r="BC2213" s="63"/>
      <c r="BD2213" s="63"/>
      <c r="BE2213" s="63"/>
      <c r="BF2213" s="63"/>
      <c r="BG2213" s="63"/>
      <c r="BH2213" s="63"/>
      <c r="BI2213" s="63"/>
      <c r="BJ2213" s="63"/>
      <c r="BK2213" s="63"/>
      <c r="BL2213" s="63"/>
      <c r="BM2213" s="63"/>
      <c r="BN2213" s="63"/>
      <c r="BO2213" s="63"/>
      <c r="BP2213" s="63"/>
      <c r="BQ2213" s="63"/>
      <c r="BR2213" s="63"/>
      <c r="BS2213" s="63"/>
      <c r="BT2213" s="63"/>
      <c r="BU2213" s="63"/>
      <c r="BV2213" s="63"/>
      <c r="BW2213" s="63"/>
      <c r="BX2213" s="63"/>
      <c r="BY2213" s="63"/>
      <c r="BZ2213" s="63"/>
      <c r="CA2213" s="63"/>
      <c r="CB2213" s="63"/>
      <c r="CC2213" s="63"/>
      <c r="CD2213" s="63"/>
      <c r="CE2213" s="63"/>
      <c r="CF2213" s="63"/>
      <c r="CG2213" s="63"/>
      <c r="CH2213" s="63"/>
      <c r="CI2213" s="63"/>
      <c r="CJ2213" s="63"/>
      <c r="CK2213" s="63"/>
      <c r="CL2213" s="63"/>
      <c r="CM2213" s="63"/>
      <c r="CN2213" s="63"/>
      <c r="CO2213" s="63"/>
      <c r="CP2213" s="63"/>
      <c r="CR2213" s="227"/>
      <c r="CS2213" s="74"/>
    </row>
    <row r="2214" spans="1:97" s="72" customFormat="1" ht="75.75" customHeight="1">
      <c r="A2214" s="63"/>
      <c r="B2214" s="63"/>
      <c r="C2214" s="63"/>
      <c r="D2214" s="63"/>
      <c r="E2214" s="63"/>
      <c r="F2214" s="63"/>
      <c r="G2214" s="63"/>
      <c r="H2214" s="63"/>
      <c r="I2214" s="63"/>
      <c r="J2214" s="63"/>
      <c r="K2214" s="63"/>
      <c r="L2214" s="63"/>
      <c r="M2214" s="63"/>
      <c r="N2214" s="63"/>
      <c r="O2214" s="63"/>
      <c r="P2214" s="63"/>
      <c r="Q2214" s="63"/>
      <c r="R2214" s="63"/>
      <c r="S2214" s="63"/>
      <c r="T2214" s="63"/>
      <c r="U2214" s="63"/>
      <c r="V2214" s="63"/>
      <c r="W2214" s="63"/>
      <c r="X2214" s="63"/>
      <c r="Y2214" s="63"/>
      <c r="Z2214" s="63"/>
      <c r="AA2214" s="63"/>
      <c r="AB2214" s="63"/>
      <c r="AC2214" s="63"/>
      <c r="AD2214" s="63"/>
      <c r="AE2214" s="63"/>
      <c r="AF2214" s="63"/>
      <c r="AG2214" s="63"/>
      <c r="AH2214" s="63"/>
      <c r="AI2214" s="63"/>
      <c r="AJ2214" s="63"/>
      <c r="AK2214" s="63"/>
      <c r="AL2214" s="63"/>
      <c r="AM2214" s="63"/>
      <c r="AN2214" s="63"/>
      <c r="AO2214" s="63"/>
      <c r="AP2214" s="63"/>
      <c r="AQ2214" s="63"/>
      <c r="AR2214" s="63"/>
      <c r="AS2214" s="63"/>
      <c r="AT2214" s="63"/>
      <c r="AU2214" s="63"/>
      <c r="AV2214" s="63"/>
      <c r="AW2214" s="63"/>
      <c r="AX2214" s="63"/>
      <c r="AY2214" s="63"/>
      <c r="AZ2214" s="63"/>
      <c r="BA2214" s="63"/>
      <c r="BB2214" s="63"/>
      <c r="BC2214" s="63"/>
      <c r="BD2214" s="63"/>
      <c r="BE2214" s="63"/>
      <c r="BF2214" s="63"/>
      <c r="BG2214" s="63"/>
      <c r="BH2214" s="63"/>
      <c r="BI2214" s="63"/>
      <c r="BJ2214" s="63"/>
      <c r="BK2214" s="63"/>
      <c r="BL2214" s="63"/>
      <c r="BM2214" s="63"/>
      <c r="BN2214" s="63"/>
      <c r="BO2214" s="63"/>
      <c r="BP2214" s="63"/>
      <c r="BQ2214" s="63"/>
      <c r="BR2214" s="63"/>
      <c r="BS2214" s="63"/>
      <c r="BT2214" s="63"/>
      <c r="BU2214" s="63"/>
      <c r="BV2214" s="63"/>
      <c r="BW2214" s="63"/>
      <c r="BX2214" s="63"/>
      <c r="BY2214" s="63"/>
      <c r="BZ2214" s="63"/>
      <c r="CA2214" s="63"/>
      <c r="CB2214" s="63"/>
      <c r="CC2214" s="63"/>
      <c r="CD2214" s="63"/>
      <c r="CE2214" s="63"/>
      <c r="CF2214" s="63"/>
      <c r="CG2214" s="63"/>
      <c r="CH2214" s="63"/>
      <c r="CI2214" s="63"/>
      <c r="CJ2214" s="63"/>
      <c r="CK2214" s="63"/>
      <c r="CL2214" s="63"/>
      <c r="CM2214" s="63"/>
      <c r="CN2214" s="63"/>
      <c r="CO2214" s="63"/>
      <c r="CP2214" s="63"/>
      <c r="CR2214" s="227"/>
      <c r="CS2214" s="74"/>
    </row>
    <row r="2215" spans="1:97" s="72" customFormat="1" ht="75.75" customHeight="1">
      <c r="A2215" s="63"/>
      <c r="B2215" s="63"/>
      <c r="C2215" s="63"/>
      <c r="D2215" s="63"/>
      <c r="E2215" s="63"/>
      <c r="F2215" s="63"/>
      <c r="G2215" s="63"/>
      <c r="H2215" s="63"/>
      <c r="I2215" s="63"/>
      <c r="J2215" s="63"/>
      <c r="K2215" s="63"/>
      <c r="L2215" s="63"/>
      <c r="M2215" s="63"/>
      <c r="N2215" s="63"/>
      <c r="O2215" s="63"/>
      <c r="P2215" s="63"/>
      <c r="Q2215" s="63"/>
      <c r="R2215" s="63"/>
      <c r="S2215" s="63"/>
      <c r="T2215" s="63"/>
      <c r="U2215" s="63"/>
      <c r="V2215" s="63"/>
      <c r="W2215" s="63"/>
      <c r="X2215" s="63"/>
      <c r="Y2215" s="63"/>
      <c r="Z2215" s="63"/>
      <c r="AA2215" s="63"/>
      <c r="AB2215" s="63"/>
      <c r="AC2215" s="63"/>
      <c r="AD2215" s="63"/>
      <c r="AE2215" s="63"/>
      <c r="AF2215" s="63"/>
      <c r="AG2215" s="63"/>
      <c r="AH2215" s="63"/>
      <c r="AI2215" s="63"/>
      <c r="AJ2215" s="63"/>
      <c r="AK2215" s="63"/>
      <c r="AL2215" s="63"/>
      <c r="AM2215" s="63"/>
      <c r="AN2215" s="63"/>
      <c r="AO2215" s="63"/>
      <c r="AP2215" s="63"/>
      <c r="AQ2215" s="63"/>
      <c r="AR2215" s="63"/>
      <c r="AS2215" s="63"/>
      <c r="AT2215" s="63"/>
      <c r="AU2215" s="63"/>
      <c r="AV2215" s="63"/>
      <c r="AW2215" s="63"/>
      <c r="AX2215" s="63"/>
      <c r="AY2215" s="63"/>
      <c r="AZ2215" s="63"/>
      <c r="BA2215" s="63"/>
      <c r="BB2215" s="63"/>
      <c r="BC2215" s="63"/>
      <c r="BD2215" s="63"/>
      <c r="BE2215" s="63"/>
      <c r="BF2215" s="63"/>
      <c r="BG2215" s="63"/>
      <c r="BH2215" s="63"/>
      <c r="BI2215" s="63"/>
      <c r="BJ2215" s="63"/>
      <c r="BK2215" s="63"/>
      <c r="BL2215" s="63"/>
      <c r="BM2215" s="63"/>
      <c r="BN2215" s="63"/>
      <c r="BO2215" s="63"/>
      <c r="BP2215" s="63"/>
      <c r="BQ2215" s="63"/>
      <c r="BR2215" s="63"/>
      <c r="BS2215" s="63"/>
      <c r="BT2215" s="63"/>
      <c r="BU2215" s="63"/>
      <c r="BV2215" s="63"/>
      <c r="BW2215" s="63"/>
      <c r="BX2215" s="63"/>
      <c r="BY2215" s="63"/>
      <c r="BZ2215" s="63"/>
      <c r="CA2215" s="63"/>
      <c r="CB2215" s="63"/>
      <c r="CC2215" s="63"/>
      <c r="CD2215" s="63"/>
      <c r="CE2215" s="63"/>
      <c r="CF2215" s="63"/>
      <c r="CG2215" s="63"/>
      <c r="CH2215" s="63"/>
      <c r="CI2215" s="63"/>
      <c r="CJ2215" s="63"/>
      <c r="CK2215" s="63"/>
      <c r="CL2215" s="63"/>
      <c r="CM2215" s="63"/>
      <c r="CN2215" s="63"/>
      <c r="CO2215" s="63"/>
      <c r="CP2215" s="63"/>
      <c r="CR2215" s="227"/>
      <c r="CS2215" s="74"/>
    </row>
    <row r="2216" spans="1:97" s="72" customFormat="1" ht="75.75" customHeight="1">
      <c r="A2216" s="63"/>
      <c r="B2216" s="63"/>
      <c r="C2216" s="63"/>
      <c r="D2216" s="63"/>
      <c r="E2216" s="63"/>
      <c r="F2216" s="63"/>
      <c r="G2216" s="63"/>
      <c r="H2216" s="63"/>
      <c r="I2216" s="63"/>
      <c r="J2216" s="63"/>
      <c r="K2216" s="63"/>
      <c r="L2216" s="63"/>
      <c r="M2216" s="63"/>
      <c r="N2216" s="63"/>
      <c r="O2216" s="63"/>
      <c r="P2216" s="63"/>
      <c r="Q2216" s="63"/>
      <c r="R2216" s="63"/>
      <c r="S2216" s="63"/>
      <c r="T2216" s="63"/>
      <c r="U2216" s="63"/>
      <c r="V2216" s="63"/>
      <c r="W2216" s="63"/>
      <c r="X2216" s="63"/>
      <c r="Y2216" s="63"/>
      <c r="Z2216" s="63"/>
      <c r="AA2216" s="63"/>
      <c r="AB2216" s="63"/>
      <c r="AC2216" s="63"/>
      <c r="AD2216" s="63"/>
      <c r="AE2216" s="63"/>
      <c r="AF2216" s="63"/>
      <c r="AG2216" s="63"/>
      <c r="AH2216" s="63"/>
      <c r="AI2216" s="63"/>
      <c r="AJ2216" s="63"/>
      <c r="AK2216" s="63"/>
      <c r="AL2216" s="63"/>
      <c r="AM2216" s="63"/>
      <c r="AN2216" s="63"/>
      <c r="AO2216" s="63"/>
      <c r="AP2216" s="63"/>
      <c r="AQ2216" s="63"/>
      <c r="AR2216" s="63"/>
      <c r="AS2216" s="63"/>
      <c r="AT2216" s="63"/>
      <c r="AU2216" s="63"/>
      <c r="AV2216" s="63"/>
      <c r="AW2216" s="63"/>
      <c r="AX2216" s="63"/>
      <c r="AY2216" s="63"/>
      <c r="AZ2216" s="63"/>
      <c r="BA2216" s="63"/>
      <c r="BB2216" s="63"/>
      <c r="BC2216" s="63"/>
      <c r="BD2216" s="63"/>
      <c r="BE2216" s="63"/>
      <c r="BF2216" s="63"/>
      <c r="BG2216" s="63"/>
      <c r="BH2216" s="63"/>
      <c r="BI2216" s="63"/>
      <c r="BJ2216" s="63"/>
      <c r="BK2216" s="63"/>
      <c r="BL2216" s="63"/>
      <c r="BM2216" s="63"/>
      <c r="BN2216" s="63"/>
      <c r="BO2216" s="63"/>
      <c r="BP2216" s="63"/>
      <c r="BQ2216" s="63"/>
      <c r="BR2216" s="63"/>
      <c r="BS2216" s="63"/>
      <c r="BT2216" s="63"/>
      <c r="BU2216" s="63"/>
      <c r="BV2216" s="63"/>
      <c r="BW2216" s="63"/>
      <c r="BX2216" s="63"/>
      <c r="BY2216" s="63"/>
      <c r="BZ2216" s="63"/>
      <c r="CA2216" s="63"/>
      <c r="CB2216" s="63"/>
      <c r="CC2216" s="63"/>
      <c r="CD2216" s="63"/>
      <c r="CE2216" s="63"/>
      <c r="CF2216" s="63"/>
      <c r="CG2216" s="63"/>
      <c r="CH2216" s="63"/>
      <c r="CI2216" s="63"/>
      <c r="CJ2216" s="63"/>
      <c r="CK2216" s="63"/>
      <c r="CL2216" s="63"/>
      <c r="CM2216" s="63"/>
      <c r="CN2216" s="63"/>
      <c r="CO2216" s="63"/>
      <c r="CP2216" s="63"/>
      <c r="CR2216" s="227"/>
      <c r="CS2216" s="74"/>
    </row>
    <row r="2217" spans="1:97" s="72" customFormat="1" ht="75.75" customHeight="1">
      <c r="A2217" s="63"/>
      <c r="B2217" s="63"/>
      <c r="C2217" s="63"/>
      <c r="D2217" s="63"/>
      <c r="E2217" s="63"/>
      <c r="F2217" s="63"/>
      <c r="G2217" s="63"/>
      <c r="H2217" s="63"/>
      <c r="I2217" s="63"/>
      <c r="J2217" s="63"/>
      <c r="K2217" s="63"/>
      <c r="L2217" s="63"/>
      <c r="M2217" s="63"/>
      <c r="N2217" s="63"/>
      <c r="O2217" s="63"/>
      <c r="P2217" s="63"/>
      <c r="Q2217" s="63"/>
      <c r="R2217" s="63"/>
      <c r="S2217" s="63"/>
      <c r="T2217" s="63"/>
      <c r="U2217" s="63"/>
      <c r="V2217" s="63"/>
      <c r="W2217" s="63"/>
      <c r="X2217" s="63"/>
      <c r="Y2217" s="63"/>
      <c r="Z2217" s="63"/>
      <c r="AA2217" s="63"/>
      <c r="AB2217" s="63"/>
      <c r="AC2217" s="63"/>
      <c r="AD2217" s="63"/>
      <c r="AE2217" s="63"/>
      <c r="AF2217" s="63"/>
      <c r="AG2217" s="63"/>
      <c r="AH2217" s="63"/>
      <c r="AI2217" s="63"/>
      <c r="AJ2217" s="63"/>
      <c r="AK2217" s="63"/>
      <c r="AL2217" s="63"/>
      <c r="AM2217" s="63"/>
      <c r="AN2217" s="63"/>
      <c r="AO2217" s="63"/>
      <c r="AP2217" s="63"/>
      <c r="AQ2217" s="63"/>
      <c r="AR2217" s="63"/>
      <c r="AS2217" s="63"/>
      <c r="AT2217" s="63"/>
      <c r="AU2217" s="63"/>
      <c r="AV2217" s="63"/>
      <c r="AW2217" s="63"/>
      <c r="AX2217" s="63"/>
      <c r="AY2217" s="63"/>
      <c r="AZ2217" s="63"/>
      <c r="BA2217" s="63"/>
      <c r="BB2217" s="63"/>
      <c r="BC2217" s="63"/>
      <c r="BD2217" s="63"/>
      <c r="BE2217" s="63"/>
      <c r="BF2217" s="63"/>
      <c r="BG2217" s="63"/>
      <c r="BH2217" s="63"/>
      <c r="BI2217" s="63"/>
      <c r="BJ2217" s="63"/>
      <c r="BK2217" s="63"/>
      <c r="BL2217" s="63"/>
      <c r="BM2217" s="63"/>
      <c r="BN2217" s="63"/>
      <c r="BO2217" s="63"/>
      <c r="BP2217" s="63"/>
      <c r="BQ2217" s="63"/>
      <c r="BR2217" s="63"/>
      <c r="BS2217" s="63"/>
      <c r="BT2217" s="63"/>
      <c r="BU2217" s="63"/>
      <c r="BV2217" s="63"/>
      <c r="BW2217" s="63"/>
      <c r="BX2217" s="63"/>
      <c r="BY2217" s="63"/>
      <c r="BZ2217" s="63"/>
      <c r="CA2217" s="63"/>
      <c r="CB2217" s="63"/>
      <c r="CC2217" s="63"/>
      <c r="CD2217" s="63"/>
      <c r="CE2217" s="63"/>
      <c r="CF2217" s="63"/>
      <c r="CG2217" s="63"/>
      <c r="CH2217" s="63"/>
      <c r="CI2217" s="63"/>
      <c r="CJ2217" s="63"/>
      <c r="CK2217" s="63"/>
      <c r="CL2217" s="63"/>
      <c r="CM2217" s="63"/>
      <c r="CN2217" s="63"/>
      <c r="CO2217" s="63"/>
      <c r="CP2217" s="63"/>
      <c r="CR2217" s="227"/>
      <c r="CS2217" s="74"/>
    </row>
    <row r="2218" spans="1:97" s="72" customFormat="1" ht="75.75" customHeight="1">
      <c r="A2218" s="63"/>
      <c r="B2218" s="63"/>
      <c r="C2218" s="63"/>
      <c r="D2218" s="63"/>
      <c r="E2218" s="63"/>
      <c r="F2218" s="63"/>
      <c r="G2218" s="63"/>
      <c r="H2218" s="63"/>
      <c r="I2218" s="63"/>
      <c r="J2218" s="63"/>
      <c r="K2218" s="63"/>
      <c r="L2218" s="63"/>
      <c r="M2218" s="63"/>
      <c r="N2218" s="63"/>
      <c r="O2218" s="63"/>
      <c r="P2218" s="63"/>
      <c r="Q2218" s="63"/>
      <c r="R2218" s="63"/>
      <c r="S2218" s="63"/>
      <c r="T2218" s="63"/>
      <c r="U2218" s="63"/>
      <c r="V2218" s="63"/>
      <c r="W2218" s="63"/>
      <c r="X2218" s="63"/>
      <c r="Y2218" s="63"/>
      <c r="Z2218" s="63"/>
      <c r="AA2218" s="63"/>
      <c r="AB2218" s="63"/>
      <c r="AC2218" s="63"/>
      <c r="AD2218" s="63"/>
      <c r="AE2218" s="63"/>
      <c r="AF2218" s="63"/>
      <c r="AG2218" s="63"/>
      <c r="AH2218" s="63"/>
      <c r="AI2218" s="63"/>
      <c r="AJ2218" s="63"/>
      <c r="AK2218" s="63"/>
      <c r="AL2218" s="63"/>
      <c r="AM2218" s="63"/>
      <c r="AN2218" s="63"/>
      <c r="AO2218" s="63"/>
      <c r="AP2218" s="63"/>
      <c r="AQ2218" s="63"/>
      <c r="AR2218" s="63"/>
      <c r="AS2218" s="63"/>
      <c r="AT2218" s="63"/>
      <c r="AU2218" s="63"/>
      <c r="AV2218" s="63"/>
      <c r="AW2218" s="63"/>
      <c r="AX2218" s="63"/>
      <c r="AY2218" s="63"/>
      <c r="AZ2218" s="63"/>
      <c r="BA2218" s="63"/>
      <c r="BB2218" s="63"/>
      <c r="BC2218" s="63"/>
      <c r="BD2218" s="63"/>
      <c r="BE2218" s="63"/>
      <c r="BF2218" s="63"/>
      <c r="BG2218" s="63"/>
      <c r="BH2218" s="63"/>
      <c r="BI2218" s="63"/>
      <c r="BJ2218" s="63"/>
      <c r="BK2218" s="63"/>
      <c r="BL2218" s="63"/>
      <c r="BM2218" s="63"/>
      <c r="BN2218" s="63"/>
      <c r="BO2218" s="63"/>
      <c r="BP2218" s="63"/>
      <c r="BQ2218" s="63"/>
      <c r="BR2218" s="63"/>
      <c r="BS2218" s="63"/>
      <c r="BT2218" s="63"/>
      <c r="BU2218" s="63"/>
      <c r="BV2218" s="63"/>
      <c r="BW2218" s="63"/>
      <c r="BX2218" s="63"/>
      <c r="BY2218" s="63"/>
      <c r="BZ2218" s="63"/>
      <c r="CA2218" s="63"/>
      <c r="CB2218" s="63"/>
      <c r="CC2218" s="63"/>
      <c r="CD2218" s="63"/>
      <c r="CE2218" s="63"/>
      <c r="CF2218" s="63"/>
      <c r="CG2218" s="63"/>
      <c r="CH2218" s="63"/>
      <c r="CI2218" s="63"/>
      <c r="CJ2218" s="63"/>
      <c r="CK2218" s="63"/>
      <c r="CL2218" s="63"/>
      <c r="CM2218" s="63"/>
      <c r="CN2218" s="63"/>
      <c r="CO2218" s="63"/>
      <c r="CP2218" s="63"/>
      <c r="CR2218" s="227"/>
      <c r="CS2218" s="74"/>
    </row>
    <row r="2219" spans="1:97" s="72" customFormat="1" ht="75.75" customHeight="1">
      <c r="A2219" s="63"/>
      <c r="B2219" s="63"/>
      <c r="C2219" s="63"/>
      <c r="D2219" s="63"/>
      <c r="E2219" s="63"/>
      <c r="F2219" s="63"/>
      <c r="G2219" s="63"/>
      <c r="H2219" s="63"/>
      <c r="I2219" s="63"/>
      <c r="J2219" s="63"/>
      <c r="K2219" s="63"/>
      <c r="L2219" s="63"/>
      <c r="M2219" s="63"/>
      <c r="N2219" s="63"/>
      <c r="O2219" s="63"/>
      <c r="P2219" s="63"/>
      <c r="Q2219" s="63"/>
      <c r="R2219" s="63"/>
      <c r="S2219" s="63"/>
      <c r="T2219" s="63"/>
      <c r="U2219" s="63"/>
      <c r="V2219" s="63"/>
      <c r="W2219" s="63"/>
      <c r="X2219" s="63"/>
      <c r="Y2219" s="63"/>
      <c r="Z2219" s="63"/>
      <c r="AA2219" s="63"/>
      <c r="AB2219" s="63"/>
      <c r="AC2219" s="63"/>
      <c r="AD2219" s="63"/>
      <c r="AE2219" s="63"/>
      <c r="AF2219" s="63"/>
      <c r="AG2219" s="63"/>
      <c r="AH2219" s="63"/>
      <c r="AI2219" s="63"/>
      <c r="AJ2219" s="63"/>
      <c r="AK2219" s="63"/>
      <c r="AL2219" s="63"/>
      <c r="AM2219" s="63"/>
      <c r="AN2219" s="63"/>
      <c r="AO2219" s="63"/>
      <c r="AP2219" s="63"/>
      <c r="AQ2219" s="63"/>
      <c r="AR2219" s="63"/>
      <c r="AS2219" s="63"/>
      <c r="AT2219" s="63"/>
      <c r="AU2219" s="63"/>
      <c r="AV2219" s="63"/>
      <c r="AW2219" s="63"/>
      <c r="AX2219" s="63"/>
      <c r="AY2219" s="63"/>
      <c r="AZ2219" s="63"/>
      <c r="BA2219" s="63"/>
      <c r="BB2219" s="63"/>
      <c r="BC2219" s="63"/>
      <c r="BD2219" s="63"/>
      <c r="BE2219" s="63"/>
      <c r="BF2219" s="63"/>
      <c r="BG2219" s="63"/>
      <c r="BH2219" s="63"/>
      <c r="BI2219" s="63"/>
      <c r="BJ2219" s="63"/>
      <c r="BK2219" s="63"/>
      <c r="BL2219" s="63"/>
      <c r="BM2219" s="63"/>
      <c r="BN2219" s="63"/>
      <c r="BO2219" s="63"/>
      <c r="BP2219" s="63"/>
      <c r="BQ2219" s="63"/>
      <c r="BR2219" s="63"/>
      <c r="BS2219" s="63"/>
      <c r="BT2219" s="63"/>
      <c r="BU2219" s="63"/>
      <c r="BV2219" s="63"/>
      <c r="BW2219" s="63"/>
      <c r="BX2219" s="63"/>
      <c r="BY2219" s="63"/>
      <c r="BZ2219" s="63"/>
      <c r="CA2219" s="63"/>
      <c r="CB2219" s="63"/>
      <c r="CC2219" s="63"/>
      <c r="CD2219" s="63"/>
      <c r="CE2219" s="63"/>
      <c r="CF2219" s="63"/>
      <c r="CG2219" s="63"/>
      <c r="CH2219" s="63"/>
      <c r="CI2219" s="63"/>
      <c r="CJ2219" s="63"/>
      <c r="CK2219" s="63"/>
      <c r="CL2219" s="63"/>
      <c r="CM2219" s="63"/>
      <c r="CN2219" s="63"/>
      <c r="CO2219" s="63"/>
      <c r="CP2219" s="63"/>
      <c r="CR2219" s="227"/>
      <c r="CS2219" s="74"/>
    </row>
    <row r="2220" spans="1:97" s="72" customFormat="1" ht="75.75" customHeight="1">
      <c r="A2220" s="63"/>
      <c r="B2220" s="63"/>
      <c r="C2220" s="63"/>
      <c r="D2220" s="63"/>
      <c r="E2220" s="63"/>
      <c r="F2220" s="63"/>
      <c r="G2220" s="63"/>
      <c r="H2220" s="63"/>
      <c r="I2220" s="63"/>
      <c r="J2220" s="63"/>
      <c r="K2220" s="63"/>
      <c r="L2220" s="63"/>
      <c r="M2220" s="63"/>
      <c r="N2220" s="63"/>
      <c r="O2220" s="63"/>
      <c r="P2220" s="63"/>
      <c r="Q2220" s="63"/>
      <c r="R2220" s="63"/>
      <c r="S2220" s="63"/>
      <c r="T2220" s="63"/>
      <c r="U2220" s="63"/>
      <c r="V2220" s="63"/>
      <c r="W2220" s="63"/>
      <c r="X2220" s="63"/>
      <c r="Y2220" s="63"/>
      <c r="Z2220" s="63"/>
      <c r="AA2220" s="63"/>
      <c r="AB2220" s="63"/>
      <c r="AC2220" s="63"/>
      <c r="AD2220" s="63"/>
      <c r="AE2220" s="63"/>
      <c r="AF2220" s="63"/>
      <c r="AG2220" s="63"/>
      <c r="AH2220" s="63"/>
      <c r="AI2220" s="63"/>
      <c r="AJ2220" s="63"/>
      <c r="AK2220" s="63"/>
      <c r="AL2220" s="63"/>
      <c r="AM2220" s="63"/>
      <c r="AN2220" s="63"/>
      <c r="AO2220" s="63"/>
      <c r="AP2220" s="63"/>
      <c r="AQ2220" s="63"/>
      <c r="AR2220" s="63"/>
      <c r="AS2220" s="63"/>
      <c r="AT2220" s="63"/>
      <c r="AU2220" s="63"/>
      <c r="AV2220" s="63"/>
      <c r="AW2220" s="63"/>
      <c r="AX2220" s="63"/>
      <c r="AY2220" s="63"/>
      <c r="AZ2220" s="63"/>
      <c r="BA2220" s="63"/>
      <c r="BB2220" s="63"/>
      <c r="BC2220" s="63"/>
      <c r="BD2220" s="63"/>
      <c r="BE2220" s="63"/>
      <c r="BF2220" s="63"/>
      <c r="BG2220" s="63"/>
      <c r="BH2220" s="63"/>
      <c r="BI2220" s="63"/>
      <c r="BJ2220" s="63"/>
      <c r="BK2220" s="63"/>
      <c r="BL2220" s="63"/>
      <c r="BM2220" s="63"/>
      <c r="BN2220" s="63"/>
      <c r="BO2220" s="63"/>
      <c r="BP2220" s="63"/>
      <c r="BQ2220" s="63"/>
      <c r="BR2220" s="63"/>
      <c r="BS2220" s="63"/>
      <c r="BT2220" s="63"/>
      <c r="BU2220" s="63"/>
      <c r="BV2220" s="63"/>
      <c r="BW2220" s="63"/>
      <c r="BX2220" s="63"/>
      <c r="BY2220" s="63"/>
      <c r="BZ2220" s="63"/>
      <c r="CA2220" s="63"/>
      <c r="CB2220" s="63"/>
      <c r="CC2220" s="63"/>
      <c r="CD2220" s="63"/>
      <c r="CE2220" s="63"/>
      <c r="CF2220" s="63"/>
      <c r="CG2220" s="63"/>
      <c r="CH2220" s="63"/>
      <c r="CI2220" s="63"/>
      <c r="CJ2220" s="63"/>
      <c r="CK2220" s="63"/>
      <c r="CL2220" s="63"/>
      <c r="CM2220" s="63"/>
      <c r="CN2220" s="63"/>
      <c r="CO2220" s="63"/>
      <c r="CP2220" s="63"/>
      <c r="CR2220" s="227"/>
      <c r="CS2220" s="74"/>
    </row>
    <row r="2221" spans="1:97" s="72" customFormat="1" ht="75.75" customHeight="1">
      <c r="A2221" s="63"/>
      <c r="B2221" s="63"/>
      <c r="C2221" s="63"/>
      <c r="D2221" s="63"/>
      <c r="E2221" s="63"/>
      <c r="F2221" s="63"/>
      <c r="G2221" s="63"/>
      <c r="H2221" s="63"/>
      <c r="I2221" s="63"/>
      <c r="J2221" s="63"/>
      <c r="K2221" s="63"/>
      <c r="L2221" s="63"/>
      <c r="M2221" s="63"/>
      <c r="N2221" s="63"/>
      <c r="O2221" s="63"/>
      <c r="P2221" s="63"/>
      <c r="Q2221" s="63"/>
      <c r="R2221" s="63"/>
      <c r="S2221" s="63"/>
      <c r="T2221" s="63"/>
      <c r="U2221" s="63"/>
      <c r="V2221" s="63"/>
      <c r="W2221" s="63"/>
      <c r="X2221" s="63"/>
      <c r="Y2221" s="63"/>
      <c r="Z2221" s="63"/>
      <c r="AA2221" s="63"/>
      <c r="AB2221" s="63"/>
      <c r="AC2221" s="63"/>
      <c r="AD2221" s="63"/>
      <c r="AE2221" s="63"/>
      <c r="AF2221" s="63"/>
      <c r="AG2221" s="63"/>
      <c r="AH2221" s="63"/>
      <c r="AI2221" s="63"/>
      <c r="AJ2221" s="63"/>
      <c r="AK2221" s="63"/>
      <c r="AL2221" s="63"/>
      <c r="AM2221" s="63"/>
      <c r="AN2221" s="63"/>
      <c r="AO2221" s="63"/>
      <c r="AP2221" s="63"/>
      <c r="AQ2221" s="63"/>
      <c r="AR2221" s="63"/>
      <c r="AS2221" s="63"/>
      <c r="AT2221" s="63"/>
      <c r="AU2221" s="63"/>
      <c r="AV2221" s="63"/>
      <c r="AW2221" s="63"/>
      <c r="AX2221" s="63"/>
      <c r="AY2221" s="63"/>
      <c r="AZ2221" s="63"/>
      <c r="BA2221" s="63"/>
      <c r="BB2221" s="63"/>
      <c r="BC2221" s="63"/>
      <c r="BD2221" s="63"/>
      <c r="BE2221" s="63"/>
      <c r="BF2221" s="63"/>
      <c r="BG2221" s="63"/>
      <c r="BH2221" s="63"/>
      <c r="BI2221" s="63"/>
      <c r="BJ2221" s="63"/>
      <c r="BK2221" s="63"/>
      <c r="BL2221" s="63"/>
      <c r="BM2221" s="63"/>
      <c r="BN2221" s="63"/>
      <c r="BO2221" s="63"/>
      <c r="BP2221" s="63"/>
      <c r="BQ2221" s="63"/>
      <c r="BR2221" s="63"/>
      <c r="BS2221" s="63"/>
      <c r="BT2221" s="63"/>
      <c r="BU2221" s="63"/>
      <c r="BV2221" s="63"/>
      <c r="BW2221" s="63"/>
      <c r="BX2221" s="63"/>
      <c r="BY2221" s="63"/>
      <c r="BZ2221" s="63"/>
      <c r="CA2221" s="63"/>
      <c r="CB2221" s="63"/>
      <c r="CC2221" s="63"/>
      <c r="CD2221" s="63"/>
      <c r="CE2221" s="63"/>
      <c r="CF2221" s="63"/>
      <c r="CG2221" s="63"/>
      <c r="CH2221" s="63"/>
      <c r="CI2221" s="63"/>
      <c r="CJ2221" s="63"/>
      <c r="CK2221" s="63"/>
      <c r="CL2221" s="63"/>
      <c r="CM2221" s="63"/>
      <c r="CN2221" s="63"/>
      <c r="CO2221" s="63"/>
      <c r="CP2221" s="63"/>
      <c r="CR2221" s="227"/>
      <c r="CS2221" s="74"/>
    </row>
    <row r="2222" spans="1:97" s="72" customFormat="1" ht="75.75" customHeight="1">
      <c r="A2222" s="63"/>
      <c r="B2222" s="63"/>
      <c r="C2222" s="63"/>
      <c r="D2222" s="63"/>
      <c r="E2222" s="63"/>
      <c r="F2222" s="63"/>
      <c r="G2222" s="63"/>
      <c r="H2222" s="63"/>
      <c r="I2222" s="63"/>
      <c r="J2222" s="63"/>
      <c r="K2222" s="63"/>
      <c r="L2222" s="63"/>
      <c r="M2222" s="63"/>
      <c r="N2222" s="63"/>
      <c r="O2222" s="63"/>
      <c r="P2222" s="63"/>
      <c r="Q2222" s="63"/>
      <c r="R2222" s="63"/>
      <c r="S2222" s="63"/>
      <c r="T2222" s="63"/>
      <c r="U2222" s="63"/>
      <c r="V2222" s="63"/>
      <c r="W2222" s="63"/>
      <c r="X2222" s="63"/>
      <c r="Y2222" s="63"/>
      <c r="Z2222" s="63"/>
      <c r="AA2222" s="63"/>
      <c r="AB2222" s="63"/>
      <c r="AC2222" s="63"/>
      <c r="AD2222" s="63"/>
      <c r="AE2222" s="63"/>
      <c r="AF2222" s="63"/>
      <c r="AG2222" s="63"/>
      <c r="AH2222" s="63"/>
      <c r="AI2222" s="63"/>
      <c r="AJ2222" s="63"/>
      <c r="AK2222" s="63"/>
      <c r="AL2222" s="63"/>
      <c r="AM2222" s="63"/>
      <c r="AN2222" s="63"/>
      <c r="AO2222" s="63"/>
      <c r="AP2222" s="63"/>
      <c r="AQ2222" s="63"/>
      <c r="AR2222" s="63"/>
      <c r="AS2222" s="63"/>
      <c r="AT2222" s="63"/>
      <c r="AU2222" s="63"/>
      <c r="AV2222" s="63"/>
      <c r="AW2222" s="63"/>
      <c r="AX2222" s="63"/>
      <c r="AY2222" s="63"/>
      <c r="AZ2222" s="63"/>
      <c r="BA2222" s="63"/>
      <c r="BB2222" s="63"/>
      <c r="BC2222" s="63"/>
      <c r="BD2222" s="63"/>
      <c r="BE2222" s="63"/>
      <c r="BF2222" s="63"/>
      <c r="BG2222" s="63"/>
      <c r="BH2222" s="63"/>
      <c r="BI2222" s="63"/>
      <c r="BJ2222" s="63"/>
      <c r="BK2222" s="63"/>
      <c r="BL2222" s="63"/>
      <c r="BM2222" s="63"/>
      <c r="BN2222" s="63"/>
      <c r="BO2222" s="63"/>
      <c r="BP2222" s="63"/>
      <c r="BQ2222" s="63"/>
      <c r="BR2222" s="63"/>
      <c r="BS2222" s="63"/>
      <c r="BT2222" s="63"/>
      <c r="BU2222" s="63"/>
      <c r="BV2222" s="63"/>
      <c r="BW2222" s="63"/>
      <c r="BX2222" s="63"/>
      <c r="BY2222" s="63"/>
      <c r="BZ2222" s="63"/>
      <c r="CA2222" s="63"/>
      <c r="CB2222" s="63"/>
      <c r="CC2222" s="63"/>
      <c r="CD2222" s="63"/>
      <c r="CE2222" s="63"/>
      <c r="CF2222" s="63"/>
      <c r="CG2222" s="63"/>
      <c r="CH2222" s="63"/>
      <c r="CI2222" s="63"/>
      <c r="CJ2222" s="63"/>
      <c r="CK2222" s="63"/>
      <c r="CL2222" s="63"/>
      <c r="CM2222" s="63"/>
      <c r="CN2222" s="63"/>
      <c r="CO2222" s="63"/>
      <c r="CP2222" s="63"/>
      <c r="CR2222" s="227"/>
      <c r="CS2222" s="74"/>
    </row>
    <row r="2223" spans="1:97" s="72" customFormat="1" ht="75.75" customHeight="1">
      <c r="A2223" s="63"/>
      <c r="B2223" s="63"/>
      <c r="C2223" s="63"/>
      <c r="D2223" s="63"/>
      <c r="E2223" s="63"/>
      <c r="F2223" s="63"/>
      <c r="G2223" s="63"/>
      <c r="H2223" s="63"/>
      <c r="I2223" s="63"/>
      <c r="J2223" s="63"/>
      <c r="K2223" s="63"/>
      <c r="L2223" s="63"/>
      <c r="M2223" s="63"/>
      <c r="N2223" s="63"/>
      <c r="O2223" s="63"/>
      <c r="P2223" s="63"/>
      <c r="Q2223" s="63"/>
      <c r="R2223" s="63"/>
      <c r="S2223" s="63"/>
      <c r="T2223" s="63"/>
      <c r="U2223" s="63"/>
      <c r="V2223" s="63"/>
      <c r="W2223" s="63"/>
      <c r="X2223" s="63"/>
      <c r="Y2223" s="63"/>
      <c r="Z2223" s="63"/>
      <c r="AA2223" s="63"/>
      <c r="AB2223" s="63"/>
      <c r="AC2223" s="63"/>
      <c r="AD2223" s="63"/>
      <c r="AE2223" s="63"/>
      <c r="AF2223" s="63"/>
      <c r="AG2223" s="63"/>
      <c r="AH2223" s="63"/>
      <c r="AI2223" s="63"/>
      <c r="AJ2223" s="63"/>
      <c r="AK2223" s="63"/>
      <c r="AL2223" s="63"/>
      <c r="AM2223" s="63"/>
      <c r="AN2223" s="63"/>
      <c r="AO2223" s="63"/>
      <c r="AP2223" s="63"/>
      <c r="AQ2223" s="63"/>
      <c r="AR2223" s="63"/>
      <c r="AS2223" s="63"/>
      <c r="AT2223" s="63"/>
      <c r="AU2223" s="63"/>
      <c r="AV2223" s="63"/>
      <c r="AW2223" s="63"/>
      <c r="AX2223" s="63"/>
      <c r="AY2223" s="63"/>
      <c r="AZ2223" s="63"/>
      <c r="BA2223" s="63"/>
      <c r="BB2223" s="63"/>
      <c r="BC2223" s="63"/>
      <c r="BD2223" s="63"/>
      <c r="BE2223" s="63"/>
      <c r="BF2223" s="63"/>
      <c r="BG2223" s="63"/>
      <c r="BH2223" s="63"/>
      <c r="BI2223" s="63"/>
      <c r="BJ2223" s="63"/>
      <c r="BK2223" s="63"/>
      <c r="BL2223" s="63"/>
      <c r="BM2223" s="63"/>
      <c r="BN2223" s="63"/>
      <c r="BO2223" s="63"/>
      <c r="BP2223" s="63"/>
      <c r="BQ2223" s="63"/>
      <c r="BR2223" s="63"/>
      <c r="BS2223" s="63"/>
      <c r="BT2223" s="63"/>
      <c r="BU2223" s="63"/>
      <c r="BV2223" s="63"/>
      <c r="BW2223" s="63"/>
      <c r="BX2223" s="63"/>
      <c r="BY2223" s="63"/>
      <c r="BZ2223" s="63"/>
      <c r="CA2223" s="63"/>
      <c r="CB2223" s="63"/>
      <c r="CC2223" s="63"/>
      <c r="CD2223" s="63"/>
      <c r="CE2223" s="63"/>
      <c r="CF2223" s="63"/>
      <c r="CG2223" s="63"/>
      <c r="CH2223" s="63"/>
      <c r="CI2223" s="63"/>
      <c r="CJ2223" s="63"/>
      <c r="CK2223" s="63"/>
      <c r="CL2223" s="63"/>
      <c r="CM2223" s="63"/>
      <c r="CN2223" s="63"/>
      <c r="CO2223" s="63"/>
      <c r="CP2223" s="63"/>
      <c r="CR2223" s="227"/>
      <c r="CS2223" s="74"/>
    </row>
    <row r="2224" spans="1:97" s="72" customFormat="1" ht="75.75" customHeight="1">
      <c r="A2224" s="63"/>
      <c r="B2224" s="63"/>
      <c r="C2224" s="63"/>
      <c r="D2224" s="63"/>
      <c r="E2224" s="63"/>
      <c r="F2224" s="63"/>
      <c r="G2224" s="63"/>
      <c r="H2224" s="63"/>
      <c r="I2224" s="63"/>
      <c r="J2224" s="63"/>
      <c r="K2224" s="63"/>
      <c r="L2224" s="63"/>
      <c r="M2224" s="63"/>
      <c r="N2224" s="63"/>
      <c r="O2224" s="63"/>
      <c r="P2224" s="63"/>
      <c r="Q2224" s="63"/>
      <c r="R2224" s="63"/>
      <c r="S2224" s="63"/>
      <c r="T2224" s="63"/>
      <c r="U2224" s="63"/>
      <c r="V2224" s="63"/>
      <c r="W2224" s="63"/>
      <c r="X2224" s="63"/>
      <c r="Y2224" s="63"/>
      <c r="Z2224" s="63"/>
      <c r="AA2224" s="63"/>
      <c r="AB2224" s="63"/>
      <c r="AC2224" s="63"/>
      <c r="AD2224" s="63"/>
      <c r="AE2224" s="63"/>
      <c r="AF2224" s="63"/>
      <c r="AG2224" s="63"/>
      <c r="AH2224" s="63"/>
      <c r="AI2224" s="63"/>
      <c r="AJ2224" s="63"/>
      <c r="AK2224" s="63"/>
      <c r="AL2224" s="63"/>
      <c r="AM2224" s="63"/>
      <c r="AN2224" s="63"/>
      <c r="AO2224" s="63"/>
      <c r="AP2224" s="63"/>
      <c r="AQ2224" s="63"/>
      <c r="AR2224" s="63"/>
      <c r="AS2224" s="63"/>
      <c r="AT2224" s="63"/>
      <c r="AU2224" s="63"/>
      <c r="AV2224" s="63"/>
      <c r="AW2224" s="63"/>
      <c r="AX2224" s="63"/>
      <c r="AY2224" s="63"/>
      <c r="AZ2224" s="63"/>
      <c r="BA2224" s="63"/>
      <c r="BB2224" s="63"/>
      <c r="BC2224" s="63"/>
      <c r="BD2224" s="63"/>
      <c r="BE2224" s="63"/>
      <c r="BF2224" s="63"/>
      <c r="BG2224" s="63"/>
      <c r="BH2224" s="63"/>
      <c r="BI2224" s="63"/>
      <c r="BJ2224" s="63"/>
      <c r="BK2224" s="63"/>
      <c r="BL2224" s="63"/>
      <c r="BM2224" s="63"/>
      <c r="BN2224" s="63"/>
      <c r="BO2224" s="63"/>
      <c r="BP2224" s="63"/>
      <c r="BQ2224" s="63"/>
      <c r="BR2224" s="63"/>
      <c r="BS2224" s="63"/>
      <c r="BT2224" s="63"/>
      <c r="BU2224" s="63"/>
      <c r="BV2224" s="63"/>
      <c r="BW2224" s="63"/>
      <c r="BX2224" s="63"/>
      <c r="BY2224" s="63"/>
      <c r="BZ2224" s="63"/>
      <c r="CA2224" s="63"/>
      <c r="CB2224" s="63"/>
      <c r="CC2224" s="63"/>
      <c r="CD2224" s="63"/>
      <c r="CE2224" s="63"/>
      <c r="CF2224" s="63"/>
      <c r="CG2224" s="63"/>
      <c r="CH2224" s="63"/>
      <c r="CI2224" s="63"/>
      <c r="CJ2224" s="63"/>
      <c r="CK2224" s="63"/>
      <c r="CL2224" s="63"/>
      <c r="CM2224" s="63"/>
      <c r="CN2224" s="63"/>
      <c r="CO2224" s="63"/>
      <c r="CP2224" s="63"/>
      <c r="CR2224" s="227"/>
      <c r="CS2224" s="74"/>
    </row>
    <row r="2225" spans="1:97" s="72" customFormat="1" ht="75.75" customHeight="1">
      <c r="A2225" s="63"/>
      <c r="B2225" s="63"/>
      <c r="C2225" s="63"/>
      <c r="D2225" s="63"/>
      <c r="E2225" s="63"/>
      <c r="F2225" s="63"/>
      <c r="G2225" s="63"/>
      <c r="H2225" s="63"/>
      <c r="I2225" s="63"/>
      <c r="J2225" s="63"/>
      <c r="K2225" s="63"/>
      <c r="L2225" s="63"/>
      <c r="M2225" s="63"/>
      <c r="N2225" s="63"/>
      <c r="O2225" s="63"/>
      <c r="P2225" s="63"/>
      <c r="Q2225" s="63"/>
      <c r="R2225" s="63"/>
      <c r="S2225" s="63"/>
      <c r="T2225" s="63"/>
      <c r="U2225" s="63"/>
      <c r="V2225" s="63"/>
      <c r="W2225" s="63"/>
      <c r="X2225" s="63"/>
      <c r="Y2225" s="63"/>
      <c r="Z2225" s="63"/>
      <c r="AA2225" s="63"/>
      <c r="AB2225" s="63"/>
      <c r="AC2225" s="63"/>
      <c r="AD2225" s="63"/>
      <c r="AE2225" s="63"/>
      <c r="AF2225" s="63"/>
      <c r="AG2225" s="63"/>
      <c r="AH2225" s="63"/>
      <c r="AI2225" s="63"/>
      <c r="AJ2225" s="63"/>
      <c r="AK2225" s="63"/>
      <c r="AL2225" s="63"/>
      <c r="AM2225" s="63"/>
      <c r="AN2225" s="63"/>
      <c r="AO2225" s="63"/>
      <c r="AP2225" s="63"/>
      <c r="AQ2225" s="63"/>
      <c r="AR2225" s="63"/>
      <c r="AS2225" s="63"/>
      <c r="AT2225" s="63"/>
      <c r="AU2225" s="63"/>
      <c r="AV2225" s="63"/>
      <c r="AW2225" s="63"/>
      <c r="AX2225" s="63"/>
      <c r="AY2225" s="63"/>
      <c r="AZ2225" s="63"/>
      <c r="BA2225" s="63"/>
      <c r="BB2225" s="63"/>
      <c r="BC2225" s="63"/>
      <c r="BD2225" s="63"/>
      <c r="BE2225" s="63"/>
      <c r="BF2225" s="63"/>
      <c r="BG2225" s="63"/>
      <c r="BH2225" s="63"/>
      <c r="BI2225" s="63"/>
      <c r="BJ2225" s="63"/>
      <c r="BK2225" s="63"/>
      <c r="BL2225" s="63"/>
      <c r="BM2225" s="63"/>
      <c r="BN2225" s="63"/>
      <c r="BO2225" s="63"/>
      <c r="BP2225" s="63"/>
      <c r="BQ2225" s="63"/>
      <c r="BR2225" s="63"/>
      <c r="BS2225" s="63"/>
      <c r="BT2225" s="63"/>
      <c r="BU2225" s="63"/>
      <c r="BV2225" s="63"/>
      <c r="BW2225" s="63"/>
      <c r="BX2225" s="63"/>
      <c r="BY2225" s="63"/>
      <c r="BZ2225" s="63"/>
      <c r="CA2225" s="63"/>
      <c r="CB2225" s="63"/>
      <c r="CC2225" s="63"/>
      <c r="CD2225" s="63"/>
      <c r="CE2225" s="63"/>
      <c r="CF2225" s="63"/>
      <c r="CG2225" s="63"/>
      <c r="CH2225" s="63"/>
      <c r="CI2225" s="63"/>
      <c r="CJ2225" s="63"/>
      <c r="CK2225" s="63"/>
      <c r="CL2225" s="63"/>
      <c r="CM2225" s="63"/>
      <c r="CN2225" s="63"/>
      <c r="CO2225" s="63"/>
      <c r="CP2225" s="63"/>
      <c r="CR2225" s="227"/>
      <c r="CS2225" s="74"/>
    </row>
    <row r="2226" spans="1:97" s="72" customFormat="1" ht="75.75" customHeight="1">
      <c r="A2226" s="63"/>
      <c r="B2226" s="63"/>
      <c r="C2226" s="63"/>
      <c r="D2226" s="63"/>
      <c r="E2226" s="63"/>
      <c r="F2226" s="63"/>
      <c r="G2226" s="63"/>
      <c r="H2226" s="63"/>
      <c r="I2226" s="63"/>
      <c r="J2226" s="63"/>
      <c r="K2226" s="63"/>
      <c r="L2226" s="63"/>
      <c r="M2226" s="63"/>
      <c r="N2226" s="63"/>
      <c r="O2226" s="63"/>
      <c r="P2226" s="63"/>
      <c r="Q2226" s="63"/>
      <c r="R2226" s="63"/>
      <c r="S2226" s="63"/>
      <c r="T2226" s="63"/>
      <c r="U2226" s="63"/>
      <c r="V2226" s="63"/>
      <c r="W2226" s="63"/>
      <c r="X2226" s="63"/>
      <c r="Y2226" s="63"/>
      <c r="Z2226" s="63"/>
      <c r="AA2226" s="63"/>
      <c r="AB2226" s="63"/>
      <c r="AC2226" s="63"/>
      <c r="AD2226" s="63"/>
      <c r="AE2226" s="63"/>
      <c r="AF2226" s="63"/>
      <c r="AG2226" s="63"/>
      <c r="AH2226" s="63"/>
      <c r="AI2226" s="63"/>
      <c r="AJ2226" s="63"/>
      <c r="AK2226" s="63"/>
      <c r="AL2226" s="63"/>
      <c r="AM2226" s="63"/>
      <c r="AN2226" s="63"/>
      <c r="AO2226" s="63"/>
      <c r="AP2226" s="63"/>
      <c r="AQ2226" s="63"/>
      <c r="AR2226" s="63"/>
      <c r="AS2226" s="63"/>
      <c r="AT2226" s="63"/>
      <c r="AU2226" s="63"/>
      <c r="AV2226" s="63"/>
      <c r="AW2226" s="63"/>
      <c r="AX2226" s="63"/>
      <c r="AY2226" s="63"/>
      <c r="AZ2226" s="63"/>
      <c r="BA2226" s="63"/>
      <c r="BB2226" s="63"/>
      <c r="BC2226" s="63"/>
      <c r="BD2226" s="63"/>
      <c r="BE2226" s="63"/>
      <c r="BF2226" s="63"/>
      <c r="BG2226" s="63"/>
      <c r="BH2226" s="63"/>
      <c r="BI2226" s="63"/>
      <c r="BJ2226" s="63"/>
      <c r="BK2226" s="63"/>
      <c r="BL2226" s="63"/>
      <c r="BM2226" s="63"/>
      <c r="BN2226" s="63"/>
      <c r="BO2226" s="63"/>
      <c r="BP2226" s="63"/>
      <c r="BQ2226" s="63"/>
      <c r="BR2226" s="63"/>
      <c r="BS2226" s="63"/>
      <c r="BT2226" s="63"/>
      <c r="BU2226" s="63"/>
      <c r="BV2226" s="63"/>
      <c r="BW2226" s="63"/>
      <c r="BX2226" s="63"/>
      <c r="BY2226" s="63"/>
      <c r="BZ2226" s="63"/>
      <c r="CA2226" s="63"/>
      <c r="CB2226" s="63"/>
      <c r="CC2226" s="63"/>
      <c r="CD2226" s="63"/>
      <c r="CE2226" s="63"/>
      <c r="CF2226" s="63"/>
      <c r="CG2226" s="63"/>
      <c r="CH2226" s="63"/>
      <c r="CI2226" s="63"/>
      <c r="CJ2226" s="63"/>
      <c r="CK2226" s="63"/>
      <c r="CL2226" s="63"/>
      <c r="CM2226" s="63"/>
      <c r="CN2226" s="63"/>
      <c r="CO2226" s="63"/>
      <c r="CP2226" s="63"/>
      <c r="CR2226" s="227"/>
      <c r="CS2226" s="74"/>
    </row>
    <row r="2227" spans="1:97" s="72" customFormat="1" ht="75.75" customHeight="1">
      <c r="A2227" s="63"/>
      <c r="B2227" s="63"/>
      <c r="C2227" s="63"/>
      <c r="D2227" s="63"/>
      <c r="E2227" s="63"/>
      <c r="F2227" s="63"/>
      <c r="G2227" s="63"/>
      <c r="H2227" s="63"/>
      <c r="I2227" s="63"/>
      <c r="J2227" s="63"/>
      <c r="K2227" s="63"/>
      <c r="L2227" s="63"/>
      <c r="M2227" s="63"/>
      <c r="N2227" s="63"/>
      <c r="O2227" s="63"/>
      <c r="P2227" s="63"/>
      <c r="Q2227" s="63"/>
      <c r="R2227" s="63"/>
      <c r="S2227" s="63"/>
      <c r="T2227" s="63"/>
      <c r="U2227" s="63"/>
      <c r="V2227" s="63"/>
      <c r="W2227" s="63"/>
      <c r="X2227" s="63"/>
      <c r="Y2227" s="63"/>
      <c r="Z2227" s="63"/>
      <c r="AA2227" s="63"/>
      <c r="AB2227" s="63"/>
      <c r="AC2227" s="63"/>
      <c r="AD2227" s="63"/>
      <c r="AE2227" s="63"/>
      <c r="AF2227" s="63"/>
      <c r="AG2227" s="63"/>
      <c r="AH2227" s="63"/>
      <c r="AI2227" s="63"/>
      <c r="AJ2227" s="63"/>
      <c r="AK2227" s="63"/>
      <c r="AL2227" s="63"/>
      <c r="AM2227" s="63"/>
      <c r="AN2227" s="63"/>
      <c r="AO2227" s="63"/>
      <c r="AP2227" s="63"/>
      <c r="AQ2227" s="63"/>
      <c r="AR2227" s="63"/>
      <c r="AS2227" s="63"/>
      <c r="AT2227" s="63"/>
      <c r="AU2227" s="63"/>
      <c r="AV2227" s="63"/>
      <c r="AW2227" s="63"/>
      <c r="AX2227" s="63"/>
      <c r="AY2227" s="63"/>
      <c r="AZ2227" s="63"/>
      <c r="BA2227" s="63"/>
      <c r="BB2227" s="63"/>
      <c r="BC2227" s="63"/>
      <c r="BD2227" s="63"/>
      <c r="BE2227" s="63"/>
      <c r="BF2227" s="63"/>
      <c r="BG2227" s="63"/>
      <c r="BH2227" s="63"/>
      <c r="BI2227" s="63"/>
      <c r="BJ2227" s="63"/>
      <c r="BK2227" s="63"/>
      <c r="BL2227" s="63"/>
      <c r="BM2227" s="63"/>
      <c r="BN2227" s="63"/>
      <c r="BO2227" s="63"/>
      <c r="BP2227" s="63"/>
      <c r="BQ2227" s="63"/>
      <c r="BR2227" s="63"/>
      <c r="BS2227" s="63"/>
      <c r="BT2227" s="63"/>
      <c r="BU2227" s="63"/>
      <c r="BV2227" s="63"/>
      <c r="BW2227" s="63"/>
      <c r="BX2227" s="63"/>
      <c r="BY2227" s="63"/>
      <c r="BZ2227" s="63"/>
      <c r="CA2227" s="63"/>
      <c r="CB2227" s="63"/>
      <c r="CC2227" s="63"/>
      <c r="CD2227" s="63"/>
      <c r="CE2227" s="63"/>
      <c r="CF2227" s="63"/>
      <c r="CG2227" s="63"/>
      <c r="CH2227" s="63"/>
      <c r="CI2227" s="63"/>
      <c r="CJ2227" s="63"/>
      <c r="CK2227" s="63"/>
      <c r="CL2227" s="63"/>
      <c r="CM2227" s="63"/>
      <c r="CN2227" s="63"/>
      <c r="CO2227" s="63"/>
      <c r="CP2227" s="63"/>
      <c r="CR2227" s="227"/>
      <c r="CS2227" s="74"/>
    </row>
    <row r="2228" spans="1:97" s="72" customFormat="1" ht="75.75" customHeight="1">
      <c r="A2228" s="63"/>
      <c r="B2228" s="63"/>
      <c r="C2228" s="63"/>
      <c r="D2228" s="63"/>
      <c r="E2228" s="63"/>
      <c r="F2228" s="63"/>
      <c r="G2228" s="63"/>
      <c r="H2228" s="63"/>
      <c r="I2228" s="63"/>
      <c r="J2228" s="63"/>
      <c r="K2228" s="63"/>
      <c r="L2228" s="63"/>
      <c r="M2228" s="63"/>
      <c r="N2228" s="63"/>
      <c r="O2228" s="63"/>
      <c r="P2228" s="63"/>
      <c r="Q2228" s="63"/>
      <c r="R2228" s="63"/>
      <c r="S2228" s="63"/>
      <c r="T2228" s="63"/>
      <c r="U2228" s="63"/>
      <c r="V2228" s="63"/>
      <c r="W2228" s="63"/>
      <c r="X2228" s="63"/>
      <c r="Y2228" s="63"/>
      <c r="Z2228" s="63"/>
      <c r="AA2228" s="63"/>
      <c r="AB2228" s="63"/>
      <c r="AC2228" s="63"/>
      <c r="AD2228" s="63"/>
      <c r="AE2228" s="63"/>
      <c r="AF2228" s="63"/>
      <c r="AG2228" s="63"/>
      <c r="AH2228" s="63"/>
      <c r="AI2228" s="63"/>
      <c r="AJ2228" s="63"/>
      <c r="AK2228" s="63"/>
      <c r="AL2228" s="63"/>
      <c r="AM2228" s="63"/>
      <c r="AN2228" s="63"/>
      <c r="AO2228" s="63"/>
      <c r="AP2228" s="63"/>
      <c r="AQ2228" s="63"/>
      <c r="AR2228" s="63"/>
      <c r="AS2228" s="63"/>
      <c r="AT2228" s="63"/>
      <c r="AU2228" s="63"/>
      <c r="AV2228" s="63"/>
      <c r="AW2228" s="63"/>
      <c r="AX2228" s="63"/>
      <c r="AY2228" s="63"/>
      <c r="AZ2228" s="63"/>
      <c r="BA2228" s="63"/>
      <c r="BB2228" s="63"/>
      <c r="BC2228" s="63"/>
      <c r="BD2228" s="63"/>
      <c r="BE2228" s="63"/>
      <c r="BF2228" s="63"/>
      <c r="BG2228" s="63"/>
      <c r="BH2228" s="63"/>
      <c r="BI2228" s="63"/>
      <c r="BJ2228" s="63"/>
      <c r="BK2228" s="63"/>
      <c r="BL2228" s="63"/>
      <c r="BM2228" s="63"/>
      <c r="BN2228" s="63"/>
      <c r="BO2228" s="63"/>
      <c r="BP2228" s="63"/>
      <c r="BQ2228" s="63"/>
      <c r="BR2228" s="63"/>
      <c r="BS2228" s="63"/>
      <c r="BT2228" s="63"/>
      <c r="BU2228" s="63"/>
      <c r="BV2228" s="63"/>
      <c r="BW2228" s="63"/>
      <c r="BX2228" s="63"/>
      <c r="BY2228" s="63"/>
      <c r="BZ2228" s="63"/>
      <c r="CA2228" s="63"/>
      <c r="CB2228" s="63"/>
      <c r="CC2228" s="63"/>
      <c r="CD2228" s="63"/>
      <c r="CE2228" s="63"/>
      <c r="CF2228" s="63"/>
      <c r="CG2228" s="63"/>
      <c r="CH2228" s="63"/>
      <c r="CI2228" s="63"/>
      <c r="CJ2228" s="63"/>
      <c r="CK2228" s="63"/>
      <c r="CL2228" s="63"/>
      <c r="CM2228" s="63"/>
      <c r="CN2228" s="63"/>
      <c r="CO2228" s="63"/>
      <c r="CP2228" s="63"/>
      <c r="CR2228" s="227"/>
      <c r="CS2228" s="74"/>
    </row>
    <row r="2229" spans="1:97" s="72" customFormat="1" ht="75.75" customHeight="1">
      <c r="A2229" s="63"/>
      <c r="B2229" s="63"/>
      <c r="C2229" s="63"/>
      <c r="D2229" s="63"/>
      <c r="E2229" s="63"/>
      <c r="F2229" s="63"/>
      <c r="G2229" s="63"/>
      <c r="H2229" s="63"/>
      <c r="I2229" s="63"/>
      <c r="J2229" s="63"/>
      <c r="K2229" s="63"/>
      <c r="L2229" s="63"/>
      <c r="M2229" s="63"/>
      <c r="N2229" s="63"/>
      <c r="O2229" s="63"/>
      <c r="P2229" s="63"/>
      <c r="Q2229" s="63"/>
      <c r="R2229" s="63"/>
      <c r="S2229" s="63"/>
      <c r="T2229" s="63"/>
      <c r="U2229" s="63"/>
      <c r="V2229" s="63"/>
      <c r="W2229" s="63"/>
      <c r="X2229" s="63"/>
      <c r="Y2229" s="63"/>
      <c r="Z2229" s="63"/>
      <c r="AA2229" s="63"/>
      <c r="AB2229" s="63"/>
      <c r="AC2229" s="63"/>
      <c r="AD2229" s="63"/>
      <c r="AE2229" s="63"/>
      <c r="AF2229" s="63"/>
      <c r="AG2229" s="63"/>
      <c r="AH2229" s="63"/>
      <c r="AI2229" s="63"/>
      <c r="AJ2229" s="63"/>
      <c r="AK2229" s="63"/>
      <c r="AL2229" s="63"/>
      <c r="AM2229" s="63"/>
      <c r="AN2229" s="63"/>
      <c r="AO2229" s="63"/>
      <c r="AP2229" s="63"/>
      <c r="AQ2229" s="63"/>
      <c r="AR2229" s="63"/>
      <c r="AS2229" s="63"/>
      <c r="AT2229" s="63"/>
      <c r="AU2229" s="63"/>
      <c r="AV2229" s="63"/>
      <c r="AW2229" s="63"/>
      <c r="AX2229" s="63"/>
      <c r="AY2229" s="63"/>
      <c r="AZ2229" s="63"/>
      <c r="BA2229" s="63"/>
      <c r="BB2229" s="63"/>
      <c r="BC2229" s="63"/>
      <c r="BD2229" s="63"/>
      <c r="BE2229" s="63"/>
      <c r="BF2229" s="63"/>
      <c r="BG2229" s="63"/>
      <c r="BH2229" s="63"/>
      <c r="BI2229" s="63"/>
      <c r="BJ2229" s="63"/>
      <c r="BK2229" s="63"/>
      <c r="BL2229" s="63"/>
      <c r="BM2229" s="63"/>
      <c r="BN2229" s="63"/>
      <c r="BO2229" s="63"/>
      <c r="BP2229" s="63"/>
      <c r="BQ2229" s="63"/>
      <c r="BR2229" s="63"/>
      <c r="BS2229" s="63"/>
      <c r="BT2229" s="63"/>
      <c r="BU2229" s="63"/>
      <c r="BV2229" s="63"/>
      <c r="BW2229" s="63"/>
      <c r="BX2229" s="63"/>
      <c r="BY2229" s="63"/>
      <c r="BZ2229" s="63"/>
      <c r="CA2229" s="63"/>
      <c r="CB2229" s="63"/>
      <c r="CC2229" s="63"/>
      <c r="CD2229" s="63"/>
      <c r="CE2229" s="63"/>
      <c r="CF2229" s="63"/>
      <c r="CG2229" s="63"/>
      <c r="CH2229" s="63"/>
      <c r="CI2229" s="63"/>
      <c r="CJ2229" s="63"/>
      <c r="CK2229" s="63"/>
      <c r="CL2229" s="63"/>
      <c r="CM2229" s="63"/>
      <c r="CN2229" s="63"/>
      <c r="CO2229" s="63"/>
      <c r="CP2229" s="63"/>
      <c r="CR2229" s="227"/>
      <c r="CS2229" s="74"/>
    </row>
    <row r="2230" spans="1:97" s="72" customFormat="1" ht="75.75" customHeight="1">
      <c r="A2230" s="63"/>
      <c r="B2230" s="63"/>
      <c r="C2230" s="63"/>
      <c r="D2230" s="63"/>
      <c r="E2230" s="63"/>
      <c r="F2230" s="63"/>
      <c r="G2230" s="63"/>
      <c r="H2230" s="63"/>
      <c r="I2230" s="63"/>
      <c r="J2230" s="63"/>
      <c r="K2230" s="63"/>
      <c r="L2230" s="63"/>
      <c r="M2230" s="63"/>
      <c r="N2230" s="63"/>
      <c r="O2230" s="63"/>
      <c r="P2230" s="63"/>
      <c r="Q2230" s="63"/>
      <c r="R2230" s="63"/>
      <c r="S2230" s="63"/>
      <c r="T2230" s="63"/>
      <c r="U2230" s="63"/>
      <c r="V2230" s="63"/>
      <c r="W2230" s="63"/>
      <c r="X2230" s="63"/>
      <c r="Y2230" s="63"/>
      <c r="Z2230" s="63"/>
      <c r="AA2230" s="63"/>
      <c r="AB2230" s="63"/>
      <c r="AC2230" s="63"/>
      <c r="AD2230" s="63"/>
      <c r="AE2230" s="63"/>
      <c r="AF2230" s="63"/>
      <c r="AG2230" s="63"/>
      <c r="AH2230" s="63"/>
      <c r="AI2230" s="63"/>
      <c r="AJ2230" s="63"/>
      <c r="AK2230" s="63"/>
      <c r="AL2230" s="63"/>
      <c r="AM2230" s="63"/>
      <c r="AN2230" s="63"/>
      <c r="AO2230" s="63"/>
      <c r="AP2230" s="63"/>
      <c r="AQ2230" s="63"/>
      <c r="AR2230" s="63"/>
      <c r="AS2230" s="63"/>
      <c r="AT2230" s="63"/>
      <c r="AU2230" s="63"/>
      <c r="AV2230" s="63"/>
      <c r="AW2230" s="63"/>
      <c r="AX2230" s="63"/>
      <c r="AY2230" s="63"/>
      <c r="AZ2230" s="63"/>
      <c r="BA2230" s="63"/>
      <c r="BB2230" s="63"/>
      <c r="BC2230" s="63"/>
      <c r="BD2230" s="63"/>
      <c r="BE2230" s="63"/>
      <c r="BF2230" s="63"/>
      <c r="BG2230" s="63"/>
      <c r="BH2230" s="63"/>
      <c r="BI2230" s="63"/>
      <c r="BJ2230" s="63"/>
      <c r="BK2230" s="63"/>
      <c r="BL2230" s="63"/>
      <c r="BM2230" s="63"/>
      <c r="BN2230" s="63"/>
      <c r="BO2230" s="63"/>
      <c r="BP2230" s="63"/>
      <c r="BQ2230" s="63"/>
      <c r="BR2230" s="63"/>
      <c r="BS2230" s="63"/>
      <c r="BT2230" s="63"/>
      <c r="BU2230" s="63"/>
      <c r="BV2230" s="63"/>
      <c r="BW2230" s="63"/>
      <c r="BX2230" s="63"/>
      <c r="BY2230" s="63"/>
      <c r="BZ2230" s="63"/>
      <c r="CA2230" s="63"/>
      <c r="CB2230" s="63"/>
      <c r="CC2230" s="63"/>
      <c r="CD2230" s="63"/>
      <c r="CE2230" s="63"/>
      <c r="CF2230" s="63"/>
      <c r="CG2230" s="63"/>
      <c r="CH2230" s="63"/>
      <c r="CI2230" s="63"/>
      <c r="CJ2230" s="63"/>
      <c r="CK2230" s="63"/>
      <c r="CL2230" s="63"/>
      <c r="CM2230" s="63"/>
      <c r="CN2230" s="63"/>
      <c r="CO2230" s="63"/>
      <c r="CP2230" s="63"/>
      <c r="CR2230" s="227"/>
      <c r="CS2230" s="74"/>
    </row>
    <row r="2231" spans="1:97" s="72" customFormat="1" ht="75.75" customHeight="1">
      <c r="A2231" s="63"/>
      <c r="B2231" s="63"/>
      <c r="C2231" s="63"/>
      <c r="D2231" s="63"/>
      <c r="E2231" s="63"/>
      <c r="F2231" s="63"/>
      <c r="G2231" s="63"/>
      <c r="H2231" s="63"/>
      <c r="I2231" s="63"/>
      <c r="J2231" s="63"/>
      <c r="K2231" s="63"/>
      <c r="L2231" s="63"/>
      <c r="M2231" s="63"/>
      <c r="N2231" s="63"/>
      <c r="O2231" s="63"/>
      <c r="P2231" s="63"/>
      <c r="Q2231" s="63"/>
      <c r="R2231" s="63"/>
      <c r="S2231" s="63"/>
      <c r="T2231" s="63"/>
      <c r="U2231" s="63"/>
      <c r="V2231" s="63"/>
      <c r="W2231" s="63"/>
      <c r="X2231" s="63"/>
      <c r="Y2231" s="63"/>
      <c r="Z2231" s="63"/>
      <c r="AA2231" s="63"/>
      <c r="AB2231" s="63"/>
      <c r="AC2231" s="63"/>
      <c r="AD2231" s="63"/>
      <c r="AE2231" s="63"/>
      <c r="AF2231" s="63"/>
      <c r="AG2231" s="63"/>
      <c r="AH2231" s="63"/>
      <c r="AI2231" s="63"/>
      <c r="AJ2231" s="63"/>
      <c r="AK2231" s="63"/>
      <c r="AL2231" s="63"/>
      <c r="AM2231" s="63"/>
      <c r="AN2231" s="63"/>
      <c r="AO2231" s="63"/>
      <c r="AP2231" s="63"/>
      <c r="AQ2231" s="63"/>
      <c r="AR2231" s="63"/>
      <c r="AS2231" s="63"/>
      <c r="AT2231" s="63"/>
      <c r="AU2231" s="63"/>
      <c r="AV2231" s="63"/>
      <c r="AW2231" s="63"/>
      <c r="AX2231" s="63"/>
      <c r="AY2231" s="63"/>
      <c r="AZ2231" s="63"/>
      <c r="BA2231" s="63"/>
      <c r="BB2231" s="63"/>
      <c r="BC2231" s="63"/>
      <c r="BD2231" s="63"/>
      <c r="BE2231" s="63"/>
      <c r="BF2231" s="63"/>
      <c r="BG2231" s="63"/>
      <c r="BH2231" s="63"/>
      <c r="BI2231" s="63"/>
      <c r="BJ2231" s="63"/>
      <c r="BK2231" s="63"/>
      <c r="BL2231" s="63"/>
      <c r="BM2231" s="63"/>
      <c r="BN2231" s="63"/>
      <c r="BO2231" s="63"/>
      <c r="BP2231" s="63"/>
      <c r="BQ2231" s="63"/>
      <c r="BR2231" s="63"/>
      <c r="BS2231" s="63"/>
      <c r="BT2231" s="63"/>
      <c r="BU2231" s="63"/>
      <c r="BV2231" s="63"/>
      <c r="BW2231" s="63"/>
      <c r="BX2231" s="63"/>
      <c r="BY2231" s="63"/>
      <c r="BZ2231" s="63"/>
      <c r="CA2231" s="63"/>
      <c r="CB2231" s="63"/>
      <c r="CC2231" s="63"/>
      <c r="CD2231" s="63"/>
      <c r="CE2231" s="63"/>
      <c r="CF2231" s="63"/>
      <c r="CG2231" s="63"/>
      <c r="CH2231" s="63"/>
      <c r="CI2231" s="63"/>
      <c r="CJ2231" s="63"/>
      <c r="CK2231" s="63"/>
      <c r="CL2231" s="63"/>
      <c r="CM2231" s="63"/>
      <c r="CN2231" s="63"/>
      <c r="CO2231" s="63"/>
      <c r="CP2231" s="63"/>
      <c r="CR2231" s="227"/>
      <c r="CS2231" s="74"/>
    </row>
    <row r="2232" spans="1:97" s="72" customFormat="1" ht="75.75" customHeight="1">
      <c r="A2232" s="63"/>
      <c r="B2232" s="63"/>
      <c r="C2232" s="63"/>
      <c r="D2232" s="63"/>
      <c r="E2232" s="63"/>
      <c r="F2232" s="63"/>
      <c r="G2232" s="63"/>
      <c r="H2232" s="63"/>
      <c r="I2232" s="63"/>
      <c r="J2232" s="63"/>
      <c r="K2232" s="63"/>
      <c r="L2232" s="63"/>
      <c r="M2232" s="63"/>
      <c r="N2232" s="63"/>
      <c r="O2232" s="63"/>
      <c r="P2232" s="63"/>
      <c r="Q2232" s="63"/>
      <c r="R2232" s="63"/>
      <c r="S2232" s="63"/>
      <c r="T2232" s="63"/>
      <c r="U2232" s="63"/>
      <c r="V2232" s="63"/>
      <c r="W2232" s="63"/>
      <c r="X2232" s="63"/>
      <c r="Y2232" s="63"/>
      <c r="Z2232" s="63"/>
      <c r="AA2232" s="63"/>
      <c r="AB2232" s="63"/>
      <c r="AC2232" s="63"/>
      <c r="AD2232" s="63"/>
      <c r="AE2232" s="63"/>
      <c r="AF2232" s="63"/>
      <c r="AG2232" s="63"/>
      <c r="AH2232" s="63"/>
      <c r="AI2232" s="63"/>
      <c r="AJ2232" s="63"/>
      <c r="AK2232" s="63"/>
      <c r="AL2232" s="63"/>
      <c r="AM2232" s="63"/>
      <c r="AN2232" s="63"/>
      <c r="AO2232" s="63"/>
      <c r="AP2232" s="63"/>
      <c r="AQ2232" s="63"/>
      <c r="AR2232" s="63"/>
      <c r="AS2232" s="63"/>
      <c r="AT2232" s="63"/>
      <c r="AU2232" s="63"/>
      <c r="AV2232" s="63"/>
      <c r="AW2232" s="63"/>
      <c r="AX2232" s="63"/>
      <c r="AY2232" s="63"/>
      <c r="AZ2232" s="63"/>
      <c r="BA2232" s="63"/>
      <c r="BB2232" s="63"/>
      <c r="BC2232" s="63"/>
      <c r="BD2232" s="63"/>
      <c r="BE2232" s="63"/>
      <c r="BF2232" s="63"/>
      <c r="BG2232" s="63"/>
      <c r="BH2232" s="63"/>
      <c r="BI2232" s="63"/>
      <c r="BJ2232" s="63"/>
      <c r="BK2232" s="63"/>
      <c r="BL2232" s="63"/>
      <c r="BM2232" s="63"/>
      <c r="BN2232" s="63"/>
      <c r="BO2232" s="63"/>
      <c r="BP2232" s="63"/>
      <c r="BQ2232" s="63"/>
      <c r="BR2232" s="63"/>
      <c r="BS2232" s="63"/>
      <c r="BT2232" s="63"/>
      <c r="BU2232" s="63"/>
      <c r="BV2232" s="63"/>
      <c r="BW2232" s="63"/>
      <c r="BX2232" s="63"/>
      <c r="BY2232" s="63"/>
      <c r="BZ2232" s="63"/>
      <c r="CA2232" s="63"/>
      <c r="CB2232" s="63"/>
      <c r="CC2232" s="63"/>
      <c r="CD2232" s="63"/>
      <c r="CE2232" s="63"/>
      <c r="CF2232" s="63"/>
      <c r="CG2232" s="63"/>
      <c r="CH2232" s="63"/>
      <c r="CI2232" s="63"/>
      <c r="CJ2232" s="63"/>
      <c r="CK2232" s="63"/>
      <c r="CL2232" s="63"/>
      <c r="CM2232" s="63"/>
      <c r="CN2232" s="63"/>
      <c r="CO2232" s="63"/>
      <c r="CP2232" s="63"/>
      <c r="CR2232" s="227"/>
      <c r="CS2232" s="74"/>
    </row>
    <row r="2233" spans="1:97" s="72" customFormat="1" ht="75.75" customHeight="1">
      <c r="A2233" s="63"/>
      <c r="B2233" s="63"/>
      <c r="C2233" s="63"/>
      <c r="D2233" s="63"/>
      <c r="E2233" s="63"/>
      <c r="F2233" s="63"/>
      <c r="G2233" s="63"/>
      <c r="H2233" s="63"/>
      <c r="I2233" s="63"/>
      <c r="J2233" s="63"/>
      <c r="K2233" s="63"/>
      <c r="L2233" s="63"/>
      <c r="M2233" s="63"/>
      <c r="N2233" s="63"/>
      <c r="O2233" s="63"/>
      <c r="P2233" s="63"/>
      <c r="Q2233" s="63"/>
      <c r="R2233" s="63"/>
      <c r="S2233" s="63"/>
      <c r="T2233" s="63"/>
      <c r="U2233" s="63"/>
      <c r="V2233" s="63"/>
      <c r="W2233" s="63"/>
      <c r="X2233" s="63"/>
      <c r="Y2233" s="63"/>
      <c r="Z2233" s="63"/>
      <c r="AA2233" s="63"/>
      <c r="AB2233" s="63"/>
      <c r="AC2233" s="63"/>
      <c r="AD2233" s="63"/>
      <c r="AE2233" s="63"/>
      <c r="AF2233" s="63"/>
      <c r="AG2233" s="63"/>
      <c r="AH2233" s="63"/>
      <c r="AI2233" s="63"/>
      <c r="AJ2233" s="63"/>
      <c r="AK2233" s="63"/>
      <c r="AL2233" s="63"/>
      <c r="AM2233" s="63"/>
      <c r="AN2233" s="63"/>
      <c r="AO2233" s="63"/>
      <c r="AP2233" s="63"/>
      <c r="AQ2233" s="63"/>
      <c r="AR2233" s="63"/>
      <c r="AS2233" s="63"/>
      <c r="AT2233" s="63"/>
      <c r="AU2233" s="63"/>
      <c r="AV2233" s="63"/>
      <c r="AW2233" s="63"/>
      <c r="AX2233" s="63"/>
      <c r="AY2233" s="63"/>
      <c r="AZ2233" s="63"/>
      <c r="BA2233" s="63"/>
      <c r="BB2233" s="63"/>
      <c r="BC2233" s="63"/>
      <c r="BD2233" s="63"/>
      <c r="BE2233" s="63"/>
      <c r="BF2233" s="63"/>
      <c r="BG2233" s="63"/>
      <c r="BH2233" s="63"/>
      <c r="BI2233" s="63"/>
      <c r="BJ2233" s="63"/>
      <c r="BK2233" s="63"/>
      <c r="BL2233" s="63"/>
      <c r="BM2233" s="63"/>
      <c r="BN2233" s="63"/>
      <c r="BO2233" s="63"/>
      <c r="BP2233" s="63"/>
      <c r="BQ2233" s="63"/>
      <c r="BR2233" s="63"/>
      <c r="BS2233" s="63"/>
      <c r="BT2233" s="63"/>
      <c r="BU2233" s="63"/>
      <c r="BV2233" s="63"/>
      <c r="BW2233" s="63"/>
      <c r="BX2233" s="63"/>
      <c r="BY2233" s="63"/>
      <c r="BZ2233" s="63"/>
      <c r="CA2233" s="63"/>
      <c r="CB2233" s="63"/>
      <c r="CC2233" s="63"/>
      <c r="CD2233" s="63"/>
      <c r="CE2233" s="63"/>
      <c r="CF2233" s="63"/>
      <c r="CG2233" s="63"/>
      <c r="CH2233" s="63"/>
      <c r="CI2233" s="63"/>
      <c r="CJ2233" s="63"/>
      <c r="CK2233" s="63"/>
      <c r="CL2233" s="63"/>
      <c r="CM2233" s="63"/>
      <c r="CN2233" s="63"/>
      <c r="CO2233" s="63"/>
      <c r="CP2233" s="63"/>
      <c r="CR2233" s="227"/>
      <c r="CS2233" s="74"/>
    </row>
    <row r="2234" spans="1:97" s="72" customFormat="1" ht="75.75" customHeight="1">
      <c r="A2234" s="63"/>
      <c r="B2234" s="63"/>
      <c r="C2234" s="63"/>
      <c r="D2234" s="63"/>
      <c r="E2234" s="63"/>
      <c r="F2234" s="63"/>
      <c r="G2234" s="63"/>
      <c r="H2234" s="63"/>
      <c r="I2234" s="63"/>
      <c r="J2234" s="63"/>
      <c r="K2234" s="63"/>
      <c r="L2234" s="63"/>
      <c r="M2234" s="63"/>
      <c r="N2234" s="63"/>
      <c r="O2234" s="63"/>
      <c r="P2234" s="63"/>
      <c r="Q2234" s="63"/>
      <c r="R2234" s="63"/>
      <c r="S2234" s="63"/>
      <c r="T2234" s="63"/>
      <c r="U2234" s="63"/>
      <c r="V2234" s="63"/>
      <c r="W2234" s="63"/>
      <c r="X2234" s="63"/>
      <c r="Y2234" s="63"/>
      <c r="Z2234" s="63"/>
      <c r="AA2234" s="63"/>
      <c r="AB2234" s="63"/>
      <c r="AC2234" s="63"/>
      <c r="AD2234" s="63"/>
      <c r="AE2234" s="63"/>
      <c r="AF2234" s="63"/>
      <c r="AG2234" s="63"/>
      <c r="AH2234" s="63"/>
      <c r="AI2234" s="63"/>
      <c r="AJ2234" s="63"/>
      <c r="AK2234" s="63"/>
      <c r="AL2234" s="63"/>
      <c r="AM2234" s="63"/>
      <c r="AN2234" s="63"/>
      <c r="AO2234" s="63"/>
      <c r="AP2234" s="63"/>
      <c r="AQ2234" s="63"/>
      <c r="AR2234" s="63"/>
      <c r="AS2234" s="63"/>
      <c r="AT2234" s="63"/>
      <c r="AU2234" s="63"/>
      <c r="AV2234" s="63"/>
      <c r="AW2234" s="63"/>
      <c r="AX2234" s="63"/>
      <c r="AY2234" s="63"/>
      <c r="AZ2234" s="63"/>
      <c r="BA2234" s="63"/>
      <c r="BB2234" s="63"/>
      <c r="BC2234" s="63"/>
      <c r="BD2234" s="63"/>
      <c r="BE2234" s="63"/>
      <c r="BF2234" s="63"/>
      <c r="BG2234" s="63"/>
      <c r="BH2234" s="63"/>
      <c r="BI2234" s="63"/>
      <c r="BJ2234" s="63"/>
      <c r="BK2234" s="63"/>
      <c r="BL2234" s="63"/>
      <c r="BM2234" s="63"/>
      <c r="BN2234" s="63"/>
      <c r="BO2234" s="63"/>
      <c r="BP2234" s="63"/>
      <c r="BQ2234" s="63"/>
      <c r="BR2234" s="63"/>
      <c r="BS2234" s="63"/>
      <c r="BT2234" s="63"/>
      <c r="BU2234" s="63"/>
      <c r="BV2234" s="63"/>
      <c r="BW2234" s="63"/>
      <c r="BX2234" s="63"/>
      <c r="BY2234" s="63"/>
      <c r="BZ2234" s="63"/>
      <c r="CA2234" s="63"/>
      <c r="CB2234" s="63"/>
      <c r="CC2234" s="63"/>
      <c r="CD2234" s="63"/>
      <c r="CE2234" s="63"/>
      <c r="CF2234" s="63"/>
      <c r="CG2234" s="63"/>
      <c r="CH2234" s="63"/>
      <c r="CI2234" s="63"/>
      <c r="CJ2234" s="63"/>
      <c r="CK2234" s="63"/>
      <c r="CL2234" s="63"/>
      <c r="CM2234" s="63"/>
      <c r="CN2234" s="63"/>
      <c r="CO2234" s="63"/>
      <c r="CP2234" s="63"/>
      <c r="CR2234" s="227"/>
      <c r="CS2234" s="74"/>
    </row>
    <row r="2235" spans="1:97" s="72" customFormat="1" ht="75.75" customHeight="1">
      <c r="A2235" s="63"/>
      <c r="B2235" s="63"/>
      <c r="C2235" s="63"/>
      <c r="D2235" s="63"/>
      <c r="E2235" s="63"/>
      <c r="F2235" s="63"/>
      <c r="G2235" s="63"/>
      <c r="H2235" s="63"/>
      <c r="I2235" s="63"/>
      <c r="J2235" s="63"/>
      <c r="K2235" s="63"/>
      <c r="L2235" s="63"/>
      <c r="M2235" s="63"/>
      <c r="N2235" s="63"/>
      <c r="O2235" s="63"/>
      <c r="P2235" s="63"/>
      <c r="Q2235" s="63"/>
      <c r="R2235" s="63"/>
      <c r="S2235" s="63"/>
      <c r="T2235" s="63"/>
      <c r="U2235" s="63"/>
      <c r="V2235" s="63"/>
      <c r="W2235" s="63"/>
      <c r="X2235" s="63"/>
      <c r="Y2235" s="63"/>
      <c r="Z2235" s="63"/>
      <c r="AA2235" s="63"/>
      <c r="AB2235" s="63"/>
      <c r="AC2235" s="63"/>
      <c r="AD2235" s="63"/>
      <c r="AE2235" s="63"/>
      <c r="AF2235" s="63"/>
      <c r="AG2235" s="63"/>
      <c r="AH2235" s="63"/>
      <c r="AI2235" s="63"/>
      <c r="AJ2235" s="63"/>
      <c r="AK2235" s="63"/>
      <c r="AL2235" s="63"/>
      <c r="AM2235" s="63"/>
      <c r="AN2235" s="63"/>
      <c r="AO2235" s="63"/>
      <c r="AP2235" s="63"/>
      <c r="AQ2235" s="63"/>
      <c r="AR2235" s="63"/>
      <c r="AS2235" s="63"/>
      <c r="AT2235" s="63"/>
      <c r="AU2235" s="63"/>
      <c r="AV2235" s="63"/>
      <c r="AW2235" s="63"/>
      <c r="AX2235" s="63"/>
      <c r="AY2235" s="63"/>
      <c r="AZ2235" s="63"/>
      <c r="BA2235" s="63"/>
      <c r="BB2235" s="63"/>
      <c r="BC2235" s="63"/>
      <c r="BD2235" s="63"/>
      <c r="BE2235" s="63"/>
      <c r="BF2235" s="63"/>
      <c r="BG2235" s="63"/>
      <c r="BH2235" s="63"/>
      <c r="BI2235" s="63"/>
      <c r="BJ2235" s="63"/>
      <c r="BK2235" s="63"/>
      <c r="BL2235" s="63"/>
      <c r="BM2235" s="63"/>
      <c r="BN2235" s="63"/>
      <c r="BO2235" s="63"/>
      <c r="BP2235" s="63"/>
      <c r="BQ2235" s="63"/>
      <c r="BR2235" s="63"/>
      <c r="BS2235" s="63"/>
      <c r="BT2235" s="63"/>
      <c r="BU2235" s="63"/>
      <c r="BV2235" s="63"/>
      <c r="BW2235" s="63"/>
      <c r="BX2235" s="63"/>
      <c r="BY2235" s="63"/>
      <c r="BZ2235" s="63"/>
      <c r="CA2235" s="63"/>
      <c r="CB2235" s="63"/>
      <c r="CC2235" s="63"/>
      <c r="CD2235" s="63"/>
      <c r="CE2235" s="63"/>
      <c r="CF2235" s="63"/>
      <c r="CG2235" s="63"/>
      <c r="CH2235" s="63"/>
      <c r="CI2235" s="63"/>
      <c r="CJ2235" s="63"/>
      <c r="CK2235" s="63"/>
      <c r="CL2235" s="63"/>
      <c r="CM2235" s="63"/>
      <c r="CN2235" s="63"/>
      <c r="CO2235" s="63"/>
      <c r="CP2235" s="63"/>
      <c r="CR2235" s="227"/>
      <c r="CS2235" s="74"/>
    </row>
    <row r="2236" spans="1:97" s="72" customFormat="1" ht="75.75" customHeight="1">
      <c r="A2236" s="63"/>
      <c r="B2236" s="63"/>
      <c r="C2236" s="63"/>
      <c r="D2236" s="63"/>
      <c r="E2236" s="63"/>
      <c r="F2236" s="63"/>
      <c r="G2236" s="63"/>
      <c r="H2236" s="63"/>
      <c r="I2236" s="63"/>
      <c r="J2236" s="63"/>
      <c r="K2236" s="63"/>
      <c r="L2236" s="63"/>
      <c r="M2236" s="63"/>
      <c r="N2236" s="63"/>
      <c r="O2236" s="63"/>
      <c r="P2236" s="63"/>
      <c r="Q2236" s="63"/>
      <c r="R2236" s="63"/>
      <c r="S2236" s="63"/>
      <c r="T2236" s="63"/>
      <c r="U2236" s="63"/>
      <c r="V2236" s="63"/>
      <c r="W2236" s="63"/>
      <c r="X2236" s="63"/>
      <c r="Y2236" s="63"/>
      <c r="Z2236" s="63"/>
      <c r="AA2236" s="63"/>
      <c r="AB2236" s="63"/>
      <c r="AC2236" s="63"/>
      <c r="AD2236" s="63"/>
      <c r="AE2236" s="63"/>
      <c r="AF2236" s="63"/>
      <c r="AG2236" s="63"/>
      <c r="AH2236" s="63"/>
      <c r="AI2236" s="63"/>
      <c r="AJ2236" s="63"/>
      <c r="AK2236" s="63"/>
      <c r="AL2236" s="63"/>
      <c r="AM2236" s="63"/>
      <c r="AN2236" s="63"/>
      <c r="AO2236" s="63"/>
      <c r="AP2236" s="63"/>
      <c r="AQ2236" s="63"/>
      <c r="AR2236" s="63"/>
      <c r="AS2236" s="63"/>
      <c r="AT2236" s="63"/>
      <c r="AU2236" s="63"/>
      <c r="AV2236" s="63"/>
      <c r="AW2236" s="63"/>
      <c r="AX2236" s="63"/>
      <c r="AY2236" s="63"/>
      <c r="AZ2236" s="63"/>
      <c r="BA2236" s="63"/>
      <c r="BB2236" s="63"/>
      <c r="BC2236" s="63"/>
      <c r="BD2236" s="63"/>
      <c r="BE2236" s="63"/>
      <c r="BF2236" s="63"/>
      <c r="BG2236" s="63"/>
      <c r="BH2236" s="63"/>
      <c r="BI2236" s="63"/>
      <c r="BJ2236" s="63"/>
      <c r="BK2236" s="63"/>
      <c r="BL2236" s="63"/>
      <c r="BM2236" s="63"/>
      <c r="BN2236" s="63"/>
      <c r="BO2236" s="63"/>
      <c r="BP2236" s="63"/>
      <c r="BQ2236" s="63"/>
      <c r="BR2236" s="63"/>
      <c r="BS2236" s="63"/>
      <c r="BT2236" s="63"/>
      <c r="BU2236" s="63"/>
      <c r="BV2236" s="63"/>
      <c r="BW2236" s="63"/>
      <c r="BX2236" s="63"/>
      <c r="BY2236" s="63"/>
      <c r="BZ2236" s="63"/>
      <c r="CA2236" s="63"/>
      <c r="CB2236" s="63"/>
      <c r="CC2236" s="63"/>
      <c r="CD2236" s="63"/>
      <c r="CE2236" s="63"/>
      <c r="CF2236" s="63"/>
      <c r="CG2236" s="63"/>
      <c r="CH2236" s="63"/>
      <c r="CI2236" s="63"/>
      <c r="CJ2236" s="63"/>
      <c r="CK2236" s="63"/>
      <c r="CL2236" s="63"/>
      <c r="CM2236" s="63"/>
      <c r="CN2236" s="63"/>
      <c r="CO2236" s="63"/>
      <c r="CP2236" s="63"/>
      <c r="CR2236" s="227"/>
      <c r="CS2236" s="74"/>
    </row>
    <row r="2237" spans="1:97" s="72" customFormat="1" ht="75.75" customHeight="1">
      <c r="A2237" s="63"/>
      <c r="B2237" s="63"/>
      <c r="C2237" s="63"/>
      <c r="D2237" s="63"/>
      <c r="E2237" s="63"/>
      <c r="F2237" s="63"/>
      <c r="G2237" s="63"/>
      <c r="H2237" s="63"/>
      <c r="I2237" s="63"/>
      <c r="J2237" s="63"/>
      <c r="K2237" s="63"/>
      <c r="L2237" s="63"/>
      <c r="M2237" s="63"/>
      <c r="N2237" s="63"/>
      <c r="O2237" s="63"/>
      <c r="P2237" s="63"/>
      <c r="Q2237" s="63"/>
      <c r="R2237" s="63"/>
      <c r="S2237" s="63"/>
      <c r="T2237" s="63"/>
      <c r="U2237" s="63"/>
      <c r="V2237" s="63"/>
      <c r="W2237" s="63"/>
      <c r="X2237" s="63"/>
      <c r="Y2237" s="63"/>
      <c r="Z2237" s="63"/>
      <c r="AA2237" s="63"/>
      <c r="AB2237" s="63"/>
      <c r="AC2237" s="63"/>
      <c r="AD2237" s="63"/>
      <c r="AE2237" s="63"/>
      <c r="AF2237" s="63"/>
      <c r="AG2237" s="63"/>
      <c r="AH2237" s="63"/>
      <c r="AI2237" s="63"/>
      <c r="AJ2237" s="63"/>
      <c r="AK2237" s="63"/>
      <c r="AL2237" s="63"/>
      <c r="AM2237" s="63"/>
      <c r="AN2237" s="63"/>
      <c r="AO2237" s="63"/>
      <c r="AP2237" s="63"/>
      <c r="AQ2237" s="63"/>
      <c r="AR2237" s="63"/>
      <c r="AS2237" s="63"/>
      <c r="AT2237" s="63"/>
      <c r="AU2237" s="63"/>
      <c r="AV2237" s="63"/>
      <c r="AW2237" s="63"/>
      <c r="AX2237" s="63"/>
      <c r="AY2237" s="63"/>
      <c r="AZ2237" s="63"/>
      <c r="BA2237" s="63"/>
      <c r="BB2237" s="63"/>
      <c r="BC2237" s="63"/>
      <c r="BD2237" s="63"/>
      <c r="BE2237" s="63"/>
      <c r="BF2237" s="63"/>
      <c r="BG2237" s="63"/>
      <c r="BH2237" s="63"/>
      <c r="BI2237" s="63"/>
      <c r="BJ2237" s="63"/>
      <c r="BK2237" s="63"/>
      <c r="BL2237" s="63"/>
      <c r="BM2237" s="63"/>
      <c r="BN2237" s="63"/>
      <c r="BO2237" s="63"/>
      <c r="BP2237" s="63"/>
      <c r="BQ2237" s="63"/>
      <c r="BR2237" s="63"/>
      <c r="BS2237" s="63"/>
      <c r="BT2237" s="63"/>
      <c r="BU2237" s="63"/>
      <c r="BV2237" s="63"/>
      <c r="BW2237" s="63"/>
      <c r="BX2237" s="63"/>
      <c r="BY2237" s="63"/>
      <c r="BZ2237" s="63"/>
      <c r="CA2237" s="63"/>
      <c r="CB2237" s="63"/>
      <c r="CC2237" s="63"/>
      <c r="CD2237" s="63"/>
      <c r="CE2237" s="63"/>
      <c r="CF2237" s="63"/>
      <c r="CG2237" s="63"/>
      <c r="CH2237" s="63"/>
      <c r="CI2237" s="63"/>
      <c r="CJ2237" s="63"/>
      <c r="CK2237" s="63"/>
      <c r="CL2237" s="63"/>
      <c r="CM2237" s="63"/>
      <c r="CN2237" s="63"/>
      <c r="CO2237" s="63"/>
      <c r="CP2237" s="63"/>
      <c r="CR2237" s="227"/>
      <c r="CS2237" s="74"/>
    </row>
    <row r="2238" spans="1:97" s="72" customFormat="1" ht="75.75" customHeight="1">
      <c r="A2238" s="63"/>
      <c r="B2238" s="63"/>
      <c r="C2238" s="63"/>
      <c r="D2238" s="63"/>
      <c r="E2238" s="63"/>
      <c r="F2238" s="63"/>
      <c r="G2238" s="63"/>
      <c r="H2238" s="63"/>
      <c r="I2238" s="63"/>
      <c r="J2238" s="63"/>
      <c r="K2238" s="63"/>
      <c r="L2238" s="63"/>
      <c r="M2238" s="63"/>
      <c r="N2238" s="63"/>
      <c r="O2238" s="63"/>
      <c r="P2238" s="63"/>
      <c r="Q2238" s="63"/>
      <c r="R2238" s="63"/>
      <c r="S2238" s="63"/>
      <c r="T2238" s="63"/>
      <c r="U2238" s="63"/>
      <c r="V2238" s="63"/>
      <c r="W2238" s="63"/>
      <c r="X2238" s="63"/>
      <c r="Y2238" s="63"/>
      <c r="Z2238" s="63"/>
      <c r="AA2238" s="63"/>
      <c r="AB2238" s="63"/>
      <c r="AC2238" s="63"/>
      <c r="AD2238" s="63"/>
      <c r="AE2238" s="63"/>
      <c r="AF2238" s="63"/>
      <c r="AG2238" s="63"/>
      <c r="AH2238" s="63"/>
      <c r="AI2238" s="63"/>
      <c r="AJ2238" s="63"/>
      <c r="AK2238" s="63"/>
      <c r="AL2238" s="63"/>
      <c r="AM2238" s="63"/>
      <c r="AN2238" s="63"/>
      <c r="AO2238" s="63"/>
      <c r="AP2238" s="63"/>
      <c r="AQ2238" s="63"/>
      <c r="AR2238" s="63"/>
      <c r="AS2238" s="63"/>
      <c r="AT2238" s="63"/>
      <c r="AU2238" s="63"/>
      <c r="AV2238" s="63"/>
      <c r="AW2238" s="63"/>
      <c r="AX2238" s="63"/>
      <c r="AY2238" s="63"/>
      <c r="AZ2238" s="63"/>
      <c r="BA2238" s="63"/>
      <c r="BB2238" s="63"/>
      <c r="BC2238" s="63"/>
      <c r="BD2238" s="63"/>
      <c r="BE2238" s="63"/>
      <c r="BF2238" s="63"/>
      <c r="BG2238" s="63"/>
      <c r="BH2238" s="63"/>
      <c r="BI2238" s="63"/>
      <c r="BJ2238" s="63"/>
      <c r="BK2238" s="63"/>
      <c r="BL2238" s="63"/>
      <c r="BM2238" s="63"/>
      <c r="BN2238" s="63"/>
      <c r="BO2238" s="63"/>
      <c r="BP2238" s="63"/>
      <c r="BQ2238" s="63"/>
      <c r="BR2238" s="63"/>
      <c r="BS2238" s="63"/>
      <c r="BT2238" s="63"/>
      <c r="BU2238" s="63"/>
      <c r="BV2238" s="63"/>
      <c r="BW2238" s="63"/>
      <c r="BX2238" s="63"/>
      <c r="BY2238" s="63"/>
      <c r="BZ2238" s="63"/>
      <c r="CA2238" s="63"/>
      <c r="CB2238" s="63"/>
      <c r="CC2238" s="63"/>
      <c r="CD2238" s="63"/>
      <c r="CE2238" s="63"/>
      <c r="CF2238" s="63"/>
      <c r="CG2238" s="63"/>
      <c r="CH2238" s="63"/>
      <c r="CI2238" s="63"/>
      <c r="CJ2238" s="63"/>
      <c r="CK2238" s="63"/>
      <c r="CL2238" s="63"/>
      <c r="CM2238" s="63"/>
      <c r="CN2238" s="63"/>
      <c r="CO2238" s="63"/>
      <c r="CP2238" s="63"/>
      <c r="CR2238" s="227"/>
      <c r="CS2238" s="74"/>
    </row>
    <row r="2239" spans="1:97" s="72" customFormat="1" ht="75.75" customHeight="1">
      <c r="A2239" s="63"/>
      <c r="B2239" s="63"/>
      <c r="C2239" s="63"/>
      <c r="D2239" s="63"/>
      <c r="E2239" s="63"/>
      <c r="F2239" s="63"/>
      <c r="G2239" s="63"/>
      <c r="H2239" s="63"/>
      <c r="I2239" s="63"/>
      <c r="J2239" s="63"/>
      <c r="K2239" s="63"/>
      <c r="L2239" s="63"/>
      <c r="M2239" s="63"/>
      <c r="N2239" s="63"/>
      <c r="O2239" s="63"/>
      <c r="P2239" s="63"/>
      <c r="Q2239" s="63"/>
      <c r="R2239" s="63"/>
      <c r="S2239" s="63"/>
      <c r="T2239" s="63"/>
      <c r="U2239" s="63"/>
      <c r="V2239" s="63"/>
      <c r="W2239" s="63"/>
      <c r="X2239" s="63"/>
      <c r="Y2239" s="63"/>
      <c r="Z2239" s="63"/>
      <c r="AA2239" s="63"/>
      <c r="AB2239" s="63"/>
      <c r="AC2239" s="63"/>
      <c r="AD2239" s="63"/>
      <c r="AE2239" s="63"/>
      <c r="AF2239" s="63"/>
      <c r="AG2239" s="63"/>
      <c r="AH2239" s="63"/>
      <c r="AI2239" s="63"/>
      <c r="AJ2239" s="63"/>
      <c r="AK2239" s="63"/>
      <c r="AL2239" s="63"/>
      <c r="AM2239" s="63"/>
      <c r="AN2239" s="63"/>
      <c r="AO2239" s="63"/>
      <c r="AP2239" s="63"/>
      <c r="AQ2239" s="63"/>
      <c r="AR2239" s="63"/>
      <c r="AS2239" s="63"/>
      <c r="AT2239" s="63"/>
      <c r="AU2239" s="63"/>
      <c r="AV2239" s="63"/>
      <c r="AW2239" s="63"/>
      <c r="AX2239" s="63"/>
      <c r="AY2239" s="63"/>
      <c r="AZ2239" s="63"/>
      <c r="BA2239" s="63"/>
      <c r="BB2239" s="63"/>
      <c r="BC2239" s="63"/>
      <c r="BD2239" s="63"/>
      <c r="BE2239" s="63"/>
      <c r="BF2239" s="63"/>
      <c r="BG2239" s="63"/>
      <c r="BH2239" s="63"/>
      <c r="BI2239" s="63"/>
      <c r="BJ2239" s="63"/>
      <c r="BK2239" s="63"/>
      <c r="BL2239" s="63"/>
      <c r="BM2239" s="63"/>
      <c r="BN2239" s="63"/>
      <c r="BO2239" s="63"/>
      <c r="BP2239" s="63"/>
      <c r="BQ2239" s="63"/>
      <c r="BR2239" s="63"/>
      <c r="BS2239" s="63"/>
      <c r="BT2239" s="63"/>
      <c r="BU2239" s="63"/>
      <c r="BV2239" s="63"/>
      <c r="BW2239" s="63"/>
      <c r="BX2239" s="63"/>
      <c r="BY2239" s="63"/>
      <c r="BZ2239" s="63"/>
      <c r="CA2239" s="63"/>
      <c r="CB2239" s="63"/>
      <c r="CC2239" s="63"/>
      <c r="CD2239" s="63"/>
      <c r="CE2239" s="63"/>
      <c r="CF2239" s="63"/>
      <c r="CG2239" s="63"/>
      <c r="CH2239" s="63"/>
      <c r="CI2239" s="63"/>
      <c r="CJ2239" s="63"/>
      <c r="CK2239" s="63"/>
      <c r="CL2239" s="63"/>
      <c r="CM2239" s="63"/>
      <c r="CN2239" s="63"/>
      <c r="CO2239" s="63"/>
      <c r="CP2239" s="63"/>
      <c r="CR2239" s="227"/>
      <c r="CS2239" s="74"/>
    </row>
    <row r="2240" spans="1:97" s="72" customFormat="1" ht="75.75" customHeight="1">
      <c r="A2240" s="63"/>
      <c r="B2240" s="63"/>
      <c r="C2240" s="63"/>
      <c r="D2240" s="63"/>
      <c r="E2240" s="63"/>
      <c r="F2240" s="63"/>
      <c r="G2240" s="63"/>
      <c r="H2240" s="63"/>
      <c r="I2240" s="63"/>
      <c r="J2240" s="63"/>
      <c r="K2240" s="63"/>
      <c r="L2240" s="63"/>
      <c r="M2240" s="63"/>
      <c r="N2240" s="63"/>
      <c r="O2240" s="63"/>
      <c r="P2240" s="63"/>
      <c r="Q2240" s="63"/>
      <c r="R2240" s="63"/>
      <c r="S2240" s="63"/>
      <c r="T2240" s="63"/>
      <c r="U2240" s="63"/>
      <c r="V2240" s="63"/>
      <c r="W2240" s="63"/>
      <c r="X2240" s="63"/>
      <c r="Y2240" s="63"/>
      <c r="Z2240" s="63"/>
      <c r="AA2240" s="63"/>
      <c r="AB2240" s="63"/>
      <c r="AC2240" s="63"/>
      <c r="AD2240" s="63"/>
      <c r="AE2240" s="63"/>
      <c r="AF2240" s="63"/>
      <c r="AG2240" s="63"/>
      <c r="AH2240" s="63"/>
      <c r="AI2240" s="63"/>
      <c r="AJ2240" s="63"/>
      <c r="AK2240" s="63"/>
      <c r="AL2240" s="63"/>
      <c r="AM2240" s="63"/>
      <c r="AN2240" s="63"/>
      <c r="AO2240" s="63"/>
      <c r="AP2240" s="63"/>
      <c r="AQ2240" s="63"/>
      <c r="AR2240" s="63"/>
      <c r="AS2240" s="63"/>
      <c r="AT2240" s="63"/>
      <c r="AU2240" s="63"/>
      <c r="AV2240" s="63"/>
      <c r="AW2240" s="63"/>
      <c r="AX2240" s="63"/>
      <c r="AY2240" s="63"/>
      <c r="AZ2240" s="63"/>
      <c r="BA2240" s="63"/>
      <c r="BB2240" s="63"/>
      <c r="BC2240" s="63"/>
      <c r="BD2240" s="63"/>
      <c r="BE2240" s="63"/>
      <c r="BF2240" s="63"/>
      <c r="BG2240" s="63"/>
      <c r="BH2240" s="63"/>
      <c r="BI2240" s="63"/>
      <c r="BJ2240" s="63"/>
      <c r="BK2240" s="63"/>
      <c r="BL2240" s="63"/>
      <c r="BM2240" s="63"/>
      <c r="BN2240" s="63"/>
      <c r="BO2240" s="63"/>
      <c r="BP2240" s="63"/>
      <c r="BQ2240" s="63"/>
      <c r="BR2240" s="63"/>
      <c r="BS2240" s="63"/>
      <c r="BT2240" s="63"/>
      <c r="BU2240" s="63"/>
      <c r="BV2240" s="63"/>
      <c r="BW2240" s="63"/>
      <c r="BX2240" s="63"/>
      <c r="BY2240" s="63"/>
      <c r="BZ2240" s="63"/>
      <c r="CA2240" s="63"/>
      <c r="CB2240" s="63"/>
      <c r="CC2240" s="63"/>
      <c r="CD2240" s="63"/>
      <c r="CE2240" s="63"/>
      <c r="CF2240" s="63"/>
      <c r="CG2240" s="63"/>
      <c r="CH2240" s="63"/>
      <c r="CI2240" s="63"/>
      <c r="CJ2240" s="63"/>
      <c r="CK2240" s="63"/>
      <c r="CL2240" s="63"/>
      <c r="CM2240" s="63"/>
      <c r="CN2240" s="63"/>
      <c r="CO2240" s="63"/>
      <c r="CP2240" s="63"/>
      <c r="CR2240" s="227"/>
      <c r="CS2240" s="74"/>
    </row>
    <row r="2241" spans="1:97" s="72" customFormat="1" ht="75.75" customHeight="1">
      <c r="A2241" s="63"/>
      <c r="B2241" s="63"/>
      <c r="C2241" s="63"/>
      <c r="D2241" s="63"/>
      <c r="E2241" s="63"/>
      <c r="F2241" s="63"/>
      <c r="G2241" s="63"/>
      <c r="H2241" s="63"/>
      <c r="I2241" s="63"/>
      <c r="J2241" s="63"/>
      <c r="K2241" s="63"/>
      <c r="L2241" s="63"/>
      <c r="M2241" s="63"/>
      <c r="N2241" s="63"/>
      <c r="O2241" s="63"/>
      <c r="P2241" s="63"/>
      <c r="Q2241" s="63"/>
      <c r="R2241" s="63"/>
      <c r="S2241" s="63"/>
      <c r="T2241" s="63"/>
      <c r="U2241" s="63"/>
      <c r="V2241" s="63"/>
      <c r="W2241" s="63"/>
      <c r="X2241" s="63"/>
      <c r="Y2241" s="63"/>
      <c r="Z2241" s="63"/>
      <c r="AA2241" s="63"/>
      <c r="AB2241" s="63"/>
      <c r="AC2241" s="63"/>
      <c r="AD2241" s="63"/>
      <c r="AE2241" s="63"/>
      <c r="AF2241" s="63"/>
      <c r="AG2241" s="63"/>
      <c r="AH2241" s="63"/>
      <c r="AI2241" s="63"/>
      <c r="AJ2241" s="63"/>
      <c r="AK2241" s="63"/>
      <c r="AL2241" s="63"/>
      <c r="AM2241" s="63"/>
      <c r="AN2241" s="63"/>
      <c r="AO2241" s="63"/>
      <c r="AP2241" s="63"/>
      <c r="AQ2241" s="63"/>
      <c r="AR2241" s="63"/>
      <c r="AS2241" s="63"/>
      <c r="AT2241" s="63"/>
      <c r="AU2241" s="63"/>
      <c r="AV2241" s="63"/>
      <c r="AW2241" s="63"/>
      <c r="AX2241" s="63"/>
      <c r="AY2241" s="63"/>
      <c r="AZ2241" s="63"/>
      <c r="BA2241" s="63"/>
      <c r="BB2241" s="63"/>
      <c r="BC2241" s="63"/>
      <c r="BD2241" s="63"/>
      <c r="BE2241" s="63"/>
      <c r="BF2241" s="63"/>
      <c r="BG2241" s="63"/>
      <c r="BH2241" s="63"/>
      <c r="BI2241" s="63"/>
      <c r="BJ2241" s="63"/>
      <c r="BK2241" s="63"/>
      <c r="BL2241" s="63"/>
      <c r="BM2241" s="63"/>
      <c r="BN2241" s="63"/>
      <c r="BO2241" s="63"/>
      <c r="BP2241" s="63"/>
      <c r="BQ2241" s="63"/>
      <c r="BR2241" s="63"/>
      <c r="BS2241" s="63"/>
      <c r="BT2241" s="63"/>
      <c r="BU2241" s="63"/>
      <c r="BV2241" s="63"/>
      <c r="BW2241" s="63"/>
      <c r="BX2241" s="63"/>
      <c r="BY2241" s="63"/>
      <c r="BZ2241" s="63"/>
      <c r="CA2241" s="63"/>
      <c r="CB2241" s="63"/>
      <c r="CC2241" s="63"/>
      <c r="CD2241" s="63"/>
      <c r="CE2241" s="63"/>
      <c r="CF2241" s="63"/>
      <c r="CG2241" s="63"/>
      <c r="CH2241" s="63"/>
      <c r="CI2241" s="63"/>
      <c r="CJ2241" s="63"/>
      <c r="CK2241" s="63"/>
      <c r="CL2241" s="63"/>
      <c r="CM2241" s="63"/>
      <c r="CN2241" s="63"/>
      <c r="CO2241" s="63"/>
      <c r="CP2241" s="63"/>
      <c r="CR2241" s="227"/>
      <c r="CS2241" s="74"/>
    </row>
    <row r="2242" spans="1:97" s="72" customFormat="1" ht="75.75" customHeight="1">
      <c r="A2242" s="63"/>
      <c r="B2242" s="63"/>
      <c r="C2242" s="63"/>
      <c r="D2242" s="63"/>
      <c r="E2242" s="63"/>
      <c r="F2242" s="63"/>
      <c r="G2242" s="63"/>
      <c r="H2242" s="63"/>
      <c r="I2242" s="63"/>
      <c r="J2242" s="63"/>
      <c r="K2242" s="63"/>
      <c r="L2242" s="63"/>
      <c r="M2242" s="63"/>
      <c r="N2242" s="63"/>
      <c r="O2242" s="63"/>
      <c r="P2242" s="63"/>
      <c r="Q2242" s="63"/>
      <c r="R2242" s="63"/>
      <c r="S2242" s="63"/>
      <c r="T2242" s="63"/>
      <c r="U2242" s="63"/>
      <c r="V2242" s="63"/>
      <c r="W2242" s="63"/>
      <c r="X2242" s="63"/>
      <c r="Y2242" s="63"/>
      <c r="Z2242" s="63"/>
      <c r="AA2242" s="63"/>
      <c r="AB2242" s="63"/>
      <c r="AC2242" s="63"/>
      <c r="AD2242" s="63"/>
      <c r="AE2242" s="63"/>
      <c r="AF2242" s="63"/>
      <c r="AG2242" s="63"/>
      <c r="AH2242" s="63"/>
      <c r="AI2242" s="63"/>
      <c r="AJ2242" s="63"/>
      <c r="AK2242" s="63"/>
      <c r="AL2242" s="63"/>
      <c r="AM2242" s="63"/>
      <c r="AN2242" s="63"/>
      <c r="AO2242" s="63"/>
      <c r="AP2242" s="63"/>
      <c r="AQ2242" s="63"/>
      <c r="AR2242" s="63"/>
      <c r="AS2242" s="63"/>
      <c r="AT2242" s="63"/>
      <c r="AU2242" s="63"/>
      <c r="AV2242" s="63"/>
      <c r="AW2242" s="63"/>
      <c r="AX2242" s="63"/>
      <c r="AY2242" s="63"/>
      <c r="AZ2242" s="63"/>
      <c r="BA2242" s="63"/>
      <c r="BB2242" s="63"/>
      <c r="BC2242" s="63"/>
      <c r="BD2242" s="63"/>
      <c r="BE2242" s="63"/>
      <c r="BF2242" s="63"/>
      <c r="BG2242" s="63"/>
      <c r="BH2242" s="63"/>
      <c r="BI2242" s="63"/>
      <c r="BJ2242" s="63"/>
      <c r="BK2242" s="63"/>
      <c r="BL2242" s="63"/>
      <c r="BM2242" s="63"/>
      <c r="BN2242" s="63"/>
      <c r="BO2242" s="63"/>
      <c r="BP2242" s="63"/>
      <c r="BQ2242" s="63"/>
      <c r="BR2242" s="63"/>
      <c r="BS2242" s="63"/>
      <c r="BT2242" s="63"/>
      <c r="BU2242" s="63"/>
      <c r="BV2242" s="63"/>
      <c r="BW2242" s="63"/>
      <c r="BX2242" s="63"/>
      <c r="BY2242" s="63"/>
      <c r="BZ2242" s="63"/>
      <c r="CA2242" s="63"/>
      <c r="CB2242" s="63"/>
      <c r="CC2242" s="63"/>
      <c r="CD2242" s="63"/>
      <c r="CE2242" s="63"/>
      <c r="CF2242" s="63"/>
      <c r="CG2242" s="63"/>
      <c r="CH2242" s="63"/>
      <c r="CI2242" s="63"/>
      <c r="CJ2242" s="63"/>
      <c r="CK2242" s="63"/>
      <c r="CL2242" s="63"/>
      <c r="CM2242" s="63"/>
      <c r="CN2242" s="63"/>
      <c r="CO2242" s="63"/>
      <c r="CP2242" s="63"/>
      <c r="CR2242" s="227"/>
      <c r="CS2242" s="74"/>
    </row>
    <row r="2243" spans="1:97" s="72" customFormat="1" ht="75.75" customHeight="1">
      <c r="A2243" s="63"/>
      <c r="B2243" s="63"/>
      <c r="C2243" s="63"/>
      <c r="D2243" s="63"/>
      <c r="E2243" s="63"/>
      <c r="F2243" s="63"/>
      <c r="G2243" s="63"/>
      <c r="H2243" s="63"/>
      <c r="I2243" s="63"/>
      <c r="J2243" s="63"/>
      <c r="K2243" s="63"/>
      <c r="L2243" s="63"/>
      <c r="M2243" s="63"/>
      <c r="N2243" s="63"/>
      <c r="O2243" s="63"/>
      <c r="P2243" s="63"/>
      <c r="Q2243" s="63"/>
      <c r="R2243" s="63"/>
      <c r="S2243" s="63"/>
      <c r="T2243" s="63"/>
      <c r="U2243" s="63"/>
      <c r="V2243" s="63"/>
      <c r="W2243" s="63"/>
      <c r="X2243" s="63"/>
      <c r="Y2243" s="63"/>
      <c r="Z2243" s="63"/>
      <c r="AA2243" s="63"/>
      <c r="AB2243" s="63"/>
      <c r="AC2243" s="63"/>
      <c r="AD2243" s="63"/>
      <c r="AE2243" s="63"/>
      <c r="AF2243" s="63"/>
      <c r="AG2243" s="63"/>
      <c r="AH2243" s="63"/>
      <c r="AI2243" s="63"/>
      <c r="AJ2243" s="63"/>
      <c r="AK2243" s="63"/>
      <c r="AL2243" s="63"/>
      <c r="AM2243" s="63"/>
      <c r="AN2243" s="63"/>
      <c r="AO2243" s="63"/>
      <c r="AP2243" s="63"/>
      <c r="AQ2243" s="63"/>
      <c r="AR2243" s="63"/>
      <c r="AS2243" s="63"/>
      <c r="AT2243" s="63"/>
      <c r="AU2243" s="63"/>
      <c r="AV2243" s="63"/>
      <c r="AW2243" s="63"/>
      <c r="AX2243" s="63"/>
      <c r="AY2243" s="63"/>
      <c r="AZ2243" s="63"/>
      <c r="BA2243" s="63"/>
      <c r="BB2243" s="63"/>
      <c r="BC2243" s="63"/>
      <c r="BD2243" s="63"/>
      <c r="BE2243" s="63"/>
      <c r="BF2243" s="63"/>
      <c r="BG2243" s="63"/>
      <c r="BH2243" s="63"/>
      <c r="BI2243" s="63"/>
      <c r="BJ2243" s="63"/>
      <c r="BK2243" s="63"/>
      <c r="BL2243" s="63"/>
      <c r="BM2243" s="63"/>
      <c r="BN2243" s="63"/>
      <c r="BO2243" s="63"/>
      <c r="BP2243" s="63"/>
      <c r="BQ2243" s="63"/>
      <c r="BR2243" s="63"/>
      <c r="BS2243" s="63"/>
      <c r="BT2243" s="63"/>
      <c r="BU2243" s="63"/>
      <c r="BV2243" s="63"/>
      <c r="BW2243" s="63"/>
      <c r="BX2243" s="63"/>
      <c r="BY2243" s="63"/>
      <c r="BZ2243" s="63"/>
      <c r="CA2243" s="63"/>
      <c r="CB2243" s="63"/>
      <c r="CC2243" s="63"/>
      <c r="CD2243" s="63"/>
      <c r="CE2243" s="63"/>
      <c r="CF2243" s="63"/>
      <c r="CG2243" s="63"/>
      <c r="CH2243" s="63"/>
      <c r="CI2243" s="63"/>
      <c r="CJ2243" s="63"/>
      <c r="CK2243" s="63"/>
      <c r="CL2243" s="63"/>
      <c r="CM2243" s="63"/>
      <c r="CN2243" s="63"/>
      <c r="CO2243" s="63"/>
      <c r="CP2243" s="63"/>
      <c r="CR2243" s="227"/>
      <c r="CS2243" s="74"/>
    </row>
    <row r="2244" spans="1:97" s="72" customFormat="1" ht="75.75" customHeight="1">
      <c r="A2244" s="63"/>
      <c r="B2244" s="63"/>
      <c r="C2244" s="63"/>
      <c r="D2244" s="63"/>
      <c r="E2244" s="63"/>
      <c r="F2244" s="63"/>
      <c r="G2244" s="63"/>
      <c r="H2244" s="63"/>
      <c r="I2244" s="63"/>
      <c r="J2244" s="63"/>
      <c r="K2244" s="63"/>
      <c r="L2244" s="63"/>
      <c r="M2244" s="63"/>
      <c r="N2244" s="63"/>
      <c r="O2244" s="63"/>
      <c r="P2244" s="63"/>
      <c r="Q2244" s="63"/>
      <c r="R2244" s="63"/>
      <c r="S2244" s="63"/>
      <c r="T2244" s="63"/>
      <c r="U2244" s="63"/>
      <c r="V2244" s="63"/>
      <c r="W2244" s="63"/>
      <c r="X2244" s="63"/>
      <c r="Y2244" s="63"/>
      <c r="Z2244" s="63"/>
      <c r="AA2244" s="63"/>
      <c r="AB2244" s="63"/>
      <c r="AC2244" s="63"/>
      <c r="AD2244" s="63"/>
      <c r="AE2244" s="63"/>
      <c r="AF2244" s="63"/>
      <c r="AG2244" s="63"/>
      <c r="AH2244" s="63"/>
      <c r="AI2244" s="63"/>
      <c r="AJ2244" s="63"/>
      <c r="AK2244" s="63"/>
      <c r="AL2244" s="63"/>
      <c r="AM2244" s="63"/>
      <c r="AN2244" s="63"/>
      <c r="AO2244" s="63"/>
      <c r="AP2244" s="63"/>
      <c r="AQ2244" s="63"/>
      <c r="AR2244" s="63"/>
      <c r="AS2244" s="63"/>
      <c r="AT2244" s="63"/>
      <c r="AU2244" s="63"/>
      <c r="AV2244" s="63"/>
      <c r="AW2244" s="63"/>
      <c r="AX2244" s="63"/>
      <c r="AY2244" s="63"/>
      <c r="AZ2244" s="63"/>
      <c r="BA2244" s="63"/>
      <c r="BB2244" s="63"/>
      <c r="BC2244" s="63"/>
      <c r="BD2244" s="63"/>
      <c r="BE2244" s="63"/>
      <c r="BF2244" s="63"/>
      <c r="BG2244" s="63"/>
      <c r="BH2244" s="63"/>
      <c r="BI2244" s="63"/>
      <c r="BJ2244" s="63"/>
      <c r="BK2244" s="63"/>
      <c r="BL2244" s="63"/>
      <c r="BM2244" s="63"/>
      <c r="BN2244" s="63"/>
      <c r="BO2244" s="63"/>
      <c r="BP2244" s="63"/>
      <c r="BQ2244" s="63"/>
      <c r="BR2244" s="63"/>
      <c r="BS2244" s="63"/>
      <c r="BT2244" s="63"/>
      <c r="BU2244" s="63"/>
      <c r="BV2244" s="63"/>
      <c r="BW2244" s="63"/>
      <c r="BX2244" s="63"/>
      <c r="BY2244" s="63"/>
      <c r="BZ2244" s="63"/>
      <c r="CA2244" s="63"/>
      <c r="CB2244" s="63"/>
      <c r="CC2244" s="63"/>
      <c r="CD2244" s="63"/>
      <c r="CE2244" s="63"/>
      <c r="CF2244" s="63"/>
      <c r="CG2244" s="63"/>
      <c r="CH2244" s="63"/>
      <c r="CI2244" s="63"/>
      <c r="CJ2244" s="63"/>
      <c r="CK2244" s="63"/>
      <c r="CL2244" s="63"/>
      <c r="CM2244" s="63"/>
      <c r="CN2244" s="63"/>
      <c r="CO2244" s="63"/>
      <c r="CP2244" s="63"/>
      <c r="CR2244" s="227"/>
      <c r="CS2244" s="74"/>
    </row>
    <row r="2245" spans="1:97" s="72" customFormat="1" ht="75.75" customHeight="1">
      <c r="A2245" s="63"/>
      <c r="B2245" s="63"/>
      <c r="C2245" s="63"/>
      <c r="D2245" s="63"/>
      <c r="E2245" s="63"/>
      <c r="F2245" s="63"/>
      <c r="G2245" s="63"/>
      <c r="H2245" s="63"/>
      <c r="I2245" s="63"/>
      <c r="J2245" s="63"/>
      <c r="K2245" s="63"/>
      <c r="L2245" s="63"/>
      <c r="M2245" s="63"/>
      <c r="N2245" s="63"/>
      <c r="O2245" s="63"/>
      <c r="P2245" s="63"/>
      <c r="Q2245" s="63"/>
      <c r="R2245" s="63"/>
      <c r="S2245" s="63"/>
      <c r="T2245" s="63"/>
      <c r="U2245" s="63"/>
      <c r="V2245" s="63"/>
      <c r="W2245" s="63"/>
      <c r="X2245" s="63"/>
      <c r="Y2245" s="63"/>
      <c r="Z2245" s="63"/>
      <c r="AA2245" s="63"/>
      <c r="AB2245" s="63"/>
      <c r="AC2245" s="63"/>
      <c r="AD2245" s="63"/>
      <c r="AE2245" s="63"/>
      <c r="AF2245" s="63"/>
      <c r="AG2245" s="63"/>
      <c r="AH2245" s="63"/>
      <c r="AI2245" s="63"/>
      <c r="AJ2245" s="63"/>
      <c r="AK2245" s="63"/>
      <c r="AL2245" s="63"/>
      <c r="AM2245" s="63"/>
      <c r="AN2245" s="63"/>
      <c r="AO2245" s="63"/>
      <c r="AP2245" s="63"/>
      <c r="AQ2245" s="63"/>
      <c r="AR2245" s="63"/>
      <c r="AS2245" s="63"/>
      <c r="AT2245" s="63"/>
      <c r="AU2245" s="63"/>
      <c r="AV2245" s="63"/>
      <c r="AW2245" s="63"/>
      <c r="AX2245" s="63"/>
      <c r="AY2245" s="63"/>
      <c r="AZ2245" s="63"/>
      <c r="BA2245" s="63"/>
      <c r="BB2245" s="63"/>
      <c r="BC2245" s="63"/>
      <c r="BD2245" s="63"/>
      <c r="BE2245" s="63"/>
      <c r="BF2245" s="63"/>
      <c r="BG2245" s="63"/>
      <c r="BH2245" s="63"/>
      <c r="BI2245" s="63"/>
      <c r="BJ2245" s="63"/>
      <c r="BK2245" s="63"/>
      <c r="BL2245" s="63"/>
      <c r="BM2245" s="63"/>
      <c r="BN2245" s="63"/>
      <c r="BO2245" s="63"/>
      <c r="BP2245" s="63"/>
      <c r="BQ2245" s="63"/>
      <c r="BR2245" s="63"/>
      <c r="BS2245" s="63"/>
      <c r="BT2245" s="63"/>
      <c r="BU2245" s="63"/>
      <c r="BV2245" s="63"/>
      <c r="BW2245" s="63"/>
      <c r="BX2245" s="63"/>
      <c r="BY2245" s="63"/>
      <c r="BZ2245" s="63"/>
      <c r="CA2245" s="63"/>
      <c r="CB2245" s="63"/>
      <c r="CC2245" s="63"/>
      <c r="CD2245" s="63"/>
      <c r="CE2245" s="63"/>
      <c r="CF2245" s="63"/>
      <c r="CG2245" s="63"/>
      <c r="CH2245" s="63"/>
      <c r="CI2245" s="63"/>
      <c r="CJ2245" s="63"/>
      <c r="CK2245" s="63"/>
      <c r="CL2245" s="63"/>
      <c r="CM2245" s="63"/>
      <c r="CN2245" s="63"/>
      <c r="CO2245" s="63"/>
      <c r="CP2245" s="63"/>
      <c r="CR2245" s="227"/>
      <c r="CS2245" s="74"/>
    </row>
    <row r="2246" spans="1:97" s="72" customFormat="1" ht="75.75" customHeight="1">
      <c r="A2246" s="63"/>
      <c r="B2246" s="63"/>
      <c r="C2246" s="63"/>
      <c r="D2246" s="63"/>
      <c r="E2246" s="63"/>
      <c r="F2246" s="63"/>
      <c r="G2246" s="63"/>
      <c r="H2246" s="63"/>
      <c r="I2246" s="63"/>
      <c r="J2246" s="63"/>
      <c r="K2246" s="63"/>
      <c r="L2246" s="63"/>
      <c r="M2246" s="63"/>
      <c r="N2246" s="63"/>
      <c r="O2246" s="63"/>
      <c r="P2246" s="63"/>
      <c r="Q2246" s="63"/>
      <c r="R2246" s="63"/>
      <c r="S2246" s="63"/>
      <c r="T2246" s="63"/>
      <c r="U2246" s="63"/>
      <c r="V2246" s="63"/>
      <c r="W2246" s="63"/>
      <c r="X2246" s="63"/>
      <c r="Y2246" s="63"/>
      <c r="Z2246" s="63"/>
      <c r="AA2246" s="63"/>
      <c r="AB2246" s="63"/>
      <c r="AC2246" s="63"/>
      <c r="AD2246" s="63"/>
      <c r="AE2246" s="63"/>
      <c r="AF2246" s="63"/>
      <c r="AG2246" s="63"/>
      <c r="AH2246" s="63"/>
      <c r="AI2246" s="63"/>
      <c r="AJ2246" s="63"/>
      <c r="AK2246" s="63"/>
      <c r="AL2246" s="63"/>
      <c r="AM2246" s="63"/>
      <c r="AN2246" s="63"/>
      <c r="AO2246" s="63"/>
      <c r="AP2246" s="63"/>
      <c r="AQ2246" s="63"/>
      <c r="AR2246" s="63"/>
      <c r="AS2246" s="63"/>
      <c r="AT2246" s="63"/>
      <c r="AU2246" s="63"/>
      <c r="AV2246" s="63"/>
      <c r="AW2246" s="63"/>
      <c r="AX2246" s="63"/>
      <c r="AY2246" s="63"/>
      <c r="AZ2246" s="63"/>
      <c r="BA2246" s="63"/>
      <c r="BB2246" s="63"/>
      <c r="BC2246" s="63"/>
      <c r="BD2246" s="63"/>
      <c r="BE2246" s="63"/>
      <c r="BF2246" s="63"/>
      <c r="BG2246" s="63"/>
      <c r="BH2246" s="63"/>
      <c r="BI2246" s="63"/>
      <c r="BJ2246" s="63"/>
      <c r="BK2246" s="63"/>
      <c r="BL2246" s="63"/>
      <c r="BM2246" s="63"/>
      <c r="BN2246" s="63"/>
      <c r="BO2246" s="63"/>
      <c r="BP2246" s="63"/>
      <c r="BQ2246" s="63"/>
      <c r="BR2246" s="63"/>
      <c r="BS2246" s="63"/>
      <c r="BT2246" s="63"/>
      <c r="BU2246" s="63"/>
      <c r="BV2246" s="63"/>
      <c r="BW2246" s="63"/>
      <c r="BX2246" s="63"/>
      <c r="BY2246" s="63"/>
      <c r="BZ2246" s="63"/>
      <c r="CA2246" s="63"/>
      <c r="CB2246" s="63"/>
      <c r="CC2246" s="63"/>
      <c r="CD2246" s="63"/>
      <c r="CE2246" s="63"/>
      <c r="CF2246" s="63"/>
      <c r="CG2246" s="63"/>
      <c r="CH2246" s="63"/>
      <c r="CI2246" s="63"/>
      <c r="CJ2246" s="63"/>
      <c r="CK2246" s="63"/>
      <c r="CL2246" s="63"/>
      <c r="CM2246" s="63"/>
      <c r="CN2246" s="63"/>
      <c r="CO2246" s="63"/>
      <c r="CP2246" s="63"/>
      <c r="CR2246" s="227"/>
      <c r="CS2246" s="74"/>
    </row>
    <row r="2247" spans="1:97" s="72" customFormat="1" ht="75.75" customHeight="1">
      <c r="A2247" s="63"/>
      <c r="B2247" s="63"/>
      <c r="C2247" s="63"/>
      <c r="D2247" s="63"/>
      <c r="E2247" s="63"/>
      <c r="F2247" s="63"/>
      <c r="G2247" s="63"/>
      <c r="H2247" s="63"/>
      <c r="I2247" s="63"/>
      <c r="J2247" s="63"/>
      <c r="K2247" s="63"/>
      <c r="L2247" s="63"/>
      <c r="M2247" s="63"/>
      <c r="N2247" s="63"/>
      <c r="O2247" s="63"/>
      <c r="P2247" s="63"/>
      <c r="Q2247" s="63"/>
      <c r="R2247" s="63"/>
      <c r="S2247" s="63"/>
      <c r="T2247" s="63"/>
      <c r="U2247" s="63"/>
      <c r="V2247" s="63"/>
      <c r="W2247" s="63"/>
      <c r="X2247" s="63"/>
      <c r="Y2247" s="63"/>
      <c r="Z2247" s="63"/>
      <c r="AA2247" s="63"/>
      <c r="AB2247" s="63"/>
      <c r="AC2247" s="63"/>
      <c r="AD2247" s="63"/>
      <c r="AE2247" s="63"/>
      <c r="AF2247" s="63"/>
      <c r="AG2247" s="63"/>
      <c r="AH2247" s="63"/>
      <c r="AI2247" s="63"/>
      <c r="AJ2247" s="63"/>
      <c r="AK2247" s="63"/>
      <c r="AL2247" s="63"/>
      <c r="AM2247" s="63"/>
      <c r="AN2247" s="63"/>
      <c r="AO2247" s="63"/>
      <c r="AP2247" s="63"/>
      <c r="AQ2247" s="63"/>
      <c r="AR2247" s="63"/>
      <c r="AS2247" s="63"/>
      <c r="AT2247" s="63"/>
      <c r="AU2247" s="63"/>
      <c r="AV2247" s="63"/>
      <c r="AW2247" s="63"/>
      <c r="AX2247" s="63"/>
      <c r="AY2247" s="63"/>
      <c r="AZ2247" s="63"/>
      <c r="BA2247" s="63"/>
      <c r="BB2247" s="63"/>
      <c r="BC2247" s="63"/>
      <c r="BD2247" s="63"/>
      <c r="BE2247" s="63"/>
      <c r="BF2247" s="63"/>
      <c r="BG2247" s="63"/>
      <c r="BH2247" s="63"/>
      <c r="BI2247" s="63"/>
      <c r="BJ2247" s="63"/>
      <c r="BK2247" s="63"/>
      <c r="BL2247" s="63"/>
      <c r="BM2247" s="63"/>
      <c r="BN2247" s="63"/>
      <c r="BO2247" s="63"/>
      <c r="BP2247" s="63"/>
      <c r="BQ2247" s="63"/>
      <c r="BR2247" s="63"/>
      <c r="BS2247" s="63"/>
      <c r="BT2247" s="63"/>
      <c r="BU2247" s="63"/>
      <c r="BV2247" s="63"/>
      <c r="BW2247" s="63"/>
      <c r="BX2247" s="63"/>
      <c r="BY2247" s="63"/>
      <c r="BZ2247" s="63"/>
      <c r="CA2247" s="63"/>
      <c r="CB2247" s="63"/>
      <c r="CC2247" s="63"/>
      <c r="CD2247" s="63"/>
      <c r="CE2247" s="63"/>
      <c r="CF2247" s="63"/>
      <c r="CG2247" s="63"/>
      <c r="CH2247" s="63"/>
      <c r="CI2247" s="63"/>
      <c r="CJ2247" s="63"/>
      <c r="CK2247" s="63"/>
      <c r="CL2247" s="63"/>
      <c r="CM2247" s="63"/>
      <c r="CN2247" s="63"/>
      <c r="CO2247" s="63"/>
      <c r="CP2247" s="63"/>
      <c r="CR2247" s="227"/>
      <c r="CS2247" s="74"/>
    </row>
    <row r="2248" spans="1:97" s="72" customFormat="1" ht="75.75" customHeight="1">
      <c r="A2248" s="63"/>
      <c r="B2248" s="63"/>
      <c r="C2248" s="63"/>
      <c r="D2248" s="63"/>
      <c r="E2248" s="63"/>
      <c r="F2248" s="63"/>
      <c r="G2248" s="63"/>
      <c r="H2248" s="63"/>
      <c r="I2248" s="63"/>
      <c r="J2248" s="63"/>
      <c r="K2248" s="63"/>
      <c r="L2248" s="63"/>
      <c r="M2248" s="63"/>
      <c r="N2248" s="63"/>
      <c r="O2248" s="63"/>
      <c r="P2248" s="63"/>
      <c r="Q2248" s="63"/>
      <c r="R2248" s="63"/>
      <c r="S2248" s="63"/>
      <c r="T2248" s="63"/>
      <c r="U2248" s="63"/>
      <c r="V2248" s="63"/>
      <c r="W2248" s="63"/>
      <c r="X2248" s="63"/>
      <c r="Y2248" s="63"/>
      <c r="Z2248" s="63"/>
      <c r="AA2248" s="63"/>
      <c r="AB2248" s="63"/>
      <c r="AC2248" s="63"/>
      <c r="AD2248" s="63"/>
      <c r="AE2248" s="63"/>
      <c r="AF2248" s="63"/>
      <c r="AG2248" s="63"/>
      <c r="AH2248" s="63"/>
      <c r="AI2248" s="63"/>
      <c r="AJ2248" s="63"/>
      <c r="AK2248" s="63"/>
      <c r="AL2248" s="63"/>
      <c r="AM2248" s="63"/>
      <c r="AN2248" s="63"/>
      <c r="AO2248" s="63"/>
      <c r="AP2248" s="63"/>
      <c r="AQ2248" s="63"/>
      <c r="AR2248" s="63"/>
      <c r="AS2248" s="63"/>
      <c r="AT2248" s="63"/>
      <c r="AU2248" s="63"/>
      <c r="AV2248" s="63"/>
      <c r="AW2248" s="63"/>
      <c r="AX2248" s="63"/>
      <c r="AY2248" s="63"/>
      <c r="AZ2248" s="63"/>
      <c r="BA2248" s="63"/>
      <c r="BB2248" s="63"/>
      <c r="BC2248" s="63"/>
      <c r="BD2248" s="63"/>
      <c r="BE2248" s="63"/>
      <c r="BF2248" s="63"/>
      <c r="BG2248" s="63"/>
      <c r="BH2248" s="63"/>
      <c r="BI2248" s="63"/>
      <c r="BJ2248" s="63"/>
      <c r="BK2248" s="63"/>
      <c r="BL2248" s="63"/>
      <c r="BM2248" s="63"/>
      <c r="BN2248" s="63"/>
      <c r="BO2248" s="63"/>
      <c r="BP2248" s="63"/>
      <c r="BQ2248" s="63"/>
      <c r="BR2248" s="63"/>
      <c r="BS2248" s="63"/>
      <c r="BT2248" s="63"/>
      <c r="BU2248" s="63"/>
      <c r="BV2248" s="63"/>
      <c r="BW2248" s="63"/>
      <c r="BX2248" s="63"/>
      <c r="BY2248" s="63"/>
      <c r="BZ2248" s="63"/>
      <c r="CA2248" s="63"/>
      <c r="CB2248" s="63"/>
      <c r="CC2248" s="63"/>
      <c r="CD2248" s="63"/>
      <c r="CE2248" s="63"/>
      <c r="CF2248" s="63"/>
      <c r="CG2248" s="63"/>
      <c r="CH2248" s="63"/>
      <c r="CI2248" s="63"/>
      <c r="CJ2248" s="63"/>
      <c r="CK2248" s="63"/>
      <c r="CL2248" s="63"/>
      <c r="CM2248" s="63"/>
      <c r="CN2248" s="63"/>
      <c r="CO2248" s="63"/>
      <c r="CP2248" s="63"/>
      <c r="CR2248" s="227"/>
      <c r="CS2248" s="74"/>
    </row>
    <row r="2249" spans="1:97" s="72" customFormat="1" ht="75.75" customHeight="1">
      <c r="A2249" s="63"/>
      <c r="B2249" s="63"/>
      <c r="C2249" s="63"/>
      <c r="D2249" s="63"/>
      <c r="E2249" s="63"/>
      <c r="F2249" s="63"/>
      <c r="G2249" s="63"/>
      <c r="H2249" s="63"/>
      <c r="I2249" s="63"/>
      <c r="J2249" s="63"/>
      <c r="K2249" s="63"/>
      <c r="L2249" s="63"/>
      <c r="M2249" s="63"/>
      <c r="N2249" s="63"/>
      <c r="O2249" s="63"/>
      <c r="P2249" s="63"/>
      <c r="Q2249" s="63"/>
      <c r="R2249" s="63"/>
      <c r="S2249" s="63"/>
      <c r="T2249" s="63"/>
      <c r="U2249" s="63"/>
      <c r="V2249" s="63"/>
      <c r="W2249" s="63"/>
      <c r="X2249" s="63"/>
      <c r="Y2249" s="63"/>
      <c r="Z2249" s="63"/>
      <c r="AA2249" s="63"/>
      <c r="AB2249" s="63"/>
      <c r="AC2249" s="63"/>
      <c r="AD2249" s="63"/>
      <c r="AE2249" s="63"/>
      <c r="AF2249" s="63"/>
      <c r="AG2249" s="63"/>
      <c r="AH2249" s="63"/>
      <c r="AI2249" s="63"/>
      <c r="AJ2249" s="63"/>
      <c r="AK2249" s="63"/>
      <c r="AL2249" s="63"/>
      <c r="AM2249" s="63"/>
      <c r="AN2249" s="63"/>
      <c r="AO2249" s="63"/>
      <c r="AP2249" s="63"/>
      <c r="AQ2249" s="63"/>
      <c r="AR2249" s="63"/>
      <c r="AS2249" s="63"/>
      <c r="AT2249" s="63"/>
      <c r="AU2249" s="63"/>
      <c r="AV2249" s="63"/>
      <c r="AW2249" s="63"/>
      <c r="AX2249" s="63"/>
      <c r="AY2249" s="63"/>
      <c r="AZ2249" s="63"/>
      <c r="BA2249" s="63"/>
      <c r="BB2249" s="63"/>
      <c r="BC2249" s="63"/>
      <c r="BD2249" s="63"/>
      <c r="BE2249" s="63"/>
      <c r="BF2249" s="63"/>
      <c r="BG2249" s="63"/>
      <c r="BH2249" s="63"/>
      <c r="BI2249" s="63"/>
      <c r="BJ2249" s="63"/>
      <c r="BK2249" s="63"/>
      <c r="BL2249" s="63"/>
      <c r="BM2249" s="63"/>
      <c r="BN2249" s="63"/>
      <c r="BO2249" s="63"/>
      <c r="BP2249" s="63"/>
      <c r="BQ2249" s="63"/>
      <c r="BR2249" s="63"/>
      <c r="BS2249" s="63"/>
      <c r="BT2249" s="63"/>
      <c r="BU2249" s="63"/>
      <c r="BV2249" s="63"/>
      <c r="BW2249" s="63"/>
      <c r="BX2249" s="63"/>
      <c r="BY2249" s="63"/>
      <c r="BZ2249" s="63"/>
      <c r="CA2249" s="63"/>
      <c r="CB2249" s="63"/>
      <c r="CC2249" s="63"/>
      <c r="CD2249" s="63"/>
      <c r="CE2249" s="63"/>
      <c r="CF2249" s="63"/>
      <c r="CG2249" s="63"/>
      <c r="CH2249" s="63"/>
      <c r="CI2249" s="63"/>
      <c r="CJ2249" s="63"/>
      <c r="CK2249" s="63"/>
      <c r="CL2249" s="63"/>
      <c r="CM2249" s="63"/>
      <c r="CN2249" s="63"/>
      <c r="CO2249" s="63"/>
      <c r="CP2249" s="63"/>
      <c r="CR2249" s="227"/>
      <c r="CS2249" s="74"/>
    </row>
    <row r="2250" spans="1:97" s="72" customFormat="1" ht="75.75" customHeight="1">
      <c r="A2250" s="63"/>
      <c r="B2250" s="63"/>
      <c r="C2250" s="63"/>
      <c r="D2250" s="63"/>
      <c r="E2250" s="63"/>
      <c r="F2250" s="63"/>
      <c r="G2250" s="63"/>
      <c r="H2250" s="63"/>
      <c r="I2250" s="63"/>
      <c r="J2250" s="63"/>
      <c r="K2250" s="63"/>
      <c r="L2250" s="63"/>
      <c r="M2250" s="63"/>
      <c r="N2250" s="63"/>
      <c r="O2250" s="63"/>
      <c r="P2250" s="63"/>
      <c r="Q2250" s="63"/>
      <c r="R2250" s="63"/>
      <c r="S2250" s="63"/>
      <c r="T2250" s="63"/>
      <c r="U2250" s="63"/>
      <c r="V2250" s="63"/>
      <c r="W2250" s="63"/>
      <c r="X2250" s="63"/>
      <c r="Y2250" s="63"/>
      <c r="Z2250" s="63"/>
      <c r="AA2250" s="63"/>
      <c r="AB2250" s="63"/>
      <c r="AC2250" s="63"/>
      <c r="AD2250" s="63"/>
      <c r="AE2250" s="63"/>
      <c r="AF2250" s="63"/>
      <c r="AG2250" s="63"/>
      <c r="AH2250" s="63"/>
      <c r="AI2250" s="63"/>
      <c r="AJ2250" s="63"/>
      <c r="AK2250" s="63"/>
      <c r="AL2250" s="63"/>
      <c r="AM2250" s="63"/>
      <c r="AN2250" s="63"/>
      <c r="AO2250" s="63"/>
      <c r="AP2250" s="63"/>
      <c r="AQ2250" s="63"/>
      <c r="AR2250" s="63"/>
      <c r="AS2250" s="63"/>
      <c r="AT2250" s="63"/>
      <c r="AU2250" s="63"/>
      <c r="AV2250" s="63"/>
      <c r="AW2250" s="63"/>
      <c r="AX2250" s="63"/>
      <c r="AY2250" s="63"/>
      <c r="AZ2250" s="63"/>
      <c r="BA2250" s="63"/>
      <c r="BB2250" s="63"/>
      <c r="BC2250" s="63"/>
      <c r="BD2250" s="63"/>
      <c r="BE2250" s="63"/>
      <c r="BF2250" s="63"/>
      <c r="BG2250" s="63"/>
      <c r="BH2250" s="63"/>
      <c r="BI2250" s="63"/>
      <c r="BJ2250" s="63"/>
      <c r="BK2250" s="63"/>
      <c r="BL2250" s="63"/>
      <c r="BM2250" s="63"/>
      <c r="BN2250" s="63"/>
      <c r="BO2250" s="63"/>
      <c r="BP2250" s="63"/>
      <c r="BQ2250" s="63"/>
      <c r="BR2250" s="63"/>
      <c r="BS2250" s="63"/>
      <c r="BT2250" s="63"/>
      <c r="BU2250" s="63"/>
      <c r="BV2250" s="63"/>
      <c r="BW2250" s="63"/>
      <c r="BX2250" s="63"/>
      <c r="BY2250" s="63"/>
      <c r="BZ2250" s="63"/>
      <c r="CA2250" s="63"/>
      <c r="CB2250" s="63"/>
      <c r="CC2250" s="63"/>
      <c r="CD2250" s="63"/>
      <c r="CE2250" s="63"/>
      <c r="CF2250" s="63"/>
      <c r="CG2250" s="63"/>
      <c r="CH2250" s="63"/>
      <c r="CI2250" s="63"/>
      <c r="CJ2250" s="63"/>
      <c r="CK2250" s="63"/>
      <c r="CL2250" s="63"/>
      <c r="CM2250" s="63"/>
      <c r="CN2250" s="63"/>
      <c r="CO2250" s="63"/>
      <c r="CP2250" s="63"/>
      <c r="CR2250" s="227"/>
      <c r="CS2250" s="74"/>
    </row>
    <row r="2251" spans="1:97" s="72" customFormat="1" ht="75.75" customHeight="1">
      <c r="A2251" s="63"/>
      <c r="B2251" s="63"/>
      <c r="C2251" s="63"/>
      <c r="D2251" s="63"/>
      <c r="E2251" s="63"/>
      <c r="F2251" s="63"/>
      <c r="G2251" s="63"/>
      <c r="H2251" s="63"/>
      <c r="I2251" s="63"/>
      <c r="J2251" s="63"/>
      <c r="K2251" s="63"/>
      <c r="L2251" s="63"/>
      <c r="M2251" s="63"/>
      <c r="N2251" s="63"/>
      <c r="O2251" s="63"/>
      <c r="P2251" s="63"/>
      <c r="Q2251" s="63"/>
      <c r="R2251" s="63"/>
      <c r="S2251" s="63"/>
      <c r="T2251" s="63"/>
      <c r="U2251" s="63"/>
      <c r="V2251" s="63"/>
      <c r="W2251" s="63"/>
      <c r="X2251" s="63"/>
      <c r="Y2251" s="63"/>
      <c r="Z2251" s="63"/>
      <c r="AA2251" s="63"/>
      <c r="AB2251" s="63"/>
      <c r="AC2251" s="63"/>
      <c r="AD2251" s="63"/>
      <c r="AE2251" s="63"/>
      <c r="AF2251" s="63"/>
      <c r="AG2251" s="63"/>
      <c r="AH2251" s="63"/>
      <c r="AI2251" s="63"/>
      <c r="AJ2251" s="63"/>
      <c r="AK2251" s="63"/>
      <c r="AL2251" s="63"/>
      <c r="AM2251" s="63"/>
      <c r="AN2251" s="63"/>
      <c r="AO2251" s="63"/>
      <c r="AP2251" s="63"/>
      <c r="AQ2251" s="63"/>
      <c r="AR2251" s="63"/>
      <c r="AS2251" s="63"/>
      <c r="AT2251" s="63"/>
      <c r="AU2251" s="63"/>
      <c r="AV2251" s="63"/>
      <c r="AW2251" s="63"/>
      <c r="AX2251" s="63"/>
      <c r="AY2251" s="63"/>
      <c r="AZ2251" s="63"/>
      <c r="BA2251" s="63"/>
      <c r="BB2251" s="63"/>
      <c r="BC2251" s="63"/>
      <c r="BD2251" s="63"/>
      <c r="BE2251" s="63"/>
      <c r="BF2251" s="63"/>
      <c r="BG2251" s="63"/>
      <c r="BH2251" s="63"/>
      <c r="BI2251" s="63"/>
      <c r="BJ2251" s="63"/>
      <c r="BK2251" s="63"/>
      <c r="BL2251" s="63"/>
      <c r="BM2251" s="63"/>
      <c r="BN2251" s="63"/>
      <c r="BO2251" s="63"/>
      <c r="BP2251" s="63"/>
      <c r="BQ2251" s="63"/>
      <c r="BR2251" s="63"/>
      <c r="BS2251" s="63"/>
      <c r="BT2251" s="63"/>
      <c r="BU2251" s="63"/>
      <c r="BV2251" s="63"/>
      <c r="BW2251" s="63"/>
      <c r="BX2251" s="63"/>
      <c r="BY2251" s="63"/>
      <c r="BZ2251" s="63"/>
      <c r="CA2251" s="63"/>
      <c r="CB2251" s="63"/>
      <c r="CC2251" s="63"/>
      <c r="CD2251" s="63"/>
      <c r="CE2251" s="63"/>
      <c r="CF2251" s="63"/>
      <c r="CG2251" s="63"/>
      <c r="CH2251" s="63"/>
      <c r="CI2251" s="63"/>
      <c r="CJ2251" s="63"/>
      <c r="CK2251" s="63"/>
      <c r="CL2251" s="63"/>
      <c r="CM2251" s="63"/>
      <c r="CN2251" s="63"/>
      <c r="CO2251" s="63"/>
      <c r="CP2251" s="63"/>
      <c r="CR2251" s="227"/>
      <c r="CS2251" s="74"/>
    </row>
    <row r="2252" spans="1:97" s="72" customFormat="1" ht="75.75" customHeight="1">
      <c r="A2252" s="63"/>
      <c r="B2252" s="63"/>
      <c r="C2252" s="63"/>
      <c r="D2252" s="63"/>
      <c r="E2252" s="63"/>
      <c r="F2252" s="63"/>
      <c r="G2252" s="63"/>
      <c r="H2252" s="63"/>
      <c r="I2252" s="63"/>
      <c r="J2252" s="63"/>
      <c r="K2252" s="63"/>
      <c r="L2252" s="63"/>
      <c r="M2252" s="63"/>
      <c r="N2252" s="63"/>
      <c r="O2252" s="63"/>
      <c r="P2252" s="63"/>
      <c r="Q2252" s="63"/>
      <c r="R2252" s="63"/>
      <c r="S2252" s="63"/>
      <c r="T2252" s="63"/>
      <c r="U2252" s="63"/>
      <c r="V2252" s="63"/>
      <c r="W2252" s="63"/>
      <c r="X2252" s="63"/>
      <c r="Y2252" s="63"/>
      <c r="Z2252" s="63"/>
      <c r="AA2252" s="63"/>
      <c r="AB2252" s="63"/>
      <c r="AC2252" s="63"/>
      <c r="AD2252" s="63"/>
      <c r="AE2252" s="63"/>
      <c r="AF2252" s="63"/>
      <c r="AG2252" s="63"/>
      <c r="AH2252" s="63"/>
      <c r="AI2252" s="63"/>
      <c r="AJ2252" s="63"/>
      <c r="AK2252" s="63"/>
      <c r="AL2252" s="63"/>
      <c r="AM2252" s="63"/>
      <c r="AN2252" s="63"/>
      <c r="AO2252" s="63"/>
      <c r="AP2252" s="63"/>
      <c r="AQ2252" s="63"/>
      <c r="AR2252" s="63"/>
      <c r="AS2252" s="63"/>
      <c r="AT2252" s="63"/>
      <c r="AU2252" s="63"/>
      <c r="AV2252" s="63"/>
      <c r="AW2252" s="63"/>
      <c r="AX2252" s="63"/>
      <c r="AY2252" s="63"/>
      <c r="AZ2252" s="63"/>
      <c r="BA2252" s="63"/>
      <c r="BB2252" s="63"/>
      <c r="BC2252" s="63"/>
      <c r="BD2252" s="63"/>
      <c r="BE2252" s="63"/>
      <c r="BF2252" s="63"/>
      <c r="BG2252" s="63"/>
      <c r="BH2252" s="63"/>
      <c r="BI2252" s="63"/>
      <c r="BJ2252" s="63"/>
      <c r="BK2252" s="63"/>
      <c r="BL2252" s="63"/>
      <c r="BM2252" s="63"/>
      <c r="BN2252" s="63"/>
      <c r="BO2252" s="63"/>
      <c r="BP2252" s="63"/>
      <c r="BQ2252" s="63"/>
      <c r="BR2252" s="63"/>
      <c r="BS2252" s="63"/>
      <c r="BT2252" s="63"/>
      <c r="BU2252" s="63"/>
      <c r="BV2252" s="63"/>
      <c r="BW2252" s="63"/>
      <c r="BX2252" s="63"/>
      <c r="BY2252" s="63"/>
      <c r="BZ2252" s="63"/>
      <c r="CA2252" s="63"/>
      <c r="CB2252" s="63"/>
      <c r="CC2252" s="63"/>
      <c r="CD2252" s="63"/>
      <c r="CE2252" s="63"/>
      <c r="CF2252" s="63"/>
      <c r="CG2252" s="63"/>
      <c r="CH2252" s="63"/>
      <c r="CI2252" s="63"/>
      <c r="CJ2252" s="63"/>
      <c r="CK2252" s="63"/>
      <c r="CL2252" s="63"/>
      <c r="CM2252" s="63"/>
      <c r="CN2252" s="63"/>
      <c r="CO2252" s="63"/>
      <c r="CP2252" s="63"/>
      <c r="CR2252" s="227"/>
      <c r="CS2252" s="74"/>
    </row>
    <row r="2253" spans="1:97" s="72" customFormat="1" ht="75.75" customHeight="1">
      <c r="A2253" s="63"/>
      <c r="B2253" s="63"/>
      <c r="C2253" s="63"/>
      <c r="D2253" s="63"/>
      <c r="E2253" s="63"/>
      <c r="F2253" s="63"/>
      <c r="G2253" s="63"/>
      <c r="H2253" s="63"/>
      <c r="I2253" s="63"/>
      <c r="J2253" s="63"/>
      <c r="K2253" s="63"/>
      <c r="L2253" s="63"/>
      <c r="M2253" s="63"/>
      <c r="N2253" s="63"/>
      <c r="O2253" s="63"/>
      <c r="P2253" s="63"/>
      <c r="Q2253" s="63"/>
      <c r="R2253" s="63"/>
      <c r="S2253" s="63"/>
      <c r="T2253" s="63"/>
      <c r="U2253" s="63"/>
      <c r="V2253" s="63"/>
      <c r="W2253" s="63"/>
      <c r="X2253" s="63"/>
      <c r="Y2253" s="63"/>
      <c r="Z2253" s="63"/>
      <c r="AA2253" s="63"/>
      <c r="AB2253" s="63"/>
      <c r="AC2253" s="63"/>
      <c r="AD2253" s="63"/>
      <c r="AE2253" s="63"/>
      <c r="AF2253" s="63"/>
      <c r="AG2253" s="63"/>
      <c r="AH2253" s="63"/>
      <c r="AI2253" s="63"/>
      <c r="AJ2253" s="63"/>
      <c r="AK2253" s="63"/>
      <c r="AL2253" s="63"/>
      <c r="AM2253" s="63"/>
      <c r="AN2253" s="63"/>
      <c r="AO2253" s="63"/>
      <c r="AP2253" s="63"/>
      <c r="AQ2253" s="63"/>
      <c r="AR2253" s="63"/>
      <c r="AS2253" s="63"/>
      <c r="AT2253" s="63"/>
      <c r="AU2253" s="63"/>
      <c r="AV2253" s="63"/>
      <c r="AW2253" s="63"/>
      <c r="AX2253" s="63"/>
      <c r="AY2253" s="63"/>
      <c r="AZ2253" s="63"/>
      <c r="BA2253" s="63"/>
      <c r="BB2253" s="63"/>
      <c r="BC2253" s="63"/>
      <c r="BD2253" s="63"/>
      <c r="BE2253" s="63"/>
      <c r="BF2253" s="63"/>
      <c r="BG2253" s="63"/>
      <c r="BH2253" s="63"/>
      <c r="BI2253" s="63"/>
      <c r="BJ2253" s="63"/>
      <c r="BK2253" s="63"/>
      <c r="BL2253" s="63"/>
      <c r="BM2253" s="63"/>
      <c r="BN2253" s="63"/>
      <c r="BO2253" s="63"/>
      <c r="BP2253" s="63"/>
      <c r="BQ2253" s="63"/>
      <c r="BR2253" s="63"/>
      <c r="BS2253" s="63"/>
      <c r="BT2253" s="63"/>
      <c r="BU2253" s="63"/>
      <c r="BV2253" s="63"/>
      <c r="BW2253" s="63"/>
      <c r="BX2253" s="63"/>
      <c r="BY2253" s="63"/>
      <c r="BZ2253" s="63"/>
      <c r="CA2253" s="63"/>
      <c r="CB2253" s="63"/>
      <c r="CC2253" s="63"/>
      <c r="CD2253" s="63"/>
      <c r="CE2253" s="63"/>
      <c r="CF2253" s="63"/>
      <c r="CG2253" s="63"/>
      <c r="CH2253" s="63"/>
      <c r="CI2253" s="63"/>
      <c r="CJ2253" s="63"/>
      <c r="CK2253" s="63"/>
      <c r="CL2253" s="63"/>
      <c r="CM2253" s="63"/>
      <c r="CN2253" s="63"/>
      <c r="CO2253" s="63"/>
      <c r="CP2253" s="63"/>
      <c r="CR2253" s="227"/>
      <c r="CS2253" s="74"/>
    </row>
    <row r="2254" spans="1:97" s="72" customFormat="1" ht="75.75" customHeight="1">
      <c r="A2254" s="63"/>
      <c r="B2254" s="63"/>
      <c r="C2254" s="63"/>
      <c r="D2254" s="63"/>
      <c r="E2254" s="63"/>
      <c r="F2254" s="63"/>
      <c r="G2254" s="63"/>
      <c r="H2254" s="63"/>
      <c r="I2254" s="63"/>
      <c r="J2254" s="63"/>
      <c r="K2254" s="63"/>
      <c r="L2254" s="63"/>
      <c r="M2254" s="63"/>
      <c r="N2254" s="63"/>
      <c r="O2254" s="63"/>
      <c r="P2254" s="63"/>
      <c r="Q2254" s="63"/>
      <c r="R2254" s="63"/>
      <c r="S2254" s="63"/>
      <c r="T2254" s="63"/>
      <c r="U2254" s="63"/>
      <c r="V2254" s="63"/>
      <c r="W2254" s="63"/>
      <c r="X2254" s="63"/>
      <c r="Y2254" s="63"/>
      <c r="Z2254" s="63"/>
      <c r="AA2254" s="63"/>
      <c r="AB2254" s="63"/>
      <c r="AC2254" s="63"/>
      <c r="AD2254" s="63"/>
      <c r="AE2254" s="63"/>
      <c r="AF2254" s="63"/>
      <c r="AG2254" s="63"/>
      <c r="AH2254" s="63"/>
      <c r="AI2254" s="63"/>
      <c r="AJ2254" s="63"/>
      <c r="AK2254" s="63"/>
      <c r="AL2254" s="63"/>
      <c r="AM2254" s="63"/>
      <c r="AN2254" s="63"/>
      <c r="AO2254" s="63"/>
      <c r="AP2254" s="63"/>
      <c r="AQ2254" s="63"/>
      <c r="AR2254" s="63"/>
      <c r="AS2254" s="63"/>
      <c r="AT2254" s="63"/>
      <c r="AU2254" s="63"/>
      <c r="AV2254" s="63"/>
      <c r="AW2254" s="63"/>
      <c r="AX2254" s="63"/>
      <c r="AY2254" s="63"/>
      <c r="AZ2254" s="63"/>
      <c r="BA2254" s="63"/>
      <c r="BB2254" s="63"/>
      <c r="BC2254" s="63"/>
      <c r="BD2254" s="63"/>
      <c r="BE2254" s="63"/>
      <c r="BF2254" s="63"/>
      <c r="BG2254" s="63"/>
      <c r="BH2254" s="63"/>
      <c r="BI2254" s="63"/>
      <c r="BJ2254" s="63"/>
      <c r="BK2254" s="63"/>
      <c r="BL2254" s="63"/>
      <c r="BM2254" s="63"/>
      <c r="BN2254" s="63"/>
      <c r="BO2254" s="63"/>
      <c r="BP2254" s="63"/>
      <c r="BQ2254" s="63"/>
      <c r="BR2254" s="63"/>
      <c r="BS2254" s="63"/>
      <c r="BT2254" s="63"/>
      <c r="BU2254" s="63"/>
      <c r="BV2254" s="63"/>
      <c r="BW2254" s="63"/>
      <c r="BX2254" s="63"/>
      <c r="BY2254" s="63"/>
      <c r="BZ2254" s="63"/>
      <c r="CA2254" s="63"/>
      <c r="CB2254" s="63"/>
      <c r="CC2254" s="63"/>
      <c r="CD2254" s="63"/>
      <c r="CE2254" s="63"/>
      <c r="CF2254" s="63"/>
      <c r="CG2254" s="63"/>
      <c r="CH2254" s="63"/>
      <c r="CI2254" s="63"/>
      <c r="CJ2254" s="63"/>
      <c r="CK2254" s="63"/>
      <c r="CL2254" s="63"/>
      <c r="CM2254" s="63"/>
      <c r="CN2254" s="63"/>
      <c r="CO2254" s="63"/>
      <c r="CP2254" s="63"/>
      <c r="CR2254" s="227"/>
      <c r="CS2254" s="74"/>
    </row>
    <row r="2255" spans="1:97" s="72" customFormat="1" ht="75.75" customHeight="1">
      <c r="A2255" s="63"/>
      <c r="B2255" s="63"/>
      <c r="C2255" s="63"/>
      <c r="D2255" s="63"/>
      <c r="E2255" s="63"/>
      <c r="F2255" s="63"/>
      <c r="G2255" s="63"/>
      <c r="H2255" s="63"/>
      <c r="I2255" s="63"/>
      <c r="J2255" s="63"/>
      <c r="K2255" s="63"/>
      <c r="L2255" s="63"/>
      <c r="M2255" s="63"/>
      <c r="N2255" s="63"/>
      <c r="O2255" s="63"/>
      <c r="P2255" s="63"/>
      <c r="Q2255" s="63"/>
      <c r="R2255" s="63"/>
      <c r="S2255" s="63"/>
      <c r="T2255" s="63"/>
      <c r="U2255" s="63"/>
      <c r="V2255" s="63"/>
      <c r="W2255" s="63"/>
      <c r="X2255" s="63"/>
      <c r="Y2255" s="63"/>
      <c r="Z2255" s="63"/>
      <c r="AA2255" s="63"/>
      <c r="AB2255" s="63"/>
      <c r="AC2255" s="63"/>
      <c r="AD2255" s="63"/>
      <c r="AE2255" s="63"/>
      <c r="AF2255" s="63"/>
      <c r="AG2255" s="63"/>
      <c r="AH2255" s="63"/>
      <c r="AI2255" s="63"/>
      <c r="AJ2255" s="63"/>
      <c r="AK2255" s="63"/>
      <c r="AL2255" s="63"/>
      <c r="AM2255" s="63"/>
      <c r="AN2255" s="63"/>
      <c r="AO2255" s="63"/>
      <c r="AP2255" s="63"/>
      <c r="AQ2255" s="63"/>
      <c r="AR2255" s="63"/>
      <c r="AS2255" s="63"/>
      <c r="AT2255" s="63"/>
      <c r="AU2255" s="63"/>
      <c r="AV2255" s="63"/>
      <c r="AW2255" s="63"/>
      <c r="AX2255" s="63"/>
      <c r="AY2255" s="63"/>
      <c r="AZ2255" s="63"/>
      <c r="BA2255" s="63"/>
      <c r="BB2255" s="63"/>
      <c r="BC2255" s="63"/>
      <c r="BD2255" s="63"/>
      <c r="BE2255" s="63"/>
      <c r="BF2255" s="63"/>
      <c r="BG2255" s="63"/>
      <c r="BH2255" s="63"/>
      <c r="BI2255" s="63"/>
      <c r="BJ2255" s="63"/>
      <c r="BK2255" s="63"/>
      <c r="BL2255" s="63"/>
      <c r="BM2255" s="63"/>
      <c r="BN2255" s="63"/>
      <c r="BO2255" s="63"/>
      <c r="BP2255" s="63"/>
      <c r="BQ2255" s="63"/>
      <c r="BR2255" s="63"/>
      <c r="BS2255" s="63"/>
      <c r="BT2255" s="63"/>
      <c r="BU2255" s="63"/>
      <c r="BV2255" s="63"/>
      <c r="BW2255" s="63"/>
      <c r="BX2255" s="63"/>
      <c r="BY2255" s="63"/>
      <c r="BZ2255" s="63"/>
      <c r="CA2255" s="63"/>
      <c r="CB2255" s="63"/>
      <c r="CC2255" s="63"/>
      <c r="CD2255" s="63"/>
      <c r="CE2255" s="63"/>
      <c r="CF2255" s="63"/>
      <c r="CG2255" s="63"/>
      <c r="CH2255" s="63"/>
      <c r="CI2255" s="63"/>
      <c r="CJ2255" s="63"/>
      <c r="CK2255" s="63"/>
      <c r="CL2255" s="63"/>
      <c r="CM2255" s="63"/>
      <c r="CN2255" s="63"/>
      <c r="CO2255" s="63"/>
      <c r="CP2255" s="63"/>
      <c r="CR2255" s="227"/>
      <c r="CS2255" s="74"/>
    </row>
    <row r="2256" spans="1:97" s="72" customFormat="1" ht="75.75" customHeight="1">
      <c r="A2256" s="63"/>
      <c r="B2256" s="63"/>
      <c r="C2256" s="63"/>
      <c r="D2256" s="63"/>
      <c r="E2256" s="63"/>
      <c r="F2256" s="63"/>
      <c r="G2256" s="63"/>
      <c r="H2256" s="63"/>
      <c r="I2256" s="63"/>
      <c r="J2256" s="63"/>
      <c r="K2256" s="63"/>
      <c r="L2256" s="63"/>
      <c r="M2256" s="63"/>
      <c r="N2256" s="63"/>
      <c r="O2256" s="63"/>
      <c r="P2256" s="63"/>
      <c r="Q2256" s="63"/>
      <c r="R2256" s="63"/>
      <c r="S2256" s="63"/>
      <c r="T2256" s="63"/>
      <c r="U2256" s="63"/>
      <c r="V2256" s="63"/>
      <c r="W2256" s="63"/>
      <c r="X2256" s="63"/>
      <c r="Y2256" s="63"/>
      <c r="Z2256" s="63"/>
      <c r="AA2256" s="63"/>
      <c r="AB2256" s="63"/>
      <c r="AC2256" s="63"/>
      <c r="AD2256" s="63"/>
      <c r="AE2256" s="63"/>
      <c r="AF2256" s="63"/>
      <c r="AG2256" s="63"/>
      <c r="AH2256" s="63"/>
      <c r="AI2256" s="63"/>
      <c r="AJ2256" s="63"/>
      <c r="AK2256" s="63"/>
      <c r="AL2256" s="63"/>
      <c r="AM2256" s="63"/>
      <c r="AN2256" s="63"/>
      <c r="AO2256" s="63"/>
      <c r="AP2256" s="63"/>
      <c r="AQ2256" s="63"/>
      <c r="AR2256" s="63"/>
      <c r="AS2256" s="63"/>
      <c r="AT2256" s="63"/>
      <c r="AU2256" s="63"/>
      <c r="AV2256" s="63"/>
      <c r="AW2256" s="63"/>
      <c r="AX2256" s="63"/>
      <c r="AY2256" s="63"/>
      <c r="AZ2256" s="63"/>
      <c r="BA2256" s="63"/>
      <c r="BB2256" s="63"/>
      <c r="BC2256" s="63"/>
      <c r="BD2256" s="63"/>
      <c r="BE2256" s="63"/>
      <c r="BF2256" s="63"/>
      <c r="BG2256" s="63"/>
      <c r="BH2256" s="63"/>
      <c r="BI2256" s="63"/>
      <c r="BJ2256" s="63"/>
      <c r="BK2256" s="63"/>
      <c r="BL2256" s="63"/>
      <c r="BM2256" s="63"/>
      <c r="BN2256" s="63"/>
      <c r="BO2256" s="63"/>
      <c r="BP2256" s="63"/>
      <c r="BQ2256" s="63"/>
      <c r="BR2256" s="63"/>
      <c r="BS2256" s="63"/>
      <c r="BT2256" s="63"/>
      <c r="BU2256" s="63"/>
      <c r="BV2256" s="63"/>
      <c r="BW2256" s="63"/>
      <c r="BX2256" s="63"/>
      <c r="BY2256" s="63"/>
      <c r="BZ2256" s="63"/>
      <c r="CA2256" s="63"/>
      <c r="CB2256" s="63"/>
      <c r="CC2256" s="63"/>
      <c r="CD2256" s="63"/>
      <c r="CE2256" s="63"/>
      <c r="CF2256" s="63"/>
      <c r="CG2256" s="63"/>
      <c r="CH2256" s="63"/>
      <c r="CI2256" s="63"/>
      <c r="CJ2256" s="63"/>
      <c r="CK2256" s="63"/>
      <c r="CL2256" s="63"/>
      <c r="CM2256" s="63"/>
      <c r="CN2256" s="63"/>
      <c r="CO2256" s="63"/>
      <c r="CP2256" s="63"/>
      <c r="CR2256" s="227"/>
      <c r="CS2256" s="74"/>
    </row>
    <row r="2257" spans="1:97" s="72" customFormat="1" ht="75.75" customHeight="1">
      <c r="A2257" s="63"/>
      <c r="B2257" s="63"/>
      <c r="C2257" s="63"/>
      <c r="D2257" s="63"/>
      <c r="E2257" s="63"/>
      <c r="F2257" s="63"/>
      <c r="G2257" s="63"/>
      <c r="H2257" s="63"/>
      <c r="I2257" s="63"/>
      <c r="J2257" s="63"/>
      <c r="K2257" s="63"/>
      <c r="L2257" s="63"/>
      <c r="M2257" s="63"/>
      <c r="N2257" s="63"/>
      <c r="O2257" s="63"/>
      <c r="P2257" s="63"/>
      <c r="Q2257" s="63"/>
      <c r="R2257" s="63"/>
      <c r="S2257" s="63"/>
      <c r="T2257" s="63"/>
      <c r="U2257" s="63"/>
      <c r="V2257" s="63"/>
      <c r="W2257" s="63"/>
      <c r="X2257" s="63"/>
      <c r="Y2257" s="63"/>
      <c r="Z2257" s="63"/>
      <c r="AA2257" s="63"/>
      <c r="AB2257" s="63"/>
      <c r="AC2257" s="63"/>
      <c r="AD2257" s="63"/>
      <c r="AE2257" s="63"/>
      <c r="AF2257" s="63"/>
      <c r="AG2257" s="63"/>
      <c r="AH2257" s="63"/>
      <c r="AI2257" s="63"/>
      <c r="AJ2257" s="63"/>
      <c r="AK2257" s="63"/>
      <c r="AL2257" s="63"/>
      <c r="AM2257" s="63"/>
      <c r="AN2257" s="63"/>
      <c r="AO2257" s="63"/>
      <c r="AP2257" s="63"/>
      <c r="AQ2257" s="63"/>
      <c r="AR2257" s="63"/>
      <c r="AS2257" s="63"/>
      <c r="AT2257" s="63"/>
      <c r="AU2257" s="63"/>
      <c r="AV2257" s="63"/>
      <c r="AW2257" s="63"/>
      <c r="AX2257" s="63"/>
      <c r="AY2257" s="63"/>
      <c r="AZ2257" s="63"/>
      <c r="BA2257" s="63"/>
      <c r="BB2257" s="63"/>
      <c r="BC2257" s="63"/>
      <c r="BD2257" s="63"/>
      <c r="BE2257" s="63"/>
      <c r="BF2257" s="63"/>
      <c r="BG2257" s="63"/>
      <c r="BH2257" s="63"/>
      <c r="BI2257" s="63"/>
      <c r="BJ2257" s="63"/>
      <c r="BK2257" s="63"/>
      <c r="BL2257" s="63"/>
      <c r="BM2257" s="63"/>
      <c r="BN2257" s="63"/>
      <c r="BO2257" s="63"/>
      <c r="BP2257" s="63"/>
      <c r="BQ2257" s="63"/>
      <c r="BR2257" s="63"/>
      <c r="BS2257" s="63"/>
      <c r="BT2257" s="63"/>
      <c r="BU2257" s="63"/>
      <c r="BV2257" s="63"/>
      <c r="BW2257" s="63"/>
      <c r="BX2257" s="63"/>
      <c r="BY2257" s="63"/>
      <c r="BZ2257" s="63"/>
      <c r="CA2257" s="63"/>
      <c r="CB2257" s="63"/>
      <c r="CC2257" s="63"/>
      <c r="CD2257" s="63"/>
      <c r="CE2257" s="63"/>
      <c r="CF2257" s="63"/>
      <c r="CG2257" s="63"/>
      <c r="CH2257" s="63"/>
      <c r="CI2257" s="63"/>
      <c r="CJ2257" s="63"/>
      <c r="CK2257" s="63"/>
      <c r="CL2257" s="63"/>
      <c r="CM2257" s="63"/>
      <c r="CN2257" s="63"/>
      <c r="CO2257" s="63"/>
      <c r="CP2257" s="63"/>
      <c r="CR2257" s="227"/>
      <c r="CS2257" s="74"/>
    </row>
    <row r="2258" spans="1:97" s="72" customFormat="1" ht="75.75" customHeight="1">
      <c r="A2258" s="63"/>
      <c r="B2258" s="63"/>
      <c r="C2258" s="63"/>
      <c r="D2258" s="63"/>
      <c r="E2258" s="63"/>
      <c r="F2258" s="63"/>
      <c r="G2258" s="63"/>
      <c r="H2258" s="63"/>
      <c r="I2258" s="63"/>
      <c r="J2258" s="63"/>
      <c r="K2258" s="63"/>
      <c r="L2258" s="63"/>
      <c r="M2258" s="63"/>
      <c r="N2258" s="63"/>
      <c r="O2258" s="63"/>
      <c r="P2258" s="63"/>
      <c r="Q2258" s="63"/>
      <c r="R2258" s="63"/>
      <c r="S2258" s="63"/>
      <c r="T2258" s="63"/>
      <c r="U2258" s="63"/>
      <c r="V2258" s="63"/>
      <c r="W2258" s="63"/>
      <c r="X2258" s="63"/>
      <c r="Y2258" s="63"/>
      <c r="Z2258" s="63"/>
      <c r="AA2258" s="63"/>
      <c r="AB2258" s="63"/>
      <c r="AC2258" s="63"/>
      <c r="AD2258" s="63"/>
      <c r="AE2258" s="63"/>
      <c r="AF2258" s="63"/>
      <c r="AG2258" s="63"/>
      <c r="AH2258" s="63"/>
      <c r="AI2258" s="63"/>
      <c r="AJ2258" s="63"/>
      <c r="AK2258" s="63"/>
      <c r="AL2258" s="63"/>
      <c r="AM2258" s="63"/>
      <c r="AN2258" s="63"/>
      <c r="AO2258" s="63"/>
      <c r="AP2258" s="63"/>
      <c r="AQ2258" s="63"/>
      <c r="AR2258" s="63"/>
      <c r="AS2258" s="63"/>
      <c r="AT2258" s="63"/>
      <c r="AU2258" s="63"/>
      <c r="AV2258" s="63"/>
      <c r="AW2258" s="63"/>
      <c r="AX2258" s="63"/>
      <c r="AY2258" s="63"/>
      <c r="AZ2258" s="63"/>
      <c r="BA2258" s="63"/>
      <c r="BB2258" s="63"/>
      <c r="BC2258" s="63"/>
      <c r="BD2258" s="63"/>
      <c r="BE2258" s="63"/>
      <c r="BF2258" s="63"/>
      <c r="BG2258" s="63"/>
      <c r="BH2258" s="63"/>
      <c r="BI2258" s="63"/>
      <c r="BJ2258" s="63"/>
      <c r="BK2258" s="63"/>
      <c r="BL2258" s="63"/>
      <c r="BM2258" s="63"/>
      <c r="BN2258" s="63"/>
      <c r="BO2258" s="63"/>
      <c r="BP2258" s="63"/>
      <c r="BQ2258" s="63"/>
      <c r="BR2258" s="63"/>
      <c r="BS2258" s="63"/>
      <c r="BT2258" s="63"/>
      <c r="BU2258" s="63"/>
      <c r="BV2258" s="63"/>
      <c r="BW2258" s="63"/>
      <c r="BX2258" s="63"/>
      <c r="BY2258" s="63"/>
      <c r="BZ2258" s="63"/>
      <c r="CA2258" s="63"/>
      <c r="CB2258" s="63"/>
      <c r="CC2258" s="63"/>
      <c r="CD2258" s="63"/>
      <c r="CE2258" s="63"/>
      <c r="CF2258" s="63"/>
      <c r="CG2258" s="63"/>
      <c r="CH2258" s="63"/>
      <c r="CI2258" s="63"/>
      <c r="CJ2258" s="63"/>
      <c r="CK2258" s="63"/>
      <c r="CL2258" s="63"/>
      <c r="CM2258" s="63"/>
      <c r="CN2258" s="63"/>
      <c r="CO2258" s="63"/>
      <c r="CP2258" s="63"/>
      <c r="CR2258" s="227"/>
      <c r="CS2258" s="74"/>
    </row>
    <row r="2259" spans="1:97" s="72" customFormat="1" ht="75.75" customHeight="1">
      <c r="A2259" s="63"/>
      <c r="B2259" s="63"/>
      <c r="C2259" s="63"/>
      <c r="D2259" s="63"/>
      <c r="E2259" s="63"/>
      <c r="F2259" s="63"/>
      <c r="G2259" s="63"/>
      <c r="H2259" s="63"/>
      <c r="I2259" s="63"/>
      <c r="J2259" s="63"/>
      <c r="K2259" s="63"/>
      <c r="L2259" s="63"/>
      <c r="M2259" s="63"/>
      <c r="N2259" s="63"/>
      <c r="O2259" s="63"/>
      <c r="P2259" s="63"/>
      <c r="Q2259" s="63"/>
      <c r="R2259" s="63"/>
      <c r="S2259" s="63"/>
      <c r="T2259" s="63"/>
      <c r="U2259" s="63"/>
      <c r="V2259" s="63"/>
      <c r="W2259" s="63"/>
      <c r="X2259" s="63"/>
      <c r="Y2259" s="63"/>
      <c r="Z2259" s="63"/>
      <c r="AA2259" s="63"/>
      <c r="AB2259" s="63"/>
      <c r="AC2259" s="63"/>
      <c r="AD2259" s="63"/>
      <c r="AE2259" s="63"/>
      <c r="AF2259" s="63"/>
      <c r="AG2259" s="63"/>
      <c r="AH2259" s="63"/>
      <c r="AI2259" s="63"/>
      <c r="AJ2259" s="63"/>
      <c r="AK2259" s="63"/>
      <c r="AL2259" s="63"/>
      <c r="AM2259" s="63"/>
      <c r="AN2259" s="63"/>
      <c r="AO2259" s="63"/>
      <c r="AP2259" s="63"/>
      <c r="AQ2259" s="63"/>
      <c r="AR2259" s="63"/>
      <c r="AS2259" s="63"/>
      <c r="AT2259" s="63"/>
      <c r="AU2259" s="63"/>
      <c r="AV2259" s="63"/>
      <c r="AW2259" s="63"/>
      <c r="AX2259" s="63"/>
      <c r="AY2259" s="63"/>
      <c r="AZ2259" s="63"/>
      <c r="BA2259" s="63"/>
      <c r="BB2259" s="63"/>
      <c r="BC2259" s="63"/>
      <c r="BD2259" s="63"/>
      <c r="BE2259" s="63"/>
      <c r="BF2259" s="63"/>
      <c r="BG2259" s="63"/>
      <c r="BH2259" s="63"/>
      <c r="BI2259" s="63"/>
      <c r="BJ2259" s="63"/>
      <c r="BK2259" s="63"/>
      <c r="BL2259" s="63"/>
      <c r="BM2259" s="63"/>
      <c r="BN2259" s="63"/>
      <c r="BO2259" s="63"/>
      <c r="BP2259" s="63"/>
      <c r="BQ2259" s="63"/>
      <c r="BR2259" s="63"/>
      <c r="BS2259" s="63"/>
      <c r="BT2259" s="63"/>
      <c r="BU2259" s="63"/>
      <c r="BV2259" s="63"/>
      <c r="BW2259" s="63"/>
      <c r="BX2259" s="63"/>
      <c r="BY2259" s="63"/>
      <c r="BZ2259" s="63"/>
      <c r="CA2259" s="63"/>
      <c r="CB2259" s="63"/>
      <c r="CC2259" s="63"/>
      <c r="CD2259" s="63"/>
      <c r="CE2259" s="63"/>
      <c r="CF2259" s="63"/>
      <c r="CG2259" s="63"/>
      <c r="CH2259" s="63"/>
      <c r="CI2259" s="63"/>
      <c r="CJ2259" s="63"/>
      <c r="CK2259" s="63"/>
      <c r="CL2259" s="63"/>
      <c r="CM2259" s="63"/>
      <c r="CN2259" s="63"/>
      <c r="CO2259" s="63"/>
      <c r="CP2259" s="63"/>
      <c r="CR2259" s="227"/>
      <c r="CS2259" s="74"/>
    </row>
    <row r="2260" spans="1:97" s="72" customFormat="1" ht="75.75" customHeight="1">
      <c r="A2260" s="63"/>
      <c r="B2260" s="63"/>
      <c r="C2260" s="63"/>
      <c r="D2260" s="63"/>
      <c r="E2260" s="63"/>
      <c r="F2260" s="63"/>
      <c r="G2260" s="63"/>
      <c r="H2260" s="63"/>
      <c r="I2260" s="63"/>
      <c r="J2260" s="63"/>
      <c r="K2260" s="63"/>
      <c r="L2260" s="63"/>
      <c r="M2260" s="63"/>
      <c r="N2260" s="63"/>
      <c r="O2260" s="63"/>
      <c r="P2260" s="63"/>
      <c r="Q2260" s="63"/>
      <c r="R2260" s="63"/>
      <c r="S2260" s="63"/>
      <c r="T2260" s="63"/>
      <c r="U2260" s="63"/>
      <c r="V2260" s="63"/>
      <c r="W2260" s="63"/>
      <c r="X2260" s="63"/>
      <c r="Y2260" s="63"/>
      <c r="Z2260" s="63"/>
      <c r="AA2260" s="63"/>
      <c r="AB2260" s="63"/>
      <c r="AC2260" s="63"/>
      <c r="AD2260" s="63"/>
      <c r="AE2260" s="63"/>
      <c r="AF2260" s="63"/>
      <c r="AG2260" s="63"/>
      <c r="AH2260" s="63"/>
      <c r="AI2260" s="63"/>
      <c r="AJ2260" s="63"/>
      <c r="AK2260" s="63"/>
      <c r="AL2260" s="63"/>
      <c r="AM2260" s="63"/>
      <c r="AN2260" s="63"/>
      <c r="AO2260" s="63"/>
      <c r="AP2260" s="63"/>
      <c r="AQ2260" s="63"/>
      <c r="AR2260" s="63"/>
      <c r="AS2260" s="63"/>
      <c r="AT2260" s="63"/>
      <c r="AU2260" s="63"/>
      <c r="AV2260" s="63"/>
      <c r="AW2260" s="63"/>
      <c r="AX2260" s="63"/>
      <c r="AY2260" s="63"/>
      <c r="AZ2260" s="63"/>
      <c r="BA2260" s="63"/>
      <c r="BB2260" s="63"/>
      <c r="BC2260" s="63"/>
      <c r="BD2260" s="63"/>
      <c r="BE2260" s="63"/>
      <c r="BF2260" s="63"/>
      <c r="BG2260" s="63"/>
      <c r="BH2260" s="63"/>
      <c r="BI2260" s="63"/>
      <c r="BJ2260" s="63"/>
      <c r="BK2260" s="63"/>
      <c r="BL2260" s="63"/>
      <c r="BM2260" s="63"/>
      <c r="BN2260" s="63"/>
      <c r="BO2260" s="63"/>
      <c r="BP2260" s="63"/>
      <c r="BQ2260" s="63"/>
      <c r="BR2260" s="63"/>
      <c r="BS2260" s="63"/>
      <c r="BT2260" s="63"/>
      <c r="BU2260" s="63"/>
      <c r="BV2260" s="63"/>
      <c r="BW2260" s="63"/>
      <c r="BX2260" s="63"/>
      <c r="BY2260" s="63"/>
      <c r="BZ2260" s="63"/>
      <c r="CA2260" s="63"/>
      <c r="CB2260" s="63"/>
      <c r="CC2260" s="63"/>
      <c r="CD2260" s="63"/>
      <c r="CE2260" s="63"/>
      <c r="CF2260" s="63"/>
      <c r="CG2260" s="63"/>
      <c r="CH2260" s="63"/>
      <c r="CI2260" s="63"/>
      <c r="CJ2260" s="63"/>
      <c r="CK2260" s="63"/>
      <c r="CL2260" s="63"/>
      <c r="CM2260" s="63"/>
      <c r="CN2260" s="63"/>
      <c r="CO2260" s="63"/>
      <c r="CP2260" s="63"/>
      <c r="CR2260" s="227"/>
      <c r="CS2260" s="74"/>
    </row>
    <row r="2261" spans="1:97" s="72" customFormat="1" ht="75.75" customHeight="1">
      <c r="A2261" s="63"/>
      <c r="B2261" s="63"/>
      <c r="C2261" s="63"/>
      <c r="D2261" s="63"/>
      <c r="E2261" s="63"/>
      <c r="F2261" s="63"/>
      <c r="G2261" s="63"/>
      <c r="H2261" s="63"/>
      <c r="I2261" s="63"/>
      <c r="J2261" s="63"/>
      <c r="K2261" s="63"/>
      <c r="L2261" s="63"/>
      <c r="M2261" s="63"/>
      <c r="N2261" s="63"/>
      <c r="O2261" s="63"/>
      <c r="P2261" s="63"/>
      <c r="Q2261" s="63"/>
      <c r="R2261" s="63"/>
      <c r="S2261" s="63"/>
      <c r="T2261" s="63"/>
      <c r="U2261" s="63"/>
      <c r="V2261" s="63"/>
      <c r="W2261" s="63"/>
      <c r="X2261" s="63"/>
      <c r="Y2261" s="63"/>
      <c r="Z2261" s="63"/>
      <c r="AA2261" s="63"/>
      <c r="AB2261" s="63"/>
      <c r="AC2261" s="63"/>
      <c r="AD2261" s="63"/>
      <c r="AE2261" s="63"/>
      <c r="AF2261" s="63"/>
      <c r="AG2261" s="63"/>
      <c r="AH2261" s="63"/>
      <c r="AI2261" s="63"/>
      <c r="AJ2261" s="63"/>
      <c r="AK2261" s="63"/>
      <c r="AL2261" s="63"/>
      <c r="AM2261" s="63"/>
      <c r="AN2261" s="63"/>
      <c r="AO2261" s="63"/>
      <c r="AP2261" s="63"/>
      <c r="AQ2261" s="63"/>
      <c r="AR2261" s="63"/>
      <c r="AS2261" s="63"/>
      <c r="AT2261" s="63"/>
      <c r="AU2261" s="63"/>
      <c r="AV2261" s="63"/>
      <c r="AW2261" s="63"/>
      <c r="AX2261" s="63"/>
      <c r="AY2261" s="63"/>
      <c r="AZ2261" s="63"/>
      <c r="BA2261" s="63"/>
      <c r="BB2261" s="63"/>
      <c r="BC2261" s="63"/>
      <c r="BD2261" s="63"/>
      <c r="BE2261" s="63"/>
      <c r="BF2261" s="63"/>
      <c r="BG2261" s="63"/>
      <c r="BH2261" s="63"/>
      <c r="BI2261" s="63"/>
      <c r="BJ2261" s="63"/>
      <c r="BK2261" s="63"/>
      <c r="BL2261" s="63"/>
      <c r="BM2261" s="63"/>
      <c r="BN2261" s="63"/>
      <c r="BO2261" s="63"/>
      <c r="BP2261" s="63"/>
      <c r="BQ2261" s="63"/>
      <c r="BR2261" s="63"/>
      <c r="BS2261" s="63"/>
      <c r="BT2261" s="63"/>
      <c r="BU2261" s="63"/>
      <c r="BV2261" s="63"/>
      <c r="BW2261" s="63"/>
      <c r="BX2261" s="63"/>
      <c r="BY2261" s="63"/>
      <c r="BZ2261" s="63"/>
      <c r="CA2261" s="63"/>
      <c r="CB2261" s="63"/>
      <c r="CC2261" s="63"/>
      <c r="CD2261" s="63"/>
      <c r="CE2261" s="63"/>
      <c r="CF2261" s="63"/>
      <c r="CG2261" s="63"/>
      <c r="CH2261" s="63"/>
      <c r="CI2261" s="63"/>
      <c r="CJ2261" s="63"/>
      <c r="CK2261" s="63"/>
      <c r="CL2261" s="63"/>
      <c r="CM2261" s="63"/>
      <c r="CN2261" s="63"/>
      <c r="CO2261" s="63"/>
      <c r="CP2261" s="63"/>
      <c r="CR2261" s="227"/>
      <c r="CS2261" s="74"/>
    </row>
    <row r="2262" spans="1:97" s="72" customFormat="1" ht="75.75" customHeight="1">
      <c r="A2262" s="63"/>
      <c r="B2262" s="63"/>
      <c r="C2262" s="63"/>
      <c r="D2262" s="63"/>
      <c r="E2262" s="63"/>
      <c r="F2262" s="63"/>
      <c r="G2262" s="63"/>
      <c r="H2262" s="63"/>
      <c r="I2262" s="63"/>
      <c r="J2262" s="63"/>
      <c r="K2262" s="63"/>
      <c r="L2262" s="63"/>
      <c r="M2262" s="63"/>
      <c r="N2262" s="63"/>
      <c r="O2262" s="63"/>
      <c r="P2262" s="63"/>
      <c r="Q2262" s="63"/>
      <c r="R2262" s="63"/>
      <c r="S2262" s="63"/>
      <c r="T2262" s="63"/>
      <c r="U2262" s="63"/>
      <c r="V2262" s="63"/>
      <c r="W2262" s="63"/>
      <c r="X2262" s="63"/>
      <c r="Y2262" s="63"/>
      <c r="Z2262" s="63"/>
      <c r="AA2262" s="63"/>
      <c r="AB2262" s="63"/>
      <c r="AC2262" s="63"/>
      <c r="AD2262" s="63"/>
      <c r="AE2262" s="63"/>
      <c r="AF2262" s="63"/>
      <c r="AG2262" s="63"/>
      <c r="AH2262" s="63"/>
      <c r="AI2262" s="63"/>
      <c r="AJ2262" s="63"/>
      <c r="AK2262" s="63"/>
      <c r="AL2262" s="63"/>
      <c r="AM2262" s="63"/>
      <c r="AN2262" s="63"/>
      <c r="AO2262" s="63"/>
      <c r="AP2262" s="63"/>
      <c r="AQ2262" s="63"/>
      <c r="AR2262" s="63"/>
      <c r="AS2262" s="63"/>
      <c r="AT2262" s="63"/>
      <c r="AU2262" s="63"/>
      <c r="AV2262" s="63"/>
      <c r="AW2262" s="63"/>
      <c r="AX2262" s="63"/>
      <c r="AY2262" s="63"/>
      <c r="AZ2262" s="63"/>
      <c r="BA2262" s="63"/>
      <c r="BB2262" s="63"/>
      <c r="BC2262" s="63"/>
      <c r="BD2262" s="63"/>
      <c r="BE2262" s="63"/>
      <c r="BF2262" s="63"/>
      <c r="BG2262" s="63"/>
      <c r="BH2262" s="63"/>
      <c r="BI2262" s="63"/>
      <c r="BJ2262" s="63"/>
      <c r="BK2262" s="63"/>
      <c r="BL2262" s="63"/>
      <c r="BM2262" s="63"/>
      <c r="BN2262" s="63"/>
      <c r="BO2262" s="63"/>
      <c r="BP2262" s="63"/>
      <c r="BQ2262" s="63"/>
      <c r="BR2262" s="63"/>
      <c r="BS2262" s="63"/>
      <c r="BT2262" s="63"/>
      <c r="BU2262" s="63"/>
      <c r="BV2262" s="63"/>
      <c r="BW2262" s="63"/>
      <c r="BX2262" s="63"/>
      <c r="BY2262" s="63"/>
      <c r="BZ2262" s="63"/>
      <c r="CA2262" s="63"/>
      <c r="CB2262" s="63"/>
      <c r="CC2262" s="63"/>
      <c r="CD2262" s="63"/>
      <c r="CE2262" s="63"/>
      <c r="CF2262" s="63"/>
      <c r="CG2262" s="63"/>
      <c r="CH2262" s="63"/>
      <c r="CI2262" s="63"/>
      <c r="CJ2262" s="63"/>
      <c r="CK2262" s="63"/>
      <c r="CL2262" s="63"/>
      <c r="CM2262" s="63"/>
      <c r="CN2262" s="63"/>
      <c r="CO2262" s="63"/>
      <c r="CP2262" s="63"/>
      <c r="CR2262" s="227"/>
      <c r="CS2262" s="74"/>
    </row>
    <row r="2263" spans="1:97" s="72" customFormat="1" ht="75.75" customHeight="1">
      <c r="A2263" s="63"/>
      <c r="B2263" s="63"/>
      <c r="C2263" s="63"/>
      <c r="D2263" s="63"/>
      <c r="E2263" s="63"/>
      <c r="F2263" s="63"/>
      <c r="G2263" s="63"/>
      <c r="H2263" s="63"/>
      <c r="I2263" s="63"/>
      <c r="J2263" s="63"/>
      <c r="K2263" s="63"/>
      <c r="L2263" s="63"/>
      <c r="M2263" s="63"/>
      <c r="N2263" s="63"/>
      <c r="O2263" s="63"/>
      <c r="P2263" s="63"/>
      <c r="Q2263" s="63"/>
      <c r="R2263" s="63"/>
      <c r="S2263" s="63"/>
      <c r="T2263" s="63"/>
      <c r="U2263" s="63"/>
      <c r="V2263" s="63"/>
      <c r="W2263" s="63"/>
      <c r="X2263" s="63"/>
      <c r="Y2263" s="63"/>
      <c r="Z2263" s="63"/>
      <c r="AA2263" s="63"/>
      <c r="AB2263" s="63"/>
      <c r="AC2263" s="63"/>
      <c r="AD2263" s="63"/>
      <c r="AE2263" s="63"/>
      <c r="AF2263" s="63"/>
      <c r="AG2263" s="63"/>
      <c r="AH2263" s="63"/>
      <c r="AI2263" s="63"/>
      <c r="AJ2263" s="63"/>
      <c r="AK2263" s="63"/>
      <c r="AL2263" s="63"/>
      <c r="AM2263" s="63"/>
      <c r="AN2263" s="63"/>
      <c r="AO2263" s="63"/>
      <c r="AP2263" s="63"/>
      <c r="AQ2263" s="63"/>
      <c r="AR2263" s="63"/>
      <c r="AS2263" s="63"/>
      <c r="AT2263" s="63"/>
      <c r="AU2263" s="63"/>
      <c r="AV2263" s="63"/>
      <c r="AW2263" s="63"/>
      <c r="AX2263" s="63"/>
      <c r="AY2263" s="63"/>
      <c r="AZ2263" s="63"/>
      <c r="BA2263" s="63"/>
      <c r="BB2263" s="63"/>
      <c r="BC2263" s="63"/>
      <c r="BD2263" s="63"/>
      <c r="BE2263" s="63"/>
      <c r="BF2263" s="63"/>
      <c r="BG2263" s="63"/>
      <c r="BH2263" s="63"/>
      <c r="BI2263" s="63"/>
      <c r="BJ2263" s="63"/>
      <c r="BK2263" s="63"/>
      <c r="BL2263" s="63"/>
      <c r="BM2263" s="63"/>
      <c r="BN2263" s="63"/>
      <c r="BO2263" s="63"/>
      <c r="BP2263" s="63"/>
      <c r="BQ2263" s="63"/>
      <c r="BR2263" s="63"/>
      <c r="BS2263" s="63"/>
      <c r="BT2263" s="63"/>
      <c r="BU2263" s="63"/>
      <c r="BV2263" s="63"/>
      <c r="BW2263" s="63"/>
      <c r="BX2263" s="63"/>
      <c r="BY2263" s="63"/>
      <c r="BZ2263" s="63"/>
      <c r="CA2263" s="63"/>
      <c r="CB2263" s="63"/>
      <c r="CC2263" s="63"/>
      <c r="CD2263" s="63"/>
      <c r="CE2263" s="63"/>
      <c r="CF2263" s="63"/>
      <c r="CG2263" s="63"/>
      <c r="CH2263" s="63"/>
      <c r="CI2263" s="63"/>
      <c r="CJ2263" s="63"/>
      <c r="CK2263" s="63"/>
      <c r="CL2263" s="63"/>
      <c r="CM2263" s="63"/>
      <c r="CN2263" s="63"/>
      <c r="CO2263" s="63"/>
      <c r="CP2263" s="63"/>
      <c r="CR2263" s="227"/>
      <c r="CS2263" s="74"/>
    </row>
    <row r="2264" spans="1:97" s="72" customFormat="1" ht="75.75" customHeight="1">
      <c r="A2264" s="63"/>
      <c r="B2264" s="63"/>
      <c r="C2264" s="63"/>
      <c r="D2264" s="63"/>
      <c r="E2264" s="63"/>
      <c r="F2264" s="63"/>
      <c r="G2264" s="63"/>
      <c r="H2264" s="63"/>
      <c r="I2264" s="63"/>
      <c r="J2264" s="63"/>
      <c r="K2264" s="63"/>
      <c r="L2264" s="63"/>
      <c r="M2264" s="63"/>
      <c r="N2264" s="63"/>
      <c r="O2264" s="63"/>
      <c r="P2264" s="63"/>
      <c r="Q2264" s="63"/>
      <c r="R2264" s="63"/>
      <c r="S2264" s="63"/>
      <c r="T2264" s="63"/>
      <c r="U2264" s="63"/>
      <c r="V2264" s="63"/>
      <c r="W2264" s="63"/>
      <c r="X2264" s="63"/>
      <c r="Y2264" s="63"/>
      <c r="Z2264" s="63"/>
      <c r="AA2264" s="63"/>
      <c r="AB2264" s="63"/>
      <c r="AC2264" s="63"/>
      <c r="AD2264" s="63"/>
      <c r="AE2264" s="63"/>
      <c r="AF2264" s="63"/>
      <c r="AG2264" s="63"/>
      <c r="AH2264" s="63"/>
      <c r="AI2264" s="63"/>
      <c r="AJ2264" s="63"/>
      <c r="AK2264" s="63"/>
      <c r="AL2264" s="63"/>
      <c r="AM2264" s="63"/>
      <c r="AN2264" s="63"/>
      <c r="AO2264" s="63"/>
      <c r="AP2264" s="63"/>
      <c r="AQ2264" s="63"/>
      <c r="AR2264" s="63"/>
      <c r="AS2264" s="63"/>
      <c r="AT2264" s="63"/>
      <c r="AU2264" s="63"/>
      <c r="AV2264" s="63"/>
      <c r="AW2264" s="63"/>
      <c r="AX2264" s="63"/>
      <c r="AY2264" s="63"/>
      <c r="AZ2264" s="63"/>
      <c r="BA2264" s="63"/>
      <c r="BB2264" s="63"/>
      <c r="BC2264" s="63"/>
      <c r="BD2264" s="63"/>
      <c r="BE2264" s="63"/>
      <c r="BF2264" s="63"/>
      <c r="BG2264" s="63"/>
      <c r="BH2264" s="63"/>
      <c r="BI2264" s="63"/>
      <c r="BJ2264" s="63"/>
      <c r="BK2264" s="63"/>
      <c r="BL2264" s="63"/>
      <c r="BM2264" s="63"/>
      <c r="BN2264" s="63"/>
      <c r="BO2264" s="63"/>
      <c r="BP2264" s="63"/>
      <c r="BQ2264" s="63"/>
      <c r="BR2264" s="63"/>
      <c r="BS2264" s="63"/>
      <c r="BT2264" s="63"/>
      <c r="BU2264" s="63"/>
      <c r="BV2264" s="63"/>
      <c r="BW2264" s="63"/>
      <c r="BX2264" s="63"/>
      <c r="BY2264" s="63"/>
      <c r="BZ2264" s="63"/>
      <c r="CA2264" s="63"/>
      <c r="CB2264" s="63"/>
      <c r="CC2264" s="63"/>
      <c r="CD2264" s="63"/>
      <c r="CE2264" s="63"/>
      <c r="CF2264" s="63"/>
      <c r="CG2264" s="63"/>
      <c r="CH2264" s="63"/>
      <c r="CI2264" s="63"/>
      <c r="CJ2264" s="63"/>
      <c r="CK2264" s="63"/>
      <c r="CL2264" s="63"/>
      <c r="CM2264" s="63"/>
      <c r="CN2264" s="63"/>
      <c r="CO2264" s="63"/>
      <c r="CP2264" s="63"/>
      <c r="CR2264" s="227"/>
      <c r="CS2264" s="74"/>
    </row>
    <row r="2265" spans="1:97" s="72" customFormat="1" ht="75.75" customHeight="1">
      <c r="A2265" s="63"/>
      <c r="B2265" s="63"/>
      <c r="C2265" s="63"/>
      <c r="D2265" s="63"/>
      <c r="E2265" s="63"/>
      <c r="F2265" s="63"/>
      <c r="G2265" s="63"/>
      <c r="H2265" s="63"/>
      <c r="I2265" s="63"/>
      <c r="J2265" s="63"/>
      <c r="K2265" s="63"/>
      <c r="L2265" s="63"/>
      <c r="M2265" s="63"/>
      <c r="N2265" s="63"/>
      <c r="O2265" s="63"/>
      <c r="P2265" s="63"/>
      <c r="Q2265" s="63"/>
      <c r="R2265" s="63"/>
      <c r="S2265" s="63"/>
      <c r="T2265" s="63"/>
      <c r="U2265" s="63"/>
      <c r="V2265" s="63"/>
      <c r="W2265" s="63"/>
      <c r="X2265" s="63"/>
      <c r="Y2265" s="63"/>
      <c r="Z2265" s="63"/>
      <c r="AA2265" s="63"/>
      <c r="AB2265" s="63"/>
      <c r="AC2265" s="63"/>
      <c r="AD2265" s="63"/>
      <c r="AE2265" s="63"/>
      <c r="AF2265" s="63"/>
      <c r="AG2265" s="63"/>
      <c r="AH2265" s="63"/>
      <c r="AI2265" s="63"/>
      <c r="AJ2265" s="63"/>
      <c r="AK2265" s="63"/>
      <c r="AL2265" s="63"/>
      <c r="AM2265" s="63"/>
      <c r="AN2265" s="63"/>
      <c r="AO2265" s="63"/>
      <c r="AP2265" s="63"/>
      <c r="AQ2265" s="63"/>
      <c r="AR2265" s="63"/>
      <c r="AS2265" s="63"/>
      <c r="AT2265" s="63"/>
      <c r="AU2265" s="63"/>
      <c r="AV2265" s="63"/>
      <c r="AW2265" s="63"/>
      <c r="AX2265" s="63"/>
      <c r="AY2265" s="63"/>
      <c r="AZ2265" s="63"/>
      <c r="BA2265" s="63"/>
      <c r="BB2265" s="63"/>
      <c r="BC2265" s="63"/>
      <c r="BD2265" s="63"/>
      <c r="BE2265" s="63"/>
      <c r="BF2265" s="63"/>
      <c r="BG2265" s="63"/>
      <c r="BH2265" s="63"/>
      <c r="BI2265" s="63"/>
      <c r="BJ2265" s="63"/>
      <c r="BK2265" s="63"/>
      <c r="BL2265" s="63"/>
      <c r="BM2265" s="63"/>
      <c r="BN2265" s="63"/>
      <c r="BO2265" s="63"/>
      <c r="BP2265" s="63"/>
      <c r="BQ2265" s="63"/>
      <c r="BR2265" s="63"/>
      <c r="BS2265" s="63"/>
      <c r="BT2265" s="63"/>
      <c r="BU2265" s="63"/>
      <c r="BV2265" s="63"/>
      <c r="BW2265" s="63"/>
      <c r="BX2265" s="63"/>
      <c r="BY2265" s="63"/>
      <c r="BZ2265" s="63"/>
      <c r="CA2265" s="63"/>
      <c r="CB2265" s="63"/>
      <c r="CC2265" s="63"/>
      <c r="CD2265" s="63"/>
      <c r="CE2265" s="63"/>
      <c r="CF2265" s="63"/>
      <c r="CG2265" s="63"/>
      <c r="CH2265" s="63"/>
      <c r="CI2265" s="63"/>
      <c r="CJ2265" s="63"/>
      <c r="CK2265" s="63"/>
      <c r="CL2265" s="63"/>
      <c r="CM2265" s="63"/>
      <c r="CN2265" s="63"/>
      <c r="CO2265" s="63"/>
      <c r="CP2265" s="63"/>
      <c r="CR2265" s="227"/>
      <c r="CS2265" s="74"/>
    </row>
    <row r="2266" spans="1:97" s="72" customFormat="1" ht="75.75" customHeight="1">
      <c r="A2266" s="63"/>
      <c r="B2266" s="63"/>
      <c r="C2266" s="63"/>
      <c r="D2266" s="63"/>
      <c r="E2266" s="63"/>
      <c r="F2266" s="63"/>
      <c r="G2266" s="63"/>
      <c r="H2266" s="63"/>
      <c r="I2266" s="63"/>
      <c r="J2266" s="63"/>
      <c r="K2266" s="63"/>
      <c r="L2266" s="63"/>
      <c r="M2266" s="63"/>
      <c r="N2266" s="63"/>
      <c r="O2266" s="63"/>
      <c r="P2266" s="63"/>
      <c r="Q2266" s="63"/>
      <c r="R2266" s="63"/>
      <c r="S2266" s="63"/>
      <c r="T2266" s="63"/>
      <c r="U2266" s="63"/>
      <c r="V2266" s="63"/>
      <c r="W2266" s="63"/>
      <c r="X2266" s="63"/>
      <c r="Y2266" s="63"/>
      <c r="Z2266" s="63"/>
      <c r="AA2266" s="63"/>
      <c r="AB2266" s="63"/>
      <c r="AC2266" s="63"/>
      <c r="AD2266" s="63"/>
      <c r="AE2266" s="63"/>
      <c r="AF2266" s="63"/>
      <c r="AG2266" s="63"/>
      <c r="AH2266" s="63"/>
      <c r="AI2266" s="63"/>
      <c r="AJ2266" s="63"/>
      <c r="AK2266" s="63"/>
      <c r="AL2266" s="63"/>
      <c r="AM2266" s="63"/>
      <c r="AN2266" s="63"/>
      <c r="AO2266" s="63"/>
      <c r="AP2266" s="63"/>
      <c r="AQ2266" s="63"/>
      <c r="AR2266" s="63"/>
      <c r="AS2266" s="63"/>
      <c r="AT2266" s="63"/>
      <c r="AU2266" s="63"/>
      <c r="AV2266" s="63"/>
      <c r="AW2266" s="63"/>
      <c r="AX2266" s="63"/>
      <c r="AY2266" s="63"/>
      <c r="AZ2266" s="63"/>
      <c r="BA2266" s="63"/>
      <c r="BB2266" s="63"/>
      <c r="BC2266" s="63"/>
      <c r="BD2266" s="63"/>
      <c r="BE2266" s="63"/>
      <c r="BF2266" s="63"/>
      <c r="BG2266" s="63"/>
      <c r="BH2266" s="63"/>
      <c r="BI2266" s="63"/>
      <c r="BJ2266" s="63"/>
      <c r="BK2266" s="63"/>
      <c r="BL2266" s="63"/>
      <c r="BM2266" s="63"/>
      <c r="BN2266" s="63"/>
      <c r="BO2266" s="63"/>
      <c r="BP2266" s="63"/>
      <c r="BQ2266" s="63"/>
      <c r="BR2266" s="63"/>
      <c r="BS2266" s="63"/>
      <c r="BT2266" s="63"/>
      <c r="BU2266" s="63"/>
      <c r="BV2266" s="63"/>
      <c r="BW2266" s="63"/>
      <c r="BX2266" s="63"/>
      <c r="BY2266" s="63"/>
      <c r="BZ2266" s="63"/>
      <c r="CA2266" s="63"/>
      <c r="CB2266" s="63"/>
      <c r="CC2266" s="63"/>
      <c r="CD2266" s="63"/>
      <c r="CE2266" s="63"/>
      <c r="CF2266" s="63"/>
      <c r="CG2266" s="63"/>
      <c r="CH2266" s="63"/>
      <c r="CI2266" s="63"/>
      <c r="CJ2266" s="63"/>
      <c r="CK2266" s="63"/>
      <c r="CL2266" s="63"/>
      <c r="CM2266" s="63"/>
      <c r="CN2266" s="63"/>
      <c r="CO2266" s="63"/>
      <c r="CP2266" s="63"/>
      <c r="CR2266" s="227"/>
      <c r="CS2266" s="74"/>
    </row>
    <row r="2267" spans="1:97" s="72" customFormat="1" ht="75.75" customHeight="1">
      <c r="A2267" s="63"/>
      <c r="B2267" s="63"/>
      <c r="C2267" s="63"/>
      <c r="D2267" s="63"/>
      <c r="E2267" s="63"/>
      <c r="F2267" s="63"/>
      <c r="G2267" s="63"/>
      <c r="H2267" s="63"/>
      <c r="I2267" s="63"/>
      <c r="J2267" s="63"/>
      <c r="K2267" s="63"/>
      <c r="L2267" s="63"/>
      <c r="M2267" s="63"/>
      <c r="N2267" s="63"/>
      <c r="O2267" s="63"/>
      <c r="P2267" s="63"/>
      <c r="Q2267" s="63"/>
      <c r="R2267" s="63"/>
      <c r="S2267" s="63"/>
      <c r="T2267" s="63"/>
      <c r="U2267" s="63"/>
      <c r="V2267" s="63"/>
      <c r="W2267" s="63"/>
      <c r="X2267" s="63"/>
      <c r="Y2267" s="63"/>
      <c r="Z2267" s="63"/>
      <c r="AA2267" s="63"/>
      <c r="AB2267" s="63"/>
      <c r="AC2267" s="63"/>
      <c r="AD2267" s="63"/>
      <c r="AE2267" s="63"/>
      <c r="AF2267" s="63"/>
      <c r="AG2267" s="63"/>
      <c r="AH2267" s="63"/>
      <c r="AI2267" s="63"/>
      <c r="AJ2267" s="63"/>
      <c r="AK2267" s="63"/>
      <c r="AL2267" s="63"/>
      <c r="AM2267" s="63"/>
      <c r="AN2267" s="63"/>
      <c r="AO2267" s="63"/>
      <c r="AP2267" s="63"/>
      <c r="AQ2267" s="63"/>
      <c r="AR2267" s="63"/>
      <c r="AS2267" s="63"/>
      <c r="AT2267" s="63"/>
      <c r="AU2267" s="63"/>
      <c r="AV2267" s="63"/>
      <c r="AW2267" s="63"/>
      <c r="AX2267" s="63"/>
      <c r="AY2267" s="63"/>
      <c r="AZ2267" s="63"/>
      <c r="BA2267" s="63"/>
      <c r="BB2267" s="63"/>
      <c r="BC2267" s="63"/>
      <c r="BD2267" s="63"/>
      <c r="BE2267" s="63"/>
      <c r="BF2267" s="63"/>
      <c r="BG2267" s="63"/>
      <c r="BH2267" s="63"/>
      <c r="BI2267" s="63"/>
      <c r="BJ2267" s="63"/>
      <c r="BK2267" s="63"/>
      <c r="BL2267" s="63"/>
      <c r="BM2267" s="63"/>
      <c r="BN2267" s="63"/>
      <c r="BO2267" s="63"/>
      <c r="BP2267" s="63"/>
      <c r="BQ2267" s="63"/>
      <c r="BR2267" s="63"/>
      <c r="BS2267" s="63"/>
      <c r="BT2267" s="63"/>
      <c r="BU2267" s="63"/>
      <c r="BV2267" s="63"/>
      <c r="BW2267" s="63"/>
      <c r="BX2267" s="63"/>
      <c r="BY2267" s="63"/>
      <c r="BZ2267" s="63"/>
      <c r="CA2267" s="63"/>
      <c r="CB2267" s="63"/>
      <c r="CC2267" s="63"/>
      <c r="CD2267" s="63"/>
      <c r="CE2267" s="63"/>
      <c r="CF2267" s="63"/>
      <c r="CG2267" s="63"/>
      <c r="CH2267" s="63"/>
      <c r="CI2267" s="63"/>
      <c r="CJ2267" s="63"/>
      <c r="CK2267" s="63"/>
      <c r="CL2267" s="63"/>
      <c r="CM2267" s="63"/>
      <c r="CN2267" s="63"/>
      <c r="CO2267" s="63"/>
      <c r="CP2267" s="63"/>
      <c r="CR2267" s="227"/>
      <c r="CS2267" s="74"/>
    </row>
    <row r="2268" spans="1:97" s="72" customFormat="1" ht="75.75" customHeight="1">
      <c r="A2268" s="63"/>
      <c r="B2268" s="63"/>
      <c r="C2268" s="63"/>
      <c r="D2268" s="63"/>
      <c r="E2268" s="63"/>
      <c r="F2268" s="63"/>
      <c r="G2268" s="63"/>
      <c r="H2268" s="63"/>
      <c r="I2268" s="63"/>
      <c r="J2268" s="63"/>
      <c r="K2268" s="63"/>
      <c r="L2268" s="63"/>
      <c r="M2268" s="63"/>
      <c r="N2268" s="63"/>
      <c r="O2268" s="63"/>
      <c r="P2268" s="63"/>
      <c r="Q2268" s="63"/>
      <c r="R2268" s="63"/>
      <c r="S2268" s="63"/>
      <c r="T2268" s="63"/>
      <c r="U2268" s="63"/>
      <c r="V2268" s="63"/>
      <c r="W2268" s="63"/>
      <c r="X2268" s="63"/>
      <c r="Y2268" s="63"/>
      <c r="Z2268" s="63"/>
      <c r="AA2268" s="63"/>
      <c r="AB2268" s="63"/>
      <c r="AC2268" s="63"/>
      <c r="AD2268" s="63"/>
      <c r="AE2268" s="63"/>
      <c r="AF2268" s="63"/>
      <c r="AG2268" s="63"/>
      <c r="AH2268" s="63"/>
      <c r="AI2268" s="63"/>
      <c r="AJ2268" s="63"/>
      <c r="AK2268" s="63"/>
      <c r="AL2268" s="63"/>
      <c r="AM2268" s="63"/>
      <c r="AN2268" s="63"/>
      <c r="AO2268" s="63"/>
      <c r="AP2268" s="63"/>
      <c r="AQ2268" s="63"/>
      <c r="AR2268" s="63"/>
      <c r="AS2268" s="63"/>
      <c r="AT2268" s="63"/>
      <c r="AU2268" s="63"/>
      <c r="AV2268" s="63"/>
      <c r="AW2268" s="63"/>
      <c r="AX2268" s="63"/>
      <c r="AY2268" s="63"/>
      <c r="AZ2268" s="63"/>
      <c r="BA2268" s="63"/>
      <c r="BB2268" s="63"/>
      <c r="BC2268" s="63"/>
      <c r="BD2268" s="63"/>
      <c r="BE2268" s="63"/>
      <c r="BF2268" s="63"/>
      <c r="BG2268" s="63"/>
      <c r="BH2268" s="63"/>
      <c r="BI2268" s="63"/>
      <c r="BJ2268" s="63"/>
      <c r="BK2268" s="63"/>
      <c r="BL2268" s="63"/>
      <c r="BM2268" s="63"/>
      <c r="BN2268" s="63"/>
      <c r="BO2268" s="63"/>
      <c r="BP2268" s="63"/>
      <c r="BQ2268" s="63"/>
      <c r="BR2268" s="63"/>
      <c r="BS2268" s="63"/>
      <c r="BT2268" s="63"/>
      <c r="BU2268" s="63"/>
      <c r="BV2268" s="63"/>
      <c r="BW2268" s="63"/>
      <c r="BX2268" s="63"/>
      <c r="BY2268" s="63"/>
      <c r="BZ2268" s="63"/>
      <c r="CA2268" s="63"/>
      <c r="CB2268" s="63"/>
      <c r="CC2268" s="63"/>
      <c r="CD2268" s="63"/>
      <c r="CE2268" s="63"/>
      <c r="CF2268" s="63"/>
      <c r="CG2268" s="63"/>
      <c r="CH2268" s="63"/>
      <c r="CI2268" s="63"/>
      <c r="CJ2268" s="63"/>
      <c r="CK2268" s="63"/>
      <c r="CL2268" s="63"/>
      <c r="CM2268" s="63"/>
      <c r="CN2268" s="63"/>
      <c r="CO2268" s="63"/>
      <c r="CP2268" s="63"/>
      <c r="CR2268" s="227"/>
      <c r="CS2268" s="74"/>
    </row>
    <row r="2269" spans="1:97" s="72" customFormat="1" ht="75.75" customHeight="1">
      <c r="A2269" s="63"/>
      <c r="B2269" s="63"/>
      <c r="C2269" s="63"/>
      <c r="D2269" s="63"/>
      <c r="E2269" s="63"/>
      <c r="F2269" s="63"/>
      <c r="G2269" s="63"/>
      <c r="H2269" s="63"/>
      <c r="I2269" s="63"/>
      <c r="J2269" s="63"/>
      <c r="K2269" s="63"/>
      <c r="L2269" s="63"/>
      <c r="M2269" s="63"/>
      <c r="N2269" s="63"/>
      <c r="O2269" s="63"/>
      <c r="P2269" s="63"/>
      <c r="Q2269" s="63"/>
      <c r="R2269" s="63"/>
      <c r="S2269" s="63"/>
      <c r="T2269" s="63"/>
      <c r="U2269" s="63"/>
      <c r="V2269" s="63"/>
      <c r="W2269" s="63"/>
      <c r="X2269" s="63"/>
      <c r="Y2269" s="63"/>
      <c r="Z2269" s="63"/>
      <c r="AA2269" s="63"/>
      <c r="AB2269" s="63"/>
      <c r="AC2269" s="63"/>
      <c r="AD2269" s="63"/>
      <c r="AE2269" s="63"/>
      <c r="AF2269" s="63"/>
      <c r="AG2269" s="63"/>
      <c r="AH2269" s="63"/>
      <c r="AI2269" s="63"/>
      <c r="AJ2269" s="63"/>
      <c r="AK2269" s="63"/>
      <c r="AL2269" s="63"/>
      <c r="AM2269" s="63"/>
      <c r="AN2269" s="63"/>
      <c r="AO2269" s="63"/>
      <c r="AP2269" s="63"/>
      <c r="AQ2269" s="63"/>
      <c r="AR2269" s="63"/>
      <c r="AS2269" s="63"/>
      <c r="AT2269" s="63"/>
      <c r="AU2269" s="63"/>
      <c r="AV2269" s="63"/>
      <c r="AW2269" s="63"/>
      <c r="AX2269" s="63"/>
      <c r="AY2269" s="63"/>
      <c r="AZ2269" s="63"/>
      <c r="BA2269" s="63"/>
      <c r="BB2269" s="63"/>
      <c r="BC2269" s="63"/>
      <c r="BD2269" s="63"/>
      <c r="BE2269" s="63"/>
      <c r="BF2269" s="63"/>
      <c r="BG2269" s="63"/>
      <c r="BH2269" s="63"/>
      <c r="BI2269" s="63"/>
      <c r="BJ2269" s="63"/>
      <c r="BK2269" s="63"/>
      <c r="BL2269" s="63"/>
      <c r="BM2269" s="63"/>
      <c r="BN2269" s="63"/>
      <c r="BO2269" s="63"/>
      <c r="BP2269" s="63"/>
      <c r="BQ2269" s="63"/>
      <c r="BR2269" s="63"/>
      <c r="BS2269" s="63"/>
      <c r="BT2269" s="63"/>
      <c r="BU2269" s="63"/>
      <c r="BV2269" s="63"/>
      <c r="BW2269" s="63"/>
      <c r="BX2269" s="63"/>
      <c r="BY2269" s="63"/>
      <c r="BZ2269" s="63"/>
      <c r="CA2269" s="63"/>
      <c r="CB2269" s="63"/>
      <c r="CC2269" s="63"/>
      <c r="CD2269" s="63"/>
      <c r="CE2269" s="63"/>
      <c r="CF2269" s="63"/>
      <c r="CG2269" s="63"/>
      <c r="CH2269" s="63"/>
      <c r="CI2269" s="63"/>
      <c r="CJ2269" s="63"/>
      <c r="CK2269" s="63"/>
      <c r="CL2269" s="63"/>
      <c r="CM2269" s="63"/>
      <c r="CN2269" s="63"/>
      <c r="CO2269" s="63"/>
      <c r="CP2269" s="63"/>
      <c r="CR2269" s="227"/>
      <c r="CS2269" s="74"/>
    </row>
    <row r="2270" spans="1:97" s="72" customFormat="1" ht="75.75" customHeight="1">
      <c r="A2270" s="63"/>
      <c r="B2270" s="63"/>
      <c r="C2270" s="63"/>
      <c r="D2270" s="63"/>
      <c r="E2270" s="63"/>
      <c r="F2270" s="63"/>
      <c r="G2270" s="63"/>
      <c r="H2270" s="63"/>
      <c r="I2270" s="63"/>
      <c r="J2270" s="63"/>
      <c r="K2270" s="63"/>
      <c r="L2270" s="63"/>
      <c r="M2270" s="63"/>
      <c r="N2270" s="63"/>
      <c r="O2270" s="63"/>
      <c r="P2270" s="63"/>
      <c r="Q2270" s="63"/>
      <c r="R2270" s="63"/>
      <c r="S2270" s="63"/>
      <c r="T2270" s="63"/>
      <c r="U2270" s="63"/>
      <c r="V2270" s="63"/>
      <c r="W2270" s="63"/>
      <c r="X2270" s="63"/>
      <c r="Y2270" s="63"/>
      <c r="Z2270" s="63"/>
      <c r="AA2270" s="63"/>
      <c r="AB2270" s="63"/>
      <c r="AC2270" s="63"/>
      <c r="AD2270" s="63"/>
      <c r="AE2270" s="63"/>
      <c r="AF2270" s="63"/>
      <c r="AG2270" s="63"/>
      <c r="AH2270" s="63"/>
      <c r="AI2270" s="63"/>
      <c r="AJ2270" s="63"/>
      <c r="AK2270" s="63"/>
      <c r="AL2270" s="63"/>
      <c r="AM2270" s="63"/>
      <c r="AN2270" s="63"/>
      <c r="AO2270" s="63"/>
      <c r="AP2270" s="63"/>
      <c r="AQ2270" s="63"/>
      <c r="AR2270" s="63"/>
      <c r="AS2270" s="63"/>
      <c r="AT2270" s="63"/>
      <c r="AU2270" s="63"/>
      <c r="AV2270" s="63"/>
      <c r="AW2270" s="63"/>
      <c r="AX2270" s="63"/>
      <c r="AY2270" s="63"/>
      <c r="AZ2270" s="63"/>
      <c r="BA2270" s="63"/>
      <c r="BB2270" s="63"/>
      <c r="BC2270" s="63"/>
      <c r="BD2270" s="63"/>
      <c r="BE2270" s="63"/>
      <c r="BF2270" s="63"/>
      <c r="BG2270" s="63"/>
      <c r="BH2270" s="63"/>
      <c r="BI2270" s="63"/>
      <c r="BJ2270" s="63"/>
      <c r="BK2270" s="63"/>
      <c r="BL2270" s="63"/>
      <c r="BM2270" s="63"/>
      <c r="BN2270" s="63"/>
      <c r="BO2270" s="63"/>
      <c r="BP2270" s="63"/>
      <c r="BQ2270" s="63"/>
      <c r="BR2270" s="63"/>
      <c r="BS2270" s="63"/>
      <c r="BT2270" s="63"/>
      <c r="BU2270" s="63"/>
      <c r="BV2270" s="63"/>
      <c r="BW2270" s="63"/>
      <c r="BX2270" s="63"/>
      <c r="BY2270" s="63"/>
      <c r="BZ2270" s="63"/>
      <c r="CA2270" s="63"/>
      <c r="CB2270" s="63"/>
      <c r="CC2270" s="63"/>
      <c r="CD2270" s="63"/>
      <c r="CE2270" s="63"/>
      <c r="CF2270" s="63"/>
      <c r="CG2270" s="63"/>
      <c r="CH2270" s="63"/>
      <c r="CI2270" s="63"/>
      <c r="CJ2270" s="63"/>
      <c r="CK2270" s="63"/>
      <c r="CL2270" s="63"/>
      <c r="CM2270" s="63"/>
      <c r="CN2270" s="63"/>
      <c r="CO2270" s="63"/>
      <c r="CP2270" s="63"/>
      <c r="CR2270" s="227"/>
      <c r="CS2270" s="74"/>
    </row>
    <row r="2271" spans="1:97" s="72" customFormat="1" ht="75.75" customHeight="1">
      <c r="A2271" s="63"/>
      <c r="B2271" s="63"/>
      <c r="C2271" s="63"/>
      <c r="D2271" s="63"/>
      <c r="E2271" s="63"/>
      <c r="F2271" s="63"/>
      <c r="G2271" s="63"/>
      <c r="H2271" s="63"/>
      <c r="I2271" s="63"/>
      <c r="J2271" s="63"/>
      <c r="K2271" s="63"/>
      <c r="L2271" s="63"/>
      <c r="M2271" s="63"/>
      <c r="N2271" s="63"/>
      <c r="O2271" s="63"/>
      <c r="P2271" s="63"/>
      <c r="Q2271" s="63"/>
      <c r="R2271" s="63"/>
      <c r="S2271" s="63"/>
      <c r="T2271" s="63"/>
      <c r="U2271" s="63"/>
      <c r="V2271" s="63"/>
      <c r="W2271" s="63"/>
      <c r="X2271" s="63"/>
      <c r="Y2271" s="63"/>
      <c r="Z2271" s="63"/>
      <c r="AA2271" s="63"/>
      <c r="AB2271" s="63"/>
      <c r="AC2271" s="63"/>
      <c r="AD2271" s="63"/>
      <c r="AE2271" s="63"/>
      <c r="AF2271" s="63"/>
      <c r="AG2271" s="63"/>
      <c r="AH2271" s="63"/>
      <c r="AI2271" s="63"/>
      <c r="AJ2271" s="63"/>
      <c r="AK2271" s="63"/>
      <c r="AL2271" s="63"/>
      <c r="AM2271" s="63"/>
      <c r="AN2271" s="63"/>
      <c r="AO2271" s="63"/>
      <c r="AP2271" s="63"/>
      <c r="AQ2271" s="63"/>
      <c r="AR2271" s="63"/>
      <c r="AS2271" s="63"/>
      <c r="AT2271" s="63"/>
      <c r="AU2271" s="63"/>
      <c r="AV2271" s="63"/>
      <c r="AW2271" s="63"/>
      <c r="AX2271" s="63"/>
      <c r="AY2271" s="63"/>
      <c r="AZ2271" s="63"/>
      <c r="BA2271" s="63"/>
      <c r="BB2271" s="63"/>
      <c r="BC2271" s="63"/>
      <c r="BD2271" s="63"/>
      <c r="BE2271" s="63"/>
      <c r="BF2271" s="63"/>
      <c r="BG2271" s="63"/>
      <c r="BH2271" s="63"/>
      <c r="BI2271" s="63"/>
      <c r="BJ2271" s="63"/>
      <c r="BK2271" s="63"/>
      <c r="BL2271" s="63"/>
      <c r="BM2271" s="63"/>
      <c r="BN2271" s="63"/>
      <c r="BO2271" s="63"/>
      <c r="BP2271" s="63"/>
      <c r="BQ2271" s="63"/>
      <c r="BR2271" s="63"/>
      <c r="BS2271" s="63"/>
      <c r="BT2271" s="63"/>
      <c r="BU2271" s="63"/>
      <c r="BV2271" s="63"/>
      <c r="BW2271" s="63"/>
      <c r="BX2271" s="63"/>
      <c r="BY2271" s="63"/>
      <c r="BZ2271" s="63"/>
      <c r="CA2271" s="63"/>
      <c r="CB2271" s="63"/>
      <c r="CC2271" s="63"/>
      <c r="CD2271" s="63"/>
      <c r="CE2271" s="63"/>
      <c r="CF2271" s="63"/>
      <c r="CG2271" s="63"/>
      <c r="CH2271" s="63"/>
      <c r="CI2271" s="63"/>
      <c r="CJ2271" s="63"/>
      <c r="CK2271" s="63"/>
      <c r="CL2271" s="63"/>
      <c r="CM2271" s="63"/>
      <c r="CN2271" s="63"/>
      <c r="CO2271" s="63"/>
      <c r="CP2271" s="63"/>
      <c r="CR2271" s="227"/>
      <c r="CS2271" s="74"/>
    </row>
    <row r="2272" spans="1:97" s="72" customFormat="1" ht="75.75" customHeight="1">
      <c r="A2272" s="63"/>
      <c r="B2272" s="63"/>
      <c r="C2272" s="63"/>
      <c r="D2272" s="63"/>
      <c r="E2272" s="63"/>
      <c r="F2272" s="63"/>
      <c r="G2272" s="63"/>
      <c r="H2272" s="63"/>
      <c r="I2272" s="63"/>
      <c r="J2272" s="63"/>
      <c r="K2272" s="63"/>
      <c r="L2272" s="63"/>
      <c r="M2272" s="63"/>
      <c r="N2272" s="63"/>
      <c r="O2272" s="63"/>
      <c r="P2272" s="63"/>
      <c r="Q2272" s="63"/>
      <c r="R2272" s="63"/>
      <c r="S2272" s="63"/>
      <c r="T2272" s="63"/>
      <c r="U2272" s="63"/>
      <c r="V2272" s="63"/>
      <c r="W2272" s="63"/>
      <c r="X2272" s="63"/>
      <c r="Y2272" s="63"/>
      <c r="Z2272" s="63"/>
      <c r="AA2272" s="63"/>
      <c r="AB2272" s="63"/>
      <c r="AC2272" s="63"/>
      <c r="AD2272" s="63"/>
      <c r="AE2272" s="63"/>
      <c r="AF2272" s="63"/>
      <c r="AG2272" s="63"/>
      <c r="AH2272" s="63"/>
      <c r="AI2272" s="63"/>
      <c r="AJ2272" s="63"/>
      <c r="AK2272" s="63"/>
      <c r="AL2272" s="63"/>
      <c r="AM2272" s="63"/>
      <c r="AN2272" s="63"/>
      <c r="AO2272" s="63"/>
      <c r="AP2272" s="63"/>
      <c r="AQ2272" s="63"/>
      <c r="AR2272" s="63"/>
      <c r="AS2272" s="63"/>
      <c r="AT2272" s="63"/>
      <c r="AU2272" s="63"/>
      <c r="AV2272" s="63"/>
      <c r="AW2272" s="63"/>
      <c r="AX2272" s="63"/>
      <c r="AY2272" s="63"/>
      <c r="AZ2272" s="63"/>
      <c r="BA2272" s="63"/>
      <c r="BB2272" s="63"/>
      <c r="BC2272" s="63"/>
      <c r="BD2272" s="63"/>
      <c r="BE2272" s="63"/>
      <c r="BF2272" s="63"/>
      <c r="BG2272" s="63"/>
      <c r="BH2272" s="63"/>
      <c r="BI2272" s="63"/>
      <c r="BJ2272" s="63"/>
      <c r="BK2272" s="63"/>
      <c r="BL2272" s="63"/>
      <c r="BM2272" s="63"/>
      <c r="BN2272" s="63"/>
      <c r="BO2272" s="63"/>
      <c r="BP2272" s="63"/>
      <c r="BQ2272" s="63"/>
      <c r="BR2272" s="63"/>
      <c r="BS2272" s="63"/>
      <c r="BT2272" s="63"/>
      <c r="BU2272" s="63"/>
      <c r="BV2272" s="63"/>
      <c r="BW2272" s="63"/>
      <c r="BX2272" s="63"/>
      <c r="BY2272" s="63"/>
      <c r="BZ2272" s="63"/>
      <c r="CA2272" s="63"/>
      <c r="CB2272" s="63"/>
      <c r="CC2272" s="63"/>
      <c r="CD2272" s="63"/>
      <c r="CE2272" s="63"/>
      <c r="CF2272" s="63"/>
      <c r="CG2272" s="63"/>
      <c r="CH2272" s="63"/>
      <c r="CI2272" s="63"/>
      <c r="CJ2272" s="63"/>
      <c r="CK2272" s="63"/>
      <c r="CL2272" s="63"/>
      <c r="CM2272" s="63"/>
      <c r="CN2272" s="63"/>
      <c r="CO2272" s="63"/>
      <c r="CP2272" s="63"/>
      <c r="CR2272" s="227"/>
      <c r="CS2272" s="74"/>
    </row>
    <row r="2273" spans="1:97" s="72" customFormat="1" ht="75.75" customHeight="1">
      <c r="A2273" s="63"/>
      <c r="B2273" s="63"/>
      <c r="C2273" s="63"/>
      <c r="D2273" s="63"/>
      <c r="E2273" s="63"/>
      <c r="F2273" s="63"/>
      <c r="G2273" s="63"/>
      <c r="H2273" s="63"/>
      <c r="I2273" s="63"/>
      <c r="J2273" s="63"/>
      <c r="K2273" s="63"/>
      <c r="L2273" s="63"/>
      <c r="M2273" s="63"/>
      <c r="N2273" s="63"/>
      <c r="O2273" s="63"/>
      <c r="P2273" s="63"/>
      <c r="Q2273" s="63"/>
      <c r="R2273" s="63"/>
      <c r="S2273" s="63"/>
      <c r="T2273" s="63"/>
      <c r="U2273" s="63"/>
      <c r="V2273" s="63"/>
      <c r="W2273" s="63"/>
      <c r="X2273" s="63"/>
      <c r="Y2273" s="63"/>
      <c r="Z2273" s="63"/>
      <c r="AA2273" s="63"/>
      <c r="AB2273" s="63"/>
      <c r="AC2273" s="63"/>
      <c r="AD2273" s="63"/>
      <c r="AE2273" s="63"/>
      <c r="AF2273" s="63"/>
      <c r="AG2273" s="63"/>
      <c r="AH2273" s="63"/>
      <c r="AI2273" s="63"/>
      <c r="AJ2273" s="63"/>
      <c r="AK2273" s="63"/>
      <c r="AL2273" s="63"/>
      <c r="AM2273" s="63"/>
      <c r="AN2273" s="63"/>
      <c r="AO2273" s="63"/>
      <c r="AP2273" s="63"/>
      <c r="AQ2273" s="63"/>
      <c r="AR2273" s="63"/>
      <c r="AS2273" s="63"/>
      <c r="AT2273" s="63"/>
      <c r="AU2273" s="63"/>
      <c r="AV2273" s="63"/>
      <c r="AW2273" s="63"/>
      <c r="AX2273" s="63"/>
      <c r="AY2273" s="63"/>
      <c r="AZ2273" s="63"/>
      <c r="BA2273" s="63"/>
      <c r="BB2273" s="63"/>
      <c r="BC2273" s="63"/>
      <c r="BD2273" s="63"/>
      <c r="BE2273" s="63"/>
      <c r="BF2273" s="63"/>
      <c r="BG2273" s="63"/>
      <c r="BH2273" s="63"/>
      <c r="BI2273" s="63"/>
      <c r="BJ2273" s="63"/>
      <c r="BK2273" s="63"/>
      <c r="BL2273" s="63"/>
      <c r="BM2273" s="63"/>
      <c r="BN2273" s="63"/>
      <c r="BO2273" s="63"/>
      <c r="BP2273" s="63"/>
      <c r="BQ2273" s="63"/>
      <c r="BR2273" s="63"/>
      <c r="BS2273" s="63"/>
      <c r="BT2273" s="63"/>
      <c r="BU2273" s="63"/>
      <c r="BV2273" s="63"/>
      <c r="BW2273" s="63"/>
      <c r="BX2273" s="63"/>
      <c r="BY2273" s="63"/>
      <c r="BZ2273" s="63"/>
      <c r="CA2273" s="63"/>
      <c r="CB2273" s="63"/>
      <c r="CC2273" s="63"/>
      <c r="CD2273" s="63"/>
      <c r="CE2273" s="63"/>
      <c r="CF2273" s="63"/>
      <c r="CG2273" s="63"/>
      <c r="CH2273" s="63"/>
      <c r="CI2273" s="63"/>
      <c r="CJ2273" s="63"/>
      <c r="CK2273" s="63"/>
      <c r="CL2273" s="63"/>
      <c r="CM2273" s="63"/>
      <c r="CN2273" s="63"/>
      <c r="CO2273" s="63"/>
      <c r="CP2273" s="63"/>
      <c r="CR2273" s="227"/>
      <c r="CS2273" s="74"/>
    </row>
    <row r="2274" spans="1:97" s="72" customFormat="1" ht="75.75" customHeight="1">
      <c r="A2274" s="63"/>
      <c r="B2274" s="63"/>
      <c r="C2274" s="63"/>
      <c r="D2274" s="63"/>
      <c r="E2274" s="63"/>
      <c r="F2274" s="63"/>
      <c r="G2274" s="63"/>
      <c r="H2274" s="63"/>
      <c r="I2274" s="63"/>
      <c r="J2274" s="63"/>
      <c r="K2274" s="63"/>
      <c r="L2274" s="63"/>
      <c r="M2274" s="63"/>
      <c r="N2274" s="63"/>
      <c r="O2274" s="63"/>
      <c r="P2274" s="63"/>
      <c r="Q2274" s="63"/>
      <c r="R2274" s="63"/>
      <c r="S2274" s="63"/>
      <c r="T2274" s="63"/>
      <c r="U2274" s="63"/>
      <c r="V2274" s="63"/>
      <c r="W2274" s="63"/>
      <c r="X2274" s="63"/>
      <c r="Y2274" s="63"/>
      <c r="Z2274" s="63"/>
      <c r="AA2274" s="63"/>
      <c r="AB2274" s="63"/>
      <c r="AC2274" s="63"/>
      <c r="AD2274" s="63"/>
      <c r="AE2274" s="63"/>
      <c r="AF2274" s="63"/>
      <c r="AG2274" s="63"/>
      <c r="AH2274" s="63"/>
      <c r="AI2274" s="63"/>
      <c r="AJ2274" s="63"/>
      <c r="AK2274" s="63"/>
      <c r="AL2274" s="63"/>
      <c r="AM2274" s="63"/>
      <c r="AN2274" s="63"/>
      <c r="AO2274" s="63"/>
      <c r="AP2274" s="63"/>
      <c r="AQ2274" s="63"/>
      <c r="AR2274" s="63"/>
      <c r="AS2274" s="63"/>
      <c r="AT2274" s="63"/>
      <c r="AU2274" s="63"/>
      <c r="AV2274" s="63"/>
      <c r="AW2274" s="63"/>
      <c r="AX2274" s="63"/>
      <c r="AY2274" s="63"/>
      <c r="AZ2274" s="63"/>
      <c r="BA2274" s="63"/>
      <c r="BB2274" s="63"/>
      <c r="BC2274" s="63"/>
      <c r="BD2274" s="63"/>
      <c r="BE2274" s="63"/>
      <c r="BF2274" s="63"/>
      <c r="BG2274" s="63"/>
      <c r="BH2274" s="63"/>
      <c r="BI2274" s="63"/>
      <c r="BJ2274" s="63"/>
      <c r="BK2274" s="63"/>
      <c r="BL2274" s="63"/>
      <c r="BM2274" s="63"/>
      <c r="BN2274" s="63"/>
      <c r="BO2274" s="63"/>
      <c r="BP2274" s="63"/>
      <c r="BQ2274" s="63"/>
      <c r="BR2274" s="63"/>
      <c r="BS2274" s="63"/>
      <c r="BT2274" s="63"/>
      <c r="BU2274" s="63"/>
      <c r="BV2274" s="63"/>
      <c r="BW2274" s="63"/>
      <c r="BX2274" s="63"/>
      <c r="BY2274" s="63"/>
      <c r="BZ2274" s="63"/>
      <c r="CA2274" s="63"/>
      <c r="CB2274" s="63"/>
      <c r="CC2274" s="63"/>
      <c r="CD2274" s="63"/>
      <c r="CE2274" s="63"/>
      <c r="CF2274" s="63"/>
      <c r="CG2274" s="63"/>
      <c r="CH2274" s="63"/>
      <c r="CI2274" s="63"/>
      <c r="CJ2274" s="63"/>
      <c r="CK2274" s="63"/>
      <c r="CL2274" s="63"/>
      <c r="CM2274" s="63"/>
      <c r="CN2274" s="63"/>
      <c r="CO2274" s="63"/>
      <c r="CP2274" s="63"/>
      <c r="CR2274" s="227"/>
      <c r="CS2274" s="74"/>
    </row>
    <row r="2275" spans="1:97" s="72" customFormat="1" ht="75.75" customHeight="1">
      <c r="A2275" s="63"/>
      <c r="B2275" s="63"/>
      <c r="C2275" s="63"/>
      <c r="D2275" s="63"/>
      <c r="E2275" s="63"/>
      <c r="F2275" s="63"/>
      <c r="G2275" s="63"/>
      <c r="H2275" s="63"/>
      <c r="I2275" s="63"/>
      <c r="J2275" s="63"/>
      <c r="K2275" s="63"/>
      <c r="L2275" s="63"/>
      <c r="M2275" s="63"/>
      <c r="N2275" s="63"/>
      <c r="O2275" s="63"/>
      <c r="P2275" s="63"/>
      <c r="Q2275" s="63"/>
      <c r="R2275" s="63"/>
      <c r="S2275" s="63"/>
      <c r="T2275" s="63"/>
      <c r="U2275" s="63"/>
      <c r="V2275" s="63"/>
      <c r="W2275" s="63"/>
      <c r="X2275" s="63"/>
      <c r="Y2275" s="63"/>
      <c r="Z2275" s="63"/>
      <c r="AA2275" s="63"/>
      <c r="AB2275" s="63"/>
      <c r="AC2275" s="63"/>
      <c r="AD2275" s="63"/>
      <c r="AE2275" s="63"/>
      <c r="AF2275" s="63"/>
      <c r="AG2275" s="63"/>
      <c r="AH2275" s="63"/>
      <c r="AI2275" s="63"/>
      <c r="AJ2275" s="63"/>
      <c r="AK2275" s="63"/>
      <c r="AL2275" s="63"/>
      <c r="AM2275" s="63"/>
      <c r="AN2275" s="63"/>
      <c r="AO2275" s="63"/>
      <c r="AP2275" s="63"/>
      <c r="AQ2275" s="63"/>
      <c r="AR2275" s="63"/>
      <c r="AS2275" s="63"/>
      <c r="AT2275" s="63"/>
      <c r="AU2275" s="63"/>
      <c r="AV2275" s="63"/>
      <c r="AW2275" s="63"/>
      <c r="AX2275" s="63"/>
      <c r="AY2275" s="63"/>
      <c r="AZ2275" s="63"/>
      <c r="BA2275" s="63"/>
      <c r="BB2275" s="63"/>
      <c r="BC2275" s="63"/>
      <c r="BD2275" s="63"/>
      <c r="BE2275" s="63"/>
      <c r="BF2275" s="63"/>
      <c r="BG2275" s="63"/>
      <c r="BH2275" s="63"/>
      <c r="BI2275" s="63"/>
      <c r="BJ2275" s="63"/>
      <c r="BK2275" s="63"/>
      <c r="BL2275" s="63"/>
      <c r="BM2275" s="63"/>
      <c r="BN2275" s="63"/>
      <c r="BO2275" s="63"/>
      <c r="BP2275" s="63"/>
      <c r="BQ2275" s="63"/>
      <c r="BR2275" s="63"/>
      <c r="BS2275" s="63"/>
      <c r="BT2275" s="63"/>
      <c r="BU2275" s="63"/>
      <c r="BV2275" s="63"/>
      <c r="BW2275" s="63"/>
      <c r="BX2275" s="63"/>
      <c r="BY2275" s="63"/>
      <c r="BZ2275" s="63"/>
      <c r="CA2275" s="63"/>
      <c r="CB2275" s="63"/>
      <c r="CC2275" s="63"/>
      <c r="CD2275" s="63"/>
      <c r="CE2275" s="63"/>
      <c r="CF2275" s="63"/>
      <c r="CG2275" s="63"/>
      <c r="CH2275" s="63"/>
      <c r="CI2275" s="63"/>
      <c r="CJ2275" s="63"/>
      <c r="CK2275" s="63"/>
      <c r="CL2275" s="63"/>
      <c r="CM2275" s="63"/>
      <c r="CN2275" s="63"/>
      <c r="CO2275" s="63"/>
      <c r="CP2275" s="63"/>
      <c r="CR2275" s="227"/>
      <c r="CS2275" s="74"/>
    </row>
    <row r="2276" spans="1:97" s="72" customFormat="1" ht="75.75" customHeight="1">
      <c r="A2276" s="63"/>
      <c r="B2276" s="63"/>
      <c r="C2276" s="63"/>
      <c r="D2276" s="63"/>
      <c r="E2276" s="63"/>
      <c r="F2276" s="63"/>
      <c r="G2276" s="63"/>
      <c r="H2276" s="63"/>
      <c r="I2276" s="63"/>
      <c r="J2276" s="63"/>
      <c r="K2276" s="63"/>
      <c r="L2276" s="63"/>
      <c r="M2276" s="63"/>
      <c r="N2276" s="63"/>
      <c r="O2276" s="63"/>
      <c r="P2276" s="63"/>
      <c r="Q2276" s="63"/>
      <c r="R2276" s="63"/>
      <c r="S2276" s="63"/>
      <c r="T2276" s="63"/>
      <c r="U2276" s="63"/>
      <c r="V2276" s="63"/>
      <c r="W2276" s="63"/>
      <c r="X2276" s="63"/>
      <c r="Y2276" s="63"/>
      <c r="Z2276" s="63"/>
      <c r="AA2276" s="63"/>
      <c r="AB2276" s="63"/>
      <c r="AC2276" s="63"/>
      <c r="AD2276" s="63"/>
      <c r="AE2276" s="63"/>
      <c r="AF2276" s="63"/>
      <c r="AG2276" s="63"/>
      <c r="AH2276" s="63"/>
      <c r="AI2276" s="63"/>
      <c r="AJ2276" s="63"/>
      <c r="AK2276" s="63"/>
      <c r="AL2276" s="63"/>
      <c r="AM2276" s="63"/>
      <c r="AN2276" s="63"/>
      <c r="AO2276" s="63"/>
      <c r="AP2276" s="63"/>
      <c r="AQ2276" s="63"/>
      <c r="AR2276" s="63"/>
      <c r="AS2276" s="63"/>
      <c r="AT2276" s="63"/>
      <c r="AU2276" s="63"/>
      <c r="AV2276" s="63"/>
      <c r="AW2276" s="63"/>
      <c r="AX2276" s="63"/>
      <c r="AY2276" s="63"/>
      <c r="AZ2276" s="63"/>
      <c r="BA2276" s="63"/>
      <c r="BB2276" s="63"/>
      <c r="BC2276" s="63"/>
      <c r="BD2276" s="63"/>
      <c r="BE2276" s="63"/>
      <c r="BF2276" s="63"/>
      <c r="BG2276" s="63"/>
      <c r="BH2276" s="63"/>
      <c r="BI2276" s="63"/>
      <c r="BJ2276" s="63"/>
      <c r="BK2276" s="63"/>
      <c r="BL2276" s="63"/>
      <c r="BM2276" s="63"/>
      <c r="BN2276" s="63"/>
      <c r="BO2276" s="63"/>
      <c r="BP2276" s="63"/>
      <c r="BQ2276" s="63"/>
      <c r="BR2276" s="63"/>
      <c r="BS2276" s="63"/>
      <c r="BT2276" s="63"/>
      <c r="BU2276" s="63"/>
      <c r="BV2276" s="63"/>
      <c r="BW2276" s="63"/>
      <c r="BX2276" s="63"/>
      <c r="BY2276" s="63"/>
      <c r="BZ2276" s="63"/>
      <c r="CA2276" s="63"/>
      <c r="CB2276" s="63"/>
      <c r="CC2276" s="63"/>
      <c r="CD2276" s="63"/>
      <c r="CE2276" s="63"/>
      <c r="CF2276" s="63"/>
      <c r="CG2276" s="63"/>
      <c r="CH2276" s="63"/>
      <c r="CI2276" s="63"/>
      <c r="CJ2276" s="63"/>
      <c r="CK2276" s="63"/>
      <c r="CL2276" s="63"/>
      <c r="CM2276" s="63"/>
      <c r="CN2276" s="63"/>
      <c r="CO2276" s="63"/>
      <c r="CP2276" s="63"/>
      <c r="CR2276" s="227"/>
      <c r="CS2276" s="74"/>
    </row>
    <row r="2277" spans="1:97" s="72" customFormat="1" ht="75.75" customHeight="1">
      <c r="A2277" s="63"/>
      <c r="B2277" s="63"/>
      <c r="C2277" s="63"/>
      <c r="D2277" s="63"/>
      <c r="E2277" s="63"/>
      <c r="F2277" s="63"/>
      <c r="G2277" s="63"/>
      <c r="H2277" s="63"/>
      <c r="I2277" s="63"/>
      <c r="J2277" s="63"/>
      <c r="K2277" s="63"/>
      <c r="L2277" s="63"/>
      <c r="M2277" s="63"/>
      <c r="N2277" s="63"/>
      <c r="O2277" s="63"/>
      <c r="P2277" s="63"/>
      <c r="Q2277" s="63"/>
      <c r="R2277" s="63"/>
      <c r="S2277" s="63"/>
      <c r="T2277" s="63"/>
      <c r="U2277" s="63"/>
      <c r="V2277" s="63"/>
      <c r="W2277" s="63"/>
      <c r="X2277" s="63"/>
      <c r="Y2277" s="63"/>
      <c r="Z2277" s="63"/>
      <c r="AA2277" s="63"/>
      <c r="AB2277" s="63"/>
      <c r="AC2277" s="63"/>
      <c r="AD2277" s="63"/>
      <c r="AE2277" s="63"/>
      <c r="AF2277" s="63"/>
      <c r="AG2277" s="63"/>
      <c r="AH2277" s="63"/>
      <c r="AI2277" s="63"/>
      <c r="AJ2277" s="63"/>
      <c r="AK2277" s="63"/>
      <c r="AL2277" s="63"/>
      <c r="AM2277" s="63"/>
      <c r="AN2277" s="63"/>
      <c r="AO2277" s="63"/>
      <c r="AP2277" s="63"/>
      <c r="AQ2277" s="63"/>
      <c r="AR2277" s="63"/>
      <c r="AS2277" s="63"/>
      <c r="AT2277" s="63"/>
      <c r="AU2277" s="63"/>
      <c r="AV2277" s="63"/>
      <c r="AW2277" s="63"/>
      <c r="AX2277" s="63"/>
      <c r="AY2277" s="63"/>
      <c r="AZ2277" s="63"/>
      <c r="BA2277" s="63"/>
      <c r="BB2277" s="63"/>
      <c r="BC2277" s="63"/>
      <c r="BD2277" s="63"/>
      <c r="BE2277" s="63"/>
      <c r="BF2277" s="63"/>
      <c r="BG2277" s="63"/>
      <c r="BH2277" s="63"/>
      <c r="BI2277" s="63"/>
      <c r="BJ2277" s="63"/>
      <c r="BK2277" s="63"/>
      <c r="BL2277" s="63"/>
      <c r="BM2277" s="63"/>
      <c r="BN2277" s="63"/>
      <c r="BO2277" s="63"/>
      <c r="BP2277" s="63"/>
      <c r="BQ2277" s="63"/>
      <c r="BR2277" s="63"/>
      <c r="BS2277" s="63"/>
      <c r="BT2277" s="63"/>
      <c r="BU2277" s="63"/>
      <c r="BV2277" s="63"/>
      <c r="BW2277" s="63"/>
      <c r="BX2277" s="63"/>
      <c r="BY2277" s="63"/>
      <c r="BZ2277" s="63"/>
      <c r="CA2277" s="63"/>
      <c r="CB2277" s="63"/>
      <c r="CC2277" s="63"/>
      <c r="CD2277" s="63"/>
      <c r="CE2277" s="63"/>
      <c r="CF2277" s="63"/>
      <c r="CG2277" s="63"/>
      <c r="CH2277" s="63"/>
      <c r="CI2277" s="63"/>
      <c r="CJ2277" s="63"/>
      <c r="CK2277" s="63"/>
      <c r="CL2277" s="63"/>
      <c r="CM2277" s="63"/>
      <c r="CN2277" s="63"/>
      <c r="CO2277" s="63"/>
      <c r="CP2277" s="63"/>
      <c r="CR2277" s="227"/>
      <c r="CS2277" s="74"/>
    </row>
    <row r="2278" spans="1:97" s="72" customFormat="1" ht="75.75" customHeight="1">
      <c r="A2278" s="63"/>
      <c r="B2278" s="63"/>
      <c r="C2278" s="63"/>
      <c r="D2278" s="63"/>
      <c r="E2278" s="63"/>
      <c r="F2278" s="63"/>
      <c r="G2278" s="63"/>
      <c r="H2278" s="63"/>
      <c r="I2278" s="63"/>
      <c r="J2278" s="63"/>
      <c r="K2278" s="63"/>
      <c r="L2278" s="63"/>
      <c r="M2278" s="63"/>
      <c r="N2278" s="63"/>
      <c r="O2278" s="63"/>
      <c r="P2278" s="63"/>
      <c r="Q2278" s="63"/>
      <c r="R2278" s="63"/>
      <c r="S2278" s="63"/>
      <c r="T2278" s="63"/>
      <c r="U2278" s="63"/>
      <c r="V2278" s="63"/>
      <c r="W2278" s="63"/>
      <c r="X2278" s="63"/>
      <c r="Y2278" s="63"/>
      <c r="Z2278" s="63"/>
      <c r="AA2278" s="63"/>
      <c r="AB2278" s="63"/>
      <c r="AC2278" s="63"/>
      <c r="AD2278" s="63"/>
      <c r="AE2278" s="63"/>
      <c r="AF2278" s="63"/>
      <c r="AG2278" s="63"/>
      <c r="AH2278" s="63"/>
      <c r="AI2278" s="63"/>
      <c r="AJ2278" s="63"/>
      <c r="AK2278" s="63"/>
      <c r="AL2278" s="63"/>
      <c r="AM2278" s="63"/>
      <c r="AN2278" s="63"/>
      <c r="AO2278" s="63"/>
      <c r="AP2278" s="63"/>
      <c r="AQ2278" s="63"/>
      <c r="AR2278" s="63"/>
      <c r="AS2278" s="63"/>
      <c r="AT2278" s="63"/>
      <c r="AU2278" s="63"/>
      <c r="AV2278" s="63"/>
      <c r="AW2278" s="63"/>
      <c r="AX2278" s="63"/>
      <c r="AY2278" s="63"/>
      <c r="AZ2278" s="63"/>
      <c r="BA2278" s="63"/>
      <c r="BB2278" s="63"/>
      <c r="BC2278" s="63"/>
      <c r="BD2278" s="63"/>
      <c r="BE2278" s="63"/>
      <c r="BF2278" s="63"/>
      <c r="BG2278" s="63"/>
      <c r="BH2278" s="63"/>
      <c r="BI2278" s="63"/>
      <c r="BJ2278" s="63"/>
      <c r="BK2278" s="63"/>
      <c r="BL2278" s="63"/>
      <c r="BM2278" s="63"/>
      <c r="BN2278" s="63"/>
      <c r="BO2278" s="63"/>
      <c r="BP2278" s="63"/>
      <c r="BQ2278" s="63"/>
      <c r="BR2278" s="63"/>
      <c r="BS2278" s="63"/>
      <c r="BT2278" s="63"/>
      <c r="BU2278" s="63"/>
      <c r="BV2278" s="63"/>
      <c r="BW2278" s="63"/>
      <c r="BX2278" s="63"/>
      <c r="BY2278" s="63"/>
      <c r="BZ2278" s="63"/>
      <c r="CA2278" s="63"/>
      <c r="CB2278" s="63"/>
      <c r="CC2278" s="63"/>
      <c r="CD2278" s="63"/>
      <c r="CE2278" s="63"/>
      <c r="CF2278" s="63"/>
      <c r="CG2278" s="63"/>
      <c r="CH2278" s="63"/>
      <c r="CI2278" s="63"/>
      <c r="CJ2278" s="63"/>
      <c r="CK2278" s="63"/>
      <c r="CL2278" s="63"/>
      <c r="CM2278" s="63"/>
      <c r="CN2278" s="63"/>
      <c r="CO2278" s="63"/>
      <c r="CP2278" s="63"/>
      <c r="CR2278" s="227"/>
      <c r="CS2278" s="74"/>
    </row>
    <row r="2279" spans="1:97" s="72" customFormat="1" ht="75.75" customHeight="1">
      <c r="A2279" s="63"/>
      <c r="B2279" s="63"/>
      <c r="C2279" s="63"/>
      <c r="D2279" s="63"/>
      <c r="E2279" s="63"/>
      <c r="F2279" s="63"/>
      <c r="G2279" s="63"/>
      <c r="H2279" s="63"/>
      <c r="I2279" s="63"/>
      <c r="J2279" s="63"/>
      <c r="K2279" s="63"/>
      <c r="L2279" s="63"/>
      <c r="M2279" s="63"/>
      <c r="N2279" s="63"/>
      <c r="O2279" s="63"/>
      <c r="P2279" s="63"/>
      <c r="Q2279" s="63"/>
      <c r="R2279" s="63"/>
      <c r="S2279" s="63"/>
      <c r="T2279" s="63"/>
      <c r="U2279" s="63"/>
      <c r="V2279" s="63"/>
      <c r="W2279" s="63"/>
      <c r="X2279" s="63"/>
      <c r="Y2279" s="63"/>
      <c r="Z2279" s="63"/>
      <c r="AA2279" s="63"/>
      <c r="AB2279" s="63"/>
      <c r="AC2279" s="63"/>
      <c r="AD2279" s="63"/>
      <c r="AE2279" s="63"/>
      <c r="AF2279" s="63"/>
      <c r="AG2279" s="63"/>
      <c r="AH2279" s="63"/>
      <c r="AI2279" s="63"/>
      <c r="AJ2279" s="63"/>
      <c r="AK2279" s="63"/>
      <c r="AL2279" s="63"/>
      <c r="AM2279" s="63"/>
      <c r="AN2279" s="63"/>
      <c r="AO2279" s="63"/>
      <c r="AP2279" s="63"/>
      <c r="AQ2279" s="63"/>
      <c r="AR2279" s="63"/>
      <c r="AS2279" s="63"/>
      <c r="AT2279" s="63"/>
      <c r="AU2279" s="63"/>
      <c r="AV2279" s="63"/>
      <c r="AW2279" s="63"/>
      <c r="AX2279" s="63"/>
      <c r="AY2279" s="63"/>
      <c r="AZ2279" s="63"/>
      <c r="BA2279" s="63"/>
      <c r="BB2279" s="63"/>
      <c r="BC2279" s="63"/>
      <c r="BD2279" s="63"/>
      <c r="BE2279" s="63"/>
      <c r="BF2279" s="63"/>
      <c r="BG2279" s="63"/>
      <c r="BH2279" s="63"/>
      <c r="BI2279" s="63"/>
      <c r="BJ2279" s="63"/>
      <c r="BK2279" s="63"/>
      <c r="BL2279" s="63"/>
      <c r="BM2279" s="63"/>
      <c r="BN2279" s="63"/>
      <c r="BO2279" s="63"/>
      <c r="BP2279" s="63"/>
      <c r="BQ2279" s="63"/>
      <c r="BR2279" s="63"/>
      <c r="BS2279" s="63"/>
      <c r="BT2279" s="63"/>
      <c r="BU2279" s="63"/>
      <c r="BV2279" s="63"/>
      <c r="BW2279" s="63"/>
      <c r="BX2279" s="63"/>
      <c r="BY2279" s="63"/>
      <c r="BZ2279" s="63"/>
      <c r="CA2279" s="63"/>
      <c r="CB2279" s="63"/>
      <c r="CC2279" s="63"/>
      <c r="CD2279" s="63"/>
      <c r="CE2279" s="63"/>
      <c r="CF2279" s="63"/>
      <c r="CG2279" s="63"/>
      <c r="CH2279" s="63"/>
      <c r="CI2279" s="63"/>
      <c r="CJ2279" s="63"/>
      <c r="CK2279" s="63"/>
      <c r="CL2279" s="63"/>
      <c r="CM2279" s="63"/>
      <c r="CN2279" s="63"/>
      <c r="CO2279" s="63"/>
      <c r="CP2279" s="63"/>
      <c r="CR2279" s="227"/>
      <c r="CS2279" s="74"/>
    </row>
    <row r="2280" spans="1:97" s="72" customFormat="1" ht="75.75" customHeight="1">
      <c r="A2280" s="63"/>
      <c r="B2280" s="63"/>
      <c r="C2280" s="63"/>
      <c r="D2280" s="63"/>
      <c r="E2280" s="63"/>
      <c r="F2280" s="63"/>
      <c r="G2280" s="63"/>
      <c r="H2280" s="63"/>
      <c r="I2280" s="63"/>
      <c r="J2280" s="63"/>
      <c r="K2280" s="63"/>
      <c r="L2280" s="63"/>
      <c r="M2280" s="63"/>
      <c r="N2280" s="63"/>
      <c r="O2280" s="63"/>
      <c r="P2280" s="63"/>
      <c r="Q2280" s="63"/>
      <c r="R2280" s="63"/>
      <c r="S2280" s="63"/>
      <c r="T2280" s="63"/>
      <c r="U2280" s="63"/>
      <c r="V2280" s="63"/>
      <c r="W2280" s="63"/>
      <c r="X2280" s="63"/>
      <c r="Y2280" s="63"/>
      <c r="Z2280" s="63"/>
      <c r="AA2280" s="63"/>
      <c r="AB2280" s="63"/>
      <c r="AC2280" s="63"/>
      <c r="AD2280" s="63"/>
      <c r="AE2280" s="63"/>
      <c r="AF2280" s="63"/>
      <c r="AG2280" s="63"/>
      <c r="AH2280" s="63"/>
      <c r="AI2280" s="63"/>
      <c r="AJ2280" s="63"/>
      <c r="AK2280" s="63"/>
      <c r="AL2280" s="63"/>
      <c r="AM2280" s="63"/>
      <c r="AN2280" s="63"/>
      <c r="AO2280" s="63"/>
      <c r="AP2280" s="63"/>
      <c r="AQ2280" s="63"/>
      <c r="AR2280" s="63"/>
      <c r="AS2280" s="63"/>
      <c r="AT2280" s="63"/>
      <c r="AU2280" s="63"/>
      <c r="AV2280" s="63"/>
      <c r="AW2280" s="63"/>
      <c r="AX2280" s="63"/>
      <c r="AY2280" s="63"/>
      <c r="AZ2280" s="63"/>
      <c r="BA2280" s="63"/>
      <c r="BB2280" s="63"/>
      <c r="BC2280" s="63"/>
      <c r="BD2280" s="63"/>
      <c r="BE2280" s="63"/>
      <c r="BF2280" s="63"/>
      <c r="BG2280" s="63"/>
      <c r="BH2280" s="63"/>
      <c r="BI2280" s="63"/>
      <c r="BJ2280" s="63"/>
      <c r="BK2280" s="63"/>
      <c r="BL2280" s="63"/>
      <c r="BM2280" s="63"/>
      <c r="BN2280" s="63"/>
      <c r="BO2280" s="63"/>
      <c r="BP2280" s="63"/>
      <c r="BQ2280" s="63"/>
      <c r="BR2280" s="63"/>
      <c r="BS2280" s="63"/>
      <c r="BT2280" s="63"/>
      <c r="BU2280" s="63"/>
      <c r="BV2280" s="63"/>
      <c r="BW2280" s="63"/>
      <c r="BX2280" s="63"/>
      <c r="BY2280" s="63"/>
      <c r="BZ2280" s="63"/>
      <c r="CA2280" s="63"/>
      <c r="CB2280" s="63"/>
      <c r="CC2280" s="63"/>
      <c r="CD2280" s="63"/>
      <c r="CE2280" s="63"/>
      <c r="CF2280" s="63"/>
      <c r="CG2280" s="63"/>
      <c r="CH2280" s="63"/>
      <c r="CI2280" s="63"/>
      <c r="CJ2280" s="63"/>
      <c r="CK2280" s="63"/>
      <c r="CL2280" s="63"/>
      <c r="CM2280" s="63"/>
      <c r="CN2280" s="63"/>
      <c r="CO2280" s="63"/>
      <c r="CP2280" s="63"/>
      <c r="CR2280" s="227"/>
      <c r="CS2280" s="74"/>
    </row>
    <row r="2281" spans="1:97" s="72" customFormat="1" ht="75.75" customHeight="1">
      <c r="A2281" s="63"/>
      <c r="B2281" s="63"/>
      <c r="C2281" s="63"/>
      <c r="D2281" s="63"/>
      <c r="E2281" s="63"/>
      <c r="F2281" s="63"/>
      <c r="G2281" s="63"/>
      <c r="H2281" s="63"/>
      <c r="I2281" s="63"/>
      <c r="J2281" s="63"/>
      <c r="K2281" s="63"/>
      <c r="L2281" s="63"/>
      <c r="M2281" s="63"/>
      <c r="N2281" s="63"/>
      <c r="O2281" s="63"/>
      <c r="P2281" s="63"/>
      <c r="Q2281" s="63"/>
      <c r="R2281" s="63"/>
      <c r="S2281" s="63"/>
      <c r="T2281" s="63"/>
      <c r="U2281" s="63"/>
      <c r="V2281" s="63"/>
      <c r="W2281" s="63"/>
      <c r="X2281" s="63"/>
      <c r="Y2281" s="63"/>
      <c r="Z2281" s="63"/>
      <c r="AA2281" s="63"/>
      <c r="AB2281" s="63"/>
      <c r="AC2281" s="63"/>
      <c r="AD2281" s="63"/>
      <c r="AE2281" s="63"/>
      <c r="AF2281" s="63"/>
      <c r="AG2281" s="63"/>
      <c r="AH2281" s="63"/>
      <c r="AI2281" s="63"/>
      <c r="AJ2281" s="63"/>
      <c r="AK2281" s="63"/>
      <c r="AL2281" s="63"/>
      <c r="AM2281" s="63"/>
      <c r="AN2281" s="63"/>
      <c r="AO2281" s="63"/>
      <c r="AP2281" s="63"/>
      <c r="AQ2281" s="63"/>
      <c r="AR2281" s="63"/>
      <c r="AS2281" s="63"/>
      <c r="AT2281" s="63"/>
      <c r="AU2281" s="63"/>
      <c r="AV2281" s="63"/>
      <c r="AW2281" s="63"/>
      <c r="AX2281" s="63"/>
      <c r="AY2281" s="63"/>
      <c r="AZ2281" s="63"/>
      <c r="BA2281" s="63"/>
      <c r="BB2281" s="63"/>
      <c r="BC2281" s="63"/>
      <c r="BD2281" s="63"/>
      <c r="BE2281" s="63"/>
      <c r="BF2281" s="63"/>
      <c r="BG2281" s="63"/>
      <c r="BH2281" s="63"/>
      <c r="BI2281" s="63"/>
      <c r="BJ2281" s="63"/>
      <c r="BK2281" s="63"/>
      <c r="BL2281" s="63"/>
      <c r="BM2281" s="63"/>
      <c r="BN2281" s="63"/>
      <c r="BO2281" s="63"/>
      <c r="BP2281" s="63"/>
      <c r="BQ2281" s="63"/>
      <c r="BR2281" s="63"/>
      <c r="BS2281" s="63"/>
      <c r="BT2281" s="63"/>
      <c r="BU2281" s="63"/>
      <c r="BV2281" s="63"/>
      <c r="BW2281" s="63"/>
      <c r="BX2281" s="63"/>
      <c r="BY2281" s="63"/>
      <c r="BZ2281" s="63"/>
      <c r="CA2281" s="63"/>
      <c r="CB2281" s="63"/>
      <c r="CC2281" s="63"/>
      <c r="CD2281" s="63"/>
      <c r="CE2281" s="63"/>
      <c r="CF2281" s="63"/>
      <c r="CG2281" s="63"/>
      <c r="CH2281" s="63"/>
      <c r="CI2281" s="63"/>
      <c r="CJ2281" s="63"/>
      <c r="CK2281" s="63"/>
      <c r="CL2281" s="63"/>
      <c r="CM2281" s="63"/>
      <c r="CN2281" s="63"/>
      <c r="CO2281" s="63"/>
      <c r="CP2281" s="63"/>
      <c r="CR2281" s="227"/>
      <c r="CS2281" s="74"/>
    </row>
    <row r="2282" spans="1:97" s="72" customFormat="1" ht="75.75" customHeight="1">
      <c r="A2282" s="63"/>
      <c r="B2282" s="63"/>
      <c r="C2282" s="63"/>
      <c r="D2282" s="63"/>
      <c r="E2282" s="63"/>
      <c r="F2282" s="63"/>
      <c r="G2282" s="63"/>
      <c r="H2282" s="63"/>
      <c r="I2282" s="63"/>
      <c r="J2282" s="63"/>
      <c r="K2282" s="63"/>
      <c r="L2282" s="63"/>
      <c r="M2282" s="63"/>
      <c r="N2282" s="63"/>
      <c r="O2282" s="63"/>
      <c r="P2282" s="63"/>
      <c r="Q2282" s="63"/>
      <c r="R2282" s="63"/>
      <c r="S2282" s="63"/>
      <c r="T2282" s="63"/>
      <c r="U2282" s="63"/>
      <c r="V2282" s="63"/>
      <c r="W2282" s="63"/>
      <c r="X2282" s="63"/>
      <c r="Y2282" s="63"/>
      <c r="Z2282" s="63"/>
      <c r="AA2282" s="63"/>
      <c r="AB2282" s="63"/>
      <c r="AC2282" s="63"/>
      <c r="AD2282" s="63"/>
      <c r="AE2282" s="63"/>
      <c r="AF2282" s="63"/>
      <c r="AG2282" s="63"/>
      <c r="AH2282" s="63"/>
      <c r="AI2282" s="63"/>
      <c r="AJ2282" s="63"/>
      <c r="AK2282" s="63"/>
      <c r="AL2282" s="63"/>
      <c r="AM2282" s="63"/>
      <c r="AN2282" s="63"/>
      <c r="AO2282" s="63"/>
      <c r="AP2282" s="63"/>
      <c r="AQ2282" s="63"/>
      <c r="AR2282" s="63"/>
      <c r="AS2282" s="63"/>
      <c r="AT2282" s="63"/>
      <c r="AU2282" s="63"/>
      <c r="AV2282" s="63"/>
      <c r="AW2282" s="63"/>
      <c r="AX2282" s="63"/>
      <c r="AY2282" s="63"/>
      <c r="AZ2282" s="63"/>
      <c r="BA2282" s="63"/>
      <c r="BB2282" s="63"/>
      <c r="BC2282" s="63"/>
      <c r="BD2282" s="63"/>
      <c r="BE2282" s="63"/>
      <c r="BF2282" s="63"/>
      <c r="BG2282" s="63"/>
      <c r="BH2282" s="63"/>
      <c r="BI2282" s="63"/>
      <c r="BJ2282" s="63"/>
      <c r="BK2282" s="63"/>
      <c r="BL2282" s="63"/>
      <c r="BM2282" s="63"/>
      <c r="BN2282" s="63"/>
      <c r="BO2282" s="63"/>
      <c r="BP2282" s="63"/>
      <c r="BQ2282" s="63"/>
      <c r="BR2282" s="63"/>
      <c r="BS2282" s="63"/>
      <c r="BT2282" s="63"/>
      <c r="BU2282" s="63"/>
      <c r="BV2282" s="63"/>
      <c r="BW2282" s="63"/>
      <c r="BX2282" s="63"/>
      <c r="BY2282" s="63"/>
      <c r="BZ2282" s="63"/>
      <c r="CA2282" s="63"/>
      <c r="CB2282" s="63"/>
      <c r="CC2282" s="63"/>
      <c r="CD2282" s="63"/>
      <c r="CE2282" s="63"/>
      <c r="CF2282" s="63"/>
      <c r="CG2282" s="63"/>
      <c r="CH2282" s="63"/>
      <c r="CI2282" s="63"/>
      <c r="CJ2282" s="63"/>
      <c r="CK2282" s="63"/>
      <c r="CL2282" s="63"/>
      <c r="CM2282" s="63"/>
      <c r="CN2282" s="63"/>
      <c r="CO2282" s="63"/>
      <c r="CP2282" s="63"/>
      <c r="CR2282" s="227"/>
      <c r="CS2282" s="74"/>
    </row>
    <row r="2283" spans="1:97" s="72" customFormat="1" ht="75.75" customHeight="1">
      <c r="A2283" s="63"/>
      <c r="B2283" s="63"/>
      <c r="C2283" s="63"/>
      <c r="D2283" s="63"/>
      <c r="E2283" s="63"/>
      <c r="F2283" s="63"/>
      <c r="G2283" s="63"/>
      <c r="H2283" s="63"/>
      <c r="I2283" s="63"/>
      <c r="J2283" s="63"/>
      <c r="K2283" s="63"/>
      <c r="L2283" s="63"/>
      <c r="M2283" s="63"/>
      <c r="N2283" s="63"/>
      <c r="O2283" s="63"/>
      <c r="P2283" s="63"/>
      <c r="Q2283" s="63"/>
      <c r="R2283" s="63"/>
      <c r="S2283" s="63"/>
      <c r="T2283" s="63"/>
      <c r="U2283" s="63"/>
      <c r="V2283" s="63"/>
      <c r="W2283" s="63"/>
      <c r="X2283" s="63"/>
      <c r="Y2283" s="63"/>
      <c r="Z2283" s="63"/>
      <c r="AA2283" s="63"/>
      <c r="AB2283" s="63"/>
      <c r="AC2283" s="63"/>
      <c r="AD2283" s="63"/>
      <c r="AE2283" s="63"/>
      <c r="AF2283" s="63"/>
      <c r="AG2283" s="63"/>
      <c r="AH2283" s="63"/>
      <c r="AI2283" s="63"/>
      <c r="AJ2283" s="63"/>
      <c r="AK2283" s="63"/>
      <c r="AL2283" s="63"/>
      <c r="AM2283" s="63"/>
      <c r="AN2283" s="63"/>
      <c r="AO2283" s="63"/>
      <c r="AP2283" s="63"/>
      <c r="AQ2283" s="63"/>
      <c r="AR2283" s="63"/>
      <c r="AS2283" s="63"/>
      <c r="AT2283" s="63"/>
      <c r="AU2283" s="63"/>
      <c r="AV2283" s="63"/>
      <c r="AW2283" s="63"/>
      <c r="AX2283" s="63"/>
      <c r="AY2283" s="63"/>
      <c r="AZ2283" s="63"/>
      <c r="BA2283" s="63"/>
      <c r="BB2283" s="63"/>
      <c r="BC2283" s="63"/>
      <c r="BD2283" s="63"/>
      <c r="BE2283" s="63"/>
      <c r="BF2283" s="63"/>
      <c r="BG2283" s="63"/>
      <c r="BH2283" s="63"/>
      <c r="BI2283" s="63"/>
      <c r="BJ2283" s="63"/>
      <c r="BK2283" s="63"/>
      <c r="BL2283" s="63"/>
      <c r="BM2283" s="63"/>
      <c r="BN2283" s="63"/>
      <c r="BO2283" s="63"/>
      <c r="BP2283" s="63"/>
      <c r="BQ2283" s="63"/>
      <c r="BR2283" s="63"/>
      <c r="BS2283" s="63"/>
      <c r="BT2283" s="63"/>
      <c r="BU2283" s="63"/>
      <c r="BV2283" s="63"/>
      <c r="BW2283" s="63"/>
      <c r="BX2283" s="63"/>
      <c r="BY2283" s="63"/>
      <c r="BZ2283" s="63"/>
      <c r="CA2283" s="63"/>
      <c r="CB2283" s="63"/>
      <c r="CC2283" s="63"/>
      <c r="CD2283" s="63"/>
      <c r="CE2283" s="63"/>
      <c r="CF2283" s="63"/>
      <c r="CG2283" s="63"/>
      <c r="CH2283" s="63"/>
      <c r="CI2283" s="63"/>
      <c r="CJ2283" s="63"/>
      <c r="CK2283" s="63"/>
      <c r="CL2283" s="63"/>
      <c r="CM2283" s="63"/>
      <c r="CN2283" s="63"/>
      <c r="CO2283" s="63"/>
      <c r="CP2283" s="63"/>
      <c r="CR2283" s="227"/>
      <c r="CS2283" s="74"/>
    </row>
    <row r="2284" spans="1:97" s="72" customFormat="1" ht="75.75" customHeight="1">
      <c r="A2284" s="63"/>
      <c r="B2284" s="63"/>
      <c r="C2284" s="63"/>
      <c r="D2284" s="63"/>
      <c r="E2284" s="63"/>
      <c r="F2284" s="63"/>
      <c r="G2284" s="63"/>
      <c r="H2284" s="63"/>
      <c r="I2284" s="63"/>
      <c r="J2284" s="63"/>
      <c r="K2284" s="63"/>
      <c r="L2284" s="63"/>
      <c r="M2284" s="63"/>
      <c r="N2284" s="63"/>
      <c r="O2284" s="63"/>
      <c r="P2284" s="63"/>
      <c r="Q2284" s="63"/>
      <c r="R2284" s="63"/>
      <c r="S2284" s="63"/>
      <c r="T2284" s="63"/>
      <c r="U2284" s="63"/>
      <c r="V2284" s="63"/>
      <c r="W2284" s="63"/>
      <c r="X2284" s="63"/>
      <c r="Y2284" s="63"/>
      <c r="Z2284" s="63"/>
      <c r="AA2284" s="63"/>
      <c r="AB2284" s="63"/>
      <c r="AC2284" s="63"/>
      <c r="AD2284" s="63"/>
      <c r="AE2284" s="63"/>
      <c r="AF2284" s="63"/>
      <c r="AG2284" s="63"/>
      <c r="AH2284" s="63"/>
      <c r="AI2284" s="63"/>
      <c r="AJ2284" s="63"/>
      <c r="AK2284" s="63"/>
      <c r="AL2284" s="63"/>
      <c r="AM2284" s="63"/>
      <c r="AN2284" s="63"/>
      <c r="AO2284" s="63"/>
      <c r="AP2284" s="63"/>
      <c r="AQ2284" s="63"/>
      <c r="AR2284" s="63"/>
      <c r="AS2284" s="63"/>
      <c r="AT2284" s="63"/>
      <c r="AU2284" s="63"/>
      <c r="AV2284" s="63"/>
      <c r="AW2284" s="63"/>
      <c r="AX2284" s="63"/>
      <c r="AY2284" s="63"/>
      <c r="AZ2284" s="63"/>
      <c r="BA2284" s="63"/>
      <c r="BB2284" s="63"/>
      <c r="BC2284" s="63"/>
      <c r="BD2284" s="63"/>
      <c r="BE2284" s="63"/>
      <c r="BF2284" s="63"/>
      <c r="BG2284" s="63"/>
      <c r="BH2284" s="63"/>
      <c r="BI2284" s="63"/>
      <c r="BJ2284" s="63"/>
      <c r="BK2284" s="63"/>
      <c r="BL2284" s="63"/>
      <c r="BM2284" s="63"/>
      <c r="BN2284" s="63"/>
      <c r="BO2284" s="63"/>
      <c r="BP2284" s="63"/>
      <c r="BQ2284" s="63"/>
      <c r="BR2284" s="63"/>
      <c r="BS2284" s="63"/>
      <c r="BT2284" s="63"/>
      <c r="BU2284" s="63"/>
      <c r="BV2284" s="63"/>
      <c r="BW2284" s="63"/>
      <c r="BX2284" s="63"/>
      <c r="BY2284" s="63"/>
      <c r="BZ2284" s="63"/>
      <c r="CA2284" s="63"/>
      <c r="CB2284" s="63"/>
      <c r="CC2284" s="63"/>
      <c r="CD2284" s="63"/>
      <c r="CE2284" s="63"/>
      <c r="CF2284" s="63"/>
      <c r="CG2284" s="63"/>
      <c r="CH2284" s="63"/>
      <c r="CI2284" s="63"/>
      <c r="CJ2284" s="63"/>
      <c r="CK2284" s="63"/>
      <c r="CL2284" s="63"/>
      <c r="CM2284" s="63"/>
      <c r="CN2284" s="63"/>
      <c r="CO2284" s="63"/>
      <c r="CP2284" s="63"/>
      <c r="CR2284" s="227"/>
      <c r="CS2284" s="74"/>
    </row>
    <row r="2285" spans="1:97" s="72" customFormat="1" ht="75.75" customHeight="1">
      <c r="A2285" s="63"/>
      <c r="B2285" s="63"/>
      <c r="C2285" s="63"/>
      <c r="D2285" s="63"/>
      <c r="E2285" s="63"/>
      <c r="F2285" s="63"/>
      <c r="G2285" s="63"/>
      <c r="H2285" s="63"/>
      <c r="I2285" s="63"/>
      <c r="J2285" s="63"/>
      <c r="K2285" s="63"/>
      <c r="L2285" s="63"/>
      <c r="M2285" s="63"/>
      <c r="N2285" s="63"/>
      <c r="O2285" s="63"/>
      <c r="P2285" s="63"/>
      <c r="Q2285" s="63"/>
      <c r="R2285" s="63"/>
      <c r="S2285" s="63"/>
      <c r="T2285" s="63"/>
      <c r="U2285" s="63"/>
      <c r="V2285" s="63"/>
      <c r="W2285" s="63"/>
      <c r="X2285" s="63"/>
      <c r="Y2285" s="63"/>
      <c r="Z2285" s="63"/>
      <c r="AA2285" s="63"/>
      <c r="AB2285" s="63"/>
      <c r="AC2285" s="63"/>
      <c r="AD2285" s="63"/>
      <c r="AE2285" s="63"/>
      <c r="AF2285" s="63"/>
      <c r="AG2285" s="63"/>
      <c r="AH2285" s="63"/>
      <c r="AI2285" s="63"/>
      <c r="AJ2285" s="63"/>
      <c r="AK2285" s="63"/>
      <c r="AL2285" s="63"/>
      <c r="AM2285" s="63"/>
      <c r="AN2285" s="63"/>
      <c r="AO2285" s="63"/>
      <c r="AP2285" s="63"/>
      <c r="AQ2285" s="63"/>
      <c r="AR2285" s="63"/>
      <c r="AS2285" s="63"/>
      <c r="AT2285" s="63"/>
      <c r="AU2285" s="63"/>
      <c r="AV2285" s="63"/>
      <c r="AW2285" s="63"/>
      <c r="AX2285" s="63"/>
      <c r="AY2285" s="63"/>
      <c r="AZ2285" s="63"/>
      <c r="BA2285" s="63"/>
      <c r="BB2285" s="63"/>
      <c r="BC2285" s="63"/>
      <c r="BD2285" s="63"/>
      <c r="BE2285" s="63"/>
      <c r="BF2285" s="63"/>
      <c r="BG2285" s="63"/>
      <c r="BH2285" s="63"/>
      <c r="BI2285" s="63"/>
      <c r="BJ2285" s="63"/>
      <c r="BK2285" s="63"/>
      <c r="BL2285" s="63"/>
      <c r="BM2285" s="63"/>
      <c r="BN2285" s="63"/>
      <c r="BO2285" s="63"/>
      <c r="BP2285" s="63"/>
      <c r="BQ2285" s="63"/>
      <c r="BR2285" s="63"/>
      <c r="BS2285" s="63"/>
      <c r="BT2285" s="63"/>
      <c r="BU2285" s="63"/>
      <c r="BV2285" s="63"/>
      <c r="BW2285" s="63"/>
      <c r="BX2285" s="63"/>
      <c r="BY2285" s="63"/>
      <c r="BZ2285" s="63"/>
      <c r="CA2285" s="63"/>
      <c r="CB2285" s="63"/>
      <c r="CC2285" s="63"/>
      <c r="CD2285" s="63"/>
      <c r="CE2285" s="63"/>
      <c r="CF2285" s="63"/>
      <c r="CG2285" s="63"/>
      <c r="CH2285" s="63"/>
      <c r="CI2285" s="63"/>
      <c r="CJ2285" s="63"/>
      <c r="CK2285" s="63"/>
      <c r="CL2285" s="63"/>
      <c r="CM2285" s="63"/>
      <c r="CN2285" s="63"/>
      <c r="CO2285" s="63"/>
      <c r="CP2285" s="63"/>
      <c r="CR2285" s="227"/>
      <c r="CS2285" s="74"/>
    </row>
    <row r="2286" spans="1:97" s="72" customFormat="1" ht="75.75" customHeight="1">
      <c r="A2286" s="63"/>
      <c r="B2286" s="63"/>
      <c r="C2286" s="63"/>
      <c r="D2286" s="63"/>
      <c r="E2286" s="63"/>
      <c r="F2286" s="63"/>
      <c r="G2286" s="63"/>
      <c r="H2286" s="63"/>
      <c r="I2286" s="63"/>
      <c r="J2286" s="63"/>
      <c r="K2286" s="63"/>
      <c r="L2286" s="63"/>
      <c r="M2286" s="63"/>
      <c r="N2286" s="63"/>
      <c r="O2286" s="63"/>
      <c r="P2286" s="63"/>
      <c r="Q2286" s="63"/>
      <c r="R2286" s="63"/>
      <c r="S2286" s="63"/>
      <c r="T2286" s="63"/>
      <c r="U2286" s="63"/>
      <c r="V2286" s="63"/>
      <c r="W2286" s="63"/>
      <c r="X2286" s="63"/>
      <c r="Y2286" s="63"/>
      <c r="Z2286" s="63"/>
      <c r="AA2286" s="63"/>
      <c r="AB2286" s="63"/>
      <c r="AC2286" s="63"/>
      <c r="AD2286" s="63"/>
      <c r="AE2286" s="63"/>
      <c r="AF2286" s="63"/>
      <c r="AG2286" s="63"/>
      <c r="AH2286" s="63"/>
      <c r="AI2286" s="63"/>
      <c r="AJ2286" s="63"/>
      <c r="AK2286" s="63"/>
      <c r="AL2286" s="63"/>
      <c r="AM2286" s="63"/>
      <c r="AN2286" s="63"/>
      <c r="AO2286" s="63"/>
      <c r="AP2286" s="63"/>
      <c r="AQ2286" s="63"/>
      <c r="AR2286" s="63"/>
      <c r="AS2286" s="63"/>
      <c r="AT2286" s="63"/>
      <c r="AU2286" s="63"/>
      <c r="AV2286" s="63"/>
      <c r="AW2286" s="63"/>
      <c r="AX2286" s="63"/>
      <c r="AY2286" s="63"/>
      <c r="AZ2286" s="63"/>
      <c r="BA2286" s="63"/>
      <c r="BB2286" s="63"/>
      <c r="BC2286" s="63"/>
      <c r="BD2286" s="63"/>
      <c r="BE2286" s="63"/>
      <c r="BF2286" s="63"/>
      <c r="BG2286" s="63"/>
      <c r="BH2286" s="63"/>
      <c r="BI2286" s="63"/>
      <c r="BJ2286" s="63"/>
      <c r="BK2286" s="63"/>
      <c r="BL2286" s="63"/>
      <c r="BM2286" s="63"/>
      <c r="BN2286" s="63"/>
      <c r="BO2286" s="63"/>
      <c r="BP2286" s="63"/>
      <c r="BQ2286" s="63"/>
      <c r="BR2286" s="63"/>
      <c r="BS2286" s="63"/>
      <c r="BT2286" s="63"/>
      <c r="BU2286" s="63"/>
      <c r="BV2286" s="63"/>
      <c r="BW2286" s="63"/>
      <c r="BX2286" s="63"/>
      <c r="BY2286" s="63"/>
      <c r="BZ2286" s="63"/>
      <c r="CA2286" s="63"/>
      <c r="CB2286" s="63"/>
      <c r="CC2286" s="63"/>
      <c r="CD2286" s="63"/>
      <c r="CE2286" s="63"/>
      <c r="CF2286" s="63"/>
      <c r="CG2286" s="63"/>
      <c r="CH2286" s="63"/>
      <c r="CI2286" s="63"/>
      <c r="CJ2286" s="63"/>
      <c r="CK2286" s="63"/>
      <c r="CL2286" s="63"/>
      <c r="CM2286" s="63"/>
      <c r="CN2286" s="63"/>
      <c r="CO2286" s="63"/>
      <c r="CP2286" s="63"/>
      <c r="CR2286" s="227"/>
      <c r="CS2286" s="74"/>
    </row>
    <row r="2287" spans="1:97" s="72" customFormat="1" ht="75.75" customHeight="1">
      <c r="A2287" s="63"/>
      <c r="B2287" s="63"/>
      <c r="C2287" s="63"/>
      <c r="D2287" s="63"/>
      <c r="E2287" s="63"/>
      <c r="F2287" s="63"/>
      <c r="G2287" s="63"/>
      <c r="H2287" s="63"/>
      <c r="I2287" s="63"/>
      <c r="J2287" s="63"/>
      <c r="K2287" s="63"/>
      <c r="L2287" s="63"/>
      <c r="M2287" s="63"/>
      <c r="N2287" s="63"/>
      <c r="O2287" s="63"/>
      <c r="P2287" s="63"/>
      <c r="Q2287" s="63"/>
      <c r="R2287" s="63"/>
      <c r="S2287" s="63"/>
      <c r="T2287" s="63"/>
      <c r="U2287" s="63"/>
      <c r="V2287" s="63"/>
      <c r="W2287" s="63"/>
      <c r="X2287" s="63"/>
      <c r="Y2287" s="63"/>
      <c r="Z2287" s="63"/>
      <c r="AA2287" s="63"/>
      <c r="AB2287" s="63"/>
      <c r="AC2287" s="63"/>
      <c r="AD2287" s="63"/>
      <c r="AE2287" s="63"/>
      <c r="AF2287" s="63"/>
      <c r="AG2287" s="63"/>
      <c r="AH2287" s="63"/>
      <c r="AI2287" s="63"/>
      <c r="AJ2287" s="63"/>
      <c r="AK2287" s="63"/>
      <c r="AL2287" s="63"/>
      <c r="AM2287" s="63"/>
      <c r="AN2287" s="63"/>
      <c r="AO2287" s="63"/>
      <c r="AP2287" s="63"/>
      <c r="AQ2287" s="63"/>
      <c r="AR2287" s="63"/>
      <c r="AS2287" s="63"/>
      <c r="AT2287" s="63"/>
      <c r="AU2287" s="63"/>
      <c r="AV2287" s="63"/>
      <c r="AW2287" s="63"/>
      <c r="AX2287" s="63"/>
      <c r="AY2287" s="63"/>
      <c r="AZ2287" s="63"/>
      <c r="BA2287" s="63"/>
      <c r="BB2287" s="63"/>
      <c r="BC2287" s="63"/>
      <c r="BD2287" s="63"/>
      <c r="BE2287" s="63"/>
      <c r="BF2287" s="63"/>
      <c r="BG2287" s="63"/>
      <c r="BH2287" s="63"/>
      <c r="BI2287" s="63"/>
      <c r="BJ2287" s="63"/>
      <c r="BK2287" s="63"/>
      <c r="BL2287" s="63"/>
      <c r="BM2287" s="63"/>
      <c r="BN2287" s="63"/>
      <c r="BO2287" s="63"/>
      <c r="BP2287" s="63"/>
      <c r="BQ2287" s="63"/>
      <c r="BR2287" s="63"/>
      <c r="BS2287" s="63"/>
      <c r="BT2287" s="63"/>
      <c r="BU2287" s="63"/>
      <c r="BV2287" s="63"/>
      <c r="BW2287" s="63"/>
      <c r="BX2287" s="63"/>
      <c r="BY2287" s="63"/>
      <c r="BZ2287" s="63"/>
      <c r="CA2287" s="63"/>
      <c r="CB2287" s="63"/>
      <c r="CC2287" s="63"/>
      <c r="CD2287" s="63"/>
      <c r="CE2287" s="63"/>
      <c r="CF2287" s="63"/>
      <c r="CG2287" s="63"/>
      <c r="CH2287" s="63"/>
      <c r="CI2287" s="63"/>
      <c r="CJ2287" s="63"/>
      <c r="CK2287" s="63"/>
      <c r="CL2287" s="63"/>
      <c r="CM2287" s="63"/>
      <c r="CN2287" s="63"/>
      <c r="CO2287" s="63"/>
      <c r="CP2287" s="63"/>
      <c r="CR2287" s="227"/>
      <c r="CS2287" s="74"/>
    </row>
    <row r="2288" spans="1:97" s="72" customFormat="1" ht="75.75" customHeight="1">
      <c r="A2288" s="63"/>
      <c r="B2288" s="63"/>
      <c r="C2288" s="63"/>
      <c r="D2288" s="63"/>
      <c r="E2288" s="63"/>
      <c r="F2288" s="63"/>
      <c r="G2288" s="63"/>
      <c r="H2288" s="63"/>
      <c r="I2288" s="63"/>
      <c r="J2288" s="63"/>
      <c r="K2288" s="63"/>
      <c r="L2288" s="63"/>
      <c r="M2288" s="63"/>
      <c r="N2288" s="63"/>
      <c r="O2288" s="63"/>
      <c r="P2288" s="63"/>
      <c r="Q2288" s="63"/>
      <c r="R2288" s="63"/>
      <c r="S2288" s="63"/>
      <c r="T2288" s="63"/>
      <c r="U2288" s="63"/>
      <c r="V2288" s="63"/>
      <c r="W2288" s="63"/>
      <c r="X2288" s="63"/>
      <c r="Y2288" s="63"/>
      <c r="Z2288" s="63"/>
      <c r="AA2288" s="63"/>
      <c r="AB2288" s="63"/>
      <c r="AC2288" s="63"/>
      <c r="AD2288" s="63"/>
      <c r="AE2288" s="63"/>
      <c r="AF2288" s="63"/>
      <c r="AG2288" s="63"/>
      <c r="AH2288" s="63"/>
      <c r="AI2288" s="63"/>
      <c r="AJ2288" s="63"/>
      <c r="AK2288" s="63"/>
      <c r="AL2288" s="63"/>
      <c r="AM2288" s="63"/>
      <c r="AN2288" s="63"/>
      <c r="AO2288" s="63"/>
      <c r="AP2288" s="63"/>
      <c r="AQ2288" s="63"/>
      <c r="AR2288" s="63"/>
      <c r="AS2288" s="63"/>
      <c r="AT2288" s="63"/>
      <c r="AU2288" s="63"/>
      <c r="AV2288" s="63"/>
      <c r="AW2288" s="63"/>
      <c r="AX2288" s="63"/>
      <c r="AY2288" s="63"/>
      <c r="AZ2288" s="63"/>
      <c r="BA2288" s="63"/>
      <c r="BB2288" s="63"/>
      <c r="BC2288" s="63"/>
      <c r="BD2288" s="63"/>
      <c r="BE2288" s="63"/>
      <c r="BF2288" s="63"/>
      <c r="BG2288" s="63"/>
      <c r="BH2288" s="63"/>
      <c r="BI2288" s="63"/>
      <c r="BJ2288" s="63"/>
      <c r="BK2288" s="63"/>
      <c r="BL2288" s="63"/>
      <c r="BM2288" s="63"/>
      <c r="BN2288" s="63"/>
      <c r="BO2288" s="63"/>
      <c r="BP2288" s="63"/>
      <c r="BQ2288" s="63"/>
      <c r="BR2288" s="63"/>
      <c r="BS2288" s="63"/>
      <c r="BT2288" s="63"/>
      <c r="BU2288" s="63"/>
      <c r="BV2288" s="63"/>
      <c r="BW2288" s="63"/>
      <c r="BX2288" s="63"/>
      <c r="BY2288" s="63"/>
      <c r="BZ2288" s="63"/>
      <c r="CA2288" s="63"/>
      <c r="CB2288" s="63"/>
      <c r="CC2288" s="63"/>
      <c r="CD2288" s="63"/>
      <c r="CE2288" s="63"/>
      <c r="CF2288" s="63"/>
      <c r="CG2288" s="63"/>
      <c r="CH2288" s="63"/>
      <c r="CI2288" s="63"/>
      <c r="CJ2288" s="63"/>
      <c r="CK2288" s="63"/>
      <c r="CL2288" s="63"/>
      <c r="CM2288" s="63"/>
      <c r="CN2288" s="63"/>
      <c r="CO2288" s="63"/>
      <c r="CP2288" s="63"/>
      <c r="CR2288" s="227"/>
      <c r="CS2288" s="74"/>
    </row>
    <row r="2289" spans="1:97" s="72" customFormat="1" ht="75.75" customHeight="1">
      <c r="A2289" s="63"/>
      <c r="B2289" s="63"/>
      <c r="C2289" s="63"/>
      <c r="D2289" s="63"/>
      <c r="E2289" s="63"/>
      <c r="F2289" s="63"/>
      <c r="G2289" s="63"/>
      <c r="H2289" s="63"/>
      <c r="I2289" s="63"/>
      <c r="J2289" s="63"/>
      <c r="K2289" s="63"/>
      <c r="L2289" s="63"/>
      <c r="M2289" s="63"/>
      <c r="N2289" s="63"/>
      <c r="O2289" s="63"/>
      <c r="P2289" s="63"/>
      <c r="Q2289" s="63"/>
      <c r="R2289" s="63"/>
      <c r="S2289" s="63"/>
      <c r="T2289" s="63"/>
      <c r="U2289" s="63"/>
      <c r="V2289" s="63"/>
      <c r="W2289" s="63"/>
      <c r="X2289" s="63"/>
      <c r="Y2289" s="63"/>
      <c r="Z2289" s="63"/>
      <c r="AA2289" s="63"/>
      <c r="AB2289" s="63"/>
      <c r="AC2289" s="63"/>
      <c r="AD2289" s="63"/>
      <c r="AE2289" s="63"/>
      <c r="AF2289" s="63"/>
      <c r="AG2289" s="63"/>
      <c r="AH2289" s="63"/>
      <c r="AI2289" s="63"/>
      <c r="AJ2289" s="63"/>
      <c r="AK2289" s="63"/>
      <c r="AL2289" s="63"/>
      <c r="AM2289" s="63"/>
      <c r="AN2289" s="63"/>
      <c r="AO2289" s="63"/>
      <c r="AP2289" s="63"/>
      <c r="AQ2289" s="63"/>
      <c r="AR2289" s="63"/>
      <c r="AS2289" s="63"/>
      <c r="AT2289" s="63"/>
      <c r="AU2289" s="63"/>
      <c r="AV2289" s="63"/>
      <c r="AW2289" s="63"/>
      <c r="AX2289" s="63"/>
      <c r="AY2289" s="63"/>
      <c r="AZ2289" s="63"/>
      <c r="BA2289" s="63"/>
      <c r="BB2289" s="63"/>
      <c r="BC2289" s="63"/>
      <c r="BD2289" s="63"/>
      <c r="BE2289" s="63"/>
      <c r="BF2289" s="63"/>
      <c r="BG2289" s="63"/>
      <c r="BH2289" s="63"/>
      <c r="BI2289" s="63"/>
      <c r="BJ2289" s="63"/>
      <c r="BK2289" s="63"/>
      <c r="BL2289" s="63"/>
      <c r="BM2289" s="63"/>
      <c r="BN2289" s="63"/>
      <c r="BO2289" s="63"/>
      <c r="BP2289" s="63"/>
      <c r="BQ2289" s="63"/>
      <c r="BR2289" s="63"/>
      <c r="BS2289" s="63"/>
      <c r="BT2289" s="63"/>
      <c r="BU2289" s="63"/>
      <c r="BV2289" s="63"/>
      <c r="BW2289" s="63"/>
      <c r="BX2289" s="63"/>
      <c r="BY2289" s="63"/>
      <c r="BZ2289" s="63"/>
      <c r="CA2289" s="63"/>
      <c r="CB2289" s="63"/>
      <c r="CC2289" s="63"/>
      <c r="CD2289" s="63"/>
      <c r="CE2289" s="63"/>
      <c r="CF2289" s="63"/>
      <c r="CG2289" s="63"/>
      <c r="CH2289" s="63"/>
      <c r="CI2289" s="63"/>
      <c r="CJ2289" s="63"/>
      <c r="CK2289" s="63"/>
      <c r="CL2289" s="63"/>
      <c r="CM2289" s="63"/>
      <c r="CN2289" s="63"/>
      <c r="CO2289" s="63"/>
      <c r="CP2289" s="63"/>
      <c r="CR2289" s="227"/>
      <c r="CS2289" s="74"/>
    </row>
    <row r="2290" spans="1:97" s="72" customFormat="1" ht="75.75" customHeight="1">
      <c r="A2290" s="63"/>
      <c r="B2290" s="63"/>
      <c r="C2290" s="63"/>
      <c r="D2290" s="63"/>
      <c r="E2290" s="63"/>
      <c r="F2290" s="63"/>
      <c r="G2290" s="63"/>
      <c r="H2290" s="63"/>
      <c r="I2290" s="63"/>
      <c r="J2290" s="63"/>
      <c r="K2290" s="63"/>
      <c r="L2290" s="63"/>
      <c r="M2290" s="63"/>
      <c r="N2290" s="63"/>
      <c r="O2290" s="63"/>
      <c r="P2290" s="63"/>
      <c r="Q2290" s="63"/>
      <c r="R2290" s="63"/>
      <c r="S2290" s="63"/>
      <c r="T2290" s="63"/>
      <c r="U2290" s="63"/>
      <c r="V2290" s="63"/>
      <c r="W2290" s="63"/>
      <c r="X2290" s="63"/>
      <c r="Y2290" s="63"/>
      <c r="Z2290" s="63"/>
      <c r="AA2290" s="63"/>
      <c r="AB2290" s="63"/>
      <c r="AC2290" s="63"/>
      <c r="AD2290" s="63"/>
      <c r="AE2290" s="63"/>
      <c r="AF2290" s="63"/>
      <c r="AG2290" s="63"/>
      <c r="AH2290" s="63"/>
      <c r="AI2290" s="63"/>
      <c r="AJ2290" s="63"/>
      <c r="AK2290" s="63"/>
      <c r="AL2290" s="63"/>
      <c r="AM2290" s="63"/>
      <c r="AN2290" s="63"/>
      <c r="AO2290" s="63"/>
      <c r="AP2290" s="63"/>
      <c r="AQ2290" s="63"/>
      <c r="AR2290" s="63"/>
      <c r="AS2290" s="63"/>
      <c r="AT2290" s="63"/>
      <c r="AU2290" s="63"/>
      <c r="AV2290" s="63"/>
      <c r="AW2290" s="63"/>
      <c r="AX2290" s="63"/>
      <c r="AY2290" s="63"/>
      <c r="AZ2290" s="63"/>
      <c r="BA2290" s="63"/>
      <c r="BB2290" s="63"/>
      <c r="BC2290" s="63"/>
      <c r="BD2290" s="63"/>
      <c r="BE2290" s="63"/>
      <c r="BF2290" s="63"/>
      <c r="BG2290" s="63"/>
      <c r="BH2290" s="63"/>
      <c r="BI2290" s="63"/>
      <c r="BJ2290" s="63"/>
      <c r="BK2290" s="63"/>
      <c r="BL2290" s="63"/>
      <c r="BM2290" s="63"/>
      <c r="BN2290" s="63"/>
      <c r="BO2290" s="63"/>
      <c r="BP2290" s="63"/>
      <c r="BQ2290" s="63"/>
      <c r="BR2290" s="63"/>
      <c r="BS2290" s="63"/>
      <c r="BT2290" s="63"/>
      <c r="BU2290" s="63"/>
      <c r="BV2290" s="63"/>
      <c r="BW2290" s="63"/>
      <c r="BX2290" s="63"/>
      <c r="BY2290" s="63"/>
      <c r="BZ2290" s="63"/>
      <c r="CA2290" s="63"/>
      <c r="CB2290" s="63"/>
      <c r="CC2290" s="63"/>
      <c r="CD2290" s="63"/>
      <c r="CE2290" s="63"/>
      <c r="CF2290" s="63"/>
      <c r="CG2290" s="63"/>
      <c r="CH2290" s="63"/>
      <c r="CI2290" s="63"/>
      <c r="CJ2290" s="63"/>
      <c r="CK2290" s="63"/>
      <c r="CL2290" s="63"/>
      <c r="CM2290" s="63"/>
      <c r="CN2290" s="63"/>
      <c r="CO2290" s="63"/>
      <c r="CP2290" s="63"/>
      <c r="CR2290" s="227"/>
      <c r="CS2290" s="74"/>
    </row>
    <row r="2291" spans="1:97" s="72" customFormat="1" ht="75.75" customHeight="1">
      <c r="A2291" s="63"/>
      <c r="B2291" s="63"/>
      <c r="C2291" s="63"/>
      <c r="D2291" s="63"/>
      <c r="E2291" s="63"/>
      <c r="F2291" s="63"/>
      <c r="G2291" s="63"/>
      <c r="H2291" s="63"/>
      <c r="I2291" s="63"/>
      <c r="J2291" s="63"/>
      <c r="K2291" s="63"/>
      <c r="L2291" s="63"/>
      <c r="M2291" s="63"/>
      <c r="N2291" s="63"/>
      <c r="O2291" s="63"/>
      <c r="P2291" s="63"/>
      <c r="Q2291" s="63"/>
      <c r="R2291" s="63"/>
      <c r="S2291" s="63"/>
      <c r="T2291" s="63"/>
      <c r="U2291" s="63"/>
      <c r="V2291" s="63"/>
      <c r="W2291" s="63"/>
      <c r="X2291" s="63"/>
      <c r="Y2291" s="63"/>
      <c r="Z2291" s="63"/>
      <c r="AA2291" s="63"/>
      <c r="AB2291" s="63"/>
      <c r="AC2291" s="63"/>
      <c r="AD2291" s="63"/>
      <c r="AE2291" s="63"/>
      <c r="AF2291" s="63"/>
      <c r="AG2291" s="63"/>
      <c r="AH2291" s="63"/>
      <c r="AI2291" s="63"/>
      <c r="AJ2291" s="63"/>
      <c r="AK2291" s="63"/>
      <c r="AL2291" s="63"/>
      <c r="AM2291" s="63"/>
      <c r="AN2291" s="63"/>
      <c r="AO2291" s="63"/>
      <c r="AP2291" s="63"/>
      <c r="AQ2291" s="63"/>
      <c r="AR2291" s="63"/>
      <c r="AS2291" s="63"/>
      <c r="AT2291" s="63"/>
      <c r="AU2291" s="63"/>
      <c r="AV2291" s="63"/>
      <c r="AW2291" s="63"/>
      <c r="AX2291" s="63"/>
      <c r="AY2291" s="63"/>
      <c r="AZ2291" s="63"/>
      <c r="BA2291" s="63"/>
      <c r="BB2291" s="63"/>
      <c r="BC2291" s="63"/>
      <c r="BD2291" s="63"/>
      <c r="BE2291" s="63"/>
      <c r="BF2291" s="63"/>
      <c r="BG2291" s="63"/>
      <c r="BH2291" s="63"/>
      <c r="BI2291" s="63"/>
      <c r="BJ2291" s="63"/>
      <c r="BK2291" s="63"/>
      <c r="BL2291" s="63"/>
      <c r="BM2291" s="63"/>
      <c r="BN2291" s="63"/>
      <c r="BO2291" s="63"/>
      <c r="BP2291" s="63"/>
      <c r="BQ2291" s="63"/>
      <c r="BR2291" s="63"/>
      <c r="BS2291" s="63"/>
      <c r="BT2291" s="63"/>
      <c r="BU2291" s="63"/>
      <c r="BV2291" s="63"/>
      <c r="BW2291" s="63"/>
      <c r="BX2291" s="63"/>
      <c r="BY2291" s="63"/>
      <c r="BZ2291" s="63"/>
      <c r="CA2291" s="63"/>
      <c r="CB2291" s="63"/>
      <c r="CC2291" s="63"/>
      <c r="CD2291" s="63"/>
      <c r="CE2291" s="63"/>
      <c r="CF2291" s="63"/>
      <c r="CG2291" s="63"/>
      <c r="CH2291" s="63"/>
      <c r="CI2291" s="63"/>
      <c r="CJ2291" s="63"/>
      <c r="CK2291" s="63"/>
      <c r="CL2291" s="63"/>
      <c r="CM2291" s="63"/>
      <c r="CN2291" s="63"/>
      <c r="CO2291" s="63"/>
      <c r="CP2291" s="63"/>
      <c r="CR2291" s="227"/>
      <c r="CS2291" s="74"/>
    </row>
    <row r="2292" spans="1:97" s="72" customFormat="1" ht="75.75" customHeight="1">
      <c r="A2292" s="63"/>
      <c r="B2292" s="63"/>
      <c r="C2292" s="63"/>
      <c r="D2292" s="63"/>
      <c r="E2292" s="63"/>
      <c r="F2292" s="63"/>
      <c r="G2292" s="63"/>
      <c r="H2292" s="63"/>
      <c r="I2292" s="63"/>
      <c r="J2292" s="63"/>
      <c r="K2292" s="63"/>
      <c r="L2292" s="63"/>
      <c r="M2292" s="63"/>
      <c r="N2292" s="63"/>
      <c r="O2292" s="63"/>
      <c r="P2292" s="63"/>
      <c r="Q2292" s="63"/>
      <c r="R2292" s="63"/>
      <c r="S2292" s="63"/>
      <c r="T2292" s="63"/>
      <c r="U2292" s="63"/>
      <c r="V2292" s="63"/>
      <c r="W2292" s="63"/>
      <c r="X2292" s="63"/>
      <c r="Y2292" s="63"/>
      <c r="Z2292" s="63"/>
      <c r="AA2292" s="63"/>
      <c r="AB2292" s="63"/>
      <c r="AC2292" s="63"/>
      <c r="AD2292" s="63"/>
      <c r="AE2292" s="63"/>
      <c r="AF2292" s="63"/>
      <c r="AG2292" s="63"/>
      <c r="AH2292" s="63"/>
      <c r="AI2292" s="63"/>
      <c r="AJ2292" s="63"/>
      <c r="AK2292" s="63"/>
      <c r="AL2292" s="63"/>
      <c r="AM2292" s="63"/>
      <c r="AN2292" s="63"/>
      <c r="AO2292" s="63"/>
      <c r="AP2292" s="63"/>
      <c r="AQ2292" s="63"/>
      <c r="AR2292" s="63"/>
      <c r="AS2292" s="63"/>
      <c r="AT2292" s="63"/>
      <c r="AU2292" s="63"/>
      <c r="AV2292" s="63"/>
      <c r="AW2292" s="63"/>
      <c r="AX2292" s="63"/>
      <c r="AY2292" s="63"/>
      <c r="AZ2292" s="63"/>
      <c r="BA2292" s="63"/>
      <c r="BB2292" s="63"/>
      <c r="BC2292" s="63"/>
      <c r="BD2292" s="63"/>
      <c r="BE2292" s="63"/>
      <c r="BF2292" s="63"/>
      <c r="BG2292" s="63"/>
      <c r="BH2292" s="63"/>
      <c r="BI2292" s="63"/>
      <c r="BJ2292" s="63"/>
      <c r="BK2292" s="63"/>
      <c r="BL2292" s="63"/>
      <c r="BM2292" s="63"/>
      <c r="BN2292" s="63"/>
      <c r="BO2292" s="63"/>
      <c r="BP2292" s="63"/>
      <c r="BQ2292" s="63"/>
      <c r="BR2292" s="63"/>
      <c r="BS2292" s="63"/>
      <c r="BT2292" s="63"/>
      <c r="BU2292" s="63"/>
      <c r="BV2292" s="63"/>
      <c r="BW2292" s="63"/>
      <c r="BX2292" s="63"/>
      <c r="BY2292" s="63"/>
      <c r="BZ2292" s="63"/>
      <c r="CA2292" s="63"/>
      <c r="CB2292" s="63"/>
      <c r="CC2292" s="63"/>
      <c r="CD2292" s="63"/>
      <c r="CE2292" s="63"/>
      <c r="CF2292" s="63"/>
      <c r="CG2292" s="63"/>
      <c r="CH2292" s="63"/>
      <c r="CI2292" s="63"/>
      <c r="CJ2292" s="63"/>
      <c r="CK2292" s="63"/>
      <c r="CL2292" s="63"/>
      <c r="CM2292" s="63"/>
      <c r="CN2292" s="63"/>
      <c r="CO2292" s="63"/>
      <c r="CP2292" s="63"/>
      <c r="CR2292" s="227"/>
      <c r="CS2292" s="74"/>
    </row>
    <row r="2293" spans="1:97" s="72" customFormat="1" ht="75.75" customHeight="1">
      <c r="A2293" s="63"/>
      <c r="B2293" s="63"/>
      <c r="C2293" s="63"/>
      <c r="D2293" s="63"/>
      <c r="E2293" s="63"/>
      <c r="F2293" s="63"/>
      <c r="G2293" s="63"/>
      <c r="H2293" s="63"/>
      <c r="I2293" s="63"/>
      <c r="J2293" s="63"/>
      <c r="K2293" s="63"/>
      <c r="L2293" s="63"/>
      <c r="M2293" s="63"/>
      <c r="N2293" s="63"/>
      <c r="O2293" s="63"/>
      <c r="P2293" s="63"/>
      <c r="Q2293" s="63"/>
      <c r="R2293" s="63"/>
      <c r="S2293" s="63"/>
      <c r="T2293" s="63"/>
      <c r="U2293" s="63"/>
      <c r="V2293" s="63"/>
      <c r="W2293" s="63"/>
      <c r="X2293" s="63"/>
      <c r="Y2293" s="63"/>
      <c r="Z2293" s="63"/>
      <c r="AA2293" s="63"/>
      <c r="AB2293" s="63"/>
      <c r="AC2293" s="63"/>
      <c r="AD2293" s="63"/>
      <c r="AE2293" s="63"/>
      <c r="AF2293" s="63"/>
      <c r="AG2293" s="63"/>
      <c r="AH2293" s="63"/>
      <c r="AI2293" s="63"/>
      <c r="AJ2293" s="63"/>
      <c r="AK2293" s="63"/>
      <c r="AL2293" s="63"/>
      <c r="AM2293" s="63"/>
      <c r="AN2293" s="63"/>
      <c r="AO2293" s="63"/>
      <c r="AP2293" s="63"/>
      <c r="AQ2293" s="63"/>
      <c r="AR2293" s="63"/>
      <c r="AS2293" s="63"/>
      <c r="AT2293" s="63"/>
      <c r="AU2293" s="63"/>
      <c r="AV2293" s="63"/>
      <c r="AW2293" s="63"/>
      <c r="AX2293" s="63"/>
      <c r="AY2293" s="63"/>
      <c r="AZ2293" s="63"/>
      <c r="BA2293" s="63"/>
      <c r="BB2293" s="63"/>
      <c r="BC2293" s="63"/>
      <c r="BD2293" s="63"/>
      <c r="BE2293" s="63"/>
      <c r="BF2293" s="63"/>
      <c r="BG2293" s="63"/>
      <c r="BH2293" s="63"/>
      <c r="BI2293" s="63"/>
      <c r="BJ2293" s="63"/>
      <c r="BK2293" s="63"/>
      <c r="BL2293" s="63"/>
      <c r="BM2293" s="63"/>
      <c r="BN2293" s="63"/>
      <c r="BO2293" s="63"/>
      <c r="BP2293" s="63"/>
      <c r="BQ2293" s="63"/>
      <c r="BR2293" s="63"/>
      <c r="BS2293" s="63"/>
      <c r="BT2293" s="63"/>
      <c r="BU2293" s="63"/>
      <c r="BV2293" s="63"/>
      <c r="BW2293" s="63"/>
      <c r="BX2293" s="63"/>
      <c r="BY2293" s="63"/>
      <c r="BZ2293" s="63"/>
      <c r="CA2293" s="63"/>
      <c r="CB2293" s="63"/>
      <c r="CC2293" s="63"/>
      <c r="CD2293" s="63"/>
      <c r="CE2293" s="63"/>
      <c r="CF2293" s="63"/>
      <c r="CG2293" s="63"/>
      <c r="CH2293" s="63"/>
      <c r="CI2293" s="63"/>
      <c r="CJ2293" s="63"/>
      <c r="CK2293" s="63"/>
      <c r="CL2293" s="63"/>
      <c r="CM2293" s="63"/>
      <c r="CN2293" s="63"/>
      <c r="CO2293" s="63"/>
      <c r="CP2293" s="63"/>
      <c r="CR2293" s="227"/>
      <c r="CS2293" s="74"/>
    </row>
    <row r="2294" spans="1:97" s="72" customFormat="1" ht="75.75" customHeight="1">
      <c r="A2294" s="63"/>
      <c r="B2294" s="63"/>
      <c r="C2294" s="63"/>
      <c r="D2294" s="63"/>
      <c r="E2294" s="63"/>
      <c r="F2294" s="63"/>
      <c r="G2294" s="63"/>
      <c r="H2294" s="63"/>
      <c r="I2294" s="63"/>
      <c r="J2294" s="63"/>
      <c r="K2294" s="63"/>
      <c r="L2294" s="63"/>
      <c r="M2294" s="63"/>
      <c r="N2294" s="63"/>
      <c r="O2294" s="63"/>
      <c r="P2294" s="63"/>
      <c r="Q2294" s="63"/>
      <c r="R2294" s="63"/>
      <c r="S2294" s="63"/>
      <c r="T2294" s="63"/>
      <c r="U2294" s="63"/>
      <c r="V2294" s="63"/>
      <c r="W2294" s="63"/>
      <c r="X2294" s="63"/>
      <c r="Y2294" s="63"/>
      <c r="Z2294" s="63"/>
      <c r="AA2294" s="63"/>
      <c r="AB2294" s="63"/>
      <c r="AC2294" s="63"/>
      <c r="AD2294" s="63"/>
      <c r="AE2294" s="63"/>
      <c r="AF2294" s="63"/>
      <c r="AG2294" s="63"/>
      <c r="AH2294" s="63"/>
      <c r="AI2294" s="63"/>
      <c r="AJ2294" s="63"/>
      <c r="AK2294" s="63"/>
      <c r="AL2294" s="63"/>
      <c r="AM2294" s="63"/>
      <c r="AN2294" s="63"/>
      <c r="AO2294" s="63"/>
      <c r="AP2294" s="63"/>
      <c r="AQ2294" s="63"/>
      <c r="AR2294" s="63"/>
      <c r="AS2294" s="63"/>
      <c r="AT2294" s="63"/>
      <c r="AU2294" s="63"/>
      <c r="AV2294" s="63"/>
      <c r="AW2294" s="63"/>
      <c r="AX2294" s="63"/>
      <c r="AY2294" s="63"/>
      <c r="AZ2294" s="63"/>
      <c r="BA2294" s="63"/>
      <c r="BB2294" s="63"/>
      <c r="BC2294" s="63"/>
      <c r="BD2294" s="63"/>
      <c r="BE2294" s="63"/>
      <c r="BF2294" s="63"/>
      <c r="BG2294" s="63"/>
      <c r="BH2294" s="63"/>
      <c r="BI2294" s="63"/>
      <c r="BJ2294" s="63"/>
      <c r="BK2294" s="63"/>
      <c r="BL2294" s="63"/>
      <c r="BM2294" s="63"/>
      <c r="BN2294" s="63"/>
      <c r="BO2294" s="63"/>
      <c r="BP2294" s="63"/>
      <c r="BQ2294" s="63"/>
      <c r="BR2294" s="63"/>
      <c r="BS2294" s="63"/>
      <c r="BT2294" s="63"/>
      <c r="BU2294" s="63"/>
      <c r="BV2294" s="63"/>
      <c r="BW2294" s="63"/>
      <c r="BX2294" s="63"/>
      <c r="BY2294" s="63"/>
      <c r="BZ2294" s="63"/>
      <c r="CA2294" s="63"/>
      <c r="CB2294" s="63"/>
      <c r="CC2294" s="63"/>
      <c r="CD2294" s="63"/>
      <c r="CE2294" s="63"/>
      <c r="CF2294" s="63"/>
      <c r="CG2294" s="63"/>
      <c r="CH2294" s="63"/>
      <c r="CI2294" s="63"/>
      <c r="CJ2294" s="63"/>
      <c r="CK2294" s="63"/>
      <c r="CL2294" s="63"/>
      <c r="CM2294" s="63"/>
      <c r="CN2294" s="63"/>
      <c r="CO2294" s="63"/>
      <c r="CP2294" s="63"/>
      <c r="CR2294" s="227"/>
      <c r="CS2294" s="74"/>
    </row>
    <row r="2295" spans="1:97" s="72" customFormat="1" ht="75.75" customHeight="1">
      <c r="A2295" s="63"/>
      <c r="B2295" s="63"/>
      <c r="C2295" s="63"/>
      <c r="D2295" s="63"/>
      <c r="E2295" s="63"/>
      <c r="F2295" s="63"/>
      <c r="G2295" s="63"/>
      <c r="H2295" s="63"/>
      <c r="I2295" s="63"/>
      <c r="J2295" s="63"/>
      <c r="K2295" s="63"/>
      <c r="L2295" s="63"/>
      <c r="M2295" s="63"/>
      <c r="N2295" s="63"/>
      <c r="O2295" s="63"/>
      <c r="P2295" s="63"/>
      <c r="Q2295" s="63"/>
      <c r="R2295" s="63"/>
      <c r="S2295" s="63"/>
      <c r="T2295" s="63"/>
      <c r="U2295" s="63"/>
      <c r="V2295" s="63"/>
      <c r="W2295" s="63"/>
      <c r="X2295" s="63"/>
      <c r="Y2295" s="63"/>
      <c r="Z2295" s="63"/>
      <c r="AA2295" s="63"/>
      <c r="AB2295" s="63"/>
      <c r="AC2295" s="63"/>
      <c r="AD2295" s="63"/>
      <c r="AE2295" s="63"/>
      <c r="AF2295" s="63"/>
      <c r="AG2295" s="63"/>
      <c r="AH2295" s="63"/>
      <c r="AI2295" s="63"/>
      <c r="AJ2295" s="63"/>
      <c r="AK2295" s="63"/>
      <c r="AL2295" s="63"/>
      <c r="AM2295" s="63"/>
      <c r="AN2295" s="63"/>
      <c r="AO2295" s="63"/>
      <c r="AP2295" s="63"/>
      <c r="AQ2295" s="63"/>
      <c r="AR2295" s="63"/>
      <c r="AS2295" s="63"/>
      <c r="AT2295" s="63"/>
      <c r="AU2295" s="63"/>
      <c r="AV2295" s="63"/>
      <c r="AW2295" s="63"/>
      <c r="AX2295" s="63"/>
      <c r="AY2295" s="63"/>
      <c r="AZ2295" s="63"/>
      <c r="BA2295" s="63"/>
      <c r="BB2295" s="63"/>
      <c r="BC2295" s="63"/>
      <c r="BD2295" s="63"/>
      <c r="BE2295" s="63"/>
      <c r="BF2295" s="63"/>
      <c r="BG2295" s="63"/>
      <c r="BH2295" s="63"/>
      <c r="BI2295" s="63"/>
      <c r="BJ2295" s="63"/>
      <c r="BK2295" s="63"/>
      <c r="BL2295" s="63"/>
      <c r="BM2295" s="63"/>
      <c r="BN2295" s="63"/>
      <c r="BO2295" s="63"/>
      <c r="BP2295" s="63"/>
      <c r="BQ2295" s="63"/>
      <c r="BR2295" s="63"/>
      <c r="BS2295" s="63"/>
      <c r="BT2295" s="63"/>
      <c r="BU2295" s="63"/>
      <c r="BV2295" s="63"/>
      <c r="BW2295" s="63"/>
      <c r="BX2295" s="63"/>
      <c r="BY2295" s="63"/>
      <c r="BZ2295" s="63"/>
      <c r="CA2295" s="63"/>
      <c r="CB2295" s="63"/>
      <c r="CC2295" s="63"/>
      <c r="CD2295" s="63"/>
      <c r="CE2295" s="63"/>
      <c r="CF2295" s="63"/>
      <c r="CG2295" s="63"/>
      <c r="CH2295" s="63"/>
      <c r="CI2295" s="63"/>
      <c r="CJ2295" s="63"/>
      <c r="CK2295" s="63"/>
      <c r="CL2295" s="63"/>
      <c r="CM2295" s="63"/>
      <c r="CN2295" s="63"/>
      <c r="CO2295" s="63"/>
      <c r="CP2295" s="63"/>
      <c r="CR2295" s="227"/>
      <c r="CS2295" s="74"/>
    </row>
    <row r="2296" spans="1:97" s="72" customFormat="1" ht="75.75" customHeight="1">
      <c r="A2296" s="63"/>
      <c r="B2296" s="63"/>
      <c r="C2296" s="63"/>
      <c r="D2296" s="63"/>
      <c r="E2296" s="63"/>
      <c r="F2296" s="63"/>
      <c r="G2296" s="63"/>
      <c r="H2296" s="63"/>
      <c r="I2296" s="63"/>
      <c r="J2296" s="63"/>
      <c r="K2296" s="63"/>
      <c r="L2296" s="63"/>
      <c r="M2296" s="63"/>
      <c r="N2296" s="63"/>
      <c r="O2296" s="63"/>
      <c r="P2296" s="63"/>
      <c r="Q2296" s="63"/>
      <c r="R2296" s="63"/>
      <c r="S2296" s="63"/>
      <c r="T2296" s="63"/>
      <c r="U2296" s="63"/>
      <c r="V2296" s="63"/>
      <c r="W2296" s="63"/>
      <c r="X2296" s="63"/>
      <c r="Y2296" s="63"/>
      <c r="Z2296" s="63"/>
      <c r="AA2296" s="63"/>
      <c r="AB2296" s="63"/>
      <c r="AC2296" s="63"/>
      <c r="AD2296" s="63"/>
      <c r="AE2296" s="63"/>
      <c r="AF2296" s="63"/>
      <c r="AG2296" s="63"/>
      <c r="AH2296" s="63"/>
      <c r="AI2296" s="63"/>
      <c r="AJ2296" s="63"/>
      <c r="AK2296" s="63"/>
      <c r="AL2296" s="63"/>
      <c r="AM2296" s="63"/>
      <c r="AN2296" s="63"/>
      <c r="AO2296" s="63"/>
      <c r="AP2296" s="63"/>
      <c r="AQ2296" s="63"/>
      <c r="AR2296" s="63"/>
      <c r="AS2296" s="63"/>
      <c r="AT2296" s="63"/>
      <c r="AU2296" s="63"/>
      <c r="AV2296" s="63"/>
      <c r="AW2296" s="63"/>
      <c r="AX2296" s="63"/>
      <c r="AY2296" s="63"/>
      <c r="AZ2296" s="63"/>
      <c r="BA2296" s="63"/>
      <c r="BB2296" s="63"/>
      <c r="BC2296" s="63"/>
      <c r="BD2296" s="63"/>
      <c r="BE2296" s="63"/>
      <c r="BF2296" s="63"/>
      <c r="BG2296" s="63"/>
      <c r="BH2296" s="63"/>
      <c r="BI2296" s="63"/>
      <c r="BJ2296" s="63"/>
      <c r="BK2296" s="63"/>
      <c r="BL2296" s="63"/>
      <c r="BM2296" s="63"/>
      <c r="BN2296" s="63"/>
      <c r="BO2296" s="63"/>
      <c r="BP2296" s="63"/>
      <c r="BQ2296" s="63"/>
      <c r="BR2296" s="63"/>
      <c r="BS2296" s="63"/>
      <c r="BT2296" s="63"/>
      <c r="BU2296" s="63"/>
      <c r="BV2296" s="63"/>
      <c r="BW2296" s="63"/>
      <c r="BX2296" s="63"/>
      <c r="BY2296" s="63"/>
      <c r="BZ2296" s="63"/>
      <c r="CA2296" s="63"/>
      <c r="CB2296" s="63"/>
      <c r="CC2296" s="63"/>
      <c r="CD2296" s="63"/>
      <c r="CE2296" s="63"/>
      <c r="CF2296" s="63"/>
      <c r="CG2296" s="63"/>
      <c r="CH2296" s="63"/>
      <c r="CI2296" s="63"/>
      <c r="CJ2296" s="63"/>
      <c r="CK2296" s="63"/>
      <c r="CL2296" s="63"/>
      <c r="CM2296" s="63"/>
      <c r="CN2296" s="63"/>
      <c r="CO2296" s="63"/>
      <c r="CP2296" s="63"/>
      <c r="CR2296" s="227"/>
      <c r="CS2296" s="74"/>
    </row>
    <row r="2297" spans="1:97" s="72" customFormat="1" ht="75.75" customHeight="1">
      <c r="A2297" s="63"/>
      <c r="B2297" s="63"/>
      <c r="C2297" s="63"/>
      <c r="D2297" s="63"/>
      <c r="E2297" s="63"/>
      <c r="F2297" s="63"/>
      <c r="G2297" s="63"/>
      <c r="H2297" s="63"/>
      <c r="I2297" s="63"/>
      <c r="J2297" s="63"/>
      <c r="K2297" s="63"/>
      <c r="L2297" s="63"/>
      <c r="M2297" s="63"/>
      <c r="N2297" s="63"/>
      <c r="O2297" s="63"/>
      <c r="P2297" s="63"/>
      <c r="Q2297" s="63"/>
      <c r="R2297" s="63"/>
      <c r="S2297" s="63"/>
      <c r="T2297" s="63"/>
      <c r="U2297" s="63"/>
      <c r="V2297" s="63"/>
      <c r="W2297" s="63"/>
      <c r="X2297" s="63"/>
      <c r="Y2297" s="63"/>
      <c r="Z2297" s="63"/>
      <c r="AA2297" s="63"/>
      <c r="AB2297" s="63"/>
      <c r="AC2297" s="63"/>
      <c r="AD2297" s="63"/>
      <c r="AE2297" s="63"/>
      <c r="AF2297" s="63"/>
      <c r="AG2297" s="63"/>
      <c r="AH2297" s="63"/>
      <c r="AI2297" s="63"/>
      <c r="AJ2297" s="63"/>
      <c r="AK2297" s="63"/>
      <c r="AL2297" s="63"/>
      <c r="AM2297" s="63"/>
      <c r="AN2297" s="63"/>
      <c r="AO2297" s="63"/>
      <c r="AP2297" s="63"/>
      <c r="AQ2297" s="63"/>
      <c r="AR2297" s="63"/>
      <c r="AS2297" s="63"/>
      <c r="AT2297" s="63"/>
      <c r="AU2297" s="63"/>
      <c r="AV2297" s="63"/>
      <c r="AW2297" s="63"/>
      <c r="AX2297" s="63"/>
      <c r="AY2297" s="63"/>
      <c r="AZ2297" s="63"/>
      <c r="BA2297" s="63"/>
      <c r="BB2297" s="63"/>
      <c r="BC2297" s="63"/>
      <c r="BD2297" s="63"/>
      <c r="BE2297" s="63"/>
      <c r="BF2297" s="63"/>
      <c r="BG2297" s="63"/>
      <c r="BH2297" s="63"/>
      <c r="BI2297" s="63"/>
      <c r="BJ2297" s="63"/>
      <c r="BK2297" s="63"/>
      <c r="BL2297" s="63"/>
      <c r="BM2297" s="63"/>
      <c r="BN2297" s="63"/>
      <c r="BO2297" s="63"/>
      <c r="BP2297" s="63"/>
      <c r="BQ2297" s="63"/>
      <c r="BR2297" s="63"/>
      <c r="BS2297" s="63"/>
      <c r="BT2297" s="63"/>
      <c r="BU2297" s="63"/>
      <c r="BV2297" s="63"/>
      <c r="BW2297" s="63"/>
      <c r="BX2297" s="63"/>
      <c r="BY2297" s="63"/>
      <c r="BZ2297" s="63"/>
      <c r="CA2297" s="63"/>
      <c r="CB2297" s="63"/>
      <c r="CC2297" s="63"/>
      <c r="CD2297" s="63"/>
      <c r="CE2297" s="63"/>
      <c r="CF2297" s="63"/>
      <c r="CG2297" s="63"/>
      <c r="CH2297" s="63"/>
      <c r="CI2297" s="63"/>
      <c r="CJ2297" s="63"/>
      <c r="CK2297" s="63"/>
      <c r="CL2297" s="63"/>
      <c r="CM2297" s="63"/>
      <c r="CN2297" s="63"/>
      <c r="CO2297" s="63"/>
      <c r="CP2297" s="63"/>
      <c r="CR2297" s="227"/>
      <c r="CS2297" s="74"/>
    </row>
    <row r="2298" spans="1:97" s="72" customFormat="1" ht="75.75" customHeight="1">
      <c r="A2298" s="63"/>
      <c r="B2298" s="63"/>
      <c r="C2298" s="63"/>
      <c r="D2298" s="63"/>
      <c r="E2298" s="63"/>
      <c r="F2298" s="63"/>
      <c r="G2298" s="63"/>
      <c r="H2298" s="63"/>
      <c r="I2298" s="63"/>
      <c r="J2298" s="63"/>
      <c r="K2298" s="63"/>
      <c r="L2298" s="63"/>
      <c r="M2298" s="63"/>
      <c r="N2298" s="63"/>
      <c r="O2298" s="63"/>
      <c r="P2298" s="63"/>
      <c r="Q2298" s="63"/>
      <c r="R2298" s="63"/>
      <c r="S2298" s="63"/>
      <c r="T2298" s="63"/>
      <c r="U2298" s="63"/>
      <c r="V2298" s="63"/>
      <c r="W2298" s="63"/>
      <c r="X2298" s="63"/>
      <c r="Y2298" s="63"/>
      <c r="Z2298" s="63"/>
      <c r="AA2298" s="63"/>
      <c r="AB2298" s="63"/>
      <c r="AC2298" s="63"/>
      <c r="AD2298" s="63"/>
      <c r="AE2298" s="63"/>
      <c r="AF2298" s="63"/>
      <c r="AG2298" s="63"/>
      <c r="AH2298" s="63"/>
      <c r="AI2298" s="63"/>
      <c r="AJ2298" s="63"/>
      <c r="AK2298" s="63"/>
      <c r="AL2298" s="63"/>
      <c r="AM2298" s="63"/>
      <c r="AN2298" s="63"/>
      <c r="AO2298" s="63"/>
      <c r="AP2298" s="63"/>
      <c r="AQ2298" s="63"/>
      <c r="AR2298" s="63"/>
      <c r="AS2298" s="63"/>
      <c r="AT2298" s="63"/>
      <c r="AU2298" s="63"/>
      <c r="AV2298" s="63"/>
      <c r="AW2298" s="63"/>
      <c r="AX2298" s="63"/>
      <c r="AY2298" s="63"/>
      <c r="AZ2298" s="63"/>
      <c r="BA2298" s="63"/>
      <c r="BB2298" s="63"/>
      <c r="BC2298" s="63"/>
      <c r="BD2298" s="63"/>
      <c r="BE2298" s="63"/>
      <c r="BF2298" s="63"/>
      <c r="BG2298" s="63"/>
      <c r="BH2298" s="63"/>
      <c r="BI2298" s="63"/>
      <c r="BJ2298" s="63"/>
      <c r="BK2298" s="63"/>
      <c r="BL2298" s="63"/>
      <c r="BM2298" s="63"/>
      <c r="BN2298" s="63"/>
      <c r="BO2298" s="63"/>
      <c r="BP2298" s="63"/>
      <c r="BQ2298" s="63"/>
      <c r="BR2298" s="63"/>
      <c r="BS2298" s="63"/>
      <c r="BT2298" s="63"/>
      <c r="BU2298" s="63"/>
      <c r="BV2298" s="63"/>
      <c r="BW2298" s="63"/>
      <c r="BX2298" s="63"/>
      <c r="BY2298" s="63"/>
      <c r="BZ2298" s="63"/>
      <c r="CA2298" s="63"/>
      <c r="CB2298" s="63"/>
      <c r="CC2298" s="63"/>
      <c r="CD2298" s="63"/>
      <c r="CE2298" s="63"/>
      <c r="CF2298" s="63"/>
      <c r="CG2298" s="63"/>
      <c r="CH2298" s="63"/>
      <c r="CI2298" s="63"/>
      <c r="CJ2298" s="63"/>
      <c r="CK2298" s="63"/>
      <c r="CL2298" s="63"/>
      <c r="CM2298" s="63"/>
      <c r="CN2298" s="63"/>
      <c r="CO2298" s="63"/>
      <c r="CP2298" s="63"/>
      <c r="CR2298" s="227"/>
      <c r="CS2298" s="74"/>
    </row>
    <row r="2299" spans="1:97" s="72" customFormat="1" ht="75.75" customHeight="1">
      <c r="A2299" s="63"/>
      <c r="B2299" s="63"/>
      <c r="C2299" s="63"/>
      <c r="D2299" s="63"/>
      <c r="E2299" s="63"/>
      <c r="F2299" s="63"/>
      <c r="G2299" s="63"/>
      <c r="H2299" s="63"/>
      <c r="I2299" s="63"/>
      <c r="J2299" s="63"/>
      <c r="K2299" s="63"/>
      <c r="L2299" s="63"/>
      <c r="M2299" s="63"/>
      <c r="N2299" s="63"/>
      <c r="O2299" s="63"/>
      <c r="P2299" s="63"/>
      <c r="Q2299" s="63"/>
      <c r="R2299" s="63"/>
      <c r="S2299" s="63"/>
      <c r="T2299" s="63"/>
      <c r="U2299" s="63"/>
      <c r="V2299" s="63"/>
      <c r="W2299" s="63"/>
      <c r="X2299" s="63"/>
      <c r="Y2299" s="63"/>
      <c r="Z2299" s="63"/>
      <c r="AA2299" s="63"/>
      <c r="AB2299" s="63"/>
      <c r="AC2299" s="63"/>
      <c r="AD2299" s="63"/>
      <c r="AE2299" s="63"/>
      <c r="AF2299" s="63"/>
      <c r="AG2299" s="63"/>
      <c r="AH2299" s="63"/>
      <c r="AI2299" s="63"/>
      <c r="AJ2299" s="63"/>
      <c r="AK2299" s="63"/>
      <c r="AL2299" s="63"/>
      <c r="AM2299" s="63"/>
      <c r="AN2299" s="63"/>
      <c r="AO2299" s="63"/>
      <c r="AP2299" s="63"/>
      <c r="AQ2299" s="63"/>
      <c r="AR2299" s="63"/>
      <c r="AS2299" s="63"/>
      <c r="AT2299" s="63"/>
      <c r="AU2299" s="63"/>
      <c r="AV2299" s="63"/>
      <c r="AW2299" s="63"/>
      <c r="AX2299" s="63"/>
      <c r="AY2299" s="63"/>
      <c r="AZ2299" s="63"/>
      <c r="BA2299" s="63"/>
      <c r="BB2299" s="63"/>
      <c r="BC2299" s="63"/>
      <c r="BD2299" s="63"/>
      <c r="BE2299" s="63"/>
      <c r="BF2299" s="63"/>
      <c r="BG2299" s="63"/>
      <c r="BH2299" s="63"/>
      <c r="BI2299" s="63"/>
      <c r="BJ2299" s="63"/>
      <c r="BK2299" s="63"/>
      <c r="BL2299" s="63"/>
      <c r="BM2299" s="63"/>
      <c r="BN2299" s="63"/>
      <c r="BO2299" s="63"/>
      <c r="BP2299" s="63"/>
      <c r="BQ2299" s="63"/>
      <c r="BR2299" s="63"/>
      <c r="BS2299" s="63"/>
      <c r="BT2299" s="63"/>
      <c r="BU2299" s="63"/>
      <c r="BV2299" s="63"/>
      <c r="BW2299" s="63"/>
      <c r="BX2299" s="63"/>
      <c r="BY2299" s="63"/>
      <c r="BZ2299" s="63"/>
      <c r="CA2299" s="63"/>
      <c r="CB2299" s="63"/>
      <c r="CC2299" s="63"/>
      <c r="CD2299" s="63"/>
      <c r="CE2299" s="63"/>
      <c r="CF2299" s="63"/>
      <c r="CG2299" s="63"/>
      <c r="CH2299" s="63"/>
      <c r="CI2299" s="63"/>
      <c r="CJ2299" s="63"/>
      <c r="CK2299" s="63"/>
      <c r="CL2299" s="63"/>
      <c r="CM2299" s="63"/>
      <c r="CN2299" s="63"/>
      <c r="CO2299" s="63"/>
      <c r="CP2299" s="63"/>
      <c r="CR2299" s="227"/>
      <c r="CS2299" s="74"/>
    </row>
    <row r="2300" spans="1:97" s="72" customFormat="1" ht="75.75" customHeight="1">
      <c r="A2300" s="63"/>
      <c r="B2300" s="63"/>
      <c r="C2300" s="63"/>
      <c r="D2300" s="63"/>
      <c r="E2300" s="63"/>
      <c r="F2300" s="63"/>
      <c r="G2300" s="63"/>
      <c r="H2300" s="63"/>
      <c r="I2300" s="63"/>
      <c r="J2300" s="63"/>
      <c r="K2300" s="63"/>
      <c r="L2300" s="63"/>
      <c r="M2300" s="63"/>
      <c r="N2300" s="63"/>
      <c r="O2300" s="63"/>
      <c r="P2300" s="63"/>
      <c r="Q2300" s="63"/>
      <c r="R2300" s="63"/>
      <c r="S2300" s="63"/>
      <c r="T2300" s="63"/>
      <c r="U2300" s="63"/>
      <c r="V2300" s="63"/>
      <c r="W2300" s="63"/>
      <c r="X2300" s="63"/>
      <c r="Y2300" s="63"/>
      <c r="Z2300" s="63"/>
      <c r="AA2300" s="63"/>
      <c r="AB2300" s="63"/>
      <c r="AC2300" s="63"/>
      <c r="AD2300" s="63"/>
      <c r="AE2300" s="63"/>
      <c r="AF2300" s="63"/>
      <c r="AG2300" s="63"/>
      <c r="AH2300" s="63"/>
      <c r="AI2300" s="63"/>
      <c r="AJ2300" s="63"/>
      <c r="AK2300" s="63"/>
      <c r="AL2300" s="63"/>
      <c r="AM2300" s="63"/>
      <c r="AN2300" s="63"/>
      <c r="AO2300" s="63"/>
      <c r="AP2300" s="63"/>
      <c r="AQ2300" s="63"/>
      <c r="AR2300" s="63"/>
      <c r="AS2300" s="63"/>
      <c r="AT2300" s="63"/>
      <c r="AU2300" s="63"/>
      <c r="AV2300" s="63"/>
      <c r="AW2300" s="63"/>
      <c r="AX2300" s="63"/>
      <c r="AY2300" s="63"/>
      <c r="AZ2300" s="63"/>
      <c r="BA2300" s="63"/>
      <c r="BB2300" s="63"/>
      <c r="BC2300" s="63"/>
      <c r="BD2300" s="63"/>
      <c r="BE2300" s="63"/>
      <c r="BF2300" s="63"/>
      <c r="BG2300" s="63"/>
      <c r="BH2300" s="63"/>
      <c r="BI2300" s="63"/>
      <c r="BJ2300" s="63"/>
      <c r="BK2300" s="63"/>
      <c r="BL2300" s="63"/>
      <c r="BM2300" s="63"/>
      <c r="BN2300" s="63"/>
      <c r="BO2300" s="63"/>
      <c r="BP2300" s="63"/>
      <c r="BQ2300" s="63"/>
      <c r="BR2300" s="63"/>
      <c r="BS2300" s="63"/>
      <c r="BT2300" s="63"/>
      <c r="BU2300" s="63"/>
      <c r="BV2300" s="63"/>
      <c r="BW2300" s="63"/>
      <c r="BX2300" s="63"/>
      <c r="BY2300" s="63"/>
      <c r="BZ2300" s="63"/>
      <c r="CA2300" s="63"/>
      <c r="CB2300" s="63"/>
      <c r="CC2300" s="63"/>
      <c r="CD2300" s="63"/>
      <c r="CE2300" s="63"/>
      <c r="CF2300" s="63"/>
      <c r="CG2300" s="63"/>
      <c r="CH2300" s="63"/>
      <c r="CI2300" s="63"/>
      <c r="CJ2300" s="63"/>
      <c r="CK2300" s="63"/>
      <c r="CL2300" s="63"/>
      <c r="CM2300" s="63"/>
      <c r="CN2300" s="63"/>
      <c r="CO2300" s="63"/>
      <c r="CP2300" s="63"/>
      <c r="CR2300" s="227"/>
      <c r="CS2300" s="74"/>
    </row>
    <row r="2301" spans="1:97" s="72" customFormat="1" ht="75.75" customHeight="1">
      <c r="A2301" s="63"/>
      <c r="B2301" s="63"/>
      <c r="C2301" s="63"/>
      <c r="D2301" s="63"/>
      <c r="E2301" s="63"/>
      <c r="F2301" s="63"/>
      <c r="G2301" s="63"/>
      <c r="H2301" s="63"/>
      <c r="I2301" s="63"/>
      <c r="J2301" s="63"/>
      <c r="K2301" s="63"/>
      <c r="L2301" s="63"/>
      <c r="M2301" s="63"/>
      <c r="N2301" s="63"/>
      <c r="O2301" s="63"/>
      <c r="P2301" s="63"/>
      <c r="Q2301" s="63"/>
      <c r="R2301" s="63"/>
      <c r="S2301" s="63"/>
      <c r="T2301" s="63"/>
      <c r="U2301" s="63"/>
      <c r="V2301" s="63"/>
      <c r="W2301" s="63"/>
      <c r="X2301" s="63"/>
      <c r="Y2301" s="63"/>
      <c r="Z2301" s="63"/>
      <c r="AA2301" s="63"/>
      <c r="AB2301" s="63"/>
      <c r="AC2301" s="63"/>
      <c r="AD2301" s="63"/>
      <c r="AE2301" s="63"/>
      <c r="AF2301" s="63"/>
      <c r="AG2301" s="63"/>
      <c r="AH2301" s="63"/>
      <c r="AI2301" s="63"/>
      <c r="AJ2301" s="63"/>
      <c r="AK2301" s="63"/>
      <c r="AL2301" s="63"/>
      <c r="AM2301" s="63"/>
      <c r="AN2301" s="63"/>
      <c r="AO2301" s="63"/>
      <c r="AP2301" s="63"/>
      <c r="AQ2301" s="63"/>
      <c r="AR2301" s="63"/>
      <c r="AS2301" s="63"/>
      <c r="AT2301" s="63"/>
      <c r="AU2301" s="63"/>
      <c r="AV2301" s="63"/>
      <c r="AW2301" s="63"/>
      <c r="AX2301" s="63"/>
      <c r="AY2301" s="63"/>
      <c r="AZ2301" s="63"/>
      <c r="BA2301" s="63"/>
      <c r="BB2301" s="63"/>
      <c r="BC2301" s="63"/>
      <c r="BD2301" s="63"/>
      <c r="BE2301" s="63"/>
      <c r="BF2301" s="63"/>
      <c r="BG2301" s="63"/>
      <c r="BH2301" s="63"/>
      <c r="BI2301" s="63"/>
      <c r="BJ2301" s="63"/>
      <c r="BK2301" s="63"/>
      <c r="BL2301" s="63"/>
      <c r="BM2301" s="63"/>
      <c r="BN2301" s="63"/>
      <c r="BO2301" s="63"/>
      <c r="BP2301" s="63"/>
      <c r="BQ2301" s="63"/>
      <c r="BR2301" s="63"/>
      <c r="BS2301" s="63"/>
      <c r="BT2301" s="63"/>
      <c r="BU2301" s="63"/>
      <c r="BV2301" s="63"/>
      <c r="BW2301" s="63"/>
      <c r="BX2301" s="63"/>
      <c r="BY2301" s="63"/>
      <c r="BZ2301" s="63"/>
      <c r="CA2301" s="63"/>
      <c r="CB2301" s="63"/>
      <c r="CC2301" s="63"/>
      <c r="CD2301" s="63"/>
      <c r="CE2301" s="63"/>
      <c r="CF2301" s="63"/>
      <c r="CG2301" s="63"/>
      <c r="CH2301" s="63"/>
      <c r="CI2301" s="63"/>
      <c r="CJ2301" s="63"/>
      <c r="CK2301" s="63"/>
      <c r="CL2301" s="63"/>
      <c r="CM2301" s="63"/>
      <c r="CN2301" s="63"/>
      <c r="CO2301" s="63"/>
      <c r="CP2301" s="63"/>
      <c r="CR2301" s="227"/>
      <c r="CS2301" s="74"/>
    </row>
    <row r="2302" spans="1:97" s="72" customFormat="1" ht="75.75" customHeight="1">
      <c r="A2302" s="63"/>
      <c r="B2302" s="63"/>
      <c r="C2302" s="63"/>
      <c r="D2302" s="63"/>
      <c r="E2302" s="63"/>
      <c r="F2302" s="63"/>
      <c r="G2302" s="63"/>
      <c r="H2302" s="63"/>
      <c r="I2302" s="63"/>
      <c r="J2302" s="63"/>
      <c r="K2302" s="63"/>
      <c r="L2302" s="63"/>
      <c r="M2302" s="63"/>
      <c r="N2302" s="63"/>
      <c r="O2302" s="63"/>
      <c r="P2302" s="63"/>
      <c r="Q2302" s="63"/>
      <c r="R2302" s="63"/>
      <c r="S2302" s="63"/>
      <c r="T2302" s="63"/>
      <c r="U2302" s="63"/>
      <c r="V2302" s="63"/>
      <c r="W2302" s="63"/>
      <c r="X2302" s="63"/>
      <c r="Y2302" s="63"/>
      <c r="Z2302" s="63"/>
      <c r="AA2302" s="63"/>
      <c r="AB2302" s="63"/>
      <c r="AC2302" s="63"/>
      <c r="AD2302" s="63"/>
      <c r="AE2302" s="63"/>
      <c r="AF2302" s="63"/>
      <c r="AG2302" s="63"/>
      <c r="AH2302" s="63"/>
      <c r="AI2302" s="63"/>
      <c r="AJ2302" s="63"/>
      <c r="AK2302" s="63"/>
      <c r="AL2302" s="63"/>
      <c r="AM2302" s="63"/>
      <c r="AN2302" s="63"/>
      <c r="AO2302" s="63"/>
      <c r="AP2302" s="63"/>
      <c r="AQ2302" s="63"/>
      <c r="AR2302" s="63"/>
      <c r="AS2302" s="63"/>
      <c r="AT2302" s="63"/>
      <c r="AU2302" s="63"/>
      <c r="AV2302" s="63"/>
      <c r="AW2302" s="63"/>
      <c r="AX2302" s="63"/>
      <c r="AY2302" s="63"/>
      <c r="AZ2302" s="63"/>
      <c r="BA2302" s="63"/>
      <c r="BB2302" s="63"/>
      <c r="BC2302" s="63"/>
      <c r="BD2302" s="63"/>
      <c r="BE2302" s="63"/>
      <c r="BF2302" s="63"/>
      <c r="BG2302" s="63"/>
      <c r="BH2302" s="63"/>
      <c r="BI2302" s="63"/>
      <c r="BJ2302" s="63"/>
      <c r="BK2302" s="63"/>
      <c r="BL2302" s="63"/>
      <c r="BM2302" s="63"/>
      <c r="BN2302" s="63"/>
      <c r="BO2302" s="63"/>
      <c r="BP2302" s="63"/>
      <c r="BQ2302" s="63"/>
      <c r="BR2302" s="63"/>
      <c r="BS2302" s="63"/>
      <c r="BT2302" s="63"/>
      <c r="BU2302" s="63"/>
      <c r="BV2302" s="63"/>
      <c r="BW2302" s="63"/>
      <c r="BX2302" s="63"/>
      <c r="BY2302" s="63"/>
      <c r="BZ2302" s="63"/>
      <c r="CA2302" s="63"/>
      <c r="CB2302" s="63"/>
      <c r="CC2302" s="63"/>
      <c r="CD2302" s="63"/>
      <c r="CE2302" s="63"/>
      <c r="CF2302" s="63"/>
      <c r="CG2302" s="63"/>
      <c r="CH2302" s="63"/>
      <c r="CI2302" s="63"/>
      <c r="CJ2302" s="63"/>
      <c r="CK2302" s="63"/>
      <c r="CL2302" s="63"/>
      <c r="CM2302" s="63"/>
      <c r="CN2302" s="63"/>
      <c r="CO2302" s="63"/>
      <c r="CP2302" s="63"/>
      <c r="CR2302" s="227"/>
      <c r="CS2302" s="74"/>
    </row>
    <row r="2303" spans="1:97" s="72" customFormat="1" ht="75.75" customHeight="1">
      <c r="A2303" s="63"/>
      <c r="B2303" s="63"/>
      <c r="C2303" s="63"/>
      <c r="D2303" s="63"/>
      <c r="E2303" s="63"/>
      <c r="F2303" s="63"/>
      <c r="G2303" s="63"/>
      <c r="H2303" s="63"/>
      <c r="I2303" s="63"/>
      <c r="J2303" s="63"/>
      <c r="K2303" s="63"/>
      <c r="L2303" s="63"/>
      <c r="M2303" s="63"/>
      <c r="N2303" s="63"/>
      <c r="O2303" s="63"/>
      <c r="P2303" s="63"/>
      <c r="Q2303" s="63"/>
      <c r="R2303" s="63"/>
      <c r="S2303" s="63"/>
      <c r="T2303" s="63"/>
      <c r="U2303" s="63"/>
      <c r="V2303" s="63"/>
      <c r="W2303" s="63"/>
      <c r="X2303" s="63"/>
      <c r="Y2303" s="63"/>
      <c r="Z2303" s="63"/>
      <c r="AA2303" s="63"/>
      <c r="AB2303" s="63"/>
      <c r="AC2303" s="63"/>
      <c r="AD2303" s="63"/>
      <c r="AE2303" s="63"/>
      <c r="AF2303" s="63"/>
      <c r="AG2303" s="63"/>
      <c r="AH2303" s="63"/>
      <c r="AI2303" s="63"/>
      <c r="AJ2303" s="63"/>
      <c r="AK2303" s="63"/>
      <c r="AL2303" s="63"/>
      <c r="AM2303" s="63"/>
      <c r="AN2303" s="63"/>
      <c r="AO2303" s="63"/>
      <c r="AP2303" s="63"/>
      <c r="AQ2303" s="63"/>
      <c r="AR2303" s="63"/>
      <c r="AS2303" s="63"/>
      <c r="AT2303" s="63"/>
      <c r="AU2303" s="63"/>
      <c r="AV2303" s="63"/>
      <c r="AW2303" s="63"/>
      <c r="AX2303" s="63"/>
      <c r="AY2303" s="63"/>
      <c r="AZ2303" s="63"/>
      <c r="BA2303" s="63"/>
      <c r="BB2303" s="63"/>
      <c r="BC2303" s="63"/>
      <c r="BD2303" s="63"/>
      <c r="BE2303" s="63"/>
      <c r="BF2303" s="63"/>
      <c r="BG2303" s="63"/>
      <c r="BH2303" s="63"/>
      <c r="BI2303" s="63"/>
      <c r="BJ2303" s="63"/>
      <c r="BK2303" s="63"/>
      <c r="BL2303" s="63"/>
      <c r="BM2303" s="63"/>
      <c r="BN2303" s="63"/>
      <c r="BO2303" s="63"/>
      <c r="BP2303" s="63"/>
      <c r="BQ2303" s="63"/>
      <c r="BR2303" s="63"/>
      <c r="BS2303" s="63"/>
      <c r="BT2303" s="63"/>
      <c r="BU2303" s="63"/>
      <c r="BV2303" s="63"/>
      <c r="BW2303" s="63"/>
      <c r="BX2303" s="63"/>
      <c r="BY2303" s="63"/>
      <c r="BZ2303" s="63"/>
      <c r="CA2303" s="63"/>
      <c r="CB2303" s="63"/>
      <c r="CC2303" s="63"/>
      <c r="CD2303" s="63"/>
      <c r="CE2303" s="63"/>
      <c r="CF2303" s="63"/>
      <c r="CG2303" s="63"/>
      <c r="CH2303" s="63"/>
      <c r="CI2303" s="63"/>
      <c r="CJ2303" s="63"/>
      <c r="CK2303" s="63"/>
      <c r="CL2303" s="63"/>
      <c r="CM2303" s="63"/>
      <c r="CN2303" s="63"/>
      <c r="CO2303" s="63"/>
      <c r="CP2303" s="63"/>
      <c r="CR2303" s="227"/>
      <c r="CS2303" s="74"/>
    </row>
    <row r="2304" spans="1:97" s="72" customFormat="1" ht="75.75" customHeight="1">
      <c r="A2304" s="63"/>
      <c r="B2304" s="63"/>
      <c r="C2304" s="63"/>
      <c r="D2304" s="63"/>
      <c r="E2304" s="63"/>
      <c r="F2304" s="63"/>
      <c r="G2304" s="63"/>
      <c r="H2304" s="63"/>
      <c r="I2304" s="63"/>
      <c r="J2304" s="63"/>
      <c r="K2304" s="63"/>
      <c r="L2304" s="63"/>
      <c r="M2304" s="63"/>
      <c r="N2304" s="63"/>
      <c r="O2304" s="63"/>
      <c r="P2304" s="63"/>
      <c r="Q2304" s="63"/>
      <c r="R2304" s="63"/>
      <c r="S2304" s="63"/>
      <c r="T2304" s="63"/>
      <c r="U2304" s="63"/>
      <c r="V2304" s="63"/>
      <c r="W2304" s="63"/>
      <c r="X2304" s="63"/>
      <c r="Y2304" s="63"/>
      <c r="Z2304" s="63"/>
      <c r="AA2304" s="63"/>
      <c r="AB2304" s="63"/>
      <c r="AC2304" s="63"/>
      <c r="AD2304" s="63"/>
      <c r="AE2304" s="63"/>
      <c r="AF2304" s="63"/>
      <c r="AG2304" s="63"/>
      <c r="AH2304" s="63"/>
      <c r="AI2304" s="63"/>
      <c r="AJ2304" s="63"/>
      <c r="AK2304" s="63"/>
      <c r="AL2304" s="63"/>
      <c r="AM2304" s="63"/>
      <c r="AN2304" s="63"/>
      <c r="AO2304" s="63"/>
      <c r="AP2304" s="63"/>
      <c r="AQ2304" s="63"/>
      <c r="AR2304" s="63"/>
      <c r="AS2304" s="63"/>
      <c r="AT2304" s="63"/>
      <c r="AU2304" s="63"/>
      <c r="AV2304" s="63"/>
      <c r="AW2304" s="63"/>
      <c r="AX2304" s="63"/>
      <c r="AY2304" s="63"/>
      <c r="AZ2304" s="63"/>
      <c r="BA2304" s="63"/>
      <c r="BB2304" s="63"/>
      <c r="BC2304" s="63"/>
      <c r="BD2304" s="63"/>
      <c r="BE2304" s="63"/>
      <c r="BF2304" s="63"/>
      <c r="BG2304" s="63"/>
      <c r="BH2304" s="63"/>
      <c r="BI2304" s="63"/>
      <c r="BJ2304" s="63"/>
      <c r="BK2304" s="63"/>
      <c r="BL2304" s="63"/>
      <c r="BM2304" s="63"/>
      <c r="BN2304" s="63"/>
      <c r="BO2304" s="63"/>
      <c r="BP2304" s="63"/>
      <c r="BQ2304" s="63"/>
      <c r="BR2304" s="63"/>
      <c r="BS2304" s="63"/>
      <c r="BT2304" s="63"/>
      <c r="BU2304" s="63"/>
      <c r="BV2304" s="63"/>
      <c r="BW2304" s="63"/>
      <c r="BX2304" s="63"/>
      <c r="BY2304" s="63"/>
      <c r="BZ2304" s="63"/>
      <c r="CA2304" s="63"/>
      <c r="CB2304" s="63"/>
      <c r="CC2304" s="63"/>
      <c r="CD2304" s="63"/>
      <c r="CE2304" s="63"/>
      <c r="CF2304" s="63"/>
      <c r="CG2304" s="63"/>
      <c r="CH2304" s="63"/>
      <c r="CI2304" s="63"/>
      <c r="CJ2304" s="63"/>
      <c r="CK2304" s="63"/>
      <c r="CL2304" s="63"/>
      <c r="CM2304" s="63"/>
      <c r="CN2304" s="63"/>
      <c r="CO2304" s="63"/>
      <c r="CP2304" s="63"/>
      <c r="CR2304" s="227"/>
      <c r="CS2304" s="74"/>
    </row>
    <row r="2305" spans="1:97" s="72" customFormat="1" ht="75.75" customHeight="1">
      <c r="A2305" s="63"/>
      <c r="B2305" s="63"/>
      <c r="C2305" s="63"/>
      <c r="D2305" s="63"/>
      <c r="E2305" s="63"/>
      <c r="F2305" s="63"/>
      <c r="G2305" s="63"/>
      <c r="H2305" s="63"/>
      <c r="I2305" s="63"/>
      <c r="J2305" s="63"/>
      <c r="K2305" s="63"/>
      <c r="L2305" s="63"/>
      <c r="M2305" s="63"/>
      <c r="N2305" s="63"/>
      <c r="O2305" s="63"/>
      <c r="P2305" s="63"/>
      <c r="Q2305" s="63"/>
      <c r="R2305" s="63"/>
      <c r="S2305" s="63"/>
      <c r="T2305" s="63"/>
      <c r="U2305" s="63"/>
      <c r="V2305" s="63"/>
      <c r="W2305" s="63"/>
      <c r="X2305" s="63"/>
      <c r="Y2305" s="63"/>
      <c r="Z2305" s="63"/>
      <c r="AA2305" s="63"/>
      <c r="AB2305" s="63"/>
      <c r="AC2305" s="63"/>
      <c r="AD2305" s="63"/>
      <c r="AE2305" s="63"/>
      <c r="AF2305" s="63"/>
      <c r="AG2305" s="63"/>
      <c r="AH2305" s="63"/>
      <c r="AI2305" s="63"/>
      <c r="AJ2305" s="63"/>
      <c r="AK2305" s="63"/>
      <c r="AL2305" s="63"/>
      <c r="AM2305" s="63"/>
      <c r="AN2305" s="63"/>
      <c r="AO2305" s="63"/>
      <c r="AP2305" s="63"/>
      <c r="AQ2305" s="63"/>
      <c r="AR2305" s="63"/>
      <c r="AS2305" s="63"/>
      <c r="AT2305" s="63"/>
      <c r="AU2305" s="63"/>
      <c r="AV2305" s="63"/>
      <c r="AW2305" s="63"/>
      <c r="AX2305" s="63"/>
      <c r="AY2305" s="63"/>
      <c r="AZ2305" s="63"/>
      <c r="BA2305" s="63"/>
      <c r="BB2305" s="63"/>
      <c r="BC2305" s="63"/>
      <c r="BD2305" s="63"/>
      <c r="BE2305" s="63"/>
      <c r="BF2305" s="63"/>
      <c r="BG2305" s="63"/>
      <c r="BH2305" s="63"/>
      <c r="BI2305" s="63"/>
      <c r="BJ2305" s="63"/>
      <c r="BK2305" s="63"/>
      <c r="BL2305" s="63"/>
      <c r="BM2305" s="63"/>
      <c r="BN2305" s="63"/>
      <c r="BO2305" s="63"/>
      <c r="BP2305" s="63"/>
      <c r="BQ2305" s="63"/>
      <c r="BR2305" s="63"/>
      <c r="BS2305" s="63"/>
      <c r="BT2305" s="63"/>
      <c r="BU2305" s="63"/>
      <c r="BV2305" s="63"/>
      <c r="BW2305" s="63"/>
      <c r="BX2305" s="63"/>
      <c r="BY2305" s="63"/>
      <c r="BZ2305" s="63"/>
      <c r="CA2305" s="63"/>
      <c r="CB2305" s="63"/>
      <c r="CC2305" s="63"/>
      <c r="CD2305" s="63"/>
      <c r="CE2305" s="63"/>
      <c r="CF2305" s="63"/>
      <c r="CG2305" s="63"/>
      <c r="CH2305" s="63"/>
      <c r="CI2305" s="63"/>
      <c r="CJ2305" s="63"/>
      <c r="CK2305" s="63"/>
      <c r="CL2305" s="63"/>
      <c r="CM2305" s="63"/>
      <c r="CN2305" s="63"/>
      <c r="CO2305" s="63"/>
      <c r="CP2305" s="63"/>
      <c r="CR2305" s="227"/>
      <c r="CS2305" s="74"/>
    </row>
    <row r="2306" spans="1:97" s="72" customFormat="1" ht="75.75" customHeight="1">
      <c r="A2306" s="63"/>
      <c r="B2306" s="63"/>
      <c r="C2306" s="63"/>
      <c r="D2306" s="63"/>
      <c r="E2306" s="63"/>
      <c r="F2306" s="63"/>
      <c r="G2306" s="63"/>
      <c r="H2306" s="63"/>
      <c r="I2306" s="63"/>
      <c r="J2306" s="63"/>
      <c r="K2306" s="63"/>
      <c r="L2306" s="63"/>
      <c r="M2306" s="63"/>
      <c r="N2306" s="63"/>
      <c r="O2306" s="63"/>
      <c r="P2306" s="63"/>
      <c r="Q2306" s="63"/>
      <c r="R2306" s="63"/>
      <c r="S2306" s="63"/>
      <c r="T2306" s="63"/>
      <c r="U2306" s="63"/>
      <c r="V2306" s="63"/>
      <c r="W2306" s="63"/>
      <c r="X2306" s="63"/>
      <c r="Y2306" s="63"/>
      <c r="Z2306" s="63"/>
      <c r="AA2306" s="63"/>
      <c r="AB2306" s="63"/>
      <c r="AC2306" s="63"/>
      <c r="AD2306" s="63"/>
      <c r="AE2306" s="63"/>
      <c r="AF2306" s="63"/>
      <c r="AG2306" s="63"/>
      <c r="AH2306" s="63"/>
      <c r="AI2306" s="63"/>
      <c r="AJ2306" s="63"/>
      <c r="AK2306" s="63"/>
      <c r="AL2306" s="63"/>
      <c r="AM2306" s="63"/>
      <c r="AN2306" s="63"/>
      <c r="AO2306" s="63"/>
      <c r="AP2306" s="63"/>
      <c r="AQ2306" s="63"/>
      <c r="AR2306" s="63"/>
      <c r="AS2306" s="63"/>
      <c r="AT2306" s="63"/>
      <c r="AU2306" s="63"/>
      <c r="AV2306" s="63"/>
      <c r="AW2306" s="63"/>
      <c r="AX2306" s="63"/>
      <c r="AY2306" s="63"/>
      <c r="AZ2306" s="63"/>
      <c r="BA2306" s="63"/>
      <c r="BB2306" s="63"/>
      <c r="BC2306" s="63"/>
      <c r="BD2306" s="63"/>
      <c r="BE2306" s="63"/>
      <c r="BF2306" s="63"/>
      <c r="BG2306" s="63"/>
      <c r="BH2306" s="63"/>
      <c r="BI2306" s="63"/>
      <c r="BJ2306" s="63"/>
      <c r="BK2306" s="63"/>
      <c r="BL2306" s="63"/>
      <c r="BM2306" s="63"/>
      <c r="BN2306" s="63"/>
      <c r="BO2306" s="63"/>
      <c r="BP2306" s="63"/>
      <c r="BQ2306" s="63"/>
      <c r="BR2306" s="63"/>
      <c r="BS2306" s="63"/>
      <c r="BT2306" s="63"/>
      <c r="BU2306" s="63"/>
      <c r="BV2306" s="63"/>
      <c r="BW2306" s="63"/>
      <c r="BX2306" s="63"/>
      <c r="BY2306" s="63"/>
      <c r="BZ2306" s="63"/>
      <c r="CA2306" s="63"/>
      <c r="CB2306" s="63"/>
      <c r="CC2306" s="63"/>
      <c r="CD2306" s="63"/>
      <c r="CE2306" s="63"/>
      <c r="CF2306" s="63"/>
      <c r="CG2306" s="63"/>
      <c r="CH2306" s="63"/>
      <c r="CI2306" s="63"/>
      <c r="CJ2306" s="63"/>
      <c r="CK2306" s="63"/>
      <c r="CL2306" s="63"/>
      <c r="CM2306" s="63"/>
      <c r="CN2306" s="63"/>
      <c r="CO2306" s="63"/>
      <c r="CP2306" s="63"/>
      <c r="CR2306" s="227"/>
      <c r="CS2306" s="74"/>
    </row>
    <row r="2307" spans="1:97" s="72" customFormat="1" ht="75.75" customHeight="1">
      <c r="A2307" s="63"/>
      <c r="B2307" s="63"/>
      <c r="C2307" s="63"/>
      <c r="D2307" s="63"/>
      <c r="E2307" s="63"/>
      <c r="F2307" s="63"/>
      <c r="G2307" s="63"/>
      <c r="H2307" s="63"/>
      <c r="I2307" s="63"/>
      <c r="J2307" s="63"/>
      <c r="K2307" s="63"/>
      <c r="L2307" s="63"/>
      <c r="M2307" s="63"/>
      <c r="N2307" s="63"/>
      <c r="O2307" s="63"/>
      <c r="P2307" s="63"/>
      <c r="Q2307" s="63"/>
      <c r="R2307" s="63"/>
      <c r="S2307" s="63"/>
      <c r="T2307" s="63"/>
      <c r="U2307" s="63"/>
      <c r="V2307" s="63"/>
      <c r="W2307" s="63"/>
      <c r="X2307" s="63"/>
      <c r="Y2307" s="63"/>
      <c r="Z2307" s="63"/>
      <c r="AA2307" s="63"/>
      <c r="AB2307" s="63"/>
      <c r="AC2307" s="63"/>
      <c r="AD2307" s="63"/>
      <c r="AE2307" s="63"/>
      <c r="AF2307" s="63"/>
      <c r="AG2307" s="63"/>
      <c r="AH2307" s="63"/>
      <c r="AI2307" s="63"/>
      <c r="AJ2307" s="63"/>
      <c r="AK2307" s="63"/>
      <c r="AL2307" s="63"/>
      <c r="AM2307" s="63"/>
      <c r="AN2307" s="63"/>
      <c r="AO2307" s="63"/>
      <c r="AP2307" s="63"/>
      <c r="AQ2307" s="63"/>
      <c r="AR2307" s="63"/>
      <c r="AS2307" s="63"/>
      <c r="AT2307" s="63"/>
      <c r="AU2307" s="63"/>
      <c r="AV2307" s="63"/>
      <c r="AW2307" s="63"/>
      <c r="AX2307" s="63"/>
      <c r="AY2307" s="63"/>
      <c r="AZ2307" s="63"/>
      <c r="BA2307" s="63"/>
      <c r="BB2307" s="63"/>
      <c r="BC2307" s="63"/>
      <c r="BD2307" s="63"/>
      <c r="BE2307" s="63"/>
      <c r="BF2307" s="63"/>
      <c r="BG2307" s="63"/>
      <c r="BH2307" s="63"/>
      <c r="BI2307" s="63"/>
      <c r="BJ2307" s="63"/>
      <c r="BK2307" s="63"/>
      <c r="BL2307" s="63"/>
      <c r="BM2307" s="63"/>
      <c r="BN2307" s="63"/>
      <c r="BO2307" s="63"/>
      <c r="BP2307" s="63"/>
      <c r="BQ2307" s="63"/>
      <c r="BR2307" s="63"/>
      <c r="BS2307" s="63"/>
      <c r="BT2307" s="63"/>
      <c r="BU2307" s="63"/>
      <c r="BV2307" s="63"/>
      <c r="BW2307" s="63"/>
      <c r="BX2307" s="63"/>
      <c r="BY2307" s="63"/>
      <c r="BZ2307" s="63"/>
      <c r="CA2307" s="63"/>
      <c r="CB2307" s="63"/>
      <c r="CC2307" s="63"/>
      <c r="CD2307" s="63"/>
      <c r="CE2307" s="63"/>
      <c r="CF2307" s="63"/>
      <c r="CG2307" s="63"/>
      <c r="CH2307" s="63"/>
      <c r="CI2307" s="63"/>
      <c r="CJ2307" s="63"/>
      <c r="CK2307" s="63"/>
      <c r="CL2307" s="63"/>
      <c r="CM2307" s="63"/>
      <c r="CN2307" s="63"/>
      <c r="CO2307" s="63"/>
      <c r="CP2307" s="63"/>
      <c r="CR2307" s="227"/>
      <c r="CS2307" s="74"/>
    </row>
    <row r="2308" spans="1:97" s="72" customFormat="1" ht="75.75" customHeight="1">
      <c r="A2308" s="63"/>
      <c r="B2308" s="63"/>
      <c r="C2308" s="63"/>
      <c r="D2308" s="63"/>
      <c r="E2308" s="63"/>
      <c r="F2308" s="63"/>
      <c r="G2308" s="63"/>
      <c r="H2308" s="63"/>
      <c r="I2308" s="63"/>
      <c r="J2308" s="63"/>
      <c r="K2308" s="63"/>
      <c r="L2308" s="63"/>
      <c r="M2308" s="63"/>
      <c r="N2308" s="63"/>
      <c r="O2308" s="63"/>
      <c r="P2308" s="63"/>
      <c r="Q2308" s="63"/>
      <c r="R2308" s="63"/>
      <c r="S2308" s="63"/>
      <c r="T2308" s="63"/>
      <c r="U2308" s="63"/>
      <c r="V2308" s="63"/>
      <c r="W2308" s="63"/>
      <c r="X2308" s="63"/>
      <c r="Y2308" s="63"/>
      <c r="Z2308" s="63"/>
      <c r="AA2308" s="63"/>
      <c r="AB2308" s="63"/>
      <c r="AC2308" s="63"/>
      <c r="AD2308" s="63"/>
      <c r="AE2308" s="63"/>
      <c r="AF2308" s="63"/>
      <c r="AG2308" s="63"/>
      <c r="AH2308" s="63"/>
      <c r="AI2308" s="63"/>
      <c r="AJ2308" s="63"/>
      <c r="AK2308" s="63"/>
      <c r="AL2308" s="63"/>
      <c r="AM2308" s="63"/>
      <c r="AN2308" s="63"/>
      <c r="AO2308" s="63"/>
      <c r="AP2308" s="63"/>
      <c r="AQ2308" s="63"/>
      <c r="AR2308" s="63"/>
      <c r="AS2308" s="63"/>
      <c r="AT2308" s="63"/>
      <c r="AU2308" s="63"/>
      <c r="AV2308" s="63"/>
      <c r="AW2308" s="63"/>
      <c r="AX2308" s="63"/>
      <c r="AY2308" s="63"/>
      <c r="AZ2308" s="63"/>
      <c r="BA2308" s="63"/>
      <c r="BB2308" s="63"/>
      <c r="BC2308" s="63"/>
      <c r="BD2308" s="63"/>
      <c r="BE2308" s="63"/>
      <c r="BF2308" s="63"/>
      <c r="BG2308" s="63"/>
      <c r="BH2308" s="63"/>
      <c r="BI2308" s="63"/>
      <c r="BJ2308" s="63"/>
      <c r="BK2308" s="63"/>
      <c r="BL2308" s="63"/>
      <c r="BM2308" s="63"/>
      <c r="BN2308" s="63"/>
      <c r="BO2308" s="63"/>
      <c r="BP2308" s="63"/>
      <c r="BQ2308" s="63"/>
      <c r="BR2308" s="63"/>
      <c r="BS2308" s="63"/>
      <c r="BT2308" s="63"/>
      <c r="BU2308" s="63"/>
      <c r="BV2308" s="63"/>
      <c r="BW2308" s="63"/>
      <c r="BX2308" s="63"/>
      <c r="BY2308" s="63"/>
      <c r="BZ2308" s="63"/>
      <c r="CA2308" s="63"/>
      <c r="CB2308" s="63"/>
      <c r="CC2308" s="63"/>
      <c r="CD2308" s="63"/>
      <c r="CE2308" s="63"/>
      <c r="CF2308" s="63"/>
      <c r="CG2308" s="63"/>
      <c r="CH2308" s="63"/>
      <c r="CI2308" s="63"/>
      <c r="CJ2308" s="63"/>
      <c r="CK2308" s="63"/>
      <c r="CL2308" s="63"/>
      <c r="CM2308" s="63"/>
      <c r="CN2308" s="63"/>
      <c r="CO2308" s="63"/>
      <c r="CP2308" s="63"/>
      <c r="CR2308" s="227"/>
      <c r="CS2308" s="74"/>
    </row>
    <row r="2309" spans="1:97" s="72" customFormat="1" ht="75.75" customHeight="1">
      <c r="A2309" s="63"/>
      <c r="B2309" s="63"/>
      <c r="C2309" s="63"/>
      <c r="D2309" s="63"/>
      <c r="E2309" s="63"/>
      <c r="F2309" s="63"/>
      <c r="G2309" s="63"/>
      <c r="H2309" s="63"/>
      <c r="I2309" s="63"/>
      <c r="J2309" s="63"/>
      <c r="K2309" s="63"/>
      <c r="L2309" s="63"/>
      <c r="M2309" s="63"/>
      <c r="N2309" s="63"/>
      <c r="O2309" s="63"/>
      <c r="P2309" s="63"/>
      <c r="Q2309" s="63"/>
      <c r="R2309" s="63"/>
      <c r="S2309" s="63"/>
      <c r="T2309" s="63"/>
      <c r="U2309" s="63"/>
      <c r="V2309" s="63"/>
      <c r="W2309" s="63"/>
      <c r="X2309" s="63"/>
      <c r="Y2309" s="63"/>
      <c r="Z2309" s="63"/>
      <c r="AA2309" s="63"/>
      <c r="AB2309" s="63"/>
      <c r="AC2309" s="63"/>
      <c r="AD2309" s="63"/>
      <c r="AE2309" s="63"/>
      <c r="AF2309" s="63"/>
      <c r="AG2309" s="63"/>
      <c r="AH2309" s="63"/>
      <c r="AI2309" s="63"/>
      <c r="AJ2309" s="63"/>
      <c r="AK2309" s="63"/>
      <c r="AL2309" s="63"/>
      <c r="AM2309" s="63"/>
      <c r="AN2309" s="63"/>
      <c r="AO2309" s="63"/>
      <c r="AP2309" s="63"/>
      <c r="AQ2309" s="63"/>
      <c r="AR2309" s="63"/>
      <c r="AS2309" s="63"/>
      <c r="AT2309" s="63"/>
      <c r="AU2309" s="63"/>
      <c r="AV2309" s="63"/>
      <c r="AW2309" s="63"/>
      <c r="AX2309" s="63"/>
      <c r="AY2309" s="63"/>
      <c r="AZ2309" s="63"/>
      <c r="BA2309" s="63"/>
      <c r="BB2309" s="63"/>
      <c r="BC2309" s="63"/>
      <c r="BD2309" s="63"/>
      <c r="BE2309" s="63"/>
      <c r="BF2309" s="63"/>
      <c r="BG2309" s="63"/>
      <c r="BH2309" s="63"/>
      <c r="BI2309" s="63"/>
      <c r="BJ2309" s="63"/>
      <c r="BK2309" s="63"/>
      <c r="BL2309" s="63"/>
      <c r="BM2309" s="63"/>
      <c r="BN2309" s="63"/>
      <c r="BO2309" s="63"/>
      <c r="BP2309" s="63"/>
      <c r="BQ2309" s="63"/>
      <c r="BR2309" s="63"/>
      <c r="BS2309" s="63"/>
      <c r="BT2309" s="63"/>
      <c r="BU2309" s="63"/>
      <c r="BV2309" s="63"/>
      <c r="BW2309" s="63"/>
      <c r="BX2309" s="63"/>
      <c r="BY2309" s="63"/>
      <c r="BZ2309" s="63"/>
      <c r="CA2309" s="63"/>
      <c r="CB2309" s="63"/>
      <c r="CC2309" s="63"/>
      <c r="CD2309" s="63"/>
      <c r="CE2309" s="63"/>
      <c r="CF2309" s="63"/>
      <c r="CG2309" s="63"/>
      <c r="CH2309" s="63"/>
      <c r="CI2309" s="63"/>
      <c r="CJ2309" s="63"/>
      <c r="CK2309" s="63"/>
      <c r="CL2309" s="63"/>
      <c r="CM2309" s="63"/>
      <c r="CN2309" s="63"/>
      <c r="CO2309" s="63"/>
      <c r="CP2309" s="63"/>
      <c r="CR2309" s="227"/>
      <c r="CS2309" s="74"/>
    </row>
    <row r="2310" spans="1:97" s="72" customFormat="1" ht="75.75" customHeight="1">
      <c r="A2310" s="63"/>
      <c r="B2310" s="63"/>
      <c r="C2310" s="63"/>
      <c r="D2310" s="63"/>
      <c r="E2310" s="63"/>
      <c r="F2310" s="63"/>
      <c r="G2310" s="63"/>
      <c r="H2310" s="63"/>
      <c r="I2310" s="63"/>
      <c r="J2310" s="63"/>
      <c r="K2310" s="63"/>
      <c r="L2310" s="63"/>
      <c r="M2310" s="63"/>
      <c r="N2310" s="63"/>
      <c r="O2310" s="63"/>
      <c r="P2310" s="63"/>
      <c r="Q2310" s="63"/>
      <c r="R2310" s="63"/>
      <c r="S2310" s="63"/>
      <c r="T2310" s="63"/>
      <c r="U2310" s="63"/>
      <c r="V2310" s="63"/>
      <c r="W2310" s="63"/>
      <c r="X2310" s="63"/>
      <c r="Y2310" s="63"/>
      <c r="Z2310" s="63"/>
      <c r="AA2310" s="63"/>
      <c r="AB2310" s="63"/>
      <c r="AC2310" s="63"/>
      <c r="AD2310" s="63"/>
      <c r="AE2310" s="63"/>
      <c r="AF2310" s="63"/>
      <c r="AG2310" s="63"/>
      <c r="AH2310" s="63"/>
      <c r="AI2310" s="63"/>
      <c r="AJ2310" s="63"/>
      <c r="AK2310" s="63"/>
      <c r="AL2310" s="63"/>
      <c r="AM2310" s="63"/>
      <c r="AN2310" s="63"/>
      <c r="AO2310" s="63"/>
      <c r="AP2310" s="63"/>
      <c r="AQ2310" s="63"/>
      <c r="AR2310" s="63"/>
      <c r="AS2310" s="63"/>
      <c r="AT2310" s="63"/>
      <c r="AU2310" s="63"/>
      <c r="AV2310" s="63"/>
      <c r="AW2310" s="63"/>
      <c r="AX2310" s="63"/>
      <c r="AY2310" s="63"/>
      <c r="AZ2310" s="63"/>
      <c r="BA2310" s="63"/>
      <c r="BB2310" s="63"/>
      <c r="BC2310" s="63"/>
      <c r="BD2310" s="63"/>
      <c r="BE2310" s="63"/>
      <c r="BF2310" s="63"/>
      <c r="BG2310" s="63"/>
      <c r="BH2310" s="63"/>
      <c r="BI2310" s="63"/>
      <c r="BJ2310" s="63"/>
      <c r="BK2310" s="63"/>
      <c r="BL2310" s="63"/>
      <c r="BM2310" s="63"/>
      <c r="BN2310" s="63"/>
      <c r="BO2310" s="63"/>
      <c r="BP2310" s="63"/>
      <c r="BQ2310" s="63"/>
      <c r="BR2310" s="63"/>
      <c r="BS2310" s="63"/>
      <c r="BT2310" s="63"/>
      <c r="BU2310" s="63"/>
      <c r="BV2310" s="63"/>
      <c r="BW2310" s="63"/>
      <c r="BX2310" s="63"/>
      <c r="BY2310" s="63"/>
      <c r="BZ2310" s="63"/>
      <c r="CA2310" s="63"/>
      <c r="CB2310" s="63"/>
      <c r="CC2310" s="63"/>
      <c r="CD2310" s="63"/>
      <c r="CE2310" s="63"/>
      <c r="CF2310" s="63"/>
      <c r="CG2310" s="63"/>
      <c r="CH2310" s="63"/>
      <c r="CI2310" s="63"/>
      <c r="CJ2310" s="63"/>
      <c r="CK2310" s="63"/>
      <c r="CL2310" s="63"/>
      <c r="CM2310" s="63"/>
      <c r="CN2310" s="63"/>
      <c r="CO2310" s="63"/>
      <c r="CP2310" s="63"/>
      <c r="CR2310" s="227"/>
      <c r="CS2310" s="74"/>
    </row>
    <row r="2311" spans="1:97" s="72" customFormat="1" ht="75.75" customHeight="1">
      <c r="A2311" s="63"/>
      <c r="B2311" s="63"/>
      <c r="C2311" s="63"/>
      <c r="D2311" s="63"/>
      <c r="E2311" s="63"/>
      <c r="F2311" s="63"/>
      <c r="G2311" s="63"/>
      <c r="H2311" s="63"/>
      <c r="I2311" s="63"/>
      <c r="J2311" s="63"/>
      <c r="K2311" s="63"/>
      <c r="L2311" s="63"/>
      <c r="M2311" s="63"/>
      <c r="N2311" s="63"/>
      <c r="O2311" s="63"/>
      <c r="P2311" s="63"/>
      <c r="Q2311" s="63"/>
      <c r="R2311" s="63"/>
      <c r="S2311" s="63"/>
      <c r="T2311" s="63"/>
      <c r="U2311" s="63"/>
      <c r="V2311" s="63"/>
      <c r="W2311" s="63"/>
      <c r="X2311" s="63"/>
      <c r="Y2311" s="63"/>
      <c r="Z2311" s="63"/>
      <c r="AA2311" s="63"/>
      <c r="AB2311" s="63"/>
      <c r="AC2311" s="63"/>
      <c r="AD2311" s="63"/>
      <c r="AE2311" s="63"/>
      <c r="AF2311" s="63"/>
      <c r="AG2311" s="63"/>
      <c r="AH2311" s="63"/>
      <c r="AI2311" s="63"/>
      <c r="AJ2311" s="63"/>
      <c r="AK2311" s="63"/>
      <c r="AL2311" s="63"/>
      <c r="AM2311" s="63"/>
      <c r="AN2311" s="63"/>
      <c r="AO2311" s="63"/>
      <c r="AP2311" s="63"/>
      <c r="AQ2311" s="63"/>
      <c r="AR2311" s="63"/>
      <c r="AS2311" s="63"/>
      <c r="AT2311" s="63"/>
      <c r="AU2311" s="63"/>
      <c r="AV2311" s="63"/>
      <c r="AW2311" s="63"/>
      <c r="AX2311" s="63"/>
      <c r="AY2311" s="63"/>
      <c r="AZ2311" s="63"/>
      <c r="BA2311" s="63"/>
      <c r="BB2311" s="63"/>
      <c r="BC2311" s="63"/>
      <c r="BD2311" s="63"/>
      <c r="BE2311" s="63"/>
      <c r="BF2311" s="63"/>
      <c r="BG2311" s="63"/>
      <c r="BH2311" s="63"/>
      <c r="BI2311" s="63"/>
      <c r="BJ2311" s="63"/>
      <c r="BK2311" s="63"/>
      <c r="BL2311" s="63"/>
      <c r="BM2311" s="63"/>
      <c r="BN2311" s="63"/>
      <c r="BO2311" s="63"/>
      <c r="BP2311" s="63"/>
      <c r="BQ2311" s="63"/>
      <c r="BR2311" s="63"/>
      <c r="BS2311" s="63"/>
      <c r="BT2311" s="63"/>
      <c r="BU2311" s="63"/>
      <c r="BV2311" s="63"/>
      <c r="BW2311" s="63"/>
      <c r="BX2311" s="63"/>
      <c r="BY2311" s="63"/>
      <c r="BZ2311" s="63"/>
      <c r="CA2311" s="63"/>
      <c r="CB2311" s="63"/>
      <c r="CC2311" s="63"/>
      <c r="CD2311" s="63"/>
      <c r="CE2311" s="63"/>
      <c r="CF2311" s="63"/>
      <c r="CG2311" s="63"/>
      <c r="CH2311" s="63"/>
      <c r="CI2311" s="63"/>
      <c r="CJ2311" s="63"/>
      <c r="CK2311" s="63"/>
      <c r="CL2311" s="63"/>
      <c r="CM2311" s="63"/>
      <c r="CN2311" s="63"/>
      <c r="CO2311" s="63"/>
      <c r="CP2311" s="63"/>
      <c r="CR2311" s="227"/>
      <c r="CS2311" s="74"/>
    </row>
    <row r="2312" spans="1:97" s="72" customFormat="1" ht="75.75" customHeight="1">
      <c r="A2312" s="63"/>
      <c r="B2312" s="63"/>
      <c r="C2312" s="63"/>
      <c r="D2312" s="63"/>
      <c r="E2312" s="63"/>
      <c r="F2312" s="63"/>
      <c r="G2312" s="63"/>
      <c r="H2312" s="63"/>
      <c r="I2312" s="63"/>
      <c r="J2312" s="63"/>
      <c r="K2312" s="63"/>
      <c r="L2312" s="63"/>
      <c r="M2312" s="63"/>
      <c r="N2312" s="63"/>
      <c r="O2312" s="63"/>
      <c r="P2312" s="63"/>
      <c r="Q2312" s="63"/>
      <c r="R2312" s="63"/>
      <c r="S2312" s="63"/>
      <c r="T2312" s="63"/>
      <c r="U2312" s="63"/>
      <c r="V2312" s="63"/>
      <c r="W2312" s="63"/>
      <c r="X2312" s="63"/>
      <c r="Y2312" s="63"/>
      <c r="Z2312" s="63"/>
      <c r="AA2312" s="63"/>
      <c r="AB2312" s="63"/>
      <c r="AC2312" s="63"/>
      <c r="AD2312" s="63"/>
      <c r="AE2312" s="63"/>
      <c r="AF2312" s="63"/>
      <c r="AG2312" s="63"/>
      <c r="AH2312" s="63"/>
      <c r="AI2312" s="63"/>
      <c r="AJ2312" s="63"/>
      <c r="AK2312" s="63"/>
      <c r="AL2312" s="63"/>
      <c r="AM2312" s="63"/>
      <c r="AN2312" s="63"/>
      <c r="AO2312" s="63"/>
      <c r="AP2312" s="63"/>
      <c r="AQ2312" s="63"/>
      <c r="AR2312" s="63"/>
      <c r="AS2312" s="63"/>
      <c r="AT2312" s="63"/>
      <c r="AU2312" s="63"/>
      <c r="AV2312" s="63"/>
      <c r="AW2312" s="63"/>
      <c r="AX2312" s="63"/>
      <c r="AY2312" s="63"/>
      <c r="AZ2312" s="63"/>
      <c r="BA2312" s="63"/>
      <c r="BB2312" s="63"/>
      <c r="BC2312" s="63"/>
      <c r="BD2312" s="63"/>
      <c r="BE2312" s="63"/>
      <c r="BF2312" s="63"/>
      <c r="BG2312" s="63"/>
      <c r="BH2312" s="63"/>
      <c r="BI2312" s="63"/>
      <c r="BJ2312" s="63"/>
      <c r="BK2312" s="63"/>
      <c r="BL2312" s="63"/>
      <c r="BM2312" s="63"/>
      <c r="BN2312" s="63"/>
      <c r="BO2312" s="63"/>
      <c r="BP2312" s="63"/>
      <c r="BQ2312" s="63"/>
      <c r="BR2312" s="63"/>
      <c r="BS2312" s="63"/>
      <c r="BT2312" s="63"/>
      <c r="BU2312" s="63"/>
      <c r="BV2312" s="63"/>
      <c r="BW2312" s="63"/>
      <c r="BX2312" s="63"/>
      <c r="BY2312" s="63"/>
      <c r="BZ2312" s="63"/>
      <c r="CA2312" s="63"/>
      <c r="CB2312" s="63"/>
      <c r="CC2312" s="63"/>
      <c r="CD2312" s="63"/>
      <c r="CE2312" s="63"/>
      <c r="CF2312" s="63"/>
      <c r="CG2312" s="63"/>
      <c r="CH2312" s="63"/>
      <c r="CI2312" s="63"/>
      <c r="CJ2312" s="63"/>
      <c r="CK2312" s="63"/>
      <c r="CL2312" s="63"/>
      <c r="CM2312" s="63"/>
      <c r="CN2312" s="63"/>
      <c r="CO2312" s="63"/>
      <c r="CP2312" s="63"/>
      <c r="CR2312" s="227"/>
      <c r="CS2312" s="74"/>
    </row>
    <row r="2313" spans="1:97" s="72" customFormat="1" ht="75.75" customHeight="1">
      <c r="A2313" s="63"/>
      <c r="B2313" s="63"/>
      <c r="C2313" s="63"/>
      <c r="D2313" s="63"/>
      <c r="E2313" s="63"/>
      <c r="F2313" s="63"/>
      <c r="G2313" s="63"/>
      <c r="H2313" s="63"/>
      <c r="I2313" s="63"/>
      <c r="J2313" s="63"/>
      <c r="K2313" s="63"/>
      <c r="L2313" s="63"/>
      <c r="M2313" s="63"/>
      <c r="N2313" s="63"/>
      <c r="O2313" s="63"/>
      <c r="P2313" s="63"/>
      <c r="Q2313" s="63"/>
      <c r="R2313" s="63"/>
      <c r="S2313" s="63"/>
      <c r="T2313" s="63"/>
      <c r="U2313" s="63"/>
      <c r="V2313" s="63"/>
      <c r="W2313" s="63"/>
      <c r="X2313" s="63"/>
      <c r="Y2313" s="63"/>
      <c r="Z2313" s="63"/>
      <c r="AA2313" s="63"/>
      <c r="AB2313" s="63"/>
      <c r="AC2313" s="63"/>
      <c r="AD2313" s="63"/>
      <c r="AE2313" s="63"/>
      <c r="AF2313" s="63"/>
      <c r="AG2313" s="63"/>
      <c r="AH2313" s="63"/>
      <c r="AI2313" s="63"/>
      <c r="AJ2313" s="63"/>
      <c r="AK2313" s="63"/>
      <c r="AL2313" s="63"/>
      <c r="AM2313" s="63"/>
      <c r="AN2313" s="63"/>
      <c r="AO2313" s="63"/>
      <c r="AP2313" s="63"/>
      <c r="AQ2313" s="63"/>
      <c r="AR2313" s="63"/>
      <c r="AS2313" s="63"/>
      <c r="AT2313" s="63"/>
      <c r="AU2313" s="63"/>
      <c r="AV2313" s="63"/>
      <c r="AW2313" s="63"/>
      <c r="AX2313" s="63"/>
      <c r="AY2313" s="63"/>
      <c r="AZ2313" s="63"/>
      <c r="BA2313" s="63"/>
      <c r="BB2313" s="63"/>
      <c r="BC2313" s="63"/>
      <c r="BD2313" s="63"/>
      <c r="BE2313" s="63"/>
      <c r="BF2313" s="63"/>
      <c r="BG2313" s="63"/>
      <c r="BH2313" s="63"/>
      <c r="BI2313" s="63"/>
      <c r="BJ2313" s="63"/>
      <c r="BK2313" s="63"/>
      <c r="BL2313" s="63"/>
      <c r="BM2313" s="63"/>
      <c r="BN2313" s="63"/>
      <c r="BO2313" s="63"/>
      <c r="BP2313" s="63"/>
      <c r="BQ2313" s="63"/>
      <c r="BR2313" s="63"/>
      <c r="BS2313" s="63"/>
      <c r="BT2313" s="63"/>
      <c r="BU2313" s="63"/>
      <c r="BV2313" s="63"/>
      <c r="BW2313" s="63"/>
      <c r="BX2313" s="63"/>
      <c r="BY2313" s="63"/>
      <c r="BZ2313" s="63"/>
      <c r="CA2313" s="63"/>
      <c r="CB2313" s="63"/>
      <c r="CC2313" s="63"/>
      <c r="CD2313" s="63"/>
      <c r="CE2313" s="63"/>
      <c r="CF2313" s="63"/>
      <c r="CG2313" s="63"/>
      <c r="CH2313" s="63"/>
      <c r="CI2313" s="63"/>
      <c r="CJ2313" s="63"/>
      <c r="CK2313" s="63"/>
      <c r="CL2313" s="63"/>
      <c r="CM2313" s="63"/>
      <c r="CN2313" s="63"/>
      <c r="CO2313" s="63"/>
      <c r="CP2313" s="63"/>
      <c r="CR2313" s="227"/>
      <c r="CS2313" s="74"/>
    </row>
    <row r="2314" spans="1:97" s="72" customFormat="1" ht="75.75" customHeight="1">
      <c r="A2314" s="63"/>
      <c r="B2314" s="63"/>
      <c r="C2314" s="63"/>
      <c r="D2314" s="63"/>
      <c r="E2314" s="63"/>
      <c r="F2314" s="63"/>
      <c r="G2314" s="63"/>
      <c r="H2314" s="63"/>
      <c r="I2314" s="63"/>
      <c r="J2314" s="63"/>
      <c r="K2314" s="63"/>
      <c r="L2314" s="63"/>
      <c r="M2314" s="63"/>
      <c r="N2314" s="63"/>
      <c r="O2314" s="63"/>
      <c r="P2314" s="63"/>
      <c r="Q2314" s="63"/>
      <c r="R2314" s="63"/>
      <c r="S2314" s="63"/>
      <c r="T2314" s="63"/>
      <c r="U2314" s="63"/>
      <c r="V2314" s="63"/>
      <c r="W2314" s="63"/>
      <c r="X2314" s="63"/>
      <c r="Y2314" s="63"/>
      <c r="Z2314" s="63"/>
      <c r="AA2314" s="63"/>
      <c r="AB2314" s="63"/>
      <c r="AC2314" s="63"/>
      <c r="AD2314" s="63"/>
      <c r="AE2314" s="63"/>
      <c r="AF2314" s="63"/>
      <c r="AG2314" s="63"/>
      <c r="AH2314" s="63"/>
      <c r="AI2314" s="63"/>
      <c r="AJ2314" s="63"/>
      <c r="AK2314" s="63"/>
      <c r="AL2314" s="63"/>
      <c r="AM2314" s="63"/>
      <c r="AN2314" s="63"/>
      <c r="AO2314" s="63"/>
      <c r="AP2314" s="63"/>
      <c r="AQ2314" s="63"/>
      <c r="AR2314" s="63"/>
      <c r="AS2314" s="63"/>
      <c r="AT2314" s="63"/>
      <c r="AU2314" s="63"/>
      <c r="AV2314" s="63"/>
      <c r="AW2314" s="63"/>
      <c r="AX2314" s="63"/>
      <c r="AY2314" s="63"/>
      <c r="AZ2314" s="63"/>
      <c r="BA2314" s="63"/>
      <c r="BB2314" s="63"/>
      <c r="BC2314" s="63"/>
      <c r="BD2314" s="63"/>
      <c r="BE2314" s="63"/>
      <c r="BF2314" s="63"/>
      <c r="BG2314" s="63"/>
      <c r="BH2314" s="63"/>
      <c r="BI2314" s="63"/>
      <c r="BJ2314" s="63"/>
      <c r="BK2314" s="63"/>
      <c r="BL2314" s="63"/>
      <c r="BM2314" s="63"/>
      <c r="BN2314" s="63"/>
      <c r="BO2314" s="63"/>
      <c r="BP2314" s="63"/>
      <c r="BQ2314" s="63"/>
      <c r="BR2314" s="63"/>
      <c r="BS2314" s="63"/>
      <c r="BT2314" s="63"/>
      <c r="BU2314" s="63"/>
      <c r="BV2314" s="63"/>
      <c r="BW2314" s="63"/>
      <c r="BX2314" s="63"/>
      <c r="BY2314" s="63"/>
      <c r="BZ2314" s="63"/>
      <c r="CA2314" s="63"/>
      <c r="CB2314" s="63"/>
      <c r="CC2314" s="63"/>
      <c r="CD2314" s="63"/>
      <c r="CE2314" s="63"/>
      <c r="CF2314" s="63"/>
      <c r="CG2314" s="63"/>
      <c r="CH2314" s="63"/>
      <c r="CI2314" s="63"/>
      <c r="CJ2314" s="63"/>
      <c r="CK2314" s="63"/>
      <c r="CL2314" s="63"/>
      <c r="CM2314" s="63"/>
      <c r="CN2314" s="63"/>
      <c r="CO2314" s="63"/>
      <c r="CP2314" s="63"/>
      <c r="CR2314" s="227"/>
      <c r="CS2314" s="74"/>
    </row>
    <row r="2315" spans="1:97" s="72" customFormat="1" ht="75.75" customHeight="1">
      <c r="A2315" s="63"/>
      <c r="B2315" s="63"/>
      <c r="C2315" s="63"/>
      <c r="D2315" s="63"/>
      <c r="E2315" s="63"/>
      <c r="F2315" s="63"/>
      <c r="G2315" s="63"/>
      <c r="H2315" s="63"/>
      <c r="I2315" s="63"/>
      <c r="J2315" s="63"/>
      <c r="K2315" s="63"/>
      <c r="L2315" s="63"/>
      <c r="M2315" s="63"/>
      <c r="N2315" s="63"/>
      <c r="O2315" s="63"/>
      <c r="P2315" s="63"/>
      <c r="Q2315" s="63"/>
      <c r="R2315" s="63"/>
      <c r="S2315" s="63"/>
      <c r="T2315" s="63"/>
      <c r="U2315" s="63"/>
      <c r="V2315" s="63"/>
      <c r="W2315" s="63"/>
      <c r="X2315" s="63"/>
      <c r="Y2315" s="63"/>
      <c r="Z2315" s="63"/>
      <c r="AA2315" s="63"/>
      <c r="AB2315" s="63"/>
      <c r="AC2315" s="63"/>
      <c r="AD2315" s="63"/>
      <c r="AE2315" s="63"/>
      <c r="AF2315" s="63"/>
      <c r="AG2315" s="63"/>
      <c r="AH2315" s="63"/>
      <c r="AI2315" s="63"/>
      <c r="AJ2315" s="63"/>
      <c r="AK2315" s="63"/>
      <c r="AL2315" s="63"/>
      <c r="AM2315" s="63"/>
      <c r="AN2315" s="63"/>
      <c r="AO2315" s="63"/>
      <c r="AP2315" s="63"/>
      <c r="AQ2315" s="63"/>
      <c r="AR2315" s="63"/>
      <c r="AS2315" s="63"/>
      <c r="AT2315" s="63"/>
      <c r="AU2315" s="63"/>
      <c r="AV2315" s="63"/>
      <c r="AW2315" s="63"/>
      <c r="AX2315" s="63"/>
      <c r="AY2315" s="63"/>
      <c r="AZ2315" s="63"/>
      <c r="BA2315" s="63"/>
      <c r="BB2315" s="63"/>
      <c r="BC2315" s="63"/>
      <c r="BD2315" s="63"/>
      <c r="BE2315" s="63"/>
      <c r="BF2315" s="63"/>
      <c r="BG2315" s="63"/>
      <c r="BH2315" s="63"/>
      <c r="BI2315" s="63"/>
      <c r="BJ2315" s="63"/>
      <c r="BK2315" s="63"/>
      <c r="BL2315" s="63"/>
      <c r="BM2315" s="63"/>
      <c r="BN2315" s="63"/>
      <c r="BO2315" s="63"/>
      <c r="BP2315" s="63"/>
      <c r="BQ2315" s="63"/>
      <c r="BR2315" s="63"/>
      <c r="BS2315" s="63"/>
      <c r="BT2315" s="63"/>
      <c r="BU2315" s="63"/>
      <c r="BV2315" s="63"/>
      <c r="BW2315" s="63"/>
      <c r="BX2315" s="63"/>
      <c r="BY2315" s="63"/>
      <c r="BZ2315" s="63"/>
      <c r="CA2315" s="63"/>
      <c r="CB2315" s="63"/>
      <c r="CC2315" s="63"/>
      <c r="CD2315" s="63"/>
      <c r="CE2315" s="63"/>
      <c r="CF2315" s="63"/>
      <c r="CG2315" s="63"/>
      <c r="CH2315" s="63"/>
      <c r="CI2315" s="63"/>
      <c r="CJ2315" s="63"/>
      <c r="CK2315" s="63"/>
      <c r="CL2315" s="63"/>
      <c r="CM2315" s="63"/>
      <c r="CN2315" s="63"/>
      <c r="CO2315" s="63"/>
      <c r="CP2315" s="63"/>
      <c r="CR2315" s="227"/>
      <c r="CS2315" s="74"/>
    </row>
    <row r="2316" spans="1:97" s="72" customFormat="1" ht="75.75" customHeight="1">
      <c r="A2316" s="63"/>
      <c r="B2316" s="63"/>
      <c r="C2316" s="63"/>
      <c r="D2316" s="63"/>
      <c r="E2316" s="63"/>
      <c r="F2316" s="63"/>
      <c r="G2316" s="63"/>
      <c r="H2316" s="63"/>
      <c r="I2316" s="63"/>
      <c r="J2316" s="63"/>
      <c r="K2316" s="63"/>
      <c r="L2316" s="63"/>
      <c r="M2316" s="63"/>
      <c r="N2316" s="63"/>
      <c r="O2316" s="63"/>
      <c r="P2316" s="63"/>
      <c r="Q2316" s="63"/>
      <c r="R2316" s="63"/>
      <c r="S2316" s="63"/>
      <c r="T2316" s="63"/>
      <c r="U2316" s="63"/>
      <c r="V2316" s="63"/>
      <c r="W2316" s="63"/>
      <c r="X2316" s="63"/>
      <c r="Y2316" s="63"/>
      <c r="Z2316" s="63"/>
      <c r="AA2316" s="63"/>
      <c r="AB2316" s="63"/>
      <c r="AC2316" s="63"/>
      <c r="AD2316" s="63"/>
      <c r="AE2316" s="63"/>
      <c r="AF2316" s="63"/>
      <c r="AG2316" s="63"/>
      <c r="AH2316" s="63"/>
      <c r="AI2316" s="63"/>
      <c r="AJ2316" s="63"/>
      <c r="AK2316" s="63"/>
      <c r="AL2316" s="63"/>
      <c r="AM2316" s="63"/>
      <c r="AN2316" s="63"/>
      <c r="AO2316" s="63"/>
      <c r="AP2316" s="63"/>
      <c r="AQ2316" s="63"/>
      <c r="AR2316" s="63"/>
      <c r="AS2316" s="63"/>
      <c r="AT2316" s="63"/>
      <c r="AU2316" s="63"/>
      <c r="AV2316" s="63"/>
      <c r="AW2316" s="63"/>
      <c r="AX2316" s="63"/>
      <c r="AY2316" s="63"/>
      <c r="AZ2316" s="63"/>
      <c r="BA2316" s="63"/>
      <c r="BB2316" s="63"/>
      <c r="BC2316" s="63"/>
      <c r="BD2316" s="63"/>
      <c r="BE2316" s="63"/>
      <c r="BF2316" s="63"/>
      <c r="BG2316" s="63"/>
      <c r="BH2316" s="63"/>
      <c r="BI2316" s="63"/>
      <c r="BJ2316" s="63"/>
      <c r="BK2316" s="63"/>
      <c r="BL2316" s="63"/>
      <c r="BM2316" s="63"/>
      <c r="BN2316" s="63"/>
      <c r="BO2316" s="63"/>
      <c r="BP2316" s="63"/>
      <c r="BQ2316" s="63"/>
      <c r="BR2316" s="63"/>
      <c r="BS2316" s="63"/>
      <c r="BT2316" s="63"/>
      <c r="BU2316" s="63"/>
      <c r="BV2316" s="63"/>
      <c r="BW2316" s="63"/>
      <c r="BX2316" s="63"/>
      <c r="BY2316" s="63"/>
      <c r="BZ2316" s="63"/>
      <c r="CA2316" s="63"/>
      <c r="CB2316" s="63"/>
      <c r="CC2316" s="63"/>
      <c r="CD2316" s="63"/>
      <c r="CE2316" s="63"/>
      <c r="CF2316" s="63"/>
      <c r="CG2316" s="63"/>
      <c r="CH2316" s="63"/>
      <c r="CI2316" s="63"/>
      <c r="CJ2316" s="63"/>
      <c r="CK2316" s="63"/>
      <c r="CL2316" s="63"/>
      <c r="CM2316" s="63"/>
      <c r="CN2316" s="63"/>
      <c r="CO2316" s="63"/>
      <c r="CP2316" s="63"/>
      <c r="CR2316" s="227"/>
      <c r="CS2316" s="74"/>
    </row>
    <row r="2317" spans="1:97" s="72" customFormat="1" ht="75.75" customHeight="1">
      <c r="A2317" s="63"/>
      <c r="B2317" s="63"/>
      <c r="C2317" s="63"/>
      <c r="D2317" s="63"/>
      <c r="E2317" s="63"/>
      <c r="F2317" s="63"/>
      <c r="G2317" s="63"/>
      <c r="H2317" s="63"/>
      <c r="I2317" s="63"/>
      <c r="J2317" s="63"/>
      <c r="K2317" s="63"/>
      <c r="L2317" s="63"/>
      <c r="M2317" s="63"/>
      <c r="N2317" s="63"/>
      <c r="O2317" s="63"/>
      <c r="P2317" s="63"/>
      <c r="Q2317" s="63"/>
      <c r="R2317" s="63"/>
      <c r="S2317" s="63"/>
      <c r="T2317" s="63"/>
      <c r="U2317" s="63"/>
      <c r="V2317" s="63"/>
      <c r="W2317" s="63"/>
      <c r="X2317" s="63"/>
      <c r="Y2317" s="63"/>
      <c r="Z2317" s="63"/>
      <c r="AA2317" s="63"/>
      <c r="AB2317" s="63"/>
      <c r="AC2317" s="63"/>
      <c r="AD2317" s="63"/>
      <c r="AE2317" s="63"/>
      <c r="AF2317" s="63"/>
      <c r="AG2317" s="63"/>
      <c r="AH2317" s="63"/>
      <c r="AI2317" s="63"/>
      <c r="AJ2317" s="63"/>
      <c r="AK2317" s="63"/>
      <c r="AL2317" s="63"/>
      <c r="AM2317" s="63"/>
      <c r="AN2317" s="63"/>
      <c r="AO2317" s="63"/>
      <c r="AP2317" s="63"/>
      <c r="AQ2317" s="63"/>
      <c r="AR2317" s="63"/>
      <c r="AS2317" s="63"/>
      <c r="AT2317" s="63"/>
      <c r="AU2317" s="63"/>
      <c r="AV2317" s="63"/>
      <c r="AW2317" s="63"/>
      <c r="AX2317" s="63"/>
      <c r="AY2317" s="63"/>
      <c r="AZ2317" s="63"/>
      <c r="BA2317" s="63"/>
      <c r="BB2317" s="63"/>
      <c r="BC2317" s="63"/>
      <c r="BD2317" s="63"/>
      <c r="BE2317" s="63"/>
      <c r="BF2317" s="63"/>
      <c r="BG2317" s="63"/>
      <c r="BH2317" s="63"/>
      <c r="BI2317" s="63"/>
      <c r="BJ2317" s="63"/>
      <c r="BK2317" s="63"/>
      <c r="BL2317" s="63"/>
      <c r="BM2317" s="63"/>
      <c r="BN2317" s="63"/>
      <c r="BO2317" s="63"/>
      <c r="BP2317" s="63"/>
      <c r="BQ2317" s="63"/>
      <c r="BR2317" s="63"/>
      <c r="BS2317" s="63"/>
      <c r="BT2317" s="63"/>
      <c r="BU2317" s="63"/>
      <c r="BV2317" s="63"/>
      <c r="BW2317" s="63"/>
      <c r="BX2317" s="63"/>
      <c r="BY2317" s="63"/>
      <c r="BZ2317" s="63"/>
      <c r="CA2317" s="63"/>
      <c r="CB2317" s="63"/>
      <c r="CC2317" s="63"/>
      <c r="CD2317" s="63"/>
      <c r="CE2317" s="63"/>
      <c r="CF2317" s="63"/>
      <c r="CG2317" s="63"/>
      <c r="CH2317" s="63"/>
      <c r="CI2317" s="63"/>
      <c r="CJ2317" s="63"/>
      <c r="CK2317" s="63"/>
      <c r="CL2317" s="63"/>
      <c r="CM2317" s="63"/>
      <c r="CN2317" s="63"/>
      <c r="CO2317" s="63"/>
      <c r="CP2317" s="63"/>
      <c r="CR2317" s="227"/>
      <c r="CS2317" s="74"/>
    </row>
    <row r="2318" spans="1:97" s="72" customFormat="1" ht="75.75" customHeight="1">
      <c r="A2318" s="63"/>
      <c r="B2318" s="63"/>
      <c r="C2318" s="63"/>
      <c r="D2318" s="63"/>
      <c r="E2318" s="63"/>
      <c r="F2318" s="63"/>
      <c r="G2318" s="63"/>
      <c r="H2318" s="63"/>
      <c r="I2318" s="63"/>
      <c r="J2318" s="63"/>
      <c r="K2318" s="63"/>
      <c r="L2318" s="63"/>
      <c r="M2318" s="63"/>
      <c r="N2318" s="63"/>
      <c r="O2318" s="63"/>
      <c r="P2318" s="63"/>
      <c r="Q2318" s="63"/>
      <c r="R2318" s="63"/>
      <c r="S2318" s="63"/>
      <c r="T2318" s="63"/>
      <c r="U2318" s="63"/>
      <c r="V2318" s="63"/>
      <c r="W2318" s="63"/>
      <c r="X2318" s="63"/>
      <c r="Y2318" s="63"/>
      <c r="Z2318" s="63"/>
      <c r="AA2318" s="63"/>
      <c r="AB2318" s="63"/>
      <c r="AC2318" s="63"/>
      <c r="AD2318" s="63"/>
      <c r="AE2318" s="63"/>
      <c r="AF2318" s="63"/>
      <c r="AG2318" s="63"/>
      <c r="AH2318" s="63"/>
      <c r="AI2318" s="63"/>
      <c r="AJ2318" s="63"/>
      <c r="AK2318" s="63"/>
      <c r="AL2318" s="63"/>
      <c r="AM2318" s="63"/>
      <c r="AN2318" s="63"/>
      <c r="AO2318" s="63"/>
      <c r="AP2318" s="63"/>
      <c r="AQ2318" s="63"/>
      <c r="AR2318" s="63"/>
      <c r="AS2318" s="63"/>
      <c r="AT2318" s="63"/>
      <c r="AU2318" s="63"/>
      <c r="AV2318" s="63"/>
      <c r="AW2318" s="63"/>
      <c r="AX2318" s="63"/>
      <c r="AY2318" s="63"/>
      <c r="AZ2318" s="63"/>
      <c r="BA2318" s="63"/>
      <c r="BB2318" s="63"/>
      <c r="BC2318" s="63"/>
      <c r="BD2318" s="63"/>
      <c r="BE2318" s="63"/>
      <c r="BF2318" s="63"/>
      <c r="BG2318" s="63"/>
      <c r="BH2318" s="63"/>
      <c r="BI2318" s="63"/>
      <c r="BJ2318" s="63"/>
      <c r="BK2318" s="63"/>
      <c r="BL2318" s="63"/>
      <c r="BM2318" s="63"/>
      <c r="BN2318" s="63"/>
      <c r="BO2318" s="63"/>
      <c r="BP2318" s="63"/>
      <c r="BQ2318" s="63"/>
      <c r="BR2318" s="63"/>
      <c r="BS2318" s="63"/>
      <c r="BT2318" s="63"/>
      <c r="BU2318" s="63"/>
      <c r="BV2318" s="63"/>
      <c r="BW2318" s="63"/>
      <c r="BX2318" s="63"/>
      <c r="BY2318" s="63"/>
      <c r="BZ2318" s="63"/>
      <c r="CA2318" s="63"/>
      <c r="CB2318" s="63"/>
      <c r="CC2318" s="63"/>
      <c r="CD2318" s="63"/>
      <c r="CE2318" s="63"/>
      <c r="CF2318" s="63"/>
      <c r="CG2318" s="63"/>
      <c r="CH2318" s="63"/>
      <c r="CI2318" s="63"/>
      <c r="CJ2318" s="63"/>
      <c r="CK2318" s="63"/>
      <c r="CL2318" s="63"/>
      <c r="CM2318" s="63"/>
      <c r="CN2318" s="63"/>
      <c r="CO2318" s="63"/>
      <c r="CP2318" s="63"/>
      <c r="CR2318" s="227"/>
      <c r="CS2318" s="74"/>
    </row>
    <row r="2319" spans="1:97" s="72" customFormat="1" ht="75.75" customHeight="1">
      <c r="A2319" s="63"/>
      <c r="B2319" s="63"/>
      <c r="C2319" s="63"/>
      <c r="D2319" s="63"/>
      <c r="E2319" s="63"/>
      <c r="F2319" s="63"/>
      <c r="G2319" s="63"/>
      <c r="H2319" s="63"/>
      <c r="I2319" s="63"/>
      <c r="J2319" s="63"/>
      <c r="K2319" s="63"/>
      <c r="L2319" s="63"/>
      <c r="M2319" s="63"/>
      <c r="N2319" s="63"/>
      <c r="O2319" s="63"/>
      <c r="P2319" s="63"/>
      <c r="Q2319" s="63"/>
      <c r="R2319" s="63"/>
      <c r="S2319" s="63"/>
      <c r="T2319" s="63"/>
      <c r="U2319" s="63"/>
      <c r="V2319" s="63"/>
      <c r="W2319" s="63"/>
      <c r="X2319" s="63"/>
      <c r="Y2319" s="63"/>
      <c r="Z2319" s="63"/>
      <c r="AA2319" s="63"/>
      <c r="AB2319" s="63"/>
      <c r="AC2319" s="63"/>
      <c r="AD2319" s="63"/>
      <c r="AE2319" s="63"/>
      <c r="AF2319" s="63"/>
      <c r="AG2319" s="63"/>
      <c r="AH2319" s="63"/>
      <c r="AI2319" s="63"/>
      <c r="AJ2319" s="63"/>
      <c r="AK2319" s="63"/>
      <c r="AL2319" s="63"/>
      <c r="AM2319" s="63"/>
      <c r="AN2319" s="63"/>
      <c r="AO2319" s="63"/>
      <c r="AP2319" s="63"/>
      <c r="AQ2319" s="63"/>
      <c r="AR2319" s="63"/>
      <c r="AS2319" s="63"/>
      <c r="AT2319" s="63"/>
      <c r="AU2319" s="63"/>
      <c r="AV2319" s="63"/>
      <c r="AW2319" s="63"/>
      <c r="AX2319" s="63"/>
      <c r="AY2319" s="63"/>
      <c r="AZ2319" s="63"/>
      <c r="BA2319" s="63"/>
      <c r="BB2319" s="63"/>
      <c r="BC2319" s="63"/>
      <c r="BD2319" s="63"/>
      <c r="BE2319" s="63"/>
      <c r="BF2319" s="63"/>
      <c r="BG2319" s="63"/>
      <c r="BH2319" s="63"/>
      <c r="BI2319" s="63"/>
      <c r="BJ2319" s="63"/>
      <c r="BK2319" s="63"/>
      <c r="BL2319" s="63"/>
      <c r="BM2319" s="63"/>
      <c r="BN2319" s="63"/>
      <c r="BO2319" s="63"/>
      <c r="BP2319" s="63"/>
      <c r="BQ2319" s="63"/>
      <c r="BR2319" s="63"/>
      <c r="BS2319" s="63"/>
      <c r="BT2319" s="63"/>
      <c r="BU2319" s="63"/>
      <c r="BV2319" s="63"/>
      <c r="BW2319" s="63"/>
      <c r="BX2319" s="63"/>
      <c r="BY2319" s="63"/>
      <c r="BZ2319" s="63"/>
      <c r="CA2319" s="63"/>
      <c r="CB2319" s="63"/>
      <c r="CC2319" s="63"/>
      <c r="CD2319" s="63"/>
      <c r="CE2319" s="63"/>
      <c r="CF2319" s="63"/>
      <c r="CG2319" s="63"/>
      <c r="CH2319" s="63"/>
      <c r="CI2319" s="63"/>
      <c r="CJ2319" s="63"/>
      <c r="CK2319" s="63"/>
      <c r="CL2319" s="63"/>
      <c r="CM2319" s="63"/>
      <c r="CN2319" s="63"/>
      <c r="CO2319" s="63"/>
      <c r="CP2319" s="63"/>
      <c r="CR2319" s="227"/>
      <c r="CS2319" s="74"/>
    </row>
    <row r="2320" spans="1:97" s="72" customFormat="1" ht="75.75" customHeight="1">
      <c r="A2320" s="63"/>
      <c r="B2320" s="63"/>
      <c r="C2320" s="63"/>
      <c r="D2320" s="63"/>
      <c r="E2320" s="63"/>
      <c r="F2320" s="63"/>
      <c r="G2320" s="63"/>
      <c r="H2320" s="63"/>
      <c r="I2320" s="63"/>
      <c r="J2320" s="63"/>
      <c r="K2320" s="63"/>
      <c r="L2320" s="63"/>
      <c r="M2320" s="63"/>
      <c r="N2320" s="63"/>
      <c r="O2320" s="63"/>
      <c r="P2320" s="63"/>
      <c r="Q2320" s="63"/>
      <c r="R2320" s="63"/>
      <c r="S2320" s="63"/>
      <c r="T2320" s="63"/>
      <c r="U2320" s="63"/>
      <c r="V2320" s="63"/>
      <c r="W2320" s="63"/>
      <c r="X2320" s="63"/>
      <c r="Y2320" s="63"/>
      <c r="Z2320" s="63"/>
      <c r="AA2320" s="63"/>
      <c r="AB2320" s="63"/>
      <c r="AC2320" s="63"/>
      <c r="AD2320" s="63"/>
      <c r="AE2320" s="63"/>
      <c r="AF2320" s="63"/>
      <c r="AG2320" s="63"/>
      <c r="AH2320" s="63"/>
      <c r="AI2320" s="63"/>
      <c r="AJ2320" s="63"/>
      <c r="AK2320" s="63"/>
      <c r="AL2320" s="63"/>
      <c r="AM2320" s="63"/>
      <c r="AN2320" s="63"/>
      <c r="AO2320" s="63"/>
      <c r="AP2320" s="63"/>
      <c r="AQ2320" s="63"/>
      <c r="AR2320" s="63"/>
      <c r="AS2320" s="63"/>
      <c r="AT2320" s="63"/>
      <c r="AU2320" s="63"/>
      <c r="AV2320" s="63"/>
      <c r="AW2320" s="63"/>
      <c r="AX2320" s="63"/>
      <c r="AY2320" s="63"/>
      <c r="AZ2320" s="63"/>
      <c r="BA2320" s="63"/>
      <c r="BB2320" s="63"/>
      <c r="BC2320" s="63"/>
      <c r="BD2320" s="63"/>
      <c r="BE2320" s="63"/>
      <c r="BF2320" s="63"/>
      <c r="BG2320" s="63"/>
      <c r="BH2320" s="63"/>
      <c r="BI2320" s="63"/>
      <c r="BJ2320" s="63"/>
      <c r="BK2320" s="63"/>
      <c r="BL2320" s="63"/>
      <c r="BM2320" s="63"/>
      <c r="BN2320" s="63"/>
      <c r="BO2320" s="63"/>
      <c r="BP2320" s="63"/>
      <c r="BQ2320" s="63"/>
      <c r="BR2320" s="63"/>
      <c r="BS2320" s="63"/>
      <c r="BT2320" s="63"/>
      <c r="BU2320" s="63"/>
      <c r="BV2320" s="63"/>
      <c r="BW2320" s="63"/>
      <c r="BX2320" s="63"/>
      <c r="BY2320" s="63"/>
      <c r="BZ2320" s="63"/>
      <c r="CA2320" s="63"/>
      <c r="CB2320" s="63"/>
      <c r="CC2320" s="63"/>
      <c r="CD2320" s="63"/>
      <c r="CE2320" s="63"/>
      <c r="CF2320" s="63"/>
      <c r="CG2320" s="63"/>
      <c r="CH2320" s="63"/>
      <c r="CI2320" s="63"/>
      <c r="CJ2320" s="63"/>
      <c r="CK2320" s="63"/>
      <c r="CL2320" s="63"/>
      <c r="CM2320" s="63"/>
      <c r="CN2320" s="63"/>
      <c r="CO2320" s="63"/>
      <c r="CP2320" s="63"/>
      <c r="CR2320" s="227"/>
      <c r="CS2320" s="74"/>
    </row>
    <row r="2321" spans="1:97" s="72" customFormat="1" ht="75.75" customHeight="1">
      <c r="A2321" s="63"/>
      <c r="B2321" s="63"/>
      <c r="C2321" s="63"/>
      <c r="D2321" s="63"/>
      <c r="E2321" s="63"/>
      <c r="F2321" s="63"/>
      <c r="G2321" s="63"/>
      <c r="H2321" s="63"/>
      <c r="I2321" s="63"/>
      <c r="J2321" s="63"/>
      <c r="K2321" s="63"/>
      <c r="L2321" s="63"/>
      <c r="M2321" s="63"/>
      <c r="N2321" s="63"/>
      <c r="O2321" s="63"/>
      <c r="P2321" s="63"/>
      <c r="Q2321" s="63"/>
      <c r="R2321" s="63"/>
      <c r="S2321" s="63"/>
      <c r="T2321" s="63"/>
      <c r="U2321" s="63"/>
      <c r="V2321" s="63"/>
      <c r="W2321" s="63"/>
      <c r="X2321" s="63"/>
      <c r="Y2321" s="63"/>
      <c r="Z2321" s="63"/>
      <c r="AA2321" s="63"/>
      <c r="AB2321" s="63"/>
      <c r="AC2321" s="63"/>
      <c r="AD2321" s="63"/>
      <c r="AE2321" s="63"/>
      <c r="AF2321" s="63"/>
      <c r="AG2321" s="63"/>
      <c r="AH2321" s="63"/>
      <c r="AI2321" s="63"/>
      <c r="AJ2321" s="63"/>
      <c r="AK2321" s="63"/>
      <c r="AL2321" s="63"/>
      <c r="AM2321" s="63"/>
      <c r="AN2321" s="63"/>
      <c r="AO2321" s="63"/>
      <c r="AP2321" s="63"/>
      <c r="AQ2321" s="63"/>
      <c r="AR2321" s="63"/>
      <c r="AS2321" s="63"/>
      <c r="AT2321" s="63"/>
      <c r="AU2321" s="63"/>
      <c r="AV2321" s="63"/>
      <c r="AW2321" s="63"/>
      <c r="AX2321" s="63"/>
      <c r="AY2321" s="63"/>
      <c r="AZ2321" s="63"/>
      <c r="BA2321" s="63"/>
      <c r="BB2321" s="63"/>
      <c r="BC2321" s="63"/>
      <c r="BD2321" s="63"/>
      <c r="BE2321" s="63"/>
      <c r="BF2321" s="63"/>
      <c r="BG2321" s="63"/>
      <c r="BH2321" s="63"/>
      <c r="BI2321" s="63"/>
      <c r="BJ2321" s="63"/>
      <c r="BK2321" s="63"/>
      <c r="BL2321" s="63"/>
      <c r="BM2321" s="63"/>
      <c r="BN2321" s="63"/>
      <c r="BO2321" s="63"/>
      <c r="BP2321" s="63"/>
      <c r="BQ2321" s="63"/>
      <c r="BR2321" s="63"/>
      <c r="BS2321" s="63"/>
      <c r="BT2321" s="63"/>
      <c r="BU2321" s="63"/>
      <c r="BV2321" s="63"/>
      <c r="BW2321" s="63"/>
      <c r="BX2321" s="63"/>
      <c r="BY2321" s="63"/>
      <c r="BZ2321" s="63"/>
      <c r="CA2321" s="63"/>
      <c r="CB2321" s="63"/>
      <c r="CC2321" s="63"/>
      <c r="CD2321" s="63"/>
      <c r="CE2321" s="63"/>
      <c r="CF2321" s="63"/>
      <c r="CG2321" s="63"/>
      <c r="CH2321" s="63"/>
      <c r="CI2321" s="63"/>
      <c r="CJ2321" s="63"/>
      <c r="CK2321" s="63"/>
      <c r="CL2321" s="63"/>
      <c r="CM2321" s="63"/>
      <c r="CN2321" s="63"/>
      <c r="CO2321" s="63"/>
      <c r="CP2321" s="63"/>
      <c r="CR2321" s="227"/>
      <c r="CS2321" s="74"/>
    </row>
    <row r="2322" spans="1:97" s="72" customFormat="1" ht="75.75" customHeight="1">
      <c r="A2322" s="63"/>
      <c r="B2322" s="63"/>
      <c r="C2322" s="63"/>
      <c r="D2322" s="63"/>
      <c r="E2322" s="63"/>
      <c r="F2322" s="63"/>
      <c r="G2322" s="63"/>
      <c r="H2322" s="63"/>
      <c r="I2322" s="63"/>
      <c r="J2322" s="63"/>
      <c r="K2322" s="63"/>
      <c r="L2322" s="63"/>
      <c r="M2322" s="63"/>
      <c r="N2322" s="63"/>
      <c r="O2322" s="63"/>
      <c r="P2322" s="63"/>
      <c r="Q2322" s="63"/>
      <c r="R2322" s="63"/>
      <c r="S2322" s="63"/>
      <c r="T2322" s="63"/>
      <c r="U2322" s="63"/>
      <c r="V2322" s="63"/>
      <c r="W2322" s="63"/>
      <c r="X2322" s="63"/>
      <c r="Y2322" s="63"/>
      <c r="Z2322" s="63"/>
      <c r="AA2322" s="63"/>
      <c r="AB2322" s="63"/>
      <c r="AC2322" s="63"/>
      <c r="AD2322" s="63"/>
      <c r="AE2322" s="63"/>
      <c r="AF2322" s="63"/>
      <c r="AG2322" s="63"/>
      <c r="AH2322" s="63"/>
      <c r="AI2322" s="63"/>
      <c r="AJ2322" s="63"/>
      <c r="AK2322" s="63"/>
      <c r="AL2322" s="63"/>
      <c r="AM2322" s="63"/>
      <c r="AN2322" s="63"/>
      <c r="AO2322" s="63"/>
      <c r="AP2322" s="63"/>
      <c r="AQ2322" s="63"/>
      <c r="AR2322" s="63"/>
      <c r="AS2322" s="63"/>
      <c r="AT2322" s="63"/>
      <c r="AU2322" s="63"/>
      <c r="AV2322" s="63"/>
      <c r="AW2322" s="63"/>
      <c r="AX2322" s="63"/>
      <c r="AY2322" s="63"/>
      <c r="AZ2322" s="63"/>
      <c r="BA2322" s="63"/>
      <c r="BB2322" s="63"/>
      <c r="BC2322" s="63"/>
      <c r="BD2322" s="63"/>
      <c r="BE2322" s="63"/>
      <c r="BF2322" s="63"/>
      <c r="BG2322" s="63"/>
      <c r="BH2322" s="63"/>
      <c r="BI2322" s="63"/>
      <c r="BJ2322" s="63"/>
      <c r="BK2322" s="63"/>
      <c r="BL2322" s="63"/>
      <c r="BM2322" s="63"/>
      <c r="BN2322" s="63"/>
      <c r="BO2322" s="63"/>
      <c r="BP2322" s="63"/>
      <c r="BQ2322" s="63"/>
      <c r="BR2322" s="63"/>
      <c r="BS2322" s="63"/>
      <c r="BT2322" s="63"/>
      <c r="BU2322" s="63"/>
      <c r="BV2322" s="63"/>
      <c r="BW2322" s="63"/>
      <c r="BX2322" s="63"/>
      <c r="BY2322" s="63"/>
      <c r="BZ2322" s="63"/>
      <c r="CA2322" s="63"/>
      <c r="CB2322" s="63"/>
      <c r="CC2322" s="63"/>
      <c r="CD2322" s="63"/>
      <c r="CE2322" s="63"/>
      <c r="CF2322" s="63"/>
      <c r="CG2322" s="63"/>
      <c r="CH2322" s="63"/>
      <c r="CI2322" s="63"/>
      <c r="CJ2322" s="63"/>
      <c r="CK2322" s="63"/>
      <c r="CL2322" s="63"/>
      <c r="CM2322" s="63"/>
      <c r="CN2322" s="63"/>
      <c r="CO2322" s="63"/>
      <c r="CP2322" s="63"/>
      <c r="CR2322" s="227"/>
      <c r="CS2322" s="74"/>
    </row>
    <row r="2323" spans="1:97" s="72" customFormat="1" ht="75.75" customHeight="1">
      <c r="A2323" s="63"/>
      <c r="B2323" s="63"/>
      <c r="C2323" s="63"/>
      <c r="D2323" s="63"/>
      <c r="E2323" s="63"/>
      <c r="F2323" s="63"/>
      <c r="G2323" s="63"/>
      <c r="H2323" s="63"/>
      <c r="I2323" s="63"/>
      <c r="J2323" s="63"/>
      <c r="K2323" s="63"/>
      <c r="L2323" s="63"/>
      <c r="M2323" s="63"/>
      <c r="N2323" s="63"/>
      <c r="O2323" s="63"/>
      <c r="P2323" s="63"/>
      <c r="Q2323" s="63"/>
      <c r="R2323" s="63"/>
      <c r="S2323" s="63"/>
      <c r="T2323" s="63"/>
      <c r="U2323" s="63"/>
      <c r="V2323" s="63"/>
      <c r="W2323" s="63"/>
      <c r="X2323" s="63"/>
      <c r="Y2323" s="63"/>
      <c r="Z2323" s="63"/>
      <c r="AA2323" s="63"/>
      <c r="AB2323" s="63"/>
      <c r="AC2323" s="63"/>
      <c r="AD2323" s="63"/>
      <c r="AE2323" s="63"/>
      <c r="AF2323" s="63"/>
      <c r="AG2323" s="63"/>
      <c r="AH2323" s="63"/>
      <c r="AI2323" s="63"/>
      <c r="AJ2323" s="63"/>
      <c r="AK2323" s="63"/>
      <c r="AL2323" s="63"/>
      <c r="AM2323" s="63"/>
      <c r="AN2323" s="63"/>
      <c r="AO2323" s="63"/>
      <c r="AP2323" s="63"/>
      <c r="AQ2323" s="63"/>
      <c r="AR2323" s="63"/>
      <c r="AS2323" s="63"/>
      <c r="AT2323" s="63"/>
      <c r="AU2323" s="63"/>
      <c r="AV2323" s="63"/>
      <c r="AW2323" s="63"/>
      <c r="AX2323" s="63"/>
      <c r="AY2323" s="63"/>
      <c r="AZ2323" s="63"/>
      <c r="BA2323" s="63"/>
      <c r="BB2323" s="63"/>
      <c r="BC2323" s="63"/>
      <c r="BD2323" s="63"/>
      <c r="BE2323" s="63"/>
      <c r="BF2323" s="63"/>
      <c r="BG2323" s="63"/>
      <c r="BH2323" s="63"/>
      <c r="BI2323" s="63"/>
      <c r="BJ2323" s="63"/>
      <c r="BK2323" s="63"/>
      <c r="BL2323" s="63"/>
      <c r="BM2323" s="63"/>
      <c r="BN2323" s="63"/>
      <c r="BO2323" s="63"/>
      <c r="BP2323" s="63"/>
      <c r="BQ2323" s="63"/>
      <c r="BR2323" s="63"/>
      <c r="BS2323" s="63"/>
      <c r="BT2323" s="63"/>
      <c r="BU2323" s="63"/>
      <c r="BV2323" s="63"/>
      <c r="BW2323" s="63"/>
      <c r="BX2323" s="63"/>
      <c r="BY2323" s="63"/>
      <c r="BZ2323" s="63"/>
      <c r="CA2323" s="63"/>
      <c r="CB2323" s="63"/>
      <c r="CC2323" s="63"/>
      <c r="CD2323" s="63"/>
      <c r="CE2323" s="63"/>
      <c r="CF2323" s="63"/>
      <c r="CG2323" s="63"/>
      <c r="CH2323" s="63"/>
      <c r="CI2323" s="63"/>
      <c r="CJ2323" s="63"/>
      <c r="CK2323" s="63"/>
      <c r="CL2323" s="63"/>
      <c r="CM2323" s="63"/>
      <c r="CN2323" s="63"/>
      <c r="CO2323" s="63"/>
      <c r="CP2323" s="63"/>
      <c r="CR2323" s="227"/>
      <c r="CS2323" s="74"/>
    </row>
    <row r="2324" spans="1:97" s="72" customFormat="1" ht="75.75" customHeight="1">
      <c r="A2324" s="63"/>
      <c r="B2324" s="63"/>
      <c r="C2324" s="63"/>
      <c r="D2324" s="63"/>
      <c r="E2324" s="63"/>
      <c r="F2324" s="63"/>
      <c r="G2324" s="63"/>
      <c r="H2324" s="63"/>
      <c r="I2324" s="63"/>
      <c r="J2324" s="63"/>
      <c r="K2324" s="63"/>
      <c r="L2324" s="63"/>
      <c r="M2324" s="63"/>
      <c r="N2324" s="63"/>
      <c r="O2324" s="63"/>
      <c r="P2324" s="63"/>
      <c r="Q2324" s="63"/>
      <c r="R2324" s="63"/>
      <c r="S2324" s="63"/>
      <c r="T2324" s="63"/>
      <c r="U2324" s="63"/>
      <c r="V2324" s="63"/>
      <c r="W2324" s="63"/>
      <c r="X2324" s="63"/>
      <c r="Y2324" s="63"/>
      <c r="Z2324" s="63"/>
      <c r="AA2324" s="63"/>
      <c r="AB2324" s="63"/>
      <c r="AC2324" s="63"/>
      <c r="AD2324" s="63"/>
      <c r="AE2324" s="63"/>
      <c r="AF2324" s="63"/>
      <c r="AG2324" s="63"/>
      <c r="AH2324" s="63"/>
      <c r="AI2324" s="63"/>
      <c r="AJ2324" s="63"/>
      <c r="AK2324" s="63"/>
      <c r="AL2324" s="63"/>
      <c r="AM2324" s="63"/>
      <c r="AN2324" s="63"/>
      <c r="AO2324" s="63"/>
      <c r="AP2324" s="63"/>
      <c r="AQ2324" s="63"/>
      <c r="AR2324" s="63"/>
      <c r="AS2324" s="63"/>
      <c r="AT2324" s="63"/>
      <c r="AU2324" s="63"/>
      <c r="AV2324" s="63"/>
      <c r="AW2324" s="63"/>
      <c r="AX2324" s="63"/>
      <c r="AY2324" s="63"/>
      <c r="AZ2324" s="63"/>
      <c r="BA2324" s="63"/>
      <c r="BB2324" s="63"/>
      <c r="BC2324" s="63"/>
      <c r="BD2324" s="63"/>
      <c r="BE2324" s="63"/>
      <c r="BF2324" s="63"/>
      <c r="BG2324" s="63"/>
      <c r="BH2324" s="63"/>
      <c r="BI2324" s="63"/>
      <c r="BJ2324" s="63"/>
      <c r="BK2324" s="63"/>
      <c r="BL2324" s="63"/>
      <c r="BM2324" s="63"/>
      <c r="BN2324" s="63"/>
      <c r="BO2324" s="63"/>
      <c r="BP2324" s="63"/>
      <c r="BQ2324" s="63"/>
      <c r="BR2324" s="63"/>
      <c r="BS2324" s="63"/>
      <c r="BT2324" s="63"/>
      <c r="BU2324" s="63"/>
      <c r="BV2324" s="63"/>
      <c r="BW2324" s="63"/>
      <c r="BX2324" s="63"/>
      <c r="BY2324" s="63"/>
      <c r="BZ2324" s="63"/>
      <c r="CA2324" s="63"/>
      <c r="CB2324" s="63"/>
      <c r="CC2324" s="63"/>
      <c r="CD2324" s="63"/>
      <c r="CE2324" s="63"/>
      <c r="CF2324" s="63"/>
      <c r="CG2324" s="63"/>
      <c r="CH2324" s="63"/>
      <c r="CI2324" s="63"/>
      <c r="CJ2324" s="63"/>
      <c r="CK2324" s="63"/>
      <c r="CL2324" s="63"/>
      <c r="CM2324" s="63"/>
      <c r="CN2324" s="63"/>
      <c r="CO2324" s="63"/>
      <c r="CP2324" s="63"/>
      <c r="CR2324" s="227"/>
      <c r="CS2324" s="74"/>
    </row>
    <row r="2325" spans="1:97" s="72" customFormat="1" ht="75.75" customHeight="1">
      <c r="A2325" s="63"/>
      <c r="B2325" s="63"/>
      <c r="C2325" s="63"/>
      <c r="D2325" s="63"/>
      <c r="E2325" s="63"/>
      <c r="F2325" s="63"/>
      <c r="G2325" s="63"/>
      <c r="H2325" s="63"/>
      <c r="I2325" s="63"/>
      <c r="J2325" s="63"/>
      <c r="K2325" s="63"/>
      <c r="L2325" s="63"/>
      <c r="M2325" s="63"/>
      <c r="N2325" s="63"/>
      <c r="O2325" s="63"/>
      <c r="P2325" s="63"/>
      <c r="Q2325" s="63"/>
      <c r="R2325" s="63"/>
      <c r="S2325" s="63"/>
      <c r="T2325" s="63"/>
      <c r="U2325" s="63"/>
      <c r="V2325" s="63"/>
      <c r="W2325" s="63"/>
      <c r="X2325" s="63"/>
      <c r="Y2325" s="63"/>
      <c r="Z2325" s="63"/>
      <c r="AA2325" s="63"/>
      <c r="AB2325" s="63"/>
      <c r="AC2325" s="63"/>
      <c r="AD2325" s="63"/>
      <c r="AE2325" s="63"/>
      <c r="AF2325" s="63"/>
      <c r="AG2325" s="63"/>
      <c r="AH2325" s="63"/>
      <c r="AI2325" s="63"/>
      <c r="AJ2325" s="63"/>
      <c r="AK2325" s="63"/>
      <c r="AL2325" s="63"/>
      <c r="AM2325" s="63"/>
      <c r="AN2325" s="63"/>
      <c r="AO2325" s="63"/>
      <c r="AP2325" s="63"/>
      <c r="AQ2325" s="63"/>
      <c r="AR2325" s="63"/>
      <c r="AS2325" s="63"/>
      <c r="AT2325" s="63"/>
      <c r="AU2325" s="63"/>
      <c r="AV2325" s="63"/>
      <c r="AW2325" s="63"/>
      <c r="AX2325" s="63"/>
      <c r="AY2325" s="63"/>
      <c r="AZ2325" s="63"/>
      <c r="BA2325" s="63"/>
      <c r="BB2325" s="63"/>
      <c r="BC2325" s="63"/>
      <c r="BD2325" s="63"/>
      <c r="BE2325" s="63"/>
      <c r="BF2325" s="63"/>
      <c r="BG2325" s="63"/>
      <c r="BH2325" s="63"/>
      <c r="BI2325" s="63"/>
      <c r="BJ2325" s="63"/>
      <c r="BK2325" s="63"/>
      <c r="BL2325" s="63"/>
      <c r="BM2325" s="63"/>
      <c r="BN2325" s="63"/>
      <c r="BO2325" s="63"/>
      <c r="BP2325" s="63"/>
      <c r="BQ2325" s="63"/>
      <c r="BR2325" s="63"/>
      <c r="BS2325" s="63"/>
      <c r="BT2325" s="63"/>
      <c r="BU2325" s="63"/>
      <c r="BV2325" s="63"/>
      <c r="BW2325" s="63"/>
      <c r="BX2325" s="63"/>
      <c r="BY2325" s="63"/>
      <c r="BZ2325" s="63"/>
      <c r="CA2325" s="63"/>
      <c r="CB2325" s="63"/>
      <c r="CC2325" s="63"/>
      <c r="CD2325" s="63"/>
      <c r="CE2325" s="63"/>
      <c r="CF2325" s="63"/>
      <c r="CG2325" s="63"/>
      <c r="CH2325" s="63"/>
      <c r="CI2325" s="63"/>
      <c r="CJ2325" s="63"/>
      <c r="CK2325" s="63"/>
      <c r="CL2325" s="63"/>
      <c r="CM2325" s="63"/>
      <c r="CN2325" s="63"/>
      <c r="CO2325" s="63"/>
      <c r="CP2325" s="63"/>
      <c r="CR2325" s="227"/>
      <c r="CS2325" s="74"/>
    </row>
    <row r="2326" spans="1:97" s="72" customFormat="1" ht="75.75" customHeight="1">
      <c r="A2326" s="63"/>
      <c r="B2326" s="63"/>
      <c r="C2326" s="63"/>
      <c r="D2326" s="63"/>
      <c r="E2326" s="63"/>
      <c r="F2326" s="63"/>
      <c r="G2326" s="63"/>
      <c r="H2326" s="63"/>
      <c r="I2326" s="63"/>
      <c r="J2326" s="63"/>
      <c r="K2326" s="63"/>
      <c r="L2326" s="63"/>
      <c r="M2326" s="63"/>
      <c r="N2326" s="63"/>
      <c r="O2326" s="63"/>
      <c r="P2326" s="63"/>
      <c r="Q2326" s="63"/>
      <c r="R2326" s="63"/>
      <c r="S2326" s="63"/>
      <c r="T2326" s="63"/>
      <c r="U2326" s="63"/>
      <c r="V2326" s="63"/>
      <c r="W2326" s="63"/>
      <c r="X2326" s="63"/>
      <c r="Y2326" s="63"/>
      <c r="Z2326" s="63"/>
      <c r="AA2326" s="63"/>
      <c r="AB2326" s="63"/>
      <c r="AC2326" s="63"/>
      <c r="AD2326" s="63"/>
      <c r="AE2326" s="63"/>
      <c r="AF2326" s="63"/>
      <c r="AG2326" s="63"/>
      <c r="AH2326" s="63"/>
      <c r="AI2326" s="63"/>
      <c r="AJ2326" s="63"/>
      <c r="AK2326" s="63"/>
      <c r="AL2326" s="63"/>
      <c r="AM2326" s="63"/>
      <c r="AN2326" s="63"/>
      <c r="AO2326" s="63"/>
      <c r="AP2326" s="63"/>
      <c r="AQ2326" s="63"/>
      <c r="AR2326" s="63"/>
      <c r="AS2326" s="63"/>
      <c r="AT2326" s="63"/>
      <c r="AU2326" s="63"/>
      <c r="AV2326" s="63"/>
      <c r="AW2326" s="63"/>
      <c r="AX2326" s="63"/>
      <c r="AY2326" s="63"/>
      <c r="AZ2326" s="63"/>
      <c r="BA2326" s="63"/>
      <c r="BB2326" s="63"/>
      <c r="BC2326" s="63"/>
      <c r="BD2326" s="63"/>
      <c r="BE2326" s="63"/>
      <c r="BF2326" s="63"/>
      <c r="BG2326" s="63"/>
      <c r="BH2326" s="63"/>
      <c r="BI2326" s="63"/>
      <c r="BJ2326" s="63"/>
      <c r="BK2326" s="63"/>
      <c r="BL2326" s="63"/>
      <c r="BM2326" s="63"/>
      <c r="BN2326" s="63"/>
      <c r="BO2326" s="63"/>
      <c r="BP2326" s="63"/>
      <c r="BQ2326" s="63"/>
      <c r="BR2326" s="63"/>
      <c r="BS2326" s="63"/>
      <c r="BT2326" s="63"/>
      <c r="BU2326" s="63"/>
      <c r="BV2326" s="63"/>
      <c r="BW2326" s="63"/>
      <c r="BX2326" s="63"/>
      <c r="BY2326" s="63"/>
      <c r="BZ2326" s="63"/>
      <c r="CA2326" s="63"/>
      <c r="CB2326" s="63"/>
      <c r="CC2326" s="63"/>
      <c r="CD2326" s="63"/>
      <c r="CE2326" s="63"/>
      <c r="CF2326" s="63"/>
      <c r="CG2326" s="63"/>
      <c r="CH2326" s="63"/>
      <c r="CI2326" s="63"/>
      <c r="CJ2326" s="63"/>
      <c r="CK2326" s="63"/>
      <c r="CL2326" s="63"/>
      <c r="CM2326" s="63"/>
      <c r="CN2326" s="63"/>
      <c r="CO2326" s="63"/>
      <c r="CP2326" s="63"/>
      <c r="CR2326" s="227"/>
      <c r="CS2326" s="74"/>
    </row>
    <row r="2327" spans="1:97" s="72" customFormat="1" ht="75.75" customHeight="1">
      <c r="A2327" s="63"/>
      <c r="B2327" s="63"/>
      <c r="C2327" s="63"/>
      <c r="D2327" s="63"/>
      <c r="E2327" s="63"/>
      <c r="F2327" s="63"/>
      <c r="G2327" s="63"/>
      <c r="H2327" s="63"/>
      <c r="I2327" s="63"/>
      <c r="J2327" s="63"/>
      <c r="K2327" s="63"/>
      <c r="L2327" s="63"/>
      <c r="M2327" s="63"/>
      <c r="N2327" s="63"/>
      <c r="O2327" s="63"/>
      <c r="P2327" s="63"/>
      <c r="Q2327" s="63"/>
      <c r="R2327" s="63"/>
      <c r="S2327" s="63"/>
      <c r="T2327" s="63"/>
      <c r="U2327" s="63"/>
      <c r="V2327" s="63"/>
      <c r="W2327" s="63"/>
      <c r="X2327" s="63"/>
      <c r="Y2327" s="63"/>
      <c r="Z2327" s="63"/>
      <c r="AA2327" s="63"/>
      <c r="AB2327" s="63"/>
      <c r="AC2327" s="63"/>
      <c r="AD2327" s="63"/>
      <c r="AE2327" s="63"/>
      <c r="AF2327" s="63"/>
      <c r="AG2327" s="63"/>
      <c r="AH2327" s="63"/>
      <c r="AI2327" s="63"/>
      <c r="AJ2327" s="63"/>
      <c r="AK2327" s="63"/>
      <c r="AL2327" s="63"/>
      <c r="AM2327" s="63"/>
      <c r="AN2327" s="63"/>
      <c r="AO2327" s="63"/>
      <c r="AP2327" s="63"/>
      <c r="AQ2327" s="63"/>
      <c r="AR2327" s="63"/>
      <c r="AS2327" s="63"/>
      <c r="AT2327" s="63"/>
      <c r="AU2327" s="63"/>
      <c r="AV2327" s="63"/>
      <c r="AW2327" s="63"/>
      <c r="AX2327" s="63"/>
      <c r="AY2327" s="63"/>
      <c r="AZ2327" s="63"/>
      <c r="BA2327" s="63"/>
      <c r="BB2327" s="63"/>
      <c r="BC2327" s="63"/>
      <c r="BD2327" s="63"/>
      <c r="BE2327" s="63"/>
      <c r="BF2327" s="63"/>
      <c r="BG2327" s="63"/>
      <c r="BH2327" s="63"/>
      <c r="BI2327" s="63"/>
      <c r="BJ2327" s="63"/>
      <c r="BK2327" s="63"/>
      <c r="BL2327" s="63"/>
      <c r="BM2327" s="63"/>
      <c r="BN2327" s="63"/>
      <c r="BO2327" s="63"/>
      <c r="BP2327" s="63"/>
      <c r="BQ2327" s="63"/>
      <c r="BR2327" s="63"/>
      <c r="BS2327" s="63"/>
      <c r="BT2327" s="63"/>
      <c r="BU2327" s="63"/>
      <c r="BV2327" s="63"/>
      <c r="BW2327" s="63"/>
      <c r="BX2327" s="63"/>
      <c r="BY2327" s="63"/>
      <c r="BZ2327" s="63"/>
      <c r="CA2327" s="63"/>
      <c r="CB2327" s="63"/>
      <c r="CC2327" s="63"/>
      <c r="CD2327" s="63"/>
      <c r="CE2327" s="63"/>
      <c r="CF2327" s="63"/>
      <c r="CG2327" s="63"/>
      <c r="CH2327" s="63"/>
      <c r="CI2327" s="63"/>
      <c r="CJ2327" s="63"/>
      <c r="CK2327" s="63"/>
      <c r="CL2327" s="63"/>
      <c r="CM2327" s="63"/>
      <c r="CN2327" s="63"/>
      <c r="CO2327" s="63"/>
      <c r="CP2327" s="63"/>
      <c r="CR2327" s="227"/>
      <c r="CS2327" s="74"/>
    </row>
    <row r="2328" spans="1:97" s="72" customFormat="1" ht="75.75" customHeight="1">
      <c r="A2328" s="63"/>
      <c r="B2328" s="63"/>
      <c r="C2328" s="63"/>
      <c r="D2328" s="63"/>
      <c r="E2328" s="63"/>
      <c r="F2328" s="63"/>
      <c r="G2328" s="63"/>
      <c r="H2328" s="63"/>
      <c r="I2328" s="63"/>
      <c r="J2328" s="63"/>
      <c r="K2328" s="63"/>
      <c r="L2328" s="63"/>
      <c r="M2328" s="63"/>
      <c r="N2328" s="63"/>
      <c r="O2328" s="63"/>
      <c r="P2328" s="63"/>
      <c r="Q2328" s="63"/>
      <c r="R2328" s="63"/>
      <c r="S2328" s="63"/>
      <c r="T2328" s="63"/>
      <c r="U2328" s="63"/>
      <c r="V2328" s="63"/>
      <c r="W2328" s="63"/>
      <c r="X2328" s="63"/>
      <c r="Y2328" s="63"/>
      <c r="Z2328" s="63"/>
      <c r="AA2328" s="63"/>
      <c r="AB2328" s="63"/>
      <c r="AC2328" s="63"/>
      <c r="AD2328" s="63"/>
      <c r="AE2328" s="63"/>
      <c r="AF2328" s="63"/>
      <c r="AG2328" s="63"/>
      <c r="AH2328" s="63"/>
      <c r="AI2328" s="63"/>
      <c r="AJ2328" s="63"/>
      <c r="AK2328" s="63"/>
      <c r="AL2328" s="63"/>
      <c r="AM2328" s="63"/>
      <c r="AN2328" s="63"/>
      <c r="AO2328" s="63"/>
      <c r="AP2328" s="63"/>
      <c r="AQ2328" s="63"/>
      <c r="AR2328" s="63"/>
      <c r="AS2328" s="63"/>
      <c r="AT2328" s="63"/>
      <c r="AU2328" s="63"/>
      <c r="AV2328" s="63"/>
      <c r="AW2328" s="63"/>
      <c r="AX2328" s="63"/>
      <c r="AY2328" s="63"/>
      <c r="AZ2328" s="63"/>
      <c r="BA2328" s="63"/>
      <c r="BB2328" s="63"/>
      <c r="BC2328" s="63"/>
      <c r="BD2328" s="63"/>
      <c r="BE2328" s="63"/>
      <c r="BF2328" s="63"/>
      <c r="BG2328" s="63"/>
      <c r="BH2328" s="63"/>
      <c r="BI2328" s="63"/>
      <c r="BJ2328" s="63"/>
      <c r="BK2328" s="63"/>
      <c r="BL2328" s="63"/>
      <c r="BM2328" s="63"/>
      <c r="BN2328" s="63"/>
      <c r="BO2328" s="63"/>
      <c r="BP2328" s="63"/>
      <c r="BQ2328" s="63"/>
      <c r="BR2328" s="63"/>
      <c r="BS2328" s="63"/>
      <c r="BT2328" s="63"/>
      <c r="BU2328" s="63"/>
      <c r="BV2328" s="63"/>
      <c r="BW2328" s="63"/>
      <c r="BX2328" s="63"/>
      <c r="BY2328" s="63"/>
      <c r="BZ2328" s="63"/>
      <c r="CA2328" s="63"/>
      <c r="CB2328" s="63"/>
      <c r="CC2328" s="63"/>
      <c r="CD2328" s="63"/>
      <c r="CE2328" s="63"/>
      <c r="CF2328" s="63"/>
      <c r="CG2328" s="63"/>
      <c r="CH2328" s="63"/>
      <c r="CI2328" s="63"/>
      <c r="CJ2328" s="63"/>
      <c r="CK2328" s="63"/>
      <c r="CL2328" s="63"/>
      <c r="CM2328" s="63"/>
      <c r="CN2328" s="63"/>
      <c r="CO2328" s="63"/>
      <c r="CP2328" s="63"/>
      <c r="CR2328" s="227"/>
      <c r="CS2328" s="74"/>
    </row>
    <row r="2329" spans="1:97" s="72" customFormat="1" ht="75.75" customHeight="1">
      <c r="A2329" s="63"/>
      <c r="B2329" s="63"/>
      <c r="C2329" s="63"/>
      <c r="D2329" s="63"/>
      <c r="E2329" s="63"/>
      <c r="F2329" s="63"/>
      <c r="G2329" s="63"/>
      <c r="H2329" s="63"/>
      <c r="I2329" s="63"/>
      <c r="J2329" s="63"/>
      <c r="K2329" s="63"/>
      <c r="L2329" s="63"/>
      <c r="M2329" s="63"/>
      <c r="N2329" s="63"/>
      <c r="O2329" s="63"/>
      <c r="P2329" s="63"/>
      <c r="Q2329" s="63"/>
      <c r="R2329" s="63"/>
      <c r="S2329" s="63"/>
      <c r="T2329" s="63"/>
      <c r="U2329" s="63"/>
      <c r="V2329" s="63"/>
      <c r="W2329" s="63"/>
      <c r="X2329" s="63"/>
      <c r="Y2329" s="63"/>
      <c r="Z2329" s="63"/>
      <c r="AA2329" s="63"/>
      <c r="AB2329" s="63"/>
      <c r="AC2329" s="63"/>
      <c r="AD2329" s="63"/>
      <c r="AE2329" s="63"/>
      <c r="AF2329" s="63"/>
      <c r="AG2329" s="63"/>
      <c r="AH2329" s="63"/>
      <c r="AI2329" s="63"/>
      <c r="AJ2329" s="63"/>
      <c r="AK2329" s="63"/>
      <c r="AL2329" s="63"/>
      <c r="AM2329" s="63"/>
      <c r="AN2329" s="63"/>
      <c r="AO2329" s="63"/>
      <c r="AP2329" s="63"/>
      <c r="AQ2329" s="63"/>
      <c r="AR2329" s="63"/>
      <c r="AS2329" s="63"/>
      <c r="AT2329" s="63"/>
      <c r="AU2329" s="63"/>
      <c r="AV2329" s="63"/>
      <c r="AW2329" s="63"/>
      <c r="AX2329" s="63"/>
      <c r="AY2329" s="63"/>
      <c r="AZ2329" s="63"/>
      <c r="BA2329" s="63"/>
      <c r="BB2329" s="63"/>
      <c r="BC2329" s="63"/>
      <c r="BD2329" s="63"/>
      <c r="BE2329" s="63"/>
      <c r="BF2329" s="63"/>
      <c r="BG2329" s="63"/>
      <c r="BH2329" s="63"/>
      <c r="BI2329" s="63"/>
      <c r="BJ2329" s="63"/>
      <c r="BK2329" s="63"/>
      <c r="BL2329" s="63"/>
      <c r="BM2329" s="63"/>
      <c r="BN2329" s="63"/>
      <c r="BO2329" s="63"/>
      <c r="BP2329" s="63"/>
      <c r="BQ2329" s="63"/>
      <c r="BR2329" s="63"/>
      <c r="BS2329" s="63"/>
      <c r="BT2329" s="63"/>
      <c r="BU2329" s="63"/>
      <c r="BV2329" s="63"/>
      <c r="BW2329" s="63"/>
      <c r="BX2329" s="63"/>
      <c r="BY2329" s="63"/>
      <c r="BZ2329" s="63"/>
      <c r="CA2329" s="63"/>
      <c r="CB2329" s="63"/>
      <c r="CC2329" s="63"/>
      <c r="CD2329" s="63"/>
      <c r="CE2329" s="63"/>
      <c r="CF2329" s="63"/>
      <c r="CG2329" s="63"/>
      <c r="CH2329" s="63"/>
      <c r="CI2329" s="63"/>
      <c r="CJ2329" s="63"/>
      <c r="CK2329" s="63"/>
      <c r="CL2329" s="63"/>
      <c r="CM2329" s="63"/>
      <c r="CN2329" s="63"/>
      <c r="CO2329" s="63"/>
      <c r="CP2329" s="63"/>
      <c r="CR2329" s="227"/>
      <c r="CS2329" s="74"/>
    </row>
    <row r="2330" spans="1:97" s="72" customFormat="1" ht="75.75" customHeight="1">
      <c r="A2330" s="63"/>
      <c r="B2330" s="63"/>
      <c r="C2330" s="63"/>
      <c r="D2330" s="63"/>
      <c r="E2330" s="63"/>
      <c r="F2330" s="63"/>
      <c r="G2330" s="63"/>
      <c r="H2330" s="63"/>
      <c r="I2330" s="63"/>
      <c r="J2330" s="63"/>
      <c r="K2330" s="63"/>
      <c r="L2330" s="63"/>
      <c r="M2330" s="63"/>
      <c r="N2330" s="63"/>
      <c r="O2330" s="63"/>
      <c r="P2330" s="63"/>
      <c r="Q2330" s="63"/>
      <c r="R2330" s="63"/>
      <c r="S2330" s="63"/>
      <c r="T2330" s="63"/>
      <c r="U2330" s="63"/>
      <c r="V2330" s="63"/>
      <c r="W2330" s="63"/>
      <c r="X2330" s="63"/>
      <c r="Y2330" s="63"/>
      <c r="Z2330" s="63"/>
      <c r="AA2330" s="63"/>
      <c r="AB2330" s="63"/>
      <c r="AC2330" s="63"/>
      <c r="AD2330" s="63"/>
      <c r="AE2330" s="63"/>
      <c r="AF2330" s="63"/>
      <c r="AG2330" s="63"/>
      <c r="AH2330" s="63"/>
      <c r="AI2330" s="63"/>
      <c r="AJ2330" s="63"/>
      <c r="AK2330" s="63"/>
      <c r="AL2330" s="63"/>
      <c r="AM2330" s="63"/>
      <c r="AN2330" s="63"/>
      <c r="AO2330" s="63"/>
      <c r="AP2330" s="63"/>
      <c r="AQ2330" s="63"/>
      <c r="AR2330" s="63"/>
      <c r="AS2330" s="63"/>
      <c r="AT2330" s="63"/>
      <c r="AU2330" s="63"/>
      <c r="AV2330" s="63"/>
      <c r="AW2330" s="63"/>
      <c r="AX2330" s="63"/>
      <c r="AY2330" s="63"/>
      <c r="AZ2330" s="63"/>
      <c r="BA2330" s="63"/>
      <c r="BB2330" s="63"/>
      <c r="BC2330" s="63"/>
      <c r="BD2330" s="63"/>
      <c r="BE2330" s="63"/>
      <c r="BF2330" s="63"/>
      <c r="BG2330" s="63"/>
      <c r="BH2330" s="63"/>
      <c r="BI2330" s="63"/>
      <c r="BJ2330" s="63"/>
      <c r="BK2330" s="63"/>
      <c r="BL2330" s="63"/>
      <c r="BM2330" s="63"/>
      <c r="BN2330" s="63"/>
      <c r="BO2330" s="63"/>
      <c r="BP2330" s="63"/>
      <c r="BQ2330" s="63"/>
      <c r="BR2330" s="63"/>
      <c r="BS2330" s="63"/>
      <c r="BT2330" s="63"/>
      <c r="BU2330" s="63"/>
      <c r="BV2330" s="63"/>
      <c r="BW2330" s="63"/>
      <c r="BX2330" s="63"/>
      <c r="BY2330" s="63"/>
      <c r="BZ2330" s="63"/>
      <c r="CA2330" s="63"/>
      <c r="CB2330" s="63"/>
      <c r="CC2330" s="63"/>
      <c r="CD2330" s="63"/>
      <c r="CE2330" s="63"/>
      <c r="CF2330" s="63"/>
      <c r="CG2330" s="63"/>
      <c r="CH2330" s="63"/>
      <c r="CI2330" s="63"/>
      <c r="CJ2330" s="63"/>
      <c r="CK2330" s="63"/>
      <c r="CL2330" s="63"/>
      <c r="CM2330" s="63"/>
      <c r="CN2330" s="63"/>
      <c r="CO2330" s="63"/>
      <c r="CP2330" s="63"/>
      <c r="CR2330" s="227"/>
      <c r="CS2330" s="74"/>
    </row>
    <row r="2331" spans="1:97" s="72" customFormat="1" ht="75.75" customHeight="1">
      <c r="A2331" s="63"/>
      <c r="B2331" s="63"/>
      <c r="C2331" s="63"/>
      <c r="D2331" s="63"/>
      <c r="E2331" s="63"/>
      <c r="F2331" s="63"/>
      <c r="G2331" s="63"/>
      <c r="H2331" s="63"/>
      <c r="I2331" s="63"/>
      <c r="J2331" s="63"/>
      <c r="K2331" s="63"/>
      <c r="L2331" s="63"/>
      <c r="M2331" s="63"/>
      <c r="N2331" s="63"/>
      <c r="O2331" s="63"/>
      <c r="P2331" s="63"/>
      <c r="Q2331" s="63"/>
      <c r="R2331" s="63"/>
      <c r="S2331" s="63"/>
      <c r="T2331" s="63"/>
      <c r="U2331" s="63"/>
      <c r="V2331" s="63"/>
      <c r="W2331" s="63"/>
      <c r="X2331" s="63"/>
      <c r="Y2331" s="63"/>
      <c r="Z2331" s="63"/>
      <c r="AA2331" s="63"/>
      <c r="AB2331" s="63"/>
      <c r="AC2331" s="63"/>
      <c r="AD2331" s="63"/>
      <c r="AE2331" s="63"/>
      <c r="AF2331" s="63"/>
      <c r="AG2331" s="63"/>
      <c r="AH2331" s="63"/>
      <c r="AI2331" s="63"/>
      <c r="AJ2331" s="63"/>
      <c r="AK2331" s="63"/>
      <c r="AL2331" s="63"/>
      <c r="AM2331" s="63"/>
      <c r="AN2331" s="63"/>
      <c r="AO2331" s="63"/>
      <c r="AP2331" s="63"/>
      <c r="AQ2331" s="63"/>
      <c r="AR2331" s="63"/>
      <c r="AS2331" s="63"/>
      <c r="AT2331" s="63"/>
      <c r="AU2331" s="63"/>
      <c r="AV2331" s="63"/>
      <c r="AW2331" s="63"/>
      <c r="AX2331" s="63"/>
      <c r="AY2331" s="63"/>
      <c r="AZ2331" s="63"/>
      <c r="BA2331" s="63"/>
      <c r="BB2331" s="63"/>
      <c r="BC2331" s="63"/>
      <c r="BD2331" s="63"/>
      <c r="BE2331" s="63"/>
      <c r="BF2331" s="63"/>
      <c r="BG2331" s="63"/>
      <c r="BH2331" s="63"/>
      <c r="BI2331" s="63"/>
      <c r="BJ2331" s="63"/>
      <c r="BK2331" s="63"/>
      <c r="BL2331" s="63"/>
      <c r="BM2331" s="63"/>
      <c r="BN2331" s="63"/>
      <c r="BO2331" s="63"/>
      <c r="BP2331" s="63"/>
      <c r="BQ2331" s="63"/>
      <c r="BR2331" s="63"/>
      <c r="BS2331" s="63"/>
      <c r="BT2331" s="63"/>
      <c r="BU2331" s="63"/>
      <c r="BV2331" s="63"/>
      <c r="BW2331" s="63"/>
      <c r="BX2331" s="63"/>
      <c r="BY2331" s="63"/>
      <c r="BZ2331" s="63"/>
      <c r="CA2331" s="63"/>
      <c r="CB2331" s="63"/>
      <c r="CC2331" s="63"/>
      <c r="CD2331" s="63"/>
      <c r="CE2331" s="63"/>
      <c r="CF2331" s="63"/>
      <c r="CG2331" s="63"/>
      <c r="CH2331" s="63"/>
      <c r="CI2331" s="63"/>
      <c r="CJ2331" s="63"/>
      <c r="CK2331" s="63"/>
      <c r="CL2331" s="63"/>
      <c r="CM2331" s="63"/>
      <c r="CN2331" s="63"/>
      <c r="CO2331" s="63"/>
      <c r="CP2331" s="63"/>
      <c r="CR2331" s="227"/>
      <c r="CS2331" s="74"/>
    </row>
    <row r="2332" spans="1:97" s="72" customFormat="1" ht="75.75" customHeight="1">
      <c r="A2332" s="63"/>
      <c r="B2332" s="63"/>
      <c r="C2332" s="63"/>
      <c r="D2332" s="63"/>
      <c r="E2332" s="63"/>
      <c r="F2332" s="63"/>
      <c r="G2332" s="63"/>
      <c r="H2332" s="63"/>
      <c r="I2332" s="63"/>
      <c r="J2332" s="63"/>
      <c r="K2332" s="63"/>
      <c r="L2332" s="63"/>
      <c r="M2332" s="63"/>
      <c r="N2332" s="63"/>
      <c r="O2332" s="63"/>
      <c r="P2332" s="63"/>
      <c r="Q2332" s="63"/>
      <c r="R2332" s="63"/>
      <c r="S2332" s="63"/>
      <c r="T2332" s="63"/>
      <c r="U2332" s="63"/>
      <c r="V2332" s="63"/>
      <c r="W2332" s="63"/>
      <c r="X2332" s="63"/>
      <c r="Y2332" s="63"/>
      <c r="Z2332" s="63"/>
      <c r="AA2332" s="63"/>
      <c r="AB2332" s="63"/>
      <c r="AC2332" s="63"/>
      <c r="AD2332" s="63"/>
      <c r="AE2332" s="63"/>
      <c r="AF2332" s="63"/>
      <c r="AG2332" s="63"/>
      <c r="AH2332" s="63"/>
      <c r="AI2332" s="63"/>
      <c r="AJ2332" s="63"/>
      <c r="AK2332" s="63"/>
      <c r="AL2332" s="63"/>
      <c r="AM2332" s="63"/>
      <c r="AN2332" s="63"/>
      <c r="AO2332" s="63"/>
      <c r="AP2332" s="63"/>
      <c r="AQ2332" s="63"/>
      <c r="AR2332" s="63"/>
      <c r="AS2332" s="63"/>
      <c r="AT2332" s="63"/>
      <c r="AU2332" s="63"/>
      <c r="AV2332" s="63"/>
      <c r="AW2332" s="63"/>
      <c r="AX2332" s="63"/>
      <c r="AY2332" s="63"/>
      <c r="AZ2332" s="63"/>
      <c r="BA2332" s="63"/>
      <c r="BB2332" s="63"/>
      <c r="BC2332" s="63"/>
      <c r="BD2332" s="63"/>
      <c r="BE2332" s="63"/>
      <c r="BF2332" s="63"/>
      <c r="BG2332" s="63"/>
      <c r="BH2332" s="63"/>
      <c r="BI2332" s="63"/>
      <c r="BJ2332" s="63"/>
      <c r="BK2332" s="63"/>
      <c r="BL2332" s="63"/>
      <c r="BM2332" s="63"/>
      <c r="BN2332" s="63"/>
      <c r="BO2332" s="63"/>
      <c r="BP2332" s="63"/>
      <c r="BQ2332" s="63"/>
      <c r="BR2332" s="63"/>
      <c r="BS2332" s="63"/>
      <c r="BT2332" s="63"/>
      <c r="BU2332" s="63"/>
      <c r="BV2332" s="63"/>
      <c r="BW2332" s="63"/>
      <c r="BX2332" s="63"/>
      <c r="BY2332" s="63"/>
      <c r="BZ2332" s="63"/>
      <c r="CA2332" s="63"/>
      <c r="CB2332" s="63"/>
      <c r="CC2332" s="63"/>
      <c r="CD2332" s="63"/>
      <c r="CE2332" s="63"/>
      <c r="CF2332" s="63"/>
      <c r="CG2332" s="63"/>
      <c r="CH2332" s="63"/>
      <c r="CI2332" s="63"/>
      <c r="CJ2332" s="63"/>
      <c r="CK2332" s="63"/>
      <c r="CL2332" s="63"/>
      <c r="CM2332" s="63"/>
      <c r="CN2332" s="63"/>
      <c r="CO2332" s="63"/>
      <c r="CP2332" s="63"/>
      <c r="CR2332" s="227"/>
      <c r="CS2332" s="74"/>
    </row>
    <row r="2333" spans="1:97" s="72" customFormat="1" ht="75.75" customHeight="1">
      <c r="A2333" s="63"/>
      <c r="B2333" s="63"/>
      <c r="C2333" s="63"/>
      <c r="D2333" s="63"/>
      <c r="E2333" s="63"/>
      <c r="F2333" s="63"/>
      <c r="G2333" s="63"/>
      <c r="H2333" s="63"/>
      <c r="I2333" s="63"/>
      <c r="J2333" s="63"/>
      <c r="K2333" s="63"/>
      <c r="L2333" s="63"/>
      <c r="M2333" s="63"/>
      <c r="N2333" s="63"/>
      <c r="O2333" s="63"/>
      <c r="P2333" s="63"/>
      <c r="Q2333" s="63"/>
      <c r="R2333" s="63"/>
      <c r="S2333" s="63"/>
      <c r="T2333" s="63"/>
      <c r="U2333" s="63"/>
      <c r="V2333" s="63"/>
      <c r="W2333" s="63"/>
      <c r="X2333" s="63"/>
      <c r="Y2333" s="63"/>
      <c r="Z2333" s="63"/>
      <c r="AA2333" s="63"/>
      <c r="AB2333" s="63"/>
      <c r="AC2333" s="63"/>
      <c r="AD2333" s="63"/>
      <c r="AE2333" s="63"/>
      <c r="AF2333" s="63"/>
      <c r="AG2333" s="63"/>
      <c r="AH2333" s="63"/>
      <c r="AI2333" s="63"/>
      <c r="AJ2333" s="63"/>
      <c r="AK2333" s="63"/>
      <c r="AL2333" s="63"/>
      <c r="AM2333" s="63"/>
      <c r="AN2333" s="63"/>
      <c r="AO2333" s="63"/>
      <c r="AP2333" s="63"/>
      <c r="AQ2333" s="63"/>
      <c r="AR2333" s="63"/>
      <c r="AS2333" s="63"/>
      <c r="AT2333" s="63"/>
      <c r="AU2333" s="63"/>
      <c r="AV2333" s="63"/>
      <c r="AW2333" s="63"/>
      <c r="AX2333" s="63"/>
      <c r="AY2333" s="63"/>
      <c r="AZ2333" s="63"/>
      <c r="BA2333" s="63"/>
      <c r="BB2333" s="63"/>
      <c r="BC2333" s="63"/>
      <c r="BD2333" s="63"/>
      <c r="BE2333" s="63"/>
      <c r="BF2333" s="63"/>
      <c r="BG2333" s="63"/>
      <c r="BH2333" s="63"/>
      <c r="BI2333" s="63"/>
      <c r="BJ2333" s="63"/>
      <c r="BK2333" s="63"/>
      <c r="BL2333" s="63"/>
      <c r="BM2333" s="63"/>
      <c r="BN2333" s="63"/>
      <c r="BO2333" s="63"/>
      <c r="BP2333" s="63"/>
      <c r="BQ2333" s="63"/>
      <c r="BR2333" s="63"/>
      <c r="BS2333" s="63"/>
      <c r="BT2333" s="63"/>
      <c r="BU2333" s="63"/>
      <c r="BV2333" s="63"/>
      <c r="BW2333" s="63"/>
      <c r="BX2333" s="63"/>
      <c r="BY2333" s="63"/>
      <c r="BZ2333" s="63"/>
      <c r="CA2333" s="63"/>
      <c r="CB2333" s="63"/>
      <c r="CC2333" s="63"/>
      <c r="CD2333" s="63"/>
      <c r="CE2333" s="63"/>
      <c r="CF2333" s="63"/>
      <c r="CG2333" s="63"/>
      <c r="CH2333" s="63"/>
      <c r="CI2333" s="63"/>
      <c r="CJ2333" s="63"/>
      <c r="CK2333" s="63"/>
      <c r="CL2333" s="63"/>
      <c r="CM2333" s="63"/>
      <c r="CN2333" s="63"/>
      <c r="CO2333" s="63"/>
      <c r="CP2333" s="63"/>
      <c r="CR2333" s="227"/>
      <c r="CS2333" s="74"/>
    </row>
    <row r="2334" spans="1:97" s="72" customFormat="1" ht="75.75" customHeight="1">
      <c r="A2334" s="63"/>
      <c r="B2334" s="63"/>
      <c r="C2334" s="63"/>
      <c r="D2334" s="63"/>
      <c r="E2334" s="63"/>
      <c r="F2334" s="63"/>
      <c r="G2334" s="63"/>
      <c r="H2334" s="63"/>
      <c r="I2334" s="63"/>
      <c r="J2334" s="63"/>
      <c r="K2334" s="63"/>
      <c r="L2334" s="63"/>
      <c r="M2334" s="63"/>
      <c r="N2334" s="63"/>
      <c r="O2334" s="63"/>
      <c r="P2334" s="63"/>
      <c r="Q2334" s="63"/>
      <c r="R2334" s="63"/>
      <c r="S2334" s="63"/>
      <c r="T2334" s="63"/>
      <c r="U2334" s="63"/>
      <c r="V2334" s="63"/>
      <c r="W2334" s="63"/>
      <c r="X2334" s="63"/>
      <c r="Y2334" s="63"/>
      <c r="Z2334" s="63"/>
      <c r="AA2334" s="63"/>
      <c r="AB2334" s="63"/>
      <c r="AC2334" s="63"/>
      <c r="AD2334" s="63"/>
      <c r="AE2334" s="63"/>
      <c r="AF2334" s="63"/>
      <c r="AG2334" s="63"/>
      <c r="AH2334" s="63"/>
      <c r="AI2334" s="63"/>
      <c r="AJ2334" s="63"/>
      <c r="AK2334" s="63"/>
      <c r="AL2334" s="63"/>
      <c r="AM2334" s="63"/>
      <c r="AN2334" s="63"/>
      <c r="AO2334" s="63"/>
      <c r="AP2334" s="63"/>
      <c r="AQ2334" s="63"/>
      <c r="AR2334" s="63"/>
      <c r="AS2334" s="63"/>
      <c r="AT2334" s="63"/>
      <c r="AU2334" s="63"/>
      <c r="AV2334" s="63"/>
      <c r="AW2334" s="63"/>
      <c r="AX2334" s="63"/>
      <c r="AY2334" s="63"/>
      <c r="AZ2334" s="63"/>
      <c r="BA2334" s="63"/>
      <c r="BB2334" s="63"/>
      <c r="BC2334" s="63"/>
      <c r="BD2334" s="63"/>
      <c r="BE2334" s="63"/>
      <c r="BF2334" s="63"/>
      <c r="BG2334" s="63"/>
      <c r="BH2334" s="63"/>
      <c r="BI2334" s="63"/>
      <c r="BJ2334" s="63"/>
      <c r="BK2334" s="63"/>
      <c r="BL2334" s="63"/>
      <c r="BM2334" s="63"/>
      <c r="BN2334" s="63"/>
      <c r="BO2334" s="63"/>
      <c r="BP2334" s="63"/>
      <c r="BQ2334" s="63"/>
      <c r="BR2334" s="63"/>
      <c r="BS2334" s="63"/>
      <c r="BT2334" s="63"/>
      <c r="BU2334" s="63"/>
      <c r="BV2334" s="63"/>
      <c r="BW2334" s="63"/>
      <c r="BX2334" s="63"/>
      <c r="BY2334" s="63"/>
      <c r="BZ2334" s="63"/>
      <c r="CA2334" s="63"/>
      <c r="CB2334" s="63"/>
      <c r="CC2334" s="63"/>
      <c r="CD2334" s="63"/>
      <c r="CE2334" s="63"/>
      <c r="CF2334" s="63"/>
      <c r="CG2334" s="63"/>
      <c r="CH2334" s="63"/>
      <c r="CI2334" s="63"/>
      <c r="CJ2334" s="63"/>
      <c r="CK2334" s="63"/>
      <c r="CL2334" s="63"/>
      <c r="CM2334" s="63"/>
      <c r="CN2334" s="63"/>
      <c r="CO2334" s="63"/>
      <c r="CP2334" s="63"/>
      <c r="CR2334" s="227"/>
      <c r="CS2334" s="74"/>
    </row>
    <row r="2335" spans="1:97" s="72" customFormat="1" ht="75.75" customHeight="1">
      <c r="A2335" s="63"/>
      <c r="B2335" s="63"/>
      <c r="C2335" s="63"/>
      <c r="D2335" s="63"/>
      <c r="E2335" s="63"/>
      <c r="F2335" s="63"/>
      <c r="G2335" s="63"/>
      <c r="H2335" s="63"/>
      <c r="I2335" s="63"/>
      <c r="J2335" s="63"/>
      <c r="K2335" s="63"/>
      <c r="L2335" s="63"/>
      <c r="M2335" s="63"/>
      <c r="N2335" s="63"/>
      <c r="O2335" s="63"/>
      <c r="P2335" s="63"/>
      <c r="Q2335" s="63"/>
      <c r="R2335" s="63"/>
      <c r="S2335" s="63"/>
      <c r="T2335" s="63"/>
      <c r="U2335" s="63"/>
      <c r="V2335" s="63"/>
      <c r="W2335" s="63"/>
      <c r="X2335" s="63"/>
      <c r="Y2335" s="63"/>
      <c r="Z2335" s="63"/>
      <c r="AA2335" s="63"/>
      <c r="AB2335" s="63"/>
      <c r="AC2335" s="63"/>
      <c r="AD2335" s="63"/>
      <c r="AE2335" s="63"/>
      <c r="AF2335" s="63"/>
      <c r="AG2335" s="63"/>
      <c r="AH2335" s="63"/>
      <c r="AI2335" s="63"/>
      <c r="AJ2335" s="63"/>
      <c r="AK2335" s="63"/>
      <c r="AL2335" s="63"/>
      <c r="AM2335" s="63"/>
      <c r="AN2335" s="63"/>
      <c r="AO2335" s="63"/>
      <c r="AP2335" s="63"/>
      <c r="AQ2335" s="63"/>
      <c r="AR2335" s="63"/>
      <c r="AS2335" s="63"/>
      <c r="AT2335" s="63"/>
      <c r="AU2335" s="63"/>
      <c r="AV2335" s="63"/>
      <c r="AW2335" s="63"/>
      <c r="AX2335" s="63"/>
      <c r="AY2335" s="63"/>
      <c r="AZ2335" s="63"/>
      <c r="BA2335" s="63"/>
      <c r="BB2335" s="63"/>
      <c r="BC2335" s="63"/>
      <c r="BD2335" s="63"/>
      <c r="BE2335" s="63"/>
      <c r="BF2335" s="63"/>
      <c r="BG2335" s="63"/>
      <c r="BH2335" s="63"/>
      <c r="BI2335" s="63"/>
      <c r="BJ2335" s="63"/>
      <c r="BK2335" s="63"/>
      <c r="BL2335" s="63"/>
      <c r="BM2335" s="63"/>
      <c r="BN2335" s="63"/>
      <c r="BO2335" s="63"/>
      <c r="BP2335" s="63"/>
      <c r="BQ2335" s="63"/>
      <c r="BR2335" s="63"/>
      <c r="BS2335" s="63"/>
      <c r="BT2335" s="63"/>
      <c r="BU2335" s="63"/>
      <c r="BV2335" s="63"/>
      <c r="BW2335" s="63"/>
      <c r="BX2335" s="63"/>
      <c r="BY2335" s="63"/>
      <c r="BZ2335" s="63"/>
      <c r="CA2335" s="63"/>
      <c r="CB2335" s="63"/>
      <c r="CC2335" s="63"/>
      <c r="CD2335" s="63"/>
      <c r="CE2335" s="63"/>
      <c r="CF2335" s="63"/>
      <c r="CG2335" s="63"/>
      <c r="CH2335" s="63"/>
      <c r="CI2335" s="63"/>
      <c r="CJ2335" s="63"/>
      <c r="CK2335" s="63"/>
      <c r="CL2335" s="63"/>
      <c r="CM2335" s="63"/>
      <c r="CN2335" s="63"/>
      <c r="CO2335" s="63"/>
      <c r="CP2335" s="63"/>
      <c r="CR2335" s="227"/>
      <c r="CS2335" s="74"/>
    </row>
    <row r="2336" spans="1:97" s="72" customFormat="1" ht="75.75" customHeight="1">
      <c r="A2336" s="63"/>
      <c r="B2336" s="63"/>
      <c r="C2336" s="63"/>
      <c r="D2336" s="63"/>
      <c r="E2336" s="63"/>
      <c r="F2336" s="63"/>
      <c r="G2336" s="63"/>
      <c r="H2336" s="63"/>
      <c r="I2336" s="63"/>
      <c r="J2336" s="63"/>
      <c r="K2336" s="63"/>
      <c r="L2336" s="63"/>
      <c r="M2336" s="63"/>
      <c r="N2336" s="63"/>
      <c r="O2336" s="63"/>
      <c r="P2336" s="63"/>
      <c r="Q2336" s="63"/>
      <c r="R2336" s="63"/>
      <c r="S2336" s="63"/>
      <c r="T2336" s="63"/>
      <c r="U2336" s="63"/>
      <c r="V2336" s="63"/>
      <c r="W2336" s="63"/>
      <c r="X2336" s="63"/>
      <c r="Y2336" s="63"/>
      <c r="Z2336" s="63"/>
      <c r="AA2336" s="63"/>
      <c r="AB2336" s="63"/>
      <c r="AC2336" s="63"/>
      <c r="AD2336" s="63"/>
      <c r="AE2336" s="63"/>
      <c r="AF2336" s="63"/>
      <c r="AG2336" s="63"/>
      <c r="AH2336" s="63"/>
      <c r="AI2336" s="63"/>
      <c r="AJ2336" s="63"/>
      <c r="AK2336" s="63"/>
      <c r="AL2336" s="63"/>
      <c r="AM2336" s="63"/>
      <c r="AN2336" s="63"/>
      <c r="AO2336" s="63"/>
      <c r="AP2336" s="63"/>
      <c r="AQ2336" s="63"/>
      <c r="AR2336" s="63"/>
      <c r="AS2336" s="63"/>
      <c r="AT2336" s="63"/>
      <c r="AU2336" s="63"/>
      <c r="AV2336" s="63"/>
      <c r="AW2336" s="63"/>
      <c r="AX2336" s="63"/>
      <c r="AY2336" s="63"/>
      <c r="AZ2336" s="63"/>
      <c r="BA2336" s="63"/>
      <c r="BB2336" s="63"/>
      <c r="BC2336" s="63"/>
      <c r="BD2336" s="63"/>
      <c r="BE2336" s="63"/>
      <c r="BF2336" s="63"/>
      <c r="BG2336" s="63"/>
      <c r="BH2336" s="63"/>
      <c r="BI2336" s="63"/>
      <c r="BJ2336" s="63"/>
      <c r="BK2336" s="63"/>
      <c r="BL2336" s="63"/>
      <c r="BM2336" s="63"/>
      <c r="BN2336" s="63"/>
      <c r="BO2336" s="63"/>
      <c r="BP2336" s="63"/>
      <c r="BQ2336" s="63"/>
      <c r="BR2336" s="63"/>
      <c r="BS2336" s="63"/>
      <c r="BT2336" s="63"/>
      <c r="BU2336" s="63"/>
      <c r="BV2336" s="63"/>
      <c r="BW2336" s="63"/>
      <c r="BX2336" s="63"/>
      <c r="BY2336" s="63"/>
      <c r="BZ2336" s="63"/>
      <c r="CA2336" s="63"/>
      <c r="CB2336" s="63"/>
      <c r="CC2336" s="63"/>
      <c r="CD2336" s="63"/>
      <c r="CE2336" s="63"/>
      <c r="CF2336" s="63"/>
      <c r="CG2336" s="63"/>
      <c r="CH2336" s="63"/>
      <c r="CI2336" s="63"/>
      <c r="CJ2336" s="63"/>
      <c r="CK2336" s="63"/>
      <c r="CL2336" s="63"/>
      <c r="CM2336" s="63"/>
      <c r="CN2336" s="63"/>
      <c r="CO2336" s="63"/>
      <c r="CP2336" s="63"/>
      <c r="CR2336" s="227"/>
      <c r="CS2336" s="74"/>
    </row>
    <row r="2337" spans="1:97" s="72" customFormat="1" ht="75.75" customHeight="1">
      <c r="A2337" s="63"/>
      <c r="B2337" s="63"/>
      <c r="C2337" s="63"/>
      <c r="D2337" s="63"/>
      <c r="E2337" s="63"/>
      <c r="F2337" s="63"/>
      <c r="G2337" s="63"/>
      <c r="H2337" s="63"/>
      <c r="I2337" s="63"/>
      <c r="J2337" s="63"/>
      <c r="K2337" s="63"/>
      <c r="L2337" s="63"/>
      <c r="M2337" s="63"/>
      <c r="N2337" s="63"/>
      <c r="O2337" s="63"/>
      <c r="P2337" s="63"/>
      <c r="Q2337" s="63"/>
      <c r="R2337" s="63"/>
      <c r="S2337" s="63"/>
      <c r="T2337" s="63"/>
      <c r="U2337" s="63"/>
      <c r="V2337" s="63"/>
      <c r="W2337" s="63"/>
      <c r="X2337" s="63"/>
      <c r="Y2337" s="63"/>
      <c r="Z2337" s="63"/>
      <c r="AA2337" s="63"/>
      <c r="AB2337" s="63"/>
      <c r="AC2337" s="63"/>
      <c r="AD2337" s="63"/>
      <c r="AE2337" s="63"/>
      <c r="AF2337" s="63"/>
      <c r="AG2337" s="63"/>
      <c r="AH2337" s="63"/>
      <c r="AI2337" s="63"/>
      <c r="AJ2337" s="63"/>
      <c r="AK2337" s="63"/>
      <c r="AL2337" s="63"/>
      <c r="AM2337" s="63"/>
      <c r="AN2337" s="63"/>
      <c r="AO2337" s="63"/>
      <c r="AP2337" s="63"/>
      <c r="AQ2337" s="63"/>
      <c r="AR2337" s="63"/>
      <c r="AS2337" s="63"/>
      <c r="AT2337" s="63"/>
      <c r="AU2337" s="63"/>
      <c r="AV2337" s="63"/>
      <c r="AW2337" s="63"/>
      <c r="AX2337" s="63"/>
      <c r="AY2337" s="63"/>
      <c r="AZ2337" s="63"/>
      <c r="BA2337" s="63"/>
      <c r="BB2337" s="63"/>
      <c r="BC2337" s="63"/>
      <c r="BD2337" s="63"/>
      <c r="BE2337" s="63"/>
      <c r="BF2337" s="63"/>
      <c r="BG2337" s="63"/>
      <c r="BH2337" s="63"/>
      <c r="BI2337" s="63"/>
      <c r="BJ2337" s="63"/>
      <c r="BK2337" s="63"/>
      <c r="BL2337" s="63"/>
      <c r="BM2337" s="63"/>
      <c r="BN2337" s="63"/>
      <c r="BO2337" s="63"/>
      <c r="BP2337" s="63"/>
      <c r="BQ2337" s="63"/>
      <c r="BR2337" s="63"/>
      <c r="BS2337" s="63"/>
      <c r="BT2337" s="63"/>
      <c r="BU2337" s="63"/>
      <c r="BV2337" s="63"/>
      <c r="BW2337" s="63"/>
      <c r="BX2337" s="63"/>
      <c r="BY2337" s="63"/>
      <c r="BZ2337" s="63"/>
      <c r="CA2337" s="63"/>
      <c r="CB2337" s="63"/>
      <c r="CC2337" s="63"/>
      <c r="CD2337" s="63"/>
      <c r="CE2337" s="63"/>
      <c r="CF2337" s="63"/>
      <c r="CG2337" s="63"/>
      <c r="CH2337" s="63"/>
      <c r="CI2337" s="63"/>
      <c r="CJ2337" s="63"/>
      <c r="CK2337" s="63"/>
      <c r="CL2337" s="63"/>
      <c r="CM2337" s="63"/>
      <c r="CN2337" s="63"/>
      <c r="CO2337" s="63"/>
      <c r="CP2337" s="63"/>
      <c r="CR2337" s="227"/>
      <c r="CS2337" s="74"/>
    </row>
    <row r="2338" spans="1:97" s="72" customFormat="1" ht="75.75" customHeight="1">
      <c r="A2338" s="63"/>
      <c r="B2338" s="63"/>
      <c r="C2338" s="63"/>
      <c r="D2338" s="63"/>
      <c r="E2338" s="63"/>
      <c r="F2338" s="63"/>
      <c r="G2338" s="63"/>
      <c r="H2338" s="63"/>
      <c r="I2338" s="63"/>
      <c r="J2338" s="63"/>
      <c r="K2338" s="63"/>
      <c r="L2338" s="63"/>
      <c r="M2338" s="63"/>
      <c r="N2338" s="63"/>
      <c r="O2338" s="63"/>
      <c r="P2338" s="63"/>
      <c r="Q2338" s="63"/>
      <c r="R2338" s="63"/>
      <c r="S2338" s="63"/>
      <c r="T2338" s="63"/>
      <c r="U2338" s="63"/>
      <c r="V2338" s="63"/>
      <c r="W2338" s="63"/>
      <c r="X2338" s="63"/>
      <c r="Y2338" s="63"/>
      <c r="Z2338" s="63"/>
      <c r="AA2338" s="63"/>
      <c r="AB2338" s="63"/>
      <c r="AC2338" s="63"/>
      <c r="AD2338" s="63"/>
      <c r="AE2338" s="63"/>
      <c r="AF2338" s="63"/>
      <c r="AG2338" s="63"/>
      <c r="AH2338" s="63"/>
      <c r="AI2338" s="63"/>
      <c r="AJ2338" s="63"/>
      <c r="AK2338" s="63"/>
      <c r="AL2338" s="63"/>
      <c r="AM2338" s="63"/>
      <c r="AN2338" s="63"/>
      <c r="AO2338" s="63"/>
      <c r="AP2338" s="63"/>
      <c r="AQ2338" s="63"/>
      <c r="AR2338" s="63"/>
      <c r="AS2338" s="63"/>
      <c r="AT2338" s="63"/>
      <c r="AU2338" s="63"/>
      <c r="AV2338" s="63"/>
      <c r="AW2338" s="63"/>
      <c r="AX2338" s="63"/>
      <c r="AY2338" s="63"/>
      <c r="AZ2338" s="63"/>
      <c r="BA2338" s="63"/>
      <c r="BB2338" s="63"/>
      <c r="BC2338" s="63"/>
      <c r="BD2338" s="63"/>
      <c r="BE2338" s="63"/>
      <c r="BF2338" s="63"/>
      <c r="BG2338" s="63"/>
      <c r="BH2338" s="63"/>
      <c r="BI2338" s="63"/>
      <c r="BJ2338" s="63"/>
      <c r="BK2338" s="63"/>
      <c r="BL2338" s="63"/>
      <c r="BM2338" s="63"/>
      <c r="BN2338" s="63"/>
      <c r="BO2338" s="63"/>
      <c r="BP2338" s="63"/>
      <c r="BQ2338" s="63"/>
      <c r="BR2338" s="63"/>
      <c r="BS2338" s="63"/>
      <c r="BT2338" s="63"/>
      <c r="BU2338" s="63"/>
      <c r="BV2338" s="63"/>
      <c r="BW2338" s="63"/>
      <c r="BX2338" s="63"/>
      <c r="BY2338" s="63"/>
      <c r="BZ2338" s="63"/>
      <c r="CA2338" s="63"/>
      <c r="CB2338" s="63"/>
      <c r="CC2338" s="63"/>
      <c r="CD2338" s="63"/>
      <c r="CE2338" s="63"/>
      <c r="CF2338" s="63"/>
      <c r="CG2338" s="63"/>
      <c r="CH2338" s="63"/>
      <c r="CI2338" s="63"/>
      <c r="CJ2338" s="63"/>
      <c r="CK2338" s="63"/>
      <c r="CL2338" s="63"/>
      <c r="CM2338" s="63"/>
      <c r="CN2338" s="63"/>
      <c r="CO2338" s="63"/>
      <c r="CP2338" s="63"/>
      <c r="CR2338" s="227"/>
      <c r="CS2338" s="74"/>
    </row>
    <row r="2339" spans="1:97" s="72" customFormat="1" ht="75.75" customHeight="1">
      <c r="A2339" s="63"/>
      <c r="B2339" s="63"/>
      <c r="C2339" s="63"/>
      <c r="D2339" s="63"/>
      <c r="E2339" s="63"/>
      <c r="F2339" s="63"/>
      <c r="G2339" s="63"/>
      <c r="H2339" s="63"/>
      <c r="I2339" s="63"/>
      <c r="J2339" s="63"/>
      <c r="K2339" s="63"/>
      <c r="L2339" s="63"/>
      <c r="M2339" s="63"/>
      <c r="N2339" s="63"/>
      <c r="O2339" s="63"/>
      <c r="P2339" s="63"/>
      <c r="Q2339" s="63"/>
      <c r="R2339" s="63"/>
      <c r="S2339" s="63"/>
      <c r="T2339" s="63"/>
      <c r="U2339" s="63"/>
      <c r="V2339" s="63"/>
      <c r="W2339" s="63"/>
      <c r="X2339" s="63"/>
      <c r="Y2339" s="63"/>
      <c r="Z2339" s="63"/>
      <c r="AA2339" s="63"/>
      <c r="AB2339" s="63"/>
      <c r="AC2339" s="63"/>
      <c r="AD2339" s="63"/>
      <c r="AE2339" s="63"/>
      <c r="AF2339" s="63"/>
      <c r="AG2339" s="63"/>
      <c r="AH2339" s="63"/>
      <c r="AI2339" s="63"/>
      <c r="AJ2339" s="63"/>
      <c r="AK2339" s="63"/>
      <c r="AL2339" s="63"/>
      <c r="AM2339" s="63"/>
      <c r="AN2339" s="63"/>
      <c r="AO2339" s="63"/>
      <c r="AP2339" s="63"/>
      <c r="AQ2339" s="63"/>
      <c r="AR2339" s="63"/>
      <c r="AS2339" s="63"/>
      <c r="AT2339" s="63"/>
      <c r="AU2339" s="63"/>
      <c r="AV2339" s="63"/>
      <c r="AW2339" s="63"/>
      <c r="AX2339" s="63"/>
      <c r="AY2339" s="63"/>
      <c r="AZ2339" s="63"/>
      <c r="BA2339" s="63"/>
      <c r="BB2339" s="63"/>
      <c r="BC2339" s="63"/>
      <c r="BD2339" s="63"/>
      <c r="BE2339" s="63"/>
      <c r="BF2339" s="63"/>
      <c r="BG2339" s="63"/>
      <c r="BH2339" s="63"/>
      <c r="BI2339" s="63"/>
      <c r="BJ2339" s="63"/>
      <c r="BK2339" s="63"/>
      <c r="BL2339" s="63"/>
      <c r="BM2339" s="63"/>
      <c r="BN2339" s="63"/>
      <c r="BO2339" s="63"/>
      <c r="BP2339" s="63"/>
      <c r="BQ2339" s="63"/>
      <c r="BR2339" s="63"/>
      <c r="BS2339" s="63"/>
      <c r="BT2339" s="63"/>
      <c r="BU2339" s="63"/>
      <c r="BV2339" s="63"/>
      <c r="BW2339" s="63"/>
      <c r="BX2339" s="63"/>
      <c r="BY2339" s="63"/>
      <c r="BZ2339" s="63"/>
      <c r="CA2339" s="63"/>
      <c r="CB2339" s="63"/>
      <c r="CC2339" s="63"/>
      <c r="CD2339" s="63"/>
      <c r="CE2339" s="63"/>
      <c r="CF2339" s="63"/>
      <c r="CG2339" s="63"/>
      <c r="CH2339" s="63"/>
      <c r="CI2339" s="63"/>
      <c r="CJ2339" s="63"/>
      <c r="CK2339" s="63"/>
      <c r="CL2339" s="63"/>
      <c r="CM2339" s="63"/>
      <c r="CN2339" s="63"/>
      <c r="CO2339" s="63"/>
      <c r="CP2339" s="63"/>
      <c r="CR2339" s="227"/>
      <c r="CS2339" s="74"/>
    </row>
    <row r="2340" spans="1:97" s="72" customFormat="1" ht="75.75" customHeight="1">
      <c r="A2340" s="63"/>
      <c r="B2340" s="63"/>
      <c r="C2340" s="63"/>
      <c r="D2340" s="63"/>
      <c r="E2340" s="63"/>
      <c r="F2340" s="63"/>
      <c r="G2340" s="63"/>
      <c r="H2340" s="63"/>
      <c r="I2340" s="63"/>
      <c r="J2340" s="63"/>
      <c r="K2340" s="63"/>
      <c r="L2340" s="63"/>
      <c r="M2340" s="63"/>
      <c r="N2340" s="63"/>
      <c r="O2340" s="63"/>
      <c r="P2340" s="63"/>
      <c r="Q2340" s="63"/>
      <c r="R2340" s="63"/>
      <c r="S2340" s="63"/>
      <c r="T2340" s="63"/>
      <c r="U2340" s="63"/>
      <c r="V2340" s="63"/>
      <c r="W2340" s="63"/>
      <c r="X2340" s="63"/>
      <c r="Y2340" s="63"/>
      <c r="Z2340" s="63"/>
      <c r="AA2340" s="63"/>
      <c r="AB2340" s="63"/>
      <c r="AC2340" s="63"/>
      <c r="AD2340" s="63"/>
      <c r="AE2340" s="63"/>
      <c r="AF2340" s="63"/>
      <c r="AG2340" s="63"/>
      <c r="AH2340" s="63"/>
      <c r="AI2340" s="63"/>
      <c r="AJ2340" s="63"/>
      <c r="AK2340" s="63"/>
      <c r="AL2340" s="63"/>
      <c r="AM2340" s="63"/>
      <c r="AN2340" s="63"/>
      <c r="AO2340" s="63"/>
      <c r="AP2340" s="63"/>
      <c r="AQ2340" s="63"/>
      <c r="AR2340" s="63"/>
      <c r="AS2340" s="63"/>
      <c r="AT2340" s="63"/>
      <c r="AU2340" s="63"/>
      <c r="AV2340" s="63"/>
      <c r="AW2340" s="63"/>
      <c r="AX2340" s="63"/>
      <c r="AY2340" s="63"/>
      <c r="AZ2340" s="63"/>
      <c r="BA2340" s="63"/>
      <c r="BB2340" s="63"/>
      <c r="BC2340" s="63"/>
      <c r="BD2340" s="63"/>
      <c r="BE2340" s="63"/>
      <c r="BF2340" s="63"/>
      <c r="BG2340" s="63"/>
      <c r="BH2340" s="63"/>
      <c r="BI2340" s="63"/>
      <c r="BJ2340" s="63"/>
      <c r="BK2340" s="63"/>
      <c r="BL2340" s="63"/>
      <c r="BM2340" s="63"/>
      <c r="BN2340" s="63"/>
      <c r="BO2340" s="63"/>
      <c r="BP2340" s="63"/>
      <c r="BQ2340" s="63"/>
      <c r="BR2340" s="63"/>
      <c r="BS2340" s="63"/>
      <c r="BT2340" s="63"/>
      <c r="BU2340" s="63"/>
      <c r="BV2340" s="63"/>
      <c r="BW2340" s="63"/>
      <c r="BX2340" s="63"/>
      <c r="BY2340" s="63"/>
      <c r="BZ2340" s="63"/>
      <c r="CA2340" s="63"/>
      <c r="CB2340" s="63"/>
      <c r="CC2340" s="63"/>
      <c r="CD2340" s="63"/>
      <c r="CE2340" s="63"/>
      <c r="CF2340" s="63"/>
      <c r="CG2340" s="63"/>
      <c r="CH2340" s="63"/>
      <c r="CI2340" s="63"/>
      <c r="CJ2340" s="63"/>
      <c r="CK2340" s="63"/>
      <c r="CL2340" s="63"/>
      <c r="CM2340" s="63"/>
      <c r="CN2340" s="63"/>
      <c r="CO2340" s="63"/>
      <c r="CP2340" s="63"/>
      <c r="CR2340" s="227"/>
      <c r="CS2340" s="74"/>
    </row>
    <row r="2341" spans="1:97" s="72" customFormat="1" ht="75.75" customHeight="1">
      <c r="A2341" s="63"/>
      <c r="B2341" s="63"/>
      <c r="C2341" s="63"/>
      <c r="D2341" s="63"/>
      <c r="E2341" s="63"/>
      <c r="F2341" s="63"/>
      <c r="G2341" s="63"/>
      <c r="H2341" s="63"/>
      <c r="I2341" s="63"/>
      <c r="J2341" s="63"/>
      <c r="K2341" s="63"/>
      <c r="L2341" s="63"/>
      <c r="M2341" s="63"/>
      <c r="N2341" s="63"/>
      <c r="O2341" s="63"/>
      <c r="P2341" s="63"/>
      <c r="Q2341" s="63"/>
      <c r="R2341" s="63"/>
      <c r="S2341" s="63"/>
      <c r="T2341" s="63"/>
      <c r="U2341" s="63"/>
      <c r="V2341" s="63"/>
      <c r="W2341" s="63"/>
      <c r="X2341" s="63"/>
      <c r="Y2341" s="63"/>
      <c r="Z2341" s="63"/>
      <c r="AA2341" s="63"/>
      <c r="AB2341" s="63"/>
      <c r="AC2341" s="63"/>
      <c r="AD2341" s="63"/>
      <c r="AE2341" s="63"/>
      <c r="AF2341" s="63"/>
      <c r="AG2341" s="63"/>
      <c r="AH2341" s="63"/>
      <c r="AI2341" s="63"/>
      <c r="AJ2341" s="63"/>
      <c r="AK2341" s="63"/>
      <c r="AL2341" s="63"/>
      <c r="AM2341" s="63"/>
      <c r="AN2341" s="63"/>
      <c r="AO2341" s="63"/>
      <c r="AP2341" s="63"/>
      <c r="AQ2341" s="63"/>
      <c r="AR2341" s="63"/>
      <c r="AS2341" s="63"/>
      <c r="AT2341" s="63"/>
      <c r="AU2341" s="63"/>
      <c r="AV2341" s="63"/>
      <c r="AW2341" s="63"/>
      <c r="AX2341" s="63"/>
      <c r="AY2341" s="63"/>
      <c r="AZ2341" s="63"/>
      <c r="BA2341" s="63"/>
      <c r="BB2341" s="63"/>
      <c r="BC2341" s="63"/>
      <c r="BD2341" s="63"/>
      <c r="BE2341" s="63"/>
      <c r="BF2341" s="63"/>
      <c r="BG2341" s="63"/>
      <c r="BH2341" s="63"/>
      <c r="BI2341" s="63"/>
      <c r="BJ2341" s="63"/>
      <c r="BK2341" s="63"/>
      <c r="BL2341" s="63"/>
      <c r="BM2341" s="63"/>
      <c r="BN2341" s="63"/>
      <c r="BO2341" s="63"/>
      <c r="BP2341" s="63"/>
      <c r="BQ2341" s="63"/>
      <c r="BR2341" s="63"/>
      <c r="BS2341" s="63"/>
      <c r="BT2341" s="63"/>
      <c r="BU2341" s="63"/>
      <c r="BV2341" s="63"/>
      <c r="BW2341" s="63"/>
      <c r="BX2341" s="63"/>
      <c r="BY2341" s="63"/>
      <c r="BZ2341" s="63"/>
      <c r="CA2341" s="63"/>
      <c r="CB2341" s="63"/>
      <c r="CC2341" s="63"/>
      <c r="CD2341" s="63"/>
      <c r="CE2341" s="63"/>
      <c r="CF2341" s="63"/>
      <c r="CG2341" s="63"/>
      <c r="CH2341" s="63"/>
      <c r="CI2341" s="63"/>
      <c r="CJ2341" s="63"/>
      <c r="CK2341" s="63"/>
      <c r="CL2341" s="63"/>
      <c r="CM2341" s="63"/>
      <c r="CN2341" s="63"/>
      <c r="CO2341" s="63"/>
      <c r="CP2341" s="63"/>
      <c r="CR2341" s="227"/>
      <c r="CS2341" s="74"/>
    </row>
    <row r="2342" spans="1:97" s="72" customFormat="1" ht="75.75" customHeight="1">
      <c r="A2342" s="63"/>
      <c r="B2342" s="63"/>
      <c r="C2342" s="63"/>
      <c r="D2342" s="63"/>
      <c r="E2342" s="63"/>
      <c r="F2342" s="63"/>
      <c r="G2342" s="63"/>
      <c r="H2342" s="63"/>
      <c r="I2342" s="63"/>
      <c r="J2342" s="63"/>
      <c r="K2342" s="63"/>
      <c r="L2342" s="63"/>
      <c r="M2342" s="63"/>
      <c r="N2342" s="63"/>
      <c r="O2342" s="63"/>
      <c r="P2342" s="63"/>
      <c r="Q2342" s="63"/>
      <c r="R2342" s="63"/>
      <c r="S2342" s="63"/>
      <c r="T2342" s="63"/>
      <c r="U2342" s="63"/>
      <c r="V2342" s="63"/>
      <c r="W2342" s="63"/>
      <c r="X2342" s="63"/>
      <c r="Y2342" s="63"/>
      <c r="Z2342" s="63"/>
      <c r="AA2342" s="63"/>
      <c r="AB2342" s="63"/>
      <c r="AC2342" s="63"/>
      <c r="AD2342" s="63"/>
      <c r="AE2342" s="63"/>
      <c r="AF2342" s="63"/>
      <c r="AG2342" s="63"/>
      <c r="AH2342" s="63"/>
      <c r="AI2342" s="63"/>
      <c r="AJ2342" s="63"/>
      <c r="AK2342" s="63"/>
      <c r="AL2342" s="63"/>
      <c r="AM2342" s="63"/>
      <c r="AN2342" s="63"/>
      <c r="AO2342" s="63"/>
      <c r="AP2342" s="63"/>
      <c r="AQ2342" s="63"/>
      <c r="AR2342" s="63"/>
      <c r="AS2342" s="63"/>
      <c r="AT2342" s="63"/>
      <c r="AU2342" s="63"/>
      <c r="AV2342" s="63"/>
      <c r="AW2342" s="63"/>
      <c r="AX2342" s="63"/>
      <c r="AY2342" s="63"/>
      <c r="AZ2342" s="63"/>
      <c r="BA2342" s="63"/>
      <c r="BB2342" s="63"/>
      <c r="BC2342" s="63"/>
      <c r="BD2342" s="63"/>
      <c r="BE2342" s="63"/>
      <c r="BF2342" s="63"/>
      <c r="BG2342" s="63"/>
      <c r="BH2342" s="63"/>
      <c r="BI2342" s="63"/>
      <c r="BJ2342" s="63"/>
      <c r="BK2342" s="63"/>
      <c r="BL2342" s="63"/>
      <c r="BM2342" s="63"/>
      <c r="BN2342" s="63"/>
      <c r="BO2342" s="63"/>
      <c r="BP2342" s="63"/>
      <c r="BQ2342" s="63"/>
      <c r="BR2342" s="63"/>
      <c r="BS2342" s="63"/>
      <c r="BT2342" s="63"/>
      <c r="BU2342" s="63"/>
      <c r="BV2342" s="63"/>
      <c r="BW2342" s="63"/>
      <c r="BX2342" s="63"/>
      <c r="BY2342" s="63"/>
      <c r="BZ2342" s="63"/>
      <c r="CA2342" s="63"/>
      <c r="CB2342" s="63"/>
      <c r="CC2342" s="63"/>
      <c r="CD2342" s="63"/>
      <c r="CE2342" s="63"/>
      <c r="CF2342" s="63"/>
      <c r="CG2342" s="63"/>
      <c r="CH2342" s="63"/>
      <c r="CI2342" s="63"/>
      <c r="CJ2342" s="63"/>
      <c r="CK2342" s="63"/>
      <c r="CL2342" s="63"/>
      <c r="CM2342" s="63"/>
      <c r="CN2342" s="63"/>
      <c r="CO2342" s="63"/>
      <c r="CP2342" s="63"/>
      <c r="CR2342" s="227"/>
      <c r="CS2342" s="74"/>
    </row>
    <row r="2343" spans="1:97" s="72" customFormat="1" ht="75.75" customHeight="1">
      <c r="A2343" s="63"/>
      <c r="B2343" s="63"/>
      <c r="C2343" s="63"/>
      <c r="D2343" s="63"/>
      <c r="E2343" s="63"/>
      <c r="F2343" s="63"/>
      <c r="G2343" s="63"/>
      <c r="H2343" s="63"/>
      <c r="I2343" s="63"/>
      <c r="J2343" s="63"/>
      <c r="K2343" s="63"/>
      <c r="L2343" s="63"/>
      <c r="M2343" s="63"/>
      <c r="N2343" s="63"/>
      <c r="O2343" s="63"/>
      <c r="P2343" s="63"/>
      <c r="Q2343" s="63"/>
      <c r="R2343" s="63"/>
      <c r="S2343" s="63"/>
      <c r="T2343" s="63"/>
      <c r="U2343" s="63"/>
      <c r="V2343" s="63"/>
      <c r="W2343" s="63"/>
      <c r="X2343" s="63"/>
      <c r="Y2343" s="63"/>
      <c r="Z2343" s="63"/>
      <c r="AA2343" s="63"/>
      <c r="AB2343" s="63"/>
      <c r="AC2343" s="63"/>
      <c r="AD2343" s="63"/>
      <c r="AE2343" s="63"/>
      <c r="AF2343" s="63"/>
      <c r="AG2343" s="63"/>
      <c r="AH2343" s="63"/>
      <c r="AI2343" s="63"/>
      <c r="AJ2343" s="63"/>
      <c r="AK2343" s="63"/>
      <c r="AL2343" s="63"/>
      <c r="AM2343" s="63"/>
      <c r="AN2343" s="63"/>
      <c r="AO2343" s="63"/>
      <c r="AP2343" s="63"/>
      <c r="AQ2343" s="63"/>
      <c r="AR2343" s="63"/>
      <c r="AS2343" s="63"/>
      <c r="AT2343" s="63"/>
      <c r="AU2343" s="63"/>
      <c r="AV2343" s="63"/>
      <c r="AW2343" s="63"/>
      <c r="AX2343" s="63"/>
      <c r="AY2343" s="63"/>
      <c r="AZ2343" s="63"/>
      <c r="BA2343" s="63"/>
      <c r="BB2343" s="63"/>
      <c r="BC2343" s="63"/>
      <c r="BD2343" s="63"/>
      <c r="BE2343" s="63"/>
      <c r="BF2343" s="63"/>
      <c r="BG2343" s="63"/>
      <c r="BH2343" s="63"/>
      <c r="BI2343" s="63"/>
      <c r="BJ2343" s="63"/>
      <c r="BK2343" s="63"/>
      <c r="BL2343" s="63"/>
      <c r="BM2343" s="63"/>
      <c r="BN2343" s="63"/>
      <c r="BO2343" s="63"/>
      <c r="BP2343" s="63"/>
      <c r="BQ2343" s="63"/>
      <c r="BR2343" s="63"/>
      <c r="BS2343" s="63"/>
      <c r="BT2343" s="63"/>
      <c r="BU2343" s="63"/>
      <c r="BV2343" s="63"/>
      <c r="BW2343" s="63"/>
      <c r="BX2343" s="63"/>
      <c r="BY2343" s="63"/>
      <c r="BZ2343" s="63"/>
      <c r="CA2343" s="63"/>
      <c r="CB2343" s="63"/>
      <c r="CC2343" s="63"/>
      <c r="CD2343" s="63"/>
      <c r="CE2343" s="63"/>
      <c r="CF2343" s="63"/>
      <c r="CG2343" s="63"/>
      <c r="CH2343" s="63"/>
      <c r="CI2343" s="63"/>
      <c r="CJ2343" s="63"/>
      <c r="CK2343" s="63"/>
      <c r="CL2343" s="63"/>
      <c r="CM2343" s="63"/>
      <c r="CN2343" s="63"/>
      <c r="CO2343" s="63"/>
      <c r="CP2343" s="63"/>
      <c r="CR2343" s="227"/>
      <c r="CS2343" s="74"/>
    </row>
    <row r="2344" spans="1:97" s="72" customFormat="1" ht="75.75" customHeight="1">
      <c r="A2344" s="63"/>
      <c r="B2344" s="63"/>
      <c r="C2344" s="63"/>
      <c r="D2344" s="63"/>
      <c r="E2344" s="63"/>
      <c r="F2344" s="63"/>
      <c r="G2344" s="63"/>
      <c r="H2344" s="63"/>
      <c r="I2344" s="63"/>
      <c r="J2344" s="63"/>
      <c r="K2344" s="63"/>
      <c r="L2344" s="63"/>
      <c r="M2344" s="63"/>
      <c r="N2344" s="63"/>
      <c r="O2344" s="63"/>
      <c r="P2344" s="63"/>
      <c r="Q2344" s="63"/>
      <c r="R2344" s="63"/>
      <c r="S2344" s="63"/>
      <c r="T2344" s="63"/>
      <c r="U2344" s="63"/>
      <c r="V2344" s="63"/>
      <c r="W2344" s="63"/>
      <c r="X2344" s="63"/>
      <c r="Y2344" s="63"/>
      <c r="Z2344" s="63"/>
      <c r="AA2344" s="63"/>
      <c r="AB2344" s="63"/>
      <c r="AC2344" s="63"/>
      <c r="AD2344" s="63"/>
      <c r="AE2344" s="63"/>
      <c r="AF2344" s="63"/>
      <c r="AG2344" s="63"/>
      <c r="AH2344" s="63"/>
      <c r="AI2344" s="63"/>
      <c r="AJ2344" s="63"/>
      <c r="AK2344" s="63"/>
      <c r="AL2344" s="63"/>
      <c r="AM2344" s="63"/>
      <c r="AN2344" s="63"/>
      <c r="AO2344" s="63"/>
      <c r="AP2344" s="63"/>
      <c r="AQ2344" s="63"/>
      <c r="AR2344" s="63"/>
      <c r="AS2344" s="63"/>
      <c r="AT2344" s="63"/>
      <c r="AU2344" s="63"/>
      <c r="AV2344" s="63"/>
      <c r="AW2344" s="63"/>
      <c r="AX2344" s="63"/>
      <c r="AY2344" s="63"/>
      <c r="AZ2344" s="63"/>
      <c r="BA2344" s="63"/>
      <c r="BB2344" s="63"/>
      <c r="BC2344" s="63"/>
      <c r="BD2344" s="63"/>
      <c r="BE2344" s="63"/>
      <c r="BF2344" s="63"/>
      <c r="BG2344" s="63"/>
      <c r="BH2344" s="63"/>
      <c r="BI2344" s="63"/>
      <c r="BJ2344" s="63"/>
      <c r="BK2344" s="63"/>
      <c r="BL2344" s="63"/>
      <c r="BM2344" s="63"/>
      <c r="BN2344" s="63"/>
      <c r="BO2344" s="63"/>
      <c r="BP2344" s="63"/>
      <c r="BQ2344" s="63"/>
      <c r="BR2344" s="63"/>
      <c r="BS2344" s="63"/>
      <c r="BT2344" s="63"/>
      <c r="BU2344" s="63"/>
      <c r="BV2344" s="63"/>
      <c r="BW2344" s="63"/>
      <c r="BX2344" s="63"/>
      <c r="BY2344" s="63"/>
      <c r="BZ2344" s="63"/>
      <c r="CA2344" s="63"/>
      <c r="CB2344" s="63"/>
      <c r="CC2344" s="63"/>
      <c r="CD2344" s="63"/>
      <c r="CE2344" s="63"/>
      <c r="CF2344" s="63"/>
      <c r="CG2344" s="63"/>
      <c r="CH2344" s="63"/>
      <c r="CI2344" s="63"/>
      <c r="CJ2344" s="63"/>
      <c r="CK2344" s="63"/>
      <c r="CL2344" s="63"/>
      <c r="CM2344" s="63"/>
      <c r="CN2344" s="63"/>
      <c r="CO2344" s="63"/>
      <c r="CP2344" s="63"/>
      <c r="CR2344" s="227"/>
      <c r="CS2344" s="74"/>
    </row>
    <row r="2345" spans="1:97" s="72" customFormat="1" ht="75.75" customHeight="1">
      <c r="A2345" s="63"/>
      <c r="B2345" s="63"/>
      <c r="C2345" s="63"/>
      <c r="D2345" s="63"/>
      <c r="E2345" s="63"/>
      <c r="F2345" s="63"/>
      <c r="G2345" s="63"/>
      <c r="H2345" s="63"/>
      <c r="I2345" s="63"/>
      <c r="J2345" s="63"/>
      <c r="K2345" s="63"/>
      <c r="L2345" s="63"/>
      <c r="M2345" s="63"/>
      <c r="N2345" s="63"/>
      <c r="O2345" s="63"/>
      <c r="P2345" s="63"/>
      <c r="Q2345" s="63"/>
      <c r="R2345" s="63"/>
      <c r="S2345" s="63"/>
      <c r="T2345" s="63"/>
      <c r="U2345" s="63"/>
      <c r="V2345" s="63"/>
      <c r="W2345" s="63"/>
      <c r="X2345" s="63"/>
      <c r="Y2345" s="63"/>
      <c r="Z2345" s="63"/>
      <c r="AA2345" s="63"/>
      <c r="AB2345" s="63"/>
      <c r="AC2345" s="63"/>
      <c r="AD2345" s="63"/>
      <c r="AE2345" s="63"/>
      <c r="AF2345" s="63"/>
      <c r="AG2345" s="63"/>
      <c r="AH2345" s="63"/>
      <c r="AI2345" s="63"/>
      <c r="AJ2345" s="63"/>
      <c r="AK2345" s="63"/>
      <c r="AL2345" s="63"/>
      <c r="AM2345" s="63"/>
      <c r="AN2345" s="63"/>
      <c r="AO2345" s="63"/>
      <c r="AP2345" s="63"/>
      <c r="AQ2345" s="63"/>
      <c r="AR2345" s="63"/>
      <c r="AS2345" s="63"/>
      <c r="AT2345" s="63"/>
      <c r="AU2345" s="63"/>
      <c r="AV2345" s="63"/>
      <c r="AW2345" s="63"/>
      <c r="AX2345" s="63"/>
      <c r="AY2345" s="63"/>
      <c r="AZ2345" s="63"/>
      <c r="BA2345" s="63"/>
      <c r="BB2345" s="63"/>
      <c r="BC2345" s="63"/>
      <c r="BD2345" s="63"/>
      <c r="BE2345" s="63"/>
      <c r="BF2345" s="63"/>
      <c r="BG2345" s="63"/>
      <c r="BH2345" s="63"/>
      <c r="BI2345" s="63"/>
      <c r="BJ2345" s="63"/>
      <c r="BK2345" s="63"/>
      <c r="BL2345" s="63"/>
      <c r="BM2345" s="63"/>
      <c r="BN2345" s="63"/>
      <c r="BO2345" s="63"/>
      <c r="BP2345" s="63"/>
      <c r="BQ2345" s="63"/>
      <c r="BR2345" s="63"/>
      <c r="BS2345" s="63"/>
      <c r="BT2345" s="63"/>
      <c r="BU2345" s="63"/>
      <c r="BV2345" s="63"/>
      <c r="BW2345" s="63"/>
      <c r="BX2345" s="63"/>
      <c r="BY2345" s="63"/>
      <c r="BZ2345" s="63"/>
      <c r="CA2345" s="63"/>
      <c r="CB2345" s="63"/>
      <c r="CC2345" s="63"/>
      <c r="CD2345" s="63"/>
      <c r="CE2345" s="63"/>
      <c r="CF2345" s="63"/>
      <c r="CG2345" s="63"/>
      <c r="CH2345" s="63"/>
      <c r="CI2345" s="63"/>
      <c r="CJ2345" s="63"/>
      <c r="CK2345" s="63"/>
      <c r="CL2345" s="63"/>
      <c r="CM2345" s="63"/>
      <c r="CN2345" s="63"/>
      <c r="CO2345" s="63"/>
      <c r="CP2345" s="63"/>
      <c r="CR2345" s="227"/>
      <c r="CS2345" s="74"/>
    </row>
    <row r="2346" spans="1:97" s="72" customFormat="1" ht="75.75" customHeight="1">
      <c r="A2346" s="63"/>
      <c r="B2346" s="63"/>
      <c r="C2346" s="63"/>
      <c r="D2346" s="63"/>
      <c r="E2346" s="63"/>
      <c r="F2346" s="63"/>
      <c r="G2346" s="63"/>
      <c r="H2346" s="63"/>
      <c r="I2346" s="63"/>
      <c r="J2346" s="63"/>
      <c r="K2346" s="63"/>
      <c r="L2346" s="63"/>
      <c r="M2346" s="63"/>
      <c r="N2346" s="63"/>
      <c r="O2346" s="63"/>
      <c r="P2346" s="63"/>
      <c r="Q2346" s="63"/>
      <c r="R2346" s="63"/>
      <c r="S2346" s="63"/>
      <c r="T2346" s="63"/>
      <c r="U2346" s="63"/>
      <c r="V2346" s="63"/>
      <c r="W2346" s="63"/>
      <c r="X2346" s="63"/>
      <c r="Y2346" s="63"/>
      <c r="Z2346" s="63"/>
      <c r="AA2346" s="63"/>
      <c r="AB2346" s="63"/>
      <c r="AC2346" s="63"/>
      <c r="AD2346" s="63"/>
      <c r="AE2346" s="63"/>
      <c r="AF2346" s="63"/>
      <c r="AG2346" s="63"/>
      <c r="AH2346" s="63"/>
      <c r="AI2346" s="63"/>
      <c r="AJ2346" s="63"/>
      <c r="AK2346" s="63"/>
      <c r="AL2346" s="63"/>
      <c r="AM2346" s="63"/>
      <c r="AN2346" s="63"/>
      <c r="AO2346" s="63"/>
      <c r="AP2346" s="63"/>
      <c r="AQ2346" s="63"/>
      <c r="AR2346" s="63"/>
      <c r="AS2346" s="63"/>
      <c r="AT2346" s="63"/>
      <c r="AU2346" s="63"/>
      <c r="AV2346" s="63"/>
      <c r="AW2346" s="63"/>
      <c r="AX2346" s="63"/>
      <c r="AY2346" s="63"/>
      <c r="AZ2346" s="63"/>
      <c r="BA2346" s="63"/>
      <c r="BB2346" s="63"/>
      <c r="BC2346" s="63"/>
      <c r="BD2346" s="63"/>
      <c r="BE2346" s="63"/>
      <c r="BF2346" s="63"/>
      <c r="BG2346" s="63"/>
      <c r="BH2346" s="63"/>
      <c r="BI2346" s="63"/>
      <c r="BJ2346" s="63"/>
      <c r="BK2346" s="63"/>
      <c r="BL2346" s="63"/>
      <c r="BM2346" s="63"/>
      <c r="BN2346" s="63"/>
      <c r="BO2346" s="63"/>
      <c r="BP2346" s="63"/>
      <c r="BQ2346" s="63"/>
      <c r="BR2346" s="63"/>
      <c r="BS2346" s="63"/>
      <c r="BT2346" s="63"/>
      <c r="BU2346" s="63"/>
      <c r="BV2346" s="63"/>
      <c r="BW2346" s="63"/>
      <c r="BX2346" s="63"/>
      <c r="BY2346" s="63"/>
      <c r="BZ2346" s="63"/>
      <c r="CA2346" s="63"/>
      <c r="CB2346" s="63"/>
      <c r="CC2346" s="63"/>
      <c r="CD2346" s="63"/>
      <c r="CE2346" s="63"/>
      <c r="CF2346" s="63"/>
      <c r="CG2346" s="63"/>
      <c r="CH2346" s="63"/>
      <c r="CI2346" s="63"/>
      <c r="CJ2346" s="63"/>
      <c r="CK2346" s="63"/>
      <c r="CL2346" s="63"/>
      <c r="CM2346" s="63"/>
      <c r="CN2346" s="63"/>
      <c r="CO2346" s="63"/>
      <c r="CP2346" s="63"/>
      <c r="CR2346" s="227"/>
      <c r="CS2346" s="74"/>
    </row>
    <row r="2347" spans="1:97" s="72" customFormat="1" ht="75.75" customHeight="1">
      <c r="A2347" s="63"/>
      <c r="B2347" s="63"/>
      <c r="C2347" s="63"/>
      <c r="D2347" s="63"/>
      <c r="E2347" s="63"/>
      <c r="F2347" s="63"/>
      <c r="G2347" s="63"/>
      <c r="H2347" s="63"/>
      <c r="I2347" s="63"/>
      <c r="J2347" s="63"/>
      <c r="K2347" s="63"/>
      <c r="L2347" s="63"/>
      <c r="M2347" s="63"/>
      <c r="N2347" s="63"/>
      <c r="O2347" s="63"/>
      <c r="P2347" s="63"/>
      <c r="Q2347" s="63"/>
      <c r="R2347" s="63"/>
      <c r="S2347" s="63"/>
      <c r="T2347" s="63"/>
      <c r="U2347" s="63"/>
      <c r="V2347" s="63"/>
      <c r="W2347" s="63"/>
      <c r="X2347" s="63"/>
      <c r="Y2347" s="63"/>
      <c r="Z2347" s="63"/>
      <c r="AA2347" s="63"/>
      <c r="AB2347" s="63"/>
      <c r="AC2347" s="63"/>
      <c r="AD2347" s="63"/>
      <c r="AE2347" s="63"/>
      <c r="AF2347" s="63"/>
      <c r="AG2347" s="63"/>
      <c r="AH2347" s="63"/>
      <c r="AI2347" s="63"/>
      <c r="AJ2347" s="63"/>
      <c r="AK2347" s="63"/>
      <c r="AL2347" s="63"/>
      <c r="AM2347" s="63"/>
      <c r="AN2347" s="63"/>
      <c r="AO2347" s="63"/>
      <c r="AP2347" s="63"/>
      <c r="AQ2347" s="63"/>
      <c r="AR2347" s="63"/>
      <c r="AS2347" s="63"/>
      <c r="AT2347" s="63"/>
      <c r="AU2347" s="63"/>
      <c r="AV2347" s="63"/>
      <c r="AW2347" s="63"/>
      <c r="AX2347" s="63"/>
      <c r="AY2347" s="63"/>
      <c r="AZ2347" s="63"/>
      <c r="BA2347" s="63"/>
      <c r="BB2347" s="63"/>
      <c r="BC2347" s="63"/>
      <c r="BD2347" s="63"/>
      <c r="BE2347" s="63"/>
      <c r="BF2347" s="63"/>
      <c r="BG2347" s="63"/>
      <c r="BH2347" s="63"/>
      <c r="BI2347" s="63"/>
      <c r="BJ2347" s="63"/>
      <c r="BK2347" s="63"/>
      <c r="BL2347" s="63"/>
      <c r="BM2347" s="63"/>
      <c r="BN2347" s="63"/>
      <c r="BO2347" s="63"/>
      <c r="BP2347" s="63"/>
      <c r="BQ2347" s="63"/>
      <c r="BR2347" s="63"/>
      <c r="BS2347" s="63"/>
      <c r="BT2347" s="63"/>
      <c r="BU2347" s="63"/>
      <c r="BV2347" s="63"/>
      <c r="BW2347" s="63"/>
      <c r="BX2347" s="63"/>
      <c r="BY2347" s="63"/>
      <c r="BZ2347" s="63"/>
      <c r="CA2347" s="63"/>
      <c r="CB2347" s="63"/>
      <c r="CC2347" s="63"/>
      <c r="CD2347" s="63"/>
      <c r="CE2347" s="63"/>
      <c r="CF2347" s="63"/>
      <c r="CG2347" s="63"/>
      <c r="CH2347" s="63"/>
      <c r="CI2347" s="63"/>
      <c r="CJ2347" s="63"/>
      <c r="CK2347" s="63"/>
      <c r="CL2347" s="63"/>
      <c r="CM2347" s="63"/>
      <c r="CN2347" s="63"/>
      <c r="CO2347" s="63"/>
      <c r="CP2347" s="63"/>
      <c r="CR2347" s="227"/>
      <c r="CS2347" s="74"/>
    </row>
    <row r="2348" spans="1:97" s="72" customFormat="1" ht="75.75" customHeight="1">
      <c r="A2348" s="63"/>
      <c r="B2348" s="63"/>
      <c r="C2348" s="63"/>
      <c r="D2348" s="63"/>
      <c r="E2348" s="63"/>
      <c r="F2348" s="63"/>
      <c r="G2348" s="63"/>
      <c r="H2348" s="63"/>
      <c r="I2348" s="63"/>
      <c r="J2348" s="63"/>
      <c r="K2348" s="63"/>
      <c r="L2348" s="63"/>
      <c r="M2348" s="63"/>
      <c r="N2348" s="63"/>
      <c r="O2348" s="63"/>
      <c r="P2348" s="63"/>
      <c r="Q2348" s="63"/>
      <c r="R2348" s="63"/>
      <c r="S2348" s="63"/>
      <c r="T2348" s="63"/>
      <c r="U2348" s="63"/>
      <c r="V2348" s="63"/>
      <c r="W2348" s="63"/>
      <c r="X2348" s="63"/>
      <c r="Y2348" s="63"/>
      <c r="Z2348" s="63"/>
      <c r="AA2348" s="63"/>
      <c r="AB2348" s="63"/>
      <c r="AC2348" s="63"/>
      <c r="AD2348" s="63"/>
      <c r="AE2348" s="63"/>
      <c r="AF2348" s="63"/>
      <c r="AG2348" s="63"/>
      <c r="AH2348" s="63"/>
      <c r="AI2348" s="63"/>
      <c r="AJ2348" s="63"/>
      <c r="AK2348" s="63"/>
      <c r="AL2348" s="63"/>
      <c r="AM2348" s="63"/>
      <c r="AN2348" s="63"/>
      <c r="AO2348" s="63"/>
      <c r="AP2348" s="63"/>
      <c r="AQ2348" s="63"/>
      <c r="AR2348" s="63"/>
      <c r="AS2348" s="63"/>
      <c r="AT2348" s="63"/>
      <c r="AU2348" s="63"/>
      <c r="AV2348" s="63"/>
      <c r="AW2348" s="63"/>
      <c r="AX2348" s="63"/>
      <c r="AY2348" s="63"/>
      <c r="AZ2348" s="63"/>
      <c r="BA2348" s="63"/>
      <c r="BB2348" s="63"/>
      <c r="BC2348" s="63"/>
      <c r="BD2348" s="63"/>
      <c r="BE2348" s="63"/>
      <c r="BF2348" s="63"/>
      <c r="BG2348" s="63"/>
      <c r="BH2348" s="63"/>
      <c r="BI2348" s="63"/>
      <c r="BJ2348" s="63"/>
      <c r="BK2348" s="63"/>
      <c r="BL2348" s="63"/>
      <c r="BM2348" s="63"/>
      <c r="BN2348" s="63"/>
      <c r="BO2348" s="63"/>
      <c r="BP2348" s="63"/>
      <c r="BQ2348" s="63"/>
      <c r="BR2348" s="63"/>
      <c r="BS2348" s="63"/>
      <c r="BT2348" s="63"/>
      <c r="BU2348" s="63"/>
      <c r="BV2348" s="63"/>
      <c r="BW2348" s="63"/>
      <c r="BX2348" s="63"/>
      <c r="BY2348" s="63"/>
      <c r="BZ2348" s="63"/>
      <c r="CA2348" s="63"/>
      <c r="CB2348" s="63"/>
      <c r="CC2348" s="63"/>
      <c r="CD2348" s="63"/>
      <c r="CE2348" s="63"/>
      <c r="CF2348" s="63"/>
      <c r="CG2348" s="63"/>
      <c r="CH2348" s="63"/>
      <c r="CI2348" s="63"/>
      <c r="CJ2348" s="63"/>
      <c r="CK2348" s="63"/>
      <c r="CL2348" s="63"/>
      <c r="CM2348" s="63"/>
      <c r="CN2348" s="63"/>
      <c r="CO2348" s="63"/>
      <c r="CP2348" s="63"/>
      <c r="CR2348" s="227"/>
      <c r="CS2348" s="74"/>
    </row>
    <row r="2349" spans="1:97" s="72" customFormat="1" ht="75.75" customHeight="1">
      <c r="A2349" s="63"/>
      <c r="B2349" s="63"/>
      <c r="C2349" s="63"/>
      <c r="D2349" s="63"/>
      <c r="E2349" s="63"/>
      <c r="F2349" s="63"/>
      <c r="G2349" s="63"/>
      <c r="H2349" s="63"/>
      <c r="I2349" s="63"/>
      <c r="J2349" s="63"/>
      <c r="K2349" s="63"/>
      <c r="L2349" s="63"/>
      <c r="M2349" s="63"/>
      <c r="N2349" s="63"/>
      <c r="O2349" s="63"/>
      <c r="P2349" s="63"/>
      <c r="Q2349" s="63"/>
      <c r="R2349" s="63"/>
      <c r="S2349" s="63"/>
      <c r="T2349" s="63"/>
      <c r="U2349" s="63"/>
      <c r="V2349" s="63"/>
      <c r="W2349" s="63"/>
      <c r="X2349" s="63"/>
      <c r="Y2349" s="63"/>
      <c r="Z2349" s="63"/>
      <c r="AA2349" s="63"/>
      <c r="AB2349" s="63"/>
      <c r="AC2349" s="63"/>
      <c r="AD2349" s="63"/>
      <c r="AE2349" s="63"/>
      <c r="AF2349" s="63"/>
      <c r="AG2349" s="63"/>
      <c r="AH2349" s="63"/>
      <c r="AI2349" s="63"/>
      <c r="AJ2349" s="63"/>
      <c r="AK2349" s="63"/>
      <c r="AL2349" s="63"/>
      <c r="AM2349" s="63"/>
      <c r="AN2349" s="63"/>
      <c r="AO2349" s="63"/>
      <c r="AP2349" s="63"/>
      <c r="AQ2349" s="63"/>
      <c r="AR2349" s="63"/>
      <c r="AS2349" s="63"/>
      <c r="AT2349" s="63"/>
      <c r="AU2349" s="63"/>
      <c r="AV2349" s="63"/>
      <c r="AW2349" s="63"/>
      <c r="AX2349" s="63"/>
      <c r="AY2349" s="63"/>
      <c r="AZ2349" s="63"/>
      <c r="BA2349" s="63"/>
      <c r="BB2349" s="63"/>
      <c r="BC2349" s="63"/>
      <c r="BD2349" s="63"/>
      <c r="BE2349" s="63"/>
      <c r="BF2349" s="63"/>
      <c r="BG2349" s="63"/>
      <c r="BH2349" s="63"/>
      <c r="BI2349" s="63"/>
      <c r="BJ2349" s="63"/>
      <c r="BK2349" s="63"/>
      <c r="BL2349" s="63"/>
      <c r="BM2349" s="63"/>
      <c r="BN2349" s="63"/>
      <c r="BO2349" s="63"/>
      <c r="BP2349" s="63"/>
      <c r="BQ2349" s="63"/>
      <c r="BR2349" s="63"/>
      <c r="BS2349" s="63"/>
      <c r="BT2349" s="63"/>
      <c r="BU2349" s="63"/>
      <c r="BV2349" s="63"/>
      <c r="BW2349" s="63"/>
      <c r="BX2349" s="63"/>
      <c r="BY2349" s="63"/>
      <c r="BZ2349" s="63"/>
      <c r="CA2349" s="63"/>
      <c r="CB2349" s="63"/>
      <c r="CC2349" s="63"/>
      <c r="CD2349" s="63"/>
      <c r="CE2349" s="63"/>
      <c r="CF2349" s="63"/>
      <c r="CG2349" s="63"/>
      <c r="CH2349" s="63"/>
      <c r="CI2349" s="63"/>
      <c r="CJ2349" s="63"/>
      <c r="CK2349" s="63"/>
      <c r="CL2349" s="63"/>
      <c r="CM2349" s="63"/>
      <c r="CN2349" s="63"/>
      <c r="CO2349" s="63"/>
      <c r="CP2349" s="63"/>
      <c r="CR2349" s="227"/>
      <c r="CS2349" s="74"/>
    </row>
    <row r="2350" spans="1:97" s="72" customFormat="1" ht="75.75" customHeight="1">
      <c r="A2350" s="63"/>
      <c r="B2350" s="63"/>
      <c r="C2350" s="63"/>
      <c r="D2350" s="63"/>
      <c r="E2350" s="63"/>
      <c r="F2350" s="63"/>
      <c r="G2350" s="63"/>
      <c r="H2350" s="63"/>
      <c r="I2350" s="63"/>
      <c r="J2350" s="63"/>
      <c r="K2350" s="63"/>
      <c r="L2350" s="63"/>
      <c r="M2350" s="63"/>
      <c r="N2350" s="63"/>
      <c r="O2350" s="63"/>
      <c r="P2350" s="63"/>
      <c r="Q2350" s="63"/>
      <c r="R2350" s="63"/>
      <c r="S2350" s="63"/>
      <c r="T2350" s="63"/>
      <c r="U2350" s="63"/>
      <c r="V2350" s="63"/>
      <c r="W2350" s="63"/>
      <c r="X2350" s="63"/>
      <c r="Y2350" s="63"/>
      <c r="Z2350" s="63"/>
      <c r="AA2350" s="63"/>
      <c r="AB2350" s="63"/>
      <c r="AC2350" s="63"/>
      <c r="AD2350" s="63"/>
      <c r="AE2350" s="63"/>
      <c r="AF2350" s="63"/>
      <c r="AG2350" s="63"/>
      <c r="AH2350" s="63"/>
      <c r="AI2350" s="63"/>
      <c r="AJ2350" s="63"/>
      <c r="AK2350" s="63"/>
      <c r="AL2350" s="63"/>
      <c r="AM2350" s="63"/>
      <c r="AN2350" s="63"/>
      <c r="AO2350" s="63"/>
      <c r="AP2350" s="63"/>
      <c r="AQ2350" s="63"/>
      <c r="AR2350" s="63"/>
      <c r="AS2350" s="63"/>
      <c r="AT2350" s="63"/>
      <c r="AU2350" s="63"/>
      <c r="AV2350" s="63"/>
      <c r="AW2350" s="63"/>
      <c r="AX2350" s="63"/>
      <c r="AY2350" s="63"/>
      <c r="AZ2350" s="63"/>
      <c r="BA2350" s="63"/>
      <c r="BB2350" s="63"/>
      <c r="BC2350" s="63"/>
      <c r="BD2350" s="63"/>
      <c r="BE2350" s="63"/>
      <c r="BF2350" s="63"/>
      <c r="BG2350" s="63"/>
      <c r="BH2350" s="63"/>
      <c r="BI2350" s="63"/>
      <c r="BJ2350" s="63"/>
      <c r="BK2350" s="63"/>
      <c r="BL2350" s="63"/>
      <c r="BM2350" s="63"/>
      <c r="BN2350" s="63"/>
      <c r="BO2350" s="63"/>
      <c r="BP2350" s="63"/>
      <c r="BQ2350" s="63"/>
      <c r="BR2350" s="63"/>
      <c r="BS2350" s="63"/>
      <c r="BT2350" s="63"/>
      <c r="BU2350" s="63"/>
      <c r="BV2350" s="63"/>
      <c r="BW2350" s="63"/>
      <c r="BX2350" s="63"/>
      <c r="BY2350" s="63"/>
      <c r="BZ2350" s="63"/>
      <c r="CA2350" s="63"/>
      <c r="CB2350" s="63"/>
      <c r="CC2350" s="63"/>
      <c r="CD2350" s="63"/>
      <c r="CE2350" s="63"/>
      <c r="CF2350" s="63"/>
      <c r="CG2350" s="63"/>
      <c r="CH2350" s="63"/>
      <c r="CI2350" s="63"/>
      <c r="CJ2350" s="63"/>
      <c r="CK2350" s="63"/>
      <c r="CL2350" s="63"/>
      <c r="CM2350" s="63"/>
      <c r="CN2350" s="63"/>
      <c r="CO2350" s="63"/>
      <c r="CP2350" s="63"/>
      <c r="CR2350" s="227"/>
      <c r="CS2350" s="74"/>
    </row>
    <row r="2351" spans="1:97" s="72" customFormat="1" ht="75.75" customHeight="1">
      <c r="A2351" s="63"/>
      <c r="B2351" s="63"/>
      <c r="C2351" s="63"/>
      <c r="D2351" s="63"/>
      <c r="E2351" s="63"/>
      <c r="F2351" s="63"/>
      <c r="G2351" s="63"/>
      <c r="H2351" s="63"/>
      <c r="I2351" s="63"/>
      <c r="J2351" s="63"/>
      <c r="K2351" s="63"/>
      <c r="L2351" s="63"/>
      <c r="M2351" s="63"/>
      <c r="N2351" s="63"/>
      <c r="O2351" s="63"/>
      <c r="P2351" s="63"/>
      <c r="Q2351" s="63"/>
      <c r="R2351" s="63"/>
      <c r="S2351" s="63"/>
      <c r="T2351" s="63"/>
      <c r="U2351" s="63"/>
      <c r="V2351" s="63"/>
      <c r="W2351" s="63"/>
      <c r="X2351" s="63"/>
      <c r="Y2351" s="63"/>
      <c r="Z2351" s="63"/>
      <c r="AA2351" s="63"/>
      <c r="AB2351" s="63"/>
      <c r="AC2351" s="63"/>
      <c r="AD2351" s="63"/>
      <c r="AE2351" s="63"/>
      <c r="AF2351" s="63"/>
      <c r="AG2351" s="63"/>
      <c r="AH2351" s="63"/>
      <c r="AI2351" s="63"/>
      <c r="AJ2351" s="63"/>
      <c r="AK2351" s="63"/>
      <c r="AL2351" s="63"/>
      <c r="AM2351" s="63"/>
      <c r="AN2351" s="63"/>
      <c r="AO2351" s="63"/>
      <c r="AP2351" s="63"/>
      <c r="AQ2351" s="63"/>
      <c r="AR2351" s="63"/>
      <c r="AS2351" s="63"/>
      <c r="AT2351" s="63"/>
      <c r="AU2351" s="63"/>
      <c r="AV2351" s="63"/>
      <c r="AW2351" s="63"/>
      <c r="AX2351" s="63"/>
      <c r="AY2351" s="63"/>
      <c r="AZ2351" s="63"/>
      <c r="BA2351" s="63"/>
      <c r="BB2351" s="63"/>
      <c r="BC2351" s="63"/>
      <c r="BD2351" s="63"/>
      <c r="BE2351" s="63"/>
      <c r="BF2351" s="63"/>
      <c r="BG2351" s="63"/>
      <c r="BH2351" s="63"/>
      <c r="BI2351" s="63"/>
      <c r="BJ2351" s="63"/>
      <c r="BK2351" s="63"/>
      <c r="BL2351" s="63"/>
      <c r="BM2351" s="63"/>
      <c r="BN2351" s="63"/>
      <c r="BO2351" s="63"/>
      <c r="BP2351" s="63"/>
      <c r="BQ2351" s="63"/>
      <c r="BR2351" s="63"/>
      <c r="BS2351" s="63"/>
      <c r="BT2351" s="63"/>
      <c r="BU2351" s="63"/>
      <c r="BV2351" s="63"/>
      <c r="BW2351" s="63"/>
      <c r="BX2351" s="63"/>
      <c r="BY2351" s="63"/>
      <c r="BZ2351" s="63"/>
      <c r="CA2351" s="63"/>
      <c r="CB2351" s="63"/>
      <c r="CC2351" s="63"/>
      <c r="CD2351" s="63"/>
      <c r="CE2351" s="63"/>
      <c r="CF2351" s="63"/>
      <c r="CG2351" s="63"/>
      <c r="CH2351" s="63"/>
      <c r="CI2351" s="63"/>
      <c r="CJ2351" s="63"/>
      <c r="CK2351" s="63"/>
      <c r="CL2351" s="63"/>
      <c r="CM2351" s="63"/>
      <c r="CN2351" s="63"/>
      <c r="CO2351" s="63"/>
      <c r="CP2351" s="63"/>
      <c r="CR2351" s="227"/>
      <c r="CS2351" s="74"/>
    </row>
    <row r="2352" spans="1:97" s="72" customFormat="1" ht="75.75" customHeight="1">
      <c r="A2352" s="63"/>
      <c r="B2352" s="63"/>
      <c r="C2352" s="63"/>
      <c r="D2352" s="63"/>
      <c r="E2352" s="63"/>
      <c r="F2352" s="63"/>
      <c r="G2352" s="63"/>
      <c r="H2352" s="63"/>
      <c r="I2352" s="63"/>
      <c r="J2352" s="63"/>
      <c r="K2352" s="63"/>
      <c r="L2352" s="63"/>
      <c r="M2352" s="63"/>
      <c r="N2352" s="63"/>
      <c r="O2352" s="63"/>
      <c r="P2352" s="63"/>
      <c r="Q2352" s="63"/>
      <c r="R2352" s="63"/>
      <c r="S2352" s="63"/>
      <c r="T2352" s="63"/>
      <c r="U2352" s="63"/>
      <c r="V2352" s="63"/>
      <c r="W2352" s="63"/>
      <c r="X2352" s="63"/>
      <c r="Y2352" s="63"/>
      <c r="Z2352" s="63"/>
      <c r="AA2352" s="63"/>
      <c r="AB2352" s="63"/>
      <c r="AC2352" s="63"/>
      <c r="AD2352" s="63"/>
      <c r="AE2352" s="63"/>
      <c r="AF2352" s="63"/>
      <c r="AG2352" s="63"/>
      <c r="AH2352" s="63"/>
      <c r="AI2352" s="63"/>
      <c r="AJ2352" s="63"/>
      <c r="AK2352" s="63"/>
      <c r="AL2352" s="63"/>
      <c r="AM2352" s="63"/>
      <c r="AN2352" s="63"/>
      <c r="AO2352" s="63"/>
      <c r="AP2352" s="63"/>
      <c r="AQ2352" s="63"/>
      <c r="AR2352" s="63"/>
      <c r="AS2352" s="63"/>
      <c r="AT2352" s="63"/>
      <c r="AU2352" s="63"/>
      <c r="AV2352" s="63"/>
      <c r="AW2352" s="63"/>
      <c r="AX2352" s="63"/>
      <c r="AY2352" s="63"/>
      <c r="AZ2352" s="63"/>
      <c r="BA2352" s="63"/>
      <c r="BB2352" s="63"/>
      <c r="BC2352" s="63"/>
      <c r="BD2352" s="63"/>
      <c r="BE2352" s="63"/>
      <c r="BF2352" s="63"/>
      <c r="BG2352" s="63"/>
      <c r="BH2352" s="63"/>
      <c r="BI2352" s="63"/>
      <c r="BJ2352" s="63"/>
      <c r="BK2352" s="63"/>
      <c r="BL2352" s="63"/>
      <c r="BM2352" s="63"/>
      <c r="BN2352" s="63"/>
      <c r="BO2352" s="63"/>
      <c r="BP2352" s="63"/>
      <c r="BQ2352" s="63"/>
      <c r="BR2352" s="63"/>
      <c r="BS2352" s="63"/>
      <c r="BT2352" s="63"/>
      <c r="BU2352" s="63"/>
      <c r="BV2352" s="63"/>
      <c r="BW2352" s="63"/>
      <c r="BX2352" s="63"/>
      <c r="BY2352" s="63"/>
      <c r="BZ2352" s="63"/>
      <c r="CA2352" s="63"/>
      <c r="CB2352" s="63"/>
      <c r="CC2352" s="63"/>
      <c r="CD2352" s="63"/>
      <c r="CE2352" s="63"/>
      <c r="CF2352" s="63"/>
      <c r="CG2352" s="63"/>
      <c r="CH2352" s="63"/>
      <c r="CI2352" s="63"/>
      <c r="CJ2352" s="63"/>
      <c r="CK2352" s="63"/>
      <c r="CL2352" s="63"/>
      <c r="CM2352" s="63"/>
      <c r="CN2352" s="63"/>
      <c r="CO2352" s="63"/>
      <c r="CP2352" s="63"/>
      <c r="CR2352" s="227"/>
      <c r="CS2352" s="74"/>
    </row>
    <row r="2353" spans="1:97" s="72" customFormat="1" ht="75.75" customHeight="1">
      <c r="A2353" s="63"/>
      <c r="B2353" s="63"/>
      <c r="C2353" s="63"/>
      <c r="D2353" s="63"/>
      <c r="E2353" s="63"/>
      <c r="F2353" s="63"/>
      <c r="G2353" s="63"/>
      <c r="H2353" s="63"/>
      <c r="I2353" s="63"/>
      <c r="J2353" s="63"/>
      <c r="K2353" s="63"/>
      <c r="L2353" s="63"/>
      <c r="M2353" s="63"/>
      <c r="N2353" s="63"/>
      <c r="O2353" s="63"/>
      <c r="P2353" s="63"/>
      <c r="Q2353" s="63"/>
      <c r="R2353" s="63"/>
      <c r="S2353" s="63"/>
      <c r="T2353" s="63"/>
      <c r="U2353" s="63"/>
      <c r="V2353" s="63"/>
      <c r="W2353" s="63"/>
      <c r="X2353" s="63"/>
      <c r="Y2353" s="63"/>
      <c r="Z2353" s="63"/>
      <c r="AA2353" s="63"/>
      <c r="AB2353" s="63"/>
      <c r="AC2353" s="63"/>
      <c r="AD2353" s="63"/>
      <c r="AE2353" s="63"/>
      <c r="AF2353" s="63"/>
      <c r="AG2353" s="63"/>
      <c r="AH2353" s="63"/>
      <c r="AI2353" s="63"/>
      <c r="AJ2353" s="63"/>
      <c r="AK2353" s="63"/>
      <c r="AL2353" s="63"/>
      <c r="AM2353" s="63"/>
      <c r="AN2353" s="63"/>
      <c r="AO2353" s="63"/>
      <c r="AP2353" s="63"/>
      <c r="AQ2353" s="63"/>
      <c r="AR2353" s="63"/>
      <c r="AS2353" s="63"/>
      <c r="AT2353" s="63"/>
      <c r="AU2353" s="63"/>
      <c r="AV2353" s="63"/>
      <c r="AW2353" s="63"/>
      <c r="AX2353" s="63"/>
      <c r="AY2353" s="63"/>
      <c r="AZ2353" s="63"/>
      <c r="BA2353" s="63"/>
      <c r="BB2353" s="63"/>
      <c r="BC2353" s="63"/>
      <c r="BD2353" s="63"/>
      <c r="BE2353" s="63"/>
      <c r="BF2353" s="63"/>
      <c r="BG2353" s="63"/>
      <c r="BH2353" s="63"/>
      <c r="BI2353" s="63"/>
      <c r="BJ2353" s="63"/>
      <c r="BK2353" s="63"/>
      <c r="BL2353" s="63"/>
      <c r="BM2353" s="63"/>
      <c r="BN2353" s="63"/>
      <c r="BO2353" s="63"/>
      <c r="BP2353" s="63"/>
      <c r="BQ2353" s="63"/>
      <c r="BR2353" s="63"/>
      <c r="BS2353" s="63"/>
      <c r="BT2353" s="63"/>
      <c r="BU2353" s="63"/>
      <c r="BV2353" s="63"/>
      <c r="BW2353" s="63"/>
      <c r="BX2353" s="63"/>
      <c r="BY2353" s="63"/>
      <c r="BZ2353" s="63"/>
      <c r="CA2353" s="63"/>
      <c r="CB2353" s="63"/>
      <c r="CC2353" s="63"/>
      <c r="CD2353" s="63"/>
      <c r="CE2353" s="63"/>
      <c r="CF2353" s="63"/>
      <c r="CG2353" s="63"/>
      <c r="CH2353" s="63"/>
      <c r="CI2353" s="63"/>
      <c r="CJ2353" s="63"/>
      <c r="CK2353" s="63"/>
      <c r="CL2353" s="63"/>
      <c r="CM2353" s="63"/>
      <c r="CN2353" s="63"/>
      <c r="CO2353" s="63"/>
      <c r="CP2353" s="63"/>
      <c r="CR2353" s="227"/>
      <c r="CS2353" s="74"/>
    </row>
    <row r="2354" spans="1:97" s="72" customFormat="1" ht="75.75" customHeight="1">
      <c r="A2354" s="63"/>
      <c r="B2354" s="63"/>
      <c r="C2354" s="63"/>
      <c r="D2354" s="63"/>
      <c r="E2354" s="63"/>
      <c r="F2354" s="63"/>
      <c r="G2354" s="63"/>
      <c r="H2354" s="63"/>
      <c r="I2354" s="63"/>
      <c r="J2354" s="63"/>
      <c r="K2354" s="63"/>
      <c r="L2354" s="63"/>
      <c r="M2354" s="63"/>
      <c r="N2354" s="63"/>
      <c r="O2354" s="63"/>
      <c r="P2354" s="63"/>
      <c r="Q2354" s="63"/>
      <c r="R2354" s="63"/>
      <c r="S2354" s="63"/>
      <c r="T2354" s="63"/>
      <c r="U2354" s="63"/>
      <c r="V2354" s="63"/>
      <c r="W2354" s="63"/>
      <c r="X2354" s="63"/>
      <c r="Y2354" s="63"/>
      <c r="Z2354" s="63"/>
      <c r="AA2354" s="63"/>
      <c r="AB2354" s="63"/>
      <c r="AC2354" s="63"/>
      <c r="AD2354" s="63"/>
      <c r="AE2354" s="63"/>
      <c r="AF2354" s="63"/>
      <c r="AG2354" s="63"/>
      <c r="AH2354" s="63"/>
      <c r="AI2354" s="63"/>
      <c r="AJ2354" s="63"/>
      <c r="AK2354" s="63"/>
      <c r="AL2354" s="63"/>
      <c r="AM2354" s="63"/>
      <c r="AN2354" s="63"/>
      <c r="AO2354" s="63"/>
      <c r="AP2354" s="63"/>
      <c r="AQ2354" s="63"/>
      <c r="AR2354" s="63"/>
      <c r="AS2354" s="63"/>
      <c r="AT2354" s="63"/>
      <c r="AU2354" s="63"/>
      <c r="AV2354" s="63"/>
      <c r="AW2354" s="63"/>
      <c r="AX2354" s="63"/>
      <c r="AY2354" s="63"/>
      <c r="AZ2354" s="63"/>
      <c r="BA2354" s="63"/>
      <c r="BB2354" s="63"/>
      <c r="BC2354" s="63"/>
      <c r="BD2354" s="63"/>
      <c r="BE2354" s="63"/>
      <c r="BF2354" s="63"/>
      <c r="BG2354" s="63"/>
      <c r="BH2354" s="63"/>
      <c r="BI2354" s="63"/>
      <c r="BJ2354" s="63"/>
      <c r="BK2354" s="63"/>
      <c r="BL2354" s="63"/>
      <c r="BM2354" s="63"/>
      <c r="BN2354" s="63"/>
      <c r="BO2354" s="63"/>
      <c r="BP2354" s="63"/>
      <c r="BQ2354" s="63"/>
      <c r="BR2354" s="63"/>
      <c r="BS2354" s="63"/>
      <c r="BT2354" s="63"/>
      <c r="BU2354" s="63"/>
      <c r="BV2354" s="63"/>
      <c r="BW2354" s="63"/>
      <c r="BX2354" s="63"/>
      <c r="BY2354" s="63"/>
      <c r="BZ2354" s="63"/>
      <c r="CA2354" s="63"/>
      <c r="CB2354" s="63"/>
      <c r="CC2354" s="63"/>
      <c r="CD2354" s="63"/>
      <c r="CE2354" s="63"/>
      <c r="CF2354" s="63"/>
      <c r="CG2354" s="63"/>
      <c r="CH2354" s="63"/>
      <c r="CI2354" s="63"/>
      <c r="CJ2354" s="63"/>
      <c r="CK2354" s="63"/>
      <c r="CL2354" s="63"/>
      <c r="CM2354" s="63"/>
      <c r="CN2354" s="63"/>
      <c r="CO2354" s="63"/>
      <c r="CP2354" s="63"/>
      <c r="CR2354" s="227"/>
      <c r="CS2354" s="74"/>
    </row>
    <row r="2355" spans="1:97" s="72" customFormat="1" ht="75.75" customHeight="1">
      <c r="A2355" s="63"/>
      <c r="B2355" s="63"/>
      <c r="C2355" s="63"/>
      <c r="D2355" s="63"/>
      <c r="E2355" s="63"/>
      <c r="F2355" s="63"/>
      <c r="G2355" s="63"/>
      <c r="H2355" s="63"/>
      <c r="I2355" s="63"/>
      <c r="J2355" s="63"/>
      <c r="K2355" s="63"/>
      <c r="L2355" s="63"/>
      <c r="M2355" s="63"/>
      <c r="N2355" s="63"/>
      <c r="O2355" s="63"/>
      <c r="P2355" s="63"/>
      <c r="Q2355" s="63"/>
      <c r="R2355" s="63"/>
      <c r="S2355" s="63"/>
      <c r="T2355" s="63"/>
      <c r="U2355" s="63"/>
      <c r="V2355" s="63"/>
      <c r="W2355" s="63"/>
      <c r="X2355" s="63"/>
      <c r="Y2355" s="63"/>
      <c r="Z2355" s="63"/>
      <c r="AA2355" s="63"/>
      <c r="AB2355" s="63"/>
      <c r="AC2355" s="63"/>
      <c r="AD2355" s="63"/>
      <c r="AE2355" s="63"/>
      <c r="AF2355" s="63"/>
      <c r="AG2355" s="63"/>
      <c r="AH2355" s="63"/>
      <c r="AI2355" s="63"/>
      <c r="AJ2355" s="63"/>
      <c r="AK2355" s="63"/>
      <c r="AL2355" s="63"/>
      <c r="AM2355" s="63"/>
      <c r="AN2355" s="63"/>
      <c r="AO2355" s="63"/>
      <c r="AP2355" s="63"/>
      <c r="AQ2355" s="63"/>
      <c r="AR2355" s="63"/>
      <c r="AS2355" s="63"/>
      <c r="AT2355" s="63"/>
      <c r="AU2355" s="63"/>
      <c r="AV2355" s="63"/>
      <c r="AW2355" s="63"/>
      <c r="AX2355" s="63"/>
      <c r="AY2355" s="63"/>
      <c r="AZ2355" s="63"/>
      <c r="BA2355" s="63"/>
      <c r="BB2355" s="63"/>
      <c r="BC2355" s="63"/>
      <c r="BD2355" s="63"/>
      <c r="BE2355" s="63"/>
      <c r="BF2355" s="63"/>
      <c r="BG2355" s="63"/>
      <c r="BH2355" s="63"/>
      <c r="BI2355" s="63"/>
      <c r="BJ2355" s="63"/>
      <c r="BK2355" s="63"/>
      <c r="BL2355" s="63"/>
      <c r="BM2355" s="63"/>
      <c r="BN2355" s="63"/>
      <c r="BO2355" s="63"/>
      <c r="BP2355" s="63"/>
      <c r="BQ2355" s="63"/>
      <c r="BR2355" s="63"/>
      <c r="BS2355" s="63"/>
      <c r="BT2355" s="63"/>
      <c r="BU2355" s="63"/>
      <c r="BV2355" s="63"/>
      <c r="BW2355" s="63"/>
      <c r="BX2355" s="63"/>
      <c r="BY2355" s="63"/>
      <c r="BZ2355" s="63"/>
      <c r="CA2355" s="63"/>
      <c r="CB2355" s="63"/>
      <c r="CC2355" s="63"/>
      <c r="CD2355" s="63"/>
      <c r="CE2355" s="63"/>
      <c r="CF2355" s="63"/>
      <c r="CG2355" s="63"/>
      <c r="CH2355" s="63"/>
      <c r="CI2355" s="63"/>
      <c r="CJ2355" s="63"/>
      <c r="CK2355" s="63"/>
      <c r="CL2355" s="63"/>
      <c r="CM2355" s="63"/>
      <c r="CN2355" s="63"/>
      <c r="CO2355" s="63"/>
      <c r="CP2355" s="63"/>
      <c r="CR2355" s="227"/>
      <c r="CS2355" s="74"/>
    </row>
    <row r="2356" spans="1:97" s="72" customFormat="1" ht="75.75" customHeight="1">
      <c r="A2356" s="63"/>
      <c r="B2356" s="63"/>
      <c r="C2356" s="63"/>
      <c r="D2356" s="63"/>
      <c r="E2356" s="63"/>
      <c r="F2356" s="63"/>
      <c r="G2356" s="63"/>
      <c r="H2356" s="63"/>
      <c r="I2356" s="63"/>
      <c r="J2356" s="63"/>
      <c r="K2356" s="63"/>
      <c r="L2356" s="63"/>
      <c r="M2356" s="63"/>
      <c r="N2356" s="63"/>
      <c r="O2356" s="63"/>
      <c r="P2356" s="63"/>
      <c r="Q2356" s="63"/>
      <c r="R2356" s="63"/>
      <c r="S2356" s="63"/>
      <c r="T2356" s="63"/>
      <c r="U2356" s="63"/>
      <c r="V2356" s="63"/>
      <c r="W2356" s="63"/>
      <c r="X2356" s="63"/>
      <c r="Y2356" s="63"/>
      <c r="Z2356" s="63"/>
      <c r="AA2356" s="63"/>
      <c r="AB2356" s="63"/>
      <c r="AC2356" s="63"/>
      <c r="AD2356" s="63"/>
      <c r="AE2356" s="63"/>
      <c r="AF2356" s="63"/>
      <c r="AG2356" s="63"/>
      <c r="AH2356" s="63"/>
      <c r="AI2356" s="63"/>
      <c r="AJ2356" s="63"/>
      <c r="AK2356" s="63"/>
      <c r="AL2356" s="63"/>
      <c r="AM2356" s="63"/>
      <c r="AN2356" s="63"/>
      <c r="AO2356" s="63"/>
      <c r="AP2356" s="63"/>
      <c r="AQ2356" s="63"/>
      <c r="AR2356" s="63"/>
      <c r="AS2356" s="63"/>
      <c r="AT2356" s="63"/>
      <c r="AU2356" s="63"/>
      <c r="AV2356" s="63"/>
      <c r="AW2356" s="63"/>
      <c r="AX2356" s="63"/>
      <c r="AY2356" s="63"/>
      <c r="AZ2356" s="63"/>
      <c r="BA2356" s="63"/>
      <c r="BB2356" s="63"/>
      <c r="BC2356" s="63"/>
      <c r="BD2356" s="63"/>
      <c r="BE2356" s="63"/>
      <c r="BF2356" s="63"/>
      <c r="BG2356" s="63"/>
      <c r="BH2356" s="63"/>
      <c r="BI2356" s="63"/>
      <c r="BJ2356" s="63"/>
      <c r="BK2356" s="63"/>
      <c r="BL2356" s="63"/>
      <c r="BM2356" s="63"/>
      <c r="BN2356" s="63"/>
      <c r="BO2356" s="63"/>
      <c r="BP2356" s="63"/>
      <c r="BQ2356" s="63"/>
      <c r="BR2356" s="63"/>
      <c r="BS2356" s="63"/>
      <c r="BT2356" s="63"/>
      <c r="BU2356" s="63"/>
      <c r="BV2356" s="63"/>
      <c r="BW2356" s="63"/>
      <c r="BX2356" s="63"/>
      <c r="BY2356" s="63"/>
      <c r="BZ2356" s="63"/>
      <c r="CA2356" s="63"/>
      <c r="CB2356" s="63"/>
      <c r="CC2356" s="63"/>
      <c r="CD2356" s="63"/>
      <c r="CE2356" s="63"/>
      <c r="CF2356" s="63"/>
      <c r="CG2356" s="63"/>
      <c r="CH2356" s="63"/>
      <c r="CI2356" s="63"/>
      <c r="CJ2356" s="63"/>
      <c r="CK2356" s="63"/>
      <c r="CL2356" s="63"/>
      <c r="CM2356" s="63"/>
      <c r="CN2356" s="63"/>
      <c r="CO2356" s="63"/>
      <c r="CP2356" s="63"/>
      <c r="CR2356" s="227"/>
      <c r="CS2356" s="74"/>
    </row>
    <row r="2357" spans="1:97" s="72" customFormat="1" ht="75.75" customHeight="1">
      <c r="A2357" s="63"/>
      <c r="B2357" s="63"/>
      <c r="C2357" s="63"/>
      <c r="D2357" s="63"/>
      <c r="E2357" s="63"/>
      <c r="F2357" s="63"/>
      <c r="G2357" s="63"/>
      <c r="H2357" s="63"/>
      <c r="I2357" s="63"/>
      <c r="J2357" s="63"/>
      <c r="K2357" s="63"/>
      <c r="L2357" s="63"/>
      <c r="M2357" s="63"/>
      <c r="N2357" s="63"/>
      <c r="O2357" s="63"/>
      <c r="P2357" s="63"/>
      <c r="Q2357" s="63"/>
      <c r="R2357" s="63"/>
      <c r="S2357" s="63"/>
      <c r="T2357" s="63"/>
      <c r="U2357" s="63"/>
      <c r="V2357" s="63"/>
      <c r="W2357" s="63"/>
      <c r="X2357" s="63"/>
      <c r="Y2357" s="63"/>
      <c r="Z2357" s="63"/>
      <c r="AA2357" s="63"/>
      <c r="AB2357" s="63"/>
      <c r="AC2357" s="63"/>
      <c r="AD2357" s="63"/>
      <c r="AE2357" s="63"/>
      <c r="AF2357" s="63"/>
      <c r="AG2357" s="63"/>
      <c r="AH2357" s="63"/>
      <c r="AI2357" s="63"/>
      <c r="AJ2357" s="63"/>
      <c r="AK2357" s="63"/>
      <c r="AL2357" s="63"/>
      <c r="AM2357" s="63"/>
      <c r="AN2357" s="63"/>
      <c r="AO2357" s="63"/>
      <c r="AP2357" s="63"/>
      <c r="AQ2357" s="63"/>
      <c r="AR2357" s="63"/>
      <c r="AS2357" s="63"/>
      <c r="AT2357" s="63"/>
      <c r="AU2357" s="63"/>
      <c r="AV2357" s="63"/>
      <c r="AW2357" s="63"/>
      <c r="AX2357" s="63"/>
      <c r="AY2357" s="63"/>
      <c r="AZ2357" s="63"/>
      <c r="BA2357" s="63"/>
      <c r="BB2357" s="63"/>
      <c r="BC2357" s="63"/>
      <c r="BD2357" s="63"/>
      <c r="BE2357" s="63"/>
      <c r="BF2357" s="63"/>
      <c r="BG2357" s="63"/>
      <c r="BH2357" s="63"/>
      <c r="BI2357" s="63"/>
      <c r="BJ2357" s="63"/>
      <c r="BK2357" s="63"/>
      <c r="BL2357" s="63"/>
      <c r="BM2357" s="63"/>
      <c r="BN2357" s="63"/>
      <c r="BO2357" s="63"/>
      <c r="BP2357" s="63"/>
      <c r="BQ2357" s="63"/>
      <c r="BR2357" s="63"/>
      <c r="BS2357" s="63"/>
      <c r="BT2357" s="63"/>
      <c r="BU2357" s="63"/>
      <c r="BV2357" s="63"/>
      <c r="BW2357" s="63"/>
      <c r="BX2357" s="63"/>
      <c r="BY2357" s="63"/>
      <c r="BZ2357" s="63"/>
      <c r="CA2357" s="63"/>
      <c r="CB2357" s="63"/>
      <c r="CC2357" s="63"/>
      <c r="CD2357" s="63"/>
      <c r="CE2357" s="63"/>
      <c r="CF2357" s="63"/>
      <c r="CG2357" s="63"/>
      <c r="CH2357" s="63"/>
      <c r="CI2357" s="63"/>
      <c r="CJ2357" s="63"/>
      <c r="CK2357" s="63"/>
      <c r="CL2357" s="63"/>
      <c r="CM2357" s="63"/>
      <c r="CN2357" s="63"/>
      <c r="CO2357" s="63"/>
      <c r="CP2357" s="63"/>
      <c r="CR2357" s="227"/>
      <c r="CS2357" s="74"/>
    </row>
    <row r="2358" spans="1:97" s="72" customFormat="1" ht="75.75" customHeight="1">
      <c r="A2358" s="63"/>
      <c r="B2358" s="63"/>
      <c r="C2358" s="63"/>
      <c r="D2358" s="63"/>
      <c r="E2358" s="63"/>
      <c r="F2358" s="63"/>
      <c r="G2358" s="63"/>
      <c r="H2358" s="63"/>
      <c r="I2358" s="63"/>
      <c r="J2358" s="63"/>
      <c r="K2358" s="63"/>
      <c r="L2358" s="63"/>
      <c r="M2358" s="63"/>
      <c r="N2358" s="63"/>
      <c r="O2358" s="63"/>
      <c r="P2358" s="63"/>
      <c r="Q2358" s="63"/>
      <c r="R2358" s="63"/>
      <c r="S2358" s="63"/>
      <c r="T2358" s="63"/>
      <c r="U2358" s="63"/>
      <c r="V2358" s="63"/>
      <c r="W2358" s="63"/>
      <c r="X2358" s="63"/>
      <c r="Y2358" s="63"/>
      <c r="Z2358" s="63"/>
      <c r="AA2358" s="63"/>
      <c r="AB2358" s="63"/>
      <c r="AC2358" s="63"/>
      <c r="AD2358" s="63"/>
      <c r="AE2358" s="63"/>
      <c r="AF2358" s="63"/>
      <c r="AG2358" s="63"/>
      <c r="AH2358" s="63"/>
      <c r="AI2358" s="63"/>
      <c r="AJ2358" s="63"/>
      <c r="AK2358" s="63"/>
      <c r="AL2358" s="63"/>
      <c r="AM2358" s="63"/>
      <c r="AN2358" s="63"/>
      <c r="AO2358" s="63"/>
      <c r="AP2358" s="63"/>
      <c r="AQ2358" s="63"/>
      <c r="AR2358" s="63"/>
      <c r="AS2358" s="63"/>
      <c r="AT2358" s="63"/>
      <c r="AU2358" s="63"/>
      <c r="AV2358" s="63"/>
      <c r="AW2358" s="63"/>
      <c r="AX2358" s="63"/>
      <c r="AY2358" s="63"/>
      <c r="AZ2358" s="63"/>
      <c r="BA2358" s="63"/>
      <c r="BB2358" s="63"/>
      <c r="BC2358" s="63"/>
      <c r="BD2358" s="63"/>
      <c r="BE2358" s="63"/>
      <c r="BF2358" s="63"/>
      <c r="BG2358" s="63"/>
      <c r="BH2358" s="63"/>
      <c r="BI2358" s="63"/>
      <c r="BJ2358" s="63"/>
      <c r="BK2358" s="63"/>
      <c r="BL2358" s="63"/>
      <c r="BM2358" s="63"/>
      <c r="BN2358" s="63"/>
      <c r="BO2358" s="63"/>
      <c r="BP2358" s="63"/>
      <c r="BQ2358" s="63"/>
      <c r="BR2358" s="63"/>
      <c r="BS2358" s="63"/>
      <c r="BT2358" s="63"/>
      <c r="BU2358" s="63"/>
      <c r="BV2358" s="63"/>
      <c r="BW2358" s="63"/>
      <c r="BX2358" s="63"/>
      <c r="BY2358" s="63"/>
      <c r="BZ2358" s="63"/>
      <c r="CA2358" s="63"/>
      <c r="CB2358" s="63"/>
      <c r="CC2358" s="63"/>
      <c r="CD2358" s="63"/>
      <c r="CE2358" s="63"/>
      <c r="CF2358" s="63"/>
      <c r="CG2358" s="63"/>
      <c r="CH2358" s="63"/>
      <c r="CI2358" s="63"/>
      <c r="CJ2358" s="63"/>
      <c r="CK2358" s="63"/>
      <c r="CL2358" s="63"/>
      <c r="CM2358" s="63"/>
      <c r="CN2358" s="63"/>
      <c r="CO2358" s="63"/>
      <c r="CP2358" s="63"/>
      <c r="CR2358" s="227"/>
      <c r="CS2358" s="74"/>
    </row>
    <row r="2359" spans="1:97" s="72" customFormat="1" ht="75.75" customHeight="1">
      <c r="A2359" s="63"/>
      <c r="B2359" s="63"/>
      <c r="C2359" s="63"/>
      <c r="D2359" s="63"/>
      <c r="E2359" s="63"/>
      <c r="F2359" s="63"/>
      <c r="G2359" s="63"/>
      <c r="H2359" s="63"/>
      <c r="I2359" s="63"/>
      <c r="J2359" s="63"/>
      <c r="K2359" s="63"/>
      <c r="L2359" s="63"/>
      <c r="M2359" s="63"/>
      <c r="N2359" s="63"/>
      <c r="O2359" s="63"/>
      <c r="P2359" s="63"/>
      <c r="Q2359" s="63"/>
      <c r="R2359" s="63"/>
      <c r="S2359" s="63"/>
      <c r="T2359" s="63"/>
      <c r="U2359" s="63"/>
      <c r="V2359" s="63"/>
      <c r="W2359" s="63"/>
      <c r="X2359" s="63"/>
      <c r="Y2359" s="63"/>
      <c r="Z2359" s="63"/>
      <c r="AA2359" s="63"/>
      <c r="AB2359" s="63"/>
      <c r="AC2359" s="63"/>
      <c r="AD2359" s="63"/>
      <c r="AE2359" s="63"/>
      <c r="AF2359" s="63"/>
      <c r="AG2359" s="63"/>
      <c r="AH2359" s="63"/>
      <c r="AI2359" s="63"/>
      <c r="AJ2359" s="63"/>
      <c r="AK2359" s="63"/>
      <c r="AL2359" s="63"/>
      <c r="AM2359" s="63"/>
      <c r="AN2359" s="63"/>
      <c r="AO2359" s="63"/>
      <c r="AP2359" s="63"/>
      <c r="AQ2359" s="63"/>
      <c r="AR2359" s="63"/>
      <c r="AS2359" s="63"/>
      <c r="AT2359" s="63"/>
      <c r="AU2359" s="63"/>
      <c r="AV2359" s="63"/>
      <c r="AW2359" s="63"/>
      <c r="AX2359" s="63"/>
      <c r="AY2359" s="63"/>
      <c r="AZ2359" s="63"/>
      <c r="BA2359" s="63"/>
      <c r="BB2359" s="63"/>
      <c r="BC2359" s="63"/>
      <c r="BD2359" s="63"/>
      <c r="BE2359" s="63"/>
      <c r="BF2359" s="63"/>
      <c r="BG2359" s="63"/>
      <c r="BH2359" s="63"/>
      <c r="BI2359" s="63"/>
      <c r="BJ2359" s="63"/>
      <c r="BK2359" s="63"/>
      <c r="BL2359" s="63"/>
      <c r="BM2359" s="63"/>
      <c r="BN2359" s="63"/>
      <c r="BO2359" s="63"/>
      <c r="BP2359" s="63"/>
      <c r="BQ2359" s="63"/>
      <c r="BR2359" s="63"/>
      <c r="BS2359" s="63"/>
      <c r="BT2359" s="63"/>
      <c r="BU2359" s="63"/>
      <c r="BV2359" s="63"/>
      <c r="BW2359" s="63"/>
      <c r="BX2359" s="63"/>
      <c r="BY2359" s="63"/>
      <c r="BZ2359" s="63"/>
      <c r="CA2359" s="63"/>
      <c r="CB2359" s="63"/>
      <c r="CC2359" s="63"/>
      <c r="CD2359" s="63"/>
      <c r="CE2359" s="63"/>
      <c r="CF2359" s="63"/>
      <c r="CG2359" s="63"/>
      <c r="CH2359" s="63"/>
      <c r="CI2359" s="63"/>
      <c r="CJ2359" s="63"/>
      <c r="CK2359" s="63"/>
      <c r="CL2359" s="63"/>
      <c r="CM2359" s="63"/>
      <c r="CN2359" s="63"/>
      <c r="CO2359" s="63"/>
      <c r="CP2359" s="63"/>
      <c r="CR2359" s="227"/>
      <c r="CS2359" s="74"/>
    </row>
    <row r="2360" spans="1:97" s="72" customFormat="1" ht="75.75" customHeight="1">
      <c r="A2360" s="63"/>
      <c r="B2360" s="63"/>
      <c r="C2360" s="63"/>
      <c r="D2360" s="63"/>
      <c r="E2360" s="63"/>
      <c r="F2360" s="63"/>
      <c r="G2360" s="63"/>
      <c r="H2360" s="63"/>
      <c r="I2360" s="63"/>
      <c r="J2360" s="63"/>
      <c r="K2360" s="63"/>
      <c r="L2360" s="63"/>
      <c r="M2360" s="63"/>
      <c r="N2360" s="63"/>
      <c r="O2360" s="63"/>
      <c r="P2360" s="63"/>
      <c r="Q2360" s="63"/>
      <c r="R2360" s="63"/>
      <c r="S2360" s="63"/>
      <c r="T2360" s="63"/>
      <c r="U2360" s="63"/>
      <c r="V2360" s="63"/>
      <c r="W2360" s="63"/>
      <c r="X2360" s="63"/>
      <c r="Y2360" s="63"/>
      <c r="Z2360" s="63"/>
      <c r="AA2360" s="63"/>
      <c r="AB2360" s="63"/>
      <c r="AC2360" s="63"/>
      <c r="AD2360" s="63"/>
      <c r="AE2360" s="63"/>
      <c r="AF2360" s="63"/>
      <c r="AG2360" s="63"/>
      <c r="AH2360" s="63"/>
      <c r="AI2360" s="63"/>
      <c r="AJ2360" s="63"/>
      <c r="AK2360" s="63"/>
      <c r="AL2360" s="63"/>
      <c r="AM2360" s="63"/>
      <c r="AN2360" s="63"/>
      <c r="AO2360" s="63"/>
      <c r="AP2360" s="63"/>
      <c r="AQ2360" s="63"/>
      <c r="AR2360" s="63"/>
      <c r="AS2360" s="63"/>
      <c r="AT2360" s="63"/>
      <c r="AU2360" s="63"/>
      <c r="AV2360" s="63"/>
      <c r="AW2360" s="63"/>
      <c r="AX2360" s="63"/>
      <c r="AY2360" s="63"/>
      <c r="AZ2360" s="63"/>
      <c r="BA2360" s="63"/>
      <c r="BB2360" s="63"/>
      <c r="BC2360" s="63"/>
      <c r="BD2360" s="63"/>
      <c r="BE2360" s="63"/>
      <c r="BF2360" s="63"/>
      <c r="BG2360" s="63"/>
      <c r="BH2360" s="63"/>
      <c r="BI2360" s="63"/>
      <c r="BJ2360" s="63"/>
      <c r="BK2360" s="63"/>
      <c r="BL2360" s="63"/>
      <c r="BM2360" s="63"/>
      <c r="BN2360" s="63"/>
      <c r="BO2360" s="63"/>
      <c r="BP2360" s="63"/>
      <c r="BQ2360" s="63"/>
      <c r="BR2360" s="63"/>
      <c r="BS2360" s="63"/>
      <c r="BT2360" s="63"/>
      <c r="BU2360" s="63"/>
      <c r="BV2360" s="63"/>
      <c r="BW2360" s="63"/>
      <c r="BX2360" s="63"/>
      <c r="BY2360" s="63"/>
      <c r="BZ2360" s="63"/>
      <c r="CA2360" s="63"/>
      <c r="CB2360" s="63"/>
      <c r="CC2360" s="63"/>
      <c r="CD2360" s="63"/>
      <c r="CE2360" s="63"/>
      <c r="CF2360" s="63"/>
      <c r="CG2360" s="63"/>
      <c r="CH2360" s="63"/>
      <c r="CI2360" s="63"/>
      <c r="CJ2360" s="63"/>
      <c r="CK2360" s="63"/>
      <c r="CL2360" s="63"/>
      <c r="CM2360" s="63"/>
      <c r="CN2360" s="63"/>
      <c r="CO2360" s="63"/>
      <c r="CP2360" s="63"/>
      <c r="CR2360" s="227"/>
      <c r="CS2360" s="74"/>
    </row>
    <row r="2361" spans="1:97" s="72" customFormat="1" ht="75.75" customHeight="1">
      <c r="A2361" s="63"/>
      <c r="B2361" s="63"/>
      <c r="C2361" s="63"/>
      <c r="D2361" s="63"/>
      <c r="E2361" s="63"/>
      <c r="F2361" s="63"/>
      <c r="G2361" s="63"/>
      <c r="H2361" s="63"/>
      <c r="I2361" s="63"/>
      <c r="J2361" s="63"/>
      <c r="K2361" s="63"/>
      <c r="L2361" s="63"/>
      <c r="M2361" s="63"/>
      <c r="N2361" s="63"/>
      <c r="O2361" s="63"/>
      <c r="P2361" s="63"/>
      <c r="Q2361" s="63"/>
      <c r="R2361" s="63"/>
      <c r="S2361" s="63"/>
      <c r="T2361" s="63"/>
      <c r="U2361" s="63"/>
      <c r="V2361" s="63"/>
      <c r="W2361" s="63"/>
      <c r="X2361" s="63"/>
      <c r="Y2361" s="63"/>
      <c r="Z2361" s="63"/>
      <c r="AA2361" s="63"/>
      <c r="AB2361" s="63"/>
      <c r="AC2361" s="63"/>
      <c r="AD2361" s="63"/>
      <c r="AE2361" s="63"/>
      <c r="AF2361" s="63"/>
      <c r="AG2361" s="63"/>
      <c r="AH2361" s="63"/>
      <c r="AI2361" s="63"/>
      <c r="AJ2361" s="63"/>
      <c r="AK2361" s="63"/>
      <c r="AL2361" s="63"/>
      <c r="AM2361" s="63"/>
      <c r="AN2361" s="63"/>
      <c r="AO2361" s="63"/>
      <c r="AP2361" s="63"/>
      <c r="AQ2361" s="63"/>
      <c r="AR2361" s="63"/>
      <c r="AS2361" s="63"/>
      <c r="AT2361" s="63"/>
      <c r="AU2361" s="63"/>
      <c r="AV2361" s="63"/>
      <c r="AW2361" s="63"/>
      <c r="AX2361" s="63"/>
      <c r="AY2361" s="63"/>
      <c r="AZ2361" s="63"/>
      <c r="BA2361" s="63"/>
      <c r="BB2361" s="63"/>
      <c r="BC2361" s="63"/>
      <c r="BD2361" s="63"/>
      <c r="BE2361" s="63"/>
      <c r="BF2361" s="63"/>
      <c r="BG2361" s="63"/>
      <c r="BH2361" s="63"/>
      <c r="BI2361" s="63"/>
      <c r="BJ2361" s="63"/>
      <c r="BK2361" s="63"/>
      <c r="BL2361" s="63"/>
      <c r="BM2361" s="63"/>
      <c r="BN2361" s="63"/>
      <c r="BO2361" s="63"/>
      <c r="BP2361" s="63"/>
      <c r="BQ2361" s="63"/>
      <c r="BR2361" s="63"/>
      <c r="BS2361" s="63"/>
      <c r="BT2361" s="63"/>
      <c r="BU2361" s="63"/>
      <c r="BV2361" s="63"/>
      <c r="BW2361" s="63"/>
      <c r="BX2361" s="63"/>
      <c r="BY2361" s="63"/>
      <c r="BZ2361" s="63"/>
      <c r="CA2361" s="63"/>
      <c r="CB2361" s="63"/>
      <c r="CC2361" s="63"/>
      <c r="CD2361" s="63"/>
      <c r="CE2361" s="63"/>
      <c r="CF2361" s="63"/>
      <c r="CG2361" s="63"/>
      <c r="CH2361" s="63"/>
      <c r="CI2361" s="63"/>
      <c r="CJ2361" s="63"/>
      <c r="CK2361" s="63"/>
      <c r="CL2361" s="63"/>
      <c r="CM2361" s="63"/>
      <c r="CN2361" s="63"/>
      <c r="CO2361" s="63"/>
      <c r="CP2361" s="63"/>
      <c r="CR2361" s="227"/>
      <c r="CS2361" s="74"/>
    </row>
    <row r="2362" spans="1:97" s="72" customFormat="1" ht="75.75" customHeight="1">
      <c r="A2362" s="63"/>
      <c r="B2362" s="63"/>
      <c r="C2362" s="63"/>
      <c r="D2362" s="63"/>
      <c r="E2362" s="63"/>
      <c r="F2362" s="63"/>
      <c r="G2362" s="63"/>
      <c r="H2362" s="63"/>
      <c r="I2362" s="63"/>
      <c r="J2362" s="63"/>
      <c r="K2362" s="63"/>
      <c r="L2362" s="63"/>
      <c r="M2362" s="63"/>
      <c r="N2362" s="63"/>
      <c r="O2362" s="63"/>
      <c r="P2362" s="63"/>
      <c r="Q2362" s="63"/>
      <c r="R2362" s="63"/>
      <c r="S2362" s="63"/>
      <c r="T2362" s="63"/>
      <c r="U2362" s="63"/>
      <c r="V2362" s="63"/>
      <c r="W2362" s="63"/>
      <c r="X2362" s="63"/>
      <c r="Y2362" s="63"/>
      <c r="Z2362" s="63"/>
      <c r="AA2362" s="63"/>
      <c r="AB2362" s="63"/>
      <c r="AC2362" s="63"/>
      <c r="AD2362" s="63"/>
      <c r="AE2362" s="63"/>
      <c r="AF2362" s="63"/>
      <c r="AG2362" s="63"/>
      <c r="AH2362" s="63"/>
      <c r="AI2362" s="63"/>
      <c r="AJ2362" s="63"/>
      <c r="AK2362" s="63"/>
      <c r="AL2362" s="63"/>
      <c r="AM2362" s="63"/>
      <c r="AN2362" s="63"/>
      <c r="AO2362" s="63"/>
      <c r="AP2362" s="63"/>
      <c r="AQ2362" s="63"/>
      <c r="AR2362" s="63"/>
      <c r="AS2362" s="63"/>
      <c r="AT2362" s="63"/>
      <c r="AU2362" s="63"/>
      <c r="AV2362" s="63"/>
      <c r="AW2362" s="63"/>
      <c r="AX2362" s="63"/>
      <c r="AY2362" s="63"/>
      <c r="AZ2362" s="63"/>
      <c r="BA2362" s="63"/>
      <c r="BB2362" s="63"/>
      <c r="BC2362" s="63"/>
      <c r="BD2362" s="63"/>
      <c r="BE2362" s="63"/>
      <c r="BF2362" s="63"/>
      <c r="BG2362" s="63"/>
      <c r="BH2362" s="63"/>
      <c r="BI2362" s="63"/>
      <c r="BJ2362" s="63"/>
      <c r="BK2362" s="63"/>
      <c r="BL2362" s="63"/>
      <c r="BM2362" s="63"/>
      <c r="BN2362" s="63"/>
      <c r="BO2362" s="63"/>
      <c r="BP2362" s="63"/>
      <c r="BQ2362" s="63"/>
      <c r="BR2362" s="63"/>
      <c r="BS2362" s="63"/>
      <c r="BT2362" s="63"/>
      <c r="BU2362" s="63"/>
      <c r="BV2362" s="63"/>
      <c r="BW2362" s="63"/>
      <c r="BX2362" s="63"/>
      <c r="BY2362" s="63"/>
      <c r="BZ2362" s="63"/>
      <c r="CA2362" s="63"/>
      <c r="CB2362" s="63"/>
      <c r="CC2362" s="63"/>
      <c r="CD2362" s="63"/>
      <c r="CE2362" s="63"/>
      <c r="CF2362" s="63"/>
      <c r="CG2362" s="63"/>
      <c r="CH2362" s="63"/>
      <c r="CI2362" s="63"/>
      <c r="CJ2362" s="63"/>
      <c r="CK2362" s="63"/>
      <c r="CL2362" s="63"/>
      <c r="CM2362" s="63"/>
      <c r="CN2362" s="63"/>
      <c r="CO2362" s="63"/>
      <c r="CP2362" s="63"/>
      <c r="CR2362" s="227"/>
      <c r="CS2362" s="74"/>
    </row>
    <row r="2363" spans="1:97" s="72" customFormat="1" ht="75.75" customHeight="1">
      <c r="A2363" s="63"/>
      <c r="B2363" s="63"/>
      <c r="C2363" s="63"/>
      <c r="D2363" s="63"/>
      <c r="E2363" s="63"/>
      <c r="F2363" s="63"/>
      <c r="G2363" s="63"/>
      <c r="H2363" s="63"/>
      <c r="I2363" s="63"/>
      <c r="J2363" s="63"/>
      <c r="K2363" s="63"/>
      <c r="L2363" s="63"/>
      <c r="M2363" s="63"/>
      <c r="N2363" s="63"/>
      <c r="O2363" s="63"/>
      <c r="P2363" s="63"/>
      <c r="Q2363" s="63"/>
      <c r="R2363" s="63"/>
      <c r="S2363" s="63"/>
      <c r="T2363" s="63"/>
      <c r="U2363" s="63"/>
      <c r="V2363" s="63"/>
      <c r="W2363" s="63"/>
      <c r="X2363" s="63"/>
      <c r="Y2363" s="63"/>
      <c r="Z2363" s="63"/>
      <c r="AA2363" s="63"/>
      <c r="AB2363" s="63"/>
      <c r="AC2363" s="63"/>
      <c r="AD2363" s="63"/>
      <c r="AE2363" s="63"/>
      <c r="AF2363" s="63"/>
      <c r="AG2363" s="63"/>
      <c r="AH2363" s="63"/>
      <c r="AI2363" s="63"/>
      <c r="AJ2363" s="63"/>
      <c r="AK2363" s="63"/>
      <c r="AL2363" s="63"/>
      <c r="AM2363" s="63"/>
      <c r="AN2363" s="63"/>
      <c r="AO2363" s="63"/>
      <c r="AP2363" s="63"/>
      <c r="AQ2363" s="63"/>
      <c r="AR2363" s="63"/>
      <c r="AS2363" s="63"/>
      <c r="AT2363" s="63"/>
      <c r="AU2363" s="63"/>
      <c r="AV2363" s="63"/>
      <c r="AW2363" s="63"/>
      <c r="AX2363" s="63"/>
      <c r="AY2363" s="63"/>
      <c r="AZ2363" s="63"/>
      <c r="BA2363" s="63"/>
      <c r="BB2363" s="63"/>
      <c r="BC2363" s="63"/>
      <c r="BD2363" s="63"/>
      <c r="BE2363" s="63"/>
      <c r="BF2363" s="63"/>
      <c r="BG2363" s="63"/>
      <c r="BH2363" s="63"/>
      <c r="BI2363" s="63"/>
      <c r="BJ2363" s="63"/>
      <c r="BK2363" s="63"/>
      <c r="BL2363" s="63"/>
      <c r="BM2363" s="63"/>
      <c r="BN2363" s="63"/>
      <c r="BO2363" s="63"/>
      <c r="BP2363" s="63"/>
      <c r="BQ2363" s="63"/>
      <c r="BR2363" s="63"/>
      <c r="BS2363" s="63"/>
      <c r="BT2363" s="63"/>
      <c r="BU2363" s="63"/>
      <c r="BV2363" s="63"/>
      <c r="BW2363" s="63"/>
      <c r="BX2363" s="63"/>
      <c r="BY2363" s="63"/>
      <c r="BZ2363" s="63"/>
      <c r="CA2363" s="63"/>
      <c r="CB2363" s="63"/>
      <c r="CC2363" s="63"/>
      <c r="CD2363" s="63"/>
      <c r="CE2363" s="63"/>
      <c r="CF2363" s="63"/>
      <c r="CG2363" s="63"/>
      <c r="CH2363" s="63"/>
      <c r="CI2363" s="63"/>
      <c r="CJ2363" s="63"/>
      <c r="CK2363" s="63"/>
      <c r="CL2363" s="63"/>
      <c r="CM2363" s="63"/>
      <c r="CN2363" s="63"/>
      <c r="CO2363" s="63"/>
      <c r="CP2363" s="63"/>
      <c r="CR2363" s="227"/>
      <c r="CS2363" s="74"/>
    </row>
    <row r="2364" spans="1:97" s="72" customFormat="1" ht="75.75" customHeight="1">
      <c r="A2364" s="63"/>
      <c r="B2364" s="63"/>
      <c r="C2364" s="63"/>
      <c r="D2364" s="63"/>
      <c r="E2364" s="63"/>
      <c r="F2364" s="63"/>
      <c r="G2364" s="63"/>
      <c r="H2364" s="63"/>
      <c r="I2364" s="63"/>
      <c r="J2364" s="63"/>
      <c r="K2364" s="63"/>
      <c r="L2364" s="63"/>
      <c r="M2364" s="63"/>
      <c r="N2364" s="63"/>
      <c r="O2364" s="63"/>
      <c r="P2364" s="63"/>
      <c r="Q2364" s="63"/>
      <c r="R2364" s="63"/>
      <c r="S2364" s="63"/>
      <c r="T2364" s="63"/>
      <c r="U2364" s="63"/>
      <c r="V2364" s="63"/>
      <c r="W2364" s="63"/>
      <c r="X2364" s="63"/>
      <c r="Y2364" s="63"/>
      <c r="Z2364" s="63"/>
      <c r="AA2364" s="63"/>
      <c r="AB2364" s="63"/>
      <c r="AC2364" s="63"/>
      <c r="AD2364" s="63"/>
      <c r="AE2364" s="63"/>
      <c r="AF2364" s="63"/>
      <c r="AG2364" s="63"/>
      <c r="AH2364" s="63"/>
      <c r="AI2364" s="63"/>
      <c r="AJ2364" s="63"/>
      <c r="AK2364" s="63"/>
      <c r="AL2364" s="63"/>
      <c r="AM2364" s="63"/>
      <c r="AN2364" s="63"/>
      <c r="AO2364" s="63"/>
      <c r="AP2364" s="63"/>
      <c r="AQ2364" s="63"/>
      <c r="AR2364" s="63"/>
      <c r="AS2364" s="63"/>
      <c r="AT2364" s="63"/>
      <c r="AU2364" s="63"/>
      <c r="AV2364" s="63"/>
      <c r="AW2364" s="63"/>
      <c r="AX2364" s="63"/>
      <c r="AY2364" s="63"/>
      <c r="AZ2364" s="63"/>
      <c r="BA2364" s="63"/>
      <c r="BB2364" s="63"/>
      <c r="BC2364" s="63"/>
      <c r="BD2364" s="63"/>
      <c r="BE2364" s="63"/>
      <c r="BF2364" s="63"/>
      <c r="BG2364" s="63"/>
      <c r="BH2364" s="63"/>
      <c r="BI2364" s="63"/>
      <c r="BJ2364" s="63"/>
      <c r="BK2364" s="63"/>
      <c r="BL2364" s="63"/>
      <c r="BM2364" s="63"/>
      <c r="BN2364" s="63"/>
      <c r="BO2364" s="63"/>
      <c r="BP2364" s="63"/>
      <c r="BQ2364" s="63"/>
      <c r="BR2364" s="63"/>
      <c r="BS2364" s="63"/>
      <c r="BT2364" s="63"/>
      <c r="BU2364" s="63"/>
      <c r="BV2364" s="63"/>
      <c r="BW2364" s="63"/>
      <c r="BX2364" s="63"/>
      <c r="BY2364" s="63"/>
      <c r="BZ2364" s="63"/>
      <c r="CA2364" s="63"/>
      <c r="CB2364" s="63"/>
      <c r="CC2364" s="63"/>
      <c r="CD2364" s="63"/>
      <c r="CE2364" s="63"/>
      <c r="CF2364" s="63"/>
      <c r="CG2364" s="63"/>
      <c r="CH2364" s="63"/>
      <c r="CI2364" s="63"/>
      <c r="CJ2364" s="63"/>
      <c r="CK2364" s="63"/>
      <c r="CL2364" s="63"/>
      <c r="CM2364" s="63"/>
      <c r="CN2364" s="63"/>
      <c r="CO2364" s="63"/>
      <c r="CP2364" s="63"/>
      <c r="CR2364" s="227"/>
      <c r="CS2364" s="74"/>
    </row>
    <row r="2365" spans="1:97" s="72" customFormat="1" ht="75.75" customHeight="1">
      <c r="A2365" s="63"/>
      <c r="B2365" s="63"/>
      <c r="C2365" s="63"/>
      <c r="D2365" s="63"/>
      <c r="E2365" s="63"/>
      <c r="F2365" s="63"/>
      <c r="G2365" s="63"/>
      <c r="H2365" s="63"/>
      <c r="I2365" s="63"/>
      <c r="J2365" s="63"/>
      <c r="K2365" s="63"/>
      <c r="L2365" s="63"/>
      <c r="M2365" s="63"/>
      <c r="N2365" s="63"/>
      <c r="O2365" s="63"/>
      <c r="P2365" s="63"/>
      <c r="Q2365" s="63"/>
      <c r="R2365" s="63"/>
      <c r="S2365" s="63"/>
      <c r="T2365" s="63"/>
      <c r="U2365" s="63"/>
      <c r="V2365" s="63"/>
      <c r="W2365" s="63"/>
      <c r="X2365" s="63"/>
      <c r="Y2365" s="63"/>
      <c r="Z2365" s="63"/>
      <c r="AA2365" s="63"/>
      <c r="AB2365" s="63"/>
      <c r="AC2365" s="63"/>
      <c r="AD2365" s="63"/>
      <c r="AE2365" s="63"/>
      <c r="AF2365" s="63"/>
      <c r="AG2365" s="63"/>
      <c r="AH2365" s="63"/>
      <c r="AI2365" s="63"/>
      <c r="AJ2365" s="63"/>
      <c r="AK2365" s="63"/>
      <c r="AL2365" s="63"/>
      <c r="AM2365" s="63"/>
      <c r="AN2365" s="63"/>
      <c r="AO2365" s="63"/>
      <c r="AP2365" s="63"/>
      <c r="AQ2365" s="63"/>
      <c r="AR2365" s="63"/>
      <c r="AS2365" s="63"/>
      <c r="AT2365" s="63"/>
      <c r="AU2365" s="63"/>
      <c r="AV2365" s="63"/>
      <c r="AW2365" s="63"/>
      <c r="AX2365" s="63"/>
      <c r="AY2365" s="63"/>
      <c r="AZ2365" s="63"/>
      <c r="BA2365" s="63"/>
      <c r="BB2365" s="63"/>
      <c r="BC2365" s="63"/>
      <c r="BD2365" s="63"/>
      <c r="BE2365" s="63"/>
      <c r="BF2365" s="63"/>
      <c r="BG2365" s="63"/>
      <c r="BH2365" s="63"/>
      <c r="BI2365" s="63"/>
      <c r="BJ2365" s="63"/>
      <c r="BK2365" s="63"/>
      <c r="BL2365" s="63"/>
      <c r="BM2365" s="63"/>
      <c r="BN2365" s="63"/>
      <c r="BO2365" s="63"/>
      <c r="BP2365" s="63"/>
      <c r="BQ2365" s="63"/>
      <c r="BR2365" s="63"/>
      <c r="BS2365" s="63"/>
      <c r="BT2365" s="63"/>
      <c r="BU2365" s="63"/>
      <c r="BV2365" s="63"/>
      <c r="BW2365" s="63"/>
      <c r="BX2365" s="63"/>
      <c r="BY2365" s="63"/>
      <c r="BZ2365" s="63"/>
      <c r="CA2365" s="63"/>
      <c r="CB2365" s="63"/>
      <c r="CC2365" s="63"/>
      <c r="CD2365" s="63"/>
      <c r="CE2365" s="63"/>
      <c r="CF2365" s="63"/>
      <c r="CG2365" s="63"/>
      <c r="CH2365" s="63"/>
      <c r="CI2365" s="63"/>
      <c r="CJ2365" s="63"/>
      <c r="CK2365" s="63"/>
      <c r="CL2365" s="63"/>
      <c r="CM2365" s="63"/>
      <c r="CN2365" s="63"/>
      <c r="CO2365" s="63"/>
      <c r="CP2365" s="63"/>
      <c r="CR2365" s="227"/>
      <c r="CS2365" s="74"/>
    </row>
    <row r="2366" spans="1:97" s="72" customFormat="1" ht="75.75" customHeight="1">
      <c r="A2366" s="63"/>
      <c r="B2366" s="63"/>
      <c r="C2366" s="63"/>
      <c r="D2366" s="63"/>
      <c r="E2366" s="63"/>
      <c r="F2366" s="63"/>
      <c r="G2366" s="63"/>
      <c r="H2366" s="63"/>
      <c r="I2366" s="63"/>
      <c r="J2366" s="63"/>
      <c r="K2366" s="63"/>
      <c r="L2366" s="63"/>
      <c r="M2366" s="63"/>
      <c r="N2366" s="63"/>
      <c r="O2366" s="63"/>
      <c r="P2366" s="63"/>
      <c r="Q2366" s="63"/>
      <c r="R2366" s="63"/>
      <c r="S2366" s="63"/>
      <c r="T2366" s="63"/>
      <c r="U2366" s="63"/>
      <c r="V2366" s="63"/>
      <c r="W2366" s="63"/>
      <c r="X2366" s="63"/>
      <c r="Y2366" s="63"/>
      <c r="Z2366" s="63"/>
      <c r="AA2366" s="63"/>
      <c r="AB2366" s="63"/>
      <c r="AC2366" s="63"/>
      <c r="AD2366" s="63"/>
      <c r="AE2366" s="63"/>
      <c r="AF2366" s="63"/>
      <c r="AG2366" s="63"/>
      <c r="AH2366" s="63"/>
      <c r="AI2366" s="63"/>
      <c r="AJ2366" s="63"/>
      <c r="AK2366" s="63"/>
      <c r="AL2366" s="63"/>
      <c r="AM2366" s="63"/>
      <c r="AN2366" s="63"/>
      <c r="AO2366" s="63"/>
      <c r="AP2366" s="63"/>
      <c r="AQ2366" s="63"/>
      <c r="AR2366" s="63"/>
      <c r="AS2366" s="63"/>
      <c r="AT2366" s="63"/>
      <c r="AU2366" s="63"/>
      <c r="AV2366" s="63"/>
      <c r="AW2366" s="63"/>
      <c r="AX2366" s="63"/>
      <c r="AY2366" s="63"/>
      <c r="AZ2366" s="63"/>
      <c r="BA2366" s="63"/>
      <c r="BB2366" s="63"/>
      <c r="BC2366" s="63"/>
      <c r="BD2366" s="63"/>
      <c r="BE2366" s="63"/>
      <c r="BF2366" s="63"/>
      <c r="BG2366" s="63"/>
      <c r="BH2366" s="63"/>
      <c r="BI2366" s="63"/>
      <c r="BJ2366" s="63"/>
      <c r="BK2366" s="63"/>
      <c r="BL2366" s="63"/>
      <c r="BM2366" s="63"/>
      <c r="BN2366" s="63"/>
      <c r="BO2366" s="63"/>
      <c r="BP2366" s="63"/>
      <c r="BQ2366" s="63"/>
      <c r="BR2366" s="63"/>
      <c r="BS2366" s="63"/>
      <c r="BT2366" s="63"/>
      <c r="BU2366" s="63"/>
      <c r="BV2366" s="63"/>
      <c r="BW2366" s="63"/>
      <c r="BX2366" s="63"/>
      <c r="BY2366" s="63"/>
      <c r="BZ2366" s="63"/>
      <c r="CA2366" s="63"/>
      <c r="CB2366" s="63"/>
      <c r="CC2366" s="63"/>
      <c r="CD2366" s="63"/>
      <c r="CE2366" s="63"/>
      <c r="CF2366" s="63"/>
      <c r="CG2366" s="63"/>
      <c r="CH2366" s="63"/>
      <c r="CI2366" s="63"/>
      <c r="CJ2366" s="63"/>
      <c r="CK2366" s="63"/>
      <c r="CL2366" s="63"/>
      <c r="CM2366" s="63"/>
      <c r="CN2366" s="63"/>
      <c r="CO2366" s="63"/>
      <c r="CP2366" s="63"/>
      <c r="CR2366" s="227"/>
      <c r="CS2366" s="74"/>
    </row>
    <row r="2367" spans="1:97" s="72" customFormat="1" ht="75.75" customHeight="1">
      <c r="A2367" s="63"/>
      <c r="B2367" s="63"/>
      <c r="C2367" s="63"/>
      <c r="D2367" s="63"/>
      <c r="E2367" s="63"/>
      <c r="F2367" s="63"/>
      <c r="G2367" s="63"/>
      <c r="H2367" s="63"/>
      <c r="I2367" s="63"/>
      <c r="J2367" s="63"/>
      <c r="K2367" s="63"/>
      <c r="L2367" s="63"/>
      <c r="M2367" s="63"/>
      <c r="N2367" s="63"/>
      <c r="O2367" s="63"/>
      <c r="P2367" s="63"/>
      <c r="Q2367" s="63"/>
      <c r="R2367" s="63"/>
      <c r="S2367" s="63"/>
      <c r="T2367" s="63"/>
      <c r="U2367" s="63"/>
      <c r="V2367" s="63"/>
      <c r="W2367" s="63"/>
      <c r="X2367" s="63"/>
      <c r="Y2367" s="63"/>
      <c r="Z2367" s="63"/>
      <c r="AA2367" s="63"/>
      <c r="AB2367" s="63"/>
      <c r="AC2367" s="63"/>
      <c r="AD2367" s="63"/>
      <c r="AE2367" s="63"/>
      <c r="AF2367" s="63"/>
      <c r="AG2367" s="63"/>
      <c r="AH2367" s="63"/>
      <c r="AI2367" s="63"/>
      <c r="AJ2367" s="63"/>
      <c r="AK2367" s="63"/>
      <c r="AL2367" s="63"/>
      <c r="AM2367" s="63"/>
      <c r="AN2367" s="63"/>
      <c r="AO2367" s="63"/>
      <c r="AP2367" s="63"/>
      <c r="AQ2367" s="63"/>
      <c r="AR2367" s="63"/>
      <c r="AS2367" s="63"/>
      <c r="AT2367" s="63"/>
      <c r="AU2367" s="63"/>
      <c r="AV2367" s="63"/>
      <c r="AW2367" s="63"/>
      <c r="AX2367" s="63"/>
      <c r="AY2367" s="63"/>
      <c r="AZ2367" s="63"/>
      <c r="BA2367" s="63"/>
      <c r="BB2367" s="63"/>
      <c r="BC2367" s="63"/>
      <c r="BD2367" s="63"/>
      <c r="BE2367" s="63"/>
      <c r="BF2367" s="63"/>
      <c r="BG2367" s="63"/>
      <c r="BH2367" s="63"/>
      <c r="BI2367" s="63"/>
      <c r="BJ2367" s="63"/>
      <c r="BK2367" s="63"/>
      <c r="BL2367" s="63"/>
      <c r="BM2367" s="63"/>
      <c r="BN2367" s="63"/>
      <c r="BO2367" s="63"/>
      <c r="BP2367" s="63"/>
      <c r="BQ2367" s="63"/>
      <c r="BR2367" s="63"/>
      <c r="BS2367" s="63"/>
      <c r="BT2367" s="63"/>
      <c r="BU2367" s="63"/>
      <c r="BV2367" s="63"/>
      <c r="BW2367" s="63"/>
      <c r="BX2367" s="63"/>
      <c r="BY2367" s="63"/>
      <c r="BZ2367" s="63"/>
      <c r="CA2367" s="63"/>
      <c r="CB2367" s="63"/>
      <c r="CC2367" s="63"/>
      <c r="CD2367" s="63"/>
      <c r="CE2367" s="63"/>
      <c r="CF2367" s="63"/>
      <c r="CG2367" s="63"/>
      <c r="CH2367" s="63"/>
      <c r="CI2367" s="63"/>
      <c r="CJ2367" s="63"/>
      <c r="CK2367" s="63"/>
      <c r="CL2367" s="63"/>
      <c r="CM2367" s="63"/>
      <c r="CN2367" s="63"/>
      <c r="CO2367" s="63"/>
      <c r="CP2367" s="63"/>
      <c r="CR2367" s="227"/>
      <c r="CS2367" s="74"/>
    </row>
    <row r="2368" spans="1:97" s="72" customFormat="1" ht="75.75" customHeight="1">
      <c r="A2368" s="63"/>
      <c r="B2368" s="63"/>
      <c r="C2368" s="63"/>
      <c r="D2368" s="63"/>
      <c r="E2368" s="63"/>
      <c r="F2368" s="63"/>
      <c r="G2368" s="63"/>
      <c r="H2368" s="63"/>
      <c r="I2368" s="63"/>
      <c r="J2368" s="63"/>
      <c r="K2368" s="63"/>
      <c r="L2368" s="63"/>
      <c r="M2368" s="63"/>
      <c r="N2368" s="63"/>
      <c r="O2368" s="63"/>
      <c r="P2368" s="63"/>
      <c r="Q2368" s="63"/>
      <c r="R2368" s="63"/>
      <c r="S2368" s="63"/>
      <c r="T2368" s="63"/>
      <c r="U2368" s="63"/>
      <c r="V2368" s="63"/>
      <c r="W2368" s="63"/>
      <c r="X2368" s="63"/>
      <c r="Y2368" s="63"/>
      <c r="Z2368" s="63"/>
      <c r="AA2368" s="63"/>
      <c r="AB2368" s="63"/>
      <c r="AC2368" s="63"/>
      <c r="AD2368" s="63"/>
      <c r="AE2368" s="63"/>
      <c r="AF2368" s="63"/>
      <c r="AG2368" s="63"/>
      <c r="AH2368" s="63"/>
      <c r="AI2368" s="63"/>
      <c r="AJ2368" s="63"/>
      <c r="AK2368" s="63"/>
      <c r="AL2368" s="63"/>
      <c r="AM2368" s="63"/>
      <c r="AN2368" s="63"/>
      <c r="AO2368" s="63"/>
      <c r="AP2368" s="63"/>
      <c r="AQ2368" s="63"/>
      <c r="AR2368" s="63"/>
      <c r="AS2368" s="63"/>
      <c r="AT2368" s="63"/>
      <c r="AU2368" s="63"/>
      <c r="AV2368" s="63"/>
      <c r="AW2368" s="63"/>
      <c r="AX2368" s="63"/>
      <c r="AY2368" s="63"/>
      <c r="AZ2368" s="63"/>
      <c r="BA2368" s="63"/>
      <c r="BB2368" s="63"/>
      <c r="BC2368" s="63"/>
      <c r="BD2368" s="63"/>
      <c r="BE2368" s="63"/>
      <c r="BF2368" s="63"/>
      <c r="BG2368" s="63"/>
      <c r="BH2368" s="63"/>
      <c r="BI2368" s="63"/>
      <c r="BJ2368" s="63"/>
      <c r="BK2368" s="63"/>
      <c r="BL2368" s="63"/>
      <c r="BM2368" s="63"/>
      <c r="BN2368" s="63"/>
      <c r="BO2368" s="63"/>
      <c r="BP2368" s="63"/>
      <c r="BQ2368" s="63"/>
      <c r="BR2368" s="63"/>
      <c r="BS2368" s="63"/>
      <c r="BT2368" s="63"/>
      <c r="BU2368" s="63"/>
      <c r="BV2368" s="63"/>
      <c r="BW2368" s="63"/>
      <c r="BX2368" s="63"/>
      <c r="BY2368" s="63"/>
      <c r="BZ2368" s="63"/>
      <c r="CA2368" s="63"/>
      <c r="CB2368" s="63"/>
      <c r="CC2368" s="63"/>
      <c r="CD2368" s="63"/>
      <c r="CE2368" s="63"/>
      <c r="CF2368" s="63"/>
      <c r="CG2368" s="63"/>
      <c r="CH2368" s="63"/>
      <c r="CI2368" s="63"/>
      <c r="CJ2368" s="63"/>
      <c r="CK2368" s="63"/>
      <c r="CL2368" s="63"/>
      <c r="CM2368" s="63"/>
      <c r="CN2368" s="63"/>
      <c r="CO2368" s="63"/>
      <c r="CP2368" s="63"/>
      <c r="CR2368" s="227"/>
      <c r="CS2368" s="74"/>
    </row>
    <row r="2369" spans="1:97" s="72" customFormat="1" ht="75.75" customHeight="1">
      <c r="A2369" s="63"/>
      <c r="B2369" s="63"/>
      <c r="C2369" s="63"/>
      <c r="D2369" s="63"/>
      <c r="E2369" s="63"/>
      <c r="F2369" s="63"/>
      <c r="G2369" s="63"/>
      <c r="H2369" s="63"/>
      <c r="I2369" s="63"/>
      <c r="J2369" s="63"/>
      <c r="K2369" s="63"/>
      <c r="L2369" s="63"/>
      <c r="M2369" s="63"/>
      <c r="N2369" s="63"/>
      <c r="O2369" s="63"/>
      <c r="P2369" s="63"/>
      <c r="Q2369" s="63"/>
      <c r="R2369" s="63"/>
      <c r="S2369" s="63"/>
      <c r="T2369" s="63"/>
      <c r="U2369" s="63"/>
      <c r="V2369" s="63"/>
      <c r="W2369" s="63"/>
      <c r="X2369" s="63"/>
      <c r="Y2369" s="63"/>
      <c r="Z2369" s="63"/>
      <c r="AA2369" s="63"/>
      <c r="AB2369" s="63"/>
      <c r="AC2369" s="63"/>
      <c r="AD2369" s="63"/>
      <c r="AE2369" s="63"/>
      <c r="AF2369" s="63"/>
      <c r="AG2369" s="63"/>
      <c r="AH2369" s="63"/>
      <c r="AI2369" s="63"/>
      <c r="AJ2369" s="63"/>
      <c r="AK2369" s="63"/>
      <c r="AL2369" s="63"/>
      <c r="AM2369" s="63"/>
      <c r="AN2369" s="63"/>
      <c r="AO2369" s="63"/>
      <c r="AP2369" s="63"/>
      <c r="AQ2369" s="63"/>
      <c r="AR2369" s="63"/>
      <c r="AS2369" s="63"/>
      <c r="AT2369" s="63"/>
      <c r="AU2369" s="63"/>
      <c r="AV2369" s="63"/>
      <c r="AW2369" s="63"/>
      <c r="AX2369" s="63"/>
      <c r="AY2369" s="63"/>
      <c r="AZ2369" s="63"/>
      <c r="BA2369" s="63"/>
      <c r="BB2369" s="63"/>
      <c r="BC2369" s="63"/>
      <c r="BD2369" s="63"/>
      <c r="BE2369" s="63"/>
      <c r="BF2369" s="63"/>
      <c r="BG2369" s="63"/>
      <c r="BH2369" s="63"/>
      <c r="BI2369" s="63"/>
      <c r="BJ2369" s="63"/>
      <c r="BK2369" s="63"/>
      <c r="BL2369" s="63"/>
      <c r="BM2369" s="63"/>
      <c r="BN2369" s="63"/>
      <c r="BO2369" s="63"/>
      <c r="BP2369" s="63"/>
      <c r="BQ2369" s="63"/>
      <c r="BR2369" s="63"/>
      <c r="BS2369" s="63"/>
      <c r="BT2369" s="63"/>
      <c r="BU2369" s="63"/>
      <c r="BV2369" s="63"/>
      <c r="BW2369" s="63"/>
      <c r="BX2369" s="63"/>
      <c r="BY2369" s="63"/>
      <c r="BZ2369" s="63"/>
      <c r="CA2369" s="63"/>
      <c r="CB2369" s="63"/>
      <c r="CC2369" s="63"/>
      <c r="CD2369" s="63"/>
      <c r="CE2369" s="63"/>
      <c r="CF2369" s="63"/>
      <c r="CG2369" s="63"/>
      <c r="CH2369" s="63"/>
      <c r="CI2369" s="63"/>
      <c r="CJ2369" s="63"/>
      <c r="CK2369" s="63"/>
      <c r="CL2369" s="63"/>
      <c r="CM2369" s="63"/>
      <c r="CN2369" s="63"/>
      <c r="CO2369" s="63"/>
      <c r="CP2369" s="63"/>
      <c r="CR2369" s="227"/>
      <c r="CS2369" s="74"/>
    </row>
    <row r="2370" spans="1:97" s="72" customFormat="1" ht="75.75" customHeight="1">
      <c r="A2370" s="63"/>
      <c r="B2370" s="63"/>
      <c r="C2370" s="63"/>
      <c r="D2370" s="63"/>
      <c r="E2370" s="63"/>
      <c r="F2370" s="63"/>
      <c r="G2370" s="63"/>
      <c r="H2370" s="63"/>
      <c r="I2370" s="63"/>
      <c r="J2370" s="63"/>
      <c r="K2370" s="63"/>
      <c r="L2370" s="63"/>
      <c r="M2370" s="63"/>
      <c r="N2370" s="63"/>
      <c r="O2370" s="63"/>
      <c r="P2370" s="63"/>
      <c r="Q2370" s="63"/>
      <c r="R2370" s="63"/>
      <c r="S2370" s="63"/>
      <c r="T2370" s="63"/>
      <c r="U2370" s="63"/>
      <c r="V2370" s="63"/>
      <c r="W2370" s="63"/>
      <c r="X2370" s="63"/>
      <c r="Y2370" s="63"/>
      <c r="Z2370" s="63"/>
      <c r="AA2370" s="63"/>
      <c r="AB2370" s="63"/>
      <c r="AC2370" s="63"/>
      <c r="AD2370" s="63"/>
      <c r="AE2370" s="63"/>
      <c r="AF2370" s="63"/>
      <c r="AG2370" s="63"/>
      <c r="AH2370" s="63"/>
      <c r="AI2370" s="63"/>
      <c r="AJ2370" s="63"/>
      <c r="AK2370" s="63"/>
      <c r="AL2370" s="63"/>
      <c r="AM2370" s="63"/>
      <c r="AN2370" s="63"/>
      <c r="AO2370" s="63"/>
      <c r="AP2370" s="63"/>
      <c r="AQ2370" s="63"/>
      <c r="AR2370" s="63"/>
      <c r="AS2370" s="63"/>
      <c r="AT2370" s="63"/>
      <c r="AU2370" s="63"/>
      <c r="AV2370" s="63"/>
      <c r="AW2370" s="63"/>
      <c r="AX2370" s="63"/>
      <c r="AY2370" s="63"/>
      <c r="AZ2370" s="63"/>
      <c r="BA2370" s="63"/>
      <c r="BB2370" s="63"/>
      <c r="BC2370" s="63"/>
      <c r="BD2370" s="63"/>
      <c r="BE2370" s="63"/>
      <c r="BF2370" s="63"/>
      <c r="BG2370" s="63"/>
      <c r="BH2370" s="63"/>
      <c r="BI2370" s="63"/>
      <c r="BJ2370" s="63"/>
      <c r="BK2370" s="63"/>
      <c r="BL2370" s="63"/>
      <c r="BM2370" s="63"/>
      <c r="BN2370" s="63"/>
      <c r="BO2370" s="63"/>
      <c r="BP2370" s="63"/>
      <c r="BQ2370" s="63"/>
      <c r="BR2370" s="63"/>
      <c r="BS2370" s="63"/>
      <c r="BT2370" s="63"/>
      <c r="BU2370" s="63"/>
      <c r="BV2370" s="63"/>
      <c r="BW2370" s="63"/>
      <c r="BX2370" s="63"/>
      <c r="BY2370" s="63"/>
      <c r="BZ2370" s="63"/>
      <c r="CA2370" s="63"/>
      <c r="CB2370" s="63"/>
      <c r="CC2370" s="63"/>
      <c r="CD2370" s="63"/>
      <c r="CE2370" s="63"/>
      <c r="CF2370" s="63"/>
      <c r="CG2370" s="63"/>
      <c r="CH2370" s="63"/>
      <c r="CI2370" s="63"/>
      <c r="CJ2370" s="63"/>
      <c r="CK2370" s="63"/>
      <c r="CL2370" s="63"/>
      <c r="CM2370" s="63"/>
      <c r="CN2370" s="63"/>
      <c r="CO2370" s="63"/>
      <c r="CP2370" s="63"/>
      <c r="CR2370" s="227"/>
      <c r="CS2370" s="74"/>
    </row>
    <row r="2371" spans="1:97" s="72" customFormat="1" ht="75.75" customHeight="1">
      <c r="A2371" s="63"/>
      <c r="B2371" s="63"/>
      <c r="C2371" s="63"/>
      <c r="D2371" s="63"/>
      <c r="E2371" s="63"/>
      <c r="F2371" s="63"/>
      <c r="G2371" s="63"/>
      <c r="H2371" s="63"/>
      <c r="I2371" s="63"/>
      <c r="J2371" s="63"/>
      <c r="K2371" s="63"/>
      <c r="L2371" s="63"/>
      <c r="M2371" s="63"/>
      <c r="N2371" s="63"/>
      <c r="O2371" s="63"/>
      <c r="P2371" s="63"/>
      <c r="Q2371" s="63"/>
      <c r="R2371" s="63"/>
      <c r="S2371" s="63"/>
      <c r="T2371" s="63"/>
      <c r="U2371" s="63"/>
      <c r="V2371" s="63"/>
      <c r="W2371" s="63"/>
      <c r="X2371" s="63"/>
      <c r="Y2371" s="63"/>
      <c r="Z2371" s="63"/>
      <c r="AA2371" s="63"/>
      <c r="AB2371" s="63"/>
      <c r="AC2371" s="63"/>
      <c r="AD2371" s="63"/>
      <c r="AE2371" s="63"/>
      <c r="AF2371" s="63"/>
      <c r="AG2371" s="63"/>
      <c r="AH2371" s="63"/>
      <c r="AI2371" s="63"/>
      <c r="AJ2371" s="63"/>
      <c r="AK2371" s="63"/>
      <c r="AL2371" s="63"/>
      <c r="AM2371" s="63"/>
      <c r="AN2371" s="63"/>
      <c r="AO2371" s="63"/>
      <c r="AP2371" s="63"/>
      <c r="AQ2371" s="63"/>
      <c r="AR2371" s="63"/>
      <c r="AS2371" s="63"/>
      <c r="AT2371" s="63"/>
      <c r="AU2371" s="63"/>
      <c r="AV2371" s="63"/>
      <c r="AW2371" s="63"/>
      <c r="AX2371" s="63"/>
      <c r="AY2371" s="63"/>
      <c r="AZ2371" s="63"/>
      <c r="BA2371" s="63"/>
      <c r="BB2371" s="63"/>
      <c r="BC2371" s="63"/>
      <c r="BD2371" s="63"/>
      <c r="BE2371" s="63"/>
      <c r="BF2371" s="63"/>
      <c r="BG2371" s="63"/>
      <c r="BH2371" s="63"/>
      <c r="BI2371" s="63"/>
      <c r="BJ2371" s="63"/>
      <c r="BK2371" s="63"/>
      <c r="BL2371" s="63"/>
      <c r="BM2371" s="63"/>
      <c r="BN2371" s="63"/>
      <c r="BO2371" s="63"/>
      <c r="BP2371" s="63"/>
      <c r="BQ2371" s="63"/>
      <c r="BR2371" s="63"/>
      <c r="BS2371" s="63"/>
      <c r="BT2371" s="63"/>
      <c r="BU2371" s="63"/>
      <c r="BV2371" s="63"/>
      <c r="BW2371" s="63"/>
      <c r="BX2371" s="63"/>
      <c r="BY2371" s="63"/>
      <c r="BZ2371" s="63"/>
      <c r="CA2371" s="63"/>
      <c r="CB2371" s="63"/>
      <c r="CC2371" s="63"/>
      <c r="CD2371" s="63"/>
      <c r="CE2371" s="63"/>
      <c r="CF2371" s="63"/>
      <c r="CG2371" s="63"/>
      <c r="CH2371" s="63"/>
      <c r="CI2371" s="63"/>
      <c r="CJ2371" s="63"/>
      <c r="CK2371" s="63"/>
      <c r="CL2371" s="63"/>
      <c r="CM2371" s="63"/>
      <c r="CN2371" s="63"/>
      <c r="CO2371" s="63"/>
      <c r="CP2371" s="63"/>
      <c r="CR2371" s="227"/>
      <c r="CS2371" s="74"/>
    </row>
    <row r="2372" spans="1:97" s="72" customFormat="1" ht="75.75" customHeight="1">
      <c r="A2372" s="63"/>
      <c r="B2372" s="63"/>
      <c r="C2372" s="63"/>
      <c r="D2372" s="63"/>
      <c r="E2372" s="63"/>
      <c r="F2372" s="63"/>
      <c r="G2372" s="63"/>
      <c r="H2372" s="63"/>
      <c r="I2372" s="63"/>
      <c r="J2372" s="63"/>
      <c r="K2372" s="63"/>
      <c r="L2372" s="63"/>
      <c r="M2372" s="63"/>
      <c r="N2372" s="63"/>
      <c r="O2372" s="63"/>
      <c r="P2372" s="63"/>
      <c r="Q2372" s="63"/>
      <c r="R2372" s="63"/>
      <c r="S2372" s="63"/>
      <c r="T2372" s="63"/>
      <c r="U2372" s="63"/>
      <c r="V2372" s="63"/>
      <c r="W2372" s="63"/>
      <c r="X2372" s="63"/>
      <c r="Y2372" s="63"/>
      <c r="Z2372" s="63"/>
      <c r="AA2372" s="63"/>
      <c r="AB2372" s="63"/>
      <c r="AC2372" s="63"/>
      <c r="AD2372" s="63"/>
      <c r="AE2372" s="63"/>
      <c r="AF2372" s="63"/>
      <c r="AG2372" s="63"/>
      <c r="AH2372" s="63"/>
      <c r="AI2372" s="63"/>
      <c r="AJ2372" s="63"/>
      <c r="AK2372" s="63"/>
      <c r="AL2372" s="63"/>
      <c r="AM2372" s="63"/>
      <c r="AN2372" s="63"/>
      <c r="AO2372" s="63"/>
      <c r="AP2372" s="63"/>
      <c r="AQ2372" s="63"/>
      <c r="AR2372" s="63"/>
      <c r="AS2372" s="63"/>
      <c r="AT2372" s="63"/>
      <c r="AU2372" s="63"/>
      <c r="AV2372" s="63"/>
      <c r="AW2372" s="63"/>
      <c r="AX2372" s="63"/>
      <c r="AY2372" s="63"/>
      <c r="AZ2372" s="63"/>
      <c r="BA2372" s="63"/>
      <c r="BB2372" s="63"/>
      <c r="BC2372" s="63"/>
      <c r="BD2372" s="63"/>
      <c r="BE2372" s="63"/>
      <c r="BF2372" s="63"/>
      <c r="BG2372" s="63"/>
      <c r="BH2372" s="63"/>
      <c r="BI2372" s="63"/>
      <c r="BJ2372" s="63"/>
      <c r="BK2372" s="63"/>
      <c r="BL2372" s="63"/>
      <c r="BM2372" s="63"/>
      <c r="BN2372" s="63"/>
      <c r="BO2372" s="63"/>
      <c r="BP2372" s="63"/>
      <c r="BQ2372" s="63"/>
      <c r="BR2372" s="63"/>
      <c r="BS2372" s="63"/>
      <c r="BT2372" s="63"/>
      <c r="BU2372" s="63"/>
      <c r="BV2372" s="63"/>
      <c r="BW2372" s="63"/>
      <c r="BX2372" s="63"/>
      <c r="BY2372" s="63"/>
      <c r="BZ2372" s="63"/>
      <c r="CA2372" s="63"/>
      <c r="CB2372" s="63"/>
      <c r="CC2372" s="63"/>
      <c r="CD2372" s="63"/>
      <c r="CE2372" s="63"/>
      <c r="CF2372" s="63"/>
      <c r="CG2372" s="63"/>
      <c r="CH2372" s="63"/>
      <c r="CI2372" s="63"/>
      <c r="CJ2372" s="63"/>
      <c r="CK2372" s="63"/>
      <c r="CL2372" s="63"/>
      <c r="CM2372" s="63"/>
      <c r="CN2372" s="63"/>
      <c r="CO2372" s="63"/>
      <c r="CP2372" s="63"/>
      <c r="CR2372" s="227"/>
      <c r="CS2372" s="74"/>
    </row>
    <row r="2373" spans="1:97" s="72" customFormat="1" ht="75.75" customHeight="1">
      <c r="A2373" s="63"/>
      <c r="B2373" s="63"/>
      <c r="C2373" s="63"/>
      <c r="D2373" s="63"/>
      <c r="E2373" s="63"/>
      <c r="F2373" s="63"/>
      <c r="G2373" s="63"/>
      <c r="H2373" s="63"/>
      <c r="I2373" s="63"/>
      <c r="J2373" s="63"/>
      <c r="K2373" s="63"/>
      <c r="L2373" s="63"/>
      <c r="M2373" s="63"/>
      <c r="N2373" s="63"/>
      <c r="O2373" s="63"/>
      <c r="P2373" s="63"/>
      <c r="Q2373" s="63"/>
      <c r="R2373" s="63"/>
      <c r="S2373" s="63"/>
      <c r="T2373" s="63"/>
      <c r="U2373" s="63"/>
      <c r="V2373" s="63"/>
      <c r="W2373" s="63"/>
      <c r="X2373" s="63"/>
      <c r="Y2373" s="63"/>
      <c r="Z2373" s="63"/>
      <c r="AA2373" s="63"/>
      <c r="AB2373" s="63"/>
      <c r="AC2373" s="63"/>
      <c r="AD2373" s="63"/>
      <c r="AE2373" s="63"/>
      <c r="AF2373" s="63"/>
      <c r="AG2373" s="63"/>
      <c r="AH2373" s="63"/>
      <c r="AI2373" s="63"/>
      <c r="AJ2373" s="63"/>
      <c r="AK2373" s="63"/>
      <c r="AL2373" s="63"/>
      <c r="AM2373" s="63"/>
      <c r="AN2373" s="63"/>
      <c r="AO2373" s="63"/>
      <c r="AP2373" s="63"/>
      <c r="AQ2373" s="63"/>
      <c r="AR2373" s="63"/>
      <c r="AS2373" s="63"/>
      <c r="AT2373" s="63"/>
      <c r="AU2373" s="63"/>
      <c r="AV2373" s="63"/>
      <c r="AW2373" s="63"/>
      <c r="AX2373" s="63"/>
      <c r="AY2373" s="63"/>
      <c r="AZ2373" s="63"/>
      <c r="BA2373" s="63"/>
      <c r="BB2373" s="63"/>
      <c r="BC2373" s="63"/>
      <c r="BD2373" s="63"/>
      <c r="BE2373" s="63"/>
      <c r="BF2373" s="63"/>
      <c r="BG2373" s="63"/>
      <c r="BH2373" s="63"/>
      <c r="BI2373" s="63"/>
      <c r="BJ2373" s="63"/>
      <c r="BK2373" s="63"/>
      <c r="BL2373" s="63"/>
      <c r="BM2373" s="63"/>
      <c r="BN2373" s="63"/>
      <c r="BO2373" s="63"/>
      <c r="BP2373" s="63"/>
      <c r="BQ2373" s="63"/>
      <c r="BR2373" s="63"/>
      <c r="BS2373" s="63"/>
      <c r="BT2373" s="63"/>
      <c r="BU2373" s="63"/>
      <c r="BV2373" s="63"/>
      <c r="BW2373" s="63"/>
      <c r="BX2373" s="63"/>
      <c r="BY2373" s="63"/>
      <c r="BZ2373" s="63"/>
      <c r="CA2373" s="63"/>
      <c r="CB2373" s="63"/>
      <c r="CC2373" s="63"/>
      <c r="CD2373" s="63"/>
      <c r="CE2373" s="63"/>
      <c r="CF2373" s="63"/>
      <c r="CG2373" s="63"/>
      <c r="CH2373" s="63"/>
      <c r="CI2373" s="63"/>
      <c r="CJ2373" s="63"/>
      <c r="CK2373" s="63"/>
      <c r="CL2373" s="63"/>
      <c r="CM2373" s="63"/>
      <c r="CN2373" s="63"/>
      <c r="CO2373" s="63"/>
      <c r="CP2373" s="63"/>
      <c r="CR2373" s="227"/>
      <c r="CS2373" s="74"/>
    </row>
    <row r="2374" spans="1:97" s="72" customFormat="1" ht="75.75" customHeight="1">
      <c r="A2374" s="63"/>
      <c r="B2374" s="63"/>
      <c r="C2374" s="63"/>
      <c r="D2374" s="63"/>
      <c r="E2374" s="63"/>
      <c r="F2374" s="63"/>
      <c r="G2374" s="63"/>
      <c r="H2374" s="63"/>
      <c r="I2374" s="63"/>
      <c r="J2374" s="63"/>
      <c r="K2374" s="63"/>
      <c r="L2374" s="63"/>
      <c r="M2374" s="63"/>
      <c r="N2374" s="63"/>
      <c r="O2374" s="63"/>
      <c r="P2374" s="63"/>
      <c r="Q2374" s="63"/>
      <c r="R2374" s="63"/>
      <c r="S2374" s="63"/>
      <c r="T2374" s="63"/>
      <c r="U2374" s="63"/>
      <c r="V2374" s="63"/>
      <c r="W2374" s="63"/>
      <c r="X2374" s="63"/>
      <c r="Y2374" s="63"/>
      <c r="Z2374" s="63"/>
      <c r="AA2374" s="63"/>
      <c r="AB2374" s="63"/>
      <c r="AC2374" s="63"/>
      <c r="AD2374" s="63"/>
      <c r="AE2374" s="63"/>
      <c r="AF2374" s="63"/>
      <c r="AG2374" s="63"/>
      <c r="AH2374" s="63"/>
      <c r="AI2374" s="63"/>
      <c r="AJ2374" s="63"/>
      <c r="AK2374" s="63"/>
      <c r="AL2374" s="63"/>
      <c r="AM2374" s="63"/>
      <c r="AN2374" s="63"/>
      <c r="AO2374" s="63"/>
      <c r="AP2374" s="63"/>
      <c r="AQ2374" s="63"/>
      <c r="AR2374" s="63"/>
      <c r="AS2374" s="63"/>
      <c r="AT2374" s="63"/>
      <c r="AU2374" s="63"/>
      <c r="AV2374" s="63"/>
      <c r="AW2374" s="63"/>
      <c r="AX2374" s="63"/>
      <c r="AY2374" s="63"/>
      <c r="AZ2374" s="63"/>
      <c r="BA2374" s="63"/>
      <c r="BB2374" s="63"/>
      <c r="BC2374" s="63"/>
      <c r="BD2374" s="63"/>
      <c r="BE2374" s="63"/>
      <c r="BF2374" s="63"/>
      <c r="BG2374" s="63"/>
      <c r="BH2374" s="63"/>
      <c r="BI2374" s="63"/>
      <c r="BJ2374" s="63"/>
      <c r="BK2374" s="63"/>
      <c r="BL2374" s="63"/>
      <c r="BM2374" s="63"/>
      <c r="BN2374" s="63"/>
      <c r="BO2374" s="63"/>
      <c r="BP2374" s="63"/>
      <c r="BQ2374" s="63"/>
      <c r="BR2374" s="63"/>
      <c r="BS2374" s="63"/>
      <c r="BT2374" s="63"/>
      <c r="BU2374" s="63"/>
      <c r="BV2374" s="63"/>
      <c r="BW2374" s="63"/>
      <c r="BX2374" s="63"/>
      <c r="BY2374" s="63"/>
      <c r="BZ2374" s="63"/>
      <c r="CA2374" s="63"/>
      <c r="CB2374" s="63"/>
      <c r="CC2374" s="63"/>
      <c r="CD2374" s="63"/>
      <c r="CE2374" s="63"/>
      <c r="CF2374" s="63"/>
      <c r="CG2374" s="63"/>
      <c r="CH2374" s="63"/>
      <c r="CI2374" s="63"/>
      <c r="CJ2374" s="63"/>
      <c r="CK2374" s="63"/>
      <c r="CL2374" s="63"/>
      <c r="CM2374" s="63"/>
      <c r="CN2374" s="63"/>
      <c r="CO2374" s="63"/>
      <c r="CP2374" s="63"/>
      <c r="CR2374" s="227"/>
      <c r="CS2374" s="74"/>
    </row>
    <row r="2375" spans="1:97" s="72" customFormat="1" ht="75.75" customHeight="1">
      <c r="A2375" s="63"/>
      <c r="B2375" s="63"/>
      <c r="C2375" s="63"/>
      <c r="D2375" s="63"/>
      <c r="E2375" s="63"/>
      <c r="F2375" s="63"/>
      <c r="G2375" s="63"/>
      <c r="H2375" s="63"/>
      <c r="I2375" s="63"/>
      <c r="J2375" s="63"/>
      <c r="K2375" s="63"/>
      <c r="L2375" s="63"/>
      <c r="M2375" s="63"/>
      <c r="N2375" s="63"/>
      <c r="O2375" s="63"/>
      <c r="P2375" s="63"/>
      <c r="Q2375" s="63"/>
      <c r="R2375" s="63"/>
      <c r="S2375" s="63"/>
      <c r="T2375" s="63"/>
      <c r="U2375" s="63"/>
      <c r="V2375" s="63"/>
      <c r="W2375" s="63"/>
      <c r="X2375" s="63"/>
      <c r="Y2375" s="63"/>
      <c r="Z2375" s="63"/>
      <c r="AA2375" s="63"/>
      <c r="AB2375" s="63"/>
      <c r="AC2375" s="63"/>
      <c r="AD2375" s="63"/>
      <c r="AE2375" s="63"/>
      <c r="AF2375" s="63"/>
      <c r="AG2375" s="63"/>
      <c r="AH2375" s="63"/>
      <c r="AI2375" s="63"/>
      <c r="AJ2375" s="63"/>
      <c r="AK2375" s="63"/>
      <c r="AL2375" s="63"/>
      <c r="AM2375" s="63"/>
      <c r="AN2375" s="63"/>
      <c r="AO2375" s="63"/>
      <c r="AP2375" s="63"/>
      <c r="AQ2375" s="63"/>
      <c r="AR2375" s="63"/>
      <c r="AS2375" s="63"/>
      <c r="AT2375" s="63"/>
      <c r="AU2375" s="63"/>
      <c r="AV2375" s="63"/>
      <c r="AW2375" s="63"/>
      <c r="AX2375" s="63"/>
      <c r="AY2375" s="63"/>
      <c r="AZ2375" s="63"/>
      <c r="BA2375" s="63"/>
      <c r="BB2375" s="63"/>
      <c r="BC2375" s="63"/>
      <c r="BD2375" s="63"/>
      <c r="BE2375" s="63"/>
      <c r="BF2375" s="63"/>
      <c r="BG2375" s="63"/>
      <c r="BH2375" s="63"/>
      <c r="BI2375" s="63"/>
      <c r="BJ2375" s="63"/>
      <c r="BK2375" s="63"/>
      <c r="BL2375" s="63"/>
      <c r="BM2375" s="63"/>
      <c r="BN2375" s="63"/>
      <c r="BO2375" s="63"/>
      <c r="BP2375" s="63"/>
      <c r="BQ2375" s="63"/>
      <c r="BR2375" s="63"/>
      <c r="BS2375" s="63"/>
      <c r="BT2375" s="63"/>
      <c r="BU2375" s="63"/>
      <c r="BV2375" s="63"/>
      <c r="BW2375" s="63"/>
      <c r="BX2375" s="63"/>
      <c r="BY2375" s="63"/>
      <c r="BZ2375" s="63"/>
      <c r="CA2375" s="63"/>
      <c r="CB2375" s="63"/>
      <c r="CC2375" s="63"/>
      <c r="CD2375" s="63"/>
      <c r="CE2375" s="63"/>
      <c r="CF2375" s="63"/>
      <c r="CG2375" s="63"/>
      <c r="CH2375" s="63"/>
      <c r="CI2375" s="63"/>
      <c r="CJ2375" s="63"/>
      <c r="CK2375" s="63"/>
      <c r="CL2375" s="63"/>
      <c r="CM2375" s="63"/>
      <c r="CN2375" s="63"/>
      <c r="CO2375" s="63"/>
      <c r="CP2375" s="63"/>
      <c r="CR2375" s="227"/>
      <c r="CS2375" s="74"/>
    </row>
    <row r="2376" spans="1:97" s="72" customFormat="1" ht="75.75" customHeight="1">
      <c r="A2376" s="63"/>
      <c r="B2376" s="63"/>
      <c r="C2376" s="63"/>
      <c r="D2376" s="63"/>
      <c r="E2376" s="63"/>
      <c r="F2376" s="63"/>
      <c r="G2376" s="63"/>
      <c r="H2376" s="63"/>
      <c r="I2376" s="63"/>
      <c r="J2376" s="63"/>
      <c r="K2376" s="63"/>
      <c r="L2376" s="63"/>
      <c r="M2376" s="63"/>
      <c r="N2376" s="63"/>
      <c r="O2376" s="63"/>
      <c r="P2376" s="63"/>
      <c r="Q2376" s="63"/>
      <c r="R2376" s="63"/>
      <c r="S2376" s="63"/>
      <c r="T2376" s="63"/>
      <c r="U2376" s="63"/>
      <c r="V2376" s="63"/>
      <c r="W2376" s="63"/>
      <c r="X2376" s="63"/>
      <c r="Y2376" s="63"/>
      <c r="Z2376" s="63"/>
      <c r="AA2376" s="63"/>
      <c r="AB2376" s="63"/>
      <c r="AC2376" s="63"/>
      <c r="AD2376" s="63"/>
      <c r="AE2376" s="63"/>
      <c r="AF2376" s="63"/>
      <c r="AG2376" s="63"/>
      <c r="AH2376" s="63"/>
      <c r="AI2376" s="63"/>
      <c r="AJ2376" s="63"/>
      <c r="AK2376" s="63"/>
      <c r="AL2376" s="63"/>
      <c r="AM2376" s="63"/>
      <c r="AN2376" s="63"/>
      <c r="AO2376" s="63"/>
      <c r="AP2376" s="63"/>
      <c r="AQ2376" s="63"/>
      <c r="AR2376" s="63"/>
      <c r="AS2376" s="63"/>
      <c r="AT2376" s="63"/>
      <c r="AU2376" s="63"/>
      <c r="AV2376" s="63"/>
      <c r="AW2376" s="63"/>
      <c r="AX2376" s="63"/>
      <c r="AY2376" s="63"/>
      <c r="AZ2376" s="63"/>
      <c r="BA2376" s="63"/>
      <c r="BB2376" s="63"/>
      <c r="BC2376" s="63"/>
      <c r="BD2376" s="63"/>
      <c r="BE2376" s="63"/>
      <c r="BF2376" s="63"/>
      <c r="BG2376" s="63"/>
      <c r="BH2376" s="63"/>
      <c r="BI2376" s="63"/>
      <c r="BJ2376" s="63"/>
      <c r="BK2376" s="63"/>
      <c r="BL2376" s="63"/>
      <c r="BM2376" s="63"/>
      <c r="BN2376" s="63"/>
      <c r="BO2376" s="63"/>
      <c r="BP2376" s="63"/>
      <c r="BQ2376" s="63"/>
      <c r="BR2376" s="63"/>
      <c r="BS2376" s="63"/>
      <c r="BT2376" s="63"/>
      <c r="BU2376" s="63"/>
      <c r="BV2376" s="63"/>
      <c r="BW2376" s="63"/>
      <c r="BX2376" s="63"/>
      <c r="BY2376" s="63"/>
      <c r="BZ2376" s="63"/>
      <c r="CA2376" s="63"/>
      <c r="CB2376" s="63"/>
      <c r="CC2376" s="63"/>
      <c r="CD2376" s="63"/>
      <c r="CE2376" s="63"/>
      <c r="CF2376" s="63"/>
      <c r="CG2376" s="63"/>
      <c r="CH2376" s="63"/>
      <c r="CI2376" s="63"/>
      <c r="CJ2376" s="63"/>
      <c r="CK2376" s="63"/>
      <c r="CL2376" s="63"/>
      <c r="CM2376" s="63"/>
      <c r="CN2376" s="63"/>
      <c r="CO2376" s="63"/>
      <c r="CP2376" s="63"/>
      <c r="CR2376" s="227"/>
      <c r="CS2376" s="74"/>
    </row>
    <row r="2377" spans="1:97" s="72" customFormat="1" ht="75.75" customHeight="1">
      <c r="A2377" s="63"/>
      <c r="B2377" s="63"/>
      <c r="C2377" s="63"/>
      <c r="D2377" s="63"/>
      <c r="E2377" s="63"/>
      <c r="F2377" s="63"/>
      <c r="G2377" s="63"/>
      <c r="H2377" s="63"/>
      <c r="I2377" s="63"/>
      <c r="J2377" s="63"/>
      <c r="K2377" s="63"/>
      <c r="L2377" s="63"/>
      <c r="M2377" s="63"/>
      <c r="N2377" s="63"/>
      <c r="O2377" s="63"/>
      <c r="P2377" s="63"/>
      <c r="Q2377" s="63"/>
      <c r="R2377" s="63"/>
      <c r="S2377" s="63"/>
      <c r="T2377" s="63"/>
      <c r="U2377" s="63"/>
      <c r="V2377" s="63"/>
      <c r="W2377" s="63"/>
      <c r="X2377" s="63"/>
      <c r="Y2377" s="63"/>
      <c r="Z2377" s="63"/>
      <c r="AA2377" s="63"/>
      <c r="AB2377" s="63"/>
      <c r="AC2377" s="63"/>
      <c r="AD2377" s="63"/>
      <c r="AE2377" s="63"/>
      <c r="AF2377" s="63"/>
      <c r="AG2377" s="63"/>
      <c r="AH2377" s="63"/>
      <c r="AI2377" s="63"/>
      <c r="AJ2377" s="63"/>
      <c r="AK2377" s="63"/>
      <c r="AL2377" s="63"/>
      <c r="AM2377" s="63"/>
      <c r="AN2377" s="63"/>
      <c r="AO2377" s="63"/>
      <c r="AP2377" s="63"/>
      <c r="AQ2377" s="63"/>
      <c r="AR2377" s="63"/>
      <c r="AS2377" s="63"/>
      <c r="AT2377" s="63"/>
      <c r="AU2377" s="63"/>
      <c r="AV2377" s="63"/>
      <c r="AW2377" s="63"/>
      <c r="AX2377" s="63"/>
      <c r="AY2377" s="63"/>
      <c r="AZ2377" s="63"/>
      <c r="BA2377" s="63"/>
      <c r="BB2377" s="63"/>
      <c r="BC2377" s="63"/>
      <c r="BD2377" s="63"/>
      <c r="BE2377" s="63"/>
      <c r="BF2377" s="63"/>
      <c r="BG2377" s="63"/>
      <c r="BH2377" s="63"/>
      <c r="BI2377" s="63"/>
      <c r="BJ2377" s="63"/>
      <c r="BK2377" s="63"/>
      <c r="BL2377" s="63"/>
      <c r="BM2377" s="63"/>
      <c r="BN2377" s="63"/>
      <c r="BO2377" s="63"/>
      <c r="BP2377" s="63"/>
      <c r="BQ2377" s="63"/>
      <c r="BR2377" s="63"/>
      <c r="BS2377" s="63"/>
      <c r="BT2377" s="63"/>
      <c r="BU2377" s="63"/>
      <c r="BV2377" s="63"/>
      <c r="BW2377" s="63"/>
      <c r="BX2377" s="63"/>
      <c r="BY2377" s="63"/>
      <c r="BZ2377" s="63"/>
      <c r="CA2377" s="63"/>
      <c r="CB2377" s="63"/>
      <c r="CC2377" s="63"/>
      <c r="CD2377" s="63"/>
      <c r="CE2377" s="63"/>
      <c r="CF2377" s="63"/>
      <c r="CG2377" s="63"/>
      <c r="CH2377" s="63"/>
      <c r="CI2377" s="63"/>
      <c r="CJ2377" s="63"/>
      <c r="CK2377" s="63"/>
      <c r="CL2377" s="63"/>
      <c r="CM2377" s="63"/>
      <c r="CN2377" s="63"/>
      <c r="CO2377" s="63"/>
      <c r="CP2377" s="63"/>
      <c r="CR2377" s="227"/>
      <c r="CS2377" s="74"/>
    </row>
    <row r="2378" spans="1:97" s="72" customFormat="1" ht="75.75" customHeight="1">
      <c r="A2378" s="63"/>
      <c r="B2378" s="63"/>
      <c r="C2378" s="63"/>
      <c r="D2378" s="63"/>
      <c r="E2378" s="63"/>
      <c r="F2378" s="63"/>
      <c r="G2378" s="63"/>
      <c r="H2378" s="63"/>
      <c r="I2378" s="63"/>
      <c r="J2378" s="63"/>
      <c r="K2378" s="63"/>
      <c r="L2378" s="63"/>
      <c r="M2378" s="63"/>
      <c r="N2378" s="63"/>
      <c r="O2378" s="63"/>
      <c r="P2378" s="63"/>
      <c r="Q2378" s="63"/>
      <c r="R2378" s="63"/>
      <c r="S2378" s="63"/>
      <c r="T2378" s="63"/>
      <c r="U2378" s="63"/>
      <c r="V2378" s="63"/>
      <c r="W2378" s="63"/>
      <c r="X2378" s="63"/>
      <c r="Y2378" s="63"/>
      <c r="Z2378" s="63"/>
      <c r="AA2378" s="63"/>
      <c r="AB2378" s="63"/>
      <c r="AC2378" s="63"/>
      <c r="AD2378" s="63"/>
      <c r="AE2378" s="63"/>
      <c r="AF2378" s="63"/>
      <c r="AG2378" s="63"/>
      <c r="AH2378" s="63"/>
      <c r="AI2378" s="63"/>
      <c r="AJ2378" s="63"/>
      <c r="AK2378" s="63"/>
      <c r="AL2378" s="63"/>
      <c r="AM2378" s="63"/>
      <c r="AN2378" s="63"/>
      <c r="AO2378" s="63"/>
      <c r="AP2378" s="63"/>
      <c r="AQ2378" s="63"/>
      <c r="AR2378" s="63"/>
      <c r="AS2378" s="63"/>
      <c r="AT2378" s="63"/>
      <c r="AU2378" s="63"/>
      <c r="AV2378" s="63"/>
      <c r="AW2378" s="63"/>
      <c r="AX2378" s="63"/>
      <c r="AY2378" s="63"/>
      <c r="AZ2378" s="63"/>
      <c r="BA2378" s="63"/>
      <c r="BB2378" s="63"/>
      <c r="BC2378" s="63"/>
      <c r="BD2378" s="63"/>
      <c r="BE2378" s="63"/>
      <c r="BF2378" s="63"/>
      <c r="BG2378" s="63"/>
      <c r="BH2378" s="63"/>
      <c r="BI2378" s="63"/>
      <c r="BJ2378" s="63"/>
      <c r="BK2378" s="63"/>
      <c r="BL2378" s="63"/>
      <c r="BM2378" s="63"/>
      <c r="BN2378" s="63"/>
      <c r="BO2378" s="63"/>
      <c r="BP2378" s="63"/>
      <c r="BQ2378" s="63"/>
      <c r="BR2378" s="63"/>
      <c r="BS2378" s="63"/>
      <c r="BT2378" s="63"/>
      <c r="BU2378" s="63"/>
      <c r="BV2378" s="63"/>
      <c r="BW2378" s="63"/>
      <c r="BX2378" s="63"/>
      <c r="BY2378" s="63"/>
      <c r="BZ2378" s="63"/>
      <c r="CA2378" s="63"/>
      <c r="CB2378" s="63"/>
      <c r="CC2378" s="63"/>
      <c r="CD2378" s="63"/>
      <c r="CE2378" s="63"/>
      <c r="CF2378" s="63"/>
      <c r="CG2378" s="63"/>
      <c r="CH2378" s="63"/>
      <c r="CI2378" s="63"/>
      <c r="CJ2378" s="63"/>
      <c r="CK2378" s="63"/>
      <c r="CL2378" s="63"/>
      <c r="CM2378" s="63"/>
      <c r="CN2378" s="63"/>
      <c r="CO2378" s="63"/>
      <c r="CP2378" s="63"/>
      <c r="CR2378" s="227"/>
      <c r="CS2378" s="74"/>
    </row>
    <row r="2379" spans="1:97" s="72" customFormat="1" ht="75.75" customHeight="1">
      <c r="A2379" s="63"/>
      <c r="B2379" s="63"/>
      <c r="C2379" s="63"/>
      <c r="D2379" s="63"/>
      <c r="E2379" s="63"/>
      <c r="F2379" s="63"/>
      <c r="G2379" s="63"/>
      <c r="H2379" s="63"/>
      <c r="I2379" s="63"/>
      <c r="J2379" s="63"/>
      <c r="K2379" s="63"/>
      <c r="L2379" s="63"/>
      <c r="M2379" s="63"/>
      <c r="N2379" s="63"/>
      <c r="O2379" s="63"/>
      <c r="P2379" s="63"/>
      <c r="Q2379" s="63"/>
      <c r="R2379" s="63"/>
      <c r="S2379" s="63"/>
      <c r="T2379" s="63"/>
      <c r="U2379" s="63"/>
      <c r="V2379" s="63"/>
      <c r="W2379" s="63"/>
      <c r="X2379" s="63"/>
      <c r="Y2379" s="63"/>
      <c r="Z2379" s="63"/>
      <c r="AA2379" s="63"/>
      <c r="AB2379" s="63"/>
      <c r="AC2379" s="63"/>
      <c r="AD2379" s="63"/>
      <c r="AE2379" s="63"/>
      <c r="AF2379" s="63"/>
      <c r="AG2379" s="63"/>
      <c r="AH2379" s="63"/>
      <c r="AI2379" s="63"/>
      <c r="AJ2379" s="63"/>
      <c r="AK2379" s="63"/>
      <c r="AL2379" s="63"/>
      <c r="AM2379" s="63"/>
      <c r="AN2379" s="63"/>
      <c r="AO2379" s="63"/>
      <c r="AP2379" s="63"/>
      <c r="AQ2379" s="63"/>
      <c r="AR2379" s="63"/>
      <c r="AS2379" s="63"/>
      <c r="AT2379" s="63"/>
      <c r="AU2379" s="63"/>
      <c r="AV2379" s="63"/>
      <c r="AW2379" s="63"/>
      <c r="AX2379" s="63"/>
      <c r="AY2379" s="63"/>
      <c r="AZ2379" s="63"/>
      <c r="BA2379" s="63"/>
      <c r="BB2379" s="63"/>
      <c r="BC2379" s="63"/>
      <c r="BD2379" s="63"/>
      <c r="BE2379" s="63"/>
      <c r="BF2379" s="63"/>
      <c r="BG2379" s="63"/>
      <c r="BH2379" s="63"/>
      <c r="BI2379" s="63"/>
      <c r="BJ2379" s="63"/>
      <c r="BK2379" s="63"/>
      <c r="BL2379" s="63"/>
      <c r="BM2379" s="63"/>
      <c r="BN2379" s="63"/>
      <c r="BO2379" s="63"/>
      <c r="BP2379" s="63"/>
      <c r="BQ2379" s="63"/>
      <c r="BR2379" s="63"/>
      <c r="BS2379" s="63"/>
      <c r="BT2379" s="63"/>
      <c r="BU2379" s="63"/>
      <c r="BV2379" s="63"/>
      <c r="BW2379" s="63"/>
      <c r="BX2379" s="63"/>
      <c r="BY2379" s="63"/>
      <c r="BZ2379" s="63"/>
      <c r="CA2379" s="63"/>
      <c r="CB2379" s="63"/>
      <c r="CC2379" s="63"/>
      <c r="CD2379" s="63"/>
      <c r="CE2379" s="63"/>
      <c r="CF2379" s="63"/>
      <c r="CG2379" s="63"/>
      <c r="CH2379" s="63"/>
      <c r="CI2379" s="63"/>
      <c r="CJ2379" s="63"/>
      <c r="CK2379" s="63"/>
      <c r="CL2379" s="63"/>
      <c r="CM2379" s="63"/>
      <c r="CN2379" s="63"/>
      <c r="CO2379" s="63"/>
      <c r="CP2379" s="63"/>
      <c r="CR2379" s="227"/>
      <c r="CS2379" s="74"/>
    </row>
    <row r="2380" spans="1:97" s="72" customFormat="1" ht="75.75" customHeight="1">
      <c r="A2380" s="63"/>
      <c r="B2380" s="63"/>
      <c r="C2380" s="63"/>
      <c r="D2380" s="63"/>
      <c r="E2380" s="63"/>
      <c r="F2380" s="63"/>
      <c r="G2380" s="63"/>
      <c r="H2380" s="63"/>
      <c r="I2380" s="63"/>
      <c r="J2380" s="63"/>
      <c r="K2380" s="63"/>
      <c r="L2380" s="63"/>
      <c r="M2380" s="63"/>
      <c r="N2380" s="63"/>
      <c r="O2380" s="63"/>
      <c r="P2380" s="63"/>
      <c r="Q2380" s="63"/>
      <c r="R2380" s="63"/>
      <c r="S2380" s="63"/>
      <c r="T2380" s="63"/>
      <c r="U2380" s="63"/>
      <c r="V2380" s="63"/>
      <c r="W2380" s="63"/>
      <c r="X2380" s="63"/>
      <c r="Y2380" s="63"/>
      <c r="Z2380" s="63"/>
      <c r="AA2380" s="63"/>
      <c r="AB2380" s="63"/>
      <c r="AC2380" s="63"/>
      <c r="AD2380" s="63"/>
      <c r="AE2380" s="63"/>
      <c r="AF2380" s="63"/>
      <c r="AG2380" s="63"/>
      <c r="AH2380" s="63"/>
      <c r="AI2380" s="63"/>
      <c r="AJ2380" s="63"/>
      <c r="AK2380" s="63"/>
      <c r="AL2380" s="63"/>
      <c r="AM2380" s="63"/>
      <c r="AN2380" s="63"/>
      <c r="AO2380" s="63"/>
      <c r="AP2380" s="63"/>
      <c r="AQ2380" s="63"/>
      <c r="AR2380" s="63"/>
      <c r="AS2380" s="63"/>
      <c r="AT2380" s="63"/>
      <c r="AU2380" s="63"/>
      <c r="AV2380" s="63"/>
      <c r="AW2380" s="63"/>
      <c r="AX2380" s="63"/>
      <c r="AY2380" s="63"/>
      <c r="AZ2380" s="63"/>
      <c r="BA2380" s="63"/>
      <c r="BB2380" s="63"/>
      <c r="BC2380" s="63"/>
      <c r="BD2380" s="63"/>
      <c r="BE2380" s="63"/>
      <c r="BF2380" s="63"/>
      <c r="BG2380" s="63"/>
      <c r="BH2380" s="63"/>
      <c r="BI2380" s="63"/>
      <c r="BJ2380" s="63"/>
      <c r="BK2380" s="63"/>
      <c r="BL2380" s="63"/>
      <c r="BM2380" s="63"/>
      <c r="BN2380" s="63"/>
      <c r="BO2380" s="63"/>
      <c r="BP2380" s="63"/>
      <c r="BQ2380" s="63"/>
      <c r="BR2380" s="63"/>
      <c r="BS2380" s="63"/>
      <c r="BT2380" s="63"/>
      <c r="BU2380" s="63"/>
      <c r="BV2380" s="63"/>
      <c r="BW2380" s="63"/>
      <c r="BX2380" s="63"/>
      <c r="BY2380" s="63"/>
      <c r="BZ2380" s="63"/>
      <c r="CA2380" s="63"/>
      <c r="CB2380" s="63"/>
      <c r="CC2380" s="63"/>
      <c r="CD2380" s="63"/>
      <c r="CE2380" s="63"/>
      <c r="CF2380" s="63"/>
      <c r="CG2380" s="63"/>
      <c r="CH2380" s="63"/>
      <c r="CI2380" s="63"/>
      <c r="CJ2380" s="63"/>
      <c r="CK2380" s="63"/>
      <c r="CL2380" s="63"/>
      <c r="CM2380" s="63"/>
      <c r="CN2380" s="63"/>
      <c r="CO2380" s="63"/>
      <c r="CP2380" s="63"/>
      <c r="CR2380" s="227"/>
      <c r="CS2380" s="74"/>
    </row>
    <row r="2381" spans="1:97" s="72" customFormat="1" ht="75.75" customHeight="1">
      <c r="A2381" s="63"/>
      <c r="B2381" s="63"/>
      <c r="C2381" s="63"/>
      <c r="D2381" s="63"/>
      <c r="E2381" s="63"/>
      <c r="F2381" s="63"/>
      <c r="G2381" s="63"/>
      <c r="H2381" s="63"/>
      <c r="I2381" s="63"/>
      <c r="J2381" s="63"/>
      <c r="K2381" s="63"/>
      <c r="L2381" s="63"/>
      <c r="M2381" s="63"/>
      <c r="N2381" s="63"/>
      <c r="O2381" s="63"/>
      <c r="P2381" s="63"/>
      <c r="Q2381" s="63"/>
      <c r="R2381" s="63"/>
      <c r="S2381" s="63"/>
      <c r="T2381" s="63"/>
      <c r="U2381" s="63"/>
      <c r="V2381" s="63"/>
      <c r="W2381" s="63"/>
      <c r="X2381" s="63"/>
      <c r="Y2381" s="63"/>
      <c r="Z2381" s="63"/>
      <c r="AA2381" s="63"/>
      <c r="AB2381" s="63"/>
      <c r="AC2381" s="63"/>
      <c r="AD2381" s="63"/>
      <c r="AE2381" s="63"/>
      <c r="AF2381" s="63"/>
      <c r="AG2381" s="63"/>
      <c r="AH2381" s="63"/>
      <c r="AI2381" s="63"/>
      <c r="AJ2381" s="63"/>
      <c r="AK2381" s="63"/>
      <c r="AL2381" s="63"/>
      <c r="AM2381" s="63"/>
      <c r="AN2381" s="63"/>
      <c r="AO2381" s="63"/>
      <c r="AP2381" s="63"/>
      <c r="AQ2381" s="63"/>
      <c r="AR2381" s="63"/>
      <c r="AS2381" s="63"/>
      <c r="AT2381" s="63"/>
      <c r="AU2381" s="63"/>
      <c r="AV2381" s="63"/>
      <c r="AW2381" s="63"/>
      <c r="AX2381" s="63"/>
      <c r="AY2381" s="63"/>
      <c r="AZ2381" s="63"/>
      <c r="BA2381" s="63"/>
      <c r="BB2381" s="63"/>
      <c r="BC2381" s="63"/>
      <c r="BD2381" s="63"/>
      <c r="BE2381" s="63"/>
      <c r="BF2381" s="63"/>
      <c r="BG2381" s="63"/>
      <c r="BH2381" s="63"/>
      <c r="BI2381" s="63"/>
      <c r="BJ2381" s="63"/>
      <c r="BK2381" s="63"/>
      <c r="BL2381" s="63"/>
      <c r="BM2381" s="63"/>
      <c r="BN2381" s="63"/>
      <c r="BO2381" s="63"/>
      <c r="BP2381" s="63"/>
      <c r="BQ2381" s="63"/>
      <c r="BR2381" s="63"/>
      <c r="BS2381" s="63"/>
      <c r="BT2381" s="63"/>
      <c r="BU2381" s="63"/>
      <c r="BV2381" s="63"/>
      <c r="BW2381" s="63"/>
      <c r="BX2381" s="63"/>
      <c r="BY2381" s="63"/>
      <c r="BZ2381" s="63"/>
      <c r="CA2381" s="63"/>
      <c r="CB2381" s="63"/>
      <c r="CC2381" s="63"/>
      <c r="CD2381" s="63"/>
      <c r="CE2381" s="63"/>
      <c r="CF2381" s="63"/>
      <c r="CG2381" s="63"/>
      <c r="CH2381" s="63"/>
      <c r="CI2381" s="63"/>
      <c r="CJ2381" s="63"/>
      <c r="CK2381" s="63"/>
      <c r="CL2381" s="63"/>
      <c r="CM2381" s="63"/>
      <c r="CN2381" s="63"/>
      <c r="CO2381" s="63"/>
      <c r="CP2381" s="63"/>
      <c r="CR2381" s="227"/>
      <c r="CS2381" s="74"/>
    </row>
    <row r="2382" spans="1:97" s="72" customFormat="1" ht="75.75" customHeight="1">
      <c r="A2382" s="63"/>
      <c r="B2382" s="63"/>
      <c r="C2382" s="63"/>
      <c r="D2382" s="63"/>
      <c r="E2382" s="63"/>
      <c r="F2382" s="63"/>
      <c r="G2382" s="63"/>
      <c r="H2382" s="63"/>
      <c r="I2382" s="63"/>
      <c r="J2382" s="63"/>
      <c r="K2382" s="63"/>
      <c r="L2382" s="63"/>
      <c r="M2382" s="63"/>
      <c r="N2382" s="63"/>
      <c r="O2382" s="63"/>
      <c r="P2382" s="63"/>
      <c r="Q2382" s="63"/>
      <c r="R2382" s="63"/>
      <c r="S2382" s="63"/>
      <c r="T2382" s="63"/>
      <c r="U2382" s="63"/>
      <c r="V2382" s="63"/>
      <c r="W2382" s="63"/>
      <c r="X2382" s="63"/>
      <c r="Y2382" s="63"/>
      <c r="Z2382" s="63"/>
      <c r="AA2382" s="63"/>
      <c r="AB2382" s="63"/>
      <c r="AC2382" s="63"/>
      <c r="AD2382" s="63"/>
      <c r="AE2382" s="63"/>
      <c r="AF2382" s="63"/>
      <c r="AG2382" s="63"/>
      <c r="AH2382" s="63"/>
      <c r="AI2382" s="63"/>
      <c r="AJ2382" s="63"/>
      <c r="AK2382" s="63"/>
      <c r="AL2382" s="63"/>
      <c r="AM2382" s="63"/>
      <c r="AN2382" s="63"/>
      <c r="AO2382" s="63"/>
      <c r="AP2382" s="63"/>
      <c r="AQ2382" s="63"/>
      <c r="AR2382" s="63"/>
      <c r="AS2382" s="63"/>
      <c r="AT2382" s="63"/>
      <c r="AU2382" s="63"/>
      <c r="AV2382" s="63"/>
      <c r="AW2382" s="63"/>
      <c r="AX2382" s="63"/>
      <c r="AY2382" s="63"/>
      <c r="AZ2382" s="63"/>
      <c r="BA2382" s="63"/>
      <c r="BB2382" s="63"/>
      <c r="BC2382" s="63"/>
      <c r="BD2382" s="63"/>
      <c r="BE2382" s="63"/>
      <c r="BF2382" s="63"/>
      <c r="BG2382" s="63"/>
      <c r="BH2382" s="63"/>
      <c r="BI2382" s="63"/>
      <c r="BJ2382" s="63"/>
      <c r="BK2382" s="63"/>
      <c r="BL2382" s="63"/>
      <c r="BM2382" s="63"/>
      <c r="BN2382" s="63"/>
      <c r="BO2382" s="63"/>
      <c r="BP2382" s="63"/>
      <c r="BQ2382" s="63"/>
      <c r="BR2382" s="63"/>
      <c r="BS2382" s="63"/>
      <c r="BT2382" s="63"/>
      <c r="BU2382" s="63"/>
      <c r="BV2382" s="63"/>
      <c r="BW2382" s="63"/>
      <c r="BX2382" s="63"/>
      <c r="BY2382" s="63"/>
      <c r="BZ2382" s="63"/>
      <c r="CA2382" s="63"/>
      <c r="CB2382" s="63"/>
      <c r="CC2382" s="63"/>
      <c r="CD2382" s="63"/>
      <c r="CE2382" s="63"/>
      <c r="CF2382" s="63"/>
      <c r="CG2382" s="63"/>
      <c r="CH2382" s="63"/>
      <c r="CI2382" s="63"/>
      <c r="CJ2382" s="63"/>
      <c r="CK2382" s="63"/>
      <c r="CL2382" s="63"/>
      <c r="CM2382" s="63"/>
      <c r="CN2382" s="63"/>
      <c r="CO2382" s="63"/>
      <c r="CP2382" s="63"/>
      <c r="CR2382" s="227"/>
      <c r="CS2382" s="74"/>
    </row>
    <row r="2383" spans="1:97" s="72" customFormat="1" ht="75.75" customHeight="1">
      <c r="A2383" s="63"/>
      <c r="B2383" s="63"/>
      <c r="C2383" s="63"/>
      <c r="D2383" s="63"/>
      <c r="E2383" s="63"/>
      <c r="F2383" s="63"/>
      <c r="G2383" s="63"/>
      <c r="H2383" s="63"/>
      <c r="I2383" s="63"/>
      <c r="J2383" s="63"/>
      <c r="K2383" s="63"/>
      <c r="L2383" s="63"/>
      <c r="M2383" s="63"/>
      <c r="N2383" s="63"/>
      <c r="O2383" s="63"/>
      <c r="P2383" s="63"/>
      <c r="Q2383" s="63"/>
      <c r="R2383" s="63"/>
      <c r="S2383" s="63"/>
      <c r="T2383" s="63"/>
      <c r="U2383" s="63"/>
      <c r="V2383" s="63"/>
      <c r="W2383" s="63"/>
      <c r="X2383" s="63"/>
      <c r="Y2383" s="63"/>
      <c r="Z2383" s="63"/>
      <c r="AA2383" s="63"/>
      <c r="AB2383" s="63"/>
      <c r="AC2383" s="63"/>
      <c r="AD2383" s="63"/>
      <c r="AE2383" s="63"/>
      <c r="AF2383" s="63"/>
      <c r="AG2383" s="63"/>
      <c r="AH2383" s="63"/>
      <c r="AI2383" s="63"/>
      <c r="AJ2383" s="63"/>
      <c r="AK2383" s="63"/>
      <c r="AL2383" s="63"/>
      <c r="AM2383" s="63"/>
      <c r="AN2383" s="63"/>
      <c r="AO2383" s="63"/>
      <c r="AP2383" s="63"/>
      <c r="AQ2383" s="63"/>
      <c r="AR2383" s="63"/>
      <c r="AS2383" s="63"/>
      <c r="AT2383" s="63"/>
      <c r="AU2383" s="63"/>
      <c r="AV2383" s="63"/>
      <c r="AW2383" s="63"/>
      <c r="AX2383" s="63"/>
      <c r="AY2383" s="63"/>
      <c r="AZ2383" s="63"/>
      <c r="BA2383" s="63"/>
      <c r="BB2383" s="63"/>
      <c r="BC2383" s="63"/>
      <c r="BD2383" s="63"/>
      <c r="BE2383" s="63"/>
      <c r="BF2383" s="63"/>
      <c r="BG2383" s="63"/>
      <c r="BH2383" s="63"/>
      <c r="BI2383" s="63"/>
      <c r="BJ2383" s="63"/>
      <c r="BK2383" s="63"/>
      <c r="BL2383" s="63"/>
      <c r="BM2383" s="63"/>
      <c r="BN2383" s="63"/>
      <c r="BO2383" s="63"/>
      <c r="BP2383" s="63"/>
      <c r="BQ2383" s="63"/>
      <c r="BR2383" s="63"/>
      <c r="BS2383" s="63"/>
      <c r="BT2383" s="63"/>
      <c r="BU2383" s="63"/>
      <c r="BV2383" s="63"/>
      <c r="BW2383" s="63"/>
      <c r="BX2383" s="63"/>
      <c r="BY2383" s="63"/>
      <c r="BZ2383" s="63"/>
      <c r="CA2383" s="63"/>
      <c r="CB2383" s="63"/>
      <c r="CC2383" s="63"/>
      <c r="CD2383" s="63"/>
      <c r="CE2383" s="63"/>
      <c r="CF2383" s="63"/>
      <c r="CG2383" s="63"/>
      <c r="CH2383" s="63"/>
      <c r="CI2383" s="63"/>
      <c r="CJ2383" s="63"/>
      <c r="CK2383" s="63"/>
      <c r="CL2383" s="63"/>
      <c r="CM2383" s="63"/>
      <c r="CN2383" s="63"/>
      <c r="CO2383" s="63"/>
      <c r="CP2383" s="63"/>
      <c r="CR2383" s="227"/>
      <c r="CS2383" s="74"/>
    </row>
    <row r="2384" spans="1:97" s="72" customFormat="1" ht="75.75" customHeight="1">
      <c r="A2384" s="63"/>
      <c r="B2384" s="63"/>
      <c r="C2384" s="63"/>
      <c r="D2384" s="63"/>
      <c r="E2384" s="63"/>
      <c r="F2384" s="63"/>
      <c r="G2384" s="63"/>
      <c r="H2384" s="63"/>
      <c r="I2384" s="63"/>
      <c r="J2384" s="63"/>
      <c r="K2384" s="63"/>
      <c r="L2384" s="63"/>
      <c r="M2384" s="63"/>
      <c r="N2384" s="63"/>
      <c r="O2384" s="63"/>
      <c r="P2384" s="63"/>
      <c r="Q2384" s="63"/>
      <c r="R2384" s="63"/>
      <c r="S2384" s="63"/>
      <c r="T2384" s="63"/>
      <c r="U2384" s="63"/>
      <c r="V2384" s="63"/>
      <c r="W2384" s="63"/>
      <c r="X2384" s="63"/>
      <c r="Y2384" s="63"/>
      <c r="Z2384" s="63"/>
      <c r="AA2384" s="63"/>
      <c r="AB2384" s="63"/>
      <c r="AC2384" s="63"/>
      <c r="AD2384" s="63"/>
      <c r="AE2384" s="63"/>
      <c r="AF2384" s="63"/>
      <c r="AG2384" s="63"/>
      <c r="AH2384" s="63"/>
      <c r="AI2384" s="63"/>
      <c r="AJ2384" s="63"/>
      <c r="AK2384" s="63"/>
      <c r="AL2384" s="63"/>
      <c r="AM2384" s="63"/>
      <c r="AN2384" s="63"/>
      <c r="AO2384" s="63"/>
      <c r="AP2384" s="63"/>
      <c r="AQ2384" s="63"/>
      <c r="AR2384" s="63"/>
      <c r="AS2384" s="63"/>
      <c r="AT2384" s="63"/>
      <c r="AU2384" s="63"/>
      <c r="AV2384" s="63"/>
      <c r="AW2384" s="63"/>
      <c r="AX2384" s="63"/>
      <c r="AY2384" s="63"/>
      <c r="AZ2384" s="63"/>
      <c r="BA2384" s="63"/>
      <c r="BB2384" s="63"/>
      <c r="BC2384" s="63"/>
      <c r="BD2384" s="63"/>
      <c r="BE2384" s="63"/>
      <c r="BF2384" s="63"/>
      <c r="BG2384" s="63"/>
      <c r="BH2384" s="63"/>
      <c r="BI2384" s="63"/>
      <c r="BJ2384" s="63"/>
      <c r="BK2384" s="63"/>
      <c r="BL2384" s="63"/>
      <c r="BM2384" s="63"/>
      <c r="BN2384" s="63"/>
      <c r="BO2384" s="63"/>
      <c r="BP2384" s="63"/>
      <c r="BQ2384" s="63"/>
      <c r="BR2384" s="63"/>
      <c r="BS2384" s="63"/>
      <c r="BT2384" s="63"/>
      <c r="BU2384" s="63"/>
      <c r="BV2384" s="63"/>
      <c r="BW2384" s="63"/>
      <c r="BX2384" s="63"/>
      <c r="BY2384" s="63"/>
      <c r="BZ2384" s="63"/>
      <c r="CA2384" s="63"/>
      <c r="CB2384" s="63"/>
      <c r="CC2384" s="63"/>
      <c r="CD2384" s="63"/>
      <c r="CE2384" s="63"/>
      <c r="CF2384" s="63"/>
      <c r="CG2384" s="63"/>
      <c r="CH2384" s="63"/>
      <c r="CI2384" s="63"/>
      <c r="CJ2384" s="63"/>
      <c r="CK2384" s="63"/>
      <c r="CL2384" s="63"/>
      <c r="CM2384" s="63"/>
      <c r="CN2384" s="63"/>
      <c r="CO2384" s="63"/>
      <c r="CP2384" s="63"/>
      <c r="CR2384" s="227"/>
      <c r="CS2384" s="74"/>
    </row>
    <row r="2385" spans="1:97" s="72" customFormat="1" ht="75.75" customHeight="1">
      <c r="A2385" s="63"/>
      <c r="B2385" s="63"/>
      <c r="C2385" s="63"/>
      <c r="D2385" s="63"/>
      <c r="E2385" s="63"/>
      <c r="F2385" s="63"/>
      <c r="G2385" s="63"/>
      <c r="H2385" s="63"/>
      <c r="I2385" s="63"/>
      <c r="J2385" s="63"/>
      <c r="K2385" s="63"/>
      <c r="L2385" s="63"/>
      <c r="M2385" s="63"/>
      <c r="N2385" s="63"/>
      <c r="O2385" s="63"/>
      <c r="P2385" s="63"/>
      <c r="Q2385" s="63"/>
      <c r="R2385" s="63"/>
      <c r="S2385" s="63"/>
      <c r="T2385" s="63"/>
      <c r="U2385" s="63"/>
      <c r="V2385" s="63"/>
      <c r="W2385" s="63"/>
      <c r="X2385" s="63"/>
      <c r="Y2385" s="63"/>
      <c r="Z2385" s="63"/>
      <c r="AA2385" s="63"/>
      <c r="AB2385" s="63"/>
      <c r="AC2385" s="63"/>
      <c r="AD2385" s="63"/>
      <c r="AE2385" s="63"/>
      <c r="AF2385" s="63"/>
      <c r="AG2385" s="63"/>
      <c r="AH2385" s="63"/>
      <c r="AI2385" s="63"/>
      <c r="AJ2385" s="63"/>
      <c r="AK2385" s="63"/>
      <c r="AL2385" s="63"/>
      <c r="AM2385" s="63"/>
      <c r="AN2385" s="63"/>
      <c r="AO2385" s="63"/>
      <c r="AP2385" s="63"/>
      <c r="AQ2385" s="63"/>
      <c r="AR2385" s="63"/>
      <c r="AS2385" s="63"/>
      <c r="AT2385" s="63"/>
      <c r="AU2385" s="63"/>
      <c r="AV2385" s="63"/>
      <c r="AW2385" s="63"/>
      <c r="AX2385" s="63"/>
      <c r="AY2385" s="63"/>
      <c r="AZ2385" s="63"/>
      <c r="BA2385" s="63"/>
      <c r="BB2385" s="63"/>
      <c r="BC2385" s="63"/>
      <c r="BD2385" s="63"/>
      <c r="BE2385" s="63"/>
      <c r="BF2385" s="63"/>
      <c r="BG2385" s="63"/>
      <c r="BH2385" s="63"/>
      <c r="BI2385" s="63"/>
      <c r="BJ2385" s="63"/>
      <c r="BK2385" s="63"/>
      <c r="BL2385" s="63"/>
      <c r="BM2385" s="63"/>
      <c r="BN2385" s="63"/>
      <c r="BO2385" s="63"/>
      <c r="BP2385" s="63"/>
      <c r="BQ2385" s="63"/>
      <c r="BR2385" s="63"/>
      <c r="BS2385" s="63"/>
      <c r="BT2385" s="63"/>
      <c r="BU2385" s="63"/>
      <c r="BV2385" s="63"/>
      <c r="BW2385" s="63"/>
      <c r="BX2385" s="63"/>
      <c r="BY2385" s="63"/>
      <c r="BZ2385" s="63"/>
      <c r="CA2385" s="63"/>
      <c r="CB2385" s="63"/>
      <c r="CC2385" s="63"/>
      <c r="CD2385" s="63"/>
      <c r="CE2385" s="63"/>
      <c r="CF2385" s="63"/>
      <c r="CG2385" s="63"/>
      <c r="CH2385" s="63"/>
      <c r="CI2385" s="63"/>
      <c r="CJ2385" s="63"/>
      <c r="CK2385" s="63"/>
      <c r="CL2385" s="63"/>
      <c r="CM2385" s="63"/>
      <c r="CN2385" s="63"/>
      <c r="CO2385" s="63"/>
      <c r="CP2385" s="63"/>
      <c r="CR2385" s="227"/>
      <c r="CS2385" s="74"/>
    </row>
    <row r="2386" spans="1:97" s="72" customFormat="1" ht="75.75" customHeight="1">
      <c r="A2386" s="63"/>
      <c r="B2386" s="63"/>
      <c r="C2386" s="63"/>
      <c r="D2386" s="63"/>
      <c r="E2386" s="63"/>
      <c r="F2386" s="63"/>
      <c r="G2386" s="63"/>
      <c r="H2386" s="63"/>
      <c r="I2386" s="63"/>
      <c r="J2386" s="63"/>
      <c r="K2386" s="63"/>
      <c r="L2386" s="63"/>
      <c r="M2386" s="63"/>
      <c r="N2386" s="63"/>
      <c r="O2386" s="63"/>
      <c r="P2386" s="63"/>
      <c r="Q2386" s="63"/>
      <c r="R2386" s="63"/>
      <c r="S2386" s="63"/>
      <c r="T2386" s="63"/>
      <c r="U2386" s="63"/>
      <c r="V2386" s="63"/>
      <c r="W2386" s="63"/>
      <c r="X2386" s="63"/>
      <c r="Y2386" s="63"/>
      <c r="Z2386" s="63"/>
      <c r="AA2386" s="63"/>
      <c r="AB2386" s="63"/>
      <c r="AC2386" s="63"/>
      <c r="AD2386" s="63"/>
      <c r="AE2386" s="63"/>
      <c r="AF2386" s="63"/>
      <c r="AG2386" s="63"/>
      <c r="AH2386" s="63"/>
      <c r="AI2386" s="63"/>
      <c r="AJ2386" s="63"/>
      <c r="AK2386" s="63"/>
      <c r="AL2386" s="63"/>
      <c r="AM2386" s="63"/>
      <c r="AN2386" s="63"/>
      <c r="AO2386" s="63"/>
      <c r="AP2386" s="63"/>
      <c r="AQ2386" s="63"/>
      <c r="AR2386" s="63"/>
      <c r="AS2386" s="63"/>
      <c r="AT2386" s="63"/>
      <c r="AU2386" s="63"/>
      <c r="AV2386" s="63"/>
      <c r="AW2386" s="63"/>
      <c r="AX2386" s="63"/>
      <c r="AY2386" s="63"/>
      <c r="AZ2386" s="63"/>
      <c r="BA2386" s="63"/>
      <c r="BB2386" s="63"/>
      <c r="BC2386" s="63"/>
      <c r="BD2386" s="63"/>
      <c r="BE2386" s="63"/>
      <c r="BF2386" s="63"/>
      <c r="BG2386" s="63"/>
      <c r="BH2386" s="63"/>
      <c r="BI2386" s="63"/>
      <c r="BJ2386" s="63"/>
      <c r="BK2386" s="63"/>
      <c r="BL2386" s="63"/>
      <c r="BM2386" s="63"/>
      <c r="BN2386" s="63"/>
      <c r="BO2386" s="63"/>
      <c r="BP2386" s="63"/>
      <c r="BQ2386" s="63"/>
      <c r="BR2386" s="63"/>
      <c r="BS2386" s="63"/>
      <c r="BT2386" s="63"/>
      <c r="BU2386" s="63"/>
      <c r="BV2386" s="63"/>
      <c r="BW2386" s="63"/>
      <c r="BX2386" s="63"/>
      <c r="BY2386" s="63"/>
      <c r="BZ2386" s="63"/>
      <c r="CA2386" s="63"/>
      <c r="CB2386" s="63"/>
      <c r="CC2386" s="63"/>
      <c r="CD2386" s="63"/>
      <c r="CE2386" s="63"/>
      <c r="CF2386" s="63"/>
      <c r="CG2386" s="63"/>
      <c r="CH2386" s="63"/>
      <c r="CI2386" s="63"/>
      <c r="CJ2386" s="63"/>
      <c r="CK2386" s="63"/>
      <c r="CL2386" s="63"/>
      <c r="CM2386" s="63"/>
      <c r="CN2386" s="63"/>
      <c r="CO2386" s="63"/>
      <c r="CP2386" s="63"/>
      <c r="CR2386" s="227"/>
      <c r="CS2386" s="74"/>
    </row>
    <row r="2387" spans="1:97" s="72" customFormat="1" ht="75.75" customHeight="1">
      <c r="A2387" s="63"/>
      <c r="B2387" s="63"/>
      <c r="C2387" s="63"/>
      <c r="D2387" s="63"/>
      <c r="E2387" s="63"/>
      <c r="F2387" s="63"/>
      <c r="G2387" s="63"/>
      <c r="H2387" s="63"/>
      <c r="I2387" s="63"/>
      <c r="J2387" s="63"/>
      <c r="K2387" s="63"/>
      <c r="L2387" s="63"/>
      <c r="M2387" s="63"/>
      <c r="N2387" s="63"/>
      <c r="O2387" s="63"/>
      <c r="P2387" s="63"/>
      <c r="Q2387" s="63"/>
      <c r="R2387" s="63"/>
      <c r="S2387" s="63"/>
      <c r="T2387" s="63"/>
      <c r="U2387" s="63"/>
      <c r="V2387" s="63"/>
      <c r="W2387" s="63"/>
      <c r="X2387" s="63"/>
      <c r="Y2387" s="63"/>
      <c r="Z2387" s="63"/>
      <c r="AA2387" s="63"/>
      <c r="AB2387" s="63"/>
      <c r="AC2387" s="63"/>
      <c r="AD2387" s="63"/>
      <c r="AE2387" s="63"/>
      <c r="AF2387" s="63"/>
      <c r="AG2387" s="63"/>
      <c r="AH2387" s="63"/>
      <c r="AI2387" s="63"/>
      <c r="AJ2387" s="63"/>
      <c r="AK2387" s="63"/>
      <c r="AL2387" s="63"/>
      <c r="AM2387" s="63"/>
      <c r="AN2387" s="63"/>
      <c r="AO2387" s="63"/>
      <c r="AP2387" s="63"/>
      <c r="AQ2387" s="63"/>
      <c r="AR2387" s="63"/>
      <c r="AS2387" s="63"/>
      <c r="AT2387" s="63"/>
      <c r="AU2387" s="63"/>
      <c r="AV2387" s="63"/>
      <c r="AW2387" s="63"/>
      <c r="AX2387" s="63"/>
      <c r="AY2387" s="63"/>
      <c r="AZ2387" s="63"/>
      <c r="BA2387" s="63"/>
      <c r="BB2387" s="63"/>
      <c r="BC2387" s="63"/>
      <c r="BD2387" s="63"/>
      <c r="BE2387" s="63"/>
      <c r="BF2387" s="63"/>
      <c r="BG2387" s="63"/>
      <c r="BH2387" s="63"/>
      <c r="BI2387" s="63"/>
      <c r="BJ2387" s="63"/>
      <c r="BK2387" s="63"/>
      <c r="BL2387" s="63"/>
      <c r="BM2387" s="63"/>
      <c r="BN2387" s="63"/>
      <c r="BO2387" s="63"/>
      <c r="BP2387" s="63"/>
      <c r="BQ2387" s="63"/>
      <c r="BR2387" s="63"/>
      <c r="BS2387" s="63"/>
      <c r="BT2387" s="63"/>
      <c r="BU2387" s="63"/>
      <c r="BV2387" s="63"/>
      <c r="BW2387" s="63"/>
      <c r="BX2387" s="63"/>
      <c r="BY2387" s="63"/>
      <c r="BZ2387" s="63"/>
      <c r="CA2387" s="63"/>
      <c r="CB2387" s="63"/>
      <c r="CC2387" s="63"/>
      <c r="CD2387" s="63"/>
      <c r="CE2387" s="63"/>
      <c r="CF2387" s="63"/>
      <c r="CG2387" s="63"/>
      <c r="CH2387" s="63"/>
      <c r="CI2387" s="63"/>
      <c r="CJ2387" s="63"/>
      <c r="CK2387" s="63"/>
      <c r="CL2387" s="63"/>
      <c r="CM2387" s="63"/>
      <c r="CN2387" s="63"/>
      <c r="CO2387" s="63"/>
      <c r="CP2387" s="63"/>
      <c r="CR2387" s="227"/>
      <c r="CS2387" s="74"/>
    </row>
    <row r="2388" spans="1:97" s="72" customFormat="1" ht="75.75" customHeight="1">
      <c r="A2388" s="63"/>
      <c r="B2388" s="63"/>
      <c r="C2388" s="63"/>
      <c r="D2388" s="63"/>
      <c r="E2388" s="63"/>
      <c r="F2388" s="63"/>
      <c r="G2388" s="63"/>
      <c r="H2388" s="63"/>
      <c r="I2388" s="63"/>
      <c r="J2388" s="63"/>
      <c r="K2388" s="63"/>
      <c r="L2388" s="63"/>
      <c r="M2388" s="63"/>
      <c r="N2388" s="63"/>
      <c r="O2388" s="63"/>
      <c r="P2388" s="63"/>
      <c r="Q2388" s="63"/>
      <c r="R2388" s="63"/>
      <c r="S2388" s="63"/>
      <c r="T2388" s="63"/>
      <c r="U2388" s="63"/>
      <c r="V2388" s="63"/>
      <c r="W2388" s="63"/>
      <c r="X2388" s="63"/>
      <c r="Y2388" s="63"/>
      <c r="Z2388" s="63"/>
      <c r="AA2388" s="63"/>
      <c r="AB2388" s="63"/>
      <c r="AC2388" s="63"/>
      <c r="AD2388" s="63"/>
      <c r="AE2388" s="63"/>
      <c r="AF2388" s="63"/>
      <c r="AG2388" s="63"/>
      <c r="AH2388" s="63"/>
      <c r="AI2388" s="63"/>
      <c r="AJ2388" s="63"/>
      <c r="AK2388" s="63"/>
      <c r="AL2388" s="63"/>
      <c r="AM2388" s="63"/>
      <c r="AN2388" s="63"/>
      <c r="AO2388" s="63"/>
      <c r="AP2388" s="63"/>
      <c r="AQ2388" s="63"/>
      <c r="AR2388" s="63"/>
      <c r="AS2388" s="63"/>
      <c r="AT2388" s="63"/>
      <c r="AU2388" s="63"/>
      <c r="AV2388" s="63"/>
      <c r="AW2388" s="63"/>
      <c r="AX2388" s="63"/>
      <c r="AY2388" s="63"/>
      <c r="AZ2388" s="63"/>
      <c r="BA2388" s="63"/>
      <c r="BB2388" s="63"/>
      <c r="BC2388" s="63"/>
      <c r="BD2388" s="63"/>
      <c r="BE2388" s="63"/>
      <c r="BF2388" s="63"/>
      <c r="BG2388" s="63"/>
      <c r="BH2388" s="63"/>
      <c r="BI2388" s="63"/>
      <c r="BJ2388" s="63"/>
      <c r="BK2388" s="63"/>
      <c r="BL2388" s="63"/>
      <c r="BM2388" s="63"/>
      <c r="BN2388" s="63"/>
      <c r="BO2388" s="63"/>
      <c r="BP2388" s="63"/>
      <c r="BQ2388" s="63"/>
      <c r="BR2388" s="63"/>
      <c r="BS2388" s="63"/>
      <c r="BT2388" s="63"/>
      <c r="BU2388" s="63"/>
      <c r="BV2388" s="63"/>
      <c r="BW2388" s="63"/>
      <c r="BX2388" s="63"/>
      <c r="BY2388" s="63"/>
      <c r="BZ2388" s="63"/>
      <c r="CA2388" s="63"/>
      <c r="CB2388" s="63"/>
      <c r="CC2388" s="63"/>
      <c r="CD2388" s="63"/>
      <c r="CE2388" s="63"/>
      <c r="CF2388" s="63"/>
      <c r="CG2388" s="63"/>
      <c r="CH2388" s="63"/>
      <c r="CI2388" s="63"/>
      <c r="CJ2388" s="63"/>
      <c r="CK2388" s="63"/>
      <c r="CL2388" s="63"/>
      <c r="CM2388" s="63"/>
      <c r="CN2388" s="63"/>
      <c r="CO2388" s="63"/>
      <c r="CP2388" s="63"/>
      <c r="CR2388" s="227"/>
      <c r="CS2388" s="74"/>
    </row>
    <row r="2389" spans="1:97" s="72" customFormat="1" ht="75.75" customHeight="1">
      <c r="A2389" s="63"/>
      <c r="B2389" s="63"/>
      <c r="C2389" s="63"/>
      <c r="D2389" s="63"/>
      <c r="E2389" s="63"/>
      <c r="F2389" s="63"/>
      <c r="G2389" s="63"/>
      <c r="H2389" s="63"/>
      <c r="I2389" s="63"/>
      <c r="J2389" s="63"/>
      <c r="K2389" s="63"/>
      <c r="L2389" s="63"/>
      <c r="M2389" s="63"/>
      <c r="N2389" s="63"/>
      <c r="O2389" s="63"/>
      <c r="P2389" s="63"/>
      <c r="Q2389" s="63"/>
      <c r="R2389" s="63"/>
      <c r="S2389" s="63"/>
      <c r="T2389" s="63"/>
      <c r="U2389" s="63"/>
      <c r="V2389" s="63"/>
      <c r="W2389" s="63"/>
      <c r="X2389" s="63"/>
      <c r="Y2389" s="63"/>
      <c r="Z2389" s="63"/>
      <c r="AA2389" s="63"/>
      <c r="AB2389" s="63"/>
      <c r="AC2389" s="63"/>
      <c r="AD2389" s="63"/>
      <c r="AE2389" s="63"/>
      <c r="AF2389" s="63"/>
      <c r="AG2389" s="63"/>
      <c r="AH2389" s="63"/>
      <c r="AI2389" s="63"/>
      <c r="AJ2389" s="63"/>
      <c r="AK2389" s="63"/>
      <c r="AL2389" s="63"/>
      <c r="AM2389" s="63"/>
      <c r="AN2389" s="63"/>
      <c r="AO2389" s="63"/>
      <c r="AP2389" s="63"/>
      <c r="AQ2389" s="63"/>
      <c r="AR2389" s="63"/>
      <c r="AS2389" s="63"/>
      <c r="AT2389" s="63"/>
      <c r="AU2389" s="63"/>
      <c r="AV2389" s="63"/>
      <c r="AW2389" s="63"/>
      <c r="AX2389" s="63"/>
      <c r="AY2389" s="63"/>
      <c r="AZ2389" s="63"/>
      <c r="BA2389" s="63"/>
      <c r="BB2389" s="63"/>
      <c r="BC2389" s="63"/>
      <c r="BD2389" s="63"/>
      <c r="BE2389" s="63"/>
      <c r="BF2389" s="63"/>
      <c r="BG2389" s="63"/>
      <c r="BH2389" s="63"/>
      <c r="BI2389" s="63"/>
      <c r="BJ2389" s="63"/>
      <c r="BK2389" s="63"/>
      <c r="BL2389" s="63"/>
      <c r="BM2389" s="63"/>
      <c r="BN2389" s="63"/>
      <c r="BO2389" s="63"/>
      <c r="BP2389" s="63"/>
      <c r="BQ2389" s="63"/>
      <c r="BR2389" s="63"/>
      <c r="BS2389" s="63"/>
      <c r="BT2389" s="63"/>
      <c r="BU2389" s="63"/>
      <c r="BV2389" s="63"/>
      <c r="BW2389" s="63"/>
      <c r="BX2389" s="63"/>
      <c r="BY2389" s="63"/>
      <c r="BZ2389" s="63"/>
      <c r="CA2389" s="63"/>
      <c r="CB2389" s="63"/>
      <c r="CC2389" s="63"/>
      <c r="CD2389" s="63"/>
      <c r="CE2389" s="63"/>
      <c r="CF2389" s="63"/>
      <c r="CG2389" s="63"/>
      <c r="CH2389" s="63"/>
      <c r="CI2389" s="63"/>
      <c r="CJ2389" s="63"/>
      <c r="CK2389" s="63"/>
      <c r="CL2389" s="63"/>
      <c r="CM2389" s="63"/>
      <c r="CN2389" s="63"/>
      <c r="CO2389" s="63"/>
      <c r="CP2389" s="63"/>
      <c r="CR2389" s="227"/>
      <c r="CS2389" s="74"/>
    </row>
    <row r="2390" spans="1:97" s="72" customFormat="1" ht="75.75" customHeight="1">
      <c r="A2390" s="63"/>
      <c r="B2390" s="63"/>
      <c r="C2390" s="63"/>
      <c r="D2390" s="63"/>
      <c r="E2390" s="63"/>
      <c r="F2390" s="63"/>
      <c r="G2390" s="63"/>
      <c r="H2390" s="63"/>
      <c r="I2390" s="63"/>
      <c r="J2390" s="63"/>
      <c r="K2390" s="63"/>
      <c r="L2390" s="63"/>
      <c r="M2390" s="63"/>
      <c r="N2390" s="63"/>
      <c r="O2390" s="63"/>
      <c r="P2390" s="63"/>
      <c r="Q2390" s="63"/>
      <c r="R2390" s="63"/>
      <c r="S2390" s="63"/>
      <c r="T2390" s="63"/>
      <c r="U2390" s="63"/>
      <c r="V2390" s="63"/>
      <c r="W2390" s="63"/>
      <c r="X2390" s="63"/>
      <c r="Y2390" s="63"/>
      <c r="Z2390" s="63"/>
      <c r="AA2390" s="63"/>
      <c r="AB2390" s="63"/>
      <c r="AC2390" s="63"/>
      <c r="AD2390" s="63"/>
      <c r="AE2390" s="63"/>
      <c r="AF2390" s="63"/>
      <c r="AG2390" s="63"/>
      <c r="AH2390" s="63"/>
      <c r="AI2390" s="63"/>
      <c r="AJ2390" s="63"/>
      <c r="AK2390" s="63"/>
      <c r="AL2390" s="63"/>
      <c r="AM2390" s="63"/>
      <c r="AN2390" s="63"/>
      <c r="AO2390" s="63"/>
      <c r="AP2390" s="63"/>
      <c r="AQ2390" s="63"/>
      <c r="AR2390" s="63"/>
      <c r="AS2390" s="63"/>
      <c r="AT2390" s="63"/>
      <c r="AU2390" s="63"/>
      <c r="AV2390" s="63"/>
      <c r="AW2390" s="63"/>
      <c r="AX2390" s="63"/>
      <c r="AY2390" s="63"/>
      <c r="AZ2390" s="63"/>
      <c r="BA2390" s="63"/>
      <c r="BB2390" s="63"/>
      <c r="BC2390" s="63"/>
      <c r="BD2390" s="63"/>
      <c r="BE2390" s="63"/>
      <c r="BF2390" s="63"/>
      <c r="BG2390" s="63"/>
      <c r="BH2390" s="63"/>
      <c r="BI2390" s="63"/>
      <c r="BJ2390" s="63"/>
      <c r="BK2390" s="63"/>
      <c r="BL2390" s="63"/>
      <c r="BM2390" s="63"/>
      <c r="BN2390" s="63"/>
      <c r="BO2390" s="63"/>
      <c r="BP2390" s="63"/>
      <c r="BQ2390" s="63"/>
      <c r="BR2390" s="63"/>
      <c r="BS2390" s="63"/>
      <c r="BT2390" s="63"/>
      <c r="BU2390" s="63"/>
      <c r="BV2390" s="63"/>
      <c r="BW2390" s="63"/>
      <c r="BX2390" s="63"/>
      <c r="BY2390" s="63"/>
      <c r="BZ2390" s="63"/>
      <c r="CA2390" s="63"/>
      <c r="CB2390" s="63"/>
      <c r="CC2390" s="63"/>
      <c r="CD2390" s="63"/>
      <c r="CE2390" s="63"/>
      <c r="CF2390" s="63"/>
      <c r="CG2390" s="63"/>
      <c r="CH2390" s="63"/>
      <c r="CI2390" s="63"/>
      <c r="CJ2390" s="63"/>
      <c r="CK2390" s="63"/>
      <c r="CL2390" s="63"/>
      <c r="CM2390" s="63"/>
      <c r="CN2390" s="63"/>
      <c r="CO2390" s="63"/>
      <c r="CP2390" s="63"/>
      <c r="CR2390" s="227"/>
      <c r="CS2390" s="74"/>
    </row>
    <row r="2391" spans="1:97" s="72" customFormat="1" ht="75.75" customHeight="1">
      <c r="A2391" s="63"/>
      <c r="B2391" s="63"/>
      <c r="C2391" s="63"/>
      <c r="D2391" s="63"/>
      <c r="E2391" s="63"/>
      <c r="F2391" s="63"/>
      <c r="G2391" s="63"/>
      <c r="H2391" s="63"/>
      <c r="I2391" s="63"/>
      <c r="J2391" s="63"/>
      <c r="K2391" s="63"/>
      <c r="L2391" s="63"/>
      <c r="M2391" s="63"/>
      <c r="N2391" s="63"/>
      <c r="O2391" s="63"/>
      <c r="P2391" s="63"/>
      <c r="Q2391" s="63"/>
      <c r="R2391" s="63"/>
      <c r="S2391" s="63"/>
      <c r="T2391" s="63"/>
      <c r="U2391" s="63"/>
      <c r="V2391" s="63"/>
      <c r="W2391" s="63"/>
      <c r="X2391" s="63"/>
      <c r="Y2391" s="63"/>
      <c r="Z2391" s="63"/>
      <c r="AA2391" s="63"/>
      <c r="AB2391" s="63"/>
      <c r="AC2391" s="63"/>
      <c r="AD2391" s="63"/>
      <c r="AE2391" s="63"/>
      <c r="AF2391" s="63"/>
      <c r="AG2391" s="63"/>
      <c r="AH2391" s="63"/>
      <c r="AI2391" s="63"/>
      <c r="AJ2391" s="63"/>
      <c r="AK2391" s="63"/>
      <c r="AL2391" s="63"/>
      <c r="AM2391" s="63"/>
      <c r="AN2391" s="63"/>
      <c r="AO2391" s="63"/>
      <c r="AP2391" s="63"/>
      <c r="AQ2391" s="63"/>
      <c r="AR2391" s="63"/>
      <c r="AS2391" s="63"/>
      <c r="AT2391" s="63"/>
      <c r="AU2391" s="63"/>
      <c r="AV2391" s="63"/>
      <c r="AW2391" s="63"/>
      <c r="AX2391" s="63"/>
      <c r="AY2391" s="63"/>
      <c r="AZ2391" s="63"/>
      <c r="BA2391" s="63"/>
      <c r="BB2391" s="63"/>
      <c r="BC2391" s="63"/>
      <c r="BD2391" s="63"/>
      <c r="BE2391" s="63"/>
      <c r="BF2391" s="63"/>
      <c r="BG2391" s="63"/>
      <c r="BH2391" s="63"/>
      <c r="BI2391" s="63"/>
      <c r="BJ2391" s="63"/>
      <c r="BK2391" s="63"/>
      <c r="BL2391" s="63"/>
      <c r="BM2391" s="63"/>
      <c r="BN2391" s="63"/>
      <c r="BO2391" s="63"/>
      <c r="BP2391" s="63"/>
      <c r="BQ2391" s="63"/>
      <c r="BR2391" s="63"/>
      <c r="BS2391" s="63"/>
      <c r="BT2391" s="63"/>
      <c r="BU2391" s="63"/>
      <c r="BV2391" s="63"/>
      <c r="BW2391" s="63"/>
      <c r="BX2391" s="63"/>
      <c r="BY2391" s="63"/>
      <c r="BZ2391" s="63"/>
      <c r="CA2391" s="63"/>
      <c r="CB2391" s="63"/>
      <c r="CC2391" s="63"/>
      <c r="CD2391" s="63"/>
      <c r="CE2391" s="63"/>
      <c r="CF2391" s="63"/>
      <c r="CG2391" s="63"/>
      <c r="CH2391" s="63"/>
      <c r="CI2391" s="63"/>
      <c r="CJ2391" s="63"/>
      <c r="CK2391" s="63"/>
      <c r="CL2391" s="63"/>
      <c r="CM2391" s="63"/>
      <c r="CN2391" s="63"/>
      <c r="CO2391" s="63"/>
      <c r="CP2391" s="63"/>
      <c r="CR2391" s="227"/>
      <c r="CS2391" s="74"/>
    </row>
    <row r="2392" spans="1:97" s="72" customFormat="1" ht="75.75" customHeight="1">
      <c r="A2392" s="63"/>
      <c r="B2392" s="63"/>
      <c r="C2392" s="63"/>
      <c r="D2392" s="63"/>
      <c r="E2392" s="63"/>
      <c r="F2392" s="63"/>
      <c r="G2392" s="63"/>
      <c r="H2392" s="63"/>
      <c r="I2392" s="63"/>
      <c r="J2392" s="63"/>
      <c r="K2392" s="63"/>
      <c r="L2392" s="63"/>
      <c r="M2392" s="63"/>
      <c r="N2392" s="63"/>
      <c r="O2392" s="63"/>
      <c r="P2392" s="63"/>
      <c r="Q2392" s="63"/>
      <c r="R2392" s="63"/>
      <c r="S2392" s="63"/>
      <c r="T2392" s="63"/>
      <c r="U2392" s="63"/>
      <c r="V2392" s="63"/>
      <c r="W2392" s="63"/>
      <c r="X2392" s="63"/>
      <c r="Y2392" s="63"/>
      <c r="Z2392" s="63"/>
      <c r="AA2392" s="63"/>
      <c r="AB2392" s="63"/>
      <c r="AC2392" s="63"/>
      <c r="AD2392" s="63"/>
      <c r="AE2392" s="63"/>
      <c r="AF2392" s="63"/>
      <c r="AG2392" s="63"/>
      <c r="AH2392" s="63"/>
      <c r="AI2392" s="63"/>
      <c r="AJ2392" s="63"/>
      <c r="AK2392" s="63"/>
      <c r="AL2392" s="63"/>
      <c r="AM2392" s="63"/>
      <c r="AN2392" s="63"/>
      <c r="AO2392" s="63"/>
      <c r="AP2392" s="63"/>
      <c r="AQ2392" s="63"/>
      <c r="AR2392" s="63"/>
      <c r="AS2392" s="63"/>
      <c r="AT2392" s="63"/>
      <c r="AU2392" s="63"/>
      <c r="AV2392" s="63"/>
      <c r="AW2392" s="63"/>
      <c r="AX2392" s="63"/>
      <c r="AY2392" s="63"/>
      <c r="AZ2392" s="63"/>
      <c r="BA2392" s="63"/>
      <c r="BB2392" s="63"/>
      <c r="BC2392" s="63"/>
      <c r="BD2392" s="63"/>
      <c r="BE2392" s="63"/>
      <c r="BF2392" s="63"/>
      <c r="BG2392" s="63"/>
      <c r="BH2392" s="63"/>
      <c r="BI2392" s="63"/>
      <c r="BJ2392" s="63"/>
      <c r="BK2392" s="63"/>
      <c r="BL2392" s="63"/>
      <c r="BM2392" s="63"/>
      <c r="BN2392" s="63"/>
      <c r="BO2392" s="63"/>
      <c r="BP2392" s="63"/>
      <c r="BQ2392" s="63"/>
      <c r="BR2392" s="63"/>
      <c r="BS2392" s="63"/>
      <c r="BT2392" s="63"/>
      <c r="BU2392" s="63"/>
      <c r="BV2392" s="63"/>
      <c r="BW2392" s="63"/>
      <c r="BX2392" s="63"/>
      <c r="BY2392" s="63"/>
      <c r="BZ2392" s="63"/>
      <c r="CA2392" s="63"/>
      <c r="CB2392" s="63"/>
      <c r="CC2392" s="63"/>
      <c r="CD2392" s="63"/>
      <c r="CE2392" s="63"/>
      <c r="CF2392" s="63"/>
      <c r="CG2392" s="63"/>
      <c r="CH2392" s="63"/>
      <c r="CI2392" s="63"/>
      <c r="CJ2392" s="63"/>
      <c r="CK2392" s="63"/>
      <c r="CL2392" s="63"/>
      <c r="CM2392" s="63"/>
      <c r="CN2392" s="63"/>
      <c r="CO2392" s="63"/>
      <c r="CP2392" s="63"/>
      <c r="CR2392" s="227"/>
      <c r="CS2392" s="74"/>
    </row>
    <row r="2393" spans="1:97" s="72" customFormat="1" ht="75.75" customHeight="1">
      <c r="A2393" s="63"/>
      <c r="B2393" s="63"/>
      <c r="C2393" s="63"/>
      <c r="D2393" s="63"/>
      <c r="E2393" s="63"/>
      <c r="F2393" s="63"/>
      <c r="G2393" s="63"/>
      <c r="H2393" s="63"/>
      <c r="I2393" s="63"/>
      <c r="J2393" s="63"/>
      <c r="K2393" s="63"/>
      <c r="L2393" s="63"/>
      <c r="M2393" s="63"/>
      <c r="N2393" s="63"/>
      <c r="O2393" s="63"/>
      <c r="P2393" s="63"/>
      <c r="Q2393" s="63"/>
      <c r="R2393" s="63"/>
      <c r="S2393" s="63"/>
      <c r="T2393" s="63"/>
      <c r="U2393" s="63"/>
      <c r="V2393" s="63"/>
      <c r="W2393" s="63"/>
      <c r="X2393" s="63"/>
      <c r="Y2393" s="63"/>
      <c r="Z2393" s="63"/>
      <c r="AA2393" s="63"/>
      <c r="AB2393" s="63"/>
      <c r="AC2393" s="63"/>
      <c r="AD2393" s="63"/>
      <c r="AE2393" s="63"/>
      <c r="AF2393" s="63"/>
      <c r="AG2393" s="63"/>
      <c r="AH2393" s="63"/>
      <c r="AI2393" s="63"/>
      <c r="AJ2393" s="63"/>
      <c r="AK2393" s="63"/>
      <c r="AL2393" s="63"/>
      <c r="AM2393" s="63"/>
      <c r="AN2393" s="63"/>
      <c r="AO2393" s="63"/>
      <c r="AP2393" s="63"/>
      <c r="AQ2393" s="63"/>
      <c r="AR2393" s="63"/>
      <c r="AS2393" s="63"/>
      <c r="AT2393" s="63"/>
      <c r="AU2393" s="63"/>
      <c r="AV2393" s="63"/>
      <c r="AW2393" s="63"/>
      <c r="AX2393" s="63"/>
      <c r="AY2393" s="63"/>
      <c r="AZ2393" s="63"/>
      <c r="BA2393" s="63"/>
      <c r="BB2393" s="63"/>
      <c r="BC2393" s="63"/>
      <c r="BD2393" s="63"/>
      <c r="BE2393" s="63"/>
      <c r="BF2393" s="63"/>
      <c r="BG2393" s="63"/>
      <c r="BH2393" s="63"/>
      <c r="BI2393" s="63"/>
      <c r="BJ2393" s="63"/>
      <c r="BK2393" s="63"/>
      <c r="BL2393" s="63"/>
      <c r="BM2393" s="63"/>
      <c r="BN2393" s="63"/>
      <c r="BO2393" s="63"/>
      <c r="BP2393" s="63"/>
      <c r="BQ2393" s="63"/>
      <c r="BR2393" s="63"/>
      <c r="BS2393" s="63"/>
      <c r="BT2393" s="63"/>
      <c r="BU2393" s="63"/>
      <c r="BV2393" s="63"/>
      <c r="BW2393" s="63"/>
      <c r="BX2393" s="63"/>
      <c r="BY2393" s="63"/>
      <c r="BZ2393" s="63"/>
      <c r="CA2393" s="63"/>
      <c r="CB2393" s="63"/>
      <c r="CC2393" s="63"/>
      <c r="CD2393" s="63"/>
      <c r="CE2393" s="63"/>
      <c r="CF2393" s="63"/>
      <c r="CG2393" s="63"/>
      <c r="CH2393" s="63"/>
      <c r="CI2393" s="63"/>
      <c r="CJ2393" s="63"/>
      <c r="CK2393" s="63"/>
      <c r="CL2393" s="63"/>
      <c r="CM2393" s="63"/>
      <c r="CN2393" s="63"/>
      <c r="CO2393" s="63"/>
      <c r="CP2393" s="63"/>
      <c r="CR2393" s="227"/>
      <c r="CS2393" s="74"/>
    </row>
    <row r="2394" spans="1:97" s="72" customFormat="1" ht="75.75" customHeight="1">
      <c r="A2394" s="63"/>
      <c r="B2394" s="63"/>
      <c r="C2394" s="63"/>
      <c r="D2394" s="63"/>
      <c r="E2394" s="63"/>
      <c r="F2394" s="63"/>
      <c r="G2394" s="63"/>
      <c r="H2394" s="63"/>
      <c r="I2394" s="63"/>
      <c r="J2394" s="63"/>
      <c r="K2394" s="63"/>
      <c r="L2394" s="63"/>
      <c r="M2394" s="63"/>
      <c r="N2394" s="63"/>
      <c r="O2394" s="63"/>
      <c r="P2394" s="63"/>
      <c r="Q2394" s="63"/>
      <c r="R2394" s="63"/>
      <c r="S2394" s="63"/>
      <c r="T2394" s="63"/>
      <c r="U2394" s="63"/>
      <c r="V2394" s="63"/>
      <c r="W2394" s="63"/>
      <c r="X2394" s="63"/>
      <c r="Y2394" s="63"/>
      <c r="Z2394" s="63"/>
      <c r="AA2394" s="63"/>
      <c r="AB2394" s="63"/>
      <c r="AC2394" s="63"/>
      <c r="AD2394" s="63"/>
      <c r="AE2394" s="63"/>
      <c r="AF2394" s="63"/>
      <c r="AG2394" s="63"/>
      <c r="AH2394" s="63"/>
      <c r="AI2394" s="63"/>
      <c r="AJ2394" s="63"/>
      <c r="AK2394" s="63"/>
      <c r="AL2394" s="63"/>
      <c r="AM2394" s="63"/>
      <c r="AN2394" s="63"/>
      <c r="AO2394" s="63"/>
      <c r="AP2394" s="63"/>
      <c r="AQ2394" s="63"/>
      <c r="AR2394" s="63"/>
      <c r="AS2394" s="63"/>
      <c r="AT2394" s="63"/>
      <c r="AU2394" s="63"/>
      <c r="AV2394" s="63"/>
      <c r="AW2394" s="63"/>
      <c r="AX2394" s="63"/>
      <c r="AY2394" s="63"/>
      <c r="AZ2394" s="63"/>
      <c r="BA2394" s="63"/>
      <c r="BB2394" s="63"/>
      <c r="BC2394" s="63"/>
      <c r="BD2394" s="63"/>
      <c r="BE2394" s="63"/>
      <c r="BF2394" s="63"/>
      <c r="BG2394" s="63"/>
      <c r="BH2394" s="63"/>
      <c r="BI2394" s="63"/>
      <c r="BJ2394" s="63"/>
      <c r="BK2394" s="63"/>
      <c r="BL2394" s="63"/>
      <c r="BM2394" s="63"/>
      <c r="BN2394" s="63"/>
      <c r="BO2394" s="63"/>
      <c r="BP2394" s="63"/>
      <c r="BQ2394" s="63"/>
      <c r="BR2394" s="63"/>
      <c r="BS2394" s="63"/>
      <c r="BT2394" s="63"/>
      <c r="BU2394" s="63"/>
      <c r="BV2394" s="63"/>
      <c r="BW2394" s="63"/>
      <c r="BX2394" s="63"/>
      <c r="BY2394" s="63"/>
      <c r="BZ2394" s="63"/>
      <c r="CA2394" s="63"/>
      <c r="CB2394" s="63"/>
      <c r="CC2394" s="63"/>
      <c r="CD2394" s="63"/>
      <c r="CE2394" s="63"/>
      <c r="CF2394" s="63"/>
      <c r="CG2394" s="63"/>
      <c r="CH2394" s="63"/>
      <c r="CI2394" s="63"/>
      <c r="CJ2394" s="63"/>
      <c r="CK2394" s="63"/>
      <c r="CL2394" s="63"/>
      <c r="CM2394" s="63"/>
      <c r="CN2394" s="63"/>
      <c r="CO2394" s="63"/>
      <c r="CP2394" s="63"/>
      <c r="CR2394" s="227"/>
      <c r="CS2394" s="74"/>
    </row>
    <row r="2395" spans="1:97" s="72" customFormat="1" ht="75.75" customHeight="1">
      <c r="A2395" s="63"/>
      <c r="B2395" s="63"/>
      <c r="C2395" s="63"/>
      <c r="D2395" s="63"/>
      <c r="E2395" s="63"/>
      <c r="F2395" s="63"/>
      <c r="G2395" s="63"/>
      <c r="H2395" s="63"/>
      <c r="I2395" s="63"/>
      <c r="J2395" s="63"/>
      <c r="K2395" s="63"/>
      <c r="L2395" s="63"/>
      <c r="M2395" s="63"/>
      <c r="N2395" s="63"/>
      <c r="O2395" s="63"/>
      <c r="P2395" s="63"/>
      <c r="Q2395" s="63"/>
      <c r="R2395" s="63"/>
      <c r="S2395" s="63"/>
      <c r="T2395" s="63"/>
      <c r="U2395" s="63"/>
      <c r="V2395" s="63"/>
      <c r="W2395" s="63"/>
      <c r="X2395" s="63"/>
      <c r="Y2395" s="63"/>
      <c r="Z2395" s="63"/>
      <c r="AA2395" s="63"/>
      <c r="AB2395" s="63"/>
      <c r="AC2395" s="63"/>
      <c r="AD2395" s="63"/>
      <c r="AE2395" s="63"/>
      <c r="AF2395" s="63"/>
      <c r="AG2395" s="63"/>
      <c r="AH2395" s="63"/>
      <c r="AI2395" s="63"/>
      <c r="AJ2395" s="63"/>
      <c r="AK2395" s="63"/>
      <c r="AL2395" s="63"/>
      <c r="AM2395" s="63"/>
      <c r="AN2395" s="63"/>
      <c r="AO2395" s="63"/>
      <c r="AP2395" s="63"/>
      <c r="AQ2395" s="63"/>
      <c r="AR2395" s="63"/>
      <c r="AS2395" s="63"/>
      <c r="AT2395" s="63"/>
      <c r="AU2395" s="63"/>
      <c r="AV2395" s="63"/>
      <c r="AW2395" s="63"/>
      <c r="AX2395" s="63"/>
      <c r="AY2395" s="63"/>
      <c r="AZ2395" s="63"/>
      <c r="BA2395" s="63"/>
      <c r="BB2395" s="63"/>
      <c r="BC2395" s="63"/>
      <c r="BD2395" s="63"/>
      <c r="BE2395" s="63"/>
      <c r="BF2395" s="63"/>
      <c r="BG2395" s="63"/>
      <c r="BH2395" s="63"/>
      <c r="BI2395" s="63"/>
      <c r="BJ2395" s="63"/>
      <c r="BK2395" s="63"/>
      <c r="BL2395" s="63"/>
      <c r="BM2395" s="63"/>
      <c r="BN2395" s="63"/>
      <c r="BO2395" s="63"/>
      <c r="BP2395" s="63"/>
      <c r="BQ2395" s="63"/>
      <c r="BR2395" s="63"/>
      <c r="BS2395" s="63"/>
      <c r="BT2395" s="63"/>
      <c r="BU2395" s="63"/>
      <c r="BV2395" s="63"/>
      <c r="BW2395" s="63"/>
      <c r="BX2395" s="63"/>
      <c r="BY2395" s="63"/>
      <c r="BZ2395" s="63"/>
      <c r="CA2395" s="63"/>
      <c r="CB2395" s="63"/>
      <c r="CC2395" s="63"/>
      <c r="CD2395" s="63"/>
      <c r="CE2395" s="63"/>
      <c r="CF2395" s="63"/>
      <c r="CG2395" s="63"/>
      <c r="CH2395" s="63"/>
      <c r="CI2395" s="63"/>
      <c r="CJ2395" s="63"/>
      <c r="CK2395" s="63"/>
      <c r="CL2395" s="63"/>
      <c r="CM2395" s="63"/>
      <c r="CN2395" s="63"/>
      <c r="CO2395" s="63"/>
      <c r="CP2395" s="63"/>
      <c r="CR2395" s="227"/>
      <c r="CS2395" s="74"/>
    </row>
    <row r="2396" spans="1:97" s="72" customFormat="1" ht="75.75" customHeight="1">
      <c r="A2396" s="63"/>
      <c r="B2396" s="63"/>
      <c r="C2396" s="63"/>
      <c r="D2396" s="63"/>
      <c r="E2396" s="63"/>
      <c r="F2396" s="63"/>
      <c r="G2396" s="63"/>
      <c r="H2396" s="63"/>
      <c r="I2396" s="63"/>
      <c r="J2396" s="63"/>
      <c r="K2396" s="63"/>
      <c r="L2396" s="63"/>
      <c r="M2396" s="63"/>
      <c r="N2396" s="63"/>
      <c r="O2396" s="63"/>
      <c r="P2396" s="63"/>
      <c r="Q2396" s="63"/>
      <c r="R2396" s="63"/>
      <c r="S2396" s="63"/>
      <c r="T2396" s="63"/>
      <c r="U2396" s="63"/>
      <c r="V2396" s="63"/>
      <c r="W2396" s="63"/>
      <c r="X2396" s="63"/>
      <c r="Y2396" s="63"/>
      <c r="Z2396" s="63"/>
      <c r="AA2396" s="63"/>
      <c r="AB2396" s="63"/>
      <c r="AC2396" s="63"/>
      <c r="AD2396" s="63"/>
      <c r="AE2396" s="63"/>
      <c r="AF2396" s="63"/>
      <c r="AG2396" s="63"/>
      <c r="AH2396" s="63"/>
      <c r="AI2396" s="63"/>
      <c r="AJ2396" s="63"/>
      <c r="AK2396" s="63"/>
      <c r="AL2396" s="63"/>
      <c r="AM2396" s="63"/>
      <c r="AN2396" s="63"/>
      <c r="AO2396" s="63"/>
      <c r="AP2396" s="63"/>
      <c r="AQ2396" s="63"/>
      <c r="AR2396" s="63"/>
      <c r="AS2396" s="63"/>
      <c r="AT2396" s="63"/>
      <c r="AU2396" s="63"/>
      <c r="AV2396" s="63"/>
      <c r="AW2396" s="63"/>
      <c r="AX2396" s="63"/>
      <c r="AY2396" s="63"/>
      <c r="AZ2396" s="63"/>
      <c r="BA2396" s="63"/>
      <c r="BB2396" s="63"/>
      <c r="BC2396" s="63"/>
      <c r="BD2396" s="63"/>
      <c r="BE2396" s="63"/>
      <c r="BF2396" s="63"/>
      <c r="BG2396" s="63"/>
      <c r="BH2396" s="63"/>
      <c r="BI2396" s="63"/>
      <c r="BJ2396" s="63"/>
      <c r="BK2396" s="63"/>
      <c r="BL2396" s="63"/>
      <c r="BM2396" s="63"/>
      <c r="BN2396" s="63"/>
      <c r="BO2396" s="63"/>
      <c r="BP2396" s="63"/>
      <c r="BQ2396" s="63"/>
      <c r="BR2396" s="63"/>
      <c r="BS2396" s="63"/>
      <c r="BT2396" s="63"/>
      <c r="BU2396" s="63"/>
      <c r="BV2396" s="63"/>
      <c r="BW2396" s="63"/>
      <c r="BX2396" s="63"/>
      <c r="BY2396" s="63"/>
      <c r="BZ2396" s="63"/>
      <c r="CA2396" s="63"/>
      <c r="CB2396" s="63"/>
      <c r="CC2396" s="63"/>
      <c r="CD2396" s="63"/>
      <c r="CE2396" s="63"/>
      <c r="CF2396" s="63"/>
      <c r="CG2396" s="63"/>
      <c r="CH2396" s="63"/>
      <c r="CI2396" s="63"/>
      <c r="CJ2396" s="63"/>
      <c r="CK2396" s="63"/>
      <c r="CL2396" s="63"/>
      <c r="CM2396" s="63"/>
      <c r="CN2396" s="63"/>
      <c r="CO2396" s="63"/>
      <c r="CP2396" s="63"/>
      <c r="CR2396" s="227"/>
      <c r="CS2396" s="74"/>
    </row>
    <row r="2397" spans="1:97" s="72" customFormat="1" ht="75.75" customHeight="1">
      <c r="A2397" s="63"/>
      <c r="B2397" s="63"/>
      <c r="C2397" s="63"/>
      <c r="D2397" s="63"/>
      <c r="E2397" s="63"/>
      <c r="F2397" s="63"/>
      <c r="G2397" s="63"/>
      <c r="H2397" s="63"/>
      <c r="I2397" s="63"/>
      <c r="J2397" s="63"/>
      <c r="K2397" s="63"/>
      <c r="L2397" s="63"/>
      <c r="M2397" s="63"/>
      <c r="N2397" s="63"/>
      <c r="O2397" s="63"/>
      <c r="P2397" s="63"/>
      <c r="Q2397" s="63"/>
      <c r="R2397" s="63"/>
      <c r="S2397" s="63"/>
      <c r="T2397" s="63"/>
      <c r="U2397" s="63"/>
      <c r="V2397" s="63"/>
      <c r="W2397" s="63"/>
      <c r="X2397" s="63"/>
      <c r="Y2397" s="63"/>
      <c r="Z2397" s="63"/>
      <c r="AA2397" s="63"/>
      <c r="AB2397" s="63"/>
      <c r="AC2397" s="63"/>
      <c r="AD2397" s="63"/>
      <c r="AE2397" s="63"/>
      <c r="AF2397" s="63"/>
      <c r="AG2397" s="63"/>
      <c r="AH2397" s="63"/>
      <c r="AI2397" s="63"/>
      <c r="AJ2397" s="63"/>
      <c r="AK2397" s="63"/>
      <c r="AL2397" s="63"/>
      <c r="AM2397" s="63"/>
      <c r="AN2397" s="63"/>
      <c r="AO2397" s="63"/>
      <c r="AP2397" s="63"/>
      <c r="AQ2397" s="63"/>
      <c r="AR2397" s="63"/>
      <c r="AS2397" s="63"/>
      <c r="AT2397" s="63"/>
      <c r="AU2397" s="63"/>
      <c r="AV2397" s="63"/>
      <c r="AW2397" s="63"/>
      <c r="AX2397" s="63"/>
      <c r="AY2397" s="63"/>
      <c r="AZ2397" s="63"/>
      <c r="BA2397" s="63"/>
      <c r="BB2397" s="63"/>
      <c r="BC2397" s="63"/>
      <c r="BD2397" s="63"/>
      <c r="BE2397" s="63"/>
      <c r="BF2397" s="63"/>
      <c r="BG2397" s="63"/>
      <c r="BH2397" s="63"/>
      <c r="BI2397" s="63"/>
      <c r="BJ2397" s="63"/>
      <c r="BK2397" s="63"/>
      <c r="BL2397" s="63"/>
      <c r="BM2397" s="63"/>
      <c r="BN2397" s="63"/>
      <c r="BO2397" s="63"/>
      <c r="BP2397" s="63"/>
      <c r="BQ2397" s="63"/>
      <c r="BR2397" s="63"/>
      <c r="BS2397" s="63"/>
      <c r="BT2397" s="63"/>
      <c r="BU2397" s="63"/>
      <c r="BV2397" s="63"/>
      <c r="BW2397" s="63"/>
      <c r="BX2397" s="63"/>
      <c r="BY2397" s="63"/>
      <c r="BZ2397" s="63"/>
      <c r="CA2397" s="63"/>
      <c r="CB2397" s="63"/>
      <c r="CC2397" s="63"/>
      <c r="CD2397" s="63"/>
      <c r="CE2397" s="63"/>
      <c r="CF2397" s="63"/>
      <c r="CG2397" s="63"/>
      <c r="CH2397" s="63"/>
      <c r="CI2397" s="63"/>
      <c r="CJ2397" s="63"/>
      <c r="CK2397" s="63"/>
      <c r="CL2397" s="63"/>
      <c r="CM2397" s="63"/>
      <c r="CN2397" s="63"/>
      <c r="CO2397" s="63"/>
      <c r="CP2397" s="63"/>
      <c r="CR2397" s="227"/>
      <c r="CS2397" s="74"/>
    </row>
    <row r="2398" spans="1:97" s="72" customFormat="1" ht="75.75" customHeight="1">
      <c r="A2398" s="63"/>
      <c r="B2398" s="63"/>
      <c r="C2398" s="63"/>
      <c r="D2398" s="63"/>
      <c r="E2398" s="63"/>
      <c r="F2398" s="63"/>
      <c r="G2398" s="63"/>
      <c r="H2398" s="63"/>
      <c r="I2398" s="63"/>
      <c r="J2398" s="63"/>
      <c r="K2398" s="63"/>
      <c r="L2398" s="63"/>
      <c r="M2398" s="63"/>
      <c r="N2398" s="63"/>
      <c r="O2398" s="63"/>
      <c r="P2398" s="63"/>
      <c r="Q2398" s="63"/>
      <c r="R2398" s="63"/>
      <c r="S2398" s="63"/>
      <c r="T2398" s="63"/>
      <c r="U2398" s="63"/>
      <c r="V2398" s="63"/>
      <c r="W2398" s="63"/>
      <c r="X2398" s="63"/>
      <c r="Y2398" s="63"/>
      <c r="Z2398" s="63"/>
      <c r="AA2398" s="63"/>
      <c r="AB2398" s="63"/>
      <c r="AC2398" s="63"/>
      <c r="AD2398" s="63"/>
      <c r="AE2398" s="63"/>
      <c r="AF2398" s="63"/>
      <c r="AG2398" s="63"/>
      <c r="AH2398" s="63"/>
      <c r="AI2398" s="63"/>
      <c r="AJ2398" s="63"/>
      <c r="AK2398" s="63"/>
      <c r="AL2398" s="63"/>
      <c r="AM2398" s="63"/>
      <c r="AN2398" s="63"/>
      <c r="AO2398" s="63"/>
      <c r="AP2398" s="63"/>
      <c r="AQ2398" s="63"/>
      <c r="AR2398" s="63"/>
      <c r="AS2398" s="63"/>
      <c r="AT2398" s="63"/>
      <c r="AU2398" s="63"/>
      <c r="AV2398" s="63"/>
      <c r="AW2398" s="63"/>
      <c r="AX2398" s="63"/>
      <c r="AY2398" s="63"/>
      <c r="AZ2398" s="63"/>
      <c r="BA2398" s="63"/>
      <c r="BB2398" s="63"/>
      <c r="BC2398" s="63"/>
      <c r="BD2398" s="63"/>
      <c r="BE2398" s="63"/>
      <c r="BF2398" s="63"/>
      <c r="BG2398" s="63"/>
      <c r="BH2398" s="63"/>
      <c r="BI2398" s="63"/>
      <c r="BJ2398" s="63"/>
      <c r="BK2398" s="63"/>
      <c r="BL2398" s="63"/>
      <c r="BM2398" s="63"/>
      <c r="BN2398" s="63"/>
      <c r="BO2398" s="63"/>
      <c r="BP2398" s="63"/>
      <c r="BQ2398" s="63"/>
      <c r="BR2398" s="63"/>
      <c r="BS2398" s="63"/>
      <c r="BT2398" s="63"/>
      <c r="BU2398" s="63"/>
      <c r="BV2398" s="63"/>
      <c r="BW2398" s="63"/>
      <c r="BX2398" s="63"/>
      <c r="BY2398" s="63"/>
      <c r="BZ2398" s="63"/>
      <c r="CA2398" s="63"/>
      <c r="CB2398" s="63"/>
      <c r="CC2398" s="63"/>
      <c r="CD2398" s="63"/>
      <c r="CE2398" s="63"/>
      <c r="CF2398" s="63"/>
      <c r="CG2398" s="63"/>
      <c r="CH2398" s="63"/>
      <c r="CI2398" s="63"/>
      <c r="CJ2398" s="63"/>
      <c r="CK2398" s="63"/>
      <c r="CL2398" s="63"/>
      <c r="CM2398" s="63"/>
      <c r="CN2398" s="63"/>
      <c r="CO2398" s="63"/>
      <c r="CP2398" s="63"/>
      <c r="CR2398" s="227"/>
      <c r="CS2398" s="74"/>
    </row>
    <row r="2399" spans="1:97" s="72" customFormat="1" ht="75.75" customHeight="1">
      <c r="A2399" s="63"/>
      <c r="B2399" s="63"/>
      <c r="C2399" s="63"/>
      <c r="D2399" s="63"/>
      <c r="E2399" s="63"/>
      <c r="F2399" s="63"/>
      <c r="G2399" s="63"/>
      <c r="H2399" s="63"/>
      <c r="I2399" s="63"/>
      <c r="J2399" s="63"/>
      <c r="K2399" s="63"/>
      <c r="L2399" s="63"/>
      <c r="M2399" s="63"/>
      <c r="N2399" s="63"/>
      <c r="O2399" s="63"/>
      <c r="P2399" s="63"/>
      <c r="Q2399" s="63"/>
      <c r="R2399" s="63"/>
      <c r="S2399" s="63"/>
      <c r="T2399" s="63"/>
      <c r="U2399" s="63"/>
      <c r="V2399" s="63"/>
      <c r="W2399" s="63"/>
      <c r="X2399" s="63"/>
      <c r="Y2399" s="63"/>
      <c r="Z2399" s="63"/>
      <c r="AA2399" s="63"/>
      <c r="AB2399" s="63"/>
      <c r="AC2399" s="63"/>
      <c r="AD2399" s="63"/>
      <c r="AE2399" s="63"/>
      <c r="AF2399" s="63"/>
      <c r="AG2399" s="63"/>
      <c r="AH2399" s="63"/>
      <c r="AI2399" s="63"/>
      <c r="AJ2399" s="63"/>
      <c r="AK2399" s="63"/>
      <c r="AL2399" s="63"/>
      <c r="AM2399" s="63"/>
      <c r="AN2399" s="63"/>
      <c r="AO2399" s="63"/>
      <c r="AP2399" s="63"/>
      <c r="AQ2399" s="63"/>
      <c r="AR2399" s="63"/>
      <c r="AS2399" s="63"/>
      <c r="AT2399" s="63"/>
      <c r="AU2399" s="63"/>
      <c r="AV2399" s="63"/>
      <c r="AW2399" s="63"/>
      <c r="AX2399" s="63"/>
      <c r="AY2399" s="63"/>
      <c r="AZ2399" s="63"/>
      <c r="BA2399" s="63"/>
      <c r="BB2399" s="63"/>
      <c r="BC2399" s="63"/>
      <c r="BD2399" s="63"/>
      <c r="BE2399" s="63"/>
      <c r="BF2399" s="63"/>
      <c r="BG2399" s="63"/>
      <c r="BH2399" s="63"/>
      <c r="BI2399" s="63"/>
      <c r="BJ2399" s="63"/>
      <c r="BK2399" s="63"/>
      <c r="BL2399" s="63"/>
      <c r="BM2399" s="63"/>
      <c r="BN2399" s="63"/>
      <c r="BO2399" s="63"/>
      <c r="BP2399" s="63"/>
      <c r="BQ2399" s="63"/>
      <c r="BR2399" s="63"/>
      <c r="BS2399" s="63"/>
      <c r="BT2399" s="63"/>
      <c r="BU2399" s="63"/>
      <c r="BV2399" s="63"/>
      <c r="BW2399" s="63"/>
      <c r="BX2399" s="63"/>
      <c r="BY2399" s="63"/>
      <c r="BZ2399" s="63"/>
      <c r="CA2399" s="63"/>
      <c r="CB2399" s="63"/>
      <c r="CC2399" s="63"/>
      <c r="CD2399" s="63"/>
      <c r="CE2399" s="63"/>
      <c r="CF2399" s="63"/>
      <c r="CG2399" s="63"/>
      <c r="CH2399" s="63"/>
      <c r="CI2399" s="63"/>
      <c r="CJ2399" s="63"/>
      <c r="CK2399" s="63"/>
      <c r="CL2399" s="63"/>
      <c r="CM2399" s="63"/>
      <c r="CN2399" s="63"/>
      <c r="CO2399" s="63"/>
      <c r="CP2399" s="63"/>
      <c r="CR2399" s="227"/>
      <c r="CS2399" s="74"/>
    </row>
    <row r="2400" spans="1:97" s="72" customFormat="1" ht="75.75" customHeight="1">
      <c r="A2400" s="63"/>
      <c r="B2400" s="63"/>
      <c r="C2400" s="63"/>
      <c r="D2400" s="63"/>
      <c r="E2400" s="63"/>
      <c r="F2400" s="63"/>
      <c r="G2400" s="63"/>
      <c r="H2400" s="63"/>
      <c r="I2400" s="63"/>
      <c r="J2400" s="63"/>
      <c r="K2400" s="63"/>
      <c r="L2400" s="63"/>
      <c r="M2400" s="63"/>
      <c r="N2400" s="63"/>
      <c r="O2400" s="63"/>
      <c r="P2400" s="63"/>
      <c r="Q2400" s="63"/>
      <c r="R2400" s="63"/>
      <c r="S2400" s="63"/>
      <c r="T2400" s="63"/>
      <c r="U2400" s="63"/>
      <c r="V2400" s="63"/>
      <c r="W2400" s="63"/>
      <c r="X2400" s="63"/>
      <c r="Y2400" s="63"/>
      <c r="Z2400" s="63"/>
      <c r="AA2400" s="63"/>
      <c r="AB2400" s="63"/>
      <c r="AC2400" s="63"/>
      <c r="AD2400" s="63"/>
      <c r="AE2400" s="63"/>
      <c r="AF2400" s="63"/>
      <c r="AG2400" s="63"/>
      <c r="AH2400" s="63"/>
      <c r="AI2400" s="63"/>
      <c r="AJ2400" s="63"/>
      <c r="AK2400" s="63"/>
      <c r="AL2400" s="63"/>
      <c r="AM2400" s="63"/>
      <c r="AN2400" s="63"/>
      <c r="AO2400" s="63"/>
      <c r="AP2400" s="63"/>
      <c r="AQ2400" s="63"/>
      <c r="AR2400" s="63"/>
      <c r="AS2400" s="63"/>
      <c r="AT2400" s="63"/>
      <c r="AU2400" s="63"/>
      <c r="AV2400" s="63"/>
      <c r="AW2400" s="63"/>
      <c r="AX2400" s="63"/>
      <c r="AY2400" s="63"/>
      <c r="AZ2400" s="63"/>
      <c r="BA2400" s="63"/>
      <c r="BB2400" s="63"/>
      <c r="BC2400" s="63"/>
      <c r="BD2400" s="63"/>
      <c r="BE2400" s="63"/>
      <c r="BF2400" s="63"/>
      <c r="BG2400" s="63"/>
      <c r="BH2400" s="63"/>
      <c r="BI2400" s="63"/>
      <c r="BJ2400" s="63"/>
      <c r="BK2400" s="63"/>
      <c r="BL2400" s="63"/>
      <c r="BM2400" s="63"/>
      <c r="BN2400" s="63"/>
      <c r="BO2400" s="63"/>
      <c r="BP2400" s="63"/>
      <c r="BQ2400" s="63"/>
      <c r="BR2400" s="63"/>
      <c r="BS2400" s="63"/>
      <c r="BT2400" s="63"/>
      <c r="BU2400" s="63"/>
      <c r="BV2400" s="63"/>
      <c r="BW2400" s="63"/>
      <c r="BX2400" s="63"/>
      <c r="BY2400" s="63"/>
      <c r="BZ2400" s="63"/>
      <c r="CA2400" s="63"/>
      <c r="CB2400" s="63"/>
      <c r="CC2400" s="63"/>
      <c r="CD2400" s="63"/>
      <c r="CE2400" s="63"/>
      <c r="CF2400" s="63"/>
      <c r="CG2400" s="63"/>
      <c r="CH2400" s="63"/>
      <c r="CI2400" s="63"/>
      <c r="CJ2400" s="63"/>
      <c r="CK2400" s="63"/>
      <c r="CL2400" s="63"/>
      <c r="CM2400" s="63"/>
      <c r="CN2400" s="63"/>
      <c r="CO2400" s="63"/>
      <c r="CP2400" s="63"/>
      <c r="CR2400" s="227"/>
      <c r="CS2400" s="74"/>
    </row>
    <row r="2401" spans="1:97" s="72" customFormat="1" ht="75.75" customHeight="1">
      <c r="A2401" s="63"/>
      <c r="B2401" s="63"/>
      <c r="C2401" s="63"/>
      <c r="D2401" s="63"/>
      <c r="E2401" s="63"/>
      <c r="F2401" s="63"/>
      <c r="G2401" s="63"/>
      <c r="H2401" s="63"/>
      <c r="I2401" s="63"/>
      <c r="J2401" s="63"/>
      <c r="K2401" s="63"/>
      <c r="L2401" s="63"/>
      <c r="M2401" s="63"/>
      <c r="N2401" s="63"/>
      <c r="O2401" s="63"/>
      <c r="P2401" s="63"/>
      <c r="Q2401" s="63"/>
      <c r="R2401" s="63"/>
      <c r="S2401" s="63"/>
      <c r="T2401" s="63"/>
      <c r="U2401" s="63"/>
      <c r="V2401" s="63"/>
      <c r="W2401" s="63"/>
      <c r="X2401" s="63"/>
      <c r="Y2401" s="63"/>
      <c r="Z2401" s="63"/>
      <c r="AA2401" s="63"/>
      <c r="AB2401" s="63"/>
      <c r="AC2401" s="63"/>
      <c r="AD2401" s="63"/>
      <c r="AE2401" s="63"/>
      <c r="AF2401" s="63"/>
      <c r="AG2401" s="63"/>
      <c r="AH2401" s="63"/>
      <c r="AI2401" s="63"/>
      <c r="AJ2401" s="63"/>
      <c r="AK2401" s="63"/>
      <c r="AL2401" s="63"/>
      <c r="AM2401" s="63"/>
      <c r="AN2401" s="63"/>
      <c r="AO2401" s="63"/>
      <c r="AP2401" s="63"/>
      <c r="AQ2401" s="63"/>
      <c r="AR2401" s="63"/>
      <c r="AS2401" s="63"/>
      <c r="AT2401" s="63"/>
      <c r="AU2401" s="63"/>
      <c r="AV2401" s="63"/>
      <c r="AW2401" s="63"/>
      <c r="AX2401" s="63"/>
      <c r="AY2401" s="63"/>
      <c r="AZ2401" s="63"/>
      <c r="BA2401" s="63"/>
      <c r="BB2401" s="63"/>
      <c r="BC2401" s="63"/>
      <c r="BD2401" s="63"/>
      <c r="BE2401" s="63"/>
      <c r="BF2401" s="63"/>
      <c r="BG2401" s="63"/>
      <c r="BH2401" s="63"/>
      <c r="BI2401" s="63"/>
      <c r="BJ2401" s="63"/>
      <c r="BK2401" s="63"/>
      <c r="BL2401" s="63"/>
      <c r="BM2401" s="63"/>
      <c r="BN2401" s="63"/>
      <c r="BO2401" s="63"/>
      <c r="BP2401" s="63"/>
      <c r="BQ2401" s="63"/>
      <c r="BR2401" s="63"/>
      <c r="BS2401" s="63"/>
      <c r="BT2401" s="63"/>
      <c r="BU2401" s="63"/>
      <c r="BV2401" s="63"/>
      <c r="BW2401" s="63"/>
      <c r="BX2401" s="63"/>
      <c r="BY2401" s="63"/>
      <c r="BZ2401" s="63"/>
      <c r="CA2401" s="63"/>
      <c r="CB2401" s="63"/>
      <c r="CC2401" s="63"/>
      <c r="CD2401" s="63"/>
      <c r="CE2401" s="63"/>
      <c r="CF2401" s="63"/>
      <c r="CG2401" s="63"/>
      <c r="CH2401" s="63"/>
      <c r="CI2401" s="63"/>
      <c r="CJ2401" s="63"/>
      <c r="CK2401" s="63"/>
      <c r="CL2401" s="63"/>
      <c r="CM2401" s="63"/>
      <c r="CN2401" s="63"/>
      <c r="CO2401" s="63"/>
      <c r="CP2401" s="63"/>
      <c r="CR2401" s="227"/>
      <c r="CS2401" s="74"/>
    </row>
    <row r="2402" spans="1:97" s="72" customFormat="1" ht="75.75" customHeight="1">
      <c r="A2402" s="63"/>
      <c r="B2402" s="63"/>
      <c r="C2402" s="63"/>
      <c r="D2402" s="63"/>
      <c r="E2402" s="63"/>
      <c r="F2402" s="63"/>
      <c r="G2402" s="63"/>
      <c r="H2402" s="63"/>
      <c r="I2402" s="63"/>
      <c r="J2402" s="63"/>
      <c r="K2402" s="63"/>
      <c r="L2402" s="63"/>
      <c r="M2402" s="63"/>
      <c r="N2402" s="63"/>
      <c r="O2402" s="63"/>
      <c r="P2402" s="63"/>
      <c r="Q2402" s="63"/>
      <c r="R2402" s="63"/>
      <c r="S2402" s="63"/>
      <c r="T2402" s="63"/>
      <c r="U2402" s="63"/>
      <c r="V2402" s="63"/>
      <c r="W2402" s="63"/>
      <c r="X2402" s="63"/>
      <c r="Y2402" s="63"/>
      <c r="Z2402" s="63"/>
      <c r="AA2402" s="63"/>
      <c r="AB2402" s="63"/>
      <c r="AC2402" s="63"/>
      <c r="AD2402" s="63"/>
      <c r="AE2402" s="63"/>
      <c r="AF2402" s="63"/>
      <c r="AG2402" s="63"/>
      <c r="AH2402" s="63"/>
      <c r="AI2402" s="63"/>
      <c r="AJ2402" s="63"/>
      <c r="AK2402" s="63"/>
      <c r="AL2402" s="63"/>
      <c r="AM2402" s="63"/>
      <c r="AN2402" s="63"/>
      <c r="AO2402" s="63"/>
      <c r="AP2402" s="63"/>
      <c r="AQ2402" s="63"/>
      <c r="AR2402" s="63"/>
      <c r="AS2402" s="63"/>
      <c r="AT2402" s="63"/>
      <c r="AU2402" s="63"/>
      <c r="AV2402" s="63"/>
      <c r="AW2402" s="63"/>
      <c r="AX2402" s="63"/>
      <c r="AY2402" s="63"/>
      <c r="AZ2402" s="63"/>
      <c r="BA2402" s="63"/>
      <c r="BB2402" s="63"/>
      <c r="BC2402" s="63"/>
      <c r="BD2402" s="63"/>
      <c r="BE2402" s="63"/>
      <c r="BF2402" s="63"/>
      <c r="BG2402" s="63"/>
      <c r="BH2402" s="63"/>
      <c r="BI2402" s="63"/>
      <c r="BJ2402" s="63"/>
      <c r="BK2402" s="63"/>
      <c r="BL2402" s="63"/>
      <c r="BM2402" s="63"/>
      <c r="BN2402" s="63"/>
      <c r="BO2402" s="63"/>
      <c r="BP2402" s="63"/>
      <c r="BQ2402" s="63"/>
      <c r="BR2402" s="63"/>
      <c r="BS2402" s="63"/>
      <c r="BT2402" s="63"/>
      <c r="BU2402" s="63"/>
      <c r="BV2402" s="63"/>
      <c r="BW2402" s="63"/>
      <c r="BX2402" s="63"/>
      <c r="BY2402" s="63"/>
      <c r="BZ2402" s="63"/>
      <c r="CA2402" s="63"/>
      <c r="CB2402" s="63"/>
      <c r="CC2402" s="63"/>
      <c r="CD2402" s="63"/>
      <c r="CE2402" s="63"/>
      <c r="CF2402" s="63"/>
      <c r="CG2402" s="63"/>
      <c r="CH2402" s="63"/>
      <c r="CI2402" s="63"/>
      <c r="CJ2402" s="63"/>
      <c r="CK2402" s="63"/>
      <c r="CL2402" s="63"/>
      <c r="CM2402" s="63"/>
      <c r="CN2402" s="63"/>
      <c r="CO2402" s="63"/>
      <c r="CP2402" s="63"/>
      <c r="CR2402" s="227"/>
      <c r="CS2402" s="74"/>
    </row>
    <row r="2403" spans="1:97" s="72" customFormat="1" ht="75.75" customHeight="1">
      <c r="A2403" s="63"/>
      <c r="B2403" s="63"/>
      <c r="C2403" s="63"/>
      <c r="D2403" s="63"/>
      <c r="E2403" s="63"/>
      <c r="F2403" s="63"/>
      <c r="G2403" s="63"/>
      <c r="H2403" s="63"/>
      <c r="I2403" s="63"/>
      <c r="J2403" s="63"/>
      <c r="K2403" s="63"/>
      <c r="L2403" s="63"/>
      <c r="M2403" s="63"/>
      <c r="N2403" s="63"/>
      <c r="O2403" s="63"/>
      <c r="P2403" s="63"/>
      <c r="Q2403" s="63"/>
      <c r="R2403" s="63"/>
      <c r="S2403" s="63"/>
      <c r="T2403" s="63"/>
      <c r="U2403" s="63"/>
      <c r="V2403" s="63"/>
      <c r="W2403" s="63"/>
      <c r="X2403" s="63"/>
      <c r="Y2403" s="63"/>
      <c r="Z2403" s="63"/>
      <c r="AA2403" s="63"/>
      <c r="AB2403" s="63"/>
      <c r="AC2403" s="63"/>
      <c r="AD2403" s="63"/>
      <c r="AE2403" s="63"/>
      <c r="AF2403" s="63"/>
      <c r="AG2403" s="63"/>
      <c r="AH2403" s="63"/>
      <c r="AI2403" s="63"/>
      <c r="AJ2403" s="63"/>
      <c r="AK2403" s="63"/>
      <c r="AL2403" s="63"/>
      <c r="AM2403" s="63"/>
      <c r="AN2403" s="63"/>
      <c r="AO2403" s="63"/>
      <c r="AP2403" s="63"/>
      <c r="AQ2403" s="63"/>
      <c r="AR2403" s="63"/>
      <c r="AS2403" s="63"/>
      <c r="AT2403" s="63"/>
      <c r="AU2403" s="63"/>
      <c r="AV2403" s="63"/>
      <c r="AW2403" s="63"/>
      <c r="AX2403" s="63"/>
      <c r="AY2403" s="63"/>
      <c r="AZ2403" s="63"/>
      <c r="BA2403" s="63"/>
      <c r="BB2403" s="63"/>
      <c r="BC2403" s="63"/>
      <c r="BD2403" s="63"/>
      <c r="BE2403" s="63"/>
      <c r="BF2403" s="63"/>
      <c r="BG2403" s="63"/>
      <c r="BH2403" s="63"/>
      <c r="BI2403" s="63"/>
      <c r="BJ2403" s="63"/>
      <c r="BK2403" s="63"/>
      <c r="BL2403" s="63"/>
      <c r="BM2403" s="63"/>
      <c r="BN2403" s="63"/>
      <c r="BO2403" s="63"/>
      <c r="BP2403" s="63"/>
      <c r="BQ2403" s="63"/>
      <c r="BR2403" s="63"/>
      <c r="BS2403" s="63"/>
      <c r="BT2403" s="63"/>
      <c r="BU2403" s="63"/>
      <c r="BV2403" s="63"/>
      <c r="BW2403" s="63"/>
      <c r="BX2403" s="63"/>
      <c r="BY2403" s="63"/>
      <c r="BZ2403" s="63"/>
      <c r="CA2403" s="63"/>
      <c r="CB2403" s="63"/>
      <c r="CC2403" s="63"/>
      <c r="CD2403" s="63"/>
      <c r="CE2403" s="63"/>
      <c r="CF2403" s="63"/>
      <c r="CG2403" s="63"/>
      <c r="CH2403" s="63"/>
      <c r="CI2403" s="63"/>
      <c r="CJ2403" s="63"/>
      <c r="CK2403" s="63"/>
      <c r="CL2403" s="63"/>
      <c r="CM2403" s="63"/>
      <c r="CN2403" s="63"/>
      <c r="CO2403" s="63"/>
      <c r="CP2403" s="63"/>
      <c r="CR2403" s="227"/>
      <c r="CS2403" s="74"/>
    </row>
    <row r="2404" spans="1:97" s="72" customFormat="1" ht="75.75" customHeight="1">
      <c r="A2404" s="63"/>
      <c r="B2404" s="63"/>
      <c r="C2404" s="63"/>
      <c r="D2404" s="63"/>
      <c r="E2404" s="63"/>
      <c r="F2404" s="63"/>
      <c r="G2404" s="63"/>
      <c r="H2404" s="63"/>
      <c r="I2404" s="63"/>
      <c r="J2404" s="63"/>
      <c r="K2404" s="63"/>
      <c r="L2404" s="63"/>
      <c r="M2404" s="63"/>
      <c r="N2404" s="63"/>
      <c r="O2404" s="63"/>
      <c r="P2404" s="63"/>
      <c r="Q2404" s="63"/>
      <c r="R2404" s="63"/>
      <c r="S2404" s="63"/>
      <c r="T2404" s="63"/>
      <c r="U2404" s="63"/>
      <c r="V2404" s="63"/>
      <c r="W2404" s="63"/>
      <c r="X2404" s="63"/>
      <c r="Y2404" s="63"/>
      <c r="Z2404" s="63"/>
      <c r="AA2404" s="63"/>
      <c r="AB2404" s="63"/>
      <c r="AC2404" s="63"/>
      <c r="AD2404" s="63"/>
      <c r="AE2404" s="63"/>
      <c r="AF2404" s="63"/>
      <c r="AG2404" s="63"/>
      <c r="AH2404" s="63"/>
      <c r="AI2404" s="63"/>
      <c r="AJ2404" s="63"/>
      <c r="AK2404" s="63"/>
      <c r="AL2404" s="63"/>
      <c r="AM2404" s="63"/>
      <c r="AN2404" s="63"/>
      <c r="AO2404" s="63"/>
      <c r="AP2404" s="63"/>
      <c r="AQ2404" s="63"/>
      <c r="AR2404" s="63"/>
      <c r="AS2404" s="63"/>
      <c r="AT2404" s="63"/>
      <c r="AU2404" s="63"/>
      <c r="AV2404" s="63"/>
      <c r="AW2404" s="63"/>
      <c r="AX2404" s="63"/>
      <c r="AY2404" s="63"/>
      <c r="AZ2404" s="63"/>
      <c r="BA2404" s="63"/>
      <c r="BB2404" s="63"/>
      <c r="BC2404" s="63"/>
      <c r="BD2404" s="63"/>
      <c r="BE2404" s="63"/>
      <c r="BF2404" s="63"/>
      <c r="BG2404" s="63"/>
      <c r="BH2404" s="63"/>
      <c r="BI2404" s="63"/>
      <c r="BJ2404" s="63"/>
      <c r="BK2404" s="63"/>
      <c r="BL2404" s="63"/>
      <c r="BM2404" s="63"/>
      <c r="BN2404" s="63"/>
      <c r="BO2404" s="63"/>
      <c r="BP2404" s="63"/>
      <c r="BQ2404" s="63"/>
      <c r="BR2404" s="63"/>
      <c r="BS2404" s="63"/>
      <c r="BT2404" s="63"/>
      <c r="BU2404" s="63"/>
      <c r="BV2404" s="63"/>
      <c r="BW2404" s="63"/>
      <c r="BX2404" s="63"/>
      <c r="BY2404" s="63"/>
      <c r="BZ2404" s="63"/>
      <c r="CA2404" s="63"/>
      <c r="CB2404" s="63"/>
      <c r="CC2404" s="63"/>
      <c r="CD2404" s="63"/>
      <c r="CE2404" s="63"/>
      <c r="CF2404" s="63"/>
      <c r="CG2404" s="63"/>
      <c r="CH2404" s="63"/>
      <c r="CI2404" s="63"/>
      <c r="CJ2404" s="63"/>
      <c r="CK2404" s="63"/>
      <c r="CL2404" s="63"/>
      <c r="CM2404" s="63"/>
      <c r="CN2404" s="63"/>
      <c r="CO2404" s="63"/>
      <c r="CP2404" s="63"/>
      <c r="CR2404" s="227"/>
      <c r="CS2404" s="74"/>
    </row>
    <row r="2405" spans="1:97" s="72" customFormat="1" ht="75.75" customHeight="1">
      <c r="A2405" s="63"/>
      <c r="B2405" s="63"/>
      <c r="C2405" s="63"/>
      <c r="D2405" s="63"/>
      <c r="E2405" s="63"/>
      <c r="F2405" s="63"/>
      <c r="G2405" s="63"/>
      <c r="H2405" s="63"/>
      <c r="I2405" s="63"/>
      <c r="J2405" s="63"/>
      <c r="K2405" s="63"/>
      <c r="L2405" s="63"/>
      <c r="M2405" s="63"/>
      <c r="N2405" s="63"/>
      <c r="O2405" s="63"/>
      <c r="P2405" s="63"/>
      <c r="Q2405" s="63"/>
      <c r="R2405" s="63"/>
      <c r="S2405" s="63"/>
      <c r="T2405" s="63"/>
      <c r="U2405" s="63"/>
      <c r="V2405" s="63"/>
      <c r="W2405" s="63"/>
      <c r="X2405" s="63"/>
      <c r="Y2405" s="63"/>
      <c r="Z2405" s="63"/>
      <c r="AA2405" s="63"/>
      <c r="AB2405" s="63"/>
      <c r="AC2405" s="63"/>
      <c r="AD2405" s="63"/>
      <c r="AE2405" s="63"/>
      <c r="AF2405" s="63"/>
      <c r="AG2405" s="63"/>
      <c r="AH2405" s="63"/>
      <c r="AI2405" s="63"/>
      <c r="AJ2405" s="63"/>
      <c r="AK2405" s="63"/>
      <c r="AL2405" s="63"/>
      <c r="AM2405" s="63"/>
      <c r="AN2405" s="63"/>
      <c r="AO2405" s="63"/>
      <c r="AP2405" s="63"/>
      <c r="AQ2405" s="63"/>
      <c r="AR2405" s="63"/>
      <c r="AS2405" s="63"/>
      <c r="AT2405" s="63"/>
      <c r="AU2405" s="63"/>
      <c r="AV2405" s="63"/>
      <c r="AW2405" s="63"/>
      <c r="AX2405" s="63"/>
      <c r="AY2405" s="63"/>
      <c r="AZ2405" s="63"/>
      <c r="BA2405" s="63"/>
      <c r="BB2405" s="63"/>
      <c r="BC2405" s="63"/>
      <c r="BD2405" s="63"/>
      <c r="BE2405" s="63"/>
      <c r="BF2405" s="63"/>
      <c r="BG2405" s="63"/>
      <c r="BH2405" s="63"/>
      <c r="BI2405" s="63"/>
      <c r="BJ2405" s="63"/>
      <c r="BK2405" s="63"/>
      <c r="BL2405" s="63"/>
      <c r="BM2405" s="63"/>
      <c r="BN2405" s="63"/>
      <c r="BO2405" s="63"/>
      <c r="BP2405" s="63"/>
      <c r="BQ2405" s="63"/>
      <c r="BR2405" s="63"/>
      <c r="BS2405" s="63"/>
      <c r="BT2405" s="63"/>
      <c r="BU2405" s="63"/>
      <c r="BV2405" s="63"/>
      <c r="BW2405" s="63"/>
      <c r="BX2405" s="63"/>
      <c r="BY2405" s="63"/>
      <c r="BZ2405" s="63"/>
      <c r="CA2405" s="63"/>
      <c r="CB2405" s="63"/>
      <c r="CC2405" s="63"/>
      <c r="CD2405" s="63"/>
      <c r="CE2405" s="63"/>
      <c r="CF2405" s="63"/>
      <c r="CG2405" s="63"/>
      <c r="CH2405" s="63"/>
      <c r="CI2405" s="63"/>
      <c r="CJ2405" s="63"/>
      <c r="CK2405" s="63"/>
      <c r="CL2405" s="63"/>
      <c r="CM2405" s="63"/>
      <c r="CN2405" s="63"/>
      <c r="CO2405" s="63"/>
      <c r="CP2405" s="63"/>
      <c r="CR2405" s="227"/>
      <c r="CS2405" s="74"/>
    </row>
    <row r="2406" spans="1:97" s="72" customFormat="1" ht="75.75" customHeight="1">
      <c r="A2406" s="63"/>
      <c r="B2406" s="63"/>
      <c r="C2406" s="63"/>
      <c r="D2406" s="63"/>
      <c r="E2406" s="63"/>
      <c r="F2406" s="63"/>
      <c r="G2406" s="63"/>
      <c r="H2406" s="63"/>
      <c r="I2406" s="63"/>
      <c r="J2406" s="63"/>
      <c r="K2406" s="63"/>
      <c r="L2406" s="63"/>
      <c r="M2406" s="63"/>
      <c r="N2406" s="63"/>
      <c r="O2406" s="63"/>
      <c r="P2406" s="63"/>
      <c r="Q2406" s="63"/>
      <c r="R2406" s="63"/>
      <c r="S2406" s="63"/>
      <c r="T2406" s="63"/>
      <c r="U2406" s="63"/>
      <c r="V2406" s="63"/>
      <c r="W2406" s="63"/>
      <c r="X2406" s="63"/>
      <c r="Y2406" s="63"/>
      <c r="Z2406" s="63"/>
      <c r="AA2406" s="63"/>
      <c r="AB2406" s="63"/>
      <c r="AC2406" s="63"/>
      <c r="AD2406" s="63"/>
      <c r="AE2406" s="63"/>
      <c r="AF2406" s="63"/>
      <c r="AG2406" s="63"/>
      <c r="AH2406" s="63"/>
      <c r="AI2406" s="63"/>
      <c r="AJ2406" s="63"/>
      <c r="AK2406" s="63"/>
      <c r="AL2406" s="63"/>
      <c r="AM2406" s="63"/>
      <c r="AN2406" s="63"/>
      <c r="AO2406" s="63"/>
      <c r="AP2406" s="63"/>
      <c r="AQ2406" s="63"/>
      <c r="AR2406" s="63"/>
      <c r="AS2406" s="63"/>
      <c r="AT2406" s="63"/>
      <c r="AU2406" s="63"/>
      <c r="AV2406" s="63"/>
      <c r="AW2406" s="63"/>
      <c r="AX2406" s="63"/>
      <c r="AY2406" s="63"/>
      <c r="AZ2406" s="63"/>
      <c r="BA2406" s="63"/>
      <c r="BB2406" s="63"/>
      <c r="BC2406" s="63"/>
      <c r="BD2406" s="63"/>
      <c r="BE2406" s="63"/>
      <c r="BF2406" s="63"/>
      <c r="BG2406" s="63"/>
      <c r="BH2406" s="63"/>
      <c r="BI2406" s="63"/>
      <c r="BJ2406" s="63"/>
      <c r="BK2406" s="63"/>
      <c r="BL2406" s="63"/>
      <c r="BM2406" s="63"/>
      <c r="BN2406" s="63"/>
      <c r="BO2406" s="63"/>
      <c r="BP2406" s="63"/>
      <c r="BQ2406" s="63"/>
      <c r="BR2406" s="63"/>
      <c r="BS2406" s="63"/>
      <c r="BT2406" s="63"/>
      <c r="BU2406" s="63"/>
      <c r="BV2406" s="63"/>
      <c r="BW2406" s="63"/>
      <c r="BX2406" s="63"/>
      <c r="BY2406" s="63"/>
      <c r="BZ2406" s="63"/>
      <c r="CA2406" s="63"/>
      <c r="CB2406" s="63"/>
      <c r="CC2406" s="63"/>
      <c r="CD2406" s="63"/>
      <c r="CE2406" s="63"/>
      <c r="CF2406" s="63"/>
      <c r="CG2406" s="63"/>
      <c r="CH2406" s="63"/>
      <c r="CI2406" s="63"/>
      <c r="CJ2406" s="63"/>
      <c r="CK2406" s="63"/>
      <c r="CL2406" s="63"/>
      <c r="CM2406" s="63"/>
      <c r="CN2406" s="63"/>
      <c r="CO2406" s="63"/>
      <c r="CP2406" s="63"/>
      <c r="CR2406" s="227"/>
      <c r="CS2406" s="74"/>
    </row>
    <row r="2407" spans="1:97" s="72" customFormat="1" ht="75.75" customHeight="1">
      <c r="A2407" s="63"/>
      <c r="B2407" s="63"/>
      <c r="C2407" s="63"/>
      <c r="D2407" s="63"/>
      <c r="E2407" s="63"/>
      <c r="F2407" s="63"/>
      <c r="G2407" s="63"/>
      <c r="H2407" s="63"/>
      <c r="I2407" s="63"/>
      <c r="J2407" s="63"/>
      <c r="K2407" s="63"/>
      <c r="L2407" s="63"/>
      <c r="M2407" s="63"/>
      <c r="N2407" s="63"/>
      <c r="O2407" s="63"/>
      <c r="P2407" s="63"/>
      <c r="Q2407" s="63"/>
      <c r="R2407" s="63"/>
      <c r="S2407" s="63"/>
      <c r="T2407" s="63"/>
      <c r="U2407" s="63"/>
      <c r="V2407" s="63"/>
      <c r="W2407" s="63"/>
      <c r="X2407" s="63"/>
      <c r="Y2407" s="63"/>
      <c r="Z2407" s="63"/>
      <c r="AA2407" s="63"/>
      <c r="AB2407" s="63"/>
      <c r="AC2407" s="63"/>
      <c r="AD2407" s="63"/>
      <c r="AE2407" s="63"/>
      <c r="AF2407" s="63"/>
      <c r="AG2407" s="63"/>
      <c r="AH2407" s="63"/>
      <c r="AI2407" s="63"/>
      <c r="AJ2407" s="63"/>
      <c r="AK2407" s="63"/>
      <c r="AL2407" s="63"/>
      <c r="AM2407" s="63"/>
      <c r="AN2407" s="63"/>
      <c r="AO2407" s="63"/>
      <c r="AP2407" s="63"/>
      <c r="AQ2407" s="63"/>
      <c r="AR2407" s="63"/>
      <c r="AS2407" s="63"/>
      <c r="AT2407" s="63"/>
      <c r="AU2407" s="63"/>
      <c r="AV2407" s="63"/>
      <c r="AW2407" s="63"/>
      <c r="AX2407" s="63"/>
      <c r="AY2407" s="63"/>
      <c r="AZ2407" s="63"/>
      <c r="BA2407" s="63"/>
      <c r="BB2407" s="63"/>
      <c r="BC2407" s="63"/>
      <c r="BD2407" s="63"/>
      <c r="BE2407" s="63"/>
      <c r="BF2407" s="63"/>
      <c r="BG2407" s="63"/>
      <c r="BH2407" s="63"/>
      <c r="BI2407" s="63"/>
      <c r="BJ2407" s="63"/>
      <c r="BK2407" s="63"/>
      <c r="BL2407" s="63"/>
      <c r="BM2407" s="63"/>
      <c r="BN2407" s="63"/>
      <c r="BO2407" s="63"/>
      <c r="BP2407" s="63"/>
      <c r="BQ2407" s="63"/>
      <c r="BR2407" s="63"/>
      <c r="BS2407" s="63"/>
      <c r="BT2407" s="63"/>
      <c r="BU2407" s="63"/>
      <c r="BV2407" s="63"/>
      <c r="BW2407" s="63"/>
      <c r="BX2407" s="63"/>
      <c r="BY2407" s="63"/>
      <c r="BZ2407" s="63"/>
      <c r="CA2407" s="63"/>
      <c r="CB2407" s="63"/>
      <c r="CC2407" s="63"/>
      <c r="CD2407" s="63"/>
      <c r="CE2407" s="63"/>
      <c r="CF2407" s="63"/>
      <c r="CG2407" s="63"/>
      <c r="CH2407" s="63"/>
      <c r="CI2407" s="63"/>
      <c r="CJ2407" s="63"/>
      <c r="CK2407" s="63"/>
      <c r="CL2407" s="63"/>
      <c r="CM2407" s="63"/>
      <c r="CN2407" s="63"/>
      <c r="CO2407" s="63"/>
      <c r="CP2407" s="63"/>
      <c r="CR2407" s="227"/>
      <c r="CS2407" s="74"/>
    </row>
    <row r="2408" spans="1:97" s="72" customFormat="1" ht="75.75" customHeight="1">
      <c r="A2408" s="63"/>
      <c r="B2408" s="63"/>
      <c r="C2408" s="63"/>
      <c r="D2408" s="63"/>
      <c r="E2408" s="63"/>
      <c r="F2408" s="63"/>
      <c r="G2408" s="63"/>
      <c r="H2408" s="63"/>
      <c r="I2408" s="63"/>
      <c r="J2408" s="63"/>
      <c r="K2408" s="63"/>
      <c r="L2408" s="63"/>
      <c r="M2408" s="63"/>
      <c r="N2408" s="63"/>
      <c r="O2408" s="63"/>
      <c r="P2408" s="63"/>
      <c r="Q2408" s="63"/>
      <c r="R2408" s="63"/>
      <c r="S2408" s="63"/>
      <c r="T2408" s="63"/>
      <c r="U2408" s="63"/>
      <c r="V2408" s="63"/>
      <c r="W2408" s="63"/>
      <c r="X2408" s="63"/>
      <c r="Y2408" s="63"/>
      <c r="Z2408" s="63"/>
      <c r="AA2408" s="63"/>
      <c r="AB2408" s="63"/>
      <c r="AC2408" s="63"/>
      <c r="AD2408" s="63"/>
      <c r="AE2408" s="63"/>
      <c r="AF2408" s="63"/>
      <c r="AG2408" s="63"/>
      <c r="AH2408" s="63"/>
      <c r="AI2408" s="63"/>
      <c r="AJ2408" s="63"/>
      <c r="AK2408" s="63"/>
      <c r="AL2408" s="63"/>
      <c r="AM2408" s="63"/>
      <c r="AN2408" s="63"/>
      <c r="AO2408" s="63"/>
      <c r="AP2408" s="63"/>
      <c r="AQ2408" s="63"/>
      <c r="AR2408" s="63"/>
      <c r="AS2408" s="63"/>
      <c r="AT2408" s="63"/>
      <c r="AU2408" s="63"/>
      <c r="AV2408" s="63"/>
      <c r="AW2408" s="63"/>
      <c r="AX2408" s="63"/>
      <c r="AY2408" s="63"/>
      <c r="AZ2408" s="63"/>
      <c r="BA2408" s="63"/>
      <c r="BB2408" s="63"/>
      <c r="BC2408" s="63"/>
      <c r="BD2408" s="63"/>
      <c r="BE2408" s="63"/>
      <c r="BF2408" s="63"/>
      <c r="BG2408" s="63"/>
      <c r="BH2408" s="63"/>
      <c r="BI2408" s="63"/>
      <c r="BJ2408" s="63"/>
      <c r="BK2408" s="63"/>
      <c r="BL2408" s="63"/>
      <c r="BM2408" s="63"/>
      <c r="BN2408" s="63"/>
      <c r="BO2408" s="63"/>
      <c r="BP2408" s="63"/>
      <c r="BQ2408" s="63"/>
      <c r="BR2408" s="63"/>
      <c r="BS2408" s="63"/>
      <c r="BT2408" s="63"/>
      <c r="BU2408" s="63"/>
      <c r="BV2408" s="63"/>
      <c r="BW2408" s="63"/>
      <c r="BX2408" s="63"/>
      <c r="BY2408" s="63"/>
      <c r="BZ2408" s="63"/>
      <c r="CA2408" s="63"/>
      <c r="CB2408" s="63"/>
      <c r="CC2408" s="63"/>
      <c r="CD2408" s="63"/>
      <c r="CE2408" s="63"/>
      <c r="CF2408" s="63"/>
      <c r="CG2408" s="63"/>
      <c r="CH2408" s="63"/>
      <c r="CI2408" s="63"/>
      <c r="CJ2408" s="63"/>
      <c r="CK2408" s="63"/>
      <c r="CL2408" s="63"/>
      <c r="CM2408" s="63"/>
      <c r="CN2408" s="63"/>
      <c r="CO2408" s="63"/>
      <c r="CP2408" s="63"/>
      <c r="CR2408" s="227"/>
      <c r="CS2408" s="74"/>
    </row>
    <row r="2409" spans="1:97" s="72" customFormat="1" ht="75.75" customHeight="1">
      <c r="A2409" s="63"/>
      <c r="B2409" s="63"/>
      <c r="C2409" s="63"/>
      <c r="D2409" s="63"/>
      <c r="E2409" s="63"/>
      <c r="F2409" s="63"/>
      <c r="G2409" s="63"/>
      <c r="H2409" s="63"/>
      <c r="I2409" s="63"/>
      <c r="J2409" s="63"/>
      <c r="K2409" s="63"/>
      <c r="L2409" s="63"/>
      <c r="M2409" s="63"/>
      <c r="N2409" s="63"/>
      <c r="O2409" s="63"/>
      <c r="P2409" s="63"/>
      <c r="Q2409" s="63"/>
      <c r="R2409" s="63"/>
      <c r="S2409" s="63"/>
      <c r="T2409" s="63"/>
      <c r="U2409" s="63"/>
      <c r="V2409" s="63"/>
      <c r="W2409" s="63"/>
      <c r="X2409" s="63"/>
      <c r="Y2409" s="63"/>
      <c r="Z2409" s="63"/>
      <c r="AA2409" s="63"/>
      <c r="AB2409" s="63"/>
      <c r="AC2409" s="63"/>
      <c r="AD2409" s="63"/>
      <c r="AE2409" s="63"/>
      <c r="AF2409" s="63"/>
      <c r="AG2409" s="63"/>
      <c r="AH2409" s="63"/>
      <c r="AI2409" s="63"/>
      <c r="AJ2409" s="63"/>
      <c r="AK2409" s="63"/>
      <c r="AL2409" s="63"/>
      <c r="AM2409" s="63"/>
      <c r="AN2409" s="63"/>
      <c r="AO2409" s="63"/>
      <c r="AP2409" s="63"/>
      <c r="AQ2409" s="63"/>
      <c r="AR2409" s="63"/>
      <c r="AS2409" s="63"/>
      <c r="AT2409" s="63"/>
      <c r="AU2409" s="63"/>
      <c r="AV2409" s="63"/>
      <c r="AW2409" s="63"/>
      <c r="AX2409" s="63"/>
      <c r="AY2409" s="63"/>
      <c r="AZ2409" s="63"/>
      <c r="BA2409" s="63"/>
      <c r="BB2409" s="63"/>
      <c r="BC2409" s="63"/>
      <c r="BD2409" s="63"/>
      <c r="BE2409" s="63"/>
      <c r="BF2409" s="63"/>
      <c r="BG2409" s="63"/>
      <c r="BH2409" s="63"/>
      <c r="BI2409" s="63"/>
      <c r="BJ2409" s="63"/>
      <c r="BK2409" s="63"/>
      <c r="BL2409" s="63"/>
      <c r="BM2409" s="63"/>
      <c r="BN2409" s="63"/>
      <c r="BO2409" s="63"/>
      <c r="BP2409" s="63"/>
      <c r="BQ2409" s="63"/>
      <c r="BR2409" s="63"/>
      <c r="BS2409" s="63"/>
      <c r="BT2409" s="63"/>
      <c r="BU2409" s="63"/>
      <c r="BV2409" s="63"/>
      <c r="BW2409" s="63"/>
      <c r="BX2409" s="63"/>
      <c r="BY2409" s="63"/>
      <c r="BZ2409" s="63"/>
      <c r="CA2409" s="63"/>
      <c r="CB2409" s="63"/>
      <c r="CC2409" s="63"/>
      <c r="CD2409" s="63"/>
      <c r="CE2409" s="63"/>
      <c r="CF2409" s="63"/>
      <c r="CG2409" s="63"/>
      <c r="CH2409" s="63"/>
      <c r="CI2409" s="63"/>
      <c r="CJ2409" s="63"/>
      <c r="CK2409" s="63"/>
      <c r="CL2409" s="63"/>
      <c r="CM2409" s="63"/>
      <c r="CN2409" s="63"/>
      <c r="CO2409" s="63"/>
      <c r="CP2409" s="63"/>
      <c r="CR2409" s="227"/>
      <c r="CS2409" s="74"/>
    </row>
    <row r="2410" spans="1:97" s="72" customFormat="1" ht="75.75" customHeight="1">
      <c r="A2410" s="63"/>
      <c r="B2410" s="63"/>
      <c r="C2410" s="63"/>
      <c r="D2410" s="63"/>
      <c r="E2410" s="63"/>
      <c r="F2410" s="63"/>
      <c r="G2410" s="63"/>
      <c r="H2410" s="63"/>
      <c r="I2410" s="63"/>
      <c r="J2410" s="63"/>
      <c r="K2410" s="63"/>
      <c r="L2410" s="63"/>
      <c r="M2410" s="63"/>
      <c r="N2410" s="63"/>
      <c r="O2410" s="63"/>
      <c r="P2410" s="63"/>
      <c r="Q2410" s="63"/>
      <c r="R2410" s="63"/>
      <c r="S2410" s="63"/>
      <c r="T2410" s="63"/>
      <c r="U2410" s="63"/>
      <c r="V2410" s="63"/>
      <c r="W2410" s="63"/>
      <c r="X2410" s="63"/>
      <c r="Y2410" s="63"/>
      <c r="Z2410" s="63"/>
      <c r="AA2410" s="63"/>
      <c r="AB2410" s="63"/>
      <c r="AC2410" s="63"/>
      <c r="AD2410" s="63"/>
      <c r="AE2410" s="63"/>
      <c r="AF2410" s="63"/>
      <c r="AG2410" s="63"/>
      <c r="AH2410" s="63"/>
      <c r="AI2410" s="63"/>
      <c r="AJ2410" s="63"/>
      <c r="AK2410" s="63"/>
      <c r="AL2410" s="63"/>
      <c r="AM2410" s="63"/>
      <c r="AN2410" s="63"/>
      <c r="AO2410" s="63"/>
      <c r="AP2410" s="63"/>
      <c r="AQ2410" s="63"/>
      <c r="AR2410" s="63"/>
      <c r="AS2410" s="63"/>
      <c r="AT2410" s="63"/>
      <c r="AU2410" s="63"/>
      <c r="AV2410" s="63"/>
      <c r="AW2410" s="63"/>
      <c r="AX2410" s="63"/>
      <c r="AY2410" s="63"/>
      <c r="AZ2410" s="63"/>
      <c r="BA2410" s="63"/>
      <c r="BB2410" s="63"/>
      <c r="BC2410" s="63"/>
      <c r="BD2410" s="63"/>
      <c r="BE2410" s="63"/>
      <c r="BF2410" s="63"/>
      <c r="BG2410" s="63"/>
      <c r="BH2410" s="63"/>
      <c r="BI2410" s="63"/>
      <c r="BJ2410" s="63"/>
      <c r="BK2410" s="63"/>
      <c r="BL2410" s="63"/>
      <c r="BM2410" s="63"/>
      <c r="BN2410" s="63"/>
      <c r="BO2410" s="63"/>
      <c r="BP2410" s="63"/>
      <c r="BQ2410" s="63"/>
      <c r="BR2410" s="63"/>
      <c r="BS2410" s="63"/>
      <c r="BT2410" s="63"/>
      <c r="BU2410" s="63"/>
      <c r="BV2410" s="63"/>
      <c r="BW2410" s="63"/>
      <c r="BX2410" s="63"/>
      <c r="BY2410" s="63"/>
      <c r="BZ2410" s="63"/>
      <c r="CA2410" s="63"/>
      <c r="CB2410" s="63"/>
      <c r="CC2410" s="63"/>
      <c r="CD2410" s="63"/>
      <c r="CE2410" s="63"/>
      <c r="CF2410" s="63"/>
      <c r="CG2410" s="63"/>
      <c r="CH2410" s="63"/>
      <c r="CI2410" s="63"/>
      <c r="CJ2410" s="63"/>
      <c r="CK2410" s="63"/>
      <c r="CL2410" s="63"/>
      <c r="CM2410" s="63"/>
      <c r="CN2410" s="63"/>
      <c r="CO2410" s="63"/>
      <c r="CP2410" s="63"/>
      <c r="CR2410" s="227"/>
      <c r="CS2410" s="74"/>
    </row>
    <row r="2411" spans="1:97" s="72" customFormat="1" ht="75.75" customHeight="1">
      <c r="A2411" s="63"/>
      <c r="B2411" s="63"/>
      <c r="C2411" s="63"/>
      <c r="D2411" s="63"/>
      <c r="E2411" s="63"/>
      <c r="F2411" s="63"/>
      <c r="G2411" s="63"/>
      <c r="H2411" s="63"/>
      <c r="I2411" s="63"/>
      <c r="J2411" s="63"/>
      <c r="K2411" s="63"/>
      <c r="L2411" s="63"/>
      <c r="M2411" s="63"/>
      <c r="N2411" s="63"/>
      <c r="O2411" s="63"/>
      <c r="P2411" s="63"/>
      <c r="Q2411" s="63"/>
      <c r="R2411" s="63"/>
      <c r="S2411" s="63"/>
      <c r="T2411" s="63"/>
      <c r="U2411" s="63"/>
      <c r="V2411" s="63"/>
      <c r="W2411" s="63"/>
      <c r="X2411" s="63"/>
      <c r="Y2411" s="63"/>
      <c r="Z2411" s="63"/>
      <c r="AA2411" s="63"/>
      <c r="AB2411" s="63"/>
      <c r="AC2411" s="63"/>
      <c r="AD2411" s="63"/>
      <c r="AE2411" s="63"/>
      <c r="AF2411" s="63"/>
      <c r="AG2411" s="63"/>
      <c r="AH2411" s="63"/>
      <c r="AI2411" s="63"/>
      <c r="AJ2411" s="63"/>
      <c r="AK2411" s="63"/>
      <c r="AL2411" s="63"/>
      <c r="AM2411" s="63"/>
      <c r="AN2411" s="63"/>
      <c r="AO2411" s="63"/>
      <c r="AP2411" s="63"/>
      <c r="AQ2411" s="63"/>
      <c r="AR2411" s="63"/>
      <c r="AS2411" s="63"/>
      <c r="AT2411" s="63"/>
      <c r="AU2411" s="63"/>
      <c r="AV2411" s="63"/>
      <c r="AW2411" s="63"/>
      <c r="AX2411" s="63"/>
      <c r="AY2411" s="63"/>
      <c r="AZ2411" s="63"/>
      <c r="BA2411" s="63"/>
      <c r="BB2411" s="63"/>
      <c r="BC2411" s="63"/>
      <c r="BD2411" s="63"/>
      <c r="BE2411" s="63"/>
      <c r="BF2411" s="63"/>
      <c r="BG2411" s="63"/>
      <c r="BH2411" s="63"/>
      <c r="BI2411" s="63"/>
      <c r="BJ2411" s="63"/>
      <c r="BK2411" s="63"/>
      <c r="BL2411" s="63"/>
      <c r="BM2411" s="63"/>
      <c r="BN2411" s="63"/>
      <c r="BO2411" s="63"/>
      <c r="BP2411" s="63"/>
      <c r="BQ2411" s="63"/>
      <c r="BR2411" s="63"/>
      <c r="BS2411" s="63"/>
      <c r="BT2411" s="63"/>
      <c r="BU2411" s="63"/>
      <c r="BV2411" s="63"/>
      <c r="BW2411" s="63"/>
      <c r="BX2411" s="63"/>
      <c r="BY2411" s="63"/>
      <c r="BZ2411" s="63"/>
      <c r="CA2411" s="63"/>
      <c r="CB2411" s="63"/>
      <c r="CC2411" s="63"/>
      <c r="CD2411" s="63"/>
      <c r="CE2411" s="63"/>
      <c r="CF2411" s="63"/>
      <c r="CG2411" s="63"/>
      <c r="CH2411" s="63"/>
      <c r="CI2411" s="63"/>
      <c r="CJ2411" s="63"/>
      <c r="CK2411" s="63"/>
      <c r="CL2411" s="63"/>
      <c r="CM2411" s="63"/>
      <c r="CN2411" s="63"/>
      <c r="CO2411" s="63"/>
      <c r="CP2411" s="63"/>
      <c r="CR2411" s="227"/>
      <c r="CS2411" s="74"/>
    </row>
    <row r="2412" spans="1:97" s="72" customFormat="1" ht="75.75" customHeight="1">
      <c r="A2412" s="63"/>
      <c r="B2412" s="63"/>
      <c r="C2412" s="63"/>
      <c r="D2412" s="63"/>
      <c r="E2412" s="63"/>
      <c r="F2412" s="63"/>
      <c r="G2412" s="63"/>
      <c r="H2412" s="63"/>
      <c r="I2412" s="63"/>
      <c r="J2412" s="63"/>
      <c r="K2412" s="63"/>
      <c r="L2412" s="63"/>
      <c r="M2412" s="63"/>
      <c r="N2412" s="63"/>
      <c r="O2412" s="63"/>
      <c r="P2412" s="63"/>
      <c r="Q2412" s="63"/>
      <c r="R2412" s="63"/>
      <c r="S2412" s="63"/>
      <c r="T2412" s="63"/>
      <c r="U2412" s="63"/>
      <c r="V2412" s="63"/>
      <c r="W2412" s="63"/>
      <c r="X2412" s="63"/>
      <c r="Y2412" s="63"/>
      <c r="Z2412" s="63"/>
      <c r="AA2412" s="63"/>
      <c r="AB2412" s="63"/>
      <c r="AC2412" s="63"/>
      <c r="AD2412" s="63"/>
      <c r="AE2412" s="63"/>
      <c r="AF2412" s="63"/>
      <c r="AG2412" s="63"/>
      <c r="AH2412" s="63"/>
      <c r="AI2412" s="63"/>
      <c r="AJ2412" s="63"/>
      <c r="AK2412" s="63"/>
      <c r="AL2412" s="63"/>
      <c r="AM2412" s="63"/>
      <c r="AN2412" s="63"/>
      <c r="AO2412" s="63"/>
      <c r="AP2412" s="63"/>
      <c r="AQ2412" s="63"/>
      <c r="AR2412" s="63"/>
      <c r="AS2412" s="63"/>
      <c r="AT2412" s="63"/>
      <c r="AU2412" s="63"/>
      <c r="AV2412" s="63"/>
      <c r="AW2412" s="63"/>
      <c r="AX2412" s="63"/>
      <c r="AY2412" s="63"/>
      <c r="AZ2412" s="63"/>
      <c r="BA2412" s="63"/>
      <c r="BB2412" s="63"/>
      <c r="BC2412" s="63"/>
      <c r="BD2412" s="63"/>
      <c r="BE2412" s="63"/>
      <c r="BF2412" s="63"/>
      <c r="BG2412" s="63"/>
      <c r="BH2412" s="63"/>
      <c r="BI2412" s="63"/>
      <c r="BJ2412" s="63"/>
      <c r="BK2412" s="63"/>
      <c r="BL2412" s="63"/>
      <c r="BM2412" s="63"/>
      <c r="BN2412" s="63"/>
      <c r="BO2412" s="63"/>
      <c r="BP2412" s="63"/>
      <c r="BQ2412" s="63"/>
      <c r="BR2412" s="63"/>
      <c r="BS2412" s="63"/>
      <c r="BT2412" s="63"/>
      <c r="BU2412" s="63"/>
      <c r="BV2412" s="63"/>
      <c r="BW2412" s="63"/>
      <c r="BX2412" s="63"/>
      <c r="BY2412" s="63"/>
      <c r="BZ2412" s="63"/>
      <c r="CA2412" s="63"/>
      <c r="CB2412" s="63"/>
      <c r="CC2412" s="63"/>
      <c r="CD2412" s="63"/>
      <c r="CE2412" s="63"/>
      <c r="CF2412" s="63"/>
      <c r="CG2412" s="63"/>
      <c r="CH2412" s="63"/>
      <c r="CI2412" s="63"/>
      <c r="CJ2412" s="63"/>
      <c r="CK2412" s="63"/>
      <c r="CL2412" s="63"/>
      <c r="CM2412" s="63"/>
      <c r="CN2412" s="63"/>
      <c r="CO2412" s="63"/>
      <c r="CP2412" s="63"/>
      <c r="CR2412" s="227"/>
      <c r="CS2412" s="74"/>
    </row>
    <row r="2413" spans="1:97" s="72" customFormat="1" ht="75.75" customHeight="1">
      <c r="A2413" s="63"/>
      <c r="B2413" s="63"/>
      <c r="C2413" s="63"/>
      <c r="D2413" s="63"/>
      <c r="E2413" s="63"/>
      <c r="F2413" s="63"/>
      <c r="G2413" s="63"/>
      <c r="H2413" s="63"/>
      <c r="I2413" s="63"/>
      <c r="J2413" s="63"/>
      <c r="K2413" s="63"/>
      <c r="L2413" s="63"/>
      <c r="M2413" s="63"/>
      <c r="N2413" s="63"/>
      <c r="O2413" s="63"/>
      <c r="P2413" s="63"/>
      <c r="Q2413" s="63"/>
      <c r="R2413" s="63"/>
      <c r="S2413" s="63"/>
      <c r="T2413" s="63"/>
      <c r="U2413" s="63"/>
      <c r="V2413" s="63"/>
      <c r="W2413" s="63"/>
      <c r="X2413" s="63"/>
      <c r="Y2413" s="63"/>
      <c r="Z2413" s="63"/>
      <c r="AA2413" s="63"/>
      <c r="AB2413" s="63"/>
      <c r="AC2413" s="63"/>
      <c r="AD2413" s="63"/>
      <c r="AE2413" s="63"/>
      <c r="AF2413" s="63"/>
      <c r="AG2413" s="63"/>
      <c r="AH2413" s="63"/>
      <c r="AI2413" s="63"/>
      <c r="AJ2413" s="63"/>
      <c r="AK2413" s="63"/>
      <c r="AL2413" s="63"/>
      <c r="AM2413" s="63"/>
      <c r="AN2413" s="63"/>
      <c r="AO2413" s="63"/>
      <c r="AP2413" s="63"/>
      <c r="AQ2413" s="63"/>
      <c r="AR2413" s="63"/>
      <c r="AS2413" s="63"/>
      <c r="AT2413" s="63"/>
      <c r="AU2413" s="63"/>
      <c r="AV2413" s="63"/>
      <c r="AW2413" s="63"/>
      <c r="AX2413" s="63"/>
      <c r="AY2413" s="63"/>
      <c r="AZ2413" s="63"/>
      <c r="BA2413" s="63"/>
      <c r="BB2413" s="63"/>
      <c r="BC2413" s="63"/>
      <c r="BD2413" s="63"/>
      <c r="BE2413" s="63"/>
      <c r="BF2413" s="63"/>
      <c r="BG2413" s="63"/>
      <c r="BH2413" s="63"/>
      <c r="BI2413" s="63"/>
      <c r="BJ2413" s="63"/>
      <c r="BK2413" s="63"/>
      <c r="BL2413" s="63"/>
      <c r="BM2413" s="63"/>
      <c r="BN2413" s="63"/>
      <c r="BO2413" s="63"/>
      <c r="BP2413" s="63"/>
      <c r="BQ2413" s="63"/>
      <c r="BR2413" s="63"/>
      <c r="BS2413" s="63"/>
      <c r="BT2413" s="63"/>
      <c r="BU2413" s="63"/>
      <c r="BV2413" s="63"/>
      <c r="BW2413" s="63"/>
      <c r="BX2413" s="63"/>
      <c r="BY2413" s="63"/>
      <c r="BZ2413" s="63"/>
      <c r="CA2413" s="63"/>
      <c r="CB2413" s="63"/>
      <c r="CC2413" s="63"/>
      <c r="CD2413" s="63"/>
      <c r="CE2413" s="63"/>
      <c r="CF2413" s="63"/>
      <c r="CG2413" s="63"/>
      <c r="CH2413" s="63"/>
      <c r="CI2413" s="63"/>
      <c r="CJ2413" s="63"/>
      <c r="CK2413" s="63"/>
      <c r="CL2413" s="63"/>
      <c r="CM2413" s="63"/>
      <c r="CN2413" s="63"/>
      <c r="CO2413" s="63"/>
      <c r="CP2413" s="63"/>
      <c r="CR2413" s="227"/>
      <c r="CS2413" s="74"/>
    </row>
    <row r="2414" spans="1:97" s="72" customFormat="1" ht="75.75" customHeight="1">
      <c r="A2414" s="63"/>
      <c r="B2414" s="63"/>
      <c r="C2414" s="63"/>
      <c r="D2414" s="63"/>
      <c r="E2414" s="63"/>
      <c r="F2414" s="63"/>
      <c r="G2414" s="63"/>
      <c r="H2414" s="63"/>
      <c r="I2414" s="63"/>
      <c r="J2414" s="63"/>
      <c r="K2414" s="63"/>
      <c r="L2414" s="63"/>
      <c r="M2414" s="63"/>
      <c r="N2414" s="63"/>
      <c r="O2414" s="63"/>
      <c r="P2414" s="63"/>
      <c r="Q2414" s="63"/>
      <c r="R2414" s="63"/>
      <c r="S2414" s="63"/>
      <c r="T2414" s="63"/>
      <c r="U2414" s="63"/>
      <c r="V2414" s="63"/>
      <c r="W2414" s="63"/>
      <c r="X2414" s="63"/>
      <c r="Y2414" s="63"/>
      <c r="Z2414" s="63"/>
      <c r="AA2414" s="63"/>
      <c r="AB2414" s="63"/>
      <c r="AC2414" s="63"/>
      <c r="AD2414" s="63"/>
      <c r="AE2414" s="63"/>
      <c r="AF2414" s="63"/>
      <c r="AG2414" s="63"/>
      <c r="AH2414" s="63"/>
      <c r="AI2414" s="63"/>
      <c r="AJ2414" s="63"/>
      <c r="AK2414" s="63"/>
      <c r="AL2414" s="63"/>
      <c r="AM2414" s="63"/>
      <c r="AN2414" s="63"/>
      <c r="AO2414" s="63"/>
      <c r="AP2414" s="63"/>
      <c r="AQ2414" s="63"/>
      <c r="AR2414" s="63"/>
      <c r="AS2414" s="63"/>
      <c r="AT2414" s="63"/>
      <c r="AU2414" s="63"/>
      <c r="AV2414" s="63"/>
      <c r="AW2414" s="63"/>
      <c r="AX2414" s="63"/>
      <c r="AY2414" s="63"/>
      <c r="AZ2414" s="63"/>
      <c r="BA2414" s="63"/>
      <c r="BB2414" s="63"/>
      <c r="BC2414" s="63"/>
      <c r="BD2414" s="63"/>
      <c r="BE2414" s="63"/>
      <c r="BF2414" s="63"/>
      <c r="BG2414" s="63"/>
      <c r="BH2414" s="63"/>
      <c r="BI2414" s="63"/>
      <c r="BJ2414" s="63"/>
      <c r="BK2414" s="63"/>
      <c r="BL2414" s="63"/>
      <c r="BM2414" s="63"/>
      <c r="BN2414" s="63"/>
      <c r="BO2414" s="63"/>
      <c r="BP2414" s="63"/>
      <c r="BQ2414" s="63"/>
      <c r="BR2414" s="63"/>
      <c r="BS2414" s="63"/>
      <c r="BT2414" s="63"/>
      <c r="BU2414" s="63"/>
      <c r="BV2414" s="63"/>
      <c r="BW2414" s="63"/>
      <c r="BX2414" s="63"/>
      <c r="BY2414" s="63"/>
      <c r="BZ2414" s="63"/>
      <c r="CA2414" s="63"/>
      <c r="CB2414" s="63"/>
      <c r="CC2414" s="63"/>
      <c r="CD2414" s="63"/>
      <c r="CE2414" s="63"/>
      <c r="CF2414" s="63"/>
      <c r="CG2414" s="63"/>
      <c r="CH2414" s="63"/>
      <c r="CI2414" s="63"/>
      <c r="CJ2414" s="63"/>
      <c r="CK2414" s="63"/>
      <c r="CL2414" s="63"/>
      <c r="CM2414" s="63"/>
      <c r="CN2414" s="63"/>
      <c r="CO2414" s="63"/>
      <c r="CP2414" s="63"/>
      <c r="CR2414" s="227"/>
      <c r="CS2414" s="74"/>
    </row>
    <row r="2415" spans="1:97" s="72" customFormat="1" ht="75.75" customHeight="1">
      <c r="A2415" s="63"/>
      <c r="B2415" s="63"/>
      <c r="C2415" s="63"/>
      <c r="D2415" s="63"/>
      <c r="E2415" s="63"/>
      <c r="F2415" s="63"/>
      <c r="G2415" s="63"/>
      <c r="H2415" s="63"/>
      <c r="I2415" s="63"/>
      <c r="J2415" s="63"/>
      <c r="K2415" s="63"/>
      <c r="L2415" s="63"/>
      <c r="M2415" s="63"/>
      <c r="N2415" s="63"/>
      <c r="O2415" s="63"/>
      <c r="P2415" s="63"/>
      <c r="Q2415" s="63"/>
      <c r="R2415" s="63"/>
      <c r="S2415" s="63"/>
      <c r="T2415" s="63"/>
      <c r="U2415" s="63"/>
      <c r="V2415" s="63"/>
      <c r="W2415" s="63"/>
      <c r="X2415" s="63"/>
      <c r="Y2415" s="63"/>
      <c r="Z2415" s="63"/>
      <c r="AA2415" s="63"/>
      <c r="AB2415" s="63"/>
      <c r="AC2415" s="63"/>
      <c r="AD2415" s="63"/>
      <c r="AE2415" s="63"/>
      <c r="AF2415" s="63"/>
      <c r="AG2415" s="63"/>
      <c r="AH2415" s="63"/>
      <c r="AI2415" s="63"/>
      <c r="AJ2415" s="63"/>
      <c r="AK2415" s="63"/>
      <c r="AL2415" s="63"/>
      <c r="AM2415" s="63"/>
      <c r="AN2415" s="63"/>
      <c r="AO2415" s="63"/>
      <c r="AP2415" s="63"/>
      <c r="AQ2415" s="63"/>
      <c r="AR2415" s="63"/>
      <c r="AS2415" s="63"/>
      <c r="AT2415" s="63"/>
      <c r="AU2415" s="63"/>
      <c r="AV2415" s="63"/>
      <c r="AW2415" s="63"/>
      <c r="AX2415" s="63"/>
      <c r="AY2415" s="63"/>
      <c r="AZ2415" s="63"/>
      <c r="BA2415" s="63"/>
      <c r="BB2415" s="63"/>
      <c r="BC2415" s="63"/>
      <c r="BD2415" s="63"/>
      <c r="BE2415" s="63"/>
      <c r="BF2415" s="63"/>
      <c r="BG2415" s="63"/>
      <c r="BH2415" s="63"/>
      <c r="BI2415" s="63"/>
      <c r="BJ2415" s="63"/>
      <c r="BK2415" s="63"/>
      <c r="BL2415" s="63"/>
      <c r="BM2415" s="63"/>
      <c r="BN2415" s="63"/>
      <c r="BO2415" s="63"/>
      <c r="BP2415" s="63"/>
      <c r="BQ2415" s="63"/>
      <c r="BR2415" s="63"/>
      <c r="BS2415" s="63"/>
      <c r="BT2415" s="63"/>
      <c r="BU2415" s="63"/>
      <c r="BV2415" s="63"/>
      <c r="BW2415" s="63"/>
      <c r="BX2415" s="63"/>
      <c r="BY2415" s="63"/>
      <c r="BZ2415" s="63"/>
      <c r="CA2415" s="63"/>
      <c r="CB2415" s="63"/>
      <c r="CC2415" s="63"/>
      <c r="CD2415" s="63"/>
      <c r="CE2415" s="63"/>
      <c r="CF2415" s="63"/>
      <c r="CG2415" s="63"/>
      <c r="CH2415" s="63"/>
      <c r="CI2415" s="63"/>
      <c r="CJ2415" s="63"/>
      <c r="CK2415" s="63"/>
      <c r="CL2415" s="63"/>
      <c r="CM2415" s="63"/>
      <c r="CN2415" s="63"/>
      <c r="CO2415" s="63"/>
      <c r="CP2415" s="63"/>
      <c r="CR2415" s="227"/>
      <c r="CS2415" s="74"/>
    </row>
    <row r="2416" spans="1:97" s="72" customFormat="1" ht="75.75" customHeight="1">
      <c r="A2416" s="63"/>
      <c r="B2416" s="63"/>
      <c r="C2416" s="63"/>
      <c r="D2416" s="63"/>
      <c r="E2416" s="63"/>
      <c r="F2416" s="63"/>
      <c r="G2416" s="63"/>
      <c r="H2416" s="63"/>
      <c r="I2416" s="63"/>
      <c r="J2416" s="63"/>
      <c r="K2416" s="63"/>
      <c r="L2416" s="63"/>
      <c r="M2416" s="63"/>
      <c r="N2416" s="63"/>
      <c r="O2416" s="63"/>
      <c r="P2416" s="63"/>
      <c r="Q2416" s="63"/>
      <c r="R2416" s="63"/>
      <c r="S2416" s="63"/>
      <c r="T2416" s="63"/>
      <c r="U2416" s="63"/>
      <c r="V2416" s="63"/>
      <c r="W2416" s="63"/>
      <c r="X2416" s="63"/>
      <c r="Y2416" s="63"/>
      <c r="Z2416" s="63"/>
      <c r="AA2416" s="63"/>
      <c r="AB2416" s="63"/>
      <c r="AC2416" s="63"/>
      <c r="AD2416" s="63"/>
      <c r="AE2416" s="63"/>
      <c r="AF2416" s="63"/>
      <c r="AG2416" s="63"/>
      <c r="AH2416" s="63"/>
      <c r="AI2416" s="63"/>
      <c r="AJ2416" s="63"/>
      <c r="AK2416" s="63"/>
      <c r="AL2416" s="63"/>
      <c r="AM2416" s="63"/>
      <c r="AN2416" s="63"/>
      <c r="AO2416" s="63"/>
      <c r="AP2416" s="63"/>
      <c r="AQ2416" s="63"/>
      <c r="AR2416" s="63"/>
      <c r="AS2416" s="63"/>
      <c r="AT2416" s="63"/>
      <c r="AU2416" s="63"/>
      <c r="AV2416" s="63"/>
      <c r="AW2416" s="63"/>
      <c r="AX2416" s="63"/>
      <c r="AY2416" s="63"/>
      <c r="AZ2416" s="63"/>
      <c r="BA2416" s="63"/>
      <c r="BB2416" s="63"/>
      <c r="BC2416" s="63"/>
      <c r="BD2416" s="63"/>
      <c r="BE2416" s="63"/>
      <c r="BF2416" s="63"/>
      <c r="BG2416" s="63"/>
      <c r="BH2416" s="63"/>
      <c r="BI2416" s="63"/>
      <c r="BJ2416" s="63"/>
      <c r="BK2416" s="63"/>
      <c r="BL2416" s="63"/>
      <c r="BM2416" s="63"/>
      <c r="BN2416" s="63"/>
      <c r="BO2416" s="63"/>
      <c r="BP2416" s="63"/>
      <c r="BQ2416" s="63"/>
      <c r="BR2416" s="63"/>
      <c r="BS2416" s="63"/>
      <c r="BT2416" s="63"/>
      <c r="BU2416" s="63"/>
      <c r="BV2416" s="63"/>
      <c r="BW2416" s="63"/>
      <c r="BX2416" s="63"/>
      <c r="BY2416" s="63"/>
      <c r="BZ2416" s="63"/>
      <c r="CA2416" s="63"/>
      <c r="CB2416" s="63"/>
      <c r="CC2416" s="63"/>
      <c r="CD2416" s="63"/>
      <c r="CE2416" s="63"/>
      <c r="CF2416" s="63"/>
      <c r="CG2416" s="63"/>
      <c r="CH2416" s="63"/>
      <c r="CI2416" s="63"/>
      <c r="CJ2416" s="63"/>
      <c r="CK2416" s="63"/>
      <c r="CL2416" s="63"/>
      <c r="CM2416" s="63"/>
      <c r="CN2416" s="63"/>
      <c r="CO2416" s="63"/>
      <c r="CP2416" s="63"/>
      <c r="CR2416" s="227"/>
      <c r="CS2416" s="74"/>
    </row>
    <row r="2417" spans="1:97" s="72" customFormat="1" ht="75.75" customHeight="1">
      <c r="A2417" s="63"/>
      <c r="B2417" s="63"/>
      <c r="C2417" s="63"/>
      <c r="D2417" s="63"/>
      <c r="E2417" s="63"/>
      <c r="F2417" s="63"/>
      <c r="G2417" s="63"/>
      <c r="H2417" s="63"/>
      <c r="I2417" s="63"/>
      <c r="J2417" s="63"/>
      <c r="K2417" s="63"/>
      <c r="L2417" s="63"/>
      <c r="M2417" s="63"/>
      <c r="N2417" s="63"/>
      <c r="O2417" s="63"/>
      <c r="P2417" s="63"/>
      <c r="Q2417" s="63"/>
      <c r="R2417" s="63"/>
      <c r="S2417" s="63"/>
      <c r="T2417" s="63"/>
      <c r="U2417" s="63"/>
      <c r="V2417" s="63"/>
      <c r="W2417" s="63"/>
      <c r="X2417" s="63"/>
      <c r="Y2417" s="63"/>
      <c r="Z2417" s="63"/>
      <c r="AA2417" s="63"/>
      <c r="AB2417" s="63"/>
      <c r="AC2417" s="63"/>
      <c r="AD2417" s="63"/>
      <c r="AE2417" s="63"/>
      <c r="AF2417" s="63"/>
      <c r="AG2417" s="63"/>
      <c r="AH2417" s="63"/>
      <c r="AI2417" s="63"/>
      <c r="AJ2417" s="63"/>
      <c r="AK2417" s="63"/>
      <c r="AL2417" s="63"/>
      <c r="AM2417" s="63"/>
      <c r="AN2417" s="63"/>
      <c r="AO2417" s="63"/>
      <c r="AP2417" s="63"/>
      <c r="AQ2417" s="63"/>
      <c r="AR2417" s="63"/>
      <c r="AS2417" s="63"/>
      <c r="AT2417" s="63"/>
      <c r="AU2417" s="63"/>
      <c r="AV2417" s="63"/>
      <c r="AW2417" s="63"/>
      <c r="AX2417" s="63"/>
      <c r="AY2417" s="63"/>
      <c r="AZ2417" s="63"/>
      <c r="BA2417" s="63"/>
      <c r="BB2417" s="63"/>
      <c r="BC2417" s="63"/>
      <c r="BD2417" s="63"/>
      <c r="BE2417" s="63"/>
      <c r="BF2417" s="63"/>
      <c r="BG2417" s="63"/>
      <c r="BH2417" s="63"/>
      <c r="BI2417" s="63"/>
      <c r="BJ2417" s="63"/>
      <c r="BK2417" s="63"/>
      <c r="BL2417" s="63"/>
      <c r="BM2417" s="63"/>
      <c r="BN2417" s="63"/>
      <c r="BO2417" s="63"/>
      <c r="BP2417" s="63"/>
      <c r="BQ2417" s="63"/>
      <c r="BR2417" s="63"/>
      <c r="BS2417" s="63"/>
      <c r="BT2417" s="63"/>
      <c r="BU2417" s="63"/>
      <c r="BV2417" s="63"/>
      <c r="BW2417" s="63"/>
      <c r="BX2417" s="63"/>
      <c r="BY2417" s="63"/>
      <c r="BZ2417" s="63"/>
      <c r="CA2417" s="63"/>
      <c r="CB2417" s="63"/>
      <c r="CC2417" s="63"/>
      <c r="CD2417" s="63"/>
      <c r="CE2417" s="63"/>
      <c r="CF2417" s="63"/>
      <c r="CG2417" s="63"/>
      <c r="CH2417" s="63"/>
      <c r="CI2417" s="63"/>
      <c r="CJ2417" s="63"/>
      <c r="CK2417" s="63"/>
      <c r="CL2417" s="63"/>
      <c r="CM2417" s="63"/>
      <c r="CN2417" s="63"/>
      <c r="CO2417" s="63"/>
      <c r="CP2417" s="63"/>
      <c r="CR2417" s="227"/>
      <c r="CS2417" s="74"/>
    </row>
    <row r="2418" spans="1:97" s="72" customFormat="1" ht="75.75" customHeight="1">
      <c r="A2418" s="63"/>
      <c r="B2418" s="63"/>
      <c r="C2418" s="63"/>
      <c r="D2418" s="63"/>
      <c r="E2418" s="63"/>
      <c r="F2418" s="63"/>
      <c r="G2418" s="63"/>
      <c r="H2418" s="63"/>
      <c r="I2418" s="63"/>
      <c r="J2418" s="63"/>
      <c r="K2418" s="63"/>
      <c r="L2418" s="63"/>
      <c r="M2418" s="63"/>
      <c r="N2418" s="63"/>
      <c r="O2418" s="63"/>
      <c r="P2418" s="63"/>
      <c r="Q2418" s="63"/>
      <c r="R2418" s="63"/>
      <c r="S2418" s="63"/>
      <c r="T2418" s="63"/>
      <c r="U2418" s="63"/>
      <c r="V2418" s="63"/>
      <c r="W2418" s="63"/>
      <c r="X2418" s="63"/>
      <c r="Y2418" s="63"/>
      <c r="Z2418" s="63"/>
      <c r="AA2418" s="63"/>
      <c r="AB2418" s="63"/>
      <c r="AC2418" s="63"/>
      <c r="AD2418" s="63"/>
      <c r="AE2418" s="63"/>
      <c r="AF2418" s="63"/>
      <c r="AG2418" s="63"/>
      <c r="AH2418" s="63"/>
      <c r="AI2418" s="63"/>
      <c r="AJ2418" s="63"/>
      <c r="AK2418" s="63"/>
      <c r="AL2418" s="63"/>
      <c r="AM2418" s="63"/>
      <c r="AN2418" s="63"/>
      <c r="AO2418" s="63"/>
      <c r="AP2418" s="63"/>
      <c r="AQ2418" s="63"/>
      <c r="AR2418" s="63"/>
      <c r="AS2418" s="63"/>
      <c r="AT2418" s="63"/>
      <c r="AU2418" s="63"/>
      <c r="AV2418" s="63"/>
      <c r="AW2418" s="63"/>
      <c r="AX2418" s="63"/>
      <c r="AY2418" s="63"/>
      <c r="AZ2418" s="63"/>
      <c r="BA2418" s="63"/>
      <c r="BB2418" s="63"/>
      <c r="BC2418" s="63"/>
      <c r="BD2418" s="63"/>
      <c r="BE2418" s="63"/>
      <c r="BF2418" s="63"/>
      <c r="BG2418" s="63"/>
      <c r="BH2418" s="63"/>
      <c r="BI2418" s="63"/>
      <c r="BJ2418" s="63"/>
      <c r="BK2418" s="63"/>
      <c r="BL2418" s="63"/>
      <c r="BM2418" s="63"/>
      <c r="BN2418" s="63"/>
      <c r="BO2418" s="63"/>
      <c r="BP2418" s="63"/>
      <c r="BQ2418" s="63"/>
      <c r="BR2418" s="63"/>
      <c r="BS2418" s="63"/>
      <c r="BT2418" s="63"/>
      <c r="BU2418" s="63"/>
      <c r="BV2418" s="63"/>
      <c r="BW2418" s="63"/>
      <c r="BX2418" s="63"/>
      <c r="BY2418" s="63"/>
      <c r="BZ2418" s="63"/>
      <c r="CA2418" s="63"/>
      <c r="CB2418" s="63"/>
      <c r="CC2418" s="63"/>
      <c r="CD2418" s="63"/>
      <c r="CE2418" s="63"/>
      <c r="CF2418" s="63"/>
      <c r="CG2418" s="63"/>
      <c r="CH2418" s="63"/>
      <c r="CI2418" s="63"/>
      <c r="CJ2418" s="63"/>
      <c r="CK2418" s="63"/>
      <c r="CL2418" s="63"/>
      <c r="CM2418" s="63"/>
      <c r="CN2418" s="63"/>
      <c r="CO2418" s="63"/>
      <c r="CP2418" s="63"/>
      <c r="CR2418" s="227"/>
      <c r="CS2418" s="74"/>
    </row>
    <row r="2419" spans="1:97" s="72" customFormat="1" ht="75.75" customHeight="1">
      <c r="A2419" s="63"/>
      <c r="B2419" s="63"/>
      <c r="C2419" s="63"/>
      <c r="D2419" s="63"/>
      <c r="E2419" s="63"/>
      <c r="F2419" s="63"/>
      <c r="G2419" s="63"/>
      <c r="H2419" s="63"/>
      <c r="I2419" s="63"/>
      <c r="J2419" s="63"/>
      <c r="K2419" s="63"/>
      <c r="L2419" s="63"/>
      <c r="M2419" s="63"/>
      <c r="N2419" s="63"/>
      <c r="O2419" s="63"/>
      <c r="P2419" s="63"/>
      <c r="Q2419" s="63"/>
      <c r="R2419" s="63"/>
      <c r="S2419" s="63"/>
      <c r="T2419" s="63"/>
      <c r="U2419" s="63"/>
      <c r="V2419" s="63"/>
      <c r="W2419" s="63"/>
      <c r="X2419" s="63"/>
      <c r="Y2419" s="63"/>
      <c r="Z2419" s="63"/>
      <c r="AA2419" s="63"/>
      <c r="AB2419" s="63"/>
      <c r="AC2419" s="63"/>
      <c r="AD2419" s="63"/>
      <c r="AE2419" s="63"/>
      <c r="AF2419" s="63"/>
      <c r="AG2419" s="63"/>
      <c r="AH2419" s="63"/>
      <c r="AI2419" s="63"/>
      <c r="AJ2419" s="63"/>
      <c r="AK2419" s="63"/>
      <c r="AL2419" s="63"/>
      <c r="AM2419" s="63"/>
      <c r="AN2419" s="63"/>
      <c r="AO2419" s="63"/>
      <c r="AP2419" s="63"/>
      <c r="AQ2419" s="63"/>
      <c r="AR2419" s="63"/>
      <c r="AS2419" s="63"/>
      <c r="AT2419" s="63"/>
      <c r="AU2419" s="63"/>
      <c r="AV2419" s="63"/>
      <c r="AW2419" s="63"/>
      <c r="AX2419" s="63"/>
      <c r="AY2419" s="63"/>
      <c r="AZ2419" s="63"/>
      <c r="BA2419" s="63"/>
      <c r="BB2419" s="63"/>
      <c r="BC2419" s="63"/>
      <c r="BD2419" s="63"/>
      <c r="BE2419" s="63"/>
      <c r="BF2419" s="63"/>
      <c r="BG2419" s="63"/>
      <c r="BH2419" s="63"/>
      <c r="BI2419" s="63"/>
      <c r="BJ2419" s="63"/>
      <c r="BK2419" s="63"/>
      <c r="BL2419" s="63"/>
      <c r="BM2419" s="63"/>
      <c r="BN2419" s="63"/>
      <c r="BO2419" s="63"/>
      <c r="BP2419" s="63"/>
      <c r="BQ2419" s="63"/>
      <c r="BR2419" s="63"/>
      <c r="BS2419" s="63"/>
      <c r="BT2419" s="63"/>
      <c r="BU2419" s="63"/>
      <c r="BV2419" s="63"/>
      <c r="BW2419" s="63"/>
      <c r="BX2419" s="63"/>
      <c r="BY2419" s="63"/>
      <c r="BZ2419" s="63"/>
      <c r="CA2419" s="63"/>
      <c r="CB2419" s="63"/>
      <c r="CC2419" s="63"/>
      <c r="CD2419" s="63"/>
      <c r="CE2419" s="63"/>
      <c r="CF2419" s="63"/>
      <c r="CG2419" s="63"/>
      <c r="CH2419" s="63"/>
      <c r="CI2419" s="63"/>
      <c r="CJ2419" s="63"/>
      <c r="CK2419" s="63"/>
      <c r="CL2419" s="63"/>
      <c r="CM2419" s="63"/>
      <c r="CN2419" s="63"/>
      <c r="CO2419" s="63"/>
      <c r="CP2419" s="63"/>
      <c r="CR2419" s="227"/>
      <c r="CS2419" s="74"/>
    </row>
    <row r="2420" spans="1:97" s="72" customFormat="1" ht="75.75" customHeight="1">
      <c r="A2420" s="63"/>
      <c r="B2420" s="63"/>
      <c r="C2420" s="63"/>
      <c r="D2420" s="63"/>
      <c r="E2420" s="63"/>
      <c r="F2420" s="63"/>
      <c r="G2420" s="63"/>
      <c r="H2420" s="63"/>
      <c r="I2420" s="63"/>
      <c r="J2420" s="63"/>
      <c r="K2420" s="63"/>
      <c r="L2420" s="63"/>
      <c r="M2420" s="63"/>
      <c r="N2420" s="63"/>
      <c r="O2420" s="63"/>
      <c r="P2420" s="63"/>
      <c r="Q2420" s="63"/>
      <c r="R2420" s="63"/>
      <c r="S2420" s="63"/>
      <c r="T2420" s="63"/>
      <c r="U2420" s="63"/>
      <c r="V2420" s="63"/>
      <c r="W2420" s="63"/>
      <c r="X2420" s="63"/>
      <c r="Y2420" s="63"/>
      <c r="Z2420" s="63"/>
      <c r="AA2420" s="63"/>
      <c r="AB2420" s="63"/>
      <c r="AC2420" s="63"/>
      <c r="AD2420" s="63"/>
      <c r="AE2420" s="63"/>
      <c r="AF2420" s="63"/>
      <c r="AG2420" s="63"/>
      <c r="AH2420" s="63"/>
      <c r="AI2420" s="63"/>
      <c r="AJ2420" s="63"/>
      <c r="AK2420" s="63"/>
      <c r="AL2420" s="63"/>
      <c r="AM2420" s="63"/>
      <c r="AN2420" s="63"/>
      <c r="AO2420" s="63"/>
      <c r="AP2420" s="63"/>
      <c r="AQ2420" s="63"/>
      <c r="AR2420" s="63"/>
      <c r="AS2420" s="63"/>
      <c r="AT2420" s="63"/>
      <c r="AU2420" s="63"/>
      <c r="AV2420" s="63"/>
      <c r="AW2420" s="63"/>
      <c r="AX2420" s="63"/>
      <c r="AY2420" s="63"/>
      <c r="AZ2420" s="63"/>
      <c r="BA2420" s="63"/>
      <c r="BB2420" s="63"/>
      <c r="BC2420" s="63"/>
      <c r="BD2420" s="63"/>
      <c r="BE2420" s="63"/>
      <c r="BF2420" s="63"/>
      <c r="BG2420" s="63"/>
      <c r="BH2420" s="63"/>
      <c r="BI2420" s="63"/>
      <c r="BJ2420" s="63"/>
      <c r="BK2420" s="63"/>
      <c r="BL2420" s="63"/>
      <c r="BM2420" s="63"/>
      <c r="BN2420" s="63"/>
      <c r="BO2420" s="63"/>
      <c r="BP2420" s="63"/>
      <c r="BQ2420" s="63"/>
      <c r="BR2420" s="63"/>
      <c r="BS2420" s="63"/>
      <c r="BT2420" s="63"/>
      <c r="BU2420" s="63"/>
      <c r="BV2420" s="63"/>
      <c r="BW2420" s="63"/>
      <c r="BX2420" s="63"/>
      <c r="BY2420" s="63"/>
      <c r="BZ2420" s="63"/>
      <c r="CA2420" s="63"/>
      <c r="CB2420" s="63"/>
      <c r="CC2420" s="63"/>
      <c r="CD2420" s="63"/>
      <c r="CE2420" s="63"/>
      <c r="CF2420" s="63"/>
      <c r="CG2420" s="63"/>
      <c r="CH2420" s="63"/>
      <c r="CI2420" s="63"/>
      <c r="CJ2420" s="63"/>
      <c r="CK2420" s="63"/>
      <c r="CL2420" s="63"/>
      <c r="CM2420" s="63"/>
      <c r="CN2420" s="63"/>
      <c r="CO2420" s="63"/>
      <c r="CP2420" s="63"/>
      <c r="CR2420" s="227"/>
      <c r="CS2420" s="74"/>
    </row>
    <row r="2421" spans="1:97" s="72" customFormat="1" ht="75.75" customHeight="1">
      <c r="A2421" s="63"/>
      <c r="B2421" s="63"/>
      <c r="C2421" s="63"/>
      <c r="D2421" s="63"/>
      <c r="E2421" s="63"/>
      <c r="F2421" s="63"/>
      <c r="G2421" s="63"/>
      <c r="H2421" s="63"/>
      <c r="I2421" s="63"/>
      <c r="J2421" s="63"/>
      <c r="K2421" s="63"/>
      <c r="L2421" s="63"/>
      <c r="M2421" s="63"/>
      <c r="N2421" s="63"/>
      <c r="O2421" s="63"/>
      <c r="P2421" s="63"/>
      <c r="Q2421" s="63"/>
      <c r="R2421" s="63"/>
      <c r="S2421" s="63"/>
      <c r="T2421" s="63"/>
      <c r="U2421" s="63"/>
      <c r="V2421" s="63"/>
      <c r="W2421" s="63"/>
      <c r="X2421" s="63"/>
      <c r="Y2421" s="63"/>
      <c r="Z2421" s="63"/>
      <c r="AA2421" s="63"/>
      <c r="AB2421" s="63"/>
      <c r="AC2421" s="63"/>
      <c r="AD2421" s="63"/>
      <c r="AE2421" s="63"/>
      <c r="AF2421" s="63"/>
      <c r="AG2421" s="63"/>
      <c r="AH2421" s="63"/>
      <c r="AI2421" s="63"/>
      <c r="AJ2421" s="63"/>
      <c r="AK2421" s="63"/>
      <c r="AL2421" s="63"/>
      <c r="AM2421" s="63"/>
      <c r="AN2421" s="63"/>
      <c r="AO2421" s="63"/>
      <c r="AP2421" s="63"/>
      <c r="AQ2421" s="63"/>
      <c r="AR2421" s="63"/>
      <c r="AS2421" s="63"/>
      <c r="AT2421" s="63"/>
      <c r="AU2421" s="63"/>
      <c r="AV2421" s="63"/>
      <c r="AW2421" s="63"/>
      <c r="AX2421" s="63"/>
      <c r="AY2421" s="63"/>
      <c r="AZ2421" s="63"/>
      <c r="BA2421" s="63"/>
      <c r="BB2421" s="63"/>
      <c r="BC2421" s="63"/>
      <c r="BD2421" s="63"/>
      <c r="BE2421" s="63"/>
      <c r="BF2421" s="63"/>
      <c r="BG2421" s="63"/>
      <c r="BH2421" s="63"/>
      <c r="BI2421" s="63"/>
      <c r="BJ2421" s="63"/>
      <c r="BK2421" s="63"/>
      <c r="BL2421" s="63"/>
      <c r="BM2421" s="63"/>
      <c r="BN2421" s="63"/>
      <c r="BO2421" s="63"/>
      <c r="BP2421" s="63"/>
      <c r="BQ2421" s="63"/>
      <c r="BR2421" s="63"/>
      <c r="BS2421" s="63"/>
      <c r="BT2421" s="63"/>
      <c r="BU2421" s="63"/>
      <c r="BV2421" s="63"/>
      <c r="BW2421" s="63"/>
      <c r="BX2421" s="63"/>
      <c r="BY2421" s="63"/>
      <c r="BZ2421" s="63"/>
      <c r="CA2421" s="63"/>
      <c r="CB2421" s="63"/>
      <c r="CC2421" s="63"/>
      <c r="CD2421" s="63"/>
      <c r="CE2421" s="63"/>
      <c r="CF2421" s="63"/>
      <c r="CG2421" s="63"/>
      <c r="CH2421" s="63"/>
      <c r="CI2421" s="63"/>
      <c r="CJ2421" s="63"/>
      <c r="CK2421" s="63"/>
      <c r="CL2421" s="63"/>
      <c r="CM2421" s="63"/>
      <c r="CN2421" s="63"/>
      <c r="CO2421" s="63"/>
      <c r="CP2421" s="63"/>
      <c r="CR2421" s="227"/>
      <c r="CS2421" s="74"/>
    </row>
    <row r="2422" spans="1:97" s="72" customFormat="1" ht="75.75" customHeight="1">
      <c r="A2422" s="63"/>
      <c r="B2422" s="63"/>
      <c r="C2422" s="63"/>
      <c r="D2422" s="63"/>
      <c r="E2422" s="63"/>
      <c r="F2422" s="63"/>
      <c r="G2422" s="63"/>
      <c r="H2422" s="63"/>
      <c r="I2422" s="63"/>
      <c r="J2422" s="63"/>
      <c r="K2422" s="63"/>
      <c r="L2422" s="63"/>
      <c r="M2422" s="63"/>
      <c r="N2422" s="63"/>
      <c r="O2422" s="63"/>
      <c r="P2422" s="63"/>
      <c r="Q2422" s="63"/>
      <c r="R2422" s="63"/>
      <c r="S2422" s="63"/>
      <c r="T2422" s="63"/>
      <c r="U2422" s="63"/>
      <c r="V2422" s="63"/>
      <c r="W2422" s="63"/>
      <c r="X2422" s="63"/>
      <c r="Y2422" s="63"/>
      <c r="Z2422" s="63"/>
      <c r="AA2422" s="63"/>
      <c r="AB2422" s="63"/>
      <c r="AC2422" s="63"/>
      <c r="AD2422" s="63"/>
      <c r="AE2422" s="63"/>
      <c r="AF2422" s="63"/>
      <c r="AG2422" s="63"/>
      <c r="AH2422" s="63"/>
      <c r="AI2422" s="63"/>
      <c r="AJ2422" s="63"/>
      <c r="AK2422" s="63"/>
      <c r="AL2422" s="63"/>
      <c r="AM2422" s="63"/>
      <c r="AN2422" s="63"/>
      <c r="AO2422" s="63"/>
      <c r="AP2422" s="63"/>
      <c r="AQ2422" s="63"/>
      <c r="AR2422" s="63"/>
      <c r="AS2422" s="63"/>
      <c r="AT2422" s="63"/>
      <c r="AU2422" s="63"/>
      <c r="AV2422" s="63"/>
      <c r="AW2422" s="63"/>
      <c r="AX2422" s="63"/>
      <c r="AY2422" s="63"/>
      <c r="AZ2422" s="63"/>
      <c r="BA2422" s="63"/>
      <c r="BB2422" s="63"/>
      <c r="BC2422" s="63"/>
      <c r="BD2422" s="63"/>
      <c r="BE2422" s="63"/>
      <c r="BF2422" s="63"/>
      <c r="BG2422" s="63"/>
      <c r="BH2422" s="63"/>
      <c r="BI2422" s="63"/>
      <c r="BJ2422" s="63"/>
      <c r="BK2422" s="63"/>
      <c r="BL2422" s="63"/>
      <c r="BM2422" s="63"/>
      <c r="BN2422" s="63"/>
      <c r="BO2422" s="63"/>
      <c r="BP2422" s="63"/>
      <c r="BQ2422" s="63"/>
      <c r="BR2422" s="63"/>
      <c r="BS2422" s="63"/>
      <c r="BT2422" s="63"/>
      <c r="BU2422" s="63"/>
      <c r="BV2422" s="63"/>
      <c r="BW2422" s="63"/>
      <c r="BX2422" s="63"/>
      <c r="BY2422" s="63"/>
      <c r="BZ2422" s="63"/>
      <c r="CA2422" s="63"/>
      <c r="CB2422" s="63"/>
      <c r="CC2422" s="63"/>
      <c r="CD2422" s="63"/>
      <c r="CE2422" s="63"/>
      <c r="CF2422" s="63"/>
      <c r="CG2422" s="63"/>
      <c r="CH2422" s="63"/>
      <c r="CI2422" s="63"/>
      <c r="CJ2422" s="63"/>
      <c r="CK2422" s="63"/>
      <c r="CL2422" s="63"/>
      <c r="CM2422" s="63"/>
      <c r="CN2422" s="63"/>
      <c r="CO2422" s="63"/>
      <c r="CP2422" s="63"/>
      <c r="CR2422" s="227"/>
      <c r="CS2422" s="74"/>
    </row>
    <row r="2423" spans="1:97" s="72" customFormat="1" ht="75.75" customHeight="1">
      <c r="A2423" s="63"/>
      <c r="B2423" s="63"/>
      <c r="C2423" s="63"/>
      <c r="D2423" s="63"/>
      <c r="E2423" s="63"/>
      <c r="F2423" s="63"/>
      <c r="G2423" s="63"/>
      <c r="H2423" s="63"/>
      <c r="I2423" s="63"/>
      <c r="J2423" s="63"/>
      <c r="K2423" s="63"/>
      <c r="L2423" s="63"/>
      <c r="M2423" s="63"/>
      <c r="N2423" s="63"/>
      <c r="O2423" s="63"/>
      <c r="P2423" s="63"/>
      <c r="Q2423" s="63"/>
      <c r="R2423" s="63"/>
      <c r="S2423" s="63"/>
      <c r="T2423" s="63"/>
      <c r="U2423" s="63"/>
      <c r="V2423" s="63"/>
      <c r="W2423" s="63"/>
      <c r="X2423" s="63"/>
      <c r="Y2423" s="63"/>
      <c r="Z2423" s="63"/>
      <c r="AA2423" s="63"/>
      <c r="AB2423" s="63"/>
      <c r="AC2423" s="63"/>
      <c r="AD2423" s="63"/>
      <c r="AE2423" s="63"/>
      <c r="AF2423" s="63"/>
      <c r="AG2423" s="63"/>
      <c r="AH2423" s="63"/>
      <c r="AI2423" s="63"/>
      <c r="AJ2423" s="63"/>
      <c r="AK2423" s="63"/>
      <c r="AL2423" s="63"/>
      <c r="AM2423" s="63"/>
      <c r="AN2423" s="63"/>
      <c r="AO2423" s="63"/>
      <c r="AP2423" s="63"/>
      <c r="AQ2423" s="63"/>
      <c r="AR2423" s="63"/>
      <c r="AS2423" s="63"/>
      <c r="AT2423" s="63"/>
      <c r="AU2423" s="63"/>
      <c r="AV2423" s="63"/>
      <c r="AW2423" s="63"/>
      <c r="AX2423" s="63"/>
      <c r="AY2423" s="63"/>
      <c r="AZ2423" s="63"/>
      <c r="BA2423" s="63"/>
      <c r="BB2423" s="63"/>
      <c r="BC2423" s="63"/>
      <c r="BD2423" s="63"/>
      <c r="BE2423" s="63"/>
      <c r="BF2423" s="63"/>
      <c r="BG2423" s="63"/>
      <c r="BH2423" s="63"/>
      <c r="BI2423" s="63"/>
      <c r="BJ2423" s="63"/>
      <c r="BK2423" s="63"/>
      <c r="BL2423" s="63"/>
      <c r="BM2423" s="63"/>
      <c r="BN2423" s="63"/>
      <c r="BO2423" s="63"/>
      <c r="BP2423" s="63"/>
      <c r="BQ2423" s="63"/>
      <c r="BR2423" s="63"/>
      <c r="BS2423" s="63"/>
      <c r="BT2423" s="63"/>
      <c r="BU2423" s="63"/>
      <c r="BV2423" s="63"/>
      <c r="BW2423" s="63"/>
      <c r="BX2423" s="63"/>
      <c r="BY2423" s="63"/>
      <c r="BZ2423" s="63"/>
      <c r="CA2423" s="63"/>
      <c r="CB2423" s="63"/>
      <c r="CC2423" s="63"/>
      <c r="CD2423" s="63"/>
      <c r="CE2423" s="63"/>
      <c r="CF2423" s="63"/>
      <c r="CG2423" s="63"/>
      <c r="CH2423" s="63"/>
      <c r="CI2423" s="63"/>
      <c r="CJ2423" s="63"/>
      <c r="CK2423" s="63"/>
      <c r="CL2423" s="63"/>
      <c r="CM2423" s="63"/>
      <c r="CN2423" s="63"/>
      <c r="CO2423" s="63"/>
      <c r="CP2423" s="63"/>
      <c r="CR2423" s="227"/>
      <c r="CS2423" s="74"/>
    </row>
    <row r="2424" spans="1:97" s="72" customFormat="1" ht="75.75" customHeight="1">
      <c r="A2424" s="63"/>
      <c r="B2424" s="63"/>
      <c r="C2424" s="63"/>
      <c r="D2424" s="63"/>
      <c r="E2424" s="63"/>
      <c r="F2424" s="63"/>
      <c r="G2424" s="63"/>
      <c r="H2424" s="63"/>
      <c r="I2424" s="63"/>
      <c r="J2424" s="63"/>
      <c r="K2424" s="63"/>
      <c r="L2424" s="63"/>
      <c r="M2424" s="63"/>
      <c r="N2424" s="63"/>
      <c r="O2424" s="63"/>
      <c r="P2424" s="63"/>
      <c r="Q2424" s="63"/>
      <c r="R2424" s="63"/>
      <c r="S2424" s="63"/>
      <c r="T2424" s="63"/>
      <c r="U2424" s="63"/>
      <c r="V2424" s="63"/>
      <c r="W2424" s="63"/>
      <c r="X2424" s="63"/>
      <c r="Y2424" s="63"/>
      <c r="Z2424" s="63"/>
      <c r="AA2424" s="63"/>
      <c r="AB2424" s="63"/>
      <c r="AC2424" s="63"/>
      <c r="AD2424" s="63"/>
      <c r="AE2424" s="63"/>
      <c r="AF2424" s="63"/>
      <c r="AG2424" s="63"/>
      <c r="AH2424" s="63"/>
      <c r="AI2424" s="63"/>
      <c r="AJ2424" s="63"/>
      <c r="AK2424" s="63"/>
      <c r="AL2424" s="63"/>
      <c r="AM2424" s="63"/>
      <c r="AN2424" s="63"/>
      <c r="AO2424" s="63"/>
      <c r="AP2424" s="63"/>
      <c r="AQ2424" s="63"/>
      <c r="AR2424" s="63"/>
      <c r="AS2424" s="63"/>
      <c r="AT2424" s="63"/>
      <c r="AU2424" s="63"/>
      <c r="AV2424" s="63"/>
      <c r="AW2424" s="63"/>
      <c r="AX2424" s="63"/>
      <c r="AY2424" s="63"/>
      <c r="AZ2424" s="63"/>
      <c r="BA2424" s="63"/>
      <c r="BB2424" s="63"/>
      <c r="BC2424" s="63"/>
      <c r="BD2424" s="63"/>
      <c r="BE2424" s="63"/>
      <c r="BF2424" s="63"/>
      <c r="BG2424" s="63"/>
      <c r="BH2424" s="63"/>
      <c r="BI2424" s="63"/>
      <c r="BJ2424" s="63"/>
      <c r="BK2424" s="63"/>
      <c r="BL2424" s="63"/>
      <c r="BM2424" s="63"/>
      <c r="BN2424" s="63"/>
      <c r="BO2424" s="63"/>
      <c r="BP2424" s="63"/>
      <c r="BQ2424" s="63"/>
      <c r="BR2424" s="63"/>
      <c r="BS2424" s="63"/>
      <c r="BT2424" s="63"/>
      <c r="BU2424" s="63"/>
      <c r="BV2424" s="63"/>
      <c r="BW2424" s="63"/>
      <c r="BX2424" s="63"/>
      <c r="BY2424" s="63"/>
      <c r="BZ2424" s="63"/>
      <c r="CA2424" s="63"/>
      <c r="CB2424" s="63"/>
      <c r="CC2424" s="63"/>
      <c r="CD2424" s="63"/>
      <c r="CE2424" s="63"/>
      <c r="CF2424" s="63"/>
      <c r="CG2424" s="63"/>
      <c r="CH2424" s="63"/>
      <c r="CI2424" s="63"/>
      <c r="CJ2424" s="63"/>
      <c r="CK2424" s="63"/>
      <c r="CL2424" s="63"/>
      <c r="CM2424" s="63"/>
      <c r="CN2424" s="63"/>
      <c r="CO2424" s="63"/>
      <c r="CP2424" s="63"/>
      <c r="CR2424" s="227"/>
      <c r="CS2424" s="74"/>
    </row>
    <row r="2425" spans="1:97" s="72" customFormat="1" ht="75.75" customHeight="1">
      <c r="A2425" s="63"/>
      <c r="B2425" s="63"/>
      <c r="C2425" s="63"/>
      <c r="D2425" s="63"/>
      <c r="E2425" s="63"/>
      <c r="F2425" s="63"/>
      <c r="G2425" s="63"/>
      <c r="H2425" s="63"/>
      <c r="I2425" s="63"/>
      <c r="J2425" s="63"/>
      <c r="K2425" s="63"/>
      <c r="L2425" s="63"/>
      <c r="M2425" s="63"/>
      <c r="N2425" s="63"/>
      <c r="O2425" s="63"/>
      <c r="P2425" s="63"/>
      <c r="Q2425" s="63"/>
      <c r="R2425" s="63"/>
      <c r="S2425" s="63"/>
      <c r="T2425" s="63"/>
      <c r="U2425" s="63"/>
      <c r="V2425" s="63"/>
      <c r="W2425" s="63"/>
      <c r="X2425" s="63"/>
      <c r="Y2425" s="63"/>
      <c r="Z2425" s="63"/>
      <c r="AA2425" s="63"/>
      <c r="AB2425" s="63"/>
      <c r="AC2425" s="63"/>
      <c r="AD2425" s="63"/>
      <c r="AE2425" s="63"/>
      <c r="AF2425" s="63"/>
      <c r="AG2425" s="63"/>
      <c r="AH2425" s="63"/>
      <c r="AI2425" s="63"/>
      <c r="AJ2425" s="63"/>
      <c r="AK2425" s="63"/>
      <c r="AL2425" s="63"/>
      <c r="AM2425" s="63"/>
      <c r="AN2425" s="63"/>
      <c r="AO2425" s="63"/>
      <c r="AP2425" s="63"/>
      <c r="AQ2425" s="63"/>
      <c r="AR2425" s="63"/>
      <c r="AS2425" s="63"/>
      <c r="AT2425" s="63"/>
      <c r="AU2425" s="63"/>
      <c r="AV2425" s="63"/>
      <c r="AW2425" s="63"/>
      <c r="AX2425" s="63"/>
      <c r="AY2425" s="63"/>
      <c r="AZ2425" s="63"/>
      <c r="BA2425" s="63"/>
      <c r="BB2425" s="63"/>
      <c r="BC2425" s="63"/>
      <c r="BD2425" s="63"/>
      <c r="BE2425" s="63"/>
      <c r="BF2425" s="63"/>
      <c r="BG2425" s="63"/>
      <c r="BH2425" s="63"/>
      <c r="BI2425" s="63"/>
      <c r="BJ2425" s="63"/>
      <c r="BK2425" s="63"/>
      <c r="BL2425" s="63"/>
      <c r="BM2425" s="63"/>
      <c r="BN2425" s="63"/>
      <c r="BO2425" s="63"/>
      <c r="BP2425" s="63"/>
      <c r="BQ2425" s="63"/>
      <c r="BR2425" s="63"/>
      <c r="BS2425" s="63"/>
      <c r="BT2425" s="63"/>
      <c r="BU2425" s="63"/>
      <c r="BV2425" s="63"/>
      <c r="BW2425" s="63"/>
      <c r="BX2425" s="63"/>
      <c r="BY2425" s="63"/>
      <c r="BZ2425" s="63"/>
      <c r="CA2425" s="63"/>
      <c r="CB2425" s="63"/>
      <c r="CC2425" s="63"/>
      <c r="CD2425" s="63"/>
      <c r="CE2425" s="63"/>
      <c r="CF2425" s="63"/>
      <c r="CG2425" s="63"/>
      <c r="CH2425" s="63"/>
      <c r="CI2425" s="63"/>
      <c r="CJ2425" s="63"/>
      <c r="CK2425" s="63"/>
      <c r="CL2425" s="63"/>
      <c r="CM2425" s="63"/>
      <c r="CN2425" s="63"/>
      <c r="CO2425" s="63"/>
      <c r="CP2425" s="63"/>
      <c r="CR2425" s="227"/>
      <c r="CS2425" s="74"/>
    </row>
    <row r="2426" spans="1:97" s="72" customFormat="1" ht="75.75" customHeight="1">
      <c r="A2426" s="63"/>
      <c r="B2426" s="63"/>
      <c r="C2426" s="63"/>
      <c r="D2426" s="63"/>
      <c r="E2426" s="63"/>
      <c r="F2426" s="63"/>
      <c r="G2426" s="63"/>
      <c r="H2426" s="63"/>
      <c r="I2426" s="63"/>
      <c r="J2426" s="63"/>
      <c r="K2426" s="63"/>
      <c r="L2426" s="63"/>
      <c r="M2426" s="63"/>
      <c r="N2426" s="63"/>
      <c r="O2426" s="63"/>
      <c r="P2426" s="63"/>
      <c r="Q2426" s="63"/>
      <c r="R2426" s="63"/>
      <c r="S2426" s="63"/>
      <c r="T2426" s="63"/>
      <c r="U2426" s="63"/>
      <c r="V2426" s="63"/>
      <c r="W2426" s="63"/>
      <c r="X2426" s="63"/>
      <c r="Y2426" s="63"/>
      <c r="Z2426" s="63"/>
      <c r="AA2426" s="63"/>
      <c r="AB2426" s="63"/>
      <c r="AC2426" s="63"/>
      <c r="AD2426" s="63"/>
      <c r="AE2426" s="63"/>
      <c r="AF2426" s="63"/>
      <c r="AG2426" s="63"/>
      <c r="AH2426" s="63"/>
      <c r="AI2426" s="63"/>
      <c r="AJ2426" s="63"/>
      <c r="AK2426" s="63"/>
      <c r="AL2426" s="63"/>
      <c r="AM2426" s="63"/>
      <c r="AN2426" s="63"/>
      <c r="AO2426" s="63"/>
      <c r="AP2426" s="63"/>
      <c r="AQ2426" s="63"/>
      <c r="AR2426" s="63"/>
      <c r="AS2426" s="63"/>
      <c r="AT2426" s="63"/>
      <c r="AU2426" s="63"/>
      <c r="AV2426" s="63"/>
      <c r="AW2426" s="63"/>
      <c r="AX2426" s="63"/>
      <c r="AY2426" s="63"/>
      <c r="AZ2426" s="63"/>
      <c r="BA2426" s="63"/>
      <c r="BB2426" s="63"/>
      <c r="BC2426" s="63"/>
      <c r="BD2426" s="63"/>
      <c r="BE2426" s="63"/>
      <c r="BF2426" s="63"/>
      <c r="BG2426" s="63"/>
      <c r="BH2426" s="63"/>
      <c r="BI2426" s="63"/>
      <c r="BJ2426" s="63"/>
      <c r="BK2426" s="63"/>
      <c r="BL2426" s="63"/>
      <c r="BM2426" s="63"/>
      <c r="BN2426" s="63"/>
      <c r="BO2426" s="63"/>
      <c r="BP2426" s="63"/>
      <c r="BQ2426" s="63"/>
      <c r="BR2426" s="63"/>
      <c r="BS2426" s="63"/>
      <c r="BT2426" s="63"/>
      <c r="BU2426" s="63"/>
      <c r="BV2426" s="63"/>
      <c r="BW2426" s="63"/>
      <c r="BX2426" s="63"/>
      <c r="BY2426" s="63"/>
      <c r="BZ2426" s="63"/>
      <c r="CA2426" s="63"/>
      <c r="CB2426" s="63"/>
      <c r="CC2426" s="63"/>
      <c r="CD2426" s="63"/>
      <c r="CE2426" s="63"/>
      <c r="CF2426" s="63"/>
      <c r="CG2426" s="63"/>
      <c r="CH2426" s="63"/>
      <c r="CI2426" s="63"/>
      <c r="CJ2426" s="63"/>
      <c r="CK2426" s="63"/>
      <c r="CL2426" s="63"/>
      <c r="CM2426" s="63"/>
      <c r="CN2426" s="63"/>
      <c r="CO2426" s="63"/>
      <c r="CP2426" s="63"/>
      <c r="CR2426" s="227"/>
      <c r="CS2426" s="74"/>
    </row>
    <row r="2427" spans="1:97" s="72" customFormat="1" ht="75.75" customHeight="1">
      <c r="A2427" s="63"/>
      <c r="B2427" s="63"/>
      <c r="C2427" s="63"/>
      <c r="D2427" s="63"/>
      <c r="E2427" s="63"/>
      <c r="F2427" s="63"/>
      <c r="G2427" s="63"/>
      <c r="H2427" s="63"/>
      <c r="I2427" s="63"/>
      <c r="J2427" s="63"/>
      <c r="K2427" s="63"/>
      <c r="L2427" s="63"/>
      <c r="M2427" s="63"/>
      <c r="N2427" s="63"/>
      <c r="O2427" s="63"/>
      <c r="P2427" s="63"/>
      <c r="Q2427" s="63"/>
      <c r="R2427" s="63"/>
      <c r="S2427" s="63"/>
      <c r="T2427" s="63"/>
      <c r="U2427" s="63"/>
      <c r="V2427" s="63"/>
      <c r="W2427" s="63"/>
      <c r="X2427" s="63"/>
      <c r="Y2427" s="63"/>
      <c r="Z2427" s="63"/>
      <c r="AA2427" s="63"/>
      <c r="AB2427" s="63"/>
      <c r="AC2427" s="63"/>
      <c r="AD2427" s="63"/>
      <c r="AE2427" s="63"/>
      <c r="AF2427" s="63"/>
      <c r="AG2427" s="63"/>
      <c r="AH2427" s="63"/>
      <c r="AI2427" s="63"/>
      <c r="AJ2427" s="63"/>
      <c r="AK2427" s="63"/>
      <c r="AL2427" s="63"/>
      <c r="AM2427" s="63"/>
      <c r="AN2427" s="63"/>
      <c r="AO2427" s="63"/>
      <c r="AP2427" s="63"/>
      <c r="AQ2427" s="63"/>
      <c r="AR2427" s="63"/>
      <c r="AS2427" s="63"/>
      <c r="AT2427" s="63"/>
      <c r="AU2427" s="63"/>
      <c r="AV2427" s="63"/>
      <c r="AW2427" s="63"/>
      <c r="AX2427" s="63"/>
      <c r="AY2427" s="63"/>
      <c r="AZ2427" s="63"/>
      <c r="BA2427" s="63"/>
      <c r="BB2427" s="63"/>
      <c r="BC2427" s="63"/>
      <c r="BD2427" s="63"/>
      <c r="BE2427" s="63"/>
      <c r="BF2427" s="63"/>
      <c r="BG2427" s="63"/>
      <c r="BH2427" s="63"/>
      <c r="BI2427" s="63"/>
      <c r="BJ2427" s="63"/>
      <c r="BK2427" s="63"/>
      <c r="BL2427" s="63"/>
      <c r="BM2427" s="63"/>
      <c r="BN2427" s="63"/>
      <c r="BO2427" s="63"/>
      <c r="BP2427" s="63"/>
      <c r="BQ2427" s="63"/>
      <c r="BR2427" s="63"/>
      <c r="BS2427" s="63"/>
      <c r="BT2427" s="63"/>
      <c r="BU2427" s="63"/>
      <c r="BV2427" s="63"/>
      <c r="BW2427" s="63"/>
      <c r="BX2427" s="63"/>
      <c r="BY2427" s="63"/>
      <c r="BZ2427" s="63"/>
      <c r="CA2427" s="63"/>
      <c r="CB2427" s="63"/>
      <c r="CC2427" s="63"/>
      <c r="CD2427" s="63"/>
      <c r="CE2427" s="63"/>
      <c r="CF2427" s="63"/>
      <c r="CG2427" s="63"/>
      <c r="CH2427" s="63"/>
      <c r="CI2427" s="63"/>
      <c r="CJ2427" s="63"/>
      <c r="CK2427" s="63"/>
      <c r="CL2427" s="63"/>
      <c r="CM2427" s="63"/>
      <c r="CN2427" s="63"/>
      <c r="CO2427" s="63"/>
      <c r="CP2427" s="63"/>
      <c r="CR2427" s="227"/>
      <c r="CS2427" s="74"/>
    </row>
    <row r="2428" spans="1:97" s="72" customFormat="1" ht="75.75" customHeight="1">
      <c r="A2428" s="63"/>
      <c r="B2428" s="63"/>
      <c r="C2428" s="63"/>
      <c r="D2428" s="63"/>
      <c r="E2428" s="63"/>
      <c r="F2428" s="63"/>
      <c r="G2428" s="63"/>
      <c r="H2428" s="63"/>
      <c r="I2428" s="63"/>
      <c r="J2428" s="63"/>
      <c r="K2428" s="63"/>
      <c r="L2428" s="63"/>
      <c r="M2428" s="63"/>
      <c r="N2428" s="63"/>
      <c r="O2428" s="63"/>
      <c r="P2428" s="63"/>
      <c r="Q2428" s="63"/>
      <c r="R2428" s="63"/>
      <c r="S2428" s="63"/>
      <c r="T2428" s="63"/>
      <c r="U2428" s="63"/>
      <c r="V2428" s="63"/>
      <c r="W2428" s="63"/>
      <c r="X2428" s="63"/>
      <c r="Y2428" s="63"/>
      <c r="Z2428" s="63"/>
      <c r="AA2428" s="63"/>
      <c r="AB2428" s="63"/>
      <c r="AC2428" s="63"/>
      <c r="AD2428" s="63"/>
      <c r="AE2428" s="63"/>
      <c r="AF2428" s="63"/>
      <c r="AG2428" s="63"/>
      <c r="AH2428" s="63"/>
      <c r="AI2428" s="63"/>
      <c r="AJ2428" s="63"/>
      <c r="AK2428" s="63"/>
      <c r="AL2428" s="63"/>
      <c r="AM2428" s="63"/>
      <c r="AN2428" s="63"/>
      <c r="AO2428" s="63"/>
      <c r="AP2428" s="63"/>
      <c r="AQ2428" s="63"/>
      <c r="AR2428" s="63"/>
      <c r="AS2428" s="63"/>
      <c r="AT2428" s="63"/>
      <c r="AU2428" s="63"/>
      <c r="AV2428" s="63"/>
      <c r="AW2428" s="63"/>
      <c r="AX2428" s="63"/>
      <c r="AY2428" s="63"/>
      <c r="AZ2428" s="63"/>
      <c r="BA2428" s="63"/>
      <c r="BB2428" s="63"/>
      <c r="BC2428" s="63"/>
      <c r="BD2428" s="63"/>
      <c r="BE2428" s="63"/>
      <c r="BF2428" s="63"/>
      <c r="BG2428" s="63"/>
      <c r="BH2428" s="63"/>
      <c r="BI2428" s="63"/>
      <c r="BJ2428" s="63"/>
      <c r="BK2428" s="63"/>
      <c r="BL2428" s="63"/>
      <c r="BM2428" s="63"/>
      <c r="BN2428" s="63"/>
      <c r="BO2428" s="63"/>
      <c r="BP2428" s="63"/>
      <c r="BQ2428" s="63"/>
      <c r="BR2428" s="63"/>
      <c r="BS2428" s="63"/>
      <c r="BT2428" s="63"/>
      <c r="BU2428" s="63"/>
      <c r="BV2428" s="63"/>
      <c r="BW2428" s="63"/>
      <c r="BX2428" s="63"/>
      <c r="BY2428" s="63"/>
      <c r="BZ2428" s="63"/>
      <c r="CA2428" s="63"/>
      <c r="CB2428" s="63"/>
      <c r="CC2428" s="63"/>
      <c r="CD2428" s="63"/>
      <c r="CE2428" s="63"/>
      <c r="CF2428" s="63"/>
      <c r="CG2428" s="63"/>
      <c r="CH2428" s="63"/>
      <c r="CI2428" s="63"/>
      <c r="CJ2428" s="63"/>
      <c r="CK2428" s="63"/>
      <c r="CL2428" s="63"/>
      <c r="CM2428" s="63"/>
      <c r="CN2428" s="63"/>
      <c r="CO2428" s="63"/>
      <c r="CP2428" s="63"/>
      <c r="CR2428" s="227"/>
      <c r="CS2428" s="74"/>
    </row>
    <row r="2429" spans="1:97" s="72" customFormat="1" ht="75.75" customHeight="1">
      <c r="A2429" s="63"/>
      <c r="B2429" s="63"/>
      <c r="C2429" s="63"/>
      <c r="D2429" s="63"/>
      <c r="E2429" s="63"/>
      <c r="F2429" s="63"/>
      <c r="G2429" s="63"/>
      <c r="H2429" s="63"/>
      <c r="I2429" s="63"/>
      <c r="J2429" s="63"/>
      <c r="K2429" s="63"/>
      <c r="L2429" s="63"/>
      <c r="M2429" s="63"/>
      <c r="N2429" s="63"/>
      <c r="O2429" s="63"/>
      <c r="P2429" s="63"/>
      <c r="Q2429" s="63"/>
      <c r="R2429" s="63"/>
      <c r="S2429" s="63"/>
      <c r="T2429" s="63"/>
      <c r="U2429" s="63"/>
      <c r="V2429" s="63"/>
      <c r="W2429" s="63"/>
      <c r="X2429" s="63"/>
      <c r="Y2429" s="63"/>
      <c r="Z2429" s="63"/>
      <c r="AA2429" s="63"/>
      <c r="AB2429" s="63"/>
      <c r="AC2429" s="63"/>
      <c r="AD2429" s="63"/>
      <c r="AE2429" s="63"/>
      <c r="AF2429" s="63"/>
      <c r="AG2429" s="63"/>
      <c r="AH2429" s="63"/>
      <c r="AI2429" s="63"/>
      <c r="AJ2429" s="63"/>
      <c r="AK2429" s="63"/>
      <c r="AL2429" s="63"/>
      <c r="AM2429" s="63"/>
      <c r="AN2429" s="63"/>
      <c r="AO2429" s="63"/>
      <c r="AP2429" s="63"/>
      <c r="AQ2429" s="63"/>
      <c r="AR2429" s="63"/>
      <c r="AS2429" s="63"/>
      <c r="AT2429" s="63"/>
      <c r="AU2429" s="63"/>
      <c r="AV2429" s="63"/>
      <c r="AW2429" s="63"/>
      <c r="AX2429" s="63"/>
      <c r="AY2429" s="63"/>
      <c r="AZ2429" s="63"/>
      <c r="BA2429" s="63"/>
      <c r="BB2429" s="63"/>
      <c r="BC2429" s="63"/>
      <c r="BD2429" s="63"/>
      <c r="BE2429" s="63"/>
      <c r="BF2429" s="63"/>
      <c r="BG2429" s="63"/>
      <c r="BH2429" s="63"/>
      <c r="BI2429" s="63"/>
      <c r="BJ2429" s="63"/>
      <c r="BK2429" s="63"/>
      <c r="BL2429" s="63"/>
      <c r="BM2429" s="63"/>
      <c r="BN2429" s="63"/>
      <c r="BO2429" s="63"/>
      <c r="BP2429" s="63"/>
      <c r="BQ2429" s="63"/>
      <c r="BR2429" s="63"/>
      <c r="BS2429" s="63"/>
      <c r="BT2429" s="63"/>
      <c r="BU2429" s="63"/>
      <c r="BV2429" s="63"/>
      <c r="BW2429" s="63"/>
      <c r="BX2429" s="63"/>
      <c r="BY2429" s="63"/>
      <c r="BZ2429" s="63"/>
      <c r="CA2429" s="63"/>
      <c r="CB2429" s="63"/>
      <c r="CC2429" s="63"/>
      <c r="CD2429" s="63"/>
      <c r="CE2429" s="63"/>
      <c r="CF2429" s="63"/>
      <c r="CG2429" s="63"/>
      <c r="CH2429" s="63"/>
      <c r="CI2429" s="63"/>
      <c r="CJ2429" s="63"/>
      <c r="CK2429" s="63"/>
      <c r="CL2429" s="63"/>
      <c r="CM2429" s="63"/>
      <c r="CN2429" s="63"/>
      <c r="CO2429" s="63"/>
      <c r="CP2429" s="63"/>
      <c r="CR2429" s="227"/>
      <c r="CS2429" s="74"/>
    </row>
    <row r="2430" spans="1:97" s="72" customFormat="1" ht="75.75" customHeight="1">
      <c r="A2430" s="63"/>
      <c r="B2430" s="63"/>
      <c r="C2430" s="63"/>
      <c r="D2430" s="63"/>
      <c r="E2430" s="63"/>
      <c r="F2430" s="63"/>
      <c r="G2430" s="63"/>
      <c r="H2430" s="63"/>
      <c r="I2430" s="63"/>
      <c r="J2430" s="63"/>
      <c r="K2430" s="63"/>
      <c r="L2430" s="63"/>
      <c r="M2430" s="63"/>
      <c r="N2430" s="63"/>
      <c r="O2430" s="63"/>
      <c r="P2430" s="63"/>
      <c r="Q2430" s="63"/>
      <c r="R2430" s="63"/>
      <c r="S2430" s="63"/>
      <c r="T2430" s="63"/>
      <c r="U2430" s="63"/>
      <c r="V2430" s="63"/>
      <c r="W2430" s="63"/>
      <c r="X2430" s="63"/>
      <c r="Y2430" s="63"/>
      <c r="Z2430" s="63"/>
      <c r="AA2430" s="63"/>
      <c r="AB2430" s="63"/>
      <c r="AC2430" s="63"/>
      <c r="AD2430" s="63"/>
      <c r="AE2430" s="63"/>
      <c r="AF2430" s="63"/>
      <c r="AG2430" s="63"/>
      <c r="AH2430" s="63"/>
      <c r="AI2430" s="63"/>
      <c r="AJ2430" s="63"/>
      <c r="AK2430" s="63"/>
      <c r="AL2430" s="63"/>
      <c r="AM2430" s="63"/>
      <c r="AN2430" s="63"/>
      <c r="AO2430" s="63"/>
      <c r="AP2430" s="63"/>
      <c r="AQ2430" s="63"/>
      <c r="AR2430" s="63"/>
      <c r="AS2430" s="63"/>
      <c r="AT2430" s="63"/>
      <c r="AU2430" s="63"/>
      <c r="AV2430" s="63"/>
      <c r="AW2430" s="63"/>
      <c r="AX2430" s="63"/>
      <c r="AY2430" s="63"/>
      <c r="AZ2430" s="63"/>
      <c r="BA2430" s="63"/>
      <c r="BB2430" s="63"/>
      <c r="BC2430" s="63"/>
      <c r="BD2430" s="63"/>
      <c r="BE2430" s="63"/>
      <c r="BF2430" s="63"/>
      <c r="BG2430" s="63"/>
      <c r="BH2430" s="63"/>
      <c r="BI2430" s="63"/>
      <c r="BJ2430" s="63"/>
      <c r="BK2430" s="63"/>
      <c r="BL2430" s="63"/>
      <c r="BM2430" s="63"/>
      <c r="BN2430" s="63"/>
      <c r="BO2430" s="63"/>
      <c r="BP2430" s="63"/>
      <c r="BQ2430" s="63"/>
      <c r="BR2430" s="63"/>
      <c r="BS2430" s="63"/>
      <c r="BT2430" s="63"/>
      <c r="BU2430" s="63"/>
      <c r="BV2430" s="63"/>
      <c r="BW2430" s="63"/>
      <c r="BX2430" s="63"/>
      <c r="BY2430" s="63"/>
      <c r="BZ2430" s="63"/>
      <c r="CA2430" s="63"/>
      <c r="CB2430" s="63"/>
      <c r="CC2430" s="63"/>
      <c r="CD2430" s="63"/>
      <c r="CE2430" s="63"/>
      <c r="CF2430" s="63"/>
      <c r="CG2430" s="63"/>
      <c r="CH2430" s="63"/>
      <c r="CI2430" s="63"/>
      <c r="CJ2430" s="63"/>
      <c r="CK2430" s="63"/>
      <c r="CL2430" s="63"/>
      <c r="CM2430" s="63"/>
      <c r="CN2430" s="63"/>
      <c r="CO2430" s="63"/>
      <c r="CP2430" s="63"/>
      <c r="CR2430" s="227"/>
      <c r="CS2430" s="74"/>
    </row>
    <row r="2431" spans="1:97" s="72" customFormat="1" ht="75.75" customHeight="1">
      <c r="A2431" s="63"/>
      <c r="B2431" s="63"/>
      <c r="C2431" s="63"/>
      <c r="D2431" s="63"/>
      <c r="E2431" s="63"/>
      <c r="F2431" s="63"/>
      <c r="G2431" s="63"/>
      <c r="H2431" s="63"/>
      <c r="I2431" s="63"/>
      <c r="J2431" s="63"/>
      <c r="K2431" s="63"/>
      <c r="L2431" s="63"/>
      <c r="M2431" s="63"/>
      <c r="N2431" s="63"/>
      <c r="O2431" s="63"/>
      <c r="P2431" s="63"/>
      <c r="Q2431" s="63"/>
      <c r="R2431" s="63"/>
      <c r="S2431" s="63"/>
      <c r="T2431" s="63"/>
      <c r="U2431" s="63"/>
      <c r="V2431" s="63"/>
      <c r="W2431" s="63"/>
      <c r="X2431" s="63"/>
      <c r="Y2431" s="63"/>
      <c r="Z2431" s="63"/>
      <c r="AA2431" s="63"/>
      <c r="AB2431" s="63"/>
      <c r="AC2431" s="63"/>
      <c r="AD2431" s="63"/>
      <c r="AE2431" s="63"/>
      <c r="AF2431" s="63"/>
      <c r="AG2431" s="63"/>
      <c r="AH2431" s="63"/>
      <c r="AI2431" s="63"/>
      <c r="AJ2431" s="63"/>
      <c r="AK2431" s="63"/>
      <c r="AL2431" s="63"/>
      <c r="AM2431" s="63"/>
      <c r="AN2431" s="63"/>
      <c r="AO2431" s="63"/>
      <c r="AP2431" s="63"/>
      <c r="AQ2431" s="63"/>
      <c r="AR2431" s="63"/>
      <c r="AS2431" s="63"/>
      <c r="AT2431" s="63"/>
      <c r="AU2431" s="63"/>
      <c r="AV2431" s="63"/>
      <c r="AW2431" s="63"/>
      <c r="AX2431" s="63"/>
      <c r="AY2431" s="63"/>
      <c r="AZ2431" s="63"/>
      <c r="BA2431" s="63"/>
      <c r="BB2431" s="63"/>
      <c r="BC2431" s="63"/>
      <c r="BD2431" s="63"/>
      <c r="BE2431" s="63"/>
      <c r="BF2431" s="63"/>
      <c r="BG2431" s="63"/>
      <c r="BH2431" s="63"/>
      <c r="BI2431" s="63"/>
      <c r="BJ2431" s="63"/>
      <c r="BK2431" s="63"/>
      <c r="BL2431" s="63"/>
      <c r="BM2431" s="63"/>
      <c r="BN2431" s="63"/>
      <c r="BO2431" s="63"/>
      <c r="BP2431" s="63"/>
      <c r="BQ2431" s="63"/>
      <c r="BR2431" s="63"/>
      <c r="BS2431" s="63"/>
      <c r="BT2431" s="63"/>
      <c r="BU2431" s="63"/>
      <c r="BV2431" s="63"/>
      <c r="BW2431" s="63"/>
      <c r="BX2431" s="63"/>
      <c r="BY2431" s="63"/>
      <c r="BZ2431" s="63"/>
      <c r="CA2431" s="63"/>
      <c r="CB2431" s="63"/>
      <c r="CC2431" s="63"/>
      <c r="CD2431" s="63"/>
      <c r="CE2431" s="63"/>
      <c r="CF2431" s="63"/>
      <c r="CG2431" s="63"/>
      <c r="CH2431" s="63"/>
      <c r="CI2431" s="63"/>
      <c r="CJ2431" s="63"/>
      <c r="CK2431" s="63"/>
      <c r="CL2431" s="63"/>
      <c r="CM2431" s="63"/>
      <c r="CN2431" s="63"/>
      <c r="CO2431" s="63"/>
      <c r="CP2431" s="63"/>
      <c r="CR2431" s="227"/>
      <c r="CS2431" s="74"/>
    </row>
    <row r="2432" spans="1:97" s="72" customFormat="1" ht="75.75" customHeight="1">
      <c r="A2432" s="63"/>
      <c r="B2432" s="63"/>
      <c r="C2432" s="63"/>
      <c r="D2432" s="63"/>
      <c r="E2432" s="63"/>
      <c r="F2432" s="63"/>
      <c r="G2432" s="63"/>
      <c r="H2432" s="63"/>
      <c r="I2432" s="63"/>
      <c r="J2432" s="63"/>
      <c r="K2432" s="63"/>
      <c r="L2432" s="63"/>
      <c r="M2432" s="63"/>
      <c r="N2432" s="63"/>
      <c r="O2432" s="63"/>
      <c r="P2432" s="63"/>
      <c r="Q2432" s="63"/>
      <c r="R2432" s="63"/>
      <c r="S2432" s="63"/>
      <c r="T2432" s="63"/>
      <c r="U2432" s="63"/>
      <c r="V2432" s="63"/>
      <c r="W2432" s="63"/>
      <c r="X2432" s="63"/>
      <c r="Y2432" s="63"/>
      <c r="Z2432" s="63"/>
      <c r="AA2432" s="63"/>
      <c r="AB2432" s="63"/>
      <c r="AC2432" s="63"/>
      <c r="AD2432" s="63"/>
      <c r="AE2432" s="63"/>
      <c r="AF2432" s="63"/>
      <c r="AG2432" s="63"/>
      <c r="AH2432" s="63"/>
      <c r="AI2432" s="63"/>
      <c r="AJ2432" s="63"/>
      <c r="AK2432" s="63"/>
      <c r="AL2432" s="63"/>
      <c r="AM2432" s="63"/>
      <c r="AN2432" s="63"/>
      <c r="AO2432" s="63"/>
      <c r="AP2432" s="63"/>
      <c r="AQ2432" s="63"/>
      <c r="AR2432" s="63"/>
      <c r="AS2432" s="63"/>
      <c r="AT2432" s="63"/>
      <c r="AU2432" s="63"/>
      <c r="AV2432" s="63"/>
      <c r="AW2432" s="63"/>
      <c r="AX2432" s="63"/>
      <c r="AY2432" s="63"/>
      <c r="AZ2432" s="63"/>
      <c r="BA2432" s="63"/>
      <c r="BB2432" s="63"/>
      <c r="BC2432" s="63"/>
      <c r="BD2432" s="63"/>
      <c r="BE2432" s="63"/>
      <c r="BF2432" s="63"/>
      <c r="BG2432" s="63"/>
      <c r="BH2432" s="63"/>
      <c r="BI2432" s="63"/>
      <c r="BJ2432" s="63"/>
      <c r="BK2432" s="63"/>
      <c r="BL2432" s="63"/>
      <c r="BM2432" s="63"/>
      <c r="BN2432" s="63"/>
      <c r="BO2432" s="63"/>
      <c r="BP2432" s="63"/>
      <c r="BQ2432" s="63"/>
      <c r="BR2432" s="63"/>
      <c r="BS2432" s="63"/>
      <c r="BT2432" s="63"/>
      <c r="BU2432" s="63"/>
      <c r="BV2432" s="63"/>
      <c r="BW2432" s="63"/>
      <c r="BX2432" s="63"/>
      <c r="BY2432" s="63"/>
      <c r="BZ2432" s="63"/>
      <c r="CA2432" s="63"/>
      <c r="CB2432" s="63"/>
      <c r="CC2432" s="63"/>
      <c r="CD2432" s="63"/>
      <c r="CE2432" s="63"/>
      <c r="CF2432" s="63"/>
      <c r="CG2432" s="63"/>
      <c r="CH2432" s="63"/>
      <c r="CI2432" s="63"/>
      <c r="CJ2432" s="63"/>
      <c r="CK2432" s="63"/>
      <c r="CL2432" s="63"/>
      <c r="CM2432" s="63"/>
      <c r="CN2432" s="63"/>
      <c r="CO2432" s="63"/>
      <c r="CP2432" s="63"/>
      <c r="CR2432" s="227"/>
      <c r="CS2432" s="74"/>
    </row>
    <row r="2433" spans="1:97" s="72" customFormat="1" ht="75.75" customHeight="1">
      <c r="A2433" s="63"/>
      <c r="B2433" s="63"/>
      <c r="C2433" s="63"/>
      <c r="D2433" s="63"/>
      <c r="E2433" s="63"/>
      <c r="F2433" s="63"/>
      <c r="G2433" s="63"/>
      <c r="H2433" s="63"/>
      <c r="I2433" s="63"/>
      <c r="J2433" s="63"/>
      <c r="K2433" s="63"/>
      <c r="L2433" s="63"/>
      <c r="M2433" s="63"/>
      <c r="N2433" s="63"/>
      <c r="O2433" s="63"/>
      <c r="P2433" s="63"/>
      <c r="Q2433" s="63"/>
      <c r="R2433" s="63"/>
      <c r="S2433" s="63"/>
      <c r="T2433" s="63"/>
      <c r="U2433" s="63"/>
      <c r="V2433" s="63"/>
      <c r="W2433" s="63"/>
      <c r="X2433" s="63"/>
      <c r="Y2433" s="63"/>
      <c r="Z2433" s="63"/>
      <c r="AA2433" s="63"/>
      <c r="AB2433" s="63"/>
      <c r="AC2433" s="63"/>
      <c r="AD2433" s="63"/>
      <c r="AE2433" s="63"/>
      <c r="AF2433" s="63"/>
      <c r="AG2433" s="63"/>
      <c r="AH2433" s="63"/>
      <c r="AI2433" s="63"/>
      <c r="AJ2433" s="63"/>
      <c r="AK2433" s="63"/>
      <c r="AL2433" s="63"/>
      <c r="AM2433" s="63"/>
      <c r="AN2433" s="63"/>
      <c r="AO2433" s="63"/>
      <c r="AP2433" s="63"/>
      <c r="AQ2433" s="63"/>
      <c r="AR2433" s="63"/>
      <c r="AS2433" s="63"/>
      <c r="AT2433" s="63"/>
      <c r="AU2433" s="63"/>
      <c r="AV2433" s="63"/>
      <c r="AW2433" s="63"/>
      <c r="AX2433" s="63"/>
      <c r="AY2433" s="63"/>
      <c r="AZ2433" s="63"/>
      <c r="BA2433" s="63"/>
      <c r="BB2433" s="63"/>
      <c r="BC2433" s="63"/>
      <c r="BD2433" s="63"/>
      <c r="BE2433" s="63"/>
      <c r="BF2433" s="63"/>
      <c r="BG2433" s="63"/>
      <c r="BH2433" s="63"/>
      <c r="BI2433" s="63"/>
      <c r="BJ2433" s="63"/>
      <c r="BK2433" s="63"/>
      <c r="BL2433" s="63"/>
      <c r="BM2433" s="63"/>
      <c r="BN2433" s="63"/>
      <c r="BO2433" s="63"/>
      <c r="BP2433" s="63"/>
      <c r="BQ2433" s="63"/>
      <c r="BR2433" s="63"/>
      <c r="BS2433" s="63"/>
      <c r="BT2433" s="63"/>
      <c r="BU2433" s="63"/>
      <c r="BV2433" s="63"/>
      <c r="BW2433" s="63"/>
      <c r="BX2433" s="63"/>
      <c r="BY2433" s="63"/>
      <c r="BZ2433" s="63"/>
      <c r="CA2433" s="63"/>
      <c r="CB2433" s="63"/>
      <c r="CC2433" s="63"/>
      <c r="CD2433" s="63"/>
      <c r="CE2433" s="63"/>
      <c r="CF2433" s="63"/>
      <c r="CG2433" s="63"/>
      <c r="CH2433" s="63"/>
      <c r="CI2433" s="63"/>
      <c r="CJ2433" s="63"/>
      <c r="CK2433" s="63"/>
      <c r="CL2433" s="63"/>
      <c r="CM2433" s="63"/>
      <c r="CN2433" s="63"/>
      <c r="CO2433" s="63"/>
      <c r="CP2433" s="63"/>
      <c r="CR2433" s="227"/>
      <c r="CS2433" s="74"/>
    </row>
    <row r="2434" spans="1:97" s="72" customFormat="1" ht="75.75" customHeight="1">
      <c r="A2434" s="63"/>
      <c r="B2434" s="63"/>
      <c r="C2434" s="63"/>
      <c r="D2434" s="63"/>
      <c r="E2434" s="63"/>
      <c r="F2434" s="63"/>
      <c r="G2434" s="63"/>
      <c r="H2434" s="63"/>
      <c r="I2434" s="63"/>
      <c r="J2434" s="63"/>
      <c r="K2434" s="63"/>
      <c r="L2434" s="63"/>
      <c r="M2434" s="63"/>
      <c r="N2434" s="63"/>
      <c r="O2434" s="63"/>
      <c r="P2434" s="63"/>
      <c r="Q2434" s="63"/>
      <c r="R2434" s="63"/>
      <c r="S2434" s="63"/>
      <c r="T2434" s="63"/>
      <c r="U2434" s="63"/>
      <c r="V2434" s="63"/>
      <c r="W2434" s="63"/>
      <c r="X2434" s="63"/>
      <c r="Y2434" s="63"/>
      <c r="Z2434" s="63"/>
      <c r="AA2434" s="63"/>
      <c r="AB2434" s="63"/>
      <c r="AC2434" s="63"/>
      <c r="AD2434" s="63"/>
      <c r="AE2434" s="63"/>
      <c r="AF2434" s="63"/>
      <c r="AG2434" s="63"/>
      <c r="AH2434" s="63"/>
      <c r="AI2434" s="63"/>
      <c r="AJ2434" s="63"/>
      <c r="AK2434" s="63"/>
      <c r="AL2434" s="63"/>
      <c r="AM2434" s="63"/>
      <c r="AN2434" s="63"/>
      <c r="AO2434" s="63"/>
      <c r="AP2434" s="63"/>
      <c r="AQ2434" s="63"/>
      <c r="AR2434" s="63"/>
      <c r="AS2434" s="63"/>
      <c r="AT2434" s="63"/>
      <c r="AU2434" s="63"/>
      <c r="AV2434" s="63"/>
      <c r="AW2434" s="63"/>
      <c r="AX2434" s="63"/>
      <c r="AY2434" s="63"/>
      <c r="AZ2434" s="63"/>
      <c r="BA2434" s="63"/>
      <c r="BB2434" s="63"/>
      <c r="BC2434" s="63"/>
      <c r="BD2434" s="63"/>
      <c r="BE2434" s="63"/>
      <c r="BF2434" s="63"/>
      <c r="BG2434" s="63"/>
      <c r="BH2434" s="63"/>
      <c r="BI2434" s="63"/>
      <c r="BJ2434" s="63"/>
      <c r="BK2434" s="63"/>
      <c r="BL2434" s="63"/>
      <c r="BM2434" s="63"/>
      <c r="BN2434" s="63"/>
      <c r="BO2434" s="63"/>
      <c r="BP2434" s="63"/>
      <c r="BQ2434" s="63"/>
      <c r="BR2434" s="63"/>
      <c r="BS2434" s="63"/>
      <c r="BT2434" s="63"/>
      <c r="BU2434" s="63"/>
      <c r="BV2434" s="63"/>
      <c r="BW2434" s="63"/>
      <c r="BX2434" s="63"/>
      <c r="BY2434" s="63"/>
      <c r="BZ2434" s="63"/>
      <c r="CA2434" s="63"/>
      <c r="CB2434" s="63"/>
      <c r="CC2434" s="63"/>
      <c r="CD2434" s="63"/>
      <c r="CE2434" s="63"/>
      <c r="CF2434" s="63"/>
      <c r="CG2434" s="63"/>
      <c r="CH2434" s="63"/>
      <c r="CI2434" s="63"/>
      <c r="CJ2434" s="63"/>
      <c r="CK2434" s="63"/>
      <c r="CL2434" s="63"/>
      <c r="CM2434" s="63"/>
      <c r="CN2434" s="63"/>
      <c r="CO2434" s="63"/>
      <c r="CP2434" s="63"/>
      <c r="CR2434" s="227"/>
      <c r="CS2434" s="74"/>
    </row>
    <row r="2435" spans="1:97" s="72" customFormat="1" ht="75.75" customHeight="1">
      <c r="A2435" s="63"/>
      <c r="B2435" s="63"/>
      <c r="C2435" s="63"/>
      <c r="D2435" s="63"/>
      <c r="E2435" s="63"/>
      <c r="F2435" s="63"/>
      <c r="G2435" s="63"/>
      <c r="H2435" s="63"/>
      <c r="I2435" s="63"/>
      <c r="J2435" s="63"/>
      <c r="K2435" s="63"/>
      <c r="L2435" s="63"/>
      <c r="M2435" s="63"/>
      <c r="N2435" s="63"/>
      <c r="O2435" s="63"/>
      <c r="P2435" s="63"/>
      <c r="Q2435" s="63"/>
      <c r="R2435" s="63"/>
      <c r="S2435" s="63"/>
      <c r="T2435" s="63"/>
      <c r="U2435" s="63"/>
      <c r="V2435" s="63"/>
      <c r="W2435" s="63"/>
      <c r="X2435" s="63"/>
      <c r="Y2435" s="63"/>
      <c r="Z2435" s="63"/>
      <c r="AA2435" s="63"/>
      <c r="AB2435" s="63"/>
      <c r="AC2435" s="63"/>
      <c r="AD2435" s="63"/>
      <c r="AE2435" s="63"/>
      <c r="AF2435" s="63"/>
      <c r="AG2435" s="63"/>
      <c r="AH2435" s="63"/>
      <c r="AI2435" s="63"/>
      <c r="AJ2435" s="63"/>
      <c r="AK2435" s="63"/>
      <c r="AL2435" s="63"/>
      <c r="AM2435" s="63"/>
      <c r="AN2435" s="63"/>
      <c r="AO2435" s="63"/>
      <c r="AP2435" s="63"/>
      <c r="AQ2435" s="63"/>
      <c r="AR2435" s="63"/>
      <c r="AS2435" s="63"/>
      <c r="AT2435" s="63"/>
      <c r="AU2435" s="63"/>
      <c r="AV2435" s="63"/>
      <c r="AW2435" s="63"/>
      <c r="AX2435" s="63"/>
      <c r="AY2435" s="63"/>
      <c r="AZ2435" s="63"/>
      <c r="BA2435" s="63"/>
      <c r="BB2435" s="63"/>
      <c r="BC2435" s="63"/>
      <c r="BD2435" s="63"/>
      <c r="BE2435" s="63"/>
      <c r="BF2435" s="63"/>
      <c r="BG2435" s="63"/>
      <c r="BH2435" s="63"/>
      <c r="BI2435" s="63"/>
      <c r="BJ2435" s="63"/>
      <c r="BK2435" s="63"/>
      <c r="BL2435" s="63"/>
      <c r="BM2435" s="63"/>
      <c r="BN2435" s="63"/>
      <c r="BO2435" s="63"/>
      <c r="BP2435" s="63"/>
      <c r="BQ2435" s="63"/>
      <c r="BR2435" s="63"/>
      <c r="BS2435" s="63"/>
      <c r="BT2435" s="63"/>
      <c r="BU2435" s="63"/>
      <c r="BV2435" s="63"/>
      <c r="BW2435" s="63"/>
      <c r="BX2435" s="63"/>
      <c r="BY2435" s="63"/>
      <c r="BZ2435" s="63"/>
      <c r="CA2435" s="63"/>
      <c r="CB2435" s="63"/>
      <c r="CC2435" s="63"/>
      <c r="CD2435" s="63"/>
      <c r="CE2435" s="63"/>
      <c r="CF2435" s="63"/>
      <c r="CG2435" s="63"/>
      <c r="CH2435" s="63"/>
      <c r="CI2435" s="63"/>
      <c r="CJ2435" s="63"/>
      <c r="CK2435" s="63"/>
      <c r="CL2435" s="63"/>
      <c r="CM2435" s="63"/>
      <c r="CN2435" s="63"/>
      <c r="CO2435" s="63"/>
      <c r="CP2435" s="63"/>
      <c r="CR2435" s="227"/>
      <c r="CS2435" s="74"/>
    </row>
    <row r="2436" spans="1:97" s="72" customFormat="1" ht="75.75" customHeight="1">
      <c r="A2436" s="63"/>
      <c r="B2436" s="63"/>
      <c r="C2436" s="63"/>
      <c r="D2436" s="63"/>
      <c r="E2436" s="63"/>
      <c r="F2436" s="63"/>
      <c r="G2436" s="63"/>
      <c r="H2436" s="63"/>
      <c r="I2436" s="63"/>
      <c r="J2436" s="63"/>
      <c r="K2436" s="63"/>
      <c r="L2436" s="63"/>
      <c r="M2436" s="63"/>
      <c r="N2436" s="63"/>
      <c r="O2436" s="63"/>
      <c r="P2436" s="63"/>
      <c r="Q2436" s="63"/>
      <c r="R2436" s="63"/>
      <c r="S2436" s="63"/>
      <c r="T2436" s="63"/>
      <c r="U2436" s="63"/>
      <c r="V2436" s="63"/>
      <c r="W2436" s="63"/>
      <c r="X2436" s="63"/>
      <c r="Y2436" s="63"/>
      <c r="Z2436" s="63"/>
      <c r="AA2436" s="63"/>
      <c r="AB2436" s="63"/>
      <c r="AC2436" s="63"/>
      <c r="AD2436" s="63"/>
      <c r="AE2436" s="63"/>
      <c r="AF2436" s="63"/>
      <c r="AG2436" s="63"/>
      <c r="AH2436" s="63"/>
      <c r="AI2436" s="63"/>
      <c r="AJ2436" s="63"/>
      <c r="AK2436" s="63"/>
      <c r="AL2436" s="63"/>
      <c r="AM2436" s="63"/>
      <c r="AN2436" s="63"/>
      <c r="AO2436" s="63"/>
      <c r="AP2436" s="63"/>
      <c r="AQ2436" s="63"/>
      <c r="AR2436" s="63"/>
      <c r="AS2436" s="63"/>
      <c r="AT2436" s="63"/>
      <c r="AU2436" s="63"/>
      <c r="AV2436" s="63"/>
      <c r="AW2436" s="63"/>
      <c r="AX2436" s="63"/>
      <c r="AY2436" s="63"/>
      <c r="AZ2436" s="63"/>
      <c r="BA2436" s="63"/>
      <c r="BB2436" s="63"/>
      <c r="BC2436" s="63"/>
      <c r="BD2436" s="63"/>
      <c r="BE2436" s="63"/>
      <c r="BF2436" s="63"/>
      <c r="BG2436" s="63"/>
      <c r="BH2436" s="63"/>
      <c r="BI2436" s="63"/>
      <c r="BJ2436" s="63"/>
      <c r="BK2436" s="63"/>
      <c r="BL2436" s="63"/>
      <c r="BM2436" s="63"/>
      <c r="BN2436" s="63"/>
      <c r="BO2436" s="63"/>
      <c r="BP2436" s="63"/>
      <c r="BQ2436" s="63"/>
      <c r="BR2436" s="63"/>
      <c r="BS2436" s="63"/>
      <c r="BT2436" s="63"/>
      <c r="BU2436" s="63"/>
      <c r="BV2436" s="63"/>
      <c r="BW2436" s="63"/>
      <c r="BX2436" s="63"/>
      <c r="BY2436" s="63"/>
      <c r="BZ2436" s="63"/>
      <c r="CA2436" s="63"/>
      <c r="CB2436" s="63"/>
      <c r="CC2436" s="63"/>
      <c r="CD2436" s="63"/>
      <c r="CE2436" s="63"/>
      <c r="CF2436" s="63"/>
      <c r="CG2436" s="63"/>
      <c r="CH2436" s="63"/>
      <c r="CI2436" s="63"/>
      <c r="CJ2436" s="63"/>
      <c r="CK2436" s="63"/>
      <c r="CL2436" s="63"/>
      <c r="CM2436" s="63"/>
      <c r="CN2436" s="63"/>
      <c r="CO2436" s="63"/>
      <c r="CP2436" s="63"/>
      <c r="CR2436" s="227"/>
      <c r="CS2436" s="74"/>
    </row>
    <row r="2437" spans="1:97" s="72" customFormat="1" ht="75.75" customHeight="1">
      <c r="A2437" s="63"/>
      <c r="B2437" s="63"/>
      <c r="C2437" s="63"/>
      <c r="D2437" s="63"/>
      <c r="E2437" s="63"/>
      <c r="F2437" s="63"/>
      <c r="G2437" s="63"/>
      <c r="H2437" s="63"/>
      <c r="I2437" s="63"/>
      <c r="J2437" s="63"/>
      <c r="K2437" s="63"/>
      <c r="L2437" s="63"/>
      <c r="M2437" s="63"/>
      <c r="N2437" s="63"/>
      <c r="O2437" s="63"/>
      <c r="P2437" s="63"/>
      <c r="Q2437" s="63"/>
      <c r="R2437" s="63"/>
      <c r="S2437" s="63"/>
      <c r="T2437" s="63"/>
      <c r="U2437" s="63"/>
      <c r="V2437" s="63"/>
      <c r="W2437" s="63"/>
      <c r="X2437" s="63"/>
      <c r="Y2437" s="63"/>
      <c r="Z2437" s="63"/>
      <c r="AA2437" s="63"/>
      <c r="AB2437" s="63"/>
      <c r="AC2437" s="63"/>
      <c r="AD2437" s="63"/>
      <c r="AE2437" s="63"/>
      <c r="AF2437" s="63"/>
      <c r="AG2437" s="63"/>
      <c r="AH2437" s="63"/>
      <c r="AI2437" s="63"/>
      <c r="AJ2437" s="63"/>
      <c r="AK2437" s="63"/>
      <c r="AL2437" s="63"/>
      <c r="AM2437" s="63"/>
      <c r="AN2437" s="63"/>
      <c r="AO2437" s="63"/>
      <c r="AP2437" s="63"/>
      <c r="AQ2437" s="63"/>
      <c r="AR2437" s="63"/>
      <c r="AS2437" s="63"/>
      <c r="AT2437" s="63"/>
      <c r="AU2437" s="63"/>
      <c r="AV2437" s="63"/>
      <c r="AW2437" s="63"/>
      <c r="AX2437" s="63"/>
      <c r="AY2437" s="63"/>
      <c r="AZ2437" s="63"/>
      <c r="BA2437" s="63"/>
      <c r="BB2437" s="63"/>
      <c r="BC2437" s="63"/>
      <c r="BD2437" s="63"/>
      <c r="BE2437" s="63"/>
      <c r="BF2437" s="63"/>
      <c r="BG2437" s="63"/>
      <c r="BH2437" s="63"/>
      <c r="BI2437" s="63"/>
      <c r="BJ2437" s="63"/>
      <c r="BK2437" s="63"/>
      <c r="BL2437" s="63"/>
      <c r="BM2437" s="63"/>
      <c r="BN2437" s="63"/>
      <c r="BO2437" s="63"/>
      <c r="BP2437" s="63"/>
      <c r="BQ2437" s="63"/>
      <c r="BR2437" s="63"/>
      <c r="BS2437" s="63"/>
      <c r="BT2437" s="63"/>
      <c r="BU2437" s="63"/>
      <c r="BV2437" s="63"/>
      <c r="BW2437" s="63"/>
      <c r="BX2437" s="63"/>
      <c r="BY2437" s="63"/>
      <c r="BZ2437" s="63"/>
      <c r="CA2437" s="63"/>
      <c r="CB2437" s="63"/>
      <c r="CC2437" s="63"/>
      <c r="CD2437" s="63"/>
      <c r="CE2437" s="63"/>
      <c r="CF2437" s="63"/>
      <c r="CG2437" s="63"/>
      <c r="CH2437" s="63"/>
      <c r="CI2437" s="63"/>
      <c r="CJ2437" s="63"/>
      <c r="CK2437" s="63"/>
      <c r="CL2437" s="63"/>
      <c r="CM2437" s="63"/>
      <c r="CN2437" s="63"/>
      <c r="CO2437" s="63"/>
      <c r="CP2437" s="63"/>
      <c r="CR2437" s="227"/>
      <c r="CS2437" s="74"/>
    </row>
    <row r="2438" spans="1:97" s="72" customFormat="1" ht="75.75" customHeight="1">
      <c r="A2438" s="63"/>
      <c r="B2438" s="63"/>
      <c r="C2438" s="63"/>
      <c r="D2438" s="63"/>
      <c r="E2438" s="63"/>
      <c r="F2438" s="63"/>
      <c r="G2438" s="63"/>
      <c r="H2438" s="63"/>
      <c r="I2438" s="63"/>
      <c r="J2438" s="63"/>
      <c r="K2438" s="63"/>
      <c r="L2438" s="63"/>
      <c r="M2438" s="63"/>
      <c r="N2438" s="63"/>
      <c r="O2438" s="63"/>
      <c r="P2438" s="63"/>
      <c r="Q2438" s="63"/>
      <c r="R2438" s="63"/>
      <c r="S2438" s="63"/>
      <c r="T2438" s="63"/>
      <c r="U2438" s="63"/>
      <c r="V2438" s="63"/>
      <c r="W2438" s="63"/>
      <c r="X2438" s="63"/>
      <c r="Y2438" s="63"/>
      <c r="Z2438" s="63"/>
      <c r="AA2438" s="63"/>
      <c r="AB2438" s="63"/>
      <c r="AC2438" s="63"/>
      <c r="AD2438" s="63"/>
      <c r="AE2438" s="63"/>
      <c r="AF2438" s="63"/>
      <c r="AG2438" s="63"/>
      <c r="AH2438" s="63"/>
      <c r="AI2438" s="63"/>
      <c r="AJ2438" s="63"/>
      <c r="AK2438" s="63"/>
      <c r="AL2438" s="63"/>
      <c r="AM2438" s="63"/>
      <c r="AN2438" s="63"/>
      <c r="AO2438" s="63"/>
      <c r="AP2438" s="63"/>
      <c r="AQ2438" s="63"/>
      <c r="AR2438" s="63"/>
      <c r="AS2438" s="63"/>
      <c r="AT2438" s="63"/>
      <c r="AU2438" s="63"/>
      <c r="AV2438" s="63"/>
      <c r="AW2438" s="63"/>
      <c r="AX2438" s="63"/>
      <c r="AY2438" s="63"/>
      <c r="AZ2438" s="63"/>
      <c r="BA2438" s="63"/>
      <c r="BB2438" s="63"/>
      <c r="BC2438" s="63"/>
      <c r="BD2438" s="63"/>
      <c r="BE2438" s="63"/>
      <c r="BF2438" s="63"/>
      <c r="BG2438" s="63"/>
      <c r="BH2438" s="63"/>
      <c r="BI2438" s="63"/>
      <c r="BJ2438" s="63"/>
      <c r="BK2438" s="63"/>
      <c r="BL2438" s="63"/>
      <c r="BM2438" s="63"/>
      <c r="BN2438" s="63"/>
      <c r="BO2438" s="63"/>
      <c r="BP2438" s="63"/>
      <c r="BQ2438" s="63"/>
      <c r="BR2438" s="63"/>
      <c r="BS2438" s="63"/>
      <c r="BT2438" s="63"/>
      <c r="BU2438" s="63"/>
      <c r="BV2438" s="63"/>
      <c r="BW2438" s="63"/>
      <c r="BX2438" s="63"/>
      <c r="BY2438" s="63"/>
      <c r="BZ2438" s="63"/>
      <c r="CA2438" s="63"/>
      <c r="CB2438" s="63"/>
      <c r="CC2438" s="63"/>
      <c r="CD2438" s="63"/>
      <c r="CE2438" s="63"/>
      <c r="CF2438" s="63"/>
      <c r="CG2438" s="63"/>
      <c r="CH2438" s="63"/>
      <c r="CI2438" s="63"/>
      <c r="CJ2438" s="63"/>
      <c r="CK2438" s="63"/>
      <c r="CL2438" s="63"/>
      <c r="CM2438" s="63"/>
      <c r="CN2438" s="63"/>
      <c r="CO2438" s="63"/>
      <c r="CP2438" s="63"/>
      <c r="CR2438" s="227"/>
      <c r="CS2438" s="74"/>
    </row>
    <row r="2439" spans="1:97" s="72" customFormat="1" ht="75.75" customHeight="1">
      <c r="A2439" s="63"/>
      <c r="B2439" s="63"/>
      <c r="C2439" s="63"/>
      <c r="D2439" s="63"/>
      <c r="E2439" s="63"/>
      <c r="F2439" s="63"/>
      <c r="G2439" s="63"/>
      <c r="H2439" s="63"/>
      <c r="I2439" s="63"/>
      <c r="J2439" s="63"/>
      <c r="K2439" s="63"/>
      <c r="L2439" s="63"/>
      <c r="M2439" s="63"/>
      <c r="N2439" s="63"/>
      <c r="O2439" s="63"/>
      <c r="P2439" s="63"/>
      <c r="Q2439" s="63"/>
      <c r="R2439" s="63"/>
      <c r="S2439" s="63"/>
      <c r="T2439" s="63"/>
      <c r="U2439" s="63"/>
      <c r="V2439" s="63"/>
      <c r="W2439" s="63"/>
      <c r="X2439" s="63"/>
      <c r="Y2439" s="63"/>
      <c r="Z2439" s="63"/>
      <c r="AA2439" s="63"/>
      <c r="AB2439" s="63"/>
      <c r="AC2439" s="63"/>
      <c r="AD2439" s="63"/>
      <c r="AE2439" s="63"/>
      <c r="AF2439" s="63"/>
      <c r="AG2439" s="63"/>
      <c r="AH2439" s="63"/>
      <c r="AI2439" s="63"/>
      <c r="AJ2439" s="63"/>
      <c r="AK2439" s="63"/>
      <c r="AL2439" s="63"/>
      <c r="AM2439" s="63"/>
      <c r="AN2439" s="63"/>
      <c r="AO2439" s="63"/>
      <c r="AP2439" s="63"/>
      <c r="AQ2439" s="63"/>
      <c r="AR2439" s="63"/>
      <c r="AS2439" s="63"/>
      <c r="AT2439" s="63"/>
      <c r="AU2439" s="63"/>
      <c r="AV2439" s="63"/>
      <c r="AW2439" s="63"/>
      <c r="AX2439" s="63"/>
      <c r="AY2439" s="63"/>
      <c r="AZ2439" s="63"/>
      <c r="BA2439" s="63"/>
      <c r="BB2439" s="63"/>
      <c r="BC2439" s="63"/>
      <c r="BD2439" s="63"/>
      <c r="BE2439" s="63"/>
      <c r="BF2439" s="63"/>
      <c r="BG2439" s="63"/>
      <c r="BH2439" s="63"/>
      <c r="BI2439" s="63"/>
      <c r="BJ2439" s="63"/>
      <c r="BK2439" s="63"/>
      <c r="BL2439" s="63"/>
      <c r="BM2439" s="63"/>
      <c r="BN2439" s="63"/>
      <c r="BO2439" s="63"/>
      <c r="BP2439" s="63"/>
      <c r="BQ2439" s="63"/>
      <c r="BR2439" s="63"/>
      <c r="BS2439" s="63"/>
      <c r="BT2439" s="63"/>
      <c r="BU2439" s="63"/>
      <c r="BV2439" s="63"/>
      <c r="BW2439" s="63"/>
      <c r="BX2439" s="63"/>
      <c r="BY2439" s="63"/>
      <c r="BZ2439" s="63"/>
      <c r="CA2439" s="63"/>
      <c r="CB2439" s="63"/>
      <c r="CC2439" s="63"/>
      <c r="CD2439" s="63"/>
      <c r="CE2439" s="63"/>
      <c r="CF2439" s="63"/>
      <c r="CG2439" s="63"/>
      <c r="CH2439" s="63"/>
      <c r="CI2439" s="63"/>
      <c r="CJ2439" s="63"/>
      <c r="CK2439" s="63"/>
      <c r="CL2439" s="63"/>
      <c r="CM2439" s="63"/>
      <c r="CN2439" s="63"/>
      <c r="CO2439" s="63"/>
      <c r="CP2439" s="63"/>
      <c r="CR2439" s="227"/>
      <c r="CS2439" s="74"/>
    </row>
    <row r="2440" spans="1:97" s="72" customFormat="1" ht="75.75" customHeight="1">
      <c r="A2440" s="63"/>
      <c r="B2440" s="63"/>
      <c r="C2440" s="63"/>
      <c r="D2440" s="63"/>
      <c r="E2440" s="63"/>
      <c r="F2440" s="63"/>
      <c r="G2440" s="63"/>
      <c r="H2440" s="63"/>
      <c r="I2440" s="63"/>
      <c r="J2440" s="63"/>
      <c r="K2440" s="63"/>
      <c r="L2440" s="63"/>
      <c r="M2440" s="63"/>
      <c r="N2440" s="63"/>
      <c r="O2440" s="63"/>
      <c r="P2440" s="63"/>
      <c r="Q2440" s="63"/>
      <c r="R2440" s="63"/>
      <c r="S2440" s="63"/>
      <c r="T2440" s="63"/>
      <c r="U2440" s="63"/>
      <c r="V2440" s="63"/>
      <c r="W2440" s="63"/>
      <c r="X2440" s="63"/>
      <c r="Y2440" s="63"/>
      <c r="Z2440" s="63"/>
      <c r="AA2440" s="63"/>
      <c r="AB2440" s="63"/>
      <c r="AC2440" s="63"/>
      <c r="AD2440" s="63"/>
      <c r="AE2440" s="63"/>
      <c r="AF2440" s="63"/>
      <c r="AG2440" s="63"/>
      <c r="AH2440" s="63"/>
      <c r="AI2440" s="63"/>
      <c r="AJ2440" s="63"/>
      <c r="AK2440" s="63"/>
      <c r="AL2440" s="63"/>
      <c r="AM2440" s="63"/>
      <c r="AN2440" s="63"/>
      <c r="AO2440" s="63"/>
      <c r="AP2440" s="63"/>
      <c r="AQ2440" s="63"/>
      <c r="AR2440" s="63"/>
      <c r="AS2440" s="63"/>
      <c r="AT2440" s="63"/>
      <c r="AU2440" s="63"/>
      <c r="AV2440" s="63"/>
      <c r="AW2440" s="63"/>
      <c r="AX2440" s="63"/>
      <c r="AY2440" s="63"/>
      <c r="AZ2440" s="63"/>
      <c r="BA2440" s="63"/>
      <c r="BB2440" s="63"/>
      <c r="BC2440" s="63"/>
      <c r="BD2440" s="63"/>
      <c r="BE2440" s="63"/>
      <c r="BF2440" s="63"/>
      <c r="BG2440" s="63"/>
      <c r="BH2440" s="63"/>
      <c r="BI2440" s="63"/>
      <c r="BJ2440" s="63"/>
      <c r="BK2440" s="63"/>
      <c r="BL2440" s="63"/>
      <c r="BM2440" s="63"/>
      <c r="BN2440" s="63"/>
      <c r="BO2440" s="63"/>
      <c r="BP2440" s="63"/>
      <c r="BQ2440" s="63"/>
      <c r="BR2440" s="63"/>
      <c r="BS2440" s="63"/>
      <c r="BT2440" s="63"/>
      <c r="BU2440" s="63"/>
      <c r="BV2440" s="63"/>
      <c r="BW2440" s="63"/>
      <c r="BX2440" s="63"/>
      <c r="BY2440" s="63"/>
      <c r="BZ2440" s="63"/>
      <c r="CA2440" s="63"/>
      <c r="CB2440" s="63"/>
      <c r="CC2440" s="63"/>
      <c r="CD2440" s="63"/>
      <c r="CE2440" s="63"/>
      <c r="CF2440" s="63"/>
      <c r="CG2440" s="63"/>
      <c r="CH2440" s="63"/>
      <c r="CI2440" s="63"/>
      <c r="CJ2440" s="63"/>
      <c r="CK2440" s="63"/>
      <c r="CL2440" s="63"/>
      <c r="CM2440" s="63"/>
      <c r="CN2440" s="63"/>
      <c r="CO2440" s="63"/>
      <c r="CP2440" s="63"/>
      <c r="CR2440" s="227"/>
      <c r="CS2440" s="74"/>
    </row>
    <row r="2441" spans="1:97" s="72" customFormat="1" ht="75.75" customHeight="1">
      <c r="A2441" s="63"/>
      <c r="B2441" s="63"/>
      <c r="C2441" s="63"/>
      <c r="D2441" s="63"/>
      <c r="E2441" s="63"/>
      <c r="F2441" s="63"/>
      <c r="G2441" s="63"/>
      <c r="H2441" s="63"/>
      <c r="I2441" s="63"/>
      <c r="J2441" s="63"/>
      <c r="K2441" s="63"/>
      <c r="L2441" s="63"/>
      <c r="M2441" s="63"/>
      <c r="N2441" s="63"/>
      <c r="O2441" s="63"/>
      <c r="P2441" s="63"/>
      <c r="Q2441" s="63"/>
      <c r="R2441" s="63"/>
      <c r="S2441" s="63"/>
      <c r="T2441" s="63"/>
      <c r="U2441" s="63"/>
      <c r="V2441" s="63"/>
      <c r="W2441" s="63"/>
      <c r="X2441" s="63"/>
      <c r="Y2441" s="63"/>
      <c r="Z2441" s="63"/>
      <c r="AA2441" s="63"/>
      <c r="AB2441" s="63"/>
      <c r="AC2441" s="63"/>
      <c r="AD2441" s="63"/>
      <c r="AE2441" s="63"/>
      <c r="AF2441" s="63"/>
      <c r="AG2441" s="63"/>
      <c r="AH2441" s="63"/>
      <c r="AI2441" s="63"/>
      <c r="AJ2441" s="63"/>
      <c r="AK2441" s="63"/>
      <c r="AL2441" s="63"/>
      <c r="AM2441" s="63"/>
      <c r="AN2441" s="63"/>
      <c r="AO2441" s="63"/>
      <c r="AP2441" s="63"/>
      <c r="AQ2441" s="63"/>
      <c r="AR2441" s="63"/>
      <c r="AS2441" s="63"/>
      <c r="AT2441" s="63"/>
      <c r="AU2441" s="63"/>
      <c r="AV2441" s="63"/>
      <c r="AW2441" s="63"/>
      <c r="AX2441" s="63"/>
      <c r="AY2441" s="63"/>
      <c r="AZ2441" s="63"/>
      <c r="BA2441" s="63"/>
      <c r="BB2441" s="63"/>
      <c r="BC2441" s="63"/>
      <c r="BD2441" s="63"/>
      <c r="BE2441" s="63"/>
      <c r="BF2441" s="63"/>
      <c r="BG2441" s="63"/>
      <c r="BH2441" s="63"/>
      <c r="BI2441" s="63"/>
      <c r="BJ2441" s="63"/>
      <c r="BK2441" s="63"/>
      <c r="BL2441" s="63"/>
      <c r="BM2441" s="63"/>
      <c r="BN2441" s="63"/>
      <c r="BO2441" s="63"/>
      <c r="BP2441" s="63"/>
      <c r="BQ2441" s="63"/>
      <c r="BR2441" s="63"/>
      <c r="BS2441" s="63"/>
      <c r="BT2441" s="63"/>
      <c r="BU2441" s="63"/>
      <c r="BV2441" s="63"/>
      <c r="BW2441" s="63"/>
      <c r="BX2441" s="63"/>
      <c r="BY2441" s="63"/>
      <c r="BZ2441" s="63"/>
      <c r="CA2441" s="63"/>
      <c r="CB2441" s="63"/>
      <c r="CC2441" s="63"/>
      <c r="CD2441" s="63"/>
      <c r="CE2441" s="63"/>
      <c r="CF2441" s="63"/>
      <c r="CG2441" s="63"/>
      <c r="CH2441" s="63"/>
      <c r="CI2441" s="63"/>
      <c r="CJ2441" s="63"/>
      <c r="CK2441" s="63"/>
      <c r="CL2441" s="63"/>
      <c r="CM2441" s="63"/>
      <c r="CN2441" s="63"/>
      <c r="CO2441" s="63"/>
      <c r="CP2441" s="63"/>
      <c r="CR2441" s="227"/>
      <c r="CS2441" s="74"/>
    </row>
    <row r="2442" spans="1:97" s="72" customFormat="1" ht="75.75" customHeight="1">
      <c r="A2442" s="63"/>
      <c r="B2442" s="63"/>
      <c r="C2442" s="63"/>
      <c r="D2442" s="63"/>
      <c r="E2442" s="63"/>
      <c r="F2442" s="63"/>
      <c r="G2442" s="63"/>
      <c r="H2442" s="63"/>
      <c r="I2442" s="63"/>
      <c r="J2442" s="63"/>
      <c r="K2442" s="63"/>
      <c r="L2442" s="63"/>
      <c r="M2442" s="63"/>
      <c r="N2442" s="63"/>
      <c r="O2442" s="63"/>
      <c r="P2442" s="63"/>
      <c r="Q2442" s="63"/>
      <c r="R2442" s="63"/>
      <c r="S2442" s="63"/>
      <c r="T2442" s="63"/>
      <c r="U2442" s="63"/>
      <c r="V2442" s="63"/>
      <c r="W2442" s="63"/>
      <c r="X2442" s="63"/>
      <c r="Y2442" s="63"/>
      <c r="Z2442" s="63"/>
      <c r="AA2442" s="63"/>
      <c r="AB2442" s="63"/>
      <c r="AC2442" s="63"/>
      <c r="AD2442" s="63"/>
      <c r="AE2442" s="63"/>
      <c r="AF2442" s="63"/>
      <c r="AG2442" s="63"/>
      <c r="AH2442" s="63"/>
      <c r="AI2442" s="63"/>
      <c r="AJ2442" s="63"/>
      <c r="AK2442" s="63"/>
      <c r="AL2442" s="63"/>
      <c r="AM2442" s="63"/>
      <c r="AN2442" s="63"/>
      <c r="AO2442" s="63"/>
      <c r="AP2442" s="63"/>
      <c r="AQ2442" s="63"/>
      <c r="AR2442" s="63"/>
      <c r="AS2442" s="63"/>
      <c r="AT2442" s="63"/>
      <c r="AU2442" s="63"/>
      <c r="AV2442" s="63"/>
      <c r="AW2442" s="63"/>
      <c r="AX2442" s="63"/>
      <c r="AY2442" s="63"/>
      <c r="AZ2442" s="63"/>
      <c r="BA2442" s="63"/>
      <c r="BB2442" s="63"/>
      <c r="BC2442" s="63"/>
      <c r="BD2442" s="63"/>
      <c r="BE2442" s="63"/>
      <c r="BF2442" s="63"/>
      <c r="BG2442" s="63"/>
      <c r="BH2442" s="63"/>
      <c r="BI2442" s="63"/>
      <c r="BJ2442" s="63"/>
      <c r="BK2442" s="63"/>
      <c r="BL2442" s="63"/>
      <c r="BM2442" s="63"/>
      <c r="BN2442" s="63"/>
      <c r="BO2442" s="63"/>
      <c r="BP2442" s="63"/>
      <c r="BQ2442" s="63"/>
      <c r="BR2442" s="63"/>
      <c r="BS2442" s="63"/>
      <c r="BT2442" s="63"/>
      <c r="BU2442" s="63"/>
      <c r="BV2442" s="63"/>
      <c r="BW2442" s="63"/>
      <c r="BX2442" s="63"/>
      <c r="BY2442" s="63"/>
      <c r="BZ2442" s="63"/>
      <c r="CA2442" s="63"/>
      <c r="CB2442" s="63"/>
      <c r="CC2442" s="63"/>
      <c r="CD2442" s="63"/>
      <c r="CE2442" s="63"/>
      <c r="CF2442" s="63"/>
      <c r="CG2442" s="63"/>
      <c r="CH2442" s="63"/>
      <c r="CI2442" s="63"/>
      <c r="CJ2442" s="63"/>
      <c r="CK2442" s="63"/>
      <c r="CL2442" s="63"/>
      <c r="CM2442" s="63"/>
      <c r="CN2442" s="63"/>
      <c r="CO2442" s="63"/>
      <c r="CP2442" s="63"/>
      <c r="CR2442" s="227"/>
      <c r="CS2442" s="74"/>
    </row>
    <row r="2443" spans="1:97" s="72" customFormat="1" ht="75.75" customHeight="1">
      <c r="A2443" s="63"/>
      <c r="B2443" s="63"/>
      <c r="C2443" s="63"/>
      <c r="D2443" s="63"/>
      <c r="E2443" s="63"/>
      <c r="F2443" s="63"/>
      <c r="G2443" s="63"/>
      <c r="H2443" s="63"/>
      <c r="I2443" s="63"/>
      <c r="J2443" s="63"/>
      <c r="K2443" s="63"/>
      <c r="L2443" s="63"/>
      <c r="M2443" s="63"/>
      <c r="N2443" s="63"/>
      <c r="O2443" s="63"/>
      <c r="P2443" s="63"/>
      <c r="Q2443" s="63"/>
      <c r="R2443" s="63"/>
      <c r="S2443" s="63"/>
      <c r="T2443" s="63"/>
      <c r="U2443" s="63"/>
      <c r="V2443" s="63"/>
      <c r="W2443" s="63"/>
      <c r="X2443" s="63"/>
      <c r="Y2443" s="63"/>
      <c r="Z2443" s="63"/>
      <c r="AA2443" s="63"/>
      <c r="AB2443" s="63"/>
      <c r="AC2443" s="63"/>
      <c r="AD2443" s="63"/>
      <c r="AE2443" s="63"/>
      <c r="AF2443" s="63"/>
      <c r="AG2443" s="63"/>
      <c r="AH2443" s="63"/>
      <c r="AI2443" s="63"/>
      <c r="AJ2443" s="63"/>
      <c r="AK2443" s="63"/>
      <c r="AL2443" s="63"/>
      <c r="AM2443" s="63"/>
      <c r="AN2443" s="63"/>
      <c r="AO2443" s="63"/>
      <c r="AP2443" s="63"/>
      <c r="AQ2443" s="63"/>
      <c r="AR2443" s="63"/>
      <c r="AS2443" s="63"/>
      <c r="AT2443" s="63"/>
      <c r="AU2443" s="63"/>
      <c r="AV2443" s="63"/>
      <c r="AW2443" s="63"/>
      <c r="AX2443" s="63"/>
      <c r="AY2443" s="63"/>
      <c r="AZ2443" s="63"/>
      <c r="BA2443" s="63"/>
      <c r="BB2443" s="63"/>
      <c r="BC2443" s="63"/>
      <c r="BD2443" s="63"/>
      <c r="BE2443" s="63"/>
      <c r="BF2443" s="63"/>
      <c r="BG2443" s="63"/>
      <c r="BH2443" s="63"/>
      <c r="BI2443" s="63"/>
      <c r="BJ2443" s="63"/>
      <c r="BK2443" s="63"/>
      <c r="BL2443" s="63"/>
      <c r="BM2443" s="63"/>
      <c r="BN2443" s="63"/>
      <c r="BO2443" s="63"/>
      <c r="BP2443" s="63"/>
      <c r="BQ2443" s="63"/>
      <c r="BR2443" s="63"/>
      <c r="BS2443" s="63"/>
      <c r="BT2443" s="63"/>
      <c r="BU2443" s="63"/>
      <c r="BV2443" s="63"/>
      <c r="BW2443" s="63"/>
      <c r="BX2443" s="63"/>
      <c r="BY2443" s="63"/>
      <c r="BZ2443" s="63"/>
      <c r="CA2443" s="63"/>
      <c r="CB2443" s="63"/>
      <c r="CC2443" s="63"/>
      <c r="CD2443" s="63"/>
      <c r="CE2443" s="63"/>
      <c r="CF2443" s="63"/>
      <c r="CG2443" s="63"/>
      <c r="CH2443" s="63"/>
      <c r="CI2443" s="63"/>
      <c r="CJ2443" s="63"/>
      <c r="CK2443" s="63"/>
      <c r="CL2443" s="63"/>
      <c r="CM2443" s="63"/>
      <c r="CN2443" s="63"/>
      <c r="CO2443" s="63"/>
      <c r="CP2443" s="63"/>
      <c r="CR2443" s="227"/>
      <c r="CS2443" s="74"/>
    </row>
    <row r="2444" spans="1:97" s="72" customFormat="1" ht="75.75" customHeight="1">
      <c r="A2444" s="63"/>
      <c r="B2444" s="63"/>
      <c r="C2444" s="63"/>
      <c r="D2444" s="63"/>
      <c r="E2444" s="63"/>
      <c r="F2444" s="63"/>
      <c r="G2444" s="63"/>
      <c r="H2444" s="63"/>
      <c r="I2444" s="63"/>
      <c r="J2444" s="63"/>
      <c r="K2444" s="63"/>
      <c r="L2444" s="63"/>
      <c r="M2444" s="63"/>
      <c r="N2444" s="63"/>
      <c r="O2444" s="63"/>
      <c r="P2444" s="63"/>
      <c r="Q2444" s="63"/>
      <c r="R2444" s="63"/>
      <c r="S2444" s="63"/>
      <c r="T2444" s="63"/>
      <c r="U2444" s="63"/>
      <c r="V2444" s="63"/>
      <c r="W2444" s="63"/>
      <c r="X2444" s="63"/>
      <c r="Y2444" s="63"/>
      <c r="Z2444" s="63"/>
      <c r="AA2444" s="63"/>
      <c r="AB2444" s="63"/>
      <c r="AC2444" s="63"/>
      <c r="AD2444" s="63"/>
      <c r="AE2444" s="63"/>
      <c r="AF2444" s="63"/>
      <c r="AG2444" s="63"/>
      <c r="AH2444" s="63"/>
      <c r="AI2444" s="63"/>
      <c r="AJ2444" s="63"/>
      <c r="AK2444" s="63"/>
      <c r="AL2444" s="63"/>
      <c r="AM2444" s="63"/>
      <c r="AN2444" s="63"/>
      <c r="AO2444" s="63"/>
      <c r="AP2444" s="63"/>
      <c r="AQ2444" s="63"/>
      <c r="AR2444" s="63"/>
      <c r="AS2444" s="63"/>
      <c r="AT2444" s="63"/>
      <c r="AU2444" s="63"/>
      <c r="AV2444" s="63"/>
      <c r="AW2444" s="63"/>
      <c r="AX2444" s="63"/>
      <c r="AY2444" s="63"/>
      <c r="AZ2444" s="63"/>
      <c r="BA2444" s="63"/>
      <c r="BB2444" s="63"/>
      <c r="BC2444" s="63"/>
      <c r="BD2444" s="63"/>
      <c r="BE2444" s="63"/>
      <c r="BF2444" s="63"/>
      <c r="BG2444" s="63"/>
      <c r="BH2444" s="63"/>
      <c r="BI2444" s="63"/>
      <c r="BJ2444" s="63"/>
      <c r="BK2444" s="63"/>
      <c r="BL2444" s="63"/>
      <c r="BM2444" s="63"/>
      <c r="BN2444" s="63"/>
      <c r="BO2444" s="63"/>
      <c r="BP2444" s="63"/>
      <c r="BQ2444" s="63"/>
      <c r="BR2444" s="63"/>
      <c r="BS2444" s="63"/>
      <c r="BT2444" s="63"/>
      <c r="BU2444" s="63"/>
      <c r="BV2444" s="63"/>
      <c r="BW2444" s="63"/>
      <c r="BX2444" s="63"/>
      <c r="BY2444" s="63"/>
      <c r="BZ2444" s="63"/>
      <c r="CA2444" s="63"/>
      <c r="CB2444" s="63"/>
      <c r="CC2444" s="63"/>
      <c r="CD2444" s="63"/>
      <c r="CE2444" s="63"/>
      <c r="CF2444" s="63"/>
      <c r="CG2444" s="63"/>
      <c r="CH2444" s="63"/>
      <c r="CI2444" s="63"/>
      <c r="CJ2444" s="63"/>
      <c r="CK2444" s="63"/>
      <c r="CL2444" s="63"/>
      <c r="CM2444" s="63"/>
      <c r="CN2444" s="63"/>
      <c r="CO2444" s="63"/>
      <c r="CP2444" s="63"/>
      <c r="CR2444" s="227"/>
      <c r="CS2444" s="74"/>
    </row>
    <row r="2445" spans="1:97" s="72" customFormat="1" ht="75.75" customHeight="1">
      <c r="A2445" s="63"/>
      <c r="B2445" s="63"/>
      <c r="C2445" s="63"/>
      <c r="D2445" s="63"/>
      <c r="E2445" s="63"/>
      <c r="F2445" s="63"/>
      <c r="G2445" s="63"/>
      <c r="H2445" s="63"/>
      <c r="I2445" s="63"/>
      <c r="J2445" s="63"/>
      <c r="K2445" s="63"/>
      <c r="L2445" s="63"/>
      <c r="M2445" s="63"/>
      <c r="N2445" s="63"/>
      <c r="O2445" s="63"/>
      <c r="P2445" s="63"/>
      <c r="Q2445" s="63"/>
      <c r="R2445" s="63"/>
      <c r="S2445" s="63"/>
      <c r="T2445" s="63"/>
      <c r="U2445" s="63"/>
      <c r="V2445" s="63"/>
      <c r="W2445" s="63"/>
      <c r="X2445" s="63"/>
      <c r="Y2445" s="63"/>
      <c r="Z2445" s="63"/>
      <c r="AA2445" s="63"/>
      <c r="AB2445" s="63"/>
      <c r="AC2445" s="63"/>
      <c r="AD2445" s="63"/>
      <c r="AE2445" s="63"/>
      <c r="AF2445" s="63"/>
      <c r="AG2445" s="63"/>
      <c r="AH2445" s="63"/>
      <c r="AI2445" s="63"/>
      <c r="AJ2445" s="63"/>
      <c r="AK2445" s="63"/>
      <c r="AL2445" s="63"/>
      <c r="AM2445" s="63"/>
      <c r="AN2445" s="63"/>
      <c r="AO2445" s="63"/>
      <c r="AP2445" s="63"/>
      <c r="AQ2445" s="63"/>
      <c r="AR2445" s="63"/>
      <c r="AS2445" s="63"/>
      <c r="AT2445" s="63"/>
      <c r="AU2445" s="63"/>
      <c r="AV2445" s="63"/>
      <c r="AW2445" s="63"/>
      <c r="AX2445" s="63"/>
      <c r="AY2445" s="63"/>
      <c r="AZ2445" s="63"/>
      <c r="BA2445" s="63"/>
      <c r="BB2445" s="63"/>
      <c r="BC2445" s="63"/>
      <c r="BD2445" s="63"/>
      <c r="BE2445" s="63"/>
      <c r="BF2445" s="63"/>
      <c r="BG2445" s="63"/>
      <c r="BH2445" s="63"/>
      <c r="BI2445" s="63"/>
      <c r="BJ2445" s="63"/>
      <c r="BK2445" s="63"/>
      <c r="BL2445" s="63"/>
      <c r="BM2445" s="63"/>
      <c r="BN2445" s="63"/>
      <c r="BO2445" s="63"/>
      <c r="BP2445" s="63"/>
      <c r="BQ2445" s="63"/>
      <c r="BR2445" s="63"/>
      <c r="BS2445" s="63"/>
      <c r="BT2445" s="63"/>
      <c r="BU2445" s="63"/>
      <c r="BV2445" s="63"/>
      <c r="BW2445" s="63"/>
      <c r="BX2445" s="63"/>
      <c r="BY2445" s="63"/>
      <c r="BZ2445" s="63"/>
      <c r="CA2445" s="63"/>
      <c r="CB2445" s="63"/>
      <c r="CC2445" s="63"/>
      <c r="CD2445" s="63"/>
      <c r="CE2445" s="63"/>
      <c r="CF2445" s="63"/>
      <c r="CG2445" s="63"/>
      <c r="CH2445" s="63"/>
      <c r="CI2445" s="63"/>
      <c r="CJ2445" s="63"/>
      <c r="CK2445" s="63"/>
      <c r="CL2445" s="63"/>
      <c r="CM2445" s="63"/>
      <c r="CN2445" s="63"/>
      <c r="CO2445" s="63"/>
      <c r="CP2445" s="63"/>
      <c r="CR2445" s="227"/>
      <c r="CS2445" s="74"/>
    </row>
    <row r="2446" spans="1:97" s="72" customFormat="1" ht="75.75" customHeight="1">
      <c r="A2446" s="63"/>
      <c r="B2446" s="63"/>
      <c r="C2446" s="63"/>
      <c r="D2446" s="63"/>
      <c r="E2446" s="63"/>
      <c r="F2446" s="63"/>
      <c r="G2446" s="63"/>
      <c r="H2446" s="63"/>
      <c r="I2446" s="63"/>
      <c r="J2446" s="63"/>
      <c r="K2446" s="63"/>
      <c r="L2446" s="63"/>
      <c r="M2446" s="63"/>
      <c r="N2446" s="63"/>
      <c r="O2446" s="63"/>
      <c r="P2446" s="63"/>
      <c r="Q2446" s="63"/>
      <c r="R2446" s="63"/>
      <c r="S2446" s="63"/>
      <c r="T2446" s="63"/>
      <c r="U2446" s="63"/>
      <c r="V2446" s="63"/>
      <c r="W2446" s="63"/>
      <c r="X2446" s="63"/>
      <c r="Y2446" s="63"/>
      <c r="Z2446" s="63"/>
      <c r="AA2446" s="63"/>
      <c r="AB2446" s="63"/>
      <c r="AC2446" s="63"/>
      <c r="AD2446" s="63"/>
      <c r="AE2446" s="63"/>
      <c r="AF2446" s="63"/>
      <c r="AG2446" s="63"/>
      <c r="AH2446" s="63"/>
      <c r="AI2446" s="63"/>
      <c r="AJ2446" s="63"/>
      <c r="AK2446" s="63"/>
      <c r="AL2446" s="63"/>
      <c r="AM2446" s="63"/>
      <c r="AN2446" s="63"/>
      <c r="AO2446" s="63"/>
      <c r="AP2446" s="63"/>
      <c r="AQ2446" s="63"/>
      <c r="AR2446" s="63"/>
      <c r="AS2446" s="63"/>
      <c r="AT2446" s="63"/>
      <c r="AU2446" s="63"/>
      <c r="AV2446" s="63"/>
      <c r="AW2446" s="63"/>
      <c r="AX2446" s="63"/>
      <c r="AY2446" s="63"/>
      <c r="AZ2446" s="63"/>
      <c r="BA2446" s="63"/>
      <c r="BB2446" s="63"/>
      <c r="BC2446" s="63"/>
      <c r="BD2446" s="63"/>
      <c r="BE2446" s="63"/>
      <c r="BF2446" s="63"/>
      <c r="BG2446" s="63"/>
      <c r="BH2446" s="63"/>
      <c r="BI2446" s="63"/>
      <c r="BJ2446" s="63"/>
      <c r="BK2446" s="63"/>
      <c r="BL2446" s="63"/>
      <c r="BM2446" s="63"/>
      <c r="BN2446" s="63"/>
      <c r="BO2446" s="63"/>
      <c r="BP2446" s="63"/>
      <c r="BQ2446" s="63"/>
      <c r="BR2446" s="63"/>
      <c r="BS2446" s="63"/>
      <c r="BT2446" s="63"/>
      <c r="BU2446" s="63"/>
      <c r="BV2446" s="63"/>
      <c r="BW2446" s="63"/>
      <c r="BX2446" s="63"/>
      <c r="BY2446" s="63"/>
      <c r="BZ2446" s="63"/>
      <c r="CA2446" s="63"/>
      <c r="CB2446" s="63"/>
      <c r="CC2446" s="63"/>
      <c r="CD2446" s="63"/>
      <c r="CE2446" s="63"/>
      <c r="CF2446" s="63"/>
      <c r="CG2446" s="63"/>
      <c r="CH2446" s="63"/>
      <c r="CI2446" s="63"/>
      <c r="CJ2446" s="63"/>
      <c r="CK2446" s="63"/>
      <c r="CL2446" s="63"/>
      <c r="CM2446" s="63"/>
      <c r="CN2446" s="63"/>
      <c r="CO2446" s="63"/>
      <c r="CP2446" s="63"/>
      <c r="CR2446" s="227"/>
      <c r="CS2446" s="74"/>
    </row>
    <row r="2447" spans="1:97" s="72" customFormat="1" ht="75.75" customHeight="1">
      <c r="A2447" s="63"/>
      <c r="B2447" s="63"/>
      <c r="C2447" s="63"/>
      <c r="D2447" s="63"/>
      <c r="E2447" s="63"/>
      <c r="F2447" s="63"/>
      <c r="G2447" s="63"/>
      <c r="H2447" s="63"/>
      <c r="I2447" s="63"/>
      <c r="J2447" s="63"/>
      <c r="K2447" s="63"/>
      <c r="L2447" s="63"/>
      <c r="M2447" s="63"/>
      <c r="N2447" s="63"/>
      <c r="O2447" s="63"/>
      <c r="P2447" s="63"/>
      <c r="Q2447" s="63"/>
      <c r="R2447" s="63"/>
      <c r="S2447" s="63"/>
      <c r="T2447" s="63"/>
      <c r="U2447" s="63"/>
      <c r="V2447" s="63"/>
      <c r="W2447" s="63"/>
      <c r="X2447" s="63"/>
      <c r="Y2447" s="63"/>
      <c r="Z2447" s="63"/>
      <c r="AA2447" s="63"/>
      <c r="AB2447" s="63"/>
      <c r="AC2447" s="63"/>
      <c r="AD2447" s="63"/>
      <c r="AE2447" s="63"/>
      <c r="AF2447" s="63"/>
      <c r="AG2447" s="63"/>
      <c r="AH2447" s="63"/>
      <c r="AI2447" s="63"/>
      <c r="AJ2447" s="63"/>
      <c r="AK2447" s="63"/>
      <c r="AL2447" s="63"/>
      <c r="AM2447" s="63"/>
      <c r="AN2447" s="63"/>
      <c r="AO2447" s="63"/>
      <c r="AP2447" s="63"/>
      <c r="AQ2447" s="63"/>
      <c r="AR2447" s="63"/>
      <c r="AS2447" s="63"/>
      <c r="AT2447" s="63"/>
      <c r="AU2447" s="63"/>
      <c r="AV2447" s="63"/>
      <c r="AW2447" s="63"/>
      <c r="AX2447" s="63"/>
      <c r="AY2447" s="63"/>
      <c r="AZ2447" s="63"/>
      <c r="BA2447" s="63"/>
      <c r="BB2447" s="63"/>
      <c r="BC2447" s="63"/>
      <c r="BD2447" s="63"/>
      <c r="BE2447" s="63"/>
      <c r="BF2447" s="63"/>
      <c r="BG2447" s="63"/>
      <c r="BH2447" s="63"/>
      <c r="BI2447" s="63"/>
      <c r="BJ2447" s="63"/>
      <c r="BK2447" s="63"/>
      <c r="BL2447" s="63"/>
      <c r="BM2447" s="63"/>
      <c r="BN2447" s="63"/>
      <c r="BO2447" s="63"/>
      <c r="BP2447" s="63"/>
      <c r="BQ2447" s="63"/>
      <c r="BR2447" s="63"/>
      <c r="BS2447" s="63"/>
      <c r="BT2447" s="63"/>
      <c r="BU2447" s="63"/>
      <c r="BV2447" s="63"/>
      <c r="BW2447" s="63"/>
      <c r="BX2447" s="63"/>
      <c r="BY2447" s="63"/>
      <c r="BZ2447" s="63"/>
      <c r="CA2447" s="63"/>
      <c r="CB2447" s="63"/>
      <c r="CC2447" s="63"/>
      <c r="CD2447" s="63"/>
      <c r="CE2447" s="63"/>
      <c r="CF2447" s="63"/>
      <c r="CG2447" s="63"/>
      <c r="CH2447" s="63"/>
      <c r="CI2447" s="63"/>
      <c r="CJ2447" s="63"/>
      <c r="CK2447" s="63"/>
      <c r="CL2447" s="63"/>
      <c r="CM2447" s="63"/>
      <c r="CN2447" s="63"/>
      <c r="CO2447" s="63"/>
      <c r="CP2447" s="63"/>
      <c r="CR2447" s="227"/>
      <c r="CS2447" s="74"/>
    </row>
    <row r="2448" spans="1:97" s="72" customFormat="1" ht="75.75" customHeight="1">
      <c r="A2448" s="63"/>
      <c r="B2448" s="63"/>
      <c r="C2448" s="63"/>
      <c r="D2448" s="63"/>
      <c r="E2448" s="63"/>
      <c r="F2448" s="63"/>
      <c r="G2448" s="63"/>
      <c r="H2448" s="63"/>
      <c r="I2448" s="63"/>
      <c r="J2448" s="63"/>
      <c r="K2448" s="63"/>
      <c r="L2448" s="63"/>
      <c r="M2448" s="63"/>
      <c r="N2448" s="63"/>
      <c r="O2448" s="63"/>
      <c r="P2448" s="63"/>
      <c r="Q2448" s="63"/>
      <c r="R2448" s="63"/>
      <c r="S2448" s="63"/>
      <c r="T2448" s="63"/>
      <c r="U2448" s="63"/>
      <c r="V2448" s="63"/>
      <c r="W2448" s="63"/>
      <c r="X2448" s="63"/>
      <c r="Y2448" s="63"/>
      <c r="Z2448" s="63"/>
      <c r="AA2448" s="63"/>
      <c r="AB2448" s="63"/>
      <c r="AC2448" s="63"/>
      <c r="AD2448" s="63"/>
      <c r="AE2448" s="63"/>
      <c r="AF2448" s="63"/>
      <c r="AG2448" s="63"/>
      <c r="AH2448" s="63"/>
      <c r="AI2448" s="63"/>
      <c r="AJ2448" s="63"/>
      <c r="AK2448" s="63"/>
      <c r="AL2448" s="63"/>
      <c r="AM2448" s="63"/>
      <c r="AN2448" s="63"/>
      <c r="AO2448" s="63"/>
      <c r="AP2448" s="63"/>
      <c r="AQ2448" s="63"/>
      <c r="AR2448" s="63"/>
      <c r="AS2448" s="63"/>
      <c r="AT2448" s="63"/>
      <c r="AU2448" s="63"/>
      <c r="AV2448" s="63"/>
      <c r="AW2448" s="63"/>
      <c r="AX2448" s="63"/>
      <c r="AY2448" s="63"/>
      <c r="AZ2448" s="63"/>
      <c r="BA2448" s="63"/>
      <c r="BB2448" s="63"/>
      <c r="BC2448" s="63"/>
      <c r="BD2448" s="63"/>
      <c r="BE2448" s="63"/>
      <c r="BF2448" s="63"/>
      <c r="BG2448" s="63"/>
      <c r="BH2448" s="63"/>
      <c r="BI2448" s="63"/>
      <c r="BJ2448" s="63"/>
      <c r="BK2448" s="63"/>
      <c r="BL2448" s="63"/>
      <c r="BM2448" s="63"/>
      <c r="BN2448" s="63"/>
      <c r="BO2448" s="63"/>
      <c r="BP2448" s="63"/>
      <c r="BQ2448" s="63"/>
      <c r="BR2448" s="63"/>
      <c r="BS2448" s="63"/>
      <c r="BT2448" s="63"/>
      <c r="BU2448" s="63"/>
      <c r="BV2448" s="63"/>
      <c r="BW2448" s="63"/>
      <c r="BX2448" s="63"/>
      <c r="BY2448" s="63"/>
      <c r="BZ2448" s="63"/>
      <c r="CA2448" s="63"/>
      <c r="CB2448" s="63"/>
      <c r="CC2448" s="63"/>
      <c r="CD2448" s="63"/>
      <c r="CE2448" s="63"/>
      <c r="CF2448" s="63"/>
      <c r="CG2448" s="63"/>
      <c r="CH2448" s="63"/>
      <c r="CI2448" s="63"/>
      <c r="CJ2448" s="63"/>
      <c r="CK2448" s="63"/>
      <c r="CL2448" s="63"/>
      <c r="CM2448" s="63"/>
      <c r="CN2448" s="63"/>
      <c r="CO2448" s="63"/>
      <c r="CP2448" s="63"/>
      <c r="CR2448" s="227"/>
      <c r="CS2448" s="74"/>
    </row>
    <row r="2449" spans="1:97" s="72" customFormat="1" ht="75.75" customHeight="1">
      <c r="A2449" s="63"/>
      <c r="B2449" s="63"/>
      <c r="C2449" s="63"/>
      <c r="D2449" s="63"/>
      <c r="E2449" s="63"/>
      <c r="F2449" s="63"/>
      <c r="G2449" s="63"/>
      <c r="H2449" s="63"/>
      <c r="I2449" s="63"/>
      <c r="J2449" s="63"/>
      <c r="K2449" s="63"/>
      <c r="L2449" s="63"/>
      <c r="M2449" s="63"/>
      <c r="N2449" s="63"/>
      <c r="O2449" s="63"/>
      <c r="P2449" s="63"/>
      <c r="Q2449" s="63"/>
      <c r="R2449" s="63"/>
      <c r="S2449" s="63"/>
      <c r="T2449" s="63"/>
      <c r="U2449" s="63"/>
      <c r="V2449" s="63"/>
      <c r="W2449" s="63"/>
      <c r="X2449" s="63"/>
      <c r="Y2449" s="63"/>
      <c r="Z2449" s="63"/>
      <c r="AA2449" s="63"/>
      <c r="AB2449" s="63"/>
      <c r="AC2449" s="63"/>
      <c r="AD2449" s="63"/>
      <c r="AE2449" s="63"/>
      <c r="AF2449" s="63"/>
      <c r="AG2449" s="63"/>
      <c r="AH2449" s="63"/>
      <c r="AI2449" s="63"/>
      <c r="AJ2449" s="63"/>
      <c r="AK2449" s="63"/>
      <c r="AL2449" s="63"/>
      <c r="AM2449" s="63"/>
      <c r="AN2449" s="63"/>
      <c r="AO2449" s="63"/>
      <c r="AP2449" s="63"/>
      <c r="AQ2449" s="63"/>
      <c r="AR2449" s="63"/>
      <c r="AS2449" s="63"/>
      <c r="AT2449" s="63"/>
      <c r="AU2449" s="63"/>
      <c r="AV2449" s="63"/>
      <c r="AW2449" s="63"/>
      <c r="AX2449" s="63"/>
      <c r="AY2449" s="63"/>
      <c r="AZ2449" s="63"/>
      <c r="BA2449" s="63"/>
      <c r="BB2449" s="63"/>
      <c r="BC2449" s="63"/>
      <c r="BD2449" s="63"/>
      <c r="BE2449" s="63"/>
      <c r="BF2449" s="63"/>
      <c r="BG2449" s="63"/>
      <c r="BH2449" s="63"/>
      <c r="BI2449" s="63"/>
      <c r="BJ2449" s="63"/>
      <c r="BK2449" s="63"/>
      <c r="BL2449" s="63"/>
      <c r="BM2449" s="63"/>
      <c r="BN2449" s="63"/>
      <c r="BO2449" s="63"/>
      <c r="BP2449" s="63"/>
      <c r="BQ2449" s="63"/>
      <c r="BR2449" s="63"/>
      <c r="BS2449" s="63"/>
      <c r="BT2449" s="63"/>
      <c r="BU2449" s="63"/>
      <c r="BV2449" s="63"/>
      <c r="BW2449" s="63"/>
      <c r="BX2449" s="63"/>
      <c r="BY2449" s="63"/>
      <c r="BZ2449" s="63"/>
      <c r="CA2449" s="63"/>
      <c r="CB2449" s="63"/>
      <c r="CC2449" s="63"/>
      <c r="CD2449" s="63"/>
      <c r="CE2449" s="63"/>
      <c r="CF2449" s="63"/>
      <c r="CG2449" s="63"/>
      <c r="CH2449" s="63"/>
      <c r="CI2449" s="63"/>
      <c r="CJ2449" s="63"/>
      <c r="CK2449" s="63"/>
      <c r="CL2449" s="63"/>
      <c r="CM2449" s="63"/>
      <c r="CN2449" s="63"/>
      <c r="CO2449" s="63"/>
      <c r="CP2449" s="63"/>
      <c r="CR2449" s="227"/>
      <c r="CS2449" s="74"/>
    </row>
    <row r="2450" spans="1:97" s="72" customFormat="1" ht="75.75" customHeight="1">
      <c r="A2450" s="63"/>
      <c r="B2450" s="63"/>
      <c r="C2450" s="63"/>
      <c r="D2450" s="63"/>
      <c r="E2450" s="63"/>
      <c r="F2450" s="63"/>
      <c r="G2450" s="63"/>
      <c r="H2450" s="63"/>
      <c r="I2450" s="63"/>
      <c r="J2450" s="63"/>
      <c r="K2450" s="63"/>
      <c r="L2450" s="63"/>
      <c r="M2450" s="63"/>
      <c r="N2450" s="63"/>
      <c r="O2450" s="63"/>
      <c r="P2450" s="63"/>
      <c r="Q2450" s="63"/>
      <c r="R2450" s="63"/>
      <c r="S2450" s="63"/>
      <c r="T2450" s="63"/>
      <c r="U2450" s="63"/>
      <c r="V2450" s="63"/>
      <c r="W2450" s="63"/>
      <c r="X2450" s="63"/>
      <c r="Y2450" s="63"/>
      <c r="Z2450" s="63"/>
      <c r="AA2450" s="63"/>
      <c r="AB2450" s="63"/>
      <c r="AC2450" s="63"/>
      <c r="AD2450" s="63"/>
      <c r="AE2450" s="63"/>
      <c r="AF2450" s="63"/>
      <c r="AG2450" s="63"/>
      <c r="AH2450" s="63"/>
      <c r="AI2450" s="63"/>
      <c r="AJ2450" s="63"/>
      <c r="AK2450" s="63"/>
      <c r="AL2450" s="63"/>
      <c r="AM2450" s="63"/>
      <c r="AN2450" s="63"/>
      <c r="AO2450" s="63"/>
      <c r="AP2450" s="63"/>
      <c r="AQ2450" s="63"/>
      <c r="AR2450" s="63"/>
      <c r="AS2450" s="63"/>
      <c r="AT2450" s="63"/>
      <c r="AU2450" s="63"/>
      <c r="AV2450" s="63"/>
      <c r="AW2450" s="63"/>
      <c r="AX2450" s="63"/>
      <c r="AY2450" s="63"/>
      <c r="AZ2450" s="63"/>
      <c r="BA2450" s="63"/>
      <c r="BB2450" s="63"/>
      <c r="BC2450" s="63"/>
      <c r="BD2450" s="63"/>
      <c r="BE2450" s="63"/>
      <c r="BF2450" s="63"/>
      <c r="BG2450" s="63"/>
      <c r="BH2450" s="63"/>
      <c r="BI2450" s="63"/>
      <c r="BJ2450" s="63"/>
      <c r="BK2450" s="63"/>
      <c r="BL2450" s="63"/>
      <c r="BM2450" s="63"/>
      <c r="BN2450" s="63"/>
      <c r="BO2450" s="63"/>
      <c r="BP2450" s="63"/>
      <c r="BQ2450" s="63"/>
      <c r="BR2450" s="63"/>
      <c r="BS2450" s="63"/>
      <c r="BT2450" s="63"/>
      <c r="BU2450" s="63"/>
      <c r="BV2450" s="63"/>
      <c r="BW2450" s="63"/>
      <c r="BX2450" s="63"/>
      <c r="BY2450" s="63"/>
      <c r="BZ2450" s="63"/>
      <c r="CA2450" s="63"/>
      <c r="CB2450" s="63"/>
      <c r="CC2450" s="63"/>
      <c r="CD2450" s="63"/>
      <c r="CE2450" s="63"/>
      <c r="CF2450" s="63"/>
      <c r="CG2450" s="63"/>
      <c r="CH2450" s="63"/>
      <c r="CI2450" s="63"/>
      <c r="CJ2450" s="63"/>
      <c r="CK2450" s="63"/>
      <c r="CL2450" s="63"/>
      <c r="CM2450" s="63"/>
      <c r="CN2450" s="63"/>
      <c r="CO2450" s="63"/>
      <c r="CP2450" s="63"/>
      <c r="CR2450" s="227"/>
      <c r="CS2450" s="74"/>
    </row>
    <row r="2451" spans="1:97" s="72" customFormat="1" ht="75.75" customHeight="1">
      <c r="A2451" s="63"/>
      <c r="B2451" s="63"/>
      <c r="C2451" s="63"/>
      <c r="D2451" s="63"/>
      <c r="E2451" s="63"/>
      <c r="F2451" s="63"/>
      <c r="G2451" s="63"/>
      <c r="H2451" s="63"/>
      <c r="I2451" s="63"/>
      <c r="J2451" s="63"/>
      <c r="K2451" s="63"/>
      <c r="L2451" s="63"/>
      <c r="M2451" s="63"/>
      <c r="N2451" s="63"/>
      <c r="O2451" s="63"/>
      <c r="P2451" s="63"/>
      <c r="Q2451" s="63"/>
      <c r="R2451" s="63"/>
      <c r="S2451" s="63"/>
      <c r="T2451" s="63"/>
      <c r="U2451" s="63"/>
      <c r="V2451" s="63"/>
      <c r="W2451" s="63"/>
      <c r="X2451" s="63"/>
      <c r="Y2451" s="63"/>
      <c r="Z2451" s="63"/>
      <c r="AA2451" s="63"/>
      <c r="AB2451" s="63"/>
      <c r="AC2451" s="63"/>
      <c r="AD2451" s="63"/>
      <c r="AE2451" s="63"/>
      <c r="AF2451" s="63"/>
      <c r="AG2451" s="63"/>
      <c r="AH2451" s="63"/>
      <c r="AI2451" s="63"/>
      <c r="AJ2451" s="63"/>
      <c r="AK2451" s="63"/>
      <c r="AL2451" s="63"/>
      <c r="AM2451" s="63"/>
      <c r="AN2451" s="63"/>
      <c r="AO2451" s="63"/>
      <c r="AP2451" s="63"/>
      <c r="AQ2451" s="63"/>
      <c r="AR2451" s="63"/>
      <c r="AS2451" s="63"/>
      <c r="AT2451" s="63"/>
      <c r="AU2451" s="63"/>
      <c r="AV2451" s="63"/>
      <c r="AW2451" s="63"/>
      <c r="AX2451" s="63"/>
      <c r="AY2451" s="63"/>
      <c r="AZ2451" s="63"/>
      <c r="BA2451" s="63"/>
      <c r="BB2451" s="63"/>
      <c r="BC2451" s="63"/>
      <c r="BD2451" s="63"/>
      <c r="BE2451" s="63"/>
      <c r="BF2451" s="63"/>
      <c r="BG2451" s="63"/>
      <c r="BH2451" s="63"/>
      <c r="BI2451" s="63"/>
      <c r="BJ2451" s="63"/>
      <c r="BK2451" s="63"/>
      <c r="BL2451" s="63"/>
      <c r="BM2451" s="63"/>
      <c r="BN2451" s="63"/>
      <c r="BO2451" s="63"/>
      <c r="BP2451" s="63"/>
      <c r="BQ2451" s="63"/>
      <c r="BR2451" s="63"/>
      <c r="BS2451" s="63"/>
      <c r="BT2451" s="63"/>
      <c r="BU2451" s="63"/>
      <c r="BV2451" s="63"/>
      <c r="BW2451" s="63"/>
      <c r="BX2451" s="63"/>
      <c r="BY2451" s="63"/>
      <c r="BZ2451" s="63"/>
      <c r="CA2451" s="63"/>
      <c r="CB2451" s="63"/>
      <c r="CC2451" s="63"/>
      <c r="CD2451" s="63"/>
      <c r="CE2451" s="63"/>
      <c r="CF2451" s="63"/>
      <c r="CG2451" s="63"/>
      <c r="CH2451" s="63"/>
      <c r="CI2451" s="63"/>
      <c r="CJ2451" s="63"/>
      <c r="CK2451" s="63"/>
      <c r="CL2451" s="63"/>
      <c r="CM2451" s="63"/>
      <c r="CN2451" s="63"/>
      <c r="CO2451" s="63"/>
      <c r="CP2451" s="63"/>
      <c r="CR2451" s="227"/>
      <c r="CS2451" s="74"/>
    </row>
    <row r="2452" spans="1:97" s="72" customFormat="1" ht="75.75" customHeight="1">
      <c r="A2452" s="63"/>
      <c r="B2452" s="63"/>
      <c r="C2452" s="63"/>
      <c r="D2452" s="63"/>
      <c r="E2452" s="63"/>
      <c r="F2452" s="63"/>
      <c r="G2452" s="63"/>
      <c r="H2452" s="63"/>
      <c r="I2452" s="63"/>
      <c r="J2452" s="63"/>
      <c r="K2452" s="63"/>
      <c r="L2452" s="63"/>
      <c r="M2452" s="63"/>
      <c r="N2452" s="63"/>
      <c r="O2452" s="63"/>
      <c r="P2452" s="63"/>
      <c r="Q2452" s="63"/>
      <c r="R2452" s="63"/>
      <c r="S2452" s="63"/>
      <c r="T2452" s="63"/>
      <c r="U2452" s="63"/>
      <c r="V2452" s="63"/>
      <c r="W2452" s="63"/>
      <c r="X2452" s="63"/>
      <c r="Y2452" s="63"/>
      <c r="Z2452" s="63"/>
      <c r="AA2452" s="63"/>
      <c r="AB2452" s="63"/>
      <c r="AC2452" s="63"/>
      <c r="AD2452" s="63"/>
      <c r="AE2452" s="63"/>
      <c r="AF2452" s="63"/>
      <c r="AG2452" s="63"/>
      <c r="AH2452" s="63"/>
      <c r="AI2452" s="63"/>
      <c r="AJ2452" s="63"/>
      <c r="AK2452" s="63"/>
      <c r="AL2452" s="63"/>
      <c r="AM2452" s="63"/>
      <c r="AN2452" s="63"/>
      <c r="AO2452" s="63"/>
      <c r="AP2452" s="63"/>
      <c r="AQ2452" s="63"/>
      <c r="AR2452" s="63"/>
      <c r="AS2452" s="63"/>
      <c r="AT2452" s="63"/>
      <c r="AU2452" s="63"/>
      <c r="AV2452" s="63"/>
      <c r="AW2452" s="63"/>
      <c r="AX2452" s="63"/>
      <c r="AY2452" s="63"/>
      <c r="AZ2452" s="63"/>
      <c r="BA2452" s="63"/>
      <c r="BB2452" s="63"/>
      <c r="BC2452" s="63"/>
      <c r="BD2452" s="63"/>
      <c r="BE2452" s="63"/>
      <c r="BF2452" s="63"/>
      <c r="BG2452" s="63"/>
      <c r="BH2452" s="63"/>
      <c r="BI2452" s="63"/>
      <c r="BJ2452" s="63"/>
      <c r="BK2452" s="63"/>
      <c r="BL2452" s="63"/>
      <c r="BM2452" s="63"/>
      <c r="BN2452" s="63"/>
      <c r="BO2452" s="63"/>
      <c r="BP2452" s="63"/>
      <c r="BQ2452" s="63"/>
      <c r="BR2452" s="63"/>
      <c r="BS2452" s="63"/>
      <c r="BT2452" s="63"/>
      <c r="BU2452" s="63"/>
      <c r="BV2452" s="63"/>
      <c r="BW2452" s="63"/>
      <c r="BX2452" s="63"/>
      <c r="BY2452" s="63"/>
      <c r="BZ2452" s="63"/>
      <c r="CA2452" s="63"/>
      <c r="CB2452" s="63"/>
      <c r="CC2452" s="63"/>
      <c r="CD2452" s="63"/>
      <c r="CE2452" s="63"/>
      <c r="CF2452" s="63"/>
      <c r="CG2452" s="63"/>
      <c r="CH2452" s="63"/>
      <c r="CI2452" s="63"/>
      <c r="CJ2452" s="63"/>
      <c r="CK2452" s="63"/>
      <c r="CL2452" s="63"/>
      <c r="CM2452" s="63"/>
      <c r="CN2452" s="63"/>
      <c r="CO2452" s="63"/>
      <c r="CP2452" s="63"/>
      <c r="CR2452" s="227"/>
      <c r="CS2452" s="74"/>
    </row>
    <row r="2453" spans="1:97" s="72" customFormat="1" ht="75.75" customHeight="1">
      <c r="A2453" s="63"/>
      <c r="B2453" s="63"/>
      <c r="C2453" s="63"/>
      <c r="D2453" s="63"/>
      <c r="E2453" s="63"/>
      <c r="F2453" s="63"/>
      <c r="G2453" s="63"/>
      <c r="H2453" s="63"/>
      <c r="I2453" s="63"/>
      <c r="J2453" s="63"/>
      <c r="K2453" s="63"/>
      <c r="L2453" s="63"/>
      <c r="M2453" s="63"/>
      <c r="N2453" s="63"/>
      <c r="O2453" s="63"/>
      <c r="P2453" s="63"/>
      <c r="Q2453" s="63"/>
      <c r="R2453" s="63"/>
      <c r="S2453" s="63"/>
      <c r="T2453" s="63"/>
      <c r="U2453" s="63"/>
      <c r="V2453" s="63"/>
      <c r="W2453" s="63"/>
      <c r="X2453" s="63"/>
      <c r="Y2453" s="63"/>
      <c r="Z2453" s="63"/>
      <c r="AA2453" s="63"/>
      <c r="AB2453" s="63"/>
      <c r="AC2453" s="63"/>
      <c r="AD2453" s="63"/>
      <c r="AE2453" s="63"/>
      <c r="AF2453" s="63"/>
      <c r="AG2453" s="63"/>
      <c r="AH2453" s="63"/>
      <c r="AI2453" s="63"/>
      <c r="AJ2453" s="63"/>
      <c r="AK2453" s="63"/>
      <c r="AL2453" s="63"/>
      <c r="AM2453" s="63"/>
      <c r="AN2453" s="63"/>
      <c r="AO2453" s="63"/>
      <c r="AP2453" s="63"/>
      <c r="AQ2453" s="63"/>
      <c r="AR2453" s="63"/>
      <c r="AS2453" s="63"/>
      <c r="AT2453" s="63"/>
      <c r="AU2453" s="63"/>
      <c r="AV2453" s="63"/>
      <c r="AW2453" s="63"/>
      <c r="AX2453" s="63"/>
      <c r="AY2453" s="63"/>
      <c r="AZ2453" s="63"/>
      <c r="BA2453" s="63"/>
      <c r="BB2453" s="63"/>
      <c r="BC2453" s="63"/>
      <c r="BD2453" s="63"/>
      <c r="BE2453" s="63"/>
      <c r="BF2453" s="63"/>
      <c r="BG2453" s="63"/>
      <c r="BH2453" s="63"/>
      <c r="BI2453" s="63"/>
      <c r="BJ2453" s="63"/>
      <c r="BK2453" s="63"/>
      <c r="BL2453" s="63"/>
      <c r="BM2453" s="63"/>
      <c r="BN2453" s="63"/>
      <c r="BO2453" s="63"/>
      <c r="BP2453" s="63"/>
      <c r="BQ2453" s="63"/>
      <c r="BR2453" s="63"/>
      <c r="BS2453" s="63"/>
      <c r="BT2453" s="63"/>
      <c r="BU2453" s="63"/>
      <c r="BV2453" s="63"/>
      <c r="BW2453" s="63"/>
      <c r="BX2453" s="63"/>
      <c r="BY2453" s="63"/>
      <c r="BZ2453" s="63"/>
      <c r="CA2453" s="63"/>
      <c r="CB2453" s="63"/>
      <c r="CC2453" s="63"/>
      <c r="CD2453" s="63"/>
      <c r="CE2453" s="63"/>
      <c r="CF2453" s="63"/>
      <c r="CG2453" s="63"/>
      <c r="CH2453" s="63"/>
      <c r="CI2453" s="63"/>
      <c r="CJ2453" s="63"/>
      <c r="CK2453" s="63"/>
      <c r="CL2453" s="63"/>
      <c r="CM2453" s="63"/>
      <c r="CN2453" s="63"/>
      <c r="CO2453" s="63"/>
      <c r="CP2453" s="63"/>
      <c r="CR2453" s="227"/>
      <c r="CS2453" s="74"/>
    </row>
    <row r="2454" spans="1:97" s="72" customFormat="1" ht="75.75" customHeight="1">
      <c r="A2454" s="63"/>
      <c r="B2454" s="63"/>
      <c r="C2454" s="63"/>
      <c r="D2454" s="63"/>
      <c r="E2454" s="63"/>
      <c r="F2454" s="63"/>
      <c r="G2454" s="63"/>
      <c r="H2454" s="63"/>
      <c r="I2454" s="63"/>
      <c r="J2454" s="63"/>
      <c r="K2454" s="63"/>
      <c r="L2454" s="63"/>
      <c r="M2454" s="63"/>
      <c r="N2454" s="63"/>
      <c r="O2454" s="63"/>
      <c r="P2454" s="63"/>
      <c r="Q2454" s="63"/>
      <c r="R2454" s="63"/>
      <c r="S2454" s="63"/>
      <c r="T2454" s="63"/>
      <c r="U2454" s="63"/>
      <c r="V2454" s="63"/>
      <c r="W2454" s="63"/>
      <c r="X2454" s="63"/>
      <c r="Y2454" s="63"/>
      <c r="Z2454" s="63"/>
      <c r="AA2454" s="63"/>
      <c r="AB2454" s="63"/>
      <c r="AC2454" s="63"/>
      <c r="AD2454" s="63"/>
      <c r="AE2454" s="63"/>
      <c r="AF2454" s="63"/>
      <c r="AG2454" s="63"/>
      <c r="AH2454" s="63"/>
      <c r="AI2454" s="63"/>
      <c r="AJ2454" s="63"/>
      <c r="AK2454" s="63"/>
      <c r="AL2454" s="63"/>
      <c r="AM2454" s="63"/>
      <c r="AN2454" s="63"/>
      <c r="AO2454" s="63"/>
      <c r="AP2454" s="63"/>
      <c r="AQ2454" s="63"/>
      <c r="AR2454" s="63"/>
      <c r="AS2454" s="63"/>
      <c r="AT2454" s="63"/>
      <c r="AU2454" s="63"/>
      <c r="AV2454" s="63"/>
      <c r="AW2454" s="63"/>
      <c r="AX2454" s="63"/>
      <c r="AY2454" s="63"/>
      <c r="AZ2454" s="63"/>
      <c r="BA2454" s="63"/>
      <c r="BB2454" s="63"/>
      <c r="BC2454" s="63"/>
      <c r="BD2454" s="63"/>
      <c r="BE2454" s="63"/>
      <c r="BF2454" s="63"/>
      <c r="BG2454" s="63"/>
      <c r="BH2454" s="63"/>
      <c r="BI2454" s="63"/>
      <c r="BJ2454" s="63"/>
      <c r="BK2454" s="63"/>
      <c r="BL2454" s="63"/>
      <c r="BM2454" s="63"/>
      <c r="BN2454" s="63"/>
      <c r="BO2454" s="63"/>
      <c r="BP2454" s="63"/>
      <c r="BQ2454" s="63"/>
      <c r="BR2454" s="63"/>
      <c r="BS2454" s="63"/>
      <c r="BT2454" s="63"/>
      <c r="BU2454" s="63"/>
      <c r="BV2454" s="63"/>
      <c r="BW2454" s="63"/>
      <c r="BX2454" s="63"/>
      <c r="BY2454" s="63"/>
      <c r="BZ2454" s="63"/>
      <c r="CA2454" s="63"/>
      <c r="CB2454" s="63"/>
      <c r="CC2454" s="63"/>
      <c r="CD2454" s="63"/>
      <c r="CE2454" s="63"/>
      <c r="CF2454" s="63"/>
      <c r="CG2454" s="63"/>
      <c r="CH2454" s="63"/>
      <c r="CI2454" s="63"/>
      <c r="CJ2454" s="63"/>
      <c r="CK2454" s="63"/>
      <c r="CL2454" s="63"/>
      <c r="CM2454" s="63"/>
      <c r="CN2454" s="63"/>
      <c r="CO2454" s="63"/>
      <c r="CP2454" s="63"/>
      <c r="CR2454" s="227"/>
      <c r="CS2454" s="74"/>
    </row>
    <row r="2455" spans="1:97" s="72" customFormat="1" ht="75.75" customHeight="1">
      <c r="A2455" s="63"/>
      <c r="B2455" s="63"/>
      <c r="C2455" s="63"/>
      <c r="D2455" s="63"/>
      <c r="E2455" s="63"/>
      <c r="F2455" s="63"/>
      <c r="G2455" s="63"/>
      <c r="H2455" s="63"/>
      <c r="I2455" s="63"/>
      <c r="J2455" s="63"/>
      <c r="K2455" s="63"/>
      <c r="L2455" s="63"/>
      <c r="M2455" s="63"/>
      <c r="N2455" s="63"/>
      <c r="O2455" s="63"/>
      <c r="P2455" s="63"/>
      <c r="Q2455" s="63"/>
      <c r="R2455" s="63"/>
      <c r="S2455" s="63"/>
      <c r="T2455" s="63"/>
      <c r="U2455" s="63"/>
      <c r="V2455" s="63"/>
      <c r="W2455" s="63"/>
      <c r="X2455" s="63"/>
      <c r="Y2455" s="63"/>
      <c r="Z2455" s="63"/>
      <c r="AA2455" s="63"/>
      <c r="AB2455" s="63"/>
      <c r="AC2455" s="63"/>
      <c r="AD2455" s="63"/>
      <c r="AE2455" s="63"/>
      <c r="AF2455" s="63"/>
      <c r="AG2455" s="63"/>
      <c r="AH2455" s="63"/>
      <c r="AI2455" s="63"/>
      <c r="AJ2455" s="63"/>
      <c r="AK2455" s="63"/>
      <c r="AL2455" s="63"/>
      <c r="AM2455" s="63"/>
      <c r="AN2455" s="63"/>
      <c r="AO2455" s="63"/>
      <c r="AP2455" s="63"/>
      <c r="AQ2455" s="63"/>
      <c r="AR2455" s="63"/>
      <c r="AS2455" s="63"/>
      <c r="AT2455" s="63"/>
      <c r="AU2455" s="63"/>
      <c r="AV2455" s="63"/>
      <c r="AW2455" s="63"/>
      <c r="AX2455" s="63"/>
      <c r="AY2455" s="63"/>
      <c r="AZ2455" s="63"/>
      <c r="BA2455" s="63"/>
      <c r="BB2455" s="63"/>
      <c r="BC2455" s="63"/>
      <c r="BD2455" s="63"/>
      <c r="BE2455" s="63"/>
      <c r="BF2455" s="63"/>
      <c r="BG2455" s="63"/>
      <c r="BH2455" s="63"/>
      <c r="BI2455" s="63"/>
      <c r="BJ2455" s="63"/>
      <c r="BK2455" s="63"/>
      <c r="BL2455" s="63"/>
      <c r="BM2455" s="63"/>
      <c r="BN2455" s="63"/>
      <c r="BO2455" s="63"/>
      <c r="BP2455" s="63"/>
      <c r="BQ2455" s="63"/>
      <c r="BR2455" s="63"/>
      <c r="BS2455" s="63"/>
      <c r="BT2455" s="63"/>
      <c r="BU2455" s="63"/>
      <c r="BV2455" s="63"/>
      <c r="BW2455" s="63"/>
      <c r="BX2455" s="63"/>
      <c r="BY2455" s="63"/>
      <c r="BZ2455" s="63"/>
      <c r="CA2455" s="63"/>
      <c r="CB2455" s="63"/>
      <c r="CC2455" s="63"/>
      <c r="CD2455" s="63"/>
      <c r="CE2455" s="63"/>
      <c r="CF2455" s="63"/>
      <c r="CG2455" s="63"/>
      <c r="CH2455" s="63"/>
      <c r="CI2455" s="63"/>
      <c r="CJ2455" s="63"/>
      <c r="CK2455" s="63"/>
      <c r="CL2455" s="63"/>
      <c r="CM2455" s="63"/>
      <c r="CN2455" s="63"/>
      <c r="CO2455" s="63"/>
      <c r="CP2455" s="63"/>
      <c r="CR2455" s="227"/>
      <c r="CS2455" s="74"/>
    </row>
    <row r="2456" spans="1:97" s="72" customFormat="1" ht="75.75" customHeight="1">
      <c r="A2456" s="63"/>
      <c r="B2456" s="63"/>
      <c r="C2456" s="63"/>
      <c r="D2456" s="63"/>
      <c r="E2456" s="63"/>
      <c r="F2456" s="63"/>
      <c r="G2456" s="63"/>
      <c r="H2456" s="63"/>
      <c r="I2456" s="63"/>
      <c r="J2456" s="63"/>
      <c r="K2456" s="63"/>
      <c r="L2456" s="63"/>
      <c r="M2456" s="63"/>
      <c r="N2456" s="63"/>
      <c r="O2456" s="63"/>
      <c r="P2456" s="63"/>
      <c r="Q2456" s="63"/>
      <c r="R2456" s="63"/>
      <c r="S2456" s="63"/>
      <c r="T2456" s="63"/>
      <c r="U2456" s="63"/>
      <c r="V2456" s="63"/>
      <c r="W2456" s="63"/>
      <c r="X2456" s="63"/>
      <c r="Y2456" s="63"/>
      <c r="Z2456" s="63"/>
      <c r="AA2456" s="63"/>
      <c r="AB2456" s="63"/>
      <c r="AC2456" s="63"/>
      <c r="AD2456" s="63"/>
      <c r="AE2456" s="63"/>
      <c r="AF2456" s="63"/>
      <c r="AG2456" s="63"/>
      <c r="AH2456" s="63"/>
      <c r="AI2456" s="63"/>
      <c r="AJ2456" s="63"/>
      <c r="AK2456" s="63"/>
      <c r="AL2456" s="63"/>
      <c r="AM2456" s="63"/>
      <c r="AN2456" s="63"/>
      <c r="AO2456" s="63"/>
      <c r="AP2456" s="63"/>
      <c r="AQ2456" s="63"/>
      <c r="AR2456" s="63"/>
      <c r="AS2456" s="63"/>
      <c r="AT2456" s="63"/>
      <c r="AU2456" s="63"/>
      <c r="AV2456" s="63"/>
      <c r="AW2456" s="63"/>
      <c r="AX2456" s="63"/>
      <c r="AY2456" s="63"/>
      <c r="AZ2456" s="63"/>
      <c r="BA2456" s="63"/>
      <c r="BB2456" s="63"/>
      <c r="BC2456" s="63"/>
      <c r="BD2456" s="63"/>
      <c r="BE2456" s="63"/>
      <c r="BF2456" s="63"/>
      <c r="BG2456" s="63"/>
      <c r="BH2456" s="63"/>
      <c r="BI2456" s="63"/>
      <c r="BJ2456" s="63"/>
      <c r="BK2456" s="63"/>
      <c r="BL2456" s="63"/>
      <c r="BM2456" s="63"/>
      <c r="BN2456" s="63"/>
      <c r="BO2456" s="63"/>
      <c r="BP2456" s="63"/>
      <c r="BQ2456" s="63"/>
      <c r="BR2456" s="63"/>
      <c r="BS2456" s="63"/>
      <c r="BT2456" s="63"/>
      <c r="BU2456" s="63"/>
      <c r="BV2456" s="63"/>
      <c r="BW2456" s="63"/>
      <c r="BX2456" s="63"/>
      <c r="BY2456" s="63"/>
      <c r="BZ2456" s="63"/>
      <c r="CA2456" s="63"/>
      <c r="CB2456" s="63"/>
      <c r="CC2456" s="63"/>
      <c r="CD2456" s="63"/>
      <c r="CE2456" s="63"/>
      <c r="CF2456" s="63"/>
      <c r="CG2456" s="63"/>
      <c r="CH2456" s="63"/>
      <c r="CI2456" s="63"/>
      <c r="CJ2456" s="63"/>
      <c r="CK2456" s="63"/>
      <c r="CL2456" s="63"/>
      <c r="CM2456" s="63"/>
      <c r="CN2456" s="63"/>
      <c r="CO2456" s="63"/>
      <c r="CP2456" s="63"/>
      <c r="CR2456" s="227"/>
      <c r="CS2456" s="74"/>
    </row>
    <row r="2457" spans="1:97" s="72" customFormat="1" ht="75.75" customHeight="1">
      <c r="A2457" s="63"/>
      <c r="B2457" s="63"/>
      <c r="C2457" s="63"/>
      <c r="D2457" s="63"/>
      <c r="E2457" s="63"/>
      <c r="F2457" s="63"/>
      <c r="G2457" s="63"/>
      <c r="H2457" s="63"/>
      <c r="I2457" s="63"/>
      <c r="J2457" s="63"/>
      <c r="K2457" s="63"/>
      <c r="L2457" s="63"/>
      <c r="M2457" s="63"/>
      <c r="N2457" s="63"/>
      <c r="O2457" s="63"/>
      <c r="P2457" s="63"/>
      <c r="Q2457" s="63"/>
      <c r="R2457" s="63"/>
      <c r="S2457" s="63"/>
      <c r="T2457" s="63"/>
      <c r="U2457" s="63"/>
      <c r="V2457" s="63"/>
      <c r="W2457" s="63"/>
      <c r="X2457" s="63"/>
      <c r="Y2457" s="63"/>
      <c r="Z2457" s="63"/>
      <c r="AA2457" s="63"/>
      <c r="AB2457" s="63"/>
      <c r="AC2457" s="63"/>
      <c r="AD2457" s="63"/>
      <c r="AE2457" s="63"/>
      <c r="AF2457" s="63"/>
      <c r="AG2457" s="63"/>
      <c r="AH2457" s="63"/>
      <c r="AI2457" s="63"/>
      <c r="AJ2457" s="63"/>
      <c r="AK2457" s="63"/>
      <c r="AL2457" s="63"/>
      <c r="AM2457" s="63"/>
      <c r="AN2457" s="63"/>
      <c r="AO2457" s="63"/>
      <c r="AP2457" s="63"/>
      <c r="AQ2457" s="63"/>
      <c r="AR2457" s="63"/>
      <c r="AS2457" s="63"/>
      <c r="AT2457" s="63"/>
      <c r="AU2457" s="63"/>
      <c r="AV2457" s="63"/>
      <c r="AW2457" s="63"/>
      <c r="AX2457" s="63"/>
      <c r="AY2457" s="63"/>
      <c r="AZ2457" s="63"/>
      <c r="BA2457" s="63"/>
      <c r="BB2457" s="63"/>
      <c r="BC2457" s="63"/>
      <c r="BD2457" s="63"/>
      <c r="BE2457" s="63"/>
      <c r="BF2457" s="63"/>
      <c r="BG2457" s="63"/>
      <c r="BH2457" s="63"/>
      <c r="BI2457" s="63"/>
      <c r="BJ2457" s="63"/>
      <c r="BK2457" s="63"/>
      <c r="BL2457" s="63"/>
      <c r="BM2457" s="63"/>
      <c r="BN2457" s="63"/>
      <c r="BO2457" s="63"/>
      <c r="BP2457" s="63"/>
      <c r="BQ2457" s="63"/>
      <c r="BR2457" s="63"/>
      <c r="BS2457" s="63"/>
      <c r="BT2457" s="63"/>
      <c r="BU2457" s="63"/>
      <c r="BV2457" s="63"/>
      <c r="BW2457" s="63"/>
      <c r="BX2457" s="63"/>
      <c r="BY2457" s="63"/>
      <c r="BZ2457" s="63"/>
      <c r="CA2457" s="63"/>
      <c r="CB2457" s="63"/>
      <c r="CC2457" s="63"/>
      <c r="CD2457" s="63"/>
      <c r="CE2457" s="63"/>
      <c r="CF2457" s="63"/>
      <c r="CG2457" s="63"/>
      <c r="CH2457" s="63"/>
      <c r="CI2457" s="63"/>
      <c r="CJ2457" s="63"/>
      <c r="CK2457" s="63"/>
      <c r="CL2457" s="63"/>
      <c r="CM2457" s="63"/>
      <c r="CN2457" s="63"/>
      <c r="CO2457" s="63"/>
      <c r="CP2457" s="63"/>
      <c r="CR2457" s="227"/>
      <c r="CS2457" s="74"/>
    </row>
    <row r="2458" spans="1:97" s="72" customFormat="1" ht="75.75" customHeight="1">
      <c r="A2458" s="63"/>
      <c r="B2458" s="63"/>
      <c r="C2458" s="63"/>
      <c r="D2458" s="63"/>
      <c r="E2458" s="63"/>
      <c r="F2458" s="63"/>
      <c r="G2458" s="63"/>
      <c r="H2458" s="63"/>
      <c r="I2458" s="63"/>
      <c r="J2458" s="63"/>
      <c r="K2458" s="63"/>
      <c r="L2458" s="63"/>
      <c r="M2458" s="63"/>
      <c r="N2458" s="63"/>
      <c r="O2458" s="63"/>
      <c r="P2458" s="63"/>
      <c r="Q2458" s="63"/>
      <c r="R2458" s="63"/>
      <c r="S2458" s="63"/>
      <c r="T2458" s="63"/>
      <c r="U2458" s="63"/>
      <c r="V2458" s="63"/>
      <c r="W2458" s="63"/>
      <c r="X2458" s="63"/>
      <c r="Y2458" s="63"/>
      <c r="Z2458" s="63"/>
      <c r="AA2458" s="63"/>
      <c r="AB2458" s="63"/>
      <c r="AC2458" s="63"/>
      <c r="AD2458" s="63"/>
      <c r="AE2458" s="63"/>
      <c r="AF2458" s="63"/>
      <c r="AG2458" s="63"/>
      <c r="AH2458" s="63"/>
      <c r="AI2458" s="63"/>
      <c r="AJ2458" s="63"/>
      <c r="AK2458" s="63"/>
      <c r="AL2458" s="63"/>
      <c r="AM2458" s="63"/>
      <c r="AN2458" s="63"/>
      <c r="AO2458" s="63"/>
      <c r="AP2458" s="63"/>
      <c r="AQ2458" s="63"/>
      <c r="AR2458" s="63"/>
      <c r="AS2458" s="63"/>
      <c r="AT2458" s="63"/>
      <c r="AU2458" s="63"/>
      <c r="AV2458" s="63"/>
      <c r="AW2458" s="63"/>
      <c r="AX2458" s="63"/>
      <c r="AY2458" s="63"/>
      <c r="AZ2458" s="63"/>
      <c r="BA2458" s="63"/>
      <c r="BB2458" s="63"/>
      <c r="BC2458" s="63"/>
      <c r="BD2458" s="63"/>
      <c r="BE2458" s="63"/>
      <c r="BF2458" s="63"/>
      <c r="BG2458" s="63"/>
      <c r="BH2458" s="63"/>
      <c r="BI2458" s="63"/>
      <c r="BJ2458" s="63"/>
      <c r="BK2458" s="63"/>
      <c r="BL2458" s="63"/>
      <c r="BM2458" s="63"/>
      <c r="BN2458" s="63"/>
      <c r="BO2458" s="63"/>
      <c r="BP2458" s="63"/>
      <c r="BQ2458" s="63"/>
      <c r="BR2458" s="63"/>
      <c r="BS2458" s="63"/>
      <c r="BT2458" s="63"/>
      <c r="BU2458" s="63"/>
      <c r="BV2458" s="63"/>
      <c r="BW2458" s="63"/>
      <c r="BX2458" s="63"/>
      <c r="BY2458" s="63"/>
      <c r="BZ2458" s="63"/>
      <c r="CA2458" s="63"/>
      <c r="CB2458" s="63"/>
      <c r="CC2458" s="63"/>
      <c r="CD2458" s="63"/>
      <c r="CE2458" s="63"/>
      <c r="CF2458" s="63"/>
      <c r="CG2458" s="63"/>
      <c r="CH2458" s="63"/>
      <c r="CI2458" s="63"/>
      <c r="CJ2458" s="63"/>
      <c r="CK2458" s="63"/>
      <c r="CL2458" s="63"/>
      <c r="CM2458" s="63"/>
      <c r="CN2458" s="63"/>
      <c r="CO2458" s="63"/>
      <c r="CP2458" s="63"/>
      <c r="CR2458" s="227"/>
      <c r="CS2458" s="74"/>
    </row>
    <row r="2459" spans="1:97" s="72" customFormat="1" ht="75.75" customHeight="1">
      <c r="A2459" s="63"/>
      <c r="B2459" s="63"/>
      <c r="C2459" s="63"/>
      <c r="D2459" s="63"/>
      <c r="E2459" s="63"/>
      <c r="F2459" s="63"/>
      <c r="G2459" s="63"/>
      <c r="H2459" s="63"/>
      <c r="I2459" s="63"/>
      <c r="J2459" s="63"/>
      <c r="K2459" s="63"/>
      <c r="L2459" s="63"/>
      <c r="M2459" s="63"/>
      <c r="N2459" s="63"/>
      <c r="O2459" s="63"/>
      <c r="P2459" s="63"/>
      <c r="Q2459" s="63"/>
      <c r="R2459" s="63"/>
      <c r="S2459" s="63"/>
      <c r="T2459" s="63"/>
      <c r="U2459" s="63"/>
      <c r="V2459" s="63"/>
      <c r="W2459" s="63"/>
      <c r="X2459" s="63"/>
      <c r="Y2459" s="63"/>
      <c r="Z2459" s="63"/>
      <c r="AA2459" s="63"/>
      <c r="AB2459" s="63"/>
      <c r="AC2459" s="63"/>
      <c r="AD2459" s="63"/>
      <c r="AE2459" s="63"/>
      <c r="AF2459" s="63"/>
      <c r="AG2459" s="63"/>
      <c r="AH2459" s="63"/>
      <c r="AI2459" s="63"/>
      <c r="AJ2459" s="63"/>
      <c r="AK2459" s="63"/>
      <c r="AL2459" s="63"/>
      <c r="AM2459" s="63"/>
      <c r="AN2459" s="63"/>
      <c r="AO2459" s="63"/>
      <c r="AP2459" s="63"/>
      <c r="AQ2459" s="63"/>
      <c r="AR2459" s="63"/>
      <c r="AS2459" s="63"/>
      <c r="AT2459" s="63"/>
      <c r="AU2459" s="63"/>
      <c r="AV2459" s="63"/>
      <c r="AW2459" s="63"/>
      <c r="AX2459" s="63"/>
      <c r="AY2459" s="63"/>
      <c r="AZ2459" s="63"/>
      <c r="BA2459" s="63"/>
      <c r="BB2459" s="63"/>
      <c r="BC2459" s="63"/>
      <c r="BD2459" s="63"/>
      <c r="BE2459" s="63"/>
      <c r="BF2459" s="63"/>
      <c r="BG2459" s="63"/>
      <c r="BH2459" s="63"/>
      <c r="BI2459" s="63"/>
      <c r="BJ2459" s="63"/>
      <c r="BK2459" s="63"/>
      <c r="BL2459" s="63"/>
      <c r="BM2459" s="63"/>
      <c r="BN2459" s="63"/>
      <c r="BO2459" s="63"/>
      <c r="BP2459" s="63"/>
      <c r="BQ2459" s="63"/>
      <c r="BR2459" s="63"/>
      <c r="BS2459" s="63"/>
      <c r="BT2459" s="63"/>
      <c r="BU2459" s="63"/>
      <c r="BV2459" s="63"/>
      <c r="BW2459" s="63"/>
      <c r="BX2459" s="63"/>
      <c r="BY2459" s="63"/>
      <c r="BZ2459" s="63"/>
      <c r="CA2459" s="63"/>
      <c r="CB2459" s="63"/>
      <c r="CC2459" s="63"/>
      <c r="CD2459" s="63"/>
      <c r="CE2459" s="63"/>
      <c r="CF2459" s="63"/>
      <c r="CG2459" s="63"/>
      <c r="CH2459" s="63"/>
      <c r="CI2459" s="63"/>
      <c r="CJ2459" s="63"/>
      <c r="CK2459" s="63"/>
      <c r="CL2459" s="63"/>
      <c r="CM2459" s="63"/>
      <c r="CN2459" s="63"/>
      <c r="CO2459" s="63"/>
      <c r="CP2459" s="63"/>
      <c r="CR2459" s="227"/>
      <c r="CS2459" s="74"/>
    </row>
    <row r="2460" spans="1:97" s="72" customFormat="1" ht="75.75" customHeight="1">
      <c r="A2460" s="63"/>
      <c r="B2460" s="63"/>
      <c r="C2460" s="63"/>
      <c r="D2460" s="63"/>
      <c r="E2460" s="63"/>
      <c r="F2460" s="63"/>
      <c r="G2460" s="63"/>
      <c r="H2460" s="63"/>
      <c r="I2460" s="63"/>
      <c r="J2460" s="63"/>
      <c r="K2460" s="63"/>
      <c r="L2460" s="63"/>
      <c r="M2460" s="63"/>
      <c r="N2460" s="63"/>
      <c r="O2460" s="63"/>
      <c r="P2460" s="63"/>
      <c r="Q2460" s="63"/>
      <c r="R2460" s="63"/>
      <c r="S2460" s="63"/>
      <c r="T2460" s="63"/>
      <c r="U2460" s="63"/>
      <c r="V2460" s="63"/>
      <c r="W2460" s="63"/>
      <c r="X2460" s="63"/>
      <c r="Y2460" s="63"/>
      <c r="Z2460" s="63"/>
      <c r="AA2460" s="63"/>
      <c r="AB2460" s="63"/>
      <c r="AC2460" s="63"/>
      <c r="AD2460" s="63"/>
      <c r="AE2460" s="63"/>
      <c r="AF2460" s="63"/>
      <c r="AG2460" s="63"/>
      <c r="AH2460" s="63"/>
      <c r="AI2460" s="63"/>
      <c r="AJ2460" s="63"/>
      <c r="AK2460" s="63"/>
      <c r="AL2460" s="63"/>
      <c r="AM2460" s="63"/>
      <c r="AN2460" s="63"/>
      <c r="AO2460" s="63"/>
      <c r="AP2460" s="63"/>
      <c r="AQ2460" s="63"/>
      <c r="AR2460" s="63"/>
      <c r="AS2460" s="63"/>
      <c r="AT2460" s="63"/>
      <c r="AU2460" s="63"/>
      <c r="AV2460" s="63"/>
      <c r="AW2460" s="63"/>
      <c r="AX2460" s="63"/>
      <c r="AY2460" s="63"/>
      <c r="AZ2460" s="63"/>
      <c r="BA2460" s="63"/>
      <c r="BB2460" s="63"/>
      <c r="BC2460" s="63"/>
      <c r="BD2460" s="63"/>
      <c r="BE2460" s="63"/>
      <c r="BF2460" s="63"/>
      <c r="BG2460" s="63"/>
      <c r="BH2460" s="63"/>
      <c r="BI2460" s="63"/>
      <c r="BJ2460" s="63"/>
      <c r="BK2460" s="63"/>
      <c r="BL2460" s="63"/>
      <c r="BM2460" s="63"/>
      <c r="BN2460" s="63"/>
      <c r="BO2460" s="63"/>
      <c r="BP2460" s="63"/>
      <c r="BQ2460" s="63"/>
      <c r="BR2460" s="63"/>
      <c r="BS2460" s="63"/>
      <c r="BT2460" s="63"/>
      <c r="BU2460" s="63"/>
      <c r="BV2460" s="63"/>
      <c r="BW2460" s="63"/>
      <c r="BX2460" s="63"/>
      <c r="BY2460" s="63"/>
      <c r="BZ2460" s="63"/>
      <c r="CA2460" s="63"/>
      <c r="CB2460" s="63"/>
      <c r="CC2460" s="63"/>
      <c r="CD2460" s="63"/>
      <c r="CE2460" s="63"/>
      <c r="CF2460" s="63"/>
      <c r="CG2460" s="63"/>
      <c r="CH2460" s="63"/>
      <c r="CI2460" s="63"/>
      <c r="CJ2460" s="63"/>
      <c r="CK2460" s="63"/>
      <c r="CL2460" s="63"/>
      <c r="CM2460" s="63"/>
      <c r="CN2460" s="63"/>
      <c r="CO2460" s="63"/>
      <c r="CP2460" s="63"/>
      <c r="CR2460" s="227"/>
      <c r="CS2460" s="74"/>
    </row>
    <row r="2461" spans="1:97" s="72" customFormat="1" ht="75.75" customHeight="1">
      <c r="A2461" s="63"/>
      <c r="B2461" s="63"/>
      <c r="C2461" s="63"/>
      <c r="D2461" s="63"/>
      <c r="E2461" s="63"/>
      <c r="F2461" s="63"/>
      <c r="G2461" s="63"/>
      <c r="H2461" s="63"/>
      <c r="I2461" s="63"/>
      <c r="J2461" s="63"/>
      <c r="K2461" s="63"/>
      <c r="L2461" s="63"/>
      <c r="M2461" s="63"/>
      <c r="N2461" s="63"/>
      <c r="O2461" s="63"/>
      <c r="P2461" s="63"/>
      <c r="Q2461" s="63"/>
      <c r="R2461" s="63"/>
      <c r="S2461" s="63"/>
      <c r="T2461" s="63"/>
      <c r="U2461" s="63"/>
      <c r="V2461" s="63"/>
      <c r="W2461" s="63"/>
      <c r="X2461" s="63"/>
      <c r="Y2461" s="63"/>
      <c r="Z2461" s="63"/>
      <c r="AA2461" s="63"/>
      <c r="AB2461" s="63"/>
      <c r="AC2461" s="63"/>
      <c r="AD2461" s="63"/>
      <c r="AE2461" s="63"/>
      <c r="AF2461" s="63"/>
      <c r="AG2461" s="63"/>
      <c r="AH2461" s="63"/>
      <c r="AI2461" s="63"/>
      <c r="AJ2461" s="63"/>
      <c r="AK2461" s="63"/>
      <c r="AL2461" s="63"/>
      <c r="AM2461" s="63"/>
      <c r="AN2461" s="63"/>
      <c r="AO2461" s="63"/>
      <c r="AP2461" s="63"/>
      <c r="AQ2461" s="63"/>
      <c r="AR2461" s="63"/>
      <c r="AS2461" s="63"/>
      <c r="AT2461" s="63"/>
      <c r="AU2461" s="63"/>
      <c r="AV2461" s="63"/>
      <c r="AW2461" s="63"/>
      <c r="AX2461" s="63"/>
      <c r="AY2461" s="63"/>
      <c r="AZ2461" s="63"/>
      <c r="BA2461" s="63"/>
      <c r="BB2461" s="63"/>
      <c r="BC2461" s="63"/>
      <c r="BD2461" s="63"/>
      <c r="BE2461" s="63"/>
      <c r="BF2461" s="63"/>
      <c r="BG2461" s="63"/>
      <c r="BH2461" s="63"/>
      <c r="BI2461" s="63"/>
      <c r="BJ2461" s="63"/>
      <c r="BK2461" s="63"/>
      <c r="BL2461" s="63"/>
      <c r="BM2461" s="63"/>
      <c r="BN2461" s="63"/>
      <c r="BO2461" s="63"/>
      <c r="BP2461" s="63"/>
      <c r="BQ2461" s="63"/>
      <c r="BR2461" s="63"/>
      <c r="BS2461" s="63"/>
      <c r="BT2461" s="63"/>
      <c r="BU2461" s="63"/>
      <c r="BV2461" s="63"/>
      <c r="BW2461" s="63"/>
      <c r="BX2461" s="63"/>
      <c r="BY2461" s="63"/>
      <c r="BZ2461" s="63"/>
      <c r="CA2461" s="63"/>
      <c r="CB2461" s="63"/>
      <c r="CC2461" s="63"/>
      <c r="CD2461" s="63"/>
      <c r="CE2461" s="63"/>
      <c r="CF2461" s="63"/>
      <c r="CG2461" s="63"/>
      <c r="CH2461" s="63"/>
      <c r="CI2461" s="63"/>
      <c r="CJ2461" s="63"/>
      <c r="CK2461" s="63"/>
      <c r="CL2461" s="63"/>
      <c r="CM2461" s="63"/>
      <c r="CN2461" s="63"/>
      <c r="CO2461" s="63"/>
      <c r="CP2461" s="63"/>
      <c r="CR2461" s="227"/>
      <c r="CS2461" s="74"/>
    </row>
    <row r="2462" spans="1:97" s="72" customFormat="1" ht="75.75" customHeight="1">
      <c r="A2462" s="63"/>
      <c r="B2462" s="63"/>
      <c r="C2462" s="63"/>
      <c r="D2462" s="63"/>
      <c r="E2462" s="63"/>
      <c r="F2462" s="63"/>
      <c r="G2462" s="63"/>
      <c r="H2462" s="63"/>
      <c r="I2462" s="63"/>
      <c r="J2462" s="63"/>
      <c r="K2462" s="63"/>
      <c r="L2462" s="63"/>
      <c r="M2462" s="63"/>
      <c r="N2462" s="63"/>
      <c r="O2462" s="63"/>
      <c r="P2462" s="63"/>
      <c r="Q2462" s="63"/>
      <c r="R2462" s="63"/>
      <c r="S2462" s="63"/>
      <c r="T2462" s="63"/>
      <c r="U2462" s="63"/>
      <c r="V2462" s="63"/>
      <c r="W2462" s="63"/>
      <c r="X2462" s="63"/>
      <c r="Y2462" s="63"/>
      <c r="Z2462" s="63"/>
      <c r="AA2462" s="63"/>
      <c r="AB2462" s="63"/>
      <c r="AC2462" s="63"/>
      <c r="AD2462" s="63"/>
      <c r="AE2462" s="63"/>
      <c r="AF2462" s="63"/>
      <c r="AG2462" s="63"/>
      <c r="AH2462" s="63"/>
      <c r="AI2462" s="63"/>
      <c r="AJ2462" s="63"/>
      <c r="AK2462" s="63"/>
      <c r="AL2462" s="63"/>
      <c r="AM2462" s="63"/>
      <c r="AN2462" s="63"/>
      <c r="AO2462" s="63"/>
      <c r="AP2462" s="63"/>
      <c r="AQ2462" s="63"/>
      <c r="AR2462" s="63"/>
      <c r="AS2462" s="63"/>
      <c r="AT2462" s="63"/>
      <c r="AU2462" s="63"/>
      <c r="AV2462" s="63"/>
      <c r="AW2462" s="63"/>
      <c r="AX2462" s="63"/>
      <c r="AY2462" s="63"/>
      <c r="AZ2462" s="63"/>
      <c r="BA2462" s="63"/>
      <c r="BB2462" s="63"/>
      <c r="BC2462" s="63"/>
      <c r="BD2462" s="63"/>
      <c r="BE2462" s="63"/>
      <c r="BF2462" s="63"/>
      <c r="BG2462" s="63"/>
      <c r="BH2462" s="63"/>
      <c r="BI2462" s="63"/>
      <c r="BJ2462" s="63"/>
      <c r="BK2462" s="63"/>
      <c r="BL2462" s="63"/>
      <c r="BM2462" s="63"/>
      <c r="BN2462" s="63"/>
      <c r="BO2462" s="63"/>
      <c r="BP2462" s="63"/>
      <c r="BQ2462" s="63"/>
      <c r="BR2462" s="63"/>
      <c r="BS2462" s="63"/>
      <c r="BT2462" s="63"/>
      <c r="BU2462" s="63"/>
      <c r="BV2462" s="63"/>
      <c r="BW2462" s="63"/>
      <c r="BX2462" s="63"/>
      <c r="BY2462" s="63"/>
      <c r="BZ2462" s="63"/>
      <c r="CA2462" s="63"/>
      <c r="CB2462" s="63"/>
      <c r="CC2462" s="63"/>
      <c r="CD2462" s="63"/>
      <c r="CE2462" s="63"/>
      <c r="CF2462" s="63"/>
      <c r="CG2462" s="63"/>
      <c r="CH2462" s="63"/>
      <c r="CI2462" s="63"/>
      <c r="CJ2462" s="63"/>
      <c r="CK2462" s="63"/>
      <c r="CL2462" s="63"/>
      <c r="CM2462" s="63"/>
      <c r="CN2462" s="63"/>
      <c r="CO2462" s="63"/>
      <c r="CP2462" s="63"/>
      <c r="CR2462" s="227"/>
      <c r="CS2462" s="74"/>
    </row>
    <row r="2463" spans="1:97" s="72" customFormat="1" ht="75.75" customHeight="1">
      <c r="A2463" s="63"/>
      <c r="B2463" s="63"/>
      <c r="C2463" s="63"/>
      <c r="D2463" s="63"/>
      <c r="E2463" s="63"/>
      <c r="F2463" s="63"/>
      <c r="G2463" s="63"/>
      <c r="H2463" s="63"/>
      <c r="I2463" s="63"/>
      <c r="J2463" s="63"/>
      <c r="K2463" s="63"/>
      <c r="L2463" s="63"/>
      <c r="M2463" s="63"/>
      <c r="N2463" s="63"/>
      <c r="O2463" s="63"/>
      <c r="P2463" s="63"/>
      <c r="Q2463" s="63"/>
      <c r="R2463" s="63"/>
      <c r="S2463" s="63"/>
      <c r="T2463" s="63"/>
      <c r="U2463" s="63"/>
      <c r="V2463" s="63"/>
      <c r="W2463" s="63"/>
      <c r="X2463" s="63"/>
      <c r="Y2463" s="63"/>
      <c r="Z2463" s="63"/>
      <c r="AA2463" s="63"/>
      <c r="AB2463" s="63"/>
      <c r="AC2463" s="63"/>
      <c r="AD2463" s="63"/>
      <c r="AE2463" s="63"/>
      <c r="AF2463" s="63"/>
      <c r="AG2463" s="63"/>
      <c r="AH2463" s="63"/>
      <c r="AI2463" s="63"/>
      <c r="AJ2463" s="63"/>
      <c r="AK2463" s="63"/>
      <c r="AL2463" s="63"/>
      <c r="AM2463" s="63"/>
      <c r="AN2463" s="63"/>
      <c r="AO2463" s="63"/>
      <c r="AP2463" s="63"/>
      <c r="AQ2463" s="63"/>
      <c r="AR2463" s="63"/>
      <c r="AS2463" s="63"/>
      <c r="AT2463" s="63"/>
      <c r="AU2463" s="63"/>
      <c r="AV2463" s="63"/>
      <c r="AW2463" s="63"/>
      <c r="AX2463" s="63"/>
      <c r="AY2463" s="63"/>
      <c r="AZ2463" s="63"/>
      <c r="BA2463" s="63"/>
      <c r="BB2463" s="63"/>
      <c r="BC2463" s="63"/>
      <c r="BD2463" s="63"/>
      <c r="BE2463" s="63"/>
      <c r="BF2463" s="63"/>
      <c r="BG2463" s="63"/>
      <c r="BH2463" s="63"/>
      <c r="BI2463" s="63"/>
      <c r="BJ2463" s="63"/>
      <c r="BK2463" s="63"/>
      <c r="BL2463" s="63"/>
      <c r="BM2463" s="63"/>
      <c r="BN2463" s="63"/>
      <c r="BO2463" s="63"/>
      <c r="BP2463" s="63"/>
      <c r="BQ2463" s="63"/>
      <c r="BR2463" s="63"/>
      <c r="BS2463" s="63"/>
      <c r="BT2463" s="63"/>
      <c r="BU2463" s="63"/>
      <c r="BV2463" s="63"/>
      <c r="BW2463" s="63"/>
      <c r="BX2463" s="63"/>
      <c r="BY2463" s="63"/>
      <c r="BZ2463" s="63"/>
      <c r="CA2463" s="63"/>
      <c r="CB2463" s="63"/>
      <c r="CC2463" s="63"/>
      <c r="CD2463" s="63"/>
      <c r="CE2463" s="63"/>
      <c r="CF2463" s="63"/>
      <c r="CG2463" s="63"/>
      <c r="CH2463" s="63"/>
      <c r="CI2463" s="63"/>
      <c r="CJ2463" s="63"/>
      <c r="CK2463" s="63"/>
      <c r="CL2463" s="63"/>
      <c r="CM2463" s="63"/>
      <c r="CN2463" s="63"/>
      <c r="CO2463" s="63"/>
      <c r="CP2463" s="63"/>
      <c r="CR2463" s="227"/>
      <c r="CS2463" s="74"/>
    </row>
    <row r="2464" spans="1:97" s="72" customFormat="1" ht="75.75" customHeight="1">
      <c r="A2464" s="63"/>
      <c r="B2464" s="63"/>
      <c r="C2464" s="63"/>
      <c r="D2464" s="63"/>
      <c r="E2464" s="63"/>
      <c r="F2464" s="63"/>
      <c r="G2464" s="63"/>
      <c r="H2464" s="63"/>
      <c r="I2464" s="63"/>
      <c r="J2464" s="63"/>
      <c r="K2464" s="63"/>
      <c r="L2464" s="63"/>
      <c r="M2464" s="63"/>
      <c r="N2464" s="63"/>
      <c r="O2464" s="63"/>
      <c r="P2464" s="63"/>
      <c r="Q2464" s="63"/>
      <c r="R2464" s="63"/>
      <c r="S2464" s="63"/>
      <c r="T2464" s="63"/>
      <c r="U2464" s="63"/>
      <c r="V2464" s="63"/>
      <c r="W2464" s="63"/>
      <c r="X2464" s="63"/>
      <c r="Y2464" s="63"/>
      <c r="Z2464" s="63"/>
      <c r="AA2464" s="63"/>
      <c r="AB2464" s="63"/>
      <c r="AC2464" s="63"/>
      <c r="AD2464" s="63"/>
      <c r="AE2464" s="63"/>
      <c r="AF2464" s="63"/>
      <c r="AG2464" s="63"/>
      <c r="AH2464" s="63"/>
      <c r="AI2464" s="63"/>
      <c r="AJ2464" s="63"/>
      <c r="AK2464" s="63"/>
      <c r="AL2464" s="63"/>
      <c r="AM2464" s="63"/>
      <c r="AN2464" s="63"/>
      <c r="AO2464" s="63"/>
      <c r="AP2464" s="63"/>
      <c r="AQ2464" s="63"/>
      <c r="AR2464" s="63"/>
      <c r="AS2464" s="63"/>
      <c r="AT2464" s="63"/>
      <c r="AU2464" s="63"/>
      <c r="AV2464" s="63"/>
      <c r="AW2464" s="63"/>
      <c r="AX2464" s="63"/>
      <c r="AY2464" s="63"/>
      <c r="AZ2464" s="63"/>
      <c r="BA2464" s="63"/>
      <c r="BB2464" s="63"/>
      <c r="BC2464" s="63"/>
      <c r="BD2464" s="63"/>
      <c r="BE2464" s="63"/>
      <c r="BF2464" s="63"/>
      <c r="BG2464" s="63"/>
      <c r="BH2464" s="63"/>
      <c r="BI2464" s="63"/>
      <c r="BJ2464" s="63"/>
      <c r="BK2464" s="63"/>
      <c r="BL2464" s="63"/>
      <c r="BM2464" s="63"/>
      <c r="BN2464" s="63"/>
      <c r="BO2464" s="63"/>
      <c r="BP2464" s="63"/>
      <c r="BQ2464" s="63"/>
      <c r="BR2464" s="63"/>
      <c r="BS2464" s="63"/>
      <c r="BT2464" s="63"/>
      <c r="BU2464" s="63"/>
      <c r="BV2464" s="63"/>
      <c r="BW2464" s="63"/>
      <c r="BX2464" s="63"/>
      <c r="BY2464" s="63"/>
      <c r="BZ2464" s="63"/>
      <c r="CA2464" s="63"/>
      <c r="CB2464" s="63"/>
      <c r="CC2464" s="63"/>
      <c r="CD2464" s="63"/>
      <c r="CE2464" s="63"/>
      <c r="CF2464" s="63"/>
      <c r="CG2464" s="63"/>
      <c r="CH2464" s="63"/>
      <c r="CI2464" s="63"/>
      <c r="CJ2464" s="63"/>
      <c r="CK2464" s="63"/>
      <c r="CL2464" s="63"/>
      <c r="CM2464" s="63"/>
      <c r="CN2464" s="63"/>
      <c r="CO2464" s="63"/>
      <c r="CP2464" s="63"/>
      <c r="CR2464" s="227"/>
      <c r="CS2464" s="74"/>
    </row>
    <row r="2465" spans="1:97" s="72" customFormat="1" ht="75.75" customHeight="1">
      <c r="A2465" s="63"/>
      <c r="B2465" s="63"/>
      <c r="C2465" s="63"/>
      <c r="D2465" s="63"/>
      <c r="E2465" s="63"/>
      <c r="F2465" s="63"/>
      <c r="G2465" s="63"/>
      <c r="H2465" s="63"/>
      <c r="I2465" s="63"/>
      <c r="J2465" s="63"/>
      <c r="K2465" s="63"/>
      <c r="L2465" s="63"/>
      <c r="M2465" s="63"/>
      <c r="N2465" s="63"/>
      <c r="O2465" s="63"/>
      <c r="P2465" s="63"/>
      <c r="Q2465" s="63"/>
      <c r="R2465" s="63"/>
      <c r="S2465" s="63"/>
      <c r="T2465" s="63"/>
      <c r="U2465" s="63"/>
      <c r="V2465" s="63"/>
      <c r="W2465" s="63"/>
      <c r="X2465" s="63"/>
      <c r="Y2465" s="63"/>
      <c r="Z2465" s="63"/>
      <c r="AA2465" s="63"/>
      <c r="AB2465" s="63"/>
      <c r="AC2465" s="63"/>
      <c r="AD2465" s="63"/>
      <c r="AE2465" s="63"/>
      <c r="AF2465" s="63"/>
      <c r="AG2465" s="63"/>
      <c r="AH2465" s="63"/>
      <c r="AI2465" s="63"/>
      <c r="AJ2465" s="63"/>
      <c r="AK2465" s="63"/>
      <c r="AL2465" s="63"/>
      <c r="AM2465" s="63"/>
      <c r="AN2465" s="63"/>
      <c r="AO2465" s="63"/>
      <c r="AP2465" s="63"/>
      <c r="AQ2465" s="63"/>
      <c r="AR2465" s="63"/>
      <c r="AS2465" s="63"/>
      <c r="AT2465" s="63"/>
      <c r="AU2465" s="63"/>
      <c r="AV2465" s="63"/>
      <c r="AW2465" s="63"/>
      <c r="AX2465" s="63"/>
      <c r="AY2465" s="63"/>
      <c r="AZ2465" s="63"/>
      <c r="BA2465" s="63"/>
      <c r="BB2465" s="63"/>
      <c r="BC2465" s="63"/>
      <c r="BD2465" s="63"/>
      <c r="BE2465" s="63"/>
      <c r="BF2465" s="63"/>
      <c r="BG2465" s="63"/>
      <c r="BH2465" s="63"/>
      <c r="BI2465" s="63"/>
      <c r="BJ2465" s="63"/>
      <c r="BK2465" s="63"/>
      <c r="BL2465" s="63"/>
      <c r="BM2465" s="63"/>
      <c r="BN2465" s="63"/>
      <c r="BO2465" s="63"/>
      <c r="BP2465" s="63"/>
      <c r="BQ2465" s="63"/>
      <c r="BR2465" s="63"/>
      <c r="BS2465" s="63"/>
      <c r="BT2465" s="63"/>
      <c r="BU2465" s="63"/>
      <c r="BV2465" s="63"/>
      <c r="BW2465" s="63"/>
      <c r="BX2465" s="63"/>
      <c r="BY2465" s="63"/>
      <c r="BZ2465" s="63"/>
      <c r="CA2465" s="63"/>
      <c r="CB2465" s="63"/>
      <c r="CC2465" s="63"/>
      <c r="CD2465" s="63"/>
      <c r="CE2465" s="63"/>
      <c r="CF2465" s="63"/>
      <c r="CG2465" s="63"/>
      <c r="CH2465" s="63"/>
      <c r="CI2465" s="63"/>
      <c r="CJ2465" s="63"/>
      <c r="CK2465" s="63"/>
      <c r="CL2465" s="63"/>
      <c r="CM2465" s="63"/>
      <c r="CN2465" s="63"/>
      <c r="CO2465" s="63"/>
      <c r="CP2465" s="63"/>
      <c r="CR2465" s="227"/>
      <c r="CS2465" s="74"/>
    </row>
    <row r="2466" spans="1:97" s="72" customFormat="1" ht="75.75" customHeight="1">
      <c r="A2466" s="63"/>
      <c r="B2466" s="63"/>
      <c r="C2466" s="63"/>
      <c r="D2466" s="63"/>
      <c r="E2466" s="63"/>
      <c r="F2466" s="63"/>
      <c r="G2466" s="63"/>
      <c r="H2466" s="63"/>
      <c r="I2466" s="63"/>
      <c r="J2466" s="63"/>
      <c r="K2466" s="63"/>
      <c r="L2466" s="63"/>
      <c r="M2466" s="63"/>
      <c r="N2466" s="63"/>
      <c r="O2466" s="63"/>
      <c r="P2466" s="63"/>
      <c r="Q2466" s="63"/>
      <c r="R2466" s="63"/>
      <c r="S2466" s="63"/>
      <c r="T2466" s="63"/>
      <c r="U2466" s="63"/>
      <c r="V2466" s="63"/>
      <c r="W2466" s="63"/>
      <c r="X2466" s="63"/>
      <c r="Y2466" s="63"/>
      <c r="Z2466" s="63"/>
      <c r="AA2466" s="63"/>
      <c r="AB2466" s="63"/>
      <c r="AC2466" s="63"/>
      <c r="AD2466" s="63"/>
      <c r="AE2466" s="63"/>
      <c r="AF2466" s="63"/>
      <c r="AG2466" s="63"/>
      <c r="AH2466" s="63"/>
      <c r="AI2466" s="63"/>
      <c r="AJ2466" s="63"/>
      <c r="AK2466" s="63"/>
      <c r="AL2466" s="63"/>
      <c r="AM2466" s="63"/>
      <c r="AN2466" s="63"/>
      <c r="AO2466" s="63"/>
      <c r="AP2466" s="63"/>
      <c r="AQ2466" s="63"/>
      <c r="AR2466" s="63"/>
      <c r="AS2466" s="63"/>
      <c r="AT2466" s="63"/>
      <c r="AU2466" s="63"/>
      <c r="AV2466" s="63"/>
      <c r="AW2466" s="63"/>
      <c r="AX2466" s="63"/>
      <c r="AY2466" s="63"/>
      <c r="AZ2466" s="63"/>
      <c r="BA2466" s="63"/>
      <c r="BB2466" s="63"/>
      <c r="BC2466" s="63"/>
      <c r="BD2466" s="63"/>
      <c r="BE2466" s="63"/>
      <c r="BF2466" s="63"/>
      <c r="BG2466" s="63"/>
      <c r="BH2466" s="63"/>
      <c r="BI2466" s="63"/>
      <c r="BJ2466" s="63"/>
      <c r="BK2466" s="63"/>
      <c r="BL2466" s="63"/>
      <c r="BM2466" s="63"/>
      <c r="BN2466" s="63"/>
      <c r="BO2466" s="63"/>
      <c r="BP2466" s="63"/>
      <c r="BQ2466" s="63"/>
      <c r="BR2466" s="63"/>
      <c r="BS2466" s="63"/>
      <c r="BT2466" s="63"/>
      <c r="BU2466" s="63"/>
      <c r="BV2466" s="63"/>
      <c r="BW2466" s="63"/>
      <c r="BX2466" s="63"/>
      <c r="BY2466" s="63"/>
      <c r="BZ2466" s="63"/>
      <c r="CA2466" s="63"/>
      <c r="CB2466" s="63"/>
      <c r="CC2466" s="63"/>
      <c r="CD2466" s="63"/>
      <c r="CE2466" s="63"/>
      <c r="CF2466" s="63"/>
      <c r="CG2466" s="63"/>
      <c r="CH2466" s="63"/>
      <c r="CI2466" s="63"/>
      <c r="CJ2466" s="63"/>
      <c r="CK2466" s="63"/>
      <c r="CL2466" s="63"/>
      <c r="CM2466" s="63"/>
      <c r="CN2466" s="63"/>
      <c r="CO2466" s="63"/>
      <c r="CP2466" s="63"/>
      <c r="CR2466" s="227"/>
      <c r="CS2466" s="74"/>
    </row>
    <row r="2467" spans="1:97" s="72" customFormat="1" ht="75.75" customHeight="1">
      <c r="A2467" s="63"/>
      <c r="B2467" s="63"/>
      <c r="C2467" s="63"/>
      <c r="D2467" s="63"/>
      <c r="E2467" s="63"/>
      <c r="F2467" s="63"/>
      <c r="G2467" s="63"/>
      <c r="H2467" s="63"/>
      <c r="I2467" s="63"/>
      <c r="J2467" s="63"/>
      <c r="K2467" s="63"/>
      <c r="L2467" s="63"/>
      <c r="M2467" s="63"/>
      <c r="N2467" s="63"/>
      <c r="O2467" s="63"/>
      <c r="P2467" s="63"/>
      <c r="Q2467" s="63"/>
      <c r="R2467" s="63"/>
      <c r="S2467" s="63"/>
      <c r="T2467" s="63"/>
      <c r="U2467" s="63"/>
      <c r="V2467" s="63"/>
      <c r="W2467" s="63"/>
      <c r="X2467" s="63"/>
      <c r="Y2467" s="63"/>
      <c r="Z2467" s="63"/>
      <c r="AA2467" s="63"/>
      <c r="AB2467" s="63"/>
      <c r="AC2467" s="63"/>
      <c r="AD2467" s="63"/>
      <c r="AE2467" s="63"/>
      <c r="AF2467" s="63"/>
      <c r="AG2467" s="63"/>
      <c r="AH2467" s="63"/>
      <c r="AI2467" s="63"/>
      <c r="AJ2467" s="63"/>
      <c r="AK2467" s="63"/>
      <c r="AL2467" s="63"/>
      <c r="AM2467" s="63"/>
      <c r="AN2467" s="63"/>
      <c r="AO2467" s="63"/>
      <c r="AP2467" s="63"/>
      <c r="AQ2467" s="63"/>
      <c r="AR2467" s="63"/>
      <c r="AS2467" s="63"/>
      <c r="AT2467" s="63"/>
      <c r="AU2467" s="63"/>
      <c r="AV2467" s="63"/>
      <c r="AW2467" s="63"/>
      <c r="AX2467" s="63"/>
      <c r="AY2467" s="63"/>
      <c r="AZ2467" s="63"/>
      <c r="BA2467" s="63"/>
      <c r="BB2467" s="63"/>
      <c r="BC2467" s="63"/>
      <c r="BD2467" s="63"/>
      <c r="BE2467" s="63"/>
      <c r="BF2467" s="63"/>
      <c r="BG2467" s="63"/>
      <c r="BH2467" s="63"/>
      <c r="BI2467" s="63"/>
      <c r="BJ2467" s="63"/>
      <c r="BK2467" s="63"/>
      <c r="BL2467" s="63"/>
      <c r="BM2467" s="63"/>
      <c r="BN2467" s="63"/>
      <c r="BO2467" s="63"/>
      <c r="BP2467" s="63"/>
      <c r="BQ2467" s="63"/>
      <c r="BR2467" s="63"/>
      <c r="BS2467" s="63"/>
      <c r="BT2467" s="63"/>
      <c r="BU2467" s="63"/>
      <c r="BV2467" s="63"/>
      <c r="BW2467" s="63"/>
      <c r="BX2467" s="63"/>
      <c r="BY2467" s="63"/>
      <c r="BZ2467" s="63"/>
      <c r="CA2467" s="63"/>
      <c r="CB2467" s="63"/>
      <c r="CC2467" s="63"/>
      <c r="CD2467" s="63"/>
      <c r="CE2467" s="63"/>
      <c r="CF2467" s="63"/>
      <c r="CG2467" s="63"/>
      <c r="CH2467" s="63"/>
      <c r="CI2467" s="63"/>
      <c r="CJ2467" s="63"/>
      <c r="CK2467" s="63"/>
      <c r="CL2467" s="63"/>
      <c r="CM2467" s="63"/>
      <c r="CN2467" s="63"/>
      <c r="CO2467" s="63"/>
      <c r="CP2467" s="63"/>
      <c r="CR2467" s="227"/>
      <c r="CS2467" s="74"/>
    </row>
    <row r="2468" spans="1:97" s="72" customFormat="1" ht="75.75" customHeight="1">
      <c r="A2468" s="63"/>
      <c r="B2468" s="63"/>
      <c r="C2468" s="63"/>
      <c r="D2468" s="63"/>
      <c r="E2468" s="63"/>
      <c r="F2468" s="63"/>
      <c r="G2468" s="63"/>
      <c r="H2468" s="63"/>
      <c r="I2468" s="63"/>
      <c r="J2468" s="63"/>
      <c r="K2468" s="63"/>
      <c r="L2468" s="63"/>
      <c r="M2468" s="63"/>
      <c r="N2468" s="63"/>
      <c r="O2468" s="63"/>
      <c r="P2468" s="63"/>
      <c r="Q2468" s="63"/>
      <c r="R2468" s="63"/>
      <c r="S2468" s="63"/>
      <c r="T2468" s="63"/>
      <c r="U2468" s="63"/>
      <c r="V2468" s="63"/>
      <c r="W2468" s="63"/>
      <c r="X2468" s="63"/>
      <c r="Y2468" s="63"/>
      <c r="Z2468" s="63"/>
      <c r="AA2468" s="63"/>
      <c r="AB2468" s="63"/>
      <c r="AC2468" s="63"/>
      <c r="AD2468" s="63"/>
      <c r="AE2468" s="63"/>
      <c r="AF2468" s="63"/>
      <c r="AG2468" s="63"/>
      <c r="AH2468" s="63"/>
      <c r="AI2468" s="63"/>
      <c r="AJ2468" s="63"/>
      <c r="AK2468" s="63"/>
      <c r="AL2468" s="63"/>
      <c r="AM2468" s="63"/>
      <c r="AN2468" s="63"/>
      <c r="AO2468" s="63"/>
      <c r="AP2468" s="63"/>
      <c r="AQ2468" s="63"/>
      <c r="AR2468" s="63"/>
      <c r="AS2468" s="63"/>
      <c r="AT2468" s="63"/>
      <c r="AU2468" s="63"/>
      <c r="AV2468" s="63"/>
      <c r="AW2468" s="63"/>
      <c r="AX2468" s="63"/>
      <c r="AY2468" s="63"/>
      <c r="AZ2468" s="63"/>
      <c r="BA2468" s="63"/>
      <c r="BB2468" s="63"/>
      <c r="BC2468" s="63"/>
      <c r="BD2468" s="63"/>
      <c r="BE2468" s="63"/>
      <c r="BF2468" s="63"/>
      <c r="BG2468" s="63"/>
      <c r="BH2468" s="63"/>
      <c r="BI2468" s="63"/>
      <c r="BJ2468" s="63"/>
      <c r="BK2468" s="63"/>
      <c r="BL2468" s="63"/>
      <c r="BM2468" s="63"/>
      <c r="BN2468" s="63"/>
      <c r="BO2468" s="63"/>
      <c r="BP2468" s="63"/>
      <c r="BQ2468" s="63"/>
      <c r="BR2468" s="63"/>
      <c r="BS2468" s="63"/>
      <c r="BT2468" s="63"/>
      <c r="BU2468" s="63"/>
      <c r="BV2468" s="63"/>
      <c r="BW2468" s="63"/>
      <c r="BX2468" s="63"/>
      <c r="BY2468" s="63"/>
      <c r="BZ2468" s="63"/>
      <c r="CA2468" s="63"/>
      <c r="CB2468" s="63"/>
      <c r="CC2468" s="63"/>
      <c r="CD2468" s="63"/>
      <c r="CE2468" s="63"/>
      <c r="CF2468" s="63"/>
      <c r="CG2468" s="63"/>
      <c r="CH2468" s="63"/>
      <c r="CI2468" s="63"/>
      <c r="CJ2468" s="63"/>
      <c r="CK2468" s="63"/>
      <c r="CL2468" s="63"/>
      <c r="CM2468" s="63"/>
      <c r="CN2468" s="63"/>
      <c r="CO2468" s="63"/>
      <c r="CP2468" s="63"/>
      <c r="CR2468" s="227"/>
      <c r="CS2468" s="74"/>
    </row>
    <row r="2469" spans="1:97" s="72" customFormat="1" ht="75.75" customHeight="1">
      <c r="A2469" s="63"/>
      <c r="B2469" s="63"/>
      <c r="C2469" s="63"/>
      <c r="D2469" s="63"/>
      <c r="E2469" s="63"/>
      <c r="F2469" s="63"/>
      <c r="G2469" s="63"/>
      <c r="H2469" s="63"/>
      <c r="I2469" s="63"/>
      <c r="J2469" s="63"/>
      <c r="K2469" s="63"/>
      <c r="L2469" s="63"/>
      <c r="M2469" s="63"/>
      <c r="N2469" s="63"/>
      <c r="O2469" s="63"/>
      <c r="P2469" s="63"/>
      <c r="Q2469" s="63"/>
      <c r="R2469" s="63"/>
      <c r="S2469" s="63"/>
      <c r="T2469" s="63"/>
      <c r="U2469" s="63"/>
      <c r="V2469" s="63"/>
      <c r="W2469" s="63"/>
      <c r="X2469" s="63"/>
      <c r="Y2469" s="63"/>
      <c r="Z2469" s="63"/>
      <c r="AA2469" s="63"/>
      <c r="AB2469" s="63"/>
      <c r="AC2469" s="63"/>
      <c r="AD2469" s="63"/>
      <c r="AE2469" s="63"/>
      <c r="AF2469" s="63"/>
      <c r="AG2469" s="63"/>
      <c r="AH2469" s="63"/>
      <c r="AI2469" s="63"/>
      <c r="AJ2469" s="63"/>
      <c r="AK2469" s="63"/>
      <c r="AL2469" s="63"/>
      <c r="AM2469" s="63"/>
      <c r="AN2469" s="63"/>
      <c r="AO2469" s="63"/>
      <c r="AP2469" s="63"/>
      <c r="AQ2469" s="63"/>
      <c r="AR2469" s="63"/>
      <c r="AS2469" s="63"/>
      <c r="AT2469" s="63"/>
      <c r="AU2469" s="63"/>
      <c r="AV2469" s="63"/>
      <c r="AW2469" s="63"/>
      <c r="AX2469" s="63"/>
      <c r="AY2469" s="63"/>
      <c r="AZ2469" s="63"/>
      <c r="BA2469" s="63"/>
      <c r="BB2469" s="63"/>
      <c r="BC2469" s="63"/>
      <c r="BD2469" s="63"/>
      <c r="BE2469" s="63"/>
      <c r="BF2469" s="63"/>
      <c r="BG2469" s="63"/>
      <c r="BH2469" s="63"/>
      <c r="BI2469" s="63"/>
      <c r="BJ2469" s="63"/>
      <c r="BK2469" s="63"/>
      <c r="BL2469" s="63"/>
      <c r="BM2469" s="63"/>
      <c r="BN2469" s="63"/>
      <c r="BO2469" s="63"/>
      <c r="BP2469" s="63"/>
      <c r="BQ2469" s="63"/>
      <c r="BR2469" s="63"/>
      <c r="BS2469" s="63"/>
      <c r="BT2469" s="63"/>
      <c r="BU2469" s="63"/>
      <c r="BV2469" s="63"/>
      <c r="BW2469" s="63"/>
      <c r="BX2469" s="63"/>
      <c r="BY2469" s="63"/>
      <c r="BZ2469" s="63"/>
      <c r="CA2469" s="63"/>
      <c r="CB2469" s="63"/>
      <c r="CC2469" s="63"/>
      <c r="CD2469" s="63"/>
      <c r="CE2469" s="63"/>
      <c r="CF2469" s="63"/>
      <c r="CG2469" s="63"/>
      <c r="CH2469" s="63"/>
      <c r="CI2469" s="63"/>
      <c r="CJ2469" s="63"/>
      <c r="CK2469" s="63"/>
      <c r="CL2469" s="63"/>
      <c r="CM2469" s="63"/>
      <c r="CN2469" s="63"/>
      <c r="CO2469" s="63"/>
      <c r="CP2469" s="63"/>
      <c r="CR2469" s="227"/>
      <c r="CS2469" s="74"/>
    </row>
    <row r="2470" spans="1:97" s="72" customFormat="1" ht="75.75" customHeight="1">
      <c r="A2470" s="63"/>
      <c r="B2470" s="63"/>
      <c r="C2470" s="63"/>
      <c r="D2470" s="63"/>
      <c r="E2470" s="63"/>
      <c r="F2470" s="63"/>
      <c r="G2470" s="63"/>
      <c r="H2470" s="63"/>
      <c r="I2470" s="63"/>
      <c r="J2470" s="63"/>
      <c r="K2470" s="63"/>
      <c r="L2470" s="63"/>
      <c r="M2470" s="63"/>
      <c r="N2470" s="63"/>
      <c r="O2470" s="63"/>
      <c r="P2470" s="63"/>
      <c r="Q2470" s="63"/>
      <c r="R2470" s="63"/>
      <c r="S2470" s="63"/>
      <c r="T2470" s="63"/>
      <c r="U2470" s="63"/>
      <c r="V2470" s="63"/>
      <c r="W2470" s="63"/>
      <c r="X2470" s="63"/>
      <c r="Y2470" s="63"/>
      <c r="Z2470" s="63"/>
      <c r="AA2470" s="63"/>
      <c r="AB2470" s="63"/>
      <c r="AC2470" s="63"/>
      <c r="AD2470" s="63"/>
      <c r="AE2470" s="63"/>
      <c r="AF2470" s="63"/>
      <c r="AG2470" s="63"/>
      <c r="AH2470" s="63"/>
      <c r="AI2470" s="63"/>
      <c r="AJ2470" s="63"/>
      <c r="AK2470" s="63"/>
      <c r="AL2470" s="63"/>
      <c r="AM2470" s="63"/>
      <c r="AN2470" s="63"/>
      <c r="AO2470" s="63"/>
      <c r="AP2470" s="63"/>
      <c r="AQ2470" s="63"/>
      <c r="AR2470" s="63"/>
      <c r="AS2470" s="63"/>
      <c r="AT2470" s="63"/>
      <c r="AU2470" s="63"/>
      <c r="AV2470" s="63"/>
      <c r="AW2470" s="63"/>
      <c r="AX2470" s="63"/>
      <c r="AY2470" s="63"/>
      <c r="AZ2470" s="63"/>
      <c r="BA2470" s="63"/>
      <c r="BB2470" s="63"/>
      <c r="BC2470" s="63"/>
      <c r="BD2470" s="63"/>
      <c r="BE2470" s="63"/>
      <c r="BF2470" s="63"/>
      <c r="BG2470" s="63"/>
      <c r="BH2470" s="63"/>
      <c r="BI2470" s="63"/>
      <c r="BJ2470" s="63"/>
      <c r="BK2470" s="63"/>
      <c r="BL2470" s="63"/>
      <c r="BM2470" s="63"/>
      <c r="BN2470" s="63"/>
      <c r="BO2470" s="63"/>
      <c r="BP2470" s="63"/>
      <c r="BQ2470" s="63"/>
      <c r="BR2470" s="63"/>
      <c r="BS2470" s="63"/>
      <c r="BT2470" s="63"/>
      <c r="BU2470" s="63"/>
      <c r="BV2470" s="63"/>
      <c r="BW2470" s="63"/>
      <c r="BX2470" s="63"/>
      <c r="BY2470" s="63"/>
      <c r="BZ2470" s="63"/>
      <c r="CA2470" s="63"/>
      <c r="CB2470" s="63"/>
      <c r="CC2470" s="63"/>
      <c r="CD2470" s="63"/>
      <c r="CE2470" s="63"/>
      <c r="CF2470" s="63"/>
      <c r="CG2470" s="63"/>
      <c r="CH2470" s="63"/>
      <c r="CI2470" s="63"/>
      <c r="CJ2470" s="63"/>
      <c r="CK2470" s="63"/>
      <c r="CL2470" s="63"/>
      <c r="CM2470" s="63"/>
      <c r="CN2470" s="63"/>
      <c r="CO2470" s="63"/>
      <c r="CP2470" s="63"/>
      <c r="CR2470" s="227"/>
      <c r="CS2470" s="74"/>
    </row>
    <row r="2471" spans="1:97" s="72" customFormat="1" ht="75.75" customHeight="1">
      <c r="A2471" s="63"/>
      <c r="B2471" s="63"/>
      <c r="C2471" s="63"/>
      <c r="D2471" s="63"/>
      <c r="E2471" s="63"/>
      <c r="F2471" s="63"/>
      <c r="G2471" s="63"/>
      <c r="H2471" s="63"/>
      <c r="I2471" s="63"/>
      <c r="J2471" s="63"/>
      <c r="K2471" s="63"/>
      <c r="L2471" s="63"/>
      <c r="M2471" s="63"/>
      <c r="N2471" s="63"/>
      <c r="O2471" s="63"/>
      <c r="P2471" s="63"/>
      <c r="Q2471" s="63"/>
      <c r="R2471" s="63"/>
      <c r="S2471" s="63"/>
      <c r="T2471" s="63"/>
      <c r="U2471" s="63"/>
      <c r="V2471" s="63"/>
      <c r="W2471" s="63"/>
      <c r="X2471" s="63"/>
      <c r="Y2471" s="63"/>
      <c r="Z2471" s="63"/>
      <c r="AA2471" s="63"/>
      <c r="AB2471" s="63"/>
      <c r="AC2471" s="63"/>
      <c r="AD2471" s="63"/>
      <c r="AE2471" s="63"/>
      <c r="AF2471" s="63"/>
      <c r="AG2471" s="63"/>
      <c r="AH2471" s="63"/>
      <c r="AI2471" s="63"/>
      <c r="AJ2471" s="63"/>
      <c r="AK2471" s="63"/>
      <c r="AL2471" s="63"/>
      <c r="AM2471" s="63"/>
      <c r="AN2471" s="63"/>
      <c r="AO2471" s="63"/>
      <c r="AP2471" s="63"/>
      <c r="AQ2471" s="63"/>
      <c r="AR2471" s="63"/>
      <c r="AS2471" s="63"/>
      <c r="AT2471" s="63"/>
      <c r="AU2471" s="63"/>
      <c r="AV2471" s="63"/>
      <c r="AW2471" s="63"/>
      <c r="AX2471" s="63"/>
      <c r="AY2471" s="63"/>
      <c r="AZ2471" s="63"/>
      <c r="BA2471" s="63"/>
      <c r="BB2471" s="63"/>
      <c r="BC2471" s="63"/>
      <c r="BD2471" s="63"/>
      <c r="BE2471" s="63"/>
      <c r="BF2471" s="63"/>
      <c r="BG2471" s="63"/>
      <c r="BH2471" s="63"/>
      <c r="BI2471" s="63"/>
      <c r="BJ2471" s="63"/>
      <c r="BK2471" s="63"/>
      <c r="BL2471" s="63"/>
      <c r="BM2471" s="63"/>
      <c r="BN2471" s="63"/>
      <c r="BO2471" s="63"/>
      <c r="BP2471" s="63"/>
      <c r="BQ2471" s="63"/>
      <c r="BR2471" s="63"/>
      <c r="BS2471" s="63"/>
      <c r="BT2471" s="63"/>
      <c r="BU2471" s="63"/>
      <c r="BV2471" s="63"/>
      <c r="BW2471" s="63"/>
      <c r="BX2471" s="63"/>
      <c r="BY2471" s="63"/>
      <c r="BZ2471" s="63"/>
      <c r="CA2471" s="63"/>
      <c r="CB2471" s="63"/>
      <c r="CC2471" s="63"/>
      <c r="CD2471" s="63"/>
      <c r="CE2471" s="63"/>
      <c r="CF2471" s="63"/>
      <c r="CG2471" s="63"/>
      <c r="CH2471" s="63"/>
      <c r="CI2471" s="63"/>
      <c r="CJ2471" s="63"/>
      <c r="CK2471" s="63"/>
      <c r="CL2471" s="63"/>
      <c r="CM2471" s="63"/>
      <c r="CN2471" s="63"/>
      <c r="CO2471" s="63"/>
      <c r="CP2471" s="63"/>
      <c r="CR2471" s="227"/>
      <c r="CS2471" s="74"/>
    </row>
    <row r="2472" spans="1:97" s="72" customFormat="1" ht="75.75" customHeight="1">
      <c r="A2472" s="63"/>
      <c r="B2472" s="63"/>
      <c r="C2472" s="63"/>
      <c r="D2472" s="63"/>
      <c r="E2472" s="63"/>
      <c r="F2472" s="63"/>
      <c r="G2472" s="63"/>
      <c r="H2472" s="63"/>
      <c r="I2472" s="63"/>
      <c r="J2472" s="63"/>
      <c r="K2472" s="63"/>
      <c r="L2472" s="63"/>
      <c r="M2472" s="63"/>
      <c r="N2472" s="63"/>
      <c r="O2472" s="63"/>
      <c r="P2472" s="63"/>
      <c r="Q2472" s="63"/>
      <c r="R2472" s="63"/>
      <c r="S2472" s="63"/>
      <c r="T2472" s="63"/>
      <c r="U2472" s="63"/>
      <c r="V2472" s="63"/>
      <c r="W2472" s="63"/>
      <c r="X2472" s="63"/>
      <c r="Y2472" s="63"/>
      <c r="Z2472" s="63"/>
      <c r="AA2472" s="63"/>
      <c r="AB2472" s="63"/>
      <c r="AC2472" s="63"/>
      <c r="AD2472" s="63"/>
      <c r="AE2472" s="63"/>
      <c r="AF2472" s="63"/>
      <c r="AG2472" s="63"/>
      <c r="AH2472" s="63"/>
      <c r="AI2472" s="63"/>
      <c r="AJ2472" s="63"/>
      <c r="AK2472" s="63"/>
      <c r="AL2472" s="63"/>
      <c r="AM2472" s="63"/>
      <c r="AN2472" s="63"/>
      <c r="AO2472" s="63"/>
      <c r="AP2472" s="63"/>
      <c r="AQ2472" s="63"/>
      <c r="AR2472" s="63"/>
      <c r="AS2472" s="63"/>
      <c r="AT2472" s="63"/>
      <c r="AU2472" s="63"/>
      <c r="AV2472" s="63"/>
      <c r="AW2472" s="63"/>
      <c r="AX2472" s="63"/>
      <c r="AY2472" s="63"/>
      <c r="AZ2472" s="63"/>
      <c r="BA2472" s="63"/>
      <c r="BB2472" s="63"/>
      <c r="BC2472" s="63"/>
      <c r="BD2472" s="63"/>
      <c r="BE2472" s="63"/>
      <c r="BF2472" s="63"/>
      <c r="BG2472" s="63"/>
      <c r="BH2472" s="63"/>
      <c r="BI2472" s="63"/>
      <c r="BJ2472" s="63"/>
      <c r="BK2472" s="63"/>
      <c r="BL2472" s="63"/>
      <c r="BM2472" s="63"/>
      <c r="BN2472" s="63"/>
      <c r="BO2472" s="63"/>
      <c r="BP2472" s="63"/>
      <c r="BQ2472" s="63"/>
      <c r="BR2472" s="63"/>
      <c r="BS2472" s="63"/>
      <c r="BT2472" s="63"/>
      <c r="BU2472" s="63"/>
      <c r="BV2472" s="63"/>
      <c r="BW2472" s="63"/>
      <c r="BX2472" s="63"/>
      <c r="BY2472" s="63"/>
      <c r="BZ2472" s="63"/>
      <c r="CA2472" s="63"/>
      <c r="CB2472" s="63"/>
      <c r="CC2472" s="63"/>
      <c r="CD2472" s="63"/>
      <c r="CE2472" s="63"/>
      <c r="CF2472" s="63"/>
      <c r="CG2472" s="63"/>
      <c r="CH2472" s="63"/>
      <c r="CI2472" s="63"/>
      <c r="CJ2472" s="63"/>
      <c r="CK2472" s="63"/>
      <c r="CL2472" s="63"/>
      <c r="CM2472" s="63"/>
      <c r="CN2472" s="63"/>
      <c r="CO2472" s="63"/>
      <c r="CP2472" s="63"/>
      <c r="CR2472" s="227"/>
      <c r="CS2472" s="74"/>
    </row>
    <row r="2473" spans="1:97" s="72" customFormat="1" ht="75.75" customHeight="1">
      <c r="A2473" s="63"/>
      <c r="B2473" s="63"/>
      <c r="C2473" s="63"/>
      <c r="D2473" s="63"/>
      <c r="E2473" s="63"/>
      <c r="F2473" s="63"/>
      <c r="G2473" s="63"/>
      <c r="H2473" s="63"/>
      <c r="I2473" s="63"/>
      <c r="J2473" s="63"/>
      <c r="K2473" s="63"/>
      <c r="L2473" s="63"/>
      <c r="M2473" s="63"/>
      <c r="N2473" s="63"/>
      <c r="O2473" s="63"/>
      <c r="P2473" s="63"/>
      <c r="Q2473" s="63"/>
      <c r="R2473" s="63"/>
      <c r="S2473" s="63"/>
      <c r="T2473" s="63"/>
      <c r="U2473" s="63"/>
      <c r="V2473" s="63"/>
      <c r="W2473" s="63"/>
      <c r="X2473" s="63"/>
      <c r="Y2473" s="63"/>
      <c r="Z2473" s="63"/>
      <c r="AA2473" s="63"/>
      <c r="AB2473" s="63"/>
      <c r="AC2473" s="63"/>
      <c r="AD2473" s="63"/>
      <c r="AE2473" s="63"/>
      <c r="AF2473" s="63"/>
      <c r="AG2473" s="63"/>
      <c r="AH2473" s="63"/>
      <c r="AI2473" s="63"/>
      <c r="AJ2473" s="63"/>
      <c r="AK2473" s="63"/>
      <c r="AL2473" s="63"/>
      <c r="AM2473" s="63"/>
      <c r="AN2473" s="63"/>
      <c r="AO2473" s="63"/>
      <c r="AP2473" s="63"/>
      <c r="AQ2473" s="63"/>
      <c r="AR2473" s="63"/>
      <c r="AS2473" s="63"/>
      <c r="AT2473" s="63"/>
      <c r="AU2473" s="63"/>
      <c r="AV2473" s="63"/>
      <c r="AW2473" s="63"/>
      <c r="AX2473" s="63"/>
      <c r="AY2473" s="63"/>
      <c r="AZ2473" s="63"/>
      <c r="BA2473" s="63"/>
      <c r="BB2473" s="63"/>
      <c r="BC2473" s="63"/>
      <c r="BD2473" s="63"/>
      <c r="BE2473" s="63"/>
      <c r="BF2473" s="63"/>
      <c r="BG2473" s="63"/>
      <c r="BH2473" s="63"/>
      <c r="BI2473" s="63"/>
      <c r="BJ2473" s="63"/>
      <c r="BK2473" s="63"/>
      <c r="BL2473" s="63"/>
      <c r="BM2473" s="63"/>
      <c r="BN2473" s="63"/>
      <c r="BO2473" s="63"/>
      <c r="BP2473" s="63"/>
      <c r="BQ2473" s="63"/>
      <c r="BR2473" s="63"/>
      <c r="BS2473" s="63"/>
      <c r="BT2473" s="63"/>
      <c r="BU2473" s="63"/>
      <c r="BV2473" s="63"/>
      <c r="BW2473" s="63"/>
      <c r="BX2473" s="63"/>
      <c r="BY2473" s="63"/>
      <c r="BZ2473" s="63"/>
      <c r="CA2473" s="63"/>
      <c r="CB2473" s="63"/>
      <c r="CC2473" s="63"/>
      <c r="CD2473" s="63"/>
      <c r="CE2473" s="63"/>
      <c r="CF2473" s="63"/>
      <c r="CG2473" s="63"/>
      <c r="CH2473" s="63"/>
      <c r="CI2473" s="63"/>
      <c r="CJ2473" s="63"/>
      <c r="CK2473" s="63"/>
      <c r="CL2473" s="63"/>
      <c r="CM2473" s="63"/>
      <c r="CN2473" s="63"/>
      <c r="CO2473" s="63"/>
      <c r="CP2473" s="63"/>
      <c r="CR2473" s="227"/>
      <c r="CS2473" s="74"/>
    </row>
    <row r="2474" spans="1:97" s="72" customFormat="1" ht="75.75" customHeight="1">
      <c r="A2474" s="63"/>
      <c r="B2474" s="63"/>
      <c r="C2474" s="63"/>
      <c r="D2474" s="63"/>
      <c r="E2474" s="63"/>
      <c r="F2474" s="63"/>
      <c r="G2474" s="63"/>
      <c r="H2474" s="63"/>
      <c r="I2474" s="63"/>
      <c r="J2474" s="63"/>
      <c r="K2474" s="63"/>
      <c r="L2474" s="63"/>
      <c r="M2474" s="63"/>
      <c r="N2474" s="63"/>
      <c r="O2474" s="63"/>
      <c r="P2474" s="63"/>
      <c r="Q2474" s="63"/>
      <c r="R2474" s="63"/>
      <c r="S2474" s="63"/>
      <c r="T2474" s="63"/>
      <c r="U2474" s="63"/>
      <c r="V2474" s="63"/>
      <c r="W2474" s="63"/>
      <c r="X2474" s="63"/>
      <c r="Y2474" s="63"/>
      <c r="Z2474" s="63"/>
      <c r="AA2474" s="63"/>
      <c r="AB2474" s="63"/>
      <c r="AC2474" s="63"/>
      <c r="AD2474" s="63"/>
      <c r="AE2474" s="63"/>
      <c r="AF2474" s="63"/>
      <c r="AG2474" s="63"/>
      <c r="AH2474" s="63"/>
      <c r="AI2474" s="63"/>
      <c r="AJ2474" s="63"/>
      <c r="AK2474" s="63"/>
      <c r="AL2474" s="63"/>
      <c r="AM2474" s="63"/>
      <c r="AN2474" s="63"/>
      <c r="AO2474" s="63"/>
      <c r="AP2474" s="63"/>
      <c r="AQ2474" s="63"/>
      <c r="AR2474" s="63"/>
      <c r="AS2474" s="63"/>
      <c r="AT2474" s="63"/>
      <c r="AU2474" s="63"/>
      <c r="AV2474" s="63"/>
      <c r="AW2474" s="63"/>
      <c r="AX2474" s="63"/>
      <c r="AY2474" s="63"/>
      <c r="AZ2474" s="63"/>
      <c r="BA2474" s="63"/>
      <c r="BB2474" s="63"/>
      <c r="BC2474" s="63"/>
      <c r="BD2474" s="63"/>
      <c r="BE2474" s="63"/>
      <c r="BF2474" s="63"/>
      <c r="BG2474" s="63"/>
      <c r="BH2474" s="63"/>
      <c r="BI2474" s="63"/>
      <c r="BJ2474" s="63"/>
      <c r="BK2474" s="63"/>
      <c r="BL2474" s="63"/>
      <c r="BM2474" s="63"/>
      <c r="BN2474" s="63"/>
      <c r="BO2474" s="63"/>
      <c r="BP2474" s="63"/>
      <c r="BQ2474" s="63"/>
      <c r="BR2474" s="63"/>
      <c r="BS2474" s="63"/>
      <c r="BT2474" s="63"/>
      <c r="BU2474" s="63"/>
      <c r="BV2474" s="63"/>
      <c r="BW2474" s="63"/>
      <c r="BX2474" s="63"/>
      <c r="BY2474" s="63"/>
      <c r="BZ2474" s="63"/>
      <c r="CA2474" s="63"/>
      <c r="CB2474" s="63"/>
      <c r="CC2474" s="63"/>
      <c r="CD2474" s="63"/>
      <c r="CE2474" s="63"/>
      <c r="CF2474" s="63"/>
      <c r="CG2474" s="63"/>
      <c r="CH2474" s="63"/>
      <c r="CI2474" s="63"/>
      <c r="CJ2474" s="63"/>
      <c r="CK2474" s="63"/>
      <c r="CL2474" s="63"/>
      <c r="CM2474" s="63"/>
      <c r="CN2474" s="63"/>
      <c r="CO2474" s="63"/>
      <c r="CP2474" s="63"/>
      <c r="CR2474" s="227"/>
      <c r="CS2474" s="74"/>
    </row>
    <row r="2475" spans="1:97" s="72" customFormat="1" ht="75.75" customHeight="1">
      <c r="A2475" s="63"/>
      <c r="B2475" s="63"/>
      <c r="C2475" s="63"/>
      <c r="D2475" s="63"/>
      <c r="E2475" s="63"/>
      <c r="F2475" s="63"/>
      <c r="G2475" s="63"/>
      <c r="H2475" s="63"/>
      <c r="I2475" s="63"/>
      <c r="J2475" s="63"/>
      <c r="K2475" s="63"/>
      <c r="L2475" s="63"/>
      <c r="M2475" s="63"/>
      <c r="N2475" s="63"/>
      <c r="O2475" s="63"/>
      <c r="P2475" s="63"/>
      <c r="Q2475" s="63"/>
      <c r="R2475" s="63"/>
      <c r="S2475" s="63"/>
      <c r="T2475" s="63"/>
      <c r="U2475" s="63"/>
      <c r="V2475" s="63"/>
      <c r="W2475" s="63"/>
      <c r="X2475" s="63"/>
      <c r="Y2475" s="63"/>
      <c r="Z2475" s="63"/>
      <c r="AA2475" s="63"/>
      <c r="AB2475" s="63"/>
      <c r="AC2475" s="63"/>
      <c r="AD2475" s="63"/>
      <c r="AE2475" s="63"/>
      <c r="AF2475" s="63"/>
      <c r="AG2475" s="63"/>
      <c r="AH2475" s="63"/>
      <c r="AI2475" s="63"/>
      <c r="AJ2475" s="63"/>
      <c r="AK2475" s="63"/>
      <c r="AL2475" s="63"/>
      <c r="AM2475" s="63"/>
      <c r="AN2475" s="63"/>
      <c r="AO2475" s="63"/>
      <c r="AP2475" s="63"/>
      <c r="AQ2475" s="63"/>
      <c r="AR2475" s="63"/>
      <c r="AS2475" s="63"/>
      <c r="AT2475" s="63"/>
      <c r="AU2475" s="63"/>
      <c r="AV2475" s="63"/>
      <c r="AW2475" s="63"/>
      <c r="AX2475" s="63"/>
      <c r="AY2475" s="63"/>
      <c r="AZ2475" s="63"/>
      <c r="BA2475" s="63"/>
      <c r="BB2475" s="63"/>
      <c r="BC2475" s="63"/>
      <c r="BD2475" s="63"/>
      <c r="BE2475" s="63"/>
      <c r="BF2475" s="63"/>
      <c r="BG2475" s="63"/>
      <c r="BH2475" s="63"/>
      <c r="BI2475" s="63"/>
      <c r="BJ2475" s="63"/>
      <c r="BK2475" s="63"/>
      <c r="BL2475" s="63"/>
      <c r="BM2475" s="63"/>
      <c r="BN2475" s="63"/>
      <c r="BO2475" s="63"/>
      <c r="BP2475" s="63"/>
      <c r="BQ2475" s="63"/>
      <c r="BR2475" s="63"/>
      <c r="BS2475" s="63"/>
      <c r="BT2475" s="63"/>
      <c r="BU2475" s="63"/>
      <c r="BV2475" s="63"/>
      <c r="BW2475" s="63"/>
      <c r="BX2475" s="63"/>
      <c r="BY2475" s="63"/>
      <c r="BZ2475" s="63"/>
      <c r="CA2475" s="63"/>
      <c r="CB2475" s="63"/>
      <c r="CC2475" s="63"/>
      <c r="CD2475" s="63"/>
      <c r="CE2475" s="63"/>
      <c r="CF2475" s="63"/>
      <c r="CG2475" s="63"/>
      <c r="CH2475" s="63"/>
      <c r="CI2475" s="63"/>
      <c r="CJ2475" s="63"/>
      <c r="CK2475" s="63"/>
      <c r="CL2475" s="63"/>
      <c r="CM2475" s="63"/>
      <c r="CN2475" s="63"/>
      <c r="CO2475" s="63"/>
      <c r="CP2475" s="63"/>
      <c r="CR2475" s="227"/>
      <c r="CS2475" s="74"/>
    </row>
    <row r="2476" spans="1:97" s="72" customFormat="1" ht="75.75" customHeight="1">
      <c r="A2476" s="63"/>
      <c r="B2476" s="63"/>
      <c r="C2476" s="63"/>
      <c r="D2476" s="63"/>
      <c r="E2476" s="63"/>
      <c r="F2476" s="63"/>
      <c r="G2476" s="63"/>
      <c r="H2476" s="63"/>
      <c r="I2476" s="63"/>
      <c r="J2476" s="63"/>
      <c r="K2476" s="63"/>
      <c r="L2476" s="63"/>
      <c r="M2476" s="63"/>
      <c r="N2476" s="63"/>
      <c r="O2476" s="63"/>
      <c r="P2476" s="63"/>
      <c r="Q2476" s="63"/>
      <c r="R2476" s="63"/>
      <c r="S2476" s="63"/>
      <c r="T2476" s="63"/>
      <c r="U2476" s="63"/>
      <c r="V2476" s="63"/>
      <c r="W2476" s="63"/>
      <c r="X2476" s="63"/>
      <c r="Y2476" s="63"/>
      <c r="Z2476" s="63"/>
      <c r="AA2476" s="63"/>
      <c r="AB2476" s="63"/>
      <c r="AC2476" s="63"/>
      <c r="AD2476" s="63"/>
      <c r="AE2476" s="63"/>
      <c r="AF2476" s="63"/>
      <c r="AG2476" s="63"/>
      <c r="AH2476" s="63"/>
      <c r="AI2476" s="63"/>
      <c r="AJ2476" s="63"/>
      <c r="AK2476" s="63"/>
      <c r="AL2476" s="63"/>
      <c r="AM2476" s="63"/>
      <c r="AN2476" s="63"/>
      <c r="AO2476" s="63"/>
      <c r="AP2476" s="63"/>
      <c r="AQ2476" s="63"/>
      <c r="AR2476" s="63"/>
      <c r="AS2476" s="63"/>
      <c r="AT2476" s="63"/>
      <c r="AU2476" s="63"/>
      <c r="AV2476" s="63"/>
      <c r="AW2476" s="63"/>
      <c r="AX2476" s="63"/>
      <c r="AY2476" s="63"/>
      <c r="AZ2476" s="63"/>
      <c r="BA2476" s="63"/>
      <c r="BB2476" s="63"/>
      <c r="BC2476" s="63"/>
      <c r="BD2476" s="63"/>
      <c r="BE2476" s="63"/>
      <c r="BF2476" s="63"/>
      <c r="BG2476" s="63"/>
      <c r="BH2476" s="63"/>
      <c r="BI2476" s="63"/>
      <c r="BJ2476" s="63"/>
      <c r="BK2476" s="63"/>
      <c r="BL2476" s="63"/>
      <c r="BM2476" s="63"/>
      <c r="BN2476" s="63"/>
      <c r="BO2476" s="63"/>
      <c r="BP2476" s="63"/>
      <c r="BQ2476" s="63"/>
      <c r="BR2476" s="63"/>
      <c r="BS2476" s="63"/>
      <c r="BT2476" s="63"/>
      <c r="BU2476" s="63"/>
      <c r="BV2476" s="63"/>
      <c r="BW2476" s="63"/>
      <c r="BX2476" s="63"/>
      <c r="BY2476" s="63"/>
      <c r="BZ2476" s="63"/>
      <c r="CA2476" s="63"/>
      <c r="CB2476" s="63"/>
      <c r="CC2476" s="63"/>
      <c r="CD2476" s="63"/>
      <c r="CE2476" s="63"/>
      <c r="CF2476" s="63"/>
      <c r="CG2476" s="63"/>
      <c r="CH2476" s="63"/>
      <c r="CI2476" s="63"/>
      <c r="CJ2476" s="63"/>
      <c r="CK2476" s="63"/>
      <c r="CL2476" s="63"/>
      <c r="CM2476" s="63"/>
      <c r="CN2476" s="63"/>
      <c r="CO2476" s="63"/>
      <c r="CP2476" s="63"/>
      <c r="CR2476" s="227"/>
      <c r="CS2476" s="74"/>
    </row>
    <row r="2477" spans="1:97" s="72" customFormat="1" ht="75.75" customHeight="1">
      <c r="A2477" s="63"/>
      <c r="B2477" s="63"/>
      <c r="C2477" s="63"/>
      <c r="D2477" s="63"/>
      <c r="E2477" s="63"/>
      <c r="F2477" s="63"/>
      <c r="G2477" s="63"/>
      <c r="H2477" s="63"/>
      <c r="I2477" s="63"/>
      <c r="J2477" s="63"/>
      <c r="K2477" s="63"/>
      <c r="L2477" s="63"/>
      <c r="M2477" s="63"/>
      <c r="N2477" s="63"/>
      <c r="O2477" s="63"/>
      <c r="P2477" s="63"/>
      <c r="Q2477" s="63"/>
      <c r="R2477" s="63"/>
      <c r="S2477" s="63"/>
      <c r="T2477" s="63"/>
      <c r="U2477" s="63"/>
      <c r="V2477" s="63"/>
      <c r="W2477" s="63"/>
      <c r="X2477" s="63"/>
      <c r="Y2477" s="63"/>
      <c r="Z2477" s="63"/>
      <c r="AA2477" s="63"/>
      <c r="AB2477" s="63"/>
      <c r="AC2477" s="63"/>
      <c r="AD2477" s="63"/>
      <c r="AE2477" s="63"/>
      <c r="AF2477" s="63"/>
      <c r="AG2477" s="63"/>
      <c r="AH2477" s="63"/>
      <c r="AI2477" s="63"/>
      <c r="AJ2477" s="63"/>
      <c r="AK2477" s="63"/>
      <c r="AL2477" s="63"/>
      <c r="AM2477" s="63"/>
      <c r="AN2477" s="63"/>
      <c r="AO2477" s="63"/>
      <c r="AP2477" s="63"/>
      <c r="AQ2477" s="63"/>
      <c r="AR2477" s="63"/>
      <c r="AS2477" s="63"/>
      <c r="AT2477" s="63"/>
      <c r="AU2477" s="63"/>
      <c r="AV2477" s="63"/>
      <c r="AW2477" s="63"/>
      <c r="AX2477" s="63"/>
      <c r="AY2477" s="63"/>
      <c r="AZ2477" s="63"/>
      <c r="BA2477" s="63"/>
      <c r="BB2477" s="63"/>
      <c r="BC2477" s="63"/>
      <c r="BD2477" s="63"/>
      <c r="BE2477" s="63"/>
      <c r="BF2477" s="63"/>
      <c r="BG2477" s="63"/>
      <c r="BH2477" s="63"/>
      <c r="BI2477" s="63"/>
      <c r="BJ2477" s="63"/>
      <c r="BK2477" s="63"/>
      <c r="BL2477" s="63"/>
      <c r="BM2477" s="63"/>
      <c r="BN2477" s="63"/>
      <c r="BO2477" s="63"/>
      <c r="BP2477" s="63"/>
      <c r="BQ2477" s="63"/>
      <c r="BR2477" s="63"/>
      <c r="BS2477" s="63"/>
      <c r="BT2477" s="63"/>
      <c r="BU2477" s="63"/>
      <c r="BV2477" s="63"/>
      <c r="BW2477" s="63"/>
      <c r="BX2477" s="63"/>
      <c r="BY2477" s="63"/>
      <c r="BZ2477" s="63"/>
      <c r="CA2477" s="63"/>
      <c r="CB2477" s="63"/>
      <c r="CC2477" s="63"/>
      <c r="CD2477" s="63"/>
      <c r="CE2477" s="63"/>
      <c r="CF2477" s="63"/>
      <c r="CG2477" s="63"/>
      <c r="CH2477" s="63"/>
      <c r="CI2477" s="63"/>
      <c r="CJ2477" s="63"/>
      <c r="CK2477" s="63"/>
      <c r="CL2477" s="63"/>
      <c r="CM2477" s="63"/>
      <c r="CN2477" s="63"/>
      <c r="CO2477" s="63"/>
      <c r="CP2477" s="63"/>
      <c r="CR2477" s="227"/>
      <c r="CS2477" s="74"/>
    </row>
    <row r="2478" spans="1:97" s="72" customFormat="1" ht="75.75" customHeight="1">
      <c r="A2478" s="63"/>
      <c r="B2478" s="63"/>
      <c r="C2478" s="63"/>
      <c r="D2478" s="63"/>
      <c r="E2478" s="63"/>
      <c r="F2478" s="63"/>
      <c r="G2478" s="63"/>
      <c r="H2478" s="63"/>
      <c r="I2478" s="63"/>
      <c r="J2478" s="63"/>
      <c r="K2478" s="63"/>
      <c r="L2478" s="63"/>
      <c r="M2478" s="63"/>
      <c r="N2478" s="63"/>
      <c r="O2478" s="63"/>
      <c r="P2478" s="63"/>
      <c r="Q2478" s="63"/>
      <c r="R2478" s="63"/>
      <c r="S2478" s="63"/>
      <c r="T2478" s="63"/>
      <c r="U2478" s="63"/>
      <c r="V2478" s="63"/>
      <c r="W2478" s="63"/>
      <c r="X2478" s="63"/>
      <c r="Y2478" s="63"/>
      <c r="Z2478" s="63"/>
      <c r="AA2478" s="63"/>
      <c r="AB2478" s="63"/>
      <c r="AC2478" s="63"/>
      <c r="AD2478" s="63"/>
      <c r="AE2478" s="63"/>
      <c r="AF2478" s="63"/>
      <c r="AG2478" s="63"/>
      <c r="AH2478" s="63"/>
      <c r="AI2478" s="63"/>
      <c r="AJ2478" s="63"/>
      <c r="AK2478" s="63"/>
      <c r="AL2478" s="63"/>
      <c r="AM2478" s="63"/>
      <c r="AN2478" s="63"/>
      <c r="AO2478" s="63"/>
      <c r="AP2478" s="63"/>
      <c r="AQ2478" s="63"/>
      <c r="AR2478" s="63"/>
      <c r="AS2478" s="63"/>
      <c r="AT2478" s="63"/>
      <c r="AU2478" s="63"/>
      <c r="AV2478" s="63"/>
      <c r="AW2478" s="63"/>
      <c r="AX2478" s="63"/>
      <c r="AY2478" s="63"/>
      <c r="AZ2478" s="63"/>
      <c r="BA2478" s="63"/>
      <c r="BB2478" s="63"/>
      <c r="BC2478" s="63"/>
      <c r="BD2478" s="63"/>
      <c r="BE2478" s="63"/>
      <c r="BF2478" s="63"/>
      <c r="BG2478" s="63"/>
      <c r="BH2478" s="63"/>
      <c r="BI2478" s="63"/>
      <c r="BJ2478" s="63"/>
      <c r="BK2478" s="63"/>
      <c r="BL2478" s="63"/>
      <c r="BM2478" s="63"/>
      <c r="BN2478" s="63"/>
      <c r="BO2478" s="63"/>
      <c r="BP2478" s="63"/>
      <c r="BQ2478" s="63"/>
      <c r="BR2478" s="63"/>
      <c r="BS2478" s="63"/>
      <c r="BT2478" s="63"/>
      <c r="BU2478" s="63"/>
      <c r="BV2478" s="63"/>
      <c r="BW2478" s="63"/>
      <c r="BX2478" s="63"/>
      <c r="BY2478" s="63"/>
      <c r="BZ2478" s="63"/>
      <c r="CA2478" s="63"/>
      <c r="CB2478" s="63"/>
      <c r="CC2478" s="63"/>
      <c r="CD2478" s="63"/>
      <c r="CE2478" s="63"/>
      <c r="CF2478" s="63"/>
      <c r="CG2478" s="63"/>
      <c r="CH2478" s="63"/>
      <c r="CI2478" s="63"/>
      <c r="CJ2478" s="63"/>
      <c r="CK2478" s="63"/>
      <c r="CL2478" s="63"/>
      <c r="CM2478" s="63"/>
      <c r="CN2478" s="63"/>
      <c r="CO2478" s="63"/>
      <c r="CP2478" s="63"/>
      <c r="CR2478" s="227"/>
      <c r="CS2478" s="74"/>
    </row>
    <row r="2479" spans="1:97" s="72" customFormat="1" ht="75.75" customHeight="1">
      <c r="A2479" s="63"/>
      <c r="B2479" s="63"/>
      <c r="C2479" s="63"/>
      <c r="D2479" s="63"/>
      <c r="E2479" s="63"/>
      <c r="F2479" s="63"/>
      <c r="G2479" s="63"/>
      <c r="H2479" s="63"/>
      <c r="I2479" s="63"/>
      <c r="J2479" s="63"/>
      <c r="K2479" s="63"/>
      <c r="L2479" s="63"/>
      <c r="M2479" s="63"/>
      <c r="N2479" s="63"/>
      <c r="O2479" s="63"/>
      <c r="P2479" s="63"/>
      <c r="Q2479" s="63"/>
      <c r="R2479" s="63"/>
      <c r="S2479" s="63"/>
      <c r="T2479" s="63"/>
      <c r="U2479" s="63"/>
      <c r="V2479" s="63"/>
      <c r="W2479" s="63"/>
      <c r="X2479" s="63"/>
      <c r="Y2479" s="63"/>
      <c r="Z2479" s="63"/>
      <c r="AA2479" s="63"/>
      <c r="AB2479" s="63"/>
      <c r="AC2479" s="63"/>
      <c r="AD2479" s="63"/>
      <c r="AE2479" s="63"/>
      <c r="AF2479" s="63"/>
      <c r="AG2479" s="63"/>
      <c r="AH2479" s="63"/>
      <c r="AI2479" s="63"/>
      <c r="AJ2479" s="63"/>
      <c r="AK2479" s="63"/>
      <c r="AL2479" s="63"/>
      <c r="AM2479" s="63"/>
      <c r="AN2479" s="63"/>
      <c r="AO2479" s="63"/>
      <c r="AP2479" s="63"/>
      <c r="AQ2479" s="63"/>
      <c r="AR2479" s="63"/>
      <c r="AS2479" s="63"/>
      <c r="AT2479" s="63"/>
      <c r="AU2479" s="63"/>
      <c r="AV2479" s="63"/>
      <c r="AW2479" s="63"/>
      <c r="AX2479" s="63"/>
      <c r="AY2479" s="63"/>
      <c r="AZ2479" s="63"/>
      <c r="BA2479" s="63"/>
      <c r="BB2479" s="63"/>
      <c r="BC2479" s="63"/>
      <c r="BD2479" s="63"/>
      <c r="BE2479" s="63"/>
      <c r="BF2479" s="63"/>
      <c r="BG2479" s="63"/>
      <c r="BH2479" s="63"/>
      <c r="BI2479" s="63"/>
      <c r="BJ2479" s="63"/>
      <c r="BK2479" s="63"/>
      <c r="BL2479" s="63"/>
      <c r="BM2479" s="63"/>
      <c r="BN2479" s="63"/>
      <c r="BO2479" s="63"/>
      <c r="BP2479" s="63"/>
      <c r="BQ2479" s="63"/>
      <c r="BR2479" s="63"/>
      <c r="BS2479" s="63"/>
      <c r="BT2479" s="63"/>
      <c r="BU2479" s="63"/>
      <c r="BV2479" s="63"/>
      <c r="BW2479" s="63"/>
      <c r="BX2479" s="63"/>
      <c r="BY2479" s="63"/>
      <c r="BZ2479" s="63"/>
      <c r="CA2479" s="63"/>
      <c r="CB2479" s="63"/>
      <c r="CC2479" s="63"/>
      <c r="CD2479" s="63"/>
      <c r="CE2479" s="63"/>
      <c r="CF2479" s="63"/>
      <c r="CG2479" s="63"/>
      <c r="CH2479" s="63"/>
      <c r="CI2479" s="63"/>
      <c r="CJ2479" s="63"/>
      <c r="CK2479" s="63"/>
      <c r="CL2479" s="63"/>
      <c r="CM2479" s="63"/>
      <c r="CN2479" s="63"/>
      <c r="CO2479" s="63"/>
      <c r="CP2479" s="63"/>
      <c r="CR2479" s="227"/>
      <c r="CS2479" s="74"/>
    </row>
    <row r="2480" spans="1:97" s="72" customFormat="1" ht="75.75" customHeight="1">
      <c r="A2480" s="63"/>
      <c r="B2480" s="63"/>
      <c r="C2480" s="63"/>
      <c r="D2480" s="63"/>
      <c r="E2480" s="63"/>
      <c r="F2480" s="63"/>
      <c r="G2480" s="63"/>
      <c r="H2480" s="63"/>
      <c r="I2480" s="63"/>
      <c r="J2480" s="63"/>
      <c r="K2480" s="63"/>
      <c r="L2480" s="63"/>
      <c r="M2480" s="63"/>
      <c r="N2480" s="63"/>
      <c r="O2480" s="63"/>
      <c r="P2480" s="63"/>
      <c r="Q2480" s="63"/>
      <c r="R2480" s="63"/>
      <c r="S2480" s="63"/>
      <c r="T2480" s="63"/>
      <c r="U2480" s="63"/>
      <c r="V2480" s="63"/>
      <c r="W2480" s="63"/>
      <c r="X2480" s="63"/>
      <c r="Y2480" s="63"/>
      <c r="Z2480" s="63"/>
      <c r="AA2480" s="63"/>
      <c r="AB2480" s="63"/>
      <c r="AC2480" s="63"/>
      <c r="AD2480" s="63"/>
      <c r="AE2480" s="63"/>
      <c r="AF2480" s="63"/>
      <c r="AG2480" s="63"/>
      <c r="AH2480" s="63"/>
      <c r="AI2480" s="63"/>
      <c r="AJ2480" s="63"/>
      <c r="AK2480" s="63"/>
      <c r="AL2480" s="63"/>
      <c r="AM2480" s="63"/>
      <c r="AN2480" s="63"/>
      <c r="AO2480" s="63"/>
      <c r="AP2480" s="63"/>
      <c r="AQ2480" s="63"/>
      <c r="AR2480" s="63"/>
      <c r="AS2480" s="63"/>
      <c r="AT2480" s="63"/>
      <c r="AU2480" s="63"/>
      <c r="AV2480" s="63"/>
      <c r="AW2480" s="63"/>
      <c r="AX2480" s="63"/>
      <c r="AY2480" s="63"/>
      <c r="AZ2480" s="63"/>
      <c r="BA2480" s="63"/>
      <c r="BB2480" s="63"/>
      <c r="BC2480" s="63"/>
      <c r="BD2480" s="63"/>
      <c r="BE2480" s="63"/>
      <c r="BF2480" s="63"/>
      <c r="BG2480" s="63"/>
      <c r="BH2480" s="63"/>
      <c r="BI2480" s="63"/>
      <c r="BJ2480" s="63"/>
      <c r="BK2480" s="63"/>
      <c r="BL2480" s="63"/>
      <c r="BM2480" s="63"/>
      <c r="BN2480" s="63"/>
      <c r="BO2480" s="63"/>
      <c r="BP2480" s="63"/>
      <c r="BQ2480" s="63"/>
      <c r="BR2480" s="63"/>
      <c r="BS2480" s="63"/>
      <c r="BT2480" s="63"/>
      <c r="BU2480" s="63"/>
      <c r="BV2480" s="63"/>
      <c r="BW2480" s="63"/>
      <c r="BX2480" s="63"/>
      <c r="BY2480" s="63"/>
      <c r="BZ2480" s="63"/>
      <c r="CA2480" s="63"/>
      <c r="CB2480" s="63"/>
      <c r="CC2480" s="63"/>
      <c r="CD2480" s="63"/>
      <c r="CE2480" s="63"/>
      <c r="CF2480" s="63"/>
      <c r="CG2480" s="63"/>
      <c r="CH2480" s="63"/>
      <c r="CI2480" s="63"/>
      <c r="CJ2480" s="63"/>
      <c r="CK2480" s="63"/>
      <c r="CL2480" s="63"/>
      <c r="CM2480" s="63"/>
      <c r="CN2480" s="63"/>
      <c r="CO2480" s="63"/>
      <c r="CP2480" s="63"/>
      <c r="CR2480" s="227"/>
      <c r="CS2480" s="74"/>
    </row>
    <row r="2481" spans="1:97" s="72" customFormat="1" ht="75.75" customHeight="1">
      <c r="A2481" s="63"/>
      <c r="B2481" s="63"/>
      <c r="C2481" s="63"/>
      <c r="D2481" s="63"/>
      <c r="E2481" s="63"/>
      <c r="F2481" s="63"/>
      <c r="G2481" s="63"/>
      <c r="H2481" s="63"/>
      <c r="I2481" s="63"/>
      <c r="J2481" s="63"/>
      <c r="K2481" s="63"/>
      <c r="L2481" s="63"/>
      <c r="M2481" s="63"/>
      <c r="N2481" s="63"/>
      <c r="O2481" s="63"/>
      <c r="P2481" s="63"/>
      <c r="Q2481" s="63"/>
      <c r="R2481" s="63"/>
      <c r="S2481" s="63"/>
      <c r="T2481" s="63"/>
      <c r="U2481" s="63"/>
      <c r="V2481" s="63"/>
      <c r="W2481" s="63"/>
      <c r="X2481" s="63"/>
      <c r="Y2481" s="63"/>
      <c r="Z2481" s="63"/>
      <c r="AA2481" s="63"/>
      <c r="AB2481" s="63"/>
      <c r="AC2481" s="63"/>
      <c r="AD2481" s="63"/>
      <c r="AE2481" s="63"/>
      <c r="AF2481" s="63"/>
      <c r="AG2481" s="63"/>
      <c r="AH2481" s="63"/>
      <c r="AI2481" s="63"/>
      <c r="AJ2481" s="63"/>
      <c r="AK2481" s="63"/>
      <c r="AL2481" s="63"/>
      <c r="AM2481" s="63"/>
      <c r="AN2481" s="63"/>
      <c r="AO2481" s="63"/>
      <c r="AP2481" s="63"/>
      <c r="AQ2481" s="63"/>
      <c r="AR2481" s="63"/>
      <c r="AS2481" s="63"/>
      <c r="AT2481" s="63"/>
      <c r="AU2481" s="63"/>
      <c r="AV2481" s="63"/>
      <c r="AW2481" s="63"/>
      <c r="AX2481" s="63"/>
      <c r="AY2481" s="63"/>
      <c r="AZ2481" s="63"/>
      <c r="BA2481" s="63"/>
      <c r="BB2481" s="63"/>
      <c r="BC2481" s="63"/>
      <c r="BD2481" s="63"/>
      <c r="BE2481" s="63"/>
      <c r="BF2481" s="63"/>
      <c r="BG2481" s="63"/>
      <c r="BH2481" s="63"/>
      <c r="BI2481" s="63"/>
      <c r="BJ2481" s="63"/>
      <c r="BK2481" s="63"/>
      <c r="BL2481" s="63"/>
      <c r="BM2481" s="63"/>
      <c r="BN2481" s="63"/>
      <c r="BO2481" s="63"/>
      <c r="BP2481" s="63"/>
      <c r="BQ2481" s="63"/>
      <c r="BR2481" s="63"/>
      <c r="BS2481" s="63"/>
      <c r="BT2481" s="63"/>
      <c r="BU2481" s="63"/>
      <c r="BV2481" s="63"/>
      <c r="BW2481" s="63"/>
      <c r="BX2481" s="63"/>
      <c r="BY2481" s="63"/>
      <c r="BZ2481" s="63"/>
      <c r="CA2481" s="63"/>
      <c r="CB2481" s="63"/>
      <c r="CC2481" s="63"/>
      <c r="CD2481" s="63"/>
      <c r="CE2481" s="63"/>
      <c r="CF2481" s="63"/>
      <c r="CG2481" s="63"/>
      <c r="CH2481" s="63"/>
      <c r="CI2481" s="63"/>
      <c r="CJ2481" s="63"/>
      <c r="CK2481" s="63"/>
      <c r="CL2481" s="63"/>
      <c r="CM2481" s="63"/>
      <c r="CN2481" s="63"/>
      <c r="CO2481" s="63"/>
      <c r="CP2481" s="63"/>
      <c r="CR2481" s="227"/>
      <c r="CS2481" s="74"/>
    </row>
    <row r="2482" spans="1:97" s="72" customFormat="1" ht="75.75" customHeight="1">
      <c r="A2482" s="63"/>
      <c r="B2482" s="63"/>
      <c r="C2482" s="63"/>
      <c r="D2482" s="63"/>
      <c r="E2482" s="63"/>
      <c r="F2482" s="63"/>
      <c r="G2482" s="63"/>
      <c r="H2482" s="63"/>
      <c r="I2482" s="63"/>
      <c r="J2482" s="63"/>
      <c r="K2482" s="63"/>
      <c r="L2482" s="63"/>
      <c r="M2482" s="63"/>
      <c r="N2482" s="63"/>
      <c r="O2482" s="63"/>
      <c r="P2482" s="63"/>
      <c r="Q2482" s="63"/>
      <c r="R2482" s="63"/>
      <c r="S2482" s="63"/>
      <c r="T2482" s="63"/>
      <c r="U2482" s="63"/>
      <c r="V2482" s="63"/>
      <c r="W2482" s="63"/>
      <c r="X2482" s="63"/>
      <c r="Y2482" s="63"/>
      <c r="Z2482" s="63"/>
      <c r="AA2482" s="63"/>
      <c r="AB2482" s="63"/>
      <c r="AC2482" s="63"/>
      <c r="AD2482" s="63"/>
      <c r="AE2482" s="63"/>
      <c r="AF2482" s="63"/>
      <c r="AG2482" s="63"/>
      <c r="AH2482" s="63"/>
      <c r="AI2482" s="63"/>
      <c r="AJ2482" s="63"/>
      <c r="AK2482" s="63"/>
      <c r="AL2482" s="63"/>
      <c r="AM2482" s="63"/>
      <c r="AN2482" s="63"/>
      <c r="AO2482" s="63"/>
      <c r="AP2482" s="63"/>
      <c r="AQ2482" s="63"/>
      <c r="AR2482" s="63"/>
      <c r="AS2482" s="63"/>
      <c r="AT2482" s="63"/>
      <c r="AU2482" s="63"/>
      <c r="AV2482" s="63"/>
      <c r="AW2482" s="63"/>
      <c r="AX2482" s="63"/>
      <c r="AY2482" s="63"/>
      <c r="AZ2482" s="63"/>
      <c r="BA2482" s="63"/>
      <c r="BB2482" s="63"/>
      <c r="BC2482" s="63"/>
      <c r="BD2482" s="63"/>
      <c r="BE2482" s="63"/>
      <c r="BF2482" s="63"/>
      <c r="BG2482" s="63"/>
      <c r="BH2482" s="63"/>
      <c r="BI2482" s="63"/>
      <c r="BJ2482" s="63"/>
      <c r="BK2482" s="63"/>
      <c r="BL2482" s="63"/>
      <c r="BM2482" s="63"/>
      <c r="BN2482" s="63"/>
      <c r="BO2482" s="63"/>
      <c r="BP2482" s="63"/>
      <c r="BQ2482" s="63"/>
      <c r="BR2482" s="63"/>
      <c r="BS2482" s="63"/>
      <c r="BT2482" s="63"/>
      <c r="BU2482" s="63"/>
      <c r="BV2482" s="63"/>
      <c r="BW2482" s="63"/>
      <c r="BX2482" s="63"/>
      <c r="BY2482" s="63"/>
      <c r="BZ2482" s="63"/>
      <c r="CA2482" s="63"/>
      <c r="CB2482" s="63"/>
      <c r="CC2482" s="63"/>
      <c r="CD2482" s="63"/>
      <c r="CE2482" s="63"/>
      <c r="CF2482" s="63"/>
      <c r="CG2482" s="63"/>
      <c r="CH2482" s="63"/>
      <c r="CI2482" s="63"/>
      <c r="CJ2482" s="63"/>
      <c r="CK2482" s="63"/>
      <c r="CL2482" s="63"/>
      <c r="CM2482" s="63"/>
      <c r="CN2482" s="63"/>
      <c r="CO2482" s="63"/>
      <c r="CP2482" s="63"/>
      <c r="CR2482" s="227"/>
      <c r="CS2482" s="74"/>
    </row>
    <row r="2483" spans="1:97" s="72" customFormat="1" ht="75.75" customHeight="1">
      <c r="A2483" s="63"/>
      <c r="B2483" s="63"/>
      <c r="C2483" s="63"/>
      <c r="D2483" s="63"/>
      <c r="E2483" s="63"/>
      <c r="F2483" s="63"/>
      <c r="G2483" s="63"/>
      <c r="H2483" s="63"/>
      <c r="I2483" s="63"/>
      <c r="J2483" s="63"/>
      <c r="K2483" s="63"/>
      <c r="L2483" s="63"/>
      <c r="M2483" s="63"/>
      <c r="N2483" s="63"/>
      <c r="O2483" s="63"/>
      <c r="P2483" s="63"/>
      <c r="Q2483" s="63"/>
      <c r="R2483" s="63"/>
      <c r="S2483" s="63"/>
      <c r="T2483" s="63"/>
      <c r="U2483" s="63"/>
      <c r="V2483" s="63"/>
      <c r="W2483" s="63"/>
      <c r="X2483" s="63"/>
      <c r="Y2483" s="63"/>
      <c r="Z2483" s="63"/>
      <c r="AA2483" s="63"/>
      <c r="AB2483" s="63"/>
      <c r="AC2483" s="63"/>
      <c r="AD2483" s="63"/>
      <c r="AE2483" s="63"/>
      <c r="AF2483" s="63"/>
      <c r="AG2483" s="63"/>
      <c r="AH2483" s="63"/>
      <c r="AI2483" s="63"/>
      <c r="AJ2483" s="63"/>
      <c r="AK2483" s="63"/>
      <c r="AL2483" s="63"/>
      <c r="AM2483" s="63"/>
      <c r="AN2483" s="63"/>
      <c r="AO2483" s="63"/>
      <c r="AP2483" s="63"/>
      <c r="AQ2483" s="63"/>
      <c r="AR2483" s="63"/>
      <c r="AS2483" s="63"/>
      <c r="AT2483" s="63"/>
      <c r="AU2483" s="63"/>
      <c r="AV2483" s="63"/>
      <c r="AW2483" s="63"/>
      <c r="AX2483" s="63"/>
      <c r="AY2483" s="63"/>
      <c r="AZ2483" s="63"/>
      <c r="BA2483" s="63"/>
      <c r="BB2483" s="63"/>
      <c r="BC2483" s="63"/>
      <c r="BD2483" s="63"/>
      <c r="BE2483" s="63"/>
      <c r="BF2483" s="63"/>
      <c r="BG2483" s="63"/>
      <c r="BH2483" s="63"/>
      <c r="BI2483" s="63"/>
      <c r="BJ2483" s="63"/>
      <c r="BK2483" s="63"/>
      <c r="BL2483" s="63"/>
      <c r="BM2483" s="63"/>
      <c r="BN2483" s="63"/>
      <c r="BO2483" s="63"/>
      <c r="BP2483" s="63"/>
      <c r="BQ2483" s="63"/>
      <c r="BR2483" s="63"/>
      <c r="BS2483" s="63"/>
      <c r="BT2483" s="63"/>
      <c r="BU2483" s="63"/>
      <c r="BV2483" s="63"/>
      <c r="BW2483" s="63"/>
      <c r="BX2483" s="63"/>
      <c r="BY2483" s="63"/>
      <c r="BZ2483" s="63"/>
      <c r="CA2483" s="63"/>
      <c r="CB2483" s="63"/>
      <c r="CC2483" s="63"/>
      <c r="CD2483" s="63"/>
      <c r="CE2483" s="63"/>
      <c r="CF2483" s="63"/>
      <c r="CG2483" s="63"/>
      <c r="CH2483" s="63"/>
      <c r="CI2483" s="63"/>
      <c r="CJ2483" s="63"/>
      <c r="CK2483" s="63"/>
      <c r="CL2483" s="63"/>
      <c r="CM2483" s="63"/>
      <c r="CN2483" s="63"/>
      <c r="CO2483" s="63"/>
      <c r="CP2483" s="63"/>
      <c r="CR2483" s="227"/>
      <c r="CS2483" s="74"/>
    </row>
    <row r="2484" spans="1:97" s="72" customFormat="1" ht="75.75" customHeight="1">
      <c r="A2484" s="63"/>
      <c r="B2484" s="63"/>
      <c r="C2484" s="63"/>
      <c r="D2484" s="63"/>
      <c r="E2484" s="63"/>
      <c r="F2484" s="63"/>
      <c r="G2484" s="63"/>
      <c r="H2484" s="63"/>
      <c r="I2484" s="63"/>
      <c r="J2484" s="63"/>
      <c r="K2484" s="63"/>
      <c r="L2484" s="63"/>
      <c r="M2484" s="63"/>
      <c r="N2484" s="63"/>
      <c r="O2484" s="63"/>
      <c r="P2484" s="63"/>
      <c r="Q2484" s="63"/>
      <c r="R2484" s="63"/>
      <c r="S2484" s="63"/>
      <c r="T2484" s="63"/>
      <c r="U2484" s="63"/>
      <c r="V2484" s="63"/>
      <c r="W2484" s="63"/>
      <c r="X2484" s="63"/>
      <c r="Y2484" s="63"/>
      <c r="Z2484" s="63"/>
      <c r="AA2484" s="63"/>
      <c r="AB2484" s="63"/>
      <c r="AC2484" s="63"/>
      <c r="AD2484" s="63"/>
      <c r="AE2484" s="63"/>
      <c r="AF2484" s="63"/>
      <c r="AG2484" s="63"/>
      <c r="AH2484" s="63"/>
      <c r="AI2484" s="63"/>
      <c r="AJ2484" s="63"/>
      <c r="AK2484" s="63"/>
      <c r="AL2484" s="63"/>
      <c r="AM2484" s="63"/>
      <c r="AN2484" s="63"/>
      <c r="AO2484" s="63"/>
      <c r="AP2484" s="63"/>
      <c r="AQ2484" s="63"/>
      <c r="AR2484" s="63"/>
      <c r="AS2484" s="63"/>
      <c r="AT2484" s="63"/>
      <c r="AU2484" s="63"/>
      <c r="AV2484" s="63"/>
      <c r="AW2484" s="63"/>
      <c r="AX2484" s="63"/>
      <c r="AY2484" s="63"/>
      <c r="AZ2484" s="63"/>
      <c r="BA2484" s="63"/>
      <c r="BB2484" s="63"/>
      <c r="BC2484" s="63"/>
      <c r="BD2484" s="63"/>
      <c r="BE2484" s="63"/>
      <c r="BF2484" s="63"/>
      <c r="BG2484" s="63"/>
      <c r="BH2484" s="63"/>
      <c r="BI2484" s="63"/>
      <c r="BJ2484" s="63"/>
      <c r="BK2484" s="63"/>
      <c r="BL2484" s="63"/>
      <c r="BM2484" s="63"/>
      <c r="BN2484" s="63"/>
      <c r="BO2484" s="63"/>
      <c r="BP2484" s="63"/>
      <c r="BQ2484" s="63"/>
      <c r="BR2484" s="63"/>
      <c r="BS2484" s="63"/>
      <c r="BT2484" s="63"/>
      <c r="BU2484" s="63"/>
      <c r="BV2484" s="63"/>
      <c r="BW2484" s="63"/>
      <c r="BX2484" s="63"/>
      <c r="BY2484" s="63"/>
      <c r="BZ2484" s="63"/>
      <c r="CA2484" s="63"/>
      <c r="CB2484" s="63"/>
      <c r="CC2484" s="63"/>
      <c r="CD2484" s="63"/>
      <c r="CE2484" s="63"/>
      <c r="CF2484" s="63"/>
      <c r="CG2484" s="63"/>
      <c r="CH2484" s="63"/>
      <c r="CI2484" s="63"/>
      <c r="CJ2484" s="63"/>
      <c r="CK2484" s="63"/>
      <c r="CL2484" s="63"/>
      <c r="CM2484" s="63"/>
      <c r="CN2484" s="63"/>
      <c r="CO2484" s="63"/>
      <c r="CP2484" s="63"/>
      <c r="CR2484" s="227"/>
      <c r="CS2484" s="74"/>
    </row>
    <row r="2485" spans="1:97" s="72" customFormat="1" ht="75.75" customHeight="1">
      <c r="A2485" s="63"/>
      <c r="B2485" s="63"/>
      <c r="C2485" s="63"/>
      <c r="D2485" s="63"/>
      <c r="E2485" s="63"/>
      <c r="F2485" s="63"/>
      <c r="G2485" s="63"/>
      <c r="H2485" s="63"/>
      <c r="I2485" s="63"/>
      <c r="J2485" s="63"/>
      <c r="K2485" s="63"/>
      <c r="L2485" s="63"/>
      <c r="M2485" s="63"/>
      <c r="N2485" s="63"/>
      <c r="O2485" s="63"/>
      <c r="P2485" s="63"/>
      <c r="Q2485" s="63"/>
      <c r="R2485" s="63"/>
      <c r="S2485" s="63"/>
      <c r="T2485" s="63"/>
      <c r="U2485" s="63"/>
      <c r="V2485" s="63"/>
      <c r="W2485" s="63"/>
      <c r="X2485" s="63"/>
      <c r="Y2485" s="63"/>
      <c r="Z2485" s="63"/>
      <c r="AA2485" s="63"/>
      <c r="AB2485" s="63"/>
      <c r="AC2485" s="63"/>
      <c r="AD2485" s="63"/>
      <c r="AE2485" s="63"/>
      <c r="AF2485" s="63"/>
      <c r="AG2485" s="63"/>
      <c r="AH2485" s="63"/>
      <c r="AI2485" s="63"/>
      <c r="AJ2485" s="63"/>
      <c r="AK2485" s="63"/>
      <c r="AL2485" s="63"/>
      <c r="AM2485" s="63"/>
      <c r="AN2485" s="63"/>
      <c r="AO2485" s="63"/>
      <c r="AP2485" s="63"/>
      <c r="AQ2485" s="63"/>
      <c r="AR2485" s="63"/>
      <c r="AS2485" s="63"/>
      <c r="AT2485" s="63"/>
      <c r="AU2485" s="63"/>
      <c r="AV2485" s="63"/>
      <c r="AW2485" s="63"/>
      <c r="AX2485" s="63"/>
      <c r="AY2485" s="63"/>
      <c r="AZ2485" s="63"/>
      <c r="BA2485" s="63"/>
      <c r="BB2485" s="63"/>
      <c r="BC2485" s="63"/>
      <c r="BD2485" s="63"/>
      <c r="BE2485" s="63"/>
      <c r="BF2485" s="63"/>
      <c r="BG2485" s="63"/>
      <c r="BH2485" s="63"/>
      <c r="BI2485" s="63"/>
      <c r="BJ2485" s="63"/>
      <c r="BK2485" s="63"/>
      <c r="BL2485" s="63"/>
      <c r="BM2485" s="63"/>
      <c r="BN2485" s="63"/>
      <c r="BO2485" s="63"/>
      <c r="BP2485" s="63"/>
      <c r="BQ2485" s="63"/>
      <c r="BR2485" s="63"/>
      <c r="BS2485" s="63"/>
      <c r="BT2485" s="63"/>
      <c r="BU2485" s="63"/>
      <c r="BV2485" s="63"/>
      <c r="BW2485" s="63"/>
      <c r="BX2485" s="63"/>
      <c r="BY2485" s="63"/>
      <c r="BZ2485" s="63"/>
      <c r="CA2485" s="63"/>
      <c r="CB2485" s="63"/>
      <c r="CC2485" s="63"/>
      <c r="CD2485" s="63"/>
      <c r="CE2485" s="63"/>
      <c r="CF2485" s="63"/>
      <c r="CG2485" s="63"/>
      <c r="CH2485" s="63"/>
      <c r="CI2485" s="63"/>
      <c r="CJ2485" s="63"/>
      <c r="CK2485" s="63"/>
      <c r="CL2485" s="63"/>
      <c r="CM2485" s="63"/>
      <c r="CN2485" s="63"/>
      <c r="CO2485" s="63"/>
      <c r="CP2485" s="63"/>
      <c r="CR2485" s="227"/>
      <c r="CS2485" s="74"/>
    </row>
    <row r="2486" spans="1:97" s="72" customFormat="1" ht="75.75" customHeight="1">
      <c r="A2486" s="63"/>
      <c r="B2486" s="63"/>
      <c r="C2486" s="63"/>
      <c r="D2486" s="63"/>
      <c r="E2486" s="63"/>
      <c r="F2486" s="63"/>
      <c r="G2486" s="63"/>
      <c r="H2486" s="63"/>
      <c r="I2486" s="63"/>
      <c r="J2486" s="63"/>
      <c r="K2486" s="63"/>
      <c r="L2486" s="63"/>
      <c r="M2486" s="63"/>
      <c r="N2486" s="63"/>
      <c r="O2486" s="63"/>
      <c r="P2486" s="63"/>
      <c r="Q2486" s="63"/>
      <c r="R2486" s="63"/>
      <c r="S2486" s="63"/>
      <c r="T2486" s="63"/>
      <c r="U2486" s="63"/>
      <c r="V2486" s="63"/>
      <c r="W2486" s="63"/>
      <c r="X2486" s="63"/>
      <c r="Y2486" s="63"/>
      <c r="Z2486" s="63"/>
      <c r="AA2486" s="63"/>
      <c r="AB2486" s="63"/>
      <c r="AC2486" s="63"/>
      <c r="AD2486" s="63"/>
      <c r="AE2486" s="63"/>
      <c r="AF2486" s="63"/>
      <c r="AG2486" s="63"/>
      <c r="AH2486" s="63"/>
      <c r="AI2486" s="63"/>
      <c r="AJ2486" s="63"/>
      <c r="AK2486" s="63"/>
      <c r="AL2486" s="63"/>
      <c r="AM2486" s="63"/>
      <c r="AN2486" s="63"/>
      <c r="AO2486" s="63"/>
      <c r="AP2486" s="63"/>
      <c r="AQ2486" s="63"/>
      <c r="AR2486" s="63"/>
      <c r="AS2486" s="63"/>
      <c r="AT2486" s="63"/>
      <c r="AU2486" s="63"/>
      <c r="AV2486" s="63"/>
      <c r="AW2486" s="63"/>
      <c r="AX2486" s="63"/>
      <c r="AY2486" s="63"/>
      <c r="AZ2486" s="63"/>
      <c r="BA2486" s="63"/>
      <c r="BB2486" s="63"/>
      <c r="BC2486" s="63"/>
      <c r="BD2486" s="63"/>
      <c r="BE2486" s="63"/>
      <c r="BF2486" s="63"/>
      <c r="BG2486" s="63"/>
      <c r="BH2486" s="63"/>
      <c r="BI2486" s="63"/>
      <c r="BJ2486" s="63"/>
      <c r="BK2486" s="63"/>
      <c r="BL2486" s="63"/>
      <c r="BM2486" s="63"/>
      <c r="BN2486" s="63"/>
      <c r="BO2486" s="63"/>
      <c r="BP2486" s="63"/>
      <c r="BQ2486" s="63"/>
      <c r="BR2486" s="63"/>
      <c r="BS2486" s="63"/>
      <c r="BT2486" s="63"/>
      <c r="BU2486" s="63"/>
      <c r="BV2486" s="63"/>
      <c r="BW2486" s="63"/>
      <c r="BX2486" s="63"/>
      <c r="BY2486" s="63"/>
      <c r="BZ2486" s="63"/>
      <c r="CA2486" s="63"/>
      <c r="CB2486" s="63"/>
      <c r="CC2486" s="63"/>
      <c r="CD2486" s="63"/>
      <c r="CE2486" s="63"/>
      <c r="CF2486" s="63"/>
      <c r="CG2486" s="63"/>
      <c r="CH2486" s="63"/>
      <c r="CI2486" s="63"/>
      <c r="CJ2486" s="63"/>
      <c r="CK2486" s="63"/>
      <c r="CL2486" s="63"/>
      <c r="CM2486" s="63"/>
      <c r="CN2486" s="63"/>
      <c r="CO2486" s="63"/>
      <c r="CP2486" s="63"/>
      <c r="CR2486" s="227"/>
      <c r="CS2486" s="74"/>
    </row>
    <row r="2487" spans="1:97" s="72" customFormat="1" ht="75.75" customHeight="1">
      <c r="A2487" s="63"/>
      <c r="B2487" s="63"/>
      <c r="C2487" s="63"/>
      <c r="D2487" s="63"/>
      <c r="E2487" s="63"/>
      <c r="F2487" s="63"/>
      <c r="G2487" s="63"/>
      <c r="H2487" s="63"/>
      <c r="I2487" s="63"/>
      <c r="J2487" s="63"/>
      <c r="K2487" s="63"/>
      <c r="L2487" s="63"/>
      <c r="M2487" s="63"/>
      <c r="N2487" s="63"/>
      <c r="O2487" s="63"/>
      <c r="P2487" s="63"/>
      <c r="Q2487" s="63"/>
      <c r="R2487" s="63"/>
      <c r="S2487" s="63"/>
      <c r="T2487" s="63"/>
      <c r="U2487" s="63"/>
      <c r="V2487" s="63"/>
      <c r="W2487" s="63"/>
      <c r="X2487" s="63"/>
      <c r="Y2487" s="63"/>
      <c r="Z2487" s="63"/>
      <c r="AA2487" s="63"/>
      <c r="AB2487" s="63"/>
      <c r="AC2487" s="63"/>
      <c r="AD2487" s="63"/>
      <c r="AE2487" s="63"/>
      <c r="AF2487" s="63"/>
      <c r="AG2487" s="63"/>
      <c r="AH2487" s="63"/>
      <c r="AI2487" s="63"/>
      <c r="AJ2487" s="63"/>
      <c r="AK2487" s="63"/>
      <c r="AL2487" s="63"/>
      <c r="AM2487" s="63"/>
      <c r="AN2487" s="63"/>
      <c r="AO2487" s="63"/>
      <c r="AP2487" s="63"/>
      <c r="AQ2487" s="63"/>
      <c r="AR2487" s="63"/>
      <c r="AS2487" s="63"/>
      <c r="AT2487" s="63"/>
      <c r="AU2487" s="63"/>
      <c r="AV2487" s="63"/>
      <c r="AW2487" s="63"/>
      <c r="AX2487" s="63"/>
      <c r="AY2487" s="63"/>
      <c r="AZ2487" s="63"/>
      <c r="BA2487" s="63"/>
      <c r="BB2487" s="63"/>
      <c r="BC2487" s="63"/>
      <c r="BD2487" s="63"/>
      <c r="BE2487" s="63"/>
      <c r="BF2487" s="63"/>
      <c r="BG2487" s="63"/>
      <c r="BH2487" s="63"/>
      <c r="BI2487" s="63"/>
      <c r="BJ2487" s="63"/>
      <c r="BK2487" s="63"/>
      <c r="BL2487" s="63"/>
      <c r="BM2487" s="63"/>
      <c r="BN2487" s="63"/>
      <c r="BO2487" s="63"/>
      <c r="BP2487" s="63"/>
      <c r="BQ2487" s="63"/>
      <c r="BR2487" s="63"/>
      <c r="BS2487" s="63"/>
      <c r="BT2487" s="63"/>
      <c r="BU2487" s="63"/>
      <c r="BV2487" s="63"/>
      <c r="BW2487" s="63"/>
      <c r="BX2487" s="63"/>
      <c r="BY2487" s="63"/>
      <c r="BZ2487" s="63"/>
      <c r="CA2487" s="63"/>
      <c r="CB2487" s="63"/>
      <c r="CC2487" s="63"/>
      <c r="CD2487" s="63"/>
      <c r="CE2487" s="63"/>
      <c r="CF2487" s="63"/>
      <c r="CG2487" s="63"/>
      <c r="CH2487" s="63"/>
      <c r="CI2487" s="63"/>
      <c r="CJ2487" s="63"/>
      <c r="CK2487" s="63"/>
      <c r="CL2487" s="63"/>
      <c r="CM2487" s="63"/>
      <c r="CN2487" s="63"/>
      <c r="CO2487" s="63"/>
      <c r="CP2487" s="63"/>
      <c r="CR2487" s="227"/>
      <c r="CS2487" s="74"/>
    </row>
    <row r="2488" spans="1:97" s="72" customFormat="1" ht="75.75" customHeight="1">
      <c r="A2488" s="63"/>
      <c r="B2488" s="63"/>
      <c r="C2488" s="63"/>
      <c r="D2488" s="63"/>
      <c r="E2488" s="63"/>
      <c r="F2488" s="63"/>
      <c r="G2488" s="63"/>
      <c r="H2488" s="63"/>
      <c r="I2488" s="63"/>
      <c r="J2488" s="63"/>
      <c r="K2488" s="63"/>
      <c r="L2488" s="63"/>
      <c r="M2488" s="63"/>
      <c r="N2488" s="63"/>
      <c r="O2488" s="63"/>
      <c r="P2488" s="63"/>
      <c r="Q2488" s="63"/>
      <c r="R2488" s="63"/>
      <c r="S2488" s="63"/>
      <c r="T2488" s="63"/>
      <c r="U2488" s="63"/>
      <c r="V2488" s="63"/>
      <c r="W2488" s="63"/>
      <c r="X2488" s="63"/>
      <c r="Y2488" s="63"/>
      <c r="Z2488" s="63"/>
      <c r="AA2488" s="63"/>
      <c r="AB2488" s="63"/>
      <c r="AC2488" s="63"/>
      <c r="AD2488" s="63"/>
      <c r="AE2488" s="63"/>
      <c r="AF2488" s="63"/>
      <c r="AG2488" s="63"/>
      <c r="AH2488" s="63"/>
      <c r="AI2488" s="63"/>
      <c r="AJ2488" s="63"/>
      <c r="AK2488" s="63"/>
      <c r="AL2488" s="63"/>
      <c r="AM2488" s="63"/>
      <c r="AN2488" s="63"/>
      <c r="AO2488" s="63"/>
      <c r="AP2488" s="63"/>
      <c r="AQ2488" s="63"/>
      <c r="AR2488" s="63"/>
      <c r="AS2488" s="63"/>
      <c r="AT2488" s="63"/>
      <c r="AU2488" s="63"/>
      <c r="AV2488" s="63"/>
      <c r="AW2488" s="63"/>
      <c r="AX2488" s="63"/>
      <c r="AY2488" s="63"/>
      <c r="AZ2488" s="63"/>
      <c r="BA2488" s="63"/>
      <c r="BB2488" s="63"/>
      <c r="BC2488" s="63"/>
      <c r="BD2488" s="63"/>
      <c r="BE2488" s="63"/>
      <c r="BF2488" s="63"/>
      <c r="BG2488" s="63"/>
      <c r="BH2488" s="63"/>
      <c r="BI2488" s="63"/>
      <c r="BJ2488" s="63"/>
      <c r="BK2488" s="63"/>
      <c r="BL2488" s="63"/>
      <c r="BM2488" s="63"/>
      <c r="BN2488" s="63"/>
      <c r="BO2488" s="63"/>
      <c r="BP2488" s="63"/>
      <c r="BQ2488" s="63"/>
      <c r="BR2488" s="63"/>
      <c r="BS2488" s="63"/>
      <c r="BT2488" s="63"/>
      <c r="BU2488" s="63"/>
      <c r="BV2488" s="63"/>
      <c r="BW2488" s="63"/>
      <c r="BX2488" s="63"/>
      <c r="BY2488" s="63"/>
      <c r="BZ2488" s="63"/>
      <c r="CA2488" s="63"/>
      <c r="CB2488" s="63"/>
      <c r="CC2488" s="63"/>
      <c r="CD2488" s="63"/>
      <c r="CE2488" s="63"/>
      <c r="CF2488" s="63"/>
      <c r="CG2488" s="63"/>
      <c r="CH2488" s="63"/>
      <c r="CI2488" s="63"/>
      <c r="CJ2488" s="63"/>
      <c r="CK2488" s="63"/>
      <c r="CL2488" s="63"/>
      <c r="CM2488" s="63"/>
      <c r="CN2488" s="63"/>
      <c r="CO2488" s="63"/>
      <c r="CP2488" s="63"/>
      <c r="CR2488" s="227"/>
      <c r="CS2488" s="74"/>
    </row>
    <row r="2489" spans="1:97" s="72" customFormat="1" ht="75.75" customHeight="1">
      <c r="A2489" s="63"/>
      <c r="B2489" s="63"/>
      <c r="C2489" s="63"/>
      <c r="D2489" s="63"/>
      <c r="E2489" s="63"/>
      <c r="F2489" s="63"/>
      <c r="G2489" s="63"/>
      <c r="H2489" s="63"/>
      <c r="I2489" s="63"/>
      <c r="J2489" s="63"/>
      <c r="K2489" s="63"/>
      <c r="L2489" s="63"/>
      <c r="M2489" s="63"/>
      <c r="N2489" s="63"/>
      <c r="O2489" s="63"/>
      <c r="P2489" s="63"/>
      <c r="Q2489" s="63"/>
      <c r="R2489" s="63"/>
      <c r="S2489" s="63"/>
      <c r="T2489" s="63"/>
      <c r="U2489" s="63"/>
      <c r="V2489" s="63"/>
      <c r="W2489" s="63"/>
      <c r="X2489" s="63"/>
      <c r="Y2489" s="63"/>
      <c r="Z2489" s="63"/>
      <c r="AA2489" s="63"/>
      <c r="AB2489" s="63"/>
      <c r="AC2489" s="63"/>
      <c r="AD2489" s="63"/>
      <c r="AE2489" s="63"/>
      <c r="AF2489" s="63"/>
      <c r="AG2489" s="63"/>
      <c r="AH2489" s="63"/>
      <c r="AI2489" s="63"/>
      <c r="AJ2489" s="63"/>
      <c r="AK2489" s="63"/>
      <c r="AL2489" s="63"/>
      <c r="AM2489" s="63"/>
      <c r="AN2489" s="63"/>
      <c r="AO2489" s="63"/>
      <c r="AP2489" s="63"/>
      <c r="AQ2489" s="63"/>
      <c r="AR2489" s="63"/>
      <c r="AS2489" s="63"/>
      <c r="AT2489" s="63"/>
      <c r="AU2489" s="63"/>
      <c r="AV2489" s="63"/>
      <c r="AW2489" s="63"/>
      <c r="AX2489" s="63"/>
      <c r="AY2489" s="63"/>
      <c r="AZ2489" s="63"/>
      <c r="BA2489" s="63"/>
      <c r="BB2489" s="63"/>
      <c r="BC2489" s="63"/>
      <c r="BD2489" s="63"/>
      <c r="BE2489" s="63"/>
      <c r="BF2489" s="63"/>
      <c r="BG2489" s="63"/>
      <c r="BH2489" s="63"/>
      <c r="BI2489" s="63"/>
      <c r="BJ2489" s="63"/>
      <c r="BK2489" s="63"/>
      <c r="BL2489" s="63"/>
      <c r="BM2489" s="63"/>
      <c r="BN2489" s="63"/>
      <c r="BO2489" s="63"/>
      <c r="BP2489" s="63"/>
      <c r="BQ2489" s="63"/>
      <c r="BR2489" s="63"/>
      <c r="BS2489" s="63"/>
      <c r="BT2489" s="63"/>
      <c r="BU2489" s="63"/>
      <c r="BV2489" s="63"/>
      <c r="BW2489" s="63"/>
      <c r="BX2489" s="63"/>
      <c r="BY2489" s="63"/>
      <c r="BZ2489" s="63"/>
      <c r="CA2489" s="63"/>
      <c r="CB2489" s="63"/>
      <c r="CC2489" s="63"/>
      <c r="CD2489" s="63"/>
      <c r="CE2489" s="63"/>
      <c r="CF2489" s="63"/>
      <c r="CG2489" s="63"/>
      <c r="CH2489" s="63"/>
      <c r="CI2489" s="63"/>
      <c r="CJ2489" s="63"/>
      <c r="CK2489" s="63"/>
      <c r="CL2489" s="63"/>
      <c r="CM2489" s="63"/>
      <c r="CN2489" s="63"/>
      <c r="CO2489" s="63"/>
      <c r="CP2489" s="63"/>
      <c r="CR2489" s="227"/>
      <c r="CS2489" s="74"/>
    </row>
    <row r="2490" spans="1:97" s="72" customFormat="1" ht="75.75" customHeight="1">
      <c r="A2490" s="63"/>
      <c r="B2490" s="63"/>
      <c r="C2490" s="63"/>
      <c r="D2490" s="63"/>
      <c r="E2490" s="63"/>
      <c r="F2490" s="63"/>
      <c r="G2490" s="63"/>
      <c r="H2490" s="63"/>
      <c r="I2490" s="63"/>
      <c r="J2490" s="63"/>
      <c r="K2490" s="63"/>
      <c r="L2490" s="63"/>
      <c r="M2490" s="63"/>
      <c r="N2490" s="63"/>
      <c r="O2490" s="63"/>
      <c r="P2490" s="63"/>
      <c r="Q2490" s="63"/>
      <c r="R2490" s="63"/>
      <c r="S2490" s="63"/>
      <c r="T2490" s="63"/>
      <c r="U2490" s="63"/>
      <c r="V2490" s="63"/>
      <c r="W2490" s="63"/>
      <c r="X2490" s="63"/>
      <c r="Y2490" s="63"/>
      <c r="Z2490" s="63"/>
      <c r="AA2490" s="63"/>
      <c r="AB2490" s="63"/>
      <c r="AC2490" s="63"/>
      <c r="AD2490" s="63"/>
      <c r="AE2490" s="63"/>
      <c r="AF2490" s="63"/>
      <c r="AG2490" s="63"/>
      <c r="AH2490" s="63"/>
      <c r="AI2490" s="63"/>
      <c r="AJ2490" s="63"/>
      <c r="AK2490" s="63"/>
      <c r="AL2490" s="63"/>
      <c r="AM2490" s="63"/>
      <c r="AN2490" s="63"/>
      <c r="AO2490" s="63"/>
      <c r="AP2490" s="63"/>
      <c r="AQ2490" s="63"/>
      <c r="AR2490" s="63"/>
      <c r="AS2490" s="63"/>
      <c r="AT2490" s="63"/>
      <c r="AU2490" s="63"/>
      <c r="AV2490" s="63"/>
      <c r="AW2490" s="63"/>
      <c r="AX2490" s="63"/>
      <c r="AY2490" s="63"/>
      <c r="AZ2490" s="63"/>
      <c r="BA2490" s="63"/>
      <c r="BB2490" s="63"/>
      <c r="BC2490" s="63"/>
      <c r="BD2490" s="63"/>
      <c r="BE2490" s="63"/>
      <c r="BF2490" s="63"/>
      <c r="BG2490" s="63"/>
      <c r="BH2490" s="63"/>
      <c r="BI2490" s="63"/>
      <c r="BJ2490" s="63"/>
      <c r="BK2490" s="63"/>
      <c r="BL2490" s="63"/>
      <c r="BM2490" s="63"/>
      <c r="BN2490" s="63"/>
      <c r="BO2490" s="63"/>
      <c r="BP2490" s="63"/>
      <c r="BQ2490" s="63"/>
      <c r="BR2490" s="63"/>
      <c r="BS2490" s="63"/>
      <c r="BT2490" s="63"/>
      <c r="BU2490" s="63"/>
      <c r="BV2490" s="63"/>
      <c r="BW2490" s="63"/>
      <c r="BX2490" s="63"/>
      <c r="BY2490" s="63"/>
      <c r="BZ2490" s="63"/>
      <c r="CA2490" s="63"/>
      <c r="CB2490" s="63"/>
      <c r="CC2490" s="63"/>
      <c r="CD2490" s="63"/>
      <c r="CE2490" s="63"/>
      <c r="CF2490" s="63"/>
      <c r="CG2490" s="63"/>
      <c r="CH2490" s="63"/>
      <c r="CI2490" s="63"/>
      <c r="CJ2490" s="63"/>
      <c r="CK2490" s="63"/>
      <c r="CL2490" s="63"/>
      <c r="CM2490" s="63"/>
      <c r="CN2490" s="63"/>
      <c r="CO2490" s="63"/>
      <c r="CP2490" s="63"/>
      <c r="CR2490" s="227"/>
      <c r="CS2490" s="74"/>
    </row>
    <row r="2491" spans="1:97" s="72" customFormat="1" ht="75.75" customHeight="1">
      <c r="A2491" s="63"/>
      <c r="B2491" s="63"/>
      <c r="C2491" s="63"/>
      <c r="D2491" s="63"/>
      <c r="E2491" s="63"/>
      <c r="F2491" s="63"/>
      <c r="G2491" s="63"/>
      <c r="H2491" s="63"/>
      <c r="I2491" s="63"/>
      <c r="J2491" s="63"/>
      <c r="K2491" s="63"/>
      <c r="L2491" s="63"/>
      <c r="M2491" s="63"/>
      <c r="N2491" s="63"/>
      <c r="O2491" s="63"/>
      <c r="P2491" s="63"/>
      <c r="Q2491" s="63"/>
      <c r="R2491" s="63"/>
      <c r="S2491" s="63"/>
      <c r="T2491" s="63"/>
      <c r="U2491" s="63"/>
      <c r="V2491" s="63"/>
      <c r="W2491" s="63"/>
      <c r="X2491" s="63"/>
      <c r="Y2491" s="63"/>
      <c r="Z2491" s="63"/>
      <c r="AA2491" s="63"/>
      <c r="AB2491" s="63"/>
      <c r="AC2491" s="63"/>
      <c r="AD2491" s="63"/>
      <c r="AE2491" s="63"/>
      <c r="AF2491" s="63"/>
      <c r="AG2491" s="63"/>
      <c r="AH2491" s="63"/>
      <c r="AI2491" s="63"/>
      <c r="AJ2491" s="63"/>
      <c r="AK2491" s="63"/>
      <c r="AL2491" s="63"/>
      <c r="AM2491" s="63"/>
      <c r="AN2491" s="63"/>
      <c r="AO2491" s="63"/>
      <c r="AP2491" s="63"/>
      <c r="AQ2491" s="63"/>
      <c r="AR2491" s="63"/>
      <c r="AS2491" s="63"/>
      <c r="AT2491" s="63"/>
      <c r="AU2491" s="63"/>
      <c r="AV2491" s="63"/>
      <c r="AW2491" s="63"/>
      <c r="AX2491" s="63"/>
      <c r="AY2491" s="63"/>
      <c r="AZ2491" s="63"/>
      <c r="BA2491" s="63"/>
      <c r="BB2491" s="63"/>
      <c r="BC2491" s="63"/>
      <c r="BD2491" s="63"/>
      <c r="BE2491" s="63"/>
      <c r="BF2491" s="63"/>
      <c r="BG2491" s="63"/>
      <c r="BH2491" s="63"/>
      <c r="BI2491" s="63"/>
      <c r="BJ2491" s="63"/>
      <c r="BK2491" s="63"/>
      <c r="BL2491" s="63"/>
      <c r="BM2491" s="63"/>
      <c r="BN2491" s="63"/>
      <c r="BO2491" s="63"/>
      <c r="BP2491" s="63"/>
      <c r="BQ2491" s="63"/>
      <c r="BR2491" s="63"/>
      <c r="BS2491" s="63"/>
      <c r="BT2491" s="63"/>
      <c r="BU2491" s="63"/>
      <c r="BV2491" s="63"/>
      <c r="BW2491" s="63"/>
      <c r="BX2491" s="63"/>
      <c r="BY2491" s="63"/>
      <c r="BZ2491" s="63"/>
      <c r="CA2491" s="63"/>
      <c r="CB2491" s="63"/>
      <c r="CC2491" s="63"/>
      <c r="CD2491" s="63"/>
      <c r="CE2491" s="63"/>
      <c r="CF2491" s="63"/>
      <c r="CG2491" s="63"/>
      <c r="CH2491" s="63"/>
      <c r="CI2491" s="63"/>
      <c r="CJ2491" s="63"/>
      <c r="CK2491" s="63"/>
      <c r="CL2491" s="63"/>
      <c r="CM2491" s="63"/>
      <c r="CN2491" s="63"/>
      <c r="CO2491" s="63"/>
      <c r="CP2491" s="63"/>
      <c r="CR2491" s="227"/>
      <c r="CS2491" s="74"/>
    </row>
    <row r="2492" spans="1:97" s="72" customFormat="1" ht="75.75" customHeight="1">
      <c r="A2492" s="63"/>
      <c r="B2492" s="63"/>
      <c r="C2492" s="63"/>
      <c r="D2492" s="63"/>
      <c r="E2492" s="63"/>
      <c r="F2492" s="63"/>
      <c r="G2492" s="63"/>
      <c r="H2492" s="63"/>
      <c r="I2492" s="63"/>
      <c r="J2492" s="63"/>
      <c r="K2492" s="63"/>
      <c r="L2492" s="63"/>
      <c r="M2492" s="63"/>
      <c r="N2492" s="63"/>
      <c r="O2492" s="63"/>
      <c r="P2492" s="63"/>
      <c r="Q2492" s="63"/>
      <c r="R2492" s="63"/>
      <c r="S2492" s="63"/>
      <c r="T2492" s="63"/>
      <c r="U2492" s="63"/>
      <c r="V2492" s="63"/>
      <c r="W2492" s="63"/>
      <c r="X2492" s="63"/>
      <c r="Y2492" s="63"/>
      <c r="Z2492" s="63"/>
      <c r="AA2492" s="63"/>
      <c r="AB2492" s="63"/>
      <c r="AC2492" s="63"/>
      <c r="AD2492" s="63"/>
      <c r="AE2492" s="63"/>
      <c r="AF2492" s="63"/>
      <c r="AG2492" s="63"/>
      <c r="AH2492" s="63"/>
      <c r="AI2492" s="63"/>
      <c r="AJ2492" s="63"/>
      <c r="AK2492" s="63"/>
      <c r="AL2492" s="63"/>
      <c r="AM2492" s="63"/>
      <c r="AN2492" s="63"/>
      <c r="AO2492" s="63"/>
      <c r="AP2492" s="63"/>
      <c r="AQ2492" s="63"/>
      <c r="AR2492" s="63"/>
      <c r="AS2492" s="63"/>
      <c r="AT2492" s="63"/>
      <c r="AU2492" s="63"/>
      <c r="AV2492" s="63"/>
      <c r="AW2492" s="63"/>
      <c r="AX2492" s="63"/>
      <c r="AY2492" s="63"/>
      <c r="AZ2492" s="63"/>
      <c r="BA2492" s="63"/>
      <c r="BB2492" s="63"/>
      <c r="BC2492" s="63"/>
      <c r="BD2492" s="63"/>
      <c r="BE2492" s="63"/>
      <c r="BF2492" s="63"/>
      <c r="BG2492" s="63"/>
      <c r="BH2492" s="63"/>
      <c r="BI2492" s="63"/>
      <c r="BJ2492" s="63"/>
      <c r="BK2492" s="63"/>
      <c r="BL2492" s="63"/>
      <c r="BM2492" s="63"/>
      <c r="BN2492" s="63"/>
      <c r="BO2492" s="63"/>
      <c r="BP2492" s="63"/>
      <c r="BQ2492" s="63"/>
      <c r="BR2492" s="63"/>
      <c r="BS2492" s="63"/>
      <c r="BT2492" s="63"/>
      <c r="BU2492" s="63"/>
      <c r="BV2492" s="63"/>
      <c r="BW2492" s="63"/>
      <c r="BX2492" s="63"/>
      <c r="BY2492" s="63"/>
      <c r="BZ2492" s="63"/>
      <c r="CA2492" s="63"/>
      <c r="CB2492" s="63"/>
      <c r="CC2492" s="63"/>
      <c r="CD2492" s="63"/>
      <c r="CE2492" s="63"/>
      <c r="CF2492" s="63"/>
      <c r="CG2492" s="63"/>
      <c r="CH2492" s="63"/>
      <c r="CI2492" s="63"/>
      <c r="CJ2492" s="63"/>
      <c r="CK2492" s="63"/>
      <c r="CL2492" s="63"/>
      <c r="CM2492" s="63"/>
      <c r="CN2492" s="63"/>
      <c r="CO2492" s="63"/>
      <c r="CP2492" s="63"/>
      <c r="CR2492" s="227"/>
      <c r="CS2492" s="74"/>
    </row>
    <row r="2493" spans="1:97" s="72" customFormat="1" ht="75.75" customHeight="1">
      <c r="A2493" s="63"/>
      <c r="B2493" s="63"/>
      <c r="C2493" s="63"/>
      <c r="D2493" s="63"/>
      <c r="E2493" s="63"/>
      <c r="F2493" s="63"/>
      <c r="G2493" s="63"/>
      <c r="H2493" s="63"/>
      <c r="I2493" s="63"/>
      <c r="J2493" s="63"/>
      <c r="K2493" s="63"/>
      <c r="L2493" s="63"/>
      <c r="M2493" s="63"/>
      <c r="N2493" s="63"/>
      <c r="O2493" s="63"/>
      <c r="P2493" s="63"/>
      <c r="Q2493" s="63"/>
      <c r="R2493" s="63"/>
      <c r="S2493" s="63"/>
      <c r="T2493" s="63"/>
      <c r="U2493" s="63"/>
      <c r="V2493" s="63"/>
      <c r="W2493" s="63"/>
      <c r="X2493" s="63"/>
      <c r="Y2493" s="63"/>
      <c r="Z2493" s="63"/>
      <c r="AA2493" s="63"/>
      <c r="AB2493" s="63"/>
      <c r="AC2493" s="63"/>
      <c r="AD2493" s="63"/>
      <c r="AE2493" s="63"/>
      <c r="AF2493" s="63"/>
      <c r="AG2493" s="63"/>
      <c r="AH2493" s="63"/>
      <c r="AI2493" s="63"/>
      <c r="AJ2493" s="63"/>
      <c r="AK2493" s="63"/>
      <c r="AL2493" s="63"/>
      <c r="AM2493" s="63"/>
      <c r="AN2493" s="63"/>
      <c r="AO2493" s="63"/>
      <c r="AP2493" s="63"/>
      <c r="AQ2493" s="63"/>
      <c r="AR2493" s="63"/>
      <c r="AS2493" s="63"/>
      <c r="AT2493" s="63"/>
      <c r="AU2493" s="63"/>
      <c r="AV2493" s="63"/>
      <c r="AW2493" s="63"/>
      <c r="AX2493" s="63"/>
      <c r="AY2493" s="63"/>
      <c r="AZ2493" s="63"/>
      <c r="BA2493" s="63"/>
      <c r="BB2493" s="63"/>
      <c r="BC2493" s="63"/>
      <c r="BD2493" s="63"/>
      <c r="BE2493" s="63"/>
      <c r="BF2493" s="63"/>
      <c r="BG2493" s="63"/>
      <c r="BH2493" s="63"/>
      <c r="BI2493" s="63"/>
      <c r="BJ2493" s="63"/>
      <c r="BK2493" s="63"/>
      <c r="BL2493" s="63"/>
      <c r="BM2493" s="63"/>
      <c r="BN2493" s="63"/>
      <c r="BO2493" s="63"/>
      <c r="BP2493" s="63"/>
      <c r="BQ2493" s="63"/>
      <c r="BR2493" s="63"/>
      <c r="BS2493" s="63"/>
      <c r="BT2493" s="63"/>
      <c r="BU2493" s="63"/>
      <c r="BV2493" s="63"/>
      <c r="BW2493" s="63"/>
      <c r="BX2493" s="63"/>
      <c r="BY2493" s="63"/>
      <c r="BZ2493" s="63"/>
      <c r="CA2493" s="63"/>
      <c r="CB2493" s="63"/>
      <c r="CC2493" s="63"/>
      <c r="CD2493" s="63"/>
      <c r="CE2493" s="63"/>
      <c r="CF2493" s="63"/>
      <c r="CG2493" s="63"/>
      <c r="CH2493" s="63"/>
      <c r="CI2493" s="63"/>
      <c r="CJ2493" s="63"/>
      <c r="CK2493" s="63"/>
      <c r="CL2493" s="63"/>
      <c r="CM2493" s="63"/>
      <c r="CN2493" s="63"/>
      <c r="CO2493" s="63"/>
      <c r="CP2493" s="63"/>
      <c r="CR2493" s="227"/>
      <c r="CS2493" s="74"/>
    </row>
    <row r="2494" spans="1:97" s="72" customFormat="1" ht="75.75" customHeight="1">
      <c r="A2494" s="63"/>
      <c r="B2494" s="63"/>
      <c r="C2494" s="63"/>
      <c r="D2494" s="63"/>
      <c r="E2494" s="63"/>
      <c r="F2494" s="63"/>
      <c r="G2494" s="63"/>
      <c r="H2494" s="63"/>
      <c r="I2494" s="63"/>
      <c r="J2494" s="63"/>
      <c r="K2494" s="63"/>
      <c r="L2494" s="63"/>
      <c r="M2494" s="63"/>
      <c r="N2494" s="63"/>
      <c r="O2494" s="63"/>
      <c r="P2494" s="63"/>
      <c r="Q2494" s="63"/>
      <c r="R2494" s="63"/>
      <c r="S2494" s="63"/>
      <c r="T2494" s="63"/>
      <c r="U2494" s="63"/>
      <c r="V2494" s="63"/>
      <c r="W2494" s="63"/>
      <c r="X2494" s="63"/>
      <c r="Y2494" s="63"/>
      <c r="Z2494" s="63"/>
      <c r="AA2494" s="63"/>
      <c r="AB2494" s="63"/>
      <c r="AC2494" s="63"/>
      <c r="AD2494" s="63"/>
      <c r="AE2494" s="63"/>
      <c r="AF2494" s="63"/>
      <c r="AG2494" s="63"/>
      <c r="AH2494" s="63"/>
      <c r="AI2494" s="63"/>
      <c r="AJ2494" s="63"/>
      <c r="AK2494" s="63"/>
      <c r="AL2494" s="63"/>
      <c r="AM2494" s="63"/>
      <c r="AN2494" s="63"/>
      <c r="AO2494" s="63"/>
      <c r="AP2494" s="63"/>
      <c r="AQ2494" s="63"/>
      <c r="AR2494" s="63"/>
      <c r="AS2494" s="63"/>
      <c r="AT2494" s="63"/>
      <c r="AU2494" s="63"/>
      <c r="AV2494" s="63"/>
      <c r="AW2494" s="63"/>
      <c r="AX2494" s="63"/>
      <c r="AY2494" s="63"/>
      <c r="AZ2494" s="63"/>
      <c r="BA2494" s="63"/>
      <c r="BB2494" s="63"/>
      <c r="BC2494" s="63"/>
      <c r="BD2494" s="63"/>
      <c r="BE2494" s="63"/>
      <c r="BF2494" s="63"/>
      <c r="BG2494" s="63"/>
      <c r="BH2494" s="63"/>
      <c r="BI2494" s="63"/>
      <c r="BJ2494" s="63"/>
      <c r="BK2494" s="63"/>
      <c r="BL2494" s="63"/>
      <c r="BM2494" s="63"/>
      <c r="BN2494" s="63"/>
      <c r="BO2494" s="63"/>
      <c r="BP2494" s="63"/>
      <c r="BQ2494" s="63"/>
      <c r="BR2494" s="63"/>
      <c r="BS2494" s="63"/>
      <c r="BT2494" s="63"/>
      <c r="BU2494" s="63"/>
      <c r="BV2494" s="63"/>
      <c r="BW2494" s="63"/>
      <c r="BX2494" s="63"/>
      <c r="BY2494" s="63"/>
      <c r="BZ2494" s="63"/>
      <c r="CA2494" s="63"/>
      <c r="CB2494" s="63"/>
      <c r="CC2494" s="63"/>
      <c r="CD2494" s="63"/>
      <c r="CE2494" s="63"/>
      <c r="CF2494" s="63"/>
      <c r="CG2494" s="63"/>
      <c r="CH2494" s="63"/>
      <c r="CI2494" s="63"/>
      <c r="CJ2494" s="63"/>
      <c r="CK2494" s="63"/>
      <c r="CL2494" s="63"/>
      <c r="CM2494" s="63"/>
      <c r="CN2494" s="63"/>
      <c r="CO2494" s="63"/>
      <c r="CP2494" s="63"/>
      <c r="CR2494" s="227"/>
      <c r="CS2494" s="74"/>
    </row>
    <row r="2495" spans="1:97" s="72" customFormat="1" ht="75.75" customHeight="1">
      <c r="A2495" s="63"/>
      <c r="B2495" s="63"/>
      <c r="C2495" s="63"/>
      <c r="D2495" s="63"/>
      <c r="E2495" s="63"/>
      <c r="F2495" s="63"/>
      <c r="G2495" s="63"/>
      <c r="H2495" s="63"/>
      <c r="I2495" s="63"/>
      <c r="J2495" s="63"/>
      <c r="K2495" s="63"/>
      <c r="L2495" s="63"/>
      <c r="M2495" s="63"/>
      <c r="N2495" s="63"/>
      <c r="O2495" s="63"/>
      <c r="P2495" s="63"/>
      <c r="Q2495" s="63"/>
      <c r="R2495" s="63"/>
      <c r="S2495" s="63"/>
      <c r="T2495" s="63"/>
      <c r="U2495" s="63"/>
      <c r="V2495" s="63"/>
      <c r="W2495" s="63"/>
      <c r="X2495" s="63"/>
      <c r="Y2495" s="63"/>
      <c r="Z2495" s="63"/>
      <c r="AA2495" s="63"/>
      <c r="AB2495" s="63"/>
      <c r="AC2495" s="63"/>
      <c r="AD2495" s="63"/>
      <c r="AE2495" s="63"/>
      <c r="AF2495" s="63"/>
      <c r="AG2495" s="63"/>
      <c r="AH2495" s="63"/>
      <c r="AI2495" s="63"/>
      <c r="AJ2495" s="63"/>
      <c r="AK2495" s="63"/>
      <c r="AL2495" s="63"/>
      <c r="AM2495" s="63"/>
      <c r="AN2495" s="63"/>
      <c r="AO2495" s="63"/>
      <c r="AP2495" s="63"/>
      <c r="AQ2495" s="63"/>
      <c r="AR2495" s="63"/>
      <c r="AS2495" s="63"/>
      <c r="AT2495" s="63"/>
      <c r="AU2495" s="63"/>
      <c r="AV2495" s="63"/>
      <c r="AW2495" s="63"/>
      <c r="AX2495" s="63"/>
      <c r="AY2495" s="63"/>
      <c r="AZ2495" s="63"/>
      <c r="BA2495" s="63"/>
      <c r="BB2495" s="63"/>
      <c r="BC2495" s="63"/>
      <c r="BD2495" s="63"/>
      <c r="BE2495" s="63"/>
      <c r="BF2495" s="63"/>
      <c r="BG2495" s="63"/>
      <c r="BH2495" s="63"/>
      <c r="BI2495" s="63"/>
      <c r="BJ2495" s="63"/>
      <c r="BK2495" s="63"/>
      <c r="BL2495" s="63"/>
      <c r="BM2495" s="63"/>
      <c r="BN2495" s="63"/>
      <c r="BO2495" s="63"/>
      <c r="BP2495" s="63"/>
      <c r="BQ2495" s="63"/>
      <c r="BR2495" s="63"/>
      <c r="BS2495" s="63"/>
      <c r="BT2495" s="63"/>
      <c r="BU2495" s="63"/>
      <c r="BV2495" s="63"/>
      <c r="BW2495" s="63"/>
      <c r="BX2495" s="63"/>
      <c r="BY2495" s="63"/>
      <c r="BZ2495" s="63"/>
      <c r="CA2495" s="63"/>
      <c r="CB2495" s="63"/>
      <c r="CC2495" s="63"/>
      <c r="CD2495" s="63"/>
      <c r="CE2495" s="63"/>
      <c r="CF2495" s="63"/>
      <c r="CG2495" s="63"/>
      <c r="CH2495" s="63"/>
      <c r="CI2495" s="63"/>
      <c r="CJ2495" s="63"/>
      <c r="CK2495" s="63"/>
      <c r="CL2495" s="63"/>
      <c r="CM2495" s="63"/>
      <c r="CN2495" s="63"/>
      <c r="CO2495" s="63"/>
      <c r="CP2495" s="63"/>
      <c r="CR2495" s="227"/>
      <c r="CS2495" s="74"/>
    </row>
    <row r="2496" spans="1:97" s="72" customFormat="1" ht="75.75" customHeight="1">
      <c r="A2496" s="63"/>
      <c r="B2496" s="63"/>
      <c r="C2496" s="63"/>
      <c r="D2496" s="63"/>
      <c r="E2496" s="63"/>
      <c r="F2496" s="63"/>
      <c r="G2496" s="63"/>
      <c r="H2496" s="63"/>
      <c r="I2496" s="63"/>
      <c r="J2496" s="63"/>
      <c r="K2496" s="63"/>
      <c r="L2496" s="63"/>
      <c r="M2496" s="63"/>
      <c r="N2496" s="63"/>
      <c r="O2496" s="63"/>
      <c r="P2496" s="63"/>
      <c r="Q2496" s="63"/>
      <c r="R2496" s="63"/>
      <c r="S2496" s="63"/>
      <c r="T2496" s="63"/>
      <c r="U2496" s="63"/>
      <c r="V2496" s="63"/>
      <c r="W2496" s="63"/>
      <c r="X2496" s="63"/>
      <c r="Y2496" s="63"/>
      <c r="Z2496" s="63"/>
      <c r="AA2496" s="63"/>
      <c r="AB2496" s="63"/>
      <c r="AC2496" s="63"/>
      <c r="AD2496" s="63"/>
      <c r="AE2496" s="63"/>
      <c r="AF2496" s="63"/>
      <c r="AG2496" s="63"/>
      <c r="AH2496" s="63"/>
      <c r="AI2496" s="63"/>
      <c r="AJ2496" s="63"/>
      <c r="AK2496" s="63"/>
      <c r="AL2496" s="63"/>
      <c r="AM2496" s="63"/>
      <c r="AN2496" s="63"/>
      <c r="AO2496" s="63"/>
      <c r="AP2496" s="63"/>
      <c r="AQ2496" s="63"/>
      <c r="AR2496" s="63"/>
      <c r="AS2496" s="63"/>
      <c r="AT2496" s="63"/>
      <c r="AU2496" s="63"/>
      <c r="AV2496" s="63"/>
      <c r="AW2496" s="63"/>
      <c r="AX2496" s="63"/>
      <c r="AY2496" s="63"/>
      <c r="AZ2496" s="63"/>
      <c r="BA2496" s="63"/>
      <c r="BB2496" s="63"/>
      <c r="BC2496" s="63"/>
      <c r="BD2496" s="63"/>
      <c r="BE2496" s="63"/>
      <c r="BF2496" s="63"/>
      <c r="BG2496" s="63"/>
      <c r="BH2496" s="63"/>
      <c r="BI2496" s="63"/>
      <c r="BJ2496" s="63"/>
      <c r="BK2496" s="63"/>
      <c r="BL2496" s="63"/>
      <c r="BM2496" s="63"/>
      <c r="BN2496" s="63"/>
      <c r="BO2496" s="63"/>
      <c r="BP2496" s="63"/>
      <c r="BQ2496" s="63"/>
      <c r="BR2496" s="63"/>
      <c r="BS2496" s="63"/>
      <c r="BT2496" s="63"/>
      <c r="BU2496" s="63"/>
      <c r="BV2496" s="63"/>
      <c r="BW2496" s="63"/>
      <c r="BX2496" s="63"/>
      <c r="BY2496" s="63"/>
      <c r="BZ2496" s="63"/>
      <c r="CA2496" s="63"/>
      <c r="CB2496" s="63"/>
      <c r="CC2496" s="63"/>
      <c r="CD2496" s="63"/>
      <c r="CE2496" s="63"/>
      <c r="CF2496" s="63"/>
      <c r="CG2496" s="63"/>
      <c r="CH2496" s="63"/>
      <c r="CI2496" s="63"/>
      <c r="CJ2496" s="63"/>
      <c r="CK2496" s="63"/>
      <c r="CL2496" s="63"/>
      <c r="CM2496" s="63"/>
      <c r="CN2496" s="63"/>
      <c r="CO2496" s="63"/>
      <c r="CP2496" s="63"/>
      <c r="CR2496" s="227"/>
      <c r="CS2496" s="74"/>
    </row>
    <row r="2497" spans="1:97" s="72" customFormat="1" ht="75.75" customHeight="1">
      <c r="A2497" s="63"/>
      <c r="B2497" s="63"/>
      <c r="C2497" s="63"/>
      <c r="D2497" s="63"/>
      <c r="E2497" s="63"/>
      <c r="F2497" s="63"/>
      <c r="G2497" s="63"/>
      <c r="H2497" s="63"/>
      <c r="I2497" s="63"/>
      <c r="J2497" s="63"/>
      <c r="K2497" s="63"/>
      <c r="L2497" s="63"/>
      <c r="M2497" s="63"/>
      <c r="N2497" s="63"/>
      <c r="O2497" s="63"/>
      <c r="P2497" s="63"/>
      <c r="Q2497" s="63"/>
      <c r="R2497" s="63"/>
      <c r="S2497" s="63"/>
      <c r="T2497" s="63"/>
      <c r="U2497" s="63"/>
      <c r="V2497" s="63"/>
      <c r="W2497" s="63"/>
      <c r="X2497" s="63"/>
      <c r="Y2497" s="63"/>
      <c r="Z2497" s="63"/>
      <c r="AA2497" s="63"/>
      <c r="AB2497" s="63"/>
      <c r="AC2497" s="63"/>
      <c r="AD2497" s="63"/>
      <c r="AE2497" s="63"/>
      <c r="AF2497" s="63"/>
      <c r="AG2497" s="63"/>
      <c r="AH2497" s="63"/>
      <c r="AI2497" s="63"/>
      <c r="AJ2497" s="63"/>
      <c r="AK2497" s="63"/>
      <c r="AL2497" s="63"/>
      <c r="AM2497" s="63"/>
      <c r="AN2497" s="63"/>
      <c r="AO2497" s="63"/>
      <c r="AP2497" s="63"/>
      <c r="AQ2497" s="63"/>
      <c r="AR2497" s="63"/>
      <c r="AS2497" s="63"/>
      <c r="AT2497" s="63"/>
      <c r="AU2497" s="63"/>
      <c r="AV2497" s="63"/>
      <c r="AW2497" s="63"/>
      <c r="AX2497" s="63"/>
      <c r="AY2497" s="63"/>
      <c r="AZ2497" s="63"/>
      <c r="BA2497" s="63"/>
      <c r="BB2497" s="63"/>
      <c r="BC2497" s="63"/>
      <c r="BD2497" s="63"/>
      <c r="BE2497" s="63"/>
      <c r="BF2497" s="63"/>
      <c r="BG2497" s="63"/>
      <c r="BH2497" s="63"/>
      <c r="BI2497" s="63"/>
      <c r="BJ2497" s="63"/>
      <c r="BK2497" s="63"/>
      <c r="BL2497" s="63"/>
      <c r="BM2497" s="63"/>
      <c r="BN2497" s="63"/>
      <c r="BO2497" s="63"/>
      <c r="BP2497" s="63"/>
      <c r="BQ2497" s="63"/>
      <c r="BR2497" s="63"/>
      <c r="BS2497" s="63"/>
      <c r="BT2497" s="63"/>
      <c r="BU2497" s="63"/>
      <c r="BV2497" s="63"/>
      <c r="BW2497" s="63"/>
      <c r="BX2497" s="63"/>
      <c r="BY2497" s="63"/>
      <c r="BZ2497" s="63"/>
      <c r="CA2497" s="63"/>
      <c r="CB2497" s="63"/>
      <c r="CC2497" s="63"/>
      <c r="CD2497" s="63"/>
      <c r="CE2497" s="63"/>
      <c r="CF2497" s="63"/>
      <c r="CG2497" s="63"/>
      <c r="CH2497" s="63"/>
      <c r="CI2497" s="63"/>
      <c r="CJ2497" s="63"/>
      <c r="CK2497" s="63"/>
      <c r="CL2497" s="63"/>
      <c r="CM2497" s="63"/>
      <c r="CN2497" s="63"/>
      <c r="CO2497" s="63"/>
      <c r="CP2497" s="63"/>
      <c r="CR2497" s="227"/>
      <c r="CS2497" s="74"/>
    </row>
    <row r="2498" spans="1:97" s="72" customFormat="1" ht="75.75" customHeight="1">
      <c r="A2498" s="63"/>
      <c r="B2498" s="63"/>
      <c r="C2498" s="63"/>
      <c r="D2498" s="63"/>
      <c r="E2498" s="63"/>
      <c r="F2498" s="63"/>
      <c r="G2498" s="63"/>
      <c r="H2498" s="63"/>
      <c r="I2498" s="63"/>
      <c r="J2498" s="63"/>
      <c r="K2498" s="63"/>
      <c r="L2498" s="63"/>
      <c r="M2498" s="63"/>
      <c r="N2498" s="63"/>
      <c r="O2498" s="63"/>
      <c r="P2498" s="63"/>
      <c r="Q2498" s="63"/>
      <c r="R2498" s="63"/>
      <c r="S2498" s="63"/>
      <c r="T2498" s="63"/>
      <c r="U2498" s="63"/>
      <c r="V2498" s="63"/>
      <c r="W2498" s="63"/>
      <c r="X2498" s="63"/>
      <c r="Y2498" s="63"/>
      <c r="Z2498" s="63"/>
      <c r="AA2498" s="63"/>
      <c r="AB2498" s="63"/>
      <c r="AC2498" s="63"/>
      <c r="AD2498" s="63"/>
      <c r="AE2498" s="63"/>
      <c r="AF2498" s="63"/>
      <c r="AG2498" s="63"/>
      <c r="AH2498" s="63"/>
      <c r="AI2498" s="63"/>
      <c r="AJ2498" s="63"/>
      <c r="AK2498" s="63"/>
      <c r="AL2498" s="63"/>
      <c r="AM2498" s="63"/>
      <c r="AN2498" s="63"/>
      <c r="AO2498" s="63"/>
      <c r="AP2498" s="63"/>
      <c r="AQ2498" s="63"/>
      <c r="AR2498" s="63"/>
      <c r="AS2498" s="63"/>
      <c r="AT2498" s="63"/>
      <c r="AU2498" s="63"/>
      <c r="AV2498" s="63"/>
      <c r="AW2498" s="63"/>
      <c r="AX2498" s="63"/>
      <c r="AY2498" s="63"/>
      <c r="AZ2498" s="63"/>
      <c r="BA2498" s="63"/>
      <c r="BB2498" s="63"/>
      <c r="BC2498" s="63"/>
      <c r="BD2498" s="63"/>
      <c r="BE2498" s="63"/>
      <c r="BF2498" s="63"/>
      <c r="BG2498" s="63"/>
      <c r="BH2498" s="63"/>
      <c r="BI2498" s="63"/>
      <c r="BJ2498" s="63"/>
      <c r="BK2498" s="63"/>
      <c r="BL2498" s="63"/>
      <c r="BM2498" s="63"/>
      <c r="BN2498" s="63"/>
      <c r="BO2498" s="63"/>
      <c r="BP2498" s="63"/>
      <c r="BQ2498" s="63"/>
      <c r="BR2498" s="63"/>
      <c r="BS2498" s="63"/>
      <c r="BT2498" s="63"/>
      <c r="BU2498" s="63"/>
      <c r="BV2498" s="63"/>
      <c r="BW2498" s="63"/>
      <c r="BX2498" s="63"/>
      <c r="BY2498" s="63"/>
      <c r="BZ2498" s="63"/>
      <c r="CA2498" s="63"/>
      <c r="CB2498" s="63"/>
      <c r="CC2498" s="63"/>
      <c r="CD2498" s="63"/>
      <c r="CE2498" s="63"/>
      <c r="CF2498" s="63"/>
      <c r="CG2498" s="63"/>
      <c r="CH2498" s="63"/>
      <c r="CI2498" s="63"/>
      <c r="CJ2498" s="63"/>
      <c r="CK2498" s="63"/>
      <c r="CL2498" s="63"/>
      <c r="CM2498" s="63"/>
      <c r="CN2498" s="63"/>
      <c r="CO2498" s="63"/>
      <c r="CP2498" s="63"/>
      <c r="CR2498" s="227"/>
      <c r="CS2498" s="74"/>
    </row>
    <row r="2499" spans="1:97" s="72" customFormat="1" ht="75.75" customHeight="1">
      <c r="A2499" s="63"/>
      <c r="B2499" s="63"/>
      <c r="C2499" s="63"/>
      <c r="D2499" s="63"/>
      <c r="E2499" s="63"/>
      <c r="F2499" s="63"/>
      <c r="G2499" s="63"/>
      <c r="H2499" s="63"/>
      <c r="I2499" s="63"/>
      <c r="J2499" s="63"/>
      <c r="K2499" s="63"/>
      <c r="L2499" s="63"/>
      <c r="M2499" s="63"/>
      <c r="N2499" s="63"/>
      <c r="O2499" s="63"/>
      <c r="P2499" s="63"/>
      <c r="Q2499" s="63"/>
      <c r="R2499" s="63"/>
      <c r="S2499" s="63"/>
      <c r="T2499" s="63"/>
      <c r="U2499" s="63"/>
      <c r="V2499" s="63"/>
      <c r="W2499" s="63"/>
      <c r="X2499" s="63"/>
      <c r="Y2499" s="63"/>
      <c r="Z2499" s="63"/>
      <c r="AA2499" s="63"/>
      <c r="AB2499" s="63"/>
      <c r="AC2499" s="63"/>
      <c r="AD2499" s="63"/>
      <c r="AE2499" s="63"/>
      <c r="AF2499" s="63"/>
      <c r="AG2499" s="63"/>
      <c r="AH2499" s="63"/>
      <c r="AI2499" s="63"/>
      <c r="AJ2499" s="63"/>
      <c r="AK2499" s="63"/>
      <c r="AL2499" s="63"/>
      <c r="AM2499" s="63"/>
      <c r="AN2499" s="63"/>
      <c r="AO2499" s="63"/>
      <c r="AP2499" s="63"/>
      <c r="AQ2499" s="63"/>
      <c r="AR2499" s="63"/>
      <c r="AS2499" s="63"/>
      <c r="AT2499" s="63"/>
      <c r="AU2499" s="63"/>
      <c r="AV2499" s="63"/>
      <c r="AW2499" s="63"/>
      <c r="AX2499" s="63"/>
      <c r="AY2499" s="63"/>
      <c r="AZ2499" s="63"/>
      <c r="BA2499" s="63"/>
      <c r="BB2499" s="63"/>
      <c r="BC2499" s="63"/>
      <c r="BD2499" s="63"/>
      <c r="BE2499" s="63"/>
      <c r="BF2499" s="63"/>
      <c r="BG2499" s="63"/>
      <c r="BH2499" s="63"/>
      <c r="BI2499" s="63"/>
      <c r="BJ2499" s="63"/>
      <c r="BK2499" s="63"/>
      <c r="BL2499" s="63"/>
      <c r="BM2499" s="63"/>
      <c r="BN2499" s="63"/>
      <c r="BO2499" s="63"/>
      <c r="BP2499" s="63"/>
      <c r="BQ2499" s="63"/>
      <c r="BR2499" s="63"/>
      <c r="BS2499" s="63"/>
      <c r="BT2499" s="63"/>
      <c r="BU2499" s="63"/>
      <c r="BV2499" s="63"/>
      <c r="BW2499" s="63"/>
      <c r="BX2499" s="63"/>
      <c r="BY2499" s="63"/>
      <c r="BZ2499" s="63"/>
      <c r="CA2499" s="63"/>
      <c r="CB2499" s="63"/>
      <c r="CC2499" s="63"/>
      <c r="CD2499" s="63"/>
      <c r="CE2499" s="63"/>
      <c r="CF2499" s="63"/>
      <c r="CG2499" s="63"/>
      <c r="CH2499" s="63"/>
      <c r="CI2499" s="63"/>
      <c r="CJ2499" s="63"/>
      <c r="CK2499" s="63"/>
      <c r="CL2499" s="63"/>
      <c r="CM2499" s="63"/>
      <c r="CN2499" s="63"/>
      <c r="CO2499" s="63"/>
      <c r="CP2499" s="63"/>
      <c r="CR2499" s="227"/>
      <c r="CS2499" s="74"/>
    </row>
    <row r="2500" spans="1:97" s="72" customFormat="1" ht="75.75" customHeight="1">
      <c r="A2500" s="63"/>
      <c r="B2500" s="63"/>
      <c r="C2500" s="63"/>
      <c r="D2500" s="63"/>
      <c r="E2500" s="63"/>
      <c r="F2500" s="63"/>
      <c r="G2500" s="63"/>
      <c r="H2500" s="63"/>
      <c r="I2500" s="63"/>
      <c r="J2500" s="63"/>
      <c r="K2500" s="63"/>
      <c r="L2500" s="63"/>
      <c r="M2500" s="63"/>
      <c r="N2500" s="63"/>
      <c r="O2500" s="63"/>
      <c r="P2500" s="63"/>
      <c r="Q2500" s="63"/>
      <c r="R2500" s="63"/>
      <c r="S2500" s="63"/>
      <c r="T2500" s="63"/>
      <c r="U2500" s="63"/>
      <c r="V2500" s="63"/>
      <c r="W2500" s="63"/>
      <c r="X2500" s="63"/>
      <c r="Y2500" s="63"/>
      <c r="Z2500" s="63"/>
      <c r="AA2500" s="63"/>
      <c r="AB2500" s="63"/>
      <c r="AC2500" s="63"/>
      <c r="AD2500" s="63"/>
      <c r="AE2500" s="63"/>
      <c r="AF2500" s="63"/>
      <c r="AG2500" s="63"/>
      <c r="AH2500" s="63"/>
      <c r="AI2500" s="63"/>
      <c r="AJ2500" s="63"/>
      <c r="AK2500" s="63"/>
      <c r="AL2500" s="63"/>
      <c r="AM2500" s="63"/>
      <c r="AN2500" s="63"/>
      <c r="AO2500" s="63"/>
      <c r="AP2500" s="63"/>
      <c r="AQ2500" s="63"/>
      <c r="AR2500" s="63"/>
      <c r="AS2500" s="63"/>
      <c r="AT2500" s="63"/>
      <c r="AU2500" s="63"/>
      <c r="AV2500" s="63"/>
      <c r="AW2500" s="63"/>
      <c r="AX2500" s="63"/>
      <c r="AY2500" s="63"/>
      <c r="AZ2500" s="63"/>
      <c r="BA2500" s="63"/>
      <c r="BB2500" s="63"/>
      <c r="BC2500" s="63"/>
      <c r="BD2500" s="63"/>
      <c r="BE2500" s="63"/>
      <c r="BF2500" s="63"/>
      <c r="BG2500" s="63"/>
      <c r="BH2500" s="63"/>
      <c r="BI2500" s="63"/>
      <c r="BJ2500" s="63"/>
      <c r="BK2500" s="63"/>
      <c r="BL2500" s="63"/>
      <c r="BM2500" s="63"/>
      <c r="BN2500" s="63"/>
      <c r="BO2500" s="63"/>
      <c r="BP2500" s="63"/>
      <c r="BQ2500" s="63"/>
      <c r="BR2500" s="63"/>
      <c r="BS2500" s="63"/>
      <c r="BT2500" s="63"/>
      <c r="BU2500" s="63"/>
      <c r="BV2500" s="63"/>
      <c r="BW2500" s="63"/>
      <c r="BX2500" s="63"/>
      <c r="BY2500" s="63"/>
      <c r="BZ2500" s="63"/>
      <c r="CA2500" s="63"/>
      <c r="CB2500" s="63"/>
      <c r="CC2500" s="63"/>
      <c r="CD2500" s="63"/>
      <c r="CE2500" s="63"/>
      <c r="CF2500" s="63"/>
      <c r="CG2500" s="63"/>
      <c r="CH2500" s="63"/>
      <c r="CI2500" s="63"/>
      <c r="CJ2500" s="63"/>
      <c r="CK2500" s="63"/>
      <c r="CL2500" s="63"/>
      <c r="CM2500" s="63"/>
      <c r="CN2500" s="63"/>
      <c r="CO2500" s="63"/>
      <c r="CP2500" s="63"/>
      <c r="CR2500" s="227"/>
      <c r="CS2500" s="74"/>
    </row>
    <row r="2501" spans="1:97" s="72" customFormat="1" ht="75.75" customHeight="1">
      <c r="A2501" s="63"/>
      <c r="B2501" s="63"/>
      <c r="C2501" s="63"/>
      <c r="D2501" s="63"/>
      <c r="E2501" s="63"/>
      <c r="F2501" s="63"/>
      <c r="G2501" s="63"/>
      <c r="H2501" s="63"/>
      <c r="I2501" s="63"/>
      <c r="J2501" s="63"/>
      <c r="K2501" s="63"/>
      <c r="L2501" s="63"/>
      <c r="M2501" s="63"/>
      <c r="N2501" s="63"/>
      <c r="O2501" s="63"/>
      <c r="P2501" s="63"/>
      <c r="Q2501" s="63"/>
      <c r="R2501" s="63"/>
      <c r="S2501" s="63"/>
      <c r="T2501" s="63"/>
      <c r="U2501" s="63"/>
      <c r="V2501" s="63"/>
      <c r="W2501" s="63"/>
      <c r="X2501" s="63"/>
      <c r="Y2501" s="63"/>
      <c r="Z2501" s="63"/>
      <c r="AA2501" s="63"/>
      <c r="AB2501" s="63"/>
      <c r="AC2501" s="63"/>
      <c r="AD2501" s="63"/>
      <c r="AE2501" s="63"/>
      <c r="AF2501" s="63"/>
      <c r="AG2501" s="63"/>
      <c r="AH2501" s="63"/>
      <c r="AI2501" s="63"/>
      <c r="AJ2501" s="63"/>
      <c r="AK2501" s="63"/>
      <c r="AL2501" s="63"/>
      <c r="AM2501" s="63"/>
      <c r="AN2501" s="63"/>
      <c r="AO2501" s="63"/>
      <c r="AP2501" s="63"/>
      <c r="AQ2501" s="63"/>
      <c r="AR2501" s="63"/>
      <c r="AS2501" s="63"/>
      <c r="AT2501" s="63"/>
      <c r="AU2501" s="63"/>
      <c r="AV2501" s="63"/>
      <c r="AW2501" s="63"/>
      <c r="AX2501" s="63"/>
      <c r="AY2501" s="63"/>
      <c r="AZ2501" s="63"/>
      <c r="BA2501" s="63"/>
      <c r="BB2501" s="63"/>
      <c r="BC2501" s="63"/>
      <c r="BD2501" s="63"/>
      <c r="BE2501" s="63"/>
      <c r="BF2501" s="63"/>
      <c r="BG2501" s="63"/>
      <c r="BH2501" s="63"/>
      <c r="BI2501" s="63"/>
      <c r="BJ2501" s="63"/>
      <c r="BK2501" s="63"/>
      <c r="BL2501" s="63"/>
      <c r="BM2501" s="63"/>
      <c r="BN2501" s="63"/>
      <c r="BO2501" s="63"/>
      <c r="BP2501" s="63"/>
      <c r="BQ2501" s="63"/>
      <c r="BR2501" s="63"/>
      <c r="BS2501" s="63"/>
      <c r="BT2501" s="63"/>
      <c r="BU2501" s="63"/>
      <c r="BV2501" s="63"/>
      <c r="BW2501" s="63"/>
      <c r="BX2501" s="63"/>
      <c r="BY2501" s="63"/>
      <c r="BZ2501" s="63"/>
      <c r="CA2501" s="63"/>
      <c r="CB2501" s="63"/>
      <c r="CC2501" s="63"/>
      <c r="CD2501" s="63"/>
      <c r="CE2501" s="63"/>
      <c r="CF2501" s="63"/>
      <c r="CG2501" s="63"/>
      <c r="CH2501" s="63"/>
      <c r="CI2501" s="63"/>
      <c r="CJ2501" s="63"/>
      <c r="CK2501" s="63"/>
      <c r="CL2501" s="63"/>
      <c r="CM2501" s="63"/>
      <c r="CN2501" s="63"/>
      <c r="CO2501" s="63"/>
      <c r="CP2501" s="63"/>
      <c r="CR2501" s="227"/>
      <c r="CS2501" s="74"/>
    </row>
    <row r="2502" spans="1:97" s="72" customFormat="1" ht="75.75" customHeight="1">
      <c r="A2502" s="63"/>
      <c r="B2502" s="63"/>
      <c r="C2502" s="63"/>
      <c r="D2502" s="63"/>
      <c r="E2502" s="63"/>
      <c r="F2502" s="63"/>
      <c r="G2502" s="63"/>
      <c r="H2502" s="63"/>
      <c r="I2502" s="63"/>
      <c r="J2502" s="63"/>
      <c r="K2502" s="63"/>
      <c r="L2502" s="63"/>
      <c r="M2502" s="63"/>
      <c r="N2502" s="63"/>
      <c r="O2502" s="63"/>
      <c r="P2502" s="63"/>
      <c r="Q2502" s="63"/>
      <c r="R2502" s="63"/>
      <c r="S2502" s="63"/>
      <c r="T2502" s="63"/>
      <c r="U2502" s="63"/>
      <c r="V2502" s="63"/>
      <c r="W2502" s="63"/>
      <c r="X2502" s="63"/>
      <c r="Y2502" s="63"/>
      <c r="Z2502" s="63"/>
      <c r="AA2502" s="63"/>
      <c r="AB2502" s="63"/>
      <c r="AC2502" s="63"/>
      <c r="AD2502" s="63"/>
      <c r="AE2502" s="63"/>
      <c r="AF2502" s="63"/>
      <c r="AG2502" s="63"/>
      <c r="AH2502" s="63"/>
      <c r="AI2502" s="63"/>
      <c r="AJ2502" s="63"/>
      <c r="AK2502" s="63"/>
      <c r="AL2502" s="63"/>
      <c r="AM2502" s="63"/>
      <c r="AN2502" s="63"/>
      <c r="AO2502" s="63"/>
      <c r="AP2502" s="63"/>
      <c r="AQ2502" s="63"/>
      <c r="AR2502" s="63"/>
      <c r="AS2502" s="63"/>
      <c r="AT2502" s="63"/>
      <c r="AU2502" s="63"/>
      <c r="AV2502" s="63"/>
      <c r="AW2502" s="63"/>
      <c r="AX2502" s="63"/>
      <c r="AY2502" s="63"/>
      <c r="AZ2502" s="63"/>
      <c r="BA2502" s="63"/>
      <c r="BB2502" s="63"/>
      <c r="BC2502" s="63"/>
      <c r="BD2502" s="63"/>
      <c r="BE2502" s="63"/>
      <c r="BF2502" s="63"/>
      <c r="BG2502" s="63"/>
      <c r="BH2502" s="63"/>
      <c r="BI2502" s="63"/>
      <c r="BJ2502" s="63"/>
      <c r="BK2502" s="63"/>
      <c r="BL2502" s="63"/>
      <c r="BM2502" s="63"/>
      <c r="BN2502" s="63"/>
      <c r="BO2502" s="63"/>
      <c r="BP2502" s="63"/>
      <c r="BQ2502" s="63"/>
      <c r="BR2502" s="63"/>
      <c r="BS2502" s="63"/>
      <c r="BT2502" s="63"/>
      <c r="BU2502" s="63"/>
      <c r="BV2502" s="63"/>
      <c r="BW2502" s="63"/>
      <c r="BX2502" s="63"/>
      <c r="BY2502" s="63"/>
      <c r="BZ2502" s="63"/>
      <c r="CA2502" s="63"/>
      <c r="CB2502" s="63"/>
      <c r="CC2502" s="63"/>
      <c r="CD2502" s="63"/>
      <c r="CE2502" s="63"/>
      <c r="CF2502" s="63"/>
      <c r="CG2502" s="63"/>
      <c r="CH2502" s="63"/>
      <c r="CI2502" s="63"/>
      <c r="CJ2502" s="63"/>
      <c r="CK2502" s="63"/>
      <c r="CL2502" s="63"/>
      <c r="CM2502" s="63"/>
      <c r="CN2502" s="63"/>
      <c r="CO2502" s="63"/>
      <c r="CP2502" s="63"/>
      <c r="CR2502" s="227"/>
      <c r="CS2502" s="74"/>
    </row>
    <row r="2503" spans="1:97" s="72" customFormat="1" ht="75.75" customHeight="1">
      <c r="A2503" s="63"/>
      <c r="B2503" s="63"/>
      <c r="C2503" s="63"/>
      <c r="D2503" s="63"/>
      <c r="E2503" s="63"/>
      <c r="F2503" s="63"/>
      <c r="G2503" s="63"/>
      <c r="H2503" s="63"/>
      <c r="I2503" s="63"/>
      <c r="J2503" s="63"/>
      <c r="K2503" s="63"/>
      <c r="L2503" s="63"/>
      <c r="M2503" s="63"/>
      <c r="N2503" s="63"/>
      <c r="O2503" s="63"/>
      <c r="P2503" s="63"/>
      <c r="Q2503" s="63"/>
      <c r="R2503" s="63"/>
      <c r="S2503" s="63"/>
      <c r="T2503" s="63"/>
      <c r="U2503" s="63"/>
      <c r="V2503" s="63"/>
      <c r="W2503" s="63"/>
      <c r="X2503" s="63"/>
      <c r="Y2503" s="63"/>
      <c r="Z2503" s="63"/>
      <c r="AA2503" s="63"/>
      <c r="AB2503" s="63"/>
      <c r="AC2503" s="63"/>
      <c r="AD2503" s="63"/>
      <c r="AE2503" s="63"/>
      <c r="AF2503" s="63"/>
      <c r="AG2503" s="63"/>
      <c r="AH2503" s="63"/>
      <c r="AI2503" s="63"/>
      <c r="AJ2503" s="63"/>
      <c r="AK2503" s="63"/>
      <c r="AL2503" s="63"/>
      <c r="AM2503" s="63"/>
      <c r="AN2503" s="63"/>
      <c r="AO2503" s="63"/>
      <c r="AP2503" s="63"/>
      <c r="AQ2503" s="63"/>
      <c r="AR2503" s="63"/>
      <c r="AS2503" s="63"/>
      <c r="AT2503" s="63"/>
      <c r="AU2503" s="63"/>
      <c r="AV2503" s="63"/>
      <c r="AW2503" s="63"/>
      <c r="AX2503" s="63"/>
      <c r="AY2503" s="63"/>
      <c r="AZ2503" s="63"/>
      <c r="BA2503" s="63"/>
      <c r="BB2503" s="63"/>
      <c r="BC2503" s="63"/>
      <c r="BD2503" s="63"/>
      <c r="BE2503" s="63"/>
      <c r="BF2503" s="63"/>
      <c r="BG2503" s="63"/>
      <c r="BH2503" s="63"/>
      <c r="BI2503" s="63"/>
      <c r="BJ2503" s="63"/>
      <c r="BK2503" s="63"/>
      <c r="BL2503" s="63"/>
      <c r="BM2503" s="63"/>
      <c r="BN2503" s="63"/>
      <c r="BO2503" s="63"/>
      <c r="BP2503" s="63"/>
      <c r="BQ2503" s="63"/>
      <c r="BR2503" s="63"/>
      <c r="BS2503" s="63"/>
      <c r="BT2503" s="63"/>
      <c r="BU2503" s="63"/>
      <c r="BV2503" s="63"/>
      <c r="BW2503" s="63"/>
      <c r="BX2503" s="63"/>
      <c r="BY2503" s="63"/>
      <c r="BZ2503" s="63"/>
      <c r="CA2503" s="63"/>
      <c r="CB2503" s="63"/>
      <c r="CC2503" s="63"/>
      <c r="CD2503" s="63"/>
      <c r="CE2503" s="63"/>
      <c r="CF2503" s="63"/>
      <c r="CG2503" s="63"/>
      <c r="CH2503" s="63"/>
      <c r="CI2503" s="63"/>
      <c r="CJ2503" s="63"/>
      <c r="CK2503" s="63"/>
      <c r="CL2503" s="63"/>
      <c r="CM2503" s="63"/>
      <c r="CN2503" s="63"/>
      <c r="CO2503" s="63"/>
      <c r="CP2503" s="63"/>
      <c r="CR2503" s="227"/>
      <c r="CS2503" s="74"/>
    </row>
    <row r="2504" spans="1:97" s="72" customFormat="1" ht="75.75" customHeight="1">
      <c r="A2504" s="63"/>
      <c r="B2504" s="63"/>
      <c r="C2504" s="63"/>
      <c r="D2504" s="63"/>
      <c r="E2504" s="63"/>
      <c r="F2504" s="63"/>
      <c r="G2504" s="63"/>
      <c r="H2504" s="63"/>
      <c r="I2504" s="63"/>
      <c r="J2504" s="63"/>
      <c r="K2504" s="63"/>
      <c r="L2504" s="63"/>
      <c r="M2504" s="63"/>
      <c r="N2504" s="63"/>
      <c r="O2504" s="63"/>
      <c r="P2504" s="63"/>
      <c r="Q2504" s="63"/>
      <c r="R2504" s="63"/>
      <c r="S2504" s="63"/>
      <c r="T2504" s="63"/>
      <c r="U2504" s="63"/>
      <c r="V2504" s="63"/>
      <c r="W2504" s="63"/>
      <c r="X2504" s="63"/>
      <c r="Y2504" s="63"/>
      <c r="Z2504" s="63"/>
      <c r="AA2504" s="63"/>
      <c r="AB2504" s="63"/>
      <c r="AC2504" s="63"/>
      <c r="AD2504" s="63"/>
      <c r="AE2504" s="63"/>
      <c r="AF2504" s="63"/>
      <c r="AG2504" s="63"/>
      <c r="AH2504" s="63"/>
      <c r="AI2504" s="63"/>
      <c r="AJ2504" s="63"/>
      <c r="AK2504" s="63"/>
      <c r="AL2504" s="63"/>
      <c r="AM2504" s="63"/>
      <c r="AN2504" s="63"/>
      <c r="AO2504" s="63"/>
      <c r="AP2504" s="63"/>
      <c r="AQ2504" s="63"/>
      <c r="AR2504" s="63"/>
      <c r="AS2504" s="63"/>
      <c r="AT2504" s="63"/>
      <c r="AU2504" s="63"/>
      <c r="AV2504" s="63"/>
      <c r="AW2504" s="63"/>
      <c r="AX2504" s="63"/>
      <c r="AY2504" s="63"/>
      <c r="AZ2504" s="63"/>
      <c r="BA2504" s="63"/>
      <c r="BB2504" s="63"/>
      <c r="BC2504" s="63"/>
      <c r="BD2504" s="63"/>
      <c r="BE2504" s="63"/>
      <c r="BF2504" s="63"/>
      <c r="BG2504" s="63"/>
      <c r="BH2504" s="63"/>
      <c r="BI2504" s="63"/>
      <c r="BJ2504" s="63"/>
      <c r="BK2504" s="63"/>
      <c r="BL2504" s="63"/>
      <c r="BM2504" s="63"/>
      <c r="BN2504" s="63"/>
      <c r="BO2504" s="63"/>
      <c r="BP2504" s="63"/>
      <c r="BQ2504" s="63"/>
      <c r="BR2504" s="63"/>
      <c r="BS2504" s="63"/>
      <c r="BT2504" s="63"/>
      <c r="BU2504" s="63"/>
      <c r="BV2504" s="63"/>
      <c r="BW2504" s="63"/>
      <c r="BX2504" s="63"/>
      <c r="BY2504" s="63"/>
      <c r="BZ2504" s="63"/>
      <c r="CA2504" s="63"/>
      <c r="CB2504" s="63"/>
      <c r="CC2504" s="63"/>
      <c r="CD2504" s="63"/>
      <c r="CE2504" s="63"/>
      <c r="CF2504" s="63"/>
      <c r="CG2504" s="63"/>
      <c r="CH2504" s="63"/>
      <c r="CI2504" s="63"/>
      <c r="CJ2504" s="63"/>
      <c r="CK2504" s="63"/>
      <c r="CL2504" s="63"/>
      <c r="CM2504" s="63"/>
      <c r="CN2504" s="63"/>
      <c r="CO2504" s="63"/>
      <c r="CP2504" s="63"/>
      <c r="CR2504" s="227"/>
      <c r="CS2504" s="74"/>
    </row>
    <row r="2505" spans="1:97" s="72" customFormat="1" ht="75.75" customHeight="1">
      <c r="A2505" s="63"/>
      <c r="B2505" s="63"/>
      <c r="C2505" s="63"/>
      <c r="D2505" s="63"/>
      <c r="E2505" s="63"/>
      <c r="F2505" s="63"/>
      <c r="G2505" s="63"/>
      <c r="H2505" s="63"/>
      <c r="I2505" s="63"/>
      <c r="J2505" s="63"/>
      <c r="K2505" s="63"/>
      <c r="L2505" s="63"/>
      <c r="M2505" s="63"/>
      <c r="N2505" s="63"/>
      <c r="O2505" s="63"/>
      <c r="P2505" s="63"/>
      <c r="Q2505" s="63"/>
      <c r="R2505" s="63"/>
      <c r="S2505" s="63"/>
      <c r="T2505" s="63"/>
      <c r="U2505" s="63"/>
      <c r="V2505" s="63"/>
      <c r="W2505" s="63"/>
      <c r="X2505" s="63"/>
      <c r="Y2505" s="63"/>
      <c r="Z2505" s="63"/>
      <c r="AA2505" s="63"/>
      <c r="AB2505" s="63"/>
      <c r="AC2505" s="63"/>
      <c r="AD2505" s="63"/>
      <c r="AE2505" s="63"/>
      <c r="AF2505" s="63"/>
      <c r="AG2505" s="63"/>
      <c r="AH2505" s="63"/>
      <c r="AI2505" s="63"/>
      <c r="AJ2505" s="63"/>
      <c r="AK2505" s="63"/>
      <c r="AL2505" s="63"/>
      <c r="AM2505" s="63"/>
      <c r="AN2505" s="63"/>
      <c r="AO2505" s="63"/>
      <c r="AP2505" s="63"/>
      <c r="AQ2505" s="63"/>
      <c r="AR2505" s="63"/>
      <c r="AS2505" s="63"/>
      <c r="AT2505" s="63"/>
      <c r="AU2505" s="63"/>
      <c r="AV2505" s="63"/>
      <c r="AW2505" s="63"/>
      <c r="AX2505" s="63"/>
      <c r="AY2505" s="63"/>
      <c r="AZ2505" s="63"/>
      <c r="BA2505" s="63"/>
      <c r="BB2505" s="63"/>
      <c r="BC2505" s="63"/>
      <c r="BD2505" s="63"/>
      <c r="BE2505" s="63"/>
      <c r="BF2505" s="63"/>
      <c r="BG2505" s="63"/>
      <c r="BH2505" s="63"/>
      <c r="BI2505" s="63"/>
      <c r="BJ2505" s="63"/>
      <c r="BK2505" s="63"/>
      <c r="BL2505" s="63"/>
      <c r="BM2505" s="63"/>
      <c r="BN2505" s="63"/>
      <c r="BO2505" s="63"/>
      <c r="BP2505" s="63"/>
      <c r="BQ2505" s="63"/>
      <c r="BR2505" s="63"/>
      <c r="BS2505" s="63"/>
      <c r="BT2505" s="63"/>
      <c r="BU2505" s="63"/>
      <c r="BV2505" s="63"/>
      <c r="BW2505" s="63"/>
      <c r="BX2505" s="63"/>
      <c r="BY2505" s="63"/>
      <c r="BZ2505" s="63"/>
      <c r="CA2505" s="63"/>
      <c r="CB2505" s="63"/>
      <c r="CC2505" s="63"/>
      <c r="CD2505" s="63"/>
      <c r="CE2505" s="63"/>
      <c r="CF2505" s="63"/>
      <c r="CG2505" s="63"/>
      <c r="CH2505" s="63"/>
      <c r="CI2505" s="63"/>
      <c r="CJ2505" s="63"/>
      <c r="CK2505" s="63"/>
      <c r="CL2505" s="63"/>
      <c r="CM2505" s="63"/>
      <c r="CN2505" s="63"/>
      <c r="CO2505" s="63"/>
      <c r="CP2505" s="63"/>
      <c r="CR2505" s="227"/>
      <c r="CS2505" s="74"/>
    </row>
    <row r="2506" spans="1:97" s="72" customFormat="1" ht="75.75" customHeight="1">
      <c r="A2506" s="63"/>
      <c r="B2506" s="63"/>
      <c r="C2506" s="63"/>
      <c r="D2506" s="63"/>
      <c r="E2506" s="63"/>
      <c r="F2506" s="63"/>
      <c r="G2506" s="63"/>
      <c r="H2506" s="63"/>
      <c r="I2506" s="63"/>
      <c r="J2506" s="63"/>
      <c r="K2506" s="63"/>
      <c r="L2506" s="63"/>
      <c r="M2506" s="63"/>
      <c r="N2506" s="63"/>
      <c r="O2506" s="63"/>
      <c r="P2506" s="63"/>
      <c r="Q2506" s="63"/>
      <c r="R2506" s="63"/>
      <c r="S2506" s="63"/>
      <c r="T2506" s="63"/>
      <c r="U2506" s="63"/>
      <c r="V2506" s="63"/>
      <c r="W2506" s="63"/>
      <c r="X2506" s="63"/>
      <c r="Y2506" s="63"/>
      <c r="Z2506" s="63"/>
      <c r="AA2506" s="63"/>
      <c r="AB2506" s="63"/>
      <c r="AC2506" s="63"/>
      <c r="AD2506" s="63"/>
      <c r="AE2506" s="63"/>
      <c r="AF2506" s="63"/>
      <c r="AG2506" s="63"/>
      <c r="AH2506" s="63"/>
      <c r="AI2506" s="63"/>
      <c r="AJ2506" s="63"/>
      <c r="AK2506" s="63"/>
      <c r="AL2506" s="63"/>
      <c r="AM2506" s="63"/>
      <c r="AN2506" s="63"/>
      <c r="AO2506" s="63"/>
      <c r="AP2506" s="63"/>
      <c r="AQ2506" s="63"/>
      <c r="AR2506" s="63"/>
      <c r="AS2506" s="63"/>
      <c r="AT2506" s="63"/>
      <c r="AU2506" s="63"/>
      <c r="AV2506" s="63"/>
      <c r="AW2506" s="63"/>
      <c r="AX2506" s="63"/>
      <c r="AY2506" s="63"/>
      <c r="AZ2506" s="63"/>
      <c r="BA2506" s="63"/>
      <c r="BB2506" s="63"/>
      <c r="BC2506" s="63"/>
      <c r="BD2506" s="63"/>
      <c r="BE2506" s="63"/>
      <c r="BF2506" s="63"/>
      <c r="BG2506" s="63"/>
      <c r="BH2506" s="63"/>
      <c r="BI2506" s="63"/>
      <c r="BJ2506" s="63"/>
      <c r="BK2506" s="63"/>
      <c r="BL2506" s="63"/>
      <c r="BM2506" s="63"/>
      <c r="BN2506" s="63"/>
      <c r="BO2506" s="63"/>
      <c r="BP2506" s="63"/>
      <c r="BQ2506" s="63"/>
      <c r="BR2506" s="63"/>
      <c r="BS2506" s="63"/>
      <c r="BT2506" s="63"/>
      <c r="BU2506" s="63"/>
      <c r="BV2506" s="63"/>
      <c r="BW2506" s="63"/>
      <c r="BX2506" s="63"/>
      <c r="BY2506" s="63"/>
      <c r="BZ2506" s="63"/>
      <c r="CA2506" s="63"/>
      <c r="CB2506" s="63"/>
      <c r="CC2506" s="63"/>
      <c r="CD2506" s="63"/>
      <c r="CE2506" s="63"/>
      <c r="CF2506" s="63"/>
      <c r="CG2506" s="63"/>
      <c r="CH2506" s="63"/>
      <c r="CI2506" s="63"/>
      <c r="CJ2506" s="63"/>
      <c r="CK2506" s="63"/>
      <c r="CL2506" s="63"/>
      <c r="CM2506" s="63"/>
      <c r="CN2506" s="63"/>
      <c r="CO2506" s="63"/>
      <c r="CP2506" s="63"/>
      <c r="CR2506" s="227"/>
      <c r="CS2506" s="74"/>
    </row>
    <row r="2507" spans="1:97" s="72" customFormat="1" ht="75.75" customHeight="1">
      <c r="A2507" s="63"/>
      <c r="B2507" s="63"/>
      <c r="C2507" s="63"/>
      <c r="D2507" s="63"/>
      <c r="E2507" s="63"/>
      <c r="F2507" s="63"/>
      <c r="G2507" s="63"/>
      <c r="H2507" s="63"/>
      <c r="I2507" s="63"/>
      <c r="J2507" s="63"/>
      <c r="K2507" s="63"/>
      <c r="L2507" s="63"/>
      <c r="M2507" s="63"/>
      <c r="N2507" s="63"/>
      <c r="O2507" s="63"/>
      <c r="P2507" s="63"/>
      <c r="Q2507" s="63"/>
      <c r="R2507" s="63"/>
      <c r="S2507" s="63"/>
      <c r="T2507" s="63"/>
      <c r="U2507" s="63"/>
      <c r="V2507" s="63"/>
      <c r="W2507" s="63"/>
      <c r="X2507" s="63"/>
      <c r="Y2507" s="63"/>
      <c r="Z2507" s="63"/>
      <c r="AA2507" s="63"/>
      <c r="AB2507" s="63"/>
      <c r="AC2507" s="63"/>
      <c r="AD2507" s="63"/>
      <c r="AE2507" s="63"/>
      <c r="AF2507" s="63"/>
      <c r="AG2507" s="63"/>
      <c r="AH2507" s="63"/>
      <c r="AI2507" s="63"/>
      <c r="AJ2507" s="63"/>
      <c r="AK2507" s="63"/>
      <c r="AL2507" s="63"/>
      <c r="AM2507" s="63"/>
      <c r="AN2507" s="63"/>
      <c r="AO2507" s="63"/>
      <c r="AP2507" s="63"/>
      <c r="AQ2507" s="63"/>
      <c r="AR2507" s="63"/>
      <c r="AS2507" s="63"/>
      <c r="AT2507" s="63"/>
      <c r="AU2507" s="63"/>
      <c r="AV2507" s="63"/>
      <c r="AW2507" s="63"/>
      <c r="AX2507" s="63"/>
      <c r="AY2507" s="63"/>
      <c r="AZ2507" s="63"/>
      <c r="BA2507" s="63"/>
      <c r="BB2507" s="63"/>
      <c r="BC2507" s="63"/>
      <c r="BD2507" s="63"/>
      <c r="BE2507" s="63"/>
      <c r="BF2507" s="63"/>
      <c r="BG2507" s="63"/>
      <c r="BH2507" s="63"/>
      <c r="BI2507" s="63"/>
      <c r="BJ2507" s="63"/>
      <c r="BK2507" s="63"/>
      <c r="BL2507" s="63"/>
      <c r="BM2507" s="63"/>
      <c r="BN2507" s="63"/>
      <c r="BO2507" s="63"/>
      <c r="BP2507" s="63"/>
      <c r="BQ2507" s="63"/>
      <c r="BR2507" s="63"/>
      <c r="BS2507" s="63"/>
      <c r="BT2507" s="63"/>
      <c r="BU2507" s="63"/>
      <c r="BV2507" s="63"/>
      <c r="BW2507" s="63"/>
      <c r="BX2507" s="63"/>
      <c r="BY2507" s="63"/>
      <c r="BZ2507" s="63"/>
      <c r="CA2507" s="63"/>
      <c r="CB2507" s="63"/>
      <c r="CC2507" s="63"/>
      <c r="CD2507" s="63"/>
      <c r="CE2507" s="63"/>
      <c r="CF2507" s="63"/>
      <c r="CG2507" s="63"/>
      <c r="CH2507" s="63"/>
      <c r="CI2507" s="63"/>
      <c r="CJ2507" s="63"/>
      <c r="CK2507" s="63"/>
      <c r="CL2507" s="63"/>
      <c r="CM2507" s="63"/>
      <c r="CN2507" s="63"/>
      <c r="CO2507" s="63"/>
      <c r="CP2507" s="63"/>
      <c r="CR2507" s="227"/>
      <c r="CS2507" s="74"/>
    </row>
    <row r="2508" spans="1:97" s="72" customFormat="1" ht="75.75" customHeight="1">
      <c r="A2508" s="63"/>
      <c r="B2508" s="63"/>
      <c r="C2508" s="63"/>
      <c r="D2508" s="63"/>
      <c r="E2508" s="63"/>
      <c r="F2508" s="63"/>
      <c r="G2508" s="63"/>
      <c r="H2508" s="63"/>
      <c r="I2508" s="63"/>
      <c r="J2508" s="63"/>
      <c r="K2508" s="63"/>
      <c r="L2508" s="63"/>
      <c r="M2508" s="63"/>
      <c r="N2508" s="63"/>
      <c r="O2508" s="63"/>
      <c r="P2508" s="63"/>
      <c r="Q2508" s="63"/>
      <c r="R2508" s="63"/>
      <c r="S2508" s="63"/>
      <c r="T2508" s="63"/>
      <c r="U2508" s="63"/>
      <c r="V2508" s="63"/>
      <c r="W2508" s="63"/>
      <c r="X2508" s="63"/>
      <c r="Y2508" s="63"/>
      <c r="Z2508" s="63"/>
      <c r="AA2508" s="63"/>
      <c r="AB2508" s="63"/>
      <c r="AC2508" s="63"/>
      <c r="AD2508" s="63"/>
      <c r="AE2508" s="63"/>
      <c r="AF2508" s="63"/>
      <c r="AG2508" s="63"/>
      <c r="AH2508" s="63"/>
      <c r="AI2508" s="63"/>
      <c r="AJ2508" s="63"/>
      <c r="AK2508" s="63"/>
      <c r="AL2508" s="63"/>
      <c r="AM2508" s="63"/>
      <c r="AN2508" s="63"/>
      <c r="AO2508" s="63"/>
      <c r="AP2508" s="63"/>
      <c r="AQ2508" s="63"/>
      <c r="AR2508" s="63"/>
      <c r="AS2508" s="63"/>
      <c r="AT2508" s="63"/>
      <c r="AU2508" s="63"/>
      <c r="AV2508" s="63"/>
      <c r="AW2508" s="63"/>
      <c r="AX2508" s="63"/>
      <c r="AY2508" s="63"/>
      <c r="AZ2508" s="63"/>
      <c r="BA2508" s="63"/>
      <c r="BB2508" s="63"/>
      <c r="BC2508" s="63"/>
      <c r="BD2508" s="63"/>
      <c r="BE2508" s="63"/>
      <c r="BF2508" s="63"/>
      <c r="BG2508" s="63"/>
      <c r="BH2508" s="63"/>
      <c r="BI2508" s="63"/>
      <c r="BJ2508" s="63"/>
      <c r="BK2508" s="63"/>
      <c r="BL2508" s="63"/>
      <c r="BM2508" s="63"/>
      <c r="BN2508" s="63"/>
      <c r="BO2508" s="63"/>
      <c r="BP2508" s="63"/>
      <c r="BQ2508" s="63"/>
      <c r="BR2508" s="63"/>
      <c r="BS2508" s="63"/>
      <c r="BT2508" s="63"/>
      <c r="BU2508" s="63"/>
      <c r="BV2508" s="63"/>
      <c r="BW2508" s="63"/>
      <c r="BX2508" s="63"/>
      <c r="BY2508" s="63"/>
      <c r="BZ2508" s="63"/>
      <c r="CA2508" s="63"/>
      <c r="CB2508" s="63"/>
      <c r="CC2508" s="63"/>
      <c r="CD2508" s="63"/>
      <c r="CE2508" s="63"/>
      <c r="CF2508" s="63"/>
      <c r="CG2508" s="63"/>
      <c r="CH2508" s="63"/>
      <c r="CI2508" s="63"/>
      <c r="CJ2508" s="63"/>
      <c r="CK2508" s="63"/>
      <c r="CL2508" s="63"/>
      <c r="CM2508" s="63"/>
      <c r="CN2508" s="63"/>
      <c r="CO2508" s="63"/>
      <c r="CP2508" s="63"/>
      <c r="CR2508" s="227"/>
      <c r="CS2508" s="74"/>
    </row>
    <row r="2509" spans="1:97" s="72" customFormat="1" ht="75.75" customHeight="1">
      <c r="A2509" s="63"/>
      <c r="B2509" s="63"/>
      <c r="C2509" s="63"/>
      <c r="D2509" s="63"/>
      <c r="E2509" s="63"/>
      <c r="F2509" s="63"/>
      <c r="G2509" s="63"/>
      <c r="H2509" s="63"/>
      <c r="I2509" s="63"/>
      <c r="J2509" s="63"/>
      <c r="K2509" s="63"/>
      <c r="L2509" s="63"/>
      <c r="M2509" s="63"/>
      <c r="N2509" s="63"/>
      <c r="O2509" s="63"/>
      <c r="P2509" s="63"/>
      <c r="Q2509" s="63"/>
      <c r="R2509" s="63"/>
      <c r="S2509" s="63"/>
      <c r="T2509" s="63"/>
      <c r="U2509" s="63"/>
      <c r="V2509" s="63"/>
      <c r="W2509" s="63"/>
      <c r="X2509" s="63"/>
      <c r="Y2509" s="63"/>
      <c r="Z2509" s="63"/>
      <c r="AA2509" s="63"/>
      <c r="AB2509" s="63"/>
      <c r="AC2509" s="63"/>
      <c r="AD2509" s="63"/>
      <c r="AE2509" s="63"/>
      <c r="AF2509" s="63"/>
      <c r="AG2509" s="63"/>
      <c r="AH2509" s="63"/>
      <c r="AI2509" s="63"/>
      <c r="AJ2509" s="63"/>
      <c r="AK2509" s="63"/>
      <c r="AL2509" s="63"/>
      <c r="AM2509" s="63"/>
      <c r="AN2509" s="63"/>
      <c r="AO2509" s="63"/>
      <c r="AP2509" s="63"/>
      <c r="AQ2509" s="63"/>
      <c r="AR2509" s="63"/>
      <c r="AS2509" s="63"/>
      <c r="AT2509" s="63"/>
      <c r="AU2509" s="63"/>
      <c r="AV2509" s="63"/>
      <c r="AW2509" s="63"/>
      <c r="AX2509" s="63"/>
      <c r="AY2509" s="63"/>
      <c r="AZ2509" s="63"/>
      <c r="BA2509" s="63"/>
      <c r="BB2509" s="63"/>
      <c r="BC2509" s="63"/>
      <c r="BD2509" s="63"/>
      <c r="BE2509" s="63"/>
      <c r="BF2509" s="63"/>
      <c r="BG2509" s="63"/>
      <c r="BH2509" s="63"/>
      <c r="BI2509" s="63"/>
      <c r="BJ2509" s="63"/>
      <c r="BK2509" s="63"/>
      <c r="BL2509" s="63"/>
      <c r="BM2509" s="63"/>
      <c r="BN2509" s="63"/>
      <c r="BO2509" s="63"/>
      <c r="BP2509" s="63"/>
      <c r="BQ2509" s="63"/>
      <c r="BR2509" s="63"/>
      <c r="BS2509" s="63"/>
      <c r="BT2509" s="63"/>
      <c r="BU2509" s="63"/>
      <c r="BV2509" s="63"/>
      <c r="BW2509" s="63"/>
      <c r="BX2509" s="63"/>
      <c r="BY2509" s="63"/>
      <c r="BZ2509" s="63"/>
      <c r="CA2509" s="63"/>
      <c r="CB2509" s="63"/>
      <c r="CC2509" s="63"/>
      <c r="CD2509" s="63"/>
      <c r="CE2509" s="63"/>
      <c r="CF2509" s="63"/>
      <c r="CG2509" s="63"/>
      <c r="CH2509" s="63"/>
      <c r="CI2509" s="63"/>
      <c r="CJ2509" s="63"/>
      <c r="CK2509" s="63"/>
      <c r="CL2509" s="63"/>
      <c r="CM2509" s="63"/>
      <c r="CN2509" s="63"/>
      <c r="CO2509" s="63"/>
      <c r="CP2509" s="63"/>
      <c r="CR2509" s="227"/>
      <c r="CS2509" s="74"/>
    </row>
    <row r="2510" spans="1:97" s="72" customFormat="1" ht="75.75" customHeight="1">
      <c r="A2510" s="63"/>
      <c r="B2510" s="63"/>
      <c r="C2510" s="63"/>
      <c r="D2510" s="63"/>
      <c r="E2510" s="63"/>
      <c r="F2510" s="63"/>
      <c r="G2510" s="63"/>
      <c r="H2510" s="63"/>
      <c r="I2510" s="63"/>
      <c r="J2510" s="63"/>
      <c r="K2510" s="63"/>
      <c r="L2510" s="63"/>
      <c r="M2510" s="63"/>
      <c r="N2510" s="63"/>
      <c r="O2510" s="63"/>
      <c r="P2510" s="63"/>
      <c r="Q2510" s="63"/>
      <c r="R2510" s="63"/>
      <c r="S2510" s="63"/>
      <c r="T2510" s="63"/>
      <c r="U2510" s="63"/>
      <c r="V2510" s="63"/>
      <c r="W2510" s="63"/>
      <c r="X2510" s="63"/>
      <c r="Y2510" s="63"/>
      <c r="Z2510" s="63"/>
      <c r="AA2510" s="63"/>
      <c r="AB2510" s="63"/>
      <c r="AC2510" s="63"/>
      <c r="AD2510" s="63"/>
      <c r="AE2510" s="63"/>
      <c r="AF2510" s="63"/>
      <c r="AG2510" s="63"/>
      <c r="AH2510" s="63"/>
      <c r="AI2510" s="63"/>
      <c r="AJ2510" s="63"/>
      <c r="AK2510" s="63"/>
      <c r="AL2510" s="63"/>
      <c r="AM2510" s="63"/>
      <c r="AN2510" s="63"/>
      <c r="AO2510" s="63"/>
      <c r="AP2510" s="63"/>
      <c r="AQ2510" s="63"/>
      <c r="AR2510" s="63"/>
      <c r="AS2510" s="63"/>
      <c r="AT2510" s="63"/>
      <c r="AU2510" s="63"/>
      <c r="AV2510" s="63"/>
      <c r="AW2510" s="63"/>
      <c r="AX2510" s="63"/>
      <c r="AY2510" s="63"/>
      <c r="AZ2510" s="63"/>
      <c r="BA2510" s="63"/>
      <c r="BB2510" s="63"/>
      <c r="BC2510" s="63"/>
      <c r="BD2510" s="63"/>
      <c r="BE2510" s="63"/>
      <c r="BF2510" s="63"/>
      <c r="BG2510" s="63"/>
      <c r="BH2510" s="63"/>
      <c r="BI2510" s="63"/>
      <c r="BJ2510" s="63"/>
      <c r="BK2510" s="63"/>
      <c r="BL2510" s="63"/>
      <c r="BM2510" s="63"/>
      <c r="BN2510" s="63"/>
      <c r="BO2510" s="63"/>
      <c r="BP2510" s="63"/>
      <c r="BQ2510" s="63"/>
      <c r="BR2510" s="63"/>
      <c r="BS2510" s="63"/>
      <c r="BT2510" s="63"/>
      <c r="BU2510" s="63"/>
      <c r="BV2510" s="63"/>
      <c r="BW2510" s="63"/>
      <c r="BX2510" s="63"/>
      <c r="BY2510" s="63"/>
      <c r="BZ2510" s="63"/>
      <c r="CA2510" s="63"/>
      <c r="CB2510" s="63"/>
      <c r="CC2510" s="63"/>
      <c r="CD2510" s="63"/>
      <c r="CE2510" s="63"/>
      <c r="CF2510" s="63"/>
      <c r="CG2510" s="63"/>
      <c r="CH2510" s="63"/>
      <c r="CI2510" s="63"/>
      <c r="CJ2510" s="63"/>
      <c r="CK2510" s="63"/>
      <c r="CL2510" s="63"/>
      <c r="CM2510" s="63"/>
      <c r="CN2510" s="63"/>
      <c r="CO2510" s="63"/>
      <c r="CP2510" s="63"/>
      <c r="CR2510" s="227"/>
      <c r="CS2510" s="74"/>
    </row>
    <row r="2511" spans="1:97" s="72" customFormat="1" ht="75.75" customHeight="1">
      <c r="A2511" s="63"/>
      <c r="B2511" s="63"/>
      <c r="C2511" s="63"/>
      <c r="D2511" s="63"/>
      <c r="E2511" s="63"/>
      <c r="F2511" s="63"/>
      <c r="G2511" s="63"/>
      <c r="H2511" s="63"/>
      <c r="I2511" s="63"/>
      <c r="J2511" s="63"/>
      <c r="K2511" s="63"/>
      <c r="L2511" s="63"/>
      <c r="M2511" s="63"/>
      <c r="N2511" s="63"/>
      <c r="O2511" s="63"/>
      <c r="P2511" s="63"/>
      <c r="Q2511" s="63"/>
      <c r="R2511" s="63"/>
      <c r="S2511" s="63"/>
      <c r="T2511" s="63"/>
      <c r="U2511" s="63"/>
      <c r="V2511" s="63"/>
      <c r="W2511" s="63"/>
      <c r="X2511" s="63"/>
      <c r="Y2511" s="63"/>
      <c r="Z2511" s="63"/>
      <c r="AA2511" s="63"/>
      <c r="AB2511" s="63"/>
      <c r="AC2511" s="63"/>
      <c r="AD2511" s="63"/>
      <c r="AE2511" s="63"/>
      <c r="AF2511" s="63"/>
      <c r="AG2511" s="63"/>
      <c r="AH2511" s="63"/>
      <c r="AI2511" s="63"/>
      <c r="AJ2511" s="63"/>
      <c r="AK2511" s="63"/>
      <c r="AL2511" s="63"/>
      <c r="AM2511" s="63"/>
      <c r="AN2511" s="63"/>
      <c r="AO2511" s="63"/>
      <c r="AP2511" s="63"/>
      <c r="AQ2511" s="63"/>
      <c r="AR2511" s="63"/>
      <c r="AS2511" s="63"/>
      <c r="AT2511" s="63"/>
      <c r="AU2511" s="63"/>
      <c r="AV2511" s="63"/>
      <c r="AW2511" s="63"/>
      <c r="AX2511" s="63"/>
      <c r="AY2511" s="63"/>
      <c r="AZ2511" s="63"/>
      <c r="BA2511" s="63"/>
      <c r="BB2511" s="63"/>
      <c r="BC2511" s="63"/>
      <c r="BD2511" s="63"/>
      <c r="BE2511" s="63"/>
      <c r="BF2511" s="63"/>
      <c r="BG2511" s="63"/>
      <c r="BH2511" s="63"/>
      <c r="BI2511" s="63"/>
      <c r="BJ2511" s="63"/>
      <c r="BK2511" s="63"/>
      <c r="BL2511" s="63"/>
      <c r="BM2511" s="63"/>
      <c r="BN2511" s="63"/>
      <c r="BO2511" s="63"/>
      <c r="BP2511" s="63"/>
      <c r="BQ2511" s="63"/>
      <c r="BR2511" s="63"/>
      <c r="BS2511" s="63"/>
      <c r="BT2511" s="63"/>
      <c r="BU2511" s="63"/>
      <c r="BV2511" s="63"/>
      <c r="BW2511" s="63"/>
      <c r="BX2511" s="63"/>
      <c r="BY2511" s="63"/>
      <c r="BZ2511" s="63"/>
      <c r="CA2511" s="63"/>
      <c r="CB2511" s="63"/>
      <c r="CC2511" s="63"/>
      <c r="CD2511" s="63"/>
      <c r="CE2511" s="63"/>
      <c r="CF2511" s="63"/>
      <c r="CG2511" s="63"/>
      <c r="CH2511" s="63"/>
      <c r="CI2511" s="63"/>
      <c r="CJ2511" s="63"/>
      <c r="CK2511" s="63"/>
      <c r="CL2511" s="63"/>
      <c r="CM2511" s="63"/>
      <c r="CN2511" s="63"/>
      <c r="CO2511" s="63"/>
      <c r="CP2511" s="63"/>
      <c r="CR2511" s="227"/>
      <c r="CS2511" s="74"/>
    </row>
    <row r="2512" spans="1:97" s="72" customFormat="1" ht="75.75" customHeight="1">
      <c r="A2512" s="63"/>
      <c r="B2512" s="63"/>
      <c r="C2512" s="63"/>
      <c r="D2512" s="63"/>
      <c r="E2512" s="63"/>
      <c r="F2512" s="63"/>
      <c r="G2512" s="63"/>
      <c r="H2512" s="63"/>
      <c r="I2512" s="63"/>
      <c r="J2512" s="63"/>
      <c r="K2512" s="63"/>
      <c r="L2512" s="63"/>
      <c r="M2512" s="63"/>
      <c r="N2512" s="63"/>
      <c r="O2512" s="63"/>
      <c r="P2512" s="63"/>
      <c r="Q2512" s="63"/>
      <c r="R2512" s="63"/>
      <c r="S2512" s="63"/>
      <c r="T2512" s="63"/>
      <c r="U2512" s="63"/>
      <c r="V2512" s="63"/>
      <c r="W2512" s="63"/>
      <c r="X2512" s="63"/>
      <c r="Y2512" s="63"/>
      <c r="Z2512" s="63"/>
      <c r="AA2512" s="63"/>
      <c r="AB2512" s="63"/>
      <c r="AC2512" s="63"/>
      <c r="AD2512" s="63"/>
      <c r="AE2512" s="63"/>
      <c r="AF2512" s="63"/>
      <c r="AG2512" s="63"/>
      <c r="AH2512" s="63"/>
      <c r="AI2512" s="63"/>
      <c r="AJ2512" s="63"/>
      <c r="AK2512" s="63"/>
      <c r="AL2512" s="63"/>
      <c r="AM2512" s="63"/>
      <c r="AN2512" s="63"/>
      <c r="AO2512" s="63"/>
      <c r="AP2512" s="63"/>
      <c r="AQ2512" s="63"/>
      <c r="AR2512" s="63"/>
      <c r="AS2512" s="63"/>
      <c r="AT2512" s="63"/>
      <c r="AU2512" s="63"/>
      <c r="AV2512" s="63"/>
      <c r="AW2512" s="63"/>
      <c r="AX2512" s="63"/>
      <c r="AY2512" s="63"/>
      <c r="AZ2512" s="63"/>
      <c r="BA2512" s="63"/>
      <c r="BB2512" s="63"/>
      <c r="BC2512" s="63"/>
      <c r="BD2512" s="63"/>
      <c r="BE2512" s="63"/>
      <c r="BF2512" s="63"/>
      <c r="BG2512" s="63"/>
      <c r="BH2512" s="63"/>
      <c r="BI2512" s="63"/>
      <c r="BJ2512" s="63"/>
      <c r="BK2512" s="63"/>
      <c r="BL2512" s="63"/>
      <c r="BM2512" s="63"/>
      <c r="BN2512" s="63"/>
      <c r="BO2512" s="63"/>
      <c r="BP2512" s="63"/>
      <c r="BQ2512" s="63"/>
      <c r="BR2512" s="63"/>
      <c r="BS2512" s="63"/>
      <c r="BT2512" s="63"/>
      <c r="BU2512" s="63"/>
      <c r="BV2512" s="63"/>
      <c r="BW2512" s="63"/>
      <c r="BX2512" s="63"/>
      <c r="BY2512" s="63"/>
      <c r="BZ2512" s="63"/>
      <c r="CA2512" s="63"/>
      <c r="CB2512" s="63"/>
      <c r="CC2512" s="63"/>
      <c r="CD2512" s="63"/>
      <c r="CE2512" s="63"/>
      <c r="CF2512" s="63"/>
      <c r="CG2512" s="63"/>
      <c r="CH2512" s="63"/>
      <c r="CI2512" s="63"/>
      <c r="CJ2512" s="63"/>
      <c r="CK2512" s="63"/>
      <c r="CL2512" s="63"/>
      <c r="CM2512" s="63"/>
      <c r="CN2512" s="63"/>
      <c r="CO2512" s="63"/>
      <c r="CP2512" s="63"/>
      <c r="CR2512" s="227"/>
      <c r="CS2512" s="74"/>
    </row>
    <row r="2513" spans="1:97" s="72" customFormat="1" ht="75.75" customHeight="1">
      <c r="A2513" s="63"/>
      <c r="B2513" s="63"/>
      <c r="C2513" s="63"/>
      <c r="D2513" s="63"/>
      <c r="E2513" s="63"/>
      <c r="F2513" s="63"/>
      <c r="G2513" s="63"/>
      <c r="H2513" s="63"/>
      <c r="I2513" s="63"/>
      <c r="J2513" s="63"/>
      <c r="K2513" s="63"/>
      <c r="L2513" s="63"/>
      <c r="M2513" s="63"/>
      <c r="N2513" s="63"/>
      <c r="O2513" s="63"/>
      <c r="P2513" s="63"/>
      <c r="Q2513" s="63"/>
      <c r="R2513" s="63"/>
      <c r="S2513" s="63"/>
      <c r="T2513" s="63"/>
      <c r="U2513" s="63"/>
      <c r="V2513" s="63"/>
      <c r="W2513" s="63"/>
      <c r="X2513" s="63"/>
      <c r="Y2513" s="63"/>
      <c r="Z2513" s="63"/>
      <c r="AA2513" s="63"/>
      <c r="AB2513" s="63"/>
      <c r="AC2513" s="63"/>
      <c r="AD2513" s="63"/>
      <c r="AE2513" s="63"/>
      <c r="AF2513" s="63"/>
      <c r="AG2513" s="63"/>
      <c r="AH2513" s="63"/>
      <c r="AI2513" s="63"/>
      <c r="AJ2513" s="63"/>
      <c r="AK2513" s="63"/>
      <c r="AL2513" s="63"/>
      <c r="AM2513" s="63"/>
      <c r="AN2513" s="63"/>
      <c r="AO2513" s="63"/>
      <c r="AP2513" s="63"/>
      <c r="AQ2513" s="63"/>
      <c r="AR2513" s="63"/>
      <c r="AS2513" s="63"/>
      <c r="AT2513" s="63"/>
      <c r="AU2513" s="63"/>
      <c r="AV2513" s="63"/>
      <c r="AW2513" s="63"/>
      <c r="AX2513" s="63"/>
      <c r="AY2513" s="63"/>
      <c r="AZ2513" s="63"/>
      <c r="BA2513" s="63"/>
      <c r="BB2513" s="63"/>
      <c r="BC2513" s="63"/>
      <c r="BD2513" s="63"/>
      <c r="BE2513" s="63"/>
      <c r="BF2513" s="63"/>
      <c r="BG2513" s="63"/>
      <c r="BH2513" s="63"/>
      <c r="BI2513" s="63"/>
      <c r="BJ2513" s="63"/>
      <c r="BK2513" s="63"/>
      <c r="BL2513" s="63"/>
      <c r="BM2513" s="63"/>
      <c r="BN2513" s="63"/>
      <c r="BO2513" s="63"/>
      <c r="BP2513" s="63"/>
      <c r="BQ2513" s="63"/>
      <c r="BR2513" s="63"/>
      <c r="BS2513" s="63"/>
      <c r="BT2513" s="63"/>
      <c r="BU2513" s="63"/>
      <c r="BV2513" s="63"/>
      <c r="BW2513" s="63"/>
      <c r="BX2513" s="63"/>
      <c r="BY2513" s="63"/>
      <c r="BZ2513" s="63"/>
      <c r="CA2513" s="63"/>
      <c r="CB2513" s="63"/>
      <c r="CC2513" s="63"/>
      <c r="CD2513" s="63"/>
      <c r="CE2513" s="63"/>
      <c r="CF2513" s="63"/>
      <c r="CG2513" s="63"/>
      <c r="CH2513" s="63"/>
      <c r="CI2513" s="63"/>
      <c r="CJ2513" s="63"/>
      <c r="CK2513" s="63"/>
      <c r="CL2513" s="63"/>
      <c r="CM2513" s="63"/>
      <c r="CN2513" s="63"/>
      <c r="CO2513" s="63"/>
      <c r="CP2513" s="63"/>
      <c r="CR2513" s="227"/>
      <c r="CS2513" s="74"/>
    </row>
    <row r="2514" spans="1:97" s="72" customFormat="1" ht="75.75" customHeight="1">
      <c r="A2514" s="63"/>
      <c r="B2514" s="63"/>
      <c r="C2514" s="63"/>
      <c r="D2514" s="63"/>
      <c r="E2514" s="63"/>
      <c r="F2514" s="63"/>
      <c r="G2514" s="63"/>
      <c r="H2514" s="63"/>
      <c r="I2514" s="63"/>
      <c r="J2514" s="63"/>
      <c r="K2514" s="63"/>
      <c r="L2514" s="63"/>
      <c r="M2514" s="63"/>
      <c r="N2514" s="63"/>
      <c r="O2514" s="63"/>
      <c r="P2514" s="63"/>
      <c r="Q2514" s="63"/>
      <c r="R2514" s="63"/>
      <c r="S2514" s="63"/>
      <c r="T2514" s="63"/>
      <c r="U2514" s="63"/>
      <c r="V2514" s="63"/>
      <c r="W2514" s="63"/>
      <c r="X2514" s="63"/>
      <c r="Y2514" s="63"/>
      <c r="Z2514" s="63"/>
      <c r="AA2514" s="63"/>
      <c r="AB2514" s="63"/>
      <c r="AC2514" s="63"/>
      <c r="AD2514" s="63"/>
      <c r="AE2514" s="63"/>
      <c r="AF2514" s="63"/>
      <c r="AG2514" s="63"/>
      <c r="AH2514" s="63"/>
      <c r="AI2514" s="63"/>
      <c r="AJ2514" s="63"/>
      <c r="AK2514" s="63"/>
      <c r="AL2514" s="63"/>
      <c r="AM2514" s="63"/>
      <c r="AN2514" s="63"/>
      <c r="AO2514" s="63"/>
      <c r="AP2514" s="63"/>
      <c r="AQ2514" s="63"/>
      <c r="AR2514" s="63"/>
      <c r="AS2514" s="63"/>
      <c r="AT2514" s="63"/>
      <c r="AU2514" s="63"/>
      <c r="AV2514" s="63"/>
      <c r="AW2514" s="63"/>
      <c r="AX2514" s="63"/>
      <c r="AY2514" s="63"/>
      <c r="AZ2514" s="63"/>
      <c r="BA2514" s="63"/>
      <c r="BB2514" s="63"/>
      <c r="BC2514" s="63"/>
      <c r="BD2514" s="63"/>
      <c r="BE2514" s="63"/>
      <c r="BF2514" s="63"/>
      <c r="BG2514" s="63"/>
      <c r="BH2514" s="63"/>
      <c r="BI2514" s="63"/>
      <c r="BJ2514" s="63"/>
      <c r="BK2514" s="63"/>
      <c r="BL2514" s="63"/>
      <c r="BM2514" s="63"/>
      <c r="BN2514" s="63"/>
      <c r="BO2514" s="63"/>
      <c r="BP2514" s="63"/>
      <c r="BQ2514" s="63"/>
      <c r="BR2514" s="63"/>
      <c r="BS2514" s="63"/>
      <c r="BT2514" s="63"/>
      <c r="BU2514" s="63"/>
      <c r="BV2514" s="63"/>
      <c r="BW2514" s="63"/>
      <c r="BX2514" s="63"/>
      <c r="BY2514" s="63"/>
      <c r="BZ2514" s="63"/>
      <c r="CA2514" s="63"/>
      <c r="CB2514" s="63"/>
      <c r="CC2514" s="63"/>
      <c r="CD2514" s="63"/>
      <c r="CE2514" s="63"/>
      <c r="CF2514" s="63"/>
      <c r="CG2514" s="63"/>
      <c r="CH2514" s="63"/>
      <c r="CI2514" s="63"/>
      <c r="CJ2514" s="63"/>
      <c r="CK2514" s="63"/>
      <c r="CL2514" s="63"/>
      <c r="CM2514" s="63"/>
      <c r="CN2514" s="63"/>
      <c r="CO2514" s="63"/>
      <c r="CP2514" s="63"/>
      <c r="CR2514" s="227"/>
      <c r="CS2514" s="74"/>
    </row>
    <row r="2515" spans="1:97" s="72" customFormat="1" ht="75.75" customHeight="1">
      <c r="A2515" s="63"/>
      <c r="B2515" s="63"/>
      <c r="C2515" s="63"/>
      <c r="D2515" s="63"/>
      <c r="E2515" s="63"/>
      <c r="F2515" s="63"/>
      <c r="G2515" s="63"/>
      <c r="H2515" s="63"/>
      <c r="I2515" s="63"/>
      <c r="J2515" s="63"/>
      <c r="K2515" s="63"/>
      <c r="L2515" s="63"/>
      <c r="M2515" s="63"/>
      <c r="N2515" s="63"/>
      <c r="O2515" s="63"/>
      <c r="P2515" s="63"/>
      <c r="Q2515" s="63"/>
      <c r="R2515" s="63"/>
      <c r="S2515" s="63"/>
      <c r="T2515" s="63"/>
      <c r="U2515" s="63"/>
      <c r="V2515" s="63"/>
      <c r="W2515" s="63"/>
      <c r="X2515" s="63"/>
      <c r="Y2515" s="63"/>
      <c r="Z2515" s="63"/>
      <c r="AA2515" s="63"/>
      <c r="AB2515" s="63"/>
      <c r="AC2515" s="63"/>
      <c r="AD2515" s="63"/>
      <c r="AE2515" s="63"/>
      <c r="AF2515" s="63"/>
      <c r="AG2515" s="63"/>
      <c r="AH2515" s="63"/>
      <c r="AI2515" s="63"/>
      <c r="AJ2515" s="63"/>
      <c r="AK2515" s="63"/>
      <c r="AL2515" s="63"/>
      <c r="AM2515" s="63"/>
      <c r="AN2515" s="63"/>
      <c r="AO2515" s="63"/>
      <c r="AP2515" s="63"/>
      <c r="AQ2515" s="63"/>
      <c r="AR2515" s="63"/>
      <c r="AS2515" s="63"/>
      <c r="AT2515" s="63"/>
      <c r="AU2515" s="63"/>
      <c r="AV2515" s="63"/>
      <c r="AW2515" s="63"/>
      <c r="AX2515" s="63"/>
      <c r="AY2515" s="63"/>
      <c r="AZ2515" s="63"/>
      <c r="BA2515" s="63"/>
      <c r="BB2515" s="63"/>
      <c r="BC2515" s="63"/>
      <c r="BD2515" s="63"/>
      <c r="BE2515" s="63"/>
      <c r="BF2515" s="63"/>
      <c r="BG2515" s="63"/>
      <c r="BH2515" s="63"/>
      <c r="BI2515" s="63"/>
      <c r="BJ2515" s="63"/>
      <c r="BK2515" s="63"/>
      <c r="BL2515" s="63"/>
      <c r="BM2515" s="63"/>
      <c r="BN2515" s="63"/>
      <c r="BO2515" s="63"/>
      <c r="BP2515" s="63"/>
      <c r="BQ2515" s="63"/>
      <c r="BR2515" s="63"/>
      <c r="BS2515" s="63"/>
      <c r="BT2515" s="63"/>
      <c r="BU2515" s="63"/>
      <c r="BV2515" s="63"/>
      <c r="BW2515" s="63"/>
      <c r="BX2515" s="63"/>
      <c r="BY2515" s="63"/>
      <c r="BZ2515" s="63"/>
      <c r="CA2515" s="63"/>
      <c r="CB2515" s="63"/>
      <c r="CC2515" s="63"/>
      <c r="CD2515" s="63"/>
      <c r="CE2515" s="63"/>
      <c r="CF2515" s="63"/>
      <c r="CG2515" s="63"/>
      <c r="CH2515" s="63"/>
      <c r="CI2515" s="63"/>
      <c r="CJ2515" s="63"/>
      <c r="CK2515" s="63"/>
      <c r="CL2515" s="63"/>
      <c r="CM2515" s="63"/>
      <c r="CN2515" s="63"/>
      <c r="CO2515" s="63"/>
      <c r="CP2515" s="63"/>
      <c r="CR2515" s="227"/>
      <c r="CS2515" s="74"/>
    </row>
    <row r="2516" spans="1:97" s="72" customFormat="1" ht="75.75" customHeight="1">
      <c r="A2516" s="63"/>
      <c r="B2516" s="63"/>
      <c r="C2516" s="63"/>
      <c r="D2516" s="63"/>
      <c r="E2516" s="63"/>
      <c r="F2516" s="63"/>
      <c r="G2516" s="63"/>
      <c r="H2516" s="63"/>
      <c r="I2516" s="63"/>
      <c r="J2516" s="63"/>
      <c r="K2516" s="63"/>
      <c r="L2516" s="63"/>
      <c r="M2516" s="63"/>
      <c r="N2516" s="63"/>
      <c r="O2516" s="63"/>
      <c r="P2516" s="63"/>
      <c r="Q2516" s="63"/>
      <c r="R2516" s="63"/>
      <c r="S2516" s="63"/>
      <c r="T2516" s="63"/>
      <c r="U2516" s="63"/>
      <c r="V2516" s="63"/>
      <c r="W2516" s="63"/>
      <c r="X2516" s="63"/>
      <c r="Y2516" s="63"/>
      <c r="Z2516" s="63"/>
      <c r="AA2516" s="63"/>
      <c r="AB2516" s="63"/>
      <c r="AC2516" s="63"/>
      <c r="AD2516" s="63"/>
      <c r="AE2516" s="63"/>
      <c r="AF2516" s="63"/>
      <c r="AG2516" s="63"/>
      <c r="AH2516" s="63"/>
      <c r="AI2516" s="63"/>
      <c r="AJ2516" s="63"/>
      <c r="AK2516" s="63"/>
      <c r="AL2516" s="63"/>
      <c r="AM2516" s="63"/>
      <c r="AN2516" s="63"/>
      <c r="AO2516" s="63"/>
      <c r="AP2516" s="63"/>
      <c r="AQ2516" s="63"/>
      <c r="AR2516" s="63"/>
      <c r="AS2516" s="63"/>
      <c r="AT2516" s="63"/>
      <c r="AU2516" s="63"/>
      <c r="AV2516" s="63"/>
      <c r="AW2516" s="63"/>
      <c r="AX2516" s="63"/>
      <c r="AY2516" s="63"/>
      <c r="AZ2516" s="63"/>
      <c r="BA2516" s="63"/>
      <c r="BB2516" s="63"/>
      <c r="BC2516" s="63"/>
      <c r="BD2516" s="63"/>
      <c r="BE2516" s="63"/>
      <c r="BF2516" s="63"/>
      <c r="BG2516" s="63"/>
      <c r="BH2516" s="63"/>
      <c r="BI2516" s="63"/>
      <c r="BJ2516" s="63"/>
      <c r="BK2516" s="63"/>
      <c r="BL2516" s="63"/>
      <c r="BM2516" s="63"/>
      <c r="BN2516" s="63"/>
      <c r="BO2516" s="63"/>
      <c r="BP2516" s="63"/>
      <c r="BQ2516" s="63"/>
      <c r="BR2516" s="63"/>
      <c r="BS2516" s="63"/>
      <c r="BT2516" s="63"/>
      <c r="BU2516" s="63"/>
      <c r="BV2516" s="63"/>
      <c r="BW2516" s="63"/>
      <c r="BX2516" s="63"/>
      <c r="BY2516" s="63"/>
      <c r="BZ2516" s="63"/>
      <c r="CA2516" s="63"/>
      <c r="CB2516" s="63"/>
      <c r="CC2516" s="63"/>
      <c r="CD2516" s="63"/>
      <c r="CE2516" s="63"/>
      <c r="CF2516" s="63"/>
      <c r="CG2516" s="63"/>
      <c r="CH2516" s="63"/>
      <c r="CI2516" s="63"/>
      <c r="CJ2516" s="63"/>
      <c r="CK2516" s="63"/>
      <c r="CL2516" s="63"/>
      <c r="CM2516" s="63"/>
      <c r="CN2516" s="63"/>
      <c r="CO2516" s="63"/>
      <c r="CP2516" s="63"/>
      <c r="CR2516" s="227"/>
      <c r="CS2516" s="74"/>
    </row>
    <row r="2517" spans="1:97" s="72" customFormat="1" ht="75.75" customHeight="1">
      <c r="A2517" s="63"/>
      <c r="B2517" s="63"/>
      <c r="C2517" s="63"/>
      <c r="D2517" s="63"/>
      <c r="E2517" s="63"/>
      <c r="F2517" s="63"/>
      <c r="G2517" s="63"/>
      <c r="H2517" s="63"/>
      <c r="I2517" s="63"/>
      <c r="J2517" s="63"/>
      <c r="K2517" s="63"/>
      <c r="L2517" s="63"/>
      <c r="M2517" s="63"/>
      <c r="N2517" s="63"/>
      <c r="O2517" s="63"/>
      <c r="P2517" s="63"/>
      <c r="Q2517" s="63"/>
      <c r="R2517" s="63"/>
      <c r="S2517" s="63"/>
      <c r="T2517" s="63"/>
      <c r="U2517" s="63"/>
      <c r="V2517" s="63"/>
      <c r="W2517" s="63"/>
      <c r="X2517" s="63"/>
      <c r="Y2517" s="63"/>
      <c r="Z2517" s="63"/>
      <c r="AA2517" s="63"/>
      <c r="AB2517" s="63"/>
      <c r="AC2517" s="63"/>
      <c r="AD2517" s="63"/>
      <c r="AE2517" s="63"/>
      <c r="AF2517" s="63"/>
      <c r="AG2517" s="63"/>
      <c r="AH2517" s="63"/>
      <c r="AI2517" s="63"/>
      <c r="AJ2517" s="63"/>
      <c r="AK2517" s="63"/>
      <c r="AL2517" s="63"/>
      <c r="AM2517" s="63"/>
      <c r="AN2517" s="63"/>
      <c r="AO2517" s="63"/>
      <c r="AP2517" s="63"/>
      <c r="AQ2517" s="63"/>
      <c r="AR2517" s="63"/>
      <c r="AS2517" s="63"/>
      <c r="AT2517" s="63"/>
      <c r="AU2517" s="63"/>
      <c r="AV2517" s="63"/>
      <c r="AW2517" s="63"/>
      <c r="AX2517" s="63"/>
      <c r="AY2517" s="63"/>
      <c r="AZ2517" s="63"/>
      <c r="BA2517" s="63"/>
      <c r="BB2517" s="63"/>
      <c r="BC2517" s="63"/>
      <c r="BD2517" s="63"/>
      <c r="BE2517" s="63"/>
      <c r="BF2517" s="63"/>
      <c r="BG2517" s="63"/>
      <c r="BH2517" s="63"/>
      <c r="BI2517" s="63"/>
      <c r="BJ2517" s="63"/>
      <c r="BK2517" s="63"/>
      <c r="BL2517" s="63"/>
      <c r="BM2517" s="63"/>
      <c r="BN2517" s="63"/>
      <c r="BO2517" s="63"/>
      <c r="BP2517" s="63"/>
      <c r="BQ2517" s="63"/>
      <c r="BR2517" s="63"/>
      <c r="BS2517" s="63"/>
      <c r="BT2517" s="63"/>
      <c r="BU2517" s="63"/>
      <c r="BV2517" s="63"/>
      <c r="BW2517" s="63"/>
      <c r="BX2517" s="63"/>
      <c r="BY2517" s="63"/>
      <c r="BZ2517" s="63"/>
      <c r="CA2517" s="63"/>
      <c r="CB2517" s="63"/>
      <c r="CC2517" s="63"/>
      <c r="CD2517" s="63"/>
      <c r="CE2517" s="63"/>
      <c r="CF2517" s="63"/>
      <c r="CG2517" s="63"/>
      <c r="CH2517" s="63"/>
      <c r="CI2517" s="63"/>
      <c r="CJ2517" s="63"/>
      <c r="CK2517" s="63"/>
      <c r="CL2517" s="63"/>
      <c r="CM2517" s="63"/>
      <c r="CN2517" s="63"/>
      <c r="CO2517" s="63"/>
      <c r="CP2517" s="63"/>
      <c r="CR2517" s="227"/>
      <c r="CS2517" s="74"/>
    </row>
    <row r="2518" spans="1:97" s="72" customFormat="1" ht="75.75" customHeight="1">
      <c r="A2518" s="63"/>
      <c r="B2518" s="63"/>
      <c r="C2518" s="63"/>
      <c r="D2518" s="63"/>
      <c r="E2518" s="63"/>
      <c r="F2518" s="63"/>
      <c r="G2518" s="63"/>
      <c r="H2518" s="63"/>
      <c r="I2518" s="63"/>
      <c r="J2518" s="63"/>
      <c r="K2518" s="63"/>
      <c r="L2518" s="63"/>
      <c r="M2518" s="63"/>
      <c r="N2518" s="63"/>
      <c r="O2518" s="63"/>
      <c r="P2518" s="63"/>
      <c r="Q2518" s="63"/>
      <c r="R2518" s="63"/>
      <c r="S2518" s="63"/>
      <c r="T2518" s="63"/>
      <c r="U2518" s="63"/>
      <c r="V2518" s="63"/>
      <c r="W2518" s="63"/>
      <c r="X2518" s="63"/>
      <c r="Y2518" s="63"/>
      <c r="Z2518" s="63"/>
      <c r="AA2518" s="63"/>
      <c r="AB2518" s="63"/>
      <c r="AC2518" s="63"/>
      <c r="AD2518" s="63"/>
      <c r="AE2518" s="63"/>
      <c r="AF2518" s="63"/>
      <c r="AG2518" s="63"/>
      <c r="AH2518" s="63"/>
      <c r="AI2518" s="63"/>
      <c r="AJ2518" s="63"/>
      <c r="AK2518" s="63"/>
      <c r="AL2518" s="63"/>
      <c r="AM2518" s="63"/>
      <c r="AN2518" s="63"/>
      <c r="AO2518" s="63"/>
      <c r="AP2518" s="63"/>
      <c r="AQ2518" s="63"/>
      <c r="AR2518" s="63"/>
      <c r="AS2518" s="63"/>
      <c r="AT2518" s="63"/>
      <c r="AU2518" s="63"/>
      <c r="AV2518" s="63"/>
      <c r="AW2518" s="63"/>
      <c r="AX2518" s="63"/>
      <c r="AY2518" s="63"/>
      <c r="AZ2518" s="63"/>
      <c r="BA2518" s="63"/>
      <c r="BB2518" s="63"/>
      <c r="BC2518" s="63"/>
      <c r="BD2518" s="63"/>
      <c r="BE2518" s="63"/>
      <c r="BF2518" s="63"/>
      <c r="BG2518" s="63"/>
      <c r="BH2518" s="63"/>
      <c r="BI2518" s="63"/>
      <c r="BJ2518" s="63"/>
      <c r="BK2518" s="63"/>
      <c r="BL2518" s="63"/>
      <c r="BM2518" s="63"/>
      <c r="BN2518" s="63"/>
      <c r="BO2518" s="63"/>
      <c r="BP2518" s="63"/>
      <c r="BQ2518" s="63"/>
      <c r="BR2518" s="63"/>
      <c r="BS2518" s="63"/>
      <c r="BT2518" s="63"/>
      <c r="BU2518" s="63"/>
      <c r="BV2518" s="63"/>
      <c r="BW2518" s="63"/>
      <c r="BX2518" s="63"/>
      <c r="BY2518" s="63"/>
      <c r="BZ2518" s="63"/>
      <c r="CA2518" s="63"/>
      <c r="CB2518" s="63"/>
      <c r="CC2518" s="63"/>
      <c r="CD2518" s="63"/>
      <c r="CE2518" s="63"/>
      <c r="CF2518" s="63"/>
      <c r="CG2518" s="63"/>
      <c r="CH2518" s="63"/>
      <c r="CI2518" s="63"/>
      <c r="CJ2518" s="63"/>
      <c r="CK2518" s="63"/>
      <c r="CL2518" s="63"/>
      <c r="CM2518" s="63"/>
      <c r="CN2518" s="63"/>
      <c r="CO2518" s="63"/>
      <c r="CP2518" s="63"/>
      <c r="CR2518" s="227"/>
      <c r="CS2518" s="74"/>
    </row>
    <row r="2519" spans="1:97" s="72" customFormat="1" ht="75.75" customHeight="1">
      <c r="A2519" s="63"/>
      <c r="B2519" s="63"/>
      <c r="C2519" s="63"/>
      <c r="D2519" s="63"/>
      <c r="E2519" s="63"/>
      <c r="F2519" s="63"/>
      <c r="G2519" s="63"/>
      <c r="H2519" s="63"/>
      <c r="I2519" s="63"/>
      <c r="J2519" s="63"/>
      <c r="K2519" s="63"/>
      <c r="L2519" s="63"/>
      <c r="M2519" s="63"/>
      <c r="N2519" s="63"/>
      <c r="O2519" s="63"/>
      <c r="P2519" s="63"/>
      <c r="Q2519" s="63"/>
      <c r="R2519" s="63"/>
      <c r="S2519" s="63"/>
      <c r="T2519" s="63"/>
      <c r="U2519" s="63"/>
      <c r="V2519" s="63"/>
      <c r="W2519" s="63"/>
      <c r="X2519" s="63"/>
      <c r="Y2519" s="63"/>
      <c r="Z2519" s="63"/>
      <c r="AA2519" s="63"/>
      <c r="AB2519" s="63"/>
      <c r="AC2519" s="63"/>
      <c r="AD2519" s="63"/>
      <c r="AE2519" s="63"/>
      <c r="AF2519" s="63"/>
      <c r="AG2519" s="63"/>
      <c r="AH2519" s="63"/>
      <c r="AI2519" s="63"/>
      <c r="AJ2519" s="63"/>
      <c r="AK2519" s="63"/>
      <c r="AL2519" s="63"/>
      <c r="AM2519" s="63"/>
      <c r="AN2519" s="63"/>
      <c r="AO2519" s="63"/>
      <c r="AP2519" s="63"/>
      <c r="AQ2519" s="63"/>
      <c r="AR2519" s="63"/>
      <c r="AS2519" s="63"/>
      <c r="AT2519" s="63"/>
      <c r="AU2519" s="63"/>
      <c r="AV2519" s="63"/>
      <c r="AW2519" s="63"/>
      <c r="AX2519" s="63"/>
      <c r="AY2519" s="63"/>
      <c r="AZ2519" s="63"/>
      <c r="BA2519" s="63"/>
      <c r="BB2519" s="63"/>
      <c r="BC2519" s="63"/>
      <c r="BD2519" s="63"/>
      <c r="BE2519" s="63"/>
      <c r="BF2519" s="63"/>
      <c r="BG2519" s="63"/>
      <c r="BH2519" s="63"/>
      <c r="BI2519" s="63"/>
      <c r="BJ2519" s="63"/>
      <c r="BK2519" s="63"/>
      <c r="BL2519" s="63"/>
      <c r="BM2519" s="63"/>
      <c r="BN2519" s="63"/>
      <c r="BO2519" s="63"/>
      <c r="BP2519" s="63"/>
      <c r="BQ2519" s="63"/>
      <c r="BR2519" s="63"/>
      <c r="BS2519" s="63"/>
      <c r="BT2519" s="63"/>
      <c r="BU2519" s="63"/>
      <c r="BV2519" s="63"/>
      <c r="BW2519" s="63"/>
      <c r="BX2519" s="63"/>
      <c r="BY2519" s="63"/>
      <c r="BZ2519" s="63"/>
      <c r="CA2519" s="63"/>
      <c r="CB2519" s="63"/>
      <c r="CC2519" s="63"/>
      <c r="CD2519" s="63"/>
      <c r="CE2519" s="63"/>
      <c r="CF2519" s="63"/>
      <c r="CG2519" s="63"/>
      <c r="CH2519" s="63"/>
      <c r="CI2519" s="63"/>
      <c r="CJ2519" s="63"/>
      <c r="CK2519" s="63"/>
      <c r="CL2519" s="63"/>
      <c r="CM2519" s="63"/>
      <c r="CN2519" s="63"/>
      <c r="CO2519" s="63"/>
      <c r="CP2519" s="63"/>
      <c r="CR2519" s="227"/>
      <c r="CS2519" s="74"/>
    </row>
    <row r="2520" spans="1:97" s="72" customFormat="1" ht="75.75" customHeight="1">
      <c r="A2520" s="63"/>
      <c r="B2520" s="63"/>
      <c r="C2520" s="63"/>
      <c r="D2520" s="63"/>
      <c r="E2520" s="63"/>
      <c r="F2520" s="63"/>
      <c r="G2520" s="63"/>
      <c r="H2520" s="63"/>
      <c r="I2520" s="63"/>
      <c r="J2520" s="63"/>
      <c r="K2520" s="63"/>
      <c r="L2520" s="63"/>
      <c r="M2520" s="63"/>
      <c r="N2520" s="63"/>
      <c r="O2520" s="63"/>
      <c r="P2520" s="63"/>
      <c r="Q2520" s="63"/>
      <c r="R2520" s="63"/>
      <c r="S2520" s="63"/>
      <c r="T2520" s="63"/>
      <c r="U2520" s="63"/>
      <c r="V2520" s="63"/>
      <c r="W2520" s="63"/>
      <c r="X2520" s="63"/>
      <c r="Y2520" s="63"/>
      <c r="Z2520" s="63"/>
      <c r="AA2520" s="63"/>
      <c r="AB2520" s="63"/>
      <c r="AC2520" s="63"/>
      <c r="AD2520" s="63"/>
      <c r="AE2520" s="63"/>
      <c r="AF2520" s="63"/>
      <c r="AG2520" s="63"/>
      <c r="AH2520" s="63"/>
      <c r="AI2520" s="63"/>
      <c r="AJ2520" s="63"/>
      <c r="AK2520" s="63"/>
      <c r="AL2520" s="63"/>
      <c r="AM2520" s="63"/>
      <c r="AN2520" s="63"/>
      <c r="AO2520" s="63"/>
      <c r="AP2520" s="63"/>
      <c r="AQ2520" s="63"/>
      <c r="AR2520" s="63"/>
      <c r="AS2520" s="63"/>
      <c r="AT2520" s="63"/>
      <c r="AU2520" s="63"/>
      <c r="AV2520" s="63"/>
      <c r="AW2520" s="63"/>
      <c r="AX2520" s="63"/>
      <c r="AY2520" s="63"/>
      <c r="AZ2520" s="63"/>
      <c r="BA2520" s="63"/>
      <c r="BB2520" s="63"/>
      <c r="BC2520" s="63"/>
      <c r="BD2520" s="63"/>
      <c r="BE2520" s="63"/>
      <c r="BF2520" s="63"/>
      <c r="BG2520" s="63"/>
      <c r="BH2520" s="63"/>
      <c r="BI2520" s="63"/>
      <c r="BJ2520" s="63"/>
      <c r="BK2520" s="63"/>
      <c r="BL2520" s="63"/>
      <c r="BM2520" s="63"/>
      <c r="BN2520" s="63"/>
      <c r="BO2520" s="63"/>
      <c r="BP2520" s="63"/>
      <c r="BQ2520" s="63"/>
      <c r="BR2520" s="63"/>
      <c r="BS2520" s="63"/>
      <c r="BT2520" s="63"/>
      <c r="BU2520" s="63"/>
      <c r="BV2520" s="63"/>
      <c r="BW2520" s="63"/>
      <c r="BX2520" s="63"/>
      <c r="BY2520" s="63"/>
      <c r="BZ2520" s="63"/>
      <c r="CA2520" s="63"/>
      <c r="CB2520" s="63"/>
      <c r="CC2520" s="63"/>
      <c r="CD2520" s="63"/>
      <c r="CE2520" s="63"/>
      <c r="CF2520" s="63"/>
      <c r="CG2520" s="63"/>
      <c r="CH2520" s="63"/>
      <c r="CI2520" s="63"/>
      <c r="CJ2520" s="63"/>
      <c r="CK2520" s="63"/>
      <c r="CL2520" s="63"/>
      <c r="CM2520" s="63"/>
      <c r="CN2520" s="63"/>
      <c r="CO2520" s="63"/>
      <c r="CP2520" s="63"/>
      <c r="CR2520" s="227"/>
      <c r="CS2520" s="74"/>
    </row>
    <row r="2521" spans="1:97" s="72" customFormat="1" ht="75.75" customHeight="1">
      <c r="A2521" s="63"/>
      <c r="B2521" s="63"/>
      <c r="C2521" s="63"/>
      <c r="D2521" s="63"/>
      <c r="E2521" s="63"/>
      <c r="F2521" s="63"/>
      <c r="G2521" s="63"/>
      <c r="H2521" s="63"/>
      <c r="I2521" s="63"/>
      <c r="J2521" s="63"/>
      <c r="K2521" s="63"/>
      <c r="L2521" s="63"/>
      <c r="M2521" s="63"/>
      <c r="N2521" s="63"/>
      <c r="O2521" s="63"/>
      <c r="P2521" s="63"/>
      <c r="Q2521" s="63"/>
      <c r="R2521" s="63"/>
      <c r="S2521" s="63"/>
      <c r="T2521" s="63"/>
      <c r="U2521" s="63"/>
      <c r="V2521" s="63"/>
      <c r="W2521" s="63"/>
      <c r="X2521" s="63"/>
      <c r="Y2521" s="63"/>
      <c r="Z2521" s="63"/>
      <c r="AA2521" s="63"/>
      <c r="AB2521" s="63"/>
      <c r="AC2521" s="63"/>
      <c r="AD2521" s="63"/>
      <c r="AE2521" s="63"/>
      <c r="AF2521" s="63"/>
      <c r="AG2521" s="63"/>
      <c r="AH2521" s="63"/>
      <c r="AI2521" s="63"/>
      <c r="AJ2521" s="63"/>
      <c r="AK2521" s="63"/>
      <c r="AL2521" s="63"/>
      <c r="AM2521" s="63"/>
      <c r="AN2521" s="63"/>
      <c r="AO2521" s="63"/>
      <c r="AP2521" s="63"/>
      <c r="AQ2521" s="63"/>
      <c r="AR2521" s="63"/>
      <c r="AS2521" s="63"/>
      <c r="AT2521" s="63"/>
      <c r="AU2521" s="63"/>
      <c r="AV2521" s="63"/>
      <c r="AW2521" s="63"/>
      <c r="AX2521" s="63"/>
      <c r="AY2521" s="63"/>
      <c r="AZ2521" s="63"/>
      <c r="BA2521" s="63"/>
      <c r="BB2521" s="63"/>
      <c r="BC2521" s="63"/>
      <c r="BD2521" s="63"/>
      <c r="BE2521" s="63"/>
      <c r="BF2521" s="63"/>
      <c r="BG2521" s="63"/>
      <c r="BH2521" s="63"/>
      <c r="BI2521" s="63"/>
      <c r="BJ2521" s="63"/>
      <c r="BK2521" s="63"/>
      <c r="BL2521" s="63"/>
      <c r="BM2521" s="63"/>
      <c r="BN2521" s="63"/>
      <c r="BO2521" s="63"/>
      <c r="BP2521" s="63"/>
      <c r="BQ2521" s="63"/>
      <c r="BR2521" s="63"/>
      <c r="BS2521" s="63"/>
      <c r="BT2521" s="63"/>
      <c r="BU2521" s="63"/>
      <c r="BV2521" s="63"/>
      <c r="BW2521" s="63"/>
      <c r="BX2521" s="63"/>
      <c r="BY2521" s="63"/>
      <c r="BZ2521" s="63"/>
      <c r="CA2521" s="63"/>
      <c r="CB2521" s="63"/>
      <c r="CC2521" s="63"/>
      <c r="CD2521" s="63"/>
      <c r="CE2521" s="63"/>
      <c r="CF2521" s="63"/>
      <c r="CG2521" s="63"/>
      <c r="CH2521" s="63"/>
      <c r="CI2521" s="63"/>
      <c r="CJ2521" s="63"/>
      <c r="CK2521" s="63"/>
      <c r="CL2521" s="63"/>
      <c r="CM2521" s="63"/>
      <c r="CN2521" s="63"/>
      <c r="CO2521" s="63"/>
      <c r="CP2521" s="63"/>
      <c r="CR2521" s="227"/>
      <c r="CS2521" s="74"/>
    </row>
    <row r="2522" spans="1:97" s="72" customFormat="1" ht="75.75" customHeight="1">
      <c r="A2522" s="63"/>
      <c r="B2522" s="63"/>
      <c r="C2522" s="63"/>
      <c r="D2522" s="63"/>
      <c r="E2522" s="63"/>
      <c r="F2522" s="63"/>
      <c r="G2522" s="63"/>
      <c r="H2522" s="63"/>
      <c r="I2522" s="63"/>
      <c r="J2522" s="63"/>
      <c r="K2522" s="63"/>
      <c r="L2522" s="63"/>
      <c r="M2522" s="63"/>
      <c r="N2522" s="63"/>
      <c r="O2522" s="63"/>
      <c r="P2522" s="63"/>
      <c r="Q2522" s="63"/>
      <c r="R2522" s="63"/>
      <c r="S2522" s="63"/>
      <c r="T2522" s="63"/>
      <c r="U2522" s="63"/>
      <c r="V2522" s="63"/>
      <c r="W2522" s="63"/>
      <c r="X2522" s="63"/>
      <c r="Y2522" s="63"/>
      <c r="Z2522" s="63"/>
      <c r="AA2522" s="63"/>
      <c r="AB2522" s="63"/>
      <c r="AC2522" s="63"/>
      <c r="AD2522" s="63"/>
      <c r="AE2522" s="63"/>
      <c r="AF2522" s="63"/>
      <c r="AG2522" s="63"/>
      <c r="AH2522" s="63"/>
      <c r="AI2522" s="63"/>
      <c r="AJ2522" s="63"/>
      <c r="AK2522" s="63"/>
      <c r="AL2522" s="63"/>
      <c r="AM2522" s="63"/>
      <c r="AN2522" s="63"/>
      <c r="AO2522" s="63"/>
      <c r="AP2522" s="63"/>
      <c r="AQ2522" s="63"/>
      <c r="AR2522" s="63"/>
      <c r="AS2522" s="63"/>
      <c r="AT2522" s="63"/>
      <c r="AU2522" s="63"/>
      <c r="AV2522" s="63"/>
      <c r="AW2522" s="63"/>
      <c r="AX2522" s="63"/>
      <c r="AY2522" s="63"/>
      <c r="AZ2522" s="63"/>
      <c r="BA2522" s="63"/>
      <c r="BB2522" s="63"/>
      <c r="BC2522" s="63"/>
      <c r="BD2522" s="63"/>
      <c r="BE2522" s="63"/>
      <c r="BF2522" s="63"/>
      <c r="BG2522" s="63"/>
      <c r="BH2522" s="63"/>
      <c r="BI2522" s="63"/>
      <c r="BJ2522" s="63"/>
      <c r="BK2522" s="63"/>
      <c r="BL2522" s="63"/>
      <c r="BM2522" s="63"/>
      <c r="BN2522" s="63"/>
      <c r="BO2522" s="63"/>
      <c r="BP2522" s="63"/>
      <c r="BQ2522" s="63"/>
      <c r="BR2522" s="63"/>
      <c r="BS2522" s="63"/>
      <c r="BT2522" s="63"/>
      <c r="BU2522" s="63"/>
      <c r="BV2522" s="63"/>
      <c r="BW2522" s="63"/>
      <c r="BX2522" s="63"/>
      <c r="BY2522" s="63"/>
      <c r="BZ2522" s="63"/>
      <c r="CA2522" s="63"/>
      <c r="CB2522" s="63"/>
      <c r="CC2522" s="63"/>
      <c r="CD2522" s="63"/>
      <c r="CE2522" s="63"/>
      <c r="CF2522" s="63"/>
      <c r="CG2522" s="63"/>
      <c r="CH2522" s="63"/>
      <c r="CI2522" s="63"/>
      <c r="CJ2522" s="63"/>
      <c r="CK2522" s="63"/>
      <c r="CL2522" s="63"/>
      <c r="CM2522" s="63"/>
      <c r="CN2522" s="63"/>
      <c r="CO2522" s="63"/>
      <c r="CP2522" s="63"/>
      <c r="CR2522" s="227"/>
      <c r="CS2522" s="74"/>
    </row>
    <row r="2523" spans="1:97" s="72" customFormat="1" ht="75.75" customHeight="1">
      <c r="A2523" s="63"/>
      <c r="B2523" s="63"/>
      <c r="C2523" s="63"/>
      <c r="D2523" s="63"/>
      <c r="E2523" s="63"/>
      <c r="F2523" s="63"/>
      <c r="G2523" s="63"/>
      <c r="H2523" s="63"/>
      <c r="I2523" s="63"/>
      <c r="J2523" s="63"/>
      <c r="K2523" s="63"/>
      <c r="L2523" s="63"/>
      <c r="M2523" s="63"/>
      <c r="N2523" s="63"/>
      <c r="O2523" s="63"/>
      <c r="P2523" s="63"/>
      <c r="Q2523" s="63"/>
      <c r="R2523" s="63"/>
      <c r="S2523" s="63"/>
      <c r="T2523" s="63"/>
      <c r="U2523" s="63"/>
      <c r="V2523" s="63"/>
      <c r="W2523" s="63"/>
      <c r="X2523" s="63"/>
      <c r="Y2523" s="63"/>
      <c r="Z2523" s="63"/>
      <c r="AA2523" s="63"/>
      <c r="AB2523" s="63"/>
      <c r="AC2523" s="63"/>
      <c r="AD2523" s="63"/>
      <c r="AE2523" s="63"/>
      <c r="AF2523" s="63"/>
      <c r="AG2523" s="63"/>
      <c r="AH2523" s="63"/>
      <c r="AI2523" s="63"/>
      <c r="AJ2523" s="63"/>
      <c r="AK2523" s="63"/>
      <c r="AL2523" s="63"/>
      <c r="AM2523" s="63"/>
      <c r="AN2523" s="63"/>
      <c r="AO2523" s="63"/>
      <c r="AP2523" s="63"/>
      <c r="AQ2523" s="63"/>
      <c r="AR2523" s="63"/>
      <c r="AS2523" s="63"/>
      <c r="AT2523" s="63"/>
      <c r="AU2523" s="63"/>
      <c r="AV2523" s="63"/>
      <c r="AW2523" s="63"/>
      <c r="AX2523" s="63"/>
      <c r="AY2523" s="63"/>
      <c r="AZ2523" s="63"/>
      <c r="BA2523" s="63"/>
      <c r="BB2523" s="63"/>
      <c r="BC2523" s="63"/>
      <c r="BD2523" s="63"/>
      <c r="BE2523" s="63"/>
      <c r="BF2523" s="63"/>
      <c r="BG2523" s="63"/>
      <c r="BH2523" s="63"/>
      <c r="BI2523" s="63"/>
      <c r="BJ2523" s="63"/>
      <c r="BK2523" s="63"/>
      <c r="BL2523" s="63"/>
      <c r="BM2523" s="63"/>
      <c r="BN2523" s="63"/>
      <c r="BO2523" s="63"/>
      <c r="BP2523" s="63"/>
      <c r="BQ2523" s="63"/>
      <c r="BR2523" s="63"/>
      <c r="BS2523" s="63"/>
      <c r="BT2523" s="63"/>
      <c r="BU2523" s="63"/>
      <c r="BV2523" s="63"/>
      <c r="BW2523" s="63"/>
      <c r="BX2523" s="63"/>
      <c r="BY2523" s="63"/>
      <c r="BZ2523" s="63"/>
      <c r="CA2523" s="63"/>
      <c r="CB2523" s="63"/>
      <c r="CC2523" s="63"/>
      <c r="CD2523" s="63"/>
      <c r="CE2523" s="63"/>
      <c r="CF2523" s="63"/>
      <c r="CG2523" s="63"/>
      <c r="CH2523" s="63"/>
      <c r="CI2523" s="63"/>
      <c r="CJ2523" s="63"/>
      <c r="CK2523" s="63"/>
      <c r="CL2523" s="63"/>
      <c r="CM2523" s="63"/>
      <c r="CN2523" s="63"/>
      <c r="CO2523" s="63"/>
      <c r="CP2523" s="63"/>
      <c r="CR2523" s="227"/>
      <c r="CS2523" s="74"/>
    </row>
    <row r="2524" spans="1:97" s="72" customFormat="1" ht="75.75" customHeight="1">
      <c r="A2524" s="63"/>
      <c r="B2524" s="63"/>
      <c r="C2524" s="63"/>
      <c r="D2524" s="63"/>
      <c r="E2524" s="63"/>
      <c r="F2524" s="63"/>
      <c r="G2524" s="63"/>
      <c r="H2524" s="63"/>
      <c r="I2524" s="63"/>
      <c r="J2524" s="63"/>
      <c r="K2524" s="63"/>
      <c r="L2524" s="63"/>
      <c r="M2524" s="63"/>
      <c r="N2524" s="63"/>
      <c r="O2524" s="63"/>
      <c r="P2524" s="63"/>
      <c r="Q2524" s="63"/>
      <c r="R2524" s="63"/>
      <c r="S2524" s="63"/>
      <c r="T2524" s="63"/>
      <c r="U2524" s="63"/>
      <c r="V2524" s="63"/>
      <c r="W2524" s="63"/>
      <c r="X2524" s="63"/>
      <c r="Y2524" s="63"/>
      <c r="Z2524" s="63"/>
      <c r="AA2524" s="63"/>
      <c r="AB2524" s="63"/>
      <c r="AC2524" s="63"/>
      <c r="AD2524" s="63"/>
      <c r="AE2524" s="63"/>
      <c r="AF2524" s="63"/>
      <c r="AG2524" s="63"/>
      <c r="AH2524" s="63"/>
      <c r="AI2524" s="63"/>
      <c r="AJ2524" s="63"/>
      <c r="AK2524" s="63"/>
      <c r="AL2524" s="63"/>
      <c r="AM2524" s="63"/>
      <c r="AN2524" s="63"/>
      <c r="AO2524" s="63"/>
      <c r="AP2524" s="63"/>
      <c r="AQ2524" s="63"/>
      <c r="AR2524" s="63"/>
      <c r="AS2524" s="63"/>
      <c r="AT2524" s="63"/>
      <c r="AU2524" s="63"/>
      <c r="AV2524" s="63"/>
      <c r="AW2524" s="63"/>
      <c r="AX2524" s="63"/>
      <c r="AY2524" s="63"/>
      <c r="AZ2524" s="63"/>
      <c r="BA2524" s="63"/>
      <c r="BB2524" s="63"/>
      <c r="BC2524" s="63"/>
      <c r="BD2524" s="63"/>
      <c r="BE2524" s="63"/>
      <c r="BF2524" s="63"/>
      <c r="BG2524" s="63"/>
      <c r="BH2524" s="63"/>
      <c r="BI2524" s="63"/>
      <c r="BJ2524" s="63"/>
      <c r="BK2524" s="63"/>
      <c r="BL2524" s="63"/>
      <c r="BM2524" s="63"/>
      <c r="BN2524" s="63"/>
      <c r="BO2524" s="63"/>
      <c r="BP2524" s="63"/>
      <c r="BQ2524" s="63"/>
      <c r="BR2524" s="63"/>
      <c r="BS2524" s="63"/>
      <c r="BT2524" s="63"/>
      <c r="BU2524" s="63"/>
      <c r="BV2524" s="63"/>
      <c r="BW2524" s="63"/>
      <c r="BX2524" s="63"/>
      <c r="BY2524" s="63"/>
      <c r="BZ2524" s="63"/>
      <c r="CA2524" s="63"/>
      <c r="CB2524" s="63"/>
      <c r="CC2524" s="63"/>
      <c r="CD2524" s="63"/>
      <c r="CE2524" s="63"/>
      <c r="CF2524" s="63"/>
      <c r="CG2524" s="63"/>
      <c r="CH2524" s="63"/>
      <c r="CI2524" s="63"/>
      <c r="CJ2524" s="63"/>
      <c r="CK2524" s="63"/>
      <c r="CL2524" s="63"/>
      <c r="CM2524" s="63"/>
      <c r="CN2524" s="63"/>
      <c r="CO2524" s="63"/>
      <c r="CP2524" s="63"/>
      <c r="CR2524" s="227"/>
      <c r="CS2524" s="74"/>
    </row>
    <row r="2525" spans="1:97" s="72" customFormat="1" ht="75.75" customHeight="1">
      <c r="A2525" s="63"/>
      <c r="B2525" s="63"/>
      <c r="C2525" s="63"/>
      <c r="D2525" s="63"/>
      <c r="E2525" s="63"/>
      <c r="F2525" s="63"/>
      <c r="G2525" s="63"/>
      <c r="H2525" s="63"/>
      <c r="I2525" s="63"/>
      <c r="J2525" s="63"/>
      <c r="K2525" s="63"/>
      <c r="L2525" s="63"/>
      <c r="M2525" s="63"/>
      <c r="N2525" s="63"/>
      <c r="O2525" s="63"/>
      <c r="P2525" s="63"/>
      <c r="Q2525" s="63"/>
      <c r="R2525" s="63"/>
      <c r="S2525" s="63"/>
      <c r="T2525" s="63"/>
      <c r="U2525" s="63"/>
      <c r="V2525" s="63"/>
      <c r="W2525" s="63"/>
      <c r="X2525" s="63"/>
      <c r="Y2525" s="63"/>
      <c r="Z2525" s="63"/>
      <c r="AA2525" s="63"/>
      <c r="AB2525" s="63"/>
      <c r="AC2525" s="63"/>
      <c r="AD2525" s="63"/>
      <c r="AE2525" s="63"/>
      <c r="AF2525" s="63"/>
      <c r="AG2525" s="63"/>
      <c r="AH2525" s="63"/>
      <c r="AI2525" s="63"/>
      <c r="AJ2525" s="63"/>
      <c r="AK2525" s="63"/>
      <c r="AL2525" s="63"/>
      <c r="AM2525" s="63"/>
      <c r="AN2525" s="63"/>
      <c r="AO2525" s="63"/>
      <c r="AP2525" s="63"/>
      <c r="AQ2525" s="63"/>
      <c r="AR2525" s="63"/>
      <c r="AS2525" s="63"/>
      <c r="AT2525" s="63"/>
      <c r="AU2525" s="63"/>
      <c r="AV2525" s="63"/>
      <c r="AW2525" s="63"/>
      <c r="AX2525" s="63"/>
      <c r="AY2525" s="63"/>
      <c r="AZ2525" s="63"/>
      <c r="BA2525" s="63"/>
      <c r="BB2525" s="63"/>
      <c r="BC2525" s="63"/>
      <c r="BD2525" s="63"/>
      <c r="BE2525" s="63"/>
      <c r="BF2525" s="63"/>
      <c r="BG2525" s="63"/>
      <c r="BH2525" s="63"/>
      <c r="BI2525" s="63"/>
      <c r="BJ2525" s="63"/>
      <c r="BK2525" s="63"/>
      <c r="BL2525" s="63"/>
      <c r="BM2525" s="63"/>
      <c r="BN2525" s="63"/>
      <c r="BO2525" s="63"/>
      <c r="BP2525" s="63"/>
      <c r="BQ2525" s="63"/>
      <c r="BR2525" s="63"/>
      <c r="BS2525" s="63"/>
      <c r="BT2525" s="63"/>
      <c r="BU2525" s="63"/>
      <c r="BV2525" s="63"/>
      <c r="BW2525" s="63"/>
      <c r="BX2525" s="63"/>
      <c r="BY2525" s="63"/>
      <c r="BZ2525" s="63"/>
      <c r="CA2525" s="63"/>
      <c r="CB2525" s="63"/>
      <c r="CC2525" s="63"/>
      <c r="CD2525" s="63"/>
      <c r="CE2525" s="63"/>
      <c r="CF2525" s="63"/>
      <c r="CG2525" s="63"/>
      <c r="CH2525" s="63"/>
      <c r="CI2525" s="63"/>
      <c r="CJ2525" s="63"/>
      <c r="CK2525" s="63"/>
      <c r="CL2525" s="63"/>
      <c r="CM2525" s="63"/>
      <c r="CN2525" s="63"/>
      <c r="CO2525" s="63"/>
      <c r="CP2525" s="63"/>
      <c r="CR2525" s="227"/>
      <c r="CS2525" s="74"/>
    </row>
    <row r="2526" spans="1:97" s="72" customFormat="1" ht="75.75" customHeight="1">
      <c r="A2526" s="63"/>
      <c r="B2526" s="63"/>
      <c r="C2526" s="63"/>
      <c r="D2526" s="63"/>
      <c r="E2526" s="63"/>
      <c r="F2526" s="63"/>
      <c r="G2526" s="63"/>
      <c r="H2526" s="63"/>
      <c r="I2526" s="63"/>
      <c r="J2526" s="63"/>
      <c r="K2526" s="63"/>
      <c r="L2526" s="63"/>
      <c r="M2526" s="63"/>
      <c r="N2526" s="63"/>
      <c r="O2526" s="63"/>
      <c r="P2526" s="63"/>
      <c r="Q2526" s="63"/>
      <c r="R2526" s="63"/>
      <c r="S2526" s="63"/>
      <c r="T2526" s="63"/>
      <c r="U2526" s="63"/>
      <c r="V2526" s="63"/>
      <c r="W2526" s="63"/>
      <c r="X2526" s="63"/>
      <c r="Y2526" s="63"/>
      <c r="Z2526" s="63"/>
      <c r="AA2526" s="63"/>
      <c r="AB2526" s="63"/>
      <c r="AC2526" s="63"/>
      <c r="AD2526" s="63"/>
      <c r="AE2526" s="63"/>
      <c r="AF2526" s="63"/>
      <c r="AG2526" s="63"/>
      <c r="AH2526" s="63"/>
      <c r="AI2526" s="63"/>
      <c r="AJ2526" s="63"/>
      <c r="AK2526" s="63"/>
      <c r="AL2526" s="63"/>
      <c r="AM2526" s="63"/>
      <c r="AN2526" s="63"/>
      <c r="AO2526" s="63"/>
      <c r="AP2526" s="63"/>
      <c r="AQ2526" s="63"/>
      <c r="AR2526" s="63"/>
      <c r="AS2526" s="63"/>
      <c r="AT2526" s="63"/>
      <c r="AU2526" s="63"/>
      <c r="AV2526" s="63"/>
      <c r="AW2526" s="63"/>
      <c r="AX2526" s="63"/>
      <c r="AY2526" s="63"/>
      <c r="AZ2526" s="63"/>
      <c r="BA2526" s="63"/>
      <c r="BB2526" s="63"/>
      <c r="BC2526" s="63"/>
      <c r="BD2526" s="63"/>
      <c r="BE2526" s="63"/>
      <c r="BF2526" s="63"/>
      <c r="BG2526" s="63"/>
      <c r="BH2526" s="63"/>
      <c r="BI2526" s="63"/>
      <c r="BJ2526" s="63"/>
      <c r="BK2526" s="63"/>
      <c r="BL2526" s="63"/>
      <c r="BM2526" s="63"/>
      <c r="BN2526" s="63"/>
      <c r="BO2526" s="63"/>
      <c r="BP2526" s="63"/>
      <c r="BQ2526" s="63"/>
      <c r="BR2526" s="63"/>
      <c r="BS2526" s="63"/>
      <c r="BT2526" s="63"/>
      <c r="BU2526" s="63"/>
      <c r="BV2526" s="63"/>
      <c r="BW2526" s="63"/>
      <c r="BX2526" s="63"/>
      <c r="BY2526" s="63"/>
      <c r="BZ2526" s="63"/>
      <c r="CA2526" s="63"/>
      <c r="CB2526" s="63"/>
      <c r="CC2526" s="63"/>
      <c r="CD2526" s="63"/>
      <c r="CE2526" s="63"/>
      <c r="CF2526" s="63"/>
      <c r="CG2526" s="63"/>
      <c r="CH2526" s="63"/>
      <c r="CI2526" s="63"/>
      <c r="CJ2526" s="63"/>
      <c r="CK2526" s="63"/>
      <c r="CL2526" s="63"/>
      <c r="CM2526" s="63"/>
      <c r="CN2526" s="63"/>
      <c r="CO2526" s="63"/>
      <c r="CP2526" s="63"/>
      <c r="CR2526" s="227"/>
      <c r="CS2526" s="74"/>
    </row>
    <row r="2527" spans="1:97" s="72" customFormat="1" ht="75.75" customHeight="1">
      <c r="A2527" s="63"/>
      <c r="B2527" s="63"/>
      <c r="C2527" s="63"/>
      <c r="D2527" s="63"/>
      <c r="E2527" s="63"/>
      <c r="F2527" s="63"/>
      <c r="G2527" s="63"/>
      <c r="H2527" s="63"/>
      <c r="I2527" s="63"/>
      <c r="J2527" s="63"/>
      <c r="K2527" s="63"/>
      <c r="L2527" s="63"/>
      <c r="M2527" s="63"/>
      <c r="N2527" s="63"/>
      <c r="O2527" s="63"/>
      <c r="P2527" s="63"/>
      <c r="Q2527" s="63"/>
      <c r="R2527" s="63"/>
      <c r="S2527" s="63"/>
      <c r="T2527" s="63"/>
      <c r="U2527" s="63"/>
      <c r="V2527" s="63"/>
      <c r="W2527" s="63"/>
      <c r="X2527" s="63"/>
      <c r="Y2527" s="63"/>
      <c r="Z2527" s="63"/>
      <c r="AA2527" s="63"/>
      <c r="AB2527" s="63"/>
      <c r="AC2527" s="63"/>
      <c r="AD2527" s="63"/>
      <c r="AE2527" s="63"/>
      <c r="AF2527" s="63"/>
      <c r="AG2527" s="63"/>
      <c r="AH2527" s="63"/>
      <c r="AI2527" s="63"/>
      <c r="AJ2527" s="63"/>
      <c r="AK2527" s="63"/>
      <c r="AL2527" s="63"/>
      <c r="AM2527" s="63"/>
      <c r="AN2527" s="63"/>
      <c r="AO2527" s="63"/>
      <c r="AP2527" s="63"/>
      <c r="AQ2527" s="63"/>
      <c r="AR2527" s="63"/>
      <c r="AS2527" s="63"/>
      <c r="AT2527" s="63"/>
      <c r="AU2527" s="63"/>
      <c r="AV2527" s="63"/>
      <c r="AW2527" s="63"/>
      <c r="AX2527" s="63"/>
      <c r="AY2527" s="63"/>
      <c r="AZ2527" s="63"/>
      <c r="BA2527" s="63"/>
      <c r="BB2527" s="63"/>
      <c r="BC2527" s="63"/>
      <c r="BD2527" s="63"/>
      <c r="BE2527" s="63"/>
      <c r="BF2527" s="63"/>
      <c r="BG2527" s="63"/>
      <c r="BH2527" s="63"/>
      <c r="BI2527" s="63"/>
      <c r="BJ2527" s="63"/>
      <c r="BK2527" s="63"/>
      <c r="BL2527" s="63"/>
      <c r="BM2527" s="63"/>
      <c r="BN2527" s="63"/>
      <c r="BO2527" s="63"/>
      <c r="BP2527" s="63"/>
      <c r="BQ2527" s="63"/>
      <c r="BR2527" s="63"/>
      <c r="BS2527" s="63"/>
      <c r="BT2527" s="63"/>
      <c r="BU2527" s="63"/>
      <c r="BV2527" s="63"/>
      <c r="BW2527" s="63"/>
      <c r="BX2527" s="63"/>
      <c r="BY2527" s="63"/>
      <c r="BZ2527" s="63"/>
      <c r="CA2527" s="63"/>
      <c r="CB2527" s="63"/>
      <c r="CC2527" s="63"/>
      <c r="CD2527" s="63"/>
      <c r="CE2527" s="63"/>
      <c r="CF2527" s="63"/>
      <c r="CG2527" s="63"/>
      <c r="CH2527" s="63"/>
      <c r="CI2527" s="63"/>
      <c r="CJ2527" s="63"/>
      <c r="CK2527" s="63"/>
      <c r="CL2527" s="63"/>
      <c r="CM2527" s="63"/>
      <c r="CN2527" s="63"/>
      <c r="CO2527" s="63"/>
      <c r="CP2527" s="63"/>
      <c r="CR2527" s="227"/>
      <c r="CS2527" s="74"/>
    </row>
    <row r="2528" spans="1:97" s="72" customFormat="1" ht="75.75" customHeight="1">
      <c r="A2528" s="63"/>
      <c r="B2528" s="63"/>
      <c r="C2528" s="63"/>
      <c r="D2528" s="63"/>
      <c r="E2528" s="63"/>
      <c r="F2528" s="63"/>
      <c r="G2528" s="63"/>
      <c r="H2528" s="63"/>
      <c r="I2528" s="63"/>
      <c r="J2528" s="63"/>
      <c r="K2528" s="63"/>
      <c r="L2528" s="63"/>
      <c r="M2528" s="63"/>
      <c r="N2528" s="63"/>
      <c r="O2528" s="63"/>
      <c r="P2528" s="63"/>
      <c r="Q2528" s="63"/>
      <c r="R2528" s="63"/>
      <c r="S2528" s="63"/>
      <c r="T2528" s="63"/>
      <c r="U2528" s="63"/>
      <c r="V2528" s="63"/>
      <c r="W2528" s="63"/>
      <c r="X2528" s="63"/>
      <c r="Y2528" s="63"/>
      <c r="Z2528" s="63"/>
      <c r="AA2528" s="63"/>
      <c r="AB2528" s="63"/>
      <c r="AC2528" s="63"/>
      <c r="AD2528" s="63"/>
      <c r="AE2528" s="63"/>
      <c r="AF2528" s="63"/>
      <c r="AG2528" s="63"/>
      <c r="AH2528" s="63"/>
      <c r="AI2528" s="63"/>
      <c r="AJ2528" s="63"/>
      <c r="AK2528" s="63"/>
      <c r="AL2528" s="63"/>
      <c r="AM2528" s="63"/>
      <c r="AN2528" s="63"/>
      <c r="AO2528" s="63"/>
      <c r="AP2528" s="63"/>
      <c r="AQ2528" s="63"/>
      <c r="AR2528" s="63"/>
      <c r="AS2528" s="63"/>
      <c r="AT2528" s="63"/>
      <c r="AU2528" s="63"/>
      <c r="AV2528" s="63"/>
      <c r="AW2528" s="63"/>
      <c r="AX2528" s="63"/>
      <c r="AY2528" s="63"/>
      <c r="AZ2528" s="63"/>
      <c r="BA2528" s="63"/>
      <c r="BB2528" s="63"/>
      <c r="BC2528" s="63"/>
      <c r="BD2528" s="63"/>
      <c r="BE2528" s="63"/>
      <c r="BF2528" s="63"/>
      <c r="BG2528" s="63"/>
      <c r="BH2528" s="63"/>
      <c r="BI2528" s="63"/>
      <c r="BJ2528" s="63"/>
      <c r="BK2528" s="63"/>
      <c r="BL2528" s="63"/>
      <c r="BM2528" s="63"/>
      <c r="BN2528" s="63"/>
      <c r="BO2528" s="63"/>
      <c r="BP2528" s="63"/>
      <c r="BQ2528" s="63"/>
      <c r="BR2528" s="63"/>
      <c r="BS2528" s="63"/>
      <c r="BT2528" s="63"/>
      <c r="BU2528" s="63"/>
      <c r="BV2528" s="63"/>
      <c r="BW2528" s="63"/>
      <c r="BX2528" s="63"/>
      <c r="BY2528" s="63"/>
      <c r="BZ2528" s="63"/>
      <c r="CA2528" s="63"/>
      <c r="CB2528" s="63"/>
      <c r="CC2528" s="63"/>
      <c r="CD2528" s="63"/>
      <c r="CE2528" s="63"/>
      <c r="CF2528" s="63"/>
      <c r="CG2528" s="63"/>
      <c r="CH2528" s="63"/>
      <c r="CI2528" s="63"/>
      <c r="CJ2528" s="63"/>
      <c r="CK2528" s="63"/>
      <c r="CL2528" s="63"/>
      <c r="CM2528" s="63"/>
      <c r="CN2528" s="63"/>
      <c r="CO2528" s="63"/>
      <c r="CP2528" s="63"/>
      <c r="CR2528" s="227"/>
      <c r="CS2528" s="74"/>
    </row>
    <row r="2529" spans="1:97" s="72" customFormat="1" ht="75.75" customHeight="1">
      <c r="A2529" s="63"/>
      <c r="B2529" s="63"/>
      <c r="C2529" s="63"/>
      <c r="D2529" s="63"/>
      <c r="E2529" s="63"/>
      <c r="F2529" s="63"/>
      <c r="G2529" s="63"/>
      <c r="H2529" s="63"/>
      <c r="I2529" s="63"/>
      <c r="J2529" s="63"/>
      <c r="K2529" s="63"/>
      <c r="L2529" s="63"/>
      <c r="M2529" s="63"/>
      <c r="N2529" s="63"/>
      <c r="O2529" s="63"/>
      <c r="P2529" s="63"/>
      <c r="Q2529" s="63"/>
      <c r="R2529" s="63"/>
      <c r="S2529" s="63"/>
      <c r="T2529" s="63"/>
      <c r="U2529" s="63"/>
      <c r="V2529" s="63"/>
      <c r="W2529" s="63"/>
      <c r="X2529" s="63"/>
      <c r="Y2529" s="63"/>
      <c r="Z2529" s="63"/>
      <c r="AA2529" s="63"/>
      <c r="AB2529" s="63"/>
      <c r="AC2529" s="63"/>
      <c r="AD2529" s="63"/>
      <c r="AE2529" s="63"/>
      <c r="AF2529" s="63"/>
      <c r="AG2529" s="63"/>
      <c r="AH2529" s="63"/>
      <c r="AI2529" s="63"/>
      <c r="AJ2529" s="63"/>
      <c r="AK2529" s="63"/>
      <c r="AL2529" s="63"/>
      <c r="AM2529" s="63"/>
      <c r="AN2529" s="63"/>
      <c r="AO2529" s="63"/>
      <c r="AP2529" s="63"/>
      <c r="AQ2529" s="63"/>
      <c r="AR2529" s="63"/>
      <c r="AS2529" s="63"/>
      <c r="AT2529" s="63"/>
      <c r="AU2529" s="63"/>
      <c r="AV2529" s="63"/>
      <c r="AW2529" s="63"/>
      <c r="AX2529" s="63"/>
      <c r="AY2529" s="63"/>
      <c r="AZ2529" s="63"/>
      <c r="BA2529" s="63"/>
      <c r="BB2529" s="63"/>
      <c r="BC2529" s="63"/>
      <c r="BD2529" s="63"/>
      <c r="BE2529" s="63"/>
      <c r="BF2529" s="63"/>
      <c r="BG2529" s="63"/>
      <c r="BH2529" s="63"/>
      <c r="BI2529" s="63"/>
      <c r="BJ2529" s="63"/>
      <c r="BK2529" s="63"/>
      <c r="BL2529" s="63"/>
      <c r="BM2529" s="63"/>
      <c r="BN2529" s="63"/>
      <c r="BO2529" s="63"/>
      <c r="BP2529" s="63"/>
      <c r="BQ2529" s="63"/>
      <c r="BR2529" s="63"/>
      <c r="BS2529" s="63"/>
      <c r="BT2529" s="63"/>
      <c r="BU2529" s="63"/>
      <c r="BV2529" s="63"/>
      <c r="BW2529" s="63"/>
      <c r="BX2529" s="63"/>
      <c r="BY2529" s="63"/>
      <c r="BZ2529" s="63"/>
      <c r="CA2529" s="63"/>
      <c r="CB2529" s="63"/>
      <c r="CC2529" s="63"/>
      <c r="CD2529" s="63"/>
      <c r="CE2529" s="63"/>
      <c r="CF2529" s="63"/>
      <c r="CG2529" s="63"/>
      <c r="CH2529" s="63"/>
      <c r="CI2529" s="63"/>
      <c r="CJ2529" s="63"/>
      <c r="CK2529" s="63"/>
      <c r="CL2529" s="63"/>
      <c r="CM2529" s="63"/>
      <c r="CN2529" s="63"/>
      <c r="CO2529" s="63"/>
      <c r="CP2529" s="63"/>
      <c r="CR2529" s="227"/>
      <c r="CS2529" s="74"/>
    </row>
    <row r="2530" spans="1:97" s="72" customFormat="1" ht="75.75" customHeight="1">
      <c r="A2530" s="63"/>
      <c r="B2530" s="63"/>
      <c r="C2530" s="63"/>
      <c r="D2530" s="63"/>
      <c r="E2530" s="63"/>
      <c r="F2530" s="63"/>
      <c r="G2530" s="63"/>
      <c r="H2530" s="63"/>
      <c r="I2530" s="63"/>
      <c r="J2530" s="63"/>
      <c r="K2530" s="63"/>
      <c r="L2530" s="63"/>
      <c r="M2530" s="63"/>
      <c r="N2530" s="63"/>
      <c r="O2530" s="63"/>
      <c r="P2530" s="63"/>
      <c r="Q2530" s="63"/>
      <c r="R2530" s="63"/>
      <c r="S2530" s="63"/>
      <c r="T2530" s="63"/>
      <c r="U2530" s="63"/>
      <c r="V2530" s="63"/>
      <c r="W2530" s="63"/>
      <c r="X2530" s="63"/>
      <c r="Y2530" s="63"/>
      <c r="Z2530" s="63"/>
      <c r="AA2530" s="63"/>
      <c r="AB2530" s="63"/>
      <c r="AC2530" s="63"/>
      <c r="AD2530" s="63"/>
      <c r="AE2530" s="63"/>
      <c r="AF2530" s="63"/>
      <c r="AG2530" s="63"/>
      <c r="AH2530" s="63"/>
      <c r="AI2530" s="63"/>
      <c r="AJ2530" s="63"/>
      <c r="AK2530" s="63"/>
      <c r="AL2530" s="63"/>
      <c r="AM2530" s="63"/>
      <c r="AN2530" s="63"/>
      <c r="AO2530" s="63"/>
      <c r="AP2530" s="63"/>
      <c r="AQ2530" s="63"/>
      <c r="AR2530" s="63"/>
      <c r="AS2530" s="63"/>
      <c r="AT2530" s="63"/>
      <c r="AU2530" s="63"/>
      <c r="AV2530" s="63"/>
      <c r="AW2530" s="63"/>
      <c r="AX2530" s="63"/>
      <c r="AY2530" s="63"/>
      <c r="AZ2530" s="63"/>
      <c r="BA2530" s="63"/>
      <c r="BB2530" s="63"/>
      <c r="BC2530" s="63"/>
      <c r="BD2530" s="63"/>
      <c r="BE2530" s="63"/>
      <c r="BF2530" s="63"/>
      <c r="BG2530" s="63"/>
      <c r="BH2530" s="63"/>
      <c r="BI2530" s="63"/>
      <c r="BJ2530" s="63"/>
      <c r="BK2530" s="63"/>
      <c r="BL2530" s="63"/>
      <c r="BM2530" s="63"/>
      <c r="BN2530" s="63"/>
      <c r="BO2530" s="63"/>
      <c r="BP2530" s="63"/>
      <c r="BQ2530" s="63"/>
      <c r="BR2530" s="63"/>
      <c r="BS2530" s="63"/>
      <c r="BT2530" s="63"/>
      <c r="BU2530" s="63"/>
      <c r="BV2530" s="63"/>
      <c r="BW2530" s="63"/>
      <c r="BX2530" s="63"/>
      <c r="BY2530" s="63"/>
      <c r="BZ2530" s="63"/>
      <c r="CA2530" s="63"/>
      <c r="CB2530" s="63"/>
      <c r="CC2530" s="63"/>
      <c r="CD2530" s="63"/>
      <c r="CE2530" s="63"/>
      <c r="CF2530" s="63"/>
      <c r="CG2530" s="63"/>
      <c r="CH2530" s="63"/>
      <c r="CI2530" s="63"/>
      <c r="CJ2530" s="63"/>
      <c r="CK2530" s="63"/>
      <c r="CL2530" s="63"/>
      <c r="CM2530" s="63"/>
      <c r="CN2530" s="63"/>
      <c r="CO2530" s="63"/>
      <c r="CP2530" s="63"/>
      <c r="CR2530" s="227"/>
      <c r="CS2530" s="74"/>
    </row>
    <row r="2531" spans="1:97" s="72" customFormat="1" ht="75.75" customHeight="1">
      <c r="A2531" s="63"/>
      <c r="B2531" s="63"/>
      <c r="C2531" s="63"/>
      <c r="D2531" s="63"/>
      <c r="E2531" s="63"/>
      <c r="F2531" s="63"/>
      <c r="G2531" s="63"/>
      <c r="H2531" s="63"/>
      <c r="I2531" s="63"/>
      <c r="J2531" s="63"/>
      <c r="K2531" s="63"/>
      <c r="L2531" s="63"/>
      <c r="M2531" s="63"/>
      <c r="N2531" s="63"/>
      <c r="O2531" s="63"/>
      <c r="P2531" s="63"/>
      <c r="Q2531" s="63"/>
      <c r="R2531" s="63"/>
      <c r="S2531" s="63"/>
      <c r="T2531" s="63"/>
      <c r="U2531" s="63"/>
      <c r="V2531" s="63"/>
      <c r="W2531" s="63"/>
      <c r="X2531" s="63"/>
      <c r="Y2531" s="63"/>
      <c r="Z2531" s="63"/>
      <c r="AA2531" s="63"/>
      <c r="AB2531" s="63"/>
      <c r="AC2531" s="63"/>
      <c r="AD2531" s="63"/>
      <c r="AE2531" s="63"/>
      <c r="AF2531" s="63"/>
      <c r="AG2531" s="63"/>
      <c r="AH2531" s="63"/>
      <c r="AI2531" s="63"/>
      <c r="AJ2531" s="63"/>
      <c r="AK2531" s="63"/>
      <c r="AL2531" s="63"/>
      <c r="AM2531" s="63"/>
      <c r="AN2531" s="63"/>
      <c r="AO2531" s="63"/>
      <c r="AP2531" s="63"/>
      <c r="AQ2531" s="63"/>
      <c r="AR2531" s="63"/>
      <c r="AS2531" s="63"/>
      <c r="AT2531" s="63"/>
      <c r="AU2531" s="63"/>
      <c r="AV2531" s="63"/>
      <c r="AW2531" s="63"/>
      <c r="AX2531" s="63"/>
      <c r="AY2531" s="63"/>
      <c r="AZ2531" s="63"/>
      <c r="BA2531" s="63"/>
      <c r="BB2531" s="63"/>
      <c r="BC2531" s="63"/>
      <c r="BD2531" s="63"/>
      <c r="BE2531" s="63"/>
      <c r="BF2531" s="63"/>
      <c r="BG2531" s="63"/>
      <c r="BH2531" s="63"/>
      <c r="BI2531" s="63"/>
      <c r="BJ2531" s="63"/>
      <c r="BK2531" s="63"/>
      <c r="BL2531" s="63"/>
      <c r="BM2531" s="63"/>
      <c r="BN2531" s="63"/>
      <c r="BO2531" s="63"/>
      <c r="BP2531" s="63"/>
      <c r="BQ2531" s="63"/>
      <c r="BR2531" s="63"/>
      <c r="BS2531" s="63"/>
      <c r="BT2531" s="63"/>
      <c r="BU2531" s="63"/>
      <c r="BV2531" s="63"/>
      <c r="BW2531" s="63"/>
      <c r="BX2531" s="63"/>
      <c r="BY2531" s="63"/>
      <c r="BZ2531" s="63"/>
      <c r="CA2531" s="63"/>
      <c r="CB2531" s="63"/>
      <c r="CC2531" s="63"/>
      <c r="CD2531" s="63"/>
      <c r="CE2531" s="63"/>
      <c r="CF2531" s="63"/>
      <c r="CG2531" s="63"/>
      <c r="CH2531" s="63"/>
      <c r="CI2531" s="63"/>
      <c r="CJ2531" s="63"/>
      <c r="CK2531" s="63"/>
      <c r="CL2531" s="63"/>
      <c r="CM2531" s="63"/>
      <c r="CN2531" s="63"/>
      <c r="CO2531" s="63"/>
      <c r="CP2531" s="63"/>
      <c r="CR2531" s="227"/>
      <c r="CS2531" s="74"/>
    </row>
    <row r="2532" spans="1:97" s="72" customFormat="1" ht="75.75" customHeight="1">
      <c r="A2532" s="63"/>
      <c r="B2532" s="63"/>
      <c r="C2532" s="63"/>
      <c r="D2532" s="63"/>
      <c r="E2532" s="63"/>
      <c r="F2532" s="63"/>
      <c r="G2532" s="63"/>
      <c r="H2532" s="63"/>
      <c r="I2532" s="63"/>
      <c r="J2532" s="63"/>
      <c r="K2532" s="63"/>
      <c r="L2532" s="63"/>
      <c r="M2532" s="63"/>
      <c r="N2532" s="63"/>
      <c r="O2532" s="63"/>
      <c r="P2532" s="63"/>
      <c r="Q2532" s="63"/>
      <c r="R2532" s="63"/>
      <c r="S2532" s="63"/>
      <c r="T2532" s="63"/>
      <c r="U2532" s="63"/>
      <c r="V2532" s="63"/>
      <c r="W2532" s="63"/>
      <c r="X2532" s="63"/>
      <c r="Y2532" s="63"/>
      <c r="Z2532" s="63"/>
      <c r="AA2532" s="63"/>
      <c r="AB2532" s="63"/>
      <c r="AC2532" s="63"/>
      <c r="AD2532" s="63"/>
      <c r="AE2532" s="63"/>
      <c r="AF2532" s="63"/>
      <c r="AG2532" s="63"/>
      <c r="AH2532" s="63"/>
      <c r="AI2532" s="63"/>
      <c r="AJ2532" s="63"/>
      <c r="AK2532" s="63"/>
      <c r="AL2532" s="63"/>
      <c r="AM2532" s="63"/>
      <c r="AN2532" s="63"/>
      <c r="AO2532" s="63"/>
      <c r="AP2532" s="63"/>
      <c r="AQ2532" s="63"/>
      <c r="AR2532" s="63"/>
      <c r="AS2532" s="63"/>
      <c r="AT2532" s="63"/>
      <c r="AU2532" s="63"/>
      <c r="AV2532" s="63"/>
      <c r="AW2532" s="63"/>
      <c r="AX2532" s="63"/>
      <c r="AY2532" s="63"/>
      <c r="AZ2532" s="63"/>
      <c r="BA2532" s="63"/>
      <c r="BB2532" s="63"/>
      <c r="BC2532" s="63"/>
      <c r="BD2532" s="63"/>
      <c r="BE2532" s="63"/>
      <c r="BF2532" s="63"/>
      <c r="BG2532" s="63"/>
      <c r="BH2532" s="63"/>
      <c r="BI2532" s="63"/>
      <c r="BJ2532" s="63"/>
      <c r="BK2532" s="63"/>
      <c r="BL2532" s="63"/>
      <c r="BM2532" s="63"/>
      <c r="BN2532" s="63"/>
      <c r="BO2532" s="63"/>
      <c r="BP2532" s="63"/>
      <c r="BQ2532" s="63"/>
      <c r="BR2532" s="63"/>
      <c r="BS2532" s="63"/>
      <c r="BT2532" s="63"/>
      <c r="BU2532" s="63"/>
      <c r="BV2532" s="63"/>
      <c r="BW2532" s="63"/>
      <c r="BX2532" s="63"/>
      <c r="BY2532" s="63"/>
      <c r="BZ2532" s="63"/>
      <c r="CA2532" s="63"/>
      <c r="CB2532" s="63"/>
      <c r="CC2532" s="63"/>
      <c r="CD2532" s="63"/>
      <c r="CE2532" s="63"/>
      <c r="CF2532" s="63"/>
      <c r="CG2532" s="63"/>
      <c r="CH2532" s="63"/>
      <c r="CI2532" s="63"/>
      <c r="CJ2532" s="63"/>
      <c r="CK2532" s="63"/>
      <c r="CL2532" s="63"/>
      <c r="CM2532" s="63"/>
      <c r="CN2532" s="63"/>
      <c r="CO2532" s="63"/>
      <c r="CP2532" s="63"/>
      <c r="CR2532" s="227"/>
      <c r="CS2532" s="74"/>
    </row>
    <row r="2533" spans="1:97" s="72" customFormat="1" ht="75.75" customHeight="1">
      <c r="A2533" s="63"/>
      <c r="B2533" s="63"/>
      <c r="C2533" s="63"/>
      <c r="D2533" s="63"/>
      <c r="E2533" s="63"/>
      <c r="F2533" s="63"/>
      <c r="G2533" s="63"/>
      <c r="H2533" s="63"/>
      <c r="I2533" s="63"/>
      <c r="J2533" s="63"/>
      <c r="K2533" s="63"/>
      <c r="L2533" s="63"/>
      <c r="M2533" s="63"/>
      <c r="N2533" s="63"/>
      <c r="O2533" s="63"/>
      <c r="P2533" s="63"/>
      <c r="Q2533" s="63"/>
      <c r="R2533" s="63"/>
      <c r="S2533" s="63"/>
      <c r="T2533" s="63"/>
      <c r="U2533" s="63"/>
      <c r="V2533" s="63"/>
      <c r="W2533" s="63"/>
      <c r="X2533" s="63"/>
      <c r="Y2533" s="63"/>
      <c r="Z2533" s="63"/>
      <c r="AA2533" s="63"/>
      <c r="AB2533" s="63"/>
      <c r="AC2533" s="63"/>
      <c r="AD2533" s="63"/>
      <c r="AE2533" s="63"/>
      <c r="AF2533" s="63"/>
      <c r="AG2533" s="63"/>
      <c r="AH2533" s="63"/>
      <c r="AI2533" s="63"/>
      <c r="AJ2533" s="63"/>
      <c r="AK2533" s="63"/>
      <c r="AL2533" s="63"/>
      <c r="AM2533" s="63"/>
      <c r="AN2533" s="63"/>
      <c r="AO2533" s="63"/>
      <c r="AP2533" s="63"/>
      <c r="AQ2533" s="63"/>
      <c r="AR2533" s="63"/>
      <c r="AS2533" s="63"/>
      <c r="AT2533" s="63"/>
      <c r="AU2533" s="63"/>
      <c r="AV2533" s="63"/>
      <c r="AW2533" s="63"/>
      <c r="AX2533" s="63"/>
      <c r="AY2533" s="63"/>
      <c r="AZ2533" s="63"/>
      <c r="BA2533" s="63"/>
      <c r="BB2533" s="63"/>
      <c r="BC2533" s="63"/>
      <c r="BD2533" s="63"/>
      <c r="BE2533" s="63"/>
      <c r="BF2533" s="63"/>
      <c r="BG2533" s="63"/>
      <c r="BH2533" s="63"/>
      <c r="BI2533" s="63"/>
      <c r="BJ2533" s="63"/>
      <c r="BK2533" s="63"/>
      <c r="BL2533" s="63"/>
      <c r="BM2533" s="63"/>
      <c r="BN2533" s="63"/>
      <c r="BO2533" s="63"/>
      <c r="BP2533" s="63"/>
      <c r="BQ2533" s="63"/>
      <c r="BR2533" s="63"/>
      <c r="BS2533" s="63"/>
      <c r="BT2533" s="63"/>
      <c r="BU2533" s="63"/>
      <c r="BV2533" s="63"/>
      <c r="BW2533" s="63"/>
      <c r="BX2533" s="63"/>
      <c r="BY2533" s="63"/>
      <c r="BZ2533" s="63"/>
      <c r="CA2533" s="63"/>
      <c r="CB2533" s="63"/>
      <c r="CC2533" s="63"/>
      <c r="CD2533" s="63"/>
      <c r="CE2533" s="63"/>
      <c r="CF2533" s="63"/>
      <c r="CG2533" s="63"/>
      <c r="CH2533" s="63"/>
      <c r="CI2533" s="63"/>
      <c r="CJ2533" s="63"/>
      <c r="CK2533" s="63"/>
      <c r="CL2533" s="63"/>
      <c r="CM2533" s="63"/>
      <c r="CN2533" s="63"/>
      <c r="CO2533" s="63"/>
      <c r="CP2533" s="63"/>
      <c r="CR2533" s="227"/>
      <c r="CS2533" s="74"/>
    </row>
    <row r="2534" spans="1:97" s="72" customFormat="1" ht="75.75" customHeight="1">
      <c r="A2534" s="63"/>
      <c r="B2534" s="63"/>
      <c r="C2534" s="63"/>
      <c r="D2534" s="63"/>
      <c r="E2534" s="63"/>
      <c r="F2534" s="63"/>
      <c r="G2534" s="63"/>
      <c r="H2534" s="63"/>
      <c r="I2534" s="63"/>
      <c r="J2534" s="63"/>
      <c r="K2534" s="63"/>
      <c r="L2534" s="63"/>
      <c r="M2534" s="63"/>
      <c r="N2534" s="63"/>
      <c r="O2534" s="63"/>
      <c r="P2534" s="63"/>
      <c r="Q2534" s="63"/>
      <c r="R2534" s="63"/>
      <c r="S2534" s="63"/>
      <c r="T2534" s="63"/>
      <c r="U2534" s="63"/>
      <c r="V2534" s="63"/>
      <c r="W2534" s="63"/>
      <c r="X2534" s="63"/>
      <c r="Y2534" s="63"/>
      <c r="Z2534" s="63"/>
      <c r="AA2534" s="63"/>
      <c r="AB2534" s="63"/>
      <c r="AC2534" s="63"/>
      <c r="AD2534" s="63"/>
      <c r="AE2534" s="63"/>
      <c r="AF2534" s="63"/>
      <c r="AG2534" s="63"/>
      <c r="AH2534" s="63"/>
      <c r="AI2534" s="63"/>
      <c r="AJ2534" s="63"/>
      <c r="AK2534" s="63"/>
      <c r="AL2534" s="63"/>
      <c r="AM2534" s="63"/>
      <c r="AN2534" s="63"/>
      <c r="AO2534" s="63"/>
      <c r="AP2534" s="63"/>
      <c r="AQ2534" s="63"/>
      <c r="AR2534" s="63"/>
      <c r="AS2534" s="63"/>
      <c r="AT2534" s="63"/>
      <c r="AU2534" s="63"/>
      <c r="AV2534" s="63"/>
      <c r="AW2534" s="63"/>
      <c r="AX2534" s="63"/>
      <c r="AY2534" s="63"/>
      <c r="AZ2534" s="63"/>
      <c r="BA2534" s="63"/>
      <c r="BB2534" s="63"/>
      <c r="BC2534" s="63"/>
      <c r="BD2534" s="63"/>
      <c r="BE2534" s="63"/>
      <c r="BF2534" s="63"/>
      <c r="BG2534" s="63"/>
      <c r="BH2534" s="63"/>
      <c r="BI2534" s="63"/>
      <c r="BJ2534" s="63"/>
      <c r="BK2534" s="63"/>
      <c r="BL2534" s="63"/>
      <c r="BM2534" s="63"/>
      <c r="BN2534" s="63"/>
      <c r="BO2534" s="63"/>
      <c r="BP2534" s="63"/>
      <c r="BQ2534" s="63"/>
      <c r="BR2534" s="63"/>
      <c r="BS2534" s="63"/>
      <c r="BT2534" s="63"/>
      <c r="BU2534" s="63"/>
      <c r="BV2534" s="63"/>
      <c r="BW2534" s="63"/>
      <c r="BX2534" s="63"/>
      <c r="BY2534" s="63"/>
      <c r="BZ2534" s="63"/>
      <c r="CA2534" s="63"/>
      <c r="CB2534" s="63"/>
      <c r="CC2534" s="63"/>
      <c r="CD2534" s="63"/>
      <c r="CE2534" s="63"/>
      <c r="CF2534" s="63"/>
      <c r="CG2534" s="63"/>
      <c r="CH2534" s="63"/>
      <c r="CI2534" s="63"/>
      <c r="CJ2534" s="63"/>
      <c r="CK2534" s="63"/>
      <c r="CL2534" s="63"/>
      <c r="CM2534" s="63"/>
      <c r="CN2534" s="63"/>
      <c r="CO2534" s="63"/>
      <c r="CP2534" s="63"/>
      <c r="CR2534" s="227"/>
      <c r="CS2534" s="74"/>
    </row>
    <row r="2535" spans="1:97" s="72" customFormat="1" ht="75.75" customHeight="1">
      <c r="A2535" s="63"/>
      <c r="B2535" s="63"/>
      <c r="C2535" s="63"/>
      <c r="D2535" s="63"/>
      <c r="E2535" s="63"/>
      <c r="F2535" s="63"/>
      <c r="G2535" s="63"/>
      <c r="H2535" s="63"/>
      <c r="I2535" s="63"/>
      <c r="J2535" s="63"/>
      <c r="K2535" s="63"/>
      <c r="L2535" s="63"/>
      <c r="M2535" s="63"/>
      <c r="N2535" s="63"/>
      <c r="O2535" s="63"/>
      <c r="P2535" s="63"/>
      <c r="Q2535" s="63"/>
      <c r="R2535" s="63"/>
      <c r="S2535" s="63"/>
      <c r="T2535" s="63"/>
      <c r="U2535" s="63"/>
      <c r="V2535" s="63"/>
      <c r="W2535" s="63"/>
      <c r="X2535" s="63"/>
      <c r="Y2535" s="63"/>
      <c r="Z2535" s="63"/>
      <c r="AA2535" s="63"/>
      <c r="AB2535" s="63"/>
      <c r="AC2535" s="63"/>
      <c r="AD2535" s="63"/>
      <c r="AE2535" s="63"/>
      <c r="AF2535" s="63"/>
      <c r="AG2535" s="63"/>
      <c r="AH2535" s="63"/>
      <c r="AI2535" s="63"/>
      <c r="AJ2535" s="63"/>
      <c r="AK2535" s="63"/>
      <c r="AL2535" s="63"/>
      <c r="AM2535" s="63"/>
      <c r="AN2535" s="63"/>
      <c r="AO2535" s="63"/>
      <c r="AP2535" s="63"/>
      <c r="AQ2535" s="63"/>
      <c r="AR2535" s="63"/>
      <c r="AS2535" s="63"/>
      <c r="AT2535" s="63"/>
      <c r="AU2535" s="63"/>
      <c r="AV2535" s="63"/>
      <c r="AW2535" s="63"/>
      <c r="AX2535" s="63"/>
      <c r="AY2535" s="63"/>
      <c r="AZ2535" s="63"/>
      <c r="BA2535" s="63"/>
      <c r="BB2535" s="63"/>
      <c r="BC2535" s="63"/>
      <c r="BD2535" s="63"/>
      <c r="BE2535" s="63"/>
      <c r="BF2535" s="63"/>
      <c r="BG2535" s="63"/>
      <c r="BH2535" s="63"/>
      <c r="BI2535" s="63"/>
      <c r="BJ2535" s="63"/>
      <c r="BK2535" s="63"/>
      <c r="BL2535" s="63"/>
      <c r="BM2535" s="63"/>
      <c r="BN2535" s="63"/>
      <c r="BO2535" s="63"/>
      <c r="BP2535" s="63"/>
      <c r="BQ2535" s="63"/>
      <c r="BR2535" s="63"/>
      <c r="BS2535" s="63"/>
      <c r="BT2535" s="63"/>
      <c r="BU2535" s="63"/>
      <c r="BV2535" s="63"/>
      <c r="BW2535" s="63"/>
      <c r="BX2535" s="63"/>
      <c r="BY2535" s="63"/>
      <c r="BZ2535" s="63"/>
      <c r="CA2535" s="63"/>
      <c r="CB2535" s="63"/>
      <c r="CC2535" s="63"/>
      <c r="CD2535" s="63"/>
      <c r="CE2535" s="63"/>
      <c r="CF2535" s="63"/>
      <c r="CG2535" s="63"/>
      <c r="CH2535" s="63"/>
      <c r="CI2535" s="63"/>
      <c r="CJ2535" s="63"/>
      <c r="CK2535" s="63"/>
      <c r="CL2535" s="63"/>
      <c r="CM2535" s="63"/>
      <c r="CN2535" s="63"/>
      <c r="CO2535" s="63"/>
      <c r="CP2535" s="63"/>
      <c r="CR2535" s="227"/>
      <c r="CS2535" s="74"/>
    </row>
    <row r="2536" spans="1:97" s="72" customFormat="1" ht="75.75" customHeight="1">
      <c r="A2536" s="63"/>
      <c r="B2536" s="63"/>
      <c r="C2536" s="63"/>
      <c r="D2536" s="63"/>
      <c r="E2536" s="63"/>
      <c r="F2536" s="63"/>
      <c r="G2536" s="63"/>
      <c r="H2536" s="63"/>
      <c r="I2536" s="63"/>
      <c r="J2536" s="63"/>
      <c r="K2536" s="63"/>
      <c r="L2536" s="63"/>
      <c r="M2536" s="63"/>
      <c r="N2536" s="63"/>
      <c r="O2536" s="63"/>
      <c r="P2536" s="63"/>
      <c r="Q2536" s="63"/>
      <c r="R2536" s="63"/>
      <c r="S2536" s="63"/>
      <c r="T2536" s="63"/>
      <c r="U2536" s="63"/>
      <c r="V2536" s="63"/>
      <c r="W2536" s="63"/>
      <c r="X2536" s="63"/>
      <c r="Y2536" s="63"/>
      <c r="Z2536" s="63"/>
      <c r="AA2536" s="63"/>
      <c r="AB2536" s="63"/>
      <c r="AC2536" s="63"/>
      <c r="AD2536" s="63"/>
      <c r="AE2536" s="63"/>
      <c r="AF2536" s="63"/>
      <c r="AG2536" s="63"/>
      <c r="AH2536" s="63"/>
      <c r="AI2536" s="63"/>
      <c r="AJ2536" s="63"/>
      <c r="AK2536" s="63"/>
      <c r="AL2536" s="63"/>
      <c r="AM2536" s="63"/>
      <c r="AN2536" s="63"/>
      <c r="AO2536" s="63"/>
      <c r="AP2536" s="63"/>
      <c r="AQ2536" s="63"/>
      <c r="AR2536" s="63"/>
      <c r="AS2536" s="63"/>
      <c r="AT2536" s="63"/>
      <c r="AU2536" s="63"/>
      <c r="AV2536" s="63"/>
      <c r="AW2536" s="63"/>
      <c r="AX2536" s="63"/>
      <c r="AY2536" s="63"/>
      <c r="AZ2536" s="63"/>
      <c r="BA2536" s="63"/>
      <c r="BB2536" s="63"/>
      <c r="BC2536" s="63"/>
      <c r="BD2536" s="63"/>
      <c r="BE2536" s="63"/>
      <c r="BF2536" s="63"/>
      <c r="BG2536" s="63"/>
      <c r="BH2536" s="63"/>
      <c r="BI2536" s="63"/>
      <c r="BJ2536" s="63"/>
      <c r="BK2536" s="63"/>
      <c r="BL2536" s="63"/>
      <c r="BM2536" s="63"/>
      <c r="BN2536" s="63"/>
      <c r="BO2536" s="63"/>
      <c r="BP2536" s="63"/>
      <c r="BQ2536" s="63"/>
      <c r="BR2536" s="63"/>
      <c r="BS2536" s="63"/>
      <c r="BT2536" s="63"/>
      <c r="BU2536" s="63"/>
      <c r="BV2536" s="63"/>
      <c r="BW2536" s="63"/>
      <c r="BX2536" s="63"/>
      <c r="BY2536" s="63"/>
      <c r="BZ2536" s="63"/>
      <c r="CA2536" s="63"/>
      <c r="CB2536" s="63"/>
      <c r="CC2536" s="63"/>
      <c r="CD2536" s="63"/>
      <c r="CE2536" s="63"/>
      <c r="CF2536" s="63"/>
      <c r="CG2536" s="63"/>
      <c r="CH2536" s="63"/>
      <c r="CI2536" s="63"/>
      <c r="CJ2536" s="63"/>
      <c r="CK2536" s="63"/>
      <c r="CL2536" s="63"/>
      <c r="CM2536" s="63"/>
      <c r="CN2536" s="63"/>
      <c r="CO2536" s="63"/>
      <c r="CP2536" s="63"/>
      <c r="CR2536" s="227"/>
      <c r="CS2536" s="74"/>
    </row>
    <row r="2537" spans="1:97" s="72" customFormat="1" ht="75.75" customHeight="1">
      <c r="A2537" s="63"/>
      <c r="B2537" s="63"/>
      <c r="C2537" s="63"/>
      <c r="D2537" s="63"/>
      <c r="E2537" s="63"/>
      <c r="F2537" s="63"/>
      <c r="G2537" s="63"/>
      <c r="H2537" s="63"/>
      <c r="I2537" s="63"/>
      <c r="J2537" s="63"/>
      <c r="K2537" s="63"/>
      <c r="L2537" s="63"/>
      <c r="M2537" s="63"/>
      <c r="N2537" s="63"/>
      <c r="O2537" s="63"/>
      <c r="P2537" s="63"/>
      <c r="Q2537" s="63"/>
      <c r="R2537" s="63"/>
      <c r="S2537" s="63"/>
      <c r="T2537" s="63"/>
      <c r="U2537" s="63"/>
      <c r="V2537" s="63"/>
      <c r="W2537" s="63"/>
      <c r="X2537" s="63"/>
      <c r="Y2537" s="63"/>
      <c r="Z2537" s="63"/>
      <c r="AA2537" s="63"/>
      <c r="AB2537" s="63"/>
      <c r="AC2537" s="63"/>
      <c r="AD2537" s="63"/>
      <c r="AE2537" s="63"/>
      <c r="AF2537" s="63"/>
      <c r="AG2537" s="63"/>
      <c r="AH2537" s="63"/>
      <c r="AI2537" s="63"/>
      <c r="AJ2537" s="63"/>
      <c r="AK2537" s="63"/>
      <c r="AL2537" s="63"/>
      <c r="AM2537" s="63"/>
      <c r="AN2537" s="63"/>
      <c r="AO2537" s="63"/>
      <c r="AP2537" s="63"/>
      <c r="AQ2537" s="63"/>
      <c r="AR2537" s="63"/>
      <c r="AS2537" s="63"/>
      <c r="AT2537" s="63"/>
      <c r="AU2537" s="63"/>
      <c r="AV2537" s="63"/>
      <c r="AW2537" s="63"/>
      <c r="AX2537" s="63"/>
      <c r="AY2537" s="63"/>
      <c r="AZ2537" s="63"/>
      <c r="BA2537" s="63"/>
      <c r="BB2537" s="63"/>
      <c r="BC2537" s="63"/>
      <c r="BD2537" s="63"/>
      <c r="BE2537" s="63"/>
      <c r="BF2537" s="63"/>
      <c r="BG2537" s="63"/>
      <c r="BH2537" s="63"/>
      <c r="BI2537" s="63"/>
      <c r="BJ2537" s="63"/>
      <c r="BK2537" s="63"/>
      <c r="BL2537" s="63"/>
      <c r="BM2537" s="63"/>
      <c r="BN2537" s="63"/>
      <c r="BO2537" s="63"/>
      <c r="BP2537" s="63"/>
      <c r="BQ2537" s="63"/>
      <c r="BR2537" s="63"/>
      <c r="BS2537" s="63"/>
      <c r="BT2537" s="63"/>
      <c r="BU2537" s="63"/>
      <c r="BV2537" s="63"/>
      <c r="BW2537" s="63"/>
      <c r="BX2537" s="63"/>
      <c r="BY2537" s="63"/>
      <c r="BZ2537" s="63"/>
      <c r="CA2537" s="63"/>
      <c r="CB2537" s="63"/>
      <c r="CC2537" s="63"/>
      <c r="CD2537" s="63"/>
      <c r="CE2537" s="63"/>
      <c r="CF2537" s="63"/>
      <c r="CG2537" s="63"/>
      <c r="CH2537" s="63"/>
      <c r="CI2537" s="63"/>
      <c r="CJ2537" s="63"/>
      <c r="CK2537" s="63"/>
      <c r="CL2537" s="63"/>
      <c r="CM2537" s="63"/>
      <c r="CN2537" s="63"/>
      <c r="CO2537" s="63"/>
      <c r="CP2537" s="63"/>
      <c r="CR2537" s="227"/>
      <c r="CS2537" s="74"/>
    </row>
    <row r="2538" spans="1:97" s="72" customFormat="1" ht="75.75" customHeight="1">
      <c r="A2538" s="63"/>
      <c r="B2538" s="63"/>
      <c r="C2538" s="63"/>
      <c r="D2538" s="63"/>
      <c r="E2538" s="63"/>
      <c r="F2538" s="63"/>
      <c r="G2538" s="63"/>
      <c r="H2538" s="63"/>
      <c r="I2538" s="63"/>
      <c r="J2538" s="63"/>
      <c r="K2538" s="63"/>
      <c r="L2538" s="63"/>
      <c r="M2538" s="63"/>
      <c r="N2538" s="63"/>
      <c r="O2538" s="63"/>
      <c r="P2538" s="63"/>
      <c r="Q2538" s="63"/>
      <c r="R2538" s="63"/>
      <c r="S2538" s="63"/>
      <c r="T2538" s="63"/>
      <c r="U2538" s="63"/>
      <c r="V2538" s="63"/>
      <c r="W2538" s="63"/>
      <c r="X2538" s="63"/>
      <c r="Y2538" s="63"/>
      <c r="Z2538" s="63"/>
      <c r="AA2538" s="63"/>
      <c r="AB2538" s="63"/>
      <c r="AC2538" s="63"/>
      <c r="AD2538" s="63"/>
      <c r="AE2538" s="63"/>
      <c r="AF2538" s="63"/>
      <c r="AG2538" s="63"/>
      <c r="AH2538" s="63"/>
      <c r="AI2538" s="63"/>
      <c r="AJ2538" s="63"/>
      <c r="AK2538" s="63"/>
      <c r="AL2538" s="63"/>
      <c r="AM2538" s="63"/>
      <c r="AN2538" s="63"/>
      <c r="AO2538" s="63"/>
      <c r="AP2538" s="63"/>
      <c r="AQ2538" s="63"/>
      <c r="AR2538" s="63"/>
      <c r="AS2538" s="63"/>
      <c r="AT2538" s="63"/>
      <c r="AU2538" s="63"/>
      <c r="AV2538" s="63"/>
      <c r="AW2538" s="63"/>
      <c r="AX2538" s="63"/>
      <c r="AY2538" s="63"/>
      <c r="AZ2538" s="63"/>
      <c r="BA2538" s="63"/>
      <c r="BB2538" s="63"/>
      <c r="BC2538" s="63"/>
      <c r="BD2538" s="63"/>
      <c r="BE2538" s="63"/>
      <c r="BF2538" s="63"/>
      <c r="BG2538" s="63"/>
      <c r="BH2538" s="63"/>
      <c r="BI2538" s="63"/>
      <c r="BJ2538" s="63"/>
      <c r="BK2538" s="63"/>
      <c r="BL2538" s="63"/>
      <c r="BM2538" s="63"/>
      <c r="BN2538" s="63"/>
      <c r="BO2538" s="63"/>
      <c r="BP2538" s="63"/>
      <c r="BQ2538" s="63"/>
      <c r="BR2538" s="63"/>
      <c r="BS2538" s="63"/>
      <c r="BT2538" s="63"/>
      <c r="BU2538" s="63"/>
      <c r="BV2538" s="63"/>
      <c r="BW2538" s="63"/>
      <c r="BX2538" s="63"/>
      <c r="BY2538" s="63"/>
      <c r="BZ2538" s="63"/>
      <c r="CA2538" s="63"/>
      <c r="CB2538" s="63"/>
      <c r="CC2538" s="63"/>
      <c r="CD2538" s="63"/>
      <c r="CE2538" s="63"/>
      <c r="CF2538" s="63"/>
      <c r="CG2538" s="63"/>
      <c r="CH2538" s="63"/>
      <c r="CI2538" s="63"/>
      <c r="CJ2538" s="63"/>
      <c r="CK2538" s="63"/>
      <c r="CL2538" s="63"/>
      <c r="CM2538" s="63"/>
      <c r="CN2538" s="63"/>
      <c r="CO2538" s="63"/>
      <c r="CP2538" s="63"/>
      <c r="CR2538" s="227"/>
      <c r="CS2538" s="74"/>
    </row>
    <row r="2539" spans="1:97" s="72" customFormat="1" ht="75.75" customHeight="1">
      <c r="A2539" s="63"/>
      <c r="B2539" s="63"/>
      <c r="C2539" s="63"/>
      <c r="D2539" s="63"/>
      <c r="E2539" s="63"/>
      <c r="F2539" s="63"/>
      <c r="G2539" s="63"/>
      <c r="H2539" s="63"/>
      <c r="I2539" s="63"/>
      <c r="J2539" s="63"/>
      <c r="K2539" s="63"/>
      <c r="L2539" s="63"/>
      <c r="M2539" s="63"/>
      <c r="N2539" s="63"/>
      <c r="O2539" s="63"/>
      <c r="P2539" s="63"/>
      <c r="Q2539" s="63"/>
      <c r="R2539" s="63"/>
      <c r="S2539" s="63"/>
      <c r="T2539" s="63"/>
      <c r="U2539" s="63"/>
      <c r="V2539" s="63"/>
      <c r="W2539" s="63"/>
      <c r="X2539" s="63"/>
      <c r="Y2539" s="63"/>
      <c r="Z2539" s="63"/>
      <c r="AA2539" s="63"/>
      <c r="AB2539" s="63"/>
      <c r="AC2539" s="63"/>
      <c r="AD2539" s="63"/>
      <c r="AE2539" s="63"/>
      <c r="AF2539" s="63"/>
      <c r="AG2539" s="63"/>
      <c r="AH2539" s="63"/>
      <c r="AI2539" s="63"/>
      <c r="AJ2539" s="63"/>
      <c r="AK2539" s="63"/>
      <c r="AL2539" s="63"/>
      <c r="AM2539" s="63"/>
      <c r="AN2539" s="63"/>
      <c r="AO2539" s="63"/>
      <c r="AP2539" s="63"/>
      <c r="AQ2539" s="63"/>
      <c r="AR2539" s="63"/>
      <c r="AS2539" s="63"/>
      <c r="AT2539" s="63"/>
      <c r="AU2539" s="63"/>
      <c r="AV2539" s="63"/>
      <c r="AW2539" s="63"/>
      <c r="AX2539" s="63"/>
      <c r="AY2539" s="63"/>
      <c r="AZ2539" s="63"/>
      <c r="BA2539" s="63"/>
      <c r="BB2539" s="63"/>
      <c r="BC2539" s="63"/>
      <c r="BD2539" s="63"/>
      <c r="BE2539" s="63"/>
      <c r="BF2539" s="63"/>
      <c r="BG2539" s="63"/>
      <c r="BH2539" s="63"/>
      <c r="BI2539" s="63"/>
      <c r="BJ2539" s="63"/>
      <c r="BK2539" s="63"/>
      <c r="BL2539" s="63"/>
      <c r="BM2539" s="63"/>
      <c r="BN2539" s="63"/>
      <c r="BO2539" s="63"/>
      <c r="BP2539" s="63"/>
      <c r="BQ2539" s="63"/>
      <c r="BR2539" s="63"/>
      <c r="BS2539" s="63"/>
      <c r="BT2539" s="63"/>
      <c r="BU2539" s="63"/>
      <c r="BV2539" s="63"/>
      <c r="BW2539" s="63"/>
      <c r="BX2539" s="63"/>
      <c r="BY2539" s="63"/>
      <c r="BZ2539" s="63"/>
      <c r="CA2539" s="63"/>
      <c r="CB2539" s="63"/>
      <c r="CC2539" s="63"/>
      <c r="CD2539" s="63"/>
      <c r="CE2539" s="63"/>
      <c r="CF2539" s="63"/>
      <c r="CG2539" s="63"/>
      <c r="CH2539" s="63"/>
      <c r="CI2539" s="63"/>
      <c r="CJ2539" s="63"/>
      <c r="CK2539" s="63"/>
      <c r="CL2539" s="63"/>
      <c r="CM2539" s="63"/>
      <c r="CN2539" s="63"/>
      <c r="CO2539" s="63"/>
      <c r="CP2539" s="63"/>
      <c r="CR2539" s="227"/>
      <c r="CS2539" s="74"/>
    </row>
    <row r="2540" spans="1:97" s="72" customFormat="1" ht="75.75" customHeight="1">
      <c r="A2540" s="63"/>
      <c r="B2540" s="63"/>
      <c r="C2540" s="63"/>
      <c r="D2540" s="63"/>
      <c r="E2540" s="63"/>
      <c r="F2540" s="63"/>
      <c r="G2540" s="63"/>
      <c r="H2540" s="63"/>
      <c r="I2540" s="63"/>
      <c r="J2540" s="63"/>
      <c r="K2540" s="63"/>
      <c r="L2540" s="63"/>
      <c r="M2540" s="63"/>
      <c r="N2540" s="63"/>
      <c r="O2540" s="63"/>
      <c r="P2540" s="63"/>
      <c r="Q2540" s="63"/>
      <c r="R2540" s="63"/>
      <c r="S2540" s="63"/>
      <c r="T2540" s="63"/>
      <c r="U2540" s="63"/>
      <c r="V2540" s="63"/>
      <c r="W2540" s="63"/>
      <c r="X2540" s="63"/>
      <c r="Y2540" s="63"/>
      <c r="Z2540" s="63"/>
      <c r="AA2540" s="63"/>
      <c r="AB2540" s="63"/>
      <c r="AC2540" s="63"/>
      <c r="AD2540" s="63"/>
      <c r="AE2540" s="63"/>
      <c r="AF2540" s="63"/>
      <c r="AG2540" s="63"/>
      <c r="AH2540" s="63"/>
      <c r="AI2540" s="63"/>
      <c r="AJ2540" s="63"/>
      <c r="AK2540" s="63"/>
      <c r="AL2540" s="63"/>
      <c r="AM2540" s="63"/>
      <c r="AN2540" s="63"/>
      <c r="AO2540" s="63"/>
      <c r="AP2540" s="63"/>
      <c r="AQ2540" s="63"/>
      <c r="AR2540" s="63"/>
      <c r="AS2540" s="63"/>
      <c r="AT2540" s="63"/>
      <c r="AU2540" s="63"/>
      <c r="AV2540" s="63"/>
      <c r="AW2540" s="63"/>
      <c r="AX2540" s="63"/>
      <c r="AY2540" s="63"/>
      <c r="AZ2540" s="63"/>
      <c r="BA2540" s="63"/>
      <c r="BB2540" s="63"/>
      <c r="BC2540" s="63"/>
      <c r="BD2540" s="63"/>
      <c r="BE2540" s="63"/>
      <c r="BF2540" s="63"/>
      <c r="BG2540" s="63"/>
      <c r="BH2540" s="63"/>
      <c r="BI2540" s="63"/>
      <c r="BJ2540" s="63"/>
      <c r="BK2540" s="63"/>
      <c r="BL2540" s="63"/>
      <c r="BM2540" s="63"/>
      <c r="BN2540" s="63"/>
      <c r="BO2540" s="63"/>
      <c r="BP2540" s="63"/>
      <c r="BQ2540" s="63"/>
      <c r="BR2540" s="63"/>
      <c r="BS2540" s="63"/>
      <c r="BT2540" s="63"/>
      <c r="BU2540" s="63"/>
      <c r="BV2540" s="63"/>
      <c r="BW2540" s="63"/>
      <c r="BX2540" s="63"/>
      <c r="BY2540" s="63"/>
      <c r="BZ2540" s="63"/>
      <c r="CA2540" s="63"/>
      <c r="CB2540" s="63"/>
      <c r="CC2540" s="63"/>
      <c r="CD2540" s="63"/>
      <c r="CE2540" s="63"/>
      <c r="CF2540" s="63"/>
      <c r="CG2540" s="63"/>
      <c r="CH2540" s="63"/>
      <c r="CI2540" s="63"/>
      <c r="CJ2540" s="63"/>
      <c r="CK2540" s="63"/>
      <c r="CL2540" s="63"/>
      <c r="CM2540" s="63"/>
      <c r="CN2540" s="63"/>
      <c r="CO2540" s="63"/>
      <c r="CP2540" s="63"/>
      <c r="CR2540" s="227"/>
      <c r="CS2540" s="74"/>
    </row>
    <row r="2541" spans="1:97" s="72" customFormat="1" ht="75.75" customHeight="1">
      <c r="A2541" s="63"/>
      <c r="B2541" s="63"/>
      <c r="C2541" s="63"/>
      <c r="D2541" s="63"/>
      <c r="E2541" s="63"/>
      <c r="F2541" s="63"/>
      <c r="G2541" s="63"/>
      <c r="H2541" s="63"/>
      <c r="I2541" s="63"/>
      <c r="J2541" s="63"/>
      <c r="K2541" s="63"/>
      <c r="L2541" s="63"/>
      <c r="M2541" s="63"/>
      <c r="N2541" s="63"/>
      <c r="O2541" s="63"/>
      <c r="P2541" s="63"/>
      <c r="Q2541" s="63"/>
      <c r="R2541" s="63"/>
      <c r="S2541" s="63"/>
      <c r="T2541" s="63"/>
      <c r="U2541" s="63"/>
      <c r="V2541" s="63"/>
      <c r="W2541" s="63"/>
      <c r="X2541" s="63"/>
      <c r="Y2541" s="63"/>
      <c r="Z2541" s="63"/>
      <c r="AA2541" s="63"/>
      <c r="AB2541" s="63"/>
      <c r="AC2541" s="63"/>
      <c r="AD2541" s="63"/>
      <c r="AE2541" s="63"/>
      <c r="AF2541" s="63"/>
      <c r="AG2541" s="63"/>
      <c r="AH2541" s="63"/>
      <c r="AI2541" s="63"/>
      <c r="AJ2541" s="63"/>
      <c r="AK2541" s="63"/>
      <c r="AL2541" s="63"/>
      <c r="AM2541" s="63"/>
      <c r="AN2541" s="63"/>
      <c r="AO2541" s="63"/>
      <c r="AP2541" s="63"/>
      <c r="AQ2541" s="63"/>
      <c r="AR2541" s="63"/>
      <c r="AS2541" s="63"/>
      <c r="AT2541" s="63"/>
      <c r="AU2541" s="63"/>
      <c r="AV2541" s="63"/>
      <c r="AW2541" s="63"/>
      <c r="AX2541" s="63"/>
      <c r="AY2541" s="63"/>
      <c r="AZ2541" s="63"/>
      <c r="BA2541" s="63"/>
      <c r="BB2541" s="63"/>
      <c r="BC2541" s="63"/>
      <c r="BD2541" s="63"/>
      <c r="BE2541" s="63"/>
      <c r="BF2541" s="63"/>
      <c r="BG2541" s="63"/>
      <c r="BH2541" s="63"/>
      <c r="BI2541" s="63"/>
      <c r="BJ2541" s="63"/>
      <c r="BK2541" s="63"/>
      <c r="BL2541" s="63"/>
      <c r="BM2541" s="63"/>
      <c r="BN2541" s="63"/>
      <c r="BO2541" s="63"/>
      <c r="BP2541" s="63"/>
      <c r="BQ2541" s="63"/>
      <c r="BR2541" s="63"/>
      <c r="BS2541" s="63"/>
      <c r="BT2541" s="63"/>
      <c r="BU2541" s="63"/>
      <c r="BV2541" s="63"/>
      <c r="BW2541" s="63"/>
      <c r="BX2541" s="63"/>
      <c r="BY2541" s="63"/>
      <c r="BZ2541" s="63"/>
      <c r="CA2541" s="63"/>
      <c r="CB2541" s="63"/>
      <c r="CC2541" s="63"/>
      <c r="CD2541" s="63"/>
      <c r="CE2541" s="63"/>
      <c r="CF2541" s="63"/>
      <c r="CG2541" s="63"/>
      <c r="CH2541" s="63"/>
      <c r="CI2541" s="63"/>
      <c r="CJ2541" s="63"/>
      <c r="CK2541" s="63"/>
      <c r="CL2541" s="63"/>
      <c r="CM2541" s="63"/>
      <c r="CN2541" s="63"/>
      <c r="CO2541" s="63"/>
      <c r="CP2541" s="63"/>
      <c r="CR2541" s="227"/>
      <c r="CS2541" s="74"/>
    </row>
    <row r="2542" spans="1:97" s="72" customFormat="1" ht="75.75" customHeight="1">
      <c r="A2542" s="63"/>
      <c r="B2542" s="63"/>
      <c r="C2542" s="63"/>
      <c r="D2542" s="63"/>
      <c r="E2542" s="63"/>
      <c r="F2542" s="63"/>
      <c r="G2542" s="63"/>
      <c r="H2542" s="63"/>
      <c r="I2542" s="63"/>
      <c r="J2542" s="63"/>
      <c r="K2542" s="63"/>
      <c r="L2542" s="63"/>
      <c r="M2542" s="63"/>
      <c r="N2542" s="63"/>
      <c r="O2542" s="63"/>
      <c r="P2542" s="63"/>
      <c r="Q2542" s="63"/>
      <c r="R2542" s="63"/>
      <c r="S2542" s="63"/>
      <c r="T2542" s="63"/>
      <c r="U2542" s="63"/>
      <c r="V2542" s="63"/>
      <c r="W2542" s="63"/>
      <c r="X2542" s="63"/>
      <c r="Y2542" s="63"/>
      <c r="Z2542" s="63"/>
      <c r="AA2542" s="63"/>
      <c r="AB2542" s="63"/>
      <c r="AC2542" s="63"/>
      <c r="AD2542" s="63"/>
      <c r="AE2542" s="63"/>
      <c r="AF2542" s="63"/>
      <c r="AG2542" s="63"/>
      <c r="AH2542" s="63"/>
      <c r="AI2542" s="63"/>
      <c r="AJ2542" s="63"/>
      <c r="AK2542" s="63"/>
      <c r="AL2542" s="63"/>
      <c r="AM2542" s="63"/>
      <c r="AN2542" s="63"/>
      <c r="AO2542" s="63"/>
      <c r="AP2542" s="63"/>
      <c r="AQ2542" s="63"/>
      <c r="AR2542" s="63"/>
      <c r="AS2542" s="63"/>
      <c r="AT2542" s="63"/>
      <c r="AU2542" s="63"/>
      <c r="AV2542" s="63"/>
      <c r="AW2542" s="63"/>
      <c r="AX2542" s="63"/>
      <c r="AY2542" s="63"/>
      <c r="AZ2542" s="63"/>
      <c r="BA2542" s="63"/>
      <c r="BB2542" s="63"/>
      <c r="BC2542" s="63"/>
      <c r="BD2542" s="63"/>
      <c r="BE2542" s="63"/>
      <c r="BF2542" s="63"/>
      <c r="BG2542" s="63"/>
      <c r="BH2542" s="63"/>
      <c r="BI2542" s="63"/>
      <c r="BJ2542" s="63"/>
      <c r="BK2542" s="63"/>
      <c r="BL2542" s="63"/>
      <c r="BM2542" s="63"/>
      <c r="BN2542" s="63"/>
      <c r="BO2542" s="63"/>
      <c r="BP2542" s="63"/>
      <c r="BQ2542" s="63"/>
      <c r="BR2542" s="63"/>
      <c r="BS2542" s="63"/>
      <c r="BT2542" s="63"/>
      <c r="BU2542" s="63"/>
      <c r="BV2542" s="63"/>
      <c r="BW2542" s="63"/>
      <c r="BX2542" s="63"/>
      <c r="BY2542" s="63"/>
      <c r="BZ2542" s="63"/>
      <c r="CA2542" s="63"/>
      <c r="CB2542" s="63"/>
      <c r="CC2542" s="63"/>
      <c r="CD2542" s="63"/>
      <c r="CE2542" s="63"/>
      <c r="CF2542" s="63"/>
      <c r="CG2542" s="63"/>
      <c r="CH2542" s="63"/>
      <c r="CI2542" s="63"/>
      <c r="CJ2542" s="63"/>
      <c r="CK2542" s="63"/>
      <c r="CL2542" s="63"/>
      <c r="CM2542" s="63"/>
      <c r="CN2542" s="63"/>
      <c r="CO2542" s="63"/>
      <c r="CP2542" s="63"/>
      <c r="CR2542" s="227"/>
      <c r="CS2542" s="74"/>
    </row>
    <row r="2543" spans="1:97" s="72" customFormat="1" ht="75.75" customHeight="1">
      <c r="A2543" s="63"/>
      <c r="B2543" s="63"/>
      <c r="C2543" s="63"/>
      <c r="D2543" s="63"/>
      <c r="E2543" s="63"/>
      <c r="F2543" s="63"/>
      <c r="G2543" s="63"/>
      <c r="H2543" s="63"/>
      <c r="I2543" s="63"/>
      <c r="J2543" s="63"/>
      <c r="K2543" s="63"/>
      <c r="L2543" s="63"/>
      <c r="M2543" s="63"/>
      <c r="N2543" s="63"/>
      <c r="O2543" s="63"/>
      <c r="P2543" s="63"/>
      <c r="Q2543" s="63"/>
      <c r="R2543" s="63"/>
      <c r="S2543" s="63"/>
      <c r="T2543" s="63"/>
      <c r="U2543" s="63"/>
      <c r="V2543" s="63"/>
      <c r="W2543" s="63"/>
      <c r="X2543" s="63"/>
      <c r="Y2543" s="63"/>
      <c r="Z2543" s="63"/>
      <c r="AA2543" s="63"/>
      <c r="AB2543" s="63"/>
      <c r="AC2543" s="63"/>
      <c r="AD2543" s="63"/>
      <c r="AE2543" s="63"/>
      <c r="AF2543" s="63"/>
      <c r="AG2543" s="63"/>
      <c r="AH2543" s="63"/>
      <c r="AI2543" s="63"/>
      <c r="AJ2543" s="63"/>
      <c r="AK2543" s="63"/>
      <c r="AL2543" s="63"/>
      <c r="AM2543" s="63"/>
      <c r="AN2543" s="63"/>
      <c r="AO2543" s="63"/>
      <c r="AP2543" s="63"/>
      <c r="AQ2543" s="63"/>
      <c r="AR2543" s="63"/>
      <c r="AS2543" s="63"/>
      <c r="AT2543" s="63"/>
      <c r="AU2543" s="63"/>
      <c r="AV2543" s="63"/>
      <c r="AW2543" s="63"/>
      <c r="AX2543" s="63"/>
      <c r="AY2543" s="63"/>
      <c r="AZ2543" s="63"/>
      <c r="BA2543" s="63"/>
      <c r="BB2543" s="63"/>
      <c r="BC2543" s="63"/>
      <c r="BD2543" s="63"/>
      <c r="BE2543" s="63"/>
      <c r="BF2543" s="63"/>
      <c r="BG2543" s="63"/>
      <c r="BH2543" s="63"/>
      <c r="BI2543" s="63"/>
      <c r="BJ2543" s="63"/>
      <c r="BK2543" s="63"/>
      <c r="BL2543" s="63"/>
      <c r="BM2543" s="63"/>
      <c r="BN2543" s="63"/>
      <c r="BO2543" s="63"/>
      <c r="BP2543" s="63"/>
      <c r="BQ2543" s="63"/>
      <c r="BR2543" s="63"/>
      <c r="BS2543" s="63"/>
      <c r="BT2543" s="63"/>
      <c r="BU2543" s="63"/>
      <c r="BV2543" s="63"/>
      <c r="BW2543" s="63"/>
      <c r="BX2543" s="63"/>
      <c r="BY2543" s="63"/>
      <c r="BZ2543" s="63"/>
      <c r="CA2543" s="63"/>
      <c r="CB2543" s="63"/>
      <c r="CC2543" s="63"/>
      <c r="CD2543" s="63"/>
      <c r="CE2543" s="63"/>
      <c r="CF2543" s="63"/>
      <c r="CG2543" s="63"/>
      <c r="CH2543" s="63"/>
      <c r="CI2543" s="63"/>
      <c r="CJ2543" s="63"/>
      <c r="CK2543" s="63"/>
      <c r="CL2543" s="63"/>
      <c r="CM2543" s="63"/>
      <c r="CN2543" s="63"/>
      <c r="CO2543" s="63"/>
      <c r="CP2543" s="63"/>
      <c r="CR2543" s="227"/>
      <c r="CS2543" s="74"/>
    </row>
    <row r="2544" spans="1:97" s="72" customFormat="1" ht="75.75" customHeight="1">
      <c r="A2544" s="63"/>
      <c r="B2544" s="63"/>
      <c r="C2544" s="63"/>
      <c r="D2544" s="63"/>
      <c r="E2544" s="63"/>
      <c r="F2544" s="63"/>
      <c r="G2544" s="63"/>
      <c r="H2544" s="63"/>
      <c r="I2544" s="63"/>
      <c r="J2544" s="63"/>
      <c r="K2544" s="63"/>
      <c r="L2544" s="63"/>
      <c r="M2544" s="63"/>
      <c r="N2544" s="63"/>
      <c r="O2544" s="63"/>
      <c r="P2544" s="63"/>
      <c r="Q2544" s="63"/>
      <c r="R2544" s="63"/>
      <c r="S2544" s="63"/>
      <c r="T2544" s="63"/>
      <c r="U2544" s="63"/>
      <c r="V2544" s="63"/>
      <c r="W2544" s="63"/>
      <c r="X2544" s="63"/>
      <c r="Y2544" s="63"/>
      <c r="Z2544" s="63"/>
      <c r="AA2544" s="63"/>
      <c r="AB2544" s="63"/>
      <c r="AC2544" s="63"/>
      <c r="AD2544" s="63"/>
      <c r="AE2544" s="63"/>
      <c r="AF2544" s="63"/>
      <c r="AG2544" s="63"/>
      <c r="AH2544" s="63"/>
      <c r="AI2544" s="63"/>
      <c r="AJ2544" s="63"/>
      <c r="AK2544" s="63"/>
      <c r="AL2544" s="63"/>
      <c r="AM2544" s="63"/>
      <c r="AN2544" s="63"/>
      <c r="AO2544" s="63"/>
      <c r="AP2544" s="63"/>
      <c r="AQ2544" s="63"/>
      <c r="AR2544" s="63"/>
      <c r="AS2544" s="63"/>
      <c r="AT2544" s="63"/>
      <c r="AU2544" s="63"/>
      <c r="AV2544" s="63"/>
      <c r="AW2544" s="63"/>
      <c r="AX2544" s="63"/>
      <c r="AY2544" s="63"/>
      <c r="AZ2544" s="63"/>
      <c r="BA2544" s="63"/>
      <c r="BB2544" s="63"/>
      <c r="BC2544" s="63"/>
      <c r="BD2544" s="63"/>
      <c r="BE2544" s="63"/>
      <c r="BF2544" s="63"/>
      <c r="BG2544" s="63"/>
      <c r="BH2544" s="63"/>
      <c r="BI2544" s="63"/>
      <c r="BJ2544" s="63"/>
      <c r="BK2544" s="63"/>
      <c r="BL2544" s="63"/>
      <c r="BM2544" s="63"/>
      <c r="BN2544" s="63"/>
      <c r="BO2544" s="63"/>
      <c r="BP2544" s="63"/>
      <c r="BQ2544" s="63"/>
      <c r="BR2544" s="63"/>
      <c r="BS2544" s="63"/>
      <c r="BT2544" s="63"/>
      <c r="BU2544" s="63"/>
      <c r="BV2544" s="63"/>
      <c r="BW2544" s="63"/>
      <c r="BX2544" s="63"/>
      <c r="BY2544" s="63"/>
      <c r="BZ2544" s="63"/>
      <c r="CA2544" s="63"/>
      <c r="CB2544" s="63"/>
      <c r="CC2544" s="63"/>
      <c r="CD2544" s="63"/>
      <c r="CE2544" s="63"/>
      <c r="CF2544" s="63"/>
      <c r="CG2544" s="63"/>
      <c r="CH2544" s="63"/>
      <c r="CI2544" s="63"/>
      <c r="CJ2544" s="63"/>
      <c r="CK2544" s="63"/>
      <c r="CL2544" s="63"/>
      <c r="CM2544" s="63"/>
      <c r="CN2544" s="63"/>
      <c r="CO2544" s="63"/>
      <c r="CP2544" s="63"/>
      <c r="CR2544" s="227"/>
      <c r="CS2544" s="74"/>
    </row>
    <row r="2545" spans="1:97" s="72" customFormat="1" ht="75.75" customHeight="1">
      <c r="A2545" s="63"/>
      <c r="B2545" s="63"/>
      <c r="C2545" s="63"/>
      <c r="D2545" s="63"/>
      <c r="E2545" s="63"/>
      <c r="F2545" s="63"/>
      <c r="G2545" s="63"/>
      <c r="H2545" s="63"/>
      <c r="I2545" s="63"/>
      <c r="J2545" s="63"/>
      <c r="K2545" s="63"/>
      <c r="L2545" s="63"/>
      <c r="M2545" s="63"/>
      <c r="N2545" s="63"/>
      <c r="O2545" s="63"/>
      <c r="P2545" s="63"/>
      <c r="Q2545" s="63"/>
      <c r="R2545" s="63"/>
      <c r="S2545" s="63"/>
      <c r="T2545" s="63"/>
      <c r="U2545" s="63"/>
      <c r="V2545" s="63"/>
      <c r="W2545" s="63"/>
      <c r="X2545" s="63"/>
      <c r="Y2545" s="63"/>
      <c r="Z2545" s="63"/>
      <c r="AA2545" s="63"/>
      <c r="AB2545" s="63"/>
      <c r="AC2545" s="63"/>
      <c r="AD2545" s="63"/>
      <c r="AE2545" s="63"/>
      <c r="AF2545" s="63"/>
      <c r="AG2545" s="63"/>
      <c r="AH2545" s="63"/>
      <c r="AI2545" s="63"/>
      <c r="AJ2545" s="63"/>
      <c r="AK2545" s="63"/>
      <c r="AL2545" s="63"/>
      <c r="AM2545" s="63"/>
      <c r="AN2545" s="63"/>
      <c r="AO2545" s="63"/>
      <c r="AP2545" s="63"/>
      <c r="AQ2545" s="63"/>
      <c r="AR2545" s="63"/>
      <c r="AS2545" s="63"/>
      <c r="AT2545" s="63"/>
      <c r="AU2545" s="63"/>
      <c r="AV2545" s="63"/>
      <c r="AW2545" s="63"/>
      <c r="AX2545" s="63"/>
      <c r="AY2545" s="63"/>
      <c r="AZ2545" s="63"/>
      <c r="BA2545" s="63"/>
      <c r="BB2545" s="63"/>
      <c r="BC2545" s="63"/>
      <c r="BD2545" s="63"/>
      <c r="BE2545" s="63"/>
      <c r="BF2545" s="63"/>
      <c r="BG2545" s="63"/>
      <c r="BH2545" s="63"/>
      <c r="BI2545" s="63"/>
      <c r="BJ2545" s="63"/>
      <c r="BK2545" s="63"/>
      <c r="BL2545" s="63"/>
      <c r="BM2545" s="63"/>
      <c r="BN2545" s="63"/>
      <c r="BO2545" s="63"/>
      <c r="BP2545" s="63"/>
      <c r="BQ2545" s="63"/>
      <c r="BR2545" s="63"/>
      <c r="BS2545" s="63"/>
      <c r="BT2545" s="63"/>
      <c r="BU2545" s="63"/>
      <c r="BV2545" s="63"/>
      <c r="BW2545" s="63"/>
      <c r="BX2545" s="63"/>
      <c r="BY2545" s="63"/>
      <c r="BZ2545" s="63"/>
      <c r="CA2545" s="63"/>
      <c r="CB2545" s="63"/>
      <c r="CC2545" s="63"/>
      <c r="CD2545" s="63"/>
      <c r="CE2545" s="63"/>
      <c r="CF2545" s="63"/>
      <c r="CG2545" s="63"/>
      <c r="CH2545" s="63"/>
      <c r="CI2545" s="63"/>
      <c r="CJ2545" s="63"/>
      <c r="CK2545" s="63"/>
      <c r="CL2545" s="63"/>
      <c r="CM2545" s="63"/>
      <c r="CN2545" s="63"/>
      <c r="CO2545" s="63"/>
      <c r="CP2545" s="63"/>
      <c r="CR2545" s="227"/>
      <c r="CS2545" s="74"/>
    </row>
    <row r="2546" spans="1:97" s="72" customFormat="1" ht="75.75" customHeight="1">
      <c r="A2546" s="63"/>
      <c r="B2546" s="63"/>
      <c r="C2546" s="63"/>
      <c r="D2546" s="63"/>
      <c r="E2546" s="63"/>
      <c r="F2546" s="63"/>
      <c r="G2546" s="63"/>
      <c r="H2546" s="63"/>
      <c r="I2546" s="63"/>
      <c r="J2546" s="63"/>
      <c r="K2546" s="63"/>
      <c r="L2546" s="63"/>
      <c r="M2546" s="63"/>
      <c r="N2546" s="63"/>
      <c r="O2546" s="63"/>
      <c r="P2546" s="63"/>
      <c r="Q2546" s="63"/>
      <c r="R2546" s="63"/>
      <c r="S2546" s="63"/>
      <c r="T2546" s="63"/>
      <c r="U2546" s="63"/>
      <c r="V2546" s="63"/>
      <c r="W2546" s="63"/>
      <c r="X2546" s="63"/>
      <c r="Y2546" s="63"/>
      <c r="Z2546" s="63"/>
      <c r="AA2546" s="63"/>
      <c r="AB2546" s="63"/>
      <c r="AC2546" s="63"/>
      <c r="AD2546" s="63"/>
      <c r="AE2546" s="63"/>
      <c r="AF2546" s="63"/>
      <c r="AG2546" s="63"/>
      <c r="AH2546" s="63"/>
      <c r="AI2546" s="63"/>
      <c r="AJ2546" s="63"/>
      <c r="AK2546" s="63"/>
      <c r="AL2546" s="63"/>
      <c r="AM2546" s="63"/>
      <c r="AN2546" s="63"/>
      <c r="AO2546" s="63"/>
      <c r="AP2546" s="63"/>
      <c r="AQ2546" s="63"/>
      <c r="AR2546" s="63"/>
      <c r="AS2546" s="63"/>
      <c r="AT2546" s="63"/>
      <c r="AU2546" s="63"/>
      <c r="AV2546" s="63"/>
      <c r="AW2546" s="63"/>
      <c r="AX2546" s="63"/>
      <c r="AY2546" s="63"/>
      <c r="AZ2546" s="63"/>
      <c r="BA2546" s="63"/>
      <c r="BB2546" s="63"/>
      <c r="BC2546" s="63"/>
      <c r="BD2546" s="63"/>
      <c r="BE2546" s="63"/>
      <c r="BF2546" s="63"/>
      <c r="BG2546" s="63"/>
      <c r="BH2546" s="63"/>
      <c r="BI2546" s="63"/>
      <c r="BJ2546" s="63"/>
      <c r="BK2546" s="63"/>
      <c r="BL2546" s="63"/>
      <c r="BM2546" s="63"/>
      <c r="BN2546" s="63"/>
      <c r="BO2546" s="63"/>
      <c r="BP2546" s="63"/>
      <c r="BQ2546" s="63"/>
      <c r="BR2546" s="63"/>
      <c r="BS2546" s="63"/>
      <c r="BT2546" s="63"/>
      <c r="BU2546" s="63"/>
      <c r="BV2546" s="63"/>
      <c r="BW2546" s="63"/>
      <c r="BX2546" s="63"/>
      <c r="BY2546" s="63"/>
      <c r="BZ2546" s="63"/>
      <c r="CA2546" s="63"/>
      <c r="CB2546" s="63"/>
      <c r="CC2546" s="63"/>
      <c r="CD2546" s="63"/>
      <c r="CE2546" s="63"/>
      <c r="CF2546" s="63"/>
      <c r="CG2546" s="63"/>
      <c r="CH2546" s="63"/>
      <c r="CI2546" s="63"/>
      <c r="CJ2546" s="63"/>
      <c r="CK2546" s="63"/>
      <c r="CL2546" s="63"/>
      <c r="CM2546" s="63"/>
      <c r="CN2546" s="63"/>
      <c r="CO2546" s="63"/>
      <c r="CP2546" s="63"/>
      <c r="CR2546" s="227"/>
      <c r="CS2546" s="74"/>
    </row>
    <row r="2547" spans="1:97" s="72" customFormat="1" ht="75.75" customHeight="1">
      <c r="A2547" s="63"/>
      <c r="B2547" s="63"/>
      <c r="C2547" s="63"/>
      <c r="D2547" s="63"/>
      <c r="E2547" s="63"/>
      <c r="F2547" s="63"/>
      <c r="G2547" s="63"/>
      <c r="H2547" s="63"/>
      <c r="I2547" s="63"/>
      <c r="J2547" s="63"/>
      <c r="K2547" s="63"/>
      <c r="L2547" s="63"/>
      <c r="M2547" s="63"/>
      <c r="N2547" s="63"/>
      <c r="O2547" s="63"/>
      <c r="P2547" s="63"/>
      <c r="Q2547" s="63"/>
      <c r="R2547" s="63"/>
      <c r="S2547" s="63"/>
      <c r="T2547" s="63"/>
      <c r="U2547" s="63"/>
      <c r="V2547" s="63"/>
      <c r="W2547" s="63"/>
      <c r="X2547" s="63"/>
      <c r="Y2547" s="63"/>
      <c r="Z2547" s="63"/>
      <c r="AA2547" s="63"/>
      <c r="AB2547" s="63"/>
      <c r="AC2547" s="63"/>
      <c r="AD2547" s="63"/>
      <c r="AE2547" s="63"/>
      <c r="AF2547" s="63"/>
      <c r="AG2547" s="63"/>
      <c r="AH2547" s="63"/>
      <c r="AI2547" s="63"/>
      <c r="AJ2547" s="63"/>
      <c r="AK2547" s="63"/>
      <c r="AL2547" s="63"/>
      <c r="AM2547" s="63"/>
      <c r="AN2547" s="63"/>
      <c r="AO2547" s="63"/>
      <c r="AP2547" s="63"/>
      <c r="AQ2547" s="63"/>
      <c r="AR2547" s="63"/>
      <c r="AS2547" s="63"/>
      <c r="AT2547" s="63"/>
      <c r="AU2547" s="63"/>
      <c r="AV2547" s="63"/>
      <c r="AW2547" s="63"/>
      <c r="AX2547" s="63"/>
      <c r="AY2547" s="63"/>
      <c r="AZ2547" s="63"/>
      <c r="BA2547" s="63"/>
      <c r="BB2547" s="63"/>
      <c r="BC2547" s="63"/>
      <c r="BD2547" s="63"/>
      <c r="BE2547" s="63"/>
      <c r="BF2547" s="63"/>
      <c r="BG2547" s="63"/>
      <c r="BH2547" s="63"/>
      <c r="BI2547" s="63"/>
      <c r="BJ2547" s="63"/>
      <c r="BK2547" s="63"/>
      <c r="BL2547" s="63"/>
      <c r="BM2547" s="63"/>
      <c r="BN2547" s="63"/>
      <c r="BO2547" s="63"/>
      <c r="BP2547" s="63"/>
      <c r="BQ2547" s="63"/>
      <c r="BR2547" s="63"/>
      <c r="BS2547" s="63"/>
      <c r="BT2547" s="63"/>
      <c r="BU2547" s="63"/>
      <c r="BV2547" s="63"/>
      <c r="BW2547" s="63"/>
      <c r="BX2547" s="63"/>
      <c r="BY2547" s="63"/>
      <c r="BZ2547" s="63"/>
      <c r="CA2547" s="63"/>
      <c r="CB2547" s="63"/>
      <c r="CC2547" s="63"/>
      <c r="CD2547" s="63"/>
      <c r="CE2547" s="63"/>
      <c r="CF2547" s="63"/>
      <c r="CG2547" s="63"/>
      <c r="CH2547" s="63"/>
      <c r="CI2547" s="63"/>
      <c r="CJ2547" s="63"/>
      <c r="CK2547" s="63"/>
      <c r="CL2547" s="63"/>
      <c r="CM2547" s="63"/>
      <c r="CN2547" s="63"/>
      <c r="CO2547" s="63"/>
      <c r="CP2547" s="63"/>
      <c r="CR2547" s="227"/>
      <c r="CS2547" s="74"/>
    </row>
    <row r="2548" spans="1:97" s="72" customFormat="1" ht="75.75" customHeight="1">
      <c r="A2548" s="63"/>
      <c r="B2548" s="63"/>
      <c r="C2548" s="63"/>
      <c r="D2548" s="63"/>
      <c r="E2548" s="63"/>
      <c r="F2548" s="63"/>
      <c r="G2548" s="63"/>
      <c r="H2548" s="63"/>
      <c r="I2548" s="63"/>
      <c r="J2548" s="63"/>
      <c r="K2548" s="63"/>
      <c r="L2548" s="63"/>
      <c r="M2548" s="63"/>
      <c r="N2548" s="63"/>
      <c r="O2548" s="63"/>
      <c r="P2548" s="63"/>
      <c r="Q2548" s="63"/>
      <c r="R2548" s="63"/>
      <c r="S2548" s="63"/>
      <c r="T2548" s="63"/>
      <c r="U2548" s="63"/>
      <c r="V2548" s="63"/>
      <c r="W2548" s="63"/>
      <c r="X2548" s="63"/>
      <c r="Y2548" s="63"/>
      <c r="Z2548" s="63"/>
      <c r="AA2548" s="63"/>
      <c r="AB2548" s="63"/>
      <c r="AC2548" s="63"/>
      <c r="AD2548" s="63"/>
      <c r="AE2548" s="63"/>
      <c r="AF2548" s="63"/>
      <c r="AG2548" s="63"/>
      <c r="AH2548" s="63"/>
      <c r="AI2548" s="63"/>
      <c r="AJ2548" s="63"/>
      <c r="AK2548" s="63"/>
      <c r="AL2548" s="63"/>
      <c r="AM2548" s="63"/>
      <c r="AN2548" s="63"/>
      <c r="AO2548" s="63"/>
      <c r="AP2548" s="63"/>
      <c r="AQ2548" s="63"/>
      <c r="AR2548" s="63"/>
      <c r="AS2548" s="63"/>
      <c r="AT2548" s="63"/>
      <c r="AU2548" s="63"/>
      <c r="AV2548" s="63"/>
      <c r="AW2548" s="63"/>
      <c r="AX2548" s="63"/>
      <c r="AY2548" s="63"/>
      <c r="AZ2548" s="63"/>
      <c r="BA2548" s="63"/>
      <c r="BB2548" s="63"/>
      <c r="BC2548" s="63"/>
      <c r="BD2548" s="63"/>
      <c r="BE2548" s="63"/>
      <c r="BF2548" s="63"/>
      <c r="BG2548" s="63"/>
      <c r="BH2548" s="63"/>
      <c r="BI2548" s="63"/>
      <c r="BJ2548" s="63"/>
      <c r="BK2548" s="63"/>
      <c r="BL2548" s="63"/>
      <c r="BM2548" s="63"/>
      <c r="BN2548" s="63"/>
      <c r="BO2548" s="63"/>
      <c r="BP2548" s="63"/>
      <c r="BQ2548" s="63"/>
      <c r="BR2548" s="63"/>
      <c r="BS2548" s="63"/>
      <c r="BT2548" s="63"/>
      <c r="BU2548" s="63"/>
      <c r="BV2548" s="63"/>
      <c r="BW2548" s="63"/>
      <c r="BX2548" s="63"/>
      <c r="BY2548" s="63"/>
      <c r="BZ2548" s="63"/>
      <c r="CA2548" s="63"/>
      <c r="CB2548" s="63"/>
      <c r="CC2548" s="63"/>
      <c r="CD2548" s="63"/>
      <c r="CE2548" s="63"/>
      <c r="CF2548" s="63"/>
      <c r="CG2548" s="63"/>
      <c r="CH2548" s="63"/>
      <c r="CI2548" s="63"/>
      <c r="CJ2548" s="63"/>
      <c r="CK2548" s="63"/>
      <c r="CL2548" s="63"/>
      <c r="CM2548" s="63"/>
      <c r="CN2548" s="63"/>
      <c r="CO2548" s="63"/>
      <c r="CP2548" s="63"/>
      <c r="CR2548" s="227"/>
      <c r="CS2548" s="74"/>
    </row>
    <row r="2549" spans="1:97" s="72" customFormat="1" ht="75.75" customHeight="1">
      <c r="A2549" s="63"/>
      <c r="B2549" s="63"/>
      <c r="C2549" s="63"/>
      <c r="D2549" s="63"/>
      <c r="E2549" s="63"/>
      <c r="F2549" s="63"/>
      <c r="G2549" s="63"/>
      <c r="H2549" s="63"/>
      <c r="I2549" s="63"/>
      <c r="J2549" s="63"/>
      <c r="K2549" s="63"/>
      <c r="L2549" s="63"/>
      <c r="M2549" s="63"/>
      <c r="N2549" s="63"/>
      <c r="O2549" s="63"/>
      <c r="P2549" s="63"/>
      <c r="Q2549" s="63"/>
      <c r="R2549" s="63"/>
      <c r="S2549" s="63"/>
      <c r="T2549" s="63"/>
      <c r="U2549" s="63"/>
      <c r="V2549" s="63"/>
      <c r="W2549" s="63"/>
      <c r="X2549" s="63"/>
      <c r="Y2549" s="63"/>
      <c r="Z2549" s="63"/>
      <c r="AA2549" s="63"/>
      <c r="AB2549" s="63"/>
      <c r="AC2549" s="63"/>
      <c r="AD2549" s="63"/>
      <c r="AE2549" s="63"/>
      <c r="AF2549" s="63"/>
      <c r="AG2549" s="63"/>
      <c r="AH2549" s="63"/>
      <c r="AI2549" s="63"/>
      <c r="AJ2549" s="63"/>
      <c r="AK2549" s="63"/>
      <c r="AL2549" s="63"/>
      <c r="AM2549" s="63"/>
      <c r="AN2549" s="63"/>
      <c r="AO2549" s="63"/>
      <c r="AP2549" s="63"/>
      <c r="AQ2549" s="63"/>
      <c r="AR2549" s="63"/>
      <c r="AS2549" s="63"/>
      <c r="AT2549" s="63"/>
      <c r="AU2549" s="63"/>
      <c r="AV2549" s="63"/>
      <c r="AW2549" s="63"/>
      <c r="AX2549" s="63"/>
      <c r="AY2549" s="63"/>
      <c r="AZ2549" s="63"/>
      <c r="BA2549" s="63"/>
      <c r="BB2549" s="63"/>
      <c r="BC2549" s="63"/>
      <c r="BD2549" s="63"/>
      <c r="BE2549" s="63"/>
      <c r="BF2549" s="63"/>
      <c r="BG2549" s="63"/>
      <c r="BH2549" s="63"/>
      <c r="BI2549" s="63"/>
      <c r="BJ2549" s="63"/>
      <c r="BK2549" s="63"/>
      <c r="BL2549" s="63"/>
      <c r="BM2549" s="63"/>
      <c r="BN2549" s="63"/>
      <c r="BO2549" s="63"/>
      <c r="BP2549" s="63"/>
      <c r="BQ2549" s="63"/>
      <c r="BR2549" s="63"/>
      <c r="BS2549" s="63"/>
      <c r="BT2549" s="63"/>
      <c r="BU2549" s="63"/>
      <c r="BV2549" s="63"/>
      <c r="BW2549" s="63"/>
      <c r="BX2549" s="63"/>
      <c r="BY2549" s="63"/>
      <c r="BZ2549" s="63"/>
      <c r="CA2549" s="63"/>
      <c r="CB2549" s="63"/>
      <c r="CC2549" s="63"/>
      <c r="CD2549" s="63"/>
      <c r="CE2549" s="63"/>
      <c r="CF2549" s="63"/>
      <c r="CG2549" s="63"/>
      <c r="CH2549" s="63"/>
      <c r="CI2549" s="63"/>
      <c r="CJ2549" s="63"/>
      <c r="CK2549" s="63"/>
      <c r="CL2549" s="63"/>
      <c r="CM2549" s="63"/>
      <c r="CN2549" s="63"/>
      <c r="CO2549" s="63"/>
      <c r="CP2549" s="63"/>
      <c r="CR2549" s="227"/>
      <c r="CS2549" s="74"/>
    </row>
    <row r="2550" spans="1:97" s="72" customFormat="1" ht="75.75" customHeight="1">
      <c r="A2550" s="63"/>
      <c r="B2550" s="63"/>
      <c r="C2550" s="63"/>
      <c r="D2550" s="63"/>
      <c r="E2550" s="63"/>
      <c r="F2550" s="63"/>
      <c r="G2550" s="63"/>
      <c r="H2550" s="63"/>
      <c r="I2550" s="63"/>
      <c r="J2550" s="63"/>
      <c r="K2550" s="63"/>
      <c r="L2550" s="63"/>
      <c r="M2550" s="63"/>
      <c r="N2550" s="63"/>
      <c r="O2550" s="63"/>
      <c r="P2550" s="63"/>
      <c r="Q2550" s="63"/>
      <c r="R2550" s="63"/>
      <c r="S2550" s="63"/>
      <c r="T2550" s="63"/>
      <c r="U2550" s="63"/>
      <c r="V2550" s="63"/>
      <c r="W2550" s="63"/>
      <c r="X2550" s="63"/>
      <c r="Y2550" s="63"/>
      <c r="Z2550" s="63"/>
      <c r="AA2550" s="63"/>
      <c r="AB2550" s="63"/>
      <c r="AC2550" s="63"/>
      <c r="AD2550" s="63"/>
      <c r="AE2550" s="63"/>
      <c r="AF2550" s="63"/>
      <c r="AG2550" s="63"/>
      <c r="AH2550" s="63"/>
      <c r="AI2550" s="63"/>
      <c r="AJ2550" s="63"/>
      <c r="AK2550" s="63"/>
      <c r="AL2550" s="63"/>
      <c r="AM2550" s="63"/>
      <c r="AN2550" s="63"/>
      <c r="AO2550" s="63"/>
      <c r="AP2550" s="63"/>
      <c r="AQ2550" s="63"/>
      <c r="AR2550" s="63"/>
      <c r="AS2550" s="63"/>
      <c r="AT2550" s="63"/>
      <c r="AU2550" s="63"/>
      <c r="AV2550" s="63"/>
      <c r="AW2550" s="63"/>
      <c r="AX2550" s="63"/>
      <c r="AY2550" s="63"/>
      <c r="AZ2550" s="63"/>
      <c r="BA2550" s="63"/>
      <c r="BB2550" s="63"/>
      <c r="BC2550" s="63"/>
      <c r="BD2550" s="63"/>
      <c r="BE2550" s="63"/>
      <c r="BF2550" s="63"/>
      <c r="BG2550" s="63"/>
      <c r="BH2550" s="63"/>
      <c r="BI2550" s="63"/>
      <c r="BJ2550" s="63"/>
      <c r="BK2550" s="63"/>
      <c r="BL2550" s="63"/>
      <c r="BM2550" s="63"/>
      <c r="BN2550" s="63"/>
      <c r="BO2550" s="63"/>
      <c r="BP2550" s="63"/>
      <c r="BQ2550" s="63"/>
      <c r="BR2550" s="63"/>
      <c r="BS2550" s="63"/>
      <c r="BT2550" s="63"/>
      <c r="BU2550" s="63"/>
      <c r="BV2550" s="63"/>
      <c r="BW2550" s="63"/>
      <c r="BX2550" s="63"/>
      <c r="BY2550" s="63"/>
      <c r="BZ2550" s="63"/>
      <c r="CA2550" s="63"/>
      <c r="CB2550" s="63"/>
      <c r="CC2550" s="63"/>
      <c r="CD2550" s="63"/>
      <c r="CE2550" s="63"/>
      <c r="CF2550" s="63"/>
      <c r="CG2550" s="63"/>
      <c r="CH2550" s="63"/>
      <c r="CI2550" s="63"/>
      <c r="CJ2550" s="63"/>
      <c r="CK2550" s="63"/>
      <c r="CL2550" s="63"/>
      <c r="CM2550" s="63"/>
      <c r="CN2550" s="63"/>
      <c r="CO2550" s="63"/>
      <c r="CP2550" s="63"/>
      <c r="CR2550" s="227"/>
      <c r="CS2550" s="74"/>
    </row>
    <row r="2551" spans="1:97" s="72" customFormat="1" ht="75.75" customHeight="1">
      <c r="A2551" s="63"/>
      <c r="B2551" s="63"/>
      <c r="C2551" s="63"/>
      <c r="D2551" s="63"/>
      <c r="E2551" s="63"/>
      <c r="F2551" s="63"/>
      <c r="G2551" s="63"/>
      <c r="H2551" s="63"/>
      <c r="I2551" s="63"/>
      <c r="J2551" s="63"/>
      <c r="K2551" s="63"/>
      <c r="L2551" s="63"/>
      <c r="M2551" s="63"/>
      <c r="N2551" s="63"/>
      <c r="O2551" s="63"/>
      <c r="P2551" s="63"/>
      <c r="Q2551" s="63"/>
      <c r="R2551" s="63"/>
      <c r="S2551" s="63"/>
      <c r="T2551" s="63"/>
      <c r="U2551" s="63"/>
      <c r="V2551" s="63"/>
      <c r="W2551" s="63"/>
      <c r="X2551" s="63"/>
      <c r="Y2551" s="63"/>
      <c r="Z2551" s="63"/>
      <c r="AA2551" s="63"/>
      <c r="AB2551" s="63"/>
      <c r="AC2551" s="63"/>
      <c r="AD2551" s="63"/>
      <c r="AE2551" s="63"/>
      <c r="AF2551" s="63"/>
      <c r="AG2551" s="63"/>
      <c r="AH2551" s="63"/>
      <c r="AI2551" s="63"/>
      <c r="AJ2551" s="63"/>
      <c r="AK2551" s="63"/>
      <c r="AL2551" s="63"/>
      <c r="AM2551" s="63"/>
      <c r="AN2551" s="63"/>
      <c r="AO2551" s="63"/>
      <c r="AP2551" s="63"/>
      <c r="AQ2551" s="63"/>
      <c r="AR2551" s="63"/>
      <c r="AS2551" s="63"/>
      <c r="AT2551" s="63"/>
      <c r="AU2551" s="63"/>
      <c r="AV2551" s="63"/>
      <c r="AW2551" s="63"/>
      <c r="AX2551" s="63"/>
      <c r="AY2551" s="63"/>
      <c r="AZ2551" s="63"/>
      <c r="BA2551" s="63"/>
      <c r="BB2551" s="63"/>
      <c r="BC2551" s="63"/>
      <c r="BD2551" s="63"/>
      <c r="BE2551" s="63"/>
      <c r="BF2551" s="63"/>
      <c r="BG2551" s="63"/>
      <c r="BH2551" s="63"/>
      <c r="BI2551" s="63"/>
      <c r="BJ2551" s="63"/>
      <c r="BK2551" s="63"/>
      <c r="BL2551" s="63"/>
      <c r="BM2551" s="63"/>
      <c r="BN2551" s="63"/>
      <c r="BO2551" s="63"/>
      <c r="BP2551" s="63"/>
      <c r="BQ2551" s="63"/>
      <c r="BR2551" s="63"/>
      <c r="BS2551" s="63"/>
      <c r="BT2551" s="63"/>
      <c r="BU2551" s="63"/>
      <c r="BV2551" s="63"/>
      <c r="BW2551" s="63"/>
      <c r="BX2551" s="63"/>
      <c r="BY2551" s="63"/>
      <c r="BZ2551" s="63"/>
      <c r="CA2551" s="63"/>
      <c r="CB2551" s="63"/>
      <c r="CC2551" s="63"/>
      <c r="CD2551" s="63"/>
      <c r="CE2551" s="63"/>
      <c r="CF2551" s="63"/>
      <c r="CG2551" s="63"/>
      <c r="CH2551" s="63"/>
      <c r="CI2551" s="63"/>
      <c r="CJ2551" s="63"/>
      <c r="CK2551" s="63"/>
      <c r="CL2551" s="63"/>
      <c r="CM2551" s="63"/>
      <c r="CN2551" s="63"/>
      <c r="CO2551" s="63"/>
      <c r="CP2551" s="63"/>
      <c r="CR2551" s="227"/>
      <c r="CS2551" s="74"/>
    </row>
    <row r="2552" spans="1:97" s="72" customFormat="1" ht="75.75" customHeight="1">
      <c r="A2552" s="63"/>
      <c r="B2552" s="63"/>
      <c r="C2552" s="63"/>
      <c r="D2552" s="63"/>
      <c r="E2552" s="63"/>
      <c r="F2552" s="63"/>
      <c r="G2552" s="63"/>
      <c r="H2552" s="63"/>
      <c r="I2552" s="63"/>
      <c r="J2552" s="63"/>
      <c r="K2552" s="63"/>
      <c r="L2552" s="63"/>
      <c r="M2552" s="63"/>
      <c r="N2552" s="63"/>
      <c r="O2552" s="63"/>
      <c r="P2552" s="63"/>
      <c r="Q2552" s="63"/>
      <c r="R2552" s="63"/>
      <c r="S2552" s="63"/>
      <c r="T2552" s="63"/>
      <c r="U2552" s="63"/>
      <c r="V2552" s="63"/>
      <c r="W2552" s="63"/>
      <c r="X2552" s="63"/>
      <c r="Y2552" s="63"/>
      <c r="Z2552" s="63"/>
      <c r="AA2552" s="63"/>
      <c r="AB2552" s="63"/>
      <c r="AC2552" s="63"/>
      <c r="AD2552" s="63"/>
      <c r="AE2552" s="63"/>
      <c r="AF2552" s="63"/>
      <c r="AG2552" s="63"/>
      <c r="AH2552" s="63"/>
      <c r="AI2552" s="63"/>
      <c r="AJ2552" s="63"/>
      <c r="AK2552" s="63"/>
      <c r="AL2552" s="63"/>
      <c r="AM2552" s="63"/>
      <c r="AN2552" s="63"/>
      <c r="AO2552" s="63"/>
      <c r="AP2552" s="63"/>
      <c r="AQ2552" s="63"/>
      <c r="AR2552" s="63"/>
      <c r="AS2552" s="63"/>
      <c r="AT2552" s="63"/>
      <c r="AU2552" s="63"/>
      <c r="AV2552" s="63"/>
      <c r="AW2552" s="63"/>
      <c r="AX2552" s="63"/>
      <c r="AY2552" s="63"/>
      <c r="AZ2552" s="63"/>
      <c r="BA2552" s="63"/>
      <c r="BB2552" s="63"/>
      <c r="BC2552" s="63"/>
      <c r="BD2552" s="63"/>
      <c r="BE2552" s="63"/>
      <c r="BF2552" s="63"/>
      <c r="BG2552" s="63"/>
      <c r="BH2552" s="63"/>
      <c r="BI2552" s="63"/>
      <c r="BJ2552" s="63"/>
      <c r="BK2552" s="63"/>
      <c r="BL2552" s="63"/>
      <c r="BM2552" s="63"/>
      <c r="BN2552" s="63"/>
      <c r="BO2552" s="63"/>
      <c r="BP2552" s="63"/>
      <c r="BQ2552" s="63"/>
      <c r="BR2552" s="63"/>
      <c r="BS2552" s="63"/>
      <c r="BT2552" s="63"/>
      <c r="BU2552" s="63"/>
      <c r="BV2552" s="63"/>
      <c r="BW2552" s="63"/>
      <c r="BX2552" s="63"/>
      <c r="BY2552" s="63"/>
      <c r="BZ2552" s="63"/>
      <c r="CA2552" s="63"/>
      <c r="CB2552" s="63"/>
      <c r="CC2552" s="63"/>
      <c r="CD2552" s="63"/>
      <c r="CE2552" s="63"/>
      <c r="CF2552" s="63"/>
      <c r="CG2552" s="63"/>
      <c r="CH2552" s="63"/>
      <c r="CI2552" s="63"/>
      <c r="CJ2552" s="63"/>
      <c r="CK2552" s="63"/>
      <c r="CL2552" s="63"/>
      <c r="CM2552" s="63"/>
      <c r="CN2552" s="63"/>
      <c r="CO2552" s="63"/>
      <c r="CP2552" s="63"/>
      <c r="CR2552" s="227"/>
      <c r="CS2552" s="74"/>
    </row>
    <row r="2553" spans="1:97" s="72" customFormat="1" ht="75.75" customHeight="1">
      <c r="A2553" s="63"/>
      <c r="B2553" s="63"/>
      <c r="C2553" s="63"/>
      <c r="D2553" s="63"/>
      <c r="E2553" s="63"/>
      <c r="F2553" s="63"/>
      <c r="G2553" s="63"/>
      <c r="H2553" s="63"/>
      <c r="I2553" s="63"/>
      <c r="J2553" s="63"/>
      <c r="K2553" s="63"/>
      <c r="L2553" s="63"/>
      <c r="M2553" s="63"/>
      <c r="N2553" s="63"/>
      <c r="O2553" s="63"/>
      <c r="P2553" s="63"/>
      <c r="Q2553" s="63"/>
      <c r="R2553" s="63"/>
      <c r="S2553" s="63"/>
      <c r="T2553" s="63"/>
      <c r="U2553" s="63"/>
      <c r="V2553" s="63"/>
      <c r="W2553" s="63"/>
      <c r="X2553" s="63"/>
      <c r="Y2553" s="63"/>
      <c r="Z2553" s="63"/>
      <c r="AA2553" s="63"/>
      <c r="AB2553" s="63"/>
      <c r="AC2553" s="63"/>
      <c r="AD2553" s="63"/>
      <c r="AE2553" s="63"/>
      <c r="AF2553" s="63"/>
      <c r="AG2553" s="63"/>
      <c r="AH2553" s="63"/>
      <c r="AI2553" s="63"/>
      <c r="AJ2553" s="63"/>
      <c r="AK2553" s="63"/>
      <c r="AL2553" s="63"/>
      <c r="AM2553" s="63"/>
      <c r="AN2553" s="63"/>
      <c r="AO2553" s="63"/>
      <c r="AP2553" s="63"/>
      <c r="AQ2553" s="63"/>
      <c r="AR2553" s="63"/>
      <c r="AS2553" s="63"/>
      <c r="AT2553" s="63"/>
      <c r="AU2553" s="63"/>
      <c r="AV2553" s="63"/>
      <c r="AW2553" s="63"/>
      <c r="AX2553" s="63"/>
      <c r="AY2553" s="63"/>
      <c r="AZ2553" s="63"/>
      <c r="BA2553" s="63"/>
      <c r="BB2553" s="63"/>
      <c r="BC2553" s="63"/>
      <c r="BD2553" s="63"/>
      <c r="BE2553" s="63"/>
      <c r="BF2553" s="63"/>
      <c r="BG2553" s="63"/>
      <c r="BH2553" s="63"/>
      <c r="BI2553" s="63"/>
      <c r="BJ2553" s="63"/>
      <c r="BK2553" s="63"/>
      <c r="BL2553" s="63"/>
      <c r="BM2553" s="63"/>
      <c r="BN2553" s="63"/>
      <c r="BO2553" s="63"/>
      <c r="BP2553" s="63"/>
      <c r="BQ2553" s="63"/>
      <c r="BR2553" s="63"/>
      <c r="BS2553" s="63"/>
      <c r="BT2553" s="63"/>
      <c r="BU2553" s="63"/>
      <c r="BV2553" s="63"/>
      <c r="BW2553" s="63"/>
      <c r="BX2553" s="63"/>
      <c r="BY2553" s="63"/>
      <c r="BZ2553" s="63"/>
      <c r="CA2553" s="63"/>
      <c r="CB2553" s="63"/>
      <c r="CC2553" s="63"/>
      <c r="CD2553" s="63"/>
      <c r="CE2553" s="63"/>
      <c r="CF2553" s="63"/>
      <c r="CG2553" s="63"/>
      <c r="CH2553" s="63"/>
      <c r="CI2553" s="63"/>
      <c r="CJ2553" s="63"/>
      <c r="CK2553" s="63"/>
      <c r="CL2553" s="63"/>
      <c r="CM2553" s="63"/>
      <c r="CN2553" s="63"/>
      <c r="CO2553" s="63"/>
      <c r="CP2553" s="63"/>
      <c r="CR2553" s="227"/>
      <c r="CS2553" s="74"/>
    </row>
    <row r="2554" spans="1:97" s="72" customFormat="1" ht="75.75" customHeight="1">
      <c r="A2554" s="63"/>
      <c r="B2554" s="63"/>
      <c r="C2554" s="63"/>
      <c r="D2554" s="63"/>
      <c r="E2554" s="63"/>
      <c r="F2554" s="63"/>
      <c r="G2554" s="63"/>
      <c r="H2554" s="63"/>
      <c r="I2554" s="63"/>
      <c r="J2554" s="63"/>
      <c r="K2554" s="63"/>
      <c r="L2554" s="63"/>
      <c r="M2554" s="63"/>
      <c r="N2554" s="63"/>
      <c r="O2554" s="63"/>
      <c r="P2554" s="63"/>
      <c r="Q2554" s="63"/>
      <c r="R2554" s="63"/>
      <c r="S2554" s="63"/>
      <c r="T2554" s="63"/>
      <c r="U2554" s="63"/>
      <c r="V2554" s="63"/>
      <c r="W2554" s="63"/>
      <c r="X2554" s="63"/>
      <c r="Y2554" s="63"/>
      <c r="Z2554" s="63"/>
      <c r="AA2554" s="63"/>
      <c r="AB2554" s="63"/>
      <c r="AC2554" s="63"/>
      <c r="AD2554" s="63"/>
      <c r="AE2554" s="63"/>
      <c r="AF2554" s="63"/>
      <c r="AG2554" s="63"/>
      <c r="AH2554" s="63"/>
      <c r="AI2554" s="63"/>
      <c r="AJ2554" s="63"/>
      <c r="AK2554" s="63"/>
      <c r="AL2554" s="63"/>
      <c r="AM2554" s="63"/>
      <c r="AN2554" s="63"/>
      <c r="AO2554" s="63"/>
      <c r="AP2554" s="63"/>
      <c r="AQ2554" s="63"/>
      <c r="AR2554" s="63"/>
      <c r="AS2554" s="63"/>
      <c r="AT2554" s="63"/>
      <c r="AU2554" s="63"/>
      <c r="AV2554" s="63"/>
      <c r="AW2554" s="63"/>
      <c r="AX2554" s="63"/>
      <c r="AY2554" s="63"/>
      <c r="AZ2554" s="63"/>
      <c r="BA2554" s="63"/>
      <c r="BB2554" s="63"/>
      <c r="BC2554" s="63"/>
      <c r="BD2554" s="63"/>
      <c r="BE2554" s="63"/>
      <c r="BF2554" s="63"/>
      <c r="BG2554" s="63"/>
      <c r="BH2554" s="63"/>
      <c r="BI2554" s="63"/>
      <c r="BJ2554" s="63"/>
      <c r="BK2554" s="63"/>
      <c r="BL2554" s="63"/>
      <c r="BM2554" s="63"/>
      <c r="BN2554" s="63"/>
      <c r="BO2554" s="63"/>
      <c r="BP2554" s="63"/>
      <c r="BQ2554" s="63"/>
      <c r="BR2554" s="63"/>
      <c r="BS2554" s="63"/>
      <c r="BT2554" s="63"/>
      <c r="BU2554" s="63"/>
      <c r="BV2554" s="63"/>
      <c r="BW2554" s="63"/>
      <c r="BX2554" s="63"/>
      <c r="BY2554" s="63"/>
      <c r="BZ2554" s="63"/>
      <c r="CA2554" s="63"/>
      <c r="CB2554" s="63"/>
      <c r="CC2554" s="63"/>
      <c r="CD2554" s="63"/>
      <c r="CE2554" s="63"/>
      <c r="CF2554" s="63"/>
      <c r="CG2554" s="63"/>
      <c r="CH2554" s="63"/>
      <c r="CI2554" s="63"/>
      <c r="CJ2554" s="63"/>
      <c r="CK2554" s="63"/>
      <c r="CL2554" s="63"/>
      <c r="CM2554" s="63"/>
      <c r="CN2554" s="63"/>
      <c r="CO2554" s="63"/>
      <c r="CP2554" s="63"/>
      <c r="CR2554" s="227"/>
      <c r="CS2554" s="74"/>
    </row>
    <row r="2555" spans="1:97" s="72" customFormat="1" ht="75.75" customHeight="1">
      <c r="A2555" s="63"/>
      <c r="B2555" s="63"/>
      <c r="C2555" s="63"/>
      <c r="D2555" s="63"/>
      <c r="E2555" s="63"/>
      <c r="F2555" s="63"/>
      <c r="G2555" s="63"/>
      <c r="H2555" s="63"/>
      <c r="I2555" s="63"/>
      <c r="J2555" s="63"/>
      <c r="K2555" s="63"/>
      <c r="L2555" s="63"/>
      <c r="M2555" s="63"/>
      <c r="N2555" s="63"/>
      <c r="O2555" s="63"/>
      <c r="P2555" s="63"/>
      <c r="Q2555" s="63"/>
      <c r="R2555" s="63"/>
      <c r="S2555" s="63"/>
      <c r="T2555" s="63"/>
      <c r="U2555" s="63"/>
      <c r="V2555" s="63"/>
      <c r="W2555" s="63"/>
      <c r="X2555" s="63"/>
      <c r="Y2555" s="63"/>
      <c r="Z2555" s="63"/>
      <c r="AA2555" s="63"/>
      <c r="AB2555" s="63"/>
      <c r="AC2555" s="63"/>
      <c r="AD2555" s="63"/>
      <c r="AE2555" s="63"/>
      <c r="AF2555" s="63"/>
      <c r="AG2555" s="63"/>
      <c r="AH2555" s="63"/>
      <c r="AI2555" s="63"/>
      <c r="AJ2555" s="63"/>
      <c r="AK2555" s="63"/>
      <c r="AL2555" s="63"/>
      <c r="AM2555" s="63"/>
      <c r="AN2555" s="63"/>
      <c r="AO2555" s="63"/>
      <c r="AP2555" s="63"/>
      <c r="AQ2555" s="63"/>
      <c r="AR2555" s="63"/>
      <c r="AS2555" s="63"/>
      <c r="AT2555" s="63"/>
      <c r="AU2555" s="63"/>
      <c r="AV2555" s="63"/>
      <c r="AW2555" s="63"/>
      <c r="AX2555" s="63"/>
      <c r="AY2555" s="63"/>
      <c r="AZ2555" s="63"/>
      <c r="BA2555" s="63"/>
      <c r="BB2555" s="63"/>
      <c r="BC2555" s="63"/>
      <c r="BD2555" s="63"/>
      <c r="BE2555" s="63"/>
      <c r="BF2555" s="63"/>
      <c r="BG2555" s="63"/>
      <c r="BH2555" s="63"/>
      <c r="BI2555" s="63"/>
      <c r="BJ2555" s="63"/>
      <c r="BK2555" s="63"/>
      <c r="BL2555" s="63"/>
      <c r="BM2555" s="63"/>
      <c r="BN2555" s="63"/>
      <c r="BO2555" s="63"/>
      <c r="BP2555" s="63"/>
      <c r="BQ2555" s="63"/>
      <c r="BR2555" s="63"/>
      <c r="BS2555" s="63"/>
      <c r="BT2555" s="63"/>
      <c r="BU2555" s="63"/>
      <c r="BV2555" s="63"/>
      <c r="BW2555" s="63"/>
      <c r="BX2555" s="63"/>
      <c r="BY2555" s="63"/>
      <c r="BZ2555" s="63"/>
      <c r="CA2555" s="63"/>
      <c r="CB2555" s="63"/>
      <c r="CC2555" s="63"/>
      <c r="CD2555" s="63"/>
      <c r="CE2555" s="63"/>
      <c r="CF2555" s="63"/>
      <c r="CG2555" s="63"/>
      <c r="CH2555" s="63"/>
      <c r="CI2555" s="63"/>
      <c r="CJ2555" s="63"/>
      <c r="CK2555" s="63"/>
      <c r="CL2555" s="63"/>
      <c r="CM2555" s="63"/>
      <c r="CN2555" s="63"/>
      <c r="CO2555" s="63"/>
      <c r="CP2555" s="63"/>
      <c r="CR2555" s="227"/>
      <c r="CS2555" s="74"/>
    </row>
    <row r="2556" spans="1:97" s="72" customFormat="1" ht="75.75" customHeight="1">
      <c r="A2556" s="63"/>
      <c r="B2556" s="63"/>
      <c r="C2556" s="63"/>
      <c r="D2556" s="63"/>
      <c r="E2556" s="63"/>
      <c r="F2556" s="63"/>
      <c r="G2556" s="63"/>
      <c r="H2556" s="63"/>
      <c r="I2556" s="63"/>
      <c r="J2556" s="63"/>
      <c r="K2556" s="63"/>
      <c r="L2556" s="63"/>
      <c r="M2556" s="63"/>
      <c r="N2556" s="63"/>
      <c r="O2556" s="63"/>
      <c r="P2556" s="63"/>
      <c r="Q2556" s="63"/>
      <c r="R2556" s="63"/>
      <c r="S2556" s="63"/>
      <c r="T2556" s="63"/>
      <c r="U2556" s="63"/>
      <c r="V2556" s="63"/>
      <c r="W2556" s="63"/>
      <c r="X2556" s="63"/>
      <c r="Y2556" s="63"/>
      <c r="Z2556" s="63"/>
      <c r="AA2556" s="63"/>
      <c r="AB2556" s="63"/>
      <c r="AC2556" s="63"/>
      <c r="AD2556" s="63"/>
      <c r="AE2556" s="63"/>
      <c r="AF2556" s="63"/>
      <c r="AG2556" s="63"/>
      <c r="AH2556" s="63"/>
      <c r="AI2556" s="63"/>
      <c r="AJ2556" s="63"/>
      <c r="AK2556" s="63"/>
      <c r="AL2556" s="63"/>
      <c r="AM2556" s="63"/>
      <c r="AN2556" s="63"/>
      <c r="AO2556" s="63"/>
      <c r="AP2556" s="63"/>
      <c r="AQ2556" s="63"/>
      <c r="AR2556" s="63"/>
      <c r="AS2556" s="63"/>
      <c r="AT2556" s="63"/>
      <c r="AU2556" s="63"/>
      <c r="AV2556" s="63"/>
      <c r="AW2556" s="63"/>
      <c r="AX2556" s="63"/>
      <c r="AY2556" s="63"/>
      <c r="AZ2556" s="63"/>
      <c r="BA2556" s="63"/>
      <c r="BB2556" s="63"/>
      <c r="BC2556" s="63"/>
      <c r="BD2556" s="63"/>
      <c r="BE2556" s="63"/>
      <c r="BF2556" s="63"/>
      <c r="BG2556" s="63"/>
      <c r="BH2556" s="63"/>
      <c r="BI2556" s="63"/>
      <c r="BJ2556" s="63"/>
      <c r="BK2556" s="63"/>
      <c r="BL2556" s="63"/>
      <c r="BM2556" s="63"/>
      <c r="BN2556" s="63"/>
      <c r="BO2556" s="63"/>
      <c r="BP2556" s="63"/>
      <c r="BQ2556" s="63"/>
      <c r="BR2556" s="63"/>
      <c r="BS2556" s="63"/>
      <c r="BT2556" s="63"/>
      <c r="BU2556" s="63"/>
      <c r="BV2556" s="63"/>
      <c r="BW2556" s="63"/>
      <c r="BX2556" s="63"/>
      <c r="BY2556" s="63"/>
      <c r="BZ2556" s="63"/>
      <c r="CA2556" s="63"/>
      <c r="CB2556" s="63"/>
      <c r="CC2556" s="63"/>
      <c r="CD2556" s="63"/>
      <c r="CE2556" s="63"/>
      <c r="CF2556" s="63"/>
      <c r="CG2556" s="63"/>
      <c r="CH2556" s="63"/>
      <c r="CI2556" s="63"/>
      <c r="CJ2556" s="63"/>
      <c r="CK2556" s="63"/>
      <c r="CL2556" s="63"/>
      <c r="CM2556" s="63"/>
      <c r="CN2556" s="63"/>
      <c r="CO2556" s="63"/>
      <c r="CP2556" s="63"/>
      <c r="CR2556" s="227"/>
      <c r="CS2556" s="74"/>
    </row>
    <row r="2557" spans="1:97" s="72" customFormat="1" ht="75.75" customHeight="1">
      <c r="A2557" s="63"/>
      <c r="B2557" s="63"/>
      <c r="C2557" s="63"/>
      <c r="D2557" s="63"/>
      <c r="E2557" s="63"/>
      <c r="F2557" s="63"/>
      <c r="G2557" s="63"/>
      <c r="H2557" s="63"/>
      <c r="I2557" s="63"/>
      <c r="J2557" s="63"/>
      <c r="K2557" s="63"/>
      <c r="L2557" s="63"/>
      <c r="M2557" s="63"/>
      <c r="N2557" s="63"/>
      <c r="O2557" s="63"/>
      <c r="P2557" s="63"/>
      <c r="Q2557" s="63"/>
      <c r="R2557" s="63"/>
      <c r="S2557" s="63"/>
      <c r="T2557" s="63"/>
      <c r="U2557" s="63"/>
      <c r="V2557" s="63"/>
      <c r="W2557" s="63"/>
      <c r="X2557" s="63"/>
      <c r="Y2557" s="63"/>
      <c r="Z2557" s="63"/>
      <c r="AA2557" s="63"/>
      <c r="AB2557" s="63"/>
      <c r="AC2557" s="63"/>
      <c r="AD2557" s="63"/>
      <c r="AE2557" s="63"/>
      <c r="AF2557" s="63"/>
      <c r="AG2557" s="63"/>
      <c r="AH2557" s="63"/>
      <c r="AI2557" s="63"/>
      <c r="AJ2557" s="63"/>
      <c r="AK2557" s="63"/>
      <c r="AL2557" s="63"/>
      <c r="AM2557" s="63"/>
      <c r="AN2557" s="63"/>
      <c r="AO2557" s="63"/>
      <c r="AP2557" s="63"/>
      <c r="AQ2557" s="63"/>
      <c r="AR2557" s="63"/>
      <c r="AS2557" s="63"/>
      <c r="AT2557" s="63"/>
      <c r="AU2557" s="63"/>
      <c r="AV2557" s="63"/>
      <c r="AW2557" s="63"/>
      <c r="AX2557" s="63"/>
      <c r="AY2557" s="63"/>
      <c r="AZ2557" s="63"/>
      <c r="BA2557" s="63"/>
      <c r="BB2557" s="63"/>
      <c r="BC2557" s="63"/>
      <c r="BD2557" s="63"/>
      <c r="BE2557" s="63"/>
      <c r="BF2557" s="63"/>
      <c r="BG2557" s="63"/>
      <c r="BH2557" s="63"/>
      <c r="BI2557" s="63"/>
      <c r="BJ2557" s="63"/>
      <c r="BK2557" s="63"/>
      <c r="BL2557" s="63"/>
      <c r="BM2557" s="63"/>
      <c r="BN2557" s="63"/>
      <c r="BO2557" s="63"/>
      <c r="BP2557" s="63"/>
      <c r="BQ2557" s="63"/>
      <c r="BR2557" s="63"/>
      <c r="BS2557" s="63"/>
      <c r="BT2557" s="63"/>
      <c r="BU2557" s="63"/>
      <c r="BV2557" s="63"/>
      <c r="BW2557" s="63"/>
      <c r="BX2557" s="63"/>
      <c r="BY2557" s="63"/>
      <c r="BZ2557" s="63"/>
      <c r="CA2557" s="63"/>
      <c r="CB2557" s="63"/>
      <c r="CC2557" s="63"/>
      <c r="CD2557" s="63"/>
      <c r="CE2557" s="63"/>
      <c r="CF2557" s="63"/>
      <c r="CG2557" s="63"/>
      <c r="CH2557" s="63"/>
      <c r="CI2557" s="63"/>
      <c r="CJ2557" s="63"/>
      <c r="CK2557" s="63"/>
      <c r="CL2557" s="63"/>
      <c r="CM2557" s="63"/>
      <c r="CN2557" s="63"/>
      <c r="CO2557" s="63"/>
      <c r="CP2557" s="63"/>
      <c r="CR2557" s="227"/>
      <c r="CS2557" s="74"/>
    </row>
    <row r="2558" spans="1:97" s="72" customFormat="1" ht="75.75" customHeight="1">
      <c r="A2558" s="63"/>
      <c r="B2558" s="63"/>
      <c r="C2558" s="63"/>
      <c r="D2558" s="63"/>
      <c r="E2558" s="63"/>
      <c r="F2558" s="63"/>
      <c r="G2558" s="63"/>
      <c r="H2558" s="63"/>
      <c r="I2558" s="63"/>
      <c r="J2558" s="63"/>
      <c r="K2558" s="63"/>
      <c r="L2558" s="63"/>
      <c r="M2558" s="63"/>
      <c r="N2558" s="63"/>
      <c r="O2558" s="63"/>
      <c r="P2558" s="63"/>
      <c r="Q2558" s="63"/>
      <c r="R2558" s="63"/>
      <c r="S2558" s="63"/>
      <c r="T2558" s="63"/>
      <c r="U2558" s="63"/>
      <c r="V2558" s="63"/>
      <c r="W2558" s="63"/>
      <c r="X2558" s="63"/>
      <c r="Y2558" s="63"/>
      <c r="Z2558" s="63"/>
      <c r="AA2558" s="63"/>
      <c r="AB2558" s="63"/>
      <c r="AC2558" s="63"/>
      <c r="AD2558" s="63"/>
      <c r="AE2558" s="63"/>
      <c r="AF2558" s="63"/>
      <c r="AG2558" s="63"/>
      <c r="AH2558" s="63"/>
      <c r="AI2558" s="63"/>
      <c r="AJ2558" s="63"/>
      <c r="AK2558" s="63"/>
      <c r="AL2558" s="63"/>
      <c r="AM2558" s="63"/>
      <c r="AN2558" s="63"/>
      <c r="AO2558" s="63"/>
      <c r="AP2558" s="63"/>
      <c r="AQ2558" s="63"/>
      <c r="AR2558" s="63"/>
      <c r="AS2558" s="63"/>
      <c r="AT2558" s="63"/>
      <c r="AU2558" s="63"/>
      <c r="AV2558" s="63"/>
      <c r="AW2558" s="63"/>
      <c r="AX2558" s="63"/>
      <c r="AY2558" s="63"/>
      <c r="AZ2558" s="63"/>
      <c r="BA2558" s="63"/>
      <c r="BB2558" s="63"/>
      <c r="BC2558" s="63"/>
      <c r="BD2558" s="63"/>
      <c r="BE2558" s="63"/>
      <c r="BF2558" s="63"/>
      <c r="BG2558" s="63"/>
      <c r="BH2558" s="63"/>
      <c r="BI2558" s="63"/>
      <c r="BJ2558" s="63"/>
      <c r="BK2558" s="63"/>
      <c r="BL2558" s="63"/>
      <c r="BM2558" s="63"/>
      <c r="BN2558" s="63"/>
      <c r="BO2558" s="63"/>
      <c r="BP2558" s="63"/>
      <c r="BQ2558" s="63"/>
      <c r="BR2558" s="63"/>
      <c r="BS2558" s="63"/>
      <c r="BT2558" s="63"/>
      <c r="BU2558" s="63"/>
      <c r="BV2558" s="63"/>
      <c r="BW2558" s="63"/>
      <c r="BX2558" s="63"/>
      <c r="BY2558" s="63"/>
      <c r="BZ2558" s="63"/>
      <c r="CA2558" s="63"/>
      <c r="CB2558" s="63"/>
      <c r="CC2558" s="63"/>
      <c r="CD2558" s="63"/>
      <c r="CE2558" s="63"/>
      <c r="CF2558" s="63"/>
      <c r="CG2558" s="63"/>
      <c r="CH2558" s="63"/>
      <c r="CI2558" s="63"/>
      <c r="CJ2558" s="63"/>
      <c r="CK2558" s="63"/>
      <c r="CL2558" s="63"/>
      <c r="CM2558" s="63"/>
      <c r="CN2558" s="63"/>
      <c r="CO2558" s="63"/>
      <c r="CP2558" s="63"/>
      <c r="CR2558" s="227"/>
      <c r="CS2558" s="74"/>
    </row>
    <row r="2559" spans="1:97" s="72" customFormat="1" ht="75.75" customHeight="1">
      <c r="A2559" s="63"/>
      <c r="B2559" s="63"/>
      <c r="C2559" s="63"/>
      <c r="D2559" s="63"/>
      <c r="E2559" s="63"/>
      <c r="F2559" s="63"/>
      <c r="G2559" s="63"/>
      <c r="H2559" s="63"/>
      <c r="I2559" s="63"/>
      <c r="J2559" s="63"/>
      <c r="K2559" s="63"/>
      <c r="L2559" s="63"/>
      <c r="M2559" s="63"/>
      <c r="N2559" s="63"/>
      <c r="O2559" s="63"/>
      <c r="P2559" s="63"/>
      <c r="Q2559" s="63"/>
      <c r="R2559" s="63"/>
      <c r="S2559" s="63"/>
      <c r="T2559" s="63"/>
      <c r="U2559" s="63"/>
      <c r="V2559" s="63"/>
      <c r="W2559" s="63"/>
      <c r="X2559" s="63"/>
      <c r="Y2559" s="63"/>
      <c r="Z2559" s="63"/>
      <c r="AA2559" s="63"/>
      <c r="AB2559" s="63"/>
      <c r="AC2559" s="63"/>
      <c r="AD2559" s="63"/>
      <c r="AE2559" s="63"/>
      <c r="AF2559" s="63"/>
      <c r="AG2559" s="63"/>
      <c r="AH2559" s="63"/>
      <c r="AI2559" s="63"/>
      <c r="AJ2559" s="63"/>
      <c r="AK2559" s="63"/>
      <c r="AL2559" s="63"/>
      <c r="AM2559" s="63"/>
      <c r="AN2559" s="63"/>
      <c r="AO2559" s="63"/>
      <c r="AP2559" s="63"/>
      <c r="AQ2559" s="63"/>
      <c r="AR2559" s="63"/>
      <c r="AS2559" s="63"/>
      <c r="AT2559" s="63"/>
      <c r="AU2559" s="63"/>
      <c r="AV2559" s="63"/>
      <c r="AW2559" s="63"/>
      <c r="AX2559" s="63"/>
      <c r="AY2559" s="63"/>
      <c r="AZ2559" s="63"/>
      <c r="BA2559" s="63"/>
      <c r="BB2559" s="63"/>
      <c r="BC2559" s="63"/>
      <c r="BD2559" s="63"/>
      <c r="BE2559" s="63"/>
      <c r="BF2559" s="63"/>
      <c r="BG2559" s="63"/>
      <c r="BH2559" s="63"/>
      <c r="BI2559" s="63"/>
      <c r="BJ2559" s="63"/>
      <c r="BK2559" s="63"/>
      <c r="BL2559" s="63"/>
      <c r="BM2559" s="63"/>
      <c r="BN2559" s="63"/>
      <c r="BO2559" s="63"/>
      <c r="BP2559" s="63"/>
      <c r="BQ2559" s="63"/>
      <c r="BR2559" s="63"/>
      <c r="BS2559" s="63"/>
      <c r="BT2559" s="63"/>
      <c r="BU2559" s="63"/>
      <c r="BV2559" s="63"/>
      <c r="BW2559" s="63"/>
      <c r="BX2559" s="63"/>
      <c r="BY2559" s="63"/>
      <c r="BZ2559" s="63"/>
      <c r="CA2559" s="63"/>
      <c r="CB2559" s="63"/>
      <c r="CC2559" s="63"/>
      <c r="CD2559" s="63"/>
      <c r="CE2559" s="63"/>
      <c r="CF2559" s="63"/>
      <c r="CG2559" s="63"/>
      <c r="CH2559" s="63"/>
      <c r="CI2559" s="63"/>
      <c r="CJ2559" s="63"/>
      <c r="CK2559" s="63"/>
      <c r="CL2559" s="63"/>
      <c r="CM2559" s="63"/>
      <c r="CN2559" s="63"/>
      <c r="CO2559" s="63"/>
      <c r="CP2559" s="63"/>
      <c r="CR2559" s="227"/>
      <c r="CS2559" s="74"/>
    </row>
    <row r="2560" spans="1:97" s="72" customFormat="1" ht="75.75" customHeight="1">
      <c r="A2560" s="63"/>
      <c r="B2560" s="63"/>
      <c r="C2560" s="63"/>
      <c r="D2560" s="63"/>
      <c r="E2560" s="63"/>
      <c r="F2560" s="63"/>
      <c r="G2560" s="63"/>
      <c r="H2560" s="63"/>
      <c r="I2560" s="63"/>
      <c r="J2560" s="63"/>
      <c r="K2560" s="63"/>
      <c r="L2560" s="63"/>
      <c r="M2560" s="63"/>
      <c r="N2560" s="63"/>
      <c r="O2560" s="63"/>
      <c r="P2560" s="63"/>
      <c r="Q2560" s="63"/>
      <c r="R2560" s="63"/>
      <c r="S2560" s="63"/>
      <c r="T2560" s="63"/>
      <c r="U2560" s="63"/>
      <c r="V2560" s="63"/>
      <c r="W2560" s="63"/>
      <c r="X2560" s="63"/>
      <c r="Y2560" s="63"/>
      <c r="Z2560" s="63"/>
      <c r="AA2560" s="63"/>
      <c r="AB2560" s="63"/>
      <c r="AC2560" s="63"/>
      <c r="AD2560" s="63"/>
      <c r="AE2560" s="63"/>
      <c r="AF2560" s="63"/>
      <c r="AG2560" s="63"/>
      <c r="AH2560" s="63"/>
      <c r="AI2560" s="63"/>
      <c r="AJ2560" s="63"/>
      <c r="AK2560" s="63"/>
      <c r="AL2560" s="63"/>
      <c r="AM2560" s="63"/>
      <c r="AN2560" s="63"/>
      <c r="AO2560" s="63"/>
      <c r="AP2560" s="63"/>
      <c r="AQ2560" s="63"/>
      <c r="AR2560" s="63"/>
      <c r="AS2560" s="63"/>
      <c r="AT2560" s="63"/>
      <c r="AU2560" s="63"/>
      <c r="AV2560" s="63"/>
      <c r="AW2560" s="63"/>
      <c r="AX2560" s="63"/>
      <c r="AY2560" s="63"/>
      <c r="AZ2560" s="63"/>
      <c r="BA2560" s="63"/>
      <c r="BB2560" s="63"/>
      <c r="BC2560" s="63"/>
      <c r="BD2560" s="63"/>
      <c r="BE2560" s="63"/>
      <c r="BF2560" s="63"/>
      <c r="BG2560" s="63"/>
      <c r="BH2560" s="63"/>
      <c r="BI2560" s="63"/>
      <c r="BJ2560" s="63"/>
      <c r="BK2560" s="63"/>
      <c r="BL2560" s="63"/>
      <c r="BM2560" s="63"/>
      <c r="BN2560" s="63"/>
      <c r="BO2560" s="63"/>
      <c r="BP2560" s="63"/>
      <c r="BQ2560" s="63"/>
      <c r="BR2560" s="63"/>
      <c r="BS2560" s="63"/>
      <c r="BT2560" s="63"/>
      <c r="BU2560" s="63"/>
      <c r="BV2560" s="63"/>
      <c r="BW2560" s="63"/>
      <c r="BX2560" s="63"/>
      <c r="BY2560" s="63"/>
      <c r="BZ2560" s="63"/>
      <c r="CA2560" s="63"/>
      <c r="CB2560" s="63"/>
      <c r="CC2560" s="63"/>
      <c r="CD2560" s="63"/>
      <c r="CE2560" s="63"/>
      <c r="CF2560" s="63"/>
      <c r="CG2560" s="63"/>
      <c r="CH2560" s="63"/>
      <c r="CI2560" s="63"/>
      <c r="CJ2560" s="63"/>
      <c r="CK2560" s="63"/>
      <c r="CL2560" s="63"/>
      <c r="CM2560" s="63"/>
      <c r="CN2560" s="63"/>
      <c r="CO2560" s="63"/>
      <c r="CP2560" s="63"/>
      <c r="CR2560" s="227"/>
      <c r="CS2560" s="74"/>
    </row>
    <row r="2561" spans="1:97" s="72" customFormat="1" ht="75.75" customHeight="1">
      <c r="A2561" s="63"/>
      <c r="B2561" s="63"/>
      <c r="C2561" s="63"/>
      <c r="D2561" s="63"/>
      <c r="E2561" s="63"/>
      <c r="F2561" s="63"/>
      <c r="G2561" s="63"/>
      <c r="H2561" s="63"/>
      <c r="I2561" s="63"/>
      <c r="J2561" s="63"/>
      <c r="K2561" s="63"/>
      <c r="L2561" s="63"/>
      <c r="M2561" s="63"/>
      <c r="N2561" s="63"/>
      <c r="O2561" s="63"/>
      <c r="P2561" s="63"/>
      <c r="Q2561" s="63"/>
      <c r="R2561" s="63"/>
      <c r="S2561" s="63"/>
      <c r="T2561" s="63"/>
      <c r="U2561" s="63"/>
      <c r="V2561" s="63"/>
      <c r="W2561" s="63"/>
      <c r="X2561" s="63"/>
      <c r="Y2561" s="63"/>
      <c r="Z2561" s="63"/>
      <c r="AA2561" s="63"/>
      <c r="AB2561" s="63"/>
      <c r="AC2561" s="63"/>
      <c r="AD2561" s="63"/>
      <c r="AE2561" s="63"/>
      <c r="AF2561" s="63"/>
      <c r="AG2561" s="63"/>
      <c r="AH2561" s="63"/>
      <c r="AI2561" s="63"/>
      <c r="AJ2561" s="63"/>
      <c r="AK2561" s="63"/>
      <c r="AL2561" s="63"/>
      <c r="AM2561" s="63"/>
      <c r="AN2561" s="63"/>
      <c r="AO2561" s="63"/>
      <c r="AP2561" s="63"/>
      <c r="AQ2561" s="63"/>
      <c r="AR2561" s="63"/>
      <c r="AS2561" s="63"/>
      <c r="AT2561" s="63"/>
      <c r="AU2561" s="63"/>
      <c r="AV2561" s="63"/>
      <c r="AW2561" s="63"/>
      <c r="AX2561" s="63"/>
      <c r="AY2561" s="63"/>
      <c r="AZ2561" s="63"/>
      <c r="BA2561" s="63"/>
      <c r="BB2561" s="63"/>
      <c r="BC2561" s="63"/>
      <c r="BD2561" s="63"/>
      <c r="BE2561" s="63"/>
      <c r="BF2561" s="63"/>
      <c r="BG2561" s="63"/>
      <c r="BH2561" s="63"/>
      <c r="BI2561" s="63"/>
      <c r="BJ2561" s="63"/>
      <c r="BK2561" s="63"/>
      <c r="BL2561" s="63"/>
      <c r="BM2561" s="63"/>
      <c r="BN2561" s="63"/>
      <c r="BO2561" s="63"/>
      <c r="BP2561" s="63"/>
      <c r="BQ2561" s="63"/>
      <c r="BR2561" s="63"/>
      <c r="BS2561" s="63"/>
      <c r="BT2561" s="63"/>
      <c r="BU2561" s="63"/>
      <c r="BV2561" s="63"/>
      <c r="BW2561" s="63"/>
      <c r="BX2561" s="63"/>
      <c r="BY2561" s="63"/>
      <c r="BZ2561" s="63"/>
      <c r="CA2561" s="63"/>
      <c r="CB2561" s="63"/>
      <c r="CC2561" s="63"/>
      <c r="CD2561" s="63"/>
      <c r="CE2561" s="63"/>
      <c r="CF2561" s="63"/>
      <c r="CG2561" s="63"/>
      <c r="CH2561" s="63"/>
      <c r="CI2561" s="63"/>
      <c r="CJ2561" s="63"/>
      <c r="CK2561" s="63"/>
      <c r="CL2561" s="63"/>
      <c r="CM2561" s="63"/>
      <c r="CN2561" s="63"/>
      <c r="CO2561" s="63"/>
      <c r="CP2561" s="63"/>
      <c r="CR2561" s="227"/>
      <c r="CS2561" s="74"/>
    </row>
    <row r="2562" spans="1:97" s="72" customFormat="1" ht="75.75" customHeight="1">
      <c r="A2562" s="63"/>
      <c r="B2562" s="63"/>
      <c r="C2562" s="63"/>
      <c r="D2562" s="63"/>
      <c r="E2562" s="63"/>
      <c r="F2562" s="63"/>
      <c r="G2562" s="63"/>
      <c r="H2562" s="63"/>
      <c r="I2562" s="63"/>
      <c r="J2562" s="63"/>
      <c r="K2562" s="63"/>
      <c r="L2562" s="63"/>
      <c r="M2562" s="63"/>
      <c r="N2562" s="63"/>
      <c r="O2562" s="63"/>
      <c r="P2562" s="63"/>
      <c r="Q2562" s="63"/>
      <c r="R2562" s="63"/>
      <c r="S2562" s="63"/>
      <c r="T2562" s="63"/>
      <c r="U2562" s="63"/>
      <c r="V2562" s="63"/>
      <c r="W2562" s="63"/>
      <c r="X2562" s="63"/>
      <c r="Y2562" s="63"/>
      <c r="Z2562" s="63"/>
      <c r="AA2562" s="63"/>
      <c r="AB2562" s="63"/>
      <c r="AC2562" s="63"/>
      <c r="AD2562" s="63"/>
      <c r="AE2562" s="63"/>
      <c r="AF2562" s="63"/>
      <c r="AG2562" s="63"/>
      <c r="AH2562" s="63"/>
      <c r="AI2562" s="63"/>
      <c r="AJ2562" s="63"/>
      <c r="AK2562" s="63"/>
      <c r="AL2562" s="63"/>
      <c r="AM2562" s="63"/>
      <c r="AN2562" s="63"/>
      <c r="AO2562" s="63"/>
      <c r="AP2562" s="63"/>
      <c r="AQ2562" s="63"/>
      <c r="AR2562" s="63"/>
      <c r="AS2562" s="63"/>
      <c r="AT2562" s="63"/>
      <c r="AU2562" s="63"/>
      <c r="AV2562" s="63"/>
      <c r="AW2562" s="63"/>
      <c r="AX2562" s="63"/>
      <c r="AY2562" s="63"/>
      <c r="AZ2562" s="63"/>
      <c r="BA2562" s="63"/>
      <c r="BB2562" s="63"/>
      <c r="BC2562" s="63"/>
      <c r="BD2562" s="63"/>
      <c r="BE2562" s="63"/>
      <c r="BF2562" s="63"/>
      <c r="BG2562" s="63"/>
      <c r="BH2562" s="63"/>
      <c r="BI2562" s="63"/>
      <c r="BJ2562" s="63"/>
      <c r="BK2562" s="63"/>
      <c r="BL2562" s="63"/>
      <c r="BM2562" s="63"/>
      <c r="BN2562" s="63"/>
      <c r="BO2562" s="63"/>
      <c r="BP2562" s="63"/>
      <c r="BQ2562" s="63"/>
      <c r="BR2562" s="63"/>
      <c r="BS2562" s="63"/>
      <c r="BT2562" s="63"/>
      <c r="BU2562" s="63"/>
      <c r="BV2562" s="63"/>
      <c r="BW2562" s="63"/>
      <c r="BX2562" s="63"/>
      <c r="BY2562" s="63"/>
      <c r="BZ2562" s="63"/>
      <c r="CA2562" s="63"/>
      <c r="CB2562" s="63"/>
      <c r="CC2562" s="63"/>
      <c r="CD2562" s="63"/>
      <c r="CE2562" s="63"/>
      <c r="CF2562" s="63"/>
      <c r="CG2562" s="63"/>
      <c r="CH2562" s="63"/>
      <c r="CI2562" s="63"/>
      <c r="CJ2562" s="63"/>
      <c r="CK2562" s="63"/>
      <c r="CL2562" s="63"/>
      <c r="CM2562" s="63"/>
      <c r="CN2562" s="63"/>
      <c r="CO2562" s="63"/>
      <c r="CP2562" s="63"/>
      <c r="CR2562" s="227"/>
      <c r="CS2562" s="74"/>
    </row>
    <row r="2563" spans="1:97" s="72" customFormat="1" ht="75.75" customHeight="1">
      <c r="A2563" s="63"/>
      <c r="B2563" s="63"/>
      <c r="C2563" s="63"/>
      <c r="D2563" s="63"/>
      <c r="E2563" s="63"/>
      <c r="F2563" s="63"/>
      <c r="G2563" s="63"/>
      <c r="H2563" s="63"/>
      <c r="I2563" s="63"/>
      <c r="J2563" s="63"/>
      <c r="K2563" s="63"/>
      <c r="L2563" s="63"/>
      <c r="M2563" s="63"/>
      <c r="N2563" s="63"/>
      <c r="O2563" s="63"/>
      <c r="P2563" s="63"/>
      <c r="Q2563" s="63"/>
      <c r="R2563" s="63"/>
      <c r="S2563" s="63"/>
      <c r="T2563" s="63"/>
      <c r="U2563" s="63"/>
      <c r="V2563" s="63"/>
      <c r="W2563" s="63"/>
      <c r="X2563" s="63"/>
      <c r="Y2563" s="63"/>
      <c r="Z2563" s="63"/>
      <c r="AA2563" s="63"/>
      <c r="AB2563" s="63"/>
      <c r="AC2563" s="63"/>
      <c r="AD2563" s="63"/>
      <c r="AE2563" s="63"/>
      <c r="AF2563" s="63"/>
      <c r="AG2563" s="63"/>
      <c r="AH2563" s="63"/>
      <c r="AI2563" s="63"/>
      <c r="AJ2563" s="63"/>
      <c r="AK2563" s="63"/>
      <c r="AL2563" s="63"/>
      <c r="AM2563" s="63"/>
      <c r="AN2563" s="63"/>
      <c r="AO2563" s="63"/>
      <c r="AP2563" s="63"/>
      <c r="AQ2563" s="63"/>
      <c r="AR2563" s="63"/>
      <c r="AS2563" s="63"/>
      <c r="AT2563" s="63"/>
      <c r="AU2563" s="63"/>
      <c r="AV2563" s="63"/>
      <c r="AW2563" s="63"/>
      <c r="AX2563" s="63"/>
      <c r="AY2563" s="63"/>
      <c r="AZ2563" s="63"/>
      <c r="BA2563" s="63"/>
      <c r="BB2563" s="63"/>
      <c r="BC2563" s="63"/>
      <c r="BD2563" s="63"/>
      <c r="BE2563" s="63"/>
      <c r="BF2563" s="63"/>
      <c r="BG2563" s="63"/>
      <c r="BH2563" s="63"/>
      <c r="BI2563" s="63"/>
      <c r="BJ2563" s="63"/>
      <c r="BK2563" s="63"/>
      <c r="BL2563" s="63"/>
      <c r="BM2563" s="63"/>
      <c r="BN2563" s="63"/>
      <c r="BO2563" s="63"/>
      <c r="BP2563" s="63"/>
      <c r="BQ2563" s="63"/>
      <c r="BR2563" s="63"/>
      <c r="BS2563" s="63"/>
      <c r="BT2563" s="63"/>
      <c r="BU2563" s="63"/>
      <c r="BV2563" s="63"/>
      <c r="BW2563" s="63"/>
      <c r="BX2563" s="63"/>
      <c r="BY2563" s="63"/>
      <c r="BZ2563" s="63"/>
      <c r="CA2563" s="63"/>
      <c r="CB2563" s="63"/>
      <c r="CC2563" s="63"/>
      <c r="CD2563" s="63"/>
      <c r="CE2563" s="63"/>
      <c r="CF2563" s="63"/>
      <c r="CG2563" s="63"/>
      <c r="CH2563" s="63"/>
      <c r="CI2563" s="63"/>
      <c r="CJ2563" s="63"/>
      <c r="CK2563" s="63"/>
      <c r="CL2563" s="63"/>
      <c r="CM2563" s="63"/>
      <c r="CN2563" s="63"/>
      <c r="CO2563" s="63"/>
      <c r="CP2563" s="63"/>
      <c r="CR2563" s="227"/>
      <c r="CS2563" s="74"/>
    </row>
    <row r="2564" spans="1:97" s="72" customFormat="1" ht="75.75" customHeight="1">
      <c r="A2564" s="63"/>
      <c r="B2564" s="63"/>
      <c r="C2564" s="63"/>
      <c r="D2564" s="63"/>
      <c r="E2564" s="63"/>
      <c r="F2564" s="63"/>
      <c r="G2564" s="63"/>
      <c r="H2564" s="63"/>
      <c r="I2564" s="63"/>
      <c r="J2564" s="63"/>
      <c r="K2564" s="63"/>
      <c r="L2564" s="63"/>
      <c r="M2564" s="63"/>
      <c r="N2564" s="63"/>
      <c r="O2564" s="63"/>
      <c r="P2564" s="63"/>
      <c r="Q2564" s="63"/>
      <c r="R2564" s="63"/>
      <c r="S2564" s="63"/>
      <c r="T2564" s="63"/>
      <c r="U2564" s="63"/>
      <c r="V2564" s="63"/>
      <c r="W2564" s="63"/>
      <c r="X2564" s="63"/>
      <c r="Y2564" s="63"/>
      <c r="Z2564" s="63"/>
      <c r="AA2564" s="63"/>
      <c r="AB2564" s="63"/>
      <c r="AC2564" s="63"/>
      <c r="AD2564" s="63"/>
      <c r="AE2564" s="63"/>
      <c r="AF2564" s="63"/>
      <c r="AG2564" s="63"/>
      <c r="AH2564" s="63"/>
      <c r="AI2564" s="63"/>
      <c r="AJ2564" s="63"/>
      <c r="AK2564" s="63"/>
      <c r="AL2564" s="63"/>
      <c r="AM2564" s="63"/>
      <c r="AN2564" s="63"/>
      <c r="AO2564" s="63"/>
      <c r="AP2564" s="63"/>
      <c r="AQ2564" s="63"/>
      <c r="AR2564" s="63"/>
      <c r="AS2564" s="63"/>
      <c r="AT2564" s="63"/>
      <c r="AU2564" s="63"/>
      <c r="AV2564" s="63"/>
      <c r="AW2564" s="63"/>
      <c r="AX2564" s="63"/>
      <c r="AY2564" s="63"/>
      <c r="AZ2564" s="63"/>
      <c r="BA2564" s="63"/>
      <c r="BB2564" s="63"/>
      <c r="BC2564" s="63"/>
      <c r="BD2564" s="63"/>
      <c r="BE2564" s="63"/>
      <c r="BF2564" s="63"/>
      <c r="BG2564" s="63"/>
      <c r="BH2564" s="63"/>
      <c r="BI2564" s="63"/>
      <c r="BJ2564" s="63"/>
      <c r="BK2564" s="63"/>
      <c r="BL2564" s="63"/>
      <c r="BM2564" s="63"/>
      <c r="BN2564" s="63"/>
      <c r="BO2564" s="63"/>
      <c r="BP2564" s="63"/>
      <c r="BQ2564" s="63"/>
      <c r="BR2564" s="63"/>
      <c r="BS2564" s="63"/>
      <c r="BT2564" s="63"/>
      <c r="BU2564" s="63"/>
      <c r="BV2564" s="63"/>
      <c r="BW2564" s="63"/>
      <c r="BX2564" s="63"/>
      <c r="BY2564" s="63"/>
      <c r="BZ2564" s="63"/>
      <c r="CA2564" s="63"/>
      <c r="CB2564" s="63"/>
      <c r="CC2564" s="63"/>
      <c r="CD2564" s="63"/>
      <c r="CE2564" s="63"/>
      <c r="CF2564" s="63"/>
      <c r="CG2564" s="63"/>
      <c r="CH2564" s="63"/>
      <c r="CI2564" s="63"/>
      <c r="CJ2564" s="63"/>
      <c r="CK2564" s="63"/>
      <c r="CL2564" s="63"/>
      <c r="CM2564" s="63"/>
      <c r="CN2564" s="63"/>
      <c r="CO2564" s="63"/>
      <c r="CP2564" s="63"/>
      <c r="CR2564" s="227"/>
      <c r="CS2564" s="74"/>
    </row>
    <row r="2565" spans="1:97" s="72" customFormat="1" ht="75.75" customHeight="1">
      <c r="A2565" s="63"/>
      <c r="B2565" s="63"/>
      <c r="C2565" s="63"/>
      <c r="D2565" s="63"/>
      <c r="E2565" s="63"/>
      <c r="F2565" s="63"/>
      <c r="G2565" s="63"/>
      <c r="H2565" s="63"/>
      <c r="I2565" s="63"/>
      <c r="J2565" s="63"/>
      <c r="K2565" s="63"/>
      <c r="L2565" s="63"/>
      <c r="M2565" s="63"/>
      <c r="N2565" s="63"/>
      <c r="O2565" s="63"/>
      <c r="P2565" s="63"/>
      <c r="Q2565" s="63"/>
      <c r="R2565" s="63"/>
      <c r="S2565" s="63"/>
      <c r="T2565" s="63"/>
      <c r="U2565" s="63"/>
      <c r="V2565" s="63"/>
      <c r="W2565" s="63"/>
      <c r="X2565" s="63"/>
      <c r="Y2565" s="63"/>
      <c r="Z2565" s="63"/>
      <c r="AA2565" s="63"/>
      <c r="AB2565" s="63"/>
      <c r="AC2565" s="63"/>
      <c r="AD2565" s="63"/>
      <c r="AE2565" s="63"/>
      <c r="AF2565" s="63"/>
      <c r="AG2565" s="63"/>
      <c r="AH2565" s="63"/>
      <c r="AI2565" s="63"/>
      <c r="AJ2565" s="63"/>
      <c r="AK2565" s="63"/>
      <c r="AL2565" s="63"/>
      <c r="AM2565" s="63"/>
      <c r="AN2565" s="63"/>
      <c r="AO2565" s="63"/>
      <c r="AP2565" s="63"/>
      <c r="AQ2565" s="63"/>
      <c r="AR2565" s="63"/>
      <c r="AS2565" s="63"/>
      <c r="AT2565" s="63"/>
      <c r="AU2565" s="63"/>
      <c r="AV2565" s="63"/>
      <c r="AW2565" s="63"/>
      <c r="AX2565" s="63"/>
      <c r="AY2565" s="63"/>
      <c r="AZ2565" s="63"/>
      <c r="BA2565" s="63"/>
      <c r="BB2565" s="63"/>
      <c r="BC2565" s="63"/>
      <c r="BD2565" s="63"/>
      <c r="BE2565" s="63"/>
      <c r="BF2565" s="63"/>
      <c r="BG2565" s="63"/>
      <c r="BH2565" s="63"/>
      <c r="BI2565" s="63"/>
      <c r="BJ2565" s="63"/>
      <c r="BK2565" s="63"/>
      <c r="BL2565" s="63"/>
      <c r="BM2565" s="63"/>
      <c r="BN2565" s="63"/>
      <c r="BO2565" s="63"/>
      <c r="BP2565" s="63"/>
      <c r="BQ2565" s="63"/>
      <c r="BR2565" s="63"/>
      <c r="BS2565" s="63"/>
      <c r="BT2565" s="63"/>
      <c r="BU2565" s="63"/>
      <c r="BV2565" s="63"/>
      <c r="BW2565" s="63"/>
      <c r="BX2565" s="63"/>
      <c r="BY2565" s="63"/>
      <c r="BZ2565" s="63"/>
      <c r="CA2565" s="63"/>
      <c r="CB2565" s="63"/>
      <c r="CC2565" s="63"/>
      <c r="CD2565" s="63"/>
      <c r="CE2565" s="63"/>
      <c r="CF2565" s="63"/>
      <c r="CG2565" s="63"/>
      <c r="CH2565" s="63"/>
      <c r="CI2565" s="63"/>
      <c r="CJ2565" s="63"/>
      <c r="CK2565" s="63"/>
      <c r="CL2565" s="63"/>
      <c r="CM2565" s="63"/>
      <c r="CN2565" s="63"/>
      <c r="CO2565" s="63"/>
      <c r="CP2565" s="63"/>
      <c r="CR2565" s="227"/>
      <c r="CS2565" s="74"/>
    </row>
    <row r="2566" spans="1:97" s="72" customFormat="1" ht="75.75" customHeight="1">
      <c r="A2566" s="63"/>
      <c r="B2566" s="63"/>
      <c r="C2566" s="63"/>
      <c r="D2566" s="63"/>
      <c r="E2566" s="63"/>
      <c r="F2566" s="63"/>
      <c r="G2566" s="63"/>
      <c r="H2566" s="63"/>
      <c r="I2566" s="63"/>
      <c r="J2566" s="63"/>
      <c r="K2566" s="63"/>
      <c r="L2566" s="63"/>
      <c r="M2566" s="63"/>
      <c r="N2566" s="63"/>
      <c r="O2566" s="63"/>
      <c r="P2566" s="63"/>
      <c r="Q2566" s="63"/>
      <c r="R2566" s="63"/>
      <c r="S2566" s="63"/>
      <c r="T2566" s="63"/>
      <c r="U2566" s="63"/>
      <c r="V2566" s="63"/>
      <c r="W2566" s="63"/>
      <c r="X2566" s="63"/>
      <c r="Y2566" s="63"/>
      <c r="Z2566" s="63"/>
      <c r="AA2566" s="63"/>
      <c r="AB2566" s="63"/>
      <c r="AC2566" s="63"/>
      <c r="AD2566" s="63"/>
      <c r="AE2566" s="63"/>
      <c r="AF2566" s="63"/>
      <c r="AG2566" s="63"/>
      <c r="AH2566" s="63"/>
      <c r="AI2566" s="63"/>
      <c r="AJ2566" s="63"/>
      <c r="AK2566" s="63"/>
      <c r="AL2566" s="63"/>
      <c r="AM2566" s="63"/>
      <c r="AN2566" s="63"/>
      <c r="AO2566" s="63"/>
      <c r="AP2566" s="63"/>
      <c r="AQ2566" s="63"/>
      <c r="AR2566" s="63"/>
      <c r="AS2566" s="63"/>
      <c r="AT2566" s="63"/>
      <c r="AU2566" s="63"/>
      <c r="AV2566" s="63"/>
      <c r="AW2566" s="63"/>
      <c r="AX2566" s="63"/>
      <c r="AY2566" s="63"/>
      <c r="AZ2566" s="63"/>
      <c r="BA2566" s="63"/>
      <c r="BB2566" s="63"/>
      <c r="BC2566" s="63"/>
      <c r="BD2566" s="63"/>
      <c r="BE2566" s="63"/>
      <c r="BF2566" s="63"/>
      <c r="BG2566" s="63"/>
      <c r="BH2566" s="63"/>
      <c r="BI2566" s="63"/>
      <c r="BJ2566" s="63"/>
      <c r="BK2566" s="63"/>
      <c r="BL2566" s="63"/>
      <c r="BM2566" s="63"/>
      <c r="BN2566" s="63"/>
      <c r="BO2566" s="63"/>
      <c r="BP2566" s="63"/>
      <c r="BQ2566" s="63"/>
      <c r="BR2566" s="63"/>
      <c r="BS2566" s="63"/>
      <c r="BT2566" s="63"/>
      <c r="BU2566" s="63"/>
      <c r="BV2566" s="63"/>
      <c r="BW2566" s="63"/>
      <c r="BX2566" s="63"/>
      <c r="BY2566" s="63"/>
      <c r="BZ2566" s="63"/>
      <c r="CA2566" s="63"/>
      <c r="CB2566" s="63"/>
      <c r="CC2566" s="63"/>
      <c r="CD2566" s="63"/>
      <c r="CE2566" s="63"/>
      <c r="CF2566" s="63"/>
      <c r="CG2566" s="63"/>
      <c r="CH2566" s="63"/>
      <c r="CI2566" s="63"/>
      <c r="CJ2566" s="63"/>
      <c r="CK2566" s="63"/>
      <c r="CL2566" s="63"/>
      <c r="CM2566" s="63"/>
      <c r="CN2566" s="63"/>
      <c r="CO2566" s="63"/>
      <c r="CP2566" s="63"/>
      <c r="CR2566" s="227"/>
      <c r="CS2566" s="74"/>
    </row>
    <row r="2567" spans="1:97" s="72" customFormat="1" ht="75.75" customHeight="1">
      <c r="A2567" s="63"/>
      <c r="B2567" s="63"/>
      <c r="C2567" s="63"/>
      <c r="D2567" s="63"/>
      <c r="E2567" s="63"/>
      <c r="F2567" s="63"/>
      <c r="G2567" s="63"/>
      <c r="H2567" s="63"/>
      <c r="I2567" s="63"/>
      <c r="J2567" s="63"/>
      <c r="K2567" s="63"/>
      <c r="L2567" s="63"/>
      <c r="M2567" s="63"/>
      <c r="N2567" s="63"/>
      <c r="O2567" s="63"/>
      <c r="P2567" s="63"/>
      <c r="Q2567" s="63"/>
      <c r="R2567" s="63"/>
      <c r="S2567" s="63"/>
      <c r="T2567" s="63"/>
      <c r="U2567" s="63"/>
      <c r="V2567" s="63"/>
      <c r="W2567" s="63"/>
      <c r="X2567" s="63"/>
      <c r="Y2567" s="63"/>
      <c r="Z2567" s="63"/>
      <c r="AA2567" s="63"/>
      <c r="AB2567" s="63"/>
      <c r="AC2567" s="63"/>
      <c r="AD2567" s="63"/>
      <c r="AE2567" s="63"/>
      <c r="AF2567" s="63"/>
      <c r="AG2567" s="63"/>
      <c r="AH2567" s="63"/>
      <c r="AI2567" s="63"/>
      <c r="AJ2567" s="63"/>
      <c r="AK2567" s="63"/>
      <c r="AL2567" s="63"/>
      <c r="AM2567" s="63"/>
      <c r="AN2567" s="63"/>
      <c r="AO2567" s="63"/>
      <c r="AP2567" s="63"/>
      <c r="AQ2567" s="63"/>
      <c r="AR2567" s="63"/>
      <c r="AS2567" s="63"/>
      <c r="AT2567" s="63"/>
      <c r="AU2567" s="63"/>
      <c r="AV2567" s="63"/>
      <c r="AW2567" s="63"/>
      <c r="AX2567" s="63"/>
      <c r="AY2567" s="63"/>
      <c r="AZ2567" s="63"/>
      <c r="BA2567" s="63"/>
      <c r="BB2567" s="63"/>
      <c r="BC2567" s="63"/>
      <c r="BD2567" s="63"/>
      <c r="BE2567" s="63"/>
      <c r="BF2567" s="63"/>
      <c r="BG2567" s="63"/>
      <c r="BH2567" s="63"/>
      <c r="BI2567" s="63"/>
      <c r="BJ2567" s="63"/>
      <c r="BK2567" s="63"/>
      <c r="BL2567" s="63"/>
      <c r="BM2567" s="63"/>
      <c r="BN2567" s="63"/>
      <c r="BO2567" s="63"/>
      <c r="BP2567" s="63"/>
      <c r="BQ2567" s="63"/>
      <c r="BR2567" s="63"/>
      <c r="BS2567" s="63"/>
      <c r="BT2567" s="63"/>
      <c r="BU2567" s="63"/>
      <c r="BV2567" s="63"/>
      <c r="BW2567" s="63"/>
      <c r="BX2567" s="63"/>
      <c r="BY2567" s="63"/>
      <c r="BZ2567" s="63"/>
      <c r="CA2567" s="63"/>
      <c r="CB2567" s="63"/>
      <c r="CC2567" s="63"/>
      <c r="CD2567" s="63"/>
      <c r="CE2567" s="63"/>
      <c r="CF2567" s="63"/>
      <c r="CG2567" s="63"/>
      <c r="CH2567" s="63"/>
      <c r="CI2567" s="63"/>
      <c r="CJ2567" s="63"/>
      <c r="CK2567" s="63"/>
      <c r="CL2567" s="63"/>
      <c r="CM2567" s="63"/>
      <c r="CN2567" s="63"/>
      <c r="CO2567" s="63"/>
      <c r="CP2567" s="63"/>
      <c r="CR2567" s="227"/>
      <c r="CS2567" s="74"/>
    </row>
    <row r="2568" spans="1:97" s="72" customFormat="1" ht="75.75" customHeight="1">
      <c r="A2568" s="63"/>
      <c r="B2568" s="63"/>
      <c r="C2568" s="63"/>
      <c r="D2568" s="63"/>
      <c r="E2568" s="63"/>
      <c r="F2568" s="63"/>
      <c r="G2568" s="63"/>
      <c r="H2568" s="63"/>
      <c r="I2568" s="63"/>
      <c r="J2568" s="63"/>
      <c r="K2568" s="63"/>
      <c r="L2568" s="63"/>
      <c r="M2568" s="63"/>
      <c r="N2568" s="63"/>
      <c r="O2568" s="63"/>
      <c r="P2568" s="63"/>
      <c r="Q2568" s="63"/>
      <c r="R2568" s="63"/>
      <c r="S2568" s="63"/>
      <c r="T2568" s="63"/>
      <c r="U2568" s="63"/>
      <c r="V2568" s="63"/>
      <c r="W2568" s="63"/>
      <c r="X2568" s="63"/>
      <c r="Y2568" s="63"/>
      <c r="Z2568" s="63"/>
      <c r="AA2568" s="63"/>
      <c r="AB2568" s="63"/>
      <c r="AC2568" s="63"/>
      <c r="AD2568" s="63"/>
      <c r="AE2568" s="63"/>
      <c r="AF2568" s="63"/>
      <c r="AG2568" s="63"/>
      <c r="AH2568" s="63"/>
      <c r="AI2568" s="63"/>
      <c r="AJ2568" s="63"/>
      <c r="AK2568" s="63"/>
      <c r="AL2568" s="63"/>
      <c r="AM2568" s="63"/>
      <c r="AN2568" s="63"/>
      <c r="AO2568" s="63"/>
      <c r="AP2568" s="63"/>
      <c r="AQ2568" s="63"/>
      <c r="AR2568" s="63"/>
      <c r="AS2568" s="63"/>
      <c r="AT2568" s="63"/>
      <c r="AU2568" s="63"/>
      <c r="AV2568" s="63"/>
      <c r="AW2568" s="63"/>
      <c r="AX2568" s="63"/>
      <c r="AY2568" s="63"/>
      <c r="AZ2568" s="63"/>
      <c r="BA2568" s="63"/>
      <c r="BB2568" s="63"/>
      <c r="BC2568" s="63"/>
      <c r="BD2568" s="63"/>
      <c r="BE2568" s="63"/>
      <c r="BF2568" s="63"/>
      <c r="BG2568" s="63"/>
      <c r="BH2568" s="63"/>
      <c r="BI2568" s="63"/>
      <c r="BJ2568" s="63"/>
      <c r="BK2568" s="63"/>
      <c r="BL2568" s="63"/>
      <c r="BM2568" s="63"/>
      <c r="BN2568" s="63"/>
      <c r="BO2568" s="63"/>
      <c r="BP2568" s="63"/>
      <c r="BQ2568" s="63"/>
      <c r="BR2568" s="63"/>
      <c r="BS2568" s="63"/>
      <c r="BT2568" s="63"/>
      <c r="BU2568" s="63"/>
      <c r="BV2568" s="63"/>
      <c r="BW2568" s="63"/>
      <c r="BX2568" s="63"/>
      <c r="BY2568" s="63"/>
      <c r="BZ2568" s="63"/>
      <c r="CA2568" s="63"/>
      <c r="CB2568" s="63"/>
      <c r="CC2568" s="63"/>
      <c r="CD2568" s="63"/>
      <c r="CE2568" s="63"/>
      <c r="CF2568" s="63"/>
      <c r="CG2568" s="63"/>
      <c r="CH2568" s="63"/>
      <c r="CI2568" s="63"/>
      <c r="CJ2568" s="63"/>
      <c r="CK2568" s="63"/>
      <c r="CL2568" s="63"/>
      <c r="CM2568" s="63"/>
      <c r="CN2568" s="63"/>
      <c r="CO2568" s="63"/>
      <c r="CP2568" s="63"/>
      <c r="CR2568" s="227"/>
      <c r="CS2568" s="74"/>
    </row>
    <row r="2569" spans="1:97" s="72" customFormat="1" ht="75.75" customHeight="1">
      <c r="A2569" s="63"/>
      <c r="B2569" s="63"/>
      <c r="C2569" s="63"/>
      <c r="D2569" s="63"/>
      <c r="E2569" s="63"/>
      <c r="F2569" s="63"/>
      <c r="G2569" s="63"/>
      <c r="H2569" s="63"/>
      <c r="I2569" s="63"/>
      <c r="J2569" s="63"/>
      <c r="K2569" s="63"/>
      <c r="L2569" s="63"/>
      <c r="M2569" s="63"/>
      <c r="N2569" s="63"/>
      <c r="O2569" s="63"/>
      <c r="P2569" s="63"/>
      <c r="Q2569" s="63"/>
      <c r="R2569" s="63"/>
      <c r="S2569" s="63"/>
      <c r="T2569" s="63"/>
      <c r="U2569" s="63"/>
      <c r="V2569" s="63"/>
      <c r="W2569" s="63"/>
      <c r="X2569" s="63"/>
      <c r="Y2569" s="63"/>
      <c r="Z2569" s="63"/>
      <c r="AA2569" s="63"/>
      <c r="AB2569" s="63"/>
      <c r="AC2569" s="63"/>
      <c r="AD2569" s="63"/>
      <c r="AE2569" s="63"/>
      <c r="AF2569" s="63"/>
      <c r="AG2569" s="63"/>
      <c r="AH2569" s="63"/>
      <c r="AI2569" s="63"/>
      <c r="AJ2569" s="63"/>
      <c r="AK2569" s="63"/>
      <c r="AL2569" s="63"/>
      <c r="AM2569" s="63"/>
      <c r="AN2569" s="63"/>
      <c r="AO2569" s="63"/>
      <c r="AP2569" s="63"/>
      <c r="AQ2569" s="63"/>
      <c r="AR2569" s="63"/>
      <c r="AS2569" s="63"/>
      <c r="AT2569" s="63"/>
      <c r="AU2569" s="63"/>
      <c r="AV2569" s="63"/>
      <c r="AW2569" s="63"/>
      <c r="AX2569" s="63"/>
      <c r="AY2569" s="63"/>
      <c r="AZ2569" s="63"/>
      <c r="BA2569" s="63"/>
      <c r="BB2569" s="63"/>
      <c r="BC2569" s="63"/>
      <c r="BD2569" s="63"/>
      <c r="BE2569" s="63"/>
      <c r="BF2569" s="63"/>
      <c r="BG2569" s="63"/>
      <c r="BH2569" s="63"/>
      <c r="BI2569" s="63"/>
      <c r="BJ2569" s="63"/>
      <c r="BK2569" s="63"/>
      <c r="BL2569" s="63"/>
      <c r="BM2569" s="63"/>
      <c r="BN2569" s="63"/>
      <c r="BO2569" s="63"/>
      <c r="BP2569" s="63"/>
      <c r="BQ2569" s="63"/>
      <c r="BR2569" s="63"/>
      <c r="BS2569" s="63"/>
      <c r="BT2569" s="63"/>
      <c r="BU2569" s="63"/>
      <c r="BV2569" s="63"/>
      <c r="BW2569" s="63"/>
      <c r="BX2569" s="63"/>
      <c r="BY2569" s="63"/>
      <c r="BZ2569" s="63"/>
      <c r="CA2569" s="63"/>
      <c r="CB2569" s="63"/>
      <c r="CC2569" s="63"/>
      <c r="CD2569" s="63"/>
      <c r="CE2569" s="63"/>
      <c r="CF2569" s="63"/>
      <c r="CG2569" s="63"/>
      <c r="CH2569" s="63"/>
      <c r="CI2569" s="63"/>
      <c r="CJ2569" s="63"/>
      <c r="CK2569" s="63"/>
      <c r="CL2569" s="63"/>
      <c r="CM2569" s="63"/>
      <c r="CN2569" s="63"/>
      <c r="CO2569" s="63"/>
      <c r="CP2569" s="63"/>
      <c r="CR2569" s="227"/>
      <c r="CS2569" s="74"/>
    </row>
    <row r="2570" spans="1:97" s="72" customFormat="1" ht="75.75" customHeight="1">
      <c r="A2570" s="63"/>
      <c r="B2570" s="63"/>
      <c r="C2570" s="63"/>
      <c r="D2570" s="63"/>
      <c r="E2570" s="63"/>
      <c r="F2570" s="63"/>
      <c r="G2570" s="63"/>
      <c r="H2570" s="63"/>
      <c r="I2570" s="63"/>
      <c r="J2570" s="63"/>
      <c r="K2570" s="63"/>
      <c r="L2570" s="63"/>
      <c r="M2570" s="63"/>
      <c r="N2570" s="63"/>
      <c r="O2570" s="63"/>
      <c r="P2570" s="63"/>
      <c r="Q2570" s="63"/>
      <c r="R2570" s="63"/>
      <c r="S2570" s="63"/>
      <c r="T2570" s="63"/>
      <c r="U2570" s="63"/>
      <c r="V2570" s="63"/>
      <c r="W2570" s="63"/>
      <c r="X2570" s="63"/>
      <c r="Y2570" s="63"/>
      <c r="Z2570" s="63"/>
      <c r="AA2570" s="63"/>
      <c r="AB2570" s="63"/>
      <c r="AC2570" s="63"/>
      <c r="AD2570" s="63"/>
      <c r="AE2570" s="63"/>
      <c r="AF2570" s="63"/>
      <c r="AG2570" s="63"/>
      <c r="AH2570" s="63"/>
      <c r="AI2570" s="63"/>
      <c r="AJ2570" s="63"/>
      <c r="AK2570" s="63"/>
      <c r="AL2570" s="63"/>
      <c r="AM2570" s="63"/>
      <c r="AN2570" s="63"/>
      <c r="AO2570" s="63"/>
      <c r="AP2570" s="63"/>
      <c r="AQ2570" s="63"/>
      <c r="AR2570" s="63"/>
      <c r="AS2570" s="63"/>
      <c r="AT2570" s="63"/>
      <c r="AU2570" s="63"/>
      <c r="AV2570" s="63"/>
      <c r="AW2570" s="63"/>
      <c r="AX2570" s="63"/>
      <c r="AY2570" s="63"/>
      <c r="AZ2570" s="63"/>
      <c r="BA2570" s="63"/>
      <c r="BB2570" s="63"/>
      <c r="BC2570" s="63"/>
      <c r="BD2570" s="63"/>
      <c r="BE2570" s="63"/>
      <c r="BF2570" s="63"/>
      <c r="BG2570" s="63"/>
      <c r="BH2570" s="63"/>
      <c r="BI2570" s="63"/>
      <c r="BJ2570" s="63"/>
      <c r="BK2570" s="63"/>
      <c r="BL2570" s="63"/>
      <c r="BM2570" s="63"/>
      <c r="BN2570" s="63"/>
      <c r="BO2570" s="63"/>
      <c r="BP2570" s="63"/>
      <c r="BQ2570" s="63"/>
      <c r="BR2570" s="63"/>
      <c r="BS2570" s="63"/>
      <c r="BT2570" s="63"/>
      <c r="BU2570" s="63"/>
      <c r="BV2570" s="63"/>
      <c r="BW2570" s="63"/>
      <c r="BX2570" s="63"/>
      <c r="BY2570" s="63"/>
      <c r="BZ2570" s="63"/>
      <c r="CA2570" s="63"/>
      <c r="CB2570" s="63"/>
      <c r="CC2570" s="63"/>
      <c r="CD2570" s="63"/>
      <c r="CE2570" s="63"/>
      <c r="CF2570" s="63"/>
      <c r="CG2570" s="63"/>
      <c r="CH2570" s="63"/>
      <c r="CI2570" s="63"/>
      <c r="CJ2570" s="63"/>
      <c r="CK2570" s="63"/>
      <c r="CL2570" s="63"/>
      <c r="CM2570" s="63"/>
      <c r="CN2570" s="63"/>
      <c r="CO2570" s="63"/>
      <c r="CP2570" s="63"/>
      <c r="CR2570" s="227"/>
      <c r="CS2570" s="74"/>
    </row>
    <row r="2571" spans="1:97" s="72" customFormat="1" ht="75.75" customHeight="1">
      <c r="A2571" s="63"/>
      <c r="B2571" s="63"/>
      <c r="C2571" s="63"/>
      <c r="D2571" s="63"/>
      <c r="E2571" s="63"/>
      <c r="F2571" s="63"/>
      <c r="G2571" s="63"/>
      <c r="H2571" s="63"/>
      <c r="I2571" s="63"/>
      <c r="J2571" s="63"/>
      <c r="K2571" s="63"/>
      <c r="L2571" s="63"/>
      <c r="M2571" s="63"/>
      <c r="N2571" s="63"/>
      <c r="O2571" s="63"/>
      <c r="P2571" s="63"/>
      <c r="Q2571" s="63"/>
      <c r="R2571" s="63"/>
      <c r="S2571" s="63"/>
      <c r="T2571" s="63"/>
      <c r="U2571" s="63"/>
      <c r="V2571" s="63"/>
      <c r="W2571" s="63"/>
      <c r="X2571" s="63"/>
      <c r="Y2571" s="63"/>
      <c r="Z2571" s="63"/>
      <c r="AA2571" s="63"/>
      <c r="AB2571" s="63"/>
      <c r="AC2571" s="63"/>
      <c r="AD2571" s="63"/>
      <c r="AE2571" s="63"/>
      <c r="AF2571" s="63"/>
      <c r="AG2571" s="63"/>
      <c r="AH2571" s="63"/>
      <c r="AI2571" s="63"/>
      <c r="AJ2571" s="63"/>
      <c r="AK2571" s="63"/>
      <c r="AL2571" s="63"/>
      <c r="AM2571" s="63"/>
      <c r="AN2571" s="63"/>
      <c r="AO2571" s="63"/>
      <c r="AP2571" s="63"/>
      <c r="AQ2571" s="63"/>
      <c r="AR2571" s="63"/>
      <c r="AS2571" s="63"/>
      <c r="AT2571" s="63"/>
      <c r="AU2571" s="63"/>
      <c r="AV2571" s="63"/>
      <c r="AW2571" s="63"/>
      <c r="AX2571" s="63"/>
      <c r="AY2571" s="63"/>
      <c r="AZ2571" s="63"/>
      <c r="BA2571" s="63"/>
      <c r="BB2571" s="63"/>
      <c r="BC2571" s="63"/>
      <c r="BD2571" s="63"/>
      <c r="BE2571" s="63"/>
      <c r="BF2571" s="63"/>
      <c r="BG2571" s="63"/>
      <c r="BH2571" s="63"/>
      <c r="BI2571" s="63"/>
      <c r="BJ2571" s="63"/>
      <c r="BK2571" s="63"/>
      <c r="BL2571" s="63"/>
      <c r="BM2571" s="63"/>
      <c r="BN2571" s="63"/>
      <c r="BO2571" s="63"/>
      <c r="BP2571" s="63"/>
      <c r="BQ2571" s="63"/>
      <c r="BR2571" s="63"/>
      <c r="BS2571" s="63"/>
      <c r="BT2571" s="63"/>
      <c r="BU2571" s="63"/>
      <c r="BV2571" s="63"/>
      <c r="BW2571" s="63"/>
      <c r="BX2571" s="63"/>
      <c r="BY2571" s="63"/>
      <c r="BZ2571" s="63"/>
      <c r="CA2571" s="63"/>
      <c r="CB2571" s="63"/>
      <c r="CC2571" s="63"/>
      <c r="CD2571" s="63"/>
      <c r="CE2571" s="63"/>
      <c r="CF2571" s="63"/>
      <c r="CG2571" s="63"/>
      <c r="CH2571" s="63"/>
      <c r="CI2571" s="63"/>
      <c r="CJ2571" s="63"/>
      <c r="CK2571" s="63"/>
      <c r="CL2571" s="63"/>
      <c r="CM2571" s="63"/>
      <c r="CN2571" s="63"/>
      <c r="CO2571" s="63"/>
      <c r="CP2571" s="63"/>
      <c r="CR2571" s="227"/>
      <c r="CS2571" s="74"/>
    </row>
    <row r="2572" spans="1:97" s="72" customFormat="1" ht="75.75" customHeight="1">
      <c r="A2572" s="63"/>
      <c r="B2572" s="63"/>
      <c r="C2572" s="63"/>
      <c r="D2572" s="63"/>
      <c r="E2572" s="63"/>
      <c r="F2572" s="63"/>
      <c r="G2572" s="63"/>
      <c r="H2572" s="63"/>
      <c r="I2572" s="63"/>
      <c r="J2572" s="63"/>
      <c r="K2572" s="63"/>
      <c r="L2572" s="63"/>
      <c r="M2572" s="63"/>
      <c r="N2572" s="63"/>
      <c r="O2572" s="63"/>
      <c r="P2572" s="63"/>
      <c r="Q2572" s="63"/>
      <c r="R2572" s="63"/>
      <c r="S2572" s="63"/>
      <c r="T2572" s="63"/>
      <c r="U2572" s="63"/>
      <c r="V2572" s="63"/>
      <c r="W2572" s="63"/>
      <c r="X2572" s="63"/>
      <c r="Y2572" s="63"/>
      <c r="Z2572" s="63"/>
      <c r="AA2572" s="63"/>
      <c r="AB2572" s="63"/>
      <c r="AC2572" s="63"/>
      <c r="AD2572" s="63"/>
      <c r="AE2572" s="63"/>
      <c r="AF2572" s="63"/>
      <c r="AG2572" s="63"/>
      <c r="AH2572" s="63"/>
      <c r="AI2572" s="63"/>
      <c r="AJ2572" s="63"/>
      <c r="AK2572" s="63"/>
      <c r="AL2572" s="63"/>
      <c r="AM2572" s="63"/>
      <c r="AN2572" s="63"/>
      <c r="AO2572" s="63"/>
      <c r="AP2572" s="63"/>
      <c r="AQ2572" s="63"/>
      <c r="AR2572" s="63"/>
      <c r="AS2572" s="63"/>
      <c r="AT2572" s="63"/>
      <c r="AU2572" s="63"/>
      <c r="AV2572" s="63"/>
      <c r="AW2572" s="63"/>
      <c r="AX2572" s="63"/>
      <c r="AY2572" s="63"/>
      <c r="AZ2572" s="63"/>
      <c r="BA2572" s="63"/>
      <c r="BB2572" s="63"/>
      <c r="BC2572" s="63"/>
      <c r="BD2572" s="63"/>
      <c r="BE2572" s="63"/>
      <c r="BF2572" s="63"/>
      <c r="BG2572" s="63"/>
      <c r="BH2572" s="63"/>
      <c r="BI2572" s="63"/>
      <c r="BJ2572" s="63"/>
      <c r="BK2572" s="63"/>
      <c r="BL2572" s="63"/>
      <c r="BM2572" s="63"/>
      <c r="BN2572" s="63"/>
      <c r="BO2572" s="63"/>
      <c r="BP2572" s="63"/>
      <c r="BQ2572" s="63"/>
      <c r="BR2572" s="63"/>
      <c r="BS2572" s="63"/>
      <c r="BT2572" s="63"/>
      <c r="BU2572" s="63"/>
      <c r="BV2572" s="63"/>
      <c r="BW2572" s="63"/>
      <c r="BX2572" s="63"/>
      <c r="BY2572" s="63"/>
      <c r="BZ2572" s="63"/>
      <c r="CA2572" s="63"/>
      <c r="CB2572" s="63"/>
      <c r="CC2572" s="63"/>
      <c r="CD2572" s="63"/>
      <c r="CE2572" s="63"/>
      <c r="CF2572" s="63"/>
      <c r="CG2572" s="63"/>
      <c r="CH2572" s="63"/>
      <c r="CI2572" s="63"/>
      <c r="CJ2572" s="63"/>
      <c r="CK2572" s="63"/>
      <c r="CL2572" s="63"/>
      <c r="CM2572" s="63"/>
      <c r="CN2572" s="63"/>
      <c r="CO2572" s="63"/>
      <c r="CP2572" s="63"/>
      <c r="CR2572" s="227"/>
      <c r="CS2572" s="74"/>
    </row>
    <row r="2573" spans="1:97" s="72" customFormat="1" ht="75.75" customHeight="1">
      <c r="A2573" s="63"/>
      <c r="B2573" s="63"/>
      <c r="C2573" s="63"/>
      <c r="D2573" s="63"/>
      <c r="E2573" s="63"/>
      <c r="F2573" s="63"/>
      <c r="G2573" s="63"/>
      <c r="H2573" s="63"/>
      <c r="I2573" s="63"/>
      <c r="J2573" s="63"/>
      <c r="K2573" s="63"/>
      <c r="L2573" s="63"/>
      <c r="M2573" s="63"/>
      <c r="N2573" s="63"/>
      <c r="O2573" s="63"/>
      <c r="P2573" s="63"/>
      <c r="Q2573" s="63"/>
      <c r="R2573" s="63"/>
      <c r="S2573" s="63"/>
      <c r="T2573" s="63"/>
      <c r="U2573" s="63"/>
      <c r="V2573" s="63"/>
      <c r="W2573" s="63"/>
      <c r="X2573" s="63"/>
      <c r="Y2573" s="63"/>
      <c r="Z2573" s="63"/>
      <c r="AA2573" s="63"/>
      <c r="AB2573" s="63"/>
      <c r="AC2573" s="63"/>
      <c r="AD2573" s="63"/>
      <c r="AE2573" s="63"/>
      <c r="AF2573" s="63"/>
      <c r="AG2573" s="63"/>
      <c r="AH2573" s="63"/>
      <c r="AI2573" s="63"/>
      <c r="AJ2573" s="63"/>
      <c r="AK2573" s="63"/>
      <c r="AL2573" s="63"/>
      <c r="AM2573" s="63"/>
      <c r="AN2573" s="63"/>
      <c r="AO2573" s="63"/>
      <c r="AP2573" s="63"/>
      <c r="AQ2573" s="63"/>
      <c r="AR2573" s="63"/>
      <c r="AS2573" s="63"/>
      <c r="AT2573" s="63"/>
      <c r="AU2573" s="63"/>
      <c r="AV2573" s="63"/>
      <c r="AW2573" s="63"/>
      <c r="AX2573" s="63"/>
      <c r="AY2573" s="63"/>
      <c r="AZ2573" s="63"/>
      <c r="BA2573" s="63"/>
      <c r="BB2573" s="63"/>
      <c r="BC2573" s="63"/>
      <c r="BD2573" s="63"/>
      <c r="BE2573" s="63"/>
      <c r="BF2573" s="63"/>
      <c r="BG2573" s="63"/>
      <c r="BH2573" s="63"/>
      <c r="BI2573" s="63"/>
      <c r="BJ2573" s="63"/>
      <c r="BK2573" s="63"/>
      <c r="BL2573" s="63"/>
      <c r="BM2573" s="63"/>
      <c r="BN2573" s="63"/>
      <c r="BO2573" s="63"/>
      <c r="BP2573" s="63"/>
      <c r="BQ2573" s="63"/>
      <c r="BR2573" s="63"/>
      <c r="BS2573" s="63"/>
      <c r="BT2573" s="63"/>
      <c r="BU2573" s="63"/>
      <c r="BV2573" s="63"/>
      <c r="BW2573" s="63"/>
      <c r="BX2573" s="63"/>
      <c r="BY2573" s="63"/>
      <c r="BZ2573" s="63"/>
      <c r="CA2573" s="63"/>
      <c r="CB2573" s="63"/>
      <c r="CC2573" s="63"/>
      <c r="CD2573" s="63"/>
      <c r="CE2573" s="63"/>
      <c r="CF2573" s="63"/>
      <c r="CG2573" s="63"/>
      <c r="CH2573" s="63"/>
      <c r="CI2573" s="63"/>
      <c r="CJ2573" s="63"/>
      <c r="CK2573" s="63"/>
      <c r="CL2573" s="63"/>
      <c r="CM2573" s="63"/>
      <c r="CN2573" s="63"/>
      <c r="CO2573" s="63"/>
      <c r="CP2573" s="63"/>
      <c r="CR2573" s="227"/>
      <c r="CS2573" s="74"/>
    </row>
    <row r="2574" spans="1:97" s="72" customFormat="1" ht="75.75" customHeight="1">
      <c r="A2574" s="63"/>
      <c r="B2574" s="63"/>
      <c r="C2574" s="63"/>
      <c r="D2574" s="63"/>
      <c r="E2574" s="63"/>
      <c r="F2574" s="63"/>
      <c r="G2574" s="63"/>
      <c r="H2574" s="63"/>
      <c r="I2574" s="63"/>
      <c r="J2574" s="63"/>
      <c r="K2574" s="63"/>
      <c r="L2574" s="63"/>
      <c r="M2574" s="63"/>
      <c r="N2574" s="63"/>
      <c r="O2574" s="63"/>
      <c r="P2574" s="63"/>
      <c r="Q2574" s="63"/>
      <c r="R2574" s="63"/>
      <c r="S2574" s="63"/>
      <c r="T2574" s="63"/>
      <c r="U2574" s="63"/>
      <c r="V2574" s="63"/>
      <c r="W2574" s="63"/>
      <c r="X2574" s="63"/>
      <c r="Y2574" s="63"/>
      <c r="Z2574" s="63"/>
      <c r="AA2574" s="63"/>
      <c r="AB2574" s="63"/>
      <c r="AC2574" s="63"/>
      <c r="AD2574" s="63"/>
      <c r="AE2574" s="63"/>
      <c r="AF2574" s="63"/>
      <c r="AG2574" s="63"/>
      <c r="AH2574" s="63"/>
      <c r="AI2574" s="63"/>
      <c r="AJ2574" s="63"/>
      <c r="AK2574" s="63"/>
      <c r="AL2574" s="63"/>
      <c r="AM2574" s="63"/>
      <c r="AN2574" s="63"/>
      <c r="AO2574" s="63"/>
      <c r="AP2574" s="63"/>
      <c r="AQ2574" s="63"/>
      <c r="AR2574" s="63"/>
      <c r="AS2574" s="63"/>
      <c r="AT2574" s="63"/>
      <c r="AU2574" s="63"/>
      <c r="AV2574" s="63"/>
      <c r="AW2574" s="63"/>
      <c r="AX2574" s="63"/>
      <c r="AY2574" s="63"/>
      <c r="AZ2574" s="63"/>
      <c r="BA2574" s="63"/>
      <c r="BB2574" s="63"/>
      <c r="BC2574" s="63"/>
      <c r="BD2574" s="63"/>
      <c r="BE2574" s="63"/>
      <c r="BF2574" s="63"/>
      <c r="BG2574" s="63"/>
      <c r="BH2574" s="63"/>
      <c r="BI2574" s="63"/>
      <c r="BJ2574" s="63"/>
      <c r="BK2574" s="63"/>
      <c r="BL2574" s="63"/>
      <c r="BM2574" s="63"/>
      <c r="BN2574" s="63"/>
      <c r="BO2574" s="63"/>
      <c r="BP2574" s="63"/>
      <c r="BQ2574" s="63"/>
      <c r="BR2574" s="63"/>
      <c r="BS2574" s="63"/>
      <c r="BT2574" s="63"/>
      <c r="BU2574" s="63"/>
      <c r="BV2574" s="63"/>
      <c r="BW2574" s="63"/>
      <c r="BX2574" s="63"/>
      <c r="BY2574" s="63"/>
      <c r="BZ2574" s="63"/>
      <c r="CA2574" s="63"/>
      <c r="CB2574" s="63"/>
      <c r="CC2574" s="63"/>
      <c r="CD2574" s="63"/>
      <c r="CE2574" s="63"/>
      <c r="CF2574" s="63"/>
      <c r="CG2574" s="63"/>
      <c r="CH2574" s="63"/>
      <c r="CI2574" s="63"/>
      <c r="CJ2574" s="63"/>
      <c r="CK2574" s="63"/>
      <c r="CL2574" s="63"/>
      <c r="CM2574" s="63"/>
      <c r="CN2574" s="63"/>
      <c r="CO2574" s="63"/>
      <c r="CP2574" s="63"/>
      <c r="CR2574" s="227"/>
      <c r="CS2574" s="74"/>
    </row>
    <row r="2575" spans="1:97" s="72" customFormat="1" ht="75.75" customHeight="1">
      <c r="A2575" s="63"/>
      <c r="B2575" s="63"/>
      <c r="C2575" s="63"/>
      <c r="D2575" s="63"/>
      <c r="E2575" s="63"/>
      <c r="F2575" s="63"/>
      <c r="G2575" s="63"/>
      <c r="H2575" s="63"/>
      <c r="I2575" s="63"/>
      <c r="J2575" s="63"/>
      <c r="K2575" s="63"/>
      <c r="L2575" s="63"/>
      <c r="M2575" s="63"/>
      <c r="N2575" s="63"/>
      <c r="O2575" s="63"/>
      <c r="P2575" s="63"/>
      <c r="Q2575" s="63"/>
      <c r="R2575" s="63"/>
      <c r="S2575" s="63"/>
      <c r="T2575" s="63"/>
      <c r="U2575" s="63"/>
      <c r="V2575" s="63"/>
      <c r="W2575" s="63"/>
      <c r="X2575" s="63"/>
      <c r="Y2575" s="63"/>
      <c r="Z2575" s="63"/>
      <c r="AA2575" s="63"/>
      <c r="AB2575" s="63"/>
      <c r="AC2575" s="63"/>
      <c r="AD2575" s="63"/>
      <c r="AE2575" s="63"/>
      <c r="AF2575" s="63"/>
      <c r="AG2575" s="63"/>
      <c r="AH2575" s="63"/>
      <c r="AI2575" s="63"/>
      <c r="AJ2575" s="63"/>
      <c r="AK2575" s="63"/>
      <c r="AL2575" s="63"/>
      <c r="AM2575" s="63"/>
      <c r="AN2575" s="63"/>
      <c r="AO2575" s="63"/>
      <c r="AP2575" s="63"/>
      <c r="AQ2575" s="63"/>
      <c r="AR2575" s="63"/>
      <c r="AS2575" s="63"/>
      <c r="AT2575" s="63"/>
      <c r="AU2575" s="63"/>
      <c r="AV2575" s="63"/>
      <c r="AW2575" s="63"/>
      <c r="AX2575" s="63"/>
      <c r="AY2575" s="63"/>
      <c r="AZ2575" s="63"/>
      <c r="BA2575" s="63"/>
      <c r="BB2575" s="63"/>
      <c r="BC2575" s="63"/>
      <c r="BD2575" s="63"/>
      <c r="BE2575" s="63"/>
      <c r="BF2575" s="63"/>
      <c r="BG2575" s="63"/>
      <c r="BH2575" s="63"/>
      <c r="BI2575" s="63"/>
      <c r="BJ2575" s="63"/>
      <c r="BK2575" s="63"/>
      <c r="BL2575" s="63"/>
      <c r="BM2575" s="63"/>
      <c r="BN2575" s="63"/>
      <c r="BO2575" s="63"/>
      <c r="BP2575" s="63"/>
      <c r="BQ2575" s="63"/>
      <c r="BR2575" s="63"/>
      <c r="BS2575" s="63"/>
      <c r="BT2575" s="63"/>
      <c r="BU2575" s="63"/>
      <c r="BV2575" s="63"/>
      <c r="BW2575" s="63"/>
      <c r="BX2575" s="63"/>
      <c r="BY2575" s="63"/>
      <c r="BZ2575" s="63"/>
      <c r="CA2575" s="63"/>
      <c r="CB2575" s="63"/>
      <c r="CC2575" s="63"/>
      <c r="CD2575" s="63"/>
      <c r="CE2575" s="63"/>
      <c r="CF2575" s="63"/>
      <c r="CG2575" s="63"/>
      <c r="CH2575" s="63"/>
      <c r="CI2575" s="63"/>
      <c r="CJ2575" s="63"/>
      <c r="CK2575" s="63"/>
      <c r="CL2575" s="63"/>
      <c r="CM2575" s="63"/>
      <c r="CN2575" s="63"/>
      <c r="CO2575" s="63"/>
      <c r="CP2575" s="63"/>
      <c r="CR2575" s="227"/>
      <c r="CS2575" s="74"/>
    </row>
    <row r="2576" spans="1:97" s="72" customFormat="1" ht="75.75" customHeight="1">
      <c r="A2576" s="63"/>
      <c r="B2576" s="63"/>
      <c r="C2576" s="63"/>
      <c r="D2576" s="63"/>
      <c r="E2576" s="63"/>
      <c r="F2576" s="63"/>
      <c r="G2576" s="63"/>
      <c r="H2576" s="63"/>
      <c r="I2576" s="63"/>
      <c r="J2576" s="63"/>
      <c r="K2576" s="63"/>
      <c r="L2576" s="63"/>
      <c r="M2576" s="63"/>
      <c r="N2576" s="63"/>
      <c r="O2576" s="63"/>
      <c r="P2576" s="63"/>
      <c r="Q2576" s="63"/>
      <c r="R2576" s="63"/>
      <c r="S2576" s="63"/>
      <c r="T2576" s="63"/>
      <c r="U2576" s="63"/>
      <c r="V2576" s="63"/>
      <c r="W2576" s="63"/>
      <c r="X2576" s="63"/>
      <c r="Y2576" s="63"/>
      <c r="Z2576" s="63"/>
      <c r="AA2576" s="63"/>
      <c r="AB2576" s="63"/>
      <c r="AC2576" s="63"/>
      <c r="AD2576" s="63"/>
      <c r="AE2576" s="63"/>
      <c r="AF2576" s="63"/>
      <c r="AG2576" s="63"/>
      <c r="AH2576" s="63"/>
      <c r="AI2576" s="63"/>
      <c r="AJ2576" s="63"/>
      <c r="AK2576" s="63"/>
      <c r="AL2576" s="63"/>
      <c r="AM2576" s="63"/>
      <c r="AN2576" s="63"/>
      <c r="AO2576" s="63"/>
      <c r="AP2576" s="63"/>
      <c r="AQ2576" s="63"/>
      <c r="AR2576" s="63"/>
      <c r="AS2576" s="63"/>
      <c r="AT2576" s="63"/>
      <c r="AU2576" s="63"/>
      <c r="AV2576" s="63"/>
      <c r="AW2576" s="63"/>
      <c r="AX2576" s="63"/>
      <c r="AY2576" s="63"/>
      <c r="AZ2576" s="63"/>
      <c r="BA2576" s="63"/>
      <c r="BB2576" s="63"/>
      <c r="BC2576" s="63"/>
      <c r="BD2576" s="63"/>
      <c r="BE2576" s="63"/>
      <c r="BF2576" s="63"/>
      <c r="BG2576" s="63"/>
      <c r="BH2576" s="63"/>
      <c r="BI2576" s="63"/>
      <c r="BJ2576" s="63"/>
      <c r="BK2576" s="63"/>
      <c r="BL2576" s="63"/>
      <c r="BM2576" s="63"/>
      <c r="BN2576" s="63"/>
      <c r="BO2576" s="63"/>
      <c r="BP2576" s="63"/>
      <c r="BQ2576" s="63"/>
      <c r="BR2576" s="63"/>
      <c r="BS2576" s="63"/>
      <c r="BT2576" s="63"/>
      <c r="BU2576" s="63"/>
      <c r="BV2576" s="63"/>
      <c r="BW2576" s="63"/>
      <c r="BX2576" s="63"/>
      <c r="BY2576" s="63"/>
      <c r="BZ2576" s="63"/>
      <c r="CA2576" s="63"/>
      <c r="CB2576" s="63"/>
      <c r="CC2576" s="63"/>
      <c r="CD2576" s="63"/>
      <c r="CE2576" s="63"/>
      <c r="CF2576" s="63"/>
      <c r="CG2576" s="63"/>
      <c r="CH2576" s="63"/>
      <c r="CI2576" s="63"/>
      <c r="CJ2576" s="63"/>
      <c r="CK2576" s="63"/>
      <c r="CL2576" s="63"/>
      <c r="CM2576" s="63"/>
      <c r="CN2576" s="63"/>
      <c r="CO2576" s="63"/>
      <c r="CP2576" s="63"/>
      <c r="CR2576" s="227"/>
      <c r="CS2576" s="74"/>
    </row>
    <row r="2577" spans="1:97" s="72" customFormat="1" ht="75.75" customHeight="1">
      <c r="A2577" s="63"/>
      <c r="B2577" s="63"/>
      <c r="C2577" s="63"/>
      <c r="D2577" s="63"/>
      <c r="E2577" s="63"/>
      <c r="F2577" s="63"/>
      <c r="G2577" s="63"/>
      <c r="H2577" s="63"/>
      <c r="I2577" s="63"/>
      <c r="J2577" s="63"/>
      <c r="K2577" s="63"/>
      <c r="L2577" s="63"/>
      <c r="M2577" s="63"/>
      <c r="N2577" s="63"/>
      <c r="O2577" s="63"/>
      <c r="P2577" s="63"/>
      <c r="Q2577" s="63"/>
      <c r="R2577" s="63"/>
      <c r="S2577" s="63"/>
      <c r="T2577" s="63"/>
      <c r="U2577" s="63"/>
      <c r="V2577" s="63"/>
      <c r="W2577" s="63"/>
      <c r="X2577" s="63"/>
      <c r="Y2577" s="63"/>
      <c r="Z2577" s="63"/>
      <c r="AA2577" s="63"/>
      <c r="AB2577" s="63"/>
      <c r="AC2577" s="63"/>
      <c r="AD2577" s="63"/>
      <c r="AE2577" s="63"/>
      <c r="AF2577" s="63"/>
      <c r="AG2577" s="63"/>
      <c r="AH2577" s="63"/>
      <c r="AI2577" s="63"/>
      <c r="AJ2577" s="63"/>
      <c r="AK2577" s="63"/>
      <c r="AL2577" s="63"/>
      <c r="AM2577" s="63"/>
      <c r="AN2577" s="63"/>
      <c r="AO2577" s="63"/>
      <c r="AP2577" s="63"/>
      <c r="AQ2577" s="63"/>
      <c r="AR2577" s="63"/>
      <c r="AS2577" s="63"/>
      <c r="AT2577" s="63"/>
      <c r="AU2577" s="63"/>
      <c r="AV2577" s="63"/>
      <c r="AW2577" s="63"/>
      <c r="AX2577" s="63"/>
      <c r="AY2577" s="63"/>
      <c r="AZ2577" s="63"/>
      <c r="BA2577" s="63"/>
      <c r="BB2577" s="63"/>
      <c r="BC2577" s="63"/>
      <c r="BD2577" s="63"/>
      <c r="BE2577" s="63"/>
      <c r="BF2577" s="63"/>
      <c r="BG2577" s="63"/>
      <c r="BH2577" s="63"/>
      <c r="BI2577" s="63"/>
      <c r="BJ2577" s="63"/>
      <c r="BK2577" s="63"/>
      <c r="BL2577" s="63"/>
      <c r="BM2577" s="63"/>
      <c r="BN2577" s="63"/>
      <c r="BO2577" s="63"/>
      <c r="BP2577" s="63"/>
      <c r="BQ2577" s="63"/>
      <c r="BR2577" s="63"/>
      <c r="BS2577" s="63"/>
      <c r="BT2577" s="63"/>
      <c r="BU2577" s="63"/>
      <c r="BV2577" s="63"/>
      <c r="BW2577" s="63"/>
      <c r="BX2577" s="63"/>
      <c r="BY2577" s="63"/>
      <c r="BZ2577" s="63"/>
      <c r="CA2577" s="63"/>
      <c r="CB2577" s="63"/>
      <c r="CC2577" s="63"/>
      <c r="CD2577" s="63"/>
      <c r="CE2577" s="63"/>
      <c r="CF2577" s="63"/>
      <c r="CG2577" s="63"/>
      <c r="CH2577" s="63"/>
      <c r="CI2577" s="63"/>
      <c r="CJ2577" s="63"/>
      <c r="CK2577" s="63"/>
      <c r="CL2577" s="63"/>
      <c r="CM2577" s="63"/>
      <c r="CN2577" s="63"/>
      <c r="CO2577" s="63"/>
      <c r="CP2577" s="63"/>
      <c r="CR2577" s="227"/>
      <c r="CS2577" s="74"/>
    </row>
    <row r="2578" spans="1:97" s="72" customFormat="1" ht="75.75" customHeight="1">
      <c r="A2578" s="63"/>
      <c r="B2578" s="63"/>
      <c r="C2578" s="63"/>
      <c r="D2578" s="63"/>
      <c r="E2578" s="63"/>
      <c r="F2578" s="63"/>
      <c r="G2578" s="63"/>
      <c r="H2578" s="63"/>
      <c r="I2578" s="63"/>
      <c r="J2578" s="63"/>
      <c r="K2578" s="63"/>
      <c r="L2578" s="63"/>
      <c r="M2578" s="63"/>
      <c r="N2578" s="63"/>
      <c r="O2578" s="63"/>
      <c r="P2578" s="63"/>
      <c r="Q2578" s="63"/>
      <c r="R2578" s="63"/>
      <c r="S2578" s="63"/>
      <c r="T2578" s="63"/>
      <c r="U2578" s="63"/>
      <c r="V2578" s="63"/>
      <c r="W2578" s="63"/>
      <c r="X2578" s="63"/>
      <c r="Y2578" s="63"/>
      <c r="Z2578" s="63"/>
      <c r="AA2578" s="63"/>
      <c r="AB2578" s="63"/>
      <c r="AC2578" s="63"/>
      <c r="AD2578" s="63"/>
      <c r="AE2578" s="63"/>
      <c r="AF2578" s="63"/>
      <c r="AG2578" s="63"/>
      <c r="AH2578" s="63"/>
      <c r="AI2578" s="63"/>
      <c r="AJ2578" s="63"/>
      <c r="AK2578" s="63"/>
      <c r="AL2578" s="63"/>
      <c r="AM2578" s="63"/>
      <c r="AN2578" s="63"/>
      <c r="AO2578" s="63"/>
      <c r="AP2578" s="63"/>
      <c r="AQ2578" s="63"/>
      <c r="AR2578" s="63"/>
      <c r="AS2578" s="63"/>
      <c r="AT2578" s="63"/>
      <c r="AU2578" s="63"/>
      <c r="AV2578" s="63"/>
      <c r="AW2578" s="63"/>
      <c r="AX2578" s="63"/>
      <c r="AY2578" s="63"/>
      <c r="AZ2578" s="63"/>
      <c r="BA2578" s="63"/>
      <c r="BB2578" s="63"/>
      <c r="BC2578" s="63"/>
      <c r="BD2578" s="63"/>
      <c r="BE2578" s="63"/>
      <c r="BF2578" s="63"/>
      <c r="BG2578" s="63"/>
      <c r="BH2578" s="63"/>
      <c r="BI2578" s="63"/>
      <c r="BJ2578" s="63"/>
      <c r="BK2578" s="63"/>
      <c r="BL2578" s="63"/>
      <c r="BM2578" s="63"/>
      <c r="BN2578" s="63"/>
      <c r="BO2578" s="63"/>
      <c r="BP2578" s="63"/>
      <c r="BQ2578" s="63"/>
      <c r="BR2578" s="63"/>
      <c r="BS2578" s="63"/>
      <c r="BT2578" s="63"/>
      <c r="BU2578" s="63"/>
      <c r="BV2578" s="63"/>
      <c r="BW2578" s="63"/>
      <c r="BX2578" s="63"/>
      <c r="BY2578" s="63"/>
      <c r="BZ2578" s="63"/>
      <c r="CA2578" s="63"/>
      <c r="CB2578" s="63"/>
      <c r="CC2578" s="63"/>
      <c r="CD2578" s="63"/>
      <c r="CE2578" s="63"/>
      <c r="CF2578" s="63"/>
      <c r="CG2578" s="63"/>
      <c r="CH2578" s="63"/>
      <c r="CI2578" s="63"/>
      <c r="CJ2578" s="63"/>
      <c r="CK2578" s="63"/>
      <c r="CL2578" s="63"/>
      <c r="CM2578" s="63"/>
      <c r="CN2578" s="63"/>
      <c r="CO2578" s="63"/>
      <c r="CP2578" s="63"/>
      <c r="CR2578" s="227"/>
      <c r="CS2578" s="74"/>
    </row>
    <row r="2579" spans="1:97" s="72" customFormat="1" ht="75.75" customHeight="1">
      <c r="A2579" s="63"/>
      <c r="B2579" s="63"/>
      <c r="C2579" s="63"/>
      <c r="D2579" s="63"/>
      <c r="E2579" s="63"/>
      <c r="F2579" s="63"/>
      <c r="G2579" s="63"/>
      <c r="H2579" s="63"/>
      <c r="I2579" s="63"/>
      <c r="J2579" s="63"/>
      <c r="K2579" s="63"/>
      <c r="L2579" s="63"/>
      <c r="M2579" s="63"/>
      <c r="N2579" s="63"/>
      <c r="O2579" s="63"/>
      <c r="P2579" s="63"/>
      <c r="Q2579" s="63"/>
      <c r="R2579" s="63"/>
      <c r="S2579" s="63"/>
      <c r="T2579" s="63"/>
      <c r="U2579" s="63"/>
      <c r="V2579" s="63"/>
      <c r="W2579" s="63"/>
      <c r="X2579" s="63"/>
      <c r="Y2579" s="63"/>
      <c r="Z2579" s="63"/>
      <c r="AA2579" s="63"/>
      <c r="AB2579" s="63"/>
      <c r="AC2579" s="63"/>
      <c r="AD2579" s="63"/>
      <c r="AE2579" s="63"/>
      <c r="AF2579" s="63"/>
      <c r="AG2579" s="63"/>
      <c r="AH2579" s="63"/>
      <c r="AI2579" s="63"/>
      <c r="AJ2579" s="63"/>
      <c r="AK2579" s="63"/>
      <c r="AL2579" s="63"/>
      <c r="AM2579" s="63"/>
      <c r="AN2579" s="63"/>
      <c r="AO2579" s="63"/>
      <c r="AP2579" s="63"/>
      <c r="AQ2579" s="63"/>
      <c r="AR2579" s="63"/>
      <c r="AS2579" s="63"/>
      <c r="AT2579" s="63"/>
      <c r="AU2579" s="63"/>
      <c r="AV2579" s="63"/>
      <c r="AW2579" s="63"/>
      <c r="AX2579" s="63"/>
      <c r="AY2579" s="63"/>
      <c r="AZ2579" s="63"/>
      <c r="BA2579" s="63"/>
      <c r="BB2579" s="63"/>
      <c r="BC2579" s="63"/>
      <c r="BD2579" s="63"/>
      <c r="BE2579" s="63"/>
      <c r="BF2579" s="63"/>
      <c r="BG2579" s="63"/>
      <c r="BH2579" s="63"/>
      <c r="BI2579" s="63"/>
      <c r="BJ2579" s="63"/>
      <c r="BK2579" s="63"/>
      <c r="BL2579" s="63"/>
      <c r="BM2579" s="63"/>
      <c r="BN2579" s="63"/>
      <c r="BO2579" s="63"/>
      <c r="BP2579" s="63"/>
      <c r="BQ2579" s="63"/>
      <c r="BR2579" s="63"/>
      <c r="BS2579" s="63"/>
      <c r="BT2579" s="63"/>
      <c r="BU2579" s="63"/>
      <c r="BV2579" s="63"/>
      <c r="BW2579" s="63"/>
      <c r="BX2579" s="63"/>
      <c r="BY2579" s="63"/>
      <c r="BZ2579" s="63"/>
      <c r="CA2579" s="63"/>
      <c r="CB2579" s="63"/>
      <c r="CC2579" s="63"/>
      <c r="CD2579" s="63"/>
      <c r="CE2579" s="63"/>
      <c r="CF2579" s="63"/>
      <c r="CG2579" s="63"/>
      <c r="CH2579" s="63"/>
      <c r="CI2579" s="63"/>
      <c r="CJ2579" s="63"/>
      <c r="CK2579" s="63"/>
      <c r="CL2579" s="63"/>
      <c r="CM2579" s="63"/>
      <c r="CN2579" s="63"/>
      <c r="CO2579" s="63"/>
      <c r="CP2579" s="63"/>
      <c r="CR2579" s="227"/>
      <c r="CS2579" s="74"/>
    </row>
    <row r="2580" spans="1:97" s="72" customFormat="1" ht="75.75" customHeight="1">
      <c r="A2580" s="63"/>
      <c r="B2580" s="63"/>
      <c r="C2580" s="63"/>
      <c r="D2580" s="63"/>
      <c r="E2580" s="63"/>
      <c r="F2580" s="63"/>
      <c r="G2580" s="63"/>
      <c r="H2580" s="63"/>
      <c r="I2580" s="63"/>
      <c r="J2580" s="63"/>
      <c r="K2580" s="63"/>
      <c r="L2580" s="63"/>
      <c r="M2580" s="63"/>
      <c r="N2580" s="63"/>
      <c r="O2580" s="63"/>
      <c r="P2580" s="63"/>
      <c r="Q2580" s="63"/>
      <c r="R2580" s="63"/>
      <c r="S2580" s="63"/>
      <c r="T2580" s="63"/>
      <c r="U2580" s="63"/>
      <c r="V2580" s="63"/>
      <c r="W2580" s="63"/>
      <c r="X2580" s="63"/>
      <c r="Y2580" s="63"/>
      <c r="Z2580" s="63"/>
      <c r="AA2580" s="63"/>
      <c r="AB2580" s="63"/>
      <c r="AC2580" s="63"/>
      <c r="AD2580" s="63"/>
      <c r="AE2580" s="63"/>
      <c r="AF2580" s="63"/>
      <c r="AG2580" s="63"/>
      <c r="AH2580" s="63"/>
      <c r="AI2580" s="63"/>
      <c r="AJ2580" s="63"/>
      <c r="AK2580" s="63"/>
      <c r="AL2580" s="63"/>
      <c r="AM2580" s="63"/>
      <c r="AN2580" s="63"/>
      <c r="AO2580" s="63"/>
      <c r="AP2580" s="63"/>
      <c r="AQ2580" s="63"/>
      <c r="AR2580" s="63"/>
      <c r="AS2580" s="63"/>
      <c r="AT2580" s="63"/>
      <c r="AU2580" s="63"/>
      <c r="AV2580" s="63"/>
      <c r="AW2580" s="63"/>
      <c r="AX2580" s="63"/>
      <c r="AY2580" s="63"/>
      <c r="AZ2580" s="63"/>
      <c r="BA2580" s="63"/>
      <c r="BB2580" s="63"/>
      <c r="BC2580" s="63"/>
      <c r="BD2580" s="63"/>
      <c r="BE2580" s="63"/>
      <c r="BF2580" s="63"/>
      <c r="BG2580" s="63"/>
      <c r="BH2580" s="63"/>
      <c r="BI2580" s="63"/>
      <c r="BJ2580" s="63"/>
      <c r="BK2580" s="63"/>
      <c r="BL2580" s="63"/>
      <c r="BM2580" s="63"/>
      <c r="BN2580" s="63"/>
      <c r="BO2580" s="63"/>
      <c r="BP2580" s="63"/>
      <c r="BQ2580" s="63"/>
      <c r="BR2580" s="63"/>
      <c r="BS2580" s="63"/>
      <c r="BT2580" s="63"/>
      <c r="BU2580" s="63"/>
      <c r="BV2580" s="63"/>
      <c r="BW2580" s="63"/>
      <c r="BX2580" s="63"/>
      <c r="BY2580" s="63"/>
      <c r="BZ2580" s="63"/>
      <c r="CA2580" s="63"/>
      <c r="CB2580" s="63"/>
      <c r="CC2580" s="63"/>
      <c r="CD2580" s="63"/>
      <c r="CE2580" s="63"/>
      <c r="CF2580" s="63"/>
      <c r="CG2580" s="63"/>
      <c r="CH2580" s="63"/>
      <c r="CI2580" s="63"/>
      <c r="CJ2580" s="63"/>
      <c r="CK2580" s="63"/>
      <c r="CL2580" s="63"/>
      <c r="CM2580" s="63"/>
      <c r="CN2580" s="63"/>
      <c r="CO2580" s="63"/>
      <c r="CP2580" s="63"/>
      <c r="CR2580" s="227"/>
      <c r="CS2580" s="74"/>
    </row>
    <row r="2581" spans="1:97" s="72" customFormat="1" ht="75.75" customHeight="1">
      <c r="A2581" s="63"/>
      <c r="B2581" s="63"/>
      <c r="C2581" s="63"/>
      <c r="D2581" s="63"/>
      <c r="E2581" s="63"/>
      <c r="F2581" s="63"/>
      <c r="G2581" s="63"/>
      <c r="H2581" s="63"/>
      <c r="I2581" s="63"/>
      <c r="J2581" s="63"/>
      <c r="K2581" s="63"/>
      <c r="L2581" s="63"/>
      <c r="M2581" s="63"/>
      <c r="N2581" s="63"/>
      <c r="O2581" s="63"/>
      <c r="P2581" s="63"/>
      <c r="Q2581" s="63"/>
      <c r="R2581" s="63"/>
      <c r="S2581" s="63"/>
      <c r="T2581" s="63"/>
      <c r="U2581" s="63"/>
      <c r="V2581" s="63"/>
      <c r="W2581" s="63"/>
      <c r="X2581" s="63"/>
      <c r="Y2581" s="63"/>
      <c r="Z2581" s="63"/>
      <c r="AA2581" s="63"/>
      <c r="AB2581" s="63"/>
      <c r="AC2581" s="63"/>
      <c r="AD2581" s="63"/>
      <c r="AE2581" s="63"/>
      <c r="AF2581" s="63"/>
      <c r="AG2581" s="63"/>
      <c r="AH2581" s="63"/>
      <c r="AI2581" s="63"/>
      <c r="AJ2581" s="63"/>
      <c r="AK2581" s="63"/>
      <c r="AL2581" s="63"/>
      <c r="AM2581" s="63"/>
      <c r="AN2581" s="63"/>
      <c r="AO2581" s="63"/>
      <c r="AP2581" s="63"/>
      <c r="AQ2581" s="63"/>
      <c r="AR2581" s="63"/>
      <c r="AS2581" s="63"/>
      <c r="AT2581" s="63"/>
      <c r="AU2581" s="63"/>
      <c r="AV2581" s="63"/>
      <c r="AW2581" s="63"/>
      <c r="AX2581" s="63"/>
      <c r="AY2581" s="63"/>
      <c r="AZ2581" s="63"/>
      <c r="BA2581" s="63"/>
      <c r="BB2581" s="63"/>
      <c r="BC2581" s="63"/>
      <c r="BD2581" s="63"/>
      <c r="BE2581" s="63"/>
      <c r="BF2581" s="63"/>
      <c r="BG2581" s="63"/>
      <c r="BH2581" s="63"/>
      <c r="BI2581" s="63"/>
      <c r="BJ2581" s="63"/>
      <c r="BK2581" s="63"/>
      <c r="BL2581" s="63"/>
      <c r="BM2581" s="63"/>
      <c r="BN2581" s="63"/>
      <c r="BO2581" s="63"/>
      <c r="BP2581" s="63"/>
      <c r="BQ2581" s="63"/>
      <c r="BR2581" s="63"/>
      <c r="BS2581" s="63"/>
      <c r="BT2581" s="63"/>
      <c r="BU2581" s="63"/>
      <c r="BV2581" s="63"/>
      <c r="BW2581" s="63"/>
      <c r="BX2581" s="63"/>
      <c r="BY2581" s="63"/>
      <c r="BZ2581" s="63"/>
      <c r="CA2581" s="63"/>
      <c r="CB2581" s="63"/>
      <c r="CC2581" s="63"/>
      <c r="CD2581" s="63"/>
      <c r="CE2581" s="63"/>
      <c r="CF2581" s="63"/>
      <c r="CG2581" s="63"/>
      <c r="CH2581" s="63"/>
      <c r="CI2581" s="63"/>
      <c r="CJ2581" s="63"/>
      <c r="CK2581" s="63"/>
      <c r="CL2581" s="63"/>
      <c r="CM2581" s="63"/>
      <c r="CN2581" s="63"/>
      <c r="CO2581" s="63"/>
      <c r="CP2581" s="63"/>
      <c r="CR2581" s="227"/>
      <c r="CS2581" s="74"/>
    </row>
    <row r="2582" spans="1:97" s="72" customFormat="1" ht="75.75" customHeight="1">
      <c r="A2582" s="63"/>
      <c r="B2582" s="63"/>
      <c r="C2582" s="63"/>
      <c r="D2582" s="63"/>
      <c r="E2582" s="63"/>
      <c r="F2582" s="63"/>
      <c r="G2582" s="63"/>
      <c r="H2582" s="63"/>
      <c r="I2582" s="63"/>
      <c r="J2582" s="63"/>
      <c r="K2582" s="63"/>
      <c r="L2582" s="63"/>
      <c r="M2582" s="63"/>
      <c r="N2582" s="63"/>
      <c r="O2582" s="63"/>
      <c r="P2582" s="63"/>
      <c r="Q2582" s="63"/>
      <c r="R2582" s="63"/>
      <c r="S2582" s="63"/>
      <c r="T2582" s="63"/>
      <c r="U2582" s="63"/>
      <c r="V2582" s="63"/>
      <c r="W2582" s="63"/>
      <c r="X2582" s="63"/>
      <c r="Y2582" s="63"/>
      <c r="Z2582" s="63"/>
      <c r="AA2582" s="63"/>
      <c r="AB2582" s="63"/>
      <c r="AC2582" s="63"/>
      <c r="AD2582" s="63"/>
      <c r="AE2582" s="63"/>
      <c r="AF2582" s="63"/>
      <c r="AG2582" s="63"/>
      <c r="AH2582" s="63"/>
      <c r="AI2582" s="63"/>
      <c r="AJ2582" s="63"/>
      <c r="AK2582" s="63"/>
      <c r="AL2582" s="63"/>
      <c r="AM2582" s="63"/>
      <c r="AN2582" s="63"/>
      <c r="AO2582" s="63"/>
      <c r="AP2582" s="63"/>
      <c r="AQ2582" s="63"/>
      <c r="AR2582" s="63"/>
      <c r="AS2582" s="63"/>
      <c r="AT2582" s="63"/>
      <c r="AU2582" s="63"/>
      <c r="AV2582" s="63"/>
      <c r="AW2582" s="63"/>
      <c r="AX2582" s="63"/>
      <c r="AY2582" s="63"/>
      <c r="AZ2582" s="63"/>
      <c r="BA2582" s="63"/>
      <c r="BB2582" s="63"/>
      <c r="BC2582" s="63"/>
      <c r="BD2582" s="63"/>
      <c r="BE2582" s="63"/>
      <c r="BF2582" s="63"/>
      <c r="BG2582" s="63"/>
      <c r="BH2582" s="63"/>
      <c r="BI2582" s="63"/>
      <c r="BJ2582" s="63"/>
      <c r="BK2582" s="63"/>
      <c r="BL2582" s="63"/>
      <c r="BM2582" s="63"/>
      <c r="BN2582" s="63"/>
      <c r="BO2582" s="63"/>
      <c r="BP2582" s="63"/>
      <c r="BQ2582" s="63"/>
      <c r="BR2582" s="63"/>
      <c r="BS2582" s="63"/>
      <c r="BT2582" s="63"/>
      <c r="BU2582" s="63"/>
      <c r="BV2582" s="63"/>
      <c r="BW2582" s="63"/>
      <c r="BX2582" s="63"/>
      <c r="BY2582" s="63"/>
      <c r="BZ2582" s="63"/>
      <c r="CA2582" s="63"/>
      <c r="CB2582" s="63"/>
      <c r="CC2582" s="63"/>
      <c r="CD2582" s="63"/>
      <c r="CE2582" s="63"/>
      <c r="CF2582" s="63"/>
      <c r="CG2582" s="63"/>
      <c r="CH2582" s="63"/>
      <c r="CI2582" s="63"/>
      <c r="CJ2582" s="63"/>
      <c r="CK2582" s="63"/>
      <c r="CL2582" s="63"/>
      <c r="CM2582" s="63"/>
      <c r="CN2582" s="63"/>
      <c r="CO2582" s="63"/>
      <c r="CP2582" s="63"/>
      <c r="CR2582" s="227"/>
      <c r="CS2582" s="74"/>
    </row>
    <row r="2583" spans="1:97" s="72" customFormat="1" ht="75.75" customHeight="1">
      <c r="A2583" s="63"/>
      <c r="B2583" s="63"/>
      <c r="C2583" s="63"/>
      <c r="D2583" s="63"/>
      <c r="E2583" s="63"/>
      <c r="F2583" s="63"/>
      <c r="G2583" s="63"/>
      <c r="H2583" s="63"/>
      <c r="I2583" s="63"/>
      <c r="J2583" s="63"/>
      <c r="K2583" s="63"/>
      <c r="L2583" s="63"/>
      <c r="M2583" s="63"/>
      <c r="N2583" s="63"/>
      <c r="O2583" s="63"/>
      <c r="P2583" s="63"/>
      <c r="Q2583" s="63"/>
      <c r="R2583" s="63"/>
      <c r="S2583" s="63"/>
      <c r="T2583" s="63"/>
      <c r="U2583" s="63"/>
      <c r="V2583" s="63"/>
      <c r="W2583" s="63"/>
      <c r="X2583" s="63"/>
      <c r="Y2583" s="63"/>
      <c r="Z2583" s="63"/>
      <c r="AA2583" s="63"/>
      <c r="AB2583" s="63"/>
      <c r="AC2583" s="63"/>
      <c r="AD2583" s="63"/>
      <c r="AE2583" s="63"/>
      <c r="AF2583" s="63"/>
      <c r="AG2583" s="63"/>
      <c r="AH2583" s="63"/>
      <c r="AI2583" s="63"/>
      <c r="AJ2583" s="63"/>
      <c r="AK2583" s="63"/>
      <c r="AL2583" s="63"/>
      <c r="AM2583" s="63"/>
      <c r="AN2583" s="63"/>
      <c r="AO2583" s="63"/>
      <c r="AP2583" s="63"/>
      <c r="AQ2583" s="63"/>
      <c r="AR2583" s="63"/>
      <c r="AS2583" s="63"/>
      <c r="AT2583" s="63"/>
      <c r="AU2583" s="63"/>
      <c r="AV2583" s="63"/>
      <c r="AW2583" s="63"/>
      <c r="AX2583" s="63"/>
      <c r="AY2583" s="63"/>
      <c r="AZ2583" s="63"/>
      <c r="BA2583" s="63"/>
      <c r="BB2583" s="63"/>
      <c r="BC2583" s="63"/>
      <c r="BD2583" s="63"/>
      <c r="BE2583" s="63"/>
      <c r="BF2583" s="63"/>
      <c r="BG2583" s="63"/>
      <c r="BH2583" s="63"/>
      <c r="BI2583" s="63"/>
      <c r="BJ2583" s="63"/>
      <c r="BK2583" s="63"/>
      <c r="BL2583" s="63"/>
      <c r="BM2583" s="63"/>
      <c r="BN2583" s="63"/>
      <c r="BO2583" s="63"/>
      <c r="BP2583" s="63"/>
      <c r="BQ2583" s="63"/>
      <c r="BR2583" s="63"/>
      <c r="BS2583" s="63"/>
      <c r="BT2583" s="63"/>
      <c r="BU2583" s="63"/>
      <c r="BV2583" s="63"/>
      <c r="BW2583" s="63"/>
      <c r="BX2583" s="63"/>
      <c r="BY2583" s="63"/>
      <c r="BZ2583" s="63"/>
      <c r="CA2583" s="63"/>
      <c r="CB2583" s="63"/>
      <c r="CC2583" s="63"/>
      <c r="CD2583" s="63"/>
      <c r="CE2583" s="63"/>
      <c r="CF2583" s="63"/>
      <c r="CG2583" s="63"/>
      <c r="CH2583" s="63"/>
      <c r="CI2583" s="63"/>
      <c r="CJ2583" s="63"/>
      <c r="CK2583" s="63"/>
      <c r="CL2583" s="63"/>
      <c r="CM2583" s="63"/>
      <c r="CN2583" s="63"/>
      <c r="CO2583" s="63"/>
      <c r="CP2583" s="63"/>
      <c r="CR2583" s="227"/>
      <c r="CS2583" s="74"/>
    </row>
    <row r="2584" spans="1:97" s="72" customFormat="1" ht="75.75" customHeight="1">
      <c r="A2584" s="63"/>
      <c r="B2584" s="63"/>
      <c r="C2584" s="63"/>
      <c r="D2584" s="63"/>
      <c r="E2584" s="63"/>
      <c r="F2584" s="63"/>
      <c r="G2584" s="63"/>
      <c r="H2584" s="63"/>
      <c r="I2584" s="63"/>
      <c r="J2584" s="63"/>
      <c r="K2584" s="63"/>
      <c r="L2584" s="63"/>
      <c r="M2584" s="63"/>
      <c r="N2584" s="63"/>
      <c r="O2584" s="63"/>
      <c r="P2584" s="63"/>
      <c r="Q2584" s="63"/>
      <c r="R2584" s="63"/>
      <c r="S2584" s="63"/>
      <c r="T2584" s="63"/>
      <c r="U2584" s="63"/>
      <c r="V2584" s="63"/>
      <c r="W2584" s="63"/>
      <c r="X2584" s="63"/>
      <c r="Y2584" s="63"/>
      <c r="Z2584" s="63"/>
      <c r="AA2584" s="63"/>
      <c r="AB2584" s="63"/>
      <c r="AC2584" s="63"/>
      <c r="AD2584" s="63"/>
      <c r="AE2584" s="63"/>
      <c r="AF2584" s="63"/>
      <c r="AG2584" s="63"/>
      <c r="AH2584" s="63"/>
      <c r="AI2584" s="63"/>
      <c r="AJ2584" s="63"/>
      <c r="AK2584" s="63"/>
      <c r="AL2584" s="63"/>
      <c r="AM2584" s="63"/>
      <c r="AN2584" s="63"/>
      <c r="AO2584" s="63"/>
      <c r="AP2584" s="63"/>
      <c r="AQ2584" s="63"/>
      <c r="AR2584" s="63"/>
      <c r="AS2584" s="63"/>
      <c r="AT2584" s="63"/>
      <c r="AU2584" s="63"/>
      <c r="AV2584" s="63"/>
      <c r="AW2584" s="63"/>
      <c r="AX2584" s="63"/>
      <c r="AY2584" s="63"/>
      <c r="AZ2584" s="63"/>
      <c r="BA2584" s="63"/>
      <c r="BB2584" s="63"/>
      <c r="BC2584" s="63"/>
      <c r="BD2584" s="63"/>
      <c r="BE2584" s="63"/>
      <c r="BF2584" s="63"/>
      <c r="BG2584" s="63"/>
      <c r="BH2584" s="63"/>
      <c r="BI2584" s="63"/>
      <c r="BJ2584" s="63"/>
      <c r="BK2584" s="63"/>
      <c r="BL2584" s="63"/>
      <c r="BM2584" s="63"/>
      <c r="BN2584" s="63"/>
      <c r="BO2584" s="63"/>
      <c r="BP2584" s="63"/>
      <c r="BQ2584" s="63"/>
      <c r="BR2584" s="63"/>
      <c r="BS2584" s="63"/>
      <c r="BT2584" s="63"/>
      <c r="BU2584" s="63"/>
      <c r="BV2584" s="63"/>
      <c r="BW2584" s="63"/>
      <c r="BX2584" s="63"/>
      <c r="BY2584" s="63"/>
      <c r="BZ2584" s="63"/>
      <c r="CA2584" s="63"/>
      <c r="CB2584" s="63"/>
      <c r="CC2584" s="63"/>
      <c r="CD2584" s="63"/>
      <c r="CE2584" s="63"/>
      <c r="CF2584" s="63"/>
      <c r="CG2584" s="63"/>
      <c r="CH2584" s="63"/>
      <c r="CI2584" s="63"/>
      <c r="CJ2584" s="63"/>
      <c r="CK2584" s="63"/>
      <c r="CL2584" s="63"/>
      <c r="CM2584" s="63"/>
      <c r="CN2584" s="63"/>
      <c r="CO2584" s="63"/>
      <c r="CP2584" s="63"/>
      <c r="CR2584" s="227"/>
      <c r="CS2584" s="74"/>
    </row>
    <row r="2585" spans="1:97" s="72" customFormat="1" ht="75.75" customHeight="1">
      <c r="A2585" s="63"/>
      <c r="B2585" s="63"/>
      <c r="C2585" s="63"/>
      <c r="D2585" s="63"/>
      <c r="E2585" s="63"/>
      <c r="F2585" s="63"/>
      <c r="G2585" s="63"/>
      <c r="H2585" s="63"/>
      <c r="I2585" s="63"/>
      <c r="J2585" s="63"/>
      <c r="K2585" s="63"/>
      <c r="L2585" s="63"/>
      <c r="M2585" s="63"/>
      <c r="N2585" s="63"/>
      <c r="O2585" s="63"/>
      <c r="P2585" s="63"/>
      <c r="Q2585" s="63"/>
      <c r="R2585" s="63"/>
      <c r="S2585" s="63"/>
      <c r="T2585" s="63"/>
      <c r="U2585" s="63"/>
      <c r="V2585" s="63"/>
      <c r="W2585" s="63"/>
      <c r="X2585" s="63"/>
      <c r="Y2585" s="63"/>
      <c r="Z2585" s="63"/>
      <c r="AA2585" s="63"/>
      <c r="AB2585" s="63"/>
      <c r="AC2585" s="63"/>
      <c r="AD2585" s="63"/>
      <c r="AE2585" s="63"/>
      <c r="AF2585" s="63"/>
      <c r="AG2585" s="63"/>
      <c r="AH2585" s="63"/>
      <c r="AI2585" s="63"/>
      <c r="AJ2585" s="63"/>
      <c r="AK2585" s="63"/>
      <c r="AL2585" s="63"/>
      <c r="AM2585" s="63"/>
      <c r="AN2585" s="63"/>
      <c r="AO2585" s="63"/>
      <c r="AP2585" s="63"/>
      <c r="AQ2585" s="63"/>
      <c r="AR2585" s="63"/>
      <c r="AS2585" s="63"/>
      <c r="AT2585" s="63"/>
      <c r="AU2585" s="63"/>
      <c r="AV2585" s="63"/>
      <c r="AW2585" s="63"/>
      <c r="AX2585" s="63"/>
      <c r="AY2585" s="63"/>
      <c r="AZ2585" s="63"/>
      <c r="BA2585" s="63"/>
      <c r="BB2585" s="63"/>
      <c r="BC2585" s="63"/>
      <c r="BD2585" s="63"/>
      <c r="BE2585" s="63"/>
      <c r="BF2585" s="63"/>
      <c r="BG2585" s="63"/>
      <c r="BH2585" s="63"/>
      <c r="BI2585" s="63"/>
      <c r="BJ2585" s="63"/>
      <c r="BK2585" s="63"/>
      <c r="BL2585" s="63"/>
      <c r="BM2585" s="63"/>
      <c r="BN2585" s="63"/>
      <c r="BO2585" s="63"/>
      <c r="BP2585" s="63"/>
      <c r="BQ2585" s="63"/>
      <c r="BR2585" s="63"/>
      <c r="BS2585" s="63"/>
      <c r="BT2585" s="63"/>
      <c r="BU2585" s="63"/>
      <c r="BV2585" s="63"/>
      <c r="BW2585" s="63"/>
      <c r="BX2585" s="63"/>
      <c r="BY2585" s="63"/>
      <c r="BZ2585" s="63"/>
      <c r="CA2585" s="63"/>
      <c r="CB2585" s="63"/>
      <c r="CC2585" s="63"/>
      <c r="CD2585" s="63"/>
      <c r="CE2585" s="63"/>
      <c r="CF2585" s="63"/>
      <c r="CG2585" s="63"/>
      <c r="CH2585" s="63"/>
      <c r="CI2585" s="63"/>
      <c r="CJ2585" s="63"/>
      <c r="CK2585" s="63"/>
      <c r="CL2585" s="63"/>
      <c r="CM2585" s="63"/>
      <c r="CN2585" s="63"/>
      <c r="CO2585" s="63"/>
      <c r="CP2585" s="63"/>
      <c r="CR2585" s="227"/>
      <c r="CS2585" s="74"/>
    </row>
    <row r="2586" spans="1:97" s="72" customFormat="1" ht="75.75" customHeight="1">
      <c r="A2586" s="63"/>
      <c r="B2586" s="63"/>
      <c r="C2586" s="63"/>
      <c r="D2586" s="63"/>
      <c r="E2586" s="63"/>
      <c r="F2586" s="63"/>
      <c r="G2586" s="63"/>
      <c r="H2586" s="63"/>
      <c r="I2586" s="63"/>
      <c r="J2586" s="63"/>
      <c r="K2586" s="63"/>
      <c r="L2586" s="63"/>
      <c r="M2586" s="63"/>
      <c r="N2586" s="63"/>
      <c r="O2586" s="63"/>
      <c r="P2586" s="63"/>
      <c r="Q2586" s="63"/>
      <c r="R2586" s="63"/>
      <c r="S2586" s="63"/>
      <c r="T2586" s="63"/>
      <c r="U2586" s="63"/>
      <c r="V2586" s="63"/>
      <c r="W2586" s="63"/>
      <c r="X2586" s="63"/>
      <c r="Y2586" s="63"/>
      <c r="Z2586" s="63"/>
      <c r="AA2586" s="63"/>
      <c r="AB2586" s="63"/>
      <c r="AC2586" s="63"/>
      <c r="AD2586" s="63"/>
      <c r="AE2586" s="63"/>
      <c r="AF2586" s="63"/>
      <c r="AG2586" s="63"/>
      <c r="AH2586" s="63"/>
      <c r="AI2586" s="63"/>
      <c r="AJ2586" s="63"/>
      <c r="AK2586" s="63"/>
      <c r="AL2586" s="63"/>
      <c r="AM2586" s="63"/>
      <c r="AN2586" s="63"/>
      <c r="AO2586" s="63"/>
      <c r="AP2586" s="63"/>
      <c r="AQ2586" s="63"/>
      <c r="AR2586" s="63"/>
      <c r="AS2586" s="63"/>
      <c r="AT2586" s="63"/>
      <c r="AU2586" s="63"/>
      <c r="AV2586" s="63"/>
      <c r="AW2586" s="63"/>
      <c r="AX2586" s="63"/>
      <c r="AY2586" s="63"/>
      <c r="AZ2586" s="63"/>
      <c r="BA2586" s="63"/>
      <c r="BB2586" s="63"/>
      <c r="BC2586" s="63"/>
      <c r="BD2586" s="63"/>
      <c r="BE2586" s="63"/>
      <c r="BF2586" s="63"/>
      <c r="BG2586" s="63"/>
      <c r="BH2586" s="63"/>
      <c r="BI2586" s="63"/>
      <c r="BJ2586" s="63"/>
      <c r="BK2586" s="63"/>
      <c r="BL2586" s="63"/>
      <c r="BM2586" s="63"/>
      <c r="BN2586" s="63"/>
      <c r="BO2586" s="63"/>
      <c r="BP2586" s="63"/>
      <c r="BQ2586" s="63"/>
      <c r="BR2586" s="63"/>
      <c r="BS2586" s="63"/>
      <c r="BT2586" s="63"/>
      <c r="BU2586" s="63"/>
      <c r="BV2586" s="63"/>
      <c r="BW2586" s="63"/>
      <c r="BX2586" s="63"/>
      <c r="BY2586" s="63"/>
      <c r="BZ2586" s="63"/>
      <c r="CA2586" s="63"/>
      <c r="CB2586" s="63"/>
      <c r="CC2586" s="63"/>
      <c r="CD2586" s="63"/>
      <c r="CE2586" s="63"/>
      <c r="CF2586" s="63"/>
      <c r="CG2586" s="63"/>
      <c r="CH2586" s="63"/>
      <c r="CI2586" s="63"/>
      <c r="CJ2586" s="63"/>
      <c r="CK2586" s="63"/>
      <c r="CL2586" s="63"/>
      <c r="CM2586" s="63"/>
      <c r="CN2586" s="63"/>
      <c r="CO2586" s="63"/>
      <c r="CP2586" s="63"/>
      <c r="CR2586" s="227"/>
      <c r="CS2586" s="74"/>
    </row>
    <row r="2587" spans="1:97" s="72" customFormat="1" ht="75.75" customHeight="1">
      <c r="A2587" s="63"/>
      <c r="B2587" s="63"/>
      <c r="C2587" s="63"/>
      <c r="D2587" s="63"/>
      <c r="E2587" s="63"/>
      <c r="F2587" s="63"/>
      <c r="G2587" s="63"/>
      <c r="H2587" s="63"/>
      <c r="I2587" s="63"/>
      <c r="J2587" s="63"/>
      <c r="K2587" s="63"/>
      <c r="L2587" s="63"/>
      <c r="M2587" s="63"/>
      <c r="N2587" s="63"/>
      <c r="O2587" s="63"/>
      <c r="P2587" s="63"/>
      <c r="Q2587" s="63"/>
      <c r="R2587" s="63"/>
      <c r="S2587" s="63"/>
      <c r="T2587" s="63"/>
      <c r="U2587" s="63"/>
      <c r="V2587" s="63"/>
      <c r="W2587" s="63"/>
      <c r="X2587" s="63"/>
      <c r="Y2587" s="63"/>
      <c r="Z2587" s="63"/>
      <c r="AA2587" s="63"/>
      <c r="AB2587" s="63"/>
      <c r="AC2587" s="63"/>
      <c r="AD2587" s="63"/>
      <c r="AE2587" s="63"/>
      <c r="AF2587" s="63"/>
      <c r="AG2587" s="63"/>
      <c r="AH2587" s="63"/>
      <c r="AI2587" s="63"/>
      <c r="AJ2587" s="63"/>
      <c r="AK2587" s="63"/>
      <c r="AL2587" s="63"/>
      <c r="AM2587" s="63"/>
      <c r="AN2587" s="63"/>
      <c r="AO2587" s="63"/>
      <c r="AP2587" s="63"/>
      <c r="AQ2587" s="63"/>
      <c r="AR2587" s="63"/>
      <c r="AS2587" s="63"/>
      <c r="AT2587" s="63"/>
      <c r="AU2587" s="63"/>
      <c r="AV2587" s="63"/>
      <c r="AW2587" s="63"/>
      <c r="AX2587" s="63"/>
      <c r="AY2587" s="63"/>
      <c r="AZ2587" s="63"/>
      <c r="BA2587" s="63"/>
      <c r="BB2587" s="63"/>
      <c r="BC2587" s="63"/>
      <c r="BD2587" s="63"/>
      <c r="BE2587" s="63"/>
      <c r="BF2587" s="63"/>
      <c r="BG2587" s="63"/>
      <c r="BH2587" s="63"/>
      <c r="BI2587" s="63"/>
      <c r="BJ2587" s="63"/>
      <c r="BK2587" s="63"/>
      <c r="BL2587" s="63"/>
      <c r="BM2587" s="63"/>
      <c r="BN2587" s="63"/>
      <c r="BO2587" s="63"/>
      <c r="BP2587" s="63"/>
      <c r="BQ2587" s="63"/>
      <c r="BR2587" s="63"/>
      <c r="BS2587" s="63"/>
      <c r="BT2587" s="63"/>
      <c r="BU2587" s="63"/>
      <c r="BV2587" s="63"/>
      <c r="BW2587" s="63"/>
      <c r="BX2587" s="63"/>
      <c r="BY2587" s="63"/>
      <c r="BZ2587" s="63"/>
      <c r="CA2587" s="63"/>
      <c r="CB2587" s="63"/>
      <c r="CC2587" s="63"/>
      <c r="CD2587" s="63"/>
      <c r="CE2587" s="63"/>
      <c r="CF2587" s="63"/>
      <c r="CG2587" s="63"/>
      <c r="CH2587" s="63"/>
      <c r="CI2587" s="63"/>
      <c r="CJ2587" s="63"/>
      <c r="CK2587" s="63"/>
      <c r="CL2587" s="63"/>
      <c r="CM2587" s="63"/>
      <c r="CN2587" s="63"/>
      <c r="CO2587" s="63"/>
      <c r="CP2587" s="63"/>
      <c r="CR2587" s="227"/>
      <c r="CS2587" s="74"/>
    </row>
    <row r="2588" spans="1:97" s="72" customFormat="1" ht="75.75" customHeight="1">
      <c r="A2588" s="63"/>
      <c r="B2588" s="63"/>
      <c r="C2588" s="63"/>
      <c r="D2588" s="63"/>
      <c r="E2588" s="63"/>
      <c r="F2588" s="63"/>
      <c r="G2588" s="63"/>
      <c r="H2588" s="63"/>
      <c r="I2588" s="63"/>
      <c r="J2588" s="63"/>
      <c r="K2588" s="63"/>
      <c r="L2588" s="63"/>
      <c r="M2588" s="63"/>
      <c r="N2588" s="63"/>
      <c r="O2588" s="63"/>
      <c r="P2588" s="63"/>
      <c r="Q2588" s="63"/>
      <c r="R2588" s="63"/>
      <c r="S2588" s="63"/>
      <c r="T2588" s="63"/>
      <c r="U2588" s="63"/>
      <c r="V2588" s="63"/>
      <c r="W2588" s="63"/>
      <c r="X2588" s="63"/>
      <c r="Y2588" s="63"/>
      <c r="Z2588" s="63"/>
      <c r="AA2588" s="63"/>
      <c r="AB2588" s="63"/>
      <c r="AC2588" s="63"/>
      <c r="AD2588" s="63"/>
      <c r="AE2588" s="63"/>
      <c r="AF2588" s="63"/>
      <c r="AG2588" s="63"/>
      <c r="AH2588" s="63"/>
      <c r="AI2588" s="63"/>
      <c r="AJ2588" s="63"/>
      <c r="AK2588" s="63"/>
      <c r="AL2588" s="63"/>
      <c r="AM2588" s="63"/>
      <c r="AN2588" s="63"/>
      <c r="AO2588" s="63"/>
      <c r="AP2588" s="63"/>
      <c r="AQ2588" s="63"/>
      <c r="AR2588" s="63"/>
      <c r="AS2588" s="63"/>
      <c r="AT2588" s="63"/>
      <c r="AU2588" s="63"/>
      <c r="AV2588" s="63"/>
      <c r="AW2588" s="63"/>
      <c r="AX2588" s="63"/>
      <c r="AY2588" s="63"/>
      <c r="AZ2588" s="63"/>
      <c r="BA2588" s="63"/>
      <c r="BB2588" s="63"/>
      <c r="BC2588" s="63"/>
      <c r="BD2588" s="63"/>
      <c r="BE2588" s="63"/>
      <c r="BF2588" s="63"/>
      <c r="BG2588" s="63"/>
      <c r="BH2588" s="63"/>
      <c r="BI2588" s="63"/>
      <c r="BJ2588" s="63"/>
      <c r="BK2588" s="63"/>
      <c r="BL2588" s="63"/>
      <c r="BM2588" s="63"/>
      <c r="BN2588" s="63"/>
      <c r="BO2588" s="63"/>
      <c r="BP2588" s="63"/>
      <c r="BQ2588" s="63"/>
      <c r="BR2588" s="63"/>
      <c r="BS2588" s="63"/>
      <c r="BT2588" s="63"/>
      <c r="BU2588" s="63"/>
      <c r="BV2588" s="63"/>
      <c r="BW2588" s="63"/>
      <c r="BX2588" s="63"/>
      <c r="BY2588" s="63"/>
      <c r="BZ2588" s="63"/>
      <c r="CA2588" s="63"/>
      <c r="CB2588" s="63"/>
      <c r="CC2588" s="63"/>
      <c r="CD2588" s="63"/>
      <c r="CE2588" s="63"/>
      <c r="CF2588" s="63"/>
      <c r="CG2588" s="63"/>
      <c r="CH2588" s="63"/>
      <c r="CI2588" s="63"/>
      <c r="CJ2588" s="63"/>
      <c r="CK2588" s="63"/>
      <c r="CL2588" s="63"/>
      <c r="CM2588" s="63"/>
      <c r="CN2588" s="63"/>
      <c r="CO2588" s="63"/>
      <c r="CP2588" s="63"/>
      <c r="CR2588" s="227"/>
      <c r="CS2588" s="74"/>
    </row>
    <row r="2589" spans="1:97" s="72" customFormat="1" ht="75.75" customHeight="1">
      <c r="A2589" s="63"/>
      <c r="B2589" s="63"/>
      <c r="C2589" s="63"/>
      <c r="D2589" s="63"/>
      <c r="E2589" s="63"/>
      <c r="F2589" s="63"/>
      <c r="G2589" s="63"/>
      <c r="H2589" s="63"/>
      <c r="I2589" s="63"/>
      <c r="J2589" s="63"/>
      <c r="K2589" s="63"/>
      <c r="L2589" s="63"/>
      <c r="M2589" s="63"/>
      <c r="N2589" s="63"/>
      <c r="O2589" s="63"/>
      <c r="P2589" s="63"/>
      <c r="Q2589" s="63"/>
      <c r="R2589" s="63"/>
      <c r="S2589" s="63"/>
      <c r="T2589" s="63"/>
      <c r="U2589" s="63"/>
      <c r="V2589" s="63"/>
      <c r="W2589" s="63"/>
      <c r="X2589" s="63"/>
      <c r="Y2589" s="63"/>
      <c r="Z2589" s="63"/>
      <c r="AA2589" s="63"/>
      <c r="AB2589" s="63"/>
      <c r="AC2589" s="63"/>
      <c r="AD2589" s="63"/>
      <c r="AE2589" s="63"/>
      <c r="AF2589" s="63"/>
      <c r="AG2589" s="63"/>
      <c r="AH2589" s="63"/>
      <c r="AI2589" s="63"/>
      <c r="AJ2589" s="63"/>
      <c r="AK2589" s="63"/>
      <c r="AL2589" s="63"/>
      <c r="AM2589" s="63"/>
      <c r="AN2589" s="63"/>
      <c r="AO2589" s="63"/>
      <c r="AP2589" s="63"/>
      <c r="AQ2589" s="63"/>
      <c r="AR2589" s="63"/>
      <c r="AS2589" s="63"/>
      <c r="AT2589" s="63"/>
      <c r="AU2589" s="63"/>
      <c r="AV2589" s="63"/>
      <c r="AW2589" s="63"/>
      <c r="AX2589" s="63"/>
      <c r="AY2589" s="63"/>
      <c r="AZ2589" s="63"/>
      <c r="BA2589" s="63"/>
      <c r="BB2589" s="63"/>
      <c r="BC2589" s="63"/>
      <c r="BD2589" s="63"/>
      <c r="BE2589" s="63"/>
      <c r="BF2589" s="63"/>
      <c r="BG2589" s="63"/>
      <c r="BH2589" s="63"/>
      <c r="BI2589" s="63"/>
      <c r="BJ2589" s="63"/>
      <c r="BK2589" s="63"/>
      <c r="BL2589" s="63"/>
      <c r="BM2589" s="63"/>
      <c r="BN2589" s="63"/>
      <c r="BO2589" s="63"/>
      <c r="BP2589" s="63"/>
      <c r="BQ2589" s="63"/>
      <c r="BR2589" s="63"/>
      <c r="BS2589" s="63"/>
      <c r="BT2589" s="63"/>
      <c r="BU2589" s="63"/>
      <c r="BV2589" s="63"/>
      <c r="BW2589" s="63"/>
      <c r="BX2589" s="63"/>
      <c r="BY2589" s="63"/>
      <c r="BZ2589" s="63"/>
      <c r="CA2589" s="63"/>
      <c r="CB2589" s="63"/>
      <c r="CC2589" s="63"/>
      <c r="CD2589" s="63"/>
      <c r="CE2589" s="63"/>
      <c r="CF2589" s="63"/>
      <c r="CG2589" s="63"/>
      <c r="CH2589" s="63"/>
      <c r="CI2589" s="63"/>
      <c r="CJ2589" s="63"/>
      <c r="CK2589" s="63"/>
      <c r="CL2589" s="63"/>
      <c r="CM2589" s="63"/>
      <c r="CN2589" s="63"/>
      <c r="CO2589" s="63"/>
      <c r="CP2589" s="63"/>
      <c r="CR2589" s="227"/>
      <c r="CS2589" s="74"/>
    </row>
    <row r="2590" spans="1:97" s="72" customFormat="1" ht="75.75" customHeight="1">
      <c r="A2590" s="63"/>
      <c r="B2590" s="63"/>
      <c r="C2590" s="63"/>
      <c r="D2590" s="63"/>
      <c r="E2590" s="63"/>
      <c r="F2590" s="63"/>
      <c r="G2590" s="63"/>
      <c r="H2590" s="63"/>
      <c r="I2590" s="63"/>
      <c r="J2590" s="63"/>
      <c r="K2590" s="63"/>
      <c r="L2590" s="63"/>
      <c r="M2590" s="63"/>
      <c r="N2590" s="63"/>
      <c r="O2590" s="63"/>
      <c r="P2590" s="63"/>
      <c r="Q2590" s="63"/>
      <c r="R2590" s="63"/>
      <c r="S2590" s="63"/>
      <c r="T2590" s="63"/>
      <c r="U2590" s="63"/>
      <c r="V2590" s="63"/>
      <c r="W2590" s="63"/>
      <c r="X2590" s="63"/>
      <c r="Y2590" s="63"/>
      <c r="Z2590" s="63"/>
      <c r="AA2590" s="63"/>
      <c r="AB2590" s="63"/>
      <c r="AC2590" s="63"/>
      <c r="AD2590" s="63"/>
      <c r="AE2590" s="63"/>
      <c r="AF2590" s="63"/>
      <c r="AG2590" s="63"/>
      <c r="AH2590" s="63"/>
      <c r="AI2590" s="63"/>
      <c r="AJ2590" s="63"/>
      <c r="AK2590" s="63"/>
      <c r="AL2590" s="63"/>
      <c r="AM2590" s="63"/>
      <c r="AN2590" s="63"/>
      <c r="AO2590" s="63"/>
      <c r="AP2590" s="63"/>
      <c r="AQ2590" s="63"/>
      <c r="AR2590" s="63"/>
      <c r="AS2590" s="63"/>
      <c r="AT2590" s="63"/>
      <c r="AU2590" s="63"/>
      <c r="AV2590" s="63"/>
      <c r="AW2590" s="63"/>
      <c r="AX2590" s="63"/>
      <c r="AY2590" s="63"/>
      <c r="AZ2590" s="63"/>
      <c r="BA2590" s="63"/>
      <c r="BB2590" s="63"/>
      <c r="BC2590" s="63"/>
      <c r="BD2590" s="63"/>
      <c r="BE2590" s="63"/>
      <c r="BF2590" s="63"/>
      <c r="BG2590" s="63"/>
      <c r="BH2590" s="63"/>
      <c r="BI2590" s="63"/>
      <c r="BJ2590" s="63"/>
      <c r="BK2590" s="63"/>
      <c r="BL2590" s="63"/>
      <c r="BM2590" s="63"/>
      <c r="BN2590" s="63"/>
      <c r="BO2590" s="63"/>
      <c r="BP2590" s="63"/>
      <c r="BQ2590" s="63"/>
      <c r="BR2590" s="63"/>
      <c r="BS2590" s="63"/>
      <c r="BT2590" s="63"/>
      <c r="BU2590" s="63"/>
      <c r="BV2590" s="63"/>
      <c r="BW2590" s="63"/>
      <c r="BX2590" s="63"/>
      <c r="BY2590" s="63"/>
      <c r="BZ2590" s="63"/>
      <c r="CA2590" s="63"/>
      <c r="CB2590" s="63"/>
      <c r="CC2590" s="63"/>
      <c r="CD2590" s="63"/>
      <c r="CE2590" s="63"/>
      <c r="CF2590" s="63"/>
      <c r="CG2590" s="63"/>
      <c r="CH2590" s="63"/>
      <c r="CI2590" s="63"/>
      <c r="CJ2590" s="63"/>
      <c r="CK2590" s="63"/>
      <c r="CL2590" s="63"/>
      <c r="CM2590" s="63"/>
      <c r="CN2590" s="63"/>
      <c r="CO2590" s="63"/>
      <c r="CP2590" s="63"/>
      <c r="CR2590" s="227"/>
      <c r="CS2590" s="74"/>
    </row>
    <row r="2591" spans="1:97" s="72" customFormat="1" ht="75.75" customHeight="1">
      <c r="A2591" s="63"/>
      <c r="B2591" s="63"/>
      <c r="C2591" s="63"/>
      <c r="D2591" s="63"/>
      <c r="E2591" s="63"/>
      <c r="F2591" s="63"/>
      <c r="G2591" s="63"/>
      <c r="H2591" s="63"/>
      <c r="I2591" s="63"/>
      <c r="J2591" s="63"/>
      <c r="K2591" s="63"/>
      <c r="L2591" s="63"/>
      <c r="M2591" s="63"/>
      <c r="N2591" s="63"/>
      <c r="O2591" s="63"/>
      <c r="P2591" s="63"/>
      <c r="Q2591" s="63"/>
      <c r="R2591" s="63"/>
      <c r="S2591" s="63"/>
      <c r="T2591" s="63"/>
      <c r="U2591" s="63"/>
      <c r="V2591" s="63"/>
      <c r="W2591" s="63"/>
      <c r="X2591" s="63"/>
      <c r="Y2591" s="63"/>
      <c r="Z2591" s="63"/>
      <c r="AA2591" s="63"/>
      <c r="AB2591" s="63"/>
      <c r="AC2591" s="63"/>
      <c r="AD2591" s="63"/>
      <c r="AE2591" s="63"/>
      <c r="AF2591" s="63"/>
      <c r="AG2591" s="63"/>
      <c r="AH2591" s="63"/>
      <c r="AI2591" s="63"/>
      <c r="AJ2591" s="63"/>
      <c r="AK2591" s="63"/>
      <c r="AL2591" s="63"/>
      <c r="AM2591" s="63"/>
      <c r="AN2591" s="63"/>
      <c r="AO2591" s="63"/>
      <c r="AP2591" s="63"/>
      <c r="AQ2591" s="63"/>
      <c r="AR2591" s="63"/>
      <c r="AS2591" s="63"/>
      <c r="AT2591" s="63"/>
      <c r="AU2591" s="63"/>
      <c r="AV2591" s="63"/>
      <c r="AW2591" s="63"/>
      <c r="AX2591" s="63"/>
      <c r="AY2591" s="63"/>
      <c r="AZ2591" s="63"/>
      <c r="BA2591" s="63"/>
      <c r="BB2591" s="63"/>
      <c r="BC2591" s="63"/>
      <c r="BD2591" s="63"/>
      <c r="BE2591" s="63"/>
      <c r="BF2591" s="63"/>
      <c r="BG2591" s="63"/>
      <c r="BH2591" s="63"/>
      <c r="BI2591" s="63"/>
      <c r="BJ2591" s="63"/>
      <c r="BK2591" s="63"/>
      <c r="BL2591" s="63"/>
      <c r="BM2591" s="63"/>
      <c r="BN2591" s="63"/>
      <c r="BO2591" s="63"/>
      <c r="BP2591" s="63"/>
      <c r="BQ2591" s="63"/>
      <c r="BR2591" s="63"/>
      <c r="BS2591" s="63"/>
      <c r="BT2591" s="63"/>
      <c r="BU2591" s="63"/>
      <c r="BV2591" s="63"/>
      <c r="BW2591" s="63"/>
      <c r="BX2591" s="63"/>
      <c r="BY2591" s="63"/>
      <c r="BZ2591" s="63"/>
      <c r="CA2591" s="63"/>
      <c r="CB2591" s="63"/>
      <c r="CC2591" s="63"/>
      <c r="CD2591" s="63"/>
      <c r="CE2591" s="63"/>
      <c r="CF2591" s="63"/>
      <c r="CG2591" s="63"/>
      <c r="CH2591" s="63"/>
      <c r="CI2591" s="63"/>
      <c r="CJ2591" s="63"/>
      <c r="CK2591" s="63"/>
      <c r="CL2591" s="63"/>
      <c r="CM2591" s="63"/>
      <c r="CN2591" s="63"/>
      <c r="CO2591" s="63"/>
      <c r="CP2591" s="63"/>
      <c r="CR2591" s="227"/>
      <c r="CS2591" s="74"/>
    </row>
    <row r="2592" spans="1:97" s="72" customFormat="1" ht="75.75" customHeight="1">
      <c r="A2592" s="63"/>
      <c r="B2592" s="63"/>
      <c r="C2592" s="63"/>
      <c r="D2592" s="63"/>
      <c r="E2592" s="63"/>
      <c r="F2592" s="63"/>
      <c r="G2592" s="63"/>
      <c r="H2592" s="63"/>
      <c r="I2592" s="63"/>
      <c r="J2592" s="63"/>
      <c r="K2592" s="63"/>
      <c r="L2592" s="63"/>
      <c r="M2592" s="63"/>
      <c r="N2592" s="63"/>
      <c r="O2592" s="63"/>
      <c r="P2592" s="63"/>
      <c r="Q2592" s="63"/>
      <c r="R2592" s="63"/>
      <c r="S2592" s="63"/>
      <c r="T2592" s="63"/>
      <c r="U2592" s="63"/>
      <c r="V2592" s="63"/>
      <c r="W2592" s="63"/>
      <c r="X2592" s="63"/>
      <c r="Y2592" s="63"/>
      <c r="Z2592" s="63"/>
      <c r="AA2592" s="63"/>
      <c r="AB2592" s="63"/>
      <c r="AC2592" s="63"/>
      <c r="AD2592" s="63"/>
      <c r="AE2592" s="63"/>
      <c r="AF2592" s="63"/>
      <c r="AG2592" s="63"/>
      <c r="AH2592" s="63"/>
      <c r="AI2592" s="63"/>
      <c r="AJ2592" s="63"/>
      <c r="AK2592" s="63"/>
      <c r="AL2592" s="63"/>
      <c r="AM2592" s="63"/>
      <c r="AN2592" s="63"/>
      <c r="AO2592" s="63"/>
      <c r="AP2592" s="63"/>
      <c r="AQ2592" s="63"/>
      <c r="AR2592" s="63"/>
      <c r="AS2592" s="63"/>
      <c r="AT2592" s="63"/>
      <c r="AU2592" s="63"/>
      <c r="AV2592" s="63"/>
      <c r="AW2592" s="63"/>
      <c r="AX2592" s="63"/>
      <c r="AY2592" s="63"/>
      <c r="AZ2592" s="63"/>
      <c r="BA2592" s="63"/>
      <c r="BB2592" s="63"/>
      <c r="BC2592" s="63"/>
      <c r="BD2592" s="63"/>
      <c r="BE2592" s="63"/>
      <c r="BF2592" s="63"/>
      <c r="BG2592" s="63"/>
      <c r="BH2592" s="63"/>
      <c r="BI2592" s="63"/>
      <c r="BJ2592" s="63"/>
      <c r="BK2592" s="63"/>
      <c r="BL2592" s="63"/>
      <c r="BM2592" s="63"/>
      <c r="BN2592" s="63"/>
      <c r="BO2592" s="63"/>
      <c r="BP2592" s="63"/>
      <c r="BQ2592" s="63"/>
      <c r="BR2592" s="63"/>
      <c r="BS2592" s="63"/>
      <c r="BT2592" s="63"/>
      <c r="BU2592" s="63"/>
      <c r="BV2592" s="63"/>
      <c r="BW2592" s="63"/>
      <c r="BX2592" s="63"/>
      <c r="BY2592" s="63"/>
      <c r="BZ2592" s="63"/>
      <c r="CA2592" s="63"/>
      <c r="CB2592" s="63"/>
      <c r="CC2592" s="63"/>
      <c r="CD2592" s="63"/>
      <c r="CE2592" s="63"/>
      <c r="CF2592" s="63"/>
      <c r="CG2592" s="63"/>
      <c r="CH2592" s="63"/>
      <c r="CI2592" s="63"/>
      <c r="CJ2592" s="63"/>
      <c r="CK2592" s="63"/>
      <c r="CL2592" s="63"/>
      <c r="CM2592" s="63"/>
      <c r="CN2592" s="63"/>
      <c r="CO2592" s="63"/>
      <c r="CP2592" s="63"/>
      <c r="CR2592" s="227"/>
      <c r="CS2592" s="74"/>
    </row>
    <row r="2593" spans="1:97" s="72" customFormat="1" ht="75.75" customHeight="1">
      <c r="A2593" s="63"/>
      <c r="B2593" s="63"/>
      <c r="C2593" s="63"/>
      <c r="D2593" s="63"/>
      <c r="E2593" s="63"/>
      <c r="F2593" s="63"/>
      <c r="G2593" s="63"/>
      <c r="H2593" s="63"/>
      <c r="I2593" s="63"/>
      <c r="J2593" s="63"/>
      <c r="K2593" s="63"/>
      <c r="L2593" s="63"/>
      <c r="M2593" s="63"/>
      <c r="N2593" s="63"/>
      <c r="O2593" s="63"/>
      <c r="P2593" s="63"/>
      <c r="Q2593" s="63"/>
      <c r="R2593" s="63"/>
      <c r="S2593" s="63"/>
      <c r="T2593" s="63"/>
      <c r="U2593" s="63"/>
      <c r="V2593" s="63"/>
      <c r="W2593" s="63"/>
      <c r="X2593" s="63"/>
      <c r="Y2593" s="63"/>
      <c r="Z2593" s="63"/>
      <c r="AA2593" s="63"/>
      <c r="AB2593" s="63"/>
      <c r="AC2593" s="63"/>
      <c r="AD2593" s="63"/>
      <c r="AE2593" s="63"/>
      <c r="AF2593" s="63"/>
      <c r="AG2593" s="63"/>
      <c r="AH2593" s="63"/>
      <c r="AI2593" s="63"/>
      <c r="AJ2593" s="63"/>
      <c r="AK2593" s="63"/>
      <c r="AL2593" s="63"/>
      <c r="AM2593" s="63"/>
      <c r="AN2593" s="63"/>
      <c r="AO2593" s="63"/>
      <c r="AP2593" s="63"/>
      <c r="AQ2593" s="63"/>
      <c r="AR2593" s="63"/>
      <c r="AS2593" s="63"/>
      <c r="AT2593" s="63"/>
      <c r="AU2593" s="63"/>
      <c r="AV2593" s="63"/>
      <c r="AW2593" s="63"/>
      <c r="AX2593" s="63"/>
      <c r="AY2593" s="63"/>
      <c r="AZ2593" s="63"/>
      <c r="BA2593" s="63"/>
      <c r="BB2593" s="63"/>
      <c r="BC2593" s="63"/>
      <c r="BD2593" s="63"/>
      <c r="BE2593" s="63"/>
      <c r="BF2593" s="63"/>
      <c r="BG2593" s="63"/>
      <c r="BH2593" s="63"/>
      <c r="BI2593" s="63"/>
      <c r="BJ2593" s="63"/>
      <c r="BK2593" s="63"/>
      <c r="BL2593" s="63"/>
      <c r="BM2593" s="63"/>
      <c r="BN2593" s="63"/>
      <c r="BO2593" s="63"/>
      <c r="BP2593" s="63"/>
      <c r="BQ2593" s="63"/>
      <c r="BR2593" s="63"/>
      <c r="BS2593" s="63"/>
      <c r="BT2593" s="63"/>
      <c r="BU2593" s="63"/>
      <c r="BV2593" s="63"/>
      <c r="BW2593" s="63"/>
      <c r="BX2593" s="63"/>
      <c r="BY2593" s="63"/>
      <c r="BZ2593" s="63"/>
      <c r="CA2593" s="63"/>
      <c r="CB2593" s="63"/>
      <c r="CC2593" s="63"/>
      <c r="CD2593" s="63"/>
      <c r="CE2593" s="63"/>
      <c r="CF2593" s="63"/>
      <c r="CG2593" s="63"/>
      <c r="CH2593" s="63"/>
      <c r="CI2593" s="63"/>
      <c r="CJ2593" s="63"/>
      <c r="CK2593" s="63"/>
      <c r="CL2593" s="63"/>
      <c r="CM2593" s="63"/>
      <c r="CN2593" s="63"/>
      <c r="CO2593" s="63"/>
      <c r="CP2593" s="63"/>
      <c r="CR2593" s="227"/>
      <c r="CS2593" s="74"/>
    </row>
    <row r="2594" spans="1:97" s="72" customFormat="1" ht="75.75" customHeight="1">
      <c r="A2594" s="63"/>
      <c r="B2594" s="63"/>
      <c r="C2594" s="63"/>
      <c r="D2594" s="63"/>
      <c r="E2594" s="63"/>
      <c r="F2594" s="63"/>
      <c r="G2594" s="63"/>
      <c r="H2594" s="63"/>
      <c r="I2594" s="63"/>
      <c r="J2594" s="63"/>
      <c r="K2594" s="63"/>
      <c r="L2594" s="63"/>
      <c r="M2594" s="63"/>
      <c r="N2594" s="63"/>
      <c r="O2594" s="63"/>
      <c r="P2594" s="63"/>
      <c r="Q2594" s="63"/>
      <c r="R2594" s="63"/>
      <c r="S2594" s="63"/>
      <c r="T2594" s="63"/>
      <c r="U2594" s="63"/>
      <c r="V2594" s="63"/>
      <c r="W2594" s="63"/>
      <c r="X2594" s="63"/>
      <c r="Y2594" s="63"/>
      <c r="Z2594" s="63"/>
      <c r="AA2594" s="63"/>
      <c r="AB2594" s="63"/>
      <c r="AC2594" s="63"/>
      <c r="AD2594" s="63"/>
      <c r="AE2594" s="63"/>
      <c r="AF2594" s="63"/>
      <c r="AG2594" s="63"/>
      <c r="AH2594" s="63"/>
      <c r="AI2594" s="63"/>
      <c r="AJ2594" s="63"/>
      <c r="AK2594" s="63"/>
      <c r="AL2594" s="63"/>
      <c r="AM2594" s="63"/>
      <c r="AN2594" s="63"/>
      <c r="AO2594" s="63"/>
      <c r="AP2594" s="63"/>
      <c r="AQ2594" s="63"/>
      <c r="AR2594" s="63"/>
      <c r="AS2594" s="63"/>
      <c r="AT2594" s="63"/>
      <c r="AU2594" s="63"/>
      <c r="AV2594" s="63"/>
      <c r="AW2594" s="63"/>
      <c r="AX2594" s="63"/>
      <c r="AY2594" s="63"/>
      <c r="AZ2594" s="63"/>
      <c r="BA2594" s="63"/>
      <c r="BB2594" s="63"/>
      <c r="BC2594" s="63"/>
      <c r="BD2594" s="63"/>
      <c r="BE2594" s="63"/>
      <c r="BF2594" s="63"/>
      <c r="BG2594" s="63"/>
      <c r="BH2594" s="63"/>
      <c r="BI2594" s="63"/>
      <c r="BJ2594" s="63"/>
      <c r="BK2594" s="63"/>
      <c r="BL2594" s="63"/>
      <c r="BM2594" s="63"/>
      <c r="BN2594" s="63"/>
      <c r="BO2594" s="63"/>
      <c r="BP2594" s="63"/>
      <c r="BQ2594" s="63"/>
      <c r="BR2594" s="63"/>
      <c r="BS2594" s="63"/>
      <c r="BT2594" s="63"/>
      <c r="BU2594" s="63"/>
      <c r="BV2594" s="63"/>
      <c r="BW2594" s="63"/>
      <c r="BX2594" s="63"/>
      <c r="BY2594" s="63"/>
      <c r="BZ2594" s="63"/>
      <c r="CA2594" s="63"/>
      <c r="CB2594" s="63"/>
      <c r="CC2594" s="63"/>
      <c r="CD2594" s="63"/>
      <c r="CE2594" s="63"/>
      <c r="CF2594" s="63"/>
      <c r="CG2594" s="63"/>
      <c r="CH2594" s="63"/>
      <c r="CI2594" s="63"/>
      <c r="CJ2594" s="63"/>
      <c r="CK2594" s="63"/>
      <c r="CL2594" s="63"/>
      <c r="CM2594" s="63"/>
      <c r="CN2594" s="63"/>
      <c r="CO2594" s="63"/>
      <c r="CP2594" s="63"/>
      <c r="CR2594" s="227"/>
      <c r="CS2594" s="74"/>
    </row>
    <row r="2595" spans="1:97" s="72" customFormat="1" ht="75.75" customHeight="1">
      <c r="A2595" s="63"/>
      <c r="B2595" s="63"/>
      <c r="C2595" s="63"/>
      <c r="D2595" s="63"/>
      <c r="E2595" s="63"/>
      <c r="F2595" s="63"/>
      <c r="G2595" s="63"/>
      <c r="H2595" s="63"/>
      <c r="I2595" s="63"/>
      <c r="J2595" s="63"/>
      <c r="K2595" s="63"/>
      <c r="L2595" s="63"/>
      <c r="M2595" s="63"/>
      <c r="N2595" s="63"/>
      <c r="O2595" s="63"/>
      <c r="P2595" s="63"/>
      <c r="Q2595" s="63"/>
      <c r="R2595" s="63"/>
      <c r="S2595" s="63"/>
      <c r="T2595" s="63"/>
      <c r="U2595" s="63"/>
      <c r="V2595" s="63"/>
      <c r="W2595" s="63"/>
      <c r="X2595" s="63"/>
      <c r="Y2595" s="63"/>
      <c r="Z2595" s="63"/>
      <c r="AA2595" s="63"/>
      <c r="AB2595" s="63"/>
      <c r="AC2595" s="63"/>
      <c r="AD2595" s="63"/>
      <c r="AE2595" s="63"/>
      <c r="AF2595" s="63"/>
      <c r="AG2595" s="63"/>
      <c r="AH2595" s="63"/>
      <c r="AI2595" s="63"/>
      <c r="AJ2595" s="63"/>
      <c r="AK2595" s="63"/>
      <c r="AL2595" s="63"/>
      <c r="AM2595" s="63"/>
      <c r="AN2595" s="63"/>
      <c r="AO2595" s="63"/>
      <c r="AP2595" s="63"/>
      <c r="AQ2595" s="63"/>
      <c r="AR2595" s="63"/>
      <c r="AS2595" s="63"/>
      <c r="AT2595" s="63"/>
      <c r="AU2595" s="63"/>
      <c r="AV2595" s="63"/>
      <c r="AW2595" s="63"/>
      <c r="AX2595" s="63"/>
      <c r="AY2595" s="63"/>
      <c r="AZ2595" s="63"/>
      <c r="BA2595" s="63"/>
      <c r="BB2595" s="63"/>
      <c r="BC2595" s="63"/>
      <c r="BD2595" s="63"/>
      <c r="BE2595" s="63"/>
      <c r="BF2595" s="63"/>
      <c r="BG2595" s="63"/>
      <c r="BH2595" s="63"/>
      <c r="BI2595" s="63"/>
      <c r="BJ2595" s="63"/>
      <c r="BK2595" s="63"/>
      <c r="BL2595" s="63"/>
      <c r="BM2595" s="63"/>
      <c r="BN2595" s="63"/>
      <c r="BO2595" s="63"/>
      <c r="BP2595" s="63"/>
      <c r="BQ2595" s="63"/>
      <c r="BR2595" s="63"/>
      <c r="BS2595" s="63"/>
      <c r="BT2595" s="63"/>
      <c r="BU2595" s="63"/>
      <c r="BV2595" s="63"/>
      <c r="BW2595" s="63"/>
      <c r="BX2595" s="63"/>
      <c r="BY2595" s="63"/>
      <c r="BZ2595" s="63"/>
      <c r="CA2595" s="63"/>
      <c r="CB2595" s="63"/>
      <c r="CC2595" s="63"/>
      <c r="CD2595" s="63"/>
      <c r="CE2595" s="63"/>
      <c r="CF2595" s="63"/>
      <c r="CG2595" s="63"/>
      <c r="CH2595" s="63"/>
      <c r="CI2595" s="63"/>
      <c r="CJ2595" s="63"/>
      <c r="CK2595" s="63"/>
      <c r="CL2595" s="63"/>
      <c r="CM2595" s="63"/>
      <c r="CN2595" s="63"/>
      <c r="CO2595" s="63"/>
      <c r="CP2595" s="63"/>
      <c r="CR2595" s="227"/>
      <c r="CS2595" s="74"/>
    </row>
    <row r="2596" spans="1:97" s="72" customFormat="1" ht="75.75" customHeight="1">
      <c r="A2596" s="63"/>
      <c r="B2596" s="63"/>
      <c r="C2596" s="63"/>
      <c r="D2596" s="63"/>
      <c r="E2596" s="63"/>
      <c r="F2596" s="63"/>
      <c r="G2596" s="63"/>
      <c r="H2596" s="63"/>
      <c r="I2596" s="63"/>
      <c r="J2596" s="63"/>
      <c r="K2596" s="63"/>
      <c r="L2596" s="63"/>
      <c r="M2596" s="63"/>
      <c r="N2596" s="63"/>
      <c r="O2596" s="63"/>
      <c r="P2596" s="63"/>
      <c r="Q2596" s="63"/>
      <c r="R2596" s="63"/>
      <c r="S2596" s="63"/>
      <c r="T2596" s="63"/>
      <c r="U2596" s="63"/>
      <c r="V2596" s="63"/>
      <c r="W2596" s="63"/>
      <c r="X2596" s="63"/>
      <c r="Y2596" s="63"/>
      <c r="Z2596" s="63"/>
      <c r="AA2596" s="63"/>
      <c r="AB2596" s="63"/>
      <c r="AC2596" s="63"/>
      <c r="AD2596" s="63"/>
      <c r="AE2596" s="63"/>
      <c r="AF2596" s="63"/>
      <c r="AG2596" s="63"/>
      <c r="AH2596" s="63"/>
      <c r="AI2596" s="63"/>
      <c r="AJ2596" s="63"/>
      <c r="AK2596" s="63"/>
      <c r="AL2596" s="63"/>
      <c r="AM2596" s="63"/>
      <c r="AN2596" s="63"/>
      <c r="AO2596" s="63"/>
      <c r="AP2596" s="63"/>
      <c r="AQ2596" s="63"/>
      <c r="AR2596" s="63"/>
      <c r="AS2596" s="63"/>
      <c r="AT2596" s="63"/>
      <c r="AU2596" s="63"/>
      <c r="AV2596" s="63"/>
      <c r="AW2596" s="63"/>
      <c r="AX2596" s="63"/>
      <c r="AY2596" s="63"/>
      <c r="AZ2596" s="63"/>
      <c r="BA2596" s="63"/>
      <c r="BB2596" s="63"/>
      <c r="BC2596" s="63"/>
      <c r="BD2596" s="63"/>
      <c r="BE2596" s="63"/>
      <c r="BF2596" s="63"/>
      <c r="BG2596" s="63"/>
      <c r="BH2596" s="63"/>
      <c r="BI2596" s="63"/>
      <c r="BJ2596" s="63"/>
      <c r="BK2596" s="63"/>
      <c r="BL2596" s="63"/>
      <c r="BM2596" s="63"/>
      <c r="BN2596" s="63"/>
      <c r="BO2596" s="63"/>
      <c r="BP2596" s="63"/>
      <c r="BQ2596" s="63"/>
      <c r="BR2596" s="63"/>
      <c r="BS2596" s="63"/>
      <c r="BT2596" s="63"/>
      <c r="BU2596" s="63"/>
      <c r="BV2596" s="63"/>
      <c r="BW2596" s="63"/>
      <c r="BX2596" s="63"/>
      <c r="BY2596" s="63"/>
      <c r="BZ2596" s="63"/>
      <c r="CA2596" s="63"/>
      <c r="CB2596" s="63"/>
      <c r="CC2596" s="63"/>
      <c r="CD2596" s="63"/>
      <c r="CE2596" s="63"/>
      <c r="CF2596" s="63"/>
      <c r="CG2596" s="63"/>
      <c r="CH2596" s="63"/>
      <c r="CI2596" s="63"/>
      <c r="CJ2596" s="63"/>
      <c r="CK2596" s="63"/>
      <c r="CL2596" s="63"/>
      <c r="CM2596" s="63"/>
      <c r="CN2596" s="63"/>
      <c r="CO2596" s="63"/>
      <c r="CP2596" s="63"/>
      <c r="CR2596" s="227"/>
      <c r="CS2596" s="74"/>
    </row>
    <row r="2597" spans="1:97" s="72" customFormat="1" ht="75.75" customHeight="1">
      <c r="A2597" s="63"/>
      <c r="B2597" s="63"/>
      <c r="C2597" s="63"/>
      <c r="D2597" s="63"/>
      <c r="E2597" s="63"/>
      <c r="F2597" s="63"/>
      <c r="G2597" s="63"/>
      <c r="H2597" s="63"/>
      <c r="I2597" s="63"/>
      <c r="J2597" s="63"/>
      <c r="K2597" s="63"/>
      <c r="L2597" s="63"/>
      <c r="M2597" s="63"/>
      <c r="N2597" s="63"/>
      <c r="O2597" s="63"/>
      <c r="P2597" s="63"/>
      <c r="Q2597" s="63"/>
      <c r="R2597" s="63"/>
      <c r="S2597" s="63"/>
      <c r="T2597" s="63"/>
      <c r="U2597" s="63"/>
      <c r="V2597" s="63"/>
      <c r="W2597" s="63"/>
      <c r="X2597" s="63"/>
      <c r="Y2597" s="63"/>
      <c r="Z2597" s="63"/>
      <c r="AA2597" s="63"/>
      <c r="AB2597" s="63"/>
      <c r="AC2597" s="63"/>
      <c r="AD2597" s="63"/>
      <c r="AE2597" s="63"/>
      <c r="AF2597" s="63"/>
      <c r="AG2597" s="63"/>
      <c r="AH2597" s="63"/>
      <c r="AI2597" s="63"/>
      <c r="AJ2597" s="63"/>
      <c r="AK2597" s="63"/>
      <c r="AL2597" s="63"/>
      <c r="AM2597" s="63"/>
      <c r="AN2597" s="63"/>
      <c r="AO2597" s="63"/>
      <c r="AP2597" s="63"/>
      <c r="AQ2597" s="63"/>
      <c r="AR2597" s="63"/>
      <c r="AS2597" s="63"/>
      <c r="AT2597" s="63"/>
      <c r="AU2597" s="63"/>
      <c r="AV2597" s="63"/>
      <c r="AW2597" s="63"/>
      <c r="AX2597" s="63"/>
      <c r="AY2597" s="63"/>
      <c r="AZ2597" s="63"/>
      <c r="BA2597" s="63"/>
      <c r="BB2597" s="63"/>
      <c r="BC2597" s="63"/>
      <c r="BD2597" s="63"/>
      <c r="BE2597" s="63"/>
      <c r="BF2597" s="63"/>
      <c r="BG2597" s="63"/>
      <c r="BH2597" s="63"/>
      <c r="BI2597" s="63"/>
      <c r="BJ2597" s="63"/>
      <c r="BK2597" s="63"/>
      <c r="BL2597" s="63"/>
      <c r="BM2597" s="63"/>
      <c r="BN2597" s="63"/>
      <c r="BO2597" s="63"/>
      <c r="BP2597" s="63"/>
      <c r="BQ2597" s="63"/>
      <c r="BR2597" s="63"/>
      <c r="BS2597" s="63"/>
      <c r="BT2597" s="63"/>
      <c r="BU2597" s="63"/>
      <c r="BV2597" s="63"/>
      <c r="BW2597" s="63"/>
      <c r="BX2597" s="63"/>
      <c r="BY2597" s="63"/>
      <c r="BZ2597" s="63"/>
      <c r="CA2597" s="63"/>
      <c r="CB2597" s="63"/>
      <c r="CC2597" s="63"/>
      <c r="CD2597" s="63"/>
      <c r="CE2597" s="63"/>
      <c r="CF2597" s="63"/>
      <c r="CG2597" s="63"/>
      <c r="CH2597" s="63"/>
      <c r="CI2597" s="63"/>
      <c r="CJ2597" s="63"/>
      <c r="CK2597" s="63"/>
      <c r="CL2597" s="63"/>
      <c r="CM2597" s="63"/>
      <c r="CN2597" s="63"/>
      <c r="CO2597" s="63"/>
      <c r="CP2597" s="63"/>
      <c r="CR2597" s="227"/>
      <c r="CS2597" s="74"/>
    </row>
    <row r="2598" spans="1:97" s="72" customFormat="1" ht="75.75" customHeight="1">
      <c r="A2598" s="63"/>
      <c r="B2598" s="63"/>
      <c r="C2598" s="63"/>
      <c r="D2598" s="63"/>
      <c r="E2598" s="63"/>
      <c r="F2598" s="63"/>
      <c r="G2598" s="63"/>
      <c r="H2598" s="63"/>
      <c r="I2598" s="63"/>
      <c r="J2598" s="63"/>
      <c r="K2598" s="63"/>
      <c r="L2598" s="63"/>
      <c r="M2598" s="63"/>
      <c r="N2598" s="63"/>
      <c r="O2598" s="63"/>
      <c r="P2598" s="63"/>
      <c r="Q2598" s="63"/>
      <c r="R2598" s="63"/>
      <c r="S2598" s="63"/>
      <c r="T2598" s="63"/>
      <c r="U2598" s="63"/>
      <c r="V2598" s="63"/>
      <c r="W2598" s="63"/>
      <c r="X2598" s="63"/>
      <c r="Y2598" s="63"/>
      <c r="Z2598" s="63"/>
      <c r="AA2598" s="63"/>
      <c r="AB2598" s="63"/>
      <c r="AC2598" s="63"/>
      <c r="AD2598" s="63"/>
      <c r="AE2598" s="63"/>
      <c r="AF2598" s="63"/>
      <c r="AG2598" s="63"/>
      <c r="AH2598" s="63"/>
      <c r="AI2598" s="63"/>
      <c r="AJ2598" s="63"/>
      <c r="AK2598" s="63"/>
      <c r="AL2598" s="63"/>
      <c r="AM2598" s="63"/>
      <c r="AN2598" s="63"/>
      <c r="AO2598" s="63"/>
      <c r="AP2598" s="63"/>
      <c r="AQ2598" s="63"/>
      <c r="AR2598" s="63"/>
      <c r="AS2598" s="63"/>
      <c r="AT2598" s="63"/>
      <c r="AU2598" s="63"/>
      <c r="AV2598" s="63"/>
      <c r="AW2598" s="63"/>
      <c r="AX2598" s="63"/>
      <c r="AY2598" s="63"/>
      <c r="AZ2598" s="63"/>
      <c r="BA2598" s="63"/>
      <c r="BB2598" s="63"/>
      <c r="BC2598" s="63"/>
      <c r="BD2598" s="63"/>
      <c r="BE2598" s="63"/>
      <c r="BF2598" s="63"/>
      <c r="BG2598" s="63"/>
      <c r="BH2598" s="63"/>
      <c r="BI2598" s="63"/>
      <c r="BJ2598" s="63"/>
      <c r="BK2598" s="63"/>
      <c r="BL2598" s="63"/>
      <c r="BM2598" s="63"/>
      <c r="BN2598" s="63"/>
      <c r="BO2598" s="63"/>
      <c r="BP2598" s="63"/>
      <c r="BQ2598" s="63"/>
      <c r="BR2598" s="63"/>
      <c r="BS2598" s="63"/>
      <c r="BT2598" s="63"/>
      <c r="BU2598" s="63"/>
      <c r="BV2598" s="63"/>
      <c r="BW2598" s="63"/>
      <c r="BX2598" s="63"/>
      <c r="BY2598" s="63"/>
      <c r="BZ2598" s="63"/>
      <c r="CA2598" s="63"/>
      <c r="CB2598" s="63"/>
      <c r="CC2598" s="63"/>
      <c r="CD2598" s="63"/>
      <c r="CE2598" s="63"/>
      <c r="CF2598" s="63"/>
      <c r="CG2598" s="63"/>
      <c r="CH2598" s="63"/>
      <c r="CI2598" s="63"/>
      <c r="CJ2598" s="63"/>
      <c r="CK2598" s="63"/>
      <c r="CL2598" s="63"/>
      <c r="CM2598" s="63"/>
      <c r="CN2598" s="63"/>
      <c r="CO2598" s="63"/>
      <c r="CP2598" s="63"/>
      <c r="CR2598" s="227"/>
      <c r="CS2598" s="74"/>
    </row>
    <row r="2599" spans="1:97" s="72" customFormat="1" ht="75.75" customHeight="1">
      <c r="A2599" s="63"/>
      <c r="B2599" s="63"/>
      <c r="C2599" s="63"/>
      <c r="D2599" s="63"/>
      <c r="E2599" s="63"/>
      <c r="F2599" s="63"/>
      <c r="G2599" s="63"/>
      <c r="H2599" s="63"/>
      <c r="I2599" s="63"/>
      <c r="J2599" s="63"/>
      <c r="K2599" s="63"/>
      <c r="L2599" s="63"/>
      <c r="M2599" s="63"/>
      <c r="N2599" s="63"/>
      <c r="O2599" s="63"/>
      <c r="P2599" s="63"/>
      <c r="Q2599" s="63"/>
      <c r="R2599" s="63"/>
      <c r="S2599" s="63"/>
      <c r="T2599" s="63"/>
      <c r="U2599" s="63"/>
      <c r="V2599" s="63"/>
      <c r="W2599" s="63"/>
      <c r="X2599" s="63"/>
      <c r="Y2599" s="63"/>
      <c r="Z2599" s="63"/>
      <c r="AA2599" s="63"/>
      <c r="AB2599" s="63"/>
      <c r="AC2599" s="63"/>
      <c r="AD2599" s="63"/>
      <c r="AE2599" s="63"/>
      <c r="AF2599" s="63"/>
      <c r="AG2599" s="63"/>
      <c r="AH2599" s="63"/>
      <c r="AI2599" s="63"/>
      <c r="AJ2599" s="63"/>
      <c r="AK2599" s="63"/>
      <c r="AL2599" s="63"/>
      <c r="AM2599" s="63"/>
      <c r="AN2599" s="63"/>
      <c r="AO2599" s="63"/>
      <c r="AP2599" s="63"/>
      <c r="AQ2599" s="63"/>
      <c r="AR2599" s="63"/>
      <c r="AS2599" s="63"/>
      <c r="AT2599" s="63"/>
      <c r="AU2599" s="63"/>
      <c r="AV2599" s="63"/>
      <c r="AW2599" s="63"/>
      <c r="AX2599" s="63"/>
      <c r="AY2599" s="63"/>
      <c r="AZ2599" s="63"/>
      <c r="BA2599" s="63"/>
      <c r="BB2599" s="63"/>
      <c r="BC2599" s="63"/>
      <c r="BD2599" s="63"/>
      <c r="BE2599" s="63"/>
      <c r="BF2599" s="63"/>
      <c r="BG2599" s="63"/>
      <c r="BH2599" s="63"/>
      <c r="BI2599" s="63"/>
      <c r="BJ2599" s="63"/>
      <c r="BK2599" s="63"/>
      <c r="BL2599" s="63"/>
      <c r="BM2599" s="63"/>
      <c r="BN2599" s="63"/>
      <c r="BO2599" s="63"/>
      <c r="BP2599" s="63"/>
      <c r="BQ2599" s="63"/>
      <c r="BR2599" s="63"/>
      <c r="BS2599" s="63"/>
      <c r="BT2599" s="63"/>
      <c r="BU2599" s="63"/>
      <c r="BV2599" s="63"/>
      <c r="BW2599" s="63"/>
      <c r="BX2599" s="63"/>
      <c r="BY2599" s="63"/>
      <c r="BZ2599" s="63"/>
      <c r="CA2599" s="63"/>
      <c r="CB2599" s="63"/>
      <c r="CC2599" s="63"/>
      <c r="CD2599" s="63"/>
      <c r="CE2599" s="63"/>
      <c r="CF2599" s="63"/>
      <c r="CG2599" s="63"/>
      <c r="CH2599" s="63"/>
      <c r="CI2599" s="63"/>
      <c r="CJ2599" s="63"/>
      <c r="CK2599" s="63"/>
      <c r="CL2599" s="63"/>
      <c r="CM2599" s="63"/>
      <c r="CN2599" s="63"/>
      <c r="CO2599" s="63"/>
      <c r="CP2599" s="63"/>
      <c r="CR2599" s="227"/>
      <c r="CS2599" s="74"/>
    </row>
    <row r="2600" spans="1:97" s="72" customFormat="1" ht="75.75" customHeight="1">
      <c r="A2600" s="63"/>
      <c r="B2600" s="63"/>
      <c r="C2600" s="63"/>
      <c r="D2600" s="63"/>
      <c r="E2600" s="63"/>
      <c r="F2600" s="63"/>
      <c r="G2600" s="63"/>
      <c r="H2600" s="63"/>
      <c r="I2600" s="63"/>
      <c r="J2600" s="63"/>
      <c r="K2600" s="63"/>
      <c r="L2600" s="63"/>
      <c r="M2600" s="63"/>
      <c r="N2600" s="63"/>
      <c r="O2600" s="63"/>
      <c r="P2600" s="63"/>
      <c r="Q2600" s="63"/>
      <c r="R2600" s="63"/>
      <c r="S2600" s="63"/>
      <c r="T2600" s="63"/>
      <c r="U2600" s="63"/>
      <c r="V2600" s="63"/>
      <c r="W2600" s="63"/>
      <c r="X2600" s="63"/>
      <c r="Y2600" s="63"/>
      <c r="Z2600" s="63"/>
      <c r="AA2600" s="63"/>
      <c r="AB2600" s="63"/>
      <c r="AC2600" s="63"/>
      <c r="AD2600" s="63"/>
      <c r="AE2600" s="63"/>
      <c r="AF2600" s="63"/>
      <c r="AG2600" s="63"/>
      <c r="AH2600" s="63"/>
      <c r="AI2600" s="63"/>
      <c r="AJ2600" s="63"/>
      <c r="AK2600" s="63"/>
      <c r="AL2600" s="63"/>
      <c r="AM2600" s="63"/>
      <c r="AN2600" s="63"/>
      <c r="AO2600" s="63"/>
      <c r="AP2600" s="63"/>
      <c r="AQ2600" s="63"/>
      <c r="AR2600" s="63"/>
      <c r="AS2600" s="63"/>
      <c r="AT2600" s="63"/>
      <c r="AU2600" s="63"/>
      <c r="AV2600" s="63"/>
      <c r="AW2600" s="63"/>
      <c r="AX2600" s="63"/>
      <c r="AY2600" s="63"/>
      <c r="AZ2600" s="63"/>
      <c r="BA2600" s="63"/>
      <c r="BB2600" s="63"/>
      <c r="BC2600" s="63"/>
      <c r="BD2600" s="63"/>
      <c r="BE2600" s="63"/>
      <c r="BF2600" s="63"/>
      <c r="BG2600" s="63"/>
      <c r="BH2600" s="63"/>
      <c r="BI2600" s="63"/>
      <c r="BJ2600" s="63"/>
      <c r="BK2600" s="63"/>
      <c r="BL2600" s="63"/>
      <c r="BM2600" s="63"/>
      <c r="BN2600" s="63"/>
      <c r="BO2600" s="63"/>
      <c r="BP2600" s="63"/>
      <c r="BQ2600" s="63"/>
      <c r="BR2600" s="63"/>
      <c r="BS2600" s="63"/>
      <c r="BT2600" s="63"/>
      <c r="BU2600" s="63"/>
      <c r="BV2600" s="63"/>
      <c r="BW2600" s="63"/>
      <c r="BX2600" s="63"/>
      <c r="BY2600" s="63"/>
      <c r="BZ2600" s="63"/>
      <c r="CA2600" s="63"/>
      <c r="CB2600" s="63"/>
      <c r="CC2600" s="63"/>
      <c r="CD2600" s="63"/>
      <c r="CE2600" s="63"/>
      <c r="CF2600" s="63"/>
      <c r="CG2600" s="63"/>
      <c r="CH2600" s="63"/>
      <c r="CI2600" s="63"/>
      <c r="CJ2600" s="63"/>
      <c r="CK2600" s="63"/>
      <c r="CL2600" s="63"/>
      <c r="CM2600" s="63"/>
      <c r="CN2600" s="63"/>
      <c r="CO2600" s="63"/>
      <c r="CP2600" s="63"/>
      <c r="CR2600" s="227"/>
      <c r="CS2600" s="74"/>
    </row>
    <row r="2601" spans="1:97" s="72" customFormat="1" ht="75.75" customHeight="1">
      <c r="A2601" s="63"/>
      <c r="B2601" s="63"/>
      <c r="C2601" s="63"/>
      <c r="D2601" s="63"/>
      <c r="E2601" s="63"/>
      <c r="F2601" s="63"/>
      <c r="G2601" s="63"/>
      <c r="H2601" s="63"/>
      <c r="I2601" s="63"/>
      <c r="J2601" s="63"/>
      <c r="K2601" s="63"/>
      <c r="L2601" s="63"/>
      <c r="M2601" s="63"/>
      <c r="N2601" s="63"/>
      <c r="O2601" s="63"/>
      <c r="P2601" s="63"/>
      <c r="Q2601" s="63"/>
      <c r="R2601" s="63"/>
      <c r="S2601" s="63"/>
      <c r="T2601" s="63"/>
      <c r="U2601" s="63"/>
      <c r="V2601" s="63"/>
      <c r="W2601" s="63"/>
      <c r="X2601" s="63"/>
      <c r="Y2601" s="63"/>
      <c r="Z2601" s="63"/>
      <c r="AA2601" s="63"/>
      <c r="AB2601" s="63"/>
      <c r="AC2601" s="63"/>
      <c r="AD2601" s="63"/>
      <c r="AE2601" s="63"/>
      <c r="AF2601" s="63"/>
      <c r="AG2601" s="63"/>
      <c r="AH2601" s="63"/>
      <c r="AI2601" s="63"/>
      <c r="AJ2601" s="63"/>
      <c r="AK2601" s="63"/>
      <c r="AL2601" s="63"/>
      <c r="AM2601" s="63"/>
      <c r="AN2601" s="63"/>
      <c r="AO2601" s="63"/>
      <c r="AP2601" s="63"/>
      <c r="AQ2601" s="63"/>
      <c r="AR2601" s="63"/>
      <c r="AS2601" s="63"/>
      <c r="AT2601" s="63"/>
      <c r="AU2601" s="63"/>
      <c r="AV2601" s="63"/>
      <c r="AW2601" s="63"/>
      <c r="AX2601" s="63"/>
      <c r="AY2601" s="63"/>
      <c r="AZ2601" s="63"/>
      <c r="BA2601" s="63"/>
      <c r="BB2601" s="63"/>
      <c r="BC2601" s="63"/>
      <c r="BD2601" s="63"/>
      <c r="BE2601" s="63"/>
      <c r="BF2601" s="63"/>
      <c r="BG2601" s="63"/>
      <c r="BH2601" s="63"/>
      <c r="BI2601" s="63"/>
      <c r="BJ2601" s="63"/>
      <c r="BK2601" s="63"/>
      <c r="BL2601" s="63"/>
      <c r="BM2601" s="63"/>
      <c r="BN2601" s="63"/>
      <c r="BO2601" s="63"/>
      <c r="BP2601" s="63"/>
      <c r="BQ2601" s="63"/>
      <c r="BR2601" s="63"/>
      <c r="BS2601" s="63"/>
      <c r="BT2601" s="63"/>
      <c r="BU2601" s="63"/>
      <c r="BV2601" s="63"/>
      <c r="BW2601" s="63"/>
      <c r="BX2601" s="63"/>
      <c r="BY2601" s="63"/>
      <c r="BZ2601" s="63"/>
      <c r="CA2601" s="63"/>
      <c r="CB2601" s="63"/>
      <c r="CC2601" s="63"/>
      <c r="CD2601" s="63"/>
      <c r="CE2601" s="63"/>
      <c r="CF2601" s="63"/>
      <c r="CG2601" s="63"/>
      <c r="CH2601" s="63"/>
      <c r="CI2601" s="63"/>
      <c r="CJ2601" s="63"/>
      <c r="CK2601" s="63"/>
      <c r="CL2601" s="63"/>
      <c r="CM2601" s="63"/>
      <c r="CN2601" s="63"/>
      <c r="CO2601" s="63"/>
      <c r="CP2601" s="63"/>
      <c r="CR2601" s="227"/>
      <c r="CS2601" s="74"/>
    </row>
    <row r="2602" spans="1:97" s="72" customFormat="1" ht="75.75" customHeight="1">
      <c r="A2602" s="63"/>
      <c r="B2602" s="63"/>
      <c r="C2602" s="63"/>
      <c r="D2602" s="63"/>
      <c r="E2602" s="63"/>
      <c r="F2602" s="63"/>
      <c r="G2602" s="63"/>
      <c r="H2602" s="63"/>
      <c r="I2602" s="63"/>
      <c r="J2602" s="63"/>
      <c r="K2602" s="63"/>
      <c r="L2602" s="63"/>
      <c r="M2602" s="63"/>
      <c r="N2602" s="63"/>
      <c r="O2602" s="63"/>
      <c r="P2602" s="63"/>
      <c r="Q2602" s="63"/>
      <c r="R2602" s="63"/>
      <c r="S2602" s="63"/>
      <c r="T2602" s="63"/>
      <c r="U2602" s="63"/>
      <c r="V2602" s="63"/>
      <c r="W2602" s="63"/>
      <c r="X2602" s="63"/>
      <c r="Y2602" s="63"/>
      <c r="Z2602" s="63"/>
      <c r="AA2602" s="63"/>
      <c r="AB2602" s="63"/>
      <c r="AC2602" s="63"/>
      <c r="AD2602" s="63"/>
      <c r="AE2602" s="63"/>
      <c r="AF2602" s="63"/>
      <c r="AG2602" s="63"/>
      <c r="AH2602" s="63"/>
      <c r="AI2602" s="63"/>
      <c r="AJ2602" s="63"/>
      <c r="AK2602" s="63"/>
      <c r="AL2602" s="63"/>
      <c r="AM2602" s="63"/>
      <c r="AN2602" s="63"/>
      <c r="AO2602" s="63"/>
      <c r="AP2602" s="63"/>
      <c r="AQ2602" s="63"/>
      <c r="AR2602" s="63"/>
      <c r="AS2602" s="63"/>
      <c r="AT2602" s="63"/>
      <c r="AU2602" s="63"/>
      <c r="AV2602" s="63"/>
      <c r="AW2602" s="63"/>
      <c r="AX2602" s="63"/>
      <c r="AY2602" s="63"/>
      <c r="AZ2602" s="63"/>
      <c r="BA2602" s="63"/>
      <c r="BB2602" s="63"/>
      <c r="BC2602" s="63"/>
      <c r="BD2602" s="63"/>
      <c r="BE2602" s="63"/>
      <c r="BF2602" s="63"/>
      <c r="BG2602" s="63"/>
      <c r="BH2602" s="63"/>
      <c r="BI2602" s="63"/>
      <c r="BJ2602" s="63"/>
      <c r="BK2602" s="63"/>
      <c r="BL2602" s="63"/>
      <c r="BM2602" s="63"/>
      <c r="BN2602" s="63"/>
      <c r="BO2602" s="63"/>
      <c r="BP2602" s="63"/>
      <c r="BQ2602" s="63"/>
      <c r="BR2602" s="63"/>
      <c r="BS2602" s="63"/>
      <c r="BT2602" s="63"/>
      <c r="BU2602" s="63"/>
      <c r="BV2602" s="63"/>
      <c r="BW2602" s="63"/>
      <c r="BX2602" s="63"/>
      <c r="BY2602" s="63"/>
      <c r="BZ2602" s="63"/>
      <c r="CA2602" s="63"/>
      <c r="CB2602" s="63"/>
      <c r="CC2602" s="63"/>
      <c r="CD2602" s="63"/>
      <c r="CE2602" s="63"/>
      <c r="CF2602" s="63"/>
      <c r="CG2602" s="63"/>
      <c r="CH2602" s="63"/>
      <c r="CI2602" s="63"/>
      <c r="CJ2602" s="63"/>
      <c r="CK2602" s="63"/>
      <c r="CL2602" s="63"/>
      <c r="CM2602" s="63"/>
      <c r="CN2602" s="63"/>
      <c r="CO2602" s="63"/>
      <c r="CP2602" s="63"/>
      <c r="CR2602" s="227"/>
      <c r="CS2602" s="74"/>
    </row>
    <row r="2603" spans="1:97" s="72" customFormat="1" ht="75.75" customHeight="1">
      <c r="A2603" s="63"/>
      <c r="B2603" s="63"/>
      <c r="C2603" s="63"/>
      <c r="D2603" s="63"/>
      <c r="E2603" s="63"/>
      <c r="F2603" s="63"/>
      <c r="G2603" s="63"/>
      <c r="H2603" s="63"/>
      <c r="I2603" s="63"/>
      <c r="J2603" s="63"/>
      <c r="K2603" s="63"/>
      <c r="L2603" s="63"/>
      <c r="M2603" s="63"/>
      <c r="N2603" s="63"/>
      <c r="O2603" s="63"/>
      <c r="P2603" s="63"/>
      <c r="Q2603" s="63"/>
      <c r="R2603" s="63"/>
      <c r="S2603" s="63"/>
      <c r="T2603" s="63"/>
      <c r="U2603" s="63"/>
      <c r="V2603" s="63"/>
      <c r="W2603" s="63"/>
      <c r="X2603" s="63"/>
      <c r="Y2603" s="63"/>
      <c r="Z2603" s="63"/>
      <c r="AA2603" s="63"/>
      <c r="AB2603" s="63"/>
      <c r="AC2603" s="63"/>
      <c r="AD2603" s="63"/>
      <c r="AE2603" s="63"/>
      <c r="AF2603" s="63"/>
      <c r="AG2603" s="63"/>
      <c r="AH2603" s="63"/>
      <c r="AI2603" s="63"/>
      <c r="AJ2603" s="63"/>
      <c r="AK2603" s="63"/>
      <c r="AL2603" s="63"/>
      <c r="AM2603" s="63"/>
      <c r="AN2603" s="63"/>
      <c r="AO2603" s="63"/>
      <c r="AP2603" s="63"/>
      <c r="AQ2603" s="63"/>
      <c r="AR2603" s="63"/>
      <c r="AS2603" s="63"/>
      <c r="AT2603" s="63"/>
      <c r="AU2603" s="63"/>
      <c r="AV2603" s="63"/>
      <c r="AW2603" s="63"/>
      <c r="AX2603" s="63"/>
      <c r="AY2603" s="63"/>
      <c r="AZ2603" s="63"/>
      <c r="BA2603" s="63"/>
      <c r="BB2603" s="63"/>
      <c r="BC2603" s="63"/>
      <c r="BD2603" s="63"/>
      <c r="BE2603" s="63"/>
      <c r="BF2603" s="63"/>
      <c r="BG2603" s="63"/>
      <c r="BH2603" s="63"/>
      <c r="BI2603" s="63"/>
      <c r="BJ2603" s="63"/>
      <c r="BK2603" s="63"/>
      <c r="BL2603" s="63"/>
      <c r="BM2603" s="63"/>
      <c r="BN2603" s="63"/>
      <c r="BO2603" s="63"/>
      <c r="BP2603" s="63"/>
      <c r="BQ2603" s="63"/>
      <c r="BR2603" s="63"/>
      <c r="BS2603" s="63"/>
      <c r="BT2603" s="63"/>
      <c r="BU2603" s="63"/>
      <c r="BV2603" s="63"/>
      <c r="BW2603" s="63"/>
      <c r="BX2603" s="63"/>
      <c r="BY2603" s="63"/>
      <c r="BZ2603" s="63"/>
      <c r="CA2603" s="63"/>
      <c r="CB2603" s="63"/>
      <c r="CC2603" s="63"/>
      <c r="CD2603" s="63"/>
      <c r="CE2603" s="63"/>
      <c r="CF2603" s="63"/>
      <c r="CG2603" s="63"/>
      <c r="CH2603" s="63"/>
      <c r="CI2603" s="63"/>
      <c r="CJ2603" s="63"/>
      <c r="CK2603" s="63"/>
      <c r="CL2603" s="63"/>
      <c r="CM2603" s="63"/>
      <c r="CN2603" s="63"/>
      <c r="CO2603" s="63"/>
      <c r="CP2603" s="63"/>
      <c r="CR2603" s="227"/>
      <c r="CS2603" s="74"/>
    </row>
    <row r="2604" spans="1:97" s="72" customFormat="1" ht="75.75" customHeight="1">
      <c r="A2604" s="63"/>
      <c r="B2604" s="63"/>
      <c r="C2604" s="63"/>
      <c r="D2604" s="63"/>
      <c r="E2604" s="63"/>
      <c r="F2604" s="63"/>
      <c r="G2604" s="63"/>
      <c r="H2604" s="63"/>
      <c r="I2604" s="63"/>
      <c r="J2604" s="63"/>
      <c r="K2604" s="63"/>
      <c r="L2604" s="63"/>
      <c r="M2604" s="63"/>
      <c r="N2604" s="63"/>
      <c r="O2604" s="63"/>
      <c r="P2604" s="63"/>
      <c r="Q2604" s="63"/>
      <c r="R2604" s="63"/>
      <c r="S2604" s="63"/>
      <c r="T2604" s="63"/>
      <c r="U2604" s="63"/>
      <c r="V2604" s="63"/>
      <c r="W2604" s="63"/>
      <c r="X2604" s="63"/>
      <c r="Y2604" s="63"/>
      <c r="Z2604" s="63"/>
      <c r="AA2604" s="63"/>
      <c r="AB2604" s="63"/>
      <c r="AC2604" s="63"/>
      <c r="AD2604" s="63"/>
      <c r="AE2604" s="63"/>
      <c r="AF2604" s="63"/>
      <c r="AG2604" s="63"/>
      <c r="AH2604" s="63"/>
      <c r="AI2604" s="63"/>
      <c r="AJ2604" s="63"/>
      <c r="AK2604" s="63"/>
      <c r="AL2604" s="63"/>
      <c r="AM2604" s="63"/>
      <c r="AN2604" s="63"/>
      <c r="AO2604" s="63"/>
      <c r="AP2604" s="63"/>
      <c r="AQ2604" s="63"/>
      <c r="AR2604" s="63"/>
      <c r="AS2604" s="63"/>
      <c r="AT2604" s="63"/>
      <c r="AU2604" s="63"/>
      <c r="AV2604" s="63"/>
      <c r="AW2604" s="63"/>
      <c r="AX2604" s="63"/>
      <c r="AY2604" s="63"/>
      <c r="AZ2604" s="63"/>
      <c r="BA2604" s="63"/>
      <c r="BB2604" s="63"/>
      <c r="BC2604" s="63"/>
      <c r="BD2604" s="63"/>
      <c r="BE2604" s="63"/>
      <c r="BF2604" s="63"/>
      <c r="BG2604" s="63"/>
      <c r="BH2604" s="63"/>
      <c r="BI2604" s="63"/>
      <c r="BJ2604" s="63"/>
      <c r="BK2604" s="63"/>
      <c r="BL2604" s="63"/>
      <c r="BM2604" s="63"/>
      <c r="BN2604" s="63"/>
      <c r="BO2604" s="63"/>
      <c r="BP2604" s="63"/>
      <c r="BQ2604" s="63"/>
      <c r="BR2604" s="63"/>
      <c r="BS2604" s="63"/>
      <c r="BT2604" s="63"/>
      <c r="BU2604" s="63"/>
      <c r="BV2604" s="63"/>
      <c r="BW2604" s="63"/>
      <c r="BX2604" s="63"/>
      <c r="BY2604" s="63"/>
      <c r="BZ2604" s="63"/>
      <c r="CA2604" s="63"/>
      <c r="CB2604" s="63"/>
      <c r="CC2604" s="63"/>
      <c r="CD2604" s="63"/>
      <c r="CE2604" s="63"/>
      <c r="CF2604" s="63"/>
      <c r="CG2604" s="63"/>
      <c r="CH2604" s="63"/>
      <c r="CI2604" s="63"/>
      <c r="CJ2604" s="63"/>
      <c r="CK2604" s="63"/>
      <c r="CL2604" s="63"/>
      <c r="CM2604" s="63"/>
      <c r="CN2604" s="63"/>
      <c r="CO2604" s="63"/>
      <c r="CP2604" s="63"/>
      <c r="CR2604" s="227"/>
      <c r="CS2604" s="74"/>
    </row>
    <row r="2605" spans="1:97" s="72" customFormat="1" ht="75.75" customHeight="1">
      <c r="A2605" s="63"/>
      <c r="B2605" s="63"/>
      <c r="C2605" s="63"/>
      <c r="D2605" s="63"/>
      <c r="E2605" s="63"/>
      <c r="F2605" s="63"/>
      <c r="G2605" s="63"/>
      <c r="H2605" s="63"/>
      <c r="I2605" s="63"/>
      <c r="J2605" s="63"/>
      <c r="K2605" s="63"/>
      <c r="L2605" s="63"/>
      <c r="M2605" s="63"/>
      <c r="N2605" s="63"/>
      <c r="O2605" s="63"/>
      <c r="P2605" s="63"/>
      <c r="Q2605" s="63"/>
      <c r="R2605" s="63"/>
      <c r="S2605" s="63"/>
      <c r="T2605" s="63"/>
      <c r="U2605" s="63"/>
      <c r="V2605" s="63"/>
      <c r="W2605" s="63"/>
      <c r="X2605" s="63"/>
      <c r="Y2605" s="63"/>
      <c r="Z2605" s="63"/>
      <c r="AA2605" s="63"/>
      <c r="AB2605" s="63"/>
      <c r="AC2605" s="63"/>
      <c r="AD2605" s="63"/>
      <c r="AE2605" s="63"/>
      <c r="AF2605" s="63"/>
      <c r="AG2605" s="63"/>
      <c r="AH2605" s="63"/>
      <c r="AI2605" s="63"/>
      <c r="AJ2605" s="63"/>
      <c r="AK2605" s="63"/>
      <c r="AL2605" s="63"/>
      <c r="AM2605" s="63"/>
      <c r="AN2605" s="63"/>
      <c r="AO2605" s="63"/>
      <c r="AP2605" s="63"/>
      <c r="AQ2605" s="63"/>
      <c r="AR2605" s="63"/>
      <c r="AS2605" s="63"/>
      <c r="AT2605" s="63"/>
      <c r="AU2605" s="63"/>
      <c r="AV2605" s="63"/>
      <c r="AW2605" s="63"/>
      <c r="AX2605" s="63"/>
      <c r="AY2605" s="63"/>
      <c r="AZ2605" s="63"/>
      <c r="BA2605" s="63"/>
      <c r="BB2605" s="63"/>
      <c r="BC2605" s="63"/>
      <c r="BD2605" s="63"/>
      <c r="BE2605" s="63"/>
      <c r="BF2605" s="63"/>
      <c r="BG2605" s="63"/>
      <c r="BH2605" s="63"/>
      <c r="BI2605" s="63"/>
      <c r="BJ2605" s="63"/>
      <c r="BK2605" s="63"/>
      <c r="BL2605" s="63"/>
      <c r="BM2605" s="63"/>
      <c r="BN2605" s="63"/>
      <c r="BO2605" s="63"/>
      <c r="BP2605" s="63"/>
      <c r="BQ2605" s="63"/>
      <c r="BR2605" s="63"/>
      <c r="BS2605" s="63"/>
      <c r="BT2605" s="63"/>
      <c r="BU2605" s="63"/>
      <c r="BV2605" s="63"/>
      <c r="BW2605" s="63"/>
      <c r="BX2605" s="63"/>
      <c r="BY2605" s="63"/>
      <c r="BZ2605" s="63"/>
      <c r="CA2605" s="63"/>
      <c r="CB2605" s="63"/>
      <c r="CC2605" s="63"/>
      <c r="CD2605" s="63"/>
      <c r="CE2605" s="63"/>
      <c r="CF2605" s="63"/>
      <c r="CG2605" s="63"/>
      <c r="CH2605" s="63"/>
      <c r="CI2605" s="63"/>
      <c r="CJ2605" s="63"/>
      <c r="CK2605" s="63"/>
      <c r="CL2605" s="63"/>
      <c r="CM2605" s="63"/>
      <c r="CN2605" s="63"/>
      <c r="CO2605" s="63"/>
      <c r="CP2605" s="63"/>
      <c r="CR2605" s="227"/>
      <c r="CS2605" s="74"/>
    </row>
    <row r="2606" spans="1:97" s="72" customFormat="1" ht="75.75" customHeight="1">
      <c r="A2606" s="63"/>
      <c r="B2606" s="63"/>
      <c r="C2606" s="63"/>
      <c r="D2606" s="63"/>
      <c r="E2606" s="63"/>
      <c r="F2606" s="63"/>
      <c r="G2606" s="63"/>
      <c r="H2606" s="63"/>
      <c r="I2606" s="63"/>
      <c r="J2606" s="63"/>
      <c r="K2606" s="63"/>
      <c r="L2606" s="63"/>
      <c r="M2606" s="63"/>
      <c r="N2606" s="63"/>
      <c r="O2606" s="63"/>
      <c r="P2606" s="63"/>
      <c r="Q2606" s="63"/>
      <c r="R2606" s="63"/>
      <c r="S2606" s="63"/>
      <c r="T2606" s="63"/>
      <c r="U2606" s="63"/>
      <c r="V2606" s="63"/>
      <c r="W2606" s="63"/>
      <c r="X2606" s="63"/>
      <c r="Y2606" s="63"/>
      <c r="Z2606" s="63"/>
      <c r="AA2606" s="63"/>
      <c r="AB2606" s="63"/>
      <c r="AC2606" s="63"/>
      <c r="AD2606" s="63"/>
      <c r="AE2606" s="63"/>
      <c r="AF2606" s="63"/>
      <c r="AG2606" s="63"/>
      <c r="AH2606" s="63"/>
      <c r="AI2606" s="63"/>
      <c r="AJ2606" s="63"/>
      <c r="AK2606" s="63"/>
      <c r="AL2606" s="63"/>
      <c r="AM2606" s="63"/>
      <c r="AN2606" s="63"/>
      <c r="AO2606" s="63"/>
      <c r="AP2606" s="63"/>
      <c r="AQ2606" s="63"/>
      <c r="AR2606" s="63"/>
      <c r="AS2606" s="63"/>
      <c r="AT2606" s="63"/>
      <c r="AU2606" s="63"/>
      <c r="AV2606" s="63"/>
      <c r="AW2606" s="63"/>
      <c r="AX2606" s="63"/>
      <c r="AY2606" s="63"/>
      <c r="AZ2606" s="63"/>
      <c r="BA2606" s="63"/>
      <c r="BB2606" s="63"/>
      <c r="BC2606" s="63"/>
      <c r="BD2606" s="63"/>
      <c r="BE2606" s="63"/>
      <c r="BF2606" s="63"/>
      <c r="BG2606" s="63"/>
      <c r="BH2606" s="63"/>
      <c r="BI2606" s="63"/>
      <c r="BJ2606" s="63"/>
      <c r="BK2606" s="63"/>
      <c r="BL2606" s="63"/>
      <c r="BM2606" s="63"/>
      <c r="BN2606" s="63"/>
      <c r="BO2606" s="63"/>
      <c r="BP2606" s="63"/>
      <c r="BQ2606" s="63"/>
      <c r="BR2606" s="63"/>
      <c r="BS2606" s="63"/>
      <c r="BT2606" s="63"/>
      <c r="BU2606" s="63"/>
      <c r="BV2606" s="63"/>
      <c r="BW2606" s="63"/>
      <c r="BX2606" s="63"/>
      <c r="BY2606" s="63"/>
      <c r="BZ2606" s="63"/>
      <c r="CA2606" s="63"/>
      <c r="CB2606" s="63"/>
      <c r="CC2606" s="63"/>
      <c r="CD2606" s="63"/>
      <c r="CE2606" s="63"/>
      <c r="CF2606" s="63"/>
      <c r="CG2606" s="63"/>
      <c r="CH2606" s="63"/>
      <c r="CI2606" s="63"/>
      <c r="CJ2606" s="63"/>
      <c r="CK2606" s="63"/>
      <c r="CL2606" s="63"/>
      <c r="CM2606" s="63"/>
      <c r="CN2606" s="63"/>
      <c r="CO2606" s="63"/>
      <c r="CP2606" s="63"/>
      <c r="CR2606" s="227"/>
      <c r="CS2606" s="74"/>
    </row>
    <row r="2607" spans="1:97" s="72" customFormat="1" ht="75.75" customHeight="1">
      <c r="A2607" s="63"/>
      <c r="B2607" s="63"/>
      <c r="C2607" s="63"/>
      <c r="D2607" s="63"/>
      <c r="E2607" s="63"/>
      <c r="F2607" s="63"/>
      <c r="G2607" s="63"/>
      <c r="H2607" s="63"/>
      <c r="I2607" s="63"/>
      <c r="J2607" s="63"/>
      <c r="K2607" s="63"/>
      <c r="L2607" s="63"/>
      <c r="M2607" s="63"/>
      <c r="N2607" s="63"/>
      <c r="O2607" s="63"/>
      <c r="P2607" s="63"/>
      <c r="Q2607" s="63"/>
      <c r="R2607" s="63"/>
      <c r="S2607" s="63"/>
      <c r="T2607" s="63"/>
      <c r="U2607" s="63"/>
      <c r="V2607" s="63"/>
      <c r="W2607" s="63"/>
      <c r="X2607" s="63"/>
      <c r="Y2607" s="63"/>
      <c r="Z2607" s="63"/>
      <c r="AA2607" s="63"/>
      <c r="AB2607" s="63"/>
      <c r="AC2607" s="63"/>
      <c r="AD2607" s="63"/>
      <c r="AE2607" s="63"/>
      <c r="AF2607" s="63"/>
      <c r="AG2607" s="63"/>
      <c r="AH2607" s="63"/>
      <c r="AI2607" s="63"/>
      <c r="AJ2607" s="63"/>
      <c r="AK2607" s="63"/>
      <c r="AL2607" s="63"/>
      <c r="AM2607" s="63"/>
      <c r="AN2607" s="63"/>
      <c r="AO2607" s="63"/>
      <c r="AP2607" s="63"/>
      <c r="AQ2607" s="63"/>
      <c r="AR2607" s="63"/>
      <c r="AS2607" s="63"/>
      <c r="AT2607" s="63"/>
      <c r="AU2607" s="63"/>
      <c r="AV2607" s="63"/>
      <c r="AW2607" s="63"/>
      <c r="AX2607" s="63"/>
      <c r="AY2607" s="63"/>
      <c r="AZ2607" s="63"/>
      <c r="BA2607" s="63"/>
      <c r="BB2607" s="63"/>
      <c r="BC2607" s="63"/>
      <c r="BD2607" s="63"/>
      <c r="BE2607" s="63"/>
      <c r="BF2607" s="63"/>
      <c r="BG2607" s="63"/>
      <c r="BH2607" s="63"/>
      <c r="BI2607" s="63"/>
      <c r="BJ2607" s="63"/>
      <c r="BK2607" s="63"/>
      <c r="BL2607" s="63"/>
      <c r="BM2607" s="63"/>
      <c r="BN2607" s="63"/>
      <c r="BO2607" s="63"/>
      <c r="BP2607" s="63"/>
      <c r="BQ2607" s="63"/>
      <c r="BR2607" s="63"/>
      <c r="BS2607" s="63"/>
      <c r="BT2607" s="63"/>
      <c r="BU2607" s="63"/>
      <c r="BV2607" s="63"/>
      <c r="BW2607" s="63"/>
      <c r="BX2607" s="63"/>
      <c r="BY2607" s="63"/>
      <c r="BZ2607" s="63"/>
      <c r="CA2607" s="63"/>
      <c r="CB2607" s="63"/>
      <c r="CC2607" s="63"/>
      <c r="CD2607" s="63"/>
      <c r="CE2607" s="63"/>
      <c r="CF2607" s="63"/>
      <c r="CG2607" s="63"/>
      <c r="CH2607" s="63"/>
      <c r="CI2607" s="63"/>
      <c r="CJ2607" s="63"/>
      <c r="CK2607" s="63"/>
      <c r="CL2607" s="63"/>
      <c r="CM2607" s="63"/>
      <c r="CN2607" s="63"/>
      <c r="CO2607" s="63"/>
      <c r="CP2607" s="63"/>
      <c r="CR2607" s="227"/>
      <c r="CS2607" s="74"/>
    </row>
    <row r="2608" spans="1:97" s="72" customFormat="1" ht="75.75" customHeight="1">
      <c r="A2608" s="63"/>
      <c r="B2608" s="63"/>
      <c r="C2608" s="63"/>
      <c r="D2608" s="63"/>
      <c r="E2608" s="63"/>
      <c r="F2608" s="63"/>
      <c r="G2608" s="63"/>
      <c r="H2608" s="63"/>
      <c r="I2608" s="63"/>
      <c r="J2608" s="63"/>
      <c r="K2608" s="63"/>
      <c r="L2608" s="63"/>
      <c r="M2608" s="63"/>
      <c r="N2608" s="63"/>
      <c r="O2608" s="63"/>
      <c r="P2608" s="63"/>
      <c r="Q2608" s="63"/>
      <c r="R2608" s="63"/>
      <c r="S2608" s="63"/>
      <c r="T2608" s="63"/>
      <c r="U2608" s="63"/>
      <c r="V2608" s="63"/>
      <c r="W2608" s="63"/>
      <c r="X2608" s="63"/>
      <c r="Y2608" s="63"/>
      <c r="Z2608" s="63"/>
      <c r="AA2608" s="63"/>
      <c r="AB2608" s="63"/>
      <c r="AC2608" s="63"/>
      <c r="AD2608" s="63"/>
      <c r="AE2608" s="63"/>
      <c r="AF2608" s="63"/>
      <c r="AG2608" s="63"/>
      <c r="AH2608" s="63"/>
      <c r="AI2608" s="63"/>
      <c r="AJ2608" s="63"/>
      <c r="AK2608" s="63"/>
      <c r="AL2608" s="63"/>
      <c r="AM2608" s="63"/>
      <c r="AN2608" s="63"/>
      <c r="AO2608" s="63"/>
      <c r="AP2608" s="63"/>
      <c r="AQ2608" s="63"/>
      <c r="AR2608" s="63"/>
      <c r="AS2608" s="63"/>
      <c r="AT2608" s="63"/>
      <c r="AU2608" s="63"/>
      <c r="AV2608" s="63"/>
      <c r="AW2608" s="63"/>
      <c r="AX2608" s="63"/>
      <c r="AY2608" s="63"/>
      <c r="AZ2608" s="63"/>
      <c r="BA2608" s="63"/>
      <c r="BB2608" s="63"/>
      <c r="BC2608" s="63"/>
      <c r="BD2608" s="63"/>
      <c r="BE2608" s="63"/>
      <c r="BF2608" s="63"/>
      <c r="BG2608" s="63"/>
      <c r="BH2608" s="63"/>
      <c r="BI2608" s="63"/>
      <c r="BJ2608" s="63"/>
      <c r="BK2608" s="63"/>
      <c r="BL2608" s="63"/>
      <c r="BM2608" s="63"/>
      <c r="BN2608" s="63"/>
      <c r="BO2608" s="63"/>
      <c r="BP2608" s="63"/>
      <c r="BQ2608" s="63"/>
      <c r="BR2608" s="63"/>
      <c r="BS2608" s="63"/>
      <c r="BT2608" s="63"/>
      <c r="BU2608" s="63"/>
      <c r="BV2608" s="63"/>
      <c r="BW2608" s="63"/>
      <c r="BX2608" s="63"/>
      <c r="BY2608" s="63"/>
      <c r="BZ2608" s="63"/>
      <c r="CA2608" s="63"/>
      <c r="CB2608" s="63"/>
      <c r="CC2608" s="63"/>
      <c r="CD2608" s="63"/>
      <c r="CE2608" s="63"/>
      <c r="CF2608" s="63"/>
      <c r="CG2608" s="63"/>
      <c r="CH2608" s="63"/>
      <c r="CI2608" s="63"/>
      <c r="CJ2608" s="63"/>
      <c r="CK2608" s="63"/>
      <c r="CL2608" s="63"/>
      <c r="CM2608" s="63"/>
      <c r="CN2608" s="63"/>
      <c r="CO2608" s="63"/>
      <c r="CP2608" s="63"/>
      <c r="CR2608" s="227"/>
      <c r="CS2608" s="74"/>
    </row>
    <row r="2609" spans="1:97" s="72" customFormat="1" ht="75.75" customHeight="1">
      <c r="A2609" s="63"/>
      <c r="B2609" s="63"/>
      <c r="C2609" s="63"/>
      <c r="D2609" s="63"/>
      <c r="E2609" s="63"/>
      <c r="F2609" s="63"/>
      <c r="G2609" s="63"/>
      <c r="H2609" s="63"/>
      <c r="I2609" s="63"/>
      <c r="J2609" s="63"/>
      <c r="K2609" s="63"/>
      <c r="L2609" s="63"/>
      <c r="M2609" s="63"/>
      <c r="N2609" s="63"/>
      <c r="O2609" s="63"/>
      <c r="P2609" s="63"/>
      <c r="Q2609" s="63"/>
      <c r="R2609" s="63"/>
      <c r="S2609" s="63"/>
      <c r="T2609" s="63"/>
      <c r="U2609" s="63"/>
      <c r="V2609" s="63"/>
      <c r="W2609" s="63"/>
      <c r="X2609" s="63"/>
      <c r="Y2609" s="63"/>
      <c r="Z2609" s="63"/>
      <c r="AA2609" s="63"/>
      <c r="AB2609" s="63"/>
      <c r="AC2609" s="63"/>
      <c r="AD2609" s="63"/>
      <c r="AE2609" s="63"/>
      <c r="AF2609" s="63"/>
      <c r="AG2609" s="63"/>
      <c r="AH2609" s="63"/>
      <c r="AI2609" s="63"/>
      <c r="AJ2609" s="63"/>
      <c r="AK2609" s="63"/>
      <c r="AL2609" s="63"/>
      <c r="AM2609" s="63"/>
      <c r="AN2609" s="63"/>
      <c r="AO2609" s="63"/>
      <c r="AP2609" s="63"/>
      <c r="AQ2609" s="63"/>
      <c r="AR2609" s="63"/>
      <c r="AS2609" s="63"/>
      <c r="AT2609" s="63"/>
      <c r="AU2609" s="63"/>
      <c r="AV2609" s="63"/>
      <c r="AW2609" s="63"/>
      <c r="AX2609" s="63"/>
      <c r="AY2609" s="63"/>
      <c r="AZ2609" s="63"/>
      <c r="BA2609" s="63"/>
      <c r="BB2609" s="63"/>
      <c r="BC2609" s="63"/>
      <c r="BD2609" s="63"/>
      <c r="BE2609" s="63"/>
      <c r="BF2609" s="63"/>
      <c r="BG2609" s="63"/>
      <c r="BH2609" s="63"/>
      <c r="BI2609" s="63"/>
      <c r="BJ2609" s="63"/>
      <c r="BK2609" s="63"/>
      <c r="BL2609" s="63"/>
      <c r="BM2609" s="63"/>
      <c r="BN2609" s="63"/>
      <c r="BO2609" s="63"/>
      <c r="BP2609" s="63"/>
      <c r="BQ2609" s="63"/>
      <c r="BR2609" s="63"/>
      <c r="BS2609" s="63"/>
      <c r="BT2609" s="63"/>
      <c r="BU2609" s="63"/>
      <c r="BV2609" s="63"/>
      <c r="BW2609" s="63"/>
      <c r="BX2609" s="63"/>
      <c r="BY2609" s="63"/>
      <c r="BZ2609" s="63"/>
      <c r="CA2609" s="63"/>
      <c r="CB2609" s="63"/>
      <c r="CC2609" s="63"/>
      <c r="CD2609" s="63"/>
      <c r="CE2609" s="63"/>
      <c r="CF2609" s="63"/>
      <c r="CG2609" s="63"/>
      <c r="CH2609" s="63"/>
      <c r="CI2609" s="63"/>
      <c r="CJ2609" s="63"/>
      <c r="CK2609" s="63"/>
      <c r="CL2609" s="63"/>
      <c r="CM2609" s="63"/>
      <c r="CN2609" s="63"/>
      <c r="CO2609" s="63"/>
      <c r="CP2609" s="63"/>
      <c r="CR2609" s="227"/>
      <c r="CS2609" s="74"/>
    </row>
    <row r="2610" spans="1:97" s="72" customFormat="1" ht="75.75" customHeight="1">
      <c r="A2610" s="63"/>
      <c r="B2610" s="63"/>
      <c r="C2610" s="63"/>
      <c r="D2610" s="63"/>
      <c r="E2610" s="63"/>
      <c r="F2610" s="63"/>
      <c r="G2610" s="63"/>
      <c r="H2610" s="63"/>
      <c r="I2610" s="63"/>
      <c r="J2610" s="63"/>
      <c r="K2610" s="63"/>
      <c r="L2610" s="63"/>
      <c r="M2610" s="63"/>
      <c r="N2610" s="63"/>
      <c r="O2610" s="63"/>
      <c r="P2610" s="63"/>
      <c r="Q2610" s="63"/>
      <c r="R2610" s="63"/>
      <c r="S2610" s="63"/>
      <c r="T2610" s="63"/>
      <c r="U2610" s="63"/>
      <c r="V2610" s="63"/>
      <c r="W2610" s="63"/>
      <c r="X2610" s="63"/>
      <c r="Y2610" s="63"/>
      <c r="Z2610" s="63"/>
      <c r="AA2610" s="63"/>
      <c r="AB2610" s="63"/>
      <c r="AC2610" s="63"/>
      <c r="AD2610" s="63"/>
      <c r="AE2610" s="63"/>
      <c r="AF2610" s="63"/>
      <c r="AG2610" s="63"/>
      <c r="AH2610" s="63"/>
      <c r="AI2610" s="63"/>
      <c r="AJ2610" s="63"/>
      <c r="AK2610" s="63"/>
      <c r="AL2610" s="63"/>
      <c r="AM2610" s="63"/>
      <c r="AN2610" s="63"/>
      <c r="AO2610" s="63"/>
      <c r="AP2610" s="63"/>
      <c r="AQ2610" s="63"/>
      <c r="AR2610" s="63"/>
      <c r="AS2610" s="63"/>
      <c r="AT2610" s="63"/>
      <c r="AU2610" s="63"/>
      <c r="AV2610" s="63"/>
      <c r="AW2610" s="63"/>
      <c r="AX2610" s="63"/>
      <c r="AY2610" s="63"/>
      <c r="AZ2610" s="63"/>
      <c r="BA2610" s="63"/>
      <c r="BB2610" s="63"/>
      <c r="BC2610" s="63"/>
      <c r="BD2610" s="63"/>
      <c r="BE2610" s="63"/>
      <c r="BF2610" s="63"/>
      <c r="BG2610" s="63"/>
      <c r="BH2610" s="63"/>
      <c r="BI2610" s="63"/>
      <c r="BJ2610" s="63"/>
      <c r="BK2610" s="63"/>
      <c r="BL2610" s="63"/>
      <c r="BM2610" s="63"/>
      <c r="BN2610" s="63"/>
      <c r="BO2610" s="63"/>
      <c r="BP2610" s="63"/>
      <c r="BQ2610" s="63"/>
      <c r="BR2610" s="63"/>
      <c r="BS2610" s="63"/>
      <c r="BT2610" s="63"/>
      <c r="BU2610" s="63"/>
      <c r="BV2610" s="63"/>
      <c r="BW2610" s="63"/>
      <c r="BX2610" s="63"/>
      <c r="BY2610" s="63"/>
      <c r="BZ2610" s="63"/>
      <c r="CA2610" s="63"/>
      <c r="CB2610" s="63"/>
      <c r="CC2610" s="63"/>
      <c r="CD2610" s="63"/>
      <c r="CE2610" s="63"/>
      <c r="CF2610" s="63"/>
      <c r="CG2610" s="63"/>
      <c r="CH2610" s="63"/>
      <c r="CI2610" s="63"/>
      <c r="CJ2610" s="63"/>
      <c r="CK2610" s="63"/>
      <c r="CL2610" s="63"/>
      <c r="CM2610" s="63"/>
      <c r="CN2610" s="63"/>
      <c r="CO2610" s="63"/>
      <c r="CP2610" s="63"/>
      <c r="CR2610" s="227"/>
      <c r="CS2610" s="74"/>
    </row>
    <row r="2611" spans="1:97" s="72" customFormat="1" ht="75.75" customHeight="1">
      <c r="A2611" s="63"/>
      <c r="B2611" s="63"/>
      <c r="C2611" s="63"/>
      <c r="D2611" s="63"/>
      <c r="E2611" s="63"/>
      <c r="F2611" s="63"/>
      <c r="G2611" s="63"/>
      <c r="H2611" s="63"/>
      <c r="I2611" s="63"/>
      <c r="J2611" s="63"/>
      <c r="K2611" s="63"/>
      <c r="L2611" s="63"/>
      <c r="M2611" s="63"/>
      <c r="N2611" s="63"/>
      <c r="O2611" s="63"/>
      <c r="P2611" s="63"/>
      <c r="Q2611" s="63"/>
      <c r="R2611" s="63"/>
      <c r="S2611" s="63"/>
      <c r="T2611" s="63"/>
      <c r="U2611" s="63"/>
      <c r="V2611" s="63"/>
      <c r="W2611" s="63"/>
      <c r="X2611" s="63"/>
      <c r="Y2611" s="63"/>
      <c r="Z2611" s="63"/>
      <c r="AA2611" s="63"/>
      <c r="AB2611" s="63"/>
      <c r="AC2611" s="63"/>
      <c r="AD2611" s="63"/>
      <c r="AE2611" s="63"/>
      <c r="AF2611" s="63"/>
      <c r="AG2611" s="63"/>
      <c r="AH2611" s="63"/>
      <c r="AI2611" s="63"/>
      <c r="AJ2611" s="63"/>
      <c r="AK2611" s="63"/>
      <c r="AL2611" s="63"/>
      <c r="AM2611" s="63"/>
      <c r="AN2611" s="63"/>
      <c r="AO2611" s="63"/>
      <c r="AP2611" s="63"/>
      <c r="AQ2611" s="63"/>
      <c r="AR2611" s="63"/>
      <c r="AS2611" s="63"/>
      <c r="AT2611" s="63"/>
      <c r="AU2611" s="63"/>
      <c r="AV2611" s="63"/>
      <c r="AW2611" s="63"/>
      <c r="AX2611" s="63"/>
      <c r="AY2611" s="63"/>
      <c r="AZ2611" s="63"/>
      <c r="BA2611" s="63"/>
      <c r="BB2611" s="63"/>
      <c r="BC2611" s="63"/>
      <c r="BD2611" s="63"/>
      <c r="BE2611" s="63"/>
      <c r="BF2611" s="63"/>
      <c r="BG2611" s="63"/>
      <c r="BH2611" s="63"/>
      <c r="BI2611" s="63"/>
      <c r="BJ2611" s="63"/>
      <c r="BK2611" s="63"/>
      <c r="BL2611" s="63"/>
      <c r="BM2611" s="63"/>
      <c r="BN2611" s="63"/>
      <c r="BO2611" s="63"/>
      <c r="BP2611" s="63"/>
      <c r="BQ2611" s="63"/>
      <c r="BR2611" s="63"/>
      <c r="BS2611" s="63"/>
      <c r="BT2611" s="63"/>
      <c r="BU2611" s="63"/>
      <c r="BV2611" s="63"/>
      <c r="BW2611" s="63"/>
      <c r="BX2611" s="63"/>
      <c r="BY2611" s="63"/>
      <c r="BZ2611" s="63"/>
      <c r="CA2611" s="63"/>
      <c r="CB2611" s="63"/>
      <c r="CC2611" s="63"/>
      <c r="CD2611" s="63"/>
      <c r="CE2611" s="63"/>
      <c r="CF2611" s="63"/>
      <c r="CG2611" s="63"/>
      <c r="CH2611" s="63"/>
      <c r="CI2611" s="63"/>
      <c r="CJ2611" s="63"/>
      <c r="CK2611" s="63"/>
      <c r="CL2611" s="63"/>
      <c r="CM2611" s="63"/>
      <c r="CN2611" s="63"/>
      <c r="CO2611" s="63"/>
      <c r="CP2611" s="63"/>
      <c r="CR2611" s="227"/>
      <c r="CS2611" s="74"/>
    </row>
    <row r="2612" spans="1:97" s="72" customFormat="1" ht="75.75" customHeight="1">
      <c r="A2612" s="63"/>
      <c r="B2612" s="63"/>
      <c r="C2612" s="63"/>
      <c r="D2612" s="63"/>
      <c r="E2612" s="63"/>
      <c r="F2612" s="63"/>
      <c r="G2612" s="63"/>
      <c r="H2612" s="63"/>
      <c r="I2612" s="63"/>
      <c r="J2612" s="63"/>
      <c r="K2612" s="63"/>
      <c r="L2612" s="63"/>
      <c r="M2612" s="63"/>
      <c r="N2612" s="63"/>
      <c r="O2612" s="63"/>
      <c r="P2612" s="63"/>
      <c r="Q2612" s="63"/>
      <c r="R2612" s="63"/>
      <c r="S2612" s="63"/>
      <c r="T2612" s="63"/>
      <c r="U2612" s="63"/>
      <c r="V2612" s="63"/>
      <c r="W2612" s="63"/>
      <c r="X2612" s="63"/>
      <c r="Y2612" s="63"/>
      <c r="Z2612" s="63"/>
      <c r="AA2612" s="63"/>
      <c r="AB2612" s="63"/>
      <c r="AC2612" s="63"/>
      <c r="AD2612" s="63"/>
      <c r="AE2612" s="63"/>
      <c r="AF2612" s="63"/>
      <c r="AG2612" s="63"/>
      <c r="AH2612" s="63"/>
      <c r="AI2612" s="63"/>
      <c r="AJ2612" s="63"/>
      <c r="AK2612" s="63"/>
      <c r="AL2612" s="63"/>
      <c r="AM2612" s="63"/>
      <c r="AN2612" s="63"/>
      <c r="AO2612" s="63"/>
      <c r="AP2612" s="63"/>
      <c r="AQ2612" s="63"/>
      <c r="AR2612" s="63"/>
      <c r="AS2612" s="63"/>
      <c r="AT2612" s="63"/>
      <c r="AU2612" s="63"/>
      <c r="AV2612" s="63"/>
      <c r="AW2612" s="63"/>
      <c r="AX2612" s="63"/>
      <c r="AY2612" s="63"/>
      <c r="AZ2612" s="63"/>
      <c r="BA2612" s="63"/>
      <c r="BB2612" s="63"/>
      <c r="BC2612" s="63"/>
      <c r="BD2612" s="63"/>
      <c r="BE2612" s="63"/>
      <c r="BF2612" s="63"/>
      <c r="BG2612" s="63"/>
      <c r="BH2612" s="63"/>
      <c r="BI2612" s="63"/>
      <c r="BJ2612" s="63"/>
      <c r="BK2612" s="63"/>
      <c r="BL2612" s="63"/>
      <c r="BM2612" s="63"/>
      <c r="BN2612" s="63"/>
      <c r="BO2612" s="63"/>
      <c r="BP2612" s="63"/>
      <c r="BQ2612" s="63"/>
      <c r="BR2612" s="63"/>
      <c r="BS2612" s="63"/>
      <c r="BT2612" s="63"/>
      <c r="BU2612" s="63"/>
      <c r="BV2612" s="63"/>
      <c r="BW2612" s="63"/>
      <c r="BX2612" s="63"/>
      <c r="BY2612" s="63"/>
      <c r="BZ2612" s="63"/>
      <c r="CA2612" s="63"/>
      <c r="CB2612" s="63"/>
      <c r="CC2612" s="63"/>
      <c r="CD2612" s="63"/>
      <c r="CE2612" s="63"/>
      <c r="CF2612" s="63"/>
      <c r="CG2612" s="63"/>
      <c r="CH2612" s="63"/>
      <c r="CI2612" s="63"/>
      <c r="CJ2612" s="63"/>
      <c r="CK2612" s="63"/>
      <c r="CL2612" s="63"/>
      <c r="CM2612" s="63"/>
      <c r="CN2612" s="63"/>
      <c r="CO2612" s="63"/>
      <c r="CP2612" s="63"/>
      <c r="CR2612" s="227"/>
      <c r="CS2612" s="74"/>
    </row>
    <row r="2613" spans="1:97" s="72" customFormat="1" ht="75.75" customHeight="1">
      <c r="A2613" s="63"/>
      <c r="B2613" s="63"/>
      <c r="C2613" s="63"/>
      <c r="D2613" s="63"/>
      <c r="E2613" s="63"/>
      <c r="F2613" s="63"/>
      <c r="G2613" s="63"/>
      <c r="H2613" s="63"/>
      <c r="I2613" s="63"/>
      <c r="J2613" s="63"/>
      <c r="K2613" s="63"/>
      <c r="L2613" s="63"/>
      <c r="M2613" s="63"/>
      <c r="N2613" s="63"/>
      <c r="O2613" s="63"/>
      <c r="P2613" s="63"/>
      <c r="Q2613" s="63"/>
      <c r="R2613" s="63"/>
      <c r="S2613" s="63"/>
      <c r="T2613" s="63"/>
      <c r="U2613" s="63"/>
      <c r="V2613" s="63"/>
      <c r="W2613" s="63"/>
      <c r="X2613" s="63"/>
      <c r="Y2613" s="63"/>
      <c r="Z2613" s="63"/>
      <c r="AA2613" s="63"/>
      <c r="AB2613" s="63"/>
      <c r="AC2613" s="63"/>
      <c r="AD2613" s="63"/>
      <c r="AE2613" s="63"/>
      <c r="AF2613" s="63"/>
      <c r="AG2613" s="63"/>
      <c r="AH2613" s="63"/>
      <c r="AI2613" s="63"/>
      <c r="AJ2613" s="63"/>
      <c r="AK2613" s="63"/>
      <c r="AL2613" s="63"/>
      <c r="AM2613" s="63"/>
      <c r="AN2613" s="63"/>
      <c r="AO2613" s="63"/>
      <c r="AP2613" s="63"/>
      <c r="AQ2613" s="63"/>
      <c r="AR2613" s="63"/>
      <c r="AS2613" s="63"/>
      <c r="AT2613" s="63"/>
      <c r="AU2613" s="63"/>
      <c r="AV2613" s="63"/>
      <c r="AW2613" s="63"/>
      <c r="AX2613" s="63"/>
      <c r="AY2613" s="63"/>
      <c r="AZ2613" s="63"/>
      <c r="BA2613" s="63"/>
      <c r="BB2613" s="63"/>
      <c r="BC2613" s="63"/>
      <c r="BD2613" s="63"/>
      <c r="BE2613" s="63"/>
      <c r="BF2613" s="63"/>
      <c r="BG2613" s="63"/>
      <c r="BH2613" s="63"/>
      <c r="BI2613" s="63"/>
      <c r="BJ2613" s="63"/>
      <c r="BK2613" s="63"/>
      <c r="BL2613" s="63"/>
      <c r="BM2613" s="63"/>
      <c r="BN2613" s="63"/>
      <c r="BO2613" s="63"/>
      <c r="BP2613" s="63"/>
      <c r="BQ2613" s="63"/>
      <c r="BR2613" s="63"/>
      <c r="BS2613" s="63"/>
      <c r="BT2613" s="63"/>
      <c r="BU2613" s="63"/>
      <c r="BV2613" s="63"/>
      <c r="BW2613" s="63"/>
      <c r="BX2613" s="63"/>
      <c r="BY2613" s="63"/>
      <c r="BZ2613" s="63"/>
      <c r="CA2613" s="63"/>
      <c r="CB2613" s="63"/>
      <c r="CC2613" s="63"/>
      <c r="CD2613" s="63"/>
      <c r="CE2613" s="63"/>
      <c r="CF2613" s="63"/>
      <c r="CG2613" s="63"/>
      <c r="CH2613" s="63"/>
      <c r="CI2613" s="63"/>
      <c r="CJ2613" s="63"/>
      <c r="CK2613" s="63"/>
      <c r="CL2613" s="63"/>
      <c r="CM2613" s="63"/>
      <c r="CN2613" s="63"/>
      <c r="CO2613" s="63"/>
      <c r="CP2613" s="63"/>
      <c r="CR2613" s="227"/>
      <c r="CS2613" s="74"/>
    </row>
    <row r="2614" spans="1:97" s="72" customFormat="1" ht="75.75" customHeight="1">
      <c r="A2614" s="63"/>
      <c r="B2614" s="63"/>
      <c r="C2614" s="63"/>
      <c r="D2614" s="63"/>
      <c r="E2614" s="63"/>
      <c r="F2614" s="63"/>
      <c r="G2614" s="63"/>
      <c r="H2614" s="63"/>
      <c r="I2614" s="63"/>
      <c r="J2614" s="63"/>
      <c r="K2614" s="63"/>
      <c r="L2614" s="63"/>
      <c r="M2614" s="63"/>
      <c r="N2614" s="63"/>
      <c r="O2614" s="63"/>
      <c r="P2614" s="63"/>
      <c r="Q2614" s="63"/>
      <c r="R2614" s="63"/>
      <c r="S2614" s="63"/>
      <c r="T2614" s="63"/>
      <c r="U2614" s="63"/>
      <c r="V2614" s="63"/>
      <c r="W2614" s="63"/>
      <c r="X2614" s="63"/>
      <c r="Y2614" s="63"/>
      <c r="Z2614" s="63"/>
      <c r="AA2614" s="63"/>
      <c r="AB2614" s="63"/>
      <c r="AC2614" s="63"/>
      <c r="AD2614" s="63"/>
      <c r="AE2614" s="63"/>
      <c r="AF2614" s="63"/>
      <c r="AG2614" s="63"/>
      <c r="AH2614" s="63"/>
      <c r="AI2614" s="63"/>
      <c r="AJ2614" s="63"/>
      <c r="AK2614" s="63"/>
      <c r="AL2614" s="63"/>
      <c r="AM2614" s="63"/>
      <c r="AN2614" s="63"/>
      <c r="AO2614" s="63"/>
      <c r="AP2614" s="63"/>
      <c r="AQ2614" s="63"/>
      <c r="AR2614" s="63"/>
      <c r="AS2614" s="63"/>
      <c r="AT2614" s="63"/>
      <c r="AU2614" s="63"/>
      <c r="AV2614" s="63"/>
      <c r="AW2614" s="63"/>
      <c r="AX2614" s="63"/>
      <c r="AY2614" s="63"/>
      <c r="AZ2614" s="63"/>
      <c r="BA2614" s="63"/>
      <c r="BB2614" s="63"/>
      <c r="BC2614" s="63"/>
      <c r="BD2614" s="63"/>
      <c r="BE2614" s="63"/>
      <c r="BF2614" s="63"/>
      <c r="BG2614" s="63"/>
      <c r="BH2614" s="63"/>
      <c r="BI2614" s="63"/>
      <c r="BJ2614" s="63"/>
      <c r="BK2614" s="63"/>
      <c r="BL2614" s="63"/>
      <c r="BM2614" s="63"/>
      <c r="BN2614" s="63"/>
      <c r="BO2614" s="63"/>
      <c r="BP2614" s="63"/>
      <c r="BQ2614" s="63"/>
      <c r="BR2614" s="63"/>
      <c r="BS2614" s="63"/>
      <c r="BT2614" s="63"/>
      <c r="BU2614" s="63"/>
      <c r="BV2614" s="63"/>
      <c r="BW2614" s="63"/>
      <c r="BX2614" s="63"/>
      <c r="BY2614" s="63"/>
      <c r="BZ2614" s="63"/>
      <c r="CA2614" s="63"/>
      <c r="CB2614" s="63"/>
      <c r="CC2614" s="63"/>
      <c r="CD2614" s="63"/>
      <c r="CE2614" s="63"/>
      <c r="CF2614" s="63"/>
      <c r="CG2614" s="63"/>
      <c r="CH2614" s="63"/>
      <c r="CI2614" s="63"/>
      <c r="CJ2614" s="63"/>
      <c r="CK2614" s="63"/>
      <c r="CL2614" s="63"/>
      <c r="CM2614" s="63"/>
      <c r="CN2614" s="63"/>
      <c r="CO2614" s="63"/>
      <c r="CP2614" s="63"/>
      <c r="CR2614" s="227"/>
      <c r="CS2614" s="74"/>
    </row>
    <row r="2615" spans="1:97" s="72" customFormat="1" ht="75.75" customHeight="1">
      <c r="A2615" s="63"/>
      <c r="B2615" s="63"/>
      <c r="C2615" s="63"/>
      <c r="D2615" s="63"/>
      <c r="E2615" s="63"/>
      <c r="F2615" s="63"/>
      <c r="G2615" s="63"/>
      <c r="H2615" s="63"/>
      <c r="I2615" s="63"/>
      <c r="J2615" s="63"/>
      <c r="K2615" s="63"/>
      <c r="L2615" s="63"/>
      <c r="M2615" s="63"/>
      <c r="N2615" s="63"/>
      <c r="O2615" s="63"/>
      <c r="P2615" s="63"/>
      <c r="Q2615" s="63"/>
      <c r="R2615" s="63"/>
      <c r="S2615" s="63"/>
      <c r="T2615" s="63"/>
      <c r="U2615" s="63"/>
      <c r="V2615" s="63"/>
      <c r="W2615" s="63"/>
      <c r="X2615" s="63"/>
      <c r="Y2615" s="63"/>
      <c r="Z2615" s="63"/>
      <c r="AA2615" s="63"/>
      <c r="AB2615" s="63"/>
      <c r="AC2615" s="63"/>
      <c r="AD2615" s="63"/>
      <c r="AE2615" s="63"/>
      <c r="AF2615" s="63"/>
      <c r="AG2615" s="63"/>
      <c r="AH2615" s="63"/>
      <c r="AI2615" s="63"/>
      <c r="AJ2615" s="63"/>
      <c r="AK2615" s="63"/>
      <c r="AL2615" s="63"/>
      <c r="AM2615" s="63"/>
      <c r="AN2615" s="63"/>
      <c r="AO2615" s="63"/>
      <c r="AP2615" s="63"/>
      <c r="AQ2615" s="63"/>
      <c r="AR2615" s="63"/>
      <c r="AS2615" s="63"/>
      <c r="AT2615" s="63"/>
      <c r="AU2615" s="63"/>
      <c r="AV2615" s="63"/>
      <c r="AW2615" s="63"/>
      <c r="AX2615" s="63"/>
      <c r="AY2615" s="63"/>
      <c r="AZ2615" s="63"/>
      <c r="BA2615" s="63"/>
      <c r="BB2615" s="63"/>
      <c r="BC2615" s="63"/>
      <c r="BD2615" s="63"/>
      <c r="BE2615" s="63"/>
      <c r="BF2615" s="63"/>
      <c r="BG2615" s="63"/>
      <c r="BH2615" s="63"/>
      <c r="BI2615" s="63"/>
      <c r="BJ2615" s="63"/>
      <c r="BK2615" s="63"/>
      <c r="BL2615" s="63"/>
      <c r="BM2615" s="63"/>
      <c r="BN2615" s="63"/>
      <c r="BO2615" s="63"/>
      <c r="BP2615" s="63"/>
      <c r="BQ2615" s="63"/>
      <c r="BR2615" s="63"/>
      <c r="BS2615" s="63"/>
      <c r="BT2615" s="63"/>
      <c r="BU2615" s="63"/>
      <c r="BV2615" s="63"/>
      <c r="BW2615" s="63"/>
      <c r="BX2615" s="63"/>
      <c r="BY2615" s="63"/>
      <c r="BZ2615" s="63"/>
      <c r="CA2615" s="63"/>
      <c r="CB2615" s="63"/>
      <c r="CC2615" s="63"/>
      <c r="CD2615" s="63"/>
      <c r="CE2615" s="63"/>
      <c r="CF2615" s="63"/>
      <c r="CG2615" s="63"/>
      <c r="CH2615" s="63"/>
      <c r="CI2615" s="63"/>
      <c r="CJ2615" s="63"/>
      <c r="CK2615" s="63"/>
      <c r="CL2615" s="63"/>
      <c r="CM2615" s="63"/>
      <c r="CN2615" s="63"/>
      <c r="CO2615" s="63"/>
      <c r="CP2615" s="63"/>
      <c r="CR2615" s="227"/>
      <c r="CS2615" s="74"/>
    </row>
    <row r="2616" spans="1:97" s="72" customFormat="1" ht="75.75" customHeight="1">
      <c r="A2616" s="63"/>
      <c r="B2616" s="63"/>
      <c r="C2616" s="63"/>
      <c r="D2616" s="63"/>
      <c r="E2616" s="63"/>
      <c r="F2616" s="63"/>
      <c r="G2616" s="63"/>
      <c r="H2616" s="63"/>
      <c r="I2616" s="63"/>
      <c r="J2616" s="63"/>
      <c r="K2616" s="63"/>
      <c r="L2616" s="63"/>
      <c r="M2616" s="63"/>
      <c r="N2616" s="63"/>
      <c r="O2616" s="63"/>
      <c r="P2616" s="63"/>
      <c r="Q2616" s="63"/>
      <c r="R2616" s="63"/>
      <c r="S2616" s="63"/>
      <c r="T2616" s="63"/>
      <c r="U2616" s="63"/>
      <c r="V2616" s="63"/>
      <c r="W2616" s="63"/>
      <c r="X2616" s="63"/>
      <c r="Y2616" s="63"/>
      <c r="Z2616" s="63"/>
      <c r="AA2616" s="63"/>
      <c r="AB2616" s="63"/>
      <c r="AC2616" s="63"/>
      <c r="AD2616" s="63"/>
      <c r="AE2616" s="63"/>
      <c r="AF2616" s="63"/>
      <c r="AG2616" s="63"/>
      <c r="AH2616" s="63"/>
      <c r="AI2616" s="63"/>
      <c r="AJ2616" s="63"/>
      <c r="AK2616" s="63"/>
      <c r="AL2616" s="63"/>
      <c r="AM2616" s="63"/>
      <c r="AN2616" s="63"/>
      <c r="AO2616" s="63"/>
      <c r="AP2616" s="63"/>
      <c r="AQ2616" s="63"/>
      <c r="AR2616" s="63"/>
      <c r="AS2616" s="63"/>
      <c r="AT2616" s="63"/>
      <c r="AU2616" s="63"/>
      <c r="AV2616" s="63"/>
      <c r="AW2616" s="63"/>
      <c r="AX2616" s="63"/>
      <c r="AY2616" s="63"/>
      <c r="AZ2616" s="63"/>
      <c r="BA2616" s="63"/>
      <c r="BB2616" s="63"/>
      <c r="BC2616" s="63"/>
      <c r="BD2616" s="63"/>
      <c r="BE2616" s="63"/>
      <c r="BF2616" s="63"/>
      <c r="BG2616" s="63"/>
      <c r="BH2616" s="63"/>
      <c r="BI2616" s="63"/>
      <c r="BJ2616" s="63"/>
      <c r="BK2616" s="63"/>
      <c r="BL2616" s="63"/>
      <c r="BM2616" s="63"/>
      <c r="BN2616" s="63"/>
      <c r="BO2616" s="63"/>
      <c r="BP2616" s="63"/>
      <c r="BQ2616" s="63"/>
      <c r="BR2616" s="63"/>
      <c r="BS2616" s="63"/>
      <c r="BT2616" s="63"/>
      <c r="BU2616" s="63"/>
      <c r="BV2616" s="63"/>
      <c r="BW2616" s="63"/>
      <c r="BX2616" s="63"/>
      <c r="BY2616" s="63"/>
      <c r="BZ2616" s="63"/>
      <c r="CA2616" s="63"/>
      <c r="CB2616" s="63"/>
      <c r="CC2616" s="63"/>
      <c r="CD2616" s="63"/>
      <c r="CE2616" s="63"/>
      <c r="CF2616" s="63"/>
      <c r="CG2616" s="63"/>
      <c r="CH2616" s="63"/>
      <c r="CI2616" s="63"/>
      <c r="CJ2616" s="63"/>
      <c r="CK2616" s="63"/>
      <c r="CL2616" s="63"/>
      <c r="CM2616" s="63"/>
      <c r="CN2616" s="63"/>
      <c r="CO2616" s="63"/>
      <c r="CP2616" s="63"/>
      <c r="CR2616" s="227"/>
      <c r="CS2616" s="74"/>
    </row>
    <row r="2617" spans="1:97" s="72" customFormat="1" ht="75.75" customHeight="1">
      <c r="A2617" s="63"/>
      <c r="B2617" s="63"/>
      <c r="C2617" s="63"/>
      <c r="D2617" s="63"/>
      <c r="E2617" s="63"/>
      <c r="F2617" s="63"/>
      <c r="G2617" s="63"/>
      <c r="H2617" s="63"/>
      <c r="I2617" s="63"/>
      <c r="J2617" s="63"/>
      <c r="K2617" s="63"/>
      <c r="L2617" s="63"/>
      <c r="M2617" s="63"/>
      <c r="N2617" s="63"/>
      <c r="O2617" s="63"/>
      <c r="P2617" s="63"/>
      <c r="Q2617" s="63"/>
      <c r="R2617" s="63"/>
      <c r="S2617" s="63"/>
      <c r="T2617" s="63"/>
      <c r="U2617" s="63"/>
      <c r="V2617" s="63"/>
      <c r="W2617" s="63"/>
      <c r="X2617" s="63"/>
      <c r="Y2617" s="63"/>
      <c r="Z2617" s="63"/>
      <c r="AA2617" s="63"/>
      <c r="AB2617" s="63"/>
      <c r="AC2617" s="63"/>
      <c r="AD2617" s="63"/>
      <c r="AE2617" s="63"/>
      <c r="AF2617" s="63"/>
      <c r="AG2617" s="63"/>
      <c r="AH2617" s="63"/>
      <c r="AI2617" s="63"/>
      <c r="AJ2617" s="63"/>
      <c r="AK2617" s="63"/>
      <c r="AL2617" s="63"/>
      <c r="AM2617" s="63"/>
      <c r="AN2617" s="63"/>
      <c r="AO2617" s="63"/>
      <c r="AP2617" s="63"/>
      <c r="AQ2617" s="63"/>
      <c r="AR2617" s="63"/>
      <c r="AS2617" s="63"/>
      <c r="AT2617" s="63"/>
      <c r="AU2617" s="63"/>
      <c r="AV2617" s="63"/>
      <c r="AW2617" s="63"/>
      <c r="AX2617" s="63"/>
      <c r="AY2617" s="63"/>
      <c r="AZ2617" s="63"/>
      <c r="BA2617" s="63"/>
      <c r="BB2617" s="63"/>
      <c r="BC2617" s="63"/>
      <c r="BD2617" s="63"/>
      <c r="BE2617" s="63"/>
      <c r="BF2617" s="63"/>
      <c r="BG2617" s="63"/>
      <c r="BH2617" s="63"/>
      <c r="BI2617" s="63"/>
      <c r="BJ2617" s="63"/>
      <c r="BK2617" s="63"/>
      <c r="BL2617" s="63"/>
      <c r="BM2617" s="63"/>
      <c r="BN2617" s="63"/>
      <c r="BO2617" s="63"/>
      <c r="BP2617" s="63"/>
      <c r="BQ2617" s="63"/>
      <c r="BR2617" s="63"/>
      <c r="BS2617" s="63"/>
      <c r="BT2617" s="63"/>
      <c r="BU2617" s="63"/>
      <c r="BV2617" s="63"/>
      <c r="BW2617" s="63"/>
      <c r="BX2617" s="63"/>
      <c r="BY2617" s="63"/>
      <c r="BZ2617" s="63"/>
      <c r="CA2617" s="63"/>
      <c r="CB2617" s="63"/>
      <c r="CC2617" s="63"/>
      <c r="CD2617" s="63"/>
      <c r="CE2617" s="63"/>
      <c r="CF2617" s="63"/>
      <c r="CG2617" s="63"/>
      <c r="CH2617" s="63"/>
      <c r="CI2617" s="63"/>
      <c r="CJ2617" s="63"/>
      <c r="CK2617" s="63"/>
      <c r="CL2617" s="63"/>
      <c r="CM2617" s="63"/>
      <c r="CN2617" s="63"/>
      <c r="CO2617" s="63"/>
      <c r="CP2617" s="63"/>
      <c r="CR2617" s="227"/>
      <c r="CS2617" s="74"/>
    </row>
    <row r="2618" spans="1:97" s="72" customFormat="1" ht="75.75" customHeight="1">
      <c r="A2618" s="63"/>
      <c r="B2618" s="63"/>
      <c r="C2618" s="63"/>
      <c r="D2618" s="63"/>
      <c r="E2618" s="63"/>
      <c r="F2618" s="63"/>
      <c r="G2618" s="63"/>
      <c r="H2618" s="63"/>
      <c r="I2618" s="63"/>
      <c r="J2618" s="63"/>
      <c r="K2618" s="63"/>
      <c r="L2618" s="63"/>
      <c r="M2618" s="63"/>
      <c r="N2618" s="63"/>
      <c r="O2618" s="63"/>
      <c r="P2618" s="63"/>
      <c r="Q2618" s="63"/>
      <c r="R2618" s="63"/>
      <c r="S2618" s="63"/>
      <c r="T2618" s="63"/>
      <c r="U2618" s="63"/>
      <c r="V2618" s="63"/>
      <c r="W2618" s="63"/>
      <c r="X2618" s="63"/>
      <c r="Y2618" s="63"/>
      <c r="Z2618" s="63"/>
      <c r="AA2618" s="63"/>
      <c r="AB2618" s="63"/>
      <c r="AC2618" s="63"/>
      <c r="AD2618" s="63"/>
      <c r="AE2618" s="63"/>
      <c r="AF2618" s="63"/>
      <c r="AG2618" s="63"/>
      <c r="AH2618" s="63"/>
      <c r="AI2618" s="63"/>
      <c r="AJ2618" s="63"/>
      <c r="AK2618" s="63"/>
      <c r="AL2618" s="63"/>
      <c r="AM2618" s="63"/>
      <c r="AN2618" s="63"/>
      <c r="AO2618" s="63"/>
      <c r="AP2618" s="63"/>
      <c r="AQ2618" s="63"/>
      <c r="AR2618" s="63"/>
      <c r="AS2618" s="63"/>
      <c r="AT2618" s="63"/>
      <c r="AU2618" s="63"/>
      <c r="AV2618" s="63"/>
      <c r="AW2618" s="63"/>
      <c r="AX2618" s="63"/>
      <c r="AY2618" s="63"/>
      <c r="AZ2618" s="63"/>
      <c r="BA2618" s="63"/>
      <c r="BB2618" s="63"/>
      <c r="BC2618" s="63"/>
      <c r="BD2618" s="63"/>
      <c r="BE2618" s="63"/>
      <c r="BF2618" s="63"/>
      <c r="BG2618" s="63"/>
      <c r="BH2618" s="63"/>
      <c r="BI2618" s="63"/>
      <c r="BJ2618" s="63"/>
      <c r="BK2618" s="63"/>
      <c r="BL2618" s="63"/>
      <c r="BM2618" s="63"/>
      <c r="BN2618" s="63"/>
      <c r="BO2618" s="63"/>
      <c r="BP2618" s="63"/>
      <c r="BQ2618" s="63"/>
      <c r="BR2618" s="63"/>
      <c r="BS2618" s="63"/>
      <c r="BT2618" s="63"/>
      <c r="BU2618" s="63"/>
      <c r="BV2618" s="63"/>
      <c r="BW2618" s="63"/>
      <c r="BX2618" s="63"/>
      <c r="BY2618" s="63"/>
      <c r="BZ2618" s="63"/>
      <c r="CA2618" s="63"/>
      <c r="CB2618" s="63"/>
      <c r="CC2618" s="63"/>
      <c r="CD2618" s="63"/>
      <c r="CE2618" s="63"/>
      <c r="CF2618" s="63"/>
      <c r="CG2618" s="63"/>
      <c r="CH2618" s="63"/>
      <c r="CI2618" s="63"/>
      <c r="CJ2618" s="63"/>
      <c r="CK2618" s="63"/>
      <c r="CL2618" s="63"/>
      <c r="CM2618" s="63"/>
      <c r="CN2618" s="63"/>
      <c r="CO2618" s="63"/>
      <c r="CP2618" s="63"/>
      <c r="CR2618" s="227"/>
      <c r="CS2618" s="74"/>
    </row>
    <row r="2619" spans="1:97" s="72" customFormat="1" ht="75.75" customHeight="1">
      <c r="A2619" s="63"/>
      <c r="B2619" s="63"/>
      <c r="C2619" s="63"/>
      <c r="D2619" s="63"/>
      <c r="E2619" s="63"/>
      <c r="F2619" s="63"/>
      <c r="G2619" s="63"/>
      <c r="H2619" s="63"/>
      <c r="I2619" s="63"/>
      <c r="J2619" s="63"/>
      <c r="K2619" s="63"/>
      <c r="L2619" s="63"/>
      <c r="M2619" s="63"/>
      <c r="N2619" s="63"/>
      <c r="O2619" s="63"/>
      <c r="P2619" s="63"/>
      <c r="Q2619" s="63"/>
      <c r="R2619" s="63"/>
      <c r="S2619" s="63"/>
      <c r="T2619" s="63"/>
      <c r="U2619" s="63"/>
      <c r="V2619" s="63"/>
      <c r="W2619" s="63"/>
      <c r="X2619" s="63"/>
      <c r="Y2619" s="63"/>
      <c r="Z2619" s="63"/>
      <c r="AA2619" s="63"/>
      <c r="AB2619" s="63"/>
      <c r="AC2619" s="63"/>
      <c r="AD2619" s="63"/>
      <c r="AE2619" s="63"/>
      <c r="AF2619" s="63"/>
      <c r="AG2619" s="63"/>
      <c r="AH2619" s="63"/>
      <c r="AI2619" s="63"/>
      <c r="AJ2619" s="63"/>
      <c r="AK2619" s="63"/>
      <c r="AL2619" s="63"/>
      <c r="AM2619" s="63"/>
      <c r="AN2619" s="63"/>
      <c r="AO2619" s="63"/>
      <c r="AP2619" s="63"/>
      <c r="AQ2619" s="63"/>
      <c r="AR2619" s="63"/>
      <c r="AS2619" s="63"/>
      <c r="AT2619" s="63"/>
      <c r="AU2619" s="63"/>
      <c r="AV2619" s="63"/>
      <c r="AW2619" s="63"/>
      <c r="AX2619" s="63"/>
      <c r="AY2619" s="63"/>
      <c r="AZ2619" s="63"/>
      <c r="BA2619" s="63"/>
      <c r="BB2619" s="63"/>
      <c r="BC2619" s="63"/>
      <c r="BD2619" s="63"/>
      <c r="BE2619" s="63"/>
      <c r="BF2619" s="63"/>
      <c r="BG2619" s="63"/>
      <c r="BH2619" s="63"/>
      <c r="BI2619" s="63"/>
      <c r="BJ2619" s="63"/>
      <c r="BK2619" s="63"/>
      <c r="BL2619" s="63"/>
      <c r="BM2619" s="63"/>
      <c r="BN2619" s="63"/>
      <c r="BO2619" s="63"/>
      <c r="BP2619" s="63"/>
      <c r="BQ2619" s="63"/>
      <c r="BR2619" s="63"/>
      <c r="BS2619" s="63"/>
      <c r="BT2619" s="63"/>
      <c r="BU2619" s="63"/>
      <c r="BV2619" s="63"/>
      <c r="BW2619" s="63"/>
      <c r="BX2619" s="63"/>
      <c r="BY2619" s="63"/>
      <c r="BZ2619" s="63"/>
      <c r="CA2619" s="63"/>
      <c r="CB2619" s="63"/>
      <c r="CC2619" s="63"/>
      <c r="CD2619" s="63"/>
      <c r="CE2619" s="63"/>
      <c r="CF2619" s="63"/>
      <c r="CG2619" s="63"/>
      <c r="CH2619" s="63"/>
      <c r="CI2619" s="63"/>
      <c r="CJ2619" s="63"/>
      <c r="CK2619" s="63"/>
      <c r="CL2619" s="63"/>
      <c r="CM2619" s="63"/>
      <c r="CN2619" s="63"/>
      <c r="CO2619" s="63"/>
      <c r="CP2619" s="63"/>
      <c r="CR2619" s="227"/>
      <c r="CS2619" s="74"/>
    </row>
    <row r="2620" spans="1:97" s="72" customFormat="1" ht="75.75" customHeight="1">
      <c r="A2620" s="63"/>
      <c r="B2620" s="63"/>
      <c r="C2620" s="63"/>
      <c r="D2620" s="63"/>
      <c r="E2620" s="63"/>
      <c r="F2620" s="63"/>
      <c r="G2620" s="63"/>
      <c r="H2620" s="63"/>
      <c r="I2620" s="63"/>
      <c r="J2620" s="63"/>
      <c r="K2620" s="63"/>
      <c r="L2620" s="63"/>
      <c r="M2620" s="63"/>
      <c r="N2620" s="63"/>
      <c r="O2620" s="63"/>
      <c r="P2620" s="63"/>
      <c r="Q2620" s="63"/>
      <c r="R2620" s="63"/>
      <c r="S2620" s="63"/>
      <c r="T2620" s="63"/>
      <c r="U2620" s="63"/>
      <c r="V2620" s="63"/>
      <c r="W2620" s="63"/>
      <c r="X2620" s="63"/>
      <c r="Y2620" s="63"/>
      <c r="Z2620" s="63"/>
      <c r="AA2620" s="63"/>
      <c r="AB2620" s="63"/>
      <c r="AC2620" s="63"/>
      <c r="AD2620" s="63"/>
      <c r="AE2620" s="63"/>
      <c r="AF2620" s="63"/>
      <c r="AG2620" s="63"/>
      <c r="AH2620" s="63"/>
      <c r="AI2620" s="63"/>
      <c r="AJ2620" s="63"/>
      <c r="AK2620" s="63"/>
      <c r="AL2620" s="63"/>
      <c r="AM2620" s="63"/>
      <c r="AN2620" s="63"/>
      <c r="AO2620" s="63"/>
      <c r="AP2620" s="63"/>
      <c r="AQ2620" s="63"/>
      <c r="AR2620" s="63"/>
      <c r="AS2620" s="63"/>
      <c r="AT2620" s="63"/>
      <c r="AU2620" s="63"/>
      <c r="AV2620" s="63"/>
      <c r="AW2620" s="63"/>
      <c r="AX2620" s="63"/>
      <c r="AY2620" s="63"/>
      <c r="AZ2620" s="63"/>
      <c r="BA2620" s="63"/>
      <c r="BB2620" s="63"/>
      <c r="BC2620" s="63"/>
      <c r="BD2620" s="63"/>
      <c r="BE2620" s="63"/>
      <c r="BF2620" s="63"/>
      <c r="BG2620" s="63"/>
      <c r="BH2620" s="63"/>
      <c r="BI2620" s="63"/>
      <c r="BJ2620" s="63"/>
      <c r="BK2620" s="63"/>
      <c r="BL2620" s="63"/>
      <c r="BM2620" s="63"/>
      <c r="BN2620" s="63"/>
      <c r="BO2620" s="63"/>
      <c r="BP2620" s="63"/>
      <c r="BQ2620" s="63"/>
      <c r="BR2620" s="63"/>
      <c r="BS2620" s="63"/>
      <c r="BT2620" s="63"/>
      <c r="BU2620" s="63"/>
      <c r="BV2620" s="63"/>
      <c r="BW2620" s="63"/>
      <c r="BX2620" s="63"/>
      <c r="BY2620" s="63"/>
      <c r="BZ2620" s="63"/>
      <c r="CA2620" s="63"/>
      <c r="CB2620" s="63"/>
      <c r="CC2620" s="63"/>
      <c r="CD2620" s="63"/>
      <c r="CE2620" s="63"/>
      <c r="CF2620" s="63"/>
      <c r="CG2620" s="63"/>
      <c r="CH2620" s="63"/>
      <c r="CI2620" s="63"/>
      <c r="CJ2620" s="63"/>
      <c r="CK2620" s="63"/>
      <c r="CL2620" s="63"/>
      <c r="CM2620" s="63"/>
      <c r="CN2620" s="63"/>
      <c r="CO2620" s="63"/>
      <c r="CP2620" s="63"/>
      <c r="CR2620" s="227"/>
      <c r="CS2620" s="74"/>
    </row>
    <row r="2621" spans="1:97" s="72" customFormat="1" ht="75.75" customHeight="1">
      <c r="A2621" s="63"/>
      <c r="B2621" s="63"/>
      <c r="C2621" s="63"/>
      <c r="D2621" s="63"/>
      <c r="E2621" s="63"/>
      <c r="F2621" s="63"/>
      <c r="G2621" s="63"/>
      <c r="H2621" s="63"/>
      <c r="I2621" s="63"/>
      <c r="J2621" s="63"/>
      <c r="K2621" s="63"/>
      <c r="L2621" s="63"/>
      <c r="M2621" s="63"/>
      <c r="N2621" s="63"/>
      <c r="O2621" s="63"/>
      <c r="P2621" s="63"/>
      <c r="Q2621" s="63"/>
      <c r="R2621" s="63"/>
      <c r="S2621" s="63"/>
      <c r="T2621" s="63"/>
      <c r="U2621" s="63"/>
      <c r="V2621" s="63"/>
      <c r="W2621" s="63"/>
      <c r="X2621" s="63"/>
      <c r="Y2621" s="63"/>
      <c r="Z2621" s="63"/>
      <c r="AA2621" s="63"/>
      <c r="AB2621" s="63"/>
      <c r="AC2621" s="63"/>
      <c r="AD2621" s="63"/>
      <c r="AE2621" s="63"/>
      <c r="AF2621" s="63"/>
      <c r="AG2621" s="63"/>
      <c r="AH2621" s="63"/>
      <c r="AI2621" s="63"/>
      <c r="AJ2621" s="63"/>
      <c r="AK2621" s="63"/>
      <c r="AL2621" s="63"/>
      <c r="AM2621" s="63"/>
      <c r="AN2621" s="63"/>
      <c r="AO2621" s="63"/>
      <c r="AP2621" s="63"/>
      <c r="AQ2621" s="63"/>
      <c r="AR2621" s="63"/>
      <c r="AS2621" s="63"/>
      <c r="AT2621" s="63"/>
      <c r="AU2621" s="63"/>
      <c r="AV2621" s="63"/>
      <c r="AW2621" s="63"/>
      <c r="AX2621" s="63"/>
      <c r="AY2621" s="63"/>
      <c r="AZ2621" s="63"/>
      <c r="BA2621" s="63"/>
      <c r="BB2621" s="63"/>
      <c r="BC2621" s="63"/>
      <c r="BD2621" s="63"/>
      <c r="BE2621" s="63"/>
      <c r="BF2621" s="63"/>
      <c r="BG2621" s="63"/>
      <c r="BH2621" s="63"/>
      <c r="BI2621" s="63"/>
      <c r="BJ2621" s="63"/>
      <c r="BK2621" s="63"/>
      <c r="BL2621" s="63"/>
      <c r="BM2621" s="63"/>
      <c r="BN2621" s="63"/>
      <c r="BO2621" s="63"/>
      <c r="BP2621" s="63"/>
      <c r="BQ2621" s="63"/>
      <c r="BR2621" s="63"/>
      <c r="BS2621" s="63"/>
      <c r="BT2621" s="63"/>
      <c r="BU2621" s="63"/>
      <c r="BV2621" s="63"/>
      <c r="BW2621" s="63"/>
      <c r="BX2621" s="63"/>
      <c r="BY2621" s="63"/>
      <c r="BZ2621" s="63"/>
      <c r="CA2621" s="63"/>
      <c r="CB2621" s="63"/>
      <c r="CC2621" s="63"/>
      <c r="CD2621" s="63"/>
      <c r="CE2621" s="63"/>
      <c r="CF2621" s="63"/>
      <c r="CG2621" s="63"/>
      <c r="CH2621" s="63"/>
      <c r="CI2621" s="63"/>
      <c r="CJ2621" s="63"/>
      <c r="CK2621" s="63"/>
      <c r="CL2621" s="63"/>
      <c r="CM2621" s="63"/>
      <c r="CN2621" s="63"/>
      <c r="CO2621" s="63"/>
      <c r="CP2621" s="63"/>
      <c r="CR2621" s="227"/>
      <c r="CS2621" s="74"/>
    </row>
    <row r="2622" spans="1:97" s="72" customFormat="1" ht="75.75" customHeight="1">
      <c r="A2622" s="63"/>
      <c r="B2622" s="63"/>
      <c r="C2622" s="63"/>
      <c r="D2622" s="63"/>
      <c r="E2622" s="63"/>
      <c r="F2622" s="63"/>
      <c r="G2622" s="63"/>
      <c r="H2622" s="63"/>
      <c r="I2622" s="63"/>
      <c r="J2622" s="63"/>
      <c r="K2622" s="63"/>
      <c r="L2622" s="63"/>
      <c r="M2622" s="63"/>
      <c r="N2622" s="63"/>
      <c r="O2622" s="63"/>
      <c r="P2622" s="63"/>
      <c r="Q2622" s="63"/>
      <c r="R2622" s="63"/>
      <c r="S2622" s="63"/>
      <c r="T2622" s="63"/>
      <c r="U2622" s="63"/>
      <c r="V2622" s="63"/>
      <c r="W2622" s="63"/>
      <c r="X2622" s="63"/>
      <c r="Y2622" s="63"/>
      <c r="Z2622" s="63"/>
      <c r="AA2622" s="63"/>
      <c r="AB2622" s="63"/>
      <c r="AC2622" s="63"/>
      <c r="AD2622" s="63"/>
      <c r="AE2622" s="63"/>
      <c r="AF2622" s="63"/>
      <c r="AG2622" s="63"/>
      <c r="AH2622" s="63"/>
      <c r="AI2622" s="63"/>
      <c r="AJ2622" s="63"/>
      <c r="AK2622" s="63"/>
      <c r="AL2622" s="63"/>
      <c r="AM2622" s="63"/>
      <c r="AN2622" s="63"/>
      <c r="AO2622" s="63"/>
      <c r="AP2622" s="63"/>
      <c r="AQ2622" s="63"/>
      <c r="AR2622" s="63"/>
      <c r="AS2622" s="63"/>
      <c r="AT2622" s="63"/>
      <c r="AU2622" s="63"/>
      <c r="AV2622" s="63"/>
      <c r="AW2622" s="63"/>
      <c r="AX2622" s="63"/>
      <c r="AY2622" s="63"/>
      <c r="AZ2622" s="63"/>
      <c r="BA2622" s="63"/>
      <c r="BB2622" s="63"/>
      <c r="BC2622" s="63"/>
      <c r="BD2622" s="63"/>
      <c r="BE2622" s="63"/>
      <c r="BF2622" s="63"/>
      <c r="BG2622" s="63"/>
      <c r="BH2622" s="63"/>
      <c r="BI2622" s="63"/>
      <c r="BJ2622" s="63"/>
      <c r="BK2622" s="63"/>
      <c r="BL2622" s="63"/>
      <c r="BM2622" s="63"/>
      <c r="BN2622" s="63"/>
      <c r="BO2622" s="63"/>
      <c r="BP2622" s="63"/>
      <c r="BQ2622" s="63"/>
      <c r="BR2622" s="63"/>
      <c r="BS2622" s="63"/>
      <c r="BT2622" s="63"/>
      <c r="BU2622" s="63"/>
      <c r="BV2622" s="63"/>
      <c r="BW2622" s="63"/>
      <c r="BX2622" s="63"/>
      <c r="BY2622" s="63"/>
      <c r="BZ2622" s="63"/>
      <c r="CA2622" s="63"/>
      <c r="CB2622" s="63"/>
      <c r="CC2622" s="63"/>
      <c r="CD2622" s="63"/>
      <c r="CE2622" s="63"/>
      <c r="CF2622" s="63"/>
      <c r="CG2622" s="63"/>
      <c r="CH2622" s="63"/>
      <c r="CI2622" s="63"/>
      <c r="CJ2622" s="63"/>
      <c r="CK2622" s="63"/>
      <c r="CL2622" s="63"/>
      <c r="CM2622" s="63"/>
      <c r="CN2622" s="63"/>
      <c r="CO2622" s="63"/>
      <c r="CP2622" s="63"/>
      <c r="CR2622" s="227"/>
      <c r="CS2622" s="74"/>
    </row>
    <row r="2623" spans="1:97" s="72" customFormat="1" ht="75.75" customHeight="1">
      <c r="A2623" s="63"/>
      <c r="B2623" s="63"/>
      <c r="C2623" s="63"/>
      <c r="D2623" s="63"/>
      <c r="E2623" s="63"/>
      <c r="F2623" s="63"/>
      <c r="G2623" s="63"/>
      <c r="H2623" s="63"/>
      <c r="I2623" s="63"/>
      <c r="J2623" s="63"/>
      <c r="K2623" s="63"/>
      <c r="L2623" s="63"/>
      <c r="M2623" s="63"/>
      <c r="N2623" s="63"/>
      <c r="O2623" s="63"/>
      <c r="P2623" s="63"/>
      <c r="Q2623" s="63"/>
      <c r="R2623" s="63"/>
      <c r="S2623" s="63"/>
      <c r="T2623" s="63"/>
      <c r="U2623" s="63"/>
      <c r="V2623" s="63"/>
      <c r="W2623" s="63"/>
      <c r="X2623" s="63"/>
      <c r="Y2623" s="63"/>
      <c r="Z2623" s="63"/>
      <c r="AA2623" s="63"/>
      <c r="AB2623" s="63"/>
      <c r="AC2623" s="63"/>
      <c r="AD2623" s="63"/>
      <c r="AE2623" s="63"/>
      <c r="AF2623" s="63"/>
      <c r="AG2623" s="63"/>
      <c r="AH2623" s="63"/>
      <c r="AI2623" s="63"/>
      <c r="AJ2623" s="63"/>
      <c r="AK2623" s="63"/>
      <c r="AL2623" s="63"/>
      <c r="AM2623" s="63"/>
      <c r="AN2623" s="63"/>
      <c r="AO2623" s="63"/>
      <c r="AP2623" s="63"/>
      <c r="AQ2623" s="63"/>
      <c r="AR2623" s="63"/>
      <c r="AS2623" s="63"/>
      <c r="AT2623" s="63"/>
      <c r="AU2623" s="63"/>
      <c r="AV2623" s="63"/>
      <c r="AW2623" s="63"/>
      <c r="AX2623" s="63"/>
      <c r="AY2623" s="63"/>
      <c r="AZ2623" s="63"/>
      <c r="BA2623" s="63"/>
      <c r="BB2623" s="63"/>
      <c r="BC2623" s="63"/>
      <c r="BD2623" s="63"/>
      <c r="BE2623" s="63"/>
      <c r="BF2623" s="63"/>
      <c r="BG2623" s="63"/>
      <c r="BH2623" s="63"/>
      <c r="BI2623" s="63"/>
      <c r="BJ2623" s="63"/>
      <c r="BK2623" s="63"/>
      <c r="BL2623" s="63"/>
      <c r="BM2623" s="63"/>
      <c r="BN2623" s="63"/>
      <c r="BO2623" s="63"/>
      <c r="BP2623" s="63"/>
      <c r="BQ2623" s="63"/>
      <c r="BR2623" s="63"/>
      <c r="BS2623" s="63"/>
      <c r="BT2623" s="63"/>
      <c r="BU2623" s="63"/>
      <c r="BV2623" s="63"/>
      <c r="BW2623" s="63"/>
      <c r="BX2623" s="63"/>
      <c r="BY2623" s="63"/>
      <c r="BZ2623" s="63"/>
      <c r="CA2623" s="63"/>
      <c r="CB2623" s="63"/>
      <c r="CC2623" s="63"/>
      <c r="CD2623" s="63"/>
      <c r="CE2623" s="63"/>
      <c r="CF2623" s="63"/>
      <c r="CG2623" s="63"/>
      <c r="CH2623" s="63"/>
      <c r="CI2623" s="63"/>
      <c r="CJ2623" s="63"/>
      <c r="CK2623" s="63"/>
      <c r="CL2623" s="63"/>
      <c r="CM2623" s="63"/>
      <c r="CN2623" s="63"/>
      <c r="CO2623" s="63"/>
      <c r="CP2623" s="63"/>
      <c r="CR2623" s="227"/>
      <c r="CS2623" s="74"/>
    </row>
    <row r="2624" spans="1:97" s="72" customFormat="1" ht="75.75" customHeight="1">
      <c r="A2624" s="63"/>
      <c r="B2624" s="63"/>
      <c r="C2624" s="63"/>
      <c r="D2624" s="63"/>
      <c r="E2624" s="63"/>
      <c r="F2624" s="63"/>
      <c r="G2624" s="63"/>
      <c r="H2624" s="63"/>
      <c r="I2624" s="63"/>
      <c r="J2624" s="63"/>
      <c r="K2624" s="63"/>
      <c r="L2624" s="63"/>
      <c r="M2624" s="63"/>
      <c r="N2624" s="63"/>
      <c r="O2624" s="63"/>
      <c r="P2624" s="63"/>
      <c r="Q2624" s="63"/>
      <c r="R2624" s="63"/>
      <c r="S2624" s="63"/>
      <c r="T2624" s="63"/>
      <c r="U2624" s="63"/>
      <c r="V2624" s="63"/>
      <c r="W2624" s="63"/>
      <c r="X2624" s="63"/>
      <c r="Y2624" s="63"/>
      <c r="Z2624" s="63"/>
      <c r="AA2624" s="63"/>
      <c r="AB2624" s="63"/>
      <c r="AC2624" s="63"/>
      <c r="AD2624" s="63"/>
      <c r="AE2624" s="63"/>
      <c r="AF2624" s="63"/>
      <c r="AG2624" s="63"/>
      <c r="AH2624" s="63"/>
      <c r="AI2624" s="63"/>
      <c r="AJ2624" s="63"/>
      <c r="AK2624" s="63"/>
      <c r="AL2624" s="63"/>
      <c r="AM2624" s="63"/>
      <c r="AN2624" s="63"/>
      <c r="AO2624" s="63"/>
      <c r="AP2624" s="63"/>
      <c r="AQ2624" s="63"/>
      <c r="AR2624" s="63"/>
      <c r="AS2624" s="63"/>
      <c r="AT2624" s="63"/>
      <c r="AU2624" s="63"/>
      <c r="AV2624" s="63"/>
      <c r="AW2624" s="63"/>
      <c r="AX2624" s="63"/>
      <c r="AY2624" s="63"/>
      <c r="AZ2624" s="63"/>
      <c r="BA2624" s="63"/>
      <c r="BB2624" s="63"/>
      <c r="BC2624" s="63"/>
      <c r="BD2624" s="63"/>
      <c r="BE2624" s="63"/>
      <c r="BF2624" s="63"/>
      <c r="BG2624" s="63"/>
      <c r="BH2624" s="63"/>
      <c r="BI2624" s="63"/>
      <c r="BJ2624" s="63"/>
      <c r="BK2624" s="63"/>
      <c r="BL2624" s="63"/>
      <c r="BM2624" s="63"/>
      <c r="BN2624" s="63"/>
      <c r="BO2624" s="63"/>
      <c r="BP2624" s="63"/>
      <c r="BQ2624" s="63"/>
      <c r="BR2624" s="63"/>
      <c r="BS2624" s="63"/>
      <c r="BT2624" s="63"/>
      <c r="BU2624" s="63"/>
      <c r="BV2624" s="63"/>
      <c r="BW2624" s="63"/>
      <c r="BX2624" s="63"/>
      <c r="BY2624" s="63"/>
      <c r="BZ2624" s="63"/>
      <c r="CA2624" s="63"/>
      <c r="CB2624" s="63"/>
      <c r="CC2624" s="63"/>
      <c r="CD2624" s="63"/>
      <c r="CE2624" s="63"/>
      <c r="CF2624" s="63"/>
      <c r="CG2624" s="63"/>
      <c r="CH2624" s="63"/>
      <c r="CI2624" s="63"/>
      <c r="CJ2624" s="63"/>
      <c r="CK2624" s="63"/>
      <c r="CL2624" s="63"/>
      <c r="CM2624" s="63"/>
      <c r="CN2624" s="63"/>
      <c r="CO2624" s="63"/>
      <c r="CP2624" s="63"/>
      <c r="CR2624" s="227"/>
      <c r="CS2624" s="74"/>
    </row>
    <row r="2625" spans="1:97" s="72" customFormat="1" ht="75.75" customHeight="1">
      <c r="A2625" s="63"/>
      <c r="B2625" s="63"/>
      <c r="C2625" s="63"/>
      <c r="D2625" s="63"/>
      <c r="E2625" s="63"/>
      <c r="F2625" s="63"/>
      <c r="G2625" s="63"/>
      <c r="H2625" s="63"/>
      <c r="I2625" s="63"/>
      <c r="J2625" s="63"/>
      <c r="K2625" s="63"/>
      <c r="L2625" s="63"/>
      <c r="M2625" s="63"/>
      <c r="N2625" s="63"/>
      <c r="O2625" s="63"/>
      <c r="P2625" s="63"/>
      <c r="Q2625" s="63"/>
      <c r="R2625" s="63"/>
      <c r="S2625" s="63"/>
      <c r="T2625" s="63"/>
      <c r="U2625" s="63"/>
      <c r="V2625" s="63"/>
      <c r="W2625" s="63"/>
      <c r="X2625" s="63"/>
      <c r="Y2625" s="63"/>
      <c r="Z2625" s="63"/>
      <c r="AA2625" s="63"/>
      <c r="AB2625" s="63"/>
      <c r="AC2625" s="63"/>
      <c r="AD2625" s="63"/>
      <c r="AE2625" s="63"/>
      <c r="AF2625" s="63"/>
      <c r="AG2625" s="63"/>
      <c r="AH2625" s="63"/>
      <c r="AI2625" s="63"/>
      <c r="AJ2625" s="63"/>
      <c r="AK2625" s="63"/>
      <c r="AL2625" s="63"/>
      <c r="AM2625" s="63"/>
      <c r="AN2625" s="63"/>
      <c r="AO2625" s="63"/>
      <c r="AP2625" s="63"/>
      <c r="AQ2625" s="63"/>
      <c r="AR2625" s="63"/>
      <c r="AS2625" s="63"/>
      <c r="AT2625" s="63"/>
      <c r="AU2625" s="63"/>
      <c r="AV2625" s="63"/>
      <c r="AW2625" s="63"/>
      <c r="AX2625" s="63"/>
      <c r="AY2625" s="63"/>
      <c r="AZ2625" s="63"/>
      <c r="BA2625" s="63"/>
      <c r="BB2625" s="63"/>
      <c r="BC2625" s="63"/>
      <c r="BD2625" s="63"/>
      <c r="BE2625" s="63"/>
      <c r="BF2625" s="63"/>
      <c r="BG2625" s="63"/>
      <c r="BH2625" s="63"/>
      <c r="BI2625" s="63"/>
      <c r="BJ2625" s="63"/>
      <c r="BK2625" s="63"/>
      <c r="BL2625" s="63"/>
      <c r="BM2625" s="63"/>
      <c r="BN2625" s="63"/>
      <c r="BO2625" s="63"/>
      <c r="BP2625" s="63"/>
      <c r="BQ2625" s="63"/>
      <c r="BR2625" s="63"/>
      <c r="BS2625" s="63"/>
      <c r="BT2625" s="63"/>
      <c r="BU2625" s="63"/>
      <c r="BV2625" s="63"/>
      <c r="BW2625" s="63"/>
      <c r="BX2625" s="63"/>
      <c r="BY2625" s="63"/>
      <c r="BZ2625" s="63"/>
      <c r="CA2625" s="63"/>
      <c r="CB2625" s="63"/>
      <c r="CC2625" s="63"/>
      <c r="CD2625" s="63"/>
      <c r="CE2625" s="63"/>
      <c r="CF2625" s="63"/>
      <c r="CG2625" s="63"/>
      <c r="CH2625" s="63"/>
      <c r="CI2625" s="63"/>
      <c r="CJ2625" s="63"/>
      <c r="CK2625" s="63"/>
      <c r="CL2625" s="63"/>
      <c r="CM2625" s="63"/>
      <c r="CN2625" s="63"/>
      <c r="CO2625" s="63"/>
      <c r="CP2625" s="63"/>
      <c r="CR2625" s="227"/>
      <c r="CS2625" s="74"/>
    </row>
    <row r="2626" spans="1:97" s="72" customFormat="1" ht="75.75" customHeight="1">
      <c r="A2626" s="63"/>
      <c r="B2626" s="63"/>
      <c r="C2626" s="63"/>
      <c r="D2626" s="63"/>
      <c r="E2626" s="63"/>
      <c r="F2626" s="63"/>
      <c r="G2626" s="63"/>
      <c r="H2626" s="63"/>
      <c r="I2626" s="63"/>
      <c r="J2626" s="63"/>
      <c r="K2626" s="63"/>
      <c r="L2626" s="63"/>
      <c r="M2626" s="63"/>
      <c r="N2626" s="63"/>
      <c r="O2626" s="63"/>
      <c r="P2626" s="63"/>
      <c r="Q2626" s="63"/>
      <c r="R2626" s="63"/>
      <c r="S2626" s="63"/>
      <c r="T2626" s="63"/>
      <c r="U2626" s="63"/>
      <c r="V2626" s="63"/>
      <c r="W2626" s="63"/>
      <c r="X2626" s="63"/>
      <c r="Y2626" s="63"/>
      <c r="Z2626" s="63"/>
      <c r="AA2626" s="63"/>
      <c r="AB2626" s="63"/>
      <c r="AC2626" s="63"/>
      <c r="AD2626" s="63"/>
      <c r="AE2626" s="63"/>
      <c r="AF2626" s="63"/>
      <c r="AG2626" s="63"/>
      <c r="AH2626" s="63"/>
      <c r="AI2626" s="63"/>
      <c r="AJ2626" s="63"/>
      <c r="AK2626" s="63"/>
      <c r="AL2626" s="63"/>
      <c r="AM2626" s="63"/>
      <c r="AN2626" s="63"/>
      <c r="AO2626" s="63"/>
      <c r="AP2626" s="63"/>
      <c r="AQ2626" s="63"/>
      <c r="AR2626" s="63"/>
      <c r="AS2626" s="63"/>
      <c r="AT2626" s="63"/>
      <c r="AU2626" s="63"/>
      <c r="AV2626" s="63"/>
      <c r="AW2626" s="63"/>
      <c r="AX2626" s="63"/>
      <c r="AY2626" s="63"/>
      <c r="AZ2626" s="63"/>
      <c r="BA2626" s="63"/>
      <c r="BB2626" s="63"/>
      <c r="BC2626" s="63"/>
      <c r="BD2626" s="63"/>
      <c r="BE2626" s="63"/>
      <c r="BF2626" s="63"/>
      <c r="BG2626" s="63"/>
      <c r="BH2626" s="63"/>
      <c r="BI2626" s="63"/>
      <c r="BJ2626" s="63"/>
      <c r="BK2626" s="63"/>
      <c r="BL2626" s="63"/>
      <c r="BM2626" s="63"/>
      <c r="BN2626" s="63"/>
      <c r="BO2626" s="63"/>
      <c r="BP2626" s="63"/>
      <c r="BQ2626" s="63"/>
      <c r="BR2626" s="63"/>
      <c r="BS2626" s="63"/>
      <c r="BT2626" s="63"/>
      <c r="BU2626" s="63"/>
      <c r="BV2626" s="63"/>
      <c r="BW2626" s="63"/>
      <c r="BX2626" s="63"/>
      <c r="BY2626" s="63"/>
      <c r="BZ2626" s="63"/>
      <c r="CA2626" s="63"/>
      <c r="CB2626" s="63"/>
      <c r="CC2626" s="63"/>
      <c r="CD2626" s="63"/>
      <c r="CE2626" s="63"/>
      <c r="CF2626" s="63"/>
      <c r="CG2626" s="63"/>
      <c r="CH2626" s="63"/>
      <c r="CI2626" s="63"/>
      <c r="CJ2626" s="63"/>
      <c r="CK2626" s="63"/>
      <c r="CL2626" s="63"/>
      <c r="CM2626" s="63"/>
      <c r="CN2626" s="63"/>
      <c r="CO2626" s="63"/>
      <c r="CP2626" s="63"/>
      <c r="CR2626" s="227"/>
      <c r="CS2626" s="74"/>
    </row>
    <row r="2627" spans="1:97" s="72" customFormat="1" ht="75.75" customHeight="1">
      <c r="A2627" s="63"/>
      <c r="B2627" s="63"/>
      <c r="C2627" s="63"/>
      <c r="D2627" s="63"/>
      <c r="E2627" s="63"/>
      <c r="F2627" s="63"/>
      <c r="G2627" s="63"/>
      <c r="H2627" s="63"/>
      <c r="I2627" s="63"/>
      <c r="J2627" s="63"/>
      <c r="K2627" s="63"/>
      <c r="L2627" s="63"/>
      <c r="M2627" s="63"/>
      <c r="N2627" s="63"/>
      <c r="O2627" s="63"/>
      <c r="P2627" s="63"/>
      <c r="Q2627" s="63"/>
      <c r="R2627" s="63"/>
      <c r="S2627" s="63"/>
      <c r="T2627" s="63"/>
      <c r="U2627" s="63"/>
      <c r="V2627" s="63"/>
      <c r="W2627" s="63"/>
      <c r="X2627" s="63"/>
      <c r="Y2627" s="63"/>
      <c r="Z2627" s="63"/>
      <c r="AA2627" s="63"/>
      <c r="AB2627" s="63"/>
      <c r="AC2627" s="63"/>
      <c r="AD2627" s="63"/>
      <c r="AE2627" s="63"/>
      <c r="AF2627" s="63"/>
      <c r="AG2627" s="63"/>
      <c r="AH2627" s="63"/>
      <c r="AI2627" s="63"/>
      <c r="AJ2627" s="63"/>
      <c r="AK2627" s="63"/>
      <c r="AL2627" s="63"/>
      <c r="AM2627" s="63"/>
      <c r="AN2627" s="63"/>
      <c r="AO2627" s="63"/>
      <c r="AP2627" s="63"/>
      <c r="AQ2627" s="63"/>
      <c r="AR2627" s="63"/>
      <c r="AS2627" s="63"/>
      <c r="AT2627" s="63"/>
      <c r="AU2627" s="63"/>
      <c r="AV2627" s="63"/>
      <c r="AW2627" s="63"/>
      <c r="AX2627" s="63"/>
      <c r="AY2627" s="63"/>
      <c r="AZ2627" s="63"/>
      <c r="BA2627" s="63"/>
      <c r="BB2627" s="63"/>
      <c r="BC2627" s="63"/>
      <c r="BD2627" s="63"/>
      <c r="BE2627" s="63"/>
      <c r="BF2627" s="63"/>
      <c r="BG2627" s="63"/>
      <c r="BH2627" s="63"/>
      <c r="BI2627" s="63"/>
      <c r="BJ2627" s="63"/>
      <c r="BK2627" s="63"/>
      <c r="BL2627" s="63"/>
      <c r="BM2627" s="63"/>
      <c r="BN2627" s="63"/>
      <c r="BO2627" s="63"/>
      <c r="BP2627" s="63"/>
      <c r="BQ2627" s="63"/>
      <c r="BR2627" s="63"/>
      <c r="BS2627" s="63"/>
      <c r="BT2627" s="63"/>
      <c r="BU2627" s="63"/>
      <c r="BV2627" s="63"/>
      <c r="BW2627" s="63"/>
      <c r="BX2627" s="63"/>
      <c r="BY2627" s="63"/>
      <c r="BZ2627" s="63"/>
      <c r="CA2627" s="63"/>
      <c r="CB2627" s="63"/>
      <c r="CC2627" s="63"/>
      <c r="CD2627" s="63"/>
      <c r="CE2627" s="63"/>
      <c r="CF2627" s="63"/>
      <c r="CG2627" s="63"/>
      <c r="CH2627" s="63"/>
      <c r="CI2627" s="63"/>
      <c r="CJ2627" s="63"/>
      <c r="CK2627" s="63"/>
      <c r="CL2627" s="63"/>
      <c r="CM2627" s="63"/>
      <c r="CN2627" s="63"/>
      <c r="CO2627" s="63"/>
      <c r="CP2627" s="63"/>
      <c r="CR2627" s="227"/>
      <c r="CS2627" s="74"/>
    </row>
    <row r="2628" spans="1:97" s="72" customFormat="1" ht="75.75" customHeight="1">
      <c r="A2628" s="63"/>
      <c r="B2628" s="63"/>
      <c r="C2628" s="63"/>
      <c r="D2628" s="63"/>
      <c r="E2628" s="63"/>
      <c r="F2628" s="63"/>
      <c r="G2628" s="63"/>
      <c r="H2628" s="63"/>
      <c r="I2628" s="63"/>
      <c r="J2628" s="63"/>
      <c r="K2628" s="63"/>
      <c r="L2628" s="63"/>
      <c r="M2628" s="63"/>
      <c r="N2628" s="63"/>
      <c r="O2628" s="63"/>
      <c r="P2628" s="63"/>
      <c r="Q2628" s="63"/>
      <c r="R2628" s="63"/>
      <c r="S2628" s="63"/>
      <c r="T2628" s="63"/>
      <c r="U2628" s="63"/>
      <c r="V2628" s="63"/>
      <c r="W2628" s="63"/>
      <c r="X2628" s="63"/>
      <c r="Y2628" s="63"/>
      <c r="Z2628" s="63"/>
      <c r="AA2628" s="63"/>
      <c r="AB2628" s="63"/>
      <c r="AC2628" s="63"/>
      <c r="AD2628" s="63"/>
      <c r="AE2628" s="63"/>
      <c r="AF2628" s="63"/>
      <c r="AG2628" s="63"/>
      <c r="AH2628" s="63"/>
      <c r="AI2628" s="63"/>
      <c r="AJ2628" s="63"/>
      <c r="AK2628" s="63"/>
      <c r="AL2628" s="63"/>
      <c r="AM2628" s="63"/>
      <c r="AN2628" s="63"/>
      <c r="AO2628" s="63"/>
      <c r="AP2628" s="63"/>
      <c r="AQ2628" s="63"/>
      <c r="AR2628" s="63"/>
      <c r="AS2628" s="63"/>
      <c r="AT2628" s="63"/>
      <c r="AU2628" s="63"/>
      <c r="AV2628" s="63"/>
      <c r="AW2628" s="63"/>
      <c r="AX2628" s="63"/>
      <c r="AY2628" s="63"/>
      <c r="AZ2628" s="63"/>
      <c r="BA2628" s="63"/>
      <c r="BB2628" s="63"/>
      <c r="BC2628" s="63"/>
      <c r="BD2628" s="63"/>
      <c r="BE2628" s="63"/>
      <c r="BF2628" s="63"/>
      <c r="BG2628" s="63"/>
      <c r="BH2628" s="63"/>
      <c r="BI2628" s="63"/>
      <c r="BJ2628" s="63"/>
      <c r="BK2628" s="63"/>
      <c r="BL2628" s="63"/>
      <c r="BM2628" s="63"/>
      <c r="BN2628" s="63"/>
      <c r="BO2628" s="63"/>
      <c r="BP2628" s="63"/>
      <c r="BQ2628" s="63"/>
      <c r="BR2628" s="63"/>
      <c r="BS2628" s="63"/>
      <c r="BT2628" s="63"/>
      <c r="BU2628" s="63"/>
      <c r="BV2628" s="63"/>
      <c r="BW2628" s="63"/>
      <c r="BX2628" s="63"/>
      <c r="BY2628" s="63"/>
      <c r="BZ2628" s="63"/>
      <c r="CA2628" s="63"/>
      <c r="CB2628" s="63"/>
      <c r="CC2628" s="63"/>
      <c r="CD2628" s="63"/>
      <c r="CE2628" s="63"/>
      <c r="CF2628" s="63"/>
      <c r="CG2628" s="63"/>
      <c r="CH2628" s="63"/>
      <c r="CI2628" s="63"/>
      <c r="CJ2628" s="63"/>
      <c r="CK2628" s="63"/>
      <c r="CL2628" s="63"/>
      <c r="CM2628" s="63"/>
      <c r="CN2628" s="63"/>
      <c r="CO2628" s="63"/>
      <c r="CP2628" s="63"/>
      <c r="CR2628" s="227"/>
      <c r="CS2628" s="74"/>
    </row>
    <row r="2629" spans="1:97" s="72" customFormat="1" ht="75.75" customHeight="1">
      <c r="A2629" s="63"/>
      <c r="B2629" s="63"/>
      <c r="C2629" s="63"/>
      <c r="D2629" s="63"/>
      <c r="E2629" s="63"/>
      <c r="F2629" s="63"/>
      <c r="G2629" s="63"/>
      <c r="H2629" s="63"/>
      <c r="I2629" s="63"/>
      <c r="J2629" s="63"/>
      <c r="K2629" s="63"/>
      <c r="L2629" s="63"/>
      <c r="M2629" s="63"/>
      <c r="N2629" s="63"/>
      <c r="O2629" s="63"/>
      <c r="P2629" s="63"/>
      <c r="Q2629" s="63"/>
      <c r="R2629" s="63"/>
      <c r="S2629" s="63"/>
      <c r="T2629" s="63"/>
      <c r="U2629" s="63"/>
      <c r="V2629" s="63"/>
      <c r="W2629" s="63"/>
      <c r="X2629" s="63"/>
      <c r="Y2629" s="63"/>
      <c r="Z2629" s="63"/>
      <c r="AA2629" s="63"/>
      <c r="AB2629" s="63"/>
      <c r="AC2629" s="63"/>
      <c r="AD2629" s="63"/>
      <c r="AE2629" s="63"/>
      <c r="AF2629" s="63"/>
      <c r="AG2629" s="63"/>
      <c r="AH2629" s="63"/>
      <c r="AI2629" s="63"/>
      <c r="AJ2629" s="63"/>
      <c r="AK2629" s="63"/>
      <c r="AL2629" s="63"/>
      <c r="AM2629" s="63"/>
      <c r="AN2629" s="63"/>
      <c r="AO2629" s="63"/>
      <c r="AP2629" s="63"/>
      <c r="AQ2629" s="63"/>
      <c r="AR2629" s="63"/>
      <c r="AS2629" s="63"/>
      <c r="AT2629" s="63"/>
      <c r="AU2629" s="63"/>
      <c r="AV2629" s="63"/>
      <c r="AW2629" s="63"/>
      <c r="AX2629" s="63"/>
      <c r="AY2629" s="63"/>
      <c r="AZ2629" s="63"/>
      <c r="BA2629" s="63"/>
      <c r="BB2629" s="63"/>
      <c r="BC2629" s="63"/>
      <c r="BD2629" s="63"/>
      <c r="BE2629" s="63"/>
      <c r="BF2629" s="63"/>
      <c r="BG2629" s="63"/>
      <c r="BH2629" s="63"/>
      <c r="BI2629" s="63"/>
      <c r="BJ2629" s="63"/>
      <c r="BK2629" s="63"/>
      <c r="BL2629" s="63"/>
      <c r="BM2629" s="63"/>
      <c r="BN2629" s="63"/>
      <c r="BO2629" s="63"/>
      <c r="BP2629" s="63"/>
      <c r="BQ2629" s="63"/>
      <c r="BR2629" s="63"/>
      <c r="BS2629" s="63"/>
      <c r="BT2629" s="63"/>
      <c r="BU2629" s="63"/>
      <c r="BV2629" s="63"/>
      <c r="BW2629" s="63"/>
      <c r="BX2629" s="63"/>
      <c r="BY2629" s="63"/>
      <c r="BZ2629" s="63"/>
      <c r="CA2629" s="63"/>
      <c r="CB2629" s="63"/>
      <c r="CC2629" s="63"/>
      <c r="CD2629" s="63"/>
      <c r="CE2629" s="63"/>
      <c r="CF2629" s="63"/>
      <c r="CG2629" s="63"/>
      <c r="CH2629" s="63"/>
      <c r="CI2629" s="63"/>
      <c r="CJ2629" s="63"/>
      <c r="CK2629" s="63"/>
      <c r="CL2629" s="63"/>
      <c r="CM2629" s="63"/>
      <c r="CN2629" s="63"/>
      <c r="CO2629" s="63"/>
      <c r="CP2629" s="63"/>
      <c r="CR2629" s="227"/>
      <c r="CS2629" s="74"/>
    </row>
    <row r="2630" spans="1:97" s="72" customFormat="1" ht="75.75" customHeight="1">
      <c r="A2630" s="63"/>
      <c r="B2630" s="63"/>
      <c r="C2630" s="63"/>
      <c r="D2630" s="63"/>
      <c r="E2630" s="63"/>
      <c r="F2630" s="63"/>
      <c r="G2630" s="63"/>
      <c r="H2630" s="63"/>
      <c r="I2630" s="63"/>
      <c r="J2630" s="63"/>
      <c r="K2630" s="63"/>
      <c r="L2630" s="63"/>
      <c r="M2630" s="63"/>
      <c r="N2630" s="63"/>
      <c r="O2630" s="63"/>
      <c r="P2630" s="63"/>
      <c r="Q2630" s="63"/>
      <c r="R2630" s="63"/>
      <c r="S2630" s="63"/>
      <c r="T2630" s="63"/>
      <c r="U2630" s="63"/>
      <c r="V2630" s="63"/>
      <c r="W2630" s="63"/>
      <c r="X2630" s="63"/>
      <c r="Y2630" s="63"/>
      <c r="Z2630" s="63"/>
      <c r="AA2630" s="63"/>
      <c r="AB2630" s="63"/>
      <c r="AC2630" s="63"/>
      <c r="AD2630" s="63"/>
      <c r="AE2630" s="63"/>
      <c r="AF2630" s="63"/>
      <c r="AG2630" s="63"/>
      <c r="AH2630" s="63"/>
      <c r="AI2630" s="63"/>
      <c r="AJ2630" s="63"/>
      <c r="AK2630" s="63"/>
      <c r="AL2630" s="63"/>
      <c r="AM2630" s="63"/>
      <c r="AN2630" s="63"/>
      <c r="AO2630" s="63"/>
      <c r="AP2630" s="63"/>
      <c r="AQ2630" s="63"/>
      <c r="AR2630" s="63"/>
      <c r="AS2630" s="63"/>
      <c r="AT2630" s="63"/>
      <c r="AU2630" s="63"/>
      <c r="AV2630" s="63"/>
      <c r="AW2630" s="63"/>
      <c r="AX2630" s="63"/>
      <c r="AY2630" s="63"/>
      <c r="AZ2630" s="63"/>
      <c r="BA2630" s="63"/>
      <c r="BB2630" s="63"/>
      <c r="BC2630" s="63"/>
      <c r="BD2630" s="63"/>
      <c r="BE2630" s="63"/>
      <c r="BF2630" s="63"/>
      <c r="BG2630" s="63"/>
      <c r="BH2630" s="63"/>
      <c r="BI2630" s="63"/>
      <c r="BJ2630" s="63"/>
      <c r="BK2630" s="63"/>
      <c r="BL2630" s="63"/>
      <c r="BM2630" s="63"/>
      <c r="BN2630" s="63"/>
      <c r="BO2630" s="63"/>
      <c r="BP2630" s="63"/>
      <c r="BQ2630" s="63"/>
      <c r="BR2630" s="63"/>
      <c r="BS2630" s="63"/>
      <c r="BT2630" s="63"/>
      <c r="BU2630" s="63"/>
      <c r="BV2630" s="63"/>
      <c r="BW2630" s="63"/>
      <c r="BX2630" s="63"/>
      <c r="BY2630" s="63"/>
      <c r="BZ2630" s="63"/>
      <c r="CA2630" s="63"/>
      <c r="CB2630" s="63"/>
      <c r="CC2630" s="63"/>
      <c r="CD2630" s="63"/>
      <c r="CE2630" s="63"/>
      <c r="CF2630" s="63"/>
      <c r="CG2630" s="63"/>
      <c r="CH2630" s="63"/>
      <c r="CI2630" s="63"/>
      <c r="CJ2630" s="63"/>
      <c r="CK2630" s="63"/>
      <c r="CL2630" s="63"/>
      <c r="CM2630" s="63"/>
      <c r="CN2630" s="63"/>
      <c r="CO2630" s="63"/>
      <c r="CP2630" s="63"/>
      <c r="CR2630" s="227"/>
      <c r="CS2630" s="74"/>
    </row>
    <row r="2631" spans="1:97" s="72" customFormat="1" ht="75.75" customHeight="1">
      <c r="A2631" s="63"/>
      <c r="B2631" s="63"/>
      <c r="C2631" s="63"/>
      <c r="D2631" s="63"/>
      <c r="E2631" s="63"/>
      <c r="F2631" s="63"/>
      <c r="G2631" s="63"/>
      <c r="H2631" s="63"/>
      <c r="I2631" s="63"/>
      <c r="J2631" s="63"/>
      <c r="K2631" s="63"/>
      <c r="L2631" s="63"/>
      <c r="M2631" s="63"/>
      <c r="N2631" s="63"/>
      <c r="O2631" s="63"/>
      <c r="P2631" s="63"/>
      <c r="Q2631" s="63"/>
      <c r="R2631" s="63"/>
      <c r="S2631" s="63"/>
      <c r="T2631" s="63"/>
      <c r="U2631" s="63"/>
      <c r="V2631" s="63"/>
      <c r="W2631" s="63"/>
      <c r="X2631" s="63"/>
      <c r="Y2631" s="63"/>
      <c r="Z2631" s="63"/>
      <c r="AA2631" s="63"/>
      <c r="AB2631" s="63"/>
      <c r="AC2631" s="63"/>
      <c r="AD2631" s="63"/>
      <c r="AE2631" s="63"/>
      <c r="AF2631" s="63"/>
      <c r="AG2631" s="63"/>
      <c r="AH2631" s="63"/>
      <c r="AI2631" s="63"/>
      <c r="AJ2631" s="63"/>
      <c r="AK2631" s="63"/>
      <c r="AL2631" s="63"/>
      <c r="AM2631" s="63"/>
      <c r="AN2631" s="63"/>
      <c r="AO2631" s="63"/>
      <c r="AP2631" s="63"/>
      <c r="AQ2631" s="63"/>
      <c r="AR2631" s="63"/>
      <c r="AS2631" s="63"/>
      <c r="AT2631" s="63"/>
      <c r="AU2631" s="63"/>
      <c r="AV2631" s="63"/>
      <c r="AW2631" s="63"/>
      <c r="AX2631" s="63"/>
      <c r="AY2631" s="63"/>
      <c r="AZ2631" s="63"/>
      <c r="BA2631" s="63"/>
      <c r="BB2631" s="63"/>
      <c r="BC2631" s="63"/>
      <c r="BD2631" s="63"/>
      <c r="BE2631" s="63"/>
      <c r="BF2631" s="63"/>
      <c r="BG2631" s="63"/>
      <c r="BH2631" s="63"/>
      <c r="BI2631" s="63"/>
      <c r="BJ2631" s="63"/>
      <c r="BK2631" s="63"/>
      <c r="BL2631" s="63"/>
      <c r="BM2631" s="63"/>
      <c r="BN2631" s="63"/>
      <c r="BO2631" s="63"/>
      <c r="BP2631" s="63"/>
      <c r="BQ2631" s="63"/>
      <c r="BR2631" s="63"/>
      <c r="BS2631" s="63"/>
      <c r="BT2631" s="63"/>
      <c r="BU2631" s="63"/>
      <c r="BV2631" s="63"/>
      <c r="BW2631" s="63"/>
      <c r="BX2631" s="63"/>
      <c r="BY2631" s="63"/>
      <c r="BZ2631" s="63"/>
      <c r="CA2631" s="63"/>
      <c r="CB2631" s="63"/>
      <c r="CC2631" s="63"/>
      <c r="CD2631" s="63"/>
      <c r="CE2631" s="63"/>
      <c r="CF2631" s="63"/>
      <c r="CG2631" s="63"/>
      <c r="CH2631" s="63"/>
      <c r="CI2631" s="63"/>
      <c r="CJ2631" s="63"/>
      <c r="CK2631" s="63"/>
      <c r="CL2631" s="63"/>
      <c r="CM2631" s="63"/>
      <c r="CN2631" s="63"/>
      <c r="CO2631" s="63"/>
      <c r="CP2631" s="63"/>
      <c r="CR2631" s="227"/>
      <c r="CS2631" s="74"/>
    </row>
    <row r="2632" spans="1:97" s="72" customFormat="1" ht="75.75" customHeight="1">
      <c r="A2632" s="63"/>
      <c r="B2632" s="63"/>
      <c r="C2632" s="63"/>
      <c r="D2632" s="63"/>
      <c r="E2632" s="63"/>
      <c r="F2632" s="63"/>
      <c r="G2632" s="63"/>
      <c r="H2632" s="63"/>
      <c r="I2632" s="63"/>
      <c r="J2632" s="63"/>
      <c r="K2632" s="63"/>
      <c r="L2632" s="63"/>
      <c r="M2632" s="63"/>
      <c r="N2632" s="63"/>
      <c r="O2632" s="63"/>
      <c r="P2632" s="63"/>
      <c r="Q2632" s="63"/>
      <c r="R2632" s="63"/>
      <c r="S2632" s="63"/>
      <c r="T2632" s="63"/>
      <c r="U2632" s="63"/>
      <c r="V2632" s="63"/>
      <c r="W2632" s="63"/>
      <c r="X2632" s="63"/>
      <c r="Y2632" s="63"/>
      <c r="Z2632" s="63"/>
      <c r="AA2632" s="63"/>
      <c r="AB2632" s="63"/>
      <c r="AC2632" s="63"/>
      <c r="AD2632" s="63"/>
      <c r="AE2632" s="63"/>
      <c r="AF2632" s="63"/>
      <c r="AG2632" s="63"/>
      <c r="AH2632" s="63"/>
      <c r="AI2632" s="63"/>
      <c r="AJ2632" s="63"/>
      <c r="AK2632" s="63"/>
      <c r="AL2632" s="63"/>
      <c r="AM2632" s="63"/>
      <c r="AN2632" s="63"/>
      <c r="AO2632" s="63"/>
      <c r="AP2632" s="63"/>
      <c r="AQ2632" s="63"/>
      <c r="AR2632" s="63"/>
      <c r="AS2632" s="63"/>
      <c r="AT2632" s="63"/>
      <c r="AU2632" s="63"/>
      <c r="AV2632" s="63"/>
      <c r="AW2632" s="63"/>
      <c r="AX2632" s="63"/>
      <c r="AY2632" s="63"/>
      <c r="AZ2632" s="63"/>
      <c r="BA2632" s="63"/>
      <c r="BB2632" s="63"/>
      <c r="BC2632" s="63"/>
      <c r="BD2632" s="63"/>
      <c r="BE2632" s="63"/>
      <c r="BF2632" s="63"/>
      <c r="BG2632" s="63"/>
      <c r="BH2632" s="63"/>
      <c r="BI2632" s="63"/>
      <c r="BJ2632" s="63"/>
      <c r="BK2632" s="63"/>
      <c r="BL2632" s="63"/>
      <c r="BM2632" s="63"/>
      <c r="BN2632" s="63"/>
      <c r="BO2632" s="63"/>
      <c r="BP2632" s="63"/>
      <c r="BQ2632" s="63"/>
      <c r="BR2632" s="63"/>
      <c r="BS2632" s="63"/>
      <c r="BT2632" s="63"/>
      <c r="BU2632" s="63"/>
      <c r="BV2632" s="63"/>
      <c r="BW2632" s="63"/>
      <c r="BX2632" s="63"/>
      <c r="BY2632" s="63"/>
      <c r="BZ2632" s="63"/>
      <c r="CA2632" s="63"/>
      <c r="CB2632" s="63"/>
      <c r="CC2632" s="63"/>
      <c r="CD2632" s="63"/>
      <c r="CE2632" s="63"/>
      <c r="CF2632" s="63"/>
      <c r="CG2632" s="63"/>
      <c r="CH2632" s="63"/>
      <c r="CI2632" s="63"/>
      <c r="CJ2632" s="63"/>
      <c r="CK2632" s="63"/>
      <c r="CL2632" s="63"/>
      <c r="CM2632" s="63"/>
      <c r="CN2632" s="63"/>
      <c r="CO2632" s="63"/>
      <c r="CP2632" s="63"/>
      <c r="CR2632" s="227"/>
      <c r="CS2632" s="74"/>
    </row>
    <row r="2633" spans="1:97" s="72" customFormat="1" ht="75.75" customHeight="1">
      <c r="A2633" s="63"/>
      <c r="B2633" s="63"/>
      <c r="C2633" s="63"/>
      <c r="D2633" s="63"/>
      <c r="E2633" s="63"/>
      <c r="F2633" s="63"/>
      <c r="G2633" s="63"/>
      <c r="H2633" s="63"/>
      <c r="I2633" s="63"/>
      <c r="J2633" s="63"/>
      <c r="K2633" s="63"/>
      <c r="L2633" s="63"/>
      <c r="M2633" s="63"/>
      <c r="N2633" s="63"/>
      <c r="O2633" s="63"/>
      <c r="P2633" s="63"/>
      <c r="Q2633" s="63"/>
      <c r="R2633" s="63"/>
      <c r="S2633" s="63"/>
      <c r="T2633" s="63"/>
      <c r="U2633" s="63"/>
      <c r="V2633" s="63"/>
      <c r="W2633" s="63"/>
      <c r="X2633" s="63"/>
      <c r="Y2633" s="63"/>
      <c r="Z2633" s="63"/>
      <c r="AA2633" s="63"/>
      <c r="AB2633" s="63"/>
      <c r="AC2633" s="63"/>
      <c r="AD2633" s="63"/>
      <c r="AE2633" s="63"/>
      <c r="AF2633" s="63"/>
      <c r="AG2633" s="63"/>
      <c r="AH2633" s="63"/>
      <c r="AI2633" s="63"/>
      <c r="AJ2633" s="63"/>
      <c r="AK2633" s="63"/>
      <c r="AL2633" s="63"/>
      <c r="AM2633" s="63"/>
      <c r="AN2633" s="63"/>
      <c r="AO2633" s="63"/>
      <c r="AP2633" s="63"/>
      <c r="AQ2633" s="63"/>
      <c r="AR2633" s="63"/>
      <c r="AS2633" s="63"/>
      <c r="AT2633" s="63"/>
      <c r="AU2633" s="63"/>
      <c r="AV2633" s="63"/>
      <c r="AW2633" s="63"/>
      <c r="AX2633" s="63"/>
      <c r="AY2633" s="63"/>
      <c r="AZ2633" s="63"/>
      <c r="BA2633" s="63"/>
      <c r="BB2633" s="63"/>
      <c r="BC2633" s="63"/>
      <c r="BD2633" s="63"/>
      <c r="BE2633" s="63"/>
      <c r="BF2633" s="63"/>
      <c r="BG2633" s="63"/>
      <c r="BH2633" s="63"/>
      <c r="BI2633" s="63"/>
      <c r="BJ2633" s="63"/>
      <c r="BK2633" s="63"/>
      <c r="BL2633" s="63"/>
      <c r="BM2633" s="63"/>
      <c r="BN2633" s="63"/>
      <c r="BO2633" s="63"/>
      <c r="BP2633" s="63"/>
      <c r="BQ2633" s="63"/>
      <c r="BR2633" s="63"/>
      <c r="BS2633" s="63"/>
      <c r="BT2633" s="63"/>
      <c r="BU2633" s="63"/>
      <c r="BV2633" s="63"/>
      <c r="BW2633" s="63"/>
      <c r="BX2633" s="63"/>
      <c r="BY2633" s="63"/>
      <c r="BZ2633" s="63"/>
      <c r="CA2633" s="63"/>
      <c r="CB2633" s="63"/>
      <c r="CC2633" s="63"/>
      <c r="CD2633" s="63"/>
      <c r="CE2633" s="63"/>
      <c r="CF2633" s="63"/>
      <c r="CG2633" s="63"/>
      <c r="CH2633" s="63"/>
      <c r="CI2633" s="63"/>
      <c r="CJ2633" s="63"/>
      <c r="CK2633" s="63"/>
      <c r="CL2633" s="63"/>
      <c r="CM2633" s="63"/>
      <c r="CN2633" s="63"/>
      <c r="CO2633" s="63"/>
      <c r="CP2633" s="63"/>
      <c r="CR2633" s="227"/>
      <c r="CS2633" s="74"/>
    </row>
    <row r="2634" spans="1:97" s="72" customFormat="1" ht="75.75" customHeight="1">
      <c r="A2634" s="63"/>
      <c r="B2634" s="63"/>
      <c r="C2634" s="63"/>
      <c r="D2634" s="63"/>
      <c r="E2634" s="63"/>
      <c r="F2634" s="63"/>
      <c r="G2634" s="63"/>
      <c r="H2634" s="63"/>
      <c r="I2634" s="63"/>
      <c r="J2634" s="63"/>
      <c r="K2634" s="63"/>
      <c r="L2634" s="63"/>
      <c r="M2634" s="63"/>
      <c r="N2634" s="63"/>
      <c r="O2634" s="63"/>
      <c r="P2634" s="63"/>
      <c r="Q2634" s="63"/>
      <c r="R2634" s="63"/>
      <c r="S2634" s="63"/>
      <c r="T2634" s="63"/>
      <c r="U2634" s="63"/>
      <c r="V2634" s="63"/>
      <c r="W2634" s="63"/>
      <c r="X2634" s="63"/>
      <c r="Y2634" s="63"/>
      <c r="Z2634" s="63"/>
      <c r="AA2634" s="63"/>
      <c r="AB2634" s="63"/>
      <c r="AC2634" s="63"/>
      <c r="AD2634" s="63"/>
      <c r="AE2634" s="63"/>
      <c r="AF2634" s="63"/>
      <c r="AG2634" s="63"/>
      <c r="AH2634" s="63"/>
      <c r="AI2634" s="63"/>
      <c r="AJ2634" s="63"/>
      <c r="AK2634" s="63"/>
      <c r="AL2634" s="63"/>
      <c r="AM2634" s="63"/>
      <c r="AN2634" s="63"/>
      <c r="AO2634" s="63"/>
      <c r="AP2634" s="63"/>
      <c r="AQ2634" s="63"/>
      <c r="AR2634" s="63"/>
      <c r="AS2634" s="63"/>
      <c r="AT2634" s="63"/>
      <c r="AU2634" s="63"/>
      <c r="AV2634" s="63"/>
      <c r="AW2634" s="63"/>
      <c r="AX2634" s="63"/>
      <c r="AY2634" s="63"/>
      <c r="AZ2634" s="63"/>
      <c r="BA2634" s="63"/>
      <c r="BB2634" s="63"/>
      <c r="BC2634" s="63"/>
      <c r="BD2634" s="63"/>
      <c r="BE2634" s="63"/>
      <c r="BF2634" s="63"/>
      <c r="BG2634" s="63"/>
      <c r="BH2634" s="63"/>
      <c r="BI2634" s="63"/>
      <c r="BJ2634" s="63"/>
      <c r="BK2634" s="63"/>
      <c r="BL2634" s="63"/>
      <c r="BM2634" s="63"/>
      <c r="BN2634" s="63"/>
      <c r="BO2634" s="63"/>
      <c r="BP2634" s="63"/>
      <c r="BQ2634" s="63"/>
      <c r="BR2634" s="63"/>
      <c r="BS2634" s="63"/>
      <c r="BT2634" s="63"/>
      <c r="BU2634" s="63"/>
      <c r="BV2634" s="63"/>
      <c r="BW2634" s="63"/>
      <c r="BX2634" s="63"/>
      <c r="BY2634" s="63"/>
      <c r="BZ2634" s="63"/>
      <c r="CA2634" s="63"/>
      <c r="CB2634" s="63"/>
      <c r="CC2634" s="63"/>
      <c r="CD2634" s="63"/>
      <c r="CE2634" s="63"/>
      <c r="CF2634" s="63"/>
      <c r="CG2634" s="63"/>
      <c r="CH2634" s="63"/>
      <c r="CI2634" s="63"/>
      <c r="CJ2634" s="63"/>
      <c r="CK2634" s="63"/>
      <c r="CL2634" s="63"/>
      <c r="CM2634" s="63"/>
      <c r="CN2634" s="63"/>
      <c r="CO2634" s="63"/>
      <c r="CP2634" s="63"/>
      <c r="CR2634" s="227"/>
      <c r="CS2634" s="74"/>
    </row>
    <row r="2635" spans="1:97" s="72" customFormat="1" ht="75.75" customHeight="1">
      <c r="A2635" s="63"/>
      <c r="B2635" s="63"/>
      <c r="C2635" s="63"/>
      <c r="D2635" s="63"/>
      <c r="E2635" s="63"/>
      <c r="F2635" s="63"/>
      <c r="G2635" s="63"/>
      <c r="H2635" s="63"/>
      <c r="I2635" s="63"/>
      <c r="J2635" s="63"/>
      <c r="K2635" s="63"/>
      <c r="L2635" s="63"/>
      <c r="M2635" s="63"/>
      <c r="N2635" s="63"/>
      <c r="O2635" s="63"/>
      <c r="P2635" s="63"/>
      <c r="Q2635" s="63"/>
      <c r="R2635" s="63"/>
      <c r="S2635" s="63"/>
      <c r="T2635" s="63"/>
      <c r="U2635" s="63"/>
      <c r="V2635" s="63"/>
      <c r="W2635" s="63"/>
      <c r="X2635" s="63"/>
      <c r="Y2635" s="63"/>
      <c r="Z2635" s="63"/>
      <c r="AA2635" s="63"/>
      <c r="AB2635" s="63"/>
      <c r="AC2635" s="63"/>
      <c r="AD2635" s="63"/>
      <c r="AE2635" s="63"/>
      <c r="AF2635" s="63"/>
      <c r="AG2635" s="63"/>
      <c r="AH2635" s="63"/>
      <c r="AI2635" s="63"/>
      <c r="AJ2635" s="63"/>
      <c r="AK2635" s="63"/>
      <c r="AL2635" s="63"/>
      <c r="AM2635" s="63"/>
      <c r="AN2635" s="63"/>
      <c r="AO2635" s="63"/>
      <c r="AP2635" s="63"/>
      <c r="AQ2635" s="63"/>
      <c r="AR2635" s="63"/>
      <c r="AS2635" s="63"/>
      <c r="AT2635" s="63"/>
      <c r="AU2635" s="63"/>
      <c r="AV2635" s="63"/>
      <c r="AW2635" s="63"/>
      <c r="AX2635" s="63"/>
      <c r="AY2635" s="63"/>
      <c r="AZ2635" s="63"/>
      <c r="BA2635" s="63"/>
      <c r="BB2635" s="63"/>
      <c r="BC2635" s="63"/>
      <c r="BD2635" s="63"/>
      <c r="BE2635" s="63"/>
      <c r="BF2635" s="63"/>
      <c r="BG2635" s="63"/>
      <c r="BH2635" s="63"/>
      <c r="BI2635" s="63"/>
      <c r="BJ2635" s="63"/>
      <c r="BK2635" s="63"/>
      <c r="BL2635" s="63"/>
      <c r="BM2635" s="63"/>
      <c r="BN2635" s="63"/>
      <c r="BO2635" s="63"/>
      <c r="BP2635" s="63"/>
      <c r="BQ2635" s="63"/>
      <c r="BR2635" s="63"/>
      <c r="BS2635" s="63"/>
      <c r="BT2635" s="63"/>
      <c r="BU2635" s="63"/>
      <c r="BV2635" s="63"/>
      <c r="BW2635" s="63"/>
      <c r="BX2635" s="63"/>
      <c r="BY2635" s="63"/>
      <c r="BZ2635" s="63"/>
      <c r="CA2635" s="63"/>
      <c r="CB2635" s="63"/>
      <c r="CC2635" s="63"/>
      <c r="CD2635" s="63"/>
      <c r="CE2635" s="63"/>
      <c r="CF2635" s="63"/>
      <c r="CG2635" s="63"/>
      <c r="CH2635" s="63"/>
      <c r="CI2635" s="63"/>
      <c r="CJ2635" s="63"/>
      <c r="CK2635" s="63"/>
      <c r="CL2635" s="63"/>
      <c r="CM2635" s="63"/>
      <c r="CN2635" s="63"/>
      <c r="CO2635" s="63"/>
      <c r="CP2635" s="63"/>
      <c r="CR2635" s="227"/>
      <c r="CS2635" s="74"/>
    </row>
    <row r="2636" spans="1:97" s="72" customFormat="1" ht="75.75" customHeight="1">
      <c r="A2636" s="63"/>
      <c r="B2636" s="63"/>
      <c r="C2636" s="63"/>
      <c r="D2636" s="63"/>
      <c r="E2636" s="63"/>
      <c r="F2636" s="63"/>
      <c r="G2636" s="63"/>
      <c r="H2636" s="63"/>
      <c r="I2636" s="63"/>
      <c r="J2636" s="63"/>
      <c r="K2636" s="63"/>
      <c r="L2636" s="63"/>
      <c r="M2636" s="63"/>
      <c r="N2636" s="63"/>
      <c r="O2636" s="63"/>
      <c r="P2636" s="63"/>
      <c r="Q2636" s="63"/>
      <c r="R2636" s="63"/>
      <c r="S2636" s="63"/>
      <c r="T2636" s="63"/>
      <c r="U2636" s="63"/>
      <c r="V2636" s="63"/>
      <c r="W2636" s="63"/>
      <c r="X2636" s="63"/>
      <c r="Y2636" s="63"/>
      <c r="Z2636" s="63"/>
      <c r="AA2636" s="63"/>
      <c r="AB2636" s="63"/>
      <c r="AC2636" s="63"/>
      <c r="AD2636" s="63"/>
      <c r="AE2636" s="63"/>
      <c r="AF2636" s="63"/>
      <c r="AG2636" s="63"/>
      <c r="AH2636" s="63"/>
      <c r="AI2636" s="63"/>
      <c r="AJ2636" s="63"/>
      <c r="AK2636" s="63"/>
      <c r="AL2636" s="63"/>
      <c r="AM2636" s="63"/>
      <c r="AN2636" s="63"/>
      <c r="AO2636" s="63"/>
      <c r="AP2636" s="63"/>
      <c r="AQ2636" s="63"/>
      <c r="AR2636" s="63"/>
      <c r="AS2636" s="63"/>
      <c r="AT2636" s="63"/>
      <c r="AU2636" s="63"/>
      <c r="AV2636" s="63"/>
      <c r="AW2636" s="63"/>
      <c r="AX2636" s="63"/>
      <c r="AY2636" s="63"/>
      <c r="AZ2636" s="63"/>
      <c r="BA2636" s="63"/>
      <c r="BB2636" s="63"/>
      <c r="BC2636" s="63"/>
      <c r="BD2636" s="63"/>
      <c r="BE2636" s="63"/>
      <c r="BF2636" s="63"/>
      <c r="BG2636" s="63"/>
      <c r="BH2636" s="63"/>
      <c r="BI2636" s="63"/>
      <c r="BJ2636" s="63"/>
      <c r="BK2636" s="63"/>
      <c r="BL2636" s="63"/>
      <c r="BM2636" s="63"/>
      <c r="BN2636" s="63"/>
      <c r="BO2636" s="63"/>
      <c r="BP2636" s="63"/>
      <c r="BQ2636" s="63"/>
      <c r="BR2636" s="63"/>
      <c r="BS2636" s="63"/>
      <c r="BT2636" s="63"/>
      <c r="BU2636" s="63"/>
      <c r="BV2636" s="63"/>
      <c r="BW2636" s="63"/>
      <c r="BX2636" s="63"/>
      <c r="BY2636" s="63"/>
      <c r="BZ2636" s="63"/>
      <c r="CA2636" s="63"/>
      <c r="CB2636" s="63"/>
      <c r="CC2636" s="63"/>
      <c r="CD2636" s="63"/>
      <c r="CE2636" s="63"/>
      <c r="CF2636" s="63"/>
      <c r="CG2636" s="63"/>
      <c r="CH2636" s="63"/>
      <c r="CI2636" s="63"/>
      <c r="CJ2636" s="63"/>
      <c r="CK2636" s="63"/>
      <c r="CL2636" s="63"/>
      <c r="CM2636" s="63"/>
      <c r="CN2636" s="63"/>
      <c r="CO2636" s="63"/>
      <c r="CP2636" s="63"/>
      <c r="CR2636" s="227"/>
      <c r="CS2636" s="74"/>
    </row>
    <row r="2637" spans="1:97" s="72" customFormat="1" ht="75.75" customHeight="1">
      <c r="A2637" s="63"/>
      <c r="B2637" s="63"/>
      <c r="C2637" s="63"/>
      <c r="D2637" s="63"/>
      <c r="E2637" s="63"/>
      <c r="F2637" s="63"/>
      <c r="G2637" s="63"/>
      <c r="H2637" s="63"/>
      <c r="I2637" s="63"/>
      <c r="J2637" s="63"/>
      <c r="K2637" s="63"/>
      <c r="L2637" s="63"/>
      <c r="M2637" s="63"/>
      <c r="N2637" s="63"/>
      <c r="O2637" s="63"/>
      <c r="P2637" s="63"/>
      <c r="Q2637" s="63"/>
      <c r="R2637" s="63"/>
      <c r="S2637" s="63"/>
      <c r="T2637" s="63"/>
      <c r="U2637" s="63"/>
      <c r="V2637" s="63"/>
      <c r="W2637" s="63"/>
      <c r="X2637" s="63"/>
      <c r="Y2637" s="63"/>
      <c r="Z2637" s="63"/>
      <c r="AA2637" s="63"/>
      <c r="AB2637" s="63"/>
      <c r="AC2637" s="63"/>
      <c r="AD2637" s="63"/>
      <c r="AE2637" s="63"/>
      <c r="AF2637" s="63"/>
      <c r="AG2637" s="63"/>
      <c r="AH2637" s="63"/>
      <c r="AI2637" s="63"/>
      <c r="AJ2637" s="63"/>
      <c r="AK2637" s="63"/>
      <c r="AL2637" s="63"/>
      <c r="AM2637" s="63"/>
      <c r="AN2637" s="63"/>
      <c r="AO2637" s="63"/>
      <c r="AP2637" s="63"/>
      <c r="AQ2637" s="63"/>
      <c r="AR2637" s="63"/>
      <c r="AS2637" s="63"/>
      <c r="AT2637" s="63"/>
      <c r="AU2637" s="63"/>
      <c r="AV2637" s="63"/>
      <c r="AW2637" s="63"/>
      <c r="AX2637" s="63"/>
      <c r="AY2637" s="63"/>
      <c r="AZ2637" s="63"/>
      <c r="BA2637" s="63"/>
      <c r="BB2637" s="63"/>
      <c r="BC2637" s="63"/>
      <c r="BD2637" s="63"/>
      <c r="BE2637" s="63"/>
      <c r="BF2637" s="63"/>
      <c r="BG2637" s="63"/>
      <c r="BH2637" s="63"/>
      <c r="BI2637" s="63"/>
      <c r="BJ2637" s="63"/>
      <c r="BK2637" s="63"/>
      <c r="BL2637" s="63"/>
      <c r="BM2637" s="63"/>
      <c r="BN2637" s="63"/>
      <c r="BO2637" s="63"/>
      <c r="BP2637" s="63"/>
      <c r="BQ2637" s="63"/>
      <c r="BR2637" s="63"/>
      <c r="BS2637" s="63"/>
      <c r="BT2637" s="63"/>
      <c r="BU2637" s="63"/>
      <c r="BV2637" s="63"/>
      <c r="BW2637" s="63"/>
      <c r="BX2637" s="63"/>
      <c r="BY2637" s="63"/>
      <c r="BZ2637" s="63"/>
      <c r="CA2637" s="63"/>
      <c r="CB2637" s="63"/>
      <c r="CC2637" s="63"/>
      <c r="CD2637" s="63"/>
      <c r="CE2637" s="63"/>
      <c r="CF2637" s="63"/>
      <c r="CG2637" s="63"/>
      <c r="CH2637" s="63"/>
      <c r="CI2637" s="63"/>
      <c r="CJ2637" s="63"/>
      <c r="CK2637" s="63"/>
      <c r="CL2637" s="63"/>
      <c r="CM2637" s="63"/>
      <c r="CN2637" s="63"/>
      <c r="CO2637" s="63"/>
      <c r="CP2637" s="63"/>
      <c r="CR2637" s="227"/>
      <c r="CS2637" s="74"/>
    </row>
    <row r="2638" spans="1:97" s="72" customFormat="1" ht="75.75" customHeight="1">
      <c r="A2638" s="63"/>
      <c r="B2638" s="63"/>
      <c r="C2638" s="63"/>
      <c r="D2638" s="63"/>
      <c r="E2638" s="63"/>
      <c r="F2638" s="63"/>
      <c r="G2638" s="63"/>
      <c r="H2638" s="63"/>
      <c r="I2638" s="63"/>
      <c r="J2638" s="63"/>
      <c r="K2638" s="63"/>
      <c r="L2638" s="63"/>
      <c r="M2638" s="63"/>
      <c r="N2638" s="63"/>
      <c r="O2638" s="63"/>
      <c r="P2638" s="63"/>
      <c r="Q2638" s="63"/>
      <c r="R2638" s="63"/>
      <c r="S2638" s="63"/>
      <c r="T2638" s="63"/>
      <c r="U2638" s="63"/>
      <c r="V2638" s="63"/>
      <c r="W2638" s="63"/>
      <c r="X2638" s="63"/>
      <c r="Y2638" s="63"/>
      <c r="Z2638" s="63"/>
      <c r="AA2638" s="63"/>
      <c r="AB2638" s="63"/>
      <c r="AC2638" s="63"/>
      <c r="AD2638" s="63"/>
      <c r="AE2638" s="63"/>
      <c r="AF2638" s="63"/>
      <c r="AG2638" s="63"/>
      <c r="AH2638" s="63"/>
      <c r="AI2638" s="63"/>
      <c r="AJ2638" s="63"/>
      <c r="AK2638" s="63"/>
      <c r="AL2638" s="63"/>
      <c r="AM2638" s="63"/>
      <c r="AN2638" s="63"/>
      <c r="AO2638" s="63"/>
      <c r="AP2638" s="63"/>
      <c r="AQ2638" s="63"/>
      <c r="AR2638" s="63"/>
      <c r="AS2638" s="63"/>
      <c r="AT2638" s="63"/>
      <c r="AU2638" s="63"/>
      <c r="AV2638" s="63"/>
      <c r="AW2638" s="63"/>
      <c r="AX2638" s="63"/>
      <c r="AY2638" s="63"/>
      <c r="AZ2638" s="63"/>
      <c r="BA2638" s="63"/>
      <c r="BB2638" s="63"/>
      <c r="BC2638" s="63"/>
      <c r="BD2638" s="63"/>
      <c r="BE2638" s="63"/>
      <c r="BF2638" s="63"/>
      <c r="BG2638" s="63"/>
      <c r="BH2638" s="63"/>
      <c r="BI2638" s="63"/>
      <c r="BJ2638" s="63"/>
      <c r="BK2638" s="63"/>
      <c r="BL2638" s="63"/>
      <c r="BM2638" s="63"/>
      <c r="BN2638" s="63"/>
      <c r="BO2638" s="63"/>
      <c r="BP2638" s="63"/>
      <c r="BQ2638" s="63"/>
      <c r="BR2638" s="63"/>
      <c r="BS2638" s="63"/>
      <c r="BT2638" s="63"/>
      <c r="BU2638" s="63"/>
      <c r="BV2638" s="63"/>
      <c r="BW2638" s="63"/>
      <c r="BX2638" s="63"/>
      <c r="BY2638" s="63"/>
      <c r="BZ2638" s="63"/>
      <c r="CA2638" s="63"/>
      <c r="CB2638" s="63"/>
      <c r="CC2638" s="63"/>
      <c r="CD2638" s="63"/>
      <c r="CE2638" s="63"/>
      <c r="CF2638" s="63"/>
      <c r="CG2638" s="63"/>
      <c r="CH2638" s="63"/>
      <c r="CI2638" s="63"/>
      <c r="CJ2638" s="63"/>
      <c r="CK2638" s="63"/>
      <c r="CL2638" s="63"/>
      <c r="CM2638" s="63"/>
      <c r="CN2638" s="63"/>
      <c r="CO2638" s="63"/>
      <c r="CP2638" s="63"/>
      <c r="CR2638" s="227"/>
      <c r="CS2638" s="74"/>
    </row>
    <row r="2639" spans="1:97" s="72" customFormat="1" ht="75.75" customHeight="1">
      <c r="A2639" s="63"/>
      <c r="B2639" s="63"/>
      <c r="C2639" s="63"/>
      <c r="D2639" s="63"/>
      <c r="E2639" s="63"/>
      <c r="F2639" s="63"/>
      <c r="G2639" s="63"/>
      <c r="H2639" s="63"/>
      <c r="I2639" s="63"/>
      <c r="J2639" s="63"/>
      <c r="K2639" s="63"/>
      <c r="L2639" s="63"/>
      <c r="M2639" s="63"/>
      <c r="N2639" s="63"/>
      <c r="O2639" s="63"/>
      <c r="P2639" s="63"/>
      <c r="Q2639" s="63"/>
      <c r="R2639" s="63"/>
      <c r="S2639" s="63"/>
      <c r="T2639" s="63"/>
      <c r="U2639" s="63"/>
      <c r="V2639" s="63"/>
      <c r="W2639" s="63"/>
      <c r="X2639" s="63"/>
      <c r="Y2639" s="63"/>
      <c r="Z2639" s="63"/>
      <c r="AA2639" s="63"/>
      <c r="AB2639" s="63"/>
      <c r="AC2639" s="63"/>
      <c r="AD2639" s="63"/>
      <c r="AE2639" s="63"/>
      <c r="AF2639" s="63"/>
      <c r="AG2639" s="63"/>
      <c r="AH2639" s="63"/>
      <c r="AI2639" s="63"/>
      <c r="AJ2639" s="63"/>
      <c r="AK2639" s="63"/>
      <c r="AL2639" s="63"/>
      <c r="AM2639" s="63"/>
      <c r="AN2639" s="63"/>
      <c r="AO2639" s="63"/>
      <c r="AP2639" s="63"/>
      <c r="AQ2639" s="63"/>
      <c r="AR2639" s="63"/>
      <c r="AS2639" s="63"/>
      <c r="AT2639" s="63"/>
      <c r="AU2639" s="63"/>
      <c r="AV2639" s="63"/>
      <c r="AW2639" s="63"/>
      <c r="AX2639" s="63"/>
      <c r="AY2639" s="63"/>
      <c r="AZ2639" s="63"/>
      <c r="BA2639" s="63"/>
      <c r="BB2639" s="63"/>
      <c r="BC2639" s="63"/>
      <c r="BD2639" s="63"/>
      <c r="BE2639" s="63"/>
      <c r="BF2639" s="63"/>
      <c r="BG2639" s="63"/>
      <c r="BH2639" s="63"/>
      <c r="BI2639" s="63"/>
      <c r="BJ2639" s="63"/>
      <c r="BK2639" s="63"/>
      <c r="BL2639" s="63"/>
      <c r="BM2639" s="63"/>
      <c r="BN2639" s="63"/>
      <c r="BO2639" s="63"/>
      <c r="BP2639" s="63"/>
      <c r="BQ2639" s="63"/>
      <c r="BR2639" s="63"/>
      <c r="BS2639" s="63"/>
      <c r="BT2639" s="63"/>
      <c r="BU2639" s="63"/>
      <c r="BV2639" s="63"/>
      <c r="BW2639" s="63"/>
      <c r="BX2639" s="63"/>
      <c r="BY2639" s="63"/>
      <c r="BZ2639" s="63"/>
      <c r="CA2639" s="63"/>
      <c r="CB2639" s="63"/>
      <c r="CC2639" s="63"/>
      <c r="CD2639" s="63"/>
      <c r="CE2639" s="63"/>
      <c r="CF2639" s="63"/>
      <c r="CG2639" s="63"/>
      <c r="CH2639" s="63"/>
      <c r="CI2639" s="63"/>
      <c r="CJ2639" s="63"/>
      <c r="CK2639" s="63"/>
      <c r="CL2639" s="63"/>
      <c r="CM2639" s="63"/>
      <c r="CN2639" s="63"/>
      <c r="CO2639" s="63"/>
      <c r="CP2639" s="63"/>
      <c r="CR2639" s="227"/>
      <c r="CS2639" s="74"/>
    </row>
    <row r="2640" spans="1:97" s="72" customFormat="1" ht="75.75" customHeight="1">
      <c r="A2640" s="63"/>
      <c r="B2640" s="63"/>
      <c r="C2640" s="63"/>
      <c r="D2640" s="63"/>
      <c r="E2640" s="63"/>
      <c r="F2640" s="63"/>
      <c r="G2640" s="63"/>
      <c r="H2640" s="63"/>
      <c r="I2640" s="63"/>
      <c r="J2640" s="63"/>
      <c r="K2640" s="63"/>
      <c r="L2640" s="63"/>
      <c r="M2640" s="63"/>
      <c r="N2640" s="63"/>
      <c r="O2640" s="63"/>
      <c r="P2640" s="63"/>
      <c r="Q2640" s="63"/>
      <c r="R2640" s="63"/>
      <c r="S2640" s="63"/>
      <c r="T2640" s="63"/>
      <c r="U2640" s="63"/>
      <c r="V2640" s="63"/>
      <c r="W2640" s="63"/>
      <c r="X2640" s="63"/>
      <c r="Y2640" s="63"/>
      <c r="Z2640" s="63"/>
      <c r="AA2640" s="63"/>
      <c r="AB2640" s="63"/>
      <c r="AC2640" s="63"/>
      <c r="AD2640" s="63"/>
      <c r="AE2640" s="63"/>
      <c r="AF2640" s="63"/>
      <c r="AG2640" s="63"/>
      <c r="AH2640" s="63"/>
      <c r="AI2640" s="63"/>
      <c r="AJ2640" s="63"/>
      <c r="AK2640" s="63"/>
      <c r="AL2640" s="63"/>
      <c r="AM2640" s="63"/>
      <c r="AN2640" s="63"/>
      <c r="AO2640" s="63"/>
      <c r="AP2640" s="63"/>
      <c r="AQ2640" s="63"/>
      <c r="AR2640" s="63"/>
      <c r="AS2640" s="63"/>
      <c r="AT2640" s="63"/>
      <c r="AU2640" s="63"/>
      <c r="AV2640" s="63"/>
      <c r="AW2640" s="63"/>
      <c r="AX2640" s="63"/>
      <c r="AY2640" s="63"/>
      <c r="AZ2640" s="63"/>
      <c r="BA2640" s="63"/>
      <c r="BB2640" s="63"/>
      <c r="BC2640" s="63"/>
      <c r="BD2640" s="63"/>
      <c r="BE2640" s="63"/>
      <c r="BF2640" s="63"/>
      <c r="BG2640" s="63"/>
      <c r="BH2640" s="63"/>
      <c r="BI2640" s="63"/>
      <c r="BJ2640" s="63"/>
      <c r="BK2640" s="63"/>
      <c r="BL2640" s="63"/>
      <c r="BM2640" s="63"/>
      <c r="BN2640" s="63"/>
      <c r="BO2640" s="63"/>
      <c r="BP2640" s="63"/>
      <c r="BQ2640" s="63"/>
      <c r="BR2640" s="63"/>
      <c r="BS2640" s="63"/>
      <c r="BT2640" s="63"/>
      <c r="BU2640" s="63"/>
      <c r="BV2640" s="63"/>
      <c r="BW2640" s="63"/>
      <c r="BX2640" s="63"/>
      <c r="BY2640" s="63"/>
      <c r="BZ2640" s="63"/>
      <c r="CA2640" s="63"/>
      <c r="CB2640" s="63"/>
      <c r="CC2640" s="63"/>
      <c r="CD2640" s="63"/>
      <c r="CE2640" s="63"/>
      <c r="CF2640" s="63"/>
      <c r="CG2640" s="63"/>
      <c r="CH2640" s="63"/>
      <c r="CI2640" s="63"/>
      <c r="CJ2640" s="63"/>
      <c r="CK2640" s="63"/>
      <c r="CL2640" s="63"/>
      <c r="CM2640" s="63"/>
      <c r="CN2640" s="63"/>
      <c r="CO2640" s="63"/>
      <c r="CP2640" s="63"/>
      <c r="CR2640" s="227"/>
      <c r="CS2640" s="74"/>
    </row>
    <row r="2641" spans="1:97" s="72" customFormat="1" ht="75.75" customHeight="1">
      <c r="A2641" s="63"/>
      <c r="B2641" s="63"/>
      <c r="C2641" s="63"/>
      <c r="D2641" s="63"/>
      <c r="E2641" s="63"/>
      <c r="F2641" s="63"/>
      <c r="G2641" s="63"/>
      <c r="H2641" s="63"/>
      <c r="I2641" s="63"/>
      <c r="J2641" s="63"/>
      <c r="K2641" s="63"/>
      <c r="L2641" s="63"/>
      <c r="M2641" s="63"/>
      <c r="N2641" s="63"/>
      <c r="O2641" s="63"/>
      <c r="P2641" s="63"/>
      <c r="Q2641" s="63"/>
      <c r="R2641" s="63"/>
      <c r="S2641" s="63"/>
      <c r="T2641" s="63"/>
      <c r="U2641" s="63"/>
      <c r="V2641" s="63"/>
      <c r="W2641" s="63"/>
      <c r="X2641" s="63"/>
      <c r="Y2641" s="63"/>
      <c r="Z2641" s="63"/>
      <c r="AA2641" s="63"/>
      <c r="AB2641" s="63"/>
      <c r="AC2641" s="63"/>
      <c r="AD2641" s="63"/>
      <c r="AE2641" s="63"/>
      <c r="AF2641" s="63"/>
      <c r="AG2641" s="63"/>
      <c r="AH2641" s="63"/>
      <c r="AI2641" s="63"/>
      <c r="AJ2641" s="63"/>
      <c r="AK2641" s="63"/>
      <c r="AL2641" s="63"/>
      <c r="AM2641" s="63"/>
      <c r="AN2641" s="63"/>
      <c r="AO2641" s="63"/>
      <c r="AP2641" s="63"/>
      <c r="AQ2641" s="63"/>
      <c r="AR2641" s="63"/>
      <c r="AS2641" s="63"/>
      <c r="AT2641" s="63"/>
      <c r="AU2641" s="63"/>
      <c r="AV2641" s="63"/>
      <c r="AW2641" s="63"/>
      <c r="AX2641" s="63"/>
      <c r="AY2641" s="63"/>
      <c r="AZ2641" s="63"/>
      <c r="BA2641" s="63"/>
      <c r="BB2641" s="63"/>
      <c r="BC2641" s="63"/>
      <c r="BD2641" s="63"/>
      <c r="BE2641" s="63"/>
      <c r="BF2641" s="63"/>
      <c r="BG2641" s="63"/>
      <c r="BH2641" s="63"/>
      <c r="BI2641" s="63"/>
      <c r="BJ2641" s="63"/>
      <c r="BK2641" s="63"/>
      <c r="BL2641" s="63"/>
      <c r="BM2641" s="63"/>
      <c r="BN2641" s="63"/>
      <c r="BO2641" s="63"/>
      <c r="BP2641" s="63"/>
      <c r="BQ2641" s="63"/>
      <c r="BR2641" s="63"/>
      <c r="BS2641" s="63"/>
      <c r="BT2641" s="63"/>
      <c r="BU2641" s="63"/>
      <c r="BV2641" s="63"/>
      <c r="BW2641" s="63"/>
      <c r="BX2641" s="63"/>
      <c r="BY2641" s="63"/>
      <c r="BZ2641" s="63"/>
      <c r="CA2641" s="63"/>
      <c r="CB2641" s="63"/>
      <c r="CC2641" s="63"/>
      <c r="CD2641" s="63"/>
      <c r="CE2641" s="63"/>
      <c r="CF2641" s="63"/>
      <c r="CG2641" s="63"/>
      <c r="CH2641" s="63"/>
      <c r="CI2641" s="63"/>
      <c r="CJ2641" s="63"/>
      <c r="CK2641" s="63"/>
      <c r="CL2641" s="63"/>
      <c r="CM2641" s="63"/>
      <c r="CN2641" s="63"/>
      <c r="CO2641" s="63"/>
      <c r="CP2641" s="63"/>
      <c r="CR2641" s="227"/>
      <c r="CS2641" s="74"/>
    </row>
    <row r="2642" spans="1:97" s="72" customFormat="1" ht="75.75" customHeight="1">
      <c r="A2642" s="63"/>
      <c r="B2642" s="63"/>
      <c r="C2642" s="63"/>
      <c r="D2642" s="63"/>
      <c r="E2642" s="63"/>
      <c r="F2642" s="63"/>
      <c r="G2642" s="63"/>
      <c r="H2642" s="63"/>
      <c r="I2642" s="63"/>
      <c r="J2642" s="63"/>
      <c r="K2642" s="63"/>
      <c r="L2642" s="63"/>
      <c r="M2642" s="63"/>
      <c r="N2642" s="63"/>
      <c r="O2642" s="63"/>
      <c r="P2642" s="63"/>
      <c r="Q2642" s="63"/>
      <c r="R2642" s="63"/>
      <c r="S2642" s="63"/>
      <c r="T2642" s="63"/>
      <c r="U2642" s="63"/>
      <c r="V2642" s="63"/>
      <c r="W2642" s="63"/>
      <c r="X2642" s="63"/>
      <c r="Y2642" s="63"/>
      <c r="Z2642" s="63"/>
      <c r="AA2642" s="63"/>
      <c r="AB2642" s="63"/>
      <c r="AC2642" s="63"/>
      <c r="AD2642" s="63"/>
      <c r="AE2642" s="63"/>
      <c r="AF2642" s="63"/>
      <c r="AG2642" s="63"/>
      <c r="AH2642" s="63"/>
      <c r="AI2642" s="63"/>
      <c r="AJ2642" s="63"/>
      <c r="AK2642" s="63"/>
      <c r="AL2642" s="63"/>
      <c r="AM2642" s="63"/>
      <c r="AN2642" s="63"/>
      <c r="AO2642" s="63"/>
      <c r="AP2642" s="63"/>
      <c r="AQ2642" s="63"/>
      <c r="AR2642" s="63"/>
      <c r="AS2642" s="63"/>
      <c r="AT2642" s="63"/>
      <c r="AU2642" s="63"/>
      <c r="AV2642" s="63"/>
      <c r="AW2642" s="63"/>
      <c r="AX2642" s="63"/>
      <c r="AY2642" s="63"/>
      <c r="AZ2642" s="63"/>
      <c r="BA2642" s="63"/>
      <c r="BB2642" s="63"/>
      <c r="BC2642" s="63"/>
      <c r="BD2642" s="63"/>
      <c r="BE2642" s="63"/>
      <c r="BF2642" s="63"/>
      <c r="BG2642" s="63"/>
      <c r="BH2642" s="63"/>
      <c r="BI2642" s="63"/>
      <c r="BJ2642" s="63"/>
      <c r="BK2642" s="63"/>
      <c r="BL2642" s="63"/>
      <c r="BM2642" s="63"/>
      <c r="BN2642" s="63"/>
      <c r="BO2642" s="63"/>
      <c r="BP2642" s="63"/>
      <c r="BQ2642" s="63"/>
      <c r="BR2642" s="63"/>
      <c r="BS2642" s="63"/>
      <c r="BT2642" s="63"/>
      <c r="BU2642" s="63"/>
      <c r="BV2642" s="63"/>
      <c r="BW2642" s="63"/>
      <c r="BX2642" s="63"/>
      <c r="BY2642" s="63"/>
      <c r="BZ2642" s="63"/>
      <c r="CA2642" s="63"/>
      <c r="CB2642" s="63"/>
      <c r="CC2642" s="63"/>
      <c r="CD2642" s="63"/>
      <c r="CE2642" s="63"/>
      <c r="CF2642" s="63"/>
      <c r="CG2642" s="63"/>
      <c r="CH2642" s="63"/>
      <c r="CI2642" s="63"/>
      <c r="CJ2642" s="63"/>
      <c r="CK2642" s="63"/>
      <c r="CL2642" s="63"/>
      <c r="CM2642" s="63"/>
      <c r="CN2642" s="63"/>
      <c r="CO2642" s="63"/>
      <c r="CP2642" s="63"/>
      <c r="CR2642" s="227"/>
      <c r="CS2642" s="74"/>
    </row>
    <row r="2643" spans="1:97" s="72" customFormat="1" ht="75.75" customHeight="1">
      <c r="A2643" s="63"/>
      <c r="B2643" s="63"/>
      <c r="C2643" s="63"/>
      <c r="D2643" s="63"/>
      <c r="E2643" s="63"/>
      <c r="F2643" s="63"/>
      <c r="G2643" s="63"/>
      <c r="H2643" s="63"/>
      <c r="I2643" s="63"/>
      <c r="J2643" s="63"/>
      <c r="K2643" s="63"/>
      <c r="L2643" s="63"/>
      <c r="M2643" s="63"/>
      <c r="N2643" s="63"/>
      <c r="O2643" s="63"/>
      <c r="P2643" s="63"/>
      <c r="Q2643" s="63"/>
      <c r="R2643" s="63"/>
      <c r="S2643" s="63"/>
      <c r="T2643" s="63"/>
      <c r="U2643" s="63"/>
      <c r="V2643" s="63"/>
      <c r="W2643" s="63"/>
      <c r="X2643" s="63"/>
      <c r="Y2643" s="63"/>
      <c r="Z2643" s="63"/>
      <c r="AA2643" s="63"/>
      <c r="AB2643" s="63"/>
      <c r="AC2643" s="63"/>
      <c r="AD2643" s="63"/>
      <c r="AE2643" s="63"/>
      <c r="AF2643" s="63"/>
      <c r="AG2643" s="63"/>
      <c r="AH2643" s="63"/>
      <c r="AI2643" s="63"/>
      <c r="AJ2643" s="63"/>
      <c r="AK2643" s="63"/>
      <c r="AL2643" s="63"/>
      <c r="AM2643" s="63"/>
      <c r="AN2643" s="63"/>
      <c r="AO2643" s="63"/>
      <c r="AP2643" s="63"/>
      <c r="AQ2643" s="63"/>
      <c r="AR2643" s="63"/>
      <c r="AS2643" s="63"/>
      <c r="AT2643" s="63"/>
      <c r="AU2643" s="63"/>
      <c r="AV2643" s="63"/>
      <c r="AW2643" s="63"/>
      <c r="AX2643" s="63"/>
      <c r="AY2643" s="63"/>
      <c r="AZ2643" s="63"/>
      <c r="BA2643" s="63"/>
      <c r="BB2643" s="63"/>
      <c r="BC2643" s="63"/>
      <c r="BD2643" s="63"/>
      <c r="BE2643" s="63"/>
      <c r="BF2643" s="63"/>
      <c r="BG2643" s="63"/>
      <c r="BH2643" s="63"/>
      <c r="BI2643" s="63"/>
      <c r="BJ2643" s="63"/>
      <c r="BK2643" s="63"/>
      <c r="BL2643" s="63"/>
      <c r="BM2643" s="63"/>
      <c r="BN2643" s="63"/>
      <c r="BO2643" s="63"/>
      <c r="BP2643" s="63"/>
      <c r="BQ2643" s="63"/>
      <c r="BR2643" s="63"/>
      <c r="BS2643" s="63"/>
      <c r="BT2643" s="63"/>
      <c r="BU2643" s="63"/>
      <c r="BV2643" s="63"/>
      <c r="BW2643" s="63"/>
      <c r="BX2643" s="63"/>
      <c r="BY2643" s="63"/>
      <c r="BZ2643" s="63"/>
      <c r="CA2643" s="63"/>
      <c r="CB2643" s="63"/>
      <c r="CC2643" s="63"/>
      <c r="CD2643" s="63"/>
      <c r="CE2643" s="63"/>
      <c r="CF2643" s="63"/>
      <c r="CG2643" s="63"/>
      <c r="CH2643" s="63"/>
      <c r="CI2643" s="63"/>
      <c r="CJ2643" s="63"/>
      <c r="CK2643" s="63"/>
      <c r="CL2643" s="63"/>
      <c r="CM2643" s="63"/>
      <c r="CN2643" s="63"/>
      <c r="CO2643" s="63"/>
      <c r="CP2643" s="63"/>
      <c r="CR2643" s="227"/>
      <c r="CS2643" s="74"/>
    </row>
    <row r="2644" spans="1:97" s="72" customFormat="1" ht="75.75" customHeight="1">
      <c r="A2644" s="63"/>
      <c r="B2644" s="63"/>
      <c r="C2644" s="63"/>
      <c r="D2644" s="63"/>
      <c r="E2644" s="63"/>
      <c r="F2644" s="63"/>
      <c r="G2644" s="63"/>
      <c r="H2644" s="63"/>
      <c r="I2644" s="63"/>
      <c r="J2644" s="63"/>
      <c r="K2644" s="63"/>
      <c r="L2644" s="63"/>
      <c r="M2644" s="63"/>
      <c r="N2644" s="63"/>
      <c r="O2644" s="63"/>
      <c r="P2644" s="63"/>
      <c r="Q2644" s="63"/>
      <c r="R2644" s="63"/>
      <c r="S2644" s="63"/>
      <c r="T2644" s="63"/>
      <c r="U2644" s="63"/>
      <c r="V2644" s="63"/>
      <c r="W2644" s="63"/>
      <c r="X2644" s="63"/>
      <c r="Y2644" s="63"/>
      <c r="Z2644" s="63"/>
      <c r="AA2644" s="63"/>
      <c r="AB2644" s="63"/>
      <c r="AC2644" s="63"/>
      <c r="AD2644" s="63"/>
      <c r="AE2644" s="63"/>
      <c r="AF2644" s="63"/>
      <c r="AG2644" s="63"/>
      <c r="AH2644" s="63"/>
      <c r="AI2644" s="63"/>
      <c r="AJ2644" s="63"/>
      <c r="AK2644" s="63"/>
      <c r="AL2644" s="63"/>
      <c r="AM2644" s="63"/>
      <c r="AN2644" s="63"/>
      <c r="AO2644" s="63"/>
      <c r="AP2644" s="63"/>
      <c r="AQ2644" s="63"/>
      <c r="AR2644" s="63"/>
      <c r="AS2644" s="63"/>
      <c r="AT2644" s="63"/>
      <c r="AU2644" s="63"/>
      <c r="AV2644" s="63"/>
      <c r="AW2644" s="63"/>
      <c r="AX2644" s="63"/>
      <c r="AY2644" s="63"/>
      <c r="AZ2644" s="63"/>
      <c r="BA2644" s="63"/>
      <c r="BB2644" s="63"/>
      <c r="BC2644" s="63"/>
      <c r="BD2644" s="63"/>
      <c r="BE2644" s="63"/>
      <c r="BF2644" s="63"/>
      <c r="BG2644" s="63"/>
      <c r="BH2644" s="63"/>
      <c r="BI2644" s="63"/>
      <c r="BJ2644" s="63"/>
      <c r="BK2644" s="63"/>
      <c r="BL2644" s="63"/>
      <c r="BM2644" s="63"/>
      <c r="BN2644" s="63"/>
      <c r="BO2644" s="63"/>
      <c r="BP2644" s="63"/>
      <c r="BQ2644" s="63"/>
      <c r="BR2644" s="63"/>
      <c r="BS2644" s="63"/>
      <c r="BT2644" s="63"/>
      <c r="BU2644" s="63"/>
      <c r="BV2644" s="63"/>
      <c r="BW2644" s="63"/>
      <c r="BX2644" s="63"/>
      <c r="BY2644" s="63"/>
      <c r="BZ2644" s="63"/>
      <c r="CA2644" s="63"/>
      <c r="CB2644" s="63"/>
      <c r="CC2644" s="63"/>
      <c r="CD2644" s="63"/>
      <c r="CE2644" s="63"/>
      <c r="CF2644" s="63"/>
      <c r="CG2644" s="63"/>
      <c r="CH2644" s="63"/>
      <c r="CI2644" s="63"/>
      <c r="CJ2644" s="63"/>
      <c r="CK2644" s="63"/>
      <c r="CL2644" s="63"/>
      <c r="CM2644" s="63"/>
      <c r="CN2644" s="63"/>
      <c r="CO2644" s="63"/>
      <c r="CP2644" s="63"/>
      <c r="CR2644" s="227"/>
      <c r="CS2644" s="74"/>
    </row>
    <row r="2645" spans="1:97" s="72" customFormat="1" ht="75.75" customHeight="1">
      <c r="A2645" s="63"/>
      <c r="B2645" s="63"/>
      <c r="C2645" s="63"/>
      <c r="D2645" s="63"/>
      <c r="E2645" s="63"/>
      <c r="F2645" s="63"/>
      <c r="G2645" s="63"/>
      <c r="H2645" s="63"/>
      <c r="I2645" s="63"/>
      <c r="J2645" s="63"/>
      <c r="K2645" s="63"/>
      <c r="L2645" s="63"/>
      <c r="M2645" s="63"/>
      <c r="N2645" s="63"/>
      <c r="O2645" s="63"/>
      <c r="P2645" s="63"/>
      <c r="Q2645" s="63"/>
      <c r="R2645" s="63"/>
      <c r="S2645" s="63"/>
      <c r="T2645" s="63"/>
      <c r="U2645" s="63"/>
      <c r="V2645" s="63"/>
      <c r="W2645" s="63"/>
      <c r="X2645" s="63"/>
      <c r="Y2645" s="63"/>
      <c r="Z2645" s="63"/>
      <c r="AA2645" s="63"/>
      <c r="AB2645" s="63"/>
      <c r="AC2645" s="63"/>
      <c r="AD2645" s="63"/>
      <c r="AE2645" s="63"/>
      <c r="AF2645" s="63"/>
      <c r="AG2645" s="63"/>
      <c r="AH2645" s="63"/>
      <c r="AI2645" s="63"/>
      <c r="AJ2645" s="63"/>
      <c r="AK2645" s="63"/>
      <c r="AL2645" s="63"/>
      <c r="AM2645" s="63"/>
      <c r="AN2645" s="63"/>
      <c r="AO2645" s="63"/>
      <c r="AP2645" s="63"/>
      <c r="AQ2645" s="63"/>
      <c r="AR2645" s="63"/>
      <c r="AS2645" s="63"/>
      <c r="AT2645" s="63"/>
      <c r="AU2645" s="63"/>
      <c r="AV2645" s="63"/>
      <c r="AW2645" s="63"/>
      <c r="AX2645" s="63"/>
      <c r="AY2645" s="63"/>
      <c r="AZ2645" s="63"/>
      <c r="BA2645" s="63"/>
      <c r="BB2645" s="63"/>
      <c r="BC2645" s="63"/>
      <c r="BD2645" s="63"/>
      <c r="BE2645" s="63"/>
      <c r="BF2645" s="63"/>
      <c r="BG2645" s="63"/>
      <c r="BH2645" s="63"/>
      <c r="BI2645" s="63"/>
      <c r="BJ2645" s="63"/>
      <c r="BK2645" s="63"/>
      <c r="BL2645" s="63"/>
      <c r="BM2645" s="63"/>
      <c r="BN2645" s="63"/>
      <c r="BO2645" s="63"/>
      <c r="BP2645" s="63"/>
      <c r="BQ2645" s="63"/>
      <c r="BR2645" s="63"/>
      <c r="BS2645" s="63"/>
      <c r="BT2645" s="63"/>
      <c r="BU2645" s="63"/>
      <c r="BV2645" s="63"/>
      <c r="BW2645" s="63"/>
      <c r="BX2645" s="63"/>
      <c r="BY2645" s="63"/>
      <c r="BZ2645" s="63"/>
      <c r="CA2645" s="63"/>
      <c r="CB2645" s="63"/>
      <c r="CC2645" s="63"/>
      <c r="CD2645" s="63"/>
      <c r="CE2645" s="63"/>
      <c r="CF2645" s="63"/>
      <c r="CG2645" s="63"/>
      <c r="CH2645" s="63"/>
      <c r="CI2645" s="63"/>
      <c r="CJ2645" s="63"/>
      <c r="CK2645" s="63"/>
      <c r="CL2645" s="63"/>
      <c r="CM2645" s="63"/>
      <c r="CN2645" s="63"/>
      <c r="CO2645" s="63"/>
      <c r="CP2645" s="63"/>
      <c r="CR2645" s="227"/>
      <c r="CS2645" s="74"/>
    </row>
    <row r="2646" spans="1:97" s="72" customFormat="1" ht="75.75" customHeight="1">
      <c r="A2646" s="63"/>
      <c r="B2646" s="63"/>
      <c r="C2646" s="63"/>
      <c r="D2646" s="63"/>
      <c r="E2646" s="63"/>
      <c r="F2646" s="63"/>
      <c r="G2646" s="63"/>
      <c r="H2646" s="63"/>
      <c r="I2646" s="63"/>
      <c r="J2646" s="63"/>
      <c r="K2646" s="63"/>
      <c r="L2646" s="63"/>
      <c r="M2646" s="63"/>
      <c r="N2646" s="63"/>
      <c r="O2646" s="63"/>
      <c r="P2646" s="63"/>
      <c r="Q2646" s="63"/>
      <c r="R2646" s="63"/>
      <c r="S2646" s="63"/>
      <c r="T2646" s="63"/>
      <c r="U2646" s="63"/>
      <c r="V2646" s="63"/>
      <c r="W2646" s="63"/>
      <c r="X2646" s="63"/>
      <c r="Y2646" s="63"/>
      <c r="Z2646" s="63"/>
      <c r="AA2646" s="63"/>
      <c r="AB2646" s="63"/>
      <c r="AC2646" s="63"/>
      <c r="AD2646" s="63"/>
      <c r="AE2646" s="63"/>
      <c r="AF2646" s="63"/>
      <c r="AG2646" s="63"/>
      <c r="AH2646" s="63"/>
      <c r="AI2646" s="63"/>
      <c r="AJ2646" s="63"/>
      <c r="AK2646" s="63"/>
      <c r="AL2646" s="63"/>
      <c r="AM2646" s="63"/>
      <c r="AN2646" s="63"/>
      <c r="AO2646" s="63"/>
      <c r="AP2646" s="63"/>
      <c r="AQ2646" s="63"/>
      <c r="AR2646" s="63"/>
      <c r="AS2646" s="63"/>
      <c r="AT2646" s="63"/>
      <c r="AU2646" s="63"/>
      <c r="AV2646" s="63"/>
      <c r="AW2646" s="63"/>
      <c r="AX2646" s="63"/>
      <c r="AY2646" s="63"/>
      <c r="AZ2646" s="63"/>
      <c r="BA2646" s="63"/>
      <c r="BB2646" s="63"/>
      <c r="BC2646" s="63"/>
      <c r="BD2646" s="63"/>
      <c r="BE2646" s="63"/>
      <c r="BF2646" s="63"/>
      <c r="BG2646" s="63"/>
      <c r="BH2646" s="63"/>
      <c r="BI2646" s="63"/>
      <c r="BJ2646" s="63"/>
      <c r="BK2646" s="63"/>
      <c r="BL2646" s="63"/>
      <c r="BM2646" s="63"/>
      <c r="BN2646" s="63"/>
      <c r="BO2646" s="63"/>
      <c r="BP2646" s="63"/>
      <c r="BQ2646" s="63"/>
      <c r="BR2646" s="63"/>
      <c r="BS2646" s="63"/>
      <c r="BT2646" s="63"/>
      <c r="BU2646" s="63"/>
      <c r="BV2646" s="63"/>
      <c r="BW2646" s="63"/>
      <c r="BX2646" s="63"/>
      <c r="BY2646" s="63"/>
      <c r="BZ2646" s="63"/>
      <c r="CA2646" s="63"/>
      <c r="CB2646" s="63"/>
      <c r="CC2646" s="63"/>
      <c r="CD2646" s="63"/>
      <c r="CE2646" s="63"/>
      <c r="CF2646" s="63"/>
      <c r="CG2646" s="63"/>
      <c r="CH2646" s="63"/>
      <c r="CI2646" s="63"/>
      <c r="CJ2646" s="63"/>
      <c r="CK2646" s="63"/>
      <c r="CL2646" s="63"/>
      <c r="CM2646" s="63"/>
      <c r="CN2646" s="63"/>
      <c r="CO2646" s="63"/>
      <c r="CP2646" s="63"/>
      <c r="CR2646" s="227"/>
      <c r="CS2646" s="74"/>
    </row>
    <row r="2647" spans="1:97" s="72" customFormat="1" ht="75.75" customHeight="1">
      <c r="A2647" s="63"/>
      <c r="B2647" s="63"/>
      <c r="C2647" s="63"/>
      <c r="D2647" s="63"/>
      <c r="E2647" s="63"/>
      <c r="F2647" s="63"/>
      <c r="G2647" s="63"/>
      <c r="H2647" s="63"/>
      <c r="I2647" s="63"/>
      <c r="J2647" s="63"/>
      <c r="K2647" s="63"/>
      <c r="L2647" s="63"/>
      <c r="M2647" s="63"/>
      <c r="N2647" s="63"/>
      <c r="O2647" s="63"/>
      <c r="P2647" s="63"/>
      <c r="Q2647" s="63"/>
      <c r="R2647" s="63"/>
      <c r="S2647" s="63"/>
      <c r="T2647" s="63"/>
      <c r="U2647" s="63"/>
      <c r="V2647" s="63"/>
      <c r="W2647" s="63"/>
      <c r="X2647" s="63"/>
      <c r="Y2647" s="63"/>
      <c r="Z2647" s="63"/>
      <c r="AA2647" s="63"/>
      <c r="AB2647" s="63"/>
      <c r="AC2647" s="63"/>
      <c r="AD2647" s="63"/>
      <c r="AE2647" s="63"/>
      <c r="AF2647" s="63"/>
      <c r="AG2647" s="63"/>
      <c r="AH2647" s="63"/>
      <c r="AI2647" s="63"/>
      <c r="AJ2647" s="63"/>
      <c r="AK2647" s="63"/>
      <c r="AL2647" s="63"/>
      <c r="AM2647" s="63"/>
      <c r="AN2647" s="63"/>
      <c r="AO2647" s="63"/>
      <c r="AP2647" s="63"/>
      <c r="AQ2647" s="63"/>
      <c r="AR2647" s="63"/>
      <c r="AS2647" s="63"/>
      <c r="AT2647" s="63"/>
      <c r="AU2647" s="63"/>
      <c r="AV2647" s="63"/>
      <c r="AW2647" s="63"/>
      <c r="AX2647" s="63"/>
      <c r="AY2647" s="63"/>
      <c r="AZ2647" s="63"/>
      <c r="BA2647" s="63"/>
      <c r="BB2647" s="63"/>
      <c r="BC2647" s="63"/>
      <c r="BD2647" s="63"/>
      <c r="BE2647" s="63"/>
      <c r="BF2647" s="63"/>
      <c r="BG2647" s="63"/>
      <c r="BH2647" s="63"/>
      <c r="BI2647" s="63"/>
      <c r="BJ2647" s="63"/>
      <c r="BK2647" s="63"/>
      <c r="BL2647" s="63"/>
      <c r="BM2647" s="63"/>
      <c r="BN2647" s="63"/>
      <c r="BO2647" s="63"/>
      <c r="BP2647" s="63"/>
      <c r="BQ2647" s="63"/>
      <c r="BR2647" s="63"/>
      <c r="BS2647" s="63"/>
      <c r="BT2647" s="63"/>
      <c r="BU2647" s="63"/>
      <c r="BV2647" s="63"/>
      <c r="BW2647" s="63"/>
      <c r="BX2647" s="63"/>
      <c r="BY2647" s="63"/>
      <c r="BZ2647" s="63"/>
      <c r="CA2647" s="63"/>
      <c r="CB2647" s="63"/>
      <c r="CC2647" s="63"/>
      <c r="CD2647" s="63"/>
      <c r="CE2647" s="63"/>
      <c r="CF2647" s="63"/>
      <c r="CG2647" s="63"/>
      <c r="CH2647" s="63"/>
      <c r="CI2647" s="63"/>
      <c r="CJ2647" s="63"/>
      <c r="CK2647" s="63"/>
      <c r="CL2647" s="63"/>
      <c r="CM2647" s="63"/>
      <c r="CN2647" s="63"/>
      <c r="CO2647" s="63"/>
      <c r="CP2647" s="63"/>
      <c r="CR2647" s="227"/>
      <c r="CS2647" s="74"/>
    </row>
    <row r="2648" spans="1:97" s="72" customFormat="1" ht="75.75" customHeight="1">
      <c r="A2648" s="63"/>
      <c r="B2648" s="63"/>
      <c r="C2648" s="63"/>
      <c r="D2648" s="63"/>
      <c r="E2648" s="63"/>
      <c r="F2648" s="63"/>
      <c r="G2648" s="63"/>
      <c r="H2648" s="63"/>
      <c r="I2648" s="63"/>
      <c r="J2648" s="63"/>
      <c r="K2648" s="63"/>
      <c r="L2648" s="63"/>
      <c r="M2648" s="63"/>
      <c r="N2648" s="63"/>
      <c r="O2648" s="63"/>
      <c r="P2648" s="63"/>
      <c r="Q2648" s="63"/>
      <c r="R2648" s="63"/>
      <c r="S2648" s="63"/>
      <c r="T2648" s="63"/>
      <c r="U2648" s="63"/>
      <c r="V2648" s="63"/>
      <c r="W2648" s="63"/>
      <c r="X2648" s="63"/>
      <c r="Y2648" s="63"/>
      <c r="Z2648" s="63"/>
      <c r="AA2648" s="63"/>
      <c r="AB2648" s="63"/>
      <c r="AC2648" s="63"/>
      <c r="AD2648" s="63"/>
      <c r="AE2648" s="63"/>
      <c r="AF2648" s="63"/>
      <c r="AG2648" s="63"/>
      <c r="AH2648" s="63"/>
      <c r="AI2648" s="63"/>
      <c r="AJ2648" s="63"/>
      <c r="AK2648" s="63"/>
      <c r="AL2648" s="63"/>
      <c r="AM2648" s="63"/>
      <c r="AN2648" s="63"/>
      <c r="AO2648" s="63"/>
      <c r="AP2648" s="63"/>
      <c r="AQ2648" s="63"/>
      <c r="AR2648" s="63"/>
      <c r="AS2648" s="63"/>
      <c r="AT2648" s="63"/>
      <c r="AU2648" s="63"/>
      <c r="AV2648" s="63"/>
      <c r="AW2648" s="63"/>
      <c r="AX2648" s="63"/>
      <c r="AY2648" s="63"/>
      <c r="AZ2648" s="63"/>
      <c r="BA2648" s="63"/>
      <c r="BB2648" s="63"/>
      <c r="BC2648" s="63"/>
      <c r="BD2648" s="63"/>
      <c r="BE2648" s="63"/>
      <c r="BF2648" s="63"/>
      <c r="BG2648" s="63"/>
      <c r="BH2648" s="63"/>
      <c r="BI2648" s="63"/>
      <c r="BJ2648" s="63"/>
      <c r="BK2648" s="63"/>
      <c r="BL2648" s="63"/>
      <c r="BM2648" s="63"/>
      <c r="BN2648" s="63"/>
      <c r="BO2648" s="63"/>
      <c r="BP2648" s="63"/>
      <c r="BQ2648" s="63"/>
      <c r="BR2648" s="63"/>
      <c r="BS2648" s="63"/>
      <c r="BT2648" s="63"/>
      <c r="BU2648" s="63"/>
      <c r="BV2648" s="63"/>
      <c r="BW2648" s="63"/>
      <c r="BX2648" s="63"/>
      <c r="BY2648" s="63"/>
      <c r="BZ2648" s="63"/>
      <c r="CA2648" s="63"/>
      <c r="CB2648" s="63"/>
      <c r="CC2648" s="63"/>
      <c r="CD2648" s="63"/>
      <c r="CE2648" s="63"/>
      <c r="CF2648" s="63"/>
      <c r="CG2648" s="63"/>
      <c r="CH2648" s="63"/>
      <c r="CI2648" s="63"/>
      <c r="CJ2648" s="63"/>
      <c r="CK2648" s="63"/>
      <c r="CL2648" s="63"/>
      <c r="CM2648" s="63"/>
      <c r="CN2648" s="63"/>
      <c r="CO2648" s="63"/>
      <c r="CP2648" s="63"/>
      <c r="CR2648" s="227"/>
      <c r="CS2648" s="74"/>
    </row>
    <row r="2649" spans="1:97" s="72" customFormat="1" ht="75.75" customHeight="1">
      <c r="A2649" s="63"/>
      <c r="B2649" s="63"/>
      <c r="C2649" s="63"/>
      <c r="D2649" s="63"/>
      <c r="E2649" s="63"/>
      <c r="F2649" s="63"/>
      <c r="G2649" s="63"/>
      <c r="H2649" s="63"/>
      <c r="I2649" s="63"/>
      <c r="J2649" s="63"/>
      <c r="K2649" s="63"/>
      <c r="L2649" s="63"/>
      <c r="M2649" s="63"/>
      <c r="N2649" s="63"/>
      <c r="O2649" s="63"/>
      <c r="P2649" s="63"/>
      <c r="Q2649" s="63"/>
      <c r="R2649" s="63"/>
      <c r="S2649" s="63"/>
      <c r="T2649" s="63"/>
      <c r="U2649" s="63"/>
      <c r="V2649" s="63"/>
      <c r="W2649" s="63"/>
      <c r="X2649" s="63"/>
      <c r="Y2649" s="63"/>
      <c r="Z2649" s="63"/>
      <c r="AA2649" s="63"/>
      <c r="AB2649" s="63"/>
      <c r="AC2649" s="63"/>
      <c r="AD2649" s="63"/>
      <c r="AE2649" s="63"/>
      <c r="AF2649" s="63"/>
      <c r="AG2649" s="63"/>
      <c r="AH2649" s="63"/>
      <c r="AI2649" s="63"/>
      <c r="AJ2649" s="63"/>
      <c r="AK2649" s="63"/>
      <c r="AL2649" s="63"/>
      <c r="AM2649" s="63"/>
      <c r="AN2649" s="63"/>
      <c r="AO2649" s="63"/>
      <c r="AP2649" s="63"/>
      <c r="AQ2649" s="63"/>
      <c r="AR2649" s="63"/>
      <c r="AS2649" s="63"/>
      <c r="AT2649" s="63"/>
      <c r="AU2649" s="63"/>
      <c r="AV2649" s="63"/>
      <c r="AW2649" s="63"/>
      <c r="AX2649" s="63"/>
      <c r="AY2649" s="63"/>
      <c r="AZ2649" s="63"/>
      <c r="BA2649" s="63"/>
      <c r="BB2649" s="63"/>
      <c r="BC2649" s="63"/>
      <c r="BD2649" s="63"/>
      <c r="BE2649" s="63"/>
      <c r="BF2649" s="63"/>
      <c r="BG2649" s="63"/>
      <c r="BH2649" s="63"/>
      <c r="BI2649" s="63"/>
      <c r="BJ2649" s="63"/>
      <c r="BK2649" s="63"/>
      <c r="BL2649" s="63"/>
      <c r="BM2649" s="63"/>
      <c r="BN2649" s="63"/>
      <c r="BO2649" s="63"/>
      <c r="BP2649" s="63"/>
      <c r="BQ2649" s="63"/>
      <c r="BR2649" s="63"/>
      <c r="BS2649" s="63"/>
      <c r="BT2649" s="63"/>
      <c r="BU2649" s="63"/>
      <c r="BV2649" s="63"/>
      <c r="BW2649" s="63"/>
      <c r="BX2649" s="63"/>
      <c r="BY2649" s="63"/>
      <c r="BZ2649" s="63"/>
      <c r="CA2649" s="63"/>
      <c r="CB2649" s="63"/>
      <c r="CC2649" s="63"/>
      <c r="CD2649" s="63"/>
      <c r="CE2649" s="63"/>
      <c r="CF2649" s="63"/>
      <c r="CG2649" s="63"/>
      <c r="CH2649" s="63"/>
      <c r="CI2649" s="63"/>
      <c r="CJ2649" s="63"/>
      <c r="CK2649" s="63"/>
      <c r="CL2649" s="63"/>
      <c r="CM2649" s="63"/>
      <c r="CN2649" s="63"/>
      <c r="CO2649" s="63"/>
      <c r="CP2649" s="63"/>
      <c r="CR2649" s="227"/>
      <c r="CS2649" s="74"/>
    </row>
    <row r="2650" spans="1:97" s="72" customFormat="1" ht="75.75" customHeight="1">
      <c r="A2650" s="63"/>
      <c r="B2650" s="63"/>
      <c r="C2650" s="63"/>
      <c r="D2650" s="63"/>
      <c r="E2650" s="63"/>
      <c r="F2650" s="63"/>
      <c r="G2650" s="63"/>
      <c r="H2650" s="63"/>
      <c r="I2650" s="63"/>
      <c r="J2650" s="63"/>
      <c r="K2650" s="63"/>
      <c r="L2650" s="63"/>
      <c r="M2650" s="63"/>
      <c r="N2650" s="63"/>
      <c r="O2650" s="63"/>
      <c r="P2650" s="63"/>
      <c r="Q2650" s="63"/>
      <c r="R2650" s="63"/>
      <c r="S2650" s="63"/>
      <c r="T2650" s="63"/>
      <c r="U2650" s="63"/>
      <c r="V2650" s="63"/>
      <c r="W2650" s="63"/>
      <c r="X2650" s="63"/>
      <c r="Y2650" s="63"/>
      <c r="Z2650" s="63"/>
      <c r="AA2650" s="63"/>
      <c r="AB2650" s="63"/>
      <c r="AC2650" s="63"/>
      <c r="AD2650" s="63"/>
      <c r="AE2650" s="63"/>
      <c r="AF2650" s="63"/>
      <c r="AG2650" s="63"/>
      <c r="AH2650" s="63"/>
      <c r="AI2650" s="63"/>
      <c r="AJ2650" s="63"/>
      <c r="AK2650" s="63"/>
      <c r="AL2650" s="63"/>
      <c r="AM2650" s="63"/>
      <c r="AN2650" s="63"/>
      <c r="AO2650" s="63"/>
      <c r="AP2650" s="63"/>
      <c r="AQ2650" s="63"/>
      <c r="AR2650" s="63"/>
      <c r="AS2650" s="63"/>
      <c r="AT2650" s="63"/>
      <c r="AU2650" s="63"/>
      <c r="AV2650" s="63"/>
      <c r="AW2650" s="63"/>
      <c r="AX2650" s="63"/>
      <c r="AY2650" s="63"/>
      <c r="AZ2650" s="63"/>
      <c r="BA2650" s="63"/>
      <c r="BB2650" s="63"/>
      <c r="BC2650" s="63"/>
      <c r="BD2650" s="63"/>
      <c r="BE2650" s="63"/>
      <c r="BF2650" s="63"/>
      <c r="BG2650" s="63"/>
      <c r="BH2650" s="63"/>
      <c r="BI2650" s="63"/>
      <c r="BJ2650" s="63"/>
      <c r="BK2650" s="63"/>
      <c r="BL2650" s="63"/>
      <c r="BM2650" s="63"/>
      <c r="BN2650" s="63"/>
      <c r="BO2650" s="63"/>
      <c r="BP2650" s="63"/>
      <c r="BQ2650" s="63"/>
      <c r="BR2650" s="63"/>
      <c r="BS2650" s="63"/>
      <c r="BT2650" s="63"/>
      <c r="BU2650" s="63"/>
      <c r="BV2650" s="63"/>
      <c r="BW2650" s="63"/>
      <c r="BX2650" s="63"/>
      <c r="BY2650" s="63"/>
      <c r="BZ2650" s="63"/>
      <c r="CA2650" s="63"/>
      <c r="CB2650" s="63"/>
      <c r="CC2650" s="63"/>
      <c r="CD2650" s="63"/>
      <c r="CE2650" s="63"/>
      <c r="CF2650" s="63"/>
      <c r="CG2650" s="63"/>
      <c r="CH2650" s="63"/>
      <c r="CI2650" s="63"/>
      <c r="CJ2650" s="63"/>
      <c r="CK2650" s="63"/>
      <c r="CL2650" s="63"/>
      <c r="CM2650" s="63"/>
      <c r="CN2650" s="63"/>
      <c r="CO2650" s="63"/>
      <c r="CP2650" s="63"/>
      <c r="CR2650" s="227"/>
      <c r="CS2650" s="74"/>
    </row>
    <row r="2651" spans="1:97" s="72" customFormat="1" ht="75.75" customHeight="1">
      <c r="A2651" s="63"/>
      <c r="B2651" s="63"/>
      <c r="C2651" s="63"/>
      <c r="D2651" s="63"/>
      <c r="E2651" s="63"/>
      <c r="F2651" s="63"/>
      <c r="G2651" s="63"/>
      <c r="H2651" s="63"/>
      <c r="I2651" s="63"/>
      <c r="J2651" s="63"/>
      <c r="K2651" s="63"/>
      <c r="L2651" s="63"/>
      <c r="M2651" s="63"/>
      <c r="N2651" s="63"/>
      <c r="O2651" s="63"/>
      <c r="P2651" s="63"/>
      <c r="Q2651" s="63"/>
      <c r="R2651" s="63"/>
      <c r="S2651" s="63"/>
      <c r="T2651" s="63"/>
      <c r="U2651" s="63"/>
      <c r="V2651" s="63"/>
      <c r="W2651" s="63"/>
      <c r="X2651" s="63"/>
      <c r="Y2651" s="63"/>
      <c r="Z2651" s="63"/>
      <c r="AA2651" s="63"/>
      <c r="AB2651" s="63"/>
      <c r="AC2651" s="63"/>
      <c r="AD2651" s="63"/>
      <c r="AE2651" s="63"/>
      <c r="AF2651" s="63"/>
      <c r="AG2651" s="63"/>
      <c r="AH2651" s="63"/>
      <c r="AI2651" s="63"/>
      <c r="AJ2651" s="63"/>
      <c r="AK2651" s="63"/>
      <c r="AL2651" s="63"/>
      <c r="AM2651" s="63"/>
      <c r="AN2651" s="63"/>
      <c r="AO2651" s="63"/>
      <c r="AP2651" s="63"/>
      <c r="AQ2651" s="63"/>
      <c r="AR2651" s="63"/>
      <c r="AS2651" s="63"/>
      <c r="AT2651" s="63"/>
      <c r="AU2651" s="63"/>
      <c r="AV2651" s="63"/>
      <c r="AW2651" s="63"/>
      <c r="AX2651" s="63"/>
      <c r="AY2651" s="63"/>
      <c r="AZ2651" s="63"/>
      <c r="BA2651" s="63"/>
      <c r="BB2651" s="63"/>
      <c r="BC2651" s="63"/>
      <c r="BD2651" s="63"/>
      <c r="BE2651" s="63"/>
      <c r="BF2651" s="63"/>
      <c r="BG2651" s="63"/>
      <c r="BH2651" s="63"/>
      <c r="BI2651" s="63"/>
      <c r="BJ2651" s="63"/>
      <c r="BK2651" s="63"/>
      <c r="BL2651" s="63"/>
      <c r="BM2651" s="63"/>
      <c r="BN2651" s="63"/>
      <c r="BO2651" s="63"/>
      <c r="BP2651" s="63"/>
      <c r="BQ2651" s="63"/>
      <c r="BR2651" s="63"/>
      <c r="BS2651" s="63"/>
      <c r="BT2651" s="63"/>
      <c r="BU2651" s="63"/>
      <c r="BV2651" s="63"/>
      <c r="BW2651" s="63"/>
      <c r="BX2651" s="63"/>
      <c r="BY2651" s="63"/>
      <c r="BZ2651" s="63"/>
      <c r="CA2651" s="63"/>
      <c r="CB2651" s="63"/>
      <c r="CC2651" s="63"/>
      <c r="CD2651" s="63"/>
      <c r="CE2651" s="63"/>
      <c r="CF2651" s="63"/>
      <c r="CG2651" s="63"/>
      <c r="CH2651" s="63"/>
      <c r="CI2651" s="63"/>
      <c r="CJ2651" s="63"/>
      <c r="CK2651" s="63"/>
      <c r="CL2651" s="63"/>
      <c r="CM2651" s="63"/>
      <c r="CN2651" s="63"/>
      <c r="CO2651" s="63"/>
      <c r="CP2651" s="63"/>
      <c r="CR2651" s="227"/>
      <c r="CS2651" s="74"/>
    </row>
    <row r="2652" spans="1:97" s="72" customFormat="1" ht="75.75" customHeight="1">
      <c r="A2652" s="63"/>
      <c r="B2652" s="63"/>
      <c r="C2652" s="63"/>
      <c r="D2652" s="63"/>
      <c r="E2652" s="63"/>
      <c r="F2652" s="63"/>
      <c r="G2652" s="63"/>
      <c r="H2652" s="63"/>
      <c r="I2652" s="63"/>
      <c r="J2652" s="63"/>
      <c r="K2652" s="63"/>
      <c r="L2652" s="63"/>
      <c r="M2652" s="63"/>
      <c r="N2652" s="63"/>
      <c r="O2652" s="63"/>
      <c r="P2652" s="63"/>
      <c r="Q2652" s="63"/>
      <c r="R2652" s="63"/>
      <c r="S2652" s="63"/>
      <c r="T2652" s="63"/>
      <c r="U2652" s="63"/>
      <c r="V2652" s="63"/>
      <c r="W2652" s="63"/>
      <c r="X2652" s="63"/>
      <c r="Y2652" s="63"/>
      <c r="Z2652" s="63"/>
      <c r="AA2652" s="63"/>
      <c r="AB2652" s="63"/>
      <c r="AC2652" s="63"/>
      <c r="AD2652" s="63"/>
      <c r="AE2652" s="63"/>
      <c r="AF2652" s="63"/>
      <c r="AG2652" s="63"/>
      <c r="AH2652" s="63"/>
      <c r="AI2652" s="63"/>
      <c r="AJ2652" s="63"/>
      <c r="AK2652" s="63"/>
      <c r="AL2652" s="63"/>
      <c r="AM2652" s="63"/>
      <c r="AN2652" s="63"/>
      <c r="AO2652" s="63"/>
      <c r="AP2652" s="63"/>
      <c r="AQ2652" s="63"/>
      <c r="AR2652" s="63"/>
      <c r="AS2652" s="63"/>
      <c r="AT2652" s="63"/>
      <c r="AU2652" s="63"/>
      <c r="AV2652" s="63"/>
      <c r="AW2652" s="63"/>
      <c r="AX2652" s="63"/>
      <c r="AY2652" s="63"/>
      <c r="AZ2652" s="63"/>
      <c r="BA2652" s="63"/>
      <c r="BB2652" s="63"/>
      <c r="BC2652" s="63"/>
      <c r="BD2652" s="63"/>
      <c r="BE2652" s="63"/>
      <c r="BF2652" s="63"/>
      <c r="BG2652" s="63"/>
      <c r="BH2652" s="63"/>
      <c r="BI2652" s="63"/>
      <c r="BJ2652" s="63"/>
      <c r="BK2652" s="63"/>
      <c r="BL2652" s="63"/>
      <c r="BM2652" s="63"/>
      <c r="BN2652" s="63"/>
      <c r="BO2652" s="63"/>
      <c r="BP2652" s="63"/>
      <c r="BQ2652" s="63"/>
      <c r="BR2652" s="63"/>
      <c r="BS2652" s="63"/>
      <c r="BT2652" s="63"/>
      <c r="BU2652" s="63"/>
      <c r="BV2652" s="63"/>
      <c r="BW2652" s="63"/>
      <c r="BX2652" s="63"/>
      <c r="BY2652" s="63"/>
      <c r="BZ2652" s="63"/>
      <c r="CA2652" s="63"/>
      <c r="CB2652" s="63"/>
      <c r="CC2652" s="63"/>
      <c r="CD2652" s="63"/>
      <c r="CE2652" s="63"/>
      <c r="CF2652" s="63"/>
      <c r="CG2652" s="63"/>
      <c r="CH2652" s="63"/>
      <c r="CI2652" s="63"/>
      <c r="CJ2652" s="63"/>
      <c r="CK2652" s="63"/>
      <c r="CL2652" s="63"/>
      <c r="CM2652" s="63"/>
      <c r="CN2652" s="63"/>
      <c r="CO2652" s="63"/>
      <c r="CP2652" s="63"/>
      <c r="CR2652" s="227"/>
      <c r="CS2652" s="74"/>
    </row>
    <row r="2653" spans="1:97" s="72" customFormat="1" ht="75.75" customHeight="1">
      <c r="A2653" s="63"/>
      <c r="B2653" s="63"/>
      <c r="C2653" s="63"/>
      <c r="D2653" s="63"/>
      <c r="E2653" s="63"/>
      <c r="F2653" s="63"/>
      <c r="G2653" s="63"/>
      <c r="H2653" s="63"/>
      <c r="I2653" s="63"/>
      <c r="J2653" s="63"/>
      <c r="K2653" s="63"/>
      <c r="L2653" s="63"/>
      <c r="M2653" s="63"/>
      <c r="N2653" s="63"/>
      <c r="O2653" s="63"/>
      <c r="P2653" s="63"/>
      <c r="Q2653" s="63"/>
      <c r="R2653" s="63"/>
      <c r="S2653" s="63"/>
      <c r="T2653" s="63"/>
      <c r="U2653" s="63"/>
      <c r="V2653" s="63"/>
      <c r="W2653" s="63"/>
      <c r="X2653" s="63"/>
      <c r="Y2653" s="63"/>
      <c r="Z2653" s="63"/>
      <c r="AA2653" s="63"/>
      <c r="AB2653" s="63"/>
      <c r="AC2653" s="63"/>
      <c r="AD2653" s="63"/>
      <c r="AE2653" s="63"/>
      <c r="AF2653" s="63"/>
      <c r="AG2653" s="63"/>
      <c r="AH2653" s="63"/>
      <c r="AI2653" s="63"/>
      <c r="AJ2653" s="63"/>
      <c r="AK2653" s="63"/>
      <c r="AL2653" s="63"/>
      <c r="AM2653" s="63"/>
      <c r="AN2653" s="63"/>
      <c r="AO2653" s="63"/>
      <c r="AP2653" s="63"/>
      <c r="AQ2653" s="63"/>
      <c r="AR2653" s="63"/>
      <c r="AS2653" s="63"/>
      <c r="AT2653" s="63"/>
      <c r="AU2653" s="63"/>
      <c r="AV2653" s="63"/>
      <c r="AW2653" s="63"/>
      <c r="AX2653" s="63"/>
      <c r="AY2653" s="63"/>
      <c r="AZ2653" s="63"/>
      <c r="BA2653" s="63"/>
      <c r="BB2653" s="63"/>
      <c r="BC2653" s="63"/>
      <c r="BD2653" s="63"/>
      <c r="BE2653" s="63"/>
      <c r="BF2653" s="63"/>
      <c r="BG2653" s="63"/>
      <c r="BH2653" s="63"/>
      <c r="BI2653" s="63"/>
      <c r="BJ2653" s="63"/>
      <c r="BK2653" s="63"/>
      <c r="BL2653" s="63"/>
      <c r="BM2653" s="63"/>
      <c r="BN2653" s="63"/>
      <c r="BO2653" s="63"/>
      <c r="BP2653" s="63"/>
      <c r="BQ2653" s="63"/>
      <c r="BR2653" s="63"/>
      <c r="BS2653" s="63"/>
      <c r="BT2653" s="63"/>
      <c r="BU2653" s="63"/>
      <c r="BV2653" s="63"/>
      <c r="BW2653" s="63"/>
      <c r="BX2653" s="63"/>
      <c r="BY2653" s="63"/>
      <c r="BZ2653" s="63"/>
      <c r="CA2653" s="63"/>
      <c r="CB2653" s="63"/>
      <c r="CC2653" s="63"/>
      <c r="CD2653" s="63"/>
      <c r="CE2653" s="63"/>
      <c r="CF2653" s="63"/>
      <c r="CG2653" s="63"/>
      <c r="CH2653" s="63"/>
      <c r="CI2653" s="63"/>
      <c r="CJ2653" s="63"/>
      <c r="CK2653" s="63"/>
      <c r="CL2653" s="63"/>
      <c r="CM2653" s="63"/>
      <c r="CN2653" s="63"/>
      <c r="CO2653" s="63"/>
      <c r="CP2653" s="63"/>
      <c r="CR2653" s="227"/>
      <c r="CS2653" s="74"/>
    </row>
    <row r="2654" spans="1:97" s="72" customFormat="1" ht="75.75" customHeight="1">
      <c r="A2654" s="63"/>
      <c r="B2654" s="63"/>
      <c r="C2654" s="63"/>
      <c r="D2654" s="63"/>
      <c r="E2654" s="63"/>
      <c r="F2654" s="63"/>
      <c r="G2654" s="63"/>
      <c r="H2654" s="63"/>
      <c r="I2654" s="63"/>
      <c r="J2654" s="63"/>
      <c r="K2654" s="63"/>
      <c r="L2654" s="63"/>
      <c r="M2654" s="63"/>
      <c r="N2654" s="63"/>
      <c r="O2654" s="63"/>
      <c r="P2654" s="63"/>
      <c r="Q2654" s="63"/>
      <c r="R2654" s="63"/>
      <c r="S2654" s="63"/>
      <c r="T2654" s="63"/>
      <c r="U2654" s="63"/>
      <c r="V2654" s="63"/>
      <c r="W2654" s="63"/>
      <c r="X2654" s="63"/>
      <c r="Y2654" s="63"/>
      <c r="Z2654" s="63"/>
      <c r="AA2654" s="63"/>
      <c r="AB2654" s="63"/>
      <c r="AC2654" s="63"/>
      <c r="AD2654" s="63"/>
      <c r="AE2654" s="63"/>
      <c r="AF2654" s="63"/>
      <c r="AG2654" s="63"/>
      <c r="AH2654" s="63"/>
      <c r="AI2654" s="63"/>
      <c r="AJ2654" s="63"/>
      <c r="AK2654" s="63"/>
      <c r="AL2654" s="63"/>
      <c r="AM2654" s="63"/>
      <c r="AN2654" s="63"/>
      <c r="AO2654" s="63"/>
      <c r="AP2654" s="63"/>
      <c r="AQ2654" s="63"/>
      <c r="AR2654" s="63"/>
      <c r="AS2654" s="63"/>
      <c r="AT2654" s="63"/>
      <c r="AU2654" s="63"/>
      <c r="AV2654" s="63"/>
      <c r="AW2654" s="63"/>
      <c r="AX2654" s="63"/>
      <c r="AY2654" s="63"/>
      <c r="AZ2654" s="63"/>
      <c r="BA2654" s="63"/>
      <c r="BB2654" s="63"/>
      <c r="BC2654" s="63"/>
      <c r="BD2654" s="63"/>
      <c r="BE2654" s="63"/>
      <c r="BF2654" s="63"/>
      <c r="BG2654" s="63"/>
      <c r="BH2654" s="63"/>
      <c r="BI2654" s="63"/>
      <c r="BJ2654" s="63"/>
      <c r="BK2654" s="63"/>
      <c r="BL2654" s="63"/>
      <c r="BM2654" s="63"/>
      <c r="BN2654" s="63"/>
      <c r="BO2654" s="63"/>
      <c r="BP2654" s="63"/>
      <c r="BQ2654" s="63"/>
      <c r="BR2654" s="63"/>
      <c r="BS2654" s="63"/>
      <c r="BT2654" s="63"/>
      <c r="BU2654" s="63"/>
      <c r="BV2654" s="63"/>
      <c r="BW2654" s="63"/>
      <c r="BX2654" s="63"/>
      <c r="BY2654" s="63"/>
      <c r="BZ2654" s="63"/>
      <c r="CA2654" s="63"/>
      <c r="CB2654" s="63"/>
      <c r="CC2654" s="63"/>
      <c r="CD2654" s="63"/>
      <c r="CE2654" s="63"/>
      <c r="CF2654" s="63"/>
      <c r="CG2654" s="63"/>
      <c r="CH2654" s="63"/>
      <c r="CI2654" s="63"/>
      <c r="CJ2654" s="63"/>
      <c r="CK2654" s="63"/>
      <c r="CL2654" s="63"/>
      <c r="CM2654" s="63"/>
      <c r="CN2654" s="63"/>
      <c r="CO2654" s="63"/>
      <c r="CP2654" s="63"/>
      <c r="CR2654" s="227"/>
      <c r="CS2654" s="74"/>
    </row>
    <row r="2655" spans="1:97" s="72" customFormat="1" ht="75.75" customHeight="1">
      <c r="A2655" s="63"/>
      <c r="B2655" s="63"/>
      <c r="C2655" s="63"/>
      <c r="D2655" s="63"/>
      <c r="E2655" s="63"/>
      <c r="F2655" s="63"/>
      <c r="G2655" s="63"/>
      <c r="H2655" s="63"/>
      <c r="I2655" s="63"/>
      <c r="J2655" s="63"/>
      <c r="K2655" s="63"/>
      <c r="L2655" s="63"/>
      <c r="M2655" s="63"/>
      <c r="N2655" s="63"/>
      <c r="O2655" s="63"/>
      <c r="P2655" s="63"/>
      <c r="Q2655" s="63"/>
      <c r="R2655" s="63"/>
      <c r="S2655" s="63"/>
      <c r="T2655" s="63"/>
      <c r="U2655" s="63"/>
      <c r="V2655" s="63"/>
      <c r="W2655" s="63"/>
      <c r="X2655" s="63"/>
      <c r="Y2655" s="63"/>
      <c r="Z2655" s="63"/>
      <c r="AA2655" s="63"/>
      <c r="AB2655" s="63"/>
      <c r="AC2655" s="63"/>
      <c r="AD2655" s="63"/>
      <c r="AE2655" s="63"/>
      <c r="AF2655" s="63"/>
      <c r="AG2655" s="63"/>
      <c r="AH2655" s="63"/>
      <c r="AI2655" s="63"/>
      <c r="AJ2655" s="63"/>
      <c r="AK2655" s="63"/>
      <c r="AL2655" s="63"/>
      <c r="AM2655" s="63"/>
      <c r="AN2655" s="63"/>
      <c r="AO2655" s="63"/>
      <c r="AP2655" s="63"/>
      <c r="AQ2655" s="63"/>
      <c r="AR2655" s="63"/>
      <c r="AS2655" s="63"/>
      <c r="AT2655" s="63"/>
      <c r="AU2655" s="63"/>
      <c r="AV2655" s="63"/>
      <c r="AW2655" s="63"/>
      <c r="AX2655" s="63"/>
      <c r="AY2655" s="63"/>
      <c r="AZ2655" s="63"/>
      <c r="BA2655" s="63"/>
      <c r="BB2655" s="63"/>
      <c r="BC2655" s="63"/>
      <c r="BD2655" s="63"/>
      <c r="BE2655" s="63"/>
      <c r="BF2655" s="63"/>
      <c r="BG2655" s="63"/>
      <c r="BH2655" s="63"/>
      <c r="BI2655" s="63"/>
      <c r="BJ2655" s="63"/>
      <c r="BK2655" s="63"/>
      <c r="BL2655" s="63"/>
      <c r="BM2655" s="63"/>
      <c r="BN2655" s="63"/>
      <c r="BO2655" s="63"/>
      <c r="BP2655" s="63"/>
      <c r="BQ2655" s="63"/>
      <c r="BR2655" s="63"/>
      <c r="BS2655" s="63"/>
      <c r="BT2655" s="63"/>
      <c r="BU2655" s="63"/>
      <c r="BV2655" s="63"/>
      <c r="BW2655" s="63"/>
      <c r="BX2655" s="63"/>
      <c r="BY2655" s="63"/>
      <c r="BZ2655" s="63"/>
      <c r="CA2655" s="63"/>
      <c r="CB2655" s="63"/>
      <c r="CC2655" s="63"/>
      <c r="CD2655" s="63"/>
      <c r="CE2655" s="63"/>
      <c r="CF2655" s="63"/>
      <c r="CG2655" s="63"/>
      <c r="CH2655" s="63"/>
      <c r="CI2655" s="63"/>
      <c r="CJ2655" s="63"/>
      <c r="CK2655" s="63"/>
      <c r="CL2655" s="63"/>
      <c r="CM2655" s="63"/>
      <c r="CN2655" s="63"/>
      <c r="CO2655" s="63"/>
      <c r="CP2655" s="63"/>
      <c r="CR2655" s="227"/>
      <c r="CS2655" s="74"/>
    </row>
    <row r="2656" spans="1:97" s="72" customFormat="1" ht="75.75" customHeight="1">
      <c r="A2656" s="63"/>
      <c r="B2656" s="63"/>
      <c r="C2656" s="63"/>
      <c r="D2656" s="63"/>
      <c r="E2656" s="63"/>
      <c r="F2656" s="63"/>
      <c r="G2656" s="63"/>
      <c r="H2656" s="63"/>
      <c r="I2656" s="63"/>
      <c r="J2656" s="63"/>
      <c r="K2656" s="63"/>
      <c r="L2656" s="63"/>
      <c r="M2656" s="63"/>
      <c r="N2656" s="63"/>
      <c r="O2656" s="63"/>
      <c r="P2656" s="63"/>
      <c r="Q2656" s="63"/>
      <c r="R2656" s="63"/>
      <c r="S2656" s="63"/>
      <c r="T2656" s="63"/>
      <c r="U2656" s="63"/>
      <c r="V2656" s="63"/>
      <c r="W2656" s="63"/>
      <c r="X2656" s="63"/>
      <c r="Y2656" s="63"/>
      <c r="Z2656" s="63"/>
      <c r="AA2656" s="63"/>
      <c r="AB2656" s="63"/>
      <c r="AC2656" s="63"/>
      <c r="AD2656" s="63"/>
      <c r="AE2656" s="63"/>
      <c r="AF2656" s="63"/>
      <c r="AG2656" s="63"/>
      <c r="AH2656" s="63"/>
      <c r="AI2656" s="63"/>
      <c r="AJ2656" s="63"/>
      <c r="AK2656" s="63"/>
      <c r="AL2656" s="63"/>
      <c r="AM2656" s="63"/>
      <c r="AN2656" s="63"/>
      <c r="AO2656" s="63"/>
      <c r="AP2656" s="63"/>
      <c r="AQ2656" s="63"/>
      <c r="AR2656" s="63"/>
      <c r="AS2656" s="63"/>
      <c r="AT2656" s="63"/>
      <c r="AU2656" s="63"/>
      <c r="AV2656" s="63"/>
      <c r="AW2656" s="63"/>
      <c r="AX2656" s="63"/>
      <c r="AY2656" s="63"/>
      <c r="AZ2656" s="63"/>
      <c r="BA2656" s="63"/>
      <c r="BB2656" s="63"/>
      <c r="BC2656" s="63"/>
      <c r="BD2656" s="63"/>
      <c r="BE2656" s="63"/>
      <c r="BF2656" s="63"/>
      <c r="BG2656" s="63"/>
      <c r="BH2656" s="63"/>
      <c r="BI2656" s="63"/>
      <c r="BJ2656" s="63"/>
      <c r="BK2656" s="63"/>
      <c r="BL2656" s="63"/>
      <c r="BM2656" s="63"/>
      <c r="BN2656" s="63"/>
      <c r="BO2656" s="63"/>
      <c r="BP2656" s="63"/>
      <c r="BQ2656" s="63"/>
      <c r="BR2656" s="63"/>
      <c r="BS2656" s="63"/>
      <c r="BT2656" s="63"/>
      <c r="BU2656" s="63"/>
      <c r="BV2656" s="63"/>
      <c r="BW2656" s="63"/>
      <c r="BX2656" s="63"/>
      <c r="BY2656" s="63"/>
      <c r="BZ2656" s="63"/>
      <c r="CA2656" s="63"/>
      <c r="CB2656" s="63"/>
      <c r="CC2656" s="63"/>
      <c r="CD2656" s="63"/>
      <c r="CE2656" s="63"/>
      <c r="CF2656" s="63"/>
      <c r="CG2656" s="63"/>
      <c r="CH2656" s="63"/>
      <c r="CI2656" s="63"/>
      <c r="CJ2656" s="63"/>
      <c r="CK2656" s="63"/>
      <c r="CL2656" s="63"/>
      <c r="CM2656" s="63"/>
      <c r="CN2656" s="63"/>
      <c r="CO2656" s="63"/>
      <c r="CP2656" s="63"/>
      <c r="CR2656" s="227"/>
      <c r="CS2656" s="74"/>
    </row>
    <row r="2657" spans="1:97" s="72" customFormat="1" ht="75.75" customHeight="1">
      <c r="A2657" s="63"/>
      <c r="B2657" s="63"/>
      <c r="C2657" s="63"/>
      <c r="D2657" s="63"/>
      <c r="E2657" s="63"/>
      <c r="F2657" s="63"/>
      <c r="G2657" s="63"/>
      <c r="H2657" s="63"/>
      <c r="I2657" s="63"/>
      <c r="J2657" s="63"/>
      <c r="K2657" s="63"/>
      <c r="L2657" s="63"/>
      <c r="M2657" s="63"/>
      <c r="N2657" s="63"/>
      <c r="O2657" s="63"/>
      <c r="P2657" s="63"/>
      <c r="Q2657" s="63"/>
      <c r="R2657" s="63"/>
      <c r="S2657" s="63"/>
      <c r="T2657" s="63"/>
      <c r="U2657" s="63"/>
      <c r="V2657" s="63"/>
      <c r="W2657" s="63"/>
      <c r="X2657" s="63"/>
      <c r="Y2657" s="63"/>
      <c r="Z2657" s="63"/>
      <c r="AA2657" s="63"/>
      <c r="AB2657" s="63"/>
      <c r="AC2657" s="63"/>
      <c r="AD2657" s="63"/>
      <c r="AE2657" s="63"/>
      <c r="AF2657" s="63"/>
      <c r="AG2657" s="63"/>
      <c r="AH2657" s="63"/>
      <c r="AI2657" s="63"/>
      <c r="AJ2657" s="63"/>
      <c r="AK2657" s="63"/>
      <c r="AL2657" s="63"/>
      <c r="AM2657" s="63"/>
      <c r="AN2657" s="63"/>
      <c r="AO2657" s="63"/>
      <c r="AP2657" s="63"/>
      <c r="AQ2657" s="63"/>
      <c r="AR2657" s="63"/>
      <c r="AS2657" s="63"/>
      <c r="AT2657" s="63"/>
      <c r="AU2657" s="63"/>
      <c r="AV2657" s="63"/>
      <c r="AW2657" s="63"/>
      <c r="AX2657" s="63"/>
      <c r="AY2657" s="63"/>
      <c r="AZ2657" s="63"/>
      <c r="BA2657" s="63"/>
      <c r="BB2657" s="63"/>
      <c r="BC2657" s="63"/>
      <c r="BD2657" s="63"/>
      <c r="BE2657" s="63"/>
      <c r="BF2657" s="63"/>
      <c r="BG2657" s="63"/>
      <c r="BH2657" s="63"/>
      <c r="BI2657" s="63"/>
      <c r="BJ2657" s="63"/>
      <c r="BK2657" s="63"/>
      <c r="BL2657" s="63"/>
      <c r="BM2657" s="63"/>
      <c r="BN2657" s="63"/>
      <c r="BO2657" s="63"/>
      <c r="BP2657" s="63"/>
      <c r="BQ2657" s="63"/>
      <c r="BR2657" s="63"/>
      <c r="BS2657" s="63"/>
      <c r="BT2657" s="63"/>
      <c r="BU2657" s="63"/>
      <c r="BV2657" s="63"/>
      <c r="BW2657" s="63"/>
      <c r="BX2657" s="63"/>
      <c r="BY2657" s="63"/>
      <c r="BZ2657" s="63"/>
      <c r="CA2657" s="63"/>
      <c r="CB2657" s="63"/>
      <c r="CC2657" s="63"/>
      <c r="CD2657" s="63"/>
      <c r="CE2657" s="63"/>
      <c r="CF2657" s="63"/>
      <c r="CG2657" s="63"/>
      <c r="CH2657" s="63"/>
      <c r="CI2657" s="63"/>
      <c r="CJ2657" s="63"/>
      <c r="CK2657" s="63"/>
      <c r="CL2657" s="63"/>
      <c r="CM2657" s="63"/>
      <c r="CN2657" s="63"/>
      <c r="CO2657" s="63"/>
      <c r="CP2657" s="63"/>
      <c r="CR2657" s="227"/>
      <c r="CS2657" s="74"/>
    </row>
    <row r="2658" spans="1:97" s="72" customFormat="1" ht="75.75" customHeight="1">
      <c r="A2658" s="63"/>
      <c r="B2658" s="63"/>
      <c r="C2658" s="63"/>
      <c r="D2658" s="63"/>
      <c r="E2658" s="63"/>
      <c r="F2658" s="63"/>
      <c r="G2658" s="63"/>
      <c r="H2658" s="63"/>
      <c r="I2658" s="63"/>
      <c r="J2658" s="63"/>
      <c r="K2658" s="63"/>
      <c r="L2658" s="63"/>
      <c r="M2658" s="63"/>
      <c r="N2658" s="63"/>
      <c r="O2658" s="63"/>
      <c r="P2658" s="63"/>
      <c r="Q2658" s="63"/>
      <c r="R2658" s="63"/>
      <c r="S2658" s="63"/>
      <c r="T2658" s="63"/>
      <c r="U2658" s="63"/>
      <c r="V2658" s="63"/>
      <c r="W2658" s="63"/>
      <c r="X2658" s="63"/>
      <c r="Y2658" s="63"/>
      <c r="Z2658" s="63"/>
      <c r="AA2658" s="63"/>
      <c r="AB2658" s="63"/>
      <c r="AC2658" s="63"/>
      <c r="AD2658" s="63"/>
      <c r="AE2658" s="63"/>
      <c r="AF2658" s="63"/>
      <c r="AG2658" s="63"/>
      <c r="AH2658" s="63"/>
      <c r="AI2658" s="63"/>
      <c r="AJ2658" s="63"/>
      <c r="AK2658" s="63"/>
      <c r="AL2658" s="63"/>
      <c r="AM2658" s="63"/>
      <c r="AN2658" s="63"/>
      <c r="AO2658" s="63"/>
      <c r="AP2658" s="63"/>
      <c r="AQ2658" s="63"/>
      <c r="AR2658" s="63"/>
      <c r="AS2658" s="63"/>
      <c r="AT2658" s="63"/>
      <c r="AU2658" s="63"/>
      <c r="AV2658" s="63"/>
      <c r="AW2658" s="63"/>
      <c r="AX2658" s="63"/>
      <c r="AY2658" s="63"/>
      <c r="AZ2658" s="63"/>
      <c r="BA2658" s="63"/>
      <c r="BB2658" s="63"/>
      <c r="BC2658" s="63"/>
      <c r="BD2658" s="63"/>
      <c r="BE2658" s="63"/>
      <c r="BF2658" s="63"/>
      <c r="BG2658" s="63"/>
      <c r="BH2658" s="63"/>
      <c r="BI2658" s="63"/>
      <c r="BJ2658" s="63"/>
      <c r="BK2658" s="63"/>
      <c r="BL2658" s="63"/>
      <c r="BM2658" s="63"/>
      <c r="BN2658" s="63"/>
      <c r="BO2658" s="63"/>
      <c r="BP2658" s="63"/>
      <c r="BQ2658" s="63"/>
      <c r="BR2658" s="63"/>
      <c r="BS2658" s="63"/>
      <c r="BT2658" s="63"/>
      <c r="BU2658" s="63"/>
      <c r="BV2658" s="63"/>
      <c r="BW2658" s="63"/>
      <c r="BX2658" s="63"/>
      <c r="BY2658" s="63"/>
      <c r="BZ2658" s="63"/>
      <c r="CA2658" s="63"/>
      <c r="CB2658" s="63"/>
      <c r="CC2658" s="63"/>
      <c r="CD2658" s="63"/>
      <c r="CE2658" s="63"/>
      <c r="CF2658" s="63"/>
      <c r="CG2658" s="63"/>
      <c r="CH2658" s="63"/>
      <c r="CI2658" s="63"/>
      <c r="CJ2658" s="63"/>
      <c r="CK2658" s="63"/>
      <c r="CL2658" s="63"/>
      <c r="CM2658" s="63"/>
      <c r="CN2658" s="63"/>
      <c r="CO2658" s="63"/>
      <c r="CP2658" s="63"/>
      <c r="CR2658" s="227"/>
      <c r="CS2658" s="74"/>
    </row>
    <row r="2659" spans="1:97" s="72" customFormat="1" ht="75.75" customHeight="1">
      <c r="A2659" s="63"/>
      <c r="B2659" s="63"/>
      <c r="C2659" s="63"/>
      <c r="D2659" s="63"/>
      <c r="E2659" s="63"/>
      <c r="F2659" s="63"/>
      <c r="G2659" s="63"/>
      <c r="H2659" s="63"/>
      <c r="I2659" s="63"/>
      <c r="J2659" s="63"/>
      <c r="K2659" s="63"/>
      <c r="L2659" s="63"/>
      <c r="M2659" s="63"/>
      <c r="N2659" s="63"/>
      <c r="O2659" s="63"/>
      <c r="P2659" s="63"/>
      <c r="Q2659" s="63"/>
      <c r="R2659" s="63"/>
      <c r="S2659" s="63"/>
      <c r="T2659" s="63"/>
      <c r="U2659" s="63"/>
      <c r="V2659" s="63"/>
      <c r="W2659" s="63"/>
      <c r="X2659" s="63"/>
      <c r="Y2659" s="63"/>
      <c r="Z2659" s="63"/>
      <c r="AA2659" s="63"/>
      <c r="AB2659" s="63"/>
      <c r="AC2659" s="63"/>
      <c r="AD2659" s="63"/>
      <c r="AE2659" s="63"/>
      <c r="AF2659" s="63"/>
      <c r="AG2659" s="63"/>
      <c r="AH2659" s="63"/>
      <c r="AI2659" s="63"/>
      <c r="AJ2659" s="63"/>
      <c r="AK2659" s="63"/>
      <c r="AL2659" s="63"/>
      <c r="AM2659" s="63"/>
      <c r="AN2659" s="63"/>
      <c r="AO2659" s="63"/>
      <c r="AP2659" s="63"/>
      <c r="AQ2659" s="63"/>
      <c r="AR2659" s="63"/>
      <c r="AS2659" s="63"/>
      <c r="AT2659" s="63"/>
      <c r="AU2659" s="63"/>
      <c r="AV2659" s="63"/>
      <c r="AW2659" s="63"/>
      <c r="AX2659" s="63"/>
      <c r="AY2659" s="63"/>
      <c r="AZ2659" s="63"/>
      <c r="BA2659" s="63"/>
      <c r="BB2659" s="63"/>
      <c r="BC2659" s="63"/>
      <c r="BD2659" s="63"/>
      <c r="BE2659" s="63"/>
      <c r="BF2659" s="63"/>
      <c r="BG2659" s="63"/>
      <c r="BH2659" s="63"/>
      <c r="BI2659" s="63"/>
      <c r="BJ2659" s="63"/>
      <c r="BK2659" s="63"/>
      <c r="BL2659" s="63"/>
      <c r="BM2659" s="63"/>
      <c r="BN2659" s="63"/>
      <c r="BO2659" s="63"/>
      <c r="BP2659" s="63"/>
      <c r="BQ2659" s="63"/>
      <c r="BR2659" s="63"/>
      <c r="BS2659" s="63"/>
      <c r="BT2659" s="63"/>
      <c r="BU2659" s="63"/>
      <c r="BV2659" s="63"/>
      <c r="BW2659" s="63"/>
      <c r="BX2659" s="63"/>
      <c r="BY2659" s="63"/>
      <c r="BZ2659" s="63"/>
      <c r="CA2659" s="63"/>
      <c r="CB2659" s="63"/>
      <c r="CC2659" s="63"/>
      <c r="CD2659" s="63"/>
      <c r="CE2659" s="63"/>
      <c r="CF2659" s="63"/>
      <c r="CG2659" s="63"/>
      <c r="CH2659" s="63"/>
      <c r="CI2659" s="63"/>
      <c r="CJ2659" s="63"/>
      <c r="CK2659" s="63"/>
      <c r="CL2659" s="63"/>
      <c r="CM2659" s="63"/>
      <c r="CN2659" s="63"/>
      <c r="CO2659" s="63"/>
      <c r="CP2659" s="63"/>
      <c r="CR2659" s="227"/>
      <c r="CS2659" s="74"/>
    </row>
    <row r="2660" spans="1:97" s="72" customFormat="1" ht="75.75" customHeight="1">
      <c r="A2660" s="63"/>
      <c r="B2660" s="63"/>
      <c r="C2660" s="63"/>
      <c r="D2660" s="63"/>
      <c r="E2660" s="63"/>
      <c r="F2660" s="63"/>
      <c r="G2660" s="63"/>
      <c r="H2660" s="63"/>
      <c r="I2660" s="63"/>
      <c r="J2660" s="63"/>
      <c r="K2660" s="63"/>
      <c r="L2660" s="63"/>
      <c r="M2660" s="63"/>
      <c r="N2660" s="63"/>
      <c r="O2660" s="63"/>
      <c r="P2660" s="63"/>
      <c r="Q2660" s="63"/>
      <c r="R2660" s="63"/>
      <c r="S2660" s="63"/>
      <c r="T2660" s="63"/>
      <c r="U2660" s="63"/>
      <c r="V2660" s="63"/>
      <c r="W2660" s="63"/>
      <c r="X2660" s="63"/>
      <c r="Y2660" s="63"/>
      <c r="Z2660" s="63"/>
      <c r="AA2660" s="63"/>
      <c r="AB2660" s="63"/>
      <c r="AC2660" s="63"/>
      <c r="AD2660" s="63"/>
      <c r="AE2660" s="63"/>
      <c r="AF2660" s="63"/>
      <c r="AG2660" s="63"/>
      <c r="AH2660" s="63"/>
      <c r="AI2660" s="63"/>
      <c r="AJ2660" s="63"/>
      <c r="AK2660" s="63"/>
      <c r="AL2660" s="63"/>
      <c r="AM2660" s="63"/>
      <c r="AN2660" s="63"/>
      <c r="AO2660" s="63"/>
      <c r="AP2660" s="63"/>
      <c r="AQ2660" s="63"/>
      <c r="AR2660" s="63"/>
      <c r="AS2660" s="63"/>
      <c r="AT2660" s="63"/>
      <c r="AU2660" s="63"/>
      <c r="AV2660" s="63"/>
      <c r="AW2660" s="63"/>
      <c r="AX2660" s="63"/>
      <c r="AY2660" s="63"/>
      <c r="AZ2660" s="63"/>
      <c r="BA2660" s="63"/>
      <c r="BB2660" s="63"/>
      <c r="BC2660" s="63"/>
      <c r="BD2660" s="63"/>
      <c r="BE2660" s="63"/>
      <c r="BF2660" s="63"/>
      <c r="BG2660" s="63"/>
      <c r="BH2660" s="63"/>
      <c r="BI2660" s="63"/>
      <c r="BJ2660" s="63"/>
      <c r="BK2660" s="63"/>
      <c r="BL2660" s="63"/>
      <c r="BM2660" s="63"/>
      <c r="BN2660" s="63"/>
      <c r="BO2660" s="63"/>
      <c r="BP2660" s="63"/>
      <c r="BQ2660" s="63"/>
      <c r="BR2660" s="63"/>
      <c r="BS2660" s="63"/>
      <c r="BT2660" s="63"/>
      <c r="BU2660" s="63"/>
      <c r="BV2660" s="63"/>
      <c r="BW2660" s="63"/>
      <c r="BX2660" s="63"/>
      <c r="BY2660" s="63"/>
      <c r="BZ2660" s="63"/>
      <c r="CA2660" s="63"/>
      <c r="CB2660" s="63"/>
      <c r="CC2660" s="63"/>
      <c r="CD2660" s="63"/>
      <c r="CE2660" s="63"/>
      <c r="CF2660" s="63"/>
      <c r="CG2660" s="63"/>
      <c r="CH2660" s="63"/>
      <c r="CI2660" s="63"/>
      <c r="CJ2660" s="63"/>
      <c r="CK2660" s="63"/>
      <c r="CL2660" s="63"/>
      <c r="CM2660" s="63"/>
      <c r="CN2660" s="63"/>
      <c r="CO2660" s="63"/>
      <c r="CP2660" s="63"/>
      <c r="CR2660" s="227"/>
      <c r="CS2660" s="74"/>
    </row>
    <row r="2661" spans="1:97" s="72" customFormat="1" ht="75.75" customHeight="1">
      <c r="A2661" s="63"/>
      <c r="B2661" s="63"/>
      <c r="C2661" s="63"/>
      <c r="D2661" s="63"/>
      <c r="E2661" s="63"/>
      <c r="F2661" s="63"/>
      <c r="G2661" s="63"/>
      <c r="H2661" s="63"/>
      <c r="I2661" s="63"/>
      <c r="J2661" s="63"/>
      <c r="K2661" s="63"/>
      <c r="L2661" s="63"/>
      <c r="M2661" s="63"/>
      <c r="N2661" s="63"/>
      <c r="O2661" s="63"/>
      <c r="P2661" s="63"/>
      <c r="Q2661" s="63"/>
      <c r="R2661" s="63"/>
      <c r="S2661" s="63"/>
      <c r="T2661" s="63"/>
      <c r="U2661" s="63"/>
      <c r="V2661" s="63"/>
      <c r="W2661" s="63"/>
      <c r="X2661" s="63"/>
      <c r="Y2661" s="63"/>
      <c r="Z2661" s="63"/>
      <c r="AA2661" s="63"/>
      <c r="AB2661" s="63"/>
      <c r="AC2661" s="63"/>
      <c r="AD2661" s="63"/>
      <c r="AE2661" s="63"/>
      <c r="AF2661" s="63"/>
      <c r="AG2661" s="63"/>
      <c r="AH2661" s="63"/>
      <c r="AI2661" s="63"/>
      <c r="AJ2661" s="63"/>
      <c r="AK2661" s="63"/>
      <c r="AL2661" s="63"/>
      <c r="AM2661" s="63"/>
      <c r="AN2661" s="63"/>
      <c r="AO2661" s="63"/>
      <c r="AP2661" s="63"/>
      <c r="AQ2661" s="63"/>
      <c r="AR2661" s="63"/>
      <c r="AS2661" s="63"/>
      <c r="AT2661" s="63"/>
      <c r="AU2661" s="63"/>
      <c r="AV2661" s="63"/>
      <c r="AW2661" s="63"/>
      <c r="AX2661" s="63"/>
      <c r="AY2661" s="63"/>
      <c r="AZ2661" s="63"/>
      <c r="BA2661" s="63"/>
      <c r="BB2661" s="63"/>
      <c r="BC2661" s="63"/>
      <c r="BD2661" s="63"/>
      <c r="BE2661" s="63"/>
      <c r="BF2661" s="63"/>
      <c r="BG2661" s="63"/>
      <c r="BH2661" s="63"/>
      <c r="BI2661" s="63"/>
      <c r="BJ2661" s="63"/>
      <c r="BK2661" s="63"/>
      <c r="BL2661" s="63"/>
      <c r="BM2661" s="63"/>
      <c r="BN2661" s="63"/>
      <c r="BO2661" s="63"/>
      <c r="BP2661" s="63"/>
      <c r="BQ2661" s="63"/>
      <c r="BR2661" s="63"/>
      <c r="BS2661" s="63"/>
      <c r="BT2661" s="63"/>
      <c r="BU2661" s="63"/>
      <c r="BV2661" s="63"/>
      <c r="BW2661" s="63"/>
      <c r="BX2661" s="63"/>
      <c r="BY2661" s="63"/>
      <c r="BZ2661" s="63"/>
      <c r="CA2661" s="63"/>
      <c r="CB2661" s="63"/>
      <c r="CC2661" s="63"/>
      <c r="CD2661" s="63"/>
      <c r="CE2661" s="63"/>
      <c r="CF2661" s="63"/>
      <c r="CG2661" s="63"/>
      <c r="CH2661" s="63"/>
      <c r="CI2661" s="63"/>
      <c r="CJ2661" s="63"/>
      <c r="CK2661" s="63"/>
      <c r="CL2661" s="63"/>
      <c r="CM2661" s="63"/>
      <c r="CN2661" s="63"/>
      <c r="CO2661" s="63"/>
      <c r="CP2661" s="63"/>
      <c r="CR2661" s="227"/>
      <c r="CS2661" s="74"/>
    </row>
    <row r="2662" spans="1:97" s="72" customFormat="1" ht="75.75" customHeight="1">
      <c r="A2662" s="63"/>
      <c r="B2662" s="63"/>
      <c r="C2662" s="63"/>
      <c r="D2662" s="63"/>
      <c r="E2662" s="63"/>
      <c r="F2662" s="63"/>
      <c r="G2662" s="63"/>
      <c r="H2662" s="63"/>
      <c r="I2662" s="63"/>
      <c r="J2662" s="63"/>
      <c r="K2662" s="63"/>
      <c r="L2662" s="63"/>
      <c r="M2662" s="63"/>
      <c r="N2662" s="63"/>
      <c r="O2662" s="63"/>
      <c r="P2662" s="63"/>
      <c r="Q2662" s="63"/>
      <c r="R2662" s="63"/>
      <c r="S2662" s="63"/>
      <c r="T2662" s="63"/>
      <c r="U2662" s="63"/>
      <c r="V2662" s="63"/>
      <c r="W2662" s="63"/>
      <c r="X2662" s="63"/>
      <c r="Y2662" s="63"/>
      <c r="Z2662" s="63"/>
      <c r="AA2662" s="63"/>
      <c r="AB2662" s="63"/>
      <c r="AC2662" s="63"/>
      <c r="AD2662" s="63"/>
      <c r="AE2662" s="63"/>
      <c r="AF2662" s="63"/>
      <c r="AG2662" s="63"/>
      <c r="AH2662" s="63"/>
      <c r="AI2662" s="63"/>
      <c r="AJ2662" s="63"/>
      <c r="AK2662" s="63"/>
      <c r="AL2662" s="63"/>
      <c r="AM2662" s="63"/>
      <c r="AN2662" s="63"/>
      <c r="AO2662" s="63"/>
      <c r="AP2662" s="63"/>
      <c r="AQ2662" s="63"/>
      <c r="AR2662" s="63"/>
      <c r="AS2662" s="63"/>
      <c r="AT2662" s="63"/>
      <c r="AU2662" s="63"/>
      <c r="AV2662" s="63"/>
      <c r="AW2662" s="63"/>
      <c r="AX2662" s="63"/>
      <c r="AY2662" s="63"/>
      <c r="AZ2662" s="63"/>
      <c r="BA2662" s="63"/>
      <c r="BB2662" s="63"/>
      <c r="BC2662" s="63"/>
      <c r="BD2662" s="63"/>
      <c r="BE2662" s="63"/>
      <c r="BF2662" s="63"/>
      <c r="BG2662" s="63"/>
      <c r="BH2662" s="63"/>
      <c r="BI2662" s="63"/>
      <c r="BJ2662" s="63"/>
      <c r="BK2662" s="63"/>
      <c r="BL2662" s="63"/>
      <c r="BM2662" s="63"/>
      <c r="BN2662" s="63"/>
      <c r="BO2662" s="63"/>
      <c r="BP2662" s="63"/>
      <c r="BQ2662" s="63"/>
      <c r="BR2662" s="63"/>
      <c r="BS2662" s="63"/>
      <c r="BT2662" s="63"/>
      <c r="BU2662" s="63"/>
      <c r="BV2662" s="63"/>
      <c r="BW2662" s="63"/>
      <c r="BX2662" s="63"/>
      <c r="BY2662" s="63"/>
      <c r="BZ2662" s="63"/>
      <c r="CA2662" s="63"/>
      <c r="CB2662" s="63"/>
      <c r="CC2662" s="63"/>
      <c r="CD2662" s="63"/>
      <c r="CE2662" s="63"/>
      <c r="CF2662" s="63"/>
      <c r="CG2662" s="63"/>
      <c r="CH2662" s="63"/>
      <c r="CI2662" s="63"/>
      <c r="CJ2662" s="63"/>
      <c r="CK2662" s="63"/>
      <c r="CL2662" s="63"/>
      <c r="CM2662" s="63"/>
      <c r="CN2662" s="63"/>
      <c r="CO2662" s="63"/>
      <c r="CP2662" s="63"/>
      <c r="CR2662" s="227"/>
      <c r="CS2662" s="74"/>
    </row>
    <row r="2663" spans="1:97" s="72" customFormat="1" ht="75.75" customHeight="1">
      <c r="A2663" s="63"/>
      <c r="B2663" s="63"/>
      <c r="C2663" s="63"/>
      <c r="D2663" s="63"/>
      <c r="E2663" s="63"/>
      <c r="F2663" s="63"/>
      <c r="G2663" s="63"/>
      <c r="H2663" s="63"/>
      <c r="I2663" s="63"/>
      <c r="J2663" s="63"/>
      <c r="K2663" s="63"/>
      <c r="L2663" s="63"/>
      <c r="M2663" s="63"/>
      <c r="N2663" s="63"/>
      <c r="O2663" s="63"/>
      <c r="P2663" s="63"/>
      <c r="Q2663" s="63"/>
      <c r="R2663" s="63"/>
      <c r="S2663" s="63"/>
      <c r="T2663" s="63"/>
      <c r="U2663" s="63"/>
      <c r="V2663" s="63"/>
      <c r="W2663" s="63"/>
      <c r="X2663" s="63"/>
      <c r="Y2663" s="63"/>
      <c r="Z2663" s="63"/>
      <c r="AA2663" s="63"/>
      <c r="AB2663" s="63"/>
      <c r="AC2663" s="63"/>
      <c r="AD2663" s="63"/>
      <c r="AE2663" s="63"/>
      <c r="AF2663" s="63"/>
      <c r="AG2663" s="63"/>
      <c r="AH2663" s="63"/>
      <c r="AI2663" s="63"/>
      <c r="AJ2663" s="63"/>
      <c r="AK2663" s="63"/>
      <c r="AL2663" s="63"/>
      <c r="AM2663" s="63"/>
      <c r="AN2663" s="63"/>
      <c r="AO2663" s="63"/>
      <c r="AP2663" s="63"/>
      <c r="AQ2663" s="63"/>
      <c r="AR2663" s="63"/>
      <c r="AS2663" s="63"/>
      <c r="AT2663" s="63"/>
      <c r="AU2663" s="63"/>
      <c r="AV2663" s="63"/>
      <c r="AW2663" s="63"/>
      <c r="AX2663" s="63"/>
      <c r="AY2663" s="63"/>
      <c r="AZ2663" s="63"/>
      <c r="BA2663" s="63"/>
      <c r="BB2663" s="63"/>
      <c r="BC2663" s="63"/>
      <c r="BD2663" s="63"/>
      <c r="BE2663" s="63"/>
      <c r="BF2663" s="63"/>
      <c r="BG2663" s="63"/>
      <c r="BH2663" s="63"/>
      <c r="BI2663" s="63"/>
      <c r="BJ2663" s="63"/>
      <c r="BK2663" s="63"/>
      <c r="BL2663" s="63"/>
      <c r="BM2663" s="63"/>
      <c r="BN2663" s="63"/>
      <c r="BO2663" s="63"/>
      <c r="BP2663" s="63"/>
      <c r="BQ2663" s="63"/>
      <c r="BR2663" s="63"/>
      <c r="BS2663" s="63"/>
      <c r="BT2663" s="63"/>
      <c r="BU2663" s="63"/>
      <c r="BV2663" s="63"/>
      <c r="BW2663" s="63"/>
      <c r="BX2663" s="63"/>
      <c r="BY2663" s="63"/>
      <c r="BZ2663" s="63"/>
      <c r="CA2663" s="63"/>
      <c r="CB2663" s="63"/>
      <c r="CC2663" s="63"/>
      <c r="CD2663" s="63"/>
      <c r="CE2663" s="63"/>
      <c r="CF2663" s="63"/>
      <c r="CG2663" s="63"/>
      <c r="CH2663" s="63"/>
      <c r="CI2663" s="63"/>
      <c r="CJ2663" s="63"/>
      <c r="CK2663" s="63"/>
      <c r="CL2663" s="63"/>
      <c r="CM2663" s="63"/>
      <c r="CN2663" s="63"/>
      <c r="CO2663" s="63"/>
      <c r="CP2663" s="63"/>
      <c r="CR2663" s="227"/>
      <c r="CS2663" s="74"/>
    </row>
    <row r="2664" spans="1:97" s="72" customFormat="1" ht="75.75" customHeight="1">
      <c r="A2664" s="63"/>
      <c r="B2664" s="63"/>
      <c r="C2664" s="63"/>
      <c r="D2664" s="63"/>
      <c r="E2664" s="63"/>
      <c r="F2664" s="63"/>
      <c r="G2664" s="63"/>
      <c r="H2664" s="63"/>
      <c r="I2664" s="63"/>
      <c r="J2664" s="63"/>
      <c r="K2664" s="63"/>
      <c r="L2664" s="63"/>
      <c r="M2664" s="63"/>
      <c r="N2664" s="63"/>
      <c r="O2664" s="63"/>
      <c r="P2664" s="63"/>
      <c r="Q2664" s="63"/>
      <c r="R2664" s="63"/>
      <c r="S2664" s="63"/>
      <c r="T2664" s="63"/>
      <c r="U2664" s="63"/>
      <c r="V2664" s="63"/>
      <c r="W2664" s="63"/>
      <c r="X2664" s="63"/>
      <c r="Y2664" s="63"/>
      <c r="Z2664" s="63"/>
      <c r="AA2664" s="63"/>
      <c r="AB2664" s="63"/>
      <c r="AC2664" s="63"/>
      <c r="AD2664" s="63"/>
      <c r="AE2664" s="63"/>
      <c r="AF2664" s="63"/>
      <c r="AG2664" s="63"/>
      <c r="AH2664" s="63"/>
      <c r="AI2664" s="63"/>
      <c r="AJ2664" s="63"/>
      <c r="AK2664" s="63"/>
      <c r="AL2664" s="63"/>
      <c r="AM2664" s="63"/>
      <c r="AN2664" s="63"/>
      <c r="AO2664" s="63"/>
      <c r="AP2664" s="63"/>
      <c r="AQ2664" s="63"/>
      <c r="AR2664" s="63"/>
      <c r="AS2664" s="63"/>
      <c r="AT2664" s="63"/>
      <c r="AU2664" s="63"/>
      <c r="AV2664" s="63"/>
      <c r="AW2664" s="63"/>
      <c r="AX2664" s="63"/>
      <c r="AY2664" s="63"/>
      <c r="AZ2664" s="63"/>
      <c r="BA2664" s="63"/>
      <c r="BB2664" s="63"/>
      <c r="BC2664" s="63"/>
      <c r="BD2664" s="63"/>
      <c r="BE2664" s="63"/>
      <c r="BF2664" s="63"/>
      <c r="BG2664" s="63"/>
      <c r="BH2664" s="63"/>
      <c r="BI2664" s="63"/>
      <c r="BJ2664" s="63"/>
      <c r="BK2664" s="63"/>
      <c r="BL2664" s="63"/>
      <c r="BM2664" s="63"/>
      <c r="BN2664" s="63"/>
      <c r="BO2664" s="63"/>
      <c r="BP2664" s="63"/>
      <c r="BQ2664" s="63"/>
      <c r="BR2664" s="63"/>
      <c r="BS2664" s="63"/>
      <c r="BT2664" s="63"/>
      <c r="BU2664" s="63"/>
      <c r="BV2664" s="63"/>
      <c r="BW2664" s="63"/>
      <c r="BX2664" s="63"/>
      <c r="BY2664" s="63"/>
      <c r="BZ2664" s="63"/>
      <c r="CA2664" s="63"/>
      <c r="CB2664" s="63"/>
      <c r="CC2664" s="63"/>
      <c r="CD2664" s="63"/>
      <c r="CE2664" s="63"/>
      <c r="CF2664" s="63"/>
      <c r="CG2664" s="63"/>
      <c r="CH2664" s="63"/>
      <c r="CI2664" s="63"/>
      <c r="CJ2664" s="63"/>
      <c r="CK2664" s="63"/>
      <c r="CL2664" s="63"/>
      <c r="CM2664" s="63"/>
      <c r="CN2664" s="63"/>
      <c r="CO2664" s="63"/>
      <c r="CP2664" s="63"/>
      <c r="CR2664" s="227"/>
      <c r="CS2664" s="74"/>
    </row>
    <row r="2665" spans="1:97" s="72" customFormat="1" ht="75.75" customHeight="1">
      <c r="A2665" s="63"/>
      <c r="B2665" s="63"/>
      <c r="C2665" s="63"/>
      <c r="D2665" s="63"/>
      <c r="E2665" s="63"/>
      <c r="F2665" s="63"/>
      <c r="G2665" s="63"/>
      <c r="H2665" s="63"/>
      <c r="I2665" s="63"/>
      <c r="J2665" s="63"/>
      <c r="K2665" s="63"/>
      <c r="L2665" s="63"/>
      <c r="M2665" s="63"/>
      <c r="N2665" s="63"/>
      <c r="O2665" s="63"/>
      <c r="P2665" s="63"/>
      <c r="Q2665" s="63"/>
      <c r="R2665" s="63"/>
      <c r="S2665" s="63"/>
      <c r="T2665" s="63"/>
      <c r="U2665" s="63"/>
      <c r="V2665" s="63"/>
      <c r="W2665" s="63"/>
      <c r="X2665" s="63"/>
      <c r="Y2665" s="63"/>
      <c r="Z2665" s="63"/>
      <c r="AA2665" s="63"/>
      <c r="AB2665" s="63"/>
      <c r="AC2665" s="63"/>
      <c r="AD2665" s="63"/>
      <c r="AE2665" s="63"/>
      <c r="AF2665" s="63"/>
      <c r="AG2665" s="63"/>
      <c r="AH2665" s="63"/>
      <c r="AI2665" s="63"/>
      <c r="AJ2665" s="63"/>
      <c r="AK2665" s="63"/>
      <c r="AL2665" s="63"/>
      <c r="AM2665" s="63"/>
      <c r="AN2665" s="63"/>
      <c r="AO2665" s="63"/>
      <c r="AP2665" s="63"/>
      <c r="AQ2665" s="63"/>
      <c r="AR2665" s="63"/>
      <c r="AS2665" s="63"/>
      <c r="AT2665" s="63"/>
      <c r="AU2665" s="63"/>
      <c r="AV2665" s="63"/>
      <c r="AW2665" s="63"/>
      <c r="AX2665" s="63"/>
      <c r="AY2665" s="63"/>
      <c r="AZ2665" s="63"/>
      <c r="BA2665" s="63"/>
      <c r="BB2665" s="63"/>
      <c r="BC2665" s="63"/>
      <c r="BD2665" s="63"/>
      <c r="BE2665" s="63"/>
      <c r="BF2665" s="63"/>
      <c r="BG2665" s="63"/>
      <c r="BH2665" s="63"/>
      <c r="BI2665" s="63"/>
      <c r="BJ2665" s="63"/>
      <c r="BK2665" s="63"/>
      <c r="BL2665" s="63"/>
      <c r="BM2665" s="63"/>
      <c r="BN2665" s="63"/>
      <c r="BO2665" s="63"/>
      <c r="BP2665" s="63"/>
      <c r="BQ2665" s="63"/>
      <c r="BR2665" s="63"/>
      <c r="BS2665" s="63"/>
      <c r="BT2665" s="63"/>
      <c r="BU2665" s="63"/>
      <c r="BV2665" s="63"/>
      <c r="BW2665" s="63"/>
      <c r="BX2665" s="63"/>
      <c r="BY2665" s="63"/>
      <c r="BZ2665" s="63"/>
      <c r="CA2665" s="63"/>
      <c r="CB2665" s="63"/>
      <c r="CC2665" s="63"/>
      <c r="CD2665" s="63"/>
      <c r="CE2665" s="63"/>
      <c r="CF2665" s="63"/>
      <c r="CG2665" s="63"/>
      <c r="CH2665" s="63"/>
      <c r="CI2665" s="63"/>
      <c r="CJ2665" s="63"/>
      <c r="CK2665" s="63"/>
      <c r="CL2665" s="63"/>
      <c r="CM2665" s="63"/>
      <c r="CN2665" s="63"/>
      <c r="CO2665" s="63"/>
      <c r="CP2665" s="63"/>
      <c r="CR2665" s="227"/>
      <c r="CS2665" s="74"/>
    </row>
    <row r="2666" spans="1:97" s="72" customFormat="1" ht="75.75" customHeight="1">
      <c r="A2666" s="63"/>
      <c r="B2666" s="63"/>
      <c r="C2666" s="63"/>
      <c r="D2666" s="63"/>
      <c r="E2666" s="63"/>
      <c r="F2666" s="63"/>
      <c r="G2666" s="63"/>
      <c r="H2666" s="63"/>
      <c r="I2666" s="63"/>
      <c r="J2666" s="63"/>
      <c r="K2666" s="63"/>
      <c r="L2666" s="63"/>
      <c r="M2666" s="63"/>
      <c r="N2666" s="63"/>
      <c r="O2666" s="63"/>
      <c r="P2666" s="63"/>
      <c r="Q2666" s="63"/>
      <c r="R2666" s="63"/>
      <c r="S2666" s="63"/>
      <c r="T2666" s="63"/>
      <c r="U2666" s="63"/>
      <c r="V2666" s="63"/>
      <c r="W2666" s="63"/>
      <c r="X2666" s="63"/>
      <c r="Y2666" s="63"/>
      <c r="Z2666" s="63"/>
      <c r="AA2666" s="63"/>
      <c r="AB2666" s="63"/>
      <c r="AC2666" s="63"/>
      <c r="AD2666" s="63"/>
      <c r="AE2666" s="63"/>
      <c r="AF2666" s="63"/>
      <c r="AG2666" s="63"/>
      <c r="AH2666" s="63"/>
      <c r="AI2666" s="63"/>
      <c r="AJ2666" s="63"/>
      <c r="AK2666" s="63"/>
      <c r="AL2666" s="63"/>
      <c r="AM2666" s="63"/>
      <c r="AN2666" s="63"/>
      <c r="AO2666" s="63"/>
      <c r="AP2666" s="63"/>
      <c r="AQ2666" s="63"/>
      <c r="AR2666" s="63"/>
      <c r="AS2666" s="63"/>
      <c r="AT2666" s="63"/>
      <c r="AU2666" s="63"/>
      <c r="AV2666" s="63"/>
      <c r="AW2666" s="63"/>
      <c r="AX2666" s="63"/>
      <c r="AY2666" s="63"/>
      <c r="AZ2666" s="63"/>
      <c r="BA2666" s="63"/>
      <c r="BB2666" s="63"/>
      <c r="BC2666" s="63"/>
      <c r="BD2666" s="63"/>
      <c r="BE2666" s="63"/>
      <c r="BF2666" s="63"/>
      <c r="BG2666" s="63"/>
      <c r="BH2666" s="63"/>
      <c r="BI2666" s="63"/>
      <c r="BJ2666" s="63"/>
      <c r="BK2666" s="63"/>
      <c r="BL2666" s="63"/>
      <c r="BM2666" s="63"/>
      <c r="BN2666" s="63"/>
      <c r="BO2666" s="63"/>
      <c r="BP2666" s="63"/>
      <c r="BQ2666" s="63"/>
      <c r="BR2666" s="63"/>
      <c r="BS2666" s="63"/>
      <c r="BT2666" s="63"/>
      <c r="BU2666" s="63"/>
      <c r="BV2666" s="63"/>
      <c r="BW2666" s="63"/>
      <c r="BX2666" s="63"/>
      <c r="BY2666" s="63"/>
      <c r="BZ2666" s="63"/>
      <c r="CA2666" s="63"/>
      <c r="CB2666" s="63"/>
      <c r="CC2666" s="63"/>
      <c r="CD2666" s="63"/>
      <c r="CE2666" s="63"/>
      <c r="CF2666" s="63"/>
      <c r="CG2666" s="63"/>
      <c r="CH2666" s="63"/>
      <c r="CI2666" s="63"/>
      <c r="CJ2666" s="63"/>
      <c r="CK2666" s="63"/>
      <c r="CL2666" s="63"/>
      <c r="CM2666" s="63"/>
      <c r="CN2666" s="63"/>
      <c r="CO2666" s="63"/>
      <c r="CP2666" s="63"/>
      <c r="CR2666" s="227"/>
      <c r="CS2666" s="74"/>
    </row>
    <row r="2667" spans="1:97" s="72" customFormat="1" ht="75.75" customHeight="1">
      <c r="A2667" s="63"/>
      <c r="B2667" s="63"/>
      <c r="C2667" s="63"/>
      <c r="D2667" s="63"/>
      <c r="E2667" s="63"/>
      <c r="F2667" s="63"/>
      <c r="G2667" s="63"/>
      <c r="H2667" s="63"/>
      <c r="I2667" s="63"/>
      <c r="J2667" s="63"/>
      <c r="K2667" s="63"/>
      <c r="L2667" s="63"/>
      <c r="M2667" s="63"/>
      <c r="N2667" s="63"/>
      <c r="O2667" s="63"/>
      <c r="P2667" s="63"/>
      <c r="Q2667" s="63"/>
      <c r="R2667" s="63"/>
      <c r="S2667" s="63"/>
      <c r="T2667" s="63"/>
      <c r="U2667" s="63"/>
      <c r="V2667" s="63"/>
      <c r="W2667" s="63"/>
      <c r="X2667" s="63"/>
      <c r="Y2667" s="63"/>
      <c r="Z2667" s="63"/>
      <c r="AA2667" s="63"/>
      <c r="AB2667" s="63"/>
      <c r="AC2667" s="63"/>
      <c r="AD2667" s="63"/>
      <c r="AE2667" s="63"/>
      <c r="AF2667" s="63"/>
      <c r="AG2667" s="63"/>
      <c r="AH2667" s="63"/>
      <c r="AI2667" s="63"/>
      <c r="AJ2667" s="63"/>
      <c r="AK2667" s="63"/>
      <c r="AL2667" s="63"/>
      <c r="AM2667" s="63"/>
      <c r="AN2667" s="63"/>
      <c r="AO2667" s="63"/>
      <c r="AP2667" s="63"/>
      <c r="AQ2667" s="63"/>
      <c r="AR2667" s="63"/>
      <c r="AS2667" s="63"/>
      <c r="AT2667" s="63"/>
      <c r="AU2667" s="63"/>
      <c r="AV2667" s="63"/>
      <c r="AW2667" s="63"/>
      <c r="AX2667" s="63"/>
      <c r="AY2667" s="63"/>
      <c r="AZ2667" s="63"/>
      <c r="BA2667" s="63"/>
      <c r="BB2667" s="63"/>
      <c r="BC2667" s="63"/>
      <c r="BD2667" s="63"/>
      <c r="BE2667" s="63"/>
      <c r="BF2667" s="63"/>
      <c r="BG2667" s="63"/>
      <c r="BH2667" s="63"/>
      <c r="BI2667" s="63"/>
      <c r="BJ2667" s="63"/>
      <c r="BK2667" s="63"/>
      <c r="BL2667" s="63"/>
      <c r="BM2667" s="63"/>
      <c r="BN2667" s="63"/>
      <c r="BO2667" s="63"/>
      <c r="BP2667" s="63"/>
      <c r="BQ2667" s="63"/>
      <c r="BR2667" s="63"/>
      <c r="BS2667" s="63"/>
      <c r="BT2667" s="63"/>
      <c r="BU2667" s="63"/>
      <c r="BV2667" s="63"/>
      <c r="BW2667" s="63"/>
      <c r="BX2667" s="63"/>
      <c r="BY2667" s="63"/>
      <c r="BZ2667" s="63"/>
      <c r="CA2667" s="63"/>
      <c r="CB2667" s="63"/>
      <c r="CC2667" s="63"/>
      <c r="CD2667" s="63"/>
      <c r="CE2667" s="63"/>
      <c r="CF2667" s="63"/>
      <c r="CG2667" s="63"/>
      <c r="CH2667" s="63"/>
      <c r="CI2667" s="63"/>
      <c r="CJ2667" s="63"/>
      <c r="CK2667" s="63"/>
      <c r="CL2667" s="63"/>
      <c r="CM2667" s="63"/>
      <c r="CN2667" s="63"/>
      <c r="CO2667" s="63"/>
      <c r="CP2667" s="63"/>
      <c r="CR2667" s="227"/>
      <c r="CS2667" s="74"/>
    </row>
    <row r="2668" spans="1:97" s="72" customFormat="1" ht="75.75" customHeight="1">
      <c r="A2668" s="63"/>
      <c r="B2668" s="63"/>
      <c r="C2668" s="63"/>
      <c r="D2668" s="63"/>
      <c r="E2668" s="63"/>
      <c r="F2668" s="63"/>
      <c r="G2668" s="63"/>
      <c r="H2668" s="63"/>
      <c r="I2668" s="63"/>
      <c r="J2668" s="63"/>
      <c r="K2668" s="63"/>
      <c r="L2668" s="63"/>
      <c r="M2668" s="63"/>
      <c r="N2668" s="63"/>
      <c r="O2668" s="63"/>
      <c r="P2668" s="63"/>
      <c r="Q2668" s="63"/>
      <c r="R2668" s="63"/>
      <c r="S2668" s="63"/>
      <c r="T2668" s="63"/>
      <c r="U2668" s="63"/>
      <c r="V2668" s="63"/>
      <c r="W2668" s="63"/>
      <c r="X2668" s="63"/>
      <c r="Y2668" s="63"/>
      <c r="Z2668" s="63"/>
      <c r="AA2668" s="63"/>
      <c r="AB2668" s="63"/>
      <c r="AC2668" s="63"/>
      <c r="AD2668" s="63"/>
      <c r="AE2668" s="63"/>
      <c r="AF2668" s="63"/>
      <c r="AG2668" s="63"/>
      <c r="AH2668" s="63"/>
      <c r="AI2668" s="63"/>
      <c r="AJ2668" s="63"/>
      <c r="AK2668" s="63"/>
      <c r="AL2668" s="63"/>
      <c r="AM2668" s="63"/>
      <c r="AN2668" s="63"/>
      <c r="AO2668" s="63"/>
      <c r="AP2668" s="63"/>
      <c r="AQ2668" s="63"/>
      <c r="AR2668" s="63"/>
      <c r="AS2668" s="63"/>
      <c r="AT2668" s="63"/>
      <c r="AU2668" s="63"/>
      <c r="AV2668" s="63"/>
      <c r="AW2668" s="63"/>
      <c r="AX2668" s="63"/>
      <c r="AY2668" s="63"/>
      <c r="AZ2668" s="63"/>
      <c r="BA2668" s="63"/>
      <c r="BB2668" s="63"/>
      <c r="BC2668" s="63"/>
      <c r="BD2668" s="63"/>
      <c r="BE2668" s="63"/>
      <c r="BF2668" s="63"/>
      <c r="BG2668" s="63"/>
      <c r="BH2668" s="63"/>
      <c r="BI2668" s="63"/>
      <c r="BJ2668" s="63"/>
      <c r="BK2668" s="63"/>
      <c r="BL2668" s="63"/>
      <c r="BM2668" s="63"/>
      <c r="BN2668" s="63"/>
      <c r="BO2668" s="63"/>
      <c r="BP2668" s="63"/>
      <c r="BQ2668" s="63"/>
      <c r="BR2668" s="63"/>
      <c r="BS2668" s="63"/>
      <c r="BT2668" s="63"/>
      <c r="BU2668" s="63"/>
      <c r="BV2668" s="63"/>
      <c r="BW2668" s="63"/>
      <c r="BX2668" s="63"/>
      <c r="BY2668" s="63"/>
      <c r="BZ2668" s="63"/>
      <c r="CA2668" s="63"/>
      <c r="CB2668" s="63"/>
      <c r="CC2668" s="63"/>
      <c r="CD2668" s="63"/>
      <c r="CE2668" s="63"/>
      <c r="CF2668" s="63"/>
      <c r="CG2668" s="63"/>
      <c r="CH2668" s="63"/>
      <c r="CI2668" s="63"/>
      <c r="CJ2668" s="63"/>
      <c r="CK2668" s="63"/>
      <c r="CL2668" s="63"/>
      <c r="CM2668" s="63"/>
      <c r="CN2668" s="63"/>
      <c r="CO2668" s="63"/>
      <c r="CP2668" s="63"/>
      <c r="CR2668" s="227"/>
      <c r="CS2668" s="74"/>
    </row>
    <row r="2669" spans="1:97" s="72" customFormat="1" ht="75.75" customHeight="1">
      <c r="A2669" s="63"/>
      <c r="B2669" s="63"/>
      <c r="C2669" s="63"/>
      <c r="D2669" s="63"/>
      <c r="E2669" s="63"/>
      <c r="F2669" s="63"/>
      <c r="G2669" s="63"/>
      <c r="H2669" s="63"/>
      <c r="I2669" s="63"/>
      <c r="J2669" s="63"/>
      <c r="K2669" s="63"/>
      <c r="L2669" s="63"/>
      <c r="M2669" s="63"/>
      <c r="N2669" s="63"/>
      <c r="O2669" s="63"/>
      <c r="P2669" s="63"/>
      <c r="Q2669" s="63"/>
      <c r="R2669" s="63"/>
      <c r="S2669" s="63"/>
      <c r="T2669" s="63"/>
      <c r="U2669" s="63"/>
      <c r="V2669" s="63"/>
      <c r="W2669" s="63"/>
      <c r="X2669" s="63"/>
      <c r="Y2669" s="63"/>
      <c r="Z2669" s="63"/>
      <c r="AA2669" s="63"/>
      <c r="AB2669" s="63"/>
      <c r="AC2669" s="63"/>
      <c r="AD2669" s="63"/>
      <c r="AE2669" s="63"/>
      <c r="AF2669" s="63"/>
      <c r="AG2669" s="63"/>
      <c r="AH2669" s="63"/>
      <c r="AI2669" s="63"/>
      <c r="AJ2669" s="63"/>
      <c r="AK2669" s="63"/>
      <c r="AL2669" s="63"/>
      <c r="AM2669" s="63"/>
      <c r="AN2669" s="63"/>
      <c r="AO2669" s="63"/>
      <c r="AP2669" s="63"/>
      <c r="AQ2669" s="63"/>
      <c r="AR2669" s="63"/>
      <c r="AS2669" s="63"/>
      <c r="AT2669" s="63"/>
      <c r="AU2669" s="63"/>
      <c r="AV2669" s="63"/>
      <c r="AW2669" s="63"/>
      <c r="AX2669" s="63"/>
      <c r="AY2669" s="63"/>
      <c r="AZ2669" s="63"/>
      <c r="BA2669" s="63"/>
      <c r="BB2669" s="63"/>
      <c r="BC2669" s="63"/>
      <c r="BD2669" s="63"/>
      <c r="BE2669" s="63"/>
      <c r="BF2669" s="63"/>
      <c r="BG2669" s="63"/>
      <c r="BH2669" s="63"/>
      <c r="BI2669" s="63"/>
      <c r="BJ2669" s="63"/>
      <c r="BK2669" s="63"/>
      <c r="BL2669" s="63"/>
      <c r="BM2669" s="63"/>
      <c r="BN2669" s="63"/>
      <c r="BO2669" s="63"/>
      <c r="BP2669" s="63"/>
      <c r="BQ2669" s="63"/>
      <c r="BR2669" s="63"/>
      <c r="BS2669" s="63"/>
      <c r="BT2669" s="63"/>
      <c r="BU2669" s="63"/>
      <c r="BV2669" s="63"/>
      <c r="BW2669" s="63"/>
      <c r="BX2669" s="63"/>
      <c r="BY2669" s="63"/>
      <c r="BZ2669" s="63"/>
      <c r="CA2669" s="63"/>
      <c r="CB2669" s="63"/>
      <c r="CC2669" s="63"/>
      <c r="CD2669" s="63"/>
      <c r="CE2669" s="63"/>
      <c r="CF2669" s="63"/>
      <c r="CG2669" s="63"/>
      <c r="CH2669" s="63"/>
      <c r="CI2669" s="63"/>
      <c r="CJ2669" s="63"/>
      <c r="CK2669" s="63"/>
      <c r="CL2669" s="63"/>
      <c r="CM2669" s="63"/>
      <c r="CN2669" s="63"/>
      <c r="CO2669" s="63"/>
      <c r="CP2669" s="63"/>
      <c r="CR2669" s="227"/>
      <c r="CS2669" s="74"/>
    </row>
    <row r="2670" spans="1:97" s="72" customFormat="1" ht="75.75" customHeight="1">
      <c r="A2670" s="63"/>
      <c r="B2670" s="63"/>
      <c r="C2670" s="63"/>
      <c r="D2670" s="63"/>
      <c r="E2670" s="63"/>
      <c r="F2670" s="63"/>
      <c r="G2670" s="63"/>
      <c r="H2670" s="63"/>
      <c r="I2670" s="63"/>
      <c r="J2670" s="63"/>
      <c r="K2670" s="63"/>
      <c r="L2670" s="63"/>
      <c r="M2670" s="63"/>
      <c r="N2670" s="63"/>
      <c r="O2670" s="63"/>
      <c r="P2670" s="63"/>
      <c r="Q2670" s="63"/>
      <c r="R2670" s="63"/>
      <c r="S2670" s="63"/>
      <c r="T2670" s="63"/>
      <c r="U2670" s="63"/>
      <c r="V2670" s="63"/>
      <c r="W2670" s="63"/>
      <c r="X2670" s="63"/>
      <c r="Y2670" s="63"/>
      <c r="Z2670" s="63"/>
      <c r="AA2670" s="63"/>
      <c r="AB2670" s="63"/>
      <c r="AC2670" s="63"/>
      <c r="AD2670" s="63"/>
      <c r="AE2670" s="63"/>
      <c r="AF2670" s="63"/>
      <c r="AG2670" s="63"/>
      <c r="AH2670" s="63"/>
      <c r="AI2670" s="63"/>
      <c r="AJ2670" s="63"/>
      <c r="AK2670" s="63"/>
      <c r="AL2670" s="63"/>
      <c r="AM2670" s="63"/>
      <c r="AN2670" s="63"/>
      <c r="AO2670" s="63"/>
      <c r="AP2670" s="63"/>
      <c r="AQ2670" s="63"/>
      <c r="AR2670" s="63"/>
      <c r="AS2670" s="63"/>
      <c r="AT2670" s="63"/>
      <c r="AU2670" s="63"/>
      <c r="AV2670" s="63"/>
      <c r="AW2670" s="63"/>
      <c r="AX2670" s="63"/>
      <c r="AY2670" s="63"/>
      <c r="AZ2670" s="63"/>
      <c r="BA2670" s="63"/>
      <c r="BB2670" s="63"/>
      <c r="BC2670" s="63"/>
      <c r="BD2670" s="63"/>
      <c r="BE2670" s="63"/>
      <c r="BF2670" s="63"/>
      <c r="BG2670" s="63"/>
      <c r="BH2670" s="63"/>
      <c r="BI2670" s="63"/>
      <c r="BJ2670" s="63"/>
      <c r="BK2670" s="63"/>
      <c r="BL2670" s="63"/>
      <c r="BM2670" s="63"/>
      <c r="BN2670" s="63"/>
      <c r="BO2670" s="63"/>
      <c r="BP2670" s="63"/>
      <c r="BQ2670" s="63"/>
      <c r="BR2670" s="63"/>
      <c r="BS2670" s="63"/>
      <c r="BT2670" s="63"/>
      <c r="BU2670" s="63"/>
      <c r="BV2670" s="63"/>
      <c r="BW2670" s="63"/>
      <c r="BX2670" s="63"/>
      <c r="BY2670" s="63"/>
      <c r="BZ2670" s="63"/>
      <c r="CA2670" s="63"/>
      <c r="CB2670" s="63"/>
      <c r="CC2670" s="63"/>
      <c r="CD2670" s="63"/>
      <c r="CE2670" s="63"/>
      <c r="CF2670" s="63"/>
      <c r="CG2670" s="63"/>
      <c r="CH2670" s="63"/>
      <c r="CI2670" s="63"/>
      <c r="CJ2670" s="63"/>
      <c r="CK2670" s="63"/>
      <c r="CL2670" s="63"/>
      <c r="CM2670" s="63"/>
      <c r="CN2670" s="63"/>
      <c r="CO2670" s="63"/>
      <c r="CP2670" s="63"/>
      <c r="CR2670" s="227"/>
      <c r="CS2670" s="74"/>
    </row>
    <row r="2671" spans="1:97" s="72" customFormat="1" ht="75.75" customHeight="1">
      <c r="A2671" s="63"/>
      <c r="B2671" s="63"/>
      <c r="C2671" s="63"/>
      <c r="D2671" s="63"/>
      <c r="E2671" s="63"/>
      <c r="F2671" s="63"/>
      <c r="G2671" s="63"/>
      <c r="H2671" s="63"/>
      <c r="I2671" s="63"/>
      <c r="J2671" s="63"/>
      <c r="K2671" s="63"/>
      <c r="L2671" s="63"/>
      <c r="M2671" s="63"/>
      <c r="N2671" s="63"/>
      <c r="O2671" s="63"/>
      <c r="P2671" s="63"/>
      <c r="Q2671" s="63"/>
      <c r="R2671" s="63"/>
      <c r="S2671" s="63"/>
      <c r="T2671" s="63"/>
      <c r="U2671" s="63"/>
      <c r="V2671" s="63"/>
      <c r="W2671" s="63"/>
      <c r="X2671" s="63"/>
      <c r="Y2671" s="63"/>
      <c r="Z2671" s="63"/>
      <c r="AA2671" s="63"/>
      <c r="AB2671" s="63"/>
      <c r="AC2671" s="63"/>
      <c r="AD2671" s="63"/>
      <c r="AE2671" s="63"/>
      <c r="AF2671" s="63"/>
      <c r="AG2671" s="63"/>
      <c r="AH2671" s="63"/>
      <c r="AI2671" s="63"/>
      <c r="AJ2671" s="63"/>
      <c r="AK2671" s="63"/>
      <c r="AL2671" s="63"/>
      <c r="AM2671" s="63"/>
      <c r="AN2671" s="63"/>
      <c r="AO2671" s="63"/>
      <c r="AP2671" s="63"/>
      <c r="AQ2671" s="63"/>
      <c r="AR2671" s="63"/>
      <c r="AS2671" s="63"/>
      <c r="AT2671" s="63"/>
      <c r="AU2671" s="63"/>
      <c r="AV2671" s="63"/>
      <c r="AW2671" s="63"/>
      <c r="AX2671" s="63"/>
      <c r="AY2671" s="63"/>
      <c r="AZ2671" s="63"/>
      <c r="BA2671" s="63"/>
      <c r="BB2671" s="63"/>
      <c r="BC2671" s="63"/>
      <c r="BD2671" s="63"/>
      <c r="BE2671" s="63"/>
      <c r="BF2671" s="63"/>
      <c r="BG2671" s="63"/>
      <c r="BH2671" s="63"/>
      <c r="BI2671" s="63"/>
      <c r="BJ2671" s="63"/>
      <c r="BK2671" s="63"/>
      <c r="BL2671" s="63"/>
      <c r="BM2671" s="63"/>
      <c r="BN2671" s="63"/>
      <c r="BO2671" s="63"/>
      <c r="BP2671" s="63"/>
      <c r="BQ2671" s="63"/>
      <c r="BR2671" s="63"/>
      <c r="BS2671" s="63"/>
      <c r="BT2671" s="63"/>
      <c r="BU2671" s="63"/>
      <c r="BV2671" s="63"/>
      <c r="BW2671" s="63"/>
      <c r="BX2671" s="63"/>
      <c r="BY2671" s="63"/>
      <c r="BZ2671" s="63"/>
      <c r="CA2671" s="63"/>
      <c r="CB2671" s="63"/>
      <c r="CC2671" s="63"/>
      <c r="CD2671" s="63"/>
      <c r="CE2671" s="63"/>
      <c r="CF2671" s="63"/>
      <c r="CG2671" s="63"/>
      <c r="CH2671" s="63"/>
      <c r="CI2671" s="63"/>
      <c r="CJ2671" s="63"/>
      <c r="CK2671" s="63"/>
      <c r="CL2671" s="63"/>
      <c r="CM2671" s="63"/>
      <c r="CN2671" s="63"/>
      <c r="CO2671" s="63"/>
      <c r="CP2671" s="63"/>
      <c r="CR2671" s="227"/>
      <c r="CS2671" s="74"/>
    </row>
    <row r="2672" spans="1:97" s="72" customFormat="1" ht="75.75" customHeight="1">
      <c r="A2672" s="63"/>
      <c r="B2672" s="63"/>
      <c r="C2672" s="63"/>
      <c r="D2672" s="63"/>
      <c r="E2672" s="63"/>
      <c r="F2672" s="63"/>
      <c r="G2672" s="63"/>
      <c r="H2672" s="63"/>
      <c r="I2672" s="63"/>
      <c r="J2672" s="63"/>
      <c r="K2672" s="63"/>
      <c r="L2672" s="63"/>
      <c r="M2672" s="63"/>
      <c r="N2672" s="63"/>
      <c r="O2672" s="63"/>
      <c r="P2672" s="63"/>
      <c r="Q2672" s="63"/>
      <c r="R2672" s="63"/>
      <c r="S2672" s="63"/>
      <c r="T2672" s="63"/>
      <c r="U2672" s="63"/>
      <c r="V2672" s="63"/>
      <c r="W2672" s="63"/>
      <c r="X2672" s="63"/>
      <c r="Y2672" s="63"/>
      <c r="Z2672" s="63"/>
      <c r="AA2672" s="63"/>
      <c r="AB2672" s="63"/>
      <c r="AC2672" s="63"/>
      <c r="AD2672" s="63"/>
      <c r="AE2672" s="63"/>
      <c r="AF2672" s="63"/>
      <c r="AG2672" s="63"/>
      <c r="AH2672" s="63"/>
      <c r="AI2672" s="63"/>
      <c r="AJ2672" s="63"/>
      <c r="AK2672" s="63"/>
      <c r="AL2672" s="63"/>
      <c r="AM2672" s="63"/>
      <c r="AN2672" s="63"/>
      <c r="AO2672" s="63"/>
      <c r="AP2672" s="63"/>
      <c r="AQ2672" s="63"/>
      <c r="AR2672" s="63"/>
      <c r="AS2672" s="63"/>
      <c r="AT2672" s="63"/>
      <c r="AU2672" s="63"/>
      <c r="AV2672" s="63"/>
      <c r="AW2672" s="63"/>
      <c r="AX2672" s="63"/>
      <c r="AY2672" s="63"/>
      <c r="AZ2672" s="63"/>
      <c r="BA2672" s="63"/>
      <c r="BB2672" s="63"/>
      <c r="BC2672" s="63"/>
      <c r="BD2672" s="63"/>
      <c r="BE2672" s="63"/>
      <c r="BF2672" s="63"/>
      <c r="BG2672" s="63"/>
      <c r="BH2672" s="63"/>
      <c r="BI2672" s="63"/>
      <c r="BJ2672" s="63"/>
      <c r="BK2672" s="63"/>
      <c r="BL2672" s="63"/>
      <c r="BM2672" s="63"/>
      <c r="BN2672" s="63"/>
      <c r="BO2672" s="63"/>
      <c r="BP2672" s="63"/>
      <c r="BQ2672" s="63"/>
      <c r="BR2672" s="63"/>
      <c r="BS2672" s="63"/>
      <c r="BT2672" s="63"/>
      <c r="BU2672" s="63"/>
      <c r="BV2672" s="63"/>
      <c r="BW2672" s="63"/>
      <c r="BX2672" s="63"/>
      <c r="BY2672" s="63"/>
      <c r="BZ2672" s="63"/>
      <c r="CA2672" s="63"/>
      <c r="CB2672" s="63"/>
      <c r="CC2672" s="63"/>
      <c r="CD2672" s="63"/>
      <c r="CE2672" s="63"/>
      <c r="CF2672" s="63"/>
      <c r="CG2672" s="63"/>
      <c r="CH2672" s="63"/>
      <c r="CI2672" s="63"/>
      <c r="CJ2672" s="63"/>
      <c r="CK2672" s="63"/>
      <c r="CL2672" s="63"/>
      <c r="CM2672" s="63"/>
      <c r="CN2672" s="63"/>
      <c r="CO2672" s="63"/>
      <c r="CP2672" s="63"/>
      <c r="CR2672" s="227"/>
      <c r="CS2672" s="74"/>
    </row>
    <row r="2673" spans="1:97" s="72" customFormat="1" ht="75.75" customHeight="1">
      <c r="A2673" s="63"/>
      <c r="B2673" s="63"/>
      <c r="C2673" s="63"/>
      <c r="D2673" s="63"/>
      <c r="E2673" s="63"/>
      <c r="F2673" s="63"/>
      <c r="G2673" s="63"/>
      <c r="H2673" s="63"/>
      <c r="I2673" s="63"/>
      <c r="J2673" s="63"/>
      <c r="K2673" s="63"/>
      <c r="L2673" s="63"/>
      <c r="M2673" s="63"/>
      <c r="N2673" s="63"/>
      <c r="O2673" s="63"/>
      <c r="P2673" s="63"/>
      <c r="Q2673" s="63"/>
      <c r="R2673" s="63"/>
      <c r="S2673" s="63"/>
      <c r="T2673" s="63"/>
      <c r="U2673" s="63"/>
      <c r="V2673" s="63"/>
      <c r="W2673" s="63"/>
      <c r="X2673" s="63"/>
      <c r="Y2673" s="63"/>
      <c r="Z2673" s="63"/>
      <c r="AA2673" s="63"/>
      <c r="AB2673" s="63"/>
      <c r="AC2673" s="63"/>
      <c r="AD2673" s="63"/>
      <c r="AE2673" s="63"/>
      <c r="AF2673" s="63"/>
      <c r="AG2673" s="63"/>
      <c r="AH2673" s="63"/>
      <c r="AI2673" s="63"/>
      <c r="AJ2673" s="63"/>
      <c r="AK2673" s="63"/>
      <c r="AL2673" s="63"/>
      <c r="AM2673" s="63"/>
      <c r="AN2673" s="63"/>
      <c r="AO2673" s="63"/>
      <c r="AP2673" s="63"/>
      <c r="AQ2673" s="63"/>
      <c r="AR2673" s="63"/>
      <c r="AS2673" s="63"/>
      <c r="AT2673" s="63"/>
      <c r="AU2673" s="63"/>
      <c r="AV2673" s="63"/>
      <c r="AW2673" s="63"/>
      <c r="AX2673" s="63"/>
      <c r="AY2673" s="63"/>
      <c r="AZ2673" s="63"/>
      <c r="BA2673" s="63"/>
      <c r="BB2673" s="63"/>
      <c r="BC2673" s="63"/>
      <c r="BD2673" s="63"/>
      <c r="BE2673" s="63"/>
      <c r="BF2673" s="63"/>
      <c r="BG2673" s="63"/>
      <c r="BH2673" s="63"/>
      <c r="BI2673" s="63"/>
      <c r="BJ2673" s="63"/>
      <c r="BK2673" s="63"/>
      <c r="BL2673" s="63"/>
      <c r="BM2673" s="63"/>
      <c r="BN2673" s="63"/>
      <c r="BO2673" s="63"/>
      <c r="BP2673" s="63"/>
      <c r="BQ2673" s="63"/>
      <c r="BR2673" s="63"/>
      <c r="BS2673" s="63"/>
      <c r="BT2673" s="63"/>
      <c r="BU2673" s="63"/>
      <c r="BV2673" s="63"/>
      <c r="BW2673" s="63"/>
      <c r="BX2673" s="63"/>
      <c r="BY2673" s="63"/>
      <c r="BZ2673" s="63"/>
      <c r="CA2673" s="63"/>
      <c r="CB2673" s="63"/>
      <c r="CC2673" s="63"/>
      <c r="CD2673" s="63"/>
      <c r="CE2673" s="63"/>
      <c r="CF2673" s="63"/>
      <c r="CG2673" s="63"/>
      <c r="CH2673" s="63"/>
      <c r="CI2673" s="63"/>
      <c r="CJ2673" s="63"/>
      <c r="CK2673" s="63"/>
      <c r="CL2673" s="63"/>
      <c r="CM2673" s="63"/>
      <c r="CN2673" s="63"/>
      <c r="CO2673" s="63"/>
      <c r="CP2673" s="63"/>
      <c r="CR2673" s="227"/>
      <c r="CS2673" s="74"/>
    </row>
    <row r="2674" spans="1:97" s="72" customFormat="1" ht="75.75" customHeight="1">
      <c r="A2674" s="63"/>
      <c r="B2674" s="63"/>
      <c r="C2674" s="63"/>
      <c r="D2674" s="63"/>
      <c r="E2674" s="63"/>
      <c r="F2674" s="63"/>
      <c r="G2674" s="63"/>
      <c r="H2674" s="63"/>
      <c r="I2674" s="63"/>
      <c r="J2674" s="63"/>
      <c r="K2674" s="63"/>
      <c r="L2674" s="63"/>
      <c r="M2674" s="63"/>
      <c r="N2674" s="63"/>
      <c r="O2674" s="63"/>
      <c r="P2674" s="63"/>
      <c r="Q2674" s="63"/>
      <c r="R2674" s="63"/>
      <c r="S2674" s="63"/>
      <c r="T2674" s="63"/>
      <c r="U2674" s="63"/>
      <c r="V2674" s="63"/>
      <c r="W2674" s="63"/>
      <c r="X2674" s="63"/>
      <c r="Y2674" s="63"/>
      <c r="Z2674" s="63"/>
      <c r="AA2674" s="63"/>
      <c r="AB2674" s="63"/>
      <c r="AC2674" s="63"/>
      <c r="AD2674" s="63"/>
      <c r="AE2674" s="63"/>
      <c r="AF2674" s="63"/>
      <c r="AG2674" s="63"/>
      <c r="AH2674" s="63"/>
      <c r="AI2674" s="63"/>
      <c r="AJ2674" s="63"/>
      <c r="AK2674" s="63"/>
      <c r="AL2674" s="63"/>
      <c r="AM2674" s="63"/>
      <c r="AN2674" s="63"/>
      <c r="AO2674" s="63"/>
      <c r="AP2674" s="63"/>
      <c r="AQ2674" s="63"/>
      <c r="AR2674" s="63"/>
      <c r="AS2674" s="63"/>
      <c r="AT2674" s="63"/>
      <c r="AU2674" s="63"/>
      <c r="AV2674" s="63"/>
      <c r="AW2674" s="63"/>
      <c r="AX2674" s="63"/>
      <c r="AY2674" s="63"/>
      <c r="AZ2674" s="63"/>
      <c r="BA2674" s="63"/>
      <c r="BB2674" s="63"/>
      <c r="BC2674" s="63"/>
      <c r="BD2674" s="63"/>
      <c r="BE2674" s="63"/>
      <c r="BF2674" s="63"/>
      <c r="BG2674" s="63"/>
      <c r="BH2674" s="63"/>
      <c r="BI2674" s="63"/>
      <c r="BJ2674" s="63"/>
      <c r="BK2674" s="63"/>
      <c r="BL2674" s="63"/>
      <c r="BM2674" s="63"/>
      <c r="BN2674" s="63"/>
      <c r="BO2674" s="63"/>
      <c r="BP2674" s="63"/>
      <c r="BQ2674" s="63"/>
      <c r="BR2674" s="63"/>
      <c r="BS2674" s="63"/>
      <c r="BT2674" s="63"/>
      <c r="BU2674" s="63"/>
      <c r="BV2674" s="63"/>
      <c r="BW2674" s="63"/>
      <c r="BX2674" s="63"/>
      <c r="BY2674" s="63"/>
      <c r="BZ2674" s="63"/>
      <c r="CA2674" s="63"/>
      <c r="CB2674" s="63"/>
      <c r="CC2674" s="63"/>
      <c r="CD2674" s="63"/>
      <c r="CE2674" s="63"/>
      <c r="CF2674" s="63"/>
      <c r="CG2674" s="63"/>
      <c r="CH2674" s="63"/>
      <c r="CI2674" s="63"/>
      <c r="CJ2674" s="63"/>
      <c r="CK2674" s="63"/>
      <c r="CL2674" s="63"/>
      <c r="CM2674" s="63"/>
      <c r="CN2674" s="63"/>
      <c r="CO2674" s="63"/>
      <c r="CP2674" s="63"/>
      <c r="CR2674" s="227"/>
      <c r="CS2674" s="74"/>
    </row>
    <row r="2675" spans="1:97" s="72" customFormat="1" ht="75.75" customHeight="1">
      <c r="A2675" s="63"/>
      <c r="B2675" s="63"/>
      <c r="C2675" s="63"/>
      <c r="D2675" s="63"/>
      <c r="E2675" s="63"/>
      <c r="F2675" s="63"/>
      <c r="G2675" s="63"/>
      <c r="H2675" s="63"/>
      <c r="I2675" s="63"/>
      <c r="J2675" s="63"/>
      <c r="K2675" s="63"/>
      <c r="L2675" s="63"/>
      <c r="M2675" s="63"/>
      <c r="N2675" s="63"/>
      <c r="O2675" s="63"/>
      <c r="P2675" s="63"/>
      <c r="Q2675" s="63"/>
      <c r="R2675" s="63"/>
      <c r="S2675" s="63"/>
      <c r="T2675" s="63"/>
      <c r="U2675" s="63"/>
      <c r="V2675" s="63"/>
      <c r="W2675" s="63"/>
      <c r="X2675" s="63"/>
      <c r="Y2675" s="63"/>
      <c r="Z2675" s="63"/>
      <c r="AA2675" s="63"/>
      <c r="AB2675" s="63"/>
      <c r="AC2675" s="63"/>
      <c r="AD2675" s="63"/>
      <c r="AE2675" s="63"/>
      <c r="AF2675" s="63"/>
      <c r="AG2675" s="63"/>
      <c r="AH2675" s="63"/>
      <c r="AI2675" s="63"/>
      <c r="AJ2675" s="63"/>
      <c r="AK2675" s="63"/>
      <c r="AL2675" s="63"/>
      <c r="AM2675" s="63"/>
      <c r="AN2675" s="63"/>
      <c r="AO2675" s="63"/>
      <c r="AP2675" s="63"/>
      <c r="AQ2675" s="63"/>
      <c r="AR2675" s="63"/>
      <c r="AS2675" s="63"/>
      <c r="AT2675" s="63"/>
      <c r="AU2675" s="63"/>
      <c r="AV2675" s="63"/>
      <c r="AW2675" s="63"/>
      <c r="AX2675" s="63"/>
      <c r="AY2675" s="63"/>
      <c r="AZ2675" s="63"/>
      <c r="BA2675" s="63"/>
      <c r="BB2675" s="63"/>
      <c r="BC2675" s="63"/>
      <c r="BD2675" s="63"/>
      <c r="BE2675" s="63"/>
      <c r="BF2675" s="63"/>
      <c r="BG2675" s="63"/>
      <c r="BH2675" s="63"/>
      <c r="BI2675" s="63"/>
      <c r="BJ2675" s="63"/>
      <c r="BK2675" s="63"/>
      <c r="BL2675" s="63"/>
      <c r="BM2675" s="63"/>
      <c r="BN2675" s="63"/>
      <c r="BO2675" s="63"/>
      <c r="BP2675" s="63"/>
      <c r="BQ2675" s="63"/>
      <c r="BR2675" s="63"/>
      <c r="BS2675" s="63"/>
      <c r="BT2675" s="63"/>
      <c r="BU2675" s="63"/>
      <c r="BV2675" s="63"/>
      <c r="BW2675" s="63"/>
      <c r="BX2675" s="63"/>
      <c r="BY2675" s="63"/>
      <c r="BZ2675" s="63"/>
      <c r="CA2675" s="63"/>
      <c r="CB2675" s="63"/>
      <c r="CC2675" s="63"/>
      <c r="CD2675" s="63"/>
      <c r="CE2675" s="63"/>
      <c r="CF2675" s="63"/>
      <c r="CG2675" s="63"/>
      <c r="CH2675" s="63"/>
      <c r="CI2675" s="63"/>
      <c r="CJ2675" s="63"/>
      <c r="CK2675" s="63"/>
      <c r="CL2675" s="63"/>
      <c r="CM2675" s="63"/>
      <c r="CN2675" s="63"/>
      <c r="CO2675" s="63"/>
      <c r="CP2675" s="63"/>
      <c r="CR2675" s="227"/>
      <c r="CS2675" s="74"/>
    </row>
    <row r="2676" spans="1:97" s="72" customFormat="1" ht="75.75" customHeight="1">
      <c r="A2676" s="63"/>
      <c r="B2676" s="63"/>
      <c r="C2676" s="63"/>
      <c r="D2676" s="63"/>
      <c r="E2676" s="63"/>
      <c r="F2676" s="63"/>
      <c r="G2676" s="63"/>
      <c r="H2676" s="63"/>
      <c r="I2676" s="63"/>
      <c r="J2676" s="63"/>
      <c r="K2676" s="63"/>
      <c r="L2676" s="63"/>
      <c r="M2676" s="63"/>
      <c r="N2676" s="63"/>
      <c r="O2676" s="63"/>
      <c r="P2676" s="63"/>
      <c r="Q2676" s="63"/>
      <c r="R2676" s="63"/>
      <c r="S2676" s="63"/>
      <c r="T2676" s="63"/>
      <c r="U2676" s="63"/>
      <c r="V2676" s="63"/>
      <c r="W2676" s="63"/>
      <c r="X2676" s="63"/>
      <c r="Y2676" s="63"/>
      <c r="Z2676" s="63"/>
      <c r="AA2676" s="63"/>
      <c r="AB2676" s="63"/>
      <c r="AC2676" s="63"/>
      <c r="AD2676" s="63"/>
      <c r="AE2676" s="63"/>
      <c r="AF2676" s="63"/>
      <c r="AG2676" s="63"/>
      <c r="AH2676" s="63"/>
      <c r="AI2676" s="63"/>
      <c r="AJ2676" s="63"/>
      <c r="AK2676" s="63"/>
      <c r="AL2676" s="63"/>
      <c r="AM2676" s="63"/>
      <c r="AN2676" s="63"/>
      <c r="AO2676" s="63"/>
      <c r="AP2676" s="63"/>
      <c r="AQ2676" s="63"/>
      <c r="AR2676" s="63"/>
      <c r="AS2676" s="63"/>
      <c r="AT2676" s="63"/>
      <c r="AU2676" s="63"/>
      <c r="AV2676" s="63"/>
      <c r="AW2676" s="63"/>
      <c r="AX2676" s="63"/>
      <c r="AY2676" s="63"/>
      <c r="AZ2676" s="63"/>
      <c r="BA2676" s="63"/>
      <c r="BB2676" s="63"/>
      <c r="BC2676" s="63"/>
      <c r="BD2676" s="63"/>
      <c r="BE2676" s="63"/>
      <c r="BF2676" s="63"/>
      <c r="BG2676" s="63"/>
      <c r="BH2676" s="63"/>
      <c r="BI2676" s="63"/>
      <c r="BJ2676" s="63"/>
      <c r="BK2676" s="63"/>
      <c r="BL2676" s="63"/>
      <c r="BM2676" s="63"/>
      <c r="BN2676" s="63"/>
      <c r="BO2676" s="63"/>
      <c r="BP2676" s="63"/>
      <c r="BQ2676" s="63"/>
      <c r="BR2676" s="63"/>
      <c r="BS2676" s="63"/>
      <c r="BT2676" s="63"/>
      <c r="BU2676" s="63"/>
      <c r="BV2676" s="63"/>
      <c r="BW2676" s="63"/>
      <c r="BX2676" s="63"/>
      <c r="BY2676" s="63"/>
      <c r="BZ2676" s="63"/>
      <c r="CA2676" s="63"/>
      <c r="CB2676" s="63"/>
      <c r="CC2676" s="63"/>
      <c r="CD2676" s="63"/>
      <c r="CE2676" s="63"/>
      <c r="CF2676" s="63"/>
      <c r="CG2676" s="63"/>
      <c r="CH2676" s="63"/>
      <c r="CI2676" s="63"/>
      <c r="CJ2676" s="63"/>
      <c r="CK2676" s="63"/>
      <c r="CL2676" s="63"/>
      <c r="CM2676" s="63"/>
      <c r="CN2676" s="63"/>
      <c r="CO2676" s="63"/>
      <c r="CP2676" s="63"/>
      <c r="CR2676" s="227"/>
      <c r="CS2676" s="74"/>
    </row>
    <row r="2677" spans="1:97" s="72" customFormat="1" ht="75.75" customHeight="1">
      <c r="A2677" s="63"/>
      <c r="B2677" s="63"/>
      <c r="C2677" s="63"/>
      <c r="D2677" s="63"/>
      <c r="E2677" s="63"/>
      <c r="F2677" s="63"/>
      <c r="G2677" s="63"/>
      <c r="H2677" s="63"/>
      <c r="I2677" s="63"/>
      <c r="J2677" s="63"/>
      <c r="K2677" s="63"/>
      <c r="L2677" s="63"/>
      <c r="M2677" s="63"/>
      <c r="N2677" s="63"/>
      <c r="O2677" s="63"/>
      <c r="P2677" s="63"/>
      <c r="Q2677" s="63"/>
      <c r="R2677" s="63"/>
      <c r="S2677" s="63"/>
      <c r="T2677" s="63"/>
      <c r="U2677" s="63"/>
      <c r="V2677" s="63"/>
      <c r="W2677" s="63"/>
      <c r="X2677" s="63"/>
      <c r="Y2677" s="63"/>
      <c r="Z2677" s="63"/>
      <c r="AA2677" s="63"/>
      <c r="AB2677" s="63"/>
      <c r="AC2677" s="63"/>
      <c r="AD2677" s="63"/>
      <c r="AE2677" s="63"/>
      <c r="AF2677" s="63"/>
      <c r="AG2677" s="63"/>
      <c r="AH2677" s="63"/>
      <c r="AI2677" s="63"/>
      <c r="AJ2677" s="63"/>
      <c r="AK2677" s="63"/>
      <c r="AL2677" s="63"/>
      <c r="AM2677" s="63"/>
      <c r="AN2677" s="63"/>
      <c r="AO2677" s="63"/>
      <c r="AP2677" s="63"/>
      <c r="AQ2677" s="63"/>
      <c r="AR2677" s="63"/>
      <c r="AS2677" s="63"/>
      <c r="AT2677" s="63"/>
      <c r="AU2677" s="63"/>
      <c r="AV2677" s="63"/>
      <c r="AW2677" s="63"/>
      <c r="AX2677" s="63"/>
      <c r="AY2677" s="63"/>
      <c r="AZ2677" s="63"/>
      <c r="BA2677" s="63"/>
      <c r="BB2677" s="63"/>
      <c r="BC2677" s="63"/>
      <c r="BD2677" s="63"/>
      <c r="BE2677" s="63"/>
      <c r="BF2677" s="63"/>
      <c r="BG2677" s="63"/>
      <c r="BH2677" s="63"/>
      <c r="BI2677" s="63"/>
      <c r="BJ2677" s="63"/>
      <c r="BK2677" s="63"/>
      <c r="BL2677" s="63"/>
      <c r="BM2677" s="63"/>
      <c r="BN2677" s="63"/>
      <c r="BO2677" s="63"/>
      <c r="BP2677" s="63"/>
      <c r="BQ2677" s="63"/>
      <c r="BR2677" s="63"/>
      <c r="BS2677" s="63"/>
      <c r="BT2677" s="63"/>
      <c r="BU2677" s="63"/>
      <c r="BV2677" s="63"/>
      <c r="BW2677" s="63"/>
      <c r="BX2677" s="63"/>
      <c r="BY2677" s="63"/>
      <c r="BZ2677" s="63"/>
      <c r="CA2677" s="63"/>
      <c r="CB2677" s="63"/>
      <c r="CC2677" s="63"/>
      <c r="CD2677" s="63"/>
      <c r="CE2677" s="63"/>
      <c r="CF2677" s="63"/>
      <c r="CG2677" s="63"/>
      <c r="CH2677" s="63"/>
      <c r="CI2677" s="63"/>
      <c r="CJ2677" s="63"/>
      <c r="CK2677" s="63"/>
      <c r="CL2677" s="63"/>
      <c r="CM2677" s="63"/>
      <c r="CN2677" s="63"/>
      <c r="CO2677" s="63"/>
      <c r="CP2677" s="63"/>
      <c r="CR2677" s="227"/>
      <c r="CS2677" s="74"/>
    </row>
    <row r="2678" spans="1:97" s="72" customFormat="1" ht="75.75" customHeight="1">
      <c r="A2678" s="63"/>
      <c r="B2678" s="63"/>
      <c r="C2678" s="63"/>
      <c r="D2678" s="63"/>
      <c r="E2678" s="63"/>
      <c r="F2678" s="63"/>
      <c r="G2678" s="63"/>
      <c r="H2678" s="63"/>
      <c r="I2678" s="63"/>
      <c r="J2678" s="63"/>
      <c r="K2678" s="63"/>
      <c r="L2678" s="63"/>
      <c r="M2678" s="63"/>
      <c r="N2678" s="63"/>
      <c r="O2678" s="63"/>
      <c r="P2678" s="63"/>
      <c r="Q2678" s="63"/>
      <c r="R2678" s="63"/>
      <c r="S2678" s="63"/>
      <c r="T2678" s="63"/>
      <c r="U2678" s="63"/>
      <c r="V2678" s="63"/>
      <c r="W2678" s="63"/>
      <c r="X2678" s="63"/>
      <c r="Y2678" s="63"/>
      <c r="Z2678" s="63"/>
      <c r="AA2678" s="63"/>
      <c r="AB2678" s="63"/>
      <c r="AC2678" s="63"/>
      <c r="AD2678" s="63"/>
      <c r="AE2678" s="63"/>
      <c r="AF2678" s="63"/>
      <c r="AG2678" s="63"/>
      <c r="AH2678" s="63"/>
      <c r="AI2678" s="63"/>
      <c r="AJ2678" s="63"/>
      <c r="AK2678" s="63"/>
      <c r="AL2678" s="63"/>
      <c r="AM2678" s="63"/>
      <c r="AN2678" s="63"/>
      <c r="AO2678" s="63"/>
      <c r="AP2678" s="63"/>
      <c r="AQ2678" s="63"/>
      <c r="AR2678" s="63"/>
      <c r="AS2678" s="63"/>
      <c r="AT2678" s="63"/>
      <c r="AU2678" s="63"/>
      <c r="AV2678" s="63"/>
      <c r="AW2678" s="63"/>
      <c r="AX2678" s="63"/>
      <c r="AY2678" s="63"/>
      <c r="AZ2678" s="63"/>
      <c r="BA2678" s="63"/>
      <c r="BB2678" s="63"/>
      <c r="BC2678" s="63"/>
      <c r="BD2678" s="63"/>
      <c r="BE2678" s="63"/>
      <c r="BF2678" s="63"/>
      <c r="BG2678" s="63"/>
      <c r="BH2678" s="63"/>
      <c r="BI2678" s="63"/>
      <c r="BJ2678" s="63"/>
      <c r="BK2678" s="63"/>
      <c r="BL2678" s="63"/>
      <c r="BM2678" s="63"/>
      <c r="BN2678" s="63"/>
      <c r="BO2678" s="63"/>
      <c r="BP2678" s="63"/>
      <c r="BQ2678" s="63"/>
      <c r="BR2678" s="63"/>
      <c r="BS2678" s="63"/>
      <c r="BT2678" s="63"/>
      <c r="BU2678" s="63"/>
      <c r="BV2678" s="63"/>
      <c r="BW2678" s="63"/>
      <c r="BX2678" s="63"/>
      <c r="BY2678" s="63"/>
      <c r="BZ2678" s="63"/>
      <c r="CA2678" s="63"/>
      <c r="CB2678" s="63"/>
      <c r="CC2678" s="63"/>
      <c r="CD2678" s="63"/>
      <c r="CE2678" s="63"/>
      <c r="CF2678" s="63"/>
      <c r="CG2678" s="63"/>
      <c r="CH2678" s="63"/>
      <c r="CI2678" s="63"/>
      <c r="CJ2678" s="63"/>
      <c r="CK2678" s="63"/>
      <c r="CL2678" s="63"/>
      <c r="CM2678" s="63"/>
      <c r="CN2678" s="63"/>
      <c r="CO2678" s="63"/>
      <c r="CP2678" s="63"/>
      <c r="CR2678" s="227"/>
      <c r="CS2678" s="74"/>
    </row>
    <row r="2679" spans="1:97" s="72" customFormat="1" ht="75.75" customHeight="1">
      <c r="A2679" s="63"/>
      <c r="B2679" s="63"/>
      <c r="C2679" s="63"/>
      <c r="D2679" s="63"/>
      <c r="E2679" s="63"/>
      <c r="F2679" s="63"/>
      <c r="G2679" s="63"/>
      <c r="H2679" s="63"/>
      <c r="I2679" s="63"/>
      <c r="J2679" s="63"/>
      <c r="K2679" s="63"/>
      <c r="L2679" s="63"/>
      <c r="M2679" s="63"/>
      <c r="N2679" s="63"/>
      <c r="O2679" s="63"/>
      <c r="P2679" s="63"/>
      <c r="Q2679" s="63"/>
      <c r="R2679" s="63"/>
      <c r="S2679" s="63"/>
      <c r="T2679" s="63"/>
      <c r="U2679" s="63"/>
      <c r="V2679" s="63"/>
      <c r="W2679" s="63"/>
      <c r="X2679" s="63"/>
      <c r="Y2679" s="63"/>
      <c r="Z2679" s="63"/>
      <c r="AA2679" s="63"/>
      <c r="AB2679" s="63"/>
      <c r="AC2679" s="63"/>
      <c r="AD2679" s="63"/>
      <c r="AE2679" s="63"/>
      <c r="AF2679" s="63"/>
      <c r="AG2679" s="63"/>
      <c r="AH2679" s="63"/>
      <c r="AI2679" s="63"/>
      <c r="AJ2679" s="63"/>
      <c r="AK2679" s="63"/>
      <c r="AL2679" s="63"/>
      <c r="AM2679" s="63"/>
      <c r="AN2679" s="63"/>
      <c r="AO2679" s="63"/>
      <c r="AP2679" s="63"/>
      <c r="AQ2679" s="63"/>
      <c r="AR2679" s="63"/>
      <c r="AS2679" s="63"/>
      <c r="AT2679" s="63"/>
      <c r="AU2679" s="63"/>
      <c r="AV2679" s="63"/>
      <c r="AW2679" s="63"/>
      <c r="AX2679" s="63"/>
      <c r="AY2679" s="63"/>
      <c r="AZ2679" s="63"/>
      <c r="BA2679" s="63"/>
      <c r="BB2679" s="63"/>
      <c r="BC2679" s="63"/>
      <c r="BD2679" s="63"/>
      <c r="BE2679" s="63"/>
      <c r="BF2679" s="63"/>
      <c r="BG2679" s="63"/>
      <c r="BH2679" s="63"/>
      <c r="BI2679" s="63"/>
      <c r="BJ2679" s="63"/>
      <c r="BK2679" s="63"/>
      <c r="BL2679" s="63"/>
      <c r="BM2679" s="63"/>
      <c r="BN2679" s="63"/>
      <c r="BO2679" s="63"/>
      <c r="BP2679" s="63"/>
      <c r="BQ2679" s="63"/>
      <c r="BR2679" s="63"/>
      <c r="BS2679" s="63"/>
      <c r="BT2679" s="63"/>
      <c r="BU2679" s="63"/>
      <c r="BV2679" s="63"/>
      <c r="BW2679" s="63"/>
      <c r="BX2679" s="63"/>
      <c r="BY2679" s="63"/>
      <c r="BZ2679" s="63"/>
      <c r="CA2679" s="63"/>
      <c r="CB2679" s="63"/>
      <c r="CC2679" s="63"/>
      <c r="CD2679" s="63"/>
      <c r="CE2679" s="63"/>
      <c r="CF2679" s="63"/>
      <c r="CG2679" s="63"/>
      <c r="CH2679" s="63"/>
      <c r="CI2679" s="63"/>
      <c r="CJ2679" s="63"/>
      <c r="CK2679" s="63"/>
      <c r="CL2679" s="63"/>
      <c r="CM2679" s="63"/>
      <c r="CN2679" s="63"/>
      <c r="CO2679" s="63"/>
      <c r="CP2679" s="63"/>
      <c r="CR2679" s="227"/>
      <c r="CS2679" s="74"/>
    </row>
    <row r="2680" spans="1:97" s="72" customFormat="1" ht="75.75" customHeight="1">
      <c r="A2680" s="63"/>
      <c r="B2680" s="63"/>
      <c r="C2680" s="63"/>
      <c r="D2680" s="63"/>
      <c r="E2680" s="63"/>
      <c r="F2680" s="63"/>
      <c r="G2680" s="63"/>
      <c r="H2680" s="63"/>
      <c r="I2680" s="63"/>
      <c r="J2680" s="63"/>
      <c r="K2680" s="63"/>
      <c r="L2680" s="63"/>
      <c r="M2680" s="63"/>
      <c r="N2680" s="63"/>
      <c r="O2680" s="63"/>
      <c r="P2680" s="63"/>
      <c r="Q2680" s="63"/>
      <c r="R2680" s="63"/>
      <c r="S2680" s="63"/>
      <c r="T2680" s="63"/>
      <c r="U2680" s="63"/>
      <c r="V2680" s="63"/>
      <c r="W2680" s="63"/>
      <c r="X2680" s="63"/>
      <c r="Y2680" s="63"/>
      <c r="Z2680" s="63"/>
      <c r="AA2680" s="63"/>
      <c r="AB2680" s="63"/>
      <c r="AC2680" s="63"/>
      <c r="AD2680" s="63"/>
      <c r="AE2680" s="63"/>
      <c r="AF2680" s="63"/>
      <c r="AG2680" s="63"/>
      <c r="AH2680" s="63"/>
      <c r="AI2680" s="63"/>
      <c r="AJ2680" s="63"/>
      <c r="AK2680" s="63"/>
      <c r="AL2680" s="63"/>
      <c r="AM2680" s="63"/>
      <c r="AN2680" s="63"/>
      <c r="AO2680" s="63"/>
      <c r="AP2680" s="63"/>
      <c r="AQ2680" s="63"/>
      <c r="AR2680" s="63"/>
      <c r="AS2680" s="63"/>
      <c r="AT2680" s="63"/>
      <c r="AU2680" s="63"/>
      <c r="AV2680" s="63"/>
      <c r="AW2680" s="63"/>
      <c r="AX2680" s="63"/>
      <c r="AY2680" s="63"/>
      <c r="AZ2680" s="63"/>
      <c r="BA2680" s="63"/>
      <c r="BB2680" s="63"/>
      <c r="BC2680" s="63"/>
      <c r="BD2680" s="63"/>
      <c r="BE2680" s="63"/>
      <c r="BF2680" s="63"/>
      <c r="BG2680" s="63"/>
      <c r="BH2680" s="63"/>
      <c r="BI2680" s="63"/>
      <c r="BJ2680" s="63"/>
      <c r="BK2680" s="63"/>
      <c r="BL2680" s="63"/>
      <c r="BM2680" s="63"/>
      <c r="BN2680" s="63"/>
      <c r="BO2680" s="63"/>
      <c r="BP2680" s="63"/>
      <c r="BQ2680" s="63"/>
      <c r="BR2680" s="63"/>
      <c r="BS2680" s="63"/>
      <c r="BT2680" s="63"/>
      <c r="BU2680" s="63"/>
      <c r="BV2680" s="63"/>
      <c r="BW2680" s="63"/>
      <c r="BX2680" s="63"/>
      <c r="BY2680" s="63"/>
      <c r="BZ2680" s="63"/>
      <c r="CA2680" s="63"/>
      <c r="CB2680" s="63"/>
      <c r="CC2680" s="63"/>
      <c r="CD2680" s="63"/>
      <c r="CE2680" s="63"/>
      <c r="CF2680" s="63"/>
      <c r="CG2680" s="63"/>
      <c r="CH2680" s="63"/>
      <c r="CI2680" s="63"/>
      <c r="CJ2680" s="63"/>
      <c r="CK2680" s="63"/>
      <c r="CL2680" s="63"/>
      <c r="CM2680" s="63"/>
      <c r="CN2680" s="63"/>
      <c r="CO2680" s="63"/>
      <c r="CP2680" s="63"/>
      <c r="CR2680" s="227"/>
      <c r="CS2680" s="74"/>
    </row>
    <row r="2681" spans="1:97" s="72" customFormat="1" ht="75.75" customHeight="1">
      <c r="A2681" s="63"/>
      <c r="B2681" s="63"/>
      <c r="C2681" s="63"/>
      <c r="D2681" s="63"/>
      <c r="E2681" s="63"/>
      <c r="F2681" s="63"/>
      <c r="G2681" s="63"/>
      <c r="H2681" s="63"/>
      <c r="I2681" s="63"/>
      <c r="J2681" s="63"/>
      <c r="K2681" s="63"/>
      <c r="L2681" s="63"/>
      <c r="M2681" s="63"/>
      <c r="N2681" s="63"/>
      <c r="O2681" s="63"/>
      <c r="P2681" s="63"/>
      <c r="Q2681" s="63"/>
      <c r="R2681" s="63"/>
      <c r="S2681" s="63"/>
      <c r="T2681" s="63"/>
      <c r="U2681" s="63"/>
      <c r="V2681" s="63"/>
      <c r="W2681" s="63"/>
      <c r="X2681" s="63"/>
      <c r="Y2681" s="63"/>
      <c r="Z2681" s="63"/>
      <c r="AA2681" s="63"/>
      <c r="AB2681" s="63"/>
      <c r="AC2681" s="63"/>
      <c r="AD2681" s="63"/>
      <c r="AE2681" s="63"/>
      <c r="AF2681" s="63"/>
      <c r="AG2681" s="63"/>
      <c r="AH2681" s="63"/>
      <c r="AI2681" s="63"/>
      <c r="AJ2681" s="63"/>
      <c r="AK2681" s="63"/>
      <c r="AL2681" s="63"/>
      <c r="AM2681" s="63"/>
      <c r="AN2681" s="63"/>
      <c r="AO2681" s="63"/>
      <c r="AP2681" s="63"/>
      <c r="AQ2681" s="63"/>
      <c r="AR2681" s="63"/>
      <c r="AS2681" s="63"/>
      <c r="AT2681" s="63"/>
      <c r="AU2681" s="63"/>
      <c r="AV2681" s="63"/>
      <c r="AW2681" s="63"/>
      <c r="AX2681" s="63"/>
      <c r="AY2681" s="63"/>
      <c r="AZ2681" s="63"/>
      <c r="BA2681" s="63"/>
      <c r="BB2681" s="63"/>
      <c r="BC2681" s="63"/>
      <c r="BD2681" s="63"/>
      <c r="BE2681" s="63"/>
      <c r="BF2681" s="63"/>
      <c r="BG2681" s="63"/>
      <c r="BH2681" s="63"/>
      <c r="BI2681" s="63"/>
      <c r="BJ2681" s="63"/>
      <c r="BK2681" s="63"/>
      <c r="BL2681" s="63"/>
      <c r="BM2681" s="63"/>
      <c r="BN2681" s="63"/>
      <c r="BO2681" s="63"/>
      <c r="BP2681" s="63"/>
      <c r="BQ2681" s="63"/>
      <c r="BR2681" s="63"/>
      <c r="BS2681" s="63"/>
      <c r="BT2681" s="63"/>
      <c r="BU2681" s="63"/>
      <c r="BV2681" s="63"/>
      <c r="BW2681" s="63"/>
      <c r="BX2681" s="63"/>
      <c r="BY2681" s="63"/>
      <c r="BZ2681" s="63"/>
      <c r="CA2681" s="63"/>
      <c r="CB2681" s="63"/>
      <c r="CC2681" s="63"/>
      <c r="CD2681" s="63"/>
      <c r="CE2681" s="63"/>
      <c r="CF2681" s="63"/>
      <c r="CG2681" s="63"/>
      <c r="CH2681" s="63"/>
      <c r="CI2681" s="63"/>
      <c r="CJ2681" s="63"/>
      <c r="CK2681" s="63"/>
      <c r="CL2681" s="63"/>
      <c r="CM2681" s="63"/>
      <c r="CN2681" s="63"/>
      <c r="CO2681" s="63"/>
      <c r="CP2681" s="63"/>
      <c r="CR2681" s="227"/>
      <c r="CS2681" s="74"/>
    </row>
    <row r="2682" spans="1:97" s="72" customFormat="1" ht="75.75" customHeight="1">
      <c r="A2682" s="63"/>
      <c r="B2682" s="63"/>
      <c r="C2682" s="63"/>
      <c r="D2682" s="63"/>
      <c r="E2682" s="63"/>
      <c r="F2682" s="63"/>
      <c r="G2682" s="63"/>
      <c r="H2682" s="63"/>
      <c r="I2682" s="63"/>
      <c r="J2682" s="63"/>
      <c r="K2682" s="63"/>
      <c r="L2682" s="63"/>
      <c r="M2682" s="63"/>
      <c r="N2682" s="63"/>
      <c r="O2682" s="63"/>
      <c r="P2682" s="63"/>
      <c r="Q2682" s="63"/>
      <c r="R2682" s="63"/>
      <c r="S2682" s="63"/>
      <c r="T2682" s="63"/>
      <c r="U2682" s="63"/>
      <c r="V2682" s="63"/>
      <c r="W2682" s="63"/>
      <c r="X2682" s="63"/>
      <c r="Y2682" s="63"/>
      <c r="Z2682" s="63"/>
      <c r="AA2682" s="63"/>
      <c r="AB2682" s="63"/>
      <c r="AC2682" s="63"/>
      <c r="AD2682" s="63"/>
      <c r="AE2682" s="63"/>
      <c r="AF2682" s="63"/>
      <c r="AG2682" s="63"/>
      <c r="AH2682" s="63"/>
      <c r="AI2682" s="63"/>
      <c r="AJ2682" s="63"/>
      <c r="AK2682" s="63"/>
      <c r="AL2682" s="63"/>
      <c r="AM2682" s="63"/>
      <c r="AN2682" s="63"/>
      <c r="AO2682" s="63"/>
      <c r="AP2682" s="63"/>
      <c r="AQ2682" s="63"/>
      <c r="AR2682" s="63"/>
      <c r="AS2682" s="63"/>
      <c r="AT2682" s="63"/>
      <c r="AU2682" s="63"/>
      <c r="AV2682" s="63"/>
      <c r="AW2682" s="63"/>
      <c r="AX2682" s="63"/>
      <c r="AY2682" s="63"/>
      <c r="AZ2682" s="63"/>
      <c r="BA2682" s="63"/>
      <c r="BB2682" s="63"/>
      <c r="BC2682" s="63"/>
      <c r="BD2682" s="63"/>
      <c r="BE2682" s="63"/>
      <c r="BF2682" s="63"/>
      <c r="BG2682" s="63"/>
      <c r="BH2682" s="63"/>
      <c r="BI2682" s="63"/>
      <c r="BJ2682" s="63"/>
      <c r="BK2682" s="63"/>
      <c r="BL2682" s="63"/>
      <c r="BM2682" s="63"/>
      <c r="BN2682" s="63"/>
      <c r="BO2682" s="63"/>
      <c r="BP2682" s="63"/>
      <c r="BQ2682" s="63"/>
      <c r="BR2682" s="63"/>
      <c r="BS2682" s="63"/>
      <c r="BT2682" s="63"/>
      <c r="BU2682" s="63"/>
      <c r="BV2682" s="63"/>
      <c r="BW2682" s="63"/>
      <c r="BX2682" s="63"/>
      <c r="BY2682" s="63"/>
      <c r="BZ2682" s="63"/>
      <c r="CA2682" s="63"/>
      <c r="CB2682" s="63"/>
      <c r="CC2682" s="63"/>
      <c r="CD2682" s="63"/>
      <c r="CE2682" s="63"/>
      <c r="CF2682" s="63"/>
      <c r="CG2682" s="63"/>
      <c r="CH2682" s="63"/>
      <c r="CI2682" s="63"/>
      <c r="CJ2682" s="63"/>
      <c r="CK2682" s="63"/>
      <c r="CL2682" s="63"/>
      <c r="CM2682" s="63"/>
      <c r="CN2682" s="63"/>
      <c r="CO2682" s="63"/>
      <c r="CP2682" s="63"/>
      <c r="CR2682" s="227"/>
      <c r="CS2682" s="74"/>
    </row>
    <row r="2683" spans="1:97" s="72" customFormat="1" ht="75.75" customHeight="1">
      <c r="A2683" s="63"/>
      <c r="B2683" s="63"/>
      <c r="C2683" s="63"/>
      <c r="D2683" s="63"/>
      <c r="E2683" s="63"/>
      <c r="F2683" s="63"/>
      <c r="G2683" s="63"/>
      <c r="H2683" s="63"/>
      <c r="I2683" s="63"/>
      <c r="J2683" s="63"/>
      <c r="K2683" s="63"/>
      <c r="L2683" s="63"/>
      <c r="M2683" s="63"/>
      <c r="N2683" s="63"/>
      <c r="O2683" s="63"/>
      <c r="P2683" s="63"/>
      <c r="Q2683" s="63"/>
      <c r="R2683" s="63"/>
      <c r="S2683" s="63"/>
      <c r="T2683" s="63"/>
      <c r="U2683" s="63"/>
      <c r="V2683" s="63"/>
      <c r="W2683" s="63"/>
      <c r="X2683" s="63"/>
      <c r="Y2683" s="63"/>
      <c r="Z2683" s="63"/>
      <c r="AA2683" s="63"/>
      <c r="AB2683" s="63"/>
      <c r="AC2683" s="63"/>
      <c r="AD2683" s="63"/>
      <c r="AE2683" s="63"/>
      <c r="AF2683" s="63"/>
      <c r="AG2683" s="63"/>
      <c r="AH2683" s="63"/>
      <c r="AI2683" s="63"/>
      <c r="AJ2683" s="63"/>
      <c r="AK2683" s="63"/>
      <c r="AL2683" s="63"/>
      <c r="AM2683" s="63"/>
      <c r="AN2683" s="63"/>
      <c r="AO2683" s="63"/>
      <c r="AP2683" s="63"/>
      <c r="AQ2683" s="63"/>
      <c r="AR2683" s="63"/>
      <c r="AS2683" s="63"/>
      <c r="AT2683" s="63"/>
      <c r="AU2683" s="63"/>
      <c r="AV2683" s="63"/>
      <c r="AW2683" s="63"/>
      <c r="AX2683" s="63"/>
      <c r="AY2683" s="63"/>
      <c r="AZ2683" s="63"/>
      <c r="BA2683" s="63"/>
      <c r="BB2683" s="63"/>
      <c r="BC2683" s="63"/>
      <c r="BD2683" s="63"/>
      <c r="BE2683" s="63"/>
      <c r="BF2683" s="63"/>
      <c r="BG2683" s="63"/>
      <c r="BH2683" s="63"/>
      <c r="BI2683" s="63"/>
      <c r="BJ2683" s="63"/>
      <c r="BK2683" s="63"/>
      <c r="BL2683" s="63"/>
      <c r="BM2683" s="63"/>
      <c r="BN2683" s="63"/>
      <c r="BO2683" s="63"/>
      <c r="BP2683" s="63"/>
      <c r="BQ2683" s="63"/>
      <c r="BR2683" s="63"/>
      <c r="BS2683" s="63"/>
      <c r="BT2683" s="63"/>
      <c r="BU2683" s="63"/>
      <c r="BV2683" s="63"/>
      <c r="BW2683" s="63"/>
      <c r="BX2683" s="63"/>
      <c r="BY2683" s="63"/>
      <c r="BZ2683" s="63"/>
      <c r="CA2683" s="63"/>
      <c r="CB2683" s="63"/>
      <c r="CC2683" s="63"/>
      <c r="CD2683" s="63"/>
      <c r="CE2683" s="63"/>
      <c r="CF2683" s="63"/>
      <c r="CG2683" s="63"/>
      <c r="CH2683" s="63"/>
      <c r="CI2683" s="63"/>
      <c r="CJ2683" s="63"/>
      <c r="CK2683" s="63"/>
      <c r="CL2683" s="63"/>
      <c r="CM2683" s="63"/>
      <c r="CN2683" s="63"/>
      <c r="CO2683" s="63"/>
      <c r="CP2683" s="63"/>
      <c r="CR2683" s="227"/>
      <c r="CS2683" s="74"/>
    </row>
    <row r="2684" spans="1:97" s="72" customFormat="1" ht="75.75" customHeight="1">
      <c r="A2684" s="63"/>
      <c r="B2684" s="63"/>
      <c r="C2684" s="63"/>
      <c r="D2684" s="63"/>
      <c r="E2684" s="63"/>
      <c r="F2684" s="63"/>
      <c r="G2684" s="63"/>
      <c r="H2684" s="63"/>
      <c r="I2684" s="63"/>
      <c r="J2684" s="63"/>
      <c r="K2684" s="63"/>
      <c r="L2684" s="63"/>
      <c r="M2684" s="63"/>
      <c r="N2684" s="63"/>
      <c r="O2684" s="63"/>
      <c r="P2684" s="63"/>
      <c r="Q2684" s="63"/>
      <c r="R2684" s="63"/>
      <c r="S2684" s="63"/>
      <c r="T2684" s="63"/>
      <c r="U2684" s="63"/>
      <c r="V2684" s="63"/>
      <c r="W2684" s="63"/>
      <c r="X2684" s="63"/>
      <c r="Y2684" s="63"/>
      <c r="Z2684" s="63"/>
      <c r="AA2684" s="63"/>
      <c r="AB2684" s="63"/>
      <c r="AC2684" s="63"/>
      <c r="AD2684" s="63"/>
      <c r="AE2684" s="63"/>
      <c r="AF2684" s="63"/>
      <c r="AG2684" s="63"/>
      <c r="AH2684" s="63"/>
      <c r="AI2684" s="63"/>
      <c r="AJ2684" s="63"/>
      <c r="AK2684" s="63"/>
      <c r="AL2684" s="63"/>
      <c r="AM2684" s="63"/>
      <c r="AN2684" s="63"/>
      <c r="AO2684" s="63"/>
      <c r="AP2684" s="63"/>
      <c r="AQ2684" s="63"/>
      <c r="AR2684" s="63"/>
      <c r="AS2684" s="63"/>
      <c r="AT2684" s="63"/>
      <c r="AU2684" s="63"/>
      <c r="AV2684" s="63"/>
      <c r="AW2684" s="63"/>
      <c r="AX2684" s="63"/>
      <c r="AY2684" s="63"/>
      <c r="AZ2684" s="63"/>
      <c r="BA2684" s="63"/>
      <c r="BB2684" s="63"/>
      <c r="BC2684" s="63"/>
      <c r="BD2684" s="63"/>
      <c r="BE2684" s="63"/>
      <c r="BF2684" s="63"/>
      <c r="BG2684" s="63"/>
      <c r="BH2684" s="63"/>
      <c r="BI2684" s="63"/>
      <c r="BJ2684" s="63"/>
      <c r="BK2684" s="63"/>
      <c r="BL2684" s="63"/>
      <c r="BM2684" s="63"/>
      <c r="BN2684" s="63"/>
      <c r="BO2684" s="63"/>
      <c r="BP2684" s="63"/>
      <c r="BQ2684" s="63"/>
      <c r="BR2684" s="63"/>
      <c r="BS2684" s="63"/>
      <c r="BT2684" s="63"/>
      <c r="BU2684" s="63"/>
      <c r="BV2684" s="63"/>
      <c r="BW2684" s="63"/>
      <c r="BX2684" s="63"/>
      <c r="BY2684" s="63"/>
      <c r="BZ2684" s="63"/>
      <c r="CA2684" s="63"/>
      <c r="CB2684" s="63"/>
      <c r="CC2684" s="63"/>
      <c r="CD2684" s="63"/>
      <c r="CE2684" s="63"/>
      <c r="CF2684" s="63"/>
      <c r="CG2684" s="63"/>
      <c r="CH2684" s="63"/>
      <c r="CI2684" s="63"/>
      <c r="CJ2684" s="63"/>
      <c r="CK2684" s="63"/>
      <c r="CL2684" s="63"/>
      <c r="CM2684" s="63"/>
      <c r="CN2684" s="63"/>
      <c r="CO2684" s="63"/>
      <c r="CP2684" s="63"/>
      <c r="CR2684" s="227"/>
      <c r="CS2684" s="74"/>
    </row>
    <row r="2685" spans="1:97" s="72" customFormat="1" ht="75.75" customHeight="1">
      <c r="A2685" s="63"/>
      <c r="B2685" s="63"/>
      <c r="C2685" s="63"/>
      <c r="D2685" s="63"/>
      <c r="E2685" s="63"/>
      <c r="F2685" s="63"/>
      <c r="G2685" s="63"/>
      <c r="H2685" s="63"/>
      <c r="I2685" s="63"/>
      <c r="J2685" s="63"/>
      <c r="K2685" s="63"/>
      <c r="L2685" s="63"/>
      <c r="M2685" s="63"/>
      <c r="N2685" s="63"/>
      <c r="O2685" s="63"/>
      <c r="P2685" s="63"/>
      <c r="Q2685" s="63"/>
      <c r="R2685" s="63"/>
      <c r="S2685" s="63"/>
      <c r="T2685" s="63"/>
      <c r="U2685" s="63"/>
      <c r="V2685" s="63"/>
      <c r="W2685" s="63"/>
      <c r="X2685" s="63"/>
      <c r="Y2685" s="63"/>
      <c r="Z2685" s="63"/>
      <c r="AA2685" s="63"/>
      <c r="AB2685" s="63"/>
      <c r="AC2685" s="63"/>
      <c r="AD2685" s="63"/>
      <c r="AE2685" s="63"/>
      <c r="AF2685" s="63"/>
      <c r="AG2685" s="63"/>
      <c r="AH2685" s="63"/>
      <c r="AI2685" s="63"/>
      <c r="AJ2685" s="63"/>
      <c r="AK2685" s="63"/>
      <c r="AL2685" s="63"/>
      <c r="AM2685" s="63"/>
      <c r="AN2685" s="63"/>
      <c r="AO2685" s="63"/>
      <c r="AP2685" s="63"/>
      <c r="AQ2685" s="63"/>
      <c r="AR2685" s="63"/>
      <c r="AS2685" s="63"/>
      <c r="AT2685" s="63"/>
      <c r="AU2685" s="63"/>
      <c r="AV2685" s="63"/>
      <c r="AW2685" s="63"/>
      <c r="AX2685" s="63"/>
      <c r="AY2685" s="63"/>
      <c r="AZ2685" s="63"/>
      <c r="BA2685" s="63"/>
      <c r="BB2685" s="63"/>
      <c r="BC2685" s="63"/>
      <c r="BD2685" s="63"/>
      <c r="BE2685" s="63"/>
      <c r="BF2685" s="63"/>
      <c r="BG2685" s="63"/>
      <c r="BH2685" s="63"/>
      <c r="BI2685" s="63"/>
      <c r="BJ2685" s="63"/>
      <c r="BK2685" s="63"/>
      <c r="BL2685" s="63"/>
      <c r="BM2685" s="63"/>
      <c r="BN2685" s="63"/>
      <c r="BO2685" s="63"/>
      <c r="BP2685" s="63"/>
      <c r="BQ2685" s="63"/>
      <c r="BR2685" s="63"/>
      <c r="BS2685" s="63"/>
      <c r="BT2685" s="63"/>
      <c r="BU2685" s="63"/>
      <c r="BV2685" s="63"/>
      <c r="BW2685" s="63"/>
      <c r="BX2685" s="63"/>
      <c r="BY2685" s="63"/>
      <c r="BZ2685" s="63"/>
      <c r="CA2685" s="63"/>
      <c r="CB2685" s="63"/>
      <c r="CC2685" s="63"/>
      <c r="CD2685" s="63"/>
      <c r="CE2685" s="63"/>
      <c r="CF2685" s="63"/>
      <c r="CG2685" s="63"/>
      <c r="CH2685" s="63"/>
      <c r="CI2685" s="63"/>
      <c r="CJ2685" s="63"/>
      <c r="CK2685" s="63"/>
      <c r="CL2685" s="63"/>
      <c r="CM2685" s="63"/>
      <c r="CN2685" s="63"/>
      <c r="CO2685" s="63"/>
      <c r="CP2685" s="63"/>
      <c r="CR2685" s="227"/>
      <c r="CS2685" s="74"/>
    </row>
    <row r="2686" spans="1:97" s="72" customFormat="1" ht="75.75" customHeight="1">
      <c r="A2686" s="63"/>
      <c r="B2686" s="63"/>
      <c r="C2686" s="63"/>
      <c r="D2686" s="63"/>
      <c r="E2686" s="63"/>
      <c r="F2686" s="63"/>
      <c r="G2686" s="63"/>
      <c r="H2686" s="63"/>
      <c r="I2686" s="63"/>
      <c r="J2686" s="63"/>
      <c r="K2686" s="63"/>
      <c r="L2686" s="63"/>
      <c r="M2686" s="63"/>
      <c r="N2686" s="63"/>
      <c r="O2686" s="63"/>
      <c r="P2686" s="63"/>
      <c r="Q2686" s="63"/>
      <c r="R2686" s="63"/>
      <c r="S2686" s="63"/>
      <c r="T2686" s="63"/>
      <c r="U2686" s="63"/>
      <c r="V2686" s="63"/>
      <c r="W2686" s="63"/>
      <c r="X2686" s="63"/>
      <c r="Y2686" s="63"/>
      <c r="Z2686" s="63"/>
      <c r="AA2686" s="63"/>
      <c r="AB2686" s="63"/>
      <c r="AC2686" s="63"/>
      <c r="AD2686" s="63"/>
      <c r="AE2686" s="63"/>
      <c r="AF2686" s="63"/>
      <c r="AG2686" s="63"/>
      <c r="AH2686" s="63"/>
      <c r="AI2686" s="63"/>
      <c r="AJ2686" s="63"/>
      <c r="AK2686" s="63"/>
      <c r="AL2686" s="63"/>
      <c r="AM2686" s="63"/>
      <c r="AN2686" s="63"/>
      <c r="AO2686" s="63"/>
      <c r="AP2686" s="63"/>
      <c r="AQ2686" s="63"/>
      <c r="AR2686" s="63"/>
      <c r="AS2686" s="63"/>
      <c r="AT2686" s="63"/>
      <c r="AU2686" s="63"/>
      <c r="AV2686" s="63"/>
      <c r="AW2686" s="63"/>
      <c r="AX2686" s="63"/>
      <c r="AY2686" s="63"/>
      <c r="AZ2686" s="63"/>
      <c r="BA2686" s="63"/>
      <c r="BB2686" s="63"/>
      <c r="BC2686" s="63"/>
      <c r="BD2686" s="63"/>
      <c r="BE2686" s="63"/>
      <c r="BF2686" s="63"/>
      <c r="BG2686" s="63"/>
      <c r="BH2686" s="63"/>
      <c r="BI2686" s="63"/>
      <c r="BJ2686" s="63"/>
      <c r="BK2686" s="63"/>
      <c r="BL2686" s="63"/>
      <c r="BM2686" s="63"/>
      <c r="BN2686" s="63"/>
      <c r="BO2686" s="63"/>
      <c r="BP2686" s="63"/>
      <c r="BQ2686" s="63"/>
      <c r="BR2686" s="63"/>
      <c r="BS2686" s="63"/>
      <c r="BT2686" s="63"/>
      <c r="BU2686" s="63"/>
      <c r="BV2686" s="63"/>
      <c r="BW2686" s="63"/>
      <c r="BX2686" s="63"/>
      <c r="BY2686" s="63"/>
      <c r="BZ2686" s="63"/>
      <c r="CA2686" s="63"/>
      <c r="CB2686" s="63"/>
      <c r="CC2686" s="63"/>
      <c r="CD2686" s="63"/>
      <c r="CE2686" s="63"/>
      <c r="CF2686" s="63"/>
      <c r="CG2686" s="63"/>
      <c r="CH2686" s="63"/>
      <c r="CI2686" s="63"/>
      <c r="CJ2686" s="63"/>
      <c r="CK2686" s="63"/>
      <c r="CL2686" s="63"/>
      <c r="CM2686" s="63"/>
      <c r="CN2686" s="63"/>
      <c r="CO2686" s="63"/>
      <c r="CP2686" s="63"/>
      <c r="CR2686" s="227"/>
      <c r="CS2686" s="74"/>
    </row>
    <row r="2687" spans="1:97" s="72" customFormat="1" ht="75.75" customHeight="1">
      <c r="A2687" s="63"/>
      <c r="B2687" s="63"/>
      <c r="C2687" s="63"/>
      <c r="D2687" s="63"/>
      <c r="E2687" s="63"/>
      <c r="F2687" s="63"/>
      <c r="G2687" s="63"/>
      <c r="H2687" s="63"/>
      <c r="I2687" s="63"/>
      <c r="J2687" s="63"/>
      <c r="K2687" s="63"/>
      <c r="L2687" s="63"/>
      <c r="M2687" s="63"/>
      <c r="N2687" s="63"/>
      <c r="O2687" s="63"/>
      <c r="P2687" s="63"/>
      <c r="Q2687" s="63"/>
      <c r="R2687" s="63"/>
      <c r="S2687" s="63"/>
      <c r="T2687" s="63"/>
      <c r="U2687" s="63"/>
      <c r="V2687" s="63"/>
      <c r="W2687" s="63"/>
      <c r="X2687" s="63"/>
      <c r="Y2687" s="63"/>
      <c r="Z2687" s="63"/>
      <c r="AA2687" s="63"/>
      <c r="AB2687" s="63"/>
      <c r="AC2687" s="63"/>
      <c r="AD2687" s="63"/>
      <c r="AE2687" s="63"/>
      <c r="AF2687" s="63"/>
      <c r="AG2687" s="63"/>
      <c r="AH2687" s="63"/>
      <c r="AI2687" s="63"/>
      <c r="AJ2687" s="63"/>
      <c r="AK2687" s="63"/>
      <c r="AL2687" s="63"/>
      <c r="AM2687" s="63"/>
      <c r="AN2687" s="63"/>
      <c r="AO2687" s="63"/>
      <c r="AP2687" s="63"/>
      <c r="AQ2687" s="63"/>
      <c r="AR2687" s="63"/>
      <c r="AS2687" s="63"/>
      <c r="AT2687" s="63"/>
      <c r="AU2687" s="63"/>
      <c r="AV2687" s="63"/>
      <c r="AW2687" s="63"/>
      <c r="AX2687" s="63"/>
      <c r="AY2687" s="63"/>
      <c r="AZ2687" s="63"/>
      <c r="BA2687" s="63"/>
      <c r="BB2687" s="63"/>
      <c r="BC2687" s="63"/>
      <c r="BD2687" s="63"/>
      <c r="BE2687" s="63"/>
      <c r="BF2687" s="63"/>
      <c r="BG2687" s="63"/>
      <c r="BH2687" s="63"/>
      <c r="BI2687" s="63"/>
      <c r="BJ2687" s="63"/>
      <c r="BK2687" s="63"/>
      <c r="BL2687" s="63"/>
      <c r="BM2687" s="63"/>
      <c r="BN2687" s="63"/>
      <c r="BO2687" s="63"/>
      <c r="BP2687" s="63"/>
      <c r="BQ2687" s="63"/>
      <c r="BR2687" s="63"/>
      <c r="BS2687" s="63"/>
      <c r="BT2687" s="63"/>
      <c r="BU2687" s="63"/>
      <c r="BV2687" s="63"/>
      <c r="BW2687" s="63"/>
      <c r="BX2687" s="63"/>
      <c r="BY2687" s="63"/>
      <c r="BZ2687" s="63"/>
      <c r="CA2687" s="63"/>
      <c r="CB2687" s="63"/>
      <c r="CC2687" s="63"/>
      <c r="CD2687" s="63"/>
      <c r="CE2687" s="63"/>
      <c r="CF2687" s="63"/>
      <c r="CG2687" s="63"/>
      <c r="CH2687" s="63"/>
      <c r="CI2687" s="63"/>
      <c r="CJ2687" s="63"/>
      <c r="CK2687" s="63"/>
      <c r="CL2687" s="63"/>
      <c r="CM2687" s="63"/>
      <c r="CN2687" s="63"/>
      <c r="CO2687" s="63"/>
      <c r="CP2687" s="63"/>
      <c r="CR2687" s="227"/>
      <c r="CS2687" s="74"/>
    </row>
    <row r="2688" spans="1:97" s="72" customFormat="1" ht="75.75" customHeight="1">
      <c r="A2688" s="63"/>
      <c r="B2688" s="63"/>
      <c r="C2688" s="63"/>
      <c r="D2688" s="63"/>
      <c r="E2688" s="63"/>
      <c r="F2688" s="63"/>
      <c r="G2688" s="63"/>
      <c r="H2688" s="63"/>
      <c r="I2688" s="63"/>
      <c r="J2688" s="63"/>
      <c r="K2688" s="63"/>
      <c r="L2688" s="63"/>
      <c r="M2688" s="63"/>
      <c r="N2688" s="63"/>
      <c r="O2688" s="63"/>
      <c r="P2688" s="63"/>
      <c r="Q2688" s="63"/>
      <c r="R2688" s="63"/>
      <c r="S2688" s="63"/>
      <c r="T2688" s="63"/>
      <c r="U2688" s="63"/>
      <c r="V2688" s="63"/>
      <c r="W2688" s="63"/>
      <c r="X2688" s="63"/>
      <c r="Y2688" s="63"/>
      <c r="Z2688" s="63"/>
      <c r="AA2688" s="63"/>
      <c r="AB2688" s="63"/>
      <c r="AC2688" s="63"/>
      <c r="AD2688" s="63"/>
      <c r="AE2688" s="63"/>
      <c r="AF2688" s="63"/>
      <c r="AG2688" s="63"/>
      <c r="AH2688" s="63"/>
      <c r="AI2688" s="63"/>
      <c r="AJ2688" s="63"/>
      <c r="AK2688" s="63"/>
      <c r="AL2688" s="63"/>
      <c r="AM2688" s="63"/>
      <c r="AN2688" s="63"/>
      <c r="AO2688" s="63"/>
      <c r="AP2688" s="63"/>
      <c r="AQ2688" s="63"/>
      <c r="AR2688" s="63"/>
      <c r="AS2688" s="63"/>
      <c r="AT2688" s="63"/>
      <c r="AU2688" s="63"/>
      <c r="AV2688" s="63"/>
      <c r="AW2688" s="63"/>
      <c r="AX2688" s="63"/>
      <c r="AY2688" s="63"/>
      <c r="AZ2688" s="63"/>
      <c r="BA2688" s="63"/>
      <c r="BB2688" s="63"/>
      <c r="BC2688" s="63"/>
      <c r="BD2688" s="63"/>
      <c r="BE2688" s="63"/>
      <c r="BF2688" s="63"/>
      <c r="BG2688" s="63"/>
      <c r="BH2688" s="63"/>
      <c r="BI2688" s="63"/>
      <c r="BJ2688" s="63"/>
      <c r="BK2688" s="63"/>
      <c r="BL2688" s="63"/>
      <c r="BM2688" s="63"/>
      <c r="BN2688" s="63"/>
      <c r="BO2688" s="63"/>
      <c r="BP2688" s="63"/>
      <c r="BQ2688" s="63"/>
      <c r="BR2688" s="63"/>
      <c r="BS2688" s="63"/>
      <c r="BT2688" s="63"/>
      <c r="BU2688" s="63"/>
      <c r="BV2688" s="63"/>
      <c r="BW2688" s="63"/>
      <c r="BX2688" s="63"/>
      <c r="BY2688" s="63"/>
      <c r="BZ2688" s="63"/>
      <c r="CA2688" s="63"/>
      <c r="CB2688" s="63"/>
      <c r="CC2688" s="63"/>
      <c r="CD2688" s="63"/>
      <c r="CE2688" s="63"/>
      <c r="CF2688" s="63"/>
      <c r="CG2688" s="63"/>
      <c r="CH2688" s="63"/>
      <c r="CI2688" s="63"/>
      <c r="CJ2688" s="63"/>
      <c r="CK2688" s="63"/>
      <c r="CL2688" s="63"/>
      <c r="CM2688" s="63"/>
      <c r="CN2688" s="63"/>
      <c r="CO2688" s="63"/>
      <c r="CP2688" s="63"/>
      <c r="CR2688" s="227"/>
      <c r="CS2688" s="74"/>
    </row>
    <row r="2689" spans="1:97" s="72" customFormat="1" ht="75.75" customHeight="1">
      <c r="A2689" s="63"/>
      <c r="B2689" s="63"/>
      <c r="C2689" s="63"/>
      <c r="D2689" s="63"/>
      <c r="E2689" s="63"/>
      <c r="F2689" s="63"/>
      <c r="G2689" s="63"/>
      <c r="H2689" s="63"/>
      <c r="I2689" s="63"/>
      <c r="J2689" s="63"/>
      <c r="K2689" s="63"/>
      <c r="L2689" s="63"/>
      <c r="M2689" s="63"/>
      <c r="N2689" s="63"/>
      <c r="O2689" s="63"/>
      <c r="P2689" s="63"/>
      <c r="Q2689" s="63"/>
      <c r="R2689" s="63"/>
      <c r="S2689" s="63"/>
      <c r="T2689" s="63"/>
      <c r="U2689" s="63"/>
      <c r="V2689" s="63"/>
      <c r="W2689" s="63"/>
      <c r="X2689" s="63"/>
      <c r="Y2689" s="63"/>
      <c r="Z2689" s="63"/>
      <c r="AA2689" s="63"/>
      <c r="AB2689" s="63"/>
      <c r="AC2689" s="63"/>
      <c r="AD2689" s="63"/>
      <c r="AE2689" s="63"/>
      <c r="AF2689" s="63"/>
      <c r="AG2689" s="63"/>
      <c r="AH2689" s="63"/>
      <c r="AI2689" s="63"/>
      <c r="AJ2689" s="63"/>
      <c r="AK2689" s="63"/>
      <c r="AL2689" s="63"/>
      <c r="AM2689" s="63"/>
      <c r="AN2689" s="63"/>
      <c r="AO2689" s="63"/>
      <c r="AP2689" s="63"/>
      <c r="AQ2689" s="63"/>
      <c r="AR2689" s="63"/>
      <c r="AS2689" s="63"/>
      <c r="AT2689" s="63"/>
      <c r="AU2689" s="63"/>
      <c r="AV2689" s="63"/>
      <c r="AW2689" s="63"/>
      <c r="AX2689" s="63"/>
      <c r="AY2689" s="63"/>
      <c r="AZ2689" s="63"/>
      <c r="BA2689" s="63"/>
      <c r="BB2689" s="63"/>
      <c r="BC2689" s="63"/>
      <c r="BD2689" s="63"/>
      <c r="BE2689" s="63"/>
      <c r="BF2689" s="63"/>
      <c r="BG2689" s="63"/>
      <c r="BH2689" s="63"/>
      <c r="BI2689" s="63"/>
      <c r="BJ2689" s="63"/>
      <c r="BK2689" s="63"/>
      <c r="BL2689" s="63"/>
      <c r="BM2689" s="63"/>
      <c r="BN2689" s="63"/>
      <c r="BO2689" s="63"/>
      <c r="BP2689" s="63"/>
      <c r="BQ2689" s="63"/>
      <c r="BR2689" s="63"/>
      <c r="BS2689" s="63"/>
      <c r="BT2689" s="63"/>
      <c r="BU2689" s="63"/>
      <c r="BV2689" s="63"/>
      <c r="BW2689" s="63"/>
      <c r="BX2689" s="63"/>
      <c r="BY2689" s="63"/>
      <c r="BZ2689" s="63"/>
      <c r="CA2689" s="63"/>
      <c r="CB2689" s="63"/>
      <c r="CC2689" s="63"/>
      <c r="CD2689" s="63"/>
      <c r="CE2689" s="63"/>
      <c r="CF2689" s="63"/>
      <c r="CG2689" s="63"/>
      <c r="CH2689" s="63"/>
      <c r="CI2689" s="63"/>
      <c r="CJ2689" s="63"/>
      <c r="CK2689" s="63"/>
      <c r="CL2689" s="63"/>
      <c r="CM2689" s="63"/>
      <c r="CN2689" s="63"/>
      <c r="CO2689" s="63"/>
      <c r="CP2689" s="63"/>
      <c r="CR2689" s="227"/>
      <c r="CS2689" s="74"/>
    </row>
    <row r="2690" spans="1:97" s="72" customFormat="1" ht="75.75" customHeight="1">
      <c r="A2690" s="63"/>
      <c r="B2690" s="63"/>
      <c r="C2690" s="63"/>
      <c r="D2690" s="63"/>
      <c r="E2690" s="63"/>
      <c r="F2690" s="63"/>
      <c r="G2690" s="63"/>
      <c r="H2690" s="63"/>
      <c r="I2690" s="63"/>
      <c r="J2690" s="63"/>
      <c r="K2690" s="63"/>
      <c r="L2690" s="63"/>
      <c r="M2690" s="63"/>
      <c r="N2690" s="63"/>
      <c r="O2690" s="63"/>
      <c r="P2690" s="63"/>
      <c r="Q2690" s="63"/>
      <c r="R2690" s="63"/>
      <c r="S2690" s="63"/>
      <c r="T2690" s="63"/>
      <c r="U2690" s="63"/>
      <c r="V2690" s="63"/>
      <c r="W2690" s="63"/>
      <c r="X2690" s="63"/>
      <c r="Y2690" s="63"/>
      <c r="Z2690" s="63"/>
      <c r="AA2690" s="63"/>
      <c r="AB2690" s="63"/>
      <c r="AC2690" s="63"/>
      <c r="AD2690" s="63"/>
      <c r="AE2690" s="63"/>
      <c r="AF2690" s="63"/>
      <c r="AG2690" s="63"/>
      <c r="AH2690" s="63"/>
      <c r="AI2690" s="63"/>
      <c r="AJ2690" s="63"/>
      <c r="AK2690" s="63"/>
      <c r="AL2690" s="63"/>
      <c r="AM2690" s="63"/>
      <c r="AN2690" s="63"/>
      <c r="AO2690" s="63"/>
      <c r="AP2690" s="63"/>
      <c r="AQ2690" s="63"/>
      <c r="AR2690" s="63"/>
      <c r="AS2690" s="63"/>
      <c r="AT2690" s="63"/>
      <c r="AU2690" s="63"/>
      <c r="AV2690" s="63"/>
      <c r="AW2690" s="63"/>
      <c r="AX2690" s="63"/>
      <c r="AY2690" s="63"/>
      <c r="AZ2690" s="63"/>
      <c r="BA2690" s="63"/>
      <c r="BB2690" s="63"/>
      <c r="BC2690" s="63"/>
      <c r="BD2690" s="63"/>
      <c r="BE2690" s="63"/>
      <c r="BF2690" s="63"/>
      <c r="BG2690" s="63"/>
      <c r="BH2690" s="63"/>
      <c r="BI2690" s="63"/>
      <c r="BJ2690" s="63"/>
      <c r="BK2690" s="63"/>
      <c r="BL2690" s="63"/>
      <c r="BM2690" s="63"/>
      <c r="BN2690" s="63"/>
      <c r="BO2690" s="63"/>
      <c r="BP2690" s="63"/>
      <c r="BQ2690" s="63"/>
      <c r="BR2690" s="63"/>
      <c r="BS2690" s="63"/>
      <c r="BT2690" s="63"/>
      <c r="BU2690" s="63"/>
      <c r="BV2690" s="63"/>
      <c r="BW2690" s="63"/>
      <c r="BX2690" s="63"/>
      <c r="BY2690" s="63"/>
      <c r="BZ2690" s="63"/>
      <c r="CA2690" s="63"/>
      <c r="CB2690" s="63"/>
      <c r="CC2690" s="63"/>
      <c r="CD2690" s="63"/>
      <c r="CE2690" s="63"/>
      <c r="CF2690" s="63"/>
      <c r="CG2690" s="63"/>
      <c r="CH2690" s="63"/>
      <c r="CI2690" s="63"/>
      <c r="CJ2690" s="63"/>
      <c r="CK2690" s="63"/>
      <c r="CL2690" s="63"/>
      <c r="CM2690" s="63"/>
      <c r="CN2690" s="63"/>
      <c r="CO2690" s="63"/>
      <c r="CP2690" s="63"/>
      <c r="CR2690" s="227"/>
      <c r="CS2690" s="74"/>
    </row>
    <row r="2691" spans="1:97" s="72" customFormat="1" ht="75.75" customHeight="1">
      <c r="A2691" s="63"/>
      <c r="B2691" s="63"/>
      <c r="C2691" s="63"/>
      <c r="D2691" s="63"/>
      <c r="E2691" s="63"/>
      <c r="F2691" s="63"/>
      <c r="G2691" s="63"/>
      <c r="H2691" s="63"/>
      <c r="I2691" s="63"/>
      <c r="J2691" s="63"/>
      <c r="K2691" s="63"/>
      <c r="L2691" s="63"/>
      <c r="M2691" s="63"/>
      <c r="N2691" s="63"/>
      <c r="O2691" s="63"/>
      <c r="P2691" s="63"/>
      <c r="Q2691" s="63"/>
      <c r="R2691" s="63"/>
      <c r="S2691" s="63"/>
      <c r="T2691" s="63"/>
      <c r="U2691" s="63"/>
      <c r="V2691" s="63"/>
      <c r="W2691" s="63"/>
      <c r="X2691" s="63"/>
      <c r="Y2691" s="63"/>
      <c r="Z2691" s="63"/>
      <c r="AA2691" s="63"/>
      <c r="AB2691" s="63"/>
      <c r="AC2691" s="63"/>
      <c r="AD2691" s="63"/>
      <c r="AE2691" s="63"/>
      <c r="AF2691" s="63"/>
      <c r="AG2691" s="63"/>
      <c r="AH2691" s="63"/>
      <c r="AI2691" s="63"/>
      <c r="AJ2691" s="63"/>
      <c r="AK2691" s="63"/>
      <c r="AL2691" s="63"/>
      <c r="AM2691" s="63"/>
      <c r="AN2691" s="63"/>
      <c r="AO2691" s="63"/>
      <c r="AP2691" s="63"/>
      <c r="AQ2691" s="63"/>
      <c r="AR2691" s="63"/>
      <c r="AS2691" s="63"/>
      <c r="AT2691" s="63"/>
      <c r="AU2691" s="63"/>
      <c r="AV2691" s="63"/>
      <c r="AW2691" s="63"/>
      <c r="AX2691" s="63"/>
      <c r="AY2691" s="63"/>
      <c r="AZ2691" s="63"/>
      <c r="BA2691" s="63"/>
      <c r="BB2691" s="63"/>
      <c r="BC2691" s="63"/>
      <c r="BD2691" s="63"/>
      <c r="BE2691" s="63"/>
      <c r="BF2691" s="63"/>
      <c r="BG2691" s="63"/>
      <c r="BH2691" s="63"/>
      <c r="BI2691" s="63"/>
      <c r="BJ2691" s="63"/>
      <c r="BK2691" s="63"/>
      <c r="BL2691" s="63"/>
      <c r="BM2691" s="63"/>
      <c r="BN2691" s="63"/>
      <c r="BO2691" s="63"/>
      <c r="BP2691" s="63"/>
      <c r="BQ2691" s="63"/>
      <c r="BR2691" s="63"/>
      <c r="BS2691" s="63"/>
      <c r="BT2691" s="63"/>
      <c r="BU2691" s="63"/>
      <c r="BV2691" s="63"/>
      <c r="BW2691" s="63"/>
      <c r="BX2691" s="63"/>
      <c r="BY2691" s="63"/>
      <c r="BZ2691" s="63"/>
      <c r="CA2691" s="63"/>
      <c r="CB2691" s="63"/>
      <c r="CC2691" s="63"/>
      <c r="CD2691" s="63"/>
      <c r="CE2691" s="63"/>
      <c r="CF2691" s="63"/>
      <c r="CG2691" s="63"/>
      <c r="CH2691" s="63"/>
      <c r="CI2691" s="63"/>
      <c r="CJ2691" s="63"/>
      <c r="CK2691" s="63"/>
      <c r="CL2691" s="63"/>
      <c r="CM2691" s="63"/>
      <c r="CN2691" s="63"/>
      <c r="CO2691" s="63"/>
      <c r="CP2691" s="63"/>
      <c r="CR2691" s="227"/>
      <c r="CS2691" s="74"/>
    </row>
    <row r="2692" spans="1:97" s="72" customFormat="1" ht="75.75" customHeight="1">
      <c r="A2692" s="63"/>
      <c r="B2692" s="63"/>
      <c r="C2692" s="63"/>
      <c r="D2692" s="63"/>
      <c r="E2692" s="63"/>
      <c r="F2692" s="63"/>
      <c r="G2692" s="63"/>
      <c r="H2692" s="63"/>
      <c r="I2692" s="63"/>
      <c r="J2692" s="63"/>
      <c r="K2692" s="63"/>
      <c r="L2692" s="63"/>
      <c r="M2692" s="63"/>
      <c r="N2692" s="63"/>
      <c r="O2692" s="63"/>
      <c r="P2692" s="63"/>
      <c r="Q2692" s="63"/>
      <c r="R2692" s="63"/>
      <c r="S2692" s="63"/>
      <c r="T2692" s="63"/>
      <c r="U2692" s="63"/>
      <c r="V2692" s="63"/>
      <c r="W2692" s="63"/>
      <c r="X2692" s="63"/>
      <c r="Y2692" s="63"/>
      <c r="Z2692" s="63"/>
      <c r="AA2692" s="63"/>
      <c r="AB2692" s="63"/>
      <c r="AC2692" s="63"/>
      <c r="AD2692" s="63"/>
      <c r="AE2692" s="63"/>
      <c r="AF2692" s="63"/>
      <c r="AG2692" s="63"/>
      <c r="AH2692" s="63"/>
      <c r="AI2692" s="63"/>
      <c r="AJ2692" s="63"/>
      <c r="AK2692" s="63"/>
      <c r="AL2692" s="63"/>
      <c r="AM2692" s="63"/>
      <c r="AN2692" s="63"/>
      <c r="AO2692" s="63"/>
      <c r="AP2692" s="63"/>
      <c r="AQ2692" s="63"/>
      <c r="AR2692" s="63"/>
      <c r="AS2692" s="63"/>
      <c r="AT2692" s="63"/>
      <c r="AU2692" s="63"/>
      <c r="AV2692" s="63"/>
      <c r="AW2692" s="63"/>
      <c r="AX2692" s="63"/>
      <c r="AY2692" s="63"/>
      <c r="AZ2692" s="63"/>
      <c r="BA2692" s="63"/>
      <c r="BB2692" s="63"/>
      <c r="BC2692" s="63"/>
      <c r="BD2692" s="63"/>
      <c r="BE2692" s="63"/>
      <c r="BF2692" s="63"/>
      <c r="BG2692" s="63"/>
      <c r="BH2692" s="63"/>
      <c r="BI2692" s="63"/>
      <c r="BJ2692" s="63"/>
      <c r="BK2692" s="63"/>
      <c r="BL2692" s="63"/>
      <c r="BM2692" s="63"/>
      <c r="BN2692" s="63"/>
      <c r="BO2692" s="63"/>
      <c r="BP2692" s="63"/>
      <c r="BQ2692" s="63"/>
      <c r="BR2692" s="63"/>
      <c r="BS2692" s="63"/>
      <c r="BT2692" s="63"/>
      <c r="BU2692" s="63"/>
      <c r="BV2692" s="63"/>
      <c r="BW2692" s="63"/>
      <c r="BX2692" s="63"/>
      <c r="BY2692" s="63"/>
      <c r="BZ2692" s="63"/>
      <c r="CA2692" s="63"/>
      <c r="CB2692" s="63"/>
      <c r="CC2692" s="63"/>
      <c r="CD2692" s="63"/>
      <c r="CE2692" s="63"/>
      <c r="CF2692" s="63"/>
      <c r="CG2692" s="63"/>
      <c r="CH2692" s="63"/>
      <c r="CI2692" s="63"/>
      <c r="CJ2692" s="63"/>
      <c r="CK2692" s="63"/>
      <c r="CL2692" s="63"/>
      <c r="CM2692" s="63"/>
      <c r="CN2692" s="63"/>
      <c r="CO2692" s="63"/>
      <c r="CP2692" s="63"/>
      <c r="CR2692" s="227"/>
      <c r="CS2692" s="74"/>
    </row>
    <row r="2693" spans="1:97" s="72" customFormat="1" ht="75.75" customHeight="1">
      <c r="A2693" s="63"/>
      <c r="B2693" s="63"/>
      <c r="C2693" s="63"/>
      <c r="D2693" s="63"/>
      <c r="E2693" s="63"/>
      <c r="F2693" s="63"/>
      <c r="G2693" s="63"/>
      <c r="H2693" s="63"/>
      <c r="I2693" s="63"/>
      <c r="J2693" s="63"/>
      <c r="K2693" s="63"/>
      <c r="L2693" s="63"/>
      <c r="M2693" s="63"/>
      <c r="N2693" s="63"/>
      <c r="O2693" s="63"/>
      <c r="P2693" s="63"/>
      <c r="Q2693" s="63"/>
      <c r="R2693" s="63"/>
      <c r="S2693" s="63"/>
      <c r="T2693" s="63"/>
      <c r="U2693" s="63"/>
      <c r="V2693" s="63"/>
      <c r="W2693" s="63"/>
      <c r="X2693" s="63"/>
      <c r="Y2693" s="63"/>
      <c r="Z2693" s="63"/>
      <c r="AA2693" s="63"/>
      <c r="AB2693" s="63"/>
      <c r="AC2693" s="63"/>
      <c r="AD2693" s="63"/>
      <c r="AE2693" s="63"/>
      <c r="AF2693" s="63"/>
      <c r="AG2693" s="63"/>
      <c r="AH2693" s="63"/>
      <c r="AI2693" s="63"/>
      <c r="AJ2693" s="63"/>
      <c r="AK2693" s="63"/>
      <c r="AL2693" s="63"/>
      <c r="AM2693" s="63"/>
      <c r="AN2693" s="63"/>
      <c r="AO2693" s="63"/>
      <c r="AP2693" s="63"/>
      <c r="AQ2693" s="63"/>
      <c r="AR2693" s="63"/>
      <c r="AS2693" s="63"/>
      <c r="AT2693" s="63"/>
      <c r="AU2693" s="63"/>
      <c r="AV2693" s="63"/>
      <c r="AW2693" s="63"/>
      <c r="AX2693" s="63"/>
      <c r="AY2693" s="63"/>
      <c r="AZ2693" s="63"/>
      <c r="BA2693" s="63"/>
      <c r="BB2693" s="63"/>
      <c r="BC2693" s="63"/>
      <c r="BD2693" s="63"/>
      <c r="BE2693" s="63"/>
      <c r="BF2693" s="63"/>
      <c r="BG2693" s="63"/>
      <c r="BH2693" s="63"/>
      <c r="BI2693" s="63"/>
      <c r="BJ2693" s="63"/>
      <c r="BK2693" s="63"/>
      <c r="BL2693" s="63"/>
      <c r="BM2693" s="63"/>
      <c r="BN2693" s="63"/>
      <c r="BO2693" s="63"/>
      <c r="BP2693" s="63"/>
      <c r="BQ2693" s="63"/>
      <c r="BR2693" s="63"/>
      <c r="BS2693" s="63"/>
      <c r="BT2693" s="63"/>
      <c r="BU2693" s="63"/>
      <c r="BV2693" s="63"/>
      <c r="BW2693" s="63"/>
      <c r="BX2693" s="63"/>
      <c r="BY2693" s="63"/>
      <c r="BZ2693" s="63"/>
      <c r="CA2693" s="63"/>
      <c r="CB2693" s="63"/>
      <c r="CC2693" s="63"/>
      <c r="CD2693" s="63"/>
      <c r="CE2693" s="63"/>
      <c r="CF2693" s="63"/>
      <c r="CG2693" s="63"/>
      <c r="CH2693" s="63"/>
      <c r="CI2693" s="63"/>
      <c r="CJ2693" s="63"/>
      <c r="CK2693" s="63"/>
      <c r="CL2693" s="63"/>
      <c r="CM2693" s="63"/>
      <c r="CN2693" s="63"/>
      <c r="CO2693" s="63"/>
      <c r="CP2693" s="63"/>
      <c r="CR2693" s="227"/>
      <c r="CS2693" s="74"/>
    </row>
    <row r="2694" spans="1:97" s="72" customFormat="1" ht="75.75" customHeight="1">
      <c r="A2694" s="63"/>
      <c r="B2694" s="63"/>
      <c r="C2694" s="63"/>
      <c r="D2694" s="63"/>
      <c r="E2694" s="63"/>
      <c r="F2694" s="63"/>
      <c r="G2694" s="63"/>
      <c r="H2694" s="63"/>
      <c r="I2694" s="63"/>
      <c r="J2694" s="63"/>
      <c r="K2694" s="63"/>
      <c r="L2694" s="63"/>
      <c r="M2694" s="63"/>
      <c r="N2694" s="63"/>
      <c r="O2694" s="63"/>
      <c r="P2694" s="63"/>
      <c r="Q2694" s="63"/>
      <c r="R2694" s="63"/>
      <c r="S2694" s="63"/>
      <c r="T2694" s="63"/>
      <c r="U2694" s="63"/>
      <c r="V2694" s="63"/>
      <c r="W2694" s="63"/>
      <c r="X2694" s="63"/>
      <c r="Y2694" s="63"/>
      <c r="Z2694" s="63"/>
      <c r="AA2694" s="63"/>
      <c r="AB2694" s="63"/>
      <c r="AC2694" s="63"/>
      <c r="AD2694" s="63"/>
      <c r="AE2694" s="63"/>
      <c r="AF2694" s="63"/>
      <c r="AG2694" s="63"/>
      <c r="AH2694" s="63"/>
      <c r="AI2694" s="63"/>
      <c r="AJ2694" s="63"/>
      <c r="AK2694" s="63"/>
      <c r="AL2694" s="63"/>
      <c r="AM2694" s="63"/>
      <c r="AN2694" s="63"/>
      <c r="AO2694" s="63"/>
      <c r="AP2694" s="63"/>
      <c r="AQ2694" s="63"/>
      <c r="AR2694" s="63"/>
      <c r="AS2694" s="63"/>
      <c r="AT2694" s="63"/>
      <c r="AU2694" s="63"/>
      <c r="AV2694" s="63"/>
      <c r="AW2694" s="63"/>
      <c r="AX2694" s="63"/>
      <c r="AY2694" s="63"/>
      <c r="AZ2694" s="63"/>
      <c r="BA2694" s="63"/>
      <c r="BB2694" s="63"/>
      <c r="BC2694" s="63"/>
      <c r="BD2694" s="63"/>
      <c r="BE2694" s="63"/>
      <c r="BF2694" s="63"/>
      <c r="BG2694" s="63"/>
      <c r="BH2694" s="63"/>
      <c r="BI2694" s="63"/>
      <c r="BJ2694" s="63"/>
      <c r="BK2694" s="63"/>
      <c r="BL2694" s="63"/>
      <c r="BM2694" s="63"/>
      <c r="BN2694" s="63"/>
      <c r="BO2694" s="63"/>
      <c r="BP2694" s="63"/>
      <c r="BQ2694" s="63"/>
      <c r="BR2694" s="63"/>
      <c r="BS2694" s="63"/>
      <c r="BT2694" s="63"/>
      <c r="BU2694" s="63"/>
      <c r="BV2694" s="63"/>
      <c r="BW2694" s="63"/>
      <c r="BX2694" s="63"/>
      <c r="BY2694" s="63"/>
      <c r="BZ2694" s="63"/>
      <c r="CA2694" s="63"/>
      <c r="CB2694" s="63"/>
      <c r="CC2694" s="63"/>
      <c r="CD2694" s="63"/>
      <c r="CE2694" s="63"/>
      <c r="CF2694" s="63"/>
      <c r="CG2694" s="63"/>
      <c r="CH2694" s="63"/>
      <c r="CI2694" s="63"/>
      <c r="CJ2694" s="63"/>
      <c r="CK2694" s="63"/>
      <c r="CL2694" s="63"/>
      <c r="CM2694" s="63"/>
      <c r="CN2694" s="63"/>
      <c r="CO2694" s="63"/>
      <c r="CP2694" s="63"/>
      <c r="CR2694" s="227"/>
      <c r="CS2694" s="74"/>
    </row>
    <row r="2695" spans="1:97" s="72" customFormat="1" ht="75.75" customHeight="1">
      <c r="A2695" s="63"/>
      <c r="B2695" s="63"/>
      <c r="C2695" s="63"/>
      <c r="D2695" s="63"/>
      <c r="E2695" s="63"/>
      <c r="F2695" s="63"/>
      <c r="G2695" s="63"/>
      <c r="H2695" s="63"/>
      <c r="I2695" s="63"/>
      <c r="J2695" s="63"/>
      <c r="K2695" s="63"/>
      <c r="L2695" s="63"/>
      <c r="M2695" s="63"/>
      <c r="N2695" s="63"/>
      <c r="O2695" s="63"/>
      <c r="P2695" s="63"/>
      <c r="Q2695" s="63"/>
      <c r="R2695" s="63"/>
      <c r="S2695" s="63"/>
      <c r="T2695" s="63"/>
      <c r="U2695" s="63"/>
      <c r="V2695" s="63"/>
      <c r="W2695" s="63"/>
      <c r="X2695" s="63"/>
      <c r="Y2695" s="63"/>
      <c r="Z2695" s="63"/>
      <c r="AA2695" s="63"/>
      <c r="AB2695" s="63"/>
      <c r="AC2695" s="63"/>
      <c r="AD2695" s="63"/>
      <c r="AE2695" s="63"/>
      <c r="AF2695" s="63"/>
      <c r="AG2695" s="63"/>
      <c r="AH2695" s="63"/>
      <c r="AI2695" s="63"/>
      <c r="AJ2695" s="63"/>
      <c r="AK2695" s="63"/>
      <c r="AL2695" s="63"/>
      <c r="AM2695" s="63"/>
      <c r="AN2695" s="63"/>
      <c r="AO2695" s="63"/>
      <c r="AP2695" s="63"/>
      <c r="AQ2695" s="63"/>
      <c r="AR2695" s="63"/>
      <c r="AS2695" s="63"/>
      <c r="AT2695" s="63"/>
      <c r="AU2695" s="63"/>
      <c r="AV2695" s="63"/>
      <c r="AW2695" s="63"/>
      <c r="AX2695" s="63"/>
      <c r="AY2695" s="63"/>
      <c r="AZ2695" s="63"/>
      <c r="BA2695" s="63"/>
      <c r="BB2695" s="63"/>
      <c r="BC2695" s="63"/>
      <c r="BD2695" s="63"/>
      <c r="BE2695" s="63"/>
      <c r="BF2695" s="63"/>
      <c r="BG2695" s="63"/>
      <c r="BH2695" s="63"/>
      <c r="BI2695" s="63"/>
      <c r="BJ2695" s="63"/>
      <c r="BK2695" s="63"/>
      <c r="BL2695" s="63"/>
      <c r="BM2695" s="63"/>
      <c r="BN2695" s="63"/>
      <c r="BO2695" s="63"/>
      <c r="BP2695" s="63"/>
      <c r="BQ2695" s="63"/>
      <c r="BR2695" s="63"/>
      <c r="BS2695" s="63"/>
      <c r="BT2695" s="63"/>
      <c r="BU2695" s="63"/>
      <c r="BV2695" s="63"/>
      <c r="BW2695" s="63"/>
      <c r="BX2695" s="63"/>
      <c r="BY2695" s="63"/>
      <c r="BZ2695" s="63"/>
      <c r="CA2695" s="63"/>
      <c r="CB2695" s="63"/>
      <c r="CC2695" s="63"/>
      <c r="CD2695" s="63"/>
      <c r="CE2695" s="63"/>
      <c r="CF2695" s="63"/>
      <c r="CG2695" s="63"/>
      <c r="CH2695" s="63"/>
      <c r="CI2695" s="63"/>
      <c r="CJ2695" s="63"/>
      <c r="CK2695" s="63"/>
      <c r="CL2695" s="63"/>
      <c r="CM2695" s="63"/>
      <c r="CN2695" s="63"/>
      <c r="CO2695" s="63"/>
      <c r="CP2695" s="63"/>
      <c r="CR2695" s="227"/>
      <c r="CS2695" s="74"/>
    </row>
    <row r="2696" spans="1:97" s="72" customFormat="1" ht="75.75" customHeight="1">
      <c r="A2696" s="63"/>
      <c r="B2696" s="63"/>
      <c r="C2696" s="63"/>
      <c r="D2696" s="63"/>
      <c r="E2696" s="63"/>
      <c r="F2696" s="63"/>
      <c r="G2696" s="63"/>
      <c r="H2696" s="63"/>
      <c r="I2696" s="63"/>
      <c r="J2696" s="63"/>
      <c r="K2696" s="63"/>
      <c r="L2696" s="63"/>
      <c r="M2696" s="63"/>
      <c r="N2696" s="63"/>
      <c r="O2696" s="63"/>
      <c r="P2696" s="63"/>
      <c r="Q2696" s="63"/>
      <c r="R2696" s="63"/>
      <c r="S2696" s="63"/>
      <c r="T2696" s="63"/>
      <c r="U2696" s="63"/>
      <c r="V2696" s="63"/>
      <c r="W2696" s="63"/>
      <c r="X2696" s="63"/>
      <c r="Y2696" s="63"/>
      <c r="Z2696" s="63"/>
      <c r="AA2696" s="63"/>
      <c r="AB2696" s="63"/>
      <c r="AC2696" s="63"/>
      <c r="AD2696" s="63"/>
      <c r="AE2696" s="63"/>
      <c r="AF2696" s="63"/>
      <c r="AG2696" s="63"/>
      <c r="AH2696" s="63"/>
      <c r="AI2696" s="63"/>
      <c r="AJ2696" s="63"/>
      <c r="AK2696" s="63"/>
      <c r="AL2696" s="63"/>
      <c r="AM2696" s="63"/>
      <c r="AN2696" s="63"/>
      <c r="AO2696" s="63"/>
      <c r="AP2696" s="63"/>
      <c r="AQ2696" s="63"/>
      <c r="AR2696" s="63"/>
      <c r="AS2696" s="63"/>
      <c r="AT2696" s="63"/>
      <c r="AU2696" s="63"/>
      <c r="AV2696" s="63"/>
      <c r="AW2696" s="63"/>
      <c r="AX2696" s="63"/>
      <c r="AY2696" s="63"/>
      <c r="AZ2696" s="63"/>
      <c r="BA2696" s="63"/>
      <c r="BB2696" s="63"/>
      <c r="BC2696" s="63"/>
      <c r="BD2696" s="63"/>
      <c r="BE2696" s="63"/>
      <c r="BF2696" s="63"/>
      <c r="BG2696" s="63"/>
      <c r="BH2696" s="63"/>
      <c r="BI2696" s="63"/>
      <c r="BJ2696" s="63"/>
      <c r="BK2696" s="63"/>
      <c r="BL2696" s="63"/>
      <c r="BM2696" s="63"/>
      <c r="BN2696" s="63"/>
      <c r="BO2696" s="63"/>
      <c r="BP2696" s="63"/>
      <c r="BQ2696" s="63"/>
      <c r="BR2696" s="63"/>
      <c r="BS2696" s="63"/>
      <c r="BT2696" s="63"/>
      <c r="BU2696" s="63"/>
      <c r="BV2696" s="63"/>
      <c r="BW2696" s="63"/>
      <c r="BX2696" s="63"/>
      <c r="BY2696" s="63"/>
      <c r="BZ2696" s="63"/>
      <c r="CA2696" s="63"/>
      <c r="CB2696" s="63"/>
      <c r="CC2696" s="63"/>
      <c r="CD2696" s="63"/>
      <c r="CE2696" s="63"/>
      <c r="CF2696" s="63"/>
      <c r="CG2696" s="63"/>
      <c r="CH2696" s="63"/>
      <c r="CI2696" s="63"/>
      <c r="CJ2696" s="63"/>
      <c r="CK2696" s="63"/>
      <c r="CL2696" s="63"/>
      <c r="CM2696" s="63"/>
      <c r="CN2696" s="63"/>
      <c r="CO2696" s="63"/>
      <c r="CP2696" s="63"/>
      <c r="CR2696" s="227"/>
      <c r="CS2696" s="74"/>
    </row>
    <row r="2697" spans="1:97" s="72" customFormat="1" ht="75.75" customHeight="1">
      <c r="A2697" s="63"/>
      <c r="B2697" s="63"/>
      <c r="C2697" s="63"/>
      <c r="D2697" s="63"/>
      <c r="E2697" s="63"/>
      <c r="F2697" s="63"/>
      <c r="G2697" s="63"/>
      <c r="H2697" s="63"/>
      <c r="I2697" s="63"/>
      <c r="J2697" s="63"/>
      <c r="K2697" s="63"/>
      <c r="L2697" s="63"/>
      <c r="M2697" s="63"/>
      <c r="N2697" s="63"/>
      <c r="O2697" s="63"/>
      <c r="P2697" s="63"/>
      <c r="Q2697" s="63"/>
      <c r="R2697" s="63"/>
      <c r="S2697" s="63"/>
      <c r="T2697" s="63"/>
      <c r="U2697" s="63"/>
      <c r="V2697" s="63"/>
      <c r="W2697" s="63"/>
      <c r="X2697" s="63"/>
      <c r="Y2697" s="63"/>
      <c r="Z2697" s="63"/>
      <c r="AA2697" s="63"/>
      <c r="AB2697" s="63"/>
      <c r="AC2697" s="63"/>
      <c r="AD2697" s="63"/>
      <c r="AE2697" s="63"/>
      <c r="AF2697" s="63"/>
      <c r="AG2697" s="63"/>
      <c r="AH2697" s="63"/>
      <c r="AI2697" s="63"/>
      <c r="AJ2697" s="63"/>
      <c r="AK2697" s="63"/>
      <c r="AL2697" s="63"/>
      <c r="AM2697" s="63"/>
      <c r="AN2697" s="63"/>
      <c r="AO2697" s="63"/>
      <c r="AP2697" s="63"/>
      <c r="AQ2697" s="63"/>
      <c r="AR2697" s="63"/>
      <c r="AS2697" s="63"/>
      <c r="AT2697" s="63"/>
      <c r="AU2697" s="63"/>
      <c r="AV2697" s="63"/>
      <c r="AW2697" s="63"/>
      <c r="AX2697" s="63"/>
      <c r="AY2697" s="63"/>
      <c r="AZ2697" s="63"/>
      <c r="BA2697" s="63"/>
      <c r="BB2697" s="63"/>
      <c r="BC2697" s="63"/>
      <c r="BD2697" s="63"/>
      <c r="BE2697" s="63"/>
      <c r="BF2697" s="63"/>
      <c r="BG2697" s="63"/>
      <c r="BH2697" s="63"/>
      <c r="BI2697" s="63"/>
      <c r="BJ2697" s="63"/>
      <c r="BK2697" s="63"/>
      <c r="BL2697" s="63"/>
      <c r="BM2697" s="63"/>
      <c r="BN2697" s="63"/>
      <c r="BO2697" s="63"/>
      <c r="BP2697" s="63"/>
      <c r="BQ2697" s="63"/>
      <c r="BR2697" s="63"/>
      <c r="BS2697" s="63"/>
      <c r="BT2697" s="63"/>
      <c r="BU2697" s="63"/>
      <c r="BV2697" s="63"/>
      <c r="BW2697" s="63"/>
      <c r="BX2697" s="63"/>
      <c r="BY2697" s="63"/>
      <c r="BZ2697" s="63"/>
      <c r="CA2697" s="63"/>
      <c r="CB2697" s="63"/>
      <c r="CC2697" s="63"/>
      <c r="CD2697" s="63"/>
      <c r="CE2697" s="63"/>
      <c r="CF2697" s="63"/>
      <c r="CG2697" s="63"/>
      <c r="CH2697" s="63"/>
      <c r="CI2697" s="63"/>
      <c r="CJ2697" s="63"/>
      <c r="CK2697" s="63"/>
      <c r="CL2697" s="63"/>
      <c r="CM2697" s="63"/>
      <c r="CN2697" s="63"/>
      <c r="CO2697" s="63"/>
      <c r="CP2697" s="63"/>
      <c r="CR2697" s="227"/>
      <c r="CS2697" s="74"/>
    </row>
    <row r="2698" spans="1:97" s="72" customFormat="1" ht="75.75" customHeight="1">
      <c r="A2698" s="63"/>
      <c r="B2698" s="63"/>
      <c r="C2698" s="63"/>
      <c r="D2698" s="63"/>
      <c r="E2698" s="63"/>
      <c r="F2698" s="63"/>
      <c r="G2698" s="63"/>
      <c r="H2698" s="63"/>
      <c r="I2698" s="63"/>
      <c r="J2698" s="63"/>
      <c r="K2698" s="63"/>
      <c r="L2698" s="63"/>
      <c r="M2698" s="63"/>
      <c r="N2698" s="63"/>
      <c r="O2698" s="63"/>
      <c r="P2698" s="63"/>
      <c r="Q2698" s="63"/>
      <c r="R2698" s="63"/>
      <c r="S2698" s="63"/>
      <c r="T2698" s="63"/>
      <c r="U2698" s="63"/>
      <c r="V2698" s="63"/>
      <c r="W2698" s="63"/>
      <c r="X2698" s="63"/>
      <c r="Y2698" s="63"/>
      <c r="Z2698" s="63"/>
      <c r="AA2698" s="63"/>
      <c r="AB2698" s="63"/>
      <c r="AC2698" s="63"/>
      <c r="AD2698" s="63"/>
      <c r="AE2698" s="63"/>
      <c r="AF2698" s="63"/>
      <c r="AG2698" s="63"/>
      <c r="AH2698" s="63"/>
      <c r="AI2698" s="63"/>
      <c r="AJ2698" s="63"/>
      <c r="AK2698" s="63"/>
      <c r="AL2698" s="63"/>
      <c r="AM2698" s="63"/>
      <c r="AN2698" s="63"/>
      <c r="AO2698" s="63"/>
      <c r="AP2698" s="63"/>
      <c r="AQ2698" s="63"/>
      <c r="AR2698" s="63"/>
      <c r="AS2698" s="63"/>
      <c r="AT2698" s="63"/>
      <c r="AU2698" s="63"/>
      <c r="AV2698" s="63"/>
      <c r="AW2698" s="63"/>
      <c r="AX2698" s="63"/>
      <c r="AY2698" s="63"/>
      <c r="AZ2698" s="63"/>
      <c r="BA2698" s="63"/>
      <c r="BB2698" s="63"/>
      <c r="BC2698" s="63"/>
      <c r="BD2698" s="63"/>
      <c r="BE2698" s="63"/>
      <c r="BF2698" s="63"/>
      <c r="BG2698" s="63"/>
      <c r="BH2698" s="63"/>
      <c r="BI2698" s="63"/>
      <c r="BJ2698" s="63"/>
      <c r="BK2698" s="63"/>
      <c r="BL2698" s="63"/>
      <c r="BM2698" s="63"/>
      <c r="BN2698" s="63"/>
      <c r="BO2698" s="63"/>
      <c r="BP2698" s="63"/>
      <c r="BQ2698" s="63"/>
      <c r="BR2698" s="63"/>
      <c r="BS2698" s="63"/>
      <c r="BT2698" s="63"/>
      <c r="BU2698" s="63"/>
      <c r="BV2698" s="63"/>
      <c r="BW2698" s="63"/>
      <c r="BX2698" s="63"/>
      <c r="BY2698" s="63"/>
      <c r="BZ2698" s="63"/>
      <c r="CA2698" s="63"/>
      <c r="CB2698" s="63"/>
      <c r="CC2698" s="63"/>
      <c r="CD2698" s="63"/>
      <c r="CE2698" s="63"/>
      <c r="CF2698" s="63"/>
      <c r="CG2698" s="63"/>
      <c r="CH2698" s="63"/>
      <c r="CI2698" s="63"/>
      <c r="CJ2698" s="63"/>
      <c r="CK2698" s="63"/>
      <c r="CL2698" s="63"/>
      <c r="CM2698" s="63"/>
      <c r="CN2698" s="63"/>
      <c r="CO2698" s="63"/>
      <c r="CP2698" s="63"/>
      <c r="CR2698" s="227"/>
      <c r="CS2698" s="74"/>
    </row>
    <row r="2699" spans="1:97" s="72" customFormat="1" ht="75.75" customHeight="1">
      <c r="A2699" s="63"/>
      <c r="B2699" s="63"/>
      <c r="C2699" s="63"/>
      <c r="D2699" s="63"/>
      <c r="E2699" s="63"/>
      <c r="F2699" s="63"/>
      <c r="G2699" s="63"/>
      <c r="H2699" s="63"/>
      <c r="I2699" s="63"/>
      <c r="J2699" s="63"/>
      <c r="K2699" s="63"/>
      <c r="L2699" s="63"/>
      <c r="M2699" s="63"/>
      <c r="N2699" s="63"/>
      <c r="O2699" s="63"/>
      <c r="P2699" s="63"/>
      <c r="Q2699" s="63"/>
      <c r="R2699" s="63"/>
      <c r="S2699" s="63"/>
      <c r="T2699" s="63"/>
      <c r="U2699" s="63"/>
      <c r="V2699" s="63"/>
      <c r="W2699" s="63"/>
      <c r="X2699" s="63"/>
      <c r="Y2699" s="63"/>
      <c r="Z2699" s="63"/>
      <c r="AA2699" s="63"/>
      <c r="AB2699" s="63"/>
      <c r="AC2699" s="63"/>
      <c r="AD2699" s="63"/>
      <c r="AE2699" s="63"/>
      <c r="AF2699" s="63"/>
      <c r="AG2699" s="63"/>
      <c r="AH2699" s="63"/>
      <c r="AI2699" s="63"/>
      <c r="AJ2699" s="63"/>
      <c r="AK2699" s="63"/>
      <c r="AL2699" s="63"/>
      <c r="AM2699" s="63"/>
      <c r="AN2699" s="63"/>
      <c r="AO2699" s="63"/>
      <c r="AP2699" s="63"/>
      <c r="AQ2699" s="63"/>
      <c r="AR2699" s="63"/>
      <c r="AS2699" s="63"/>
      <c r="AT2699" s="63"/>
      <c r="AU2699" s="63"/>
      <c r="AV2699" s="63"/>
      <c r="AW2699" s="63"/>
      <c r="AX2699" s="63"/>
      <c r="AY2699" s="63"/>
      <c r="AZ2699" s="63"/>
      <c r="BA2699" s="63"/>
      <c r="BB2699" s="63"/>
      <c r="BC2699" s="63"/>
      <c r="BD2699" s="63"/>
      <c r="BE2699" s="63"/>
      <c r="BF2699" s="63"/>
      <c r="BG2699" s="63"/>
      <c r="BH2699" s="63"/>
      <c r="BI2699" s="63"/>
      <c r="BJ2699" s="63"/>
      <c r="BK2699" s="63"/>
      <c r="BL2699" s="63"/>
      <c r="BM2699" s="63"/>
      <c r="BN2699" s="63"/>
      <c r="BO2699" s="63"/>
      <c r="BP2699" s="63"/>
      <c r="BQ2699" s="63"/>
      <c r="BR2699" s="63"/>
      <c r="BS2699" s="63"/>
      <c r="BT2699" s="63"/>
      <c r="BU2699" s="63"/>
      <c r="BV2699" s="63"/>
      <c r="BW2699" s="63"/>
      <c r="BX2699" s="63"/>
      <c r="BY2699" s="63"/>
      <c r="BZ2699" s="63"/>
      <c r="CA2699" s="63"/>
      <c r="CB2699" s="63"/>
      <c r="CC2699" s="63"/>
      <c r="CD2699" s="63"/>
      <c r="CE2699" s="63"/>
      <c r="CF2699" s="63"/>
      <c r="CG2699" s="63"/>
      <c r="CH2699" s="63"/>
      <c r="CI2699" s="63"/>
      <c r="CJ2699" s="63"/>
      <c r="CK2699" s="63"/>
      <c r="CL2699" s="63"/>
      <c r="CM2699" s="63"/>
      <c r="CN2699" s="63"/>
      <c r="CO2699" s="63"/>
      <c r="CP2699" s="63"/>
      <c r="CR2699" s="227"/>
      <c r="CS2699" s="74"/>
    </row>
    <row r="2700" spans="1:97" s="72" customFormat="1" ht="75.75" customHeight="1">
      <c r="A2700" s="63"/>
      <c r="B2700" s="63"/>
      <c r="C2700" s="63"/>
      <c r="D2700" s="63"/>
      <c r="E2700" s="63"/>
      <c r="F2700" s="63"/>
      <c r="G2700" s="63"/>
      <c r="H2700" s="63"/>
      <c r="I2700" s="63"/>
      <c r="J2700" s="63"/>
      <c r="K2700" s="63"/>
      <c r="L2700" s="63"/>
      <c r="M2700" s="63"/>
      <c r="N2700" s="63"/>
      <c r="O2700" s="63"/>
      <c r="P2700" s="63"/>
      <c r="Q2700" s="63"/>
      <c r="R2700" s="63"/>
      <c r="S2700" s="63"/>
      <c r="T2700" s="63"/>
      <c r="U2700" s="63"/>
      <c r="V2700" s="63"/>
      <c r="W2700" s="63"/>
      <c r="X2700" s="63"/>
      <c r="Y2700" s="63"/>
      <c r="Z2700" s="63"/>
      <c r="AA2700" s="63"/>
      <c r="AB2700" s="63"/>
      <c r="AC2700" s="63"/>
      <c r="AD2700" s="63"/>
      <c r="AE2700" s="63"/>
      <c r="AF2700" s="63"/>
      <c r="AG2700" s="63"/>
      <c r="AH2700" s="63"/>
      <c r="AI2700" s="63"/>
      <c r="AJ2700" s="63"/>
      <c r="AK2700" s="63"/>
      <c r="AL2700" s="63"/>
      <c r="AM2700" s="63"/>
      <c r="AN2700" s="63"/>
      <c r="AO2700" s="63"/>
      <c r="AP2700" s="63"/>
      <c r="AQ2700" s="63"/>
      <c r="AR2700" s="63"/>
      <c r="AS2700" s="63"/>
      <c r="AT2700" s="63"/>
      <c r="AU2700" s="63"/>
      <c r="AV2700" s="63"/>
      <c r="AW2700" s="63"/>
      <c r="AX2700" s="63"/>
      <c r="AY2700" s="63"/>
      <c r="AZ2700" s="63"/>
      <c r="BA2700" s="63"/>
      <c r="BB2700" s="63"/>
      <c r="BC2700" s="63"/>
      <c r="BD2700" s="63"/>
      <c r="BE2700" s="63"/>
      <c r="BF2700" s="63"/>
      <c r="BG2700" s="63"/>
      <c r="BH2700" s="63"/>
      <c r="BI2700" s="63"/>
      <c r="BJ2700" s="63"/>
      <c r="BK2700" s="63"/>
      <c r="BL2700" s="63"/>
      <c r="BM2700" s="63"/>
      <c r="BN2700" s="63"/>
      <c r="BO2700" s="63"/>
      <c r="BP2700" s="63"/>
      <c r="BQ2700" s="63"/>
      <c r="BR2700" s="63"/>
      <c r="BS2700" s="63"/>
      <c r="BT2700" s="63"/>
      <c r="BU2700" s="63"/>
      <c r="BV2700" s="63"/>
      <c r="BW2700" s="63"/>
      <c r="BX2700" s="63"/>
      <c r="BY2700" s="63"/>
      <c r="BZ2700" s="63"/>
      <c r="CA2700" s="63"/>
      <c r="CB2700" s="63"/>
      <c r="CC2700" s="63"/>
      <c r="CD2700" s="63"/>
      <c r="CE2700" s="63"/>
      <c r="CF2700" s="63"/>
      <c r="CG2700" s="63"/>
      <c r="CH2700" s="63"/>
      <c r="CI2700" s="63"/>
      <c r="CJ2700" s="63"/>
      <c r="CK2700" s="63"/>
      <c r="CL2700" s="63"/>
      <c r="CM2700" s="63"/>
      <c r="CN2700" s="63"/>
      <c r="CO2700" s="63"/>
      <c r="CP2700" s="63"/>
      <c r="CR2700" s="227"/>
      <c r="CS2700" s="74"/>
    </row>
    <row r="2701" spans="1:97" s="72" customFormat="1" ht="75.75" customHeight="1">
      <c r="A2701" s="63"/>
      <c r="B2701" s="63"/>
      <c r="C2701" s="63"/>
      <c r="D2701" s="63"/>
      <c r="E2701" s="63"/>
      <c r="F2701" s="63"/>
      <c r="G2701" s="63"/>
      <c r="H2701" s="63"/>
      <c r="I2701" s="63"/>
      <c r="J2701" s="63"/>
      <c r="K2701" s="63"/>
      <c r="L2701" s="63"/>
      <c r="M2701" s="63"/>
      <c r="N2701" s="63"/>
      <c r="O2701" s="63"/>
      <c r="P2701" s="63"/>
      <c r="Q2701" s="63"/>
      <c r="R2701" s="63"/>
      <c r="S2701" s="63"/>
      <c r="T2701" s="63"/>
      <c r="U2701" s="63"/>
      <c r="V2701" s="63"/>
      <c r="W2701" s="63"/>
      <c r="X2701" s="63"/>
      <c r="Y2701" s="63"/>
      <c r="Z2701" s="63"/>
      <c r="AA2701" s="63"/>
      <c r="AB2701" s="63"/>
      <c r="AC2701" s="63"/>
      <c r="AD2701" s="63"/>
      <c r="AE2701" s="63"/>
      <c r="AF2701" s="63"/>
      <c r="AG2701" s="63"/>
      <c r="AH2701" s="63"/>
      <c r="AI2701" s="63"/>
      <c r="AJ2701" s="63"/>
      <c r="AK2701" s="63"/>
      <c r="AL2701" s="63"/>
      <c r="AM2701" s="63"/>
      <c r="AN2701" s="63"/>
      <c r="AO2701" s="63"/>
      <c r="AP2701" s="63"/>
      <c r="AQ2701" s="63"/>
      <c r="AR2701" s="63"/>
      <c r="AS2701" s="63"/>
      <c r="AT2701" s="63"/>
      <c r="AU2701" s="63"/>
      <c r="AV2701" s="63"/>
      <c r="AW2701" s="63"/>
      <c r="AX2701" s="63"/>
      <c r="AY2701" s="63"/>
      <c r="AZ2701" s="63"/>
      <c r="BA2701" s="63"/>
      <c r="BB2701" s="63"/>
      <c r="BC2701" s="63"/>
      <c r="BD2701" s="63"/>
      <c r="BE2701" s="63"/>
      <c r="BF2701" s="63"/>
      <c r="BG2701" s="63"/>
      <c r="BH2701" s="63"/>
      <c r="BI2701" s="63"/>
      <c r="BJ2701" s="63"/>
      <c r="BK2701" s="63"/>
      <c r="BL2701" s="63"/>
      <c r="BM2701" s="63"/>
      <c r="BN2701" s="63"/>
      <c r="BO2701" s="63"/>
      <c r="BP2701" s="63"/>
      <c r="BQ2701" s="63"/>
      <c r="BR2701" s="63"/>
      <c r="BS2701" s="63"/>
      <c r="BT2701" s="63"/>
      <c r="BU2701" s="63"/>
      <c r="BV2701" s="63"/>
      <c r="BW2701" s="63"/>
      <c r="BX2701" s="63"/>
      <c r="BY2701" s="63"/>
      <c r="BZ2701" s="63"/>
      <c r="CA2701" s="63"/>
      <c r="CB2701" s="63"/>
      <c r="CC2701" s="63"/>
      <c r="CD2701" s="63"/>
      <c r="CE2701" s="63"/>
      <c r="CF2701" s="63"/>
      <c r="CG2701" s="63"/>
      <c r="CH2701" s="63"/>
      <c r="CI2701" s="63"/>
      <c r="CJ2701" s="63"/>
      <c r="CK2701" s="63"/>
      <c r="CL2701" s="63"/>
      <c r="CM2701" s="63"/>
      <c r="CN2701" s="63"/>
      <c r="CO2701" s="63"/>
      <c r="CP2701" s="63"/>
      <c r="CR2701" s="227"/>
      <c r="CS2701" s="74"/>
    </row>
    <row r="2702" spans="1:97" s="72" customFormat="1" ht="75.75" customHeight="1">
      <c r="A2702" s="63"/>
      <c r="B2702" s="63"/>
      <c r="C2702" s="63"/>
      <c r="D2702" s="63"/>
      <c r="E2702" s="63"/>
      <c r="F2702" s="63"/>
      <c r="G2702" s="63"/>
      <c r="H2702" s="63"/>
      <c r="I2702" s="63"/>
      <c r="J2702" s="63"/>
      <c r="K2702" s="63"/>
      <c r="L2702" s="63"/>
      <c r="M2702" s="63"/>
      <c r="N2702" s="63"/>
      <c r="O2702" s="63"/>
      <c r="P2702" s="63"/>
      <c r="Q2702" s="63"/>
      <c r="R2702" s="63"/>
      <c r="S2702" s="63"/>
      <c r="T2702" s="63"/>
      <c r="U2702" s="63"/>
      <c r="V2702" s="63"/>
      <c r="W2702" s="63"/>
      <c r="X2702" s="63"/>
      <c r="Y2702" s="63"/>
      <c r="Z2702" s="63"/>
      <c r="AA2702" s="63"/>
      <c r="AB2702" s="63"/>
      <c r="AC2702" s="63"/>
      <c r="AD2702" s="63"/>
      <c r="AE2702" s="63"/>
      <c r="AF2702" s="63"/>
      <c r="AG2702" s="63"/>
      <c r="AH2702" s="63"/>
      <c r="AI2702" s="63"/>
      <c r="AJ2702" s="63"/>
      <c r="AK2702" s="63"/>
      <c r="AL2702" s="63"/>
      <c r="AM2702" s="63"/>
      <c r="AN2702" s="63"/>
      <c r="AO2702" s="63"/>
      <c r="AP2702" s="63"/>
      <c r="AQ2702" s="63"/>
      <c r="AR2702" s="63"/>
      <c r="AS2702" s="63"/>
      <c r="AT2702" s="63"/>
      <c r="AU2702" s="63"/>
      <c r="AV2702" s="63"/>
      <c r="AW2702" s="63"/>
      <c r="AX2702" s="63"/>
      <c r="AY2702" s="63"/>
      <c r="AZ2702" s="63"/>
      <c r="BA2702" s="63"/>
      <c r="BB2702" s="63"/>
      <c r="BC2702" s="63"/>
      <c r="BD2702" s="63"/>
      <c r="BE2702" s="63"/>
      <c r="BF2702" s="63"/>
      <c r="BG2702" s="63"/>
      <c r="BH2702" s="63"/>
      <c r="BI2702" s="63"/>
      <c r="BJ2702" s="63"/>
      <c r="BK2702" s="63"/>
      <c r="BL2702" s="63"/>
      <c r="BM2702" s="63"/>
      <c r="BN2702" s="63"/>
      <c r="BO2702" s="63"/>
      <c r="BP2702" s="63"/>
      <c r="BQ2702" s="63"/>
      <c r="BR2702" s="63"/>
      <c r="BS2702" s="63"/>
      <c r="BT2702" s="63"/>
      <c r="BU2702" s="63"/>
      <c r="BV2702" s="63"/>
      <c r="BW2702" s="63"/>
      <c r="BX2702" s="63"/>
      <c r="BY2702" s="63"/>
      <c r="BZ2702" s="63"/>
      <c r="CA2702" s="63"/>
      <c r="CB2702" s="63"/>
      <c r="CC2702" s="63"/>
      <c r="CD2702" s="63"/>
      <c r="CE2702" s="63"/>
      <c r="CF2702" s="63"/>
      <c r="CG2702" s="63"/>
      <c r="CH2702" s="63"/>
      <c r="CI2702" s="63"/>
      <c r="CJ2702" s="63"/>
      <c r="CK2702" s="63"/>
      <c r="CL2702" s="63"/>
      <c r="CM2702" s="63"/>
      <c r="CN2702" s="63"/>
      <c r="CO2702" s="63"/>
      <c r="CP2702" s="63"/>
      <c r="CR2702" s="227"/>
      <c r="CS2702" s="74"/>
    </row>
    <row r="2703" spans="1:97" s="72" customFormat="1" ht="75.75" customHeight="1">
      <c r="A2703" s="63"/>
      <c r="B2703" s="63"/>
      <c r="C2703" s="63"/>
      <c r="D2703" s="63"/>
      <c r="E2703" s="63"/>
      <c r="F2703" s="63"/>
      <c r="G2703" s="63"/>
      <c r="H2703" s="63"/>
      <c r="I2703" s="63"/>
      <c r="J2703" s="63"/>
      <c r="K2703" s="63"/>
      <c r="L2703" s="63"/>
      <c r="M2703" s="63"/>
      <c r="N2703" s="63"/>
      <c r="O2703" s="63"/>
      <c r="P2703" s="63"/>
      <c r="Q2703" s="63"/>
      <c r="R2703" s="63"/>
      <c r="S2703" s="63"/>
      <c r="T2703" s="63"/>
      <c r="U2703" s="63"/>
      <c r="V2703" s="63"/>
      <c r="W2703" s="63"/>
      <c r="X2703" s="63"/>
      <c r="Y2703" s="63"/>
      <c r="Z2703" s="63"/>
      <c r="AA2703" s="63"/>
      <c r="AB2703" s="63"/>
      <c r="AC2703" s="63"/>
      <c r="AD2703" s="63"/>
      <c r="AE2703" s="63"/>
      <c r="AF2703" s="63"/>
      <c r="AG2703" s="63"/>
      <c r="AH2703" s="63"/>
      <c r="AI2703" s="63"/>
      <c r="AJ2703" s="63"/>
      <c r="AK2703" s="63"/>
      <c r="AL2703" s="63"/>
      <c r="AM2703" s="63"/>
      <c r="AN2703" s="63"/>
      <c r="AO2703" s="63"/>
      <c r="AP2703" s="63"/>
      <c r="AQ2703" s="63"/>
      <c r="AR2703" s="63"/>
      <c r="AS2703" s="63"/>
      <c r="AT2703" s="63"/>
      <c r="AU2703" s="63"/>
      <c r="AV2703" s="63"/>
      <c r="AW2703" s="63"/>
      <c r="AX2703" s="63"/>
      <c r="AY2703" s="63"/>
      <c r="AZ2703" s="63"/>
      <c r="BA2703" s="63"/>
      <c r="BB2703" s="63"/>
      <c r="BC2703" s="63"/>
      <c r="BD2703" s="63"/>
      <c r="BE2703" s="63"/>
      <c r="BF2703" s="63"/>
      <c r="BG2703" s="63"/>
      <c r="BH2703" s="63"/>
      <c r="BI2703" s="63"/>
      <c r="BJ2703" s="63"/>
      <c r="BK2703" s="63"/>
      <c r="BL2703" s="63"/>
      <c r="BM2703" s="63"/>
      <c r="BN2703" s="63"/>
      <c r="BO2703" s="63"/>
      <c r="BP2703" s="63"/>
      <c r="BQ2703" s="63"/>
      <c r="BR2703" s="63"/>
      <c r="BS2703" s="63"/>
      <c r="BT2703" s="63"/>
      <c r="BU2703" s="63"/>
      <c r="BV2703" s="63"/>
      <c r="BW2703" s="63"/>
      <c r="BX2703" s="63"/>
      <c r="BY2703" s="63"/>
      <c r="BZ2703" s="63"/>
      <c r="CA2703" s="63"/>
      <c r="CB2703" s="63"/>
      <c r="CC2703" s="63"/>
      <c r="CD2703" s="63"/>
      <c r="CE2703" s="63"/>
      <c r="CF2703" s="63"/>
      <c r="CG2703" s="63"/>
      <c r="CH2703" s="63"/>
      <c r="CI2703" s="63"/>
      <c r="CJ2703" s="63"/>
      <c r="CK2703" s="63"/>
      <c r="CL2703" s="63"/>
      <c r="CM2703" s="63"/>
      <c r="CN2703" s="63"/>
      <c r="CO2703" s="63"/>
      <c r="CP2703" s="63"/>
      <c r="CR2703" s="227"/>
      <c r="CS2703" s="74"/>
    </row>
    <row r="2704" spans="1:97" s="72" customFormat="1" ht="75.75" customHeight="1">
      <c r="A2704" s="63"/>
      <c r="B2704" s="63"/>
      <c r="C2704" s="63"/>
      <c r="D2704" s="63"/>
      <c r="E2704" s="63"/>
      <c r="F2704" s="63"/>
      <c r="G2704" s="63"/>
      <c r="H2704" s="63"/>
      <c r="I2704" s="63"/>
      <c r="J2704" s="63"/>
      <c r="K2704" s="63"/>
      <c r="L2704" s="63"/>
      <c r="M2704" s="63"/>
      <c r="N2704" s="63"/>
      <c r="O2704" s="63"/>
      <c r="P2704" s="63"/>
      <c r="Q2704" s="63"/>
      <c r="R2704" s="63"/>
      <c r="S2704" s="63"/>
      <c r="T2704" s="63"/>
      <c r="U2704" s="63"/>
      <c r="V2704" s="63"/>
      <c r="W2704" s="63"/>
      <c r="X2704" s="63"/>
      <c r="Y2704" s="63"/>
      <c r="Z2704" s="63"/>
      <c r="AA2704" s="63"/>
      <c r="AB2704" s="63"/>
      <c r="AC2704" s="63"/>
      <c r="AD2704" s="63"/>
      <c r="AE2704" s="63"/>
      <c r="AF2704" s="63"/>
      <c r="AG2704" s="63"/>
      <c r="AH2704" s="63"/>
      <c r="AI2704" s="63"/>
      <c r="AJ2704" s="63"/>
      <c r="AK2704" s="63"/>
      <c r="AL2704" s="63"/>
      <c r="AM2704" s="63"/>
      <c r="AN2704" s="63"/>
      <c r="AO2704" s="63"/>
      <c r="AP2704" s="63"/>
      <c r="AQ2704" s="63"/>
      <c r="AR2704" s="63"/>
      <c r="AS2704" s="63"/>
      <c r="AT2704" s="63"/>
      <c r="AU2704" s="63"/>
      <c r="AV2704" s="63"/>
      <c r="AW2704" s="63"/>
      <c r="AX2704" s="63"/>
      <c r="AY2704" s="63"/>
      <c r="AZ2704" s="63"/>
      <c r="BA2704" s="63"/>
      <c r="BB2704" s="63"/>
      <c r="BC2704" s="63"/>
      <c r="BD2704" s="63"/>
      <c r="BE2704" s="63"/>
      <c r="BF2704" s="63"/>
      <c r="BG2704" s="63"/>
      <c r="BH2704" s="63"/>
      <c r="BI2704" s="63"/>
      <c r="BJ2704" s="63"/>
      <c r="BK2704" s="63"/>
      <c r="BL2704" s="63"/>
      <c r="BM2704" s="63"/>
      <c r="BN2704" s="63"/>
      <c r="BO2704" s="63"/>
      <c r="BP2704" s="63"/>
      <c r="BQ2704" s="63"/>
      <c r="BR2704" s="63"/>
      <c r="BS2704" s="63"/>
      <c r="BT2704" s="63"/>
      <c r="BU2704" s="63"/>
      <c r="BV2704" s="63"/>
      <c r="BW2704" s="63"/>
      <c r="BX2704" s="63"/>
      <c r="BY2704" s="63"/>
      <c r="BZ2704" s="63"/>
      <c r="CA2704" s="63"/>
      <c r="CB2704" s="63"/>
      <c r="CC2704" s="63"/>
      <c r="CD2704" s="63"/>
      <c r="CE2704" s="63"/>
      <c r="CF2704" s="63"/>
      <c r="CG2704" s="63"/>
      <c r="CH2704" s="63"/>
      <c r="CI2704" s="63"/>
      <c r="CJ2704" s="63"/>
      <c r="CK2704" s="63"/>
      <c r="CL2704" s="63"/>
      <c r="CM2704" s="63"/>
      <c r="CN2704" s="63"/>
      <c r="CO2704" s="63"/>
      <c r="CP2704" s="63"/>
      <c r="CR2704" s="227"/>
      <c r="CS2704" s="74"/>
    </row>
    <row r="2705" spans="1:97" s="72" customFormat="1" ht="75.75" customHeight="1">
      <c r="A2705" s="63"/>
      <c r="B2705" s="63"/>
      <c r="C2705" s="63"/>
      <c r="D2705" s="63"/>
      <c r="E2705" s="63"/>
      <c r="F2705" s="63"/>
      <c r="G2705" s="63"/>
      <c r="H2705" s="63"/>
      <c r="I2705" s="63"/>
      <c r="J2705" s="63"/>
      <c r="K2705" s="63"/>
      <c r="L2705" s="63"/>
      <c r="M2705" s="63"/>
      <c r="N2705" s="63"/>
      <c r="O2705" s="63"/>
      <c r="P2705" s="63"/>
      <c r="Q2705" s="63"/>
      <c r="R2705" s="63"/>
      <c r="S2705" s="63"/>
      <c r="T2705" s="63"/>
      <c r="U2705" s="63"/>
      <c r="V2705" s="63"/>
      <c r="W2705" s="63"/>
      <c r="X2705" s="63"/>
      <c r="Y2705" s="63"/>
      <c r="Z2705" s="63"/>
      <c r="AA2705" s="63"/>
      <c r="AB2705" s="63"/>
      <c r="AC2705" s="63"/>
      <c r="AD2705" s="63"/>
      <c r="AE2705" s="63"/>
      <c r="AF2705" s="63"/>
      <c r="AG2705" s="63"/>
      <c r="AH2705" s="63"/>
      <c r="AI2705" s="63"/>
      <c r="AJ2705" s="63"/>
      <c r="AK2705" s="63"/>
      <c r="AL2705" s="63"/>
      <c r="AM2705" s="63"/>
      <c r="AN2705" s="63"/>
      <c r="AO2705" s="63"/>
      <c r="AP2705" s="63"/>
      <c r="AQ2705" s="63"/>
      <c r="AR2705" s="63"/>
      <c r="AS2705" s="63"/>
      <c r="AT2705" s="63"/>
      <c r="AU2705" s="63"/>
      <c r="AV2705" s="63"/>
      <c r="AW2705" s="63"/>
      <c r="AX2705" s="63"/>
      <c r="AY2705" s="63"/>
      <c r="AZ2705" s="63"/>
      <c r="BA2705" s="63"/>
      <c r="BB2705" s="63"/>
      <c r="BC2705" s="63"/>
      <c r="BD2705" s="63"/>
      <c r="BE2705" s="63"/>
      <c r="BF2705" s="63"/>
      <c r="BG2705" s="63"/>
      <c r="BH2705" s="63"/>
      <c r="BI2705" s="63"/>
      <c r="BJ2705" s="63"/>
      <c r="BK2705" s="63"/>
      <c r="BL2705" s="63"/>
      <c r="BM2705" s="63"/>
      <c r="BN2705" s="63"/>
      <c r="BO2705" s="63"/>
      <c r="BP2705" s="63"/>
      <c r="BQ2705" s="63"/>
      <c r="BR2705" s="63"/>
      <c r="BS2705" s="63"/>
      <c r="BT2705" s="63"/>
      <c r="BU2705" s="63"/>
      <c r="BV2705" s="63"/>
      <c r="BW2705" s="63"/>
      <c r="BX2705" s="63"/>
      <c r="BY2705" s="63"/>
      <c r="BZ2705" s="63"/>
      <c r="CA2705" s="63"/>
      <c r="CB2705" s="63"/>
      <c r="CC2705" s="63"/>
      <c r="CD2705" s="63"/>
      <c r="CE2705" s="63"/>
      <c r="CF2705" s="63"/>
      <c r="CG2705" s="63"/>
      <c r="CH2705" s="63"/>
      <c r="CI2705" s="63"/>
      <c r="CJ2705" s="63"/>
      <c r="CK2705" s="63"/>
      <c r="CL2705" s="63"/>
      <c r="CM2705" s="63"/>
      <c r="CN2705" s="63"/>
      <c r="CO2705" s="63"/>
      <c r="CP2705" s="63"/>
      <c r="CR2705" s="227"/>
      <c r="CS2705" s="74"/>
    </row>
    <row r="2706" spans="1:97" s="72" customFormat="1" ht="75.75" customHeight="1">
      <c r="A2706" s="63"/>
      <c r="B2706" s="63"/>
      <c r="C2706" s="63"/>
      <c r="D2706" s="63"/>
      <c r="E2706" s="63"/>
      <c r="F2706" s="63"/>
      <c r="G2706" s="63"/>
      <c r="H2706" s="63"/>
      <c r="I2706" s="63"/>
      <c r="J2706" s="63"/>
      <c r="K2706" s="63"/>
      <c r="L2706" s="63"/>
      <c r="M2706" s="63"/>
      <c r="N2706" s="63"/>
      <c r="O2706" s="63"/>
      <c r="P2706" s="63"/>
      <c r="Q2706" s="63"/>
      <c r="R2706" s="63"/>
      <c r="S2706" s="63"/>
      <c r="T2706" s="63"/>
      <c r="U2706" s="63"/>
      <c r="V2706" s="63"/>
      <c r="W2706" s="63"/>
      <c r="X2706" s="63"/>
      <c r="Y2706" s="63"/>
      <c r="Z2706" s="63"/>
      <c r="AA2706" s="63"/>
      <c r="AB2706" s="63"/>
      <c r="AC2706" s="63"/>
      <c r="AD2706" s="63"/>
      <c r="AE2706" s="63"/>
      <c r="AF2706" s="63"/>
      <c r="AG2706" s="63"/>
      <c r="AH2706" s="63"/>
      <c r="AI2706" s="63"/>
      <c r="AJ2706" s="63"/>
      <c r="AK2706" s="63"/>
      <c r="AL2706" s="63"/>
      <c r="AM2706" s="63"/>
      <c r="AN2706" s="63"/>
      <c r="AO2706" s="63"/>
      <c r="AP2706" s="63"/>
      <c r="AQ2706" s="63"/>
      <c r="AR2706" s="63"/>
      <c r="AS2706" s="63"/>
      <c r="AT2706" s="63"/>
      <c r="AU2706" s="63"/>
      <c r="AV2706" s="63"/>
      <c r="AW2706" s="63"/>
      <c r="AX2706" s="63"/>
      <c r="AY2706" s="63"/>
      <c r="AZ2706" s="63"/>
      <c r="BA2706" s="63"/>
      <c r="BB2706" s="63"/>
      <c r="BC2706" s="63"/>
      <c r="BD2706" s="63"/>
      <c r="BE2706" s="63"/>
      <c r="BF2706" s="63"/>
      <c r="BG2706" s="63"/>
      <c r="BH2706" s="63"/>
      <c r="BI2706" s="63"/>
      <c r="BJ2706" s="63"/>
      <c r="BK2706" s="63"/>
      <c r="BL2706" s="63"/>
      <c r="BM2706" s="63"/>
      <c r="BN2706" s="63"/>
      <c r="BO2706" s="63"/>
      <c r="BP2706" s="63"/>
      <c r="BQ2706" s="63"/>
      <c r="BR2706" s="63"/>
      <c r="BS2706" s="63"/>
      <c r="BT2706" s="63"/>
      <c r="BU2706" s="63"/>
      <c r="BV2706" s="63"/>
      <c r="BW2706" s="63"/>
      <c r="BX2706" s="63"/>
      <c r="BY2706" s="63"/>
      <c r="BZ2706" s="63"/>
      <c r="CA2706" s="63"/>
      <c r="CB2706" s="63"/>
      <c r="CC2706" s="63"/>
      <c r="CD2706" s="63"/>
      <c r="CE2706" s="63"/>
      <c r="CF2706" s="63"/>
      <c r="CG2706" s="63"/>
      <c r="CH2706" s="63"/>
      <c r="CI2706" s="63"/>
      <c r="CJ2706" s="63"/>
      <c r="CK2706" s="63"/>
      <c r="CL2706" s="63"/>
      <c r="CM2706" s="63"/>
      <c r="CN2706" s="63"/>
      <c r="CO2706" s="63"/>
      <c r="CP2706" s="63"/>
      <c r="CR2706" s="227"/>
      <c r="CS2706" s="74"/>
    </row>
    <row r="2707" spans="1:97" s="72" customFormat="1" ht="75.75" customHeight="1">
      <c r="A2707" s="63"/>
      <c r="B2707" s="63"/>
      <c r="C2707" s="63"/>
      <c r="D2707" s="63"/>
      <c r="E2707" s="63"/>
      <c r="F2707" s="63"/>
      <c r="G2707" s="63"/>
      <c r="H2707" s="63"/>
      <c r="I2707" s="63"/>
      <c r="J2707" s="63"/>
      <c r="K2707" s="63"/>
      <c r="L2707" s="63"/>
      <c r="M2707" s="63"/>
      <c r="N2707" s="63"/>
      <c r="O2707" s="63"/>
      <c r="P2707" s="63"/>
      <c r="Q2707" s="63"/>
      <c r="R2707" s="63"/>
      <c r="S2707" s="63"/>
      <c r="T2707" s="63"/>
      <c r="U2707" s="63"/>
      <c r="V2707" s="63"/>
      <c r="W2707" s="63"/>
      <c r="X2707" s="63"/>
      <c r="Y2707" s="63"/>
      <c r="Z2707" s="63"/>
      <c r="AA2707" s="63"/>
      <c r="AB2707" s="63"/>
      <c r="AC2707" s="63"/>
      <c r="AD2707" s="63"/>
      <c r="AE2707" s="63"/>
      <c r="AF2707" s="63"/>
      <c r="AG2707" s="63"/>
      <c r="AH2707" s="63"/>
      <c r="AI2707" s="63"/>
      <c r="AJ2707" s="63"/>
      <c r="AK2707" s="63"/>
      <c r="AL2707" s="63"/>
      <c r="AM2707" s="63"/>
      <c r="AN2707" s="63"/>
      <c r="AO2707" s="63"/>
      <c r="AP2707" s="63"/>
      <c r="AQ2707" s="63"/>
      <c r="AR2707" s="63"/>
      <c r="AS2707" s="63"/>
      <c r="AT2707" s="63"/>
      <c r="AU2707" s="63"/>
      <c r="AV2707" s="63"/>
      <c r="AW2707" s="63"/>
      <c r="AX2707" s="63"/>
      <c r="AY2707" s="63"/>
      <c r="AZ2707" s="63"/>
      <c r="BA2707" s="63"/>
      <c r="BB2707" s="63"/>
      <c r="BC2707" s="63"/>
      <c r="BD2707" s="63"/>
      <c r="BE2707" s="63"/>
      <c r="BF2707" s="63"/>
      <c r="BG2707" s="63"/>
      <c r="BH2707" s="63"/>
      <c r="BI2707" s="63"/>
      <c r="BJ2707" s="63"/>
      <c r="BK2707" s="63"/>
      <c r="BL2707" s="63"/>
      <c r="BM2707" s="63"/>
      <c r="BN2707" s="63"/>
      <c r="BO2707" s="63"/>
      <c r="BP2707" s="63"/>
      <c r="BQ2707" s="63"/>
      <c r="BR2707" s="63"/>
      <c r="BS2707" s="63"/>
      <c r="BT2707" s="63"/>
      <c r="BU2707" s="63"/>
      <c r="BV2707" s="63"/>
      <c r="BW2707" s="63"/>
      <c r="BX2707" s="63"/>
      <c r="BY2707" s="63"/>
      <c r="BZ2707" s="63"/>
      <c r="CA2707" s="63"/>
      <c r="CB2707" s="63"/>
      <c r="CC2707" s="63"/>
      <c r="CD2707" s="63"/>
      <c r="CE2707" s="63"/>
      <c r="CF2707" s="63"/>
      <c r="CG2707" s="63"/>
      <c r="CH2707" s="63"/>
      <c r="CI2707" s="63"/>
      <c r="CJ2707" s="63"/>
      <c r="CK2707" s="63"/>
      <c r="CL2707" s="63"/>
      <c r="CM2707" s="63"/>
      <c r="CN2707" s="63"/>
      <c r="CO2707" s="63"/>
      <c r="CP2707" s="63"/>
      <c r="CR2707" s="227"/>
      <c r="CS2707" s="74"/>
    </row>
    <row r="2708" spans="1:97" s="72" customFormat="1" ht="75.75" customHeight="1">
      <c r="A2708" s="63"/>
      <c r="B2708" s="63"/>
      <c r="C2708" s="63"/>
      <c r="D2708" s="63"/>
      <c r="E2708" s="63"/>
      <c r="F2708" s="63"/>
      <c r="G2708" s="63"/>
      <c r="H2708" s="63"/>
      <c r="I2708" s="63"/>
      <c r="J2708" s="63"/>
      <c r="K2708" s="63"/>
      <c r="L2708" s="63"/>
      <c r="M2708" s="63"/>
      <c r="N2708" s="63"/>
      <c r="O2708" s="63"/>
      <c r="P2708" s="63"/>
      <c r="Q2708" s="63"/>
      <c r="R2708" s="63"/>
      <c r="S2708" s="63"/>
      <c r="T2708" s="63"/>
      <c r="U2708" s="63"/>
      <c r="V2708" s="63"/>
      <c r="W2708" s="63"/>
      <c r="X2708" s="63"/>
      <c r="Y2708" s="63"/>
      <c r="Z2708" s="63"/>
      <c r="AA2708" s="63"/>
      <c r="AB2708" s="63"/>
      <c r="AC2708" s="63"/>
      <c r="AD2708" s="63"/>
      <c r="AE2708" s="63"/>
      <c r="AF2708" s="63"/>
      <c r="AG2708" s="63"/>
      <c r="AH2708" s="63"/>
      <c r="AI2708" s="63"/>
      <c r="AJ2708" s="63"/>
      <c r="AK2708" s="63"/>
      <c r="AL2708" s="63"/>
      <c r="AM2708" s="63"/>
      <c r="AN2708" s="63"/>
      <c r="AO2708" s="63"/>
      <c r="AP2708" s="63"/>
      <c r="AQ2708" s="63"/>
      <c r="AR2708" s="63"/>
      <c r="AS2708" s="63"/>
      <c r="AT2708" s="63"/>
      <c r="AU2708" s="63"/>
      <c r="AV2708" s="63"/>
      <c r="AW2708" s="63"/>
      <c r="AX2708" s="63"/>
      <c r="AY2708" s="63"/>
      <c r="AZ2708" s="63"/>
      <c r="BA2708" s="63"/>
      <c r="BB2708" s="63"/>
      <c r="BC2708" s="63"/>
      <c r="BD2708" s="63"/>
      <c r="BE2708" s="63"/>
      <c r="BF2708" s="63"/>
      <c r="BG2708" s="63"/>
      <c r="BH2708" s="63"/>
      <c r="BI2708" s="63"/>
      <c r="BJ2708" s="63"/>
      <c r="BK2708" s="63"/>
      <c r="BL2708" s="63"/>
      <c r="BM2708" s="63"/>
      <c r="BN2708" s="63"/>
      <c r="BO2708" s="63"/>
      <c r="BP2708" s="63"/>
      <c r="BQ2708" s="63"/>
      <c r="BR2708" s="63"/>
      <c r="BS2708" s="63"/>
      <c r="BT2708" s="63"/>
      <c r="BU2708" s="63"/>
      <c r="BV2708" s="63"/>
      <c r="BW2708" s="63"/>
      <c r="BX2708" s="63"/>
      <c r="BY2708" s="63"/>
      <c r="BZ2708" s="63"/>
      <c r="CA2708" s="63"/>
      <c r="CB2708" s="63"/>
      <c r="CC2708" s="63"/>
      <c r="CD2708" s="63"/>
      <c r="CE2708" s="63"/>
      <c r="CF2708" s="63"/>
      <c r="CG2708" s="63"/>
      <c r="CH2708" s="63"/>
      <c r="CI2708" s="63"/>
      <c r="CJ2708" s="63"/>
      <c r="CK2708" s="63"/>
      <c r="CL2708" s="63"/>
      <c r="CM2708" s="63"/>
      <c r="CN2708" s="63"/>
      <c r="CO2708" s="63"/>
      <c r="CP2708" s="63"/>
      <c r="CR2708" s="227"/>
      <c r="CS2708" s="74"/>
    </row>
    <row r="2709" spans="1:97" s="72" customFormat="1" ht="75.75" customHeight="1">
      <c r="A2709" s="63"/>
      <c r="B2709" s="63"/>
      <c r="C2709" s="63"/>
      <c r="D2709" s="63"/>
      <c r="E2709" s="63"/>
      <c r="F2709" s="63"/>
      <c r="G2709" s="63"/>
      <c r="H2709" s="63"/>
      <c r="I2709" s="63"/>
      <c r="J2709" s="63"/>
      <c r="K2709" s="63"/>
      <c r="L2709" s="63"/>
      <c r="M2709" s="63"/>
      <c r="N2709" s="63"/>
      <c r="O2709" s="63"/>
      <c r="P2709" s="63"/>
      <c r="Q2709" s="63"/>
      <c r="R2709" s="63"/>
      <c r="S2709" s="63"/>
      <c r="T2709" s="63"/>
      <c r="U2709" s="63"/>
      <c r="V2709" s="63"/>
      <c r="W2709" s="63"/>
      <c r="X2709" s="63"/>
      <c r="Y2709" s="63"/>
      <c r="Z2709" s="63"/>
      <c r="AA2709" s="63"/>
      <c r="AB2709" s="63"/>
      <c r="AC2709" s="63"/>
      <c r="AD2709" s="63"/>
      <c r="AE2709" s="63"/>
      <c r="AF2709" s="63"/>
      <c r="AG2709" s="63"/>
      <c r="AH2709" s="63"/>
      <c r="AI2709" s="63"/>
      <c r="AJ2709" s="63"/>
      <c r="AK2709" s="63"/>
      <c r="AL2709" s="63"/>
      <c r="AM2709" s="63"/>
      <c r="AN2709" s="63"/>
      <c r="AO2709" s="63"/>
      <c r="AP2709" s="63"/>
      <c r="AQ2709" s="63"/>
      <c r="AR2709" s="63"/>
      <c r="AS2709" s="63"/>
      <c r="AT2709" s="63"/>
      <c r="AU2709" s="63"/>
      <c r="AV2709" s="63"/>
      <c r="AW2709" s="63"/>
      <c r="AX2709" s="63"/>
      <c r="AY2709" s="63"/>
      <c r="AZ2709" s="63"/>
      <c r="BA2709" s="63"/>
      <c r="BB2709" s="63"/>
      <c r="BC2709" s="63"/>
      <c r="BD2709" s="63"/>
      <c r="BE2709" s="63"/>
      <c r="BF2709" s="63"/>
      <c r="BG2709" s="63"/>
      <c r="BH2709" s="63"/>
      <c r="BI2709" s="63"/>
      <c r="BJ2709" s="63"/>
      <c r="BK2709" s="63"/>
      <c r="BL2709" s="63"/>
      <c r="BM2709" s="63"/>
      <c r="BN2709" s="63"/>
      <c r="BO2709" s="63"/>
      <c r="BP2709" s="63"/>
      <c r="BQ2709" s="63"/>
      <c r="BR2709" s="63"/>
      <c r="BS2709" s="63"/>
      <c r="BT2709" s="63"/>
      <c r="BU2709" s="63"/>
      <c r="BV2709" s="63"/>
      <c r="BW2709" s="63"/>
      <c r="BX2709" s="63"/>
      <c r="BY2709" s="63"/>
      <c r="BZ2709" s="63"/>
      <c r="CA2709" s="63"/>
      <c r="CB2709" s="63"/>
      <c r="CC2709" s="63"/>
      <c r="CD2709" s="63"/>
      <c r="CE2709" s="63"/>
      <c r="CF2709" s="63"/>
      <c r="CG2709" s="63"/>
      <c r="CH2709" s="63"/>
      <c r="CI2709" s="63"/>
      <c r="CJ2709" s="63"/>
      <c r="CK2709" s="63"/>
      <c r="CL2709" s="63"/>
      <c r="CM2709" s="63"/>
      <c r="CN2709" s="63"/>
      <c r="CO2709" s="63"/>
      <c r="CP2709" s="63"/>
      <c r="CR2709" s="227"/>
      <c r="CS2709" s="74"/>
    </row>
    <row r="2710" spans="1:97" s="72" customFormat="1" ht="75.75" customHeight="1">
      <c r="A2710" s="63"/>
      <c r="B2710" s="63"/>
      <c r="C2710" s="63"/>
      <c r="D2710" s="63"/>
      <c r="E2710" s="63"/>
      <c r="F2710" s="63"/>
      <c r="G2710" s="63"/>
      <c r="H2710" s="63"/>
      <c r="I2710" s="63"/>
      <c r="J2710" s="63"/>
      <c r="K2710" s="63"/>
      <c r="L2710" s="63"/>
      <c r="M2710" s="63"/>
      <c r="N2710" s="63"/>
      <c r="O2710" s="63"/>
      <c r="P2710" s="63"/>
      <c r="Q2710" s="63"/>
      <c r="R2710" s="63"/>
      <c r="S2710" s="63"/>
      <c r="T2710" s="63"/>
      <c r="U2710" s="63"/>
      <c r="V2710" s="63"/>
      <c r="W2710" s="63"/>
      <c r="X2710" s="63"/>
      <c r="Y2710" s="63"/>
      <c r="Z2710" s="63"/>
      <c r="AA2710" s="63"/>
      <c r="AB2710" s="63"/>
      <c r="AC2710" s="63"/>
      <c r="AD2710" s="63"/>
      <c r="AE2710" s="63"/>
      <c r="AF2710" s="63"/>
      <c r="AG2710" s="63"/>
      <c r="AH2710" s="63"/>
      <c r="AI2710" s="63"/>
      <c r="AJ2710" s="63"/>
      <c r="AK2710" s="63"/>
      <c r="AL2710" s="63"/>
      <c r="AM2710" s="63"/>
      <c r="AN2710" s="63"/>
      <c r="AO2710" s="63"/>
      <c r="AP2710" s="63"/>
      <c r="AQ2710" s="63"/>
      <c r="AR2710" s="63"/>
      <c r="AS2710" s="63"/>
      <c r="AT2710" s="63"/>
      <c r="AU2710" s="63"/>
      <c r="AV2710" s="63"/>
      <c r="AW2710" s="63"/>
      <c r="AX2710" s="63"/>
      <c r="AY2710" s="63"/>
      <c r="AZ2710" s="63"/>
      <c r="BA2710" s="63"/>
      <c r="BB2710" s="63"/>
      <c r="BC2710" s="63"/>
      <c r="BD2710" s="63"/>
      <c r="BE2710" s="63"/>
      <c r="BF2710" s="63"/>
      <c r="BG2710" s="63"/>
      <c r="BH2710" s="63"/>
      <c r="BI2710" s="63"/>
      <c r="BJ2710" s="63"/>
      <c r="BK2710" s="63"/>
      <c r="BL2710" s="63"/>
      <c r="BM2710" s="63"/>
      <c r="BN2710" s="63"/>
      <c r="BO2710" s="63"/>
      <c r="BP2710" s="63"/>
      <c r="BQ2710" s="63"/>
      <c r="BR2710" s="63"/>
      <c r="BS2710" s="63"/>
      <c r="BT2710" s="63"/>
      <c r="BU2710" s="63"/>
      <c r="BV2710" s="63"/>
      <c r="BW2710" s="63"/>
      <c r="BX2710" s="63"/>
      <c r="BY2710" s="63"/>
      <c r="BZ2710" s="63"/>
      <c r="CA2710" s="63"/>
      <c r="CB2710" s="63"/>
      <c r="CC2710" s="63"/>
      <c r="CD2710" s="63"/>
      <c r="CE2710" s="63"/>
      <c r="CF2710" s="63"/>
      <c r="CG2710" s="63"/>
      <c r="CH2710" s="63"/>
      <c r="CI2710" s="63"/>
      <c r="CJ2710" s="63"/>
      <c r="CK2710" s="63"/>
      <c r="CL2710" s="63"/>
      <c r="CM2710" s="63"/>
      <c r="CN2710" s="63"/>
      <c r="CO2710" s="63"/>
      <c r="CP2710" s="63"/>
      <c r="CR2710" s="227"/>
      <c r="CS2710" s="74"/>
    </row>
    <row r="2711" spans="1:97" s="72" customFormat="1" ht="75.75" customHeight="1">
      <c r="A2711" s="63"/>
      <c r="B2711" s="63"/>
      <c r="C2711" s="63"/>
      <c r="D2711" s="63"/>
      <c r="E2711" s="63"/>
      <c r="F2711" s="63"/>
      <c r="G2711" s="63"/>
      <c r="H2711" s="63"/>
      <c r="I2711" s="63"/>
      <c r="J2711" s="63"/>
      <c r="K2711" s="63"/>
      <c r="L2711" s="63"/>
      <c r="M2711" s="63"/>
      <c r="N2711" s="63"/>
      <c r="O2711" s="63"/>
      <c r="P2711" s="63"/>
      <c r="Q2711" s="63"/>
      <c r="R2711" s="63"/>
      <c r="S2711" s="63"/>
      <c r="T2711" s="63"/>
      <c r="U2711" s="63"/>
      <c r="V2711" s="63"/>
      <c r="W2711" s="63"/>
      <c r="X2711" s="63"/>
      <c r="Y2711" s="63"/>
      <c r="Z2711" s="63"/>
      <c r="AA2711" s="63"/>
      <c r="AB2711" s="63"/>
      <c r="AC2711" s="63"/>
      <c r="AD2711" s="63"/>
      <c r="AE2711" s="63"/>
      <c r="AF2711" s="63"/>
      <c r="AG2711" s="63"/>
      <c r="AH2711" s="63"/>
      <c r="AI2711" s="63"/>
      <c r="AJ2711" s="63"/>
      <c r="AK2711" s="63"/>
      <c r="AL2711" s="63"/>
      <c r="AM2711" s="63"/>
      <c r="AN2711" s="63"/>
      <c r="AO2711" s="63"/>
      <c r="AP2711" s="63"/>
      <c r="AQ2711" s="63"/>
      <c r="AR2711" s="63"/>
      <c r="AS2711" s="63"/>
      <c r="AT2711" s="63"/>
      <c r="AU2711" s="63"/>
      <c r="AV2711" s="63"/>
      <c r="AW2711" s="63"/>
      <c r="AX2711" s="63"/>
      <c r="AY2711" s="63"/>
      <c r="AZ2711" s="63"/>
      <c r="BA2711" s="63"/>
      <c r="BB2711" s="63"/>
      <c r="BC2711" s="63"/>
      <c r="BD2711" s="63"/>
      <c r="BE2711" s="63"/>
      <c r="BF2711" s="63"/>
      <c r="BG2711" s="63"/>
      <c r="BH2711" s="63"/>
      <c r="BI2711" s="63"/>
      <c r="BJ2711" s="63"/>
      <c r="BK2711" s="63"/>
      <c r="BL2711" s="63"/>
      <c r="BM2711" s="63"/>
      <c r="BN2711" s="63"/>
      <c r="BO2711" s="63"/>
      <c r="BP2711" s="63"/>
      <c r="BQ2711" s="63"/>
      <c r="BR2711" s="63"/>
      <c r="BS2711" s="63"/>
      <c r="BT2711" s="63"/>
      <c r="BU2711" s="63"/>
      <c r="BV2711" s="63"/>
      <c r="BW2711" s="63"/>
      <c r="BX2711" s="63"/>
      <c r="BY2711" s="63"/>
      <c r="BZ2711" s="63"/>
      <c r="CA2711" s="63"/>
      <c r="CB2711" s="63"/>
      <c r="CC2711" s="63"/>
      <c r="CD2711" s="63"/>
      <c r="CE2711" s="63"/>
      <c r="CF2711" s="63"/>
      <c r="CG2711" s="63"/>
      <c r="CH2711" s="63"/>
      <c r="CI2711" s="63"/>
      <c r="CJ2711" s="63"/>
      <c r="CK2711" s="63"/>
      <c r="CL2711" s="63"/>
      <c r="CM2711" s="63"/>
      <c r="CN2711" s="63"/>
      <c r="CO2711" s="63"/>
      <c r="CP2711" s="63"/>
      <c r="CR2711" s="227"/>
      <c r="CS2711" s="74"/>
    </row>
    <row r="2712" spans="1:97" s="72" customFormat="1" ht="75.75" customHeight="1">
      <c r="A2712" s="63"/>
      <c r="B2712" s="63"/>
      <c r="C2712" s="63"/>
      <c r="D2712" s="63"/>
      <c r="E2712" s="63"/>
      <c r="F2712" s="63"/>
      <c r="G2712" s="63"/>
      <c r="H2712" s="63"/>
      <c r="I2712" s="63"/>
      <c r="J2712" s="63"/>
      <c r="K2712" s="63"/>
      <c r="L2712" s="63"/>
      <c r="M2712" s="63"/>
      <c r="N2712" s="63"/>
      <c r="O2712" s="63"/>
      <c r="P2712" s="63"/>
      <c r="Q2712" s="63"/>
      <c r="R2712" s="63"/>
      <c r="S2712" s="63"/>
      <c r="T2712" s="63"/>
      <c r="U2712" s="63"/>
      <c r="V2712" s="63"/>
      <c r="W2712" s="63"/>
      <c r="X2712" s="63"/>
      <c r="Y2712" s="63"/>
      <c r="Z2712" s="63"/>
      <c r="AA2712" s="63"/>
      <c r="AB2712" s="63"/>
      <c r="AC2712" s="63"/>
      <c r="AD2712" s="63"/>
      <c r="AE2712" s="63"/>
      <c r="AF2712" s="63"/>
      <c r="AG2712" s="63"/>
      <c r="AH2712" s="63"/>
      <c r="AI2712" s="63"/>
      <c r="AJ2712" s="63"/>
      <c r="AK2712" s="63"/>
      <c r="AL2712" s="63"/>
      <c r="AM2712" s="63"/>
      <c r="AN2712" s="63"/>
      <c r="AO2712" s="63"/>
      <c r="AP2712" s="63"/>
      <c r="AQ2712" s="63"/>
      <c r="AR2712" s="63"/>
      <c r="AS2712" s="63"/>
      <c r="AT2712" s="63"/>
      <c r="AU2712" s="63"/>
      <c r="AV2712" s="63"/>
      <c r="AW2712" s="63"/>
      <c r="AX2712" s="63"/>
      <c r="AY2712" s="63"/>
      <c r="AZ2712" s="63"/>
      <c r="BA2712" s="63"/>
      <c r="BB2712" s="63"/>
      <c r="BC2712" s="63"/>
      <c r="BD2712" s="63"/>
      <c r="BE2712" s="63"/>
      <c r="BF2712" s="63"/>
      <c r="BG2712" s="63"/>
      <c r="BH2712" s="63"/>
      <c r="BI2712" s="63"/>
      <c r="BJ2712" s="63"/>
      <c r="BK2712" s="63"/>
      <c r="BL2712" s="63"/>
      <c r="BM2712" s="63"/>
      <c r="BN2712" s="63"/>
      <c r="BO2712" s="63"/>
      <c r="BP2712" s="63"/>
      <c r="BQ2712" s="63"/>
      <c r="BR2712" s="63"/>
      <c r="BS2712" s="63"/>
      <c r="BT2712" s="63"/>
      <c r="BU2712" s="63"/>
      <c r="BV2712" s="63"/>
      <c r="BW2712" s="63"/>
      <c r="BX2712" s="63"/>
      <c r="BY2712" s="63"/>
      <c r="BZ2712" s="63"/>
      <c r="CA2712" s="63"/>
      <c r="CB2712" s="63"/>
      <c r="CC2712" s="63"/>
      <c r="CD2712" s="63"/>
      <c r="CE2712" s="63"/>
      <c r="CF2712" s="63"/>
      <c r="CG2712" s="63"/>
      <c r="CH2712" s="63"/>
      <c r="CI2712" s="63"/>
      <c r="CJ2712" s="63"/>
      <c r="CK2712" s="63"/>
      <c r="CL2712" s="63"/>
      <c r="CM2712" s="63"/>
      <c r="CN2712" s="63"/>
      <c r="CO2712" s="63"/>
      <c r="CP2712" s="63"/>
      <c r="CR2712" s="227"/>
      <c r="CS2712" s="74"/>
    </row>
    <row r="2713" spans="1:97" s="72" customFormat="1" ht="75.75" customHeight="1">
      <c r="A2713" s="63"/>
      <c r="B2713" s="63"/>
      <c r="C2713" s="63"/>
      <c r="D2713" s="63"/>
      <c r="E2713" s="63"/>
      <c r="F2713" s="63"/>
      <c r="G2713" s="63"/>
      <c r="H2713" s="63"/>
      <c r="I2713" s="63"/>
      <c r="J2713" s="63"/>
      <c r="K2713" s="63"/>
      <c r="L2713" s="63"/>
      <c r="M2713" s="63"/>
      <c r="N2713" s="63"/>
      <c r="O2713" s="63"/>
      <c r="P2713" s="63"/>
      <c r="Q2713" s="63"/>
      <c r="R2713" s="63"/>
      <c r="S2713" s="63"/>
      <c r="T2713" s="63"/>
      <c r="U2713" s="63"/>
      <c r="V2713" s="63"/>
      <c r="W2713" s="63"/>
      <c r="X2713" s="63"/>
      <c r="Y2713" s="63"/>
      <c r="Z2713" s="63"/>
      <c r="AA2713" s="63"/>
      <c r="AB2713" s="63"/>
      <c r="AC2713" s="63"/>
      <c r="AD2713" s="63"/>
      <c r="AE2713" s="63"/>
      <c r="AF2713" s="63"/>
      <c r="AG2713" s="63"/>
      <c r="AH2713" s="63"/>
      <c r="AI2713" s="63"/>
      <c r="AJ2713" s="63"/>
      <c r="AK2713" s="63"/>
      <c r="AL2713" s="63"/>
      <c r="AM2713" s="63"/>
      <c r="AN2713" s="63"/>
      <c r="AO2713" s="63"/>
      <c r="AP2713" s="63"/>
      <c r="AQ2713" s="63"/>
      <c r="AR2713" s="63"/>
      <c r="AS2713" s="63"/>
      <c r="AT2713" s="63"/>
      <c r="AU2713" s="63"/>
      <c r="AV2713" s="63"/>
      <c r="AW2713" s="63"/>
      <c r="AX2713" s="63"/>
      <c r="AY2713" s="63"/>
      <c r="AZ2713" s="63"/>
      <c r="BA2713" s="63"/>
      <c r="BB2713" s="63"/>
      <c r="BC2713" s="63"/>
      <c r="BD2713" s="63"/>
      <c r="BE2713" s="63"/>
      <c r="BF2713" s="63"/>
      <c r="BG2713" s="63"/>
      <c r="BH2713" s="63"/>
      <c r="BI2713" s="63"/>
      <c r="BJ2713" s="63"/>
      <c r="BK2713" s="63"/>
      <c r="BL2713" s="63"/>
      <c r="BM2713" s="63"/>
      <c r="BN2713" s="63"/>
      <c r="BO2713" s="63"/>
      <c r="BP2713" s="63"/>
      <c r="BQ2713" s="63"/>
      <c r="BR2713" s="63"/>
      <c r="BS2713" s="63"/>
      <c r="BT2713" s="63"/>
      <c r="BU2713" s="63"/>
      <c r="BV2713" s="63"/>
      <c r="BW2713" s="63"/>
      <c r="BX2713" s="63"/>
      <c r="BY2713" s="63"/>
      <c r="BZ2713" s="63"/>
      <c r="CA2713" s="63"/>
      <c r="CB2713" s="63"/>
      <c r="CC2713" s="63"/>
      <c r="CD2713" s="63"/>
      <c r="CE2713" s="63"/>
      <c r="CF2713" s="63"/>
      <c r="CG2713" s="63"/>
      <c r="CH2713" s="63"/>
      <c r="CI2713" s="63"/>
      <c r="CJ2713" s="63"/>
      <c r="CK2713" s="63"/>
      <c r="CL2713" s="63"/>
      <c r="CM2713" s="63"/>
      <c r="CN2713" s="63"/>
      <c r="CO2713" s="63"/>
      <c r="CP2713" s="63"/>
      <c r="CR2713" s="227"/>
      <c r="CS2713" s="74"/>
    </row>
    <row r="2714" spans="1:97" s="72" customFormat="1" ht="75.75" customHeight="1">
      <c r="A2714" s="63"/>
      <c r="B2714" s="63"/>
      <c r="C2714" s="63"/>
      <c r="D2714" s="63"/>
      <c r="E2714" s="63"/>
      <c r="F2714" s="63"/>
      <c r="G2714" s="63"/>
      <c r="H2714" s="63"/>
      <c r="I2714" s="63"/>
      <c r="J2714" s="63"/>
      <c r="K2714" s="63"/>
      <c r="L2714" s="63"/>
      <c r="M2714" s="63"/>
      <c r="N2714" s="63"/>
      <c r="O2714" s="63"/>
      <c r="P2714" s="63"/>
      <c r="Q2714" s="63"/>
      <c r="R2714" s="63"/>
      <c r="S2714" s="63"/>
      <c r="T2714" s="63"/>
      <c r="U2714" s="63"/>
      <c r="V2714" s="63"/>
      <c r="W2714" s="63"/>
      <c r="X2714" s="63"/>
      <c r="Y2714" s="63"/>
      <c r="Z2714" s="63"/>
      <c r="AA2714" s="63"/>
      <c r="AB2714" s="63"/>
      <c r="AC2714" s="63"/>
      <c r="AD2714" s="63"/>
      <c r="AE2714" s="63"/>
      <c r="AF2714" s="63"/>
      <c r="AG2714" s="63"/>
      <c r="AH2714" s="63"/>
      <c r="AI2714" s="63"/>
      <c r="AJ2714" s="63"/>
      <c r="AK2714" s="63"/>
      <c r="AL2714" s="63"/>
      <c r="AM2714" s="63"/>
      <c r="AN2714" s="63"/>
      <c r="AO2714" s="63"/>
      <c r="AP2714" s="63"/>
      <c r="AQ2714" s="63"/>
      <c r="AR2714" s="63"/>
      <c r="AS2714" s="63"/>
      <c r="AT2714" s="63"/>
      <c r="AU2714" s="63"/>
      <c r="AV2714" s="63"/>
      <c r="AW2714" s="63"/>
      <c r="AX2714" s="63"/>
      <c r="AY2714" s="63"/>
      <c r="AZ2714" s="63"/>
      <c r="BA2714" s="63"/>
      <c r="BB2714" s="63"/>
      <c r="BC2714" s="63"/>
      <c r="BD2714" s="63"/>
      <c r="BE2714" s="63"/>
      <c r="BF2714" s="63"/>
      <c r="BG2714" s="63"/>
      <c r="BH2714" s="63"/>
      <c r="BI2714" s="63"/>
      <c r="BJ2714" s="63"/>
      <c r="BK2714" s="63"/>
      <c r="BL2714" s="63"/>
      <c r="BM2714" s="63"/>
      <c r="BN2714" s="63"/>
      <c r="BO2714" s="63"/>
      <c r="BP2714" s="63"/>
      <c r="BQ2714" s="63"/>
      <c r="BR2714" s="63"/>
      <c r="BS2714" s="63"/>
      <c r="BT2714" s="63"/>
      <c r="BU2714" s="63"/>
      <c r="BV2714" s="63"/>
      <c r="BW2714" s="63"/>
      <c r="BX2714" s="63"/>
      <c r="BY2714" s="63"/>
      <c r="BZ2714" s="63"/>
      <c r="CA2714" s="63"/>
      <c r="CB2714" s="63"/>
      <c r="CC2714" s="63"/>
      <c r="CD2714" s="63"/>
      <c r="CE2714" s="63"/>
      <c r="CF2714" s="63"/>
      <c r="CG2714" s="63"/>
      <c r="CH2714" s="63"/>
      <c r="CI2714" s="63"/>
      <c r="CJ2714" s="63"/>
      <c r="CK2714" s="63"/>
      <c r="CL2714" s="63"/>
      <c r="CM2714" s="63"/>
      <c r="CN2714" s="63"/>
      <c r="CO2714" s="63"/>
      <c r="CP2714" s="63"/>
      <c r="CR2714" s="227"/>
      <c r="CS2714" s="74"/>
    </row>
    <row r="2715" spans="1:97" s="72" customFormat="1" ht="75.75" customHeight="1">
      <c r="A2715" s="63"/>
      <c r="B2715" s="63"/>
      <c r="C2715" s="63"/>
      <c r="D2715" s="63"/>
      <c r="E2715" s="63"/>
      <c r="F2715" s="63"/>
      <c r="G2715" s="63"/>
      <c r="H2715" s="63"/>
      <c r="I2715" s="63"/>
      <c r="J2715" s="63"/>
      <c r="K2715" s="63"/>
      <c r="L2715" s="63"/>
      <c r="M2715" s="63"/>
      <c r="N2715" s="63"/>
      <c r="O2715" s="63"/>
      <c r="P2715" s="63"/>
      <c r="Q2715" s="63"/>
      <c r="R2715" s="63"/>
      <c r="S2715" s="63"/>
      <c r="T2715" s="63"/>
      <c r="U2715" s="63"/>
      <c r="V2715" s="63"/>
      <c r="W2715" s="63"/>
      <c r="X2715" s="63"/>
      <c r="Y2715" s="63"/>
      <c r="Z2715" s="63"/>
      <c r="AA2715" s="63"/>
      <c r="AB2715" s="63"/>
      <c r="AC2715" s="63"/>
      <c r="AD2715" s="63"/>
      <c r="AE2715" s="63"/>
      <c r="AF2715" s="63"/>
      <c r="AG2715" s="63"/>
      <c r="AH2715" s="63"/>
      <c r="AI2715" s="63"/>
      <c r="AJ2715" s="63"/>
      <c r="AK2715" s="63"/>
      <c r="AL2715" s="63"/>
      <c r="AM2715" s="63"/>
      <c r="AN2715" s="63"/>
      <c r="AO2715" s="63"/>
      <c r="AP2715" s="63"/>
      <c r="AQ2715" s="63"/>
      <c r="AR2715" s="63"/>
      <c r="AS2715" s="63"/>
      <c r="AT2715" s="63"/>
      <c r="AU2715" s="63"/>
      <c r="AV2715" s="63"/>
      <c r="AW2715" s="63"/>
      <c r="AX2715" s="63"/>
      <c r="AY2715" s="63"/>
      <c r="AZ2715" s="63"/>
      <c r="BA2715" s="63"/>
      <c r="BB2715" s="63"/>
      <c r="BC2715" s="63"/>
      <c r="BD2715" s="63"/>
      <c r="BE2715" s="63"/>
      <c r="BF2715" s="63"/>
      <c r="BG2715" s="63"/>
      <c r="BH2715" s="63"/>
      <c r="BI2715" s="63"/>
      <c r="BJ2715" s="63"/>
      <c r="BK2715" s="63"/>
      <c r="BL2715" s="63"/>
      <c r="BM2715" s="63"/>
      <c r="BN2715" s="63"/>
      <c r="BO2715" s="63"/>
      <c r="BP2715" s="63"/>
      <c r="BQ2715" s="63"/>
      <c r="BR2715" s="63"/>
      <c r="BS2715" s="63"/>
      <c r="BT2715" s="63"/>
      <c r="BU2715" s="63"/>
      <c r="BV2715" s="63"/>
      <c r="BW2715" s="63"/>
      <c r="BX2715" s="63"/>
      <c r="BY2715" s="63"/>
      <c r="BZ2715" s="63"/>
      <c r="CA2715" s="63"/>
      <c r="CB2715" s="63"/>
      <c r="CC2715" s="63"/>
      <c r="CD2715" s="63"/>
      <c r="CE2715" s="63"/>
      <c r="CF2715" s="63"/>
      <c r="CG2715" s="63"/>
      <c r="CH2715" s="63"/>
      <c r="CI2715" s="63"/>
      <c r="CJ2715" s="63"/>
      <c r="CK2715" s="63"/>
      <c r="CL2715" s="63"/>
      <c r="CM2715" s="63"/>
      <c r="CN2715" s="63"/>
      <c r="CO2715" s="63"/>
      <c r="CP2715" s="63"/>
      <c r="CR2715" s="227"/>
      <c r="CS2715" s="74"/>
    </row>
    <row r="2716" spans="1:97" s="72" customFormat="1" ht="75.75" customHeight="1">
      <c r="A2716" s="63"/>
      <c r="B2716" s="63"/>
      <c r="C2716" s="63"/>
      <c r="D2716" s="63"/>
      <c r="E2716" s="63"/>
      <c r="F2716" s="63"/>
      <c r="G2716" s="63"/>
      <c r="H2716" s="63"/>
      <c r="I2716" s="63"/>
      <c r="J2716" s="63"/>
      <c r="K2716" s="63"/>
      <c r="L2716" s="63"/>
      <c r="M2716" s="63"/>
      <c r="N2716" s="63"/>
      <c r="O2716" s="63"/>
      <c r="P2716" s="63"/>
      <c r="Q2716" s="63"/>
      <c r="R2716" s="63"/>
      <c r="S2716" s="63"/>
      <c r="T2716" s="63"/>
      <c r="U2716" s="63"/>
      <c r="V2716" s="63"/>
      <c r="W2716" s="63"/>
      <c r="X2716" s="63"/>
      <c r="Y2716" s="63"/>
      <c r="Z2716" s="63"/>
      <c r="AA2716" s="63"/>
      <c r="AB2716" s="63"/>
      <c r="AC2716" s="63"/>
      <c r="AD2716" s="63"/>
      <c r="AE2716" s="63"/>
      <c r="AF2716" s="63"/>
      <c r="AG2716" s="63"/>
      <c r="AH2716" s="63"/>
      <c r="AI2716" s="63"/>
      <c r="AJ2716" s="63"/>
      <c r="AK2716" s="63"/>
      <c r="AL2716" s="63"/>
      <c r="AM2716" s="63"/>
      <c r="AN2716" s="63"/>
      <c r="AO2716" s="63"/>
      <c r="AP2716" s="63"/>
      <c r="AQ2716" s="63"/>
      <c r="AR2716" s="63"/>
      <c r="AS2716" s="63"/>
      <c r="AT2716" s="63"/>
      <c r="AU2716" s="63"/>
      <c r="AV2716" s="63"/>
      <c r="AW2716" s="63"/>
      <c r="AX2716" s="63"/>
      <c r="AY2716" s="63"/>
      <c r="AZ2716" s="63"/>
      <c r="BA2716" s="63"/>
      <c r="BB2716" s="63"/>
      <c r="BC2716" s="63"/>
      <c r="BD2716" s="63"/>
      <c r="BE2716" s="63"/>
      <c r="BF2716" s="63"/>
      <c r="BG2716" s="63"/>
      <c r="BH2716" s="63"/>
      <c r="BI2716" s="63"/>
      <c r="BJ2716" s="63"/>
      <c r="BK2716" s="63"/>
      <c r="BL2716" s="63"/>
      <c r="BM2716" s="63"/>
      <c r="BN2716" s="63"/>
      <c r="BO2716" s="63"/>
      <c r="BP2716" s="63"/>
      <c r="BQ2716" s="63"/>
      <c r="BR2716" s="63"/>
      <c r="BS2716" s="63"/>
      <c r="BT2716" s="63"/>
      <c r="BU2716" s="63"/>
      <c r="BV2716" s="63"/>
      <c r="BW2716" s="63"/>
      <c r="BX2716" s="63"/>
      <c r="BY2716" s="63"/>
      <c r="BZ2716" s="63"/>
      <c r="CA2716" s="63"/>
      <c r="CB2716" s="63"/>
      <c r="CC2716" s="63"/>
      <c r="CD2716" s="63"/>
      <c r="CE2716" s="63"/>
      <c r="CF2716" s="63"/>
      <c r="CG2716" s="63"/>
      <c r="CH2716" s="63"/>
      <c r="CI2716" s="63"/>
      <c r="CJ2716" s="63"/>
      <c r="CK2716" s="63"/>
      <c r="CL2716" s="63"/>
      <c r="CM2716" s="63"/>
      <c r="CN2716" s="63"/>
      <c r="CO2716" s="63"/>
      <c r="CP2716" s="63"/>
      <c r="CR2716" s="227"/>
      <c r="CS2716" s="74"/>
    </row>
    <row r="2717" spans="1:97" s="72" customFormat="1" ht="75.75" customHeight="1">
      <c r="A2717" s="63"/>
      <c r="B2717" s="63"/>
      <c r="C2717" s="63"/>
      <c r="D2717" s="63"/>
      <c r="E2717" s="63"/>
      <c r="F2717" s="63"/>
      <c r="G2717" s="63"/>
      <c r="H2717" s="63"/>
      <c r="I2717" s="63"/>
      <c r="J2717" s="63"/>
      <c r="K2717" s="63"/>
      <c r="L2717" s="63"/>
      <c r="M2717" s="63"/>
      <c r="N2717" s="63"/>
      <c r="O2717" s="63"/>
      <c r="P2717" s="63"/>
      <c r="Q2717" s="63"/>
      <c r="R2717" s="63"/>
      <c r="S2717" s="63"/>
      <c r="T2717" s="63"/>
      <c r="U2717" s="63"/>
      <c r="V2717" s="63"/>
      <c r="W2717" s="63"/>
      <c r="X2717" s="63"/>
      <c r="Y2717" s="63"/>
      <c r="Z2717" s="63"/>
      <c r="AA2717" s="63"/>
      <c r="AB2717" s="63"/>
      <c r="AC2717" s="63"/>
      <c r="AD2717" s="63"/>
      <c r="AE2717" s="63"/>
      <c r="AF2717" s="63"/>
      <c r="AG2717" s="63"/>
      <c r="AH2717" s="63"/>
      <c r="AI2717" s="63"/>
      <c r="AJ2717" s="63"/>
      <c r="AK2717" s="63"/>
      <c r="AL2717" s="63"/>
      <c r="AM2717" s="63"/>
      <c r="AN2717" s="63"/>
      <c r="AO2717" s="63"/>
      <c r="AP2717" s="63"/>
      <c r="AQ2717" s="63"/>
      <c r="AR2717" s="63"/>
      <c r="AS2717" s="63"/>
      <c r="AT2717" s="63"/>
      <c r="AU2717" s="63"/>
      <c r="AV2717" s="63"/>
      <c r="AW2717" s="63"/>
      <c r="AX2717" s="63"/>
      <c r="AY2717" s="63"/>
      <c r="AZ2717" s="63"/>
      <c r="BA2717" s="63"/>
      <c r="BB2717" s="63"/>
      <c r="BC2717" s="63"/>
      <c r="BD2717" s="63"/>
      <c r="BE2717" s="63"/>
      <c r="BF2717" s="63"/>
      <c r="BG2717" s="63"/>
      <c r="BH2717" s="63"/>
      <c r="BI2717" s="63"/>
      <c r="BJ2717" s="63"/>
      <c r="BK2717" s="63"/>
      <c r="BL2717" s="63"/>
      <c r="BM2717" s="63"/>
      <c r="BN2717" s="63"/>
      <c r="BO2717" s="63"/>
      <c r="BP2717" s="63"/>
      <c r="BQ2717" s="63"/>
      <c r="BR2717" s="63"/>
      <c r="BS2717" s="63"/>
      <c r="BT2717" s="63"/>
      <c r="BU2717" s="63"/>
      <c r="BV2717" s="63"/>
      <c r="BW2717" s="63"/>
      <c r="BX2717" s="63"/>
      <c r="BY2717" s="63"/>
      <c r="BZ2717" s="63"/>
      <c r="CA2717" s="63"/>
      <c r="CB2717" s="63"/>
      <c r="CC2717" s="63"/>
      <c r="CD2717" s="63"/>
      <c r="CE2717" s="63"/>
      <c r="CF2717" s="63"/>
      <c r="CG2717" s="63"/>
      <c r="CH2717" s="63"/>
      <c r="CI2717" s="63"/>
      <c r="CJ2717" s="63"/>
      <c r="CK2717" s="63"/>
      <c r="CL2717" s="63"/>
      <c r="CM2717" s="63"/>
      <c r="CN2717" s="63"/>
      <c r="CO2717" s="63"/>
      <c r="CP2717" s="63"/>
      <c r="CR2717" s="227"/>
      <c r="CS2717" s="74"/>
    </row>
    <row r="2718" spans="1:97" s="72" customFormat="1" ht="75.75" customHeight="1">
      <c r="A2718" s="63"/>
      <c r="B2718" s="63"/>
      <c r="C2718" s="63"/>
      <c r="D2718" s="63"/>
      <c r="E2718" s="63"/>
      <c r="F2718" s="63"/>
      <c r="G2718" s="63"/>
      <c r="H2718" s="63"/>
      <c r="I2718" s="63"/>
      <c r="J2718" s="63"/>
      <c r="K2718" s="63"/>
      <c r="L2718" s="63"/>
      <c r="M2718" s="63"/>
      <c r="N2718" s="63"/>
      <c r="O2718" s="63"/>
      <c r="P2718" s="63"/>
      <c r="Q2718" s="63"/>
      <c r="R2718" s="63"/>
      <c r="S2718" s="63"/>
      <c r="T2718" s="63"/>
      <c r="U2718" s="63"/>
      <c r="V2718" s="63"/>
      <c r="W2718" s="63"/>
      <c r="X2718" s="63"/>
      <c r="Y2718" s="63"/>
      <c r="Z2718" s="63"/>
      <c r="AA2718" s="63"/>
      <c r="AB2718" s="63"/>
      <c r="AC2718" s="63"/>
      <c r="AD2718" s="63"/>
      <c r="AE2718" s="63"/>
      <c r="AF2718" s="63"/>
      <c r="AG2718" s="63"/>
      <c r="AH2718" s="63"/>
      <c r="AI2718" s="63"/>
      <c r="AJ2718" s="63"/>
      <c r="AK2718" s="63"/>
      <c r="AL2718" s="63"/>
      <c r="AM2718" s="63"/>
      <c r="AN2718" s="63"/>
      <c r="AO2718" s="63"/>
      <c r="AP2718" s="63"/>
      <c r="AQ2718" s="63"/>
      <c r="AR2718" s="63"/>
      <c r="AS2718" s="63"/>
      <c r="AT2718" s="63"/>
      <c r="AU2718" s="63"/>
      <c r="AV2718" s="63"/>
      <c r="AW2718" s="63"/>
      <c r="AX2718" s="63"/>
      <c r="AY2718" s="63"/>
      <c r="AZ2718" s="63"/>
      <c r="BA2718" s="63"/>
      <c r="BB2718" s="63"/>
      <c r="BC2718" s="63"/>
      <c r="BD2718" s="63"/>
      <c r="BE2718" s="63"/>
      <c r="BF2718" s="63"/>
      <c r="BG2718" s="63"/>
      <c r="BH2718" s="63"/>
      <c r="BI2718" s="63"/>
      <c r="BJ2718" s="63"/>
      <c r="BK2718" s="63"/>
      <c r="BL2718" s="63"/>
      <c r="BM2718" s="63"/>
      <c r="BN2718" s="63"/>
      <c r="BO2718" s="63"/>
      <c r="BP2718" s="63"/>
      <c r="BQ2718" s="63"/>
      <c r="BR2718" s="63"/>
      <c r="BS2718" s="63"/>
      <c r="BT2718" s="63"/>
      <c r="BU2718" s="63"/>
      <c r="BV2718" s="63"/>
      <c r="BW2718" s="63"/>
      <c r="BX2718" s="63"/>
      <c r="BY2718" s="63"/>
      <c r="BZ2718" s="63"/>
      <c r="CA2718" s="63"/>
      <c r="CB2718" s="63"/>
      <c r="CC2718" s="63"/>
      <c r="CD2718" s="63"/>
      <c r="CE2718" s="63"/>
      <c r="CF2718" s="63"/>
      <c r="CG2718" s="63"/>
      <c r="CH2718" s="63"/>
      <c r="CI2718" s="63"/>
      <c r="CJ2718" s="63"/>
      <c r="CK2718" s="63"/>
      <c r="CL2718" s="63"/>
      <c r="CM2718" s="63"/>
      <c r="CN2718" s="63"/>
      <c r="CO2718" s="63"/>
      <c r="CP2718" s="63"/>
      <c r="CR2718" s="227"/>
      <c r="CS2718" s="74"/>
    </row>
    <row r="2719" spans="1:97" s="72" customFormat="1" ht="75.75" customHeight="1">
      <c r="A2719" s="63"/>
      <c r="B2719" s="63"/>
      <c r="C2719" s="63"/>
      <c r="D2719" s="63"/>
      <c r="E2719" s="63"/>
      <c r="F2719" s="63"/>
      <c r="G2719" s="63"/>
      <c r="H2719" s="63"/>
      <c r="I2719" s="63"/>
      <c r="J2719" s="63"/>
      <c r="K2719" s="63"/>
      <c r="L2719" s="63"/>
      <c r="M2719" s="63"/>
      <c r="N2719" s="63"/>
      <c r="O2719" s="63"/>
      <c r="P2719" s="63"/>
      <c r="Q2719" s="63"/>
      <c r="R2719" s="63"/>
      <c r="S2719" s="63"/>
      <c r="T2719" s="63"/>
      <c r="U2719" s="63"/>
      <c r="V2719" s="63"/>
      <c r="W2719" s="63"/>
      <c r="X2719" s="63"/>
      <c r="Y2719" s="63"/>
      <c r="Z2719" s="63"/>
      <c r="AA2719" s="63"/>
      <c r="AB2719" s="63"/>
      <c r="AC2719" s="63"/>
      <c r="AD2719" s="63"/>
      <c r="AE2719" s="63"/>
      <c r="AF2719" s="63"/>
      <c r="AG2719" s="63"/>
      <c r="AH2719" s="63"/>
      <c r="AI2719" s="63"/>
      <c r="AJ2719" s="63"/>
      <c r="AK2719" s="63"/>
      <c r="AL2719" s="63"/>
      <c r="AM2719" s="63"/>
      <c r="AN2719" s="63"/>
      <c r="AO2719" s="63"/>
      <c r="AP2719" s="63"/>
      <c r="AQ2719" s="63"/>
      <c r="AR2719" s="63"/>
      <c r="AS2719" s="63"/>
      <c r="AT2719" s="63"/>
      <c r="AU2719" s="63"/>
      <c r="AV2719" s="63"/>
      <c r="AW2719" s="63"/>
      <c r="AX2719" s="63"/>
      <c r="AY2719" s="63"/>
      <c r="AZ2719" s="63"/>
      <c r="BA2719" s="63"/>
      <c r="BB2719" s="63"/>
      <c r="BC2719" s="63"/>
      <c r="BD2719" s="63"/>
      <c r="BE2719" s="63"/>
      <c r="BF2719" s="63"/>
      <c r="BG2719" s="63"/>
      <c r="BH2719" s="63"/>
      <c r="BI2719" s="63"/>
      <c r="BJ2719" s="63"/>
      <c r="BK2719" s="63"/>
      <c r="BL2719" s="63"/>
      <c r="BM2719" s="63"/>
      <c r="BN2719" s="63"/>
      <c r="BO2719" s="63"/>
      <c r="BP2719" s="63"/>
      <c r="BQ2719" s="63"/>
      <c r="BR2719" s="63"/>
      <c r="BS2719" s="63"/>
      <c r="BT2719" s="63"/>
      <c r="BU2719" s="63"/>
      <c r="BV2719" s="63"/>
      <c r="BW2719" s="63"/>
      <c r="BX2719" s="63"/>
      <c r="BY2719" s="63"/>
      <c r="BZ2719" s="63"/>
      <c r="CA2719" s="63"/>
      <c r="CB2719" s="63"/>
      <c r="CC2719" s="63"/>
      <c r="CD2719" s="63"/>
      <c r="CE2719" s="63"/>
      <c r="CF2719" s="63"/>
      <c r="CG2719" s="63"/>
      <c r="CH2719" s="63"/>
      <c r="CI2719" s="63"/>
      <c r="CJ2719" s="63"/>
      <c r="CK2719" s="63"/>
      <c r="CL2719" s="63"/>
      <c r="CM2719" s="63"/>
      <c r="CN2719" s="63"/>
      <c r="CO2719" s="63"/>
      <c r="CP2719" s="63"/>
      <c r="CR2719" s="227"/>
      <c r="CS2719" s="74"/>
    </row>
    <row r="2720" spans="1:97" s="72" customFormat="1" ht="75.75" customHeight="1">
      <c r="A2720" s="63"/>
      <c r="B2720" s="63"/>
      <c r="C2720" s="63"/>
      <c r="D2720" s="63"/>
      <c r="E2720" s="63"/>
      <c r="F2720" s="63"/>
      <c r="G2720" s="63"/>
      <c r="H2720" s="63"/>
      <c r="I2720" s="63"/>
      <c r="J2720" s="63"/>
      <c r="K2720" s="63"/>
      <c r="L2720" s="63"/>
      <c r="M2720" s="63"/>
      <c r="N2720" s="63"/>
      <c r="O2720" s="63"/>
      <c r="P2720" s="63"/>
      <c r="Q2720" s="63"/>
      <c r="R2720" s="63"/>
      <c r="S2720" s="63"/>
      <c r="T2720" s="63"/>
      <c r="U2720" s="63"/>
      <c r="V2720" s="63"/>
      <c r="W2720" s="63"/>
      <c r="X2720" s="63"/>
      <c r="Y2720" s="63"/>
      <c r="Z2720" s="63"/>
      <c r="AA2720" s="63"/>
      <c r="AB2720" s="63"/>
      <c r="AC2720" s="63"/>
      <c r="AD2720" s="63"/>
      <c r="AE2720" s="63"/>
      <c r="AF2720" s="63"/>
      <c r="AG2720" s="63"/>
      <c r="AH2720" s="63"/>
      <c r="AI2720" s="63"/>
      <c r="AJ2720" s="63"/>
      <c r="AK2720" s="63"/>
      <c r="AL2720" s="63"/>
      <c r="AM2720" s="63"/>
      <c r="AN2720" s="63"/>
      <c r="AO2720" s="63"/>
      <c r="AP2720" s="63"/>
      <c r="AQ2720" s="63"/>
      <c r="AR2720" s="63"/>
      <c r="AS2720" s="63"/>
      <c r="AT2720" s="63"/>
      <c r="AU2720" s="63"/>
      <c r="AV2720" s="63"/>
      <c r="AW2720" s="63"/>
      <c r="AX2720" s="63"/>
      <c r="AY2720" s="63"/>
      <c r="AZ2720" s="63"/>
      <c r="BA2720" s="63"/>
      <c r="BB2720" s="63"/>
      <c r="BC2720" s="63"/>
      <c r="BD2720" s="63"/>
      <c r="BE2720" s="63"/>
      <c r="BF2720" s="63"/>
      <c r="BG2720" s="63"/>
      <c r="BH2720" s="63"/>
      <c r="BI2720" s="63"/>
      <c r="BJ2720" s="63"/>
      <c r="BK2720" s="63"/>
      <c r="BL2720" s="63"/>
      <c r="BM2720" s="63"/>
      <c r="BN2720" s="63"/>
      <c r="BO2720" s="63"/>
      <c r="BP2720" s="63"/>
      <c r="BQ2720" s="63"/>
      <c r="BR2720" s="63"/>
      <c r="BS2720" s="63"/>
      <c r="BT2720" s="63"/>
      <c r="BU2720" s="63"/>
      <c r="BV2720" s="63"/>
      <c r="BW2720" s="63"/>
      <c r="BX2720" s="63"/>
      <c r="BY2720" s="63"/>
      <c r="BZ2720" s="63"/>
      <c r="CA2720" s="63"/>
      <c r="CB2720" s="63"/>
      <c r="CC2720" s="63"/>
      <c r="CD2720" s="63"/>
      <c r="CE2720" s="63"/>
      <c r="CF2720" s="63"/>
      <c r="CG2720" s="63"/>
      <c r="CH2720" s="63"/>
      <c r="CI2720" s="63"/>
      <c r="CJ2720" s="63"/>
      <c r="CK2720" s="63"/>
      <c r="CL2720" s="63"/>
      <c r="CM2720" s="63"/>
      <c r="CN2720" s="63"/>
      <c r="CO2720" s="63"/>
      <c r="CP2720" s="63"/>
      <c r="CR2720" s="227"/>
      <c r="CS2720" s="74"/>
    </row>
    <row r="2721" spans="1:97" s="72" customFormat="1" ht="75.75" customHeight="1">
      <c r="A2721" s="63"/>
      <c r="B2721" s="63"/>
      <c r="C2721" s="63"/>
      <c r="D2721" s="63"/>
      <c r="E2721" s="63"/>
      <c r="F2721" s="63"/>
      <c r="G2721" s="63"/>
      <c r="H2721" s="63"/>
      <c r="I2721" s="63"/>
      <c r="J2721" s="63"/>
      <c r="K2721" s="63"/>
      <c r="L2721" s="63"/>
      <c r="M2721" s="63"/>
      <c r="N2721" s="63"/>
      <c r="O2721" s="63"/>
      <c r="P2721" s="63"/>
      <c r="Q2721" s="63"/>
      <c r="R2721" s="63"/>
      <c r="S2721" s="63"/>
      <c r="T2721" s="63"/>
      <c r="U2721" s="63"/>
      <c r="V2721" s="63"/>
      <c r="W2721" s="63"/>
      <c r="X2721" s="63"/>
      <c r="Y2721" s="63"/>
      <c r="Z2721" s="63"/>
      <c r="AA2721" s="63"/>
      <c r="AB2721" s="63"/>
      <c r="AC2721" s="63"/>
      <c r="AD2721" s="63"/>
      <c r="AE2721" s="63"/>
      <c r="AF2721" s="63"/>
      <c r="AG2721" s="63"/>
      <c r="AH2721" s="63"/>
      <c r="AI2721" s="63"/>
      <c r="AJ2721" s="63"/>
      <c r="AK2721" s="63"/>
      <c r="AL2721" s="63"/>
      <c r="AM2721" s="63"/>
      <c r="AN2721" s="63"/>
      <c r="AO2721" s="63"/>
      <c r="AP2721" s="63"/>
      <c r="AQ2721" s="63"/>
      <c r="AR2721" s="63"/>
      <c r="AS2721" s="63"/>
      <c r="AT2721" s="63"/>
      <c r="AU2721" s="63"/>
      <c r="AV2721" s="63"/>
      <c r="AW2721" s="63"/>
      <c r="AX2721" s="63"/>
      <c r="AY2721" s="63"/>
      <c r="AZ2721" s="63"/>
      <c r="BA2721" s="63"/>
      <c r="BB2721" s="63"/>
      <c r="BC2721" s="63"/>
      <c r="BD2721" s="63"/>
      <c r="BE2721" s="63"/>
      <c r="BF2721" s="63"/>
      <c r="BG2721" s="63"/>
      <c r="BH2721" s="63"/>
      <c r="BI2721" s="63"/>
      <c r="BJ2721" s="63"/>
      <c r="BK2721" s="63"/>
      <c r="BL2721" s="63"/>
      <c r="BM2721" s="63"/>
      <c r="BN2721" s="63"/>
      <c r="BO2721" s="63"/>
      <c r="BP2721" s="63"/>
      <c r="BQ2721" s="63"/>
      <c r="BR2721" s="63"/>
      <c r="BS2721" s="63"/>
      <c r="BT2721" s="63"/>
      <c r="BU2721" s="63"/>
      <c r="BV2721" s="63"/>
      <c r="BW2721" s="63"/>
      <c r="BX2721" s="63"/>
      <c r="BY2721" s="63"/>
      <c r="BZ2721" s="63"/>
      <c r="CA2721" s="63"/>
      <c r="CB2721" s="63"/>
      <c r="CC2721" s="63"/>
      <c r="CD2721" s="63"/>
      <c r="CE2721" s="63"/>
      <c r="CF2721" s="63"/>
      <c r="CG2721" s="63"/>
      <c r="CH2721" s="63"/>
      <c r="CI2721" s="63"/>
      <c r="CJ2721" s="63"/>
      <c r="CK2721" s="63"/>
      <c r="CL2721" s="63"/>
      <c r="CM2721" s="63"/>
      <c r="CN2721" s="63"/>
      <c r="CO2721" s="63"/>
      <c r="CP2721" s="63"/>
      <c r="CR2721" s="227"/>
      <c r="CS2721" s="74"/>
    </row>
    <row r="2722" spans="1:97" s="72" customFormat="1" ht="75.75" customHeight="1">
      <c r="A2722" s="63"/>
      <c r="B2722" s="63"/>
      <c r="C2722" s="63"/>
      <c r="D2722" s="63"/>
      <c r="E2722" s="63"/>
      <c r="F2722" s="63"/>
      <c r="G2722" s="63"/>
      <c r="H2722" s="63"/>
      <c r="I2722" s="63"/>
      <c r="J2722" s="63"/>
      <c r="K2722" s="63"/>
      <c r="L2722" s="63"/>
      <c r="M2722" s="63"/>
      <c r="N2722" s="63"/>
      <c r="O2722" s="63"/>
      <c r="P2722" s="63"/>
      <c r="Q2722" s="63"/>
      <c r="R2722" s="63"/>
      <c r="S2722" s="63"/>
      <c r="T2722" s="63"/>
      <c r="U2722" s="63"/>
      <c r="V2722" s="63"/>
      <c r="W2722" s="63"/>
      <c r="X2722" s="63"/>
      <c r="Y2722" s="63"/>
      <c r="Z2722" s="63"/>
      <c r="AA2722" s="63"/>
      <c r="AB2722" s="63"/>
      <c r="AC2722" s="63"/>
      <c r="AD2722" s="63"/>
      <c r="AE2722" s="63"/>
      <c r="AF2722" s="63"/>
      <c r="AG2722" s="63"/>
      <c r="AH2722" s="63"/>
      <c r="AI2722" s="63"/>
      <c r="AJ2722" s="63"/>
      <c r="AK2722" s="63"/>
      <c r="AL2722" s="63"/>
      <c r="AM2722" s="63"/>
      <c r="AN2722" s="63"/>
      <c r="AO2722" s="63"/>
      <c r="AP2722" s="63"/>
      <c r="AQ2722" s="63"/>
      <c r="AR2722" s="63"/>
      <c r="AS2722" s="63"/>
      <c r="AT2722" s="63"/>
      <c r="AU2722" s="63"/>
      <c r="AV2722" s="63"/>
      <c r="AW2722" s="63"/>
      <c r="AX2722" s="63"/>
      <c r="AY2722" s="63"/>
      <c r="AZ2722" s="63"/>
      <c r="BA2722" s="63"/>
      <c r="BB2722" s="63"/>
      <c r="BC2722" s="63"/>
      <c r="BD2722" s="63"/>
      <c r="BE2722" s="63"/>
      <c r="BF2722" s="63"/>
      <c r="BG2722" s="63"/>
      <c r="BH2722" s="63"/>
      <c r="BI2722" s="63"/>
      <c r="BJ2722" s="63"/>
      <c r="BK2722" s="63"/>
      <c r="BL2722" s="63"/>
      <c r="BM2722" s="63"/>
      <c r="BN2722" s="63"/>
      <c r="BO2722" s="63"/>
      <c r="BP2722" s="63"/>
      <c r="BQ2722" s="63"/>
      <c r="BR2722" s="63"/>
      <c r="BS2722" s="63"/>
      <c r="BT2722" s="63"/>
      <c r="BU2722" s="63"/>
      <c r="BV2722" s="63"/>
      <c r="BW2722" s="63"/>
      <c r="BX2722" s="63"/>
      <c r="BY2722" s="63"/>
      <c r="BZ2722" s="63"/>
      <c r="CA2722" s="63"/>
      <c r="CB2722" s="63"/>
      <c r="CC2722" s="63"/>
      <c r="CD2722" s="63"/>
      <c r="CE2722" s="63"/>
      <c r="CF2722" s="63"/>
      <c r="CG2722" s="63"/>
      <c r="CH2722" s="63"/>
      <c r="CI2722" s="63"/>
      <c r="CJ2722" s="63"/>
      <c r="CK2722" s="63"/>
      <c r="CL2722" s="63"/>
      <c r="CM2722" s="63"/>
      <c r="CN2722" s="63"/>
      <c r="CO2722" s="63"/>
      <c r="CP2722" s="63"/>
      <c r="CR2722" s="227"/>
      <c r="CS2722" s="74"/>
    </row>
    <row r="2723" spans="1:97" s="72" customFormat="1" ht="75.75" customHeight="1">
      <c r="A2723" s="63"/>
      <c r="B2723" s="63"/>
      <c r="C2723" s="63"/>
      <c r="D2723" s="63"/>
      <c r="E2723" s="63"/>
      <c r="F2723" s="63"/>
      <c r="G2723" s="63"/>
      <c r="H2723" s="63"/>
      <c r="I2723" s="63"/>
      <c r="J2723" s="63"/>
      <c r="K2723" s="63"/>
      <c r="L2723" s="63"/>
      <c r="M2723" s="63"/>
      <c r="N2723" s="63"/>
      <c r="O2723" s="63"/>
      <c r="P2723" s="63"/>
      <c r="Q2723" s="63"/>
      <c r="R2723" s="63"/>
      <c r="S2723" s="63"/>
      <c r="T2723" s="63"/>
      <c r="U2723" s="63"/>
      <c r="V2723" s="63"/>
      <c r="W2723" s="63"/>
      <c r="X2723" s="63"/>
      <c r="Y2723" s="63"/>
      <c r="Z2723" s="63"/>
      <c r="AA2723" s="63"/>
      <c r="AB2723" s="63"/>
      <c r="AC2723" s="63"/>
      <c r="AD2723" s="63"/>
      <c r="AE2723" s="63"/>
      <c r="AF2723" s="63"/>
      <c r="AG2723" s="63"/>
      <c r="AH2723" s="63"/>
      <c r="AI2723" s="63"/>
      <c r="AJ2723" s="63"/>
      <c r="AK2723" s="63"/>
      <c r="AL2723" s="63"/>
      <c r="AM2723" s="63"/>
      <c r="AN2723" s="63"/>
      <c r="AO2723" s="63"/>
      <c r="AP2723" s="63"/>
      <c r="AQ2723" s="63"/>
      <c r="AR2723" s="63"/>
      <c r="AS2723" s="63"/>
      <c r="AT2723" s="63"/>
      <c r="AU2723" s="63"/>
      <c r="AV2723" s="63"/>
      <c r="AW2723" s="63"/>
      <c r="AX2723" s="63"/>
      <c r="AY2723" s="63"/>
      <c r="AZ2723" s="63"/>
      <c r="BA2723" s="63"/>
      <c r="BB2723" s="63"/>
      <c r="BC2723" s="63"/>
      <c r="BD2723" s="63"/>
      <c r="BE2723" s="63"/>
      <c r="BF2723" s="63"/>
      <c r="BG2723" s="63"/>
      <c r="BH2723" s="63"/>
      <c r="BI2723" s="63"/>
      <c r="BJ2723" s="63"/>
      <c r="BK2723" s="63"/>
      <c r="BL2723" s="63"/>
      <c r="BM2723" s="63"/>
      <c r="BN2723" s="63"/>
      <c r="BO2723" s="63"/>
      <c r="BP2723" s="63"/>
      <c r="BQ2723" s="63"/>
      <c r="BR2723" s="63"/>
      <c r="BS2723" s="63"/>
      <c r="BT2723" s="63"/>
      <c r="BU2723" s="63"/>
      <c r="BV2723" s="63"/>
      <c r="BW2723" s="63"/>
      <c r="BX2723" s="63"/>
      <c r="BY2723" s="63"/>
      <c r="BZ2723" s="63"/>
      <c r="CA2723" s="63"/>
      <c r="CB2723" s="63"/>
      <c r="CC2723" s="63"/>
      <c r="CD2723" s="63"/>
      <c r="CE2723" s="63"/>
      <c r="CF2723" s="63"/>
      <c r="CG2723" s="63"/>
      <c r="CH2723" s="63"/>
      <c r="CI2723" s="63"/>
      <c r="CJ2723" s="63"/>
      <c r="CK2723" s="63"/>
      <c r="CL2723" s="63"/>
      <c r="CM2723" s="63"/>
      <c r="CN2723" s="63"/>
      <c r="CO2723" s="63"/>
      <c r="CP2723" s="63"/>
      <c r="CR2723" s="227"/>
      <c r="CS2723" s="74"/>
    </row>
    <row r="2724" spans="1:97" s="72" customFormat="1" ht="75.75" customHeight="1">
      <c r="A2724" s="63"/>
      <c r="B2724" s="63"/>
      <c r="C2724" s="63"/>
      <c r="D2724" s="63"/>
      <c r="E2724" s="63"/>
      <c r="F2724" s="63"/>
      <c r="G2724" s="63"/>
      <c r="H2724" s="63"/>
      <c r="I2724" s="63"/>
      <c r="J2724" s="63"/>
      <c r="K2724" s="63"/>
      <c r="L2724" s="63"/>
      <c r="M2724" s="63"/>
      <c r="N2724" s="63"/>
      <c r="O2724" s="63"/>
      <c r="P2724" s="63"/>
      <c r="Q2724" s="63"/>
      <c r="R2724" s="63"/>
      <c r="S2724" s="63"/>
      <c r="T2724" s="63"/>
      <c r="U2724" s="63"/>
      <c r="V2724" s="63"/>
      <c r="W2724" s="63"/>
      <c r="X2724" s="63"/>
      <c r="Y2724" s="63"/>
      <c r="Z2724" s="63"/>
      <c r="AA2724" s="63"/>
      <c r="AB2724" s="63"/>
      <c r="AC2724" s="63"/>
      <c r="AD2724" s="63"/>
      <c r="AE2724" s="63"/>
      <c r="AF2724" s="63"/>
      <c r="AG2724" s="63"/>
      <c r="AH2724" s="63"/>
      <c r="AI2724" s="63"/>
      <c r="AJ2724" s="63"/>
      <c r="AK2724" s="63"/>
      <c r="AL2724" s="63"/>
      <c r="AM2724" s="63"/>
      <c r="AN2724" s="63"/>
      <c r="AO2724" s="63"/>
      <c r="AP2724" s="63"/>
      <c r="AQ2724" s="63"/>
      <c r="AR2724" s="63"/>
      <c r="AS2724" s="63"/>
      <c r="AT2724" s="63"/>
      <c r="AU2724" s="63"/>
      <c r="AV2724" s="63"/>
      <c r="AW2724" s="63"/>
      <c r="AX2724" s="63"/>
      <c r="AY2724" s="63"/>
      <c r="AZ2724" s="63"/>
      <c r="BA2724" s="63"/>
      <c r="BB2724" s="63"/>
      <c r="BC2724" s="63"/>
      <c r="BD2724" s="63"/>
      <c r="BE2724" s="63"/>
      <c r="BF2724" s="63"/>
      <c r="BG2724" s="63"/>
      <c r="BH2724" s="63"/>
      <c r="BI2724" s="63"/>
      <c r="BJ2724" s="63"/>
      <c r="BK2724" s="63"/>
      <c r="BL2724" s="63"/>
      <c r="BM2724" s="63"/>
      <c r="BN2724" s="63"/>
      <c r="BO2724" s="63"/>
      <c r="BP2724" s="63"/>
      <c r="BQ2724" s="63"/>
      <c r="BR2724" s="63"/>
      <c r="BS2724" s="63"/>
      <c r="BT2724" s="63"/>
      <c r="BU2724" s="63"/>
      <c r="BV2724" s="63"/>
      <c r="BW2724" s="63"/>
      <c r="BX2724" s="63"/>
      <c r="BY2724" s="63"/>
      <c r="BZ2724" s="63"/>
      <c r="CA2724" s="63"/>
      <c r="CB2724" s="63"/>
      <c r="CC2724" s="63"/>
      <c r="CD2724" s="63"/>
      <c r="CE2724" s="63"/>
      <c r="CF2724" s="63"/>
      <c r="CG2724" s="63"/>
      <c r="CH2724" s="63"/>
      <c r="CI2724" s="63"/>
      <c r="CJ2724" s="63"/>
      <c r="CK2724" s="63"/>
      <c r="CL2724" s="63"/>
      <c r="CM2724" s="63"/>
      <c r="CN2724" s="63"/>
      <c r="CO2724" s="63"/>
      <c r="CP2724" s="63"/>
      <c r="CR2724" s="227"/>
      <c r="CS2724" s="74"/>
    </row>
    <row r="2725" spans="1:97" s="72" customFormat="1" ht="75.75" customHeight="1">
      <c r="A2725" s="63"/>
      <c r="B2725" s="63"/>
      <c r="C2725" s="63"/>
      <c r="D2725" s="63"/>
      <c r="E2725" s="63"/>
      <c r="F2725" s="63"/>
      <c r="G2725" s="63"/>
      <c r="H2725" s="63"/>
      <c r="I2725" s="63"/>
      <c r="J2725" s="63"/>
      <c r="K2725" s="63"/>
      <c r="L2725" s="63"/>
      <c r="M2725" s="63"/>
      <c r="N2725" s="63"/>
      <c r="O2725" s="63"/>
      <c r="P2725" s="63"/>
      <c r="Q2725" s="63"/>
      <c r="R2725" s="63"/>
      <c r="S2725" s="63"/>
      <c r="T2725" s="63"/>
      <c r="U2725" s="63"/>
      <c r="V2725" s="63"/>
      <c r="W2725" s="63"/>
      <c r="X2725" s="63"/>
      <c r="Y2725" s="63"/>
      <c r="Z2725" s="63"/>
      <c r="AA2725" s="63"/>
      <c r="AB2725" s="63"/>
      <c r="AC2725" s="63"/>
      <c r="AD2725" s="63"/>
      <c r="AE2725" s="63"/>
      <c r="AF2725" s="63"/>
      <c r="AG2725" s="63"/>
      <c r="AH2725" s="63"/>
      <c r="AI2725" s="63"/>
      <c r="AJ2725" s="63"/>
      <c r="AK2725" s="63"/>
      <c r="AL2725" s="63"/>
      <c r="AM2725" s="63"/>
      <c r="AN2725" s="63"/>
      <c r="AO2725" s="63"/>
      <c r="AP2725" s="63"/>
      <c r="AQ2725" s="63"/>
      <c r="AR2725" s="63"/>
      <c r="AS2725" s="63"/>
      <c r="AT2725" s="63"/>
      <c r="AU2725" s="63"/>
      <c r="AV2725" s="63"/>
      <c r="AW2725" s="63"/>
      <c r="AX2725" s="63"/>
      <c r="AY2725" s="63"/>
      <c r="AZ2725" s="63"/>
      <c r="BA2725" s="63"/>
      <c r="BB2725" s="63"/>
      <c r="BC2725" s="63"/>
      <c r="BD2725" s="63"/>
      <c r="BE2725" s="63"/>
      <c r="BF2725" s="63"/>
      <c r="BG2725" s="63"/>
      <c r="BH2725" s="63"/>
      <c r="BI2725" s="63"/>
      <c r="BJ2725" s="63"/>
      <c r="BK2725" s="63"/>
      <c r="BL2725" s="63"/>
      <c r="BM2725" s="63"/>
      <c r="BN2725" s="63"/>
      <c r="BO2725" s="63"/>
      <c r="BP2725" s="63"/>
      <c r="BQ2725" s="63"/>
      <c r="BR2725" s="63"/>
      <c r="BS2725" s="63"/>
      <c r="BT2725" s="63"/>
      <c r="BU2725" s="63"/>
      <c r="BV2725" s="63"/>
      <c r="BW2725" s="63"/>
      <c r="BX2725" s="63"/>
      <c r="BY2725" s="63"/>
      <c r="BZ2725" s="63"/>
      <c r="CA2725" s="63"/>
      <c r="CB2725" s="63"/>
      <c r="CC2725" s="63"/>
      <c r="CD2725" s="63"/>
      <c r="CE2725" s="63"/>
      <c r="CF2725" s="63"/>
      <c r="CG2725" s="63"/>
      <c r="CH2725" s="63"/>
      <c r="CI2725" s="63"/>
      <c r="CJ2725" s="63"/>
      <c r="CK2725" s="63"/>
      <c r="CL2725" s="63"/>
      <c r="CM2725" s="63"/>
      <c r="CN2725" s="63"/>
      <c r="CO2725" s="63"/>
      <c r="CP2725" s="63"/>
      <c r="CR2725" s="227"/>
      <c r="CS2725" s="74"/>
    </row>
    <row r="2726" spans="1:97" s="72" customFormat="1" ht="75.75" customHeight="1">
      <c r="A2726" s="63"/>
      <c r="B2726" s="63"/>
      <c r="C2726" s="63"/>
      <c r="D2726" s="63"/>
      <c r="E2726" s="63"/>
      <c r="F2726" s="63"/>
      <c r="G2726" s="63"/>
      <c r="H2726" s="63"/>
      <c r="I2726" s="63"/>
      <c r="J2726" s="63"/>
      <c r="K2726" s="63"/>
      <c r="L2726" s="63"/>
      <c r="M2726" s="63"/>
      <c r="N2726" s="63"/>
      <c r="O2726" s="63"/>
      <c r="P2726" s="63"/>
      <c r="Q2726" s="63"/>
      <c r="R2726" s="63"/>
      <c r="S2726" s="63"/>
      <c r="T2726" s="63"/>
      <c r="U2726" s="63"/>
      <c r="V2726" s="63"/>
      <c r="W2726" s="63"/>
      <c r="X2726" s="63"/>
      <c r="Y2726" s="63"/>
      <c r="Z2726" s="63"/>
      <c r="AA2726" s="63"/>
      <c r="AB2726" s="63"/>
      <c r="AC2726" s="63"/>
      <c r="AD2726" s="63"/>
      <c r="AE2726" s="63"/>
      <c r="AF2726" s="63"/>
      <c r="AG2726" s="63"/>
      <c r="AH2726" s="63"/>
      <c r="AI2726" s="63"/>
      <c r="AJ2726" s="63"/>
      <c r="AK2726" s="63"/>
      <c r="AL2726" s="63"/>
      <c r="AM2726" s="63"/>
      <c r="AN2726" s="63"/>
      <c r="AO2726" s="63"/>
      <c r="AP2726" s="63"/>
      <c r="AQ2726" s="63"/>
      <c r="AR2726" s="63"/>
      <c r="AS2726" s="63"/>
      <c r="AT2726" s="63"/>
      <c r="AU2726" s="63"/>
      <c r="AV2726" s="63"/>
      <c r="AW2726" s="63"/>
      <c r="AX2726" s="63"/>
      <c r="AY2726" s="63"/>
      <c r="AZ2726" s="63"/>
      <c r="BA2726" s="63"/>
      <c r="BB2726" s="63"/>
      <c r="BC2726" s="63"/>
      <c r="BD2726" s="63"/>
      <c r="BE2726" s="63"/>
      <c r="BF2726" s="63"/>
      <c r="BG2726" s="63"/>
      <c r="BH2726" s="63"/>
      <c r="BI2726" s="63"/>
      <c r="BJ2726" s="63"/>
      <c r="BK2726" s="63"/>
      <c r="BL2726" s="63"/>
      <c r="BM2726" s="63"/>
      <c r="BN2726" s="63"/>
      <c r="BO2726" s="63"/>
      <c r="BP2726" s="63"/>
      <c r="BQ2726" s="63"/>
      <c r="BR2726" s="63"/>
      <c r="BS2726" s="63"/>
      <c r="BT2726" s="63"/>
      <c r="BU2726" s="63"/>
      <c r="BV2726" s="63"/>
      <c r="BW2726" s="63"/>
      <c r="BX2726" s="63"/>
      <c r="BY2726" s="63"/>
      <c r="BZ2726" s="63"/>
      <c r="CA2726" s="63"/>
      <c r="CB2726" s="63"/>
      <c r="CC2726" s="63"/>
      <c r="CD2726" s="63"/>
      <c r="CE2726" s="63"/>
      <c r="CF2726" s="63"/>
      <c r="CG2726" s="63"/>
      <c r="CH2726" s="63"/>
      <c r="CI2726" s="63"/>
      <c r="CJ2726" s="63"/>
      <c r="CK2726" s="63"/>
      <c r="CL2726" s="63"/>
      <c r="CM2726" s="63"/>
      <c r="CN2726" s="63"/>
      <c r="CO2726" s="63"/>
      <c r="CP2726" s="63"/>
      <c r="CR2726" s="227"/>
      <c r="CS2726" s="74"/>
    </row>
    <row r="2727" spans="1:97" s="72" customFormat="1" ht="75.75" customHeight="1">
      <c r="A2727" s="63"/>
      <c r="B2727" s="63"/>
      <c r="C2727" s="63"/>
      <c r="D2727" s="63"/>
      <c r="E2727" s="63"/>
      <c r="F2727" s="63"/>
      <c r="G2727" s="63"/>
      <c r="H2727" s="63"/>
      <c r="I2727" s="63"/>
      <c r="J2727" s="63"/>
      <c r="K2727" s="63"/>
      <c r="L2727" s="63"/>
      <c r="M2727" s="63"/>
      <c r="N2727" s="63"/>
      <c r="O2727" s="63"/>
      <c r="P2727" s="63"/>
      <c r="Q2727" s="63"/>
      <c r="R2727" s="63"/>
      <c r="S2727" s="63"/>
      <c r="T2727" s="63"/>
      <c r="U2727" s="63"/>
      <c r="V2727" s="63"/>
      <c r="W2727" s="63"/>
      <c r="X2727" s="63"/>
      <c r="Y2727" s="63"/>
      <c r="Z2727" s="63"/>
      <c r="AA2727" s="63"/>
      <c r="AB2727" s="63"/>
      <c r="AC2727" s="63"/>
      <c r="AD2727" s="63"/>
      <c r="AE2727" s="63"/>
      <c r="AF2727" s="63"/>
      <c r="AG2727" s="63"/>
      <c r="AH2727" s="63"/>
      <c r="AI2727" s="63"/>
      <c r="AJ2727" s="63"/>
      <c r="AK2727" s="63"/>
      <c r="AL2727" s="63"/>
      <c r="AM2727" s="63"/>
      <c r="AN2727" s="63"/>
      <c r="AO2727" s="63"/>
      <c r="AP2727" s="63"/>
      <c r="AQ2727" s="63"/>
      <c r="AR2727" s="63"/>
      <c r="AS2727" s="63"/>
      <c r="AT2727" s="63"/>
      <c r="AU2727" s="63"/>
      <c r="AV2727" s="63"/>
      <c r="AW2727" s="63"/>
      <c r="AX2727" s="63"/>
      <c r="AY2727" s="63"/>
      <c r="AZ2727" s="63"/>
      <c r="BA2727" s="63"/>
      <c r="BB2727" s="63"/>
      <c r="BC2727" s="63"/>
      <c r="BD2727" s="63"/>
      <c r="BE2727" s="63"/>
      <c r="BF2727" s="63"/>
      <c r="BG2727" s="63"/>
      <c r="BH2727" s="63"/>
      <c r="BI2727" s="63"/>
      <c r="BJ2727" s="63"/>
      <c r="BK2727" s="63"/>
      <c r="BL2727" s="63"/>
      <c r="BM2727" s="63"/>
      <c r="BN2727" s="63"/>
      <c r="BO2727" s="63"/>
      <c r="BP2727" s="63"/>
      <c r="BQ2727" s="63"/>
      <c r="BR2727" s="63"/>
      <c r="BS2727" s="63"/>
      <c r="BT2727" s="63"/>
      <c r="BU2727" s="63"/>
      <c r="BV2727" s="63"/>
      <c r="BW2727" s="63"/>
      <c r="BX2727" s="63"/>
      <c r="BY2727" s="63"/>
      <c r="BZ2727" s="63"/>
      <c r="CA2727" s="63"/>
      <c r="CB2727" s="63"/>
      <c r="CC2727" s="63"/>
      <c r="CD2727" s="63"/>
      <c r="CE2727" s="63"/>
      <c r="CF2727" s="63"/>
      <c r="CG2727" s="63"/>
      <c r="CH2727" s="63"/>
      <c r="CI2727" s="63"/>
      <c r="CJ2727" s="63"/>
      <c r="CK2727" s="63"/>
      <c r="CL2727" s="63"/>
      <c r="CM2727" s="63"/>
      <c r="CN2727" s="63"/>
      <c r="CO2727" s="63"/>
      <c r="CP2727" s="63"/>
      <c r="CR2727" s="227"/>
      <c r="CS2727" s="74"/>
    </row>
    <row r="2728" spans="1:97" s="72" customFormat="1" ht="75.75" customHeight="1">
      <c r="A2728" s="63"/>
      <c r="B2728" s="63"/>
      <c r="C2728" s="63"/>
      <c r="D2728" s="63"/>
      <c r="E2728" s="63"/>
      <c r="F2728" s="63"/>
      <c r="G2728" s="63"/>
      <c r="H2728" s="63"/>
      <c r="I2728" s="63"/>
      <c r="J2728" s="63"/>
      <c r="K2728" s="63"/>
      <c r="L2728" s="63"/>
      <c r="M2728" s="63"/>
      <c r="N2728" s="63"/>
      <c r="O2728" s="63"/>
      <c r="P2728" s="63"/>
      <c r="Q2728" s="63"/>
      <c r="R2728" s="63"/>
      <c r="S2728" s="63"/>
      <c r="T2728" s="63"/>
      <c r="U2728" s="63"/>
      <c r="V2728" s="63"/>
      <c r="W2728" s="63"/>
      <c r="X2728" s="63"/>
      <c r="Y2728" s="63"/>
      <c r="Z2728" s="63"/>
      <c r="AA2728" s="63"/>
      <c r="AB2728" s="63"/>
      <c r="AC2728" s="63"/>
      <c r="AD2728" s="63"/>
      <c r="AE2728" s="63"/>
      <c r="AF2728" s="63"/>
      <c r="AG2728" s="63"/>
      <c r="AH2728" s="63"/>
      <c r="AI2728" s="63"/>
      <c r="AJ2728" s="63"/>
      <c r="AK2728" s="63"/>
      <c r="AL2728" s="63"/>
      <c r="AM2728" s="63"/>
      <c r="AN2728" s="63"/>
      <c r="AO2728" s="63"/>
      <c r="AP2728" s="63"/>
      <c r="AQ2728" s="63"/>
      <c r="AR2728" s="63"/>
      <c r="AS2728" s="63"/>
      <c r="AT2728" s="63"/>
      <c r="AU2728" s="63"/>
      <c r="AV2728" s="63"/>
      <c r="AW2728" s="63"/>
      <c r="AX2728" s="63"/>
      <c r="AY2728" s="63"/>
      <c r="AZ2728" s="63"/>
      <c r="BA2728" s="63"/>
      <c r="BB2728" s="63"/>
      <c r="BC2728" s="63"/>
      <c r="BD2728" s="63"/>
      <c r="BE2728" s="63"/>
      <c r="BF2728" s="63"/>
      <c r="BG2728" s="63"/>
      <c r="BH2728" s="63"/>
      <c r="BI2728" s="63"/>
      <c r="BJ2728" s="63"/>
      <c r="BK2728" s="63"/>
      <c r="BL2728" s="63"/>
      <c r="BM2728" s="63"/>
      <c r="BN2728" s="63"/>
      <c r="BO2728" s="63"/>
      <c r="BP2728" s="63"/>
      <c r="BQ2728" s="63"/>
      <c r="BR2728" s="63"/>
      <c r="BS2728" s="63"/>
      <c r="BT2728" s="63"/>
      <c r="BU2728" s="63"/>
      <c r="BV2728" s="63"/>
      <c r="BW2728" s="63"/>
      <c r="BX2728" s="63"/>
      <c r="BY2728" s="63"/>
      <c r="BZ2728" s="63"/>
      <c r="CA2728" s="63"/>
      <c r="CB2728" s="63"/>
      <c r="CC2728" s="63"/>
      <c r="CD2728" s="63"/>
      <c r="CE2728" s="63"/>
      <c r="CF2728" s="63"/>
      <c r="CG2728" s="63"/>
      <c r="CH2728" s="63"/>
      <c r="CI2728" s="63"/>
      <c r="CJ2728" s="63"/>
      <c r="CK2728" s="63"/>
      <c r="CL2728" s="63"/>
      <c r="CM2728" s="63"/>
      <c r="CN2728" s="63"/>
      <c r="CO2728" s="63"/>
      <c r="CP2728" s="63"/>
      <c r="CR2728" s="227"/>
      <c r="CS2728" s="74"/>
    </row>
    <row r="2729" spans="1:97" s="72" customFormat="1" ht="75.75" customHeight="1">
      <c r="A2729" s="63"/>
      <c r="B2729" s="63"/>
      <c r="C2729" s="63"/>
      <c r="D2729" s="63"/>
      <c r="E2729" s="63"/>
      <c r="F2729" s="63"/>
      <c r="G2729" s="63"/>
      <c r="H2729" s="63"/>
      <c r="I2729" s="63"/>
      <c r="J2729" s="63"/>
      <c r="K2729" s="63"/>
      <c r="L2729" s="63"/>
      <c r="M2729" s="63"/>
      <c r="N2729" s="63"/>
      <c r="O2729" s="63"/>
      <c r="P2729" s="63"/>
      <c r="Q2729" s="63"/>
      <c r="R2729" s="63"/>
      <c r="S2729" s="63"/>
      <c r="T2729" s="63"/>
      <c r="U2729" s="63"/>
      <c r="V2729" s="63"/>
      <c r="W2729" s="63"/>
      <c r="X2729" s="63"/>
      <c r="Y2729" s="63"/>
      <c r="Z2729" s="63"/>
      <c r="AA2729" s="63"/>
      <c r="AB2729" s="63"/>
      <c r="AC2729" s="63"/>
      <c r="AD2729" s="63"/>
      <c r="AE2729" s="63"/>
      <c r="AF2729" s="63"/>
      <c r="AG2729" s="63"/>
      <c r="AH2729" s="63"/>
      <c r="AI2729" s="63"/>
      <c r="AJ2729" s="63"/>
      <c r="AK2729" s="63"/>
      <c r="AL2729" s="63"/>
      <c r="AM2729" s="63"/>
      <c r="AN2729" s="63"/>
      <c r="AO2729" s="63"/>
      <c r="AP2729" s="63"/>
      <c r="AQ2729" s="63"/>
      <c r="AR2729" s="63"/>
      <c r="AS2729" s="63"/>
      <c r="AT2729" s="63"/>
      <c r="AU2729" s="63"/>
      <c r="AV2729" s="63"/>
      <c r="AW2729" s="63"/>
      <c r="AX2729" s="63"/>
      <c r="AY2729" s="63"/>
      <c r="AZ2729" s="63"/>
      <c r="BA2729" s="63"/>
      <c r="BB2729" s="63"/>
      <c r="BC2729" s="63"/>
      <c r="BD2729" s="63"/>
      <c r="BE2729" s="63"/>
      <c r="BF2729" s="63"/>
      <c r="BG2729" s="63"/>
      <c r="BH2729" s="63"/>
      <c r="BI2729" s="63"/>
      <c r="BJ2729" s="63"/>
      <c r="BK2729" s="63"/>
      <c r="BL2729" s="63"/>
      <c r="BM2729" s="63"/>
      <c r="BN2729" s="63"/>
      <c r="BO2729" s="63"/>
      <c r="BP2729" s="63"/>
      <c r="BQ2729" s="63"/>
      <c r="BR2729" s="63"/>
      <c r="BS2729" s="63"/>
      <c r="BT2729" s="63"/>
      <c r="BU2729" s="63"/>
      <c r="BV2729" s="63"/>
      <c r="BW2729" s="63"/>
      <c r="BX2729" s="63"/>
      <c r="BY2729" s="63"/>
      <c r="BZ2729" s="63"/>
      <c r="CA2729" s="63"/>
      <c r="CB2729" s="63"/>
      <c r="CC2729" s="63"/>
      <c r="CD2729" s="63"/>
      <c r="CE2729" s="63"/>
      <c r="CF2729" s="63"/>
      <c r="CG2729" s="63"/>
      <c r="CH2729" s="63"/>
      <c r="CI2729" s="63"/>
      <c r="CJ2729" s="63"/>
      <c r="CK2729" s="63"/>
      <c r="CL2729" s="63"/>
      <c r="CM2729" s="63"/>
      <c r="CN2729" s="63"/>
      <c r="CO2729" s="63"/>
      <c r="CP2729" s="63"/>
      <c r="CR2729" s="227"/>
      <c r="CS2729" s="74"/>
    </row>
    <row r="2730" spans="1:97" s="72" customFormat="1" ht="75.75" customHeight="1">
      <c r="A2730" s="63"/>
      <c r="B2730" s="63"/>
      <c r="C2730" s="63"/>
      <c r="D2730" s="63"/>
      <c r="E2730" s="63"/>
      <c r="F2730" s="63"/>
      <c r="G2730" s="63"/>
      <c r="H2730" s="63"/>
      <c r="I2730" s="63"/>
      <c r="J2730" s="63"/>
      <c r="K2730" s="63"/>
      <c r="L2730" s="63"/>
      <c r="M2730" s="63"/>
      <c r="N2730" s="63"/>
      <c r="O2730" s="63"/>
      <c r="P2730" s="63"/>
      <c r="Q2730" s="63"/>
      <c r="R2730" s="63"/>
      <c r="S2730" s="63"/>
      <c r="T2730" s="63"/>
      <c r="U2730" s="63"/>
      <c r="V2730" s="63"/>
      <c r="W2730" s="63"/>
      <c r="X2730" s="63"/>
      <c r="Y2730" s="63"/>
      <c r="Z2730" s="63"/>
      <c r="AA2730" s="63"/>
      <c r="AB2730" s="63"/>
      <c r="AC2730" s="63"/>
      <c r="AD2730" s="63"/>
      <c r="AE2730" s="63"/>
      <c r="AF2730" s="63"/>
      <c r="AG2730" s="63"/>
      <c r="AH2730" s="63"/>
      <c r="AI2730" s="63"/>
      <c r="AJ2730" s="63"/>
      <c r="AK2730" s="63"/>
      <c r="AL2730" s="63"/>
      <c r="AM2730" s="63"/>
      <c r="AN2730" s="63"/>
      <c r="AO2730" s="63"/>
      <c r="AP2730" s="63"/>
      <c r="AQ2730" s="63"/>
      <c r="AR2730" s="63"/>
      <c r="AS2730" s="63"/>
      <c r="AT2730" s="63"/>
      <c r="AU2730" s="63"/>
      <c r="AV2730" s="63"/>
      <c r="AW2730" s="63"/>
      <c r="AX2730" s="63"/>
      <c r="AY2730" s="63"/>
      <c r="AZ2730" s="63"/>
      <c r="BA2730" s="63"/>
      <c r="BB2730" s="63"/>
      <c r="BC2730" s="63"/>
      <c r="BD2730" s="63"/>
      <c r="BE2730" s="63"/>
      <c r="BF2730" s="63"/>
      <c r="BG2730" s="63"/>
      <c r="BH2730" s="63"/>
      <c r="BI2730" s="63"/>
      <c r="BJ2730" s="63"/>
      <c r="BK2730" s="63"/>
      <c r="BL2730" s="63"/>
      <c r="BM2730" s="63"/>
      <c r="BN2730" s="63"/>
      <c r="BO2730" s="63"/>
      <c r="BP2730" s="63"/>
      <c r="BQ2730" s="63"/>
      <c r="BR2730" s="63"/>
      <c r="BS2730" s="63"/>
      <c r="BT2730" s="63"/>
      <c r="BU2730" s="63"/>
      <c r="BV2730" s="63"/>
      <c r="BW2730" s="63"/>
      <c r="BX2730" s="63"/>
      <c r="BY2730" s="63"/>
      <c r="BZ2730" s="63"/>
      <c r="CA2730" s="63"/>
      <c r="CB2730" s="63"/>
      <c r="CC2730" s="63"/>
      <c r="CD2730" s="63"/>
      <c r="CE2730" s="63"/>
      <c r="CF2730" s="63"/>
      <c r="CG2730" s="63"/>
      <c r="CH2730" s="63"/>
      <c r="CI2730" s="63"/>
      <c r="CJ2730" s="63"/>
      <c r="CK2730" s="63"/>
      <c r="CL2730" s="63"/>
      <c r="CM2730" s="63"/>
      <c r="CN2730" s="63"/>
      <c r="CO2730" s="63"/>
      <c r="CP2730" s="63"/>
      <c r="CR2730" s="227"/>
      <c r="CS2730" s="74"/>
    </row>
    <row r="2731" spans="1:97" s="72" customFormat="1" ht="75.75" customHeight="1">
      <c r="A2731" s="63"/>
      <c r="B2731" s="63"/>
      <c r="C2731" s="63"/>
      <c r="D2731" s="63"/>
      <c r="E2731" s="63"/>
      <c r="F2731" s="63"/>
      <c r="G2731" s="63"/>
      <c r="H2731" s="63"/>
      <c r="I2731" s="63"/>
      <c r="J2731" s="63"/>
      <c r="K2731" s="63"/>
      <c r="L2731" s="63"/>
      <c r="M2731" s="63"/>
      <c r="N2731" s="63"/>
      <c r="O2731" s="63"/>
      <c r="P2731" s="63"/>
      <c r="Q2731" s="63"/>
      <c r="R2731" s="63"/>
      <c r="S2731" s="63"/>
      <c r="T2731" s="63"/>
      <c r="U2731" s="63"/>
      <c r="V2731" s="63"/>
      <c r="W2731" s="63"/>
      <c r="X2731" s="63"/>
      <c r="Y2731" s="63"/>
      <c r="Z2731" s="63"/>
      <c r="AA2731" s="63"/>
      <c r="AB2731" s="63"/>
      <c r="AC2731" s="63"/>
      <c r="AD2731" s="63"/>
      <c r="AE2731" s="63"/>
      <c r="AF2731" s="63"/>
      <c r="AG2731" s="63"/>
      <c r="AH2731" s="63"/>
      <c r="AI2731" s="63"/>
      <c r="AJ2731" s="63"/>
      <c r="AK2731" s="63"/>
      <c r="AL2731" s="63"/>
      <c r="AM2731" s="63"/>
      <c r="AN2731" s="63"/>
      <c r="AO2731" s="63"/>
      <c r="AP2731" s="63"/>
      <c r="AQ2731" s="63"/>
      <c r="AR2731" s="63"/>
      <c r="AS2731" s="63"/>
      <c r="AT2731" s="63"/>
      <c r="AU2731" s="63"/>
      <c r="AV2731" s="63"/>
      <c r="AW2731" s="63"/>
      <c r="AX2731" s="63"/>
      <c r="AY2731" s="63"/>
      <c r="AZ2731" s="63"/>
      <c r="BA2731" s="63"/>
      <c r="BB2731" s="63"/>
      <c r="BC2731" s="63"/>
      <c r="BD2731" s="63"/>
      <c r="BE2731" s="63"/>
      <c r="BF2731" s="63"/>
      <c r="BG2731" s="63"/>
      <c r="BH2731" s="63"/>
      <c r="BI2731" s="63"/>
      <c r="BJ2731" s="63"/>
      <c r="BK2731" s="63"/>
      <c r="BL2731" s="63"/>
      <c r="BM2731" s="63"/>
      <c r="BN2731" s="63"/>
      <c r="BO2731" s="63"/>
      <c r="BP2731" s="63"/>
      <c r="BQ2731" s="63"/>
      <c r="BR2731" s="63"/>
      <c r="BS2731" s="63"/>
      <c r="BT2731" s="63"/>
      <c r="BU2731" s="63"/>
      <c r="BV2731" s="63"/>
      <c r="BW2731" s="63"/>
      <c r="BX2731" s="63"/>
      <c r="BY2731" s="63"/>
      <c r="BZ2731" s="63"/>
      <c r="CA2731" s="63"/>
      <c r="CB2731" s="63"/>
      <c r="CC2731" s="63"/>
      <c r="CD2731" s="63"/>
      <c r="CE2731" s="63"/>
      <c r="CF2731" s="63"/>
      <c r="CG2731" s="63"/>
      <c r="CH2731" s="63"/>
      <c r="CI2731" s="63"/>
      <c r="CJ2731" s="63"/>
      <c r="CK2731" s="63"/>
      <c r="CL2731" s="63"/>
      <c r="CM2731" s="63"/>
      <c r="CN2731" s="63"/>
      <c r="CO2731" s="63"/>
      <c r="CP2731" s="63"/>
      <c r="CR2731" s="227"/>
      <c r="CS2731" s="74"/>
    </row>
    <row r="2732" spans="1:97" s="72" customFormat="1" ht="75.75" customHeight="1">
      <c r="A2732" s="63"/>
      <c r="B2732" s="63"/>
      <c r="C2732" s="63"/>
      <c r="D2732" s="63"/>
      <c r="E2732" s="63"/>
      <c r="F2732" s="63"/>
      <c r="G2732" s="63"/>
      <c r="H2732" s="63"/>
      <c r="I2732" s="63"/>
      <c r="J2732" s="63"/>
      <c r="K2732" s="63"/>
      <c r="L2732" s="63"/>
      <c r="M2732" s="63"/>
      <c r="N2732" s="63"/>
      <c r="O2732" s="63"/>
      <c r="P2732" s="63"/>
      <c r="Q2732" s="63"/>
      <c r="R2732" s="63"/>
      <c r="S2732" s="63"/>
      <c r="T2732" s="63"/>
      <c r="U2732" s="63"/>
      <c r="V2732" s="63"/>
      <c r="W2732" s="63"/>
      <c r="X2732" s="63"/>
      <c r="Y2732" s="63"/>
      <c r="Z2732" s="63"/>
      <c r="AA2732" s="63"/>
      <c r="AB2732" s="63"/>
      <c r="AC2732" s="63"/>
      <c r="AD2732" s="63"/>
      <c r="AE2732" s="63"/>
      <c r="AF2732" s="63"/>
      <c r="AG2732" s="63"/>
      <c r="AH2732" s="63"/>
      <c r="AI2732" s="63"/>
      <c r="AJ2732" s="63"/>
      <c r="AK2732" s="63"/>
      <c r="AL2732" s="63"/>
      <c r="AM2732" s="63"/>
      <c r="AN2732" s="63"/>
      <c r="AO2732" s="63"/>
      <c r="AP2732" s="63"/>
      <c r="AQ2732" s="63"/>
      <c r="AR2732" s="63"/>
      <c r="AS2732" s="63"/>
      <c r="AT2732" s="63"/>
      <c r="AU2732" s="63"/>
      <c r="AV2732" s="63"/>
      <c r="AW2732" s="63"/>
      <c r="AX2732" s="63"/>
      <c r="AY2732" s="63"/>
      <c r="AZ2732" s="63"/>
      <c r="BA2732" s="63"/>
      <c r="BB2732" s="63"/>
      <c r="BC2732" s="63"/>
      <c r="BD2732" s="63"/>
      <c r="BE2732" s="63"/>
      <c r="BF2732" s="63"/>
      <c r="BG2732" s="63"/>
      <c r="BH2732" s="63"/>
      <c r="BI2732" s="63"/>
      <c r="BJ2732" s="63"/>
      <c r="BK2732" s="63"/>
      <c r="BL2732" s="63"/>
      <c r="BM2732" s="63"/>
      <c r="BN2732" s="63"/>
      <c r="BO2732" s="63"/>
      <c r="BP2732" s="63"/>
      <c r="BQ2732" s="63"/>
      <c r="BR2732" s="63"/>
      <c r="BS2732" s="63"/>
      <c r="BT2732" s="63"/>
      <c r="BU2732" s="63"/>
      <c r="BV2732" s="63"/>
      <c r="BW2732" s="63"/>
      <c r="BX2732" s="63"/>
      <c r="BY2732" s="63"/>
      <c r="BZ2732" s="63"/>
      <c r="CA2732" s="63"/>
      <c r="CB2732" s="63"/>
      <c r="CC2732" s="63"/>
      <c r="CD2732" s="63"/>
      <c r="CE2732" s="63"/>
      <c r="CF2732" s="63"/>
      <c r="CG2732" s="63"/>
      <c r="CH2732" s="63"/>
      <c r="CI2732" s="63"/>
      <c r="CJ2732" s="63"/>
      <c r="CK2732" s="63"/>
      <c r="CL2732" s="63"/>
      <c r="CM2732" s="63"/>
      <c r="CN2732" s="63"/>
      <c r="CO2732" s="63"/>
      <c r="CP2732" s="63"/>
      <c r="CR2732" s="227"/>
      <c r="CS2732" s="74"/>
    </row>
    <row r="2733" spans="1:97" s="72" customFormat="1" ht="75.75" customHeight="1">
      <c r="A2733" s="63"/>
      <c r="B2733" s="63"/>
      <c r="C2733" s="63"/>
      <c r="D2733" s="63"/>
      <c r="E2733" s="63"/>
      <c r="F2733" s="63"/>
      <c r="G2733" s="63"/>
      <c r="H2733" s="63"/>
      <c r="I2733" s="63"/>
      <c r="J2733" s="63"/>
      <c r="K2733" s="63"/>
      <c r="L2733" s="63"/>
      <c r="M2733" s="63"/>
      <c r="N2733" s="63"/>
      <c r="O2733" s="63"/>
      <c r="P2733" s="63"/>
      <c r="Q2733" s="63"/>
      <c r="R2733" s="63"/>
      <c r="S2733" s="63"/>
      <c r="T2733" s="63"/>
      <c r="U2733" s="63"/>
      <c r="V2733" s="63"/>
      <c r="W2733" s="63"/>
      <c r="X2733" s="63"/>
      <c r="Y2733" s="63"/>
      <c r="Z2733" s="63"/>
      <c r="AA2733" s="63"/>
      <c r="AB2733" s="63"/>
      <c r="AC2733" s="63"/>
      <c r="AD2733" s="63"/>
      <c r="AE2733" s="63"/>
      <c r="AF2733" s="63"/>
      <c r="AG2733" s="63"/>
      <c r="AH2733" s="63"/>
      <c r="AI2733" s="63"/>
      <c r="AJ2733" s="63"/>
      <c r="AK2733" s="63"/>
      <c r="AL2733" s="63"/>
      <c r="AM2733" s="63"/>
      <c r="AN2733" s="63"/>
      <c r="AO2733" s="63"/>
      <c r="AP2733" s="63"/>
      <c r="AQ2733" s="63"/>
      <c r="AR2733" s="63"/>
      <c r="AS2733" s="63"/>
      <c r="AT2733" s="63"/>
      <c r="AU2733" s="63"/>
      <c r="AV2733" s="63"/>
      <c r="AW2733" s="63"/>
      <c r="AX2733" s="63"/>
      <c r="AY2733" s="63"/>
      <c r="AZ2733" s="63"/>
      <c r="BA2733" s="63"/>
      <c r="BB2733" s="63"/>
      <c r="BC2733" s="63"/>
      <c r="BD2733" s="63"/>
      <c r="BE2733" s="63"/>
      <c r="BF2733" s="63"/>
      <c r="BG2733" s="63"/>
      <c r="BH2733" s="63"/>
      <c r="BI2733" s="63"/>
      <c r="BJ2733" s="63"/>
      <c r="BK2733" s="63"/>
      <c r="BL2733" s="63"/>
      <c r="BM2733" s="63"/>
      <c r="BN2733" s="63"/>
      <c r="BO2733" s="63"/>
      <c r="BP2733" s="63"/>
      <c r="BQ2733" s="63"/>
      <c r="BR2733" s="63"/>
      <c r="BS2733" s="63"/>
      <c r="BT2733" s="63"/>
      <c r="BU2733" s="63"/>
      <c r="BV2733" s="63"/>
      <c r="BW2733" s="63"/>
      <c r="BX2733" s="63"/>
      <c r="BY2733" s="63"/>
      <c r="BZ2733" s="63"/>
      <c r="CA2733" s="63"/>
      <c r="CB2733" s="63"/>
      <c r="CC2733" s="63"/>
      <c r="CD2733" s="63"/>
      <c r="CE2733" s="63"/>
      <c r="CF2733" s="63"/>
      <c r="CG2733" s="63"/>
      <c r="CH2733" s="63"/>
      <c r="CI2733" s="63"/>
      <c r="CJ2733" s="63"/>
      <c r="CK2733" s="63"/>
      <c r="CL2733" s="63"/>
      <c r="CM2733" s="63"/>
      <c r="CN2733" s="63"/>
      <c r="CO2733" s="63"/>
      <c r="CP2733" s="63"/>
      <c r="CR2733" s="227"/>
      <c r="CS2733" s="74"/>
    </row>
    <row r="2734" spans="1:97" s="72" customFormat="1" ht="75.75" customHeight="1">
      <c r="A2734" s="63"/>
      <c r="B2734" s="63"/>
      <c r="C2734" s="63"/>
      <c r="D2734" s="63"/>
      <c r="E2734" s="63"/>
      <c r="F2734" s="63"/>
      <c r="G2734" s="63"/>
      <c r="H2734" s="63"/>
      <c r="I2734" s="63"/>
      <c r="J2734" s="63"/>
      <c r="K2734" s="63"/>
      <c r="L2734" s="63"/>
      <c r="M2734" s="63"/>
      <c r="N2734" s="63"/>
      <c r="O2734" s="63"/>
      <c r="P2734" s="63"/>
      <c r="Q2734" s="63"/>
      <c r="R2734" s="63"/>
      <c r="S2734" s="63"/>
      <c r="T2734" s="63"/>
      <c r="U2734" s="63"/>
      <c r="V2734" s="63"/>
      <c r="W2734" s="63"/>
      <c r="X2734" s="63"/>
      <c r="Y2734" s="63"/>
      <c r="Z2734" s="63"/>
      <c r="AA2734" s="63"/>
      <c r="AB2734" s="63"/>
      <c r="AC2734" s="63"/>
      <c r="AD2734" s="63"/>
      <c r="AE2734" s="63"/>
      <c r="AF2734" s="63"/>
      <c r="AG2734" s="63"/>
      <c r="AH2734" s="63"/>
      <c r="AI2734" s="63"/>
      <c r="AJ2734" s="63"/>
      <c r="AK2734" s="63"/>
      <c r="AL2734" s="63"/>
      <c r="AM2734" s="63"/>
      <c r="AN2734" s="63"/>
      <c r="AO2734" s="63"/>
      <c r="AP2734" s="63"/>
      <c r="AQ2734" s="63"/>
      <c r="AR2734" s="63"/>
      <c r="AS2734" s="63"/>
      <c r="AT2734" s="63"/>
      <c r="AU2734" s="63"/>
      <c r="AV2734" s="63"/>
      <c r="AW2734" s="63"/>
      <c r="AX2734" s="63"/>
      <c r="AY2734" s="63"/>
      <c r="AZ2734" s="63"/>
      <c r="BA2734" s="63"/>
      <c r="BB2734" s="63"/>
      <c r="BC2734" s="63"/>
      <c r="BD2734" s="63"/>
      <c r="BE2734" s="63"/>
      <c r="BF2734" s="63"/>
      <c r="BG2734" s="63"/>
      <c r="BH2734" s="63"/>
      <c r="BI2734" s="63"/>
      <c r="BJ2734" s="63"/>
      <c r="BK2734" s="63"/>
      <c r="BL2734" s="63"/>
      <c r="BM2734" s="63"/>
      <c r="BN2734" s="63"/>
      <c r="BO2734" s="63"/>
      <c r="BP2734" s="63"/>
      <c r="BQ2734" s="63"/>
      <c r="BR2734" s="63"/>
      <c r="BS2734" s="63"/>
      <c r="BT2734" s="63"/>
      <c r="BU2734" s="63"/>
      <c r="BV2734" s="63"/>
      <c r="BW2734" s="63"/>
      <c r="BX2734" s="63"/>
      <c r="BY2734" s="63"/>
      <c r="BZ2734" s="63"/>
      <c r="CA2734" s="63"/>
      <c r="CB2734" s="63"/>
      <c r="CC2734" s="63"/>
      <c r="CD2734" s="63"/>
      <c r="CE2734" s="63"/>
      <c r="CF2734" s="63"/>
      <c r="CG2734" s="63"/>
      <c r="CH2734" s="63"/>
      <c r="CI2734" s="63"/>
      <c r="CJ2734" s="63"/>
      <c r="CK2734" s="63"/>
      <c r="CL2734" s="63"/>
      <c r="CM2734" s="63"/>
      <c r="CN2734" s="63"/>
      <c r="CO2734" s="63"/>
      <c r="CP2734" s="63"/>
      <c r="CR2734" s="227"/>
      <c r="CS2734" s="74"/>
    </row>
    <row r="2735" spans="1:97" s="72" customFormat="1" ht="75.75" customHeight="1">
      <c r="A2735" s="63"/>
      <c r="B2735" s="63"/>
      <c r="C2735" s="63"/>
      <c r="D2735" s="63"/>
      <c r="E2735" s="63"/>
      <c r="F2735" s="63"/>
      <c r="G2735" s="63"/>
      <c r="H2735" s="63"/>
      <c r="I2735" s="63"/>
      <c r="J2735" s="63"/>
      <c r="K2735" s="63"/>
      <c r="L2735" s="63"/>
      <c r="M2735" s="63"/>
      <c r="N2735" s="63"/>
      <c r="O2735" s="63"/>
      <c r="P2735" s="63"/>
      <c r="Q2735" s="63"/>
      <c r="R2735" s="63"/>
      <c r="S2735" s="63"/>
      <c r="T2735" s="63"/>
      <c r="U2735" s="63"/>
      <c r="V2735" s="63"/>
      <c r="W2735" s="63"/>
      <c r="X2735" s="63"/>
      <c r="Y2735" s="63"/>
      <c r="Z2735" s="63"/>
      <c r="AA2735" s="63"/>
      <c r="AB2735" s="63"/>
      <c r="AC2735" s="63"/>
      <c r="AD2735" s="63"/>
      <c r="AE2735" s="63"/>
      <c r="AF2735" s="63"/>
      <c r="AG2735" s="63"/>
      <c r="AH2735" s="63"/>
      <c r="AI2735" s="63"/>
      <c r="AJ2735" s="63"/>
      <c r="AK2735" s="63"/>
      <c r="AL2735" s="63"/>
      <c r="AM2735" s="63"/>
      <c r="AN2735" s="63"/>
      <c r="AO2735" s="63"/>
      <c r="AP2735" s="63"/>
      <c r="AQ2735" s="63"/>
      <c r="AR2735" s="63"/>
      <c r="AS2735" s="63"/>
      <c r="AT2735" s="63"/>
      <c r="AU2735" s="63"/>
      <c r="AV2735" s="63"/>
      <c r="AW2735" s="63"/>
      <c r="AX2735" s="63"/>
      <c r="AY2735" s="63"/>
      <c r="AZ2735" s="63"/>
      <c r="BA2735" s="63"/>
      <c r="BB2735" s="63"/>
      <c r="BC2735" s="63"/>
      <c r="BD2735" s="63"/>
      <c r="BE2735" s="63"/>
      <c r="BF2735" s="63"/>
      <c r="BG2735" s="63"/>
      <c r="BH2735" s="63"/>
      <c r="BI2735" s="63"/>
      <c r="BJ2735" s="63"/>
      <c r="BK2735" s="63"/>
      <c r="BL2735" s="63"/>
      <c r="BM2735" s="63"/>
      <c r="BN2735" s="63"/>
      <c r="BO2735" s="63"/>
      <c r="BP2735" s="63"/>
      <c r="BQ2735" s="63"/>
      <c r="BR2735" s="63"/>
      <c r="BS2735" s="63"/>
      <c r="BT2735" s="63"/>
      <c r="BU2735" s="63"/>
      <c r="BV2735" s="63"/>
      <c r="BW2735" s="63"/>
      <c r="BX2735" s="63"/>
      <c r="BY2735" s="63"/>
      <c r="BZ2735" s="63"/>
      <c r="CA2735" s="63"/>
      <c r="CB2735" s="63"/>
      <c r="CC2735" s="63"/>
      <c r="CD2735" s="63"/>
      <c r="CE2735" s="63"/>
      <c r="CF2735" s="63"/>
      <c r="CG2735" s="63"/>
      <c r="CH2735" s="63"/>
      <c r="CI2735" s="63"/>
      <c r="CJ2735" s="63"/>
      <c r="CK2735" s="63"/>
      <c r="CL2735" s="63"/>
      <c r="CM2735" s="63"/>
      <c r="CN2735" s="63"/>
      <c r="CO2735" s="63"/>
      <c r="CP2735" s="63"/>
      <c r="CR2735" s="227"/>
      <c r="CS2735" s="74"/>
    </row>
    <row r="2736" spans="1:97" s="72" customFormat="1" ht="75.75" customHeight="1">
      <c r="A2736" s="63"/>
      <c r="B2736" s="63"/>
      <c r="C2736" s="63"/>
      <c r="D2736" s="63"/>
      <c r="E2736" s="63"/>
      <c r="F2736" s="63"/>
      <c r="G2736" s="63"/>
      <c r="H2736" s="63"/>
      <c r="I2736" s="63"/>
      <c r="J2736" s="63"/>
      <c r="K2736" s="63"/>
      <c r="L2736" s="63"/>
      <c r="M2736" s="63"/>
      <c r="N2736" s="63"/>
      <c r="O2736" s="63"/>
      <c r="P2736" s="63"/>
      <c r="Q2736" s="63"/>
      <c r="R2736" s="63"/>
      <c r="S2736" s="63"/>
      <c r="T2736" s="63"/>
      <c r="U2736" s="63"/>
      <c r="V2736" s="63"/>
      <c r="W2736" s="63"/>
      <c r="X2736" s="63"/>
      <c r="Y2736" s="63"/>
      <c r="Z2736" s="63"/>
      <c r="AA2736" s="63"/>
      <c r="AB2736" s="63"/>
      <c r="AC2736" s="63"/>
      <c r="AD2736" s="63"/>
      <c r="AE2736" s="63"/>
      <c r="AF2736" s="63"/>
      <c r="AG2736" s="63"/>
      <c r="AH2736" s="63"/>
      <c r="AI2736" s="63"/>
      <c r="AJ2736" s="63"/>
      <c r="AK2736" s="63"/>
      <c r="AL2736" s="63"/>
      <c r="AM2736" s="63"/>
      <c r="AN2736" s="63"/>
      <c r="AO2736" s="63"/>
      <c r="AP2736" s="63"/>
      <c r="AQ2736" s="63"/>
      <c r="AR2736" s="63"/>
      <c r="AS2736" s="63"/>
      <c r="AT2736" s="63"/>
      <c r="AU2736" s="63"/>
      <c r="AV2736" s="63"/>
      <c r="AW2736" s="63"/>
      <c r="AX2736" s="63"/>
      <c r="AY2736" s="63"/>
      <c r="AZ2736" s="63"/>
      <c r="BA2736" s="63"/>
      <c r="BB2736" s="63"/>
      <c r="BC2736" s="63"/>
      <c r="BD2736" s="63"/>
      <c r="BE2736" s="63"/>
      <c r="BF2736" s="63"/>
      <c r="BG2736" s="63"/>
      <c r="BH2736" s="63"/>
      <c r="BI2736" s="63"/>
      <c r="BJ2736" s="63"/>
      <c r="BK2736" s="63"/>
      <c r="BL2736" s="63"/>
      <c r="BM2736" s="63"/>
      <c r="BN2736" s="63"/>
      <c r="BO2736" s="63"/>
      <c r="BP2736" s="63"/>
      <c r="BQ2736" s="63"/>
      <c r="BR2736" s="63"/>
      <c r="BS2736" s="63"/>
      <c r="BT2736" s="63"/>
      <c r="BU2736" s="63"/>
      <c r="BV2736" s="63"/>
      <c r="BW2736" s="63"/>
      <c r="BX2736" s="63"/>
      <c r="BY2736" s="63"/>
      <c r="BZ2736" s="63"/>
      <c r="CA2736" s="63"/>
      <c r="CB2736" s="63"/>
      <c r="CC2736" s="63"/>
      <c r="CD2736" s="63"/>
      <c r="CE2736" s="63"/>
      <c r="CF2736" s="63"/>
      <c r="CG2736" s="63"/>
      <c r="CH2736" s="63"/>
      <c r="CI2736" s="63"/>
      <c r="CJ2736" s="63"/>
      <c r="CK2736" s="63"/>
      <c r="CL2736" s="63"/>
      <c r="CM2736" s="63"/>
      <c r="CN2736" s="63"/>
      <c r="CO2736" s="63"/>
      <c r="CP2736" s="63"/>
      <c r="CR2736" s="227"/>
      <c r="CS2736" s="74"/>
    </row>
    <row r="2737" spans="1:97" s="72" customFormat="1" ht="75.75" customHeight="1">
      <c r="A2737" s="63"/>
      <c r="B2737" s="63"/>
      <c r="C2737" s="63"/>
      <c r="D2737" s="63"/>
      <c r="E2737" s="63"/>
      <c r="F2737" s="63"/>
      <c r="G2737" s="63"/>
      <c r="H2737" s="63"/>
      <c r="I2737" s="63"/>
      <c r="J2737" s="63"/>
      <c r="K2737" s="63"/>
      <c r="L2737" s="63"/>
      <c r="M2737" s="63"/>
      <c r="N2737" s="63"/>
      <c r="O2737" s="63"/>
      <c r="P2737" s="63"/>
      <c r="Q2737" s="63"/>
      <c r="R2737" s="63"/>
      <c r="S2737" s="63"/>
      <c r="T2737" s="63"/>
      <c r="U2737" s="63"/>
      <c r="V2737" s="63"/>
      <c r="W2737" s="63"/>
      <c r="X2737" s="63"/>
      <c r="Y2737" s="63"/>
      <c r="Z2737" s="63"/>
      <c r="AA2737" s="63"/>
      <c r="AB2737" s="63"/>
      <c r="AC2737" s="63"/>
      <c r="AD2737" s="63"/>
      <c r="AE2737" s="63"/>
      <c r="AF2737" s="63"/>
      <c r="AG2737" s="63"/>
      <c r="AH2737" s="63"/>
      <c r="AI2737" s="63"/>
      <c r="AJ2737" s="63"/>
      <c r="AK2737" s="63"/>
      <c r="AL2737" s="63"/>
      <c r="AM2737" s="63"/>
      <c r="AN2737" s="63"/>
      <c r="AO2737" s="63"/>
      <c r="AP2737" s="63"/>
      <c r="AQ2737" s="63"/>
      <c r="AR2737" s="63"/>
      <c r="AS2737" s="63"/>
      <c r="AT2737" s="63"/>
      <c r="AU2737" s="63"/>
      <c r="AV2737" s="63"/>
      <c r="AW2737" s="63"/>
      <c r="AX2737" s="63"/>
      <c r="AY2737" s="63"/>
      <c r="AZ2737" s="63"/>
      <c r="BA2737" s="63"/>
      <c r="BB2737" s="63"/>
      <c r="BC2737" s="63"/>
      <c r="BD2737" s="63"/>
      <c r="BE2737" s="63"/>
      <c r="BF2737" s="63"/>
      <c r="BG2737" s="63"/>
      <c r="BH2737" s="63"/>
      <c r="BI2737" s="63"/>
      <c r="BJ2737" s="63"/>
      <c r="BK2737" s="63"/>
      <c r="BL2737" s="63"/>
      <c r="BM2737" s="63"/>
      <c r="BN2737" s="63"/>
      <c r="BO2737" s="63"/>
      <c r="BP2737" s="63"/>
      <c r="BQ2737" s="63"/>
      <c r="BR2737" s="63"/>
      <c r="BS2737" s="63"/>
      <c r="BT2737" s="63"/>
      <c r="BU2737" s="63"/>
      <c r="BV2737" s="63"/>
      <c r="BW2737" s="63"/>
      <c r="BX2737" s="63"/>
      <c r="BY2737" s="63"/>
      <c r="BZ2737" s="63"/>
      <c r="CA2737" s="63"/>
      <c r="CB2737" s="63"/>
      <c r="CC2737" s="63"/>
      <c r="CD2737" s="63"/>
      <c r="CE2737" s="63"/>
      <c r="CF2737" s="63"/>
      <c r="CG2737" s="63"/>
      <c r="CH2737" s="63"/>
      <c r="CI2737" s="63"/>
      <c r="CJ2737" s="63"/>
      <c r="CK2737" s="63"/>
      <c r="CL2737" s="63"/>
      <c r="CM2737" s="63"/>
      <c r="CN2737" s="63"/>
      <c r="CO2737" s="63"/>
      <c r="CP2737" s="63"/>
      <c r="CR2737" s="227"/>
      <c r="CS2737" s="74"/>
    </row>
    <row r="2738" spans="1:97" s="72" customFormat="1" ht="75.75" customHeight="1">
      <c r="A2738" s="63"/>
      <c r="B2738" s="63"/>
      <c r="C2738" s="63"/>
      <c r="D2738" s="63"/>
      <c r="E2738" s="63"/>
      <c r="F2738" s="63"/>
      <c r="G2738" s="63"/>
      <c r="H2738" s="63"/>
      <c r="I2738" s="63"/>
      <c r="J2738" s="63"/>
      <c r="K2738" s="63"/>
      <c r="L2738" s="63"/>
      <c r="M2738" s="63"/>
      <c r="N2738" s="63"/>
      <c r="O2738" s="63"/>
      <c r="P2738" s="63"/>
      <c r="Q2738" s="63"/>
      <c r="R2738" s="63"/>
      <c r="S2738" s="63"/>
      <c r="T2738" s="63"/>
      <c r="U2738" s="63"/>
      <c r="V2738" s="63"/>
      <c r="W2738" s="63"/>
      <c r="X2738" s="63"/>
      <c r="Y2738" s="63"/>
      <c r="Z2738" s="63"/>
      <c r="AA2738" s="63"/>
      <c r="AB2738" s="63"/>
      <c r="AC2738" s="63"/>
      <c r="AD2738" s="63"/>
      <c r="AE2738" s="63"/>
      <c r="AF2738" s="63"/>
      <c r="AG2738" s="63"/>
      <c r="AH2738" s="63"/>
      <c r="AI2738" s="63"/>
      <c r="AJ2738" s="63"/>
      <c r="AK2738" s="63"/>
      <c r="AL2738" s="63"/>
      <c r="AM2738" s="63"/>
      <c r="AN2738" s="63"/>
      <c r="AO2738" s="63"/>
      <c r="AP2738" s="63"/>
      <c r="AQ2738" s="63"/>
      <c r="AR2738" s="63"/>
      <c r="AS2738" s="63"/>
      <c r="AT2738" s="63"/>
      <c r="AU2738" s="63"/>
      <c r="AV2738" s="63"/>
      <c r="AW2738" s="63"/>
      <c r="AX2738" s="63"/>
      <c r="AY2738" s="63"/>
      <c r="AZ2738" s="63"/>
      <c r="BA2738" s="63"/>
      <c r="BB2738" s="63"/>
      <c r="BC2738" s="63"/>
      <c r="BD2738" s="63"/>
      <c r="BE2738" s="63"/>
      <c r="BF2738" s="63"/>
      <c r="BG2738" s="63"/>
      <c r="BH2738" s="63"/>
      <c r="BI2738" s="63"/>
      <c r="BJ2738" s="63"/>
      <c r="BK2738" s="63"/>
      <c r="BL2738" s="63"/>
      <c r="BM2738" s="63"/>
      <c r="BN2738" s="63"/>
      <c r="BO2738" s="63"/>
      <c r="BP2738" s="63"/>
      <c r="BQ2738" s="63"/>
      <c r="BR2738" s="63"/>
      <c r="BS2738" s="63"/>
      <c r="BT2738" s="63"/>
      <c r="BU2738" s="63"/>
      <c r="BV2738" s="63"/>
      <c r="BW2738" s="63"/>
      <c r="BX2738" s="63"/>
      <c r="BY2738" s="63"/>
      <c r="BZ2738" s="63"/>
      <c r="CA2738" s="63"/>
      <c r="CB2738" s="63"/>
      <c r="CC2738" s="63"/>
      <c r="CD2738" s="63"/>
      <c r="CE2738" s="63"/>
      <c r="CF2738" s="63"/>
      <c r="CG2738" s="63"/>
      <c r="CH2738" s="63"/>
      <c r="CI2738" s="63"/>
      <c r="CJ2738" s="63"/>
      <c r="CK2738" s="63"/>
      <c r="CL2738" s="63"/>
      <c r="CM2738" s="63"/>
      <c r="CN2738" s="63"/>
      <c r="CO2738" s="63"/>
      <c r="CP2738" s="63"/>
      <c r="CR2738" s="227"/>
      <c r="CS2738" s="74"/>
    </row>
    <row r="2739" spans="1:97" s="72" customFormat="1" ht="75.75" customHeight="1">
      <c r="A2739" s="63"/>
      <c r="B2739" s="63"/>
      <c r="C2739" s="63"/>
      <c r="D2739" s="63"/>
      <c r="E2739" s="63"/>
      <c r="F2739" s="63"/>
      <c r="G2739" s="63"/>
      <c r="H2739" s="63"/>
      <c r="I2739" s="63"/>
      <c r="J2739" s="63"/>
      <c r="K2739" s="63"/>
      <c r="L2739" s="63"/>
      <c r="M2739" s="63"/>
      <c r="N2739" s="63"/>
      <c r="O2739" s="63"/>
      <c r="P2739" s="63"/>
      <c r="Q2739" s="63"/>
      <c r="R2739" s="63"/>
      <c r="S2739" s="63"/>
      <c r="T2739" s="63"/>
      <c r="U2739" s="63"/>
      <c r="V2739" s="63"/>
      <c r="W2739" s="63"/>
      <c r="X2739" s="63"/>
      <c r="Y2739" s="63"/>
      <c r="Z2739" s="63"/>
      <c r="AA2739" s="63"/>
      <c r="AB2739" s="63"/>
      <c r="AC2739" s="63"/>
      <c r="AD2739" s="63"/>
      <c r="AE2739" s="63"/>
      <c r="AF2739" s="63"/>
      <c r="AG2739" s="63"/>
      <c r="AH2739" s="63"/>
      <c r="AI2739" s="63"/>
      <c r="AJ2739" s="63"/>
      <c r="AK2739" s="63"/>
      <c r="AL2739" s="63"/>
      <c r="AM2739" s="63"/>
      <c r="AN2739" s="63"/>
      <c r="AO2739" s="63"/>
      <c r="AP2739" s="63"/>
      <c r="AQ2739" s="63"/>
      <c r="AR2739" s="63"/>
      <c r="AS2739" s="63"/>
      <c r="AT2739" s="63"/>
      <c r="AU2739" s="63"/>
      <c r="AV2739" s="63"/>
      <c r="AW2739" s="63"/>
      <c r="AX2739" s="63"/>
      <c r="AY2739" s="63"/>
      <c r="AZ2739" s="63"/>
      <c r="BA2739" s="63"/>
      <c r="BB2739" s="63"/>
      <c r="BC2739" s="63"/>
      <c r="BD2739" s="63"/>
      <c r="BE2739" s="63"/>
      <c r="BF2739" s="63"/>
      <c r="BG2739" s="63"/>
      <c r="BH2739" s="63"/>
      <c r="BI2739" s="63"/>
      <c r="BJ2739" s="63"/>
      <c r="BK2739" s="63"/>
      <c r="BL2739" s="63"/>
      <c r="BM2739" s="63"/>
      <c r="BN2739" s="63"/>
      <c r="BO2739" s="63"/>
      <c r="BP2739" s="63"/>
      <c r="BQ2739" s="63"/>
      <c r="BR2739" s="63"/>
      <c r="BS2739" s="63"/>
      <c r="BT2739" s="63"/>
      <c r="BU2739" s="63"/>
      <c r="BV2739" s="63"/>
      <c r="BW2739" s="63"/>
      <c r="BX2739" s="63"/>
      <c r="BY2739" s="63"/>
      <c r="BZ2739" s="63"/>
      <c r="CA2739" s="63"/>
      <c r="CB2739" s="63"/>
      <c r="CC2739" s="63"/>
      <c r="CD2739" s="63"/>
      <c r="CE2739" s="63"/>
      <c r="CF2739" s="63"/>
      <c r="CG2739" s="63"/>
      <c r="CH2739" s="63"/>
      <c r="CI2739" s="63"/>
      <c r="CJ2739" s="63"/>
      <c r="CK2739" s="63"/>
      <c r="CL2739" s="63"/>
      <c r="CM2739" s="63"/>
      <c r="CN2739" s="63"/>
      <c r="CO2739" s="63"/>
      <c r="CP2739" s="63"/>
      <c r="CR2739" s="227"/>
      <c r="CS2739" s="74"/>
    </row>
    <row r="2740" spans="1:97" s="72" customFormat="1" ht="75.75" customHeight="1">
      <c r="A2740" s="63"/>
      <c r="B2740" s="63"/>
      <c r="C2740" s="63"/>
      <c r="D2740" s="63"/>
      <c r="E2740" s="63"/>
      <c r="F2740" s="63"/>
      <c r="G2740" s="63"/>
      <c r="H2740" s="63"/>
      <c r="I2740" s="63"/>
      <c r="J2740" s="63"/>
      <c r="K2740" s="63"/>
      <c r="L2740" s="63"/>
      <c r="M2740" s="63"/>
      <c r="N2740" s="63"/>
      <c r="O2740" s="63"/>
      <c r="P2740" s="63"/>
      <c r="Q2740" s="63"/>
      <c r="R2740" s="63"/>
      <c r="S2740" s="63"/>
      <c r="T2740" s="63"/>
      <c r="U2740" s="63"/>
      <c r="V2740" s="63"/>
      <c r="W2740" s="63"/>
      <c r="X2740" s="63"/>
      <c r="Y2740" s="63"/>
      <c r="Z2740" s="63"/>
      <c r="AA2740" s="63"/>
      <c r="AB2740" s="63"/>
      <c r="AC2740" s="63"/>
      <c r="AD2740" s="63"/>
      <c r="AE2740" s="63"/>
      <c r="AF2740" s="63"/>
      <c r="AG2740" s="63"/>
      <c r="AH2740" s="63"/>
      <c r="AI2740" s="63"/>
      <c r="AJ2740" s="63"/>
      <c r="AK2740" s="63"/>
      <c r="AL2740" s="63"/>
      <c r="AM2740" s="63"/>
      <c r="AN2740" s="63"/>
      <c r="AO2740" s="63"/>
      <c r="AP2740" s="63"/>
      <c r="AQ2740" s="63"/>
      <c r="AR2740" s="63"/>
      <c r="AS2740" s="63"/>
      <c r="AT2740" s="63"/>
      <c r="AU2740" s="63"/>
      <c r="AV2740" s="63"/>
      <c r="AW2740" s="63"/>
      <c r="AX2740" s="63"/>
      <c r="AY2740" s="63"/>
      <c r="AZ2740" s="63"/>
      <c r="BA2740" s="63"/>
      <c r="BB2740" s="63"/>
      <c r="BC2740" s="63"/>
      <c r="BD2740" s="63"/>
      <c r="BE2740" s="63"/>
      <c r="BF2740" s="63"/>
      <c r="BG2740" s="63"/>
      <c r="BH2740" s="63"/>
      <c r="BI2740" s="63"/>
      <c r="BJ2740" s="63"/>
      <c r="BK2740" s="63"/>
      <c r="BL2740" s="63"/>
      <c r="BM2740" s="63"/>
      <c r="BN2740" s="63"/>
      <c r="BO2740" s="63"/>
      <c r="BP2740" s="63"/>
      <c r="BQ2740" s="63"/>
      <c r="BR2740" s="63"/>
      <c r="BS2740" s="63"/>
      <c r="BT2740" s="63"/>
      <c r="BU2740" s="63"/>
      <c r="BV2740" s="63"/>
      <c r="BW2740" s="63"/>
      <c r="BX2740" s="63"/>
      <c r="BY2740" s="63"/>
      <c r="BZ2740" s="63"/>
      <c r="CA2740" s="63"/>
      <c r="CB2740" s="63"/>
      <c r="CC2740" s="63"/>
      <c r="CD2740" s="63"/>
      <c r="CE2740" s="63"/>
      <c r="CF2740" s="63"/>
      <c r="CG2740" s="63"/>
      <c r="CH2740" s="63"/>
      <c r="CI2740" s="63"/>
      <c r="CJ2740" s="63"/>
      <c r="CK2740" s="63"/>
      <c r="CL2740" s="63"/>
      <c r="CM2740" s="63"/>
      <c r="CN2740" s="63"/>
      <c r="CO2740" s="63"/>
      <c r="CP2740" s="63"/>
      <c r="CR2740" s="227"/>
      <c r="CS2740" s="74"/>
    </row>
    <row r="2741" spans="1:97" s="72" customFormat="1" ht="75.75" customHeight="1">
      <c r="A2741" s="63"/>
      <c r="B2741" s="63"/>
      <c r="C2741" s="63"/>
      <c r="D2741" s="63"/>
      <c r="E2741" s="63"/>
      <c r="F2741" s="63"/>
      <c r="G2741" s="63"/>
      <c r="H2741" s="63"/>
      <c r="I2741" s="63"/>
      <c r="J2741" s="63"/>
      <c r="K2741" s="63"/>
      <c r="L2741" s="63"/>
      <c r="M2741" s="63"/>
      <c r="N2741" s="63"/>
      <c r="O2741" s="63"/>
      <c r="P2741" s="63"/>
      <c r="Q2741" s="63"/>
      <c r="R2741" s="63"/>
      <c r="S2741" s="63"/>
      <c r="T2741" s="63"/>
      <c r="U2741" s="63"/>
      <c r="V2741" s="63"/>
      <c r="W2741" s="63"/>
      <c r="X2741" s="63"/>
      <c r="Y2741" s="63"/>
      <c r="Z2741" s="63"/>
      <c r="AA2741" s="63"/>
      <c r="AB2741" s="63"/>
      <c r="AC2741" s="63"/>
      <c r="AD2741" s="63"/>
      <c r="AE2741" s="63"/>
      <c r="AF2741" s="63"/>
      <c r="AG2741" s="63"/>
      <c r="AH2741" s="63"/>
      <c r="AI2741" s="63"/>
      <c r="AJ2741" s="63"/>
      <c r="AK2741" s="63"/>
      <c r="AL2741" s="63"/>
      <c r="AM2741" s="63"/>
      <c r="AN2741" s="63"/>
      <c r="AO2741" s="63"/>
      <c r="AP2741" s="63"/>
      <c r="AQ2741" s="63"/>
      <c r="AR2741" s="63"/>
      <c r="AS2741" s="63"/>
      <c r="AT2741" s="63"/>
      <c r="AU2741" s="63"/>
      <c r="AV2741" s="63"/>
      <c r="AW2741" s="63"/>
      <c r="AX2741" s="63"/>
      <c r="AY2741" s="63"/>
      <c r="AZ2741" s="63"/>
      <c r="BA2741" s="63"/>
      <c r="BB2741" s="63"/>
      <c r="BC2741" s="63"/>
      <c r="BD2741" s="63"/>
      <c r="BE2741" s="63"/>
      <c r="BF2741" s="63"/>
      <c r="BG2741" s="63"/>
      <c r="BH2741" s="63"/>
      <c r="BI2741" s="63"/>
      <c r="BJ2741" s="63"/>
      <c r="BK2741" s="63"/>
      <c r="BL2741" s="63"/>
      <c r="BM2741" s="63"/>
      <c r="BN2741" s="63"/>
      <c r="BO2741" s="63"/>
      <c r="BP2741" s="63"/>
      <c r="BQ2741" s="63"/>
      <c r="BR2741" s="63"/>
      <c r="BS2741" s="63"/>
      <c r="BT2741" s="63"/>
      <c r="BU2741" s="63"/>
      <c r="BV2741" s="63"/>
      <c r="BW2741" s="63"/>
      <c r="BX2741" s="63"/>
      <c r="BY2741" s="63"/>
      <c r="BZ2741" s="63"/>
      <c r="CA2741" s="63"/>
      <c r="CB2741" s="63"/>
      <c r="CC2741" s="63"/>
      <c r="CD2741" s="63"/>
      <c r="CE2741" s="63"/>
      <c r="CF2741" s="63"/>
      <c r="CG2741" s="63"/>
      <c r="CH2741" s="63"/>
      <c r="CI2741" s="63"/>
      <c r="CJ2741" s="63"/>
      <c r="CK2741" s="63"/>
      <c r="CL2741" s="63"/>
      <c r="CM2741" s="63"/>
      <c r="CN2741" s="63"/>
      <c r="CO2741" s="63"/>
      <c r="CP2741" s="63"/>
      <c r="CR2741" s="227"/>
      <c r="CS2741" s="74"/>
    </row>
    <row r="2742" spans="1:97" s="72" customFormat="1" ht="75.75" customHeight="1">
      <c r="A2742" s="63"/>
      <c r="B2742" s="63"/>
      <c r="C2742" s="63"/>
      <c r="D2742" s="63"/>
      <c r="E2742" s="63"/>
      <c r="F2742" s="63"/>
      <c r="G2742" s="63"/>
      <c r="H2742" s="63"/>
      <c r="I2742" s="63"/>
      <c r="J2742" s="63"/>
      <c r="K2742" s="63"/>
      <c r="L2742" s="63"/>
      <c r="M2742" s="63"/>
      <c r="N2742" s="63"/>
      <c r="O2742" s="63"/>
      <c r="P2742" s="63"/>
      <c r="Q2742" s="63"/>
      <c r="R2742" s="63"/>
      <c r="S2742" s="63"/>
      <c r="T2742" s="63"/>
      <c r="U2742" s="63"/>
      <c r="V2742" s="63"/>
      <c r="W2742" s="63"/>
      <c r="X2742" s="63"/>
      <c r="Y2742" s="63"/>
      <c r="Z2742" s="63"/>
      <c r="AA2742" s="63"/>
      <c r="AB2742" s="63"/>
      <c r="AC2742" s="63"/>
      <c r="AD2742" s="63"/>
      <c r="AE2742" s="63"/>
      <c r="AF2742" s="63"/>
      <c r="AG2742" s="63"/>
      <c r="AH2742" s="63"/>
      <c r="AI2742" s="63"/>
      <c r="AJ2742" s="63"/>
      <c r="AK2742" s="63"/>
      <c r="AL2742" s="63"/>
      <c r="AM2742" s="63"/>
      <c r="AN2742" s="63"/>
      <c r="AO2742" s="63"/>
      <c r="AP2742" s="63"/>
      <c r="AQ2742" s="63"/>
      <c r="AR2742" s="63"/>
      <c r="AS2742" s="63"/>
      <c r="AT2742" s="63"/>
      <c r="AU2742" s="63"/>
      <c r="AV2742" s="63"/>
      <c r="AW2742" s="63"/>
      <c r="AX2742" s="63"/>
      <c r="AY2742" s="63"/>
      <c r="AZ2742" s="63"/>
      <c r="BA2742" s="63"/>
      <c r="BB2742" s="63"/>
      <c r="BC2742" s="63"/>
      <c r="BD2742" s="63"/>
      <c r="BE2742" s="63"/>
      <c r="BF2742" s="63"/>
      <c r="BG2742" s="63"/>
      <c r="BH2742" s="63"/>
      <c r="BI2742" s="63"/>
      <c r="BJ2742" s="63"/>
      <c r="BK2742" s="63"/>
      <c r="BL2742" s="63"/>
      <c r="BM2742" s="63"/>
      <c r="BN2742" s="63"/>
      <c r="BO2742" s="63"/>
      <c r="BP2742" s="63"/>
      <c r="BQ2742" s="63"/>
      <c r="BR2742" s="63"/>
      <c r="BS2742" s="63"/>
      <c r="BT2742" s="63"/>
      <c r="BU2742" s="63"/>
      <c r="BV2742" s="63"/>
      <c r="BW2742" s="63"/>
      <c r="BX2742" s="63"/>
      <c r="BY2742" s="63"/>
      <c r="BZ2742" s="63"/>
      <c r="CA2742" s="63"/>
      <c r="CB2742" s="63"/>
      <c r="CC2742" s="63"/>
      <c r="CD2742" s="63"/>
      <c r="CE2742" s="63"/>
      <c r="CF2742" s="63"/>
      <c r="CG2742" s="63"/>
      <c r="CH2742" s="63"/>
      <c r="CI2742" s="63"/>
      <c r="CJ2742" s="63"/>
      <c r="CK2742" s="63"/>
      <c r="CL2742" s="63"/>
      <c r="CM2742" s="63"/>
      <c r="CN2742" s="63"/>
      <c r="CO2742" s="63"/>
      <c r="CP2742" s="63"/>
      <c r="CR2742" s="227"/>
      <c r="CS2742" s="74"/>
    </row>
    <row r="2743" spans="1:97" s="72" customFormat="1" ht="75.75" customHeight="1">
      <c r="A2743" s="63"/>
      <c r="B2743" s="63"/>
      <c r="C2743" s="63"/>
      <c r="D2743" s="63"/>
      <c r="E2743" s="63"/>
      <c r="F2743" s="63"/>
      <c r="G2743" s="63"/>
      <c r="H2743" s="63"/>
      <c r="I2743" s="63"/>
      <c r="J2743" s="63"/>
      <c r="K2743" s="63"/>
      <c r="L2743" s="63"/>
      <c r="M2743" s="63"/>
      <c r="N2743" s="63"/>
      <c r="O2743" s="63"/>
      <c r="P2743" s="63"/>
      <c r="Q2743" s="63"/>
      <c r="R2743" s="63"/>
      <c r="S2743" s="63"/>
      <c r="T2743" s="63"/>
      <c r="U2743" s="63"/>
      <c r="V2743" s="63"/>
      <c r="W2743" s="63"/>
      <c r="X2743" s="63"/>
      <c r="Y2743" s="63"/>
      <c r="Z2743" s="63"/>
      <c r="AA2743" s="63"/>
      <c r="AB2743" s="63"/>
      <c r="AC2743" s="63"/>
      <c r="AD2743" s="63"/>
      <c r="AE2743" s="63"/>
      <c r="AF2743" s="63"/>
      <c r="AG2743" s="63"/>
      <c r="AH2743" s="63"/>
      <c r="AI2743" s="63"/>
      <c r="AJ2743" s="63"/>
      <c r="AK2743" s="63"/>
      <c r="AL2743" s="63"/>
      <c r="AM2743" s="63"/>
      <c r="AN2743" s="63"/>
      <c r="AO2743" s="63"/>
      <c r="AP2743" s="63"/>
      <c r="AQ2743" s="63"/>
      <c r="AR2743" s="63"/>
      <c r="AS2743" s="63"/>
      <c r="AT2743" s="63"/>
      <c r="AU2743" s="63"/>
      <c r="AV2743" s="63"/>
      <c r="AW2743" s="63"/>
      <c r="AX2743" s="63"/>
      <c r="AY2743" s="63"/>
      <c r="AZ2743" s="63"/>
      <c r="BA2743" s="63"/>
      <c r="BB2743" s="63"/>
      <c r="BC2743" s="63"/>
      <c r="BD2743" s="63"/>
      <c r="BE2743" s="63"/>
      <c r="BF2743" s="63"/>
      <c r="BG2743" s="63"/>
      <c r="BH2743" s="63"/>
      <c r="BI2743" s="63"/>
      <c r="BJ2743" s="63"/>
      <c r="BK2743" s="63"/>
      <c r="BL2743" s="63"/>
      <c r="BM2743" s="63"/>
      <c r="BN2743" s="63"/>
      <c r="BO2743" s="63"/>
      <c r="BP2743" s="63"/>
      <c r="BQ2743" s="63"/>
      <c r="BR2743" s="63"/>
      <c r="BS2743" s="63"/>
      <c r="BT2743" s="63"/>
      <c r="BU2743" s="63"/>
      <c r="BV2743" s="63"/>
      <c r="BW2743" s="63"/>
      <c r="BX2743" s="63"/>
      <c r="BY2743" s="63"/>
      <c r="BZ2743" s="63"/>
      <c r="CA2743" s="63"/>
      <c r="CB2743" s="63"/>
      <c r="CC2743" s="63"/>
      <c r="CD2743" s="63"/>
      <c r="CE2743" s="63"/>
      <c r="CF2743" s="63"/>
      <c r="CG2743" s="63"/>
      <c r="CH2743" s="63"/>
      <c r="CI2743" s="63"/>
      <c r="CJ2743" s="63"/>
      <c r="CK2743" s="63"/>
      <c r="CL2743" s="63"/>
      <c r="CM2743" s="63"/>
      <c r="CN2743" s="63"/>
      <c r="CO2743" s="63"/>
      <c r="CP2743" s="63"/>
      <c r="CR2743" s="227"/>
      <c r="CS2743" s="74"/>
    </row>
    <row r="2744" spans="1:97" s="72" customFormat="1" ht="75.75" customHeight="1">
      <c r="A2744" s="63"/>
      <c r="B2744" s="63"/>
      <c r="C2744" s="63"/>
      <c r="D2744" s="63"/>
      <c r="E2744" s="63"/>
      <c r="F2744" s="63"/>
      <c r="G2744" s="63"/>
      <c r="H2744" s="63"/>
      <c r="I2744" s="63"/>
      <c r="J2744" s="63"/>
      <c r="K2744" s="63"/>
      <c r="L2744" s="63"/>
      <c r="M2744" s="63"/>
      <c r="N2744" s="63"/>
      <c r="O2744" s="63"/>
      <c r="P2744" s="63"/>
      <c r="Q2744" s="63"/>
      <c r="R2744" s="63"/>
      <c r="S2744" s="63"/>
      <c r="T2744" s="63"/>
      <c r="U2744" s="63"/>
      <c r="V2744" s="63"/>
      <c r="W2744" s="63"/>
      <c r="X2744" s="63"/>
      <c r="Y2744" s="63"/>
      <c r="Z2744" s="63"/>
      <c r="AA2744" s="63"/>
      <c r="AB2744" s="63"/>
      <c r="AC2744" s="63"/>
      <c r="AD2744" s="63"/>
      <c r="AE2744" s="63"/>
      <c r="AF2744" s="63"/>
      <c r="AG2744" s="63"/>
      <c r="AH2744" s="63"/>
      <c r="AI2744" s="63"/>
      <c r="AJ2744" s="63"/>
      <c r="AK2744" s="63"/>
      <c r="AL2744" s="63"/>
      <c r="AM2744" s="63"/>
      <c r="AN2744" s="63"/>
      <c r="AO2744" s="63"/>
      <c r="AP2744" s="63"/>
      <c r="AQ2744" s="63"/>
      <c r="AR2744" s="63"/>
      <c r="AS2744" s="63"/>
      <c r="AT2744" s="63"/>
      <c r="AU2744" s="63"/>
      <c r="AV2744" s="63"/>
      <c r="AW2744" s="63"/>
      <c r="AX2744" s="63"/>
      <c r="AY2744" s="63"/>
      <c r="AZ2744" s="63"/>
      <c r="BA2744" s="63"/>
      <c r="BB2744" s="63"/>
      <c r="BC2744" s="63"/>
      <c r="BD2744" s="63"/>
      <c r="BE2744" s="63"/>
      <c r="BF2744" s="63"/>
      <c r="BG2744" s="63"/>
      <c r="BH2744" s="63"/>
      <c r="BI2744" s="63"/>
      <c r="BJ2744" s="63"/>
      <c r="BK2744" s="63"/>
      <c r="BL2744" s="63"/>
      <c r="BM2744" s="63"/>
      <c r="BN2744" s="63"/>
      <c r="BO2744" s="63"/>
      <c r="BP2744" s="63"/>
      <c r="BQ2744" s="63"/>
      <c r="BR2744" s="63"/>
      <c r="BS2744" s="63"/>
      <c r="BT2744" s="63"/>
      <c r="BU2744" s="63"/>
      <c r="BV2744" s="63"/>
      <c r="BW2744" s="63"/>
      <c r="BX2744" s="63"/>
      <c r="BY2744" s="63"/>
      <c r="BZ2744" s="63"/>
      <c r="CA2744" s="63"/>
      <c r="CB2744" s="63"/>
      <c r="CC2744" s="63"/>
      <c r="CD2744" s="63"/>
      <c r="CE2744" s="63"/>
      <c r="CF2744" s="63"/>
      <c r="CG2744" s="63"/>
      <c r="CH2744" s="63"/>
      <c r="CI2744" s="63"/>
      <c r="CJ2744" s="63"/>
      <c r="CK2744" s="63"/>
      <c r="CL2744" s="63"/>
      <c r="CM2744" s="63"/>
      <c r="CN2744" s="63"/>
      <c r="CO2744" s="63"/>
      <c r="CP2744" s="63"/>
      <c r="CR2744" s="227"/>
      <c r="CS2744" s="74"/>
    </row>
    <row r="2745" spans="1:97" s="72" customFormat="1" ht="75.75" customHeight="1">
      <c r="A2745" s="63"/>
      <c r="B2745" s="63"/>
      <c r="C2745" s="63"/>
      <c r="D2745" s="63"/>
      <c r="E2745" s="63"/>
      <c r="F2745" s="63"/>
      <c r="G2745" s="63"/>
      <c r="H2745" s="63"/>
      <c r="I2745" s="63"/>
      <c r="J2745" s="63"/>
      <c r="K2745" s="63"/>
      <c r="L2745" s="63"/>
      <c r="M2745" s="63"/>
      <c r="N2745" s="63"/>
      <c r="O2745" s="63"/>
      <c r="P2745" s="63"/>
      <c r="Q2745" s="63"/>
      <c r="R2745" s="63"/>
      <c r="S2745" s="63"/>
      <c r="T2745" s="63"/>
      <c r="U2745" s="63"/>
      <c r="V2745" s="63"/>
      <c r="W2745" s="63"/>
      <c r="X2745" s="63"/>
      <c r="Y2745" s="63"/>
      <c r="Z2745" s="63"/>
      <c r="AA2745" s="63"/>
      <c r="AB2745" s="63"/>
      <c r="AC2745" s="63"/>
      <c r="AD2745" s="63"/>
      <c r="AE2745" s="63"/>
      <c r="AF2745" s="63"/>
      <c r="AG2745" s="63"/>
      <c r="AH2745" s="63"/>
      <c r="AI2745" s="63"/>
      <c r="AJ2745" s="63"/>
      <c r="AK2745" s="63"/>
      <c r="AL2745" s="63"/>
      <c r="AM2745" s="63"/>
      <c r="AN2745" s="63"/>
      <c r="AO2745" s="63"/>
      <c r="AP2745" s="63"/>
      <c r="AQ2745" s="63"/>
      <c r="AR2745" s="63"/>
      <c r="AS2745" s="63"/>
      <c r="AT2745" s="63"/>
      <c r="AU2745" s="63"/>
      <c r="AV2745" s="63"/>
      <c r="AW2745" s="63"/>
      <c r="AX2745" s="63"/>
      <c r="AY2745" s="63"/>
      <c r="AZ2745" s="63"/>
      <c r="BA2745" s="63"/>
      <c r="BB2745" s="63"/>
      <c r="BC2745" s="63"/>
      <c r="BD2745" s="63"/>
      <c r="BE2745" s="63"/>
      <c r="BF2745" s="63"/>
      <c r="BG2745" s="63"/>
      <c r="BH2745" s="63"/>
      <c r="BI2745" s="63"/>
      <c r="BJ2745" s="63"/>
      <c r="BK2745" s="63"/>
      <c r="BL2745" s="63"/>
      <c r="BM2745" s="63"/>
      <c r="BN2745" s="63"/>
      <c r="BO2745" s="63"/>
      <c r="BP2745" s="63"/>
      <c r="BQ2745" s="63"/>
      <c r="BR2745" s="63"/>
      <c r="BS2745" s="63"/>
      <c r="BT2745" s="63"/>
      <c r="BU2745" s="63"/>
      <c r="BV2745" s="63"/>
      <c r="BW2745" s="63"/>
      <c r="BX2745" s="63"/>
      <c r="BY2745" s="63"/>
      <c r="BZ2745" s="63"/>
      <c r="CA2745" s="63"/>
      <c r="CB2745" s="63"/>
      <c r="CC2745" s="63"/>
      <c r="CD2745" s="63"/>
      <c r="CE2745" s="63"/>
      <c r="CF2745" s="63"/>
      <c r="CG2745" s="63"/>
      <c r="CH2745" s="63"/>
      <c r="CI2745" s="63"/>
      <c r="CJ2745" s="63"/>
      <c r="CK2745" s="63"/>
      <c r="CL2745" s="63"/>
      <c r="CM2745" s="63"/>
      <c r="CN2745" s="63"/>
      <c r="CO2745" s="63"/>
      <c r="CP2745" s="63"/>
      <c r="CR2745" s="227"/>
      <c r="CS2745" s="74"/>
    </row>
    <row r="2746" spans="1:97" s="72" customFormat="1" ht="75.75" customHeight="1">
      <c r="A2746" s="63"/>
      <c r="B2746" s="63"/>
      <c r="C2746" s="63"/>
      <c r="D2746" s="63"/>
      <c r="E2746" s="63"/>
      <c r="F2746" s="63"/>
      <c r="G2746" s="63"/>
      <c r="H2746" s="63"/>
      <c r="I2746" s="63"/>
      <c r="J2746" s="63"/>
      <c r="K2746" s="63"/>
      <c r="L2746" s="63"/>
      <c r="M2746" s="63"/>
      <c r="N2746" s="63"/>
      <c r="O2746" s="63"/>
      <c r="P2746" s="63"/>
      <c r="Q2746" s="63"/>
      <c r="R2746" s="63"/>
      <c r="S2746" s="63"/>
      <c r="T2746" s="63"/>
      <c r="U2746" s="63"/>
      <c r="V2746" s="63"/>
      <c r="W2746" s="63"/>
      <c r="X2746" s="63"/>
      <c r="Y2746" s="63"/>
      <c r="Z2746" s="63"/>
      <c r="AA2746" s="63"/>
      <c r="AB2746" s="63"/>
      <c r="AC2746" s="63"/>
      <c r="AD2746" s="63"/>
      <c r="AE2746" s="63"/>
      <c r="AF2746" s="63"/>
      <c r="AG2746" s="63"/>
      <c r="AH2746" s="63"/>
      <c r="AI2746" s="63"/>
      <c r="AJ2746" s="63"/>
      <c r="AK2746" s="63"/>
      <c r="AL2746" s="63"/>
      <c r="AM2746" s="63"/>
      <c r="AN2746" s="63"/>
      <c r="AO2746" s="63"/>
      <c r="AP2746" s="63"/>
      <c r="AQ2746" s="63"/>
      <c r="AR2746" s="63"/>
      <c r="AS2746" s="63"/>
      <c r="AT2746" s="63"/>
      <c r="AU2746" s="63"/>
      <c r="AV2746" s="63"/>
      <c r="AW2746" s="63"/>
      <c r="AX2746" s="63"/>
      <c r="AY2746" s="63"/>
      <c r="AZ2746" s="63"/>
      <c r="BA2746" s="63"/>
      <c r="BB2746" s="63"/>
      <c r="BC2746" s="63"/>
      <c r="BD2746" s="63"/>
      <c r="BE2746" s="63"/>
      <c r="BF2746" s="63"/>
      <c r="BG2746" s="63"/>
      <c r="BH2746" s="63"/>
      <c r="BI2746" s="63"/>
      <c r="BJ2746" s="63"/>
      <c r="BK2746" s="63"/>
      <c r="BL2746" s="63"/>
      <c r="BM2746" s="63"/>
      <c r="BN2746" s="63"/>
      <c r="BO2746" s="63"/>
      <c r="BP2746" s="63"/>
      <c r="BQ2746" s="63"/>
      <c r="BR2746" s="63"/>
      <c r="BS2746" s="63"/>
      <c r="BT2746" s="63"/>
      <c r="BU2746" s="63"/>
      <c r="BV2746" s="63"/>
      <c r="BW2746" s="63"/>
      <c r="BX2746" s="63"/>
      <c r="BY2746" s="63"/>
      <c r="BZ2746" s="63"/>
      <c r="CA2746" s="63"/>
      <c r="CB2746" s="63"/>
      <c r="CC2746" s="63"/>
      <c r="CD2746" s="63"/>
      <c r="CE2746" s="63"/>
      <c r="CF2746" s="63"/>
      <c r="CG2746" s="63"/>
      <c r="CH2746" s="63"/>
      <c r="CI2746" s="63"/>
      <c r="CJ2746" s="63"/>
      <c r="CK2746" s="63"/>
      <c r="CL2746" s="63"/>
      <c r="CM2746" s="63"/>
      <c r="CN2746" s="63"/>
      <c r="CO2746" s="63"/>
      <c r="CP2746" s="63"/>
      <c r="CR2746" s="227"/>
      <c r="CS2746" s="74"/>
    </row>
    <row r="2747" spans="1:97" s="72" customFormat="1" ht="75.75" customHeight="1">
      <c r="A2747" s="63"/>
      <c r="B2747" s="63"/>
      <c r="C2747" s="63"/>
      <c r="D2747" s="63"/>
      <c r="E2747" s="63"/>
      <c r="F2747" s="63"/>
      <c r="G2747" s="63"/>
      <c r="H2747" s="63"/>
      <c r="I2747" s="63"/>
      <c r="J2747" s="63"/>
      <c r="K2747" s="63"/>
      <c r="L2747" s="63"/>
      <c r="M2747" s="63"/>
      <c r="N2747" s="63"/>
      <c r="O2747" s="63"/>
      <c r="P2747" s="63"/>
      <c r="Q2747" s="63"/>
      <c r="R2747" s="63"/>
      <c r="S2747" s="63"/>
      <c r="T2747" s="63"/>
      <c r="U2747" s="63"/>
      <c r="V2747" s="63"/>
      <c r="W2747" s="63"/>
      <c r="X2747" s="63"/>
      <c r="Y2747" s="63"/>
      <c r="Z2747" s="63"/>
      <c r="AA2747" s="63"/>
      <c r="AB2747" s="63"/>
      <c r="AC2747" s="63"/>
      <c r="AD2747" s="63"/>
      <c r="AE2747" s="63"/>
      <c r="AF2747" s="63"/>
      <c r="AG2747" s="63"/>
      <c r="AH2747" s="63"/>
      <c r="AI2747" s="63"/>
      <c r="AJ2747" s="63"/>
      <c r="AK2747" s="63"/>
      <c r="AL2747" s="63"/>
      <c r="AM2747" s="63"/>
      <c r="AN2747" s="63"/>
      <c r="AO2747" s="63"/>
      <c r="AP2747" s="63"/>
      <c r="AQ2747" s="63"/>
      <c r="AR2747" s="63"/>
      <c r="AS2747" s="63"/>
      <c r="AT2747" s="63"/>
      <c r="AU2747" s="63"/>
      <c r="AV2747" s="63"/>
      <c r="AW2747" s="63"/>
      <c r="AX2747" s="63"/>
      <c r="AY2747" s="63"/>
      <c r="AZ2747" s="63"/>
      <c r="BA2747" s="63"/>
      <c r="BB2747" s="63"/>
      <c r="BC2747" s="63"/>
      <c r="BD2747" s="63"/>
      <c r="BE2747" s="63"/>
      <c r="BF2747" s="63"/>
      <c r="BG2747" s="63"/>
      <c r="BH2747" s="63"/>
      <c r="BI2747" s="63"/>
      <c r="BJ2747" s="63"/>
      <c r="BK2747" s="63"/>
      <c r="BL2747" s="63"/>
      <c r="BM2747" s="63"/>
      <c r="BN2747" s="63"/>
      <c r="BO2747" s="63"/>
      <c r="BP2747" s="63"/>
      <c r="BQ2747" s="63"/>
      <c r="BR2747" s="63"/>
      <c r="BS2747" s="63"/>
      <c r="BT2747" s="63"/>
      <c r="BU2747" s="63"/>
      <c r="BV2747" s="63"/>
      <c r="BW2747" s="63"/>
      <c r="BX2747" s="63"/>
      <c r="BY2747" s="63"/>
      <c r="BZ2747" s="63"/>
      <c r="CA2747" s="63"/>
      <c r="CB2747" s="63"/>
      <c r="CC2747" s="63"/>
      <c r="CD2747" s="63"/>
      <c r="CE2747" s="63"/>
      <c r="CF2747" s="63"/>
      <c r="CG2747" s="63"/>
      <c r="CH2747" s="63"/>
      <c r="CI2747" s="63"/>
      <c r="CJ2747" s="63"/>
      <c r="CK2747" s="63"/>
      <c r="CL2747" s="63"/>
      <c r="CM2747" s="63"/>
      <c r="CN2747" s="63"/>
      <c r="CO2747" s="63"/>
      <c r="CP2747" s="63"/>
      <c r="CR2747" s="227"/>
      <c r="CS2747" s="74"/>
    </row>
    <row r="2748" spans="1:97" s="72" customFormat="1" ht="75.75" customHeight="1">
      <c r="A2748" s="63"/>
      <c r="B2748" s="63"/>
      <c r="C2748" s="63"/>
      <c r="D2748" s="63"/>
      <c r="E2748" s="63"/>
      <c r="F2748" s="63"/>
      <c r="G2748" s="63"/>
      <c r="H2748" s="63"/>
      <c r="I2748" s="63"/>
      <c r="J2748" s="63"/>
      <c r="K2748" s="63"/>
      <c r="L2748" s="63"/>
      <c r="M2748" s="63"/>
      <c r="N2748" s="63"/>
      <c r="O2748" s="63"/>
      <c r="P2748" s="63"/>
      <c r="Q2748" s="63"/>
      <c r="R2748" s="63"/>
      <c r="S2748" s="63"/>
      <c r="T2748" s="63"/>
      <c r="U2748" s="63"/>
      <c r="V2748" s="63"/>
      <c r="W2748" s="63"/>
      <c r="X2748" s="63"/>
      <c r="Y2748" s="63"/>
      <c r="Z2748" s="63"/>
      <c r="AA2748" s="63"/>
      <c r="AB2748" s="63"/>
      <c r="AC2748" s="63"/>
      <c r="AD2748" s="63"/>
      <c r="AE2748" s="63"/>
      <c r="AF2748" s="63"/>
      <c r="AG2748" s="63"/>
      <c r="AH2748" s="63"/>
      <c r="AI2748" s="63"/>
      <c r="AJ2748" s="63"/>
      <c r="AK2748" s="63"/>
      <c r="AL2748" s="63"/>
      <c r="AM2748" s="63"/>
      <c r="AN2748" s="63"/>
      <c r="AO2748" s="63"/>
      <c r="AP2748" s="63"/>
      <c r="AQ2748" s="63"/>
      <c r="AR2748" s="63"/>
      <c r="AS2748" s="63"/>
      <c r="AT2748" s="63"/>
      <c r="AU2748" s="63"/>
      <c r="AV2748" s="63"/>
      <c r="AW2748" s="63"/>
      <c r="AX2748" s="63"/>
      <c r="AY2748" s="63"/>
      <c r="AZ2748" s="63"/>
      <c r="BA2748" s="63"/>
      <c r="BB2748" s="63"/>
      <c r="BC2748" s="63"/>
      <c r="BD2748" s="63"/>
      <c r="BE2748" s="63"/>
      <c r="BF2748" s="63"/>
      <c r="BG2748" s="63"/>
      <c r="BH2748" s="63"/>
      <c r="BI2748" s="63"/>
      <c r="BJ2748" s="63"/>
      <c r="BK2748" s="63"/>
      <c r="BL2748" s="63"/>
      <c r="BM2748" s="63"/>
      <c r="BN2748" s="63"/>
      <c r="BO2748" s="63"/>
      <c r="BP2748" s="63"/>
      <c r="BQ2748" s="63"/>
      <c r="BR2748" s="63"/>
      <c r="BS2748" s="63"/>
      <c r="BT2748" s="63"/>
      <c r="BU2748" s="63"/>
      <c r="BV2748" s="63"/>
      <c r="BW2748" s="63"/>
      <c r="BX2748" s="63"/>
      <c r="BY2748" s="63"/>
      <c r="BZ2748" s="63"/>
      <c r="CA2748" s="63"/>
      <c r="CB2748" s="63"/>
      <c r="CC2748" s="63"/>
      <c r="CD2748" s="63"/>
      <c r="CE2748" s="63"/>
      <c r="CF2748" s="63"/>
      <c r="CG2748" s="63"/>
      <c r="CH2748" s="63"/>
      <c r="CI2748" s="63"/>
      <c r="CJ2748" s="63"/>
      <c r="CK2748" s="63"/>
      <c r="CL2748" s="63"/>
      <c r="CM2748" s="63"/>
      <c r="CN2748" s="63"/>
      <c r="CO2748" s="63"/>
      <c r="CP2748" s="63"/>
      <c r="CR2748" s="227"/>
      <c r="CS2748" s="74"/>
    </row>
    <row r="2749" spans="1:97" s="72" customFormat="1" ht="75.75" customHeight="1">
      <c r="A2749" s="63"/>
      <c r="B2749" s="63"/>
      <c r="C2749" s="63"/>
      <c r="D2749" s="63"/>
      <c r="E2749" s="63"/>
      <c r="F2749" s="63"/>
      <c r="G2749" s="63"/>
      <c r="H2749" s="63"/>
      <c r="I2749" s="63"/>
      <c r="J2749" s="63"/>
      <c r="K2749" s="63"/>
      <c r="L2749" s="63"/>
      <c r="M2749" s="63"/>
      <c r="N2749" s="63"/>
      <c r="O2749" s="63"/>
      <c r="P2749" s="63"/>
      <c r="Q2749" s="63"/>
      <c r="R2749" s="63"/>
      <c r="S2749" s="63"/>
      <c r="T2749" s="63"/>
      <c r="U2749" s="63"/>
      <c r="V2749" s="63"/>
      <c r="W2749" s="63"/>
      <c r="X2749" s="63"/>
      <c r="Y2749" s="63"/>
      <c r="Z2749" s="63"/>
      <c r="AA2749" s="63"/>
      <c r="AB2749" s="63"/>
      <c r="AC2749" s="63"/>
      <c r="AD2749" s="63"/>
      <c r="AE2749" s="63"/>
      <c r="AF2749" s="63"/>
      <c r="AG2749" s="63"/>
      <c r="AH2749" s="63"/>
      <c r="AI2749" s="63"/>
      <c r="AJ2749" s="63"/>
      <c r="AK2749" s="63"/>
      <c r="AL2749" s="63"/>
      <c r="AM2749" s="63"/>
      <c r="AN2749" s="63"/>
      <c r="AO2749" s="63"/>
      <c r="AP2749" s="63"/>
      <c r="AQ2749" s="63"/>
      <c r="AR2749" s="63"/>
      <c r="AS2749" s="63"/>
      <c r="AT2749" s="63"/>
      <c r="AU2749" s="63"/>
      <c r="AV2749" s="63"/>
      <c r="AW2749" s="63"/>
      <c r="AX2749" s="63"/>
      <c r="AY2749" s="63"/>
      <c r="AZ2749" s="63"/>
      <c r="BA2749" s="63"/>
      <c r="BB2749" s="63"/>
      <c r="BC2749" s="63"/>
      <c r="BD2749" s="63"/>
      <c r="BE2749" s="63"/>
      <c r="BF2749" s="63"/>
      <c r="BG2749" s="63"/>
      <c r="BH2749" s="63"/>
      <c r="BI2749" s="63"/>
      <c r="BJ2749" s="63"/>
      <c r="BK2749" s="63"/>
      <c r="BL2749" s="63"/>
      <c r="BM2749" s="63"/>
      <c r="BN2749" s="63"/>
      <c r="BO2749" s="63"/>
      <c r="BP2749" s="63"/>
      <c r="BQ2749" s="63"/>
      <c r="BR2749" s="63"/>
      <c r="BS2749" s="63"/>
      <c r="BT2749" s="63"/>
      <c r="BU2749" s="63"/>
      <c r="BV2749" s="63"/>
      <c r="BW2749" s="63"/>
      <c r="BX2749" s="63"/>
      <c r="BY2749" s="63"/>
      <c r="BZ2749" s="63"/>
      <c r="CA2749" s="63"/>
      <c r="CB2749" s="63"/>
      <c r="CC2749" s="63"/>
      <c r="CD2749" s="63"/>
      <c r="CE2749" s="63"/>
      <c r="CF2749" s="63"/>
      <c r="CG2749" s="63"/>
      <c r="CH2749" s="63"/>
      <c r="CI2749" s="63"/>
      <c r="CJ2749" s="63"/>
      <c r="CK2749" s="63"/>
      <c r="CL2749" s="63"/>
      <c r="CM2749" s="63"/>
      <c r="CN2749" s="63"/>
      <c r="CO2749" s="63"/>
      <c r="CP2749" s="63"/>
      <c r="CR2749" s="227"/>
      <c r="CS2749" s="74"/>
    </row>
    <row r="2750" spans="1:97" s="72" customFormat="1" ht="75.75" customHeight="1">
      <c r="A2750" s="63"/>
      <c r="B2750" s="63"/>
      <c r="C2750" s="63"/>
      <c r="D2750" s="63"/>
      <c r="E2750" s="63"/>
      <c r="F2750" s="63"/>
      <c r="G2750" s="63"/>
      <c r="H2750" s="63"/>
      <c r="I2750" s="63"/>
      <c r="J2750" s="63"/>
      <c r="K2750" s="63"/>
      <c r="L2750" s="63"/>
      <c r="M2750" s="63"/>
      <c r="N2750" s="63"/>
      <c r="O2750" s="63"/>
      <c r="P2750" s="63"/>
      <c r="Q2750" s="63"/>
      <c r="R2750" s="63"/>
      <c r="S2750" s="63"/>
      <c r="T2750" s="63"/>
      <c r="U2750" s="63"/>
      <c r="V2750" s="63"/>
      <c r="W2750" s="63"/>
      <c r="X2750" s="63"/>
      <c r="Y2750" s="63"/>
      <c r="Z2750" s="63"/>
      <c r="AA2750" s="63"/>
      <c r="AB2750" s="63"/>
      <c r="AC2750" s="63"/>
      <c r="AD2750" s="63"/>
      <c r="AE2750" s="63"/>
      <c r="AF2750" s="63"/>
      <c r="AG2750" s="63"/>
      <c r="AH2750" s="63"/>
      <c r="AI2750" s="63"/>
      <c r="AJ2750" s="63"/>
      <c r="AK2750" s="63"/>
      <c r="AL2750" s="63"/>
      <c r="AM2750" s="63"/>
      <c r="AN2750" s="63"/>
      <c r="AO2750" s="63"/>
      <c r="AP2750" s="63"/>
      <c r="AQ2750" s="63"/>
      <c r="AR2750" s="63"/>
      <c r="AS2750" s="63"/>
      <c r="AT2750" s="63"/>
      <c r="AU2750" s="63"/>
      <c r="AV2750" s="63"/>
      <c r="AW2750" s="63"/>
      <c r="AX2750" s="63"/>
      <c r="AY2750" s="63"/>
      <c r="AZ2750" s="63"/>
      <c r="BA2750" s="63"/>
      <c r="BB2750" s="63"/>
      <c r="BC2750" s="63"/>
      <c r="BD2750" s="63"/>
      <c r="BE2750" s="63"/>
      <c r="BF2750" s="63"/>
      <c r="BG2750" s="63"/>
      <c r="BH2750" s="63"/>
      <c r="BI2750" s="63"/>
      <c r="BJ2750" s="63"/>
      <c r="BK2750" s="63"/>
      <c r="BL2750" s="63"/>
      <c r="BM2750" s="63"/>
      <c r="BN2750" s="63"/>
      <c r="BO2750" s="63"/>
      <c r="BP2750" s="63"/>
      <c r="BQ2750" s="63"/>
      <c r="BR2750" s="63"/>
      <c r="BS2750" s="63"/>
      <c r="BT2750" s="63"/>
      <c r="BU2750" s="63"/>
      <c r="BV2750" s="63"/>
      <c r="BW2750" s="63"/>
      <c r="BX2750" s="63"/>
      <c r="BY2750" s="63"/>
      <c r="BZ2750" s="63"/>
      <c r="CA2750" s="63"/>
      <c r="CB2750" s="63"/>
      <c r="CC2750" s="63"/>
      <c r="CD2750" s="63"/>
      <c r="CE2750" s="63"/>
      <c r="CF2750" s="63"/>
      <c r="CG2750" s="63"/>
      <c r="CH2750" s="63"/>
      <c r="CI2750" s="63"/>
      <c r="CJ2750" s="63"/>
      <c r="CK2750" s="63"/>
      <c r="CL2750" s="63"/>
      <c r="CM2750" s="63"/>
      <c r="CN2750" s="63"/>
      <c r="CO2750" s="63"/>
      <c r="CP2750" s="63"/>
      <c r="CR2750" s="227"/>
      <c r="CS2750" s="74"/>
    </row>
    <row r="2751" spans="1:97" s="72" customFormat="1" ht="75.75" customHeight="1">
      <c r="A2751" s="63"/>
      <c r="B2751" s="63"/>
      <c r="C2751" s="63"/>
      <c r="D2751" s="63"/>
      <c r="E2751" s="63"/>
      <c r="F2751" s="63"/>
      <c r="G2751" s="63"/>
      <c r="H2751" s="63"/>
      <c r="I2751" s="63"/>
      <c r="J2751" s="63"/>
      <c r="K2751" s="63"/>
      <c r="L2751" s="63"/>
      <c r="M2751" s="63"/>
      <c r="N2751" s="63"/>
      <c r="O2751" s="63"/>
      <c r="P2751" s="63"/>
      <c r="Q2751" s="63"/>
      <c r="R2751" s="63"/>
      <c r="S2751" s="63"/>
      <c r="T2751" s="63"/>
      <c r="U2751" s="63"/>
      <c r="V2751" s="63"/>
      <c r="W2751" s="63"/>
      <c r="X2751" s="63"/>
      <c r="Y2751" s="63"/>
      <c r="Z2751" s="63"/>
      <c r="AA2751" s="63"/>
      <c r="AB2751" s="63"/>
      <c r="AC2751" s="63"/>
      <c r="AD2751" s="63"/>
      <c r="AE2751" s="63"/>
      <c r="AF2751" s="63"/>
      <c r="AG2751" s="63"/>
      <c r="AH2751" s="63"/>
      <c r="AI2751" s="63"/>
      <c r="AJ2751" s="63"/>
      <c r="AK2751" s="63"/>
      <c r="AL2751" s="63"/>
      <c r="AM2751" s="63"/>
      <c r="AN2751" s="63"/>
      <c r="AO2751" s="63"/>
      <c r="AP2751" s="63"/>
      <c r="AQ2751" s="63"/>
      <c r="AR2751" s="63"/>
      <c r="AS2751" s="63"/>
      <c r="AT2751" s="63"/>
      <c r="AU2751" s="63"/>
      <c r="AV2751" s="63"/>
      <c r="AW2751" s="63"/>
      <c r="AX2751" s="63"/>
      <c r="AY2751" s="63"/>
      <c r="AZ2751" s="63"/>
      <c r="BA2751" s="63"/>
      <c r="BB2751" s="63"/>
      <c r="BC2751" s="63"/>
      <c r="BD2751" s="63"/>
      <c r="BE2751" s="63"/>
      <c r="BF2751" s="63"/>
      <c r="BG2751" s="63"/>
      <c r="BH2751" s="63"/>
      <c r="BI2751" s="63"/>
      <c r="BJ2751" s="63"/>
      <c r="BK2751" s="63"/>
      <c r="BL2751" s="63"/>
      <c r="BM2751" s="63"/>
      <c r="BN2751" s="63"/>
      <c r="BO2751" s="63"/>
      <c r="BP2751" s="63"/>
      <c r="BQ2751" s="63"/>
      <c r="BR2751" s="63"/>
      <c r="BS2751" s="63"/>
      <c r="BT2751" s="63"/>
      <c r="BU2751" s="63"/>
      <c r="BV2751" s="63"/>
      <c r="BW2751" s="63"/>
      <c r="BX2751" s="63"/>
      <c r="BY2751" s="63"/>
      <c r="BZ2751" s="63"/>
      <c r="CA2751" s="63"/>
      <c r="CB2751" s="63"/>
      <c r="CC2751" s="63"/>
      <c r="CD2751" s="63"/>
      <c r="CE2751" s="63"/>
      <c r="CF2751" s="63"/>
      <c r="CG2751" s="63"/>
      <c r="CH2751" s="63"/>
      <c r="CI2751" s="63"/>
      <c r="CJ2751" s="63"/>
      <c r="CK2751" s="63"/>
      <c r="CL2751" s="63"/>
      <c r="CM2751" s="63"/>
      <c r="CN2751" s="63"/>
      <c r="CO2751" s="63"/>
      <c r="CP2751" s="63"/>
      <c r="CR2751" s="227"/>
      <c r="CS2751" s="74"/>
    </row>
    <row r="2752" spans="1:97" s="72" customFormat="1" ht="75.75" customHeight="1">
      <c r="A2752" s="63"/>
      <c r="B2752" s="63"/>
      <c r="C2752" s="63"/>
      <c r="D2752" s="63"/>
      <c r="E2752" s="63"/>
      <c r="F2752" s="63"/>
      <c r="G2752" s="63"/>
      <c r="H2752" s="63"/>
      <c r="I2752" s="63"/>
      <c r="J2752" s="63"/>
      <c r="K2752" s="63"/>
      <c r="L2752" s="63"/>
      <c r="M2752" s="63"/>
      <c r="N2752" s="63"/>
      <c r="O2752" s="63"/>
      <c r="P2752" s="63"/>
      <c r="Q2752" s="63"/>
      <c r="R2752" s="63"/>
      <c r="S2752" s="63"/>
      <c r="T2752" s="63"/>
      <c r="U2752" s="63"/>
      <c r="V2752" s="63"/>
      <c r="W2752" s="63"/>
      <c r="X2752" s="63"/>
      <c r="Y2752" s="63"/>
      <c r="Z2752" s="63"/>
      <c r="AA2752" s="63"/>
      <c r="AB2752" s="63"/>
      <c r="AC2752" s="63"/>
      <c r="AD2752" s="63"/>
      <c r="AE2752" s="63"/>
      <c r="AF2752" s="63"/>
      <c r="AG2752" s="63"/>
      <c r="AH2752" s="63"/>
      <c r="AI2752" s="63"/>
      <c r="AJ2752" s="63"/>
      <c r="AK2752" s="63"/>
      <c r="AL2752" s="63"/>
      <c r="AM2752" s="63"/>
      <c r="AN2752" s="63"/>
      <c r="AO2752" s="63"/>
      <c r="AP2752" s="63"/>
      <c r="AQ2752" s="63"/>
      <c r="AR2752" s="63"/>
      <c r="AS2752" s="63"/>
      <c r="AT2752" s="63"/>
      <c r="AU2752" s="63"/>
      <c r="AV2752" s="63"/>
      <c r="AW2752" s="63"/>
      <c r="AX2752" s="63"/>
      <c r="AY2752" s="63"/>
      <c r="AZ2752" s="63"/>
      <c r="BA2752" s="63"/>
      <c r="BB2752" s="63"/>
      <c r="BC2752" s="63"/>
      <c r="BD2752" s="63"/>
      <c r="BE2752" s="63"/>
      <c r="BF2752" s="63"/>
      <c r="BG2752" s="63"/>
      <c r="BH2752" s="63"/>
      <c r="BI2752" s="63"/>
      <c r="BJ2752" s="63"/>
      <c r="BK2752" s="63"/>
      <c r="BL2752" s="63"/>
      <c r="BM2752" s="63"/>
      <c r="BN2752" s="63"/>
      <c r="BO2752" s="63"/>
      <c r="BP2752" s="63"/>
      <c r="BQ2752" s="63"/>
      <c r="BR2752" s="63"/>
      <c r="BS2752" s="63"/>
      <c r="BT2752" s="63"/>
      <c r="BU2752" s="63"/>
      <c r="BV2752" s="63"/>
      <c r="BW2752" s="63"/>
      <c r="BX2752" s="63"/>
      <c r="BY2752" s="63"/>
      <c r="BZ2752" s="63"/>
      <c r="CA2752" s="63"/>
      <c r="CB2752" s="63"/>
      <c r="CC2752" s="63"/>
      <c r="CD2752" s="63"/>
      <c r="CE2752" s="63"/>
      <c r="CF2752" s="63"/>
      <c r="CG2752" s="63"/>
      <c r="CH2752" s="63"/>
      <c r="CI2752" s="63"/>
      <c r="CJ2752" s="63"/>
      <c r="CK2752" s="63"/>
      <c r="CL2752" s="63"/>
      <c r="CM2752" s="63"/>
      <c r="CN2752" s="63"/>
      <c r="CO2752" s="63"/>
      <c r="CP2752" s="63"/>
      <c r="CR2752" s="227"/>
      <c r="CS2752" s="74"/>
    </row>
    <row r="2753" spans="1:97" s="72" customFormat="1" ht="75.75" customHeight="1">
      <c r="A2753" s="63"/>
      <c r="B2753" s="63"/>
      <c r="C2753" s="63"/>
      <c r="D2753" s="63"/>
      <c r="E2753" s="63"/>
      <c r="F2753" s="63"/>
      <c r="G2753" s="63"/>
      <c r="H2753" s="63"/>
      <c r="I2753" s="63"/>
      <c r="J2753" s="63"/>
      <c r="K2753" s="63"/>
      <c r="L2753" s="63"/>
      <c r="M2753" s="63"/>
      <c r="N2753" s="63"/>
      <c r="O2753" s="63"/>
      <c r="P2753" s="63"/>
      <c r="Q2753" s="63"/>
      <c r="R2753" s="63"/>
      <c r="S2753" s="63"/>
      <c r="T2753" s="63"/>
      <c r="U2753" s="63"/>
      <c r="V2753" s="63"/>
      <c r="W2753" s="63"/>
      <c r="X2753" s="63"/>
      <c r="Y2753" s="63"/>
      <c r="Z2753" s="63"/>
      <c r="AA2753" s="63"/>
      <c r="AB2753" s="63"/>
      <c r="AC2753" s="63"/>
      <c r="AD2753" s="63"/>
      <c r="AE2753" s="63"/>
      <c r="AF2753" s="63"/>
      <c r="AG2753" s="63"/>
      <c r="AH2753" s="63"/>
      <c r="AI2753" s="63"/>
      <c r="AJ2753" s="63"/>
      <c r="AK2753" s="63"/>
      <c r="AL2753" s="63"/>
      <c r="AM2753" s="63"/>
      <c r="AN2753" s="63"/>
      <c r="AO2753" s="63"/>
      <c r="AP2753" s="63"/>
      <c r="AQ2753" s="63"/>
      <c r="AR2753" s="63"/>
      <c r="AS2753" s="63"/>
      <c r="AT2753" s="63"/>
      <c r="AU2753" s="63"/>
      <c r="AV2753" s="63"/>
      <c r="AW2753" s="63"/>
      <c r="AX2753" s="63"/>
      <c r="AY2753" s="63"/>
      <c r="AZ2753" s="63"/>
      <c r="BA2753" s="63"/>
      <c r="BB2753" s="63"/>
      <c r="BC2753" s="63"/>
      <c r="BD2753" s="63"/>
      <c r="BE2753" s="63"/>
      <c r="BF2753" s="63"/>
      <c r="BG2753" s="63"/>
      <c r="BH2753" s="63"/>
      <c r="BI2753" s="63"/>
      <c r="BJ2753" s="63"/>
      <c r="BK2753" s="63"/>
      <c r="BL2753" s="63"/>
      <c r="BM2753" s="63"/>
      <c r="BN2753" s="63"/>
      <c r="BO2753" s="63"/>
      <c r="BP2753" s="63"/>
      <c r="BQ2753" s="63"/>
      <c r="BR2753" s="63"/>
      <c r="BS2753" s="63"/>
      <c r="BT2753" s="63"/>
      <c r="BU2753" s="63"/>
      <c r="BV2753" s="63"/>
      <c r="BW2753" s="63"/>
      <c r="BX2753" s="63"/>
      <c r="BY2753" s="63"/>
      <c r="BZ2753" s="63"/>
      <c r="CA2753" s="63"/>
      <c r="CB2753" s="63"/>
      <c r="CC2753" s="63"/>
      <c r="CD2753" s="63"/>
      <c r="CE2753" s="63"/>
      <c r="CF2753" s="63"/>
      <c r="CG2753" s="63"/>
      <c r="CH2753" s="63"/>
      <c r="CI2753" s="63"/>
      <c r="CJ2753" s="63"/>
      <c r="CK2753" s="63"/>
      <c r="CL2753" s="63"/>
      <c r="CM2753" s="63"/>
      <c r="CN2753" s="63"/>
      <c r="CO2753" s="63"/>
      <c r="CP2753" s="63"/>
      <c r="CR2753" s="227"/>
      <c r="CS2753" s="74"/>
    </row>
    <row r="2754" spans="1:97" s="72" customFormat="1" ht="75.75" customHeight="1">
      <c r="A2754" s="63"/>
      <c r="B2754" s="63"/>
      <c r="C2754" s="63"/>
      <c r="D2754" s="63"/>
      <c r="E2754" s="63"/>
      <c r="F2754" s="63"/>
      <c r="G2754" s="63"/>
      <c r="H2754" s="63"/>
      <c r="I2754" s="63"/>
      <c r="J2754" s="63"/>
      <c r="K2754" s="63"/>
      <c r="L2754" s="63"/>
      <c r="M2754" s="63"/>
      <c r="N2754" s="63"/>
      <c r="O2754" s="63"/>
      <c r="P2754" s="63"/>
      <c r="Q2754" s="63"/>
      <c r="R2754" s="63"/>
      <c r="S2754" s="63"/>
      <c r="T2754" s="63"/>
      <c r="U2754" s="63"/>
      <c r="V2754" s="63"/>
      <c r="W2754" s="63"/>
      <c r="X2754" s="63"/>
      <c r="Y2754" s="63"/>
      <c r="Z2754" s="63"/>
      <c r="AA2754" s="63"/>
      <c r="AB2754" s="63"/>
      <c r="AC2754" s="63"/>
      <c r="AD2754" s="63"/>
      <c r="AE2754" s="63"/>
      <c r="AF2754" s="63"/>
      <c r="AG2754" s="63"/>
      <c r="AH2754" s="63"/>
      <c r="AI2754" s="63"/>
      <c r="AJ2754" s="63"/>
      <c r="AK2754" s="63"/>
      <c r="AL2754" s="63"/>
      <c r="AM2754" s="63"/>
      <c r="AN2754" s="63"/>
      <c r="AO2754" s="63"/>
      <c r="AP2754" s="63"/>
      <c r="AQ2754" s="63"/>
      <c r="AR2754" s="63"/>
      <c r="AS2754" s="63"/>
      <c r="AT2754" s="63"/>
      <c r="AU2754" s="63"/>
      <c r="AV2754" s="63"/>
      <c r="AW2754" s="63"/>
      <c r="AX2754" s="63"/>
      <c r="AY2754" s="63"/>
      <c r="AZ2754" s="63"/>
      <c r="BA2754" s="63"/>
      <c r="BB2754" s="63"/>
      <c r="BC2754" s="63"/>
      <c r="BD2754" s="63"/>
      <c r="BE2754" s="63"/>
      <c r="BF2754" s="63"/>
      <c r="BG2754" s="63"/>
      <c r="BH2754" s="63"/>
      <c r="BI2754" s="63"/>
      <c r="BJ2754" s="63"/>
      <c r="BK2754" s="63"/>
      <c r="BL2754" s="63"/>
      <c r="BM2754" s="63"/>
      <c r="BN2754" s="63"/>
      <c r="BO2754" s="63"/>
      <c r="BP2754" s="63"/>
      <c r="BQ2754" s="63"/>
      <c r="BR2754" s="63"/>
      <c r="BS2754" s="63"/>
      <c r="BT2754" s="63"/>
      <c r="BU2754" s="63"/>
      <c r="BV2754" s="63"/>
      <c r="BW2754" s="63"/>
      <c r="BX2754" s="63"/>
      <c r="BY2754" s="63"/>
      <c r="BZ2754" s="63"/>
      <c r="CA2754" s="63"/>
      <c r="CB2754" s="63"/>
      <c r="CC2754" s="63"/>
      <c r="CD2754" s="63"/>
      <c r="CE2754" s="63"/>
      <c r="CF2754" s="63"/>
      <c r="CG2754" s="63"/>
      <c r="CH2754" s="63"/>
      <c r="CI2754" s="63"/>
      <c r="CJ2754" s="63"/>
      <c r="CK2754" s="63"/>
      <c r="CL2754" s="63"/>
      <c r="CM2754" s="63"/>
      <c r="CN2754" s="63"/>
      <c r="CO2754" s="63"/>
      <c r="CP2754" s="63"/>
      <c r="CR2754" s="227"/>
      <c r="CS2754" s="74"/>
    </row>
    <row r="2755" spans="1:97" s="72" customFormat="1" ht="75.75" customHeight="1">
      <c r="A2755" s="63"/>
      <c r="B2755" s="63"/>
      <c r="C2755" s="63"/>
      <c r="D2755" s="63"/>
      <c r="E2755" s="63"/>
      <c r="F2755" s="63"/>
      <c r="G2755" s="63"/>
      <c r="H2755" s="63"/>
      <c r="I2755" s="63"/>
      <c r="J2755" s="63"/>
      <c r="K2755" s="63"/>
      <c r="L2755" s="63"/>
      <c r="M2755" s="63"/>
      <c r="N2755" s="63"/>
      <c r="O2755" s="63"/>
      <c r="P2755" s="63"/>
      <c r="Q2755" s="63"/>
      <c r="R2755" s="63"/>
      <c r="S2755" s="63"/>
      <c r="T2755" s="63"/>
      <c r="U2755" s="63"/>
      <c r="V2755" s="63"/>
      <c r="W2755" s="63"/>
      <c r="X2755" s="63"/>
      <c r="Y2755" s="63"/>
      <c r="Z2755" s="63"/>
      <c r="AA2755" s="63"/>
      <c r="AB2755" s="63"/>
      <c r="AC2755" s="63"/>
      <c r="AD2755" s="63"/>
      <c r="AE2755" s="63"/>
      <c r="AF2755" s="63"/>
      <c r="AG2755" s="63"/>
      <c r="AH2755" s="63"/>
      <c r="AI2755" s="63"/>
      <c r="AJ2755" s="63"/>
      <c r="AK2755" s="63"/>
      <c r="AL2755" s="63"/>
      <c r="AM2755" s="63"/>
      <c r="AN2755" s="63"/>
      <c r="AO2755" s="63"/>
      <c r="AP2755" s="63"/>
      <c r="AQ2755" s="63"/>
      <c r="AR2755" s="63"/>
      <c r="AS2755" s="63"/>
      <c r="AT2755" s="63"/>
      <c r="AU2755" s="63"/>
      <c r="AV2755" s="63"/>
      <c r="AW2755" s="63"/>
      <c r="AX2755" s="63"/>
      <c r="AY2755" s="63"/>
      <c r="AZ2755" s="63"/>
      <c r="BA2755" s="63"/>
      <c r="BB2755" s="63"/>
      <c r="BC2755" s="63"/>
      <c r="BD2755" s="63"/>
      <c r="BE2755" s="63"/>
      <c r="BF2755" s="63"/>
      <c r="BG2755" s="63"/>
      <c r="BH2755" s="63"/>
      <c r="BI2755" s="63"/>
      <c r="BJ2755" s="63"/>
      <c r="BK2755" s="63"/>
      <c r="BL2755" s="63"/>
      <c r="BM2755" s="63"/>
      <c r="BN2755" s="63"/>
      <c r="BO2755" s="63"/>
      <c r="BP2755" s="63"/>
      <c r="BQ2755" s="63"/>
      <c r="BR2755" s="63"/>
      <c r="BS2755" s="63"/>
      <c r="BT2755" s="63"/>
      <c r="BU2755" s="63"/>
      <c r="BV2755" s="63"/>
      <c r="BW2755" s="63"/>
      <c r="BX2755" s="63"/>
      <c r="BY2755" s="63"/>
      <c r="BZ2755" s="63"/>
      <c r="CA2755" s="63"/>
      <c r="CB2755" s="63"/>
      <c r="CC2755" s="63"/>
      <c r="CD2755" s="63"/>
      <c r="CE2755" s="63"/>
      <c r="CF2755" s="63"/>
      <c r="CG2755" s="63"/>
      <c r="CH2755" s="63"/>
      <c r="CI2755" s="63"/>
      <c r="CJ2755" s="63"/>
      <c r="CK2755" s="63"/>
      <c r="CL2755" s="63"/>
      <c r="CM2755" s="63"/>
      <c r="CN2755" s="63"/>
      <c r="CO2755" s="63"/>
      <c r="CP2755" s="63"/>
      <c r="CR2755" s="227"/>
      <c r="CS2755" s="74"/>
    </row>
    <row r="2756" spans="1:97" s="72" customFormat="1" ht="75.75" customHeight="1">
      <c r="A2756" s="63"/>
      <c r="B2756" s="63"/>
      <c r="C2756" s="63"/>
      <c r="D2756" s="63"/>
      <c r="E2756" s="63"/>
      <c r="F2756" s="63"/>
      <c r="G2756" s="63"/>
      <c r="H2756" s="63"/>
      <c r="I2756" s="63"/>
      <c r="J2756" s="63"/>
      <c r="K2756" s="63"/>
      <c r="L2756" s="63"/>
      <c r="M2756" s="63"/>
      <c r="N2756" s="63"/>
      <c r="O2756" s="63"/>
      <c r="P2756" s="63"/>
      <c r="Q2756" s="63"/>
      <c r="R2756" s="63"/>
      <c r="S2756" s="63"/>
      <c r="T2756" s="63"/>
      <c r="U2756" s="63"/>
      <c r="V2756" s="63"/>
      <c r="W2756" s="63"/>
      <c r="X2756" s="63"/>
      <c r="Y2756" s="63"/>
      <c r="Z2756" s="63"/>
      <c r="AA2756" s="63"/>
      <c r="AB2756" s="63"/>
      <c r="AC2756" s="63"/>
      <c r="AD2756" s="63"/>
      <c r="AE2756" s="63"/>
      <c r="AF2756" s="63"/>
      <c r="AG2756" s="63"/>
      <c r="AH2756" s="63"/>
      <c r="AI2756" s="63"/>
      <c r="AJ2756" s="63"/>
      <c r="AK2756" s="63"/>
      <c r="AL2756" s="63"/>
      <c r="AM2756" s="63"/>
      <c r="AN2756" s="63"/>
      <c r="AO2756" s="63"/>
      <c r="AP2756" s="63"/>
      <c r="AQ2756" s="63"/>
      <c r="AR2756" s="63"/>
      <c r="AS2756" s="63"/>
      <c r="AT2756" s="63"/>
      <c r="AU2756" s="63"/>
      <c r="AV2756" s="63"/>
      <c r="AW2756" s="63"/>
      <c r="AX2756" s="63"/>
      <c r="AY2756" s="63"/>
      <c r="AZ2756" s="63"/>
      <c r="BA2756" s="63"/>
      <c r="BB2756" s="63"/>
      <c r="BC2756" s="63"/>
      <c r="BD2756" s="63"/>
      <c r="BE2756" s="63"/>
      <c r="BF2756" s="63"/>
      <c r="BG2756" s="63"/>
      <c r="BH2756" s="63"/>
      <c r="BI2756" s="63"/>
      <c r="BJ2756" s="63"/>
      <c r="BK2756" s="63"/>
      <c r="BL2756" s="63"/>
      <c r="BM2756" s="63"/>
      <c r="BN2756" s="63"/>
      <c r="BO2756" s="63"/>
      <c r="BP2756" s="63"/>
      <c r="BQ2756" s="63"/>
      <c r="BR2756" s="63"/>
      <c r="BS2756" s="63"/>
      <c r="BT2756" s="63"/>
      <c r="BU2756" s="63"/>
      <c r="BV2756" s="63"/>
      <c r="BW2756" s="63"/>
      <c r="BX2756" s="63"/>
      <c r="BY2756" s="63"/>
      <c r="BZ2756" s="63"/>
      <c r="CA2756" s="63"/>
      <c r="CB2756" s="63"/>
      <c r="CC2756" s="63"/>
      <c r="CD2756" s="63"/>
      <c r="CE2756" s="63"/>
      <c r="CF2756" s="63"/>
      <c r="CG2756" s="63"/>
      <c r="CH2756" s="63"/>
      <c r="CI2756" s="63"/>
      <c r="CJ2756" s="63"/>
      <c r="CK2756" s="63"/>
      <c r="CL2756" s="63"/>
      <c r="CM2756" s="63"/>
      <c r="CN2756" s="63"/>
      <c r="CO2756" s="63"/>
      <c r="CP2756" s="63"/>
      <c r="CR2756" s="227"/>
      <c r="CS2756" s="74"/>
    </row>
    <row r="2757" spans="1:97" s="72" customFormat="1" ht="75.75" customHeight="1">
      <c r="A2757" s="63"/>
      <c r="B2757" s="63"/>
      <c r="C2757" s="63"/>
      <c r="D2757" s="63"/>
      <c r="E2757" s="63"/>
      <c r="F2757" s="63"/>
      <c r="G2757" s="63"/>
      <c r="H2757" s="63"/>
      <c r="I2757" s="63"/>
      <c r="J2757" s="63"/>
      <c r="K2757" s="63"/>
      <c r="L2757" s="63"/>
      <c r="M2757" s="63"/>
      <c r="N2757" s="63"/>
      <c r="O2757" s="63"/>
      <c r="P2757" s="63"/>
      <c r="Q2757" s="63"/>
      <c r="R2757" s="63"/>
      <c r="S2757" s="63"/>
      <c r="T2757" s="63"/>
      <c r="U2757" s="63"/>
      <c r="V2757" s="63"/>
      <c r="W2757" s="63"/>
      <c r="X2757" s="63"/>
      <c r="Y2757" s="63"/>
      <c r="Z2757" s="63"/>
      <c r="AA2757" s="63"/>
      <c r="AB2757" s="63"/>
      <c r="AC2757" s="63"/>
      <c r="AD2757" s="63"/>
      <c r="AE2757" s="63"/>
      <c r="AF2757" s="63"/>
      <c r="AG2757" s="63"/>
      <c r="AH2757" s="63"/>
      <c r="AI2757" s="63"/>
      <c r="AJ2757" s="63"/>
      <c r="AK2757" s="63"/>
      <c r="AL2757" s="63"/>
      <c r="AM2757" s="63"/>
      <c r="AN2757" s="63"/>
      <c r="AO2757" s="63"/>
      <c r="AP2757" s="63"/>
      <c r="AQ2757" s="63"/>
      <c r="AR2757" s="63"/>
      <c r="AS2757" s="63"/>
      <c r="AT2757" s="63"/>
      <c r="AU2757" s="63"/>
      <c r="AV2757" s="63"/>
      <c r="AW2757" s="63"/>
      <c r="AX2757" s="63"/>
      <c r="AY2757" s="63"/>
      <c r="AZ2757" s="63"/>
      <c r="BA2757" s="63"/>
      <c r="BB2757" s="63"/>
      <c r="BC2757" s="63"/>
      <c r="BD2757" s="63"/>
      <c r="BE2757" s="63"/>
      <c r="BF2757" s="63"/>
      <c r="BG2757" s="63"/>
      <c r="BH2757" s="63"/>
      <c r="BI2757" s="63"/>
      <c r="BJ2757" s="63"/>
      <c r="BK2757" s="63"/>
      <c r="BL2757" s="63"/>
      <c r="BM2757" s="63"/>
      <c r="BN2757" s="63"/>
      <c r="BO2757" s="63"/>
      <c r="BP2757" s="63"/>
      <c r="BQ2757" s="63"/>
      <c r="BR2757" s="63"/>
      <c r="BS2757" s="63"/>
      <c r="BT2757" s="63"/>
      <c r="BU2757" s="63"/>
      <c r="BV2757" s="63"/>
      <c r="BW2757" s="63"/>
      <c r="BX2757" s="63"/>
      <c r="BY2757" s="63"/>
      <c r="BZ2757" s="63"/>
      <c r="CA2757" s="63"/>
      <c r="CB2757" s="63"/>
      <c r="CC2757" s="63"/>
      <c r="CD2757" s="63"/>
      <c r="CE2757" s="63"/>
      <c r="CF2757" s="63"/>
      <c r="CG2757" s="63"/>
      <c r="CH2757" s="63"/>
      <c r="CI2757" s="63"/>
      <c r="CJ2757" s="63"/>
      <c r="CK2757" s="63"/>
      <c r="CL2757" s="63"/>
      <c r="CM2757" s="63"/>
      <c r="CN2757" s="63"/>
      <c r="CO2757" s="63"/>
      <c r="CP2757" s="63"/>
      <c r="CR2757" s="227"/>
      <c r="CS2757" s="74"/>
    </row>
    <row r="2758" spans="1:97" s="72" customFormat="1" ht="75.75" customHeight="1">
      <c r="A2758" s="63"/>
      <c r="B2758" s="63"/>
      <c r="C2758" s="63"/>
      <c r="D2758" s="63"/>
      <c r="E2758" s="63"/>
      <c r="F2758" s="63"/>
      <c r="G2758" s="63"/>
      <c r="H2758" s="63"/>
      <c r="I2758" s="63"/>
      <c r="J2758" s="63"/>
      <c r="K2758" s="63"/>
      <c r="L2758" s="63"/>
      <c r="M2758" s="63"/>
      <c r="N2758" s="63"/>
      <c r="O2758" s="63"/>
      <c r="P2758" s="63"/>
      <c r="Q2758" s="63"/>
      <c r="R2758" s="63"/>
      <c r="S2758" s="63"/>
      <c r="T2758" s="63"/>
      <c r="U2758" s="63"/>
      <c r="V2758" s="63"/>
      <c r="W2758" s="63"/>
      <c r="X2758" s="63"/>
      <c r="Y2758" s="63"/>
      <c r="Z2758" s="63"/>
      <c r="AA2758" s="63"/>
      <c r="AB2758" s="63"/>
      <c r="AC2758" s="63"/>
      <c r="AD2758" s="63"/>
      <c r="AE2758" s="63"/>
      <c r="AF2758" s="63"/>
      <c r="AG2758" s="63"/>
      <c r="AH2758" s="63"/>
      <c r="AI2758" s="63"/>
      <c r="AJ2758" s="63"/>
      <c r="AK2758" s="63"/>
      <c r="AL2758" s="63"/>
      <c r="AM2758" s="63"/>
      <c r="AN2758" s="63"/>
      <c r="AO2758" s="63"/>
      <c r="AP2758" s="63"/>
      <c r="AQ2758" s="63"/>
      <c r="AR2758" s="63"/>
      <c r="AS2758" s="63"/>
      <c r="AT2758" s="63"/>
      <c r="AU2758" s="63"/>
      <c r="AV2758" s="63"/>
      <c r="AW2758" s="63"/>
      <c r="AX2758" s="63"/>
      <c r="AY2758" s="63"/>
      <c r="AZ2758" s="63"/>
      <c r="BA2758" s="63"/>
      <c r="BB2758" s="63"/>
      <c r="BC2758" s="63"/>
      <c r="BD2758" s="63"/>
      <c r="BE2758" s="63"/>
      <c r="BF2758" s="63"/>
      <c r="BG2758" s="63"/>
      <c r="BH2758" s="63"/>
      <c r="BI2758" s="63"/>
      <c r="BJ2758" s="63"/>
      <c r="BK2758" s="63"/>
      <c r="BL2758" s="63"/>
      <c r="BM2758" s="63"/>
      <c r="BN2758" s="63"/>
      <c r="BO2758" s="63"/>
      <c r="BP2758" s="63"/>
      <c r="BQ2758" s="63"/>
      <c r="BR2758" s="63"/>
      <c r="BS2758" s="63"/>
      <c r="BT2758" s="63"/>
      <c r="BU2758" s="63"/>
      <c r="BV2758" s="63"/>
      <c r="BW2758" s="63"/>
      <c r="BX2758" s="63"/>
      <c r="BY2758" s="63"/>
      <c r="BZ2758" s="63"/>
      <c r="CA2758" s="63"/>
      <c r="CB2758" s="63"/>
      <c r="CC2758" s="63"/>
      <c r="CD2758" s="63"/>
      <c r="CE2758" s="63"/>
      <c r="CF2758" s="63"/>
      <c r="CG2758" s="63"/>
      <c r="CH2758" s="63"/>
      <c r="CI2758" s="63"/>
      <c r="CJ2758" s="63"/>
      <c r="CK2758" s="63"/>
      <c r="CL2758" s="63"/>
      <c r="CM2758" s="63"/>
      <c r="CN2758" s="63"/>
      <c r="CO2758" s="63"/>
      <c r="CP2758" s="63"/>
      <c r="CR2758" s="227"/>
      <c r="CS2758" s="74"/>
    </row>
    <row r="2759" spans="1:97" s="72" customFormat="1" ht="75.75" customHeight="1">
      <c r="A2759" s="63"/>
      <c r="B2759" s="63"/>
      <c r="C2759" s="63"/>
      <c r="D2759" s="63"/>
      <c r="E2759" s="63"/>
      <c r="F2759" s="63"/>
      <c r="G2759" s="63"/>
      <c r="H2759" s="63"/>
      <c r="I2759" s="63"/>
      <c r="J2759" s="63"/>
      <c r="K2759" s="63"/>
      <c r="L2759" s="63"/>
      <c r="M2759" s="63"/>
      <c r="N2759" s="63"/>
      <c r="O2759" s="63"/>
      <c r="P2759" s="63"/>
      <c r="Q2759" s="63"/>
      <c r="R2759" s="63"/>
      <c r="S2759" s="63"/>
      <c r="T2759" s="63"/>
      <c r="U2759" s="63"/>
      <c r="V2759" s="63"/>
      <c r="W2759" s="63"/>
      <c r="X2759" s="63"/>
      <c r="Y2759" s="63"/>
      <c r="Z2759" s="63"/>
      <c r="AA2759" s="63"/>
      <c r="AB2759" s="63"/>
      <c r="AC2759" s="63"/>
      <c r="AD2759" s="63"/>
      <c r="AE2759" s="63"/>
      <c r="AF2759" s="63"/>
      <c r="AG2759" s="63"/>
      <c r="AH2759" s="63"/>
      <c r="AI2759" s="63"/>
      <c r="AJ2759" s="63"/>
      <c r="AK2759" s="63"/>
      <c r="AL2759" s="63"/>
      <c r="AM2759" s="63"/>
      <c r="AN2759" s="63"/>
      <c r="AO2759" s="63"/>
      <c r="AP2759" s="63"/>
      <c r="AQ2759" s="63"/>
      <c r="AR2759" s="63"/>
      <c r="AS2759" s="63"/>
      <c r="AT2759" s="63"/>
      <c r="AU2759" s="63"/>
      <c r="AV2759" s="63"/>
      <c r="AW2759" s="63"/>
      <c r="AX2759" s="63"/>
      <c r="AY2759" s="63"/>
      <c r="AZ2759" s="63"/>
      <c r="BA2759" s="63"/>
      <c r="BB2759" s="63"/>
      <c r="BC2759" s="63"/>
      <c r="BD2759" s="63"/>
      <c r="BE2759" s="63"/>
      <c r="BF2759" s="63"/>
      <c r="BG2759" s="63"/>
      <c r="BH2759" s="63"/>
      <c r="BI2759" s="63"/>
      <c r="BJ2759" s="63"/>
      <c r="BK2759" s="63"/>
      <c r="BL2759" s="63"/>
      <c r="BM2759" s="63"/>
      <c r="BN2759" s="63"/>
      <c r="BO2759" s="63"/>
      <c r="BP2759" s="63"/>
      <c r="BQ2759" s="63"/>
      <c r="BR2759" s="63"/>
      <c r="BS2759" s="63"/>
      <c r="BT2759" s="63"/>
      <c r="BU2759" s="63"/>
      <c r="BV2759" s="63"/>
      <c r="BW2759" s="63"/>
      <c r="BX2759" s="63"/>
      <c r="BY2759" s="63"/>
      <c r="BZ2759" s="63"/>
      <c r="CA2759" s="63"/>
      <c r="CB2759" s="63"/>
      <c r="CC2759" s="63"/>
      <c r="CD2759" s="63"/>
      <c r="CE2759" s="63"/>
      <c r="CF2759" s="63"/>
      <c r="CG2759" s="63"/>
      <c r="CH2759" s="63"/>
      <c r="CI2759" s="63"/>
      <c r="CJ2759" s="63"/>
      <c r="CK2759" s="63"/>
      <c r="CL2759" s="63"/>
      <c r="CM2759" s="63"/>
      <c r="CN2759" s="63"/>
      <c r="CO2759" s="63"/>
      <c r="CP2759" s="63"/>
      <c r="CR2759" s="227"/>
      <c r="CS2759" s="74"/>
    </row>
    <row r="2760" spans="1:97" s="72" customFormat="1" ht="75.75" customHeight="1">
      <c r="A2760" s="63"/>
      <c r="B2760" s="63"/>
      <c r="C2760" s="63"/>
      <c r="D2760" s="63"/>
      <c r="E2760" s="63"/>
      <c r="F2760" s="63"/>
      <c r="G2760" s="63"/>
      <c r="H2760" s="63"/>
      <c r="I2760" s="63"/>
      <c r="J2760" s="63"/>
      <c r="K2760" s="63"/>
      <c r="L2760" s="63"/>
      <c r="M2760" s="63"/>
      <c r="N2760" s="63"/>
      <c r="O2760" s="63"/>
      <c r="P2760" s="63"/>
      <c r="Q2760" s="63"/>
      <c r="R2760" s="63"/>
      <c r="S2760" s="63"/>
      <c r="T2760" s="63"/>
      <c r="U2760" s="63"/>
      <c r="V2760" s="63"/>
      <c r="W2760" s="63"/>
      <c r="X2760" s="63"/>
      <c r="Y2760" s="63"/>
      <c r="Z2760" s="63"/>
      <c r="AA2760" s="63"/>
      <c r="AB2760" s="63"/>
      <c r="AC2760" s="63"/>
      <c r="AD2760" s="63"/>
      <c r="AE2760" s="63"/>
      <c r="AF2760" s="63"/>
      <c r="AG2760" s="63"/>
      <c r="AH2760" s="63"/>
      <c r="AI2760" s="63"/>
      <c r="AJ2760" s="63"/>
      <c r="AK2760" s="63"/>
      <c r="AL2760" s="63"/>
      <c r="AM2760" s="63"/>
      <c r="AN2760" s="63"/>
      <c r="AO2760" s="63"/>
      <c r="AP2760" s="63"/>
      <c r="AQ2760" s="63"/>
      <c r="AR2760" s="63"/>
      <c r="AS2760" s="63"/>
      <c r="AT2760" s="63"/>
      <c r="AU2760" s="63"/>
      <c r="AV2760" s="63"/>
      <c r="AW2760" s="63"/>
      <c r="AX2760" s="63"/>
      <c r="AY2760" s="63"/>
      <c r="AZ2760" s="63"/>
      <c r="BA2760" s="63"/>
      <c r="BB2760" s="63"/>
      <c r="BC2760" s="63"/>
      <c r="BD2760" s="63"/>
      <c r="BE2760" s="63"/>
      <c r="BF2760" s="63"/>
      <c r="BG2760" s="63"/>
      <c r="BH2760" s="63"/>
      <c r="BI2760" s="63"/>
      <c r="BJ2760" s="63"/>
      <c r="BK2760" s="63"/>
      <c r="BL2760" s="63"/>
      <c r="BM2760" s="63"/>
      <c r="BN2760" s="63"/>
      <c r="BO2760" s="63"/>
      <c r="BP2760" s="63"/>
      <c r="BQ2760" s="63"/>
      <c r="BR2760" s="63"/>
      <c r="BS2760" s="63"/>
      <c r="BT2760" s="63"/>
      <c r="BU2760" s="63"/>
      <c r="BV2760" s="63"/>
      <c r="BW2760" s="63"/>
      <c r="BX2760" s="63"/>
      <c r="BY2760" s="63"/>
      <c r="BZ2760" s="63"/>
      <c r="CA2760" s="63"/>
      <c r="CB2760" s="63"/>
      <c r="CC2760" s="63"/>
      <c r="CD2760" s="63"/>
      <c r="CE2760" s="63"/>
      <c r="CF2760" s="63"/>
      <c r="CG2760" s="63"/>
      <c r="CH2760" s="63"/>
      <c r="CI2760" s="63"/>
      <c r="CJ2760" s="63"/>
      <c r="CK2760" s="63"/>
      <c r="CL2760" s="63"/>
      <c r="CM2760" s="63"/>
      <c r="CN2760" s="63"/>
      <c r="CO2760" s="63"/>
      <c r="CP2760" s="63"/>
      <c r="CR2760" s="227"/>
      <c r="CS2760" s="74"/>
    </row>
    <row r="2761" spans="1:97" s="72" customFormat="1" ht="75.75" customHeight="1">
      <c r="A2761" s="63"/>
      <c r="B2761" s="63"/>
      <c r="C2761" s="63"/>
      <c r="D2761" s="63"/>
      <c r="E2761" s="63"/>
      <c r="F2761" s="63"/>
      <c r="G2761" s="63"/>
      <c r="H2761" s="63"/>
      <c r="I2761" s="63"/>
      <c r="J2761" s="63"/>
      <c r="K2761" s="63"/>
      <c r="L2761" s="63"/>
      <c r="M2761" s="63"/>
      <c r="N2761" s="63"/>
      <c r="O2761" s="63"/>
      <c r="P2761" s="63"/>
      <c r="Q2761" s="63"/>
      <c r="R2761" s="63"/>
      <c r="S2761" s="63"/>
      <c r="T2761" s="63"/>
      <c r="U2761" s="63"/>
      <c r="V2761" s="63"/>
      <c r="W2761" s="63"/>
      <c r="X2761" s="63"/>
      <c r="Y2761" s="63"/>
      <c r="Z2761" s="63"/>
      <c r="AA2761" s="63"/>
      <c r="AB2761" s="63"/>
      <c r="AC2761" s="63"/>
      <c r="AD2761" s="63"/>
      <c r="AE2761" s="63"/>
      <c r="AF2761" s="63"/>
      <c r="AG2761" s="63"/>
      <c r="AH2761" s="63"/>
      <c r="AI2761" s="63"/>
      <c r="AJ2761" s="63"/>
      <c r="AK2761" s="63"/>
      <c r="AL2761" s="63"/>
      <c r="AM2761" s="63"/>
      <c r="AN2761" s="63"/>
      <c r="AO2761" s="63"/>
      <c r="AP2761" s="63"/>
      <c r="AQ2761" s="63"/>
      <c r="AR2761" s="63"/>
      <c r="AS2761" s="63"/>
      <c r="AT2761" s="63"/>
      <c r="AU2761" s="63"/>
      <c r="AV2761" s="63"/>
      <c r="AW2761" s="63"/>
      <c r="AX2761" s="63"/>
      <c r="AY2761" s="63"/>
      <c r="AZ2761" s="63"/>
      <c r="BA2761" s="63"/>
      <c r="BB2761" s="63"/>
      <c r="BC2761" s="63"/>
      <c r="BD2761" s="63"/>
      <c r="BE2761" s="63"/>
      <c r="BF2761" s="63"/>
      <c r="BG2761" s="63"/>
      <c r="BH2761" s="63"/>
      <c r="BI2761" s="63"/>
      <c r="BJ2761" s="63"/>
      <c r="BK2761" s="63"/>
      <c r="BL2761" s="63"/>
      <c r="BM2761" s="63"/>
      <c r="BN2761" s="63"/>
      <c r="BO2761" s="63"/>
      <c r="BP2761" s="63"/>
      <c r="BQ2761" s="63"/>
      <c r="BR2761" s="63"/>
      <c r="BS2761" s="63"/>
      <c r="BT2761" s="63"/>
      <c r="BU2761" s="63"/>
      <c r="BV2761" s="63"/>
      <c r="BW2761" s="63"/>
      <c r="BX2761" s="63"/>
      <c r="BY2761" s="63"/>
      <c r="BZ2761" s="63"/>
      <c r="CA2761" s="63"/>
      <c r="CB2761" s="63"/>
      <c r="CC2761" s="63"/>
      <c r="CD2761" s="63"/>
      <c r="CE2761" s="63"/>
      <c r="CF2761" s="63"/>
      <c r="CG2761" s="63"/>
      <c r="CH2761" s="63"/>
      <c r="CI2761" s="63"/>
      <c r="CJ2761" s="63"/>
      <c r="CK2761" s="63"/>
      <c r="CL2761" s="63"/>
      <c r="CM2761" s="63"/>
      <c r="CN2761" s="63"/>
      <c r="CO2761" s="63"/>
      <c r="CP2761" s="63"/>
      <c r="CR2761" s="227"/>
      <c r="CS2761" s="74"/>
    </row>
    <row r="2762" spans="1:97" s="72" customFormat="1" ht="75.75" customHeight="1">
      <c r="A2762" s="63"/>
      <c r="B2762" s="63"/>
      <c r="C2762" s="63"/>
      <c r="D2762" s="63"/>
      <c r="E2762" s="63"/>
      <c r="F2762" s="63"/>
      <c r="G2762" s="63"/>
      <c r="H2762" s="63"/>
      <c r="I2762" s="63"/>
      <c r="J2762" s="63"/>
      <c r="K2762" s="63"/>
      <c r="L2762" s="63"/>
      <c r="M2762" s="63"/>
      <c r="N2762" s="63"/>
      <c r="O2762" s="63"/>
      <c r="P2762" s="63"/>
      <c r="Q2762" s="63"/>
      <c r="R2762" s="63"/>
      <c r="S2762" s="63"/>
      <c r="T2762" s="63"/>
      <c r="U2762" s="63"/>
      <c r="V2762" s="63"/>
      <c r="W2762" s="63"/>
      <c r="X2762" s="63"/>
      <c r="Y2762" s="63"/>
      <c r="Z2762" s="63"/>
      <c r="AA2762" s="63"/>
      <c r="AB2762" s="63"/>
      <c r="AC2762" s="63"/>
      <c r="AD2762" s="63"/>
      <c r="AE2762" s="63"/>
      <c r="AF2762" s="63"/>
      <c r="AG2762" s="63"/>
      <c r="AH2762" s="63"/>
      <c r="AI2762" s="63"/>
      <c r="AJ2762" s="63"/>
      <c r="AK2762" s="63"/>
      <c r="AL2762" s="63"/>
      <c r="AM2762" s="63"/>
      <c r="AN2762" s="63"/>
      <c r="AO2762" s="63"/>
      <c r="AP2762" s="63"/>
      <c r="AQ2762" s="63"/>
      <c r="AR2762" s="63"/>
      <c r="AS2762" s="63"/>
      <c r="AT2762" s="63"/>
      <c r="AU2762" s="63"/>
      <c r="AV2762" s="63"/>
      <c r="AW2762" s="63"/>
      <c r="AX2762" s="63"/>
      <c r="AY2762" s="63"/>
      <c r="AZ2762" s="63"/>
      <c r="BA2762" s="63"/>
      <c r="BB2762" s="63"/>
      <c r="BC2762" s="63"/>
      <c r="BD2762" s="63"/>
      <c r="BE2762" s="63"/>
      <c r="BF2762" s="63"/>
      <c r="BG2762" s="63"/>
      <c r="BH2762" s="63"/>
      <c r="BI2762" s="63"/>
      <c r="BJ2762" s="63"/>
      <c r="BK2762" s="63"/>
      <c r="BL2762" s="63"/>
      <c r="BM2762" s="63"/>
      <c r="BN2762" s="63"/>
      <c r="BO2762" s="63"/>
      <c r="BP2762" s="63"/>
      <c r="BQ2762" s="63"/>
      <c r="BR2762" s="63"/>
      <c r="BS2762" s="63"/>
      <c r="BT2762" s="63"/>
      <c r="BU2762" s="63"/>
      <c r="BV2762" s="63"/>
      <c r="BW2762" s="63"/>
      <c r="BX2762" s="63"/>
      <c r="BY2762" s="63"/>
      <c r="BZ2762" s="63"/>
      <c r="CA2762" s="63"/>
      <c r="CB2762" s="63"/>
      <c r="CC2762" s="63"/>
      <c r="CD2762" s="63"/>
      <c r="CE2762" s="63"/>
      <c r="CF2762" s="63"/>
      <c r="CG2762" s="63"/>
      <c r="CH2762" s="63"/>
      <c r="CI2762" s="63"/>
      <c r="CJ2762" s="63"/>
      <c r="CK2762" s="63"/>
      <c r="CL2762" s="63"/>
      <c r="CM2762" s="63"/>
      <c r="CN2762" s="63"/>
      <c r="CO2762" s="63"/>
      <c r="CP2762" s="63"/>
      <c r="CR2762" s="227"/>
      <c r="CS2762" s="74"/>
    </row>
    <row r="2763" spans="1:97" s="72" customFormat="1" ht="75.75" customHeight="1">
      <c r="A2763" s="63"/>
      <c r="B2763" s="63"/>
      <c r="C2763" s="63"/>
      <c r="D2763" s="63"/>
      <c r="E2763" s="63"/>
      <c r="F2763" s="63"/>
      <c r="G2763" s="63"/>
      <c r="H2763" s="63"/>
      <c r="I2763" s="63"/>
      <c r="J2763" s="63"/>
      <c r="K2763" s="63"/>
      <c r="L2763" s="63"/>
      <c r="M2763" s="63"/>
      <c r="N2763" s="63"/>
      <c r="O2763" s="63"/>
      <c r="P2763" s="63"/>
      <c r="Q2763" s="63"/>
      <c r="R2763" s="63"/>
      <c r="S2763" s="63"/>
      <c r="T2763" s="63"/>
      <c r="U2763" s="63"/>
      <c r="V2763" s="63"/>
      <c r="W2763" s="63"/>
      <c r="X2763" s="63"/>
      <c r="Y2763" s="63"/>
      <c r="Z2763" s="63"/>
      <c r="AA2763" s="63"/>
      <c r="AB2763" s="63"/>
      <c r="AC2763" s="63"/>
      <c r="AD2763" s="63"/>
      <c r="AE2763" s="63"/>
      <c r="AF2763" s="63"/>
      <c r="AG2763" s="63"/>
      <c r="AH2763" s="63"/>
      <c r="AI2763" s="63"/>
      <c r="AJ2763" s="63"/>
      <c r="AK2763" s="63"/>
      <c r="AL2763" s="63"/>
      <c r="AM2763" s="63"/>
      <c r="AN2763" s="63"/>
      <c r="AO2763" s="63"/>
      <c r="AP2763" s="63"/>
      <c r="AQ2763" s="63"/>
      <c r="AR2763" s="63"/>
      <c r="AS2763" s="63"/>
      <c r="AT2763" s="63"/>
      <c r="AU2763" s="63"/>
      <c r="AV2763" s="63"/>
      <c r="AW2763" s="63"/>
      <c r="AX2763" s="63"/>
      <c r="AY2763" s="63"/>
      <c r="AZ2763" s="63"/>
      <c r="BA2763" s="63"/>
      <c r="BB2763" s="63"/>
      <c r="BC2763" s="63"/>
      <c r="BD2763" s="63"/>
      <c r="BE2763" s="63"/>
      <c r="BF2763" s="63"/>
      <c r="BG2763" s="63"/>
      <c r="BH2763" s="63"/>
      <c r="BI2763" s="63"/>
      <c r="BJ2763" s="63"/>
      <c r="BK2763" s="63"/>
      <c r="BL2763" s="63"/>
      <c r="BM2763" s="63"/>
      <c r="BN2763" s="63"/>
      <c r="BO2763" s="63"/>
      <c r="BP2763" s="63"/>
      <c r="BQ2763" s="63"/>
      <c r="BR2763" s="63"/>
      <c r="BS2763" s="63"/>
      <c r="BT2763" s="63"/>
      <c r="BU2763" s="63"/>
      <c r="BV2763" s="63"/>
      <c r="BW2763" s="63"/>
      <c r="BX2763" s="63"/>
      <c r="BY2763" s="63"/>
      <c r="BZ2763" s="63"/>
      <c r="CA2763" s="63"/>
      <c r="CB2763" s="63"/>
      <c r="CC2763" s="63"/>
      <c r="CD2763" s="63"/>
      <c r="CE2763" s="63"/>
      <c r="CF2763" s="63"/>
      <c r="CG2763" s="63"/>
      <c r="CH2763" s="63"/>
      <c r="CI2763" s="63"/>
      <c r="CJ2763" s="63"/>
      <c r="CK2763" s="63"/>
      <c r="CL2763" s="63"/>
      <c r="CM2763" s="63"/>
      <c r="CN2763" s="63"/>
      <c r="CO2763" s="63"/>
      <c r="CP2763" s="63"/>
      <c r="CR2763" s="227"/>
      <c r="CS2763" s="74"/>
    </row>
    <row r="2764" spans="1:97" s="72" customFormat="1" ht="75.75" customHeight="1">
      <c r="A2764" s="63"/>
      <c r="B2764" s="63"/>
      <c r="C2764" s="63"/>
      <c r="D2764" s="63"/>
      <c r="E2764" s="63"/>
      <c r="F2764" s="63"/>
      <c r="G2764" s="63"/>
      <c r="H2764" s="63"/>
      <c r="I2764" s="63"/>
      <c r="J2764" s="63"/>
      <c r="K2764" s="63"/>
      <c r="L2764" s="63"/>
      <c r="M2764" s="63"/>
      <c r="N2764" s="63"/>
      <c r="O2764" s="63"/>
      <c r="P2764" s="63"/>
      <c r="Q2764" s="63"/>
      <c r="R2764" s="63"/>
      <c r="S2764" s="63"/>
      <c r="T2764" s="63"/>
      <c r="U2764" s="63"/>
      <c r="V2764" s="63"/>
      <c r="W2764" s="63"/>
      <c r="X2764" s="63"/>
      <c r="Y2764" s="63"/>
      <c r="Z2764" s="63"/>
      <c r="AA2764" s="63"/>
      <c r="AB2764" s="63"/>
      <c r="AC2764" s="63"/>
      <c r="AD2764" s="63"/>
      <c r="AE2764" s="63"/>
      <c r="AF2764" s="63"/>
      <c r="AG2764" s="63"/>
      <c r="AH2764" s="63"/>
      <c r="AI2764" s="63"/>
      <c r="AJ2764" s="63"/>
      <c r="AK2764" s="63"/>
      <c r="AL2764" s="63"/>
      <c r="AM2764" s="63"/>
      <c r="AN2764" s="63"/>
      <c r="AO2764" s="63"/>
      <c r="AP2764" s="63"/>
      <c r="AQ2764" s="63"/>
      <c r="AR2764" s="63"/>
      <c r="AS2764" s="63"/>
      <c r="AT2764" s="63"/>
      <c r="AU2764" s="63"/>
      <c r="AV2764" s="63"/>
      <c r="AW2764" s="63"/>
      <c r="AX2764" s="63"/>
      <c r="AY2764" s="63"/>
      <c r="AZ2764" s="63"/>
      <c r="BA2764" s="63"/>
      <c r="BB2764" s="63"/>
      <c r="BC2764" s="63"/>
      <c r="BD2764" s="63"/>
      <c r="BE2764" s="63"/>
      <c r="BF2764" s="63"/>
      <c r="BG2764" s="63"/>
      <c r="BH2764" s="63"/>
      <c r="BI2764" s="63"/>
      <c r="BJ2764" s="63"/>
      <c r="BK2764" s="63"/>
      <c r="BL2764" s="63"/>
      <c r="BM2764" s="63"/>
      <c r="BN2764" s="63"/>
      <c r="BO2764" s="63"/>
      <c r="BP2764" s="63"/>
      <c r="BQ2764" s="63"/>
      <c r="BR2764" s="63"/>
      <c r="BS2764" s="63"/>
      <c r="BT2764" s="63"/>
      <c r="BU2764" s="63"/>
      <c r="BV2764" s="63"/>
      <c r="BW2764" s="63"/>
      <c r="BX2764" s="63"/>
      <c r="BY2764" s="63"/>
      <c r="BZ2764" s="63"/>
      <c r="CA2764" s="63"/>
      <c r="CB2764" s="63"/>
      <c r="CC2764" s="63"/>
      <c r="CD2764" s="63"/>
      <c r="CE2764" s="63"/>
      <c r="CF2764" s="63"/>
      <c r="CG2764" s="63"/>
      <c r="CH2764" s="63"/>
      <c r="CI2764" s="63"/>
      <c r="CJ2764" s="63"/>
      <c r="CK2764" s="63"/>
      <c r="CL2764" s="63"/>
      <c r="CM2764" s="63"/>
      <c r="CN2764" s="63"/>
      <c r="CO2764" s="63"/>
      <c r="CP2764" s="63"/>
      <c r="CR2764" s="227"/>
      <c r="CS2764" s="74"/>
    </row>
    <row r="2765" spans="1:97" s="72" customFormat="1" ht="75.75" customHeight="1">
      <c r="A2765" s="63"/>
      <c r="B2765" s="63"/>
      <c r="C2765" s="63"/>
      <c r="D2765" s="63"/>
      <c r="E2765" s="63"/>
      <c r="F2765" s="63"/>
      <c r="G2765" s="63"/>
      <c r="H2765" s="63"/>
      <c r="I2765" s="63"/>
      <c r="J2765" s="63"/>
      <c r="K2765" s="63"/>
      <c r="L2765" s="63"/>
      <c r="M2765" s="63"/>
      <c r="N2765" s="63"/>
      <c r="O2765" s="63"/>
      <c r="P2765" s="63"/>
      <c r="Q2765" s="63"/>
      <c r="R2765" s="63"/>
      <c r="S2765" s="63"/>
      <c r="T2765" s="63"/>
      <c r="U2765" s="63"/>
      <c r="V2765" s="63"/>
      <c r="W2765" s="63"/>
      <c r="X2765" s="63"/>
      <c r="Y2765" s="63"/>
      <c r="Z2765" s="63"/>
      <c r="AA2765" s="63"/>
      <c r="AB2765" s="63"/>
      <c r="AC2765" s="63"/>
      <c r="AD2765" s="63"/>
      <c r="AE2765" s="63"/>
      <c r="AF2765" s="63"/>
      <c r="AG2765" s="63"/>
      <c r="AH2765" s="63"/>
      <c r="AI2765" s="63"/>
      <c r="AJ2765" s="63"/>
      <c r="AK2765" s="63"/>
      <c r="AL2765" s="63"/>
      <c r="AM2765" s="63"/>
      <c r="AN2765" s="63"/>
      <c r="AO2765" s="63"/>
      <c r="AP2765" s="63"/>
      <c r="AQ2765" s="63"/>
      <c r="AR2765" s="63"/>
      <c r="AS2765" s="63"/>
      <c r="AT2765" s="63"/>
      <c r="AU2765" s="63"/>
      <c r="AV2765" s="63"/>
      <c r="AW2765" s="63"/>
      <c r="AX2765" s="63"/>
      <c r="AY2765" s="63"/>
      <c r="AZ2765" s="63"/>
      <c r="BA2765" s="63"/>
      <c r="BB2765" s="63"/>
      <c r="BC2765" s="63"/>
      <c r="BD2765" s="63"/>
      <c r="BE2765" s="63"/>
      <c r="BF2765" s="63"/>
      <c r="BG2765" s="63"/>
      <c r="BH2765" s="63"/>
      <c r="BI2765" s="63"/>
      <c r="BJ2765" s="63"/>
      <c r="BK2765" s="63"/>
      <c r="BL2765" s="63"/>
      <c r="BM2765" s="63"/>
      <c r="BN2765" s="63"/>
      <c r="BO2765" s="63"/>
      <c r="BP2765" s="63"/>
      <c r="BQ2765" s="63"/>
      <c r="BR2765" s="63"/>
      <c r="BS2765" s="63"/>
      <c r="BT2765" s="63"/>
      <c r="BU2765" s="63"/>
      <c r="BV2765" s="63"/>
      <c r="BW2765" s="63"/>
      <c r="BX2765" s="63"/>
      <c r="BY2765" s="63"/>
      <c r="BZ2765" s="63"/>
      <c r="CA2765" s="63"/>
      <c r="CB2765" s="63"/>
      <c r="CC2765" s="63"/>
      <c r="CD2765" s="63"/>
      <c r="CE2765" s="63"/>
      <c r="CF2765" s="63"/>
      <c r="CG2765" s="63"/>
      <c r="CH2765" s="63"/>
      <c r="CI2765" s="63"/>
      <c r="CJ2765" s="63"/>
      <c r="CK2765" s="63"/>
      <c r="CL2765" s="63"/>
      <c r="CM2765" s="63"/>
      <c r="CN2765" s="63"/>
      <c r="CO2765" s="63"/>
      <c r="CP2765" s="63"/>
      <c r="CR2765" s="227"/>
      <c r="CS2765" s="74"/>
    </row>
    <row r="2766" spans="1:97" s="72" customFormat="1" ht="75.75" customHeight="1">
      <c r="A2766" s="63"/>
      <c r="B2766" s="63"/>
      <c r="C2766" s="63"/>
      <c r="D2766" s="63"/>
      <c r="E2766" s="63"/>
      <c r="F2766" s="63"/>
      <c r="G2766" s="63"/>
      <c r="H2766" s="63"/>
      <c r="I2766" s="63"/>
      <c r="J2766" s="63"/>
      <c r="K2766" s="63"/>
      <c r="L2766" s="63"/>
      <c r="M2766" s="63"/>
      <c r="N2766" s="63"/>
      <c r="O2766" s="63"/>
      <c r="P2766" s="63"/>
      <c r="Q2766" s="63"/>
      <c r="R2766" s="63"/>
      <c r="S2766" s="63"/>
      <c r="T2766" s="63"/>
      <c r="U2766" s="63"/>
      <c r="V2766" s="63"/>
      <c r="W2766" s="63"/>
      <c r="X2766" s="63"/>
      <c r="Y2766" s="63"/>
      <c r="Z2766" s="63"/>
      <c r="AA2766" s="63"/>
      <c r="AB2766" s="63"/>
      <c r="AC2766" s="63"/>
      <c r="AD2766" s="63"/>
      <c r="AE2766" s="63"/>
      <c r="AF2766" s="63"/>
      <c r="AG2766" s="63"/>
      <c r="AH2766" s="63"/>
      <c r="AI2766" s="63"/>
      <c r="AJ2766" s="63"/>
      <c r="AK2766" s="63"/>
      <c r="AL2766" s="63"/>
      <c r="AM2766" s="63"/>
      <c r="AN2766" s="63"/>
      <c r="AO2766" s="63"/>
      <c r="AP2766" s="63"/>
      <c r="AQ2766" s="63"/>
      <c r="AR2766" s="63"/>
      <c r="AS2766" s="63"/>
      <c r="AT2766" s="63"/>
      <c r="AU2766" s="63"/>
      <c r="AV2766" s="63"/>
      <c r="AW2766" s="63"/>
      <c r="AX2766" s="63"/>
      <c r="AY2766" s="63"/>
      <c r="AZ2766" s="63"/>
      <c r="BA2766" s="63"/>
      <c r="BB2766" s="63"/>
      <c r="BC2766" s="63"/>
      <c r="BD2766" s="63"/>
      <c r="BE2766" s="63"/>
      <c r="BF2766" s="63"/>
      <c r="BG2766" s="63"/>
      <c r="BH2766" s="63"/>
      <c r="BI2766" s="63"/>
      <c r="BJ2766" s="63"/>
      <c r="BK2766" s="63"/>
      <c r="BL2766" s="63"/>
      <c r="BM2766" s="63"/>
      <c r="BN2766" s="63"/>
      <c r="BO2766" s="63"/>
      <c r="BP2766" s="63"/>
      <c r="BQ2766" s="63"/>
      <c r="BR2766" s="63"/>
      <c r="BS2766" s="63"/>
      <c r="BT2766" s="63"/>
      <c r="BU2766" s="63"/>
      <c r="BV2766" s="63"/>
      <c r="BW2766" s="63"/>
      <c r="BX2766" s="63"/>
      <c r="BY2766" s="63"/>
      <c r="BZ2766" s="63"/>
      <c r="CA2766" s="63"/>
      <c r="CB2766" s="63"/>
      <c r="CC2766" s="63"/>
      <c r="CD2766" s="63"/>
      <c r="CE2766" s="63"/>
      <c r="CF2766" s="63"/>
      <c r="CG2766" s="63"/>
      <c r="CH2766" s="63"/>
      <c r="CI2766" s="63"/>
      <c r="CJ2766" s="63"/>
      <c r="CK2766" s="63"/>
      <c r="CL2766" s="63"/>
      <c r="CM2766" s="63"/>
      <c r="CN2766" s="63"/>
      <c r="CO2766" s="63"/>
      <c r="CP2766" s="63"/>
      <c r="CR2766" s="227"/>
      <c r="CS2766" s="74"/>
    </row>
    <row r="2767" spans="1:97" s="72" customFormat="1" ht="75.75" customHeight="1">
      <c r="A2767" s="63"/>
      <c r="B2767" s="63"/>
      <c r="C2767" s="63"/>
      <c r="D2767" s="63"/>
      <c r="E2767" s="63"/>
      <c r="F2767" s="63"/>
      <c r="G2767" s="63"/>
      <c r="H2767" s="63"/>
      <c r="I2767" s="63"/>
      <c r="J2767" s="63"/>
      <c r="K2767" s="63"/>
      <c r="L2767" s="63"/>
      <c r="M2767" s="63"/>
      <c r="N2767" s="63"/>
      <c r="O2767" s="63"/>
      <c r="P2767" s="63"/>
      <c r="Q2767" s="63"/>
      <c r="R2767" s="63"/>
      <c r="S2767" s="63"/>
      <c r="T2767" s="63"/>
      <c r="U2767" s="63"/>
      <c r="V2767" s="63"/>
      <c r="W2767" s="63"/>
      <c r="X2767" s="63"/>
      <c r="Y2767" s="63"/>
      <c r="Z2767" s="63"/>
      <c r="AA2767" s="63"/>
      <c r="AB2767" s="63"/>
      <c r="AC2767" s="63"/>
      <c r="AD2767" s="63"/>
      <c r="AE2767" s="63"/>
      <c r="AF2767" s="63"/>
      <c r="AG2767" s="63"/>
      <c r="AH2767" s="63"/>
      <c r="AI2767" s="63"/>
      <c r="AJ2767" s="63"/>
      <c r="AK2767" s="63"/>
      <c r="AL2767" s="63"/>
      <c r="AM2767" s="63"/>
      <c r="AN2767" s="63"/>
      <c r="AO2767" s="63"/>
      <c r="AP2767" s="63"/>
      <c r="AQ2767" s="63"/>
      <c r="AR2767" s="63"/>
      <c r="AS2767" s="63"/>
      <c r="AT2767" s="63"/>
      <c r="AU2767" s="63"/>
      <c r="AV2767" s="63"/>
      <c r="AW2767" s="63"/>
      <c r="AX2767" s="63"/>
      <c r="AY2767" s="63"/>
      <c r="AZ2767" s="63"/>
      <c r="BA2767" s="63"/>
      <c r="BB2767" s="63"/>
      <c r="BC2767" s="63"/>
      <c r="BD2767" s="63"/>
      <c r="BE2767" s="63"/>
      <c r="BF2767" s="63"/>
      <c r="BG2767" s="63"/>
      <c r="BH2767" s="63"/>
      <c r="BI2767" s="63"/>
      <c r="BJ2767" s="63"/>
      <c r="BK2767" s="63"/>
      <c r="BL2767" s="63"/>
      <c r="BM2767" s="63"/>
      <c r="BN2767" s="63"/>
      <c r="BO2767" s="63"/>
      <c r="BP2767" s="63"/>
      <c r="BQ2767" s="63"/>
      <c r="BR2767" s="63"/>
      <c r="BS2767" s="63"/>
      <c r="BT2767" s="63"/>
      <c r="BU2767" s="63"/>
      <c r="BV2767" s="63"/>
      <c r="BW2767" s="63"/>
      <c r="BX2767" s="63"/>
      <c r="BY2767" s="63"/>
      <c r="BZ2767" s="63"/>
      <c r="CA2767" s="63"/>
      <c r="CB2767" s="63"/>
      <c r="CC2767" s="63"/>
      <c r="CD2767" s="63"/>
      <c r="CE2767" s="63"/>
      <c r="CF2767" s="63"/>
      <c r="CG2767" s="63"/>
      <c r="CH2767" s="63"/>
      <c r="CI2767" s="63"/>
      <c r="CJ2767" s="63"/>
      <c r="CK2767" s="63"/>
      <c r="CL2767" s="63"/>
      <c r="CM2767" s="63"/>
      <c r="CN2767" s="63"/>
      <c r="CO2767" s="63"/>
      <c r="CP2767" s="63"/>
      <c r="CR2767" s="227"/>
      <c r="CS2767" s="74"/>
    </row>
    <row r="2768" spans="1:97" s="72" customFormat="1" ht="75.75" customHeight="1">
      <c r="A2768" s="63"/>
      <c r="B2768" s="63"/>
      <c r="C2768" s="63"/>
      <c r="D2768" s="63"/>
      <c r="E2768" s="63"/>
      <c r="F2768" s="63"/>
      <c r="G2768" s="63"/>
      <c r="H2768" s="63"/>
      <c r="I2768" s="63"/>
      <c r="J2768" s="63"/>
      <c r="K2768" s="63"/>
      <c r="L2768" s="63"/>
      <c r="M2768" s="63"/>
      <c r="N2768" s="63"/>
      <c r="O2768" s="63"/>
      <c r="P2768" s="63"/>
      <c r="Q2768" s="63"/>
      <c r="R2768" s="63"/>
      <c r="S2768" s="63"/>
      <c r="T2768" s="63"/>
      <c r="U2768" s="63"/>
      <c r="V2768" s="63"/>
      <c r="W2768" s="63"/>
      <c r="X2768" s="63"/>
      <c r="Y2768" s="63"/>
      <c r="Z2768" s="63"/>
      <c r="AA2768" s="63"/>
      <c r="AB2768" s="63"/>
      <c r="AC2768" s="63"/>
      <c r="AD2768" s="63"/>
      <c r="AE2768" s="63"/>
      <c r="AF2768" s="63"/>
      <c r="AG2768" s="63"/>
      <c r="AH2768" s="63"/>
      <c r="AI2768" s="63"/>
      <c r="AJ2768" s="63"/>
      <c r="AK2768" s="63"/>
      <c r="AL2768" s="63"/>
      <c r="AM2768" s="63"/>
      <c r="AN2768" s="63"/>
      <c r="AO2768" s="63"/>
      <c r="AP2768" s="63"/>
      <c r="AQ2768" s="63"/>
      <c r="AR2768" s="63"/>
      <c r="AS2768" s="63"/>
      <c r="AT2768" s="63"/>
      <c r="AU2768" s="63"/>
      <c r="AV2768" s="63"/>
      <c r="AW2768" s="63"/>
      <c r="AX2768" s="63"/>
      <c r="AY2768" s="63"/>
      <c r="AZ2768" s="63"/>
      <c r="BA2768" s="63"/>
      <c r="BB2768" s="63"/>
      <c r="BC2768" s="63"/>
      <c r="BD2768" s="63"/>
      <c r="BE2768" s="63"/>
      <c r="BF2768" s="63"/>
      <c r="BG2768" s="63"/>
      <c r="BH2768" s="63"/>
      <c r="BI2768" s="63"/>
      <c r="BJ2768" s="63"/>
      <c r="BK2768" s="63"/>
      <c r="BL2768" s="63"/>
      <c r="BM2768" s="63"/>
      <c r="BN2768" s="63"/>
      <c r="BO2768" s="63"/>
      <c r="BP2768" s="63"/>
      <c r="BQ2768" s="63"/>
      <c r="BR2768" s="63"/>
      <c r="BS2768" s="63"/>
      <c r="BT2768" s="63"/>
      <c r="BU2768" s="63"/>
      <c r="BV2768" s="63"/>
      <c r="BW2768" s="63"/>
      <c r="BX2768" s="63"/>
      <c r="BY2768" s="63"/>
      <c r="BZ2768" s="63"/>
      <c r="CA2768" s="63"/>
      <c r="CB2768" s="63"/>
      <c r="CC2768" s="63"/>
      <c r="CD2768" s="63"/>
      <c r="CE2768" s="63"/>
      <c r="CF2768" s="63"/>
      <c r="CG2768" s="63"/>
      <c r="CH2768" s="63"/>
      <c r="CI2768" s="63"/>
      <c r="CJ2768" s="63"/>
      <c r="CK2768" s="63"/>
      <c r="CL2768" s="63"/>
      <c r="CM2768" s="63"/>
      <c r="CN2768" s="63"/>
      <c r="CO2768" s="63"/>
      <c r="CP2768" s="63"/>
      <c r="CR2768" s="227"/>
      <c r="CS2768" s="74"/>
    </row>
    <row r="2769" spans="1:97" s="72" customFormat="1" ht="75.75" customHeight="1">
      <c r="A2769" s="63"/>
      <c r="B2769" s="63"/>
      <c r="C2769" s="63"/>
      <c r="D2769" s="63"/>
      <c r="E2769" s="63"/>
      <c r="F2769" s="63"/>
      <c r="G2769" s="63"/>
      <c r="H2769" s="63"/>
      <c r="I2769" s="63"/>
      <c r="J2769" s="63"/>
      <c r="K2769" s="63"/>
      <c r="L2769" s="63"/>
      <c r="M2769" s="63"/>
      <c r="N2769" s="63"/>
      <c r="O2769" s="63"/>
      <c r="P2769" s="63"/>
      <c r="Q2769" s="63"/>
      <c r="R2769" s="63"/>
      <c r="S2769" s="63"/>
      <c r="T2769" s="63"/>
      <c r="U2769" s="63"/>
      <c r="V2769" s="63"/>
      <c r="W2769" s="63"/>
      <c r="X2769" s="63"/>
      <c r="Y2769" s="63"/>
      <c r="Z2769" s="63"/>
      <c r="AA2769" s="63"/>
      <c r="AB2769" s="63"/>
      <c r="AC2769" s="63"/>
      <c r="AD2769" s="63"/>
      <c r="AE2769" s="63"/>
      <c r="AF2769" s="63"/>
      <c r="AG2769" s="63"/>
      <c r="AH2769" s="63"/>
      <c r="AI2769" s="63"/>
      <c r="AJ2769" s="63"/>
      <c r="AK2769" s="63"/>
      <c r="AL2769" s="63"/>
      <c r="AM2769" s="63"/>
      <c r="AN2769" s="63"/>
      <c r="AO2769" s="63"/>
      <c r="AP2769" s="63"/>
      <c r="AQ2769" s="63"/>
      <c r="AR2769" s="63"/>
      <c r="AS2769" s="63"/>
      <c r="AT2769" s="63"/>
      <c r="AU2769" s="63"/>
      <c r="AV2769" s="63"/>
      <c r="AW2769" s="63"/>
      <c r="AX2769" s="63"/>
      <c r="AY2769" s="63"/>
      <c r="AZ2769" s="63"/>
      <c r="BA2769" s="63"/>
      <c r="BB2769" s="63"/>
      <c r="BC2769" s="63"/>
      <c r="BD2769" s="63"/>
      <c r="BE2769" s="63"/>
      <c r="BF2769" s="63"/>
      <c r="BG2769" s="63"/>
      <c r="BH2769" s="63"/>
      <c r="BI2769" s="63"/>
      <c r="BJ2769" s="63"/>
      <c r="BK2769" s="63"/>
      <c r="BL2769" s="63"/>
      <c r="BM2769" s="63"/>
      <c r="BN2769" s="63"/>
      <c r="BO2769" s="63"/>
      <c r="BP2769" s="63"/>
      <c r="BQ2769" s="63"/>
      <c r="BR2769" s="63"/>
      <c r="BS2769" s="63"/>
      <c r="BT2769" s="63"/>
      <c r="BU2769" s="63"/>
      <c r="BV2769" s="63"/>
      <c r="BW2769" s="63"/>
      <c r="BX2769" s="63"/>
      <c r="BY2769" s="63"/>
      <c r="BZ2769" s="63"/>
      <c r="CA2769" s="63"/>
      <c r="CB2769" s="63"/>
      <c r="CC2769" s="63"/>
      <c r="CD2769" s="63"/>
      <c r="CE2769" s="63"/>
      <c r="CF2769" s="63"/>
      <c r="CG2769" s="63"/>
      <c r="CH2769" s="63"/>
      <c r="CI2769" s="63"/>
      <c r="CJ2769" s="63"/>
      <c r="CK2769" s="63"/>
      <c r="CL2769" s="63"/>
      <c r="CM2769" s="63"/>
      <c r="CN2769" s="63"/>
      <c r="CO2769" s="63"/>
      <c r="CP2769" s="63"/>
      <c r="CR2769" s="227"/>
      <c r="CS2769" s="74"/>
    </row>
    <row r="2770" spans="1:97" s="72" customFormat="1" ht="75.75" customHeight="1">
      <c r="A2770" s="63"/>
      <c r="B2770" s="63"/>
      <c r="C2770" s="63"/>
      <c r="D2770" s="63"/>
      <c r="E2770" s="63"/>
      <c r="F2770" s="63"/>
      <c r="G2770" s="63"/>
      <c r="H2770" s="63"/>
      <c r="I2770" s="63"/>
      <c r="J2770" s="63"/>
      <c r="K2770" s="63"/>
      <c r="L2770" s="63"/>
      <c r="M2770" s="63"/>
      <c r="N2770" s="63"/>
      <c r="O2770" s="63"/>
      <c r="P2770" s="63"/>
      <c r="Q2770" s="63"/>
      <c r="R2770" s="63"/>
      <c r="S2770" s="63"/>
      <c r="T2770" s="63"/>
      <c r="U2770" s="63"/>
      <c r="V2770" s="63"/>
      <c r="W2770" s="63"/>
      <c r="X2770" s="63"/>
      <c r="Y2770" s="63"/>
      <c r="Z2770" s="63"/>
      <c r="AA2770" s="63"/>
      <c r="AB2770" s="63"/>
      <c r="AC2770" s="63"/>
      <c r="AD2770" s="63"/>
      <c r="AE2770" s="63"/>
      <c r="AF2770" s="63"/>
      <c r="AG2770" s="63"/>
      <c r="AH2770" s="63"/>
      <c r="AI2770" s="63"/>
      <c r="AJ2770" s="63"/>
      <c r="AK2770" s="63"/>
      <c r="AL2770" s="63"/>
      <c r="AM2770" s="63"/>
      <c r="AN2770" s="63"/>
      <c r="AO2770" s="63"/>
      <c r="AP2770" s="63"/>
      <c r="AQ2770" s="63"/>
      <c r="AR2770" s="63"/>
      <c r="AS2770" s="63"/>
      <c r="AT2770" s="63"/>
      <c r="AU2770" s="63"/>
      <c r="AV2770" s="63"/>
      <c r="AW2770" s="63"/>
      <c r="AX2770" s="63"/>
      <c r="AY2770" s="63"/>
      <c r="AZ2770" s="63"/>
      <c r="BA2770" s="63"/>
      <c r="BB2770" s="63"/>
      <c r="BC2770" s="63"/>
      <c r="BD2770" s="63"/>
      <c r="BE2770" s="63"/>
      <c r="BF2770" s="63"/>
      <c r="BG2770" s="63"/>
      <c r="BH2770" s="63"/>
      <c r="BI2770" s="63"/>
      <c r="BJ2770" s="63"/>
      <c r="BK2770" s="63"/>
      <c r="BL2770" s="63"/>
      <c r="BM2770" s="63"/>
      <c r="BN2770" s="63"/>
      <c r="BO2770" s="63"/>
      <c r="BP2770" s="63"/>
      <c r="BQ2770" s="63"/>
      <c r="BR2770" s="63"/>
      <c r="BS2770" s="63"/>
      <c r="BT2770" s="63"/>
      <c r="BU2770" s="63"/>
      <c r="BV2770" s="63"/>
      <c r="BW2770" s="63"/>
      <c r="BX2770" s="63"/>
      <c r="BY2770" s="63"/>
      <c r="BZ2770" s="63"/>
      <c r="CA2770" s="63"/>
      <c r="CB2770" s="63"/>
      <c r="CC2770" s="63"/>
      <c r="CD2770" s="63"/>
      <c r="CE2770" s="63"/>
      <c r="CF2770" s="63"/>
      <c r="CG2770" s="63"/>
      <c r="CH2770" s="63"/>
      <c r="CI2770" s="63"/>
      <c r="CJ2770" s="63"/>
      <c r="CK2770" s="63"/>
      <c r="CL2770" s="63"/>
      <c r="CM2770" s="63"/>
      <c r="CN2770" s="63"/>
      <c r="CO2770" s="63"/>
      <c r="CP2770" s="63"/>
      <c r="CR2770" s="227"/>
      <c r="CS2770" s="74"/>
    </row>
    <row r="2771" spans="1:97" s="72" customFormat="1" ht="75.75" customHeight="1">
      <c r="A2771" s="63"/>
      <c r="B2771" s="63"/>
      <c r="C2771" s="63"/>
      <c r="D2771" s="63"/>
      <c r="E2771" s="63"/>
      <c r="F2771" s="63"/>
      <c r="G2771" s="63"/>
      <c r="H2771" s="63"/>
      <c r="I2771" s="63"/>
      <c r="J2771" s="63"/>
      <c r="K2771" s="63"/>
      <c r="L2771" s="63"/>
      <c r="M2771" s="63"/>
      <c r="N2771" s="63"/>
      <c r="O2771" s="63"/>
      <c r="P2771" s="63"/>
      <c r="Q2771" s="63"/>
      <c r="R2771" s="63"/>
      <c r="S2771" s="63"/>
      <c r="T2771" s="63"/>
      <c r="U2771" s="63"/>
      <c r="V2771" s="63"/>
      <c r="W2771" s="63"/>
      <c r="X2771" s="63"/>
      <c r="Y2771" s="63"/>
      <c r="Z2771" s="63"/>
      <c r="AA2771" s="63"/>
      <c r="AB2771" s="63"/>
      <c r="AC2771" s="63"/>
      <c r="AD2771" s="63"/>
      <c r="AE2771" s="63"/>
      <c r="AF2771" s="63"/>
      <c r="AG2771" s="63"/>
      <c r="AH2771" s="63"/>
      <c r="AI2771" s="63"/>
      <c r="AJ2771" s="63"/>
      <c r="AK2771" s="63"/>
      <c r="AL2771" s="63"/>
      <c r="AM2771" s="63"/>
      <c r="AN2771" s="63"/>
      <c r="AO2771" s="63"/>
      <c r="AP2771" s="63"/>
      <c r="AQ2771" s="63"/>
      <c r="AR2771" s="63"/>
      <c r="AS2771" s="63"/>
      <c r="AT2771" s="63"/>
      <c r="AU2771" s="63"/>
      <c r="AV2771" s="63"/>
      <c r="AW2771" s="63"/>
      <c r="AX2771" s="63"/>
      <c r="AY2771" s="63"/>
      <c r="AZ2771" s="63"/>
      <c r="BA2771" s="63"/>
      <c r="BB2771" s="63"/>
      <c r="BC2771" s="63"/>
      <c r="BD2771" s="63"/>
      <c r="BE2771" s="63"/>
      <c r="BF2771" s="63"/>
      <c r="BG2771" s="63"/>
      <c r="BH2771" s="63"/>
      <c r="BI2771" s="63"/>
      <c r="BJ2771" s="63"/>
      <c r="BK2771" s="63"/>
      <c r="BL2771" s="63"/>
      <c r="BM2771" s="63"/>
      <c r="BN2771" s="63"/>
      <c r="BO2771" s="63"/>
      <c r="BP2771" s="63"/>
      <c r="BQ2771" s="63"/>
      <c r="BR2771" s="63"/>
      <c r="BS2771" s="63"/>
      <c r="BT2771" s="63"/>
      <c r="BU2771" s="63"/>
      <c r="BV2771" s="63"/>
      <c r="BW2771" s="63"/>
      <c r="BX2771" s="63"/>
      <c r="BY2771" s="63"/>
      <c r="BZ2771" s="63"/>
      <c r="CA2771" s="63"/>
      <c r="CB2771" s="63"/>
      <c r="CC2771" s="63"/>
      <c r="CD2771" s="63"/>
      <c r="CE2771" s="63"/>
      <c r="CF2771" s="63"/>
      <c r="CG2771" s="63"/>
      <c r="CH2771" s="63"/>
      <c r="CI2771" s="63"/>
      <c r="CJ2771" s="63"/>
      <c r="CK2771" s="63"/>
      <c r="CL2771" s="63"/>
      <c r="CM2771" s="63"/>
      <c r="CN2771" s="63"/>
      <c r="CO2771" s="63"/>
      <c r="CP2771" s="63"/>
      <c r="CR2771" s="227"/>
      <c r="CS2771" s="74"/>
    </row>
    <row r="2772" spans="1:97" s="72" customFormat="1" ht="75.75" customHeight="1">
      <c r="A2772" s="63"/>
      <c r="B2772" s="63"/>
      <c r="C2772" s="63"/>
      <c r="D2772" s="63"/>
      <c r="E2772" s="63"/>
      <c r="F2772" s="63"/>
      <c r="G2772" s="63"/>
      <c r="H2772" s="63"/>
      <c r="I2772" s="63"/>
      <c r="J2772" s="63"/>
      <c r="K2772" s="63"/>
      <c r="L2772" s="63"/>
      <c r="M2772" s="63"/>
      <c r="N2772" s="63"/>
      <c r="O2772" s="63"/>
      <c r="P2772" s="63"/>
      <c r="Q2772" s="63"/>
      <c r="R2772" s="63"/>
      <c r="S2772" s="63"/>
      <c r="T2772" s="63"/>
      <c r="U2772" s="63"/>
      <c r="V2772" s="63"/>
      <c r="W2772" s="63"/>
      <c r="X2772" s="63"/>
      <c r="Y2772" s="63"/>
      <c r="Z2772" s="63"/>
      <c r="AA2772" s="63"/>
      <c r="AB2772" s="63"/>
      <c r="AC2772" s="63"/>
      <c r="AD2772" s="63"/>
      <c r="AE2772" s="63"/>
      <c r="AF2772" s="63"/>
      <c r="AG2772" s="63"/>
      <c r="AH2772" s="63"/>
      <c r="AI2772" s="63"/>
      <c r="AJ2772" s="63"/>
      <c r="AK2772" s="63"/>
      <c r="AL2772" s="63"/>
      <c r="AM2772" s="63"/>
      <c r="AN2772" s="63"/>
      <c r="AO2772" s="63"/>
      <c r="AP2772" s="63"/>
      <c r="AQ2772" s="63"/>
      <c r="AR2772" s="63"/>
      <c r="AS2772" s="63"/>
      <c r="AT2772" s="63"/>
      <c r="AU2772" s="63"/>
      <c r="AV2772" s="63"/>
      <c r="AW2772" s="63"/>
      <c r="AX2772" s="63"/>
      <c r="AY2772" s="63"/>
      <c r="AZ2772" s="63"/>
      <c r="BA2772" s="63"/>
      <c r="BB2772" s="63"/>
      <c r="BC2772" s="63"/>
      <c r="BD2772" s="63"/>
      <c r="BE2772" s="63"/>
      <c r="BF2772" s="63"/>
      <c r="BG2772" s="63"/>
      <c r="BH2772" s="63"/>
      <c r="BI2772" s="63"/>
      <c r="BJ2772" s="63"/>
      <c r="BK2772" s="63"/>
      <c r="BL2772" s="63"/>
      <c r="BM2772" s="63"/>
      <c r="BN2772" s="63"/>
      <c r="BO2772" s="63"/>
      <c r="BP2772" s="63"/>
      <c r="BQ2772" s="63"/>
      <c r="BR2772" s="63"/>
      <c r="BS2772" s="63"/>
      <c r="BT2772" s="63"/>
      <c r="BU2772" s="63"/>
      <c r="BV2772" s="63"/>
      <c r="BW2772" s="63"/>
      <c r="BX2772" s="63"/>
      <c r="BY2772" s="63"/>
      <c r="BZ2772" s="63"/>
      <c r="CA2772" s="63"/>
      <c r="CB2772" s="63"/>
      <c r="CC2772" s="63"/>
      <c r="CD2772" s="63"/>
      <c r="CE2772" s="63"/>
      <c r="CF2772" s="63"/>
      <c r="CG2772" s="63"/>
      <c r="CH2772" s="63"/>
      <c r="CI2772" s="63"/>
      <c r="CJ2772" s="63"/>
      <c r="CK2772" s="63"/>
      <c r="CL2772" s="63"/>
      <c r="CM2772" s="63"/>
      <c r="CN2772" s="63"/>
      <c r="CO2772" s="63"/>
      <c r="CP2772" s="63"/>
      <c r="CR2772" s="227"/>
      <c r="CS2772" s="74"/>
    </row>
    <row r="2773" spans="1:97" s="72" customFormat="1" ht="75.75" customHeight="1">
      <c r="A2773" s="63"/>
      <c r="B2773" s="63"/>
      <c r="C2773" s="63"/>
      <c r="D2773" s="63"/>
      <c r="E2773" s="63"/>
      <c r="F2773" s="63"/>
      <c r="G2773" s="63"/>
      <c r="H2773" s="63"/>
      <c r="I2773" s="63"/>
      <c r="J2773" s="63"/>
      <c r="K2773" s="63"/>
      <c r="L2773" s="63"/>
      <c r="M2773" s="63"/>
      <c r="N2773" s="63"/>
      <c r="O2773" s="63"/>
      <c r="P2773" s="63"/>
      <c r="Q2773" s="63"/>
      <c r="R2773" s="63"/>
      <c r="S2773" s="63"/>
      <c r="T2773" s="63"/>
      <c r="U2773" s="63"/>
      <c r="V2773" s="63"/>
      <c r="W2773" s="63"/>
      <c r="X2773" s="63"/>
      <c r="Y2773" s="63"/>
      <c r="Z2773" s="63"/>
      <c r="AA2773" s="63"/>
      <c r="AB2773" s="63"/>
      <c r="AC2773" s="63"/>
      <c r="AD2773" s="63"/>
      <c r="AE2773" s="63"/>
      <c r="AF2773" s="63"/>
      <c r="AG2773" s="63"/>
      <c r="AH2773" s="63"/>
      <c r="AI2773" s="63"/>
      <c r="AJ2773" s="63"/>
      <c r="AK2773" s="63"/>
      <c r="AL2773" s="63"/>
      <c r="AM2773" s="63"/>
      <c r="AN2773" s="63"/>
      <c r="AO2773" s="63"/>
      <c r="AP2773" s="63"/>
      <c r="AQ2773" s="63"/>
      <c r="AR2773" s="63"/>
      <c r="AS2773" s="63"/>
      <c r="AT2773" s="63"/>
      <c r="AU2773" s="63"/>
      <c r="AV2773" s="63"/>
      <c r="AW2773" s="63"/>
      <c r="AX2773" s="63"/>
      <c r="AY2773" s="63"/>
      <c r="AZ2773" s="63"/>
      <c r="BA2773" s="63"/>
      <c r="BB2773" s="63"/>
      <c r="BC2773" s="63"/>
      <c r="BD2773" s="63"/>
      <c r="BE2773" s="63"/>
      <c r="BF2773" s="63"/>
      <c r="BG2773" s="63"/>
      <c r="BH2773" s="63"/>
      <c r="BI2773" s="63"/>
      <c r="BJ2773" s="63"/>
      <c r="BK2773" s="63"/>
      <c r="BL2773" s="63"/>
      <c r="BM2773" s="63"/>
      <c r="BN2773" s="63"/>
      <c r="BO2773" s="63"/>
      <c r="BP2773" s="63"/>
      <c r="BQ2773" s="63"/>
      <c r="BR2773" s="63"/>
      <c r="BS2773" s="63"/>
      <c r="BT2773" s="63"/>
      <c r="BU2773" s="63"/>
      <c r="BV2773" s="63"/>
      <c r="BW2773" s="63"/>
      <c r="BX2773" s="63"/>
      <c r="BY2773" s="63"/>
      <c r="BZ2773" s="63"/>
      <c r="CA2773" s="63"/>
      <c r="CB2773" s="63"/>
      <c r="CC2773" s="63"/>
      <c r="CD2773" s="63"/>
      <c r="CE2773" s="63"/>
      <c r="CF2773" s="63"/>
      <c r="CG2773" s="63"/>
      <c r="CH2773" s="63"/>
      <c r="CI2773" s="63"/>
      <c r="CJ2773" s="63"/>
      <c r="CK2773" s="63"/>
      <c r="CL2773" s="63"/>
      <c r="CM2773" s="63"/>
      <c r="CN2773" s="63"/>
      <c r="CO2773" s="63"/>
      <c r="CP2773" s="63"/>
      <c r="CR2773" s="227"/>
      <c r="CS2773" s="74"/>
    </row>
    <row r="2774" spans="1:97" s="72" customFormat="1" ht="75.75" customHeight="1">
      <c r="A2774" s="63"/>
      <c r="B2774" s="63"/>
      <c r="C2774" s="63"/>
      <c r="D2774" s="63"/>
      <c r="E2774" s="63"/>
      <c r="F2774" s="63"/>
      <c r="G2774" s="63"/>
      <c r="H2774" s="63"/>
      <c r="I2774" s="63"/>
      <c r="J2774" s="63"/>
      <c r="K2774" s="63"/>
      <c r="L2774" s="63"/>
      <c r="M2774" s="63"/>
      <c r="N2774" s="63"/>
      <c r="O2774" s="63"/>
      <c r="P2774" s="63"/>
      <c r="Q2774" s="63"/>
      <c r="R2774" s="63"/>
      <c r="S2774" s="63"/>
      <c r="T2774" s="63"/>
      <c r="U2774" s="63"/>
      <c r="V2774" s="63"/>
      <c r="W2774" s="63"/>
      <c r="X2774" s="63"/>
      <c r="Y2774" s="63"/>
      <c r="Z2774" s="63"/>
      <c r="AA2774" s="63"/>
      <c r="AB2774" s="63"/>
      <c r="AC2774" s="63"/>
      <c r="AD2774" s="63"/>
      <c r="AE2774" s="63"/>
      <c r="AF2774" s="63"/>
      <c r="AG2774" s="63"/>
      <c r="AH2774" s="63"/>
      <c r="AI2774" s="63"/>
      <c r="AJ2774" s="63"/>
      <c r="AK2774" s="63"/>
      <c r="AL2774" s="63"/>
      <c r="AM2774" s="63"/>
      <c r="AN2774" s="63"/>
      <c r="AO2774" s="63"/>
      <c r="AP2774" s="63"/>
      <c r="AQ2774" s="63"/>
      <c r="AR2774" s="63"/>
      <c r="AS2774" s="63"/>
      <c r="AT2774" s="63"/>
      <c r="AU2774" s="63"/>
      <c r="AV2774" s="63"/>
      <c r="AW2774" s="63"/>
      <c r="AX2774" s="63"/>
      <c r="AY2774" s="63"/>
      <c r="AZ2774" s="63"/>
      <c r="BA2774" s="63"/>
      <c r="BB2774" s="63"/>
      <c r="BC2774" s="63"/>
      <c r="BD2774" s="63"/>
      <c r="BE2774" s="63"/>
      <c r="BF2774" s="63"/>
      <c r="BG2774" s="63"/>
      <c r="BH2774" s="63"/>
      <c r="BI2774" s="63"/>
      <c r="BJ2774" s="63"/>
      <c r="BK2774" s="63"/>
      <c r="BL2774" s="63"/>
      <c r="BM2774" s="63"/>
      <c r="BN2774" s="63"/>
      <c r="BO2774" s="63"/>
      <c r="BP2774" s="63"/>
      <c r="BQ2774" s="63"/>
      <c r="BR2774" s="63"/>
      <c r="BS2774" s="63"/>
      <c r="BT2774" s="63"/>
      <c r="BU2774" s="63"/>
      <c r="BV2774" s="63"/>
      <c r="BW2774" s="63"/>
      <c r="BX2774" s="63"/>
      <c r="BY2774" s="63"/>
      <c r="BZ2774" s="63"/>
      <c r="CA2774" s="63"/>
      <c r="CB2774" s="63"/>
      <c r="CC2774" s="63"/>
      <c r="CD2774" s="63"/>
      <c r="CE2774" s="63"/>
      <c r="CF2774" s="63"/>
      <c r="CG2774" s="63"/>
      <c r="CH2774" s="63"/>
      <c r="CI2774" s="63"/>
      <c r="CJ2774" s="63"/>
      <c r="CK2774" s="63"/>
      <c r="CL2774" s="63"/>
      <c r="CM2774" s="63"/>
      <c r="CN2774" s="63"/>
      <c r="CO2774" s="63"/>
      <c r="CP2774" s="63"/>
      <c r="CR2774" s="227"/>
      <c r="CS2774" s="74"/>
    </row>
    <row r="2775" spans="1:97" s="72" customFormat="1" ht="75.75" customHeight="1">
      <c r="A2775" s="63"/>
      <c r="B2775" s="63"/>
      <c r="C2775" s="63"/>
      <c r="D2775" s="63"/>
      <c r="E2775" s="63"/>
      <c r="F2775" s="63"/>
      <c r="G2775" s="63"/>
      <c r="H2775" s="63"/>
      <c r="I2775" s="63"/>
      <c r="J2775" s="63"/>
      <c r="K2775" s="63"/>
      <c r="L2775" s="63"/>
      <c r="M2775" s="63"/>
      <c r="N2775" s="63"/>
      <c r="O2775" s="63"/>
      <c r="P2775" s="63"/>
      <c r="Q2775" s="63"/>
      <c r="R2775" s="63"/>
      <c r="S2775" s="63"/>
      <c r="T2775" s="63"/>
      <c r="U2775" s="63"/>
      <c r="V2775" s="63"/>
      <c r="W2775" s="63"/>
      <c r="X2775" s="63"/>
      <c r="Y2775" s="63"/>
      <c r="Z2775" s="63"/>
      <c r="AA2775" s="63"/>
      <c r="AB2775" s="63"/>
      <c r="AC2775" s="63"/>
      <c r="AD2775" s="63"/>
      <c r="AE2775" s="63"/>
      <c r="AF2775" s="63"/>
      <c r="AG2775" s="63"/>
      <c r="AH2775" s="63"/>
      <c r="AI2775" s="63"/>
      <c r="AJ2775" s="63"/>
      <c r="AK2775" s="63"/>
      <c r="AL2775" s="63"/>
      <c r="AM2775" s="63"/>
      <c r="AN2775" s="63"/>
      <c r="AO2775" s="63"/>
      <c r="AP2775" s="63"/>
      <c r="AQ2775" s="63"/>
      <c r="AR2775" s="63"/>
      <c r="AS2775" s="63"/>
      <c r="AT2775" s="63"/>
      <c r="AU2775" s="63"/>
      <c r="AV2775" s="63"/>
      <c r="AW2775" s="63"/>
      <c r="AX2775" s="63"/>
      <c r="AY2775" s="63"/>
      <c r="AZ2775" s="63"/>
      <c r="BA2775" s="63"/>
      <c r="BB2775" s="63"/>
      <c r="BC2775" s="63"/>
      <c r="BD2775" s="63"/>
      <c r="BE2775" s="63"/>
      <c r="BF2775" s="63"/>
      <c r="BG2775" s="63"/>
      <c r="BH2775" s="63"/>
      <c r="BI2775" s="63"/>
      <c r="BJ2775" s="63"/>
      <c r="BK2775" s="63"/>
      <c r="BL2775" s="63"/>
      <c r="BM2775" s="63"/>
      <c r="BN2775" s="63"/>
      <c r="BO2775" s="63"/>
      <c r="BP2775" s="63"/>
      <c r="BQ2775" s="63"/>
      <c r="BR2775" s="63"/>
      <c r="BS2775" s="63"/>
      <c r="BT2775" s="63"/>
      <c r="BU2775" s="63"/>
      <c r="BV2775" s="63"/>
      <c r="BW2775" s="63"/>
      <c r="BX2775" s="63"/>
      <c r="BY2775" s="63"/>
      <c r="BZ2775" s="63"/>
      <c r="CA2775" s="63"/>
      <c r="CB2775" s="63"/>
      <c r="CC2775" s="63"/>
      <c r="CD2775" s="63"/>
      <c r="CE2775" s="63"/>
      <c r="CF2775" s="63"/>
      <c r="CG2775" s="63"/>
      <c r="CH2775" s="63"/>
      <c r="CI2775" s="63"/>
      <c r="CJ2775" s="63"/>
      <c r="CK2775" s="63"/>
      <c r="CL2775" s="63"/>
      <c r="CM2775" s="63"/>
      <c r="CN2775" s="63"/>
      <c r="CO2775" s="63"/>
      <c r="CP2775" s="63"/>
      <c r="CR2775" s="227"/>
      <c r="CS2775" s="74"/>
    </row>
    <row r="2776" spans="1:97" s="72" customFormat="1" ht="75.75" customHeight="1">
      <c r="A2776" s="63"/>
      <c r="B2776" s="63"/>
      <c r="C2776" s="63"/>
      <c r="D2776" s="63"/>
      <c r="E2776" s="63"/>
      <c r="F2776" s="63"/>
      <c r="G2776" s="63"/>
      <c r="H2776" s="63"/>
      <c r="I2776" s="63"/>
      <c r="J2776" s="63"/>
      <c r="K2776" s="63"/>
      <c r="L2776" s="63"/>
      <c r="M2776" s="63"/>
      <c r="N2776" s="63"/>
      <c r="O2776" s="63"/>
      <c r="P2776" s="63"/>
      <c r="Q2776" s="63"/>
      <c r="R2776" s="63"/>
      <c r="S2776" s="63"/>
      <c r="T2776" s="63"/>
      <c r="U2776" s="63"/>
      <c r="V2776" s="63"/>
      <c r="W2776" s="63"/>
      <c r="X2776" s="63"/>
      <c r="Y2776" s="63"/>
      <c r="Z2776" s="63"/>
      <c r="AA2776" s="63"/>
      <c r="AB2776" s="63"/>
      <c r="AC2776" s="63"/>
      <c r="AD2776" s="63"/>
      <c r="AE2776" s="63"/>
      <c r="AF2776" s="63"/>
      <c r="AG2776" s="63"/>
      <c r="AH2776" s="63"/>
      <c r="AI2776" s="63"/>
      <c r="AJ2776" s="63"/>
      <c r="AK2776" s="63"/>
      <c r="AL2776" s="63"/>
      <c r="AM2776" s="63"/>
      <c r="AN2776" s="63"/>
      <c r="AO2776" s="63"/>
      <c r="AP2776" s="63"/>
      <c r="AQ2776" s="63"/>
      <c r="AR2776" s="63"/>
      <c r="AS2776" s="63"/>
      <c r="AT2776" s="63"/>
      <c r="AU2776" s="63"/>
      <c r="AV2776" s="63"/>
      <c r="AW2776" s="63"/>
      <c r="AX2776" s="63"/>
      <c r="AY2776" s="63"/>
      <c r="AZ2776" s="63"/>
      <c r="BA2776" s="63"/>
      <c r="BB2776" s="63"/>
      <c r="BC2776" s="63"/>
      <c r="BD2776" s="63"/>
      <c r="BE2776" s="63"/>
      <c r="BF2776" s="63"/>
      <c r="BG2776" s="63"/>
      <c r="BH2776" s="63"/>
      <c r="BI2776" s="63"/>
      <c r="BJ2776" s="63"/>
      <c r="BK2776" s="63"/>
      <c r="BL2776" s="63"/>
      <c r="BM2776" s="63"/>
      <c r="BN2776" s="63"/>
      <c r="BO2776" s="63"/>
      <c r="BP2776" s="63"/>
      <c r="BQ2776" s="63"/>
      <c r="BR2776" s="63"/>
      <c r="BS2776" s="63"/>
      <c r="BT2776" s="63"/>
      <c r="BU2776" s="63"/>
      <c r="BV2776" s="63"/>
      <c r="BW2776" s="63"/>
      <c r="BX2776" s="63"/>
      <c r="BY2776" s="63"/>
      <c r="BZ2776" s="63"/>
      <c r="CA2776" s="63"/>
      <c r="CB2776" s="63"/>
      <c r="CC2776" s="63"/>
      <c r="CD2776" s="63"/>
      <c r="CE2776" s="63"/>
      <c r="CF2776" s="63"/>
      <c r="CG2776" s="63"/>
      <c r="CH2776" s="63"/>
      <c r="CI2776" s="63"/>
      <c r="CJ2776" s="63"/>
      <c r="CK2776" s="63"/>
      <c r="CL2776" s="63"/>
      <c r="CM2776" s="63"/>
      <c r="CN2776" s="63"/>
      <c r="CO2776" s="63"/>
      <c r="CP2776" s="63"/>
      <c r="CR2776" s="227"/>
      <c r="CS2776" s="74"/>
    </row>
    <row r="2777" spans="1:97" s="72" customFormat="1" ht="75.75" customHeight="1">
      <c r="A2777" s="63"/>
      <c r="B2777" s="63"/>
      <c r="C2777" s="63"/>
      <c r="D2777" s="63"/>
      <c r="E2777" s="63"/>
      <c r="F2777" s="63"/>
      <c r="G2777" s="63"/>
      <c r="H2777" s="63"/>
      <c r="I2777" s="63"/>
      <c r="J2777" s="63"/>
      <c r="K2777" s="63"/>
      <c r="L2777" s="63"/>
      <c r="M2777" s="63"/>
      <c r="N2777" s="63"/>
      <c r="O2777" s="63"/>
      <c r="P2777" s="63"/>
      <c r="Q2777" s="63"/>
      <c r="R2777" s="63"/>
      <c r="S2777" s="63"/>
      <c r="T2777" s="63"/>
      <c r="U2777" s="63"/>
      <c r="V2777" s="63"/>
      <c r="W2777" s="63"/>
      <c r="X2777" s="63"/>
      <c r="Y2777" s="63"/>
      <c r="Z2777" s="63"/>
      <c r="AA2777" s="63"/>
      <c r="AB2777" s="63"/>
      <c r="AC2777" s="63"/>
      <c r="AD2777" s="63"/>
      <c r="AE2777" s="63"/>
      <c r="AF2777" s="63"/>
      <c r="AG2777" s="63"/>
      <c r="AH2777" s="63"/>
      <c r="AI2777" s="63"/>
      <c r="AJ2777" s="63"/>
      <c r="AK2777" s="63"/>
      <c r="AL2777" s="63"/>
      <c r="AM2777" s="63"/>
      <c r="AN2777" s="63"/>
      <c r="AO2777" s="63"/>
      <c r="AP2777" s="63"/>
      <c r="AQ2777" s="63"/>
      <c r="AR2777" s="63"/>
      <c r="AS2777" s="63"/>
      <c r="AT2777" s="63"/>
      <c r="AU2777" s="63"/>
      <c r="AV2777" s="63"/>
      <c r="AW2777" s="63"/>
      <c r="AX2777" s="63"/>
      <c r="AY2777" s="63"/>
      <c r="AZ2777" s="63"/>
      <c r="BA2777" s="63"/>
      <c r="BB2777" s="63"/>
      <c r="BC2777" s="63"/>
      <c r="BD2777" s="63"/>
      <c r="BE2777" s="63"/>
      <c r="BF2777" s="63"/>
      <c r="BG2777" s="63"/>
      <c r="BH2777" s="63"/>
      <c r="BI2777" s="63"/>
      <c r="BJ2777" s="63"/>
      <c r="BK2777" s="63"/>
      <c r="BL2777" s="63"/>
      <c r="BM2777" s="63"/>
      <c r="BN2777" s="63"/>
      <c r="BO2777" s="63"/>
      <c r="BP2777" s="63"/>
      <c r="BQ2777" s="63"/>
      <c r="BR2777" s="63"/>
      <c r="BS2777" s="63"/>
      <c r="BT2777" s="63"/>
      <c r="BU2777" s="63"/>
      <c r="BV2777" s="63"/>
      <c r="BW2777" s="63"/>
      <c r="BX2777" s="63"/>
      <c r="BY2777" s="63"/>
      <c r="BZ2777" s="63"/>
      <c r="CA2777" s="63"/>
      <c r="CB2777" s="63"/>
      <c r="CC2777" s="63"/>
      <c r="CD2777" s="63"/>
      <c r="CE2777" s="63"/>
      <c r="CF2777" s="63"/>
      <c r="CG2777" s="63"/>
      <c r="CH2777" s="63"/>
      <c r="CI2777" s="63"/>
      <c r="CJ2777" s="63"/>
      <c r="CK2777" s="63"/>
      <c r="CL2777" s="63"/>
      <c r="CM2777" s="63"/>
      <c r="CN2777" s="63"/>
      <c r="CO2777" s="63"/>
      <c r="CP2777" s="63"/>
      <c r="CR2777" s="227"/>
      <c r="CS2777" s="74"/>
    </row>
    <row r="2778" spans="1:97" s="72" customFormat="1" ht="75.75" customHeight="1">
      <c r="A2778" s="63"/>
      <c r="B2778" s="63"/>
      <c r="C2778" s="63"/>
      <c r="D2778" s="63"/>
      <c r="E2778" s="63"/>
      <c r="F2778" s="63"/>
      <c r="G2778" s="63"/>
      <c r="H2778" s="63"/>
      <c r="I2778" s="63"/>
      <c r="J2778" s="63"/>
      <c r="K2778" s="63"/>
      <c r="L2778" s="63"/>
      <c r="M2778" s="63"/>
      <c r="N2778" s="63"/>
      <c r="O2778" s="63"/>
      <c r="P2778" s="63"/>
      <c r="Q2778" s="63"/>
      <c r="R2778" s="63"/>
      <c r="S2778" s="63"/>
      <c r="T2778" s="63"/>
      <c r="U2778" s="63"/>
      <c r="V2778" s="63"/>
      <c r="W2778" s="63"/>
      <c r="X2778" s="63"/>
      <c r="Y2778" s="63"/>
      <c r="Z2778" s="63"/>
      <c r="AA2778" s="63"/>
      <c r="AB2778" s="63"/>
      <c r="AC2778" s="63"/>
      <c r="AD2778" s="63"/>
      <c r="AE2778" s="63"/>
      <c r="AF2778" s="63"/>
      <c r="AG2778" s="63"/>
      <c r="AH2778" s="63"/>
      <c r="AI2778" s="63"/>
      <c r="AJ2778" s="63"/>
      <c r="AK2778" s="63"/>
      <c r="AL2778" s="63"/>
      <c r="AM2778" s="63"/>
      <c r="AN2778" s="63"/>
      <c r="AO2778" s="63"/>
      <c r="AP2778" s="63"/>
      <c r="AQ2778" s="63"/>
      <c r="AR2778" s="63"/>
      <c r="AS2778" s="63"/>
      <c r="AT2778" s="63"/>
      <c r="AU2778" s="63"/>
      <c r="AV2778" s="63"/>
      <c r="AW2778" s="63"/>
      <c r="AX2778" s="63"/>
      <c r="AY2778" s="63"/>
      <c r="AZ2778" s="63"/>
      <c r="BA2778" s="63"/>
      <c r="BB2778" s="63"/>
      <c r="BC2778" s="63"/>
      <c r="BD2778" s="63"/>
      <c r="BE2778" s="63"/>
      <c r="BF2778" s="63"/>
      <c r="BG2778" s="63"/>
      <c r="BH2778" s="63"/>
      <c r="BI2778" s="63"/>
      <c r="BJ2778" s="63"/>
      <c r="BK2778" s="63"/>
      <c r="BL2778" s="63"/>
      <c r="BM2778" s="63"/>
      <c r="BN2778" s="63"/>
      <c r="BO2778" s="63"/>
      <c r="BP2778" s="63"/>
      <c r="BQ2778" s="63"/>
      <c r="BR2778" s="63"/>
      <c r="BS2778" s="63"/>
      <c r="BT2778" s="63"/>
      <c r="BU2778" s="63"/>
      <c r="BV2778" s="63"/>
      <c r="BW2778" s="63"/>
      <c r="BX2778" s="63"/>
      <c r="BY2778" s="63"/>
      <c r="BZ2778" s="63"/>
      <c r="CA2778" s="63"/>
      <c r="CB2778" s="63"/>
      <c r="CC2778" s="63"/>
      <c r="CD2778" s="63"/>
      <c r="CE2778" s="63"/>
      <c r="CF2778" s="63"/>
      <c r="CG2778" s="63"/>
      <c r="CH2778" s="63"/>
      <c r="CI2778" s="63"/>
      <c r="CJ2778" s="63"/>
      <c r="CK2778" s="63"/>
      <c r="CL2778" s="63"/>
      <c r="CM2778" s="63"/>
      <c r="CN2778" s="63"/>
      <c r="CO2778" s="63"/>
      <c r="CP2778" s="63"/>
      <c r="CR2778" s="227"/>
      <c r="CS2778" s="74"/>
    </row>
    <row r="2779" spans="1:97" s="72" customFormat="1" ht="75.75" customHeight="1">
      <c r="A2779" s="63"/>
      <c r="B2779" s="63"/>
      <c r="C2779" s="63"/>
      <c r="D2779" s="63"/>
      <c r="E2779" s="63"/>
      <c r="F2779" s="63"/>
      <c r="G2779" s="63"/>
      <c r="H2779" s="63"/>
      <c r="I2779" s="63"/>
      <c r="J2779" s="63"/>
      <c r="K2779" s="63"/>
      <c r="L2779" s="63"/>
      <c r="M2779" s="63"/>
      <c r="N2779" s="63"/>
      <c r="O2779" s="63"/>
      <c r="P2779" s="63"/>
      <c r="Q2779" s="63"/>
      <c r="R2779" s="63"/>
      <c r="S2779" s="63"/>
      <c r="T2779" s="63"/>
      <c r="U2779" s="63"/>
      <c r="V2779" s="63"/>
      <c r="W2779" s="63"/>
      <c r="X2779" s="63"/>
      <c r="Y2779" s="63"/>
      <c r="Z2779" s="63"/>
      <c r="AA2779" s="63"/>
      <c r="AB2779" s="63"/>
      <c r="AC2779" s="63"/>
      <c r="AD2779" s="63"/>
      <c r="AE2779" s="63"/>
      <c r="AF2779" s="63"/>
      <c r="AG2779" s="63"/>
      <c r="AH2779" s="63"/>
      <c r="AI2779" s="63"/>
      <c r="AJ2779" s="63"/>
      <c r="AK2779" s="63"/>
      <c r="AL2779" s="63"/>
      <c r="AM2779" s="63"/>
      <c r="AN2779" s="63"/>
      <c r="AO2779" s="63"/>
      <c r="AP2779" s="63"/>
      <c r="AQ2779" s="63"/>
      <c r="AR2779" s="63"/>
      <c r="AS2779" s="63"/>
      <c r="AT2779" s="63"/>
      <c r="AU2779" s="63"/>
      <c r="AV2779" s="63"/>
      <c r="AW2779" s="63"/>
      <c r="AX2779" s="63"/>
      <c r="AY2779" s="63"/>
      <c r="AZ2779" s="63"/>
      <c r="BA2779" s="63"/>
      <c r="BB2779" s="63"/>
      <c r="BC2779" s="63"/>
      <c r="BD2779" s="63"/>
      <c r="BE2779" s="63"/>
      <c r="BF2779" s="63"/>
      <c r="BG2779" s="63"/>
      <c r="BH2779" s="63"/>
      <c r="BI2779" s="63"/>
      <c r="BJ2779" s="63"/>
      <c r="BK2779" s="63"/>
      <c r="BL2779" s="63"/>
      <c r="BM2779" s="63"/>
      <c r="BN2779" s="63"/>
      <c r="BO2779" s="63"/>
      <c r="BP2779" s="63"/>
      <c r="BQ2779" s="63"/>
      <c r="BR2779" s="63"/>
      <c r="BS2779" s="63"/>
      <c r="BT2779" s="63"/>
      <c r="BU2779" s="63"/>
      <c r="BV2779" s="63"/>
      <c r="BW2779" s="63"/>
      <c r="BX2779" s="63"/>
      <c r="BY2779" s="63"/>
      <c r="BZ2779" s="63"/>
      <c r="CA2779" s="63"/>
      <c r="CB2779" s="63"/>
      <c r="CC2779" s="63"/>
      <c r="CD2779" s="63"/>
      <c r="CE2779" s="63"/>
      <c r="CF2779" s="63"/>
      <c r="CG2779" s="63"/>
      <c r="CH2779" s="63"/>
      <c r="CI2779" s="63"/>
      <c r="CJ2779" s="63"/>
      <c r="CK2779" s="63"/>
      <c r="CL2779" s="63"/>
      <c r="CM2779" s="63"/>
      <c r="CN2779" s="63"/>
      <c r="CO2779" s="63"/>
      <c r="CP2779" s="63"/>
      <c r="CR2779" s="227"/>
      <c r="CS2779" s="74"/>
    </row>
    <row r="2780" spans="1:97" s="72" customFormat="1" ht="75.75" customHeight="1">
      <c r="A2780" s="63"/>
      <c r="B2780" s="63"/>
      <c r="C2780" s="63"/>
      <c r="D2780" s="63"/>
      <c r="E2780" s="63"/>
      <c r="F2780" s="63"/>
      <c r="G2780" s="63"/>
      <c r="H2780" s="63"/>
      <c r="I2780" s="63"/>
      <c r="J2780" s="63"/>
      <c r="K2780" s="63"/>
      <c r="L2780" s="63"/>
      <c r="M2780" s="63"/>
      <c r="N2780" s="63"/>
      <c r="O2780" s="63"/>
      <c r="P2780" s="63"/>
      <c r="Q2780" s="63"/>
      <c r="R2780" s="63"/>
      <c r="S2780" s="63"/>
      <c r="T2780" s="63"/>
      <c r="U2780" s="63"/>
      <c r="V2780" s="63"/>
      <c r="W2780" s="63"/>
      <c r="X2780" s="63"/>
      <c r="Y2780" s="63"/>
      <c r="Z2780" s="63"/>
      <c r="AA2780" s="63"/>
      <c r="AB2780" s="63"/>
      <c r="AC2780" s="63"/>
      <c r="AD2780" s="63"/>
      <c r="AE2780" s="63"/>
      <c r="AF2780" s="63"/>
      <c r="AG2780" s="63"/>
      <c r="AH2780" s="63"/>
      <c r="AI2780" s="63"/>
      <c r="AJ2780" s="63"/>
      <c r="AK2780" s="63"/>
      <c r="AL2780" s="63"/>
      <c r="AM2780" s="63"/>
      <c r="AN2780" s="63"/>
      <c r="AO2780" s="63"/>
      <c r="AP2780" s="63"/>
      <c r="AQ2780" s="63"/>
      <c r="AR2780" s="63"/>
      <c r="AS2780" s="63"/>
      <c r="AT2780" s="63"/>
      <c r="AU2780" s="63"/>
      <c r="AV2780" s="63"/>
      <c r="AW2780" s="63"/>
      <c r="AX2780" s="63"/>
      <c r="AY2780" s="63"/>
      <c r="AZ2780" s="63"/>
      <c r="BA2780" s="63"/>
      <c r="BB2780" s="63"/>
      <c r="BC2780" s="63"/>
      <c r="BD2780" s="63"/>
      <c r="BE2780" s="63"/>
      <c r="BF2780" s="63"/>
      <c r="BG2780" s="63"/>
      <c r="BH2780" s="63"/>
      <c r="BI2780" s="63"/>
      <c r="BJ2780" s="63"/>
      <c r="BK2780" s="63"/>
      <c r="BL2780" s="63"/>
      <c r="BM2780" s="63"/>
      <c r="BN2780" s="63"/>
      <c r="BO2780" s="63"/>
      <c r="BP2780" s="63"/>
      <c r="BQ2780" s="63"/>
      <c r="BR2780" s="63"/>
      <c r="BS2780" s="63"/>
      <c r="BT2780" s="63"/>
      <c r="BU2780" s="63"/>
      <c r="BV2780" s="63"/>
      <c r="BW2780" s="63"/>
      <c r="BX2780" s="63"/>
      <c r="BY2780" s="63"/>
      <c r="BZ2780" s="63"/>
      <c r="CA2780" s="63"/>
      <c r="CB2780" s="63"/>
      <c r="CC2780" s="63"/>
      <c r="CD2780" s="63"/>
      <c r="CE2780" s="63"/>
      <c r="CF2780" s="63"/>
      <c r="CG2780" s="63"/>
      <c r="CH2780" s="63"/>
      <c r="CI2780" s="63"/>
      <c r="CJ2780" s="63"/>
      <c r="CK2780" s="63"/>
      <c r="CL2780" s="63"/>
      <c r="CM2780" s="63"/>
      <c r="CN2780" s="63"/>
      <c r="CO2780" s="63"/>
      <c r="CP2780" s="63"/>
      <c r="CR2780" s="227"/>
      <c r="CS2780" s="74"/>
    </row>
    <row r="2781" spans="1:97" s="72" customFormat="1" ht="75.75" customHeight="1">
      <c r="A2781" s="63"/>
      <c r="B2781" s="63"/>
      <c r="C2781" s="63"/>
      <c r="D2781" s="63"/>
      <c r="E2781" s="63"/>
      <c r="F2781" s="63"/>
      <c r="G2781" s="63"/>
      <c r="H2781" s="63"/>
      <c r="I2781" s="63"/>
      <c r="J2781" s="63"/>
      <c r="K2781" s="63"/>
      <c r="L2781" s="63"/>
      <c r="M2781" s="63"/>
      <c r="N2781" s="63"/>
      <c r="O2781" s="63"/>
      <c r="P2781" s="63"/>
      <c r="Q2781" s="63"/>
      <c r="R2781" s="63"/>
      <c r="S2781" s="63"/>
      <c r="T2781" s="63"/>
      <c r="U2781" s="63"/>
      <c r="V2781" s="63"/>
      <c r="W2781" s="63"/>
      <c r="X2781" s="63"/>
      <c r="Y2781" s="63"/>
      <c r="Z2781" s="63"/>
      <c r="AA2781" s="63"/>
      <c r="AB2781" s="63"/>
      <c r="AC2781" s="63"/>
      <c r="AD2781" s="63"/>
      <c r="AE2781" s="63"/>
      <c r="AF2781" s="63"/>
      <c r="AG2781" s="63"/>
      <c r="AH2781" s="63"/>
      <c r="AI2781" s="63"/>
      <c r="AJ2781" s="63"/>
      <c r="AK2781" s="63"/>
      <c r="AL2781" s="63"/>
      <c r="AM2781" s="63"/>
      <c r="AN2781" s="63"/>
      <c r="AO2781" s="63"/>
      <c r="AP2781" s="63"/>
      <c r="AQ2781" s="63"/>
      <c r="AR2781" s="63"/>
      <c r="AS2781" s="63"/>
      <c r="AT2781" s="63"/>
      <c r="AU2781" s="63"/>
      <c r="AV2781" s="63"/>
      <c r="AW2781" s="63"/>
      <c r="AX2781" s="63"/>
      <c r="AY2781" s="63"/>
      <c r="AZ2781" s="63"/>
      <c r="BA2781" s="63"/>
      <c r="BB2781" s="63"/>
      <c r="BC2781" s="63"/>
      <c r="BD2781" s="63"/>
      <c r="BE2781" s="63"/>
      <c r="BF2781" s="63"/>
      <c r="BG2781" s="63"/>
      <c r="BH2781" s="63"/>
      <c r="BI2781" s="63"/>
      <c r="BJ2781" s="63"/>
      <c r="BK2781" s="63"/>
      <c r="BL2781" s="63"/>
      <c r="BM2781" s="63"/>
      <c r="BN2781" s="63"/>
      <c r="BO2781" s="63"/>
      <c r="BP2781" s="63"/>
      <c r="BQ2781" s="63"/>
      <c r="BR2781" s="63"/>
      <c r="BS2781" s="63"/>
      <c r="BT2781" s="63"/>
      <c r="BU2781" s="63"/>
      <c r="BV2781" s="63"/>
      <c r="BW2781" s="63"/>
      <c r="BX2781" s="63"/>
      <c r="BY2781" s="63"/>
      <c r="BZ2781" s="63"/>
      <c r="CA2781" s="63"/>
      <c r="CB2781" s="63"/>
      <c r="CC2781" s="63"/>
      <c r="CD2781" s="63"/>
      <c r="CE2781" s="63"/>
      <c r="CF2781" s="63"/>
      <c r="CG2781" s="63"/>
      <c r="CH2781" s="63"/>
      <c r="CI2781" s="63"/>
      <c r="CJ2781" s="63"/>
      <c r="CK2781" s="63"/>
      <c r="CL2781" s="63"/>
      <c r="CM2781" s="63"/>
      <c r="CN2781" s="63"/>
      <c r="CO2781" s="63"/>
      <c r="CP2781" s="63"/>
      <c r="CR2781" s="227"/>
      <c r="CS2781" s="74"/>
    </row>
    <row r="2782" spans="1:97" s="72" customFormat="1" ht="75.75" customHeight="1">
      <c r="A2782" s="63"/>
      <c r="B2782" s="63"/>
      <c r="C2782" s="63"/>
      <c r="D2782" s="63"/>
      <c r="E2782" s="63"/>
      <c r="F2782" s="63"/>
      <c r="G2782" s="63"/>
      <c r="H2782" s="63"/>
      <c r="I2782" s="63"/>
      <c r="J2782" s="63"/>
      <c r="K2782" s="63"/>
      <c r="L2782" s="63"/>
      <c r="M2782" s="63"/>
      <c r="N2782" s="63"/>
      <c r="O2782" s="63"/>
      <c r="P2782" s="63"/>
      <c r="Q2782" s="63"/>
      <c r="R2782" s="63"/>
      <c r="S2782" s="63"/>
      <c r="T2782" s="63"/>
      <c r="U2782" s="63"/>
      <c r="V2782" s="63"/>
      <c r="W2782" s="63"/>
      <c r="X2782" s="63"/>
      <c r="Y2782" s="63"/>
      <c r="Z2782" s="63"/>
      <c r="AA2782" s="63"/>
      <c r="AB2782" s="63"/>
      <c r="AC2782" s="63"/>
      <c r="AD2782" s="63"/>
      <c r="AE2782" s="63"/>
      <c r="AF2782" s="63"/>
      <c r="AG2782" s="63"/>
      <c r="AH2782" s="63"/>
      <c r="AI2782" s="63"/>
      <c r="AJ2782" s="63"/>
      <c r="AK2782" s="63"/>
      <c r="AL2782" s="63"/>
      <c r="AM2782" s="63"/>
      <c r="AN2782" s="63"/>
      <c r="AO2782" s="63"/>
      <c r="AP2782" s="63"/>
      <c r="AQ2782" s="63"/>
      <c r="AR2782" s="63"/>
      <c r="AS2782" s="63"/>
      <c r="AT2782" s="63"/>
      <c r="AU2782" s="63"/>
      <c r="AV2782" s="63"/>
      <c r="AW2782" s="63"/>
      <c r="AX2782" s="63"/>
      <c r="AY2782" s="63"/>
      <c r="AZ2782" s="63"/>
      <c r="BA2782" s="63"/>
      <c r="BB2782" s="63"/>
      <c r="BC2782" s="63"/>
      <c r="BD2782" s="63"/>
      <c r="BE2782" s="63"/>
      <c r="BF2782" s="63"/>
      <c r="BG2782" s="63"/>
      <c r="BH2782" s="63"/>
      <c r="BI2782" s="63"/>
      <c r="BJ2782" s="63"/>
      <c r="BK2782" s="63"/>
      <c r="BL2782" s="63"/>
      <c r="BM2782" s="63"/>
      <c r="BN2782" s="63"/>
      <c r="BO2782" s="63"/>
      <c r="BP2782" s="63"/>
      <c r="BQ2782" s="63"/>
      <c r="BR2782" s="63"/>
      <c r="BS2782" s="63"/>
      <c r="BT2782" s="63"/>
      <c r="BU2782" s="63"/>
      <c r="BV2782" s="63"/>
      <c r="BW2782" s="63"/>
      <c r="BX2782" s="63"/>
      <c r="BY2782" s="63"/>
      <c r="BZ2782" s="63"/>
      <c r="CA2782" s="63"/>
      <c r="CB2782" s="63"/>
      <c r="CC2782" s="63"/>
      <c r="CD2782" s="63"/>
      <c r="CE2782" s="63"/>
      <c r="CF2782" s="63"/>
      <c r="CG2782" s="63"/>
      <c r="CH2782" s="63"/>
      <c r="CI2782" s="63"/>
      <c r="CJ2782" s="63"/>
      <c r="CK2782" s="63"/>
      <c r="CL2782" s="63"/>
      <c r="CM2782" s="63"/>
      <c r="CN2782" s="63"/>
      <c r="CO2782" s="63"/>
      <c r="CP2782" s="63"/>
      <c r="CR2782" s="227"/>
      <c r="CS2782" s="74"/>
    </row>
    <row r="2783" spans="1:97" s="72" customFormat="1" ht="75.75" customHeight="1">
      <c r="A2783" s="63"/>
      <c r="B2783" s="63"/>
      <c r="C2783" s="63"/>
      <c r="D2783" s="63"/>
      <c r="E2783" s="63"/>
      <c r="F2783" s="63"/>
      <c r="G2783" s="63"/>
      <c r="H2783" s="63"/>
      <c r="I2783" s="63"/>
      <c r="J2783" s="63"/>
      <c r="K2783" s="63"/>
      <c r="L2783" s="63"/>
      <c r="M2783" s="63"/>
      <c r="N2783" s="63"/>
      <c r="O2783" s="63"/>
      <c r="P2783" s="63"/>
      <c r="Q2783" s="63"/>
      <c r="R2783" s="63"/>
      <c r="S2783" s="63"/>
      <c r="T2783" s="63"/>
      <c r="U2783" s="63"/>
      <c r="V2783" s="63"/>
      <c r="W2783" s="63"/>
      <c r="X2783" s="63"/>
      <c r="Y2783" s="63"/>
      <c r="Z2783" s="63"/>
      <c r="AA2783" s="63"/>
      <c r="AB2783" s="63"/>
      <c r="AC2783" s="63"/>
      <c r="AD2783" s="63"/>
      <c r="AE2783" s="63"/>
      <c r="AF2783" s="63"/>
      <c r="AG2783" s="63"/>
      <c r="AH2783" s="63"/>
      <c r="AI2783" s="63"/>
      <c r="AJ2783" s="63"/>
      <c r="AK2783" s="63"/>
      <c r="AL2783" s="63"/>
      <c r="AM2783" s="63"/>
      <c r="AN2783" s="63"/>
      <c r="AO2783" s="63"/>
      <c r="AP2783" s="63"/>
      <c r="AQ2783" s="63"/>
      <c r="AR2783" s="63"/>
      <c r="AS2783" s="63"/>
      <c r="AT2783" s="63"/>
      <c r="AU2783" s="63"/>
      <c r="AV2783" s="63"/>
      <c r="AW2783" s="63"/>
      <c r="AX2783" s="63"/>
      <c r="AY2783" s="63"/>
      <c r="AZ2783" s="63"/>
      <c r="BA2783" s="63"/>
      <c r="BB2783" s="63"/>
      <c r="BC2783" s="63"/>
      <c r="BD2783" s="63"/>
      <c r="BE2783" s="63"/>
      <c r="BF2783" s="63"/>
      <c r="BG2783" s="63"/>
      <c r="BH2783" s="63"/>
      <c r="BI2783" s="63"/>
      <c r="BJ2783" s="63"/>
      <c r="BK2783" s="63"/>
      <c r="BL2783" s="63"/>
      <c r="BM2783" s="63"/>
      <c r="BN2783" s="63"/>
      <c r="BO2783" s="63"/>
      <c r="BP2783" s="63"/>
      <c r="BQ2783" s="63"/>
      <c r="BR2783" s="63"/>
      <c r="BS2783" s="63"/>
      <c r="BT2783" s="63"/>
      <c r="BU2783" s="63"/>
      <c r="BV2783" s="63"/>
      <c r="BW2783" s="63"/>
      <c r="BX2783" s="63"/>
      <c r="BY2783" s="63"/>
      <c r="BZ2783" s="63"/>
      <c r="CA2783" s="63"/>
      <c r="CB2783" s="63"/>
      <c r="CC2783" s="63"/>
      <c r="CD2783" s="63"/>
      <c r="CE2783" s="63"/>
      <c r="CF2783" s="63"/>
      <c r="CG2783" s="63"/>
      <c r="CH2783" s="63"/>
      <c r="CI2783" s="63"/>
      <c r="CJ2783" s="63"/>
      <c r="CK2783" s="63"/>
      <c r="CL2783" s="63"/>
      <c r="CM2783" s="63"/>
      <c r="CN2783" s="63"/>
      <c r="CO2783" s="63"/>
      <c r="CP2783" s="63"/>
      <c r="CR2783" s="227"/>
      <c r="CS2783" s="74"/>
    </row>
    <row r="2784" spans="1:97" s="72" customFormat="1" ht="75.75" customHeight="1">
      <c r="A2784" s="63"/>
      <c r="B2784" s="63"/>
      <c r="C2784" s="63"/>
      <c r="D2784" s="63"/>
      <c r="E2784" s="63"/>
      <c r="F2784" s="63"/>
      <c r="G2784" s="63"/>
      <c r="H2784" s="63"/>
      <c r="I2784" s="63"/>
      <c r="J2784" s="63"/>
      <c r="K2784" s="63"/>
      <c r="L2784" s="63"/>
      <c r="M2784" s="63"/>
      <c r="N2784" s="63"/>
      <c r="O2784" s="63"/>
      <c r="P2784" s="63"/>
      <c r="Q2784" s="63"/>
      <c r="R2784" s="63"/>
      <c r="S2784" s="63"/>
      <c r="T2784" s="63"/>
      <c r="U2784" s="63"/>
      <c r="V2784" s="63"/>
      <c r="W2784" s="63"/>
      <c r="X2784" s="63"/>
      <c r="Y2784" s="63"/>
      <c r="Z2784" s="63"/>
      <c r="AA2784" s="63"/>
      <c r="AB2784" s="63"/>
      <c r="AC2784" s="63"/>
      <c r="AD2784" s="63"/>
      <c r="AE2784" s="63"/>
      <c r="AF2784" s="63"/>
      <c r="AG2784" s="63"/>
      <c r="AH2784" s="63"/>
      <c r="AI2784" s="63"/>
      <c r="AJ2784" s="63"/>
      <c r="AK2784" s="63"/>
      <c r="AL2784" s="63"/>
      <c r="AM2784" s="63"/>
      <c r="AN2784" s="63"/>
      <c r="AO2784" s="63"/>
      <c r="AP2784" s="63"/>
      <c r="AQ2784" s="63"/>
      <c r="AR2784" s="63"/>
      <c r="AS2784" s="63"/>
      <c r="AT2784" s="63"/>
      <c r="AU2784" s="63"/>
      <c r="AV2784" s="63"/>
      <c r="AW2784" s="63"/>
      <c r="AX2784" s="63"/>
      <c r="AY2784" s="63"/>
      <c r="AZ2784" s="63"/>
      <c r="BA2784" s="63"/>
      <c r="BB2784" s="63"/>
      <c r="BC2784" s="63"/>
      <c r="BD2784" s="63"/>
      <c r="BE2784" s="63"/>
      <c r="BF2784" s="63"/>
      <c r="BG2784" s="63"/>
      <c r="BH2784" s="63"/>
      <c r="BI2784" s="63"/>
      <c r="BJ2784" s="63"/>
      <c r="BK2784" s="63"/>
      <c r="BL2784" s="63"/>
      <c r="BM2784" s="63"/>
      <c r="BN2784" s="63"/>
      <c r="BO2784" s="63"/>
      <c r="BP2784" s="63"/>
      <c r="BQ2784" s="63"/>
      <c r="BR2784" s="63"/>
      <c r="BS2784" s="63"/>
      <c r="BT2784" s="63"/>
      <c r="BU2784" s="63"/>
      <c r="BV2784" s="63"/>
      <c r="BW2784" s="63"/>
      <c r="BX2784" s="63"/>
      <c r="BY2784" s="63"/>
      <c r="BZ2784" s="63"/>
      <c r="CA2784" s="63"/>
      <c r="CB2784" s="63"/>
      <c r="CC2784" s="63"/>
      <c r="CD2784" s="63"/>
      <c r="CE2784" s="63"/>
      <c r="CF2784" s="63"/>
      <c r="CG2784" s="63"/>
      <c r="CH2784" s="63"/>
      <c r="CI2784" s="63"/>
      <c r="CJ2784" s="63"/>
      <c r="CK2784" s="63"/>
      <c r="CL2784" s="63"/>
      <c r="CM2784" s="63"/>
      <c r="CN2784" s="63"/>
      <c r="CO2784" s="63"/>
      <c r="CP2784" s="63"/>
      <c r="CR2784" s="227"/>
      <c r="CS2784" s="74"/>
    </row>
    <row r="2785" spans="1:97" s="72" customFormat="1" ht="75.75" customHeight="1">
      <c r="A2785" s="63"/>
      <c r="B2785" s="63"/>
      <c r="C2785" s="63"/>
      <c r="D2785" s="63"/>
      <c r="E2785" s="63"/>
      <c r="F2785" s="63"/>
      <c r="G2785" s="63"/>
      <c r="H2785" s="63"/>
      <c r="I2785" s="63"/>
      <c r="J2785" s="63"/>
      <c r="K2785" s="63"/>
      <c r="L2785" s="63"/>
      <c r="M2785" s="63"/>
      <c r="N2785" s="63"/>
      <c r="O2785" s="63"/>
      <c r="P2785" s="63"/>
      <c r="Q2785" s="63"/>
      <c r="R2785" s="63"/>
      <c r="S2785" s="63"/>
      <c r="T2785" s="63"/>
      <c r="U2785" s="63"/>
      <c r="V2785" s="63"/>
      <c r="W2785" s="63"/>
      <c r="X2785" s="63"/>
      <c r="Y2785" s="63"/>
      <c r="Z2785" s="63"/>
      <c r="AA2785" s="63"/>
      <c r="AB2785" s="63"/>
      <c r="AC2785" s="63"/>
      <c r="AD2785" s="63"/>
      <c r="AE2785" s="63"/>
      <c r="AF2785" s="63"/>
      <c r="AG2785" s="63"/>
      <c r="AH2785" s="63"/>
      <c r="AI2785" s="63"/>
      <c r="AJ2785" s="63"/>
      <c r="AK2785" s="63"/>
      <c r="AL2785" s="63"/>
      <c r="AM2785" s="63"/>
      <c r="AN2785" s="63"/>
      <c r="AO2785" s="63"/>
      <c r="AP2785" s="63"/>
      <c r="AQ2785" s="63"/>
      <c r="AR2785" s="63"/>
      <c r="AS2785" s="63"/>
      <c r="AT2785" s="63"/>
      <c r="AU2785" s="63"/>
      <c r="AV2785" s="63"/>
      <c r="AW2785" s="63"/>
      <c r="AX2785" s="63"/>
      <c r="AY2785" s="63"/>
      <c r="AZ2785" s="63"/>
      <c r="BA2785" s="63"/>
      <c r="BB2785" s="63"/>
      <c r="BC2785" s="63"/>
      <c r="BD2785" s="63"/>
      <c r="BE2785" s="63"/>
      <c r="BF2785" s="63"/>
      <c r="BG2785" s="63"/>
      <c r="BH2785" s="63"/>
      <c r="BI2785" s="63"/>
      <c r="BJ2785" s="63"/>
      <c r="BK2785" s="63"/>
      <c r="BL2785" s="63"/>
      <c r="BM2785" s="63"/>
      <c r="BN2785" s="63"/>
      <c r="BO2785" s="63"/>
      <c r="BP2785" s="63"/>
      <c r="BQ2785" s="63"/>
      <c r="BR2785" s="63"/>
      <c r="BS2785" s="63"/>
      <c r="BT2785" s="63"/>
      <c r="BU2785" s="63"/>
      <c r="BV2785" s="63"/>
      <c r="BW2785" s="63"/>
      <c r="BX2785" s="63"/>
      <c r="BY2785" s="63"/>
      <c r="BZ2785" s="63"/>
      <c r="CA2785" s="63"/>
      <c r="CB2785" s="63"/>
      <c r="CC2785" s="63"/>
      <c r="CD2785" s="63"/>
      <c r="CE2785" s="63"/>
      <c r="CF2785" s="63"/>
      <c r="CG2785" s="63"/>
      <c r="CH2785" s="63"/>
      <c r="CI2785" s="63"/>
      <c r="CJ2785" s="63"/>
      <c r="CK2785" s="63"/>
      <c r="CL2785" s="63"/>
      <c r="CM2785" s="63"/>
      <c r="CN2785" s="63"/>
      <c r="CO2785" s="63"/>
      <c r="CP2785" s="63"/>
      <c r="CR2785" s="227"/>
      <c r="CS2785" s="74"/>
    </row>
    <row r="2786" spans="1:97" s="72" customFormat="1" ht="75.75" customHeight="1">
      <c r="A2786" s="63"/>
      <c r="B2786" s="63"/>
      <c r="C2786" s="63"/>
      <c r="D2786" s="63"/>
      <c r="E2786" s="63"/>
      <c r="F2786" s="63"/>
      <c r="G2786" s="63"/>
      <c r="H2786" s="63"/>
      <c r="I2786" s="63"/>
      <c r="J2786" s="63"/>
      <c r="K2786" s="63"/>
      <c r="L2786" s="63"/>
      <c r="M2786" s="63"/>
      <c r="N2786" s="63"/>
      <c r="O2786" s="63"/>
      <c r="P2786" s="63"/>
      <c r="Q2786" s="63"/>
      <c r="R2786" s="63"/>
      <c r="S2786" s="63"/>
      <c r="T2786" s="63"/>
      <c r="U2786" s="63"/>
      <c r="V2786" s="63"/>
      <c r="W2786" s="63"/>
      <c r="X2786" s="63"/>
      <c r="Y2786" s="63"/>
      <c r="Z2786" s="63"/>
      <c r="AA2786" s="63"/>
      <c r="AB2786" s="63"/>
      <c r="AC2786" s="63"/>
      <c r="AD2786" s="63"/>
      <c r="AE2786" s="63"/>
      <c r="AF2786" s="63"/>
      <c r="AG2786" s="63"/>
      <c r="AH2786" s="63"/>
      <c r="AI2786" s="63"/>
      <c r="AJ2786" s="63"/>
      <c r="AK2786" s="63"/>
      <c r="AL2786" s="63"/>
      <c r="AM2786" s="63"/>
      <c r="AN2786" s="63"/>
      <c r="AO2786" s="63"/>
      <c r="AP2786" s="63"/>
      <c r="AQ2786" s="63"/>
      <c r="AR2786" s="63"/>
      <c r="AS2786" s="63"/>
      <c r="AT2786" s="63"/>
      <c r="AU2786" s="63"/>
      <c r="AV2786" s="63"/>
      <c r="AW2786" s="63"/>
      <c r="AX2786" s="63"/>
      <c r="AY2786" s="63"/>
      <c r="AZ2786" s="63"/>
      <c r="BA2786" s="63"/>
      <c r="BB2786" s="63"/>
      <c r="BC2786" s="63"/>
      <c r="BD2786" s="63"/>
      <c r="BE2786" s="63"/>
      <c r="BF2786" s="63"/>
      <c r="BG2786" s="63"/>
      <c r="BH2786" s="63"/>
      <c r="BI2786" s="63"/>
      <c r="BJ2786" s="63"/>
      <c r="BK2786" s="63"/>
      <c r="BL2786" s="63"/>
      <c r="BM2786" s="63"/>
      <c r="BN2786" s="63"/>
      <c r="BO2786" s="63"/>
      <c r="BP2786" s="63"/>
      <c r="BQ2786" s="63"/>
      <c r="BR2786" s="63"/>
      <c r="BS2786" s="63"/>
      <c r="BT2786" s="63"/>
      <c r="BU2786" s="63"/>
      <c r="BV2786" s="63"/>
      <c r="BW2786" s="63"/>
      <c r="BX2786" s="63"/>
      <c r="BY2786" s="63"/>
      <c r="BZ2786" s="63"/>
      <c r="CA2786" s="63"/>
      <c r="CB2786" s="63"/>
      <c r="CC2786" s="63"/>
      <c r="CD2786" s="63"/>
      <c r="CE2786" s="63"/>
      <c r="CF2786" s="63"/>
      <c r="CG2786" s="63"/>
      <c r="CH2786" s="63"/>
      <c r="CI2786" s="63"/>
      <c r="CJ2786" s="63"/>
      <c r="CK2786" s="63"/>
      <c r="CL2786" s="63"/>
      <c r="CM2786" s="63"/>
      <c r="CN2786" s="63"/>
      <c r="CO2786" s="63"/>
      <c r="CP2786" s="63"/>
      <c r="CR2786" s="227"/>
      <c r="CS2786" s="74"/>
    </row>
    <row r="2787" spans="1:97" s="72" customFormat="1" ht="75.75" customHeight="1">
      <c r="A2787" s="63"/>
      <c r="B2787" s="63"/>
      <c r="C2787" s="63"/>
      <c r="D2787" s="63"/>
      <c r="E2787" s="63"/>
      <c r="F2787" s="63"/>
      <c r="G2787" s="63"/>
      <c r="H2787" s="63"/>
      <c r="I2787" s="63"/>
      <c r="J2787" s="63"/>
      <c r="K2787" s="63"/>
      <c r="L2787" s="63"/>
      <c r="M2787" s="63"/>
      <c r="N2787" s="63"/>
      <c r="O2787" s="63"/>
      <c r="P2787" s="63"/>
      <c r="Q2787" s="63"/>
      <c r="R2787" s="63"/>
      <c r="S2787" s="63"/>
      <c r="T2787" s="63"/>
      <c r="U2787" s="63"/>
      <c r="V2787" s="63"/>
      <c r="W2787" s="63"/>
      <c r="X2787" s="63"/>
      <c r="Y2787" s="63"/>
      <c r="Z2787" s="63"/>
      <c r="AA2787" s="63"/>
      <c r="AB2787" s="63"/>
      <c r="AC2787" s="63"/>
      <c r="AD2787" s="63"/>
      <c r="AE2787" s="63"/>
      <c r="AF2787" s="63"/>
      <c r="AG2787" s="63"/>
      <c r="AH2787" s="63"/>
      <c r="AI2787" s="63"/>
      <c r="AJ2787" s="63"/>
      <c r="AK2787" s="63"/>
      <c r="AL2787" s="63"/>
      <c r="AM2787" s="63"/>
      <c r="AN2787" s="63"/>
      <c r="AO2787" s="63"/>
      <c r="AP2787" s="63"/>
      <c r="AQ2787" s="63"/>
      <c r="AR2787" s="63"/>
      <c r="AS2787" s="63"/>
      <c r="AT2787" s="63"/>
      <c r="AU2787" s="63"/>
      <c r="AV2787" s="63"/>
      <c r="AW2787" s="63"/>
      <c r="AX2787" s="63"/>
      <c r="AY2787" s="63"/>
      <c r="AZ2787" s="63"/>
      <c r="BA2787" s="63"/>
      <c r="BB2787" s="63"/>
      <c r="BC2787" s="63"/>
      <c r="BD2787" s="63"/>
      <c r="BE2787" s="63"/>
      <c r="BF2787" s="63"/>
      <c r="BG2787" s="63"/>
      <c r="BH2787" s="63"/>
      <c r="BI2787" s="63"/>
      <c r="BJ2787" s="63"/>
      <c r="BK2787" s="63"/>
      <c r="BL2787" s="63"/>
      <c r="BM2787" s="63"/>
      <c r="BN2787" s="63"/>
      <c r="BO2787" s="63"/>
      <c r="BP2787" s="63"/>
      <c r="BQ2787" s="63"/>
      <c r="BR2787" s="63"/>
      <c r="BS2787" s="63"/>
      <c r="BT2787" s="63"/>
      <c r="BU2787" s="63"/>
      <c r="BV2787" s="63"/>
      <c r="BW2787" s="63"/>
      <c r="BX2787" s="63"/>
      <c r="BY2787" s="63"/>
      <c r="BZ2787" s="63"/>
      <c r="CA2787" s="63"/>
      <c r="CB2787" s="63"/>
      <c r="CC2787" s="63"/>
      <c r="CD2787" s="63"/>
      <c r="CE2787" s="63"/>
      <c r="CF2787" s="63"/>
      <c r="CG2787" s="63"/>
      <c r="CH2787" s="63"/>
      <c r="CI2787" s="63"/>
      <c r="CJ2787" s="63"/>
      <c r="CK2787" s="63"/>
      <c r="CL2787" s="63"/>
      <c r="CM2787" s="63"/>
      <c r="CN2787" s="63"/>
      <c r="CO2787" s="63"/>
      <c r="CP2787" s="63"/>
      <c r="CR2787" s="227"/>
      <c r="CS2787" s="74"/>
    </row>
    <row r="2788" spans="1:97" s="72" customFormat="1" ht="75.75" customHeight="1">
      <c r="A2788" s="63"/>
      <c r="B2788" s="63"/>
      <c r="C2788" s="63"/>
      <c r="D2788" s="63"/>
      <c r="E2788" s="63"/>
      <c r="F2788" s="63"/>
      <c r="G2788" s="63"/>
      <c r="H2788" s="63"/>
      <c r="I2788" s="63"/>
      <c r="J2788" s="63"/>
      <c r="K2788" s="63"/>
      <c r="L2788" s="63"/>
      <c r="M2788" s="63"/>
      <c r="N2788" s="63"/>
      <c r="O2788" s="63"/>
      <c r="P2788" s="63"/>
      <c r="Q2788" s="63"/>
      <c r="R2788" s="63"/>
      <c r="S2788" s="63"/>
      <c r="T2788" s="63"/>
      <c r="U2788" s="63"/>
      <c r="V2788" s="63"/>
      <c r="W2788" s="63"/>
      <c r="X2788" s="63"/>
      <c r="Y2788" s="63"/>
      <c r="Z2788" s="63"/>
      <c r="AA2788" s="63"/>
      <c r="AB2788" s="63"/>
      <c r="AC2788" s="63"/>
      <c r="AD2788" s="63"/>
      <c r="AE2788" s="63"/>
      <c r="AF2788" s="63"/>
      <c r="AG2788" s="63"/>
      <c r="AH2788" s="63"/>
      <c r="AI2788" s="63"/>
      <c r="AJ2788" s="63"/>
      <c r="AK2788" s="63"/>
      <c r="AL2788" s="63"/>
      <c r="AM2788" s="63"/>
      <c r="AN2788" s="63"/>
      <c r="AO2788" s="63"/>
      <c r="AP2788" s="63"/>
      <c r="AQ2788" s="63"/>
      <c r="AR2788" s="63"/>
      <c r="AS2788" s="63"/>
      <c r="AT2788" s="63"/>
      <c r="AU2788" s="63"/>
      <c r="AV2788" s="63"/>
      <c r="AW2788" s="63"/>
      <c r="AX2788" s="63"/>
      <c r="AY2788" s="63"/>
      <c r="AZ2788" s="63"/>
      <c r="BA2788" s="63"/>
      <c r="BB2788" s="63"/>
      <c r="BC2788" s="63"/>
      <c r="BD2788" s="63"/>
      <c r="BE2788" s="63"/>
      <c r="BF2788" s="63"/>
      <c r="BG2788" s="63"/>
      <c r="BH2788" s="63"/>
      <c r="BI2788" s="63"/>
      <c r="BJ2788" s="63"/>
      <c r="BK2788" s="63"/>
      <c r="BL2788" s="63"/>
      <c r="BM2788" s="63"/>
      <c r="BN2788" s="63"/>
      <c r="BO2788" s="63"/>
      <c r="BP2788" s="63"/>
      <c r="BQ2788" s="63"/>
      <c r="BR2788" s="63"/>
      <c r="BS2788" s="63"/>
      <c r="BT2788" s="63"/>
      <c r="BU2788" s="63"/>
      <c r="BV2788" s="63"/>
      <c r="BW2788" s="63"/>
      <c r="BX2788" s="63"/>
      <c r="BY2788" s="63"/>
      <c r="BZ2788" s="63"/>
      <c r="CA2788" s="63"/>
      <c r="CB2788" s="63"/>
      <c r="CC2788" s="63"/>
      <c r="CD2788" s="63"/>
      <c r="CE2788" s="63"/>
      <c r="CF2788" s="63"/>
      <c r="CG2788" s="63"/>
      <c r="CH2788" s="63"/>
      <c r="CI2788" s="63"/>
      <c r="CJ2788" s="63"/>
      <c r="CK2788" s="63"/>
      <c r="CL2788" s="63"/>
      <c r="CM2788" s="63"/>
      <c r="CN2788" s="63"/>
      <c r="CO2788" s="63"/>
      <c r="CP2788" s="63"/>
      <c r="CR2788" s="227"/>
      <c r="CS2788" s="74"/>
    </row>
    <row r="2789" spans="1:97" s="72" customFormat="1" ht="75.75" customHeight="1">
      <c r="A2789" s="63"/>
      <c r="B2789" s="63"/>
      <c r="C2789" s="63"/>
      <c r="D2789" s="63"/>
      <c r="E2789" s="63"/>
      <c r="F2789" s="63"/>
      <c r="G2789" s="63"/>
      <c r="H2789" s="63"/>
      <c r="I2789" s="63"/>
      <c r="J2789" s="63"/>
      <c r="K2789" s="63"/>
      <c r="L2789" s="63"/>
      <c r="M2789" s="63"/>
      <c r="N2789" s="63"/>
      <c r="O2789" s="63"/>
      <c r="P2789" s="63"/>
      <c r="Q2789" s="63"/>
      <c r="R2789" s="63"/>
      <c r="S2789" s="63"/>
      <c r="T2789" s="63"/>
      <c r="U2789" s="63"/>
      <c r="V2789" s="63"/>
      <c r="W2789" s="63"/>
      <c r="X2789" s="63"/>
      <c r="Y2789" s="63"/>
      <c r="Z2789" s="63"/>
      <c r="AA2789" s="63"/>
      <c r="AB2789" s="63"/>
      <c r="AC2789" s="63"/>
      <c r="AD2789" s="63"/>
      <c r="AE2789" s="63"/>
      <c r="AF2789" s="63"/>
      <c r="AG2789" s="63"/>
      <c r="AH2789" s="63"/>
      <c r="AI2789" s="63"/>
      <c r="AJ2789" s="63"/>
      <c r="AK2789" s="63"/>
      <c r="AL2789" s="63"/>
      <c r="AM2789" s="63"/>
      <c r="AN2789" s="63"/>
      <c r="AO2789" s="63"/>
      <c r="AP2789" s="63"/>
      <c r="AQ2789" s="63"/>
      <c r="AR2789" s="63"/>
      <c r="AS2789" s="63"/>
      <c r="AT2789" s="63"/>
      <c r="AU2789" s="63"/>
      <c r="AV2789" s="63"/>
      <c r="AW2789" s="63"/>
      <c r="AX2789" s="63"/>
      <c r="AY2789" s="63"/>
      <c r="AZ2789" s="63"/>
      <c r="BA2789" s="63"/>
      <c r="BB2789" s="63"/>
      <c r="BC2789" s="63"/>
      <c r="BD2789" s="63"/>
      <c r="BE2789" s="63"/>
      <c r="BF2789" s="63"/>
      <c r="BG2789" s="63"/>
      <c r="BH2789" s="63"/>
      <c r="BI2789" s="63"/>
      <c r="BJ2789" s="63"/>
      <c r="BK2789" s="63"/>
      <c r="BL2789" s="63"/>
      <c r="BM2789" s="63"/>
      <c r="BN2789" s="63"/>
      <c r="BO2789" s="63"/>
      <c r="BP2789" s="63"/>
      <c r="BQ2789" s="63"/>
      <c r="BR2789" s="63"/>
      <c r="BS2789" s="63"/>
      <c r="BT2789" s="63"/>
      <c r="BU2789" s="63"/>
      <c r="BV2789" s="63"/>
      <c r="BW2789" s="63"/>
      <c r="BX2789" s="63"/>
      <c r="BY2789" s="63"/>
      <c r="BZ2789" s="63"/>
      <c r="CA2789" s="63"/>
      <c r="CB2789" s="63"/>
      <c r="CC2789" s="63"/>
      <c r="CD2789" s="63"/>
      <c r="CE2789" s="63"/>
      <c r="CF2789" s="63"/>
      <c r="CG2789" s="63"/>
      <c r="CH2789" s="63"/>
      <c r="CI2789" s="63"/>
      <c r="CJ2789" s="63"/>
      <c r="CK2789" s="63"/>
      <c r="CL2789" s="63"/>
      <c r="CM2789" s="63"/>
      <c r="CN2789" s="63"/>
      <c r="CO2789" s="63"/>
      <c r="CP2789" s="63"/>
      <c r="CR2789" s="227"/>
      <c r="CS2789" s="74"/>
    </row>
    <row r="2790" spans="1:97" s="72" customFormat="1" ht="75.75" customHeight="1">
      <c r="A2790" s="63"/>
      <c r="B2790" s="63"/>
      <c r="C2790" s="63"/>
      <c r="D2790" s="63"/>
      <c r="E2790" s="63"/>
      <c r="F2790" s="63"/>
      <c r="G2790" s="63"/>
      <c r="H2790" s="63"/>
      <c r="I2790" s="63"/>
      <c r="J2790" s="63"/>
      <c r="K2790" s="63"/>
      <c r="L2790" s="63"/>
      <c r="M2790" s="63"/>
      <c r="N2790" s="63"/>
      <c r="O2790" s="63"/>
      <c r="P2790" s="63"/>
      <c r="Q2790" s="63"/>
      <c r="R2790" s="63"/>
      <c r="S2790" s="63"/>
      <c r="T2790" s="63"/>
      <c r="U2790" s="63"/>
      <c r="V2790" s="63"/>
      <c r="W2790" s="63"/>
      <c r="X2790" s="63"/>
      <c r="Y2790" s="63"/>
      <c r="Z2790" s="63"/>
      <c r="AA2790" s="63"/>
      <c r="AB2790" s="63"/>
      <c r="AC2790" s="63"/>
      <c r="AD2790" s="63"/>
      <c r="AE2790" s="63"/>
      <c r="AF2790" s="63"/>
      <c r="AG2790" s="63"/>
      <c r="AH2790" s="63"/>
      <c r="AI2790" s="63"/>
      <c r="AJ2790" s="63"/>
      <c r="AK2790" s="63"/>
      <c r="AL2790" s="63"/>
      <c r="AM2790" s="63"/>
      <c r="AN2790" s="63"/>
      <c r="AO2790" s="63"/>
      <c r="AP2790" s="63"/>
      <c r="AQ2790" s="63"/>
      <c r="AR2790" s="63"/>
      <c r="AS2790" s="63"/>
      <c r="AT2790" s="63"/>
      <c r="AU2790" s="63"/>
      <c r="AV2790" s="63"/>
      <c r="AW2790" s="63"/>
      <c r="AX2790" s="63"/>
      <c r="AY2790" s="63"/>
      <c r="AZ2790" s="63"/>
      <c r="BA2790" s="63"/>
      <c r="BB2790" s="63"/>
      <c r="BC2790" s="63"/>
      <c r="BD2790" s="63"/>
      <c r="BE2790" s="63"/>
      <c r="BF2790" s="63"/>
      <c r="BG2790" s="63"/>
      <c r="BH2790" s="63"/>
      <c r="BI2790" s="63"/>
      <c r="BJ2790" s="63"/>
      <c r="BK2790" s="63"/>
      <c r="BL2790" s="63"/>
      <c r="BM2790" s="63"/>
      <c r="BN2790" s="63"/>
      <c r="BO2790" s="63"/>
      <c r="BP2790" s="63"/>
      <c r="BQ2790" s="63"/>
      <c r="BR2790" s="63"/>
      <c r="BS2790" s="63"/>
      <c r="BT2790" s="63"/>
      <c r="BU2790" s="63"/>
      <c r="BV2790" s="63"/>
      <c r="BW2790" s="63"/>
      <c r="BX2790" s="63"/>
      <c r="BY2790" s="63"/>
      <c r="BZ2790" s="63"/>
      <c r="CA2790" s="63"/>
      <c r="CB2790" s="63"/>
      <c r="CC2790" s="63"/>
      <c r="CD2790" s="63"/>
      <c r="CE2790" s="63"/>
      <c r="CF2790" s="63"/>
      <c r="CG2790" s="63"/>
      <c r="CH2790" s="63"/>
      <c r="CI2790" s="63"/>
      <c r="CJ2790" s="63"/>
      <c r="CK2790" s="63"/>
      <c r="CL2790" s="63"/>
      <c r="CM2790" s="63"/>
      <c r="CN2790" s="63"/>
      <c r="CO2790" s="63"/>
      <c r="CP2790" s="63"/>
      <c r="CR2790" s="227"/>
      <c r="CS2790" s="74"/>
    </row>
    <row r="2791" spans="1:97" s="72" customFormat="1" ht="75.75" customHeight="1">
      <c r="A2791" s="63"/>
      <c r="B2791" s="63"/>
      <c r="C2791" s="63"/>
      <c r="D2791" s="63"/>
      <c r="E2791" s="63"/>
      <c r="F2791" s="63"/>
      <c r="G2791" s="63"/>
      <c r="H2791" s="63"/>
      <c r="I2791" s="63"/>
      <c r="J2791" s="63"/>
      <c r="K2791" s="63"/>
      <c r="L2791" s="63"/>
      <c r="M2791" s="63"/>
      <c r="N2791" s="63"/>
      <c r="O2791" s="63"/>
      <c r="P2791" s="63"/>
      <c r="Q2791" s="63"/>
      <c r="R2791" s="63"/>
      <c r="S2791" s="63"/>
      <c r="T2791" s="63"/>
      <c r="U2791" s="63"/>
      <c r="V2791" s="63"/>
      <c r="W2791" s="63"/>
      <c r="X2791" s="63"/>
      <c r="Y2791" s="63"/>
      <c r="Z2791" s="63"/>
      <c r="AA2791" s="63"/>
      <c r="AB2791" s="63"/>
      <c r="AC2791" s="63"/>
      <c r="AD2791" s="63"/>
      <c r="AE2791" s="63"/>
      <c r="AF2791" s="63"/>
      <c r="AG2791" s="63"/>
      <c r="AH2791" s="63"/>
      <c r="AI2791" s="63"/>
      <c r="AJ2791" s="63"/>
      <c r="AK2791" s="63"/>
      <c r="AL2791" s="63"/>
      <c r="AM2791" s="63"/>
      <c r="AN2791" s="63"/>
      <c r="AO2791" s="63"/>
      <c r="AP2791" s="63"/>
      <c r="AQ2791" s="63"/>
      <c r="AR2791" s="63"/>
      <c r="AS2791" s="63"/>
      <c r="AT2791" s="63"/>
      <c r="AU2791" s="63"/>
      <c r="AV2791" s="63"/>
      <c r="AW2791" s="63"/>
      <c r="AX2791" s="63"/>
      <c r="AY2791" s="63"/>
      <c r="AZ2791" s="63"/>
      <c r="BA2791" s="63"/>
      <c r="BB2791" s="63"/>
      <c r="BC2791" s="63"/>
      <c r="BD2791" s="63"/>
      <c r="BE2791" s="63"/>
      <c r="BF2791" s="63"/>
      <c r="BG2791" s="63"/>
      <c r="BH2791" s="63"/>
      <c r="BI2791" s="63"/>
      <c r="BJ2791" s="63"/>
      <c r="BK2791" s="63"/>
      <c r="BL2791" s="63"/>
      <c r="BM2791" s="63"/>
      <c r="BN2791" s="63"/>
      <c r="BO2791" s="63"/>
      <c r="BP2791" s="63"/>
      <c r="BQ2791" s="63"/>
      <c r="BR2791" s="63"/>
      <c r="BS2791" s="63"/>
      <c r="BT2791" s="63"/>
      <c r="BU2791" s="63"/>
      <c r="BV2791" s="63"/>
      <c r="BW2791" s="63"/>
      <c r="BX2791" s="63"/>
      <c r="BY2791" s="63"/>
      <c r="BZ2791" s="63"/>
      <c r="CA2791" s="63"/>
      <c r="CB2791" s="63"/>
      <c r="CC2791" s="63"/>
      <c r="CD2791" s="63"/>
      <c r="CE2791" s="63"/>
      <c r="CF2791" s="63"/>
      <c r="CG2791" s="63"/>
      <c r="CH2791" s="63"/>
      <c r="CI2791" s="63"/>
      <c r="CJ2791" s="63"/>
      <c r="CK2791" s="63"/>
      <c r="CL2791" s="63"/>
      <c r="CM2791" s="63"/>
      <c r="CN2791" s="63"/>
      <c r="CO2791" s="63"/>
      <c r="CP2791" s="63"/>
      <c r="CR2791" s="227"/>
      <c r="CS2791" s="74"/>
    </row>
    <row r="2792" spans="1:97" s="72" customFormat="1" ht="75.75" customHeight="1">
      <c r="A2792" s="63"/>
      <c r="B2792" s="63"/>
      <c r="C2792" s="63"/>
      <c r="D2792" s="63"/>
      <c r="E2792" s="63"/>
      <c r="F2792" s="63"/>
      <c r="G2792" s="63"/>
      <c r="H2792" s="63"/>
      <c r="I2792" s="63"/>
      <c r="J2792" s="63"/>
      <c r="K2792" s="63"/>
      <c r="L2792" s="63"/>
      <c r="M2792" s="63"/>
      <c r="N2792" s="63"/>
      <c r="O2792" s="63"/>
      <c r="P2792" s="63"/>
      <c r="Q2792" s="63"/>
      <c r="R2792" s="63"/>
      <c r="S2792" s="63"/>
      <c r="T2792" s="63"/>
      <c r="U2792" s="63"/>
      <c r="V2792" s="63"/>
      <c r="W2792" s="63"/>
      <c r="X2792" s="63"/>
      <c r="Y2792" s="63"/>
      <c r="Z2792" s="63"/>
      <c r="AA2792" s="63"/>
      <c r="AB2792" s="63"/>
      <c r="AC2792" s="63"/>
      <c r="AD2792" s="63"/>
      <c r="AE2792" s="63"/>
      <c r="AF2792" s="63"/>
      <c r="AG2792" s="63"/>
      <c r="AH2792" s="63"/>
      <c r="AI2792" s="63"/>
      <c r="AJ2792" s="63"/>
      <c r="AK2792" s="63"/>
      <c r="AL2792" s="63"/>
      <c r="AM2792" s="63"/>
      <c r="AN2792" s="63"/>
      <c r="AO2792" s="63"/>
      <c r="AP2792" s="63"/>
      <c r="AQ2792" s="63"/>
      <c r="AR2792" s="63"/>
      <c r="AS2792" s="63"/>
      <c r="AT2792" s="63"/>
      <c r="AU2792" s="63"/>
      <c r="AV2792" s="63"/>
      <c r="AW2792" s="63"/>
      <c r="AX2792" s="63"/>
      <c r="AY2792" s="63"/>
      <c r="AZ2792" s="63"/>
      <c r="BA2792" s="63"/>
      <c r="BB2792" s="63"/>
      <c r="BC2792" s="63"/>
      <c r="BD2792" s="63"/>
      <c r="BE2792" s="63"/>
      <c r="BF2792" s="63"/>
      <c r="BG2792" s="63"/>
      <c r="BH2792" s="63"/>
      <c r="BI2792" s="63"/>
      <c r="BJ2792" s="63"/>
      <c r="BK2792" s="63"/>
      <c r="BL2792" s="63"/>
      <c r="BM2792" s="63"/>
      <c r="BN2792" s="63"/>
      <c r="BO2792" s="63"/>
      <c r="BP2792" s="63"/>
      <c r="BQ2792" s="63"/>
      <c r="BR2792" s="63"/>
      <c r="BS2792" s="63"/>
      <c r="BT2792" s="63"/>
      <c r="BU2792" s="63"/>
      <c r="BV2792" s="63"/>
      <c r="BW2792" s="63"/>
      <c r="BX2792" s="63"/>
      <c r="BY2792" s="63"/>
      <c r="BZ2792" s="63"/>
      <c r="CA2792" s="63"/>
      <c r="CB2792" s="63"/>
      <c r="CC2792" s="63"/>
      <c r="CD2792" s="63"/>
      <c r="CE2792" s="63"/>
      <c r="CF2792" s="63"/>
      <c r="CG2792" s="63"/>
      <c r="CH2792" s="63"/>
      <c r="CI2792" s="63"/>
      <c r="CJ2792" s="63"/>
      <c r="CK2792" s="63"/>
      <c r="CL2792" s="63"/>
      <c r="CM2792" s="63"/>
      <c r="CN2792" s="63"/>
      <c r="CO2792" s="63"/>
      <c r="CP2792" s="63"/>
      <c r="CR2792" s="227"/>
      <c r="CS2792" s="74"/>
    </row>
    <row r="2793" spans="1:97" s="72" customFormat="1" ht="75.75" customHeight="1">
      <c r="A2793" s="63"/>
      <c r="B2793" s="63"/>
      <c r="C2793" s="63"/>
      <c r="D2793" s="63"/>
      <c r="E2793" s="63"/>
      <c r="F2793" s="63"/>
      <c r="G2793" s="63"/>
      <c r="H2793" s="63"/>
      <c r="I2793" s="63"/>
      <c r="J2793" s="63"/>
      <c r="K2793" s="63"/>
      <c r="L2793" s="63"/>
      <c r="M2793" s="63"/>
      <c r="N2793" s="63"/>
      <c r="O2793" s="63"/>
      <c r="P2793" s="63"/>
      <c r="Q2793" s="63"/>
      <c r="R2793" s="63"/>
      <c r="S2793" s="63"/>
      <c r="T2793" s="63"/>
      <c r="U2793" s="63"/>
      <c r="V2793" s="63"/>
      <c r="W2793" s="63"/>
      <c r="X2793" s="63"/>
      <c r="Y2793" s="63"/>
      <c r="Z2793" s="63"/>
      <c r="AA2793" s="63"/>
      <c r="AB2793" s="63"/>
      <c r="AC2793" s="63"/>
      <c r="AD2793" s="63"/>
      <c r="AE2793" s="63"/>
      <c r="AF2793" s="63"/>
      <c r="AG2793" s="63"/>
      <c r="AH2793" s="63"/>
      <c r="AI2793" s="63"/>
      <c r="AJ2793" s="63"/>
      <c r="AK2793" s="63"/>
      <c r="AL2793" s="63"/>
      <c r="AM2793" s="63"/>
      <c r="AN2793" s="63"/>
      <c r="AO2793" s="63"/>
      <c r="AP2793" s="63"/>
      <c r="AQ2793" s="63"/>
      <c r="AR2793" s="63"/>
      <c r="AS2793" s="63"/>
      <c r="AT2793" s="63"/>
      <c r="AU2793" s="63"/>
      <c r="AV2793" s="63"/>
      <c r="AW2793" s="63"/>
      <c r="AX2793" s="63"/>
      <c r="AY2793" s="63"/>
      <c r="AZ2793" s="63"/>
      <c r="BA2793" s="63"/>
      <c r="BB2793" s="63"/>
      <c r="BC2793" s="63"/>
      <c r="BD2793" s="63"/>
      <c r="BE2793" s="63"/>
      <c r="BF2793" s="63"/>
      <c r="BG2793" s="63"/>
      <c r="BH2793" s="63"/>
      <c r="BI2793" s="63"/>
      <c r="BJ2793" s="63"/>
      <c r="BK2793" s="63"/>
      <c r="BL2793" s="63"/>
      <c r="BM2793" s="63"/>
      <c r="BN2793" s="63"/>
      <c r="BO2793" s="63"/>
      <c r="BP2793" s="63"/>
      <c r="BQ2793" s="63"/>
      <c r="BR2793" s="63"/>
      <c r="BS2793" s="63"/>
      <c r="BT2793" s="63"/>
      <c r="BU2793" s="63"/>
      <c r="BV2793" s="63"/>
      <c r="BW2793" s="63"/>
      <c r="BX2793" s="63"/>
      <c r="BY2793" s="63"/>
      <c r="BZ2793" s="63"/>
      <c r="CA2793" s="63"/>
      <c r="CB2793" s="63"/>
      <c r="CC2793" s="63"/>
      <c r="CD2793" s="63"/>
      <c r="CE2793" s="63"/>
      <c r="CF2793" s="63"/>
      <c r="CG2793" s="63"/>
      <c r="CH2793" s="63"/>
      <c r="CI2793" s="63"/>
      <c r="CJ2793" s="63"/>
      <c r="CK2793" s="63"/>
      <c r="CL2793" s="63"/>
      <c r="CM2793" s="63"/>
      <c r="CN2793" s="63"/>
      <c r="CO2793" s="63"/>
      <c r="CP2793" s="63"/>
      <c r="CR2793" s="227"/>
      <c r="CS2793" s="74"/>
    </row>
    <row r="2794" spans="1:97" s="72" customFormat="1" ht="75.75" customHeight="1">
      <c r="A2794" s="63"/>
      <c r="B2794" s="63"/>
      <c r="C2794" s="63"/>
      <c r="D2794" s="63"/>
      <c r="E2794" s="63"/>
      <c r="F2794" s="63"/>
      <c r="G2794" s="63"/>
      <c r="H2794" s="63"/>
      <c r="I2794" s="63"/>
      <c r="J2794" s="63"/>
      <c r="K2794" s="63"/>
      <c r="L2794" s="63"/>
      <c r="M2794" s="63"/>
      <c r="N2794" s="63"/>
      <c r="O2794" s="63"/>
      <c r="P2794" s="63"/>
      <c r="Q2794" s="63"/>
      <c r="R2794" s="63"/>
      <c r="S2794" s="63"/>
      <c r="T2794" s="63"/>
      <c r="U2794" s="63"/>
      <c r="V2794" s="63"/>
      <c r="W2794" s="63"/>
      <c r="X2794" s="63"/>
      <c r="Y2794" s="63"/>
      <c r="Z2794" s="63"/>
      <c r="AA2794" s="63"/>
      <c r="AB2794" s="63"/>
      <c r="AC2794" s="63"/>
      <c r="AD2794" s="63"/>
      <c r="AE2794" s="63"/>
      <c r="AF2794" s="63"/>
      <c r="AG2794" s="63"/>
      <c r="AH2794" s="63"/>
      <c r="AI2794" s="63"/>
      <c r="AJ2794" s="63"/>
      <c r="AK2794" s="63"/>
      <c r="AL2794" s="63"/>
      <c r="AM2794" s="63"/>
      <c r="AN2794" s="63"/>
      <c r="AO2794" s="63"/>
      <c r="AP2794" s="63"/>
      <c r="AQ2794" s="63"/>
      <c r="AR2794" s="63"/>
      <c r="AS2794" s="63"/>
      <c r="AT2794" s="63"/>
      <c r="AU2794" s="63"/>
      <c r="AV2794" s="63"/>
      <c r="AW2794" s="63"/>
      <c r="AX2794" s="63"/>
      <c r="AY2794" s="63"/>
      <c r="AZ2794" s="63"/>
      <c r="BA2794" s="63"/>
      <c r="BB2794" s="63"/>
      <c r="BC2794" s="63"/>
      <c r="BD2794" s="63"/>
      <c r="BE2794" s="63"/>
      <c r="BF2794" s="63"/>
      <c r="BG2794" s="63"/>
      <c r="BH2794" s="63"/>
      <c r="BI2794" s="63"/>
      <c r="BJ2794" s="63"/>
      <c r="BK2794" s="63"/>
      <c r="BL2794" s="63"/>
      <c r="BM2794" s="63"/>
      <c r="BN2794" s="63"/>
      <c r="BO2794" s="63"/>
      <c r="BP2794" s="63"/>
      <c r="BQ2794" s="63"/>
      <c r="BR2794" s="63"/>
      <c r="BS2794" s="63"/>
      <c r="BT2794" s="63"/>
      <c r="BU2794" s="63"/>
      <c r="BV2794" s="63"/>
      <c r="BW2794" s="63"/>
      <c r="BX2794" s="63"/>
      <c r="BY2794" s="63"/>
      <c r="BZ2794" s="63"/>
      <c r="CA2794" s="63"/>
      <c r="CB2794" s="63"/>
      <c r="CC2794" s="63"/>
      <c r="CD2794" s="63"/>
      <c r="CE2794" s="63"/>
      <c r="CF2794" s="63"/>
      <c r="CG2794" s="63"/>
      <c r="CH2794" s="63"/>
      <c r="CI2794" s="63"/>
      <c r="CJ2794" s="63"/>
      <c r="CK2794" s="63"/>
      <c r="CL2794" s="63"/>
      <c r="CM2794" s="63"/>
      <c r="CN2794" s="63"/>
      <c r="CO2794" s="63"/>
      <c r="CP2794" s="63"/>
      <c r="CR2794" s="227"/>
      <c r="CS2794" s="74"/>
    </row>
    <row r="2795" spans="1:97" s="72" customFormat="1" ht="75.75" customHeight="1">
      <c r="A2795" s="63"/>
      <c r="B2795" s="63"/>
      <c r="C2795" s="63"/>
      <c r="D2795" s="63"/>
      <c r="E2795" s="63"/>
      <c r="F2795" s="63"/>
      <c r="G2795" s="63"/>
      <c r="H2795" s="63"/>
      <c r="I2795" s="63"/>
      <c r="J2795" s="63"/>
      <c r="K2795" s="63"/>
      <c r="L2795" s="63"/>
      <c r="M2795" s="63"/>
      <c r="N2795" s="63"/>
      <c r="O2795" s="63"/>
      <c r="P2795" s="63"/>
      <c r="Q2795" s="63"/>
      <c r="R2795" s="63"/>
      <c r="S2795" s="63"/>
      <c r="T2795" s="63"/>
      <c r="U2795" s="63"/>
      <c r="V2795" s="63"/>
      <c r="W2795" s="63"/>
      <c r="X2795" s="63"/>
      <c r="Y2795" s="63"/>
      <c r="Z2795" s="63"/>
      <c r="AA2795" s="63"/>
      <c r="AB2795" s="63"/>
      <c r="AC2795" s="63"/>
      <c r="AD2795" s="63"/>
      <c r="AE2795" s="63"/>
      <c r="AF2795" s="63"/>
      <c r="AG2795" s="63"/>
      <c r="AH2795" s="63"/>
      <c r="AI2795" s="63"/>
      <c r="AJ2795" s="63"/>
      <c r="AK2795" s="63"/>
      <c r="AL2795" s="63"/>
      <c r="AM2795" s="63"/>
      <c r="AN2795" s="63"/>
      <c r="AO2795" s="63"/>
      <c r="AP2795" s="63"/>
      <c r="AQ2795" s="63"/>
      <c r="AR2795" s="63"/>
      <c r="AS2795" s="63"/>
      <c r="AT2795" s="63"/>
      <c r="AU2795" s="63"/>
      <c r="AV2795" s="63"/>
      <c r="AW2795" s="63"/>
      <c r="AX2795" s="63"/>
      <c r="AY2795" s="63"/>
      <c r="AZ2795" s="63"/>
      <c r="BA2795" s="63"/>
      <c r="BB2795" s="63"/>
      <c r="BC2795" s="63"/>
      <c r="BD2795" s="63"/>
      <c r="BE2795" s="63"/>
      <c r="BF2795" s="63"/>
      <c r="BG2795" s="63"/>
      <c r="BH2795" s="63"/>
      <c r="BI2795" s="63"/>
      <c r="BJ2795" s="63"/>
      <c r="BK2795" s="63"/>
      <c r="BL2795" s="63"/>
      <c r="BM2795" s="63"/>
      <c r="BN2795" s="63"/>
      <c r="BO2795" s="63"/>
      <c r="BP2795" s="63"/>
      <c r="BQ2795" s="63"/>
      <c r="BR2795" s="63"/>
      <c r="BS2795" s="63"/>
      <c r="BT2795" s="63"/>
      <c r="BU2795" s="63"/>
      <c r="BV2795" s="63"/>
      <c r="BW2795" s="63"/>
      <c r="BX2795" s="63"/>
      <c r="BY2795" s="63"/>
      <c r="BZ2795" s="63"/>
      <c r="CA2795" s="63"/>
      <c r="CB2795" s="63"/>
      <c r="CC2795" s="63"/>
      <c r="CD2795" s="63"/>
      <c r="CE2795" s="63"/>
      <c r="CF2795" s="63"/>
      <c r="CG2795" s="63"/>
      <c r="CH2795" s="63"/>
      <c r="CI2795" s="63"/>
      <c r="CJ2795" s="63"/>
      <c r="CK2795" s="63"/>
      <c r="CL2795" s="63"/>
      <c r="CM2795" s="63"/>
      <c r="CN2795" s="63"/>
      <c r="CO2795" s="63"/>
      <c r="CP2795" s="63"/>
      <c r="CR2795" s="227"/>
      <c r="CS2795" s="74"/>
    </row>
    <row r="2796" spans="1:97" s="72" customFormat="1" ht="75.75" customHeight="1">
      <c r="A2796" s="63"/>
      <c r="B2796" s="63"/>
      <c r="C2796" s="63"/>
      <c r="D2796" s="63"/>
      <c r="E2796" s="63"/>
      <c r="F2796" s="63"/>
      <c r="G2796" s="63"/>
      <c r="H2796" s="63"/>
      <c r="I2796" s="63"/>
      <c r="J2796" s="63"/>
      <c r="K2796" s="63"/>
      <c r="L2796" s="63"/>
      <c r="M2796" s="63"/>
      <c r="N2796" s="63"/>
      <c r="O2796" s="63"/>
      <c r="P2796" s="63"/>
      <c r="Q2796" s="63"/>
      <c r="R2796" s="63"/>
      <c r="S2796" s="63"/>
      <c r="T2796" s="63"/>
      <c r="U2796" s="63"/>
      <c r="V2796" s="63"/>
      <c r="W2796" s="63"/>
      <c r="X2796" s="63"/>
      <c r="Y2796" s="63"/>
      <c r="Z2796" s="63"/>
      <c r="AA2796" s="63"/>
      <c r="AB2796" s="63"/>
      <c r="AC2796" s="63"/>
      <c r="AD2796" s="63"/>
      <c r="AE2796" s="63"/>
      <c r="AF2796" s="63"/>
      <c r="AG2796" s="63"/>
      <c r="AH2796" s="63"/>
      <c r="AI2796" s="63"/>
      <c r="AJ2796" s="63"/>
      <c r="AK2796" s="63"/>
      <c r="AL2796" s="63"/>
      <c r="AM2796" s="63"/>
      <c r="AN2796" s="63"/>
      <c r="AO2796" s="63"/>
      <c r="AP2796" s="63"/>
      <c r="AQ2796" s="63"/>
      <c r="AR2796" s="63"/>
      <c r="AS2796" s="63"/>
      <c r="AT2796" s="63"/>
      <c r="AU2796" s="63"/>
      <c r="AV2796" s="63"/>
      <c r="AW2796" s="63"/>
      <c r="AX2796" s="63"/>
      <c r="AY2796" s="63"/>
      <c r="AZ2796" s="63"/>
      <c r="BA2796" s="63"/>
      <c r="BB2796" s="63"/>
      <c r="BC2796" s="63"/>
      <c r="BD2796" s="63"/>
      <c r="BE2796" s="63"/>
      <c r="BF2796" s="63"/>
      <c r="BG2796" s="63"/>
      <c r="BH2796" s="63"/>
      <c r="BI2796" s="63"/>
      <c r="BJ2796" s="63"/>
      <c r="BK2796" s="63"/>
      <c r="BL2796" s="63"/>
      <c r="BM2796" s="63"/>
      <c r="BN2796" s="63"/>
      <c r="BO2796" s="63"/>
      <c r="BP2796" s="63"/>
      <c r="BQ2796" s="63"/>
      <c r="BR2796" s="63"/>
      <c r="BS2796" s="63"/>
      <c r="BT2796" s="63"/>
      <c r="BU2796" s="63"/>
      <c r="BV2796" s="63"/>
      <c r="BW2796" s="63"/>
      <c r="BX2796" s="63"/>
      <c r="BY2796" s="63"/>
      <c r="BZ2796" s="63"/>
      <c r="CA2796" s="63"/>
      <c r="CB2796" s="63"/>
      <c r="CC2796" s="63"/>
      <c r="CD2796" s="63"/>
      <c r="CE2796" s="63"/>
      <c r="CF2796" s="63"/>
      <c r="CG2796" s="63"/>
      <c r="CH2796" s="63"/>
      <c r="CI2796" s="63"/>
      <c r="CJ2796" s="63"/>
      <c r="CK2796" s="63"/>
      <c r="CL2796" s="63"/>
      <c r="CM2796" s="63"/>
      <c r="CN2796" s="63"/>
      <c r="CO2796" s="63"/>
      <c r="CP2796" s="63"/>
      <c r="CR2796" s="227"/>
      <c r="CS2796" s="74"/>
    </row>
    <row r="2797" spans="1:97" s="72" customFormat="1" ht="75.75" customHeight="1">
      <c r="A2797" s="63"/>
      <c r="B2797" s="63"/>
      <c r="C2797" s="63"/>
      <c r="D2797" s="63"/>
      <c r="E2797" s="63"/>
      <c r="F2797" s="63"/>
      <c r="G2797" s="63"/>
      <c r="H2797" s="63"/>
      <c r="I2797" s="63"/>
      <c r="J2797" s="63"/>
      <c r="K2797" s="63"/>
      <c r="L2797" s="63"/>
      <c r="M2797" s="63"/>
      <c r="N2797" s="63"/>
      <c r="O2797" s="63"/>
      <c r="P2797" s="63"/>
      <c r="Q2797" s="63"/>
      <c r="R2797" s="63"/>
      <c r="S2797" s="63"/>
      <c r="T2797" s="63"/>
      <c r="U2797" s="63"/>
      <c r="V2797" s="63"/>
      <c r="W2797" s="63"/>
      <c r="X2797" s="63"/>
      <c r="Y2797" s="63"/>
      <c r="Z2797" s="63"/>
      <c r="AA2797" s="63"/>
      <c r="AB2797" s="63"/>
      <c r="AC2797" s="63"/>
      <c r="AD2797" s="63"/>
      <c r="AE2797" s="63"/>
      <c r="AF2797" s="63"/>
      <c r="AG2797" s="63"/>
      <c r="AH2797" s="63"/>
      <c r="AI2797" s="63"/>
      <c r="AJ2797" s="63"/>
      <c r="AK2797" s="63"/>
      <c r="AL2797" s="63"/>
      <c r="AM2797" s="63"/>
      <c r="AN2797" s="63"/>
      <c r="AO2797" s="63"/>
      <c r="AP2797" s="63"/>
      <c r="AQ2797" s="63"/>
      <c r="AR2797" s="63"/>
      <c r="AS2797" s="63"/>
      <c r="AT2797" s="63"/>
      <c r="AU2797" s="63"/>
      <c r="AV2797" s="63"/>
      <c r="AW2797" s="63"/>
      <c r="AX2797" s="63"/>
      <c r="AY2797" s="63"/>
      <c r="AZ2797" s="63"/>
      <c r="BA2797" s="63"/>
      <c r="BB2797" s="63"/>
      <c r="BC2797" s="63"/>
      <c r="BD2797" s="63"/>
      <c r="BE2797" s="63"/>
      <c r="BF2797" s="63"/>
      <c r="BG2797" s="63"/>
      <c r="BH2797" s="63"/>
      <c r="BI2797" s="63"/>
      <c r="BJ2797" s="63"/>
      <c r="BK2797" s="63"/>
      <c r="BL2797" s="63"/>
      <c r="BM2797" s="63"/>
      <c r="BN2797" s="63"/>
      <c r="BO2797" s="63"/>
      <c r="BP2797" s="63"/>
      <c r="BQ2797" s="63"/>
      <c r="BR2797" s="63"/>
      <c r="BS2797" s="63"/>
      <c r="BT2797" s="63"/>
      <c r="BU2797" s="63"/>
      <c r="BV2797" s="63"/>
      <c r="BW2797" s="63"/>
      <c r="BX2797" s="63"/>
      <c r="BY2797" s="63"/>
      <c r="BZ2797" s="63"/>
      <c r="CA2797" s="63"/>
      <c r="CB2797" s="63"/>
      <c r="CC2797" s="63"/>
      <c r="CD2797" s="63"/>
      <c r="CE2797" s="63"/>
      <c r="CF2797" s="63"/>
      <c r="CG2797" s="63"/>
      <c r="CH2797" s="63"/>
      <c r="CI2797" s="63"/>
      <c r="CJ2797" s="63"/>
      <c r="CK2797" s="63"/>
      <c r="CL2797" s="63"/>
      <c r="CM2797" s="63"/>
      <c r="CN2797" s="63"/>
      <c r="CO2797" s="63"/>
      <c r="CP2797" s="63"/>
      <c r="CR2797" s="227"/>
      <c r="CS2797" s="74"/>
    </row>
    <row r="2798" spans="1:97" s="72" customFormat="1" ht="75.75" customHeight="1">
      <c r="A2798" s="63"/>
      <c r="B2798" s="63"/>
      <c r="C2798" s="63"/>
      <c r="D2798" s="63"/>
      <c r="E2798" s="63"/>
      <c r="F2798" s="63"/>
      <c r="G2798" s="63"/>
      <c r="H2798" s="63"/>
      <c r="I2798" s="63"/>
      <c r="J2798" s="63"/>
      <c r="K2798" s="63"/>
      <c r="L2798" s="63"/>
      <c r="M2798" s="63"/>
      <c r="N2798" s="63"/>
      <c r="O2798" s="63"/>
      <c r="P2798" s="63"/>
      <c r="Q2798" s="63"/>
      <c r="R2798" s="63"/>
      <c r="S2798" s="63"/>
      <c r="T2798" s="63"/>
      <c r="U2798" s="63"/>
      <c r="V2798" s="63"/>
      <c r="W2798" s="63"/>
      <c r="X2798" s="63"/>
      <c r="Y2798" s="63"/>
      <c r="Z2798" s="63"/>
      <c r="AA2798" s="63"/>
      <c r="AB2798" s="63"/>
      <c r="AC2798" s="63"/>
      <c r="AD2798" s="63"/>
      <c r="AE2798" s="63"/>
      <c r="AF2798" s="63"/>
      <c r="AG2798" s="63"/>
      <c r="AH2798" s="63"/>
      <c r="AI2798" s="63"/>
      <c r="AJ2798" s="63"/>
      <c r="AK2798" s="63"/>
      <c r="AL2798" s="63"/>
      <c r="AM2798" s="63"/>
      <c r="AN2798" s="63"/>
      <c r="AO2798" s="63"/>
      <c r="AP2798" s="63"/>
      <c r="AQ2798" s="63"/>
      <c r="AR2798" s="63"/>
      <c r="AS2798" s="63"/>
      <c r="AT2798" s="63"/>
      <c r="AU2798" s="63"/>
      <c r="AV2798" s="63"/>
      <c r="AW2798" s="63"/>
      <c r="AX2798" s="63"/>
      <c r="AY2798" s="63"/>
      <c r="AZ2798" s="63"/>
      <c r="BA2798" s="63"/>
      <c r="BB2798" s="63"/>
      <c r="BC2798" s="63"/>
      <c r="BD2798" s="63"/>
      <c r="BE2798" s="63"/>
      <c r="BF2798" s="63"/>
      <c r="BG2798" s="63"/>
      <c r="BH2798" s="63"/>
      <c r="BI2798" s="63"/>
      <c r="BJ2798" s="63"/>
      <c r="BK2798" s="63"/>
      <c r="BL2798" s="63"/>
      <c r="BM2798" s="63"/>
      <c r="BN2798" s="63"/>
      <c r="BO2798" s="63"/>
      <c r="BP2798" s="63"/>
      <c r="BQ2798" s="63"/>
      <c r="BR2798" s="63"/>
      <c r="BS2798" s="63"/>
      <c r="BT2798" s="63"/>
      <c r="BU2798" s="63"/>
      <c r="BV2798" s="63"/>
      <c r="BW2798" s="63"/>
      <c r="BX2798" s="63"/>
      <c r="BY2798" s="63"/>
      <c r="BZ2798" s="63"/>
      <c r="CA2798" s="63"/>
      <c r="CB2798" s="63"/>
      <c r="CC2798" s="63"/>
      <c r="CD2798" s="63"/>
      <c r="CE2798" s="63"/>
      <c r="CF2798" s="63"/>
      <c r="CG2798" s="63"/>
      <c r="CH2798" s="63"/>
      <c r="CI2798" s="63"/>
      <c r="CJ2798" s="63"/>
      <c r="CK2798" s="63"/>
      <c r="CL2798" s="63"/>
      <c r="CM2798" s="63"/>
      <c r="CN2798" s="63"/>
      <c r="CO2798" s="63"/>
      <c r="CP2798" s="63"/>
      <c r="CR2798" s="227"/>
      <c r="CS2798" s="74"/>
    </row>
    <row r="2799" spans="1:97" s="72" customFormat="1" ht="75.75" customHeight="1">
      <c r="A2799" s="63"/>
      <c r="B2799" s="63"/>
      <c r="C2799" s="63"/>
      <c r="D2799" s="63"/>
      <c r="E2799" s="63"/>
      <c r="F2799" s="63"/>
      <c r="G2799" s="63"/>
      <c r="H2799" s="63"/>
      <c r="I2799" s="63"/>
      <c r="J2799" s="63"/>
      <c r="K2799" s="63"/>
      <c r="L2799" s="63"/>
      <c r="M2799" s="63"/>
      <c r="N2799" s="63"/>
      <c r="O2799" s="63"/>
      <c r="P2799" s="63"/>
      <c r="Q2799" s="63"/>
      <c r="R2799" s="63"/>
      <c r="S2799" s="63"/>
      <c r="T2799" s="63"/>
      <c r="U2799" s="63"/>
      <c r="V2799" s="63"/>
      <c r="W2799" s="63"/>
      <c r="X2799" s="63"/>
      <c r="Y2799" s="63"/>
      <c r="Z2799" s="63"/>
      <c r="AA2799" s="63"/>
      <c r="AB2799" s="63"/>
      <c r="AC2799" s="63"/>
      <c r="AD2799" s="63"/>
      <c r="AE2799" s="63"/>
      <c r="AF2799" s="63"/>
      <c r="AG2799" s="63"/>
      <c r="AH2799" s="63"/>
      <c r="AI2799" s="63"/>
      <c r="AJ2799" s="63"/>
      <c r="AK2799" s="63"/>
      <c r="AL2799" s="63"/>
      <c r="AM2799" s="63"/>
      <c r="AN2799" s="63"/>
      <c r="AO2799" s="63"/>
      <c r="AP2799" s="63"/>
      <c r="AQ2799" s="63"/>
      <c r="AR2799" s="63"/>
      <c r="AS2799" s="63"/>
      <c r="AT2799" s="63"/>
      <c r="AU2799" s="63"/>
      <c r="AV2799" s="63"/>
      <c r="AW2799" s="63"/>
      <c r="AX2799" s="63"/>
      <c r="AY2799" s="63"/>
      <c r="AZ2799" s="63"/>
      <c r="BA2799" s="63"/>
      <c r="BB2799" s="63"/>
      <c r="BC2799" s="63"/>
      <c r="BD2799" s="63"/>
      <c r="BE2799" s="63"/>
      <c r="BF2799" s="63"/>
      <c r="BG2799" s="63"/>
      <c r="BH2799" s="63"/>
      <c r="BI2799" s="63"/>
      <c r="BJ2799" s="63"/>
      <c r="BK2799" s="63"/>
      <c r="BL2799" s="63"/>
      <c r="BM2799" s="63"/>
      <c r="BN2799" s="63"/>
      <c r="BO2799" s="63"/>
      <c r="BP2799" s="63"/>
      <c r="BQ2799" s="63"/>
      <c r="BR2799" s="63"/>
      <c r="BS2799" s="63"/>
      <c r="BT2799" s="63"/>
      <c r="BU2799" s="63"/>
      <c r="BV2799" s="63"/>
      <c r="BW2799" s="63"/>
      <c r="BX2799" s="63"/>
      <c r="BY2799" s="63"/>
      <c r="BZ2799" s="63"/>
      <c r="CA2799" s="63"/>
      <c r="CB2799" s="63"/>
      <c r="CC2799" s="63"/>
      <c r="CD2799" s="63"/>
      <c r="CE2799" s="63"/>
      <c r="CF2799" s="63"/>
      <c r="CG2799" s="63"/>
      <c r="CH2799" s="63"/>
      <c r="CI2799" s="63"/>
      <c r="CJ2799" s="63"/>
      <c r="CK2799" s="63"/>
      <c r="CL2799" s="63"/>
      <c r="CM2799" s="63"/>
      <c r="CN2799" s="63"/>
      <c r="CO2799" s="63"/>
      <c r="CP2799" s="63"/>
      <c r="CR2799" s="227"/>
      <c r="CS2799" s="74"/>
    </row>
    <row r="2800" spans="1:97" s="72" customFormat="1" ht="75.75" customHeight="1">
      <c r="A2800" s="63"/>
      <c r="B2800" s="63"/>
      <c r="C2800" s="63"/>
      <c r="D2800" s="63"/>
      <c r="E2800" s="63"/>
      <c r="F2800" s="63"/>
      <c r="G2800" s="63"/>
      <c r="H2800" s="63"/>
      <c r="I2800" s="63"/>
      <c r="J2800" s="63"/>
      <c r="K2800" s="63"/>
      <c r="L2800" s="63"/>
      <c r="M2800" s="63"/>
      <c r="N2800" s="63"/>
      <c r="O2800" s="63"/>
      <c r="P2800" s="63"/>
      <c r="Q2800" s="63"/>
      <c r="R2800" s="63"/>
      <c r="S2800" s="63"/>
      <c r="T2800" s="63"/>
      <c r="U2800" s="63"/>
      <c r="V2800" s="63"/>
      <c r="W2800" s="63"/>
      <c r="X2800" s="63"/>
      <c r="Y2800" s="63"/>
      <c r="Z2800" s="63"/>
      <c r="AA2800" s="63"/>
      <c r="AB2800" s="63"/>
      <c r="AC2800" s="63"/>
      <c r="AD2800" s="63"/>
      <c r="AE2800" s="63"/>
      <c r="AF2800" s="63"/>
      <c r="AG2800" s="63"/>
      <c r="AH2800" s="63"/>
      <c r="AI2800" s="63"/>
      <c r="AJ2800" s="63"/>
      <c r="AK2800" s="63"/>
      <c r="AL2800" s="63"/>
      <c r="AM2800" s="63"/>
      <c r="AN2800" s="63"/>
      <c r="AO2800" s="63"/>
      <c r="AP2800" s="63"/>
      <c r="AQ2800" s="63"/>
      <c r="AR2800" s="63"/>
      <c r="AS2800" s="63"/>
      <c r="AT2800" s="63"/>
      <c r="AU2800" s="63"/>
      <c r="AV2800" s="63"/>
      <c r="AW2800" s="63"/>
      <c r="AX2800" s="63"/>
      <c r="AY2800" s="63"/>
      <c r="AZ2800" s="63"/>
      <c r="BA2800" s="63"/>
      <c r="BB2800" s="63"/>
      <c r="BC2800" s="63"/>
      <c r="BD2800" s="63"/>
      <c r="BE2800" s="63"/>
      <c r="BF2800" s="63"/>
      <c r="BG2800" s="63"/>
      <c r="BH2800" s="63"/>
      <c r="BI2800" s="63"/>
      <c r="BJ2800" s="63"/>
      <c r="BK2800" s="63"/>
      <c r="BL2800" s="63"/>
      <c r="BM2800" s="63"/>
      <c r="BN2800" s="63"/>
      <c r="BO2800" s="63"/>
      <c r="BP2800" s="63"/>
      <c r="BQ2800" s="63"/>
      <c r="BR2800" s="63"/>
      <c r="BS2800" s="63"/>
      <c r="BT2800" s="63"/>
      <c r="BU2800" s="63"/>
      <c r="BV2800" s="63"/>
      <c r="BW2800" s="63"/>
      <c r="BX2800" s="63"/>
      <c r="BY2800" s="63"/>
      <c r="BZ2800" s="63"/>
      <c r="CA2800" s="63"/>
      <c r="CB2800" s="63"/>
      <c r="CC2800" s="63"/>
      <c r="CD2800" s="63"/>
      <c r="CE2800" s="63"/>
      <c r="CF2800" s="63"/>
      <c r="CG2800" s="63"/>
      <c r="CH2800" s="63"/>
      <c r="CI2800" s="63"/>
      <c r="CJ2800" s="63"/>
      <c r="CK2800" s="63"/>
      <c r="CL2800" s="63"/>
      <c r="CM2800" s="63"/>
      <c r="CN2800" s="63"/>
      <c r="CO2800" s="63"/>
      <c r="CP2800" s="63"/>
      <c r="CR2800" s="227"/>
      <c r="CS2800" s="74"/>
    </row>
    <row r="2801" spans="1:97" s="72" customFormat="1" ht="75.75" customHeight="1">
      <c r="A2801" s="63"/>
      <c r="B2801" s="63"/>
      <c r="C2801" s="63"/>
      <c r="D2801" s="63"/>
      <c r="E2801" s="63"/>
      <c r="F2801" s="63"/>
      <c r="G2801" s="63"/>
      <c r="H2801" s="63"/>
      <c r="I2801" s="63"/>
      <c r="J2801" s="63"/>
      <c r="K2801" s="63"/>
      <c r="L2801" s="63"/>
      <c r="M2801" s="63"/>
      <c r="N2801" s="63"/>
      <c r="O2801" s="63"/>
      <c r="P2801" s="63"/>
      <c r="Q2801" s="63"/>
      <c r="R2801" s="63"/>
      <c r="S2801" s="63"/>
      <c r="T2801" s="63"/>
      <c r="U2801" s="63"/>
      <c r="V2801" s="63"/>
      <c r="W2801" s="63"/>
      <c r="X2801" s="63"/>
      <c r="Y2801" s="63"/>
      <c r="Z2801" s="63"/>
      <c r="AA2801" s="63"/>
      <c r="AB2801" s="63"/>
      <c r="AC2801" s="63"/>
      <c r="AD2801" s="63"/>
      <c r="AE2801" s="63"/>
      <c r="AF2801" s="63"/>
      <c r="AG2801" s="63"/>
      <c r="AH2801" s="63"/>
      <c r="AI2801" s="63"/>
      <c r="AJ2801" s="63"/>
      <c r="AK2801" s="63"/>
      <c r="AL2801" s="63"/>
      <c r="AM2801" s="63"/>
      <c r="AN2801" s="63"/>
      <c r="AO2801" s="63"/>
      <c r="AP2801" s="63"/>
      <c r="AQ2801" s="63"/>
      <c r="AR2801" s="63"/>
      <c r="AS2801" s="63"/>
      <c r="AT2801" s="63"/>
      <c r="AU2801" s="63"/>
      <c r="AV2801" s="63"/>
      <c r="AW2801" s="63"/>
      <c r="AX2801" s="63"/>
      <c r="AY2801" s="63"/>
      <c r="AZ2801" s="63"/>
      <c r="BA2801" s="63"/>
      <c r="BB2801" s="63"/>
      <c r="BC2801" s="63"/>
      <c r="BD2801" s="63"/>
      <c r="BE2801" s="63"/>
      <c r="BF2801" s="63"/>
      <c r="BG2801" s="63"/>
      <c r="BH2801" s="63"/>
      <c r="BI2801" s="63"/>
      <c r="BJ2801" s="63"/>
      <c r="BK2801" s="63"/>
      <c r="BL2801" s="63"/>
      <c r="BM2801" s="63"/>
      <c r="BN2801" s="63"/>
      <c r="BO2801" s="63"/>
      <c r="BP2801" s="63"/>
      <c r="BQ2801" s="63"/>
      <c r="BR2801" s="63"/>
      <c r="BS2801" s="63"/>
      <c r="BT2801" s="63"/>
      <c r="BU2801" s="63"/>
      <c r="BV2801" s="63"/>
      <c r="BW2801" s="63"/>
      <c r="BX2801" s="63"/>
      <c r="BY2801" s="63"/>
      <c r="BZ2801" s="63"/>
      <c r="CA2801" s="63"/>
      <c r="CB2801" s="63"/>
      <c r="CC2801" s="63"/>
      <c r="CD2801" s="63"/>
      <c r="CE2801" s="63"/>
      <c r="CF2801" s="63"/>
      <c r="CG2801" s="63"/>
      <c r="CH2801" s="63"/>
      <c r="CI2801" s="63"/>
      <c r="CJ2801" s="63"/>
      <c r="CK2801" s="63"/>
      <c r="CL2801" s="63"/>
      <c r="CM2801" s="63"/>
      <c r="CN2801" s="63"/>
      <c r="CO2801" s="63"/>
      <c r="CP2801" s="63"/>
      <c r="CR2801" s="227"/>
      <c r="CS2801" s="74"/>
    </row>
    <row r="2802" spans="1:97" s="72" customFormat="1" ht="75.75" customHeight="1">
      <c r="A2802" s="63"/>
      <c r="B2802" s="63"/>
      <c r="C2802" s="63"/>
      <c r="D2802" s="63"/>
      <c r="E2802" s="63"/>
      <c r="F2802" s="63"/>
      <c r="G2802" s="63"/>
      <c r="H2802" s="63"/>
      <c r="I2802" s="63"/>
      <c r="J2802" s="63"/>
      <c r="K2802" s="63"/>
      <c r="L2802" s="63"/>
      <c r="M2802" s="63"/>
      <c r="N2802" s="63"/>
      <c r="O2802" s="63"/>
      <c r="P2802" s="63"/>
      <c r="Q2802" s="63"/>
      <c r="R2802" s="63"/>
      <c r="S2802" s="63"/>
      <c r="T2802" s="63"/>
      <c r="U2802" s="63"/>
      <c r="V2802" s="63"/>
      <c r="W2802" s="63"/>
      <c r="X2802" s="63"/>
      <c r="Y2802" s="63"/>
      <c r="Z2802" s="63"/>
      <c r="AA2802" s="63"/>
      <c r="AB2802" s="63"/>
      <c r="AC2802" s="63"/>
      <c r="AD2802" s="63"/>
      <c r="AE2802" s="63"/>
      <c r="AF2802" s="63"/>
      <c r="AG2802" s="63"/>
      <c r="AH2802" s="63"/>
      <c r="AI2802" s="63"/>
      <c r="AJ2802" s="63"/>
      <c r="AK2802" s="63"/>
      <c r="AL2802" s="63"/>
      <c r="AM2802" s="63"/>
      <c r="AN2802" s="63"/>
      <c r="AO2802" s="63"/>
      <c r="AP2802" s="63"/>
      <c r="AQ2802" s="63"/>
      <c r="AR2802" s="63"/>
      <c r="AS2802" s="63"/>
      <c r="AT2802" s="63"/>
      <c r="AU2802" s="63"/>
      <c r="AV2802" s="63"/>
      <c r="AW2802" s="63"/>
      <c r="AX2802" s="63"/>
      <c r="AY2802" s="63"/>
      <c r="AZ2802" s="63"/>
      <c r="BA2802" s="63"/>
      <c r="BB2802" s="63"/>
      <c r="BC2802" s="63"/>
      <c r="BD2802" s="63"/>
      <c r="BE2802" s="63"/>
      <c r="BF2802" s="63"/>
      <c r="BG2802" s="63"/>
      <c r="BH2802" s="63"/>
      <c r="BI2802" s="63"/>
      <c r="BJ2802" s="63"/>
      <c r="BK2802" s="63"/>
      <c r="BL2802" s="63"/>
      <c r="BM2802" s="63"/>
      <c r="BN2802" s="63"/>
      <c r="BO2802" s="63"/>
      <c r="BP2802" s="63"/>
      <c r="BQ2802" s="63"/>
      <c r="BR2802" s="63"/>
      <c r="BS2802" s="63"/>
      <c r="BT2802" s="63"/>
      <c r="BU2802" s="63"/>
      <c r="BV2802" s="63"/>
      <c r="BW2802" s="63"/>
      <c r="BX2802" s="63"/>
      <c r="BY2802" s="63"/>
      <c r="BZ2802" s="63"/>
      <c r="CA2802" s="63"/>
      <c r="CB2802" s="63"/>
      <c r="CC2802" s="63"/>
      <c r="CD2802" s="63"/>
      <c r="CE2802" s="63"/>
      <c r="CF2802" s="63"/>
      <c r="CG2802" s="63"/>
      <c r="CH2802" s="63"/>
      <c r="CI2802" s="63"/>
      <c r="CJ2802" s="63"/>
      <c r="CK2802" s="63"/>
      <c r="CL2802" s="63"/>
      <c r="CM2802" s="63"/>
      <c r="CN2802" s="63"/>
      <c r="CO2802" s="63"/>
      <c r="CP2802" s="63"/>
      <c r="CR2802" s="227"/>
      <c r="CS2802" s="74"/>
    </row>
    <row r="2803" spans="1:97" s="72" customFormat="1" ht="75.75" customHeight="1">
      <c r="A2803" s="63"/>
      <c r="B2803" s="63"/>
      <c r="C2803" s="63"/>
      <c r="D2803" s="63"/>
      <c r="E2803" s="63"/>
      <c r="F2803" s="63"/>
      <c r="G2803" s="63"/>
      <c r="H2803" s="63"/>
      <c r="I2803" s="63"/>
      <c r="J2803" s="63"/>
      <c r="K2803" s="63"/>
      <c r="L2803" s="63"/>
      <c r="M2803" s="63"/>
      <c r="N2803" s="63"/>
      <c r="O2803" s="63"/>
      <c r="P2803" s="63"/>
      <c r="Q2803" s="63"/>
      <c r="R2803" s="63"/>
      <c r="S2803" s="63"/>
      <c r="T2803" s="63"/>
      <c r="U2803" s="63"/>
      <c r="V2803" s="63"/>
      <c r="W2803" s="63"/>
      <c r="X2803" s="63"/>
      <c r="Y2803" s="63"/>
      <c r="Z2803" s="63"/>
      <c r="AA2803" s="63"/>
      <c r="AB2803" s="63"/>
      <c r="AC2803" s="63"/>
      <c r="AD2803" s="63"/>
      <c r="AE2803" s="63"/>
      <c r="AF2803" s="63"/>
      <c r="AG2803" s="63"/>
      <c r="AH2803" s="63"/>
      <c r="AI2803" s="63"/>
      <c r="AJ2803" s="63"/>
      <c r="AK2803" s="63"/>
      <c r="AL2803" s="63"/>
      <c r="AM2803" s="63"/>
      <c r="AN2803" s="63"/>
      <c r="AO2803" s="63"/>
      <c r="AP2803" s="63"/>
      <c r="AQ2803" s="63"/>
      <c r="AR2803" s="63"/>
      <c r="AS2803" s="63"/>
      <c r="AT2803" s="63"/>
      <c r="AU2803" s="63"/>
      <c r="AV2803" s="63"/>
      <c r="AW2803" s="63"/>
      <c r="AX2803" s="63"/>
      <c r="AY2803" s="63"/>
      <c r="AZ2803" s="63"/>
      <c r="BA2803" s="63"/>
      <c r="BB2803" s="63"/>
      <c r="BC2803" s="63"/>
      <c r="BD2803" s="63"/>
      <c r="BE2803" s="63"/>
      <c r="BF2803" s="63"/>
      <c r="BG2803" s="63"/>
      <c r="BH2803" s="63"/>
      <c r="BI2803" s="63"/>
      <c r="BJ2803" s="63"/>
      <c r="BK2803" s="63"/>
      <c r="BL2803" s="63"/>
      <c r="BM2803" s="63"/>
      <c r="BN2803" s="63"/>
      <c r="BO2803" s="63"/>
      <c r="BP2803" s="63"/>
      <c r="BQ2803" s="63"/>
      <c r="BR2803" s="63"/>
      <c r="BS2803" s="63"/>
      <c r="BT2803" s="63"/>
      <c r="BU2803" s="63"/>
      <c r="BV2803" s="63"/>
      <c r="BW2803" s="63"/>
      <c r="BX2803" s="63"/>
      <c r="BY2803" s="63"/>
      <c r="BZ2803" s="63"/>
      <c r="CA2803" s="63"/>
      <c r="CB2803" s="63"/>
      <c r="CC2803" s="63"/>
      <c r="CD2803" s="63"/>
      <c r="CE2803" s="63"/>
      <c r="CF2803" s="63"/>
      <c r="CG2803" s="63"/>
      <c r="CH2803" s="63"/>
      <c r="CI2803" s="63"/>
      <c r="CJ2803" s="63"/>
      <c r="CK2803" s="63"/>
      <c r="CL2803" s="63"/>
      <c r="CM2803" s="63"/>
      <c r="CN2803" s="63"/>
      <c r="CO2803" s="63"/>
      <c r="CP2803" s="63"/>
      <c r="CR2803" s="227"/>
      <c r="CS2803" s="74"/>
    </row>
    <row r="2804" spans="1:97" s="72" customFormat="1" ht="75.75" customHeight="1">
      <c r="A2804" s="63"/>
      <c r="B2804" s="63"/>
      <c r="C2804" s="63"/>
      <c r="D2804" s="63"/>
      <c r="E2804" s="63"/>
      <c r="F2804" s="63"/>
      <c r="G2804" s="63"/>
      <c r="H2804" s="63"/>
      <c r="I2804" s="63"/>
      <c r="J2804" s="63"/>
      <c r="K2804" s="63"/>
      <c r="L2804" s="63"/>
      <c r="M2804" s="63"/>
      <c r="N2804" s="63"/>
      <c r="O2804" s="63"/>
      <c r="P2804" s="63"/>
      <c r="Q2804" s="63"/>
      <c r="R2804" s="63"/>
      <c r="S2804" s="63"/>
      <c r="T2804" s="63"/>
      <c r="U2804" s="63"/>
      <c r="V2804" s="63"/>
      <c r="W2804" s="63"/>
      <c r="X2804" s="63"/>
      <c r="Y2804" s="63"/>
      <c r="Z2804" s="63"/>
      <c r="AA2804" s="63"/>
      <c r="AB2804" s="63"/>
      <c r="AC2804" s="63"/>
      <c r="AD2804" s="63"/>
      <c r="AE2804" s="63"/>
      <c r="AF2804" s="63"/>
      <c r="AG2804" s="63"/>
      <c r="AH2804" s="63"/>
      <c r="AI2804" s="63"/>
      <c r="AJ2804" s="63"/>
      <c r="AK2804" s="63"/>
      <c r="AL2804" s="63"/>
      <c r="AM2804" s="63"/>
      <c r="AN2804" s="63"/>
      <c r="AO2804" s="63"/>
      <c r="AP2804" s="63"/>
      <c r="AQ2804" s="63"/>
      <c r="AR2804" s="63"/>
      <c r="AS2804" s="63"/>
      <c r="AT2804" s="63"/>
      <c r="AU2804" s="63"/>
      <c r="AV2804" s="63"/>
      <c r="AW2804" s="63"/>
      <c r="AX2804" s="63"/>
      <c r="AY2804" s="63"/>
      <c r="AZ2804" s="63"/>
      <c r="BA2804" s="63"/>
      <c r="BB2804" s="63"/>
      <c r="BC2804" s="63"/>
      <c r="BD2804" s="63"/>
      <c r="BE2804" s="63"/>
      <c r="BF2804" s="63"/>
      <c r="BG2804" s="63"/>
      <c r="BH2804" s="63"/>
      <c r="BI2804" s="63"/>
      <c r="BJ2804" s="63"/>
      <c r="BK2804" s="63"/>
      <c r="BL2804" s="63"/>
      <c r="BM2804" s="63"/>
      <c r="BN2804" s="63"/>
      <c r="BO2804" s="63"/>
      <c r="BP2804" s="63"/>
      <c r="BQ2804" s="63"/>
      <c r="BR2804" s="63"/>
      <c r="BS2804" s="63"/>
      <c r="BT2804" s="63"/>
      <c r="BU2804" s="63"/>
      <c r="BV2804" s="63"/>
      <c r="BW2804" s="63"/>
      <c r="BX2804" s="63"/>
      <c r="BY2804" s="63"/>
      <c r="BZ2804" s="63"/>
      <c r="CA2804" s="63"/>
      <c r="CB2804" s="63"/>
      <c r="CC2804" s="63"/>
      <c r="CD2804" s="63"/>
      <c r="CE2804" s="63"/>
      <c r="CF2804" s="63"/>
      <c r="CG2804" s="63"/>
      <c r="CH2804" s="63"/>
      <c r="CI2804" s="63"/>
      <c r="CJ2804" s="63"/>
      <c r="CK2804" s="63"/>
      <c r="CL2804" s="63"/>
      <c r="CM2804" s="63"/>
      <c r="CN2804" s="63"/>
      <c r="CO2804" s="63"/>
      <c r="CP2804" s="63"/>
      <c r="CR2804" s="227"/>
      <c r="CS2804" s="74"/>
    </row>
    <row r="2805" spans="1:97" s="72" customFormat="1" ht="75.75" customHeight="1">
      <c r="A2805" s="63"/>
      <c r="B2805" s="63"/>
      <c r="C2805" s="63"/>
      <c r="D2805" s="63"/>
      <c r="E2805" s="63"/>
      <c r="F2805" s="63"/>
      <c r="G2805" s="63"/>
      <c r="H2805" s="63"/>
      <c r="I2805" s="63"/>
      <c r="J2805" s="63"/>
      <c r="K2805" s="63"/>
      <c r="L2805" s="63"/>
      <c r="M2805" s="63"/>
      <c r="N2805" s="63"/>
      <c r="O2805" s="63"/>
      <c r="P2805" s="63"/>
      <c r="Q2805" s="63"/>
      <c r="R2805" s="63"/>
      <c r="S2805" s="63"/>
      <c r="T2805" s="63"/>
      <c r="U2805" s="63"/>
      <c r="V2805" s="63"/>
      <c r="W2805" s="63"/>
      <c r="X2805" s="63"/>
      <c r="Y2805" s="63"/>
      <c r="Z2805" s="63"/>
      <c r="AA2805" s="63"/>
      <c r="AB2805" s="63"/>
      <c r="AC2805" s="63"/>
      <c r="AD2805" s="63"/>
      <c r="AE2805" s="63"/>
      <c r="AF2805" s="63"/>
      <c r="AG2805" s="63"/>
      <c r="AH2805" s="63"/>
      <c r="AI2805" s="63"/>
      <c r="AJ2805" s="63"/>
      <c r="AK2805" s="63"/>
      <c r="AL2805" s="63"/>
      <c r="AM2805" s="63"/>
      <c r="AN2805" s="63"/>
      <c r="AO2805" s="63"/>
      <c r="AP2805" s="63"/>
      <c r="AQ2805" s="63"/>
      <c r="AR2805" s="63"/>
      <c r="AS2805" s="63"/>
      <c r="AT2805" s="63"/>
      <c r="AU2805" s="63"/>
      <c r="AV2805" s="63"/>
      <c r="AW2805" s="63"/>
      <c r="AX2805" s="63"/>
      <c r="AY2805" s="63"/>
      <c r="AZ2805" s="63"/>
      <c r="BA2805" s="63"/>
      <c r="BB2805" s="63"/>
      <c r="BC2805" s="63"/>
      <c r="BD2805" s="63"/>
      <c r="BE2805" s="63"/>
      <c r="BF2805" s="63"/>
      <c r="BG2805" s="63"/>
      <c r="BH2805" s="63"/>
      <c r="BI2805" s="63"/>
      <c r="BJ2805" s="63"/>
      <c r="BK2805" s="63"/>
      <c r="BL2805" s="63"/>
      <c r="BM2805" s="63"/>
      <c r="BN2805" s="63"/>
      <c r="BO2805" s="63"/>
      <c r="BP2805" s="63"/>
      <c r="BQ2805" s="63"/>
      <c r="BR2805" s="63"/>
      <c r="BS2805" s="63"/>
      <c r="BT2805" s="63"/>
      <c r="BU2805" s="63"/>
      <c r="BV2805" s="63"/>
      <c r="BW2805" s="63"/>
      <c r="BX2805" s="63"/>
      <c r="BY2805" s="63"/>
      <c r="BZ2805" s="63"/>
      <c r="CA2805" s="63"/>
      <c r="CB2805" s="63"/>
      <c r="CC2805" s="63"/>
      <c r="CD2805" s="63"/>
      <c r="CE2805" s="63"/>
      <c r="CF2805" s="63"/>
      <c r="CG2805" s="63"/>
      <c r="CH2805" s="63"/>
      <c r="CI2805" s="63"/>
      <c r="CJ2805" s="63"/>
      <c r="CK2805" s="63"/>
      <c r="CL2805" s="63"/>
      <c r="CM2805" s="63"/>
      <c r="CN2805" s="63"/>
      <c r="CO2805" s="63"/>
      <c r="CP2805" s="63"/>
      <c r="CR2805" s="227"/>
      <c r="CS2805" s="74"/>
    </row>
    <row r="2806" spans="1:97" s="72" customFormat="1" ht="75.75" customHeight="1">
      <c r="A2806" s="63"/>
      <c r="B2806" s="63"/>
      <c r="C2806" s="63"/>
      <c r="D2806" s="63"/>
      <c r="E2806" s="63"/>
      <c r="F2806" s="63"/>
      <c r="G2806" s="63"/>
      <c r="H2806" s="63"/>
      <c r="I2806" s="63"/>
      <c r="J2806" s="63"/>
      <c r="K2806" s="63"/>
      <c r="L2806" s="63"/>
      <c r="M2806" s="63"/>
      <c r="N2806" s="63"/>
      <c r="O2806" s="63"/>
      <c r="P2806" s="63"/>
      <c r="Q2806" s="63"/>
      <c r="R2806" s="63"/>
      <c r="S2806" s="63"/>
      <c r="T2806" s="63"/>
      <c r="U2806" s="63"/>
      <c r="V2806" s="63"/>
      <c r="W2806" s="63"/>
      <c r="X2806" s="63"/>
      <c r="Y2806" s="63"/>
      <c r="Z2806" s="63"/>
      <c r="AA2806" s="63"/>
      <c r="AB2806" s="63"/>
      <c r="AC2806" s="63"/>
      <c r="AD2806" s="63"/>
      <c r="AE2806" s="63"/>
      <c r="AF2806" s="63"/>
      <c r="AG2806" s="63"/>
      <c r="AH2806" s="63"/>
      <c r="AI2806" s="63"/>
      <c r="AJ2806" s="63"/>
      <c r="AK2806" s="63"/>
      <c r="AL2806" s="63"/>
      <c r="AM2806" s="63"/>
      <c r="AN2806" s="63"/>
      <c r="AO2806" s="63"/>
      <c r="AP2806" s="63"/>
      <c r="AQ2806" s="63"/>
      <c r="AR2806" s="63"/>
      <c r="AS2806" s="63"/>
      <c r="AT2806" s="63"/>
      <c r="AU2806" s="63"/>
      <c r="AV2806" s="63"/>
      <c r="AW2806" s="63"/>
      <c r="AX2806" s="63"/>
      <c r="AY2806" s="63"/>
      <c r="AZ2806" s="63"/>
      <c r="BA2806" s="63"/>
      <c r="BB2806" s="63"/>
      <c r="BC2806" s="63"/>
      <c r="BD2806" s="63"/>
      <c r="BE2806" s="63"/>
      <c r="BF2806" s="63"/>
      <c r="BG2806" s="63"/>
      <c r="BH2806" s="63"/>
      <c r="BI2806" s="63"/>
      <c r="BJ2806" s="63"/>
      <c r="BK2806" s="63"/>
      <c r="BL2806" s="63"/>
      <c r="BM2806" s="63"/>
      <c r="BN2806" s="63"/>
      <c r="BO2806" s="63"/>
      <c r="BP2806" s="63"/>
      <c r="BQ2806" s="63"/>
      <c r="BR2806" s="63"/>
      <c r="BS2806" s="63"/>
      <c r="BT2806" s="63"/>
      <c r="BU2806" s="63"/>
      <c r="BV2806" s="63"/>
      <c r="BW2806" s="63"/>
      <c r="BX2806" s="63"/>
      <c r="BY2806" s="63"/>
      <c r="BZ2806" s="63"/>
      <c r="CA2806" s="63"/>
      <c r="CB2806" s="63"/>
      <c r="CC2806" s="63"/>
      <c r="CD2806" s="63"/>
      <c r="CE2806" s="63"/>
      <c r="CF2806" s="63"/>
      <c r="CG2806" s="63"/>
      <c r="CH2806" s="63"/>
      <c r="CI2806" s="63"/>
      <c r="CJ2806" s="63"/>
      <c r="CK2806" s="63"/>
      <c r="CL2806" s="63"/>
      <c r="CM2806" s="63"/>
      <c r="CN2806" s="63"/>
      <c r="CO2806" s="63"/>
      <c r="CP2806" s="63"/>
      <c r="CR2806" s="227"/>
      <c r="CS2806" s="74"/>
    </row>
    <row r="2807" spans="1:97" s="72" customFormat="1" ht="75.75" customHeight="1">
      <c r="A2807" s="63"/>
      <c r="B2807" s="63"/>
      <c r="C2807" s="63"/>
      <c r="D2807" s="63"/>
      <c r="E2807" s="63"/>
      <c r="F2807" s="63"/>
      <c r="G2807" s="63"/>
      <c r="H2807" s="63"/>
      <c r="I2807" s="63"/>
      <c r="J2807" s="63"/>
      <c r="K2807" s="63"/>
      <c r="L2807" s="63"/>
      <c r="M2807" s="63"/>
      <c r="N2807" s="63"/>
      <c r="O2807" s="63"/>
      <c r="P2807" s="63"/>
      <c r="Q2807" s="63"/>
      <c r="R2807" s="63"/>
      <c r="S2807" s="63"/>
      <c r="T2807" s="63"/>
      <c r="U2807" s="63"/>
      <c r="V2807" s="63"/>
      <c r="W2807" s="63"/>
      <c r="X2807" s="63"/>
      <c r="Y2807" s="63"/>
      <c r="Z2807" s="63"/>
      <c r="AA2807" s="63"/>
      <c r="AB2807" s="63"/>
      <c r="AC2807" s="63"/>
      <c r="AD2807" s="63"/>
      <c r="AE2807" s="63"/>
      <c r="AF2807" s="63"/>
      <c r="AG2807" s="63"/>
      <c r="AH2807" s="63"/>
      <c r="AI2807" s="63"/>
      <c r="AJ2807" s="63"/>
      <c r="AK2807" s="63"/>
      <c r="AL2807" s="63"/>
      <c r="AM2807" s="63"/>
      <c r="AN2807" s="63"/>
      <c r="AO2807" s="63"/>
      <c r="AP2807" s="63"/>
      <c r="AQ2807" s="63"/>
      <c r="AR2807" s="63"/>
      <c r="AS2807" s="63"/>
      <c r="AT2807" s="63"/>
      <c r="AU2807" s="63"/>
      <c r="AV2807" s="63"/>
      <c r="AW2807" s="63"/>
      <c r="AX2807" s="63"/>
      <c r="AY2807" s="63"/>
      <c r="AZ2807" s="63"/>
      <c r="BA2807" s="63"/>
      <c r="BB2807" s="63"/>
      <c r="BC2807" s="63"/>
      <c r="BD2807" s="63"/>
      <c r="BE2807" s="63"/>
      <c r="BF2807" s="63"/>
      <c r="BG2807" s="63"/>
      <c r="BH2807" s="63"/>
      <c r="BI2807" s="63"/>
      <c r="BJ2807" s="63"/>
      <c r="BK2807" s="63"/>
      <c r="BL2807" s="63"/>
      <c r="BM2807" s="63"/>
      <c r="BN2807" s="63"/>
      <c r="BO2807" s="63"/>
      <c r="BP2807" s="63"/>
      <c r="BQ2807" s="63"/>
      <c r="BR2807" s="63"/>
      <c r="BS2807" s="63"/>
      <c r="BT2807" s="63"/>
      <c r="BU2807" s="63"/>
      <c r="BV2807" s="63"/>
      <c r="BW2807" s="63"/>
      <c r="BX2807" s="63"/>
      <c r="BY2807" s="63"/>
      <c r="BZ2807" s="63"/>
      <c r="CA2807" s="63"/>
      <c r="CB2807" s="63"/>
      <c r="CC2807" s="63"/>
      <c r="CD2807" s="63"/>
      <c r="CE2807" s="63"/>
      <c r="CF2807" s="63"/>
      <c r="CG2807" s="63"/>
      <c r="CH2807" s="63"/>
      <c r="CI2807" s="63"/>
      <c r="CJ2807" s="63"/>
      <c r="CK2807" s="63"/>
      <c r="CL2807" s="63"/>
      <c r="CM2807" s="63"/>
      <c r="CN2807" s="63"/>
      <c r="CO2807" s="63"/>
      <c r="CP2807" s="63"/>
      <c r="CR2807" s="227"/>
      <c r="CS2807" s="74"/>
    </row>
    <row r="2808" spans="1:97" s="72" customFormat="1" ht="75.75" customHeight="1">
      <c r="A2808" s="63"/>
      <c r="B2808" s="63"/>
      <c r="C2808" s="63"/>
      <c r="D2808" s="63"/>
      <c r="E2808" s="63"/>
      <c r="F2808" s="63"/>
      <c r="G2808" s="63"/>
      <c r="H2808" s="63"/>
      <c r="I2808" s="63"/>
      <c r="J2808" s="63"/>
      <c r="K2808" s="63"/>
      <c r="L2808" s="63"/>
      <c r="M2808" s="63"/>
      <c r="N2808" s="63"/>
      <c r="O2808" s="63"/>
      <c r="P2808" s="63"/>
      <c r="Q2808" s="63"/>
      <c r="R2808" s="63"/>
      <c r="S2808" s="63"/>
      <c r="T2808" s="63"/>
      <c r="U2808" s="63"/>
      <c r="V2808" s="63"/>
      <c r="W2808" s="63"/>
      <c r="X2808" s="63"/>
      <c r="Y2808" s="63"/>
      <c r="Z2808" s="63"/>
      <c r="AA2808" s="63"/>
      <c r="AB2808" s="63"/>
      <c r="AC2808" s="63"/>
      <c r="AD2808" s="63"/>
      <c r="AE2808" s="63"/>
      <c r="AF2808" s="63"/>
      <c r="AG2808" s="63"/>
      <c r="AH2808" s="63"/>
      <c r="AI2808" s="63"/>
      <c r="AJ2808" s="63"/>
      <c r="AK2808" s="63"/>
      <c r="AL2808" s="63"/>
      <c r="AM2808" s="63"/>
      <c r="AN2808" s="63"/>
      <c r="AO2808" s="63"/>
      <c r="AP2808" s="63"/>
      <c r="AQ2808" s="63"/>
      <c r="AR2808" s="63"/>
      <c r="AS2808" s="63"/>
      <c r="AT2808" s="63"/>
      <c r="AU2808" s="63"/>
      <c r="AV2808" s="63"/>
      <c r="AW2808" s="63"/>
      <c r="AX2808" s="63"/>
      <c r="AY2808" s="63"/>
      <c r="AZ2808" s="63"/>
      <c r="BA2808" s="63"/>
      <c r="BB2808" s="63"/>
      <c r="BC2808" s="63"/>
      <c r="BD2808" s="63"/>
      <c r="BE2808" s="63"/>
      <c r="BF2808" s="63"/>
      <c r="BG2808" s="63"/>
      <c r="BH2808" s="63"/>
      <c r="BI2808" s="63"/>
      <c r="BJ2808" s="63"/>
      <c r="BK2808" s="63"/>
      <c r="BL2808" s="63"/>
      <c r="BM2808" s="63"/>
      <c r="BN2808" s="63"/>
      <c r="BO2808" s="63"/>
      <c r="BP2808" s="63"/>
      <c r="BQ2808" s="63"/>
      <c r="BR2808" s="63"/>
      <c r="BS2808" s="63"/>
      <c r="BT2808" s="63"/>
      <c r="BU2808" s="63"/>
      <c r="BV2808" s="63"/>
      <c r="BW2808" s="63"/>
      <c r="BX2808" s="63"/>
      <c r="BY2808" s="63"/>
      <c r="BZ2808" s="63"/>
      <c r="CA2808" s="63"/>
      <c r="CB2808" s="63"/>
      <c r="CC2808" s="63"/>
      <c r="CD2808" s="63"/>
      <c r="CE2808" s="63"/>
      <c r="CF2808" s="63"/>
      <c r="CG2808" s="63"/>
      <c r="CH2808" s="63"/>
      <c r="CI2808" s="63"/>
      <c r="CJ2808" s="63"/>
      <c r="CK2808" s="63"/>
      <c r="CL2808" s="63"/>
      <c r="CM2808" s="63"/>
      <c r="CN2808" s="63"/>
      <c r="CO2808" s="63"/>
      <c r="CP2808" s="63"/>
      <c r="CR2808" s="227"/>
      <c r="CS2808" s="74"/>
    </row>
    <row r="2809" spans="1:97" s="72" customFormat="1" ht="75.75" customHeight="1">
      <c r="A2809" s="63"/>
      <c r="B2809" s="63"/>
      <c r="C2809" s="63"/>
      <c r="D2809" s="63"/>
      <c r="E2809" s="63"/>
      <c r="F2809" s="63"/>
      <c r="G2809" s="63"/>
      <c r="H2809" s="63"/>
      <c r="I2809" s="63"/>
      <c r="J2809" s="63"/>
      <c r="K2809" s="63"/>
      <c r="L2809" s="63"/>
      <c r="M2809" s="63"/>
      <c r="N2809" s="63"/>
      <c r="O2809" s="63"/>
      <c r="P2809" s="63"/>
      <c r="Q2809" s="63"/>
      <c r="R2809" s="63"/>
      <c r="S2809" s="63"/>
      <c r="T2809" s="63"/>
      <c r="U2809" s="63"/>
      <c r="V2809" s="63"/>
      <c r="W2809" s="63"/>
      <c r="X2809" s="63"/>
      <c r="Y2809" s="63"/>
      <c r="Z2809" s="63"/>
      <c r="AA2809" s="63"/>
      <c r="AB2809" s="63"/>
      <c r="AC2809" s="63"/>
      <c r="AD2809" s="63"/>
      <c r="AE2809" s="63"/>
      <c r="AF2809" s="63"/>
      <c r="AG2809" s="63"/>
      <c r="AH2809" s="63"/>
      <c r="AI2809" s="63"/>
      <c r="AJ2809" s="63"/>
      <c r="AK2809" s="63"/>
      <c r="AL2809" s="63"/>
      <c r="AM2809" s="63"/>
      <c r="AN2809" s="63"/>
      <c r="AO2809" s="63"/>
      <c r="AP2809" s="63"/>
      <c r="AQ2809" s="63"/>
      <c r="AR2809" s="63"/>
      <c r="AS2809" s="63"/>
      <c r="AT2809" s="63"/>
      <c r="AU2809" s="63"/>
      <c r="AV2809" s="63"/>
      <c r="AW2809" s="63"/>
      <c r="AX2809" s="63"/>
      <c r="AY2809" s="63"/>
      <c r="AZ2809" s="63"/>
      <c r="BA2809" s="63"/>
      <c r="BB2809" s="63"/>
      <c r="BC2809" s="63"/>
      <c r="BD2809" s="63"/>
      <c r="BE2809" s="63"/>
      <c r="BF2809" s="63"/>
      <c r="BG2809" s="63"/>
      <c r="BH2809" s="63"/>
      <c r="BI2809" s="63"/>
      <c r="BJ2809" s="63"/>
      <c r="BK2809" s="63"/>
      <c r="BL2809" s="63"/>
      <c r="BM2809" s="63"/>
      <c r="BN2809" s="63"/>
      <c r="BO2809" s="63"/>
      <c r="BP2809" s="63"/>
      <c r="BQ2809" s="63"/>
      <c r="BR2809" s="63"/>
      <c r="BS2809" s="63"/>
      <c r="BT2809" s="63"/>
      <c r="BU2809" s="63"/>
      <c r="BV2809" s="63"/>
      <c r="BW2809" s="63"/>
      <c r="BX2809" s="63"/>
      <c r="BY2809" s="63"/>
      <c r="BZ2809" s="63"/>
      <c r="CA2809" s="63"/>
      <c r="CB2809" s="63"/>
      <c r="CC2809" s="63"/>
      <c r="CD2809" s="63"/>
      <c r="CE2809" s="63"/>
      <c r="CF2809" s="63"/>
      <c r="CG2809" s="63"/>
      <c r="CH2809" s="63"/>
      <c r="CI2809" s="63"/>
      <c r="CJ2809" s="63"/>
      <c r="CK2809" s="63"/>
      <c r="CL2809" s="63"/>
      <c r="CM2809" s="63"/>
      <c r="CN2809" s="63"/>
      <c r="CO2809" s="63"/>
      <c r="CP2809" s="63"/>
      <c r="CR2809" s="227"/>
      <c r="CS2809" s="74"/>
    </row>
    <row r="2810" spans="1:97" s="72" customFormat="1" ht="75.75" customHeight="1">
      <c r="A2810" s="63"/>
      <c r="B2810" s="63"/>
      <c r="C2810" s="63"/>
      <c r="D2810" s="63"/>
      <c r="E2810" s="63"/>
      <c r="F2810" s="63"/>
      <c r="G2810" s="63"/>
      <c r="H2810" s="63"/>
      <c r="I2810" s="63"/>
      <c r="J2810" s="63"/>
      <c r="K2810" s="63"/>
      <c r="L2810" s="63"/>
      <c r="M2810" s="63"/>
      <c r="N2810" s="63"/>
      <c r="O2810" s="63"/>
      <c r="P2810" s="63"/>
      <c r="Q2810" s="63"/>
      <c r="R2810" s="63"/>
      <c r="S2810" s="63"/>
      <c r="T2810" s="63"/>
      <c r="U2810" s="63"/>
      <c r="V2810" s="63"/>
      <c r="W2810" s="63"/>
      <c r="X2810" s="63"/>
      <c r="Y2810" s="63"/>
      <c r="Z2810" s="63"/>
      <c r="AA2810" s="63"/>
      <c r="AB2810" s="63"/>
      <c r="AC2810" s="63"/>
      <c r="AD2810" s="63"/>
      <c r="AE2810" s="63"/>
      <c r="AF2810" s="63"/>
      <c r="AG2810" s="63"/>
      <c r="AH2810" s="63"/>
      <c r="AI2810" s="63"/>
      <c r="AJ2810" s="63"/>
      <c r="AK2810" s="63"/>
      <c r="AL2810" s="63"/>
      <c r="AM2810" s="63"/>
      <c r="AN2810" s="63"/>
      <c r="AO2810" s="63"/>
      <c r="AP2810" s="63"/>
      <c r="AQ2810" s="63"/>
      <c r="AR2810" s="63"/>
      <c r="AS2810" s="63"/>
      <c r="AT2810" s="63"/>
      <c r="AU2810" s="63"/>
      <c r="AV2810" s="63"/>
      <c r="AW2810" s="63"/>
      <c r="AX2810" s="63"/>
      <c r="AY2810" s="63"/>
      <c r="AZ2810" s="63"/>
      <c r="BA2810" s="63"/>
      <c r="BB2810" s="63"/>
      <c r="BC2810" s="63"/>
      <c r="BD2810" s="63"/>
      <c r="BE2810" s="63"/>
      <c r="BF2810" s="63"/>
      <c r="BG2810" s="63"/>
      <c r="BH2810" s="63"/>
      <c r="BI2810" s="63"/>
      <c r="BJ2810" s="63"/>
      <c r="BK2810" s="63"/>
      <c r="BL2810" s="63"/>
      <c r="BM2810" s="63"/>
      <c r="BN2810" s="63"/>
      <c r="BO2810" s="63"/>
      <c r="BP2810" s="63"/>
      <c r="BQ2810" s="63"/>
      <c r="BR2810" s="63"/>
      <c r="BS2810" s="63"/>
      <c r="BT2810" s="63"/>
      <c r="BU2810" s="63"/>
      <c r="BV2810" s="63"/>
      <c r="BW2810" s="63"/>
      <c r="BX2810" s="63"/>
      <c r="BY2810" s="63"/>
      <c r="BZ2810" s="63"/>
      <c r="CA2810" s="63"/>
      <c r="CB2810" s="63"/>
      <c r="CC2810" s="63"/>
      <c r="CD2810" s="63"/>
      <c r="CE2810" s="63"/>
      <c r="CF2810" s="63"/>
      <c r="CG2810" s="63"/>
      <c r="CH2810" s="63"/>
      <c r="CI2810" s="63"/>
      <c r="CJ2810" s="63"/>
      <c r="CK2810" s="63"/>
      <c r="CL2810" s="63"/>
      <c r="CM2810" s="63"/>
      <c r="CN2810" s="63"/>
      <c r="CO2810" s="63"/>
      <c r="CP2810" s="63"/>
      <c r="CR2810" s="227"/>
      <c r="CS2810" s="74"/>
    </row>
    <row r="2811" spans="1:97" s="72" customFormat="1" ht="75.75" customHeight="1">
      <c r="A2811" s="63"/>
      <c r="B2811" s="63"/>
      <c r="C2811" s="63"/>
      <c r="D2811" s="63"/>
      <c r="E2811" s="63"/>
      <c r="F2811" s="63"/>
      <c r="G2811" s="63"/>
      <c r="H2811" s="63"/>
      <c r="I2811" s="63"/>
      <c r="J2811" s="63"/>
      <c r="K2811" s="63"/>
      <c r="L2811" s="63"/>
      <c r="M2811" s="63"/>
      <c r="N2811" s="63"/>
      <c r="O2811" s="63"/>
      <c r="P2811" s="63"/>
      <c r="Q2811" s="63"/>
      <c r="R2811" s="63"/>
      <c r="S2811" s="63"/>
      <c r="T2811" s="63"/>
      <c r="U2811" s="63"/>
      <c r="V2811" s="63"/>
      <c r="W2811" s="63"/>
      <c r="X2811" s="63"/>
      <c r="Y2811" s="63"/>
      <c r="Z2811" s="63"/>
      <c r="AA2811" s="63"/>
      <c r="AB2811" s="63"/>
      <c r="AC2811" s="63"/>
      <c r="AD2811" s="63"/>
      <c r="AE2811" s="63"/>
      <c r="AF2811" s="63"/>
      <c r="AG2811" s="63"/>
      <c r="AH2811" s="63"/>
      <c r="AI2811" s="63"/>
      <c r="AJ2811" s="63"/>
      <c r="AK2811" s="63"/>
      <c r="AL2811" s="63"/>
      <c r="AM2811" s="63"/>
      <c r="AN2811" s="63"/>
      <c r="AO2811" s="63"/>
      <c r="AP2811" s="63"/>
      <c r="AQ2811" s="63"/>
      <c r="AR2811" s="63"/>
      <c r="AS2811" s="63"/>
      <c r="AT2811" s="63"/>
      <c r="AU2811" s="63"/>
      <c r="AV2811" s="63"/>
      <c r="AW2811" s="63"/>
      <c r="AX2811" s="63"/>
      <c r="AY2811" s="63"/>
      <c r="AZ2811" s="63"/>
      <c r="BA2811" s="63"/>
      <c r="BB2811" s="63"/>
      <c r="BC2811" s="63"/>
      <c r="BD2811" s="63"/>
      <c r="BE2811" s="63"/>
      <c r="BF2811" s="63"/>
      <c r="BG2811" s="63"/>
      <c r="BH2811" s="63"/>
      <c r="BI2811" s="63"/>
      <c r="BJ2811" s="63"/>
      <c r="BK2811" s="63"/>
      <c r="BL2811" s="63"/>
      <c r="BM2811" s="63"/>
      <c r="BN2811" s="63"/>
      <c r="BO2811" s="63"/>
      <c r="BP2811" s="63"/>
      <c r="BQ2811" s="63"/>
      <c r="BR2811" s="63"/>
      <c r="BS2811" s="63"/>
      <c r="BT2811" s="63"/>
      <c r="BU2811" s="63"/>
      <c r="BV2811" s="63"/>
      <c r="BW2811" s="63"/>
      <c r="BX2811" s="63"/>
      <c r="BY2811" s="63"/>
      <c r="BZ2811" s="63"/>
      <c r="CA2811" s="63"/>
      <c r="CB2811" s="63"/>
      <c r="CC2811" s="63"/>
      <c r="CD2811" s="63"/>
      <c r="CE2811" s="63"/>
      <c r="CF2811" s="63"/>
      <c r="CG2811" s="63"/>
      <c r="CH2811" s="63"/>
      <c r="CI2811" s="63"/>
      <c r="CJ2811" s="63"/>
      <c r="CK2811" s="63"/>
      <c r="CL2811" s="63"/>
      <c r="CM2811" s="63"/>
      <c r="CN2811" s="63"/>
      <c r="CO2811" s="63"/>
      <c r="CP2811" s="63"/>
      <c r="CR2811" s="227"/>
      <c r="CS2811" s="74"/>
    </row>
    <row r="2812" spans="1:97" s="72" customFormat="1" ht="75.75" customHeight="1">
      <c r="A2812" s="63"/>
      <c r="B2812" s="63"/>
      <c r="C2812" s="63"/>
      <c r="D2812" s="63"/>
      <c r="E2812" s="63"/>
      <c r="F2812" s="63"/>
      <c r="G2812" s="63"/>
      <c r="H2812" s="63"/>
      <c r="I2812" s="63"/>
      <c r="J2812" s="63"/>
      <c r="K2812" s="63"/>
      <c r="L2812" s="63"/>
      <c r="M2812" s="63"/>
      <c r="N2812" s="63"/>
      <c r="O2812" s="63"/>
      <c r="P2812" s="63"/>
      <c r="Q2812" s="63"/>
      <c r="R2812" s="63"/>
      <c r="S2812" s="63"/>
      <c r="T2812" s="63"/>
      <c r="U2812" s="63"/>
      <c r="V2812" s="63"/>
      <c r="W2812" s="63"/>
      <c r="X2812" s="63"/>
      <c r="Y2812" s="63"/>
      <c r="Z2812" s="63"/>
      <c r="AA2812" s="63"/>
      <c r="AB2812" s="63"/>
      <c r="AC2812" s="63"/>
      <c r="AD2812" s="63"/>
      <c r="AE2812" s="63"/>
      <c r="AF2812" s="63"/>
      <c r="AG2812" s="63"/>
      <c r="AH2812" s="63"/>
      <c r="AI2812" s="63"/>
      <c r="AJ2812" s="63"/>
      <c r="AK2812" s="63"/>
      <c r="AL2812" s="63"/>
      <c r="AM2812" s="63"/>
      <c r="AN2812" s="63"/>
      <c r="AO2812" s="63"/>
      <c r="AP2812" s="63"/>
      <c r="AQ2812" s="63"/>
      <c r="AR2812" s="63"/>
      <c r="AS2812" s="63"/>
      <c r="AT2812" s="63"/>
      <c r="AU2812" s="63"/>
      <c r="AV2812" s="63"/>
      <c r="AW2812" s="63"/>
      <c r="AX2812" s="63"/>
      <c r="AY2812" s="63"/>
      <c r="AZ2812" s="63"/>
      <c r="BA2812" s="63"/>
      <c r="BB2812" s="63"/>
      <c r="BC2812" s="63"/>
      <c r="BD2812" s="63"/>
      <c r="BE2812" s="63"/>
      <c r="BF2812" s="63"/>
      <c r="BG2812" s="63"/>
      <c r="BH2812" s="63"/>
      <c r="BI2812" s="63"/>
      <c r="BJ2812" s="63"/>
      <c r="BK2812" s="63"/>
      <c r="BL2812" s="63"/>
      <c r="BM2812" s="63"/>
      <c r="BN2812" s="63"/>
      <c r="BO2812" s="63"/>
      <c r="BP2812" s="63"/>
      <c r="BQ2812" s="63"/>
      <c r="BR2812" s="63"/>
      <c r="BS2812" s="63"/>
      <c r="BT2812" s="63"/>
      <c r="BU2812" s="63"/>
      <c r="BV2812" s="63"/>
      <c r="BW2812" s="63"/>
      <c r="BX2812" s="63"/>
      <c r="BY2812" s="63"/>
      <c r="BZ2812" s="63"/>
      <c r="CA2812" s="63"/>
      <c r="CB2812" s="63"/>
      <c r="CC2812" s="63"/>
      <c r="CD2812" s="63"/>
      <c r="CE2812" s="63"/>
      <c r="CF2812" s="63"/>
      <c r="CG2812" s="63"/>
      <c r="CH2812" s="63"/>
      <c r="CI2812" s="63"/>
      <c r="CJ2812" s="63"/>
      <c r="CK2812" s="63"/>
      <c r="CL2812" s="63"/>
      <c r="CM2812" s="63"/>
      <c r="CN2812" s="63"/>
      <c r="CO2812" s="63"/>
      <c r="CP2812" s="63"/>
      <c r="CR2812" s="227"/>
      <c r="CS2812" s="74"/>
    </row>
    <row r="2813" spans="1:97" s="72" customFormat="1" ht="75.75" customHeight="1">
      <c r="A2813" s="63"/>
      <c r="B2813" s="63"/>
      <c r="C2813" s="63"/>
      <c r="D2813" s="63"/>
      <c r="E2813" s="63"/>
      <c r="F2813" s="63"/>
      <c r="G2813" s="63"/>
      <c r="H2813" s="63"/>
      <c r="I2813" s="63"/>
      <c r="J2813" s="63"/>
      <c r="K2813" s="63"/>
      <c r="L2813" s="63"/>
      <c r="M2813" s="63"/>
      <c r="N2813" s="63"/>
      <c r="O2813" s="63"/>
      <c r="P2813" s="63"/>
      <c r="Q2813" s="63"/>
      <c r="R2813" s="63"/>
      <c r="S2813" s="63"/>
      <c r="T2813" s="63"/>
      <c r="U2813" s="63"/>
      <c r="V2813" s="63"/>
      <c r="W2813" s="63"/>
      <c r="X2813" s="63"/>
      <c r="Y2813" s="63"/>
      <c r="Z2813" s="63"/>
      <c r="AA2813" s="63"/>
      <c r="AB2813" s="63"/>
      <c r="AC2813" s="63"/>
      <c r="AD2813" s="63"/>
      <c r="AE2813" s="63"/>
      <c r="AF2813" s="63"/>
      <c r="AG2813" s="63"/>
      <c r="AH2813" s="63"/>
      <c r="AI2813" s="63"/>
      <c r="AJ2813" s="63"/>
      <c r="AK2813" s="63"/>
      <c r="AL2813" s="63"/>
      <c r="AM2813" s="63"/>
      <c r="AN2813" s="63"/>
      <c r="AO2813" s="63"/>
      <c r="AP2813" s="63"/>
      <c r="AQ2813" s="63"/>
      <c r="AR2813" s="63"/>
      <c r="AS2813" s="63"/>
      <c r="AT2813" s="63"/>
      <c r="AU2813" s="63"/>
      <c r="AV2813" s="63"/>
      <c r="AW2813" s="63"/>
      <c r="AX2813" s="63"/>
      <c r="AY2813" s="63"/>
      <c r="AZ2813" s="63"/>
      <c r="BA2813" s="63"/>
      <c r="BB2813" s="63"/>
      <c r="BC2813" s="63"/>
      <c r="BD2813" s="63"/>
      <c r="BE2813" s="63"/>
      <c r="BF2813" s="63"/>
      <c r="BG2813" s="63"/>
      <c r="BH2813" s="63"/>
      <c r="BI2813" s="63"/>
      <c r="BJ2813" s="63"/>
      <c r="BK2813" s="63"/>
      <c r="BL2813" s="63"/>
      <c r="BM2813" s="63"/>
      <c r="BN2813" s="63"/>
      <c r="BO2813" s="63"/>
      <c r="BP2813" s="63"/>
      <c r="BQ2813" s="63"/>
      <c r="BR2813" s="63"/>
      <c r="BS2813" s="63"/>
      <c r="BT2813" s="63"/>
      <c r="BU2813" s="63"/>
      <c r="BV2813" s="63"/>
      <c r="BW2813" s="63"/>
      <c r="BX2813" s="63"/>
      <c r="BY2813" s="63"/>
      <c r="BZ2813" s="63"/>
      <c r="CA2813" s="63"/>
      <c r="CB2813" s="63"/>
      <c r="CC2813" s="63"/>
      <c r="CD2813" s="63"/>
      <c r="CE2813" s="63"/>
      <c r="CF2813" s="63"/>
      <c r="CG2813" s="63"/>
      <c r="CH2813" s="63"/>
      <c r="CI2813" s="63"/>
      <c r="CJ2813" s="63"/>
      <c r="CK2813" s="63"/>
      <c r="CL2813" s="63"/>
      <c r="CM2813" s="63"/>
      <c r="CN2813" s="63"/>
      <c r="CO2813" s="63"/>
      <c r="CP2813" s="63"/>
      <c r="CR2813" s="227"/>
      <c r="CS2813" s="74"/>
    </row>
    <row r="2814" spans="1:97" s="72" customFormat="1" ht="75.75" customHeight="1">
      <c r="A2814" s="63"/>
      <c r="B2814" s="63"/>
      <c r="C2814" s="63"/>
      <c r="D2814" s="63"/>
      <c r="E2814" s="63"/>
      <c r="F2814" s="63"/>
      <c r="G2814" s="63"/>
      <c r="H2814" s="63"/>
      <c r="I2814" s="63"/>
      <c r="J2814" s="63"/>
      <c r="K2814" s="63"/>
      <c r="L2814" s="63"/>
      <c r="M2814" s="63"/>
      <c r="N2814" s="63"/>
      <c r="O2814" s="63"/>
      <c r="P2814" s="63"/>
      <c r="Q2814" s="63"/>
      <c r="R2814" s="63"/>
      <c r="S2814" s="63"/>
      <c r="T2814" s="63"/>
      <c r="U2814" s="63"/>
      <c r="V2814" s="63"/>
      <c r="W2814" s="63"/>
      <c r="X2814" s="63"/>
      <c r="Y2814" s="63"/>
      <c r="Z2814" s="63"/>
      <c r="AA2814" s="63"/>
      <c r="AB2814" s="63"/>
      <c r="AC2814" s="63"/>
      <c r="AD2814" s="63"/>
      <c r="AE2814" s="63"/>
      <c r="AF2814" s="63"/>
      <c r="AG2814" s="63"/>
      <c r="AH2814" s="63"/>
      <c r="AI2814" s="63"/>
      <c r="AJ2814" s="63"/>
      <c r="AK2814" s="63"/>
      <c r="AL2814" s="63"/>
      <c r="AM2814" s="63"/>
      <c r="AN2814" s="63"/>
      <c r="AO2814" s="63"/>
      <c r="AP2814" s="63"/>
      <c r="AQ2814" s="63"/>
      <c r="AR2814" s="63"/>
      <c r="AS2814" s="63"/>
      <c r="AT2814" s="63"/>
      <c r="AU2814" s="63"/>
      <c r="AV2814" s="63"/>
      <c r="AW2814" s="63"/>
      <c r="AX2814" s="63"/>
      <c r="AY2814" s="63"/>
      <c r="AZ2814" s="63"/>
      <c r="BA2814" s="63"/>
      <c r="BB2814" s="63"/>
      <c r="BC2814" s="63"/>
      <c r="BD2814" s="63"/>
      <c r="BE2814" s="63"/>
      <c r="BF2814" s="63"/>
      <c r="BG2814" s="63"/>
      <c r="BH2814" s="63"/>
      <c r="BI2814" s="63"/>
      <c r="BJ2814" s="63"/>
      <c r="BK2814" s="63"/>
      <c r="BL2814" s="63"/>
      <c r="BM2814" s="63"/>
      <c r="BN2814" s="63"/>
      <c r="BO2814" s="63"/>
      <c r="BP2814" s="63"/>
      <c r="BQ2814" s="63"/>
      <c r="BR2814" s="63"/>
      <c r="BS2814" s="63"/>
      <c r="BT2814" s="63"/>
      <c r="BU2814" s="63"/>
      <c r="BV2814" s="63"/>
      <c r="BW2814" s="63"/>
      <c r="BX2814" s="63"/>
      <c r="BY2814" s="63"/>
      <c r="BZ2814" s="63"/>
      <c r="CA2814" s="63"/>
      <c r="CB2814" s="63"/>
      <c r="CC2814" s="63"/>
      <c r="CD2814" s="63"/>
      <c r="CE2814" s="63"/>
      <c r="CF2814" s="63"/>
      <c r="CG2814" s="63"/>
      <c r="CH2814" s="63"/>
      <c r="CI2814" s="63"/>
      <c r="CJ2814" s="63"/>
      <c r="CK2814" s="63"/>
      <c r="CL2814" s="63"/>
      <c r="CM2814" s="63"/>
      <c r="CN2814" s="63"/>
      <c r="CO2814" s="63"/>
      <c r="CP2814" s="63"/>
      <c r="CR2814" s="227"/>
      <c r="CS2814" s="74"/>
    </row>
    <row r="2815" spans="1:97" s="72" customFormat="1" ht="75.75" customHeight="1">
      <c r="A2815" s="63"/>
      <c r="B2815" s="63"/>
      <c r="C2815" s="63"/>
      <c r="D2815" s="63"/>
      <c r="E2815" s="63"/>
      <c r="F2815" s="63"/>
      <c r="G2815" s="63"/>
      <c r="H2815" s="63"/>
      <c r="I2815" s="63"/>
      <c r="J2815" s="63"/>
      <c r="K2815" s="63"/>
      <c r="L2815" s="63"/>
      <c r="M2815" s="63"/>
      <c r="N2815" s="63"/>
      <c r="O2815" s="63"/>
      <c r="P2815" s="63"/>
      <c r="Q2815" s="63"/>
      <c r="R2815" s="63"/>
      <c r="S2815" s="63"/>
      <c r="T2815" s="63"/>
      <c r="U2815" s="63"/>
      <c r="V2815" s="63"/>
      <c r="W2815" s="63"/>
      <c r="X2815" s="63"/>
      <c r="Y2815" s="63"/>
      <c r="Z2815" s="63"/>
      <c r="AA2815" s="63"/>
      <c r="AB2815" s="63"/>
      <c r="AC2815" s="63"/>
      <c r="AD2815" s="63"/>
      <c r="AE2815" s="63"/>
      <c r="AF2815" s="63"/>
      <c r="AG2815" s="63"/>
      <c r="AH2815" s="63"/>
      <c r="AI2815" s="63"/>
      <c r="AJ2815" s="63"/>
      <c r="AK2815" s="63"/>
      <c r="AL2815" s="63"/>
      <c r="AM2815" s="63"/>
      <c r="AN2815" s="63"/>
      <c r="AO2815" s="63"/>
      <c r="AP2815" s="63"/>
      <c r="AQ2815" s="63"/>
      <c r="AR2815" s="63"/>
      <c r="AS2815" s="63"/>
      <c r="AT2815" s="63"/>
      <c r="AU2815" s="63"/>
      <c r="AV2815" s="63"/>
      <c r="AW2815" s="63"/>
      <c r="AX2815" s="63"/>
      <c r="AY2815" s="63"/>
      <c r="AZ2815" s="63"/>
      <c r="BA2815" s="63"/>
      <c r="BB2815" s="63"/>
      <c r="BC2815" s="63"/>
      <c r="BD2815" s="63"/>
      <c r="BE2815" s="63"/>
      <c r="BF2815" s="63"/>
      <c r="BG2815" s="63"/>
      <c r="BH2815" s="63"/>
      <c r="BI2815" s="63"/>
      <c r="BJ2815" s="63"/>
      <c r="BK2815" s="63"/>
      <c r="BL2815" s="63"/>
      <c r="BM2815" s="63"/>
      <c r="BN2815" s="63"/>
      <c r="BO2815" s="63"/>
      <c r="BP2815" s="63"/>
      <c r="BQ2815" s="63"/>
      <c r="BR2815" s="63"/>
      <c r="BS2815" s="63"/>
      <c r="BT2815" s="63"/>
      <c r="BU2815" s="63"/>
      <c r="BV2815" s="63"/>
      <c r="BW2815" s="63"/>
      <c r="BX2815" s="63"/>
      <c r="BY2815" s="63"/>
      <c r="BZ2815" s="63"/>
      <c r="CA2815" s="63"/>
      <c r="CB2815" s="63"/>
      <c r="CC2815" s="63"/>
      <c r="CD2815" s="63"/>
      <c r="CE2815" s="63"/>
      <c r="CF2815" s="63"/>
      <c r="CG2815" s="63"/>
      <c r="CH2815" s="63"/>
      <c r="CI2815" s="63"/>
      <c r="CJ2815" s="63"/>
      <c r="CK2815" s="63"/>
      <c r="CL2815" s="63"/>
      <c r="CM2815" s="63"/>
      <c r="CN2815" s="63"/>
      <c r="CO2815" s="63"/>
      <c r="CP2815" s="63"/>
      <c r="CR2815" s="227"/>
      <c r="CS2815" s="74"/>
    </row>
    <row r="2816" spans="1:97" s="72" customFormat="1" ht="75.75" customHeight="1">
      <c r="A2816" s="63"/>
      <c r="B2816" s="63"/>
      <c r="C2816" s="63"/>
      <c r="D2816" s="63"/>
      <c r="E2816" s="63"/>
      <c r="F2816" s="63"/>
      <c r="G2816" s="63"/>
      <c r="H2816" s="63"/>
      <c r="I2816" s="63"/>
      <c r="J2816" s="63"/>
      <c r="K2816" s="63"/>
      <c r="L2816" s="63"/>
      <c r="M2816" s="63"/>
      <c r="N2816" s="63"/>
      <c r="O2816" s="63"/>
      <c r="P2816" s="63"/>
      <c r="Q2816" s="63"/>
      <c r="R2816" s="63"/>
      <c r="S2816" s="63"/>
      <c r="T2816" s="63"/>
      <c r="U2816" s="63"/>
      <c r="V2816" s="63"/>
      <c r="W2816" s="63"/>
      <c r="X2816" s="63"/>
      <c r="Y2816" s="63"/>
      <c r="Z2816" s="63"/>
      <c r="AA2816" s="63"/>
      <c r="AB2816" s="63"/>
      <c r="AC2816" s="63"/>
      <c r="AD2816" s="63"/>
      <c r="AE2816" s="63"/>
      <c r="AF2816" s="63"/>
      <c r="AG2816" s="63"/>
      <c r="AH2816" s="63"/>
      <c r="AI2816" s="63"/>
      <c r="AJ2816" s="63"/>
      <c r="AK2816" s="63"/>
      <c r="AL2816" s="63"/>
      <c r="AM2816" s="63"/>
      <c r="AN2816" s="63"/>
      <c r="AO2816" s="63"/>
      <c r="AP2816" s="63"/>
      <c r="AQ2816" s="63"/>
      <c r="AR2816" s="63"/>
      <c r="AS2816" s="63"/>
      <c r="AT2816" s="63"/>
      <c r="AU2816" s="63"/>
      <c r="AV2816" s="63"/>
      <c r="AW2816" s="63"/>
      <c r="AX2816" s="63"/>
      <c r="AY2816" s="63"/>
      <c r="AZ2816" s="63"/>
      <c r="BA2816" s="63"/>
      <c r="BB2816" s="63"/>
      <c r="BC2816" s="63"/>
      <c r="BD2816" s="63"/>
      <c r="BE2816" s="63"/>
      <c r="BF2816" s="63"/>
      <c r="BG2816" s="63"/>
      <c r="BH2816" s="63"/>
      <c r="BI2816" s="63"/>
      <c r="BJ2816" s="63"/>
      <c r="BK2816" s="63"/>
      <c r="BL2816" s="63"/>
      <c r="BM2816" s="63"/>
      <c r="BN2816" s="63"/>
      <c r="BO2816" s="63"/>
      <c r="BP2816" s="63"/>
      <c r="BQ2816" s="63"/>
      <c r="BR2816" s="63"/>
      <c r="BS2816" s="63"/>
      <c r="BT2816" s="63"/>
      <c r="BU2816" s="63"/>
      <c r="BV2816" s="63"/>
      <c r="BW2816" s="63"/>
      <c r="BX2816" s="63"/>
      <c r="BY2816" s="63"/>
      <c r="BZ2816" s="63"/>
      <c r="CA2816" s="63"/>
      <c r="CB2816" s="63"/>
      <c r="CC2816" s="63"/>
      <c r="CD2816" s="63"/>
      <c r="CE2816" s="63"/>
      <c r="CF2816" s="63"/>
      <c r="CG2816" s="63"/>
      <c r="CH2816" s="63"/>
      <c r="CI2816" s="63"/>
      <c r="CJ2816" s="63"/>
      <c r="CK2816" s="63"/>
      <c r="CL2816" s="63"/>
      <c r="CM2816" s="63"/>
      <c r="CN2816" s="63"/>
      <c r="CO2816" s="63"/>
      <c r="CP2816" s="63"/>
      <c r="CR2816" s="227"/>
      <c r="CS2816" s="74"/>
    </row>
    <row r="2817" spans="1:97" s="72" customFormat="1" ht="75.75" customHeight="1">
      <c r="A2817" s="63"/>
      <c r="B2817" s="63"/>
      <c r="C2817" s="63"/>
      <c r="D2817" s="63"/>
      <c r="E2817" s="63"/>
      <c r="F2817" s="63"/>
      <c r="G2817" s="63"/>
      <c r="H2817" s="63"/>
      <c r="I2817" s="63"/>
      <c r="J2817" s="63"/>
      <c r="K2817" s="63"/>
      <c r="L2817" s="63"/>
      <c r="M2817" s="63"/>
      <c r="N2817" s="63"/>
      <c r="O2817" s="63"/>
      <c r="P2817" s="63"/>
      <c r="Q2817" s="63"/>
      <c r="R2817" s="63"/>
      <c r="S2817" s="63"/>
      <c r="T2817" s="63"/>
      <c r="U2817" s="63"/>
      <c r="V2817" s="63"/>
      <c r="W2817" s="63"/>
      <c r="X2817" s="63"/>
      <c r="Y2817" s="63"/>
      <c r="Z2817" s="63"/>
      <c r="AA2817" s="63"/>
      <c r="AB2817" s="63"/>
      <c r="AC2817" s="63"/>
      <c r="AD2817" s="63"/>
      <c r="AE2817" s="63"/>
      <c r="AF2817" s="63"/>
      <c r="AG2817" s="63"/>
      <c r="AH2817" s="63"/>
      <c r="AI2817" s="63"/>
      <c r="AJ2817" s="63"/>
      <c r="AK2817" s="63"/>
      <c r="AL2817" s="63"/>
      <c r="AM2817" s="63"/>
      <c r="AN2817" s="63"/>
      <c r="AO2817" s="63"/>
      <c r="AP2817" s="63"/>
      <c r="AQ2817" s="63"/>
      <c r="AR2817" s="63"/>
      <c r="AS2817" s="63"/>
      <c r="AT2817" s="63"/>
      <c r="AU2817" s="63"/>
      <c r="AV2817" s="63"/>
      <c r="AW2817" s="63"/>
      <c r="AX2817" s="63"/>
      <c r="AY2817" s="63"/>
      <c r="AZ2817" s="63"/>
      <c r="BA2817" s="63"/>
      <c r="BB2817" s="63"/>
      <c r="BC2817" s="63"/>
      <c r="BD2817" s="63"/>
      <c r="BE2817" s="63"/>
      <c r="BF2817" s="63"/>
      <c r="BG2817" s="63"/>
      <c r="BH2817" s="63"/>
      <c r="BI2817" s="63"/>
      <c r="BJ2817" s="63"/>
      <c r="BK2817" s="63"/>
      <c r="BL2817" s="63"/>
      <c r="BM2817" s="63"/>
      <c r="BN2817" s="63"/>
      <c r="BO2817" s="63"/>
      <c r="BP2817" s="63"/>
      <c r="BQ2817" s="63"/>
      <c r="BR2817" s="63"/>
      <c r="BS2817" s="63"/>
      <c r="BT2817" s="63"/>
      <c r="BU2817" s="63"/>
      <c r="BV2817" s="63"/>
      <c r="BW2817" s="63"/>
      <c r="BX2817" s="63"/>
      <c r="BY2817" s="63"/>
      <c r="BZ2817" s="63"/>
      <c r="CA2817" s="63"/>
      <c r="CB2817" s="63"/>
      <c r="CC2817" s="63"/>
      <c r="CD2817" s="63"/>
      <c r="CE2817" s="63"/>
      <c r="CF2817" s="63"/>
      <c r="CG2817" s="63"/>
      <c r="CH2817" s="63"/>
      <c r="CI2817" s="63"/>
      <c r="CJ2817" s="63"/>
      <c r="CK2817" s="63"/>
      <c r="CL2817" s="63"/>
      <c r="CM2817" s="63"/>
      <c r="CN2817" s="63"/>
      <c r="CO2817" s="63"/>
      <c r="CP2817" s="63"/>
      <c r="CR2817" s="227"/>
      <c r="CS2817" s="74"/>
    </row>
    <row r="2818" spans="1:97" s="72" customFormat="1" ht="75.75" customHeight="1">
      <c r="A2818" s="63"/>
      <c r="B2818" s="63"/>
      <c r="C2818" s="63"/>
      <c r="D2818" s="63"/>
      <c r="E2818" s="63"/>
      <c r="F2818" s="63"/>
      <c r="G2818" s="63"/>
      <c r="H2818" s="63"/>
      <c r="I2818" s="63"/>
      <c r="J2818" s="63"/>
      <c r="K2818" s="63"/>
      <c r="L2818" s="63"/>
      <c r="M2818" s="63"/>
      <c r="N2818" s="63"/>
      <c r="O2818" s="63"/>
      <c r="P2818" s="63"/>
      <c r="Q2818" s="63"/>
      <c r="R2818" s="63"/>
      <c r="S2818" s="63"/>
      <c r="T2818" s="63"/>
      <c r="U2818" s="63"/>
      <c r="V2818" s="63"/>
      <c r="W2818" s="63"/>
      <c r="X2818" s="63"/>
      <c r="Y2818" s="63"/>
      <c r="Z2818" s="63"/>
      <c r="AA2818" s="63"/>
      <c r="AB2818" s="63"/>
      <c r="AC2818" s="63"/>
      <c r="AD2818" s="63"/>
      <c r="AE2818" s="63"/>
      <c r="AF2818" s="63"/>
      <c r="AG2818" s="63"/>
      <c r="AH2818" s="63"/>
      <c r="AI2818" s="63"/>
      <c r="AJ2818" s="63"/>
      <c r="AK2818" s="63"/>
      <c r="AL2818" s="63"/>
      <c r="AM2818" s="63"/>
      <c r="AN2818" s="63"/>
      <c r="AO2818" s="63"/>
      <c r="AP2818" s="63"/>
      <c r="AQ2818" s="63"/>
      <c r="AR2818" s="63"/>
      <c r="AS2818" s="63"/>
      <c r="AT2818" s="63"/>
      <c r="AU2818" s="63"/>
      <c r="AV2818" s="63"/>
      <c r="AW2818" s="63"/>
      <c r="AX2818" s="63"/>
      <c r="AY2818" s="63"/>
      <c r="AZ2818" s="63"/>
      <c r="BA2818" s="63"/>
      <c r="BB2818" s="63"/>
      <c r="BC2818" s="63"/>
      <c r="BD2818" s="63"/>
      <c r="BE2818" s="63"/>
      <c r="BF2818" s="63"/>
      <c r="BG2818" s="63"/>
      <c r="BH2818" s="63"/>
      <c r="BI2818" s="63"/>
      <c r="BJ2818" s="63"/>
      <c r="BK2818" s="63"/>
      <c r="BL2818" s="63"/>
      <c r="BM2818" s="63"/>
      <c r="BN2818" s="63"/>
      <c r="BO2818" s="63"/>
      <c r="BP2818" s="63"/>
      <c r="BQ2818" s="63"/>
      <c r="BR2818" s="63"/>
      <c r="BS2818" s="63"/>
      <c r="BT2818" s="63"/>
      <c r="BU2818" s="63"/>
      <c r="BV2818" s="63"/>
      <c r="BW2818" s="63"/>
      <c r="BX2818" s="63"/>
      <c r="BY2818" s="63"/>
      <c r="BZ2818" s="63"/>
      <c r="CA2818" s="63"/>
      <c r="CB2818" s="63"/>
      <c r="CC2818" s="63"/>
      <c r="CD2818" s="63"/>
      <c r="CE2818" s="63"/>
      <c r="CF2818" s="63"/>
      <c r="CG2818" s="63"/>
      <c r="CH2818" s="63"/>
      <c r="CI2818" s="63"/>
      <c r="CJ2818" s="63"/>
      <c r="CK2818" s="63"/>
      <c r="CL2818" s="63"/>
      <c r="CM2818" s="63"/>
      <c r="CN2818" s="63"/>
      <c r="CO2818" s="63"/>
      <c r="CP2818" s="63"/>
      <c r="CR2818" s="227"/>
      <c r="CS2818" s="74"/>
    </row>
    <row r="2819" spans="1:97" s="72" customFormat="1" ht="75.75" customHeight="1">
      <c r="A2819" s="63"/>
      <c r="B2819" s="63"/>
      <c r="C2819" s="63"/>
      <c r="D2819" s="63"/>
      <c r="E2819" s="63"/>
      <c r="F2819" s="63"/>
      <c r="G2819" s="63"/>
      <c r="H2819" s="63"/>
      <c r="I2819" s="63"/>
      <c r="J2819" s="63"/>
      <c r="K2819" s="63"/>
      <c r="L2819" s="63"/>
      <c r="M2819" s="63"/>
      <c r="N2819" s="63"/>
      <c r="O2819" s="63"/>
      <c r="P2819" s="63"/>
      <c r="Q2819" s="63"/>
      <c r="R2819" s="63"/>
      <c r="S2819" s="63"/>
      <c r="T2819" s="63"/>
      <c r="U2819" s="63"/>
      <c r="V2819" s="63"/>
      <c r="W2819" s="63"/>
      <c r="X2819" s="63"/>
      <c r="Y2819" s="63"/>
      <c r="Z2819" s="63"/>
      <c r="AA2819" s="63"/>
      <c r="AB2819" s="63"/>
      <c r="AC2819" s="63"/>
      <c r="AD2819" s="63"/>
      <c r="AE2819" s="63"/>
      <c r="AF2819" s="63"/>
      <c r="AG2819" s="63"/>
      <c r="AH2819" s="63"/>
      <c r="AI2819" s="63"/>
      <c r="AJ2819" s="63"/>
      <c r="AK2819" s="63"/>
      <c r="AL2819" s="63"/>
      <c r="AM2819" s="63"/>
      <c r="AN2819" s="63"/>
      <c r="AO2819" s="63"/>
      <c r="AP2819" s="63"/>
      <c r="AQ2819" s="63"/>
      <c r="AR2819" s="63"/>
      <c r="AS2819" s="63"/>
      <c r="AT2819" s="63"/>
      <c r="AU2819" s="63"/>
      <c r="AV2819" s="63"/>
      <c r="AW2819" s="63"/>
      <c r="AX2819" s="63"/>
      <c r="AY2819" s="63"/>
      <c r="AZ2819" s="63"/>
      <c r="BA2819" s="63"/>
      <c r="BB2819" s="63"/>
      <c r="BC2819" s="63"/>
      <c r="BD2819" s="63"/>
      <c r="BE2819" s="63"/>
      <c r="BF2819" s="63"/>
      <c r="BG2819" s="63"/>
      <c r="BH2819" s="63"/>
      <c r="BI2819" s="63"/>
      <c r="BJ2819" s="63"/>
      <c r="BK2819" s="63"/>
      <c r="BL2819" s="63"/>
      <c r="BM2819" s="63"/>
      <c r="BN2819" s="63"/>
      <c r="BO2819" s="63"/>
      <c r="BP2819" s="63"/>
      <c r="BQ2819" s="63"/>
      <c r="BR2819" s="63"/>
      <c r="BS2819" s="63"/>
      <c r="BT2819" s="63"/>
      <c r="BU2819" s="63"/>
      <c r="BV2819" s="63"/>
      <c r="BW2819" s="63"/>
      <c r="BX2819" s="63"/>
      <c r="BY2819" s="63"/>
      <c r="BZ2819" s="63"/>
      <c r="CA2819" s="63"/>
      <c r="CB2819" s="63"/>
      <c r="CC2819" s="63"/>
      <c r="CD2819" s="63"/>
      <c r="CE2819" s="63"/>
      <c r="CF2819" s="63"/>
      <c r="CG2819" s="63"/>
      <c r="CH2819" s="63"/>
      <c r="CI2819" s="63"/>
      <c r="CJ2819" s="63"/>
      <c r="CK2819" s="63"/>
      <c r="CL2819" s="63"/>
      <c r="CM2819" s="63"/>
      <c r="CN2819" s="63"/>
      <c r="CO2819" s="63"/>
      <c r="CP2819" s="63"/>
      <c r="CR2819" s="227"/>
      <c r="CS2819" s="74"/>
    </row>
    <row r="2820" spans="1:97" s="72" customFormat="1" ht="75.75" customHeight="1">
      <c r="A2820" s="63"/>
      <c r="B2820" s="63"/>
      <c r="C2820" s="63"/>
      <c r="D2820" s="63"/>
      <c r="E2820" s="63"/>
      <c r="F2820" s="63"/>
      <c r="G2820" s="63"/>
      <c r="H2820" s="63"/>
      <c r="I2820" s="63"/>
      <c r="J2820" s="63"/>
      <c r="K2820" s="63"/>
      <c r="L2820" s="63"/>
      <c r="M2820" s="63"/>
      <c r="N2820" s="63"/>
      <c r="O2820" s="63"/>
      <c r="P2820" s="63"/>
      <c r="Q2820" s="63"/>
      <c r="R2820" s="63"/>
      <c r="S2820" s="63"/>
      <c r="T2820" s="63"/>
      <c r="U2820" s="63"/>
      <c r="V2820" s="63"/>
      <c r="W2820" s="63"/>
      <c r="X2820" s="63"/>
      <c r="Y2820" s="63"/>
      <c r="Z2820" s="63"/>
      <c r="AA2820" s="63"/>
      <c r="AB2820" s="63"/>
      <c r="AC2820" s="63"/>
      <c r="AD2820" s="63"/>
      <c r="AE2820" s="63"/>
      <c r="AF2820" s="63"/>
      <c r="AG2820" s="63"/>
      <c r="AH2820" s="63"/>
      <c r="AI2820" s="63"/>
      <c r="AJ2820" s="63"/>
      <c r="AK2820" s="63"/>
      <c r="AL2820" s="63"/>
      <c r="AM2820" s="63"/>
      <c r="AN2820" s="63"/>
      <c r="AO2820" s="63"/>
      <c r="AP2820" s="63"/>
      <c r="AQ2820" s="63"/>
      <c r="AR2820" s="63"/>
      <c r="AS2820" s="63"/>
      <c r="AT2820" s="63"/>
      <c r="AU2820" s="63"/>
      <c r="AV2820" s="63"/>
      <c r="AW2820" s="63"/>
      <c r="AX2820" s="63"/>
      <c r="AY2820" s="63"/>
      <c r="AZ2820" s="63"/>
      <c r="BA2820" s="63"/>
      <c r="BB2820" s="63"/>
      <c r="BC2820" s="63"/>
      <c r="BD2820" s="63"/>
      <c r="BE2820" s="63"/>
      <c r="BF2820" s="63"/>
      <c r="BG2820" s="63"/>
      <c r="BH2820" s="63"/>
      <c r="BI2820" s="63"/>
      <c r="BJ2820" s="63"/>
      <c r="BK2820" s="63"/>
      <c r="BL2820" s="63"/>
      <c r="BM2820" s="63"/>
      <c r="BN2820" s="63"/>
      <c r="BO2820" s="63"/>
      <c r="BP2820" s="63"/>
      <c r="BQ2820" s="63"/>
      <c r="BR2820" s="63"/>
      <c r="BS2820" s="63"/>
      <c r="BT2820" s="63"/>
      <c r="BU2820" s="63"/>
      <c r="BV2820" s="63"/>
      <c r="BW2820" s="63"/>
      <c r="BX2820" s="63"/>
      <c r="BY2820" s="63"/>
      <c r="BZ2820" s="63"/>
      <c r="CA2820" s="63"/>
      <c r="CB2820" s="63"/>
      <c r="CC2820" s="63"/>
      <c r="CD2820" s="63"/>
      <c r="CE2820" s="63"/>
      <c r="CF2820" s="63"/>
      <c r="CG2820" s="63"/>
      <c r="CH2820" s="63"/>
      <c r="CI2820" s="63"/>
      <c r="CJ2820" s="63"/>
      <c r="CK2820" s="63"/>
      <c r="CL2820" s="63"/>
      <c r="CM2820" s="63"/>
      <c r="CN2820" s="63"/>
      <c r="CO2820" s="63"/>
      <c r="CP2820" s="63"/>
      <c r="CR2820" s="227"/>
      <c r="CS2820" s="74"/>
    </row>
    <row r="2821" spans="1:97" s="72" customFormat="1" ht="75.75" customHeight="1">
      <c r="A2821" s="63"/>
      <c r="B2821" s="63"/>
      <c r="C2821" s="63"/>
      <c r="D2821" s="63"/>
      <c r="E2821" s="63"/>
      <c r="F2821" s="63"/>
      <c r="G2821" s="63"/>
      <c r="H2821" s="63"/>
      <c r="I2821" s="63"/>
      <c r="J2821" s="63"/>
      <c r="K2821" s="63"/>
      <c r="L2821" s="63"/>
      <c r="M2821" s="63"/>
      <c r="N2821" s="63"/>
      <c r="O2821" s="63"/>
      <c r="P2821" s="63"/>
      <c r="Q2821" s="63"/>
      <c r="R2821" s="63"/>
      <c r="S2821" s="63"/>
      <c r="T2821" s="63"/>
      <c r="U2821" s="63"/>
      <c r="V2821" s="63"/>
      <c r="W2821" s="63"/>
      <c r="X2821" s="63"/>
      <c r="Y2821" s="63"/>
      <c r="Z2821" s="63"/>
      <c r="AA2821" s="63"/>
      <c r="AB2821" s="63"/>
      <c r="AC2821" s="63"/>
      <c r="AD2821" s="63"/>
      <c r="AE2821" s="63"/>
      <c r="AF2821" s="63"/>
      <c r="AG2821" s="63"/>
      <c r="AH2821" s="63"/>
      <c r="AI2821" s="63"/>
      <c r="AJ2821" s="63"/>
      <c r="AK2821" s="63"/>
      <c r="AL2821" s="63"/>
      <c r="AM2821" s="63"/>
      <c r="AN2821" s="63"/>
      <c r="AO2821" s="63"/>
      <c r="AP2821" s="63"/>
      <c r="AQ2821" s="63"/>
      <c r="AR2821" s="63"/>
      <c r="AS2821" s="63"/>
      <c r="AT2821" s="63"/>
      <c r="AU2821" s="63"/>
      <c r="AV2821" s="63"/>
      <c r="AW2821" s="63"/>
      <c r="AX2821" s="63"/>
      <c r="AY2821" s="63"/>
      <c r="AZ2821" s="63"/>
      <c r="BA2821" s="63"/>
      <c r="BB2821" s="63"/>
      <c r="BC2821" s="63"/>
      <c r="BD2821" s="63"/>
      <c r="BE2821" s="63"/>
      <c r="BF2821" s="63"/>
      <c r="BG2821" s="63"/>
      <c r="BH2821" s="63"/>
      <c r="BI2821" s="63"/>
      <c r="BJ2821" s="63"/>
      <c r="BK2821" s="63"/>
      <c r="BL2821" s="63"/>
      <c r="BM2821" s="63"/>
      <c r="BN2821" s="63"/>
      <c r="BO2821" s="63"/>
      <c r="BP2821" s="63"/>
      <c r="BQ2821" s="63"/>
      <c r="BR2821" s="63"/>
      <c r="BS2821" s="63"/>
      <c r="BT2821" s="63"/>
      <c r="BU2821" s="63"/>
      <c r="BV2821" s="63"/>
      <c r="BW2821" s="63"/>
      <c r="BX2821" s="63"/>
      <c r="BY2821" s="63"/>
      <c r="BZ2821" s="63"/>
      <c r="CA2821" s="63"/>
      <c r="CB2821" s="63"/>
      <c r="CC2821" s="63"/>
      <c r="CD2821" s="63"/>
      <c r="CE2821" s="63"/>
      <c r="CF2821" s="63"/>
      <c r="CG2821" s="63"/>
      <c r="CH2821" s="63"/>
      <c r="CI2821" s="63"/>
      <c r="CJ2821" s="63"/>
      <c r="CK2821" s="63"/>
      <c r="CL2821" s="63"/>
      <c r="CM2821" s="63"/>
      <c r="CN2821" s="63"/>
      <c r="CO2821" s="63"/>
      <c r="CP2821" s="63"/>
      <c r="CR2821" s="227"/>
      <c r="CS2821" s="74"/>
    </row>
    <row r="2822" spans="1:97" s="72" customFormat="1" ht="75.75" customHeight="1">
      <c r="A2822" s="63"/>
      <c r="B2822" s="63"/>
      <c r="C2822" s="63"/>
      <c r="D2822" s="63"/>
      <c r="E2822" s="63"/>
      <c r="F2822" s="63"/>
      <c r="G2822" s="63"/>
      <c r="H2822" s="63"/>
      <c r="I2822" s="63"/>
      <c r="J2822" s="63"/>
      <c r="K2822" s="63"/>
      <c r="L2822" s="63"/>
      <c r="M2822" s="63"/>
      <c r="N2822" s="63"/>
      <c r="O2822" s="63"/>
      <c r="P2822" s="63"/>
      <c r="Q2822" s="63"/>
      <c r="R2822" s="63"/>
      <c r="S2822" s="63"/>
      <c r="T2822" s="63"/>
      <c r="U2822" s="63"/>
      <c r="V2822" s="63"/>
      <c r="W2822" s="63"/>
      <c r="X2822" s="63"/>
      <c r="Y2822" s="63"/>
      <c r="Z2822" s="63"/>
      <c r="AA2822" s="63"/>
      <c r="AB2822" s="63"/>
      <c r="AC2822" s="63"/>
      <c r="AD2822" s="63"/>
      <c r="AE2822" s="63"/>
      <c r="AF2822" s="63"/>
      <c r="AG2822" s="63"/>
      <c r="AH2822" s="63"/>
      <c r="AI2822" s="63"/>
      <c r="AJ2822" s="63"/>
      <c r="AK2822" s="63"/>
      <c r="AL2822" s="63"/>
      <c r="AM2822" s="63"/>
      <c r="AN2822" s="63"/>
      <c r="AO2822" s="63"/>
      <c r="AP2822" s="63"/>
      <c r="AQ2822" s="63"/>
      <c r="AR2822" s="63"/>
      <c r="AS2822" s="63"/>
      <c r="AT2822" s="63"/>
      <c r="AU2822" s="63"/>
      <c r="AV2822" s="63"/>
      <c r="AW2822" s="63"/>
      <c r="AX2822" s="63"/>
      <c r="AY2822" s="63"/>
      <c r="AZ2822" s="63"/>
      <c r="BA2822" s="63"/>
      <c r="BB2822" s="63"/>
      <c r="BC2822" s="63"/>
      <c r="BD2822" s="63"/>
      <c r="BE2822" s="63"/>
      <c r="BF2822" s="63"/>
      <c r="BG2822" s="63"/>
      <c r="BH2822" s="63"/>
      <c r="BI2822" s="63"/>
      <c r="BJ2822" s="63"/>
      <c r="BK2822" s="63"/>
      <c r="BL2822" s="63"/>
      <c r="BM2822" s="63"/>
      <c r="BN2822" s="63"/>
      <c r="BO2822" s="63"/>
      <c r="BP2822" s="63"/>
      <c r="BQ2822" s="63"/>
      <c r="BR2822" s="63"/>
      <c r="BS2822" s="63"/>
      <c r="BT2822" s="63"/>
      <c r="BU2822" s="63"/>
      <c r="BV2822" s="63"/>
      <c r="BW2822" s="63"/>
      <c r="BX2822" s="63"/>
      <c r="BY2822" s="63"/>
      <c r="BZ2822" s="63"/>
      <c r="CA2822" s="63"/>
      <c r="CB2822" s="63"/>
      <c r="CC2822" s="63"/>
      <c r="CD2822" s="63"/>
      <c r="CE2822" s="63"/>
      <c r="CF2822" s="63"/>
      <c r="CG2822" s="63"/>
      <c r="CH2822" s="63"/>
      <c r="CI2822" s="63"/>
      <c r="CJ2822" s="63"/>
      <c r="CK2822" s="63"/>
      <c r="CL2822" s="63"/>
      <c r="CM2822" s="63"/>
      <c r="CN2822" s="63"/>
      <c r="CO2822" s="63"/>
      <c r="CP2822" s="63"/>
      <c r="CR2822" s="227"/>
      <c r="CS2822" s="74"/>
    </row>
    <row r="2823" spans="1:97" s="72" customFormat="1" ht="75.75" customHeight="1">
      <c r="A2823" s="63"/>
      <c r="B2823" s="63"/>
      <c r="C2823" s="63"/>
      <c r="D2823" s="63"/>
      <c r="E2823" s="63"/>
      <c r="F2823" s="63"/>
      <c r="G2823" s="63"/>
      <c r="H2823" s="63"/>
      <c r="I2823" s="63"/>
      <c r="J2823" s="63"/>
      <c r="K2823" s="63"/>
      <c r="L2823" s="63"/>
      <c r="M2823" s="63"/>
      <c r="N2823" s="63"/>
      <c r="O2823" s="63"/>
      <c r="P2823" s="63"/>
      <c r="Q2823" s="63"/>
      <c r="R2823" s="63"/>
      <c r="S2823" s="63"/>
      <c r="T2823" s="63"/>
      <c r="U2823" s="63"/>
      <c r="V2823" s="63"/>
      <c r="W2823" s="63"/>
      <c r="X2823" s="63"/>
      <c r="Y2823" s="63"/>
      <c r="Z2823" s="63"/>
      <c r="AA2823" s="63"/>
      <c r="AB2823" s="63"/>
      <c r="AC2823" s="63"/>
      <c r="AD2823" s="63"/>
      <c r="AE2823" s="63"/>
      <c r="AF2823" s="63"/>
      <c r="AG2823" s="63"/>
      <c r="AH2823" s="63"/>
      <c r="AI2823" s="63"/>
      <c r="AJ2823" s="63"/>
      <c r="AK2823" s="63"/>
      <c r="AL2823" s="63"/>
      <c r="AM2823" s="63"/>
      <c r="AN2823" s="63"/>
      <c r="AO2823" s="63"/>
      <c r="AP2823" s="63"/>
      <c r="AQ2823" s="63"/>
      <c r="AR2823" s="63"/>
      <c r="AS2823" s="63"/>
      <c r="AT2823" s="63"/>
      <c r="AU2823" s="63"/>
      <c r="AV2823" s="63"/>
      <c r="AW2823" s="63"/>
      <c r="AX2823" s="63"/>
      <c r="AY2823" s="63"/>
      <c r="AZ2823" s="63"/>
      <c r="BA2823" s="63"/>
      <c r="BB2823" s="63"/>
      <c r="BC2823" s="63"/>
      <c r="BD2823" s="63"/>
      <c r="BE2823" s="63"/>
      <c r="BF2823" s="63"/>
      <c r="BG2823" s="63"/>
      <c r="BH2823" s="63"/>
      <c r="BI2823" s="63"/>
      <c r="BJ2823" s="63"/>
      <c r="BK2823" s="63"/>
      <c r="BL2823" s="63"/>
      <c r="BM2823" s="63"/>
      <c r="BN2823" s="63"/>
      <c r="BO2823" s="63"/>
      <c r="BP2823" s="63"/>
      <c r="BQ2823" s="63"/>
      <c r="BR2823" s="63"/>
      <c r="BS2823" s="63"/>
      <c r="BT2823" s="63"/>
      <c r="BU2823" s="63"/>
      <c r="BV2823" s="63"/>
      <c r="BW2823" s="63"/>
      <c r="BX2823" s="63"/>
      <c r="BY2823" s="63"/>
      <c r="BZ2823" s="63"/>
      <c r="CA2823" s="63"/>
      <c r="CB2823" s="63"/>
      <c r="CC2823" s="63"/>
      <c r="CD2823" s="63"/>
      <c r="CE2823" s="63"/>
      <c r="CF2823" s="63"/>
      <c r="CG2823" s="63"/>
      <c r="CH2823" s="63"/>
      <c r="CI2823" s="63"/>
      <c r="CJ2823" s="63"/>
      <c r="CK2823" s="63"/>
      <c r="CL2823" s="63"/>
      <c r="CM2823" s="63"/>
      <c r="CN2823" s="63"/>
      <c r="CO2823" s="63"/>
      <c r="CP2823" s="63"/>
      <c r="CR2823" s="227"/>
      <c r="CS2823" s="74"/>
    </row>
    <row r="2824" spans="1:97" s="72" customFormat="1" ht="75.75" customHeight="1">
      <c r="A2824" s="63"/>
      <c r="B2824" s="63"/>
      <c r="C2824" s="63"/>
      <c r="D2824" s="63"/>
      <c r="E2824" s="63"/>
      <c r="F2824" s="63"/>
      <c r="G2824" s="63"/>
      <c r="H2824" s="63"/>
      <c r="I2824" s="63"/>
      <c r="J2824" s="63"/>
      <c r="K2824" s="63"/>
      <c r="L2824" s="63"/>
      <c r="M2824" s="63"/>
      <c r="N2824" s="63"/>
      <c r="O2824" s="63"/>
      <c r="P2824" s="63"/>
      <c r="Q2824" s="63"/>
      <c r="R2824" s="63"/>
      <c r="S2824" s="63"/>
      <c r="T2824" s="63"/>
      <c r="U2824" s="63"/>
      <c r="V2824" s="63"/>
      <c r="W2824" s="63"/>
      <c r="X2824" s="63"/>
      <c r="Y2824" s="63"/>
      <c r="Z2824" s="63"/>
      <c r="AA2824" s="63"/>
      <c r="AB2824" s="63"/>
      <c r="AC2824" s="63"/>
      <c r="AD2824" s="63"/>
      <c r="AE2824" s="63"/>
      <c r="AF2824" s="63"/>
      <c r="AG2824" s="63"/>
      <c r="AH2824" s="63"/>
      <c r="AI2824" s="63"/>
      <c r="AJ2824" s="63"/>
      <c r="AK2824" s="63"/>
      <c r="AL2824" s="63"/>
      <c r="AM2824" s="63"/>
      <c r="AN2824" s="63"/>
      <c r="AO2824" s="63"/>
      <c r="AP2824" s="63"/>
      <c r="AQ2824" s="63"/>
      <c r="AR2824" s="63"/>
      <c r="AS2824" s="63"/>
      <c r="AT2824" s="63"/>
      <c r="AU2824" s="63"/>
      <c r="AV2824" s="63"/>
      <c r="AW2824" s="63"/>
      <c r="AX2824" s="63"/>
      <c r="AY2824" s="63"/>
      <c r="AZ2824" s="63"/>
      <c r="BA2824" s="63"/>
      <c r="BB2824" s="63"/>
      <c r="BC2824" s="63"/>
      <c r="BD2824" s="63"/>
      <c r="BE2824" s="63"/>
      <c r="BF2824" s="63"/>
      <c r="BG2824" s="63"/>
      <c r="BH2824" s="63"/>
      <c r="BI2824" s="63"/>
      <c r="BJ2824" s="63"/>
      <c r="BK2824" s="63"/>
      <c r="BL2824" s="63"/>
      <c r="BM2824" s="63"/>
      <c r="BN2824" s="63"/>
      <c r="BO2824" s="63"/>
      <c r="BP2824" s="63"/>
      <c r="BQ2824" s="63"/>
      <c r="BR2824" s="63"/>
      <c r="BS2824" s="63"/>
      <c r="BT2824" s="63"/>
      <c r="BU2824" s="63"/>
      <c r="BV2824" s="63"/>
      <c r="BW2824" s="63"/>
      <c r="BX2824" s="63"/>
      <c r="BY2824" s="63"/>
      <c r="BZ2824" s="63"/>
      <c r="CA2824" s="63"/>
      <c r="CB2824" s="63"/>
      <c r="CC2824" s="63"/>
      <c r="CD2824" s="63"/>
      <c r="CE2824" s="63"/>
      <c r="CF2824" s="63"/>
      <c r="CG2824" s="63"/>
      <c r="CH2824" s="63"/>
      <c r="CI2824" s="63"/>
      <c r="CJ2824" s="63"/>
      <c r="CK2824" s="63"/>
      <c r="CL2824" s="63"/>
      <c r="CM2824" s="63"/>
      <c r="CN2824" s="63"/>
      <c r="CO2824" s="63"/>
      <c r="CP2824" s="63"/>
      <c r="CR2824" s="227"/>
      <c r="CS2824" s="74"/>
    </row>
    <row r="2825" spans="1:97" s="72" customFormat="1" ht="75.75" customHeight="1">
      <c r="A2825" s="63"/>
      <c r="B2825" s="63"/>
      <c r="C2825" s="63"/>
      <c r="D2825" s="63"/>
      <c r="E2825" s="63"/>
      <c r="F2825" s="63"/>
      <c r="G2825" s="63"/>
      <c r="H2825" s="63"/>
      <c r="I2825" s="63"/>
      <c r="J2825" s="63"/>
      <c r="K2825" s="63"/>
      <c r="L2825" s="63"/>
      <c r="M2825" s="63"/>
      <c r="N2825" s="63"/>
      <c r="O2825" s="63"/>
      <c r="P2825" s="63"/>
      <c r="Q2825" s="63"/>
      <c r="R2825" s="63"/>
      <c r="S2825" s="63"/>
      <c r="T2825" s="63"/>
      <c r="U2825" s="63"/>
      <c r="V2825" s="63"/>
      <c r="W2825" s="63"/>
      <c r="X2825" s="63"/>
      <c r="Y2825" s="63"/>
      <c r="Z2825" s="63"/>
      <c r="AA2825" s="63"/>
      <c r="AB2825" s="63"/>
      <c r="AC2825" s="63"/>
      <c r="AD2825" s="63"/>
      <c r="AE2825" s="63"/>
      <c r="AF2825" s="63"/>
      <c r="AG2825" s="63"/>
      <c r="AH2825" s="63"/>
      <c r="AI2825" s="63"/>
      <c r="AJ2825" s="63"/>
      <c r="AK2825" s="63"/>
      <c r="AL2825" s="63"/>
      <c r="AM2825" s="63"/>
      <c r="AN2825" s="63"/>
      <c r="AO2825" s="63"/>
      <c r="AP2825" s="63"/>
      <c r="AQ2825" s="63"/>
      <c r="AR2825" s="63"/>
      <c r="AS2825" s="63"/>
      <c r="AT2825" s="63"/>
      <c r="AU2825" s="63"/>
      <c r="AV2825" s="63"/>
      <c r="AW2825" s="63"/>
      <c r="AX2825" s="63"/>
      <c r="AY2825" s="63"/>
      <c r="AZ2825" s="63"/>
      <c r="BA2825" s="63"/>
      <c r="BB2825" s="63"/>
      <c r="BC2825" s="63"/>
      <c r="BD2825" s="63"/>
      <c r="BE2825" s="63"/>
      <c r="BF2825" s="63"/>
      <c r="BG2825" s="63"/>
      <c r="BH2825" s="63"/>
      <c r="BI2825" s="63"/>
      <c r="BJ2825" s="63"/>
      <c r="BK2825" s="63"/>
      <c r="BL2825" s="63"/>
      <c r="BM2825" s="63"/>
      <c r="BN2825" s="63"/>
      <c r="BO2825" s="63"/>
      <c r="BP2825" s="63"/>
      <c r="BQ2825" s="63"/>
      <c r="BR2825" s="63"/>
      <c r="BS2825" s="63"/>
      <c r="BT2825" s="63"/>
      <c r="BU2825" s="63"/>
      <c r="BV2825" s="63"/>
      <c r="BW2825" s="63"/>
      <c r="BX2825" s="63"/>
      <c r="BY2825" s="63"/>
      <c r="BZ2825" s="63"/>
      <c r="CA2825" s="63"/>
      <c r="CB2825" s="63"/>
      <c r="CC2825" s="63"/>
      <c r="CD2825" s="63"/>
      <c r="CE2825" s="63"/>
      <c r="CF2825" s="63"/>
      <c r="CG2825" s="63"/>
      <c r="CH2825" s="63"/>
      <c r="CI2825" s="63"/>
      <c r="CJ2825" s="63"/>
      <c r="CK2825" s="63"/>
      <c r="CL2825" s="63"/>
      <c r="CM2825" s="63"/>
      <c r="CN2825" s="63"/>
      <c r="CO2825" s="63"/>
      <c r="CP2825" s="63"/>
      <c r="CR2825" s="227"/>
      <c r="CS2825" s="74"/>
    </row>
    <row r="2826" spans="1:97" s="72" customFormat="1" ht="75.75" customHeight="1">
      <c r="A2826" s="63"/>
      <c r="B2826" s="63"/>
      <c r="C2826" s="63"/>
      <c r="D2826" s="63"/>
      <c r="E2826" s="63"/>
      <c r="F2826" s="63"/>
      <c r="G2826" s="63"/>
      <c r="H2826" s="63"/>
      <c r="I2826" s="63"/>
      <c r="J2826" s="63"/>
      <c r="K2826" s="63"/>
      <c r="L2826" s="63"/>
      <c r="M2826" s="63"/>
      <c r="N2826" s="63"/>
      <c r="O2826" s="63"/>
      <c r="P2826" s="63"/>
      <c r="Q2826" s="63"/>
      <c r="R2826" s="63"/>
      <c r="S2826" s="63"/>
      <c r="T2826" s="63"/>
      <c r="U2826" s="63"/>
      <c r="V2826" s="63"/>
      <c r="W2826" s="63"/>
      <c r="X2826" s="63"/>
      <c r="Y2826" s="63"/>
      <c r="Z2826" s="63"/>
      <c r="AA2826" s="63"/>
      <c r="AB2826" s="63"/>
      <c r="AC2826" s="63"/>
      <c r="AD2826" s="63"/>
      <c r="AE2826" s="63"/>
      <c r="AF2826" s="63"/>
      <c r="AG2826" s="63"/>
      <c r="AH2826" s="63"/>
      <c r="AI2826" s="63"/>
      <c r="AJ2826" s="63"/>
      <c r="AK2826" s="63"/>
      <c r="AL2826" s="63"/>
      <c r="AM2826" s="63"/>
      <c r="AN2826" s="63"/>
      <c r="AO2826" s="63"/>
      <c r="AP2826" s="63"/>
      <c r="AQ2826" s="63"/>
      <c r="AR2826" s="63"/>
      <c r="AS2826" s="63"/>
      <c r="AT2826" s="63"/>
      <c r="AU2826" s="63"/>
      <c r="AV2826" s="63"/>
      <c r="AW2826" s="63"/>
      <c r="AX2826" s="63"/>
      <c r="AY2826" s="63"/>
      <c r="AZ2826" s="63"/>
      <c r="BA2826" s="63"/>
      <c r="BB2826" s="63"/>
      <c r="BC2826" s="63"/>
      <c r="BD2826" s="63"/>
      <c r="BE2826" s="63"/>
      <c r="BF2826" s="63"/>
      <c r="BG2826" s="63"/>
      <c r="BH2826" s="63"/>
      <c r="BI2826" s="63"/>
      <c r="BJ2826" s="63"/>
      <c r="BK2826" s="63"/>
      <c r="BL2826" s="63"/>
      <c r="BM2826" s="63"/>
      <c r="BN2826" s="63"/>
      <c r="BO2826" s="63"/>
      <c r="BP2826" s="63"/>
      <c r="BQ2826" s="63"/>
      <c r="BR2826" s="63"/>
      <c r="BS2826" s="63"/>
      <c r="BT2826" s="63"/>
      <c r="BU2826" s="63"/>
      <c r="BV2826" s="63"/>
      <c r="BW2826" s="63"/>
      <c r="BX2826" s="63"/>
      <c r="BY2826" s="63"/>
      <c r="BZ2826" s="63"/>
      <c r="CA2826" s="63"/>
      <c r="CB2826" s="63"/>
      <c r="CC2826" s="63"/>
      <c r="CD2826" s="63"/>
      <c r="CE2826" s="63"/>
      <c r="CF2826" s="63"/>
      <c r="CG2826" s="63"/>
      <c r="CH2826" s="63"/>
      <c r="CI2826" s="63"/>
      <c r="CJ2826" s="63"/>
      <c r="CK2826" s="63"/>
      <c r="CL2826" s="63"/>
      <c r="CM2826" s="63"/>
      <c r="CN2826" s="63"/>
      <c r="CO2826" s="63"/>
      <c r="CP2826" s="63"/>
      <c r="CR2826" s="227"/>
      <c r="CS2826" s="74"/>
    </row>
    <row r="2827" spans="1:97" s="72" customFormat="1" ht="75.75" customHeight="1">
      <c r="A2827" s="63"/>
      <c r="B2827" s="63"/>
      <c r="C2827" s="63"/>
      <c r="D2827" s="63"/>
      <c r="E2827" s="63"/>
      <c r="F2827" s="63"/>
      <c r="G2827" s="63"/>
      <c r="H2827" s="63"/>
      <c r="I2827" s="63"/>
      <c r="J2827" s="63"/>
      <c r="K2827" s="63"/>
      <c r="L2827" s="63"/>
      <c r="M2827" s="63"/>
      <c r="N2827" s="63"/>
      <c r="O2827" s="63"/>
      <c r="P2827" s="63"/>
      <c r="Q2827" s="63"/>
      <c r="R2827" s="63"/>
      <c r="S2827" s="63"/>
      <c r="T2827" s="63"/>
      <c r="U2827" s="63"/>
      <c r="V2827" s="63"/>
      <c r="W2827" s="63"/>
      <c r="X2827" s="63"/>
      <c r="Y2827" s="63"/>
      <c r="Z2827" s="63"/>
      <c r="AA2827" s="63"/>
      <c r="AB2827" s="63"/>
      <c r="AC2827" s="63"/>
      <c r="AD2827" s="63"/>
      <c r="AE2827" s="63"/>
      <c r="AF2827" s="63"/>
      <c r="AG2827" s="63"/>
      <c r="AH2827" s="63"/>
      <c r="AI2827" s="63"/>
      <c r="AJ2827" s="63"/>
      <c r="AK2827" s="63"/>
      <c r="AL2827" s="63"/>
      <c r="AM2827" s="63"/>
      <c r="AN2827" s="63"/>
      <c r="AO2827" s="63"/>
      <c r="AP2827" s="63"/>
      <c r="AQ2827" s="63"/>
      <c r="AR2827" s="63"/>
      <c r="AS2827" s="63"/>
      <c r="AT2827" s="63"/>
      <c r="AU2827" s="63"/>
      <c r="AV2827" s="63"/>
      <c r="AW2827" s="63"/>
      <c r="AX2827" s="63"/>
      <c r="AY2827" s="63"/>
      <c r="AZ2827" s="63"/>
      <c r="BA2827" s="63"/>
      <c r="BB2827" s="63"/>
      <c r="BC2827" s="63"/>
      <c r="BD2827" s="63"/>
      <c r="BE2827" s="63"/>
      <c r="BF2827" s="63"/>
      <c r="BG2827" s="63"/>
      <c r="BH2827" s="63"/>
      <c r="BI2827" s="63"/>
      <c r="BJ2827" s="63"/>
      <c r="BK2827" s="63"/>
      <c r="BL2827" s="63"/>
      <c r="BM2827" s="63"/>
      <c r="BN2827" s="63"/>
      <c r="BO2827" s="63"/>
      <c r="BP2827" s="63"/>
      <c r="BQ2827" s="63"/>
      <c r="BR2827" s="63"/>
      <c r="BS2827" s="63"/>
      <c r="BT2827" s="63"/>
      <c r="BU2827" s="63"/>
      <c r="BV2827" s="63"/>
      <c r="BW2827" s="63"/>
      <c r="BX2827" s="63"/>
      <c r="BY2827" s="63"/>
      <c r="BZ2827" s="63"/>
      <c r="CA2827" s="63"/>
      <c r="CB2827" s="63"/>
      <c r="CC2827" s="63"/>
      <c r="CD2827" s="63"/>
      <c r="CE2827" s="63"/>
      <c r="CF2827" s="63"/>
      <c r="CG2827" s="63"/>
      <c r="CH2827" s="63"/>
      <c r="CI2827" s="63"/>
      <c r="CJ2827" s="63"/>
      <c r="CK2827" s="63"/>
      <c r="CL2827" s="63"/>
      <c r="CM2827" s="63"/>
      <c r="CN2827" s="63"/>
      <c r="CO2827" s="63"/>
      <c r="CP2827" s="63"/>
      <c r="CR2827" s="227"/>
      <c r="CS2827" s="74"/>
    </row>
    <row r="2828" spans="1:97" s="72" customFormat="1" ht="75.75" customHeight="1">
      <c r="A2828" s="63"/>
      <c r="B2828" s="63"/>
      <c r="C2828" s="63"/>
      <c r="D2828" s="63"/>
      <c r="E2828" s="63"/>
      <c r="F2828" s="63"/>
      <c r="G2828" s="63"/>
      <c r="H2828" s="63"/>
      <c r="I2828" s="63"/>
      <c r="J2828" s="63"/>
      <c r="K2828" s="63"/>
      <c r="L2828" s="63"/>
      <c r="M2828" s="63"/>
      <c r="N2828" s="63"/>
      <c r="O2828" s="63"/>
      <c r="P2828" s="63"/>
      <c r="Q2828" s="63"/>
      <c r="R2828" s="63"/>
      <c r="S2828" s="63"/>
      <c r="T2828" s="63"/>
      <c r="U2828" s="63"/>
      <c r="V2828" s="63"/>
      <c r="W2828" s="63"/>
      <c r="X2828" s="63"/>
      <c r="Y2828" s="63"/>
      <c r="Z2828" s="63"/>
      <c r="AA2828" s="63"/>
      <c r="AB2828" s="63"/>
      <c r="AC2828" s="63"/>
      <c r="AD2828" s="63"/>
      <c r="AE2828" s="63"/>
      <c r="AF2828" s="63"/>
      <c r="AG2828" s="63"/>
      <c r="AH2828" s="63"/>
      <c r="AI2828" s="63"/>
      <c r="AJ2828" s="63"/>
      <c r="AK2828" s="63"/>
      <c r="AL2828" s="63"/>
      <c r="AM2828" s="63"/>
      <c r="AN2828" s="63"/>
      <c r="AO2828" s="63"/>
      <c r="AP2828" s="63"/>
      <c r="AQ2828" s="63"/>
      <c r="AR2828" s="63"/>
      <c r="AS2828" s="63"/>
      <c r="AT2828" s="63"/>
      <c r="AU2828" s="63"/>
      <c r="AV2828" s="63"/>
      <c r="AW2828" s="63"/>
      <c r="AX2828" s="63"/>
      <c r="AY2828" s="63"/>
      <c r="AZ2828" s="63"/>
      <c r="BA2828" s="63"/>
      <c r="BB2828" s="63"/>
      <c r="BC2828" s="63"/>
      <c r="BD2828" s="63"/>
      <c r="BE2828" s="63"/>
      <c r="BF2828" s="63"/>
      <c r="BG2828" s="63"/>
      <c r="BH2828" s="63"/>
      <c r="BI2828" s="63"/>
      <c r="BJ2828" s="63"/>
      <c r="BK2828" s="63"/>
      <c r="BL2828" s="63"/>
      <c r="BM2828" s="63"/>
      <c r="BN2828" s="63"/>
      <c r="BO2828" s="63"/>
      <c r="BP2828" s="63"/>
      <c r="BQ2828" s="63"/>
      <c r="BR2828" s="63"/>
      <c r="BS2828" s="63"/>
      <c r="BT2828" s="63"/>
      <c r="BU2828" s="63"/>
      <c r="BV2828" s="63"/>
      <c r="BW2828" s="63"/>
      <c r="BX2828" s="63"/>
      <c r="BY2828" s="63"/>
      <c r="BZ2828" s="63"/>
      <c r="CA2828" s="63"/>
      <c r="CB2828" s="63"/>
      <c r="CC2828" s="63"/>
      <c r="CD2828" s="63"/>
      <c r="CE2828" s="63"/>
      <c r="CF2828" s="63"/>
      <c r="CG2828" s="63"/>
      <c r="CH2828" s="63"/>
      <c r="CI2828" s="63"/>
      <c r="CJ2828" s="63"/>
      <c r="CK2828" s="63"/>
      <c r="CL2828" s="63"/>
      <c r="CM2828" s="63"/>
      <c r="CN2828" s="63"/>
      <c r="CO2828" s="63"/>
      <c r="CP2828" s="63"/>
      <c r="CR2828" s="227"/>
      <c r="CS2828" s="74"/>
    </row>
    <row r="2829" spans="1:97" s="72" customFormat="1" ht="75.75" customHeight="1">
      <c r="A2829" s="63"/>
      <c r="B2829" s="63"/>
      <c r="C2829" s="63"/>
      <c r="D2829" s="63"/>
      <c r="E2829" s="63"/>
      <c r="F2829" s="63"/>
      <c r="G2829" s="63"/>
      <c r="H2829" s="63"/>
      <c r="I2829" s="63"/>
      <c r="J2829" s="63"/>
      <c r="K2829" s="63"/>
      <c r="L2829" s="63"/>
      <c r="M2829" s="63"/>
      <c r="N2829" s="63"/>
      <c r="O2829" s="63"/>
      <c r="P2829" s="63"/>
      <c r="Q2829" s="63"/>
      <c r="R2829" s="63"/>
      <c r="S2829" s="63"/>
      <c r="T2829" s="63"/>
      <c r="U2829" s="63"/>
      <c r="V2829" s="63"/>
      <c r="W2829" s="63"/>
      <c r="X2829" s="63"/>
      <c r="Y2829" s="63"/>
      <c r="Z2829" s="63"/>
      <c r="AA2829" s="63"/>
      <c r="AB2829" s="63"/>
      <c r="AC2829" s="63"/>
      <c r="AD2829" s="63"/>
      <c r="AE2829" s="63"/>
      <c r="AF2829" s="63"/>
      <c r="AG2829" s="63"/>
      <c r="AH2829" s="63"/>
      <c r="AI2829" s="63"/>
      <c r="AJ2829" s="63"/>
      <c r="AK2829" s="63"/>
      <c r="AL2829" s="63"/>
      <c r="AM2829" s="63"/>
      <c r="AN2829" s="63"/>
      <c r="AO2829" s="63"/>
      <c r="AP2829" s="63"/>
      <c r="AQ2829" s="63"/>
      <c r="AR2829" s="63"/>
      <c r="AS2829" s="63"/>
      <c r="AT2829" s="63"/>
      <c r="AU2829" s="63"/>
      <c r="AV2829" s="63"/>
      <c r="AW2829" s="63"/>
      <c r="AX2829" s="63"/>
      <c r="AY2829" s="63"/>
      <c r="AZ2829" s="63"/>
      <c r="BA2829" s="63"/>
      <c r="BB2829" s="63"/>
      <c r="BC2829" s="63"/>
      <c r="BD2829" s="63"/>
      <c r="BE2829" s="63"/>
      <c r="BF2829" s="63"/>
      <c r="BG2829" s="63"/>
      <c r="BH2829" s="63"/>
      <c r="BI2829" s="63"/>
      <c r="BJ2829" s="63"/>
      <c r="BK2829" s="63"/>
      <c r="BL2829" s="63"/>
      <c r="BM2829" s="63"/>
      <c r="BN2829" s="63"/>
      <c r="BO2829" s="63"/>
      <c r="BP2829" s="63"/>
      <c r="BQ2829" s="63"/>
      <c r="BR2829" s="63"/>
      <c r="BS2829" s="63"/>
      <c r="BT2829" s="63"/>
      <c r="BU2829" s="63"/>
      <c r="BV2829" s="63"/>
      <c r="BW2829" s="63"/>
      <c r="BX2829" s="63"/>
      <c r="BY2829" s="63"/>
      <c r="BZ2829" s="63"/>
      <c r="CA2829" s="63"/>
      <c r="CB2829" s="63"/>
      <c r="CC2829" s="63"/>
      <c r="CD2829" s="63"/>
      <c r="CE2829" s="63"/>
      <c r="CF2829" s="63"/>
      <c r="CG2829" s="63"/>
      <c r="CH2829" s="63"/>
      <c r="CI2829" s="63"/>
      <c r="CJ2829" s="63"/>
      <c r="CK2829" s="63"/>
      <c r="CL2829" s="63"/>
      <c r="CM2829" s="63"/>
      <c r="CN2829" s="63"/>
      <c r="CO2829" s="63"/>
      <c r="CP2829" s="63"/>
      <c r="CR2829" s="227"/>
      <c r="CS2829" s="74"/>
    </row>
    <row r="2830" spans="1:97" s="72" customFormat="1" ht="75.75" customHeight="1">
      <c r="A2830" s="63"/>
      <c r="B2830" s="63"/>
      <c r="C2830" s="63"/>
      <c r="D2830" s="63"/>
      <c r="E2830" s="63"/>
      <c r="F2830" s="63"/>
      <c r="G2830" s="63"/>
      <c r="H2830" s="63"/>
      <c r="I2830" s="63"/>
      <c r="J2830" s="63"/>
      <c r="K2830" s="63"/>
      <c r="L2830" s="63"/>
      <c r="M2830" s="63"/>
      <c r="N2830" s="63"/>
      <c r="O2830" s="63"/>
      <c r="P2830" s="63"/>
      <c r="Q2830" s="63"/>
      <c r="R2830" s="63"/>
      <c r="S2830" s="63"/>
      <c r="T2830" s="63"/>
      <c r="U2830" s="63"/>
      <c r="V2830" s="63"/>
      <c r="W2830" s="63"/>
      <c r="X2830" s="63"/>
      <c r="Y2830" s="63"/>
      <c r="Z2830" s="63"/>
      <c r="AA2830" s="63"/>
      <c r="AB2830" s="63"/>
      <c r="AC2830" s="63"/>
      <c r="AD2830" s="63"/>
      <c r="AE2830" s="63"/>
      <c r="AF2830" s="63"/>
      <c r="AG2830" s="63"/>
      <c r="AH2830" s="63"/>
      <c r="AI2830" s="63"/>
      <c r="AJ2830" s="63"/>
      <c r="AK2830" s="63"/>
      <c r="AL2830" s="63"/>
      <c r="AM2830" s="63"/>
      <c r="AN2830" s="63"/>
      <c r="AO2830" s="63"/>
      <c r="AP2830" s="63"/>
      <c r="AQ2830" s="63"/>
      <c r="AR2830" s="63"/>
      <c r="AS2830" s="63"/>
      <c r="AT2830" s="63"/>
      <c r="AU2830" s="63"/>
      <c r="AV2830" s="63"/>
      <c r="AW2830" s="63"/>
      <c r="AX2830" s="63"/>
      <c r="AY2830" s="63"/>
      <c r="AZ2830" s="63"/>
      <c r="BA2830" s="63"/>
      <c r="BB2830" s="63"/>
      <c r="BC2830" s="63"/>
      <c r="BD2830" s="63"/>
      <c r="BE2830" s="63"/>
      <c r="BF2830" s="63"/>
      <c r="BG2830" s="63"/>
      <c r="BH2830" s="63"/>
      <c r="BI2830" s="63"/>
      <c r="BJ2830" s="63"/>
      <c r="BK2830" s="63"/>
      <c r="BL2830" s="63"/>
      <c r="BM2830" s="63"/>
      <c r="BN2830" s="63"/>
      <c r="BO2830" s="63"/>
      <c r="BP2830" s="63"/>
      <c r="BQ2830" s="63"/>
      <c r="BR2830" s="63"/>
      <c r="BS2830" s="63"/>
      <c r="BT2830" s="63"/>
      <c r="BU2830" s="63"/>
      <c r="BV2830" s="63"/>
      <c r="BW2830" s="63"/>
      <c r="BX2830" s="63"/>
      <c r="BY2830" s="63"/>
      <c r="BZ2830" s="63"/>
      <c r="CA2830" s="63"/>
      <c r="CB2830" s="63"/>
      <c r="CC2830" s="63"/>
      <c r="CD2830" s="63"/>
      <c r="CE2830" s="63"/>
      <c r="CF2830" s="63"/>
      <c r="CG2830" s="63"/>
      <c r="CH2830" s="63"/>
      <c r="CI2830" s="63"/>
      <c r="CJ2830" s="63"/>
      <c r="CK2830" s="63"/>
      <c r="CL2830" s="63"/>
      <c r="CM2830" s="63"/>
      <c r="CN2830" s="63"/>
      <c r="CO2830" s="63"/>
      <c r="CP2830" s="63"/>
      <c r="CR2830" s="227"/>
      <c r="CS2830" s="74"/>
    </row>
    <row r="2831" spans="1:97" s="72" customFormat="1" ht="75.75" customHeight="1">
      <c r="A2831" s="63"/>
      <c r="B2831" s="63"/>
      <c r="C2831" s="63"/>
      <c r="D2831" s="63"/>
      <c r="E2831" s="63"/>
      <c r="F2831" s="63"/>
      <c r="G2831" s="63"/>
      <c r="H2831" s="63"/>
      <c r="I2831" s="63"/>
      <c r="J2831" s="63"/>
      <c r="K2831" s="63"/>
      <c r="L2831" s="63"/>
      <c r="M2831" s="63"/>
      <c r="N2831" s="63"/>
      <c r="O2831" s="63"/>
      <c r="P2831" s="63"/>
      <c r="Q2831" s="63"/>
      <c r="R2831" s="63"/>
      <c r="S2831" s="63"/>
      <c r="T2831" s="63"/>
      <c r="U2831" s="63"/>
      <c r="V2831" s="63"/>
      <c r="W2831" s="63"/>
      <c r="X2831" s="63"/>
      <c r="Y2831" s="63"/>
      <c r="Z2831" s="63"/>
      <c r="AA2831" s="63"/>
      <c r="AB2831" s="63"/>
      <c r="AC2831" s="63"/>
      <c r="AD2831" s="63"/>
      <c r="AE2831" s="63"/>
      <c r="AF2831" s="63"/>
      <c r="AG2831" s="63"/>
      <c r="AH2831" s="63"/>
      <c r="AI2831" s="63"/>
      <c r="AJ2831" s="63"/>
      <c r="AK2831" s="63"/>
      <c r="AL2831" s="63"/>
      <c r="AM2831" s="63"/>
      <c r="AN2831" s="63"/>
      <c r="AO2831" s="63"/>
      <c r="AP2831" s="63"/>
      <c r="AQ2831" s="63"/>
      <c r="AR2831" s="63"/>
      <c r="AS2831" s="63"/>
      <c r="AT2831" s="63"/>
      <c r="AU2831" s="63"/>
      <c r="AV2831" s="63"/>
      <c r="AW2831" s="63"/>
      <c r="AX2831" s="63"/>
      <c r="AY2831" s="63"/>
      <c r="AZ2831" s="63"/>
      <c r="BA2831" s="63"/>
      <c r="BB2831" s="63"/>
      <c r="BC2831" s="63"/>
      <c r="BD2831" s="63"/>
      <c r="BE2831" s="63"/>
      <c r="BF2831" s="63"/>
      <c r="BG2831" s="63"/>
      <c r="BH2831" s="63"/>
      <c r="BI2831" s="63"/>
      <c r="BJ2831" s="63"/>
      <c r="BK2831" s="63"/>
      <c r="BL2831" s="63"/>
      <c r="BM2831" s="63"/>
      <c r="BN2831" s="63"/>
      <c r="BO2831" s="63"/>
      <c r="BP2831" s="63"/>
      <c r="BQ2831" s="63"/>
      <c r="BR2831" s="63"/>
      <c r="BS2831" s="63"/>
      <c r="BT2831" s="63"/>
      <c r="BU2831" s="63"/>
      <c r="BV2831" s="63"/>
      <c r="BW2831" s="63"/>
      <c r="BX2831" s="63"/>
      <c r="BY2831" s="63"/>
      <c r="BZ2831" s="63"/>
      <c r="CA2831" s="63"/>
      <c r="CB2831" s="63"/>
      <c r="CC2831" s="63"/>
      <c r="CD2831" s="63"/>
      <c r="CE2831" s="63"/>
      <c r="CF2831" s="63"/>
      <c r="CG2831" s="63"/>
      <c r="CH2831" s="63"/>
      <c r="CI2831" s="63"/>
      <c r="CJ2831" s="63"/>
      <c r="CK2831" s="63"/>
      <c r="CL2831" s="63"/>
      <c r="CM2831" s="63"/>
      <c r="CN2831" s="63"/>
      <c r="CO2831" s="63"/>
      <c r="CP2831" s="63"/>
      <c r="CR2831" s="227"/>
      <c r="CS2831" s="74"/>
    </row>
    <row r="2832" spans="1:97" s="72" customFormat="1" ht="75.75" customHeight="1">
      <c r="A2832" s="63"/>
      <c r="B2832" s="63"/>
      <c r="C2832" s="63"/>
      <c r="D2832" s="63"/>
      <c r="E2832" s="63"/>
      <c r="F2832" s="63"/>
      <c r="G2832" s="63"/>
      <c r="H2832" s="63"/>
      <c r="I2832" s="63"/>
      <c r="J2832" s="63"/>
      <c r="K2832" s="63"/>
      <c r="L2832" s="63"/>
      <c r="M2832" s="63"/>
      <c r="N2832" s="63"/>
      <c r="O2832" s="63"/>
      <c r="P2832" s="63"/>
      <c r="Q2832" s="63"/>
      <c r="R2832" s="63"/>
      <c r="S2832" s="63"/>
      <c r="T2832" s="63"/>
      <c r="U2832" s="63"/>
      <c r="V2832" s="63"/>
      <c r="W2832" s="63"/>
      <c r="X2832" s="63"/>
      <c r="Y2832" s="63"/>
      <c r="Z2832" s="63"/>
      <c r="AA2832" s="63"/>
      <c r="AB2832" s="63"/>
      <c r="AC2832" s="63"/>
      <c r="AD2832" s="63"/>
      <c r="AE2832" s="63"/>
      <c r="AF2832" s="63"/>
      <c r="AG2832" s="63"/>
      <c r="AH2832" s="63"/>
      <c r="AI2832" s="63"/>
      <c r="AJ2832" s="63"/>
      <c r="AK2832" s="63"/>
      <c r="AL2832" s="63"/>
      <c r="AM2832" s="63"/>
      <c r="AN2832" s="63"/>
      <c r="AO2832" s="63"/>
      <c r="AP2832" s="63"/>
      <c r="AQ2832" s="63"/>
      <c r="AR2832" s="63"/>
      <c r="AS2832" s="63"/>
      <c r="AT2832" s="63"/>
      <c r="AU2832" s="63"/>
      <c r="AV2832" s="63"/>
      <c r="AW2832" s="63"/>
      <c r="AX2832" s="63"/>
      <c r="AY2832" s="63"/>
      <c r="AZ2832" s="63"/>
      <c r="BA2832" s="63"/>
      <c r="BB2832" s="63"/>
      <c r="BC2832" s="63"/>
      <c r="BD2832" s="63"/>
      <c r="BE2832" s="63"/>
      <c r="BF2832" s="63"/>
      <c r="BG2832" s="63"/>
      <c r="BH2832" s="63"/>
      <c r="BI2832" s="63"/>
      <c r="BJ2832" s="63"/>
      <c r="BK2832" s="63"/>
      <c r="BL2832" s="63"/>
      <c r="BM2832" s="63"/>
      <c r="BN2832" s="63"/>
      <c r="BO2832" s="63"/>
      <c r="BP2832" s="63"/>
      <c r="BQ2832" s="63"/>
      <c r="BR2832" s="63"/>
      <c r="BS2832" s="63"/>
      <c r="BT2832" s="63"/>
      <c r="BU2832" s="63"/>
      <c r="BV2832" s="63"/>
      <c r="BW2832" s="63"/>
      <c r="BX2832" s="63"/>
      <c r="BY2832" s="63"/>
      <c r="BZ2832" s="63"/>
      <c r="CA2832" s="63"/>
      <c r="CB2832" s="63"/>
      <c r="CC2832" s="63"/>
      <c r="CD2832" s="63"/>
      <c r="CE2832" s="63"/>
      <c r="CF2832" s="63"/>
      <c r="CG2832" s="63"/>
      <c r="CH2832" s="63"/>
      <c r="CI2832" s="63"/>
      <c r="CJ2832" s="63"/>
      <c r="CK2832" s="63"/>
      <c r="CL2832" s="63"/>
      <c r="CM2832" s="63"/>
      <c r="CN2832" s="63"/>
      <c r="CO2832" s="63"/>
      <c r="CP2832" s="63"/>
      <c r="CR2832" s="227"/>
      <c r="CS2832" s="74"/>
    </row>
    <row r="2833" spans="1:97" s="72" customFormat="1" ht="75.75" customHeight="1">
      <c r="A2833" s="63"/>
      <c r="B2833" s="63"/>
      <c r="C2833" s="63"/>
      <c r="D2833" s="63"/>
      <c r="E2833" s="63"/>
      <c r="F2833" s="63"/>
      <c r="G2833" s="63"/>
      <c r="H2833" s="63"/>
      <c r="I2833" s="63"/>
      <c r="J2833" s="63"/>
      <c r="K2833" s="63"/>
      <c r="L2833" s="63"/>
      <c r="M2833" s="63"/>
      <c r="N2833" s="63"/>
      <c r="O2833" s="63"/>
      <c r="P2833" s="63"/>
      <c r="Q2833" s="63"/>
      <c r="R2833" s="63"/>
      <c r="S2833" s="63"/>
      <c r="T2833" s="63"/>
      <c r="U2833" s="63"/>
      <c r="V2833" s="63"/>
      <c r="W2833" s="63"/>
      <c r="X2833" s="63"/>
      <c r="Y2833" s="63"/>
      <c r="Z2833" s="63"/>
      <c r="AA2833" s="63"/>
      <c r="AB2833" s="63"/>
      <c r="AC2833" s="63"/>
      <c r="AD2833" s="63"/>
      <c r="AE2833" s="63"/>
      <c r="AF2833" s="63"/>
      <c r="AG2833" s="63"/>
      <c r="AH2833" s="63"/>
      <c r="AI2833" s="63"/>
      <c r="AJ2833" s="63"/>
      <c r="AK2833" s="63"/>
      <c r="AL2833" s="63"/>
      <c r="AM2833" s="63"/>
      <c r="AN2833" s="63"/>
      <c r="AO2833" s="63"/>
      <c r="AP2833" s="63"/>
      <c r="AQ2833" s="63"/>
      <c r="AR2833" s="63"/>
      <c r="AS2833" s="63"/>
      <c r="AT2833" s="63"/>
      <c r="AU2833" s="63"/>
      <c r="AV2833" s="63"/>
      <c r="AW2833" s="63"/>
      <c r="AX2833" s="63"/>
      <c r="AY2833" s="63"/>
      <c r="AZ2833" s="63"/>
      <c r="BA2833" s="63"/>
      <c r="BB2833" s="63"/>
      <c r="BC2833" s="63"/>
      <c r="BD2833" s="63"/>
      <c r="BE2833" s="63"/>
      <c r="BF2833" s="63"/>
      <c r="BG2833" s="63"/>
      <c r="BH2833" s="63"/>
      <c r="BI2833" s="63"/>
      <c r="BJ2833" s="63"/>
      <c r="BK2833" s="63"/>
      <c r="BL2833" s="63"/>
      <c r="BM2833" s="63"/>
      <c r="BN2833" s="63"/>
      <c r="BO2833" s="63"/>
      <c r="BP2833" s="63"/>
      <c r="BQ2833" s="63"/>
      <c r="BR2833" s="63"/>
      <c r="BS2833" s="63"/>
      <c r="BT2833" s="63"/>
      <c r="BU2833" s="63"/>
      <c r="BV2833" s="63"/>
      <c r="BW2833" s="63"/>
      <c r="BX2833" s="63"/>
      <c r="BY2833" s="63"/>
      <c r="BZ2833" s="63"/>
      <c r="CA2833" s="63"/>
      <c r="CB2833" s="63"/>
      <c r="CC2833" s="63"/>
      <c r="CD2833" s="63"/>
      <c r="CE2833" s="63"/>
      <c r="CF2833" s="63"/>
      <c r="CG2833" s="63"/>
      <c r="CH2833" s="63"/>
      <c r="CI2833" s="63"/>
      <c r="CJ2833" s="63"/>
      <c r="CK2833" s="63"/>
      <c r="CL2833" s="63"/>
      <c r="CM2833" s="63"/>
      <c r="CN2833" s="63"/>
      <c r="CO2833" s="63"/>
      <c r="CP2833" s="63"/>
      <c r="CR2833" s="227"/>
      <c r="CS2833" s="74"/>
    </row>
    <row r="2834" spans="1:97" s="72" customFormat="1" ht="75.75" customHeight="1">
      <c r="A2834" s="63"/>
      <c r="B2834" s="63"/>
      <c r="C2834" s="63"/>
      <c r="D2834" s="63"/>
      <c r="E2834" s="63"/>
      <c r="F2834" s="63"/>
      <c r="G2834" s="63"/>
      <c r="H2834" s="63"/>
      <c r="I2834" s="63"/>
      <c r="J2834" s="63"/>
      <c r="K2834" s="63"/>
      <c r="L2834" s="63"/>
      <c r="M2834" s="63"/>
      <c r="N2834" s="63"/>
      <c r="O2834" s="63"/>
      <c r="P2834" s="63"/>
      <c r="Q2834" s="63"/>
      <c r="R2834" s="63"/>
      <c r="S2834" s="63"/>
      <c r="T2834" s="63"/>
      <c r="U2834" s="63"/>
      <c r="V2834" s="63"/>
      <c r="W2834" s="63"/>
      <c r="X2834" s="63"/>
      <c r="Y2834" s="63"/>
      <c r="Z2834" s="63"/>
      <c r="AA2834" s="63"/>
      <c r="AB2834" s="63"/>
      <c r="AC2834" s="63"/>
      <c r="AD2834" s="63"/>
      <c r="AE2834" s="63"/>
      <c r="AF2834" s="63"/>
      <c r="AG2834" s="63"/>
      <c r="AH2834" s="63"/>
      <c r="AI2834" s="63"/>
      <c r="AJ2834" s="63"/>
      <c r="AK2834" s="63"/>
      <c r="AL2834" s="63"/>
      <c r="AM2834" s="63"/>
      <c r="AN2834" s="63"/>
      <c r="AO2834" s="63"/>
      <c r="AP2834" s="63"/>
      <c r="AQ2834" s="63"/>
      <c r="AR2834" s="63"/>
      <c r="AS2834" s="63"/>
      <c r="AT2834" s="63"/>
      <c r="AU2834" s="63"/>
      <c r="AV2834" s="63"/>
      <c r="AW2834" s="63"/>
      <c r="AX2834" s="63"/>
      <c r="AY2834" s="63"/>
      <c r="AZ2834" s="63"/>
      <c r="BA2834" s="63"/>
      <c r="BB2834" s="63"/>
      <c r="BC2834" s="63"/>
      <c r="BD2834" s="63"/>
      <c r="BE2834" s="63"/>
      <c r="BF2834" s="63"/>
      <c r="BG2834" s="63"/>
      <c r="BH2834" s="63"/>
      <c r="BI2834" s="63"/>
      <c r="BJ2834" s="63"/>
      <c r="BK2834" s="63"/>
      <c r="BL2834" s="63"/>
      <c r="BM2834" s="63"/>
      <c r="BN2834" s="63"/>
      <c r="BO2834" s="63"/>
      <c r="BP2834" s="63"/>
      <c r="BQ2834" s="63"/>
      <c r="BR2834" s="63"/>
      <c r="BS2834" s="63"/>
      <c r="BT2834" s="63"/>
      <c r="BU2834" s="63"/>
      <c r="BV2834" s="63"/>
      <c r="BW2834" s="63"/>
      <c r="BX2834" s="63"/>
      <c r="BY2834" s="63"/>
      <c r="BZ2834" s="63"/>
      <c r="CA2834" s="63"/>
      <c r="CB2834" s="63"/>
      <c r="CC2834" s="63"/>
      <c r="CD2834" s="63"/>
      <c r="CE2834" s="63"/>
      <c r="CF2834" s="63"/>
      <c r="CG2834" s="63"/>
      <c r="CH2834" s="63"/>
      <c r="CI2834" s="63"/>
      <c r="CJ2834" s="63"/>
      <c r="CK2834" s="63"/>
      <c r="CL2834" s="63"/>
      <c r="CM2834" s="63"/>
      <c r="CN2834" s="63"/>
      <c r="CO2834" s="63"/>
      <c r="CP2834" s="63"/>
      <c r="CR2834" s="227"/>
      <c r="CS2834" s="74"/>
    </row>
    <row r="2835" spans="1:97" s="72" customFormat="1" ht="75.75" customHeight="1">
      <c r="A2835" s="63"/>
      <c r="B2835" s="63"/>
      <c r="C2835" s="63"/>
      <c r="D2835" s="63"/>
      <c r="E2835" s="63"/>
      <c r="F2835" s="63"/>
      <c r="G2835" s="63"/>
      <c r="H2835" s="63"/>
      <c r="I2835" s="63"/>
      <c r="J2835" s="63"/>
      <c r="K2835" s="63"/>
      <c r="L2835" s="63"/>
      <c r="M2835" s="63"/>
      <c r="N2835" s="63"/>
      <c r="O2835" s="63"/>
      <c r="P2835" s="63"/>
      <c r="Q2835" s="63"/>
      <c r="R2835" s="63"/>
      <c r="S2835" s="63"/>
      <c r="T2835" s="63"/>
      <c r="U2835" s="63"/>
      <c r="V2835" s="63"/>
      <c r="W2835" s="63"/>
      <c r="X2835" s="63"/>
      <c r="Y2835" s="63"/>
      <c r="Z2835" s="63"/>
      <c r="AA2835" s="63"/>
      <c r="AB2835" s="63"/>
      <c r="AC2835" s="63"/>
      <c r="AD2835" s="63"/>
      <c r="AE2835" s="63"/>
      <c r="AF2835" s="63"/>
      <c r="AG2835" s="63"/>
      <c r="AH2835" s="63"/>
      <c r="AI2835" s="63"/>
      <c r="AJ2835" s="63"/>
      <c r="AK2835" s="63"/>
      <c r="AL2835" s="63"/>
      <c r="AM2835" s="63"/>
      <c r="AN2835" s="63"/>
      <c r="AO2835" s="63"/>
      <c r="AP2835" s="63"/>
      <c r="AQ2835" s="63"/>
      <c r="AR2835" s="63"/>
      <c r="AS2835" s="63"/>
      <c r="AT2835" s="63"/>
      <c r="AU2835" s="63"/>
      <c r="AV2835" s="63"/>
      <c r="AW2835" s="63"/>
      <c r="AX2835" s="63"/>
      <c r="AY2835" s="63"/>
      <c r="AZ2835" s="63"/>
      <c r="BA2835" s="63"/>
      <c r="BB2835" s="63"/>
      <c r="BC2835" s="63"/>
      <c r="BD2835" s="63"/>
      <c r="BE2835" s="63"/>
      <c r="BF2835" s="63"/>
      <c r="BG2835" s="63"/>
      <c r="BH2835" s="63"/>
      <c r="BI2835" s="63"/>
      <c r="BJ2835" s="63"/>
      <c r="BK2835" s="63"/>
      <c r="BL2835" s="63"/>
      <c r="BM2835" s="63"/>
      <c r="BN2835" s="63"/>
      <c r="BO2835" s="63"/>
      <c r="BP2835" s="63"/>
      <c r="BQ2835" s="63"/>
      <c r="BR2835" s="63"/>
      <c r="BS2835" s="63"/>
      <c r="BT2835" s="63"/>
      <c r="BU2835" s="63"/>
      <c r="BV2835" s="63"/>
      <c r="BW2835" s="63"/>
      <c r="BX2835" s="63"/>
      <c r="BY2835" s="63"/>
      <c r="BZ2835" s="63"/>
      <c r="CA2835" s="63"/>
      <c r="CB2835" s="63"/>
      <c r="CC2835" s="63"/>
      <c r="CD2835" s="63"/>
      <c r="CE2835" s="63"/>
      <c r="CF2835" s="63"/>
      <c r="CG2835" s="63"/>
      <c r="CH2835" s="63"/>
      <c r="CI2835" s="63"/>
      <c r="CJ2835" s="63"/>
      <c r="CK2835" s="63"/>
      <c r="CL2835" s="63"/>
      <c r="CM2835" s="63"/>
      <c r="CN2835" s="63"/>
      <c r="CO2835" s="63"/>
      <c r="CP2835" s="63"/>
      <c r="CR2835" s="227"/>
      <c r="CS2835" s="74"/>
    </row>
    <row r="2836" spans="1:97" s="72" customFormat="1" ht="75.75" customHeight="1">
      <c r="A2836" s="63"/>
      <c r="B2836" s="63"/>
      <c r="C2836" s="63"/>
      <c r="D2836" s="63"/>
      <c r="E2836" s="63"/>
      <c r="F2836" s="63"/>
      <c r="G2836" s="63"/>
      <c r="H2836" s="63"/>
      <c r="I2836" s="63"/>
      <c r="J2836" s="63"/>
      <c r="K2836" s="63"/>
      <c r="L2836" s="63"/>
      <c r="M2836" s="63"/>
      <c r="N2836" s="63"/>
      <c r="O2836" s="63"/>
      <c r="P2836" s="63"/>
      <c r="Q2836" s="63"/>
      <c r="R2836" s="63"/>
      <c r="S2836" s="63"/>
      <c r="T2836" s="63"/>
      <c r="U2836" s="63"/>
      <c r="V2836" s="63"/>
      <c r="W2836" s="63"/>
      <c r="X2836" s="63"/>
      <c r="Y2836" s="63"/>
      <c r="Z2836" s="63"/>
      <c r="AA2836" s="63"/>
      <c r="AB2836" s="63"/>
      <c r="AC2836" s="63"/>
      <c r="AD2836" s="63"/>
      <c r="AE2836" s="63"/>
      <c r="AF2836" s="63"/>
      <c r="AG2836" s="63"/>
      <c r="AH2836" s="63"/>
      <c r="AI2836" s="63"/>
      <c r="AJ2836" s="63"/>
      <c r="AK2836" s="63"/>
      <c r="AL2836" s="63"/>
      <c r="AM2836" s="63"/>
      <c r="AN2836" s="63"/>
      <c r="AO2836" s="63"/>
      <c r="AP2836" s="63"/>
      <c r="AQ2836" s="63"/>
      <c r="AR2836" s="63"/>
      <c r="AS2836" s="63"/>
      <c r="AT2836" s="63"/>
      <c r="AU2836" s="63"/>
      <c r="AV2836" s="63"/>
      <c r="AW2836" s="63"/>
      <c r="AX2836" s="63"/>
      <c r="AY2836" s="63"/>
      <c r="AZ2836" s="63"/>
      <c r="BA2836" s="63"/>
      <c r="BB2836" s="63"/>
      <c r="BC2836" s="63"/>
      <c r="BD2836" s="63"/>
      <c r="BE2836" s="63"/>
      <c r="BF2836" s="63"/>
      <c r="BG2836" s="63"/>
      <c r="BH2836" s="63"/>
      <c r="BI2836" s="63"/>
      <c r="BJ2836" s="63"/>
      <c r="BK2836" s="63"/>
      <c r="BL2836" s="63"/>
      <c r="BM2836" s="63"/>
      <c r="BN2836" s="63"/>
      <c r="BO2836" s="63"/>
      <c r="BP2836" s="63"/>
      <c r="BQ2836" s="63"/>
      <c r="BR2836" s="63"/>
      <c r="BS2836" s="63"/>
      <c r="BT2836" s="63"/>
      <c r="BU2836" s="63"/>
      <c r="BV2836" s="63"/>
      <c r="BW2836" s="63"/>
      <c r="BX2836" s="63"/>
      <c r="BY2836" s="63"/>
      <c r="BZ2836" s="63"/>
      <c r="CA2836" s="63"/>
      <c r="CB2836" s="63"/>
      <c r="CC2836" s="63"/>
      <c r="CD2836" s="63"/>
      <c r="CE2836" s="63"/>
      <c r="CF2836" s="63"/>
      <c r="CG2836" s="63"/>
      <c r="CH2836" s="63"/>
      <c r="CI2836" s="63"/>
      <c r="CJ2836" s="63"/>
      <c r="CK2836" s="63"/>
      <c r="CL2836" s="63"/>
      <c r="CM2836" s="63"/>
      <c r="CN2836" s="63"/>
      <c r="CO2836" s="63"/>
      <c r="CP2836" s="63"/>
      <c r="CR2836" s="227"/>
      <c r="CS2836" s="74"/>
    </row>
    <row r="2837" spans="1:97" s="72" customFormat="1" ht="75.75" customHeight="1">
      <c r="A2837" s="63"/>
      <c r="B2837" s="63"/>
      <c r="C2837" s="63"/>
      <c r="D2837" s="63"/>
      <c r="E2837" s="63"/>
      <c r="F2837" s="63"/>
      <c r="G2837" s="63"/>
      <c r="H2837" s="63"/>
      <c r="I2837" s="63"/>
      <c r="J2837" s="63"/>
      <c r="K2837" s="63"/>
      <c r="L2837" s="63"/>
      <c r="M2837" s="63"/>
      <c r="N2837" s="63"/>
      <c r="O2837" s="63"/>
      <c r="P2837" s="63"/>
      <c r="Q2837" s="63"/>
      <c r="R2837" s="63"/>
      <c r="S2837" s="63"/>
      <c r="T2837" s="63"/>
      <c r="U2837" s="63"/>
      <c r="V2837" s="63"/>
      <c r="W2837" s="63"/>
      <c r="X2837" s="63"/>
      <c r="Y2837" s="63"/>
      <c r="Z2837" s="63"/>
      <c r="AA2837" s="63"/>
      <c r="AB2837" s="63"/>
      <c r="AC2837" s="63"/>
      <c r="AD2837" s="63"/>
      <c r="AE2837" s="63"/>
      <c r="AF2837" s="63"/>
      <c r="AG2837" s="63"/>
      <c r="AH2837" s="63"/>
      <c r="AI2837" s="63"/>
      <c r="AJ2837" s="63"/>
      <c r="AK2837" s="63"/>
      <c r="AL2837" s="63"/>
      <c r="AM2837" s="63"/>
      <c r="AN2837" s="63"/>
      <c r="AO2837" s="63"/>
      <c r="AP2837" s="63"/>
      <c r="AQ2837" s="63"/>
      <c r="AR2837" s="63"/>
      <c r="AS2837" s="63"/>
      <c r="AT2837" s="63"/>
      <c r="AU2837" s="63"/>
      <c r="AV2837" s="63"/>
      <c r="AW2837" s="63"/>
      <c r="AX2837" s="63"/>
      <c r="AY2837" s="63"/>
      <c r="AZ2837" s="63"/>
      <c r="BA2837" s="63"/>
      <c r="BB2837" s="63"/>
      <c r="BC2837" s="63"/>
      <c r="BD2837" s="63"/>
      <c r="BE2837" s="63"/>
      <c r="BF2837" s="63"/>
      <c r="BG2837" s="63"/>
      <c r="BH2837" s="63"/>
      <c r="BI2837" s="63"/>
      <c r="BJ2837" s="63"/>
      <c r="BK2837" s="63"/>
      <c r="BL2837" s="63"/>
      <c r="BM2837" s="63"/>
      <c r="BN2837" s="63"/>
      <c r="BO2837" s="63"/>
      <c r="BP2837" s="63"/>
      <c r="BQ2837" s="63"/>
      <c r="BR2837" s="63"/>
      <c r="BS2837" s="63"/>
      <c r="BT2837" s="63"/>
      <c r="BU2837" s="63"/>
      <c r="BV2837" s="63"/>
      <c r="BW2837" s="63"/>
      <c r="BX2837" s="63"/>
      <c r="BY2837" s="63"/>
      <c r="BZ2837" s="63"/>
      <c r="CA2837" s="63"/>
      <c r="CB2837" s="63"/>
      <c r="CC2837" s="63"/>
      <c r="CD2837" s="63"/>
      <c r="CE2837" s="63"/>
      <c r="CF2837" s="63"/>
      <c r="CG2837" s="63"/>
      <c r="CH2837" s="63"/>
      <c r="CI2837" s="63"/>
      <c r="CJ2837" s="63"/>
      <c r="CK2837" s="63"/>
      <c r="CL2837" s="63"/>
      <c r="CM2837" s="63"/>
      <c r="CN2837" s="63"/>
      <c r="CO2837" s="63"/>
      <c r="CP2837" s="63"/>
      <c r="CR2837" s="227"/>
      <c r="CS2837" s="74"/>
    </row>
    <row r="2838" spans="1:97" s="72" customFormat="1" ht="75.75" customHeight="1">
      <c r="A2838" s="63"/>
      <c r="B2838" s="63"/>
      <c r="C2838" s="63"/>
      <c r="D2838" s="63"/>
      <c r="E2838" s="63"/>
      <c r="F2838" s="63"/>
      <c r="G2838" s="63"/>
      <c r="H2838" s="63"/>
      <c r="I2838" s="63"/>
      <c r="J2838" s="63"/>
      <c r="K2838" s="63"/>
      <c r="L2838" s="63"/>
      <c r="M2838" s="63"/>
      <c r="N2838" s="63"/>
      <c r="O2838" s="63"/>
      <c r="P2838" s="63"/>
      <c r="Q2838" s="63"/>
      <c r="R2838" s="63"/>
      <c r="S2838" s="63"/>
      <c r="T2838" s="63"/>
      <c r="U2838" s="63"/>
      <c r="V2838" s="63"/>
      <c r="W2838" s="63"/>
      <c r="X2838" s="63"/>
      <c r="Y2838" s="63"/>
      <c r="Z2838" s="63"/>
      <c r="AA2838" s="63"/>
      <c r="AB2838" s="63"/>
      <c r="AC2838" s="63"/>
      <c r="AD2838" s="63"/>
      <c r="AE2838" s="63"/>
      <c r="AF2838" s="63"/>
      <c r="AG2838" s="63"/>
      <c r="AH2838" s="63"/>
      <c r="AI2838" s="63"/>
      <c r="AJ2838" s="63"/>
      <c r="AK2838" s="63"/>
      <c r="AL2838" s="63"/>
      <c r="AM2838" s="63"/>
      <c r="AN2838" s="63"/>
      <c r="AO2838" s="63"/>
      <c r="AP2838" s="63"/>
      <c r="AQ2838" s="63"/>
      <c r="AR2838" s="63"/>
      <c r="AS2838" s="63"/>
      <c r="AT2838" s="63"/>
      <c r="AU2838" s="63"/>
      <c r="AV2838" s="63"/>
      <c r="AW2838" s="63"/>
      <c r="AX2838" s="63"/>
      <c r="AY2838" s="63"/>
      <c r="AZ2838" s="63"/>
      <c r="BA2838" s="63"/>
      <c r="BB2838" s="63"/>
      <c r="BC2838" s="63"/>
      <c r="BD2838" s="63"/>
      <c r="BE2838" s="63"/>
      <c r="BF2838" s="63"/>
      <c r="BG2838" s="63"/>
      <c r="BH2838" s="63"/>
      <c r="BI2838" s="63"/>
      <c r="BJ2838" s="63"/>
      <c r="BK2838" s="63"/>
      <c r="BL2838" s="63"/>
      <c r="BM2838" s="63"/>
      <c r="BN2838" s="63"/>
      <c r="BO2838" s="63"/>
      <c r="BP2838" s="63"/>
      <c r="BQ2838" s="63"/>
      <c r="BR2838" s="63"/>
      <c r="BS2838" s="63"/>
      <c r="BT2838" s="63"/>
      <c r="BU2838" s="63"/>
      <c r="BV2838" s="63"/>
      <c r="BW2838" s="63"/>
      <c r="BX2838" s="63"/>
      <c r="BY2838" s="63"/>
      <c r="BZ2838" s="63"/>
      <c r="CA2838" s="63"/>
      <c r="CB2838" s="63"/>
      <c r="CC2838" s="63"/>
      <c r="CD2838" s="63"/>
      <c r="CE2838" s="63"/>
      <c r="CF2838" s="63"/>
      <c r="CG2838" s="63"/>
      <c r="CH2838" s="63"/>
      <c r="CI2838" s="63"/>
      <c r="CJ2838" s="63"/>
      <c r="CK2838" s="63"/>
      <c r="CL2838" s="63"/>
      <c r="CM2838" s="63"/>
      <c r="CN2838" s="63"/>
      <c r="CO2838" s="63"/>
      <c r="CP2838" s="63"/>
      <c r="CR2838" s="227"/>
      <c r="CS2838" s="74"/>
    </row>
    <row r="2839" spans="1:97" s="72" customFormat="1" ht="75.75" customHeight="1">
      <c r="A2839" s="63"/>
      <c r="B2839" s="63"/>
      <c r="C2839" s="63"/>
      <c r="D2839" s="63"/>
      <c r="E2839" s="63"/>
      <c r="F2839" s="63"/>
      <c r="G2839" s="63"/>
      <c r="H2839" s="63"/>
      <c r="I2839" s="63"/>
      <c r="J2839" s="63"/>
      <c r="K2839" s="63"/>
      <c r="L2839" s="63"/>
      <c r="M2839" s="63"/>
      <c r="N2839" s="63"/>
      <c r="O2839" s="63"/>
      <c r="P2839" s="63"/>
      <c r="Q2839" s="63"/>
      <c r="R2839" s="63"/>
      <c r="S2839" s="63"/>
      <c r="T2839" s="63"/>
      <c r="U2839" s="63"/>
      <c r="V2839" s="63"/>
      <c r="W2839" s="63"/>
      <c r="X2839" s="63"/>
      <c r="Y2839" s="63"/>
      <c r="Z2839" s="63"/>
      <c r="AA2839" s="63"/>
      <c r="AB2839" s="63"/>
      <c r="AC2839" s="63"/>
      <c r="AD2839" s="63"/>
      <c r="AE2839" s="63"/>
      <c r="AF2839" s="63"/>
      <c r="AG2839" s="63"/>
      <c r="AH2839" s="63"/>
      <c r="AI2839" s="63"/>
      <c r="AJ2839" s="63"/>
      <c r="AK2839" s="63"/>
      <c r="AL2839" s="63"/>
      <c r="AM2839" s="63"/>
      <c r="AN2839" s="63"/>
      <c r="AO2839" s="63"/>
      <c r="AP2839" s="63"/>
      <c r="AQ2839" s="63"/>
      <c r="AR2839" s="63"/>
      <c r="AS2839" s="63"/>
      <c r="AT2839" s="63"/>
      <c r="AU2839" s="63"/>
      <c r="AV2839" s="63"/>
      <c r="AW2839" s="63"/>
      <c r="AX2839" s="63"/>
      <c r="AY2839" s="63"/>
      <c r="AZ2839" s="63"/>
      <c r="BA2839" s="63"/>
      <c r="BB2839" s="63"/>
      <c r="BC2839" s="63"/>
      <c r="BD2839" s="63"/>
      <c r="BE2839" s="63"/>
      <c r="BF2839" s="63"/>
      <c r="BG2839" s="63"/>
      <c r="BH2839" s="63"/>
      <c r="BI2839" s="63"/>
      <c r="BJ2839" s="63"/>
      <c r="BK2839" s="63"/>
      <c r="BL2839" s="63"/>
      <c r="BM2839" s="63"/>
      <c r="BN2839" s="63"/>
      <c r="BO2839" s="63"/>
      <c r="BP2839" s="63"/>
      <c r="BQ2839" s="63"/>
      <c r="BR2839" s="63"/>
      <c r="BS2839" s="63"/>
      <c r="BT2839" s="63"/>
      <c r="BU2839" s="63"/>
      <c r="BV2839" s="63"/>
      <c r="BW2839" s="63"/>
      <c r="BX2839" s="63"/>
      <c r="BY2839" s="63"/>
      <c r="BZ2839" s="63"/>
      <c r="CA2839" s="63"/>
      <c r="CB2839" s="63"/>
      <c r="CC2839" s="63"/>
      <c r="CD2839" s="63"/>
      <c r="CE2839" s="63"/>
      <c r="CF2839" s="63"/>
      <c r="CG2839" s="63"/>
      <c r="CH2839" s="63"/>
      <c r="CI2839" s="63"/>
      <c r="CJ2839" s="63"/>
      <c r="CK2839" s="63"/>
      <c r="CL2839" s="63"/>
      <c r="CM2839" s="63"/>
      <c r="CN2839" s="63"/>
      <c r="CO2839" s="63"/>
      <c r="CP2839" s="63"/>
      <c r="CR2839" s="227"/>
      <c r="CS2839" s="74"/>
    </row>
    <row r="2840" spans="1:97" s="72" customFormat="1" ht="75.75" customHeight="1">
      <c r="A2840" s="63"/>
      <c r="B2840" s="63"/>
      <c r="C2840" s="63"/>
      <c r="D2840" s="63"/>
      <c r="E2840" s="63"/>
      <c r="F2840" s="63"/>
      <c r="G2840" s="63"/>
      <c r="H2840" s="63"/>
      <c r="I2840" s="63"/>
      <c r="J2840" s="63"/>
      <c r="K2840" s="63"/>
      <c r="L2840" s="63"/>
      <c r="M2840" s="63"/>
      <c r="N2840" s="63"/>
      <c r="O2840" s="63"/>
      <c r="P2840" s="63"/>
      <c r="Q2840" s="63"/>
      <c r="R2840" s="63"/>
      <c r="S2840" s="63"/>
      <c r="T2840" s="63"/>
      <c r="U2840" s="63"/>
      <c r="V2840" s="63"/>
      <c r="W2840" s="63"/>
      <c r="X2840" s="63"/>
      <c r="Y2840" s="63"/>
      <c r="Z2840" s="63"/>
      <c r="AA2840" s="63"/>
      <c r="AB2840" s="63"/>
      <c r="AC2840" s="63"/>
      <c r="AD2840" s="63"/>
      <c r="AE2840" s="63"/>
      <c r="AF2840" s="63"/>
      <c r="AG2840" s="63"/>
      <c r="AH2840" s="63"/>
      <c r="AI2840" s="63"/>
      <c r="AJ2840" s="63"/>
      <c r="AK2840" s="63"/>
      <c r="AL2840" s="63"/>
      <c r="AM2840" s="63"/>
      <c r="AN2840" s="63"/>
      <c r="AO2840" s="63"/>
      <c r="AP2840" s="63"/>
      <c r="AQ2840" s="63"/>
      <c r="AR2840" s="63"/>
      <c r="AS2840" s="63"/>
      <c r="AT2840" s="63"/>
      <c r="AU2840" s="63"/>
      <c r="AV2840" s="63"/>
      <c r="AW2840" s="63"/>
      <c r="AX2840" s="63"/>
      <c r="AY2840" s="63"/>
      <c r="AZ2840" s="63"/>
      <c r="BA2840" s="63"/>
      <c r="BB2840" s="63"/>
      <c r="BC2840" s="63"/>
      <c r="BD2840" s="63"/>
      <c r="BE2840" s="63"/>
      <c r="BF2840" s="63"/>
      <c r="BG2840" s="63"/>
      <c r="BH2840" s="63"/>
      <c r="BI2840" s="63"/>
      <c r="BJ2840" s="63"/>
      <c r="BK2840" s="63"/>
      <c r="BL2840" s="63"/>
      <c r="BM2840" s="63"/>
      <c r="BN2840" s="63"/>
      <c r="BO2840" s="63"/>
      <c r="BP2840" s="63"/>
      <c r="BQ2840" s="63"/>
      <c r="BR2840" s="63"/>
      <c r="BS2840" s="63"/>
      <c r="BT2840" s="63"/>
      <c r="BU2840" s="63"/>
      <c r="BV2840" s="63"/>
      <c r="BW2840" s="63"/>
      <c r="BX2840" s="63"/>
      <c r="BY2840" s="63"/>
      <c r="BZ2840" s="63"/>
      <c r="CA2840" s="63"/>
      <c r="CB2840" s="63"/>
      <c r="CC2840" s="63"/>
      <c r="CD2840" s="63"/>
      <c r="CE2840" s="63"/>
      <c r="CF2840" s="63"/>
      <c r="CG2840" s="63"/>
      <c r="CH2840" s="63"/>
      <c r="CI2840" s="63"/>
      <c r="CJ2840" s="63"/>
      <c r="CK2840" s="63"/>
      <c r="CL2840" s="63"/>
      <c r="CM2840" s="63"/>
      <c r="CN2840" s="63"/>
      <c r="CO2840" s="63"/>
      <c r="CP2840" s="63"/>
      <c r="CR2840" s="227"/>
      <c r="CS2840" s="74"/>
    </row>
    <row r="2841" spans="1:97" s="72" customFormat="1" ht="75.75" customHeight="1">
      <c r="A2841" s="63"/>
      <c r="B2841" s="63"/>
      <c r="C2841" s="63"/>
      <c r="D2841" s="63"/>
      <c r="E2841" s="63"/>
      <c r="F2841" s="63"/>
      <c r="G2841" s="63"/>
      <c r="H2841" s="63"/>
      <c r="I2841" s="63"/>
      <c r="J2841" s="63"/>
      <c r="K2841" s="63"/>
      <c r="L2841" s="63"/>
      <c r="M2841" s="63"/>
      <c r="N2841" s="63"/>
      <c r="O2841" s="63"/>
      <c r="P2841" s="63"/>
      <c r="Q2841" s="63"/>
      <c r="R2841" s="63"/>
      <c r="S2841" s="63"/>
      <c r="T2841" s="63"/>
      <c r="U2841" s="63"/>
      <c r="V2841" s="63"/>
      <c r="W2841" s="63"/>
      <c r="X2841" s="63"/>
      <c r="Y2841" s="63"/>
      <c r="Z2841" s="63"/>
      <c r="AA2841" s="63"/>
      <c r="AB2841" s="63"/>
      <c r="AC2841" s="63"/>
      <c r="AD2841" s="63"/>
      <c r="AE2841" s="63"/>
      <c r="AF2841" s="63"/>
      <c r="AG2841" s="63"/>
      <c r="AH2841" s="63"/>
      <c r="AI2841" s="63"/>
      <c r="AJ2841" s="63"/>
      <c r="AK2841" s="63"/>
      <c r="AL2841" s="63"/>
      <c r="AM2841" s="63"/>
      <c r="AN2841" s="63"/>
      <c r="AO2841" s="63"/>
      <c r="AP2841" s="63"/>
      <c r="AQ2841" s="63"/>
      <c r="AR2841" s="63"/>
      <c r="AS2841" s="63"/>
      <c r="AT2841" s="63"/>
      <c r="AU2841" s="63"/>
      <c r="AV2841" s="63"/>
      <c r="AW2841" s="63"/>
      <c r="AX2841" s="63"/>
      <c r="AY2841" s="63"/>
      <c r="AZ2841" s="63"/>
      <c r="BA2841" s="63"/>
      <c r="BB2841" s="63"/>
      <c r="BC2841" s="63"/>
      <c r="BD2841" s="63"/>
      <c r="BE2841" s="63"/>
      <c r="BF2841" s="63"/>
      <c r="BG2841" s="63"/>
      <c r="BH2841" s="63"/>
      <c r="BI2841" s="63"/>
      <c r="BJ2841" s="63"/>
      <c r="BK2841" s="63"/>
      <c r="BL2841" s="63"/>
      <c r="BM2841" s="63"/>
      <c r="BN2841" s="63"/>
      <c r="BO2841" s="63"/>
      <c r="BP2841" s="63"/>
      <c r="BQ2841" s="63"/>
      <c r="BR2841" s="63"/>
      <c r="BS2841" s="63"/>
      <c r="BT2841" s="63"/>
      <c r="BU2841" s="63"/>
      <c r="BV2841" s="63"/>
      <c r="BW2841" s="63"/>
      <c r="BX2841" s="63"/>
      <c r="BY2841" s="63"/>
      <c r="BZ2841" s="63"/>
      <c r="CA2841" s="63"/>
      <c r="CB2841" s="63"/>
      <c r="CC2841" s="63"/>
      <c r="CD2841" s="63"/>
      <c r="CE2841" s="63"/>
      <c r="CF2841" s="63"/>
      <c r="CG2841" s="63"/>
      <c r="CH2841" s="63"/>
      <c r="CI2841" s="63"/>
      <c r="CJ2841" s="63"/>
      <c r="CK2841" s="63"/>
      <c r="CL2841" s="63"/>
      <c r="CM2841" s="63"/>
      <c r="CN2841" s="63"/>
      <c r="CO2841" s="63"/>
      <c r="CP2841" s="63"/>
      <c r="CR2841" s="227"/>
      <c r="CS2841" s="74"/>
    </row>
    <row r="2842" spans="1:97" s="72" customFormat="1" ht="75.75" customHeight="1">
      <c r="A2842" s="63"/>
      <c r="B2842" s="63"/>
      <c r="C2842" s="63"/>
      <c r="D2842" s="63"/>
      <c r="E2842" s="63"/>
      <c r="F2842" s="63"/>
      <c r="G2842" s="63"/>
      <c r="H2842" s="63"/>
      <c r="I2842" s="63"/>
      <c r="J2842" s="63"/>
      <c r="K2842" s="63"/>
      <c r="L2842" s="63"/>
      <c r="M2842" s="63"/>
      <c r="N2842" s="63"/>
      <c r="O2842" s="63"/>
      <c r="P2842" s="63"/>
      <c r="Q2842" s="63"/>
      <c r="R2842" s="63"/>
      <c r="S2842" s="63"/>
      <c r="T2842" s="63"/>
      <c r="U2842" s="63"/>
      <c r="V2842" s="63"/>
      <c r="W2842" s="63"/>
      <c r="X2842" s="63"/>
      <c r="Y2842" s="63"/>
      <c r="Z2842" s="63"/>
      <c r="AA2842" s="63"/>
      <c r="AB2842" s="63"/>
      <c r="AC2842" s="63"/>
      <c r="AD2842" s="63"/>
      <c r="AE2842" s="63"/>
      <c r="AF2842" s="63"/>
      <c r="AG2842" s="63"/>
      <c r="AH2842" s="63"/>
      <c r="AI2842" s="63"/>
      <c r="AJ2842" s="63"/>
      <c r="AK2842" s="63"/>
      <c r="AL2842" s="63"/>
      <c r="AM2842" s="63"/>
      <c r="AN2842" s="63"/>
      <c r="AO2842" s="63"/>
      <c r="AP2842" s="63"/>
      <c r="AQ2842" s="63"/>
      <c r="AR2842" s="63"/>
      <c r="AS2842" s="63"/>
      <c r="AT2842" s="63"/>
      <c r="AU2842" s="63"/>
      <c r="AV2842" s="63"/>
      <c r="AW2842" s="63"/>
      <c r="AX2842" s="63"/>
      <c r="AY2842" s="63"/>
      <c r="AZ2842" s="63"/>
      <c r="BA2842" s="63"/>
      <c r="BB2842" s="63"/>
      <c r="BC2842" s="63"/>
      <c r="BD2842" s="63"/>
      <c r="BE2842" s="63"/>
      <c r="BF2842" s="63"/>
      <c r="BG2842" s="63"/>
      <c r="BH2842" s="63"/>
      <c r="BI2842" s="63"/>
      <c r="BJ2842" s="63"/>
      <c r="BK2842" s="63"/>
      <c r="BL2842" s="63"/>
      <c r="BM2842" s="63"/>
      <c r="BN2842" s="63"/>
      <c r="BO2842" s="63"/>
      <c r="BP2842" s="63"/>
      <c r="BQ2842" s="63"/>
      <c r="BR2842" s="63"/>
      <c r="BS2842" s="63"/>
      <c r="BT2842" s="63"/>
      <c r="BU2842" s="63"/>
      <c r="BV2842" s="63"/>
      <c r="BW2842" s="63"/>
      <c r="BX2842" s="63"/>
      <c r="BY2842" s="63"/>
      <c r="BZ2842" s="63"/>
      <c r="CA2842" s="63"/>
      <c r="CB2842" s="63"/>
      <c r="CC2842" s="63"/>
      <c r="CD2842" s="63"/>
      <c r="CE2842" s="63"/>
      <c r="CF2842" s="63"/>
      <c r="CG2842" s="63"/>
      <c r="CH2842" s="63"/>
      <c r="CI2842" s="63"/>
      <c r="CJ2842" s="63"/>
      <c r="CK2842" s="63"/>
      <c r="CL2842" s="63"/>
      <c r="CM2842" s="63"/>
      <c r="CN2842" s="63"/>
      <c r="CO2842" s="63"/>
      <c r="CP2842" s="63"/>
      <c r="CR2842" s="227"/>
      <c r="CS2842" s="74"/>
    </row>
    <row r="2843" spans="1:97" s="72" customFormat="1" ht="75.75" customHeight="1">
      <c r="A2843" s="63"/>
      <c r="B2843" s="63"/>
      <c r="C2843" s="63"/>
      <c r="D2843" s="63"/>
      <c r="E2843" s="63"/>
      <c r="F2843" s="63"/>
      <c r="G2843" s="63"/>
      <c r="H2843" s="63"/>
      <c r="I2843" s="63"/>
      <c r="J2843" s="63"/>
      <c r="K2843" s="63"/>
      <c r="L2843" s="63"/>
      <c r="M2843" s="63"/>
      <c r="N2843" s="63"/>
      <c r="O2843" s="63"/>
      <c r="P2843" s="63"/>
      <c r="Q2843" s="63"/>
      <c r="R2843" s="63"/>
      <c r="S2843" s="63"/>
      <c r="T2843" s="63"/>
      <c r="U2843" s="63"/>
      <c r="V2843" s="63"/>
      <c r="W2843" s="63"/>
      <c r="X2843" s="63"/>
      <c r="Y2843" s="63"/>
      <c r="Z2843" s="63"/>
      <c r="AA2843" s="63"/>
      <c r="AB2843" s="63"/>
      <c r="AC2843" s="63"/>
      <c r="AD2843" s="63"/>
      <c r="AE2843" s="63"/>
      <c r="AF2843" s="63"/>
      <c r="AG2843" s="63"/>
      <c r="AH2843" s="63"/>
      <c r="AI2843" s="63"/>
      <c r="AJ2843" s="63"/>
      <c r="AK2843" s="63"/>
      <c r="AL2843" s="63"/>
      <c r="AM2843" s="63"/>
      <c r="AN2843" s="63"/>
      <c r="AO2843" s="63"/>
      <c r="AP2843" s="63"/>
      <c r="AQ2843" s="63"/>
      <c r="AR2843" s="63"/>
      <c r="AS2843" s="63"/>
      <c r="AT2843" s="63"/>
      <c r="AU2843" s="63"/>
      <c r="AV2843" s="63"/>
      <c r="AW2843" s="63"/>
      <c r="AX2843" s="63"/>
      <c r="AY2843" s="63"/>
      <c r="AZ2843" s="63"/>
      <c r="BA2843" s="63"/>
      <c r="BB2843" s="63"/>
      <c r="BC2843" s="63"/>
      <c r="BD2843" s="63"/>
      <c r="BE2843" s="63"/>
      <c r="BF2843" s="63"/>
      <c r="BG2843" s="63"/>
      <c r="BH2843" s="63"/>
      <c r="BI2843" s="63"/>
      <c r="BJ2843" s="63"/>
      <c r="BK2843" s="63"/>
      <c r="BL2843" s="63"/>
      <c r="BM2843" s="63"/>
      <c r="BN2843" s="63"/>
      <c r="BO2843" s="63"/>
      <c r="BP2843" s="63"/>
      <c r="BQ2843" s="63"/>
      <c r="BR2843" s="63"/>
      <c r="BS2843" s="63"/>
      <c r="BT2843" s="63"/>
      <c r="BU2843" s="63"/>
      <c r="BV2843" s="63"/>
      <c r="BW2843" s="63"/>
      <c r="BX2843" s="63"/>
      <c r="BY2843" s="63"/>
      <c r="BZ2843" s="63"/>
      <c r="CA2843" s="63"/>
      <c r="CB2843" s="63"/>
      <c r="CC2843" s="63"/>
      <c r="CD2843" s="63"/>
      <c r="CE2843" s="63"/>
      <c r="CF2843" s="63"/>
      <c r="CG2843" s="63"/>
      <c r="CH2843" s="63"/>
      <c r="CI2843" s="63"/>
      <c r="CJ2843" s="63"/>
      <c r="CK2843" s="63"/>
      <c r="CL2843" s="63"/>
      <c r="CM2843" s="63"/>
      <c r="CN2843" s="63"/>
      <c r="CO2843" s="63"/>
      <c r="CP2843" s="63"/>
      <c r="CR2843" s="227"/>
      <c r="CS2843" s="74"/>
    </row>
    <row r="2844" spans="1:97" s="72" customFormat="1" ht="75.75" customHeight="1">
      <c r="A2844" s="63"/>
      <c r="B2844" s="63"/>
      <c r="C2844" s="63"/>
      <c r="D2844" s="63"/>
      <c r="E2844" s="63"/>
      <c r="F2844" s="63"/>
      <c r="G2844" s="63"/>
      <c r="H2844" s="63"/>
      <c r="I2844" s="63"/>
      <c r="J2844" s="63"/>
      <c r="K2844" s="63"/>
      <c r="L2844" s="63"/>
      <c r="M2844" s="63"/>
      <c r="N2844" s="63"/>
      <c r="O2844" s="63"/>
      <c r="P2844" s="63"/>
      <c r="Q2844" s="63"/>
      <c r="R2844" s="63"/>
      <c r="S2844" s="63"/>
      <c r="T2844" s="63"/>
      <c r="U2844" s="63"/>
      <c r="V2844" s="63"/>
      <c r="W2844" s="63"/>
      <c r="X2844" s="63"/>
      <c r="Y2844" s="63"/>
      <c r="Z2844" s="63"/>
      <c r="AA2844" s="63"/>
      <c r="AB2844" s="63"/>
      <c r="AC2844" s="63"/>
      <c r="AD2844" s="63"/>
      <c r="AE2844" s="63"/>
      <c r="AF2844" s="63"/>
      <c r="AG2844" s="63"/>
      <c r="AH2844" s="63"/>
      <c r="AI2844" s="63"/>
      <c r="AJ2844" s="63"/>
      <c r="AK2844" s="63"/>
      <c r="AL2844" s="63"/>
      <c r="AM2844" s="63"/>
      <c r="AN2844" s="63"/>
      <c r="AO2844" s="63"/>
      <c r="AP2844" s="63"/>
      <c r="AQ2844" s="63"/>
      <c r="AR2844" s="63"/>
      <c r="AS2844" s="63"/>
      <c r="AT2844" s="63"/>
      <c r="AU2844" s="63"/>
      <c r="AV2844" s="63"/>
      <c r="AW2844" s="63"/>
      <c r="AX2844" s="63"/>
      <c r="AY2844" s="63"/>
      <c r="AZ2844" s="63"/>
      <c r="BA2844" s="63"/>
      <c r="BB2844" s="63"/>
      <c r="BC2844" s="63"/>
      <c r="BD2844" s="63"/>
      <c r="BE2844" s="63"/>
      <c r="BF2844" s="63"/>
      <c r="BG2844" s="63"/>
      <c r="BH2844" s="63"/>
      <c r="BI2844" s="63"/>
      <c r="BJ2844" s="63"/>
      <c r="BK2844" s="63"/>
      <c r="BL2844" s="63"/>
      <c r="BM2844" s="63"/>
      <c r="BN2844" s="63"/>
      <c r="BO2844" s="63"/>
      <c r="BP2844" s="63"/>
      <c r="BQ2844" s="63"/>
      <c r="BR2844" s="63"/>
      <c r="BS2844" s="63"/>
      <c r="BT2844" s="63"/>
      <c r="BU2844" s="63"/>
      <c r="BV2844" s="63"/>
      <c r="BW2844" s="63"/>
      <c r="BX2844" s="63"/>
      <c r="BY2844" s="63"/>
      <c r="BZ2844" s="63"/>
      <c r="CA2844" s="63"/>
      <c r="CB2844" s="63"/>
      <c r="CC2844" s="63"/>
      <c r="CD2844" s="63"/>
      <c r="CE2844" s="63"/>
      <c r="CF2844" s="63"/>
      <c r="CG2844" s="63"/>
      <c r="CH2844" s="63"/>
      <c r="CI2844" s="63"/>
      <c r="CJ2844" s="63"/>
      <c r="CK2844" s="63"/>
      <c r="CL2844" s="63"/>
      <c r="CM2844" s="63"/>
      <c r="CN2844" s="63"/>
      <c r="CO2844" s="63"/>
      <c r="CP2844" s="63"/>
      <c r="CR2844" s="227"/>
      <c r="CS2844" s="74"/>
    </row>
    <row r="2845" spans="1:97" s="72" customFormat="1" ht="75.75" customHeight="1">
      <c r="A2845" s="63"/>
      <c r="B2845" s="63"/>
      <c r="C2845" s="63"/>
      <c r="D2845" s="63"/>
      <c r="E2845" s="63"/>
      <c r="F2845" s="63"/>
      <c r="G2845" s="63"/>
      <c r="H2845" s="63"/>
      <c r="I2845" s="63"/>
      <c r="J2845" s="63"/>
      <c r="K2845" s="63"/>
      <c r="L2845" s="63"/>
      <c r="M2845" s="63"/>
      <c r="N2845" s="63"/>
      <c r="O2845" s="63"/>
      <c r="P2845" s="63"/>
      <c r="Q2845" s="63"/>
      <c r="R2845" s="63"/>
      <c r="S2845" s="63"/>
      <c r="T2845" s="63"/>
      <c r="U2845" s="63"/>
      <c r="V2845" s="63"/>
      <c r="W2845" s="63"/>
      <c r="X2845" s="63"/>
      <c r="Y2845" s="63"/>
      <c r="Z2845" s="63"/>
      <c r="AA2845" s="63"/>
      <c r="AB2845" s="63"/>
      <c r="AC2845" s="63"/>
      <c r="AD2845" s="63"/>
      <c r="AE2845" s="63"/>
      <c r="AF2845" s="63"/>
      <c r="AG2845" s="63"/>
      <c r="AH2845" s="63"/>
      <c r="AI2845" s="63"/>
      <c r="AJ2845" s="63"/>
      <c r="AK2845" s="63"/>
      <c r="AL2845" s="63"/>
      <c r="AM2845" s="63"/>
      <c r="AN2845" s="63"/>
      <c r="AO2845" s="63"/>
      <c r="AP2845" s="63"/>
      <c r="AQ2845" s="63"/>
      <c r="AR2845" s="63"/>
      <c r="AS2845" s="63"/>
      <c r="AT2845" s="63"/>
      <c r="AU2845" s="63"/>
      <c r="AV2845" s="63"/>
      <c r="AW2845" s="63"/>
      <c r="AX2845" s="63"/>
      <c r="AY2845" s="63"/>
      <c r="AZ2845" s="63"/>
      <c r="BA2845" s="63"/>
      <c r="BB2845" s="63"/>
      <c r="BC2845" s="63"/>
      <c r="BD2845" s="63"/>
      <c r="BE2845" s="63"/>
      <c r="BF2845" s="63"/>
      <c r="BG2845" s="63"/>
      <c r="BH2845" s="63"/>
      <c r="BI2845" s="63"/>
      <c r="BJ2845" s="63"/>
      <c r="BK2845" s="63"/>
      <c r="BL2845" s="63"/>
      <c r="BM2845" s="63"/>
      <c r="BN2845" s="63"/>
      <c r="BO2845" s="63"/>
      <c r="BP2845" s="63"/>
      <c r="BQ2845" s="63"/>
      <c r="BR2845" s="63"/>
      <c r="BS2845" s="63"/>
      <c r="BT2845" s="63"/>
      <c r="BU2845" s="63"/>
      <c r="BV2845" s="63"/>
      <c r="BW2845" s="63"/>
      <c r="BX2845" s="63"/>
      <c r="BY2845" s="63"/>
      <c r="BZ2845" s="63"/>
      <c r="CA2845" s="63"/>
      <c r="CB2845" s="63"/>
      <c r="CC2845" s="63"/>
      <c r="CD2845" s="63"/>
      <c r="CE2845" s="63"/>
      <c r="CF2845" s="63"/>
      <c r="CG2845" s="63"/>
      <c r="CH2845" s="63"/>
      <c r="CI2845" s="63"/>
      <c r="CJ2845" s="63"/>
      <c r="CK2845" s="63"/>
      <c r="CL2845" s="63"/>
      <c r="CM2845" s="63"/>
      <c r="CN2845" s="63"/>
      <c r="CO2845" s="63"/>
      <c r="CP2845" s="63"/>
      <c r="CR2845" s="227"/>
      <c r="CS2845" s="74"/>
    </row>
    <row r="2846" spans="1:97" s="72" customFormat="1" ht="75.75" customHeight="1">
      <c r="A2846" s="63"/>
      <c r="B2846" s="63"/>
      <c r="C2846" s="63"/>
      <c r="D2846" s="63"/>
      <c r="E2846" s="63"/>
      <c r="F2846" s="63"/>
      <c r="G2846" s="63"/>
      <c r="H2846" s="63"/>
      <c r="I2846" s="63"/>
      <c r="J2846" s="63"/>
      <c r="K2846" s="63"/>
      <c r="L2846" s="63"/>
      <c r="M2846" s="63"/>
      <c r="N2846" s="63"/>
      <c r="O2846" s="63"/>
      <c r="P2846" s="63"/>
      <c r="Q2846" s="63"/>
      <c r="R2846" s="63"/>
      <c r="S2846" s="63"/>
      <c r="T2846" s="63"/>
      <c r="U2846" s="63"/>
      <c r="V2846" s="63"/>
      <c r="W2846" s="63"/>
      <c r="X2846" s="63"/>
      <c r="Y2846" s="63"/>
      <c r="Z2846" s="63"/>
      <c r="AA2846" s="63"/>
      <c r="AB2846" s="63"/>
      <c r="AC2846" s="63"/>
      <c r="AD2846" s="63"/>
      <c r="AE2846" s="63"/>
      <c r="AF2846" s="63"/>
      <c r="AG2846" s="63"/>
      <c r="AH2846" s="63"/>
      <c r="AI2846" s="63"/>
      <c r="AJ2846" s="63"/>
      <c r="AK2846" s="63"/>
      <c r="AL2846" s="63"/>
      <c r="AM2846" s="63"/>
      <c r="AN2846" s="63"/>
      <c r="AO2846" s="63"/>
      <c r="AP2846" s="63"/>
      <c r="AQ2846" s="63"/>
      <c r="AR2846" s="63"/>
      <c r="AS2846" s="63"/>
      <c r="AT2846" s="63"/>
      <c r="AU2846" s="63"/>
      <c r="AV2846" s="63"/>
      <c r="AW2846" s="63"/>
      <c r="AX2846" s="63"/>
      <c r="AY2846" s="63"/>
      <c r="AZ2846" s="63"/>
      <c r="BA2846" s="63"/>
      <c r="BB2846" s="63"/>
      <c r="BC2846" s="63"/>
      <c r="BD2846" s="63"/>
      <c r="BE2846" s="63"/>
      <c r="BF2846" s="63"/>
      <c r="BG2846" s="63"/>
      <c r="BH2846" s="63"/>
      <c r="BI2846" s="63"/>
      <c r="BJ2846" s="63"/>
      <c r="BK2846" s="63"/>
      <c r="BL2846" s="63"/>
      <c r="BM2846" s="63"/>
      <c r="BN2846" s="63"/>
      <c r="BO2846" s="63"/>
      <c r="BP2846" s="63"/>
      <c r="BQ2846" s="63"/>
      <c r="BR2846" s="63"/>
      <c r="BS2846" s="63"/>
      <c r="BT2846" s="63"/>
      <c r="BU2846" s="63"/>
      <c r="BV2846" s="63"/>
      <c r="BW2846" s="63"/>
      <c r="BX2846" s="63"/>
      <c r="BY2846" s="63"/>
      <c r="BZ2846" s="63"/>
      <c r="CA2846" s="63"/>
      <c r="CB2846" s="63"/>
      <c r="CC2846" s="63"/>
      <c r="CD2846" s="63"/>
      <c r="CE2846" s="63"/>
      <c r="CF2846" s="63"/>
      <c r="CG2846" s="63"/>
      <c r="CH2846" s="63"/>
      <c r="CI2846" s="63"/>
      <c r="CJ2846" s="63"/>
      <c r="CK2846" s="63"/>
      <c r="CL2846" s="63"/>
      <c r="CM2846" s="63"/>
      <c r="CN2846" s="63"/>
      <c r="CO2846" s="63"/>
      <c r="CP2846" s="63"/>
      <c r="CR2846" s="227"/>
      <c r="CS2846" s="74"/>
    </row>
    <row r="2847" spans="1:97" s="72" customFormat="1" ht="75.75" customHeight="1">
      <c r="A2847" s="63"/>
      <c r="B2847" s="63"/>
      <c r="C2847" s="63"/>
      <c r="D2847" s="63"/>
      <c r="E2847" s="63"/>
      <c r="F2847" s="63"/>
      <c r="G2847" s="63"/>
      <c r="H2847" s="63"/>
      <c r="I2847" s="63"/>
      <c r="J2847" s="63"/>
      <c r="K2847" s="63"/>
      <c r="L2847" s="63"/>
      <c r="M2847" s="63"/>
      <c r="N2847" s="63"/>
      <c r="O2847" s="63"/>
      <c r="P2847" s="63"/>
      <c r="Q2847" s="63"/>
      <c r="R2847" s="63"/>
      <c r="S2847" s="63"/>
      <c r="T2847" s="63"/>
      <c r="U2847" s="63"/>
      <c r="V2847" s="63"/>
      <c r="W2847" s="63"/>
      <c r="X2847" s="63"/>
      <c r="Y2847" s="63"/>
      <c r="Z2847" s="63"/>
      <c r="AA2847" s="63"/>
      <c r="AB2847" s="63"/>
      <c r="AC2847" s="63"/>
      <c r="AD2847" s="63"/>
      <c r="AE2847" s="63"/>
      <c r="AF2847" s="63"/>
      <c r="AG2847" s="63"/>
      <c r="AH2847" s="63"/>
      <c r="AI2847" s="63"/>
      <c r="AJ2847" s="63"/>
      <c r="AK2847" s="63"/>
      <c r="AL2847" s="63"/>
      <c r="AM2847" s="63"/>
      <c r="AN2847" s="63"/>
      <c r="AO2847" s="63"/>
      <c r="AP2847" s="63"/>
      <c r="AQ2847" s="63"/>
      <c r="AR2847" s="63"/>
      <c r="AS2847" s="63"/>
      <c r="AT2847" s="63"/>
      <c r="AU2847" s="63"/>
      <c r="AV2847" s="63"/>
      <c r="AW2847" s="63"/>
      <c r="AX2847" s="63"/>
      <c r="AY2847" s="63"/>
      <c r="AZ2847" s="63"/>
      <c r="BA2847" s="63"/>
      <c r="BB2847" s="63"/>
      <c r="BC2847" s="63"/>
      <c r="BD2847" s="63"/>
      <c r="BE2847" s="63"/>
      <c r="BF2847" s="63"/>
      <c r="BG2847" s="63"/>
      <c r="BH2847" s="63"/>
      <c r="BI2847" s="63"/>
      <c r="BJ2847" s="63"/>
      <c r="BK2847" s="63"/>
      <c r="BL2847" s="63"/>
      <c r="BM2847" s="63"/>
      <c r="BN2847" s="63"/>
      <c r="BO2847" s="63"/>
      <c r="BP2847" s="63"/>
      <c r="BQ2847" s="63"/>
      <c r="BR2847" s="63"/>
      <c r="BS2847" s="63"/>
      <c r="BT2847" s="63"/>
      <c r="BU2847" s="63"/>
      <c r="BV2847" s="63"/>
      <c r="BW2847" s="63"/>
      <c r="BX2847" s="63"/>
      <c r="BY2847" s="63"/>
      <c r="BZ2847" s="63"/>
      <c r="CA2847" s="63"/>
      <c r="CB2847" s="63"/>
      <c r="CC2847" s="63"/>
      <c r="CD2847" s="63"/>
      <c r="CE2847" s="63"/>
      <c r="CF2847" s="63"/>
      <c r="CG2847" s="63"/>
      <c r="CH2847" s="63"/>
      <c r="CI2847" s="63"/>
      <c r="CJ2847" s="63"/>
      <c r="CK2847" s="63"/>
      <c r="CL2847" s="63"/>
      <c r="CM2847" s="63"/>
      <c r="CN2847" s="63"/>
      <c r="CO2847" s="63"/>
      <c r="CP2847" s="63"/>
      <c r="CR2847" s="227"/>
      <c r="CS2847" s="74"/>
    </row>
    <row r="2848" spans="1:97" s="72" customFormat="1" ht="75.75" customHeight="1">
      <c r="A2848" s="63"/>
      <c r="B2848" s="63"/>
      <c r="C2848" s="63"/>
      <c r="D2848" s="63"/>
      <c r="E2848" s="63"/>
      <c r="F2848" s="63"/>
      <c r="G2848" s="63"/>
      <c r="H2848" s="63"/>
      <c r="I2848" s="63"/>
      <c r="J2848" s="63"/>
      <c r="K2848" s="63"/>
      <c r="L2848" s="63"/>
      <c r="M2848" s="63"/>
      <c r="N2848" s="63"/>
      <c r="O2848" s="63"/>
      <c r="P2848" s="63"/>
      <c r="Q2848" s="63"/>
      <c r="R2848" s="63"/>
      <c r="S2848" s="63"/>
      <c r="T2848" s="63"/>
      <c r="U2848" s="63"/>
      <c r="V2848" s="63"/>
      <c r="W2848" s="63"/>
      <c r="X2848" s="63"/>
      <c r="Y2848" s="63"/>
      <c r="Z2848" s="63"/>
      <c r="AA2848" s="63"/>
      <c r="AB2848" s="63"/>
      <c r="AC2848" s="63"/>
      <c r="AD2848" s="63"/>
      <c r="AE2848" s="63"/>
      <c r="AF2848" s="63"/>
      <c r="AG2848" s="63"/>
      <c r="AH2848" s="63"/>
      <c r="AI2848" s="63"/>
      <c r="AJ2848" s="63"/>
      <c r="AK2848" s="63"/>
      <c r="AL2848" s="63"/>
      <c r="AM2848" s="63"/>
      <c r="AN2848" s="63"/>
      <c r="AO2848" s="63"/>
      <c r="AP2848" s="63"/>
      <c r="AQ2848" s="63"/>
      <c r="AR2848" s="63"/>
      <c r="AS2848" s="63"/>
      <c r="AT2848" s="63"/>
      <c r="AU2848" s="63"/>
      <c r="AV2848" s="63"/>
      <c r="AW2848" s="63"/>
      <c r="AX2848" s="63"/>
      <c r="AY2848" s="63"/>
      <c r="AZ2848" s="63"/>
      <c r="BA2848" s="63"/>
      <c r="BB2848" s="63"/>
      <c r="BC2848" s="63"/>
      <c r="BD2848" s="63"/>
      <c r="BE2848" s="63"/>
      <c r="BF2848" s="63"/>
      <c r="BG2848" s="63"/>
      <c r="BH2848" s="63"/>
      <c r="BI2848" s="63"/>
      <c r="BJ2848" s="63"/>
      <c r="BK2848" s="63"/>
      <c r="BL2848" s="63"/>
      <c r="BM2848" s="63"/>
      <c r="BN2848" s="63"/>
      <c r="BO2848" s="63"/>
      <c r="BP2848" s="63"/>
      <c r="BQ2848" s="63"/>
      <c r="BR2848" s="63"/>
      <c r="BS2848" s="63"/>
      <c r="BT2848" s="63"/>
      <c r="BU2848" s="63"/>
      <c r="BV2848" s="63"/>
      <c r="BW2848" s="63"/>
      <c r="BX2848" s="63"/>
      <c r="BY2848" s="63"/>
      <c r="BZ2848" s="63"/>
      <c r="CA2848" s="63"/>
      <c r="CB2848" s="63"/>
      <c r="CC2848" s="63"/>
      <c r="CD2848" s="63"/>
      <c r="CE2848" s="63"/>
      <c r="CF2848" s="63"/>
      <c r="CG2848" s="63"/>
      <c r="CH2848" s="63"/>
      <c r="CI2848" s="63"/>
      <c r="CJ2848" s="63"/>
      <c r="CK2848" s="63"/>
      <c r="CL2848" s="63"/>
      <c r="CM2848" s="63"/>
      <c r="CN2848" s="63"/>
      <c r="CO2848" s="63"/>
      <c r="CP2848" s="63"/>
      <c r="CR2848" s="227"/>
      <c r="CS2848" s="74"/>
    </row>
    <row r="2849" spans="1:97" s="72" customFormat="1" ht="75.75" customHeight="1">
      <c r="A2849" s="63"/>
      <c r="B2849" s="63"/>
      <c r="C2849" s="63"/>
      <c r="D2849" s="63"/>
      <c r="E2849" s="63"/>
      <c r="F2849" s="63"/>
      <c r="G2849" s="63"/>
      <c r="H2849" s="63"/>
      <c r="I2849" s="63"/>
      <c r="J2849" s="63"/>
      <c r="K2849" s="63"/>
      <c r="L2849" s="63"/>
      <c r="M2849" s="63"/>
      <c r="N2849" s="63"/>
      <c r="O2849" s="63"/>
      <c r="P2849" s="63"/>
      <c r="Q2849" s="63"/>
      <c r="R2849" s="63"/>
      <c r="S2849" s="63"/>
      <c r="T2849" s="63"/>
      <c r="U2849" s="63"/>
      <c r="V2849" s="63"/>
      <c r="W2849" s="63"/>
      <c r="X2849" s="63"/>
      <c r="Y2849" s="63"/>
      <c r="Z2849" s="63"/>
      <c r="AA2849" s="63"/>
      <c r="AB2849" s="63"/>
      <c r="AC2849" s="63"/>
      <c r="AD2849" s="63"/>
      <c r="AE2849" s="63"/>
      <c r="AF2849" s="63"/>
      <c r="AG2849" s="63"/>
      <c r="AH2849" s="63"/>
      <c r="AI2849" s="63"/>
      <c r="AJ2849" s="63"/>
      <c r="AK2849" s="63"/>
      <c r="AL2849" s="63"/>
      <c r="AM2849" s="63"/>
      <c r="AN2849" s="63"/>
      <c r="AO2849" s="63"/>
      <c r="AP2849" s="63"/>
      <c r="AQ2849" s="63"/>
      <c r="AR2849" s="63"/>
      <c r="AS2849" s="63"/>
      <c r="AT2849" s="63"/>
      <c r="AU2849" s="63"/>
      <c r="AV2849" s="63"/>
      <c r="AW2849" s="63"/>
      <c r="AX2849" s="63"/>
      <c r="AY2849" s="63"/>
      <c r="AZ2849" s="63"/>
      <c r="BA2849" s="63"/>
      <c r="BB2849" s="63"/>
      <c r="BC2849" s="63"/>
      <c r="BD2849" s="63"/>
      <c r="BE2849" s="63"/>
      <c r="BF2849" s="63"/>
      <c r="BG2849" s="63"/>
      <c r="BH2849" s="63"/>
      <c r="BI2849" s="63"/>
      <c r="BJ2849" s="63"/>
      <c r="BK2849" s="63"/>
      <c r="BL2849" s="63"/>
      <c r="BM2849" s="63"/>
      <c r="BN2849" s="63"/>
      <c r="BO2849" s="63"/>
      <c r="BP2849" s="63"/>
      <c r="BQ2849" s="63"/>
      <c r="BR2849" s="63"/>
      <c r="BS2849" s="63"/>
      <c r="BT2849" s="63"/>
      <c r="BU2849" s="63"/>
      <c r="BV2849" s="63"/>
      <c r="BW2849" s="63"/>
      <c r="BX2849" s="63"/>
      <c r="BY2849" s="63"/>
      <c r="BZ2849" s="63"/>
      <c r="CA2849" s="63"/>
      <c r="CB2849" s="63"/>
      <c r="CC2849" s="63"/>
      <c r="CD2849" s="63"/>
      <c r="CE2849" s="63"/>
      <c r="CF2849" s="63"/>
      <c r="CG2849" s="63"/>
      <c r="CH2849" s="63"/>
      <c r="CI2849" s="63"/>
      <c r="CJ2849" s="63"/>
      <c r="CK2849" s="63"/>
      <c r="CL2849" s="63"/>
      <c r="CM2849" s="63"/>
      <c r="CN2849" s="63"/>
      <c r="CO2849" s="63"/>
      <c r="CP2849" s="63"/>
      <c r="CR2849" s="227"/>
      <c r="CS2849" s="74"/>
    </row>
    <row r="2850" spans="1:97" s="72" customFormat="1" ht="75.75" customHeight="1">
      <c r="A2850" s="63"/>
      <c r="B2850" s="63"/>
      <c r="C2850" s="63"/>
      <c r="D2850" s="63"/>
      <c r="E2850" s="63"/>
      <c r="F2850" s="63"/>
      <c r="G2850" s="63"/>
      <c r="H2850" s="63"/>
      <c r="I2850" s="63"/>
      <c r="J2850" s="63"/>
      <c r="K2850" s="63"/>
      <c r="L2850" s="63"/>
      <c r="M2850" s="63"/>
      <c r="N2850" s="63"/>
      <c r="O2850" s="63"/>
      <c r="P2850" s="63"/>
      <c r="Q2850" s="63"/>
      <c r="R2850" s="63"/>
      <c r="S2850" s="63"/>
      <c r="T2850" s="63"/>
      <c r="U2850" s="63"/>
      <c r="V2850" s="63"/>
      <c r="W2850" s="63"/>
      <c r="X2850" s="63"/>
      <c r="Y2850" s="63"/>
      <c r="Z2850" s="63"/>
      <c r="AA2850" s="63"/>
      <c r="AB2850" s="63"/>
      <c r="AC2850" s="63"/>
      <c r="AD2850" s="63"/>
      <c r="AE2850" s="63"/>
      <c r="AF2850" s="63"/>
      <c r="AG2850" s="63"/>
      <c r="AH2850" s="63"/>
      <c r="AI2850" s="63"/>
      <c r="AJ2850" s="63"/>
      <c r="AK2850" s="63"/>
      <c r="AL2850" s="63"/>
      <c r="AM2850" s="63"/>
      <c r="AN2850" s="63"/>
      <c r="AO2850" s="63"/>
      <c r="AP2850" s="63"/>
      <c r="AQ2850" s="63"/>
      <c r="AR2850" s="63"/>
      <c r="AS2850" s="63"/>
      <c r="AT2850" s="63"/>
      <c r="AU2850" s="63"/>
      <c r="AV2850" s="63"/>
      <c r="AW2850" s="63"/>
      <c r="AX2850" s="63"/>
      <c r="AY2850" s="63"/>
      <c r="AZ2850" s="63"/>
      <c r="BA2850" s="63"/>
      <c r="BB2850" s="63"/>
      <c r="BC2850" s="63"/>
      <c r="BD2850" s="63"/>
      <c r="BE2850" s="63"/>
      <c r="BF2850" s="63"/>
      <c r="BG2850" s="63"/>
      <c r="BH2850" s="63"/>
      <c r="BI2850" s="63"/>
      <c r="BJ2850" s="63"/>
      <c r="BK2850" s="63"/>
      <c r="BL2850" s="63"/>
      <c r="BM2850" s="63"/>
      <c r="BN2850" s="63"/>
      <c r="BO2850" s="63"/>
      <c r="BP2850" s="63"/>
      <c r="BQ2850" s="63"/>
      <c r="BR2850" s="63"/>
      <c r="BS2850" s="63"/>
      <c r="BT2850" s="63"/>
      <c r="BU2850" s="63"/>
      <c r="BV2850" s="63"/>
      <c r="BW2850" s="63"/>
      <c r="BX2850" s="63"/>
      <c r="BY2850" s="63"/>
      <c r="BZ2850" s="63"/>
      <c r="CA2850" s="63"/>
      <c r="CB2850" s="63"/>
      <c r="CC2850" s="63"/>
      <c r="CD2850" s="63"/>
      <c r="CE2850" s="63"/>
      <c r="CF2850" s="63"/>
      <c r="CG2850" s="63"/>
      <c r="CH2850" s="63"/>
      <c r="CI2850" s="63"/>
      <c r="CJ2850" s="63"/>
      <c r="CK2850" s="63"/>
      <c r="CL2850" s="63"/>
      <c r="CM2850" s="63"/>
      <c r="CN2850" s="63"/>
      <c r="CO2850" s="63"/>
      <c r="CP2850" s="63"/>
      <c r="CR2850" s="227"/>
      <c r="CS2850" s="74"/>
    </row>
    <row r="2851" spans="1:97" s="72" customFormat="1" ht="75.75" customHeight="1">
      <c r="A2851" s="63"/>
      <c r="B2851" s="63"/>
      <c r="C2851" s="63"/>
      <c r="D2851" s="63"/>
      <c r="E2851" s="63"/>
      <c r="F2851" s="63"/>
      <c r="G2851" s="63"/>
      <c r="H2851" s="63"/>
      <c r="I2851" s="63"/>
      <c r="J2851" s="63"/>
      <c r="K2851" s="63"/>
      <c r="L2851" s="63"/>
      <c r="M2851" s="63"/>
      <c r="N2851" s="63"/>
      <c r="O2851" s="63"/>
      <c r="P2851" s="63"/>
      <c r="Q2851" s="63"/>
      <c r="R2851" s="63"/>
      <c r="S2851" s="63"/>
      <c r="T2851" s="63"/>
      <c r="U2851" s="63"/>
      <c r="V2851" s="63"/>
      <c r="W2851" s="63"/>
      <c r="X2851" s="63"/>
      <c r="Y2851" s="63"/>
      <c r="Z2851" s="63"/>
      <c r="AA2851" s="63"/>
      <c r="AB2851" s="63"/>
      <c r="AC2851" s="63"/>
      <c r="AD2851" s="63"/>
      <c r="AE2851" s="63"/>
      <c r="AF2851" s="63"/>
      <c r="AG2851" s="63"/>
      <c r="AH2851" s="63"/>
      <c r="AI2851" s="63"/>
      <c r="AJ2851" s="63"/>
      <c r="AK2851" s="63"/>
      <c r="AL2851" s="63"/>
      <c r="AM2851" s="63"/>
      <c r="AN2851" s="63"/>
      <c r="AO2851" s="63"/>
      <c r="AP2851" s="63"/>
      <c r="AQ2851" s="63"/>
      <c r="AR2851" s="63"/>
      <c r="AS2851" s="63"/>
      <c r="AT2851" s="63"/>
      <c r="AU2851" s="63"/>
      <c r="AV2851" s="63"/>
      <c r="AW2851" s="63"/>
      <c r="AX2851" s="63"/>
      <c r="AY2851" s="63"/>
      <c r="AZ2851" s="63"/>
      <c r="BA2851" s="63"/>
      <c r="BB2851" s="63"/>
      <c r="BC2851" s="63"/>
      <c r="BD2851" s="63"/>
      <c r="BE2851" s="63"/>
      <c r="BF2851" s="63"/>
      <c r="BG2851" s="63"/>
      <c r="BH2851" s="63"/>
      <c r="BI2851" s="63"/>
      <c r="BJ2851" s="63"/>
      <c r="BK2851" s="63"/>
      <c r="BL2851" s="63"/>
      <c r="BM2851" s="63"/>
      <c r="BN2851" s="63"/>
      <c r="BO2851" s="63"/>
      <c r="BP2851" s="63"/>
      <c r="BQ2851" s="63"/>
      <c r="BR2851" s="63"/>
      <c r="BS2851" s="63"/>
      <c r="BT2851" s="63"/>
      <c r="BU2851" s="63"/>
      <c r="BV2851" s="63"/>
      <c r="BW2851" s="63"/>
      <c r="BX2851" s="63"/>
      <c r="BY2851" s="63"/>
      <c r="BZ2851" s="63"/>
      <c r="CA2851" s="63"/>
      <c r="CB2851" s="63"/>
      <c r="CC2851" s="63"/>
      <c r="CD2851" s="63"/>
      <c r="CE2851" s="63"/>
      <c r="CF2851" s="63"/>
      <c r="CG2851" s="63"/>
      <c r="CH2851" s="63"/>
      <c r="CI2851" s="63"/>
      <c r="CJ2851" s="63"/>
      <c r="CK2851" s="63"/>
      <c r="CL2851" s="63"/>
      <c r="CM2851" s="63"/>
      <c r="CN2851" s="63"/>
      <c r="CO2851" s="63"/>
      <c r="CP2851" s="63"/>
      <c r="CR2851" s="227"/>
      <c r="CS2851" s="74"/>
    </row>
    <row r="2852" spans="1:97" s="72" customFormat="1" ht="75.75" customHeight="1">
      <c r="A2852" s="63"/>
      <c r="B2852" s="63"/>
      <c r="C2852" s="63"/>
      <c r="D2852" s="63"/>
      <c r="E2852" s="63"/>
      <c r="F2852" s="63"/>
      <c r="G2852" s="63"/>
      <c r="H2852" s="63"/>
      <c r="I2852" s="63"/>
      <c r="J2852" s="63"/>
      <c r="K2852" s="63"/>
      <c r="L2852" s="63"/>
      <c r="M2852" s="63"/>
      <c r="N2852" s="63"/>
      <c r="O2852" s="63"/>
      <c r="P2852" s="63"/>
      <c r="Q2852" s="63"/>
      <c r="R2852" s="63"/>
      <c r="S2852" s="63"/>
      <c r="T2852" s="63"/>
      <c r="U2852" s="63"/>
      <c r="V2852" s="63"/>
      <c r="W2852" s="63"/>
      <c r="X2852" s="63"/>
      <c r="Y2852" s="63"/>
      <c r="Z2852" s="63"/>
      <c r="AA2852" s="63"/>
      <c r="AB2852" s="63"/>
      <c r="AC2852" s="63"/>
      <c r="AD2852" s="63"/>
      <c r="AE2852" s="63"/>
      <c r="AF2852" s="63"/>
      <c r="AG2852" s="63"/>
      <c r="AH2852" s="63"/>
      <c r="AI2852" s="63"/>
      <c r="AJ2852" s="63"/>
      <c r="AK2852" s="63"/>
      <c r="AL2852" s="63"/>
      <c r="AM2852" s="63"/>
      <c r="AN2852" s="63"/>
      <c r="AO2852" s="63"/>
      <c r="AP2852" s="63"/>
      <c r="AQ2852" s="63"/>
      <c r="AR2852" s="63"/>
      <c r="AS2852" s="63"/>
      <c r="AT2852" s="63"/>
      <c r="AU2852" s="63"/>
      <c r="AV2852" s="63"/>
      <c r="AW2852" s="63"/>
      <c r="AX2852" s="63"/>
      <c r="AY2852" s="63"/>
      <c r="AZ2852" s="63"/>
      <c r="BA2852" s="63"/>
      <c r="BB2852" s="63"/>
      <c r="BC2852" s="63"/>
      <c r="BD2852" s="63"/>
      <c r="BE2852" s="63"/>
      <c r="BF2852" s="63"/>
      <c r="BG2852" s="63"/>
      <c r="BH2852" s="63"/>
      <c r="BI2852" s="63"/>
      <c r="BJ2852" s="63"/>
      <c r="BK2852" s="63"/>
      <c r="BL2852" s="63"/>
      <c r="BM2852" s="63"/>
      <c r="BN2852" s="63"/>
      <c r="BO2852" s="63"/>
      <c r="BP2852" s="63"/>
      <c r="BQ2852" s="63"/>
      <c r="BR2852" s="63"/>
      <c r="BS2852" s="63"/>
      <c r="BT2852" s="63"/>
      <c r="BU2852" s="63"/>
      <c r="BV2852" s="63"/>
      <c r="BW2852" s="63"/>
      <c r="BX2852" s="63"/>
      <c r="BY2852" s="63"/>
      <c r="BZ2852" s="63"/>
      <c r="CA2852" s="63"/>
      <c r="CB2852" s="63"/>
      <c r="CC2852" s="63"/>
      <c r="CD2852" s="63"/>
      <c r="CE2852" s="63"/>
      <c r="CF2852" s="63"/>
      <c r="CG2852" s="63"/>
      <c r="CH2852" s="63"/>
      <c r="CI2852" s="63"/>
      <c r="CJ2852" s="63"/>
      <c r="CK2852" s="63"/>
      <c r="CL2852" s="63"/>
      <c r="CM2852" s="63"/>
      <c r="CN2852" s="63"/>
      <c r="CO2852" s="63"/>
      <c r="CP2852" s="63"/>
      <c r="CR2852" s="227"/>
      <c r="CS2852" s="74"/>
    </row>
    <row r="2853" spans="1:97" s="72" customFormat="1" ht="75.75" customHeight="1">
      <c r="A2853" s="63"/>
      <c r="B2853" s="63"/>
      <c r="C2853" s="63"/>
      <c r="D2853" s="63"/>
      <c r="E2853" s="63"/>
      <c r="F2853" s="63"/>
      <c r="G2853" s="63"/>
      <c r="H2853" s="63"/>
      <c r="I2853" s="63"/>
      <c r="J2853" s="63"/>
      <c r="K2853" s="63"/>
      <c r="L2853" s="63"/>
      <c r="M2853" s="63"/>
      <c r="N2853" s="63"/>
      <c r="O2853" s="63"/>
      <c r="P2853" s="63"/>
      <c r="Q2853" s="63"/>
      <c r="R2853" s="63"/>
      <c r="S2853" s="63"/>
      <c r="T2853" s="63"/>
      <c r="U2853" s="63"/>
      <c r="V2853" s="63"/>
      <c r="W2853" s="63"/>
      <c r="X2853" s="63"/>
      <c r="Y2853" s="63"/>
      <c r="Z2853" s="63"/>
      <c r="AA2853" s="63"/>
      <c r="AB2853" s="63"/>
      <c r="AC2853" s="63"/>
      <c r="AD2853" s="63"/>
      <c r="AE2853" s="63"/>
      <c r="AF2853" s="63"/>
      <c r="AG2853" s="63"/>
      <c r="AH2853" s="63"/>
      <c r="AI2853" s="63"/>
      <c r="AJ2853" s="63"/>
      <c r="AK2853" s="63"/>
      <c r="AL2853" s="63"/>
      <c r="AM2853" s="63"/>
      <c r="AN2853" s="63"/>
      <c r="AO2853" s="63"/>
      <c r="AP2853" s="63"/>
      <c r="AQ2853" s="63"/>
      <c r="AR2853" s="63"/>
      <c r="AS2853" s="63"/>
      <c r="AT2853" s="63"/>
      <c r="AU2853" s="63"/>
      <c r="AV2853" s="63"/>
      <c r="AW2853" s="63"/>
      <c r="AX2853" s="63"/>
      <c r="AY2853" s="63"/>
      <c r="AZ2853" s="63"/>
      <c r="BA2853" s="63"/>
      <c r="BB2853" s="63"/>
      <c r="BC2853" s="63"/>
      <c r="BD2853" s="63"/>
      <c r="BE2853" s="63"/>
      <c r="BF2853" s="63"/>
      <c r="BG2853" s="63"/>
      <c r="BH2853" s="63"/>
      <c r="BI2853" s="63"/>
      <c r="BJ2853" s="63"/>
      <c r="BK2853" s="63"/>
      <c r="BL2853" s="63"/>
      <c r="BM2853" s="63"/>
      <c r="BN2853" s="63"/>
      <c r="BO2853" s="63"/>
      <c r="BP2853" s="63"/>
      <c r="BQ2853" s="63"/>
      <c r="BR2853" s="63"/>
      <c r="BS2853" s="63"/>
      <c r="BT2853" s="63"/>
      <c r="BU2853" s="63"/>
      <c r="BV2853" s="63"/>
      <c r="BW2853" s="63"/>
      <c r="BX2853" s="63"/>
      <c r="BY2853" s="63"/>
      <c r="BZ2853" s="63"/>
      <c r="CA2853" s="63"/>
      <c r="CB2853" s="63"/>
      <c r="CC2853" s="63"/>
      <c r="CD2853" s="63"/>
      <c r="CE2853" s="63"/>
      <c r="CF2853" s="63"/>
      <c r="CG2853" s="63"/>
      <c r="CH2853" s="63"/>
      <c r="CI2853" s="63"/>
      <c r="CJ2853" s="63"/>
      <c r="CK2853" s="63"/>
      <c r="CL2853" s="63"/>
      <c r="CM2853" s="63"/>
      <c r="CN2853" s="63"/>
      <c r="CO2853" s="63"/>
      <c r="CP2853" s="63"/>
      <c r="CR2853" s="227"/>
      <c r="CS2853" s="74"/>
    </row>
    <row r="2854" spans="1:97" s="72" customFormat="1" ht="75.75" customHeight="1">
      <c r="A2854" s="63"/>
      <c r="B2854" s="63"/>
      <c r="C2854" s="63"/>
      <c r="D2854" s="63"/>
      <c r="E2854" s="63"/>
      <c r="F2854" s="63"/>
      <c r="G2854" s="63"/>
      <c r="H2854" s="63"/>
      <c r="I2854" s="63"/>
      <c r="J2854" s="63"/>
      <c r="K2854" s="63"/>
      <c r="L2854" s="63"/>
      <c r="M2854" s="63"/>
      <c r="N2854" s="63"/>
      <c r="O2854" s="63"/>
      <c r="P2854" s="63"/>
      <c r="Q2854" s="63"/>
      <c r="R2854" s="63"/>
      <c r="S2854" s="63"/>
      <c r="T2854" s="63"/>
      <c r="U2854" s="63"/>
      <c r="V2854" s="63"/>
      <c r="W2854" s="63"/>
      <c r="X2854" s="63"/>
      <c r="Y2854" s="63"/>
      <c r="Z2854" s="63"/>
      <c r="AA2854" s="63"/>
      <c r="AB2854" s="63"/>
      <c r="AC2854" s="63"/>
      <c r="AD2854" s="63"/>
      <c r="AE2854" s="63"/>
      <c r="AF2854" s="63"/>
      <c r="AG2854" s="63"/>
      <c r="AH2854" s="63"/>
      <c r="AI2854" s="63"/>
      <c r="AJ2854" s="63"/>
      <c r="AK2854" s="63"/>
      <c r="AL2854" s="63"/>
      <c r="AM2854" s="63"/>
      <c r="AN2854" s="63"/>
      <c r="AO2854" s="63"/>
      <c r="AP2854" s="63"/>
      <c r="AQ2854" s="63"/>
      <c r="AR2854" s="63"/>
      <c r="AS2854" s="63"/>
      <c r="AT2854" s="63"/>
      <c r="AU2854" s="63"/>
      <c r="AV2854" s="63"/>
      <c r="AW2854" s="63"/>
      <c r="AX2854" s="63"/>
      <c r="AY2854" s="63"/>
      <c r="AZ2854" s="63"/>
      <c r="BA2854" s="63"/>
      <c r="BB2854" s="63"/>
      <c r="BC2854" s="63"/>
      <c r="BD2854" s="63"/>
      <c r="BE2854" s="63"/>
      <c r="BF2854" s="63"/>
      <c r="BG2854" s="63"/>
      <c r="BH2854" s="63"/>
      <c r="BI2854" s="63"/>
      <c r="BJ2854" s="63"/>
      <c r="BK2854" s="63"/>
      <c r="BL2854" s="63"/>
      <c r="BM2854" s="63"/>
      <c r="BN2854" s="63"/>
      <c r="BO2854" s="63"/>
      <c r="BP2854" s="63"/>
      <c r="BQ2854" s="63"/>
      <c r="BR2854" s="63"/>
      <c r="BS2854" s="63"/>
      <c r="BT2854" s="63"/>
      <c r="BU2854" s="63"/>
      <c r="BV2854" s="63"/>
      <c r="BW2854" s="63"/>
      <c r="BX2854" s="63"/>
      <c r="BY2854" s="63"/>
      <c r="BZ2854" s="63"/>
      <c r="CA2854" s="63"/>
      <c r="CB2854" s="63"/>
      <c r="CC2854" s="63"/>
      <c r="CD2854" s="63"/>
      <c r="CE2854" s="63"/>
      <c r="CF2854" s="63"/>
      <c r="CG2854" s="63"/>
      <c r="CH2854" s="63"/>
      <c r="CI2854" s="63"/>
      <c r="CJ2854" s="63"/>
      <c r="CK2854" s="63"/>
      <c r="CL2854" s="63"/>
      <c r="CM2854" s="63"/>
      <c r="CN2854" s="63"/>
      <c r="CO2854" s="63"/>
      <c r="CP2854" s="63"/>
      <c r="CR2854" s="227"/>
      <c r="CS2854" s="74"/>
    </row>
    <row r="2855" spans="1:97" s="72" customFormat="1" ht="75.75" customHeight="1">
      <c r="A2855" s="63"/>
      <c r="B2855" s="63"/>
      <c r="C2855" s="63"/>
      <c r="D2855" s="63"/>
      <c r="E2855" s="63"/>
      <c r="F2855" s="63"/>
      <c r="G2855" s="63"/>
      <c r="H2855" s="63"/>
      <c r="I2855" s="63"/>
      <c r="J2855" s="63"/>
      <c r="K2855" s="63"/>
      <c r="L2855" s="63"/>
      <c r="M2855" s="63"/>
      <c r="N2855" s="63"/>
      <c r="O2855" s="63"/>
      <c r="P2855" s="63"/>
      <c r="Q2855" s="63"/>
      <c r="R2855" s="63"/>
      <c r="S2855" s="63"/>
      <c r="T2855" s="63"/>
      <c r="U2855" s="63"/>
      <c r="V2855" s="63"/>
      <c r="W2855" s="63"/>
      <c r="X2855" s="63"/>
      <c r="Y2855" s="63"/>
      <c r="Z2855" s="63"/>
      <c r="AA2855" s="63"/>
      <c r="AB2855" s="63"/>
      <c r="AC2855" s="63"/>
      <c r="AD2855" s="63"/>
      <c r="AE2855" s="63"/>
      <c r="AF2855" s="63"/>
      <c r="AG2855" s="63"/>
      <c r="AH2855" s="63"/>
      <c r="AI2855" s="63"/>
      <c r="AJ2855" s="63"/>
      <c r="AK2855" s="63"/>
      <c r="AL2855" s="63"/>
      <c r="AM2855" s="63"/>
      <c r="AN2855" s="63"/>
      <c r="AO2855" s="63"/>
      <c r="AP2855" s="63"/>
      <c r="AQ2855" s="63"/>
      <c r="AR2855" s="63"/>
      <c r="AS2855" s="63"/>
      <c r="AT2855" s="63"/>
      <c r="AU2855" s="63"/>
      <c r="AV2855" s="63"/>
      <c r="AW2855" s="63"/>
      <c r="AX2855" s="63"/>
      <c r="AY2855" s="63"/>
      <c r="AZ2855" s="63"/>
      <c r="BA2855" s="63"/>
      <c r="BB2855" s="63"/>
      <c r="BC2855" s="63"/>
      <c r="BD2855" s="63"/>
      <c r="BE2855" s="63"/>
      <c r="BF2855" s="63"/>
      <c r="BG2855" s="63"/>
      <c r="BH2855" s="63"/>
      <c r="BI2855" s="63"/>
      <c r="BJ2855" s="63"/>
      <c r="BK2855" s="63"/>
      <c r="BL2855" s="63"/>
      <c r="BM2855" s="63"/>
      <c r="BN2855" s="63"/>
      <c r="BO2855" s="63"/>
      <c r="BP2855" s="63"/>
      <c r="BQ2855" s="63"/>
      <c r="BR2855" s="63"/>
      <c r="BS2855" s="63"/>
      <c r="BT2855" s="63"/>
      <c r="BU2855" s="63"/>
      <c r="BV2855" s="63"/>
      <c r="BW2855" s="63"/>
      <c r="BX2855" s="63"/>
      <c r="BY2855" s="63"/>
      <c r="BZ2855" s="63"/>
      <c r="CA2855" s="63"/>
      <c r="CB2855" s="63"/>
      <c r="CC2855" s="63"/>
      <c r="CD2855" s="63"/>
      <c r="CE2855" s="63"/>
      <c r="CF2855" s="63"/>
      <c r="CG2855" s="63"/>
      <c r="CH2855" s="63"/>
      <c r="CI2855" s="63"/>
      <c r="CJ2855" s="63"/>
      <c r="CK2855" s="63"/>
      <c r="CL2855" s="63"/>
      <c r="CM2855" s="63"/>
      <c r="CN2855" s="63"/>
      <c r="CO2855" s="63"/>
      <c r="CP2855" s="63"/>
      <c r="CR2855" s="227"/>
      <c r="CS2855" s="74"/>
    </row>
    <row r="2856" spans="1:97" s="72" customFormat="1" ht="75.75" customHeight="1">
      <c r="A2856" s="63"/>
      <c r="B2856" s="63"/>
      <c r="C2856" s="63"/>
      <c r="D2856" s="63"/>
      <c r="E2856" s="63"/>
      <c r="F2856" s="63"/>
      <c r="G2856" s="63"/>
      <c r="H2856" s="63"/>
      <c r="I2856" s="63"/>
      <c r="J2856" s="63"/>
      <c r="K2856" s="63"/>
      <c r="L2856" s="63"/>
      <c r="M2856" s="63"/>
      <c r="N2856" s="63"/>
      <c r="O2856" s="63"/>
      <c r="P2856" s="63"/>
      <c r="Q2856" s="63"/>
      <c r="R2856" s="63"/>
      <c r="S2856" s="63"/>
      <c r="T2856" s="63"/>
      <c r="U2856" s="63"/>
      <c r="V2856" s="63"/>
      <c r="W2856" s="63"/>
      <c r="X2856" s="63"/>
      <c r="Y2856" s="63"/>
      <c r="Z2856" s="63"/>
      <c r="AA2856" s="63"/>
      <c r="AB2856" s="63"/>
      <c r="AC2856" s="63"/>
      <c r="AD2856" s="63"/>
      <c r="AE2856" s="63"/>
      <c r="AF2856" s="63"/>
      <c r="AG2856" s="63"/>
      <c r="AH2856" s="63"/>
      <c r="AI2856" s="63"/>
      <c r="AJ2856" s="63"/>
      <c r="AK2856" s="63"/>
      <c r="AL2856" s="63"/>
      <c r="AM2856" s="63"/>
      <c r="AN2856" s="63"/>
      <c r="AO2856" s="63"/>
      <c r="AP2856" s="63"/>
      <c r="AQ2856" s="63"/>
      <c r="AR2856" s="63"/>
      <c r="AS2856" s="63"/>
      <c r="AT2856" s="63"/>
      <c r="AU2856" s="63"/>
      <c r="AV2856" s="63"/>
      <c r="AW2856" s="63"/>
      <c r="AX2856" s="63"/>
      <c r="AY2856" s="63"/>
      <c r="AZ2856" s="63"/>
      <c r="BA2856" s="63"/>
      <c r="BB2856" s="63"/>
      <c r="BC2856" s="63"/>
      <c r="BD2856" s="63"/>
      <c r="BE2856" s="63"/>
      <c r="BF2856" s="63"/>
      <c r="BG2856" s="63"/>
      <c r="BH2856" s="63"/>
      <c r="BI2856" s="63"/>
      <c r="BJ2856" s="63"/>
      <c r="BK2856" s="63"/>
      <c r="BL2856" s="63"/>
      <c r="BM2856" s="63"/>
      <c r="BN2856" s="63"/>
      <c r="BO2856" s="63"/>
      <c r="BP2856" s="63"/>
      <c r="BQ2856" s="63"/>
      <c r="BR2856" s="63"/>
      <c r="BS2856" s="63"/>
      <c r="BT2856" s="63"/>
      <c r="BU2856" s="63"/>
      <c r="BV2856" s="63"/>
      <c r="BW2856" s="63"/>
      <c r="BX2856" s="63"/>
      <c r="BY2856" s="63"/>
      <c r="BZ2856" s="63"/>
      <c r="CA2856" s="63"/>
      <c r="CB2856" s="63"/>
      <c r="CC2856" s="63"/>
      <c r="CD2856" s="63"/>
      <c r="CE2856" s="63"/>
      <c r="CF2856" s="63"/>
      <c r="CG2856" s="63"/>
      <c r="CH2856" s="63"/>
      <c r="CI2856" s="63"/>
      <c r="CJ2856" s="63"/>
      <c r="CK2856" s="63"/>
      <c r="CL2856" s="63"/>
      <c r="CM2856" s="63"/>
      <c r="CN2856" s="63"/>
      <c r="CO2856" s="63"/>
      <c r="CP2856" s="63"/>
      <c r="CR2856" s="227"/>
      <c r="CS2856" s="74"/>
    </row>
    <row r="2857" spans="1:97" s="72" customFormat="1" ht="75.75" customHeight="1">
      <c r="A2857" s="63"/>
      <c r="B2857" s="63"/>
      <c r="C2857" s="63"/>
      <c r="D2857" s="63"/>
      <c r="E2857" s="63"/>
      <c r="F2857" s="63"/>
      <c r="G2857" s="63"/>
      <c r="H2857" s="63"/>
      <c r="I2857" s="63"/>
      <c r="J2857" s="63"/>
      <c r="K2857" s="63"/>
      <c r="L2857" s="63"/>
      <c r="M2857" s="63"/>
      <c r="N2857" s="63"/>
      <c r="O2857" s="63"/>
      <c r="P2857" s="63"/>
      <c r="Q2857" s="63"/>
      <c r="R2857" s="63"/>
      <c r="S2857" s="63"/>
      <c r="T2857" s="63"/>
      <c r="U2857" s="63"/>
      <c r="V2857" s="63"/>
      <c r="W2857" s="63"/>
      <c r="X2857" s="63"/>
      <c r="Y2857" s="63"/>
      <c r="Z2857" s="63"/>
      <c r="AA2857" s="63"/>
      <c r="AB2857" s="63"/>
      <c r="AC2857" s="63"/>
      <c r="AD2857" s="63"/>
      <c r="AE2857" s="63"/>
      <c r="AF2857" s="63"/>
      <c r="AG2857" s="63"/>
      <c r="AH2857" s="63"/>
      <c r="AI2857" s="63"/>
      <c r="AJ2857" s="63"/>
      <c r="AK2857" s="63"/>
      <c r="AL2857" s="63"/>
      <c r="AM2857" s="63"/>
      <c r="AN2857" s="63"/>
      <c r="AO2857" s="63"/>
      <c r="AP2857" s="63"/>
      <c r="AQ2857" s="63"/>
      <c r="AR2857" s="63"/>
      <c r="AS2857" s="63"/>
      <c r="AT2857" s="63"/>
      <c r="AU2857" s="63"/>
      <c r="AV2857" s="63"/>
      <c r="AW2857" s="63"/>
      <c r="AX2857" s="63"/>
      <c r="AY2857" s="63"/>
      <c r="AZ2857" s="63"/>
      <c r="BA2857" s="63"/>
      <c r="BB2857" s="63"/>
      <c r="BC2857" s="63"/>
      <c r="BD2857" s="63"/>
      <c r="BE2857" s="63"/>
      <c r="BF2857" s="63"/>
      <c r="BG2857" s="63"/>
      <c r="BH2857" s="63"/>
      <c r="BI2857" s="63"/>
      <c r="BJ2857" s="63"/>
      <c r="BK2857" s="63"/>
      <c r="BL2857" s="63"/>
      <c r="BM2857" s="63"/>
      <c r="BN2857" s="63"/>
      <c r="BO2857" s="63"/>
      <c r="BP2857" s="63"/>
      <c r="BQ2857" s="63"/>
      <c r="BR2857" s="63"/>
      <c r="BS2857" s="63"/>
      <c r="BT2857" s="63"/>
      <c r="BU2857" s="63"/>
      <c r="BV2857" s="63"/>
      <c r="BW2857" s="63"/>
      <c r="BX2857" s="63"/>
      <c r="BY2857" s="63"/>
      <c r="BZ2857" s="63"/>
      <c r="CA2857" s="63"/>
      <c r="CB2857" s="63"/>
      <c r="CC2857" s="63"/>
      <c r="CD2857" s="63"/>
      <c r="CE2857" s="63"/>
      <c r="CF2857" s="63"/>
      <c r="CG2857" s="63"/>
      <c r="CH2857" s="63"/>
      <c r="CI2857" s="63"/>
      <c r="CJ2857" s="63"/>
      <c r="CK2857" s="63"/>
      <c r="CL2857" s="63"/>
      <c r="CM2857" s="63"/>
      <c r="CN2857" s="63"/>
      <c r="CO2857" s="63"/>
      <c r="CP2857" s="63"/>
      <c r="CR2857" s="227"/>
      <c r="CS2857" s="74"/>
    </row>
    <row r="2858" spans="1:97" s="72" customFormat="1" ht="75.75" customHeight="1">
      <c r="A2858" s="63"/>
      <c r="B2858" s="63"/>
      <c r="C2858" s="63"/>
      <c r="D2858" s="63"/>
      <c r="E2858" s="63"/>
      <c r="F2858" s="63"/>
      <c r="G2858" s="63"/>
      <c r="H2858" s="63"/>
      <c r="I2858" s="63"/>
      <c r="J2858" s="63"/>
      <c r="K2858" s="63"/>
      <c r="L2858" s="63"/>
      <c r="M2858" s="63"/>
      <c r="N2858" s="63"/>
      <c r="O2858" s="63"/>
      <c r="P2858" s="63"/>
      <c r="Q2858" s="63"/>
      <c r="R2858" s="63"/>
      <c r="S2858" s="63"/>
      <c r="T2858" s="63"/>
      <c r="U2858" s="63"/>
      <c r="V2858" s="63"/>
      <c r="W2858" s="63"/>
      <c r="X2858" s="63"/>
      <c r="Y2858" s="63"/>
      <c r="Z2858" s="63"/>
      <c r="AA2858" s="63"/>
      <c r="AB2858" s="63"/>
      <c r="AC2858" s="63"/>
      <c r="AD2858" s="63"/>
      <c r="AE2858" s="63"/>
      <c r="AF2858" s="63"/>
      <c r="AG2858" s="63"/>
      <c r="AH2858" s="63"/>
      <c r="AI2858" s="63"/>
      <c r="AJ2858" s="63"/>
      <c r="AK2858" s="63"/>
      <c r="AL2858" s="63"/>
      <c r="AM2858" s="63"/>
      <c r="AN2858" s="63"/>
      <c r="AO2858" s="63"/>
      <c r="AP2858" s="63"/>
      <c r="AQ2858" s="63"/>
      <c r="AR2858" s="63"/>
      <c r="AS2858" s="63"/>
      <c r="AT2858" s="63"/>
      <c r="AU2858" s="63"/>
      <c r="AV2858" s="63"/>
      <c r="AW2858" s="63"/>
      <c r="AX2858" s="63"/>
      <c r="AY2858" s="63"/>
      <c r="AZ2858" s="63"/>
      <c r="BA2858" s="63"/>
      <c r="BB2858" s="63"/>
      <c r="BC2858" s="63"/>
      <c r="BD2858" s="63"/>
      <c r="BE2858" s="63"/>
      <c r="BF2858" s="63"/>
      <c r="BG2858" s="63"/>
      <c r="BH2858" s="63"/>
      <c r="BI2858" s="63"/>
      <c r="BJ2858" s="63"/>
      <c r="BK2858" s="63"/>
      <c r="BL2858" s="63"/>
      <c r="BM2858" s="63"/>
      <c r="BN2858" s="63"/>
      <c r="BO2858" s="63"/>
      <c r="BP2858" s="63"/>
      <c r="BQ2858" s="63"/>
      <c r="BR2858" s="63"/>
      <c r="BS2858" s="63"/>
      <c r="BT2858" s="63"/>
      <c r="BU2858" s="63"/>
      <c r="BV2858" s="63"/>
      <c r="BW2858" s="63"/>
      <c r="BX2858" s="63"/>
      <c r="BY2858" s="63"/>
      <c r="BZ2858" s="63"/>
      <c r="CA2858" s="63"/>
      <c r="CB2858" s="63"/>
      <c r="CC2858" s="63"/>
      <c r="CD2858" s="63"/>
      <c r="CE2858" s="63"/>
      <c r="CF2858" s="63"/>
      <c r="CG2858" s="63"/>
      <c r="CH2858" s="63"/>
      <c r="CI2858" s="63"/>
      <c r="CJ2858" s="63"/>
      <c r="CK2858" s="63"/>
      <c r="CL2858" s="63"/>
      <c r="CM2858" s="63"/>
      <c r="CN2858" s="63"/>
      <c r="CO2858" s="63"/>
      <c r="CP2858" s="63"/>
      <c r="CR2858" s="227"/>
      <c r="CS2858" s="74"/>
    </row>
    <row r="2859" spans="1:97" s="72" customFormat="1" ht="75.75" customHeight="1">
      <c r="A2859" s="63"/>
      <c r="B2859" s="63"/>
      <c r="C2859" s="63"/>
      <c r="D2859" s="63"/>
      <c r="E2859" s="63"/>
      <c r="F2859" s="63"/>
      <c r="G2859" s="63"/>
      <c r="H2859" s="63"/>
      <c r="I2859" s="63"/>
      <c r="J2859" s="63"/>
      <c r="K2859" s="63"/>
      <c r="L2859" s="63"/>
      <c r="M2859" s="63"/>
      <c r="N2859" s="63"/>
      <c r="O2859" s="63"/>
      <c r="P2859" s="63"/>
      <c r="Q2859" s="63"/>
      <c r="R2859" s="63"/>
      <c r="S2859" s="63"/>
      <c r="T2859" s="63"/>
      <c r="U2859" s="63"/>
      <c r="V2859" s="63"/>
      <c r="W2859" s="63"/>
      <c r="X2859" s="63"/>
      <c r="Y2859" s="63"/>
      <c r="Z2859" s="63"/>
      <c r="AA2859" s="63"/>
      <c r="AB2859" s="63"/>
      <c r="AC2859" s="63"/>
      <c r="AD2859" s="63"/>
      <c r="AE2859" s="63"/>
      <c r="AF2859" s="63"/>
      <c r="AG2859" s="63"/>
      <c r="AH2859" s="63"/>
      <c r="AI2859" s="63"/>
      <c r="AJ2859" s="63"/>
      <c r="AK2859" s="63"/>
      <c r="AL2859" s="63"/>
      <c r="AM2859" s="63"/>
      <c r="AN2859" s="63"/>
      <c r="AO2859" s="63"/>
      <c r="AP2859" s="63"/>
      <c r="AQ2859" s="63"/>
      <c r="AR2859" s="63"/>
      <c r="AS2859" s="63"/>
      <c r="AT2859" s="63"/>
      <c r="AU2859" s="63"/>
      <c r="AV2859" s="63"/>
      <c r="AW2859" s="63"/>
      <c r="AX2859" s="63"/>
      <c r="AY2859" s="63"/>
      <c r="AZ2859" s="63"/>
      <c r="BA2859" s="63"/>
      <c r="BB2859" s="63"/>
      <c r="BC2859" s="63"/>
      <c r="BD2859" s="63"/>
      <c r="BE2859" s="63"/>
      <c r="BF2859" s="63"/>
      <c r="BG2859" s="63"/>
      <c r="BH2859" s="63"/>
      <c r="BI2859" s="63"/>
      <c r="BJ2859" s="63"/>
      <c r="BK2859" s="63"/>
      <c r="BL2859" s="63"/>
      <c r="BM2859" s="63"/>
      <c r="BN2859" s="63"/>
      <c r="BO2859" s="63"/>
      <c r="BP2859" s="63"/>
      <c r="BQ2859" s="63"/>
      <c r="BR2859" s="63"/>
      <c r="BS2859" s="63"/>
      <c r="BT2859" s="63"/>
      <c r="BU2859" s="63"/>
      <c r="BV2859" s="63"/>
      <c r="BW2859" s="63"/>
      <c r="BX2859" s="63"/>
      <c r="BY2859" s="63"/>
      <c r="BZ2859" s="63"/>
      <c r="CA2859" s="63"/>
      <c r="CB2859" s="63"/>
      <c r="CC2859" s="63"/>
      <c r="CD2859" s="63"/>
      <c r="CE2859" s="63"/>
      <c r="CF2859" s="63"/>
      <c r="CG2859" s="63"/>
      <c r="CH2859" s="63"/>
      <c r="CI2859" s="63"/>
      <c r="CJ2859" s="63"/>
      <c r="CK2859" s="63"/>
      <c r="CL2859" s="63"/>
      <c r="CM2859" s="63"/>
      <c r="CN2859" s="63"/>
      <c r="CO2859" s="63"/>
      <c r="CP2859" s="63"/>
      <c r="CR2859" s="227"/>
      <c r="CS2859" s="74"/>
    </row>
    <row r="2860" spans="1:97" s="72" customFormat="1" ht="75.75" customHeight="1">
      <c r="A2860" s="63"/>
      <c r="B2860" s="63"/>
      <c r="C2860" s="63"/>
      <c r="D2860" s="63"/>
      <c r="E2860" s="63"/>
      <c r="F2860" s="63"/>
      <c r="G2860" s="63"/>
      <c r="H2860" s="63"/>
      <c r="I2860" s="63"/>
      <c r="J2860" s="63"/>
      <c r="K2860" s="63"/>
      <c r="L2860" s="63"/>
      <c r="M2860" s="63"/>
      <c r="N2860" s="63"/>
      <c r="O2860" s="63"/>
      <c r="P2860" s="63"/>
      <c r="Q2860" s="63"/>
      <c r="R2860" s="63"/>
      <c r="S2860" s="63"/>
      <c r="T2860" s="63"/>
      <c r="U2860" s="63"/>
      <c r="V2860" s="63"/>
      <c r="W2860" s="63"/>
      <c r="X2860" s="63"/>
      <c r="Y2860" s="63"/>
      <c r="Z2860" s="63"/>
      <c r="AA2860" s="63"/>
      <c r="AB2860" s="63"/>
      <c r="AC2860" s="63"/>
      <c r="AD2860" s="63"/>
      <c r="AE2860" s="63"/>
      <c r="AF2860" s="63"/>
      <c r="AG2860" s="63"/>
      <c r="AH2860" s="63"/>
      <c r="AI2860" s="63"/>
      <c r="AJ2860" s="63"/>
      <c r="AK2860" s="63"/>
      <c r="AL2860" s="63"/>
      <c r="AM2860" s="63"/>
      <c r="AN2860" s="63"/>
      <c r="AO2860" s="63"/>
      <c r="AP2860" s="63"/>
      <c r="AQ2860" s="63"/>
      <c r="AR2860" s="63"/>
      <c r="AS2860" s="63"/>
      <c r="AT2860" s="63"/>
      <c r="AU2860" s="63"/>
      <c r="AV2860" s="63"/>
      <c r="AW2860" s="63"/>
      <c r="AX2860" s="63"/>
      <c r="AY2860" s="63"/>
      <c r="AZ2860" s="63"/>
      <c r="BA2860" s="63"/>
      <c r="BB2860" s="63"/>
      <c r="BC2860" s="63"/>
      <c r="BD2860" s="63"/>
      <c r="BE2860" s="63"/>
      <c r="BF2860" s="63"/>
      <c r="BG2860" s="63"/>
      <c r="BH2860" s="63"/>
      <c r="BI2860" s="63"/>
      <c r="BJ2860" s="63"/>
      <c r="BK2860" s="63"/>
      <c r="BL2860" s="63"/>
      <c r="BM2860" s="63"/>
      <c r="BN2860" s="63"/>
      <c r="BO2860" s="63"/>
      <c r="BP2860" s="63"/>
      <c r="BQ2860" s="63"/>
      <c r="BR2860" s="63"/>
      <c r="BS2860" s="63"/>
      <c r="BT2860" s="63"/>
      <c r="BU2860" s="63"/>
      <c r="BV2860" s="63"/>
      <c r="BW2860" s="63"/>
      <c r="BX2860" s="63"/>
      <c r="BY2860" s="63"/>
      <c r="BZ2860" s="63"/>
      <c r="CA2860" s="63"/>
      <c r="CB2860" s="63"/>
      <c r="CC2860" s="63"/>
      <c r="CD2860" s="63"/>
      <c r="CE2860" s="63"/>
      <c r="CF2860" s="63"/>
      <c r="CG2860" s="63"/>
      <c r="CH2860" s="63"/>
      <c r="CI2860" s="63"/>
      <c r="CJ2860" s="63"/>
      <c r="CK2860" s="63"/>
      <c r="CL2860" s="63"/>
      <c r="CM2860" s="63"/>
      <c r="CN2860" s="63"/>
      <c r="CO2860" s="63"/>
      <c r="CP2860" s="63"/>
      <c r="CR2860" s="227"/>
      <c r="CS2860" s="74"/>
    </row>
    <row r="2861" spans="1:97" s="72" customFormat="1" ht="75.75" customHeight="1">
      <c r="A2861" s="63"/>
      <c r="B2861" s="63"/>
      <c r="C2861" s="63"/>
      <c r="D2861" s="63"/>
      <c r="E2861" s="63"/>
      <c r="F2861" s="63"/>
      <c r="G2861" s="63"/>
      <c r="H2861" s="63"/>
      <c r="I2861" s="63"/>
      <c r="J2861" s="63"/>
      <c r="K2861" s="63"/>
      <c r="L2861" s="63"/>
      <c r="M2861" s="63"/>
      <c r="N2861" s="63"/>
      <c r="O2861" s="63"/>
      <c r="P2861" s="63"/>
      <c r="Q2861" s="63"/>
      <c r="R2861" s="63"/>
      <c r="S2861" s="63"/>
      <c r="T2861" s="63"/>
      <c r="U2861" s="63"/>
      <c r="V2861" s="63"/>
      <c r="W2861" s="63"/>
      <c r="X2861" s="63"/>
      <c r="Y2861" s="63"/>
      <c r="Z2861" s="63"/>
      <c r="AA2861" s="63"/>
      <c r="AB2861" s="63"/>
      <c r="AC2861" s="63"/>
      <c r="AD2861" s="63"/>
      <c r="AE2861" s="63"/>
      <c r="AF2861" s="63"/>
      <c r="AG2861" s="63"/>
      <c r="AH2861" s="63"/>
      <c r="AI2861" s="63"/>
      <c r="AJ2861" s="63"/>
      <c r="AK2861" s="63"/>
      <c r="AL2861" s="63"/>
      <c r="AM2861" s="63"/>
      <c r="AN2861" s="63"/>
      <c r="AO2861" s="63"/>
      <c r="AP2861" s="63"/>
      <c r="AQ2861" s="63"/>
      <c r="AR2861" s="63"/>
      <c r="AS2861" s="63"/>
      <c r="AT2861" s="63"/>
      <c r="AU2861" s="63"/>
      <c r="AV2861" s="63"/>
      <c r="AW2861" s="63"/>
      <c r="AX2861" s="63"/>
      <c r="AY2861" s="63"/>
      <c r="AZ2861" s="63"/>
      <c r="BA2861" s="63"/>
      <c r="BB2861" s="63"/>
      <c r="BC2861" s="63"/>
      <c r="BD2861" s="63"/>
      <c r="BE2861" s="63"/>
      <c r="BF2861" s="63"/>
      <c r="BG2861" s="63"/>
      <c r="BH2861" s="63"/>
      <c r="BI2861" s="63"/>
      <c r="BJ2861" s="63"/>
      <c r="BK2861" s="63"/>
      <c r="BL2861" s="63"/>
      <c r="BM2861" s="63"/>
      <c r="BN2861" s="63"/>
      <c r="BO2861" s="63"/>
      <c r="BP2861" s="63"/>
      <c r="BQ2861" s="63"/>
      <c r="BR2861" s="63"/>
      <c r="BS2861" s="63"/>
      <c r="BT2861" s="63"/>
      <c r="BU2861" s="63"/>
      <c r="BV2861" s="63"/>
      <c r="BW2861" s="63"/>
      <c r="BX2861" s="63"/>
      <c r="BY2861" s="63"/>
      <c r="BZ2861" s="63"/>
      <c r="CA2861" s="63"/>
      <c r="CB2861" s="63"/>
      <c r="CC2861" s="63"/>
      <c r="CD2861" s="63"/>
      <c r="CE2861" s="63"/>
      <c r="CF2861" s="63"/>
      <c r="CG2861" s="63"/>
      <c r="CH2861" s="63"/>
      <c r="CI2861" s="63"/>
      <c r="CJ2861" s="63"/>
      <c r="CK2861" s="63"/>
      <c r="CL2861" s="63"/>
      <c r="CM2861" s="63"/>
      <c r="CN2861" s="63"/>
      <c r="CO2861" s="63"/>
      <c r="CP2861" s="63"/>
      <c r="CR2861" s="227"/>
      <c r="CS2861" s="74"/>
    </row>
    <row r="2862" spans="1:97" s="72" customFormat="1" ht="75.75" customHeight="1">
      <c r="A2862" s="63"/>
      <c r="B2862" s="63"/>
      <c r="C2862" s="63"/>
      <c r="D2862" s="63"/>
      <c r="E2862" s="63"/>
      <c r="F2862" s="63"/>
      <c r="G2862" s="63"/>
      <c r="H2862" s="63"/>
      <c r="I2862" s="63"/>
      <c r="J2862" s="63"/>
      <c r="K2862" s="63"/>
      <c r="L2862" s="63"/>
      <c r="M2862" s="63"/>
      <c r="N2862" s="63"/>
      <c r="O2862" s="63"/>
      <c r="P2862" s="63"/>
      <c r="Q2862" s="63"/>
      <c r="R2862" s="63"/>
      <c r="S2862" s="63"/>
      <c r="T2862" s="63"/>
      <c r="U2862" s="63"/>
      <c r="V2862" s="63"/>
      <c r="W2862" s="63"/>
      <c r="X2862" s="63"/>
      <c r="Y2862" s="63"/>
      <c r="Z2862" s="63"/>
      <c r="AA2862" s="63"/>
      <c r="AB2862" s="63"/>
      <c r="AC2862" s="63"/>
      <c r="AD2862" s="63"/>
      <c r="AE2862" s="63"/>
      <c r="AF2862" s="63"/>
      <c r="AG2862" s="63"/>
      <c r="AH2862" s="63"/>
      <c r="AI2862" s="63"/>
      <c r="AJ2862" s="63"/>
      <c r="AK2862" s="63"/>
      <c r="AL2862" s="63"/>
      <c r="AM2862" s="63"/>
      <c r="AN2862" s="63"/>
      <c r="AO2862" s="63"/>
      <c r="AP2862" s="63"/>
      <c r="AQ2862" s="63"/>
      <c r="AR2862" s="63"/>
      <c r="AS2862" s="63"/>
      <c r="AT2862" s="63"/>
      <c r="AU2862" s="63"/>
      <c r="AV2862" s="63"/>
      <c r="AW2862" s="63"/>
      <c r="AX2862" s="63"/>
      <c r="AY2862" s="63"/>
      <c r="AZ2862" s="63"/>
      <c r="BA2862" s="63"/>
      <c r="BB2862" s="63"/>
      <c r="BC2862" s="63"/>
      <c r="BD2862" s="63"/>
      <c r="BE2862" s="63"/>
      <c r="BF2862" s="63"/>
      <c r="BG2862" s="63"/>
      <c r="BH2862" s="63"/>
      <c r="BI2862" s="63"/>
      <c r="BJ2862" s="63"/>
      <c r="BK2862" s="63"/>
      <c r="BL2862" s="63"/>
      <c r="BM2862" s="63"/>
      <c r="BN2862" s="63"/>
      <c r="BO2862" s="63"/>
      <c r="BP2862" s="63"/>
      <c r="BQ2862" s="63"/>
      <c r="BR2862" s="63"/>
      <c r="BS2862" s="63"/>
      <c r="BT2862" s="63"/>
      <c r="BU2862" s="63"/>
      <c r="BV2862" s="63"/>
      <c r="BW2862" s="63"/>
      <c r="BX2862" s="63"/>
      <c r="BY2862" s="63"/>
      <c r="BZ2862" s="63"/>
      <c r="CA2862" s="63"/>
      <c r="CB2862" s="63"/>
      <c r="CC2862" s="63"/>
      <c r="CD2862" s="63"/>
      <c r="CE2862" s="63"/>
      <c r="CF2862" s="63"/>
      <c r="CG2862" s="63"/>
      <c r="CH2862" s="63"/>
      <c r="CI2862" s="63"/>
      <c r="CJ2862" s="63"/>
      <c r="CK2862" s="63"/>
      <c r="CL2862" s="63"/>
      <c r="CM2862" s="63"/>
      <c r="CN2862" s="63"/>
      <c r="CO2862" s="63"/>
      <c r="CP2862" s="63"/>
      <c r="CR2862" s="227"/>
      <c r="CS2862" s="74"/>
    </row>
    <row r="2863" spans="1:97" s="72" customFormat="1" ht="75.75" customHeight="1">
      <c r="A2863" s="63"/>
      <c r="B2863" s="63"/>
      <c r="C2863" s="63"/>
      <c r="D2863" s="63"/>
      <c r="E2863" s="63"/>
      <c r="F2863" s="63"/>
      <c r="G2863" s="63"/>
      <c r="H2863" s="63"/>
      <c r="I2863" s="63"/>
      <c r="J2863" s="63"/>
      <c r="K2863" s="63"/>
      <c r="L2863" s="63"/>
      <c r="M2863" s="63"/>
      <c r="N2863" s="63"/>
      <c r="O2863" s="63"/>
      <c r="P2863" s="63"/>
      <c r="Q2863" s="63"/>
      <c r="R2863" s="63"/>
      <c r="S2863" s="63"/>
      <c r="T2863" s="63"/>
      <c r="U2863" s="63"/>
      <c r="V2863" s="63"/>
      <c r="W2863" s="63"/>
      <c r="X2863" s="63"/>
      <c r="Y2863" s="63"/>
      <c r="Z2863" s="63"/>
      <c r="AA2863" s="63"/>
      <c r="AB2863" s="63"/>
      <c r="AC2863" s="63"/>
      <c r="AD2863" s="63"/>
      <c r="AE2863" s="63"/>
      <c r="AF2863" s="63"/>
      <c r="AG2863" s="63"/>
      <c r="AH2863" s="63"/>
      <c r="AI2863" s="63"/>
      <c r="AJ2863" s="63"/>
      <c r="AK2863" s="63"/>
      <c r="AL2863" s="63"/>
      <c r="AM2863" s="63"/>
      <c r="AN2863" s="63"/>
      <c r="AO2863" s="63"/>
      <c r="AP2863" s="63"/>
      <c r="AQ2863" s="63"/>
      <c r="AR2863" s="63"/>
      <c r="AS2863" s="63"/>
      <c r="AT2863" s="63"/>
      <c r="AU2863" s="63"/>
      <c r="AV2863" s="63"/>
      <c r="AW2863" s="63"/>
      <c r="AX2863" s="63"/>
      <c r="AY2863" s="63"/>
      <c r="AZ2863" s="63"/>
      <c r="BA2863" s="63"/>
      <c r="BB2863" s="63"/>
      <c r="BC2863" s="63"/>
      <c r="BD2863" s="63"/>
      <c r="BE2863" s="63"/>
      <c r="BF2863" s="63"/>
      <c r="BG2863" s="63"/>
      <c r="BH2863" s="63"/>
      <c r="BI2863" s="63"/>
      <c r="BJ2863" s="63"/>
      <c r="BK2863" s="63"/>
      <c r="BL2863" s="63"/>
      <c r="BM2863" s="63"/>
      <c r="BN2863" s="63"/>
      <c r="BO2863" s="63"/>
      <c r="BP2863" s="63"/>
      <c r="BQ2863" s="63"/>
      <c r="BR2863" s="63"/>
      <c r="BS2863" s="63"/>
      <c r="BT2863" s="63"/>
      <c r="BU2863" s="63"/>
      <c r="BV2863" s="63"/>
      <c r="BW2863" s="63"/>
      <c r="BX2863" s="63"/>
      <c r="BY2863" s="63"/>
      <c r="BZ2863" s="63"/>
      <c r="CA2863" s="63"/>
      <c r="CB2863" s="63"/>
      <c r="CC2863" s="63"/>
      <c r="CD2863" s="63"/>
      <c r="CE2863" s="63"/>
      <c r="CF2863" s="63"/>
      <c r="CG2863" s="63"/>
      <c r="CH2863" s="63"/>
      <c r="CI2863" s="63"/>
      <c r="CJ2863" s="63"/>
      <c r="CK2863" s="63"/>
      <c r="CL2863" s="63"/>
      <c r="CM2863" s="63"/>
      <c r="CN2863" s="63"/>
      <c r="CO2863" s="63"/>
      <c r="CP2863" s="63"/>
      <c r="CR2863" s="227"/>
      <c r="CS2863" s="74"/>
    </row>
    <row r="2864" spans="1:97" s="72" customFormat="1" ht="75.75" customHeight="1">
      <c r="A2864" s="63"/>
      <c r="B2864" s="63"/>
      <c r="C2864" s="63"/>
      <c r="D2864" s="63"/>
      <c r="E2864" s="63"/>
      <c r="F2864" s="63"/>
      <c r="G2864" s="63"/>
      <c r="H2864" s="63"/>
      <c r="I2864" s="63"/>
      <c r="J2864" s="63"/>
      <c r="K2864" s="63"/>
      <c r="L2864" s="63"/>
      <c r="M2864" s="63"/>
      <c r="N2864" s="63"/>
      <c r="O2864" s="63"/>
      <c r="P2864" s="63"/>
      <c r="Q2864" s="63"/>
      <c r="R2864" s="63"/>
      <c r="S2864" s="63"/>
      <c r="T2864" s="63"/>
      <c r="U2864" s="63"/>
      <c r="V2864" s="63"/>
      <c r="W2864" s="63"/>
      <c r="X2864" s="63"/>
      <c r="Y2864" s="63"/>
      <c r="Z2864" s="63"/>
      <c r="AA2864" s="63"/>
      <c r="AB2864" s="63"/>
      <c r="AC2864" s="63"/>
      <c r="AD2864" s="63"/>
      <c r="AE2864" s="63"/>
      <c r="AF2864" s="63"/>
      <c r="AG2864" s="63"/>
      <c r="AH2864" s="63"/>
      <c r="AI2864" s="63"/>
      <c r="AJ2864" s="63"/>
      <c r="AK2864" s="63"/>
      <c r="AL2864" s="63"/>
      <c r="AM2864" s="63"/>
      <c r="AN2864" s="63"/>
      <c r="AO2864" s="63"/>
      <c r="AP2864" s="63"/>
      <c r="AQ2864" s="63"/>
      <c r="AR2864" s="63"/>
      <c r="AS2864" s="63"/>
      <c r="AT2864" s="63"/>
      <c r="AU2864" s="63"/>
      <c r="AV2864" s="63"/>
      <c r="AW2864" s="63"/>
      <c r="AX2864" s="63"/>
      <c r="AY2864" s="63"/>
      <c r="AZ2864" s="63"/>
      <c r="BA2864" s="63"/>
      <c r="BB2864" s="63"/>
      <c r="BC2864" s="63"/>
      <c r="BD2864" s="63"/>
      <c r="BE2864" s="63"/>
      <c r="BF2864" s="63"/>
      <c r="BG2864" s="63"/>
      <c r="BH2864" s="63"/>
      <c r="BI2864" s="63"/>
      <c r="BJ2864" s="63"/>
      <c r="BK2864" s="63"/>
      <c r="BL2864" s="63"/>
      <c r="BM2864" s="63"/>
      <c r="BN2864" s="63"/>
      <c r="BO2864" s="63"/>
      <c r="BP2864" s="63"/>
      <c r="BQ2864" s="63"/>
      <c r="BR2864" s="63"/>
      <c r="BS2864" s="63"/>
      <c r="BT2864" s="63"/>
      <c r="BU2864" s="63"/>
      <c r="BV2864" s="63"/>
      <c r="BW2864" s="63"/>
      <c r="BX2864" s="63"/>
      <c r="BY2864" s="63"/>
      <c r="BZ2864" s="63"/>
      <c r="CA2864" s="63"/>
      <c r="CB2864" s="63"/>
      <c r="CC2864" s="63"/>
      <c r="CD2864" s="63"/>
      <c r="CE2864" s="63"/>
      <c r="CF2864" s="63"/>
      <c r="CG2864" s="63"/>
      <c r="CH2864" s="63"/>
      <c r="CI2864" s="63"/>
      <c r="CJ2864" s="63"/>
      <c r="CK2864" s="63"/>
      <c r="CL2864" s="63"/>
      <c r="CM2864" s="63"/>
      <c r="CN2864" s="63"/>
      <c r="CO2864" s="63"/>
      <c r="CP2864" s="63"/>
      <c r="CR2864" s="227"/>
      <c r="CS2864" s="74"/>
    </row>
    <row r="2865" spans="1:97" s="72" customFormat="1" ht="75.75" customHeight="1">
      <c r="A2865" s="63"/>
      <c r="B2865" s="63"/>
      <c r="C2865" s="63"/>
      <c r="D2865" s="63"/>
      <c r="E2865" s="63"/>
      <c r="F2865" s="63"/>
      <c r="G2865" s="63"/>
      <c r="H2865" s="63"/>
      <c r="I2865" s="63"/>
      <c r="J2865" s="63"/>
      <c r="K2865" s="63"/>
      <c r="L2865" s="63"/>
      <c r="M2865" s="63"/>
      <c r="N2865" s="63"/>
      <c r="O2865" s="63"/>
      <c r="P2865" s="63"/>
      <c r="Q2865" s="63"/>
      <c r="R2865" s="63"/>
      <c r="S2865" s="63"/>
      <c r="T2865" s="63"/>
      <c r="U2865" s="63"/>
      <c r="V2865" s="63"/>
      <c r="W2865" s="63"/>
      <c r="X2865" s="63"/>
      <c r="Y2865" s="63"/>
      <c r="Z2865" s="63"/>
      <c r="AA2865" s="63"/>
      <c r="AB2865" s="63"/>
      <c r="AC2865" s="63"/>
      <c r="AD2865" s="63"/>
      <c r="AE2865" s="63"/>
      <c r="AF2865" s="63"/>
      <c r="AG2865" s="63"/>
      <c r="AH2865" s="63"/>
      <c r="AI2865" s="63"/>
      <c r="AJ2865" s="63"/>
      <c r="AK2865" s="63"/>
      <c r="AL2865" s="63"/>
      <c r="AM2865" s="63"/>
      <c r="AN2865" s="63"/>
      <c r="AO2865" s="63"/>
      <c r="AP2865" s="63"/>
      <c r="AQ2865" s="63"/>
      <c r="AR2865" s="63"/>
      <c r="AS2865" s="63"/>
      <c r="AT2865" s="63"/>
      <c r="AU2865" s="63"/>
      <c r="AV2865" s="63"/>
      <c r="AW2865" s="63"/>
      <c r="AX2865" s="63"/>
      <c r="AY2865" s="63"/>
      <c r="AZ2865" s="63"/>
      <c r="BA2865" s="63"/>
      <c r="BB2865" s="63"/>
      <c r="BC2865" s="63"/>
      <c r="BD2865" s="63"/>
      <c r="BE2865" s="63"/>
      <c r="BF2865" s="63"/>
      <c r="BG2865" s="63"/>
      <c r="BH2865" s="63"/>
      <c r="BI2865" s="63"/>
      <c r="BJ2865" s="63"/>
      <c r="BK2865" s="63"/>
      <c r="BL2865" s="63"/>
      <c r="BM2865" s="63"/>
      <c r="BN2865" s="63"/>
      <c r="BO2865" s="63"/>
      <c r="BP2865" s="63"/>
      <c r="BQ2865" s="63"/>
      <c r="BR2865" s="63"/>
      <c r="BS2865" s="63"/>
      <c r="BT2865" s="63"/>
      <c r="BU2865" s="63"/>
      <c r="BV2865" s="63"/>
      <c r="BW2865" s="63"/>
      <c r="BX2865" s="63"/>
      <c r="BY2865" s="63"/>
      <c r="BZ2865" s="63"/>
      <c r="CA2865" s="63"/>
      <c r="CB2865" s="63"/>
      <c r="CC2865" s="63"/>
      <c r="CD2865" s="63"/>
      <c r="CE2865" s="63"/>
      <c r="CF2865" s="63"/>
      <c r="CG2865" s="63"/>
      <c r="CH2865" s="63"/>
      <c r="CI2865" s="63"/>
      <c r="CJ2865" s="63"/>
      <c r="CK2865" s="63"/>
      <c r="CL2865" s="63"/>
      <c r="CM2865" s="63"/>
      <c r="CN2865" s="63"/>
      <c r="CO2865" s="63"/>
      <c r="CP2865" s="63"/>
      <c r="CR2865" s="227"/>
      <c r="CS2865" s="74"/>
    </row>
    <row r="2866" spans="1:97" s="72" customFormat="1" ht="75.75" customHeight="1">
      <c r="A2866" s="63"/>
      <c r="B2866" s="63"/>
      <c r="C2866" s="63"/>
      <c r="D2866" s="63"/>
      <c r="E2866" s="63"/>
      <c r="F2866" s="63"/>
      <c r="G2866" s="63"/>
      <c r="H2866" s="63"/>
      <c r="I2866" s="63"/>
      <c r="J2866" s="63"/>
      <c r="K2866" s="63"/>
      <c r="L2866" s="63"/>
      <c r="M2866" s="63"/>
      <c r="N2866" s="63"/>
      <c r="O2866" s="63"/>
      <c r="P2866" s="63"/>
      <c r="Q2866" s="63"/>
      <c r="R2866" s="63"/>
      <c r="S2866" s="63"/>
      <c r="T2866" s="63"/>
      <c r="U2866" s="63"/>
      <c r="V2866" s="63"/>
      <c r="W2866" s="63"/>
      <c r="X2866" s="63"/>
      <c r="Y2866" s="63"/>
      <c r="Z2866" s="63"/>
      <c r="AA2866" s="63"/>
      <c r="AB2866" s="63"/>
      <c r="AC2866" s="63"/>
      <c r="AD2866" s="63"/>
      <c r="AE2866" s="63"/>
      <c r="AF2866" s="63"/>
      <c r="AG2866" s="63"/>
      <c r="AH2866" s="63"/>
      <c r="AI2866" s="63"/>
      <c r="AJ2866" s="63"/>
      <c r="AK2866" s="63"/>
      <c r="AL2866" s="63"/>
      <c r="AM2866" s="63"/>
      <c r="AN2866" s="63"/>
      <c r="AO2866" s="63"/>
      <c r="AP2866" s="63"/>
      <c r="AQ2866" s="63"/>
      <c r="AR2866" s="63"/>
      <c r="AS2866" s="63"/>
      <c r="AT2866" s="63"/>
      <c r="AU2866" s="63"/>
      <c r="AV2866" s="63"/>
      <c r="AW2866" s="63"/>
      <c r="AX2866" s="63"/>
      <c r="AY2866" s="63"/>
      <c r="AZ2866" s="63"/>
      <c r="BA2866" s="63"/>
      <c r="BB2866" s="63"/>
      <c r="BC2866" s="63"/>
      <c r="BD2866" s="63"/>
      <c r="BE2866" s="63"/>
      <c r="BF2866" s="63"/>
      <c r="BG2866" s="63"/>
      <c r="BH2866" s="63"/>
      <c r="BI2866" s="63"/>
      <c r="BJ2866" s="63"/>
      <c r="BK2866" s="63"/>
      <c r="BL2866" s="63"/>
      <c r="BM2866" s="63"/>
      <c r="BN2866" s="63"/>
      <c r="BO2866" s="63"/>
      <c r="BP2866" s="63"/>
      <c r="BQ2866" s="63"/>
      <c r="BR2866" s="63"/>
      <c r="BS2866" s="63"/>
      <c r="BT2866" s="63"/>
      <c r="BU2866" s="63"/>
      <c r="BV2866" s="63"/>
      <c r="BW2866" s="63"/>
      <c r="BX2866" s="63"/>
      <c r="BY2866" s="63"/>
      <c r="BZ2866" s="63"/>
      <c r="CA2866" s="63"/>
      <c r="CB2866" s="63"/>
      <c r="CC2866" s="63"/>
      <c r="CD2866" s="63"/>
      <c r="CE2866" s="63"/>
      <c r="CF2866" s="63"/>
      <c r="CG2866" s="63"/>
      <c r="CH2866" s="63"/>
      <c r="CI2866" s="63"/>
      <c r="CJ2866" s="63"/>
      <c r="CK2866" s="63"/>
      <c r="CL2866" s="63"/>
      <c r="CM2866" s="63"/>
      <c r="CN2866" s="63"/>
      <c r="CO2866" s="63"/>
      <c r="CP2866" s="63"/>
      <c r="CR2866" s="227"/>
      <c r="CS2866" s="74"/>
    </row>
    <row r="2867" spans="1:97" s="72" customFormat="1" ht="75.75" customHeight="1">
      <c r="A2867" s="63"/>
      <c r="B2867" s="63"/>
      <c r="C2867" s="63"/>
      <c r="D2867" s="63"/>
      <c r="E2867" s="63"/>
      <c r="F2867" s="63"/>
      <c r="G2867" s="63"/>
      <c r="H2867" s="63"/>
      <c r="I2867" s="63"/>
      <c r="J2867" s="63"/>
      <c r="K2867" s="63"/>
      <c r="L2867" s="63"/>
      <c r="M2867" s="63"/>
      <c r="N2867" s="63"/>
      <c r="O2867" s="63"/>
      <c r="P2867" s="63"/>
      <c r="Q2867" s="63"/>
      <c r="R2867" s="63"/>
      <c r="S2867" s="63"/>
      <c r="T2867" s="63"/>
      <c r="U2867" s="63"/>
      <c r="V2867" s="63"/>
      <c r="W2867" s="63"/>
      <c r="X2867" s="63"/>
      <c r="Y2867" s="63"/>
      <c r="Z2867" s="63"/>
      <c r="AA2867" s="63"/>
      <c r="AB2867" s="63"/>
      <c r="AC2867" s="63"/>
      <c r="AD2867" s="63"/>
      <c r="AE2867" s="63"/>
      <c r="AF2867" s="63"/>
      <c r="AG2867" s="63"/>
      <c r="AH2867" s="63"/>
      <c r="AI2867" s="63"/>
      <c r="AJ2867" s="63"/>
      <c r="AK2867" s="63"/>
      <c r="AL2867" s="63"/>
      <c r="AM2867" s="63"/>
      <c r="AN2867" s="63"/>
      <c r="AO2867" s="63"/>
      <c r="AP2867" s="63"/>
      <c r="AQ2867" s="63"/>
      <c r="AR2867" s="63"/>
      <c r="AS2867" s="63"/>
      <c r="AT2867" s="63"/>
      <c r="AU2867" s="63"/>
      <c r="AV2867" s="63"/>
      <c r="AW2867" s="63"/>
      <c r="AX2867" s="63"/>
      <c r="AY2867" s="63"/>
      <c r="AZ2867" s="63"/>
      <c r="BA2867" s="63"/>
      <c r="BB2867" s="63"/>
      <c r="BC2867" s="63"/>
      <c r="BD2867" s="63"/>
      <c r="BE2867" s="63"/>
      <c r="BF2867" s="63"/>
      <c r="BG2867" s="63"/>
      <c r="BH2867" s="63"/>
      <c r="BI2867" s="63"/>
      <c r="BJ2867" s="63"/>
      <c r="BK2867" s="63"/>
      <c r="BL2867" s="63"/>
      <c r="BM2867" s="63"/>
      <c r="BN2867" s="63"/>
      <c r="BO2867" s="63"/>
      <c r="BP2867" s="63"/>
      <c r="BQ2867" s="63"/>
      <c r="BR2867" s="63"/>
      <c r="BS2867" s="63"/>
      <c r="BT2867" s="63"/>
      <c r="BU2867" s="63"/>
      <c r="BV2867" s="63"/>
      <c r="BW2867" s="63"/>
      <c r="BX2867" s="63"/>
      <c r="BY2867" s="63"/>
      <c r="BZ2867" s="63"/>
      <c r="CA2867" s="63"/>
      <c r="CB2867" s="63"/>
      <c r="CC2867" s="63"/>
      <c r="CD2867" s="63"/>
      <c r="CE2867" s="63"/>
      <c r="CF2867" s="63"/>
      <c r="CG2867" s="63"/>
      <c r="CH2867" s="63"/>
      <c r="CI2867" s="63"/>
      <c r="CJ2867" s="63"/>
      <c r="CK2867" s="63"/>
      <c r="CL2867" s="63"/>
      <c r="CM2867" s="63"/>
      <c r="CN2867" s="63"/>
      <c r="CO2867" s="63"/>
      <c r="CP2867" s="63"/>
      <c r="CR2867" s="227"/>
      <c r="CS2867" s="74"/>
    </row>
    <row r="2868" spans="1:97" s="72" customFormat="1" ht="75.75" customHeight="1">
      <c r="A2868" s="63"/>
      <c r="B2868" s="63"/>
      <c r="C2868" s="63"/>
      <c r="D2868" s="63"/>
      <c r="E2868" s="63"/>
      <c r="F2868" s="63"/>
      <c r="G2868" s="63"/>
      <c r="H2868" s="63"/>
      <c r="I2868" s="63"/>
      <c r="J2868" s="63"/>
      <c r="K2868" s="63"/>
      <c r="L2868" s="63"/>
      <c r="M2868" s="63"/>
      <c r="N2868" s="63"/>
      <c r="O2868" s="63"/>
      <c r="P2868" s="63"/>
      <c r="Q2868" s="63"/>
      <c r="R2868" s="63"/>
      <c r="S2868" s="63"/>
      <c r="T2868" s="63"/>
      <c r="U2868" s="63"/>
      <c r="V2868" s="63"/>
      <c r="W2868" s="63"/>
      <c r="X2868" s="63"/>
      <c r="Y2868" s="63"/>
      <c r="Z2868" s="63"/>
      <c r="AA2868" s="63"/>
      <c r="AB2868" s="63"/>
      <c r="AC2868" s="63"/>
      <c r="AD2868" s="63"/>
      <c r="AE2868" s="63"/>
      <c r="AF2868" s="63"/>
      <c r="AG2868" s="63"/>
      <c r="AH2868" s="63"/>
      <c r="AI2868" s="63"/>
      <c r="AJ2868" s="63"/>
      <c r="AK2868" s="63"/>
      <c r="AL2868" s="63"/>
      <c r="AM2868" s="63"/>
      <c r="AN2868" s="63"/>
      <c r="AO2868" s="63"/>
      <c r="AP2868" s="63"/>
      <c r="AQ2868" s="63"/>
      <c r="AR2868" s="63"/>
      <c r="AS2868" s="63"/>
      <c r="AT2868" s="63"/>
      <c r="AU2868" s="63"/>
      <c r="AV2868" s="63"/>
      <c r="AW2868" s="63"/>
      <c r="AX2868" s="63"/>
      <c r="AY2868" s="63"/>
      <c r="AZ2868" s="63"/>
      <c r="BA2868" s="63"/>
      <c r="BB2868" s="63"/>
      <c r="BC2868" s="63"/>
      <c r="BD2868" s="63"/>
      <c r="BE2868" s="63"/>
      <c r="BF2868" s="63"/>
      <c r="BG2868" s="63"/>
      <c r="BH2868" s="63"/>
      <c r="BI2868" s="63"/>
      <c r="BJ2868" s="63"/>
      <c r="BK2868" s="63"/>
      <c r="BL2868" s="63"/>
      <c r="BM2868" s="63"/>
      <c r="BN2868" s="63"/>
      <c r="BO2868" s="63"/>
      <c r="BP2868" s="63"/>
      <c r="BQ2868" s="63"/>
      <c r="BR2868" s="63"/>
      <c r="BS2868" s="63"/>
      <c r="BT2868" s="63"/>
      <c r="BU2868" s="63"/>
      <c r="BV2868" s="63"/>
      <c r="BW2868" s="63"/>
      <c r="BX2868" s="63"/>
      <c r="BY2868" s="63"/>
      <c r="BZ2868" s="63"/>
      <c r="CA2868" s="63"/>
      <c r="CB2868" s="63"/>
      <c r="CC2868" s="63"/>
      <c r="CD2868" s="63"/>
      <c r="CE2868" s="63"/>
      <c r="CF2868" s="63"/>
      <c r="CG2868" s="63"/>
      <c r="CH2868" s="63"/>
      <c r="CI2868" s="63"/>
      <c r="CJ2868" s="63"/>
      <c r="CK2868" s="63"/>
      <c r="CL2868" s="63"/>
      <c r="CM2868" s="63"/>
      <c r="CN2868" s="63"/>
      <c r="CO2868" s="63"/>
      <c r="CP2868" s="63"/>
      <c r="CR2868" s="227"/>
      <c r="CS2868" s="74"/>
    </row>
    <row r="2869" spans="1:97" s="72" customFormat="1" ht="75.75" customHeight="1">
      <c r="A2869" s="63"/>
      <c r="B2869" s="63"/>
      <c r="C2869" s="63"/>
      <c r="D2869" s="63"/>
      <c r="E2869" s="63"/>
      <c r="F2869" s="63"/>
      <c r="G2869" s="63"/>
      <c r="H2869" s="63"/>
      <c r="I2869" s="63"/>
      <c r="J2869" s="63"/>
      <c r="K2869" s="63"/>
      <c r="L2869" s="63"/>
      <c r="M2869" s="63"/>
      <c r="N2869" s="63"/>
      <c r="O2869" s="63"/>
      <c r="P2869" s="63"/>
      <c r="Q2869" s="63"/>
      <c r="R2869" s="63"/>
      <c r="S2869" s="63"/>
      <c r="T2869" s="63"/>
      <c r="U2869" s="63"/>
      <c r="V2869" s="63"/>
      <c r="W2869" s="63"/>
      <c r="X2869" s="63"/>
      <c r="Y2869" s="63"/>
      <c r="Z2869" s="63"/>
      <c r="AA2869" s="63"/>
      <c r="AB2869" s="63"/>
      <c r="AC2869" s="63"/>
      <c r="AD2869" s="63"/>
      <c r="AE2869" s="63"/>
      <c r="AF2869" s="63"/>
      <c r="AG2869" s="63"/>
      <c r="AH2869" s="63"/>
      <c r="AI2869" s="63"/>
      <c r="AJ2869" s="63"/>
      <c r="AK2869" s="63"/>
      <c r="AL2869" s="63"/>
      <c r="AM2869" s="63"/>
      <c r="AN2869" s="63"/>
      <c r="AO2869" s="63"/>
      <c r="AP2869" s="63"/>
      <c r="AQ2869" s="63"/>
      <c r="AR2869" s="63"/>
      <c r="AS2869" s="63"/>
      <c r="AT2869" s="63"/>
      <c r="AU2869" s="63"/>
      <c r="AV2869" s="63"/>
      <c r="AW2869" s="63"/>
      <c r="AX2869" s="63"/>
      <c r="AY2869" s="63"/>
      <c r="AZ2869" s="63"/>
      <c r="BA2869" s="63"/>
      <c r="BB2869" s="63"/>
      <c r="BC2869" s="63"/>
      <c r="BD2869" s="63"/>
      <c r="BE2869" s="63"/>
      <c r="BF2869" s="63"/>
      <c r="BG2869" s="63"/>
      <c r="BH2869" s="63"/>
      <c r="BI2869" s="63"/>
      <c r="BJ2869" s="63"/>
      <c r="BK2869" s="63"/>
      <c r="BL2869" s="63"/>
      <c r="BM2869" s="63"/>
      <c r="BN2869" s="63"/>
      <c r="BO2869" s="63"/>
      <c r="BP2869" s="63"/>
      <c r="BQ2869" s="63"/>
      <c r="BR2869" s="63"/>
      <c r="BS2869" s="63"/>
      <c r="BT2869" s="63"/>
      <c r="BU2869" s="63"/>
      <c r="BV2869" s="63"/>
      <c r="BW2869" s="63"/>
      <c r="BX2869" s="63"/>
      <c r="BY2869" s="63"/>
      <c r="BZ2869" s="63"/>
      <c r="CA2869" s="63"/>
      <c r="CB2869" s="63"/>
      <c r="CC2869" s="63"/>
      <c r="CD2869" s="63"/>
      <c r="CE2869" s="63"/>
      <c r="CF2869" s="63"/>
      <c r="CG2869" s="63"/>
      <c r="CH2869" s="63"/>
      <c r="CI2869" s="63"/>
      <c r="CJ2869" s="63"/>
      <c r="CK2869" s="63"/>
      <c r="CL2869" s="63"/>
      <c r="CM2869" s="63"/>
      <c r="CN2869" s="63"/>
      <c r="CO2869" s="63"/>
      <c r="CP2869" s="63"/>
      <c r="CR2869" s="227"/>
      <c r="CS2869" s="74"/>
    </row>
    <row r="2870" spans="1:97" s="72" customFormat="1" ht="75.75" customHeight="1">
      <c r="A2870" s="63"/>
      <c r="B2870" s="63"/>
      <c r="C2870" s="63"/>
      <c r="D2870" s="63"/>
      <c r="E2870" s="63"/>
      <c r="F2870" s="63"/>
      <c r="G2870" s="63"/>
      <c r="H2870" s="63"/>
      <c r="I2870" s="63"/>
      <c r="J2870" s="63"/>
      <c r="K2870" s="63"/>
      <c r="L2870" s="63"/>
      <c r="M2870" s="63"/>
      <c r="N2870" s="63"/>
      <c r="O2870" s="63"/>
      <c r="P2870" s="63"/>
      <c r="Q2870" s="63"/>
      <c r="R2870" s="63"/>
      <c r="S2870" s="63"/>
      <c r="T2870" s="63"/>
      <c r="U2870" s="63"/>
      <c r="V2870" s="63"/>
      <c r="W2870" s="63"/>
      <c r="X2870" s="63"/>
      <c r="Y2870" s="63"/>
      <c r="Z2870" s="63"/>
      <c r="AA2870" s="63"/>
      <c r="AB2870" s="63"/>
      <c r="AC2870" s="63"/>
      <c r="AD2870" s="63"/>
      <c r="AE2870" s="63"/>
      <c r="AF2870" s="63"/>
      <c r="AG2870" s="63"/>
      <c r="AH2870" s="63"/>
      <c r="AI2870" s="63"/>
      <c r="AJ2870" s="63"/>
      <c r="AK2870" s="63"/>
      <c r="AL2870" s="63"/>
      <c r="AM2870" s="63"/>
      <c r="AN2870" s="63"/>
      <c r="AO2870" s="63"/>
      <c r="AP2870" s="63"/>
      <c r="AQ2870" s="63"/>
      <c r="AR2870" s="63"/>
      <c r="AS2870" s="63"/>
      <c r="AT2870" s="63"/>
      <c r="AU2870" s="63"/>
      <c r="AV2870" s="63"/>
      <c r="AW2870" s="63"/>
      <c r="AX2870" s="63"/>
      <c r="AY2870" s="63"/>
      <c r="AZ2870" s="63"/>
      <c r="BA2870" s="63"/>
      <c r="BB2870" s="63"/>
      <c r="BC2870" s="63"/>
      <c r="BD2870" s="63"/>
      <c r="BE2870" s="63"/>
      <c r="BF2870" s="63"/>
      <c r="BG2870" s="63"/>
      <c r="BH2870" s="63"/>
      <c r="BI2870" s="63"/>
      <c r="BJ2870" s="63"/>
      <c r="BK2870" s="63"/>
      <c r="BL2870" s="63"/>
      <c r="BM2870" s="63"/>
      <c r="BN2870" s="63"/>
      <c r="BO2870" s="63"/>
      <c r="BP2870" s="63"/>
      <c r="BQ2870" s="63"/>
      <c r="BR2870" s="63"/>
      <c r="BS2870" s="63"/>
      <c r="BT2870" s="63"/>
      <c r="BU2870" s="63"/>
      <c r="BV2870" s="63"/>
      <c r="BW2870" s="63"/>
      <c r="BX2870" s="63"/>
      <c r="BY2870" s="63"/>
      <c r="BZ2870" s="63"/>
      <c r="CA2870" s="63"/>
      <c r="CB2870" s="63"/>
      <c r="CC2870" s="63"/>
      <c r="CD2870" s="63"/>
      <c r="CE2870" s="63"/>
      <c r="CF2870" s="63"/>
      <c r="CG2870" s="63"/>
      <c r="CH2870" s="63"/>
      <c r="CI2870" s="63"/>
      <c r="CJ2870" s="63"/>
      <c r="CK2870" s="63"/>
      <c r="CL2870" s="63"/>
      <c r="CM2870" s="63"/>
      <c r="CN2870" s="63"/>
      <c r="CO2870" s="63"/>
      <c r="CP2870" s="63"/>
      <c r="CR2870" s="227"/>
      <c r="CS2870" s="74"/>
    </row>
    <row r="2871" spans="1:97" s="72" customFormat="1" ht="75.75" customHeight="1">
      <c r="A2871" s="63"/>
      <c r="B2871" s="63"/>
      <c r="C2871" s="63"/>
      <c r="D2871" s="63"/>
      <c r="E2871" s="63"/>
      <c r="F2871" s="63"/>
      <c r="G2871" s="63"/>
      <c r="H2871" s="63"/>
      <c r="I2871" s="63"/>
      <c r="J2871" s="63"/>
      <c r="K2871" s="63"/>
      <c r="L2871" s="63"/>
      <c r="M2871" s="63"/>
      <c r="N2871" s="63"/>
      <c r="O2871" s="63"/>
      <c r="P2871" s="63"/>
      <c r="Q2871" s="63"/>
      <c r="R2871" s="63"/>
      <c r="S2871" s="63"/>
      <c r="T2871" s="63"/>
      <c r="U2871" s="63"/>
      <c r="V2871" s="63"/>
      <c r="W2871" s="63"/>
      <c r="X2871" s="63"/>
      <c r="Y2871" s="63"/>
      <c r="Z2871" s="63"/>
      <c r="AA2871" s="63"/>
      <c r="AB2871" s="63"/>
      <c r="AC2871" s="63"/>
      <c r="AD2871" s="63"/>
      <c r="AE2871" s="63"/>
      <c r="AF2871" s="63"/>
      <c r="AG2871" s="63"/>
      <c r="AH2871" s="63"/>
      <c r="AI2871" s="63"/>
      <c r="AJ2871" s="63"/>
      <c r="AK2871" s="63"/>
      <c r="AL2871" s="63"/>
      <c r="AM2871" s="63"/>
      <c r="AN2871" s="63"/>
      <c r="AO2871" s="63"/>
      <c r="AP2871" s="63"/>
      <c r="AQ2871" s="63"/>
      <c r="AR2871" s="63"/>
      <c r="AS2871" s="63"/>
      <c r="AT2871" s="63"/>
      <c r="AU2871" s="63"/>
      <c r="AV2871" s="63"/>
      <c r="AW2871" s="63"/>
      <c r="AX2871" s="63"/>
      <c r="AY2871" s="63"/>
      <c r="AZ2871" s="63"/>
      <c r="BA2871" s="63"/>
      <c r="BB2871" s="63"/>
      <c r="BC2871" s="63"/>
      <c r="BD2871" s="63"/>
      <c r="BE2871" s="63"/>
      <c r="BF2871" s="63"/>
      <c r="BG2871" s="63"/>
      <c r="BH2871" s="63"/>
      <c r="BI2871" s="63"/>
      <c r="BJ2871" s="63"/>
      <c r="BK2871" s="63"/>
      <c r="BL2871" s="63"/>
      <c r="BM2871" s="63"/>
      <c r="BN2871" s="63"/>
      <c r="BO2871" s="63"/>
      <c r="BP2871" s="63"/>
      <c r="BQ2871" s="63"/>
      <c r="BR2871" s="63"/>
      <c r="BS2871" s="63"/>
      <c r="BT2871" s="63"/>
      <c r="BU2871" s="63"/>
      <c r="BV2871" s="63"/>
      <c r="BW2871" s="63"/>
      <c r="BX2871" s="63"/>
      <c r="BY2871" s="63"/>
      <c r="BZ2871" s="63"/>
      <c r="CA2871" s="63"/>
      <c r="CB2871" s="63"/>
      <c r="CC2871" s="63"/>
      <c r="CD2871" s="63"/>
      <c r="CE2871" s="63"/>
      <c r="CF2871" s="63"/>
      <c r="CG2871" s="63"/>
      <c r="CH2871" s="63"/>
      <c r="CI2871" s="63"/>
      <c r="CJ2871" s="63"/>
      <c r="CK2871" s="63"/>
      <c r="CL2871" s="63"/>
      <c r="CM2871" s="63"/>
      <c r="CN2871" s="63"/>
      <c r="CO2871" s="63"/>
      <c r="CP2871" s="63"/>
      <c r="CR2871" s="227"/>
      <c r="CS2871" s="74"/>
    </row>
    <row r="2872" spans="1:97" s="72" customFormat="1" ht="75.75" customHeight="1">
      <c r="A2872" s="63"/>
      <c r="B2872" s="63"/>
      <c r="C2872" s="63"/>
      <c r="D2872" s="63"/>
      <c r="E2872" s="63"/>
      <c r="F2872" s="63"/>
      <c r="G2872" s="63"/>
      <c r="H2872" s="63"/>
      <c r="I2872" s="63"/>
      <c r="J2872" s="63"/>
      <c r="K2872" s="63"/>
      <c r="L2872" s="63"/>
      <c r="M2872" s="63"/>
      <c r="N2872" s="63"/>
      <c r="O2872" s="63"/>
      <c r="P2872" s="63"/>
      <c r="Q2872" s="63"/>
      <c r="R2872" s="63"/>
      <c r="S2872" s="63"/>
      <c r="T2872" s="63"/>
      <c r="U2872" s="63"/>
      <c r="V2872" s="63"/>
      <c r="W2872" s="63"/>
      <c r="X2872" s="63"/>
      <c r="Y2872" s="63"/>
      <c r="Z2872" s="63"/>
      <c r="AA2872" s="63"/>
      <c r="AB2872" s="63"/>
      <c r="AC2872" s="63"/>
      <c r="AD2872" s="63"/>
      <c r="AE2872" s="63"/>
      <c r="AF2872" s="63"/>
      <c r="AG2872" s="63"/>
      <c r="AH2872" s="63"/>
      <c r="AI2872" s="63"/>
      <c r="AJ2872" s="63"/>
      <c r="AK2872" s="63"/>
      <c r="AL2872" s="63"/>
      <c r="AM2872" s="63"/>
      <c r="AN2872" s="63"/>
      <c r="AO2872" s="63"/>
      <c r="AP2872" s="63"/>
      <c r="AQ2872" s="63"/>
      <c r="AR2872" s="63"/>
      <c r="AS2872" s="63"/>
      <c r="AT2872" s="63"/>
      <c r="AU2872" s="63"/>
      <c r="AV2872" s="63"/>
      <c r="AW2872" s="63"/>
      <c r="AX2872" s="63"/>
      <c r="AY2872" s="63"/>
      <c r="AZ2872" s="63"/>
      <c r="BA2872" s="63"/>
      <c r="BB2872" s="63"/>
      <c r="BC2872" s="63"/>
      <c r="BD2872" s="63"/>
      <c r="BE2872" s="63"/>
      <c r="BF2872" s="63"/>
      <c r="BG2872" s="63"/>
      <c r="BH2872" s="63"/>
      <c r="BI2872" s="63"/>
      <c r="BJ2872" s="63"/>
      <c r="BK2872" s="63"/>
      <c r="BL2872" s="63"/>
      <c r="BM2872" s="63"/>
      <c r="BN2872" s="63"/>
      <c r="BO2872" s="63"/>
      <c r="BP2872" s="63"/>
      <c r="BQ2872" s="63"/>
      <c r="BR2872" s="63"/>
      <c r="BS2872" s="63"/>
      <c r="BT2872" s="63"/>
      <c r="BU2872" s="63"/>
      <c r="BV2872" s="63"/>
      <c r="BW2872" s="63"/>
      <c r="BX2872" s="63"/>
      <c r="BY2872" s="63"/>
      <c r="BZ2872" s="63"/>
      <c r="CA2872" s="63"/>
      <c r="CB2872" s="63"/>
      <c r="CC2872" s="63"/>
      <c r="CD2872" s="63"/>
      <c r="CE2872" s="63"/>
      <c r="CF2872" s="63"/>
      <c r="CG2872" s="63"/>
      <c r="CH2872" s="63"/>
      <c r="CI2872" s="63"/>
      <c r="CJ2872" s="63"/>
      <c r="CK2872" s="63"/>
      <c r="CL2872" s="63"/>
      <c r="CM2872" s="63"/>
      <c r="CN2872" s="63"/>
      <c r="CO2872" s="63"/>
      <c r="CP2872" s="63"/>
      <c r="CR2872" s="227"/>
      <c r="CS2872" s="74"/>
    </row>
    <row r="2873" spans="1:97" s="72" customFormat="1" ht="75.75" customHeight="1">
      <c r="A2873" s="63"/>
      <c r="B2873" s="63"/>
      <c r="C2873" s="63"/>
      <c r="D2873" s="63"/>
      <c r="E2873" s="63"/>
      <c r="F2873" s="63"/>
      <c r="G2873" s="63"/>
      <c r="H2873" s="63"/>
      <c r="I2873" s="63"/>
      <c r="J2873" s="63"/>
      <c r="K2873" s="63"/>
      <c r="L2873" s="63"/>
      <c r="M2873" s="63"/>
      <c r="N2873" s="63"/>
      <c r="O2873" s="63"/>
      <c r="P2873" s="63"/>
      <c r="Q2873" s="63"/>
      <c r="R2873" s="63"/>
      <c r="S2873" s="63"/>
      <c r="T2873" s="63"/>
      <c r="U2873" s="63"/>
      <c r="V2873" s="63"/>
      <c r="W2873" s="63"/>
      <c r="X2873" s="63"/>
      <c r="Y2873" s="63"/>
      <c r="Z2873" s="63"/>
      <c r="AA2873" s="63"/>
      <c r="AB2873" s="63"/>
      <c r="AC2873" s="63"/>
      <c r="AD2873" s="63"/>
      <c r="AE2873" s="63"/>
      <c r="AF2873" s="63"/>
      <c r="AG2873" s="63"/>
      <c r="AH2873" s="63"/>
      <c r="AI2873" s="63"/>
      <c r="AJ2873" s="63"/>
      <c r="AK2873" s="63"/>
      <c r="AL2873" s="63"/>
      <c r="AM2873" s="63"/>
      <c r="AN2873" s="63"/>
      <c r="AO2873" s="63"/>
      <c r="AP2873" s="63"/>
      <c r="AQ2873" s="63"/>
      <c r="AR2873" s="63"/>
      <c r="AS2873" s="63"/>
      <c r="AT2873" s="63"/>
      <c r="AU2873" s="63"/>
      <c r="AV2873" s="63"/>
      <c r="AW2873" s="63"/>
      <c r="AX2873" s="63"/>
      <c r="AY2873" s="63"/>
      <c r="AZ2873" s="63"/>
      <c r="BA2873" s="63"/>
      <c r="BB2873" s="63"/>
      <c r="BC2873" s="63"/>
      <c r="BD2873" s="63"/>
      <c r="BE2873" s="63"/>
      <c r="BF2873" s="63"/>
      <c r="BG2873" s="63"/>
      <c r="BH2873" s="63"/>
      <c r="BI2873" s="63"/>
      <c r="BJ2873" s="63"/>
      <c r="BK2873" s="63"/>
      <c r="BL2873" s="63"/>
      <c r="BM2873" s="63"/>
      <c r="BN2873" s="63"/>
      <c r="BO2873" s="63"/>
      <c r="BP2873" s="63"/>
      <c r="BQ2873" s="63"/>
      <c r="BR2873" s="63"/>
      <c r="BS2873" s="63"/>
      <c r="BT2873" s="63"/>
      <c r="BU2873" s="63"/>
      <c r="BV2873" s="63"/>
      <c r="BW2873" s="63"/>
      <c r="BX2873" s="63"/>
      <c r="BY2873" s="63"/>
      <c r="BZ2873" s="63"/>
      <c r="CA2873" s="63"/>
      <c r="CB2873" s="63"/>
      <c r="CC2873" s="63"/>
      <c r="CD2873" s="63"/>
      <c r="CE2873" s="63"/>
      <c r="CF2873" s="63"/>
      <c r="CG2873" s="63"/>
      <c r="CH2873" s="63"/>
      <c r="CI2873" s="63"/>
      <c r="CJ2873" s="63"/>
      <c r="CK2873" s="63"/>
      <c r="CL2873" s="63"/>
      <c r="CM2873" s="63"/>
      <c r="CN2873" s="63"/>
      <c r="CO2873" s="63"/>
      <c r="CP2873" s="63"/>
      <c r="CR2873" s="227"/>
      <c r="CS2873" s="74"/>
    </row>
    <row r="2874" spans="1:97" s="72" customFormat="1" ht="75.75" customHeight="1">
      <c r="A2874" s="63"/>
      <c r="B2874" s="63"/>
      <c r="C2874" s="63"/>
      <c r="D2874" s="63"/>
      <c r="E2874" s="63"/>
      <c r="F2874" s="63"/>
      <c r="G2874" s="63"/>
      <c r="H2874" s="63"/>
      <c r="I2874" s="63"/>
      <c r="J2874" s="63"/>
      <c r="K2874" s="63"/>
      <c r="L2874" s="63"/>
      <c r="M2874" s="63"/>
      <c r="N2874" s="63"/>
      <c r="O2874" s="63"/>
      <c r="P2874" s="63"/>
      <c r="Q2874" s="63"/>
      <c r="R2874" s="63"/>
      <c r="S2874" s="63"/>
      <c r="T2874" s="63"/>
      <c r="U2874" s="63"/>
      <c r="V2874" s="63"/>
      <c r="W2874" s="63"/>
      <c r="X2874" s="63"/>
      <c r="Y2874" s="63"/>
      <c r="Z2874" s="63"/>
      <c r="AA2874" s="63"/>
      <c r="AB2874" s="63"/>
      <c r="AC2874" s="63"/>
      <c r="AD2874" s="63"/>
      <c r="AE2874" s="63"/>
      <c r="AF2874" s="63"/>
      <c r="AG2874" s="63"/>
      <c r="AH2874" s="63"/>
      <c r="AI2874" s="63"/>
      <c r="AJ2874" s="63"/>
      <c r="AK2874" s="63"/>
      <c r="AL2874" s="63"/>
      <c r="AM2874" s="63"/>
      <c r="AN2874" s="63"/>
      <c r="AO2874" s="63"/>
      <c r="AP2874" s="63"/>
      <c r="AQ2874" s="63"/>
      <c r="AR2874" s="63"/>
      <c r="AS2874" s="63"/>
      <c r="AT2874" s="63"/>
      <c r="AU2874" s="63"/>
      <c r="AV2874" s="63"/>
      <c r="AW2874" s="63"/>
      <c r="AX2874" s="63"/>
      <c r="AY2874" s="63"/>
      <c r="AZ2874" s="63"/>
      <c r="BA2874" s="63"/>
      <c r="BB2874" s="63"/>
      <c r="BC2874" s="63"/>
      <c r="BD2874" s="63"/>
      <c r="BE2874" s="63"/>
      <c r="BF2874" s="63"/>
      <c r="BG2874" s="63"/>
      <c r="BH2874" s="63"/>
      <c r="BI2874" s="63"/>
      <c r="BJ2874" s="63"/>
      <c r="BK2874" s="63"/>
      <c r="BL2874" s="63"/>
      <c r="BM2874" s="63"/>
      <c r="BN2874" s="63"/>
      <c r="BO2874" s="63"/>
      <c r="BP2874" s="63"/>
      <c r="BQ2874" s="63"/>
      <c r="BR2874" s="63"/>
      <c r="BS2874" s="63"/>
      <c r="BT2874" s="63"/>
      <c r="BU2874" s="63"/>
      <c r="BV2874" s="63"/>
      <c r="BW2874" s="63"/>
      <c r="BX2874" s="63"/>
      <c r="BY2874" s="63"/>
      <c r="BZ2874" s="63"/>
      <c r="CA2874" s="63"/>
      <c r="CB2874" s="63"/>
      <c r="CC2874" s="63"/>
      <c r="CD2874" s="63"/>
      <c r="CE2874" s="63"/>
      <c r="CF2874" s="63"/>
      <c r="CG2874" s="63"/>
      <c r="CH2874" s="63"/>
      <c r="CI2874" s="63"/>
      <c r="CJ2874" s="63"/>
      <c r="CK2874" s="63"/>
      <c r="CL2874" s="63"/>
      <c r="CM2874" s="63"/>
      <c r="CN2874" s="63"/>
      <c r="CO2874" s="63"/>
      <c r="CP2874" s="63"/>
      <c r="CR2874" s="227"/>
      <c r="CS2874" s="74"/>
    </row>
    <row r="2875" spans="1:97" s="72" customFormat="1" ht="75.75" customHeight="1">
      <c r="A2875" s="63"/>
      <c r="B2875" s="63"/>
      <c r="C2875" s="63"/>
      <c r="D2875" s="63"/>
      <c r="E2875" s="63"/>
      <c r="F2875" s="63"/>
      <c r="G2875" s="63"/>
      <c r="H2875" s="63"/>
      <c r="I2875" s="63"/>
      <c r="J2875" s="63"/>
      <c r="K2875" s="63"/>
      <c r="L2875" s="63"/>
      <c r="M2875" s="63"/>
      <c r="N2875" s="63"/>
      <c r="O2875" s="63"/>
      <c r="P2875" s="63"/>
      <c r="Q2875" s="63"/>
      <c r="R2875" s="63"/>
      <c r="S2875" s="63"/>
      <c r="T2875" s="63"/>
      <c r="U2875" s="63"/>
      <c r="V2875" s="63"/>
      <c r="W2875" s="63"/>
      <c r="X2875" s="63"/>
      <c r="Y2875" s="63"/>
      <c r="Z2875" s="63"/>
      <c r="AA2875" s="63"/>
      <c r="AB2875" s="63"/>
      <c r="AC2875" s="63"/>
      <c r="AD2875" s="63"/>
      <c r="AE2875" s="63"/>
      <c r="AF2875" s="63"/>
      <c r="AG2875" s="63"/>
      <c r="AH2875" s="63"/>
      <c r="AI2875" s="63"/>
      <c r="AJ2875" s="63"/>
      <c r="AK2875" s="63"/>
      <c r="AL2875" s="63"/>
      <c r="AM2875" s="63"/>
      <c r="AN2875" s="63"/>
      <c r="AO2875" s="63"/>
      <c r="AP2875" s="63"/>
      <c r="AQ2875" s="63"/>
      <c r="AR2875" s="63"/>
      <c r="AS2875" s="63"/>
      <c r="AT2875" s="63"/>
      <c r="AU2875" s="63"/>
      <c r="AV2875" s="63"/>
      <c r="AW2875" s="63"/>
      <c r="AX2875" s="63"/>
      <c r="AY2875" s="63"/>
      <c r="AZ2875" s="63"/>
      <c r="BA2875" s="63"/>
      <c r="BB2875" s="63"/>
      <c r="BC2875" s="63"/>
      <c r="BD2875" s="63"/>
      <c r="BE2875" s="63"/>
      <c r="BF2875" s="63"/>
      <c r="BG2875" s="63"/>
      <c r="BH2875" s="63"/>
      <c r="BI2875" s="63"/>
      <c r="BJ2875" s="63"/>
      <c r="BK2875" s="63"/>
      <c r="BL2875" s="63"/>
      <c r="BM2875" s="63"/>
      <c r="BN2875" s="63"/>
      <c r="BO2875" s="63"/>
      <c r="BP2875" s="63"/>
      <c r="BQ2875" s="63"/>
      <c r="BR2875" s="63"/>
      <c r="BS2875" s="63"/>
      <c r="BT2875" s="63"/>
      <c r="BU2875" s="63"/>
      <c r="BV2875" s="63"/>
      <c r="BW2875" s="63"/>
      <c r="BX2875" s="63"/>
      <c r="BY2875" s="63"/>
      <c r="BZ2875" s="63"/>
      <c r="CA2875" s="63"/>
      <c r="CB2875" s="63"/>
      <c r="CC2875" s="63"/>
      <c r="CD2875" s="63"/>
      <c r="CE2875" s="63"/>
      <c r="CF2875" s="63"/>
      <c r="CG2875" s="63"/>
      <c r="CH2875" s="63"/>
      <c r="CI2875" s="63"/>
      <c r="CJ2875" s="63"/>
      <c r="CK2875" s="63"/>
      <c r="CL2875" s="63"/>
      <c r="CM2875" s="63"/>
      <c r="CN2875" s="63"/>
      <c r="CO2875" s="63"/>
      <c r="CP2875" s="63"/>
      <c r="CR2875" s="227"/>
      <c r="CS2875" s="74"/>
    </row>
    <row r="2876" spans="1:97" s="72" customFormat="1" ht="75.75" customHeight="1">
      <c r="A2876" s="63"/>
      <c r="B2876" s="63"/>
      <c r="C2876" s="63"/>
      <c r="D2876" s="63"/>
      <c r="E2876" s="63"/>
      <c r="F2876" s="63"/>
      <c r="G2876" s="63"/>
      <c r="H2876" s="63"/>
      <c r="I2876" s="63"/>
      <c r="J2876" s="63"/>
      <c r="K2876" s="63"/>
      <c r="L2876" s="63"/>
      <c r="M2876" s="63"/>
      <c r="N2876" s="63"/>
      <c r="O2876" s="63"/>
      <c r="P2876" s="63"/>
      <c r="Q2876" s="63"/>
      <c r="R2876" s="63"/>
      <c r="S2876" s="63"/>
      <c r="T2876" s="63"/>
      <c r="U2876" s="63"/>
      <c r="V2876" s="63"/>
      <c r="W2876" s="63"/>
      <c r="X2876" s="63"/>
      <c r="Y2876" s="63"/>
      <c r="Z2876" s="63"/>
      <c r="AA2876" s="63"/>
      <c r="AB2876" s="63"/>
      <c r="AC2876" s="63"/>
      <c r="AD2876" s="63"/>
      <c r="AE2876" s="63"/>
      <c r="AF2876" s="63"/>
      <c r="AG2876" s="63"/>
      <c r="AH2876" s="63"/>
      <c r="AI2876" s="63"/>
      <c r="AJ2876" s="63"/>
      <c r="AK2876" s="63"/>
      <c r="AL2876" s="63"/>
      <c r="AM2876" s="63"/>
      <c r="AN2876" s="63"/>
      <c r="AO2876" s="63"/>
      <c r="AP2876" s="63"/>
      <c r="AQ2876" s="63"/>
      <c r="AR2876" s="63"/>
      <c r="AS2876" s="63"/>
      <c r="AT2876" s="63"/>
      <c r="AU2876" s="63"/>
      <c r="AV2876" s="63"/>
      <c r="AW2876" s="63"/>
      <c r="AX2876" s="63"/>
      <c r="AY2876" s="63"/>
      <c r="AZ2876" s="63"/>
      <c r="BA2876" s="63"/>
      <c r="BB2876" s="63"/>
      <c r="BC2876" s="63"/>
      <c r="BD2876" s="63"/>
      <c r="BE2876" s="63"/>
      <c r="BF2876" s="63"/>
      <c r="BG2876" s="63"/>
      <c r="BH2876" s="63"/>
      <c r="BI2876" s="63"/>
      <c r="BJ2876" s="63"/>
      <c r="BK2876" s="63"/>
      <c r="BL2876" s="63"/>
      <c r="BM2876" s="63"/>
      <c r="BN2876" s="63"/>
      <c r="BO2876" s="63"/>
      <c r="BP2876" s="63"/>
      <c r="BQ2876" s="63"/>
      <c r="BR2876" s="63"/>
      <c r="BS2876" s="63"/>
      <c r="BT2876" s="63"/>
      <c r="BU2876" s="63"/>
      <c r="BV2876" s="63"/>
      <c r="BW2876" s="63"/>
      <c r="BX2876" s="63"/>
      <c r="BY2876" s="63"/>
      <c r="BZ2876" s="63"/>
      <c r="CA2876" s="63"/>
      <c r="CB2876" s="63"/>
      <c r="CC2876" s="63"/>
      <c r="CD2876" s="63"/>
      <c r="CE2876" s="63"/>
      <c r="CF2876" s="63"/>
      <c r="CG2876" s="63"/>
      <c r="CH2876" s="63"/>
      <c r="CI2876" s="63"/>
      <c r="CJ2876" s="63"/>
      <c r="CK2876" s="63"/>
      <c r="CL2876" s="63"/>
      <c r="CM2876" s="63"/>
      <c r="CN2876" s="63"/>
      <c r="CO2876" s="63"/>
      <c r="CP2876" s="63"/>
      <c r="CR2876" s="227"/>
      <c r="CS2876" s="74"/>
    </row>
    <row r="2877" spans="1:97" s="72" customFormat="1" ht="75.75" customHeight="1">
      <c r="A2877" s="63"/>
      <c r="B2877" s="63"/>
      <c r="C2877" s="63"/>
      <c r="D2877" s="63"/>
      <c r="E2877" s="63"/>
      <c r="F2877" s="63"/>
      <c r="G2877" s="63"/>
      <c r="H2877" s="63"/>
      <c r="I2877" s="63"/>
      <c r="J2877" s="63"/>
      <c r="K2877" s="63"/>
      <c r="L2877" s="63"/>
      <c r="M2877" s="63"/>
      <c r="N2877" s="63"/>
      <c r="O2877" s="63"/>
      <c r="P2877" s="63"/>
      <c r="Q2877" s="63"/>
      <c r="R2877" s="63"/>
      <c r="S2877" s="63"/>
      <c r="T2877" s="63"/>
      <c r="U2877" s="63"/>
      <c r="V2877" s="63"/>
      <c r="W2877" s="63"/>
      <c r="X2877" s="63"/>
      <c r="Y2877" s="63"/>
      <c r="Z2877" s="63"/>
      <c r="AA2877" s="63"/>
      <c r="AB2877" s="63"/>
      <c r="AC2877" s="63"/>
      <c r="AD2877" s="63"/>
      <c r="AE2877" s="63"/>
      <c r="AF2877" s="63"/>
      <c r="AG2877" s="63"/>
      <c r="AH2877" s="63"/>
      <c r="AI2877" s="63"/>
      <c r="AJ2877" s="63"/>
      <c r="AK2877" s="63"/>
      <c r="AL2877" s="63"/>
      <c r="AM2877" s="63"/>
      <c r="AN2877" s="63"/>
      <c r="AO2877" s="63"/>
      <c r="AP2877" s="63"/>
      <c r="AQ2877" s="63"/>
      <c r="AR2877" s="63"/>
      <c r="AS2877" s="63"/>
      <c r="AT2877" s="63"/>
      <c r="AU2877" s="63"/>
      <c r="AV2877" s="63"/>
      <c r="AW2877" s="63"/>
      <c r="AX2877" s="63"/>
      <c r="AY2877" s="63"/>
      <c r="AZ2877" s="63"/>
      <c r="BA2877" s="63"/>
      <c r="BB2877" s="63"/>
      <c r="BC2877" s="63"/>
      <c r="BD2877" s="63"/>
      <c r="BE2877" s="63"/>
      <c r="BF2877" s="63"/>
      <c r="BG2877" s="63"/>
      <c r="BH2877" s="63"/>
      <c r="BI2877" s="63"/>
      <c r="BJ2877" s="63"/>
      <c r="BK2877" s="63"/>
      <c r="BL2877" s="63"/>
      <c r="BM2877" s="63"/>
      <c r="BN2877" s="63"/>
      <c r="BO2877" s="63"/>
      <c r="BP2877" s="63"/>
      <c r="BQ2877" s="63"/>
      <c r="BR2877" s="63"/>
      <c r="BS2877" s="63"/>
      <c r="BT2877" s="63"/>
      <c r="BU2877" s="63"/>
      <c r="BV2877" s="63"/>
      <c r="BW2877" s="63"/>
      <c r="BX2877" s="63"/>
      <c r="BY2877" s="63"/>
      <c r="BZ2877" s="63"/>
      <c r="CA2877" s="63"/>
      <c r="CB2877" s="63"/>
      <c r="CC2877" s="63"/>
      <c r="CD2877" s="63"/>
      <c r="CE2877" s="63"/>
      <c r="CF2877" s="63"/>
      <c r="CG2877" s="63"/>
      <c r="CH2877" s="63"/>
      <c r="CI2877" s="63"/>
      <c r="CJ2877" s="63"/>
      <c r="CK2877" s="63"/>
      <c r="CL2877" s="63"/>
      <c r="CM2877" s="63"/>
      <c r="CN2877" s="63"/>
      <c r="CO2877" s="63"/>
      <c r="CP2877" s="63"/>
      <c r="CR2877" s="227"/>
      <c r="CS2877" s="74"/>
    </row>
    <row r="2878" spans="1:97" s="72" customFormat="1" ht="75.75" customHeight="1">
      <c r="A2878" s="63"/>
      <c r="B2878" s="63"/>
      <c r="C2878" s="63"/>
      <c r="D2878" s="63"/>
      <c r="E2878" s="63"/>
      <c r="F2878" s="63"/>
      <c r="G2878" s="63"/>
      <c r="H2878" s="63"/>
      <c r="I2878" s="63"/>
      <c r="J2878" s="63"/>
      <c r="K2878" s="63"/>
      <c r="L2878" s="63"/>
      <c r="M2878" s="63"/>
      <c r="N2878" s="63"/>
      <c r="O2878" s="63"/>
      <c r="P2878" s="63"/>
      <c r="Q2878" s="63"/>
      <c r="R2878" s="63"/>
      <c r="S2878" s="63"/>
      <c r="T2878" s="63"/>
      <c r="U2878" s="63"/>
      <c r="V2878" s="63"/>
      <c r="W2878" s="63"/>
      <c r="X2878" s="63"/>
      <c r="Y2878" s="63"/>
      <c r="Z2878" s="63"/>
      <c r="AA2878" s="63"/>
      <c r="AB2878" s="63"/>
      <c r="AC2878" s="63"/>
      <c r="AD2878" s="63"/>
      <c r="AE2878" s="63"/>
      <c r="AF2878" s="63"/>
      <c r="AG2878" s="63"/>
      <c r="AH2878" s="63"/>
      <c r="AI2878" s="63"/>
      <c r="AJ2878" s="63"/>
      <c r="AK2878" s="63"/>
      <c r="AL2878" s="63"/>
      <c r="AM2878" s="63"/>
      <c r="AN2878" s="63"/>
      <c r="AO2878" s="63"/>
      <c r="AP2878" s="63"/>
      <c r="AQ2878" s="63"/>
      <c r="AR2878" s="63"/>
      <c r="AS2878" s="63"/>
      <c r="AT2878" s="63"/>
      <c r="AU2878" s="63"/>
      <c r="AV2878" s="63"/>
      <c r="AW2878" s="63"/>
      <c r="AX2878" s="63"/>
      <c r="AY2878" s="63"/>
      <c r="AZ2878" s="63"/>
      <c r="BA2878" s="63"/>
      <c r="BB2878" s="63"/>
      <c r="BC2878" s="63"/>
      <c r="BD2878" s="63"/>
      <c r="BE2878" s="63"/>
      <c r="BF2878" s="63"/>
      <c r="BG2878" s="63"/>
      <c r="BH2878" s="63"/>
      <c r="BI2878" s="63"/>
      <c r="BJ2878" s="63"/>
      <c r="BK2878" s="63"/>
      <c r="BL2878" s="63"/>
      <c r="BM2878" s="63"/>
      <c r="BN2878" s="63"/>
      <c r="BO2878" s="63"/>
      <c r="BP2878" s="63"/>
      <c r="BQ2878" s="63"/>
      <c r="BR2878" s="63"/>
      <c r="BS2878" s="63"/>
      <c r="BT2878" s="63"/>
      <c r="BU2878" s="63"/>
      <c r="BV2878" s="63"/>
      <c r="BW2878" s="63"/>
      <c r="BX2878" s="63"/>
      <c r="BY2878" s="63"/>
      <c r="BZ2878" s="63"/>
      <c r="CA2878" s="63"/>
      <c r="CB2878" s="63"/>
      <c r="CC2878" s="63"/>
      <c r="CD2878" s="63"/>
      <c r="CE2878" s="63"/>
      <c r="CF2878" s="63"/>
      <c r="CG2878" s="63"/>
      <c r="CH2878" s="63"/>
      <c r="CI2878" s="63"/>
      <c r="CJ2878" s="63"/>
      <c r="CK2878" s="63"/>
      <c r="CL2878" s="63"/>
      <c r="CM2878" s="63"/>
      <c r="CN2878" s="63"/>
      <c r="CO2878" s="63"/>
      <c r="CP2878" s="63"/>
      <c r="CR2878" s="227"/>
      <c r="CS2878" s="74"/>
    </row>
    <row r="2879" spans="1:97" s="72" customFormat="1" ht="75.75" customHeight="1">
      <c r="A2879" s="63"/>
      <c r="B2879" s="63"/>
      <c r="C2879" s="63"/>
      <c r="D2879" s="63"/>
      <c r="E2879" s="63"/>
      <c r="F2879" s="63"/>
      <c r="G2879" s="63"/>
      <c r="H2879" s="63"/>
      <c r="I2879" s="63"/>
      <c r="J2879" s="63"/>
      <c r="K2879" s="63"/>
      <c r="L2879" s="63"/>
      <c r="M2879" s="63"/>
      <c r="N2879" s="63"/>
      <c r="O2879" s="63"/>
      <c r="P2879" s="63"/>
      <c r="Q2879" s="63"/>
      <c r="R2879" s="63"/>
      <c r="S2879" s="63"/>
      <c r="T2879" s="63"/>
      <c r="U2879" s="63"/>
      <c r="V2879" s="63"/>
      <c r="W2879" s="63"/>
      <c r="X2879" s="63"/>
      <c r="Y2879" s="63"/>
      <c r="Z2879" s="63"/>
      <c r="AA2879" s="63"/>
      <c r="AB2879" s="63"/>
      <c r="AC2879" s="63"/>
      <c r="AD2879" s="63"/>
      <c r="AE2879" s="63"/>
      <c r="AF2879" s="63"/>
      <c r="AG2879" s="63"/>
      <c r="AH2879" s="63"/>
      <c r="AI2879" s="63"/>
      <c r="AJ2879" s="63"/>
      <c r="AK2879" s="63"/>
      <c r="AL2879" s="63"/>
      <c r="AM2879" s="63"/>
      <c r="AN2879" s="63"/>
      <c r="AO2879" s="63"/>
      <c r="AP2879" s="63"/>
      <c r="AQ2879" s="63"/>
      <c r="AR2879" s="63"/>
      <c r="AS2879" s="63"/>
      <c r="AT2879" s="63"/>
      <c r="AU2879" s="63"/>
      <c r="AV2879" s="63"/>
      <c r="AW2879" s="63"/>
      <c r="AX2879" s="63"/>
      <c r="AY2879" s="63"/>
      <c r="AZ2879" s="63"/>
      <c r="BA2879" s="63"/>
      <c r="BB2879" s="63"/>
      <c r="BC2879" s="63"/>
      <c r="BD2879" s="63"/>
      <c r="BE2879" s="63"/>
      <c r="BF2879" s="63"/>
      <c r="BG2879" s="63"/>
      <c r="BH2879" s="63"/>
      <c r="BI2879" s="63"/>
      <c r="BJ2879" s="63"/>
      <c r="BK2879" s="63"/>
      <c r="BL2879" s="63"/>
      <c r="BM2879" s="63"/>
      <c r="BN2879" s="63"/>
      <c r="BO2879" s="63"/>
      <c r="BP2879" s="63"/>
      <c r="BQ2879" s="63"/>
      <c r="BR2879" s="63"/>
      <c r="BS2879" s="63"/>
      <c r="BT2879" s="63"/>
      <c r="BU2879" s="63"/>
      <c r="BV2879" s="63"/>
      <c r="BW2879" s="63"/>
      <c r="BX2879" s="63"/>
      <c r="BY2879" s="63"/>
      <c r="BZ2879" s="63"/>
      <c r="CA2879" s="63"/>
      <c r="CB2879" s="63"/>
      <c r="CC2879" s="63"/>
      <c r="CD2879" s="63"/>
      <c r="CE2879" s="63"/>
      <c r="CF2879" s="63"/>
      <c r="CG2879" s="63"/>
      <c r="CH2879" s="63"/>
      <c r="CI2879" s="63"/>
      <c r="CJ2879" s="63"/>
      <c r="CK2879" s="63"/>
      <c r="CL2879" s="63"/>
      <c r="CM2879" s="63"/>
      <c r="CN2879" s="63"/>
      <c r="CO2879" s="63"/>
      <c r="CP2879" s="63"/>
      <c r="CR2879" s="227"/>
      <c r="CS2879" s="74"/>
    </row>
    <row r="2880" spans="1:97" s="72" customFormat="1" ht="75.75" customHeight="1">
      <c r="A2880" s="63"/>
      <c r="B2880" s="63"/>
      <c r="C2880" s="63"/>
      <c r="D2880" s="63"/>
      <c r="E2880" s="63"/>
      <c r="F2880" s="63"/>
      <c r="G2880" s="63"/>
      <c r="H2880" s="63"/>
      <c r="I2880" s="63"/>
      <c r="J2880" s="63"/>
      <c r="K2880" s="63"/>
      <c r="L2880" s="63"/>
      <c r="M2880" s="63"/>
      <c r="N2880" s="63"/>
      <c r="O2880" s="63"/>
      <c r="P2880" s="63"/>
      <c r="Q2880" s="63"/>
      <c r="R2880" s="63"/>
      <c r="S2880" s="63"/>
      <c r="T2880" s="63"/>
      <c r="U2880" s="63"/>
      <c r="V2880" s="63"/>
      <c r="W2880" s="63"/>
      <c r="X2880" s="63"/>
      <c r="Y2880" s="63"/>
      <c r="Z2880" s="63"/>
      <c r="AA2880" s="63"/>
      <c r="AB2880" s="63"/>
      <c r="AC2880" s="63"/>
      <c r="AD2880" s="63"/>
      <c r="AE2880" s="63"/>
      <c r="AF2880" s="63"/>
      <c r="AG2880" s="63"/>
      <c r="AH2880" s="63"/>
      <c r="AI2880" s="63"/>
      <c r="AJ2880" s="63"/>
      <c r="AK2880" s="63"/>
      <c r="AL2880" s="63"/>
      <c r="AM2880" s="63"/>
      <c r="AN2880" s="63"/>
      <c r="AO2880" s="63"/>
      <c r="AP2880" s="63"/>
      <c r="AQ2880" s="63"/>
      <c r="AR2880" s="63"/>
      <c r="AS2880" s="63"/>
      <c r="AT2880" s="63"/>
      <c r="AU2880" s="63"/>
      <c r="AV2880" s="63"/>
      <c r="AW2880" s="63"/>
      <c r="AX2880" s="63"/>
      <c r="AY2880" s="63"/>
      <c r="AZ2880" s="63"/>
      <c r="BA2880" s="63"/>
      <c r="BB2880" s="63"/>
      <c r="BC2880" s="63"/>
      <c r="BD2880" s="63"/>
      <c r="BE2880" s="63"/>
      <c r="BF2880" s="63"/>
      <c r="BG2880" s="63"/>
      <c r="BH2880" s="63"/>
      <c r="BI2880" s="63"/>
      <c r="BJ2880" s="63"/>
      <c r="BK2880" s="63"/>
      <c r="BL2880" s="63"/>
      <c r="BM2880" s="63"/>
      <c r="BN2880" s="63"/>
      <c r="BO2880" s="63"/>
      <c r="BP2880" s="63"/>
      <c r="BQ2880" s="63"/>
      <c r="BR2880" s="63"/>
      <c r="BS2880" s="63"/>
      <c r="BT2880" s="63"/>
      <c r="BU2880" s="63"/>
      <c r="BV2880" s="63"/>
      <c r="BW2880" s="63"/>
      <c r="BX2880" s="63"/>
      <c r="BY2880" s="63"/>
      <c r="BZ2880" s="63"/>
      <c r="CA2880" s="63"/>
      <c r="CB2880" s="63"/>
      <c r="CC2880" s="63"/>
      <c r="CD2880" s="63"/>
      <c r="CE2880" s="63"/>
      <c r="CF2880" s="63"/>
      <c r="CG2880" s="63"/>
      <c r="CH2880" s="63"/>
      <c r="CI2880" s="63"/>
      <c r="CJ2880" s="63"/>
      <c r="CK2880" s="63"/>
      <c r="CL2880" s="63"/>
      <c r="CM2880" s="63"/>
      <c r="CN2880" s="63"/>
      <c r="CO2880" s="63"/>
      <c r="CP2880" s="63"/>
      <c r="CR2880" s="227"/>
      <c r="CS2880" s="74"/>
    </row>
    <row r="2881" spans="1:97" s="72" customFormat="1" ht="75.75" customHeight="1">
      <c r="A2881" s="63"/>
      <c r="B2881" s="63"/>
      <c r="C2881" s="63"/>
      <c r="D2881" s="63"/>
      <c r="E2881" s="63"/>
      <c r="F2881" s="63"/>
      <c r="G2881" s="63"/>
      <c r="H2881" s="63"/>
      <c r="I2881" s="63"/>
      <c r="J2881" s="63"/>
      <c r="K2881" s="63"/>
      <c r="L2881" s="63"/>
      <c r="M2881" s="63"/>
      <c r="N2881" s="63"/>
      <c r="O2881" s="63"/>
      <c r="P2881" s="63"/>
      <c r="Q2881" s="63"/>
      <c r="R2881" s="63"/>
      <c r="S2881" s="63"/>
      <c r="T2881" s="63"/>
      <c r="U2881" s="63"/>
      <c r="V2881" s="63"/>
      <c r="W2881" s="63"/>
      <c r="X2881" s="63"/>
      <c r="Y2881" s="63"/>
      <c r="Z2881" s="63"/>
      <c r="AA2881" s="63"/>
      <c r="AB2881" s="63"/>
      <c r="AC2881" s="63"/>
      <c r="AD2881" s="63"/>
      <c r="AE2881" s="63"/>
      <c r="AF2881" s="63"/>
      <c r="AG2881" s="63"/>
      <c r="AH2881" s="63"/>
      <c r="AI2881" s="63"/>
      <c r="AJ2881" s="63"/>
      <c r="AK2881" s="63"/>
      <c r="AL2881" s="63"/>
      <c r="AM2881" s="63"/>
      <c r="AN2881" s="63"/>
      <c r="AO2881" s="63"/>
      <c r="AP2881" s="63"/>
      <c r="AQ2881" s="63"/>
      <c r="AR2881" s="63"/>
      <c r="AS2881" s="63"/>
      <c r="AT2881" s="63"/>
      <c r="AU2881" s="63"/>
      <c r="AV2881" s="63"/>
      <c r="AW2881" s="63"/>
      <c r="AX2881" s="63"/>
      <c r="AY2881" s="63"/>
      <c r="AZ2881" s="63"/>
      <c r="BA2881" s="63"/>
      <c r="BB2881" s="63"/>
      <c r="BC2881" s="63"/>
      <c r="BD2881" s="63"/>
      <c r="BE2881" s="63"/>
      <c r="BF2881" s="63"/>
      <c r="BG2881" s="63"/>
      <c r="BH2881" s="63"/>
      <c r="BI2881" s="63"/>
      <c r="BJ2881" s="63"/>
      <c r="BK2881" s="63"/>
      <c r="BL2881" s="63"/>
      <c r="BM2881" s="63"/>
      <c r="BN2881" s="63"/>
      <c r="BO2881" s="63"/>
      <c r="BP2881" s="63"/>
      <c r="BQ2881" s="63"/>
      <c r="BR2881" s="63"/>
      <c r="BS2881" s="63"/>
      <c r="BT2881" s="63"/>
      <c r="BU2881" s="63"/>
      <c r="BV2881" s="63"/>
      <c r="BW2881" s="63"/>
      <c r="BX2881" s="63"/>
      <c r="BY2881" s="63"/>
      <c r="BZ2881" s="63"/>
      <c r="CA2881" s="63"/>
      <c r="CB2881" s="63"/>
      <c r="CC2881" s="63"/>
      <c r="CD2881" s="63"/>
      <c r="CE2881" s="63"/>
      <c r="CF2881" s="63"/>
      <c r="CG2881" s="63"/>
      <c r="CH2881" s="63"/>
      <c r="CI2881" s="63"/>
      <c r="CJ2881" s="63"/>
      <c r="CK2881" s="63"/>
      <c r="CL2881" s="63"/>
      <c r="CM2881" s="63"/>
      <c r="CN2881" s="63"/>
      <c r="CO2881" s="63"/>
      <c r="CP2881" s="63"/>
      <c r="CR2881" s="227"/>
      <c r="CS2881" s="74"/>
    </row>
    <row r="2882" spans="1:97" s="72" customFormat="1" ht="75.75" customHeight="1">
      <c r="A2882" s="63"/>
      <c r="B2882" s="63"/>
      <c r="C2882" s="63"/>
      <c r="D2882" s="63"/>
      <c r="E2882" s="63"/>
      <c r="F2882" s="63"/>
      <c r="G2882" s="63"/>
      <c r="H2882" s="63"/>
      <c r="I2882" s="63"/>
      <c r="J2882" s="63"/>
      <c r="K2882" s="63"/>
      <c r="L2882" s="63"/>
      <c r="M2882" s="63"/>
      <c r="N2882" s="63"/>
      <c r="O2882" s="63"/>
      <c r="P2882" s="63"/>
      <c r="Q2882" s="63"/>
      <c r="R2882" s="63"/>
      <c r="S2882" s="63"/>
      <c r="T2882" s="63"/>
      <c r="U2882" s="63"/>
      <c r="V2882" s="63"/>
      <c r="W2882" s="63"/>
      <c r="X2882" s="63"/>
      <c r="Y2882" s="63"/>
      <c r="Z2882" s="63"/>
      <c r="AA2882" s="63"/>
      <c r="AB2882" s="63"/>
      <c r="AC2882" s="63"/>
      <c r="AD2882" s="63"/>
      <c r="AE2882" s="63"/>
      <c r="AF2882" s="63"/>
      <c r="AG2882" s="63"/>
      <c r="AH2882" s="63"/>
      <c r="AI2882" s="63"/>
      <c r="AJ2882" s="63"/>
      <c r="AK2882" s="63"/>
      <c r="AL2882" s="63"/>
      <c r="AM2882" s="63"/>
      <c r="AN2882" s="63"/>
      <c r="AO2882" s="63"/>
      <c r="AP2882" s="63"/>
      <c r="AQ2882" s="63"/>
      <c r="AR2882" s="63"/>
      <c r="AS2882" s="63"/>
      <c r="AT2882" s="63"/>
      <c r="AU2882" s="63"/>
      <c r="AV2882" s="63"/>
      <c r="AW2882" s="63"/>
      <c r="AX2882" s="63"/>
      <c r="AY2882" s="63"/>
      <c r="AZ2882" s="63"/>
      <c r="BA2882" s="63"/>
      <c r="BB2882" s="63"/>
      <c r="BC2882" s="63"/>
      <c r="BD2882" s="63"/>
      <c r="BE2882" s="63"/>
      <c r="BF2882" s="63"/>
      <c r="BG2882" s="63"/>
      <c r="BH2882" s="63"/>
      <c r="BI2882" s="63"/>
      <c r="BJ2882" s="63"/>
      <c r="BK2882" s="63"/>
      <c r="BL2882" s="63"/>
      <c r="BM2882" s="63"/>
      <c r="BN2882" s="63"/>
      <c r="BO2882" s="63"/>
      <c r="BP2882" s="63"/>
      <c r="BQ2882" s="63"/>
      <c r="BR2882" s="63"/>
      <c r="BS2882" s="63"/>
      <c r="BT2882" s="63"/>
      <c r="BU2882" s="63"/>
      <c r="BV2882" s="63"/>
      <c r="BW2882" s="63"/>
      <c r="BX2882" s="63"/>
      <c r="BY2882" s="63"/>
      <c r="BZ2882" s="63"/>
      <c r="CA2882" s="63"/>
      <c r="CB2882" s="63"/>
      <c r="CC2882" s="63"/>
      <c r="CD2882" s="63"/>
      <c r="CE2882" s="63"/>
      <c r="CF2882" s="63"/>
      <c r="CG2882" s="63"/>
      <c r="CH2882" s="63"/>
      <c r="CI2882" s="63"/>
      <c r="CJ2882" s="63"/>
      <c r="CK2882" s="63"/>
      <c r="CL2882" s="63"/>
      <c r="CM2882" s="63"/>
      <c r="CN2882" s="63"/>
      <c r="CO2882" s="63"/>
      <c r="CP2882" s="63"/>
      <c r="CR2882" s="227"/>
      <c r="CS2882" s="74"/>
    </row>
    <row r="2883" spans="1:97" s="72" customFormat="1" ht="75.75" customHeight="1">
      <c r="A2883" s="63"/>
      <c r="B2883" s="63"/>
      <c r="C2883" s="63"/>
      <c r="D2883" s="63"/>
      <c r="E2883" s="63"/>
      <c r="F2883" s="63"/>
      <c r="G2883" s="63"/>
      <c r="H2883" s="63"/>
      <c r="I2883" s="63"/>
      <c r="J2883" s="63"/>
      <c r="K2883" s="63"/>
      <c r="L2883" s="63"/>
      <c r="M2883" s="63"/>
      <c r="N2883" s="63"/>
      <c r="O2883" s="63"/>
      <c r="P2883" s="63"/>
      <c r="Q2883" s="63"/>
      <c r="R2883" s="63"/>
      <c r="S2883" s="63"/>
      <c r="T2883" s="63"/>
      <c r="U2883" s="63"/>
      <c r="V2883" s="63"/>
      <c r="W2883" s="63"/>
      <c r="X2883" s="63"/>
      <c r="Y2883" s="63"/>
      <c r="Z2883" s="63"/>
      <c r="AA2883" s="63"/>
      <c r="AB2883" s="63"/>
      <c r="AC2883" s="63"/>
      <c r="AD2883" s="63"/>
      <c r="AE2883" s="63"/>
      <c r="AF2883" s="63"/>
      <c r="AG2883" s="63"/>
      <c r="AH2883" s="63"/>
      <c r="AI2883" s="63"/>
      <c r="AJ2883" s="63"/>
      <c r="AK2883" s="63"/>
      <c r="AL2883" s="63"/>
      <c r="AM2883" s="63"/>
      <c r="AN2883" s="63"/>
      <c r="AO2883" s="63"/>
      <c r="AP2883" s="63"/>
      <c r="AQ2883" s="63"/>
      <c r="AR2883" s="63"/>
      <c r="AS2883" s="63"/>
      <c r="AT2883" s="63"/>
      <c r="AU2883" s="63"/>
      <c r="AV2883" s="63"/>
      <c r="AW2883" s="63"/>
      <c r="AX2883" s="63"/>
      <c r="AY2883" s="63"/>
      <c r="AZ2883" s="63"/>
      <c r="BA2883" s="63"/>
      <c r="BB2883" s="63"/>
      <c r="BC2883" s="63"/>
      <c r="BD2883" s="63"/>
      <c r="BE2883" s="63"/>
      <c r="BF2883" s="63"/>
      <c r="BG2883" s="63"/>
      <c r="BH2883" s="63"/>
      <c r="BI2883" s="63"/>
      <c r="BJ2883" s="63"/>
      <c r="BK2883" s="63"/>
      <c r="BL2883" s="63"/>
      <c r="BM2883" s="63"/>
      <c r="BN2883" s="63"/>
      <c r="BO2883" s="63"/>
      <c r="BP2883" s="63"/>
      <c r="BQ2883" s="63"/>
      <c r="BR2883" s="63"/>
      <c r="BS2883" s="63"/>
      <c r="BT2883" s="63"/>
      <c r="BU2883" s="63"/>
      <c r="BV2883" s="63"/>
      <c r="BW2883" s="63"/>
      <c r="BX2883" s="63"/>
      <c r="BY2883" s="63"/>
      <c r="BZ2883" s="63"/>
      <c r="CA2883" s="63"/>
      <c r="CB2883" s="63"/>
      <c r="CC2883" s="63"/>
      <c r="CD2883" s="63"/>
      <c r="CE2883" s="63"/>
      <c r="CF2883" s="63"/>
      <c r="CG2883" s="63"/>
      <c r="CH2883" s="63"/>
      <c r="CI2883" s="63"/>
      <c r="CJ2883" s="63"/>
      <c r="CK2883" s="63"/>
      <c r="CL2883" s="63"/>
      <c r="CM2883" s="63"/>
      <c r="CN2883" s="63"/>
      <c r="CO2883" s="63"/>
      <c r="CP2883" s="63"/>
      <c r="CR2883" s="227"/>
      <c r="CS2883" s="74"/>
    </row>
    <row r="2884" spans="1:97" s="72" customFormat="1" ht="75.75" customHeight="1">
      <c r="A2884" s="63"/>
      <c r="B2884" s="63"/>
      <c r="C2884" s="63"/>
      <c r="D2884" s="63"/>
      <c r="E2884" s="63"/>
      <c r="F2884" s="63"/>
      <c r="G2884" s="63"/>
      <c r="H2884" s="63"/>
      <c r="I2884" s="63"/>
      <c r="J2884" s="63"/>
      <c r="K2884" s="63"/>
      <c r="L2884" s="63"/>
      <c r="M2884" s="63"/>
      <c r="N2884" s="63"/>
      <c r="O2884" s="63"/>
      <c r="P2884" s="63"/>
      <c r="Q2884" s="63"/>
      <c r="R2884" s="63"/>
      <c r="S2884" s="63"/>
      <c r="T2884" s="63"/>
      <c r="U2884" s="63"/>
      <c r="V2884" s="63"/>
      <c r="W2884" s="63"/>
      <c r="X2884" s="63"/>
      <c r="Y2884" s="63"/>
      <c r="Z2884" s="63"/>
      <c r="AA2884" s="63"/>
      <c r="AB2884" s="63"/>
      <c r="AC2884" s="63"/>
      <c r="AD2884" s="63"/>
      <c r="AE2884" s="63"/>
      <c r="AF2884" s="63"/>
      <c r="AG2884" s="63"/>
      <c r="AH2884" s="63"/>
      <c r="AI2884" s="63"/>
      <c r="AJ2884" s="63"/>
      <c r="AK2884" s="63"/>
      <c r="AL2884" s="63"/>
      <c r="AM2884" s="63"/>
      <c r="AN2884" s="63"/>
      <c r="AO2884" s="63"/>
      <c r="AP2884" s="63"/>
      <c r="AQ2884" s="63"/>
      <c r="AR2884" s="63"/>
      <c r="AS2884" s="63"/>
      <c r="AT2884" s="63"/>
      <c r="AU2884" s="63"/>
      <c r="AV2884" s="63"/>
      <c r="AW2884" s="63"/>
      <c r="AX2884" s="63"/>
      <c r="AY2884" s="63"/>
      <c r="AZ2884" s="63"/>
      <c r="BA2884" s="63"/>
      <c r="BB2884" s="63"/>
      <c r="BC2884" s="63"/>
      <c r="BD2884" s="63"/>
      <c r="BE2884" s="63"/>
      <c r="BF2884" s="63"/>
      <c r="BG2884" s="63"/>
      <c r="BH2884" s="63"/>
      <c r="BI2884" s="63"/>
      <c r="BJ2884" s="63"/>
      <c r="BK2884" s="63"/>
      <c r="BL2884" s="63"/>
      <c r="BM2884" s="63"/>
      <c r="BN2884" s="63"/>
      <c r="BO2884" s="63"/>
      <c r="BP2884" s="63"/>
      <c r="BQ2884" s="63"/>
      <c r="BR2884" s="63"/>
      <c r="BS2884" s="63"/>
      <c r="BT2884" s="63"/>
      <c r="BU2884" s="63"/>
      <c r="BV2884" s="63"/>
      <c r="BW2884" s="63"/>
      <c r="BX2884" s="63"/>
      <c r="BY2884" s="63"/>
      <c r="BZ2884" s="63"/>
      <c r="CA2884" s="63"/>
      <c r="CB2884" s="63"/>
      <c r="CC2884" s="63"/>
      <c r="CD2884" s="63"/>
      <c r="CE2884" s="63"/>
      <c r="CF2884" s="63"/>
      <c r="CG2884" s="63"/>
      <c r="CH2884" s="63"/>
      <c r="CI2884" s="63"/>
      <c r="CJ2884" s="63"/>
      <c r="CK2884" s="63"/>
      <c r="CL2884" s="63"/>
      <c r="CM2884" s="63"/>
      <c r="CN2884" s="63"/>
      <c r="CO2884" s="63"/>
      <c r="CP2884" s="63"/>
      <c r="CR2884" s="227"/>
      <c r="CS2884" s="74"/>
    </row>
    <row r="2885" spans="1:97" s="72" customFormat="1" ht="75.75" customHeight="1">
      <c r="A2885" s="63"/>
      <c r="B2885" s="63"/>
      <c r="C2885" s="63"/>
      <c r="D2885" s="63"/>
      <c r="E2885" s="63"/>
      <c r="F2885" s="63"/>
      <c r="G2885" s="63"/>
      <c r="H2885" s="63"/>
      <c r="I2885" s="63"/>
      <c r="J2885" s="63"/>
      <c r="K2885" s="63"/>
      <c r="L2885" s="63"/>
      <c r="M2885" s="63"/>
      <c r="N2885" s="63"/>
      <c r="O2885" s="63"/>
      <c r="P2885" s="63"/>
      <c r="Q2885" s="63"/>
      <c r="R2885" s="63"/>
      <c r="S2885" s="63"/>
      <c r="T2885" s="63"/>
      <c r="U2885" s="63"/>
      <c r="V2885" s="63"/>
      <c r="W2885" s="63"/>
      <c r="X2885" s="63"/>
      <c r="Y2885" s="63"/>
      <c r="Z2885" s="63"/>
      <c r="AA2885" s="63"/>
      <c r="AB2885" s="63"/>
      <c r="AC2885" s="63"/>
      <c r="AD2885" s="63"/>
      <c r="AE2885" s="63"/>
      <c r="AF2885" s="63"/>
      <c r="AG2885" s="63"/>
      <c r="AH2885" s="63"/>
      <c r="AI2885" s="63"/>
      <c r="AJ2885" s="63"/>
      <c r="AK2885" s="63"/>
      <c r="AL2885" s="63"/>
      <c r="AM2885" s="63"/>
      <c r="AN2885" s="63"/>
      <c r="AO2885" s="63"/>
      <c r="AP2885" s="63"/>
      <c r="AQ2885" s="63"/>
      <c r="AR2885" s="63"/>
      <c r="AS2885" s="63"/>
      <c r="AT2885" s="63"/>
      <c r="AU2885" s="63"/>
      <c r="AV2885" s="63"/>
      <c r="AW2885" s="63"/>
      <c r="AX2885" s="63"/>
      <c r="AY2885" s="63"/>
      <c r="AZ2885" s="63"/>
      <c r="BA2885" s="63"/>
      <c r="BB2885" s="63"/>
      <c r="BC2885" s="63"/>
      <c r="BD2885" s="63"/>
      <c r="BE2885" s="63"/>
      <c r="BF2885" s="63"/>
      <c r="BG2885" s="63"/>
      <c r="BH2885" s="63"/>
      <c r="BI2885" s="63"/>
      <c r="BJ2885" s="63"/>
      <c r="BK2885" s="63"/>
      <c r="BL2885" s="63"/>
      <c r="BM2885" s="63"/>
      <c r="BN2885" s="63"/>
      <c r="BO2885" s="63"/>
      <c r="BP2885" s="63"/>
      <c r="BQ2885" s="63"/>
      <c r="BR2885" s="63"/>
      <c r="BS2885" s="63"/>
      <c r="BT2885" s="63"/>
      <c r="BU2885" s="63"/>
      <c r="BV2885" s="63"/>
      <c r="BW2885" s="63"/>
      <c r="BX2885" s="63"/>
      <c r="BY2885" s="63"/>
      <c r="BZ2885" s="63"/>
      <c r="CA2885" s="63"/>
      <c r="CB2885" s="63"/>
      <c r="CC2885" s="63"/>
      <c r="CD2885" s="63"/>
      <c r="CE2885" s="63"/>
      <c r="CF2885" s="63"/>
      <c r="CG2885" s="63"/>
      <c r="CH2885" s="63"/>
      <c r="CI2885" s="63"/>
      <c r="CJ2885" s="63"/>
      <c r="CK2885" s="63"/>
      <c r="CL2885" s="63"/>
      <c r="CM2885" s="63"/>
      <c r="CN2885" s="63"/>
      <c r="CO2885" s="63"/>
      <c r="CP2885" s="63"/>
      <c r="CR2885" s="227"/>
      <c r="CS2885" s="74"/>
    </row>
    <row r="2886" spans="1:97" s="72" customFormat="1" ht="75.75" customHeight="1">
      <c r="A2886" s="63"/>
      <c r="B2886" s="63"/>
      <c r="C2886" s="63"/>
      <c r="D2886" s="63"/>
      <c r="E2886" s="63"/>
      <c r="F2886" s="63"/>
      <c r="G2886" s="63"/>
      <c r="H2886" s="63"/>
      <c r="I2886" s="63"/>
      <c r="J2886" s="63"/>
      <c r="K2886" s="63"/>
      <c r="L2886" s="63"/>
      <c r="M2886" s="63"/>
      <c r="N2886" s="63"/>
      <c r="O2886" s="63"/>
      <c r="P2886" s="63"/>
      <c r="Q2886" s="63"/>
      <c r="R2886" s="63"/>
      <c r="S2886" s="63"/>
      <c r="T2886" s="63"/>
      <c r="U2886" s="63"/>
      <c r="V2886" s="63"/>
      <c r="W2886" s="63"/>
      <c r="X2886" s="63"/>
      <c r="Y2886" s="63"/>
      <c r="Z2886" s="63"/>
      <c r="AA2886" s="63"/>
      <c r="AB2886" s="63"/>
      <c r="AC2886" s="63"/>
      <c r="AD2886" s="63"/>
      <c r="AE2886" s="63"/>
      <c r="AF2886" s="63"/>
      <c r="AG2886" s="63"/>
      <c r="AH2886" s="63"/>
      <c r="AI2886" s="63"/>
      <c r="AJ2886" s="63"/>
      <c r="AK2886" s="63"/>
      <c r="AL2886" s="63"/>
      <c r="AM2886" s="63"/>
      <c r="AN2886" s="63"/>
      <c r="AO2886" s="63"/>
      <c r="AP2886" s="63"/>
      <c r="AQ2886" s="63"/>
      <c r="AR2886" s="63"/>
      <c r="AS2886" s="63"/>
      <c r="AT2886" s="63"/>
      <c r="AU2886" s="63"/>
      <c r="AV2886" s="63"/>
      <c r="AW2886" s="63"/>
      <c r="AX2886" s="63"/>
      <c r="AY2886" s="63"/>
      <c r="AZ2886" s="63"/>
      <c r="BA2886" s="63"/>
      <c r="BB2886" s="63"/>
      <c r="BC2886" s="63"/>
      <c r="BD2886" s="63"/>
      <c r="BE2886" s="63"/>
      <c r="BF2886" s="63"/>
      <c r="BG2886" s="63"/>
      <c r="BH2886" s="63"/>
      <c r="BI2886" s="63"/>
      <c r="BJ2886" s="63"/>
      <c r="BK2886" s="63"/>
      <c r="BL2886" s="63"/>
      <c r="BM2886" s="63"/>
      <c r="BN2886" s="63"/>
      <c r="BO2886" s="63"/>
      <c r="BP2886" s="63"/>
      <c r="BQ2886" s="63"/>
      <c r="BR2886" s="63"/>
      <c r="BS2886" s="63"/>
      <c r="BT2886" s="63"/>
      <c r="BU2886" s="63"/>
      <c r="BV2886" s="63"/>
      <c r="BW2886" s="63"/>
      <c r="BX2886" s="63"/>
      <c r="BY2886" s="63"/>
      <c r="BZ2886" s="63"/>
      <c r="CA2886" s="63"/>
      <c r="CB2886" s="63"/>
      <c r="CC2886" s="63"/>
      <c r="CD2886" s="63"/>
      <c r="CE2886" s="63"/>
      <c r="CF2886" s="63"/>
      <c r="CG2886" s="63"/>
      <c r="CH2886" s="63"/>
      <c r="CI2886" s="63"/>
      <c r="CJ2886" s="63"/>
      <c r="CK2886" s="63"/>
      <c r="CL2886" s="63"/>
      <c r="CM2886" s="63"/>
      <c r="CN2886" s="63"/>
      <c r="CO2886" s="63"/>
      <c r="CP2886" s="63"/>
      <c r="CR2886" s="227"/>
      <c r="CS2886" s="74"/>
    </row>
    <row r="2887" spans="1:97" s="72" customFormat="1" ht="75.75" customHeight="1">
      <c r="A2887" s="63"/>
      <c r="B2887" s="63"/>
      <c r="C2887" s="63"/>
      <c r="D2887" s="63"/>
      <c r="E2887" s="63"/>
      <c r="F2887" s="63"/>
      <c r="G2887" s="63"/>
      <c r="H2887" s="63"/>
      <c r="I2887" s="63"/>
      <c r="J2887" s="63"/>
      <c r="K2887" s="63"/>
      <c r="L2887" s="63"/>
      <c r="M2887" s="63"/>
      <c r="N2887" s="63"/>
      <c r="O2887" s="63"/>
      <c r="P2887" s="63"/>
      <c r="Q2887" s="63"/>
      <c r="R2887" s="63"/>
      <c r="S2887" s="63"/>
      <c r="T2887" s="63"/>
      <c r="U2887" s="63"/>
      <c r="V2887" s="63"/>
      <c r="W2887" s="63"/>
      <c r="X2887" s="63"/>
      <c r="Y2887" s="63"/>
      <c r="Z2887" s="63"/>
      <c r="AA2887" s="63"/>
      <c r="AB2887" s="63"/>
      <c r="AC2887" s="63"/>
      <c r="AD2887" s="63"/>
      <c r="AE2887" s="63"/>
      <c r="AF2887" s="63"/>
      <c r="AG2887" s="63"/>
      <c r="AH2887" s="63"/>
      <c r="AI2887" s="63"/>
      <c r="AJ2887" s="63"/>
      <c r="AK2887" s="63"/>
      <c r="AL2887" s="63"/>
      <c r="AM2887" s="63"/>
      <c r="AN2887" s="63"/>
      <c r="AO2887" s="63"/>
      <c r="AP2887" s="63"/>
      <c r="AQ2887" s="63"/>
      <c r="AR2887" s="63"/>
      <c r="AS2887" s="63"/>
      <c r="AT2887" s="63"/>
      <c r="AU2887" s="63"/>
      <c r="AV2887" s="63"/>
      <c r="AW2887" s="63"/>
      <c r="AX2887" s="63"/>
      <c r="AY2887" s="63"/>
      <c r="AZ2887" s="63"/>
      <c r="BA2887" s="63"/>
      <c r="BB2887" s="63"/>
      <c r="BC2887" s="63"/>
      <c r="BD2887" s="63"/>
      <c r="BE2887" s="63"/>
      <c r="BF2887" s="63"/>
      <c r="BG2887" s="63"/>
      <c r="BH2887" s="63"/>
      <c r="BI2887" s="63"/>
      <c r="BJ2887" s="63"/>
      <c r="BK2887" s="63"/>
      <c r="BL2887" s="63"/>
      <c r="BM2887" s="63"/>
      <c r="BN2887" s="63"/>
      <c r="BO2887" s="63"/>
      <c r="BP2887" s="63"/>
      <c r="BQ2887" s="63"/>
      <c r="BR2887" s="63"/>
      <c r="BS2887" s="63"/>
      <c r="BT2887" s="63"/>
      <c r="BU2887" s="63"/>
      <c r="BV2887" s="63"/>
      <c r="BW2887" s="63"/>
      <c r="BX2887" s="63"/>
      <c r="BY2887" s="63"/>
      <c r="BZ2887" s="63"/>
      <c r="CA2887" s="63"/>
      <c r="CB2887" s="63"/>
      <c r="CC2887" s="63"/>
      <c r="CD2887" s="63"/>
      <c r="CE2887" s="63"/>
      <c r="CF2887" s="63"/>
      <c r="CG2887" s="63"/>
      <c r="CH2887" s="63"/>
      <c r="CI2887" s="63"/>
      <c r="CJ2887" s="63"/>
      <c r="CK2887" s="63"/>
      <c r="CL2887" s="63"/>
      <c r="CM2887" s="63"/>
      <c r="CN2887" s="63"/>
      <c r="CO2887" s="63"/>
      <c r="CP2887" s="63"/>
      <c r="CR2887" s="227"/>
      <c r="CS2887" s="74"/>
    </row>
    <row r="2888" spans="1:97" s="72" customFormat="1" ht="75.75" customHeight="1">
      <c r="A2888" s="63"/>
      <c r="B2888" s="63"/>
      <c r="C2888" s="63"/>
      <c r="D2888" s="63"/>
      <c r="E2888" s="63"/>
      <c r="F2888" s="63"/>
      <c r="G2888" s="63"/>
      <c r="H2888" s="63"/>
      <c r="I2888" s="63"/>
      <c r="J2888" s="63"/>
      <c r="K2888" s="63"/>
      <c r="L2888" s="63"/>
      <c r="M2888" s="63"/>
      <c r="N2888" s="63"/>
      <c r="O2888" s="63"/>
      <c r="P2888" s="63"/>
      <c r="Q2888" s="63"/>
      <c r="R2888" s="63"/>
      <c r="S2888" s="63"/>
      <c r="T2888" s="63"/>
      <c r="U2888" s="63"/>
      <c r="V2888" s="63"/>
      <c r="W2888" s="63"/>
      <c r="X2888" s="63"/>
      <c r="Y2888" s="63"/>
      <c r="Z2888" s="63"/>
      <c r="AA2888" s="63"/>
      <c r="AB2888" s="63"/>
      <c r="AC2888" s="63"/>
      <c r="AD2888" s="63"/>
      <c r="AE2888" s="63"/>
      <c r="AF2888" s="63"/>
      <c r="AG2888" s="63"/>
      <c r="AH2888" s="63"/>
      <c r="AI2888" s="63"/>
      <c r="AJ2888" s="63"/>
      <c r="AK2888" s="63"/>
      <c r="AL2888" s="63"/>
      <c r="AM2888" s="63"/>
      <c r="AN2888" s="63"/>
      <c r="AO2888" s="63"/>
      <c r="AP2888" s="63"/>
      <c r="AQ2888" s="63"/>
      <c r="AR2888" s="63"/>
      <c r="AS2888" s="63"/>
      <c r="AT2888" s="63"/>
      <c r="AU2888" s="63"/>
      <c r="AV2888" s="63"/>
      <c r="AW2888" s="63"/>
      <c r="AX2888" s="63"/>
      <c r="AY2888" s="63"/>
      <c r="AZ2888" s="63"/>
      <c r="BA2888" s="63"/>
      <c r="BB2888" s="63"/>
      <c r="BC2888" s="63"/>
      <c r="BD2888" s="63"/>
      <c r="BE2888" s="63"/>
      <c r="BF2888" s="63"/>
      <c r="BG2888" s="63"/>
      <c r="BH2888" s="63"/>
      <c r="BI2888" s="63"/>
      <c r="BJ2888" s="63"/>
      <c r="BK2888" s="63"/>
      <c r="BL2888" s="63"/>
      <c r="BM2888" s="63"/>
      <c r="BN2888" s="63"/>
      <c r="BO2888" s="63"/>
      <c r="BP2888" s="63"/>
      <c r="BQ2888" s="63"/>
      <c r="BR2888" s="63"/>
      <c r="BS2888" s="63"/>
      <c r="BT2888" s="63"/>
      <c r="BU2888" s="63"/>
      <c r="BV2888" s="63"/>
      <c r="BW2888" s="63"/>
      <c r="BX2888" s="63"/>
      <c r="BY2888" s="63"/>
      <c r="BZ2888" s="63"/>
      <c r="CA2888" s="63"/>
      <c r="CB2888" s="63"/>
      <c r="CC2888" s="63"/>
      <c r="CD2888" s="63"/>
      <c r="CE2888" s="63"/>
      <c r="CF2888" s="63"/>
      <c r="CG2888" s="63"/>
      <c r="CH2888" s="63"/>
      <c r="CI2888" s="63"/>
      <c r="CJ2888" s="63"/>
      <c r="CK2888" s="63"/>
      <c r="CL2888" s="63"/>
      <c r="CM2888" s="63"/>
      <c r="CN2888" s="63"/>
      <c r="CO2888" s="63"/>
      <c r="CP2888" s="63"/>
      <c r="CR2888" s="227"/>
      <c r="CS2888" s="74"/>
    </row>
    <row r="2889" spans="1:97" s="72" customFormat="1" ht="75.75" customHeight="1">
      <c r="A2889" s="63"/>
      <c r="B2889" s="63"/>
      <c r="C2889" s="63"/>
      <c r="D2889" s="63"/>
      <c r="E2889" s="63"/>
      <c r="F2889" s="63"/>
      <c r="G2889" s="63"/>
      <c r="H2889" s="63"/>
      <c r="I2889" s="63"/>
      <c r="J2889" s="63"/>
      <c r="K2889" s="63"/>
      <c r="L2889" s="63"/>
      <c r="M2889" s="63"/>
      <c r="N2889" s="63"/>
      <c r="O2889" s="63"/>
      <c r="P2889" s="63"/>
      <c r="Q2889" s="63"/>
      <c r="R2889" s="63"/>
      <c r="S2889" s="63"/>
      <c r="T2889" s="63"/>
      <c r="U2889" s="63"/>
      <c r="V2889" s="63"/>
      <c r="W2889" s="63"/>
      <c r="X2889" s="63"/>
      <c r="Y2889" s="63"/>
      <c r="Z2889" s="63"/>
      <c r="AA2889" s="63"/>
      <c r="AB2889" s="63"/>
      <c r="AC2889" s="63"/>
      <c r="AD2889" s="63"/>
      <c r="AE2889" s="63"/>
      <c r="AF2889" s="63"/>
      <c r="AG2889" s="63"/>
      <c r="AH2889" s="63"/>
      <c r="AI2889" s="63"/>
      <c r="AJ2889" s="63"/>
      <c r="AK2889" s="63"/>
      <c r="AL2889" s="63"/>
      <c r="AM2889" s="63"/>
      <c r="AN2889" s="63"/>
      <c r="AO2889" s="63"/>
      <c r="AP2889" s="63"/>
      <c r="AQ2889" s="63"/>
      <c r="AR2889" s="63"/>
      <c r="AS2889" s="63"/>
      <c r="AT2889" s="63"/>
      <c r="AU2889" s="63"/>
      <c r="AV2889" s="63"/>
      <c r="AW2889" s="63"/>
      <c r="AX2889" s="63"/>
      <c r="AY2889" s="63"/>
      <c r="AZ2889" s="63"/>
      <c r="BA2889" s="63"/>
      <c r="BB2889" s="63"/>
      <c r="BC2889" s="63"/>
      <c r="BD2889" s="63"/>
      <c r="BE2889" s="63"/>
      <c r="BF2889" s="63"/>
      <c r="BG2889" s="63"/>
      <c r="BH2889" s="63"/>
      <c r="BI2889" s="63"/>
      <c r="BJ2889" s="63"/>
      <c r="BK2889" s="63"/>
      <c r="BL2889" s="63"/>
      <c r="BM2889" s="63"/>
      <c r="BN2889" s="63"/>
      <c r="BO2889" s="63"/>
      <c r="BP2889" s="63"/>
      <c r="BQ2889" s="63"/>
      <c r="BR2889" s="63"/>
      <c r="BS2889" s="63"/>
      <c r="BT2889" s="63"/>
      <c r="BU2889" s="63"/>
      <c r="BV2889" s="63"/>
      <c r="BW2889" s="63"/>
      <c r="BX2889" s="63"/>
      <c r="BY2889" s="63"/>
      <c r="BZ2889" s="63"/>
      <c r="CA2889" s="63"/>
      <c r="CB2889" s="63"/>
      <c r="CC2889" s="63"/>
      <c r="CD2889" s="63"/>
      <c r="CE2889" s="63"/>
      <c r="CF2889" s="63"/>
      <c r="CG2889" s="63"/>
      <c r="CH2889" s="63"/>
      <c r="CI2889" s="63"/>
      <c r="CJ2889" s="63"/>
      <c r="CK2889" s="63"/>
      <c r="CL2889" s="63"/>
      <c r="CM2889" s="63"/>
      <c r="CN2889" s="63"/>
      <c r="CO2889" s="63"/>
      <c r="CP2889" s="63"/>
      <c r="CR2889" s="227"/>
      <c r="CS2889" s="74"/>
    </row>
    <row r="2890" spans="1:97" s="72" customFormat="1" ht="75.75" customHeight="1">
      <c r="A2890" s="63"/>
      <c r="B2890" s="63"/>
      <c r="C2890" s="63"/>
      <c r="D2890" s="63"/>
      <c r="E2890" s="63"/>
      <c r="F2890" s="63"/>
      <c r="G2890" s="63"/>
      <c r="H2890" s="63"/>
      <c r="I2890" s="63"/>
      <c r="J2890" s="63"/>
      <c r="K2890" s="63"/>
      <c r="L2890" s="63"/>
      <c r="M2890" s="63"/>
      <c r="N2890" s="63"/>
      <c r="O2890" s="63"/>
      <c r="P2890" s="63"/>
      <c r="Q2890" s="63"/>
      <c r="R2890" s="63"/>
      <c r="S2890" s="63"/>
      <c r="T2890" s="63"/>
      <c r="U2890" s="63"/>
      <c r="V2890" s="63"/>
      <c r="W2890" s="63"/>
      <c r="X2890" s="63"/>
      <c r="Y2890" s="63"/>
      <c r="Z2890" s="63"/>
      <c r="AA2890" s="63"/>
      <c r="AB2890" s="63"/>
      <c r="AC2890" s="63"/>
      <c r="AD2890" s="63"/>
      <c r="AE2890" s="63"/>
      <c r="AF2890" s="63"/>
      <c r="AG2890" s="63"/>
      <c r="AH2890" s="63"/>
      <c r="AI2890" s="63"/>
      <c r="AJ2890" s="63"/>
      <c r="AK2890" s="63"/>
      <c r="AL2890" s="63"/>
      <c r="AM2890" s="63"/>
      <c r="AN2890" s="63"/>
      <c r="AO2890" s="63"/>
      <c r="AP2890" s="63"/>
      <c r="AQ2890" s="63"/>
      <c r="AR2890" s="63"/>
      <c r="AS2890" s="63"/>
      <c r="AT2890" s="63"/>
      <c r="AU2890" s="63"/>
      <c r="AV2890" s="63"/>
      <c r="AW2890" s="63"/>
      <c r="AX2890" s="63"/>
      <c r="AY2890" s="63"/>
      <c r="AZ2890" s="63"/>
      <c r="BA2890" s="63"/>
      <c r="BB2890" s="63"/>
      <c r="BC2890" s="63"/>
      <c r="BD2890" s="63"/>
      <c r="BE2890" s="63"/>
      <c r="BF2890" s="63"/>
      <c r="BG2890" s="63"/>
      <c r="BH2890" s="63"/>
      <c r="BI2890" s="63"/>
      <c r="BJ2890" s="63"/>
      <c r="BK2890" s="63"/>
      <c r="BL2890" s="63"/>
      <c r="BM2890" s="63"/>
      <c r="BN2890" s="63"/>
      <c r="BO2890" s="63"/>
      <c r="BP2890" s="63"/>
      <c r="BQ2890" s="63"/>
      <c r="BR2890" s="63"/>
      <c r="BS2890" s="63"/>
      <c r="BT2890" s="63"/>
      <c r="BU2890" s="63"/>
      <c r="BV2890" s="63"/>
      <c r="BW2890" s="63"/>
      <c r="BX2890" s="63"/>
      <c r="BY2890" s="63"/>
      <c r="BZ2890" s="63"/>
      <c r="CA2890" s="63"/>
      <c r="CB2890" s="63"/>
      <c r="CC2890" s="63"/>
      <c r="CD2890" s="63"/>
      <c r="CE2890" s="63"/>
      <c r="CF2890" s="63"/>
      <c r="CG2890" s="63"/>
      <c r="CH2890" s="63"/>
      <c r="CI2890" s="63"/>
      <c r="CJ2890" s="63"/>
      <c r="CK2890" s="63"/>
      <c r="CL2890" s="63"/>
      <c r="CM2890" s="63"/>
      <c r="CN2890" s="63"/>
      <c r="CO2890" s="63"/>
      <c r="CP2890" s="63"/>
      <c r="CR2890" s="227"/>
      <c r="CS2890" s="74"/>
    </row>
    <row r="2891" spans="1:97" s="72" customFormat="1" ht="75.75" customHeight="1">
      <c r="A2891" s="63"/>
      <c r="B2891" s="63"/>
      <c r="C2891" s="63"/>
      <c r="D2891" s="63"/>
      <c r="E2891" s="63"/>
      <c r="F2891" s="63"/>
      <c r="G2891" s="63"/>
      <c r="H2891" s="63"/>
      <c r="I2891" s="63"/>
      <c r="J2891" s="63"/>
      <c r="K2891" s="63"/>
      <c r="L2891" s="63"/>
      <c r="M2891" s="63"/>
      <c r="N2891" s="63"/>
      <c r="O2891" s="63"/>
      <c r="P2891" s="63"/>
      <c r="Q2891" s="63"/>
      <c r="R2891" s="63"/>
      <c r="S2891" s="63"/>
      <c r="T2891" s="63"/>
      <c r="U2891" s="63"/>
      <c r="V2891" s="63"/>
      <c r="W2891" s="63"/>
      <c r="X2891" s="63"/>
      <c r="Y2891" s="63"/>
      <c r="Z2891" s="63"/>
      <c r="AA2891" s="63"/>
      <c r="AB2891" s="63"/>
      <c r="AC2891" s="63"/>
      <c r="AD2891" s="63"/>
      <c r="AE2891" s="63"/>
      <c r="AF2891" s="63"/>
      <c r="AG2891" s="63"/>
      <c r="AH2891" s="63"/>
      <c r="AI2891" s="63"/>
      <c r="AJ2891" s="63"/>
      <c r="AK2891" s="63"/>
      <c r="AL2891" s="63"/>
      <c r="AM2891" s="63"/>
      <c r="AN2891" s="63"/>
      <c r="AO2891" s="63"/>
      <c r="AP2891" s="63"/>
      <c r="AQ2891" s="63"/>
      <c r="AR2891" s="63"/>
      <c r="AS2891" s="63"/>
      <c r="AT2891" s="63"/>
      <c r="AU2891" s="63"/>
      <c r="AV2891" s="63"/>
      <c r="AW2891" s="63"/>
      <c r="AX2891" s="63"/>
      <c r="AY2891" s="63"/>
      <c r="AZ2891" s="63"/>
      <c r="BA2891" s="63"/>
      <c r="BB2891" s="63"/>
      <c r="BC2891" s="63"/>
      <c r="BD2891" s="63"/>
      <c r="BE2891" s="63"/>
      <c r="BF2891" s="63"/>
      <c r="BG2891" s="63"/>
      <c r="BH2891" s="63"/>
      <c r="BI2891" s="63"/>
      <c r="BJ2891" s="63"/>
      <c r="BK2891" s="63"/>
      <c r="BL2891" s="63"/>
      <c r="BM2891" s="63"/>
      <c r="BN2891" s="63"/>
      <c r="BO2891" s="63"/>
      <c r="BP2891" s="63"/>
      <c r="BQ2891" s="63"/>
      <c r="BR2891" s="63"/>
      <c r="BS2891" s="63"/>
      <c r="BT2891" s="63"/>
      <c r="BU2891" s="63"/>
      <c r="BV2891" s="63"/>
      <c r="BW2891" s="63"/>
      <c r="BX2891" s="63"/>
      <c r="BY2891" s="63"/>
      <c r="BZ2891" s="63"/>
      <c r="CA2891" s="63"/>
      <c r="CB2891" s="63"/>
      <c r="CC2891" s="63"/>
      <c r="CD2891" s="63"/>
      <c r="CE2891" s="63"/>
      <c r="CF2891" s="63"/>
      <c r="CG2891" s="63"/>
      <c r="CH2891" s="63"/>
      <c r="CI2891" s="63"/>
      <c r="CJ2891" s="63"/>
      <c r="CK2891" s="63"/>
      <c r="CL2891" s="63"/>
      <c r="CM2891" s="63"/>
      <c r="CN2891" s="63"/>
      <c r="CO2891" s="63"/>
      <c r="CP2891" s="63"/>
      <c r="CR2891" s="227"/>
      <c r="CS2891" s="74"/>
    </row>
    <row r="2892" spans="1:97" s="72" customFormat="1" ht="75.75" customHeight="1">
      <c r="A2892" s="63"/>
      <c r="B2892" s="63"/>
      <c r="C2892" s="63"/>
      <c r="D2892" s="63"/>
      <c r="E2892" s="63"/>
      <c r="F2892" s="63"/>
      <c r="G2892" s="63"/>
      <c r="H2892" s="63"/>
      <c r="I2892" s="63"/>
      <c r="J2892" s="63"/>
      <c r="K2892" s="63"/>
      <c r="L2892" s="63"/>
      <c r="M2892" s="63"/>
      <c r="N2892" s="63"/>
      <c r="O2892" s="63"/>
      <c r="P2892" s="63"/>
      <c r="Q2892" s="63"/>
      <c r="R2892" s="63"/>
      <c r="S2892" s="63"/>
      <c r="T2892" s="63"/>
      <c r="U2892" s="63"/>
      <c r="V2892" s="63"/>
      <c r="W2892" s="63"/>
      <c r="X2892" s="63"/>
      <c r="Y2892" s="63"/>
      <c r="Z2892" s="63"/>
      <c r="AA2892" s="63"/>
      <c r="AB2892" s="63"/>
      <c r="AC2892" s="63"/>
      <c r="AD2892" s="63"/>
      <c r="AE2892" s="63"/>
      <c r="AF2892" s="63"/>
      <c r="AG2892" s="63"/>
      <c r="AH2892" s="63"/>
      <c r="AI2892" s="63"/>
      <c r="AJ2892" s="63"/>
      <c r="AK2892" s="63"/>
      <c r="AL2892" s="63"/>
      <c r="AM2892" s="63"/>
      <c r="AN2892" s="63"/>
      <c r="AO2892" s="63"/>
      <c r="AP2892" s="63"/>
      <c r="AQ2892" s="63"/>
      <c r="AR2892" s="63"/>
      <c r="AS2892" s="63"/>
      <c r="AT2892" s="63"/>
      <c r="AU2892" s="63"/>
      <c r="AV2892" s="63"/>
      <c r="AW2892" s="63"/>
      <c r="AX2892" s="63"/>
      <c r="AY2892" s="63"/>
      <c r="AZ2892" s="63"/>
      <c r="BA2892" s="63"/>
      <c r="BB2892" s="63"/>
      <c r="BC2892" s="63"/>
      <c r="BD2892" s="63"/>
      <c r="BE2892" s="63"/>
      <c r="BF2892" s="63"/>
      <c r="BG2892" s="63"/>
      <c r="BH2892" s="63"/>
      <c r="BI2892" s="63"/>
      <c r="BJ2892" s="63"/>
      <c r="BK2892" s="63"/>
      <c r="BL2892" s="63"/>
      <c r="BM2892" s="63"/>
      <c r="BN2892" s="63"/>
      <c r="BO2892" s="63"/>
      <c r="BP2892" s="63"/>
      <c r="BQ2892" s="63"/>
      <c r="BR2892" s="63"/>
      <c r="BS2892" s="63"/>
      <c r="BT2892" s="63"/>
      <c r="BU2892" s="63"/>
      <c r="BV2892" s="63"/>
      <c r="BW2892" s="63"/>
      <c r="BX2892" s="63"/>
      <c r="BY2892" s="63"/>
      <c r="BZ2892" s="63"/>
      <c r="CA2892" s="63"/>
      <c r="CB2892" s="63"/>
      <c r="CC2892" s="63"/>
      <c r="CD2892" s="63"/>
      <c r="CE2892" s="63"/>
      <c r="CF2892" s="63"/>
      <c r="CG2892" s="63"/>
      <c r="CH2892" s="63"/>
      <c r="CI2892" s="63"/>
      <c r="CJ2892" s="63"/>
      <c r="CK2892" s="63"/>
      <c r="CL2892" s="63"/>
      <c r="CM2892" s="63"/>
      <c r="CN2892" s="63"/>
      <c r="CO2892" s="63"/>
      <c r="CP2892" s="63"/>
      <c r="CR2892" s="227"/>
      <c r="CS2892" s="74"/>
    </row>
    <row r="2893" spans="1:97" s="72" customFormat="1" ht="75.75" customHeight="1">
      <c r="A2893" s="63"/>
      <c r="B2893" s="63"/>
      <c r="C2893" s="63"/>
      <c r="D2893" s="63"/>
      <c r="E2893" s="63"/>
      <c r="F2893" s="63"/>
      <c r="G2893" s="63"/>
      <c r="H2893" s="63"/>
      <c r="I2893" s="63"/>
      <c r="J2893" s="63"/>
      <c r="K2893" s="63"/>
      <c r="L2893" s="63"/>
      <c r="M2893" s="63"/>
      <c r="N2893" s="63"/>
      <c r="O2893" s="63"/>
      <c r="P2893" s="63"/>
      <c r="Q2893" s="63"/>
      <c r="R2893" s="63"/>
      <c r="S2893" s="63"/>
      <c r="T2893" s="63"/>
      <c r="U2893" s="63"/>
      <c r="V2893" s="63"/>
      <c r="W2893" s="63"/>
      <c r="X2893" s="63"/>
      <c r="Y2893" s="63"/>
      <c r="Z2893" s="63"/>
      <c r="AA2893" s="63"/>
      <c r="AB2893" s="63"/>
      <c r="AC2893" s="63"/>
      <c r="AD2893" s="63"/>
      <c r="AE2893" s="63"/>
      <c r="AF2893" s="63"/>
      <c r="AG2893" s="63"/>
      <c r="AH2893" s="63"/>
      <c r="AI2893" s="63"/>
      <c r="AJ2893" s="63"/>
      <c r="AK2893" s="63"/>
      <c r="AL2893" s="63"/>
      <c r="AM2893" s="63"/>
      <c r="AN2893" s="63"/>
      <c r="AO2893" s="63"/>
      <c r="AP2893" s="63"/>
      <c r="AQ2893" s="63"/>
      <c r="AR2893" s="63"/>
      <c r="AS2893" s="63"/>
      <c r="AT2893" s="63"/>
      <c r="AU2893" s="63"/>
      <c r="AV2893" s="63"/>
      <c r="AW2893" s="63"/>
      <c r="AX2893" s="63"/>
      <c r="AY2893" s="63"/>
      <c r="AZ2893" s="63"/>
      <c r="BA2893" s="63"/>
      <c r="BB2893" s="63"/>
      <c r="BC2893" s="63"/>
      <c r="BD2893" s="63"/>
      <c r="BE2893" s="63"/>
      <c r="BF2893" s="63"/>
      <c r="BG2893" s="63"/>
      <c r="BH2893" s="63"/>
      <c r="BI2893" s="63"/>
      <c r="BJ2893" s="63"/>
      <c r="BK2893" s="63"/>
      <c r="BL2893" s="63"/>
      <c r="BM2893" s="63"/>
      <c r="BN2893" s="63"/>
      <c r="BO2893" s="63"/>
      <c r="BP2893" s="63"/>
      <c r="BQ2893" s="63"/>
      <c r="BR2893" s="63"/>
      <c r="BS2893" s="63"/>
      <c r="BT2893" s="63"/>
      <c r="BU2893" s="63"/>
      <c r="BV2893" s="63"/>
      <c r="BW2893" s="63"/>
      <c r="BX2893" s="63"/>
      <c r="BY2893" s="63"/>
      <c r="BZ2893" s="63"/>
      <c r="CA2893" s="63"/>
      <c r="CB2893" s="63"/>
      <c r="CC2893" s="63"/>
      <c r="CD2893" s="63"/>
      <c r="CE2893" s="63"/>
      <c r="CF2893" s="63"/>
      <c r="CG2893" s="63"/>
      <c r="CH2893" s="63"/>
      <c r="CI2893" s="63"/>
      <c r="CJ2893" s="63"/>
      <c r="CK2893" s="63"/>
      <c r="CL2893" s="63"/>
      <c r="CM2893" s="63"/>
      <c r="CN2893" s="63"/>
      <c r="CO2893" s="63"/>
      <c r="CP2893" s="63"/>
      <c r="CR2893" s="227"/>
      <c r="CS2893" s="74"/>
    </row>
    <row r="2894" spans="1:97" s="72" customFormat="1" ht="75.75" customHeight="1">
      <c r="A2894" s="63"/>
      <c r="B2894" s="63"/>
      <c r="C2894" s="63"/>
      <c r="D2894" s="63"/>
      <c r="E2894" s="63"/>
      <c r="F2894" s="63"/>
      <c r="G2894" s="63"/>
      <c r="H2894" s="63"/>
      <c r="I2894" s="63"/>
      <c r="J2894" s="63"/>
      <c r="K2894" s="63"/>
      <c r="L2894" s="63"/>
      <c r="M2894" s="63"/>
      <c r="N2894" s="63"/>
      <c r="O2894" s="63"/>
      <c r="P2894" s="63"/>
      <c r="Q2894" s="63"/>
      <c r="R2894" s="63"/>
      <c r="S2894" s="63"/>
      <c r="T2894" s="63"/>
      <c r="U2894" s="63"/>
      <c r="V2894" s="63"/>
      <c r="W2894" s="63"/>
      <c r="X2894" s="63"/>
      <c r="Y2894" s="63"/>
      <c r="Z2894" s="63"/>
      <c r="AA2894" s="63"/>
      <c r="AB2894" s="63"/>
      <c r="AC2894" s="63"/>
      <c r="AD2894" s="63"/>
      <c r="AE2894" s="63"/>
      <c r="AF2894" s="63"/>
      <c r="AG2894" s="63"/>
      <c r="AH2894" s="63"/>
      <c r="AI2894" s="63"/>
      <c r="AJ2894" s="63"/>
      <c r="AK2894" s="63"/>
      <c r="AL2894" s="63"/>
      <c r="AM2894" s="63"/>
      <c r="AN2894" s="63"/>
      <c r="AO2894" s="63"/>
      <c r="AP2894" s="63"/>
      <c r="AQ2894" s="63"/>
      <c r="AR2894" s="63"/>
      <c r="AS2894" s="63"/>
      <c r="AT2894" s="63"/>
      <c r="AU2894" s="63"/>
      <c r="AV2894" s="63"/>
      <c r="AW2894" s="63"/>
      <c r="AX2894" s="63"/>
      <c r="AY2894" s="63"/>
      <c r="AZ2894" s="63"/>
      <c r="BA2894" s="63"/>
      <c r="BB2894" s="63"/>
      <c r="BC2894" s="63"/>
      <c r="BD2894" s="63"/>
      <c r="BE2894" s="63"/>
      <c r="BF2894" s="63"/>
      <c r="BG2894" s="63"/>
      <c r="BH2894" s="63"/>
      <c r="BI2894" s="63"/>
      <c r="BJ2894" s="63"/>
      <c r="BK2894" s="63"/>
      <c r="BL2894" s="63"/>
      <c r="BM2894" s="63"/>
      <c r="BN2894" s="63"/>
      <c r="BO2894" s="63"/>
      <c r="BP2894" s="63"/>
      <c r="BQ2894" s="63"/>
      <c r="BR2894" s="63"/>
      <c r="BS2894" s="63"/>
      <c r="BT2894" s="63"/>
      <c r="BU2894" s="63"/>
      <c r="BV2894" s="63"/>
      <c r="BW2894" s="63"/>
      <c r="BX2894" s="63"/>
      <c r="BY2894" s="63"/>
      <c r="BZ2894" s="63"/>
      <c r="CA2894" s="63"/>
      <c r="CB2894" s="63"/>
      <c r="CC2894" s="63"/>
      <c r="CD2894" s="63"/>
      <c r="CE2894" s="63"/>
      <c r="CF2894" s="63"/>
      <c r="CG2894" s="63"/>
      <c r="CH2894" s="63"/>
      <c r="CI2894" s="63"/>
      <c r="CJ2894" s="63"/>
      <c r="CK2894" s="63"/>
      <c r="CL2894" s="63"/>
      <c r="CM2894" s="63"/>
      <c r="CN2894" s="63"/>
      <c r="CO2894" s="63"/>
      <c r="CP2894" s="63"/>
      <c r="CR2894" s="227"/>
      <c r="CS2894" s="74"/>
    </row>
    <row r="2895" spans="1:97" s="72" customFormat="1" ht="75.75" customHeight="1">
      <c r="A2895" s="63"/>
      <c r="B2895" s="63"/>
      <c r="C2895" s="63"/>
      <c r="D2895" s="63"/>
      <c r="E2895" s="63"/>
      <c r="F2895" s="63"/>
      <c r="G2895" s="63"/>
      <c r="H2895" s="63"/>
      <c r="I2895" s="63"/>
      <c r="J2895" s="63"/>
      <c r="K2895" s="63"/>
      <c r="L2895" s="63"/>
      <c r="M2895" s="63"/>
      <c r="N2895" s="63"/>
      <c r="O2895" s="63"/>
      <c r="P2895" s="63"/>
      <c r="Q2895" s="63"/>
      <c r="R2895" s="63"/>
      <c r="S2895" s="63"/>
      <c r="T2895" s="63"/>
      <c r="U2895" s="63"/>
      <c r="V2895" s="63"/>
      <c r="W2895" s="63"/>
      <c r="X2895" s="63"/>
      <c r="Y2895" s="63"/>
      <c r="Z2895" s="63"/>
      <c r="AA2895" s="63"/>
      <c r="AB2895" s="63"/>
      <c r="AC2895" s="63"/>
      <c r="AD2895" s="63"/>
      <c r="AE2895" s="63"/>
      <c r="AF2895" s="63"/>
      <c r="AG2895" s="63"/>
      <c r="AH2895" s="63"/>
      <c r="AI2895" s="63"/>
      <c r="AJ2895" s="63"/>
      <c r="AK2895" s="63"/>
      <c r="AL2895" s="63"/>
      <c r="AM2895" s="63"/>
      <c r="AN2895" s="63"/>
      <c r="AO2895" s="63"/>
      <c r="AP2895" s="63"/>
      <c r="AQ2895" s="63"/>
      <c r="AR2895" s="63"/>
      <c r="AS2895" s="63"/>
      <c r="AT2895" s="63"/>
      <c r="AU2895" s="63"/>
      <c r="AV2895" s="63"/>
      <c r="AW2895" s="63"/>
      <c r="AX2895" s="63"/>
      <c r="AY2895" s="63"/>
      <c r="AZ2895" s="63"/>
      <c r="BA2895" s="63"/>
      <c r="BB2895" s="63"/>
      <c r="BC2895" s="63"/>
      <c r="BD2895" s="63"/>
      <c r="BE2895" s="63"/>
      <c r="BF2895" s="63"/>
      <c r="BG2895" s="63"/>
      <c r="BH2895" s="63"/>
      <c r="BI2895" s="63"/>
      <c r="BJ2895" s="63"/>
      <c r="BK2895" s="63"/>
      <c r="BL2895" s="63"/>
      <c r="BM2895" s="63"/>
      <c r="BN2895" s="63"/>
      <c r="BO2895" s="63"/>
      <c r="BP2895" s="63"/>
      <c r="BQ2895" s="63"/>
      <c r="BR2895" s="63"/>
      <c r="BS2895" s="63"/>
      <c r="BT2895" s="63"/>
      <c r="BU2895" s="63"/>
      <c r="BV2895" s="63"/>
      <c r="BW2895" s="63"/>
      <c r="BX2895" s="63"/>
      <c r="BY2895" s="63"/>
      <c r="BZ2895" s="63"/>
      <c r="CA2895" s="63"/>
      <c r="CB2895" s="63"/>
      <c r="CC2895" s="63"/>
      <c r="CD2895" s="63"/>
      <c r="CE2895" s="63"/>
      <c r="CF2895" s="63"/>
      <c r="CG2895" s="63"/>
      <c r="CH2895" s="63"/>
      <c r="CI2895" s="63"/>
      <c r="CJ2895" s="63"/>
      <c r="CK2895" s="63"/>
      <c r="CL2895" s="63"/>
      <c r="CM2895" s="63"/>
      <c r="CN2895" s="63"/>
      <c r="CO2895" s="63"/>
      <c r="CP2895" s="63"/>
      <c r="CR2895" s="227"/>
      <c r="CS2895" s="74"/>
    </row>
    <row r="2896" spans="1:97" s="72" customFormat="1" ht="75.75" customHeight="1">
      <c r="A2896" s="63"/>
      <c r="B2896" s="63"/>
      <c r="C2896" s="63"/>
      <c r="D2896" s="63"/>
      <c r="E2896" s="63"/>
      <c r="F2896" s="63"/>
      <c r="G2896" s="63"/>
      <c r="H2896" s="63"/>
      <c r="I2896" s="63"/>
      <c r="J2896" s="63"/>
      <c r="K2896" s="63"/>
      <c r="L2896" s="63"/>
      <c r="M2896" s="63"/>
      <c r="N2896" s="63"/>
      <c r="O2896" s="63"/>
      <c r="P2896" s="63"/>
      <c r="Q2896" s="63"/>
      <c r="R2896" s="63"/>
      <c r="S2896" s="63"/>
      <c r="T2896" s="63"/>
      <c r="U2896" s="63"/>
      <c r="V2896" s="63"/>
      <c r="W2896" s="63"/>
      <c r="X2896" s="63"/>
      <c r="Y2896" s="63"/>
      <c r="Z2896" s="63"/>
      <c r="AA2896" s="63"/>
      <c r="AB2896" s="63"/>
      <c r="AC2896" s="63"/>
      <c r="AD2896" s="63"/>
      <c r="AE2896" s="63"/>
      <c r="AF2896" s="63"/>
      <c r="AG2896" s="63"/>
      <c r="AH2896" s="63"/>
      <c r="AI2896" s="63"/>
      <c r="AJ2896" s="63"/>
      <c r="AK2896" s="63"/>
      <c r="AL2896" s="63"/>
      <c r="AM2896" s="63"/>
      <c r="AN2896" s="63"/>
      <c r="AO2896" s="63"/>
      <c r="AP2896" s="63"/>
      <c r="AQ2896" s="63"/>
      <c r="AR2896" s="63"/>
      <c r="AS2896" s="63"/>
      <c r="AT2896" s="63"/>
      <c r="AU2896" s="63"/>
      <c r="AV2896" s="63"/>
      <c r="AW2896" s="63"/>
      <c r="AX2896" s="63"/>
      <c r="AY2896" s="63"/>
      <c r="AZ2896" s="63"/>
      <c r="BA2896" s="63"/>
      <c r="BB2896" s="63"/>
      <c r="BC2896" s="63"/>
      <c r="BD2896" s="63"/>
      <c r="BE2896" s="63"/>
      <c r="BF2896" s="63"/>
      <c r="BG2896" s="63"/>
      <c r="BH2896" s="63"/>
      <c r="BI2896" s="63"/>
      <c r="BJ2896" s="63"/>
      <c r="BK2896" s="63"/>
      <c r="BL2896" s="63"/>
      <c r="BM2896" s="63"/>
      <c r="BN2896" s="63"/>
      <c r="BO2896" s="63"/>
      <c r="BP2896" s="63"/>
      <c r="BQ2896" s="63"/>
      <c r="BR2896" s="63"/>
      <c r="BS2896" s="63"/>
      <c r="BT2896" s="63"/>
      <c r="BU2896" s="63"/>
      <c r="BV2896" s="63"/>
      <c r="BW2896" s="63"/>
      <c r="BX2896" s="63"/>
      <c r="BY2896" s="63"/>
      <c r="BZ2896" s="63"/>
      <c r="CA2896" s="63"/>
      <c r="CB2896" s="63"/>
      <c r="CC2896" s="63"/>
      <c r="CD2896" s="63"/>
      <c r="CE2896" s="63"/>
      <c r="CF2896" s="63"/>
      <c r="CG2896" s="63"/>
      <c r="CH2896" s="63"/>
      <c r="CI2896" s="63"/>
      <c r="CJ2896" s="63"/>
      <c r="CK2896" s="63"/>
      <c r="CL2896" s="63"/>
      <c r="CM2896" s="63"/>
      <c r="CN2896" s="63"/>
      <c r="CO2896" s="63"/>
      <c r="CP2896" s="63"/>
      <c r="CR2896" s="227"/>
      <c r="CS2896" s="74"/>
    </row>
    <row r="2897" spans="1:97" s="72" customFormat="1" ht="75.75" customHeight="1">
      <c r="A2897" s="63"/>
      <c r="B2897" s="63"/>
      <c r="C2897" s="63"/>
      <c r="D2897" s="63"/>
      <c r="E2897" s="63"/>
      <c r="F2897" s="63"/>
      <c r="G2897" s="63"/>
      <c r="H2897" s="63"/>
      <c r="I2897" s="63"/>
      <c r="J2897" s="63"/>
      <c r="K2897" s="63"/>
      <c r="L2897" s="63"/>
      <c r="M2897" s="63"/>
      <c r="N2897" s="63"/>
      <c r="O2897" s="63"/>
      <c r="P2897" s="63"/>
      <c r="Q2897" s="63"/>
      <c r="R2897" s="63"/>
      <c r="S2897" s="63"/>
      <c r="T2897" s="63"/>
      <c r="U2897" s="63"/>
      <c r="V2897" s="63"/>
      <c r="W2897" s="63"/>
      <c r="X2897" s="63"/>
      <c r="Y2897" s="63"/>
      <c r="Z2897" s="63"/>
      <c r="AA2897" s="63"/>
      <c r="AB2897" s="63"/>
      <c r="AC2897" s="63"/>
      <c r="AD2897" s="63"/>
      <c r="AE2897" s="63"/>
      <c r="AF2897" s="63"/>
      <c r="AG2897" s="63"/>
      <c r="AH2897" s="63"/>
      <c r="AI2897" s="63"/>
      <c r="AJ2897" s="63"/>
      <c r="AK2897" s="63"/>
      <c r="AL2897" s="63"/>
      <c r="AM2897" s="63"/>
      <c r="AN2897" s="63"/>
      <c r="AO2897" s="63"/>
      <c r="AP2897" s="63"/>
      <c r="AQ2897" s="63"/>
      <c r="AR2897" s="63"/>
      <c r="AS2897" s="63"/>
      <c r="AT2897" s="63"/>
      <c r="AU2897" s="63"/>
      <c r="AV2897" s="63"/>
      <c r="AW2897" s="63"/>
      <c r="AX2897" s="63"/>
      <c r="AY2897" s="63"/>
      <c r="AZ2897" s="63"/>
      <c r="BA2897" s="63"/>
      <c r="BB2897" s="63"/>
      <c r="BC2897" s="63"/>
      <c r="BD2897" s="63"/>
      <c r="BE2897" s="63"/>
      <c r="BF2897" s="63"/>
      <c r="BG2897" s="63"/>
      <c r="BH2897" s="63"/>
      <c r="BI2897" s="63"/>
      <c r="BJ2897" s="63"/>
      <c r="BK2897" s="63"/>
      <c r="BL2897" s="63"/>
      <c r="BM2897" s="63"/>
      <c r="BN2897" s="63"/>
      <c r="BO2897" s="63"/>
      <c r="BP2897" s="63"/>
      <c r="BQ2897" s="63"/>
      <c r="BR2897" s="63"/>
      <c r="BS2897" s="63"/>
      <c r="BT2897" s="63"/>
      <c r="BU2897" s="63"/>
      <c r="BV2897" s="63"/>
      <c r="BW2897" s="63"/>
      <c r="BX2897" s="63"/>
      <c r="BY2897" s="63"/>
      <c r="BZ2897" s="63"/>
      <c r="CA2897" s="63"/>
      <c r="CB2897" s="63"/>
      <c r="CC2897" s="63"/>
      <c r="CD2897" s="63"/>
      <c r="CE2897" s="63"/>
      <c r="CF2897" s="63"/>
      <c r="CG2897" s="63"/>
      <c r="CH2897" s="63"/>
      <c r="CI2897" s="63"/>
      <c r="CJ2897" s="63"/>
      <c r="CK2897" s="63"/>
      <c r="CL2897" s="63"/>
      <c r="CM2897" s="63"/>
      <c r="CN2897" s="63"/>
      <c r="CO2897" s="63"/>
      <c r="CP2897" s="63"/>
      <c r="CR2897" s="227"/>
      <c r="CS2897" s="74"/>
    </row>
    <row r="2898" spans="1:97" s="72" customFormat="1" ht="75.75" customHeight="1">
      <c r="A2898" s="63"/>
      <c r="B2898" s="63"/>
      <c r="C2898" s="63"/>
      <c r="D2898" s="63"/>
      <c r="E2898" s="63"/>
      <c r="F2898" s="63"/>
      <c r="G2898" s="63"/>
      <c r="H2898" s="63"/>
      <c r="I2898" s="63"/>
      <c r="J2898" s="63"/>
      <c r="K2898" s="63"/>
      <c r="L2898" s="63"/>
      <c r="M2898" s="63"/>
      <c r="N2898" s="63"/>
      <c r="O2898" s="63"/>
      <c r="P2898" s="63"/>
      <c r="Q2898" s="63"/>
      <c r="R2898" s="63"/>
      <c r="S2898" s="63"/>
      <c r="T2898" s="63"/>
      <c r="U2898" s="63"/>
      <c r="V2898" s="63"/>
      <c r="W2898" s="63"/>
      <c r="X2898" s="63"/>
      <c r="Y2898" s="63"/>
      <c r="Z2898" s="63"/>
      <c r="AA2898" s="63"/>
      <c r="AB2898" s="63"/>
      <c r="AC2898" s="63"/>
      <c r="AD2898" s="63"/>
      <c r="AE2898" s="63"/>
      <c r="AF2898" s="63"/>
      <c r="AG2898" s="63"/>
      <c r="AH2898" s="63"/>
      <c r="AI2898" s="63"/>
      <c r="AJ2898" s="63"/>
      <c r="AK2898" s="63"/>
      <c r="AL2898" s="63"/>
      <c r="AM2898" s="63"/>
      <c r="AN2898" s="63"/>
      <c r="AO2898" s="63"/>
      <c r="AP2898" s="63"/>
      <c r="AQ2898" s="63"/>
      <c r="AR2898" s="63"/>
      <c r="AS2898" s="63"/>
      <c r="AT2898" s="63"/>
      <c r="AU2898" s="63"/>
      <c r="AV2898" s="63"/>
      <c r="AW2898" s="63"/>
      <c r="AX2898" s="63"/>
      <c r="AY2898" s="63"/>
      <c r="AZ2898" s="63"/>
      <c r="BA2898" s="63"/>
      <c r="BB2898" s="63"/>
      <c r="BC2898" s="63"/>
      <c r="BD2898" s="63"/>
      <c r="BE2898" s="63"/>
      <c r="BF2898" s="63"/>
      <c r="BG2898" s="63"/>
      <c r="BH2898" s="63"/>
      <c r="BI2898" s="63"/>
      <c r="BJ2898" s="63"/>
      <c r="BK2898" s="63"/>
      <c r="BL2898" s="63"/>
      <c r="BM2898" s="63"/>
      <c r="BN2898" s="63"/>
      <c r="BO2898" s="63"/>
      <c r="BP2898" s="63"/>
      <c r="BQ2898" s="63"/>
      <c r="BR2898" s="63"/>
      <c r="BS2898" s="63"/>
      <c r="BT2898" s="63"/>
      <c r="BU2898" s="63"/>
      <c r="BV2898" s="63"/>
      <c r="BW2898" s="63"/>
      <c r="BX2898" s="63"/>
      <c r="BY2898" s="63"/>
      <c r="BZ2898" s="63"/>
      <c r="CA2898" s="63"/>
      <c r="CB2898" s="63"/>
      <c r="CC2898" s="63"/>
      <c r="CD2898" s="63"/>
      <c r="CE2898" s="63"/>
      <c r="CF2898" s="63"/>
      <c r="CG2898" s="63"/>
      <c r="CH2898" s="63"/>
      <c r="CI2898" s="63"/>
      <c r="CJ2898" s="63"/>
      <c r="CK2898" s="63"/>
      <c r="CL2898" s="63"/>
      <c r="CM2898" s="63"/>
      <c r="CN2898" s="63"/>
      <c r="CO2898" s="63"/>
      <c r="CP2898" s="63"/>
      <c r="CR2898" s="227"/>
      <c r="CS2898" s="74"/>
    </row>
    <row r="2899" spans="1:97" s="72" customFormat="1" ht="75.75" customHeight="1">
      <c r="A2899" s="63"/>
      <c r="B2899" s="63"/>
      <c r="C2899" s="63"/>
      <c r="D2899" s="63"/>
      <c r="E2899" s="63"/>
      <c r="F2899" s="63"/>
      <c r="G2899" s="63"/>
      <c r="H2899" s="63"/>
      <c r="I2899" s="63"/>
      <c r="J2899" s="63"/>
      <c r="K2899" s="63"/>
      <c r="L2899" s="63"/>
      <c r="M2899" s="63"/>
      <c r="N2899" s="63"/>
      <c r="O2899" s="63"/>
      <c r="P2899" s="63"/>
      <c r="Q2899" s="63"/>
      <c r="R2899" s="63"/>
      <c r="S2899" s="63"/>
      <c r="T2899" s="63"/>
      <c r="U2899" s="63"/>
      <c r="V2899" s="63"/>
      <c r="W2899" s="63"/>
      <c r="X2899" s="63"/>
      <c r="Y2899" s="63"/>
      <c r="Z2899" s="63"/>
      <c r="AA2899" s="63"/>
      <c r="AB2899" s="63"/>
      <c r="AC2899" s="63"/>
      <c r="AD2899" s="63"/>
      <c r="AE2899" s="63"/>
      <c r="AF2899" s="63"/>
      <c r="AG2899" s="63"/>
      <c r="AH2899" s="63"/>
      <c r="AI2899" s="63"/>
      <c r="AJ2899" s="63"/>
      <c r="AK2899" s="63"/>
      <c r="AL2899" s="63"/>
      <c r="AM2899" s="63"/>
      <c r="AN2899" s="63"/>
      <c r="AO2899" s="63"/>
      <c r="AP2899" s="63"/>
      <c r="AQ2899" s="63"/>
      <c r="AR2899" s="63"/>
      <c r="AS2899" s="63"/>
      <c r="AT2899" s="63"/>
      <c r="AU2899" s="63"/>
      <c r="AV2899" s="63"/>
      <c r="AW2899" s="63"/>
      <c r="AX2899" s="63"/>
      <c r="AY2899" s="63"/>
      <c r="AZ2899" s="63"/>
      <c r="BA2899" s="63"/>
      <c r="BB2899" s="63"/>
      <c r="BC2899" s="63"/>
      <c r="BD2899" s="63"/>
      <c r="BE2899" s="63"/>
      <c r="BF2899" s="63"/>
      <c r="BG2899" s="63"/>
      <c r="BH2899" s="63"/>
      <c r="BI2899" s="63"/>
      <c r="BJ2899" s="63"/>
      <c r="BK2899" s="63"/>
      <c r="BL2899" s="63"/>
      <c r="BM2899" s="63"/>
      <c r="BN2899" s="63"/>
      <c r="BO2899" s="63"/>
      <c r="BP2899" s="63"/>
      <c r="BQ2899" s="63"/>
      <c r="BR2899" s="63"/>
      <c r="BS2899" s="63"/>
      <c r="BT2899" s="63"/>
      <c r="BU2899" s="63"/>
      <c r="BV2899" s="63"/>
      <c r="BW2899" s="63"/>
      <c r="BX2899" s="63"/>
      <c r="BY2899" s="63"/>
      <c r="BZ2899" s="63"/>
      <c r="CA2899" s="63"/>
      <c r="CB2899" s="63"/>
      <c r="CC2899" s="63"/>
      <c r="CD2899" s="63"/>
      <c r="CE2899" s="63"/>
      <c r="CF2899" s="63"/>
      <c r="CG2899" s="63"/>
      <c r="CH2899" s="63"/>
      <c r="CI2899" s="63"/>
      <c r="CJ2899" s="63"/>
      <c r="CK2899" s="63"/>
      <c r="CL2899" s="63"/>
      <c r="CM2899" s="63"/>
      <c r="CN2899" s="63"/>
      <c r="CO2899" s="63"/>
      <c r="CP2899" s="63"/>
      <c r="CR2899" s="227"/>
      <c r="CS2899" s="74"/>
    </row>
    <row r="2900" spans="1:97" s="72" customFormat="1" ht="75.75" customHeight="1">
      <c r="A2900" s="63"/>
      <c r="B2900" s="63"/>
      <c r="C2900" s="63"/>
      <c r="D2900" s="63"/>
      <c r="E2900" s="63"/>
      <c r="F2900" s="63"/>
      <c r="G2900" s="63"/>
      <c r="H2900" s="63"/>
      <c r="I2900" s="63"/>
      <c r="J2900" s="63"/>
      <c r="K2900" s="63"/>
      <c r="L2900" s="63"/>
      <c r="M2900" s="63"/>
      <c r="N2900" s="63"/>
      <c r="O2900" s="63"/>
      <c r="P2900" s="63"/>
      <c r="Q2900" s="63"/>
      <c r="R2900" s="63"/>
      <c r="S2900" s="63"/>
      <c r="T2900" s="63"/>
      <c r="U2900" s="63"/>
      <c r="V2900" s="63"/>
      <c r="W2900" s="63"/>
      <c r="X2900" s="63"/>
      <c r="Y2900" s="63"/>
      <c r="Z2900" s="63"/>
      <c r="AA2900" s="63"/>
      <c r="AB2900" s="63"/>
      <c r="AC2900" s="63"/>
      <c r="AD2900" s="63"/>
      <c r="AE2900" s="63"/>
      <c r="AF2900" s="63"/>
      <c r="AG2900" s="63"/>
      <c r="AH2900" s="63"/>
      <c r="AI2900" s="63"/>
      <c r="AJ2900" s="63"/>
      <c r="AK2900" s="63"/>
      <c r="AL2900" s="63"/>
      <c r="AM2900" s="63"/>
      <c r="AN2900" s="63"/>
      <c r="AO2900" s="63"/>
      <c r="AP2900" s="63"/>
      <c r="AQ2900" s="63"/>
      <c r="AR2900" s="63"/>
      <c r="AS2900" s="63"/>
      <c r="AT2900" s="63"/>
      <c r="AU2900" s="63"/>
      <c r="AV2900" s="63"/>
      <c r="AW2900" s="63"/>
      <c r="AX2900" s="63"/>
      <c r="AY2900" s="63"/>
      <c r="AZ2900" s="63"/>
      <c r="BA2900" s="63"/>
      <c r="BB2900" s="63"/>
      <c r="BC2900" s="63"/>
      <c r="BD2900" s="63"/>
      <c r="BE2900" s="63"/>
      <c r="BF2900" s="63"/>
      <c r="BG2900" s="63"/>
      <c r="BH2900" s="63"/>
      <c r="BI2900" s="63"/>
      <c r="BJ2900" s="63"/>
      <c r="BK2900" s="63"/>
      <c r="BL2900" s="63"/>
      <c r="BM2900" s="63"/>
      <c r="BN2900" s="63"/>
      <c r="BO2900" s="63"/>
      <c r="BP2900" s="63"/>
      <c r="BQ2900" s="63"/>
      <c r="BR2900" s="63"/>
      <c r="BS2900" s="63"/>
      <c r="BT2900" s="63"/>
      <c r="BU2900" s="63"/>
      <c r="BV2900" s="63"/>
      <c r="BW2900" s="63"/>
      <c r="BX2900" s="63"/>
      <c r="BY2900" s="63"/>
      <c r="BZ2900" s="63"/>
      <c r="CA2900" s="63"/>
      <c r="CB2900" s="63"/>
      <c r="CC2900" s="63"/>
      <c r="CD2900" s="63"/>
      <c r="CE2900" s="63"/>
      <c r="CF2900" s="63"/>
      <c r="CG2900" s="63"/>
      <c r="CH2900" s="63"/>
      <c r="CI2900" s="63"/>
      <c r="CJ2900" s="63"/>
      <c r="CK2900" s="63"/>
      <c r="CL2900" s="63"/>
      <c r="CM2900" s="63"/>
      <c r="CN2900" s="63"/>
      <c r="CO2900" s="63"/>
      <c r="CP2900" s="63"/>
      <c r="CR2900" s="227"/>
      <c r="CS2900" s="74"/>
    </row>
    <row r="2901" spans="1:97" s="72" customFormat="1" ht="75.75" customHeight="1">
      <c r="A2901" s="63"/>
      <c r="B2901" s="63"/>
      <c r="C2901" s="63"/>
      <c r="D2901" s="63"/>
      <c r="E2901" s="63"/>
      <c r="F2901" s="63"/>
      <c r="G2901" s="63"/>
      <c r="H2901" s="63"/>
      <c r="I2901" s="63"/>
      <c r="J2901" s="63"/>
      <c r="K2901" s="63"/>
      <c r="L2901" s="63"/>
      <c r="M2901" s="63"/>
      <c r="N2901" s="63"/>
      <c r="O2901" s="63"/>
      <c r="P2901" s="63"/>
      <c r="Q2901" s="63"/>
      <c r="R2901" s="63"/>
      <c r="S2901" s="63"/>
      <c r="T2901" s="63"/>
      <c r="U2901" s="63"/>
      <c r="V2901" s="63"/>
      <c r="W2901" s="63"/>
      <c r="X2901" s="63"/>
      <c r="Y2901" s="63"/>
      <c r="Z2901" s="63"/>
      <c r="AA2901" s="63"/>
      <c r="AB2901" s="63"/>
      <c r="AC2901" s="63"/>
      <c r="AD2901" s="63"/>
      <c r="AE2901" s="63"/>
      <c r="AF2901" s="63"/>
      <c r="AG2901" s="63"/>
      <c r="AH2901" s="63"/>
      <c r="AI2901" s="63"/>
      <c r="AJ2901" s="63"/>
      <c r="AK2901" s="63"/>
      <c r="AL2901" s="63"/>
      <c r="AM2901" s="63"/>
      <c r="AN2901" s="63"/>
      <c r="AO2901" s="63"/>
      <c r="AP2901" s="63"/>
      <c r="AQ2901" s="63"/>
      <c r="AR2901" s="63"/>
      <c r="AS2901" s="63"/>
      <c r="AT2901" s="63"/>
      <c r="AU2901" s="63"/>
      <c r="AV2901" s="63"/>
      <c r="AW2901" s="63"/>
      <c r="AX2901" s="63"/>
      <c r="AY2901" s="63"/>
      <c r="AZ2901" s="63"/>
      <c r="BA2901" s="63"/>
      <c r="BB2901" s="63"/>
      <c r="BC2901" s="63"/>
      <c r="BD2901" s="63"/>
      <c r="BE2901" s="63"/>
      <c r="BF2901" s="63"/>
      <c r="BG2901" s="63"/>
      <c r="BH2901" s="63"/>
      <c r="BI2901" s="63"/>
      <c r="BJ2901" s="63"/>
      <c r="BK2901" s="63"/>
      <c r="BL2901" s="63"/>
      <c r="BM2901" s="63"/>
      <c r="BN2901" s="63"/>
      <c r="BO2901" s="63"/>
      <c r="BP2901" s="63"/>
      <c r="BQ2901" s="63"/>
      <c r="BR2901" s="63"/>
      <c r="BS2901" s="63"/>
      <c r="BT2901" s="63"/>
      <c r="BU2901" s="63"/>
      <c r="BV2901" s="63"/>
      <c r="BW2901" s="63"/>
      <c r="BX2901" s="63"/>
      <c r="BY2901" s="63"/>
      <c r="BZ2901" s="63"/>
      <c r="CA2901" s="63"/>
      <c r="CB2901" s="63"/>
      <c r="CC2901" s="63"/>
      <c r="CD2901" s="63"/>
      <c r="CE2901" s="63"/>
      <c r="CF2901" s="63"/>
      <c r="CG2901" s="63"/>
      <c r="CH2901" s="63"/>
      <c r="CI2901" s="63"/>
      <c r="CJ2901" s="63"/>
      <c r="CK2901" s="63"/>
      <c r="CL2901" s="63"/>
      <c r="CM2901" s="63"/>
      <c r="CN2901" s="63"/>
      <c r="CO2901" s="63"/>
      <c r="CP2901" s="63"/>
      <c r="CR2901" s="227"/>
      <c r="CS2901" s="74"/>
    </row>
    <row r="2902" spans="1:97" s="72" customFormat="1" ht="75.75" customHeight="1">
      <c r="A2902" s="63"/>
      <c r="B2902" s="63"/>
      <c r="C2902" s="63"/>
      <c r="D2902" s="63"/>
      <c r="E2902" s="63"/>
      <c r="F2902" s="63"/>
      <c r="G2902" s="63"/>
      <c r="H2902" s="63"/>
      <c r="I2902" s="63"/>
      <c r="J2902" s="63"/>
      <c r="K2902" s="63"/>
      <c r="L2902" s="63"/>
      <c r="M2902" s="63"/>
      <c r="N2902" s="63"/>
      <c r="O2902" s="63"/>
      <c r="P2902" s="63"/>
      <c r="Q2902" s="63"/>
      <c r="R2902" s="63"/>
      <c r="S2902" s="63"/>
      <c r="T2902" s="63"/>
      <c r="U2902" s="63"/>
      <c r="V2902" s="63"/>
      <c r="W2902" s="63"/>
      <c r="X2902" s="63"/>
      <c r="Y2902" s="63"/>
      <c r="Z2902" s="63"/>
      <c r="AA2902" s="63"/>
      <c r="AB2902" s="63"/>
      <c r="AC2902" s="63"/>
      <c r="AD2902" s="63"/>
      <c r="AE2902" s="63"/>
      <c r="AF2902" s="63"/>
      <c r="AG2902" s="63"/>
      <c r="AH2902" s="63"/>
      <c r="AI2902" s="63"/>
      <c r="AJ2902" s="63"/>
      <c r="AK2902" s="63"/>
      <c r="AL2902" s="63"/>
      <c r="AM2902" s="63"/>
      <c r="AN2902" s="63"/>
      <c r="AO2902" s="63"/>
      <c r="AP2902" s="63"/>
      <c r="AQ2902" s="63"/>
      <c r="AR2902" s="63"/>
      <c r="AS2902" s="63"/>
      <c r="AT2902" s="63"/>
      <c r="AU2902" s="63"/>
      <c r="AV2902" s="63"/>
      <c r="AW2902" s="63"/>
      <c r="AX2902" s="63"/>
      <c r="AY2902" s="63"/>
      <c r="AZ2902" s="63"/>
      <c r="BA2902" s="63"/>
      <c r="BB2902" s="63"/>
      <c r="BC2902" s="63"/>
      <c r="BD2902" s="63"/>
      <c r="BE2902" s="63"/>
      <c r="BF2902" s="63"/>
      <c r="BG2902" s="63"/>
      <c r="BH2902" s="63"/>
      <c r="BI2902" s="63"/>
      <c r="BJ2902" s="63"/>
      <c r="BK2902" s="63"/>
      <c r="BL2902" s="63"/>
      <c r="BM2902" s="63"/>
      <c r="BN2902" s="63"/>
      <c r="BO2902" s="63"/>
      <c r="BP2902" s="63"/>
      <c r="BQ2902" s="63"/>
      <c r="BR2902" s="63"/>
      <c r="BS2902" s="63"/>
      <c r="BT2902" s="63"/>
      <c r="BU2902" s="63"/>
      <c r="BV2902" s="63"/>
      <c r="BW2902" s="63"/>
      <c r="BX2902" s="63"/>
      <c r="BY2902" s="63"/>
      <c r="BZ2902" s="63"/>
      <c r="CA2902" s="63"/>
      <c r="CB2902" s="63"/>
      <c r="CC2902" s="63"/>
      <c r="CD2902" s="63"/>
      <c r="CE2902" s="63"/>
      <c r="CF2902" s="63"/>
      <c r="CG2902" s="63"/>
      <c r="CH2902" s="63"/>
      <c r="CI2902" s="63"/>
      <c r="CJ2902" s="63"/>
      <c r="CK2902" s="63"/>
      <c r="CL2902" s="63"/>
      <c r="CM2902" s="63"/>
      <c r="CN2902" s="63"/>
      <c r="CO2902" s="63"/>
      <c r="CP2902" s="63"/>
      <c r="CR2902" s="227"/>
      <c r="CS2902" s="74"/>
    </row>
    <row r="2903" spans="1:97" s="72" customFormat="1" ht="75.75" customHeight="1">
      <c r="A2903" s="63"/>
      <c r="B2903" s="63"/>
      <c r="C2903" s="63"/>
      <c r="D2903" s="63"/>
      <c r="E2903" s="63"/>
      <c r="F2903" s="63"/>
      <c r="G2903" s="63"/>
      <c r="H2903" s="63"/>
      <c r="I2903" s="63"/>
      <c r="J2903" s="63"/>
      <c r="K2903" s="63"/>
      <c r="L2903" s="63"/>
      <c r="M2903" s="63"/>
      <c r="N2903" s="63"/>
      <c r="O2903" s="63"/>
      <c r="P2903" s="63"/>
      <c r="Q2903" s="63"/>
      <c r="R2903" s="63"/>
      <c r="S2903" s="63"/>
      <c r="T2903" s="63"/>
      <c r="U2903" s="63"/>
      <c r="V2903" s="63"/>
      <c r="W2903" s="63"/>
      <c r="X2903" s="63"/>
      <c r="Y2903" s="63"/>
      <c r="Z2903" s="63"/>
      <c r="AA2903" s="63"/>
      <c r="AB2903" s="63"/>
      <c r="AC2903" s="63"/>
      <c r="AD2903" s="63"/>
      <c r="AE2903" s="63"/>
      <c r="AF2903" s="63"/>
      <c r="AG2903" s="63"/>
      <c r="AH2903" s="63"/>
      <c r="AI2903" s="63"/>
      <c r="AJ2903" s="63"/>
      <c r="AK2903" s="63"/>
      <c r="AL2903" s="63"/>
      <c r="AM2903" s="63"/>
      <c r="AN2903" s="63"/>
      <c r="AO2903" s="63"/>
      <c r="AP2903" s="63"/>
      <c r="AQ2903" s="63"/>
      <c r="AR2903" s="63"/>
      <c r="AS2903" s="63"/>
      <c r="AT2903" s="63"/>
      <c r="AU2903" s="63"/>
      <c r="AV2903" s="63"/>
      <c r="AW2903" s="63"/>
      <c r="AX2903" s="63"/>
      <c r="AY2903" s="63"/>
      <c r="AZ2903" s="63"/>
      <c r="BA2903" s="63"/>
      <c r="BB2903" s="63"/>
      <c r="BC2903" s="63"/>
      <c r="BD2903" s="63"/>
      <c r="BE2903" s="63"/>
      <c r="BF2903" s="63"/>
      <c r="BG2903" s="63"/>
      <c r="BH2903" s="63"/>
      <c r="BI2903" s="63"/>
      <c r="BJ2903" s="63"/>
      <c r="BK2903" s="63"/>
      <c r="BL2903" s="63"/>
      <c r="BM2903" s="63"/>
      <c r="BN2903" s="63"/>
      <c r="BO2903" s="63"/>
      <c r="BP2903" s="63"/>
      <c r="BQ2903" s="63"/>
      <c r="BR2903" s="63"/>
      <c r="BS2903" s="63"/>
      <c r="BT2903" s="63"/>
      <c r="BU2903" s="63"/>
      <c r="BV2903" s="63"/>
      <c r="BW2903" s="63"/>
      <c r="BX2903" s="63"/>
      <c r="BY2903" s="63"/>
      <c r="BZ2903" s="63"/>
      <c r="CA2903" s="63"/>
      <c r="CB2903" s="63"/>
      <c r="CC2903" s="63"/>
      <c r="CD2903" s="63"/>
      <c r="CE2903" s="63"/>
      <c r="CF2903" s="63"/>
      <c r="CG2903" s="63"/>
      <c r="CH2903" s="63"/>
      <c r="CI2903" s="63"/>
      <c r="CJ2903" s="63"/>
      <c r="CK2903" s="63"/>
      <c r="CL2903" s="63"/>
      <c r="CM2903" s="63"/>
      <c r="CN2903" s="63"/>
      <c r="CO2903" s="63"/>
      <c r="CP2903" s="63"/>
      <c r="CR2903" s="227"/>
      <c r="CS2903" s="74"/>
    </row>
    <row r="2904" spans="1:97" s="72" customFormat="1" ht="75.75" customHeight="1">
      <c r="A2904" s="63"/>
      <c r="B2904" s="63"/>
      <c r="C2904" s="63"/>
      <c r="D2904" s="63"/>
      <c r="E2904" s="63"/>
      <c r="F2904" s="63"/>
      <c r="G2904" s="63"/>
      <c r="H2904" s="63"/>
      <c r="I2904" s="63"/>
      <c r="J2904" s="63"/>
      <c r="K2904" s="63"/>
      <c r="L2904" s="63"/>
      <c r="M2904" s="63"/>
      <c r="N2904" s="63"/>
      <c r="O2904" s="63"/>
      <c r="P2904" s="63"/>
      <c r="Q2904" s="63"/>
      <c r="R2904" s="63"/>
      <c r="S2904" s="63"/>
      <c r="T2904" s="63"/>
      <c r="U2904" s="63"/>
      <c r="V2904" s="63"/>
      <c r="W2904" s="63"/>
      <c r="X2904" s="63"/>
      <c r="Y2904" s="63"/>
      <c r="Z2904" s="63"/>
      <c r="AA2904" s="63"/>
      <c r="AB2904" s="63"/>
      <c r="AC2904" s="63"/>
      <c r="AD2904" s="63"/>
      <c r="AE2904" s="63"/>
      <c r="AF2904" s="63"/>
      <c r="AG2904" s="63"/>
      <c r="AH2904" s="63"/>
      <c r="AI2904" s="63"/>
      <c r="AJ2904" s="63"/>
      <c r="AK2904" s="63"/>
      <c r="AL2904" s="63"/>
      <c r="AM2904" s="63"/>
      <c r="AN2904" s="63"/>
      <c r="AO2904" s="63"/>
      <c r="AP2904" s="63"/>
      <c r="AQ2904" s="63"/>
      <c r="AR2904" s="63"/>
      <c r="AS2904" s="63"/>
      <c r="AT2904" s="63"/>
      <c r="AU2904" s="63"/>
      <c r="AV2904" s="63"/>
      <c r="AW2904" s="63"/>
      <c r="AX2904" s="63"/>
      <c r="AY2904" s="63"/>
      <c r="AZ2904" s="63"/>
      <c r="BA2904" s="63"/>
      <c r="BB2904" s="63"/>
      <c r="BC2904" s="63"/>
      <c r="BD2904" s="63"/>
      <c r="BE2904" s="63"/>
      <c r="BF2904" s="63"/>
      <c r="BG2904" s="63"/>
      <c r="BH2904" s="63"/>
      <c r="BI2904" s="63"/>
      <c r="BJ2904" s="63"/>
      <c r="BK2904" s="63"/>
      <c r="BL2904" s="63"/>
      <c r="BM2904" s="63"/>
      <c r="BN2904" s="63"/>
      <c r="BO2904" s="63"/>
      <c r="BP2904" s="63"/>
      <c r="BQ2904" s="63"/>
      <c r="BR2904" s="63"/>
      <c r="BS2904" s="63"/>
      <c r="BT2904" s="63"/>
      <c r="BU2904" s="63"/>
      <c r="BV2904" s="63"/>
      <c r="BW2904" s="63"/>
      <c r="BX2904" s="63"/>
      <c r="BY2904" s="63"/>
      <c r="BZ2904" s="63"/>
      <c r="CA2904" s="63"/>
      <c r="CB2904" s="63"/>
      <c r="CC2904" s="63"/>
      <c r="CD2904" s="63"/>
      <c r="CE2904" s="63"/>
      <c r="CF2904" s="63"/>
      <c r="CG2904" s="63"/>
      <c r="CH2904" s="63"/>
      <c r="CI2904" s="63"/>
      <c r="CJ2904" s="63"/>
      <c r="CK2904" s="63"/>
      <c r="CL2904" s="63"/>
      <c r="CM2904" s="63"/>
      <c r="CN2904" s="63"/>
      <c r="CO2904" s="63"/>
      <c r="CP2904" s="63"/>
      <c r="CR2904" s="227"/>
      <c r="CS2904" s="74"/>
    </row>
    <row r="2905" spans="1:97" s="72" customFormat="1" ht="75.75" customHeight="1">
      <c r="A2905" s="63"/>
      <c r="B2905" s="63"/>
      <c r="C2905" s="63"/>
      <c r="D2905" s="63"/>
      <c r="E2905" s="63"/>
      <c r="F2905" s="63"/>
      <c r="G2905" s="63"/>
      <c r="H2905" s="63"/>
      <c r="I2905" s="63"/>
      <c r="J2905" s="63"/>
      <c r="K2905" s="63"/>
      <c r="L2905" s="63"/>
      <c r="M2905" s="63"/>
      <c r="N2905" s="63"/>
      <c r="O2905" s="63"/>
      <c r="P2905" s="63"/>
      <c r="Q2905" s="63"/>
      <c r="R2905" s="63"/>
      <c r="S2905" s="63"/>
      <c r="T2905" s="63"/>
      <c r="U2905" s="63"/>
      <c r="V2905" s="63"/>
      <c r="W2905" s="63"/>
      <c r="X2905" s="63"/>
      <c r="Y2905" s="63"/>
      <c r="Z2905" s="63"/>
      <c r="AA2905" s="63"/>
      <c r="AB2905" s="63"/>
      <c r="AC2905" s="63"/>
      <c r="AD2905" s="63"/>
      <c r="AE2905" s="63"/>
      <c r="AF2905" s="63"/>
      <c r="AG2905" s="63"/>
      <c r="AH2905" s="63"/>
      <c r="AI2905" s="63"/>
      <c r="AJ2905" s="63"/>
      <c r="AK2905" s="63"/>
      <c r="AL2905" s="63"/>
      <c r="AM2905" s="63"/>
      <c r="AN2905" s="63"/>
      <c r="AO2905" s="63"/>
      <c r="AP2905" s="63"/>
      <c r="AQ2905" s="63"/>
      <c r="AR2905" s="63"/>
      <c r="AS2905" s="63"/>
      <c r="AT2905" s="63"/>
      <c r="AU2905" s="63"/>
      <c r="AV2905" s="63"/>
      <c r="AW2905" s="63"/>
      <c r="AX2905" s="63"/>
      <c r="AY2905" s="63"/>
      <c r="AZ2905" s="63"/>
      <c r="BA2905" s="63"/>
      <c r="BB2905" s="63"/>
      <c r="BC2905" s="63"/>
      <c r="BD2905" s="63"/>
      <c r="BE2905" s="63"/>
      <c r="BF2905" s="63"/>
      <c r="BG2905" s="63"/>
      <c r="BH2905" s="63"/>
      <c r="BI2905" s="63"/>
      <c r="BJ2905" s="63"/>
      <c r="BK2905" s="63"/>
      <c r="BL2905" s="63"/>
      <c r="BM2905" s="63"/>
      <c r="BN2905" s="63"/>
      <c r="BO2905" s="63"/>
      <c r="BP2905" s="63"/>
      <c r="BQ2905" s="63"/>
      <c r="BR2905" s="63"/>
      <c r="BS2905" s="63"/>
      <c r="BT2905" s="63"/>
      <c r="BU2905" s="63"/>
      <c r="BV2905" s="63"/>
      <c r="BW2905" s="63"/>
      <c r="BX2905" s="63"/>
      <c r="BY2905" s="63"/>
      <c r="BZ2905" s="63"/>
      <c r="CA2905" s="63"/>
      <c r="CB2905" s="63"/>
      <c r="CC2905" s="63"/>
      <c r="CD2905" s="63"/>
      <c r="CE2905" s="63"/>
      <c r="CF2905" s="63"/>
      <c r="CG2905" s="63"/>
      <c r="CH2905" s="63"/>
      <c r="CI2905" s="63"/>
      <c r="CJ2905" s="63"/>
      <c r="CK2905" s="63"/>
      <c r="CL2905" s="63"/>
      <c r="CM2905" s="63"/>
      <c r="CN2905" s="63"/>
      <c r="CO2905" s="63"/>
      <c r="CP2905" s="63"/>
      <c r="CR2905" s="227"/>
      <c r="CS2905" s="74"/>
    </row>
    <row r="2906" spans="1:97" s="72" customFormat="1" ht="75.75" customHeight="1">
      <c r="A2906" s="63"/>
      <c r="B2906" s="63"/>
      <c r="C2906" s="63"/>
      <c r="D2906" s="63"/>
      <c r="E2906" s="63"/>
      <c r="F2906" s="63"/>
      <c r="G2906" s="63"/>
      <c r="H2906" s="63"/>
      <c r="I2906" s="63"/>
      <c r="J2906" s="63"/>
      <c r="K2906" s="63"/>
      <c r="L2906" s="63"/>
      <c r="M2906" s="63"/>
      <c r="N2906" s="63"/>
      <c r="O2906" s="63"/>
      <c r="P2906" s="63"/>
      <c r="Q2906" s="63"/>
      <c r="R2906" s="63"/>
      <c r="S2906" s="63"/>
      <c r="T2906" s="63"/>
      <c r="U2906" s="63"/>
      <c r="V2906" s="63"/>
      <c r="W2906" s="63"/>
      <c r="X2906" s="63"/>
      <c r="Y2906" s="63"/>
      <c r="Z2906" s="63"/>
      <c r="AA2906" s="63"/>
      <c r="AB2906" s="63"/>
      <c r="AC2906" s="63"/>
      <c r="AD2906" s="63"/>
      <c r="AE2906" s="63"/>
      <c r="AF2906" s="63"/>
      <c r="AG2906" s="63"/>
      <c r="AH2906" s="63"/>
      <c r="AI2906" s="63"/>
      <c r="AJ2906" s="63"/>
      <c r="AK2906" s="63"/>
      <c r="AL2906" s="63"/>
      <c r="AM2906" s="63"/>
      <c r="AN2906" s="63"/>
      <c r="AO2906" s="63"/>
      <c r="AP2906" s="63"/>
      <c r="AQ2906" s="63"/>
      <c r="AR2906" s="63"/>
      <c r="AS2906" s="63"/>
      <c r="AT2906" s="63"/>
      <c r="AU2906" s="63"/>
      <c r="AV2906" s="63"/>
      <c r="AW2906" s="63"/>
      <c r="AX2906" s="63"/>
      <c r="AY2906" s="63"/>
      <c r="AZ2906" s="63"/>
      <c r="BA2906" s="63"/>
      <c r="BB2906" s="63"/>
      <c r="BC2906" s="63"/>
      <c r="BD2906" s="63"/>
      <c r="BE2906" s="63"/>
      <c r="BF2906" s="63"/>
      <c r="BG2906" s="63"/>
      <c r="BH2906" s="63"/>
      <c r="BI2906" s="63"/>
      <c r="BJ2906" s="63"/>
      <c r="BK2906" s="63"/>
      <c r="BL2906" s="63"/>
      <c r="BM2906" s="63"/>
      <c r="BN2906" s="63"/>
      <c r="BO2906" s="63"/>
      <c r="BP2906" s="63"/>
      <c r="BQ2906" s="63"/>
      <c r="BR2906" s="63"/>
      <c r="BS2906" s="63"/>
      <c r="BT2906" s="63"/>
      <c r="BU2906" s="63"/>
      <c r="BV2906" s="63"/>
      <c r="BW2906" s="63"/>
      <c r="BX2906" s="63"/>
      <c r="BY2906" s="63"/>
      <c r="BZ2906" s="63"/>
      <c r="CA2906" s="63"/>
      <c r="CB2906" s="63"/>
      <c r="CC2906" s="63"/>
      <c r="CD2906" s="63"/>
      <c r="CE2906" s="63"/>
      <c r="CF2906" s="63"/>
      <c r="CG2906" s="63"/>
      <c r="CH2906" s="63"/>
      <c r="CI2906" s="63"/>
      <c r="CJ2906" s="63"/>
      <c r="CK2906" s="63"/>
      <c r="CL2906" s="63"/>
      <c r="CM2906" s="63"/>
      <c r="CN2906" s="63"/>
      <c r="CO2906" s="63"/>
      <c r="CP2906" s="63"/>
      <c r="CR2906" s="227"/>
      <c r="CS2906" s="74"/>
    </row>
    <row r="2907" spans="1:97" s="72" customFormat="1" ht="75.75" customHeight="1">
      <c r="A2907" s="63"/>
      <c r="B2907" s="63"/>
      <c r="C2907" s="63"/>
      <c r="D2907" s="63"/>
      <c r="E2907" s="63"/>
      <c r="F2907" s="63"/>
      <c r="G2907" s="63"/>
      <c r="H2907" s="63"/>
      <c r="I2907" s="63"/>
      <c r="J2907" s="63"/>
      <c r="K2907" s="63"/>
      <c r="L2907" s="63"/>
      <c r="M2907" s="63"/>
      <c r="N2907" s="63"/>
      <c r="O2907" s="63"/>
      <c r="P2907" s="63"/>
      <c r="Q2907" s="63"/>
      <c r="R2907" s="63"/>
      <c r="S2907" s="63"/>
      <c r="T2907" s="63"/>
      <c r="U2907" s="63"/>
      <c r="V2907" s="63"/>
      <c r="W2907" s="63"/>
      <c r="X2907" s="63"/>
      <c r="Y2907" s="63"/>
      <c r="Z2907" s="63"/>
      <c r="AA2907" s="63"/>
      <c r="AB2907" s="63"/>
      <c r="AC2907" s="63"/>
      <c r="AD2907" s="63"/>
      <c r="AE2907" s="63"/>
      <c r="AF2907" s="63"/>
      <c r="AG2907" s="63"/>
      <c r="AH2907" s="63"/>
      <c r="AI2907" s="63"/>
      <c r="AJ2907" s="63"/>
      <c r="AK2907" s="63"/>
      <c r="AL2907" s="63"/>
      <c r="AM2907" s="63"/>
      <c r="AN2907" s="63"/>
      <c r="AO2907" s="63"/>
      <c r="AP2907" s="63"/>
      <c r="AQ2907" s="63"/>
      <c r="AR2907" s="63"/>
      <c r="AS2907" s="63"/>
      <c r="AT2907" s="63"/>
      <c r="AU2907" s="63"/>
      <c r="AV2907" s="63"/>
      <c r="AW2907" s="63"/>
      <c r="AX2907" s="63"/>
      <c r="AY2907" s="63"/>
      <c r="AZ2907" s="63"/>
      <c r="BA2907" s="63"/>
      <c r="BB2907" s="63"/>
      <c r="BC2907" s="63"/>
      <c r="BD2907" s="63"/>
      <c r="BE2907" s="63"/>
      <c r="BF2907" s="63"/>
      <c r="BG2907" s="63"/>
      <c r="BH2907" s="63"/>
      <c r="BI2907" s="63"/>
      <c r="BJ2907" s="63"/>
      <c r="BK2907" s="63"/>
      <c r="BL2907" s="63"/>
      <c r="BM2907" s="63"/>
      <c r="BN2907" s="63"/>
      <c r="BO2907" s="63"/>
      <c r="BP2907" s="63"/>
      <c r="BQ2907" s="63"/>
      <c r="BR2907" s="63"/>
      <c r="BS2907" s="63"/>
      <c r="BT2907" s="63"/>
      <c r="BU2907" s="63"/>
      <c r="BV2907" s="63"/>
      <c r="BW2907" s="63"/>
      <c r="BX2907" s="63"/>
      <c r="BY2907" s="63"/>
      <c r="BZ2907" s="63"/>
      <c r="CA2907" s="63"/>
      <c r="CB2907" s="63"/>
      <c r="CC2907" s="63"/>
      <c r="CD2907" s="63"/>
      <c r="CE2907" s="63"/>
      <c r="CF2907" s="63"/>
      <c r="CG2907" s="63"/>
      <c r="CH2907" s="63"/>
      <c r="CI2907" s="63"/>
      <c r="CJ2907" s="63"/>
      <c r="CK2907" s="63"/>
      <c r="CL2907" s="63"/>
      <c r="CM2907" s="63"/>
      <c r="CN2907" s="63"/>
      <c r="CO2907" s="63"/>
      <c r="CP2907" s="63"/>
      <c r="CR2907" s="227"/>
      <c r="CS2907" s="74"/>
    </row>
    <row r="2908" spans="1:97" s="72" customFormat="1" ht="75.75" customHeight="1">
      <c r="A2908" s="63"/>
      <c r="B2908" s="63"/>
      <c r="C2908" s="63"/>
      <c r="D2908" s="63"/>
      <c r="E2908" s="63"/>
      <c r="F2908" s="63"/>
      <c r="G2908" s="63"/>
      <c r="H2908" s="63"/>
      <c r="I2908" s="63"/>
      <c r="J2908" s="63"/>
      <c r="K2908" s="63"/>
      <c r="L2908" s="63"/>
      <c r="M2908" s="63"/>
      <c r="N2908" s="63"/>
      <c r="O2908" s="63"/>
      <c r="P2908" s="63"/>
      <c r="Q2908" s="63"/>
      <c r="R2908" s="63"/>
      <c r="S2908" s="63"/>
      <c r="T2908" s="63"/>
      <c r="U2908" s="63"/>
      <c r="V2908" s="63"/>
      <c r="W2908" s="63"/>
      <c r="X2908" s="63"/>
      <c r="Y2908" s="63"/>
      <c r="Z2908" s="63"/>
      <c r="AA2908" s="63"/>
      <c r="AB2908" s="63"/>
      <c r="AC2908" s="63"/>
      <c r="AD2908" s="63"/>
      <c r="AE2908" s="63"/>
      <c r="AF2908" s="63"/>
      <c r="AG2908" s="63"/>
      <c r="AH2908" s="63"/>
      <c r="AI2908" s="63"/>
      <c r="AJ2908" s="63"/>
      <c r="AK2908" s="63"/>
      <c r="AL2908" s="63"/>
      <c r="AM2908" s="63"/>
      <c r="AN2908" s="63"/>
      <c r="AO2908" s="63"/>
      <c r="AP2908" s="63"/>
      <c r="AQ2908" s="63"/>
      <c r="AR2908" s="63"/>
      <c r="AS2908" s="63"/>
      <c r="AT2908" s="63"/>
      <c r="AU2908" s="63"/>
      <c r="AV2908" s="63"/>
      <c r="AW2908" s="63"/>
      <c r="AX2908" s="63"/>
      <c r="AY2908" s="63"/>
      <c r="AZ2908" s="63"/>
      <c r="BA2908" s="63"/>
      <c r="BB2908" s="63"/>
      <c r="BC2908" s="63"/>
      <c r="BD2908" s="63"/>
      <c r="BE2908" s="63"/>
      <c r="BF2908" s="63"/>
      <c r="BG2908" s="63"/>
      <c r="BH2908" s="63"/>
      <c r="BI2908" s="63"/>
      <c r="BJ2908" s="63"/>
      <c r="BK2908" s="63"/>
      <c r="BL2908" s="63"/>
      <c r="BM2908" s="63"/>
      <c r="BN2908" s="63"/>
      <c r="BO2908" s="63"/>
      <c r="BP2908" s="63"/>
      <c r="BQ2908" s="63"/>
      <c r="BR2908" s="63"/>
      <c r="BS2908" s="63"/>
      <c r="BT2908" s="63"/>
      <c r="BU2908" s="63"/>
      <c r="BV2908" s="63"/>
      <c r="BW2908" s="63"/>
      <c r="BX2908" s="63"/>
      <c r="BY2908" s="63"/>
      <c r="BZ2908" s="63"/>
      <c r="CA2908" s="63"/>
      <c r="CB2908" s="63"/>
      <c r="CC2908" s="63"/>
      <c r="CD2908" s="63"/>
      <c r="CE2908" s="63"/>
      <c r="CF2908" s="63"/>
      <c r="CG2908" s="63"/>
      <c r="CH2908" s="63"/>
      <c r="CI2908" s="63"/>
      <c r="CJ2908" s="63"/>
      <c r="CK2908" s="63"/>
      <c r="CL2908" s="63"/>
      <c r="CM2908" s="63"/>
      <c r="CN2908" s="63"/>
      <c r="CO2908" s="63"/>
      <c r="CP2908" s="63"/>
      <c r="CR2908" s="227"/>
      <c r="CS2908" s="74"/>
    </row>
    <row r="2909" spans="1:97" s="72" customFormat="1" ht="75.75" customHeight="1">
      <c r="A2909" s="63"/>
      <c r="B2909" s="63"/>
      <c r="C2909" s="63"/>
      <c r="D2909" s="63"/>
      <c r="E2909" s="63"/>
      <c r="F2909" s="63"/>
      <c r="G2909" s="63"/>
      <c r="H2909" s="63"/>
      <c r="I2909" s="63"/>
      <c r="J2909" s="63"/>
      <c r="K2909" s="63"/>
      <c r="L2909" s="63"/>
      <c r="M2909" s="63"/>
      <c r="N2909" s="63"/>
      <c r="O2909" s="63"/>
      <c r="P2909" s="63"/>
      <c r="Q2909" s="63"/>
      <c r="R2909" s="63"/>
      <c r="S2909" s="63"/>
      <c r="T2909" s="63"/>
      <c r="U2909" s="63"/>
      <c r="V2909" s="63"/>
      <c r="W2909" s="63"/>
      <c r="X2909" s="63"/>
      <c r="Y2909" s="63"/>
      <c r="Z2909" s="63"/>
      <c r="AA2909" s="63"/>
      <c r="AB2909" s="63"/>
      <c r="AC2909" s="63"/>
      <c r="AD2909" s="63"/>
      <c r="AE2909" s="63"/>
      <c r="AF2909" s="63"/>
      <c r="AG2909" s="63"/>
      <c r="AH2909" s="63"/>
      <c r="AI2909" s="63"/>
      <c r="AJ2909" s="63"/>
      <c r="AK2909" s="63"/>
      <c r="AL2909" s="63"/>
      <c r="AM2909" s="63"/>
      <c r="AN2909" s="63"/>
      <c r="AO2909" s="63"/>
      <c r="AP2909" s="63"/>
      <c r="AQ2909" s="63"/>
      <c r="AR2909" s="63"/>
      <c r="AS2909" s="63"/>
      <c r="AT2909" s="63"/>
      <c r="AU2909" s="63"/>
      <c r="AV2909" s="63"/>
      <c r="AW2909" s="63"/>
      <c r="AX2909" s="63"/>
      <c r="AY2909" s="63"/>
      <c r="AZ2909" s="63"/>
      <c r="BA2909" s="63"/>
      <c r="BB2909" s="63"/>
      <c r="BC2909" s="63"/>
      <c r="BD2909" s="63"/>
      <c r="BE2909" s="63"/>
      <c r="BF2909" s="63"/>
      <c r="BG2909" s="63"/>
      <c r="BH2909" s="63"/>
      <c r="BI2909" s="63"/>
      <c r="BJ2909" s="63"/>
      <c r="BK2909" s="63"/>
      <c r="BL2909" s="63"/>
      <c r="BM2909" s="63"/>
      <c r="BN2909" s="63"/>
      <c r="BO2909" s="63"/>
      <c r="BP2909" s="63"/>
      <c r="BQ2909" s="63"/>
      <c r="BR2909" s="63"/>
      <c r="BS2909" s="63"/>
      <c r="BT2909" s="63"/>
      <c r="BU2909" s="63"/>
      <c r="BV2909" s="63"/>
      <c r="BW2909" s="63"/>
      <c r="BX2909" s="63"/>
      <c r="BY2909" s="63"/>
      <c r="BZ2909" s="63"/>
      <c r="CA2909" s="63"/>
      <c r="CB2909" s="63"/>
      <c r="CC2909" s="63"/>
      <c r="CD2909" s="63"/>
      <c r="CE2909" s="63"/>
      <c r="CF2909" s="63"/>
      <c r="CG2909" s="63"/>
      <c r="CH2909" s="63"/>
      <c r="CI2909" s="63"/>
      <c r="CJ2909" s="63"/>
      <c r="CK2909" s="63"/>
      <c r="CL2909" s="63"/>
      <c r="CM2909" s="63"/>
      <c r="CN2909" s="63"/>
      <c r="CO2909" s="63"/>
      <c r="CP2909" s="63"/>
      <c r="CR2909" s="227"/>
      <c r="CS2909" s="74"/>
    </row>
    <row r="2910" spans="1:97" s="72" customFormat="1" ht="75.75" customHeight="1">
      <c r="A2910" s="63"/>
      <c r="B2910" s="63"/>
      <c r="C2910" s="63"/>
      <c r="D2910" s="63"/>
      <c r="E2910" s="63"/>
      <c r="F2910" s="63"/>
      <c r="G2910" s="63"/>
      <c r="H2910" s="63"/>
      <c r="I2910" s="63"/>
      <c r="J2910" s="63"/>
      <c r="K2910" s="63"/>
      <c r="L2910" s="63"/>
      <c r="M2910" s="63"/>
      <c r="N2910" s="63"/>
      <c r="O2910" s="63"/>
      <c r="P2910" s="63"/>
      <c r="Q2910" s="63"/>
      <c r="R2910" s="63"/>
      <c r="S2910" s="63"/>
      <c r="T2910" s="63"/>
      <c r="U2910" s="63"/>
      <c r="V2910" s="63"/>
      <c r="W2910" s="63"/>
      <c r="X2910" s="63"/>
      <c r="Y2910" s="63"/>
      <c r="Z2910" s="63"/>
      <c r="AA2910" s="63"/>
      <c r="AB2910" s="63"/>
      <c r="AC2910" s="63"/>
      <c r="AD2910" s="63"/>
      <c r="AE2910" s="63"/>
      <c r="AF2910" s="63"/>
      <c r="AG2910" s="63"/>
      <c r="AH2910" s="63"/>
      <c r="AI2910" s="63"/>
      <c r="AJ2910" s="63"/>
      <c r="AK2910" s="63"/>
      <c r="AL2910" s="63"/>
      <c r="AM2910" s="63"/>
      <c r="AN2910" s="63"/>
      <c r="AO2910" s="63"/>
      <c r="AP2910" s="63"/>
      <c r="AQ2910" s="63"/>
      <c r="AR2910" s="63"/>
      <c r="AS2910" s="63"/>
      <c r="AT2910" s="63"/>
      <c r="AU2910" s="63"/>
      <c r="AV2910" s="63"/>
      <c r="AW2910" s="63"/>
      <c r="AX2910" s="63"/>
      <c r="AY2910" s="63"/>
      <c r="AZ2910" s="63"/>
      <c r="BA2910" s="63"/>
      <c r="BB2910" s="63"/>
      <c r="BC2910" s="63"/>
      <c r="BD2910" s="63"/>
      <c r="BE2910" s="63"/>
      <c r="BF2910" s="63"/>
      <c r="BG2910" s="63"/>
      <c r="BH2910" s="63"/>
      <c r="BI2910" s="63"/>
      <c r="BJ2910" s="63"/>
      <c r="BK2910" s="63"/>
      <c r="BL2910" s="63"/>
      <c r="BM2910" s="63"/>
      <c r="BN2910" s="63"/>
      <c r="BO2910" s="63"/>
      <c r="BP2910" s="63"/>
      <c r="BQ2910" s="63"/>
      <c r="BR2910" s="63"/>
      <c r="BS2910" s="63"/>
      <c r="BT2910" s="63"/>
      <c r="BU2910" s="63"/>
      <c r="BV2910" s="63"/>
      <c r="BW2910" s="63"/>
      <c r="BX2910" s="63"/>
      <c r="BY2910" s="63"/>
      <c r="BZ2910" s="63"/>
      <c r="CA2910" s="63"/>
      <c r="CB2910" s="63"/>
      <c r="CC2910" s="63"/>
      <c r="CD2910" s="63"/>
      <c r="CE2910" s="63"/>
      <c r="CF2910" s="63"/>
      <c r="CG2910" s="63"/>
      <c r="CH2910" s="63"/>
      <c r="CI2910" s="63"/>
      <c r="CJ2910" s="63"/>
      <c r="CK2910" s="63"/>
      <c r="CL2910" s="63"/>
      <c r="CM2910" s="63"/>
      <c r="CN2910" s="63"/>
      <c r="CO2910" s="63"/>
      <c r="CP2910" s="63"/>
      <c r="CR2910" s="227"/>
      <c r="CS2910" s="74"/>
    </row>
    <row r="2911" spans="1:97" s="72" customFormat="1" ht="75.75" customHeight="1">
      <c r="A2911" s="63"/>
      <c r="B2911" s="63"/>
      <c r="C2911" s="63"/>
      <c r="D2911" s="63"/>
      <c r="E2911" s="63"/>
      <c r="F2911" s="63"/>
      <c r="G2911" s="63"/>
      <c r="H2911" s="63"/>
      <c r="I2911" s="63"/>
      <c r="J2911" s="63"/>
      <c r="K2911" s="63"/>
      <c r="L2911" s="63"/>
      <c r="M2911" s="63"/>
      <c r="N2911" s="63"/>
      <c r="O2911" s="63"/>
      <c r="P2911" s="63"/>
      <c r="Q2911" s="63"/>
      <c r="R2911" s="63"/>
      <c r="S2911" s="63"/>
      <c r="T2911" s="63"/>
      <c r="U2911" s="63"/>
      <c r="V2911" s="63"/>
      <c r="W2911" s="63"/>
      <c r="X2911" s="63"/>
      <c r="Y2911" s="63"/>
      <c r="Z2911" s="63"/>
      <c r="AA2911" s="63"/>
      <c r="AB2911" s="63"/>
      <c r="AC2911" s="63"/>
      <c r="AD2911" s="63"/>
      <c r="AE2911" s="63"/>
      <c r="AF2911" s="63"/>
      <c r="AG2911" s="63"/>
      <c r="AH2911" s="63"/>
      <c r="AI2911" s="63"/>
      <c r="AJ2911" s="63"/>
      <c r="AK2911" s="63"/>
      <c r="AL2911" s="63"/>
      <c r="AM2911" s="63"/>
      <c r="AN2911" s="63"/>
      <c r="AO2911" s="63"/>
      <c r="AP2911" s="63"/>
      <c r="AQ2911" s="63"/>
      <c r="AR2911" s="63"/>
      <c r="AS2911" s="63"/>
      <c r="AT2911" s="63"/>
      <c r="AU2911" s="63"/>
      <c r="AV2911" s="63"/>
      <c r="AW2911" s="63"/>
      <c r="AX2911" s="63"/>
      <c r="AY2911" s="63"/>
      <c r="AZ2911" s="63"/>
      <c r="BA2911" s="63"/>
      <c r="BB2911" s="63"/>
      <c r="BC2911" s="63"/>
      <c r="BD2911" s="63"/>
      <c r="BE2911" s="63"/>
      <c r="BF2911" s="63"/>
      <c r="BG2911" s="63"/>
      <c r="BH2911" s="63"/>
      <c r="BI2911" s="63"/>
      <c r="BJ2911" s="63"/>
      <c r="BK2911" s="63"/>
      <c r="BL2911" s="63"/>
      <c r="BM2911" s="63"/>
      <c r="BN2911" s="63"/>
      <c r="BO2911" s="63"/>
      <c r="BP2911" s="63"/>
      <c r="BQ2911" s="63"/>
      <c r="BR2911" s="63"/>
      <c r="BS2911" s="63"/>
      <c r="BT2911" s="63"/>
      <c r="BU2911" s="63"/>
      <c r="BV2911" s="63"/>
      <c r="BW2911" s="63"/>
      <c r="BX2911" s="63"/>
      <c r="BY2911" s="63"/>
      <c r="BZ2911" s="63"/>
      <c r="CA2911" s="63"/>
      <c r="CB2911" s="63"/>
      <c r="CC2911" s="63"/>
      <c r="CD2911" s="63"/>
      <c r="CE2911" s="63"/>
      <c r="CF2911" s="63"/>
      <c r="CG2911" s="63"/>
      <c r="CH2911" s="63"/>
      <c r="CI2911" s="63"/>
      <c r="CJ2911" s="63"/>
      <c r="CK2911" s="63"/>
      <c r="CL2911" s="63"/>
      <c r="CM2911" s="63"/>
      <c r="CN2911" s="63"/>
      <c r="CO2911" s="63"/>
      <c r="CP2911" s="63"/>
      <c r="CR2911" s="227"/>
      <c r="CS2911" s="74"/>
    </row>
    <row r="2912" spans="1:97" s="72" customFormat="1" ht="75.75" customHeight="1">
      <c r="A2912" s="63"/>
      <c r="B2912" s="63"/>
      <c r="C2912" s="63"/>
      <c r="D2912" s="63"/>
      <c r="E2912" s="63"/>
      <c r="F2912" s="63"/>
      <c r="G2912" s="63"/>
      <c r="H2912" s="63"/>
      <c r="I2912" s="63"/>
      <c r="J2912" s="63"/>
      <c r="K2912" s="63"/>
      <c r="L2912" s="63"/>
      <c r="M2912" s="63"/>
      <c r="N2912" s="63"/>
      <c r="O2912" s="63"/>
      <c r="P2912" s="63"/>
      <c r="Q2912" s="63"/>
      <c r="R2912" s="63"/>
      <c r="S2912" s="63"/>
      <c r="T2912" s="63"/>
      <c r="U2912" s="63"/>
      <c r="V2912" s="63"/>
      <c r="W2912" s="63"/>
      <c r="X2912" s="63"/>
      <c r="Y2912" s="63"/>
      <c r="Z2912" s="63"/>
      <c r="AA2912" s="63"/>
      <c r="AB2912" s="63"/>
      <c r="AC2912" s="63"/>
      <c r="AD2912" s="63"/>
      <c r="AE2912" s="63"/>
      <c r="AF2912" s="63"/>
      <c r="AG2912" s="63"/>
      <c r="AH2912" s="63"/>
      <c r="AI2912" s="63"/>
      <c r="AJ2912" s="63"/>
      <c r="AK2912" s="63"/>
      <c r="AL2912" s="63"/>
      <c r="AM2912" s="63"/>
      <c r="AN2912" s="63"/>
      <c r="AO2912" s="63"/>
      <c r="AP2912" s="63"/>
      <c r="AQ2912" s="63"/>
      <c r="AR2912" s="63"/>
      <c r="AS2912" s="63"/>
      <c r="AT2912" s="63"/>
      <c r="AU2912" s="63"/>
      <c r="AV2912" s="63"/>
      <c r="AW2912" s="63"/>
      <c r="AX2912" s="63"/>
      <c r="AY2912" s="63"/>
      <c r="AZ2912" s="63"/>
      <c r="BA2912" s="63"/>
      <c r="BB2912" s="63"/>
      <c r="BC2912" s="63"/>
      <c r="BD2912" s="63"/>
      <c r="BE2912" s="63"/>
      <c r="BF2912" s="63"/>
      <c r="BG2912" s="63"/>
      <c r="BH2912" s="63"/>
      <c r="BI2912" s="63"/>
      <c r="BJ2912" s="63"/>
      <c r="BK2912" s="63"/>
      <c r="BL2912" s="63"/>
      <c r="BM2912" s="63"/>
      <c r="BN2912" s="63"/>
      <c r="BO2912" s="63"/>
      <c r="BP2912" s="63"/>
      <c r="BQ2912" s="63"/>
      <c r="BR2912" s="63"/>
      <c r="BS2912" s="63"/>
      <c r="BT2912" s="63"/>
      <c r="BU2912" s="63"/>
      <c r="BV2912" s="63"/>
      <c r="BW2912" s="63"/>
      <c r="BX2912" s="63"/>
      <c r="BY2912" s="63"/>
      <c r="BZ2912" s="63"/>
      <c r="CA2912" s="63"/>
      <c r="CB2912" s="63"/>
      <c r="CC2912" s="63"/>
      <c r="CD2912" s="63"/>
      <c r="CE2912" s="63"/>
      <c r="CF2912" s="63"/>
      <c r="CG2912" s="63"/>
      <c r="CH2912" s="63"/>
      <c r="CI2912" s="63"/>
      <c r="CJ2912" s="63"/>
      <c r="CK2912" s="63"/>
      <c r="CL2912" s="63"/>
      <c r="CM2912" s="63"/>
      <c r="CN2912" s="63"/>
      <c r="CO2912" s="63"/>
      <c r="CP2912" s="63"/>
      <c r="CR2912" s="227"/>
      <c r="CS2912" s="74"/>
    </row>
    <row r="2913" spans="1:97" s="72" customFormat="1" ht="75.75" customHeight="1">
      <c r="A2913" s="63"/>
      <c r="B2913" s="63"/>
      <c r="C2913" s="63"/>
      <c r="D2913" s="63"/>
      <c r="E2913" s="63"/>
      <c r="F2913" s="63"/>
      <c r="G2913" s="63"/>
      <c r="H2913" s="63"/>
      <c r="I2913" s="63"/>
      <c r="J2913" s="63"/>
      <c r="K2913" s="63"/>
      <c r="L2913" s="63"/>
      <c r="M2913" s="63"/>
      <c r="N2913" s="63"/>
      <c r="O2913" s="63"/>
      <c r="P2913" s="63"/>
      <c r="Q2913" s="63"/>
      <c r="R2913" s="63"/>
      <c r="S2913" s="63"/>
      <c r="T2913" s="63"/>
      <c r="U2913" s="63"/>
      <c r="V2913" s="63"/>
      <c r="W2913" s="63"/>
      <c r="X2913" s="63"/>
      <c r="Y2913" s="63"/>
      <c r="Z2913" s="63"/>
      <c r="AA2913" s="63"/>
      <c r="AB2913" s="63"/>
      <c r="AC2913" s="63"/>
      <c r="AD2913" s="63"/>
      <c r="AE2913" s="63"/>
      <c r="AF2913" s="63"/>
      <c r="AG2913" s="63"/>
      <c r="AH2913" s="63"/>
      <c r="AI2913" s="63"/>
      <c r="AJ2913" s="63"/>
      <c r="AK2913" s="63"/>
      <c r="AL2913" s="63"/>
      <c r="AM2913" s="63"/>
      <c r="AN2913" s="63"/>
      <c r="AO2913" s="63"/>
      <c r="AP2913" s="63"/>
      <c r="AQ2913" s="63"/>
      <c r="AR2913" s="63"/>
      <c r="AS2913" s="63"/>
      <c r="AT2913" s="63"/>
      <c r="AU2913" s="63"/>
      <c r="AV2913" s="63"/>
      <c r="AW2913" s="63"/>
      <c r="AX2913" s="63"/>
      <c r="AY2913" s="63"/>
      <c r="AZ2913" s="63"/>
      <c r="BA2913" s="63"/>
      <c r="BB2913" s="63"/>
      <c r="BC2913" s="63"/>
      <c r="BD2913" s="63"/>
      <c r="BE2913" s="63"/>
      <c r="BF2913" s="63"/>
      <c r="BG2913" s="63"/>
      <c r="BH2913" s="63"/>
      <c r="BI2913" s="63"/>
      <c r="BJ2913" s="63"/>
      <c r="BK2913" s="63"/>
      <c r="BL2913" s="63"/>
      <c r="BM2913" s="63"/>
      <c r="BN2913" s="63"/>
      <c r="BO2913" s="63"/>
      <c r="BP2913" s="63"/>
      <c r="BQ2913" s="63"/>
      <c r="BR2913" s="63"/>
      <c r="BS2913" s="63"/>
      <c r="BT2913" s="63"/>
      <c r="BU2913" s="63"/>
      <c r="BV2913" s="63"/>
      <c r="BW2913" s="63"/>
      <c r="BX2913" s="63"/>
      <c r="BY2913" s="63"/>
      <c r="BZ2913" s="63"/>
      <c r="CA2913" s="63"/>
      <c r="CB2913" s="63"/>
      <c r="CC2913" s="63"/>
      <c r="CD2913" s="63"/>
      <c r="CE2913" s="63"/>
      <c r="CF2913" s="63"/>
      <c r="CG2913" s="63"/>
      <c r="CH2913" s="63"/>
      <c r="CI2913" s="63"/>
      <c r="CJ2913" s="63"/>
      <c r="CK2913" s="63"/>
      <c r="CL2913" s="63"/>
      <c r="CM2913" s="63"/>
      <c r="CN2913" s="63"/>
      <c r="CO2913" s="63"/>
      <c r="CP2913" s="63"/>
      <c r="CR2913" s="227"/>
      <c r="CS2913" s="74"/>
    </row>
    <row r="2914" spans="1:97" s="72" customFormat="1" ht="75.75" customHeight="1">
      <c r="A2914" s="63"/>
      <c r="B2914" s="63"/>
      <c r="C2914" s="63"/>
      <c r="D2914" s="63"/>
      <c r="E2914" s="63"/>
      <c r="F2914" s="63"/>
      <c r="G2914" s="63"/>
      <c r="H2914" s="63"/>
      <c r="I2914" s="63"/>
      <c r="J2914" s="63"/>
      <c r="K2914" s="63"/>
      <c r="L2914" s="63"/>
      <c r="M2914" s="63"/>
      <c r="N2914" s="63"/>
      <c r="O2914" s="63"/>
      <c r="P2914" s="63"/>
      <c r="Q2914" s="63"/>
      <c r="R2914" s="63"/>
      <c r="S2914" s="63"/>
      <c r="T2914" s="63"/>
      <c r="U2914" s="63"/>
      <c r="V2914" s="63"/>
      <c r="W2914" s="63"/>
      <c r="X2914" s="63"/>
      <c r="Y2914" s="63"/>
      <c r="Z2914" s="63"/>
      <c r="AA2914" s="63"/>
      <c r="AB2914" s="63"/>
      <c r="AC2914" s="63"/>
      <c r="AD2914" s="63"/>
      <c r="AE2914" s="63"/>
      <c r="AF2914" s="63"/>
      <c r="AG2914" s="63"/>
      <c r="AH2914" s="63"/>
      <c r="AI2914" s="63"/>
      <c r="AJ2914" s="63"/>
      <c r="AK2914" s="63"/>
      <c r="AL2914" s="63"/>
      <c r="AM2914" s="63"/>
      <c r="AN2914" s="63"/>
      <c r="AO2914" s="63"/>
      <c r="AP2914" s="63"/>
      <c r="AQ2914" s="63"/>
      <c r="AR2914" s="63"/>
      <c r="AS2914" s="63"/>
      <c r="AT2914" s="63"/>
      <c r="AU2914" s="63"/>
      <c r="AV2914" s="63"/>
      <c r="AW2914" s="63"/>
      <c r="AX2914" s="63"/>
      <c r="AY2914" s="63"/>
      <c r="AZ2914" s="63"/>
      <c r="BA2914" s="63"/>
      <c r="BB2914" s="63"/>
      <c r="BC2914" s="63"/>
      <c r="BD2914" s="63"/>
      <c r="BE2914" s="63"/>
      <c r="BF2914" s="63"/>
      <c r="BG2914" s="63"/>
      <c r="BH2914" s="63"/>
      <c r="BI2914" s="63"/>
      <c r="BJ2914" s="63"/>
      <c r="BK2914" s="63"/>
      <c r="BL2914" s="63"/>
      <c r="BM2914" s="63"/>
      <c r="BN2914" s="63"/>
      <c r="BO2914" s="63"/>
      <c r="BP2914" s="63"/>
      <c r="BQ2914" s="63"/>
      <c r="BR2914" s="63"/>
      <c r="BS2914" s="63"/>
      <c r="BT2914" s="63"/>
      <c r="BU2914" s="63"/>
      <c r="BV2914" s="63"/>
      <c r="BW2914" s="63"/>
      <c r="BX2914" s="63"/>
      <c r="BY2914" s="63"/>
      <c r="BZ2914" s="63"/>
      <c r="CA2914" s="63"/>
      <c r="CB2914" s="63"/>
      <c r="CC2914" s="63"/>
      <c r="CD2914" s="63"/>
      <c r="CE2914" s="63"/>
      <c r="CF2914" s="63"/>
      <c r="CG2914" s="63"/>
      <c r="CH2914" s="63"/>
      <c r="CI2914" s="63"/>
      <c r="CJ2914" s="63"/>
      <c r="CK2914" s="63"/>
      <c r="CL2914" s="63"/>
      <c r="CM2914" s="63"/>
      <c r="CN2914" s="63"/>
      <c r="CO2914" s="63"/>
      <c r="CP2914" s="63"/>
      <c r="CR2914" s="227"/>
      <c r="CS2914" s="74"/>
    </row>
    <row r="2915" spans="1:97" s="72" customFormat="1" ht="75.75" customHeight="1">
      <c r="A2915" s="63"/>
      <c r="B2915" s="63"/>
      <c r="C2915" s="63"/>
      <c r="D2915" s="63"/>
      <c r="E2915" s="63"/>
      <c r="F2915" s="63"/>
      <c r="G2915" s="63"/>
      <c r="H2915" s="63"/>
      <c r="I2915" s="63"/>
      <c r="J2915" s="63"/>
      <c r="K2915" s="63"/>
      <c r="L2915" s="63"/>
      <c r="M2915" s="63"/>
      <c r="N2915" s="63"/>
      <c r="O2915" s="63"/>
      <c r="P2915" s="63"/>
      <c r="Q2915" s="63"/>
      <c r="R2915" s="63"/>
      <c r="S2915" s="63"/>
      <c r="T2915" s="63"/>
      <c r="U2915" s="63"/>
      <c r="V2915" s="63"/>
      <c r="W2915" s="63"/>
      <c r="X2915" s="63"/>
      <c r="Y2915" s="63"/>
      <c r="Z2915" s="63"/>
      <c r="AA2915" s="63"/>
      <c r="AB2915" s="63"/>
      <c r="AC2915" s="63"/>
      <c r="AD2915" s="63"/>
      <c r="AE2915" s="63"/>
      <c r="AF2915" s="63"/>
      <c r="AG2915" s="63"/>
      <c r="AH2915" s="63"/>
      <c r="AI2915" s="63"/>
      <c r="AJ2915" s="63"/>
      <c r="AK2915" s="63"/>
      <c r="AL2915" s="63"/>
      <c r="AM2915" s="63"/>
      <c r="AN2915" s="63"/>
      <c r="AO2915" s="63"/>
      <c r="AP2915" s="63"/>
      <c r="AQ2915" s="63"/>
      <c r="AR2915" s="63"/>
      <c r="AS2915" s="63"/>
      <c r="AT2915" s="63"/>
      <c r="AU2915" s="63"/>
      <c r="AV2915" s="63"/>
      <c r="AW2915" s="63"/>
      <c r="AX2915" s="63"/>
      <c r="AY2915" s="63"/>
      <c r="AZ2915" s="63"/>
      <c r="BA2915" s="63"/>
      <c r="BB2915" s="63"/>
      <c r="BC2915" s="63"/>
      <c r="BD2915" s="63"/>
      <c r="BE2915" s="63"/>
      <c r="BF2915" s="63"/>
      <c r="BG2915" s="63"/>
      <c r="BH2915" s="63"/>
      <c r="BI2915" s="63"/>
      <c r="BJ2915" s="63"/>
      <c r="BK2915" s="63"/>
      <c r="BL2915" s="63"/>
      <c r="BM2915" s="63"/>
      <c r="BN2915" s="63"/>
      <c r="BO2915" s="63"/>
      <c r="BP2915" s="63"/>
      <c r="BQ2915" s="63"/>
      <c r="BR2915" s="63"/>
      <c r="BS2915" s="63"/>
      <c r="BT2915" s="63"/>
      <c r="BU2915" s="63"/>
      <c r="BV2915" s="63"/>
      <c r="BW2915" s="63"/>
      <c r="BX2915" s="63"/>
      <c r="BY2915" s="63"/>
      <c r="BZ2915" s="63"/>
      <c r="CA2915" s="63"/>
      <c r="CB2915" s="63"/>
      <c r="CC2915" s="63"/>
      <c r="CD2915" s="63"/>
      <c r="CE2915" s="63"/>
      <c r="CF2915" s="63"/>
      <c r="CG2915" s="63"/>
      <c r="CH2915" s="63"/>
      <c r="CI2915" s="63"/>
      <c r="CJ2915" s="63"/>
      <c r="CK2915" s="63"/>
      <c r="CL2915" s="63"/>
      <c r="CM2915" s="63"/>
      <c r="CN2915" s="63"/>
      <c r="CO2915" s="63"/>
      <c r="CP2915" s="63"/>
      <c r="CR2915" s="227"/>
      <c r="CS2915" s="74"/>
    </row>
    <row r="2916" spans="1:97" s="72" customFormat="1" ht="75.75" customHeight="1">
      <c r="A2916" s="63"/>
      <c r="B2916" s="63"/>
      <c r="C2916" s="63"/>
      <c r="D2916" s="63"/>
      <c r="E2916" s="63"/>
      <c r="F2916" s="63"/>
      <c r="G2916" s="63"/>
      <c r="H2916" s="63"/>
      <c r="I2916" s="63"/>
      <c r="J2916" s="63"/>
      <c r="K2916" s="63"/>
      <c r="L2916" s="63"/>
      <c r="M2916" s="63"/>
      <c r="N2916" s="63"/>
      <c r="O2916" s="63"/>
      <c r="P2916" s="63"/>
      <c r="Q2916" s="63"/>
      <c r="R2916" s="63"/>
      <c r="S2916" s="63"/>
      <c r="T2916" s="63"/>
      <c r="U2916" s="63"/>
      <c r="V2916" s="63"/>
      <c r="W2916" s="63"/>
      <c r="X2916" s="63"/>
      <c r="Y2916" s="63"/>
      <c r="Z2916" s="63"/>
      <c r="AA2916" s="63"/>
      <c r="AB2916" s="63"/>
      <c r="AC2916" s="63"/>
      <c r="AD2916" s="63"/>
      <c r="AE2916" s="63"/>
      <c r="AF2916" s="63"/>
      <c r="AG2916" s="63"/>
      <c r="AH2916" s="63"/>
      <c r="AI2916" s="63"/>
      <c r="AJ2916" s="63"/>
      <c r="AK2916" s="63"/>
      <c r="AL2916" s="63"/>
      <c r="AM2916" s="63"/>
      <c r="AN2916" s="63"/>
      <c r="AO2916" s="63"/>
      <c r="AP2916" s="63"/>
      <c r="AQ2916" s="63"/>
      <c r="AR2916" s="63"/>
      <c r="AS2916" s="63"/>
      <c r="AT2916" s="63"/>
      <c r="AU2916" s="63"/>
      <c r="AV2916" s="63"/>
      <c r="AW2916" s="63"/>
      <c r="AX2916" s="63"/>
      <c r="AY2916" s="63"/>
      <c r="AZ2916" s="63"/>
      <c r="BA2916" s="63"/>
      <c r="BB2916" s="63"/>
      <c r="BC2916" s="63"/>
      <c r="BD2916" s="63"/>
      <c r="BE2916" s="63"/>
      <c r="BF2916" s="63"/>
      <c r="BG2916" s="63"/>
      <c r="BH2916" s="63"/>
      <c r="BI2916" s="63"/>
      <c r="BJ2916" s="63"/>
      <c r="BK2916" s="63"/>
      <c r="BL2916" s="63"/>
      <c r="BM2916" s="63"/>
      <c r="BN2916" s="63"/>
      <c r="BO2916" s="63"/>
      <c r="BP2916" s="63"/>
      <c r="BQ2916" s="63"/>
      <c r="BR2916" s="63"/>
      <c r="BS2916" s="63"/>
      <c r="BT2916" s="63"/>
      <c r="BU2916" s="63"/>
      <c r="BV2916" s="63"/>
      <c r="BW2916" s="63"/>
      <c r="BX2916" s="63"/>
      <c r="BY2916" s="63"/>
      <c r="BZ2916" s="63"/>
      <c r="CA2916" s="63"/>
      <c r="CB2916" s="63"/>
      <c r="CC2916" s="63"/>
      <c r="CD2916" s="63"/>
      <c r="CE2916" s="63"/>
      <c r="CF2916" s="63"/>
      <c r="CG2916" s="63"/>
      <c r="CH2916" s="63"/>
      <c r="CI2916" s="63"/>
      <c r="CJ2916" s="63"/>
      <c r="CK2916" s="63"/>
      <c r="CL2916" s="63"/>
      <c r="CM2916" s="63"/>
      <c r="CN2916" s="63"/>
      <c r="CO2916" s="63"/>
      <c r="CP2916" s="63"/>
      <c r="CR2916" s="227"/>
      <c r="CS2916" s="74"/>
    </row>
    <row r="2917" spans="1:97" s="72" customFormat="1" ht="75.75" customHeight="1">
      <c r="A2917" s="63"/>
      <c r="B2917" s="63"/>
      <c r="C2917" s="63"/>
      <c r="D2917" s="63"/>
      <c r="E2917" s="63"/>
      <c r="F2917" s="63"/>
      <c r="G2917" s="63"/>
      <c r="H2917" s="63"/>
      <c r="I2917" s="63"/>
      <c r="J2917" s="63"/>
      <c r="K2917" s="63"/>
      <c r="L2917" s="63"/>
      <c r="M2917" s="63"/>
      <c r="N2917" s="63"/>
      <c r="O2917" s="63"/>
      <c r="P2917" s="63"/>
      <c r="Q2917" s="63"/>
      <c r="R2917" s="63"/>
      <c r="S2917" s="63"/>
      <c r="T2917" s="63"/>
      <c r="U2917" s="63"/>
      <c r="V2917" s="63"/>
      <c r="W2917" s="63"/>
      <c r="X2917" s="63"/>
      <c r="Y2917" s="63"/>
      <c r="Z2917" s="63"/>
      <c r="AA2917" s="63"/>
      <c r="AB2917" s="63"/>
      <c r="AC2917" s="63"/>
      <c r="AD2917" s="63"/>
      <c r="AE2917" s="63"/>
      <c r="AF2917" s="63"/>
      <c r="AG2917" s="63"/>
      <c r="AH2917" s="63"/>
      <c r="AI2917" s="63"/>
      <c r="AJ2917" s="63"/>
      <c r="AK2917" s="63"/>
      <c r="AL2917" s="63"/>
      <c r="AM2917" s="63"/>
      <c r="AN2917" s="63"/>
      <c r="AO2917" s="63"/>
      <c r="AP2917" s="63"/>
      <c r="AQ2917" s="63"/>
      <c r="AR2917" s="63"/>
      <c r="AS2917" s="63"/>
      <c r="AT2917" s="63"/>
      <c r="AU2917" s="63"/>
      <c r="AV2917" s="63"/>
      <c r="AW2917" s="63"/>
      <c r="AX2917" s="63"/>
      <c r="AY2917" s="63"/>
      <c r="AZ2917" s="63"/>
      <c r="BA2917" s="63"/>
      <c r="BB2917" s="63"/>
      <c r="BC2917" s="63"/>
      <c r="BD2917" s="63"/>
      <c r="BE2917" s="63"/>
      <c r="BF2917" s="63"/>
      <c r="BG2917" s="63"/>
      <c r="BH2917" s="63"/>
      <c r="BI2917" s="63"/>
      <c r="BJ2917" s="63"/>
      <c r="BK2917" s="63"/>
      <c r="BL2917" s="63"/>
      <c r="BM2917" s="63"/>
      <c r="BN2917" s="63"/>
      <c r="BO2917" s="63"/>
      <c r="BP2917" s="63"/>
      <c r="BQ2917" s="63"/>
      <c r="BR2917" s="63"/>
      <c r="BS2917" s="63"/>
      <c r="BT2917" s="63"/>
      <c r="BU2917" s="63"/>
      <c r="BV2917" s="63"/>
      <c r="BW2917" s="63"/>
      <c r="BX2917" s="63"/>
      <c r="BY2917" s="63"/>
      <c r="BZ2917" s="63"/>
      <c r="CA2917" s="63"/>
      <c r="CB2917" s="63"/>
      <c r="CC2917" s="63"/>
      <c r="CD2917" s="63"/>
      <c r="CE2917" s="63"/>
      <c r="CF2917" s="63"/>
      <c r="CG2917" s="63"/>
      <c r="CH2917" s="63"/>
      <c r="CI2917" s="63"/>
      <c r="CJ2917" s="63"/>
      <c r="CK2917" s="63"/>
      <c r="CL2917" s="63"/>
      <c r="CM2917" s="63"/>
      <c r="CN2917" s="63"/>
      <c r="CO2917" s="63"/>
      <c r="CP2917" s="63"/>
      <c r="CR2917" s="227"/>
      <c r="CS2917" s="74"/>
    </row>
    <row r="2918" spans="1:97" s="72" customFormat="1" ht="75.75" customHeight="1">
      <c r="A2918" s="63"/>
      <c r="B2918" s="63"/>
      <c r="C2918" s="63"/>
      <c r="D2918" s="63"/>
      <c r="E2918" s="63"/>
      <c r="F2918" s="63"/>
      <c r="G2918" s="63"/>
      <c r="H2918" s="63"/>
      <c r="I2918" s="63"/>
      <c r="J2918" s="63"/>
      <c r="K2918" s="63"/>
      <c r="L2918" s="63"/>
      <c r="M2918" s="63"/>
      <c r="N2918" s="63"/>
      <c r="O2918" s="63"/>
      <c r="P2918" s="63"/>
      <c r="Q2918" s="63"/>
      <c r="R2918" s="63"/>
      <c r="S2918" s="63"/>
      <c r="T2918" s="63"/>
      <c r="U2918" s="63"/>
      <c r="V2918" s="63"/>
      <c r="W2918" s="63"/>
      <c r="X2918" s="63"/>
      <c r="Y2918" s="63"/>
      <c r="Z2918" s="63"/>
      <c r="AA2918" s="63"/>
      <c r="AB2918" s="63"/>
      <c r="AC2918" s="63"/>
      <c r="AD2918" s="63"/>
      <c r="AE2918" s="63"/>
      <c r="AF2918" s="63"/>
      <c r="AG2918" s="63"/>
      <c r="AH2918" s="63"/>
      <c r="AI2918" s="63"/>
      <c r="AJ2918" s="63"/>
      <c r="AK2918" s="63"/>
      <c r="AL2918" s="63"/>
      <c r="AM2918" s="63"/>
      <c r="AN2918" s="63"/>
      <c r="AO2918" s="63"/>
      <c r="AP2918" s="63"/>
      <c r="AQ2918" s="63"/>
      <c r="AR2918" s="63"/>
      <c r="AS2918" s="63"/>
      <c r="AT2918" s="63"/>
      <c r="AU2918" s="63"/>
      <c r="AV2918" s="63"/>
      <c r="AW2918" s="63"/>
      <c r="AX2918" s="63"/>
      <c r="AY2918" s="63"/>
      <c r="AZ2918" s="63"/>
      <c r="BA2918" s="63"/>
      <c r="BB2918" s="63"/>
      <c r="BC2918" s="63"/>
      <c r="BD2918" s="63"/>
      <c r="BE2918" s="63"/>
      <c r="BF2918" s="63"/>
      <c r="BG2918" s="63"/>
      <c r="BH2918" s="63"/>
      <c r="BI2918" s="63"/>
      <c r="BJ2918" s="63"/>
      <c r="BK2918" s="63"/>
      <c r="BL2918" s="63"/>
      <c r="BM2918" s="63"/>
      <c r="BN2918" s="63"/>
      <c r="BO2918" s="63"/>
      <c r="BP2918" s="63"/>
      <c r="BQ2918" s="63"/>
      <c r="BR2918" s="63"/>
      <c r="BS2918" s="63"/>
      <c r="BT2918" s="63"/>
      <c r="BU2918" s="63"/>
      <c r="BV2918" s="63"/>
      <c r="BW2918" s="63"/>
      <c r="BX2918" s="63"/>
      <c r="BY2918" s="63"/>
      <c r="BZ2918" s="63"/>
      <c r="CA2918" s="63"/>
      <c r="CB2918" s="63"/>
      <c r="CC2918" s="63"/>
      <c r="CD2918" s="63"/>
      <c r="CE2918" s="63"/>
      <c r="CF2918" s="63"/>
      <c r="CG2918" s="63"/>
      <c r="CH2918" s="63"/>
      <c r="CI2918" s="63"/>
      <c r="CJ2918" s="63"/>
      <c r="CK2918" s="63"/>
      <c r="CL2918" s="63"/>
      <c r="CM2918" s="63"/>
      <c r="CN2918" s="63"/>
      <c r="CO2918" s="63"/>
      <c r="CP2918" s="63"/>
      <c r="CR2918" s="227"/>
      <c r="CS2918" s="74"/>
    </row>
    <row r="2919" spans="1:97" s="72" customFormat="1" ht="75.75" customHeight="1">
      <c r="A2919" s="63"/>
      <c r="B2919" s="63"/>
      <c r="C2919" s="63"/>
      <c r="D2919" s="63"/>
      <c r="E2919" s="63"/>
      <c r="F2919" s="63"/>
      <c r="G2919" s="63"/>
      <c r="H2919" s="63"/>
      <c r="I2919" s="63"/>
      <c r="J2919" s="63"/>
      <c r="K2919" s="63"/>
      <c r="L2919" s="63"/>
      <c r="M2919" s="63"/>
      <c r="N2919" s="63"/>
      <c r="O2919" s="63"/>
      <c r="P2919" s="63"/>
      <c r="Q2919" s="63"/>
      <c r="R2919" s="63"/>
      <c r="S2919" s="63"/>
      <c r="T2919" s="63"/>
      <c r="U2919" s="63"/>
      <c r="V2919" s="63"/>
      <c r="W2919" s="63"/>
      <c r="X2919" s="63"/>
      <c r="Y2919" s="63"/>
      <c r="Z2919" s="63"/>
      <c r="AA2919" s="63"/>
      <c r="AB2919" s="63"/>
      <c r="AC2919" s="63"/>
      <c r="AD2919" s="63"/>
      <c r="AE2919" s="63"/>
      <c r="AF2919" s="63"/>
      <c r="AG2919" s="63"/>
      <c r="AH2919" s="63"/>
      <c r="AI2919" s="63"/>
      <c r="AJ2919" s="63"/>
      <c r="AK2919" s="63"/>
      <c r="AL2919" s="63"/>
      <c r="AM2919" s="63"/>
      <c r="AN2919" s="63"/>
      <c r="AO2919" s="63"/>
      <c r="AP2919" s="63"/>
      <c r="AQ2919" s="63"/>
      <c r="AR2919" s="63"/>
      <c r="AS2919" s="63"/>
      <c r="AT2919" s="63"/>
      <c r="AU2919" s="63"/>
      <c r="AV2919" s="63"/>
      <c r="AW2919" s="63"/>
      <c r="AX2919" s="63"/>
      <c r="AY2919" s="63"/>
      <c r="AZ2919" s="63"/>
      <c r="BA2919" s="63"/>
      <c r="BB2919" s="63"/>
      <c r="BC2919" s="63"/>
      <c r="BD2919" s="63"/>
      <c r="BE2919" s="63"/>
      <c r="BF2919" s="63"/>
      <c r="BG2919" s="63"/>
      <c r="BH2919" s="63"/>
      <c r="BI2919" s="63"/>
      <c r="BJ2919" s="63"/>
      <c r="BK2919" s="63"/>
      <c r="BL2919" s="63"/>
      <c r="BM2919" s="63"/>
      <c r="BN2919" s="63"/>
      <c r="BO2919" s="63"/>
      <c r="BP2919" s="63"/>
      <c r="BQ2919" s="63"/>
      <c r="BR2919" s="63"/>
      <c r="BS2919" s="63"/>
      <c r="BT2919" s="63"/>
      <c r="BU2919" s="63"/>
      <c r="BV2919" s="63"/>
      <c r="BW2919" s="63"/>
      <c r="BX2919" s="63"/>
      <c r="BY2919" s="63"/>
      <c r="BZ2919" s="63"/>
      <c r="CA2919" s="63"/>
      <c r="CB2919" s="63"/>
      <c r="CC2919" s="63"/>
      <c r="CD2919" s="63"/>
      <c r="CE2919" s="63"/>
      <c r="CF2919" s="63"/>
      <c r="CG2919" s="63"/>
      <c r="CH2919" s="63"/>
      <c r="CI2919" s="63"/>
      <c r="CJ2919" s="63"/>
      <c r="CK2919" s="63"/>
      <c r="CL2919" s="63"/>
      <c r="CM2919" s="63"/>
      <c r="CN2919" s="63"/>
      <c r="CO2919" s="63"/>
      <c r="CP2919" s="63"/>
      <c r="CR2919" s="227"/>
      <c r="CS2919" s="74"/>
    </row>
    <row r="2920" spans="1:97" s="72" customFormat="1" ht="75.75" customHeight="1">
      <c r="A2920" s="63"/>
      <c r="B2920" s="63"/>
      <c r="C2920" s="63"/>
      <c r="D2920" s="63"/>
      <c r="E2920" s="63"/>
      <c r="F2920" s="63"/>
      <c r="G2920" s="63"/>
      <c r="H2920" s="63"/>
      <c r="I2920" s="63"/>
      <c r="J2920" s="63"/>
      <c r="K2920" s="63"/>
      <c r="L2920" s="63"/>
      <c r="M2920" s="63"/>
      <c r="N2920" s="63"/>
      <c r="O2920" s="63"/>
      <c r="P2920" s="63"/>
      <c r="Q2920" s="63"/>
      <c r="R2920" s="63"/>
      <c r="S2920" s="63"/>
      <c r="T2920" s="63"/>
      <c r="U2920" s="63"/>
      <c r="V2920" s="63"/>
      <c r="W2920" s="63"/>
      <c r="X2920" s="63"/>
      <c r="Y2920" s="63"/>
      <c r="Z2920" s="63"/>
      <c r="AA2920" s="63"/>
      <c r="AB2920" s="63"/>
      <c r="AC2920" s="63"/>
      <c r="AD2920" s="63"/>
      <c r="AE2920" s="63"/>
      <c r="AF2920" s="63"/>
      <c r="AG2920" s="63"/>
      <c r="AH2920" s="63"/>
      <c r="AI2920" s="63"/>
      <c r="AJ2920" s="63"/>
      <c r="AK2920" s="63"/>
      <c r="AL2920" s="63"/>
      <c r="AM2920" s="63"/>
      <c r="AN2920" s="63"/>
      <c r="AO2920" s="63"/>
      <c r="AP2920" s="63"/>
      <c r="AQ2920" s="63"/>
      <c r="AR2920" s="63"/>
      <c r="AS2920" s="63"/>
      <c r="AT2920" s="63"/>
      <c r="AU2920" s="63"/>
      <c r="AV2920" s="63"/>
      <c r="AW2920" s="63"/>
      <c r="AX2920" s="63"/>
      <c r="AY2920" s="63"/>
      <c r="AZ2920" s="63"/>
      <c r="BA2920" s="63"/>
      <c r="BB2920" s="63"/>
      <c r="BC2920" s="63"/>
      <c r="BD2920" s="63"/>
      <c r="BE2920" s="63"/>
      <c r="BF2920" s="63"/>
      <c r="BG2920" s="63"/>
      <c r="BH2920" s="63"/>
      <c r="BI2920" s="63"/>
      <c r="BJ2920" s="63"/>
      <c r="BK2920" s="63"/>
      <c r="BL2920" s="63"/>
      <c r="BM2920" s="63"/>
      <c r="BN2920" s="63"/>
      <c r="BO2920" s="63"/>
      <c r="BP2920" s="63"/>
      <c r="BQ2920" s="63"/>
      <c r="BR2920" s="63"/>
      <c r="BS2920" s="63"/>
      <c r="BT2920" s="63"/>
      <c r="BU2920" s="63"/>
      <c r="BV2920" s="63"/>
      <c r="BW2920" s="63"/>
      <c r="BX2920" s="63"/>
      <c r="BY2920" s="63"/>
      <c r="BZ2920" s="63"/>
      <c r="CA2920" s="63"/>
      <c r="CB2920" s="63"/>
      <c r="CC2920" s="63"/>
      <c r="CD2920" s="63"/>
      <c r="CE2920" s="63"/>
      <c r="CF2920" s="63"/>
      <c r="CG2920" s="63"/>
      <c r="CH2920" s="63"/>
      <c r="CI2920" s="63"/>
      <c r="CJ2920" s="63"/>
      <c r="CK2920" s="63"/>
      <c r="CL2920" s="63"/>
      <c r="CM2920" s="63"/>
      <c r="CN2920" s="63"/>
      <c r="CO2920" s="63"/>
      <c r="CP2920" s="63"/>
      <c r="CR2920" s="227"/>
      <c r="CS2920" s="74"/>
    </row>
    <row r="2921" spans="1:97" s="72" customFormat="1" ht="75.75" customHeight="1">
      <c r="A2921" s="63"/>
      <c r="B2921" s="63"/>
      <c r="C2921" s="63"/>
      <c r="D2921" s="63"/>
      <c r="E2921" s="63"/>
      <c r="F2921" s="63"/>
      <c r="G2921" s="63"/>
      <c r="H2921" s="63"/>
      <c r="I2921" s="63"/>
      <c r="J2921" s="63"/>
      <c r="K2921" s="63"/>
      <c r="L2921" s="63"/>
      <c r="M2921" s="63"/>
      <c r="N2921" s="63"/>
      <c r="O2921" s="63"/>
      <c r="P2921" s="63"/>
      <c r="Q2921" s="63"/>
      <c r="R2921" s="63"/>
      <c r="S2921" s="63"/>
      <c r="T2921" s="63"/>
      <c r="U2921" s="63"/>
      <c r="V2921" s="63"/>
      <c r="W2921" s="63"/>
      <c r="X2921" s="63"/>
      <c r="Y2921" s="63"/>
      <c r="Z2921" s="63"/>
      <c r="AA2921" s="63"/>
      <c r="AB2921" s="63"/>
      <c r="AC2921" s="63"/>
      <c r="AD2921" s="63"/>
      <c r="AE2921" s="63"/>
      <c r="AF2921" s="63"/>
      <c r="AG2921" s="63"/>
      <c r="AH2921" s="63"/>
      <c r="AI2921" s="63"/>
      <c r="AJ2921" s="63"/>
      <c r="AK2921" s="63"/>
      <c r="AL2921" s="63"/>
      <c r="AM2921" s="63"/>
      <c r="AN2921" s="63"/>
      <c r="AO2921" s="63"/>
      <c r="AP2921" s="63"/>
      <c r="AQ2921" s="63"/>
      <c r="AR2921" s="63"/>
      <c r="AS2921" s="63"/>
      <c r="AT2921" s="63"/>
      <c r="AU2921" s="63"/>
      <c r="AV2921" s="63"/>
      <c r="AW2921" s="63"/>
      <c r="AX2921" s="63"/>
      <c r="AY2921" s="63"/>
      <c r="AZ2921" s="63"/>
      <c r="BA2921" s="63"/>
      <c r="BB2921" s="63"/>
      <c r="BC2921" s="63"/>
      <c r="BD2921" s="63"/>
      <c r="BE2921" s="63"/>
      <c r="BF2921" s="63"/>
      <c r="BG2921" s="63"/>
      <c r="BH2921" s="63"/>
      <c r="BI2921" s="63"/>
      <c r="BJ2921" s="63"/>
      <c r="BK2921" s="63"/>
      <c r="BL2921" s="63"/>
      <c r="BM2921" s="63"/>
      <c r="BN2921" s="63"/>
      <c r="BO2921" s="63"/>
      <c r="BP2921" s="63"/>
      <c r="BQ2921" s="63"/>
      <c r="BR2921" s="63"/>
      <c r="BS2921" s="63"/>
      <c r="BT2921" s="63"/>
      <c r="BU2921" s="63"/>
      <c r="BV2921" s="63"/>
      <c r="BW2921" s="63"/>
      <c r="BX2921" s="63"/>
      <c r="BY2921" s="63"/>
      <c r="BZ2921" s="63"/>
      <c r="CA2921" s="63"/>
      <c r="CB2921" s="63"/>
      <c r="CC2921" s="63"/>
      <c r="CD2921" s="63"/>
      <c r="CE2921" s="63"/>
      <c r="CF2921" s="63"/>
      <c r="CG2921" s="63"/>
      <c r="CH2921" s="63"/>
      <c r="CI2921" s="63"/>
      <c r="CJ2921" s="63"/>
      <c r="CK2921" s="63"/>
      <c r="CL2921" s="63"/>
      <c r="CM2921" s="63"/>
      <c r="CN2921" s="63"/>
      <c r="CO2921" s="63"/>
      <c r="CP2921" s="63"/>
      <c r="CR2921" s="227"/>
      <c r="CS2921" s="74"/>
    </row>
    <row r="2922" spans="1:97" s="72" customFormat="1" ht="75.75" customHeight="1">
      <c r="A2922" s="63"/>
      <c r="B2922" s="63"/>
      <c r="C2922" s="63"/>
      <c r="D2922" s="63"/>
      <c r="E2922" s="63"/>
      <c r="F2922" s="63"/>
      <c r="G2922" s="63"/>
      <c r="H2922" s="63"/>
      <c r="I2922" s="63"/>
      <c r="J2922" s="63"/>
      <c r="K2922" s="63"/>
      <c r="L2922" s="63"/>
      <c r="M2922" s="63"/>
      <c r="N2922" s="63"/>
      <c r="O2922" s="63"/>
      <c r="P2922" s="63"/>
      <c r="Q2922" s="63"/>
      <c r="R2922" s="63"/>
      <c r="S2922" s="63"/>
      <c r="T2922" s="63"/>
      <c r="U2922" s="63"/>
      <c r="V2922" s="63"/>
      <c r="W2922" s="63"/>
      <c r="X2922" s="63"/>
      <c r="Y2922" s="63"/>
      <c r="Z2922" s="63"/>
      <c r="AA2922" s="63"/>
      <c r="AB2922" s="63"/>
      <c r="AC2922" s="63"/>
      <c r="AD2922" s="63"/>
      <c r="AE2922" s="63"/>
      <c r="AF2922" s="63"/>
      <c r="AG2922" s="63"/>
      <c r="AH2922" s="63"/>
      <c r="AI2922" s="63"/>
      <c r="AJ2922" s="63"/>
      <c r="AK2922" s="63"/>
      <c r="AL2922" s="63"/>
      <c r="AM2922" s="63"/>
      <c r="AN2922" s="63"/>
      <c r="AO2922" s="63"/>
      <c r="AP2922" s="63"/>
      <c r="AQ2922" s="63"/>
      <c r="AR2922" s="63"/>
      <c r="AS2922" s="63"/>
      <c r="AT2922" s="63"/>
      <c r="AU2922" s="63"/>
      <c r="AV2922" s="63"/>
      <c r="AW2922" s="63"/>
      <c r="AX2922" s="63"/>
      <c r="AY2922" s="63"/>
      <c r="AZ2922" s="63"/>
      <c r="BA2922" s="63"/>
      <c r="BB2922" s="63"/>
      <c r="BC2922" s="63"/>
      <c r="BD2922" s="63"/>
      <c r="BE2922" s="63"/>
      <c r="BF2922" s="63"/>
      <c r="BG2922" s="63"/>
      <c r="BH2922" s="63"/>
      <c r="BI2922" s="63"/>
      <c r="BJ2922" s="63"/>
      <c r="BK2922" s="63"/>
      <c r="BL2922" s="63"/>
      <c r="BM2922" s="63"/>
      <c r="BN2922" s="63"/>
      <c r="BO2922" s="63"/>
      <c r="BP2922" s="63"/>
      <c r="BQ2922" s="63"/>
      <c r="BR2922" s="63"/>
      <c r="BS2922" s="63"/>
      <c r="BT2922" s="63"/>
      <c r="BU2922" s="63"/>
      <c r="BV2922" s="63"/>
      <c r="BW2922" s="63"/>
      <c r="BX2922" s="63"/>
      <c r="BY2922" s="63"/>
      <c r="BZ2922" s="63"/>
      <c r="CA2922" s="63"/>
      <c r="CB2922" s="63"/>
      <c r="CC2922" s="63"/>
      <c r="CD2922" s="63"/>
      <c r="CE2922" s="63"/>
      <c r="CF2922" s="63"/>
      <c r="CG2922" s="63"/>
      <c r="CH2922" s="63"/>
      <c r="CI2922" s="63"/>
      <c r="CJ2922" s="63"/>
      <c r="CK2922" s="63"/>
      <c r="CL2922" s="63"/>
      <c r="CM2922" s="63"/>
      <c r="CN2922" s="63"/>
      <c r="CO2922" s="63"/>
      <c r="CP2922" s="63"/>
      <c r="CR2922" s="227"/>
      <c r="CS2922" s="74"/>
    </row>
    <row r="2923" spans="1:97" s="72" customFormat="1" ht="75.75" customHeight="1">
      <c r="A2923" s="63"/>
      <c r="B2923" s="63"/>
      <c r="C2923" s="63"/>
      <c r="D2923" s="63"/>
      <c r="E2923" s="63"/>
      <c r="F2923" s="63"/>
      <c r="G2923" s="63"/>
      <c r="H2923" s="63"/>
      <c r="I2923" s="63"/>
      <c r="J2923" s="63"/>
      <c r="K2923" s="63"/>
      <c r="L2923" s="63"/>
      <c r="M2923" s="63"/>
      <c r="N2923" s="63"/>
      <c r="O2923" s="63"/>
      <c r="P2923" s="63"/>
      <c r="Q2923" s="63"/>
      <c r="R2923" s="63"/>
      <c r="S2923" s="63"/>
      <c r="T2923" s="63"/>
      <c r="U2923" s="63"/>
      <c r="V2923" s="63"/>
      <c r="W2923" s="63"/>
      <c r="X2923" s="63"/>
      <c r="Y2923" s="63"/>
      <c r="Z2923" s="63"/>
      <c r="AA2923" s="63"/>
      <c r="AB2923" s="63"/>
      <c r="AC2923" s="63"/>
      <c r="AD2923" s="63"/>
      <c r="AE2923" s="63"/>
      <c r="AF2923" s="63"/>
      <c r="AG2923" s="63"/>
      <c r="AH2923" s="63"/>
      <c r="AI2923" s="63"/>
      <c r="AJ2923" s="63"/>
      <c r="AK2923" s="63"/>
      <c r="AL2923" s="63"/>
      <c r="AM2923" s="63"/>
      <c r="AN2923" s="63"/>
      <c r="AO2923" s="63"/>
      <c r="AP2923" s="63"/>
      <c r="AQ2923" s="63"/>
      <c r="AR2923" s="63"/>
      <c r="AS2923" s="63"/>
      <c r="AT2923" s="63"/>
      <c r="AU2923" s="63"/>
      <c r="AV2923" s="63"/>
      <c r="AW2923" s="63"/>
      <c r="AX2923" s="63"/>
      <c r="AY2923" s="63"/>
      <c r="AZ2923" s="63"/>
      <c r="BA2923" s="63"/>
      <c r="BB2923" s="63"/>
      <c r="BC2923" s="63"/>
      <c r="BD2923" s="63"/>
      <c r="BE2923" s="63"/>
      <c r="BF2923" s="63"/>
      <c r="BG2923" s="63"/>
      <c r="BH2923" s="63"/>
      <c r="BI2923" s="63"/>
      <c r="BJ2923" s="63"/>
      <c r="BK2923" s="63"/>
      <c r="BL2923" s="63"/>
      <c r="BM2923" s="63"/>
      <c r="BN2923" s="63"/>
      <c r="BO2923" s="63"/>
      <c r="BP2923" s="63"/>
      <c r="BQ2923" s="63"/>
      <c r="BR2923" s="63"/>
      <c r="BS2923" s="63"/>
      <c r="BT2923" s="63"/>
      <c r="BU2923" s="63"/>
      <c r="BV2923" s="63"/>
      <c r="BW2923" s="63"/>
      <c r="BX2923" s="63"/>
      <c r="BY2923" s="63"/>
      <c r="BZ2923" s="63"/>
      <c r="CA2923" s="63"/>
      <c r="CB2923" s="63"/>
      <c r="CC2923" s="63"/>
      <c r="CD2923" s="63"/>
      <c r="CE2923" s="63"/>
      <c r="CF2923" s="63"/>
      <c r="CG2923" s="63"/>
      <c r="CH2923" s="63"/>
      <c r="CI2923" s="63"/>
      <c r="CJ2923" s="63"/>
      <c r="CK2923" s="63"/>
      <c r="CL2923" s="63"/>
      <c r="CM2923" s="63"/>
      <c r="CN2923" s="63"/>
      <c r="CO2923" s="63"/>
      <c r="CP2923" s="63"/>
      <c r="CR2923" s="227"/>
      <c r="CS2923" s="74"/>
    </row>
    <row r="2924" spans="1:97" s="72" customFormat="1" ht="75.75" customHeight="1">
      <c r="A2924" s="63"/>
      <c r="B2924" s="63"/>
      <c r="C2924" s="63"/>
      <c r="D2924" s="63"/>
      <c r="E2924" s="63"/>
      <c r="F2924" s="63"/>
      <c r="G2924" s="63"/>
      <c r="H2924" s="63"/>
      <c r="I2924" s="63"/>
      <c r="J2924" s="63"/>
      <c r="K2924" s="63"/>
      <c r="L2924" s="63"/>
      <c r="M2924" s="63"/>
      <c r="N2924" s="63"/>
      <c r="O2924" s="63"/>
      <c r="P2924" s="63"/>
      <c r="Q2924" s="63"/>
      <c r="R2924" s="63"/>
      <c r="S2924" s="63"/>
      <c r="T2924" s="63"/>
      <c r="U2924" s="63"/>
      <c r="V2924" s="63"/>
      <c r="W2924" s="63"/>
      <c r="X2924" s="63"/>
      <c r="Y2924" s="63"/>
      <c r="Z2924" s="63"/>
      <c r="AA2924" s="63"/>
      <c r="AB2924" s="63"/>
      <c r="AC2924" s="63"/>
      <c r="AD2924" s="63"/>
      <c r="AE2924" s="63"/>
      <c r="AF2924" s="63"/>
      <c r="AG2924" s="63"/>
      <c r="AH2924" s="63"/>
      <c r="AI2924" s="63"/>
      <c r="AJ2924" s="63"/>
      <c r="AK2924" s="63"/>
      <c r="AL2924" s="63"/>
      <c r="AM2924" s="63"/>
      <c r="AN2924" s="63"/>
      <c r="AO2924" s="63"/>
      <c r="AP2924" s="63"/>
      <c r="AQ2924" s="63"/>
      <c r="AR2924" s="63"/>
      <c r="AS2924" s="63"/>
      <c r="AT2924" s="63"/>
      <c r="AU2924" s="63"/>
      <c r="AV2924" s="63"/>
      <c r="AW2924" s="63"/>
      <c r="AX2924" s="63"/>
      <c r="AY2924" s="63"/>
      <c r="AZ2924" s="63"/>
      <c r="BA2924" s="63"/>
      <c r="BB2924" s="63"/>
      <c r="BC2924" s="63"/>
      <c r="BD2924" s="63"/>
      <c r="BE2924" s="63"/>
      <c r="BF2924" s="63"/>
      <c r="BG2924" s="63"/>
      <c r="BH2924" s="63"/>
      <c r="BI2924" s="63"/>
      <c r="BJ2924" s="63"/>
      <c r="BK2924" s="63"/>
      <c r="BL2924" s="63"/>
      <c r="BM2924" s="63"/>
      <c r="BN2924" s="63"/>
      <c r="BO2924" s="63"/>
      <c r="BP2924" s="63"/>
      <c r="BQ2924" s="63"/>
      <c r="BR2924" s="63"/>
      <c r="BS2924" s="63"/>
      <c r="BT2924" s="63"/>
      <c r="BU2924" s="63"/>
      <c r="BV2924" s="63"/>
      <c r="BW2924" s="63"/>
      <c r="BX2924" s="63"/>
      <c r="BY2924" s="63"/>
      <c r="BZ2924" s="63"/>
      <c r="CA2924" s="63"/>
      <c r="CB2924" s="63"/>
      <c r="CC2924" s="63"/>
      <c r="CD2924" s="63"/>
      <c r="CE2924" s="63"/>
      <c r="CF2924" s="63"/>
      <c r="CG2924" s="63"/>
      <c r="CH2924" s="63"/>
      <c r="CI2924" s="63"/>
      <c r="CJ2924" s="63"/>
      <c r="CK2924" s="63"/>
      <c r="CL2924" s="63"/>
      <c r="CM2924" s="63"/>
      <c r="CN2924" s="63"/>
      <c r="CO2924" s="63"/>
      <c r="CP2924" s="63"/>
      <c r="CR2924" s="227"/>
      <c r="CS2924" s="74"/>
    </row>
    <row r="2925" spans="1:97" s="72" customFormat="1" ht="75.75" customHeight="1">
      <c r="A2925" s="63"/>
      <c r="B2925" s="63"/>
      <c r="C2925" s="63"/>
      <c r="D2925" s="63"/>
      <c r="E2925" s="63"/>
      <c r="F2925" s="63"/>
      <c r="G2925" s="63"/>
      <c r="H2925" s="63"/>
      <c r="I2925" s="63"/>
      <c r="J2925" s="63"/>
      <c r="K2925" s="63"/>
      <c r="L2925" s="63"/>
      <c r="M2925" s="63"/>
      <c r="N2925" s="63"/>
      <c r="O2925" s="63"/>
      <c r="P2925" s="63"/>
      <c r="Q2925" s="63"/>
      <c r="R2925" s="63"/>
      <c r="S2925" s="63"/>
      <c r="T2925" s="63"/>
      <c r="U2925" s="63"/>
      <c r="V2925" s="63"/>
      <c r="W2925" s="63"/>
      <c r="X2925" s="63"/>
      <c r="Y2925" s="63"/>
      <c r="Z2925" s="63"/>
      <c r="AA2925" s="63"/>
      <c r="AB2925" s="63"/>
      <c r="AC2925" s="63"/>
      <c r="AD2925" s="63"/>
      <c r="AE2925" s="63"/>
      <c r="AF2925" s="63"/>
      <c r="AG2925" s="63"/>
      <c r="AH2925" s="63"/>
      <c r="AI2925" s="63"/>
      <c r="AJ2925" s="63"/>
      <c r="AK2925" s="63"/>
      <c r="AL2925" s="63"/>
      <c r="AM2925" s="63"/>
      <c r="AN2925" s="63"/>
      <c r="AO2925" s="63"/>
      <c r="AP2925" s="63"/>
      <c r="AQ2925" s="63"/>
      <c r="AR2925" s="63"/>
      <c r="AS2925" s="63"/>
      <c r="AT2925" s="63"/>
      <c r="AU2925" s="63"/>
      <c r="AV2925" s="63"/>
      <c r="AW2925" s="63"/>
      <c r="AX2925" s="63"/>
      <c r="AY2925" s="63"/>
      <c r="AZ2925" s="63"/>
      <c r="BA2925" s="63"/>
      <c r="BB2925" s="63"/>
      <c r="BC2925" s="63"/>
      <c r="BD2925" s="63"/>
      <c r="BE2925" s="63"/>
      <c r="BF2925" s="63"/>
      <c r="BG2925" s="63"/>
      <c r="BH2925" s="63"/>
      <c r="BI2925" s="63"/>
      <c r="BJ2925" s="63"/>
      <c r="BK2925" s="63"/>
      <c r="BL2925" s="63"/>
      <c r="BM2925" s="63"/>
      <c r="BN2925" s="63"/>
      <c r="BO2925" s="63"/>
      <c r="BP2925" s="63"/>
      <c r="BQ2925" s="63"/>
      <c r="BR2925" s="63"/>
      <c r="BS2925" s="63"/>
      <c r="BT2925" s="63"/>
      <c r="BU2925" s="63"/>
      <c r="BV2925" s="63"/>
      <c r="BW2925" s="63"/>
      <c r="BX2925" s="63"/>
      <c r="BY2925" s="63"/>
      <c r="BZ2925" s="63"/>
      <c r="CA2925" s="63"/>
      <c r="CB2925" s="63"/>
      <c r="CC2925" s="63"/>
      <c r="CD2925" s="63"/>
      <c r="CE2925" s="63"/>
      <c r="CF2925" s="63"/>
      <c r="CG2925" s="63"/>
      <c r="CH2925" s="63"/>
      <c r="CI2925" s="63"/>
      <c r="CJ2925" s="63"/>
      <c r="CK2925" s="63"/>
      <c r="CL2925" s="63"/>
      <c r="CM2925" s="63"/>
      <c r="CN2925" s="63"/>
      <c r="CO2925" s="63"/>
      <c r="CP2925" s="63"/>
      <c r="CR2925" s="227"/>
      <c r="CS2925" s="74"/>
    </row>
    <row r="2926" spans="1:97" s="72" customFormat="1" ht="75.75" customHeight="1">
      <c r="A2926" s="63"/>
      <c r="B2926" s="63"/>
      <c r="C2926" s="63"/>
      <c r="D2926" s="63"/>
      <c r="E2926" s="63"/>
      <c r="F2926" s="63"/>
      <c r="G2926" s="63"/>
      <c r="H2926" s="63"/>
      <c r="I2926" s="63"/>
      <c r="J2926" s="63"/>
      <c r="K2926" s="63"/>
      <c r="L2926" s="63"/>
      <c r="M2926" s="63"/>
      <c r="N2926" s="63"/>
      <c r="O2926" s="63"/>
      <c r="P2926" s="63"/>
      <c r="Q2926" s="63"/>
      <c r="R2926" s="63"/>
      <c r="S2926" s="63"/>
      <c r="T2926" s="63"/>
      <c r="U2926" s="63"/>
      <c r="V2926" s="63"/>
      <c r="W2926" s="63"/>
      <c r="X2926" s="63"/>
      <c r="Y2926" s="63"/>
      <c r="Z2926" s="63"/>
      <c r="AA2926" s="63"/>
      <c r="AB2926" s="63"/>
      <c r="AC2926" s="63"/>
      <c r="AD2926" s="63"/>
      <c r="AE2926" s="63"/>
      <c r="AF2926" s="63"/>
      <c r="AG2926" s="63"/>
      <c r="AH2926" s="63"/>
      <c r="AI2926" s="63"/>
      <c r="AJ2926" s="63"/>
      <c r="AK2926" s="63"/>
      <c r="AL2926" s="63"/>
      <c r="AM2926" s="63"/>
      <c r="AN2926" s="63"/>
      <c r="AO2926" s="63"/>
      <c r="AP2926" s="63"/>
      <c r="AQ2926" s="63"/>
      <c r="AR2926" s="63"/>
      <c r="AS2926" s="63"/>
      <c r="AT2926" s="63"/>
      <c r="AU2926" s="63"/>
      <c r="AV2926" s="63"/>
      <c r="AW2926" s="63"/>
      <c r="AX2926" s="63"/>
      <c r="AY2926" s="63"/>
      <c r="AZ2926" s="63"/>
      <c r="BA2926" s="63"/>
      <c r="BB2926" s="63"/>
      <c r="BC2926" s="63"/>
      <c r="BD2926" s="63"/>
      <c r="BE2926" s="63"/>
      <c r="BF2926" s="63"/>
      <c r="BG2926" s="63"/>
      <c r="BH2926" s="63"/>
      <c r="BI2926" s="63"/>
      <c r="BJ2926" s="63"/>
      <c r="BK2926" s="63"/>
      <c r="BL2926" s="63"/>
      <c r="BM2926" s="63"/>
      <c r="BN2926" s="63"/>
      <c r="BO2926" s="63"/>
      <c r="BP2926" s="63"/>
      <c r="BQ2926" s="63"/>
      <c r="BR2926" s="63"/>
      <c r="BS2926" s="63"/>
      <c r="BT2926" s="63"/>
      <c r="BU2926" s="63"/>
      <c r="BV2926" s="63"/>
      <c r="BW2926" s="63"/>
      <c r="BX2926" s="63"/>
      <c r="BY2926" s="63"/>
      <c r="BZ2926" s="63"/>
      <c r="CA2926" s="63"/>
      <c r="CB2926" s="63"/>
      <c r="CC2926" s="63"/>
      <c r="CD2926" s="63"/>
      <c r="CE2926" s="63"/>
      <c r="CF2926" s="63"/>
      <c r="CG2926" s="63"/>
      <c r="CH2926" s="63"/>
      <c r="CI2926" s="63"/>
      <c r="CJ2926" s="63"/>
      <c r="CK2926" s="63"/>
      <c r="CL2926" s="63"/>
      <c r="CM2926" s="63"/>
      <c r="CN2926" s="63"/>
      <c r="CO2926" s="63"/>
      <c r="CP2926" s="63"/>
      <c r="CR2926" s="227"/>
      <c r="CS2926" s="74"/>
    </row>
    <row r="2927" spans="1:97" s="72" customFormat="1" ht="75.75" customHeight="1">
      <c r="A2927" s="63"/>
      <c r="B2927" s="63"/>
      <c r="C2927" s="63"/>
      <c r="D2927" s="63"/>
      <c r="E2927" s="63"/>
      <c r="F2927" s="63"/>
      <c r="G2927" s="63"/>
      <c r="H2927" s="63"/>
      <c r="I2927" s="63"/>
      <c r="J2927" s="63"/>
      <c r="K2927" s="63"/>
      <c r="L2927" s="63"/>
      <c r="M2927" s="63"/>
      <c r="N2927" s="63"/>
      <c r="O2927" s="63"/>
      <c r="P2927" s="63"/>
      <c r="Q2927" s="63"/>
      <c r="R2927" s="63"/>
      <c r="S2927" s="63"/>
      <c r="T2927" s="63"/>
      <c r="U2927" s="63"/>
      <c r="V2927" s="63"/>
      <c r="W2927" s="63"/>
      <c r="X2927" s="63"/>
      <c r="Y2927" s="63"/>
      <c r="Z2927" s="63"/>
      <c r="AA2927" s="63"/>
      <c r="AB2927" s="63"/>
      <c r="AC2927" s="63"/>
      <c r="AD2927" s="63"/>
      <c r="AE2927" s="63"/>
      <c r="AF2927" s="63"/>
      <c r="AG2927" s="63"/>
      <c r="AH2927" s="63"/>
      <c r="AI2927" s="63"/>
      <c r="AJ2927" s="63"/>
      <c r="AK2927" s="63"/>
      <c r="AL2927" s="63"/>
      <c r="AM2927" s="63"/>
      <c r="AN2927" s="63"/>
      <c r="AO2927" s="63"/>
      <c r="AP2927" s="63"/>
      <c r="AQ2927" s="63"/>
      <c r="AR2927" s="63"/>
      <c r="AS2927" s="63"/>
      <c r="AT2927" s="63"/>
      <c r="AU2927" s="63"/>
      <c r="AV2927" s="63"/>
      <c r="AW2927" s="63"/>
      <c r="AX2927" s="63"/>
      <c r="AY2927" s="63"/>
      <c r="AZ2927" s="63"/>
      <c r="BA2927" s="63"/>
      <c r="BB2927" s="63"/>
      <c r="BC2927" s="63"/>
      <c r="BD2927" s="63"/>
      <c r="BE2927" s="63"/>
      <c r="BF2927" s="63"/>
      <c r="BG2927" s="63"/>
      <c r="BH2927" s="63"/>
      <c r="BI2927" s="63"/>
      <c r="BJ2927" s="63"/>
      <c r="BK2927" s="63"/>
      <c r="BL2927" s="63"/>
      <c r="BM2927" s="63"/>
      <c r="BN2927" s="63"/>
      <c r="BO2927" s="63"/>
      <c r="BP2927" s="63"/>
      <c r="BQ2927" s="63"/>
      <c r="BR2927" s="63"/>
      <c r="BS2927" s="63"/>
      <c r="BT2927" s="63"/>
      <c r="BU2927" s="63"/>
      <c r="BV2927" s="63"/>
      <c r="BW2927" s="63"/>
      <c r="BX2927" s="63"/>
      <c r="BY2927" s="63"/>
      <c r="BZ2927" s="63"/>
      <c r="CA2927" s="63"/>
      <c r="CB2927" s="63"/>
      <c r="CC2927" s="63"/>
      <c r="CD2927" s="63"/>
      <c r="CE2927" s="63"/>
      <c r="CF2927" s="63"/>
      <c r="CG2927" s="63"/>
      <c r="CH2927" s="63"/>
      <c r="CI2927" s="63"/>
      <c r="CJ2927" s="63"/>
      <c r="CK2927" s="63"/>
      <c r="CL2927" s="63"/>
      <c r="CM2927" s="63"/>
      <c r="CN2927" s="63"/>
      <c r="CO2927" s="63"/>
      <c r="CP2927" s="63"/>
      <c r="CR2927" s="227"/>
      <c r="CS2927" s="74"/>
    </row>
    <row r="2928" spans="1:97" s="72" customFormat="1" ht="75.75" customHeight="1">
      <c r="A2928" s="63"/>
      <c r="B2928" s="63"/>
      <c r="C2928" s="63"/>
      <c r="D2928" s="63"/>
      <c r="E2928" s="63"/>
      <c r="F2928" s="63"/>
      <c r="G2928" s="63"/>
      <c r="H2928" s="63"/>
      <c r="I2928" s="63"/>
      <c r="J2928" s="63"/>
      <c r="K2928" s="63"/>
      <c r="L2928" s="63"/>
      <c r="M2928" s="63"/>
      <c r="N2928" s="63"/>
      <c r="O2928" s="63"/>
      <c r="P2928" s="63"/>
      <c r="Q2928" s="63"/>
      <c r="R2928" s="63"/>
      <c r="S2928" s="63"/>
      <c r="T2928" s="63"/>
      <c r="U2928" s="63"/>
      <c r="V2928" s="63"/>
      <c r="W2928" s="63"/>
      <c r="X2928" s="63"/>
      <c r="Y2928" s="63"/>
      <c r="Z2928" s="63"/>
      <c r="AA2928" s="63"/>
      <c r="AB2928" s="63"/>
      <c r="AC2928" s="63"/>
      <c r="AD2928" s="63"/>
      <c r="AE2928" s="63"/>
      <c r="AF2928" s="63"/>
      <c r="AG2928" s="63"/>
      <c r="AH2928" s="63"/>
      <c r="AI2928" s="63"/>
      <c r="AJ2928" s="63"/>
      <c r="AK2928" s="63"/>
      <c r="AL2928" s="63"/>
      <c r="AM2928" s="63"/>
      <c r="AN2928" s="63"/>
      <c r="AO2928" s="63"/>
      <c r="AP2928" s="63"/>
      <c r="AQ2928" s="63"/>
      <c r="AR2928" s="63"/>
      <c r="AS2928" s="63"/>
      <c r="AT2928" s="63"/>
      <c r="AU2928" s="63"/>
      <c r="AV2928" s="63"/>
      <c r="AW2928" s="63"/>
      <c r="AX2928" s="63"/>
      <c r="AY2928" s="63"/>
      <c r="AZ2928" s="63"/>
      <c r="BA2928" s="63"/>
      <c r="BB2928" s="63"/>
      <c r="BC2928" s="63"/>
      <c r="BD2928" s="63"/>
      <c r="BE2928" s="63"/>
      <c r="BF2928" s="63"/>
      <c r="BG2928" s="63"/>
      <c r="BH2928" s="63"/>
      <c r="BI2928" s="63"/>
      <c r="BJ2928" s="63"/>
      <c r="BK2928" s="63"/>
      <c r="BL2928" s="63"/>
      <c r="BM2928" s="63"/>
      <c r="BN2928" s="63"/>
      <c r="BO2928" s="63"/>
      <c r="BP2928" s="63"/>
      <c r="BQ2928" s="63"/>
      <c r="BR2928" s="63"/>
      <c r="BS2928" s="63"/>
      <c r="BT2928" s="63"/>
      <c r="BU2928" s="63"/>
      <c r="BV2928" s="63"/>
      <c r="BW2928" s="63"/>
      <c r="BX2928" s="63"/>
      <c r="BY2928" s="63"/>
      <c r="BZ2928" s="63"/>
      <c r="CA2928" s="63"/>
      <c r="CB2928" s="63"/>
      <c r="CC2928" s="63"/>
      <c r="CD2928" s="63"/>
      <c r="CE2928" s="63"/>
      <c r="CF2928" s="63"/>
      <c r="CG2928" s="63"/>
      <c r="CH2928" s="63"/>
      <c r="CI2928" s="63"/>
      <c r="CJ2928" s="63"/>
      <c r="CK2928" s="63"/>
      <c r="CL2928" s="63"/>
      <c r="CM2928" s="63"/>
      <c r="CN2928" s="63"/>
      <c r="CO2928" s="63"/>
      <c r="CP2928" s="63"/>
      <c r="CR2928" s="227"/>
      <c r="CS2928" s="74"/>
    </row>
    <row r="2929" spans="1:97" s="72" customFormat="1" ht="75.75" customHeight="1">
      <c r="A2929" s="63"/>
      <c r="B2929" s="63"/>
      <c r="C2929" s="63"/>
      <c r="D2929" s="63"/>
      <c r="E2929" s="63"/>
      <c r="F2929" s="63"/>
      <c r="G2929" s="63"/>
      <c r="H2929" s="63"/>
      <c r="I2929" s="63"/>
      <c r="J2929" s="63"/>
      <c r="K2929" s="63"/>
      <c r="L2929" s="63"/>
      <c r="M2929" s="63"/>
      <c r="N2929" s="63"/>
      <c r="O2929" s="63"/>
      <c r="P2929" s="63"/>
      <c r="Q2929" s="63"/>
      <c r="R2929" s="63"/>
      <c r="S2929" s="63"/>
      <c r="T2929" s="63"/>
      <c r="U2929" s="63"/>
      <c r="V2929" s="63"/>
      <c r="W2929" s="63"/>
      <c r="X2929" s="63"/>
      <c r="Y2929" s="63"/>
      <c r="Z2929" s="63"/>
      <c r="AA2929" s="63"/>
      <c r="AB2929" s="63"/>
      <c r="AC2929" s="63"/>
      <c r="AD2929" s="63"/>
      <c r="AE2929" s="63"/>
      <c r="AF2929" s="63"/>
      <c r="AG2929" s="63"/>
      <c r="AH2929" s="63"/>
      <c r="AI2929" s="63"/>
      <c r="AJ2929" s="63"/>
      <c r="AK2929" s="63"/>
      <c r="AL2929" s="63"/>
      <c r="AM2929" s="63"/>
      <c r="AN2929" s="63"/>
      <c r="AO2929" s="63"/>
      <c r="AP2929" s="63"/>
      <c r="AQ2929" s="63"/>
      <c r="AR2929" s="63"/>
      <c r="AS2929" s="63"/>
      <c r="AT2929" s="63"/>
      <c r="AU2929" s="63"/>
      <c r="AV2929" s="63"/>
      <c r="AW2929" s="63"/>
      <c r="AX2929" s="63"/>
      <c r="AY2929" s="63"/>
      <c r="AZ2929" s="63"/>
      <c r="BA2929" s="63"/>
      <c r="BB2929" s="63"/>
      <c r="BC2929" s="63"/>
      <c r="BD2929" s="63"/>
      <c r="BE2929" s="63"/>
      <c r="BF2929" s="63"/>
      <c r="BG2929" s="63"/>
      <c r="BH2929" s="63"/>
      <c r="BI2929" s="63"/>
      <c r="BJ2929" s="63"/>
      <c r="BK2929" s="63"/>
      <c r="BL2929" s="63"/>
      <c r="BM2929" s="63"/>
      <c r="BN2929" s="63"/>
      <c r="BO2929" s="63"/>
      <c r="BP2929" s="63"/>
      <c r="BQ2929" s="63"/>
      <c r="BR2929" s="63"/>
      <c r="BS2929" s="63"/>
      <c r="BT2929" s="63"/>
      <c r="BU2929" s="63"/>
      <c r="BV2929" s="63"/>
      <c r="BW2929" s="63"/>
      <c r="BX2929" s="63"/>
      <c r="BY2929" s="63"/>
      <c r="BZ2929" s="63"/>
      <c r="CA2929" s="63"/>
      <c r="CB2929" s="63"/>
      <c r="CC2929" s="63"/>
      <c r="CD2929" s="63"/>
      <c r="CE2929" s="63"/>
      <c r="CF2929" s="63"/>
      <c r="CG2929" s="63"/>
      <c r="CH2929" s="63"/>
      <c r="CI2929" s="63"/>
      <c r="CJ2929" s="63"/>
      <c r="CK2929" s="63"/>
      <c r="CL2929" s="63"/>
      <c r="CM2929" s="63"/>
      <c r="CN2929" s="63"/>
      <c r="CO2929" s="63"/>
      <c r="CP2929" s="63"/>
      <c r="CR2929" s="227"/>
      <c r="CS2929" s="74"/>
    </row>
    <row r="2930" spans="1:97" s="72" customFormat="1" ht="75.75" customHeight="1">
      <c r="A2930" s="63"/>
      <c r="B2930" s="63"/>
      <c r="C2930" s="63"/>
      <c r="D2930" s="63"/>
      <c r="E2930" s="63"/>
      <c r="F2930" s="63"/>
      <c r="G2930" s="63"/>
      <c r="H2930" s="63"/>
      <c r="I2930" s="63"/>
      <c r="J2930" s="63"/>
      <c r="K2930" s="63"/>
      <c r="L2930" s="63"/>
      <c r="M2930" s="63"/>
      <c r="N2930" s="63"/>
      <c r="O2930" s="63"/>
      <c r="P2930" s="63"/>
      <c r="Q2930" s="63"/>
      <c r="R2930" s="63"/>
      <c r="S2930" s="63"/>
      <c r="T2930" s="63"/>
      <c r="U2930" s="63"/>
      <c r="V2930" s="63"/>
      <c r="W2930" s="63"/>
      <c r="X2930" s="63"/>
      <c r="Y2930" s="63"/>
      <c r="Z2930" s="63"/>
      <c r="AA2930" s="63"/>
      <c r="AB2930" s="63"/>
      <c r="AC2930" s="63"/>
      <c r="AD2930" s="63"/>
      <c r="AE2930" s="63"/>
      <c r="AF2930" s="63"/>
      <c r="AG2930" s="63"/>
      <c r="AH2930" s="63"/>
      <c r="AI2930" s="63"/>
      <c r="AJ2930" s="63"/>
      <c r="AK2930" s="63"/>
      <c r="AL2930" s="63"/>
      <c r="AM2930" s="63"/>
      <c r="AN2930" s="63"/>
      <c r="AO2930" s="63"/>
      <c r="AP2930" s="63"/>
      <c r="AQ2930" s="63"/>
      <c r="AR2930" s="63"/>
      <c r="AS2930" s="63"/>
      <c r="AT2930" s="63"/>
      <c r="AU2930" s="63"/>
      <c r="AV2930" s="63"/>
      <c r="AW2930" s="63"/>
      <c r="AX2930" s="63"/>
      <c r="AY2930" s="63"/>
      <c r="AZ2930" s="63"/>
      <c r="BA2930" s="63"/>
      <c r="BB2930" s="63"/>
      <c r="BC2930" s="63"/>
      <c r="BD2930" s="63"/>
      <c r="BE2930" s="63"/>
      <c r="BF2930" s="63"/>
      <c r="BG2930" s="63"/>
      <c r="BH2930" s="63"/>
      <c r="BI2930" s="63"/>
      <c r="BJ2930" s="63"/>
      <c r="BK2930" s="63"/>
      <c r="BL2930" s="63"/>
      <c r="BM2930" s="63"/>
      <c r="BN2930" s="63"/>
      <c r="BO2930" s="63"/>
      <c r="BP2930" s="63"/>
      <c r="BQ2930" s="63"/>
      <c r="BR2930" s="63"/>
      <c r="BS2930" s="63"/>
      <c r="BT2930" s="63"/>
      <c r="BU2930" s="63"/>
      <c r="BV2930" s="63"/>
      <c r="BW2930" s="63"/>
      <c r="BX2930" s="63"/>
      <c r="BY2930" s="63"/>
      <c r="BZ2930" s="63"/>
      <c r="CA2930" s="63"/>
      <c r="CB2930" s="63"/>
      <c r="CC2930" s="63"/>
      <c r="CD2930" s="63"/>
      <c r="CE2930" s="63"/>
      <c r="CF2930" s="63"/>
      <c r="CG2930" s="63"/>
      <c r="CH2930" s="63"/>
      <c r="CI2930" s="63"/>
      <c r="CJ2930" s="63"/>
      <c r="CK2930" s="63"/>
      <c r="CL2930" s="63"/>
      <c r="CM2930" s="63"/>
      <c r="CN2930" s="63"/>
      <c r="CO2930" s="63"/>
      <c r="CP2930" s="63"/>
      <c r="CR2930" s="227"/>
      <c r="CS2930" s="74"/>
    </row>
    <row r="2931" spans="1:97" s="72" customFormat="1" ht="75.75" customHeight="1">
      <c r="A2931" s="63"/>
      <c r="B2931" s="63"/>
      <c r="C2931" s="63"/>
      <c r="D2931" s="63"/>
      <c r="E2931" s="63"/>
      <c r="F2931" s="63"/>
      <c r="G2931" s="63"/>
      <c r="H2931" s="63"/>
      <c r="I2931" s="63"/>
      <c r="J2931" s="63"/>
      <c r="K2931" s="63"/>
      <c r="L2931" s="63"/>
      <c r="M2931" s="63"/>
      <c r="N2931" s="63"/>
      <c r="O2931" s="63"/>
      <c r="P2931" s="63"/>
      <c r="Q2931" s="63"/>
      <c r="R2931" s="63"/>
      <c r="S2931" s="63"/>
      <c r="T2931" s="63"/>
      <c r="U2931" s="63"/>
      <c r="V2931" s="63"/>
      <c r="W2931" s="63"/>
      <c r="X2931" s="63"/>
      <c r="Y2931" s="63"/>
      <c r="Z2931" s="63"/>
      <c r="AA2931" s="63"/>
      <c r="AB2931" s="63"/>
      <c r="AC2931" s="63"/>
      <c r="AD2931" s="63"/>
      <c r="AE2931" s="63"/>
      <c r="AF2931" s="63"/>
      <c r="AG2931" s="63"/>
      <c r="AH2931" s="63"/>
      <c r="AI2931" s="63"/>
      <c r="AJ2931" s="63"/>
      <c r="AK2931" s="63"/>
      <c r="AL2931" s="63"/>
      <c r="AM2931" s="63"/>
      <c r="AN2931" s="63"/>
      <c r="AO2931" s="63"/>
      <c r="AP2931" s="63"/>
      <c r="AQ2931" s="63"/>
      <c r="AR2931" s="63"/>
      <c r="AS2931" s="63"/>
      <c r="AT2931" s="63"/>
      <c r="AU2931" s="63"/>
      <c r="AV2931" s="63"/>
      <c r="AW2931" s="63"/>
      <c r="AX2931" s="63"/>
      <c r="AY2931" s="63"/>
      <c r="AZ2931" s="63"/>
      <c r="BA2931" s="63"/>
      <c r="BB2931" s="63"/>
      <c r="BC2931" s="63"/>
      <c r="BD2931" s="63"/>
      <c r="BE2931" s="63"/>
      <c r="BF2931" s="63"/>
      <c r="BG2931" s="63"/>
      <c r="BH2931" s="63"/>
      <c r="BI2931" s="63"/>
      <c r="BJ2931" s="63"/>
      <c r="BK2931" s="63"/>
      <c r="BL2931" s="63"/>
      <c r="BM2931" s="63"/>
      <c r="BN2931" s="63"/>
      <c r="BO2931" s="63"/>
      <c r="BP2931" s="63"/>
      <c r="BQ2931" s="63"/>
      <c r="BR2931" s="63"/>
      <c r="BS2931" s="63"/>
      <c r="BT2931" s="63"/>
      <c r="BU2931" s="63"/>
      <c r="BV2931" s="63"/>
      <c r="BW2931" s="63"/>
      <c r="BX2931" s="63"/>
      <c r="BY2931" s="63"/>
      <c r="BZ2931" s="63"/>
      <c r="CA2931" s="63"/>
      <c r="CB2931" s="63"/>
      <c r="CC2931" s="63"/>
      <c r="CD2931" s="63"/>
      <c r="CE2931" s="63"/>
      <c r="CF2931" s="63"/>
      <c r="CG2931" s="63"/>
      <c r="CH2931" s="63"/>
      <c r="CI2931" s="63"/>
      <c r="CJ2931" s="63"/>
      <c r="CK2931" s="63"/>
      <c r="CL2931" s="63"/>
      <c r="CM2931" s="63"/>
      <c r="CN2931" s="63"/>
      <c r="CO2931" s="63"/>
      <c r="CP2931" s="63"/>
      <c r="CR2931" s="227"/>
      <c r="CS2931" s="74"/>
    </row>
    <row r="2932" spans="1:97" s="72" customFormat="1" ht="75.75" customHeight="1">
      <c r="A2932" s="63"/>
      <c r="B2932" s="63"/>
      <c r="C2932" s="63"/>
      <c r="D2932" s="63"/>
      <c r="E2932" s="63"/>
      <c r="F2932" s="63"/>
      <c r="G2932" s="63"/>
      <c r="H2932" s="63"/>
      <c r="I2932" s="63"/>
      <c r="J2932" s="63"/>
      <c r="K2932" s="63"/>
      <c r="L2932" s="63"/>
      <c r="M2932" s="63"/>
      <c r="N2932" s="63"/>
      <c r="O2932" s="63"/>
      <c r="P2932" s="63"/>
      <c r="Q2932" s="63"/>
      <c r="R2932" s="63"/>
      <c r="S2932" s="63"/>
      <c r="T2932" s="63"/>
      <c r="U2932" s="63"/>
      <c r="V2932" s="63"/>
      <c r="W2932" s="63"/>
      <c r="X2932" s="63"/>
      <c r="Y2932" s="63"/>
      <c r="Z2932" s="63"/>
      <c r="AA2932" s="63"/>
      <c r="AB2932" s="63"/>
      <c r="AC2932" s="63"/>
      <c r="AD2932" s="63"/>
      <c r="AE2932" s="63"/>
      <c r="AF2932" s="63"/>
      <c r="AG2932" s="63"/>
      <c r="AH2932" s="63"/>
      <c r="AI2932" s="63"/>
      <c r="AJ2932" s="63"/>
      <c r="AK2932" s="63"/>
      <c r="AL2932" s="63"/>
      <c r="AM2932" s="63"/>
      <c r="AN2932" s="63"/>
      <c r="AO2932" s="63"/>
      <c r="AP2932" s="63"/>
      <c r="AQ2932" s="63"/>
      <c r="AR2932" s="63"/>
      <c r="AS2932" s="63"/>
      <c r="AT2932" s="63"/>
      <c r="AU2932" s="63"/>
      <c r="AV2932" s="63"/>
      <c r="AW2932" s="63"/>
      <c r="AX2932" s="63"/>
      <c r="AY2932" s="63"/>
      <c r="AZ2932" s="63"/>
      <c r="BA2932" s="63"/>
      <c r="BB2932" s="63"/>
      <c r="BC2932" s="63"/>
      <c r="BD2932" s="63"/>
      <c r="BE2932" s="63"/>
      <c r="BF2932" s="63"/>
      <c r="BG2932" s="63"/>
      <c r="BH2932" s="63"/>
      <c r="BI2932" s="63"/>
      <c r="BJ2932" s="63"/>
      <c r="BK2932" s="63"/>
      <c r="BL2932" s="63"/>
      <c r="BM2932" s="63"/>
      <c r="BN2932" s="63"/>
      <c r="BO2932" s="63"/>
      <c r="BP2932" s="63"/>
      <c r="BQ2932" s="63"/>
      <c r="BR2932" s="63"/>
      <c r="BS2932" s="63"/>
      <c r="BT2932" s="63"/>
      <c r="BU2932" s="63"/>
      <c r="BV2932" s="63"/>
      <c r="BW2932" s="63"/>
      <c r="BX2932" s="63"/>
      <c r="BY2932" s="63"/>
      <c r="BZ2932" s="63"/>
      <c r="CA2932" s="63"/>
      <c r="CB2932" s="63"/>
      <c r="CC2932" s="63"/>
      <c r="CD2932" s="63"/>
      <c r="CE2932" s="63"/>
      <c r="CF2932" s="63"/>
      <c r="CG2932" s="63"/>
      <c r="CH2932" s="63"/>
      <c r="CI2932" s="63"/>
      <c r="CJ2932" s="63"/>
      <c r="CK2932" s="63"/>
      <c r="CL2932" s="63"/>
      <c r="CM2932" s="63"/>
      <c r="CN2932" s="63"/>
      <c r="CO2932" s="63"/>
      <c r="CP2932" s="63"/>
      <c r="CR2932" s="227"/>
      <c r="CS2932" s="74"/>
    </row>
    <row r="2933" spans="1:97" s="72" customFormat="1" ht="75.75" customHeight="1">
      <c r="A2933" s="63"/>
      <c r="B2933" s="63"/>
      <c r="C2933" s="63"/>
      <c r="D2933" s="63"/>
      <c r="E2933" s="63"/>
      <c r="F2933" s="63"/>
      <c r="G2933" s="63"/>
      <c r="H2933" s="63"/>
      <c r="I2933" s="63"/>
      <c r="J2933" s="63"/>
      <c r="K2933" s="63"/>
      <c r="L2933" s="63"/>
      <c r="M2933" s="63"/>
      <c r="N2933" s="63"/>
      <c r="O2933" s="63"/>
      <c r="P2933" s="63"/>
      <c r="Q2933" s="63"/>
      <c r="R2933" s="63"/>
      <c r="S2933" s="63"/>
      <c r="T2933" s="63"/>
      <c r="U2933" s="63"/>
      <c r="V2933" s="63"/>
      <c r="W2933" s="63"/>
      <c r="X2933" s="63"/>
      <c r="Y2933" s="63"/>
      <c r="Z2933" s="63"/>
      <c r="AA2933" s="63"/>
      <c r="AB2933" s="63"/>
      <c r="AC2933" s="63"/>
      <c r="AD2933" s="63"/>
      <c r="AE2933" s="63"/>
      <c r="AF2933" s="63"/>
      <c r="AG2933" s="63"/>
      <c r="AH2933" s="63"/>
      <c r="AI2933" s="63"/>
      <c r="AJ2933" s="63"/>
      <c r="AK2933" s="63"/>
      <c r="AL2933" s="63"/>
      <c r="AM2933" s="63"/>
      <c r="AN2933" s="63"/>
      <c r="AO2933" s="63"/>
      <c r="AP2933" s="63"/>
      <c r="AQ2933" s="63"/>
      <c r="AR2933" s="63"/>
      <c r="AS2933" s="63"/>
      <c r="AT2933" s="63"/>
      <c r="AU2933" s="63"/>
      <c r="AV2933" s="63"/>
      <c r="AW2933" s="63"/>
      <c r="AX2933" s="63"/>
      <c r="AY2933" s="63"/>
      <c r="AZ2933" s="63"/>
      <c r="BA2933" s="63"/>
      <c r="BB2933" s="63"/>
      <c r="BC2933" s="63"/>
      <c r="BD2933" s="63"/>
      <c r="BE2933" s="63"/>
      <c r="BF2933" s="63"/>
      <c r="BG2933" s="63"/>
      <c r="BH2933" s="63"/>
      <c r="BI2933" s="63"/>
      <c r="BJ2933" s="63"/>
      <c r="BK2933" s="63"/>
      <c r="BL2933" s="63"/>
      <c r="BM2933" s="63"/>
      <c r="BN2933" s="63"/>
      <c r="BO2933" s="63"/>
      <c r="BP2933" s="63"/>
      <c r="BQ2933" s="63"/>
      <c r="BR2933" s="63"/>
      <c r="BS2933" s="63"/>
      <c r="BT2933" s="63"/>
      <c r="BU2933" s="63"/>
      <c r="BV2933" s="63"/>
      <c r="BW2933" s="63"/>
      <c r="BX2933" s="63"/>
      <c r="BY2933" s="63"/>
      <c r="BZ2933" s="63"/>
      <c r="CA2933" s="63"/>
      <c r="CB2933" s="63"/>
      <c r="CC2933" s="63"/>
      <c r="CD2933" s="63"/>
      <c r="CE2933" s="63"/>
      <c r="CF2933" s="63"/>
      <c r="CG2933" s="63"/>
      <c r="CH2933" s="63"/>
      <c r="CI2933" s="63"/>
      <c r="CJ2933" s="63"/>
      <c r="CK2933" s="63"/>
      <c r="CL2933" s="63"/>
      <c r="CM2933" s="63"/>
      <c r="CN2933" s="63"/>
      <c r="CO2933" s="63"/>
      <c r="CP2933" s="63"/>
      <c r="CR2933" s="227"/>
      <c r="CS2933" s="74"/>
    </row>
    <row r="2934" spans="1:97" s="72" customFormat="1" ht="75.75" customHeight="1">
      <c r="A2934" s="63"/>
      <c r="B2934" s="63"/>
      <c r="C2934" s="63"/>
      <c r="D2934" s="63"/>
      <c r="E2934" s="63"/>
      <c r="F2934" s="63"/>
      <c r="G2934" s="63"/>
      <c r="H2934" s="63"/>
      <c r="I2934" s="63"/>
      <c r="J2934" s="63"/>
      <c r="K2934" s="63"/>
      <c r="L2934" s="63"/>
      <c r="M2934" s="63"/>
      <c r="N2934" s="63"/>
      <c r="O2934" s="63"/>
      <c r="P2934" s="63"/>
      <c r="Q2934" s="63"/>
      <c r="R2934" s="63"/>
      <c r="S2934" s="63"/>
      <c r="T2934" s="63"/>
      <c r="U2934" s="63"/>
      <c r="V2934" s="63"/>
      <c r="W2934" s="63"/>
      <c r="X2934" s="63"/>
      <c r="Y2934" s="63"/>
      <c r="Z2934" s="63"/>
      <c r="AA2934" s="63"/>
      <c r="AB2934" s="63"/>
      <c r="AC2934" s="63"/>
      <c r="AD2934" s="63"/>
      <c r="AE2934" s="63"/>
      <c r="AF2934" s="63"/>
      <c r="AG2934" s="63"/>
      <c r="AH2934" s="63"/>
      <c r="AI2934" s="63"/>
      <c r="AJ2934" s="63"/>
      <c r="AK2934" s="63"/>
      <c r="AL2934" s="63"/>
      <c r="AM2934" s="63"/>
      <c r="AN2934" s="63"/>
      <c r="AO2934" s="63"/>
      <c r="AP2934" s="63"/>
      <c r="AQ2934" s="63"/>
      <c r="AR2934" s="63"/>
      <c r="AS2934" s="63"/>
      <c r="AT2934" s="63"/>
      <c r="AU2934" s="63"/>
      <c r="AV2934" s="63"/>
      <c r="AW2934" s="63"/>
      <c r="AX2934" s="63"/>
      <c r="AY2934" s="63"/>
      <c r="AZ2934" s="63"/>
      <c r="BA2934" s="63"/>
      <c r="BB2934" s="63"/>
      <c r="BC2934" s="63"/>
      <c r="BD2934" s="63"/>
      <c r="BE2934" s="63"/>
      <c r="BF2934" s="63"/>
      <c r="BG2934" s="63"/>
      <c r="BH2934" s="63"/>
      <c r="BI2934" s="63"/>
      <c r="BJ2934" s="63"/>
      <c r="BK2934" s="63"/>
      <c r="BL2934" s="63"/>
      <c r="BM2934" s="63"/>
      <c r="BN2934" s="63"/>
      <c r="BO2934" s="63"/>
      <c r="BP2934" s="63"/>
      <c r="BQ2934" s="63"/>
      <c r="BR2934" s="63"/>
      <c r="BS2934" s="63"/>
      <c r="BT2934" s="63"/>
      <c r="BU2934" s="63"/>
      <c r="BV2934" s="63"/>
      <c r="BW2934" s="63"/>
      <c r="BX2934" s="63"/>
      <c r="BY2934" s="63"/>
      <c r="BZ2934" s="63"/>
      <c r="CA2934" s="63"/>
      <c r="CB2934" s="63"/>
      <c r="CC2934" s="63"/>
      <c r="CD2934" s="63"/>
      <c r="CE2934" s="63"/>
      <c r="CF2934" s="63"/>
      <c r="CG2934" s="63"/>
      <c r="CH2934" s="63"/>
      <c r="CI2934" s="63"/>
      <c r="CJ2934" s="63"/>
      <c r="CK2934" s="63"/>
      <c r="CL2934" s="63"/>
      <c r="CM2934" s="63"/>
      <c r="CN2934" s="63"/>
      <c r="CO2934" s="63"/>
      <c r="CP2934" s="63"/>
      <c r="CR2934" s="227"/>
      <c r="CS2934" s="74"/>
    </row>
    <row r="2935" spans="1:97" s="72" customFormat="1" ht="75.75" customHeight="1">
      <c r="A2935" s="63"/>
      <c r="B2935" s="63"/>
      <c r="C2935" s="63"/>
      <c r="D2935" s="63"/>
      <c r="E2935" s="63"/>
      <c r="F2935" s="63"/>
      <c r="G2935" s="63"/>
      <c r="H2935" s="63"/>
      <c r="I2935" s="63"/>
      <c r="J2935" s="63"/>
      <c r="K2935" s="63"/>
      <c r="L2935" s="63"/>
      <c r="M2935" s="63"/>
      <c r="N2935" s="63"/>
      <c r="O2935" s="63"/>
      <c r="P2935" s="63"/>
      <c r="Q2935" s="63"/>
      <c r="R2935" s="63"/>
      <c r="S2935" s="63"/>
      <c r="T2935" s="63"/>
      <c r="U2935" s="63"/>
      <c r="V2935" s="63"/>
      <c r="W2935" s="63"/>
      <c r="X2935" s="63"/>
      <c r="Y2935" s="63"/>
      <c r="Z2935" s="63"/>
      <c r="AA2935" s="63"/>
      <c r="AB2935" s="63"/>
      <c r="AC2935" s="63"/>
      <c r="AD2935" s="63"/>
      <c r="AE2935" s="63"/>
      <c r="AF2935" s="63"/>
      <c r="AG2935" s="63"/>
      <c r="AH2935" s="63"/>
      <c r="AI2935" s="63"/>
      <c r="AJ2935" s="63"/>
      <c r="AK2935" s="63"/>
      <c r="AL2935" s="63"/>
      <c r="AM2935" s="63"/>
      <c r="AN2935" s="63"/>
      <c r="AO2935" s="63"/>
      <c r="AP2935" s="63"/>
      <c r="AQ2935" s="63"/>
      <c r="AR2935" s="63"/>
      <c r="AS2935" s="63"/>
      <c r="AT2935" s="63"/>
      <c r="AU2935" s="63"/>
      <c r="AV2935" s="63"/>
      <c r="AW2935" s="63"/>
      <c r="AX2935" s="63"/>
      <c r="AY2935" s="63"/>
      <c r="AZ2935" s="63"/>
      <c r="BA2935" s="63"/>
      <c r="BB2935" s="63"/>
      <c r="BC2935" s="63"/>
      <c r="BD2935" s="63"/>
      <c r="BE2935" s="63"/>
      <c r="BF2935" s="63"/>
      <c r="BG2935" s="63"/>
      <c r="BH2935" s="63"/>
      <c r="BI2935" s="63"/>
      <c r="BJ2935" s="63"/>
      <c r="BK2935" s="63"/>
      <c r="BL2935" s="63"/>
      <c r="BM2935" s="63"/>
      <c r="BN2935" s="63"/>
      <c r="BO2935" s="63"/>
      <c r="BP2935" s="63"/>
      <c r="BQ2935" s="63"/>
      <c r="BR2935" s="63"/>
      <c r="BS2935" s="63"/>
      <c r="BT2935" s="63"/>
      <c r="BU2935" s="63"/>
      <c r="BV2935" s="63"/>
      <c r="BW2935" s="63"/>
      <c r="BX2935" s="63"/>
      <c r="BY2935" s="63"/>
      <c r="BZ2935" s="63"/>
      <c r="CA2935" s="63"/>
      <c r="CB2935" s="63"/>
      <c r="CC2935" s="63"/>
      <c r="CD2935" s="63"/>
      <c r="CE2935" s="63"/>
      <c r="CF2935" s="63"/>
      <c r="CG2935" s="63"/>
      <c r="CH2935" s="63"/>
      <c r="CI2935" s="63"/>
      <c r="CJ2935" s="63"/>
      <c r="CK2935" s="63"/>
      <c r="CL2935" s="63"/>
      <c r="CM2935" s="63"/>
      <c r="CN2935" s="63"/>
      <c r="CO2935" s="63"/>
      <c r="CP2935" s="63"/>
      <c r="CR2935" s="227"/>
      <c r="CS2935" s="74"/>
    </row>
    <row r="2936" spans="1:97" s="72" customFormat="1" ht="75.75" customHeight="1">
      <c r="A2936" s="63"/>
      <c r="B2936" s="63"/>
      <c r="C2936" s="63"/>
      <c r="D2936" s="63"/>
      <c r="E2936" s="63"/>
      <c r="F2936" s="63"/>
      <c r="G2936" s="63"/>
      <c r="H2936" s="63"/>
      <c r="I2936" s="63"/>
      <c r="J2936" s="63"/>
      <c r="K2936" s="63"/>
      <c r="L2936" s="63"/>
      <c r="M2936" s="63"/>
      <c r="N2936" s="63"/>
      <c r="O2936" s="63"/>
      <c r="P2936" s="63"/>
      <c r="Q2936" s="63"/>
      <c r="R2936" s="63"/>
      <c r="S2936" s="63"/>
      <c r="T2936" s="63"/>
      <c r="U2936" s="63"/>
      <c r="V2936" s="63"/>
      <c r="W2936" s="63"/>
      <c r="X2936" s="63"/>
      <c r="Y2936" s="63"/>
      <c r="Z2936" s="63"/>
      <c r="AA2936" s="63"/>
      <c r="AB2936" s="63"/>
      <c r="AC2936" s="63"/>
      <c r="AD2936" s="63"/>
      <c r="AE2936" s="63"/>
      <c r="AF2936" s="63"/>
      <c r="AG2936" s="63"/>
      <c r="AH2936" s="63"/>
      <c r="AI2936" s="63"/>
      <c r="AJ2936" s="63"/>
      <c r="AK2936" s="63"/>
      <c r="AL2936" s="63"/>
      <c r="AM2936" s="63"/>
      <c r="AN2936" s="63"/>
      <c r="AO2936" s="63"/>
      <c r="AP2936" s="63"/>
      <c r="AQ2936" s="63"/>
      <c r="AR2936" s="63"/>
      <c r="AS2936" s="63"/>
      <c r="AT2936" s="63"/>
      <c r="AU2936" s="63"/>
      <c r="AV2936" s="63"/>
      <c r="AW2936" s="63"/>
      <c r="AX2936" s="63"/>
      <c r="AY2936" s="63"/>
      <c r="AZ2936" s="63"/>
      <c r="BA2936" s="63"/>
      <c r="BB2936" s="63"/>
      <c r="BC2936" s="63"/>
      <c r="BD2936" s="63"/>
      <c r="BE2936" s="63"/>
      <c r="BF2936" s="63"/>
      <c r="BG2936" s="63"/>
      <c r="BH2936" s="63"/>
      <c r="BI2936" s="63"/>
      <c r="BJ2936" s="63"/>
      <c r="BK2936" s="63"/>
      <c r="BL2936" s="63"/>
      <c r="BM2936" s="63"/>
      <c r="BN2936" s="63"/>
      <c r="BO2936" s="63"/>
      <c r="BP2936" s="63"/>
      <c r="BQ2936" s="63"/>
      <c r="BR2936" s="63"/>
      <c r="BS2936" s="63"/>
      <c r="BT2936" s="63"/>
      <c r="BU2936" s="63"/>
      <c r="BV2936" s="63"/>
      <c r="BW2936" s="63"/>
      <c r="BX2936" s="63"/>
      <c r="BY2936" s="63"/>
      <c r="BZ2936" s="63"/>
      <c r="CA2936" s="63"/>
      <c r="CB2936" s="63"/>
      <c r="CC2936" s="63"/>
      <c r="CD2936" s="63"/>
      <c r="CE2936" s="63"/>
      <c r="CF2936" s="63"/>
      <c r="CG2936" s="63"/>
      <c r="CH2936" s="63"/>
      <c r="CI2936" s="63"/>
      <c r="CJ2936" s="63"/>
      <c r="CK2936" s="63"/>
      <c r="CL2936" s="63"/>
      <c r="CM2936" s="63"/>
      <c r="CN2936" s="63"/>
      <c r="CO2936" s="63"/>
      <c r="CP2936" s="63"/>
      <c r="CR2936" s="227"/>
      <c r="CS2936" s="74"/>
    </row>
    <row r="2937" spans="1:97" s="72" customFormat="1" ht="75.75" customHeight="1">
      <c r="A2937" s="63"/>
      <c r="B2937" s="63"/>
      <c r="C2937" s="63"/>
      <c r="D2937" s="63"/>
      <c r="E2937" s="63"/>
      <c r="F2937" s="63"/>
      <c r="G2937" s="63"/>
      <c r="H2937" s="63"/>
      <c r="I2937" s="63"/>
      <c r="J2937" s="63"/>
      <c r="K2937" s="63"/>
      <c r="L2937" s="63"/>
      <c r="M2937" s="63"/>
      <c r="N2937" s="63"/>
      <c r="O2937" s="63"/>
      <c r="P2937" s="63"/>
      <c r="Q2937" s="63"/>
      <c r="R2937" s="63"/>
      <c r="S2937" s="63"/>
      <c r="T2937" s="63"/>
      <c r="U2937" s="63"/>
      <c r="V2937" s="63"/>
      <c r="W2937" s="63"/>
      <c r="X2937" s="63"/>
      <c r="Y2937" s="63"/>
      <c r="Z2937" s="63"/>
      <c r="AA2937" s="63"/>
      <c r="AB2937" s="63"/>
      <c r="AC2937" s="63"/>
      <c r="AD2937" s="63"/>
      <c r="AE2937" s="63"/>
      <c r="AF2937" s="63"/>
      <c r="AG2937" s="63"/>
      <c r="AH2937" s="63"/>
      <c r="AI2937" s="63"/>
      <c r="AJ2937" s="63"/>
      <c r="AK2937" s="63"/>
      <c r="AL2937" s="63"/>
      <c r="AM2937" s="63"/>
      <c r="AN2937" s="63"/>
      <c r="AO2937" s="63"/>
      <c r="AP2937" s="63"/>
      <c r="AQ2937" s="63"/>
      <c r="AR2937" s="63"/>
      <c r="AS2937" s="63"/>
      <c r="AT2937" s="63"/>
      <c r="AU2937" s="63"/>
      <c r="AV2937" s="63"/>
      <c r="AW2937" s="63"/>
      <c r="AX2937" s="63"/>
      <c r="AY2937" s="63"/>
      <c r="AZ2937" s="63"/>
      <c r="BA2937" s="63"/>
      <c r="BB2937" s="63"/>
      <c r="BC2937" s="63"/>
      <c r="BD2937" s="63"/>
      <c r="BE2937" s="63"/>
      <c r="BF2937" s="63"/>
      <c r="BG2937" s="63"/>
      <c r="BH2937" s="63"/>
      <c r="BI2937" s="63"/>
      <c r="BJ2937" s="63"/>
      <c r="BK2937" s="63"/>
      <c r="BL2937" s="63"/>
      <c r="BM2937" s="63"/>
      <c r="BN2937" s="63"/>
      <c r="BO2937" s="63"/>
      <c r="BP2937" s="63"/>
      <c r="BQ2937" s="63"/>
      <c r="BR2937" s="63"/>
      <c r="BS2937" s="63"/>
      <c r="BT2937" s="63"/>
      <c r="BU2937" s="63"/>
      <c r="BV2937" s="63"/>
      <c r="BW2937" s="63"/>
      <c r="BX2937" s="63"/>
      <c r="BY2937" s="63"/>
      <c r="BZ2937" s="63"/>
      <c r="CA2937" s="63"/>
      <c r="CB2937" s="63"/>
      <c r="CC2937" s="63"/>
      <c r="CD2937" s="63"/>
      <c r="CE2937" s="63"/>
      <c r="CF2937" s="63"/>
      <c r="CG2937" s="63"/>
      <c r="CH2937" s="63"/>
      <c r="CI2937" s="63"/>
      <c r="CJ2937" s="63"/>
      <c r="CK2937" s="63"/>
      <c r="CL2937" s="63"/>
      <c r="CM2937" s="63"/>
      <c r="CN2937" s="63"/>
      <c r="CO2937" s="63"/>
      <c r="CP2937" s="63"/>
      <c r="CR2937" s="227"/>
      <c r="CS2937" s="74"/>
    </row>
    <row r="2938" spans="1:97" s="72" customFormat="1" ht="75.75" customHeight="1">
      <c r="A2938" s="63"/>
      <c r="B2938" s="63"/>
      <c r="C2938" s="63"/>
      <c r="D2938" s="63"/>
      <c r="E2938" s="63"/>
      <c r="F2938" s="63"/>
      <c r="G2938" s="63"/>
      <c r="H2938" s="63"/>
      <c r="I2938" s="63"/>
      <c r="J2938" s="63"/>
      <c r="K2938" s="63"/>
      <c r="L2938" s="63"/>
      <c r="M2938" s="63"/>
      <c r="N2938" s="63"/>
      <c r="O2938" s="63"/>
      <c r="P2938" s="63"/>
      <c r="Q2938" s="63"/>
      <c r="R2938" s="63"/>
      <c r="S2938" s="63"/>
      <c r="T2938" s="63"/>
      <c r="U2938" s="63"/>
      <c r="V2938" s="63"/>
      <c r="W2938" s="63"/>
      <c r="X2938" s="63"/>
      <c r="Y2938" s="63"/>
      <c r="Z2938" s="63"/>
      <c r="AA2938" s="63"/>
      <c r="AB2938" s="63"/>
      <c r="AC2938" s="63"/>
      <c r="AD2938" s="63"/>
      <c r="AE2938" s="63"/>
      <c r="AF2938" s="63"/>
      <c r="AG2938" s="63"/>
      <c r="AH2938" s="63"/>
      <c r="AI2938" s="63"/>
      <c r="AJ2938" s="63"/>
      <c r="AK2938" s="63"/>
      <c r="AL2938" s="63"/>
      <c r="AM2938" s="63"/>
      <c r="AN2938" s="63"/>
      <c r="AO2938" s="63"/>
      <c r="AP2938" s="63"/>
      <c r="AQ2938" s="63"/>
      <c r="AR2938" s="63"/>
      <c r="AS2938" s="63"/>
      <c r="AT2938" s="63"/>
      <c r="AU2938" s="63"/>
      <c r="AV2938" s="63"/>
      <c r="AW2938" s="63"/>
      <c r="AX2938" s="63"/>
      <c r="AY2938" s="63"/>
      <c r="AZ2938" s="63"/>
      <c r="BA2938" s="63"/>
      <c r="BB2938" s="63"/>
      <c r="BC2938" s="63"/>
      <c r="BD2938" s="63"/>
      <c r="BE2938" s="63"/>
      <c r="BF2938" s="63"/>
      <c r="BG2938" s="63"/>
      <c r="BH2938" s="63"/>
      <c r="BI2938" s="63"/>
      <c r="BJ2938" s="63"/>
      <c r="BK2938" s="63"/>
      <c r="BL2938" s="63"/>
      <c r="BM2938" s="63"/>
      <c r="BN2938" s="63"/>
      <c r="BO2938" s="63"/>
      <c r="BP2938" s="63"/>
      <c r="BQ2938" s="63"/>
      <c r="BR2938" s="63"/>
      <c r="BS2938" s="63"/>
      <c r="BT2938" s="63"/>
      <c r="BU2938" s="63"/>
      <c r="BV2938" s="63"/>
      <c r="BW2938" s="63"/>
      <c r="BX2938" s="63"/>
      <c r="BY2938" s="63"/>
      <c r="BZ2938" s="63"/>
      <c r="CA2938" s="63"/>
      <c r="CB2938" s="63"/>
      <c r="CC2938" s="63"/>
      <c r="CD2938" s="63"/>
      <c r="CE2938" s="63"/>
      <c r="CF2938" s="63"/>
      <c r="CG2938" s="63"/>
      <c r="CH2938" s="63"/>
      <c r="CI2938" s="63"/>
      <c r="CJ2938" s="63"/>
      <c r="CK2938" s="63"/>
      <c r="CL2938" s="63"/>
      <c r="CM2938" s="63"/>
      <c r="CN2938" s="63"/>
      <c r="CO2938" s="63"/>
      <c r="CP2938" s="63"/>
      <c r="CR2938" s="227"/>
      <c r="CS2938" s="74"/>
    </row>
    <row r="2939" spans="1:97" s="72" customFormat="1" ht="75.75" customHeight="1">
      <c r="A2939" s="63"/>
      <c r="B2939" s="63"/>
      <c r="C2939" s="63"/>
      <c r="D2939" s="63"/>
      <c r="E2939" s="63"/>
      <c r="F2939" s="63"/>
      <c r="G2939" s="63"/>
      <c r="H2939" s="63"/>
      <c r="I2939" s="63"/>
      <c r="J2939" s="63"/>
      <c r="K2939" s="63"/>
      <c r="L2939" s="63"/>
      <c r="M2939" s="63"/>
      <c r="N2939" s="63"/>
      <c r="O2939" s="63"/>
      <c r="P2939" s="63"/>
      <c r="Q2939" s="63"/>
      <c r="R2939" s="63"/>
      <c r="S2939" s="63"/>
      <c r="T2939" s="63"/>
      <c r="U2939" s="63"/>
      <c r="V2939" s="63"/>
      <c r="W2939" s="63"/>
      <c r="X2939" s="63"/>
      <c r="Y2939" s="63"/>
      <c r="Z2939" s="63"/>
      <c r="AA2939" s="63"/>
      <c r="AB2939" s="63"/>
      <c r="AC2939" s="63"/>
      <c r="AD2939" s="63"/>
      <c r="AE2939" s="63"/>
      <c r="AF2939" s="63"/>
      <c r="AG2939" s="63"/>
      <c r="AH2939" s="63"/>
      <c r="AI2939" s="63"/>
      <c r="AJ2939" s="63"/>
      <c r="AK2939" s="63"/>
      <c r="AL2939" s="63"/>
      <c r="AM2939" s="63"/>
      <c r="AN2939" s="63"/>
      <c r="AO2939" s="63"/>
      <c r="AP2939" s="63"/>
      <c r="AQ2939" s="63"/>
      <c r="AR2939" s="63"/>
      <c r="AS2939" s="63"/>
      <c r="AT2939" s="63"/>
      <c r="AU2939" s="63"/>
      <c r="AV2939" s="63"/>
      <c r="AW2939" s="63"/>
      <c r="AX2939" s="63"/>
      <c r="AY2939" s="63"/>
      <c r="AZ2939" s="63"/>
      <c r="BA2939" s="63"/>
      <c r="BB2939" s="63"/>
      <c r="BC2939" s="63"/>
      <c r="BD2939" s="63"/>
      <c r="BE2939" s="63"/>
      <c r="BF2939" s="63"/>
      <c r="BG2939" s="63"/>
      <c r="BH2939" s="63"/>
      <c r="BI2939" s="63"/>
      <c r="BJ2939" s="63"/>
      <c r="BK2939" s="63"/>
      <c r="BL2939" s="63"/>
      <c r="BM2939" s="63"/>
      <c r="BN2939" s="63"/>
      <c r="BO2939" s="63"/>
      <c r="BP2939" s="63"/>
      <c r="BQ2939" s="63"/>
      <c r="BR2939" s="63"/>
      <c r="BS2939" s="63"/>
      <c r="BT2939" s="63"/>
      <c r="BU2939" s="63"/>
      <c r="BV2939" s="63"/>
      <c r="BW2939" s="63"/>
      <c r="BX2939" s="63"/>
      <c r="BY2939" s="63"/>
      <c r="BZ2939" s="63"/>
      <c r="CA2939" s="63"/>
      <c r="CB2939" s="63"/>
      <c r="CC2939" s="63"/>
      <c r="CD2939" s="63"/>
      <c r="CE2939" s="63"/>
      <c r="CF2939" s="63"/>
      <c r="CG2939" s="63"/>
      <c r="CH2939" s="63"/>
      <c r="CI2939" s="63"/>
      <c r="CJ2939" s="63"/>
      <c r="CK2939" s="63"/>
      <c r="CL2939" s="63"/>
      <c r="CM2939" s="63"/>
      <c r="CN2939" s="63"/>
      <c r="CO2939" s="63"/>
      <c r="CP2939" s="63"/>
      <c r="CR2939" s="227"/>
      <c r="CS2939" s="74"/>
    </row>
    <row r="2940" spans="1:97" s="72" customFormat="1" ht="75.75" customHeight="1">
      <c r="A2940" s="63"/>
      <c r="B2940" s="63"/>
      <c r="C2940" s="63"/>
      <c r="D2940" s="63"/>
      <c r="E2940" s="63"/>
      <c r="F2940" s="63"/>
      <c r="G2940" s="63"/>
      <c r="H2940" s="63"/>
      <c r="I2940" s="63"/>
      <c r="J2940" s="63"/>
      <c r="K2940" s="63"/>
      <c r="L2940" s="63"/>
      <c r="M2940" s="63"/>
      <c r="N2940" s="63"/>
      <c r="O2940" s="63"/>
      <c r="P2940" s="63"/>
      <c r="Q2940" s="63"/>
      <c r="R2940" s="63"/>
      <c r="S2940" s="63"/>
      <c r="T2940" s="63"/>
      <c r="U2940" s="63"/>
      <c r="V2940" s="63"/>
      <c r="W2940" s="63"/>
      <c r="X2940" s="63"/>
      <c r="Y2940" s="63"/>
      <c r="Z2940" s="63"/>
      <c r="AA2940" s="63"/>
      <c r="AB2940" s="63"/>
      <c r="AC2940" s="63"/>
      <c r="AD2940" s="63"/>
      <c r="AE2940" s="63"/>
      <c r="AF2940" s="63"/>
      <c r="AG2940" s="63"/>
      <c r="AH2940" s="63"/>
      <c r="AI2940" s="63"/>
      <c r="AJ2940" s="63"/>
      <c r="AK2940" s="63"/>
      <c r="AL2940" s="63"/>
      <c r="AM2940" s="63"/>
      <c r="AN2940" s="63"/>
      <c r="AO2940" s="63"/>
      <c r="AP2940" s="63"/>
      <c r="AQ2940" s="63"/>
      <c r="AR2940" s="63"/>
      <c r="AS2940" s="63"/>
      <c r="AT2940" s="63"/>
      <c r="AU2940" s="63"/>
      <c r="AV2940" s="63"/>
      <c r="AW2940" s="63"/>
      <c r="AX2940" s="63"/>
      <c r="AY2940" s="63"/>
      <c r="AZ2940" s="63"/>
      <c r="BA2940" s="63"/>
      <c r="BB2940" s="63"/>
      <c r="BC2940" s="63"/>
      <c r="BD2940" s="63"/>
      <c r="BE2940" s="63"/>
      <c r="BF2940" s="63"/>
      <c r="BG2940" s="63"/>
      <c r="BH2940" s="63"/>
      <c r="BI2940" s="63"/>
      <c r="BJ2940" s="63"/>
      <c r="BK2940" s="63"/>
      <c r="BL2940" s="63"/>
      <c r="BM2940" s="63"/>
      <c r="BN2940" s="63"/>
      <c r="BO2940" s="63"/>
      <c r="BP2940" s="63"/>
      <c r="BQ2940" s="63"/>
      <c r="BR2940" s="63"/>
      <c r="BS2940" s="63"/>
      <c r="BT2940" s="63"/>
      <c r="BU2940" s="63"/>
      <c r="BV2940" s="63"/>
      <c r="BW2940" s="63"/>
      <c r="BX2940" s="63"/>
      <c r="BY2940" s="63"/>
      <c r="BZ2940" s="63"/>
      <c r="CA2940" s="63"/>
      <c r="CB2940" s="63"/>
      <c r="CC2940" s="63"/>
      <c r="CD2940" s="63"/>
      <c r="CE2940" s="63"/>
      <c r="CF2940" s="63"/>
      <c r="CG2940" s="63"/>
      <c r="CH2940" s="63"/>
      <c r="CI2940" s="63"/>
      <c r="CJ2940" s="63"/>
      <c r="CK2940" s="63"/>
      <c r="CL2940" s="63"/>
      <c r="CM2940" s="63"/>
      <c r="CN2940" s="63"/>
      <c r="CO2940" s="63"/>
      <c r="CP2940" s="63"/>
      <c r="CR2940" s="227"/>
      <c r="CS2940" s="74"/>
    </row>
    <row r="2941" spans="1:97" s="72" customFormat="1" ht="75.75" customHeight="1">
      <c r="A2941" s="63"/>
      <c r="B2941" s="63"/>
      <c r="C2941" s="63"/>
      <c r="D2941" s="63"/>
      <c r="E2941" s="63"/>
      <c r="F2941" s="63"/>
      <c r="G2941" s="63"/>
      <c r="H2941" s="63"/>
      <c r="I2941" s="63"/>
      <c r="J2941" s="63"/>
      <c r="K2941" s="63"/>
      <c r="L2941" s="63"/>
      <c r="M2941" s="63"/>
      <c r="N2941" s="63"/>
      <c r="O2941" s="63"/>
      <c r="P2941" s="63"/>
      <c r="Q2941" s="63"/>
      <c r="R2941" s="63"/>
      <c r="S2941" s="63"/>
      <c r="T2941" s="63"/>
      <c r="U2941" s="63"/>
      <c r="V2941" s="63"/>
      <c r="W2941" s="63"/>
      <c r="X2941" s="63"/>
      <c r="Y2941" s="63"/>
      <c r="Z2941" s="63"/>
      <c r="AA2941" s="63"/>
      <c r="AB2941" s="63"/>
      <c r="AC2941" s="63"/>
      <c r="AD2941" s="63"/>
      <c r="AE2941" s="63"/>
      <c r="AF2941" s="63"/>
      <c r="AG2941" s="63"/>
      <c r="AH2941" s="63"/>
      <c r="AI2941" s="63"/>
      <c r="AJ2941" s="63"/>
      <c r="AK2941" s="63"/>
      <c r="AL2941" s="63"/>
      <c r="AM2941" s="63"/>
      <c r="AN2941" s="63"/>
      <c r="AO2941" s="63"/>
      <c r="AP2941" s="63"/>
      <c r="AQ2941" s="63"/>
      <c r="AR2941" s="63"/>
      <c r="AS2941" s="63"/>
      <c r="AT2941" s="63"/>
      <c r="AU2941" s="63"/>
      <c r="AV2941" s="63"/>
      <c r="AW2941" s="63"/>
      <c r="AX2941" s="63"/>
      <c r="AY2941" s="63"/>
      <c r="AZ2941" s="63"/>
      <c r="BA2941" s="63"/>
      <c r="BB2941" s="63"/>
      <c r="BC2941" s="63"/>
      <c r="BD2941" s="63"/>
      <c r="BE2941" s="63"/>
      <c r="BF2941" s="63"/>
      <c r="BG2941" s="63"/>
      <c r="BH2941" s="63"/>
      <c r="BI2941" s="63"/>
      <c r="BJ2941" s="63"/>
      <c r="BK2941" s="63"/>
      <c r="BL2941" s="63"/>
      <c r="BM2941" s="63"/>
      <c r="BN2941" s="63"/>
      <c r="BO2941" s="63"/>
      <c r="BP2941" s="63"/>
      <c r="BQ2941" s="63"/>
      <c r="BR2941" s="63"/>
      <c r="BS2941" s="63"/>
      <c r="BT2941" s="63"/>
      <c r="BU2941" s="63"/>
      <c r="BV2941" s="63"/>
      <c r="BW2941" s="63"/>
      <c r="BX2941" s="63"/>
      <c r="BY2941" s="63"/>
      <c r="BZ2941" s="63"/>
      <c r="CA2941" s="63"/>
      <c r="CB2941" s="63"/>
      <c r="CC2941" s="63"/>
      <c r="CD2941" s="63"/>
      <c r="CE2941" s="63"/>
      <c r="CF2941" s="63"/>
      <c r="CG2941" s="63"/>
      <c r="CH2941" s="63"/>
      <c r="CI2941" s="63"/>
      <c r="CJ2941" s="63"/>
      <c r="CK2941" s="63"/>
      <c r="CL2941" s="63"/>
      <c r="CM2941" s="63"/>
      <c r="CN2941" s="63"/>
      <c r="CO2941" s="63"/>
      <c r="CP2941" s="63"/>
      <c r="CR2941" s="227"/>
      <c r="CS2941" s="74"/>
    </row>
    <row r="2942" spans="1:97" s="72" customFormat="1" ht="75.75" customHeight="1">
      <c r="A2942" s="63"/>
      <c r="B2942" s="63"/>
      <c r="C2942" s="63"/>
      <c r="D2942" s="63"/>
      <c r="E2942" s="63"/>
      <c r="F2942" s="63"/>
      <c r="G2942" s="63"/>
      <c r="H2942" s="63"/>
      <c r="I2942" s="63"/>
      <c r="J2942" s="63"/>
      <c r="K2942" s="63"/>
      <c r="L2942" s="63"/>
      <c r="M2942" s="63"/>
      <c r="N2942" s="63"/>
      <c r="O2942" s="63"/>
      <c r="P2942" s="63"/>
      <c r="Q2942" s="63"/>
      <c r="R2942" s="63"/>
      <c r="S2942" s="63"/>
      <c r="T2942" s="63"/>
      <c r="U2942" s="63"/>
      <c r="V2942" s="63"/>
      <c r="W2942" s="63"/>
      <c r="X2942" s="63"/>
      <c r="Y2942" s="63"/>
      <c r="Z2942" s="63"/>
      <c r="AA2942" s="63"/>
      <c r="AB2942" s="63"/>
      <c r="AC2942" s="63"/>
      <c r="AD2942" s="63"/>
      <c r="AE2942" s="63"/>
      <c r="AF2942" s="63"/>
      <c r="AG2942" s="63"/>
      <c r="AH2942" s="63"/>
      <c r="AI2942" s="63"/>
      <c r="AJ2942" s="63"/>
      <c r="AK2942" s="63"/>
      <c r="AL2942" s="63"/>
      <c r="AM2942" s="63"/>
      <c r="AN2942" s="63"/>
      <c r="AO2942" s="63"/>
      <c r="AP2942" s="63"/>
      <c r="AQ2942" s="63"/>
      <c r="AR2942" s="63"/>
      <c r="AS2942" s="63"/>
      <c r="AT2942" s="63"/>
      <c r="AU2942" s="63"/>
      <c r="AV2942" s="63"/>
      <c r="AW2942" s="63"/>
      <c r="AX2942" s="63"/>
      <c r="AY2942" s="63"/>
      <c r="AZ2942" s="63"/>
      <c r="BA2942" s="63"/>
      <c r="BB2942" s="63"/>
      <c r="BC2942" s="63"/>
      <c r="BD2942" s="63"/>
      <c r="BE2942" s="63"/>
      <c r="BF2942" s="63"/>
      <c r="BG2942" s="63"/>
      <c r="BH2942" s="63"/>
      <c r="BI2942" s="63"/>
      <c r="BJ2942" s="63"/>
      <c r="BK2942" s="63"/>
      <c r="BL2942" s="63"/>
      <c r="BM2942" s="63"/>
      <c r="BN2942" s="63"/>
      <c r="BO2942" s="63"/>
      <c r="BP2942" s="63"/>
      <c r="BQ2942" s="63"/>
      <c r="BR2942" s="63"/>
      <c r="BS2942" s="63"/>
      <c r="BT2942" s="63"/>
      <c r="BU2942" s="63"/>
      <c r="BV2942" s="63"/>
      <c r="BW2942" s="63"/>
      <c r="BX2942" s="63"/>
      <c r="BY2942" s="63"/>
      <c r="BZ2942" s="63"/>
      <c r="CA2942" s="63"/>
      <c r="CB2942" s="63"/>
      <c r="CC2942" s="63"/>
      <c r="CD2942" s="63"/>
      <c r="CE2942" s="63"/>
      <c r="CF2942" s="63"/>
      <c r="CG2942" s="63"/>
      <c r="CH2942" s="63"/>
      <c r="CI2942" s="63"/>
      <c r="CJ2942" s="63"/>
      <c r="CK2942" s="63"/>
      <c r="CL2942" s="63"/>
      <c r="CM2942" s="63"/>
      <c r="CN2942" s="63"/>
      <c r="CO2942" s="63"/>
      <c r="CP2942" s="63"/>
      <c r="CR2942" s="227"/>
      <c r="CS2942" s="74"/>
    </row>
    <row r="2943" spans="1:97" s="72" customFormat="1" ht="75.75" customHeight="1">
      <c r="A2943" s="63"/>
      <c r="B2943" s="63"/>
      <c r="C2943" s="63"/>
      <c r="D2943" s="63"/>
      <c r="E2943" s="63"/>
      <c r="F2943" s="63"/>
      <c r="G2943" s="63"/>
      <c r="H2943" s="63"/>
      <c r="I2943" s="63"/>
      <c r="J2943" s="63"/>
      <c r="K2943" s="63"/>
      <c r="L2943" s="63"/>
      <c r="M2943" s="63"/>
      <c r="N2943" s="63"/>
      <c r="O2943" s="63"/>
      <c r="P2943" s="63"/>
      <c r="Q2943" s="63"/>
      <c r="R2943" s="63"/>
      <c r="S2943" s="63"/>
      <c r="T2943" s="63"/>
      <c r="U2943" s="63"/>
      <c r="V2943" s="63"/>
      <c r="W2943" s="63"/>
      <c r="X2943" s="63"/>
      <c r="Y2943" s="63"/>
      <c r="Z2943" s="63"/>
      <c r="AA2943" s="63"/>
      <c r="AB2943" s="63"/>
      <c r="AC2943" s="63"/>
      <c r="AD2943" s="63"/>
      <c r="AE2943" s="63"/>
      <c r="AF2943" s="63"/>
      <c r="AG2943" s="63"/>
      <c r="AH2943" s="63"/>
      <c r="AI2943" s="63"/>
      <c r="AJ2943" s="63"/>
      <c r="AK2943" s="63"/>
      <c r="AL2943" s="63"/>
      <c r="AM2943" s="63"/>
      <c r="AN2943" s="63"/>
      <c r="AO2943" s="63"/>
      <c r="AP2943" s="63"/>
      <c r="AQ2943" s="63"/>
      <c r="AR2943" s="63"/>
      <c r="AS2943" s="63"/>
      <c r="AT2943" s="63"/>
      <c r="AU2943" s="63"/>
      <c r="AV2943" s="63"/>
      <c r="AW2943" s="63"/>
      <c r="AX2943" s="63"/>
      <c r="AY2943" s="63"/>
      <c r="AZ2943" s="63"/>
      <c r="BA2943" s="63"/>
      <c r="BB2943" s="63"/>
      <c r="BC2943" s="63"/>
      <c r="BD2943" s="63"/>
      <c r="BE2943" s="63"/>
      <c r="BF2943" s="63"/>
      <c r="BG2943" s="63"/>
      <c r="BH2943" s="63"/>
      <c r="BI2943" s="63"/>
      <c r="BJ2943" s="63"/>
      <c r="BK2943" s="63"/>
      <c r="BL2943" s="63"/>
      <c r="BM2943" s="63"/>
      <c r="BN2943" s="63"/>
      <c r="BO2943" s="63"/>
      <c r="BP2943" s="63"/>
      <c r="BQ2943" s="63"/>
      <c r="BR2943" s="63"/>
      <c r="BS2943" s="63"/>
      <c r="BT2943" s="63"/>
      <c r="BU2943" s="63"/>
      <c r="BV2943" s="63"/>
      <c r="BW2943" s="63"/>
      <c r="BX2943" s="63"/>
      <c r="BY2943" s="63"/>
      <c r="BZ2943" s="63"/>
      <c r="CA2943" s="63"/>
      <c r="CB2943" s="63"/>
      <c r="CC2943" s="63"/>
      <c r="CD2943" s="63"/>
      <c r="CE2943" s="63"/>
      <c r="CF2943" s="63"/>
      <c r="CG2943" s="63"/>
      <c r="CH2943" s="63"/>
      <c r="CI2943" s="63"/>
      <c r="CJ2943" s="63"/>
      <c r="CK2943" s="63"/>
      <c r="CL2943" s="63"/>
      <c r="CM2943" s="63"/>
      <c r="CN2943" s="63"/>
      <c r="CO2943" s="63"/>
      <c r="CP2943" s="63"/>
      <c r="CR2943" s="227"/>
      <c r="CS2943" s="74"/>
    </row>
    <row r="2944" spans="1:97" s="72" customFormat="1" ht="75.75" customHeight="1">
      <c r="A2944" s="63"/>
      <c r="B2944" s="63"/>
      <c r="C2944" s="63"/>
      <c r="D2944" s="63"/>
      <c r="E2944" s="63"/>
      <c r="F2944" s="63"/>
      <c r="G2944" s="63"/>
      <c r="H2944" s="63"/>
      <c r="I2944" s="63"/>
      <c r="J2944" s="63"/>
      <c r="K2944" s="63"/>
      <c r="L2944" s="63"/>
      <c r="M2944" s="63"/>
      <c r="N2944" s="63"/>
      <c r="O2944" s="63"/>
      <c r="P2944" s="63"/>
      <c r="Q2944" s="63"/>
      <c r="R2944" s="63"/>
      <c r="S2944" s="63"/>
      <c r="T2944" s="63"/>
      <c r="U2944" s="63"/>
      <c r="V2944" s="63"/>
      <c r="W2944" s="63"/>
      <c r="X2944" s="63"/>
      <c r="Y2944" s="63"/>
      <c r="Z2944" s="63"/>
      <c r="AA2944" s="63"/>
      <c r="AB2944" s="63"/>
      <c r="AC2944" s="63"/>
      <c r="AD2944" s="63"/>
      <c r="AE2944" s="63"/>
      <c r="AF2944" s="63"/>
      <c r="AG2944" s="63"/>
      <c r="AH2944" s="63"/>
      <c r="AI2944" s="63"/>
      <c r="AJ2944" s="63"/>
      <c r="AK2944" s="63"/>
      <c r="AL2944" s="63"/>
      <c r="AM2944" s="63"/>
      <c r="AN2944" s="63"/>
      <c r="AO2944" s="63"/>
      <c r="AP2944" s="63"/>
      <c r="AQ2944" s="63"/>
      <c r="AR2944" s="63"/>
      <c r="AS2944" s="63"/>
      <c r="AT2944" s="63"/>
      <c r="AU2944" s="63"/>
      <c r="AV2944" s="63"/>
      <c r="AW2944" s="63"/>
      <c r="AX2944" s="63"/>
      <c r="AY2944" s="63"/>
      <c r="AZ2944" s="63"/>
      <c r="BA2944" s="63"/>
      <c r="BB2944" s="63"/>
      <c r="BC2944" s="63"/>
      <c r="BD2944" s="63"/>
      <c r="BE2944" s="63"/>
      <c r="BF2944" s="63"/>
      <c r="BG2944" s="63"/>
      <c r="BH2944" s="63"/>
      <c r="BI2944" s="63"/>
      <c r="BJ2944" s="63"/>
      <c r="BK2944" s="63"/>
      <c r="BL2944" s="63"/>
      <c r="BM2944" s="63"/>
      <c r="BN2944" s="63"/>
      <c r="BO2944" s="63"/>
      <c r="BP2944" s="63"/>
      <c r="BQ2944" s="63"/>
      <c r="BR2944" s="63"/>
      <c r="BS2944" s="63"/>
      <c r="BT2944" s="63"/>
      <c r="BU2944" s="63"/>
      <c r="BV2944" s="63"/>
      <c r="BW2944" s="63"/>
      <c r="BX2944" s="63"/>
      <c r="BY2944" s="63"/>
      <c r="BZ2944" s="63"/>
      <c r="CA2944" s="63"/>
      <c r="CB2944" s="63"/>
      <c r="CC2944" s="63"/>
      <c r="CD2944" s="63"/>
      <c r="CE2944" s="63"/>
      <c r="CF2944" s="63"/>
      <c r="CG2944" s="63"/>
      <c r="CH2944" s="63"/>
      <c r="CI2944" s="63"/>
      <c r="CJ2944" s="63"/>
      <c r="CK2944" s="63"/>
      <c r="CL2944" s="63"/>
      <c r="CM2944" s="63"/>
      <c r="CN2944" s="63"/>
      <c r="CO2944" s="63"/>
      <c r="CP2944" s="63"/>
      <c r="CR2944" s="227"/>
      <c r="CS2944" s="74"/>
    </row>
    <row r="2945" spans="1:97" s="72" customFormat="1" ht="75.75" customHeight="1">
      <c r="A2945" s="63"/>
      <c r="B2945" s="63"/>
      <c r="C2945" s="63"/>
      <c r="D2945" s="63"/>
      <c r="E2945" s="63"/>
      <c r="F2945" s="63"/>
      <c r="G2945" s="63"/>
      <c r="H2945" s="63"/>
      <c r="I2945" s="63"/>
      <c r="J2945" s="63"/>
      <c r="K2945" s="63"/>
      <c r="L2945" s="63"/>
      <c r="M2945" s="63"/>
      <c r="N2945" s="63"/>
      <c r="O2945" s="63"/>
      <c r="P2945" s="63"/>
      <c r="Q2945" s="63"/>
      <c r="R2945" s="63"/>
      <c r="S2945" s="63"/>
      <c r="T2945" s="63"/>
      <c r="U2945" s="63"/>
      <c r="V2945" s="63"/>
      <c r="W2945" s="63"/>
      <c r="X2945" s="63"/>
      <c r="Y2945" s="63"/>
      <c r="Z2945" s="63"/>
      <c r="AA2945" s="63"/>
      <c r="AB2945" s="63"/>
      <c r="AC2945" s="63"/>
      <c r="AD2945" s="63"/>
      <c r="AE2945" s="63"/>
      <c r="AF2945" s="63"/>
      <c r="AG2945" s="63"/>
      <c r="AH2945" s="63"/>
      <c r="AI2945" s="63"/>
      <c r="AJ2945" s="63"/>
      <c r="AK2945" s="63"/>
      <c r="AL2945" s="63"/>
      <c r="AM2945" s="63"/>
      <c r="AN2945" s="63"/>
      <c r="AO2945" s="63"/>
      <c r="AP2945" s="63"/>
      <c r="AQ2945" s="63"/>
      <c r="AR2945" s="63"/>
      <c r="AS2945" s="63"/>
      <c r="AT2945" s="63"/>
      <c r="AU2945" s="63"/>
      <c r="AV2945" s="63"/>
      <c r="AW2945" s="63"/>
      <c r="AX2945" s="63"/>
      <c r="AY2945" s="63"/>
      <c r="AZ2945" s="63"/>
      <c r="BA2945" s="63"/>
      <c r="BB2945" s="63"/>
      <c r="BC2945" s="63"/>
      <c r="BD2945" s="63"/>
      <c r="BE2945" s="63"/>
      <c r="BF2945" s="63"/>
      <c r="BG2945" s="63"/>
      <c r="BH2945" s="63"/>
      <c r="BI2945" s="63"/>
      <c r="BJ2945" s="63"/>
      <c r="BK2945" s="63"/>
      <c r="BL2945" s="63"/>
      <c r="BM2945" s="63"/>
      <c r="BN2945" s="63"/>
      <c r="BO2945" s="63"/>
      <c r="BP2945" s="63"/>
      <c r="BQ2945" s="63"/>
      <c r="BR2945" s="63"/>
      <c r="BS2945" s="63"/>
      <c r="BT2945" s="63"/>
      <c r="BU2945" s="63"/>
      <c r="BV2945" s="63"/>
      <c r="BW2945" s="63"/>
      <c r="BX2945" s="63"/>
      <c r="BY2945" s="63"/>
      <c r="BZ2945" s="63"/>
      <c r="CA2945" s="63"/>
      <c r="CB2945" s="63"/>
      <c r="CC2945" s="63"/>
      <c r="CD2945" s="63"/>
      <c r="CE2945" s="63"/>
      <c r="CF2945" s="63"/>
      <c r="CG2945" s="63"/>
      <c r="CH2945" s="63"/>
      <c r="CI2945" s="63"/>
      <c r="CJ2945" s="63"/>
      <c r="CK2945" s="63"/>
      <c r="CL2945" s="63"/>
      <c r="CM2945" s="63"/>
      <c r="CN2945" s="63"/>
      <c r="CO2945" s="63"/>
      <c r="CP2945" s="63"/>
      <c r="CR2945" s="227"/>
      <c r="CS2945" s="74"/>
    </row>
    <row r="2946" spans="1:97" s="72" customFormat="1" ht="75.75" customHeight="1">
      <c r="A2946" s="63"/>
      <c r="B2946" s="63"/>
      <c r="C2946" s="63"/>
      <c r="D2946" s="63"/>
      <c r="E2946" s="63"/>
      <c r="F2946" s="63"/>
      <c r="G2946" s="63"/>
      <c r="H2946" s="63"/>
      <c r="I2946" s="63"/>
      <c r="J2946" s="63"/>
      <c r="K2946" s="63"/>
      <c r="L2946" s="63"/>
      <c r="M2946" s="63"/>
      <c r="N2946" s="63"/>
      <c r="O2946" s="63"/>
      <c r="P2946" s="63"/>
      <c r="Q2946" s="63"/>
      <c r="R2946" s="63"/>
      <c r="S2946" s="63"/>
      <c r="T2946" s="63"/>
      <c r="U2946" s="63"/>
      <c r="V2946" s="63"/>
      <c r="W2946" s="63"/>
      <c r="X2946" s="63"/>
      <c r="Y2946" s="63"/>
      <c r="Z2946" s="63"/>
      <c r="AA2946" s="63"/>
      <c r="AB2946" s="63"/>
      <c r="AC2946" s="63"/>
      <c r="AD2946" s="63"/>
      <c r="AE2946" s="63"/>
      <c r="AF2946" s="63"/>
      <c r="AG2946" s="63"/>
      <c r="AH2946" s="63"/>
      <c r="AI2946" s="63"/>
      <c r="AJ2946" s="63"/>
      <c r="AK2946" s="63"/>
      <c r="AL2946" s="63"/>
      <c r="AM2946" s="63"/>
      <c r="AN2946" s="63"/>
      <c r="AO2946" s="63"/>
      <c r="AP2946" s="63"/>
      <c r="AQ2946" s="63"/>
      <c r="AR2946" s="63"/>
      <c r="AS2946" s="63"/>
      <c r="AT2946" s="63"/>
      <c r="AU2946" s="63"/>
      <c r="AV2946" s="63"/>
      <c r="AW2946" s="63"/>
      <c r="AX2946" s="63"/>
      <c r="AY2946" s="63"/>
      <c r="AZ2946" s="63"/>
      <c r="BA2946" s="63"/>
      <c r="BB2946" s="63"/>
      <c r="BC2946" s="63"/>
      <c r="BD2946" s="63"/>
      <c r="BE2946" s="63"/>
      <c r="BF2946" s="63"/>
      <c r="BG2946" s="63"/>
      <c r="BH2946" s="63"/>
      <c r="BI2946" s="63"/>
      <c r="BJ2946" s="63"/>
      <c r="BK2946" s="63"/>
      <c r="BL2946" s="63"/>
      <c r="BM2946" s="63"/>
      <c r="BN2946" s="63"/>
      <c r="BO2946" s="63"/>
      <c r="BP2946" s="63"/>
      <c r="BQ2946" s="63"/>
      <c r="BR2946" s="63"/>
      <c r="BS2946" s="63"/>
      <c r="BT2946" s="63"/>
      <c r="BU2946" s="63"/>
      <c r="BV2946" s="63"/>
      <c r="BW2946" s="63"/>
      <c r="BX2946" s="63"/>
      <c r="BY2946" s="63"/>
      <c r="BZ2946" s="63"/>
      <c r="CA2946" s="63"/>
      <c r="CB2946" s="63"/>
      <c r="CC2946" s="63"/>
      <c r="CD2946" s="63"/>
      <c r="CE2946" s="63"/>
      <c r="CF2946" s="63"/>
      <c r="CG2946" s="63"/>
      <c r="CH2946" s="63"/>
      <c r="CI2946" s="63"/>
      <c r="CJ2946" s="63"/>
      <c r="CK2946" s="63"/>
      <c r="CL2946" s="63"/>
      <c r="CM2946" s="63"/>
      <c r="CN2946" s="63"/>
      <c r="CO2946" s="63"/>
      <c r="CP2946" s="63"/>
      <c r="CR2946" s="227"/>
      <c r="CS2946" s="74"/>
    </row>
    <row r="2947" spans="1:97" s="72" customFormat="1" ht="75.75" customHeight="1">
      <c r="A2947" s="63"/>
      <c r="B2947" s="63"/>
      <c r="C2947" s="63"/>
      <c r="D2947" s="63"/>
      <c r="E2947" s="63"/>
      <c r="F2947" s="63"/>
      <c r="G2947" s="63"/>
      <c r="H2947" s="63"/>
      <c r="I2947" s="63"/>
      <c r="J2947" s="63"/>
      <c r="K2947" s="63"/>
      <c r="L2947" s="63"/>
      <c r="M2947" s="63"/>
      <c r="N2947" s="63"/>
      <c r="O2947" s="63"/>
      <c r="P2947" s="63"/>
      <c r="Q2947" s="63"/>
      <c r="R2947" s="63"/>
      <c r="S2947" s="63"/>
      <c r="T2947" s="63"/>
      <c r="U2947" s="63"/>
      <c r="V2947" s="63"/>
      <c r="W2947" s="63"/>
      <c r="X2947" s="63"/>
      <c r="Y2947" s="63"/>
      <c r="Z2947" s="63"/>
      <c r="AA2947" s="63"/>
      <c r="AB2947" s="63"/>
      <c r="AC2947" s="63"/>
      <c r="AD2947" s="63"/>
      <c r="AE2947" s="63"/>
      <c r="AF2947" s="63"/>
      <c r="AG2947" s="63"/>
      <c r="AH2947" s="63"/>
      <c r="AI2947" s="63"/>
      <c r="AJ2947" s="63"/>
      <c r="AK2947" s="63"/>
      <c r="AL2947" s="63"/>
      <c r="AM2947" s="63"/>
      <c r="AN2947" s="63"/>
      <c r="AO2947" s="63"/>
      <c r="AP2947" s="63"/>
      <c r="AQ2947" s="63"/>
      <c r="AR2947" s="63"/>
      <c r="AS2947" s="63"/>
      <c r="AT2947" s="63"/>
      <c r="AU2947" s="63"/>
      <c r="AV2947" s="63"/>
      <c r="AW2947" s="63"/>
      <c r="AX2947" s="63"/>
      <c r="AY2947" s="63"/>
      <c r="AZ2947" s="63"/>
      <c r="BA2947" s="63"/>
      <c r="BB2947" s="63"/>
      <c r="BC2947" s="63"/>
      <c r="BD2947" s="63"/>
      <c r="BE2947" s="63"/>
      <c r="BF2947" s="63"/>
      <c r="BG2947" s="63"/>
      <c r="BH2947" s="63"/>
      <c r="BI2947" s="63"/>
      <c r="BJ2947" s="63"/>
      <c r="BK2947" s="63"/>
      <c r="BL2947" s="63"/>
      <c r="BM2947" s="63"/>
      <c r="BN2947" s="63"/>
      <c r="BO2947" s="63"/>
      <c r="BP2947" s="63"/>
      <c r="BQ2947" s="63"/>
      <c r="BR2947" s="63"/>
      <c r="BS2947" s="63"/>
      <c r="BT2947" s="63"/>
      <c r="BU2947" s="63"/>
      <c r="BV2947" s="63"/>
      <c r="BW2947" s="63"/>
      <c r="BX2947" s="63"/>
      <c r="BY2947" s="63"/>
      <c r="BZ2947" s="63"/>
      <c r="CA2947" s="63"/>
      <c r="CB2947" s="63"/>
      <c r="CC2947" s="63"/>
      <c r="CD2947" s="63"/>
      <c r="CE2947" s="63"/>
      <c r="CF2947" s="63"/>
      <c r="CG2947" s="63"/>
      <c r="CH2947" s="63"/>
      <c r="CI2947" s="63"/>
      <c r="CJ2947" s="63"/>
      <c r="CK2947" s="63"/>
      <c r="CL2947" s="63"/>
      <c r="CM2947" s="63"/>
      <c r="CN2947" s="63"/>
      <c r="CO2947" s="63"/>
      <c r="CP2947" s="63"/>
      <c r="CR2947" s="227"/>
      <c r="CS2947" s="74"/>
    </row>
    <row r="2948" spans="1:97" s="72" customFormat="1" ht="75.75" customHeight="1">
      <c r="A2948" s="63"/>
      <c r="B2948" s="63"/>
      <c r="C2948" s="63"/>
      <c r="D2948" s="63"/>
      <c r="E2948" s="63"/>
      <c r="F2948" s="63"/>
      <c r="G2948" s="63"/>
      <c r="H2948" s="63"/>
      <c r="I2948" s="63"/>
      <c r="J2948" s="63"/>
      <c r="K2948" s="63"/>
      <c r="L2948" s="63"/>
      <c r="M2948" s="63"/>
      <c r="N2948" s="63"/>
      <c r="O2948" s="63"/>
      <c r="P2948" s="63"/>
      <c r="Q2948" s="63"/>
      <c r="R2948" s="63"/>
      <c r="S2948" s="63"/>
      <c r="T2948" s="63"/>
      <c r="U2948" s="63"/>
      <c r="V2948" s="63"/>
      <c r="W2948" s="63"/>
      <c r="X2948" s="63"/>
      <c r="Y2948" s="63"/>
      <c r="Z2948" s="63"/>
      <c r="AA2948" s="63"/>
      <c r="AB2948" s="63"/>
      <c r="AC2948" s="63"/>
      <c r="AD2948" s="63"/>
      <c r="AE2948" s="63"/>
      <c r="AF2948" s="63"/>
      <c r="AG2948" s="63"/>
      <c r="AH2948" s="63"/>
      <c r="AI2948" s="63"/>
      <c r="AJ2948" s="63"/>
      <c r="AK2948" s="63"/>
      <c r="AL2948" s="63"/>
      <c r="AM2948" s="63"/>
      <c r="AN2948" s="63"/>
      <c r="AO2948" s="63"/>
      <c r="AP2948" s="63"/>
      <c r="AQ2948" s="63"/>
      <c r="AR2948" s="63"/>
      <c r="AS2948" s="63"/>
      <c r="AT2948" s="63"/>
      <c r="AU2948" s="63"/>
      <c r="AV2948" s="63"/>
      <c r="AW2948" s="63"/>
      <c r="AX2948" s="63"/>
      <c r="AY2948" s="63"/>
      <c r="AZ2948" s="63"/>
      <c r="BA2948" s="63"/>
      <c r="BB2948" s="63"/>
      <c r="BC2948" s="63"/>
      <c r="BD2948" s="63"/>
      <c r="BE2948" s="63"/>
      <c r="BF2948" s="63"/>
      <c r="BG2948" s="63"/>
      <c r="BH2948" s="63"/>
      <c r="BI2948" s="63"/>
      <c r="BJ2948" s="63"/>
      <c r="BK2948" s="63"/>
      <c r="BL2948" s="63"/>
      <c r="BM2948" s="63"/>
      <c r="BN2948" s="63"/>
      <c r="BO2948" s="63"/>
      <c r="BP2948" s="63"/>
      <c r="BQ2948" s="63"/>
      <c r="BR2948" s="63"/>
      <c r="BS2948" s="63"/>
      <c r="BT2948" s="63"/>
      <c r="BU2948" s="63"/>
      <c r="BV2948" s="63"/>
      <c r="BW2948" s="63"/>
      <c r="BX2948" s="63"/>
      <c r="BY2948" s="63"/>
      <c r="BZ2948" s="63"/>
      <c r="CA2948" s="63"/>
      <c r="CB2948" s="63"/>
      <c r="CC2948" s="63"/>
      <c r="CD2948" s="63"/>
      <c r="CE2948" s="63"/>
      <c r="CF2948" s="63"/>
      <c r="CG2948" s="63"/>
      <c r="CH2948" s="63"/>
      <c r="CI2948" s="63"/>
      <c r="CJ2948" s="63"/>
      <c r="CK2948" s="63"/>
      <c r="CL2948" s="63"/>
      <c r="CM2948" s="63"/>
      <c r="CN2948" s="63"/>
      <c r="CO2948" s="63"/>
      <c r="CP2948" s="63"/>
      <c r="CR2948" s="227"/>
      <c r="CS2948" s="74"/>
    </row>
    <row r="2949" spans="1:97" s="72" customFormat="1" ht="75.75" customHeight="1">
      <c r="A2949" s="63"/>
      <c r="B2949" s="63"/>
      <c r="C2949" s="63"/>
      <c r="D2949" s="63"/>
      <c r="E2949" s="63"/>
      <c r="F2949" s="63"/>
      <c r="G2949" s="63"/>
      <c r="H2949" s="63"/>
      <c r="I2949" s="63"/>
      <c r="J2949" s="63"/>
      <c r="K2949" s="63"/>
      <c r="L2949" s="63"/>
      <c r="M2949" s="63"/>
      <c r="N2949" s="63"/>
      <c r="O2949" s="63"/>
      <c r="P2949" s="63"/>
      <c r="Q2949" s="63"/>
      <c r="R2949" s="63"/>
      <c r="S2949" s="63"/>
      <c r="T2949" s="63"/>
      <c r="U2949" s="63"/>
      <c r="V2949" s="63"/>
      <c r="W2949" s="63"/>
      <c r="X2949" s="63"/>
      <c r="Y2949" s="63"/>
      <c r="Z2949" s="63"/>
      <c r="AA2949" s="63"/>
      <c r="AB2949" s="63"/>
      <c r="AC2949" s="63"/>
      <c r="AD2949" s="63"/>
      <c r="AE2949" s="63"/>
      <c r="AF2949" s="63"/>
      <c r="AG2949" s="63"/>
      <c r="AH2949" s="63"/>
      <c r="AI2949" s="63"/>
      <c r="AJ2949" s="63"/>
      <c r="AK2949" s="63"/>
      <c r="AL2949" s="63"/>
      <c r="AM2949" s="63"/>
      <c r="AN2949" s="63"/>
      <c r="AO2949" s="63"/>
      <c r="AP2949" s="63"/>
      <c r="AQ2949" s="63"/>
      <c r="AR2949" s="63"/>
      <c r="AS2949" s="63"/>
      <c r="AT2949" s="63"/>
      <c r="AU2949" s="63"/>
      <c r="AV2949" s="63"/>
      <c r="AW2949" s="63"/>
      <c r="AX2949" s="63"/>
      <c r="AY2949" s="63"/>
      <c r="AZ2949" s="63"/>
      <c r="BA2949" s="63"/>
      <c r="BB2949" s="63"/>
      <c r="BC2949" s="63"/>
      <c r="BD2949" s="63"/>
      <c r="BE2949" s="63"/>
      <c r="BF2949" s="63"/>
      <c r="BG2949" s="63"/>
      <c r="BH2949" s="63"/>
      <c r="BI2949" s="63"/>
      <c r="BJ2949" s="63"/>
      <c r="BK2949" s="63"/>
      <c r="BL2949" s="63"/>
      <c r="BM2949" s="63"/>
      <c r="BN2949" s="63"/>
      <c r="BO2949" s="63"/>
      <c r="BP2949" s="63"/>
      <c r="BQ2949" s="63"/>
      <c r="BR2949" s="63"/>
      <c r="BS2949" s="63"/>
      <c r="BT2949" s="63"/>
      <c r="BU2949" s="63"/>
      <c r="BV2949" s="63"/>
      <c r="BW2949" s="63"/>
      <c r="BX2949" s="63"/>
      <c r="BY2949" s="63"/>
      <c r="BZ2949" s="63"/>
      <c r="CA2949" s="63"/>
      <c r="CB2949" s="63"/>
      <c r="CC2949" s="63"/>
      <c r="CD2949" s="63"/>
      <c r="CE2949" s="63"/>
      <c r="CF2949" s="63"/>
      <c r="CG2949" s="63"/>
      <c r="CH2949" s="63"/>
      <c r="CI2949" s="63"/>
      <c r="CJ2949" s="63"/>
      <c r="CK2949" s="63"/>
      <c r="CL2949" s="63"/>
      <c r="CM2949" s="63"/>
      <c r="CN2949" s="63"/>
      <c r="CO2949" s="63"/>
      <c r="CP2949" s="63"/>
      <c r="CR2949" s="227"/>
      <c r="CS2949" s="74"/>
    </row>
    <row r="2950" spans="1:97" s="72" customFormat="1" ht="75.75" customHeight="1">
      <c r="A2950" s="63"/>
      <c r="B2950" s="63"/>
      <c r="C2950" s="63"/>
      <c r="D2950" s="63"/>
      <c r="E2950" s="63"/>
      <c r="F2950" s="63"/>
      <c r="G2950" s="63"/>
      <c r="H2950" s="63"/>
      <c r="I2950" s="63"/>
      <c r="J2950" s="63"/>
      <c r="K2950" s="63"/>
      <c r="L2950" s="63"/>
      <c r="M2950" s="63"/>
      <c r="N2950" s="63"/>
      <c r="O2950" s="63"/>
      <c r="P2950" s="63"/>
      <c r="Q2950" s="63"/>
      <c r="R2950" s="63"/>
      <c r="S2950" s="63"/>
      <c r="T2950" s="63"/>
      <c r="U2950" s="63"/>
      <c r="V2950" s="63"/>
      <c r="W2950" s="63"/>
      <c r="X2950" s="63"/>
      <c r="Y2950" s="63"/>
      <c r="Z2950" s="63"/>
      <c r="AA2950" s="63"/>
      <c r="AB2950" s="63"/>
      <c r="AC2950" s="63"/>
      <c r="AD2950" s="63"/>
      <c r="AE2950" s="63"/>
      <c r="AF2950" s="63"/>
      <c r="AG2950" s="63"/>
      <c r="AH2950" s="63"/>
      <c r="AI2950" s="63"/>
      <c r="AJ2950" s="63"/>
      <c r="AK2950" s="63"/>
      <c r="AL2950" s="63"/>
      <c r="AM2950" s="63"/>
      <c r="AN2950" s="63"/>
      <c r="AO2950" s="63"/>
      <c r="AP2950" s="63"/>
      <c r="AQ2950" s="63"/>
      <c r="AR2950" s="63"/>
      <c r="AS2950" s="63"/>
      <c r="AT2950" s="63"/>
      <c r="AU2950" s="63"/>
      <c r="AV2950" s="63"/>
      <c r="AW2950" s="63"/>
      <c r="AX2950" s="63"/>
      <c r="AY2950" s="63"/>
      <c r="AZ2950" s="63"/>
      <c r="BA2950" s="63"/>
      <c r="BB2950" s="63"/>
      <c r="BC2950" s="63"/>
      <c r="BD2950" s="63"/>
      <c r="BE2950" s="63"/>
      <c r="BF2950" s="63"/>
      <c r="BG2950" s="63"/>
      <c r="BH2950" s="63"/>
      <c r="BI2950" s="63"/>
      <c r="BJ2950" s="63"/>
      <c r="BK2950" s="63"/>
      <c r="BL2950" s="63"/>
      <c r="BM2950" s="63"/>
      <c r="BN2950" s="63"/>
      <c r="BO2950" s="63"/>
      <c r="BP2950" s="63"/>
      <c r="BQ2950" s="63"/>
      <c r="BR2950" s="63"/>
      <c r="BS2950" s="63"/>
      <c r="BT2950" s="63"/>
      <c r="BU2950" s="63"/>
      <c r="BV2950" s="63"/>
      <c r="BW2950" s="63"/>
      <c r="BX2950" s="63"/>
      <c r="BY2950" s="63"/>
      <c r="BZ2950" s="63"/>
      <c r="CA2950" s="63"/>
      <c r="CB2950" s="63"/>
      <c r="CC2950" s="63"/>
      <c r="CD2950" s="63"/>
      <c r="CE2950" s="63"/>
      <c r="CF2950" s="63"/>
      <c r="CG2950" s="63"/>
      <c r="CH2950" s="63"/>
      <c r="CI2950" s="63"/>
      <c r="CJ2950" s="63"/>
      <c r="CK2950" s="63"/>
      <c r="CL2950" s="63"/>
      <c r="CM2950" s="63"/>
      <c r="CN2950" s="63"/>
      <c r="CO2950" s="63"/>
      <c r="CP2950" s="63"/>
      <c r="CR2950" s="227"/>
      <c r="CS2950" s="74"/>
    </row>
    <row r="2951" spans="1:97" s="72" customFormat="1" ht="75.75" customHeight="1">
      <c r="A2951" s="63"/>
      <c r="B2951" s="63"/>
      <c r="C2951" s="63"/>
      <c r="D2951" s="63"/>
      <c r="E2951" s="63"/>
      <c r="F2951" s="63"/>
      <c r="G2951" s="63"/>
      <c r="H2951" s="63"/>
      <c r="I2951" s="63"/>
      <c r="J2951" s="63"/>
      <c r="K2951" s="63"/>
      <c r="L2951" s="63"/>
      <c r="M2951" s="63"/>
      <c r="N2951" s="63"/>
      <c r="O2951" s="63"/>
      <c r="P2951" s="63"/>
      <c r="Q2951" s="63"/>
      <c r="R2951" s="63"/>
      <c r="S2951" s="63"/>
      <c r="T2951" s="63"/>
      <c r="U2951" s="63"/>
      <c r="V2951" s="63"/>
      <c r="W2951" s="63"/>
      <c r="X2951" s="63"/>
      <c r="Y2951" s="63"/>
      <c r="Z2951" s="63"/>
      <c r="AA2951" s="63"/>
      <c r="AB2951" s="63"/>
      <c r="AC2951" s="63"/>
      <c r="AD2951" s="63"/>
      <c r="AE2951" s="63"/>
      <c r="AF2951" s="63"/>
      <c r="AG2951" s="63"/>
      <c r="AH2951" s="63"/>
      <c r="AI2951" s="63"/>
      <c r="AJ2951" s="63"/>
      <c r="AK2951" s="63"/>
      <c r="AL2951" s="63"/>
      <c r="AM2951" s="63"/>
      <c r="AN2951" s="63"/>
      <c r="AO2951" s="63"/>
      <c r="AP2951" s="63"/>
      <c r="AQ2951" s="63"/>
      <c r="AR2951" s="63"/>
      <c r="AS2951" s="63"/>
      <c r="AT2951" s="63"/>
      <c r="AU2951" s="63"/>
      <c r="AV2951" s="63"/>
      <c r="AW2951" s="63"/>
      <c r="AX2951" s="63"/>
      <c r="AY2951" s="63"/>
      <c r="AZ2951" s="63"/>
      <c r="BA2951" s="63"/>
      <c r="BB2951" s="63"/>
      <c r="BC2951" s="63"/>
      <c r="BD2951" s="63"/>
      <c r="BE2951" s="63"/>
      <c r="BF2951" s="63"/>
      <c r="BG2951" s="63"/>
      <c r="BH2951" s="63"/>
      <c r="BI2951" s="63"/>
      <c r="BJ2951" s="63"/>
      <c r="BK2951" s="63"/>
      <c r="BL2951" s="63"/>
      <c r="BM2951" s="63"/>
      <c r="BN2951" s="63"/>
      <c r="BO2951" s="63"/>
      <c r="BP2951" s="63"/>
      <c r="BQ2951" s="63"/>
      <c r="BR2951" s="63"/>
      <c r="BS2951" s="63"/>
      <c r="BT2951" s="63"/>
      <c r="BU2951" s="63"/>
      <c r="BV2951" s="63"/>
      <c r="BW2951" s="63"/>
      <c r="BX2951" s="63"/>
      <c r="BY2951" s="63"/>
      <c r="BZ2951" s="63"/>
      <c r="CA2951" s="63"/>
      <c r="CB2951" s="63"/>
      <c r="CC2951" s="63"/>
      <c r="CD2951" s="63"/>
      <c r="CE2951" s="63"/>
      <c r="CF2951" s="63"/>
      <c r="CG2951" s="63"/>
      <c r="CH2951" s="63"/>
      <c r="CI2951" s="63"/>
      <c r="CJ2951" s="63"/>
      <c r="CK2951" s="63"/>
      <c r="CL2951" s="63"/>
      <c r="CM2951" s="63"/>
      <c r="CN2951" s="63"/>
      <c r="CO2951" s="63"/>
      <c r="CP2951" s="63"/>
      <c r="CR2951" s="227"/>
      <c r="CS2951" s="74"/>
    </row>
    <row r="2952" spans="1:97" s="72" customFormat="1" ht="75.75" customHeight="1">
      <c r="A2952" s="63"/>
      <c r="B2952" s="63"/>
      <c r="C2952" s="63"/>
      <c r="D2952" s="63"/>
      <c r="E2952" s="63"/>
      <c r="F2952" s="63"/>
      <c r="G2952" s="63"/>
      <c r="H2952" s="63"/>
      <c r="I2952" s="63"/>
      <c r="J2952" s="63"/>
      <c r="K2952" s="63"/>
      <c r="L2952" s="63"/>
      <c r="M2952" s="63"/>
      <c r="N2952" s="63"/>
      <c r="O2952" s="63"/>
      <c r="P2952" s="63"/>
      <c r="Q2952" s="63"/>
      <c r="R2952" s="63"/>
      <c r="S2952" s="63"/>
      <c r="T2952" s="63"/>
      <c r="U2952" s="63"/>
      <c r="V2952" s="63"/>
      <c r="W2952" s="63"/>
      <c r="X2952" s="63"/>
      <c r="Y2952" s="63"/>
      <c r="Z2952" s="63"/>
      <c r="AA2952" s="63"/>
      <c r="AB2952" s="63"/>
      <c r="AC2952" s="63"/>
      <c r="AD2952" s="63"/>
      <c r="AE2952" s="63"/>
      <c r="AF2952" s="63"/>
      <c r="AG2952" s="63"/>
      <c r="AH2952" s="63"/>
      <c r="AI2952" s="63"/>
      <c r="AJ2952" s="63"/>
      <c r="AK2952" s="63"/>
      <c r="AL2952" s="63"/>
      <c r="AM2952" s="63"/>
      <c r="AN2952" s="63"/>
      <c r="AO2952" s="63"/>
      <c r="AP2952" s="63"/>
      <c r="AQ2952" s="63"/>
      <c r="AR2952" s="63"/>
      <c r="AS2952" s="63"/>
      <c r="AT2952" s="63"/>
      <c r="AU2952" s="63"/>
      <c r="AV2952" s="63"/>
      <c r="AW2952" s="63"/>
      <c r="AX2952" s="63"/>
      <c r="AY2952" s="63"/>
      <c r="AZ2952" s="63"/>
      <c r="BA2952" s="63"/>
      <c r="BB2952" s="63"/>
      <c r="BC2952" s="63"/>
      <c r="BD2952" s="63"/>
      <c r="BE2952" s="63"/>
      <c r="BF2952" s="63"/>
      <c r="BG2952" s="63"/>
      <c r="BH2952" s="63"/>
      <c r="BI2952" s="63"/>
      <c r="BJ2952" s="63"/>
      <c r="BK2952" s="63"/>
      <c r="BL2952" s="63"/>
      <c r="BM2952" s="63"/>
      <c r="BN2952" s="63"/>
      <c r="BO2952" s="63"/>
      <c r="BP2952" s="63"/>
      <c r="BQ2952" s="63"/>
      <c r="BR2952" s="63"/>
      <c r="BS2952" s="63"/>
      <c r="BT2952" s="63"/>
      <c r="BU2952" s="63"/>
      <c r="BV2952" s="63"/>
      <c r="BW2952" s="63"/>
      <c r="BX2952" s="63"/>
      <c r="BY2952" s="63"/>
      <c r="BZ2952" s="63"/>
      <c r="CA2952" s="63"/>
      <c r="CB2952" s="63"/>
      <c r="CC2952" s="63"/>
      <c r="CD2952" s="63"/>
      <c r="CE2952" s="63"/>
      <c r="CF2952" s="63"/>
      <c r="CG2952" s="63"/>
      <c r="CH2952" s="63"/>
      <c r="CI2952" s="63"/>
      <c r="CJ2952" s="63"/>
      <c r="CK2952" s="63"/>
      <c r="CL2952" s="63"/>
      <c r="CM2952" s="63"/>
      <c r="CN2952" s="63"/>
      <c r="CO2952" s="63"/>
      <c r="CP2952" s="63"/>
      <c r="CR2952" s="227"/>
      <c r="CS2952" s="74"/>
    </row>
    <row r="2953" spans="1:97" s="72" customFormat="1" ht="75.75" customHeight="1">
      <c r="A2953" s="63"/>
      <c r="B2953" s="63"/>
      <c r="C2953" s="63"/>
      <c r="D2953" s="63"/>
      <c r="E2953" s="63"/>
      <c r="F2953" s="63"/>
      <c r="G2953" s="63"/>
      <c r="H2953" s="63"/>
      <c r="I2953" s="63"/>
      <c r="J2953" s="63"/>
      <c r="K2953" s="63"/>
      <c r="L2953" s="63"/>
      <c r="M2953" s="63"/>
      <c r="N2953" s="63"/>
      <c r="O2953" s="63"/>
      <c r="P2953" s="63"/>
      <c r="Q2953" s="63"/>
      <c r="R2953" s="63"/>
      <c r="S2953" s="63"/>
      <c r="T2953" s="63"/>
      <c r="U2953" s="63"/>
      <c r="V2953" s="63"/>
      <c r="W2953" s="63"/>
      <c r="X2953" s="63"/>
      <c r="Y2953" s="63"/>
      <c r="Z2953" s="63"/>
      <c r="AA2953" s="63"/>
      <c r="AB2953" s="63"/>
      <c r="AC2953" s="63"/>
      <c r="AD2953" s="63"/>
      <c r="AE2953" s="63"/>
      <c r="AF2953" s="63"/>
      <c r="AG2953" s="63"/>
      <c r="AH2953" s="63"/>
      <c r="AI2953" s="63"/>
      <c r="AJ2953" s="63"/>
      <c r="AK2953" s="63"/>
      <c r="AL2953" s="63"/>
      <c r="AM2953" s="63"/>
      <c r="AN2953" s="63"/>
      <c r="AO2953" s="63"/>
      <c r="AP2953" s="63"/>
      <c r="AQ2953" s="63"/>
      <c r="AR2953" s="63"/>
      <c r="AS2953" s="63"/>
      <c r="AT2953" s="63"/>
      <c r="AU2953" s="63"/>
      <c r="AV2953" s="63"/>
      <c r="AW2953" s="63"/>
      <c r="AX2953" s="63"/>
      <c r="AY2953" s="63"/>
      <c r="AZ2953" s="63"/>
      <c r="BA2953" s="63"/>
      <c r="BB2953" s="63"/>
      <c r="BC2953" s="63"/>
      <c r="BD2953" s="63"/>
      <c r="BE2953" s="63"/>
      <c r="BF2953" s="63"/>
      <c r="BG2953" s="63"/>
      <c r="BH2953" s="63"/>
      <c r="BI2953" s="63"/>
      <c r="BJ2953" s="63"/>
      <c r="BK2953" s="63"/>
      <c r="BL2953" s="63"/>
      <c r="BM2953" s="63"/>
      <c r="BN2953" s="63"/>
      <c r="BO2953" s="63"/>
      <c r="BP2953" s="63"/>
      <c r="BQ2953" s="63"/>
      <c r="BR2953" s="63"/>
      <c r="BS2953" s="63"/>
      <c r="BT2953" s="63"/>
      <c r="BU2953" s="63"/>
      <c r="BV2953" s="63"/>
      <c r="BW2953" s="63"/>
      <c r="BX2953" s="63"/>
      <c r="BY2953" s="63"/>
      <c r="BZ2953" s="63"/>
      <c r="CA2953" s="63"/>
      <c r="CB2953" s="63"/>
      <c r="CC2953" s="63"/>
      <c r="CD2953" s="63"/>
      <c r="CE2953" s="63"/>
      <c r="CF2953" s="63"/>
      <c r="CG2953" s="63"/>
      <c r="CH2953" s="63"/>
      <c r="CI2953" s="63"/>
      <c r="CJ2953" s="63"/>
      <c r="CK2953" s="63"/>
      <c r="CL2953" s="63"/>
      <c r="CM2953" s="63"/>
      <c r="CN2953" s="63"/>
      <c r="CO2953" s="63"/>
      <c r="CP2953" s="63"/>
      <c r="CR2953" s="227"/>
      <c r="CS2953" s="74"/>
    </row>
    <row r="2954" spans="1:97" s="72" customFormat="1" ht="75.75" customHeight="1">
      <c r="A2954" s="63"/>
      <c r="B2954" s="63"/>
      <c r="C2954" s="63"/>
      <c r="D2954" s="63"/>
      <c r="E2954" s="63"/>
      <c r="F2954" s="63"/>
      <c r="G2954" s="63"/>
      <c r="H2954" s="63"/>
      <c r="I2954" s="63"/>
      <c r="J2954" s="63"/>
      <c r="K2954" s="63"/>
      <c r="L2954" s="63"/>
      <c r="M2954" s="63"/>
      <c r="N2954" s="63"/>
      <c r="O2954" s="63"/>
      <c r="P2954" s="63"/>
      <c r="Q2954" s="63"/>
      <c r="R2954" s="63"/>
      <c r="S2954" s="63"/>
      <c r="T2954" s="63"/>
      <c r="U2954" s="63"/>
      <c r="V2954" s="63"/>
      <c r="W2954" s="63"/>
      <c r="X2954" s="63"/>
      <c r="Y2954" s="63"/>
      <c r="Z2954" s="63"/>
      <c r="AA2954" s="63"/>
      <c r="AB2954" s="63"/>
      <c r="AC2954" s="63"/>
      <c r="AD2954" s="63"/>
      <c r="AE2954" s="63"/>
      <c r="AF2954" s="63"/>
      <c r="AG2954" s="63"/>
      <c r="AH2954" s="63"/>
      <c r="AI2954" s="63"/>
      <c r="AJ2954" s="63"/>
      <c r="AK2954" s="63"/>
      <c r="AL2954" s="63"/>
      <c r="AM2954" s="63"/>
      <c r="AN2954" s="63"/>
      <c r="AO2954" s="63"/>
      <c r="AP2954" s="63"/>
      <c r="AQ2954" s="63"/>
      <c r="AR2954" s="63"/>
      <c r="AS2954" s="63"/>
      <c r="AT2954" s="63"/>
      <c r="AU2954" s="63"/>
      <c r="AV2954" s="63"/>
      <c r="AW2954" s="63"/>
      <c r="AX2954" s="63"/>
      <c r="AY2954" s="63"/>
      <c r="AZ2954" s="63"/>
      <c r="BA2954" s="63"/>
      <c r="BB2954" s="63"/>
      <c r="BC2954" s="63"/>
      <c r="BD2954" s="63"/>
      <c r="BE2954" s="63"/>
      <c r="BF2954" s="63"/>
      <c r="BG2954" s="63"/>
      <c r="BH2954" s="63"/>
      <c r="BI2954" s="63"/>
      <c r="BJ2954" s="63"/>
      <c r="BK2954" s="63"/>
      <c r="BL2954" s="63"/>
      <c r="BM2954" s="63"/>
      <c r="BN2954" s="63"/>
      <c r="BO2954" s="63"/>
      <c r="BP2954" s="63"/>
      <c r="BQ2954" s="63"/>
      <c r="BR2954" s="63"/>
      <c r="BS2954" s="63"/>
      <c r="BT2954" s="63"/>
      <c r="BU2954" s="63"/>
      <c r="BV2954" s="63"/>
      <c r="BW2954" s="63"/>
      <c r="BX2954" s="63"/>
      <c r="BY2954" s="63"/>
      <c r="BZ2954" s="63"/>
      <c r="CA2954" s="63"/>
      <c r="CB2954" s="63"/>
      <c r="CC2954" s="63"/>
      <c r="CD2954" s="63"/>
      <c r="CE2954" s="63"/>
      <c r="CF2954" s="63"/>
      <c r="CG2954" s="63"/>
      <c r="CH2954" s="63"/>
      <c r="CI2954" s="63"/>
      <c r="CJ2954" s="63"/>
      <c r="CK2954" s="63"/>
      <c r="CL2954" s="63"/>
      <c r="CM2954" s="63"/>
      <c r="CN2954" s="63"/>
      <c r="CO2954" s="63"/>
      <c r="CP2954" s="63"/>
      <c r="CR2954" s="227"/>
      <c r="CS2954" s="74"/>
    </row>
    <row r="2955" spans="1:97" s="72" customFormat="1" ht="75.75" customHeight="1">
      <c r="A2955" s="63"/>
      <c r="B2955" s="63"/>
      <c r="C2955" s="63"/>
      <c r="D2955" s="63"/>
      <c r="E2955" s="63"/>
      <c r="F2955" s="63"/>
      <c r="G2955" s="63"/>
      <c r="H2955" s="63"/>
      <c r="I2955" s="63"/>
      <c r="J2955" s="63"/>
      <c r="K2955" s="63"/>
      <c r="L2955" s="63"/>
      <c r="M2955" s="63"/>
      <c r="N2955" s="63"/>
      <c r="O2955" s="63"/>
      <c r="P2955" s="63"/>
      <c r="Q2955" s="63"/>
      <c r="R2955" s="63"/>
      <c r="S2955" s="63"/>
      <c r="T2955" s="63"/>
      <c r="U2955" s="63"/>
      <c r="V2955" s="63"/>
      <c r="W2955" s="63"/>
      <c r="X2955" s="63"/>
      <c r="Y2955" s="63"/>
      <c r="Z2955" s="63"/>
      <c r="AA2955" s="63"/>
      <c r="AB2955" s="63"/>
      <c r="AC2955" s="63"/>
      <c r="AD2955" s="63"/>
      <c r="AE2955" s="63"/>
      <c r="AF2955" s="63"/>
      <c r="AG2955" s="63"/>
      <c r="AH2955" s="63"/>
      <c r="AI2955" s="63"/>
      <c r="AJ2955" s="63"/>
      <c r="AK2955" s="63"/>
      <c r="AL2955" s="63"/>
      <c r="AM2955" s="63"/>
      <c r="AN2955" s="63"/>
      <c r="AO2955" s="63"/>
      <c r="AP2955" s="63"/>
      <c r="AQ2955" s="63"/>
      <c r="AR2955" s="63"/>
      <c r="AS2955" s="63"/>
      <c r="AT2955" s="63"/>
      <c r="AU2955" s="63"/>
      <c r="AV2955" s="63"/>
      <c r="AW2955" s="63"/>
      <c r="AX2955" s="63"/>
      <c r="AY2955" s="63"/>
      <c r="AZ2955" s="63"/>
      <c r="BA2955" s="63"/>
      <c r="BB2955" s="63"/>
      <c r="BC2955" s="63"/>
      <c r="BD2955" s="63"/>
      <c r="BE2955" s="63"/>
      <c r="BF2955" s="63"/>
      <c r="BG2955" s="63"/>
      <c r="BH2955" s="63"/>
      <c r="BI2955" s="63"/>
      <c r="BJ2955" s="63"/>
      <c r="BK2955" s="63"/>
      <c r="BL2955" s="63"/>
      <c r="BM2955" s="63"/>
      <c r="BN2955" s="63"/>
      <c r="BO2955" s="63"/>
      <c r="BP2955" s="63"/>
      <c r="BQ2955" s="63"/>
      <c r="BR2955" s="63"/>
      <c r="BS2955" s="63"/>
      <c r="BT2955" s="63"/>
      <c r="BU2955" s="63"/>
      <c r="BV2955" s="63"/>
      <c r="BW2955" s="63"/>
      <c r="BX2955" s="63"/>
      <c r="BY2955" s="63"/>
      <c r="BZ2955" s="63"/>
      <c r="CA2955" s="63"/>
      <c r="CB2955" s="63"/>
      <c r="CC2955" s="63"/>
      <c r="CD2955" s="63"/>
      <c r="CE2955" s="63"/>
      <c r="CF2955" s="63"/>
      <c r="CG2955" s="63"/>
      <c r="CH2955" s="63"/>
      <c r="CI2955" s="63"/>
      <c r="CJ2955" s="63"/>
      <c r="CK2955" s="63"/>
      <c r="CL2955" s="63"/>
      <c r="CM2955" s="63"/>
      <c r="CN2955" s="63"/>
      <c r="CO2955" s="63"/>
      <c r="CP2955" s="63"/>
      <c r="CR2955" s="227"/>
      <c r="CS2955" s="74"/>
    </row>
    <row r="2956" spans="1:97" s="72" customFormat="1" ht="75.75" customHeight="1">
      <c r="A2956" s="63"/>
      <c r="B2956" s="63"/>
      <c r="C2956" s="63"/>
      <c r="D2956" s="63"/>
      <c r="E2956" s="63"/>
      <c r="F2956" s="63"/>
      <c r="G2956" s="63"/>
      <c r="H2956" s="63"/>
      <c r="I2956" s="63"/>
      <c r="J2956" s="63"/>
      <c r="K2956" s="63"/>
      <c r="L2956" s="63"/>
      <c r="M2956" s="63"/>
      <c r="N2956" s="63"/>
      <c r="O2956" s="63"/>
      <c r="P2956" s="63"/>
      <c r="Q2956" s="63"/>
      <c r="R2956" s="63"/>
      <c r="S2956" s="63"/>
      <c r="T2956" s="63"/>
      <c r="U2956" s="63"/>
      <c r="V2956" s="63"/>
      <c r="W2956" s="63"/>
      <c r="X2956" s="63"/>
      <c r="Y2956" s="63"/>
      <c r="Z2956" s="63"/>
      <c r="AA2956" s="63"/>
      <c r="AB2956" s="63"/>
      <c r="AC2956" s="63"/>
      <c r="AD2956" s="63"/>
      <c r="AE2956" s="63"/>
      <c r="AF2956" s="63"/>
      <c r="AG2956" s="63"/>
      <c r="AH2956" s="63"/>
      <c r="AI2956" s="63"/>
      <c r="AJ2956" s="63"/>
      <c r="AK2956" s="63"/>
      <c r="AL2956" s="63"/>
      <c r="AM2956" s="63"/>
      <c r="AN2956" s="63"/>
      <c r="AO2956" s="63"/>
      <c r="AP2956" s="63"/>
      <c r="AQ2956" s="63"/>
      <c r="AR2956" s="63"/>
      <c r="AS2956" s="63"/>
      <c r="AT2956" s="63"/>
      <c r="AU2956" s="63"/>
      <c r="AV2956" s="63"/>
      <c r="AW2956" s="63"/>
      <c r="AX2956" s="63"/>
      <c r="AY2956" s="63"/>
      <c r="AZ2956" s="63"/>
      <c r="BA2956" s="63"/>
      <c r="BB2956" s="63"/>
      <c r="BC2956" s="63"/>
      <c r="BD2956" s="63"/>
      <c r="BE2956" s="63"/>
      <c r="BF2956" s="63"/>
      <c r="BG2956" s="63"/>
      <c r="BH2956" s="63"/>
      <c r="BI2956" s="63"/>
      <c r="BJ2956" s="63"/>
      <c r="BK2956" s="63"/>
      <c r="BL2956" s="63"/>
      <c r="BM2956" s="63"/>
      <c r="BN2956" s="63"/>
      <c r="BO2956" s="63"/>
      <c r="BP2956" s="63"/>
      <c r="BQ2956" s="63"/>
      <c r="BR2956" s="63"/>
      <c r="BS2956" s="63"/>
      <c r="BT2956" s="63"/>
      <c r="BU2956" s="63"/>
      <c r="BV2956" s="63"/>
      <c r="BW2956" s="63"/>
      <c r="BX2956" s="63"/>
      <c r="BY2956" s="63"/>
      <c r="BZ2956" s="63"/>
      <c r="CA2956" s="63"/>
      <c r="CB2956" s="63"/>
      <c r="CC2956" s="63"/>
      <c r="CD2956" s="63"/>
      <c r="CE2956" s="63"/>
      <c r="CF2956" s="63"/>
      <c r="CG2956" s="63"/>
      <c r="CH2956" s="63"/>
      <c r="CI2956" s="63"/>
      <c r="CJ2956" s="63"/>
      <c r="CK2956" s="63"/>
      <c r="CL2956" s="63"/>
      <c r="CM2956" s="63"/>
      <c r="CN2956" s="63"/>
      <c r="CO2956" s="63"/>
      <c r="CP2956" s="63"/>
      <c r="CR2956" s="227"/>
      <c r="CS2956" s="74"/>
    </row>
    <row r="2957" spans="1:97" s="72" customFormat="1" ht="75.75" customHeight="1">
      <c r="A2957" s="63"/>
      <c r="B2957" s="63"/>
      <c r="C2957" s="63"/>
      <c r="D2957" s="63"/>
      <c r="E2957" s="63"/>
      <c r="F2957" s="63"/>
      <c r="G2957" s="63"/>
      <c r="H2957" s="63"/>
      <c r="I2957" s="63"/>
      <c r="J2957" s="63"/>
      <c r="K2957" s="63"/>
      <c r="L2957" s="63"/>
      <c r="M2957" s="63"/>
      <c r="N2957" s="63"/>
      <c r="O2957" s="63"/>
      <c r="P2957" s="63"/>
      <c r="Q2957" s="63"/>
      <c r="R2957" s="63"/>
      <c r="S2957" s="63"/>
      <c r="T2957" s="63"/>
      <c r="U2957" s="63"/>
      <c r="V2957" s="63"/>
      <c r="W2957" s="63"/>
      <c r="X2957" s="63"/>
      <c r="Y2957" s="63"/>
      <c r="Z2957" s="63"/>
      <c r="AA2957" s="63"/>
      <c r="AB2957" s="63"/>
      <c r="AC2957" s="63"/>
      <c r="AD2957" s="63"/>
      <c r="AE2957" s="63"/>
      <c r="AF2957" s="63"/>
      <c r="AG2957" s="63"/>
      <c r="AH2957" s="63"/>
      <c r="AI2957" s="63"/>
      <c r="AJ2957" s="63"/>
      <c r="AK2957" s="63"/>
      <c r="AL2957" s="63"/>
      <c r="AM2957" s="63"/>
      <c r="AN2957" s="63"/>
      <c r="AO2957" s="63"/>
      <c r="AP2957" s="63"/>
      <c r="AQ2957" s="63"/>
      <c r="AR2957" s="63"/>
      <c r="AS2957" s="63"/>
      <c r="AT2957" s="63"/>
      <c r="AU2957" s="63"/>
      <c r="AV2957" s="63"/>
      <c r="AW2957" s="63"/>
      <c r="AX2957" s="63"/>
      <c r="AY2957" s="63"/>
      <c r="AZ2957" s="63"/>
      <c r="BA2957" s="63"/>
      <c r="BB2957" s="63"/>
      <c r="BC2957" s="63"/>
      <c r="BD2957" s="63"/>
      <c r="BE2957" s="63"/>
      <c r="BF2957" s="63"/>
      <c r="BG2957" s="63"/>
      <c r="BH2957" s="63"/>
      <c r="BI2957" s="63"/>
      <c r="BJ2957" s="63"/>
      <c r="BK2957" s="63"/>
      <c r="BL2957" s="63"/>
      <c r="BM2957" s="63"/>
      <c r="BN2957" s="63"/>
      <c r="BO2957" s="63"/>
      <c r="BP2957" s="63"/>
      <c r="BQ2957" s="63"/>
      <c r="BR2957" s="63"/>
      <c r="BS2957" s="63"/>
      <c r="BT2957" s="63"/>
      <c r="BU2957" s="63"/>
      <c r="BV2957" s="63"/>
      <c r="BW2957" s="63"/>
      <c r="BX2957" s="63"/>
      <c r="BY2957" s="63"/>
      <c r="BZ2957" s="63"/>
      <c r="CA2957" s="63"/>
      <c r="CB2957" s="63"/>
      <c r="CC2957" s="63"/>
      <c r="CD2957" s="63"/>
      <c r="CE2957" s="63"/>
      <c r="CF2957" s="63"/>
      <c r="CG2957" s="63"/>
      <c r="CH2957" s="63"/>
      <c r="CI2957" s="63"/>
      <c r="CJ2957" s="63"/>
      <c r="CK2957" s="63"/>
      <c r="CL2957" s="63"/>
      <c r="CM2957" s="63"/>
      <c r="CN2957" s="63"/>
      <c r="CO2957" s="63"/>
      <c r="CP2957" s="63"/>
      <c r="CR2957" s="227"/>
      <c r="CS2957" s="74"/>
    </row>
    <row r="2958" spans="1:97" s="72" customFormat="1" ht="75.75" customHeight="1">
      <c r="A2958" s="63"/>
      <c r="B2958" s="63"/>
      <c r="C2958" s="63"/>
      <c r="D2958" s="63"/>
      <c r="E2958" s="63"/>
      <c r="F2958" s="63"/>
      <c r="G2958" s="63"/>
      <c r="H2958" s="63"/>
      <c r="I2958" s="63"/>
      <c r="J2958" s="63"/>
      <c r="K2958" s="63"/>
      <c r="L2958" s="63"/>
      <c r="M2958" s="63"/>
      <c r="N2958" s="63"/>
      <c r="O2958" s="63"/>
      <c r="P2958" s="63"/>
      <c r="Q2958" s="63"/>
      <c r="R2958" s="63"/>
      <c r="S2958" s="63"/>
      <c r="T2958" s="63"/>
      <c r="U2958" s="63"/>
      <c r="V2958" s="63"/>
      <c r="W2958" s="63"/>
      <c r="X2958" s="63"/>
      <c r="Y2958" s="63"/>
      <c r="Z2958" s="63"/>
      <c r="AA2958" s="63"/>
      <c r="AB2958" s="63"/>
      <c r="AC2958" s="63"/>
      <c r="AD2958" s="63"/>
      <c r="AE2958" s="63"/>
      <c r="AF2958" s="63"/>
      <c r="AG2958" s="63"/>
      <c r="AH2958" s="63"/>
      <c r="AI2958" s="63"/>
      <c r="AJ2958" s="63"/>
      <c r="AK2958" s="63"/>
      <c r="AL2958" s="63"/>
      <c r="AM2958" s="63"/>
      <c r="AN2958" s="63"/>
      <c r="AO2958" s="63"/>
      <c r="AP2958" s="63"/>
      <c r="AQ2958" s="63"/>
      <c r="AR2958" s="63"/>
      <c r="AS2958" s="63"/>
      <c r="AT2958" s="63"/>
      <c r="AU2958" s="63"/>
      <c r="AV2958" s="63"/>
      <c r="AW2958" s="63"/>
      <c r="AX2958" s="63"/>
      <c r="AY2958" s="63"/>
      <c r="AZ2958" s="63"/>
      <c r="BA2958" s="63"/>
      <c r="BB2958" s="63"/>
      <c r="BC2958" s="63"/>
      <c r="BD2958" s="63"/>
      <c r="BE2958" s="63"/>
      <c r="BF2958" s="63"/>
      <c r="BG2958" s="63"/>
      <c r="BH2958" s="63"/>
      <c r="BI2958" s="63"/>
      <c r="BJ2958" s="63"/>
      <c r="BK2958" s="63"/>
      <c r="BL2958" s="63"/>
      <c r="BM2958" s="63"/>
      <c r="BN2958" s="63"/>
      <c r="BO2958" s="63"/>
      <c r="BP2958" s="63"/>
      <c r="BQ2958" s="63"/>
      <c r="BR2958" s="63"/>
      <c r="BS2958" s="63"/>
      <c r="BT2958" s="63"/>
      <c r="BU2958" s="63"/>
      <c r="BV2958" s="63"/>
      <c r="BW2958" s="63"/>
      <c r="BX2958" s="63"/>
      <c r="BY2958" s="63"/>
      <c r="BZ2958" s="63"/>
      <c r="CA2958" s="63"/>
      <c r="CB2958" s="63"/>
      <c r="CC2958" s="63"/>
      <c r="CD2958" s="63"/>
      <c r="CE2958" s="63"/>
      <c r="CF2958" s="63"/>
      <c r="CG2958" s="63"/>
      <c r="CH2958" s="63"/>
      <c r="CI2958" s="63"/>
      <c r="CJ2958" s="63"/>
      <c r="CK2958" s="63"/>
      <c r="CL2958" s="63"/>
      <c r="CM2958" s="63"/>
      <c r="CN2958" s="63"/>
      <c r="CO2958" s="63"/>
      <c r="CP2958" s="63"/>
      <c r="CR2958" s="227"/>
      <c r="CS2958" s="74"/>
    </row>
    <row r="2959" spans="1:97" s="72" customFormat="1" ht="75.75" customHeight="1">
      <c r="A2959" s="63"/>
      <c r="B2959" s="63"/>
      <c r="C2959" s="63"/>
      <c r="D2959" s="63"/>
      <c r="E2959" s="63"/>
      <c r="F2959" s="63"/>
      <c r="G2959" s="63"/>
      <c r="H2959" s="63"/>
      <c r="I2959" s="63"/>
      <c r="J2959" s="63"/>
      <c r="K2959" s="63"/>
      <c r="L2959" s="63"/>
      <c r="M2959" s="63"/>
      <c r="N2959" s="63"/>
      <c r="O2959" s="63"/>
      <c r="P2959" s="63"/>
      <c r="Q2959" s="63"/>
      <c r="R2959" s="63"/>
      <c r="S2959" s="63"/>
      <c r="T2959" s="63"/>
      <c r="U2959" s="63"/>
      <c r="V2959" s="63"/>
      <c r="W2959" s="63"/>
      <c r="X2959" s="63"/>
      <c r="Y2959" s="63"/>
      <c r="Z2959" s="63"/>
      <c r="AA2959" s="63"/>
      <c r="AB2959" s="63"/>
      <c r="AC2959" s="63"/>
      <c r="AD2959" s="63"/>
      <c r="AE2959" s="63"/>
      <c r="AF2959" s="63"/>
      <c r="AG2959" s="63"/>
      <c r="AH2959" s="63"/>
      <c r="AI2959" s="63"/>
      <c r="AJ2959" s="63"/>
      <c r="AK2959" s="63"/>
      <c r="AL2959" s="63"/>
      <c r="AM2959" s="63"/>
      <c r="AN2959" s="63"/>
      <c r="AO2959" s="63"/>
      <c r="AP2959" s="63"/>
      <c r="AQ2959" s="63"/>
      <c r="AR2959" s="63"/>
      <c r="AS2959" s="63"/>
      <c r="AT2959" s="63"/>
      <c r="AU2959" s="63"/>
      <c r="AV2959" s="63"/>
      <c r="AW2959" s="63"/>
      <c r="AX2959" s="63"/>
      <c r="AY2959" s="63"/>
      <c r="AZ2959" s="63"/>
      <c r="BA2959" s="63"/>
      <c r="BB2959" s="63"/>
      <c r="BC2959" s="63"/>
      <c r="BD2959" s="63"/>
      <c r="BE2959" s="63"/>
      <c r="BF2959" s="63"/>
      <c r="BG2959" s="63"/>
      <c r="BH2959" s="63"/>
      <c r="BI2959" s="63"/>
      <c r="BJ2959" s="63"/>
      <c r="BK2959" s="63"/>
      <c r="BL2959" s="63"/>
      <c r="BM2959" s="63"/>
      <c r="BN2959" s="63"/>
      <c r="BO2959" s="63"/>
      <c r="BP2959" s="63"/>
      <c r="BQ2959" s="63"/>
      <c r="BR2959" s="63"/>
      <c r="BS2959" s="63"/>
      <c r="BT2959" s="63"/>
      <c r="BU2959" s="63"/>
      <c r="BV2959" s="63"/>
      <c r="BW2959" s="63"/>
      <c r="BX2959" s="63"/>
      <c r="BY2959" s="63"/>
      <c r="BZ2959" s="63"/>
      <c r="CA2959" s="63"/>
      <c r="CB2959" s="63"/>
      <c r="CC2959" s="63"/>
      <c r="CD2959" s="63"/>
      <c r="CE2959" s="63"/>
      <c r="CF2959" s="63"/>
      <c r="CG2959" s="63"/>
      <c r="CH2959" s="63"/>
      <c r="CI2959" s="63"/>
      <c r="CJ2959" s="63"/>
      <c r="CK2959" s="63"/>
      <c r="CL2959" s="63"/>
      <c r="CM2959" s="63"/>
      <c r="CN2959" s="63"/>
      <c r="CO2959" s="63"/>
      <c r="CP2959" s="63"/>
      <c r="CR2959" s="227"/>
      <c r="CS2959" s="74"/>
    </row>
    <row r="2960" spans="1:97" s="72" customFormat="1" ht="75.75" customHeight="1">
      <c r="A2960" s="63"/>
      <c r="B2960" s="63"/>
      <c r="C2960" s="63"/>
      <c r="D2960" s="63"/>
      <c r="E2960" s="63"/>
      <c r="F2960" s="63"/>
      <c r="G2960" s="63"/>
      <c r="H2960" s="63"/>
      <c r="I2960" s="63"/>
      <c r="J2960" s="63"/>
      <c r="K2960" s="63"/>
      <c r="L2960" s="63"/>
      <c r="M2960" s="63"/>
      <c r="N2960" s="63"/>
      <c r="O2960" s="63"/>
      <c r="P2960" s="63"/>
      <c r="Q2960" s="63"/>
      <c r="R2960" s="63"/>
      <c r="S2960" s="63"/>
      <c r="T2960" s="63"/>
      <c r="U2960" s="63"/>
      <c r="V2960" s="63"/>
      <c r="W2960" s="63"/>
      <c r="X2960" s="63"/>
      <c r="Y2960" s="63"/>
      <c r="Z2960" s="63"/>
      <c r="AA2960" s="63"/>
      <c r="AB2960" s="63"/>
      <c r="AC2960" s="63"/>
      <c r="AD2960" s="63"/>
      <c r="AE2960" s="63"/>
      <c r="AF2960" s="63"/>
      <c r="AG2960" s="63"/>
      <c r="AH2960" s="63"/>
      <c r="AI2960" s="63"/>
      <c r="AJ2960" s="63"/>
      <c r="AK2960" s="63"/>
      <c r="AL2960" s="63"/>
      <c r="AM2960" s="63"/>
      <c r="AN2960" s="63"/>
      <c r="AO2960" s="63"/>
      <c r="AP2960" s="63"/>
      <c r="AQ2960" s="63"/>
      <c r="AR2960" s="63"/>
      <c r="AS2960" s="63"/>
      <c r="AT2960" s="63"/>
      <c r="AU2960" s="63"/>
      <c r="AV2960" s="63"/>
      <c r="AW2960" s="63"/>
      <c r="AX2960" s="63"/>
      <c r="AY2960" s="63"/>
      <c r="AZ2960" s="63"/>
      <c r="BA2960" s="63"/>
      <c r="BB2960" s="63"/>
      <c r="BC2960" s="63"/>
      <c r="BD2960" s="63"/>
      <c r="BE2960" s="63"/>
      <c r="BF2960" s="63"/>
      <c r="BG2960" s="63"/>
      <c r="BH2960" s="63"/>
      <c r="BI2960" s="63"/>
      <c r="BJ2960" s="63"/>
      <c r="BK2960" s="63"/>
      <c r="BL2960" s="63"/>
      <c r="BM2960" s="63"/>
      <c r="BN2960" s="63"/>
      <c r="BO2960" s="63"/>
      <c r="BP2960" s="63"/>
      <c r="BQ2960" s="63"/>
      <c r="BR2960" s="63"/>
      <c r="BS2960" s="63"/>
      <c r="BT2960" s="63"/>
      <c r="BU2960" s="63"/>
      <c r="BV2960" s="63"/>
      <c r="BW2960" s="63"/>
      <c r="BX2960" s="63"/>
      <c r="BY2960" s="63"/>
      <c r="BZ2960" s="63"/>
      <c r="CA2960" s="63"/>
      <c r="CB2960" s="63"/>
      <c r="CC2960" s="63"/>
      <c r="CD2960" s="63"/>
      <c r="CE2960" s="63"/>
      <c r="CF2960" s="63"/>
      <c r="CG2960" s="63"/>
      <c r="CH2960" s="63"/>
      <c r="CI2960" s="63"/>
      <c r="CJ2960" s="63"/>
      <c r="CK2960" s="63"/>
      <c r="CL2960" s="63"/>
      <c r="CM2960" s="63"/>
      <c r="CN2960" s="63"/>
      <c r="CO2960" s="63"/>
      <c r="CP2960" s="63"/>
      <c r="CR2960" s="227"/>
      <c r="CS2960" s="74"/>
    </row>
    <row r="2961" spans="1:97" s="72" customFormat="1" ht="75.75" customHeight="1">
      <c r="A2961" s="63"/>
      <c r="B2961" s="63"/>
      <c r="C2961" s="63"/>
      <c r="D2961" s="63"/>
      <c r="E2961" s="63"/>
      <c r="F2961" s="63"/>
      <c r="G2961" s="63"/>
      <c r="H2961" s="63"/>
      <c r="I2961" s="63"/>
      <c r="J2961" s="63"/>
      <c r="K2961" s="63"/>
      <c r="L2961" s="63"/>
      <c r="M2961" s="63"/>
      <c r="N2961" s="63"/>
      <c r="O2961" s="63"/>
      <c r="P2961" s="63"/>
      <c r="Q2961" s="63"/>
      <c r="R2961" s="63"/>
      <c r="S2961" s="63"/>
      <c r="T2961" s="63"/>
      <c r="U2961" s="63"/>
      <c r="V2961" s="63"/>
      <c r="W2961" s="63"/>
      <c r="X2961" s="63"/>
      <c r="Y2961" s="63"/>
      <c r="Z2961" s="63"/>
      <c r="AA2961" s="63"/>
      <c r="AB2961" s="63"/>
      <c r="AC2961" s="63"/>
      <c r="AD2961" s="63"/>
      <c r="AE2961" s="63"/>
      <c r="AF2961" s="63"/>
      <c r="AG2961" s="63"/>
      <c r="AH2961" s="63"/>
      <c r="AI2961" s="63"/>
      <c r="AJ2961" s="63"/>
      <c r="AK2961" s="63"/>
      <c r="AL2961" s="63"/>
      <c r="AM2961" s="63"/>
      <c r="AN2961" s="63"/>
      <c r="AO2961" s="63"/>
      <c r="AP2961" s="63"/>
      <c r="AQ2961" s="63"/>
      <c r="AR2961" s="63"/>
      <c r="AS2961" s="63"/>
      <c r="AT2961" s="63"/>
      <c r="AU2961" s="63"/>
      <c r="AV2961" s="63"/>
      <c r="AW2961" s="63"/>
      <c r="AX2961" s="63"/>
      <c r="AY2961" s="63"/>
      <c r="AZ2961" s="63"/>
      <c r="BA2961" s="63"/>
      <c r="BB2961" s="63"/>
      <c r="BC2961" s="63"/>
      <c r="BD2961" s="63"/>
      <c r="BE2961" s="63"/>
      <c r="BF2961" s="63"/>
      <c r="BG2961" s="63"/>
      <c r="BH2961" s="63"/>
      <c r="BI2961" s="63"/>
      <c r="BJ2961" s="63"/>
      <c r="BK2961" s="63"/>
      <c r="BL2961" s="63"/>
      <c r="BM2961" s="63"/>
      <c r="BN2961" s="63"/>
      <c r="BO2961" s="63"/>
      <c r="BP2961" s="63"/>
      <c r="BQ2961" s="63"/>
      <c r="BR2961" s="63"/>
      <c r="BS2961" s="63"/>
      <c r="BT2961" s="63"/>
      <c r="BU2961" s="63"/>
      <c r="BV2961" s="63"/>
      <c r="BW2961" s="63"/>
      <c r="BX2961" s="63"/>
      <c r="BY2961" s="63"/>
      <c r="BZ2961" s="63"/>
      <c r="CA2961" s="63"/>
      <c r="CB2961" s="63"/>
      <c r="CC2961" s="63"/>
      <c r="CD2961" s="63"/>
      <c r="CE2961" s="63"/>
      <c r="CF2961" s="63"/>
      <c r="CG2961" s="63"/>
      <c r="CH2961" s="63"/>
      <c r="CI2961" s="63"/>
      <c r="CJ2961" s="63"/>
      <c r="CK2961" s="63"/>
      <c r="CL2961" s="63"/>
      <c r="CM2961" s="63"/>
      <c r="CN2961" s="63"/>
      <c r="CO2961" s="63"/>
      <c r="CP2961" s="63"/>
      <c r="CR2961" s="227"/>
      <c r="CS2961" s="74"/>
    </row>
    <row r="2962" spans="1:97" s="72" customFormat="1" ht="75.75" customHeight="1">
      <c r="A2962" s="63"/>
      <c r="B2962" s="63"/>
      <c r="C2962" s="63"/>
      <c r="D2962" s="63"/>
      <c r="E2962" s="63"/>
      <c r="F2962" s="63"/>
      <c r="G2962" s="63"/>
      <c r="H2962" s="63"/>
      <c r="I2962" s="63"/>
      <c r="J2962" s="63"/>
      <c r="K2962" s="63"/>
      <c r="L2962" s="63"/>
      <c r="M2962" s="63"/>
      <c r="N2962" s="63"/>
      <c r="O2962" s="63"/>
      <c r="P2962" s="63"/>
      <c r="Q2962" s="63"/>
      <c r="R2962" s="63"/>
      <c r="S2962" s="63"/>
      <c r="T2962" s="63"/>
      <c r="U2962" s="63"/>
      <c r="V2962" s="63"/>
      <c r="W2962" s="63"/>
      <c r="X2962" s="63"/>
      <c r="Y2962" s="63"/>
      <c r="Z2962" s="63"/>
      <c r="AA2962" s="63"/>
      <c r="AB2962" s="63"/>
      <c r="AC2962" s="63"/>
      <c r="AD2962" s="63"/>
      <c r="AE2962" s="63"/>
      <c r="AF2962" s="63"/>
      <c r="AG2962" s="63"/>
      <c r="AH2962" s="63"/>
      <c r="AI2962" s="63"/>
      <c r="AJ2962" s="63"/>
      <c r="AK2962" s="63"/>
      <c r="AL2962" s="63"/>
      <c r="AM2962" s="63"/>
      <c r="AN2962" s="63"/>
      <c r="AO2962" s="63"/>
      <c r="AP2962" s="63"/>
      <c r="AQ2962" s="63"/>
      <c r="AR2962" s="63"/>
      <c r="AS2962" s="63"/>
      <c r="AT2962" s="63"/>
      <c r="AU2962" s="63"/>
      <c r="AV2962" s="63"/>
      <c r="AW2962" s="63"/>
      <c r="AX2962" s="63"/>
      <c r="AY2962" s="63"/>
      <c r="AZ2962" s="63"/>
      <c r="BA2962" s="63"/>
      <c r="BB2962" s="63"/>
      <c r="BC2962" s="63"/>
      <c r="BD2962" s="63"/>
      <c r="BE2962" s="63"/>
      <c r="BF2962" s="63"/>
      <c r="BG2962" s="63"/>
      <c r="BH2962" s="63"/>
      <c r="BI2962" s="63"/>
      <c r="BJ2962" s="63"/>
      <c r="BK2962" s="63"/>
      <c r="BL2962" s="63"/>
      <c r="BM2962" s="63"/>
      <c r="BN2962" s="63"/>
      <c r="BO2962" s="63"/>
      <c r="BP2962" s="63"/>
      <c r="BQ2962" s="63"/>
      <c r="BR2962" s="63"/>
      <c r="BS2962" s="63"/>
      <c r="BT2962" s="63"/>
      <c r="BU2962" s="63"/>
      <c r="BV2962" s="63"/>
      <c r="BW2962" s="63"/>
      <c r="BX2962" s="63"/>
      <c r="BY2962" s="63"/>
      <c r="BZ2962" s="63"/>
      <c r="CA2962" s="63"/>
      <c r="CB2962" s="63"/>
      <c r="CC2962" s="63"/>
      <c r="CD2962" s="63"/>
      <c r="CE2962" s="63"/>
      <c r="CF2962" s="63"/>
      <c r="CG2962" s="63"/>
      <c r="CH2962" s="63"/>
      <c r="CI2962" s="63"/>
      <c r="CJ2962" s="63"/>
      <c r="CK2962" s="63"/>
      <c r="CL2962" s="63"/>
      <c r="CM2962" s="63"/>
      <c r="CN2962" s="63"/>
      <c r="CO2962" s="63"/>
      <c r="CP2962" s="63"/>
      <c r="CR2962" s="227"/>
      <c r="CS2962" s="74"/>
    </row>
    <row r="2963" spans="1:97" s="72" customFormat="1" ht="75.75" customHeight="1">
      <c r="A2963" s="63"/>
      <c r="B2963" s="63"/>
      <c r="C2963" s="63"/>
      <c r="D2963" s="63"/>
      <c r="E2963" s="63"/>
      <c r="F2963" s="63"/>
      <c r="G2963" s="63"/>
      <c r="H2963" s="63"/>
      <c r="I2963" s="63"/>
      <c r="J2963" s="63"/>
      <c r="K2963" s="63"/>
      <c r="L2963" s="63"/>
      <c r="M2963" s="63"/>
      <c r="N2963" s="63"/>
      <c r="O2963" s="63"/>
      <c r="P2963" s="63"/>
      <c r="Q2963" s="63"/>
      <c r="R2963" s="63"/>
      <c r="S2963" s="63"/>
      <c r="T2963" s="63"/>
      <c r="U2963" s="63"/>
      <c r="V2963" s="63"/>
      <c r="W2963" s="63"/>
      <c r="X2963" s="63"/>
      <c r="Y2963" s="63"/>
      <c r="Z2963" s="63"/>
      <c r="AA2963" s="63"/>
      <c r="AB2963" s="63"/>
      <c r="AC2963" s="63"/>
      <c r="AD2963" s="63"/>
      <c r="AE2963" s="63"/>
      <c r="AF2963" s="63"/>
      <c r="AG2963" s="63"/>
      <c r="AH2963" s="63"/>
      <c r="AI2963" s="63"/>
      <c r="AJ2963" s="63"/>
      <c r="AK2963" s="63"/>
      <c r="AL2963" s="63"/>
      <c r="AM2963" s="63"/>
      <c r="AN2963" s="63"/>
      <c r="AO2963" s="63"/>
      <c r="AP2963" s="63"/>
      <c r="AQ2963" s="63"/>
      <c r="AR2963" s="63"/>
      <c r="AS2963" s="63"/>
      <c r="AT2963" s="63"/>
      <c r="AU2963" s="63"/>
      <c r="AV2963" s="63"/>
      <c r="AW2963" s="63"/>
      <c r="AX2963" s="63"/>
      <c r="AY2963" s="63"/>
      <c r="AZ2963" s="63"/>
      <c r="BA2963" s="63"/>
      <c r="BB2963" s="63"/>
      <c r="BC2963" s="63"/>
      <c r="BD2963" s="63"/>
      <c r="BE2963" s="63"/>
      <c r="BF2963" s="63"/>
      <c r="BG2963" s="63"/>
      <c r="BH2963" s="63"/>
      <c r="BI2963" s="63"/>
      <c r="BJ2963" s="63"/>
      <c r="BK2963" s="63"/>
      <c r="BL2963" s="63"/>
      <c r="BM2963" s="63"/>
      <c r="BN2963" s="63"/>
      <c r="BO2963" s="63"/>
      <c r="BP2963" s="63"/>
      <c r="BQ2963" s="63"/>
      <c r="BR2963" s="63"/>
      <c r="BS2963" s="63"/>
      <c r="BT2963" s="63"/>
      <c r="BU2963" s="63"/>
      <c r="BV2963" s="63"/>
      <c r="BW2963" s="63"/>
      <c r="BX2963" s="63"/>
      <c r="BY2963" s="63"/>
      <c r="BZ2963" s="63"/>
      <c r="CA2963" s="63"/>
      <c r="CB2963" s="63"/>
      <c r="CC2963" s="63"/>
      <c r="CD2963" s="63"/>
      <c r="CE2963" s="63"/>
      <c r="CF2963" s="63"/>
      <c r="CG2963" s="63"/>
      <c r="CH2963" s="63"/>
      <c r="CI2963" s="63"/>
      <c r="CJ2963" s="63"/>
      <c r="CK2963" s="63"/>
      <c r="CL2963" s="63"/>
      <c r="CM2963" s="63"/>
      <c r="CN2963" s="63"/>
      <c r="CO2963" s="63"/>
      <c r="CP2963" s="63"/>
      <c r="CR2963" s="227"/>
      <c r="CS2963" s="74"/>
    </row>
    <row r="2964" spans="1:97" s="72" customFormat="1" ht="75.75" customHeight="1">
      <c r="A2964" s="63"/>
      <c r="B2964" s="63"/>
      <c r="C2964" s="63"/>
      <c r="D2964" s="63"/>
      <c r="E2964" s="63"/>
      <c r="F2964" s="63"/>
      <c r="G2964" s="63"/>
      <c r="H2964" s="63"/>
      <c r="I2964" s="63"/>
      <c r="J2964" s="63"/>
      <c r="K2964" s="63"/>
      <c r="L2964" s="63"/>
      <c r="M2964" s="63"/>
      <c r="N2964" s="63"/>
      <c r="O2964" s="63"/>
      <c r="P2964" s="63"/>
      <c r="Q2964" s="63"/>
      <c r="R2964" s="63"/>
      <c r="S2964" s="63"/>
      <c r="T2964" s="63"/>
      <c r="U2964" s="63"/>
      <c r="V2964" s="63"/>
      <c r="W2964" s="63"/>
      <c r="X2964" s="63"/>
      <c r="Y2964" s="63"/>
      <c r="Z2964" s="63"/>
      <c r="AA2964" s="63"/>
      <c r="AB2964" s="63"/>
      <c r="AC2964" s="63"/>
      <c r="AD2964" s="63"/>
      <c r="AE2964" s="63"/>
      <c r="AF2964" s="63"/>
      <c r="AG2964" s="63"/>
      <c r="AH2964" s="63"/>
      <c r="AI2964" s="63"/>
      <c r="AJ2964" s="63"/>
      <c r="AK2964" s="63"/>
      <c r="AL2964" s="63"/>
      <c r="AM2964" s="63"/>
      <c r="AN2964" s="63"/>
      <c r="AO2964" s="63"/>
      <c r="AP2964" s="63"/>
      <c r="AQ2964" s="63"/>
      <c r="AR2964" s="63"/>
      <c r="AS2964" s="63"/>
      <c r="AT2964" s="63"/>
      <c r="AU2964" s="63"/>
      <c r="AV2964" s="63"/>
      <c r="AW2964" s="63"/>
      <c r="AX2964" s="63"/>
      <c r="AY2964" s="63"/>
      <c r="AZ2964" s="63"/>
      <c r="BA2964" s="63"/>
      <c r="BB2964" s="63"/>
      <c r="BC2964" s="63"/>
      <c r="BD2964" s="63"/>
      <c r="BE2964" s="63"/>
      <c r="BF2964" s="63"/>
      <c r="BG2964" s="63"/>
      <c r="BH2964" s="63"/>
      <c r="BI2964" s="63"/>
      <c r="BJ2964" s="63"/>
      <c r="BK2964" s="63"/>
      <c r="BL2964" s="63"/>
      <c r="BM2964" s="63"/>
      <c r="BN2964" s="63"/>
      <c r="BO2964" s="63"/>
      <c r="BP2964" s="63"/>
      <c r="BQ2964" s="63"/>
      <c r="BR2964" s="63"/>
      <c r="BS2964" s="63"/>
      <c r="BT2964" s="63"/>
      <c r="BU2964" s="63"/>
      <c r="BV2964" s="63"/>
      <c r="BW2964" s="63"/>
      <c r="BX2964" s="63"/>
      <c r="BY2964" s="63"/>
      <c r="BZ2964" s="63"/>
      <c r="CA2964" s="63"/>
      <c r="CB2964" s="63"/>
      <c r="CC2964" s="63"/>
      <c r="CD2964" s="63"/>
      <c r="CE2964" s="63"/>
      <c r="CF2964" s="63"/>
      <c r="CG2964" s="63"/>
      <c r="CH2964" s="63"/>
      <c r="CI2964" s="63"/>
      <c r="CJ2964" s="63"/>
      <c r="CK2964" s="63"/>
      <c r="CL2964" s="63"/>
      <c r="CM2964" s="63"/>
      <c r="CN2964" s="63"/>
      <c r="CO2964" s="63"/>
      <c r="CP2964" s="63"/>
      <c r="CR2964" s="227"/>
      <c r="CS2964" s="74"/>
    </row>
    <row r="2965" spans="1:97" s="72" customFormat="1" ht="75.75" customHeight="1">
      <c r="A2965" s="63"/>
      <c r="B2965" s="63"/>
      <c r="C2965" s="63"/>
      <c r="D2965" s="63"/>
      <c r="E2965" s="63"/>
      <c r="F2965" s="63"/>
      <c r="G2965" s="63"/>
      <c r="H2965" s="63"/>
      <c r="I2965" s="63"/>
      <c r="J2965" s="63"/>
      <c r="K2965" s="63"/>
      <c r="L2965" s="63"/>
      <c r="M2965" s="63"/>
      <c r="N2965" s="63"/>
      <c r="O2965" s="63"/>
      <c r="P2965" s="63"/>
      <c r="Q2965" s="63"/>
      <c r="R2965" s="63"/>
      <c r="S2965" s="63"/>
      <c r="T2965" s="63"/>
      <c r="U2965" s="63"/>
      <c r="V2965" s="63"/>
      <c r="W2965" s="63"/>
      <c r="X2965" s="63"/>
      <c r="Y2965" s="63"/>
      <c r="Z2965" s="63"/>
      <c r="AA2965" s="63"/>
      <c r="AB2965" s="63"/>
      <c r="AC2965" s="63"/>
      <c r="AD2965" s="63"/>
      <c r="AE2965" s="63"/>
      <c r="AF2965" s="63"/>
      <c r="AG2965" s="63"/>
      <c r="AH2965" s="63"/>
      <c r="AI2965" s="63"/>
      <c r="AJ2965" s="63"/>
      <c r="AK2965" s="63"/>
      <c r="AL2965" s="63"/>
      <c r="AM2965" s="63"/>
      <c r="AN2965" s="63"/>
      <c r="AO2965" s="63"/>
      <c r="AP2965" s="63"/>
      <c r="AQ2965" s="63"/>
      <c r="AR2965" s="63"/>
      <c r="AS2965" s="63"/>
      <c r="AT2965" s="63"/>
      <c r="AU2965" s="63"/>
      <c r="AV2965" s="63"/>
      <c r="AW2965" s="63"/>
      <c r="AX2965" s="63"/>
      <c r="AY2965" s="63"/>
      <c r="AZ2965" s="63"/>
      <c r="BA2965" s="63"/>
      <c r="BB2965" s="63"/>
      <c r="BC2965" s="63"/>
      <c r="BD2965" s="63"/>
      <c r="BE2965" s="63"/>
      <c r="BF2965" s="63"/>
      <c r="BG2965" s="63"/>
      <c r="BH2965" s="63"/>
      <c r="BI2965" s="63"/>
      <c r="BJ2965" s="63"/>
      <c r="BK2965" s="63"/>
      <c r="BL2965" s="63"/>
      <c r="BM2965" s="63"/>
      <c r="BN2965" s="63"/>
      <c r="BO2965" s="63"/>
      <c r="BP2965" s="63"/>
      <c r="BQ2965" s="63"/>
      <c r="BR2965" s="63"/>
      <c r="BS2965" s="63"/>
      <c r="BT2965" s="63"/>
      <c r="BU2965" s="63"/>
      <c r="BV2965" s="63"/>
      <c r="BW2965" s="63"/>
      <c r="BX2965" s="63"/>
      <c r="BY2965" s="63"/>
      <c r="BZ2965" s="63"/>
      <c r="CA2965" s="63"/>
      <c r="CB2965" s="63"/>
      <c r="CC2965" s="63"/>
      <c r="CD2965" s="63"/>
      <c r="CE2965" s="63"/>
      <c r="CF2965" s="63"/>
      <c r="CG2965" s="63"/>
      <c r="CH2965" s="63"/>
      <c r="CI2965" s="63"/>
      <c r="CJ2965" s="63"/>
      <c r="CK2965" s="63"/>
      <c r="CL2965" s="63"/>
      <c r="CM2965" s="63"/>
      <c r="CN2965" s="63"/>
      <c r="CO2965" s="63"/>
      <c r="CP2965" s="63"/>
      <c r="CR2965" s="227"/>
      <c r="CS2965" s="74"/>
    </row>
    <row r="2966" spans="1:97" s="72" customFormat="1" ht="75.75" customHeight="1">
      <c r="A2966" s="63"/>
      <c r="B2966" s="63"/>
      <c r="C2966" s="63"/>
      <c r="D2966" s="63"/>
      <c r="E2966" s="63"/>
      <c r="F2966" s="63"/>
      <c r="G2966" s="63"/>
      <c r="H2966" s="63"/>
      <c r="I2966" s="63"/>
      <c r="J2966" s="63"/>
      <c r="K2966" s="63"/>
      <c r="L2966" s="63"/>
      <c r="M2966" s="63"/>
      <c r="N2966" s="63"/>
      <c r="O2966" s="63"/>
      <c r="P2966" s="63"/>
      <c r="Q2966" s="63"/>
      <c r="R2966" s="63"/>
      <c r="S2966" s="63"/>
      <c r="T2966" s="63"/>
      <c r="U2966" s="63"/>
      <c r="V2966" s="63"/>
      <c r="W2966" s="63"/>
      <c r="X2966" s="63"/>
      <c r="Y2966" s="63"/>
      <c r="Z2966" s="63"/>
      <c r="AA2966" s="63"/>
      <c r="AB2966" s="63"/>
      <c r="AC2966" s="63"/>
      <c r="AD2966" s="63"/>
      <c r="AE2966" s="63"/>
      <c r="AF2966" s="63"/>
      <c r="AG2966" s="63"/>
      <c r="AH2966" s="63"/>
      <c r="AI2966" s="63"/>
      <c r="AJ2966" s="63"/>
      <c r="AK2966" s="63"/>
      <c r="AL2966" s="63"/>
      <c r="AM2966" s="63"/>
      <c r="AN2966" s="63"/>
      <c r="AO2966" s="63"/>
      <c r="AP2966" s="63"/>
      <c r="AQ2966" s="63"/>
      <c r="AR2966" s="63"/>
      <c r="AS2966" s="63"/>
      <c r="AT2966" s="63"/>
      <c r="AU2966" s="63"/>
      <c r="AV2966" s="63"/>
      <c r="AW2966" s="63"/>
      <c r="AX2966" s="63"/>
      <c r="AY2966" s="63"/>
      <c r="AZ2966" s="63"/>
      <c r="BA2966" s="63"/>
      <c r="BB2966" s="63"/>
      <c r="BC2966" s="63"/>
      <c r="BD2966" s="63"/>
      <c r="BE2966" s="63"/>
      <c r="BF2966" s="63"/>
      <c r="BG2966" s="63"/>
      <c r="BH2966" s="63"/>
      <c r="BI2966" s="63"/>
      <c r="BJ2966" s="63"/>
      <c r="BK2966" s="63"/>
      <c r="BL2966" s="63"/>
      <c r="BM2966" s="63"/>
      <c r="BN2966" s="63"/>
      <c r="BO2966" s="63"/>
      <c r="BP2966" s="63"/>
      <c r="BQ2966" s="63"/>
      <c r="BR2966" s="63"/>
      <c r="BS2966" s="63"/>
      <c r="BT2966" s="63"/>
      <c r="BU2966" s="63"/>
      <c r="BV2966" s="63"/>
      <c r="BW2966" s="63"/>
      <c r="BX2966" s="63"/>
      <c r="BY2966" s="63"/>
      <c r="BZ2966" s="63"/>
      <c r="CA2966" s="63"/>
      <c r="CB2966" s="63"/>
      <c r="CC2966" s="63"/>
      <c r="CD2966" s="63"/>
      <c r="CE2966" s="63"/>
      <c r="CF2966" s="63"/>
      <c r="CG2966" s="63"/>
      <c r="CH2966" s="63"/>
      <c r="CI2966" s="63"/>
      <c r="CJ2966" s="63"/>
      <c r="CK2966" s="63"/>
      <c r="CL2966" s="63"/>
      <c r="CM2966" s="63"/>
      <c r="CN2966" s="63"/>
      <c r="CO2966" s="63"/>
      <c r="CP2966" s="63"/>
      <c r="CR2966" s="227"/>
      <c r="CS2966" s="74"/>
    </row>
    <row r="2967" spans="1:97" s="72" customFormat="1" ht="75.75" customHeight="1">
      <c r="A2967" s="63"/>
      <c r="B2967" s="63"/>
      <c r="C2967" s="63"/>
      <c r="D2967" s="63"/>
      <c r="E2967" s="63"/>
      <c r="F2967" s="63"/>
      <c r="G2967" s="63"/>
      <c r="H2967" s="63"/>
      <c r="I2967" s="63"/>
      <c r="J2967" s="63"/>
      <c r="K2967" s="63"/>
      <c r="L2967" s="63"/>
      <c r="M2967" s="63"/>
      <c r="N2967" s="63"/>
      <c r="O2967" s="63"/>
      <c r="P2967" s="63"/>
      <c r="Q2967" s="63"/>
      <c r="R2967" s="63"/>
      <c r="S2967" s="63"/>
      <c r="T2967" s="63"/>
      <c r="U2967" s="63"/>
      <c r="V2967" s="63"/>
      <c r="W2967" s="63"/>
      <c r="X2967" s="63"/>
      <c r="Y2967" s="63"/>
      <c r="Z2967" s="63"/>
      <c r="AA2967" s="63"/>
      <c r="AB2967" s="63"/>
      <c r="AC2967" s="63"/>
      <c r="AD2967" s="63"/>
      <c r="AE2967" s="63"/>
      <c r="AF2967" s="63"/>
      <c r="AG2967" s="63"/>
      <c r="AH2967" s="63"/>
      <c r="AI2967" s="63"/>
      <c r="AJ2967" s="63"/>
      <c r="AK2967" s="63"/>
      <c r="AL2967" s="63"/>
      <c r="AM2967" s="63"/>
      <c r="AN2967" s="63"/>
      <c r="AO2967" s="63"/>
      <c r="AP2967" s="63"/>
      <c r="AQ2967" s="63"/>
      <c r="AR2967" s="63"/>
      <c r="AS2967" s="63"/>
      <c r="AT2967" s="63"/>
      <c r="AU2967" s="63"/>
      <c r="AV2967" s="63"/>
      <c r="AW2967" s="63"/>
      <c r="AX2967" s="63"/>
      <c r="AY2967" s="63"/>
      <c r="AZ2967" s="63"/>
      <c r="BA2967" s="63"/>
      <c r="BB2967" s="63"/>
      <c r="BC2967" s="63"/>
      <c r="BD2967" s="63"/>
      <c r="BE2967" s="63"/>
      <c r="BF2967" s="63"/>
      <c r="BG2967" s="63"/>
      <c r="BH2967" s="63"/>
      <c r="BI2967" s="63"/>
      <c r="BJ2967" s="63"/>
      <c r="BK2967" s="63"/>
      <c r="BL2967" s="63"/>
      <c r="BM2967" s="63"/>
      <c r="BN2967" s="63"/>
      <c r="BO2967" s="63"/>
      <c r="BP2967" s="63"/>
      <c r="BQ2967" s="63"/>
      <c r="BR2967" s="63"/>
      <c r="BS2967" s="63"/>
      <c r="BT2967" s="63"/>
      <c r="BU2967" s="63"/>
      <c r="BV2967" s="63"/>
      <c r="BW2967" s="63"/>
      <c r="BX2967" s="63"/>
      <c r="BY2967" s="63"/>
      <c r="BZ2967" s="63"/>
      <c r="CA2967" s="63"/>
      <c r="CB2967" s="63"/>
      <c r="CC2967" s="63"/>
      <c r="CD2967" s="63"/>
      <c r="CE2967" s="63"/>
      <c r="CF2967" s="63"/>
      <c r="CG2967" s="63"/>
      <c r="CH2967" s="63"/>
      <c r="CI2967" s="63"/>
      <c r="CJ2967" s="63"/>
      <c r="CK2967" s="63"/>
      <c r="CL2967" s="63"/>
      <c r="CM2967" s="63"/>
      <c r="CN2967" s="63"/>
      <c r="CO2967" s="63"/>
      <c r="CP2967" s="63"/>
      <c r="CR2967" s="227"/>
      <c r="CS2967" s="74"/>
    </row>
    <row r="2968" spans="1:97" s="72" customFormat="1" ht="75.75" customHeight="1">
      <c r="A2968" s="63"/>
      <c r="B2968" s="63"/>
      <c r="C2968" s="63"/>
      <c r="D2968" s="63"/>
      <c r="E2968" s="63"/>
      <c r="F2968" s="63"/>
      <c r="G2968" s="63"/>
      <c r="H2968" s="63"/>
      <c r="I2968" s="63"/>
      <c r="J2968" s="63"/>
      <c r="K2968" s="63"/>
      <c r="L2968" s="63"/>
      <c r="M2968" s="63"/>
      <c r="N2968" s="63"/>
      <c r="O2968" s="63"/>
      <c r="P2968" s="63"/>
      <c r="Q2968" s="63"/>
      <c r="R2968" s="63"/>
      <c r="S2968" s="63"/>
      <c r="T2968" s="63"/>
      <c r="U2968" s="63"/>
      <c r="V2968" s="63"/>
      <c r="W2968" s="63"/>
      <c r="X2968" s="63"/>
      <c r="Y2968" s="63"/>
      <c r="Z2968" s="63"/>
      <c r="AA2968" s="63"/>
      <c r="AB2968" s="63"/>
      <c r="AC2968" s="63"/>
      <c r="AD2968" s="63"/>
      <c r="AE2968" s="63"/>
      <c r="AF2968" s="63"/>
      <c r="AG2968" s="63"/>
      <c r="AH2968" s="63"/>
      <c r="AI2968" s="63"/>
      <c r="AJ2968" s="63"/>
      <c r="AK2968" s="63"/>
      <c r="AL2968" s="63"/>
      <c r="AM2968" s="63"/>
      <c r="AN2968" s="63"/>
      <c r="AO2968" s="63"/>
      <c r="AP2968" s="63"/>
      <c r="AQ2968" s="63"/>
      <c r="AR2968" s="63"/>
      <c r="AS2968" s="63"/>
      <c r="AT2968" s="63"/>
      <c r="AU2968" s="63"/>
      <c r="AV2968" s="63"/>
      <c r="AW2968" s="63"/>
      <c r="AX2968" s="63"/>
      <c r="AY2968" s="63"/>
      <c r="AZ2968" s="63"/>
      <c r="BA2968" s="63"/>
      <c r="BB2968" s="63"/>
      <c r="BC2968" s="63"/>
      <c r="BD2968" s="63"/>
      <c r="BE2968" s="63"/>
      <c r="BF2968" s="63"/>
      <c r="BG2968" s="63"/>
      <c r="BH2968" s="63"/>
      <c r="BI2968" s="63"/>
      <c r="BJ2968" s="63"/>
      <c r="BK2968" s="63"/>
      <c r="BL2968" s="63"/>
      <c r="BM2968" s="63"/>
      <c r="BN2968" s="63"/>
      <c r="BO2968" s="63"/>
      <c r="BP2968" s="63"/>
      <c r="BQ2968" s="63"/>
      <c r="BR2968" s="63"/>
      <c r="BS2968" s="63"/>
      <c r="BT2968" s="63"/>
      <c r="BU2968" s="63"/>
      <c r="BV2968" s="63"/>
      <c r="BW2968" s="63"/>
      <c r="BX2968" s="63"/>
      <c r="BY2968" s="63"/>
      <c r="BZ2968" s="63"/>
      <c r="CA2968" s="63"/>
      <c r="CB2968" s="63"/>
      <c r="CC2968" s="63"/>
      <c r="CD2968" s="63"/>
      <c r="CE2968" s="63"/>
      <c r="CF2968" s="63"/>
      <c r="CG2968" s="63"/>
      <c r="CH2968" s="63"/>
      <c r="CI2968" s="63"/>
      <c r="CJ2968" s="63"/>
      <c r="CK2968" s="63"/>
      <c r="CL2968" s="63"/>
      <c r="CM2968" s="63"/>
      <c r="CN2968" s="63"/>
      <c r="CO2968" s="63"/>
      <c r="CP2968" s="63"/>
      <c r="CR2968" s="227"/>
      <c r="CS2968" s="74"/>
    </row>
    <row r="2969" spans="1:97" s="72" customFormat="1" ht="75.75" customHeight="1">
      <c r="A2969" s="63"/>
      <c r="B2969" s="63"/>
      <c r="C2969" s="63"/>
      <c r="D2969" s="63"/>
      <c r="E2969" s="63"/>
      <c r="F2969" s="63"/>
      <c r="G2969" s="63"/>
      <c r="H2969" s="63"/>
      <c r="I2969" s="63"/>
      <c r="J2969" s="63"/>
      <c r="K2969" s="63"/>
      <c r="L2969" s="63"/>
      <c r="M2969" s="63"/>
      <c r="N2969" s="63"/>
      <c r="O2969" s="63"/>
      <c r="P2969" s="63"/>
      <c r="Q2969" s="63"/>
      <c r="R2969" s="63"/>
      <c r="S2969" s="63"/>
      <c r="T2969" s="63"/>
      <c r="U2969" s="63"/>
      <c r="V2969" s="63"/>
      <c r="W2969" s="63"/>
      <c r="X2969" s="63"/>
      <c r="Y2969" s="63"/>
      <c r="Z2969" s="63"/>
      <c r="AA2969" s="63"/>
      <c r="AB2969" s="63"/>
      <c r="AC2969" s="63"/>
      <c r="AD2969" s="63"/>
      <c r="AE2969" s="63"/>
      <c r="AF2969" s="63"/>
      <c r="AG2969" s="63"/>
      <c r="AH2969" s="63"/>
      <c r="AI2969" s="63"/>
      <c r="AJ2969" s="63"/>
      <c r="AK2969" s="63"/>
      <c r="AL2969" s="63"/>
      <c r="AM2969" s="63"/>
      <c r="AN2969" s="63"/>
      <c r="AO2969" s="63"/>
      <c r="AP2969" s="63"/>
      <c r="AQ2969" s="63"/>
      <c r="AR2969" s="63"/>
      <c r="AS2969" s="63"/>
      <c r="AT2969" s="63"/>
      <c r="AU2969" s="63"/>
      <c r="AV2969" s="63"/>
      <c r="AW2969" s="63"/>
      <c r="AX2969" s="63"/>
      <c r="AY2969" s="63"/>
      <c r="AZ2969" s="63"/>
      <c r="BA2969" s="63"/>
      <c r="BB2969" s="63"/>
      <c r="BC2969" s="63"/>
      <c r="BD2969" s="63"/>
      <c r="BE2969" s="63"/>
      <c r="BF2969" s="63"/>
      <c r="BG2969" s="63"/>
      <c r="BH2969" s="63"/>
      <c r="BI2969" s="63"/>
      <c r="BJ2969" s="63"/>
      <c r="BK2969" s="63"/>
      <c r="BL2969" s="63"/>
      <c r="BM2969" s="63"/>
      <c r="BN2969" s="63"/>
      <c r="BO2969" s="63"/>
      <c r="BP2969" s="63"/>
      <c r="BQ2969" s="63"/>
      <c r="BR2969" s="63"/>
      <c r="BS2969" s="63"/>
      <c r="BT2969" s="63"/>
      <c r="BU2969" s="63"/>
      <c r="BV2969" s="63"/>
      <c r="BW2969" s="63"/>
      <c r="BX2969" s="63"/>
      <c r="BY2969" s="63"/>
      <c r="BZ2969" s="63"/>
      <c r="CA2969" s="63"/>
      <c r="CB2969" s="63"/>
      <c r="CC2969" s="63"/>
      <c r="CD2969" s="63"/>
      <c r="CE2969" s="63"/>
      <c r="CF2969" s="63"/>
      <c r="CG2969" s="63"/>
      <c r="CH2969" s="63"/>
      <c r="CI2969" s="63"/>
      <c r="CJ2969" s="63"/>
      <c r="CK2969" s="63"/>
      <c r="CL2969" s="63"/>
      <c r="CM2969" s="63"/>
      <c r="CN2969" s="63"/>
      <c r="CO2969" s="63"/>
      <c r="CP2969" s="63"/>
      <c r="CR2969" s="227"/>
      <c r="CS2969" s="74"/>
    </row>
    <row r="2970" spans="1:97" s="72" customFormat="1" ht="75.75" customHeight="1">
      <c r="A2970" s="63"/>
      <c r="B2970" s="63"/>
      <c r="C2970" s="63"/>
      <c r="D2970" s="63"/>
      <c r="E2970" s="63"/>
      <c r="F2970" s="63"/>
      <c r="G2970" s="63"/>
      <c r="H2970" s="63"/>
      <c r="I2970" s="63"/>
      <c r="J2970" s="63"/>
      <c r="K2970" s="63"/>
      <c r="L2970" s="63"/>
      <c r="M2970" s="63"/>
      <c r="N2970" s="63"/>
      <c r="O2970" s="63"/>
      <c r="P2970" s="63"/>
      <c r="Q2970" s="63"/>
      <c r="R2970" s="63"/>
      <c r="S2970" s="63"/>
      <c r="T2970" s="63"/>
      <c r="U2970" s="63"/>
      <c r="V2970" s="63"/>
      <c r="W2970" s="63"/>
      <c r="X2970" s="63"/>
      <c r="Y2970" s="63"/>
      <c r="Z2970" s="63"/>
      <c r="AA2970" s="63"/>
      <c r="AB2970" s="63"/>
      <c r="AC2970" s="63"/>
      <c r="AD2970" s="63"/>
      <c r="AE2970" s="63"/>
      <c r="AF2970" s="63"/>
      <c r="AG2970" s="63"/>
      <c r="AH2970" s="63"/>
      <c r="AI2970" s="63"/>
      <c r="AJ2970" s="63"/>
      <c r="AK2970" s="63"/>
      <c r="AL2970" s="63"/>
      <c r="AM2970" s="63"/>
      <c r="AN2970" s="63"/>
      <c r="AO2970" s="63"/>
      <c r="AP2970" s="63"/>
      <c r="AQ2970" s="63"/>
      <c r="AR2970" s="63"/>
      <c r="AS2970" s="63"/>
      <c r="AT2970" s="63"/>
      <c r="AU2970" s="63"/>
      <c r="AV2970" s="63"/>
      <c r="AW2970" s="63"/>
      <c r="AX2970" s="63"/>
      <c r="AY2970" s="63"/>
      <c r="AZ2970" s="63"/>
      <c r="BA2970" s="63"/>
      <c r="BB2970" s="63"/>
      <c r="BC2970" s="63"/>
      <c r="BD2970" s="63"/>
      <c r="BE2970" s="63"/>
      <c r="BF2970" s="63"/>
      <c r="BG2970" s="63"/>
      <c r="BH2970" s="63"/>
      <c r="BI2970" s="63"/>
      <c r="BJ2970" s="63"/>
      <c r="BK2970" s="63"/>
      <c r="BL2970" s="63"/>
      <c r="BM2970" s="63"/>
      <c r="BN2970" s="63"/>
      <c r="BO2970" s="63"/>
      <c r="BP2970" s="63"/>
      <c r="BQ2970" s="63"/>
      <c r="BR2970" s="63"/>
      <c r="BS2970" s="63"/>
      <c r="BT2970" s="63"/>
      <c r="BU2970" s="63"/>
      <c r="BV2970" s="63"/>
      <c r="BW2970" s="63"/>
      <c r="BX2970" s="63"/>
      <c r="BY2970" s="63"/>
      <c r="BZ2970" s="63"/>
      <c r="CA2970" s="63"/>
      <c r="CB2970" s="63"/>
      <c r="CC2970" s="63"/>
      <c r="CD2970" s="63"/>
      <c r="CE2970" s="63"/>
      <c r="CF2970" s="63"/>
      <c r="CG2970" s="63"/>
      <c r="CH2970" s="63"/>
      <c r="CI2970" s="63"/>
      <c r="CJ2970" s="63"/>
      <c r="CK2970" s="63"/>
      <c r="CL2970" s="63"/>
      <c r="CM2970" s="63"/>
      <c r="CN2970" s="63"/>
      <c r="CO2970" s="63"/>
      <c r="CP2970" s="63"/>
      <c r="CR2970" s="227"/>
      <c r="CS2970" s="74"/>
    </row>
    <row r="2971" spans="1:97" s="72" customFormat="1" ht="75.75" customHeight="1">
      <c r="A2971" s="63"/>
      <c r="B2971" s="63"/>
      <c r="C2971" s="63"/>
      <c r="D2971" s="63"/>
      <c r="E2971" s="63"/>
      <c r="F2971" s="63"/>
      <c r="G2971" s="63"/>
      <c r="H2971" s="63"/>
      <c r="I2971" s="63"/>
      <c r="J2971" s="63"/>
      <c r="K2971" s="63"/>
      <c r="L2971" s="63"/>
      <c r="M2971" s="63"/>
      <c r="N2971" s="63"/>
      <c r="O2971" s="63"/>
      <c r="P2971" s="63"/>
      <c r="Q2971" s="63"/>
      <c r="R2971" s="63"/>
      <c r="S2971" s="63"/>
      <c r="T2971" s="63"/>
      <c r="U2971" s="63"/>
      <c r="V2971" s="63"/>
      <c r="W2971" s="63"/>
      <c r="X2971" s="63"/>
      <c r="Y2971" s="63"/>
      <c r="Z2971" s="63"/>
      <c r="AA2971" s="63"/>
      <c r="AB2971" s="63"/>
      <c r="AC2971" s="63"/>
      <c r="AD2971" s="63"/>
      <c r="AE2971" s="63"/>
      <c r="AF2971" s="63"/>
      <c r="AG2971" s="63"/>
      <c r="AH2971" s="63"/>
      <c r="AI2971" s="63"/>
      <c r="AJ2971" s="63"/>
      <c r="AK2971" s="63"/>
      <c r="AL2971" s="63"/>
      <c r="AM2971" s="63"/>
      <c r="AN2971" s="63"/>
      <c r="AO2971" s="63"/>
      <c r="AP2971" s="63"/>
      <c r="AQ2971" s="63"/>
      <c r="AR2971" s="63"/>
      <c r="AS2971" s="63"/>
      <c r="AT2971" s="63"/>
      <c r="AU2971" s="63"/>
      <c r="AV2971" s="63"/>
      <c r="AW2971" s="63"/>
      <c r="AX2971" s="63"/>
      <c r="AY2971" s="63"/>
      <c r="AZ2971" s="63"/>
      <c r="BA2971" s="63"/>
      <c r="BB2971" s="63"/>
      <c r="BC2971" s="63"/>
      <c r="BD2971" s="63"/>
      <c r="BE2971" s="63"/>
      <c r="BF2971" s="63"/>
      <c r="BG2971" s="63"/>
      <c r="BH2971" s="63"/>
      <c r="BI2971" s="63"/>
      <c r="BJ2971" s="63"/>
      <c r="BK2971" s="63"/>
      <c r="BL2971" s="63"/>
      <c r="BM2971" s="63"/>
      <c r="BN2971" s="63"/>
      <c r="BO2971" s="63"/>
      <c r="BP2971" s="63"/>
      <c r="BQ2971" s="63"/>
      <c r="BR2971" s="63"/>
      <c r="BS2971" s="63"/>
      <c r="BT2971" s="63"/>
      <c r="BU2971" s="63"/>
      <c r="BV2971" s="63"/>
      <c r="BW2971" s="63"/>
      <c r="BX2971" s="63"/>
      <c r="BY2971" s="63"/>
      <c r="BZ2971" s="63"/>
      <c r="CA2971" s="63"/>
      <c r="CB2971" s="63"/>
      <c r="CC2971" s="63"/>
      <c r="CD2971" s="63"/>
      <c r="CE2971" s="63"/>
      <c r="CF2971" s="63"/>
      <c r="CG2971" s="63"/>
      <c r="CH2971" s="63"/>
      <c r="CI2971" s="63"/>
      <c r="CJ2971" s="63"/>
      <c r="CK2971" s="63"/>
      <c r="CL2971" s="63"/>
      <c r="CM2971" s="63"/>
      <c r="CN2971" s="63"/>
      <c r="CO2971" s="63"/>
      <c r="CP2971" s="63"/>
      <c r="CR2971" s="227"/>
      <c r="CS2971" s="74"/>
    </row>
    <row r="2972" spans="1:97" s="72" customFormat="1" ht="75.75" customHeight="1">
      <c r="A2972" s="63"/>
      <c r="B2972" s="63"/>
      <c r="C2972" s="63"/>
      <c r="D2972" s="63"/>
      <c r="E2972" s="63"/>
      <c r="F2972" s="63"/>
      <c r="G2972" s="63"/>
      <c r="H2972" s="63"/>
      <c r="I2972" s="63"/>
      <c r="J2972" s="63"/>
      <c r="K2972" s="63"/>
      <c r="L2972" s="63"/>
      <c r="M2972" s="63"/>
      <c r="N2972" s="63"/>
      <c r="O2972" s="63"/>
      <c r="P2972" s="63"/>
      <c r="Q2972" s="63"/>
      <c r="R2972" s="63"/>
      <c r="S2972" s="63"/>
      <c r="T2972" s="63"/>
      <c r="U2972" s="63"/>
      <c r="V2972" s="63"/>
      <c r="W2972" s="63"/>
      <c r="X2972" s="63"/>
      <c r="Y2972" s="63"/>
      <c r="Z2972" s="63"/>
      <c r="AA2972" s="63"/>
      <c r="AB2972" s="63"/>
      <c r="AC2972" s="63"/>
      <c r="AD2972" s="63"/>
      <c r="AE2972" s="63"/>
      <c r="AF2972" s="63"/>
      <c r="AG2972" s="63"/>
      <c r="AH2972" s="63"/>
      <c r="AI2972" s="63"/>
      <c r="AJ2972" s="63"/>
      <c r="AK2972" s="63"/>
      <c r="AL2972" s="63"/>
      <c r="AM2972" s="63"/>
      <c r="AN2972" s="63"/>
      <c r="AO2972" s="63"/>
      <c r="AP2972" s="63"/>
      <c r="AQ2972" s="63"/>
      <c r="AR2972" s="63"/>
      <c r="AS2972" s="63"/>
      <c r="AT2972" s="63"/>
      <c r="AU2972" s="63"/>
      <c r="AV2972" s="63"/>
      <c r="AW2972" s="63"/>
      <c r="AX2972" s="63"/>
      <c r="AY2972" s="63"/>
      <c r="AZ2972" s="63"/>
      <c r="BA2972" s="63"/>
      <c r="BB2972" s="63"/>
      <c r="BC2972" s="63"/>
      <c r="BD2972" s="63"/>
      <c r="BE2972" s="63"/>
      <c r="BF2972" s="63"/>
      <c r="BG2972" s="63"/>
      <c r="BH2972" s="63"/>
      <c r="BI2972" s="63"/>
      <c r="BJ2972" s="63"/>
      <c r="BK2972" s="63"/>
      <c r="BL2972" s="63"/>
      <c r="BM2972" s="63"/>
      <c r="BN2972" s="63"/>
      <c r="BO2972" s="63"/>
      <c r="BP2972" s="63"/>
      <c r="BQ2972" s="63"/>
      <c r="BR2972" s="63"/>
      <c r="BS2972" s="63"/>
      <c r="BT2972" s="63"/>
      <c r="BU2972" s="63"/>
      <c r="BV2972" s="63"/>
      <c r="BW2972" s="63"/>
      <c r="BX2972" s="63"/>
      <c r="BY2972" s="63"/>
      <c r="BZ2972" s="63"/>
      <c r="CA2972" s="63"/>
      <c r="CB2972" s="63"/>
      <c r="CC2972" s="63"/>
      <c r="CD2972" s="63"/>
      <c r="CE2972" s="63"/>
      <c r="CF2972" s="63"/>
      <c r="CG2972" s="63"/>
      <c r="CH2972" s="63"/>
      <c r="CI2972" s="63"/>
      <c r="CJ2972" s="63"/>
      <c r="CK2972" s="63"/>
      <c r="CL2972" s="63"/>
      <c r="CM2972" s="63"/>
      <c r="CN2972" s="63"/>
      <c r="CO2972" s="63"/>
      <c r="CP2972" s="63"/>
      <c r="CR2972" s="227"/>
      <c r="CS2972" s="74"/>
    </row>
    <row r="2973" spans="1:97" s="72" customFormat="1" ht="75.75" customHeight="1">
      <c r="A2973" s="63"/>
      <c r="B2973" s="63"/>
      <c r="C2973" s="63"/>
      <c r="D2973" s="63"/>
      <c r="E2973" s="63"/>
      <c r="F2973" s="63"/>
      <c r="G2973" s="63"/>
      <c r="H2973" s="63"/>
      <c r="I2973" s="63"/>
      <c r="J2973" s="63"/>
      <c r="K2973" s="63"/>
      <c r="L2973" s="63"/>
      <c r="M2973" s="63"/>
      <c r="N2973" s="63"/>
      <c r="O2973" s="63"/>
      <c r="P2973" s="63"/>
      <c r="Q2973" s="63"/>
      <c r="R2973" s="63"/>
      <c r="S2973" s="63"/>
      <c r="T2973" s="63"/>
      <c r="U2973" s="63"/>
      <c r="V2973" s="63"/>
      <c r="W2973" s="63"/>
      <c r="X2973" s="63"/>
      <c r="Y2973" s="63"/>
      <c r="Z2973" s="63"/>
      <c r="AA2973" s="63"/>
      <c r="AB2973" s="63"/>
      <c r="AC2973" s="63"/>
      <c r="AD2973" s="63"/>
      <c r="AE2973" s="63"/>
      <c r="AF2973" s="63"/>
      <c r="AG2973" s="63"/>
      <c r="AH2973" s="63"/>
      <c r="AI2973" s="63"/>
      <c r="AJ2973" s="63"/>
      <c r="AK2973" s="63"/>
      <c r="AL2973" s="63"/>
      <c r="AM2973" s="63"/>
      <c r="AN2973" s="63"/>
      <c r="AO2973" s="63"/>
      <c r="AP2973" s="63"/>
      <c r="AQ2973" s="63"/>
      <c r="AR2973" s="63"/>
      <c r="AS2973" s="63"/>
      <c r="AT2973" s="63"/>
      <c r="AU2973" s="63"/>
      <c r="AV2973" s="63"/>
      <c r="AW2973" s="63"/>
      <c r="AX2973" s="63"/>
      <c r="AY2973" s="63"/>
      <c r="AZ2973" s="63"/>
      <c r="BA2973" s="63"/>
      <c r="BB2973" s="63"/>
      <c r="BC2973" s="63"/>
      <c r="BD2973" s="63"/>
      <c r="BE2973" s="63"/>
      <c r="BF2973" s="63"/>
      <c r="BG2973" s="63"/>
      <c r="BH2973" s="63"/>
      <c r="BI2973" s="63"/>
      <c r="BJ2973" s="63"/>
      <c r="BK2973" s="63"/>
      <c r="BL2973" s="63"/>
      <c r="BM2973" s="63"/>
      <c r="BN2973" s="63"/>
      <c r="BO2973" s="63"/>
      <c r="BP2973" s="63"/>
      <c r="BQ2973" s="63"/>
      <c r="BR2973" s="63"/>
      <c r="BS2973" s="63"/>
      <c r="BT2973" s="63"/>
      <c r="BU2973" s="63"/>
      <c r="BV2973" s="63"/>
      <c r="BW2973" s="63"/>
      <c r="BX2973" s="63"/>
      <c r="BY2973" s="63"/>
      <c r="BZ2973" s="63"/>
      <c r="CA2973" s="63"/>
      <c r="CB2973" s="63"/>
      <c r="CC2973" s="63"/>
      <c r="CD2973" s="63"/>
      <c r="CE2973" s="63"/>
      <c r="CF2973" s="63"/>
      <c r="CG2973" s="63"/>
      <c r="CH2973" s="63"/>
      <c r="CI2973" s="63"/>
      <c r="CJ2973" s="63"/>
      <c r="CK2973" s="63"/>
      <c r="CL2973" s="63"/>
      <c r="CM2973" s="63"/>
      <c r="CN2973" s="63"/>
      <c r="CO2973" s="63"/>
      <c r="CP2973" s="63"/>
      <c r="CR2973" s="227"/>
      <c r="CS2973" s="74"/>
    </row>
    <row r="2974" spans="1:97" s="72" customFormat="1" ht="75.75" customHeight="1">
      <c r="A2974" s="63"/>
      <c r="B2974" s="63"/>
      <c r="C2974" s="63"/>
      <c r="D2974" s="63"/>
      <c r="E2974" s="63"/>
      <c r="F2974" s="63"/>
      <c r="G2974" s="63"/>
      <c r="H2974" s="63"/>
      <c r="I2974" s="63"/>
      <c r="J2974" s="63"/>
      <c r="K2974" s="63"/>
      <c r="L2974" s="63"/>
      <c r="M2974" s="63"/>
      <c r="N2974" s="63"/>
      <c r="O2974" s="63"/>
      <c r="P2974" s="63"/>
      <c r="Q2974" s="63"/>
      <c r="R2974" s="63"/>
      <c r="S2974" s="63"/>
      <c r="T2974" s="63"/>
      <c r="U2974" s="63"/>
      <c r="V2974" s="63"/>
      <c r="W2974" s="63"/>
      <c r="X2974" s="63"/>
      <c r="Y2974" s="63"/>
      <c r="Z2974" s="63"/>
      <c r="AA2974" s="63"/>
      <c r="AB2974" s="63"/>
      <c r="AC2974" s="63"/>
      <c r="AD2974" s="63"/>
      <c r="AE2974" s="63"/>
      <c r="AF2974" s="63"/>
      <c r="AG2974" s="63"/>
      <c r="AH2974" s="63"/>
      <c r="AI2974" s="63"/>
      <c r="AJ2974" s="63"/>
      <c r="AK2974" s="63"/>
      <c r="AL2974" s="63"/>
      <c r="AM2974" s="63"/>
      <c r="AN2974" s="63"/>
      <c r="AO2974" s="63"/>
      <c r="AP2974" s="63"/>
      <c r="AQ2974" s="63"/>
      <c r="AR2974" s="63"/>
      <c r="AS2974" s="63"/>
      <c r="AT2974" s="63"/>
      <c r="AU2974" s="63"/>
      <c r="AV2974" s="63"/>
      <c r="AW2974" s="63"/>
      <c r="AX2974" s="63"/>
      <c r="AY2974" s="63"/>
      <c r="AZ2974" s="63"/>
      <c r="BA2974" s="63"/>
      <c r="BB2974" s="63"/>
      <c r="BC2974" s="63"/>
      <c r="BD2974" s="63"/>
      <c r="BE2974" s="63"/>
      <c r="BF2974" s="63"/>
      <c r="BG2974" s="63"/>
      <c r="BH2974" s="63"/>
      <c r="BI2974" s="63"/>
      <c r="BJ2974" s="63"/>
      <c r="BK2974" s="63"/>
      <c r="BL2974" s="63"/>
      <c r="BM2974" s="63"/>
      <c r="BN2974" s="63"/>
      <c r="BO2974" s="63"/>
      <c r="BP2974" s="63"/>
      <c r="BQ2974" s="63"/>
      <c r="BR2974" s="63"/>
      <c r="BS2974" s="63"/>
      <c r="BT2974" s="63"/>
      <c r="BU2974" s="63"/>
      <c r="BV2974" s="63"/>
      <c r="BW2974" s="63"/>
      <c r="BX2974" s="63"/>
      <c r="BY2974" s="63"/>
      <c r="BZ2974" s="63"/>
      <c r="CA2974" s="63"/>
      <c r="CB2974" s="63"/>
      <c r="CC2974" s="63"/>
      <c r="CD2974" s="63"/>
      <c r="CE2974" s="63"/>
      <c r="CF2974" s="63"/>
      <c r="CG2974" s="63"/>
      <c r="CH2974" s="63"/>
      <c r="CI2974" s="63"/>
      <c r="CJ2974" s="63"/>
      <c r="CK2974" s="63"/>
      <c r="CL2974" s="63"/>
      <c r="CM2974" s="63"/>
      <c r="CN2974" s="63"/>
      <c r="CO2974" s="63"/>
      <c r="CP2974" s="63"/>
      <c r="CR2974" s="227"/>
      <c r="CS2974" s="74"/>
    </row>
    <row r="2975" spans="1:97" s="72" customFormat="1" ht="75.75" customHeight="1">
      <c r="A2975" s="63"/>
      <c r="B2975" s="63"/>
      <c r="C2975" s="63"/>
      <c r="D2975" s="63"/>
      <c r="E2975" s="63"/>
      <c r="F2975" s="63"/>
      <c r="G2975" s="63"/>
      <c r="H2975" s="63"/>
      <c r="I2975" s="63"/>
      <c r="J2975" s="63"/>
      <c r="K2975" s="63"/>
      <c r="L2975" s="63"/>
      <c r="M2975" s="63"/>
      <c r="N2975" s="63"/>
      <c r="O2975" s="63"/>
      <c r="P2975" s="63"/>
      <c r="Q2975" s="63"/>
      <c r="R2975" s="63"/>
      <c r="S2975" s="63"/>
      <c r="T2975" s="63"/>
      <c r="U2975" s="63"/>
      <c r="V2975" s="63"/>
      <c r="W2975" s="63"/>
      <c r="X2975" s="63"/>
      <c r="Y2975" s="63"/>
      <c r="Z2975" s="63"/>
      <c r="AA2975" s="63"/>
      <c r="AB2975" s="63"/>
      <c r="AC2975" s="63"/>
      <c r="AD2975" s="63"/>
      <c r="AE2975" s="63"/>
      <c r="AF2975" s="63"/>
      <c r="AG2975" s="63"/>
      <c r="AH2975" s="63"/>
      <c r="AI2975" s="63"/>
      <c r="AJ2975" s="63"/>
      <c r="AK2975" s="63"/>
      <c r="AL2975" s="63"/>
      <c r="AM2975" s="63"/>
      <c r="AN2975" s="63"/>
      <c r="AO2975" s="63"/>
      <c r="AP2975" s="63"/>
      <c r="AQ2975" s="63"/>
      <c r="AR2975" s="63"/>
      <c r="AS2975" s="63"/>
      <c r="AT2975" s="63"/>
      <c r="AU2975" s="63"/>
      <c r="AV2975" s="63"/>
      <c r="AW2975" s="63"/>
      <c r="AX2975" s="63"/>
      <c r="AY2975" s="63"/>
      <c r="AZ2975" s="63"/>
      <c r="BA2975" s="63"/>
      <c r="BB2975" s="63"/>
      <c r="BC2975" s="63"/>
      <c r="BD2975" s="63"/>
      <c r="BE2975" s="63"/>
      <c r="BF2975" s="63"/>
      <c r="BG2975" s="63"/>
      <c r="BH2975" s="63"/>
      <c r="BI2975" s="63"/>
      <c r="BJ2975" s="63"/>
      <c r="BK2975" s="63"/>
      <c r="BL2975" s="63"/>
      <c r="BM2975" s="63"/>
      <c r="BN2975" s="63"/>
      <c r="BO2975" s="63"/>
      <c r="BP2975" s="63"/>
      <c r="BQ2975" s="63"/>
      <c r="BR2975" s="63"/>
      <c r="BS2975" s="63"/>
      <c r="BT2975" s="63"/>
      <c r="BU2975" s="63"/>
      <c r="BV2975" s="63"/>
      <c r="BW2975" s="63"/>
      <c r="BX2975" s="63"/>
      <c r="BY2975" s="63"/>
      <c r="BZ2975" s="63"/>
      <c r="CA2975" s="63"/>
      <c r="CB2975" s="63"/>
      <c r="CC2975" s="63"/>
      <c r="CD2975" s="63"/>
      <c r="CE2975" s="63"/>
      <c r="CF2975" s="63"/>
      <c r="CG2975" s="63"/>
      <c r="CH2975" s="63"/>
      <c r="CI2975" s="63"/>
      <c r="CJ2975" s="63"/>
      <c r="CK2975" s="63"/>
      <c r="CL2975" s="63"/>
      <c r="CM2975" s="63"/>
      <c r="CN2975" s="63"/>
      <c r="CO2975" s="63"/>
      <c r="CP2975" s="63"/>
      <c r="CR2975" s="227"/>
      <c r="CS2975" s="74"/>
    </row>
    <row r="2976" spans="1:97" s="72" customFormat="1" ht="75.75" customHeight="1">
      <c r="A2976" s="63"/>
      <c r="B2976" s="63"/>
      <c r="C2976" s="63"/>
      <c r="D2976" s="63"/>
      <c r="E2976" s="63"/>
      <c r="F2976" s="63"/>
      <c r="G2976" s="63"/>
      <c r="H2976" s="63"/>
      <c r="I2976" s="63"/>
      <c r="J2976" s="63"/>
      <c r="K2976" s="63"/>
      <c r="L2976" s="63"/>
      <c r="M2976" s="63"/>
      <c r="N2976" s="63"/>
      <c r="O2976" s="63"/>
      <c r="P2976" s="63"/>
      <c r="Q2976" s="63"/>
      <c r="R2976" s="63"/>
      <c r="S2976" s="63"/>
      <c r="T2976" s="63"/>
      <c r="U2976" s="63"/>
      <c r="V2976" s="63"/>
      <c r="W2976" s="63"/>
      <c r="X2976" s="63"/>
      <c r="Y2976" s="63"/>
      <c r="Z2976" s="63"/>
      <c r="AA2976" s="63"/>
      <c r="AB2976" s="63"/>
      <c r="AC2976" s="63"/>
      <c r="AD2976" s="63"/>
      <c r="AE2976" s="63"/>
      <c r="AF2976" s="63"/>
      <c r="AG2976" s="63"/>
      <c r="AH2976" s="63"/>
      <c r="AI2976" s="63"/>
      <c r="AJ2976" s="63"/>
      <c r="AK2976" s="63"/>
      <c r="AL2976" s="63"/>
      <c r="AM2976" s="63"/>
      <c r="AN2976" s="63"/>
      <c r="AO2976" s="63"/>
      <c r="AP2976" s="63"/>
      <c r="AQ2976" s="63"/>
      <c r="AR2976" s="63"/>
      <c r="AS2976" s="63"/>
      <c r="AT2976" s="63"/>
      <c r="AU2976" s="63"/>
      <c r="AV2976" s="63"/>
      <c r="AW2976" s="63"/>
      <c r="AX2976" s="63"/>
      <c r="AY2976" s="63"/>
      <c r="AZ2976" s="63"/>
      <c r="BA2976" s="63"/>
      <c r="BB2976" s="63"/>
      <c r="BC2976" s="63"/>
      <c r="BD2976" s="63"/>
      <c r="BE2976" s="63"/>
      <c r="BF2976" s="63"/>
      <c r="BG2976" s="63"/>
      <c r="BH2976" s="63"/>
      <c r="BI2976" s="63"/>
      <c r="BJ2976" s="63"/>
      <c r="BK2976" s="63"/>
      <c r="BL2976" s="63"/>
      <c r="BM2976" s="63"/>
      <c r="BN2976" s="63"/>
      <c r="BO2976" s="63"/>
      <c r="BP2976" s="63"/>
      <c r="BQ2976" s="63"/>
      <c r="BR2976" s="63"/>
      <c r="BS2976" s="63"/>
      <c r="BT2976" s="63"/>
      <c r="BU2976" s="63"/>
      <c r="BV2976" s="63"/>
      <c r="BW2976" s="63"/>
      <c r="BX2976" s="63"/>
      <c r="BY2976" s="63"/>
      <c r="BZ2976" s="63"/>
      <c r="CA2976" s="63"/>
      <c r="CB2976" s="63"/>
      <c r="CC2976" s="63"/>
      <c r="CD2976" s="63"/>
      <c r="CE2976" s="63"/>
      <c r="CF2976" s="63"/>
      <c r="CG2976" s="63"/>
      <c r="CH2976" s="63"/>
      <c r="CI2976" s="63"/>
      <c r="CJ2976" s="63"/>
      <c r="CK2976" s="63"/>
      <c r="CL2976" s="63"/>
      <c r="CM2976" s="63"/>
      <c r="CN2976" s="63"/>
      <c r="CO2976" s="63"/>
      <c r="CP2976" s="63"/>
      <c r="CR2976" s="227"/>
      <c r="CS2976" s="74"/>
    </row>
    <row r="2977" spans="1:97" s="72" customFormat="1" ht="75.75" customHeight="1">
      <c r="A2977" s="63"/>
      <c r="B2977" s="63"/>
      <c r="C2977" s="63"/>
      <c r="D2977" s="63"/>
      <c r="E2977" s="63"/>
      <c r="F2977" s="63"/>
      <c r="G2977" s="63"/>
      <c r="H2977" s="63"/>
      <c r="I2977" s="63"/>
      <c r="J2977" s="63"/>
      <c r="K2977" s="63"/>
      <c r="L2977" s="63"/>
      <c r="M2977" s="63"/>
      <c r="N2977" s="63"/>
      <c r="O2977" s="63"/>
      <c r="P2977" s="63"/>
      <c r="Q2977" s="63"/>
      <c r="R2977" s="63"/>
      <c r="S2977" s="63"/>
      <c r="T2977" s="63"/>
      <c r="U2977" s="63"/>
      <c r="V2977" s="63"/>
      <c r="W2977" s="63"/>
      <c r="X2977" s="63"/>
      <c r="Y2977" s="63"/>
      <c r="Z2977" s="63"/>
      <c r="AA2977" s="63"/>
      <c r="AB2977" s="63"/>
      <c r="AC2977" s="63"/>
      <c r="AD2977" s="63"/>
      <c r="AE2977" s="63"/>
      <c r="AF2977" s="63"/>
      <c r="AG2977" s="63"/>
      <c r="AH2977" s="63"/>
      <c r="AI2977" s="63"/>
      <c r="AJ2977" s="63"/>
      <c r="AK2977" s="63"/>
      <c r="AL2977" s="63"/>
      <c r="AM2977" s="63"/>
      <c r="AN2977" s="63"/>
      <c r="AO2977" s="63"/>
      <c r="AP2977" s="63"/>
      <c r="AQ2977" s="63"/>
      <c r="AR2977" s="63"/>
      <c r="AS2977" s="63"/>
      <c r="AT2977" s="63"/>
      <c r="AU2977" s="63"/>
      <c r="AV2977" s="63"/>
      <c r="AW2977" s="63"/>
      <c r="AX2977" s="63"/>
      <c r="AY2977" s="63"/>
      <c r="AZ2977" s="63"/>
      <c r="BA2977" s="63"/>
      <c r="BB2977" s="63"/>
      <c r="BC2977" s="63"/>
      <c r="BD2977" s="63"/>
      <c r="BE2977" s="63"/>
      <c r="BF2977" s="63"/>
      <c r="BG2977" s="63"/>
      <c r="BH2977" s="63"/>
      <c r="BI2977" s="63"/>
      <c r="BJ2977" s="63"/>
      <c r="BK2977" s="63"/>
      <c r="BL2977" s="63"/>
      <c r="BM2977" s="63"/>
      <c r="BN2977" s="63"/>
      <c r="BO2977" s="63"/>
      <c r="BP2977" s="63"/>
      <c r="BQ2977" s="63"/>
      <c r="BR2977" s="63"/>
      <c r="BS2977" s="63"/>
      <c r="BT2977" s="63"/>
      <c r="BU2977" s="63"/>
      <c r="BV2977" s="63"/>
      <c r="BW2977" s="63"/>
      <c r="BX2977" s="63"/>
      <c r="BY2977" s="63"/>
      <c r="BZ2977" s="63"/>
      <c r="CA2977" s="63"/>
      <c r="CB2977" s="63"/>
      <c r="CC2977" s="63"/>
      <c r="CD2977" s="63"/>
      <c r="CE2977" s="63"/>
      <c r="CF2977" s="63"/>
      <c r="CG2977" s="63"/>
      <c r="CH2977" s="63"/>
      <c r="CI2977" s="63"/>
      <c r="CJ2977" s="63"/>
      <c r="CK2977" s="63"/>
      <c r="CL2977" s="63"/>
      <c r="CM2977" s="63"/>
      <c r="CN2977" s="63"/>
      <c r="CO2977" s="63"/>
      <c r="CP2977" s="63"/>
      <c r="CR2977" s="227"/>
      <c r="CS2977" s="74"/>
    </row>
    <row r="2978" spans="1:97" s="72" customFormat="1" ht="75.75" customHeight="1">
      <c r="A2978" s="63"/>
      <c r="B2978" s="63"/>
      <c r="C2978" s="63"/>
      <c r="D2978" s="63"/>
      <c r="E2978" s="63"/>
      <c r="F2978" s="63"/>
      <c r="G2978" s="63"/>
      <c r="H2978" s="63"/>
      <c r="I2978" s="63"/>
      <c r="J2978" s="63"/>
      <c r="K2978" s="63"/>
      <c r="L2978" s="63"/>
      <c r="M2978" s="63"/>
      <c r="N2978" s="63"/>
      <c r="O2978" s="63"/>
      <c r="P2978" s="63"/>
      <c r="Q2978" s="63"/>
      <c r="R2978" s="63"/>
      <c r="S2978" s="63"/>
      <c r="T2978" s="63"/>
      <c r="U2978" s="63"/>
      <c r="V2978" s="63"/>
      <c r="W2978" s="63"/>
      <c r="X2978" s="63"/>
      <c r="Y2978" s="63"/>
      <c r="Z2978" s="63"/>
      <c r="AA2978" s="63"/>
      <c r="AB2978" s="63"/>
      <c r="AC2978" s="63"/>
      <c r="AD2978" s="63"/>
      <c r="AE2978" s="63"/>
      <c r="AF2978" s="63"/>
      <c r="AG2978" s="63"/>
      <c r="AH2978" s="63"/>
      <c r="AI2978" s="63"/>
      <c r="AJ2978" s="63"/>
      <c r="AK2978" s="63"/>
      <c r="AL2978" s="63"/>
      <c r="AM2978" s="63"/>
      <c r="AN2978" s="63"/>
      <c r="AO2978" s="63"/>
      <c r="AP2978" s="63"/>
      <c r="AQ2978" s="63"/>
      <c r="AR2978" s="63"/>
      <c r="AS2978" s="63"/>
      <c r="AT2978" s="63"/>
      <c r="AU2978" s="63"/>
      <c r="AV2978" s="63"/>
      <c r="AW2978" s="63"/>
      <c r="AX2978" s="63"/>
      <c r="AY2978" s="63"/>
      <c r="AZ2978" s="63"/>
      <c r="BA2978" s="63"/>
      <c r="BB2978" s="63"/>
      <c r="BC2978" s="63"/>
      <c r="BD2978" s="63"/>
      <c r="BE2978" s="63"/>
      <c r="BF2978" s="63"/>
      <c r="BG2978" s="63"/>
      <c r="BH2978" s="63"/>
      <c r="BI2978" s="63"/>
      <c r="BJ2978" s="63"/>
      <c r="BK2978" s="63"/>
      <c r="BL2978" s="63"/>
      <c r="BM2978" s="63"/>
      <c r="BN2978" s="63"/>
      <c r="BO2978" s="63"/>
      <c r="BP2978" s="63"/>
      <c r="BQ2978" s="63"/>
      <c r="BR2978" s="63"/>
      <c r="BS2978" s="63"/>
      <c r="BT2978" s="63"/>
      <c r="BU2978" s="63"/>
      <c r="BV2978" s="63"/>
      <c r="BW2978" s="63"/>
      <c r="BX2978" s="63"/>
      <c r="BY2978" s="63"/>
      <c r="BZ2978" s="63"/>
      <c r="CA2978" s="63"/>
      <c r="CB2978" s="63"/>
      <c r="CC2978" s="63"/>
      <c r="CD2978" s="63"/>
      <c r="CE2978" s="63"/>
      <c r="CF2978" s="63"/>
      <c r="CG2978" s="63"/>
      <c r="CH2978" s="63"/>
      <c r="CI2978" s="63"/>
      <c r="CJ2978" s="63"/>
      <c r="CK2978" s="63"/>
      <c r="CL2978" s="63"/>
      <c r="CM2978" s="63"/>
      <c r="CN2978" s="63"/>
      <c r="CO2978" s="63"/>
      <c r="CP2978" s="63"/>
      <c r="CR2978" s="227"/>
      <c r="CS2978" s="74"/>
    </row>
    <row r="2979" spans="1:97" s="72" customFormat="1" ht="75.75" customHeight="1">
      <c r="A2979" s="63"/>
      <c r="B2979" s="63"/>
      <c r="C2979" s="63"/>
      <c r="D2979" s="63"/>
      <c r="E2979" s="63"/>
      <c r="F2979" s="63"/>
      <c r="G2979" s="63"/>
      <c r="H2979" s="63"/>
      <c r="I2979" s="63"/>
      <c r="J2979" s="63"/>
      <c r="K2979" s="63"/>
      <c r="L2979" s="63"/>
      <c r="M2979" s="63"/>
      <c r="N2979" s="63"/>
      <c r="O2979" s="63"/>
      <c r="P2979" s="63"/>
      <c r="Q2979" s="63"/>
      <c r="R2979" s="63"/>
      <c r="S2979" s="63"/>
      <c r="T2979" s="63"/>
      <c r="U2979" s="63"/>
      <c r="V2979" s="63"/>
      <c r="W2979" s="63"/>
      <c r="X2979" s="63"/>
      <c r="Y2979" s="63"/>
      <c r="Z2979" s="63"/>
      <c r="AA2979" s="63"/>
      <c r="AB2979" s="63"/>
      <c r="AC2979" s="63"/>
      <c r="AD2979" s="63"/>
      <c r="AE2979" s="63"/>
      <c r="AF2979" s="63"/>
      <c r="AG2979" s="63"/>
      <c r="AH2979" s="63"/>
      <c r="AI2979" s="63"/>
      <c r="AJ2979" s="63"/>
      <c r="AK2979" s="63"/>
      <c r="AL2979" s="63"/>
      <c r="AM2979" s="63"/>
      <c r="AN2979" s="63"/>
      <c r="AO2979" s="63"/>
      <c r="AP2979" s="63"/>
      <c r="AQ2979" s="63"/>
      <c r="AR2979" s="63"/>
      <c r="AS2979" s="63"/>
      <c r="AT2979" s="63"/>
      <c r="AU2979" s="63"/>
      <c r="AV2979" s="63"/>
      <c r="AW2979" s="63"/>
      <c r="AX2979" s="63"/>
      <c r="AY2979" s="63"/>
      <c r="AZ2979" s="63"/>
      <c r="BA2979" s="63"/>
      <c r="BB2979" s="63"/>
      <c r="BC2979" s="63"/>
      <c r="BD2979" s="63"/>
      <c r="BE2979" s="63"/>
      <c r="BF2979" s="63"/>
      <c r="BG2979" s="63"/>
      <c r="BH2979" s="63"/>
      <c r="BI2979" s="63"/>
      <c r="BJ2979" s="63"/>
      <c r="BK2979" s="63"/>
      <c r="BL2979" s="63"/>
      <c r="BM2979" s="63"/>
      <c r="BN2979" s="63"/>
      <c r="BO2979" s="63"/>
      <c r="BP2979" s="63"/>
      <c r="BQ2979" s="63"/>
      <c r="BR2979" s="63"/>
      <c r="BS2979" s="63"/>
      <c r="BT2979" s="63"/>
      <c r="BU2979" s="63"/>
      <c r="BV2979" s="63"/>
      <c r="BW2979" s="63"/>
      <c r="BX2979" s="63"/>
      <c r="BY2979" s="63"/>
      <c r="BZ2979" s="63"/>
      <c r="CA2979" s="63"/>
      <c r="CB2979" s="63"/>
      <c r="CC2979" s="63"/>
      <c r="CD2979" s="63"/>
      <c r="CE2979" s="63"/>
      <c r="CF2979" s="63"/>
      <c r="CG2979" s="63"/>
      <c r="CH2979" s="63"/>
      <c r="CI2979" s="63"/>
      <c r="CJ2979" s="63"/>
      <c r="CK2979" s="63"/>
      <c r="CL2979" s="63"/>
      <c r="CM2979" s="63"/>
      <c r="CN2979" s="63"/>
      <c r="CO2979" s="63"/>
      <c r="CP2979" s="63"/>
      <c r="CR2979" s="227"/>
      <c r="CS2979" s="74"/>
    </row>
    <row r="2980" spans="1:97" s="72" customFormat="1" ht="75.75" customHeight="1">
      <c r="A2980" s="63"/>
      <c r="B2980" s="63"/>
      <c r="C2980" s="63"/>
      <c r="D2980" s="63"/>
      <c r="E2980" s="63"/>
      <c r="F2980" s="63"/>
      <c r="G2980" s="63"/>
      <c r="H2980" s="63"/>
      <c r="I2980" s="63"/>
      <c r="J2980" s="63"/>
      <c r="K2980" s="63"/>
      <c r="L2980" s="63"/>
      <c r="M2980" s="63"/>
      <c r="N2980" s="63"/>
      <c r="O2980" s="63"/>
      <c r="P2980" s="63"/>
      <c r="Q2980" s="63"/>
      <c r="R2980" s="63"/>
      <c r="S2980" s="63"/>
      <c r="T2980" s="63"/>
      <c r="U2980" s="63"/>
      <c r="V2980" s="63"/>
      <c r="W2980" s="63"/>
      <c r="X2980" s="63"/>
      <c r="Y2980" s="63"/>
      <c r="Z2980" s="63"/>
      <c r="AA2980" s="63"/>
      <c r="AB2980" s="63"/>
      <c r="AC2980" s="63"/>
      <c r="AD2980" s="63"/>
      <c r="AE2980" s="63"/>
      <c r="AF2980" s="63"/>
      <c r="AG2980" s="63"/>
      <c r="AH2980" s="63"/>
      <c r="AI2980" s="63"/>
      <c r="AJ2980" s="63"/>
      <c r="AK2980" s="63"/>
      <c r="AL2980" s="63"/>
      <c r="AM2980" s="63"/>
      <c r="AN2980" s="63"/>
      <c r="AO2980" s="63"/>
      <c r="AP2980" s="63"/>
      <c r="AQ2980" s="63"/>
      <c r="AR2980" s="63"/>
      <c r="AS2980" s="63"/>
      <c r="AT2980" s="63"/>
      <c r="AU2980" s="63"/>
      <c r="AV2980" s="63"/>
      <c r="AW2980" s="63"/>
      <c r="AX2980" s="63"/>
      <c r="AY2980" s="63"/>
      <c r="AZ2980" s="63"/>
      <c r="BA2980" s="63"/>
      <c r="BB2980" s="63"/>
      <c r="BC2980" s="63"/>
      <c r="BD2980" s="63"/>
      <c r="BE2980" s="63"/>
      <c r="BF2980" s="63"/>
      <c r="BG2980" s="63"/>
      <c r="BH2980" s="63"/>
      <c r="BI2980" s="63"/>
      <c r="BJ2980" s="63"/>
      <c r="BK2980" s="63"/>
      <c r="BL2980" s="63"/>
      <c r="BM2980" s="63"/>
      <c r="BN2980" s="63"/>
      <c r="BO2980" s="63"/>
      <c r="BP2980" s="63"/>
      <c r="BQ2980" s="63"/>
      <c r="BR2980" s="63"/>
      <c r="BS2980" s="63"/>
      <c r="BT2980" s="63"/>
      <c r="BU2980" s="63"/>
      <c r="BV2980" s="63"/>
      <c r="BW2980" s="63"/>
      <c r="BX2980" s="63"/>
      <c r="BY2980" s="63"/>
      <c r="BZ2980" s="63"/>
      <c r="CA2980" s="63"/>
      <c r="CB2980" s="63"/>
      <c r="CC2980" s="63"/>
      <c r="CD2980" s="63"/>
      <c r="CE2980" s="63"/>
      <c r="CF2980" s="63"/>
      <c r="CG2980" s="63"/>
      <c r="CH2980" s="63"/>
      <c r="CI2980" s="63"/>
      <c r="CJ2980" s="63"/>
      <c r="CK2980" s="63"/>
      <c r="CL2980" s="63"/>
      <c r="CM2980" s="63"/>
      <c r="CN2980" s="63"/>
      <c r="CO2980" s="63"/>
      <c r="CP2980" s="63"/>
      <c r="CR2980" s="227"/>
      <c r="CS2980" s="74"/>
    </row>
    <row r="2981" spans="1:97" s="72" customFormat="1" ht="75.75" customHeight="1">
      <c r="A2981" s="63"/>
      <c r="B2981" s="63"/>
      <c r="C2981" s="63"/>
      <c r="D2981" s="63"/>
      <c r="E2981" s="63"/>
      <c r="F2981" s="63"/>
      <c r="G2981" s="63"/>
      <c r="H2981" s="63"/>
      <c r="I2981" s="63"/>
      <c r="J2981" s="63"/>
      <c r="K2981" s="63"/>
      <c r="L2981" s="63"/>
      <c r="M2981" s="63"/>
      <c r="N2981" s="63"/>
      <c r="O2981" s="63"/>
      <c r="P2981" s="63"/>
      <c r="Q2981" s="63"/>
      <c r="R2981" s="63"/>
      <c r="S2981" s="63"/>
      <c r="T2981" s="63"/>
      <c r="U2981" s="63"/>
      <c r="V2981" s="63"/>
      <c r="W2981" s="63"/>
      <c r="X2981" s="63"/>
      <c r="Y2981" s="63"/>
      <c r="Z2981" s="63"/>
      <c r="AA2981" s="63"/>
      <c r="AB2981" s="63"/>
      <c r="AC2981" s="63"/>
      <c r="AD2981" s="63"/>
      <c r="AE2981" s="63"/>
      <c r="AF2981" s="63"/>
      <c r="AG2981" s="63"/>
      <c r="AH2981" s="63"/>
      <c r="AI2981" s="63"/>
      <c r="AJ2981" s="63"/>
      <c r="AK2981" s="63"/>
      <c r="AL2981" s="63"/>
      <c r="AM2981" s="63"/>
      <c r="AN2981" s="63"/>
      <c r="AO2981" s="63"/>
      <c r="AP2981" s="63"/>
      <c r="AQ2981" s="63"/>
      <c r="AR2981" s="63"/>
      <c r="AS2981" s="63"/>
      <c r="AT2981" s="63"/>
      <c r="AU2981" s="63"/>
      <c r="AV2981" s="63"/>
      <c r="AW2981" s="63"/>
      <c r="AX2981" s="63"/>
      <c r="AY2981" s="63"/>
      <c r="AZ2981" s="63"/>
      <c r="BA2981" s="63"/>
      <c r="BB2981" s="63"/>
      <c r="BC2981" s="63"/>
      <c r="BD2981" s="63"/>
      <c r="BE2981" s="63"/>
      <c r="BF2981" s="63"/>
      <c r="BG2981" s="63"/>
      <c r="BH2981" s="63"/>
      <c r="BI2981" s="63"/>
      <c r="BJ2981" s="63"/>
      <c r="BK2981" s="63"/>
      <c r="BL2981" s="63"/>
      <c r="BM2981" s="63"/>
      <c r="BN2981" s="63"/>
      <c r="BO2981" s="63"/>
      <c r="BP2981" s="63"/>
      <c r="BQ2981" s="63"/>
      <c r="BR2981" s="63"/>
      <c r="BS2981" s="63"/>
      <c r="BT2981" s="63"/>
      <c r="BU2981" s="63"/>
      <c r="BV2981" s="63"/>
      <c r="BW2981" s="63"/>
      <c r="BX2981" s="63"/>
      <c r="BY2981" s="63"/>
      <c r="BZ2981" s="63"/>
      <c r="CA2981" s="63"/>
      <c r="CB2981" s="63"/>
      <c r="CC2981" s="63"/>
      <c r="CD2981" s="63"/>
      <c r="CE2981" s="63"/>
      <c r="CF2981" s="63"/>
      <c r="CG2981" s="63"/>
      <c r="CH2981" s="63"/>
      <c r="CI2981" s="63"/>
      <c r="CJ2981" s="63"/>
      <c r="CK2981" s="63"/>
      <c r="CL2981" s="63"/>
      <c r="CM2981" s="63"/>
      <c r="CN2981" s="63"/>
      <c r="CO2981" s="63"/>
      <c r="CP2981" s="63"/>
      <c r="CR2981" s="227"/>
      <c r="CS2981" s="74"/>
    </row>
    <row r="2982" spans="1:97" s="72" customFormat="1" ht="75.75" customHeight="1">
      <c r="A2982" s="63"/>
      <c r="B2982" s="63"/>
      <c r="C2982" s="63"/>
      <c r="D2982" s="63"/>
      <c r="E2982" s="63"/>
      <c r="F2982" s="63"/>
      <c r="G2982" s="63"/>
      <c r="H2982" s="63"/>
      <c r="I2982" s="63"/>
      <c r="J2982" s="63"/>
      <c r="K2982" s="63"/>
      <c r="L2982" s="63"/>
      <c r="M2982" s="63"/>
      <c r="N2982" s="63"/>
      <c r="O2982" s="63"/>
      <c r="P2982" s="63"/>
      <c r="Q2982" s="63"/>
      <c r="R2982" s="63"/>
      <c r="S2982" s="63"/>
      <c r="T2982" s="63"/>
      <c r="U2982" s="63"/>
      <c r="V2982" s="63"/>
      <c r="W2982" s="63"/>
      <c r="X2982" s="63"/>
      <c r="Y2982" s="63"/>
      <c r="Z2982" s="63"/>
      <c r="AA2982" s="63"/>
      <c r="AB2982" s="63"/>
      <c r="AC2982" s="63"/>
      <c r="AD2982" s="63"/>
      <c r="AE2982" s="63"/>
      <c r="AF2982" s="63"/>
      <c r="AG2982" s="63"/>
      <c r="AH2982" s="63"/>
      <c r="AI2982" s="63"/>
      <c r="AJ2982" s="63"/>
      <c r="AK2982" s="63"/>
      <c r="AL2982" s="63"/>
      <c r="AM2982" s="63"/>
      <c r="AN2982" s="63"/>
      <c r="AO2982" s="63"/>
      <c r="AP2982" s="63"/>
      <c r="AQ2982" s="63"/>
      <c r="AR2982" s="63"/>
      <c r="AS2982" s="63"/>
      <c r="AT2982" s="63"/>
      <c r="AU2982" s="63"/>
      <c r="AV2982" s="63"/>
      <c r="AW2982" s="63"/>
      <c r="AX2982" s="63"/>
      <c r="AY2982" s="63"/>
      <c r="AZ2982" s="63"/>
      <c r="BA2982" s="63"/>
      <c r="BB2982" s="63"/>
      <c r="BC2982" s="63"/>
      <c r="BD2982" s="63"/>
      <c r="BE2982" s="63"/>
      <c r="BF2982" s="63"/>
      <c r="BG2982" s="63"/>
      <c r="BH2982" s="63"/>
      <c r="BI2982" s="63"/>
      <c r="BJ2982" s="63"/>
      <c r="BK2982" s="63"/>
      <c r="BL2982" s="63"/>
      <c r="BM2982" s="63"/>
      <c r="BN2982" s="63"/>
      <c r="BO2982" s="63"/>
      <c r="BP2982" s="63"/>
      <c r="BQ2982" s="63"/>
      <c r="BR2982" s="63"/>
      <c r="BS2982" s="63"/>
      <c r="BT2982" s="63"/>
      <c r="BU2982" s="63"/>
      <c r="BV2982" s="63"/>
      <c r="BW2982" s="63"/>
      <c r="BX2982" s="63"/>
      <c r="BY2982" s="63"/>
      <c r="BZ2982" s="63"/>
      <c r="CA2982" s="63"/>
      <c r="CB2982" s="63"/>
      <c r="CC2982" s="63"/>
      <c r="CD2982" s="63"/>
      <c r="CE2982" s="63"/>
      <c r="CF2982" s="63"/>
      <c r="CG2982" s="63"/>
      <c r="CH2982" s="63"/>
      <c r="CI2982" s="63"/>
      <c r="CJ2982" s="63"/>
      <c r="CK2982" s="63"/>
      <c r="CL2982" s="63"/>
      <c r="CM2982" s="63"/>
      <c r="CN2982" s="63"/>
      <c r="CO2982" s="63"/>
      <c r="CP2982" s="63"/>
      <c r="CR2982" s="227"/>
      <c r="CS2982" s="74"/>
    </row>
    <row r="2983" spans="1:97" s="72" customFormat="1" ht="75.75" customHeight="1">
      <c r="A2983" s="63"/>
      <c r="B2983" s="63"/>
      <c r="C2983" s="63"/>
      <c r="D2983" s="63"/>
      <c r="E2983" s="63"/>
      <c r="F2983" s="63"/>
      <c r="G2983" s="63"/>
      <c r="H2983" s="63"/>
      <c r="I2983" s="63"/>
      <c r="J2983" s="63"/>
      <c r="K2983" s="63"/>
      <c r="L2983" s="63"/>
      <c r="M2983" s="63"/>
      <c r="N2983" s="63"/>
      <c r="O2983" s="63"/>
      <c r="P2983" s="63"/>
      <c r="Q2983" s="63"/>
      <c r="R2983" s="63"/>
      <c r="S2983" s="63"/>
      <c r="T2983" s="63"/>
      <c r="U2983" s="63"/>
      <c r="V2983" s="63"/>
      <c r="W2983" s="63"/>
      <c r="X2983" s="63"/>
      <c r="Y2983" s="63"/>
      <c r="Z2983" s="63"/>
      <c r="AA2983" s="63"/>
      <c r="AB2983" s="63"/>
      <c r="AC2983" s="63"/>
      <c r="AD2983" s="63"/>
      <c r="AE2983" s="63"/>
      <c r="AF2983" s="63"/>
      <c r="AG2983" s="63"/>
      <c r="AH2983" s="63"/>
      <c r="AI2983" s="63"/>
      <c r="AJ2983" s="63"/>
      <c r="AK2983" s="63"/>
      <c r="AL2983" s="63"/>
      <c r="AM2983" s="63"/>
      <c r="AN2983" s="63"/>
      <c r="AO2983" s="63"/>
      <c r="AP2983" s="63"/>
      <c r="AQ2983" s="63"/>
      <c r="AR2983" s="63"/>
      <c r="AS2983" s="63"/>
      <c r="AT2983" s="63"/>
      <c r="AU2983" s="63"/>
      <c r="AV2983" s="63"/>
      <c r="AW2983" s="63"/>
      <c r="AX2983" s="63"/>
      <c r="AY2983" s="63"/>
      <c r="AZ2983" s="63"/>
      <c r="BA2983" s="63"/>
      <c r="BB2983" s="63"/>
      <c r="BC2983" s="63"/>
      <c r="BD2983" s="63"/>
      <c r="BE2983" s="63"/>
      <c r="BF2983" s="63"/>
      <c r="BG2983" s="63"/>
      <c r="BH2983" s="63"/>
      <c r="BI2983" s="63"/>
      <c r="BJ2983" s="63"/>
      <c r="BK2983" s="63"/>
      <c r="BL2983" s="63"/>
      <c r="BM2983" s="63"/>
      <c r="BN2983" s="63"/>
      <c r="BO2983" s="63"/>
      <c r="BP2983" s="63"/>
      <c r="BQ2983" s="63"/>
      <c r="BR2983" s="63"/>
      <c r="BS2983" s="63"/>
      <c r="BT2983" s="63"/>
      <c r="BU2983" s="63"/>
      <c r="BV2983" s="63"/>
      <c r="BW2983" s="63"/>
      <c r="BX2983" s="63"/>
      <c r="BY2983" s="63"/>
      <c r="BZ2983" s="63"/>
      <c r="CA2983" s="63"/>
      <c r="CB2983" s="63"/>
      <c r="CC2983" s="63"/>
      <c r="CD2983" s="63"/>
      <c r="CE2983" s="63"/>
      <c r="CF2983" s="63"/>
      <c r="CG2983" s="63"/>
      <c r="CH2983" s="63"/>
      <c r="CI2983" s="63"/>
      <c r="CJ2983" s="63"/>
      <c r="CK2983" s="63"/>
      <c r="CL2983" s="63"/>
      <c r="CM2983" s="63"/>
      <c r="CN2983" s="63"/>
      <c r="CO2983" s="63"/>
      <c r="CP2983" s="63"/>
      <c r="CR2983" s="227"/>
      <c r="CS2983" s="74"/>
    </row>
    <row r="2984" spans="1:97" s="72" customFormat="1" ht="75.75" customHeight="1">
      <c r="A2984" s="63"/>
      <c r="B2984" s="63"/>
      <c r="C2984" s="63"/>
      <c r="D2984" s="63"/>
      <c r="E2984" s="63"/>
      <c r="F2984" s="63"/>
      <c r="G2984" s="63"/>
      <c r="H2984" s="63"/>
      <c r="I2984" s="63"/>
      <c r="J2984" s="63"/>
      <c r="K2984" s="63"/>
      <c r="L2984" s="63"/>
      <c r="M2984" s="63"/>
      <c r="N2984" s="63"/>
      <c r="O2984" s="63"/>
      <c r="P2984" s="63"/>
      <c r="Q2984" s="63"/>
      <c r="R2984" s="63"/>
      <c r="S2984" s="63"/>
      <c r="T2984" s="63"/>
      <c r="U2984" s="63"/>
      <c r="V2984" s="63"/>
      <c r="W2984" s="63"/>
      <c r="X2984" s="63"/>
      <c r="Y2984" s="63"/>
      <c r="Z2984" s="63"/>
      <c r="AA2984" s="63"/>
      <c r="AB2984" s="63"/>
      <c r="AC2984" s="63"/>
      <c r="AD2984" s="63"/>
      <c r="AE2984" s="63"/>
      <c r="AF2984" s="63"/>
      <c r="AG2984" s="63"/>
      <c r="AH2984" s="63"/>
      <c r="AI2984" s="63"/>
      <c r="AJ2984" s="63"/>
      <c r="AK2984" s="63"/>
      <c r="AL2984" s="63"/>
      <c r="AM2984" s="63"/>
      <c r="AN2984" s="63"/>
      <c r="AO2984" s="63"/>
      <c r="AP2984" s="63"/>
      <c r="AQ2984" s="63"/>
      <c r="AR2984" s="63"/>
      <c r="AS2984" s="63"/>
      <c r="AT2984" s="63"/>
      <c r="AU2984" s="63"/>
      <c r="AV2984" s="63"/>
      <c r="AW2984" s="63"/>
      <c r="AX2984" s="63"/>
      <c r="AY2984" s="63"/>
      <c r="AZ2984" s="63"/>
      <c r="BA2984" s="63"/>
      <c r="BB2984" s="63"/>
      <c r="BC2984" s="63"/>
      <c r="BD2984" s="63"/>
      <c r="BE2984" s="63"/>
      <c r="BF2984" s="63"/>
      <c r="BG2984" s="63"/>
      <c r="BH2984" s="63"/>
      <c r="BI2984" s="63"/>
      <c r="BJ2984" s="63"/>
      <c r="BK2984" s="63"/>
      <c r="BL2984" s="63"/>
      <c r="BM2984" s="63"/>
      <c r="BN2984" s="63"/>
      <c r="BO2984" s="63"/>
      <c r="BP2984" s="63"/>
      <c r="BQ2984" s="63"/>
      <c r="BR2984" s="63"/>
      <c r="BS2984" s="63"/>
      <c r="BT2984" s="63"/>
      <c r="BU2984" s="63"/>
      <c r="BV2984" s="63"/>
      <c r="BW2984" s="63"/>
      <c r="BX2984" s="63"/>
      <c r="BY2984" s="63"/>
      <c r="BZ2984" s="63"/>
      <c r="CA2984" s="63"/>
      <c r="CB2984" s="63"/>
      <c r="CC2984" s="63"/>
      <c r="CD2984" s="63"/>
      <c r="CE2984" s="63"/>
      <c r="CF2984" s="63"/>
      <c r="CG2984" s="63"/>
      <c r="CH2984" s="63"/>
      <c r="CI2984" s="63"/>
      <c r="CJ2984" s="63"/>
      <c r="CK2984" s="63"/>
      <c r="CL2984" s="63"/>
      <c r="CM2984" s="63"/>
      <c r="CN2984" s="63"/>
      <c r="CO2984" s="63"/>
      <c r="CP2984" s="63"/>
      <c r="CR2984" s="227"/>
      <c r="CS2984" s="74"/>
    </row>
    <row r="2985" spans="1:97" s="72" customFormat="1" ht="75.75" customHeight="1">
      <c r="A2985" s="63"/>
      <c r="B2985" s="63"/>
      <c r="C2985" s="63"/>
      <c r="D2985" s="63"/>
      <c r="E2985" s="63"/>
      <c r="F2985" s="63"/>
      <c r="G2985" s="63"/>
      <c r="H2985" s="63"/>
      <c r="I2985" s="63"/>
      <c r="J2985" s="63"/>
      <c r="K2985" s="63"/>
      <c r="L2985" s="63"/>
      <c r="M2985" s="63"/>
      <c r="N2985" s="63"/>
      <c r="O2985" s="63"/>
      <c r="P2985" s="63"/>
      <c r="Q2985" s="63"/>
      <c r="R2985" s="63"/>
      <c r="S2985" s="63"/>
      <c r="T2985" s="63"/>
      <c r="U2985" s="63"/>
      <c r="V2985" s="63"/>
      <c r="W2985" s="63"/>
      <c r="X2985" s="63"/>
      <c r="Y2985" s="63"/>
      <c r="Z2985" s="63"/>
      <c r="AA2985" s="63"/>
      <c r="AB2985" s="63"/>
      <c r="AC2985" s="63"/>
      <c r="AD2985" s="63"/>
      <c r="AE2985" s="63"/>
      <c r="AF2985" s="63"/>
      <c r="AG2985" s="63"/>
      <c r="AH2985" s="63"/>
      <c r="AI2985" s="63"/>
      <c r="AJ2985" s="63"/>
      <c r="AK2985" s="63"/>
      <c r="AL2985" s="63"/>
      <c r="AM2985" s="63"/>
      <c r="AN2985" s="63"/>
      <c r="AO2985" s="63"/>
      <c r="AP2985" s="63"/>
      <c r="AQ2985" s="63"/>
      <c r="AR2985" s="63"/>
      <c r="AS2985" s="63"/>
      <c r="AT2985" s="63"/>
      <c r="AU2985" s="63"/>
      <c r="AV2985" s="63"/>
      <c r="AW2985" s="63"/>
      <c r="AX2985" s="63"/>
      <c r="AY2985" s="63"/>
      <c r="AZ2985" s="63"/>
      <c r="BA2985" s="63"/>
      <c r="BB2985" s="63"/>
      <c r="BC2985" s="63"/>
      <c r="BD2985" s="63"/>
      <c r="BE2985" s="63"/>
      <c r="BF2985" s="63"/>
      <c r="BG2985" s="63"/>
      <c r="BH2985" s="63"/>
      <c r="BI2985" s="63"/>
      <c r="BJ2985" s="63"/>
      <c r="BK2985" s="63"/>
      <c r="BL2985" s="63"/>
      <c r="BM2985" s="63"/>
      <c r="BN2985" s="63"/>
      <c r="BO2985" s="63"/>
      <c r="BP2985" s="63"/>
      <c r="BQ2985" s="63"/>
      <c r="BR2985" s="63"/>
      <c r="BS2985" s="63"/>
      <c r="BT2985" s="63"/>
      <c r="BU2985" s="63"/>
      <c r="BV2985" s="63"/>
      <c r="BW2985" s="63"/>
      <c r="BX2985" s="63"/>
      <c r="BY2985" s="63"/>
      <c r="BZ2985" s="63"/>
      <c r="CA2985" s="63"/>
      <c r="CB2985" s="63"/>
      <c r="CC2985" s="63"/>
      <c r="CD2985" s="63"/>
      <c r="CE2985" s="63"/>
      <c r="CF2985" s="63"/>
      <c r="CG2985" s="63"/>
      <c r="CH2985" s="63"/>
      <c r="CI2985" s="63"/>
      <c r="CJ2985" s="63"/>
      <c r="CK2985" s="63"/>
      <c r="CL2985" s="63"/>
      <c r="CM2985" s="63"/>
      <c r="CN2985" s="63"/>
      <c r="CO2985" s="63"/>
      <c r="CP2985" s="63"/>
      <c r="CR2985" s="227"/>
      <c r="CS2985" s="74"/>
    </row>
    <row r="2986" spans="1:97" s="72" customFormat="1" ht="75.75" customHeight="1">
      <c r="A2986" s="63"/>
      <c r="B2986" s="63"/>
      <c r="C2986" s="63"/>
      <c r="D2986" s="63"/>
      <c r="E2986" s="63"/>
      <c r="F2986" s="63"/>
      <c r="G2986" s="63"/>
      <c r="H2986" s="63"/>
      <c r="I2986" s="63"/>
      <c r="J2986" s="63"/>
      <c r="K2986" s="63"/>
      <c r="L2986" s="63"/>
      <c r="M2986" s="63"/>
      <c r="N2986" s="63"/>
      <c r="O2986" s="63"/>
      <c r="P2986" s="63"/>
      <c r="Q2986" s="63"/>
      <c r="R2986" s="63"/>
      <c r="S2986" s="63"/>
      <c r="T2986" s="63"/>
      <c r="U2986" s="63"/>
      <c r="V2986" s="63"/>
      <c r="W2986" s="63"/>
      <c r="X2986" s="63"/>
      <c r="Y2986" s="63"/>
      <c r="Z2986" s="63"/>
      <c r="AA2986" s="63"/>
      <c r="AB2986" s="63"/>
      <c r="AC2986" s="63"/>
      <c r="AD2986" s="63"/>
      <c r="AE2986" s="63"/>
      <c r="AF2986" s="63"/>
      <c r="AG2986" s="63"/>
      <c r="AH2986" s="63"/>
      <c r="AI2986" s="63"/>
      <c r="AJ2986" s="63"/>
      <c r="AK2986" s="63"/>
      <c r="AL2986" s="63"/>
      <c r="AM2986" s="63"/>
      <c r="AN2986" s="63"/>
      <c r="AO2986" s="63"/>
      <c r="AP2986" s="63"/>
      <c r="AQ2986" s="63"/>
      <c r="AR2986" s="63"/>
      <c r="AS2986" s="63"/>
      <c r="AT2986" s="63"/>
      <c r="AU2986" s="63"/>
      <c r="AV2986" s="63"/>
      <c r="AW2986" s="63"/>
      <c r="AX2986" s="63"/>
      <c r="AY2986" s="63"/>
      <c r="AZ2986" s="63"/>
      <c r="BA2986" s="63"/>
      <c r="BB2986" s="63"/>
      <c r="BC2986" s="63"/>
      <c r="BD2986" s="63"/>
      <c r="BE2986" s="63"/>
      <c r="BF2986" s="63"/>
      <c r="BG2986" s="63"/>
      <c r="BH2986" s="63"/>
      <c r="BI2986" s="63"/>
      <c r="BJ2986" s="63"/>
      <c r="BK2986" s="63"/>
      <c r="BL2986" s="63"/>
      <c r="BM2986" s="63"/>
      <c r="BN2986" s="63"/>
      <c r="BO2986" s="63"/>
      <c r="BP2986" s="63"/>
      <c r="BQ2986" s="63"/>
      <c r="BR2986" s="63"/>
      <c r="BS2986" s="63"/>
      <c r="BT2986" s="63"/>
      <c r="BU2986" s="63"/>
      <c r="BV2986" s="63"/>
      <c r="BW2986" s="63"/>
      <c r="BX2986" s="63"/>
      <c r="BY2986" s="63"/>
      <c r="BZ2986" s="63"/>
      <c r="CA2986" s="63"/>
      <c r="CB2986" s="63"/>
      <c r="CC2986" s="63"/>
      <c r="CD2986" s="63"/>
      <c r="CE2986" s="63"/>
      <c r="CF2986" s="63"/>
      <c r="CG2986" s="63"/>
      <c r="CH2986" s="63"/>
      <c r="CI2986" s="63"/>
      <c r="CJ2986" s="63"/>
      <c r="CK2986" s="63"/>
      <c r="CL2986" s="63"/>
      <c r="CM2986" s="63"/>
      <c r="CN2986" s="63"/>
      <c r="CO2986" s="63"/>
      <c r="CP2986" s="63"/>
      <c r="CR2986" s="227"/>
      <c r="CS2986" s="74"/>
    </row>
    <row r="2987" spans="1:97" s="72" customFormat="1" ht="75.75" customHeight="1">
      <c r="A2987" s="63"/>
      <c r="B2987" s="63"/>
      <c r="C2987" s="63"/>
      <c r="D2987" s="63"/>
      <c r="E2987" s="63"/>
      <c r="F2987" s="63"/>
      <c r="G2987" s="63"/>
      <c r="H2987" s="63"/>
      <c r="I2987" s="63"/>
      <c r="J2987" s="63"/>
      <c r="K2987" s="63"/>
      <c r="L2987" s="63"/>
      <c r="M2987" s="63"/>
      <c r="N2987" s="63"/>
      <c r="O2987" s="63"/>
      <c r="P2987" s="63"/>
      <c r="Q2987" s="63"/>
      <c r="R2987" s="63"/>
      <c r="S2987" s="63"/>
      <c r="T2987" s="63"/>
      <c r="U2987" s="63"/>
      <c r="V2987" s="63"/>
      <c r="W2987" s="63"/>
      <c r="X2987" s="63"/>
      <c r="Y2987" s="63"/>
      <c r="Z2987" s="63"/>
      <c r="AA2987" s="63"/>
      <c r="AB2987" s="63"/>
      <c r="AC2987" s="63"/>
      <c r="AD2987" s="63"/>
      <c r="AE2987" s="63"/>
      <c r="AF2987" s="63"/>
      <c r="AG2987" s="63"/>
      <c r="AH2987" s="63"/>
      <c r="AI2987" s="63"/>
      <c r="AJ2987" s="63"/>
      <c r="AK2987" s="63"/>
      <c r="AL2987" s="63"/>
      <c r="AM2987" s="63"/>
      <c r="AN2987" s="63"/>
      <c r="AO2987" s="63"/>
      <c r="AP2987" s="63"/>
      <c r="AQ2987" s="63"/>
      <c r="AR2987" s="63"/>
      <c r="AS2987" s="63"/>
      <c r="AT2987" s="63"/>
      <c r="AU2987" s="63"/>
      <c r="AV2987" s="63"/>
      <c r="AW2987" s="63"/>
      <c r="AX2987" s="63"/>
      <c r="AY2987" s="63"/>
      <c r="AZ2987" s="63"/>
      <c r="BA2987" s="63"/>
      <c r="BB2987" s="63"/>
      <c r="BC2987" s="63"/>
      <c r="BD2987" s="63"/>
      <c r="BE2987" s="63"/>
      <c r="BF2987" s="63"/>
      <c r="BG2987" s="63"/>
      <c r="BH2987" s="63"/>
      <c r="BI2987" s="63"/>
      <c r="BJ2987" s="63"/>
      <c r="BK2987" s="63"/>
      <c r="BL2987" s="63"/>
      <c r="BM2987" s="63"/>
      <c r="BN2987" s="63"/>
      <c r="BO2987" s="63"/>
      <c r="BP2987" s="63"/>
      <c r="BQ2987" s="63"/>
      <c r="BR2987" s="63"/>
      <c r="BS2987" s="63"/>
      <c r="BT2987" s="63"/>
      <c r="BU2987" s="63"/>
      <c r="BV2987" s="63"/>
      <c r="BW2987" s="63"/>
      <c r="BX2987" s="63"/>
      <c r="BY2987" s="63"/>
      <c r="BZ2987" s="63"/>
      <c r="CA2987" s="63"/>
      <c r="CB2987" s="63"/>
      <c r="CC2987" s="63"/>
      <c r="CD2987" s="63"/>
      <c r="CE2987" s="63"/>
      <c r="CF2987" s="63"/>
      <c r="CG2987" s="63"/>
      <c r="CH2987" s="63"/>
      <c r="CI2987" s="63"/>
      <c r="CJ2987" s="63"/>
      <c r="CK2987" s="63"/>
      <c r="CL2987" s="63"/>
      <c r="CM2987" s="63"/>
      <c r="CN2987" s="63"/>
      <c r="CO2987" s="63"/>
      <c r="CP2987" s="63"/>
      <c r="CR2987" s="227"/>
      <c r="CS2987" s="74"/>
    </row>
    <row r="2988" spans="1:97" s="72" customFormat="1" ht="75.75" customHeight="1">
      <c r="A2988" s="63"/>
      <c r="B2988" s="63"/>
      <c r="C2988" s="63"/>
      <c r="D2988" s="63"/>
      <c r="E2988" s="63"/>
      <c r="F2988" s="63"/>
      <c r="G2988" s="63"/>
      <c r="H2988" s="63"/>
      <c r="I2988" s="63"/>
      <c r="J2988" s="63"/>
      <c r="K2988" s="63"/>
      <c r="L2988" s="63"/>
      <c r="M2988" s="63"/>
      <c r="N2988" s="63"/>
      <c r="O2988" s="63"/>
      <c r="P2988" s="63"/>
      <c r="Q2988" s="63"/>
      <c r="R2988" s="63"/>
      <c r="S2988" s="63"/>
      <c r="T2988" s="63"/>
      <c r="U2988" s="63"/>
      <c r="V2988" s="63"/>
      <c r="W2988" s="63"/>
      <c r="X2988" s="63"/>
      <c r="Y2988" s="63"/>
      <c r="Z2988" s="63"/>
      <c r="AA2988" s="63"/>
      <c r="AB2988" s="63"/>
      <c r="AC2988" s="63"/>
      <c r="AD2988" s="63"/>
      <c r="AE2988" s="63"/>
      <c r="AF2988" s="63"/>
      <c r="AG2988" s="63"/>
      <c r="AH2988" s="63"/>
      <c r="AI2988" s="63"/>
      <c r="AJ2988" s="63"/>
      <c r="AK2988" s="63"/>
      <c r="AL2988" s="63"/>
      <c r="AM2988" s="63"/>
      <c r="AN2988" s="63"/>
      <c r="AO2988" s="63"/>
      <c r="AP2988" s="63"/>
      <c r="AQ2988" s="63"/>
      <c r="AR2988" s="63"/>
      <c r="AS2988" s="63"/>
      <c r="AT2988" s="63"/>
      <c r="AU2988" s="63"/>
      <c r="AV2988" s="63"/>
      <c r="AW2988" s="63"/>
      <c r="AX2988" s="63"/>
      <c r="AY2988" s="63"/>
      <c r="AZ2988" s="63"/>
      <c r="BA2988" s="63"/>
      <c r="BB2988" s="63"/>
      <c r="BC2988" s="63"/>
      <c r="BD2988" s="63"/>
      <c r="BE2988" s="63"/>
      <c r="BF2988" s="63"/>
      <c r="BG2988" s="63"/>
      <c r="BH2988" s="63"/>
      <c r="BI2988" s="63"/>
      <c r="BJ2988" s="63"/>
      <c r="BK2988" s="63"/>
      <c r="BL2988" s="63"/>
      <c r="BM2988" s="63"/>
      <c r="BN2988" s="63"/>
      <c r="BO2988" s="63"/>
      <c r="BP2988" s="63"/>
      <c r="BQ2988" s="63"/>
      <c r="BR2988" s="63"/>
      <c r="BS2988" s="63"/>
      <c r="BT2988" s="63"/>
      <c r="BU2988" s="63"/>
      <c r="BV2988" s="63"/>
      <c r="BW2988" s="63"/>
      <c r="BX2988" s="63"/>
      <c r="BY2988" s="63"/>
      <c r="BZ2988" s="63"/>
      <c r="CA2988" s="63"/>
      <c r="CB2988" s="63"/>
      <c r="CC2988" s="63"/>
      <c r="CD2988" s="63"/>
      <c r="CE2988" s="63"/>
      <c r="CF2988" s="63"/>
      <c r="CG2988" s="63"/>
      <c r="CH2988" s="63"/>
      <c r="CI2988" s="63"/>
      <c r="CJ2988" s="63"/>
      <c r="CK2988" s="63"/>
      <c r="CL2988" s="63"/>
      <c r="CM2988" s="63"/>
      <c r="CN2988" s="63"/>
      <c r="CO2988" s="63"/>
      <c r="CP2988" s="63"/>
      <c r="CR2988" s="227"/>
      <c r="CS2988" s="74"/>
    </row>
    <row r="2989" spans="1:97" s="72" customFormat="1" ht="75.75" customHeight="1">
      <c r="A2989" s="63"/>
      <c r="B2989" s="63"/>
      <c r="C2989" s="63"/>
      <c r="D2989" s="63"/>
      <c r="E2989" s="63"/>
      <c r="F2989" s="63"/>
      <c r="G2989" s="63"/>
      <c r="H2989" s="63"/>
      <c r="I2989" s="63"/>
      <c r="J2989" s="63"/>
      <c r="K2989" s="63"/>
      <c r="L2989" s="63"/>
      <c r="M2989" s="63"/>
      <c r="N2989" s="63"/>
      <c r="O2989" s="63"/>
      <c r="P2989" s="63"/>
      <c r="Q2989" s="63"/>
      <c r="R2989" s="63"/>
      <c r="S2989" s="63"/>
      <c r="T2989" s="63"/>
      <c r="U2989" s="63"/>
      <c r="V2989" s="63"/>
      <c r="W2989" s="63"/>
      <c r="X2989" s="63"/>
      <c r="Y2989" s="63"/>
      <c r="Z2989" s="63"/>
      <c r="AA2989" s="63"/>
      <c r="AB2989" s="63"/>
      <c r="AC2989" s="63"/>
      <c r="AD2989" s="63"/>
      <c r="AE2989" s="63"/>
      <c r="AF2989" s="63"/>
      <c r="AG2989" s="63"/>
      <c r="AH2989" s="63"/>
      <c r="AI2989" s="63"/>
      <c r="AJ2989" s="63"/>
      <c r="AK2989" s="63"/>
      <c r="AL2989" s="63"/>
      <c r="AM2989" s="63"/>
      <c r="AN2989" s="63"/>
      <c r="AO2989" s="63"/>
      <c r="AP2989" s="63"/>
      <c r="AQ2989" s="63"/>
      <c r="AR2989" s="63"/>
      <c r="AS2989" s="63"/>
      <c r="AT2989" s="63"/>
      <c r="AU2989" s="63"/>
      <c r="AV2989" s="63"/>
      <c r="AW2989" s="63"/>
      <c r="AX2989" s="63"/>
      <c r="AY2989" s="63"/>
      <c r="AZ2989" s="63"/>
      <c r="BA2989" s="63"/>
      <c r="BB2989" s="63"/>
      <c r="BC2989" s="63"/>
      <c r="BD2989" s="63"/>
      <c r="BE2989" s="63"/>
      <c r="BF2989" s="63"/>
      <c r="BG2989" s="63"/>
      <c r="BH2989" s="63"/>
      <c r="BI2989" s="63"/>
      <c r="BJ2989" s="63"/>
      <c r="BK2989" s="63"/>
      <c r="BL2989" s="63"/>
      <c r="BM2989" s="63"/>
      <c r="BN2989" s="63"/>
      <c r="BO2989" s="63"/>
      <c r="BP2989" s="63"/>
      <c r="BQ2989" s="63"/>
      <c r="BR2989" s="63"/>
      <c r="BS2989" s="63"/>
      <c r="BT2989" s="63"/>
      <c r="BU2989" s="63"/>
      <c r="BV2989" s="63"/>
      <c r="BW2989" s="63"/>
      <c r="BX2989" s="63"/>
      <c r="BY2989" s="63"/>
      <c r="BZ2989" s="63"/>
      <c r="CA2989" s="63"/>
      <c r="CB2989" s="63"/>
      <c r="CC2989" s="63"/>
      <c r="CD2989" s="63"/>
      <c r="CE2989" s="63"/>
      <c r="CF2989" s="63"/>
      <c r="CG2989" s="63"/>
      <c r="CH2989" s="63"/>
      <c r="CI2989" s="63"/>
      <c r="CJ2989" s="63"/>
      <c r="CK2989" s="63"/>
      <c r="CL2989" s="63"/>
      <c r="CM2989" s="63"/>
      <c r="CN2989" s="63"/>
      <c r="CO2989" s="63"/>
      <c r="CP2989" s="63"/>
      <c r="CR2989" s="227"/>
      <c r="CS2989" s="74"/>
    </row>
    <row r="2990" spans="1:97" s="72" customFormat="1" ht="75.75" customHeight="1">
      <c r="A2990" s="63"/>
      <c r="B2990" s="63"/>
      <c r="C2990" s="63"/>
      <c r="D2990" s="63"/>
      <c r="E2990" s="63"/>
      <c r="F2990" s="63"/>
      <c r="G2990" s="63"/>
      <c r="H2990" s="63"/>
      <c r="I2990" s="63"/>
      <c r="J2990" s="63"/>
      <c r="K2990" s="63"/>
      <c r="L2990" s="63"/>
      <c r="M2990" s="63"/>
      <c r="N2990" s="63"/>
      <c r="O2990" s="63"/>
      <c r="P2990" s="63"/>
      <c r="Q2990" s="63"/>
      <c r="R2990" s="63"/>
      <c r="S2990" s="63"/>
      <c r="T2990" s="63"/>
      <c r="U2990" s="63"/>
      <c r="V2990" s="63"/>
      <c r="W2990" s="63"/>
      <c r="X2990" s="63"/>
      <c r="Y2990" s="63"/>
      <c r="Z2990" s="63"/>
      <c r="AA2990" s="63"/>
      <c r="AB2990" s="63"/>
      <c r="AC2990" s="63"/>
      <c r="AD2990" s="63"/>
      <c r="AE2990" s="63"/>
      <c r="AF2990" s="63"/>
      <c r="AG2990" s="63"/>
      <c r="AH2990" s="63"/>
      <c r="AI2990" s="63"/>
      <c r="AJ2990" s="63"/>
      <c r="AK2990" s="63"/>
      <c r="AL2990" s="63"/>
      <c r="AM2990" s="63"/>
      <c r="AN2990" s="63"/>
      <c r="AO2990" s="63"/>
      <c r="AP2990" s="63"/>
      <c r="AQ2990" s="63"/>
      <c r="AR2990" s="63"/>
      <c r="AS2990" s="63"/>
      <c r="AT2990" s="63"/>
      <c r="AU2990" s="63"/>
      <c r="AV2990" s="63"/>
      <c r="AW2990" s="63"/>
      <c r="AX2990" s="63"/>
      <c r="AY2990" s="63"/>
      <c r="AZ2990" s="63"/>
      <c r="BA2990" s="63"/>
      <c r="BB2990" s="63"/>
      <c r="BC2990" s="63"/>
      <c r="BD2990" s="63"/>
      <c r="BE2990" s="63"/>
      <c r="BF2990" s="63"/>
      <c r="BG2990" s="63"/>
      <c r="BH2990" s="63"/>
      <c r="BI2990" s="63"/>
      <c r="BJ2990" s="63"/>
      <c r="BK2990" s="63"/>
      <c r="BL2990" s="63"/>
      <c r="BM2990" s="63"/>
      <c r="BN2990" s="63"/>
      <c r="BO2990" s="63"/>
      <c r="BP2990" s="63"/>
      <c r="BQ2990" s="63"/>
      <c r="BR2990" s="63"/>
      <c r="BS2990" s="63"/>
      <c r="BT2990" s="63"/>
      <c r="BU2990" s="63"/>
      <c r="BV2990" s="63"/>
      <c r="BW2990" s="63"/>
      <c r="BX2990" s="63"/>
      <c r="BY2990" s="63"/>
      <c r="BZ2990" s="63"/>
      <c r="CA2990" s="63"/>
      <c r="CB2990" s="63"/>
      <c r="CC2990" s="63"/>
      <c r="CD2990" s="63"/>
      <c r="CE2990" s="63"/>
      <c r="CF2990" s="63"/>
      <c r="CG2990" s="63"/>
      <c r="CH2990" s="63"/>
      <c r="CI2990" s="63"/>
      <c r="CJ2990" s="63"/>
      <c r="CK2990" s="63"/>
      <c r="CL2990" s="63"/>
      <c r="CM2990" s="63"/>
      <c r="CN2990" s="63"/>
      <c r="CO2990" s="63"/>
      <c r="CP2990" s="63"/>
      <c r="CR2990" s="227"/>
      <c r="CS2990" s="74"/>
    </row>
    <row r="2991" spans="1:97" s="72" customFormat="1" ht="75.75" customHeight="1">
      <c r="A2991" s="63"/>
      <c r="B2991" s="63"/>
      <c r="C2991" s="63"/>
      <c r="D2991" s="63"/>
      <c r="E2991" s="63"/>
      <c r="F2991" s="63"/>
      <c r="G2991" s="63"/>
      <c r="H2991" s="63"/>
      <c r="I2991" s="63"/>
      <c r="J2991" s="63"/>
      <c r="K2991" s="63"/>
      <c r="L2991" s="63"/>
      <c r="M2991" s="63"/>
      <c r="N2991" s="63"/>
      <c r="O2991" s="63"/>
      <c r="P2991" s="63"/>
      <c r="Q2991" s="63"/>
      <c r="R2991" s="63"/>
      <c r="S2991" s="63"/>
      <c r="T2991" s="63"/>
      <c r="U2991" s="63"/>
      <c r="V2991" s="63"/>
      <c r="W2991" s="63"/>
      <c r="X2991" s="63"/>
      <c r="Y2991" s="63"/>
      <c r="Z2991" s="63"/>
      <c r="AA2991" s="63"/>
      <c r="AB2991" s="63"/>
      <c r="AC2991" s="63"/>
      <c r="AD2991" s="63"/>
      <c r="AE2991" s="63"/>
      <c r="AF2991" s="63"/>
      <c r="AG2991" s="63"/>
      <c r="AH2991" s="63"/>
      <c r="AI2991" s="63"/>
      <c r="AJ2991" s="63"/>
      <c r="AK2991" s="63"/>
      <c r="AL2991" s="63"/>
      <c r="AM2991" s="63"/>
      <c r="AN2991" s="63"/>
      <c r="AO2991" s="63"/>
      <c r="AP2991" s="63"/>
      <c r="AQ2991" s="63"/>
      <c r="AR2991" s="63"/>
      <c r="AS2991" s="63"/>
      <c r="AT2991" s="63"/>
      <c r="AU2991" s="63"/>
      <c r="AV2991" s="63"/>
      <c r="AW2991" s="63"/>
      <c r="AX2991" s="63"/>
      <c r="AY2991" s="63"/>
      <c r="AZ2991" s="63"/>
      <c r="BA2991" s="63"/>
      <c r="BB2991" s="63"/>
      <c r="BC2991" s="63"/>
      <c r="BD2991" s="63"/>
      <c r="BE2991" s="63"/>
      <c r="BF2991" s="63"/>
      <c r="BG2991" s="63"/>
      <c r="BH2991" s="63"/>
      <c r="BI2991" s="63"/>
      <c r="BJ2991" s="63"/>
      <c r="BK2991" s="63"/>
      <c r="BL2991" s="63"/>
      <c r="BM2991" s="63"/>
      <c r="BN2991" s="63"/>
      <c r="BO2991" s="63"/>
      <c r="BP2991" s="63"/>
      <c r="BQ2991" s="63"/>
      <c r="BR2991" s="63"/>
      <c r="BS2991" s="63"/>
      <c r="BT2991" s="63"/>
      <c r="BU2991" s="63"/>
      <c r="BV2991" s="63"/>
      <c r="BW2991" s="63"/>
      <c r="BX2991" s="63"/>
      <c r="BY2991" s="63"/>
      <c r="BZ2991" s="63"/>
      <c r="CA2991" s="63"/>
      <c r="CB2991" s="63"/>
      <c r="CC2991" s="63"/>
      <c r="CD2991" s="63"/>
      <c r="CE2991" s="63"/>
      <c r="CF2991" s="63"/>
      <c r="CG2991" s="63"/>
      <c r="CH2991" s="63"/>
      <c r="CI2991" s="63"/>
      <c r="CJ2991" s="63"/>
      <c r="CK2991" s="63"/>
      <c r="CL2991" s="63"/>
      <c r="CM2991" s="63"/>
      <c r="CN2991" s="63"/>
      <c r="CO2991" s="63"/>
      <c r="CP2991" s="63"/>
      <c r="CR2991" s="227"/>
      <c r="CS2991" s="74"/>
    </row>
    <row r="2992" spans="1:97" s="72" customFormat="1" ht="75.75" customHeight="1">
      <c r="A2992" s="63"/>
      <c r="B2992" s="63"/>
      <c r="C2992" s="63"/>
      <c r="D2992" s="63"/>
      <c r="E2992" s="63"/>
      <c r="F2992" s="63"/>
      <c r="G2992" s="63"/>
      <c r="H2992" s="63"/>
      <c r="I2992" s="63"/>
      <c r="J2992" s="63"/>
      <c r="K2992" s="63"/>
      <c r="L2992" s="63"/>
      <c r="M2992" s="63"/>
      <c r="N2992" s="63"/>
      <c r="O2992" s="63"/>
      <c r="P2992" s="63"/>
      <c r="Q2992" s="63"/>
      <c r="R2992" s="63"/>
      <c r="S2992" s="63"/>
      <c r="T2992" s="63"/>
      <c r="U2992" s="63"/>
      <c r="V2992" s="63"/>
      <c r="W2992" s="63"/>
      <c r="X2992" s="63"/>
      <c r="Y2992" s="63"/>
      <c r="Z2992" s="63"/>
      <c r="AA2992" s="63"/>
      <c r="AB2992" s="63"/>
      <c r="AC2992" s="63"/>
      <c r="AD2992" s="63"/>
      <c r="AE2992" s="63"/>
      <c r="AF2992" s="63"/>
      <c r="AG2992" s="63"/>
      <c r="AH2992" s="63"/>
      <c r="AI2992" s="63"/>
      <c r="AJ2992" s="63"/>
      <c r="AK2992" s="63"/>
      <c r="AL2992" s="63"/>
      <c r="AM2992" s="63"/>
      <c r="AN2992" s="63"/>
      <c r="AO2992" s="63"/>
      <c r="AP2992" s="63"/>
      <c r="AQ2992" s="63"/>
      <c r="AR2992" s="63"/>
      <c r="AS2992" s="63"/>
      <c r="AT2992" s="63"/>
      <c r="AU2992" s="63"/>
      <c r="AV2992" s="63"/>
      <c r="AW2992" s="63"/>
      <c r="AX2992" s="63"/>
      <c r="AY2992" s="63"/>
      <c r="AZ2992" s="63"/>
      <c r="BA2992" s="63"/>
      <c r="BB2992" s="63"/>
      <c r="BC2992" s="63"/>
      <c r="BD2992" s="63"/>
      <c r="BE2992" s="63"/>
      <c r="BF2992" s="63"/>
      <c r="BG2992" s="63"/>
      <c r="BH2992" s="63"/>
      <c r="BI2992" s="63"/>
      <c r="BJ2992" s="63"/>
      <c r="BK2992" s="63"/>
      <c r="BL2992" s="63"/>
      <c r="BM2992" s="63"/>
      <c r="BN2992" s="63"/>
      <c r="BO2992" s="63"/>
      <c r="BP2992" s="63"/>
      <c r="BQ2992" s="63"/>
      <c r="BR2992" s="63"/>
      <c r="BS2992" s="63"/>
      <c r="BT2992" s="63"/>
      <c r="BU2992" s="63"/>
      <c r="BV2992" s="63"/>
      <c r="BW2992" s="63"/>
      <c r="BX2992" s="63"/>
      <c r="BY2992" s="63"/>
      <c r="BZ2992" s="63"/>
      <c r="CA2992" s="63"/>
      <c r="CB2992" s="63"/>
      <c r="CC2992" s="63"/>
      <c r="CD2992" s="63"/>
      <c r="CE2992" s="63"/>
      <c r="CF2992" s="63"/>
      <c r="CG2992" s="63"/>
      <c r="CH2992" s="63"/>
      <c r="CI2992" s="63"/>
      <c r="CJ2992" s="63"/>
      <c r="CK2992" s="63"/>
      <c r="CL2992" s="63"/>
      <c r="CM2992" s="63"/>
      <c r="CN2992" s="63"/>
      <c r="CO2992" s="63"/>
      <c r="CP2992" s="63"/>
      <c r="CR2992" s="227"/>
      <c r="CS2992" s="74"/>
    </row>
    <row r="2993" spans="1:97" s="72" customFormat="1" ht="75.75" customHeight="1">
      <c r="A2993" s="63"/>
      <c r="B2993" s="63"/>
      <c r="C2993" s="63"/>
      <c r="D2993" s="63"/>
      <c r="E2993" s="63"/>
      <c r="F2993" s="63"/>
      <c r="G2993" s="63"/>
      <c r="H2993" s="63"/>
      <c r="I2993" s="63"/>
      <c r="J2993" s="63"/>
      <c r="K2993" s="63"/>
      <c r="L2993" s="63"/>
      <c r="M2993" s="63"/>
      <c r="N2993" s="63"/>
      <c r="O2993" s="63"/>
      <c r="P2993" s="63"/>
      <c r="Q2993" s="63"/>
      <c r="R2993" s="63"/>
      <c r="S2993" s="63"/>
      <c r="T2993" s="63"/>
      <c r="U2993" s="63"/>
      <c r="V2993" s="63"/>
      <c r="W2993" s="63"/>
      <c r="X2993" s="63"/>
      <c r="Y2993" s="63"/>
      <c r="Z2993" s="63"/>
      <c r="AA2993" s="63"/>
      <c r="AB2993" s="63"/>
      <c r="AC2993" s="63"/>
      <c r="AD2993" s="63"/>
      <c r="AE2993" s="63"/>
      <c r="AF2993" s="63"/>
      <c r="AG2993" s="63"/>
      <c r="AH2993" s="63"/>
      <c r="AI2993" s="63"/>
      <c r="AJ2993" s="63"/>
      <c r="AK2993" s="63"/>
      <c r="AL2993" s="63"/>
      <c r="AM2993" s="63"/>
      <c r="AN2993" s="63"/>
      <c r="AO2993" s="63"/>
      <c r="AP2993" s="63"/>
      <c r="AQ2993" s="63"/>
      <c r="AR2993" s="63"/>
      <c r="AS2993" s="63"/>
      <c r="AT2993" s="63"/>
      <c r="AU2993" s="63"/>
      <c r="AV2993" s="63"/>
      <c r="AW2993" s="63"/>
      <c r="AX2993" s="63"/>
      <c r="AY2993" s="63"/>
      <c r="AZ2993" s="63"/>
      <c r="BA2993" s="63"/>
      <c r="BB2993" s="63"/>
      <c r="BC2993" s="63"/>
      <c r="BD2993" s="63"/>
      <c r="BE2993" s="63"/>
      <c r="BF2993" s="63"/>
      <c r="BG2993" s="63"/>
      <c r="BH2993" s="63"/>
      <c r="BI2993" s="63"/>
      <c r="BJ2993" s="63"/>
      <c r="BK2993" s="63"/>
      <c r="BL2993" s="63"/>
      <c r="BM2993" s="63"/>
      <c r="BN2993" s="63"/>
      <c r="BO2993" s="63"/>
      <c r="BP2993" s="63"/>
      <c r="BQ2993" s="63"/>
      <c r="BR2993" s="63"/>
      <c r="BS2993" s="63"/>
      <c r="BT2993" s="63"/>
      <c r="BU2993" s="63"/>
      <c r="BV2993" s="63"/>
      <c r="BW2993" s="63"/>
      <c r="BX2993" s="63"/>
      <c r="BY2993" s="63"/>
      <c r="BZ2993" s="63"/>
      <c r="CA2993" s="63"/>
      <c r="CB2993" s="63"/>
      <c r="CC2993" s="63"/>
      <c r="CD2993" s="63"/>
      <c r="CE2993" s="63"/>
      <c r="CF2993" s="63"/>
      <c r="CG2993" s="63"/>
      <c r="CH2993" s="63"/>
      <c r="CI2993" s="63"/>
      <c r="CJ2993" s="63"/>
      <c r="CK2993" s="63"/>
      <c r="CL2993" s="63"/>
      <c r="CM2993" s="63"/>
      <c r="CN2993" s="63"/>
      <c r="CO2993" s="63"/>
      <c r="CP2993" s="63"/>
      <c r="CR2993" s="227"/>
      <c r="CS2993" s="74"/>
    </row>
    <row r="2994" spans="1:97" s="72" customFormat="1" ht="75.75" customHeight="1">
      <c r="A2994" s="63"/>
      <c r="B2994" s="63"/>
      <c r="C2994" s="63"/>
      <c r="D2994" s="63"/>
      <c r="E2994" s="63"/>
      <c r="F2994" s="63"/>
      <c r="G2994" s="63"/>
      <c r="H2994" s="63"/>
      <c r="I2994" s="63"/>
      <c r="J2994" s="63"/>
      <c r="K2994" s="63"/>
      <c r="L2994" s="63"/>
      <c r="M2994" s="63"/>
      <c r="N2994" s="63"/>
      <c r="O2994" s="63"/>
      <c r="P2994" s="63"/>
      <c r="Q2994" s="63"/>
      <c r="R2994" s="63"/>
      <c r="S2994" s="63"/>
      <c r="T2994" s="63"/>
      <c r="U2994" s="63"/>
      <c r="V2994" s="63"/>
      <c r="W2994" s="63"/>
      <c r="X2994" s="63"/>
      <c r="Y2994" s="63"/>
      <c r="Z2994" s="63"/>
      <c r="AA2994" s="63"/>
      <c r="AB2994" s="63"/>
      <c r="AC2994" s="63"/>
      <c r="AD2994" s="63"/>
      <c r="AE2994" s="63"/>
      <c r="AF2994" s="63"/>
      <c r="AG2994" s="63"/>
      <c r="AH2994" s="63"/>
      <c r="AI2994" s="63"/>
      <c r="AJ2994" s="63"/>
      <c r="AK2994" s="63"/>
      <c r="AL2994" s="63"/>
      <c r="AM2994" s="63"/>
      <c r="AN2994" s="63"/>
      <c r="AO2994" s="63"/>
      <c r="AP2994" s="63"/>
      <c r="AQ2994" s="63"/>
      <c r="AR2994" s="63"/>
      <c r="AS2994" s="63"/>
      <c r="AT2994" s="63"/>
      <c r="AU2994" s="63"/>
      <c r="AV2994" s="63"/>
      <c r="AW2994" s="63"/>
      <c r="AX2994" s="63"/>
      <c r="AY2994" s="63"/>
      <c r="AZ2994" s="63"/>
      <c r="BA2994" s="63"/>
      <c r="BB2994" s="63"/>
      <c r="BC2994" s="63"/>
      <c r="BD2994" s="63"/>
      <c r="BE2994" s="63"/>
      <c r="BF2994" s="63"/>
      <c r="BG2994" s="63"/>
      <c r="BH2994" s="63"/>
      <c r="BI2994" s="63"/>
      <c r="BJ2994" s="63"/>
      <c r="BK2994" s="63"/>
      <c r="BL2994" s="63"/>
      <c r="BM2994" s="63"/>
      <c r="BN2994" s="63"/>
      <c r="BO2994" s="63"/>
      <c r="BP2994" s="63"/>
      <c r="BQ2994" s="63"/>
      <c r="BR2994" s="63"/>
      <c r="BS2994" s="63"/>
      <c r="BT2994" s="63"/>
      <c r="BU2994" s="63"/>
      <c r="BV2994" s="63"/>
      <c r="BW2994" s="63"/>
      <c r="BX2994" s="63"/>
      <c r="BY2994" s="63"/>
      <c r="BZ2994" s="63"/>
      <c r="CA2994" s="63"/>
      <c r="CB2994" s="63"/>
      <c r="CC2994" s="63"/>
      <c r="CD2994" s="63"/>
      <c r="CE2994" s="63"/>
      <c r="CF2994" s="63"/>
      <c r="CG2994" s="63"/>
      <c r="CH2994" s="63"/>
      <c r="CI2994" s="63"/>
      <c r="CJ2994" s="63"/>
      <c r="CK2994" s="63"/>
      <c r="CL2994" s="63"/>
      <c r="CM2994" s="63"/>
      <c r="CN2994" s="63"/>
      <c r="CO2994" s="63"/>
      <c r="CP2994" s="63"/>
      <c r="CR2994" s="227"/>
      <c r="CS2994" s="74"/>
    </row>
    <row r="2995" spans="1:97" s="72" customFormat="1" ht="75.75" customHeight="1">
      <c r="A2995" s="63"/>
      <c r="B2995" s="63"/>
      <c r="C2995" s="63"/>
      <c r="D2995" s="63"/>
      <c r="E2995" s="63"/>
      <c r="F2995" s="63"/>
      <c r="G2995" s="63"/>
      <c r="H2995" s="63"/>
      <c r="I2995" s="63"/>
      <c r="J2995" s="63"/>
      <c r="K2995" s="63"/>
      <c r="L2995" s="63"/>
      <c r="M2995" s="63"/>
      <c r="N2995" s="63"/>
      <c r="O2995" s="63"/>
      <c r="P2995" s="63"/>
      <c r="Q2995" s="63"/>
      <c r="R2995" s="63"/>
      <c r="S2995" s="63"/>
      <c r="T2995" s="63"/>
      <c r="U2995" s="63"/>
      <c r="V2995" s="63"/>
      <c r="W2995" s="63"/>
      <c r="X2995" s="63"/>
      <c r="Y2995" s="63"/>
      <c r="Z2995" s="63"/>
      <c r="AA2995" s="63"/>
      <c r="AB2995" s="63"/>
      <c r="AC2995" s="63"/>
      <c r="AD2995" s="63"/>
      <c r="AE2995" s="63"/>
      <c r="AF2995" s="63"/>
      <c r="AG2995" s="63"/>
      <c r="AH2995" s="63"/>
      <c r="AI2995" s="63"/>
      <c r="AJ2995" s="63"/>
      <c r="AK2995" s="63"/>
      <c r="AL2995" s="63"/>
      <c r="AM2995" s="63"/>
      <c r="AN2995" s="63"/>
      <c r="AO2995" s="63"/>
      <c r="AP2995" s="63"/>
      <c r="AQ2995" s="63"/>
      <c r="AR2995" s="63"/>
      <c r="AS2995" s="63"/>
      <c r="AT2995" s="63"/>
      <c r="AU2995" s="63"/>
      <c r="AV2995" s="63"/>
      <c r="AW2995" s="63"/>
      <c r="AX2995" s="63"/>
      <c r="AY2995" s="63"/>
      <c r="AZ2995" s="63"/>
      <c r="BA2995" s="63"/>
      <c r="BB2995" s="63"/>
      <c r="BC2995" s="63"/>
      <c r="BD2995" s="63"/>
      <c r="BE2995" s="63"/>
      <c r="BF2995" s="63"/>
      <c r="BG2995" s="63"/>
      <c r="BH2995" s="63"/>
      <c r="BI2995" s="63"/>
      <c r="BJ2995" s="63"/>
      <c r="BK2995" s="63"/>
      <c r="BL2995" s="63"/>
      <c r="BM2995" s="63"/>
      <c r="BN2995" s="63"/>
      <c r="BO2995" s="63"/>
      <c r="BP2995" s="63"/>
      <c r="BQ2995" s="63"/>
      <c r="BR2995" s="63"/>
      <c r="BS2995" s="63"/>
      <c r="BT2995" s="63"/>
      <c r="BU2995" s="63"/>
      <c r="BV2995" s="63"/>
      <c r="BW2995" s="63"/>
      <c r="BX2995" s="63"/>
      <c r="BY2995" s="63"/>
      <c r="BZ2995" s="63"/>
      <c r="CA2995" s="63"/>
      <c r="CB2995" s="63"/>
      <c r="CC2995" s="63"/>
      <c r="CD2995" s="63"/>
      <c r="CE2995" s="63"/>
      <c r="CF2995" s="63"/>
      <c r="CG2995" s="63"/>
      <c r="CH2995" s="63"/>
      <c r="CI2995" s="63"/>
      <c r="CJ2995" s="63"/>
      <c r="CK2995" s="63"/>
      <c r="CL2995" s="63"/>
      <c r="CM2995" s="63"/>
      <c r="CN2995" s="63"/>
      <c r="CO2995" s="63"/>
      <c r="CP2995" s="63"/>
      <c r="CR2995" s="227"/>
      <c r="CS2995" s="74"/>
    </row>
    <row r="2996" spans="1:97" s="72" customFormat="1" ht="75.75" customHeight="1">
      <c r="A2996" s="63"/>
      <c r="B2996" s="63"/>
      <c r="C2996" s="63"/>
      <c r="D2996" s="63"/>
      <c r="E2996" s="63"/>
      <c r="F2996" s="63"/>
      <c r="G2996" s="63"/>
      <c r="H2996" s="63"/>
      <c r="I2996" s="63"/>
      <c r="J2996" s="63"/>
      <c r="K2996" s="63"/>
      <c r="L2996" s="63"/>
      <c r="M2996" s="63"/>
      <c r="N2996" s="63"/>
      <c r="O2996" s="63"/>
      <c r="P2996" s="63"/>
      <c r="Q2996" s="63"/>
      <c r="R2996" s="63"/>
      <c r="S2996" s="63"/>
      <c r="T2996" s="63"/>
      <c r="U2996" s="63"/>
      <c r="V2996" s="63"/>
      <c r="W2996" s="63"/>
      <c r="X2996" s="63"/>
      <c r="Y2996" s="63"/>
      <c r="Z2996" s="63"/>
      <c r="AA2996" s="63"/>
      <c r="AB2996" s="63"/>
      <c r="AC2996" s="63"/>
      <c r="AD2996" s="63"/>
      <c r="AE2996" s="63"/>
      <c r="AF2996" s="63"/>
      <c r="AG2996" s="63"/>
      <c r="AH2996" s="63"/>
      <c r="AI2996" s="63"/>
      <c r="AJ2996" s="63"/>
      <c r="AK2996" s="63"/>
      <c r="AL2996" s="63"/>
      <c r="AM2996" s="63"/>
      <c r="AN2996" s="63"/>
      <c r="AO2996" s="63"/>
      <c r="AP2996" s="63"/>
      <c r="AQ2996" s="63"/>
      <c r="AR2996" s="63"/>
      <c r="AS2996" s="63"/>
      <c r="AT2996" s="63"/>
      <c r="AU2996" s="63"/>
      <c r="AV2996" s="63"/>
      <c r="AW2996" s="63"/>
      <c r="AX2996" s="63"/>
      <c r="AY2996" s="63"/>
      <c r="AZ2996" s="63"/>
      <c r="BA2996" s="63"/>
      <c r="BB2996" s="63"/>
      <c r="BC2996" s="63"/>
      <c r="BD2996" s="63"/>
      <c r="BE2996" s="63"/>
      <c r="BF2996" s="63"/>
      <c r="BG2996" s="63"/>
      <c r="BH2996" s="63"/>
      <c r="BI2996" s="63"/>
      <c r="BJ2996" s="63"/>
      <c r="BK2996" s="63"/>
      <c r="BL2996" s="63"/>
      <c r="BM2996" s="63"/>
      <c r="BN2996" s="63"/>
      <c r="BO2996" s="63"/>
      <c r="BP2996" s="63"/>
      <c r="BQ2996" s="63"/>
      <c r="BR2996" s="63"/>
      <c r="BS2996" s="63"/>
      <c r="BT2996" s="63"/>
      <c r="BU2996" s="63"/>
      <c r="BV2996" s="63"/>
      <c r="BW2996" s="63"/>
      <c r="BX2996" s="63"/>
      <c r="BY2996" s="63"/>
      <c r="BZ2996" s="63"/>
      <c r="CA2996" s="63"/>
      <c r="CB2996" s="63"/>
      <c r="CC2996" s="63"/>
      <c r="CD2996" s="63"/>
      <c r="CE2996" s="63"/>
      <c r="CF2996" s="63"/>
      <c r="CG2996" s="63"/>
      <c r="CH2996" s="63"/>
      <c r="CI2996" s="63"/>
      <c r="CJ2996" s="63"/>
      <c r="CK2996" s="63"/>
      <c r="CL2996" s="63"/>
      <c r="CM2996" s="63"/>
      <c r="CN2996" s="63"/>
      <c r="CO2996" s="63"/>
      <c r="CP2996" s="63"/>
      <c r="CR2996" s="227"/>
      <c r="CS2996" s="74"/>
    </row>
    <row r="2997" spans="1:97" s="72" customFormat="1" ht="75.75" customHeight="1">
      <c r="A2997" s="63"/>
      <c r="B2997" s="63"/>
      <c r="C2997" s="63"/>
      <c r="D2997" s="63"/>
      <c r="E2997" s="63"/>
      <c r="F2997" s="63"/>
      <c r="G2997" s="63"/>
      <c r="H2997" s="63"/>
      <c r="I2997" s="63"/>
      <c r="J2997" s="63"/>
      <c r="K2997" s="63"/>
      <c r="L2997" s="63"/>
      <c r="M2997" s="63"/>
      <c r="N2997" s="63"/>
      <c r="O2997" s="63"/>
      <c r="P2997" s="63"/>
      <c r="Q2997" s="63"/>
      <c r="R2997" s="63"/>
      <c r="S2997" s="63"/>
      <c r="T2997" s="63"/>
      <c r="U2997" s="63"/>
      <c r="V2997" s="63"/>
      <c r="W2997" s="63"/>
      <c r="X2997" s="63"/>
      <c r="Y2997" s="63"/>
      <c r="Z2997" s="63"/>
      <c r="AA2997" s="63"/>
      <c r="AB2997" s="63"/>
      <c r="AC2997" s="63"/>
      <c r="AD2997" s="63"/>
      <c r="AE2997" s="63"/>
      <c r="AF2997" s="63"/>
      <c r="AG2997" s="63"/>
      <c r="AH2997" s="63"/>
      <c r="AI2997" s="63"/>
      <c r="AJ2997" s="63"/>
      <c r="AK2997" s="63"/>
      <c r="AL2997" s="63"/>
      <c r="AM2997" s="63"/>
      <c r="AN2997" s="63"/>
      <c r="AO2997" s="63"/>
      <c r="AP2997" s="63"/>
      <c r="AQ2997" s="63"/>
      <c r="AR2997" s="63"/>
      <c r="AS2997" s="63"/>
      <c r="AT2997" s="63"/>
      <c r="AU2997" s="63"/>
      <c r="AV2997" s="63"/>
      <c r="AW2997" s="63"/>
      <c r="AX2997" s="63"/>
      <c r="AY2997" s="63"/>
      <c r="AZ2997" s="63"/>
      <c r="BA2997" s="63"/>
      <c r="BB2997" s="63"/>
      <c r="BC2997" s="63"/>
      <c r="BD2997" s="63"/>
      <c r="BE2997" s="63"/>
      <c r="BF2997" s="63"/>
      <c r="BG2997" s="63"/>
      <c r="BH2997" s="63"/>
      <c r="BI2997" s="63"/>
      <c r="BJ2997" s="63"/>
      <c r="BK2997" s="63"/>
      <c r="BL2997" s="63"/>
      <c r="BM2997" s="63"/>
      <c r="BN2997" s="63"/>
      <c r="BO2997" s="63"/>
      <c r="BP2997" s="63"/>
      <c r="BQ2997" s="63"/>
      <c r="BR2997" s="63"/>
      <c r="BS2997" s="63"/>
      <c r="BT2997" s="63"/>
      <c r="BU2997" s="63"/>
      <c r="BV2997" s="63"/>
      <c r="BW2997" s="63"/>
      <c r="BX2997" s="63"/>
      <c r="BY2997" s="63"/>
      <c r="BZ2997" s="63"/>
      <c r="CA2997" s="63"/>
      <c r="CB2997" s="63"/>
      <c r="CC2997" s="63"/>
      <c r="CD2997" s="63"/>
      <c r="CE2997" s="63"/>
      <c r="CF2997" s="63"/>
      <c r="CG2997" s="63"/>
      <c r="CH2997" s="63"/>
      <c r="CI2997" s="63"/>
      <c r="CJ2997" s="63"/>
      <c r="CK2997" s="63"/>
      <c r="CL2997" s="63"/>
      <c r="CM2997" s="63"/>
      <c r="CN2997" s="63"/>
      <c r="CO2997" s="63"/>
      <c r="CP2997" s="63"/>
      <c r="CR2997" s="227"/>
      <c r="CS2997" s="74"/>
    </row>
    <row r="2998" spans="1:97" s="72" customFormat="1" ht="75.75" customHeight="1">
      <c r="A2998" s="63"/>
      <c r="B2998" s="63"/>
      <c r="C2998" s="63"/>
      <c r="D2998" s="63"/>
      <c r="E2998" s="63"/>
      <c r="F2998" s="63"/>
      <c r="G2998" s="63"/>
      <c r="H2998" s="63"/>
      <c r="I2998" s="63"/>
      <c r="J2998" s="63"/>
      <c r="K2998" s="63"/>
      <c r="L2998" s="63"/>
      <c r="M2998" s="63"/>
      <c r="N2998" s="63"/>
      <c r="O2998" s="63"/>
      <c r="P2998" s="63"/>
      <c r="Q2998" s="63"/>
      <c r="R2998" s="63"/>
      <c r="S2998" s="63"/>
      <c r="T2998" s="63"/>
      <c r="U2998" s="63"/>
      <c r="V2998" s="63"/>
      <c r="W2998" s="63"/>
      <c r="X2998" s="63"/>
      <c r="Y2998" s="63"/>
      <c r="Z2998" s="63"/>
      <c r="AA2998" s="63"/>
      <c r="AB2998" s="63"/>
      <c r="AC2998" s="63"/>
      <c r="AD2998" s="63"/>
      <c r="AE2998" s="63"/>
      <c r="AF2998" s="63"/>
      <c r="AG2998" s="63"/>
      <c r="AH2998" s="63"/>
      <c r="AI2998" s="63"/>
      <c r="AJ2998" s="63"/>
      <c r="AK2998" s="63"/>
      <c r="AL2998" s="63"/>
      <c r="AM2998" s="63"/>
      <c r="AN2998" s="63"/>
      <c r="AO2998" s="63"/>
      <c r="AP2998" s="63"/>
      <c r="AQ2998" s="63"/>
      <c r="AR2998" s="63"/>
      <c r="AS2998" s="63"/>
      <c r="AT2998" s="63"/>
      <c r="AU2998" s="63"/>
      <c r="AV2998" s="63"/>
      <c r="AW2998" s="63"/>
      <c r="AX2998" s="63"/>
      <c r="AY2998" s="63"/>
      <c r="AZ2998" s="63"/>
      <c r="BA2998" s="63"/>
      <c r="BB2998" s="63"/>
      <c r="BC2998" s="63"/>
      <c r="BD2998" s="63"/>
      <c r="BE2998" s="63"/>
      <c r="BF2998" s="63"/>
      <c r="BG2998" s="63"/>
      <c r="BH2998" s="63"/>
      <c r="BI2998" s="63"/>
      <c r="BJ2998" s="63"/>
      <c r="BK2998" s="63"/>
      <c r="BL2998" s="63"/>
      <c r="BM2998" s="63"/>
      <c r="BN2998" s="63"/>
      <c r="BO2998" s="63"/>
      <c r="BP2998" s="63"/>
      <c r="BQ2998" s="63"/>
      <c r="BR2998" s="63"/>
      <c r="BS2998" s="63"/>
      <c r="BT2998" s="63"/>
      <c r="BU2998" s="63"/>
      <c r="BV2998" s="63"/>
      <c r="BW2998" s="63"/>
      <c r="BX2998" s="63"/>
      <c r="BY2998" s="63"/>
      <c r="BZ2998" s="63"/>
      <c r="CA2998" s="63"/>
      <c r="CB2998" s="63"/>
      <c r="CC2998" s="63"/>
      <c r="CD2998" s="63"/>
      <c r="CE2998" s="63"/>
      <c r="CF2998" s="63"/>
      <c r="CG2998" s="63"/>
      <c r="CH2998" s="63"/>
      <c r="CI2998" s="63"/>
      <c r="CJ2998" s="63"/>
      <c r="CK2998" s="63"/>
      <c r="CL2998" s="63"/>
      <c r="CM2998" s="63"/>
      <c r="CN2998" s="63"/>
      <c r="CO2998" s="63"/>
      <c r="CP2998" s="63"/>
      <c r="CR2998" s="227"/>
      <c r="CS2998" s="74"/>
    </row>
    <row r="2999" spans="1:97" s="72" customFormat="1" ht="75.75" customHeight="1">
      <c r="A2999" s="63"/>
      <c r="B2999" s="63"/>
      <c r="C2999" s="63"/>
      <c r="D2999" s="63"/>
      <c r="E2999" s="63"/>
      <c r="F2999" s="63"/>
      <c r="G2999" s="63"/>
      <c r="H2999" s="63"/>
      <c r="I2999" s="63"/>
      <c r="J2999" s="63"/>
      <c r="K2999" s="63"/>
      <c r="L2999" s="63"/>
      <c r="M2999" s="63"/>
      <c r="N2999" s="63"/>
      <c r="O2999" s="63"/>
      <c r="P2999" s="63"/>
      <c r="Q2999" s="63"/>
      <c r="R2999" s="63"/>
      <c r="S2999" s="63"/>
      <c r="T2999" s="63"/>
      <c r="U2999" s="63"/>
      <c r="V2999" s="63"/>
      <c r="W2999" s="63"/>
      <c r="X2999" s="63"/>
      <c r="Y2999" s="63"/>
      <c r="Z2999" s="63"/>
      <c r="AA2999" s="63"/>
      <c r="AB2999" s="63"/>
      <c r="AC2999" s="63"/>
      <c r="AD2999" s="63"/>
      <c r="AE2999" s="63"/>
      <c r="AF2999" s="63"/>
      <c r="AG2999" s="63"/>
      <c r="AH2999" s="63"/>
      <c r="AI2999" s="63"/>
      <c r="AJ2999" s="63"/>
      <c r="AK2999" s="63"/>
      <c r="AL2999" s="63"/>
      <c r="AM2999" s="63"/>
      <c r="AN2999" s="63"/>
      <c r="AO2999" s="63"/>
      <c r="AP2999" s="63"/>
      <c r="AQ2999" s="63"/>
      <c r="AR2999" s="63"/>
      <c r="AS2999" s="63"/>
      <c r="AT2999" s="63"/>
      <c r="AU2999" s="63"/>
      <c r="AV2999" s="63"/>
      <c r="AW2999" s="63"/>
      <c r="AX2999" s="63"/>
      <c r="AY2999" s="63"/>
      <c r="AZ2999" s="63"/>
      <c r="BA2999" s="63"/>
      <c r="BB2999" s="63"/>
      <c r="BC2999" s="63"/>
      <c r="BD2999" s="63"/>
      <c r="BE2999" s="63"/>
      <c r="BF2999" s="63"/>
      <c r="BG2999" s="63"/>
      <c r="BH2999" s="63"/>
      <c r="BI2999" s="63"/>
      <c r="BJ2999" s="63"/>
      <c r="BK2999" s="63"/>
      <c r="BL2999" s="63"/>
      <c r="BM2999" s="63"/>
      <c r="BN2999" s="63"/>
      <c r="BO2999" s="63"/>
      <c r="BP2999" s="63"/>
      <c r="BQ2999" s="63"/>
      <c r="BR2999" s="63"/>
      <c r="BS2999" s="63"/>
      <c r="BT2999" s="63"/>
      <c r="BU2999" s="63"/>
      <c r="BV2999" s="63"/>
      <c r="BW2999" s="63"/>
      <c r="BX2999" s="63"/>
      <c r="BY2999" s="63"/>
      <c r="BZ2999" s="63"/>
      <c r="CA2999" s="63"/>
      <c r="CB2999" s="63"/>
      <c r="CC2999" s="63"/>
      <c r="CD2999" s="63"/>
      <c r="CE2999" s="63"/>
      <c r="CF2999" s="63"/>
      <c r="CG2999" s="63"/>
      <c r="CH2999" s="63"/>
      <c r="CI2999" s="63"/>
      <c r="CJ2999" s="63"/>
      <c r="CK2999" s="63"/>
      <c r="CL2999" s="63"/>
      <c r="CM2999" s="63"/>
      <c r="CN2999" s="63"/>
      <c r="CO2999" s="63"/>
      <c r="CP2999" s="63"/>
      <c r="CR2999" s="227"/>
      <c r="CS2999" s="74"/>
    </row>
    <row r="3000" spans="1:97" s="72" customFormat="1" ht="75.75" customHeight="1">
      <c r="A3000" s="63"/>
      <c r="B3000" s="63"/>
      <c r="C3000" s="63"/>
      <c r="D3000" s="63"/>
      <c r="E3000" s="63"/>
      <c r="F3000" s="63"/>
      <c r="G3000" s="63"/>
      <c r="H3000" s="63"/>
      <c r="I3000" s="63"/>
      <c r="J3000" s="63"/>
      <c r="K3000" s="63"/>
      <c r="L3000" s="63"/>
      <c r="M3000" s="63"/>
      <c r="N3000" s="63"/>
      <c r="O3000" s="63"/>
      <c r="P3000" s="63"/>
      <c r="Q3000" s="63"/>
      <c r="R3000" s="63"/>
      <c r="S3000" s="63"/>
      <c r="T3000" s="63"/>
      <c r="U3000" s="63"/>
      <c r="V3000" s="63"/>
      <c r="W3000" s="63"/>
      <c r="X3000" s="63"/>
      <c r="Y3000" s="63"/>
      <c r="Z3000" s="63"/>
      <c r="AA3000" s="63"/>
      <c r="AB3000" s="63"/>
      <c r="AC3000" s="63"/>
      <c r="AD3000" s="63"/>
      <c r="AE3000" s="63"/>
      <c r="AF3000" s="63"/>
      <c r="AG3000" s="63"/>
      <c r="AH3000" s="63"/>
      <c r="AI3000" s="63"/>
      <c r="AJ3000" s="63"/>
      <c r="AK3000" s="63"/>
      <c r="AL3000" s="63"/>
      <c r="AM3000" s="63"/>
      <c r="AN3000" s="63"/>
      <c r="AO3000" s="63"/>
      <c r="AP3000" s="63"/>
      <c r="AQ3000" s="63"/>
      <c r="AR3000" s="63"/>
      <c r="AS3000" s="63"/>
      <c r="AT3000" s="63"/>
      <c r="AU3000" s="63"/>
      <c r="AV3000" s="63"/>
      <c r="AW3000" s="63"/>
      <c r="AX3000" s="63"/>
      <c r="AY3000" s="63"/>
      <c r="AZ3000" s="63"/>
      <c r="BA3000" s="63"/>
      <c r="BB3000" s="63"/>
      <c r="BC3000" s="63"/>
      <c r="BD3000" s="63"/>
      <c r="BE3000" s="63"/>
      <c r="BF3000" s="63"/>
      <c r="BG3000" s="63"/>
      <c r="BH3000" s="63"/>
      <c r="BI3000" s="63"/>
      <c r="BJ3000" s="63"/>
      <c r="BK3000" s="63"/>
      <c r="BL3000" s="63"/>
      <c r="BM3000" s="63"/>
      <c r="BN3000" s="63"/>
      <c r="BO3000" s="63"/>
      <c r="BP3000" s="63"/>
      <c r="BQ3000" s="63"/>
      <c r="BR3000" s="63"/>
      <c r="BS3000" s="63"/>
      <c r="BT3000" s="63"/>
      <c r="BU3000" s="63"/>
      <c r="BV3000" s="63"/>
      <c r="BW3000" s="63"/>
      <c r="BX3000" s="63"/>
      <c r="BY3000" s="63"/>
      <c r="BZ3000" s="63"/>
      <c r="CA3000" s="63"/>
      <c r="CB3000" s="63"/>
      <c r="CC3000" s="63"/>
      <c r="CD3000" s="63"/>
      <c r="CE3000" s="63"/>
      <c r="CF3000" s="63"/>
      <c r="CG3000" s="63"/>
      <c r="CH3000" s="63"/>
      <c r="CI3000" s="63"/>
      <c r="CJ3000" s="63"/>
      <c r="CK3000" s="63"/>
      <c r="CL3000" s="63"/>
      <c r="CM3000" s="63"/>
      <c r="CN3000" s="63"/>
      <c r="CO3000" s="63"/>
      <c r="CP3000" s="63"/>
      <c r="CR3000" s="227"/>
      <c r="CS3000" s="74"/>
    </row>
    <row r="3001" spans="1:97" s="72" customFormat="1" ht="75.75" customHeight="1">
      <c r="A3001" s="63"/>
      <c r="B3001" s="63"/>
      <c r="C3001" s="63"/>
      <c r="D3001" s="63"/>
      <c r="E3001" s="63"/>
      <c r="F3001" s="63"/>
      <c r="G3001" s="63"/>
      <c r="H3001" s="63"/>
      <c r="I3001" s="63"/>
      <c r="J3001" s="63"/>
      <c r="K3001" s="63"/>
      <c r="L3001" s="63"/>
      <c r="M3001" s="63"/>
      <c r="N3001" s="63"/>
      <c r="O3001" s="63"/>
      <c r="P3001" s="63"/>
      <c r="Q3001" s="63"/>
      <c r="R3001" s="63"/>
      <c r="S3001" s="63"/>
      <c r="T3001" s="63"/>
      <c r="U3001" s="63"/>
      <c r="V3001" s="63"/>
      <c r="W3001" s="63"/>
      <c r="X3001" s="63"/>
      <c r="Y3001" s="63"/>
      <c r="Z3001" s="63"/>
      <c r="AA3001" s="63"/>
      <c r="AB3001" s="63"/>
      <c r="AC3001" s="63"/>
      <c r="AD3001" s="63"/>
      <c r="AE3001" s="63"/>
      <c r="AF3001" s="63"/>
      <c r="AG3001" s="63"/>
      <c r="AH3001" s="63"/>
      <c r="AI3001" s="63"/>
      <c r="AJ3001" s="63"/>
      <c r="AK3001" s="63"/>
      <c r="AL3001" s="63"/>
      <c r="AM3001" s="63"/>
      <c r="AN3001" s="63"/>
      <c r="AO3001" s="63"/>
      <c r="AP3001" s="63"/>
      <c r="AQ3001" s="63"/>
      <c r="AR3001" s="63"/>
      <c r="AS3001" s="63"/>
      <c r="AT3001" s="63"/>
      <c r="AU3001" s="63"/>
      <c r="AV3001" s="63"/>
      <c r="AW3001" s="63"/>
      <c r="AX3001" s="63"/>
      <c r="AY3001" s="63"/>
      <c r="AZ3001" s="63"/>
      <c r="BA3001" s="63"/>
      <c r="BB3001" s="63"/>
      <c r="BC3001" s="63"/>
      <c r="BD3001" s="63"/>
      <c r="BE3001" s="63"/>
      <c r="BF3001" s="63"/>
      <c r="BG3001" s="63"/>
      <c r="BH3001" s="63"/>
      <c r="BI3001" s="63"/>
      <c r="BJ3001" s="63"/>
      <c r="BK3001" s="63"/>
      <c r="BL3001" s="63"/>
      <c r="BM3001" s="63"/>
      <c r="BN3001" s="63"/>
      <c r="BO3001" s="63"/>
      <c r="BP3001" s="63"/>
      <c r="BQ3001" s="63"/>
      <c r="BR3001" s="63"/>
      <c r="BS3001" s="63"/>
      <c r="BT3001" s="63"/>
      <c r="BU3001" s="63"/>
      <c r="BV3001" s="63"/>
      <c r="BW3001" s="63"/>
      <c r="BX3001" s="63"/>
      <c r="BY3001" s="63"/>
      <c r="BZ3001" s="63"/>
      <c r="CA3001" s="63"/>
      <c r="CB3001" s="63"/>
      <c r="CC3001" s="63"/>
      <c r="CD3001" s="63"/>
      <c r="CE3001" s="63"/>
      <c r="CF3001" s="63"/>
      <c r="CG3001" s="63"/>
      <c r="CH3001" s="63"/>
      <c r="CI3001" s="63"/>
      <c r="CJ3001" s="63"/>
      <c r="CK3001" s="63"/>
      <c r="CL3001" s="63"/>
      <c r="CM3001" s="63"/>
      <c r="CN3001" s="63"/>
      <c r="CO3001" s="63"/>
      <c r="CP3001" s="63"/>
      <c r="CR3001" s="227"/>
      <c r="CS3001" s="74"/>
    </row>
    <row r="3002" spans="1:97" s="72" customFormat="1" ht="75.75" customHeight="1">
      <c r="A3002" s="63"/>
      <c r="B3002" s="63"/>
      <c r="C3002" s="63"/>
      <c r="D3002" s="63"/>
      <c r="E3002" s="63"/>
      <c r="F3002" s="63"/>
      <c r="G3002" s="63"/>
      <c r="H3002" s="63"/>
      <c r="I3002" s="63"/>
      <c r="J3002" s="63"/>
      <c r="K3002" s="63"/>
      <c r="L3002" s="63"/>
      <c r="M3002" s="63"/>
      <c r="N3002" s="63"/>
      <c r="O3002" s="63"/>
      <c r="P3002" s="63"/>
      <c r="Q3002" s="63"/>
      <c r="R3002" s="63"/>
      <c r="S3002" s="63"/>
      <c r="T3002" s="63"/>
      <c r="U3002" s="63"/>
      <c r="V3002" s="63"/>
      <c r="W3002" s="63"/>
      <c r="X3002" s="63"/>
      <c r="Y3002" s="63"/>
      <c r="Z3002" s="63"/>
      <c r="AA3002" s="63"/>
      <c r="AB3002" s="63"/>
      <c r="AC3002" s="63"/>
      <c r="AD3002" s="63"/>
      <c r="AE3002" s="63"/>
      <c r="AF3002" s="63"/>
      <c r="AG3002" s="63"/>
      <c r="AH3002" s="63"/>
      <c r="AI3002" s="63"/>
      <c r="AJ3002" s="63"/>
      <c r="AK3002" s="63"/>
      <c r="AL3002" s="63"/>
      <c r="AM3002" s="63"/>
      <c r="AN3002" s="63"/>
      <c r="AO3002" s="63"/>
      <c r="AP3002" s="63"/>
      <c r="AQ3002" s="63"/>
      <c r="AR3002" s="63"/>
      <c r="AS3002" s="63"/>
      <c r="AT3002" s="63"/>
      <c r="AU3002" s="63"/>
      <c r="AV3002" s="63"/>
      <c r="AW3002" s="63"/>
      <c r="AX3002" s="63"/>
      <c r="AY3002" s="63"/>
      <c r="AZ3002" s="63"/>
      <c r="BA3002" s="63"/>
      <c r="BB3002" s="63"/>
      <c r="BC3002" s="63"/>
      <c r="BD3002" s="63"/>
      <c r="BE3002" s="63"/>
      <c r="BF3002" s="63"/>
      <c r="BG3002" s="63"/>
      <c r="BH3002" s="63"/>
      <c r="BI3002" s="63"/>
      <c r="BJ3002" s="63"/>
      <c r="BK3002" s="63"/>
      <c r="BL3002" s="63"/>
      <c r="BM3002" s="63"/>
      <c r="BN3002" s="63"/>
      <c r="BO3002" s="63"/>
      <c r="BP3002" s="63"/>
      <c r="BQ3002" s="63"/>
      <c r="BR3002" s="63"/>
      <c r="BS3002" s="63"/>
      <c r="BT3002" s="63"/>
      <c r="BU3002" s="63"/>
      <c r="BV3002" s="63"/>
      <c r="BW3002" s="63"/>
      <c r="BX3002" s="63"/>
      <c r="BY3002" s="63"/>
      <c r="BZ3002" s="63"/>
      <c r="CA3002" s="63"/>
      <c r="CB3002" s="63"/>
      <c r="CC3002" s="63"/>
      <c r="CD3002" s="63"/>
      <c r="CE3002" s="63"/>
      <c r="CF3002" s="63"/>
      <c r="CG3002" s="63"/>
      <c r="CH3002" s="63"/>
      <c r="CI3002" s="63"/>
      <c r="CJ3002" s="63"/>
      <c r="CK3002" s="63"/>
      <c r="CL3002" s="63"/>
      <c r="CM3002" s="63"/>
      <c r="CN3002" s="63"/>
      <c r="CO3002" s="63"/>
      <c r="CP3002" s="63"/>
      <c r="CR3002" s="227"/>
      <c r="CS3002" s="74"/>
    </row>
    <row r="3003" spans="1:97" s="72" customFormat="1" ht="75.75" customHeight="1">
      <c r="A3003" s="63"/>
      <c r="B3003" s="63"/>
      <c r="C3003" s="63"/>
      <c r="D3003" s="63"/>
      <c r="E3003" s="63"/>
      <c r="F3003" s="63"/>
      <c r="G3003" s="63"/>
      <c r="H3003" s="63"/>
      <c r="I3003" s="63"/>
      <c r="J3003" s="63"/>
      <c r="K3003" s="63"/>
      <c r="L3003" s="63"/>
      <c r="M3003" s="63"/>
      <c r="N3003" s="63"/>
      <c r="O3003" s="63"/>
      <c r="P3003" s="63"/>
      <c r="Q3003" s="63"/>
      <c r="R3003" s="63"/>
      <c r="S3003" s="63"/>
      <c r="T3003" s="63"/>
      <c r="U3003" s="63"/>
      <c r="V3003" s="63"/>
      <c r="W3003" s="63"/>
      <c r="X3003" s="63"/>
      <c r="Y3003" s="63"/>
      <c r="Z3003" s="63"/>
      <c r="AA3003" s="63"/>
      <c r="AB3003" s="63"/>
      <c r="AC3003" s="63"/>
      <c r="AD3003" s="63"/>
      <c r="AE3003" s="63"/>
      <c r="AF3003" s="63"/>
      <c r="AG3003" s="63"/>
      <c r="AH3003" s="63"/>
      <c r="AI3003" s="63"/>
      <c r="AJ3003" s="63"/>
      <c r="AK3003" s="63"/>
      <c r="AL3003" s="63"/>
      <c r="AM3003" s="63"/>
      <c r="AN3003" s="63"/>
      <c r="AO3003" s="63"/>
      <c r="AP3003" s="63"/>
      <c r="AQ3003" s="63"/>
      <c r="AR3003" s="63"/>
      <c r="AS3003" s="63"/>
      <c r="AT3003" s="63"/>
      <c r="AU3003" s="63"/>
      <c r="AV3003" s="63"/>
      <c r="AW3003" s="63"/>
      <c r="AX3003" s="63"/>
      <c r="AY3003" s="63"/>
      <c r="AZ3003" s="63"/>
      <c r="BA3003" s="63"/>
      <c r="BB3003" s="63"/>
      <c r="BC3003" s="63"/>
      <c r="BD3003" s="63"/>
      <c r="BE3003" s="63"/>
      <c r="BF3003" s="63"/>
      <c r="BG3003" s="63"/>
      <c r="BH3003" s="63"/>
      <c r="BI3003" s="63"/>
      <c r="BJ3003" s="63"/>
      <c r="BK3003" s="63"/>
      <c r="BL3003" s="63"/>
      <c r="BM3003" s="63"/>
      <c r="BN3003" s="63"/>
      <c r="BO3003" s="63"/>
      <c r="BP3003" s="63"/>
      <c r="BQ3003" s="63"/>
      <c r="BR3003" s="63"/>
      <c r="BS3003" s="63"/>
      <c r="BT3003" s="63"/>
      <c r="BU3003" s="63"/>
      <c r="BV3003" s="63"/>
      <c r="BW3003" s="63"/>
      <c r="BX3003" s="63"/>
      <c r="BY3003" s="63"/>
      <c r="BZ3003" s="63"/>
      <c r="CA3003" s="63"/>
      <c r="CB3003" s="63"/>
      <c r="CC3003" s="63"/>
      <c r="CD3003" s="63"/>
      <c r="CE3003" s="63"/>
      <c r="CF3003" s="63"/>
      <c r="CG3003" s="63"/>
      <c r="CH3003" s="63"/>
      <c r="CI3003" s="63"/>
      <c r="CJ3003" s="63"/>
      <c r="CK3003" s="63"/>
      <c r="CL3003" s="63"/>
      <c r="CM3003" s="63"/>
      <c r="CN3003" s="63"/>
      <c r="CO3003" s="63"/>
      <c r="CP3003" s="63"/>
      <c r="CR3003" s="227"/>
      <c r="CS3003" s="74"/>
    </row>
    <row r="3004" spans="1:97" s="72" customFormat="1" ht="75.75" customHeight="1">
      <c r="A3004" s="63"/>
      <c r="B3004" s="63"/>
      <c r="C3004" s="63"/>
      <c r="D3004" s="63"/>
      <c r="E3004" s="63"/>
      <c r="F3004" s="63"/>
      <c r="G3004" s="63"/>
      <c r="H3004" s="63"/>
      <c r="I3004" s="63"/>
      <c r="J3004" s="63"/>
      <c r="K3004" s="63"/>
      <c r="L3004" s="63"/>
      <c r="M3004" s="63"/>
      <c r="N3004" s="63"/>
      <c r="O3004" s="63"/>
      <c r="P3004" s="63"/>
      <c r="Q3004" s="63"/>
      <c r="R3004" s="63"/>
      <c r="S3004" s="63"/>
      <c r="T3004" s="63"/>
      <c r="U3004" s="63"/>
      <c r="V3004" s="63"/>
      <c r="W3004" s="63"/>
      <c r="X3004" s="63"/>
      <c r="Y3004" s="63"/>
      <c r="Z3004" s="63"/>
      <c r="AA3004" s="63"/>
      <c r="AB3004" s="63"/>
      <c r="AC3004" s="63"/>
      <c r="AD3004" s="63"/>
      <c r="AE3004" s="63"/>
      <c r="AF3004" s="63"/>
      <c r="AG3004" s="63"/>
      <c r="AH3004" s="63"/>
      <c r="AI3004" s="63"/>
      <c r="AJ3004" s="63"/>
      <c r="AK3004" s="63"/>
      <c r="AL3004" s="63"/>
      <c r="AM3004" s="63"/>
      <c r="AN3004" s="63"/>
      <c r="AO3004" s="63"/>
      <c r="AP3004" s="63"/>
      <c r="AQ3004" s="63"/>
      <c r="AR3004" s="63"/>
      <c r="AS3004" s="63"/>
      <c r="AT3004" s="63"/>
      <c r="AU3004" s="63"/>
      <c r="AV3004" s="63"/>
      <c r="AW3004" s="63"/>
      <c r="AX3004" s="63"/>
      <c r="AY3004" s="63"/>
      <c r="AZ3004" s="63"/>
      <c r="BA3004" s="63"/>
      <c r="BB3004" s="63"/>
      <c r="BC3004" s="63"/>
      <c r="BD3004" s="63"/>
      <c r="BE3004" s="63"/>
      <c r="BF3004" s="63"/>
      <c r="BG3004" s="63"/>
      <c r="BH3004" s="63"/>
      <c r="BI3004" s="63"/>
      <c r="BJ3004" s="63"/>
      <c r="BK3004" s="63"/>
      <c r="BL3004" s="63"/>
      <c r="BM3004" s="63"/>
      <c r="BN3004" s="63"/>
      <c r="BO3004" s="63"/>
      <c r="BP3004" s="63"/>
      <c r="BQ3004" s="63"/>
      <c r="BR3004" s="63"/>
      <c r="BS3004" s="63"/>
      <c r="BT3004" s="63"/>
      <c r="BU3004" s="63"/>
      <c r="BV3004" s="63"/>
      <c r="BW3004" s="63"/>
      <c r="BX3004" s="63"/>
      <c r="BY3004" s="63"/>
      <c r="BZ3004" s="63"/>
      <c r="CA3004" s="63"/>
      <c r="CB3004" s="63"/>
      <c r="CC3004" s="63"/>
      <c r="CD3004" s="63"/>
      <c r="CE3004" s="63"/>
      <c r="CF3004" s="63"/>
      <c r="CG3004" s="63"/>
      <c r="CH3004" s="63"/>
      <c r="CI3004" s="63"/>
      <c r="CJ3004" s="63"/>
      <c r="CK3004" s="63"/>
      <c r="CL3004" s="63"/>
      <c r="CM3004" s="63"/>
      <c r="CN3004" s="63"/>
      <c r="CO3004" s="63"/>
      <c r="CP3004" s="63"/>
      <c r="CR3004" s="227"/>
      <c r="CS3004" s="74"/>
    </row>
    <row r="3005" spans="1:97" s="72" customFormat="1" ht="75.75" customHeight="1">
      <c r="A3005" s="63"/>
      <c r="B3005" s="63"/>
      <c r="C3005" s="63"/>
      <c r="D3005" s="63"/>
      <c r="E3005" s="63"/>
      <c r="F3005" s="63"/>
      <c r="G3005" s="63"/>
      <c r="H3005" s="63"/>
      <c r="I3005" s="63"/>
      <c r="J3005" s="63"/>
      <c r="K3005" s="63"/>
      <c r="L3005" s="63"/>
      <c r="M3005" s="63"/>
      <c r="N3005" s="63"/>
      <c r="O3005" s="63"/>
      <c r="P3005" s="63"/>
      <c r="Q3005" s="63"/>
      <c r="R3005" s="63"/>
      <c r="S3005" s="63"/>
      <c r="T3005" s="63"/>
      <c r="U3005" s="63"/>
      <c r="V3005" s="63"/>
      <c r="W3005" s="63"/>
      <c r="X3005" s="63"/>
      <c r="Y3005" s="63"/>
      <c r="Z3005" s="63"/>
      <c r="AA3005" s="63"/>
      <c r="AB3005" s="63"/>
      <c r="AC3005" s="63"/>
      <c r="AD3005" s="63"/>
      <c r="AE3005" s="63"/>
      <c r="AF3005" s="63"/>
      <c r="AG3005" s="63"/>
      <c r="AH3005" s="63"/>
      <c r="AI3005" s="63"/>
      <c r="AJ3005" s="63"/>
      <c r="AK3005" s="63"/>
      <c r="AL3005" s="63"/>
      <c r="AM3005" s="63"/>
      <c r="AN3005" s="63"/>
      <c r="AO3005" s="63"/>
      <c r="AP3005" s="63"/>
      <c r="AQ3005" s="63"/>
      <c r="AR3005" s="63"/>
      <c r="AS3005" s="63"/>
      <c r="AT3005" s="63"/>
      <c r="AU3005" s="63"/>
      <c r="AV3005" s="63"/>
      <c r="AW3005" s="63"/>
      <c r="AX3005" s="63"/>
      <c r="AY3005" s="63"/>
      <c r="AZ3005" s="63"/>
      <c r="BA3005" s="63"/>
      <c r="BB3005" s="63"/>
      <c r="BC3005" s="63"/>
      <c r="BD3005" s="63"/>
      <c r="BE3005" s="63"/>
      <c r="BF3005" s="63"/>
      <c r="BG3005" s="63"/>
      <c r="BH3005" s="63"/>
      <c r="BI3005" s="63"/>
      <c r="BJ3005" s="63"/>
      <c r="BK3005" s="63"/>
      <c r="BL3005" s="63"/>
      <c r="BM3005" s="63"/>
      <c r="BN3005" s="63"/>
      <c r="BO3005" s="63"/>
      <c r="BP3005" s="63"/>
      <c r="BQ3005" s="63"/>
      <c r="BR3005" s="63"/>
      <c r="BS3005" s="63"/>
      <c r="BT3005" s="63"/>
      <c r="BU3005" s="63"/>
      <c r="BV3005" s="63"/>
      <c r="BW3005" s="63"/>
      <c r="BX3005" s="63"/>
      <c r="BY3005" s="63"/>
      <c r="BZ3005" s="63"/>
      <c r="CA3005" s="63"/>
      <c r="CB3005" s="63"/>
      <c r="CC3005" s="63"/>
      <c r="CD3005" s="63"/>
      <c r="CE3005" s="63"/>
      <c r="CF3005" s="63"/>
      <c r="CG3005" s="63"/>
      <c r="CH3005" s="63"/>
      <c r="CI3005" s="63"/>
      <c r="CJ3005" s="63"/>
      <c r="CK3005" s="63"/>
      <c r="CL3005" s="63"/>
      <c r="CM3005" s="63"/>
      <c r="CN3005" s="63"/>
      <c r="CO3005" s="63"/>
      <c r="CP3005" s="63"/>
      <c r="CR3005" s="227"/>
      <c r="CS3005" s="74"/>
    </row>
    <row r="3006" spans="1:97" s="72" customFormat="1" ht="75.75" customHeight="1">
      <c r="A3006" s="63"/>
      <c r="B3006" s="63"/>
      <c r="C3006" s="63"/>
      <c r="D3006" s="63"/>
      <c r="E3006" s="63"/>
      <c r="F3006" s="63"/>
      <c r="G3006" s="63"/>
      <c r="H3006" s="63"/>
      <c r="I3006" s="63"/>
      <c r="J3006" s="63"/>
      <c r="K3006" s="63"/>
      <c r="L3006" s="63"/>
      <c r="M3006" s="63"/>
      <c r="N3006" s="63"/>
      <c r="O3006" s="63"/>
      <c r="P3006" s="63"/>
      <c r="Q3006" s="63"/>
      <c r="R3006" s="63"/>
      <c r="S3006" s="63"/>
      <c r="T3006" s="63"/>
      <c r="U3006" s="63"/>
      <c r="V3006" s="63"/>
      <c r="W3006" s="63"/>
      <c r="X3006" s="63"/>
      <c r="Y3006" s="63"/>
      <c r="Z3006" s="63"/>
      <c r="AA3006" s="63"/>
      <c r="AB3006" s="63"/>
      <c r="AC3006" s="63"/>
      <c r="AD3006" s="63"/>
      <c r="AE3006" s="63"/>
      <c r="AF3006" s="63"/>
      <c r="AG3006" s="63"/>
      <c r="AH3006" s="63"/>
      <c r="AI3006" s="63"/>
      <c r="AJ3006" s="63"/>
      <c r="AK3006" s="63"/>
      <c r="AL3006" s="63"/>
      <c r="AM3006" s="63"/>
      <c r="AN3006" s="63"/>
      <c r="AO3006" s="63"/>
      <c r="AP3006" s="63"/>
      <c r="AQ3006" s="63"/>
      <c r="AR3006" s="63"/>
      <c r="AS3006" s="63"/>
      <c r="AT3006" s="63"/>
      <c r="AU3006" s="63"/>
      <c r="AV3006" s="63"/>
      <c r="AW3006" s="63"/>
      <c r="AX3006" s="63"/>
      <c r="AY3006" s="63"/>
      <c r="AZ3006" s="63"/>
      <c r="BA3006" s="63"/>
      <c r="BB3006" s="63"/>
      <c r="BC3006" s="63"/>
      <c r="BD3006" s="63"/>
      <c r="BE3006" s="63"/>
      <c r="BF3006" s="63"/>
      <c r="BG3006" s="63"/>
      <c r="BH3006" s="63"/>
      <c r="BI3006" s="63"/>
      <c r="BJ3006" s="63"/>
      <c r="BK3006" s="63"/>
      <c r="BL3006" s="63"/>
      <c r="BM3006" s="63"/>
      <c r="BN3006" s="63"/>
      <c r="BO3006" s="63"/>
      <c r="BP3006" s="63"/>
      <c r="BQ3006" s="63"/>
      <c r="BR3006" s="63"/>
      <c r="BS3006" s="63"/>
      <c r="BT3006" s="63"/>
      <c r="BU3006" s="63"/>
      <c r="BV3006" s="63"/>
      <c r="BW3006" s="63"/>
      <c r="BX3006" s="63"/>
      <c r="BY3006" s="63"/>
      <c r="BZ3006" s="63"/>
      <c r="CA3006" s="63"/>
      <c r="CB3006" s="63"/>
      <c r="CC3006" s="63"/>
      <c r="CD3006" s="63"/>
      <c r="CE3006" s="63"/>
      <c r="CF3006" s="63"/>
      <c r="CG3006" s="63"/>
      <c r="CH3006" s="63"/>
      <c r="CI3006" s="63"/>
      <c r="CJ3006" s="63"/>
      <c r="CK3006" s="63"/>
      <c r="CL3006" s="63"/>
      <c r="CM3006" s="63"/>
      <c r="CN3006" s="63"/>
      <c r="CO3006" s="63"/>
      <c r="CP3006" s="63"/>
      <c r="CR3006" s="227"/>
      <c r="CS3006" s="74"/>
    </row>
    <row r="3007" spans="1:97" s="72" customFormat="1" ht="75.75" customHeight="1">
      <c r="A3007" s="63"/>
      <c r="B3007" s="63"/>
      <c r="C3007" s="63"/>
      <c r="D3007" s="63"/>
      <c r="E3007" s="63"/>
      <c r="F3007" s="63"/>
      <c r="G3007" s="63"/>
      <c r="H3007" s="63"/>
      <c r="I3007" s="63"/>
      <c r="J3007" s="63"/>
      <c r="K3007" s="63"/>
      <c r="L3007" s="63"/>
      <c r="M3007" s="63"/>
      <c r="N3007" s="63"/>
      <c r="O3007" s="63"/>
      <c r="P3007" s="63"/>
      <c r="Q3007" s="63"/>
      <c r="R3007" s="63"/>
      <c r="S3007" s="63"/>
      <c r="T3007" s="63"/>
      <c r="U3007" s="63"/>
      <c r="V3007" s="63"/>
      <c r="W3007" s="63"/>
      <c r="X3007" s="63"/>
      <c r="Y3007" s="63"/>
      <c r="Z3007" s="63"/>
      <c r="AA3007" s="63"/>
      <c r="AB3007" s="63"/>
      <c r="AC3007" s="63"/>
      <c r="AD3007" s="63"/>
      <c r="AE3007" s="63"/>
      <c r="AF3007" s="63"/>
      <c r="AG3007" s="63"/>
      <c r="AH3007" s="63"/>
      <c r="AI3007" s="63"/>
      <c r="AJ3007" s="63"/>
      <c r="AK3007" s="63"/>
      <c r="AL3007" s="63"/>
      <c r="AM3007" s="63"/>
      <c r="AN3007" s="63"/>
      <c r="AO3007" s="63"/>
      <c r="AP3007" s="63"/>
      <c r="AQ3007" s="63"/>
      <c r="AR3007" s="63"/>
      <c r="AS3007" s="63"/>
      <c r="AT3007" s="63"/>
      <c r="AU3007" s="63"/>
      <c r="AV3007" s="63"/>
      <c r="AW3007" s="63"/>
      <c r="AX3007" s="63"/>
      <c r="AY3007" s="63"/>
      <c r="AZ3007" s="63"/>
      <c r="BA3007" s="63"/>
      <c r="BB3007" s="63"/>
      <c r="BC3007" s="63"/>
      <c r="BD3007" s="63"/>
      <c r="BE3007" s="63"/>
      <c r="BF3007" s="63"/>
      <c r="BG3007" s="63"/>
      <c r="BH3007" s="63"/>
      <c r="BI3007" s="63"/>
      <c r="BJ3007" s="63"/>
      <c r="BK3007" s="63"/>
      <c r="BL3007" s="63"/>
      <c r="BM3007" s="63"/>
      <c r="BN3007" s="63"/>
      <c r="BO3007" s="63"/>
      <c r="BP3007" s="63"/>
      <c r="BQ3007" s="63"/>
      <c r="BR3007" s="63"/>
      <c r="BS3007" s="63"/>
      <c r="BT3007" s="63"/>
      <c r="BU3007" s="63"/>
      <c r="BV3007" s="63"/>
      <c r="BW3007" s="63"/>
      <c r="BX3007" s="63"/>
      <c r="BY3007" s="63"/>
      <c r="BZ3007" s="63"/>
      <c r="CA3007" s="63"/>
      <c r="CB3007" s="63"/>
      <c r="CC3007" s="63"/>
      <c r="CD3007" s="63"/>
      <c r="CE3007" s="63"/>
      <c r="CF3007" s="63"/>
      <c r="CG3007" s="63"/>
      <c r="CH3007" s="63"/>
      <c r="CI3007" s="63"/>
      <c r="CJ3007" s="63"/>
      <c r="CK3007" s="63"/>
      <c r="CL3007" s="63"/>
      <c r="CM3007" s="63"/>
      <c r="CN3007" s="63"/>
      <c r="CO3007" s="63"/>
      <c r="CP3007" s="63"/>
      <c r="CR3007" s="227"/>
      <c r="CS3007" s="74"/>
    </row>
    <row r="3008" spans="1:97" s="72" customFormat="1" ht="75.75" customHeight="1">
      <c r="A3008" s="63"/>
      <c r="B3008" s="63"/>
      <c r="C3008" s="63"/>
      <c r="D3008" s="63"/>
      <c r="E3008" s="63"/>
      <c r="F3008" s="63"/>
      <c r="G3008" s="63"/>
      <c r="H3008" s="63"/>
      <c r="I3008" s="63"/>
      <c r="J3008" s="63"/>
      <c r="K3008" s="63"/>
      <c r="L3008" s="63"/>
      <c r="M3008" s="63"/>
      <c r="N3008" s="63"/>
      <c r="O3008" s="63"/>
      <c r="P3008" s="63"/>
      <c r="Q3008" s="63"/>
      <c r="R3008" s="63"/>
      <c r="S3008" s="63"/>
      <c r="T3008" s="63"/>
      <c r="U3008" s="63"/>
      <c r="V3008" s="63"/>
      <c r="W3008" s="63"/>
      <c r="X3008" s="63"/>
      <c r="Y3008" s="63"/>
      <c r="Z3008" s="63"/>
      <c r="AA3008" s="63"/>
      <c r="AB3008" s="63"/>
      <c r="AC3008" s="63"/>
      <c r="AD3008" s="63"/>
      <c r="AE3008" s="63"/>
      <c r="AF3008" s="63"/>
      <c r="AG3008" s="63"/>
      <c r="AH3008" s="63"/>
      <c r="AI3008" s="63"/>
      <c r="AJ3008" s="63"/>
      <c r="AK3008" s="63"/>
      <c r="AL3008" s="63"/>
      <c r="AM3008" s="63"/>
      <c r="AN3008" s="63"/>
      <c r="AO3008" s="63"/>
      <c r="AP3008" s="63"/>
      <c r="AQ3008" s="63"/>
      <c r="AR3008" s="63"/>
      <c r="AS3008" s="63"/>
      <c r="AT3008" s="63"/>
      <c r="AU3008" s="63"/>
      <c r="AV3008" s="63"/>
      <c r="AW3008" s="63"/>
      <c r="AX3008" s="63"/>
      <c r="AY3008" s="63"/>
      <c r="AZ3008" s="63"/>
      <c r="BA3008" s="63"/>
      <c r="BB3008" s="63"/>
      <c r="BC3008" s="63"/>
      <c r="BD3008" s="63"/>
      <c r="BE3008" s="63"/>
      <c r="BF3008" s="63"/>
      <c r="BG3008" s="63"/>
      <c r="BH3008" s="63"/>
      <c r="BI3008" s="63"/>
      <c r="BJ3008" s="63"/>
      <c r="BK3008" s="63"/>
      <c r="BL3008" s="63"/>
      <c r="BM3008" s="63"/>
      <c r="BN3008" s="63"/>
      <c r="BO3008" s="63"/>
      <c r="BP3008" s="63"/>
      <c r="BQ3008" s="63"/>
      <c r="BR3008" s="63"/>
      <c r="BS3008" s="63"/>
      <c r="BT3008" s="63"/>
      <c r="BU3008" s="63"/>
      <c r="BV3008" s="63"/>
      <c r="BW3008" s="63"/>
      <c r="BX3008" s="63"/>
      <c r="BY3008" s="63"/>
      <c r="BZ3008" s="63"/>
      <c r="CA3008" s="63"/>
      <c r="CB3008" s="63"/>
      <c r="CC3008" s="63"/>
      <c r="CD3008" s="63"/>
      <c r="CE3008" s="63"/>
      <c r="CF3008" s="63"/>
      <c r="CG3008" s="63"/>
      <c r="CH3008" s="63"/>
      <c r="CI3008" s="63"/>
      <c r="CJ3008" s="63"/>
      <c r="CK3008" s="63"/>
      <c r="CL3008" s="63"/>
      <c r="CM3008" s="63"/>
      <c r="CN3008" s="63"/>
      <c r="CO3008" s="63"/>
      <c r="CP3008" s="63"/>
      <c r="CR3008" s="227"/>
      <c r="CS3008" s="74"/>
    </row>
    <row r="3009" spans="1:97" s="72" customFormat="1" ht="75.75" customHeight="1">
      <c r="A3009" s="63"/>
      <c r="B3009" s="63"/>
      <c r="C3009" s="63"/>
      <c r="D3009" s="63"/>
      <c r="E3009" s="63"/>
      <c r="F3009" s="63"/>
      <c r="G3009" s="63"/>
      <c r="H3009" s="63"/>
      <c r="I3009" s="63"/>
      <c r="J3009" s="63"/>
      <c r="K3009" s="63"/>
      <c r="L3009" s="63"/>
      <c r="M3009" s="63"/>
      <c r="N3009" s="63"/>
      <c r="O3009" s="63"/>
      <c r="P3009" s="63"/>
      <c r="Q3009" s="63"/>
      <c r="R3009" s="63"/>
      <c r="S3009" s="63"/>
      <c r="T3009" s="63"/>
      <c r="U3009" s="63"/>
      <c r="V3009" s="63"/>
      <c r="W3009" s="63"/>
      <c r="X3009" s="63"/>
      <c r="Y3009" s="63"/>
      <c r="Z3009" s="63"/>
      <c r="AA3009" s="63"/>
      <c r="AB3009" s="63"/>
      <c r="AC3009" s="63"/>
      <c r="AD3009" s="63"/>
      <c r="AE3009" s="63"/>
      <c r="AF3009" s="63"/>
      <c r="AG3009" s="63"/>
      <c r="AH3009" s="63"/>
      <c r="AI3009" s="63"/>
      <c r="AJ3009" s="63"/>
      <c r="AK3009" s="63"/>
      <c r="AL3009" s="63"/>
      <c r="AM3009" s="63"/>
      <c r="AN3009" s="63"/>
      <c r="AO3009" s="63"/>
      <c r="AP3009" s="63"/>
      <c r="AQ3009" s="63"/>
      <c r="AR3009" s="63"/>
      <c r="AS3009" s="63"/>
      <c r="AT3009" s="63"/>
      <c r="AU3009" s="63"/>
      <c r="AV3009" s="63"/>
      <c r="AW3009" s="63"/>
      <c r="AX3009" s="63"/>
      <c r="AY3009" s="63"/>
      <c r="AZ3009" s="63"/>
      <c r="BA3009" s="63"/>
      <c r="BB3009" s="63"/>
      <c r="BC3009" s="63"/>
      <c r="BD3009" s="63"/>
      <c r="BE3009" s="63"/>
      <c r="BF3009" s="63"/>
      <c r="BG3009" s="63"/>
      <c r="BH3009" s="63"/>
      <c r="BI3009" s="63"/>
      <c r="BJ3009" s="63"/>
      <c r="BK3009" s="63"/>
      <c r="BL3009" s="63"/>
      <c r="BM3009" s="63"/>
      <c r="BN3009" s="63"/>
      <c r="BO3009" s="63"/>
      <c r="BP3009" s="63"/>
      <c r="BQ3009" s="63"/>
      <c r="BR3009" s="63"/>
      <c r="BS3009" s="63"/>
      <c r="BT3009" s="63"/>
      <c r="BU3009" s="63"/>
      <c r="BV3009" s="63"/>
      <c r="BW3009" s="63"/>
      <c r="BX3009" s="63"/>
      <c r="BY3009" s="63"/>
      <c r="BZ3009" s="63"/>
      <c r="CA3009" s="63"/>
      <c r="CB3009" s="63"/>
      <c r="CC3009" s="63"/>
      <c r="CD3009" s="63"/>
      <c r="CE3009" s="63"/>
      <c r="CF3009" s="63"/>
      <c r="CG3009" s="63"/>
      <c r="CH3009" s="63"/>
      <c r="CI3009" s="63"/>
      <c r="CJ3009" s="63"/>
      <c r="CK3009" s="63"/>
      <c r="CL3009" s="63"/>
      <c r="CM3009" s="63"/>
      <c r="CN3009" s="63"/>
      <c r="CO3009" s="63"/>
      <c r="CP3009" s="63"/>
      <c r="CR3009" s="227"/>
      <c r="CS3009" s="74"/>
    </row>
    <row r="3010" spans="1:97" s="72" customFormat="1" ht="75.75" customHeight="1">
      <c r="A3010" s="63"/>
      <c r="B3010" s="63"/>
      <c r="C3010" s="63"/>
      <c r="D3010" s="63"/>
      <c r="E3010" s="63"/>
      <c r="F3010" s="63"/>
      <c r="G3010" s="63"/>
      <c r="H3010" s="63"/>
      <c r="I3010" s="63"/>
      <c r="J3010" s="63"/>
      <c r="K3010" s="63"/>
      <c r="L3010" s="63"/>
      <c r="M3010" s="63"/>
      <c r="N3010" s="63"/>
      <c r="O3010" s="63"/>
      <c r="P3010" s="63"/>
      <c r="Q3010" s="63"/>
      <c r="R3010" s="63"/>
      <c r="S3010" s="63"/>
      <c r="T3010" s="63"/>
      <c r="U3010" s="63"/>
      <c r="V3010" s="63"/>
      <c r="W3010" s="63"/>
      <c r="X3010" s="63"/>
      <c r="Y3010" s="63"/>
      <c r="Z3010" s="63"/>
      <c r="AA3010" s="63"/>
      <c r="AB3010" s="63"/>
      <c r="AC3010" s="63"/>
      <c r="AD3010" s="63"/>
      <c r="AE3010" s="63"/>
      <c r="AF3010" s="63"/>
      <c r="AG3010" s="63"/>
      <c r="AH3010" s="63"/>
      <c r="AI3010" s="63"/>
      <c r="AJ3010" s="63"/>
      <c r="AK3010" s="63"/>
      <c r="AL3010" s="63"/>
      <c r="AM3010" s="63"/>
      <c r="AN3010" s="63"/>
      <c r="AO3010" s="63"/>
      <c r="AP3010" s="63"/>
      <c r="AQ3010" s="63"/>
      <c r="AR3010" s="63"/>
      <c r="AS3010" s="63"/>
      <c r="AT3010" s="63"/>
      <c r="AU3010" s="63"/>
      <c r="AV3010" s="63"/>
      <c r="AW3010" s="63"/>
      <c r="AX3010" s="63"/>
      <c r="AY3010" s="63"/>
      <c r="AZ3010" s="63"/>
      <c r="BA3010" s="63"/>
      <c r="BB3010" s="63"/>
      <c r="BC3010" s="63"/>
      <c r="BD3010" s="63"/>
      <c r="BE3010" s="63"/>
      <c r="BF3010" s="63"/>
      <c r="BG3010" s="63"/>
      <c r="BH3010" s="63"/>
      <c r="BI3010" s="63"/>
      <c r="BJ3010" s="63"/>
      <c r="BK3010" s="63"/>
      <c r="BL3010" s="63"/>
      <c r="BM3010" s="63"/>
      <c r="BN3010" s="63"/>
      <c r="BO3010" s="63"/>
      <c r="BP3010" s="63"/>
      <c r="BQ3010" s="63"/>
      <c r="BR3010" s="63"/>
      <c r="BS3010" s="63"/>
      <c r="BT3010" s="63"/>
      <c r="BU3010" s="63"/>
      <c r="BV3010" s="63"/>
      <c r="BW3010" s="63"/>
      <c r="BX3010" s="63"/>
      <c r="BY3010" s="63"/>
      <c r="BZ3010" s="63"/>
      <c r="CA3010" s="63"/>
      <c r="CB3010" s="63"/>
      <c r="CC3010" s="63"/>
      <c r="CD3010" s="63"/>
      <c r="CE3010" s="63"/>
      <c r="CF3010" s="63"/>
      <c r="CG3010" s="63"/>
      <c r="CH3010" s="63"/>
      <c r="CI3010" s="63"/>
      <c r="CJ3010" s="63"/>
      <c r="CK3010" s="63"/>
      <c r="CL3010" s="63"/>
      <c r="CM3010" s="63"/>
      <c r="CN3010" s="63"/>
      <c r="CO3010" s="63"/>
      <c r="CP3010" s="63"/>
      <c r="CR3010" s="227"/>
      <c r="CS3010" s="74"/>
    </row>
    <row r="3011" spans="1:97" s="72" customFormat="1" ht="75.75" customHeight="1">
      <c r="A3011" s="63"/>
      <c r="B3011" s="63"/>
      <c r="C3011" s="63"/>
      <c r="D3011" s="63"/>
      <c r="E3011" s="63"/>
      <c r="F3011" s="63"/>
      <c r="G3011" s="63"/>
      <c r="H3011" s="63"/>
      <c r="I3011" s="63"/>
      <c r="J3011" s="63"/>
      <c r="K3011" s="63"/>
      <c r="L3011" s="63"/>
      <c r="M3011" s="63"/>
      <c r="N3011" s="63"/>
      <c r="O3011" s="63"/>
      <c r="P3011" s="63"/>
      <c r="Q3011" s="63"/>
      <c r="R3011" s="63"/>
      <c r="S3011" s="63"/>
      <c r="T3011" s="63"/>
      <c r="U3011" s="63"/>
      <c r="V3011" s="63"/>
      <c r="W3011" s="63"/>
      <c r="X3011" s="63"/>
      <c r="Y3011" s="63"/>
      <c r="Z3011" s="63"/>
      <c r="AA3011" s="63"/>
      <c r="AB3011" s="63"/>
      <c r="AC3011" s="63"/>
      <c r="AD3011" s="63"/>
      <c r="AE3011" s="63"/>
      <c r="AF3011" s="63"/>
      <c r="AG3011" s="63"/>
      <c r="AH3011" s="63"/>
      <c r="AI3011" s="63"/>
      <c r="AJ3011" s="63"/>
      <c r="AK3011" s="63"/>
      <c r="AL3011" s="63"/>
      <c r="AM3011" s="63"/>
      <c r="AN3011" s="63"/>
      <c r="AO3011" s="63"/>
      <c r="AP3011" s="63"/>
      <c r="AQ3011" s="63"/>
      <c r="AR3011" s="63"/>
      <c r="AS3011" s="63"/>
      <c r="AT3011" s="63"/>
      <c r="AU3011" s="63"/>
      <c r="AV3011" s="63"/>
      <c r="AW3011" s="63"/>
      <c r="AX3011" s="63"/>
      <c r="AY3011" s="63"/>
      <c r="AZ3011" s="63"/>
      <c r="BA3011" s="63"/>
      <c r="BB3011" s="63"/>
      <c r="BC3011" s="63"/>
      <c r="BD3011" s="63"/>
      <c r="BE3011" s="63"/>
      <c r="BF3011" s="63"/>
      <c r="BG3011" s="63"/>
      <c r="BH3011" s="63"/>
      <c r="BI3011" s="63"/>
      <c r="BJ3011" s="63"/>
      <c r="BK3011" s="63"/>
      <c r="BL3011" s="63"/>
      <c r="BM3011" s="63"/>
      <c r="BN3011" s="63"/>
      <c r="BO3011" s="63"/>
      <c r="BP3011" s="63"/>
      <c r="BQ3011" s="63"/>
      <c r="BR3011" s="63"/>
      <c r="BS3011" s="63"/>
      <c r="BT3011" s="63"/>
      <c r="BU3011" s="63"/>
      <c r="BV3011" s="63"/>
      <c r="BW3011" s="63"/>
      <c r="BX3011" s="63"/>
      <c r="BY3011" s="63"/>
      <c r="BZ3011" s="63"/>
      <c r="CA3011" s="63"/>
      <c r="CB3011" s="63"/>
      <c r="CC3011" s="63"/>
      <c r="CD3011" s="63"/>
      <c r="CE3011" s="63"/>
      <c r="CF3011" s="63"/>
      <c r="CG3011" s="63"/>
      <c r="CH3011" s="63"/>
      <c r="CI3011" s="63"/>
      <c r="CJ3011" s="63"/>
      <c r="CK3011" s="63"/>
      <c r="CL3011" s="63"/>
      <c r="CM3011" s="63"/>
      <c r="CN3011" s="63"/>
      <c r="CO3011" s="63"/>
      <c r="CP3011" s="63"/>
      <c r="CR3011" s="227"/>
      <c r="CS3011" s="74"/>
    </row>
    <row r="3012" spans="1:97" s="72" customFormat="1" ht="75.75" customHeight="1">
      <c r="A3012" s="63"/>
      <c r="B3012" s="63"/>
      <c r="C3012" s="63"/>
      <c r="D3012" s="63"/>
      <c r="E3012" s="63"/>
      <c r="F3012" s="63"/>
      <c r="G3012" s="63"/>
      <c r="H3012" s="63"/>
      <c r="I3012" s="63"/>
      <c r="J3012" s="63"/>
      <c r="K3012" s="63"/>
      <c r="L3012" s="63"/>
      <c r="M3012" s="63"/>
      <c r="N3012" s="63"/>
      <c r="O3012" s="63"/>
      <c r="P3012" s="63"/>
      <c r="Q3012" s="63"/>
      <c r="R3012" s="63"/>
      <c r="S3012" s="63"/>
      <c r="T3012" s="63"/>
      <c r="U3012" s="63"/>
      <c r="V3012" s="63"/>
      <c r="W3012" s="63"/>
      <c r="X3012" s="63"/>
      <c r="Y3012" s="63"/>
      <c r="Z3012" s="63"/>
      <c r="AA3012" s="63"/>
      <c r="AB3012" s="63"/>
      <c r="AC3012" s="63"/>
      <c r="AD3012" s="63"/>
      <c r="AE3012" s="63"/>
      <c r="AF3012" s="63"/>
      <c r="AG3012" s="63"/>
      <c r="AH3012" s="63"/>
      <c r="AI3012" s="63"/>
      <c r="AJ3012" s="63"/>
      <c r="AK3012" s="63"/>
      <c r="AL3012" s="63"/>
      <c r="AM3012" s="63"/>
      <c r="AN3012" s="63"/>
      <c r="AO3012" s="63"/>
      <c r="AP3012" s="63"/>
      <c r="AQ3012" s="63"/>
      <c r="AR3012" s="63"/>
      <c r="AS3012" s="63"/>
      <c r="AT3012" s="63"/>
      <c r="AU3012" s="63"/>
      <c r="AV3012" s="63"/>
      <c r="AW3012" s="63"/>
      <c r="AX3012" s="63"/>
      <c r="AY3012" s="63"/>
      <c r="AZ3012" s="63"/>
      <c r="BA3012" s="63"/>
      <c r="BB3012" s="63"/>
      <c r="BC3012" s="63"/>
      <c r="BD3012" s="63"/>
      <c r="BE3012" s="63"/>
      <c r="BF3012" s="63"/>
      <c r="BG3012" s="63"/>
      <c r="BH3012" s="63"/>
      <c r="BI3012" s="63"/>
      <c r="BJ3012" s="63"/>
      <c r="BK3012" s="63"/>
      <c r="BL3012" s="63"/>
      <c r="BM3012" s="63"/>
      <c r="BN3012" s="63"/>
      <c r="BO3012" s="63"/>
      <c r="BP3012" s="63"/>
      <c r="BQ3012" s="63"/>
      <c r="BR3012" s="63"/>
      <c r="BS3012" s="63"/>
      <c r="BT3012" s="63"/>
      <c r="BU3012" s="63"/>
      <c r="BV3012" s="63"/>
      <c r="BW3012" s="63"/>
      <c r="BX3012" s="63"/>
      <c r="BY3012" s="63"/>
      <c r="BZ3012" s="63"/>
      <c r="CA3012" s="63"/>
      <c r="CB3012" s="63"/>
      <c r="CC3012" s="63"/>
      <c r="CD3012" s="63"/>
      <c r="CE3012" s="63"/>
      <c r="CF3012" s="63"/>
      <c r="CG3012" s="63"/>
      <c r="CH3012" s="63"/>
      <c r="CI3012" s="63"/>
      <c r="CJ3012" s="63"/>
      <c r="CK3012" s="63"/>
      <c r="CL3012" s="63"/>
      <c r="CM3012" s="63"/>
      <c r="CN3012" s="63"/>
      <c r="CO3012" s="63"/>
      <c r="CP3012" s="63"/>
      <c r="CR3012" s="227"/>
      <c r="CS3012" s="74"/>
    </row>
    <row r="3013" spans="1:97" s="72" customFormat="1" ht="75.75" customHeight="1">
      <c r="A3013" s="63"/>
      <c r="B3013" s="63"/>
      <c r="C3013" s="63"/>
      <c r="D3013" s="63"/>
      <c r="E3013" s="63"/>
      <c r="F3013" s="63"/>
      <c r="G3013" s="63"/>
      <c r="H3013" s="63"/>
      <c r="I3013" s="63"/>
      <c r="J3013" s="63"/>
      <c r="K3013" s="63"/>
      <c r="L3013" s="63"/>
      <c r="M3013" s="63"/>
      <c r="N3013" s="63"/>
      <c r="O3013" s="63"/>
      <c r="P3013" s="63"/>
      <c r="Q3013" s="63"/>
      <c r="R3013" s="63"/>
      <c r="S3013" s="63"/>
      <c r="T3013" s="63"/>
      <c r="U3013" s="63"/>
      <c r="V3013" s="63"/>
      <c r="W3013" s="63"/>
      <c r="X3013" s="63"/>
      <c r="Y3013" s="63"/>
      <c r="Z3013" s="63"/>
      <c r="AA3013" s="63"/>
      <c r="AB3013" s="63"/>
      <c r="AC3013" s="63"/>
      <c r="AD3013" s="63"/>
      <c r="AE3013" s="63"/>
      <c r="AF3013" s="63"/>
      <c r="AG3013" s="63"/>
      <c r="AH3013" s="63"/>
      <c r="AI3013" s="63"/>
      <c r="AJ3013" s="63"/>
      <c r="AK3013" s="63"/>
      <c r="AL3013" s="63"/>
      <c r="AM3013" s="63"/>
      <c r="AN3013" s="63"/>
      <c r="AO3013" s="63"/>
      <c r="AP3013" s="63"/>
      <c r="AQ3013" s="63"/>
      <c r="AR3013" s="63"/>
      <c r="AS3013" s="63"/>
      <c r="AT3013" s="63"/>
      <c r="AU3013" s="63"/>
      <c r="AV3013" s="63"/>
      <c r="AW3013" s="63"/>
      <c r="AX3013" s="63"/>
      <c r="AY3013" s="63"/>
      <c r="AZ3013" s="63"/>
      <c r="BA3013" s="63"/>
      <c r="BB3013" s="63"/>
      <c r="BC3013" s="63"/>
      <c r="BD3013" s="63"/>
      <c r="BE3013" s="63"/>
      <c r="BF3013" s="63"/>
      <c r="BG3013" s="63"/>
      <c r="BH3013" s="63"/>
      <c r="BI3013" s="63"/>
      <c r="BJ3013" s="63"/>
      <c r="BK3013" s="63"/>
      <c r="BL3013" s="63"/>
      <c r="BM3013" s="63"/>
      <c r="BN3013" s="63"/>
      <c r="BO3013" s="63"/>
      <c r="BP3013" s="63"/>
      <c r="BQ3013" s="63"/>
      <c r="BR3013" s="63"/>
      <c r="BS3013" s="63"/>
      <c r="BT3013" s="63"/>
      <c r="BU3013" s="63"/>
      <c r="BV3013" s="63"/>
      <c r="BW3013" s="63"/>
      <c r="BX3013" s="63"/>
      <c r="BY3013" s="63"/>
      <c r="BZ3013" s="63"/>
      <c r="CA3013" s="63"/>
      <c r="CB3013" s="63"/>
      <c r="CC3013" s="63"/>
      <c r="CD3013" s="63"/>
      <c r="CE3013" s="63"/>
      <c r="CF3013" s="63"/>
      <c r="CG3013" s="63"/>
      <c r="CH3013" s="63"/>
      <c r="CI3013" s="63"/>
      <c r="CJ3013" s="63"/>
      <c r="CK3013" s="63"/>
      <c r="CL3013" s="63"/>
      <c r="CM3013" s="63"/>
      <c r="CN3013" s="63"/>
      <c r="CO3013" s="63"/>
      <c r="CP3013" s="63"/>
      <c r="CR3013" s="227"/>
      <c r="CS3013" s="74"/>
    </row>
    <row r="3014" spans="1:97" s="72" customFormat="1" ht="75.75" customHeight="1">
      <c r="A3014" s="63"/>
      <c r="B3014" s="63"/>
      <c r="C3014" s="63"/>
      <c r="D3014" s="63"/>
      <c r="E3014" s="63"/>
      <c r="F3014" s="63"/>
      <c r="G3014" s="63"/>
      <c r="H3014" s="63"/>
      <c r="I3014" s="63"/>
      <c r="J3014" s="63"/>
      <c r="K3014" s="63"/>
      <c r="L3014" s="63"/>
      <c r="M3014" s="63"/>
      <c r="N3014" s="63"/>
      <c r="O3014" s="63"/>
      <c r="P3014" s="63"/>
      <c r="Q3014" s="63"/>
      <c r="R3014" s="63"/>
      <c r="S3014" s="63"/>
      <c r="T3014" s="63"/>
      <c r="U3014" s="63"/>
      <c r="V3014" s="63"/>
      <c r="W3014" s="63"/>
      <c r="X3014" s="63"/>
      <c r="Y3014" s="63"/>
      <c r="Z3014" s="63"/>
      <c r="AA3014" s="63"/>
      <c r="AB3014" s="63"/>
      <c r="AC3014" s="63"/>
      <c r="AD3014" s="63"/>
      <c r="AE3014" s="63"/>
      <c r="AF3014" s="63"/>
      <c r="AG3014" s="63"/>
      <c r="AH3014" s="63"/>
      <c r="AI3014" s="63"/>
      <c r="AJ3014" s="63"/>
      <c r="AK3014" s="63"/>
      <c r="AL3014" s="63"/>
      <c r="AM3014" s="63"/>
      <c r="AN3014" s="63"/>
      <c r="AO3014" s="63"/>
      <c r="AP3014" s="63"/>
      <c r="AQ3014" s="63"/>
      <c r="AR3014" s="63"/>
      <c r="AS3014" s="63"/>
      <c r="AT3014" s="63"/>
      <c r="AU3014" s="63"/>
      <c r="AV3014" s="63"/>
      <c r="AW3014" s="63"/>
      <c r="AX3014" s="63"/>
      <c r="AY3014" s="63"/>
      <c r="AZ3014" s="63"/>
      <c r="BA3014" s="63"/>
      <c r="BB3014" s="63"/>
      <c r="BC3014" s="63"/>
      <c r="BD3014" s="63"/>
      <c r="BE3014" s="63"/>
      <c r="BF3014" s="63"/>
      <c r="BG3014" s="63"/>
      <c r="BH3014" s="63"/>
      <c r="BI3014" s="63"/>
      <c r="BJ3014" s="63"/>
      <c r="BK3014" s="63"/>
      <c r="BL3014" s="63"/>
      <c r="BM3014" s="63"/>
      <c r="BN3014" s="63"/>
      <c r="BO3014" s="63"/>
      <c r="BP3014" s="63"/>
      <c r="BQ3014" s="63"/>
      <c r="BR3014" s="63"/>
      <c r="BS3014" s="63"/>
      <c r="BT3014" s="63"/>
      <c r="BU3014" s="63"/>
      <c r="BV3014" s="63"/>
      <c r="BW3014" s="63"/>
      <c r="BX3014" s="63"/>
      <c r="BY3014" s="63"/>
      <c r="BZ3014" s="63"/>
      <c r="CA3014" s="63"/>
      <c r="CB3014" s="63"/>
      <c r="CC3014" s="63"/>
      <c r="CD3014" s="63"/>
      <c r="CE3014" s="63"/>
      <c r="CF3014" s="63"/>
      <c r="CG3014" s="63"/>
      <c r="CH3014" s="63"/>
      <c r="CI3014" s="63"/>
      <c r="CJ3014" s="63"/>
      <c r="CK3014" s="63"/>
      <c r="CL3014" s="63"/>
      <c r="CM3014" s="63"/>
      <c r="CN3014" s="63"/>
      <c r="CO3014" s="63"/>
      <c r="CP3014" s="63"/>
      <c r="CR3014" s="227"/>
      <c r="CS3014" s="74"/>
    </row>
    <row r="3015" spans="1:97" s="72" customFormat="1" ht="75.75" customHeight="1">
      <c r="A3015" s="63"/>
      <c r="B3015" s="63"/>
      <c r="C3015" s="63"/>
      <c r="D3015" s="63"/>
      <c r="E3015" s="63"/>
      <c r="F3015" s="63"/>
      <c r="G3015" s="63"/>
      <c r="H3015" s="63"/>
      <c r="I3015" s="63"/>
      <c r="J3015" s="63"/>
      <c r="K3015" s="63"/>
      <c r="L3015" s="63"/>
      <c r="M3015" s="63"/>
      <c r="N3015" s="63"/>
      <c r="O3015" s="63"/>
      <c r="P3015" s="63"/>
      <c r="Q3015" s="63"/>
      <c r="R3015" s="63"/>
      <c r="S3015" s="63"/>
      <c r="T3015" s="63"/>
      <c r="U3015" s="63"/>
      <c r="V3015" s="63"/>
      <c r="W3015" s="63"/>
      <c r="X3015" s="63"/>
      <c r="Y3015" s="63"/>
      <c r="Z3015" s="63"/>
      <c r="AA3015" s="63"/>
      <c r="AB3015" s="63"/>
      <c r="AC3015" s="63"/>
      <c r="AD3015" s="63"/>
      <c r="AE3015" s="63"/>
      <c r="AF3015" s="63"/>
      <c r="AG3015" s="63"/>
      <c r="AH3015" s="63"/>
      <c r="AI3015" s="63"/>
      <c r="AJ3015" s="63"/>
      <c r="AK3015" s="63"/>
      <c r="AL3015" s="63"/>
      <c r="AM3015" s="63"/>
      <c r="AN3015" s="63"/>
      <c r="AO3015" s="63"/>
      <c r="AP3015" s="63"/>
      <c r="AQ3015" s="63"/>
      <c r="AR3015" s="63"/>
      <c r="AS3015" s="63"/>
      <c r="AT3015" s="63"/>
      <c r="AU3015" s="63"/>
      <c r="AV3015" s="63"/>
      <c r="AW3015" s="63"/>
      <c r="AX3015" s="63"/>
      <c r="AY3015" s="63"/>
      <c r="AZ3015" s="63"/>
      <c r="BA3015" s="63"/>
      <c r="BB3015" s="63"/>
      <c r="BC3015" s="63"/>
      <c r="BD3015" s="63"/>
      <c r="BE3015" s="63"/>
      <c r="BF3015" s="63"/>
      <c r="BG3015" s="63"/>
      <c r="BH3015" s="63"/>
      <c r="BI3015" s="63"/>
      <c r="BJ3015" s="63"/>
      <c r="BK3015" s="63"/>
      <c r="BL3015" s="63"/>
      <c r="BM3015" s="63"/>
      <c r="BN3015" s="63"/>
      <c r="BO3015" s="63"/>
      <c r="BP3015" s="63"/>
      <c r="BQ3015" s="63"/>
      <c r="BR3015" s="63"/>
      <c r="BS3015" s="63"/>
      <c r="BT3015" s="63"/>
      <c r="BU3015" s="63"/>
      <c r="BV3015" s="63"/>
      <c r="BW3015" s="63"/>
      <c r="BX3015" s="63"/>
      <c r="BY3015" s="63"/>
      <c r="BZ3015" s="63"/>
      <c r="CA3015" s="63"/>
      <c r="CB3015" s="63"/>
      <c r="CC3015" s="63"/>
      <c r="CD3015" s="63"/>
      <c r="CE3015" s="63"/>
      <c r="CF3015" s="63"/>
      <c r="CG3015" s="63"/>
      <c r="CH3015" s="63"/>
      <c r="CI3015" s="63"/>
      <c r="CJ3015" s="63"/>
      <c r="CK3015" s="63"/>
      <c r="CL3015" s="63"/>
      <c r="CM3015" s="63"/>
      <c r="CN3015" s="63"/>
      <c r="CO3015" s="63"/>
      <c r="CP3015" s="63"/>
      <c r="CR3015" s="227"/>
      <c r="CS3015" s="74"/>
    </row>
    <row r="3016" spans="1:97" s="72" customFormat="1" ht="75.75" customHeight="1">
      <c r="A3016" s="63"/>
      <c r="B3016" s="63"/>
      <c r="C3016" s="63"/>
      <c r="D3016" s="63"/>
      <c r="E3016" s="63"/>
      <c r="F3016" s="63"/>
      <c r="G3016" s="63"/>
      <c r="H3016" s="63"/>
      <c r="I3016" s="63"/>
      <c r="J3016" s="63"/>
      <c r="K3016" s="63"/>
      <c r="L3016" s="63"/>
      <c r="M3016" s="63"/>
      <c r="N3016" s="63"/>
      <c r="O3016" s="63"/>
      <c r="P3016" s="63"/>
      <c r="Q3016" s="63"/>
      <c r="R3016" s="63"/>
      <c r="S3016" s="63"/>
      <c r="T3016" s="63"/>
      <c r="U3016" s="63"/>
      <c r="V3016" s="63"/>
      <c r="W3016" s="63"/>
      <c r="X3016" s="63"/>
      <c r="Y3016" s="63"/>
      <c r="Z3016" s="63"/>
      <c r="AA3016" s="63"/>
      <c r="AB3016" s="63"/>
      <c r="AC3016" s="63"/>
      <c r="AD3016" s="63"/>
      <c r="AE3016" s="63"/>
      <c r="AF3016" s="63"/>
      <c r="AG3016" s="63"/>
      <c r="AH3016" s="63"/>
      <c r="AI3016" s="63"/>
      <c r="AJ3016" s="63"/>
      <c r="AK3016" s="63"/>
      <c r="AL3016" s="63"/>
      <c r="AM3016" s="63"/>
      <c r="AN3016" s="63"/>
      <c r="AO3016" s="63"/>
      <c r="AP3016" s="63"/>
      <c r="AQ3016" s="63"/>
      <c r="AR3016" s="63"/>
      <c r="AS3016" s="63"/>
      <c r="AT3016" s="63"/>
      <c r="AU3016" s="63"/>
      <c r="AV3016" s="63"/>
      <c r="AW3016" s="63"/>
      <c r="AX3016" s="63"/>
      <c r="AY3016" s="63"/>
      <c r="AZ3016" s="63"/>
      <c r="BA3016" s="63"/>
      <c r="BB3016" s="63"/>
      <c r="BC3016" s="63"/>
      <c r="BD3016" s="63"/>
      <c r="BE3016" s="63"/>
      <c r="BF3016" s="63"/>
      <c r="BG3016" s="63"/>
      <c r="BH3016" s="63"/>
      <c r="BI3016" s="63"/>
      <c r="BJ3016" s="63"/>
      <c r="BK3016" s="63"/>
      <c r="BL3016" s="63"/>
      <c r="BM3016" s="63"/>
      <c r="BN3016" s="63"/>
      <c r="BO3016" s="63"/>
      <c r="BP3016" s="63"/>
      <c r="BQ3016" s="63"/>
      <c r="BR3016" s="63"/>
      <c r="BS3016" s="63"/>
      <c r="BT3016" s="63"/>
      <c r="BU3016" s="63"/>
      <c r="BV3016" s="63"/>
      <c r="BW3016" s="63"/>
      <c r="BX3016" s="63"/>
      <c r="BY3016" s="63"/>
      <c r="BZ3016" s="63"/>
      <c r="CA3016" s="63"/>
      <c r="CB3016" s="63"/>
      <c r="CC3016" s="63"/>
      <c r="CD3016" s="63"/>
      <c r="CE3016" s="63"/>
      <c r="CF3016" s="63"/>
      <c r="CG3016" s="63"/>
      <c r="CH3016" s="63"/>
      <c r="CI3016" s="63"/>
      <c r="CJ3016" s="63"/>
      <c r="CK3016" s="63"/>
      <c r="CL3016" s="63"/>
      <c r="CM3016" s="63"/>
      <c r="CN3016" s="63"/>
      <c r="CO3016" s="63"/>
      <c r="CP3016" s="63"/>
      <c r="CR3016" s="227"/>
      <c r="CS3016" s="74"/>
    </row>
    <row r="3017" spans="1:97" s="72" customFormat="1" ht="75.75" customHeight="1">
      <c r="A3017" s="63"/>
      <c r="B3017" s="63"/>
      <c r="C3017" s="63"/>
      <c r="D3017" s="63"/>
      <c r="E3017" s="63"/>
      <c r="F3017" s="63"/>
      <c r="G3017" s="63"/>
      <c r="H3017" s="63"/>
      <c r="I3017" s="63"/>
      <c r="J3017" s="63"/>
      <c r="K3017" s="63"/>
      <c r="L3017" s="63"/>
      <c r="M3017" s="63"/>
      <c r="N3017" s="63"/>
      <c r="O3017" s="63"/>
      <c r="P3017" s="63"/>
      <c r="Q3017" s="63"/>
      <c r="R3017" s="63"/>
      <c r="S3017" s="63"/>
      <c r="T3017" s="63"/>
      <c r="U3017" s="63"/>
      <c r="V3017" s="63"/>
      <c r="W3017" s="63"/>
      <c r="X3017" s="63"/>
      <c r="Y3017" s="63"/>
      <c r="Z3017" s="63"/>
      <c r="AA3017" s="63"/>
      <c r="AB3017" s="63"/>
      <c r="AC3017" s="63"/>
      <c r="AD3017" s="63"/>
      <c r="AE3017" s="63"/>
      <c r="AF3017" s="63"/>
      <c r="AG3017" s="63"/>
      <c r="AH3017" s="63"/>
      <c r="AI3017" s="63"/>
      <c r="AJ3017" s="63"/>
      <c r="AK3017" s="63"/>
      <c r="AL3017" s="63"/>
      <c r="AM3017" s="63"/>
      <c r="AN3017" s="63"/>
      <c r="AO3017" s="63"/>
      <c r="AP3017" s="63"/>
      <c r="AQ3017" s="63"/>
      <c r="AR3017" s="63"/>
      <c r="AS3017" s="63"/>
      <c r="AT3017" s="63"/>
      <c r="AU3017" s="63"/>
      <c r="AV3017" s="63"/>
      <c r="AW3017" s="63"/>
      <c r="AX3017" s="63"/>
      <c r="AY3017" s="63"/>
      <c r="AZ3017" s="63"/>
      <c r="BA3017" s="63"/>
      <c r="BB3017" s="63"/>
      <c r="BC3017" s="63"/>
      <c r="BD3017" s="63"/>
      <c r="BE3017" s="63"/>
      <c r="BF3017" s="63"/>
      <c r="BG3017" s="63"/>
      <c r="BH3017" s="63"/>
      <c r="BI3017" s="63"/>
      <c r="BJ3017" s="63"/>
      <c r="BK3017" s="63"/>
      <c r="BL3017" s="63"/>
      <c r="BM3017" s="63"/>
      <c r="BN3017" s="63"/>
      <c r="BO3017" s="63"/>
      <c r="BP3017" s="63"/>
      <c r="BQ3017" s="63"/>
      <c r="BR3017" s="63"/>
      <c r="BS3017" s="63"/>
      <c r="BT3017" s="63"/>
      <c r="BU3017" s="63"/>
      <c r="BV3017" s="63"/>
      <c r="BW3017" s="63"/>
      <c r="BX3017" s="63"/>
      <c r="BY3017" s="63"/>
      <c r="BZ3017" s="63"/>
      <c r="CA3017" s="63"/>
      <c r="CB3017" s="63"/>
      <c r="CC3017" s="63"/>
      <c r="CD3017" s="63"/>
      <c r="CE3017" s="63"/>
      <c r="CF3017" s="63"/>
      <c r="CG3017" s="63"/>
      <c r="CH3017" s="63"/>
      <c r="CI3017" s="63"/>
      <c r="CJ3017" s="63"/>
      <c r="CK3017" s="63"/>
      <c r="CL3017" s="63"/>
      <c r="CM3017" s="63"/>
      <c r="CN3017" s="63"/>
      <c r="CO3017" s="63"/>
      <c r="CP3017" s="63"/>
      <c r="CR3017" s="227"/>
      <c r="CS3017" s="74"/>
    </row>
    <row r="3018" spans="1:97" s="72" customFormat="1" ht="75.75" customHeight="1">
      <c r="A3018" s="63"/>
      <c r="B3018" s="63"/>
      <c r="C3018" s="63"/>
      <c r="D3018" s="63"/>
      <c r="E3018" s="63"/>
      <c r="F3018" s="63"/>
      <c r="G3018" s="63"/>
      <c r="H3018" s="63"/>
      <c r="I3018" s="63"/>
      <c r="J3018" s="63"/>
      <c r="K3018" s="63"/>
      <c r="L3018" s="63"/>
      <c r="M3018" s="63"/>
      <c r="N3018" s="63"/>
      <c r="O3018" s="63"/>
      <c r="P3018" s="63"/>
      <c r="Q3018" s="63"/>
      <c r="R3018" s="63"/>
      <c r="S3018" s="63"/>
      <c r="T3018" s="63"/>
      <c r="U3018" s="63"/>
      <c r="V3018" s="63"/>
      <c r="W3018" s="63"/>
      <c r="X3018" s="63"/>
      <c r="Y3018" s="63"/>
      <c r="Z3018" s="63"/>
      <c r="AA3018" s="63"/>
      <c r="AB3018" s="63"/>
      <c r="AC3018" s="63"/>
      <c r="AD3018" s="63"/>
      <c r="AE3018" s="63"/>
      <c r="AF3018" s="63"/>
      <c r="AG3018" s="63"/>
      <c r="AH3018" s="63"/>
      <c r="AI3018" s="63"/>
      <c r="AJ3018" s="63"/>
      <c r="AK3018" s="63"/>
      <c r="AL3018" s="63"/>
      <c r="AM3018" s="63"/>
      <c r="AN3018" s="63"/>
      <c r="AO3018" s="63"/>
      <c r="AP3018" s="63"/>
      <c r="AQ3018" s="63"/>
      <c r="AR3018" s="63"/>
      <c r="AS3018" s="63"/>
      <c r="AT3018" s="63"/>
      <c r="AU3018" s="63"/>
      <c r="AV3018" s="63"/>
      <c r="AW3018" s="63"/>
      <c r="AX3018" s="63"/>
      <c r="AY3018" s="63"/>
      <c r="AZ3018" s="63"/>
      <c r="BA3018" s="63"/>
      <c r="BB3018" s="63"/>
      <c r="BC3018" s="63"/>
      <c r="BD3018" s="63"/>
      <c r="BE3018" s="63"/>
      <c r="BF3018" s="63"/>
      <c r="BG3018" s="63"/>
      <c r="BH3018" s="63"/>
      <c r="BI3018" s="63"/>
      <c r="BJ3018" s="63"/>
      <c r="BK3018" s="63"/>
      <c r="BL3018" s="63"/>
      <c r="BM3018" s="63"/>
      <c r="BN3018" s="63"/>
      <c r="BO3018" s="63"/>
      <c r="BP3018" s="63"/>
      <c r="BQ3018" s="63"/>
      <c r="BR3018" s="63"/>
      <c r="BS3018" s="63"/>
      <c r="BT3018" s="63"/>
      <c r="BU3018" s="63"/>
      <c r="BV3018" s="63"/>
      <c r="BW3018" s="63"/>
      <c r="BX3018" s="63"/>
      <c r="BY3018" s="63"/>
      <c r="BZ3018" s="63"/>
      <c r="CA3018" s="63"/>
      <c r="CB3018" s="63"/>
      <c r="CC3018" s="63"/>
      <c r="CD3018" s="63"/>
      <c r="CE3018" s="63"/>
      <c r="CF3018" s="63"/>
      <c r="CG3018" s="63"/>
      <c r="CH3018" s="63"/>
      <c r="CI3018" s="63"/>
      <c r="CJ3018" s="63"/>
      <c r="CK3018" s="63"/>
      <c r="CL3018" s="63"/>
      <c r="CM3018" s="63"/>
      <c r="CN3018" s="63"/>
      <c r="CO3018" s="63"/>
      <c r="CP3018" s="63"/>
      <c r="CR3018" s="227"/>
      <c r="CS3018" s="74"/>
    </row>
    <row r="3019" spans="1:97" s="72" customFormat="1" ht="75.75" customHeight="1">
      <c r="A3019" s="63"/>
      <c r="B3019" s="63"/>
      <c r="C3019" s="63"/>
      <c r="D3019" s="63"/>
      <c r="E3019" s="63"/>
      <c r="F3019" s="63"/>
      <c r="G3019" s="63"/>
      <c r="H3019" s="63"/>
      <c r="I3019" s="63"/>
      <c r="J3019" s="63"/>
      <c r="K3019" s="63"/>
      <c r="L3019" s="63"/>
      <c r="M3019" s="63"/>
      <c r="N3019" s="63"/>
      <c r="O3019" s="63"/>
      <c r="P3019" s="63"/>
      <c r="Q3019" s="63"/>
      <c r="R3019" s="63"/>
      <c r="S3019" s="63"/>
      <c r="T3019" s="63"/>
      <c r="U3019" s="63"/>
      <c r="V3019" s="63"/>
      <c r="W3019" s="63"/>
      <c r="X3019" s="63"/>
      <c r="Y3019" s="63"/>
      <c r="Z3019" s="63"/>
      <c r="AA3019" s="63"/>
      <c r="AB3019" s="63"/>
      <c r="AC3019" s="63"/>
      <c r="AD3019" s="63"/>
      <c r="AE3019" s="63"/>
      <c r="AF3019" s="63"/>
      <c r="AG3019" s="63"/>
      <c r="AH3019" s="63"/>
      <c r="AI3019" s="63"/>
      <c r="AJ3019" s="63"/>
      <c r="AK3019" s="63"/>
      <c r="AL3019" s="63"/>
      <c r="AM3019" s="63"/>
      <c r="AN3019" s="63"/>
      <c r="AO3019" s="63"/>
      <c r="AP3019" s="63"/>
      <c r="AQ3019" s="63"/>
      <c r="AR3019" s="63"/>
      <c r="AS3019" s="63"/>
      <c r="AT3019" s="63"/>
      <c r="AU3019" s="63"/>
      <c r="AV3019" s="63"/>
      <c r="AW3019" s="63"/>
      <c r="AX3019" s="63"/>
      <c r="AY3019" s="63"/>
      <c r="AZ3019" s="63"/>
      <c r="BA3019" s="63"/>
      <c r="BB3019" s="63"/>
      <c r="BC3019" s="63"/>
      <c r="BD3019" s="63"/>
      <c r="BE3019" s="63"/>
      <c r="BF3019" s="63"/>
      <c r="BG3019" s="63"/>
      <c r="BH3019" s="63"/>
      <c r="BI3019" s="63"/>
      <c r="BJ3019" s="63"/>
      <c r="BK3019" s="63"/>
      <c r="BL3019" s="63"/>
      <c r="BM3019" s="63"/>
      <c r="BN3019" s="63"/>
      <c r="BO3019" s="63"/>
      <c r="BP3019" s="63"/>
      <c r="BQ3019" s="63"/>
      <c r="BR3019" s="63"/>
      <c r="BS3019" s="63"/>
      <c r="BT3019" s="63"/>
      <c r="BU3019" s="63"/>
      <c r="BV3019" s="63"/>
      <c r="BW3019" s="63"/>
      <c r="BX3019" s="63"/>
      <c r="BY3019" s="63"/>
      <c r="BZ3019" s="63"/>
      <c r="CA3019" s="63"/>
      <c r="CB3019" s="63"/>
      <c r="CC3019" s="63"/>
      <c r="CD3019" s="63"/>
      <c r="CE3019" s="63"/>
      <c r="CF3019" s="63"/>
      <c r="CG3019" s="63"/>
      <c r="CH3019" s="63"/>
      <c r="CI3019" s="63"/>
      <c r="CJ3019" s="63"/>
      <c r="CK3019" s="63"/>
      <c r="CL3019" s="63"/>
      <c r="CM3019" s="63"/>
      <c r="CN3019" s="63"/>
      <c r="CO3019" s="63"/>
      <c r="CP3019" s="63"/>
      <c r="CR3019" s="227"/>
      <c r="CS3019" s="74"/>
    </row>
    <row r="3020" spans="1:97" s="72" customFormat="1" ht="75.75" customHeight="1">
      <c r="A3020" s="63"/>
      <c r="B3020" s="63"/>
      <c r="C3020" s="63"/>
      <c r="D3020" s="63"/>
      <c r="E3020" s="63"/>
      <c r="F3020" s="63"/>
      <c r="G3020" s="63"/>
      <c r="H3020" s="63"/>
      <c r="I3020" s="63"/>
      <c r="J3020" s="63"/>
      <c r="K3020" s="63"/>
      <c r="L3020" s="63"/>
      <c r="M3020" s="63"/>
      <c r="N3020" s="63"/>
      <c r="O3020" s="63"/>
      <c r="P3020" s="63"/>
      <c r="Q3020" s="63"/>
      <c r="R3020" s="63"/>
      <c r="S3020" s="63"/>
      <c r="T3020" s="63"/>
      <c r="U3020" s="63"/>
      <c r="V3020" s="63"/>
      <c r="W3020" s="63"/>
      <c r="X3020" s="63"/>
      <c r="Y3020" s="63"/>
      <c r="Z3020" s="63"/>
      <c r="AA3020" s="63"/>
      <c r="AB3020" s="63"/>
      <c r="AC3020" s="63"/>
      <c r="AD3020" s="63"/>
      <c r="AE3020" s="63"/>
      <c r="AF3020" s="63"/>
      <c r="AG3020" s="63"/>
      <c r="AH3020" s="63"/>
      <c r="AI3020" s="63"/>
      <c r="AJ3020" s="63"/>
      <c r="AK3020" s="63"/>
      <c r="AL3020" s="63"/>
      <c r="AM3020" s="63"/>
      <c r="AN3020" s="63"/>
      <c r="AO3020" s="63"/>
      <c r="AP3020" s="63"/>
      <c r="AQ3020" s="63"/>
      <c r="AR3020" s="63"/>
      <c r="AS3020" s="63"/>
      <c r="AT3020" s="63"/>
      <c r="AU3020" s="63"/>
      <c r="AV3020" s="63"/>
      <c r="AW3020" s="63"/>
      <c r="AX3020" s="63"/>
      <c r="AY3020" s="63"/>
      <c r="AZ3020" s="63"/>
      <c r="BA3020" s="63"/>
      <c r="BB3020" s="63"/>
      <c r="BC3020" s="63"/>
      <c r="BD3020" s="63"/>
      <c r="BE3020" s="63"/>
      <c r="BF3020" s="63"/>
      <c r="BG3020" s="63"/>
      <c r="BH3020" s="63"/>
      <c r="BI3020" s="63"/>
      <c r="BJ3020" s="63"/>
      <c r="BK3020" s="63"/>
      <c r="BL3020" s="63"/>
      <c r="BM3020" s="63"/>
      <c r="BN3020" s="63"/>
      <c r="BO3020" s="63"/>
      <c r="BP3020" s="63"/>
      <c r="BQ3020" s="63"/>
      <c r="BR3020" s="63"/>
      <c r="BS3020" s="63"/>
      <c r="BT3020" s="63"/>
      <c r="BU3020" s="63"/>
      <c r="BV3020" s="63"/>
      <c r="BW3020" s="63"/>
      <c r="BX3020" s="63"/>
      <c r="BY3020" s="63"/>
      <c r="BZ3020" s="63"/>
      <c r="CA3020" s="63"/>
      <c r="CB3020" s="63"/>
      <c r="CC3020" s="63"/>
      <c r="CD3020" s="63"/>
      <c r="CE3020" s="63"/>
      <c r="CF3020" s="63"/>
      <c r="CG3020" s="63"/>
      <c r="CH3020" s="63"/>
      <c r="CI3020" s="63"/>
      <c r="CJ3020" s="63"/>
      <c r="CK3020" s="63"/>
      <c r="CL3020" s="63"/>
      <c r="CM3020" s="63"/>
      <c r="CN3020" s="63"/>
      <c r="CO3020" s="63"/>
      <c r="CP3020" s="63"/>
      <c r="CR3020" s="227"/>
      <c r="CS3020" s="74"/>
    </row>
    <row r="3021" spans="1:97" s="72" customFormat="1" ht="75.75" customHeight="1">
      <c r="A3021" s="63"/>
      <c r="B3021" s="63"/>
      <c r="C3021" s="63"/>
      <c r="D3021" s="63"/>
      <c r="E3021" s="63"/>
      <c r="F3021" s="63"/>
      <c r="G3021" s="63"/>
      <c r="H3021" s="63"/>
      <c r="I3021" s="63"/>
      <c r="J3021" s="63"/>
      <c r="K3021" s="63"/>
      <c r="L3021" s="63"/>
      <c r="M3021" s="63"/>
      <c r="N3021" s="63"/>
      <c r="O3021" s="63"/>
      <c r="P3021" s="63"/>
      <c r="Q3021" s="63"/>
      <c r="R3021" s="63"/>
      <c r="S3021" s="63"/>
      <c r="T3021" s="63"/>
      <c r="U3021" s="63"/>
      <c r="V3021" s="63"/>
      <c r="W3021" s="63"/>
      <c r="X3021" s="63"/>
      <c r="Y3021" s="63"/>
      <c r="Z3021" s="63"/>
      <c r="AA3021" s="63"/>
      <c r="AB3021" s="63"/>
      <c r="AC3021" s="63"/>
      <c r="AD3021" s="63"/>
      <c r="AE3021" s="63"/>
      <c r="AF3021" s="63"/>
      <c r="AG3021" s="63"/>
      <c r="AH3021" s="63"/>
      <c r="AI3021" s="63"/>
      <c r="AJ3021" s="63"/>
      <c r="AK3021" s="63"/>
      <c r="AL3021" s="63"/>
      <c r="AM3021" s="63"/>
      <c r="AN3021" s="63"/>
      <c r="AO3021" s="63"/>
      <c r="AP3021" s="63"/>
      <c r="AQ3021" s="63"/>
      <c r="AR3021" s="63"/>
      <c r="AS3021" s="63"/>
      <c r="AT3021" s="63"/>
      <c r="AU3021" s="63"/>
      <c r="AV3021" s="63"/>
      <c r="AW3021" s="63"/>
      <c r="AX3021" s="63"/>
      <c r="AY3021" s="63"/>
      <c r="AZ3021" s="63"/>
      <c r="BA3021" s="63"/>
      <c r="BB3021" s="63"/>
      <c r="BC3021" s="63"/>
      <c r="BD3021" s="63"/>
      <c r="BE3021" s="63"/>
      <c r="BF3021" s="63"/>
      <c r="BG3021" s="63"/>
      <c r="BH3021" s="63"/>
      <c r="BI3021" s="63"/>
      <c r="BJ3021" s="63"/>
      <c r="BK3021" s="63"/>
      <c r="BL3021" s="63"/>
      <c r="BM3021" s="63"/>
      <c r="BN3021" s="63"/>
      <c r="BO3021" s="63"/>
      <c r="BP3021" s="63"/>
      <c r="BQ3021" s="63"/>
      <c r="BR3021" s="63"/>
      <c r="BS3021" s="63"/>
      <c r="BT3021" s="63"/>
      <c r="BU3021" s="63"/>
      <c r="BV3021" s="63"/>
      <c r="BW3021" s="63"/>
      <c r="BX3021" s="63"/>
      <c r="BY3021" s="63"/>
      <c r="BZ3021" s="63"/>
      <c r="CA3021" s="63"/>
      <c r="CB3021" s="63"/>
      <c r="CC3021" s="63"/>
      <c r="CD3021" s="63"/>
      <c r="CE3021" s="63"/>
      <c r="CF3021" s="63"/>
      <c r="CG3021" s="63"/>
      <c r="CH3021" s="63"/>
      <c r="CI3021" s="63"/>
      <c r="CJ3021" s="63"/>
      <c r="CK3021" s="63"/>
      <c r="CL3021" s="63"/>
      <c r="CM3021" s="63"/>
      <c r="CN3021" s="63"/>
      <c r="CO3021" s="63"/>
      <c r="CP3021" s="63"/>
      <c r="CR3021" s="227"/>
      <c r="CS3021" s="74"/>
    </row>
    <row r="3022" spans="1:97" s="72" customFormat="1" ht="75.75" customHeight="1">
      <c r="A3022" s="63"/>
      <c r="B3022" s="63"/>
      <c r="C3022" s="63"/>
      <c r="D3022" s="63"/>
      <c r="E3022" s="63"/>
      <c r="F3022" s="63"/>
      <c r="G3022" s="63"/>
      <c r="H3022" s="63"/>
      <c r="I3022" s="63"/>
      <c r="J3022" s="63"/>
      <c r="K3022" s="63"/>
      <c r="L3022" s="63"/>
      <c r="M3022" s="63"/>
      <c r="N3022" s="63"/>
      <c r="O3022" s="63"/>
      <c r="P3022" s="63"/>
      <c r="Q3022" s="63"/>
      <c r="R3022" s="63"/>
      <c r="S3022" s="63"/>
      <c r="T3022" s="63"/>
      <c r="U3022" s="63"/>
      <c r="V3022" s="63"/>
      <c r="W3022" s="63"/>
      <c r="X3022" s="63"/>
      <c r="Y3022" s="63"/>
      <c r="Z3022" s="63"/>
      <c r="AA3022" s="63"/>
      <c r="AB3022" s="63"/>
      <c r="AC3022" s="63"/>
      <c r="AD3022" s="63"/>
      <c r="AE3022" s="63"/>
      <c r="AF3022" s="63"/>
      <c r="AG3022" s="63"/>
      <c r="AH3022" s="63"/>
      <c r="AI3022" s="63"/>
      <c r="AJ3022" s="63"/>
      <c r="AK3022" s="63"/>
      <c r="AL3022" s="63"/>
      <c r="AM3022" s="63"/>
      <c r="AN3022" s="63"/>
      <c r="AO3022" s="63"/>
      <c r="AP3022" s="63"/>
      <c r="AQ3022" s="63"/>
      <c r="AR3022" s="63"/>
      <c r="AS3022" s="63"/>
      <c r="AT3022" s="63"/>
      <c r="AU3022" s="63"/>
      <c r="AV3022" s="63"/>
      <c r="AW3022" s="63"/>
      <c r="AX3022" s="63"/>
      <c r="AY3022" s="63"/>
      <c r="AZ3022" s="63"/>
      <c r="BA3022" s="63"/>
      <c r="BB3022" s="63"/>
      <c r="BC3022" s="63"/>
      <c r="BD3022" s="63"/>
      <c r="BE3022" s="63"/>
      <c r="BF3022" s="63"/>
      <c r="BG3022" s="63"/>
      <c r="BH3022" s="63"/>
      <c r="BI3022" s="63"/>
      <c r="BJ3022" s="63"/>
      <c r="BK3022" s="63"/>
      <c r="BL3022" s="63"/>
      <c r="BM3022" s="63"/>
      <c r="BN3022" s="63"/>
      <c r="BO3022" s="63"/>
      <c r="BP3022" s="63"/>
      <c r="BQ3022" s="63"/>
      <c r="BR3022" s="63"/>
      <c r="BS3022" s="63"/>
      <c r="BT3022" s="63"/>
      <c r="BU3022" s="63"/>
      <c r="BV3022" s="63"/>
      <c r="BW3022" s="63"/>
      <c r="BX3022" s="63"/>
      <c r="BY3022" s="63"/>
      <c r="BZ3022" s="63"/>
      <c r="CA3022" s="63"/>
      <c r="CB3022" s="63"/>
      <c r="CC3022" s="63"/>
      <c r="CD3022" s="63"/>
      <c r="CE3022" s="63"/>
      <c r="CF3022" s="63"/>
      <c r="CG3022" s="63"/>
      <c r="CH3022" s="63"/>
      <c r="CI3022" s="63"/>
      <c r="CJ3022" s="63"/>
      <c r="CK3022" s="63"/>
      <c r="CL3022" s="63"/>
      <c r="CM3022" s="63"/>
      <c r="CN3022" s="63"/>
      <c r="CO3022" s="63"/>
      <c r="CP3022" s="63"/>
      <c r="CR3022" s="227"/>
      <c r="CS3022" s="74"/>
    </row>
    <row r="3023" spans="1:97" s="72" customFormat="1" ht="75.75" customHeight="1">
      <c r="A3023" s="63"/>
      <c r="B3023" s="63"/>
      <c r="C3023" s="63"/>
      <c r="D3023" s="63"/>
      <c r="E3023" s="63"/>
      <c r="F3023" s="63"/>
      <c r="G3023" s="63"/>
      <c r="H3023" s="63"/>
      <c r="I3023" s="63"/>
      <c r="J3023" s="63"/>
      <c r="K3023" s="63"/>
      <c r="L3023" s="63"/>
      <c r="M3023" s="63"/>
      <c r="N3023" s="63"/>
      <c r="O3023" s="63"/>
      <c r="P3023" s="63"/>
      <c r="Q3023" s="63"/>
      <c r="R3023" s="63"/>
      <c r="S3023" s="63"/>
      <c r="T3023" s="63"/>
      <c r="U3023" s="63"/>
      <c r="V3023" s="63"/>
      <c r="W3023" s="63"/>
      <c r="X3023" s="63"/>
      <c r="Y3023" s="63"/>
      <c r="Z3023" s="63"/>
      <c r="AA3023" s="63"/>
      <c r="AB3023" s="63"/>
      <c r="AC3023" s="63"/>
      <c r="AD3023" s="63"/>
      <c r="AE3023" s="63"/>
      <c r="AF3023" s="63"/>
      <c r="AG3023" s="63"/>
      <c r="AH3023" s="63"/>
      <c r="AI3023" s="63"/>
      <c r="AJ3023" s="63"/>
      <c r="AK3023" s="63"/>
      <c r="AL3023" s="63"/>
      <c r="AM3023" s="63"/>
      <c r="AN3023" s="63"/>
      <c r="AO3023" s="63"/>
      <c r="AP3023" s="63"/>
      <c r="AQ3023" s="63"/>
      <c r="AR3023" s="63"/>
      <c r="AS3023" s="63"/>
      <c r="AT3023" s="63"/>
      <c r="AU3023" s="63"/>
      <c r="AV3023" s="63"/>
      <c r="AW3023" s="63"/>
      <c r="AX3023" s="63"/>
      <c r="AY3023" s="63"/>
      <c r="AZ3023" s="63"/>
      <c r="BA3023" s="63"/>
      <c r="BB3023" s="63"/>
      <c r="BC3023" s="63"/>
      <c r="BD3023" s="63"/>
      <c r="BE3023" s="63"/>
      <c r="BF3023" s="63"/>
      <c r="BG3023" s="63"/>
      <c r="BH3023" s="63"/>
      <c r="BI3023" s="63"/>
      <c r="BJ3023" s="63"/>
      <c r="BK3023" s="63"/>
      <c r="BL3023" s="63"/>
      <c r="BM3023" s="63"/>
      <c r="BN3023" s="63"/>
      <c r="BO3023" s="63"/>
      <c r="BP3023" s="63"/>
      <c r="BQ3023" s="63"/>
      <c r="BR3023" s="63"/>
      <c r="BS3023" s="63"/>
      <c r="BT3023" s="63"/>
      <c r="BU3023" s="63"/>
      <c r="BV3023" s="63"/>
      <c r="BW3023" s="63"/>
      <c r="BX3023" s="63"/>
      <c r="BY3023" s="63"/>
      <c r="BZ3023" s="63"/>
      <c r="CA3023" s="63"/>
      <c r="CB3023" s="63"/>
      <c r="CC3023" s="63"/>
      <c r="CD3023" s="63"/>
      <c r="CE3023" s="63"/>
      <c r="CF3023" s="63"/>
      <c r="CG3023" s="63"/>
      <c r="CH3023" s="63"/>
      <c r="CI3023" s="63"/>
      <c r="CJ3023" s="63"/>
      <c r="CK3023" s="63"/>
      <c r="CL3023" s="63"/>
      <c r="CM3023" s="63"/>
      <c r="CN3023" s="63"/>
      <c r="CO3023" s="63"/>
      <c r="CP3023" s="63"/>
      <c r="CR3023" s="227"/>
      <c r="CS3023" s="74"/>
    </row>
    <row r="3024" spans="1:97" s="72" customFormat="1" ht="75.75" customHeight="1">
      <c r="A3024" s="63"/>
      <c r="B3024" s="63"/>
      <c r="C3024" s="63"/>
      <c r="D3024" s="63"/>
      <c r="E3024" s="63"/>
      <c r="F3024" s="63"/>
      <c r="G3024" s="63"/>
      <c r="H3024" s="63"/>
      <c r="I3024" s="63"/>
      <c r="J3024" s="63"/>
      <c r="K3024" s="63"/>
      <c r="L3024" s="63"/>
      <c r="M3024" s="63"/>
      <c r="N3024" s="63"/>
      <c r="O3024" s="63"/>
      <c r="P3024" s="63"/>
      <c r="Q3024" s="63"/>
      <c r="R3024" s="63"/>
      <c r="S3024" s="63"/>
      <c r="T3024" s="63"/>
      <c r="U3024" s="63"/>
      <c r="V3024" s="63"/>
      <c r="W3024" s="63"/>
      <c r="X3024" s="63"/>
      <c r="Y3024" s="63"/>
      <c r="Z3024" s="63"/>
      <c r="AA3024" s="63"/>
      <c r="AB3024" s="63"/>
      <c r="AC3024" s="63"/>
      <c r="AD3024" s="63"/>
      <c r="AE3024" s="63"/>
      <c r="AF3024" s="63"/>
      <c r="AG3024" s="63"/>
      <c r="AH3024" s="63"/>
      <c r="AI3024" s="63"/>
      <c r="AJ3024" s="63"/>
      <c r="AK3024" s="63"/>
      <c r="AL3024" s="63"/>
      <c r="AM3024" s="63"/>
      <c r="AN3024" s="63"/>
      <c r="AO3024" s="63"/>
      <c r="AP3024" s="63"/>
      <c r="AQ3024" s="63"/>
      <c r="AR3024" s="63"/>
      <c r="AS3024" s="63"/>
      <c r="AT3024" s="63"/>
      <c r="AU3024" s="63"/>
      <c r="AV3024" s="63"/>
      <c r="AW3024" s="63"/>
      <c r="AX3024" s="63"/>
      <c r="AY3024" s="63"/>
      <c r="AZ3024" s="63"/>
      <c r="BA3024" s="63"/>
      <c r="BB3024" s="63"/>
      <c r="BC3024" s="63"/>
      <c r="BD3024" s="63"/>
      <c r="BE3024" s="63"/>
      <c r="BF3024" s="63"/>
      <c r="BG3024" s="63"/>
      <c r="BH3024" s="63"/>
      <c r="BI3024" s="63"/>
      <c r="BJ3024" s="63"/>
      <c r="BK3024" s="63"/>
      <c r="BL3024" s="63"/>
      <c r="BM3024" s="63"/>
      <c r="BN3024" s="63"/>
      <c r="BO3024" s="63"/>
      <c r="BP3024" s="63"/>
      <c r="BQ3024" s="63"/>
      <c r="BR3024" s="63"/>
      <c r="BS3024" s="63"/>
      <c r="BT3024" s="63"/>
      <c r="BU3024" s="63"/>
      <c r="BV3024" s="63"/>
      <c r="BW3024" s="63"/>
      <c r="BX3024" s="63"/>
      <c r="BY3024" s="63"/>
      <c r="BZ3024" s="63"/>
      <c r="CA3024" s="63"/>
      <c r="CB3024" s="63"/>
      <c r="CC3024" s="63"/>
      <c r="CD3024" s="63"/>
      <c r="CE3024" s="63"/>
      <c r="CF3024" s="63"/>
      <c r="CG3024" s="63"/>
      <c r="CH3024" s="63"/>
      <c r="CI3024" s="63"/>
      <c r="CJ3024" s="63"/>
      <c r="CK3024" s="63"/>
      <c r="CL3024" s="63"/>
      <c r="CM3024" s="63"/>
      <c r="CN3024" s="63"/>
      <c r="CO3024" s="63"/>
      <c r="CP3024" s="63"/>
      <c r="CR3024" s="227"/>
      <c r="CS3024" s="74"/>
    </row>
    <row r="3025" spans="1:97" s="72" customFormat="1" ht="75.75" customHeight="1">
      <c r="A3025" s="63"/>
      <c r="B3025" s="63"/>
      <c r="C3025" s="63"/>
      <c r="D3025" s="63"/>
      <c r="E3025" s="63"/>
      <c r="F3025" s="63"/>
      <c r="G3025" s="63"/>
      <c r="H3025" s="63"/>
      <c r="I3025" s="63"/>
      <c r="J3025" s="63"/>
      <c r="K3025" s="63"/>
      <c r="L3025" s="63"/>
      <c r="M3025" s="63"/>
      <c r="N3025" s="63"/>
      <c r="O3025" s="63"/>
      <c r="P3025" s="63"/>
      <c r="Q3025" s="63"/>
      <c r="R3025" s="63"/>
      <c r="S3025" s="63"/>
      <c r="T3025" s="63"/>
      <c r="U3025" s="63"/>
      <c r="V3025" s="63"/>
      <c r="W3025" s="63"/>
      <c r="X3025" s="63"/>
      <c r="Y3025" s="63"/>
      <c r="Z3025" s="63"/>
      <c r="AA3025" s="63"/>
      <c r="AB3025" s="63"/>
      <c r="AC3025" s="63"/>
      <c r="AD3025" s="63"/>
      <c r="AE3025" s="63"/>
      <c r="AF3025" s="63"/>
      <c r="AG3025" s="63"/>
      <c r="AH3025" s="63"/>
      <c r="AI3025" s="63"/>
      <c r="AJ3025" s="63"/>
      <c r="AK3025" s="63"/>
      <c r="AL3025" s="63"/>
      <c r="AM3025" s="63"/>
      <c r="AN3025" s="63"/>
      <c r="AO3025" s="63"/>
      <c r="AP3025" s="63"/>
      <c r="AQ3025" s="63"/>
      <c r="AR3025" s="63"/>
      <c r="AS3025" s="63"/>
      <c r="AT3025" s="63"/>
      <c r="AU3025" s="63"/>
      <c r="AV3025" s="63"/>
      <c r="AW3025" s="63"/>
      <c r="AX3025" s="63"/>
      <c r="AY3025" s="63"/>
      <c r="AZ3025" s="63"/>
      <c r="BA3025" s="63"/>
      <c r="BB3025" s="63"/>
      <c r="BC3025" s="63"/>
      <c r="BD3025" s="63"/>
      <c r="BE3025" s="63"/>
      <c r="BF3025" s="63"/>
      <c r="BG3025" s="63"/>
      <c r="BH3025" s="63"/>
      <c r="BI3025" s="63"/>
      <c r="BJ3025" s="63"/>
      <c r="BK3025" s="63"/>
      <c r="BL3025" s="63"/>
      <c r="BM3025" s="63"/>
      <c r="BN3025" s="63"/>
      <c r="BO3025" s="63"/>
      <c r="BP3025" s="63"/>
      <c r="BQ3025" s="63"/>
      <c r="BR3025" s="63"/>
      <c r="BS3025" s="63"/>
      <c r="BT3025" s="63"/>
      <c r="BU3025" s="63"/>
      <c r="BV3025" s="63"/>
      <c r="BW3025" s="63"/>
      <c r="BX3025" s="63"/>
      <c r="BY3025" s="63"/>
      <c r="BZ3025" s="63"/>
      <c r="CA3025" s="63"/>
      <c r="CB3025" s="63"/>
      <c r="CC3025" s="63"/>
      <c r="CD3025" s="63"/>
      <c r="CE3025" s="63"/>
      <c r="CF3025" s="63"/>
      <c r="CG3025" s="63"/>
      <c r="CH3025" s="63"/>
      <c r="CI3025" s="63"/>
      <c r="CJ3025" s="63"/>
      <c r="CK3025" s="63"/>
      <c r="CL3025" s="63"/>
      <c r="CM3025" s="63"/>
      <c r="CN3025" s="63"/>
      <c r="CO3025" s="63"/>
      <c r="CP3025" s="63"/>
      <c r="CR3025" s="227"/>
      <c r="CS3025" s="74"/>
    </row>
    <row r="3026" spans="1:97" s="72" customFormat="1" ht="75.75" customHeight="1">
      <c r="A3026" s="63"/>
      <c r="B3026" s="63"/>
      <c r="C3026" s="63"/>
      <c r="D3026" s="63"/>
      <c r="E3026" s="63"/>
      <c r="F3026" s="63"/>
      <c r="G3026" s="63"/>
      <c r="H3026" s="63"/>
      <c r="I3026" s="63"/>
      <c r="J3026" s="63"/>
      <c r="K3026" s="63"/>
      <c r="L3026" s="63"/>
      <c r="M3026" s="63"/>
      <c r="N3026" s="63"/>
      <c r="O3026" s="63"/>
      <c r="P3026" s="63"/>
      <c r="Q3026" s="63"/>
      <c r="R3026" s="63"/>
      <c r="S3026" s="63"/>
      <c r="T3026" s="63"/>
      <c r="U3026" s="63"/>
      <c r="V3026" s="63"/>
      <c r="W3026" s="63"/>
      <c r="X3026" s="63"/>
      <c r="Y3026" s="63"/>
      <c r="Z3026" s="63"/>
      <c r="AA3026" s="63"/>
      <c r="AB3026" s="63"/>
      <c r="AC3026" s="63"/>
      <c r="AD3026" s="63"/>
      <c r="AE3026" s="63"/>
      <c r="AF3026" s="63"/>
      <c r="AG3026" s="63"/>
      <c r="AH3026" s="63"/>
      <c r="AI3026" s="63"/>
      <c r="AJ3026" s="63"/>
      <c r="AK3026" s="63"/>
      <c r="AL3026" s="63"/>
      <c r="AM3026" s="63"/>
      <c r="AN3026" s="63"/>
      <c r="AO3026" s="63"/>
      <c r="AP3026" s="63"/>
      <c r="AQ3026" s="63"/>
      <c r="AR3026" s="63"/>
      <c r="AS3026" s="63"/>
      <c r="AT3026" s="63"/>
      <c r="AU3026" s="63"/>
      <c r="AV3026" s="63"/>
      <c r="AW3026" s="63"/>
      <c r="AX3026" s="63"/>
      <c r="AY3026" s="63"/>
      <c r="AZ3026" s="63"/>
      <c r="BA3026" s="63"/>
      <c r="BB3026" s="63"/>
      <c r="BC3026" s="63"/>
      <c r="BD3026" s="63"/>
      <c r="BE3026" s="63"/>
      <c r="BF3026" s="63"/>
      <c r="BG3026" s="63"/>
      <c r="BH3026" s="63"/>
      <c r="BI3026" s="63"/>
      <c r="BJ3026" s="63"/>
      <c r="BK3026" s="63"/>
      <c r="BL3026" s="63"/>
      <c r="BM3026" s="63"/>
      <c r="BN3026" s="63"/>
      <c r="BO3026" s="63"/>
      <c r="BP3026" s="63"/>
      <c r="BQ3026" s="63"/>
      <c r="BR3026" s="63"/>
      <c r="BS3026" s="63"/>
      <c r="BT3026" s="63"/>
      <c r="BU3026" s="63"/>
      <c r="BV3026" s="63"/>
      <c r="BW3026" s="63"/>
      <c r="BX3026" s="63"/>
      <c r="BY3026" s="63"/>
      <c r="BZ3026" s="63"/>
      <c r="CA3026" s="63"/>
      <c r="CB3026" s="63"/>
      <c r="CC3026" s="63"/>
      <c r="CD3026" s="63"/>
      <c r="CE3026" s="63"/>
      <c r="CF3026" s="63"/>
      <c r="CG3026" s="63"/>
      <c r="CH3026" s="63"/>
      <c r="CI3026" s="63"/>
      <c r="CJ3026" s="63"/>
      <c r="CK3026" s="63"/>
      <c r="CL3026" s="63"/>
      <c r="CM3026" s="63"/>
      <c r="CN3026" s="63"/>
      <c r="CO3026" s="63"/>
      <c r="CP3026" s="63"/>
      <c r="CR3026" s="227"/>
      <c r="CS3026" s="74"/>
    </row>
    <row r="3027" spans="1:97" s="72" customFormat="1" ht="75.75" customHeight="1">
      <c r="A3027" s="63"/>
      <c r="B3027" s="63"/>
      <c r="C3027" s="63"/>
      <c r="D3027" s="63"/>
      <c r="E3027" s="63"/>
      <c r="F3027" s="63"/>
      <c r="G3027" s="63"/>
      <c r="H3027" s="63"/>
      <c r="I3027" s="63"/>
      <c r="J3027" s="63"/>
      <c r="K3027" s="63"/>
      <c r="L3027" s="63"/>
      <c r="M3027" s="63"/>
      <c r="N3027" s="63"/>
      <c r="O3027" s="63"/>
      <c r="P3027" s="63"/>
      <c r="Q3027" s="63"/>
      <c r="R3027" s="63"/>
      <c r="S3027" s="63"/>
      <c r="T3027" s="63"/>
      <c r="U3027" s="63"/>
      <c r="V3027" s="63"/>
      <c r="W3027" s="63"/>
      <c r="X3027" s="63"/>
      <c r="Y3027" s="63"/>
      <c r="Z3027" s="63"/>
      <c r="AA3027" s="63"/>
      <c r="AB3027" s="63"/>
      <c r="AC3027" s="63"/>
      <c r="AD3027" s="63"/>
      <c r="AE3027" s="63"/>
      <c r="AF3027" s="63"/>
      <c r="AG3027" s="63"/>
      <c r="AH3027" s="63"/>
      <c r="AI3027" s="63"/>
      <c r="AJ3027" s="63"/>
      <c r="AK3027" s="63"/>
      <c r="AL3027" s="63"/>
      <c r="AM3027" s="63"/>
      <c r="AN3027" s="63"/>
      <c r="AO3027" s="63"/>
      <c r="AP3027" s="63"/>
      <c r="AQ3027" s="63"/>
      <c r="AR3027" s="63"/>
      <c r="AS3027" s="63"/>
      <c r="AT3027" s="63"/>
      <c r="AU3027" s="63"/>
      <c r="AV3027" s="63"/>
      <c r="AW3027" s="63"/>
      <c r="AX3027" s="63"/>
      <c r="AY3027" s="63"/>
      <c r="AZ3027" s="63"/>
      <c r="BA3027" s="63"/>
      <c r="BB3027" s="63"/>
      <c r="BC3027" s="63"/>
      <c r="BD3027" s="63"/>
      <c r="BE3027" s="63"/>
      <c r="BF3027" s="63"/>
      <c r="BG3027" s="63"/>
      <c r="BH3027" s="63"/>
      <c r="BI3027" s="63"/>
      <c r="BJ3027" s="63"/>
      <c r="BK3027" s="63"/>
      <c r="BL3027" s="63"/>
      <c r="BM3027" s="63"/>
      <c r="BN3027" s="63"/>
      <c r="BO3027" s="63"/>
      <c r="BP3027" s="63"/>
      <c r="BQ3027" s="63"/>
      <c r="BR3027" s="63"/>
      <c r="BS3027" s="63"/>
      <c r="BT3027" s="63"/>
      <c r="BU3027" s="63"/>
      <c r="BV3027" s="63"/>
      <c r="BW3027" s="63"/>
      <c r="BX3027" s="63"/>
      <c r="BY3027" s="63"/>
      <c r="BZ3027" s="63"/>
      <c r="CA3027" s="63"/>
      <c r="CB3027" s="63"/>
      <c r="CC3027" s="63"/>
      <c r="CD3027" s="63"/>
      <c r="CE3027" s="63"/>
      <c r="CF3027" s="63"/>
      <c r="CG3027" s="63"/>
      <c r="CH3027" s="63"/>
      <c r="CI3027" s="63"/>
      <c r="CJ3027" s="63"/>
      <c r="CK3027" s="63"/>
      <c r="CL3027" s="63"/>
      <c r="CM3027" s="63"/>
      <c r="CN3027" s="63"/>
      <c r="CO3027" s="63"/>
      <c r="CP3027" s="63"/>
      <c r="CR3027" s="227"/>
      <c r="CS3027" s="74"/>
    </row>
    <row r="3028" spans="1:97" s="72" customFormat="1" ht="75.75" customHeight="1">
      <c r="A3028" s="63"/>
      <c r="B3028" s="63"/>
      <c r="C3028" s="63"/>
      <c r="D3028" s="63"/>
      <c r="E3028" s="63"/>
      <c r="F3028" s="63"/>
      <c r="G3028" s="63"/>
      <c r="H3028" s="63"/>
      <c r="I3028" s="63"/>
      <c r="J3028" s="63"/>
      <c r="K3028" s="63"/>
      <c r="L3028" s="63"/>
      <c r="M3028" s="63"/>
      <c r="N3028" s="63"/>
      <c r="O3028" s="63"/>
      <c r="P3028" s="63"/>
      <c r="Q3028" s="63"/>
      <c r="R3028" s="63"/>
      <c r="S3028" s="63"/>
      <c r="T3028" s="63"/>
      <c r="U3028" s="63"/>
      <c r="V3028" s="63"/>
      <c r="W3028" s="63"/>
      <c r="X3028" s="63"/>
      <c r="Y3028" s="63"/>
      <c r="Z3028" s="63"/>
      <c r="AA3028" s="63"/>
      <c r="AB3028" s="63"/>
      <c r="AC3028" s="63"/>
      <c r="AD3028" s="63"/>
      <c r="AE3028" s="63"/>
      <c r="AF3028" s="63"/>
      <c r="AG3028" s="63"/>
      <c r="AH3028" s="63"/>
      <c r="AI3028" s="63"/>
      <c r="AJ3028" s="63"/>
      <c r="AK3028" s="63"/>
      <c r="AL3028" s="63"/>
      <c r="AM3028" s="63"/>
      <c r="AN3028" s="63"/>
      <c r="AO3028" s="63"/>
      <c r="AP3028" s="63"/>
      <c r="AQ3028" s="63"/>
      <c r="AR3028" s="63"/>
      <c r="AS3028" s="63"/>
      <c r="AT3028" s="63"/>
      <c r="AU3028" s="63"/>
      <c r="AV3028" s="63"/>
      <c r="AW3028" s="63"/>
      <c r="AX3028" s="63"/>
      <c r="AY3028" s="63"/>
      <c r="AZ3028" s="63"/>
      <c r="BA3028" s="63"/>
      <c r="BB3028" s="63"/>
      <c r="BC3028" s="63"/>
      <c r="BD3028" s="63"/>
      <c r="BE3028" s="63"/>
      <c r="BF3028" s="63"/>
      <c r="BG3028" s="63"/>
      <c r="BH3028" s="63"/>
      <c r="BI3028" s="63"/>
      <c r="BJ3028" s="63"/>
      <c r="BK3028" s="63"/>
      <c r="BL3028" s="63"/>
      <c r="BM3028" s="63"/>
      <c r="BN3028" s="63"/>
      <c r="BO3028" s="63"/>
      <c r="BP3028" s="63"/>
      <c r="BQ3028" s="63"/>
      <c r="BR3028" s="63"/>
      <c r="BS3028" s="63"/>
      <c r="BT3028" s="63"/>
      <c r="BU3028" s="63"/>
      <c r="BV3028" s="63"/>
      <c r="BW3028" s="63"/>
      <c r="BX3028" s="63"/>
      <c r="BY3028" s="63"/>
      <c r="BZ3028" s="63"/>
      <c r="CA3028" s="63"/>
      <c r="CB3028" s="63"/>
      <c r="CC3028" s="63"/>
      <c r="CD3028" s="63"/>
      <c r="CE3028" s="63"/>
      <c r="CF3028" s="63"/>
      <c r="CG3028" s="63"/>
      <c r="CH3028" s="63"/>
      <c r="CI3028" s="63"/>
      <c r="CJ3028" s="63"/>
      <c r="CK3028" s="63"/>
      <c r="CL3028" s="63"/>
      <c r="CM3028" s="63"/>
      <c r="CN3028" s="63"/>
      <c r="CO3028" s="63"/>
      <c r="CP3028" s="63"/>
      <c r="CR3028" s="227"/>
      <c r="CS3028" s="74"/>
    </row>
    <row r="3029" spans="1:97" s="72" customFormat="1" ht="75.75" customHeight="1">
      <c r="A3029" s="63"/>
      <c r="B3029" s="63"/>
      <c r="C3029" s="63"/>
      <c r="D3029" s="63"/>
      <c r="E3029" s="63"/>
      <c r="F3029" s="63"/>
      <c r="G3029" s="63"/>
      <c r="H3029" s="63"/>
      <c r="I3029" s="63"/>
      <c r="J3029" s="63"/>
      <c r="K3029" s="63"/>
      <c r="L3029" s="63"/>
      <c r="M3029" s="63"/>
      <c r="N3029" s="63"/>
      <c r="O3029" s="63"/>
      <c r="P3029" s="63"/>
      <c r="Q3029" s="63"/>
      <c r="R3029" s="63"/>
      <c r="S3029" s="63"/>
      <c r="T3029" s="63"/>
      <c r="U3029" s="63"/>
      <c r="V3029" s="63"/>
      <c r="W3029" s="63"/>
      <c r="X3029" s="63"/>
      <c r="Y3029" s="63"/>
      <c r="Z3029" s="63"/>
      <c r="AA3029" s="63"/>
      <c r="AB3029" s="63"/>
      <c r="AC3029" s="63"/>
      <c r="AD3029" s="63"/>
      <c r="AE3029" s="63"/>
      <c r="AF3029" s="63"/>
      <c r="AG3029" s="63"/>
      <c r="AH3029" s="63"/>
      <c r="AI3029" s="63"/>
      <c r="AJ3029" s="63"/>
      <c r="AK3029" s="63"/>
      <c r="AL3029" s="63"/>
      <c r="AM3029" s="63"/>
      <c r="AN3029" s="63"/>
      <c r="AO3029" s="63"/>
      <c r="AP3029" s="63"/>
      <c r="AQ3029" s="63"/>
      <c r="AR3029" s="63"/>
      <c r="AS3029" s="63"/>
      <c r="AT3029" s="63"/>
      <c r="AU3029" s="63"/>
      <c r="AV3029" s="63"/>
      <c r="AW3029" s="63"/>
      <c r="AX3029" s="63"/>
      <c r="AY3029" s="63"/>
      <c r="AZ3029" s="63"/>
      <c r="BA3029" s="63"/>
      <c r="BB3029" s="63"/>
      <c r="BC3029" s="63"/>
      <c r="BD3029" s="63"/>
      <c r="BE3029" s="63"/>
      <c r="BF3029" s="63"/>
      <c r="BG3029" s="63"/>
      <c r="BH3029" s="63"/>
      <c r="BI3029" s="63"/>
      <c r="BJ3029" s="63"/>
      <c r="BK3029" s="63"/>
      <c r="BL3029" s="63"/>
      <c r="BM3029" s="63"/>
      <c r="BN3029" s="63"/>
      <c r="BO3029" s="63"/>
      <c r="BP3029" s="63"/>
      <c r="BQ3029" s="63"/>
      <c r="BR3029" s="63"/>
      <c r="BS3029" s="63"/>
      <c r="BT3029" s="63"/>
      <c r="BU3029" s="63"/>
      <c r="BV3029" s="63"/>
      <c r="BW3029" s="63"/>
      <c r="BX3029" s="63"/>
      <c r="BY3029" s="63"/>
      <c r="BZ3029" s="63"/>
      <c r="CA3029" s="63"/>
      <c r="CB3029" s="63"/>
      <c r="CC3029" s="63"/>
      <c r="CD3029" s="63"/>
      <c r="CE3029" s="63"/>
      <c r="CF3029" s="63"/>
      <c r="CG3029" s="63"/>
      <c r="CH3029" s="63"/>
      <c r="CI3029" s="63"/>
      <c r="CJ3029" s="63"/>
      <c r="CK3029" s="63"/>
      <c r="CL3029" s="63"/>
      <c r="CM3029" s="63"/>
      <c r="CN3029" s="63"/>
      <c r="CO3029" s="63"/>
      <c r="CP3029" s="63"/>
      <c r="CR3029" s="227"/>
      <c r="CS3029" s="74"/>
    </row>
    <row r="3030" spans="1:97" s="72" customFormat="1" ht="75.75" customHeight="1">
      <c r="A3030" s="63"/>
      <c r="B3030" s="63"/>
      <c r="C3030" s="63"/>
      <c r="D3030" s="63"/>
      <c r="E3030" s="63"/>
      <c r="F3030" s="63"/>
      <c r="G3030" s="63"/>
      <c r="H3030" s="63"/>
      <c r="I3030" s="63"/>
      <c r="J3030" s="63"/>
      <c r="K3030" s="63"/>
      <c r="L3030" s="63"/>
      <c r="M3030" s="63"/>
      <c r="N3030" s="63"/>
      <c r="O3030" s="63"/>
      <c r="P3030" s="63"/>
      <c r="Q3030" s="63"/>
      <c r="R3030" s="63"/>
      <c r="S3030" s="63"/>
      <c r="T3030" s="63"/>
      <c r="U3030" s="63"/>
      <c r="V3030" s="63"/>
      <c r="W3030" s="63"/>
      <c r="X3030" s="63"/>
      <c r="Y3030" s="63"/>
      <c r="Z3030" s="63"/>
      <c r="AA3030" s="63"/>
      <c r="AB3030" s="63"/>
      <c r="AC3030" s="63"/>
      <c r="AD3030" s="63"/>
      <c r="AE3030" s="63"/>
      <c r="AF3030" s="63"/>
      <c r="AG3030" s="63"/>
      <c r="AH3030" s="63"/>
      <c r="AI3030" s="63"/>
      <c r="AJ3030" s="63"/>
      <c r="AK3030" s="63"/>
      <c r="AL3030" s="63"/>
      <c r="AM3030" s="63"/>
      <c r="AN3030" s="63"/>
      <c r="AO3030" s="63"/>
      <c r="AP3030" s="63"/>
      <c r="AQ3030" s="63"/>
      <c r="AR3030" s="63"/>
      <c r="AS3030" s="63"/>
      <c r="AT3030" s="63"/>
      <c r="AU3030" s="63"/>
      <c r="AV3030" s="63"/>
      <c r="AW3030" s="63"/>
      <c r="AX3030" s="63"/>
      <c r="AY3030" s="63"/>
      <c r="AZ3030" s="63"/>
      <c r="BA3030" s="63"/>
      <c r="BB3030" s="63"/>
      <c r="BC3030" s="63"/>
      <c r="BD3030" s="63"/>
      <c r="BE3030" s="63"/>
      <c r="BF3030" s="63"/>
      <c r="BG3030" s="63"/>
      <c r="BH3030" s="63"/>
      <c r="BI3030" s="63"/>
      <c r="BJ3030" s="63"/>
      <c r="BK3030" s="63"/>
      <c r="BL3030" s="63"/>
      <c r="BM3030" s="63"/>
      <c r="BN3030" s="63"/>
      <c r="BO3030" s="63"/>
      <c r="BP3030" s="63"/>
      <c r="BQ3030" s="63"/>
      <c r="BR3030" s="63"/>
      <c r="BS3030" s="63"/>
      <c r="BT3030" s="63"/>
      <c r="BU3030" s="63"/>
      <c r="BV3030" s="63"/>
      <c r="BW3030" s="63"/>
      <c r="BX3030" s="63"/>
      <c r="BY3030" s="63"/>
      <c r="BZ3030" s="63"/>
      <c r="CA3030" s="63"/>
      <c r="CB3030" s="63"/>
      <c r="CC3030" s="63"/>
      <c r="CD3030" s="63"/>
      <c r="CE3030" s="63"/>
      <c r="CF3030" s="63"/>
      <c r="CG3030" s="63"/>
      <c r="CH3030" s="63"/>
      <c r="CI3030" s="63"/>
      <c r="CJ3030" s="63"/>
      <c r="CK3030" s="63"/>
      <c r="CL3030" s="63"/>
      <c r="CM3030" s="63"/>
      <c r="CN3030" s="63"/>
      <c r="CO3030" s="63"/>
      <c r="CP3030" s="63"/>
      <c r="CR3030" s="227"/>
      <c r="CS3030" s="74"/>
    </row>
    <row r="3031" spans="1:97" s="72" customFormat="1" ht="75.75" customHeight="1">
      <c r="A3031" s="63"/>
      <c r="B3031" s="63"/>
      <c r="C3031" s="63"/>
      <c r="D3031" s="63"/>
      <c r="E3031" s="63"/>
      <c r="F3031" s="63"/>
      <c r="G3031" s="63"/>
      <c r="H3031" s="63"/>
      <c r="I3031" s="63"/>
      <c r="J3031" s="63"/>
      <c r="K3031" s="63"/>
      <c r="L3031" s="63"/>
      <c r="M3031" s="63"/>
      <c r="N3031" s="63"/>
      <c r="O3031" s="63"/>
      <c r="P3031" s="63"/>
      <c r="Q3031" s="63"/>
      <c r="R3031" s="63"/>
      <c r="S3031" s="63"/>
      <c r="T3031" s="63"/>
      <c r="U3031" s="63"/>
      <c r="V3031" s="63"/>
      <c r="W3031" s="63"/>
      <c r="X3031" s="63"/>
      <c r="Y3031" s="63"/>
      <c r="Z3031" s="63"/>
      <c r="AA3031" s="63"/>
      <c r="AB3031" s="63"/>
      <c r="AC3031" s="63"/>
      <c r="AD3031" s="63"/>
      <c r="AE3031" s="63"/>
      <c r="AF3031" s="63"/>
      <c r="AG3031" s="63"/>
      <c r="AH3031" s="63"/>
      <c r="AI3031" s="63"/>
      <c r="AJ3031" s="63"/>
      <c r="AK3031" s="63"/>
      <c r="AL3031" s="63"/>
      <c r="AM3031" s="63"/>
      <c r="AN3031" s="63"/>
      <c r="AO3031" s="63"/>
      <c r="AP3031" s="63"/>
      <c r="AQ3031" s="63"/>
      <c r="AR3031" s="63"/>
      <c r="AS3031" s="63"/>
      <c r="AT3031" s="63"/>
      <c r="AU3031" s="63"/>
      <c r="AV3031" s="63"/>
      <c r="AW3031" s="63"/>
      <c r="AX3031" s="63"/>
      <c r="AY3031" s="63"/>
      <c r="AZ3031" s="63"/>
      <c r="BA3031" s="63"/>
      <c r="BB3031" s="63"/>
      <c r="BC3031" s="63"/>
      <c r="BD3031" s="63"/>
      <c r="BE3031" s="63"/>
      <c r="BF3031" s="63"/>
      <c r="BG3031" s="63"/>
      <c r="BH3031" s="63"/>
      <c r="BI3031" s="63"/>
      <c r="BJ3031" s="63"/>
      <c r="BK3031" s="63"/>
      <c r="BL3031" s="63"/>
      <c r="BM3031" s="63"/>
      <c r="BN3031" s="63"/>
      <c r="BO3031" s="63"/>
      <c r="BP3031" s="63"/>
      <c r="BQ3031" s="63"/>
      <c r="BR3031" s="63"/>
      <c r="BS3031" s="63"/>
      <c r="BT3031" s="63"/>
      <c r="BU3031" s="63"/>
      <c r="BV3031" s="63"/>
      <c r="BW3031" s="63"/>
      <c r="BX3031" s="63"/>
      <c r="BY3031" s="63"/>
      <c r="BZ3031" s="63"/>
      <c r="CA3031" s="63"/>
      <c r="CB3031" s="63"/>
      <c r="CC3031" s="63"/>
      <c r="CD3031" s="63"/>
      <c r="CE3031" s="63"/>
      <c r="CF3031" s="63"/>
      <c r="CG3031" s="63"/>
      <c r="CH3031" s="63"/>
      <c r="CI3031" s="63"/>
      <c r="CJ3031" s="63"/>
      <c r="CK3031" s="63"/>
      <c r="CL3031" s="63"/>
      <c r="CM3031" s="63"/>
      <c r="CN3031" s="63"/>
      <c r="CO3031" s="63"/>
      <c r="CP3031" s="63"/>
      <c r="CR3031" s="227"/>
      <c r="CS3031" s="74"/>
    </row>
    <row r="3032" spans="1:97" s="72" customFormat="1" ht="75.75" customHeight="1">
      <c r="A3032" s="63"/>
      <c r="B3032" s="63"/>
      <c r="C3032" s="63"/>
      <c r="D3032" s="63"/>
      <c r="E3032" s="63"/>
      <c r="F3032" s="63"/>
      <c r="G3032" s="63"/>
      <c r="H3032" s="63"/>
      <c r="I3032" s="63"/>
      <c r="J3032" s="63"/>
      <c r="K3032" s="63"/>
      <c r="L3032" s="63"/>
      <c r="M3032" s="63"/>
      <c r="N3032" s="63"/>
      <c r="O3032" s="63"/>
      <c r="P3032" s="63"/>
      <c r="Q3032" s="63"/>
      <c r="R3032" s="63"/>
      <c r="S3032" s="63"/>
      <c r="T3032" s="63"/>
      <c r="U3032" s="63"/>
      <c r="V3032" s="63"/>
      <c r="W3032" s="63"/>
      <c r="X3032" s="63"/>
      <c r="Y3032" s="63"/>
      <c r="Z3032" s="63"/>
      <c r="AA3032" s="63"/>
      <c r="AB3032" s="63"/>
      <c r="AC3032" s="63"/>
      <c r="AD3032" s="63"/>
      <c r="AE3032" s="63"/>
      <c r="AF3032" s="63"/>
      <c r="AG3032" s="63"/>
      <c r="AH3032" s="63"/>
      <c r="AI3032" s="63"/>
      <c r="AJ3032" s="63"/>
      <c r="AK3032" s="63"/>
      <c r="AL3032" s="63"/>
      <c r="AM3032" s="63"/>
      <c r="AN3032" s="63"/>
      <c r="AO3032" s="63"/>
      <c r="AP3032" s="63"/>
      <c r="AQ3032" s="63"/>
      <c r="AR3032" s="63"/>
      <c r="AS3032" s="63"/>
      <c r="AT3032" s="63"/>
      <c r="AU3032" s="63"/>
      <c r="AV3032" s="63"/>
      <c r="AW3032" s="63"/>
      <c r="AX3032" s="63"/>
      <c r="AY3032" s="63"/>
      <c r="AZ3032" s="63"/>
      <c r="BA3032" s="63"/>
      <c r="BB3032" s="63"/>
      <c r="BC3032" s="63"/>
      <c r="BD3032" s="63"/>
      <c r="BE3032" s="63"/>
      <c r="BF3032" s="63"/>
      <c r="BG3032" s="63"/>
      <c r="BH3032" s="63"/>
      <c r="BI3032" s="63"/>
      <c r="BJ3032" s="63"/>
      <c r="BK3032" s="63"/>
      <c r="BL3032" s="63"/>
      <c r="BM3032" s="63"/>
      <c r="BN3032" s="63"/>
      <c r="BO3032" s="63"/>
      <c r="BP3032" s="63"/>
      <c r="BQ3032" s="63"/>
      <c r="BR3032" s="63"/>
      <c r="BS3032" s="63"/>
      <c r="BT3032" s="63"/>
      <c r="BU3032" s="63"/>
      <c r="BV3032" s="63"/>
      <c r="BW3032" s="63"/>
      <c r="BX3032" s="63"/>
      <c r="BY3032" s="63"/>
      <c r="BZ3032" s="63"/>
      <c r="CA3032" s="63"/>
      <c r="CB3032" s="63"/>
      <c r="CC3032" s="63"/>
      <c r="CD3032" s="63"/>
      <c r="CE3032" s="63"/>
      <c r="CF3032" s="63"/>
      <c r="CG3032" s="63"/>
      <c r="CH3032" s="63"/>
      <c r="CI3032" s="63"/>
      <c r="CJ3032" s="63"/>
      <c r="CK3032" s="63"/>
      <c r="CL3032" s="63"/>
      <c r="CM3032" s="63"/>
      <c r="CN3032" s="63"/>
      <c r="CO3032" s="63"/>
      <c r="CP3032" s="63"/>
      <c r="CR3032" s="227"/>
      <c r="CS3032" s="74"/>
    </row>
    <row r="3033" spans="1:97" s="72" customFormat="1" ht="75.75" customHeight="1">
      <c r="A3033" s="63"/>
      <c r="B3033" s="63"/>
      <c r="C3033" s="63"/>
      <c r="D3033" s="63"/>
      <c r="E3033" s="63"/>
      <c r="F3033" s="63"/>
      <c r="G3033" s="63"/>
      <c r="H3033" s="63"/>
      <c r="I3033" s="63"/>
      <c r="J3033" s="63"/>
      <c r="K3033" s="63"/>
      <c r="L3033" s="63"/>
      <c r="M3033" s="63"/>
      <c r="N3033" s="63"/>
      <c r="O3033" s="63"/>
      <c r="P3033" s="63"/>
      <c r="Q3033" s="63"/>
      <c r="R3033" s="63"/>
      <c r="S3033" s="63"/>
      <c r="T3033" s="63"/>
      <c r="U3033" s="63"/>
      <c r="V3033" s="63"/>
      <c r="W3033" s="63"/>
      <c r="X3033" s="63"/>
      <c r="Y3033" s="63"/>
      <c r="Z3033" s="63"/>
      <c r="AA3033" s="63"/>
      <c r="AB3033" s="63"/>
      <c r="AC3033" s="63"/>
      <c r="AD3033" s="63"/>
      <c r="AE3033" s="63"/>
      <c r="AF3033" s="63"/>
      <c r="AG3033" s="63"/>
      <c r="AH3033" s="63"/>
      <c r="AI3033" s="63"/>
      <c r="AJ3033" s="63"/>
      <c r="AK3033" s="63"/>
      <c r="AL3033" s="63"/>
      <c r="AM3033" s="63"/>
      <c r="AN3033" s="63"/>
      <c r="AO3033" s="63"/>
      <c r="AP3033" s="63"/>
      <c r="AQ3033" s="63"/>
      <c r="AR3033" s="63"/>
      <c r="AS3033" s="63"/>
      <c r="AT3033" s="63"/>
      <c r="AU3033" s="63"/>
      <c r="AV3033" s="63"/>
      <c r="AW3033" s="63"/>
      <c r="AX3033" s="63"/>
      <c r="AY3033" s="63"/>
      <c r="AZ3033" s="63"/>
      <c r="BA3033" s="63"/>
      <c r="BB3033" s="63"/>
      <c r="BC3033" s="63"/>
      <c r="BD3033" s="63"/>
      <c r="BE3033" s="63"/>
      <c r="BF3033" s="63"/>
      <c r="BG3033" s="63"/>
      <c r="BH3033" s="63"/>
      <c r="BI3033" s="63"/>
      <c r="BJ3033" s="63"/>
      <c r="BK3033" s="63"/>
      <c r="BL3033" s="63"/>
      <c r="BM3033" s="63"/>
      <c r="BN3033" s="63"/>
      <c r="BO3033" s="63"/>
      <c r="BP3033" s="63"/>
      <c r="BQ3033" s="63"/>
      <c r="BR3033" s="63"/>
      <c r="BS3033" s="63"/>
      <c r="BT3033" s="63"/>
      <c r="BU3033" s="63"/>
      <c r="BV3033" s="63"/>
      <c r="BW3033" s="63"/>
      <c r="BX3033" s="63"/>
      <c r="BY3033" s="63"/>
      <c r="BZ3033" s="63"/>
      <c r="CA3033" s="63"/>
      <c r="CB3033" s="63"/>
      <c r="CC3033" s="63"/>
      <c r="CD3033" s="63"/>
      <c r="CE3033" s="63"/>
      <c r="CF3033" s="63"/>
      <c r="CG3033" s="63"/>
      <c r="CH3033" s="63"/>
      <c r="CI3033" s="63"/>
      <c r="CJ3033" s="63"/>
      <c r="CK3033" s="63"/>
      <c r="CL3033" s="63"/>
      <c r="CM3033" s="63"/>
      <c r="CN3033" s="63"/>
      <c r="CO3033" s="63"/>
      <c r="CP3033" s="63"/>
      <c r="CR3033" s="227"/>
      <c r="CS3033" s="74"/>
    </row>
    <row r="3034" spans="1:97" s="72" customFormat="1" ht="75.75" customHeight="1">
      <c r="A3034" s="63"/>
      <c r="B3034" s="63"/>
      <c r="C3034" s="63"/>
      <c r="D3034" s="63"/>
      <c r="E3034" s="63"/>
      <c r="F3034" s="63"/>
      <c r="G3034" s="63"/>
      <c r="H3034" s="63"/>
      <c r="I3034" s="63"/>
      <c r="J3034" s="63"/>
      <c r="K3034" s="63"/>
      <c r="L3034" s="63"/>
      <c r="M3034" s="63"/>
      <c r="N3034" s="63"/>
      <c r="O3034" s="63"/>
      <c r="P3034" s="63"/>
      <c r="Q3034" s="63"/>
      <c r="R3034" s="63"/>
      <c r="S3034" s="63"/>
      <c r="T3034" s="63"/>
      <c r="U3034" s="63"/>
      <c r="V3034" s="63"/>
      <c r="W3034" s="63"/>
      <c r="X3034" s="63"/>
      <c r="Y3034" s="63"/>
      <c r="Z3034" s="63"/>
      <c r="AA3034" s="63"/>
      <c r="AB3034" s="63"/>
      <c r="AC3034" s="63"/>
      <c r="AD3034" s="63"/>
      <c r="AE3034" s="63"/>
      <c r="AF3034" s="63"/>
      <c r="AG3034" s="63"/>
      <c r="AH3034" s="63"/>
      <c r="AI3034" s="63"/>
      <c r="AJ3034" s="63"/>
      <c r="AK3034" s="63"/>
      <c r="AL3034" s="63"/>
      <c r="AM3034" s="63"/>
      <c r="AN3034" s="63"/>
      <c r="AO3034" s="63"/>
      <c r="AP3034" s="63"/>
      <c r="AQ3034" s="63"/>
      <c r="AR3034" s="63"/>
      <c r="AS3034" s="63"/>
      <c r="AT3034" s="63"/>
      <c r="AU3034" s="63"/>
      <c r="AV3034" s="63"/>
      <c r="AW3034" s="63"/>
      <c r="AX3034" s="63"/>
      <c r="AY3034" s="63"/>
      <c r="AZ3034" s="63"/>
      <c r="BA3034" s="63"/>
      <c r="BB3034" s="63"/>
      <c r="BC3034" s="63"/>
      <c r="BD3034" s="63"/>
      <c r="BE3034" s="63"/>
      <c r="BF3034" s="63"/>
      <c r="BG3034" s="63"/>
      <c r="BH3034" s="63"/>
      <c r="BI3034" s="63"/>
      <c r="BJ3034" s="63"/>
      <c r="BK3034" s="63"/>
      <c r="BL3034" s="63"/>
      <c r="BM3034" s="63"/>
      <c r="BN3034" s="63"/>
      <c r="BO3034" s="63"/>
      <c r="BP3034" s="63"/>
      <c r="BQ3034" s="63"/>
      <c r="BR3034" s="63"/>
      <c r="BS3034" s="63"/>
      <c r="BT3034" s="63"/>
      <c r="BU3034" s="63"/>
      <c r="BV3034" s="63"/>
      <c r="BW3034" s="63"/>
      <c r="BX3034" s="63"/>
      <c r="BY3034" s="63"/>
      <c r="BZ3034" s="63"/>
      <c r="CA3034" s="63"/>
      <c r="CB3034" s="63"/>
      <c r="CC3034" s="63"/>
      <c r="CD3034" s="63"/>
      <c r="CE3034" s="63"/>
      <c r="CF3034" s="63"/>
      <c r="CG3034" s="63"/>
      <c r="CH3034" s="63"/>
      <c r="CI3034" s="63"/>
      <c r="CJ3034" s="63"/>
      <c r="CK3034" s="63"/>
      <c r="CL3034" s="63"/>
      <c r="CM3034" s="63"/>
      <c r="CN3034" s="63"/>
      <c r="CO3034" s="63"/>
      <c r="CP3034" s="63"/>
      <c r="CR3034" s="227"/>
      <c r="CS3034" s="74"/>
    </row>
    <row r="3035" spans="1:97" s="72" customFormat="1" ht="75.75" customHeight="1">
      <c r="A3035" s="63"/>
      <c r="B3035" s="63"/>
      <c r="C3035" s="63"/>
      <c r="D3035" s="63"/>
      <c r="E3035" s="63"/>
      <c r="F3035" s="63"/>
      <c r="G3035" s="63"/>
      <c r="H3035" s="63"/>
      <c r="I3035" s="63"/>
      <c r="J3035" s="63"/>
      <c r="K3035" s="63"/>
      <c r="L3035" s="63"/>
      <c r="M3035" s="63"/>
      <c r="N3035" s="63"/>
      <c r="O3035" s="63"/>
      <c r="P3035" s="63"/>
      <c r="Q3035" s="63"/>
      <c r="R3035" s="63"/>
      <c r="S3035" s="63"/>
      <c r="T3035" s="63"/>
      <c r="U3035" s="63"/>
      <c r="V3035" s="63"/>
      <c r="W3035" s="63"/>
      <c r="X3035" s="63"/>
      <c r="Y3035" s="63"/>
      <c r="Z3035" s="63"/>
      <c r="AA3035" s="63"/>
      <c r="AB3035" s="63"/>
      <c r="AC3035" s="63"/>
      <c r="AD3035" s="63"/>
      <c r="AE3035" s="63"/>
      <c r="AF3035" s="63"/>
      <c r="AG3035" s="63"/>
      <c r="AH3035" s="63"/>
      <c r="AI3035" s="63"/>
      <c r="AJ3035" s="63"/>
      <c r="AK3035" s="63"/>
      <c r="AL3035" s="63"/>
      <c r="AM3035" s="63"/>
      <c r="AN3035" s="63"/>
      <c r="AO3035" s="63"/>
      <c r="AP3035" s="63"/>
      <c r="AQ3035" s="63"/>
      <c r="AR3035" s="63"/>
      <c r="AS3035" s="63"/>
      <c r="AT3035" s="63"/>
      <c r="AU3035" s="63"/>
      <c r="AV3035" s="63"/>
      <c r="AW3035" s="63"/>
      <c r="AX3035" s="63"/>
      <c r="AY3035" s="63"/>
      <c r="AZ3035" s="63"/>
      <c r="BA3035" s="63"/>
      <c r="BB3035" s="63"/>
      <c r="BC3035" s="63"/>
      <c r="BD3035" s="63"/>
      <c r="BE3035" s="63"/>
      <c r="BF3035" s="63"/>
      <c r="BG3035" s="63"/>
      <c r="BH3035" s="63"/>
      <c r="BI3035" s="63"/>
      <c r="BJ3035" s="63"/>
      <c r="BK3035" s="63"/>
      <c r="BL3035" s="63"/>
      <c r="BM3035" s="63"/>
      <c r="BN3035" s="63"/>
      <c r="BO3035" s="63"/>
      <c r="BP3035" s="63"/>
      <c r="BQ3035" s="63"/>
      <c r="BR3035" s="63"/>
      <c r="BS3035" s="63"/>
      <c r="BT3035" s="63"/>
      <c r="BU3035" s="63"/>
      <c r="BV3035" s="63"/>
      <c r="BW3035" s="63"/>
      <c r="BX3035" s="63"/>
      <c r="BY3035" s="63"/>
      <c r="BZ3035" s="63"/>
      <c r="CA3035" s="63"/>
      <c r="CB3035" s="63"/>
      <c r="CC3035" s="63"/>
      <c r="CD3035" s="63"/>
      <c r="CE3035" s="63"/>
      <c r="CF3035" s="63"/>
      <c r="CG3035" s="63"/>
      <c r="CH3035" s="63"/>
      <c r="CI3035" s="63"/>
      <c r="CJ3035" s="63"/>
      <c r="CK3035" s="63"/>
      <c r="CL3035" s="63"/>
      <c r="CM3035" s="63"/>
      <c r="CN3035" s="63"/>
      <c r="CO3035" s="63"/>
      <c r="CP3035" s="63"/>
      <c r="CR3035" s="227"/>
      <c r="CS3035" s="74"/>
    </row>
    <row r="3036" spans="1:97" s="72" customFormat="1" ht="75.75" customHeight="1">
      <c r="A3036" s="63"/>
      <c r="B3036" s="63"/>
      <c r="C3036" s="63"/>
      <c r="D3036" s="63"/>
      <c r="E3036" s="63"/>
      <c r="F3036" s="63"/>
      <c r="G3036" s="63"/>
      <c r="H3036" s="63"/>
      <c r="I3036" s="63"/>
      <c r="J3036" s="63"/>
      <c r="K3036" s="63"/>
      <c r="L3036" s="63"/>
      <c r="M3036" s="63"/>
      <c r="N3036" s="63"/>
      <c r="O3036" s="63"/>
      <c r="P3036" s="63"/>
      <c r="Q3036" s="63"/>
      <c r="R3036" s="63"/>
      <c r="S3036" s="63"/>
      <c r="T3036" s="63"/>
      <c r="U3036" s="63"/>
      <c r="V3036" s="63"/>
      <c r="W3036" s="63"/>
      <c r="X3036" s="63"/>
      <c r="Y3036" s="63"/>
      <c r="Z3036" s="63"/>
      <c r="AA3036" s="63"/>
      <c r="AB3036" s="63"/>
      <c r="AC3036" s="63"/>
      <c r="AD3036" s="63"/>
      <c r="AE3036" s="63"/>
      <c r="AF3036" s="63"/>
      <c r="AG3036" s="63"/>
      <c r="AH3036" s="63"/>
      <c r="AI3036" s="63"/>
      <c r="AJ3036" s="63"/>
      <c r="AK3036" s="63"/>
      <c r="AL3036" s="63"/>
      <c r="AM3036" s="63"/>
      <c r="AN3036" s="63"/>
      <c r="AO3036" s="63"/>
      <c r="AP3036" s="63"/>
      <c r="AQ3036" s="63"/>
      <c r="AR3036" s="63"/>
      <c r="AS3036" s="63"/>
      <c r="AT3036" s="63"/>
      <c r="AU3036" s="63"/>
      <c r="AV3036" s="63"/>
      <c r="AW3036" s="63"/>
      <c r="AX3036" s="63"/>
      <c r="AY3036" s="63"/>
      <c r="AZ3036" s="63"/>
      <c r="BA3036" s="63"/>
      <c r="BB3036" s="63"/>
      <c r="BC3036" s="63"/>
      <c r="BD3036" s="63"/>
      <c r="BE3036" s="63"/>
      <c r="BF3036" s="63"/>
      <c r="BG3036" s="63"/>
      <c r="BH3036" s="63"/>
      <c r="BI3036" s="63"/>
      <c r="BJ3036" s="63"/>
      <c r="BK3036" s="63"/>
      <c r="BL3036" s="63"/>
      <c r="BM3036" s="63"/>
      <c r="BN3036" s="63"/>
      <c r="BO3036" s="63"/>
      <c r="BP3036" s="63"/>
      <c r="BQ3036" s="63"/>
      <c r="BR3036" s="63"/>
      <c r="BS3036" s="63"/>
      <c r="BT3036" s="63"/>
      <c r="BU3036" s="63"/>
      <c r="BV3036" s="63"/>
      <c r="BW3036" s="63"/>
      <c r="BX3036" s="63"/>
      <c r="BY3036" s="63"/>
      <c r="BZ3036" s="63"/>
      <c r="CA3036" s="63"/>
      <c r="CB3036" s="63"/>
      <c r="CC3036" s="63"/>
      <c r="CD3036" s="63"/>
      <c r="CE3036" s="63"/>
      <c r="CF3036" s="63"/>
      <c r="CG3036" s="63"/>
      <c r="CH3036" s="63"/>
      <c r="CI3036" s="63"/>
      <c r="CJ3036" s="63"/>
      <c r="CK3036" s="63"/>
      <c r="CL3036" s="63"/>
      <c r="CM3036" s="63"/>
      <c r="CN3036" s="63"/>
      <c r="CO3036" s="63"/>
      <c r="CP3036" s="63"/>
      <c r="CR3036" s="227"/>
      <c r="CS3036" s="74"/>
    </row>
    <row r="3037" spans="1:97" s="72" customFormat="1" ht="75.75" customHeight="1">
      <c r="A3037" s="63"/>
      <c r="B3037" s="63"/>
      <c r="C3037" s="63"/>
      <c r="D3037" s="63"/>
      <c r="E3037" s="63"/>
      <c r="F3037" s="63"/>
      <c r="G3037" s="63"/>
      <c r="H3037" s="63"/>
      <c r="I3037" s="63"/>
      <c r="J3037" s="63"/>
      <c r="K3037" s="63"/>
      <c r="L3037" s="63"/>
      <c r="M3037" s="63"/>
      <c r="N3037" s="63"/>
      <c r="O3037" s="63"/>
      <c r="P3037" s="63"/>
      <c r="Q3037" s="63"/>
      <c r="R3037" s="63"/>
      <c r="S3037" s="63"/>
      <c r="T3037" s="63"/>
      <c r="U3037" s="63"/>
      <c r="V3037" s="63"/>
      <c r="W3037" s="63"/>
      <c r="X3037" s="63"/>
      <c r="Y3037" s="63"/>
      <c r="Z3037" s="63"/>
      <c r="AA3037" s="63"/>
      <c r="AB3037" s="63"/>
      <c r="AC3037" s="63"/>
      <c r="AD3037" s="63"/>
      <c r="AE3037" s="63"/>
      <c r="AF3037" s="63"/>
      <c r="AG3037" s="63"/>
      <c r="AH3037" s="63"/>
      <c r="AI3037" s="63"/>
      <c r="AJ3037" s="63"/>
      <c r="AK3037" s="63"/>
      <c r="AL3037" s="63"/>
      <c r="AM3037" s="63"/>
      <c r="AN3037" s="63"/>
      <c r="AO3037" s="63"/>
      <c r="AP3037" s="63"/>
      <c r="AQ3037" s="63"/>
      <c r="AR3037" s="63"/>
      <c r="AS3037" s="63"/>
      <c r="AT3037" s="63"/>
      <c r="AU3037" s="63"/>
      <c r="AV3037" s="63"/>
      <c r="AW3037" s="63"/>
      <c r="AX3037" s="63"/>
      <c r="AY3037" s="63"/>
      <c r="AZ3037" s="63"/>
      <c r="BA3037" s="63"/>
      <c r="BB3037" s="63"/>
      <c r="BC3037" s="63"/>
      <c r="BD3037" s="63"/>
      <c r="BE3037" s="63"/>
      <c r="BF3037" s="63"/>
      <c r="BG3037" s="63"/>
      <c r="BH3037" s="63"/>
      <c r="BI3037" s="63"/>
      <c r="BJ3037" s="63"/>
      <c r="BK3037" s="63"/>
      <c r="BL3037" s="63"/>
      <c r="BM3037" s="63"/>
      <c r="BN3037" s="63"/>
      <c r="BO3037" s="63"/>
      <c r="BP3037" s="63"/>
      <c r="BQ3037" s="63"/>
      <c r="BR3037" s="63"/>
      <c r="BS3037" s="63"/>
      <c r="BT3037" s="63"/>
      <c r="BU3037" s="63"/>
      <c r="BV3037" s="63"/>
      <c r="BW3037" s="63"/>
      <c r="BX3037" s="63"/>
      <c r="BY3037" s="63"/>
      <c r="BZ3037" s="63"/>
      <c r="CA3037" s="63"/>
      <c r="CB3037" s="63"/>
      <c r="CC3037" s="63"/>
      <c r="CD3037" s="63"/>
      <c r="CE3037" s="63"/>
      <c r="CF3037" s="63"/>
      <c r="CG3037" s="63"/>
      <c r="CH3037" s="63"/>
      <c r="CI3037" s="63"/>
      <c r="CJ3037" s="63"/>
      <c r="CK3037" s="63"/>
      <c r="CL3037" s="63"/>
      <c r="CM3037" s="63"/>
      <c r="CN3037" s="63"/>
      <c r="CO3037" s="63"/>
      <c r="CP3037" s="63"/>
      <c r="CR3037" s="227"/>
      <c r="CS3037" s="74"/>
    </row>
    <row r="3038" spans="1:97" s="72" customFormat="1" ht="75.75" customHeight="1">
      <c r="A3038" s="63"/>
      <c r="B3038" s="63"/>
      <c r="C3038" s="63"/>
      <c r="D3038" s="63"/>
      <c r="E3038" s="63"/>
      <c r="F3038" s="63"/>
      <c r="G3038" s="63"/>
      <c r="H3038" s="63"/>
      <c r="I3038" s="63"/>
      <c r="J3038" s="63"/>
      <c r="K3038" s="63"/>
      <c r="L3038" s="63"/>
      <c r="M3038" s="63"/>
      <c r="N3038" s="63"/>
      <c r="O3038" s="63"/>
      <c r="P3038" s="63"/>
      <c r="Q3038" s="63"/>
      <c r="R3038" s="63"/>
      <c r="S3038" s="63"/>
      <c r="T3038" s="63"/>
      <c r="U3038" s="63"/>
      <c r="V3038" s="63"/>
      <c r="W3038" s="63"/>
      <c r="X3038" s="63"/>
      <c r="Y3038" s="63"/>
      <c r="Z3038" s="63"/>
      <c r="AA3038" s="63"/>
      <c r="AB3038" s="63"/>
      <c r="AC3038" s="63"/>
      <c r="AD3038" s="63"/>
      <c r="AE3038" s="63"/>
      <c r="AF3038" s="63"/>
      <c r="AG3038" s="63"/>
      <c r="AH3038" s="63"/>
      <c r="AI3038" s="63"/>
      <c r="AJ3038" s="63"/>
      <c r="AK3038" s="63"/>
      <c r="AL3038" s="63"/>
      <c r="AM3038" s="63"/>
      <c r="AN3038" s="63"/>
      <c r="AO3038" s="63"/>
      <c r="AP3038" s="63"/>
      <c r="AQ3038" s="63"/>
      <c r="AR3038" s="63"/>
      <c r="AS3038" s="63"/>
      <c r="AT3038" s="63"/>
      <c r="AU3038" s="63"/>
      <c r="AV3038" s="63"/>
      <c r="AW3038" s="63"/>
      <c r="AX3038" s="63"/>
      <c r="AY3038" s="63"/>
      <c r="AZ3038" s="63"/>
      <c r="BA3038" s="63"/>
      <c r="BB3038" s="63"/>
      <c r="BC3038" s="63"/>
      <c r="BD3038" s="63"/>
      <c r="BE3038" s="63"/>
      <c r="BF3038" s="63"/>
      <c r="BG3038" s="63"/>
      <c r="BH3038" s="63"/>
      <c r="BI3038" s="63"/>
      <c r="BJ3038" s="63"/>
      <c r="BK3038" s="63"/>
      <c r="BL3038" s="63"/>
      <c r="BM3038" s="63"/>
      <c r="BN3038" s="63"/>
      <c r="BO3038" s="63"/>
      <c r="BP3038" s="63"/>
      <c r="BQ3038" s="63"/>
      <c r="BR3038" s="63"/>
      <c r="BS3038" s="63"/>
      <c r="BT3038" s="63"/>
      <c r="BU3038" s="63"/>
      <c r="BV3038" s="63"/>
      <c r="BW3038" s="63"/>
      <c r="BX3038" s="63"/>
      <c r="BY3038" s="63"/>
      <c r="BZ3038" s="63"/>
      <c r="CA3038" s="63"/>
      <c r="CB3038" s="63"/>
      <c r="CC3038" s="63"/>
      <c r="CD3038" s="63"/>
      <c r="CE3038" s="63"/>
      <c r="CF3038" s="63"/>
      <c r="CG3038" s="63"/>
      <c r="CH3038" s="63"/>
      <c r="CI3038" s="63"/>
      <c r="CJ3038" s="63"/>
      <c r="CK3038" s="63"/>
      <c r="CL3038" s="63"/>
      <c r="CM3038" s="63"/>
      <c r="CN3038" s="63"/>
      <c r="CO3038" s="63"/>
      <c r="CP3038" s="63"/>
      <c r="CR3038" s="227"/>
      <c r="CS3038" s="74"/>
    </row>
    <row r="3039" spans="1:97" s="72" customFormat="1" ht="75.75" customHeight="1">
      <c r="A3039" s="63"/>
      <c r="B3039" s="63"/>
      <c r="C3039" s="63"/>
      <c r="D3039" s="63"/>
      <c r="E3039" s="63"/>
      <c r="F3039" s="63"/>
      <c r="G3039" s="63"/>
      <c r="H3039" s="63"/>
      <c r="I3039" s="63"/>
      <c r="J3039" s="63"/>
      <c r="K3039" s="63"/>
      <c r="L3039" s="63"/>
      <c r="M3039" s="63"/>
      <c r="N3039" s="63"/>
      <c r="O3039" s="63"/>
      <c r="P3039" s="63"/>
      <c r="Q3039" s="63"/>
      <c r="R3039" s="63"/>
      <c r="S3039" s="63"/>
      <c r="T3039" s="63"/>
      <c r="U3039" s="63"/>
      <c r="V3039" s="63"/>
      <c r="W3039" s="63"/>
      <c r="X3039" s="63"/>
      <c r="Y3039" s="63"/>
      <c r="Z3039" s="63"/>
      <c r="AA3039" s="63"/>
      <c r="AB3039" s="63"/>
      <c r="AC3039" s="63"/>
      <c r="AD3039" s="63"/>
      <c r="AE3039" s="63"/>
      <c r="AF3039" s="63"/>
      <c r="AG3039" s="63"/>
      <c r="AH3039" s="63"/>
      <c r="AI3039" s="63"/>
      <c r="AJ3039" s="63"/>
      <c r="AK3039" s="63"/>
      <c r="AL3039" s="63"/>
      <c r="AM3039" s="63"/>
      <c r="AN3039" s="63"/>
      <c r="AO3039" s="63"/>
      <c r="AP3039" s="63"/>
      <c r="AQ3039" s="63"/>
      <c r="AR3039" s="63"/>
      <c r="AS3039" s="63"/>
      <c r="AT3039" s="63"/>
      <c r="AU3039" s="63"/>
      <c r="AV3039" s="63"/>
      <c r="AW3039" s="63"/>
      <c r="AX3039" s="63"/>
      <c r="AY3039" s="63"/>
      <c r="AZ3039" s="63"/>
      <c r="BA3039" s="63"/>
      <c r="BB3039" s="63"/>
      <c r="BC3039" s="63"/>
      <c r="BD3039" s="63"/>
      <c r="BE3039" s="63"/>
      <c r="BF3039" s="63"/>
      <c r="BG3039" s="63"/>
      <c r="BH3039" s="63"/>
      <c r="BI3039" s="63"/>
      <c r="BJ3039" s="63"/>
      <c r="BK3039" s="63"/>
      <c r="BL3039" s="63"/>
      <c r="BM3039" s="63"/>
      <c r="BN3039" s="63"/>
      <c r="BO3039" s="63"/>
      <c r="BP3039" s="63"/>
      <c r="BQ3039" s="63"/>
      <c r="BR3039" s="63"/>
      <c r="BS3039" s="63"/>
      <c r="BT3039" s="63"/>
      <c r="BU3039" s="63"/>
      <c r="BV3039" s="63"/>
      <c r="BW3039" s="63"/>
      <c r="BX3039" s="63"/>
      <c r="BY3039" s="63"/>
      <c r="BZ3039" s="63"/>
      <c r="CA3039" s="63"/>
      <c r="CB3039" s="63"/>
      <c r="CC3039" s="63"/>
      <c r="CD3039" s="63"/>
      <c r="CE3039" s="63"/>
      <c r="CF3039" s="63"/>
      <c r="CG3039" s="63"/>
      <c r="CH3039" s="63"/>
      <c r="CI3039" s="63"/>
      <c r="CJ3039" s="63"/>
      <c r="CK3039" s="63"/>
      <c r="CL3039" s="63"/>
      <c r="CM3039" s="63"/>
      <c r="CN3039" s="63"/>
      <c r="CO3039" s="63"/>
      <c r="CP3039" s="63"/>
      <c r="CR3039" s="227"/>
      <c r="CS3039" s="74"/>
    </row>
    <row r="3040" spans="1:97" s="72" customFormat="1" ht="75.75" customHeight="1">
      <c r="A3040" s="63"/>
      <c r="B3040" s="63"/>
      <c r="C3040" s="63"/>
      <c r="D3040" s="63"/>
      <c r="E3040" s="63"/>
      <c r="F3040" s="63"/>
      <c r="G3040" s="63"/>
      <c r="H3040" s="63"/>
      <c r="I3040" s="63"/>
      <c r="J3040" s="63"/>
      <c r="K3040" s="63"/>
      <c r="L3040" s="63"/>
      <c r="M3040" s="63"/>
      <c r="N3040" s="63"/>
      <c r="O3040" s="63"/>
      <c r="P3040" s="63"/>
      <c r="Q3040" s="63"/>
      <c r="R3040" s="63"/>
      <c r="S3040" s="63"/>
      <c r="T3040" s="63"/>
      <c r="U3040" s="63"/>
      <c r="V3040" s="63"/>
      <c r="W3040" s="63"/>
      <c r="X3040" s="63"/>
      <c r="Y3040" s="63"/>
      <c r="Z3040" s="63"/>
      <c r="AA3040" s="63"/>
      <c r="AB3040" s="63"/>
      <c r="AC3040" s="63"/>
      <c r="AD3040" s="63"/>
      <c r="AE3040" s="63"/>
      <c r="AF3040" s="63"/>
      <c r="AG3040" s="63"/>
      <c r="AH3040" s="63"/>
      <c r="AI3040" s="63"/>
      <c r="AJ3040" s="63"/>
      <c r="AK3040" s="63"/>
      <c r="AL3040" s="63"/>
      <c r="AM3040" s="63"/>
      <c r="AN3040" s="63"/>
      <c r="AO3040" s="63"/>
      <c r="AP3040" s="63"/>
      <c r="AQ3040" s="63"/>
      <c r="AR3040" s="63"/>
      <c r="AS3040" s="63"/>
      <c r="AT3040" s="63"/>
      <c r="AU3040" s="63"/>
      <c r="AV3040" s="63"/>
      <c r="AW3040" s="63"/>
      <c r="AX3040" s="63"/>
      <c r="AY3040" s="63"/>
      <c r="AZ3040" s="63"/>
      <c r="BA3040" s="63"/>
      <c r="BB3040" s="63"/>
      <c r="BC3040" s="63"/>
      <c r="BD3040" s="63"/>
      <c r="BE3040" s="63"/>
      <c r="BF3040" s="63"/>
      <c r="BG3040" s="63"/>
      <c r="BH3040" s="63"/>
      <c r="BI3040" s="63"/>
      <c r="BJ3040" s="63"/>
      <c r="BK3040" s="63"/>
      <c r="BL3040" s="63"/>
      <c r="BM3040" s="63"/>
      <c r="BN3040" s="63"/>
      <c r="BO3040" s="63"/>
      <c r="BP3040" s="63"/>
      <c r="BQ3040" s="63"/>
      <c r="BR3040" s="63"/>
      <c r="BS3040" s="63"/>
      <c r="BT3040" s="63"/>
      <c r="BU3040" s="63"/>
      <c r="BV3040" s="63"/>
      <c r="BW3040" s="63"/>
      <c r="BX3040" s="63"/>
      <c r="BY3040" s="63"/>
      <c r="BZ3040" s="63"/>
      <c r="CA3040" s="63"/>
      <c r="CB3040" s="63"/>
      <c r="CC3040" s="63"/>
      <c r="CD3040" s="63"/>
      <c r="CE3040" s="63"/>
      <c r="CF3040" s="63"/>
      <c r="CG3040" s="63"/>
      <c r="CH3040" s="63"/>
      <c r="CI3040" s="63"/>
      <c r="CJ3040" s="63"/>
      <c r="CK3040" s="63"/>
      <c r="CL3040" s="63"/>
      <c r="CM3040" s="63"/>
      <c r="CN3040" s="63"/>
      <c r="CO3040" s="63"/>
      <c r="CP3040" s="63"/>
      <c r="CR3040" s="227"/>
      <c r="CS3040" s="74"/>
    </row>
    <row r="3041" spans="1:97" s="72" customFormat="1" ht="75.75" customHeight="1">
      <c r="A3041" s="63"/>
      <c r="B3041" s="63"/>
      <c r="C3041" s="63"/>
      <c r="D3041" s="63"/>
      <c r="E3041" s="63"/>
      <c r="F3041" s="63"/>
      <c r="G3041" s="63"/>
      <c r="H3041" s="63"/>
      <c r="I3041" s="63"/>
      <c r="J3041" s="63"/>
      <c r="K3041" s="63"/>
      <c r="L3041" s="63"/>
      <c r="M3041" s="63"/>
      <c r="N3041" s="63"/>
      <c r="O3041" s="63"/>
      <c r="P3041" s="63"/>
      <c r="Q3041" s="63"/>
      <c r="R3041" s="63"/>
      <c r="S3041" s="63"/>
      <c r="T3041" s="63"/>
      <c r="U3041" s="63"/>
      <c r="V3041" s="63"/>
      <c r="W3041" s="63"/>
      <c r="X3041" s="63"/>
      <c r="Y3041" s="63"/>
      <c r="Z3041" s="63"/>
      <c r="AA3041" s="63"/>
      <c r="AB3041" s="63"/>
      <c r="AC3041" s="63"/>
      <c r="AD3041" s="63"/>
      <c r="AE3041" s="63"/>
      <c r="AF3041" s="63"/>
      <c r="AG3041" s="63"/>
      <c r="AH3041" s="63"/>
      <c r="AI3041" s="63"/>
      <c r="AJ3041" s="63"/>
      <c r="AK3041" s="63"/>
      <c r="AL3041" s="63"/>
      <c r="AM3041" s="63"/>
      <c r="AN3041" s="63"/>
      <c r="AO3041" s="63"/>
      <c r="AP3041" s="63"/>
      <c r="AQ3041" s="63"/>
      <c r="AR3041" s="63"/>
      <c r="AS3041" s="63"/>
      <c r="AT3041" s="63"/>
      <c r="AU3041" s="63"/>
      <c r="AV3041" s="63"/>
      <c r="AW3041" s="63"/>
      <c r="AX3041" s="63"/>
      <c r="AY3041" s="63"/>
      <c r="AZ3041" s="63"/>
      <c r="BA3041" s="63"/>
      <c r="BB3041" s="63"/>
      <c r="BC3041" s="63"/>
      <c r="BD3041" s="63"/>
      <c r="BE3041" s="63"/>
      <c r="BF3041" s="63"/>
      <c r="BG3041" s="63"/>
      <c r="BH3041" s="63"/>
      <c r="BI3041" s="63"/>
      <c r="BJ3041" s="63"/>
      <c r="BK3041" s="63"/>
      <c r="BL3041" s="63"/>
      <c r="BM3041" s="63"/>
      <c r="BN3041" s="63"/>
      <c r="BO3041" s="63"/>
      <c r="BP3041" s="63"/>
      <c r="BQ3041" s="63"/>
      <c r="BR3041" s="63"/>
      <c r="BS3041" s="63"/>
      <c r="BT3041" s="63"/>
      <c r="BU3041" s="63"/>
      <c r="BV3041" s="63"/>
      <c r="BW3041" s="63"/>
      <c r="BX3041" s="63"/>
      <c r="BY3041" s="63"/>
      <c r="BZ3041" s="63"/>
      <c r="CA3041" s="63"/>
      <c r="CB3041" s="63"/>
      <c r="CC3041" s="63"/>
      <c r="CD3041" s="63"/>
      <c r="CE3041" s="63"/>
      <c r="CF3041" s="63"/>
      <c r="CG3041" s="63"/>
      <c r="CH3041" s="63"/>
      <c r="CI3041" s="63"/>
      <c r="CJ3041" s="63"/>
      <c r="CK3041" s="63"/>
      <c r="CL3041" s="63"/>
      <c r="CM3041" s="63"/>
      <c r="CN3041" s="63"/>
      <c r="CO3041" s="63"/>
      <c r="CP3041" s="63"/>
      <c r="CR3041" s="227"/>
      <c r="CS3041" s="74"/>
    </row>
    <row r="3042" spans="1:97" s="72" customFormat="1" ht="75.75" customHeight="1">
      <c r="A3042" s="63"/>
      <c r="B3042" s="63"/>
      <c r="C3042" s="63"/>
      <c r="D3042" s="63"/>
      <c r="E3042" s="63"/>
      <c r="F3042" s="63"/>
      <c r="G3042" s="63"/>
      <c r="H3042" s="63"/>
      <c r="I3042" s="63"/>
      <c r="J3042" s="63"/>
      <c r="K3042" s="63"/>
      <c r="L3042" s="63"/>
      <c r="M3042" s="63"/>
      <c r="N3042" s="63"/>
      <c r="O3042" s="63"/>
      <c r="P3042" s="63"/>
      <c r="Q3042" s="63"/>
      <c r="R3042" s="63"/>
      <c r="S3042" s="63"/>
      <c r="T3042" s="63"/>
      <c r="U3042" s="63"/>
      <c r="V3042" s="63"/>
      <c r="W3042" s="63"/>
      <c r="X3042" s="63"/>
      <c r="Y3042" s="63"/>
      <c r="Z3042" s="63"/>
      <c r="AA3042" s="63"/>
      <c r="AB3042" s="63"/>
      <c r="AC3042" s="63"/>
      <c r="AD3042" s="63"/>
      <c r="AE3042" s="63"/>
      <c r="AF3042" s="63"/>
      <c r="AG3042" s="63"/>
      <c r="AH3042" s="63"/>
      <c r="AI3042" s="63"/>
      <c r="AJ3042" s="63"/>
      <c r="AK3042" s="63"/>
      <c r="AL3042" s="63"/>
      <c r="AM3042" s="63"/>
      <c r="AN3042" s="63"/>
      <c r="AO3042" s="63"/>
      <c r="AP3042" s="63"/>
      <c r="AQ3042" s="63"/>
      <c r="AR3042" s="63"/>
      <c r="AS3042" s="63"/>
      <c r="AT3042" s="63"/>
      <c r="AU3042" s="63"/>
      <c r="AV3042" s="63"/>
      <c r="AW3042" s="63"/>
      <c r="AX3042" s="63"/>
      <c r="AY3042" s="63"/>
      <c r="AZ3042" s="63"/>
      <c r="BA3042" s="63"/>
      <c r="BB3042" s="63"/>
      <c r="BC3042" s="63"/>
      <c r="BD3042" s="63"/>
      <c r="BE3042" s="63"/>
      <c r="BF3042" s="63"/>
      <c r="BG3042" s="63"/>
      <c r="BH3042" s="63"/>
      <c r="BI3042" s="63"/>
      <c r="BJ3042" s="63"/>
      <c r="BK3042" s="63"/>
      <c r="BL3042" s="63"/>
      <c r="BM3042" s="63"/>
      <c r="BN3042" s="63"/>
      <c r="BO3042" s="63"/>
      <c r="BP3042" s="63"/>
      <c r="BQ3042" s="63"/>
      <c r="BR3042" s="63"/>
      <c r="BS3042" s="63"/>
      <c r="BT3042" s="63"/>
      <c r="BU3042" s="63"/>
      <c r="BV3042" s="63"/>
      <c r="BW3042" s="63"/>
      <c r="BX3042" s="63"/>
      <c r="BY3042" s="63"/>
      <c r="BZ3042" s="63"/>
      <c r="CA3042" s="63"/>
      <c r="CB3042" s="63"/>
      <c r="CC3042" s="63"/>
      <c r="CD3042" s="63"/>
      <c r="CE3042" s="63"/>
      <c r="CF3042" s="63"/>
      <c r="CG3042" s="63"/>
      <c r="CH3042" s="63"/>
      <c r="CI3042" s="63"/>
      <c r="CJ3042" s="63"/>
      <c r="CK3042" s="63"/>
      <c r="CL3042" s="63"/>
      <c r="CM3042" s="63"/>
      <c r="CN3042" s="63"/>
      <c r="CO3042" s="63"/>
      <c r="CP3042" s="63"/>
      <c r="CR3042" s="227"/>
      <c r="CS3042" s="74"/>
    </row>
    <row r="3043" spans="1:97" s="72" customFormat="1" ht="75.75" customHeight="1">
      <c r="A3043" s="63"/>
      <c r="B3043" s="63"/>
      <c r="C3043" s="63"/>
      <c r="D3043" s="63"/>
      <c r="E3043" s="63"/>
      <c r="F3043" s="63"/>
      <c r="G3043" s="63"/>
      <c r="H3043" s="63"/>
      <c r="I3043" s="63"/>
      <c r="J3043" s="63"/>
      <c r="K3043" s="63"/>
      <c r="L3043" s="63"/>
      <c r="M3043" s="63"/>
      <c r="N3043" s="63"/>
      <c r="O3043" s="63"/>
      <c r="P3043" s="63"/>
      <c r="Q3043" s="63"/>
      <c r="R3043" s="63"/>
      <c r="S3043" s="63"/>
      <c r="T3043" s="63"/>
      <c r="U3043" s="63"/>
      <c r="V3043" s="63"/>
      <c r="W3043" s="63"/>
      <c r="X3043" s="63"/>
      <c r="Y3043" s="63"/>
      <c r="Z3043" s="63"/>
      <c r="AA3043" s="63"/>
      <c r="AB3043" s="63"/>
      <c r="AC3043" s="63"/>
      <c r="AD3043" s="63"/>
      <c r="AE3043" s="63"/>
      <c r="AF3043" s="63"/>
      <c r="AG3043" s="63"/>
      <c r="AH3043" s="63"/>
      <c r="AI3043" s="63"/>
      <c r="AJ3043" s="63"/>
      <c r="AK3043" s="63"/>
      <c r="AL3043" s="63"/>
      <c r="AM3043" s="63"/>
      <c r="AN3043" s="63"/>
      <c r="AO3043" s="63"/>
      <c r="AP3043" s="63"/>
      <c r="AQ3043" s="63"/>
      <c r="AR3043" s="63"/>
      <c r="AS3043" s="63"/>
      <c r="AT3043" s="63"/>
      <c r="AU3043" s="63"/>
      <c r="AV3043" s="63"/>
      <c r="AW3043" s="63"/>
      <c r="AX3043" s="63"/>
      <c r="AY3043" s="63"/>
      <c r="AZ3043" s="63"/>
      <c r="BA3043" s="63"/>
      <c r="BB3043" s="63"/>
      <c r="BC3043" s="63"/>
      <c r="BD3043" s="63"/>
      <c r="BE3043" s="63"/>
      <c r="BF3043" s="63"/>
      <c r="BG3043" s="63"/>
      <c r="BH3043" s="63"/>
      <c r="BI3043" s="63"/>
      <c r="BJ3043" s="63"/>
      <c r="BK3043" s="63"/>
      <c r="BL3043" s="63"/>
      <c r="BM3043" s="63"/>
      <c r="BN3043" s="63"/>
      <c r="BO3043" s="63"/>
      <c r="BP3043" s="63"/>
      <c r="BQ3043" s="63"/>
      <c r="BR3043" s="63"/>
      <c r="BS3043" s="63"/>
      <c r="BT3043" s="63"/>
      <c r="BU3043" s="63"/>
      <c r="BV3043" s="63"/>
      <c r="BW3043" s="63"/>
      <c r="BX3043" s="63"/>
      <c r="BY3043" s="63"/>
      <c r="BZ3043" s="63"/>
      <c r="CA3043" s="63"/>
      <c r="CB3043" s="63"/>
      <c r="CC3043" s="63"/>
      <c r="CD3043" s="63"/>
      <c r="CE3043" s="63"/>
      <c r="CF3043" s="63"/>
      <c r="CG3043" s="63"/>
      <c r="CH3043" s="63"/>
      <c r="CI3043" s="63"/>
      <c r="CJ3043" s="63"/>
      <c r="CK3043" s="63"/>
      <c r="CL3043" s="63"/>
      <c r="CM3043" s="63"/>
      <c r="CN3043" s="63"/>
      <c r="CO3043" s="63"/>
      <c r="CP3043" s="63"/>
      <c r="CR3043" s="227"/>
      <c r="CS3043" s="74"/>
    </row>
    <row r="3044" spans="1:97" s="72" customFormat="1" ht="75.75" customHeight="1">
      <c r="A3044" s="63"/>
      <c r="B3044" s="63"/>
      <c r="C3044" s="63"/>
      <c r="D3044" s="63"/>
      <c r="E3044" s="63"/>
      <c r="F3044" s="63"/>
      <c r="G3044" s="63"/>
      <c r="H3044" s="63"/>
      <c r="I3044" s="63"/>
      <c r="J3044" s="63"/>
      <c r="K3044" s="63"/>
      <c r="L3044" s="63"/>
      <c r="M3044" s="63"/>
      <c r="N3044" s="63"/>
      <c r="O3044" s="63"/>
      <c r="P3044" s="63"/>
      <c r="Q3044" s="63"/>
      <c r="R3044" s="63"/>
      <c r="S3044" s="63"/>
      <c r="T3044" s="63"/>
      <c r="U3044" s="63"/>
      <c r="V3044" s="63"/>
      <c r="W3044" s="63"/>
      <c r="X3044" s="63"/>
      <c r="Y3044" s="63"/>
      <c r="Z3044" s="63"/>
      <c r="AA3044" s="63"/>
      <c r="AB3044" s="63"/>
      <c r="AC3044" s="63"/>
      <c r="AD3044" s="63"/>
      <c r="AE3044" s="63"/>
      <c r="AF3044" s="63"/>
      <c r="AG3044" s="63"/>
      <c r="AH3044" s="63"/>
      <c r="AI3044" s="63"/>
      <c r="AJ3044" s="63"/>
      <c r="AK3044" s="63"/>
      <c r="AL3044" s="63"/>
      <c r="AM3044" s="63"/>
      <c r="AN3044" s="63"/>
      <c r="AO3044" s="63"/>
      <c r="AP3044" s="63"/>
      <c r="AQ3044" s="63"/>
      <c r="AR3044" s="63"/>
      <c r="AS3044" s="63"/>
      <c r="AT3044" s="63"/>
      <c r="AU3044" s="63"/>
      <c r="AV3044" s="63"/>
      <c r="AW3044" s="63"/>
      <c r="AX3044" s="63"/>
      <c r="AY3044" s="63"/>
      <c r="AZ3044" s="63"/>
      <c r="BA3044" s="63"/>
      <c r="BB3044" s="63"/>
      <c r="BC3044" s="63"/>
      <c r="BD3044" s="63"/>
      <c r="BE3044" s="63"/>
      <c r="BF3044" s="63"/>
      <c r="BG3044" s="63"/>
      <c r="BH3044" s="63"/>
      <c r="BI3044" s="63"/>
      <c r="BJ3044" s="63"/>
      <c r="BK3044" s="63"/>
      <c r="BL3044" s="63"/>
      <c r="BM3044" s="63"/>
      <c r="BN3044" s="63"/>
      <c r="BO3044" s="63"/>
      <c r="BP3044" s="63"/>
      <c r="BQ3044" s="63"/>
      <c r="BR3044" s="63"/>
      <c r="BS3044" s="63"/>
      <c r="BT3044" s="63"/>
      <c r="BU3044" s="63"/>
      <c r="BV3044" s="63"/>
      <c r="BW3044" s="63"/>
      <c r="BX3044" s="63"/>
      <c r="BY3044" s="63"/>
      <c r="BZ3044" s="63"/>
      <c r="CA3044" s="63"/>
      <c r="CB3044" s="63"/>
      <c r="CC3044" s="63"/>
      <c r="CD3044" s="63"/>
      <c r="CE3044" s="63"/>
      <c r="CF3044" s="63"/>
      <c r="CG3044" s="63"/>
      <c r="CH3044" s="63"/>
      <c r="CI3044" s="63"/>
      <c r="CJ3044" s="63"/>
      <c r="CK3044" s="63"/>
      <c r="CL3044" s="63"/>
      <c r="CM3044" s="63"/>
      <c r="CN3044" s="63"/>
      <c r="CO3044" s="63"/>
      <c r="CP3044" s="63"/>
      <c r="CR3044" s="227"/>
      <c r="CS3044" s="74"/>
    </row>
    <row r="3045" spans="1:97" s="72" customFormat="1" ht="75.75" customHeight="1">
      <c r="A3045" s="63"/>
      <c r="B3045" s="63"/>
      <c r="C3045" s="63"/>
      <c r="D3045" s="63"/>
      <c r="E3045" s="63"/>
      <c r="F3045" s="63"/>
      <c r="G3045" s="63"/>
      <c r="H3045" s="63"/>
      <c r="I3045" s="63"/>
      <c r="J3045" s="63"/>
      <c r="K3045" s="63"/>
      <c r="L3045" s="63"/>
      <c r="M3045" s="63"/>
      <c r="N3045" s="63"/>
      <c r="O3045" s="63"/>
      <c r="P3045" s="63"/>
      <c r="Q3045" s="63"/>
      <c r="R3045" s="63"/>
      <c r="S3045" s="63"/>
      <c r="T3045" s="63"/>
      <c r="U3045" s="63"/>
      <c r="V3045" s="63"/>
      <c r="W3045" s="63"/>
      <c r="X3045" s="63"/>
      <c r="Y3045" s="63"/>
      <c r="Z3045" s="63"/>
      <c r="AA3045" s="63"/>
      <c r="AB3045" s="63"/>
      <c r="AC3045" s="63"/>
      <c r="AD3045" s="63"/>
      <c r="AE3045" s="63"/>
      <c r="AF3045" s="63"/>
      <c r="AG3045" s="63"/>
      <c r="AH3045" s="63"/>
      <c r="AI3045" s="63"/>
      <c r="AJ3045" s="63"/>
      <c r="AK3045" s="63"/>
      <c r="AL3045" s="63"/>
      <c r="AM3045" s="63"/>
      <c r="AN3045" s="63"/>
      <c r="AO3045" s="63"/>
      <c r="AP3045" s="63"/>
      <c r="AQ3045" s="63"/>
      <c r="AR3045" s="63"/>
      <c r="AS3045" s="63"/>
      <c r="AT3045" s="63"/>
      <c r="AU3045" s="63"/>
      <c r="AV3045" s="63"/>
      <c r="AW3045" s="63"/>
      <c r="AX3045" s="63"/>
      <c r="AY3045" s="63"/>
      <c r="AZ3045" s="63"/>
      <c r="BA3045" s="63"/>
      <c r="BB3045" s="63"/>
      <c r="BC3045" s="63"/>
      <c r="BD3045" s="63"/>
      <c r="BE3045" s="63"/>
      <c r="BF3045" s="63"/>
      <c r="BG3045" s="63"/>
      <c r="BH3045" s="63"/>
      <c r="BI3045" s="63"/>
      <c r="BJ3045" s="63"/>
      <c r="BK3045" s="63"/>
      <c r="BL3045" s="63"/>
      <c r="BM3045" s="63"/>
      <c r="BN3045" s="63"/>
      <c r="BO3045" s="63"/>
      <c r="BP3045" s="63"/>
      <c r="BQ3045" s="63"/>
      <c r="BR3045" s="63"/>
      <c r="BS3045" s="63"/>
      <c r="BT3045" s="63"/>
      <c r="BU3045" s="63"/>
      <c r="BV3045" s="63"/>
      <c r="BW3045" s="63"/>
      <c r="BX3045" s="63"/>
      <c r="BY3045" s="63"/>
      <c r="BZ3045" s="63"/>
      <c r="CA3045" s="63"/>
      <c r="CB3045" s="63"/>
      <c r="CC3045" s="63"/>
      <c r="CD3045" s="63"/>
      <c r="CE3045" s="63"/>
      <c r="CF3045" s="63"/>
      <c r="CG3045" s="63"/>
      <c r="CH3045" s="63"/>
      <c r="CI3045" s="63"/>
      <c r="CJ3045" s="63"/>
      <c r="CK3045" s="63"/>
      <c r="CL3045" s="63"/>
      <c r="CM3045" s="63"/>
      <c r="CN3045" s="63"/>
      <c r="CO3045" s="63"/>
      <c r="CP3045" s="63"/>
      <c r="CR3045" s="227"/>
      <c r="CS3045" s="74"/>
    </row>
    <row r="3046" spans="1:97" s="72" customFormat="1" ht="75.75" customHeight="1">
      <c r="A3046" s="63"/>
      <c r="B3046" s="63"/>
      <c r="C3046" s="63"/>
      <c r="D3046" s="63"/>
      <c r="E3046" s="63"/>
      <c r="F3046" s="63"/>
      <c r="G3046" s="63"/>
      <c r="H3046" s="63"/>
      <c r="I3046" s="63"/>
      <c r="J3046" s="63"/>
      <c r="K3046" s="63"/>
      <c r="L3046" s="63"/>
      <c r="M3046" s="63"/>
      <c r="N3046" s="63"/>
      <c r="O3046" s="63"/>
      <c r="P3046" s="63"/>
      <c r="Q3046" s="63"/>
      <c r="R3046" s="63"/>
      <c r="S3046" s="63"/>
      <c r="T3046" s="63"/>
      <c r="U3046" s="63"/>
      <c r="V3046" s="63"/>
      <c r="W3046" s="63"/>
      <c r="X3046" s="63"/>
      <c r="Y3046" s="63"/>
      <c r="Z3046" s="63"/>
      <c r="AA3046" s="63"/>
      <c r="AB3046" s="63"/>
      <c r="AC3046" s="63"/>
      <c r="AD3046" s="63"/>
      <c r="AE3046" s="63"/>
      <c r="AF3046" s="63"/>
      <c r="AG3046" s="63"/>
      <c r="AH3046" s="63"/>
      <c r="AI3046" s="63"/>
      <c r="AJ3046" s="63"/>
      <c r="AK3046" s="63"/>
      <c r="AL3046" s="63"/>
      <c r="AM3046" s="63"/>
      <c r="AN3046" s="63"/>
      <c r="AO3046" s="63"/>
      <c r="AP3046" s="63"/>
      <c r="AQ3046" s="63"/>
      <c r="AR3046" s="63"/>
      <c r="AS3046" s="63"/>
      <c r="AT3046" s="63"/>
      <c r="AU3046" s="63"/>
      <c r="AV3046" s="63"/>
      <c r="AW3046" s="63"/>
      <c r="AX3046" s="63"/>
      <c r="AY3046" s="63"/>
      <c r="AZ3046" s="63"/>
      <c r="BA3046" s="63"/>
      <c r="BB3046" s="63"/>
      <c r="BC3046" s="63"/>
      <c r="BD3046" s="63"/>
      <c r="BE3046" s="63"/>
      <c r="BF3046" s="63"/>
      <c r="BG3046" s="63"/>
      <c r="BH3046" s="63"/>
      <c r="BI3046" s="63"/>
      <c r="BJ3046" s="63"/>
      <c r="BK3046" s="63"/>
      <c r="BL3046" s="63"/>
      <c r="BM3046" s="63"/>
      <c r="BN3046" s="63"/>
      <c r="BO3046" s="63"/>
      <c r="BP3046" s="63"/>
      <c r="BQ3046" s="63"/>
      <c r="BR3046" s="63"/>
      <c r="BS3046" s="63"/>
      <c r="BT3046" s="63"/>
      <c r="BU3046" s="63"/>
      <c r="BV3046" s="63"/>
      <c r="BW3046" s="63"/>
      <c r="BX3046" s="63"/>
      <c r="BY3046" s="63"/>
      <c r="BZ3046" s="63"/>
      <c r="CA3046" s="63"/>
      <c r="CB3046" s="63"/>
      <c r="CC3046" s="63"/>
      <c r="CD3046" s="63"/>
      <c r="CE3046" s="63"/>
      <c r="CF3046" s="63"/>
      <c r="CG3046" s="63"/>
      <c r="CH3046" s="63"/>
      <c r="CI3046" s="63"/>
      <c r="CJ3046" s="63"/>
      <c r="CK3046" s="63"/>
      <c r="CL3046" s="63"/>
      <c r="CM3046" s="63"/>
      <c r="CN3046" s="63"/>
      <c r="CO3046" s="63"/>
      <c r="CP3046" s="63"/>
      <c r="CR3046" s="227"/>
      <c r="CS3046" s="74"/>
    </row>
    <row r="3047" spans="1:97" s="72" customFormat="1" ht="75.75" customHeight="1">
      <c r="A3047" s="63"/>
      <c r="B3047" s="63"/>
      <c r="C3047" s="63"/>
      <c r="D3047" s="63"/>
      <c r="E3047" s="63"/>
      <c r="F3047" s="63"/>
      <c r="G3047" s="63"/>
      <c r="H3047" s="63"/>
      <c r="I3047" s="63"/>
      <c r="J3047" s="63"/>
      <c r="K3047" s="63"/>
      <c r="L3047" s="63"/>
      <c r="M3047" s="63"/>
      <c r="N3047" s="63"/>
      <c r="O3047" s="63"/>
      <c r="P3047" s="63"/>
      <c r="Q3047" s="63"/>
      <c r="R3047" s="63"/>
      <c r="S3047" s="63"/>
      <c r="T3047" s="63"/>
      <c r="U3047" s="63"/>
      <c r="V3047" s="63"/>
      <c r="W3047" s="63"/>
      <c r="X3047" s="63"/>
      <c r="Y3047" s="63"/>
      <c r="Z3047" s="63"/>
      <c r="AA3047" s="63"/>
      <c r="AB3047" s="63"/>
      <c r="AC3047" s="63"/>
      <c r="AD3047" s="63"/>
      <c r="AE3047" s="63"/>
      <c r="AF3047" s="63"/>
      <c r="AG3047" s="63"/>
      <c r="AH3047" s="63"/>
      <c r="AI3047" s="63"/>
      <c r="AJ3047" s="63"/>
      <c r="AK3047" s="63"/>
      <c r="AL3047" s="63"/>
      <c r="AM3047" s="63"/>
      <c r="AN3047" s="63"/>
      <c r="AO3047" s="63"/>
      <c r="AP3047" s="63"/>
      <c r="AQ3047" s="63"/>
      <c r="AR3047" s="63"/>
      <c r="AS3047" s="63"/>
      <c r="AT3047" s="63"/>
      <c r="AU3047" s="63"/>
      <c r="AV3047" s="63"/>
      <c r="AW3047" s="63"/>
      <c r="AX3047" s="63"/>
      <c r="AY3047" s="63"/>
      <c r="AZ3047" s="63"/>
      <c r="BA3047" s="63"/>
      <c r="BB3047" s="63"/>
      <c r="BC3047" s="63"/>
      <c r="BD3047" s="63"/>
      <c r="BE3047" s="63"/>
      <c r="BF3047" s="63"/>
      <c r="BG3047" s="63"/>
      <c r="BH3047" s="63"/>
      <c r="BI3047" s="63"/>
      <c r="BJ3047" s="63"/>
      <c r="BK3047" s="63"/>
      <c r="BL3047" s="63"/>
      <c r="BM3047" s="63"/>
      <c r="BN3047" s="63"/>
      <c r="BO3047" s="63"/>
      <c r="BP3047" s="63"/>
      <c r="BQ3047" s="63"/>
      <c r="BR3047" s="63"/>
      <c r="BS3047" s="63"/>
      <c r="BT3047" s="63"/>
      <c r="BU3047" s="63"/>
      <c r="BV3047" s="63"/>
      <c r="BW3047" s="63"/>
      <c r="BX3047" s="63"/>
      <c r="BY3047" s="63"/>
      <c r="BZ3047" s="63"/>
      <c r="CA3047" s="63"/>
      <c r="CB3047" s="63"/>
      <c r="CC3047" s="63"/>
      <c r="CD3047" s="63"/>
      <c r="CE3047" s="63"/>
      <c r="CF3047" s="63"/>
      <c r="CG3047" s="63"/>
      <c r="CH3047" s="63"/>
      <c r="CI3047" s="63"/>
      <c r="CJ3047" s="63"/>
      <c r="CK3047" s="63"/>
      <c r="CL3047" s="63"/>
      <c r="CM3047" s="63"/>
      <c r="CN3047" s="63"/>
      <c r="CO3047" s="63"/>
      <c r="CP3047" s="63"/>
      <c r="CR3047" s="227"/>
      <c r="CS3047" s="74"/>
    </row>
    <row r="3048" spans="1:97" s="72" customFormat="1" ht="75.75" customHeight="1">
      <c r="A3048" s="63"/>
      <c r="B3048" s="63"/>
      <c r="C3048" s="63"/>
      <c r="D3048" s="63"/>
      <c r="E3048" s="63"/>
      <c r="F3048" s="63"/>
      <c r="G3048" s="63"/>
      <c r="H3048" s="63"/>
      <c r="I3048" s="63"/>
      <c r="J3048" s="63"/>
      <c r="K3048" s="63"/>
      <c r="L3048" s="63"/>
      <c r="M3048" s="63"/>
      <c r="N3048" s="63"/>
      <c r="O3048" s="63"/>
      <c r="P3048" s="63"/>
      <c r="Q3048" s="63"/>
      <c r="R3048" s="63"/>
      <c r="S3048" s="63"/>
      <c r="T3048" s="63"/>
      <c r="U3048" s="63"/>
      <c r="V3048" s="63"/>
      <c r="W3048" s="63"/>
      <c r="X3048" s="63"/>
      <c r="Y3048" s="63"/>
      <c r="Z3048" s="63"/>
      <c r="AA3048" s="63"/>
      <c r="AB3048" s="63"/>
      <c r="AC3048" s="63"/>
      <c r="AD3048" s="63"/>
      <c r="AE3048" s="63"/>
      <c r="AF3048" s="63"/>
      <c r="AG3048" s="63"/>
      <c r="AH3048" s="63"/>
      <c r="AI3048" s="63"/>
      <c r="AJ3048" s="63"/>
      <c r="AK3048" s="63"/>
      <c r="AL3048" s="63"/>
      <c r="AM3048" s="63"/>
      <c r="AN3048" s="63"/>
      <c r="AO3048" s="63"/>
      <c r="AP3048" s="63"/>
      <c r="AQ3048" s="63"/>
      <c r="AR3048" s="63"/>
      <c r="AS3048" s="63"/>
      <c r="AT3048" s="63"/>
      <c r="AU3048" s="63"/>
      <c r="AV3048" s="63"/>
      <c r="AW3048" s="63"/>
      <c r="AX3048" s="63"/>
      <c r="AY3048" s="63"/>
      <c r="AZ3048" s="63"/>
      <c r="BA3048" s="63"/>
      <c r="BB3048" s="63"/>
      <c r="BC3048" s="63"/>
      <c r="BD3048" s="63"/>
      <c r="BE3048" s="63"/>
      <c r="BF3048" s="63"/>
      <c r="BG3048" s="63"/>
      <c r="BH3048" s="63"/>
      <c r="BI3048" s="63"/>
      <c r="BJ3048" s="63"/>
      <c r="BK3048" s="63"/>
      <c r="BL3048" s="63"/>
      <c r="BM3048" s="63"/>
      <c r="BN3048" s="63"/>
      <c r="BO3048" s="63"/>
      <c r="BP3048" s="63"/>
      <c r="BQ3048" s="63"/>
      <c r="BR3048" s="63"/>
      <c r="BS3048" s="63"/>
      <c r="BT3048" s="63"/>
      <c r="BU3048" s="63"/>
      <c r="BV3048" s="63"/>
      <c r="BW3048" s="63"/>
      <c r="BX3048" s="63"/>
      <c r="BY3048" s="63"/>
      <c r="BZ3048" s="63"/>
      <c r="CA3048" s="63"/>
      <c r="CB3048" s="63"/>
      <c r="CC3048" s="63"/>
      <c r="CD3048" s="63"/>
      <c r="CE3048" s="63"/>
      <c r="CF3048" s="63"/>
      <c r="CG3048" s="63"/>
      <c r="CH3048" s="63"/>
      <c r="CI3048" s="63"/>
      <c r="CJ3048" s="63"/>
      <c r="CK3048" s="63"/>
      <c r="CL3048" s="63"/>
      <c r="CM3048" s="63"/>
      <c r="CN3048" s="63"/>
      <c r="CO3048" s="63"/>
      <c r="CP3048" s="63"/>
      <c r="CR3048" s="227"/>
      <c r="CS3048" s="74"/>
    </row>
    <row r="3049" spans="1:97" s="72" customFormat="1" ht="75.75" customHeight="1">
      <c r="A3049" s="63"/>
      <c r="B3049" s="63"/>
      <c r="C3049" s="63"/>
      <c r="D3049" s="63"/>
      <c r="E3049" s="63"/>
      <c r="F3049" s="63"/>
      <c r="G3049" s="63"/>
      <c r="H3049" s="63"/>
      <c r="I3049" s="63"/>
      <c r="J3049" s="63"/>
      <c r="K3049" s="63"/>
      <c r="L3049" s="63"/>
      <c r="M3049" s="63"/>
      <c r="N3049" s="63"/>
      <c r="O3049" s="63"/>
      <c r="P3049" s="63"/>
      <c r="Q3049" s="63"/>
      <c r="R3049" s="63"/>
      <c r="S3049" s="63"/>
      <c r="T3049" s="63"/>
      <c r="U3049" s="63"/>
      <c r="V3049" s="63"/>
      <c r="W3049" s="63"/>
      <c r="X3049" s="63"/>
      <c r="Y3049" s="63"/>
      <c r="Z3049" s="63"/>
      <c r="AA3049" s="63"/>
      <c r="AB3049" s="63"/>
      <c r="AC3049" s="63"/>
      <c r="AD3049" s="63"/>
      <c r="AE3049" s="63"/>
      <c r="AF3049" s="63"/>
      <c r="AG3049" s="63"/>
      <c r="AH3049" s="63"/>
      <c r="AI3049" s="63"/>
      <c r="AJ3049" s="63"/>
      <c r="AK3049" s="63"/>
      <c r="AL3049" s="63"/>
      <c r="AM3049" s="63"/>
      <c r="AN3049" s="63"/>
      <c r="AO3049" s="63"/>
      <c r="AP3049" s="63"/>
      <c r="AQ3049" s="63"/>
      <c r="AR3049" s="63"/>
      <c r="AS3049" s="63"/>
      <c r="AT3049" s="63"/>
      <c r="AU3049" s="63"/>
      <c r="AV3049" s="63"/>
      <c r="AW3049" s="63"/>
      <c r="AX3049" s="63"/>
      <c r="AY3049" s="63"/>
      <c r="AZ3049" s="63"/>
      <c r="BA3049" s="63"/>
      <c r="BB3049" s="63"/>
      <c r="BC3049" s="63"/>
      <c r="BD3049" s="63"/>
      <c r="BE3049" s="63"/>
      <c r="BF3049" s="63"/>
      <c r="BG3049" s="63"/>
      <c r="BH3049" s="63"/>
      <c r="BI3049" s="63"/>
      <c r="BJ3049" s="63"/>
      <c r="BK3049" s="63"/>
      <c r="BL3049" s="63"/>
      <c r="BM3049" s="63"/>
      <c r="BN3049" s="63"/>
      <c r="BO3049" s="63"/>
      <c r="BP3049" s="63"/>
      <c r="BQ3049" s="63"/>
      <c r="BR3049" s="63"/>
      <c r="BS3049" s="63"/>
      <c r="BT3049" s="63"/>
      <c r="BU3049" s="63"/>
      <c r="BV3049" s="63"/>
      <c r="BW3049" s="63"/>
      <c r="BX3049" s="63"/>
      <c r="BY3049" s="63"/>
      <c r="BZ3049" s="63"/>
      <c r="CA3049" s="63"/>
      <c r="CB3049" s="63"/>
      <c r="CC3049" s="63"/>
      <c r="CD3049" s="63"/>
      <c r="CE3049" s="63"/>
      <c r="CF3049" s="63"/>
      <c r="CG3049" s="63"/>
      <c r="CH3049" s="63"/>
      <c r="CI3049" s="63"/>
      <c r="CJ3049" s="63"/>
      <c r="CK3049" s="63"/>
      <c r="CL3049" s="63"/>
      <c r="CM3049" s="63"/>
      <c r="CN3049" s="63"/>
      <c r="CO3049" s="63"/>
      <c r="CP3049" s="63"/>
      <c r="CR3049" s="227"/>
      <c r="CS3049" s="74"/>
    </row>
    <row r="3050" spans="1:97" s="72" customFormat="1" ht="75.75" customHeight="1">
      <c r="A3050" s="63"/>
      <c r="B3050" s="63"/>
      <c r="C3050" s="63"/>
      <c r="D3050" s="63"/>
      <c r="E3050" s="63"/>
      <c r="F3050" s="63"/>
      <c r="G3050" s="63"/>
      <c r="H3050" s="63"/>
      <c r="I3050" s="63"/>
      <c r="J3050" s="63"/>
      <c r="K3050" s="63"/>
      <c r="L3050" s="63"/>
      <c r="M3050" s="63"/>
      <c r="N3050" s="63"/>
      <c r="O3050" s="63"/>
      <c r="P3050" s="63"/>
      <c r="Q3050" s="63"/>
      <c r="R3050" s="63"/>
      <c r="S3050" s="63"/>
      <c r="T3050" s="63"/>
      <c r="U3050" s="63"/>
      <c r="V3050" s="63"/>
      <c r="W3050" s="63"/>
      <c r="X3050" s="63"/>
      <c r="Y3050" s="63"/>
      <c r="Z3050" s="63"/>
      <c r="AA3050" s="63"/>
      <c r="AB3050" s="63"/>
      <c r="AC3050" s="63"/>
      <c r="AD3050" s="63"/>
      <c r="AE3050" s="63"/>
      <c r="AF3050" s="63"/>
      <c r="AG3050" s="63"/>
      <c r="AH3050" s="63"/>
      <c r="AI3050" s="63"/>
      <c r="AJ3050" s="63"/>
      <c r="AK3050" s="63"/>
      <c r="AL3050" s="63"/>
      <c r="AM3050" s="63"/>
      <c r="AN3050" s="63"/>
      <c r="AO3050" s="63"/>
      <c r="AP3050" s="63"/>
      <c r="AQ3050" s="63"/>
      <c r="AR3050" s="63"/>
      <c r="AS3050" s="63"/>
      <c r="AT3050" s="63"/>
      <c r="AU3050" s="63"/>
      <c r="AV3050" s="63"/>
      <c r="AW3050" s="63"/>
      <c r="AX3050" s="63"/>
      <c r="AY3050" s="63"/>
      <c r="AZ3050" s="63"/>
      <c r="BA3050" s="63"/>
      <c r="BB3050" s="63"/>
      <c r="BC3050" s="63"/>
      <c r="BD3050" s="63"/>
      <c r="BE3050" s="63"/>
      <c r="BF3050" s="63"/>
      <c r="BG3050" s="63"/>
      <c r="BH3050" s="63"/>
      <c r="BI3050" s="63"/>
      <c r="BJ3050" s="63"/>
      <c r="BK3050" s="63"/>
      <c r="BL3050" s="63"/>
      <c r="BM3050" s="63"/>
      <c r="BN3050" s="63"/>
      <c r="BO3050" s="63"/>
      <c r="BP3050" s="63"/>
      <c r="BQ3050" s="63"/>
      <c r="BR3050" s="63"/>
      <c r="BS3050" s="63"/>
      <c r="BT3050" s="63"/>
      <c r="BU3050" s="63"/>
      <c r="BV3050" s="63"/>
      <c r="BW3050" s="63"/>
      <c r="BX3050" s="63"/>
      <c r="BY3050" s="63"/>
      <c r="BZ3050" s="63"/>
      <c r="CA3050" s="63"/>
      <c r="CB3050" s="63"/>
      <c r="CC3050" s="63"/>
      <c r="CD3050" s="63"/>
      <c r="CE3050" s="63"/>
      <c r="CF3050" s="63"/>
      <c r="CG3050" s="63"/>
      <c r="CH3050" s="63"/>
      <c r="CI3050" s="63"/>
      <c r="CJ3050" s="63"/>
      <c r="CK3050" s="63"/>
      <c r="CL3050" s="63"/>
      <c r="CM3050" s="63"/>
      <c r="CN3050" s="63"/>
      <c r="CO3050" s="63"/>
      <c r="CP3050" s="63"/>
      <c r="CR3050" s="227"/>
      <c r="CS3050" s="74"/>
    </row>
    <row r="3051" spans="1:97" s="72" customFormat="1" ht="75.75" customHeight="1">
      <c r="A3051" s="63"/>
      <c r="B3051" s="63"/>
      <c r="C3051" s="63"/>
      <c r="D3051" s="63"/>
      <c r="E3051" s="63"/>
      <c r="F3051" s="63"/>
      <c r="G3051" s="63"/>
      <c r="H3051" s="63"/>
      <c r="I3051" s="63"/>
      <c r="J3051" s="63"/>
      <c r="K3051" s="63"/>
      <c r="L3051" s="63"/>
      <c r="M3051" s="63"/>
      <c r="N3051" s="63"/>
      <c r="O3051" s="63"/>
      <c r="P3051" s="63"/>
      <c r="Q3051" s="63"/>
      <c r="R3051" s="63"/>
      <c r="S3051" s="63"/>
      <c r="T3051" s="63"/>
      <c r="U3051" s="63"/>
      <c r="V3051" s="63"/>
      <c r="W3051" s="63"/>
      <c r="X3051" s="63"/>
      <c r="Y3051" s="63"/>
      <c r="Z3051" s="63"/>
      <c r="AA3051" s="63"/>
      <c r="AB3051" s="63"/>
      <c r="AC3051" s="63"/>
      <c r="AD3051" s="63"/>
      <c r="AE3051" s="63"/>
      <c r="AF3051" s="63"/>
      <c r="AG3051" s="63"/>
      <c r="AH3051" s="63"/>
      <c r="AI3051" s="63"/>
      <c r="AJ3051" s="63"/>
      <c r="AK3051" s="63"/>
      <c r="AL3051" s="63"/>
      <c r="AM3051" s="63"/>
      <c r="AN3051" s="63"/>
      <c r="AO3051" s="63"/>
      <c r="AP3051" s="63"/>
      <c r="AQ3051" s="63"/>
      <c r="AR3051" s="63"/>
      <c r="AS3051" s="63"/>
      <c r="AT3051" s="63"/>
      <c r="AU3051" s="63"/>
      <c r="AV3051" s="63"/>
      <c r="AW3051" s="63"/>
      <c r="AX3051" s="63"/>
      <c r="AY3051" s="63"/>
      <c r="AZ3051" s="63"/>
      <c r="BA3051" s="63"/>
      <c r="BB3051" s="63"/>
      <c r="BC3051" s="63"/>
      <c r="BD3051" s="63"/>
      <c r="BE3051" s="63"/>
      <c r="BF3051" s="63"/>
      <c r="BG3051" s="63"/>
      <c r="BH3051" s="63"/>
      <c r="BI3051" s="63"/>
      <c r="BJ3051" s="63"/>
      <c r="BK3051" s="63"/>
      <c r="BL3051" s="63"/>
      <c r="BM3051" s="63"/>
      <c r="BN3051" s="63"/>
      <c r="BO3051" s="63"/>
      <c r="BP3051" s="63"/>
      <c r="BQ3051" s="63"/>
      <c r="BR3051" s="63"/>
      <c r="BS3051" s="63"/>
      <c r="BT3051" s="63"/>
      <c r="BU3051" s="63"/>
      <c r="BV3051" s="63"/>
      <c r="BW3051" s="63"/>
      <c r="BX3051" s="63"/>
      <c r="BY3051" s="63"/>
      <c r="BZ3051" s="63"/>
      <c r="CA3051" s="63"/>
      <c r="CB3051" s="63"/>
      <c r="CC3051" s="63"/>
      <c r="CD3051" s="63"/>
      <c r="CE3051" s="63"/>
      <c r="CF3051" s="63"/>
      <c r="CG3051" s="63"/>
      <c r="CH3051" s="63"/>
      <c r="CI3051" s="63"/>
      <c r="CJ3051" s="63"/>
      <c r="CK3051" s="63"/>
      <c r="CL3051" s="63"/>
      <c r="CM3051" s="63"/>
      <c r="CN3051" s="63"/>
      <c r="CO3051" s="63"/>
      <c r="CP3051" s="63"/>
      <c r="CR3051" s="227"/>
      <c r="CS3051" s="74"/>
    </row>
    <row r="3052" spans="1:97" s="72" customFormat="1" ht="75.75" customHeight="1">
      <c r="A3052" s="63"/>
      <c r="B3052" s="63"/>
      <c r="C3052" s="63"/>
      <c r="D3052" s="63"/>
      <c r="E3052" s="63"/>
      <c r="F3052" s="63"/>
      <c r="G3052" s="63"/>
      <c r="H3052" s="63"/>
      <c r="I3052" s="63"/>
      <c r="J3052" s="63"/>
      <c r="K3052" s="63"/>
      <c r="L3052" s="63"/>
      <c r="M3052" s="63"/>
      <c r="N3052" s="63"/>
      <c r="O3052" s="63"/>
      <c r="P3052" s="63"/>
      <c r="Q3052" s="63"/>
      <c r="R3052" s="63"/>
      <c r="S3052" s="63"/>
      <c r="T3052" s="63"/>
      <c r="U3052" s="63"/>
      <c r="V3052" s="63"/>
      <c r="W3052" s="63"/>
      <c r="X3052" s="63"/>
      <c r="Y3052" s="63"/>
      <c r="Z3052" s="63"/>
      <c r="AA3052" s="63"/>
      <c r="AB3052" s="63"/>
      <c r="AC3052" s="63"/>
      <c r="AD3052" s="63"/>
      <c r="AE3052" s="63"/>
      <c r="AF3052" s="63"/>
      <c r="AG3052" s="63"/>
      <c r="AH3052" s="63"/>
      <c r="AI3052" s="63"/>
      <c r="AJ3052" s="63"/>
      <c r="AK3052" s="63"/>
      <c r="AL3052" s="63"/>
      <c r="AM3052" s="63"/>
      <c r="AN3052" s="63"/>
      <c r="AO3052" s="63"/>
      <c r="AP3052" s="63"/>
      <c r="AQ3052" s="63"/>
      <c r="AR3052" s="63"/>
      <c r="AS3052" s="63"/>
      <c r="AT3052" s="63"/>
      <c r="AU3052" s="63"/>
      <c r="AV3052" s="63"/>
      <c r="AW3052" s="63"/>
      <c r="AX3052" s="63"/>
      <c r="AY3052" s="63"/>
      <c r="AZ3052" s="63"/>
      <c r="BA3052" s="63"/>
      <c r="BB3052" s="63"/>
      <c r="BC3052" s="63"/>
      <c r="BD3052" s="63"/>
      <c r="BE3052" s="63"/>
      <c r="BF3052" s="63"/>
      <c r="BG3052" s="63"/>
      <c r="BH3052" s="63"/>
      <c r="BI3052" s="63"/>
      <c r="BJ3052" s="63"/>
      <c r="BK3052" s="63"/>
      <c r="BL3052" s="63"/>
      <c r="BM3052" s="63"/>
      <c r="BN3052" s="63"/>
      <c r="BO3052" s="63"/>
      <c r="BP3052" s="63"/>
      <c r="BQ3052" s="63"/>
      <c r="BR3052" s="63"/>
      <c r="BS3052" s="63"/>
      <c r="BT3052" s="63"/>
      <c r="BU3052" s="63"/>
      <c r="BV3052" s="63"/>
      <c r="BW3052" s="63"/>
      <c r="BX3052" s="63"/>
      <c r="BY3052" s="63"/>
      <c r="BZ3052" s="63"/>
      <c r="CA3052" s="63"/>
      <c r="CB3052" s="63"/>
      <c r="CC3052" s="63"/>
      <c r="CD3052" s="63"/>
      <c r="CE3052" s="63"/>
      <c r="CF3052" s="63"/>
      <c r="CG3052" s="63"/>
      <c r="CH3052" s="63"/>
      <c r="CI3052" s="63"/>
      <c r="CJ3052" s="63"/>
      <c r="CK3052" s="63"/>
      <c r="CL3052" s="63"/>
      <c r="CM3052" s="63"/>
      <c r="CN3052" s="63"/>
      <c r="CO3052" s="63"/>
      <c r="CP3052" s="63"/>
      <c r="CR3052" s="227"/>
      <c r="CS3052" s="74"/>
    </row>
    <row r="3053" spans="1:97" s="72" customFormat="1" ht="75.75" customHeight="1">
      <c r="A3053" s="63"/>
      <c r="B3053" s="63"/>
      <c r="C3053" s="63"/>
      <c r="D3053" s="63"/>
      <c r="E3053" s="63"/>
      <c r="F3053" s="63"/>
      <c r="G3053" s="63"/>
      <c r="H3053" s="63"/>
      <c r="I3053" s="63"/>
      <c r="J3053" s="63"/>
      <c r="K3053" s="63"/>
      <c r="L3053" s="63"/>
      <c r="M3053" s="63"/>
      <c r="N3053" s="63"/>
      <c r="O3053" s="63"/>
      <c r="P3053" s="63"/>
      <c r="Q3053" s="63"/>
      <c r="R3053" s="63"/>
      <c r="S3053" s="63"/>
      <c r="T3053" s="63"/>
      <c r="U3053" s="63"/>
      <c r="V3053" s="63"/>
      <c r="W3053" s="63"/>
      <c r="X3053" s="63"/>
      <c r="Y3053" s="63"/>
      <c r="Z3053" s="63"/>
      <c r="AA3053" s="63"/>
      <c r="AB3053" s="63"/>
      <c r="AC3053" s="63"/>
      <c r="AD3053" s="63"/>
      <c r="AE3053" s="63"/>
      <c r="AF3053" s="63"/>
      <c r="AG3053" s="63"/>
      <c r="AH3053" s="63"/>
      <c r="AI3053" s="63"/>
      <c r="AJ3053" s="63"/>
      <c r="AK3053" s="63"/>
      <c r="AL3053" s="63"/>
      <c r="AM3053" s="63"/>
      <c r="AN3053" s="63"/>
      <c r="AO3053" s="63"/>
      <c r="AP3053" s="63"/>
      <c r="AQ3053" s="63"/>
      <c r="AR3053" s="63"/>
      <c r="AS3053" s="63"/>
      <c r="AT3053" s="63"/>
      <c r="AU3053" s="63"/>
      <c r="AV3053" s="63"/>
      <c r="AW3053" s="63"/>
      <c r="AX3053" s="63"/>
      <c r="AY3053" s="63"/>
      <c r="AZ3053" s="63"/>
      <c r="BA3053" s="63"/>
      <c r="BB3053" s="63"/>
      <c r="BC3053" s="63"/>
      <c r="BD3053" s="63"/>
      <c r="BE3053" s="63"/>
      <c r="BF3053" s="63"/>
      <c r="BG3053" s="63"/>
      <c r="BH3053" s="63"/>
      <c r="BI3053" s="63"/>
      <c r="BJ3053" s="63"/>
      <c r="BK3053" s="63"/>
      <c r="BL3053" s="63"/>
      <c r="BM3053" s="63"/>
      <c r="BN3053" s="63"/>
      <c r="BO3053" s="63"/>
      <c r="BP3053" s="63"/>
      <c r="BQ3053" s="63"/>
      <c r="BR3053" s="63"/>
      <c r="BS3053" s="63"/>
      <c r="BT3053" s="63"/>
      <c r="BU3053" s="63"/>
      <c r="BV3053" s="63"/>
      <c r="BW3053" s="63"/>
      <c r="BX3053" s="63"/>
      <c r="BY3053" s="63"/>
      <c r="BZ3053" s="63"/>
      <c r="CA3053" s="63"/>
      <c r="CB3053" s="63"/>
      <c r="CC3053" s="63"/>
      <c r="CD3053" s="63"/>
      <c r="CE3053" s="63"/>
      <c r="CF3053" s="63"/>
      <c r="CG3053" s="63"/>
      <c r="CH3053" s="63"/>
      <c r="CI3053" s="63"/>
      <c r="CJ3053" s="63"/>
      <c r="CK3053" s="63"/>
      <c r="CL3053" s="63"/>
      <c r="CM3053" s="63"/>
      <c r="CN3053" s="63"/>
      <c r="CO3053" s="63"/>
      <c r="CP3053" s="63"/>
      <c r="CR3053" s="227"/>
      <c r="CS3053" s="74"/>
    </row>
    <row r="3054" spans="1:97" s="72" customFormat="1" ht="75.75" customHeight="1">
      <c r="A3054" s="63"/>
      <c r="B3054" s="63"/>
      <c r="C3054" s="63"/>
      <c r="D3054" s="63"/>
      <c r="E3054" s="63"/>
      <c r="F3054" s="63"/>
      <c r="G3054" s="63"/>
      <c r="H3054" s="63"/>
      <c r="I3054" s="63"/>
      <c r="J3054" s="63"/>
      <c r="K3054" s="63"/>
      <c r="L3054" s="63"/>
      <c r="M3054" s="63"/>
      <c r="N3054" s="63"/>
      <c r="O3054" s="63"/>
      <c r="P3054" s="63"/>
      <c r="Q3054" s="63"/>
      <c r="R3054" s="63"/>
      <c r="S3054" s="63"/>
      <c r="T3054" s="63"/>
      <c r="U3054" s="63"/>
      <c r="V3054" s="63"/>
      <c r="W3054" s="63"/>
      <c r="X3054" s="63"/>
      <c r="Y3054" s="63"/>
      <c r="Z3054" s="63"/>
      <c r="AA3054" s="63"/>
      <c r="AB3054" s="63"/>
      <c r="AC3054" s="63"/>
      <c r="AD3054" s="63"/>
      <c r="AE3054" s="63"/>
      <c r="AF3054" s="63"/>
      <c r="AG3054" s="63"/>
      <c r="AH3054" s="63"/>
      <c r="AI3054" s="63"/>
      <c r="AJ3054" s="63"/>
      <c r="AK3054" s="63"/>
      <c r="AL3054" s="63"/>
      <c r="AM3054" s="63"/>
      <c r="AN3054" s="63"/>
      <c r="AO3054" s="63"/>
      <c r="AP3054" s="63"/>
      <c r="AQ3054" s="63"/>
      <c r="AR3054" s="63"/>
      <c r="AS3054" s="63"/>
      <c r="AT3054" s="63"/>
      <c r="AU3054" s="63"/>
      <c r="AV3054" s="63"/>
      <c r="AW3054" s="63"/>
      <c r="AX3054" s="63"/>
      <c r="AY3054" s="63"/>
      <c r="AZ3054" s="63"/>
      <c r="BA3054" s="63"/>
      <c r="BB3054" s="63"/>
      <c r="BC3054" s="63"/>
      <c r="BD3054" s="63"/>
      <c r="BE3054" s="63"/>
      <c r="BF3054" s="63"/>
      <c r="BG3054" s="63"/>
      <c r="BH3054" s="63"/>
      <c r="BI3054" s="63"/>
      <c r="BJ3054" s="63"/>
      <c r="BK3054" s="63"/>
      <c r="BL3054" s="63"/>
      <c r="BM3054" s="63"/>
      <c r="BN3054" s="63"/>
      <c r="BO3054" s="63"/>
      <c r="BP3054" s="63"/>
      <c r="BQ3054" s="63"/>
      <c r="BR3054" s="63"/>
      <c r="BS3054" s="63"/>
      <c r="BT3054" s="63"/>
      <c r="BU3054" s="63"/>
      <c r="BV3054" s="63"/>
      <c r="BW3054" s="63"/>
      <c r="BX3054" s="63"/>
      <c r="BY3054" s="63"/>
      <c r="BZ3054" s="63"/>
      <c r="CA3054" s="63"/>
      <c r="CB3054" s="63"/>
      <c r="CC3054" s="63"/>
      <c r="CD3054" s="63"/>
      <c r="CE3054" s="63"/>
      <c r="CF3054" s="63"/>
      <c r="CG3054" s="63"/>
      <c r="CH3054" s="63"/>
      <c r="CI3054" s="63"/>
      <c r="CJ3054" s="63"/>
      <c r="CK3054" s="63"/>
      <c r="CL3054" s="63"/>
      <c r="CM3054" s="63"/>
      <c r="CN3054" s="63"/>
      <c r="CO3054" s="63"/>
      <c r="CP3054" s="63"/>
      <c r="CR3054" s="227"/>
      <c r="CS3054" s="74"/>
    </row>
    <row r="3055" spans="1:97" s="72" customFormat="1" ht="75.75" customHeight="1">
      <c r="A3055" s="63"/>
      <c r="B3055" s="63"/>
      <c r="C3055" s="63"/>
      <c r="D3055" s="63"/>
      <c r="E3055" s="63"/>
      <c r="F3055" s="63"/>
      <c r="G3055" s="63"/>
      <c r="H3055" s="63"/>
      <c r="I3055" s="63"/>
      <c r="J3055" s="63"/>
      <c r="K3055" s="63"/>
      <c r="L3055" s="63"/>
      <c r="M3055" s="63"/>
      <c r="N3055" s="63"/>
      <c r="O3055" s="63"/>
      <c r="P3055" s="63"/>
      <c r="Q3055" s="63"/>
      <c r="R3055" s="63"/>
      <c r="S3055" s="63"/>
      <c r="T3055" s="63"/>
      <c r="U3055" s="63"/>
      <c r="V3055" s="63"/>
      <c r="W3055" s="63"/>
      <c r="X3055" s="63"/>
      <c r="Y3055" s="63"/>
      <c r="Z3055" s="63"/>
      <c r="AA3055" s="63"/>
      <c r="AB3055" s="63"/>
      <c r="AC3055" s="63"/>
      <c r="AD3055" s="63"/>
      <c r="AE3055" s="63"/>
      <c r="AF3055" s="63"/>
      <c r="AG3055" s="63"/>
      <c r="AH3055" s="63"/>
      <c r="AI3055" s="63"/>
      <c r="AJ3055" s="63"/>
      <c r="AK3055" s="63"/>
      <c r="AL3055" s="63"/>
      <c r="AM3055" s="63"/>
      <c r="AN3055" s="63"/>
      <c r="AO3055" s="63"/>
      <c r="AP3055" s="63"/>
      <c r="AQ3055" s="63"/>
      <c r="AR3055" s="63"/>
      <c r="AS3055" s="63"/>
      <c r="AT3055" s="63"/>
      <c r="AU3055" s="63"/>
      <c r="AV3055" s="63"/>
      <c r="AW3055" s="63"/>
      <c r="AX3055" s="63"/>
      <c r="AY3055" s="63"/>
      <c r="AZ3055" s="63"/>
      <c r="BA3055" s="63"/>
      <c r="BB3055" s="63"/>
      <c r="BC3055" s="63"/>
      <c r="BD3055" s="63"/>
      <c r="BE3055" s="63"/>
      <c r="BF3055" s="63"/>
      <c r="BG3055" s="63"/>
      <c r="BH3055" s="63"/>
      <c r="BI3055" s="63"/>
      <c r="BJ3055" s="63"/>
      <c r="BK3055" s="63"/>
      <c r="BL3055" s="63"/>
      <c r="BM3055" s="63"/>
      <c r="BN3055" s="63"/>
      <c r="BO3055" s="63"/>
      <c r="BP3055" s="63"/>
      <c r="BQ3055" s="63"/>
      <c r="BR3055" s="63"/>
      <c r="BS3055" s="63"/>
      <c r="BT3055" s="63"/>
      <c r="BU3055" s="63"/>
      <c r="BV3055" s="63"/>
      <c r="BW3055" s="63"/>
      <c r="BX3055" s="63"/>
      <c r="BY3055" s="63"/>
      <c r="BZ3055" s="63"/>
      <c r="CA3055" s="63"/>
      <c r="CB3055" s="63"/>
      <c r="CC3055" s="63"/>
      <c r="CD3055" s="63"/>
      <c r="CE3055" s="63"/>
      <c r="CF3055" s="63"/>
      <c r="CG3055" s="63"/>
      <c r="CH3055" s="63"/>
      <c r="CI3055" s="63"/>
      <c r="CJ3055" s="63"/>
      <c r="CK3055" s="63"/>
      <c r="CL3055" s="63"/>
      <c r="CM3055" s="63"/>
      <c r="CN3055" s="63"/>
      <c r="CO3055" s="63"/>
      <c r="CP3055" s="63"/>
      <c r="CR3055" s="227"/>
      <c r="CS3055" s="74"/>
    </row>
    <row r="3056" spans="1:97" s="72" customFormat="1" ht="75.75" customHeight="1">
      <c r="A3056" s="63"/>
      <c r="B3056" s="63"/>
      <c r="C3056" s="63"/>
      <c r="D3056" s="63"/>
      <c r="E3056" s="63"/>
      <c r="F3056" s="63"/>
      <c r="G3056" s="63"/>
      <c r="H3056" s="63"/>
      <c r="I3056" s="63"/>
      <c r="J3056" s="63"/>
      <c r="K3056" s="63"/>
      <c r="L3056" s="63"/>
      <c r="M3056" s="63"/>
      <c r="N3056" s="63"/>
      <c r="O3056" s="63"/>
      <c r="P3056" s="63"/>
      <c r="Q3056" s="63"/>
      <c r="R3056" s="63"/>
      <c r="S3056" s="63"/>
      <c r="T3056" s="63"/>
      <c r="U3056" s="63"/>
      <c r="V3056" s="63"/>
      <c r="W3056" s="63"/>
      <c r="X3056" s="63"/>
      <c r="Y3056" s="63"/>
      <c r="Z3056" s="63"/>
      <c r="AA3056" s="63"/>
      <c r="AB3056" s="63"/>
      <c r="AC3056" s="63"/>
      <c r="AD3056" s="63"/>
      <c r="AE3056" s="63"/>
      <c r="AF3056" s="63"/>
      <c r="AG3056" s="63"/>
      <c r="AH3056" s="63"/>
      <c r="AI3056" s="63"/>
      <c r="AJ3056" s="63"/>
      <c r="AK3056" s="63"/>
      <c r="AL3056" s="63"/>
      <c r="AM3056" s="63"/>
      <c r="AN3056" s="63"/>
      <c r="AO3056" s="63"/>
      <c r="AP3056" s="63"/>
      <c r="AQ3056" s="63"/>
      <c r="AR3056" s="63"/>
      <c r="AS3056" s="63"/>
      <c r="AT3056" s="63"/>
      <c r="AU3056" s="63"/>
      <c r="AV3056" s="63"/>
      <c r="AW3056" s="63"/>
      <c r="AX3056" s="63"/>
      <c r="AY3056" s="63"/>
      <c r="AZ3056" s="63"/>
      <c r="BA3056" s="63"/>
      <c r="BB3056" s="63"/>
      <c r="BC3056" s="63"/>
      <c r="BD3056" s="63"/>
      <c r="BE3056" s="63"/>
      <c r="BF3056" s="63"/>
      <c r="BG3056" s="63"/>
      <c r="BH3056" s="63"/>
      <c r="BI3056" s="63"/>
      <c r="BJ3056" s="63"/>
      <c r="BK3056" s="63"/>
      <c r="BL3056" s="63"/>
      <c r="BM3056" s="63"/>
      <c r="BN3056" s="63"/>
      <c r="BO3056" s="63"/>
      <c r="BP3056" s="63"/>
      <c r="BQ3056" s="63"/>
      <c r="BR3056" s="63"/>
      <c r="BS3056" s="63"/>
      <c r="BT3056" s="63"/>
      <c r="BU3056" s="63"/>
      <c r="BV3056" s="63"/>
      <c r="BW3056" s="63"/>
      <c r="BX3056" s="63"/>
      <c r="BY3056" s="63"/>
      <c r="BZ3056" s="63"/>
      <c r="CA3056" s="63"/>
      <c r="CB3056" s="63"/>
      <c r="CC3056" s="63"/>
      <c r="CD3056" s="63"/>
      <c r="CE3056" s="63"/>
      <c r="CF3056" s="63"/>
      <c r="CG3056" s="63"/>
      <c r="CH3056" s="63"/>
      <c r="CI3056" s="63"/>
      <c r="CJ3056" s="63"/>
      <c r="CK3056" s="63"/>
      <c r="CL3056" s="63"/>
      <c r="CM3056" s="63"/>
      <c r="CN3056" s="63"/>
      <c r="CO3056" s="63"/>
      <c r="CP3056" s="63"/>
      <c r="CR3056" s="227"/>
      <c r="CS3056" s="74"/>
    </row>
    <row r="3057" spans="1:97" s="72" customFormat="1" ht="75.75" customHeight="1">
      <c r="A3057" s="63"/>
      <c r="B3057" s="63"/>
      <c r="C3057" s="63"/>
      <c r="D3057" s="63"/>
      <c r="E3057" s="63"/>
      <c r="F3057" s="63"/>
      <c r="G3057" s="63"/>
      <c r="H3057" s="63"/>
      <c r="I3057" s="63"/>
      <c r="J3057" s="63"/>
      <c r="K3057" s="63"/>
      <c r="L3057" s="63"/>
      <c r="M3057" s="63"/>
      <c r="N3057" s="63"/>
      <c r="O3057" s="63"/>
      <c r="P3057" s="63"/>
      <c r="Q3057" s="63"/>
      <c r="R3057" s="63"/>
      <c r="S3057" s="63"/>
      <c r="T3057" s="63"/>
      <c r="U3057" s="63"/>
      <c r="V3057" s="63"/>
      <c r="W3057" s="63"/>
      <c r="X3057" s="63"/>
      <c r="Y3057" s="63"/>
      <c r="Z3057" s="63"/>
      <c r="AA3057" s="63"/>
      <c r="AB3057" s="63"/>
      <c r="AC3057" s="63"/>
      <c r="AD3057" s="63"/>
      <c r="AE3057" s="63"/>
      <c r="AF3057" s="63"/>
      <c r="AG3057" s="63"/>
      <c r="AH3057" s="63"/>
      <c r="AI3057" s="63"/>
      <c r="AJ3057" s="63"/>
      <c r="AK3057" s="63"/>
      <c r="AL3057" s="63"/>
      <c r="AM3057" s="63"/>
      <c r="AN3057" s="63"/>
      <c r="AO3057" s="63"/>
      <c r="AP3057" s="63"/>
      <c r="AQ3057" s="63"/>
      <c r="AR3057" s="63"/>
      <c r="AS3057" s="63"/>
      <c r="AT3057" s="63"/>
      <c r="AU3057" s="63"/>
      <c r="AV3057" s="63"/>
      <c r="AW3057" s="63"/>
      <c r="AX3057" s="63"/>
      <c r="AY3057" s="63"/>
      <c r="AZ3057" s="63"/>
      <c r="BA3057" s="63"/>
      <c r="BB3057" s="63"/>
      <c r="BC3057" s="63"/>
      <c r="BD3057" s="63"/>
      <c r="BE3057" s="63"/>
      <c r="BF3057" s="63"/>
      <c r="BG3057" s="63"/>
      <c r="BH3057" s="63"/>
      <c r="BI3057" s="63"/>
      <c r="BJ3057" s="63"/>
      <c r="BK3057" s="63"/>
      <c r="BL3057" s="63"/>
      <c r="BM3057" s="63"/>
      <c r="BN3057" s="63"/>
      <c r="BO3057" s="63"/>
      <c r="BP3057" s="63"/>
      <c r="BQ3057" s="63"/>
      <c r="BR3057" s="63"/>
      <c r="BS3057" s="63"/>
      <c r="BT3057" s="63"/>
      <c r="BU3057" s="63"/>
      <c r="BV3057" s="63"/>
      <c r="BW3057" s="63"/>
      <c r="BX3057" s="63"/>
      <c r="BY3057" s="63"/>
      <c r="BZ3057" s="63"/>
      <c r="CA3057" s="63"/>
      <c r="CB3057" s="63"/>
      <c r="CC3057" s="63"/>
      <c r="CD3057" s="63"/>
      <c r="CE3057" s="63"/>
      <c r="CF3057" s="63"/>
      <c r="CG3057" s="63"/>
      <c r="CH3057" s="63"/>
      <c r="CI3057" s="63"/>
      <c r="CJ3057" s="63"/>
      <c r="CK3057" s="63"/>
      <c r="CL3057" s="63"/>
      <c r="CM3057" s="63"/>
      <c r="CN3057" s="63"/>
      <c r="CO3057" s="63"/>
      <c r="CP3057" s="63"/>
      <c r="CR3057" s="227"/>
      <c r="CS3057" s="74"/>
    </row>
    <row r="3058" spans="1:97" s="72" customFormat="1" ht="75.75" customHeight="1">
      <c r="A3058" s="63"/>
      <c r="B3058" s="63"/>
      <c r="C3058" s="63"/>
      <c r="D3058" s="63"/>
      <c r="E3058" s="63"/>
      <c r="F3058" s="63"/>
      <c r="G3058" s="63"/>
      <c r="H3058" s="63"/>
      <c r="I3058" s="63"/>
      <c r="J3058" s="63"/>
      <c r="K3058" s="63"/>
      <c r="L3058" s="63"/>
      <c r="M3058" s="63"/>
      <c r="N3058" s="63"/>
      <c r="O3058" s="63"/>
      <c r="P3058" s="63"/>
      <c r="Q3058" s="63"/>
      <c r="R3058" s="63"/>
      <c r="S3058" s="63"/>
      <c r="T3058" s="63"/>
      <c r="U3058" s="63"/>
      <c r="V3058" s="63"/>
      <c r="W3058" s="63"/>
      <c r="X3058" s="63"/>
      <c r="Y3058" s="63"/>
      <c r="Z3058" s="63"/>
      <c r="AA3058" s="63"/>
      <c r="AB3058" s="63"/>
      <c r="AC3058" s="63"/>
      <c r="AD3058" s="63"/>
      <c r="AE3058" s="63"/>
      <c r="AF3058" s="63"/>
      <c r="AG3058" s="63"/>
      <c r="AH3058" s="63"/>
      <c r="AI3058" s="63"/>
      <c r="AJ3058" s="63"/>
      <c r="AK3058" s="63"/>
      <c r="AL3058" s="63"/>
      <c r="AM3058" s="63"/>
      <c r="AN3058" s="63"/>
      <c r="AO3058" s="63"/>
      <c r="AP3058" s="63"/>
      <c r="AQ3058" s="63"/>
      <c r="AR3058" s="63"/>
      <c r="AS3058" s="63"/>
      <c r="AT3058" s="63"/>
      <c r="AU3058" s="63"/>
      <c r="AV3058" s="63"/>
      <c r="AW3058" s="63"/>
      <c r="AX3058" s="63"/>
      <c r="AY3058" s="63"/>
      <c r="AZ3058" s="63"/>
      <c r="BA3058" s="63"/>
      <c r="BB3058" s="63"/>
      <c r="BC3058" s="63"/>
      <c r="BD3058" s="63"/>
      <c r="BE3058" s="63"/>
      <c r="BF3058" s="63"/>
      <c r="BG3058" s="63"/>
      <c r="BH3058" s="63"/>
      <c r="BI3058" s="63"/>
      <c r="BJ3058" s="63"/>
      <c r="BK3058" s="63"/>
      <c r="BL3058" s="63"/>
      <c r="BM3058" s="63"/>
      <c r="BN3058" s="63"/>
      <c r="BO3058" s="63"/>
      <c r="BP3058" s="63"/>
      <c r="BQ3058" s="63"/>
      <c r="BR3058" s="63"/>
      <c r="BS3058" s="63"/>
      <c r="BT3058" s="63"/>
      <c r="BU3058" s="63"/>
      <c r="BV3058" s="63"/>
      <c r="BW3058" s="63"/>
      <c r="BX3058" s="63"/>
      <c r="BY3058" s="63"/>
      <c r="BZ3058" s="63"/>
      <c r="CA3058" s="63"/>
      <c r="CB3058" s="63"/>
      <c r="CC3058" s="63"/>
      <c r="CD3058" s="63"/>
      <c r="CE3058" s="63"/>
      <c r="CF3058" s="63"/>
      <c r="CG3058" s="63"/>
      <c r="CH3058" s="63"/>
      <c r="CI3058" s="63"/>
      <c r="CJ3058" s="63"/>
      <c r="CK3058" s="63"/>
      <c r="CL3058" s="63"/>
      <c r="CM3058" s="63"/>
      <c r="CN3058" s="63"/>
      <c r="CO3058" s="63"/>
      <c r="CP3058" s="63"/>
      <c r="CR3058" s="227"/>
      <c r="CS3058" s="74"/>
    </row>
    <row r="3059" spans="1:97" s="72" customFormat="1" ht="75.75" customHeight="1">
      <c r="A3059" s="63"/>
      <c r="B3059" s="63"/>
      <c r="C3059" s="63"/>
      <c r="D3059" s="63"/>
      <c r="E3059" s="63"/>
      <c r="F3059" s="63"/>
      <c r="G3059" s="63"/>
      <c r="H3059" s="63"/>
      <c r="I3059" s="63"/>
      <c r="J3059" s="63"/>
      <c r="K3059" s="63"/>
      <c r="L3059" s="63"/>
      <c r="M3059" s="63"/>
      <c r="N3059" s="63"/>
      <c r="O3059" s="63"/>
      <c r="P3059" s="63"/>
      <c r="Q3059" s="63"/>
      <c r="R3059" s="63"/>
      <c r="S3059" s="63"/>
      <c r="T3059" s="63"/>
      <c r="U3059" s="63"/>
      <c r="V3059" s="63"/>
      <c r="W3059" s="63"/>
      <c r="X3059" s="63"/>
      <c r="Y3059" s="63"/>
      <c r="Z3059" s="63"/>
      <c r="AA3059" s="63"/>
      <c r="AB3059" s="63"/>
      <c r="AC3059" s="63"/>
      <c r="AD3059" s="63"/>
      <c r="AE3059" s="63"/>
      <c r="AF3059" s="63"/>
      <c r="AG3059" s="63"/>
      <c r="AH3059" s="63"/>
      <c r="AI3059" s="63"/>
      <c r="AJ3059" s="63"/>
      <c r="AK3059" s="63"/>
      <c r="AL3059" s="63"/>
      <c r="AM3059" s="63"/>
      <c r="AN3059" s="63"/>
      <c r="AO3059" s="63"/>
      <c r="AP3059" s="63"/>
      <c r="AQ3059" s="63"/>
      <c r="AR3059" s="63"/>
      <c r="AS3059" s="63"/>
      <c r="AT3059" s="63"/>
      <c r="AU3059" s="63"/>
      <c r="AV3059" s="63"/>
      <c r="AW3059" s="63"/>
      <c r="AX3059" s="63"/>
      <c r="AY3059" s="63"/>
      <c r="AZ3059" s="63"/>
      <c r="BA3059" s="63"/>
      <c r="BB3059" s="63"/>
      <c r="BC3059" s="63"/>
      <c r="BD3059" s="63"/>
      <c r="BE3059" s="63"/>
      <c r="BF3059" s="63"/>
      <c r="BG3059" s="63"/>
      <c r="BH3059" s="63"/>
      <c r="BI3059" s="63"/>
      <c r="BJ3059" s="63"/>
      <c r="BK3059" s="63"/>
      <c r="BL3059" s="63"/>
      <c r="BM3059" s="63"/>
      <c r="BN3059" s="63"/>
      <c r="BO3059" s="63"/>
      <c r="BP3059" s="63"/>
      <c r="BQ3059" s="63"/>
      <c r="BR3059" s="63"/>
      <c r="BS3059" s="63"/>
      <c r="BT3059" s="63"/>
      <c r="BU3059" s="63"/>
      <c r="BV3059" s="63"/>
      <c r="BW3059" s="63"/>
      <c r="BX3059" s="63"/>
      <c r="BY3059" s="63"/>
      <c r="BZ3059" s="63"/>
      <c r="CA3059" s="63"/>
      <c r="CB3059" s="63"/>
      <c r="CC3059" s="63"/>
      <c r="CD3059" s="63"/>
      <c r="CE3059" s="63"/>
      <c r="CF3059" s="63"/>
      <c r="CG3059" s="63"/>
      <c r="CH3059" s="63"/>
      <c r="CI3059" s="63"/>
      <c r="CJ3059" s="63"/>
      <c r="CK3059" s="63"/>
      <c r="CL3059" s="63"/>
      <c r="CM3059" s="63"/>
      <c r="CN3059" s="63"/>
      <c r="CO3059" s="63"/>
      <c r="CP3059" s="63"/>
      <c r="CR3059" s="227"/>
      <c r="CS3059" s="74"/>
    </row>
    <row r="3060" spans="1:97" s="72" customFormat="1" ht="75.75" customHeight="1">
      <c r="A3060" s="63"/>
      <c r="B3060" s="63"/>
      <c r="C3060" s="63"/>
      <c r="D3060" s="63"/>
      <c r="E3060" s="63"/>
      <c r="F3060" s="63"/>
      <c r="G3060" s="63"/>
      <c r="H3060" s="63"/>
      <c r="I3060" s="63"/>
      <c r="J3060" s="63"/>
      <c r="K3060" s="63"/>
      <c r="L3060" s="63"/>
      <c r="M3060" s="63"/>
      <c r="N3060" s="63"/>
      <c r="O3060" s="63"/>
      <c r="P3060" s="63"/>
      <c r="Q3060" s="63"/>
      <c r="R3060" s="63"/>
      <c r="S3060" s="63"/>
      <c r="T3060" s="63"/>
      <c r="U3060" s="63"/>
      <c r="V3060" s="63"/>
      <c r="W3060" s="63"/>
      <c r="X3060" s="63"/>
      <c r="Y3060" s="63"/>
      <c r="Z3060" s="63"/>
      <c r="AA3060" s="63"/>
      <c r="AB3060" s="63"/>
      <c r="AC3060" s="63"/>
      <c r="AD3060" s="63"/>
      <c r="AE3060" s="63"/>
      <c r="AF3060" s="63"/>
      <c r="AG3060" s="63"/>
      <c r="AH3060" s="63"/>
      <c r="AI3060" s="63"/>
      <c r="AJ3060" s="63"/>
      <c r="AK3060" s="63"/>
      <c r="AL3060" s="63"/>
      <c r="AM3060" s="63"/>
      <c r="AN3060" s="63"/>
      <c r="AO3060" s="63"/>
      <c r="AP3060" s="63"/>
      <c r="AQ3060" s="63"/>
      <c r="AR3060" s="63"/>
      <c r="AS3060" s="63"/>
      <c r="AT3060" s="63"/>
      <c r="AU3060" s="63"/>
      <c r="AV3060" s="63"/>
      <c r="AW3060" s="63"/>
      <c r="AX3060" s="63"/>
      <c r="AY3060" s="63"/>
      <c r="AZ3060" s="63"/>
      <c r="BA3060" s="63"/>
      <c r="BB3060" s="63"/>
      <c r="BC3060" s="63"/>
      <c r="BD3060" s="63"/>
      <c r="BE3060" s="63"/>
      <c r="BF3060" s="63"/>
      <c r="BG3060" s="63"/>
      <c r="BH3060" s="63"/>
      <c r="BI3060" s="63"/>
      <c r="BJ3060" s="63"/>
      <c r="BK3060" s="63"/>
      <c r="BL3060" s="63"/>
      <c r="BM3060" s="63"/>
      <c r="BN3060" s="63"/>
      <c r="BO3060" s="63"/>
      <c r="BP3060" s="63"/>
      <c r="BQ3060" s="63"/>
      <c r="BR3060" s="63"/>
      <c r="BS3060" s="63"/>
      <c r="BT3060" s="63"/>
      <c r="BU3060" s="63"/>
      <c r="BV3060" s="63"/>
      <c r="BW3060" s="63"/>
      <c r="BX3060" s="63"/>
      <c r="BY3060" s="63"/>
      <c r="BZ3060" s="63"/>
      <c r="CA3060" s="63"/>
      <c r="CB3060" s="63"/>
      <c r="CC3060" s="63"/>
      <c r="CD3060" s="63"/>
      <c r="CE3060" s="63"/>
      <c r="CF3060" s="63"/>
      <c r="CG3060" s="63"/>
      <c r="CH3060" s="63"/>
      <c r="CI3060" s="63"/>
      <c r="CJ3060" s="63"/>
      <c r="CK3060" s="63"/>
      <c r="CL3060" s="63"/>
      <c r="CM3060" s="63"/>
      <c r="CN3060" s="63"/>
      <c r="CO3060" s="63"/>
      <c r="CP3060" s="63"/>
      <c r="CR3060" s="227"/>
      <c r="CS3060" s="74"/>
    </row>
    <row r="3061" spans="1:97" s="72" customFormat="1" ht="75.75" customHeight="1">
      <c r="A3061" s="63"/>
      <c r="B3061" s="63"/>
      <c r="C3061" s="63"/>
      <c r="D3061" s="63"/>
      <c r="E3061" s="63"/>
      <c r="F3061" s="63"/>
      <c r="G3061" s="63"/>
      <c r="H3061" s="63"/>
      <c r="I3061" s="63"/>
      <c r="J3061" s="63"/>
      <c r="K3061" s="63"/>
      <c r="L3061" s="63"/>
      <c r="M3061" s="63"/>
      <c r="N3061" s="63"/>
      <c r="O3061" s="63"/>
      <c r="P3061" s="63"/>
      <c r="Q3061" s="63"/>
      <c r="R3061" s="63"/>
      <c r="S3061" s="63"/>
      <c r="T3061" s="63"/>
      <c r="U3061" s="63"/>
      <c r="V3061" s="63"/>
      <c r="W3061" s="63"/>
      <c r="X3061" s="63"/>
      <c r="Y3061" s="63"/>
      <c r="Z3061" s="63"/>
      <c r="AA3061" s="63"/>
      <c r="AB3061" s="63"/>
      <c r="AC3061" s="63"/>
      <c r="AD3061" s="63"/>
      <c r="AE3061" s="63"/>
      <c r="AF3061" s="63"/>
      <c r="AG3061" s="63"/>
      <c r="AH3061" s="63"/>
      <c r="AI3061" s="63"/>
      <c r="AJ3061" s="63"/>
      <c r="AK3061" s="63"/>
      <c r="AL3061" s="63"/>
      <c r="AM3061" s="63"/>
      <c r="AN3061" s="63"/>
      <c r="AO3061" s="63"/>
      <c r="AP3061" s="63"/>
      <c r="AQ3061" s="63"/>
      <c r="AR3061" s="63"/>
      <c r="AS3061" s="63"/>
      <c r="AT3061" s="63"/>
      <c r="AU3061" s="63"/>
      <c r="AV3061" s="63"/>
      <c r="AW3061" s="63"/>
      <c r="AX3061" s="63"/>
      <c r="AY3061" s="63"/>
      <c r="AZ3061" s="63"/>
      <c r="BA3061" s="63"/>
      <c r="BB3061" s="63"/>
      <c r="BC3061" s="63"/>
      <c r="BD3061" s="63"/>
      <c r="BE3061" s="63"/>
      <c r="BF3061" s="63"/>
      <c r="BG3061" s="63"/>
      <c r="BH3061" s="63"/>
      <c r="BI3061" s="63"/>
      <c r="BJ3061" s="63"/>
      <c r="BK3061" s="63"/>
      <c r="BL3061" s="63"/>
      <c r="BM3061" s="63"/>
      <c r="BN3061" s="63"/>
      <c r="BO3061" s="63"/>
      <c r="BP3061" s="63"/>
      <c r="BQ3061" s="63"/>
      <c r="BR3061" s="63"/>
      <c r="BS3061" s="63"/>
      <c r="BT3061" s="63"/>
      <c r="BU3061" s="63"/>
      <c r="BV3061" s="63"/>
      <c r="BW3061" s="63"/>
      <c r="BX3061" s="63"/>
      <c r="BY3061" s="63"/>
      <c r="BZ3061" s="63"/>
      <c r="CA3061" s="63"/>
      <c r="CB3061" s="63"/>
      <c r="CC3061" s="63"/>
      <c r="CD3061" s="63"/>
      <c r="CE3061" s="63"/>
      <c r="CF3061" s="63"/>
      <c r="CG3061" s="63"/>
      <c r="CH3061" s="63"/>
      <c r="CI3061" s="63"/>
      <c r="CJ3061" s="63"/>
      <c r="CK3061" s="63"/>
      <c r="CL3061" s="63"/>
      <c r="CM3061" s="63"/>
      <c r="CN3061" s="63"/>
      <c r="CO3061" s="63"/>
      <c r="CP3061" s="63"/>
      <c r="CR3061" s="227"/>
      <c r="CS3061" s="74"/>
    </row>
    <row r="3062" spans="1:97" s="72" customFormat="1" ht="75.75" customHeight="1">
      <c r="A3062" s="63"/>
      <c r="B3062" s="63"/>
      <c r="C3062" s="63"/>
      <c r="D3062" s="63"/>
      <c r="E3062" s="63"/>
      <c r="F3062" s="63"/>
      <c r="G3062" s="63"/>
      <c r="H3062" s="63"/>
      <c r="I3062" s="63"/>
      <c r="J3062" s="63"/>
      <c r="K3062" s="63"/>
      <c r="L3062" s="63"/>
      <c r="M3062" s="63"/>
      <c r="N3062" s="63"/>
      <c r="O3062" s="63"/>
      <c r="P3062" s="63"/>
      <c r="Q3062" s="63"/>
      <c r="R3062" s="63"/>
      <c r="S3062" s="63"/>
      <c r="T3062" s="63"/>
      <c r="U3062" s="63"/>
      <c r="V3062" s="63"/>
      <c r="W3062" s="63"/>
      <c r="X3062" s="63"/>
      <c r="Y3062" s="63"/>
      <c r="Z3062" s="63"/>
      <c r="AA3062" s="63"/>
      <c r="AB3062" s="63"/>
      <c r="AC3062" s="63"/>
      <c r="AD3062" s="63"/>
      <c r="AE3062" s="63"/>
      <c r="AF3062" s="63"/>
      <c r="AG3062" s="63"/>
      <c r="AH3062" s="63"/>
      <c r="AI3062" s="63"/>
      <c r="AJ3062" s="63"/>
      <c r="AK3062" s="63"/>
      <c r="AL3062" s="63"/>
      <c r="AM3062" s="63"/>
      <c r="AN3062" s="63"/>
      <c r="AO3062" s="63"/>
      <c r="AP3062" s="63"/>
      <c r="AQ3062" s="63"/>
      <c r="AR3062" s="63"/>
      <c r="AS3062" s="63"/>
      <c r="AT3062" s="63"/>
      <c r="AU3062" s="63"/>
      <c r="AV3062" s="63"/>
      <c r="AW3062" s="63"/>
      <c r="AX3062" s="63"/>
      <c r="AY3062" s="63"/>
      <c r="AZ3062" s="63"/>
      <c r="BA3062" s="63"/>
      <c r="BB3062" s="63"/>
      <c r="BC3062" s="63"/>
      <c r="BD3062" s="63"/>
      <c r="BE3062" s="63"/>
      <c r="BF3062" s="63"/>
      <c r="BG3062" s="63"/>
      <c r="BH3062" s="63"/>
      <c r="BI3062" s="63"/>
      <c r="BJ3062" s="63"/>
      <c r="BK3062" s="63"/>
      <c r="BL3062" s="63"/>
      <c r="BM3062" s="63"/>
      <c r="BN3062" s="63"/>
      <c r="BO3062" s="63"/>
      <c r="BP3062" s="63"/>
      <c r="BQ3062" s="63"/>
      <c r="BR3062" s="63"/>
      <c r="BS3062" s="63"/>
      <c r="BT3062" s="63"/>
      <c r="BU3062" s="63"/>
      <c r="BV3062" s="63"/>
      <c r="BW3062" s="63"/>
      <c r="BX3062" s="63"/>
      <c r="BY3062" s="63"/>
      <c r="BZ3062" s="63"/>
      <c r="CA3062" s="63"/>
      <c r="CB3062" s="63"/>
      <c r="CC3062" s="63"/>
      <c r="CD3062" s="63"/>
      <c r="CE3062" s="63"/>
      <c r="CF3062" s="63"/>
      <c r="CG3062" s="63"/>
      <c r="CH3062" s="63"/>
      <c r="CI3062" s="63"/>
      <c r="CJ3062" s="63"/>
      <c r="CK3062" s="63"/>
      <c r="CL3062" s="63"/>
      <c r="CM3062" s="63"/>
      <c r="CN3062" s="63"/>
      <c r="CO3062" s="63"/>
      <c r="CP3062" s="63"/>
      <c r="CR3062" s="227"/>
      <c r="CS3062" s="74"/>
    </row>
    <row r="3063" spans="1:97" s="72" customFormat="1" ht="75.75" customHeight="1">
      <c r="A3063" s="63"/>
      <c r="B3063" s="63"/>
      <c r="C3063" s="63"/>
      <c r="D3063" s="63"/>
      <c r="E3063" s="63"/>
      <c r="F3063" s="63"/>
      <c r="G3063" s="63"/>
      <c r="H3063" s="63"/>
      <c r="I3063" s="63"/>
      <c r="J3063" s="63"/>
      <c r="K3063" s="63"/>
      <c r="L3063" s="63"/>
      <c r="M3063" s="63"/>
      <c r="N3063" s="63"/>
      <c r="O3063" s="63"/>
      <c r="P3063" s="63"/>
      <c r="Q3063" s="63"/>
      <c r="R3063" s="63"/>
      <c r="S3063" s="63"/>
      <c r="T3063" s="63"/>
      <c r="U3063" s="63"/>
      <c r="V3063" s="63"/>
      <c r="W3063" s="63"/>
      <c r="X3063" s="63"/>
      <c r="Y3063" s="63"/>
      <c r="Z3063" s="63"/>
      <c r="AA3063" s="63"/>
      <c r="AB3063" s="63"/>
      <c r="AC3063" s="63"/>
      <c r="AD3063" s="63"/>
      <c r="AE3063" s="63"/>
      <c r="AF3063" s="63"/>
      <c r="AG3063" s="63"/>
      <c r="AH3063" s="63"/>
      <c r="AI3063" s="63"/>
      <c r="AJ3063" s="63"/>
      <c r="AK3063" s="63"/>
      <c r="AL3063" s="63"/>
      <c r="AM3063" s="63"/>
      <c r="AN3063" s="63"/>
      <c r="AO3063" s="63"/>
      <c r="AP3063" s="63"/>
      <c r="AQ3063" s="63"/>
      <c r="AR3063" s="63"/>
      <c r="AS3063" s="63"/>
      <c r="AT3063" s="63"/>
      <c r="AU3063" s="63"/>
      <c r="AV3063" s="63"/>
      <c r="AW3063" s="63"/>
      <c r="AX3063" s="63"/>
      <c r="AY3063" s="63"/>
      <c r="AZ3063" s="63"/>
      <c r="BA3063" s="63"/>
      <c r="BB3063" s="63"/>
      <c r="BC3063" s="63"/>
      <c r="BD3063" s="63"/>
      <c r="BE3063" s="63"/>
      <c r="BF3063" s="63"/>
      <c r="BG3063" s="63"/>
      <c r="BH3063" s="63"/>
      <c r="BI3063" s="63"/>
      <c r="BJ3063" s="63"/>
      <c r="BK3063" s="63"/>
      <c r="BL3063" s="63"/>
      <c r="BM3063" s="63"/>
      <c r="BN3063" s="63"/>
      <c r="BO3063" s="63"/>
      <c r="BP3063" s="63"/>
      <c r="BQ3063" s="63"/>
      <c r="BR3063" s="63"/>
      <c r="BS3063" s="63"/>
      <c r="BT3063" s="63"/>
      <c r="BU3063" s="63"/>
      <c r="BV3063" s="63"/>
      <c r="BW3063" s="63"/>
      <c r="BX3063" s="63"/>
      <c r="BY3063" s="63"/>
      <c r="BZ3063" s="63"/>
      <c r="CA3063" s="63"/>
      <c r="CB3063" s="63"/>
      <c r="CC3063" s="63"/>
      <c r="CD3063" s="63"/>
      <c r="CE3063" s="63"/>
      <c r="CF3063" s="63"/>
      <c r="CG3063" s="63"/>
      <c r="CH3063" s="63"/>
      <c r="CI3063" s="63"/>
      <c r="CJ3063" s="63"/>
      <c r="CK3063" s="63"/>
      <c r="CL3063" s="63"/>
      <c r="CM3063" s="63"/>
      <c r="CN3063" s="63"/>
      <c r="CO3063" s="63"/>
      <c r="CP3063" s="63"/>
      <c r="CR3063" s="227"/>
      <c r="CS3063" s="74"/>
    </row>
    <row r="3064" spans="1:97" s="72" customFormat="1" ht="75.75" customHeight="1">
      <c r="A3064" s="63"/>
      <c r="B3064" s="63"/>
      <c r="C3064" s="63"/>
      <c r="D3064" s="63"/>
      <c r="E3064" s="63"/>
      <c r="F3064" s="63"/>
      <c r="G3064" s="63"/>
      <c r="H3064" s="63"/>
      <c r="I3064" s="63"/>
      <c r="J3064" s="63"/>
      <c r="K3064" s="63"/>
      <c r="L3064" s="63"/>
      <c r="M3064" s="63"/>
      <c r="N3064" s="63"/>
      <c r="O3064" s="63"/>
      <c r="P3064" s="63"/>
      <c r="Q3064" s="63"/>
      <c r="R3064" s="63"/>
      <c r="S3064" s="63"/>
      <c r="T3064" s="63"/>
      <c r="U3064" s="63"/>
      <c r="V3064" s="63"/>
      <c r="W3064" s="63"/>
      <c r="X3064" s="63"/>
      <c r="Y3064" s="63"/>
      <c r="Z3064" s="63"/>
      <c r="AA3064" s="63"/>
      <c r="AB3064" s="63"/>
      <c r="AC3064" s="63"/>
      <c r="AD3064" s="63"/>
      <c r="AE3064" s="63"/>
      <c r="AF3064" s="63"/>
      <c r="AG3064" s="63"/>
      <c r="AH3064" s="63"/>
      <c r="AI3064" s="63"/>
      <c r="AJ3064" s="63"/>
      <c r="AK3064" s="63"/>
      <c r="AL3064" s="63"/>
      <c r="AM3064" s="63"/>
      <c r="AN3064" s="63"/>
      <c r="AO3064" s="63"/>
      <c r="AP3064" s="63"/>
      <c r="AQ3064" s="63"/>
      <c r="AR3064" s="63"/>
      <c r="AS3064" s="63"/>
      <c r="AT3064" s="63"/>
      <c r="AU3064" s="63"/>
      <c r="AV3064" s="63"/>
      <c r="AW3064" s="63"/>
      <c r="AX3064" s="63"/>
      <c r="AY3064" s="63"/>
      <c r="AZ3064" s="63"/>
      <c r="BA3064" s="63"/>
      <c r="BB3064" s="63"/>
      <c r="BC3064" s="63"/>
      <c r="BD3064" s="63"/>
      <c r="BE3064" s="63"/>
      <c r="BF3064" s="63"/>
      <c r="BG3064" s="63"/>
      <c r="BH3064" s="63"/>
      <c r="BI3064" s="63"/>
      <c r="BJ3064" s="63"/>
      <c r="BK3064" s="63"/>
      <c r="BL3064" s="63"/>
      <c r="BM3064" s="63"/>
      <c r="BN3064" s="63"/>
      <c r="BO3064" s="63"/>
      <c r="BP3064" s="63"/>
      <c r="BQ3064" s="63"/>
      <c r="BR3064" s="63"/>
      <c r="BS3064" s="63"/>
      <c r="BT3064" s="63"/>
      <c r="BU3064" s="63"/>
      <c r="BV3064" s="63"/>
      <c r="BW3064" s="63"/>
      <c r="BX3064" s="63"/>
      <c r="BY3064" s="63"/>
      <c r="BZ3064" s="63"/>
      <c r="CA3064" s="63"/>
      <c r="CB3064" s="63"/>
      <c r="CC3064" s="63"/>
      <c r="CD3064" s="63"/>
      <c r="CE3064" s="63"/>
      <c r="CF3064" s="63"/>
      <c r="CG3064" s="63"/>
      <c r="CH3064" s="63"/>
      <c r="CI3064" s="63"/>
      <c r="CJ3064" s="63"/>
      <c r="CK3064" s="63"/>
      <c r="CL3064" s="63"/>
      <c r="CM3064" s="63"/>
      <c r="CN3064" s="63"/>
      <c r="CO3064" s="63"/>
      <c r="CP3064" s="63"/>
      <c r="CR3064" s="227"/>
      <c r="CS3064" s="74"/>
    </row>
    <row r="3065" spans="1:97" s="72" customFormat="1" ht="75.75" customHeight="1">
      <c r="A3065" s="63"/>
      <c r="B3065" s="63"/>
      <c r="C3065" s="63"/>
      <c r="D3065" s="63"/>
      <c r="E3065" s="63"/>
      <c r="F3065" s="63"/>
      <c r="G3065" s="63"/>
      <c r="H3065" s="63"/>
      <c r="I3065" s="63"/>
      <c r="J3065" s="63"/>
      <c r="K3065" s="63"/>
      <c r="L3065" s="63"/>
      <c r="M3065" s="63"/>
      <c r="N3065" s="63"/>
      <c r="O3065" s="63"/>
      <c r="P3065" s="63"/>
      <c r="Q3065" s="63"/>
      <c r="R3065" s="63"/>
      <c r="S3065" s="63"/>
      <c r="T3065" s="63"/>
      <c r="U3065" s="63"/>
      <c r="V3065" s="63"/>
      <c r="W3065" s="63"/>
      <c r="X3065" s="63"/>
      <c r="Y3065" s="63"/>
      <c r="Z3065" s="63"/>
      <c r="AA3065" s="63"/>
      <c r="AB3065" s="63"/>
      <c r="AC3065" s="63"/>
      <c r="AD3065" s="63"/>
      <c r="AE3065" s="63"/>
      <c r="AF3065" s="63"/>
      <c r="AG3065" s="63"/>
      <c r="AH3065" s="63"/>
      <c r="AI3065" s="63"/>
      <c r="AJ3065" s="63"/>
      <c r="AK3065" s="63"/>
      <c r="AL3065" s="63"/>
      <c r="AM3065" s="63"/>
      <c r="AN3065" s="63"/>
      <c r="AO3065" s="63"/>
      <c r="AP3065" s="63"/>
      <c r="AQ3065" s="63"/>
      <c r="AR3065" s="63"/>
      <c r="AS3065" s="63"/>
      <c r="AT3065" s="63"/>
      <c r="AU3065" s="63"/>
      <c r="AV3065" s="63"/>
      <c r="AW3065" s="63"/>
      <c r="AX3065" s="63"/>
      <c r="AY3065" s="63"/>
      <c r="AZ3065" s="63"/>
      <c r="BA3065" s="63"/>
      <c r="BB3065" s="63"/>
      <c r="BC3065" s="63"/>
      <c r="BD3065" s="63"/>
      <c r="BE3065" s="63"/>
      <c r="BF3065" s="63"/>
      <c r="BG3065" s="63"/>
      <c r="BH3065" s="63"/>
      <c r="BI3065" s="63"/>
      <c r="BJ3065" s="63"/>
      <c r="BK3065" s="63"/>
      <c r="BL3065" s="63"/>
      <c r="BM3065" s="63"/>
      <c r="BN3065" s="63"/>
      <c r="BO3065" s="63"/>
      <c r="BP3065" s="63"/>
      <c r="BQ3065" s="63"/>
      <c r="BR3065" s="63"/>
      <c r="BS3065" s="63"/>
      <c r="BT3065" s="63"/>
      <c r="BU3065" s="63"/>
      <c r="BV3065" s="63"/>
      <c r="BW3065" s="63"/>
      <c r="BX3065" s="63"/>
      <c r="BY3065" s="63"/>
      <c r="BZ3065" s="63"/>
      <c r="CA3065" s="63"/>
      <c r="CB3065" s="63"/>
      <c r="CC3065" s="63"/>
      <c r="CD3065" s="63"/>
      <c r="CE3065" s="63"/>
      <c r="CF3065" s="63"/>
      <c r="CG3065" s="63"/>
      <c r="CH3065" s="63"/>
      <c r="CI3065" s="63"/>
      <c r="CJ3065" s="63"/>
      <c r="CK3065" s="63"/>
      <c r="CL3065" s="63"/>
      <c r="CM3065" s="63"/>
      <c r="CN3065" s="63"/>
      <c r="CO3065" s="63"/>
      <c r="CP3065" s="63"/>
      <c r="CR3065" s="227"/>
      <c r="CS3065" s="74"/>
    </row>
    <row r="3066" spans="1:97" s="72" customFormat="1" ht="75.75" customHeight="1">
      <c r="A3066" s="63"/>
      <c r="B3066" s="63"/>
      <c r="C3066" s="63"/>
      <c r="D3066" s="63"/>
      <c r="E3066" s="63"/>
      <c r="F3066" s="63"/>
      <c r="G3066" s="63"/>
      <c r="H3066" s="63"/>
      <c r="I3066" s="63"/>
      <c r="J3066" s="63"/>
      <c r="K3066" s="63"/>
      <c r="L3066" s="63"/>
      <c r="M3066" s="63"/>
      <c r="N3066" s="63"/>
      <c r="O3066" s="63"/>
      <c r="P3066" s="63"/>
      <c r="Q3066" s="63"/>
      <c r="R3066" s="63"/>
      <c r="S3066" s="63"/>
      <c r="T3066" s="63"/>
      <c r="U3066" s="63"/>
      <c r="V3066" s="63"/>
      <c r="W3066" s="63"/>
      <c r="X3066" s="63"/>
      <c r="Y3066" s="63"/>
      <c r="Z3066" s="63"/>
      <c r="AA3066" s="63"/>
      <c r="AB3066" s="63"/>
      <c r="AC3066" s="63"/>
      <c r="AD3066" s="63"/>
      <c r="AE3066" s="63"/>
      <c r="AF3066" s="63"/>
      <c r="AG3066" s="63"/>
      <c r="AH3066" s="63"/>
      <c r="AI3066" s="63"/>
      <c r="AJ3066" s="63"/>
      <c r="AK3066" s="63"/>
      <c r="AL3066" s="63"/>
      <c r="AM3066" s="63"/>
      <c r="AN3066" s="63"/>
      <c r="AO3066" s="63"/>
      <c r="AP3066" s="63"/>
      <c r="AQ3066" s="63"/>
      <c r="AR3066" s="63"/>
      <c r="AS3066" s="63"/>
      <c r="AT3066" s="63"/>
      <c r="AU3066" s="63"/>
      <c r="AV3066" s="63"/>
      <c r="AW3066" s="63"/>
      <c r="AX3066" s="63"/>
      <c r="AY3066" s="63"/>
      <c r="AZ3066" s="63"/>
      <c r="BA3066" s="63"/>
      <c r="BB3066" s="63"/>
      <c r="BC3066" s="63"/>
      <c r="BD3066" s="63"/>
      <c r="BE3066" s="63"/>
      <c r="BF3066" s="63"/>
      <c r="BG3066" s="63"/>
      <c r="BH3066" s="63"/>
      <c r="BI3066" s="63"/>
      <c r="BJ3066" s="63"/>
      <c r="BK3066" s="63"/>
      <c r="BL3066" s="63"/>
      <c r="BM3066" s="63"/>
      <c r="BN3066" s="63"/>
      <c r="BO3066" s="63"/>
      <c r="BP3066" s="63"/>
      <c r="BQ3066" s="63"/>
      <c r="BR3066" s="63"/>
      <c r="BS3066" s="63"/>
      <c r="BT3066" s="63"/>
      <c r="BU3066" s="63"/>
      <c r="BV3066" s="63"/>
      <c r="BW3066" s="63"/>
      <c r="BX3066" s="63"/>
      <c r="BY3066" s="63"/>
      <c r="BZ3066" s="63"/>
      <c r="CA3066" s="63"/>
      <c r="CB3066" s="63"/>
      <c r="CC3066" s="63"/>
      <c r="CD3066" s="63"/>
      <c r="CE3066" s="63"/>
      <c r="CF3066" s="63"/>
      <c r="CG3066" s="63"/>
      <c r="CH3066" s="63"/>
      <c r="CI3066" s="63"/>
      <c r="CJ3066" s="63"/>
      <c r="CK3066" s="63"/>
      <c r="CL3066" s="63"/>
      <c r="CM3066" s="63"/>
      <c r="CN3066" s="63"/>
      <c r="CO3066" s="63"/>
      <c r="CP3066" s="63"/>
      <c r="CR3066" s="227"/>
      <c r="CS3066" s="74"/>
    </row>
    <row r="3067" spans="1:97" s="72" customFormat="1" ht="75.75" customHeight="1">
      <c r="A3067" s="63"/>
      <c r="B3067" s="63"/>
      <c r="C3067" s="63"/>
      <c r="D3067" s="63"/>
      <c r="E3067" s="63"/>
      <c r="F3067" s="63"/>
      <c r="G3067" s="63"/>
      <c r="H3067" s="63"/>
      <c r="I3067" s="63"/>
      <c r="J3067" s="63"/>
      <c r="K3067" s="63"/>
      <c r="L3067" s="63"/>
      <c r="M3067" s="63"/>
      <c r="N3067" s="63"/>
      <c r="O3067" s="63"/>
      <c r="P3067" s="63"/>
      <c r="Q3067" s="63"/>
      <c r="R3067" s="63"/>
      <c r="S3067" s="63"/>
      <c r="T3067" s="63"/>
      <c r="U3067" s="63"/>
      <c r="V3067" s="63"/>
      <c r="W3067" s="63"/>
      <c r="X3067" s="63"/>
      <c r="Y3067" s="63"/>
      <c r="Z3067" s="63"/>
      <c r="AA3067" s="63"/>
      <c r="AB3067" s="63"/>
      <c r="AC3067" s="63"/>
      <c r="AD3067" s="63"/>
      <c r="AE3067" s="63"/>
      <c r="AF3067" s="63"/>
      <c r="AG3067" s="63"/>
      <c r="AH3067" s="63"/>
      <c r="AI3067" s="63"/>
      <c r="AJ3067" s="63"/>
      <c r="AK3067" s="63"/>
      <c r="AL3067" s="63"/>
      <c r="AM3067" s="63"/>
      <c r="AN3067" s="63"/>
      <c r="AO3067" s="63"/>
      <c r="AP3067" s="63"/>
      <c r="AQ3067" s="63"/>
      <c r="AR3067" s="63"/>
      <c r="AS3067" s="63"/>
      <c r="AT3067" s="63"/>
      <c r="AU3067" s="63"/>
      <c r="AV3067" s="63"/>
      <c r="AW3067" s="63"/>
      <c r="AX3067" s="63"/>
      <c r="AY3067" s="63"/>
      <c r="AZ3067" s="63"/>
      <c r="BA3067" s="63"/>
      <c r="BB3067" s="63"/>
      <c r="BC3067" s="63"/>
      <c r="BD3067" s="63"/>
      <c r="BE3067" s="63"/>
      <c r="BF3067" s="63"/>
      <c r="BG3067" s="63"/>
      <c r="BH3067" s="63"/>
      <c r="BI3067" s="63"/>
      <c r="BJ3067" s="63"/>
      <c r="BK3067" s="63"/>
      <c r="BL3067" s="63"/>
      <c r="BM3067" s="63"/>
      <c r="BN3067" s="63"/>
      <c r="BO3067" s="63"/>
      <c r="BP3067" s="63"/>
      <c r="BQ3067" s="63"/>
      <c r="BR3067" s="63"/>
      <c r="BS3067" s="63"/>
      <c r="BT3067" s="63"/>
      <c r="BU3067" s="63"/>
      <c r="BV3067" s="63"/>
      <c r="BW3067" s="63"/>
      <c r="BX3067" s="63"/>
      <c r="BY3067" s="63"/>
      <c r="BZ3067" s="63"/>
      <c r="CA3067" s="63"/>
      <c r="CB3067" s="63"/>
      <c r="CC3067" s="63"/>
      <c r="CD3067" s="63"/>
      <c r="CE3067" s="63"/>
      <c r="CF3067" s="63"/>
      <c r="CG3067" s="63"/>
      <c r="CH3067" s="63"/>
      <c r="CI3067" s="63"/>
      <c r="CJ3067" s="63"/>
      <c r="CK3067" s="63"/>
      <c r="CL3067" s="63"/>
      <c r="CM3067" s="63"/>
      <c r="CN3067" s="63"/>
      <c r="CO3067" s="63"/>
      <c r="CP3067" s="63"/>
      <c r="CR3067" s="227"/>
      <c r="CS3067" s="74"/>
    </row>
    <row r="3068" spans="1:97" s="72" customFormat="1" ht="75.75" customHeight="1">
      <c r="A3068" s="63"/>
      <c r="B3068" s="63"/>
      <c r="C3068" s="63"/>
      <c r="D3068" s="63"/>
      <c r="E3068" s="63"/>
      <c r="F3068" s="63"/>
      <c r="G3068" s="63"/>
      <c r="H3068" s="63"/>
      <c r="I3068" s="63"/>
      <c r="J3068" s="63"/>
      <c r="K3068" s="63"/>
      <c r="L3068" s="63"/>
      <c r="M3068" s="63"/>
      <c r="N3068" s="63"/>
      <c r="O3068" s="63"/>
      <c r="P3068" s="63"/>
      <c r="Q3068" s="63"/>
      <c r="R3068" s="63"/>
      <c r="S3068" s="63"/>
      <c r="T3068" s="63"/>
      <c r="U3068" s="63"/>
      <c r="V3068" s="63"/>
      <c r="W3068" s="63"/>
      <c r="X3068" s="63"/>
      <c r="Y3068" s="63"/>
      <c r="Z3068" s="63"/>
      <c r="AA3068" s="63"/>
      <c r="AB3068" s="63"/>
      <c r="AC3068" s="63"/>
      <c r="AD3068" s="63"/>
      <c r="AE3068" s="63"/>
      <c r="AF3068" s="63"/>
      <c r="AG3068" s="63"/>
      <c r="AH3068" s="63"/>
      <c r="AI3068" s="63"/>
      <c r="AJ3068" s="63"/>
      <c r="AK3068" s="63"/>
      <c r="AL3068" s="63"/>
      <c r="AM3068" s="63"/>
      <c r="AN3068" s="63"/>
      <c r="AO3068" s="63"/>
      <c r="AP3068" s="63"/>
      <c r="AQ3068" s="63"/>
      <c r="AR3068" s="63"/>
      <c r="AS3068" s="63"/>
      <c r="AT3068" s="63"/>
      <c r="AU3068" s="63"/>
      <c r="AV3068" s="63"/>
      <c r="AW3068" s="63"/>
      <c r="AX3068" s="63"/>
      <c r="AY3068" s="63"/>
      <c r="AZ3068" s="63"/>
      <c r="BA3068" s="63"/>
      <c r="BB3068" s="63"/>
      <c r="BC3068" s="63"/>
      <c r="BD3068" s="63"/>
      <c r="BE3068" s="63"/>
      <c r="BF3068" s="63"/>
      <c r="BG3068" s="63"/>
      <c r="BH3068" s="63"/>
      <c r="BI3068" s="63"/>
      <c r="BJ3068" s="63"/>
      <c r="BK3068" s="63"/>
      <c r="BL3068" s="63"/>
      <c r="BM3068" s="63"/>
      <c r="BN3068" s="63"/>
      <c r="BO3068" s="63"/>
      <c r="BP3068" s="63"/>
      <c r="BQ3068" s="63"/>
      <c r="BR3068" s="63"/>
      <c r="BS3068" s="63"/>
      <c r="BT3068" s="63"/>
      <c r="BU3068" s="63"/>
      <c r="BV3068" s="63"/>
      <c r="BW3068" s="63"/>
      <c r="BX3068" s="63"/>
      <c r="BY3068" s="63"/>
      <c r="BZ3068" s="63"/>
      <c r="CA3068" s="63"/>
      <c r="CB3068" s="63"/>
      <c r="CC3068" s="63"/>
      <c r="CD3068" s="63"/>
      <c r="CE3068" s="63"/>
      <c r="CF3068" s="63"/>
      <c r="CG3068" s="63"/>
      <c r="CH3068" s="63"/>
      <c r="CI3068" s="63"/>
      <c r="CJ3068" s="63"/>
      <c r="CK3068" s="63"/>
      <c r="CL3068" s="63"/>
      <c r="CM3068" s="63"/>
      <c r="CN3068" s="63"/>
      <c r="CO3068" s="63"/>
      <c r="CP3068" s="63"/>
      <c r="CR3068" s="227"/>
      <c r="CS3068" s="74"/>
    </row>
    <row r="3069" spans="1:97" s="72" customFormat="1" ht="75.75" customHeight="1">
      <c r="A3069" s="63"/>
      <c r="B3069" s="63"/>
      <c r="C3069" s="63"/>
      <c r="D3069" s="63"/>
      <c r="E3069" s="63"/>
      <c r="F3069" s="63"/>
      <c r="G3069" s="63"/>
      <c r="H3069" s="63"/>
      <c r="I3069" s="63"/>
      <c r="J3069" s="63"/>
      <c r="K3069" s="63"/>
      <c r="L3069" s="63"/>
      <c r="M3069" s="63"/>
      <c r="N3069" s="63"/>
      <c r="O3069" s="63"/>
      <c r="P3069" s="63"/>
      <c r="Q3069" s="63"/>
      <c r="R3069" s="63"/>
      <c r="S3069" s="63"/>
      <c r="T3069" s="63"/>
      <c r="U3069" s="63"/>
      <c r="V3069" s="63"/>
      <c r="W3069" s="63"/>
      <c r="X3069" s="63"/>
      <c r="Y3069" s="63"/>
      <c r="Z3069" s="63"/>
      <c r="AA3069" s="63"/>
      <c r="AB3069" s="63"/>
      <c r="AC3069" s="63"/>
      <c r="AD3069" s="63"/>
      <c r="AE3069" s="63"/>
      <c r="AF3069" s="63"/>
      <c r="AG3069" s="63"/>
      <c r="AH3069" s="63"/>
      <c r="AI3069" s="63"/>
      <c r="AJ3069" s="63"/>
      <c r="AK3069" s="63"/>
      <c r="AL3069" s="63"/>
      <c r="AM3069" s="63"/>
      <c r="AN3069" s="63"/>
      <c r="AO3069" s="63"/>
      <c r="AP3069" s="63"/>
      <c r="AQ3069" s="63"/>
      <c r="AR3069" s="63"/>
      <c r="AS3069" s="63"/>
      <c r="AT3069" s="63"/>
      <c r="AU3069" s="63"/>
      <c r="AV3069" s="63"/>
      <c r="AW3069" s="63"/>
      <c r="AX3069" s="63"/>
      <c r="AY3069" s="63"/>
      <c r="AZ3069" s="63"/>
      <c r="BA3069" s="63"/>
      <c r="BB3069" s="63"/>
      <c r="BC3069" s="63"/>
      <c r="BD3069" s="63"/>
      <c r="BE3069" s="63"/>
      <c r="BF3069" s="63"/>
      <c r="BG3069" s="63"/>
      <c r="BH3069" s="63"/>
      <c r="BI3069" s="63"/>
      <c r="BJ3069" s="63"/>
      <c r="BK3069" s="63"/>
      <c r="BL3069" s="63"/>
      <c r="BM3069" s="63"/>
      <c r="BN3069" s="63"/>
      <c r="BO3069" s="63"/>
      <c r="BP3069" s="63"/>
      <c r="BQ3069" s="63"/>
      <c r="BR3069" s="63"/>
      <c r="BS3069" s="63"/>
      <c r="BT3069" s="63"/>
      <c r="BU3069" s="63"/>
      <c r="BV3069" s="63"/>
      <c r="BW3069" s="63"/>
      <c r="BX3069" s="63"/>
      <c r="BY3069" s="63"/>
      <c r="BZ3069" s="63"/>
      <c r="CA3069" s="63"/>
      <c r="CB3069" s="63"/>
      <c r="CC3069" s="63"/>
      <c r="CD3069" s="63"/>
      <c r="CE3069" s="63"/>
      <c r="CF3069" s="63"/>
      <c r="CG3069" s="63"/>
      <c r="CH3069" s="63"/>
      <c r="CI3069" s="63"/>
      <c r="CJ3069" s="63"/>
      <c r="CK3069" s="63"/>
      <c r="CL3069" s="63"/>
      <c r="CM3069" s="63"/>
      <c r="CN3069" s="63"/>
      <c r="CO3069" s="63"/>
      <c r="CP3069" s="63"/>
      <c r="CR3069" s="227"/>
      <c r="CS3069" s="74"/>
    </row>
    <row r="3070" spans="1:97" s="72" customFormat="1" ht="75.75" customHeight="1">
      <c r="A3070" s="63"/>
      <c r="B3070" s="63"/>
      <c r="C3070" s="63"/>
      <c r="D3070" s="63"/>
      <c r="E3070" s="63"/>
      <c r="F3070" s="63"/>
      <c r="G3070" s="63"/>
      <c r="H3070" s="63"/>
      <c r="I3070" s="63"/>
      <c r="J3070" s="63"/>
      <c r="K3070" s="63"/>
      <c r="L3070" s="63"/>
      <c r="M3070" s="63"/>
      <c r="N3070" s="63"/>
      <c r="O3070" s="63"/>
      <c r="P3070" s="63"/>
      <c r="Q3070" s="63"/>
      <c r="R3070" s="63"/>
      <c r="S3070" s="63"/>
      <c r="T3070" s="63"/>
      <c r="U3070" s="63"/>
      <c r="V3070" s="63"/>
      <c r="W3070" s="63"/>
      <c r="X3070" s="63"/>
      <c r="Y3070" s="63"/>
      <c r="Z3070" s="63"/>
      <c r="AA3070" s="63"/>
      <c r="AB3070" s="63"/>
      <c r="AC3070" s="63"/>
      <c r="AD3070" s="63"/>
      <c r="AE3070" s="63"/>
      <c r="AF3070" s="63"/>
      <c r="AG3070" s="63"/>
      <c r="AH3070" s="63"/>
      <c r="AI3070" s="63"/>
      <c r="AJ3070" s="63"/>
      <c r="AK3070" s="63"/>
      <c r="AL3070" s="63"/>
      <c r="AM3070" s="63"/>
      <c r="AN3070" s="63"/>
      <c r="AO3070" s="63"/>
      <c r="AP3070" s="63"/>
      <c r="AQ3070" s="63"/>
      <c r="AR3070" s="63"/>
      <c r="AS3070" s="63"/>
      <c r="AT3070" s="63"/>
      <c r="AU3070" s="63"/>
      <c r="AV3070" s="63"/>
      <c r="AW3070" s="63"/>
      <c r="AX3070" s="63"/>
      <c r="AY3070" s="63"/>
      <c r="AZ3070" s="63"/>
      <c r="BA3070" s="63"/>
      <c r="BB3070" s="63"/>
      <c r="BC3070" s="63"/>
      <c r="BD3070" s="63"/>
      <c r="BE3070" s="63"/>
      <c r="BF3070" s="63"/>
      <c r="BG3070" s="63"/>
      <c r="BH3070" s="63"/>
      <c r="BI3070" s="63"/>
      <c r="BJ3070" s="63"/>
      <c r="BK3070" s="63"/>
      <c r="BL3070" s="63"/>
      <c r="BM3070" s="63"/>
      <c r="BN3070" s="63"/>
      <c r="BO3070" s="63"/>
      <c r="BP3070" s="63"/>
      <c r="BQ3070" s="63"/>
      <c r="BR3070" s="63"/>
      <c r="BS3070" s="63"/>
      <c r="BT3070" s="63"/>
      <c r="BU3070" s="63"/>
      <c r="BV3070" s="63"/>
      <c r="BW3070" s="63"/>
      <c r="BX3070" s="63"/>
      <c r="BY3070" s="63"/>
      <c r="BZ3070" s="63"/>
      <c r="CA3070" s="63"/>
      <c r="CB3070" s="63"/>
      <c r="CC3070" s="63"/>
      <c r="CD3070" s="63"/>
      <c r="CE3070" s="63"/>
      <c r="CF3070" s="63"/>
      <c r="CG3070" s="63"/>
      <c r="CH3070" s="63"/>
      <c r="CI3070" s="63"/>
      <c r="CJ3070" s="63"/>
      <c r="CK3070" s="63"/>
      <c r="CL3070" s="63"/>
      <c r="CM3070" s="63"/>
      <c r="CN3070" s="63"/>
      <c r="CO3070" s="63"/>
      <c r="CP3070" s="63"/>
      <c r="CR3070" s="227"/>
      <c r="CS3070" s="74"/>
    </row>
    <row r="3071" spans="1:97" s="72" customFormat="1" ht="75.75" customHeight="1">
      <c r="A3071" s="63"/>
      <c r="B3071" s="63"/>
      <c r="C3071" s="63"/>
      <c r="D3071" s="63"/>
      <c r="E3071" s="63"/>
      <c r="F3071" s="63"/>
      <c r="G3071" s="63"/>
      <c r="H3071" s="63"/>
      <c r="I3071" s="63"/>
      <c r="J3071" s="63"/>
      <c r="K3071" s="63"/>
      <c r="L3071" s="63"/>
      <c r="M3071" s="63"/>
      <c r="N3071" s="63"/>
      <c r="O3071" s="63"/>
      <c r="P3071" s="63"/>
      <c r="Q3071" s="63"/>
      <c r="R3071" s="63"/>
      <c r="S3071" s="63"/>
      <c r="T3071" s="63"/>
      <c r="U3071" s="63"/>
      <c r="V3071" s="63"/>
      <c r="W3071" s="63"/>
      <c r="X3071" s="63"/>
      <c r="Y3071" s="63"/>
      <c r="Z3071" s="63"/>
      <c r="AA3071" s="63"/>
      <c r="AB3071" s="63"/>
      <c r="AC3071" s="63"/>
      <c r="AD3071" s="63"/>
      <c r="AE3071" s="63"/>
      <c r="AF3071" s="63"/>
      <c r="AG3071" s="63"/>
      <c r="AH3071" s="63"/>
      <c r="AI3071" s="63"/>
      <c r="AJ3071" s="63"/>
      <c r="AK3071" s="63"/>
      <c r="AL3071" s="63"/>
      <c r="AM3071" s="63"/>
      <c r="AN3071" s="63"/>
      <c r="AO3071" s="63"/>
      <c r="AP3071" s="63"/>
      <c r="AQ3071" s="63"/>
      <c r="AR3071" s="63"/>
      <c r="AS3071" s="63"/>
      <c r="AT3071" s="63"/>
      <c r="AU3071" s="63"/>
      <c r="AV3071" s="63"/>
      <c r="AW3071" s="63"/>
      <c r="AX3071" s="63"/>
      <c r="AY3071" s="63"/>
      <c r="AZ3071" s="63"/>
      <c r="BA3071" s="63"/>
      <c r="BB3071" s="63"/>
      <c r="BC3071" s="63"/>
      <c r="BD3071" s="63"/>
      <c r="BE3071" s="63"/>
      <c r="BF3071" s="63"/>
      <c r="BG3071" s="63"/>
      <c r="BH3071" s="63"/>
      <c r="BI3071" s="63"/>
      <c r="BJ3071" s="63"/>
      <c r="BK3071" s="63"/>
      <c r="BL3071" s="63"/>
      <c r="BM3071" s="63"/>
      <c r="BN3071" s="63"/>
      <c r="BO3071" s="63"/>
      <c r="BP3071" s="63"/>
      <c r="BQ3071" s="63"/>
      <c r="BR3071" s="63"/>
      <c r="BS3071" s="63"/>
      <c r="BT3071" s="63"/>
      <c r="BU3071" s="63"/>
      <c r="BV3071" s="63"/>
      <c r="BW3071" s="63"/>
      <c r="BX3071" s="63"/>
      <c r="BY3071" s="63"/>
      <c r="BZ3071" s="63"/>
      <c r="CA3071" s="63"/>
      <c r="CB3071" s="63"/>
      <c r="CC3071" s="63"/>
      <c r="CD3071" s="63"/>
      <c r="CE3071" s="63"/>
      <c r="CF3071" s="63"/>
      <c r="CG3071" s="63"/>
      <c r="CH3071" s="63"/>
      <c r="CI3071" s="63"/>
      <c r="CJ3071" s="63"/>
      <c r="CK3071" s="63"/>
      <c r="CL3071" s="63"/>
      <c r="CM3071" s="63"/>
      <c r="CN3071" s="63"/>
      <c r="CO3071" s="63"/>
      <c r="CP3071" s="63"/>
      <c r="CR3071" s="227"/>
      <c r="CS3071" s="74"/>
    </row>
    <row r="3072" spans="1:97" s="72" customFormat="1" ht="75.75" customHeight="1">
      <c r="A3072" s="63"/>
      <c r="B3072" s="63"/>
      <c r="C3072" s="63"/>
      <c r="D3072" s="63"/>
      <c r="E3072" s="63"/>
      <c r="F3072" s="63"/>
      <c r="G3072" s="63"/>
      <c r="H3072" s="63"/>
      <c r="I3072" s="63"/>
      <c r="J3072" s="63"/>
      <c r="K3072" s="63"/>
      <c r="L3072" s="63"/>
      <c r="M3072" s="63"/>
      <c r="N3072" s="63"/>
      <c r="O3072" s="63"/>
      <c r="P3072" s="63"/>
      <c r="Q3072" s="63"/>
      <c r="R3072" s="63"/>
      <c r="S3072" s="63"/>
      <c r="T3072" s="63"/>
      <c r="U3072" s="63"/>
      <c r="V3072" s="63"/>
      <c r="W3072" s="63"/>
      <c r="X3072" s="63"/>
      <c r="Y3072" s="63"/>
      <c r="Z3072" s="63"/>
      <c r="AA3072" s="63"/>
      <c r="AB3072" s="63"/>
      <c r="AC3072" s="63"/>
      <c r="AD3072" s="63"/>
      <c r="AE3072" s="63"/>
      <c r="AF3072" s="63"/>
      <c r="AG3072" s="63"/>
      <c r="AH3072" s="63"/>
      <c r="AI3072" s="63"/>
      <c r="AJ3072" s="63"/>
      <c r="AK3072" s="63"/>
      <c r="AL3072" s="63"/>
      <c r="AM3072" s="63"/>
      <c r="AN3072" s="63"/>
      <c r="AO3072" s="63"/>
      <c r="AP3072" s="63"/>
      <c r="AQ3072" s="63"/>
      <c r="AR3072" s="63"/>
      <c r="AS3072" s="63"/>
      <c r="AT3072" s="63"/>
      <c r="AU3072" s="63"/>
      <c r="AV3072" s="63"/>
      <c r="AW3072" s="63"/>
      <c r="AX3072" s="63"/>
      <c r="AY3072" s="63"/>
      <c r="AZ3072" s="63"/>
      <c r="BA3072" s="63"/>
      <c r="BB3072" s="63"/>
      <c r="BC3072" s="63"/>
      <c r="BD3072" s="63"/>
      <c r="BE3072" s="63"/>
      <c r="BF3072" s="63"/>
      <c r="BG3072" s="63"/>
      <c r="BH3072" s="63"/>
      <c r="BI3072" s="63"/>
      <c r="BJ3072" s="63"/>
      <c r="BK3072" s="63"/>
      <c r="BL3072" s="63"/>
      <c r="BM3072" s="63"/>
      <c r="BN3072" s="63"/>
      <c r="BO3072" s="63"/>
      <c r="BP3072" s="63"/>
      <c r="BQ3072" s="63"/>
      <c r="BR3072" s="63"/>
      <c r="BS3072" s="63"/>
      <c r="BT3072" s="63"/>
      <c r="BU3072" s="63"/>
      <c r="BV3072" s="63"/>
      <c r="BW3072" s="63"/>
      <c r="BX3072" s="63"/>
      <c r="BY3072" s="63"/>
      <c r="BZ3072" s="63"/>
      <c r="CA3072" s="63"/>
      <c r="CB3072" s="63"/>
      <c r="CC3072" s="63"/>
      <c r="CD3072" s="63"/>
      <c r="CE3072" s="63"/>
      <c r="CF3072" s="63"/>
      <c r="CG3072" s="63"/>
      <c r="CH3072" s="63"/>
      <c r="CI3072" s="63"/>
      <c r="CJ3072" s="63"/>
      <c r="CK3072" s="63"/>
      <c r="CL3072" s="63"/>
      <c r="CM3072" s="63"/>
      <c r="CN3072" s="63"/>
      <c r="CO3072" s="63"/>
      <c r="CP3072" s="63"/>
      <c r="CR3072" s="227"/>
      <c r="CS3072" s="74"/>
    </row>
    <row r="3073" spans="1:97" s="72" customFormat="1" ht="75.75" customHeight="1">
      <c r="A3073" s="63"/>
      <c r="B3073" s="63"/>
      <c r="C3073" s="63"/>
      <c r="D3073" s="63"/>
      <c r="E3073" s="63"/>
      <c r="F3073" s="63"/>
      <c r="G3073" s="63"/>
      <c r="H3073" s="63"/>
      <c r="I3073" s="63"/>
      <c r="J3073" s="63"/>
      <c r="K3073" s="63"/>
      <c r="L3073" s="63"/>
      <c r="M3073" s="63"/>
      <c r="N3073" s="63"/>
      <c r="O3073" s="63"/>
      <c r="P3073" s="63"/>
      <c r="Q3073" s="63"/>
      <c r="R3073" s="63"/>
      <c r="S3073" s="63"/>
      <c r="T3073" s="63"/>
      <c r="U3073" s="63"/>
      <c r="V3073" s="63"/>
      <c r="W3073" s="63"/>
      <c r="X3073" s="63"/>
      <c r="Y3073" s="63"/>
      <c r="Z3073" s="63"/>
      <c r="AA3073" s="63"/>
      <c r="AB3073" s="63"/>
      <c r="AC3073" s="63"/>
      <c r="AD3073" s="63"/>
      <c r="AE3073" s="63"/>
      <c r="AF3073" s="63"/>
      <c r="AG3073" s="63"/>
      <c r="AH3073" s="63"/>
      <c r="AI3073" s="63"/>
      <c r="AJ3073" s="63"/>
      <c r="AK3073" s="63"/>
      <c r="AL3073" s="63"/>
      <c r="AM3073" s="63"/>
      <c r="AN3073" s="63"/>
      <c r="AO3073" s="63"/>
      <c r="AP3073" s="63"/>
      <c r="AQ3073" s="63"/>
      <c r="AR3073" s="63"/>
      <c r="AS3073" s="63"/>
      <c r="AT3073" s="63"/>
      <c r="AU3073" s="63"/>
      <c r="AV3073" s="63"/>
      <c r="AW3073" s="63"/>
      <c r="AX3073" s="63"/>
      <c r="AY3073" s="63"/>
      <c r="AZ3073" s="63"/>
      <c r="BA3073" s="63"/>
      <c r="BB3073" s="63"/>
      <c r="BC3073" s="63"/>
      <c r="BD3073" s="63"/>
      <c r="BE3073" s="63"/>
      <c r="BF3073" s="63"/>
      <c r="BG3073" s="63"/>
      <c r="BH3073" s="63"/>
      <c r="BI3073" s="63"/>
      <c r="BJ3073" s="63"/>
      <c r="BK3073" s="63"/>
      <c r="BL3073" s="63"/>
      <c r="BM3073" s="63"/>
      <c r="BN3073" s="63"/>
      <c r="BO3073" s="63"/>
      <c r="BP3073" s="63"/>
      <c r="BQ3073" s="63"/>
      <c r="BR3073" s="63"/>
      <c r="BS3073" s="63"/>
      <c r="BT3073" s="63"/>
      <c r="BU3073" s="63"/>
      <c r="BV3073" s="63"/>
      <c r="BW3073" s="63"/>
      <c r="BX3073" s="63"/>
      <c r="BY3073" s="63"/>
      <c r="BZ3073" s="63"/>
      <c r="CA3073" s="63"/>
      <c r="CB3073" s="63"/>
      <c r="CC3073" s="63"/>
      <c r="CD3073" s="63"/>
      <c r="CE3073" s="63"/>
      <c r="CF3073" s="63"/>
      <c r="CG3073" s="63"/>
      <c r="CH3073" s="63"/>
      <c r="CI3073" s="63"/>
      <c r="CJ3073" s="63"/>
      <c r="CK3073" s="63"/>
      <c r="CL3073" s="63"/>
      <c r="CM3073" s="63"/>
      <c r="CN3073" s="63"/>
      <c r="CO3073" s="63"/>
      <c r="CP3073" s="63"/>
      <c r="CR3073" s="227"/>
      <c r="CS3073" s="74"/>
    </row>
    <row r="3074" spans="1:97" s="72" customFormat="1" ht="75.75" customHeight="1">
      <c r="A3074" s="63"/>
      <c r="B3074" s="63"/>
      <c r="C3074" s="63"/>
      <c r="D3074" s="63"/>
      <c r="E3074" s="63"/>
      <c r="F3074" s="63"/>
      <c r="G3074" s="63"/>
      <c r="H3074" s="63"/>
      <c r="I3074" s="63"/>
      <c r="J3074" s="63"/>
      <c r="K3074" s="63"/>
      <c r="L3074" s="63"/>
      <c r="M3074" s="63"/>
      <c r="N3074" s="63"/>
      <c r="O3074" s="63"/>
      <c r="P3074" s="63"/>
      <c r="Q3074" s="63"/>
      <c r="R3074" s="63"/>
      <c r="S3074" s="63"/>
      <c r="T3074" s="63"/>
      <c r="U3074" s="63"/>
      <c r="V3074" s="63"/>
      <c r="W3074" s="63"/>
      <c r="X3074" s="63"/>
      <c r="Y3074" s="63"/>
      <c r="Z3074" s="63"/>
      <c r="AA3074" s="63"/>
      <c r="AB3074" s="63"/>
      <c r="AC3074" s="63"/>
      <c r="AD3074" s="63"/>
      <c r="AE3074" s="63"/>
      <c r="AF3074" s="63"/>
      <c r="AG3074" s="63"/>
      <c r="AH3074" s="63"/>
      <c r="AI3074" s="63"/>
      <c r="AJ3074" s="63"/>
      <c r="AK3074" s="63"/>
      <c r="AL3074" s="63"/>
      <c r="AM3074" s="63"/>
      <c r="AN3074" s="63"/>
      <c r="AO3074" s="63"/>
      <c r="AP3074" s="63"/>
      <c r="AQ3074" s="63"/>
      <c r="AR3074" s="63"/>
      <c r="AS3074" s="63"/>
      <c r="AT3074" s="63"/>
      <c r="AU3074" s="63"/>
      <c r="AV3074" s="63"/>
      <c r="AW3074" s="63"/>
      <c r="AX3074" s="63"/>
      <c r="AY3074" s="63"/>
      <c r="AZ3074" s="63"/>
      <c r="BA3074" s="63"/>
      <c r="BB3074" s="63"/>
      <c r="BC3074" s="63"/>
      <c r="BD3074" s="63"/>
      <c r="BE3074" s="63"/>
      <c r="BF3074" s="63"/>
      <c r="BG3074" s="63"/>
      <c r="BH3074" s="63"/>
      <c r="BI3074" s="63"/>
      <c r="BJ3074" s="63"/>
      <c r="BK3074" s="63"/>
      <c r="BL3074" s="63"/>
      <c r="BM3074" s="63"/>
      <c r="BN3074" s="63"/>
      <c r="BO3074" s="63"/>
      <c r="BP3074" s="63"/>
      <c r="BQ3074" s="63"/>
      <c r="BR3074" s="63"/>
      <c r="BS3074" s="63"/>
      <c r="BT3074" s="63"/>
      <c r="BU3074" s="63"/>
      <c r="BV3074" s="63"/>
      <c r="BW3074" s="63"/>
      <c r="BX3074" s="63"/>
      <c r="BY3074" s="63"/>
      <c r="BZ3074" s="63"/>
      <c r="CA3074" s="63"/>
      <c r="CB3074" s="63"/>
      <c r="CC3074" s="63"/>
      <c r="CD3074" s="63"/>
      <c r="CE3074" s="63"/>
      <c r="CF3074" s="63"/>
      <c r="CG3074" s="63"/>
      <c r="CH3074" s="63"/>
      <c r="CI3074" s="63"/>
      <c r="CJ3074" s="63"/>
      <c r="CK3074" s="63"/>
      <c r="CL3074" s="63"/>
      <c r="CM3074" s="63"/>
      <c r="CN3074" s="63"/>
      <c r="CO3074" s="63"/>
      <c r="CP3074" s="63"/>
      <c r="CR3074" s="227"/>
      <c r="CS3074" s="74"/>
    </row>
    <row r="3075" spans="1:97" s="72" customFormat="1" ht="75.75" customHeight="1">
      <c r="A3075" s="63"/>
      <c r="B3075" s="63"/>
      <c r="C3075" s="63"/>
      <c r="D3075" s="63"/>
      <c r="E3075" s="63"/>
      <c r="F3075" s="63"/>
      <c r="G3075" s="63"/>
      <c r="H3075" s="63"/>
      <c r="I3075" s="63"/>
      <c r="J3075" s="63"/>
      <c r="K3075" s="63"/>
      <c r="L3075" s="63"/>
      <c r="M3075" s="63"/>
      <c r="N3075" s="63"/>
      <c r="O3075" s="63"/>
      <c r="P3075" s="63"/>
      <c r="Q3075" s="63"/>
      <c r="R3075" s="63"/>
      <c r="S3075" s="63"/>
      <c r="T3075" s="63"/>
      <c r="U3075" s="63"/>
      <c r="V3075" s="63"/>
      <c r="W3075" s="63"/>
      <c r="X3075" s="63"/>
      <c r="Y3075" s="63"/>
      <c r="Z3075" s="63"/>
      <c r="AA3075" s="63"/>
      <c r="AB3075" s="63"/>
      <c r="AC3075" s="63"/>
      <c r="AD3075" s="63"/>
      <c r="AE3075" s="63"/>
      <c r="AF3075" s="63"/>
      <c r="AG3075" s="63"/>
      <c r="AH3075" s="63"/>
      <c r="AI3075" s="63"/>
      <c r="AJ3075" s="63"/>
      <c r="AK3075" s="63"/>
      <c r="AL3075" s="63"/>
      <c r="AM3075" s="63"/>
      <c r="AN3075" s="63"/>
      <c r="AO3075" s="63"/>
      <c r="AP3075" s="63"/>
      <c r="AQ3075" s="63"/>
      <c r="AR3075" s="63"/>
      <c r="AS3075" s="63"/>
      <c r="AT3075" s="63"/>
      <c r="AU3075" s="63"/>
      <c r="AV3075" s="63"/>
      <c r="AW3075" s="63"/>
      <c r="AX3075" s="63"/>
      <c r="AY3075" s="63"/>
      <c r="AZ3075" s="63"/>
      <c r="BA3075" s="63"/>
      <c r="BB3075" s="63"/>
      <c r="BC3075" s="63"/>
      <c r="BD3075" s="63"/>
      <c r="BE3075" s="63"/>
      <c r="BF3075" s="63"/>
      <c r="BG3075" s="63"/>
      <c r="BH3075" s="63"/>
      <c r="BI3075" s="63"/>
      <c r="BJ3075" s="63"/>
      <c r="BK3075" s="63"/>
      <c r="BL3075" s="63"/>
      <c r="BM3075" s="63"/>
      <c r="BN3075" s="63"/>
      <c r="BO3075" s="63"/>
      <c r="BP3075" s="63"/>
      <c r="BQ3075" s="63"/>
      <c r="BR3075" s="63"/>
      <c r="BS3075" s="63"/>
      <c r="BT3075" s="63"/>
      <c r="BU3075" s="63"/>
      <c r="BV3075" s="63"/>
      <c r="BW3075" s="63"/>
      <c r="BX3075" s="63"/>
      <c r="BY3075" s="63"/>
      <c r="BZ3075" s="63"/>
      <c r="CA3075" s="63"/>
      <c r="CB3075" s="63"/>
      <c r="CC3075" s="63"/>
      <c r="CD3075" s="63"/>
      <c r="CE3075" s="63"/>
      <c r="CF3075" s="63"/>
      <c r="CG3075" s="63"/>
      <c r="CH3075" s="63"/>
      <c r="CI3075" s="63"/>
      <c r="CJ3075" s="63"/>
      <c r="CK3075" s="63"/>
      <c r="CL3075" s="63"/>
      <c r="CM3075" s="63"/>
      <c r="CN3075" s="63"/>
      <c r="CO3075" s="63"/>
      <c r="CP3075" s="63"/>
      <c r="CR3075" s="227"/>
      <c r="CS3075" s="74"/>
    </row>
    <row r="3076" spans="1:97" s="72" customFormat="1" ht="75.75" customHeight="1">
      <c r="A3076" s="63"/>
      <c r="B3076" s="63"/>
      <c r="C3076" s="63"/>
      <c r="D3076" s="63"/>
      <c r="E3076" s="63"/>
      <c r="F3076" s="63"/>
      <c r="G3076" s="63"/>
      <c r="H3076" s="63"/>
      <c r="I3076" s="63"/>
      <c r="J3076" s="63"/>
      <c r="K3076" s="63"/>
      <c r="L3076" s="63"/>
      <c r="M3076" s="63"/>
      <c r="N3076" s="63"/>
      <c r="O3076" s="63"/>
      <c r="P3076" s="63"/>
      <c r="Q3076" s="63"/>
      <c r="R3076" s="63"/>
      <c r="S3076" s="63"/>
      <c r="T3076" s="63"/>
      <c r="U3076" s="63"/>
      <c r="V3076" s="63"/>
      <c r="W3076" s="63"/>
      <c r="X3076" s="63"/>
      <c r="Y3076" s="63"/>
      <c r="Z3076" s="63"/>
      <c r="AA3076" s="63"/>
      <c r="AB3076" s="63"/>
      <c r="AC3076" s="63"/>
      <c r="AD3076" s="63"/>
      <c r="AE3076" s="63"/>
      <c r="AF3076" s="63"/>
      <c r="AG3076" s="63"/>
      <c r="AH3076" s="63"/>
      <c r="AI3076" s="63"/>
      <c r="AJ3076" s="63"/>
      <c r="AK3076" s="63"/>
      <c r="AL3076" s="63"/>
      <c r="AM3076" s="63"/>
      <c r="AN3076" s="63"/>
      <c r="AO3076" s="63"/>
      <c r="AP3076" s="63"/>
      <c r="AQ3076" s="63"/>
      <c r="AR3076" s="63"/>
      <c r="AS3076" s="63"/>
      <c r="AT3076" s="63"/>
      <c r="AU3076" s="63"/>
      <c r="AV3076" s="63"/>
      <c r="AW3076" s="63"/>
      <c r="AX3076" s="63"/>
      <c r="AY3076" s="63"/>
      <c r="AZ3076" s="63"/>
      <c r="BA3076" s="63"/>
      <c r="BB3076" s="63"/>
      <c r="BC3076" s="63"/>
      <c r="BD3076" s="63"/>
      <c r="BE3076" s="63"/>
      <c r="BF3076" s="63"/>
      <c r="BG3076" s="63"/>
      <c r="BH3076" s="63"/>
      <c r="BI3076" s="63"/>
      <c r="BJ3076" s="63"/>
      <c r="BK3076" s="63"/>
      <c r="BL3076" s="63"/>
      <c r="BM3076" s="63"/>
      <c r="BN3076" s="63"/>
      <c r="BO3076" s="63"/>
      <c r="BP3076" s="63"/>
      <c r="BQ3076" s="63"/>
      <c r="BR3076" s="63"/>
      <c r="BS3076" s="63"/>
      <c r="BT3076" s="63"/>
      <c r="BU3076" s="63"/>
      <c r="BV3076" s="63"/>
      <c r="BW3076" s="63"/>
      <c r="BX3076" s="63"/>
      <c r="BY3076" s="63"/>
      <c r="BZ3076" s="63"/>
      <c r="CA3076" s="63"/>
      <c r="CB3076" s="63"/>
      <c r="CC3076" s="63"/>
      <c r="CD3076" s="63"/>
      <c r="CE3076" s="63"/>
      <c r="CF3076" s="63"/>
      <c r="CG3076" s="63"/>
      <c r="CH3076" s="63"/>
      <c r="CI3076" s="63"/>
      <c r="CJ3076" s="63"/>
      <c r="CK3076" s="63"/>
      <c r="CL3076" s="63"/>
      <c r="CM3076" s="63"/>
      <c r="CN3076" s="63"/>
      <c r="CO3076" s="63"/>
      <c r="CP3076" s="63"/>
      <c r="CR3076" s="227"/>
      <c r="CS3076" s="74"/>
    </row>
    <row r="3077" spans="1:97" s="72" customFormat="1" ht="75.75" customHeight="1">
      <c r="A3077" s="63"/>
      <c r="B3077" s="63"/>
      <c r="C3077" s="63"/>
      <c r="D3077" s="63"/>
      <c r="E3077" s="63"/>
      <c r="F3077" s="63"/>
      <c r="G3077" s="63"/>
      <c r="H3077" s="63"/>
      <c r="I3077" s="63"/>
      <c r="J3077" s="63"/>
      <c r="K3077" s="63"/>
      <c r="L3077" s="63"/>
      <c r="M3077" s="63"/>
      <c r="N3077" s="63"/>
      <c r="O3077" s="63"/>
      <c r="P3077" s="63"/>
      <c r="Q3077" s="63"/>
      <c r="R3077" s="63"/>
      <c r="S3077" s="63"/>
      <c r="T3077" s="63"/>
      <c r="U3077" s="63"/>
      <c r="V3077" s="63"/>
      <c r="W3077" s="63"/>
      <c r="X3077" s="63"/>
      <c r="Y3077" s="63"/>
      <c r="Z3077" s="63"/>
      <c r="AA3077" s="63"/>
      <c r="AB3077" s="63"/>
      <c r="AC3077" s="63"/>
      <c r="AD3077" s="63"/>
      <c r="AE3077" s="63"/>
      <c r="AF3077" s="63"/>
      <c r="AG3077" s="63"/>
      <c r="AH3077" s="63"/>
      <c r="AI3077" s="63"/>
      <c r="AJ3077" s="63"/>
      <c r="AK3077" s="63"/>
      <c r="AL3077" s="63"/>
      <c r="AM3077" s="63"/>
      <c r="AN3077" s="63"/>
      <c r="AO3077" s="63"/>
      <c r="AP3077" s="63"/>
      <c r="AQ3077" s="63"/>
      <c r="AR3077" s="63"/>
      <c r="AS3077" s="63"/>
      <c r="AT3077" s="63"/>
      <c r="AU3077" s="63"/>
      <c r="AV3077" s="63"/>
      <c r="AW3077" s="63"/>
      <c r="AX3077" s="63"/>
      <c r="AY3077" s="63"/>
      <c r="AZ3077" s="63"/>
      <c r="BA3077" s="63"/>
      <c r="BB3077" s="63"/>
      <c r="BC3077" s="63"/>
      <c r="BD3077" s="63"/>
      <c r="BE3077" s="63"/>
      <c r="BF3077" s="63"/>
      <c r="BG3077" s="63"/>
      <c r="BH3077" s="63"/>
      <c r="BI3077" s="63"/>
      <c r="BJ3077" s="63"/>
      <c r="BK3077" s="63"/>
      <c r="BL3077" s="63"/>
      <c r="BM3077" s="63"/>
      <c r="BN3077" s="63"/>
      <c r="BO3077" s="63"/>
      <c r="BP3077" s="63"/>
      <c r="BQ3077" s="63"/>
      <c r="BR3077" s="63"/>
      <c r="BS3077" s="63"/>
      <c r="BT3077" s="63"/>
      <c r="BU3077" s="63"/>
      <c r="BV3077" s="63"/>
      <c r="BW3077" s="63"/>
      <c r="BX3077" s="63"/>
      <c r="BY3077" s="63"/>
      <c r="BZ3077" s="63"/>
      <c r="CA3077" s="63"/>
      <c r="CB3077" s="63"/>
      <c r="CC3077" s="63"/>
      <c r="CD3077" s="63"/>
      <c r="CE3077" s="63"/>
      <c r="CF3077" s="63"/>
      <c r="CG3077" s="63"/>
      <c r="CH3077" s="63"/>
      <c r="CI3077" s="63"/>
      <c r="CJ3077" s="63"/>
      <c r="CK3077" s="63"/>
      <c r="CL3077" s="63"/>
      <c r="CM3077" s="63"/>
      <c r="CN3077" s="63"/>
      <c r="CO3077" s="63"/>
      <c r="CP3077" s="63"/>
      <c r="CR3077" s="227"/>
      <c r="CS3077" s="74"/>
    </row>
    <row r="3078" spans="1:97" s="72" customFormat="1" ht="75.75" customHeight="1">
      <c r="A3078" s="63"/>
      <c r="B3078" s="63"/>
      <c r="C3078" s="63"/>
      <c r="D3078" s="63"/>
      <c r="E3078" s="63"/>
      <c r="F3078" s="63"/>
      <c r="G3078" s="63"/>
      <c r="H3078" s="63"/>
      <c r="I3078" s="63"/>
      <c r="J3078" s="63"/>
      <c r="K3078" s="63"/>
      <c r="L3078" s="63"/>
      <c r="M3078" s="63"/>
      <c r="N3078" s="63"/>
      <c r="O3078" s="63"/>
      <c r="P3078" s="63"/>
      <c r="Q3078" s="63"/>
      <c r="R3078" s="63"/>
      <c r="S3078" s="63"/>
      <c r="T3078" s="63"/>
      <c r="U3078" s="63"/>
      <c r="V3078" s="63"/>
      <c r="W3078" s="63"/>
      <c r="X3078" s="63"/>
      <c r="Y3078" s="63"/>
      <c r="Z3078" s="63"/>
      <c r="AA3078" s="63"/>
      <c r="AB3078" s="63"/>
      <c r="AC3078" s="63"/>
      <c r="AD3078" s="63"/>
      <c r="AE3078" s="63"/>
      <c r="AF3078" s="63"/>
      <c r="AG3078" s="63"/>
      <c r="AH3078" s="63"/>
      <c r="AI3078" s="63"/>
      <c r="AJ3078" s="63"/>
      <c r="AK3078" s="63"/>
      <c r="AL3078" s="63"/>
      <c r="AM3078" s="63"/>
      <c r="AN3078" s="63"/>
      <c r="AO3078" s="63"/>
      <c r="AP3078" s="63"/>
      <c r="AQ3078" s="63"/>
      <c r="AR3078" s="63"/>
      <c r="AS3078" s="63"/>
      <c r="AT3078" s="63"/>
      <c r="AU3078" s="63"/>
      <c r="AV3078" s="63"/>
      <c r="AW3078" s="63"/>
      <c r="AX3078" s="63"/>
      <c r="AY3078" s="63"/>
      <c r="AZ3078" s="63"/>
      <c r="BA3078" s="63"/>
      <c r="BB3078" s="63"/>
      <c r="BC3078" s="63"/>
      <c r="BD3078" s="63"/>
      <c r="BE3078" s="63"/>
      <c r="BF3078" s="63"/>
      <c r="BG3078" s="63"/>
      <c r="BH3078" s="63"/>
      <c r="BI3078" s="63"/>
      <c r="BJ3078" s="63"/>
      <c r="BK3078" s="63"/>
      <c r="BL3078" s="63"/>
      <c r="BM3078" s="63"/>
      <c r="BN3078" s="63"/>
      <c r="BO3078" s="63"/>
      <c r="BP3078" s="63"/>
      <c r="BQ3078" s="63"/>
      <c r="BR3078" s="63"/>
      <c r="BS3078" s="63"/>
      <c r="BT3078" s="63"/>
      <c r="BU3078" s="63"/>
      <c r="BV3078" s="63"/>
      <c r="BW3078" s="63"/>
      <c r="BX3078" s="63"/>
      <c r="BY3078" s="63"/>
      <c r="BZ3078" s="63"/>
      <c r="CA3078" s="63"/>
      <c r="CB3078" s="63"/>
      <c r="CC3078" s="63"/>
      <c r="CD3078" s="63"/>
      <c r="CE3078" s="63"/>
      <c r="CF3078" s="63"/>
      <c r="CG3078" s="63"/>
      <c r="CH3078" s="63"/>
      <c r="CI3078" s="63"/>
      <c r="CJ3078" s="63"/>
      <c r="CK3078" s="63"/>
      <c r="CL3078" s="63"/>
      <c r="CM3078" s="63"/>
      <c r="CN3078" s="63"/>
      <c r="CO3078" s="63"/>
      <c r="CP3078" s="63"/>
      <c r="CR3078" s="227"/>
      <c r="CS3078" s="74"/>
    </row>
    <row r="3079" spans="1:97" s="72" customFormat="1" ht="75.75" customHeight="1">
      <c r="A3079" s="63"/>
      <c r="B3079" s="63"/>
      <c r="C3079" s="63"/>
      <c r="D3079" s="63"/>
      <c r="E3079" s="63"/>
      <c r="F3079" s="63"/>
      <c r="G3079" s="63"/>
      <c r="H3079" s="63"/>
      <c r="I3079" s="63"/>
      <c r="J3079" s="63"/>
      <c r="K3079" s="63"/>
      <c r="L3079" s="63"/>
      <c r="M3079" s="63"/>
      <c r="N3079" s="63"/>
      <c r="O3079" s="63"/>
      <c r="P3079" s="63"/>
      <c r="Q3079" s="63"/>
      <c r="R3079" s="63"/>
      <c r="S3079" s="63"/>
      <c r="T3079" s="63"/>
      <c r="U3079" s="63"/>
      <c r="V3079" s="63"/>
      <c r="W3079" s="63"/>
      <c r="X3079" s="63"/>
      <c r="Y3079" s="63"/>
      <c r="Z3079" s="63"/>
      <c r="AA3079" s="63"/>
      <c r="AB3079" s="63"/>
      <c r="AC3079" s="63"/>
      <c r="AD3079" s="63"/>
      <c r="AE3079" s="63"/>
      <c r="AF3079" s="63"/>
      <c r="AG3079" s="63"/>
      <c r="AH3079" s="63"/>
      <c r="AI3079" s="63"/>
      <c r="AJ3079" s="63"/>
      <c r="AK3079" s="63"/>
      <c r="AL3079" s="63"/>
      <c r="AM3079" s="63"/>
      <c r="AN3079" s="63"/>
      <c r="AO3079" s="63"/>
      <c r="AP3079" s="63"/>
      <c r="AQ3079" s="63"/>
      <c r="AR3079" s="63"/>
      <c r="AS3079" s="63"/>
      <c r="AT3079" s="63"/>
      <c r="AU3079" s="63"/>
      <c r="AV3079" s="63"/>
      <c r="AW3079" s="63"/>
      <c r="AX3079" s="63"/>
      <c r="AY3079" s="63"/>
      <c r="AZ3079" s="63"/>
      <c r="BA3079" s="63"/>
      <c r="BB3079" s="63"/>
      <c r="BC3079" s="63"/>
      <c r="BD3079" s="63"/>
      <c r="BE3079" s="63"/>
      <c r="BF3079" s="63"/>
      <c r="BG3079" s="63"/>
      <c r="BH3079" s="63"/>
      <c r="BI3079" s="63"/>
      <c r="BJ3079" s="63"/>
      <c r="BK3079" s="63"/>
      <c r="BL3079" s="63"/>
      <c r="BM3079" s="63"/>
      <c r="BN3079" s="63"/>
      <c r="BO3079" s="63"/>
      <c r="BP3079" s="63"/>
      <c r="BQ3079" s="63"/>
      <c r="BR3079" s="63"/>
      <c r="BS3079" s="63"/>
      <c r="BT3079" s="63"/>
      <c r="BU3079" s="63"/>
      <c r="BV3079" s="63"/>
      <c r="BW3079" s="63"/>
      <c r="BX3079" s="63"/>
      <c r="BY3079" s="63"/>
      <c r="BZ3079" s="63"/>
      <c r="CA3079" s="63"/>
      <c r="CB3079" s="63"/>
      <c r="CC3079" s="63"/>
      <c r="CD3079" s="63"/>
      <c r="CE3079" s="63"/>
      <c r="CF3079" s="63"/>
      <c r="CG3079" s="63"/>
      <c r="CH3079" s="63"/>
      <c r="CI3079" s="63"/>
      <c r="CJ3079" s="63"/>
      <c r="CK3079" s="63"/>
      <c r="CL3079" s="63"/>
      <c r="CM3079" s="63"/>
      <c r="CN3079" s="63"/>
      <c r="CO3079" s="63"/>
      <c r="CP3079" s="63"/>
      <c r="CR3079" s="227"/>
      <c r="CS3079" s="74"/>
    </row>
    <row r="3080" spans="1:97" s="72" customFormat="1" ht="75.75" customHeight="1">
      <c r="A3080" s="63"/>
      <c r="B3080" s="63"/>
      <c r="C3080" s="63"/>
      <c r="D3080" s="63"/>
      <c r="E3080" s="63"/>
      <c r="F3080" s="63"/>
      <c r="G3080" s="63"/>
      <c r="H3080" s="63"/>
      <c r="I3080" s="63"/>
      <c r="J3080" s="63"/>
      <c r="K3080" s="63"/>
      <c r="L3080" s="63"/>
      <c r="M3080" s="63"/>
      <c r="N3080" s="63"/>
      <c r="O3080" s="63"/>
      <c r="P3080" s="63"/>
      <c r="Q3080" s="63"/>
      <c r="R3080" s="63"/>
      <c r="S3080" s="63"/>
      <c r="T3080" s="63"/>
      <c r="U3080" s="63"/>
      <c r="V3080" s="63"/>
      <c r="W3080" s="63"/>
      <c r="X3080" s="63"/>
      <c r="Y3080" s="63"/>
      <c r="Z3080" s="63"/>
      <c r="AA3080" s="63"/>
      <c r="AB3080" s="63"/>
      <c r="AC3080" s="63"/>
      <c r="AD3080" s="63"/>
      <c r="AE3080" s="63"/>
      <c r="AF3080" s="63"/>
      <c r="AG3080" s="63"/>
      <c r="AH3080" s="63"/>
      <c r="AI3080" s="63"/>
      <c r="AJ3080" s="63"/>
      <c r="AK3080" s="63"/>
      <c r="AL3080" s="63"/>
      <c r="AM3080" s="63"/>
      <c r="AN3080" s="63"/>
      <c r="AO3080" s="63"/>
      <c r="AP3080" s="63"/>
      <c r="AQ3080" s="63"/>
      <c r="AR3080" s="63"/>
      <c r="AS3080" s="63"/>
      <c r="AT3080" s="63"/>
      <c r="AU3080" s="63"/>
      <c r="AV3080" s="63"/>
      <c r="AW3080" s="63"/>
      <c r="AX3080" s="63"/>
      <c r="AY3080" s="63"/>
      <c r="AZ3080" s="63"/>
      <c r="BA3080" s="63"/>
      <c r="BB3080" s="63"/>
      <c r="BC3080" s="63"/>
      <c r="BD3080" s="63"/>
      <c r="BE3080" s="63"/>
      <c r="BF3080" s="63"/>
      <c r="BG3080" s="63"/>
      <c r="BH3080" s="63"/>
      <c r="BI3080" s="63"/>
      <c r="BJ3080" s="63"/>
      <c r="BK3080" s="63"/>
      <c r="BL3080" s="63"/>
      <c r="BM3080" s="63"/>
      <c r="BN3080" s="63"/>
      <c r="BO3080" s="63"/>
      <c r="BP3080" s="63"/>
      <c r="BQ3080" s="63"/>
      <c r="BR3080" s="63"/>
      <c r="BS3080" s="63"/>
      <c r="BT3080" s="63"/>
      <c r="BU3080" s="63"/>
      <c r="BV3080" s="63"/>
      <c r="BW3080" s="63"/>
      <c r="BX3080" s="63"/>
      <c r="BY3080" s="63"/>
      <c r="BZ3080" s="63"/>
      <c r="CA3080" s="63"/>
      <c r="CB3080" s="63"/>
      <c r="CC3080" s="63"/>
      <c r="CD3080" s="63"/>
      <c r="CE3080" s="63"/>
      <c r="CF3080" s="63"/>
      <c r="CG3080" s="63"/>
      <c r="CH3080" s="63"/>
      <c r="CI3080" s="63"/>
      <c r="CJ3080" s="63"/>
      <c r="CK3080" s="63"/>
      <c r="CL3080" s="63"/>
      <c r="CM3080" s="63"/>
      <c r="CN3080" s="63"/>
      <c r="CO3080" s="63"/>
      <c r="CP3080" s="63"/>
      <c r="CR3080" s="227"/>
      <c r="CS3080" s="74"/>
    </row>
    <row r="3081" spans="1:97" s="72" customFormat="1" ht="75.75" customHeight="1">
      <c r="A3081" s="63"/>
      <c r="B3081" s="63"/>
      <c r="C3081" s="63"/>
      <c r="D3081" s="63"/>
      <c r="E3081" s="63"/>
      <c r="F3081" s="63"/>
      <c r="G3081" s="63"/>
      <c r="H3081" s="63"/>
      <c r="I3081" s="63"/>
      <c r="J3081" s="63"/>
      <c r="K3081" s="63"/>
      <c r="L3081" s="63"/>
      <c r="M3081" s="63"/>
      <c r="N3081" s="63"/>
      <c r="O3081" s="63"/>
      <c r="P3081" s="63"/>
      <c r="Q3081" s="63"/>
      <c r="R3081" s="63"/>
      <c r="S3081" s="63"/>
      <c r="T3081" s="63"/>
      <c r="U3081" s="63"/>
      <c r="V3081" s="63"/>
      <c r="W3081" s="63"/>
      <c r="X3081" s="63"/>
      <c r="Y3081" s="63"/>
      <c r="Z3081" s="63"/>
      <c r="AA3081" s="63"/>
      <c r="AB3081" s="63"/>
      <c r="AC3081" s="63"/>
      <c r="AD3081" s="63"/>
      <c r="AE3081" s="63"/>
      <c r="AF3081" s="63"/>
      <c r="AG3081" s="63"/>
      <c r="AH3081" s="63"/>
      <c r="AI3081" s="63"/>
      <c r="AJ3081" s="63"/>
      <c r="AK3081" s="63"/>
      <c r="AL3081" s="63"/>
      <c r="AM3081" s="63"/>
      <c r="AN3081" s="63"/>
      <c r="AO3081" s="63"/>
      <c r="AP3081" s="63"/>
      <c r="AQ3081" s="63"/>
      <c r="AR3081" s="63"/>
      <c r="AS3081" s="63"/>
      <c r="AT3081" s="63"/>
      <c r="AU3081" s="63"/>
      <c r="AV3081" s="63"/>
      <c r="AW3081" s="63"/>
      <c r="AX3081" s="63"/>
      <c r="AY3081" s="63"/>
      <c r="AZ3081" s="63"/>
      <c r="BA3081" s="63"/>
      <c r="BB3081" s="63"/>
      <c r="BC3081" s="63"/>
      <c r="BD3081" s="63"/>
      <c r="BE3081" s="63"/>
      <c r="BF3081" s="63"/>
      <c r="BG3081" s="63"/>
      <c r="BH3081" s="63"/>
      <c r="BI3081" s="63"/>
      <c r="BJ3081" s="63"/>
      <c r="BK3081" s="63"/>
      <c r="BL3081" s="63"/>
      <c r="BM3081" s="63"/>
      <c r="BN3081" s="63"/>
      <c r="BO3081" s="63"/>
      <c r="BP3081" s="63"/>
      <c r="BQ3081" s="63"/>
      <c r="BR3081" s="63"/>
      <c r="BS3081" s="63"/>
      <c r="BT3081" s="63"/>
      <c r="BU3081" s="63"/>
      <c r="BV3081" s="63"/>
      <c r="BW3081" s="63"/>
      <c r="BX3081" s="63"/>
      <c r="BY3081" s="63"/>
      <c r="BZ3081" s="63"/>
      <c r="CA3081" s="63"/>
      <c r="CB3081" s="63"/>
      <c r="CC3081" s="63"/>
      <c r="CD3081" s="63"/>
      <c r="CE3081" s="63"/>
      <c r="CF3081" s="63"/>
      <c r="CG3081" s="63"/>
      <c r="CH3081" s="63"/>
      <c r="CI3081" s="63"/>
      <c r="CJ3081" s="63"/>
      <c r="CK3081" s="63"/>
      <c r="CL3081" s="63"/>
      <c r="CM3081" s="63"/>
      <c r="CN3081" s="63"/>
      <c r="CO3081" s="63"/>
      <c r="CP3081" s="63"/>
      <c r="CR3081" s="227"/>
      <c r="CS3081" s="74"/>
    </row>
    <row r="3082" spans="1:97" s="72" customFormat="1" ht="75.75" customHeight="1">
      <c r="A3082" s="63"/>
      <c r="B3082" s="63"/>
      <c r="C3082" s="63"/>
      <c r="D3082" s="63"/>
      <c r="E3082" s="63"/>
      <c r="F3082" s="63"/>
      <c r="G3082" s="63"/>
      <c r="H3082" s="63"/>
      <c r="I3082" s="63"/>
      <c r="J3082" s="63"/>
      <c r="K3082" s="63"/>
      <c r="L3082" s="63"/>
      <c r="M3082" s="63"/>
      <c r="N3082" s="63"/>
      <c r="O3082" s="63"/>
      <c r="P3082" s="63"/>
      <c r="Q3082" s="63"/>
      <c r="R3082" s="63"/>
      <c r="S3082" s="63"/>
      <c r="T3082" s="63"/>
      <c r="U3082" s="63"/>
      <c r="V3082" s="63"/>
      <c r="W3082" s="63"/>
      <c r="X3082" s="63"/>
      <c r="Y3082" s="63"/>
      <c r="Z3082" s="63"/>
      <c r="AA3082" s="63"/>
      <c r="AB3082" s="63"/>
      <c r="AC3082" s="63"/>
      <c r="AD3082" s="63"/>
      <c r="AE3082" s="63"/>
      <c r="AF3082" s="63"/>
      <c r="AG3082" s="63"/>
      <c r="AH3082" s="63"/>
      <c r="AI3082" s="63"/>
      <c r="AJ3082" s="63"/>
      <c r="AK3082" s="63"/>
      <c r="AL3082" s="63"/>
      <c r="AM3082" s="63"/>
      <c r="AN3082" s="63"/>
      <c r="AO3082" s="63"/>
      <c r="AP3082" s="63"/>
      <c r="AQ3082" s="63"/>
      <c r="AR3082" s="63"/>
      <c r="AS3082" s="63"/>
      <c r="AT3082" s="63"/>
      <c r="AU3082" s="63"/>
      <c r="AV3082" s="63"/>
      <c r="AW3082" s="63"/>
      <c r="AX3082" s="63"/>
      <c r="AY3082" s="63"/>
      <c r="AZ3082" s="63"/>
      <c r="BA3082" s="63"/>
      <c r="BB3082" s="63"/>
      <c r="BC3082" s="63"/>
      <c r="BD3082" s="63"/>
      <c r="BE3082" s="63"/>
      <c r="BF3082" s="63"/>
      <c r="BG3082" s="63"/>
      <c r="BH3082" s="63"/>
      <c r="BI3082" s="63"/>
      <c r="BJ3082" s="63"/>
      <c r="BK3082" s="63"/>
      <c r="BL3082" s="63"/>
      <c r="BM3082" s="63"/>
      <c r="BN3082" s="63"/>
      <c r="BO3082" s="63"/>
      <c r="BP3082" s="63"/>
      <c r="BQ3082" s="63"/>
      <c r="BR3082" s="63"/>
      <c r="BS3082" s="63"/>
      <c r="BT3082" s="63"/>
      <c r="BU3082" s="63"/>
      <c r="BV3082" s="63"/>
      <c r="BW3082" s="63"/>
      <c r="BX3082" s="63"/>
      <c r="BY3082" s="63"/>
      <c r="BZ3082" s="63"/>
      <c r="CA3082" s="63"/>
      <c r="CB3082" s="63"/>
      <c r="CC3082" s="63"/>
      <c r="CD3082" s="63"/>
      <c r="CE3082" s="63"/>
      <c r="CF3082" s="63"/>
      <c r="CG3082" s="63"/>
      <c r="CH3082" s="63"/>
      <c r="CI3082" s="63"/>
      <c r="CJ3082" s="63"/>
      <c r="CK3082" s="63"/>
      <c r="CL3082" s="63"/>
      <c r="CM3082" s="63"/>
      <c r="CN3082" s="63"/>
      <c r="CO3082" s="63"/>
      <c r="CP3082" s="63"/>
      <c r="CR3082" s="227"/>
      <c r="CS3082" s="74"/>
    </row>
    <row r="3083" spans="1:97" s="72" customFormat="1" ht="75.75" customHeight="1">
      <c r="A3083" s="63"/>
      <c r="B3083" s="63"/>
      <c r="C3083" s="63"/>
      <c r="D3083" s="63"/>
      <c r="E3083" s="63"/>
      <c r="F3083" s="63"/>
      <c r="G3083" s="63"/>
      <c r="H3083" s="63"/>
      <c r="I3083" s="63"/>
      <c r="J3083" s="63"/>
      <c r="K3083" s="63"/>
      <c r="L3083" s="63"/>
      <c r="M3083" s="63"/>
      <c r="N3083" s="63"/>
      <c r="O3083" s="63"/>
      <c r="P3083" s="63"/>
      <c r="Q3083" s="63"/>
      <c r="R3083" s="63"/>
      <c r="S3083" s="63"/>
      <c r="T3083" s="63"/>
      <c r="U3083" s="63"/>
      <c r="V3083" s="63"/>
      <c r="W3083" s="63"/>
      <c r="X3083" s="63"/>
      <c r="Y3083" s="63"/>
      <c r="Z3083" s="63"/>
      <c r="AA3083" s="63"/>
      <c r="AB3083" s="63"/>
      <c r="AC3083" s="63"/>
      <c r="AD3083" s="63"/>
      <c r="AE3083" s="63"/>
      <c r="AF3083" s="63"/>
      <c r="AG3083" s="63"/>
      <c r="AH3083" s="63"/>
      <c r="AI3083" s="63"/>
      <c r="AJ3083" s="63"/>
      <c r="AK3083" s="63"/>
      <c r="AL3083" s="63"/>
      <c r="AM3083" s="63"/>
      <c r="AN3083" s="63"/>
      <c r="AO3083" s="63"/>
      <c r="AP3083" s="63"/>
      <c r="AQ3083" s="63"/>
      <c r="AR3083" s="63"/>
      <c r="AS3083" s="63"/>
      <c r="AT3083" s="63"/>
      <c r="AU3083" s="63"/>
      <c r="AV3083" s="63"/>
      <c r="AW3083" s="63"/>
      <c r="AX3083" s="63"/>
      <c r="AY3083" s="63"/>
      <c r="AZ3083" s="63"/>
      <c r="BA3083" s="63"/>
      <c r="BB3083" s="63"/>
      <c r="BC3083" s="63"/>
      <c r="BD3083" s="63"/>
      <c r="BE3083" s="63"/>
      <c r="BF3083" s="63"/>
      <c r="BG3083" s="63"/>
      <c r="BH3083" s="63"/>
      <c r="BI3083" s="63"/>
      <c r="BJ3083" s="63"/>
      <c r="BK3083" s="63"/>
      <c r="BL3083" s="63"/>
      <c r="BM3083" s="63"/>
      <c r="BN3083" s="63"/>
      <c r="BO3083" s="63"/>
      <c r="BP3083" s="63"/>
      <c r="BQ3083" s="63"/>
      <c r="BR3083" s="63"/>
      <c r="BS3083" s="63"/>
      <c r="BT3083" s="63"/>
      <c r="BU3083" s="63"/>
      <c r="BV3083" s="63"/>
      <c r="BW3083" s="63"/>
      <c r="BX3083" s="63"/>
      <c r="BY3083" s="63"/>
      <c r="BZ3083" s="63"/>
      <c r="CA3083" s="63"/>
      <c r="CB3083" s="63"/>
      <c r="CC3083" s="63"/>
      <c r="CD3083" s="63"/>
      <c r="CE3083" s="63"/>
      <c r="CF3083" s="63"/>
      <c r="CG3083" s="63"/>
      <c r="CH3083" s="63"/>
      <c r="CI3083" s="63"/>
      <c r="CJ3083" s="63"/>
      <c r="CK3083" s="63"/>
      <c r="CL3083" s="63"/>
      <c r="CM3083" s="63"/>
      <c r="CN3083" s="63"/>
      <c r="CO3083" s="63"/>
      <c r="CP3083" s="63"/>
      <c r="CR3083" s="227"/>
      <c r="CS3083" s="74"/>
    </row>
    <row r="3084" spans="1:97" s="72" customFormat="1" ht="75.75" customHeight="1">
      <c r="A3084" s="63"/>
      <c r="B3084" s="63"/>
      <c r="C3084" s="63"/>
      <c r="D3084" s="63"/>
      <c r="E3084" s="63"/>
      <c r="F3084" s="63"/>
      <c r="G3084" s="63"/>
      <c r="H3084" s="63"/>
      <c r="I3084" s="63"/>
      <c r="J3084" s="63"/>
      <c r="K3084" s="63"/>
      <c r="L3084" s="63"/>
      <c r="M3084" s="63"/>
      <c r="N3084" s="63"/>
      <c r="O3084" s="63"/>
      <c r="P3084" s="63"/>
      <c r="Q3084" s="63"/>
      <c r="R3084" s="63"/>
      <c r="S3084" s="63"/>
      <c r="T3084" s="63"/>
      <c r="U3084" s="63"/>
      <c r="V3084" s="63"/>
      <c r="W3084" s="63"/>
      <c r="X3084" s="63"/>
      <c r="Y3084" s="63"/>
      <c r="Z3084" s="63"/>
      <c r="AA3084" s="63"/>
      <c r="AB3084" s="63"/>
      <c r="AC3084" s="63"/>
      <c r="AD3084" s="63"/>
      <c r="AE3084" s="63"/>
      <c r="AF3084" s="63"/>
      <c r="AG3084" s="63"/>
      <c r="AH3084" s="63"/>
      <c r="AI3084" s="63"/>
      <c r="AJ3084" s="63"/>
      <c r="AK3084" s="63"/>
      <c r="AL3084" s="63"/>
      <c r="AM3084" s="63"/>
      <c r="AN3084" s="63"/>
      <c r="AO3084" s="63"/>
      <c r="AP3084" s="63"/>
      <c r="AQ3084" s="63"/>
      <c r="AR3084" s="63"/>
      <c r="AS3084" s="63"/>
      <c r="AT3084" s="63"/>
      <c r="AU3084" s="63"/>
      <c r="AV3084" s="63"/>
      <c r="AW3084" s="63"/>
      <c r="AX3084" s="63"/>
      <c r="AY3084" s="63"/>
      <c r="AZ3084" s="63"/>
      <c r="BA3084" s="63"/>
      <c r="BB3084" s="63"/>
      <c r="BC3084" s="63"/>
      <c r="BD3084" s="63"/>
      <c r="BE3084" s="63"/>
      <c r="BF3084" s="63"/>
      <c r="BG3084" s="63"/>
      <c r="BH3084" s="63"/>
      <c r="BI3084" s="63"/>
      <c r="BJ3084" s="63"/>
      <c r="BK3084" s="63"/>
      <c r="BL3084" s="63"/>
      <c r="BM3084" s="63"/>
      <c r="BN3084" s="63"/>
      <c r="BO3084" s="63"/>
      <c r="BP3084" s="63"/>
      <c r="BQ3084" s="63"/>
      <c r="BR3084" s="63"/>
      <c r="BS3084" s="63"/>
      <c r="BT3084" s="63"/>
      <c r="BU3084" s="63"/>
      <c r="BV3084" s="63"/>
      <c r="BW3084" s="63"/>
      <c r="BX3084" s="63"/>
      <c r="BY3084" s="63"/>
      <c r="BZ3084" s="63"/>
      <c r="CA3084" s="63"/>
      <c r="CB3084" s="63"/>
      <c r="CC3084" s="63"/>
      <c r="CD3084" s="63"/>
      <c r="CE3084" s="63"/>
      <c r="CF3084" s="63"/>
      <c r="CG3084" s="63"/>
      <c r="CH3084" s="63"/>
      <c r="CI3084" s="63"/>
      <c r="CJ3084" s="63"/>
      <c r="CK3084" s="63"/>
      <c r="CL3084" s="63"/>
      <c r="CM3084" s="63"/>
      <c r="CN3084" s="63"/>
      <c r="CO3084" s="63"/>
      <c r="CP3084" s="63"/>
      <c r="CR3084" s="227"/>
      <c r="CS3084" s="74"/>
    </row>
    <row r="3085" spans="1:97" s="72" customFormat="1" ht="75.75" customHeight="1">
      <c r="A3085" s="63"/>
      <c r="B3085" s="63"/>
      <c r="C3085" s="63"/>
      <c r="D3085" s="63"/>
      <c r="E3085" s="63"/>
      <c r="F3085" s="63"/>
      <c r="G3085" s="63"/>
      <c r="H3085" s="63"/>
      <c r="I3085" s="63"/>
      <c r="J3085" s="63"/>
      <c r="K3085" s="63"/>
      <c r="L3085" s="63"/>
      <c r="M3085" s="63"/>
      <c r="N3085" s="63"/>
      <c r="O3085" s="63"/>
      <c r="P3085" s="63"/>
      <c r="Q3085" s="63"/>
      <c r="R3085" s="63"/>
      <c r="S3085" s="63"/>
      <c r="T3085" s="63"/>
      <c r="U3085" s="63"/>
      <c r="V3085" s="63"/>
      <c r="W3085" s="63"/>
      <c r="X3085" s="63"/>
      <c r="Y3085" s="63"/>
      <c r="Z3085" s="63"/>
      <c r="AA3085" s="63"/>
      <c r="AB3085" s="63"/>
      <c r="AC3085" s="63"/>
      <c r="AD3085" s="63"/>
      <c r="AE3085" s="63"/>
      <c r="AF3085" s="63"/>
      <c r="AG3085" s="63"/>
      <c r="AH3085" s="63"/>
      <c r="AI3085" s="63"/>
      <c r="AJ3085" s="63"/>
      <c r="AK3085" s="63"/>
      <c r="AL3085" s="63"/>
      <c r="AM3085" s="63"/>
      <c r="AN3085" s="63"/>
      <c r="AO3085" s="63"/>
      <c r="AP3085" s="63"/>
      <c r="AQ3085" s="63"/>
      <c r="AR3085" s="63"/>
      <c r="AS3085" s="63"/>
      <c r="AT3085" s="63"/>
      <c r="AU3085" s="63"/>
      <c r="AV3085" s="63"/>
      <c r="AW3085" s="63"/>
      <c r="AX3085" s="63"/>
      <c r="AY3085" s="63"/>
      <c r="AZ3085" s="63"/>
      <c r="BA3085" s="63"/>
      <c r="BB3085" s="63"/>
      <c r="BC3085" s="63"/>
      <c r="BD3085" s="63"/>
      <c r="BE3085" s="63"/>
      <c r="BF3085" s="63"/>
      <c r="BG3085" s="63"/>
      <c r="BH3085" s="63"/>
      <c r="BI3085" s="63"/>
      <c r="BJ3085" s="63"/>
      <c r="BK3085" s="63"/>
      <c r="BL3085" s="63"/>
      <c r="BM3085" s="63"/>
      <c r="BN3085" s="63"/>
      <c r="BO3085" s="63"/>
      <c r="BP3085" s="63"/>
      <c r="BQ3085" s="63"/>
      <c r="BR3085" s="63"/>
      <c r="BS3085" s="63"/>
      <c r="BT3085" s="63"/>
      <c r="BU3085" s="63"/>
      <c r="BV3085" s="63"/>
      <c r="BW3085" s="63"/>
      <c r="BX3085" s="63"/>
      <c r="BY3085" s="63"/>
      <c r="BZ3085" s="63"/>
      <c r="CA3085" s="63"/>
      <c r="CB3085" s="63"/>
      <c r="CC3085" s="63"/>
      <c r="CD3085" s="63"/>
      <c r="CE3085" s="63"/>
      <c r="CF3085" s="63"/>
      <c r="CG3085" s="63"/>
      <c r="CH3085" s="63"/>
      <c r="CI3085" s="63"/>
      <c r="CJ3085" s="63"/>
      <c r="CK3085" s="63"/>
      <c r="CL3085" s="63"/>
      <c r="CM3085" s="63"/>
      <c r="CN3085" s="63"/>
      <c r="CO3085" s="63"/>
      <c r="CP3085" s="63"/>
      <c r="CR3085" s="227"/>
      <c r="CS3085" s="74"/>
    </row>
    <row r="3086" spans="1:97" s="72" customFormat="1" ht="75.75" customHeight="1">
      <c r="A3086" s="63"/>
      <c r="B3086" s="63"/>
      <c r="C3086" s="63"/>
      <c r="D3086" s="63"/>
      <c r="E3086" s="63"/>
      <c r="F3086" s="63"/>
      <c r="G3086" s="63"/>
      <c r="H3086" s="63"/>
      <c r="I3086" s="63"/>
      <c r="J3086" s="63"/>
      <c r="K3086" s="63"/>
      <c r="L3086" s="63"/>
      <c r="M3086" s="63"/>
      <c r="N3086" s="63"/>
      <c r="O3086" s="63"/>
      <c r="P3086" s="63"/>
      <c r="Q3086" s="63"/>
      <c r="R3086" s="63"/>
      <c r="S3086" s="63"/>
      <c r="T3086" s="63"/>
      <c r="U3086" s="63"/>
      <c r="V3086" s="63"/>
      <c r="W3086" s="63"/>
      <c r="X3086" s="63"/>
      <c r="Y3086" s="63"/>
      <c r="Z3086" s="63"/>
      <c r="AA3086" s="63"/>
      <c r="AB3086" s="63"/>
      <c r="AC3086" s="63"/>
      <c r="AD3086" s="63"/>
      <c r="AE3086" s="63"/>
      <c r="AF3086" s="63"/>
      <c r="AG3086" s="63"/>
      <c r="AH3086" s="63"/>
      <c r="AI3086" s="63"/>
      <c r="AJ3086" s="63"/>
      <c r="AK3086" s="63"/>
      <c r="AL3086" s="63"/>
      <c r="AM3086" s="63"/>
      <c r="AN3086" s="63"/>
      <c r="AO3086" s="63"/>
      <c r="AP3086" s="63"/>
      <c r="AQ3086" s="63"/>
      <c r="AR3086" s="63"/>
      <c r="AS3086" s="63"/>
      <c r="AT3086" s="63"/>
      <c r="AU3086" s="63"/>
      <c r="AV3086" s="63"/>
      <c r="AW3086" s="63"/>
      <c r="AX3086" s="63"/>
      <c r="AY3086" s="63"/>
      <c r="AZ3086" s="63"/>
      <c r="BA3086" s="63"/>
      <c r="BB3086" s="63"/>
      <c r="BC3086" s="63"/>
      <c r="BD3086" s="63"/>
      <c r="BE3086" s="63"/>
      <c r="BF3086" s="63"/>
      <c r="BG3086" s="63"/>
      <c r="BH3086" s="63"/>
      <c r="BI3086" s="63"/>
      <c r="BJ3086" s="63"/>
      <c r="BK3086" s="63"/>
      <c r="BL3086" s="63"/>
      <c r="BM3086" s="63"/>
      <c r="BN3086" s="63"/>
      <c r="BO3086" s="63"/>
      <c r="BP3086" s="63"/>
      <c r="BQ3086" s="63"/>
      <c r="BR3086" s="63"/>
      <c r="BS3086" s="63"/>
      <c r="BT3086" s="63"/>
      <c r="BU3086" s="63"/>
      <c r="BV3086" s="63"/>
      <c r="BW3086" s="63"/>
      <c r="BX3086" s="63"/>
      <c r="BY3086" s="63"/>
      <c r="BZ3086" s="63"/>
      <c r="CA3086" s="63"/>
      <c r="CB3086" s="63"/>
      <c r="CC3086" s="63"/>
      <c r="CD3086" s="63"/>
      <c r="CE3086" s="63"/>
      <c r="CF3086" s="63"/>
      <c r="CG3086" s="63"/>
      <c r="CH3086" s="63"/>
      <c r="CI3086" s="63"/>
      <c r="CJ3086" s="63"/>
      <c r="CK3086" s="63"/>
      <c r="CL3086" s="63"/>
      <c r="CM3086" s="63"/>
      <c r="CN3086" s="63"/>
      <c r="CO3086" s="63"/>
      <c r="CP3086" s="63"/>
      <c r="CR3086" s="227"/>
      <c r="CS3086" s="74"/>
    </row>
    <row r="3087" spans="1:97" s="72" customFormat="1" ht="75.75" customHeight="1">
      <c r="A3087" s="63"/>
      <c r="B3087" s="63"/>
      <c r="C3087" s="63"/>
      <c r="D3087" s="63"/>
      <c r="E3087" s="63"/>
      <c r="F3087" s="63"/>
      <c r="G3087" s="63"/>
      <c r="H3087" s="63"/>
      <c r="I3087" s="63"/>
      <c r="J3087" s="63"/>
      <c r="K3087" s="63"/>
      <c r="L3087" s="63"/>
      <c r="M3087" s="63"/>
      <c r="N3087" s="63"/>
      <c r="O3087" s="63"/>
      <c r="P3087" s="63"/>
      <c r="Q3087" s="63"/>
      <c r="R3087" s="63"/>
      <c r="S3087" s="63"/>
      <c r="T3087" s="63"/>
      <c r="U3087" s="63"/>
      <c r="V3087" s="63"/>
      <c r="W3087" s="63"/>
      <c r="X3087" s="63"/>
      <c r="Y3087" s="63"/>
      <c r="Z3087" s="63"/>
      <c r="AA3087" s="63"/>
      <c r="AB3087" s="63"/>
      <c r="AC3087" s="63"/>
      <c r="AD3087" s="63"/>
      <c r="AE3087" s="63"/>
      <c r="AF3087" s="63"/>
      <c r="AG3087" s="63"/>
      <c r="AH3087" s="63"/>
      <c r="AI3087" s="63"/>
      <c r="AJ3087" s="63"/>
      <c r="AK3087" s="63"/>
      <c r="AL3087" s="63"/>
      <c r="AM3087" s="63"/>
      <c r="AN3087" s="63"/>
      <c r="AO3087" s="63"/>
      <c r="AP3087" s="63"/>
      <c r="AQ3087" s="63"/>
      <c r="AR3087" s="63"/>
      <c r="AS3087" s="63"/>
      <c r="AT3087" s="63"/>
      <c r="AU3087" s="63"/>
      <c r="AV3087" s="63"/>
      <c r="AW3087" s="63"/>
      <c r="AX3087" s="63"/>
      <c r="AY3087" s="63"/>
      <c r="AZ3087" s="63"/>
      <c r="BA3087" s="63"/>
      <c r="BB3087" s="63"/>
      <c r="BC3087" s="63"/>
      <c r="BD3087" s="63"/>
      <c r="BE3087" s="63"/>
      <c r="BF3087" s="63"/>
      <c r="BG3087" s="63"/>
      <c r="BH3087" s="63"/>
      <c r="BI3087" s="63"/>
      <c r="BJ3087" s="63"/>
      <c r="BK3087" s="63"/>
      <c r="BL3087" s="63"/>
      <c r="BM3087" s="63"/>
      <c r="BN3087" s="63"/>
      <c r="BO3087" s="63"/>
      <c r="BP3087" s="63"/>
      <c r="BQ3087" s="63"/>
      <c r="BR3087" s="63"/>
      <c r="BS3087" s="63"/>
      <c r="BT3087" s="63"/>
      <c r="BU3087" s="63"/>
      <c r="BV3087" s="63"/>
      <c r="BW3087" s="63"/>
      <c r="BX3087" s="63"/>
      <c r="BY3087" s="63"/>
      <c r="BZ3087" s="63"/>
      <c r="CA3087" s="63"/>
      <c r="CB3087" s="63"/>
      <c r="CC3087" s="63"/>
      <c r="CD3087" s="63"/>
      <c r="CE3087" s="63"/>
      <c r="CF3087" s="63"/>
      <c r="CG3087" s="63"/>
      <c r="CH3087" s="63"/>
      <c r="CI3087" s="63"/>
      <c r="CJ3087" s="63"/>
      <c r="CK3087" s="63"/>
      <c r="CL3087" s="63"/>
      <c r="CM3087" s="63"/>
      <c r="CN3087" s="63"/>
      <c r="CO3087" s="63"/>
      <c r="CP3087" s="63"/>
      <c r="CR3087" s="227"/>
      <c r="CS3087" s="74"/>
    </row>
    <row r="3088" spans="1:97" s="72" customFormat="1" ht="75.75" customHeight="1">
      <c r="A3088" s="63"/>
      <c r="B3088" s="63"/>
      <c r="C3088" s="63"/>
      <c r="D3088" s="63"/>
      <c r="E3088" s="63"/>
      <c r="F3088" s="63"/>
      <c r="G3088" s="63"/>
      <c r="H3088" s="63"/>
      <c r="I3088" s="63"/>
      <c r="J3088" s="63"/>
      <c r="K3088" s="63"/>
      <c r="L3088" s="63"/>
      <c r="M3088" s="63"/>
      <c r="N3088" s="63"/>
      <c r="O3088" s="63"/>
      <c r="P3088" s="63"/>
      <c r="Q3088" s="63"/>
      <c r="R3088" s="63"/>
      <c r="S3088" s="63"/>
      <c r="T3088" s="63"/>
      <c r="U3088" s="63"/>
      <c r="V3088" s="63"/>
      <c r="W3088" s="63"/>
      <c r="X3088" s="63"/>
      <c r="Y3088" s="63"/>
      <c r="Z3088" s="63"/>
      <c r="AA3088" s="63"/>
      <c r="AB3088" s="63"/>
      <c r="AC3088" s="63"/>
      <c r="AD3088" s="63"/>
      <c r="AE3088" s="63"/>
      <c r="AF3088" s="63"/>
      <c r="AG3088" s="63"/>
      <c r="AH3088" s="63"/>
      <c r="AI3088" s="63"/>
      <c r="AJ3088" s="63"/>
      <c r="AK3088" s="63"/>
      <c r="AL3088" s="63"/>
      <c r="AM3088" s="63"/>
      <c r="AN3088" s="63"/>
      <c r="AO3088" s="63"/>
      <c r="AP3088" s="63"/>
      <c r="AQ3088" s="63"/>
      <c r="AR3088" s="63"/>
      <c r="AS3088" s="63"/>
      <c r="AT3088" s="63"/>
      <c r="AU3088" s="63"/>
      <c r="AV3088" s="63"/>
      <c r="AW3088" s="63"/>
      <c r="AX3088" s="63"/>
      <c r="AY3088" s="63"/>
      <c r="AZ3088" s="63"/>
      <c r="BA3088" s="63"/>
      <c r="BB3088" s="63"/>
      <c r="BC3088" s="63"/>
      <c r="BD3088" s="63"/>
      <c r="BE3088" s="63"/>
      <c r="BF3088" s="63"/>
      <c r="BG3088" s="63"/>
      <c r="BH3088" s="63"/>
      <c r="BI3088" s="63"/>
      <c r="BJ3088" s="63"/>
      <c r="BK3088" s="63"/>
      <c r="BL3088" s="63"/>
      <c r="BM3088" s="63"/>
      <c r="BN3088" s="63"/>
      <c r="BO3088" s="63"/>
      <c r="BP3088" s="63"/>
      <c r="BQ3088" s="63"/>
      <c r="BR3088" s="63"/>
      <c r="BS3088" s="63"/>
      <c r="BT3088" s="63"/>
      <c r="BU3088" s="63"/>
      <c r="BV3088" s="63"/>
      <c r="BW3088" s="63"/>
      <c r="BX3088" s="63"/>
      <c r="BY3088" s="63"/>
      <c r="BZ3088" s="63"/>
      <c r="CA3088" s="63"/>
      <c r="CB3088" s="63"/>
      <c r="CC3088" s="63"/>
      <c r="CD3088" s="63"/>
      <c r="CE3088" s="63"/>
      <c r="CF3088" s="63"/>
      <c r="CG3088" s="63"/>
      <c r="CH3088" s="63"/>
      <c r="CI3088" s="63"/>
      <c r="CJ3088" s="63"/>
      <c r="CK3088" s="63"/>
      <c r="CL3088" s="63"/>
      <c r="CM3088" s="63"/>
      <c r="CN3088" s="63"/>
      <c r="CO3088" s="63"/>
      <c r="CP3088" s="63"/>
      <c r="CR3088" s="227"/>
      <c r="CS3088" s="74"/>
    </row>
    <row r="3089" spans="1:97" s="72" customFormat="1" ht="75.75" customHeight="1">
      <c r="A3089" s="63"/>
      <c r="B3089" s="63"/>
      <c r="C3089" s="63"/>
      <c r="D3089" s="63"/>
      <c r="E3089" s="63"/>
      <c r="F3089" s="63"/>
      <c r="G3089" s="63"/>
      <c r="H3089" s="63"/>
      <c r="I3089" s="63"/>
      <c r="J3089" s="63"/>
      <c r="K3089" s="63"/>
      <c r="L3089" s="63"/>
      <c r="M3089" s="63"/>
      <c r="N3089" s="63"/>
      <c r="O3089" s="63"/>
      <c r="P3089" s="63"/>
      <c r="Q3089" s="63"/>
      <c r="R3089" s="63"/>
      <c r="S3089" s="63"/>
      <c r="T3089" s="63"/>
      <c r="U3089" s="63"/>
      <c r="V3089" s="63"/>
      <c r="W3089" s="63"/>
      <c r="X3089" s="63"/>
      <c r="Y3089" s="63"/>
      <c r="Z3089" s="63"/>
      <c r="AA3089" s="63"/>
      <c r="AB3089" s="63"/>
      <c r="AC3089" s="63"/>
      <c r="AD3089" s="63"/>
      <c r="AE3089" s="63"/>
      <c r="AF3089" s="63"/>
      <c r="AG3089" s="63"/>
      <c r="AH3089" s="63"/>
      <c r="AI3089" s="63"/>
      <c r="AJ3089" s="63"/>
      <c r="AK3089" s="63"/>
      <c r="AL3089" s="63"/>
      <c r="AM3089" s="63"/>
      <c r="AN3089" s="63"/>
      <c r="AO3089" s="63"/>
      <c r="AP3089" s="63"/>
      <c r="AQ3089" s="63"/>
      <c r="AR3089" s="63"/>
      <c r="AS3089" s="63"/>
      <c r="AT3089" s="63"/>
      <c r="AU3089" s="63"/>
      <c r="AV3089" s="63"/>
      <c r="AW3089" s="63"/>
      <c r="AX3089" s="63"/>
      <c r="AY3089" s="63"/>
      <c r="AZ3089" s="63"/>
      <c r="BA3089" s="63"/>
      <c r="BB3089" s="63"/>
      <c r="BC3089" s="63"/>
      <c r="BD3089" s="63"/>
      <c r="BE3089" s="63"/>
      <c r="BF3089" s="63"/>
      <c r="BG3089" s="63"/>
      <c r="BH3089" s="63"/>
      <c r="BI3089" s="63"/>
      <c r="BJ3089" s="63"/>
      <c r="BK3089" s="63"/>
      <c r="BL3089" s="63"/>
      <c r="BM3089" s="63"/>
      <c r="BN3089" s="63"/>
      <c r="BO3089" s="63"/>
      <c r="BP3089" s="63"/>
      <c r="BQ3089" s="63"/>
      <c r="BR3089" s="63"/>
      <c r="BS3089" s="63"/>
      <c r="BT3089" s="63"/>
      <c r="BU3089" s="63"/>
      <c r="BV3089" s="63"/>
      <c r="BW3089" s="63"/>
      <c r="BX3089" s="63"/>
      <c r="BY3089" s="63"/>
      <c r="BZ3089" s="63"/>
      <c r="CA3089" s="63"/>
      <c r="CB3089" s="63"/>
      <c r="CC3089" s="63"/>
      <c r="CD3089" s="63"/>
      <c r="CE3089" s="63"/>
      <c r="CF3089" s="63"/>
      <c r="CG3089" s="63"/>
      <c r="CH3089" s="63"/>
      <c r="CI3089" s="63"/>
      <c r="CJ3089" s="63"/>
      <c r="CK3089" s="63"/>
      <c r="CL3089" s="63"/>
      <c r="CM3089" s="63"/>
      <c r="CN3089" s="63"/>
      <c r="CO3089" s="63"/>
      <c r="CP3089" s="63"/>
      <c r="CR3089" s="227"/>
      <c r="CS3089" s="74"/>
    </row>
    <row r="3090" spans="1:97" s="72" customFormat="1" ht="75.75" customHeight="1">
      <c r="A3090" s="63"/>
      <c r="B3090" s="63"/>
      <c r="C3090" s="63"/>
      <c r="D3090" s="63"/>
      <c r="E3090" s="63"/>
      <c r="F3090" s="63"/>
      <c r="G3090" s="63"/>
      <c r="H3090" s="63"/>
      <c r="I3090" s="63"/>
      <c r="J3090" s="63"/>
      <c r="K3090" s="63"/>
      <c r="L3090" s="63"/>
      <c r="M3090" s="63"/>
      <c r="N3090" s="63"/>
      <c r="O3090" s="63"/>
      <c r="P3090" s="63"/>
      <c r="Q3090" s="63"/>
      <c r="R3090" s="63"/>
      <c r="S3090" s="63"/>
      <c r="T3090" s="63"/>
      <c r="U3090" s="63"/>
      <c r="V3090" s="63"/>
      <c r="W3090" s="63"/>
      <c r="X3090" s="63"/>
      <c r="Y3090" s="63"/>
      <c r="Z3090" s="63"/>
      <c r="AA3090" s="63"/>
      <c r="AB3090" s="63"/>
      <c r="AC3090" s="63"/>
      <c r="AD3090" s="63"/>
      <c r="AE3090" s="63"/>
      <c r="AF3090" s="63"/>
      <c r="AG3090" s="63"/>
      <c r="AH3090" s="63"/>
      <c r="AI3090" s="63"/>
      <c r="AJ3090" s="63"/>
      <c r="AK3090" s="63"/>
      <c r="AL3090" s="63"/>
      <c r="AM3090" s="63"/>
      <c r="AN3090" s="63"/>
      <c r="AO3090" s="63"/>
      <c r="AP3090" s="63"/>
      <c r="AQ3090" s="63"/>
      <c r="AR3090" s="63"/>
      <c r="AS3090" s="63"/>
      <c r="AT3090" s="63"/>
      <c r="AU3090" s="63"/>
      <c r="AV3090" s="63"/>
      <c r="AW3090" s="63"/>
      <c r="AX3090" s="63"/>
      <c r="AY3090" s="63"/>
      <c r="AZ3090" s="63"/>
      <c r="BA3090" s="63"/>
      <c r="BB3090" s="63"/>
      <c r="BC3090" s="63"/>
      <c r="BD3090" s="63"/>
      <c r="BE3090" s="63"/>
      <c r="BF3090" s="63"/>
      <c r="BG3090" s="63"/>
      <c r="BH3090" s="63"/>
      <c r="BI3090" s="63"/>
      <c r="BJ3090" s="63"/>
      <c r="BK3090" s="63"/>
      <c r="BL3090" s="63"/>
      <c r="BM3090" s="63"/>
      <c r="BN3090" s="63"/>
      <c r="BO3090" s="63"/>
      <c r="BP3090" s="63"/>
      <c r="BQ3090" s="63"/>
      <c r="BR3090" s="63"/>
      <c r="BS3090" s="63"/>
      <c r="BT3090" s="63"/>
      <c r="BU3090" s="63"/>
      <c r="BV3090" s="63"/>
      <c r="BW3090" s="63"/>
      <c r="BX3090" s="63"/>
      <c r="BY3090" s="63"/>
      <c r="BZ3090" s="63"/>
      <c r="CA3090" s="63"/>
      <c r="CB3090" s="63"/>
      <c r="CC3090" s="63"/>
      <c r="CD3090" s="63"/>
      <c r="CE3090" s="63"/>
      <c r="CF3090" s="63"/>
      <c r="CG3090" s="63"/>
      <c r="CH3090" s="63"/>
      <c r="CI3090" s="63"/>
      <c r="CJ3090" s="63"/>
      <c r="CK3090" s="63"/>
      <c r="CL3090" s="63"/>
      <c r="CM3090" s="63"/>
      <c r="CN3090" s="63"/>
      <c r="CO3090" s="63"/>
      <c r="CP3090" s="63"/>
      <c r="CR3090" s="227"/>
      <c r="CS3090" s="74"/>
    </row>
    <row r="3091" spans="1:97" s="72" customFormat="1" ht="75.75" customHeight="1">
      <c r="A3091" s="63"/>
      <c r="B3091" s="63"/>
      <c r="C3091" s="63"/>
      <c r="D3091" s="63"/>
      <c r="E3091" s="63"/>
      <c r="F3091" s="63"/>
      <c r="G3091" s="63"/>
      <c r="H3091" s="63"/>
      <c r="I3091" s="63"/>
      <c r="J3091" s="63"/>
      <c r="K3091" s="63"/>
      <c r="L3091" s="63"/>
      <c r="M3091" s="63"/>
      <c r="N3091" s="63"/>
      <c r="O3091" s="63"/>
      <c r="P3091" s="63"/>
      <c r="Q3091" s="63"/>
      <c r="R3091" s="63"/>
      <c r="S3091" s="63"/>
      <c r="T3091" s="63"/>
      <c r="U3091" s="63"/>
      <c r="V3091" s="63"/>
      <c r="W3091" s="63"/>
      <c r="X3091" s="63"/>
      <c r="Y3091" s="63"/>
      <c r="Z3091" s="63"/>
      <c r="AA3091" s="63"/>
      <c r="AB3091" s="63"/>
      <c r="AC3091" s="63"/>
      <c r="AD3091" s="63"/>
      <c r="AE3091" s="63"/>
      <c r="AF3091" s="63"/>
      <c r="AG3091" s="63"/>
      <c r="AH3091" s="63"/>
      <c r="AI3091" s="63"/>
      <c r="AJ3091" s="63"/>
      <c r="AK3091" s="63"/>
      <c r="AL3091" s="63"/>
      <c r="AM3091" s="63"/>
      <c r="AN3091" s="63"/>
      <c r="AO3091" s="63"/>
      <c r="AP3091" s="63"/>
      <c r="AQ3091" s="63"/>
      <c r="AR3091" s="63"/>
      <c r="AS3091" s="63"/>
      <c r="AT3091" s="63"/>
      <c r="AU3091" s="63"/>
      <c r="AV3091" s="63"/>
      <c r="AW3091" s="63"/>
      <c r="AX3091" s="63"/>
      <c r="AY3091" s="63"/>
      <c r="AZ3091" s="63"/>
      <c r="BA3091" s="63"/>
      <c r="BB3091" s="63"/>
      <c r="BC3091" s="63"/>
      <c r="BD3091" s="63"/>
      <c r="BE3091" s="63"/>
      <c r="BF3091" s="63"/>
      <c r="BG3091" s="63"/>
      <c r="BH3091" s="63"/>
      <c r="BI3091" s="63"/>
      <c r="BJ3091" s="63"/>
      <c r="BK3091" s="63"/>
      <c r="BL3091" s="63"/>
      <c r="BM3091" s="63"/>
      <c r="BN3091" s="63"/>
      <c r="BO3091" s="63"/>
      <c r="BP3091" s="63"/>
      <c r="BQ3091" s="63"/>
      <c r="BR3091" s="63"/>
      <c r="BS3091" s="63"/>
      <c r="BT3091" s="63"/>
      <c r="BU3091" s="63"/>
      <c r="BV3091" s="63"/>
      <c r="BW3091" s="63"/>
      <c r="BX3091" s="63"/>
      <c r="BY3091" s="63"/>
      <c r="BZ3091" s="63"/>
      <c r="CA3091" s="63"/>
      <c r="CB3091" s="63"/>
      <c r="CC3091" s="63"/>
      <c r="CD3091" s="63"/>
      <c r="CE3091" s="63"/>
      <c r="CF3091" s="63"/>
      <c r="CG3091" s="63"/>
      <c r="CH3091" s="63"/>
      <c r="CI3091" s="63"/>
      <c r="CJ3091" s="63"/>
      <c r="CK3091" s="63"/>
      <c r="CL3091" s="63"/>
      <c r="CM3091" s="63"/>
      <c r="CN3091" s="63"/>
      <c r="CO3091" s="63"/>
      <c r="CP3091" s="63"/>
      <c r="CR3091" s="227"/>
      <c r="CS3091" s="74"/>
    </row>
    <row r="3092" spans="1:97" s="72" customFormat="1" ht="75.75" customHeight="1">
      <c r="A3092" s="63"/>
      <c r="B3092" s="63"/>
      <c r="C3092" s="63"/>
      <c r="D3092" s="63"/>
      <c r="E3092" s="63"/>
      <c r="F3092" s="63"/>
      <c r="G3092" s="63"/>
      <c r="H3092" s="63"/>
      <c r="I3092" s="63"/>
      <c r="J3092" s="63"/>
      <c r="K3092" s="63"/>
      <c r="L3092" s="63"/>
      <c r="M3092" s="63"/>
      <c r="N3092" s="63"/>
      <c r="O3092" s="63"/>
      <c r="P3092" s="63"/>
      <c r="Q3092" s="63"/>
      <c r="R3092" s="63"/>
      <c r="S3092" s="63"/>
      <c r="T3092" s="63"/>
      <c r="U3092" s="63"/>
      <c r="V3092" s="63"/>
      <c r="W3092" s="63"/>
      <c r="X3092" s="63"/>
      <c r="Y3092" s="63"/>
      <c r="Z3092" s="63"/>
      <c r="AA3092" s="63"/>
      <c r="AB3092" s="63"/>
      <c r="AC3092" s="63"/>
      <c r="AD3092" s="63"/>
      <c r="AE3092" s="63"/>
      <c r="AF3092" s="63"/>
      <c r="AG3092" s="63"/>
      <c r="AH3092" s="63"/>
      <c r="AI3092" s="63"/>
      <c r="AJ3092" s="63"/>
      <c r="AK3092" s="63"/>
      <c r="AL3092" s="63"/>
      <c r="AM3092" s="63"/>
      <c r="AN3092" s="63"/>
      <c r="AO3092" s="63"/>
      <c r="AP3092" s="63"/>
      <c r="AQ3092" s="63"/>
      <c r="AR3092" s="63"/>
      <c r="AS3092" s="63"/>
      <c r="AT3092" s="63"/>
      <c r="AU3092" s="63"/>
      <c r="AV3092" s="63"/>
      <c r="AW3092" s="63"/>
      <c r="AX3092" s="63"/>
      <c r="AY3092" s="63"/>
      <c r="AZ3092" s="63"/>
      <c r="BA3092" s="63"/>
      <c r="BB3092" s="63"/>
      <c r="BC3092" s="63"/>
      <c r="BD3092" s="63"/>
      <c r="BE3092" s="63"/>
      <c r="BF3092" s="63"/>
      <c r="BG3092" s="63"/>
      <c r="BH3092" s="63"/>
      <c r="BI3092" s="63"/>
      <c r="BJ3092" s="63"/>
      <c r="BK3092" s="63"/>
      <c r="BL3092" s="63"/>
      <c r="BM3092" s="63"/>
      <c r="BN3092" s="63"/>
      <c r="BO3092" s="63"/>
      <c r="BP3092" s="63"/>
      <c r="BQ3092" s="63"/>
      <c r="BR3092" s="63"/>
      <c r="BS3092" s="63"/>
      <c r="BT3092" s="63"/>
      <c r="BU3092" s="63"/>
      <c r="BV3092" s="63"/>
      <c r="BW3092" s="63"/>
      <c r="BX3092" s="63"/>
      <c r="BY3092" s="63"/>
      <c r="BZ3092" s="63"/>
      <c r="CA3092" s="63"/>
      <c r="CB3092" s="63"/>
      <c r="CC3092" s="63"/>
      <c r="CD3092" s="63"/>
      <c r="CE3092" s="63"/>
      <c r="CF3092" s="63"/>
      <c r="CG3092" s="63"/>
      <c r="CH3092" s="63"/>
      <c r="CI3092" s="63"/>
      <c r="CJ3092" s="63"/>
      <c r="CK3092" s="63"/>
      <c r="CL3092" s="63"/>
      <c r="CM3092" s="63"/>
      <c r="CN3092" s="63"/>
      <c r="CO3092" s="63"/>
      <c r="CP3092" s="63"/>
      <c r="CR3092" s="227"/>
      <c r="CS3092" s="74"/>
    </row>
    <row r="3093" spans="1:97" s="72" customFormat="1" ht="75.75" customHeight="1">
      <c r="A3093" s="63"/>
      <c r="B3093" s="63"/>
      <c r="C3093" s="63"/>
      <c r="D3093" s="63"/>
      <c r="E3093" s="63"/>
      <c r="F3093" s="63"/>
      <c r="G3093" s="63"/>
      <c r="H3093" s="63"/>
      <c r="I3093" s="63"/>
      <c r="J3093" s="63"/>
      <c r="K3093" s="63"/>
      <c r="L3093" s="63"/>
      <c r="M3093" s="63"/>
      <c r="N3093" s="63"/>
      <c r="O3093" s="63"/>
      <c r="P3093" s="63"/>
      <c r="Q3093" s="63"/>
      <c r="R3093" s="63"/>
      <c r="S3093" s="63"/>
      <c r="T3093" s="63"/>
      <c r="U3093" s="63"/>
      <c r="V3093" s="63"/>
      <c r="W3093" s="63"/>
      <c r="X3093" s="63"/>
      <c r="Y3093" s="63"/>
      <c r="Z3093" s="63"/>
      <c r="AA3093" s="63"/>
      <c r="AB3093" s="63"/>
      <c r="AC3093" s="63"/>
      <c r="AD3093" s="63"/>
      <c r="AE3093" s="63"/>
      <c r="AF3093" s="63"/>
      <c r="AG3093" s="63"/>
      <c r="AH3093" s="63"/>
      <c r="AI3093" s="63"/>
      <c r="AJ3093" s="63"/>
      <c r="AK3093" s="63"/>
      <c r="AL3093" s="63"/>
      <c r="AM3093" s="63"/>
      <c r="AN3093" s="63"/>
      <c r="AO3093" s="63"/>
      <c r="AP3093" s="63"/>
      <c r="AQ3093" s="63"/>
      <c r="AR3093" s="63"/>
      <c r="AS3093" s="63"/>
      <c r="AT3093" s="63"/>
      <c r="AU3093" s="63"/>
      <c r="AV3093" s="63"/>
      <c r="AW3093" s="63"/>
      <c r="AX3093" s="63"/>
      <c r="AY3093" s="63"/>
      <c r="AZ3093" s="63"/>
      <c r="BA3093" s="63"/>
      <c r="BB3093" s="63"/>
      <c r="BC3093" s="63"/>
      <c r="BD3093" s="63"/>
      <c r="BE3093" s="63"/>
      <c r="BF3093" s="63"/>
      <c r="BG3093" s="63"/>
      <c r="BH3093" s="63"/>
      <c r="BI3093" s="63"/>
      <c r="BJ3093" s="63"/>
      <c r="BK3093" s="63"/>
      <c r="BL3093" s="63"/>
      <c r="BM3093" s="63"/>
      <c r="BN3093" s="63"/>
      <c r="BO3093" s="63"/>
      <c r="BP3093" s="63"/>
      <c r="BQ3093" s="63"/>
      <c r="BR3093" s="63"/>
      <c r="BS3093" s="63"/>
      <c r="BT3093" s="63"/>
      <c r="BU3093" s="63"/>
      <c r="BV3093" s="63"/>
      <c r="BW3093" s="63"/>
      <c r="BX3093" s="63"/>
      <c r="BY3093" s="63"/>
      <c r="BZ3093" s="63"/>
      <c r="CA3093" s="63"/>
      <c r="CB3093" s="63"/>
      <c r="CC3093" s="63"/>
      <c r="CD3093" s="63"/>
      <c r="CE3093" s="63"/>
      <c r="CF3093" s="63"/>
      <c r="CG3093" s="63"/>
      <c r="CH3093" s="63"/>
      <c r="CI3093" s="63"/>
      <c r="CJ3093" s="63"/>
      <c r="CK3093" s="63"/>
      <c r="CL3093" s="63"/>
      <c r="CM3093" s="63"/>
      <c r="CN3093" s="63"/>
      <c r="CO3093" s="63"/>
      <c r="CP3093" s="63"/>
      <c r="CR3093" s="227"/>
      <c r="CS3093" s="74"/>
    </row>
    <row r="3094" spans="1:97" s="72" customFormat="1" ht="75.75" customHeight="1">
      <c r="A3094" s="63"/>
      <c r="B3094" s="63"/>
      <c r="C3094" s="63"/>
      <c r="D3094" s="63"/>
      <c r="E3094" s="63"/>
      <c r="F3094" s="63"/>
      <c r="G3094" s="63"/>
      <c r="H3094" s="63"/>
      <c r="I3094" s="63"/>
      <c r="J3094" s="63"/>
      <c r="K3094" s="63"/>
      <c r="L3094" s="63"/>
      <c r="M3094" s="63"/>
      <c r="N3094" s="63"/>
      <c r="O3094" s="63"/>
      <c r="P3094" s="63"/>
      <c r="Q3094" s="63"/>
      <c r="R3094" s="63"/>
      <c r="S3094" s="63"/>
      <c r="T3094" s="63"/>
      <c r="U3094" s="63"/>
      <c r="V3094" s="63"/>
      <c r="W3094" s="63"/>
      <c r="X3094" s="63"/>
      <c r="Y3094" s="63"/>
      <c r="Z3094" s="63"/>
      <c r="AA3094" s="63"/>
      <c r="AB3094" s="63"/>
      <c r="AC3094" s="63"/>
      <c r="AD3094" s="63"/>
      <c r="AE3094" s="63"/>
      <c r="AF3094" s="63"/>
      <c r="AG3094" s="63"/>
      <c r="AH3094" s="63"/>
      <c r="AI3094" s="63"/>
      <c r="AJ3094" s="63"/>
      <c r="AK3094" s="63"/>
      <c r="AL3094" s="63"/>
      <c r="AM3094" s="63"/>
      <c r="AN3094" s="63"/>
      <c r="AO3094" s="63"/>
      <c r="AP3094" s="63"/>
      <c r="AQ3094" s="63"/>
      <c r="AR3094" s="63"/>
      <c r="AS3094" s="63"/>
      <c r="AT3094" s="63"/>
      <c r="AU3094" s="63"/>
      <c r="AV3094" s="63"/>
      <c r="AW3094" s="63"/>
      <c r="AX3094" s="63"/>
      <c r="AY3094" s="63"/>
      <c r="AZ3094" s="63"/>
      <c r="BA3094" s="63"/>
      <c r="BB3094" s="63"/>
      <c r="BC3094" s="63"/>
      <c r="BD3094" s="63"/>
      <c r="BE3094" s="63"/>
      <c r="BF3094" s="63"/>
      <c r="BG3094" s="63"/>
      <c r="BH3094" s="63"/>
      <c r="BI3094" s="63"/>
      <c r="BJ3094" s="63"/>
      <c r="BK3094" s="63"/>
      <c r="BL3094" s="63"/>
      <c r="BM3094" s="63"/>
      <c r="BN3094" s="63"/>
      <c r="BO3094" s="63"/>
      <c r="BP3094" s="63"/>
      <c r="BQ3094" s="63"/>
      <c r="BR3094" s="63"/>
      <c r="BS3094" s="63"/>
      <c r="BT3094" s="63"/>
      <c r="BU3094" s="63"/>
      <c r="BV3094" s="63"/>
      <c r="BW3094" s="63"/>
      <c r="BX3094" s="63"/>
      <c r="BY3094" s="63"/>
      <c r="BZ3094" s="63"/>
      <c r="CA3094" s="63"/>
      <c r="CB3094" s="63"/>
      <c r="CC3094" s="63"/>
      <c r="CD3094" s="63"/>
      <c r="CE3094" s="63"/>
      <c r="CF3094" s="63"/>
      <c r="CG3094" s="63"/>
      <c r="CH3094" s="63"/>
      <c r="CI3094" s="63"/>
      <c r="CJ3094" s="63"/>
      <c r="CK3094" s="63"/>
      <c r="CL3094" s="63"/>
      <c r="CM3094" s="63"/>
      <c r="CN3094" s="63"/>
      <c r="CO3094" s="63"/>
      <c r="CP3094" s="63"/>
      <c r="CR3094" s="227"/>
      <c r="CS3094" s="74"/>
    </row>
    <row r="3095" spans="1:97" s="72" customFormat="1" ht="75.75" customHeight="1">
      <c r="A3095" s="63"/>
      <c r="B3095" s="63"/>
      <c r="C3095" s="63"/>
      <c r="D3095" s="63"/>
      <c r="E3095" s="63"/>
      <c r="F3095" s="63"/>
      <c r="G3095" s="63"/>
      <c r="H3095" s="63"/>
      <c r="I3095" s="63"/>
      <c r="J3095" s="63"/>
      <c r="K3095" s="63"/>
      <c r="L3095" s="63"/>
      <c r="M3095" s="63"/>
      <c r="N3095" s="63"/>
      <c r="O3095" s="63"/>
      <c r="P3095" s="63"/>
      <c r="Q3095" s="63"/>
      <c r="R3095" s="63"/>
      <c r="S3095" s="63"/>
      <c r="T3095" s="63"/>
      <c r="U3095" s="63"/>
      <c r="V3095" s="63"/>
      <c r="W3095" s="63"/>
      <c r="X3095" s="63"/>
      <c r="Y3095" s="63"/>
      <c r="Z3095" s="63"/>
      <c r="AA3095" s="63"/>
      <c r="AB3095" s="63"/>
      <c r="AC3095" s="63"/>
      <c r="AD3095" s="63"/>
      <c r="AE3095" s="63"/>
      <c r="AF3095" s="63"/>
      <c r="AG3095" s="63"/>
      <c r="AH3095" s="63"/>
      <c r="AI3095" s="63"/>
      <c r="AJ3095" s="63"/>
      <c r="AK3095" s="63"/>
      <c r="AL3095" s="63"/>
      <c r="AM3095" s="63"/>
      <c r="AN3095" s="63"/>
      <c r="AO3095" s="63"/>
      <c r="AP3095" s="63"/>
      <c r="AQ3095" s="63"/>
      <c r="AR3095" s="63"/>
      <c r="AS3095" s="63"/>
      <c r="AT3095" s="63"/>
      <c r="AU3095" s="63"/>
      <c r="AV3095" s="63"/>
      <c r="AW3095" s="63"/>
      <c r="AX3095" s="63"/>
      <c r="AY3095" s="63"/>
      <c r="AZ3095" s="63"/>
      <c r="BA3095" s="63"/>
      <c r="BB3095" s="63"/>
      <c r="BC3095" s="63"/>
      <c r="BD3095" s="63"/>
      <c r="BE3095" s="63"/>
      <c r="BF3095" s="63"/>
      <c r="BG3095" s="63"/>
      <c r="BH3095" s="63"/>
      <c r="BI3095" s="63"/>
      <c r="BJ3095" s="63"/>
      <c r="BK3095" s="63"/>
      <c r="BL3095" s="63"/>
      <c r="BM3095" s="63"/>
      <c r="BN3095" s="63"/>
      <c r="BO3095" s="63"/>
      <c r="BP3095" s="63"/>
      <c r="BQ3095" s="63"/>
      <c r="BR3095" s="63"/>
      <c r="BS3095" s="63"/>
      <c r="BT3095" s="63"/>
      <c r="BU3095" s="63"/>
      <c r="BV3095" s="63"/>
      <c r="BW3095" s="63"/>
      <c r="BX3095" s="63"/>
      <c r="BY3095" s="63"/>
      <c r="BZ3095" s="63"/>
      <c r="CA3095" s="63"/>
      <c r="CB3095" s="63"/>
      <c r="CC3095" s="63"/>
      <c r="CD3095" s="63"/>
      <c r="CE3095" s="63"/>
      <c r="CF3095" s="63"/>
      <c r="CG3095" s="63"/>
      <c r="CH3095" s="63"/>
      <c r="CI3095" s="63"/>
      <c r="CJ3095" s="63"/>
      <c r="CK3095" s="63"/>
      <c r="CL3095" s="63"/>
      <c r="CM3095" s="63"/>
      <c r="CN3095" s="63"/>
      <c r="CO3095" s="63"/>
      <c r="CP3095" s="63"/>
      <c r="CR3095" s="227"/>
      <c r="CS3095" s="74"/>
    </row>
    <row r="3096" spans="1:97" s="72" customFormat="1" ht="75.75" customHeight="1">
      <c r="A3096" s="63"/>
      <c r="B3096" s="63"/>
      <c r="C3096" s="63"/>
      <c r="D3096" s="63"/>
      <c r="E3096" s="63"/>
      <c r="F3096" s="63"/>
      <c r="G3096" s="63"/>
      <c r="H3096" s="63"/>
      <c r="I3096" s="63"/>
      <c r="J3096" s="63"/>
      <c r="K3096" s="63"/>
      <c r="L3096" s="63"/>
      <c r="M3096" s="63"/>
      <c r="N3096" s="63"/>
      <c r="O3096" s="63"/>
      <c r="P3096" s="63"/>
      <c r="Q3096" s="63"/>
      <c r="R3096" s="63"/>
      <c r="S3096" s="63"/>
      <c r="T3096" s="63"/>
      <c r="U3096" s="63"/>
      <c r="V3096" s="63"/>
      <c r="W3096" s="63"/>
      <c r="X3096" s="63"/>
      <c r="Y3096" s="63"/>
      <c r="Z3096" s="63"/>
      <c r="AA3096" s="63"/>
      <c r="AB3096" s="63"/>
      <c r="AC3096" s="63"/>
      <c r="AD3096" s="63"/>
      <c r="AE3096" s="63"/>
      <c r="AF3096" s="63"/>
      <c r="AG3096" s="63"/>
      <c r="AH3096" s="63"/>
      <c r="AI3096" s="63"/>
      <c r="AJ3096" s="63"/>
      <c r="AK3096" s="63"/>
      <c r="AL3096" s="63"/>
      <c r="AM3096" s="63"/>
      <c r="AN3096" s="63"/>
      <c r="AO3096" s="63"/>
      <c r="AP3096" s="63"/>
      <c r="AQ3096" s="63"/>
      <c r="AR3096" s="63"/>
      <c r="AS3096" s="63"/>
      <c r="AT3096" s="63"/>
      <c r="AU3096" s="63"/>
      <c r="AV3096" s="63"/>
      <c r="AW3096" s="63"/>
      <c r="AX3096" s="63"/>
      <c r="AY3096" s="63"/>
      <c r="AZ3096" s="63"/>
      <c r="BA3096" s="63"/>
      <c r="BB3096" s="63"/>
      <c r="BC3096" s="63"/>
      <c r="BD3096" s="63"/>
      <c r="BE3096" s="63"/>
      <c r="BF3096" s="63"/>
      <c r="BG3096" s="63"/>
      <c r="BH3096" s="63"/>
      <c r="BI3096" s="63"/>
      <c r="BJ3096" s="63"/>
      <c r="BK3096" s="63"/>
      <c r="BL3096" s="63"/>
      <c r="BM3096" s="63"/>
      <c r="BN3096" s="63"/>
      <c r="BO3096" s="63"/>
      <c r="BP3096" s="63"/>
      <c r="BQ3096" s="63"/>
      <c r="BR3096" s="63"/>
      <c r="BS3096" s="63"/>
      <c r="BT3096" s="63"/>
      <c r="BU3096" s="63"/>
      <c r="BV3096" s="63"/>
      <c r="BW3096" s="63"/>
      <c r="BX3096" s="63"/>
      <c r="BY3096" s="63"/>
      <c r="BZ3096" s="63"/>
      <c r="CA3096" s="63"/>
      <c r="CB3096" s="63"/>
      <c r="CC3096" s="63"/>
      <c r="CD3096" s="63"/>
      <c r="CE3096" s="63"/>
      <c r="CF3096" s="63"/>
      <c r="CG3096" s="63"/>
      <c r="CH3096" s="63"/>
      <c r="CI3096" s="63"/>
      <c r="CJ3096" s="63"/>
      <c r="CK3096" s="63"/>
      <c r="CL3096" s="63"/>
      <c r="CM3096" s="63"/>
      <c r="CN3096" s="63"/>
      <c r="CO3096" s="63"/>
      <c r="CP3096" s="63"/>
      <c r="CR3096" s="227"/>
      <c r="CS3096" s="74"/>
    </row>
    <row r="3097" spans="1:97" s="72" customFormat="1" ht="75.75" customHeight="1">
      <c r="A3097" s="63"/>
      <c r="B3097" s="63"/>
      <c r="C3097" s="63"/>
      <c r="D3097" s="63"/>
      <c r="E3097" s="63"/>
      <c r="F3097" s="63"/>
      <c r="G3097" s="63"/>
      <c r="H3097" s="63"/>
      <c r="I3097" s="63"/>
      <c r="J3097" s="63"/>
      <c r="K3097" s="63"/>
      <c r="L3097" s="63"/>
      <c r="M3097" s="63"/>
      <c r="N3097" s="63"/>
      <c r="O3097" s="63"/>
      <c r="P3097" s="63"/>
      <c r="Q3097" s="63"/>
      <c r="R3097" s="63"/>
      <c r="S3097" s="63"/>
      <c r="T3097" s="63"/>
      <c r="U3097" s="63"/>
      <c r="V3097" s="63"/>
      <c r="W3097" s="63"/>
      <c r="X3097" s="63"/>
      <c r="Y3097" s="63"/>
      <c r="Z3097" s="63"/>
      <c r="AA3097" s="63"/>
      <c r="AB3097" s="63"/>
      <c r="AC3097" s="63"/>
      <c r="AD3097" s="63"/>
      <c r="AE3097" s="63"/>
      <c r="AF3097" s="63"/>
      <c r="AG3097" s="63"/>
      <c r="AH3097" s="63"/>
      <c r="AI3097" s="63"/>
      <c r="AJ3097" s="63"/>
      <c r="AK3097" s="63"/>
      <c r="AL3097" s="63"/>
      <c r="AM3097" s="63"/>
      <c r="AN3097" s="63"/>
      <c r="AO3097" s="63"/>
      <c r="AP3097" s="63"/>
      <c r="AQ3097" s="63"/>
      <c r="AR3097" s="63"/>
      <c r="AS3097" s="63"/>
      <c r="AT3097" s="63"/>
      <c r="AU3097" s="63"/>
      <c r="AV3097" s="63"/>
      <c r="AW3097" s="63"/>
      <c r="AX3097" s="63"/>
      <c r="AY3097" s="63"/>
      <c r="AZ3097" s="63"/>
      <c r="BA3097" s="63"/>
      <c r="BB3097" s="63"/>
      <c r="BC3097" s="63"/>
      <c r="BD3097" s="63"/>
      <c r="BE3097" s="63"/>
      <c r="BF3097" s="63"/>
      <c r="BG3097" s="63"/>
      <c r="BH3097" s="63"/>
      <c r="BI3097" s="63"/>
      <c r="BJ3097" s="63"/>
      <c r="BK3097" s="63"/>
      <c r="BL3097" s="63"/>
      <c r="BM3097" s="63"/>
      <c r="BN3097" s="63"/>
      <c r="BO3097" s="63"/>
      <c r="BP3097" s="63"/>
      <c r="BQ3097" s="63"/>
      <c r="BR3097" s="63"/>
      <c r="BS3097" s="63"/>
      <c r="BT3097" s="63"/>
      <c r="BU3097" s="63"/>
      <c r="BV3097" s="63"/>
      <c r="BW3097" s="63"/>
      <c r="BX3097" s="63"/>
      <c r="BY3097" s="63"/>
      <c r="BZ3097" s="63"/>
      <c r="CA3097" s="63"/>
      <c r="CB3097" s="63"/>
      <c r="CC3097" s="63"/>
      <c r="CD3097" s="63"/>
      <c r="CE3097" s="63"/>
      <c r="CF3097" s="63"/>
      <c r="CG3097" s="63"/>
      <c r="CH3097" s="63"/>
      <c r="CI3097" s="63"/>
      <c r="CJ3097" s="63"/>
      <c r="CK3097" s="63"/>
      <c r="CL3097" s="63"/>
      <c r="CM3097" s="63"/>
      <c r="CN3097" s="63"/>
      <c r="CO3097" s="63"/>
      <c r="CP3097" s="63"/>
      <c r="CR3097" s="227"/>
      <c r="CS3097" s="74"/>
    </row>
    <row r="3098" spans="1:97" s="72" customFormat="1" ht="75.75" customHeight="1">
      <c r="A3098" s="63"/>
      <c r="B3098" s="63"/>
      <c r="C3098" s="63"/>
      <c r="D3098" s="63"/>
      <c r="E3098" s="63"/>
      <c r="F3098" s="63"/>
      <c r="G3098" s="63"/>
      <c r="H3098" s="63"/>
      <c r="I3098" s="63"/>
      <c r="J3098" s="63"/>
      <c r="K3098" s="63"/>
      <c r="L3098" s="63"/>
      <c r="M3098" s="63"/>
      <c r="N3098" s="63"/>
      <c r="O3098" s="63"/>
      <c r="P3098" s="63"/>
      <c r="Q3098" s="63"/>
      <c r="R3098" s="63"/>
      <c r="S3098" s="63"/>
      <c r="T3098" s="63"/>
      <c r="U3098" s="63"/>
      <c r="V3098" s="63"/>
      <c r="W3098" s="63"/>
      <c r="X3098" s="63"/>
      <c r="Y3098" s="63"/>
      <c r="Z3098" s="63"/>
      <c r="AA3098" s="63"/>
      <c r="AB3098" s="63"/>
      <c r="AC3098" s="63"/>
      <c r="AD3098" s="63"/>
      <c r="AE3098" s="63"/>
      <c r="AF3098" s="63"/>
      <c r="AG3098" s="63"/>
      <c r="AH3098" s="63"/>
      <c r="AI3098" s="63"/>
      <c r="AJ3098" s="63"/>
      <c r="AK3098" s="63"/>
      <c r="AL3098" s="63"/>
      <c r="AM3098" s="63"/>
      <c r="AN3098" s="63"/>
      <c r="AO3098" s="63"/>
      <c r="AP3098" s="63"/>
      <c r="AQ3098" s="63"/>
      <c r="AR3098" s="63"/>
      <c r="AS3098" s="63"/>
      <c r="AT3098" s="63"/>
      <c r="AU3098" s="63"/>
      <c r="AV3098" s="63"/>
      <c r="AW3098" s="63"/>
      <c r="AX3098" s="63"/>
      <c r="AY3098" s="63"/>
      <c r="AZ3098" s="63"/>
      <c r="BA3098" s="63"/>
      <c r="BB3098" s="63"/>
      <c r="BC3098" s="63"/>
      <c r="BD3098" s="63"/>
      <c r="BE3098" s="63"/>
      <c r="BF3098" s="63"/>
      <c r="BG3098" s="63"/>
      <c r="BH3098" s="63"/>
      <c r="BI3098" s="63"/>
      <c r="BJ3098" s="63"/>
      <c r="BK3098" s="63"/>
      <c r="BL3098" s="63"/>
      <c r="BM3098" s="63"/>
      <c r="BN3098" s="63"/>
      <c r="BO3098" s="63"/>
      <c r="BP3098" s="63"/>
      <c r="BQ3098" s="63"/>
      <c r="BR3098" s="63"/>
      <c r="BS3098" s="63"/>
      <c r="BT3098" s="63"/>
      <c r="BU3098" s="63"/>
      <c r="BV3098" s="63"/>
      <c r="BW3098" s="63"/>
      <c r="BX3098" s="63"/>
      <c r="BY3098" s="63"/>
      <c r="BZ3098" s="63"/>
      <c r="CA3098" s="63"/>
      <c r="CB3098" s="63"/>
      <c r="CC3098" s="63"/>
      <c r="CD3098" s="63"/>
      <c r="CE3098" s="63"/>
      <c r="CF3098" s="63"/>
      <c r="CG3098" s="63"/>
      <c r="CH3098" s="63"/>
      <c r="CI3098" s="63"/>
      <c r="CJ3098" s="63"/>
      <c r="CK3098" s="63"/>
      <c r="CL3098" s="63"/>
      <c r="CM3098" s="63"/>
      <c r="CN3098" s="63"/>
      <c r="CO3098" s="63"/>
      <c r="CP3098" s="63"/>
      <c r="CR3098" s="227"/>
      <c r="CS3098" s="74"/>
    </row>
    <row r="3099" spans="1:97" s="72" customFormat="1" ht="75.75" customHeight="1">
      <c r="A3099" s="63"/>
      <c r="B3099" s="63"/>
      <c r="C3099" s="63"/>
      <c r="D3099" s="63"/>
      <c r="E3099" s="63"/>
      <c r="F3099" s="63"/>
      <c r="G3099" s="63"/>
      <c r="H3099" s="63"/>
      <c r="I3099" s="63"/>
      <c r="J3099" s="63"/>
      <c r="K3099" s="63"/>
      <c r="L3099" s="63"/>
      <c r="M3099" s="63"/>
      <c r="N3099" s="63"/>
      <c r="O3099" s="63"/>
      <c r="P3099" s="63"/>
      <c r="Q3099" s="63"/>
      <c r="R3099" s="63"/>
      <c r="S3099" s="63"/>
      <c r="T3099" s="63"/>
      <c r="U3099" s="63"/>
      <c r="V3099" s="63"/>
      <c r="W3099" s="63"/>
      <c r="X3099" s="63"/>
      <c r="Y3099" s="63"/>
      <c r="Z3099" s="63"/>
      <c r="AA3099" s="63"/>
      <c r="AB3099" s="63"/>
      <c r="AC3099" s="63"/>
      <c r="AD3099" s="63"/>
      <c r="AE3099" s="63"/>
      <c r="AF3099" s="63"/>
      <c r="AG3099" s="63"/>
      <c r="AH3099" s="63"/>
      <c r="AI3099" s="63"/>
      <c r="AJ3099" s="63"/>
      <c r="AK3099" s="63"/>
      <c r="AL3099" s="63"/>
      <c r="AM3099" s="63"/>
      <c r="AN3099" s="63"/>
      <c r="AO3099" s="63"/>
      <c r="AP3099" s="63"/>
      <c r="AQ3099" s="63"/>
      <c r="AR3099" s="63"/>
      <c r="AS3099" s="63"/>
      <c r="AT3099" s="63"/>
      <c r="AU3099" s="63"/>
      <c r="AV3099" s="63"/>
      <c r="AW3099" s="63"/>
      <c r="AX3099" s="63"/>
      <c r="AY3099" s="63"/>
      <c r="AZ3099" s="63"/>
      <c r="BA3099" s="63"/>
      <c r="BB3099" s="63"/>
      <c r="BC3099" s="63"/>
      <c r="BD3099" s="63"/>
      <c r="BE3099" s="63"/>
      <c r="BF3099" s="63"/>
      <c r="BG3099" s="63"/>
      <c r="BH3099" s="63"/>
      <c r="BI3099" s="63"/>
      <c r="BJ3099" s="63"/>
      <c r="BK3099" s="63"/>
      <c r="BL3099" s="63"/>
      <c r="BM3099" s="63"/>
      <c r="BN3099" s="63"/>
      <c r="BO3099" s="63"/>
      <c r="BP3099" s="63"/>
      <c r="BQ3099" s="63"/>
      <c r="BR3099" s="63"/>
      <c r="BS3099" s="63"/>
      <c r="BT3099" s="63"/>
      <c r="BU3099" s="63"/>
      <c r="BV3099" s="63"/>
      <c r="BW3099" s="63"/>
      <c r="BX3099" s="63"/>
      <c r="BY3099" s="63"/>
      <c r="BZ3099" s="63"/>
      <c r="CA3099" s="63"/>
      <c r="CB3099" s="63"/>
      <c r="CC3099" s="63"/>
      <c r="CD3099" s="63"/>
      <c r="CE3099" s="63"/>
      <c r="CF3099" s="63"/>
      <c r="CG3099" s="63"/>
      <c r="CH3099" s="63"/>
      <c r="CI3099" s="63"/>
      <c r="CJ3099" s="63"/>
      <c r="CK3099" s="63"/>
      <c r="CL3099" s="63"/>
      <c r="CM3099" s="63"/>
      <c r="CN3099" s="63"/>
      <c r="CO3099" s="63"/>
      <c r="CP3099" s="63"/>
      <c r="CR3099" s="227"/>
      <c r="CS3099" s="74"/>
    </row>
    <row r="3100" spans="1:97" s="72" customFormat="1" ht="75.75" customHeight="1">
      <c r="A3100" s="63"/>
      <c r="B3100" s="63"/>
      <c r="C3100" s="63"/>
      <c r="D3100" s="63"/>
      <c r="E3100" s="63"/>
      <c r="F3100" s="63"/>
      <c r="G3100" s="63"/>
      <c r="H3100" s="63"/>
      <c r="I3100" s="63"/>
      <c r="J3100" s="63"/>
      <c r="K3100" s="63"/>
      <c r="L3100" s="63"/>
      <c r="M3100" s="63"/>
      <c r="N3100" s="63"/>
      <c r="O3100" s="63"/>
      <c r="P3100" s="63"/>
      <c r="Q3100" s="63"/>
      <c r="R3100" s="63"/>
      <c r="S3100" s="63"/>
      <c r="T3100" s="63"/>
      <c r="U3100" s="63"/>
      <c r="V3100" s="63"/>
      <c r="W3100" s="63"/>
      <c r="X3100" s="63"/>
      <c r="Y3100" s="63"/>
      <c r="Z3100" s="63"/>
      <c r="AA3100" s="63"/>
      <c r="AB3100" s="63"/>
      <c r="AC3100" s="63"/>
      <c r="AD3100" s="63"/>
      <c r="AE3100" s="63"/>
      <c r="AF3100" s="63"/>
      <c r="AG3100" s="63"/>
      <c r="AH3100" s="63"/>
      <c r="AI3100" s="63"/>
      <c r="AJ3100" s="63"/>
      <c r="AK3100" s="63"/>
      <c r="AL3100" s="63"/>
      <c r="AM3100" s="63"/>
      <c r="AN3100" s="63"/>
      <c r="AO3100" s="63"/>
      <c r="AP3100" s="63"/>
      <c r="AQ3100" s="63"/>
      <c r="AR3100" s="63"/>
      <c r="AS3100" s="63"/>
      <c r="AT3100" s="63"/>
      <c r="AU3100" s="63"/>
      <c r="AV3100" s="63"/>
      <c r="AW3100" s="63"/>
      <c r="AX3100" s="63"/>
      <c r="AY3100" s="63"/>
      <c r="AZ3100" s="63"/>
      <c r="BA3100" s="63"/>
      <c r="BB3100" s="63"/>
      <c r="BC3100" s="63"/>
      <c r="BD3100" s="63"/>
      <c r="BE3100" s="63"/>
      <c r="BF3100" s="63"/>
      <c r="BG3100" s="63"/>
      <c r="BH3100" s="63"/>
      <c r="BI3100" s="63"/>
      <c r="BJ3100" s="63"/>
      <c r="BK3100" s="63"/>
      <c r="BL3100" s="63"/>
      <c r="BM3100" s="63"/>
      <c r="BN3100" s="63"/>
      <c r="BO3100" s="63"/>
      <c r="BP3100" s="63"/>
      <c r="BQ3100" s="63"/>
      <c r="BR3100" s="63"/>
      <c r="BS3100" s="63"/>
      <c r="BT3100" s="63"/>
      <c r="BU3100" s="63"/>
      <c r="BV3100" s="63"/>
      <c r="BW3100" s="63"/>
      <c r="BX3100" s="63"/>
      <c r="BY3100" s="63"/>
      <c r="BZ3100" s="63"/>
      <c r="CA3100" s="63"/>
      <c r="CB3100" s="63"/>
      <c r="CC3100" s="63"/>
      <c r="CD3100" s="63"/>
      <c r="CE3100" s="63"/>
      <c r="CF3100" s="63"/>
      <c r="CG3100" s="63"/>
      <c r="CH3100" s="63"/>
      <c r="CI3100" s="63"/>
      <c r="CJ3100" s="63"/>
      <c r="CK3100" s="63"/>
      <c r="CL3100" s="63"/>
      <c r="CM3100" s="63"/>
      <c r="CN3100" s="63"/>
      <c r="CO3100" s="63"/>
      <c r="CP3100" s="63"/>
      <c r="CR3100" s="227"/>
      <c r="CS3100" s="74"/>
    </row>
    <row r="3101" spans="1:97" s="72" customFormat="1" ht="75.75" customHeight="1">
      <c r="A3101" s="63"/>
      <c r="B3101" s="63"/>
      <c r="C3101" s="63"/>
      <c r="D3101" s="63"/>
      <c r="E3101" s="63"/>
      <c r="F3101" s="63"/>
      <c r="G3101" s="63"/>
      <c r="H3101" s="63"/>
      <c r="I3101" s="63"/>
      <c r="J3101" s="63"/>
      <c r="K3101" s="63"/>
      <c r="L3101" s="63"/>
      <c r="M3101" s="63"/>
      <c r="N3101" s="63"/>
      <c r="O3101" s="63"/>
      <c r="P3101" s="63"/>
      <c r="Q3101" s="63"/>
      <c r="R3101" s="63"/>
      <c r="S3101" s="63"/>
      <c r="T3101" s="63"/>
      <c r="U3101" s="63"/>
      <c r="V3101" s="63"/>
      <c r="W3101" s="63"/>
      <c r="X3101" s="63"/>
      <c r="Y3101" s="63"/>
      <c r="Z3101" s="63"/>
      <c r="AA3101" s="63"/>
      <c r="AB3101" s="63"/>
      <c r="AC3101" s="63"/>
      <c r="AD3101" s="63"/>
      <c r="AE3101" s="63"/>
      <c r="AF3101" s="63"/>
      <c r="AG3101" s="63"/>
      <c r="AH3101" s="63"/>
      <c r="AI3101" s="63"/>
      <c r="AJ3101" s="63"/>
      <c r="AK3101" s="63"/>
      <c r="AL3101" s="63"/>
      <c r="AM3101" s="63"/>
      <c r="AN3101" s="63"/>
      <c r="AO3101" s="63"/>
      <c r="AP3101" s="63"/>
      <c r="AQ3101" s="63"/>
      <c r="AR3101" s="63"/>
      <c r="AS3101" s="63"/>
      <c r="AT3101" s="63"/>
      <c r="AU3101" s="63"/>
      <c r="AV3101" s="63"/>
      <c r="AW3101" s="63"/>
      <c r="AX3101" s="63"/>
      <c r="AY3101" s="63"/>
      <c r="AZ3101" s="63"/>
      <c r="BA3101" s="63"/>
      <c r="BB3101" s="63"/>
      <c r="BC3101" s="63"/>
      <c r="BD3101" s="63"/>
      <c r="BE3101" s="63"/>
      <c r="BF3101" s="63"/>
      <c r="BG3101" s="63"/>
      <c r="BH3101" s="63"/>
      <c r="BI3101" s="63"/>
      <c r="BJ3101" s="63"/>
      <c r="BK3101" s="63"/>
      <c r="BL3101" s="63"/>
      <c r="BM3101" s="63"/>
      <c r="BN3101" s="63"/>
      <c r="BO3101" s="63"/>
      <c r="BP3101" s="63"/>
      <c r="BQ3101" s="63"/>
      <c r="BR3101" s="63"/>
      <c r="BS3101" s="63"/>
      <c r="BT3101" s="63"/>
      <c r="BU3101" s="63"/>
      <c r="BV3101" s="63"/>
      <c r="BW3101" s="63"/>
      <c r="BX3101" s="63"/>
      <c r="BY3101" s="63"/>
      <c r="BZ3101" s="63"/>
      <c r="CA3101" s="63"/>
      <c r="CB3101" s="63"/>
      <c r="CC3101" s="63"/>
      <c r="CD3101" s="63"/>
      <c r="CE3101" s="63"/>
      <c r="CF3101" s="63"/>
      <c r="CG3101" s="63"/>
      <c r="CH3101" s="63"/>
      <c r="CI3101" s="63"/>
      <c r="CJ3101" s="63"/>
      <c r="CK3101" s="63"/>
      <c r="CL3101" s="63"/>
      <c r="CM3101" s="63"/>
      <c r="CN3101" s="63"/>
      <c r="CO3101" s="63"/>
      <c r="CP3101" s="63"/>
      <c r="CR3101" s="227"/>
      <c r="CS3101" s="74"/>
    </row>
    <row r="3102" spans="1:97" s="72" customFormat="1" ht="75.75" customHeight="1">
      <c r="A3102" s="63"/>
      <c r="B3102" s="63"/>
      <c r="C3102" s="63"/>
      <c r="D3102" s="63"/>
      <c r="E3102" s="63"/>
      <c r="F3102" s="63"/>
      <c r="G3102" s="63"/>
      <c r="H3102" s="63"/>
      <c r="I3102" s="63"/>
      <c r="J3102" s="63"/>
      <c r="K3102" s="63"/>
      <c r="L3102" s="63"/>
      <c r="M3102" s="63"/>
      <c r="N3102" s="63"/>
      <c r="O3102" s="63"/>
      <c r="P3102" s="63"/>
      <c r="Q3102" s="63"/>
      <c r="R3102" s="63"/>
      <c r="S3102" s="63"/>
      <c r="T3102" s="63"/>
      <c r="U3102" s="63"/>
      <c r="V3102" s="63"/>
      <c r="W3102" s="63"/>
      <c r="X3102" s="63"/>
      <c r="Y3102" s="63"/>
      <c r="Z3102" s="63"/>
      <c r="AA3102" s="63"/>
      <c r="AB3102" s="63"/>
      <c r="AC3102" s="63"/>
      <c r="AD3102" s="63"/>
      <c r="AE3102" s="63"/>
      <c r="AF3102" s="63"/>
      <c r="AG3102" s="63"/>
      <c r="AH3102" s="63"/>
      <c r="AI3102" s="63"/>
      <c r="AJ3102" s="63"/>
      <c r="AK3102" s="63"/>
      <c r="AL3102" s="63"/>
      <c r="AM3102" s="63"/>
      <c r="AN3102" s="63"/>
      <c r="AO3102" s="63"/>
      <c r="AP3102" s="63"/>
      <c r="AQ3102" s="63"/>
      <c r="AR3102" s="63"/>
      <c r="AS3102" s="63"/>
      <c r="AT3102" s="63"/>
      <c r="AU3102" s="63"/>
      <c r="AV3102" s="63"/>
      <c r="AW3102" s="63"/>
      <c r="AX3102" s="63"/>
      <c r="AY3102" s="63"/>
      <c r="AZ3102" s="63"/>
      <c r="BA3102" s="63"/>
      <c r="BB3102" s="63"/>
      <c r="BC3102" s="63"/>
      <c r="BD3102" s="63"/>
      <c r="BE3102" s="63"/>
      <c r="BF3102" s="63"/>
      <c r="BG3102" s="63"/>
      <c r="BH3102" s="63"/>
      <c r="BI3102" s="63"/>
      <c r="BJ3102" s="63"/>
      <c r="BK3102" s="63"/>
      <c r="BL3102" s="63"/>
      <c r="BM3102" s="63"/>
      <c r="BN3102" s="63"/>
      <c r="BO3102" s="63"/>
      <c r="BP3102" s="63"/>
      <c r="BQ3102" s="63"/>
      <c r="BR3102" s="63"/>
      <c r="BS3102" s="63"/>
      <c r="BT3102" s="63"/>
      <c r="BU3102" s="63"/>
      <c r="BV3102" s="63"/>
      <c r="BW3102" s="63"/>
      <c r="BX3102" s="63"/>
      <c r="BY3102" s="63"/>
      <c r="BZ3102" s="63"/>
      <c r="CA3102" s="63"/>
      <c r="CB3102" s="63"/>
      <c r="CC3102" s="63"/>
      <c r="CD3102" s="63"/>
      <c r="CE3102" s="63"/>
      <c r="CF3102" s="63"/>
      <c r="CG3102" s="63"/>
      <c r="CH3102" s="63"/>
      <c r="CI3102" s="63"/>
      <c r="CJ3102" s="63"/>
      <c r="CK3102" s="63"/>
      <c r="CL3102" s="63"/>
      <c r="CM3102" s="63"/>
      <c r="CN3102" s="63"/>
      <c r="CO3102" s="63"/>
      <c r="CP3102" s="63"/>
      <c r="CR3102" s="227"/>
      <c r="CS3102" s="74"/>
    </row>
    <row r="3103" spans="1:97" s="72" customFormat="1" ht="75.75" customHeight="1">
      <c r="A3103" s="63"/>
      <c r="B3103" s="63"/>
      <c r="C3103" s="63"/>
      <c r="D3103" s="63"/>
      <c r="E3103" s="63"/>
      <c r="F3103" s="63"/>
      <c r="G3103" s="63"/>
      <c r="H3103" s="63"/>
      <c r="I3103" s="63"/>
      <c r="J3103" s="63"/>
      <c r="K3103" s="63"/>
      <c r="L3103" s="63"/>
      <c r="M3103" s="63"/>
      <c r="N3103" s="63"/>
      <c r="O3103" s="63"/>
      <c r="P3103" s="63"/>
      <c r="Q3103" s="63"/>
      <c r="R3103" s="63"/>
      <c r="S3103" s="63"/>
      <c r="T3103" s="63"/>
      <c r="U3103" s="63"/>
      <c r="V3103" s="63"/>
      <c r="W3103" s="63"/>
      <c r="X3103" s="63"/>
      <c r="Y3103" s="63"/>
      <c r="Z3103" s="63"/>
      <c r="AA3103" s="63"/>
      <c r="AB3103" s="63"/>
      <c r="AC3103" s="63"/>
      <c r="AD3103" s="63"/>
      <c r="AE3103" s="63"/>
      <c r="AF3103" s="63"/>
      <c r="AG3103" s="63"/>
      <c r="AH3103" s="63"/>
      <c r="AI3103" s="63"/>
      <c r="AJ3103" s="63"/>
      <c r="AK3103" s="63"/>
      <c r="AL3103" s="63"/>
      <c r="AM3103" s="63"/>
      <c r="AN3103" s="63"/>
      <c r="AO3103" s="63"/>
      <c r="AP3103" s="63"/>
      <c r="AQ3103" s="63"/>
      <c r="AR3103" s="63"/>
      <c r="AS3103" s="63"/>
      <c r="AT3103" s="63"/>
      <c r="AU3103" s="63"/>
      <c r="AV3103" s="63"/>
      <c r="AW3103" s="63"/>
      <c r="AX3103" s="63"/>
      <c r="AY3103" s="63"/>
      <c r="AZ3103" s="63"/>
      <c r="BA3103" s="63"/>
      <c r="BB3103" s="63"/>
      <c r="BC3103" s="63"/>
      <c r="BD3103" s="63"/>
      <c r="BE3103" s="63"/>
      <c r="BF3103" s="63"/>
      <c r="BG3103" s="63"/>
      <c r="BH3103" s="63"/>
      <c r="BI3103" s="63"/>
      <c r="BJ3103" s="63"/>
      <c r="BK3103" s="63"/>
      <c r="BL3103" s="63"/>
      <c r="BM3103" s="63"/>
      <c r="BN3103" s="63"/>
      <c r="BO3103" s="63"/>
      <c r="BP3103" s="63"/>
      <c r="BQ3103" s="63"/>
      <c r="BR3103" s="63"/>
      <c r="BS3103" s="63"/>
      <c r="BT3103" s="63"/>
      <c r="BU3103" s="63"/>
      <c r="BV3103" s="63"/>
      <c r="BW3103" s="63"/>
      <c r="BX3103" s="63"/>
      <c r="BY3103" s="63"/>
      <c r="BZ3103" s="63"/>
      <c r="CA3103" s="63"/>
      <c r="CB3103" s="63"/>
      <c r="CC3103" s="63"/>
      <c r="CD3103" s="63"/>
      <c r="CE3103" s="63"/>
      <c r="CF3103" s="63"/>
      <c r="CG3103" s="63"/>
      <c r="CH3103" s="63"/>
      <c r="CI3103" s="63"/>
      <c r="CJ3103" s="63"/>
      <c r="CK3103" s="63"/>
      <c r="CL3103" s="63"/>
      <c r="CM3103" s="63"/>
      <c r="CN3103" s="63"/>
      <c r="CO3103" s="63"/>
      <c r="CP3103" s="63"/>
      <c r="CR3103" s="227"/>
      <c r="CS3103" s="74"/>
    </row>
    <row r="3104" spans="1:97" s="72" customFormat="1" ht="75.75" customHeight="1">
      <c r="A3104" s="63"/>
      <c r="B3104" s="63"/>
      <c r="C3104" s="63"/>
      <c r="D3104" s="63"/>
      <c r="E3104" s="63"/>
      <c r="F3104" s="63"/>
      <c r="G3104" s="63"/>
      <c r="H3104" s="63"/>
      <c r="I3104" s="63"/>
      <c r="J3104" s="63"/>
      <c r="K3104" s="63"/>
      <c r="L3104" s="63"/>
      <c r="M3104" s="63"/>
      <c r="N3104" s="63"/>
      <c r="O3104" s="63"/>
      <c r="P3104" s="63"/>
      <c r="Q3104" s="63"/>
      <c r="R3104" s="63"/>
      <c r="S3104" s="63"/>
      <c r="T3104" s="63"/>
      <c r="U3104" s="63"/>
      <c r="V3104" s="63"/>
      <c r="W3104" s="63"/>
      <c r="X3104" s="63"/>
      <c r="Y3104" s="63"/>
      <c r="Z3104" s="63"/>
      <c r="AA3104" s="63"/>
      <c r="AB3104" s="63"/>
      <c r="AC3104" s="63"/>
      <c r="AD3104" s="63"/>
      <c r="AE3104" s="63"/>
      <c r="AF3104" s="63"/>
      <c r="AG3104" s="63"/>
      <c r="AH3104" s="63"/>
      <c r="AI3104" s="63"/>
      <c r="AJ3104" s="63"/>
      <c r="AK3104" s="63"/>
      <c r="AL3104" s="63"/>
      <c r="AM3104" s="63"/>
      <c r="AN3104" s="63"/>
      <c r="AO3104" s="63"/>
      <c r="AP3104" s="63"/>
      <c r="AQ3104" s="63"/>
      <c r="AR3104" s="63"/>
      <c r="AS3104" s="63"/>
      <c r="AT3104" s="63"/>
      <c r="AU3104" s="63"/>
      <c r="AV3104" s="63"/>
      <c r="AW3104" s="63"/>
      <c r="AX3104" s="63"/>
      <c r="AY3104" s="63"/>
      <c r="AZ3104" s="63"/>
      <c r="BA3104" s="63"/>
      <c r="BB3104" s="63"/>
      <c r="BC3104" s="63"/>
      <c r="BD3104" s="63"/>
      <c r="BE3104" s="63"/>
      <c r="BF3104" s="63"/>
      <c r="BG3104" s="63"/>
      <c r="BH3104" s="63"/>
      <c r="BI3104" s="63"/>
      <c r="BJ3104" s="63"/>
      <c r="BK3104" s="63"/>
      <c r="BL3104" s="63"/>
      <c r="BM3104" s="63"/>
      <c r="BN3104" s="63"/>
      <c r="BO3104" s="63"/>
      <c r="BP3104" s="63"/>
      <c r="BQ3104" s="63"/>
      <c r="BR3104" s="63"/>
      <c r="BS3104" s="63"/>
      <c r="BT3104" s="63"/>
      <c r="BU3104" s="63"/>
      <c r="BV3104" s="63"/>
      <c r="BW3104" s="63"/>
      <c r="BX3104" s="63"/>
      <c r="BY3104" s="63"/>
      <c r="BZ3104" s="63"/>
      <c r="CA3104" s="63"/>
      <c r="CB3104" s="63"/>
      <c r="CC3104" s="63"/>
      <c r="CD3104" s="63"/>
      <c r="CE3104" s="63"/>
      <c r="CF3104" s="63"/>
      <c r="CG3104" s="63"/>
      <c r="CH3104" s="63"/>
      <c r="CI3104" s="63"/>
      <c r="CJ3104" s="63"/>
      <c r="CK3104" s="63"/>
      <c r="CL3104" s="63"/>
      <c r="CM3104" s="63"/>
      <c r="CN3104" s="63"/>
      <c r="CO3104" s="63"/>
      <c r="CP3104" s="63"/>
      <c r="CR3104" s="227"/>
      <c r="CS3104" s="74"/>
    </row>
    <row r="3105" spans="1:97" s="72" customFormat="1" ht="75.75" customHeight="1">
      <c r="A3105" s="63"/>
      <c r="B3105" s="63"/>
      <c r="C3105" s="63"/>
      <c r="D3105" s="63"/>
      <c r="E3105" s="63"/>
      <c r="F3105" s="63"/>
      <c r="G3105" s="63"/>
      <c r="H3105" s="63"/>
      <c r="I3105" s="63"/>
      <c r="J3105" s="63"/>
      <c r="K3105" s="63"/>
      <c r="L3105" s="63"/>
      <c r="M3105" s="63"/>
      <c r="N3105" s="63"/>
      <c r="O3105" s="63"/>
      <c r="P3105" s="63"/>
      <c r="Q3105" s="63"/>
      <c r="R3105" s="63"/>
      <c r="S3105" s="63"/>
      <c r="T3105" s="63"/>
      <c r="U3105" s="63"/>
      <c r="V3105" s="63"/>
      <c r="W3105" s="63"/>
      <c r="X3105" s="63"/>
      <c r="Y3105" s="63"/>
      <c r="Z3105" s="63"/>
      <c r="AA3105" s="63"/>
      <c r="AB3105" s="63"/>
      <c r="AC3105" s="63"/>
      <c r="AD3105" s="63"/>
      <c r="AE3105" s="63"/>
      <c r="AF3105" s="63"/>
      <c r="AG3105" s="63"/>
      <c r="AH3105" s="63"/>
      <c r="AI3105" s="63"/>
      <c r="AJ3105" s="63"/>
      <c r="AK3105" s="63"/>
      <c r="AL3105" s="63"/>
      <c r="AM3105" s="63"/>
      <c r="AN3105" s="63"/>
      <c r="AO3105" s="63"/>
      <c r="AP3105" s="63"/>
      <c r="AQ3105" s="63"/>
      <c r="AR3105" s="63"/>
      <c r="AS3105" s="63"/>
      <c r="AT3105" s="63"/>
      <c r="AU3105" s="63"/>
      <c r="AV3105" s="63"/>
      <c r="AW3105" s="63"/>
      <c r="AX3105" s="63"/>
      <c r="AY3105" s="63"/>
      <c r="AZ3105" s="63"/>
      <c r="BA3105" s="63"/>
      <c r="BB3105" s="63"/>
      <c r="BC3105" s="63"/>
      <c r="BD3105" s="63"/>
      <c r="BE3105" s="63"/>
      <c r="BF3105" s="63"/>
      <c r="BG3105" s="63"/>
      <c r="BH3105" s="63"/>
      <c r="BI3105" s="63"/>
      <c r="BJ3105" s="63"/>
      <c r="BK3105" s="63"/>
      <c r="BL3105" s="63"/>
      <c r="BM3105" s="63"/>
      <c r="BN3105" s="63"/>
      <c r="BO3105" s="63"/>
      <c r="BP3105" s="63"/>
      <c r="BQ3105" s="63"/>
      <c r="BR3105" s="63"/>
      <c r="BS3105" s="63"/>
      <c r="BT3105" s="63"/>
      <c r="BU3105" s="63"/>
      <c r="BV3105" s="63"/>
      <c r="BW3105" s="63"/>
      <c r="BX3105" s="63"/>
      <c r="BY3105" s="63"/>
      <c r="BZ3105" s="63"/>
      <c r="CA3105" s="63"/>
      <c r="CB3105" s="63"/>
      <c r="CC3105" s="63"/>
      <c r="CD3105" s="63"/>
      <c r="CE3105" s="63"/>
      <c r="CF3105" s="63"/>
      <c r="CG3105" s="63"/>
      <c r="CH3105" s="63"/>
      <c r="CI3105" s="63"/>
      <c r="CJ3105" s="63"/>
      <c r="CK3105" s="63"/>
      <c r="CL3105" s="63"/>
      <c r="CM3105" s="63"/>
      <c r="CN3105" s="63"/>
      <c r="CO3105" s="63"/>
      <c r="CP3105" s="63"/>
      <c r="CR3105" s="227"/>
      <c r="CS3105" s="74"/>
    </row>
    <row r="3106" spans="1:97" s="72" customFormat="1" ht="75.75" customHeight="1">
      <c r="A3106" s="63"/>
      <c r="B3106" s="63"/>
      <c r="C3106" s="63"/>
      <c r="D3106" s="63"/>
      <c r="E3106" s="63"/>
      <c r="F3106" s="63"/>
      <c r="G3106" s="63"/>
      <c r="H3106" s="63"/>
      <c r="I3106" s="63"/>
      <c r="J3106" s="63"/>
      <c r="K3106" s="63"/>
      <c r="L3106" s="63"/>
      <c r="M3106" s="63"/>
      <c r="N3106" s="63"/>
      <c r="O3106" s="63"/>
      <c r="P3106" s="63"/>
      <c r="Q3106" s="63"/>
      <c r="R3106" s="63"/>
      <c r="S3106" s="63"/>
      <c r="T3106" s="63"/>
      <c r="U3106" s="63"/>
      <c r="V3106" s="63"/>
      <c r="W3106" s="63"/>
      <c r="X3106" s="63"/>
      <c r="Y3106" s="63"/>
      <c r="Z3106" s="63"/>
      <c r="AA3106" s="63"/>
      <c r="AB3106" s="63"/>
      <c r="AC3106" s="63"/>
      <c r="AD3106" s="63"/>
      <c r="AE3106" s="63"/>
      <c r="AF3106" s="63"/>
      <c r="AG3106" s="63"/>
      <c r="AH3106" s="63"/>
      <c r="AI3106" s="63"/>
      <c r="AJ3106" s="63"/>
      <c r="AK3106" s="63"/>
      <c r="AL3106" s="63"/>
      <c r="AM3106" s="63"/>
      <c r="AN3106" s="63"/>
      <c r="AO3106" s="63"/>
      <c r="AP3106" s="63"/>
      <c r="AQ3106" s="63"/>
      <c r="AR3106" s="63"/>
      <c r="AS3106" s="63"/>
      <c r="AT3106" s="63"/>
      <c r="AU3106" s="63"/>
      <c r="AV3106" s="63"/>
      <c r="AW3106" s="63"/>
      <c r="AX3106" s="63"/>
      <c r="AY3106" s="63"/>
      <c r="AZ3106" s="63"/>
      <c r="BA3106" s="63"/>
      <c r="BB3106" s="63"/>
      <c r="BC3106" s="63"/>
      <c r="BD3106" s="63"/>
      <c r="BE3106" s="63"/>
      <c r="BF3106" s="63"/>
      <c r="BG3106" s="63"/>
      <c r="BH3106" s="63"/>
      <c r="BI3106" s="63"/>
      <c r="BJ3106" s="63"/>
      <c r="BK3106" s="63"/>
      <c r="BL3106" s="63"/>
      <c r="BM3106" s="63"/>
      <c r="BN3106" s="63"/>
      <c r="BO3106" s="63"/>
      <c r="BP3106" s="63"/>
      <c r="BQ3106" s="63"/>
      <c r="BR3106" s="63"/>
      <c r="BS3106" s="63"/>
      <c r="BT3106" s="63"/>
      <c r="BU3106" s="63"/>
      <c r="BV3106" s="63"/>
      <c r="BW3106" s="63"/>
      <c r="BX3106" s="63"/>
      <c r="BY3106" s="63"/>
      <c r="BZ3106" s="63"/>
      <c r="CA3106" s="63"/>
      <c r="CB3106" s="63"/>
      <c r="CC3106" s="63"/>
      <c r="CD3106" s="63"/>
      <c r="CE3106" s="63"/>
      <c r="CF3106" s="63"/>
      <c r="CG3106" s="63"/>
      <c r="CH3106" s="63"/>
      <c r="CI3106" s="63"/>
      <c r="CJ3106" s="63"/>
      <c r="CK3106" s="63"/>
      <c r="CL3106" s="63"/>
      <c r="CM3106" s="63"/>
      <c r="CN3106" s="63"/>
      <c r="CO3106" s="63"/>
      <c r="CP3106" s="63"/>
      <c r="CR3106" s="227"/>
      <c r="CS3106" s="74"/>
    </row>
    <row r="3107" spans="1:97" s="72" customFormat="1" ht="75.75" customHeight="1">
      <c r="A3107" s="63"/>
      <c r="B3107" s="63"/>
      <c r="C3107" s="63"/>
      <c r="D3107" s="63"/>
      <c r="E3107" s="63"/>
      <c r="F3107" s="63"/>
      <c r="G3107" s="63"/>
      <c r="H3107" s="63"/>
      <c r="I3107" s="63"/>
      <c r="J3107" s="63"/>
      <c r="K3107" s="63"/>
      <c r="L3107" s="63"/>
      <c r="M3107" s="63"/>
      <c r="N3107" s="63"/>
      <c r="O3107" s="63"/>
      <c r="P3107" s="63"/>
      <c r="Q3107" s="63"/>
      <c r="R3107" s="63"/>
      <c r="S3107" s="63"/>
      <c r="T3107" s="63"/>
      <c r="U3107" s="63"/>
      <c r="V3107" s="63"/>
      <c r="W3107" s="63"/>
      <c r="X3107" s="63"/>
      <c r="Y3107" s="63"/>
      <c r="Z3107" s="63"/>
      <c r="AA3107" s="63"/>
      <c r="AB3107" s="63"/>
      <c r="AC3107" s="63"/>
      <c r="AD3107" s="63"/>
      <c r="AE3107" s="63"/>
      <c r="AF3107" s="63"/>
      <c r="AG3107" s="63"/>
      <c r="AH3107" s="63"/>
      <c r="AI3107" s="63"/>
      <c r="AJ3107" s="63"/>
      <c r="AK3107" s="63"/>
      <c r="AL3107" s="63"/>
      <c r="AM3107" s="63"/>
      <c r="AN3107" s="63"/>
      <c r="AO3107" s="63"/>
      <c r="AP3107" s="63"/>
      <c r="AQ3107" s="63"/>
      <c r="AR3107" s="63"/>
      <c r="AS3107" s="63"/>
      <c r="AT3107" s="63"/>
      <c r="AU3107" s="63"/>
      <c r="AV3107" s="63"/>
      <c r="AW3107" s="63"/>
      <c r="AX3107" s="63"/>
      <c r="AY3107" s="63"/>
      <c r="AZ3107" s="63"/>
      <c r="BA3107" s="63"/>
      <c r="BB3107" s="63"/>
      <c r="BC3107" s="63"/>
      <c r="BD3107" s="63"/>
      <c r="BE3107" s="63"/>
      <c r="BF3107" s="63"/>
      <c r="BG3107" s="63"/>
      <c r="BH3107" s="63"/>
      <c r="BI3107" s="63"/>
      <c r="BJ3107" s="63"/>
      <c r="BK3107" s="63"/>
      <c r="BL3107" s="63"/>
      <c r="BM3107" s="63"/>
      <c r="BN3107" s="63"/>
      <c r="BO3107" s="63"/>
      <c r="BP3107" s="63"/>
      <c r="BQ3107" s="63"/>
      <c r="BR3107" s="63"/>
      <c r="BS3107" s="63"/>
      <c r="BT3107" s="63"/>
      <c r="BU3107" s="63"/>
      <c r="BV3107" s="63"/>
      <c r="BW3107" s="63"/>
      <c r="BX3107" s="63"/>
      <c r="BY3107" s="63"/>
      <c r="BZ3107" s="63"/>
      <c r="CA3107" s="63"/>
      <c r="CB3107" s="63"/>
      <c r="CC3107" s="63"/>
      <c r="CD3107" s="63"/>
      <c r="CE3107" s="63"/>
      <c r="CF3107" s="63"/>
      <c r="CG3107" s="63"/>
      <c r="CH3107" s="63"/>
      <c r="CI3107" s="63"/>
      <c r="CJ3107" s="63"/>
      <c r="CK3107" s="63"/>
      <c r="CL3107" s="63"/>
      <c r="CM3107" s="63"/>
      <c r="CN3107" s="63"/>
      <c r="CO3107" s="63"/>
      <c r="CP3107" s="63"/>
      <c r="CR3107" s="227"/>
      <c r="CS3107" s="74"/>
    </row>
    <row r="3108" spans="1:97" s="72" customFormat="1" ht="75.75" customHeight="1">
      <c r="A3108" s="63"/>
      <c r="B3108" s="63"/>
      <c r="C3108" s="63"/>
      <c r="D3108" s="63"/>
      <c r="E3108" s="63"/>
      <c r="F3108" s="63"/>
      <c r="G3108" s="63"/>
      <c r="H3108" s="63"/>
      <c r="I3108" s="63"/>
      <c r="J3108" s="63"/>
      <c r="K3108" s="63"/>
      <c r="L3108" s="63"/>
      <c r="M3108" s="63"/>
      <c r="N3108" s="63"/>
      <c r="O3108" s="63"/>
      <c r="P3108" s="63"/>
      <c r="Q3108" s="63"/>
      <c r="R3108" s="63"/>
      <c r="S3108" s="63"/>
      <c r="T3108" s="63"/>
      <c r="U3108" s="63"/>
      <c r="V3108" s="63"/>
      <c r="W3108" s="63"/>
      <c r="X3108" s="63"/>
      <c r="Y3108" s="63"/>
      <c r="Z3108" s="63"/>
      <c r="AA3108" s="63"/>
      <c r="AB3108" s="63"/>
      <c r="AC3108" s="63"/>
      <c r="AD3108" s="63"/>
      <c r="AE3108" s="63"/>
      <c r="AF3108" s="63"/>
      <c r="AG3108" s="63"/>
      <c r="AH3108" s="63"/>
      <c r="AI3108" s="63"/>
      <c r="AJ3108" s="63"/>
      <c r="AK3108" s="63"/>
      <c r="AL3108" s="63"/>
      <c r="AM3108" s="63"/>
      <c r="AN3108" s="63"/>
      <c r="AO3108" s="63"/>
      <c r="AP3108" s="63"/>
      <c r="AQ3108" s="63"/>
      <c r="AR3108" s="63"/>
      <c r="AS3108" s="63"/>
      <c r="AT3108" s="63"/>
      <c r="AU3108" s="63"/>
      <c r="AV3108" s="63"/>
      <c r="AW3108" s="63"/>
      <c r="AX3108" s="63"/>
      <c r="AY3108" s="63"/>
      <c r="AZ3108" s="63"/>
      <c r="BA3108" s="63"/>
      <c r="BB3108" s="63"/>
      <c r="BC3108" s="63"/>
      <c r="BD3108" s="63"/>
      <c r="BE3108" s="63"/>
      <c r="BF3108" s="63"/>
      <c r="BG3108" s="63"/>
      <c r="BH3108" s="63"/>
      <c r="BI3108" s="63"/>
      <c r="BJ3108" s="63"/>
      <c r="BK3108" s="63"/>
      <c r="BL3108" s="63"/>
      <c r="BM3108" s="63"/>
      <c r="BN3108" s="63"/>
      <c r="BO3108" s="63"/>
      <c r="BP3108" s="63"/>
      <c r="BQ3108" s="63"/>
      <c r="BR3108" s="63"/>
      <c r="BS3108" s="63"/>
      <c r="BT3108" s="63"/>
      <c r="BU3108" s="63"/>
      <c r="BV3108" s="63"/>
      <c r="BW3108" s="63"/>
      <c r="BX3108" s="63"/>
      <c r="BY3108" s="63"/>
      <c r="BZ3108" s="63"/>
      <c r="CA3108" s="63"/>
      <c r="CB3108" s="63"/>
      <c r="CC3108" s="63"/>
      <c r="CD3108" s="63"/>
      <c r="CE3108" s="63"/>
      <c r="CF3108" s="63"/>
      <c r="CG3108" s="63"/>
      <c r="CH3108" s="63"/>
      <c r="CI3108" s="63"/>
      <c r="CJ3108" s="63"/>
      <c r="CK3108" s="63"/>
      <c r="CL3108" s="63"/>
      <c r="CM3108" s="63"/>
      <c r="CN3108" s="63"/>
      <c r="CO3108" s="63"/>
      <c r="CP3108" s="63"/>
      <c r="CR3108" s="227"/>
      <c r="CS3108" s="74"/>
    </row>
    <row r="3109" spans="1:97" s="72" customFormat="1" ht="75.75" customHeight="1">
      <c r="A3109" s="63"/>
      <c r="B3109" s="63"/>
      <c r="C3109" s="63"/>
      <c r="D3109" s="63"/>
      <c r="E3109" s="63"/>
      <c r="F3109" s="63"/>
      <c r="G3109" s="63"/>
      <c r="H3109" s="63"/>
      <c r="I3109" s="63"/>
      <c r="J3109" s="63"/>
      <c r="K3109" s="63"/>
      <c r="L3109" s="63"/>
      <c r="M3109" s="63"/>
      <c r="N3109" s="63"/>
      <c r="O3109" s="63"/>
      <c r="P3109" s="63"/>
      <c r="Q3109" s="63"/>
      <c r="R3109" s="63"/>
      <c r="S3109" s="63"/>
      <c r="T3109" s="63"/>
      <c r="U3109" s="63"/>
      <c r="V3109" s="63"/>
      <c r="W3109" s="63"/>
      <c r="X3109" s="63"/>
      <c r="Y3109" s="63"/>
      <c r="Z3109" s="63"/>
      <c r="AA3109" s="63"/>
      <c r="AB3109" s="63"/>
      <c r="AC3109" s="63"/>
      <c r="AD3109" s="63"/>
      <c r="AE3109" s="63"/>
      <c r="AF3109" s="63"/>
      <c r="AG3109" s="63"/>
      <c r="AH3109" s="63"/>
      <c r="AI3109" s="63"/>
      <c r="AJ3109" s="63"/>
      <c r="AK3109" s="63"/>
      <c r="AL3109" s="63"/>
      <c r="AM3109" s="63"/>
      <c r="AN3109" s="63"/>
      <c r="AO3109" s="63"/>
      <c r="AP3109" s="63"/>
      <c r="AQ3109" s="63"/>
      <c r="AR3109" s="63"/>
      <c r="AS3109" s="63"/>
      <c r="AT3109" s="63"/>
      <c r="AU3109" s="63"/>
      <c r="AV3109" s="63"/>
      <c r="AW3109" s="63"/>
      <c r="AX3109" s="63"/>
      <c r="AY3109" s="63"/>
      <c r="AZ3109" s="63"/>
      <c r="BA3109" s="63"/>
      <c r="BB3109" s="63"/>
      <c r="BC3109" s="63"/>
      <c r="BD3109" s="63"/>
      <c r="BE3109" s="63"/>
      <c r="BF3109" s="63"/>
      <c r="BG3109" s="63"/>
      <c r="BH3109" s="63"/>
      <c r="BI3109" s="63"/>
      <c r="BJ3109" s="63"/>
      <c r="BK3109" s="63"/>
      <c r="BL3109" s="63"/>
      <c r="BM3109" s="63"/>
      <c r="BN3109" s="63"/>
      <c r="BO3109" s="63"/>
      <c r="BP3109" s="63"/>
      <c r="BQ3109" s="63"/>
      <c r="BR3109" s="63"/>
      <c r="BS3109" s="63"/>
      <c r="BT3109" s="63"/>
      <c r="BU3109" s="63"/>
      <c r="BV3109" s="63"/>
      <c r="BW3109" s="63"/>
      <c r="BX3109" s="63"/>
      <c r="BY3109" s="63"/>
      <c r="BZ3109" s="63"/>
      <c r="CA3109" s="63"/>
      <c r="CB3109" s="63"/>
      <c r="CC3109" s="63"/>
      <c r="CD3109" s="63"/>
      <c r="CE3109" s="63"/>
      <c r="CF3109" s="63"/>
      <c r="CG3109" s="63"/>
      <c r="CH3109" s="63"/>
      <c r="CI3109" s="63"/>
      <c r="CJ3109" s="63"/>
      <c r="CK3109" s="63"/>
      <c r="CL3109" s="63"/>
      <c r="CM3109" s="63"/>
      <c r="CN3109" s="63"/>
      <c r="CO3109" s="63"/>
      <c r="CP3109" s="63"/>
      <c r="CR3109" s="227"/>
      <c r="CS3109" s="74"/>
    </row>
    <row r="3110" spans="1:97" s="72" customFormat="1" ht="75.75" customHeight="1">
      <c r="A3110" s="63"/>
      <c r="B3110" s="63"/>
      <c r="C3110" s="63"/>
      <c r="D3110" s="63"/>
      <c r="E3110" s="63"/>
      <c r="F3110" s="63"/>
      <c r="G3110" s="63"/>
      <c r="H3110" s="63"/>
      <c r="I3110" s="63"/>
      <c r="J3110" s="63"/>
      <c r="K3110" s="63"/>
      <c r="L3110" s="63"/>
      <c r="M3110" s="63"/>
      <c r="N3110" s="63"/>
      <c r="O3110" s="63"/>
      <c r="P3110" s="63"/>
      <c r="Q3110" s="63"/>
      <c r="R3110" s="63"/>
      <c r="S3110" s="63"/>
      <c r="T3110" s="63"/>
      <c r="U3110" s="63"/>
      <c r="V3110" s="63"/>
      <c r="W3110" s="63"/>
      <c r="X3110" s="63"/>
      <c r="Y3110" s="63"/>
      <c r="Z3110" s="63"/>
      <c r="AA3110" s="63"/>
      <c r="AB3110" s="63"/>
      <c r="AC3110" s="63"/>
      <c r="AD3110" s="63"/>
      <c r="AE3110" s="63"/>
      <c r="AF3110" s="63"/>
      <c r="AG3110" s="63"/>
      <c r="AH3110" s="63"/>
      <c r="AI3110" s="63"/>
      <c r="AJ3110" s="63"/>
      <c r="AK3110" s="63"/>
      <c r="AL3110" s="63"/>
      <c r="AM3110" s="63"/>
      <c r="AN3110" s="63"/>
      <c r="AO3110" s="63"/>
      <c r="AP3110" s="63"/>
      <c r="AQ3110" s="63"/>
      <c r="AR3110" s="63"/>
      <c r="AS3110" s="63"/>
      <c r="AT3110" s="63"/>
      <c r="AU3110" s="63"/>
      <c r="AV3110" s="63"/>
      <c r="AW3110" s="63"/>
      <c r="AX3110" s="63"/>
      <c r="AY3110" s="63"/>
      <c r="AZ3110" s="63"/>
      <c r="BA3110" s="63"/>
      <c r="BB3110" s="63"/>
      <c r="BC3110" s="63"/>
      <c r="BD3110" s="63"/>
      <c r="BE3110" s="63"/>
      <c r="BF3110" s="63"/>
      <c r="BG3110" s="63"/>
      <c r="BH3110" s="63"/>
      <c r="BI3110" s="63"/>
      <c r="BJ3110" s="63"/>
      <c r="BK3110" s="63"/>
      <c r="BL3110" s="63"/>
      <c r="BM3110" s="63"/>
      <c r="BN3110" s="63"/>
      <c r="BO3110" s="63"/>
      <c r="BP3110" s="63"/>
      <c r="BQ3110" s="63"/>
      <c r="BR3110" s="63"/>
      <c r="BS3110" s="63"/>
      <c r="BT3110" s="63"/>
      <c r="BU3110" s="63"/>
      <c r="BV3110" s="63"/>
      <c r="BW3110" s="63"/>
      <c r="BX3110" s="63"/>
      <c r="BY3110" s="63"/>
      <c r="BZ3110" s="63"/>
      <c r="CA3110" s="63"/>
      <c r="CB3110" s="63"/>
      <c r="CC3110" s="63"/>
      <c r="CD3110" s="63"/>
      <c r="CE3110" s="63"/>
      <c r="CF3110" s="63"/>
      <c r="CG3110" s="63"/>
      <c r="CH3110" s="63"/>
      <c r="CI3110" s="63"/>
      <c r="CJ3110" s="63"/>
      <c r="CK3110" s="63"/>
      <c r="CL3110" s="63"/>
      <c r="CM3110" s="63"/>
      <c r="CN3110" s="63"/>
      <c r="CO3110" s="63"/>
      <c r="CP3110" s="63"/>
      <c r="CR3110" s="227"/>
      <c r="CS3110" s="74"/>
    </row>
    <row r="3111" spans="1:97" s="72" customFormat="1" ht="75.75" customHeight="1">
      <c r="A3111" s="63"/>
      <c r="B3111" s="63"/>
      <c r="C3111" s="63"/>
      <c r="D3111" s="63"/>
      <c r="E3111" s="63"/>
      <c r="F3111" s="63"/>
      <c r="G3111" s="63"/>
      <c r="H3111" s="63"/>
      <c r="I3111" s="63"/>
      <c r="J3111" s="63"/>
      <c r="K3111" s="63"/>
      <c r="L3111" s="63"/>
      <c r="M3111" s="63"/>
      <c r="N3111" s="63"/>
      <c r="O3111" s="63"/>
      <c r="P3111" s="63"/>
      <c r="Q3111" s="63"/>
      <c r="R3111" s="63"/>
      <c r="S3111" s="63"/>
      <c r="T3111" s="63"/>
      <c r="U3111" s="63"/>
      <c r="V3111" s="63"/>
      <c r="W3111" s="63"/>
      <c r="X3111" s="63"/>
      <c r="Y3111" s="63"/>
      <c r="Z3111" s="63"/>
      <c r="AA3111" s="63"/>
      <c r="AB3111" s="63"/>
      <c r="AC3111" s="63"/>
      <c r="AD3111" s="63"/>
      <c r="AE3111" s="63"/>
      <c r="AF3111" s="63"/>
      <c r="AG3111" s="63"/>
      <c r="AH3111" s="63"/>
      <c r="AI3111" s="63"/>
      <c r="AJ3111" s="63"/>
      <c r="AK3111" s="63"/>
      <c r="AL3111" s="63"/>
      <c r="AM3111" s="63"/>
      <c r="AN3111" s="63"/>
      <c r="AO3111" s="63"/>
      <c r="AP3111" s="63"/>
      <c r="AQ3111" s="63"/>
      <c r="AR3111" s="63"/>
      <c r="AS3111" s="63"/>
      <c r="AT3111" s="63"/>
      <c r="AU3111" s="63"/>
      <c r="AV3111" s="63"/>
      <c r="AW3111" s="63"/>
      <c r="AX3111" s="63"/>
      <c r="AY3111" s="63"/>
      <c r="AZ3111" s="63"/>
      <c r="BA3111" s="63"/>
      <c r="BB3111" s="63"/>
      <c r="BC3111" s="63"/>
      <c r="BD3111" s="63"/>
      <c r="BE3111" s="63"/>
      <c r="BF3111" s="63"/>
      <c r="BG3111" s="63"/>
      <c r="BH3111" s="63"/>
      <c r="BI3111" s="63"/>
      <c r="BJ3111" s="63"/>
      <c r="BK3111" s="63"/>
      <c r="BL3111" s="63"/>
      <c r="BM3111" s="63"/>
      <c r="BN3111" s="63"/>
      <c r="BO3111" s="63"/>
      <c r="BP3111" s="63"/>
      <c r="BQ3111" s="63"/>
      <c r="BR3111" s="63"/>
      <c r="BS3111" s="63"/>
      <c r="BT3111" s="63"/>
      <c r="BU3111" s="63"/>
      <c r="BV3111" s="63"/>
      <c r="BW3111" s="63"/>
      <c r="BX3111" s="63"/>
      <c r="BY3111" s="63"/>
      <c r="BZ3111" s="63"/>
      <c r="CA3111" s="63"/>
      <c r="CB3111" s="63"/>
      <c r="CC3111" s="63"/>
      <c r="CD3111" s="63"/>
      <c r="CE3111" s="63"/>
      <c r="CF3111" s="63"/>
      <c r="CG3111" s="63"/>
      <c r="CH3111" s="63"/>
      <c r="CI3111" s="63"/>
      <c r="CJ3111" s="63"/>
      <c r="CK3111" s="63"/>
      <c r="CL3111" s="63"/>
      <c r="CM3111" s="63"/>
      <c r="CN3111" s="63"/>
      <c r="CO3111" s="63"/>
      <c r="CP3111" s="63"/>
      <c r="CR3111" s="227"/>
      <c r="CS3111" s="74"/>
    </row>
    <row r="3112" spans="1:97" s="72" customFormat="1" ht="75.75" customHeight="1">
      <c r="A3112" s="63"/>
      <c r="B3112" s="63"/>
      <c r="C3112" s="63"/>
      <c r="D3112" s="63"/>
      <c r="E3112" s="63"/>
      <c r="F3112" s="63"/>
      <c r="G3112" s="63"/>
      <c r="H3112" s="63"/>
      <c r="I3112" s="63"/>
      <c r="J3112" s="63"/>
      <c r="K3112" s="63"/>
      <c r="L3112" s="63"/>
      <c r="M3112" s="63"/>
      <c r="N3112" s="63"/>
      <c r="O3112" s="63"/>
      <c r="P3112" s="63"/>
      <c r="Q3112" s="63"/>
      <c r="R3112" s="63"/>
      <c r="S3112" s="63"/>
      <c r="T3112" s="63"/>
      <c r="U3112" s="63"/>
      <c r="V3112" s="63"/>
      <c r="W3112" s="63"/>
      <c r="X3112" s="63"/>
      <c r="Y3112" s="63"/>
      <c r="Z3112" s="63"/>
      <c r="AA3112" s="63"/>
      <c r="AB3112" s="63"/>
      <c r="AC3112" s="63"/>
      <c r="AD3112" s="63"/>
      <c r="AE3112" s="63"/>
      <c r="AF3112" s="63"/>
      <c r="AG3112" s="63"/>
      <c r="AH3112" s="63"/>
      <c r="AI3112" s="63"/>
      <c r="AJ3112" s="63"/>
      <c r="AK3112" s="63"/>
      <c r="AL3112" s="63"/>
      <c r="AM3112" s="63"/>
      <c r="AN3112" s="63"/>
      <c r="AO3112" s="63"/>
      <c r="AP3112" s="63"/>
      <c r="AQ3112" s="63"/>
      <c r="AR3112" s="63"/>
      <c r="AS3112" s="63"/>
      <c r="AT3112" s="63"/>
      <c r="AU3112" s="63"/>
      <c r="AV3112" s="63"/>
      <c r="AW3112" s="63"/>
      <c r="AX3112" s="63"/>
      <c r="AY3112" s="63"/>
      <c r="AZ3112" s="63"/>
      <c r="BA3112" s="63"/>
      <c r="BB3112" s="63"/>
      <c r="BC3112" s="63"/>
      <c r="BD3112" s="63"/>
      <c r="BE3112" s="63"/>
      <c r="BF3112" s="63"/>
      <c r="BG3112" s="63"/>
      <c r="BH3112" s="63"/>
      <c r="BI3112" s="63"/>
      <c r="BJ3112" s="63"/>
      <c r="BK3112" s="63"/>
      <c r="BL3112" s="63"/>
      <c r="BM3112" s="63"/>
      <c r="BN3112" s="63"/>
      <c r="BO3112" s="63"/>
      <c r="BP3112" s="63"/>
      <c r="BQ3112" s="63"/>
      <c r="BR3112" s="63"/>
      <c r="BS3112" s="63"/>
      <c r="BT3112" s="63"/>
      <c r="BU3112" s="63"/>
      <c r="BV3112" s="63"/>
      <c r="BW3112" s="63"/>
      <c r="BX3112" s="63"/>
      <c r="BY3112" s="63"/>
      <c r="BZ3112" s="63"/>
      <c r="CA3112" s="63"/>
      <c r="CB3112" s="63"/>
      <c r="CC3112" s="63"/>
      <c r="CD3112" s="63"/>
      <c r="CE3112" s="63"/>
      <c r="CF3112" s="63"/>
      <c r="CG3112" s="63"/>
      <c r="CH3112" s="63"/>
      <c r="CI3112" s="63"/>
      <c r="CJ3112" s="63"/>
      <c r="CK3112" s="63"/>
      <c r="CL3112" s="63"/>
      <c r="CM3112" s="63"/>
      <c r="CN3112" s="63"/>
      <c r="CO3112" s="63"/>
      <c r="CP3112" s="63"/>
      <c r="CR3112" s="227"/>
      <c r="CS3112" s="74"/>
    </row>
    <row r="3113" spans="1:97" s="72" customFormat="1" ht="75.75" customHeight="1">
      <c r="A3113" s="63"/>
      <c r="B3113" s="63"/>
      <c r="C3113" s="63"/>
      <c r="D3113" s="63"/>
      <c r="E3113" s="63"/>
      <c r="F3113" s="63"/>
      <c r="G3113" s="63"/>
      <c r="H3113" s="63"/>
      <c r="I3113" s="63"/>
      <c r="J3113" s="63"/>
      <c r="K3113" s="63"/>
      <c r="L3113" s="63"/>
      <c r="M3113" s="63"/>
      <c r="N3113" s="63"/>
      <c r="O3113" s="63"/>
      <c r="P3113" s="63"/>
      <c r="Q3113" s="63"/>
      <c r="R3113" s="63"/>
      <c r="S3113" s="63"/>
      <c r="T3113" s="63"/>
      <c r="U3113" s="63"/>
      <c r="V3113" s="63"/>
      <c r="W3113" s="63"/>
      <c r="X3113" s="63"/>
      <c r="Y3113" s="63"/>
      <c r="Z3113" s="63"/>
      <c r="AA3113" s="63"/>
      <c r="AB3113" s="63"/>
      <c r="AC3113" s="63"/>
      <c r="AD3113" s="63"/>
      <c r="AE3113" s="63"/>
      <c r="AF3113" s="63"/>
      <c r="AG3113" s="63"/>
      <c r="AH3113" s="63"/>
      <c r="AI3113" s="63"/>
      <c r="AJ3113" s="63"/>
      <c r="AK3113" s="63"/>
      <c r="AL3113" s="63"/>
      <c r="AM3113" s="63"/>
      <c r="AN3113" s="63"/>
      <c r="AO3113" s="63"/>
      <c r="AP3113" s="63"/>
      <c r="AQ3113" s="63"/>
      <c r="AR3113" s="63"/>
      <c r="AS3113" s="63"/>
      <c r="AT3113" s="63"/>
      <c r="AU3113" s="63"/>
      <c r="AV3113" s="63"/>
      <c r="AW3113" s="63"/>
      <c r="AX3113" s="63"/>
      <c r="AY3113" s="63"/>
      <c r="AZ3113" s="63"/>
      <c r="BA3113" s="63"/>
      <c r="BB3113" s="63"/>
      <c r="BC3113" s="63"/>
      <c r="BD3113" s="63"/>
      <c r="BE3113" s="63"/>
      <c r="BF3113" s="63"/>
      <c r="BG3113" s="63"/>
      <c r="BH3113" s="63"/>
      <c r="BI3113" s="63"/>
      <c r="BJ3113" s="63"/>
      <c r="BK3113" s="63"/>
      <c r="BL3113" s="63"/>
      <c r="BM3113" s="63"/>
      <c r="BN3113" s="63"/>
      <c r="BO3113" s="63"/>
      <c r="BP3113" s="63"/>
      <c r="BQ3113" s="63"/>
      <c r="BR3113" s="63"/>
      <c r="BS3113" s="63"/>
      <c r="BT3113" s="63"/>
      <c r="BU3113" s="63"/>
      <c r="BV3113" s="63"/>
      <c r="BW3113" s="63"/>
      <c r="BX3113" s="63"/>
      <c r="BY3113" s="63"/>
      <c r="BZ3113" s="63"/>
      <c r="CA3113" s="63"/>
      <c r="CB3113" s="63"/>
      <c r="CC3113" s="63"/>
      <c r="CD3113" s="63"/>
      <c r="CE3113" s="63"/>
      <c r="CF3113" s="63"/>
      <c r="CG3113" s="63"/>
      <c r="CH3113" s="63"/>
      <c r="CI3113" s="63"/>
      <c r="CJ3113" s="63"/>
      <c r="CK3113" s="63"/>
      <c r="CL3113" s="63"/>
      <c r="CM3113" s="63"/>
      <c r="CN3113" s="63"/>
      <c r="CO3113" s="63"/>
      <c r="CP3113" s="63"/>
      <c r="CR3113" s="227"/>
      <c r="CS3113" s="74"/>
    </row>
    <row r="3114" spans="1:97" s="72" customFormat="1" ht="75.75" customHeight="1">
      <c r="A3114" s="63"/>
      <c r="B3114" s="63"/>
      <c r="C3114" s="63"/>
      <c r="D3114" s="63"/>
      <c r="E3114" s="63"/>
      <c r="F3114" s="63"/>
      <c r="G3114" s="63"/>
      <c r="H3114" s="63"/>
      <c r="I3114" s="63"/>
      <c r="J3114" s="63"/>
      <c r="K3114" s="63"/>
      <c r="L3114" s="63"/>
      <c r="M3114" s="63"/>
      <c r="N3114" s="63"/>
      <c r="O3114" s="63"/>
      <c r="P3114" s="63"/>
      <c r="Q3114" s="63"/>
      <c r="R3114" s="63"/>
      <c r="S3114" s="63"/>
      <c r="T3114" s="63"/>
      <c r="U3114" s="63"/>
      <c r="V3114" s="63"/>
      <c r="W3114" s="63"/>
      <c r="X3114" s="63"/>
      <c r="Y3114" s="63"/>
      <c r="Z3114" s="63"/>
      <c r="AA3114" s="63"/>
      <c r="AB3114" s="63"/>
      <c r="AC3114" s="63"/>
      <c r="AD3114" s="63"/>
      <c r="AE3114" s="63"/>
      <c r="AF3114" s="63"/>
      <c r="AG3114" s="63"/>
      <c r="AH3114" s="63"/>
      <c r="AI3114" s="63"/>
      <c r="AJ3114" s="63"/>
      <c r="AK3114" s="63"/>
      <c r="AL3114" s="63"/>
      <c r="AM3114" s="63"/>
      <c r="AN3114" s="63"/>
      <c r="AO3114" s="63"/>
      <c r="AP3114" s="63"/>
      <c r="AQ3114" s="63"/>
      <c r="AR3114" s="63"/>
      <c r="AS3114" s="63"/>
      <c r="AT3114" s="63"/>
      <c r="AU3114" s="63"/>
      <c r="AV3114" s="63"/>
      <c r="AW3114" s="63"/>
      <c r="AX3114" s="63"/>
      <c r="AY3114" s="63"/>
      <c r="AZ3114" s="63"/>
      <c r="BA3114" s="63"/>
      <c r="BB3114" s="63"/>
      <c r="BC3114" s="63"/>
      <c r="BD3114" s="63"/>
      <c r="BE3114" s="63"/>
      <c r="BF3114" s="63"/>
      <c r="BG3114" s="63"/>
      <c r="BH3114" s="63"/>
      <c r="BI3114" s="63"/>
      <c r="BJ3114" s="63"/>
      <c r="BK3114" s="63"/>
      <c r="BL3114" s="63"/>
      <c r="BM3114" s="63"/>
      <c r="BN3114" s="63"/>
      <c r="BO3114" s="63"/>
      <c r="BP3114" s="63"/>
      <c r="BQ3114" s="63"/>
      <c r="BR3114" s="63"/>
      <c r="BS3114" s="63"/>
      <c r="BT3114" s="63"/>
      <c r="BU3114" s="63"/>
      <c r="BV3114" s="63"/>
      <c r="BW3114" s="63"/>
      <c r="BX3114" s="63"/>
      <c r="BY3114" s="63"/>
      <c r="BZ3114" s="63"/>
      <c r="CA3114" s="63"/>
      <c r="CB3114" s="63"/>
      <c r="CC3114" s="63"/>
      <c r="CD3114" s="63"/>
      <c r="CE3114" s="63"/>
      <c r="CF3114" s="63"/>
      <c r="CG3114" s="63"/>
      <c r="CH3114" s="63"/>
      <c r="CI3114" s="63"/>
      <c r="CJ3114" s="63"/>
      <c r="CK3114" s="63"/>
      <c r="CL3114" s="63"/>
      <c r="CM3114" s="63"/>
      <c r="CN3114" s="63"/>
      <c r="CO3114" s="63"/>
      <c r="CP3114" s="63"/>
      <c r="CR3114" s="227"/>
      <c r="CS3114" s="74"/>
    </row>
    <row r="3115" spans="1:97" s="72" customFormat="1" ht="75.75" customHeight="1">
      <c r="A3115" s="63"/>
      <c r="B3115" s="63"/>
      <c r="C3115" s="63"/>
      <c r="D3115" s="63"/>
      <c r="E3115" s="63"/>
      <c r="F3115" s="63"/>
      <c r="G3115" s="63"/>
      <c r="H3115" s="63"/>
      <c r="I3115" s="63"/>
      <c r="J3115" s="63"/>
      <c r="K3115" s="63"/>
      <c r="L3115" s="63"/>
      <c r="M3115" s="63"/>
      <c r="N3115" s="63"/>
      <c r="O3115" s="63"/>
      <c r="P3115" s="63"/>
      <c r="Q3115" s="63"/>
      <c r="R3115" s="63"/>
      <c r="S3115" s="63"/>
      <c r="T3115" s="63"/>
      <c r="U3115" s="63"/>
      <c r="V3115" s="63"/>
      <c r="W3115" s="63"/>
      <c r="X3115" s="63"/>
      <c r="Y3115" s="63"/>
      <c r="Z3115" s="63"/>
      <c r="AA3115" s="63"/>
      <c r="AB3115" s="63"/>
      <c r="AC3115" s="63"/>
      <c r="AD3115" s="63"/>
      <c r="AE3115" s="63"/>
      <c r="AF3115" s="63"/>
      <c r="AG3115" s="63"/>
      <c r="AH3115" s="63"/>
      <c r="AI3115" s="63"/>
      <c r="AJ3115" s="63"/>
      <c r="AK3115" s="63"/>
      <c r="AL3115" s="63"/>
      <c r="AM3115" s="63"/>
      <c r="AN3115" s="63"/>
      <c r="AO3115" s="63"/>
      <c r="AP3115" s="63"/>
      <c r="AQ3115" s="63"/>
      <c r="AR3115" s="63"/>
      <c r="AS3115" s="63"/>
      <c r="AT3115" s="63"/>
      <c r="AU3115" s="63"/>
      <c r="AV3115" s="63"/>
      <c r="AW3115" s="63"/>
      <c r="AX3115" s="63"/>
      <c r="AY3115" s="63"/>
      <c r="AZ3115" s="63"/>
      <c r="BA3115" s="63"/>
      <c r="BB3115" s="63"/>
      <c r="BC3115" s="63"/>
      <c r="BD3115" s="63"/>
      <c r="BE3115" s="63"/>
      <c r="BF3115" s="63"/>
      <c r="BG3115" s="63"/>
      <c r="BH3115" s="63"/>
      <c r="BI3115" s="63"/>
      <c r="BJ3115" s="63"/>
      <c r="BK3115" s="63"/>
      <c r="BL3115" s="63"/>
      <c r="BM3115" s="63"/>
      <c r="BN3115" s="63"/>
      <c r="BO3115" s="63"/>
      <c r="BP3115" s="63"/>
      <c r="BQ3115" s="63"/>
      <c r="BR3115" s="63"/>
      <c r="BS3115" s="63"/>
      <c r="BT3115" s="63"/>
      <c r="BU3115" s="63"/>
      <c r="BV3115" s="63"/>
      <c r="BW3115" s="63"/>
      <c r="BX3115" s="63"/>
      <c r="BY3115" s="63"/>
      <c r="BZ3115" s="63"/>
      <c r="CA3115" s="63"/>
      <c r="CB3115" s="63"/>
      <c r="CC3115" s="63"/>
      <c r="CD3115" s="63"/>
      <c r="CE3115" s="63"/>
      <c r="CF3115" s="63"/>
      <c r="CG3115" s="63"/>
      <c r="CH3115" s="63"/>
      <c r="CI3115" s="63"/>
      <c r="CJ3115" s="63"/>
      <c r="CK3115" s="63"/>
      <c r="CL3115" s="63"/>
      <c r="CM3115" s="63"/>
      <c r="CN3115" s="63"/>
      <c r="CO3115" s="63"/>
      <c r="CP3115" s="63"/>
      <c r="CR3115" s="227"/>
      <c r="CS3115" s="74"/>
    </row>
    <row r="3116" spans="1:97" s="72" customFormat="1" ht="75.75" customHeight="1">
      <c r="A3116" s="63"/>
      <c r="B3116" s="63"/>
      <c r="C3116" s="63"/>
      <c r="D3116" s="63"/>
      <c r="E3116" s="63"/>
      <c r="F3116" s="63"/>
      <c r="G3116" s="63"/>
      <c r="H3116" s="63"/>
      <c r="I3116" s="63"/>
      <c r="J3116" s="63"/>
      <c r="K3116" s="63"/>
      <c r="L3116" s="63"/>
      <c r="M3116" s="63"/>
      <c r="N3116" s="63"/>
      <c r="O3116" s="63"/>
      <c r="P3116" s="63"/>
      <c r="Q3116" s="63"/>
      <c r="R3116" s="63"/>
      <c r="S3116" s="63"/>
      <c r="T3116" s="63"/>
      <c r="U3116" s="63"/>
      <c r="V3116" s="63"/>
      <c r="W3116" s="63"/>
      <c r="X3116" s="63"/>
      <c r="Y3116" s="63"/>
      <c r="Z3116" s="63"/>
      <c r="AA3116" s="63"/>
      <c r="AB3116" s="63"/>
      <c r="AC3116" s="63"/>
      <c r="AD3116" s="63"/>
      <c r="AE3116" s="63"/>
      <c r="AF3116" s="63"/>
      <c r="AG3116" s="63"/>
      <c r="AH3116" s="63"/>
      <c r="AI3116" s="63"/>
      <c r="AJ3116" s="63"/>
      <c r="AK3116" s="63"/>
      <c r="AL3116" s="63"/>
      <c r="AM3116" s="63"/>
      <c r="AN3116" s="63"/>
      <c r="AO3116" s="63"/>
      <c r="AP3116" s="63"/>
      <c r="AQ3116" s="63"/>
      <c r="AR3116" s="63"/>
      <c r="AS3116" s="63"/>
      <c r="AT3116" s="63"/>
      <c r="AU3116" s="63"/>
      <c r="AV3116" s="63"/>
      <c r="AW3116" s="63"/>
      <c r="AX3116" s="63"/>
      <c r="AY3116" s="63"/>
      <c r="AZ3116" s="63"/>
      <c r="BA3116" s="63"/>
      <c r="BB3116" s="63"/>
      <c r="BC3116" s="63"/>
      <c r="BD3116" s="63"/>
      <c r="BE3116" s="63"/>
      <c r="BF3116" s="63"/>
      <c r="BG3116" s="63"/>
      <c r="BH3116" s="63"/>
      <c r="BI3116" s="63"/>
      <c r="BJ3116" s="63"/>
      <c r="BK3116" s="63"/>
      <c r="BL3116" s="63"/>
      <c r="BM3116" s="63"/>
      <c r="BN3116" s="63"/>
      <c r="BO3116" s="63"/>
      <c r="BP3116" s="63"/>
      <c r="BQ3116" s="63"/>
      <c r="BR3116" s="63"/>
      <c r="BS3116" s="63"/>
      <c r="BT3116" s="63"/>
      <c r="BU3116" s="63"/>
      <c r="BV3116" s="63"/>
      <c r="BW3116" s="63"/>
      <c r="BX3116" s="63"/>
      <c r="BY3116" s="63"/>
      <c r="BZ3116" s="63"/>
      <c r="CA3116" s="63"/>
      <c r="CB3116" s="63"/>
      <c r="CC3116" s="63"/>
      <c r="CD3116" s="63"/>
      <c r="CE3116" s="63"/>
      <c r="CF3116" s="63"/>
      <c r="CG3116" s="63"/>
      <c r="CH3116" s="63"/>
      <c r="CI3116" s="63"/>
      <c r="CJ3116" s="63"/>
      <c r="CK3116" s="63"/>
      <c r="CL3116" s="63"/>
      <c r="CM3116" s="63"/>
      <c r="CN3116" s="63"/>
      <c r="CO3116" s="63"/>
      <c r="CP3116" s="63"/>
      <c r="CR3116" s="227"/>
      <c r="CS3116" s="74"/>
    </row>
    <row r="3117" spans="1:97" s="72" customFormat="1" ht="75.75" customHeight="1">
      <c r="A3117" s="63"/>
      <c r="B3117" s="63"/>
      <c r="C3117" s="63"/>
      <c r="D3117" s="63"/>
      <c r="E3117" s="63"/>
      <c r="F3117" s="63"/>
      <c r="G3117" s="63"/>
      <c r="H3117" s="63"/>
      <c r="I3117" s="63"/>
      <c r="J3117" s="63"/>
      <c r="K3117" s="63"/>
      <c r="L3117" s="63"/>
      <c r="M3117" s="63"/>
      <c r="N3117" s="63"/>
      <c r="O3117" s="63"/>
      <c r="P3117" s="63"/>
      <c r="Q3117" s="63"/>
      <c r="R3117" s="63"/>
      <c r="S3117" s="63"/>
      <c r="T3117" s="63"/>
      <c r="U3117" s="63"/>
      <c r="V3117" s="63"/>
      <c r="W3117" s="63"/>
      <c r="X3117" s="63"/>
      <c r="Y3117" s="63"/>
      <c r="Z3117" s="63"/>
      <c r="AA3117" s="63"/>
      <c r="AB3117" s="63"/>
      <c r="AC3117" s="63"/>
      <c r="AD3117" s="63"/>
      <c r="AE3117" s="63"/>
      <c r="AF3117" s="63"/>
      <c r="AG3117" s="63"/>
      <c r="AH3117" s="63"/>
      <c r="AI3117" s="63"/>
      <c r="AJ3117" s="63"/>
      <c r="AK3117" s="63"/>
      <c r="AL3117" s="63"/>
      <c r="AM3117" s="63"/>
      <c r="AN3117" s="63"/>
      <c r="AO3117" s="63"/>
      <c r="AP3117" s="63"/>
      <c r="AQ3117" s="63"/>
      <c r="AR3117" s="63"/>
      <c r="AS3117" s="63"/>
      <c r="AT3117" s="63"/>
      <c r="AU3117" s="63"/>
      <c r="AV3117" s="63"/>
      <c r="AW3117" s="63"/>
      <c r="AX3117" s="63"/>
      <c r="AY3117" s="63"/>
      <c r="AZ3117" s="63"/>
      <c r="BA3117" s="63"/>
      <c r="BB3117" s="63"/>
      <c r="BC3117" s="63"/>
      <c r="BD3117" s="63"/>
      <c r="BE3117" s="63"/>
      <c r="BF3117" s="63"/>
      <c r="BG3117" s="63"/>
      <c r="BH3117" s="63"/>
      <c r="BI3117" s="63"/>
      <c r="BJ3117" s="63"/>
      <c r="BK3117" s="63"/>
      <c r="BL3117" s="63"/>
      <c r="BM3117" s="63"/>
      <c r="BN3117" s="63"/>
      <c r="BO3117" s="63"/>
      <c r="BP3117" s="63"/>
      <c r="BQ3117" s="63"/>
      <c r="BR3117" s="63"/>
      <c r="BS3117" s="63"/>
      <c r="BT3117" s="63"/>
      <c r="BU3117" s="63"/>
      <c r="BV3117" s="63"/>
      <c r="BW3117" s="63"/>
      <c r="BX3117" s="63"/>
      <c r="BY3117" s="63"/>
      <c r="BZ3117" s="63"/>
      <c r="CA3117" s="63"/>
      <c r="CB3117" s="63"/>
      <c r="CC3117" s="63"/>
      <c r="CD3117" s="63"/>
      <c r="CE3117" s="63"/>
      <c r="CF3117" s="63"/>
      <c r="CG3117" s="63"/>
      <c r="CH3117" s="63"/>
      <c r="CI3117" s="63"/>
      <c r="CJ3117" s="63"/>
      <c r="CK3117" s="63"/>
      <c r="CL3117" s="63"/>
      <c r="CM3117" s="63"/>
      <c r="CN3117" s="63"/>
      <c r="CO3117" s="63"/>
      <c r="CP3117" s="63"/>
      <c r="CR3117" s="227"/>
      <c r="CS3117" s="74"/>
    </row>
    <row r="3118" spans="1:97" s="72" customFormat="1" ht="75.75" customHeight="1">
      <c r="A3118" s="63"/>
      <c r="B3118" s="63"/>
      <c r="C3118" s="63"/>
      <c r="D3118" s="63"/>
      <c r="E3118" s="63"/>
      <c r="F3118" s="63"/>
      <c r="G3118" s="63"/>
      <c r="H3118" s="63"/>
      <c r="I3118" s="63"/>
      <c r="J3118" s="63"/>
      <c r="K3118" s="63"/>
      <c r="L3118" s="63"/>
      <c r="M3118" s="63"/>
      <c r="N3118" s="63"/>
      <c r="O3118" s="63"/>
      <c r="P3118" s="63"/>
      <c r="Q3118" s="63"/>
      <c r="R3118" s="63"/>
      <c r="S3118" s="63"/>
      <c r="T3118" s="63"/>
      <c r="U3118" s="63"/>
      <c r="V3118" s="63"/>
      <c r="W3118" s="63"/>
      <c r="X3118" s="63"/>
      <c r="Y3118" s="63"/>
      <c r="Z3118" s="63"/>
      <c r="AA3118" s="63"/>
      <c r="AB3118" s="63"/>
      <c r="AC3118" s="63"/>
      <c r="AD3118" s="63"/>
      <c r="AE3118" s="63"/>
      <c r="AF3118" s="63"/>
      <c r="AG3118" s="63"/>
      <c r="AH3118" s="63"/>
      <c r="AI3118" s="63"/>
      <c r="AJ3118" s="63"/>
      <c r="AK3118" s="63"/>
      <c r="AL3118" s="63"/>
      <c r="AM3118" s="63"/>
      <c r="AN3118" s="63"/>
      <c r="AO3118" s="63"/>
      <c r="AP3118" s="63"/>
      <c r="AQ3118" s="63"/>
      <c r="AR3118" s="63"/>
      <c r="AS3118" s="63"/>
      <c r="AT3118" s="63"/>
      <c r="AU3118" s="63"/>
      <c r="AV3118" s="63"/>
      <c r="AW3118" s="63"/>
      <c r="AX3118" s="63"/>
      <c r="AY3118" s="63"/>
      <c r="AZ3118" s="63"/>
      <c r="BA3118" s="63"/>
      <c r="BB3118" s="63"/>
      <c r="BC3118" s="63"/>
      <c r="BD3118" s="63"/>
      <c r="BE3118" s="63"/>
      <c r="BF3118" s="63"/>
      <c r="BG3118" s="63"/>
      <c r="BH3118" s="63"/>
      <c r="BI3118" s="63"/>
      <c r="BJ3118" s="63"/>
      <c r="BK3118" s="63"/>
      <c r="BL3118" s="63"/>
      <c r="BM3118" s="63"/>
      <c r="BN3118" s="63"/>
      <c r="BO3118" s="63"/>
      <c r="BP3118" s="63"/>
      <c r="BQ3118" s="63"/>
      <c r="BR3118" s="63"/>
      <c r="BS3118" s="63"/>
      <c r="BT3118" s="63"/>
      <c r="BU3118" s="63"/>
      <c r="BV3118" s="63"/>
      <c r="BW3118" s="63"/>
      <c r="BX3118" s="63"/>
      <c r="BY3118" s="63"/>
      <c r="BZ3118" s="63"/>
      <c r="CA3118" s="63"/>
      <c r="CB3118" s="63"/>
      <c r="CC3118" s="63"/>
      <c r="CD3118" s="63"/>
      <c r="CE3118" s="63"/>
      <c r="CF3118" s="63"/>
      <c r="CG3118" s="63"/>
      <c r="CH3118" s="63"/>
      <c r="CI3118" s="63"/>
      <c r="CJ3118" s="63"/>
      <c r="CK3118" s="63"/>
      <c r="CL3118" s="63"/>
      <c r="CM3118" s="63"/>
      <c r="CN3118" s="63"/>
      <c r="CO3118" s="63"/>
      <c r="CP3118" s="63"/>
      <c r="CR3118" s="227"/>
      <c r="CS3118" s="74"/>
    </row>
    <row r="3119" spans="1:97" s="72" customFormat="1" ht="75.75" customHeight="1">
      <c r="A3119" s="63"/>
      <c r="B3119" s="63"/>
      <c r="C3119" s="63"/>
      <c r="D3119" s="63"/>
      <c r="E3119" s="63"/>
      <c r="F3119" s="63"/>
      <c r="G3119" s="63"/>
      <c r="H3119" s="63"/>
      <c r="I3119" s="63"/>
      <c r="J3119" s="63"/>
      <c r="K3119" s="63"/>
      <c r="L3119" s="63"/>
      <c r="M3119" s="63"/>
      <c r="N3119" s="63"/>
      <c r="O3119" s="63"/>
      <c r="P3119" s="63"/>
      <c r="Q3119" s="63"/>
      <c r="R3119" s="63"/>
      <c r="S3119" s="63"/>
      <c r="T3119" s="63"/>
      <c r="U3119" s="63"/>
      <c r="V3119" s="63"/>
      <c r="W3119" s="63"/>
      <c r="X3119" s="63"/>
      <c r="Y3119" s="63"/>
      <c r="Z3119" s="63"/>
      <c r="AA3119" s="63"/>
      <c r="AB3119" s="63"/>
      <c r="AC3119" s="63"/>
      <c r="AD3119" s="63"/>
      <c r="AE3119" s="63"/>
      <c r="AF3119" s="63"/>
      <c r="AG3119" s="63"/>
      <c r="AH3119" s="63"/>
      <c r="AI3119" s="63"/>
      <c r="AJ3119" s="63"/>
      <c r="AK3119" s="63"/>
      <c r="AL3119" s="63"/>
      <c r="AM3119" s="63"/>
      <c r="AN3119" s="63"/>
      <c r="AO3119" s="63"/>
      <c r="AP3119" s="63"/>
      <c r="AQ3119" s="63"/>
      <c r="AR3119" s="63"/>
      <c r="AS3119" s="63"/>
      <c r="AT3119" s="63"/>
      <c r="AU3119" s="63"/>
      <c r="AV3119" s="63"/>
      <c r="AW3119" s="63"/>
      <c r="AX3119" s="63"/>
      <c r="AY3119" s="63"/>
      <c r="AZ3119" s="63"/>
      <c r="BA3119" s="63"/>
      <c r="BB3119" s="63"/>
      <c r="BC3119" s="63"/>
      <c r="BD3119" s="63"/>
      <c r="BE3119" s="63"/>
      <c r="BF3119" s="63"/>
      <c r="BG3119" s="63"/>
      <c r="BH3119" s="63"/>
      <c r="BI3119" s="63"/>
      <c r="BJ3119" s="63"/>
      <c r="BK3119" s="63"/>
      <c r="BL3119" s="63"/>
      <c r="BM3119" s="63"/>
      <c r="BN3119" s="63"/>
      <c r="BO3119" s="63"/>
      <c r="BP3119" s="63"/>
      <c r="BQ3119" s="63"/>
      <c r="BR3119" s="63"/>
      <c r="BS3119" s="63"/>
      <c r="BT3119" s="63"/>
      <c r="BU3119" s="63"/>
      <c r="BV3119" s="63"/>
      <c r="BW3119" s="63"/>
      <c r="BX3119" s="63"/>
      <c r="BY3119" s="63"/>
      <c r="BZ3119" s="63"/>
      <c r="CA3119" s="63"/>
      <c r="CB3119" s="63"/>
      <c r="CC3119" s="63"/>
      <c r="CD3119" s="63"/>
      <c r="CE3119" s="63"/>
      <c r="CF3119" s="63"/>
      <c r="CG3119" s="63"/>
      <c r="CH3119" s="63"/>
      <c r="CI3119" s="63"/>
      <c r="CJ3119" s="63"/>
      <c r="CK3119" s="63"/>
      <c r="CL3119" s="63"/>
      <c r="CM3119" s="63"/>
      <c r="CN3119" s="63"/>
      <c r="CO3119" s="63"/>
      <c r="CP3119" s="63"/>
      <c r="CR3119" s="227"/>
      <c r="CS3119" s="74"/>
    </row>
    <row r="3120" spans="1:97" s="72" customFormat="1" ht="75.75" customHeight="1">
      <c r="A3120" s="63"/>
      <c r="B3120" s="63"/>
      <c r="C3120" s="63"/>
      <c r="D3120" s="63"/>
      <c r="E3120" s="63"/>
      <c r="F3120" s="63"/>
      <c r="G3120" s="63"/>
      <c r="H3120" s="63"/>
      <c r="I3120" s="63"/>
      <c r="J3120" s="63"/>
      <c r="K3120" s="63"/>
      <c r="L3120" s="63"/>
      <c r="M3120" s="63"/>
      <c r="N3120" s="63"/>
      <c r="O3120" s="63"/>
      <c r="P3120" s="63"/>
      <c r="Q3120" s="63"/>
      <c r="R3120" s="63"/>
      <c r="S3120" s="63"/>
      <c r="T3120" s="63"/>
      <c r="U3120" s="63"/>
      <c r="V3120" s="63"/>
      <c r="W3120" s="63"/>
      <c r="X3120" s="63"/>
      <c r="Y3120" s="63"/>
      <c r="Z3120" s="63"/>
      <c r="AA3120" s="63"/>
      <c r="AB3120" s="63"/>
      <c r="AC3120" s="63"/>
      <c r="AD3120" s="63"/>
      <c r="AE3120" s="63"/>
      <c r="AF3120" s="63"/>
      <c r="AG3120" s="63"/>
      <c r="AH3120" s="63"/>
      <c r="AI3120" s="63"/>
      <c r="AJ3120" s="63"/>
      <c r="AK3120" s="63"/>
      <c r="AL3120" s="63"/>
      <c r="AM3120" s="63"/>
      <c r="AN3120" s="63"/>
      <c r="AO3120" s="63"/>
      <c r="AP3120" s="63"/>
      <c r="AQ3120" s="63"/>
      <c r="AR3120" s="63"/>
      <c r="AS3120" s="63"/>
      <c r="AT3120" s="63"/>
      <c r="AU3120" s="63"/>
      <c r="AV3120" s="63"/>
      <c r="AW3120" s="63"/>
      <c r="AX3120" s="63"/>
      <c r="AY3120" s="63"/>
      <c r="AZ3120" s="63"/>
      <c r="BA3120" s="63"/>
      <c r="BB3120" s="63"/>
      <c r="BC3120" s="63"/>
      <c r="BD3120" s="63"/>
      <c r="BE3120" s="63"/>
      <c r="BF3120" s="63"/>
      <c r="BG3120" s="63"/>
      <c r="BH3120" s="63"/>
      <c r="BI3120" s="63"/>
      <c r="BJ3120" s="63"/>
      <c r="BK3120" s="63"/>
      <c r="BL3120" s="63"/>
      <c r="BM3120" s="63"/>
      <c r="BN3120" s="63"/>
      <c r="BO3120" s="63"/>
      <c r="BP3120" s="63"/>
      <c r="BQ3120" s="63"/>
      <c r="BR3120" s="63"/>
      <c r="BS3120" s="63"/>
      <c r="BT3120" s="63"/>
      <c r="BU3120" s="63"/>
      <c r="BV3120" s="63"/>
      <c r="BW3120" s="63"/>
      <c r="BX3120" s="63"/>
      <c r="BY3120" s="63"/>
      <c r="BZ3120" s="63"/>
      <c r="CA3120" s="63"/>
      <c r="CB3120" s="63"/>
      <c r="CC3120" s="63"/>
      <c r="CD3120" s="63"/>
      <c r="CE3120" s="63"/>
      <c r="CF3120" s="63"/>
      <c r="CG3120" s="63"/>
      <c r="CH3120" s="63"/>
      <c r="CI3120" s="63"/>
      <c r="CJ3120" s="63"/>
      <c r="CK3120" s="63"/>
      <c r="CL3120" s="63"/>
      <c r="CM3120" s="63"/>
      <c r="CN3120" s="63"/>
      <c r="CO3120" s="63"/>
      <c r="CP3120" s="63"/>
      <c r="CR3120" s="227"/>
      <c r="CS3120" s="74"/>
    </row>
    <row r="3121" spans="1:97" s="72" customFormat="1" ht="75.75" customHeight="1">
      <c r="A3121" s="63"/>
      <c r="B3121" s="63"/>
      <c r="C3121" s="63"/>
      <c r="D3121" s="63"/>
      <c r="E3121" s="63"/>
      <c r="F3121" s="63"/>
      <c r="G3121" s="63"/>
      <c r="H3121" s="63"/>
      <c r="I3121" s="63"/>
      <c r="J3121" s="63"/>
      <c r="K3121" s="63"/>
      <c r="L3121" s="63"/>
      <c r="M3121" s="63"/>
      <c r="N3121" s="63"/>
      <c r="O3121" s="63"/>
      <c r="P3121" s="63"/>
      <c r="Q3121" s="63"/>
      <c r="R3121" s="63"/>
      <c r="S3121" s="63"/>
      <c r="T3121" s="63"/>
      <c r="U3121" s="63"/>
      <c r="V3121" s="63"/>
      <c r="W3121" s="63"/>
      <c r="X3121" s="63"/>
      <c r="Y3121" s="63"/>
      <c r="Z3121" s="63"/>
      <c r="AA3121" s="63"/>
      <c r="AB3121" s="63"/>
      <c r="AC3121" s="63"/>
      <c r="AD3121" s="63"/>
      <c r="AE3121" s="63"/>
      <c r="AF3121" s="63"/>
      <c r="AG3121" s="63"/>
      <c r="AH3121" s="63"/>
      <c r="AI3121" s="63"/>
      <c r="AJ3121" s="63"/>
      <c r="AK3121" s="63"/>
      <c r="AL3121" s="63"/>
      <c r="AM3121" s="63"/>
      <c r="AN3121" s="63"/>
      <c r="AO3121" s="63"/>
      <c r="AP3121" s="63"/>
      <c r="AQ3121" s="63"/>
      <c r="AR3121" s="63"/>
      <c r="AS3121" s="63"/>
      <c r="AT3121" s="63"/>
      <c r="AU3121" s="63"/>
      <c r="AV3121" s="63"/>
      <c r="AW3121" s="63"/>
      <c r="AX3121" s="63"/>
      <c r="AY3121" s="63"/>
      <c r="AZ3121" s="63"/>
      <c r="BA3121" s="63"/>
      <c r="BB3121" s="63"/>
      <c r="BC3121" s="63"/>
      <c r="BD3121" s="63"/>
      <c r="BE3121" s="63"/>
      <c r="BF3121" s="63"/>
      <c r="BG3121" s="63"/>
      <c r="BH3121" s="63"/>
      <c r="BI3121" s="63"/>
      <c r="BJ3121" s="63"/>
      <c r="BK3121" s="63"/>
      <c r="BL3121" s="63"/>
      <c r="BM3121" s="63"/>
      <c r="BN3121" s="63"/>
      <c r="BO3121" s="63"/>
      <c r="BP3121" s="63"/>
      <c r="BQ3121" s="63"/>
      <c r="BR3121" s="63"/>
      <c r="BS3121" s="63"/>
      <c r="BT3121" s="63"/>
      <c r="BU3121" s="63"/>
      <c r="BV3121" s="63"/>
      <c r="BW3121" s="63"/>
      <c r="BX3121" s="63"/>
      <c r="BY3121" s="63"/>
      <c r="BZ3121" s="63"/>
      <c r="CA3121" s="63"/>
      <c r="CB3121" s="63"/>
      <c r="CC3121" s="63"/>
      <c r="CD3121" s="63"/>
      <c r="CE3121" s="63"/>
      <c r="CF3121" s="63"/>
      <c r="CG3121" s="63"/>
      <c r="CH3121" s="63"/>
      <c r="CI3121" s="63"/>
      <c r="CJ3121" s="63"/>
      <c r="CK3121" s="63"/>
      <c r="CL3121" s="63"/>
      <c r="CM3121" s="63"/>
      <c r="CN3121" s="63"/>
      <c r="CO3121" s="63"/>
      <c r="CP3121" s="63"/>
      <c r="CR3121" s="227"/>
      <c r="CS3121" s="74"/>
    </row>
    <row r="3122" spans="1:97" s="72" customFormat="1" ht="75.75" customHeight="1">
      <c r="A3122" s="63"/>
      <c r="B3122" s="63"/>
      <c r="C3122" s="63"/>
      <c r="D3122" s="63"/>
      <c r="E3122" s="63"/>
      <c r="F3122" s="63"/>
      <c r="G3122" s="63"/>
      <c r="H3122" s="63"/>
      <c r="I3122" s="63"/>
      <c r="J3122" s="63"/>
      <c r="K3122" s="63"/>
      <c r="L3122" s="63"/>
      <c r="M3122" s="63"/>
      <c r="N3122" s="63"/>
      <c r="O3122" s="63"/>
      <c r="P3122" s="63"/>
      <c r="Q3122" s="63"/>
      <c r="R3122" s="63"/>
      <c r="S3122" s="63"/>
      <c r="T3122" s="63"/>
      <c r="U3122" s="63"/>
      <c r="V3122" s="63"/>
      <c r="W3122" s="63"/>
      <c r="X3122" s="63"/>
      <c r="Y3122" s="63"/>
      <c r="Z3122" s="63"/>
      <c r="AA3122" s="63"/>
      <c r="AB3122" s="63"/>
      <c r="AC3122" s="63"/>
      <c r="AD3122" s="63"/>
      <c r="AE3122" s="63"/>
      <c r="AF3122" s="63"/>
      <c r="AG3122" s="63"/>
      <c r="AH3122" s="63"/>
      <c r="AI3122" s="63"/>
      <c r="AJ3122" s="63"/>
      <c r="AK3122" s="63"/>
      <c r="AL3122" s="63"/>
      <c r="AM3122" s="63"/>
      <c r="AN3122" s="63"/>
      <c r="AO3122" s="63"/>
      <c r="AP3122" s="63"/>
      <c r="AQ3122" s="63"/>
      <c r="AR3122" s="63"/>
      <c r="AS3122" s="63"/>
      <c r="AT3122" s="63"/>
      <c r="AU3122" s="63"/>
      <c r="AV3122" s="63"/>
      <c r="AW3122" s="63"/>
      <c r="AX3122" s="63"/>
      <c r="AY3122" s="63"/>
      <c r="AZ3122" s="63"/>
      <c r="BA3122" s="63"/>
      <c r="BB3122" s="63"/>
      <c r="BC3122" s="63"/>
      <c r="BD3122" s="63"/>
      <c r="BE3122" s="63"/>
      <c r="BF3122" s="63"/>
      <c r="BG3122" s="63"/>
      <c r="BH3122" s="63"/>
      <c r="BI3122" s="63"/>
      <c r="BJ3122" s="63"/>
      <c r="BK3122" s="63"/>
      <c r="BL3122" s="63"/>
      <c r="BM3122" s="63"/>
      <c r="BN3122" s="63"/>
      <c r="BO3122" s="63"/>
      <c r="BP3122" s="63"/>
      <c r="BQ3122" s="63"/>
      <c r="BR3122" s="63"/>
      <c r="BS3122" s="63"/>
      <c r="BT3122" s="63"/>
      <c r="BU3122" s="63"/>
      <c r="BV3122" s="63"/>
      <c r="BW3122" s="63"/>
      <c r="BX3122" s="63"/>
      <c r="BY3122" s="63"/>
      <c r="BZ3122" s="63"/>
      <c r="CA3122" s="63"/>
      <c r="CB3122" s="63"/>
      <c r="CC3122" s="63"/>
      <c r="CD3122" s="63"/>
      <c r="CE3122" s="63"/>
      <c r="CF3122" s="63"/>
      <c r="CG3122" s="63"/>
      <c r="CH3122" s="63"/>
      <c r="CI3122" s="63"/>
      <c r="CJ3122" s="63"/>
      <c r="CK3122" s="63"/>
      <c r="CL3122" s="63"/>
      <c r="CM3122" s="63"/>
      <c r="CN3122" s="63"/>
      <c r="CO3122" s="63"/>
      <c r="CP3122" s="63"/>
      <c r="CR3122" s="227"/>
      <c r="CS3122" s="74"/>
    </row>
    <row r="3123" spans="1:97" s="72" customFormat="1" ht="75.75" customHeight="1">
      <c r="A3123" s="63"/>
      <c r="B3123" s="63"/>
      <c r="C3123" s="63"/>
      <c r="D3123" s="63"/>
      <c r="E3123" s="63"/>
      <c r="F3123" s="63"/>
      <c r="G3123" s="63"/>
      <c r="H3123" s="63"/>
      <c r="I3123" s="63"/>
      <c r="J3123" s="63"/>
      <c r="K3123" s="63"/>
      <c r="L3123" s="63"/>
      <c r="M3123" s="63"/>
      <c r="N3123" s="63"/>
      <c r="O3123" s="63"/>
      <c r="P3123" s="63"/>
      <c r="Q3123" s="63"/>
      <c r="R3123" s="63"/>
      <c r="S3123" s="63"/>
      <c r="T3123" s="63"/>
      <c r="U3123" s="63"/>
      <c r="V3123" s="63"/>
      <c r="W3123" s="63"/>
      <c r="X3123" s="63"/>
      <c r="Y3123" s="63"/>
      <c r="Z3123" s="63"/>
      <c r="AA3123" s="63"/>
      <c r="AB3123" s="63"/>
      <c r="AC3123" s="63"/>
      <c r="AD3123" s="63"/>
      <c r="AE3123" s="63"/>
      <c r="AF3123" s="63"/>
      <c r="AG3123" s="63"/>
      <c r="AH3123" s="63"/>
      <c r="AI3123" s="63"/>
      <c r="AJ3123" s="63"/>
      <c r="AK3123" s="63"/>
      <c r="AL3123" s="63"/>
      <c r="AM3123" s="63"/>
      <c r="AN3123" s="63"/>
      <c r="AO3123" s="63"/>
      <c r="AP3123" s="63"/>
      <c r="AQ3123" s="63"/>
      <c r="AR3123" s="63"/>
      <c r="AS3123" s="63"/>
      <c r="AT3123" s="63"/>
      <c r="AU3123" s="63"/>
      <c r="AV3123" s="63"/>
      <c r="AW3123" s="63"/>
      <c r="AX3123" s="63"/>
      <c r="AY3123" s="63"/>
      <c r="AZ3123" s="63"/>
      <c r="BA3123" s="63"/>
      <c r="BB3123" s="63"/>
      <c r="BC3123" s="63"/>
      <c r="BD3123" s="63"/>
      <c r="BE3123" s="63"/>
      <c r="BF3123" s="63"/>
      <c r="BG3123" s="63"/>
      <c r="BH3123" s="63"/>
      <c r="BI3123" s="63"/>
      <c r="BJ3123" s="63"/>
      <c r="BK3123" s="63"/>
      <c r="BL3123" s="63"/>
      <c r="BM3123" s="63"/>
      <c r="BN3123" s="63"/>
      <c r="BO3123" s="63"/>
      <c r="BP3123" s="63"/>
      <c r="BQ3123" s="63"/>
      <c r="BR3123" s="63"/>
      <c r="BS3123" s="63"/>
      <c r="BT3123" s="63"/>
      <c r="BU3123" s="63"/>
      <c r="BV3123" s="63"/>
      <c r="BW3123" s="63"/>
      <c r="BX3123" s="63"/>
      <c r="BY3123" s="63"/>
      <c r="BZ3123" s="63"/>
      <c r="CA3123" s="63"/>
      <c r="CB3123" s="63"/>
      <c r="CC3123" s="63"/>
      <c r="CD3123" s="63"/>
      <c r="CE3123" s="63"/>
      <c r="CF3123" s="63"/>
      <c r="CG3123" s="63"/>
      <c r="CH3123" s="63"/>
      <c r="CI3123" s="63"/>
      <c r="CJ3123" s="63"/>
      <c r="CK3123" s="63"/>
      <c r="CL3123" s="63"/>
      <c r="CM3123" s="63"/>
      <c r="CN3123" s="63"/>
      <c r="CO3123" s="63"/>
      <c r="CP3123" s="63"/>
      <c r="CR3123" s="227"/>
      <c r="CS3123" s="74"/>
    </row>
    <row r="3124" spans="1:97" s="72" customFormat="1" ht="75.75" customHeight="1">
      <c r="A3124" s="63"/>
      <c r="B3124" s="63"/>
      <c r="C3124" s="63"/>
      <c r="D3124" s="63"/>
      <c r="E3124" s="63"/>
      <c r="F3124" s="63"/>
      <c r="G3124" s="63"/>
      <c r="H3124" s="63"/>
      <c r="I3124" s="63"/>
      <c r="J3124" s="63"/>
      <c r="K3124" s="63"/>
      <c r="L3124" s="63"/>
      <c r="M3124" s="63"/>
      <c r="N3124" s="63"/>
      <c r="O3124" s="63"/>
      <c r="P3124" s="63"/>
      <c r="Q3124" s="63"/>
      <c r="R3124" s="63"/>
      <c r="S3124" s="63"/>
      <c r="T3124" s="63"/>
      <c r="U3124" s="63"/>
      <c r="V3124" s="63"/>
      <c r="W3124" s="63"/>
      <c r="X3124" s="63"/>
      <c r="Y3124" s="63"/>
      <c r="Z3124" s="63"/>
      <c r="AA3124" s="63"/>
      <c r="AB3124" s="63"/>
      <c r="AC3124" s="63"/>
      <c r="AD3124" s="63"/>
      <c r="AE3124" s="63"/>
      <c r="AF3124" s="63"/>
      <c r="AG3124" s="63"/>
      <c r="AH3124" s="63"/>
      <c r="AI3124" s="63"/>
      <c r="AJ3124" s="63"/>
      <c r="AK3124" s="63"/>
      <c r="AL3124" s="63"/>
      <c r="AM3124" s="63"/>
      <c r="AN3124" s="63"/>
      <c r="AO3124" s="63"/>
      <c r="AP3124" s="63"/>
      <c r="AQ3124" s="63"/>
      <c r="AR3124" s="63"/>
      <c r="AS3124" s="63"/>
      <c r="AT3124" s="63"/>
      <c r="AU3124" s="63"/>
      <c r="AV3124" s="63"/>
      <c r="AW3124" s="63"/>
      <c r="AX3124" s="63"/>
      <c r="AY3124" s="63"/>
      <c r="AZ3124" s="63"/>
      <c r="BA3124" s="63"/>
      <c r="BB3124" s="63"/>
      <c r="BC3124" s="63"/>
      <c r="BD3124" s="63"/>
      <c r="BE3124" s="63"/>
      <c r="BF3124" s="63"/>
      <c r="BG3124" s="63"/>
      <c r="BH3124" s="63"/>
      <c r="BI3124" s="63"/>
      <c r="BJ3124" s="63"/>
      <c r="BK3124" s="63"/>
      <c r="BL3124" s="63"/>
      <c r="BM3124" s="63"/>
      <c r="BN3124" s="63"/>
      <c r="BO3124" s="63"/>
      <c r="BP3124" s="63"/>
      <c r="BQ3124" s="63"/>
      <c r="BR3124" s="63"/>
      <c r="BS3124" s="63"/>
      <c r="BT3124" s="63"/>
      <c r="BU3124" s="63"/>
      <c r="BV3124" s="63"/>
      <c r="BW3124" s="63"/>
      <c r="BX3124" s="63"/>
      <c r="BY3124" s="63"/>
      <c r="BZ3124" s="63"/>
      <c r="CA3124" s="63"/>
      <c r="CB3124" s="63"/>
      <c r="CC3124" s="63"/>
      <c r="CD3124" s="63"/>
      <c r="CE3124" s="63"/>
      <c r="CF3124" s="63"/>
      <c r="CG3124" s="63"/>
      <c r="CH3124" s="63"/>
      <c r="CI3124" s="63"/>
      <c r="CJ3124" s="63"/>
      <c r="CK3124" s="63"/>
      <c r="CL3124" s="63"/>
      <c r="CM3124" s="63"/>
      <c r="CN3124" s="63"/>
      <c r="CO3124" s="63"/>
      <c r="CP3124" s="63"/>
      <c r="CR3124" s="227"/>
      <c r="CS3124" s="74"/>
    </row>
    <row r="3125" spans="1:97" s="72" customFormat="1" ht="75.75" customHeight="1">
      <c r="A3125" s="63"/>
      <c r="B3125" s="63"/>
      <c r="C3125" s="63"/>
      <c r="D3125" s="63"/>
      <c r="E3125" s="63"/>
      <c r="F3125" s="63"/>
      <c r="G3125" s="63"/>
      <c r="H3125" s="63"/>
      <c r="I3125" s="63"/>
      <c r="J3125" s="63"/>
      <c r="K3125" s="63"/>
      <c r="L3125" s="63"/>
      <c r="M3125" s="63"/>
      <c r="N3125" s="63"/>
      <c r="O3125" s="63"/>
      <c r="P3125" s="63"/>
      <c r="Q3125" s="63"/>
      <c r="R3125" s="63"/>
      <c r="S3125" s="63"/>
      <c r="T3125" s="63"/>
      <c r="U3125" s="63"/>
      <c r="V3125" s="63"/>
      <c r="W3125" s="63"/>
      <c r="X3125" s="63"/>
      <c r="Y3125" s="63"/>
      <c r="Z3125" s="63"/>
      <c r="AA3125" s="63"/>
      <c r="AB3125" s="63"/>
      <c r="AC3125" s="63"/>
      <c r="AD3125" s="63"/>
      <c r="AE3125" s="63"/>
      <c r="AF3125" s="63"/>
      <c r="AG3125" s="63"/>
      <c r="AH3125" s="63"/>
      <c r="AI3125" s="63"/>
      <c r="AJ3125" s="63"/>
      <c r="AK3125" s="63"/>
      <c r="AL3125" s="63"/>
      <c r="AM3125" s="63"/>
      <c r="AN3125" s="63"/>
      <c r="AO3125" s="63"/>
      <c r="AP3125" s="63"/>
      <c r="AQ3125" s="63"/>
      <c r="AR3125" s="63"/>
      <c r="AS3125" s="63"/>
      <c r="AT3125" s="63"/>
      <c r="AU3125" s="63"/>
      <c r="AV3125" s="63"/>
      <c r="AW3125" s="63"/>
      <c r="AX3125" s="63"/>
      <c r="AY3125" s="63"/>
      <c r="AZ3125" s="63"/>
      <c r="BA3125" s="63"/>
      <c r="BB3125" s="63"/>
      <c r="BC3125" s="63"/>
      <c r="BD3125" s="63"/>
      <c r="BE3125" s="63"/>
      <c r="BF3125" s="63"/>
      <c r="BG3125" s="63"/>
      <c r="BH3125" s="63"/>
      <c r="BI3125" s="63"/>
      <c r="BJ3125" s="63"/>
      <c r="BK3125" s="63"/>
      <c r="BL3125" s="63"/>
      <c r="BM3125" s="63"/>
      <c r="BN3125" s="63"/>
      <c r="BO3125" s="63"/>
      <c r="BP3125" s="63"/>
      <c r="BQ3125" s="63"/>
      <c r="BR3125" s="63"/>
      <c r="BS3125" s="63"/>
      <c r="BT3125" s="63"/>
      <c r="BU3125" s="63"/>
      <c r="BV3125" s="63"/>
      <c r="BW3125" s="63"/>
      <c r="BX3125" s="63"/>
      <c r="BY3125" s="63"/>
      <c r="BZ3125" s="63"/>
      <c r="CA3125" s="63"/>
      <c r="CB3125" s="63"/>
      <c r="CC3125" s="63"/>
      <c r="CD3125" s="63"/>
      <c r="CE3125" s="63"/>
      <c r="CF3125" s="63"/>
      <c r="CG3125" s="63"/>
      <c r="CH3125" s="63"/>
      <c r="CI3125" s="63"/>
      <c r="CJ3125" s="63"/>
      <c r="CK3125" s="63"/>
      <c r="CL3125" s="63"/>
      <c r="CM3125" s="63"/>
      <c r="CN3125" s="63"/>
      <c r="CO3125" s="63"/>
      <c r="CP3125" s="63"/>
      <c r="CR3125" s="227"/>
      <c r="CS3125" s="74"/>
    </row>
    <row r="3126" spans="1:97" s="72" customFormat="1" ht="75.75" customHeight="1">
      <c r="A3126" s="63"/>
      <c r="B3126" s="63"/>
      <c r="C3126" s="63"/>
      <c r="D3126" s="63"/>
      <c r="E3126" s="63"/>
      <c r="F3126" s="63"/>
      <c r="G3126" s="63"/>
      <c r="H3126" s="63"/>
      <c r="I3126" s="63"/>
      <c r="J3126" s="63"/>
      <c r="K3126" s="63"/>
      <c r="L3126" s="63"/>
      <c r="M3126" s="63"/>
      <c r="N3126" s="63"/>
      <c r="O3126" s="63"/>
      <c r="P3126" s="63"/>
      <c r="Q3126" s="63"/>
      <c r="R3126" s="63"/>
      <c r="S3126" s="63"/>
      <c r="T3126" s="63"/>
      <c r="U3126" s="63"/>
      <c r="V3126" s="63"/>
      <c r="W3126" s="63"/>
      <c r="X3126" s="63"/>
      <c r="Y3126" s="63"/>
      <c r="Z3126" s="63"/>
      <c r="AA3126" s="63"/>
      <c r="AB3126" s="63"/>
      <c r="AC3126" s="63"/>
      <c r="AD3126" s="63"/>
      <c r="AE3126" s="63"/>
      <c r="AF3126" s="63"/>
      <c r="AG3126" s="63"/>
      <c r="AH3126" s="63"/>
      <c r="AI3126" s="63"/>
      <c r="AJ3126" s="63"/>
      <c r="AK3126" s="63"/>
      <c r="AL3126" s="63"/>
      <c r="AM3126" s="63"/>
      <c r="AN3126" s="63"/>
      <c r="AO3126" s="63"/>
      <c r="AP3126" s="63"/>
      <c r="AQ3126" s="63"/>
      <c r="AR3126" s="63"/>
      <c r="AS3126" s="63"/>
      <c r="AT3126" s="63"/>
      <c r="AU3126" s="63"/>
      <c r="AV3126" s="63"/>
      <c r="AW3126" s="63"/>
      <c r="AX3126" s="63"/>
      <c r="AY3126" s="63"/>
      <c r="AZ3126" s="63"/>
      <c r="BA3126" s="63"/>
      <c r="BB3126" s="63"/>
      <c r="BC3126" s="63"/>
      <c r="BD3126" s="63"/>
      <c r="BE3126" s="63"/>
      <c r="BF3126" s="63"/>
      <c r="BG3126" s="63"/>
      <c r="BH3126" s="63"/>
      <c r="BI3126" s="63"/>
      <c r="BJ3126" s="63"/>
      <c r="BK3126" s="63"/>
      <c r="BL3126" s="63"/>
      <c r="BM3126" s="63"/>
      <c r="BN3126" s="63"/>
      <c r="BO3126" s="63"/>
      <c r="BP3126" s="63"/>
      <c r="BQ3126" s="63"/>
      <c r="BR3126" s="63"/>
      <c r="BS3126" s="63"/>
      <c r="BT3126" s="63"/>
      <c r="BU3126" s="63"/>
      <c r="BV3126" s="63"/>
      <c r="BW3126" s="63"/>
      <c r="BX3126" s="63"/>
      <c r="BY3126" s="63"/>
      <c r="BZ3126" s="63"/>
      <c r="CA3126" s="63"/>
      <c r="CB3126" s="63"/>
      <c r="CC3126" s="63"/>
      <c r="CD3126" s="63"/>
      <c r="CE3126" s="63"/>
      <c r="CF3126" s="63"/>
      <c r="CG3126" s="63"/>
      <c r="CH3126" s="63"/>
      <c r="CI3126" s="63"/>
      <c r="CJ3126" s="63"/>
      <c r="CK3126" s="63"/>
      <c r="CL3126" s="63"/>
      <c r="CM3126" s="63"/>
      <c r="CN3126" s="63"/>
      <c r="CO3126" s="63"/>
      <c r="CP3126" s="63"/>
      <c r="CR3126" s="227"/>
      <c r="CS3126" s="74"/>
    </row>
    <row r="3127" spans="1:97" s="72" customFormat="1" ht="75.75" customHeight="1">
      <c r="A3127" s="63"/>
      <c r="B3127" s="63"/>
      <c r="C3127" s="63"/>
      <c r="D3127" s="63"/>
      <c r="E3127" s="63"/>
      <c r="F3127" s="63"/>
      <c r="G3127" s="63"/>
      <c r="H3127" s="63"/>
      <c r="I3127" s="63"/>
      <c r="J3127" s="63"/>
      <c r="K3127" s="63"/>
      <c r="L3127" s="63"/>
      <c r="M3127" s="63"/>
      <c r="N3127" s="63"/>
      <c r="O3127" s="63"/>
      <c r="P3127" s="63"/>
      <c r="Q3127" s="63"/>
      <c r="R3127" s="63"/>
      <c r="S3127" s="63"/>
      <c r="T3127" s="63"/>
      <c r="U3127" s="63"/>
      <c r="V3127" s="63"/>
      <c r="W3127" s="63"/>
      <c r="X3127" s="63"/>
      <c r="Y3127" s="63"/>
      <c r="Z3127" s="63"/>
      <c r="AA3127" s="63"/>
      <c r="AB3127" s="63"/>
      <c r="AC3127" s="63"/>
      <c r="AD3127" s="63"/>
      <c r="AE3127" s="63"/>
      <c r="AF3127" s="63"/>
      <c r="AG3127" s="63"/>
      <c r="AH3127" s="63"/>
      <c r="AI3127" s="63"/>
      <c r="AJ3127" s="63"/>
      <c r="AK3127" s="63"/>
      <c r="AL3127" s="63"/>
      <c r="AM3127" s="63"/>
      <c r="AN3127" s="63"/>
      <c r="AO3127" s="63"/>
      <c r="AP3127" s="63"/>
      <c r="AQ3127" s="63"/>
      <c r="AR3127" s="63"/>
      <c r="AS3127" s="63"/>
      <c r="AT3127" s="63"/>
      <c r="AU3127" s="63"/>
      <c r="AV3127" s="63"/>
      <c r="AW3127" s="63"/>
      <c r="AX3127" s="63"/>
      <c r="AY3127" s="63"/>
      <c r="AZ3127" s="63"/>
      <c r="BA3127" s="63"/>
      <c r="BB3127" s="63"/>
      <c r="BC3127" s="63"/>
      <c r="BD3127" s="63"/>
      <c r="BE3127" s="63"/>
      <c r="BF3127" s="63"/>
      <c r="BG3127" s="63"/>
      <c r="BH3127" s="63"/>
      <c r="BI3127" s="63"/>
      <c r="BJ3127" s="63"/>
      <c r="BK3127" s="63"/>
      <c r="BL3127" s="63"/>
      <c r="BM3127" s="63"/>
      <c r="BN3127" s="63"/>
      <c r="BO3127" s="63"/>
      <c r="BP3127" s="63"/>
      <c r="BQ3127" s="63"/>
      <c r="BR3127" s="63"/>
      <c r="BS3127" s="63"/>
      <c r="BT3127" s="63"/>
      <c r="BU3127" s="63"/>
      <c r="BV3127" s="63"/>
      <c r="BW3127" s="63"/>
      <c r="BX3127" s="63"/>
      <c r="BY3127" s="63"/>
      <c r="BZ3127" s="63"/>
      <c r="CA3127" s="63"/>
      <c r="CB3127" s="63"/>
      <c r="CC3127" s="63"/>
      <c r="CD3127" s="63"/>
      <c r="CE3127" s="63"/>
      <c r="CF3127" s="63"/>
      <c r="CG3127" s="63"/>
      <c r="CH3127" s="63"/>
      <c r="CI3127" s="63"/>
      <c r="CJ3127" s="63"/>
      <c r="CK3127" s="63"/>
      <c r="CL3127" s="63"/>
      <c r="CM3127" s="63"/>
      <c r="CN3127" s="63"/>
      <c r="CO3127" s="63"/>
      <c r="CP3127" s="63"/>
      <c r="CR3127" s="227"/>
      <c r="CS3127" s="74"/>
    </row>
    <row r="3128" spans="1:97" s="72" customFormat="1" ht="75.75" customHeight="1">
      <c r="A3128" s="63"/>
      <c r="B3128" s="63"/>
      <c r="C3128" s="63"/>
      <c r="D3128" s="63"/>
      <c r="E3128" s="63"/>
      <c r="F3128" s="63"/>
      <c r="G3128" s="63"/>
      <c r="H3128" s="63"/>
      <c r="I3128" s="63"/>
      <c r="J3128" s="63"/>
      <c r="K3128" s="63"/>
      <c r="L3128" s="63"/>
      <c r="M3128" s="63"/>
      <c r="N3128" s="63"/>
      <c r="O3128" s="63"/>
      <c r="P3128" s="63"/>
      <c r="Q3128" s="63"/>
      <c r="R3128" s="63"/>
      <c r="S3128" s="63"/>
      <c r="T3128" s="63"/>
      <c r="U3128" s="63"/>
      <c r="V3128" s="63"/>
      <c r="W3128" s="63"/>
      <c r="X3128" s="63"/>
      <c r="Y3128" s="63"/>
      <c r="Z3128" s="63"/>
      <c r="AA3128" s="63"/>
      <c r="AB3128" s="63"/>
      <c r="AC3128" s="63"/>
      <c r="AD3128" s="63"/>
      <c r="AE3128" s="63"/>
      <c r="AF3128" s="63"/>
      <c r="AG3128" s="63"/>
      <c r="AH3128" s="63"/>
      <c r="AI3128" s="63"/>
      <c r="AJ3128" s="63"/>
      <c r="AK3128" s="63"/>
      <c r="AL3128" s="63"/>
      <c r="AM3128" s="63"/>
      <c r="AN3128" s="63"/>
      <c r="AO3128" s="63"/>
      <c r="AP3128" s="63"/>
      <c r="AQ3128" s="63"/>
      <c r="AR3128" s="63"/>
      <c r="AS3128" s="63"/>
      <c r="AT3128" s="63"/>
      <c r="AU3128" s="63"/>
      <c r="AV3128" s="63"/>
      <c r="AW3128" s="63"/>
      <c r="AX3128" s="63"/>
      <c r="AY3128" s="63"/>
      <c r="AZ3128" s="63"/>
      <c r="BA3128" s="63"/>
      <c r="BB3128" s="63"/>
      <c r="BC3128" s="63"/>
      <c r="BD3128" s="63"/>
      <c r="BE3128" s="63"/>
      <c r="BF3128" s="63"/>
      <c r="BG3128" s="63"/>
      <c r="BH3128" s="63"/>
      <c r="BI3128" s="63"/>
      <c r="BJ3128" s="63"/>
      <c r="BK3128" s="63"/>
      <c r="BL3128" s="63"/>
      <c r="BM3128" s="63"/>
      <c r="BN3128" s="63"/>
      <c r="BO3128" s="63"/>
      <c r="BP3128" s="63"/>
      <c r="BQ3128" s="63"/>
      <c r="BR3128" s="63"/>
      <c r="BS3128" s="63"/>
      <c r="BT3128" s="63"/>
      <c r="BU3128" s="63"/>
      <c r="BV3128" s="63"/>
      <c r="BW3128" s="63"/>
      <c r="BX3128" s="63"/>
      <c r="BY3128" s="63"/>
      <c r="BZ3128" s="63"/>
      <c r="CA3128" s="63"/>
      <c r="CB3128" s="63"/>
      <c r="CC3128" s="63"/>
      <c r="CD3128" s="63"/>
      <c r="CE3128" s="63"/>
      <c r="CF3128" s="63"/>
      <c r="CG3128" s="63"/>
      <c r="CH3128" s="63"/>
      <c r="CI3128" s="63"/>
      <c r="CJ3128" s="63"/>
      <c r="CK3128" s="63"/>
      <c r="CL3128" s="63"/>
      <c r="CM3128" s="63"/>
      <c r="CN3128" s="63"/>
      <c r="CO3128" s="63"/>
      <c r="CP3128" s="63"/>
      <c r="CR3128" s="227"/>
      <c r="CS3128" s="74"/>
    </row>
    <row r="3129" spans="1:97" s="72" customFormat="1" ht="75.75" customHeight="1">
      <c r="A3129" s="63"/>
      <c r="B3129" s="63"/>
      <c r="C3129" s="63"/>
      <c r="D3129" s="63"/>
      <c r="E3129" s="63"/>
      <c r="F3129" s="63"/>
      <c r="G3129" s="63"/>
      <c r="H3129" s="63"/>
      <c r="I3129" s="63"/>
      <c r="J3129" s="63"/>
      <c r="K3129" s="63"/>
      <c r="L3129" s="63"/>
      <c r="M3129" s="63"/>
      <c r="N3129" s="63"/>
      <c r="O3129" s="63"/>
      <c r="P3129" s="63"/>
      <c r="Q3129" s="63"/>
      <c r="R3129" s="63"/>
      <c r="S3129" s="63"/>
      <c r="T3129" s="63"/>
      <c r="U3129" s="63"/>
      <c r="V3129" s="63"/>
      <c r="W3129" s="63"/>
      <c r="X3129" s="63"/>
      <c r="Y3129" s="63"/>
      <c r="Z3129" s="63"/>
      <c r="AA3129" s="63"/>
      <c r="AB3129" s="63"/>
      <c r="AC3129" s="63"/>
      <c r="AD3129" s="63"/>
      <c r="AE3129" s="63"/>
      <c r="AF3129" s="63"/>
      <c r="AG3129" s="63"/>
      <c r="AH3129" s="63"/>
      <c r="AI3129" s="63"/>
      <c r="AJ3129" s="63"/>
      <c r="AK3129" s="63"/>
      <c r="AL3129" s="63"/>
      <c r="AM3129" s="63"/>
      <c r="AN3129" s="63"/>
      <c r="AO3129" s="63"/>
      <c r="AP3129" s="63"/>
      <c r="AQ3129" s="63"/>
      <c r="AR3129" s="63"/>
      <c r="AS3129" s="63"/>
      <c r="AT3129" s="63"/>
      <c r="AU3129" s="63"/>
      <c r="AV3129" s="63"/>
      <c r="AW3129" s="63"/>
      <c r="AX3129" s="63"/>
      <c r="AY3129" s="63"/>
      <c r="AZ3129" s="63"/>
      <c r="BA3129" s="63"/>
      <c r="BB3129" s="63"/>
      <c r="BC3129" s="63"/>
      <c r="BD3129" s="63"/>
      <c r="BE3129" s="63"/>
      <c r="BF3129" s="63"/>
      <c r="BG3129" s="63"/>
      <c r="BH3129" s="63"/>
      <c r="BI3129" s="63"/>
      <c r="BJ3129" s="63"/>
      <c r="BK3129" s="63"/>
      <c r="BL3129" s="63"/>
      <c r="BM3129" s="63"/>
      <c r="BN3129" s="63"/>
      <c r="BO3129" s="63"/>
      <c r="BP3129" s="63"/>
      <c r="BQ3129" s="63"/>
      <c r="BR3129" s="63"/>
      <c r="BS3129" s="63"/>
      <c r="BT3129" s="63"/>
      <c r="BU3129" s="63"/>
      <c r="BV3129" s="63"/>
      <c r="BW3129" s="63"/>
      <c r="BX3129" s="63"/>
      <c r="BY3129" s="63"/>
      <c r="BZ3129" s="63"/>
      <c r="CA3129" s="63"/>
      <c r="CB3129" s="63"/>
      <c r="CC3129" s="63"/>
      <c r="CD3129" s="63"/>
      <c r="CE3129" s="63"/>
      <c r="CF3129" s="63"/>
      <c r="CG3129" s="63"/>
      <c r="CH3129" s="63"/>
      <c r="CI3129" s="63"/>
      <c r="CJ3129" s="63"/>
      <c r="CK3129" s="63"/>
      <c r="CL3129" s="63"/>
      <c r="CM3129" s="63"/>
      <c r="CN3129" s="63"/>
      <c r="CO3129" s="63"/>
      <c r="CP3129" s="63"/>
      <c r="CR3129" s="227"/>
      <c r="CS3129" s="74"/>
    </row>
    <row r="3130" spans="1:97" s="72" customFormat="1" ht="75.75" customHeight="1">
      <c r="A3130" s="63"/>
      <c r="B3130" s="63"/>
      <c r="C3130" s="63"/>
      <c r="D3130" s="63"/>
      <c r="E3130" s="63"/>
      <c r="F3130" s="63"/>
      <c r="G3130" s="63"/>
      <c r="H3130" s="63"/>
      <c r="I3130" s="63"/>
      <c r="J3130" s="63"/>
      <c r="K3130" s="63"/>
      <c r="L3130" s="63"/>
      <c r="M3130" s="63"/>
      <c r="N3130" s="63"/>
      <c r="O3130" s="63"/>
      <c r="P3130" s="63"/>
      <c r="Q3130" s="63"/>
      <c r="R3130" s="63"/>
      <c r="S3130" s="63"/>
      <c r="T3130" s="63"/>
      <c r="U3130" s="63"/>
      <c r="V3130" s="63"/>
      <c r="W3130" s="63"/>
      <c r="X3130" s="63"/>
      <c r="Y3130" s="63"/>
      <c r="Z3130" s="63"/>
      <c r="AA3130" s="63"/>
      <c r="AB3130" s="63"/>
      <c r="AC3130" s="63"/>
      <c r="AD3130" s="63"/>
      <c r="AE3130" s="63"/>
      <c r="AF3130" s="63"/>
      <c r="AG3130" s="63"/>
      <c r="AH3130" s="63"/>
      <c r="AI3130" s="63"/>
      <c r="AJ3130" s="63"/>
      <c r="AK3130" s="63"/>
      <c r="AL3130" s="63"/>
      <c r="AM3130" s="63"/>
      <c r="AN3130" s="63"/>
      <c r="AO3130" s="63"/>
      <c r="AP3130" s="63"/>
      <c r="AQ3130" s="63"/>
      <c r="AR3130" s="63"/>
      <c r="AS3130" s="63"/>
      <c r="AT3130" s="63"/>
      <c r="AU3130" s="63"/>
      <c r="AV3130" s="63"/>
      <c r="AW3130" s="63"/>
      <c r="AX3130" s="63"/>
      <c r="AY3130" s="63"/>
      <c r="AZ3130" s="63"/>
      <c r="BA3130" s="63"/>
      <c r="BB3130" s="63"/>
      <c r="BC3130" s="63"/>
      <c r="BD3130" s="63"/>
      <c r="BE3130" s="63"/>
      <c r="BF3130" s="63"/>
      <c r="BG3130" s="63"/>
      <c r="BH3130" s="63"/>
      <c r="BI3130" s="63"/>
      <c r="BJ3130" s="63"/>
      <c r="BK3130" s="63"/>
      <c r="BL3130" s="63"/>
      <c r="BM3130" s="63"/>
      <c r="BN3130" s="63"/>
      <c r="BO3130" s="63"/>
      <c r="BP3130" s="63"/>
      <c r="BQ3130" s="63"/>
      <c r="BR3130" s="63"/>
      <c r="BS3130" s="63"/>
      <c r="BT3130" s="63"/>
      <c r="BU3130" s="63"/>
      <c r="BV3130" s="63"/>
      <c r="BW3130" s="63"/>
      <c r="BX3130" s="63"/>
      <c r="BY3130" s="63"/>
      <c r="BZ3130" s="63"/>
      <c r="CA3130" s="63"/>
      <c r="CB3130" s="63"/>
      <c r="CC3130" s="63"/>
      <c r="CD3130" s="63"/>
      <c r="CE3130" s="63"/>
      <c r="CF3130" s="63"/>
      <c r="CG3130" s="63"/>
      <c r="CH3130" s="63"/>
      <c r="CI3130" s="63"/>
      <c r="CJ3130" s="63"/>
      <c r="CK3130" s="63"/>
      <c r="CL3130" s="63"/>
      <c r="CM3130" s="63"/>
      <c r="CN3130" s="63"/>
      <c r="CO3130" s="63"/>
      <c r="CP3130" s="63"/>
      <c r="CR3130" s="227"/>
      <c r="CS3130" s="74"/>
    </row>
    <row r="3131" spans="1:97" s="72" customFormat="1" ht="75.75" customHeight="1">
      <c r="A3131" s="63"/>
      <c r="B3131" s="63"/>
      <c r="C3131" s="63"/>
      <c r="D3131" s="63"/>
      <c r="E3131" s="63"/>
      <c r="F3131" s="63"/>
      <c r="G3131" s="63"/>
      <c r="H3131" s="63"/>
      <c r="I3131" s="63"/>
      <c r="J3131" s="63"/>
      <c r="K3131" s="63"/>
      <c r="L3131" s="63"/>
      <c r="M3131" s="63"/>
      <c r="N3131" s="63"/>
      <c r="O3131" s="63"/>
      <c r="P3131" s="63"/>
      <c r="Q3131" s="63"/>
      <c r="R3131" s="63"/>
      <c r="S3131" s="63"/>
      <c r="T3131" s="63"/>
      <c r="U3131" s="63"/>
      <c r="V3131" s="63"/>
      <c r="W3131" s="63"/>
      <c r="X3131" s="63"/>
      <c r="Y3131" s="63"/>
      <c r="Z3131" s="63"/>
      <c r="AA3131" s="63"/>
      <c r="AB3131" s="63"/>
      <c r="AC3131" s="63"/>
      <c r="AD3131" s="63"/>
      <c r="AE3131" s="63"/>
      <c r="AF3131" s="63"/>
      <c r="AG3131" s="63"/>
      <c r="AH3131" s="63"/>
      <c r="AI3131" s="63"/>
      <c r="AJ3131" s="63"/>
      <c r="AK3131" s="63"/>
      <c r="AL3131" s="63"/>
      <c r="AM3131" s="63"/>
      <c r="AN3131" s="63"/>
      <c r="AO3131" s="63"/>
      <c r="AP3131" s="63"/>
      <c r="AQ3131" s="63"/>
      <c r="AR3131" s="63"/>
      <c r="AS3131" s="63"/>
      <c r="AT3131" s="63"/>
      <c r="AU3131" s="63"/>
      <c r="AV3131" s="63"/>
      <c r="AW3131" s="63"/>
      <c r="AX3131" s="63"/>
      <c r="AY3131" s="63"/>
      <c r="AZ3131" s="63"/>
      <c r="BA3131" s="63"/>
      <c r="BB3131" s="63"/>
      <c r="BC3131" s="63"/>
      <c r="BD3131" s="63"/>
      <c r="BE3131" s="63"/>
      <c r="BF3131" s="63"/>
      <c r="BG3131" s="63"/>
      <c r="BH3131" s="63"/>
      <c r="BI3131" s="63"/>
      <c r="BJ3131" s="63"/>
      <c r="BK3131" s="63"/>
      <c r="BL3131" s="63"/>
      <c r="BM3131" s="63"/>
      <c r="BN3131" s="63"/>
      <c r="BO3131" s="63"/>
      <c r="BP3131" s="63"/>
      <c r="BQ3131" s="63"/>
      <c r="BR3131" s="63"/>
      <c r="BS3131" s="63"/>
      <c r="BT3131" s="63"/>
      <c r="BU3131" s="63"/>
      <c r="BV3131" s="63"/>
      <c r="BW3131" s="63"/>
      <c r="BX3131" s="63"/>
      <c r="BY3131" s="63"/>
      <c r="BZ3131" s="63"/>
      <c r="CA3131" s="63"/>
      <c r="CB3131" s="63"/>
      <c r="CC3131" s="63"/>
      <c r="CD3131" s="63"/>
      <c r="CE3131" s="63"/>
      <c r="CF3131" s="63"/>
      <c r="CG3131" s="63"/>
      <c r="CH3131" s="63"/>
      <c r="CI3131" s="63"/>
      <c r="CJ3131" s="63"/>
      <c r="CK3131" s="63"/>
      <c r="CL3131" s="63"/>
      <c r="CM3131" s="63"/>
      <c r="CN3131" s="63"/>
      <c r="CO3131" s="63"/>
      <c r="CP3131" s="63"/>
      <c r="CR3131" s="227"/>
      <c r="CS3131" s="74"/>
    </row>
    <row r="3132" spans="1:97" s="72" customFormat="1" ht="75.75" customHeight="1">
      <c r="A3132" s="63"/>
      <c r="B3132" s="63"/>
      <c r="C3132" s="63"/>
      <c r="D3132" s="63"/>
      <c r="E3132" s="63"/>
      <c r="F3132" s="63"/>
      <c r="G3132" s="63"/>
      <c r="H3132" s="63"/>
      <c r="I3132" s="63"/>
      <c r="J3132" s="63"/>
      <c r="K3132" s="63"/>
      <c r="L3132" s="63"/>
      <c r="M3132" s="63"/>
      <c r="N3132" s="63"/>
      <c r="O3132" s="63"/>
      <c r="P3132" s="63"/>
      <c r="Q3132" s="63"/>
      <c r="R3132" s="63"/>
      <c r="S3132" s="63"/>
      <c r="T3132" s="63"/>
      <c r="U3132" s="63"/>
      <c r="V3132" s="63"/>
      <c r="W3132" s="63"/>
      <c r="X3132" s="63"/>
      <c r="Y3132" s="63"/>
      <c r="Z3132" s="63"/>
      <c r="AA3132" s="63"/>
      <c r="AB3132" s="63"/>
      <c r="AC3132" s="63"/>
      <c r="AD3132" s="63"/>
      <c r="AE3132" s="63"/>
      <c r="AF3132" s="63"/>
      <c r="AG3132" s="63"/>
      <c r="AH3132" s="63"/>
      <c r="AI3132" s="63"/>
      <c r="AJ3132" s="63"/>
      <c r="AK3132" s="63"/>
      <c r="AL3132" s="63"/>
      <c r="AM3132" s="63"/>
      <c r="AN3132" s="63"/>
      <c r="AO3132" s="63"/>
      <c r="AP3132" s="63"/>
      <c r="AQ3132" s="63"/>
      <c r="AR3132" s="63"/>
      <c r="AS3132" s="63"/>
      <c r="AT3132" s="63"/>
      <c r="AU3132" s="63"/>
      <c r="AV3132" s="63"/>
      <c r="AW3132" s="63"/>
      <c r="AX3132" s="63"/>
      <c r="AY3132" s="63"/>
      <c r="AZ3132" s="63"/>
      <c r="BA3132" s="63"/>
      <c r="BB3132" s="63"/>
      <c r="BC3132" s="63"/>
      <c r="BD3132" s="63"/>
      <c r="BE3132" s="63"/>
      <c r="BF3132" s="63"/>
      <c r="BG3132" s="63"/>
      <c r="BH3132" s="63"/>
      <c r="BI3132" s="63"/>
      <c r="BJ3132" s="63"/>
      <c r="BK3132" s="63"/>
      <c r="BL3132" s="63"/>
      <c r="BM3132" s="63"/>
      <c r="BN3132" s="63"/>
      <c r="BO3132" s="63"/>
      <c r="BP3132" s="63"/>
      <c r="BQ3132" s="63"/>
      <c r="BR3132" s="63"/>
      <c r="BS3132" s="63"/>
      <c r="BT3132" s="63"/>
      <c r="BU3132" s="63"/>
      <c r="BV3132" s="63"/>
      <c r="BW3132" s="63"/>
      <c r="BX3132" s="63"/>
      <c r="BY3132" s="63"/>
      <c r="BZ3132" s="63"/>
      <c r="CA3132" s="63"/>
      <c r="CB3132" s="63"/>
      <c r="CC3132" s="63"/>
      <c r="CD3132" s="63"/>
      <c r="CE3132" s="63"/>
      <c r="CF3132" s="63"/>
      <c r="CG3132" s="63"/>
      <c r="CH3132" s="63"/>
      <c r="CI3132" s="63"/>
      <c r="CJ3132" s="63"/>
      <c r="CK3132" s="63"/>
      <c r="CL3132" s="63"/>
      <c r="CM3132" s="63"/>
      <c r="CN3132" s="63"/>
      <c r="CO3132" s="63"/>
      <c r="CP3132" s="63"/>
      <c r="CR3132" s="227"/>
      <c r="CS3132" s="74"/>
    </row>
    <row r="3133" spans="1:97" s="72" customFormat="1" ht="75.75" customHeight="1">
      <c r="A3133" s="63"/>
      <c r="B3133" s="63"/>
      <c r="C3133" s="63"/>
      <c r="D3133" s="63"/>
      <c r="E3133" s="63"/>
      <c r="F3133" s="63"/>
      <c r="G3133" s="63"/>
      <c r="H3133" s="63"/>
      <c r="I3133" s="63"/>
      <c r="J3133" s="63"/>
      <c r="K3133" s="63"/>
      <c r="L3133" s="63"/>
      <c r="M3133" s="63"/>
      <c r="N3133" s="63"/>
      <c r="O3133" s="63"/>
      <c r="P3133" s="63"/>
      <c r="Q3133" s="63"/>
      <c r="R3133" s="63"/>
      <c r="S3133" s="63"/>
      <c r="T3133" s="63"/>
      <c r="U3133" s="63"/>
      <c r="V3133" s="63"/>
      <c r="W3133" s="63"/>
      <c r="X3133" s="63"/>
      <c r="Y3133" s="63"/>
      <c r="Z3133" s="63"/>
      <c r="AA3133" s="63"/>
      <c r="AB3133" s="63"/>
      <c r="AC3133" s="63"/>
      <c r="AD3133" s="63"/>
      <c r="AE3133" s="63"/>
      <c r="AF3133" s="63"/>
      <c r="AG3133" s="63"/>
      <c r="AH3133" s="63"/>
      <c r="AI3133" s="63"/>
      <c r="AJ3133" s="63"/>
      <c r="AK3133" s="63"/>
      <c r="AL3133" s="63"/>
      <c r="AM3133" s="63"/>
      <c r="AN3133" s="63"/>
      <c r="AO3133" s="63"/>
      <c r="AP3133" s="63"/>
      <c r="AQ3133" s="63"/>
      <c r="AR3133" s="63"/>
      <c r="AS3133" s="63"/>
      <c r="AT3133" s="63"/>
      <c r="AU3133" s="63"/>
      <c r="AV3133" s="63"/>
      <c r="AW3133" s="63"/>
      <c r="AX3133" s="63"/>
      <c r="AY3133" s="63"/>
      <c r="AZ3133" s="63"/>
      <c r="BA3133" s="63"/>
      <c r="BB3133" s="63"/>
      <c r="BC3133" s="63"/>
      <c r="BD3133" s="63"/>
      <c r="BE3133" s="63"/>
      <c r="BF3133" s="63"/>
      <c r="BG3133" s="63"/>
      <c r="BH3133" s="63"/>
      <c r="BI3133" s="63"/>
      <c r="BJ3133" s="63"/>
      <c r="BK3133" s="63"/>
      <c r="BL3133" s="63"/>
      <c r="BM3133" s="63"/>
      <c r="BN3133" s="63"/>
      <c r="BO3133" s="63"/>
      <c r="BP3133" s="63"/>
      <c r="BQ3133" s="63"/>
      <c r="BR3133" s="63"/>
      <c r="BS3133" s="63"/>
      <c r="BT3133" s="63"/>
      <c r="BU3133" s="63"/>
      <c r="BV3133" s="63"/>
      <c r="BW3133" s="63"/>
      <c r="BX3133" s="63"/>
      <c r="BY3133" s="63"/>
      <c r="BZ3133" s="63"/>
      <c r="CA3133" s="63"/>
      <c r="CB3133" s="63"/>
      <c r="CC3133" s="63"/>
      <c r="CD3133" s="63"/>
      <c r="CE3133" s="63"/>
      <c r="CF3133" s="63"/>
      <c r="CG3133" s="63"/>
      <c r="CH3133" s="63"/>
      <c r="CI3133" s="63"/>
      <c r="CJ3133" s="63"/>
      <c r="CK3133" s="63"/>
      <c r="CL3133" s="63"/>
      <c r="CM3133" s="63"/>
      <c r="CN3133" s="63"/>
      <c r="CO3133" s="63"/>
      <c r="CP3133" s="63"/>
      <c r="CR3133" s="227"/>
      <c r="CS3133" s="74"/>
    </row>
    <row r="3134" spans="1:97" s="72" customFormat="1" ht="75.75" customHeight="1">
      <c r="A3134" s="63"/>
      <c r="B3134" s="63"/>
      <c r="C3134" s="63"/>
      <c r="D3134" s="63"/>
      <c r="E3134" s="63"/>
      <c r="F3134" s="63"/>
      <c r="G3134" s="63"/>
      <c r="H3134" s="63"/>
      <c r="I3134" s="63"/>
      <c r="J3134" s="63"/>
      <c r="K3134" s="63"/>
      <c r="L3134" s="63"/>
      <c r="M3134" s="63"/>
      <c r="N3134" s="63"/>
      <c r="O3134" s="63"/>
      <c r="P3134" s="63"/>
      <c r="Q3134" s="63"/>
      <c r="R3134" s="63"/>
      <c r="S3134" s="63"/>
      <c r="T3134" s="63"/>
      <c r="U3134" s="63"/>
      <c r="V3134" s="63"/>
      <c r="W3134" s="63"/>
      <c r="X3134" s="63"/>
      <c r="Y3134" s="63"/>
      <c r="Z3134" s="63"/>
      <c r="AA3134" s="63"/>
      <c r="AB3134" s="63"/>
      <c r="AC3134" s="63"/>
      <c r="AD3134" s="63"/>
      <c r="AE3134" s="63"/>
      <c r="AF3134" s="63"/>
      <c r="AG3134" s="63"/>
      <c r="AH3134" s="63"/>
      <c r="AI3134" s="63"/>
      <c r="AJ3134" s="63"/>
      <c r="AK3134" s="63"/>
      <c r="AL3134" s="63"/>
      <c r="AM3134" s="63"/>
      <c r="AN3134" s="63"/>
      <c r="AO3134" s="63"/>
      <c r="AP3134" s="63"/>
      <c r="AQ3134" s="63"/>
      <c r="AR3134" s="63"/>
      <c r="AS3134" s="63"/>
      <c r="AT3134" s="63"/>
      <c r="AU3134" s="63"/>
      <c r="AV3134" s="63"/>
      <c r="AW3134" s="63"/>
      <c r="AX3134" s="63"/>
      <c r="AY3134" s="63"/>
      <c r="AZ3134" s="63"/>
      <c r="BA3134" s="63"/>
      <c r="BB3134" s="63"/>
      <c r="BC3134" s="63"/>
      <c r="BD3134" s="63"/>
      <c r="BE3134" s="63"/>
      <c r="BF3134" s="63"/>
      <c r="BG3134" s="63"/>
      <c r="BH3134" s="63"/>
      <c r="BI3134" s="63"/>
      <c r="BJ3134" s="63"/>
      <c r="BK3134" s="63"/>
      <c r="BL3134" s="63"/>
      <c r="BM3134" s="63"/>
      <c r="BN3134" s="63"/>
      <c r="BO3134" s="63"/>
      <c r="BP3134" s="63"/>
      <c r="BQ3134" s="63"/>
      <c r="BR3134" s="63"/>
      <c r="BS3134" s="63"/>
      <c r="BT3134" s="63"/>
      <c r="BU3134" s="63"/>
      <c r="BV3134" s="63"/>
      <c r="BW3134" s="63"/>
      <c r="BX3134" s="63"/>
      <c r="BY3134" s="63"/>
      <c r="BZ3134" s="63"/>
      <c r="CA3134" s="63"/>
      <c r="CB3134" s="63"/>
      <c r="CC3134" s="63"/>
      <c r="CD3134" s="63"/>
      <c r="CE3134" s="63"/>
      <c r="CF3134" s="63"/>
      <c r="CG3134" s="63"/>
      <c r="CH3134" s="63"/>
      <c r="CI3134" s="63"/>
      <c r="CJ3134" s="63"/>
      <c r="CK3134" s="63"/>
      <c r="CL3134" s="63"/>
      <c r="CM3134" s="63"/>
      <c r="CN3134" s="63"/>
      <c r="CO3134" s="63"/>
      <c r="CP3134" s="63"/>
      <c r="CR3134" s="227"/>
      <c r="CS3134" s="74"/>
    </row>
    <row r="3135" spans="1:97" s="72" customFormat="1" ht="75.75" customHeight="1">
      <c r="A3135" s="63"/>
      <c r="B3135" s="63"/>
      <c r="C3135" s="63"/>
      <c r="D3135" s="63"/>
      <c r="E3135" s="63"/>
      <c r="F3135" s="63"/>
      <c r="G3135" s="63"/>
      <c r="H3135" s="63"/>
      <c r="I3135" s="63"/>
      <c r="J3135" s="63"/>
      <c r="K3135" s="63"/>
      <c r="L3135" s="63"/>
      <c r="M3135" s="63"/>
      <c r="N3135" s="63"/>
      <c r="O3135" s="63"/>
      <c r="P3135" s="63"/>
      <c r="Q3135" s="63"/>
      <c r="R3135" s="63"/>
      <c r="S3135" s="63"/>
      <c r="T3135" s="63"/>
      <c r="U3135" s="63"/>
      <c r="V3135" s="63"/>
      <c r="W3135" s="63"/>
      <c r="X3135" s="63"/>
      <c r="Y3135" s="63"/>
      <c r="Z3135" s="63"/>
      <c r="AA3135" s="63"/>
      <c r="AB3135" s="63"/>
      <c r="AC3135" s="63"/>
      <c r="AD3135" s="63"/>
      <c r="AE3135" s="63"/>
      <c r="AF3135" s="63"/>
      <c r="AG3135" s="63"/>
      <c r="AH3135" s="63"/>
      <c r="AI3135" s="63"/>
      <c r="AJ3135" s="63"/>
      <c r="AK3135" s="63"/>
      <c r="AL3135" s="63"/>
      <c r="AM3135" s="63"/>
      <c r="AN3135" s="63"/>
      <c r="AO3135" s="63"/>
      <c r="AP3135" s="63"/>
      <c r="AQ3135" s="63"/>
      <c r="AR3135" s="63"/>
      <c r="AS3135" s="63"/>
      <c r="AT3135" s="63"/>
      <c r="AU3135" s="63"/>
      <c r="AV3135" s="63"/>
      <c r="AW3135" s="63"/>
      <c r="AX3135" s="63"/>
      <c r="AY3135" s="63"/>
      <c r="AZ3135" s="63"/>
      <c r="BA3135" s="63"/>
      <c r="BB3135" s="63"/>
      <c r="BC3135" s="63"/>
      <c r="BD3135" s="63"/>
      <c r="BE3135" s="63"/>
      <c r="BF3135" s="63"/>
      <c r="BG3135" s="63"/>
      <c r="BH3135" s="63"/>
      <c r="BI3135" s="63"/>
      <c r="BJ3135" s="63"/>
      <c r="BK3135" s="63"/>
      <c r="BL3135" s="63"/>
      <c r="BM3135" s="63"/>
      <c r="BN3135" s="63"/>
      <c r="BO3135" s="63"/>
      <c r="BP3135" s="63"/>
      <c r="BQ3135" s="63"/>
      <c r="BR3135" s="63"/>
      <c r="BS3135" s="63"/>
      <c r="BT3135" s="63"/>
      <c r="BU3135" s="63"/>
      <c r="BV3135" s="63"/>
      <c r="BW3135" s="63"/>
      <c r="BX3135" s="63"/>
      <c r="BY3135" s="63"/>
      <c r="BZ3135" s="63"/>
      <c r="CA3135" s="63"/>
      <c r="CB3135" s="63"/>
      <c r="CC3135" s="63"/>
      <c r="CD3135" s="63"/>
      <c r="CE3135" s="63"/>
      <c r="CF3135" s="63"/>
      <c r="CG3135" s="63"/>
      <c r="CH3135" s="63"/>
      <c r="CI3135" s="63"/>
      <c r="CJ3135" s="63"/>
      <c r="CK3135" s="63"/>
      <c r="CL3135" s="63"/>
      <c r="CM3135" s="63"/>
      <c r="CN3135" s="63"/>
      <c r="CO3135" s="63"/>
      <c r="CP3135" s="63"/>
      <c r="CR3135" s="227"/>
      <c r="CS3135" s="74"/>
    </row>
    <row r="3136" spans="1:97" s="72" customFormat="1" ht="75.75" customHeight="1">
      <c r="A3136" s="63"/>
      <c r="B3136" s="63"/>
      <c r="C3136" s="63"/>
      <c r="D3136" s="63"/>
      <c r="E3136" s="63"/>
      <c r="F3136" s="63"/>
      <c r="G3136" s="63"/>
      <c r="H3136" s="63"/>
      <c r="I3136" s="63"/>
      <c r="J3136" s="63"/>
      <c r="K3136" s="63"/>
      <c r="L3136" s="63"/>
      <c r="M3136" s="63"/>
      <c r="N3136" s="63"/>
      <c r="O3136" s="63"/>
      <c r="P3136" s="63"/>
      <c r="Q3136" s="63"/>
      <c r="R3136" s="63"/>
      <c r="S3136" s="63"/>
      <c r="T3136" s="63"/>
      <c r="U3136" s="63"/>
      <c r="V3136" s="63"/>
      <c r="W3136" s="63"/>
      <c r="X3136" s="63"/>
      <c r="Y3136" s="63"/>
      <c r="Z3136" s="63"/>
      <c r="AA3136" s="63"/>
      <c r="AB3136" s="63"/>
      <c r="AC3136" s="63"/>
      <c r="AD3136" s="63"/>
      <c r="AE3136" s="63"/>
      <c r="AF3136" s="63"/>
      <c r="AG3136" s="63"/>
      <c r="AH3136" s="63"/>
      <c r="AI3136" s="63"/>
      <c r="AJ3136" s="63"/>
      <c r="AK3136" s="63"/>
      <c r="AL3136" s="63"/>
      <c r="AM3136" s="63"/>
      <c r="AN3136" s="63"/>
      <c r="AO3136" s="63"/>
      <c r="AP3136" s="63"/>
      <c r="AQ3136" s="63"/>
      <c r="AR3136" s="63"/>
      <c r="AS3136" s="63"/>
      <c r="AT3136" s="63"/>
      <c r="AU3136" s="63"/>
      <c r="AV3136" s="63"/>
      <c r="AW3136" s="63"/>
      <c r="AX3136" s="63"/>
      <c r="AY3136" s="63"/>
      <c r="AZ3136" s="63"/>
      <c r="BA3136" s="63"/>
      <c r="BB3136" s="63"/>
      <c r="BC3136" s="63"/>
      <c r="BD3136" s="63"/>
      <c r="BE3136" s="63"/>
      <c r="BF3136" s="63"/>
      <c r="BG3136" s="63"/>
      <c r="BH3136" s="63"/>
      <c r="BI3136" s="63"/>
      <c r="BJ3136" s="63"/>
      <c r="BK3136" s="63"/>
      <c r="BL3136" s="63"/>
      <c r="BM3136" s="63"/>
      <c r="BN3136" s="63"/>
      <c r="BO3136" s="63"/>
      <c r="BP3136" s="63"/>
      <c r="BQ3136" s="63"/>
      <c r="BR3136" s="63"/>
      <c r="BS3136" s="63"/>
      <c r="BT3136" s="63"/>
      <c r="BU3136" s="63"/>
      <c r="BV3136" s="63"/>
      <c r="BW3136" s="63"/>
      <c r="BX3136" s="63"/>
      <c r="BY3136" s="63"/>
      <c r="BZ3136" s="63"/>
      <c r="CA3136" s="63"/>
      <c r="CB3136" s="63"/>
      <c r="CC3136" s="63"/>
      <c r="CD3136" s="63"/>
      <c r="CE3136" s="63"/>
      <c r="CF3136" s="63"/>
      <c r="CG3136" s="63"/>
      <c r="CH3136" s="63"/>
      <c r="CI3136" s="63"/>
      <c r="CJ3136" s="63"/>
      <c r="CK3136" s="63"/>
      <c r="CL3136" s="63"/>
      <c r="CM3136" s="63"/>
      <c r="CN3136" s="63"/>
      <c r="CO3136" s="63"/>
      <c r="CP3136" s="63"/>
      <c r="CR3136" s="227"/>
      <c r="CS3136" s="74"/>
    </row>
    <row r="3137" spans="1:97" s="72" customFormat="1" ht="75.75" customHeight="1">
      <c r="A3137" s="63"/>
      <c r="B3137" s="63"/>
      <c r="C3137" s="63"/>
      <c r="D3137" s="63"/>
      <c r="E3137" s="63"/>
      <c r="F3137" s="63"/>
      <c r="G3137" s="63"/>
      <c r="H3137" s="63"/>
      <c r="I3137" s="63"/>
      <c r="J3137" s="63"/>
      <c r="K3137" s="63"/>
      <c r="L3137" s="63"/>
      <c r="M3137" s="63"/>
      <c r="N3137" s="63"/>
      <c r="O3137" s="63"/>
      <c r="P3137" s="63"/>
      <c r="Q3137" s="63"/>
      <c r="R3137" s="63"/>
      <c r="S3137" s="63"/>
      <c r="T3137" s="63"/>
      <c r="U3137" s="63"/>
      <c r="V3137" s="63"/>
      <c r="W3137" s="63"/>
      <c r="X3137" s="63"/>
      <c r="Y3137" s="63"/>
      <c r="Z3137" s="63"/>
      <c r="AA3137" s="63"/>
      <c r="AB3137" s="63"/>
      <c r="AC3137" s="63"/>
      <c r="AD3137" s="63"/>
      <c r="AE3137" s="63"/>
      <c r="AF3137" s="63"/>
      <c r="AG3137" s="63"/>
      <c r="AH3137" s="63"/>
      <c r="AI3137" s="63"/>
      <c r="AJ3137" s="63"/>
      <c r="AK3137" s="63"/>
      <c r="AL3137" s="63"/>
      <c r="AM3137" s="63"/>
      <c r="AN3137" s="63"/>
      <c r="AO3137" s="63"/>
      <c r="AP3137" s="63"/>
      <c r="AQ3137" s="63"/>
      <c r="AR3137" s="63"/>
      <c r="AS3137" s="63"/>
      <c r="AT3137" s="63"/>
      <c r="AU3137" s="63"/>
      <c r="AV3137" s="63"/>
      <c r="AW3137" s="63"/>
      <c r="AX3137" s="63"/>
      <c r="AY3137" s="63"/>
      <c r="AZ3137" s="63"/>
      <c r="BA3137" s="63"/>
      <c r="BB3137" s="63"/>
      <c r="BC3137" s="63"/>
      <c r="BD3137" s="63"/>
      <c r="BE3137" s="63"/>
      <c r="BF3137" s="63"/>
      <c r="BG3137" s="63"/>
      <c r="BH3137" s="63"/>
      <c r="BI3137" s="63"/>
      <c r="BJ3137" s="63"/>
      <c r="BK3137" s="63"/>
      <c r="BL3137" s="63"/>
      <c r="BM3137" s="63"/>
      <c r="BN3137" s="63"/>
      <c r="BO3137" s="63"/>
      <c r="BP3137" s="63"/>
      <c r="BQ3137" s="63"/>
      <c r="BR3137" s="63"/>
      <c r="BS3137" s="63"/>
      <c r="BT3137" s="63"/>
      <c r="BU3137" s="63"/>
      <c r="BV3137" s="63"/>
      <c r="BW3137" s="63"/>
      <c r="BX3137" s="63"/>
      <c r="BY3137" s="63"/>
      <c r="BZ3137" s="63"/>
      <c r="CA3137" s="63"/>
      <c r="CB3137" s="63"/>
      <c r="CC3137" s="63"/>
      <c r="CD3137" s="63"/>
      <c r="CE3137" s="63"/>
      <c r="CF3137" s="63"/>
      <c r="CG3137" s="63"/>
      <c r="CH3137" s="63"/>
      <c r="CI3137" s="63"/>
      <c r="CJ3137" s="63"/>
      <c r="CK3137" s="63"/>
      <c r="CL3137" s="63"/>
      <c r="CM3137" s="63"/>
      <c r="CN3137" s="63"/>
      <c r="CO3137" s="63"/>
      <c r="CP3137" s="63"/>
      <c r="CR3137" s="227"/>
      <c r="CS3137" s="74"/>
    </row>
    <row r="3138" spans="1:97" s="72" customFormat="1" ht="75.75" customHeight="1">
      <c r="A3138" s="63"/>
      <c r="B3138" s="63"/>
      <c r="C3138" s="63"/>
      <c r="D3138" s="63"/>
      <c r="E3138" s="63"/>
      <c r="F3138" s="63"/>
      <c r="G3138" s="63"/>
      <c r="H3138" s="63"/>
      <c r="I3138" s="63"/>
      <c r="J3138" s="63"/>
      <c r="K3138" s="63"/>
      <c r="L3138" s="63"/>
      <c r="M3138" s="63"/>
      <c r="N3138" s="63"/>
      <c r="O3138" s="63"/>
      <c r="P3138" s="63"/>
      <c r="Q3138" s="63"/>
      <c r="R3138" s="63"/>
      <c r="S3138" s="63"/>
      <c r="T3138" s="63"/>
      <c r="U3138" s="63"/>
      <c r="V3138" s="63"/>
      <c r="W3138" s="63"/>
      <c r="X3138" s="63"/>
      <c r="Y3138" s="63"/>
      <c r="Z3138" s="63"/>
      <c r="AA3138" s="63"/>
      <c r="AB3138" s="63"/>
      <c r="AC3138" s="63"/>
      <c r="AD3138" s="63"/>
      <c r="AE3138" s="63"/>
      <c r="AF3138" s="63"/>
      <c r="AG3138" s="63"/>
      <c r="AH3138" s="63"/>
      <c r="AI3138" s="63"/>
      <c r="AJ3138" s="63"/>
      <c r="AK3138" s="63"/>
      <c r="AL3138" s="63"/>
      <c r="AM3138" s="63"/>
      <c r="AN3138" s="63"/>
      <c r="AO3138" s="63"/>
      <c r="AP3138" s="63"/>
      <c r="AQ3138" s="63"/>
      <c r="AR3138" s="63"/>
      <c r="AS3138" s="63"/>
      <c r="AT3138" s="63"/>
      <c r="AU3138" s="63"/>
      <c r="AV3138" s="63"/>
      <c r="AW3138" s="63"/>
      <c r="AX3138" s="63"/>
      <c r="AY3138" s="63"/>
      <c r="AZ3138" s="63"/>
      <c r="BA3138" s="63"/>
      <c r="BB3138" s="63"/>
      <c r="BC3138" s="63"/>
      <c r="BD3138" s="63"/>
      <c r="BE3138" s="63"/>
      <c r="BF3138" s="63"/>
      <c r="BG3138" s="63"/>
      <c r="BH3138" s="63"/>
      <c r="BI3138" s="63"/>
      <c r="BJ3138" s="63"/>
      <c r="BK3138" s="63"/>
      <c r="BL3138" s="63"/>
      <c r="BM3138" s="63"/>
      <c r="BN3138" s="63"/>
      <c r="BO3138" s="63"/>
      <c r="BP3138" s="63"/>
      <c r="BQ3138" s="63"/>
      <c r="BR3138" s="63"/>
      <c r="BS3138" s="63"/>
      <c r="BT3138" s="63"/>
      <c r="BU3138" s="63"/>
      <c r="BV3138" s="63"/>
      <c r="BW3138" s="63"/>
      <c r="BX3138" s="63"/>
      <c r="BY3138" s="63"/>
      <c r="BZ3138" s="63"/>
      <c r="CA3138" s="63"/>
      <c r="CB3138" s="63"/>
      <c r="CC3138" s="63"/>
      <c r="CD3138" s="63"/>
      <c r="CE3138" s="63"/>
      <c r="CF3138" s="63"/>
      <c r="CG3138" s="63"/>
      <c r="CH3138" s="63"/>
      <c r="CI3138" s="63"/>
      <c r="CJ3138" s="63"/>
      <c r="CK3138" s="63"/>
      <c r="CL3138" s="63"/>
      <c r="CM3138" s="63"/>
      <c r="CN3138" s="63"/>
      <c r="CO3138" s="63"/>
      <c r="CP3138" s="63"/>
      <c r="CR3138" s="227"/>
      <c r="CS3138" s="74"/>
    </row>
    <row r="3139" spans="1:97" s="72" customFormat="1" ht="75.75" customHeight="1">
      <c r="A3139" s="63"/>
      <c r="B3139" s="63"/>
      <c r="C3139" s="63"/>
      <c r="D3139" s="63"/>
      <c r="E3139" s="63"/>
      <c r="F3139" s="63"/>
      <c r="G3139" s="63"/>
      <c r="H3139" s="63"/>
      <c r="I3139" s="63"/>
      <c r="J3139" s="63"/>
      <c r="K3139" s="63"/>
      <c r="L3139" s="63"/>
      <c r="M3139" s="63"/>
      <c r="N3139" s="63"/>
      <c r="O3139" s="63"/>
      <c r="P3139" s="63"/>
      <c r="Q3139" s="63"/>
      <c r="R3139" s="63"/>
      <c r="S3139" s="63"/>
      <c r="T3139" s="63"/>
      <c r="U3139" s="63"/>
      <c r="V3139" s="63"/>
      <c r="W3139" s="63"/>
      <c r="X3139" s="63"/>
      <c r="Y3139" s="63"/>
      <c r="Z3139" s="63"/>
      <c r="AA3139" s="63"/>
      <c r="AB3139" s="63"/>
      <c r="AC3139" s="63"/>
      <c r="AD3139" s="63"/>
      <c r="AE3139" s="63"/>
      <c r="AF3139" s="63"/>
      <c r="AG3139" s="63"/>
      <c r="AH3139" s="63"/>
      <c r="AI3139" s="63"/>
      <c r="AJ3139" s="63"/>
      <c r="AK3139" s="63"/>
      <c r="AL3139" s="63"/>
      <c r="AM3139" s="63"/>
      <c r="AN3139" s="63"/>
      <c r="AO3139" s="63"/>
      <c r="AP3139" s="63"/>
      <c r="AQ3139" s="63"/>
      <c r="AR3139" s="63"/>
      <c r="AS3139" s="63"/>
      <c r="AT3139" s="63"/>
      <c r="AU3139" s="63"/>
      <c r="AV3139" s="63"/>
      <c r="AW3139" s="63"/>
      <c r="AX3139" s="63"/>
      <c r="AY3139" s="63"/>
      <c r="AZ3139" s="63"/>
      <c r="BA3139" s="63"/>
      <c r="BB3139" s="63"/>
      <c r="BC3139" s="63"/>
      <c r="BD3139" s="63"/>
      <c r="BE3139" s="63"/>
      <c r="BF3139" s="63"/>
      <c r="BG3139" s="63"/>
      <c r="BH3139" s="63"/>
      <c r="BI3139" s="63"/>
      <c r="BJ3139" s="63"/>
      <c r="BK3139" s="63"/>
      <c r="BL3139" s="63"/>
      <c r="BM3139" s="63"/>
      <c r="BN3139" s="63"/>
      <c r="BO3139" s="63"/>
      <c r="BP3139" s="63"/>
      <c r="BQ3139" s="63"/>
      <c r="BR3139" s="63"/>
      <c r="BS3139" s="63"/>
      <c r="BT3139" s="63"/>
      <c r="BU3139" s="63"/>
      <c r="BV3139" s="63"/>
      <c r="BW3139" s="63"/>
      <c r="BX3139" s="63"/>
      <c r="BY3139" s="63"/>
      <c r="BZ3139" s="63"/>
      <c r="CA3139" s="63"/>
      <c r="CB3139" s="63"/>
      <c r="CC3139" s="63"/>
      <c r="CD3139" s="63"/>
      <c r="CE3139" s="63"/>
      <c r="CF3139" s="63"/>
      <c r="CG3139" s="63"/>
      <c r="CH3139" s="63"/>
      <c r="CI3139" s="63"/>
      <c r="CJ3139" s="63"/>
      <c r="CK3139" s="63"/>
      <c r="CL3139" s="63"/>
      <c r="CM3139" s="63"/>
      <c r="CN3139" s="63"/>
      <c r="CO3139" s="63"/>
      <c r="CP3139" s="63"/>
      <c r="CR3139" s="227"/>
      <c r="CS3139" s="74"/>
    </row>
    <row r="3140" spans="1:97" s="72" customFormat="1" ht="75.75" customHeight="1">
      <c r="A3140" s="63"/>
      <c r="B3140" s="63"/>
      <c r="C3140" s="63"/>
      <c r="D3140" s="63"/>
      <c r="E3140" s="63"/>
      <c r="F3140" s="63"/>
      <c r="G3140" s="63"/>
      <c r="H3140" s="63"/>
      <c r="I3140" s="63"/>
      <c r="J3140" s="63"/>
      <c r="K3140" s="63"/>
      <c r="L3140" s="63"/>
      <c r="M3140" s="63"/>
      <c r="N3140" s="63"/>
      <c r="O3140" s="63"/>
      <c r="P3140" s="63"/>
      <c r="Q3140" s="63"/>
      <c r="R3140" s="63"/>
      <c r="S3140" s="63"/>
      <c r="T3140" s="63"/>
      <c r="U3140" s="63"/>
      <c r="V3140" s="63"/>
      <c r="W3140" s="63"/>
      <c r="X3140" s="63"/>
      <c r="Y3140" s="63"/>
      <c r="Z3140" s="63"/>
      <c r="AA3140" s="63"/>
      <c r="AB3140" s="63"/>
      <c r="AC3140" s="63"/>
      <c r="AD3140" s="63"/>
      <c r="AE3140" s="63"/>
      <c r="AF3140" s="63"/>
      <c r="AG3140" s="63"/>
      <c r="AH3140" s="63"/>
      <c r="AI3140" s="63"/>
      <c r="AJ3140" s="63"/>
      <c r="AK3140" s="63"/>
      <c r="AL3140" s="63"/>
      <c r="AM3140" s="63"/>
      <c r="AN3140" s="63"/>
      <c r="AO3140" s="63"/>
      <c r="AP3140" s="63"/>
      <c r="AQ3140" s="63"/>
      <c r="AR3140" s="63"/>
      <c r="AS3140" s="63"/>
      <c r="AT3140" s="63"/>
      <c r="AU3140" s="63"/>
      <c r="AV3140" s="63"/>
      <c r="AW3140" s="63"/>
      <c r="AX3140" s="63"/>
      <c r="AY3140" s="63"/>
      <c r="AZ3140" s="63"/>
      <c r="BA3140" s="63"/>
      <c r="BB3140" s="63"/>
      <c r="BC3140" s="63"/>
      <c r="BD3140" s="63"/>
      <c r="BE3140" s="63"/>
      <c r="BF3140" s="63"/>
      <c r="BG3140" s="63"/>
      <c r="BH3140" s="63"/>
      <c r="BI3140" s="63"/>
      <c r="BJ3140" s="63"/>
      <c r="BK3140" s="63"/>
      <c r="BL3140" s="63"/>
      <c r="BM3140" s="63"/>
      <c r="BN3140" s="63"/>
      <c r="BO3140" s="63"/>
      <c r="BP3140" s="63"/>
      <c r="BQ3140" s="63"/>
      <c r="BR3140" s="63"/>
      <c r="BS3140" s="63"/>
      <c r="BT3140" s="63"/>
      <c r="BU3140" s="63"/>
      <c r="BV3140" s="63"/>
      <c r="BW3140" s="63"/>
      <c r="BX3140" s="63"/>
      <c r="BY3140" s="63"/>
      <c r="BZ3140" s="63"/>
      <c r="CA3140" s="63"/>
      <c r="CB3140" s="63"/>
      <c r="CC3140" s="63"/>
      <c r="CD3140" s="63"/>
      <c r="CE3140" s="63"/>
      <c r="CF3140" s="63"/>
      <c r="CG3140" s="63"/>
      <c r="CH3140" s="63"/>
      <c r="CI3140" s="63"/>
      <c r="CJ3140" s="63"/>
      <c r="CK3140" s="63"/>
      <c r="CL3140" s="63"/>
      <c r="CM3140" s="63"/>
      <c r="CN3140" s="63"/>
      <c r="CO3140" s="63"/>
      <c r="CP3140" s="63"/>
      <c r="CR3140" s="227"/>
      <c r="CS3140" s="74"/>
    </row>
    <row r="3141" spans="1:97" s="72" customFormat="1" ht="75.75" customHeight="1">
      <c r="A3141" s="63"/>
      <c r="B3141" s="63"/>
      <c r="C3141" s="63"/>
      <c r="D3141" s="63"/>
      <c r="E3141" s="63"/>
      <c r="F3141" s="63"/>
      <c r="G3141" s="63"/>
      <c r="H3141" s="63"/>
      <c r="I3141" s="63"/>
      <c r="J3141" s="63"/>
      <c r="K3141" s="63"/>
      <c r="L3141" s="63"/>
      <c r="M3141" s="63"/>
      <c r="N3141" s="63"/>
      <c r="O3141" s="63"/>
      <c r="P3141" s="63"/>
      <c r="Q3141" s="63"/>
      <c r="R3141" s="63"/>
      <c r="S3141" s="63"/>
      <c r="T3141" s="63"/>
      <c r="U3141" s="63"/>
      <c r="V3141" s="63"/>
      <c r="W3141" s="63"/>
      <c r="X3141" s="63"/>
      <c r="Y3141" s="63"/>
      <c r="Z3141" s="63"/>
      <c r="AA3141" s="63"/>
      <c r="AB3141" s="63"/>
      <c r="AC3141" s="63"/>
      <c r="AD3141" s="63"/>
      <c r="AE3141" s="63"/>
      <c r="AF3141" s="63"/>
      <c r="AG3141" s="63"/>
      <c r="AH3141" s="63"/>
      <c r="AI3141" s="63"/>
      <c r="AJ3141" s="63"/>
      <c r="AK3141" s="63"/>
      <c r="AL3141" s="63"/>
      <c r="AM3141" s="63"/>
      <c r="AN3141" s="63"/>
      <c r="AO3141" s="63"/>
      <c r="AP3141" s="63"/>
      <c r="AQ3141" s="63"/>
      <c r="AR3141" s="63"/>
      <c r="AS3141" s="63"/>
      <c r="AT3141" s="63"/>
      <c r="AU3141" s="63"/>
      <c r="AV3141" s="63"/>
      <c r="AW3141" s="63"/>
      <c r="AX3141" s="63"/>
      <c r="AY3141" s="63"/>
      <c r="AZ3141" s="63"/>
      <c r="BA3141" s="63"/>
      <c r="BB3141" s="63"/>
      <c r="BC3141" s="63"/>
      <c r="BD3141" s="63"/>
      <c r="BE3141" s="63"/>
      <c r="BF3141" s="63"/>
      <c r="BG3141" s="63"/>
      <c r="BH3141" s="63"/>
      <c r="BI3141" s="63"/>
      <c r="BJ3141" s="63"/>
      <c r="BK3141" s="63"/>
      <c r="BL3141" s="63"/>
      <c r="BM3141" s="63"/>
      <c r="BN3141" s="63"/>
      <c r="BO3141" s="63"/>
      <c r="BP3141" s="63"/>
      <c r="BQ3141" s="63"/>
      <c r="BR3141" s="63"/>
      <c r="BS3141" s="63"/>
      <c r="BT3141" s="63"/>
      <c r="BU3141" s="63"/>
      <c r="BV3141" s="63"/>
      <c r="BW3141" s="63"/>
      <c r="BX3141" s="63"/>
      <c r="BY3141" s="63"/>
      <c r="BZ3141" s="63"/>
      <c r="CA3141" s="63"/>
      <c r="CB3141" s="63"/>
      <c r="CC3141" s="63"/>
      <c r="CD3141" s="63"/>
      <c r="CE3141" s="63"/>
      <c r="CF3141" s="63"/>
      <c r="CG3141" s="63"/>
      <c r="CH3141" s="63"/>
      <c r="CI3141" s="63"/>
      <c r="CJ3141" s="63"/>
      <c r="CK3141" s="63"/>
      <c r="CL3141" s="63"/>
      <c r="CM3141" s="63"/>
      <c r="CN3141" s="63"/>
      <c r="CO3141" s="63"/>
      <c r="CP3141" s="63"/>
      <c r="CR3141" s="227"/>
      <c r="CS3141" s="74"/>
    </row>
    <row r="3142" spans="1:97" s="72" customFormat="1" ht="75.75" customHeight="1">
      <c r="A3142" s="63"/>
      <c r="B3142" s="63"/>
      <c r="C3142" s="63"/>
      <c r="D3142" s="63"/>
      <c r="E3142" s="63"/>
      <c r="F3142" s="63"/>
      <c r="G3142" s="63"/>
      <c r="H3142" s="63"/>
      <c r="I3142" s="63"/>
      <c r="J3142" s="63"/>
      <c r="K3142" s="63"/>
      <c r="L3142" s="63"/>
      <c r="M3142" s="63"/>
      <c r="N3142" s="63"/>
      <c r="O3142" s="63"/>
      <c r="P3142" s="63"/>
      <c r="Q3142" s="63"/>
      <c r="R3142" s="63"/>
      <c r="S3142" s="63"/>
      <c r="T3142" s="63"/>
      <c r="U3142" s="63"/>
      <c r="V3142" s="63"/>
      <c r="W3142" s="63"/>
      <c r="X3142" s="63"/>
      <c r="Y3142" s="63"/>
      <c r="Z3142" s="63"/>
      <c r="AA3142" s="63"/>
      <c r="AB3142" s="63"/>
      <c r="AC3142" s="63"/>
      <c r="AD3142" s="63"/>
      <c r="AE3142" s="63"/>
      <c r="AF3142" s="63"/>
      <c r="AG3142" s="63"/>
      <c r="AH3142" s="63"/>
      <c r="AI3142" s="63"/>
      <c r="AJ3142" s="63"/>
      <c r="AK3142" s="63"/>
      <c r="AL3142" s="63"/>
      <c r="AM3142" s="63"/>
      <c r="AN3142" s="63"/>
      <c r="AO3142" s="63"/>
      <c r="AP3142" s="63"/>
      <c r="AQ3142" s="63"/>
      <c r="AR3142" s="63"/>
      <c r="AS3142" s="63"/>
      <c r="AT3142" s="63"/>
      <c r="AU3142" s="63"/>
      <c r="AV3142" s="63"/>
      <c r="AW3142" s="63"/>
      <c r="AX3142" s="63"/>
      <c r="AY3142" s="63"/>
      <c r="AZ3142" s="63"/>
      <c r="BA3142" s="63"/>
      <c r="BB3142" s="63"/>
      <c r="BC3142" s="63"/>
      <c r="BD3142" s="63"/>
      <c r="BE3142" s="63"/>
      <c r="BF3142" s="63"/>
      <c r="BG3142" s="63"/>
      <c r="BH3142" s="63"/>
      <c r="BI3142" s="63"/>
      <c r="BJ3142" s="63"/>
      <c r="BK3142" s="63"/>
      <c r="BL3142" s="63"/>
      <c r="BM3142" s="63"/>
      <c r="BN3142" s="63"/>
      <c r="BO3142" s="63"/>
      <c r="BP3142" s="63"/>
      <c r="BQ3142" s="63"/>
      <c r="BR3142" s="63"/>
      <c r="BS3142" s="63"/>
      <c r="BT3142" s="63"/>
      <c r="BU3142" s="63"/>
      <c r="BV3142" s="63"/>
      <c r="BW3142" s="63"/>
      <c r="BX3142" s="63"/>
      <c r="BY3142" s="63"/>
      <c r="BZ3142" s="63"/>
      <c r="CA3142" s="63"/>
      <c r="CB3142" s="63"/>
      <c r="CC3142" s="63"/>
      <c r="CD3142" s="63"/>
      <c r="CE3142" s="63"/>
      <c r="CF3142" s="63"/>
      <c r="CG3142" s="63"/>
      <c r="CH3142" s="63"/>
      <c r="CI3142" s="63"/>
      <c r="CJ3142" s="63"/>
      <c r="CK3142" s="63"/>
      <c r="CL3142" s="63"/>
      <c r="CM3142" s="63"/>
      <c r="CN3142" s="63"/>
      <c r="CO3142" s="63"/>
      <c r="CP3142" s="63"/>
      <c r="CR3142" s="227"/>
      <c r="CS3142" s="74"/>
    </row>
    <row r="3143" spans="1:97" s="72" customFormat="1" ht="75.75" customHeight="1">
      <c r="A3143" s="63"/>
      <c r="B3143" s="63"/>
      <c r="C3143" s="63"/>
      <c r="D3143" s="63"/>
      <c r="E3143" s="63"/>
      <c r="F3143" s="63"/>
      <c r="G3143" s="63"/>
      <c r="H3143" s="63"/>
      <c r="I3143" s="63"/>
      <c r="J3143" s="63"/>
      <c r="K3143" s="63"/>
      <c r="L3143" s="63"/>
      <c r="M3143" s="63"/>
      <c r="N3143" s="63"/>
      <c r="O3143" s="63"/>
      <c r="P3143" s="63"/>
      <c r="Q3143" s="63"/>
      <c r="R3143" s="63"/>
      <c r="S3143" s="63"/>
      <c r="T3143" s="63"/>
      <c r="U3143" s="63"/>
      <c r="V3143" s="63"/>
      <c r="W3143" s="63"/>
      <c r="X3143" s="63"/>
      <c r="Y3143" s="63"/>
      <c r="Z3143" s="63"/>
      <c r="AA3143" s="63"/>
      <c r="AB3143" s="63"/>
      <c r="AC3143" s="63"/>
      <c r="AD3143" s="63"/>
      <c r="AE3143" s="63"/>
      <c r="AF3143" s="63"/>
      <c r="AG3143" s="63"/>
      <c r="AH3143" s="63"/>
      <c r="AI3143" s="63"/>
      <c r="AJ3143" s="63"/>
      <c r="AK3143" s="63"/>
      <c r="AL3143" s="63"/>
      <c r="AM3143" s="63"/>
      <c r="AN3143" s="63"/>
      <c r="AO3143" s="63"/>
      <c r="AP3143" s="63"/>
      <c r="AQ3143" s="63"/>
      <c r="AR3143" s="63"/>
      <c r="AS3143" s="63"/>
      <c r="AT3143" s="63"/>
      <c r="AU3143" s="63"/>
      <c r="AV3143" s="63"/>
      <c r="AW3143" s="63"/>
      <c r="AX3143" s="63"/>
      <c r="AY3143" s="63"/>
      <c r="AZ3143" s="63"/>
      <c r="BA3143" s="63"/>
      <c r="BB3143" s="63"/>
      <c r="BC3143" s="63"/>
      <c r="BD3143" s="63"/>
      <c r="BE3143" s="63"/>
      <c r="BF3143" s="63"/>
      <c r="BG3143" s="63"/>
      <c r="BH3143" s="63"/>
      <c r="BI3143" s="63"/>
      <c r="BJ3143" s="63"/>
      <c r="BK3143" s="63"/>
      <c r="BL3143" s="63"/>
      <c r="BM3143" s="63"/>
      <c r="BN3143" s="63"/>
      <c r="BO3143" s="63"/>
      <c r="BP3143" s="63"/>
      <c r="BQ3143" s="63"/>
      <c r="BR3143" s="63"/>
      <c r="BS3143" s="63"/>
      <c r="BT3143" s="63"/>
      <c r="BU3143" s="63"/>
      <c r="BV3143" s="63"/>
      <c r="BW3143" s="63"/>
      <c r="BX3143" s="63"/>
      <c r="BY3143" s="63"/>
      <c r="BZ3143" s="63"/>
      <c r="CA3143" s="63"/>
      <c r="CB3143" s="63"/>
      <c r="CC3143" s="63"/>
      <c r="CD3143" s="63"/>
      <c r="CE3143" s="63"/>
      <c r="CF3143" s="63"/>
      <c r="CG3143" s="63"/>
      <c r="CH3143" s="63"/>
      <c r="CI3143" s="63"/>
      <c r="CJ3143" s="63"/>
      <c r="CK3143" s="63"/>
      <c r="CL3143" s="63"/>
      <c r="CM3143" s="63"/>
      <c r="CN3143" s="63"/>
      <c r="CO3143" s="63"/>
      <c r="CP3143" s="63"/>
      <c r="CR3143" s="227"/>
      <c r="CS3143" s="74"/>
    </row>
    <row r="3144" spans="1:97" s="72" customFormat="1" ht="75.75" customHeight="1">
      <c r="A3144" s="63"/>
      <c r="B3144" s="63"/>
      <c r="C3144" s="63"/>
      <c r="D3144" s="63"/>
      <c r="E3144" s="63"/>
      <c r="F3144" s="63"/>
      <c r="G3144" s="63"/>
      <c r="H3144" s="63"/>
      <c r="I3144" s="63"/>
      <c r="J3144" s="63"/>
      <c r="K3144" s="63"/>
      <c r="L3144" s="63"/>
      <c r="M3144" s="63"/>
      <c r="N3144" s="63"/>
      <c r="O3144" s="63"/>
      <c r="P3144" s="63"/>
      <c r="Q3144" s="63"/>
      <c r="R3144" s="63"/>
      <c r="S3144" s="63"/>
      <c r="T3144" s="63"/>
      <c r="U3144" s="63"/>
      <c r="V3144" s="63"/>
      <c r="W3144" s="63"/>
      <c r="X3144" s="63"/>
      <c r="Y3144" s="63"/>
      <c r="Z3144" s="63"/>
      <c r="AA3144" s="63"/>
      <c r="AB3144" s="63"/>
      <c r="AC3144" s="63"/>
      <c r="AD3144" s="63"/>
      <c r="AE3144" s="63"/>
      <c r="AF3144" s="63"/>
      <c r="AG3144" s="63"/>
      <c r="AH3144" s="63"/>
      <c r="AI3144" s="63"/>
      <c r="AJ3144" s="63"/>
      <c r="AK3144" s="63"/>
      <c r="AL3144" s="63"/>
      <c r="AM3144" s="63"/>
      <c r="AN3144" s="63"/>
      <c r="AO3144" s="63"/>
      <c r="AP3144" s="63"/>
      <c r="AQ3144" s="63"/>
      <c r="AR3144" s="63"/>
      <c r="AS3144" s="63"/>
      <c r="AT3144" s="63"/>
      <c r="AU3144" s="63"/>
      <c r="AV3144" s="63"/>
      <c r="AW3144" s="63"/>
      <c r="AX3144" s="63"/>
      <c r="AY3144" s="63"/>
      <c r="AZ3144" s="63"/>
      <c r="BA3144" s="63"/>
      <c r="BB3144" s="63"/>
      <c r="BC3144" s="63"/>
      <c r="BD3144" s="63"/>
      <c r="BE3144" s="63"/>
      <c r="BF3144" s="63"/>
      <c r="BG3144" s="63"/>
      <c r="BH3144" s="63"/>
      <c r="BI3144" s="63"/>
      <c r="BJ3144" s="63"/>
      <c r="BK3144" s="63"/>
      <c r="BL3144" s="63"/>
      <c r="BM3144" s="63"/>
      <c r="BN3144" s="63"/>
      <c r="BO3144" s="63"/>
      <c r="BP3144" s="63"/>
      <c r="BQ3144" s="63"/>
      <c r="BR3144" s="63"/>
      <c r="BS3144" s="63"/>
      <c r="BT3144" s="63"/>
      <c r="BU3144" s="63"/>
      <c r="BV3144" s="63"/>
      <c r="BW3144" s="63"/>
      <c r="BX3144" s="63"/>
      <c r="BY3144" s="63"/>
      <c r="BZ3144" s="63"/>
      <c r="CA3144" s="63"/>
      <c r="CB3144" s="63"/>
      <c r="CC3144" s="63"/>
      <c r="CD3144" s="63"/>
      <c r="CE3144" s="63"/>
      <c r="CF3144" s="63"/>
      <c r="CG3144" s="63"/>
      <c r="CH3144" s="63"/>
      <c r="CI3144" s="63"/>
      <c r="CJ3144" s="63"/>
      <c r="CK3144" s="63"/>
      <c r="CL3144" s="63"/>
      <c r="CM3144" s="63"/>
      <c r="CN3144" s="63"/>
      <c r="CO3144" s="63"/>
      <c r="CP3144" s="63"/>
      <c r="CR3144" s="227"/>
      <c r="CS3144" s="74"/>
    </row>
    <row r="3145" spans="1:97" s="72" customFormat="1" ht="75.75" customHeight="1">
      <c r="A3145" s="63"/>
      <c r="B3145" s="63"/>
      <c r="C3145" s="63"/>
      <c r="D3145" s="63"/>
      <c r="E3145" s="63"/>
      <c r="F3145" s="63"/>
      <c r="G3145" s="63"/>
      <c r="H3145" s="63"/>
      <c r="I3145" s="63"/>
      <c r="J3145" s="63"/>
      <c r="K3145" s="63"/>
      <c r="L3145" s="63"/>
      <c r="M3145" s="63"/>
      <c r="N3145" s="63"/>
      <c r="O3145" s="63"/>
      <c r="P3145" s="63"/>
      <c r="Q3145" s="63"/>
      <c r="R3145" s="63"/>
      <c r="S3145" s="63"/>
      <c r="T3145" s="63"/>
      <c r="U3145" s="63"/>
      <c r="V3145" s="63"/>
      <c r="W3145" s="63"/>
      <c r="X3145" s="63"/>
      <c r="Y3145" s="63"/>
      <c r="Z3145" s="63"/>
      <c r="AA3145" s="63"/>
      <c r="AB3145" s="63"/>
      <c r="AC3145" s="63"/>
      <c r="AD3145" s="63"/>
      <c r="AE3145" s="63"/>
      <c r="AF3145" s="63"/>
      <c r="AG3145" s="63"/>
      <c r="AH3145" s="63"/>
      <c r="AI3145" s="63"/>
      <c r="AJ3145" s="63"/>
      <c r="AK3145" s="63"/>
      <c r="AL3145" s="63"/>
      <c r="AM3145" s="63"/>
      <c r="AN3145" s="63"/>
      <c r="AO3145" s="63"/>
      <c r="AP3145" s="63"/>
      <c r="AQ3145" s="63"/>
      <c r="AR3145" s="63"/>
      <c r="AS3145" s="63"/>
      <c r="AT3145" s="63"/>
      <c r="AU3145" s="63"/>
      <c r="AV3145" s="63"/>
      <c r="AW3145" s="63"/>
      <c r="AX3145" s="63"/>
      <c r="AY3145" s="63"/>
      <c r="AZ3145" s="63"/>
      <c r="BA3145" s="63"/>
      <c r="BB3145" s="63"/>
      <c r="BC3145" s="63"/>
      <c r="BD3145" s="63"/>
      <c r="BE3145" s="63"/>
      <c r="BF3145" s="63"/>
      <c r="BG3145" s="63"/>
      <c r="BH3145" s="63"/>
      <c r="BI3145" s="63"/>
      <c r="BJ3145" s="63"/>
      <c r="BK3145" s="63"/>
      <c r="BL3145" s="63"/>
      <c r="BM3145" s="63"/>
      <c r="BN3145" s="63"/>
      <c r="BO3145" s="63"/>
      <c r="BP3145" s="63"/>
      <c r="BQ3145" s="63"/>
      <c r="BR3145" s="63"/>
      <c r="BS3145" s="63"/>
      <c r="BT3145" s="63"/>
      <c r="BU3145" s="63"/>
      <c r="BV3145" s="63"/>
      <c r="BW3145" s="63"/>
      <c r="BX3145" s="63"/>
      <c r="BY3145" s="63"/>
      <c r="BZ3145" s="63"/>
      <c r="CA3145" s="63"/>
      <c r="CB3145" s="63"/>
      <c r="CC3145" s="63"/>
      <c r="CD3145" s="63"/>
      <c r="CE3145" s="63"/>
      <c r="CF3145" s="63"/>
      <c r="CG3145" s="63"/>
      <c r="CH3145" s="63"/>
      <c r="CI3145" s="63"/>
      <c r="CJ3145" s="63"/>
      <c r="CK3145" s="63"/>
      <c r="CL3145" s="63"/>
      <c r="CM3145" s="63"/>
      <c r="CN3145" s="63"/>
      <c r="CO3145" s="63"/>
      <c r="CP3145" s="63"/>
      <c r="CR3145" s="227"/>
      <c r="CS3145" s="74"/>
    </row>
    <row r="3146" spans="1:97" s="72" customFormat="1" ht="75.75" customHeight="1">
      <c r="A3146" s="63"/>
      <c r="B3146" s="63"/>
      <c r="C3146" s="63"/>
      <c r="D3146" s="63"/>
      <c r="E3146" s="63"/>
      <c r="F3146" s="63"/>
      <c r="G3146" s="63"/>
      <c r="H3146" s="63"/>
      <c r="I3146" s="63"/>
      <c r="J3146" s="63"/>
      <c r="K3146" s="63"/>
      <c r="L3146" s="63"/>
      <c r="M3146" s="63"/>
      <c r="N3146" s="63"/>
      <c r="O3146" s="63"/>
      <c r="P3146" s="63"/>
      <c r="Q3146" s="63"/>
      <c r="R3146" s="63"/>
      <c r="S3146" s="63"/>
      <c r="T3146" s="63"/>
      <c r="U3146" s="63"/>
      <c r="V3146" s="63"/>
      <c r="W3146" s="63"/>
      <c r="X3146" s="63"/>
      <c r="Y3146" s="63"/>
      <c r="Z3146" s="63"/>
      <c r="AA3146" s="63"/>
      <c r="AB3146" s="63"/>
      <c r="AC3146" s="63"/>
      <c r="AD3146" s="63"/>
      <c r="AE3146" s="63"/>
      <c r="AF3146" s="63"/>
      <c r="AG3146" s="63"/>
      <c r="AH3146" s="63"/>
      <c r="AI3146" s="63"/>
      <c r="AJ3146" s="63"/>
      <c r="AK3146" s="63"/>
      <c r="AL3146" s="63"/>
      <c r="AM3146" s="63"/>
      <c r="AN3146" s="63"/>
      <c r="AO3146" s="63"/>
      <c r="AP3146" s="63"/>
      <c r="AQ3146" s="63"/>
      <c r="AR3146" s="63"/>
      <c r="AS3146" s="63"/>
      <c r="AT3146" s="63"/>
      <c r="AU3146" s="63"/>
      <c r="AV3146" s="63"/>
      <c r="AW3146" s="63"/>
      <c r="AX3146" s="63"/>
      <c r="AY3146" s="63"/>
      <c r="AZ3146" s="63"/>
      <c r="BA3146" s="63"/>
      <c r="BB3146" s="63"/>
      <c r="BC3146" s="63"/>
      <c r="BD3146" s="63"/>
      <c r="BE3146" s="63"/>
      <c r="BF3146" s="63"/>
      <c r="BG3146" s="63"/>
      <c r="BH3146" s="63"/>
      <c r="BI3146" s="63"/>
      <c r="BJ3146" s="63"/>
      <c r="BK3146" s="63"/>
      <c r="BL3146" s="63"/>
      <c r="BM3146" s="63"/>
      <c r="BN3146" s="63"/>
      <c r="BO3146" s="63"/>
      <c r="BP3146" s="63"/>
      <c r="BQ3146" s="63"/>
      <c r="BR3146" s="63"/>
      <c r="BS3146" s="63"/>
      <c r="BT3146" s="63"/>
      <c r="BU3146" s="63"/>
      <c r="BV3146" s="63"/>
      <c r="BW3146" s="63"/>
      <c r="BX3146" s="63"/>
      <c r="BY3146" s="63"/>
      <c r="BZ3146" s="63"/>
      <c r="CA3146" s="63"/>
      <c r="CB3146" s="63"/>
      <c r="CC3146" s="63"/>
      <c r="CD3146" s="63"/>
      <c r="CE3146" s="63"/>
      <c r="CF3146" s="63"/>
      <c r="CG3146" s="63"/>
      <c r="CH3146" s="63"/>
      <c r="CI3146" s="63"/>
      <c r="CJ3146" s="63"/>
      <c r="CK3146" s="63"/>
      <c r="CL3146" s="63"/>
      <c r="CM3146" s="63"/>
      <c r="CN3146" s="63"/>
      <c r="CO3146" s="63"/>
      <c r="CP3146" s="63"/>
      <c r="CR3146" s="227"/>
      <c r="CS3146" s="74"/>
    </row>
    <row r="3147" spans="1:97" s="72" customFormat="1" ht="75.75" customHeight="1">
      <c r="A3147" s="63"/>
      <c r="B3147" s="63"/>
      <c r="C3147" s="63"/>
      <c r="D3147" s="63"/>
      <c r="E3147" s="63"/>
      <c r="F3147" s="63"/>
      <c r="G3147" s="63"/>
      <c r="H3147" s="63"/>
      <c r="I3147" s="63"/>
      <c r="J3147" s="63"/>
      <c r="K3147" s="63"/>
      <c r="L3147" s="63"/>
      <c r="M3147" s="63"/>
      <c r="N3147" s="63"/>
      <c r="O3147" s="63"/>
      <c r="P3147" s="63"/>
      <c r="Q3147" s="63"/>
      <c r="R3147" s="63"/>
      <c r="S3147" s="63"/>
      <c r="T3147" s="63"/>
      <c r="U3147" s="63"/>
      <c r="V3147" s="63"/>
      <c r="W3147" s="63"/>
      <c r="X3147" s="63"/>
      <c r="Y3147" s="63"/>
      <c r="Z3147" s="63"/>
      <c r="AA3147" s="63"/>
      <c r="AB3147" s="63"/>
      <c r="AC3147" s="63"/>
      <c r="AD3147" s="63"/>
      <c r="AE3147" s="63"/>
      <c r="AF3147" s="63"/>
      <c r="AG3147" s="63"/>
      <c r="AH3147" s="63"/>
      <c r="AI3147" s="63"/>
      <c r="AJ3147" s="63"/>
      <c r="AK3147" s="63"/>
      <c r="AL3147" s="63"/>
      <c r="AM3147" s="63"/>
      <c r="AN3147" s="63"/>
      <c r="AO3147" s="63"/>
      <c r="AP3147" s="63"/>
      <c r="AQ3147" s="63"/>
      <c r="AR3147" s="63"/>
      <c r="AS3147" s="63"/>
      <c r="AT3147" s="63"/>
      <c r="AU3147" s="63"/>
      <c r="AV3147" s="63"/>
      <c r="AW3147" s="63"/>
      <c r="AX3147" s="63"/>
      <c r="AY3147" s="63"/>
      <c r="AZ3147" s="63"/>
      <c r="BA3147" s="63"/>
      <c r="BB3147" s="63"/>
      <c r="BC3147" s="63"/>
      <c r="BD3147" s="63"/>
      <c r="BE3147" s="63"/>
      <c r="BF3147" s="63"/>
      <c r="BG3147" s="63"/>
      <c r="BH3147" s="63"/>
      <c r="BI3147" s="63"/>
      <c r="BJ3147" s="63"/>
      <c r="BK3147" s="63"/>
      <c r="BL3147" s="63"/>
      <c r="BM3147" s="63"/>
      <c r="BN3147" s="63"/>
      <c r="BO3147" s="63"/>
      <c r="BP3147" s="63"/>
      <c r="BQ3147" s="63"/>
      <c r="BR3147" s="63"/>
      <c r="BS3147" s="63"/>
      <c r="BT3147" s="63"/>
      <c r="BU3147" s="63"/>
      <c r="BV3147" s="63"/>
      <c r="BW3147" s="63"/>
      <c r="BX3147" s="63"/>
      <c r="BY3147" s="63"/>
      <c r="BZ3147" s="63"/>
      <c r="CA3147" s="63"/>
      <c r="CB3147" s="63"/>
      <c r="CC3147" s="63"/>
      <c r="CD3147" s="63"/>
      <c r="CE3147" s="63"/>
      <c r="CF3147" s="63"/>
      <c r="CG3147" s="63"/>
      <c r="CH3147" s="63"/>
      <c r="CI3147" s="63"/>
      <c r="CJ3147" s="63"/>
      <c r="CK3147" s="63"/>
      <c r="CL3147" s="63"/>
      <c r="CM3147" s="63"/>
      <c r="CN3147" s="63"/>
      <c r="CO3147" s="63"/>
      <c r="CP3147" s="63"/>
      <c r="CR3147" s="227"/>
      <c r="CS3147" s="74"/>
    </row>
    <row r="3148" spans="1:97" s="72" customFormat="1" ht="75.75" customHeight="1">
      <c r="A3148" s="63"/>
      <c r="B3148" s="63"/>
      <c r="C3148" s="63"/>
      <c r="D3148" s="63"/>
      <c r="E3148" s="63"/>
      <c r="F3148" s="63"/>
      <c r="G3148" s="63"/>
      <c r="H3148" s="63"/>
      <c r="I3148" s="63"/>
      <c r="J3148" s="63"/>
      <c r="K3148" s="63"/>
      <c r="L3148" s="63"/>
      <c r="M3148" s="63"/>
      <c r="N3148" s="63"/>
      <c r="O3148" s="63"/>
      <c r="P3148" s="63"/>
      <c r="Q3148" s="63"/>
      <c r="R3148" s="63"/>
      <c r="S3148" s="63"/>
      <c r="T3148" s="63"/>
      <c r="U3148" s="63"/>
      <c r="V3148" s="63"/>
      <c r="W3148" s="63"/>
      <c r="X3148" s="63"/>
      <c r="Y3148" s="63"/>
      <c r="Z3148" s="63"/>
      <c r="AA3148" s="63"/>
      <c r="AB3148" s="63"/>
      <c r="AC3148" s="63"/>
      <c r="AD3148" s="63"/>
      <c r="AE3148" s="63"/>
      <c r="AF3148" s="63"/>
      <c r="AG3148" s="63"/>
      <c r="AH3148" s="63"/>
      <c r="AI3148" s="63"/>
      <c r="AJ3148" s="63"/>
      <c r="AK3148" s="63"/>
      <c r="AL3148" s="63"/>
      <c r="AM3148" s="63"/>
      <c r="AN3148" s="63"/>
      <c r="AO3148" s="63"/>
      <c r="AP3148" s="63"/>
      <c r="AQ3148" s="63"/>
      <c r="AR3148" s="63"/>
      <c r="AS3148" s="63"/>
      <c r="AT3148" s="63"/>
      <c r="AU3148" s="63"/>
      <c r="AV3148" s="63"/>
      <c r="AW3148" s="63"/>
      <c r="AX3148" s="63"/>
      <c r="AY3148" s="63"/>
      <c r="AZ3148" s="63"/>
      <c r="BA3148" s="63"/>
      <c r="BB3148" s="63"/>
      <c r="BC3148" s="63"/>
      <c r="BD3148" s="63"/>
      <c r="BE3148" s="63"/>
      <c r="BF3148" s="63"/>
      <c r="BG3148" s="63"/>
      <c r="BH3148" s="63"/>
      <c r="BI3148" s="63"/>
      <c r="BJ3148" s="63"/>
      <c r="BK3148" s="63"/>
      <c r="BL3148" s="63"/>
      <c r="BM3148" s="63"/>
      <c r="BN3148" s="63"/>
      <c r="BO3148" s="63"/>
      <c r="BP3148" s="63"/>
      <c r="BQ3148" s="63"/>
      <c r="BR3148" s="63"/>
      <c r="BS3148" s="63"/>
      <c r="BT3148" s="63"/>
      <c r="BU3148" s="63"/>
      <c r="BV3148" s="63"/>
      <c r="BW3148" s="63"/>
      <c r="BX3148" s="63"/>
      <c r="BY3148" s="63"/>
      <c r="BZ3148" s="63"/>
      <c r="CA3148" s="63"/>
      <c r="CB3148" s="63"/>
      <c r="CC3148" s="63"/>
      <c r="CD3148" s="63"/>
      <c r="CE3148" s="63"/>
      <c r="CF3148" s="63"/>
      <c r="CG3148" s="63"/>
      <c r="CH3148" s="63"/>
      <c r="CI3148" s="63"/>
      <c r="CJ3148" s="63"/>
      <c r="CK3148" s="63"/>
      <c r="CL3148" s="63"/>
      <c r="CM3148" s="63"/>
      <c r="CN3148" s="63"/>
      <c r="CO3148" s="63"/>
      <c r="CP3148" s="63"/>
      <c r="CR3148" s="227"/>
      <c r="CS3148" s="74"/>
    </row>
    <row r="3149" spans="1:97" s="72" customFormat="1" ht="75.75" customHeight="1">
      <c r="A3149" s="63"/>
      <c r="B3149" s="63"/>
      <c r="C3149" s="63"/>
      <c r="D3149" s="63"/>
      <c r="E3149" s="63"/>
      <c r="F3149" s="63"/>
      <c r="G3149" s="63"/>
      <c r="H3149" s="63"/>
      <c r="I3149" s="63"/>
      <c r="J3149" s="63"/>
      <c r="K3149" s="63"/>
      <c r="L3149" s="63"/>
      <c r="M3149" s="63"/>
      <c r="N3149" s="63"/>
      <c r="O3149" s="63"/>
      <c r="P3149" s="63"/>
      <c r="Q3149" s="63"/>
      <c r="R3149" s="63"/>
      <c r="S3149" s="63"/>
      <c r="T3149" s="63"/>
      <c r="U3149" s="63"/>
      <c r="V3149" s="63"/>
      <c r="W3149" s="63"/>
      <c r="X3149" s="63"/>
      <c r="Y3149" s="63"/>
      <c r="Z3149" s="63"/>
      <c r="AA3149" s="63"/>
      <c r="AB3149" s="63"/>
      <c r="AC3149" s="63"/>
      <c r="AD3149" s="63"/>
      <c r="AE3149" s="63"/>
      <c r="AF3149" s="63"/>
      <c r="AG3149" s="63"/>
      <c r="AH3149" s="63"/>
      <c r="AI3149" s="63"/>
      <c r="AJ3149" s="63"/>
      <c r="AK3149" s="63"/>
      <c r="AL3149" s="63"/>
      <c r="AM3149" s="63"/>
      <c r="AN3149" s="63"/>
      <c r="AO3149" s="63"/>
      <c r="AP3149" s="63"/>
      <c r="AQ3149" s="63"/>
      <c r="AR3149" s="63"/>
      <c r="AS3149" s="63"/>
      <c r="AT3149" s="63"/>
      <c r="AU3149" s="63"/>
      <c r="AV3149" s="63"/>
      <c r="AW3149" s="63"/>
      <c r="AX3149" s="63"/>
      <c r="AY3149" s="63"/>
      <c r="AZ3149" s="63"/>
      <c r="BA3149" s="63"/>
      <c r="BB3149" s="63"/>
      <c r="BC3149" s="63"/>
      <c r="BD3149" s="63"/>
      <c r="BE3149" s="63"/>
      <c r="BF3149" s="63"/>
      <c r="BG3149" s="63"/>
      <c r="BH3149" s="63"/>
      <c r="BI3149" s="63"/>
      <c r="BJ3149" s="63"/>
      <c r="BK3149" s="63"/>
      <c r="BL3149" s="63"/>
      <c r="BM3149" s="63"/>
      <c r="BN3149" s="63"/>
      <c r="BO3149" s="63"/>
      <c r="BP3149" s="63"/>
      <c r="BQ3149" s="63"/>
      <c r="BR3149" s="63"/>
      <c r="BS3149" s="63"/>
      <c r="BT3149" s="63"/>
      <c r="BU3149" s="63"/>
      <c r="BV3149" s="63"/>
      <c r="BW3149" s="63"/>
      <c r="BX3149" s="63"/>
      <c r="BY3149" s="63"/>
      <c r="BZ3149" s="63"/>
      <c r="CA3149" s="63"/>
      <c r="CB3149" s="63"/>
      <c r="CC3149" s="63"/>
      <c r="CD3149" s="63"/>
      <c r="CE3149" s="63"/>
      <c r="CF3149" s="63"/>
      <c r="CG3149" s="63"/>
      <c r="CH3149" s="63"/>
      <c r="CI3149" s="63"/>
      <c r="CJ3149" s="63"/>
      <c r="CK3149" s="63"/>
      <c r="CL3149" s="63"/>
      <c r="CM3149" s="63"/>
      <c r="CN3149" s="63"/>
      <c r="CO3149" s="63"/>
      <c r="CP3149" s="63"/>
      <c r="CR3149" s="227"/>
      <c r="CS3149" s="74"/>
    </row>
    <row r="3150" spans="1:97" s="72" customFormat="1" ht="75.75" customHeight="1">
      <c r="A3150" s="63"/>
      <c r="B3150" s="63"/>
      <c r="C3150" s="63"/>
      <c r="D3150" s="63"/>
      <c r="E3150" s="63"/>
      <c r="F3150" s="63"/>
      <c r="G3150" s="63"/>
      <c r="H3150" s="63"/>
      <c r="I3150" s="63"/>
      <c r="J3150" s="63"/>
      <c r="K3150" s="63"/>
      <c r="L3150" s="63"/>
      <c r="M3150" s="63"/>
      <c r="N3150" s="63"/>
      <c r="O3150" s="63"/>
      <c r="P3150" s="63"/>
      <c r="Q3150" s="63"/>
      <c r="R3150" s="63"/>
      <c r="S3150" s="63"/>
      <c r="T3150" s="63"/>
      <c r="U3150" s="63"/>
      <c r="V3150" s="63"/>
      <c r="W3150" s="63"/>
      <c r="X3150" s="63"/>
      <c r="Y3150" s="63"/>
      <c r="Z3150" s="63"/>
      <c r="AA3150" s="63"/>
      <c r="AB3150" s="63"/>
      <c r="AC3150" s="63"/>
      <c r="AD3150" s="63"/>
      <c r="AE3150" s="63"/>
      <c r="AF3150" s="63"/>
      <c r="AG3150" s="63"/>
      <c r="AH3150" s="63"/>
      <c r="AI3150" s="63"/>
      <c r="AJ3150" s="63"/>
      <c r="AK3150" s="63"/>
      <c r="AL3150" s="63"/>
      <c r="AM3150" s="63"/>
      <c r="AN3150" s="63"/>
      <c r="AO3150" s="63"/>
      <c r="AP3150" s="63"/>
      <c r="AQ3150" s="63"/>
      <c r="AR3150" s="63"/>
      <c r="AS3150" s="63"/>
      <c r="AT3150" s="63"/>
      <c r="AU3150" s="63"/>
      <c r="AV3150" s="63"/>
      <c r="AW3150" s="63"/>
      <c r="AX3150" s="63"/>
      <c r="AY3150" s="63"/>
      <c r="AZ3150" s="63"/>
      <c r="BA3150" s="63"/>
      <c r="BB3150" s="63"/>
      <c r="BC3150" s="63"/>
      <c r="BD3150" s="63"/>
      <c r="BE3150" s="63"/>
      <c r="BF3150" s="63"/>
      <c r="BG3150" s="63"/>
      <c r="BH3150" s="63"/>
      <c r="BI3150" s="63"/>
      <c r="BJ3150" s="63"/>
      <c r="BK3150" s="63"/>
      <c r="BL3150" s="63"/>
      <c r="BM3150" s="63"/>
      <c r="BN3150" s="63"/>
      <c r="BO3150" s="63"/>
      <c r="BP3150" s="63"/>
      <c r="BQ3150" s="63"/>
      <c r="BR3150" s="63"/>
      <c r="BS3150" s="63"/>
      <c r="BT3150" s="63"/>
      <c r="BU3150" s="63"/>
      <c r="BV3150" s="63"/>
      <c r="BW3150" s="63"/>
      <c r="BX3150" s="63"/>
      <c r="BY3150" s="63"/>
      <c r="BZ3150" s="63"/>
      <c r="CA3150" s="63"/>
      <c r="CB3150" s="63"/>
      <c r="CC3150" s="63"/>
      <c r="CD3150" s="63"/>
      <c r="CE3150" s="63"/>
      <c r="CF3150" s="63"/>
      <c r="CG3150" s="63"/>
      <c r="CH3150" s="63"/>
      <c r="CI3150" s="63"/>
      <c r="CJ3150" s="63"/>
      <c r="CK3150" s="63"/>
      <c r="CL3150" s="63"/>
      <c r="CM3150" s="63"/>
      <c r="CN3150" s="63"/>
      <c r="CO3150" s="63"/>
      <c r="CP3150" s="63"/>
      <c r="CR3150" s="227"/>
      <c r="CS3150" s="74"/>
    </row>
    <row r="3151" spans="1:97" s="72" customFormat="1" ht="75.75" customHeight="1">
      <c r="A3151" s="63"/>
      <c r="B3151" s="63"/>
      <c r="C3151" s="63"/>
      <c r="D3151" s="63"/>
      <c r="E3151" s="63"/>
      <c r="F3151" s="63"/>
      <c r="G3151" s="63"/>
      <c r="H3151" s="63"/>
      <c r="I3151" s="63"/>
      <c r="J3151" s="63"/>
      <c r="K3151" s="63"/>
      <c r="L3151" s="63"/>
      <c r="M3151" s="63"/>
      <c r="N3151" s="63"/>
      <c r="O3151" s="63"/>
      <c r="P3151" s="63"/>
      <c r="Q3151" s="63"/>
      <c r="R3151" s="63"/>
      <c r="S3151" s="63"/>
      <c r="T3151" s="63"/>
      <c r="U3151" s="63"/>
      <c r="V3151" s="63"/>
      <c r="W3151" s="63"/>
      <c r="X3151" s="63"/>
      <c r="Y3151" s="63"/>
      <c r="Z3151" s="63"/>
      <c r="AA3151" s="63"/>
      <c r="AB3151" s="63"/>
      <c r="AC3151" s="63"/>
      <c r="AD3151" s="63"/>
      <c r="AE3151" s="63"/>
      <c r="AF3151" s="63"/>
      <c r="AG3151" s="63"/>
      <c r="AH3151" s="63"/>
      <c r="AI3151" s="63"/>
      <c r="AJ3151" s="63"/>
      <c r="AK3151" s="63"/>
      <c r="AL3151" s="63"/>
      <c r="AM3151" s="63"/>
      <c r="AN3151" s="63"/>
      <c r="AO3151" s="63"/>
      <c r="AP3151" s="63"/>
      <c r="AQ3151" s="63"/>
      <c r="AR3151" s="63"/>
      <c r="AS3151" s="63"/>
      <c r="AT3151" s="63"/>
      <c r="AU3151" s="63"/>
      <c r="AV3151" s="63"/>
      <c r="AW3151" s="63"/>
      <c r="AX3151" s="63"/>
      <c r="AY3151" s="63"/>
      <c r="AZ3151" s="63"/>
      <c r="BA3151" s="63"/>
      <c r="BB3151" s="63"/>
      <c r="BC3151" s="63"/>
      <c r="BD3151" s="63"/>
      <c r="BE3151" s="63"/>
      <c r="BF3151" s="63"/>
      <c r="BG3151" s="63"/>
      <c r="BH3151" s="63"/>
      <c r="BI3151" s="63"/>
      <c r="BJ3151" s="63"/>
      <c r="BK3151" s="63"/>
      <c r="BL3151" s="63"/>
      <c r="BM3151" s="63"/>
      <c r="BN3151" s="63"/>
      <c r="BO3151" s="63"/>
      <c r="BP3151" s="63"/>
      <c r="BQ3151" s="63"/>
      <c r="BR3151" s="63"/>
      <c r="BS3151" s="63"/>
      <c r="BT3151" s="63"/>
      <c r="BU3151" s="63"/>
      <c r="BV3151" s="63"/>
      <c r="BW3151" s="63"/>
      <c r="BX3151" s="63"/>
      <c r="BY3151" s="63"/>
      <c r="BZ3151" s="63"/>
      <c r="CA3151" s="63"/>
      <c r="CB3151" s="63"/>
      <c r="CC3151" s="63"/>
      <c r="CD3151" s="63"/>
      <c r="CE3151" s="63"/>
      <c r="CF3151" s="63"/>
      <c r="CG3151" s="63"/>
      <c r="CH3151" s="63"/>
      <c r="CI3151" s="63"/>
      <c r="CJ3151" s="63"/>
      <c r="CK3151" s="63"/>
      <c r="CL3151" s="63"/>
      <c r="CM3151" s="63"/>
      <c r="CN3151" s="63"/>
      <c r="CO3151" s="63"/>
      <c r="CP3151" s="63"/>
      <c r="CR3151" s="227"/>
      <c r="CS3151" s="74"/>
    </row>
    <row r="3152" spans="1:97" s="72" customFormat="1" ht="75.75" customHeight="1">
      <c r="A3152" s="63"/>
      <c r="B3152" s="63"/>
      <c r="C3152" s="63"/>
      <c r="D3152" s="63"/>
      <c r="E3152" s="63"/>
      <c r="F3152" s="63"/>
      <c r="G3152" s="63"/>
      <c r="H3152" s="63"/>
      <c r="I3152" s="63"/>
      <c r="J3152" s="63"/>
      <c r="K3152" s="63"/>
      <c r="L3152" s="63"/>
      <c r="M3152" s="63"/>
      <c r="N3152" s="63"/>
      <c r="O3152" s="63"/>
      <c r="P3152" s="63"/>
      <c r="Q3152" s="63"/>
      <c r="R3152" s="63"/>
      <c r="S3152" s="63"/>
      <c r="T3152" s="63"/>
      <c r="U3152" s="63"/>
      <c r="V3152" s="63"/>
      <c r="W3152" s="63"/>
      <c r="X3152" s="63"/>
      <c r="Y3152" s="63"/>
      <c r="Z3152" s="63"/>
      <c r="AA3152" s="63"/>
      <c r="AB3152" s="63"/>
      <c r="AC3152" s="63"/>
      <c r="AD3152" s="63"/>
      <c r="AE3152" s="63"/>
      <c r="AF3152" s="63"/>
      <c r="AG3152" s="63"/>
      <c r="AH3152" s="63"/>
      <c r="AI3152" s="63"/>
      <c r="AJ3152" s="63"/>
      <c r="AK3152" s="63"/>
      <c r="AL3152" s="63"/>
      <c r="AM3152" s="63"/>
      <c r="AN3152" s="63"/>
      <c r="AO3152" s="63"/>
      <c r="AP3152" s="63"/>
      <c r="AQ3152" s="63"/>
      <c r="AR3152" s="63"/>
      <c r="AS3152" s="63"/>
      <c r="AT3152" s="63"/>
      <c r="AU3152" s="63"/>
      <c r="AV3152" s="63"/>
      <c r="AW3152" s="63"/>
      <c r="AX3152" s="63"/>
      <c r="AY3152" s="63"/>
      <c r="AZ3152" s="63"/>
      <c r="BA3152" s="63"/>
      <c r="BB3152" s="63"/>
      <c r="BC3152" s="63"/>
      <c r="BD3152" s="63"/>
      <c r="BE3152" s="63"/>
      <c r="BF3152" s="63"/>
      <c r="BG3152" s="63"/>
      <c r="BH3152" s="63"/>
      <c r="BI3152" s="63"/>
      <c r="BJ3152" s="63"/>
      <c r="BK3152" s="63"/>
      <c r="BL3152" s="63"/>
      <c r="BM3152" s="63"/>
      <c r="BN3152" s="63"/>
      <c r="BO3152" s="63"/>
      <c r="BP3152" s="63"/>
      <c r="BQ3152" s="63"/>
      <c r="BR3152" s="63"/>
      <c r="BS3152" s="63"/>
      <c r="BT3152" s="63"/>
      <c r="BU3152" s="63"/>
      <c r="BV3152" s="63"/>
      <c r="BW3152" s="63"/>
      <c r="BX3152" s="63"/>
      <c r="BY3152" s="63"/>
      <c r="BZ3152" s="63"/>
      <c r="CA3152" s="63"/>
      <c r="CB3152" s="63"/>
      <c r="CC3152" s="63"/>
      <c r="CD3152" s="63"/>
      <c r="CE3152" s="63"/>
      <c r="CF3152" s="63"/>
      <c r="CG3152" s="63"/>
      <c r="CH3152" s="63"/>
      <c r="CI3152" s="63"/>
      <c r="CJ3152" s="63"/>
      <c r="CK3152" s="63"/>
      <c r="CL3152" s="63"/>
      <c r="CM3152" s="63"/>
      <c r="CN3152" s="63"/>
      <c r="CO3152" s="63"/>
      <c r="CP3152" s="63"/>
      <c r="CR3152" s="227"/>
      <c r="CS3152" s="74"/>
    </row>
    <row r="3153" spans="1:97" s="72" customFormat="1" ht="75.75" customHeight="1">
      <c r="A3153" s="63"/>
      <c r="B3153" s="63"/>
      <c r="C3153" s="63"/>
      <c r="D3153" s="63"/>
      <c r="E3153" s="63"/>
      <c r="F3153" s="63"/>
      <c r="G3153" s="63"/>
      <c r="H3153" s="63"/>
      <c r="I3153" s="63"/>
      <c r="J3153" s="63"/>
      <c r="K3153" s="63"/>
      <c r="L3153" s="63"/>
      <c r="M3153" s="63"/>
      <c r="N3153" s="63"/>
      <c r="O3153" s="63"/>
      <c r="P3153" s="63"/>
      <c r="Q3153" s="63"/>
      <c r="R3153" s="63"/>
      <c r="S3153" s="63"/>
      <c r="T3153" s="63"/>
      <c r="U3153" s="63"/>
      <c r="V3153" s="63"/>
      <c r="W3153" s="63"/>
      <c r="X3153" s="63"/>
      <c r="Y3153" s="63"/>
      <c r="Z3153" s="63"/>
      <c r="AA3153" s="63"/>
      <c r="AB3153" s="63"/>
      <c r="AC3153" s="63"/>
      <c r="AD3153" s="63"/>
      <c r="AE3153" s="63"/>
      <c r="AF3153" s="63"/>
      <c r="AG3153" s="63"/>
      <c r="AH3153" s="63"/>
      <c r="AI3153" s="63"/>
      <c r="AJ3153" s="63"/>
      <c r="AK3153" s="63"/>
      <c r="AL3153" s="63"/>
      <c r="AM3153" s="63"/>
      <c r="AN3153" s="63"/>
      <c r="AO3153" s="63"/>
      <c r="AP3153" s="63"/>
      <c r="AQ3153" s="63"/>
      <c r="AR3153" s="63"/>
      <c r="AS3153" s="63"/>
      <c r="AT3153" s="63"/>
      <c r="AU3153" s="63"/>
      <c r="AV3153" s="63"/>
      <c r="AW3153" s="63"/>
      <c r="AX3153" s="63"/>
      <c r="AY3153" s="63"/>
      <c r="AZ3153" s="63"/>
      <c r="BA3153" s="63"/>
      <c r="BB3153" s="63"/>
      <c r="BC3153" s="63"/>
      <c r="BD3153" s="63"/>
      <c r="BE3153" s="63"/>
      <c r="BF3153" s="63"/>
      <c r="BG3153" s="63"/>
      <c r="BH3153" s="63"/>
      <c r="BI3153" s="63"/>
      <c r="BJ3153" s="63"/>
      <c r="BK3153" s="63"/>
      <c r="BL3153" s="63"/>
      <c r="BM3153" s="63"/>
      <c r="BN3153" s="63"/>
      <c r="BO3153" s="63"/>
      <c r="BP3153" s="63"/>
      <c r="BQ3153" s="63"/>
      <c r="BR3153" s="63"/>
      <c r="BS3153" s="63"/>
      <c r="BT3153" s="63"/>
      <c r="BU3153" s="63"/>
      <c r="BV3153" s="63"/>
      <c r="BW3153" s="63"/>
      <c r="BX3153" s="63"/>
      <c r="BY3153" s="63"/>
      <c r="BZ3153" s="63"/>
      <c r="CA3153" s="63"/>
      <c r="CB3153" s="63"/>
      <c r="CC3153" s="63"/>
      <c r="CD3153" s="63"/>
      <c r="CE3153" s="63"/>
      <c r="CF3153" s="63"/>
      <c r="CG3153" s="63"/>
      <c r="CH3153" s="63"/>
      <c r="CI3153" s="63"/>
      <c r="CJ3153" s="63"/>
      <c r="CK3153" s="63"/>
      <c r="CL3153" s="63"/>
      <c r="CM3153" s="63"/>
      <c r="CN3153" s="63"/>
      <c r="CO3153" s="63"/>
      <c r="CP3153" s="63"/>
      <c r="CR3153" s="227"/>
      <c r="CS3153" s="74"/>
    </row>
    <row r="3154" spans="1:97" s="72" customFormat="1" ht="75.75" customHeight="1">
      <c r="A3154" s="63"/>
      <c r="B3154" s="63"/>
      <c r="C3154" s="63"/>
      <c r="D3154" s="63"/>
      <c r="E3154" s="63"/>
      <c r="F3154" s="63"/>
      <c r="G3154" s="63"/>
      <c r="H3154" s="63"/>
      <c r="I3154" s="63"/>
      <c r="J3154" s="63"/>
      <c r="K3154" s="63"/>
      <c r="L3154" s="63"/>
      <c r="M3154" s="63"/>
      <c r="N3154" s="63"/>
      <c r="O3154" s="63"/>
      <c r="P3154" s="63"/>
      <c r="Q3154" s="63"/>
      <c r="R3154" s="63"/>
      <c r="S3154" s="63"/>
      <c r="T3154" s="63"/>
      <c r="U3154" s="63"/>
      <c r="V3154" s="63"/>
      <c r="W3154" s="63"/>
      <c r="X3154" s="63"/>
      <c r="Y3154" s="63"/>
      <c r="Z3154" s="63"/>
      <c r="AA3154" s="63"/>
      <c r="AB3154" s="63"/>
      <c r="AC3154" s="63"/>
      <c r="AD3154" s="63"/>
      <c r="AE3154" s="63"/>
      <c r="AF3154" s="63"/>
      <c r="AG3154" s="63"/>
      <c r="AH3154" s="63"/>
      <c r="AI3154" s="63"/>
      <c r="AJ3154" s="63"/>
      <c r="AK3154" s="63"/>
      <c r="AL3154" s="63"/>
      <c r="AM3154" s="63"/>
      <c r="AN3154" s="63"/>
      <c r="AO3154" s="63"/>
      <c r="AP3154" s="63"/>
      <c r="AQ3154" s="63"/>
      <c r="AR3154" s="63"/>
      <c r="AS3154" s="63"/>
      <c r="AT3154" s="63"/>
      <c r="AU3154" s="63"/>
      <c r="AV3154" s="63"/>
      <c r="AW3154" s="63"/>
      <c r="AX3154" s="63"/>
      <c r="AY3154" s="63"/>
      <c r="AZ3154" s="63"/>
      <c r="BA3154" s="63"/>
      <c r="BB3154" s="63"/>
      <c r="BC3154" s="63"/>
      <c r="BD3154" s="63"/>
      <c r="BE3154" s="63"/>
      <c r="BF3154" s="63"/>
      <c r="BG3154" s="63"/>
      <c r="BH3154" s="63"/>
      <c r="BI3154" s="63"/>
      <c r="BJ3154" s="63"/>
      <c r="BK3154" s="63"/>
      <c r="BL3154" s="63"/>
      <c r="BM3154" s="63"/>
      <c r="BN3154" s="63"/>
      <c r="BO3154" s="63"/>
      <c r="BP3154" s="63"/>
      <c r="BQ3154" s="63"/>
      <c r="BR3154" s="63"/>
      <c r="BS3154" s="63"/>
      <c r="BT3154" s="63"/>
      <c r="BU3154" s="63"/>
      <c r="BV3154" s="63"/>
      <c r="BW3154" s="63"/>
      <c r="BX3154" s="63"/>
      <c r="BY3154" s="63"/>
      <c r="BZ3154" s="63"/>
      <c r="CA3154" s="63"/>
      <c r="CB3154" s="63"/>
      <c r="CC3154" s="63"/>
      <c r="CD3154" s="63"/>
      <c r="CE3154" s="63"/>
      <c r="CF3154" s="63"/>
      <c r="CG3154" s="63"/>
      <c r="CH3154" s="63"/>
      <c r="CI3154" s="63"/>
      <c r="CJ3154" s="63"/>
      <c r="CK3154" s="63"/>
      <c r="CL3154" s="63"/>
      <c r="CM3154" s="63"/>
      <c r="CN3154" s="63"/>
      <c r="CO3154" s="63"/>
      <c r="CP3154" s="63"/>
      <c r="CR3154" s="227"/>
      <c r="CS3154" s="74"/>
    </row>
    <row r="3155" spans="1:97" s="72" customFormat="1" ht="75.75" customHeight="1">
      <c r="A3155" s="63"/>
      <c r="B3155" s="63"/>
      <c r="C3155" s="63"/>
      <c r="D3155" s="63"/>
      <c r="E3155" s="63"/>
      <c r="F3155" s="63"/>
      <c r="G3155" s="63"/>
      <c r="H3155" s="63"/>
      <c r="I3155" s="63"/>
      <c r="J3155" s="63"/>
      <c r="K3155" s="63"/>
      <c r="L3155" s="63"/>
      <c r="M3155" s="63"/>
      <c r="N3155" s="63"/>
      <c r="O3155" s="63"/>
      <c r="P3155" s="63"/>
      <c r="Q3155" s="63"/>
      <c r="R3155" s="63"/>
      <c r="S3155" s="63"/>
      <c r="T3155" s="63"/>
      <c r="U3155" s="63"/>
      <c r="V3155" s="63"/>
      <c r="W3155" s="63"/>
      <c r="X3155" s="63"/>
      <c r="Y3155" s="63"/>
      <c r="Z3155" s="63"/>
      <c r="AA3155" s="63"/>
      <c r="AB3155" s="63"/>
      <c r="AC3155" s="63"/>
      <c r="AD3155" s="63"/>
      <c r="AE3155" s="63"/>
      <c r="AF3155" s="63"/>
      <c r="AG3155" s="63"/>
      <c r="AH3155" s="63"/>
      <c r="AI3155" s="63"/>
      <c r="AJ3155" s="63"/>
      <c r="AK3155" s="63"/>
      <c r="AL3155" s="63"/>
      <c r="AM3155" s="63"/>
      <c r="AN3155" s="63"/>
      <c r="AO3155" s="63"/>
      <c r="AP3155" s="63"/>
      <c r="AQ3155" s="63"/>
      <c r="AR3155" s="63"/>
      <c r="AS3155" s="63"/>
      <c r="AT3155" s="63"/>
      <c r="AU3155" s="63"/>
      <c r="AV3155" s="63"/>
      <c r="AW3155" s="63"/>
      <c r="AX3155" s="63"/>
      <c r="AY3155" s="63"/>
      <c r="AZ3155" s="63"/>
      <c r="BA3155" s="63"/>
      <c r="BB3155" s="63"/>
      <c r="BC3155" s="63"/>
      <c r="BD3155" s="63"/>
      <c r="BE3155" s="63"/>
      <c r="BF3155" s="63"/>
      <c r="BG3155" s="63"/>
      <c r="BH3155" s="63"/>
      <c r="BI3155" s="63"/>
      <c r="BJ3155" s="63"/>
      <c r="BK3155" s="63"/>
      <c r="BL3155" s="63"/>
      <c r="BM3155" s="63"/>
      <c r="BN3155" s="63"/>
      <c r="BO3155" s="63"/>
      <c r="BP3155" s="63"/>
      <c r="BQ3155" s="63"/>
      <c r="BR3155" s="63"/>
      <c r="BS3155" s="63"/>
      <c r="BT3155" s="63"/>
      <c r="BU3155" s="63"/>
      <c r="BV3155" s="63"/>
      <c r="BW3155" s="63"/>
      <c r="BX3155" s="63"/>
      <c r="BY3155" s="63"/>
      <c r="BZ3155" s="63"/>
      <c r="CA3155" s="63"/>
      <c r="CB3155" s="63"/>
      <c r="CC3155" s="63"/>
      <c r="CD3155" s="63"/>
      <c r="CE3155" s="63"/>
      <c r="CF3155" s="63"/>
      <c r="CG3155" s="63"/>
      <c r="CH3155" s="63"/>
      <c r="CI3155" s="63"/>
      <c r="CJ3155" s="63"/>
      <c r="CK3155" s="63"/>
      <c r="CL3155" s="63"/>
      <c r="CM3155" s="63"/>
      <c r="CN3155" s="63"/>
      <c r="CO3155" s="63"/>
      <c r="CP3155" s="63"/>
      <c r="CR3155" s="227"/>
      <c r="CS3155" s="74"/>
    </row>
    <row r="3156" spans="1:97" s="72" customFormat="1" ht="75.75" customHeight="1">
      <c r="A3156" s="63"/>
      <c r="B3156" s="63"/>
      <c r="C3156" s="63"/>
      <c r="D3156" s="63"/>
      <c r="E3156" s="63"/>
      <c r="F3156" s="63"/>
      <c r="G3156" s="63"/>
      <c r="H3156" s="63"/>
      <c r="I3156" s="63"/>
      <c r="J3156" s="63"/>
      <c r="K3156" s="63"/>
      <c r="L3156" s="63"/>
      <c r="M3156" s="63"/>
      <c r="N3156" s="63"/>
      <c r="O3156" s="63"/>
      <c r="P3156" s="63"/>
      <c r="Q3156" s="63"/>
      <c r="R3156" s="63"/>
      <c r="S3156" s="63"/>
      <c r="T3156" s="63"/>
      <c r="U3156" s="63"/>
      <c r="V3156" s="63"/>
      <c r="W3156" s="63"/>
      <c r="X3156" s="63"/>
      <c r="Y3156" s="63"/>
      <c r="Z3156" s="63"/>
      <c r="AA3156" s="63"/>
      <c r="AB3156" s="63"/>
      <c r="AC3156" s="63"/>
      <c r="AD3156" s="63"/>
      <c r="AE3156" s="63"/>
      <c r="AF3156" s="63"/>
      <c r="AG3156" s="63"/>
      <c r="AH3156" s="63"/>
      <c r="AI3156" s="63"/>
      <c r="AJ3156" s="63"/>
      <c r="AK3156" s="63"/>
      <c r="AL3156" s="63"/>
      <c r="AM3156" s="63"/>
      <c r="AN3156" s="63"/>
      <c r="AO3156" s="63"/>
      <c r="AP3156" s="63"/>
      <c r="AQ3156" s="63"/>
      <c r="AR3156" s="63"/>
      <c r="AS3156" s="63"/>
      <c r="AT3156" s="63"/>
      <c r="AU3156" s="63"/>
      <c r="AV3156" s="63"/>
      <c r="AW3156" s="63"/>
      <c r="AX3156" s="63"/>
      <c r="AY3156" s="63"/>
      <c r="AZ3156" s="63"/>
      <c r="BA3156" s="63"/>
      <c r="BB3156" s="63"/>
      <c r="BC3156" s="63"/>
      <c r="BD3156" s="63"/>
      <c r="BE3156" s="63"/>
      <c r="BF3156" s="63"/>
      <c r="BG3156" s="63"/>
      <c r="BH3156" s="63"/>
      <c r="BI3156" s="63"/>
      <c r="BJ3156" s="63"/>
      <c r="BK3156" s="63"/>
      <c r="BL3156" s="63"/>
      <c r="BM3156" s="63"/>
      <c r="BN3156" s="63"/>
      <c r="BO3156" s="63"/>
      <c r="BP3156" s="63"/>
      <c r="BQ3156" s="63"/>
      <c r="BR3156" s="63"/>
      <c r="BS3156" s="63"/>
      <c r="BT3156" s="63"/>
      <c r="BU3156" s="63"/>
      <c r="BV3156" s="63"/>
      <c r="BW3156" s="63"/>
      <c r="BX3156" s="63"/>
      <c r="BY3156" s="63"/>
      <c r="BZ3156" s="63"/>
      <c r="CA3156" s="63"/>
      <c r="CB3156" s="63"/>
      <c r="CC3156" s="63"/>
      <c r="CD3156" s="63"/>
      <c r="CE3156" s="63"/>
      <c r="CF3156" s="63"/>
      <c r="CG3156" s="63"/>
      <c r="CH3156" s="63"/>
      <c r="CI3156" s="63"/>
      <c r="CJ3156" s="63"/>
      <c r="CK3156" s="63"/>
      <c r="CL3156" s="63"/>
      <c r="CM3156" s="63"/>
      <c r="CN3156" s="63"/>
      <c r="CO3156" s="63"/>
      <c r="CP3156" s="63"/>
      <c r="CR3156" s="227"/>
      <c r="CS3156" s="74"/>
    </row>
    <row r="3157" spans="1:97" s="72" customFormat="1" ht="75.75" customHeight="1">
      <c r="A3157" s="63"/>
      <c r="B3157" s="63"/>
      <c r="C3157" s="63"/>
      <c r="D3157" s="63"/>
      <c r="E3157" s="63"/>
      <c r="F3157" s="63"/>
      <c r="G3157" s="63"/>
      <c r="H3157" s="63"/>
      <c r="I3157" s="63"/>
      <c r="J3157" s="63"/>
      <c r="K3157" s="63"/>
      <c r="L3157" s="63"/>
      <c r="M3157" s="63"/>
      <c r="N3157" s="63"/>
      <c r="O3157" s="63"/>
      <c r="P3157" s="63"/>
      <c r="Q3157" s="63"/>
      <c r="R3157" s="63"/>
      <c r="S3157" s="63"/>
      <c r="T3157" s="63"/>
      <c r="U3157" s="63"/>
      <c r="V3157" s="63"/>
      <c r="W3157" s="63"/>
      <c r="X3157" s="63"/>
      <c r="Y3157" s="63"/>
      <c r="Z3157" s="63"/>
      <c r="AA3157" s="63"/>
      <c r="AB3157" s="63"/>
      <c r="AC3157" s="63"/>
      <c r="AD3157" s="63"/>
      <c r="AE3157" s="63"/>
      <c r="AF3157" s="63"/>
      <c r="AG3157" s="63"/>
      <c r="AH3157" s="63"/>
      <c r="AI3157" s="63"/>
      <c r="AJ3157" s="63"/>
      <c r="AK3157" s="63"/>
      <c r="AL3157" s="63"/>
      <c r="AM3157" s="63"/>
      <c r="AN3157" s="63"/>
      <c r="AO3157" s="63"/>
      <c r="AP3157" s="63"/>
      <c r="AQ3157" s="63"/>
      <c r="AR3157" s="63"/>
      <c r="AS3157" s="63"/>
      <c r="AT3157" s="63"/>
      <c r="AU3157" s="63"/>
      <c r="AV3157" s="63"/>
      <c r="AW3157" s="63"/>
      <c r="AX3157" s="63"/>
      <c r="AY3157" s="63"/>
      <c r="AZ3157" s="63"/>
      <c r="BA3157" s="63"/>
      <c r="BB3157" s="63"/>
      <c r="BC3157" s="63"/>
      <c r="BD3157" s="63"/>
      <c r="BE3157" s="63"/>
      <c r="BF3157" s="63"/>
      <c r="BG3157" s="63"/>
      <c r="BH3157" s="63"/>
      <c r="BI3157" s="63"/>
      <c r="BJ3157" s="63"/>
      <c r="BK3157" s="63"/>
      <c r="BL3157" s="63"/>
      <c r="BM3157" s="63"/>
      <c r="BN3157" s="63"/>
      <c r="BO3157" s="63"/>
      <c r="BP3157" s="63"/>
      <c r="BQ3157" s="63"/>
      <c r="BR3157" s="63"/>
      <c r="BS3157" s="63"/>
      <c r="BT3157" s="63"/>
      <c r="BU3157" s="63"/>
      <c r="BV3157" s="63"/>
      <c r="BW3157" s="63"/>
      <c r="BX3157" s="63"/>
      <c r="BY3157" s="63"/>
      <c r="BZ3157" s="63"/>
      <c r="CA3157" s="63"/>
      <c r="CB3157" s="63"/>
      <c r="CC3157" s="63"/>
      <c r="CD3157" s="63"/>
      <c r="CE3157" s="63"/>
      <c r="CF3157" s="63"/>
      <c r="CG3157" s="63"/>
      <c r="CH3157" s="63"/>
      <c r="CI3157" s="63"/>
      <c r="CJ3157" s="63"/>
      <c r="CK3157" s="63"/>
      <c r="CL3157" s="63"/>
      <c r="CM3157" s="63"/>
      <c r="CN3157" s="63"/>
      <c r="CO3157" s="63"/>
      <c r="CP3157" s="63"/>
      <c r="CR3157" s="227"/>
      <c r="CS3157" s="74"/>
    </row>
    <row r="3158" spans="1:97" s="72" customFormat="1" ht="75.75" customHeight="1">
      <c r="A3158" s="63"/>
      <c r="B3158" s="63"/>
      <c r="C3158" s="63"/>
      <c r="D3158" s="63"/>
      <c r="E3158" s="63"/>
      <c r="F3158" s="63"/>
      <c r="G3158" s="63"/>
      <c r="H3158" s="63"/>
      <c r="I3158" s="63"/>
      <c r="J3158" s="63"/>
      <c r="K3158" s="63"/>
      <c r="L3158" s="63"/>
      <c r="M3158" s="63"/>
      <c r="N3158" s="63"/>
      <c r="O3158" s="63"/>
      <c r="P3158" s="63"/>
      <c r="Q3158" s="63"/>
      <c r="R3158" s="63"/>
      <c r="S3158" s="63"/>
      <c r="T3158" s="63"/>
      <c r="U3158" s="63"/>
      <c r="V3158" s="63"/>
      <c r="W3158" s="63"/>
      <c r="X3158" s="63"/>
      <c r="Y3158" s="63"/>
      <c r="Z3158" s="63"/>
      <c r="AA3158" s="63"/>
      <c r="AB3158" s="63"/>
      <c r="AC3158" s="63"/>
      <c r="AD3158" s="63"/>
      <c r="AE3158" s="63"/>
      <c r="AF3158" s="63"/>
      <c r="AG3158" s="63"/>
      <c r="AH3158" s="63"/>
      <c r="AI3158" s="63"/>
      <c r="AJ3158" s="63"/>
      <c r="AK3158" s="63"/>
      <c r="AL3158" s="63"/>
      <c r="AM3158" s="63"/>
      <c r="AN3158" s="63"/>
      <c r="AO3158" s="63"/>
      <c r="AP3158" s="63"/>
      <c r="AQ3158" s="63"/>
      <c r="AR3158" s="63"/>
      <c r="AS3158" s="63"/>
      <c r="AT3158" s="63"/>
      <c r="AU3158" s="63"/>
      <c r="AV3158" s="63"/>
      <c r="AW3158" s="63"/>
      <c r="AX3158" s="63"/>
      <c r="AY3158" s="63"/>
      <c r="AZ3158" s="63"/>
      <c r="BA3158" s="63"/>
      <c r="BB3158" s="63"/>
      <c r="BC3158" s="63"/>
      <c r="BD3158" s="63"/>
      <c r="BE3158" s="63"/>
      <c r="BF3158" s="63"/>
      <c r="BG3158" s="63"/>
      <c r="BH3158" s="63"/>
      <c r="BI3158" s="63"/>
      <c r="BJ3158" s="63"/>
      <c r="BK3158" s="63"/>
      <c r="BL3158" s="63"/>
      <c r="BM3158" s="63"/>
      <c r="BN3158" s="63"/>
      <c r="BO3158" s="63"/>
      <c r="BP3158" s="63"/>
      <c r="BQ3158" s="63"/>
      <c r="BR3158" s="63"/>
      <c r="BS3158" s="63"/>
      <c r="BT3158" s="63"/>
      <c r="BU3158" s="63"/>
      <c r="BV3158" s="63"/>
      <c r="BW3158" s="63"/>
      <c r="BX3158" s="63"/>
      <c r="BY3158" s="63"/>
      <c r="BZ3158" s="63"/>
      <c r="CA3158" s="63"/>
      <c r="CB3158" s="63"/>
      <c r="CC3158" s="63"/>
      <c r="CD3158" s="63"/>
      <c r="CE3158" s="63"/>
      <c r="CF3158" s="63"/>
      <c r="CG3158" s="63"/>
      <c r="CH3158" s="63"/>
      <c r="CI3158" s="63"/>
      <c r="CJ3158" s="63"/>
      <c r="CK3158" s="63"/>
      <c r="CL3158" s="63"/>
      <c r="CM3158" s="63"/>
      <c r="CN3158" s="63"/>
      <c r="CO3158" s="63"/>
      <c r="CP3158" s="63"/>
      <c r="CR3158" s="227"/>
      <c r="CS3158" s="74"/>
    </row>
    <row r="3159" spans="1:97" s="72" customFormat="1" ht="75.75" customHeight="1">
      <c r="A3159" s="63"/>
      <c r="B3159" s="63"/>
      <c r="C3159" s="63"/>
      <c r="D3159" s="63"/>
      <c r="E3159" s="63"/>
      <c r="F3159" s="63"/>
      <c r="G3159" s="63"/>
      <c r="H3159" s="63"/>
      <c r="I3159" s="63"/>
      <c r="J3159" s="63"/>
      <c r="K3159" s="63"/>
      <c r="L3159" s="63"/>
      <c r="M3159" s="63"/>
      <c r="N3159" s="63"/>
      <c r="O3159" s="63"/>
      <c r="P3159" s="63"/>
      <c r="Q3159" s="63"/>
      <c r="R3159" s="63"/>
      <c r="S3159" s="63"/>
      <c r="T3159" s="63"/>
      <c r="U3159" s="63"/>
      <c r="V3159" s="63"/>
      <c r="W3159" s="63"/>
      <c r="X3159" s="63"/>
      <c r="Y3159" s="63"/>
      <c r="Z3159" s="63"/>
      <c r="AA3159" s="63"/>
      <c r="AB3159" s="63"/>
      <c r="AC3159" s="63"/>
      <c r="AD3159" s="63"/>
      <c r="AE3159" s="63"/>
      <c r="AF3159" s="63"/>
      <c r="AG3159" s="63"/>
      <c r="AH3159" s="63"/>
      <c r="AI3159" s="63"/>
      <c r="AJ3159" s="63"/>
      <c r="AK3159" s="63"/>
      <c r="AL3159" s="63"/>
      <c r="AM3159" s="63"/>
      <c r="AN3159" s="63"/>
      <c r="AO3159" s="63"/>
      <c r="AP3159" s="63"/>
      <c r="AQ3159" s="63"/>
      <c r="AR3159" s="63"/>
      <c r="AS3159" s="63"/>
      <c r="AT3159" s="63"/>
      <c r="AU3159" s="63"/>
      <c r="AV3159" s="63"/>
      <c r="AW3159" s="63"/>
      <c r="AX3159" s="63"/>
      <c r="AY3159" s="63"/>
      <c r="AZ3159" s="63"/>
      <c r="BA3159" s="63"/>
      <c r="BB3159" s="63"/>
      <c r="BC3159" s="63"/>
      <c r="BD3159" s="63"/>
      <c r="BE3159" s="63"/>
      <c r="BF3159" s="63"/>
      <c r="BG3159" s="63"/>
      <c r="BH3159" s="63"/>
      <c r="BI3159" s="63"/>
      <c r="BJ3159" s="63"/>
      <c r="BK3159" s="63"/>
      <c r="BL3159" s="63"/>
      <c r="BM3159" s="63"/>
      <c r="BN3159" s="63"/>
      <c r="BO3159" s="63"/>
      <c r="BP3159" s="63"/>
      <c r="BQ3159" s="63"/>
      <c r="BR3159" s="63"/>
      <c r="BS3159" s="63"/>
      <c r="BT3159" s="63"/>
      <c r="BU3159" s="63"/>
      <c r="BV3159" s="63"/>
      <c r="BW3159" s="63"/>
      <c r="BX3159" s="63"/>
      <c r="BY3159" s="63"/>
      <c r="BZ3159" s="63"/>
      <c r="CA3159" s="63"/>
      <c r="CB3159" s="63"/>
      <c r="CC3159" s="63"/>
      <c r="CD3159" s="63"/>
      <c r="CE3159" s="63"/>
      <c r="CF3159" s="63"/>
      <c r="CG3159" s="63"/>
      <c r="CH3159" s="63"/>
      <c r="CI3159" s="63"/>
      <c r="CJ3159" s="63"/>
      <c r="CK3159" s="63"/>
      <c r="CL3159" s="63"/>
      <c r="CM3159" s="63"/>
      <c r="CN3159" s="63"/>
      <c r="CO3159" s="63"/>
      <c r="CP3159" s="63"/>
      <c r="CR3159" s="227"/>
      <c r="CS3159" s="74"/>
    </row>
    <row r="3160" spans="1:97" s="72" customFormat="1" ht="75.75" customHeight="1">
      <c r="A3160" s="63"/>
      <c r="B3160" s="63"/>
      <c r="C3160" s="63"/>
      <c r="D3160" s="63"/>
      <c r="E3160" s="63"/>
      <c r="F3160" s="63"/>
      <c r="G3160" s="63"/>
      <c r="H3160" s="63"/>
      <c r="I3160" s="63"/>
      <c r="J3160" s="63"/>
      <c r="K3160" s="63"/>
      <c r="L3160" s="63"/>
      <c r="M3160" s="63"/>
      <c r="N3160" s="63"/>
      <c r="O3160" s="63"/>
      <c r="P3160" s="63"/>
      <c r="Q3160" s="63"/>
      <c r="R3160" s="63"/>
      <c r="S3160" s="63"/>
      <c r="T3160" s="63"/>
      <c r="U3160" s="63"/>
      <c r="V3160" s="63"/>
      <c r="W3160" s="63"/>
      <c r="X3160" s="63"/>
      <c r="Y3160" s="63"/>
      <c r="Z3160" s="63"/>
      <c r="AA3160" s="63"/>
      <c r="AB3160" s="63"/>
      <c r="AC3160" s="63"/>
      <c r="AD3160" s="63"/>
      <c r="AE3160" s="63"/>
      <c r="AF3160" s="63"/>
      <c r="AG3160" s="63"/>
      <c r="AH3160" s="63"/>
      <c r="AI3160" s="63"/>
      <c r="AJ3160" s="63"/>
      <c r="AK3160" s="63"/>
      <c r="AL3160" s="63"/>
      <c r="AM3160" s="63"/>
      <c r="AN3160" s="63"/>
      <c r="AO3160" s="63"/>
      <c r="AP3160" s="63"/>
      <c r="AQ3160" s="63"/>
      <c r="AR3160" s="63"/>
      <c r="AS3160" s="63"/>
      <c r="AT3160" s="63"/>
      <c r="AU3160" s="63"/>
      <c r="AV3160" s="63"/>
      <c r="AW3160" s="63"/>
      <c r="AX3160" s="63"/>
      <c r="AY3160" s="63"/>
      <c r="AZ3160" s="63"/>
      <c r="BA3160" s="63"/>
      <c r="BB3160" s="63"/>
      <c r="BC3160" s="63"/>
      <c r="BD3160" s="63"/>
      <c r="BE3160" s="63"/>
      <c r="BF3160" s="63"/>
      <c r="BG3160" s="63"/>
      <c r="BH3160" s="63"/>
      <c r="BI3160" s="63"/>
      <c r="BJ3160" s="63"/>
      <c r="BK3160" s="63"/>
      <c r="BL3160" s="63"/>
      <c r="BM3160" s="63"/>
      <c r="BN3160" s="63"/>
      <c r="BO3160" s="63"/>
      <c r="BP3160" s="63"/>
      <c r="BQ3160" s="63"/>
      <c r="BR3160" s="63"/>
      <c r="BS3160" s="63"/>
      <c r="BT3160" s="63"/>
      <c r="BU3160" s="63"/>
      <c r="BV3160" s="63"/>
      <c r="BW3160" s="63"/>
      <c r="BX3160" s="63"/>
      <c r="BY3160" s="63"/>
      <c r="BZ3160" s="63"/>
      <c r="CA3160" s="63"/>
      <c r="CB3160" s="63"/>
      <c r="CC3160" s="63"/>
      <c r="CD3160" s="63"/>
      <c r="CE3160" s="63"/>
      <c r="CF3160" s="63"/>
      <c r="CG3160" s="63"/>
      <c r="CH3160" s="63"/>
      <c r="CI3160" s="63"/>
      <c r="CJ3160" s="63"/>
      <c r="CK3160" s="63"/>
      <c r="CL3160" s="63"/>
      <c r="CM3160" s="63"/>
      <c r="CN3160" s="63"/>
      <c r="CO3160" s="63"/>
      <c r="CP3160" s="63"/>
      <c r="CR3160" s="227"/>
      <c r="CS3160" s="74"/>
    </row>
    <row r="3161" spans="1:97" s="72" customFormat="1" ht="75.75" customHeight="1">
      <c r="A3161" s="63"/>
      <c r="B3161" s="63"/>
      <c r="C3161" s="63"/>
      <c r="D3161" s="63"/>
      <c r="E3161" s="63"/>
      <c r="F3161" s="63"/>
      <c r="G3161" s="63"/>
      <c r="H3161" s="63"/>
      <c r="I3161" s="63"/>
      <c r="J3161" s="63"/>
      <c r="K3161" s="63"/>
      <c r="L3161" s="63"/>
      <c r="M3161" s="63"/>
      <c r="N3161" s="63"/>
      <c r="O3161" s="63"/>
      <c r="P3161" s="63"/>
      <c r="Q3161" s="63"/>
      <c r="R3161" s="63"/>
      <c r="S3161" s="63"/>
      <c r="T3161" s="63"/>
      <c r="U3161" s="63"/>
      <c r="V3161" s="63"/>
      <c r="W3161" s="63"/>
      <c r="X3161" s="63"/>
      <c r="Y3161" s="63"/>
      <c r="Z3161" s="63"/>
      <c r="AA3161" s="63"/>
      <c r="AB3161" s="63"/>
      <c r="AC3161" s="63"/>
      <c r="AD3161" s="63"/>
      <c r="AE3161" s="63"/>
      <c r="AF3161" s="63"/>
      <c r="AG3161" s="63"/>
      <c r="AH3161" s="63"/>
      <c r="AI3161" s="63"/>
      <c r="AJ3161" s="63"/>
      <c r="AK3161" s="63"/>
      <c r="AL3161" s="63"/>
      <c r="AM3161" s="63"/>
      <c r="AN3161" s="63"/>
      <c r="AO3161" s="63"/>
      <c r="AP3161" s="63"/>
      <c r="AQ3161" s="63"/>
      <c r="AR3161" s="63"/>
      <c r="AS3161" s="63"/>
      <c r="AT3161" s="63"/>
      <c r="AU3161" s="63"/>
      <c r="AV3161" s="63"/>
      <c r="AW3161" s="63"/>
      <c r="AX3161" s="63"/>
      <c r="AY3161" s="63"/>
      <c r="AZ3161" s="63"/>
      <c r="BA3161" s="63"/>
      <c r="BB3161" s="63"/>
      <c r="BC3161" s="63"/>
      <c r="BD3161" s="63"/>
      <c r="BE3161" s="63"/>
      <c r="BF3161" s="63"/>
      <c r="BG3161" s="63"/>
      <c r="BH3161" s="63"/>
      <c r="BI3161" s="63"/>
      <c r="BJ3161" s="63"/>
      <c r="BK3161" s="63"/>
      <c r="BL3161" s="63"/>
      <c r="BM3161" s="63"/>
      <c r="BN3161" s="63"/>
      <c r="BO3161" s="63"/>
      <c r="BP3161" s="63"/>
      <c r="BQ3161" s="63"/>
      <c r="BR3161" s="63"/>
      <c r="BS3161" s="63"/>
      <c r="BT3161" s="63"/>
      <c r="BU3161" s="63"/>
      <c r="BV3161" s="63"/>
      <c r="BW3161" s="63"/>
      <c r="BX3161" s="63"/>
      <c r="BY3161" s="63"/>
      <c r="BZ3161" s="63"/>
      <c r="CA3161" s="63"/>
      <c r="CB3161" s="63"/>
      <c r="CC3161" s="63"/>
      <c r="CD3161" s="63"/>
      <c r="CE3161" s="63"/>
      <c r="CF3161" s="63"/>
      <c r="CG3161" s="63"/>
      <c r="CH3161" s="63"/>
      <c r="CI3161" s="63"/>
      <c r="CJ3161" s="63"/>
      <c r="CK3161" s="63"/>
      <c r="CL3161" s="63"/>
      <c r="CM3161" s="63"/>
      <c r="CN3161" s="63"/>
      <c r="CO3161" s="63"/>
      <c r="CP3161" s="63"/>
      <c r="CR3161" s="227"/>
      <c r="CS3161" s="74"/>
    </row>
    <row r="3162" spans="1:97" s="72" customFormat="1" ht="75.75" customHeight="1">
      <c r="A3162" s="63"/>
      <c r="B3162" s="63"/>
      <c r="C3162" s="63"/>
      <c r="D3162" s="63"/>
      <c r="E3162" s="63"/>
      <c r="F3162" s="63"/>
      <c r="G3162" s="63"/>
      <c r="H3162" s="63"/>
      <c r="I3162" s="63"/>
      <c r="J3162" s="63"/>
      <c r="K3162" s="63"/>
      <c r="L3162" s="63"/>
      <c r="M3162" s="63"/>
      <c r="N3162" s="63"/>
      <c r="O3162" s="63"/>
      <c r="P3162" s="63"/>
      <c r="Q3162" s="63"/>
      <c r="R3162" s="63"/>
      <c r="S3162" s="63"/>
      <c r="T3162" s="63"/>
      <c r="U3162" s="63"/>
      <c r="V3162" s="63"/>
      <c r="W3162" s="63"/>
      <c r="X3162" s="63"/>
      <c r="Y3162" s="63"/>
      <c r="Z3162" s="63"/>
      <c r="AA3162" s="63"/>
      <c r="AB3162" s="63"/>
      <c r="AC3162" s="63"/>
      <c r="AD3162" s="63"/>
      <c r="AE3162" s="63"/>
      <c r="AF3162" s="63"/>
      <c r="AG3162" s="63"/>
      <c r="AH3162" s="63"/>
      <c r="AI3162" s="63"/>
      <c r="AJ3162" s="63"/>
      <c r="AK3162" s="63"/>
      <c r="AL3162" s="63"/>
      <c r="AM3162" s="63"/>
      <c r="AN3162" s="63"/>
      <c r="AO3162" s="63"/>
      <c r="AP3162" s="63"/>
      <c r="AQ3162" s="63"/>
      <c r="AR3162" s="63"/>
      <c r="AS3162" s="63"/>
      <c r="AT3162" s="63"/>
      <c r="AU3162" s="63"/>
      <c r="AV3162" s="63"/>
      <c r="AW3162" s="63"/>
      <c r="AX3162" s="63"/>
      <c r="AY3162" s="63"/>
      <c r="AZ3162" s="63"/>
      <c r="BA3162" s="63"/>
      <c r="BB3162" s="63"/>
      <c r="BC3162" s="63"/>
      <c r="BD3162" s="63"/>
      <c r="BE3162" s="63"/>
      <c r="BF3162" s="63"/>
      <c r="BG3162" s="63"/>
      <c r="BH3162" s="63"/>
      <c r="BI3162" s="63"/>
      <c r="BJ3162" s="63"/>
      <c r="BK3162" s="63"/>
      <c r="BL3162" s="63"/>
      <c r="BM3162" s="63"/>
      <c r="BN3162" s="63"/>
      <c r="BO3162" s="63"/>
      <c r="BP3162" s="63"/>
      <c r="BQ3162" s="63"/>
      <c r="BR3162" s="63"/>
      <c r="BS3162" s="63"/>
      <c r="BT3162" s="63"/>
      <c r="BU3162" s="63"/>
      <c r="BV3162" s="63"/>
      <c r="BW3162" s="63"/>
      <c r="BX3162" s="63"/>
      <c r="BY3162" s="63"/>
      <c r="BZ3162" s="63"/>
      <c r="CA3162" s="63"/>
      <c r="CB3162" s="63"/>
      <c r="CC3162" s="63"/>
      <c r="CD3162" s="63"/>
      <c r="CE3162" s="63"/>
      <c r="CF3162" s="63"/>
      <c r="CG3162" s="63"/>
      <c r="CH3162" s="63"/>
      <c r="CI3162" s="63"/>
      <c r="CJ3162" s="63"/>
      <c r="CK3162" s="63"/>
      <c r="CL3162" s="63"/>
      <c r="CM3162" s="63"/>
      <c r="CN3162" s="63"/>
      <c r="CO3162" s="63"/>
      <c r="CP3162" s="63"/>
      <c r="CR3162" s="227"/>
      <c r="CS3162" s="74"/>
    </row>
    <row r="3163" spans="1:97" s="72" customFormat="1" ht="75.75" customHeight="1">
      <c r="A3163" s="63"/>
      <c r="B3163" s="63"/>
      <c r="C3163" s="63"/>
      <c r="D3163" s="63"/>
      <c r="E3163" s="63"/>
      <c r="F3163" s="63"/>
      <c r="G3163" s="63"/>
      <c r="H3163" s="63"/>
      <c r="I3163" s="63"/>
      <c r="J3163" s="63"/>
      <c r="K3163" s="63"/>
      <c r="L3163" s="63"/>
      <c r="M3163" s="63"/>
      <c r="N3163" s="63"/>
      <c r="O3163" s="63"/>
      <c r="P3163" s="63"/>
      <c r="Q3163" s="63"/>
      <c r="R3163" s="63"/>
      <c r="S3163" s="63"/>
      <c r="T3163" s="63"/>
      <c r="U3163" s="63"/>
      <c r="V3163" s="63"/>
      <c r="W3163" s="63"/>
      <c r="X3163" s="63"/>
      <c r="Y3163" s="63"/>
      <c r="Z3163" s="63"/>
      <c r="AA3163" s="63"/>
      <c r="AB3163" s="63"/>
      <c r="AC3163" s="63"/>
      <c r="AD3163" s="63"/>
      <c r="AE3163" s="63"/>
      <c r="AF3163" s="63"/>
      <c r="AG3163" s="63"/>
      <c r="AH3163" s="63"/>
      <c r="AI3163" s="63"/>
      <c r="AJ3163" s="63"/>
      <c r="AK3163" s="63"/>
      <c r="AL3163" s="63"/>
      <c r="AM3163" s="63"/>
      <c r="AN3163" s="63"/>
      <c r="AO3163" s="63"/>
      <c r="AP3163" s="63"/>
      <c r="AQ3163" s="63"/>
      <c r="AR3163" s="63"/>
      <c r="AS3163" s="63"/>
      <c r="AT3163" s="63"/>
      <c r="AU3163" s="63"/>
      <c r="AV3163" s="63"/>
      <c r="AW3163" s="63"/>
      <c r="AX3163" s="63"/>
      <c r="AY3163" s="63"/>
      <c r="AZ3163" s="63"/>
      <c r="BA3163" s="63"/>
      <c r="BB3163" s="63"/>
      <c r="BC3163" s="63"/>
      <c r="BD3163" s="63"/>
      <c r="BE3163" s="63"/>
      <c r="BF3163" s="63"/>
      <c r="BG3163" s="63"/>
      <c r="BH3163" s="63"/>
      <c r="BI3163" s="63"/>
      <c r="BJ3163" s="63"/>
      <c r="BK3163" s="63"/>
      <c r="BL3163" s="63"/>
      <c r="BM3163" s="63"/>
      <c r="BN3163" s="63"/>
      <c r="BO3163" s="63"/>
      <c r="BP3163" s="63"/>
      <c r="BQ3163" s="63"/>
      <c r="BR3163" s="63"/>
      <c r="BS3163" s="63"/>
      <c r="BT3163" s="63"/>
      <c r="BU3163" s="63"/>
      <c r="BV3163" s="63"/>
      <c r="BW3163" s="63"/>
      <c r="BX3163" s="63"/>
      <c r="BY3163" s="63"/>
      <c r="BZ3163" s="63"/>
      <c r="CA3163" s="63"/>
      <c r="CB3163" s="63"/>
      <c r="CC3163" s="63"/>
      <c r="CD3163" s="63"/>
      <c r="CE3163" s="63"/>
      <c r="CF3163" s="63"/>
      <c r="CG3163" s="63"/>
      <c r="CH3163" s="63"/>
      <c r="CI3163" s="63"/>
      <c r="CJ3163" s="63"/>
      <c r="CK3163" s="63"/>
      <c r="CL3163" s="63"/>
      <c r="CM3163" s="63"/>
      <c r="CN3163" s="63"/>
      <c r="CO3163" s="63"/>
      <c r="CP3163" s="63"/>
      <c r="CR3163" s="227"/>
      <c r="CS3163" s="74"/>
    </row>
    <row r="3164" spans="1:97" s="72" customFormat="1" ht="75.75" customHeight="1">
      <c r="A3164" s="63"/>
      <c r="B3164" s="63"/>
      <c r="C3164" s="63"/>
      <c r="D3164" s="63"/>
      <c r="E3164" s="63"/>
      <c r="F3164" s="63"/>
      <c r="G3164" s="63"/>
      <c r="H3164" s="63"/>
      <c r="I3164" s="63"/>
      <c r="J3164" s="63"/>
      <c r="K3164" s="63"/>
      <c r="L3164" s="63"/>
      <c r="M3164" s="63"/>
      <c r="N3164" s="63"/>
      <c r="O3164" s="63"/>
      <c r="P3164" s="63"/>
      <c r="Q3164" s="63"/>
      <c r="R3164" s="63"/>
      <c r="S3164" s="63"/>
      <c r="T3164" s="63"/>
      <c r="U3164" s="63"/>
      <c r="V3164" s="63"/>
      <c r="W3164" s="63"/>
      <c r="X3164" s="63"/>
      <c r="Y3164" s="63"/>
      <c r="Z3164" s="63"/>
      <c r="AA3164" s="63"/>
      <c r="AB3164" s="63"/>
      <c r="AC3164" s="63"/>
      <c r="AD3164" s="63"/>
      <c r="AE3164" s="63"/>
      <c r="AF3164" s="63"/>
      <c r="AG3164" s="63"/>
      <c r="AH3164" s="63"/>
      <c r="AI3164" s="63"/>
      <c r="AJ3164" s="63"/>
      <c r="AK3164" s="63"/>
      <c r="AL3164" s="63"/>
      <c r="AM3164" s="63"/>
      <c r="AN3164" s="63"/>
      <c r="AO3164" s="63"/>
      <c r="AP3164" s="63"/>
      <c r="AQ3164" s="63"/>
      <c r="AR3164" s="63"/>
      <c r="AS3164" s="63"/>
      <c r="AT3164" s="63"/>
      <c r="AU3164" s="63"/>
      <c r="AV3164" s="63"/>
      <c r="AW3164" s="63"/>
      <c r="AX3164" s="63"/>
      <c r="AY3164" s="63"/>
      <c r="AZ3164" s="63"/>
      <c r="BA3164" s="63"/>
      <c r="BB3164" s="63"/>
      <c r="BC3164" s="63"/>
      <c r="BD3164" s="63"/>
      <c r="BE3164" s="63"/>
      <c r="BF3164" s="63"/>
      <c r="BG3164" s="63"/>
      <c r="BH3164" s="63"/>
      <c r="BI3164" s="63"/>
      <c r="BJ3164" s="63"/>
      <c r="BK3164" s="63"/>
      <c r="BL3164" s="63"/>
      <c r="BM3164" s="63"/>
      <c r="BN3164" s="63"/>
      <c r="BO3164" s="63"/>
      <c r="BP3164" s="63"/>
      <c r="BQ3164" s="63"/>
      <c r="BR3164" s="63"/>
      <c r="BS3164" s="63"/>
      <c r="BT3164" s="63"/>
      <c r="BU3164" s="63"/>
      <c r="BV3164" s="63"/>
      <c r="BW3164" s="63"/>
      <c r="BX3164" s="63"/>
      <c r="BY3164" s="63"/>
      <c r="BZ3164" s="63"/>
      <c r="CA3164" s="63"/>
      <c r="CB3164" s="63"/>
      <c r="CC3164" s="63"/>
      <c r="CD3164" s="63"/>
      <c r="CE3164" s="63"/>
      <c r="CF3164" s="63"/>
      <c r="CG3164" s="63"/>
      <c r="CH3164" s="63"/>
      <c r="CI3164" s="63"/>
      <c r="CJ3164" s="63"/>
      <c r="CK3164" s="63"/>
      <c r="CL3164" s="63"/>
      <c r="CM3164" s="63"/>
      <c r="CN3164" s="63"/>
      <c r="CO3164" s="63"/>
      <c r="CP3164" s="63"/>
      <c r="CR3164" s="227"/>
      <c r="CS3164" s="74"/>
    </row>
    <row r="3165" spans="1:97" s="72" customFormat="1" ht="75.75" customHeight="1">
      <c r="A3165" s="63"/>
      <c r="B3165" s="63"/>
      <c r="C3165" s="63"/>
      <c r="D3165" s="63"/>
      <c r="E3165" s="63"/>
      <c r="F3165" s="63"/>
      <c r="G3165" s="63"/>
      <c r="H3165" s="63"/>
      <c r="I3165" s="63"/>
      <c r="J3165" s="63"/>
      <c r="K3165" s="63"/>
      <c r="L3165" s="63"/>
      <c r="M3165" s="63"/>
      <c r="N3165" s="63"/>
      <c r="O3165" s="63"/>
      <c r="P3165" s="63"/>
      <c r="Q3165" s="63"/>
      <c r="R3165" s="63"/>
      <c r="S3165" s="63"/>
      <c r="T3165" s="63"/>
      <c r="U3165" s="63"/>
      <c r="V3165" s="63"/>
      <c r="W3165" s="63"/>
      <c r="X3165" s="63"/>
      <c r="Y3165" s="63"/>
      <c r="Z3165" s="63"/>
      <c r="AA3165" s="63"/>
      <c r="AB3165" s="63"/>
      <c r="AC3165" s="63"/>
      <c r="AD3165" s="63"/>
      <c r="AE3165" s="63"/>
      <c r="AF3165" s="63"/>
      <c r="AG3165" s="63"/>
      <c r="AH3165" s="63"/>
      <c r="AI3165" s="63"/>
      <c r="AJ3165" s="63"/>
      <c r="AK3165" s="63"/>
      <c r="AL3165" s="63"/>
      <c r="AM3165" s="63"/>
      <c r="AN3165" s="63"/>
      <c r="AO3165" s="63"/>
      <c r="AP3165" s="63"/>
      <c r="AQ3165" s="63"/>
      <c r="AR3165" s="63"/>
      <c r="AS3165" s="63"/>
      <c r="AT3165" s="63"/>
      <c r="AU3165" s="63"/>
      <c r="AV3165" s="63"/>
      <c r="AW3165" s="63"/>
      <c r="AX3165" s="63"/>
      <c r="AY3165" s="63"/>
      <c r="AZ3165" s="63"/>
      <c r="BA3165" s="63"/>
      <c r="BB3165" s="63"/>
      <c r="BC3165" s="63"/>
      <c r="BD3165" s="63"/>
      <c r="BE3165" s="63"/>
      <c r="BF3165" s="63"/>
      <c r="BG3165" s="63"/>
      <c r="BH3165" s="63"/>
      <c r="BI3165" s="63"/>
      <c r="BJ3165" s="63"/>
      <c r="BK3165" s="63"/>
      <c r="BL3165" s="63"/>
      <c r="BM3165" s="63"/>
      <c r="BN3165" s="63"/>
      <c r="BO3165" s="63"/>
      <c r="BP3165" s="63"/>
      <c r="BQ3165" s="63"/>
      <c r="BR3165" s="63"/>
      <c r="BS3165" s="63"/>
      <c r="BT3165" s="63"/>
      <c r="BU3165" s="63"/>
      <c r="BV3165" s="63"/>
      <c r="BW3165" s="63"/>
      <c r="BX3165" s="63"/>
      <c r="BY3165" s="63"/>
      <c r="BZ3165" s="63"/>
      <c r="CA3165" s="63"/>
      <c r="CB3165" s="63"/>
      <c r="CC3165" s="63"/>
      <c r="CD3165" s="63"/>
      <c r="CE3165" s="63"/>
      <c r="CF3165" s="63"/>
      <c r="CG3165" s="63"/>
      <c r="CH3165" s="63"/>
      <c r="CI3165" s="63"/>
      <c r="CJ3165" s="63"/>
      <c r="CK3165" s="63"/>
      <c r="CL3165" s="63"/>
      <c r="CM3165" s="63"/>
      <c r="CN3165" s="63"/>
      <c r="CO3165" s="63"/>
      <c r="CP3165" s="63"/>
      <c r="CR3165" s="227"/>
      <c r="CS3165" s="74"/>
    </row>
    <row r="3166" spans="1:97" s="72" customFormat="1" ht="75.75" customHeight="1">
      <c r="A3166" s="63"/>
      <c r="B3166" s="63"/>
      <c r="C3166" s="63"/>
      <c r="D3166" s="63"/>
      <c r="E3166" s="63"/>
      <c r="F3166" s="63"/>
      <c r="G3166" s="63"/>
      <c r="H3166" s="63"/>
      <c r="I3166" s="63"/>
      <c r="J3166" s="63"/>
      <c r="K3166" s="63"/>
      <c r="L3166" s="63"/>
      <c r="M3166" s="63"/>
      <c r="N3166" s="63"/>
      <c r="O3166" s="63"/>
      <c r="P3166" s="63"/>
      <c r="Q3166" s="63"/>
      <c r="R3166" s="63"/>
      <c r="S3166" s="63"/>
      <c r="T3166" s="63"/>
      <c r="U3166" s="63"/>
      <c r="V3166" s="63"/>
      <c r="W3166" s="63"/>
      <c r="X3166" s="63"/>
      <c r="Y3166" s="63"/>
      <c r="Z3166" s="63"/>
      <c r="AA3166" s="63"/>
      <c r="AB3166" s="63"/>
      <c r="AC3166" s="63"/>
      <c r="AD3166" s="63"/>
      <c r="AE3166" s="63"/>
      <c r="AF3166" s="63"/>
      <c r="AG3166" s="63"/>
      <c r="AH3166" s="63"/>
      <c r="AI3166" s="63"/>
      <c r="AJ3166" s="63"/>
      <c r="AK3166" s="63"/>
      <c r="AL3166" s="63"/>
      <c r="AM3166" s="63"/>
      <c r="AN3166" s="63"/>
      <c r="AO3166" s="63"/>
      <c r="AP3166" s="63"/>
      <c r="AQ3166" s="63"/>
      <c r="AR3166" s="63"/>
      <c r="AS3166" s="63"/>
      <c r="AT3166" s="63"/>
      <c r="AU3166" s="63"/>
      <c r="AV3166" s="63"/>
      <c r="AW3166" s="63"/>
      <c r="AX3166" s="63"/>
      <c r="AY3166" s="63"/>
      <c r="AZ3166" s="63"/>
      <c r="BA3166" s="63"/>
      <c r="BB3166" s="63"/>
      <c r="BC3166" s="63"/>
      <c r="BD3166" s="63"/>
      <c r="BE3166" s="63"/>
      <c r="BF3166" s="63"/>
      <c r="BG3166" s="63"/>
      <c r="BH3166" s="63"/>
      <c r="BI3166" s="63"/>
      <c r="BJ3166" s="63"/>
      <c r="BK3166" s="63"/>
      <c r="BL3166" s="63"/>
      <c r="BM3166" s="63"/>
      <c r="BN3166" s="63"/>
      <c r="BO3166" s="63"/>
      <c r="BP3166" s="63"/>
      <c r="BQ3166" s="63"/>
      <c r="BR3166" s="63"/>
      <c r="BS3166" s="63"/>
      <c r="BT3166" s="63"/>
      <c r="BU3166" s="63"/>
      <c r="BV3166" s="63"/>
      <c r="BW3166" s="63"/>
      <c r="BX3166" s="63"/>
      <c r="BY3166" s="63"/>
      <c r="BZ3166" s="63"/>
      <c r="CA3166" s="63"/>
      <c r="CB3166" s="63"/>
      <c r="CC3166" s="63"/>
      <c r="CD3166" s="63"/>
      <c r="CE3166" s="63"/>
      <c r="CF3166" s="63"/>
      <c r="CG3166" s="63"/>
      <c r="CH3166" s="63"/>
      <c r="CI3166" s="63"/>
      <c r="CJ3166" s="63"/>
      <c r="CK3166" s="63"/>
      <c r="CL3166" s="63"/>
      <c r="CM3166" s="63"/>
      <c r="CN3166" s="63"/>
      <c r="CO3166" s="63"/>
      <c r="CP3166" s="63"/>
      <c r="CR3166" s="227"/>
      <c r="CS3166" s="74"/>
    </row>
    <row r="3167" spans="1:97" s="72" customFormat="1" ht="75.75" customHeight="1">
      <c r="A3167" s="63"/>
      <c r="B3167" s="63"/>
      <c r="C3167" s="63"/>
      <c r="D3167" s="63"/>
      <c r="E3167" s="63"/>
      <c r="F3167" s="63"/>
      <c r="G3167" s="63"/>
      <c r="H3167" s="63"/>
      <c r="I3167" s="63"/>
      <c r="J3167" s="63"/>
      <c r="K3167" s="63"/>
      <c r="L3167" s="63"/>
      <c r="M3167" s="63"/>
      <c r="N3167" s="63"/>
      <c r="O3167" s="63"/>
      <c r="P3167" s="63"/>
      <c r="Q3167" s="63"/>
      <c r="R3167" s="63"/>
      <c r="S3167" s="63"/>
      <c r="T3167" s="63"/>
      <c r="U3167" s="63"/>
      <c r="V3167" s="63"/>
      <c r="W3167" s="63"/>
      <c r="X3167" s="63"/>
      <c r="Y3167" s="63"/>
      <c r="Z3167" s="63"/>
      <c r="AA3167" s="63"/>
      <c r="AB3167" s="63"/>
      <c r="AC3167" s="63"/>
      <c r="AD3167" s="63"/>
      <c r="AE3167" s="63"/>
      <c r="AF3167" s="63"/>
      <c r="AG3167" s="63"/>
      <c r="AH3167" s="63"/>
      <c r="AI3167" s="63"/>
      <c r="AJ3167" s="63"/>
      <c r="AK3167" s="63"/>
      <c r="AL3167" s="63"/>
      <c r="AM3167" s="63"/>
      <c r="AN3167" s="63"/>
      <c r="AO3167" s="63"/>
      <c r="AP3167" s="63"/>
      <c r="AQ3167" s="63"/>
      <c r="AR3167" s="63"/>
      <c r="AS3167" s="63"/>
      <c r="AT3167" s="63"/>
      <c r="AU3167" s="63"/>
      <c r="AV3167" s="63"/>
      <c r="AW3167" s="63"/>
      <c r="AX3167" s="63"/>
      <c r="AY3167" s="63"/>
      <c r="AZ3167" s="63"/>
      <c r="BA3167" s="63"/>
      <c r="BB3167" s="63"/>
      <c r="BC3167" s="63"/>
      <c r="BD3167" s="63"/>
      <c r="BE3167" s="63"/>
      <c r="BF3167" s="63"/>
      <c r="BG3167" s="63"/>
      <c r="BH3167" s="63"/>
      <c r="BI3167" s="63"/>
      <c r="BJ3167" s="63"/>
      <c r="BK3167" s="63"/>
      <c r="BL3167" s="63"/>
      <c r="BM3167" s="63"/>
      <c r="BN3167" s="63"/>
      <c r="BO3167" s="63"/>
      <c r="BP3167" s="63"/>
      <c r="BQ3167" s="63"/>
      <c r="BR3167" s="63"/>
      <c r="BS3167" s="63"/>
      <c r="BT3167" s="63"/>
      <c r="BU3167" s="63"/>
      <c r="BV3167" s="63"/>
      <c r="BW3167" s="63"/>
      <c r="BX3167" s="63"/>
      <c r="BY3167" s="63"/>
      <c r="BZ3167" s="63"/>
      <c r="CA3167" s="63"/>
      <c r="CB3167" s="63"/>
      <c r="CC3167" s="63"/>
      <c r="CD3167" s="63"/>
      <c r="CE3167" s="63"/>
      <c r="CF3167" s="63"/>
      <c r="CG3167" s="63"/>
      <c r="CH3167" s="63"/>
      <c r="CI3167" s="63"/>
      <c r="CJ3167" s="63"/>
      <c r="CK3167" s="63"/>
      <c r="CL3167" s="63"/>
      <c r="CM3167" s="63"/>
      <c r="CN3167" s="63"/>
      <c r="CO3167" s="63"/>
      <c r="CP3167" s="63"/>
      <c r="CR3167" s="227"/>
      <c r="CS3167" s="74"/>
    </row>
    <row r="3168" spans="1:97" s="72" customFormat="1" ht="75.75" customHeight="1">
      <c r="A3168" s="63"/>
      <c r="B3168" s="63"/>
      <c r="C3168" s="63"/>
      <c r="D3168" s="63"/>
      <c r="E3168" s="63"/>
      <c r="F3168" s="63"/>
      <c r="G3168" s="63"/>
      <c r="H3168" s="63"/>
      <c r="I3168" s="63"/>
      <c r="J3168" s="63"/>
      <c r="K3168" s="63"/>
      <c r="L3168" s="63"/>
      <c r="M3168" s="63"/>
      <c r="N3168" s="63"/>
      <c r="O3168" s="63"/>
      <c r="P3168" s="63"/>
      <c r="Q3168" s="63"/>
      <c r="R3168" s="63"/>
      <c r="S3168" s="63"/>
      <c r="T3168" s="63"/>
      <c r="U3168" s="63"/>
      <c r="V3168" s="63"/>
      <c r="W3168" s="63"/>
      <c r="X3168" s="63"/>
      <c r="Y3168" s="63"/>
      <c r="Z3168" s="63"/>
      <c r="AA3168" s="63"/>
      <c r="AB3168" s="63"/>
      <c r="AC3168" s="63"/>
      <c r="AD3168" s="63"/>
      <c r="AE3168" s="63"/>
      <c r="AF3168" s="63"/>
      <c r="AG3168" s="63"/>
      <c r="AH3168" s="63"/>
      <c r="AI3168" s="63"/>
      <c r="AJ3168" s="63"/>
      <c r="AK3168" s="63"/>
      <c r="AL3168" s="63"/>
      <c r="AM3168" s="63"/>
      <c r="AN3168" s="63"/>
      <c r="AO3168" s="63"/>
      <c r="AP3168" s="63"/>
      <c r="AQ3168" s="63"/>
      <c r="AR3168" s="63"/>
      <c r="AS3168" s="63"/>
      <c r="AT3168" s="63"/>
      <c r="AU3168" s="63"/>
      <c r="AV3168" s="63"/>
      <c r="AW3168" s="63"/>
      <c r="AX3168" s="63"/>
      <c r="AY3168" s="63"/>
      <c r="AZ3168" s="63"/>
      <c r="BA3168" s="63"/>
      <c r="BB3168" s="63"/>
      <c r="BC3168" s="63"/>
      <c r="BD3168" s="63"/>
      <c r="BE3168" s="63"/>
      <c r="BF3168" s="63"/>
      <c r="BG3168" s="63"/>
      <c r="BH3168" s="63"/>
      <c r="BI3168" s="63"/>
      <c r="BJ3168" s="63"/>
      <c r="BK3168" s="63"/>
      <c r="BL3168" s="63"/>
      <c r="BM3168" s="63"/>
      <c r="BN3168" s="63"/>
      <c r="BO3168" s="63"/>
      <c r="BP3168" s="63"/>
      <c r="BQ3168" s="63"/>
      <c r="BR3168" s="63"/>
      <c r="BS3168" s="63"/>
      <c r="BT3168" s="63"/>
      <c r="BU3168" s="63"/>
      <c r="BV3168" s="63"/>
      <c r="BW3168" s="63"/>
      <c r="BX3168" s="63"/>
      <c r="BY3168" s="63"/>
      <c r="BZ3168" s="63"/>
      <c r="CA3168" s="63"/>
      <c r="CB3168" s="63"/>
      <c r="CC3168" s="63"/>
      <c r="CD3168" s="63"/>
      <c r="CE3168" s="63"/>
      <c r="CF3168" s="63"/>
      <c r="CG3168" s="63"/>
      <c r="CH3168" s="63"/>
      <c r="CI3168" s="63"/>
      <c r="CJ3168" s="63"/>
      <c r="CK3168" s="63"/>
      <c r="CL3168" s="63"/>
      <c r="CM3168" s="63"/>
      <c r="CN3168" s="63"/>
      <c r="CO3168" s="63"/>
      <c r="CP3168" s="63"/>
      <c r="CR3168" s="227"/>
      <c r="CS3168" s="74"/>
    </row>
    <row r="3169" spans="1:97" s="72" customFormat="1" ht="75.75" customHeight="1">
      <c r="A3169" s="63"/>
      <c r="B3169" s="63"/>
      <c r="C3169" s="63"/>
      <c r="D3169" s="63"/>
      <c r="E3169" s="63"/>
      <c r="F3169" s="63"/>
      <c r="G3169" s="63"/>
      <c r="H3169" s="63"/>
      <c r="I3169" s="63"/>
      <c r="J3169" s="63"/>
      <c r="K3169" s="63"/>
      <c r="L3169" s="63"/>
      <c r="M3169" s="63"/>
      <c r="N3169" s="63"/>
      <c r="O3169" s="63"/>
      <c r="P3169" s="63"/>
      <c r="Q3169" s="63"/>
      <c r="R3169" s="63"/>
      <c r="S3169" s="63"/>
      <c r="T3169" s="63"/>
      <c r="U3169" s="63"/>
      <c r="V3169" s="63"/>
      <c r="W3169" s="63"/>
      <c r="X3169" s="63"/>
      <c r="Y3169" s="63"/>
      <c r="Z3169" s="63"/>
      <c r="AA3169" s="63"/>
      <c r="AB3169" s="63"/>
      <c r="AC3169" s="63"/>
      <c r="AD3169" s="63"/>
      <c r="AE3169" s="63"/>
      <c r="AF3169" s="63"/>
      <c r="AG3169" s="63"/>
      <c r="AH3169" s="63"/>
      <c r="AI3169" s="63"/>
      <c r="AJ3169" s="63"/>
      <c r="AK3169" s="63"/>
      <c r="AL3169" s="63"/>
      <c r="AM3169" s="63"/>
      <c r="AN3169" s="63"/>
      <c r="AO3169" s="63"/>
      <c r="AP3169" s="63"/>
      <c r="AQ3169" s="63"/>
      <c r="AR3169" s="63"/>
      <c r="AS3169" s="63"/>
      <c r="AT3169" s="63"/>
      <c r="AU3169" s="63"/>
      <c r="AV3169" s="63"/>
      <c r="AW3169" s="63"/>
      <c r="AX3169" s="63"/>
      <c r="AY3169" s="63"/>
      <c r="AZ3169" s="63"/>
      <c r="BA3169" s="63"/>
      <c r="BB3169" s="63"/>
      <c r="BC3169" s="63"/>
      <c r="BD3169" s="63"/>
      <c r="BE3169" s="63"/>
      <c r="BF3169" s="63"/>
      <c r="BG3169" s="63"/>
      <c r="BH3169" s="63"/>
      <c r="BI3169" s="63"/>
      <c r="BJ3169" s="63"/>
      <c r="BK3169" s="63"/>
      <c r="BL3169" s="63"/>
      <c r="BM3169" s="63"/>
      <c r="BN3169" s="63"/>
      <c r="BO3169" s="63"/>
      <c r="BP3169" s="63"/>
      <c r="BQ3169" s="63"/>
      <c r="BR3169" s="63"/>
      <c r="BS3169" s="63"/>
      <c r="BT3169" s="63"/>
      <c r="BU3169" s="63"/>
      <c r="BV3169" s="63"/>
      <c r="BW3169" s="63"/>
      <c r="BX3169" s="63"/>
      <c r="BY3169" s="63"/>
      <c r="BZ3169" s="63"/>
      <c r="CA3169" s="63"/>
      <c r="CB3169" s="63"/>
      <c r="CC3169" s="63"/>
      <c r="CD3169" s="63"/>
      <c r="CE3169" s="63"/>
      <c r="CF3169" s="63"/>
      <c r="CG3169" s="63"/>
      <c r="CH3169" s="63"/>
      <c r="CI3169" s="63"/>
      <c r="CJ3169" s="63"/>
      <c r="CK3169" s="63"/>
      <c r="CL3169" s="63"/>
      <c r="CM3169" s="63"/>
      <c r="CN3169" s="63"/>
      <c r="CO3169" s="63"/>
      <c r="CP3169" s="63"/>
      <c r="CR3169" s="227"/>
      <c r="CS3169" s="74"/>
    </row>
    <row r="3170" spans="1:97" s="72" customFormat="1" ht="75.75" customHeight="1">
      <c r="A3170" s="63"/>
      <c r="B3170" s="63"/>
      <c r="C3170" s="63"/>
      <c r="D3170" s="63"/>
      <c r="E3170" s="63"/>
      <c r="F3170" s="63"/>
      <c r="G3170" s="63"/>
      <c r="H3170" s="63"/>
      <c r="I3170" s="63"/>
      <c r="J3170" s="63"/>
      <c r="K3170" s="63"/>
      <c r="L3170" s="63"/>
      <c r="M3170" s="63"/>
      <c r="N3170" s="63"/>
      <c r="O3170" s="63"/>
      <c r="P3170" s="63"/>
      <c r="Q3170" s="63"/>
      <c r="R3170" s="63"/>
      <c r="S3170" s="63"/>
      <c r="T3170" s="63"/>
      <c r="U3170" s="63"/>
      <c r="V3170" s="63"/>
      <c r="W3170" s="63"/>
      <c r="X3170" s="63"/>
      <c r="Y3170" s="63"/>
      <c r="Z3170" s="63"/>
      <c r="AA3170" s="63"/>
      <c r="AB3170" s="63"/>
      <c r="AC3170" s="63"/>
      <c r="AD3170" s="63"/>
      <c r="AE3170" s="63"/>
      <c r="AF3170" s="63"/>
      <c r="AG3170" s="63"/>
      <c r="AH3170" s="63"/>
      <c r="AI3170" s="63"/>
      <c r="AJ3170" s="63"/>
      <c r="AK3170" s="63"/>
      <c r="AL3170" s="63"/>
      <c r="AM3170" s="63"/>
      <c r="AN3170" s="63"/>
      <c r="AO3170" s="63"/>
      <c r="AP3170" s="63"/>
      <c r="AQ3170" s="63"/>
      <c r="AR3170" s="63"/>
      <c r="AS3170" s="63"/>
      <c r="AT3170" s="63"/>
      <c r="AU3170" s="63"/>
      <c r="AV3170" s="63"/>
      <c r="AW3170" s="63"/>
      <c r="AX3170" s="63"/>
      <c r="AY3170" s="63"/>
      <c r="AZ3170" s="63"/>
      <c r="BA3170" s="63"/>
      <c r="BB3170" s="63"/>
      <c r="BC3170" s="63"/>
      <c r="BD3170" s="63"/>
      <c r="BE3170" s="63"/>
      <c r="BF3170" s="63"/>
      <c r="BG3170" s="63"/>
      <c r="BH3170" s="63"/>
      <c r="BI3170" s="63"/>
      <c r="BJ3170" s="63"/>
      <c r="BK3170" s="63"/>
      <c r="BL3170" s="63"/>
      <c r="BM3170" s="63"/>
      <c r="BN3170" s="63"/>
      <c r="BO3170" s="63"/>
      <c r="BP3170" s="63"/>
      <c r="BQ3170" s="63"/>
      <c r="BR3170" s="63"/>
      <c r="BS3170" s="63"/>
      <c r="BT3170" s="63"/>
      <c r="BU3170" s="63"/>
      <c r="BV3170" s="63"/>
      <c r="BW3170" s="63"/>
      <c r="BX3170" s="63"/>
      <c r="BY3170" s="63"/>
      <c r="BZ3170" s="63"/>
      <c r="CA3170" s="63"/>
      <c r="CB3170" s="63"/>
      <c r="CC3170" s="63"/>
      <c r="CD3170" s="63"/>
      <c r="CE3170" s="63"/>
      <c r="CF3170" s="63"/>
      <c r="CG3170" s="63"/>
      <c r="CH3170" s="63"/>
      <c r="CI3170" s="63"/>
      <c r="CJ3170" s="63"/>
      <c r="CK3170" s="63"/>
      <c r="CL3170" s="63"/>
      <c r="CM3170" s="63"/>
      <c r="CN3170" s="63"/>
      <c r="CO3170" s="63"/>
      <c r="CP3170" s="63"/>
      <c r="CR3170" s="227"/>
      <c r="CS3170" s="74"/>
    </row>
    <row r="3171" spans="1:97" s="72" customFormat="1" ht="75.75" customHeight="1">
      <c r="A3171" s="63"/>
      <c r="B3171" s="63"/>
      <c r="C3171" s="63"/>
      <c r="D3171" s="63"/>
      <c r="E3171" s="63"/>
      <c r="F3171" s="63"/>
      <c r="G3171" s="63"/>
      <c r="H3171" s="63"/>
      <c r="I3171" s="63"/>
      <c r="J3171" s="63"/>
      <c r="K3171" s="63"/>
      <c r="L3171" s="63"/>
      <c r="M3171" s="63"/>
      <c r="N3171" s="63"/>
      <c r="O3171" s="63"/>
      <c r="P3171" s="63"/>
      <c r="Q3171" s="63"/>
      <c r="R3171" s="63"/>
      <c r="S3171" s="63"/>
      <c r="T3171" s="63"/>
      <c r="U3171" s="63"/>
      <c r="V3171" s="63"/>
      <c r="W3171" s="63"/>
      <c r="X3171" s="63"/>
      <c r="Y3171" s="63"/>
      <c r="Z3171" s="63"/>
      <c r="AA3171" s="63"/>
      <c r="AB3171" s="63"/>
      <c r="AC3171" s="63"/>
      <c r="AD3171" s="63"/>
      <c r="AE3171" s="63"/>
      <c r="AF3171" s="63"/>
      <c r="AG3171" s="63"/>
      <c r="AH3171" s="63"/>
      <c r="AI3171" s="63"/>
      <c r="AJ3171" s="63"/>
      <c r="AK3171" s="63"/>
      <c r="AL3171" s="63"/>
      <c r="AM3171" s="63"/>
      <c r="AN3171" s="63"/>
      <c r="AO3171" s="63"/>
      <c r="AP3171" s="63"/>
      <c r="AQ3171" s="63"/>
      <c r="AR3171" s="63"/>
      <c r="AS3171" s="63"/>
      <c r="AT3171" s="63"/>
      <c r="AU3171" s="63"/>
      <c r="AV3171" s="63"/>
      <c r="AW3171" s="63"/>
      <c r="AX3171" s="63"/>
      <c r="AY3171" s="63"/>
      <c r="AZ3171" s="63"/>
      <c r="BA3171" s="63"/>
      <c r="BB3171" s="63"/>
      <c r="BC3171" s="63"/>
      <c r="BD3171" s="63"/>
      <c r="BE3171" s="63"/>
      <c r="BF3171" s="63"/>
      <c r="BG3171" s="63"/>
      <c r="BH3171" s="63"/>
      <c r="BI3171" s="63"/>
      <c r="BJ3171" s="63"/>
      <c r="BK3171" s="63"/>
      <c r="BL3171" s="63"/>
      <c r="BM3171" s="63"/>
      <c r="BN3171" s="63"/>
      <c r="BO3171" s="63"/>
      <c r="BP3171" s="63"/>
      <c r="BQ3171" s="63"/>
      <c r="BR3171" s="63"/>
      <c r="BS3171" s="63"/>
      <c r="BT3171" s="63"/>
      <c r="BU3171" s="63"/>
      <c r="BV3171" s="63"/>
      <c r="BW3171" s="63"/>
      <c r="BX3171" s="63"/>
      <c r="BY3171" s="63"/>
      <c r="BZ3171" s="63"/>
      <c r="CA3171" s="63"/>
      <c r="CB3171" s="63"/>
      <c r="CC3171" s="63"/>
      <c r="CD3171" s="63"/>
      <c r="CE3171" s="63"/>
      <c r="CF3171" s="63"/>
      <c r="CG3171" s="63"/>
      <c r="CH3171" s="63"/>
      <c r="CI3171" s="63"/>
      <c r="CJ3171" s="63"/>
      <c r="CK3171" s="63"/>
      <c r="CL3171" s="63"/>
      <c r="CM3171" s="63"/>
      <c r="CN3171" s="63"/>
      <c r="CO3171" s="63"/>
      <c r="CP3171" s="63"/>
      <c r="CR3171" s="227"/>
      <c r="CS3171" s="74"/>
    </row>
    <row r="3172" spans="1:97" s="72" customFormat="1" ht="75.75" customHeight="1">
      <c r="A3172" s="63"/>
      <c r="B3172" s="63"/>
      <c r="C3172" s="63"/>
      <c r="D3172" s="63"/>
      <c r="E3172" s="63"/>
      <c r="F3172" s="63"/>
      <c r="G3172" s="63"/>
      <c r="H3172" s="63"/>
      <c r="I3172" s="63"/>
      <c r="J3172" s="63"/>
      <c r="K3172" s="63"/>
      <c r="L3172" s="63"/>
      <c r="M3172" s="63"/>
      <c r="N3172" s="63"/>
      <c r="O3172" s="63"/>
      <c r="P3172" s="63"/>
      <c r="Q3172" s="63"/>
      <c r="R3172" s="63"/>
      <c r="S3172" s="63"/>
      <c r="T3172" s="63"/>
      <c r="U3172" s="63"/>
      <c r="V3172" s="63"/>
      <c r="W3172" s="63"/>
      <c r="X3172" s="63"/>
      <c r="Y3172" s="63"/>
      <c r="Z3172" s="63"/>
      <c r="AA3172" s="63"/>
      <c r="AB3172" s="63"/>
      <c r="AC3172" s="63"/>
      <c r="AD3172" s="63"/>
      <c r="AE3172" s="63"/>
      <c r="AF3172" s="63"/>
      <c r="AG3172" s="63"/>
      <c r="AH3172" s="63"/>
      <c r="AI3172" s="63"/>
      <c r="AJ3172" s="63"/>
      <c r="AK3172" s="63"/>
      <c r="AL3172" s="63"/>
      <c r="AM3172" s="63"/>
      <c r="AN3172" s="63"/>
      <c r="AO3172" s="63"/>
      <c r="AP3172" s="63"/>
      <c r="AQ3172" s="63"/>
      <c r="AR3172" s="63"/>
      <c r="AS3172" s="63"/>
      <c r="AT3172" s="63"/>
      <c r="AU3172" s="63"/>
      <c r="AV3172" s="63"/>
      <c r="AW3172" s="63"/>
      <c r="AX3172" s="63"/>
      <c r="AY3172" s="63"/>
      <c r="AZ3172" s="63"/>
      <c r="BA3172" s="63"/>
      <c r="BB3172" s="63"/>
      <c r="BC3172" s="63"/>
      <c r="BD3172" s="63"/>
      <c r="BE3172" s="63"/>
      <c r="BF3172" s="63"/>
      <c r="BG3172" s="63"/>
      <c r="BH3172" s="63"/>
      <c r="BI3172" s="63"/>
      <c r="BJ3172" s="63"/>
      <c r="BK3172" s="63"/>
      <c r="BL3172" s="63"/>
      <c r="BM3172" s="63"/>
      <c r="BN3172" s="63"/>
      <c r="BO3172" s="63"/>
      <c r="BP3172" s="63"/>
      <c r="BQ3172" s="63"/>
      <c r="BR3172" s="63"/>
      <c r="BS3172" s="63"/>
      <c r="BT3172" s="63"/>
      <c r="BU3172" s="63"/>
      <c r="BV3172" s="63"/>
      <c r="BW3172" s="63"/>
      <c r="BX3172" s="63"/>
      <c r="BY3172" s="63"/>
      <c r="BZ3172" s="63"/>
      <c r="CA3172" s="63"/>
      <c r="CB3172" s="63"/>
      <c r="CC3172" s="63"/>
      <c r="CD3172" s="63"/>
      <c r="CE3172" s="63"/>
      <c r="CF3172" s="63"/>
      <c r="CG3172" s="63"/>
      <c r="CH3172" s="63"/>
      <c r="CI3172" s="63"/>
      <c r="CJ3172" s="63"/>
      <c r="CK3172" s="63"/>
      <c r="CL3172" s="63"/>
      <c r="CM3172" s="63"/>
      <c r="CN3172" s="63"/>
      <c r="CO3172" s="63"/>
      <c r="CP3172" s="63"/>
      <c r="CR3172" s="227"/>
      <c r="CS3172" s="74"/>
    </row>
    <row r="3173" spans="1:97" s="72" customFormat="1" ht="75.75" customHeight="1">
      <c r="A3173" s="63"/>
      <c r="B3173" s="63"/>
      <c r="C3173" s="63"/>
      <c r="D3173" s="63"/>
      <c r="E3173" s="63"/>
      <c r="F3173" s="63"/>
      <c r="G3173" s="63"/>
      <c r="H3173" s="63"/>
      <c r="I3173" s="63"/>
      <c r="J3173" s="63"/>
      <c r="K3173" s="63"/>
      <c r="L3173" s="63"/>
      <c r="M3173" s="63"/>
      <c r="N3173" s="63"/>
      <c r="O3173" s="63"/>
      <c r="P3173" s="63"/>
      <c r="Q3173" s="63"/>
      <c r="R3173" s="63"/>
      <c r="S3173" s="63"/>
      <c r="T3173" s="63"/>
      <c r="U3173" s="63"/>
      <c r="V3173" s="63"/>
      <c r="W3173" s="63"/>
      <c r="X3173" s="63"/>
      <c r="Y3173" s="63"/>
      <c r="Z3173" s="63"/>
      <c r="AA3173" s="63"/>
      <c r="AB3173" s="63"/>
      <c r="AC3173" s="63"/>
      <c r="AD3173" s="63"/>
      <c r="AE3173" s="63"/>
      <c r="AF3173" s="63"/>
      <c r="AG3173" s="63"/>
      <c r="AH3173" s="63"/>
      <c r="AI3173" s="63"/>
      <c r="AJ3173" s="63"/>
      <c r="AK3173" s="63"/>
      <c r="AL3173" s="63"/>
      <c r="AM3173" s="63"/>
      <c r="AN3173" s="63"/>
      <c r="AO3173" s="63"/>
      <c r="AP3173" s="63"/>
      <c r="AQ3173" s="63"/>
      <c r="AR3173" s="63"/>
      <c r="AS3173" s="63"/>
      <c r="AT3173" s="63"/>
      <c r="AU3173" s="63"/>
      <c r="AV3173" s="63"/>
      <c r="AW3173" s="63"/>
      <c r="AX3173" s="63"/>
      <c r="AY3173" s="63"/>
      <c r="AZ3173" s="63"/>
      <c r="BA3173" s="63"/>
      <c r="BB3173" s="63"/>
      <c r="BC3173" s="63"/>
      <c r="BD3173" s="63"/>
      <c r="BE3173" s="63"/>
      <c r="BF3173" s="63"/>
      <c r="BG3173" s="63"/>
      <c r="BH3173" s="63"/>
      <c r="BI3173" s="63"/>
      <c r="BJ3173" s="63"/>
      <c r="BK3173" s="63"/>
      <c r="BL3173" s="63"/>
      <c r="BM3173" s="63"/>
      <c r="BN3173" s="63"/>
      <c r="BO3173" s="63"/>
      <c r="BP3173" s="63"/>
      <c r="BQ3173" s="63"/>
      <c r="BR3173" s="63"/>
      <c r="BS3173" s="63"/>
      <c r="BT3173" s="63"/>
      <c r="BU3173" s="63"/>
      <c r="BV3173" s="63"/>
      <c r="BW3173" s="63"/>
      <c r="BX3173" s="63"/>
      <c r="BY3173" s="63"/>
      <c r="BZ3173" s="63"/>
      <c r="CA3173" s="63"/>
      <c r="CB3173" s="63"/>
      <c r="CC3173" s="63"/>
      <c r="CD3173" s="63"/>
      <c r="CE3173" s="63"/>
      <c r="CF3173" s="63"/>
      <c r="CG3173" s="63"/>
      <c r="CH3173" s="63"/>
      <c r="CI3173" s="63"/>
      <c r="CJ3173" s="63"/>
      <c r="CK3173" s="63"/>
      <c r="CL3173" s="63"/>
      <c r="CM3173" s="63"/>
      <c r="CN3173" s="63"/>
      <c r="CO3173" s="63"/>
      <c r="CP3173" s="63"/>
      <c r="CR3173" s="227"/>
      <c r="CS3173" s="74"/>
    </row>
    <row r="3174" spans="1:97" s="72" customFormat="1" ht="75.75" customHeight="1">
      <c r="A3174" s="63"/>
      <c r="B3174" s="63"/>
      <c r="C3174" s="63"/>
      <c r="D3174" s="63"/>
      <c r="E3174" s="63"/>
      <c r="F3174" s="63"/>
      <c r="G3174" s="63"/>
      <c r="H3174" s="63"/>
      <c r="I3174" s="63"/>
      <c r="J3174" s="63"/>
      <c r="K3174" s="63"/>
      <c r="L3174" s="63"/>
      <c r="M3174" s="63"/>
      <c r="N3174" s="63"/>
      <c r="O3174" s="63"/>
      <c r="P3174" s="63"/>
      <c r="Q3174" s="63"/>
      <c r="R3174" s="63"/>
      <c r="S3174" s="63"/>
      <c r="T3174" s="63"/>
      <c r="U3174" s="63"/>
      <c r="V3174" s="63"/>
      <c r="W3174" s="63"/>
      <c r="X3174" s="63"/>
      <c r="Y3174" s="63"/>
      <c r="Z3174" s="63"/>
      <c r="AA3174" s="63"/>
      <c r="AB3174" s="63"/>
      <c r="AC3174" s="63"/>
      <c r="AD3174" s="63"/>
      <c r="AE3174" s="63"/>
      <c r="AF3174" s="63"/>
      <c r="AG3174" s="63"/>
      <c r="AH3174" s="63"/>
      <c r="AI3174" s="63"/>
      <c r="AJ3174" s="63"/>
      <c r="AK3174" s="63"/>
      <c r="AL3174" s="63"/>
      <c r="AM3174" s="63"/>
      <c r="AN3174" s="63"/>
      <c r="AO3174" s="63"/>
      <c r="AP3174" s="63"/>
      <c r="AQ3174" s="63"/>
      <c r="AR3174" s="63"/>
      <c r="AS3174" s="63"/>
      <c r="AT3174" s="63"/>
      <c r="AU3174" s="63"/>
      <c r="AV3174" s="63"/>
      <c r="AW3174" s="63"/>
      <c r="AX3174" s="63"/>
      <c r="AY3174" s="63"/>
      <c r="AZ3174" s="63"/>
      <c r="BA3174" s="63"/>
      <c r="BB3174" s="63"/>
      <c r="BC3174" s="63"/>
      <c r="BD3174" s="63"/>
      <c r="BE3174" s="63"/>
      <c r="BF3174" s="63"/>
      <c r="BG3174" s="63"/>
      <c r="BH3174" s="63"/>
      <c r="BI3174" s="63"/>
      <c r="BJ3174" s="63"/>
      <c r="BK3174" s="63"/>
      <c r="BL3174" s="63"/>
      <c r="BM3174" s="63"/>
      <c r="BN3174" s="63"/>
      <c r="BO3174" s="63"/>
      <c r="BP3174" s="63"/>
      <c r="BQ3174" s="63"/>
      <c r="BR3174" s="63"/>
      <c r="BS3174" s="63"/>
      <c r="BT3174" s="63"/>
      <c r="BU3174" s="63"/>
      <c r="BV3174" s="63"/>
      <c r="BW3174" s="63"/>
      <c r="BX3174" s="63"/>
      <c r="BY3174" s="63"/>
      <c r="BZ3174" s="63"/>
      <c r="CA3174" s="63"/>
      <c r="CB3174" s="63"/>
      <c r="CC3174" s="63"/>
      <c r="CD3174" s="63"/>
      <c r="CE3174" s="63"/>
      <c r="CF3174" s="63"/>
      <c r="CG3174" s="63"/>
      <c r="CH3174" s="63"/>
      <c r="CI3174" s="63"/>
      <c r="CJ3174" s="63"/>
      <c r="CK3174" s="63"/>
      <c r="CL3174" s="63"/>
      <c r="CM3174" s="63"/>
      <c r="CN3174" s="63"/>
      <c r="CO3174" s="63"/>
      <c r="CP3174" s="63"/>
      <c r="CR3174" s="227"/>
      <c r="CS3174" s="74"/>
    </row>
    <row r="3175" spans="1:97" s="72" customFormat="1" ht="75.75" customHeight="1">
      <c r="A3175" s="63"/>
      <c r="B3175" s="63"/>
      <c r="C3175" s="63"/>
      <c r="D3175" s="63"/>
      <c r="E3175" s="63"/>
      <c r="F3175" s="63"/>
      <c r="G3175" s="63"/>
      <c r="H3175" s="63"/>
      <c r="I3175" s="63"/>
      <c r="J3175" s="63"/>
      <c r="K3175" s="63"/>
      <c r="L3175" s="63"/>
      <c r="M3175" s="63"/>
      <c r="N3175" s="63"/>
      <c r="O3175" s="63"/>
      <c r="P3175" s="63"/>
      <c r="Q3175" s="63"/>
      <c r="R3175" s="63"/>
      <c r="S3175" s="63"/>
      <c r="T3175" s="63"/>
      <c r="U3175" s="63"/>
      <c r="V3175" s="63"/>
      <c r="W3175" s="63"/>
      <c r="X3175" s="63"/>
      <c r="Y3175" s="63"/>
      <c r="Z3175" s="63"/>
      <c r="AA3175" s="63"/>
      <c r="AB3175" s="63"/>
      <c r="AC3175" s="63"/>
      <c r="AD3175" s="63"/>
      <c r="AE3175" s="63"/>
      <c r="AF3175" s="63"/>
      <c r="AG3175" s="63"/>
      <c r="AH3175" s="63"/>
      <c r="AI3175" s="63"/>
      <c r="AJ3175" s="63"/>
      <c r="AK3175" s="63"/>
      <c r="AL3175" s="63"/>
      <c r="AM3175" s="63"/>
      <c r="AN3175" s="63"/>
      <c r="AO3175" s="63"/>
      <c r="AP3175" s="63"/>
      <c r="AQ3175" s="63"/>
      <c r="AR3175" s="63"/>
      <c r="AS3175" s="63"/>
      <c r="AT3175" s="63"/>
      <c r="AU3175" s="63"/>
      <c r="AV3175" s="63"/>
      <c r="AW3175" s="63"/>
      <c r="AX3175" s="63"/>
      <c r="AY3175" s="63"/>
      <c r="AZ3175" s="63"/>
      <c r="BA3175" s="63"/>
      <c r="BB3175" s="63"/>
      <c r="BC3175" s="63"/>
      <c r="BD3175" s="63"/>
      <c r="BE3175" s="63"/>
      <c r="BF3175" s="63"/>
      <c r="BG3175" s="63"/>
      <c r="BH3175" s="63"/>
      <c r="BI3175" s="63"/>
      <c r="BJ3175" s="63"/>
      <c r="BK3175" s="63"/>
      <c r="BL3175" s="63"/>
      <c r="BM3175" s="63"/>
      <c r="BN3175" s="63"/>
      <c r="BO3175" s="63"/>
      <c r="BP3175" s="63"/>
      <c r="BQ3175" s="63"/>
      <c r="BR3175" s="63"/>
      <c r="BS3175" s="63"/>
      <c r="BT3175" s="63"/>
      <c r="BU3175" s="63"/>
      <c r="BV3175" s="63"/>
      <c r="BW3175" s="63"/>
      <c r="BX3175" s="63"/>
      <c r="BY3175" s="63"/>
      <c r="BZ3175" s="63"/>
      <c r="CA3175" s="63"/>
      <c r="CB3175" s="63"/>
      <c r="CC3175" s="63"/>
      <c r="CD3175" s="63"/>
      <c r="CE3175" s="63"/>
      <c r="CF3175" s="63"/>
      <c r="CG3175" s="63"/>
      <c r="CH3175" s="63"/>
      <c r="CI3175" s="63"/>
      <c r="CJ3175" s="63"/>
      <c r="CK3175" s="63"/>
      <c r="CL3175" s="63"/>
      <c r="CM3175" s="63"/>
      <c r="CN3175" s="63"/>
      <c r="CO3175" s="63"/>
      <c r="CP3175" s="63"/>
      <c r="CR3175" s="227"/>
      <c r="CS3175" s="74"/>
    </row>
    <row r="3176" spans="1:97" s="72" customFormat="1" ht="75.75" customHeight="1">
      <c r="A3176" s="63"/>
      <c r="B3176" s="63"/>
      <c r="C3176" s="63"/>
      <c r="D3176" s="63"/>
      <c r="E3176" s="63"/>
      <c r="F3176" s="63"/>
      <c r="G3176" s="63"/>
      <c r="H3176" s="63"/>
      <c r="I3176" s="63"/>
      <c r="J3176" s="63"/>
      <c r="K3176" s="63"/>
      <c r="L3176" s="63"/>
      <c r="M3176" s="63"/>
      <c r="N3176" s="63"/>
      <c r="O3176" s="63"/>
      <c r="P3176" s="63"/>
      <c r="Q3176" s="63"/>
      <c r="R3176" s="63"/>
      <c r="S3176" s="63"/>
      <c r="T3176" s="63"/>
      <c r="U3176" s="63"/>
      <c r="V3176" s="63"/>
      <c r="W3176" s="63"/>
      <c r="X3176" s="63"/>
      <c r="Y3176" s="63"/>
      <c r="Z3176" s="63"/>
      <c r="AA3176" s="63"/>
      <c r="AB3176" s="63"/>
      <c r="AC3176" s="63"/>
      <c r="AD3176" s="63"/>
      <c r="AE3176" s="63"/>
      <c r="AF3176" s="63"/>
      <c r="AG3176" s="63"/>
      <c r="AH3176" s="63"/>
      <c r="AI3176" s="63"/>
      <c r="AJ3176" s="63"/>
      <c r="AK3176" s="63"/>
      <c r="AL3176" s="63"/>
      <c r="AM3176" s="63"/>
      <c r="AN3176" s="63"/>
      <c r="AO3176" s="63"/>
      <c r="AP3176" s="63"/>
      <c r="AQ3176" s="63"/>
      <c r="AR3176" s="63"/>
      <c r="AS3176" s="63"/>
      <c r="AT3176" s="63"/>
      <c r="AU3176" s="63"/>
      <c r="AV3176" s="63"/>
      <c r="AW3176" s="63"/>
      <c r="AX3176" s="63"/>
      <c r="AY3176" s="63"/>
      <c r="AZ3176" s="63"/>
      <c r="BA3176" s="63"/>
      <c r="BB3176" s="63"/>
      <c r="BC3176" s="63"/>
      <c r="BD3176" s="63"/>
      <c r="BE3176" s="63"/>
      <c r="BF3176" s="63"/>
      <c r="BG3176" s="63"/>
      <c r="BH3176" s="63"/>
      <c r="BI3176" s="63"/>
      <c r="BJ3176" s="63"/>
      <c r="BK3176" s="63"/>
      <c r="BL3176" s="63"/>
      <c r="BM3176" s="63"/>
      <c r="BN3176" s="63"/>
      <c r="BO3176" s="63"/>
      <c r="BP3176" s="63"/>
      <c r="BQ3176" s="63"/>
      <c r="BR3176" s="63"/>
      <c r="BS3176" s="63"/>
      <c r="BT3176" s="63"/>
      <c r="BU3176" s="63"/>
      <c r="BV3176" s="63"/>
      <c r="BW3176" s="63"/>
      <c r="BX3176" s="63"/>
      <c r="BY3176" s="63"/>
      <c r="BZ3176" s="63"/>
      <c r="CA3176" s="63"/>
      <c r="CB3176" s="63"/>
      <c r="CC3176" s="63"/>
      <c r="CD3176" s="63"/>
      <c r="CE3176" s="63"/>
      <c r="CF3176" s="63"/>
      <c r="CG3176" s="63"/>
      <c r="CH3176" s="63"/>
      <c r="CI3176" s="63"/>
      <c r="CJ3176" s="63"/>
      <c r="CK3176" s="63"/>
      <c r="CL3176" s="63"/>
      <c r="CM3176" s="63"/>
      <c r="CN3176" s="63"/>
      <c r="CO3176" s="63"/>
      <c r="CP3176" s="63"/>
      <c r="CR3176" s="227"/>
      <c r="CS3176" s="74"/>
    </row>
    <row r="3177" spans="1:97" s="72" customFormat="1" ht="75.75" customHeight="1">
      <c r="A3177" s="63"/>
      <c r="B3177" s="63"/>
      <c r="C3177" s="63"/>
      <c r="D3177" s="63"/>
      <c r="E3177" s="63"/>
      <c r="F3177" s="63"/>
      <c r="G3177" s="63"/>
      <c r="H3177" s="63"/>
      <c r="I3177" s="63"/>
      <c r="J3177" s="63"/>
      <c r="K3177" s="63"/>
      <c r="L3177" s="63"/>
      <c r="M3177" s="63"/>
      <c r="N3177" s="63"/>
      <c r="O3177" s="63"/>
      <c r="P3177" s="63"/>
      <c r="Q3177" s="63"/>
      <c r="R3177" s="63"/>
      <c r="S3177" s="63"/>
      <c r="T3177" s="63"/>
      <c r="U3177" s="63"/>
      <c r="V3177" s="63"/>
      <c r="W3177" s="63"/>
      <c r="X3177" s="63"/>
      <c r="Y3177" s="63"/>
      <c r="Z3177" s="63"/>
      <c r="AA3177" s="63"/>
      <c r="AB3177" s="63"/>
      <c r="AC3177" s="63"/>
      <c r="AD3177" s="63"/>
      <c r="AE3177" s="63"/>
      <c r="AF3177" s="63"/>
      <c r="AG3177" s="63"/>
      <c r="AH3177" s="63"/>
      <c r="AI3177" s="63"/>
      <c r="AJ3177" s="63"/>
      <c r="AK3177" s="63"/>
      <c r="AL3177" s="63"/>
      <c r="AM3177" s="63"/>
      <c r="AN3177" s="63"/>
      <c r="AO3177" s="63"/>
      <c r="AP3177" s="63"/>
      <c r="AQ3177" s="63"/>
      <c r="AR3177" s="63"/>
      <c r="AS3177" s="63"/>
      <c r="AT3177" s="63"/>
      <c r="AU3177" s="63"/>
      <c r="AV3177" s="63"/>
      <c r="AW3177" s="63"/>
      <c r="AX3177" s="63"/>
      <c r="AY3177" s="63"/>
      <c r="AZ3177" s="63"/>
      <c r="BA3177" s="63"/>
      <c r="BB3177" s="63"/>
      <c r="BC3177" s="63"/>
      <c r="BD3177" s="63"/>
      <c r="BE3177" s="63"/>
      <c r="BF3177" s="63"/>
      <c r="BG3177" s="63"/>
      <c r="BH3177" s="63"/>
      <c r="BI3177" s="63"/>
      <c r="BJ3177" s="63"/>
      <c r="BK3177" s="63"/>
      <c r="BL3177" s="63"/>
      <c r="BM3177" s="63"/>
      <c r="BN3177" s="63"/>
      <c r="BO3177" s="63"/>
      <c r="BP3177" s="63"/>
      <c r="BQ3177" s="63"/>
      <c r="BR3177" s="63"/>
      <c r="BS3177" s="63"/>
      <c r="BT3177" s="63"/>
      <c r="BU3177" s="63"/>
      <c r="BV3177" s="63"/>
      <c r="BW3177" s="63"/>
      <c r="BX3177" s="63"/>
      <c r="BY3177" s="63"/>
      <c r="BZ3177" s="63"/>
      <c r="CA3177" s="63"/>
      <c r="CB3177" s="63"/>
      <c r="CC3177" s="63"/>
      <c r="CD3177" s="63"/>
      <c r="CE3177" s="63"/>
      <c r="CF3177" s="63"/>
      <c r="CG3177" s="63"/>
      <c r="CH3177" s="63"/>
      <c r="CI3177" s="63"/>
      <c r="CJ3177" s="63"/>
      <c r="CK3177" s="63"/>
      <c r="CL3177" s="63"/>
      <c r="CM3177" s="63"/>
      <c r="CN3177" s="63"/>
      <c r="CO3177" s="63"/>
      <c r="CP3177" s="63"/>
      <c r="CR3177" s="227"/>
      <c r="CS3177" s="74"/>
    </row>
    <row r="3178" spans="1:97" s="72" customFormat="1" ht="75.75" customHeight="1">
      <c r="A3178" s="63"/>
      <c r="B3178" s="63"/>
      <c r="C3178" s="63"/>
      <c r="D3178" s="63"/>
      <c r="E3178" s="63"/>
      <c r="F3178" s="63"/>
      <c r="G3178" s="63"/>
      <c r="H3178" s="63"/>
      <c r="I3178" s="63"/>
      <c r="J3178" s="63"/>
      <c r="K3178" s="63"/>
      <c r="L3178" s="63"/>
      <c r="M3178" s="63"/>
      <c r="N3178" s="63"/>
      <c r="O3178" s="63"/>
      <c r="P3178" s="63"/>
      <c r="Q3178" s="63"/>
      <c r="R3178" s="63"/>
      <c r="S3178" s="63"/>
      <c r="T3178" s="63"/>
      <c r="U3178" s="63"/>
      <c r="V3178" s="63"/>
      <c r="W3178" s="63"/>
      <c r="X3178" s="63"/>
      <c r="Y3178" s="63"/>
      <c r="Z3178" s="63"/>
      <c r="AA3178" s="63"/>
      <c r="AB3178" s="63"/>
      <c r="AC3178" s="63"/>
      <c r="AD3178" s="63"/>
      <c r="AE3178" s="63"/>
      <c r="AF3178" s="63"/>
      <c r="AG3178" s="63"/>
      <c r="AH3178" s="63"/>
      <c r="AI3178" s="63"/>
      <c r="AJ3178" s="63"/>
      <c r="AK3178" s="63"/>
      <c r="AL3178" s="63"/>
      <c r="AM3178" s="63"/>
      <c r="AN3178" s="63"/>
      <c r="AO3178" s="63"/>
      <c r="AP3178" s="63"/>
      <c r="AQ3178" s="63"/>
      <c r="AR3178" s="63"/>
      <c r="AS3178" s="63"/>
      <c r="AT3178" s="63"/>
      <c r="AU3178" s="63"/>
      <c r="AV3178" s="63"/>
      <c r="AW3178" s="63"/>
      <c r="AX3178" s="63"/>
      <c r="AY3178" s="63"/>
      <c r="AZ3178" s="63"/>
      <c r="BA3178" s="63"/>
      <c r="BB3178" s="63"/>
      <c r="BC3178" s="63"/>
      <c r="BD3178" s="63"/>
      <c r="BE3178" s="63"/>
      <c r="BF3178" s="63"/>
      <c r="BG3178" s="63"/>
      <c r="BH3178" s="63"/>
      <c r="BI3178" s="63"/>
      <c r="BJ3178" s="63"/>
      <c r="BK3178" s="63"/>
      <c r="BL3178" s="63"/>
      <c r="BM3178" s="63"/>
      <c r="BN3178" s="63"/>
      <c r="BO3178" s="63"/>
      <c r="BP3178" s="63"/>
      <c r="BQ3178" s="63"/>
      <c r="BR3178" s="63"/>
      <c r="BS3178" s="63"/>
      <c r="BT3178" s="63"/>
      <c r="BU3178" s="63"/>
      <c r="BV3178" s="63"/>
      <c r="BW3178" s="63"/>
      <c r="BX3178" s="63"/>
      <c r="BY3178" s="63"/>
      <c r="BZ3178" s="63"/>
      <c r="CA3178" s="63"/>
      <c r="CB3178" s="63"/>
      <c r="CC3178" s="63"/>
      <c r="CD3178" s="63"/>
      <c r="CE3178" s="63"/>
      <c r="CF3178" s="63"/>
      <c r="CG3178" s="63"/>
      <c r="CH3178" s="63"/>
      <c r="CI3178" s="63"/>
      <c r="CJ3178" s="63"/>
      <c r="CK3178" s="63"/>
      <c r="CL3178" s="63"/>
      <c r="CM3178" s="63"/>
      <c r="CN3178" s="63"/>
      <c r="CO3178" s="63"/>
      <c r="CP3178" s="63"/>
      <c r="CR3178" s="227"/>
      <c r="CS3178" s="74"/>
    </row>
    <row r="3179" spans="1:97" s="72" customFormat="1" ht="75.75" customHeight="1">
      <c r="A3179" s="63"/>
      <c r="B3179" s="63"/>
      <c r="C3179" s="63"/>
      <c r="D3179" s="63"/>
      <c r="E3179" s="63"/>
      <c r="F3179" s="63"/>
      <c r="G3179" s="63"/>
      <c r="H3179" s="63"/>
      <c r="I3179" s="63"/>
      <c r="J3179" s="63"/>
      <c r="K3179" s="63"/>
      <c r="L3179" s="63"/>
      <c r="M3179" s="63"/>
      <c r="N3179" s="63"/>
      <c r="O3179" s="63"/>
      <c r="P3179" s="63"/>
      <c r="Q3179" s="63"/>
      <c r="R3179" s="63"/>
      <c r="S3179" s="63"/>
      <c r="T3179" s="63"/>
      <c r="U3179" s="63"/>
      <c r="V3179" s="63"/>
      <c r="W3179" s="63"/>
      <c r="X3179" s="63"/>
      <c r="Y3179" s="63"/>
      <c r="Z3179" s="63"/>
      <c r="AA3179" s="63"/>
      <c r="AB3179" s="63"/>
      <c r="AC3179" s="63"/>
      <c r="AD3179" s="63"/>
      <c r="AE3179" s="63"/>
      <c r="AF3179" s="63"/>
      <c r="AG3179" s="63"/>
      <c r="AH3179" s="63"/>
      <c r="AI3179" s="63"/>
      <c r="AJ3179" s="63"/>
      <c r="AK3179" s="63"/>
      <c r="AL3179" s="63"/>
      <c r="AM3179" s="63"/>
      <c r="AN3179" s="63"/>
      <c r="AO3179" s="63"/>
      <c r="AP3179" s="63"/>
      <c r="AQ3179" s="63"/>
      <c r="AR3179" s="63"/>
      <c r="AS3179" s="63"/>
      <c r="AT3179" s="63"/>
      <c r="AU3179" s="63"/>
      <c r="AV3179" s="63"/>
      <c r="AW3179" s="63"/>
      <c r="AX3179" s="63"/>
      <c r="AY3179" s="63"/>
      <c r="AZ3179" s="63"/>
      <c r="BA3179" s="63"/>
      <c r="BB3179" s="63"/>
      <c r="BC3179" s="63"/>
      <c r="BD3179" s="63"/>
      <c r="BE3179" s="63"/>
      <c r="BF3179" s="63"/>
      <c r="BG3179" s="63"/>
      <c r="BH3179" s="63"/>
      <c r="BI3179" s="63"/>
      <c r="BJ3179" s="63"/>
      <c r="BK3179" s="63"/>
      <c r="BL3179" s="63"/>
      <c r="BM3179" s="63"/>
      <c r="BN3179" s="63"/>
      <c r="BO3179" s="63"/>
      <c r="BP3179" s="63"/>
      <c r="BQ3179" s="63"/>
      <c r="BR3179" s="63"/>
      <c r="BS3179" s="63"/>
      <c r="BT3179" s="63"/>
      <c r="BU3179" s="63"/>
      <c r="BV3179" s="63"/>
      <c r="BW3179" s="63"/>
      <c r="BX3179" s="63"/>
      <c r="BY3179" s="63"/>
      <c r="BZ3179" s="63"/>
      <c r="CA3179" s="63"/>
      <c r="CB3179" s="63"/>
      <c r="CC3179" s="63"/>
      <c r="CD3179" s="63"/>
      <c r="CE3179" s="63"/>
      <c r="CF3179" s="63"/>
      <c r="CG3179" s="63"/>
      <c r="CH3179" s="63"/>
      <c r="CI3179" s="63"/>
      <c r="CJ3179" s="63"/>
      <c r="CK3179" s="63"/>
      <c r="CL3179" s="63"/>
      <c r="CM3179" s="63"/>
      <c r="CN3179" s="63"/>
      <c r="CO3179" s="63"/>
      <c r="CP3179" s="63"/>
      <c r="CR3179" s="227"/>
      <c r="CS3179" s="74"/>
    </row>
    <row r="3180" spans="1:97" s="72" customFormat="1" ht="75.75" customHeight="1">
      <c r="A3180" s="63"/>
      <c r="B3180" s="63"/>
      <c r="C3180" s="63"/>
      <c r="D3180" s="63"/>
      <c r="E3180" s="63"/>
      <c r="F3180" s="63"/>
      <c r="G3180" s="63"/>
      <c r="H3180" s="63"/>
      <c r="I3180" s="63"/>
      <c r="J3180" s="63"/>
      <c r="K3180" s="63"/>
      <c r="L3180" s="63"/>
      <c r="M3180" s="63"/>
      <c r="N3180" s="63"/>
      <c r="O3180" s="63"/>
      <c r="P3180" s="63"/>
      <c r="Q3180" s="63"/>
      <c r="R3180" s="63"/>
      <c r="S3180" s="63"/>
      <c r="T3180" s="63"/>
      <c r="U3180" s="63"/>
      <c r="V3180" s="63"/>
      <c r="W3180" s="63"/>
      <c r="X3180" s="63"/>
      <c r="Y3180" s="63"/>
      <c r="Z3180" s="63"/>
      <c r="AA3180" s="63"/>
      <c r="AB3180" s="63"/>
      <c r="AC3180" s="63"/>
      <c r="AD3180" s="63"/>
      <c r="AE3180" s="63"/>
      <c r="AF3180" s="63"/>
      <c r="AG3180" s="63"/>
      <c r="AH3180" s="63"/>
      <c r="AI3180" s="63"/>
      <c r="AJ3180" s="63"/>
      <c r="AK3180" s="63"/>
      <c r="AL3180" s="63"/>
      <c r="AM3180" s="63"/>
      <c r="AN3180" s="63"/>
      <c r="AO3180" s="63"/>
      <c r="AP3180" s="63"/>
      <c r="AQ3180" s="63"/>
      <c r="AR3180" s="63"/>
      <c r="AS3180" s="63"/>
      <c r="AT3180" s="63"/>
      <c r="AU3180" s="63"/>
      <c r="AV3180" s="63"/>
      <c r="AW3180" s="63"/>
      <c r="AX3180" s="63"/>
      <c r="AY3180" s="63"/>
      <c r="AZ3180" s="63"/>
      <c r="BA3180" s="63"/>
      <c r="BB3180" s="63"/>
      <c r="BC3180" s="63"/>
      <c r="BD3180" s="63"/>
      <c r="BE3180" s="63"/>
      <c r="BF3180" s="63"/>
      <c r="BG3180" s="63"/>
      <c r="BH3180" s="63"/>
      <c r="BI3180" s="63"/>
      <c r="BJ3180" s="63"/>
      <c r="BK3180" s="63"/>
      <c r="BL3180" s="63"/>
      <c r="BM3180" s="63"/>
      <c r="BN3180" s="63"/>
      <c r="BO3180" s="63"/>
      <c r="BP3180" s="63"/>
      <c r="BQ3180" s="63"/>
      <c r="BR3180" s="63"/>
      <c r="BS3180" s="63"/>
      <c r="BT3180" s="63"/>
      <c r="BU3180" s="63"/>
      <c r="BV3180" s="63"/>
      <c r="BW3180" s="63"/>
      <c r="BX3180" s="63"/>
      <c r="BY3180" s="63"/>
      <c r="BZ3180" s="63"/>
      <c r="CA3180" s="63"/>
      <c r="CB3180" s="63"/>
      <c r="CC3180" s="63"/>
      <c r="CD3180" s="63"/>
      <c r="CE3180" s="63"/>
      <c r="CF3180" s="63"/>
      <c r="CG3180" s="63"/>
      <c r="CH3180" s="63"/>
      <c r="CI3180" s="63"/>
      <c r="CJ3180" s="63"/>
      <c r="CK3180" s="63"/>
      <c r="CL3180" s="63"/>
      <c r="CM3180" s="63"/>
      <c r="CN3180" s="63"/>
      <c r="CO3180" s="63"/>
      <c r="CP3180" s="63"/>
      <c r="CR3180" s="227"/>
      <c r="CS3180" s="74"/>
    </row>
    <row r="3181" spans="1:97" s="72" customFormat="1" ht="75.75" customHeight="1">
      <c r="A3181" s="63"/>
      <c r="B3181" s="63"/>
      <c r="C3181" s="63"/>
      <c r="D3181" s="63"/>
      <c r="E3181" s="63"/>
      <c r="F3181" s="63"/>
      <c r="G3181" s="63"/>
      <c r="H3181" s="63"/>
      <c r="I3181" s="63"/>
      <c r="J3181" s="63"/>
      <c r="K3181" s="63"/>
      <c r="L3181" s="63"/>
      <c r="M3181" s="63"/>
      <c r="N3181" s="63"/>
      <c r="O3181" s="63"/>
      <c r="P3181" s="63"/>
      <c r="Q3181" s="63"/>
      <c r="R3181" s="63"/>
      <c r="S3181" s="63"/>
      <c r="T3181" s="63"/>
      <c r="U3181" s="63"/>
      <c r="V3181" s="63"/>
      <c r="W3181" s="63"/>
      <c r="X3181" s="63"/>
      <c r="Y3181" s="63"/>
      <c r="Z3181" s="63"/>
      <c r="AA3181" s="63"/>
      <c r="AB3181" s="63"/>
      <c r="AC3181" s="63"/>
      <c r="AD3181" s="63"/>
      <c r="AE3181" s="63"/>
      <c r="AF3181" s="63"/>
      <c r="AG3181" s="63"/>
      <c r="AH3181" s="63"/>
      <c r="AI3181" s="63"/>
      <c r="AJ3181" s="63"/>
      <c r="AK3181" s="63"/>
      <c r="AL3181" s="63"/>
      <c r="AM3181" s="63"/>
      <c r="AN3181" s="63"/>
      <c r="AO3181" s="63"/>
      <c r="AP3181" s="63"/>
      <c r="AQ3181" s="63"/>
      <c r="AR3181" s="63"/>
      <c r="AS3181" s="63"/>
      <c r="AT3181" s="63"/>
      <c r="AU3181" s="63"/>
      <c r="AV3181" s="63"/>
      <c r="AW3181" s="63"/>
      <c r="AX3181" s="63"/>
      <c r="AY3181" s="63"/>
      <c r="AZ3181" s="63"/>
      <c r="BA3181" s="63"/>
      <c r="BB3181" s="63"/>
      <c r="BC3181" s="63"/>
      <c r="BD3181" s="63"/>
      <c r="BE3181" s="63"/>
      <c r="BF3181" s="63"/>
      <c r="BG3181" s="63"/>
      <c r="BH3181" s="63"/>
      <c r="BI3181" s="63"/>
      <c r="BJ3181" s="63"/>
      <c r="BK3181" s="63"/>
      <c r="BL3181" s="63"/>
      <c r="BM3181" s="63"/>
      <c r="BN3181" s="63"/>
      <c r="BO3181" s="63"/>
      <c r="BP3181" s="63"/>
      <c r="BQ3181" s="63"/>
      <c r="BR3181" s="63"/>
      <c r="BS3181" s="63"/>
      <c r="BT3181" s="63"/>
      <c r="BU3181" s="63"/>
      <c r="BV3181" s="63"/>
      <c r="BW3181" s="63"/>
      <c r="BX3181" s="63"/>
      <c r="BY3181" s="63"/>
      <c r="BZ3181" s="63"/>
      <c r="CA3181" s="63"/>
      <c r="CB3181" s="63"/>
      <c r="CC3181" s="63"/>
      <c r="CD3181" s="63"/>
      <c r="CE3181" s="63"/>
      <c r="CF3181" s="63"/>
      <c r="CG3181" s="63"/>
      <c r="CH3181" s="63"/>
      <c r="CI3181" s="63"/>
      <c r="CJ3181" s="63"/>
      <c r="CK3181" s="63"/>
      <c r="CL3181" s="63"/>
      <c r="CM3181" s="63"/>
      <c r="CN3181" s="63"/>
      <c r="CO3181" s="63"/>
      <c r="CP3181" s="63"/>
      <c r="CR3181" s="227"/>
      <c r="CS3181" s="74"/>
    </row>
    <row r="3182" spans="1:97" s="72" customFormat="1" ht="75.75" customHeight="1">
      <c r="A3182" s="63"/>
      <c r="B3182" s="63"/>
      <c r="C3182" s="63"/>
      <c r="D3182" s="63"/>
      <c r="E3182" s="63"/>
      <c r="F3182" s="63"/>
      <c r="G3182" s="63"/>
      <c r="H3182" s="63"/>
      <c r="I3182" s="63"/>
      <c r="J3182" s="63"/>
      <c r="K3182" s="63"/>
      <c r="L3182" s="63"/>
      <c r="M3182" s="63"/>
      <c r="N3182" s="63"/>
      <c r="O3182" s="63"/>
      <c r="P3182" s="63"/>
      <c r="Q3182" s="63"/>
      <c r="R3182" s="63"/>
      <c r="S3182" s="63"/>
      <c r="T3182" s="63"/>
      <c r="U3182" s="63"/>
      <c r="V3182" s="63"/>
      <c r="W3182" s="63"/>
      <c r="X3182" s="63"/>
      <c r="Y3182" s="63"/>
      <c r="Z3182" s="63"/>
      <c r="AA3182" s="63"/>
      <c r="AB3182" s="63"/>
      <c r="AC3182" s="63"/>
      <c r="AD3182" s="63"/>
      <c r="AE3182" s="63"/>
      <c r="AF3182" s="63"/>
      <c r="AG3182" s="63"/>
      <c r="AH3182" s="63"/>
      <c r="AI3182" s="63"/>
      <c r="AJ3182" s="63"/>
      <c r="AK3182" s="63"/>
      <c r="AL3182" s="63"/>
      <c r="AM3182" s="63"/>
      <c r="AN3182" s="63"/>
      <c r="AO3182" s="63"/>
      <c r="AP3182" s="63"/>
      <c r="AQ3182" s="63"/>
      <c r="AR3182" s="63"/>
      <c r="AS3182" s="63"/>
      <c r="AT3182" s="63"/>
      <c r="AU3182" s="63"/>
      <c r="AV3182" s="63"/>
      <c r="AW3182" s="63"/>
      <c r="AX3182" s="63"/>
      <c r="AY3182" s="63"/>
      <c r="AZ3182" s="63"/>
      <c r="BA3182" s="63"/>
      <c r="BB3182" s="63"/>
      <c r="BC3182" s="63"/>
      <c r="BD3182" s="63"/>
      <c r="BE3182" s="63"/>
      <c r="BF3182" s="63"/>
      <c r="BG3182" s="63"/>
      <c r="BH3182" s="63"/>
      <c r="BI3182" s="63"/>
      <c r="BJ3182" s="63"/>
      <c r="BK3182" s="63"/>
      <c r="BL3182" s="63"/>
      <c r="BM3182" s="63"/>
      <c r="BN3182" s="63"/>
      <c r="BO3182" s="63"/>
      <c r="BP3182" s="63"/>
      <c r="BQ3182" s="63"/>
      <c r="BR3182" s="63"/>
      <c r="BS3182" s="63"/>
      <c r="BT3182" s="63"/>
      <c r="BU3182" s="63"/>
      <c r="BV3182" s="63"/>
      <c r="BW3182" s="63"/>
      <c r="BX3182" s="63"/>
      <c r="BY3182" s="63"/>
      <c r="BZ3182" s="63"/>
      <c r="CA3182" s="63"/>
      <c r="CB3182" s="63"/>
      <c r="CC3182" s="63"/>
      <c r="CD3182" s="63"/>
      <c r="CE3182" s="63"/>
      <c r="CF3182" s="63"/>
      <c r="CG3182" s="63"/>
      <c r="CH3182" s="63"/>
      <c r="CI3182" s="63"/>
      <c r="CJ3182" s="63"/>
      <c r="CK3182" s="63"/>
      <c r="CL3182" s="63"/>
      <c r="CM3182" s="63"/>
      <c r="CN3182" s="63"/>
      <c r="CO3182" s="63"/>
      <c r="CP3182" s="63"/>
      <c r="CR3182" s="227"/>
      <c r="CS3182" s="74"/>
    </row>
    <row r="3183" spans="1:97" s="72" customFormat="1" ht="75.75" customHeight="1">
      <c r="A3183" s="63"/>
      <c r="B3183" s="63"/>
      <c r="C3183" s="63"/>
      <c r="D3183" s="63"/>
      <c r="E3183" s="63"/>
      <c r="F3183" s="63"/>
      <c r="G3183" s="63"/>
      <c r="H3183" s="63"/>
      <c r="I3183" s="63"/>
      <c r="J3183" s="63"/>
      <c r="K3183" s="63"/>
      <c r="L3183" s="63"/>
      <c r="M3183" s="63"/>
      <c r="N3183" s="63"/>
      <c r="O3183" s="63"/>
      <c r="P3183" s="63"/>
      <c r="Q3183" s="63"/>
      <c r="R3183" s="63"/>
      <c r="S3183" s="63"/>
      <c r="T3183" s="63"/>
      <c r="U3183" s="63"/>
      <c r="V3183" s="63"/>
      <c r="W3183" s="63"/>
      <c r="X3183" s="63"/>
      <c r="Y3183" s="63"/>
      <c r="Z3183" s="63"/>
      <c r="AA3183" s="63"/>
      <c r="AB3183" s="63"/>
      <c r="AC3183" s="63"/>
      <c r="AD3183" s="63"/>
      <c r="AE3183" s="63"/>
      <c r="AF3183" s="63"/>
      <c r="AG3183" s="63"/>
      <c r="AH3183" s="63"/>
      <c r="AI3183" s="63"/>
      <c r="AJ3183" s="63"/>
      <c r="AK3183" s="63"/>
      <c r="AL3183" s="63"/>
      <c r="AM3183" s="63"/>
      <c r="AN3183" s="63"/>
      <c r="AO3183" s="63"/>
      <c r="AP3183" s="63"/>
      <c r="AQ3183" s="63"/>
      <c r="AR3183" s="63"/>
      <c r="AS3183" s="63"/>
      <c r="AT3183" s="63"/>
      <c r="AU3183" s="63"/>
      <c r="AV3183" s="63"/>
      <c r="AW3183" s="63"/>
      <c r="AX3183" s="63"/>
      <c r="AY3183" s="63"/>
      <c r="AZ3183" s="63"/>
      <c r="BA3183" s="63"/>
      <c r="BB3183" s="63"/>
      <c r="BC3183" s="63"/>
      <c r="BD3183" s="63"/>
      <c r="BE3183" s="63"/>
      <c r="BF3183" s="63"/>
      <c r="BG3183" s="63"/>
      <c r="BH3183" s="63"/>
      <c r="BI3183" s="63"/>
      <c r="BJ3183" s="63"/>
      <c r="BK3183" s="63"/>
      <c r="BL3183" s="63"/>
      <c r="BM3183" s="63"/>
      <c r="BN3183" s="63"/>
      <c r="BO3183" s="63"/>
      <c r="BP3183" s="63"/>
      <c r="BQ3183" s="63"/>
      <c r="BR3183" s="63"/>
      <c r="BS3183" s="63"/>
      <c r="BT3183" s="63"/>
      <c r="BU3183" s="63"/>
      <c r="BV3183" s="63"/>
      <c r="BW3183" s="63"/>
      <c r="BX3183" s="63"/>
      <c r="BY3183" s="63"/>
      <c r="BZ3183" s="63"/>
      <c r="CA3183" s="63"/>
      <c r="CB3183" s="63"/>
      <c r="CC3183" s="63"/>
      <c r="CD3183" s="63"/>
      <c r="CE3183" s="63"/>
      <c r="CF3183" s="63"/>
      <c r="CG3183" s="63"/>
      <c r="CH3183" s="63"/>
      <c r="CI3183" s="63"/>
      <c r="CJ3183" s="63"/>
      <c r="CK3183" s="63"/>
      <c r="CL3183" s="63"/>
      <c r="CM3183" s="63"/>
      <c r="CN3183" s="63"/>
      <c r="CO3183" s="63"/>
      <c r="CP3183" s="63"/>
      <c r="CR3183" s="227"/>
      <c r="CS3183" s="74"/>
    </row>
    <row r="3184" spans="1:97" s="72" customFormat="1" ht="75.75" customHeight="1">
      <c r="A3184" s="63"/>
      <c r="B3184" s="63"/>
      <c r="C3184" s="63"/>
      <c r="D3184" s="63"/>
      <c r="E3184" s="63"/>
      <c r="F3184" s="63"/>
      <c r="G3184" s="63"/>
      <c r="H3184" s="63"/>
      <c r="I3184" s="63"/>
      <c r="J3184" s="63"/>
      <c r="K3184" s="63"/>
      <c r="L3184" s="63"/>
      <c r="M3184" s="63"/>
      <c r="N3184" s="63"/>
      <c r="O3184" s="63"/>
      <c r="P3184" s="63"/>
      <c r="Q3184" s="63"/>
      <c r="R3184" s="63"/>
      <c r="S3184" s="63"/>
      <c r="T3184" s="63"/>
      <c r="U3184" s="63"/>
      <c r="V3184" s="63"/>
      <c r="W3184" s="63"/>
      <c r="X3184" s="63"/>
      <c r="Y3184" s="63"/>
      <c r="Z3184" s="63"/>
      <c r="AA3184" s="63"/>
      <c r="AB3184" s="63"/>
      <c r="AC3184" s="63"/>
      <c r="AD3184" s="63"/>
      <c r="AE3184" s="63"/>
      <c r="AF3184" s="63"/>
      <c r="AG3184" s="63"/>
      <c r="AH3184" s="63"/>
      <c r="AI3184" s="63"/>
      <c r="AJ3184" s="63"/>
      <c r="AK3184" s="63"/>
      <c r="AL3184" s="63"/>
      <c r="AM3184" s="63"/>
      <c r="AN3184" s="63"/>
      <c r="AO3184" s="63"/>
      <c r="AP3184" s="63"/>
      <c r="AQ3184" s="63"/>
      <c r="AR3184" s="63"/>
      <c r="AS3184" s="63"/>
      <c r="AT3184" s="63"/>
      <c r="AU3184" s="63"/>
      <c r="AV3184" s="63"/>
      <c r="AW3184" s="63"/>
      <c r="AX3184" s="63"/>
      <c r="AY3184" s="63"/>
      <c r="AZ3184" s="63"/>
      <c r="BA3184" s="63"/>
      <c r="BB3184" s="63"/>
      <c r="BC3184" s="63"/>
      <c r="BD3184" s="63"/>
      <c r="BE3184" s="63"/>
      <c r="BF3184" s="63"/>
      <c r="BG3184" s="63"/>
      <c r="BH3184" s="63"/>
      <c r="BI3184" s="63"/>
      <c r="BJ3184" s="63"/>
      <c r="BK3184" s="63"/>
      <c r="BL3184" s="63"/>
      <c r="BM3184" s="63"/>
      <c r="BN3184" s="63"/>
      <c r="BO3184" s="63"/>
      <c r="BP3184" s="63"/>
      <c r="BQ3184" s="63"/>
      <c r="BR3184" s="63"/>
      <c r="BS3184" s="63"/>
      <c r="BT3184" s="63"/>
      <c r="BU3184" s="63"/>
      <c r="BV3184" s="63"/>
      <c r="BW3184" s="63"/>
      <c r="BX3184" s="63"/>
      <c r="BY3184" s="63"/>
      <c r="BZ3184" s="63"/>
      <c r="CA3184" s="63"/>
      <c r="CB3184" s="63"/>
      <c r="CC3184" s="63"/>
      <c r="CD3184" s="63"/>
      <c r="CE3184" s="63"/>
      <c r="CF3184" s="63"/>
      <c r="CG3184" s="63"/>
      <c r="CH3184" s="63"/>
      <c r="CI3184" s="63"/>
      <c r="CJ3184" s="63"/>
      <c r="CK3184" s="63"/>
      <c r="CL3184" s="63"/>
      <c r="CM3184" s="63"/>
      <c r="CN3184" s="63"/>
      <c r="CO3184" s="63"/>
      <c r="CP3184" s="63"/>
      <c r="CR3184" s="227"/>
      <c r="CS3184" s="74"/>
    </row>
    <row r="3185" spans="1:97" s="72" customFormat="1" ht="75.75" customHeight="1">
      <c r="A3185" s="63"/>
      <c r="B3185" s="63"/>
      <c r="C3185" s="63"/>
      <c r="D3185" s="63"/>
      <c r="E3185" s="63"/>
      <c r="F3185" s="63"/>
      <c r="G3185" s="63"/>
      <c r="H3185" s="63"/>
      <c r="I3185" s="63"/>
      <c r="J3185" s="63"/>
      <c r="K3185" s="63"/>
      <c r="L3185" s="63"/>
      <c r="M3185" s="63"/>
      <c r="N3185" s="63"/>
      <c r="O3185" s="63"/>
      <c r="P3185" s="63"/>
      <c r="Q3185" s="63"/>
      <c r="R3185" s="63"/>
      <c r="S3185" s="63"/>
      <c r="T3185" s="63"/>
      <c r="U3185" s="63"/>
      <c r="V3185" s="63"/>
      <c r="W3185" s="63"/>
      <c r="X3185" s="63"/>
      <c r="Y3185" s="63"/>
      <c r="Z3185" s="63"/>
      <c r="AA3185" s="63"/>
      <c r="AB3185" s="63"/>
      <c r="AC3185" s="63"/>
      <c r="AD3185" s="63"/>
      <c r="AE3185" s="63"/>
      <c r="AF3185" s="63"/>
      <c r="AG3185" s="63"/>
      <c r="AH3185" s="63"/>
      <c r="AI3185" s="63"/>
      <c r="AJ3185" s="63"/>
      <c r="AK3185" s="63"/>
      <c r="AL3185" s="63"/>
      <c r="AM3185" s="63"/>
      <c r="AN3185" s="63"/>
      <c r="AO3185" s="63"/>
      <c r="AP3185" s="63"/>
      <c r="AQ3185" s="63"/>
      <c r="AR3185" s="63"/>
      <c r="AS3185" s="63"/>
      <c r="AT3185" s="63"/>
      <c r="AU3185" s="63"/>
      <c r="AV3185" s="63"/>
      <c r="AW3185" s="63"/>
      <c r="AX3185" s="63"/>
      <c r="AY3185" s="63"/>
      <c r="AZ3185" s="63"/>
      <c r="BA3185" s="63"/>
      <c r="BB3185" s="63"/>
      <c r="BC3185" s="63"/>
      <c r="BD3185" s="63"/>
      <c r="BE3185" s="63"/>
      <c r="BF3185" s="63"/>
      <c r="BG3185" s="63"/>
      <c r="BH3185" s="63"/>
      <c r="BI3185" s="63"/>
      <c r="BJ3185" s="63"/>
      <c r="BK3185" s="63"/>
      <c r="BL3185" s="63"/>
      <c r="BM3185" s="63"/>
      <c r="BN3185" s="63"/>
      <c r="BO3185" s="63"/>
      <c r="BP3185" s="63"/>
      <c r="BQ3185" s="63"/>
      <c r="BR3185" s="63"/>
      <c r="BS3185" s="63"/>
      <c r="BT3185" s="63"/>
      <c r="BU3185" s="63"/>
      <c r="BV3185" s="63"/>
      <c r="BW3185" s="63"/>
      <c r="BX3185" s="63"/>
      <c r="BY3185" s="63"/>
      <c r="BZ3185" s="63"/>
      <c r="CA3185" s="63"/>
      <c r="CB3185" s="63"/>
      <c r="CC3185" s="63"/>
      <c r="CD3185" s="63"/>
      <c r="CE3185" s="63"/>
      <c r="CF3185" s="63"/>
      <c r="CG3185" s="63"/>
      <c r="CH3185" s="63"/>
      <c r="CI3185" s="63"/>
      <c r="CJ3185" s="63"/>
      <c r="CK3185" s="63"/>
      <c r="CL3185" s="63"/>
      <c r="CM3185" s="63"/>
      <c r="CN3185" s="63"/>
      <c r="CO3185" s="63"/>
      <c r="CP3185" s="63"/>
      <c r="CR3185" s="227"/>
      <c r="CS3185" s="74"/>
    </row>
    <row r="3186" spans="1:97" s="72" customFormat="1" ht="75.75" customHeight="1">
      <c r="A3186" s="63"/>
      <c r="B3186" s="63"/>
      <c r="C3186" s="63"/>
      <c r="D3186" s="63"/>
      <c r="E3186" s="63"/>
      <c r="F3186" s="63"/>
      <c r="G3186" s="63"/>
      <c r="H3186" s="63"/>
      <c r="I3186" s="63"/>
      <c r="J3186" s="63"/>
      <c r="K3186" s="63"/>
      <c r="L3186" s="63"/>
      <c r="M3186" s="63"/>
      <c r="N3186" s="63"/>
      <c r="O3186" s="63"/>
      <c r="P3186" s="63"/>
      <c r="Q3186" s="63"/>
      <c r="R3186" s="63"/>
      <c r="S3186" s="63"/>
      <c r="T3186" s="63"/>
      <c r="U3186" s="63"/>
      <c r="V3186" s="63"/>
      <c r="W3186" s="63"/>
      <c r="X3186" s="63"/>
      <c r="Y3186" s="63"/>
      <c r="Z3186" s="63"/>
      <c r="AA3186" s="63"/>
      <c r="AB3186" s="63"/>
      <c r="AC3186" s="63"/>
      <c r="AD3186" s="63"/>
      <c r="AE3186" s="63"/>
      <c r="AF3186" s="63"/>
      <c r="AG3186" s="63"/>
      <c r="AH3186" s="63"/>
      <c r="AI3186" s="63"/>
      <c r="AJ3186" s="63"/>
      <c r="AK3186" s="63"/>
      <c r="AL3186" s="63"/>
      <c r="AM3186" s="63"/>
      <c r="AN3186" s="63"/>
      <c r="AO3186" s="63"/>
      <c r="AP3186" s="63"/>
      <c r="AQ3186" s="63"/>
      <c r="AR3186" s="63"/>
      <c r="AS3186" s="63"/>
      <c r="AT3186" s="63"/>
      <c r="AU3186" s="63"/>
      <c r="AV3186" s="63"/>
      <c r="AW3186" s="63"/>
      <c r="AX3186" s="63"/>
      <c r="AY3186" s="63"/>
      <c r="AZ3186" s="63"/>
      <c r="BA3186" s="63"/>
      <c r="BB3186" s="63"/>
      <c r="BC3186" s="63"/>
      <c r="BD3186" s="63"/>
      <c r="BE3186" s="63"/>
      <c r="BF3186" s="63"/>
      <c r="BG3186" s="63"/>
      <c r="BH3186" s="63"/>
      <c r="BI3186" s="63"/>
      <c r="BJ3186" s="63"/>
      <c r="BK3186" s="63"/>
      <c r="BL3186" s="63"/>
      <c r="BM3186" s="63"/>
      <c r="BN3186" s="63"/>
      <c r="BO3186" s="63"/>
      <c r="BP3186" s="63"/>
      <c r="BQ3186" s="63"/>
      <c r="BR3186" s="63"/>
      <c r="BS3186" s="63"/>
      <c r="BT3186" s="63"/>
      <c r="BU3186" s="63"/>
      <c r="BV3186" s="63"/>
      <c r="BW3186" s="63"/>
      <c r="BX3186" s="63"/>
      <c r="BY3186" s="63"/>
      <c r="BZ3186" s="63"/>
      <c r="CA3186" s="63"/>
      <c r="CB3186" s="63"/>
      <c r="CC3186" s="63"/>
      <c r="CD3186" s="63"/>
      <c r="CE3186" s="63"/>
      <c r="CF3186" s="63"/>
      <c r="CG3186" s="63"/>
      <c r="CH3186" s="63"/>
      <c r="CI3186" s="63"/>
      <c r="CJ3186" s="63"/>
      <c r="CK3186" s="63"/>
      <c r="CL3186" s="63"/>
      <c r="CM3186" s="63"/>
      <c r="CN3186" s="63"/>
      <c r="CO3186" s="63"/>
      <c r="CP3186" s="63"/>
      <c r="CR3186" s="227"/>
      <c r="CS3186" s="74"/>
    </row>
    <row r="3187" spans="1:97" s="72" customFormat="1" ht="75.75" customHeight="1">
      <c r="A3187" s="63"/>
      <c r="B3187" s="63"/>
      <c r="C3187" s="63"/>
      <c r="D3187" s="63"/>
      <c r="E3187" s="63"/>
      <c r="F3187" s="63"/>
      <c r="G3187" s="63"/>
      <c r="H3187" s="63"/>
      <c r="I3187" s="63"/>
      <c r="J3187" s="63"/>
      <c r="K3187" s="63"/>
      <c r="L3187" s="63"/>
      <c r="M3187" s="63"/>
      <c r="N3187" s="63"/>
      <c r="O3187" s="63"/>
      <c r="P3187" s="63"/>
      <c r="Q3187" s="63"/>
      <c r="R3187" s="63"/>
      <c r="S3187" s="63"/>
      <c r="T3187" s="63"/>
      <c r="U3187" s="63"/>
      <c r="V3187" s="63"/>
      <c r="W3187" s="63"/>
      <c r="X3187" s="63"/>
      <c r="Y3187" s="63"/>
      <c r="Z3187" s="63"/>
      <c r="AA3187" s="63"/>
      <c r="AB3187" s="63"/>
      <c r="AC3187" s="63"/>
      <c r="AD3187" s="63"/>
      <c r="AE3187" s="63"/>
      <c r="AF3187" s="63"/>
      <c r="AG3187" s="63"/>
      <c r="AH3187" s="63"/>
      <c r="AI3187" s="63"/>
      <c r="AJ3187" s="63"/>
      <c r="AK3187" s="63"/>
      <c r="AL3187" s="63"/>
      <c r="AM3187" s="63"/>
      <c r="AN3187" s="63"/>
      <c r="AO3187" s="63"/>
      <c r="AP3187" s="63"/>
      <c r="AQ3187" s="63"/>
      <c r="AR3187" s="63"/>
      <c r="AS3187" s="63"/>
      <c r="AT3187" s="63"/>
      <c r="AU3187" s="63"/>
      <c r="AV3187" s="63"/>
      <c r="AW3187" s="63"/>
      <c r="AX3187" s="63"/>
      <c r="AY3187" s="63"/>
      <c r="AZ3187" s="63"/>
      <c r="BA3187" s="63"/>
      <c r="BB3187" s="63"/>
      <c r="BC3187" s="63"/>
      <c r="BD3187" s="63"/>
      <c r="BE3187" s="63"/>
      <c r="BF3187" s="63"/>
      <c r="BG3187" s="63"/>
      <c r="BH3187" s="63"/>
      <c r="BI3187" s="63"/>
      <c r="BJ3187" s="63"/>
      <c r="BK3187" s="63"/>
      <c r="BL3187" s="63"/>
      <c r="BM3187" s="63"/>
      <c r="BN3187" s="63"/>
      <c r="BO3187" s="63"/>
      <c r="BP3187" s="63"/>
      <c r="BQ3187" s="63"/>
      <c r="BR3187" s="63"/>
      <c r="BS3187" s="63"/>
      <c r="BT3187" s="63"/>
      <c r="BU3187" s="63"/>
      <c r="BV3187" s="63"/>
      <c r="BW3187" s="63"/>
      <c r="BX3187" s="63"/>
      <c r="BY3187" s="63"/>
      <c r="BZ3187" s="63"/>
      <c r="CA3187" s="63"/>
      <c r="CB3187" s="63"/>
      <c r="CC3187" s="63"/>
      <c r="CD3187" s="63"/>
      <c r="CE3187" s="63"/>
      <c r="CF3187" s="63"/>
      <c r="CG3187" s="63"/>
      <c r="CH3187" s="63"/>
      <c r="CI3187" s="63"/>
      <c r="CJ3187" s="63"/>
      <c r="CK3187" s="63"/>
      <c r="CL3187" s="63"/>
      <c r="CM3187" s="63"/>
      <c r="CN3187" s="63"/>
      <c r="CO3187" s="63"/>
      <c r="CP3187" s="63"/>
      <c r="CR3187" s="227"/>
      <c r="CS3187" s="74"/>
    </row>
    <row r="3188" spans="1:97" s="72" customFormat="1" ht="75.75" customHeight="1">
      <c r="A3188" s="63"/>
      <c r="B3188" s="63"/>
      <c r="C3188" s="63"/>
      <c r="D3188" s="63"/>
      <c r="E3188" s="63"/>
      <c r="F3188" s="63"/>
      <c r="G3188" s="63"/>
      <c r="H3188" s="63"/>
      <c r="I3188" s="63"/>
      <c r="J3188" s="63"/>
      <c r="K3188" s="63"/>
      <c r="L3188" s="63"/>
      <c r="M3188" s="63"/>
      <c r="N3188" s="63"/>
      <c r="O3188" s="63"/>
      <c r="P3188" s="63"/>
      <c r="Q3188" s="63"/>
      <c r="R3188" s="63"/>
      <c r="S3188" s="63"/>
      <c r="T3188" s="63"/>
      <c r="U3188" s="63"/>
      <c r="V3188" s="63"/>
      <c r="W3188" s="63"/>
      <c r="X3188" s="63"/>
      <c r="Y3188" s="63"/>
      <c r="Z3188" s="63"/>
      <c r="AA3188" s="63"/>
      <c r="AB3188" s="63"/>
      <c r="AC3188" s="63"/>
      <c r="AD3188" s="63"/>
      <c r="AE3188" s="63"/>
      <c r="AF3188" s="63"/>
      <c r="AG3188" s="63"/>
      <c r="AH3188" s="63"/>
      <c r="AI3188" s="63"/>
      <c r="AJ3188" s="63"/>
      <c r="AK3188" s="63"/>
      <c r="AL3188" s="63"/>
      <c r="AM3188" s="63"/>
      <c r="AN3188" s="63"/>
      <c r="AO3188" s="63"/>
      <c r="AP3188" s="63"/>
      <c r="AQ3188" s="63"/>
      <c r="AR3188" s="63"/>
      <c r="AS3188" s="63"/>
      <c r="AT3188" s="63"/>
      <c r="AU3188" s="63"/>
      <c r="AV3188" s="63"/>
      <c r="AW3188" s="63"/>
      <c r="AX3188" s="63"/>
      <c r="AY3188" s="63"/>
      <c r="AZ3188" s="63"/>
      <c r="BA3188" s="63"/>
      <c r="BB3188" s="63"/>
      <c r="BC3188" s="63"/>
      <c r="BD3188" s="63"/>
      <c r="BE3188" s="63"/>
      <c r="BF3188" s="63"/>
      <c r="BG3188" s="63"/>
      <c r="BH3188" s="63"/>
      <c r="BI3188" s="63"/>
      <c r="BJ3188" s="63"/>
      <c r="BK3188" s="63"/>
      <c r="BL3188" s="63"/>
      <c r="BM3188" s="63"/>
      <c r="BN3188" s="63"/>
      <c r="BO3188" s="63"/>
      <c r="BP3188" s="63"/>
      <c r="BQ3188" s="63"/>
      <c r="BR3188" s="63"/>
      <c r="BS3188" s="63"/>
      <c r="BT3188" s="63"/>
      <c r="BU3188" s="63"/>
      <c r="BV3188" s="63"/>
      <c r="BW3188" s="63"/>
      <c r="BX3188" s="63"/>
      <c r="BY3188" s="63"/>
      <c r="BZ3188" s="63"/>
      <c r="CA3188" s="63"/>
      <c r="CB3188" s="63"/>
      <c r="CC3188" s="63"/>
      <c r="CD3188" s="63"/>
      <c r="CE3188" s="63"/>
      <c r="CF3188" s="63"/>
      <c r="CG3188" s="63"/>
      <c r="CH3188" s="63"/>
      <c r="CI3188" s="63"/>
      <c r="CJ3188" s="63"/>
      <c r="CK3188" s="63"/>
      <c r="CL3188" s="63"/>
      <c r="CM3188" s="63"/>
      <c r="CN3188" s="63"/>
      <c r="CO3188" s="63"/>
      <c r="CP3188" s="63"/>
      <c r="CR3188" s="227"/>
      <c r="CS3188" s="74"/>
    </row>
    <row r="3189" spans="1:97" s="72" customFormat="1" ht="75.75" customHeight="1">
      <c r="A3189" s="63"/>
      <c r="B3189" s="63"/>
      <c r="C3189" s="63"/>
      <c r="D3189" s="63"/>
      <c r="E3189" s="63"/>
      <c r="F3189" s="63"/>
      <c r="G3189" s="63"/>
      <c r="H3189" s="63"/>
      <c r="I3189" s="63"/>
      <c r="J3189" s="63"/>
      <c r="K3189" s="63"/>
      <c r="L3189" s="63"/>
      <c r="M3189" s="63"/>
      <c r="N3189" s="63"/>
      <c r="O3189" s="63"/>
      <c r="P3189" s="63"/>
      <c r="Q3189" s="63"/>
      <c r="R3189" s="63"/>
      <c r="S3189" s="63"/>
      <c r="T3189" s="63"/>
      <c r="U3189" s="63"/>
      <c r="V3189" s="63"/>
      <c r="W3189" s="63"/>
      <c r="X3189" s="63"/>
      <c r="Y3189" s="63"/>
      <c r="Z3189" s="63"/>
      <c r="AA3189" s="63"/>
      <c r="AB3189" s="63"/>
      <c r="AC3189" s="63"/>
      <c r="AD3189" s="63"/>
      <c r="AE3189" s="63"/>
      <c r="AF3189" s="63"/>
      <c r="AG3189" s="63"/>
      <c r="AH3189" s="63"/>
      <c r="AI3189" s="63"/>
      <c r="AJ3189" s="63"/>
      <c r="AK3189" s="63"/>
      <c r="AL3189" s="63"/>
      <c r="AM3189" s="63"/>
      <c r="AN3189" s="63"/>
      <c r="AO3189" s="63"/>
      <c r="AP3189" s="63"/>
      <c r="AQ3189" s="63"/>
      <c r="AR3189" s="63"/>
      <c r="AS3189" s="63"/>
      <c r="AT3189" s="63"/>
      <c r="AU3189" s="63"/>
      <c r="AV3189" s="63"/>
      <c r="AW3189" s="63"/>
      <c r="AX3189" s="63"/>
      <c r="AY3189" s="63"/>
      <c r="AZ3189" s="63"/>
      <c r="BA3189" s="63"/>
      <c r="BB3189" s="63"/>
      <c r="BC3189" s="63"/>
      <c r="BD3189" s="63"/>
      <c r="BE3189" s="63"/>
      <c r="BF3189" s="63"/>
      <c r="BG3189" s="63"/>
      <c r="BH3189" s="63"/>
      <c r="BI3189" s="63"/>
      <c r="BJ3189" s="63"/>
      <c r="BK3189" s="63"/>
      <c r="BL3189" s="63"/>
      <c r="BM3189" s="63"/>
      <c r="BN3189" s="63"/>
      <c r="BO3189" s="63"/>
      <c r="BP3189" s="63"/>
      <c r="BQ3189" s="63"/>
      <c r="BR3189" s="63"/>
      <c r="BS3189" s="63"/>
      <c r="BT3189" s="63"/>
      <c r="BU3189" s="63"/>
      <c r="BV3189" s="63"/>
      <c r="BW3189" s="63"/>
      <c r="BX3189" s="63"/>
      <c r="BY3189" s="63"/>
      <c r="BZ3189" s="63"/>
      <c r="CA3189" s="63"/>
      <c r="CB3189" s="63"/>
      <c r="CC3189" s="63"/>
      <c r="CD3189" s="63"/>
      <c r="CE3189" s="63"/>
      <c r="CF3189" s="63"/>
      <c r="CG3189" s="63"/>
      <c r="CH3189" s="63"/>
      <c r="CI3189" s="63"/>
      <c r="CJ3189" s="63"/>
      <c r="CK3189" s="63"/>
      <c r="CL3189" s="63"/>
      <c r="CM3189" s="63"/>
      <c r="CN3189" s="63"/>
      <c r="CO3189" s="63"/>
      <c r="CP3189" s="63"/>
      <c r="CR3189" s="227"/>
      <c r="CS3189" s="74"/>
    </row>
    <row r="3190" spans="1:97" s="72" customFormat="1" ht="75.75" customHeight="1">
      <c r="A3190" s="63"/>
      <c r="B3190" s="63"/>
      <c r="C3190" s="63"/>
      <c r="D3190" s="63"/>
      <c r="E3190" s="63"/>
      <c r="F3190" s="63"/>
      <c r="G3190" s="63"/>
      <c r="H3190" s="63"/>
      <c r="I3190" s="63"/>
      <c r="J3190" s="63"/>
      <c r="K3190" s="63"/>
      <c r="L3190" s="63"/>
      <c r="M3190" s="63"/>
      <c r="N3190" s="63"/>
      <c r="O3190" s="63"/>
      <c r="P3190" s="63"/>
      <c r="Q3190" s="63"/>
      <c r="R3190" s="63"/>
      <c r="S3190" s="63"/>
      <c r="T3190" s="63"/>
      <c r="U3190" s="63"/>
      <c r="V3190" s="63"/>
      <c r="W3190" s="63"/>
      <c r="X3190" s="63"/>
      <c r="Y3190" s="63"/>
      <c r="Z3190" s="63"/>
      <c r="AA3190" s="63"/>
      <c r="AB3190" s="63"/>
      <c r="AC3190" s="63"/>
      <c r="AD3190" s="63"/>
      <c r="AE3190" s="63"/>
      <c r="AF3190" s="63"/>
      <c r="AG3190" s="63"/>
      <c r="AH3190" s="63"/>
      <c r="AI3190" s="63"/>
      <c r="AJ3190" s="63"/>
      <c r="AK3190" s="63"/>
      <c r="AL3190" s="63"/>
      <c r="AM3190" s="63"/>
      <c r="AN3190" s="63"/>
      <c r="AO3190" s="63"/>
      <c r="AP3190" s="63"/>
      <c r="AQ3190" s="63"/>
      <c r="AR3190" s="63"/>
      <c r="AS3190" s="63"/>
      <c r="AT3190" s="63"/>
      <c r="AU3190" s="63"/>
      <c r="AV3190" s="63"/>
      <c r="AW3190" s="63"/>
      <c r="AX3190" s="63"/>
      <c r="AY3190" s="63"/>
      <c r="AZ3190" s="63"/>
      <c r="BA3190" s="63"/>
      <c r="BB3190" s="63"/>
      <c r="BC3190" s="63"/>
      <c r="BD3190" s="63"/>
      <c r="BE3190" s="63"/>
      <c r="BF3190" s="63"/>
      <c r="BG3190" s="63"/>
      <c r="BH3190" s="63"/>
      <c r="BI3190" s="63"/>
      <c r="BJ3190" s="63"/>
      <c r="BK3190" s="63"/>
      <c r="BL3190" s="63"/>
      <c r="BM3190" s="63"/>
      <c r="BN3190" s="63"/>
      <c r="BO3190" s="63"/>
      <c r="BP3190" s="63"/>
      <c r="BQ3190" s="63"/>
      <c r="BR3190" s="63"/>
      <c r="BS3190" s="63"/>
      <c r="BT3190" s="63"/>
      <c r="BU3190" s="63"/>
      <c r="BV3190" s="63"/>
      <c r="BW3190" s="63"/>
      <c r="BX3190" s="63"/>
      <c r="BY3190" s="63"/>
      <c r="BZ3190" s="63"/>
      <c r="CA3190" s="63"/>
      <c r="CB3190" s="63"/>
      <c r="CC3190" s="63"/>
      <c r="CD3190" s="63"/>
      <c r="CE3190" s="63"/>
      <c r="CF3190" s="63"/>
      <c r="CG3190" s="63"/>
      <c r="CH3190" s="63"/>
      <c r="CI3190" s="63"/>
      <c r="CJ3190" s="63"/>
      <c r="CK3190" s="63"/>
      <c r="CL3190" s="63"/>
      <c r="CM3190" s="63"/>
      <c r="CN3190" s="63"/>
      <c r="CO3190" s="63"/>
      <c r="CP3190" s="63"/>
      <c r="CR3190" s="227"/>
      <c r="CS3190" s="74"/>
    </row>
    <row r="3191" spans="1:97" s="72" customFormat="1" ht="75.75" customHeight="1">
      <c r="A3191" s="63"/>
      <c r="B3191" s="63"/>
      <c r="C3191" s="63"/>
      <c r="D3191" s="63"/>
      <c r="E3191" s="63"/>
      <c r="F3191" s="63"/>
      <c r="G3191" s="63"/>
      <c r="H3191" s="63"/>
      <c r="I3191" s="63"/>
      <c r="J3191" s="63"/>
      <c r="K3191" s="63"/>
      <c r="L3191" s="63"/>
      <c r="M3191" s="63"/>
      <c r="N3191" s="63"/>
      <c r="O3191" s="63"/>
      <c r="P3191" s="63"/>
      <c r="Q3191" s="63"/>
      <c r="R3191" s="63"/>
      <c r="S3191" s="63"/>
      <c r="T3191" s="63"/>
      <c r="U3191" s="63"/>
      <c r="V3191" s="63"/>
      <c r="W3191" s="63"/>
      <c r="X3191" s="63"/>
      <c r="Y3191" s="63"/>
      <c r="Z3191" s="63"/>
      <c r="AA3191" s="63"/>
      <c r="AB3191" s="63"/>
      <c r="AC3191" s="63"/>
      <c r="AD3191" s="63"/>
      <c r="AE3191" s="63"/>
      <c r="AF3191" s="63"/>
      <c r="AG3191" s="63"/>
      <c r="AH3191" s="63"/>
      <c r="AI3191" s="63"/>
      <c r="AJ3191" s="63"/>
      <c r="AK3191" s="63"/>
      <c r="AL3191" s="63"/>
      <c r="AM3191" s="63"/>
      <c r="AN3191" s="63"/>
      <c r="AO3191" s="63"/>
      <c r="AP3191" s="63"/>
      <c r="AQ3191" s="63"/>
      <c r="AR3191" s="63"/>
      <c r="AS3191" s="63"/>
      <c r="AT3191" s="63"/>
      <c r="AU3191" s="63"/>
      <c r="AV3191" s="63"/>
      <c r="AW3191" s="63"/>
      <c r="AX3191" s="63"/>
      <c r="AY3191" s="63"/>
      <c r="AZ3191" s="63"/>
      <c r="BA3191" s="63"/>
      <c r="BB3191" s="63"/>
      <c r="BC3191" s="63"/>
      <c r="BD3191" s="63"/>
      <c r="BE3191" s="63"/>
      <c r="BF3191" s="63"/>
      <c r="BG3191" s="63"/>
      <c r="BH3191" s="63"/>
      <c r="BI3191" s="63"/>
      <c r="BJ3191" s="63"/>
      <c r="BK3191" s="63"/>
      <c r="BL3191" s="63"/>
      <c r="BM3191" s="63"/>
      <c r="BN3191" s="63"/>
      <c r="BO3191" s="63"/>
      <c r="BP3191" s="63"/>
      <c r="BQ3191" s="63"/>
      <c r="BR3191" s="63"/>
      <c r="BS3191" s="63"/>
      <c r="BT3191" s="63"/>
      <c r="BU3191" s="63"/>
      <c r="BV3191" s="63"/>
      <c r="BW3191" s="63"/>
      <c r="BX3191" s="63"/>
      <c r="BY3191" s="63"/>
      <c r="BZ3191" s="63"/>
      <c r="CA3191" s="63"/>
      <c r="CB3191" s="63"/>
      <c r="CC3191" s="63"/>
      <c r="CD3191" s="63"/>
      <c r="CE3191" s="63"/>
      <c r="CF3191" s="63"/>
      <c r="CG3191" s="63"/>
      <c r="CH3191" s="63"/>
      <c r="CI3191" s="63"/>
      <c r="CJ3191" s="63"/>
      <c r="CK3191" s="63"/>
      <c r="CL3191" s="63"/>
      <c r="CM3191" s="63"/>
      <c r="CN3191" s="63"/>
      <c r="CO3191" s="63"/>
      <c r="CP3191" s="63"/>
      <c r="CR3191" s="227"/>
      <c r="CS3191" s="74"/>
    </row>
    <row r="3192" spans="1:97" s="72" customFormat="1" ht="75.75" customHeight="1">
      <c r="A3192" s="63"/>
      <c r="B3192" s="63"/>
      <c r="C3192" s="63"/>
      <c r="D3192" s="63"/>
      <c r="E3192" s="63"/>
      <c r="F3192" s="63"/>
      <c r="G3192" s="63"/>
      <c r="H3192" s="63"/>
      <c r="I3192" s="63"/>
      <c r="J3192" s="63"/>
      <c r="K3192" s="63"/>
      <c r="L3192" s="63"/>
      <c r="M3192" s="63"/>
      <c r="N3192" s="63"/>
      <c r="O3192" s="63"/>
      <c r="P3192" s="63"/>
      <c r="Q3192" s="63"/>
      <c r="R3192" s="63"/>
      <c r="S3192" s="63"/>
      <c r="T3192" s="63"/>
      <c r="U3192" s="63"/>
      <c r="V3192" s="63"/>
      <c r="W3192" s="63"/>
      <c r="X3192" s="63"/>
      <c r="Y3192" s="63"/>
      <c r="Z3192" s="63"/>
      <c r="AA3192" s="63"/>
      <c r="AB3192" s="63"/>
      <c r="AC3192" s="63"/>
      <c r="AD3192" s="63"/>
      <c r="AE3192" s="63"/>
      <c r="AF3192" s="63"/>
      <c r="AG3192" s="63"/>
      <c r="AH3192" s="63"/>
      <c r="AI3192" s="63"/>
      <c r="AJ3192" s="63"/>
      <c r="AK3192" s="63"/>
      <c r="AL3192" s="63"/>
      <c r="AM3192" s="63"/>
      <c r="AN3192" s="63"/>
      <c r="AO3192" s="63"/>
      <c r="AP3192" s="63"/>
      <c r="AQ3192" s="63"/>
      <c r="AR3192" s="63"/>
      <c r="AS3192" s="63"/>
      <c r="AT3192" s="63"/>
      <c r="AU3192" s="63"/>
      <c r="AV3192" s="63"/>
      <c r="AW3192" s="63"/>
      <c r="AX3192" s="63"/>
      <c r="AY3192" s="63"/>
      <c r="AZ3192" s="63"/>
      <c r="BA3192" s="63"/>
      <c r="BB3192" s="63"/>
      <c r="BC3192" s="63"/>
      <c r="BD3192" s="63"/>
      <c r="BE3192" s="63"/>
      <c r="BF3192" s="63"/>
      <c r="BG3192" s="63"/>
      <c r="BH3192" s="63"/>
      <c r="BI3192" s="63"/>
      <c r="BJ3192" s="63"/>
      <c r="BK3192" s="63"/>
      <c r="BL3192" s="63"/>
      <c r="BM3192" s="63"/>
      <c r="BN3192" s="63"/>
      <c r="BO3192" s="63"/>
      <c r="BP3192" s="63"/>
      <c r="BQ3192" s="63"/>
      <c r="BR3192" s="63"/>
      <c r="BS3192" s="63"/>
      <c r="BT3192" s="63"/>
      <c r="BU3192" s="63"/>
      <c r="BV3192" s="63"/>
      <c r="BW3192" s="63"/>
      <c r="BX3192" s="63"/>
      <c r="BY3192" s="63"/>
      <c r="BZ3192" s="63"/>
      <c r="CA3192" s="63"/>
      <c r="CB3192" s="63"/>
      <c r="CC3192" s="63"/>
      <c r="CD3192" s="63"/>
      <c r="CE3192" s="63"/>
      <c r="CF3192" s="63"/>
      <c r="CG3192" s="63"/>
      <c r="CH3192" s="63"/>
      <c r="CI3192" s="63"/>
      <c r="CJ3192" s="63"/>
      <c r="CK3192" s="63"/>
      <c r="CL3192" s="63"/>
      <c r="CM3192" s="63"/>
      <c r="CN3192" s="63"/>
      <c r="CO3192" s="63"/>
      <c r="CP3192" s="63"/>
      <c r="CR3192" s="227"/>
      <c r="CS3192" s="74"/>
    </row>
    <row r="3193" spans="1:97" s="72" customFormat="1" ht="75.75" customHeight="1">
      <c r="A3193" s="63"/>
      <c r="B3193" s="63"/>
      <c r="C3193" s="63"/>
      <c r="D3193" s="63"/>
      <c r="E3193" s="63"/>
      <c r="F3193" s="63"/>
      <c r="G3193" s="63"/>
      <c r="H3193" s="63"/>
      <c r="I3193" s="63"/>
      <c r="J3193" s="63"/>
      <c r="K3193" s="63"/>
      <c r="L3193" s="63"/>
      <c r="M3193" s="63"/>
      <c r="N3193" s="63"/>
      <c r="O3193" s="63"/>
      <c r="P3193" s="63"/>
      <c r="Q3193" s="63"/>
      <c r="R3193" s="63"/>
      <c r="S3193" s="63"/>
      <c r="T3193" s="63"/>
      <c r="U3193" s="63"/>
      <c r="V3193" s="63"/>
      <c r="W3193" s="63"/>
      <c r="X3193" s="63"/>
      <c r="Y3193" s="63"/>
      <c r="Z3193" s="63"/>
      <c r="AA3193" s="63"/>
      <c r="AB3193" s="63"/>
      <c r="AC3193" s="63"/>
      <c r="AD3193" s="63"/>
      <c r="AE3193" s="63"/>
      <c r="AF3193" s="63"/>
      <c r="AG3193" s="63"/>
      <c r="AH3193" s="63"/>
      <c r="AI3193" s="63"/>
      <c r="AJ3193" s="63"/>
      <c r="AK3193" s="63"/>
      <c r="AL3193" s="63"/>
      <c r="AM3193" s="63"/>
      <c r="AN3193" s="63"/>
      <c r="AO3193" s="63"/>
      <c r="AP3193" s="63"/>
      <c r="AQ3193" s="63"/>
      <c r="AR3193" s="63"/>
      <c r="AS3193" s="63"/>
      <c r="AT3193" s="63"/>
      <c r="AU3193" s="63"/>
      <c r="AV3193" s="63"/>
      <c r="AW3193" s="63"/>
      <c r="AX3193" s="63"/>
      <c r="AY3193" s="63"/>
      <c r="AZ3193" s="63"/>
      <c r="BA3193" s="63"/>
      <c r="BB3193" s="63"/>
      <c r="BC3193" s="63"/>
      <c r="BD3193" s="63"/>
      <c r="BE3193" s="63"/>
      <c r="BF3193" s="63"/>
      <c r="BG3193" s="63"/>
      <c r="BH3193" s="63"/>
      <c r="BI3193" s="63"/>
      <c r="BJ3193" s="63"/>
      <c r="BK3193" s="63"/>
      <c r="BL3193" s="63"/>
      <c r="BM3193" s="63"/>
      <c r="BN3193" s="63"/>
      <c r="BO3193" s="63"/>
      <c r="BP3193" s="63"/>
      <c r="BQ3193" s="63"/>
      <c r="BR3193" s="63"/>
      <c r="BS3193" s="63"/>
      <c r="BT3193" s="63"/>
      <c r="BU3193" s="63"/>
      <c r="BV3193" s="63"/>
      <c r="BW3193" s="63"/>
      <c r="BX3193" s="63"/>
      <c r="BY3193" s="63"/>
      <c r="BZ3193" s="63"/>
      <c r="CA3193" s="63"/>
      <c r="CB3193" s="63"/>
      <c r="CC3193" s="63"/>
      <c r="CD3193" s="63"/>
      <c r="CE3193" s="63"/>
      <c r="CF3193" s="63"/>
      <c r="CG3193" s="63"/>
      <c r="CH3193" s="63"/>
      <c r="CI3193" s="63"/>
      <c r="CJ3193" s="63"/>
      <c r="CK3193" s="63"/>
      <c r="CL3193" s="63"/>
      <c r="CM3193" s="63"/>
      <c r="CN3193" s="63"/>
      <c r="CO3193" s="63"/>
      <c r="CP3193" s="63"/>
      <c r="CR3193" s="227"/>
      <c r="CS3193" s="74"/>
    </row>
    <row r="3194" spans="1:97" s="72" customFormat="1" ht="75.75" customHeight="1">
      <c r="A3194" s="63"/>
      <c r="B3194" s="63"/>
      <c r="C3194" s="63"/>
      <c r="D3194" s="63"/>
      <c r="E3194" s="63"/>
      <c r="F3194" s="63"/>
      <c r="G3194" s="63"/>
      <c r="H3194" s="63"/>
      <c r="I3194" s="63"/>
      <c r="J3194" s="63"/>
      <c r="K3194" s="63"/>
      <c r="L3194" s="63"/>
      <c r="M3194" s="63"/>
      <c r="N3194" s="63"/>
      <c r="O3194" s="63"/>
      <c r="P3194" s="63"/>
      <c r="Q3194" s="63"/>
      <c r="R3194" s="63"/>
      <c r="S3194" s="63"/>
      <c r="T3194" s="63"/>
      <c r="U3194" s="63"/>
      <c r="V3194" s="63"/>
      <c r="W3194" s="63"/>
      <c r="X3194" s="63"/>
      <c r="Y3194" s="63"/>
      <c r="Z3194" s="63"/>
      <c r="AA3194" s="63"/>
      <c r="AB3194" s="63"/>
      <c r="AC3194" s="63"/>
      <c r="AD3194" s="63"/>
      <c r="AE3194" s="63"/>
      <c r="AF3194" s="63"/>
      <c r="AG3194" s="63"/>
      <c r="AH3194" s="63"/>
      <c r="AI3194" s="63"/>
      <c r="AJ3194" s="63"/>
      <c r="AK3194" s="63"/>
      <c r="AL3194" s="63"/>
      <c r="AM3194" s="63"/>
      <c r="AN3194" s="63"/>
      <c r="AO3194" s="63"/>
      <c r="AP3194" s="63"/>
      <c r="AQ3194" s="63"/>
      <c r="AR3194" s="63"/>
      <c r="AS3194" s="63"/>
      <c r="AT3194" s="63"/>
      <c r="AU3194" s="63"/>
      <c r="AV3194" s="63"/>
      <c r="AW3194" s="63"/>
      <c r="AX3194" s="63"/>
      <c r="AY3194" s="63"/>
      <c r="AZ3194" s="63"/>
      <c r="BA3194" s="63"/>
      <c r="BB3194" s="63"/>
      <c r="BC3194" s="63"/>
      <c r="BD3194" s="63"/>
      <c r="BE3194" s="63"/>
      <c r="BF3194" s="63"/>
      <c r="BG3194" s="63"/>
      <c r="BH3194" s="63"/>
      <c r="BI3194" s="63"/>
      <c r="BJ3194" s="63"/>
      <c r="BK3194" s="63"/>
      <c r="BL3194" s="63"/>
      <c r="BM3194" s="63"/>
      <c r="BN3194" s="63"/>
      <c r="BO3194" s="63"/>
      <c r="BP3194" s="63"/>
      <c r="BQ3194" s="63"/>
      <c r="BR3194" s="63"/>
      <c r="BS3194" s="63"/>
      <c r="BT3194" s="63"/>
      <c r="BU3194" s="63"/>
      <c r="BV3194" s="63"/>
      <c r="BW3194" s="63"/>
      <c r="BX3194" s="63"/>
      <c r="BY3194" s="63"/>
      <c r="BZ3194" s="63"/>
      <c r="CA3194" s="63"/>
      <c r="CB3194" s="63"/>
      <c r="CC3194" s="63"/>
      <c r="CD3194" s="63"/>
      <c r="CE3194" s="63"/>
      <c r="CF3194" s="63"/>
      <c r="CG3194" s="63"/>
      <c r="CH3194" s="63"/>
      <c r="CI3194" s="63"/>
      <c r="CJ3194" s="63"/>
      <c r="CK3194" s="63"/>
      <c r="CL3194" s="63"/>
      <c r="CM3194" s="63"/>
      <c r="CN3194" s="63"/>
      <c r="CO3194" s="63"/>
      <c r="CP3194" s="63"/>
      <c r="CR3194" s="227"/>
      <c r="CS3194" s="74"/>
    </row>
    <row r="3195" spans="1:97" s="72" customFormat="1" ht="75.75" customHeight="1">
      <c r="A3195" s="63"/>
      <c r="B3195" s="63"/>
      <c r="C3195" s="63"/>
      <c r="D3195" s="63"/>
      <c r="E3195" s="63"/>
      <c r="F3195" s="63"/>
      <c r="G3195" s="63"/>
      <c r="H3195" s="63"/>
      <c r="I3195" s="63"/>
      <c r="J3195" s="63"/>
      <c r="K3195" s="63"/>
      <c r="L3195" s="63"/>
      <c r="M3195" s="63"/>
      <c r="N3195" s="63"/>
      <c r="O3195" s="63"/>
      <c r="P3195" s="63"/>
      <c r="Q3195" s="63"/>
      <c r="R3195" s="63"/>
      <c r="S3195" s="63"/>
      <c r="T3195" s="63"/>
      <c r="U3195" s="63"/>
      <c r="V3195" s="63"/>
      <c r="W3195" s="63"/>
      <c r="X3195" s="63"/>
      <c r="Y3195" s="63"/>
      <c r="Z3195" s="63"/>
      <c r="AA3195" s="63"/>
      <c r="AB3195" s="63"/>
      <c r="AC3195" s="63"/>
      <c r="AD3195" s="63"/>
      <c r="AE3195" s="63"/>
      <c r="AF3195" s="63"/>
      <c r="AG3195" s="63"/>
      <c r="AH3195" s="63"/>
      <c r="AI3195" s="63"/>
      <c r="AJ3195" s="63"/>
      <c r="AK3195" s="63"/>
      <c r="AL3195" s="63"/>
      <c r="AM3195" s="63"/>
      <c r="AN3195" s="63"/>
      <c r="AO3195" s="63"/>
      <c r="AP3195" s="63"/>
      <c r="AQ3195" s="63"/>
      <c r="AR3195" s="63"/>
      <c r="AS3195" s="63"/>
      <c r="AT3195" s="63"/>
      <c r="AU3195" s="63"/>
      <c r="AV3195" s="63"/>
      <c r="AW3195" s="63"/>
      <c r="AX3195" s="63"/>
      <c r="AY3195" s="63"/>
      <c r="AZ3195" s="63"/>
      <c r="BA3195" s="63"/>
      <c r="BB3195" s="63"/>
      <c r="BC3195" s="63"/>
      <c r="BD3195" s="63"/>
      <c r="BE3195" s="63"/>
      <c r="BF3195" s="63"/>
      <c r="BG3195" s="63"/>
      <c r="BH3195" s="63"/>
      <c r="BI3195" s="63"/>
      <c r="BJ3195" s="63"/>
      <c r="BK3195" s="63"/>
      <c r="BL3195" s="63"/>
      <c r="BM3195" s="63"/>
      <c r="BN3195" s="63"/>
      <c r="BO3195" s="63"/>
      <c r="BP3195" s="63"/>
      <c r="BQ3195" s="63"/>
      <c r="BR3195" s="63"/>
      <c r="BS3195" s="63"/>
      <c r="BT3195" s="63"/>
      <c r="BU3195" s="63"/>
      <c r="BV3195" s="63"/>
      <c r="BW3195" s="63"/>
      <c r="BX3195" s="63"/>
      <c r="BY3195" s="63"/>
      <c r="BZ3195" s="63"/>
      <c r="CA3195" s="63"/>
      <c r="CB3195" s="63"/>
      <c r="CC3195" s="63"/>
      <c r="CD3195" s="63"/>
      <c r="CE3195" s="63"/>
      <c r="CF3195" s="63"/>
      <c r="CG3195" s="63"/>
      <c r="CH3195" s="63"/>
      <c r="CI3195" s="63"/>
      <c r="CJ3195" s="63"/>
      <c r="CK3195" s="63"/>
      <c r="CL3195" s="63"/>
      <c r="CM3195" s="63"/>
      <c r="CN3195" s="63"/>
      <c r="CO3195" s="63"/>
      <c r="CP3195" s="63"/>
      <c r="CR3195" s="227"/>
      <c r="CS3195" s="74"/>
    </row>
    <row r="3196" spans="1:97" s="72" customFormat="1" ht="75.75" customHeight="1">
      <c r="A3196" s="63"/>
      <c r="B3196" s="63"/>
      <c r="C3196" s="63"/>
      <c r="D3196" s="63"/>
      <c r="E3196" s="63"/>
      <c r="F3196" s="63"/>
      <c r="G3196" s="63"/>
      <c r="H3196" s="63"/>
      <c r="I3196" s="63"/>
      <c r="J3196" s="63"/>
      <c r="K3196" s="63"/>
      <c r="L3196" s="63"/>
      <c r="M3196" s="63"/>
      <c r="N3196" s="63"/>
      <c r="O3196" s="63"/>
      <c r="P3196" s="63"/>
      <c r="Q3196" s="63"/>
      <c r="R3196" s="63"/>
      <c r="S3196" s="63"/>
      <c r="T3196" s="63"/>
      <c r="U3196" s="63"/>
      <c r="V3196" s="63"/>
      <c r="W3196" s="63"/>
      <c r="X3196" s="63"/>
      <c r="Y3196" s="63"/>
      <c r="Z3196" s="63"/>
      <c r="AA3196" s="63"/>
      <c r="AB3196" s="63"/>
      <c r="AC3196" s="63"/>
      <c r="AD3196" s="63"/>
      <c r="AE3196" s="63"/>
      <c r="AF3196" s="63"/>
      <c r="AG3196" s="63"/>
      <c r="AH3196" s="63"/>
      <c r="AI3196" s="63"/>
      <c r="AJ3196" s="63"/>
      <c r="AK3196" s="63"/>
      <c r="AL3196" s="63"/>
      <c r="AM3196" s="63"/>
      <c r="AN3196" s="63"/>
      <c r="AO3196" s="63"/>
      <c r="AP3196" s="63"/>
      <c r="AQ3196" s="63"/>
      <c r="AR3196" s="63"/>
      <c r="AS3196" s="63"/>
      <c r="AT3196" s="63"/>
      <c r="AU3196" s="63"/>
      <c r="AV3196" s="63"/>
      <c r="AW3196" s="63"/>
      <c r="AX3196" s="63"/>
      <c r="AY3196" s="63"/>
      <c r="AZ3196" s="63"/>
      <c r="BA3196" s="63"/>
      <c r="BB3196" s="63"/>
      <c r="BC3196" s="63"/>
      <c r="BD3196" s="63"/>
      <c r="BE3196" s="63"/>
      <c r="BF3196" s="63"/>
      <c r="BG3196" s="63"/>
      <c r="BH3196" s="63"/>
      <c r="BI3196" s="63"/>
      <c r="BJ3196" s="63"/>
      <c r="BK3196" s="63"/>
      <c r="BL3196" s="63"/>
      <c r="BM3196" s="63"/>
      <c r="BN3196" s="63"/>
      <c r="BO3196" s="63"/>
      <c r="BP3196" s="63"/>
      <c r="BQ3196" s="63"/>
      <c r="BR3196" s="63"/>
      <c r="BS3196" s="63"/>
      <c r="BT3196" s="63"/>
      <c r="BU3196" s="63"/>
      <c r="BV3196" s="63"/>
      <c r="BW3196" s="63"/>
      <c r="BX3196" s="63"/>
      <c r="BY3196" s="63"/>
      <c r="BZ3196" s="63"/>
      <c r="CA3196" s="63"/>
      <c r="CB3196" s="63"/>
      <c r="CC3196" s="63"/>
      <c r="CD3196" s="63"/>
      <c r="CE3196" s="63"/>
      <c r="CF3196" s="63"/>
      <c r="CG3196" s="63"/>
      <c r="CH3196" s="63"/>
      <c r="CI3196" s="63"/>
      <c r="CJ3196" s="63"/>
      <c r="CK3196" s="63"/>
      <c r="CL3196" s="63"/>
      <c r="CM3196" s="63"/>
      <c r="CN3196" s="63"/>
      <c r="CO3196" s="63"/>
      <c r="CP3196" s="63"/>
      <c r="CR3196" s="227"/>
      <c r="CS3196" s="74"/>
    </row>
    <row r="3197" spans="1:97" s="72" customFormat="1" ht="75.75" customHeight="1">
      <c r="A3197" s="63"/>
      <c r="B3197" s="63"/>
      <c r="C3197" s="63"/>
      <c r="D3197" s="63"/>
      <c r="E3197" s="63"/>
      <c r="F3197" s="63"/>
      <c r="G3197" s="63"/>
      <c r="H3197" s="63"/>
      <c r="I3197" s="63"/>
      <c r="J3197" s="63"/>
      <c r="K3197" s="63"/>
      <c r="L3197" s="63"/>
      <c r="M3197" s="63"/>
      <c r="N3197" s="63"/>
      <c r="O3197" s="63"/>
      <c r="P3197" s="63"/>
      <c r="Q3197" s="63"/>
      <c r="R3197" s="63"/>
      <c r="S3197" s="63"/>
      <c r="T3197" s="63"/>
      <c r="U3197" s="63"/>
      <c r="V3197" s="63"/>
      <c r="W3197" s="63"/>
      <c r="X3197" s="63"/>
      <c r="Y3197" s="63"/>
      <c r="Z3197" s="63"/>
      <c r="AA3197" s="63"/>
      <c r="AB3197" s="63"/>
      <c r="AC3197" s="63"/>
      <c r="AD3197" s="63"/>
      <c r="AE3197" s="63"/>
      <c r="AF3197" s="63"/>
      <c r="AG3197" s="63"/>
      <c r="AH3197" s="63"/>
      <c r="AI3197" s="63"/>
      <c r="AJ3197" s="63"/>
      <c r="AK3197" s="63"/>
      <c r="AL3197" s="63"/>
      <c r="AM3197" s="63"/>
      <c r="AN3197" s="63"/>
      <c r="AO3197" s="63"/>
      <c r="AP3197" s="63"/>
      <c r="AQ3197" s="63"/>
      <c r="AR3197" s="63"/>
      <c r="AS3197" s="63"/>
      <c r="AT3197" s="63"/>
      <c r="AU3197" s="63"/>
      <c r="AV3197" s="63"/>
      <c r="AW3197" s="63"/>
      <c r="AX3197" s="63"/>
      <c r="AY3197" s="63"/>
      <c r="AZ3197" s="63"/>
      <c r="BA3197" s="63"/>
      <c r="BB3197" s="63"/>
      <c r="BC3197" s="63"/>
      <c r="BD3197" s="63"/>
      <c r="BE3197" s="63"/>
      <c r="BF3197" s="63"/>
      <c r="BG3197" s="63"/>
      <c r="BH3197" s="63"/>
      <c r="BI3197" s="63"/>
      <c r="BJ3197" s="63"/>
      <c r="BK3197" s="63"/>
      <c r="BL3197" s="63"/>
      <c r="BM3197" s="63"/>
      <c r="BN3197" s="63"/>
      <c r="BO3197" s="63"/>
      <c r="BP3197" s="63"/>
      <c r="BQ3197" s="63"/>
      <c r="BR3197" s="63"/>
      <c r="BS3197" s="63"/>
      <c r="BT3197" s="63"/>
      <c r="BU3197" s="63"/>
      <c r="BV3197" s="63"/>
      <c r="BW3197" s="63"/>
      <c r="BX3197" s="63"/>
      <c r="BY3197" s="63"/>
      <c r="BZ3197" s="63"/>
      <c r="CA3197" s="63"/>
      <c r="CB3197" s="63"/>
      <c r="CC3197" s="63"/>
      <c r="CD3197" s="63"/>
      <c r="CE3197" s="63"/>
      <c r="CF3197" s="63"/>
      <c r="CG3197" s="63"/>
      <c r="CH3197" s="63"/>
      <c r="CI3197" s="63"/>
      <c r="CJ3197" s="63"/>
      <c r="CK3197" s="63"/>
      <c r="CL3197" s="63"/>
      <c r="CM3197" s="63"/>
      <c r="CN3197" s="63"/>
      <c r="CO3197" s="63"/>
      <c r="CP3197" s="63"/>
      <c r="CR3197" s="227"/>
      <c r="CS3197" s="74"/>
    </row>
    <row r="3198" spans="1:97" s="72" customFormat="1" ht="75.75" customHeight="1">
      <c r="A3198" s="63"/>
      <c r="B3198" s="63"/>
      <c r="C3198" s="63"/>
      <c r="D3198" s="63"/>
      <c r="E3198" s="63"/>
      <c r="F3198" s="63"/>
      <c r="G3198" s="63"/>
      <c r="H3198" s="63"/>
      <c r="I3198" s="63"/>
      <c r="J3198" s="63"/>
      <c r="K3198" s="63"/>
      <c r="L3198" s="63"/>
      <c r="M3198" s="63"/>
      <c r="N3198" s="63"/>
      <c r="O3198" s="63"/>
      <c r="P3198" s="63"/>
      <c r="Q3198" s="63"/>
      <c r="R3198" s="63"/>
      <c r="S3198" s="63"/>
      <c r="T3198" s="63"/>
      <c r="U3198" s="63"/>
      <c r="V3198" s="63"/>
      <c r="W3198" s="63"/>
      <c r="X3198" s="63"/>
      <c r="Y3198" s="63"/>
      <c r="Z3198" s="63"/>
      <c r="AA3198" s="63"/>
      <c r="AB3198" s="63"/>
      <c r="AC3198" s="63"/>
      <c r="AD3198" s="63"/>
      <c r="AE3198" s="63"/>
      <c r="AF3198" s="63"/>
      <c r="AG3198" s="63"/>
      <c r="AH3198" s="63"/>
      <c r="AI3198" s="63"/>
      <c r="AJ3198" s="63"/>
      <c r="AK3198" s="63"/>
      <c r="AL3198" s="63"/>
      <c r="AM3198" s="63"/>
      <c r="AN3198" s="63"/>
      <c r="AO3198" s="63"/>
      <c r="AP3198" s="63"/>
      <c r="AQ3198" s="63"/>
      <c r="AR3198" s="63"/>
      <c r="AS3198" s="63"/>
      <c r="AT3198" s="63"/>
      <c r="AU3198" s="63"/>
      <c r="AV3198" s="63"/>
      <c r="AW3198" s="63"/>
      <c r="AX3198" s="63"/>
      <c r="AY3198" s="63"/>
      <c r="AZ3198" s="63"/>
      <c r="BA3198" s="63"/>
      <c r="BB3198" s="63"/>
      <c r="BC3198" s="63"/>
      <c r="BD3198" s="63"/>
      <c r="BE3198" s="63"/>
      <c r="BF3198" s="63"/>
      <c r="BG3198" s="63"/>
      <c r="BH3198" s="63"/>
      <c r="BI3198" s="63"/>
      <c r="BJ3198" s="63"/>
      <c r="BK3198" s="63"/>
      <c r="BL3198" s="63"/>
      <c r="BM3198" s="63"/>
      <c r="BN3198" s="63"/>
      <c r="BO3198" s="63"/>
      <c r="BP3198" s="63"/>
      <c r="BQ3198" s="63"/>
      <c r="BR3198" s="63"/>
      <c r="BS3198" s="63"/>
      <c r="BT3198" s="63"/>
      <c r="BU3198" s="63"/>
      <c r="BV3198" s="63"/>
      <c r="BW3198" s="63"/>
      <c r="BX3198" s="63"/>
      <c r="BY3198" s="63"/>
      <c r="BZ3198" s="63"/>
      <c r="CA3198" s="63"/>
      <c r="CB3198" s="63"/>
      <c r="CC3198" s="63"/>
      <c r="CD3198" s="63"/>
      <c r="CE3198" s="63"/>
      <c r="CF3198" s="63"/>
      <c r="CG3198" s="63"/>
      <c r="CH3198" s="63"/>
      <c r="CI3198" s="63"/>
      <c r="CJ3198" s="63"/>
      <c r="CK3198" s="63"/>
      <c r="CL3198" s="63"/>
      <c r="CM3198" s="63"/>
      <c r="CN3198" s="63"/>
      <c r="CO3198" s="63"/>
      <c r="CP3198" s="63"/>
      <c r="CR3198" s="227"/>
      <c r="CS3198" s="74"/>
    </row>
    <row r="3199" spans="1:97" s="72" customFormat="1" ht="75.75" customHeight="1">
      <c r="A3199" s="63"/>
      <c r="B3199" s="63"/>
      <c r="C3199" s="63"/>
      <c r="D3199" s="63"/>
      <c r="E3199" s="63"/>
      <c r="F3199" s="63"/>
      <c r="G3199" s="63"/>
      <c r="H3199" s="63"/>
      <c r="I3199" s="63"/>
      <c r="J3199" s="63"/>
      <c r="K3199" s="63"/>
      <c r="L3199" s="63"/>
      <c r="M3199" s="63"/>
      <c r="N3199" s="63"/>
      <c r="O3199" s="63"/>
      <c r="P3199" s="63"/>
      <c r="Q3199" s="63"/>
      <c r="R3199" s="63"/>
      <c r="S3199" s="63"/>
      <c r="T3199" s="63"/>
      <c r="U3199" s="63"/>
      <c r="V3199" s="63"/>
      <c r="W3199" s="63"/>
      <c r="X3199" s="63"/>
      <c r="Y3199" s="63"/>
      <c r="Z3199" s="63"/>
      <c r="AA3199" s="63"/>
      <c r="AB3199" s="63"/>
      <c r="AC3199" s="63"/>
      <c r="AD3199" s="63"/>
      <c r="AE3199" s="63"/>
      <c r="AF3199" s="63"/>
      <c r="AG3199" s="63"/>
      <c r="AH3199" s="63"/>
      <c r="AI3199" s="63"/>
      <c r="AJ3199" s="63"/>
      <c r="AK3199" s="63"/>
      <c r="AL3199" s="63"/>
      <c r="AM3199" s="63"/>
      <c r="AN3199" s="63"/>
      <c r="AO3199" s="63"/>
      <c r="AP3199" s="63"/>
      <c r="AQ3199" s="63"/>
      <c r="AR3199" s="63"/>
      <c r="AS3199" s="63"/>
      <c r="AT3199" s="63"/>
      <c r="AU3199" s="63"/>
      <c r="AV3199" s="63"/>
      <c r="AW3199" s="63"/>
      <c r="AX3199" s="63"/>
      <c r="AY3199" s="63"/>
      <c r="AZ3199" s="63"/>
      <c r="BA3199" s="63"/>
      <c r="BB3199" s="63"/>
      <c r="BC3199" s="63"/>
      <c r="BD3199" s="63"/>
      <c r="BE3199" s="63"/>
      <c r="BF3199" s="63"/>
      <c r="BG3199" s="63"/>
      <c r="BH3199" s="63"/>
      <c r="BI3199" s="63"/>
      <c r="BJ3199" s="63"/>
      <c r="BK3199" s="63"/>
      <c r="BL3199" s="63"/>
      <c r="BM3199" s="63"/>
      <c r="BN3199" s="63"/>
      <c r="BO3199" s="63"/>
      <c r="BP3199" s="63"/>
      <c r="BQ3199" s="63"/>
      <c r="BR3199" s="63"/>
      <c r="BS3199" s="63"/>
      <c r="BT3199" s="63"/>
      <c r="BU3199" s="63"/>
      <c r="BV3199" s="63"/>
      <c r="BW3199" s="63"/>
      <c r="BX3199" s="63"/>
      <c r="BY3199" s="63"/>
      <c r="BZ3199" s="63"/>
      <c r="CA3199" s="63"/>
      <c r="CB3199" s="63"/>
      <c r="CC3199" s="63"/>
      <c r="CD3199" s="63"/>
      <c r="CE3199" s="63"/>
      <c r="CF3199" s="63"/>
      <c r="CG3199" s="63"/>
      <c r="CH3199" s="63"/>
      <c r="CI3199" s="63"/>
      <c r="CJ3199" s="63"/>
      <c r="CK3199" s="63"/>
      <c r="CL3199" s="63"/>
      <c r="CM3199" s="63"/>
      <c r="CN3199" s="63"/>
      <c r="CO3199" s="63"/>
      <c r="CP3199" s="63"/>
      <c r="CR3199" s="227"/>
      <c r="CS3199" s="74"/>
    </row>
    <row r="3200" spans="1:97" s="72" customFormat="1" ht="75.75" customHeight="1">
      <c r="A3200" s="63"/>
      <c r="B3200" s="63"/>
      <c r="C3200" s="63"/>
      <c r="D3200" s="63"/>
      <c r="E3200" s="63"/>
      <c r="F3200" s="63"/>
      <c r="G3200" s="63"/>
      <c r="H3200" s="63"/>
      <c r="I3200" s="63"/>
      <c r="J3200" s="63"/>
      <c r="K3200" s="63"/>
      <c r="L3200" s="63"/>
      <c r="M3200" s="63"/>
      <c r="N3200" s="63"/>
      <c r="O3200" s="63"/>
      <c r="P3200" s="63"/>
      <c r="Q3200" s="63"/>
      <c r="R3200" s="63"/>
      <c r="S3200" s="63"/>
      <c r="T3200" s="63"/>
      <c r="U3200" s="63"/>
      <c r="V3200" s="63"/>
      <c r="W3200" s="63"/>
      <c r="X3200" s="63"/>
      <c r="Y3200" s="63"/>
      <c r="Z3200" s="63"/>
      <c r="AA3200" s="63"/>
      <c r="AB3200" s="63"/>
      <c r="AC3200" s="63"/>
      <c r="AD3200" s="63"/>
      <c r="AE3200" s="63"/>
      <c r="AF3200" s="63"/>
      <c r="AG3200" s="63"/>
      <c r="AH3200" s="63"/>
      <c r="AI3200" s="63"/>
      <c r="AJ3200" s="63"/>
      <c r="AK3200" s="63"/>
      <c r="AL3200" s="63"/>
      <c r="AM3200" s="63"/>
      <c r="AN3200" s="63"/>
      <c r="AO3200" s="63"/>
      <c r="AP3200" s="63"/>
      <c r="AQ3200" s="63"/>
      <c r="AR3200" s="63"/>
      <c r="AS3200" s="63"/>
      <c r="AT3200" s="63"/>
      <c r="AU3200" s="63"/>
      <c r="AV3200" s="63"/>
      <c r="AW3200" s="63"/>
      <c r="AX3200" s="63"/>
      <c r="AY3200" s="63"/>
      <c r="AZ3200" s="63"/>
      <c r="BA3200" s="63"/>
      <c r="BB3200" s="63"/>
      <c r="BC3200" s="63"/>
      <c r="BD3200" s="63"/>
      <c r="BE3200" s="63"/>
      <c r="BF3200" s="63"/>
      <c r="BG3200" s="63"/>
      <c r="BH3200" s="63"/>
      <c r="BI3200" s="63"/>
      <c r="BJ3200" s="63"/>
      <c r="BK3200" s="63"/>
      <c r="BL3200" s="63"/>
      <c r="BM3200" s="63"/>
      <c r="BN3200" s="63"/>
      <c r="BO3200" s="63"/>
      <c r="BP3200" s="63"/>
      <c r="BQ3200" s="63"/>
      <c r="BR3200" s="63"/>
      <c r="BS3200" s="63"/>
      <c r="BT3200" s="63"/>
      <c r="BU3200" s="63"/>
      <c r="BV3200" s="63"/>
      <c r="BW3200" s="63"/>
      <c r="BX3200" s="63"/>
      <c r="BY3200" s="63"/>
      <c r="BZ3200" s="63"/>
      <c r="CA3200" s="63"/>
      <c r="CB3200" s="63"/>
      <c r="CC3200" s="63"/>
      <c r="CD3200" s="63"/>
      <c r="CE3200" s="63"/>
      <c r="CF3200" s="63"/>
      <c r="CG3200" s="63"/>
      <c r="CH3200" s="63"/>
      <c r="CI3200" s="63"/>
      <c r="CJ3200" s="63"/>
      <c r="CK3200" s="63"/>
      <c r="CL3200" s="63"/>
      <c r="CM3200" s="63"/>
      <c r="CN3200" s="63"/>
      <c r="CO3200" s="63"/>
      <c r="CP3200" s="63"/>
      <c r="CR3200" s="227"/>
      <c r="CS3200" s="74"/>
    </row>
    <row r="3201" spans="1:97" s="72" customFormat="1" ht="75.75" customHeight="1">
      <c r="A3201" s="63"/>
      <c r="B3201" s="63"/>
      <c r="C3201" s="63"/>
      <c r="D3201" s="63"/>
      <c r="E3201" s="63"/>
      <c r="F3201" s="63"/>
      <c r="G3201" s="63"/>
      <c r="H3201" s="63"/>
      <c r="I3201" s="63"/>
      <c r="J3201" s="63"/>
      <c r="K3201" s="63"/>
      <c r="L3201" s="63"/>
      <c r="M3201" s="63"/>
      <c r="N3201" s="63"/>
      <c r="O3201" s="63"/>
      <c r="P3201" s="63"/>
      <c r="Q3201" s="63"/>
      <c r="R3201" s="63"/>
      <c r="S3201" s="63"/>
      <c r="T3201" s="63"/>
      <c r="U3201" s="63"/>
      <c r="V3201" s="63"/>
      <c r="W3201" s="63"/>
      <c r="X3201" s="63"/>
      <c r="Y3201" s="63"/>
      <c r="Z3201" s="63"/>
      <c r="AA3201" s="63"/>
      <c r="AB3201" s="63"/>
      <c r="AC3201" s="63"/>
      <c r="AD3201" s="63"/>
      <c r="AE3201" s="63"/>
      <c r="AF3201" s="63"/>
      <c r="AG3201" s="63"/>
      <c r="AH3201" s="63"/>
      <c r="AI3201" s="63"/>
      <c r="AJ3201" s="63"/>
      <c r="AK3201" s="63"/>
      <c r="AL3201" s="63"/>
      <c r="AM3201" s="63"/>
      <c r="AN3201" s="63"/>
      <c r="AO3201" s="63"/>
      <c r="AP3201" s="63"/>
      <c r="AQ3201" s="63"/>
      <c r="AR3201" s="63"/>
      <c r="AS3201" s="63"/>
      <c r="AT3201" s="63"/>
      <c r="AU3201" s="63"/>
      <c r="AV3201" s="63"/>
      <c r="AW3201" s="63"/>
      <c r="AX3201" s="63"/>
      <c r="AY3201" s="63"/>
      <c r="AZ3201" s="63"/>
      <c r="BA3201" s="63"/>
      <c r="BB3201" s="63"/>
      <c r="BC3201" s="63"/>
      <c r="BD3201" s="63"/>
      <c r="BE3201" s="63"/>
      <c r="BF3201" s="63"/>
      <c r="BG3201" s="63"/>
      <c r="BH3201" s="63"/>
      <c r="BI3201" s="63"/>
      <c r="BJ3201" s="63"/>
      <c r="BK3201" s="63"/>
      <c r="BL3201" s="63"/>
      <c r="BM3201" s="63"/>
      <c r="BN3201" s="63"/>
      <c r="BO3201" s="63"/>
      <c r="BP3201" s="63"/>
      <c r="BQ3201" s="63"/>
      <c r="BR3201" s="63"/>
      <c r="BS3201" s="63"/>
      <c r="BT3201" s="63"/>
      <c r="BU3201" s="63"/>
      <c r="BV3201" s="63"/>
      <c r="BW3201" s="63"/>
      <c r="BX3201" s="63"/>
      <c r="BY3201" s="63"/>
      <c r="BZ3201" s="63"/>
      <c r="CA3201" s="63"/>
      <c r="CB3201" s="63"/>
      <c r="CC3201" s="63"/>
      <c r="CD3201" s="63"/>
      <c r="CE3201" s="63"/>
      <c r="CF3201" s="63"/>
      <c r="CG3201" s="63"/>
      <c r="CH3201" s="63"/>
      <c r="CI3201" s="63"/>
      <c r="CJ3201" s="63"/>
      <c r="CK3201" s="63"/>
      <c r="CL3201" s="63"/>
      <c r="CM3201" s="63"/>
      <c r="CN3201" s="63"/>
      <c r="CO3201" s="63"/>
      <c r="CP3201" s="63"/>
      <c r="CR3201" s="227"/>
      <c r="CS3201" s="74"/>
    </row>
    <row r="3202" spans="1:97" s="72" customFormat="1" ht="75.75" customHeight="1">
      <c r="A3202" s="63"/>
      <c r="B3202" s="63"/>
      <c r="C3202" s="63"/>
      <c r="D3202" s="63"/>
      <c r="E3202" s="63"/>
      <c r="F3202" s="63"/>
      <c r="G3202" s="63"/>
      <c r="H3202" s="63"/>
      <c r="I3202" s="63"/>
      <c r="J3202" s="63"/>
      <c r="K3202" s="63"/>
      <c r="L3202" s="63"/>
      <c r="M3202" s="63"/>
      <c r="N3202" s="63"/>
      <c r="O3202" s="63"/>
      <c r="P3202" s="63"/>
      <c r="Q3202" s="63"/>
      <c r="R3202" s="63"/>
      <c r="S3202" s="63"/>
      <c r="T3202" s="63"/>
      <c r="U3202" s="63"/>
      <c r="V3202" s="63"/>
      <c r="W3202" s="63"/>
      <c r="X3202" s="63"/>
      <c r="Y3202" s="63"/>
      <c r="Z3202" s="63"/>
      <c r="AA3202" s="63"/>
      <c r="AB3202" s="63"/>
      <c r="AC3202" s="63"/>
      <c r="AD3202" s="63"/>
      <c r="AE3202" s="63"/>
      <c r="AF3202" s="63"/>
      <c r="AG3202" s="63"/>
      <c r="AH3202" s="63"/>
      <c r="AI3202" s="63"/>
      <c r="AJ3202" s="63"/>
      <c r="AK3202" s="63"/>
      <c r="AL3202" s="63"/>
      <c r="AM3202" s="63"/>
      <c r="AN3202" s="63"/>
      <c r="AO3202" s="63"/>
      <c r="AP3202" s="63"/>
      <c r="AQ3202" s="63"/>
      <c r="AR3202" s="63"/>
      <c r="AS3202" s="63"/>
      <c r="AT3202" s="63"/>
      <c r="AU3202" s="63"/>
      <c r="AV3202" s="63"/>
      <c r="AW3202" s="63"/>
      <c r="AX3202" s="63"/>
      <c r="AY3202" s="63"/>
      <c r="AZ3202" s="63"/>
      <c r="BA3202" s="63"/>
      <c r="BB3202" s="63"/>
      <c r="BC3202" s="63"/>
      <c r="BD3202" s="63"/>
      <c r="BE3202" s="63"/>
      <c r="BF3202" s="63"/>
      <c r="BG3202" s="63"/>
      <c r="BH3202" s="63"/>
      <c r="BI3202" s="63"/>
      <c r="BJ3202" s="63"/>
      <c r="BK3202" s="63"/>
      <c r="BL3202" s="63"/>
      <c r="BM3202" s="63"/>
      <c r="BN3202" s="63"/>
      <c r="BO3202" s="63"/>
      <c r="BP3202" s="63"/>
      <c r="BQ3202" s="63"/>
      <c r="BR3202" s="63"/>
      <c r="BS3202" s="63"/>
      <c r="BT3202" s="63"/>
      <c r="BU3202" s="63"/>
      <c r="BV3202" s="63"/>
      <c r="BW3202" s="63"/>
      <c r="BX3202" s="63"/>
      <c r="BY3202" s="63"/>
      <c r="BZ3202" s="63"/>
      <c r="CA3202" s="63"/>
      <c r="CB3202" s="63"/>
      <c r="CC3202" s="63"/>
      <c r="CD3202" s="63"/>
      <c r="CE3202" s="63"/>
      <c r="CF3202" s="63"/>
      <c r="CG3202" s="63"/>
      <c r="CH3202" s="63"/>
      <c r="CI3202" s="63"/>
      <c r="CJ3202" s="63"/>
      <c r="CK3202" s="63"/>
      <c r="CL3202" s="63"/>
      <c r="CM3202" s="63"/>
      <c r="CN3202" s="63"/>
      <c r="CO3202" s="63"/>
      <c r="CP3202" s="63"/>
      <c r="CR3202" s="227"/>
      <c r="CS3202" s="74"/>
    </row>
    <row r="3203" spans="1:97" s="72" customFormat="1" ht="75.75" customHeight="1">
      <c r="A3203" s="63"/>
      <c r="B3203" s="63"/>
      <c r="C3203" s="63"/>
      <c r="D3203" s="63"/>
      <c r="E3203" s="63"/>
      <c r="F3203" s="63"/>
      <c r="G3203" s="63"/>
      <c r="H3203" s="63"/>
      <c r="I3203" s="63"/>
      <c r="J3203" s="63"/>
      <c r="K3203" s="63"/>
      <c r="L3203" s="63"/>
      <c r="M3203" s="63"/>
      <c r="N3203" s="63"/>
      <c r="O3203" s="63"/>
      <c r="P3203" s="63"/>
      <c r="Q3203" s="63"/>
      <c r="R3203" s="63"/>
      <c r="S3203" s="63"/>
      <c r="T3203" s="63"/>
      <c r="U3203" s="63"/>
      <c r="V3203" s="63"/>
      <c r="W3203" s="63"/>
      <c r="X3203" s="63"/>
      <c r="Y3203" s="63"/>
      <c r="Z3203" s="63"/>
      <c r="AA3203" s="63"/>
      <c r="AB3203" s="63"/>
      <c r="AC3203" s="63"/>
      <c r="AD3203" s="63"/>
      <c r="AE3203" s="63"/>
      <c r="AF3203" s="63"/>
      <c r="AG3203" s="63"/>
      <c r="AH3203" s="63"/>
      <c r="AI3203" s="63"/>
      <c r="AJ3203" s="63"/>
      <c r="AK3203" s="63"/>
      <c r="AL3203" s="63"/>
      <c r="AM3203" s="63"/>
      <c r="AN3203" s="63"/>
      <c r="AO3203" s="63"/>
      <c r="AP3203" s="63"/>
      <c r="AQ3203" s="63"/>
      <c r="AR3203" s="63"/>
      <c r="AS3203" s="63"/>
      <c r="AT3203" s="63"/>
      <c r="AU3203" s="63"/>
      <c r="AV3203" s="63"/>
      <c r="AW3203" s="63"/>
      <c r="AX3203" s="63"/>
      <c r="AY3203" s="63"/>
      <c r="AZ3203" s="63"/>
      <c r="BA3203" s="63"/>
      <c r="BB3203" s="63"/>
      <c r="BC3203" s="63"/>
      <c r="BD3203" s="63"/>
      <c r="BE3203" s="63"/>
      <c r="BF3203" s="63"/>
      <c r="BG3203" s="63"/>
      <c r="BH3203" s="63"/>
      <c r="BI3203" s="63"/>
      <c r="BJ3203" s="63"/>
      <c r="BK3203" s="63"/>
      <c r="BL3203" s="63"/>
      <c r="BM3203" s="63"/>
      <c r="BN3203" s="63"/>
      <c r="BO3203" s="63"/>
      <c r="BP3203" s="63"/>
      <c r="BQ3203" s="63"/>
      <c r="BR3203" s="63"/>
      <c r="BS3203" s="63"/>
      <c r="BT3203" s="63"/>
      <c r="BU3203" s="63"/>
      <c r="BV3203" s="63"/>
      <c r="BW3203" s="63"/>
      <c r="BX3203" s="63"/>
      <c r="BY3203" s="63"/>
      <c r="BZ3203" s="63"/>
      <c r="CA3203" s="63"/>
      <c r="CB3203" s="63"/>
      <c r="CC3203" s="63"/>
      <c r="CD3203" s="63"/>
      <c r="CE3203" s="63"/>
      <c r="CF3203" s="63"/>
      <c r="CG3203" s="63"/>
      <c r="CH3203" s="63"/>
      <c r="CI3203" s="63"/>
      <c r="CJ3203" s="63"/>
      <c r="CK3203" s="63"/>
      <c r="CL3203" s="63"/>
      <c r="CM3203" s="63"/>
      <c r="CN3203" s="63"/>
      <c r="CO3203" s="63"/>
      <c r="CP3203" s="63"/>
      <c r="CR3203" s="227"/>
      <c r="CS3203" s="74"/>
    </row>
    <row r="3204" spans="1:97" s="72" customFormat="1" ht="75.75" customHeight="1">
      <c r="A3204" s="63"/>
      <c r="B3204" s="63"/>
      <c r="C3204" s="63"/>
      <c r="D3204" s="63"/>
      <c r="E3204" s="63"/>
      <c r="F3204" s="63"/>
      <c r="G3204" s="63"/>
      <c r="H3204" s="63"/>
      <c r="I3204" s="63"/>
      <c r="J3204" s="63"/>
      <c r="K3204" s="63"/>
      <c r="L3204" s="63"/>
      <c r="M3204" s="63"/>
      <c r="N3204" s="63"/>
      <c r="O3204" s="63"/>
      <c r="P3204" s="63"/>
      <c r="Q3204" s="63"/>
      <c r="R3204" s="63"/>
      <c r="S3204" s="63"/>
      <c r="T3204" s="63"/>
      <c r="U3204" s="63"/>
      <c r="V3204" s="63"/>
      <c r="W3204" s="63"/>
      <c r="X3204" s="63"/>
      <c r="Y3204" s="63"/>
      <c r="Z3204" s="63"/>
      <c r="AA3204" s="63"/>
      <c r="AB3204" s="63"/>
      <c r="AC3204" s="63"/>
      <c r="AD3204" s="63"/>
      <c r="AE3204" s="63"/>
      <c r="AF3204" s="63"/>
      <c r="AG3204" s="63"/>
      <c r="AH3204" s="63"/>
      <c r="AI3204" s="63"/>
      <c r="AJ3204" s="63"/>
      <c r="AK3204" s="63"/>
      <c r="AL3204" s="63"/>
      <c r="AM3204" s="63"/>
      <c r="AN3204" s="63"/>
      <c r="AO3204" s="63"/>
      <c r="AP3204" s="63"/>
      <c r="AQ3204" s="63"/>
      <c r="AR3204" s="63"/>
      <c r="AS3204" s="63"/>
      <c r="AT3204" s="63"/>
      <c r="AU3204" s="63"/>
      <c r="AV3204" s="63"/>
      <c r="AW3204" s="63"/>
      <c r="AX3204" s="63"/>
      <c r="AY3204" s="63"/>
      <c r="AZ3204" s="63"/>
      <c r="BA3204" s="63"/>
      <c r="BB3204" s="63"/>
      <c r="BC3204" s="63"/>
      <c r="BD3204" s="63"/>
      <c r="BE3204" s="63"/>
      <c r="BF3204" s="63"/>
      <c r="BG3204" s="63"/>
      <c r="BH3204" s="63"/>
      <c r="BI3204" s="63"/>
      <c r="BJ3204" s="63"/>
      <c r="BK3204" s="63"/>
      <c r="BL3204" s="63"/>
      <c r="BM3204" s="63"/>
      <c r="BN3204" s="63"/>
      <c r="BO3204" s="63"/>
      <c r="BP3204" s="63"/>
      <c r="BQ3204" s="63"/>
      <c r="BR3204" s="63"/>
      <c r="BS3204" s="63"/>
      <c r="BT3204" s="63"/>
      <c r="BU3204" s="63"/>
      <c r="BV3204" s="63"/>
      <c r="BW3204" s="63"/>
      <c r="BX3204" s="63"/>
      <c r="BY3204" s="63"/>
      <c r="BZ3204" s="63"/>
      <c r="CA3204" s="63"/>
      <c r="CB3204" s="63"/>
      <c r="CC3204" s="63"/>
      <c r="CD3204" s="63"/>
      <c r="CE3204" s="63"/>
      <c r="CF3204" s="63"/>
      <c r="CG3204" s="63"/>
      <c r="CH3204" s="63"/>
      <c r="CI3204" s="63"/>
      <c r="CJ3204" s="63"/>
      <c r="CK3204" s="63"/>
      <c r="CL3204" s="63"/>
      <c r="CM3204" s="63"/>
      <c r="CN3204" s="63"/>
      <c r="CO3204" s="63"/>
      <c r="CP3204" s="63"/>
      <c r="CR3204" s="227"/>
      <c r="CS3204" s="74"/>
    </row>
    <row r="3205" spans="1:97" s="72" customFormat="1" ht="75.75" customHeight="1">
      <c r="A3205" s="63"/>
      <c r="B3205" s="63"/>
      <c r="C3205" s="63"/>
      <c r="D3205" s="63"/>
      <c r="E3205" s="63"/>
      <c r="F3205" s="63"/>
      <c r="G3205" s="63"/>
      <c r="H3205" s="63"/>
      <c r="I3205" s="63"/>
      <c r="J3205" s="63"/>
      <c r="K3205" s="63"/>
      <c r="L3205" s="63"/>
      <c r="M3205" s="63"/>
      <c r="N3205" s="63"/>
      <c r="O3205" s="63"/>
      <c r="P3205" s="63"/>
      <c r="Q3205" s="63"/>
      <c r="R3205" s="63"/>
      <c r="S3205" s="63"/>
      <c r="T3205" s="63"/>
      <c r="U3205" s="63"/>
      <c r="V3205" s="63"/>
      <c r="W3205" s="63"/>
      <c r="X3205" s="63"/>
      <c r="Y3205" s="63"/>
      <c r="Z3205" s="63"/>
      <c r="AA3205" s="63"/>
      <c r="AB3205" s="63"/>
      <c r="AC3205" s="63"/>
      <c r="AD3205" s="63"/>
      <c r="AE3205" s="63"/>
      <c r="AF3205" s="63"/>
      <c r="AG3205" s="63"/>
      <c r="AH3205" s="63"/>
      <c r="AI3205" s="63"/>
      <c r="AJ3205" s="63"/>
      <c r="AK3205" s="63"/>
      <c r="AL3205" s="63"/>
      <c r="AM3205" s="63"/>
      <c r="AN3205" s="63"/>
      <c r="AO3205" s="63"/>
      <c r="AP3205" s="63"/>
      <c r="AQ3205" s="63"/>
      <c r="AR3205" s="63"/>
      <c r="AS3205" s="63"/>
      <c r="AT3205" s="63"/>
      <c r="AU3205" s="63"/>
      <c r="AV3205" s="63"/>
      <c r="AW3205" s="63"/>
      <c r="AX3205" s="63"/>
      <c r="AY3205" s="63"/>
      <c r="AZ3205" s="63"/>
      <c r="BA3205" s="63"/>
      <c r="BB3205" s="63"/>
      <c r="BC3205" s="63"/>
      <c r="BD3205" s="63"/>
      <c r="BE3205" s="63"/>
      <c r="BF3205" s="63"/>
      <c r="BG3205" s="63"/>
      <c r="BH3205" s="63"/>
      <c r="BI3205" s="63"/>
      <c r="BJ3205" s="63"/>
      <c r="BK3205" s="63"/>
      <c r="BL3205" s="63"/>
      <c r="BM3205" s="63"/>
      <c r="BN3205" s="63"/>
      <c r="BO3205" s="63"/>
      <c r="BP3205" s="63"/>
      <c r="BQ3205" s="63"/>
      <c r="BR3205" s="63"/>
      <c r="BS3205" s="63"/>
      <c r="BT3205" s="63"/>
      <c r="BU3205" s="63"/>
      <c r="BV3205" s="63"/>
      <c r="BW3205" s="63"/>
      <c r="BX3205" s="63"/>
      <c r="BY3205" s="63"/>
      <c r="BZ3205" s="63"/>
      <c r="CA3205" s="63"/>
      <c r="CB3205" s="63"/>
      <c r="CC3205" s="63"/>
      <c r="CD3205" s="63"/>
      <c r="CE3205" s="63"/>
      <c r="CF3205" s="63"/>
      <c r="CG3205" s="63"/>
      <c r="CH3205" s="63"/>
      <c r="CI3205" s="63"/>
      <c r="CJ3205" s="63"/>
      <c r="CK3205" s="63"/>
      <c r="CL3205" s="63"/>
      <c r="CM3205" s="63"/>
      <c r="CN3205" s="63"/>
      <c r="CO3205" s="63"/>
      <c r="CP3205" s="63"/>
      <c r="CR3205" s="227"/>
      <c r="CS3205" s="74"/>
    </row>
    <row r="3206" spans="1:97" s="72" customFormat="1" ht="75.75" customHeight="1">
      <c r="A3206" s="63"/>
      <c r="B3206" s="63"/>
      <c r="C3206" s="63"/>
      <c r="D3206" s="63"/>
      <c r="E3206" s="63"/>
      <c r="F3206" s="63"/>
      <c r="G3206" s="63"/>
      <c r="H3206" s="63"/>
      <c r="I3206" s="63"/>
      <c r="J3206" s="63"/>
      <c r="K3206" s="63"/>
      <c r="L3206" s="63"/>
      <c r="M3206" s="63"/>
      <c r="N3206" s="63"/>
      <c r="O3206" s="63"/>
      <c r="P3206" s="63"/>
      <c r="Q3206" s="63"/>
      <c r="R3206" s="63"/>
      <c r="S3206" s="63"/>
      <c r="T3206" s="63"/>
      <c r="U3206" s="63"/>
      <c r="V3206" s="63"/>
      <c r="W3206" s="63"/>
      <c r="X3206" s="63"/>
      <c r="Y3206" s="63"/>
      <c r="Z3206" s="63"/>
      <c r="AA3206" s="63"/>
      <c r="AB3206" s="63"/>
      <c r="AC3206" s="63"/>
      <c r="AD3206" s="63"/>
      <c r="AE3206" s="63"/>
      <c r="AF3206" s="63"/>
      <c r="AG3206" s="63"/>
      <c r="AH3206" s="63"/>
      <c r="AI3206" s="63"/>
      <c r="AJ3206" s="63"/>
      <c r="AK3206" s="63"/>
      <c r="AL3206" s="63"/>
      <c r="AM3206" s="63"/>
      <c r="AN3206" s="63"/>
      <c r="AO3206" s="63"/>
      <c r="AP3206" s="63"/>
      <c r="AQ3206" s="63"/>
      <c r="AR3206" s="63"/>
      <c r="AS3206" s="63"/>
      <c r="AT3206" s="63"/>
      <c r="AU3206" s="63"/>
      <c r="AV3206" s="63"/>
      <c r="AW3206" s="63"/>
      <c r="AX3206" s="63"/>
      <c r="AY3206" s="63"/>
      <c r="AZ3206" s="63"/>
      <c r="BA3206" s="63"/>
      <c r="BB3206" s="63"/>
      <c r="BC3206" s="63"/>
      <c r="BD3206" s="63"/>
      <c r="BE3206" s="63"/>
      <c r="BF3206" s="63"/>
      <c r="BG3206" s="63"/>
      <c r="BH3206" s="63"/>
      <c r="BI3206" s="63"/>
      <c r="BJ3206" s="63"/>
      <c r="BK3206" s="63"/>
      <c r="BL3206" s="63"/>
      <c r="BM3206" s="63"/>
      <c r="BN3206" s="63"/>
      <c r="BO3206" s="63"/>
      <c r="BP3206" s="63"/>
      <c r="BQ3206" s="63"/>
      <c r="BR3206" s="63"/>
      <c r="BS3206" s="63"/>
      <c r="BT3206" s="63"/>
      <c r="BU3206" s="63"/>
      <c r="BV3206" s="63"/>
      <c r="BW3206" s="63"/>
      <c r="BX3206" s="63"/>
      <c r="BY3206" s="63"/>
      <c r="BZ3206" s="63"/>
      <c r="CA3206" s="63"/>
      <c r="CB3206" s="63"/>
      <c r="CC3206" s="63"/>
      <c r="CD3206" s="63"/>
      <c r="CE3206" s="63"/>
      <c r="CF3206" s="63"/>
      <c r="CG3206" s="63"/>
      <c r="CH3206" s="63"/>
      <c r="CI3206" s="63"/>
      <c r="CJ3206" s="63"/>
      <c r="CK3206" s="63"/>
      <c r="CL3206" s="63"/>
      <c r="CM3206" s="63"/>
      <c r="CN3206" s="63"/>
      <c r="CO3206" s="63"/>
      <c r="CP3206" s="63"/>
      <c r="CR3206" s="227"/>
      <c r="CS3206" s="74"/>
    </row>
    <row r="3207" spans="1:97" s="72" customFormat="1" ht="75.75" customHeight="1">
      <c r="A3207" s="63"/>
      <c r="B3207" s="63"/>
      <c r="C3207" s="63"/>
      <c r="D3207" s="63"/>
      <c r="E3207" s="63"/>
      <c r="F3207" s="63"/>
      <c r="G3207" s="63"/>
      <c r="H3207" s="63"/>
      <c r="I3207" s="63"/>
      <c r="J3207" s="63"/>
      <c r="K3207" s="63"/>
      <c r="L3207" s="63"/>
      <c r="M3207" s="63"/>
      <c r="N3207" s="63"/>
      <c r="O3207" s="63"/>
      <c r="P3207" s="63"/>
      <c r="Q3207" s="63"/>
      <c r="R3207" s="63"/>
      <c r="S3207" s="63"/>
      <c r="T3207" s="63"/>
      <c r="U3207" s="63"/>
      <c r="V3207" s="63"/>
      <c r="W3207" s="63"/>
      <c r="X3207" s="63"/>
      <c r="Y3207" s="63"/>
      <c r="Z3207" s="63"/>
      <c r="AA3207" s="63"/>
      <c r="AB3207" s="63"/>
      <c r="AC3207" s="63"/>
      <c r="AD3207" s="63"/>
      <c r="AE3207" s="63"/>
      <c r="AF3207" s="63"/>
      <c r="AG3207" s="63"/>
      <c r="AH3207" s="63"/>
      <c r="AI3207" s="63"/>
      <c r="AJ3207" s="63"/>
      <c r="AK3207" s="63"/>
      <c r="AL3207" s="63"/>
      <c r="AM3207" s="63"/>
      <c r="AN3207" s="63"/>
      <c r="AO3207" s="63"/>
      <c r="AP3207" s="63"/>
      <c r="AQ3207" s="63"/>
      <c r="AR3207" s="63"/>
      <c r="AS3207" s="63"/>
      <c r="AT3207" s="63"/>
      <c r="AU3207" s="63"/>
      <c r="AV3207" s="63"/>
      <c r="AW3207" s="63"/>
      <c r="AX3207" s="63"/>
      <c r="AY3207" s="63"/>
      <c r="AZ3207" s="63"/>
      <c r="BA3207" s="63"/>
      <c r="BB3207" s="63"/>
      <c r="BC3207" s="63"/>
      <c r="BD3207" s="63"/>
      <c r="BE3207" s="63"/>
      <c r="BF3207" s="63"/>
      <c r="BG3207" s="63"/>
      <c r="BH3207" s="63"/>
      <c r="BI3207" s="63"/>
      <c r="BJ3207" s="63"/>
      <c r="BK3207" s="63"/>
      <c r="BL3207" s="63"/>
      <c r="BM3207" s="63"/>
      <c r="BN3207" s="63"/>
      <c r="BO3207" s="63"/>
      <c r="BP3207" s="63"/>
      <c r="BQ3207" s="63"/>
      <c r="BR3207" s="63"/>
      <c r="BS3207" s="63"/>
      <c r="BT3207" s="63"/>
      <c r="BU3207" s="63"/>
      <c r="BV3207" s="63"/>
      <c r="BW3207" s="63"/>
      <c r="BX3207" s="63"/>
      <c r="BY3207" s="63"/>
      <c r="BZ3207" s="63"/>
      <c r="CA3207" s="63"/>
      <c r="CB3207" s="63"/>
      <c r="CC3207" s="63"/>
      <c r="CD3207" s="63"/>
      <c r="CE3207" s="63"/>
      <c r="CF3207" s="63"/>
      <c r="CG3207" s="63"/>
      <c r="CH3207" s="63"/>
      <c r="CI3207" s="63"/>
      <c r="CJ3207" s="63"/>
      <c r="CK3207" s="63"/>
      <c r="CL3207" s="63"/>
      <c r="CM3207" s="63"/>
      <c r="CN3207" s="63"/>
      <c r="CO3207" s="63"/>
      <c r="CP3207" s="63"/>
      <c r="CR3207" s="227"/>
      <c r="CS3207" s="74"/>
    </row>
    <row r="3208" spans="1:97" s="72" customFormat="1" ht="75.75" customHeight="1">
      <c r="A3208" s="63"/>
      <c r="B3208" s="63"/>
      <c r="C3208" s="63"/>
      <c r="D3208" s="63"/>
      <c r="E3208" s="63"/>
      <c r="F3208" s="63"/>
      <c r="G3208" s="63"/>
      <c r="H3208" s="63"/>
      <c r="I3208" s="63"/>
      <c r="J3208" s="63"/>
      <c r="K3208" s="63"/>
      <c r="L3208" s="63"/>
      <c r="M3208" s="63"/>
      <c r="N3208" s="63"/>
      <c r="O3208" s="63"/>
      <c r="P3208" s="63"/>
      <c r="Q3208" s="63"/>
      <c r="R3208" s="63"/>
      <c r="S3208" s="63"/>
      <c r="T3208" s="63"/>
      <c r="U3208" s="63"/>
      <c r="V3208" s="63"/>
      <c r="W3208" s="63"/>
      <c r="X3208" s="63"/>
      <c r="Y3208" s="63"/>
      <c r="Z3208" s="63"/>
      <c r="AA3208" s="63"/>
      <c r="AB3208" s="63"/>
      <c r="AC3208" s="63"/>
      <c r="AD3208" s="63"/>
      <c r="AE3208" s="63"/>
      <c r="AF3208" s="63"/>
      <c r="AG3208" s="63"/>
      <c r="AH3208" s="63"/>
      <c r="AI3208" s="63"/>
      <c r="AJ3208" s="63"/>
      <c r="AK3208" s="63"/>
      <c r="AL3208" s="63"/>
      <c r="AM3208" s="63"/>
      <c r="AN3208" s="63"/>
      <c r="AO3208" s="63"/>
      <c r="AP3208" s="63"/>
      <c r="AQ3208" s="63"/>
      <c r="AR3208" s="63"/>
      <c r="AS3208" s="63"/>
      <c r="AT3208" s="63"/>
      <c r="AU3208" s="63"/>
      <c r="AV3208" s="63"/>
      <c r="AW3208" s="63"/>
      <c r="AX3208" s="63"/>
      <c r="AY3208" s="63"/>
      <c r="AZ3208" s="63"/>
      <c r="BA3208" s="63"/>
      <c r="BB3208" s="63"/>
      <c r="BC3208" s="63"/>
      <c r="BD3208" s="63"/>
      <c r="BE3208" s="63"/>
      <c r="BF3208" s="63"/>
      <c r="BG3208" s="63"/>
      <c r="BH3208" s="63"/>
      <c r="BI3208" s="63"/>
      <c r="BJ3208" s="63"/>
      <c r="BK3208" s="63"/>
      <c r="BL3208" s="63"/>
      <c r="BM3208" s="63"/>
      <c r="BN3208" s="63"/>
      <c r="BO3208" s="63"/>
      <c r="BP3208" s="63"/>
      <c r="BQ3208" s="63"/>
      <c r="BR3208" s="63"/>
      <c r="BS3208" s="63"/>
      <c r="BT3208" s="63"/>
      <c r="BU3208" s="63"/>
      <c r="BV3208" s="63"/>
      <c r="BW3208" s="63"/>
      <c r="BX3208" s="63"/>
      <c r="BY3208" s="63"/>
      <c r="BZ3208" s="63"/>
      <c r="CA3208" s="63"/>
      <c r="CB3208" s="63"/>
      <c r="CC3208" s="63"/>
      <c r="CD3208" s="63"/>
      <c r="CE3208" s="63"/>
      <c r="CF3208" s="63"/>
      <c r="CG3208" s="63"/>
      <c r="CH3208" s="63"/>
      <c r="CI3208" s="63"/>
      <c r="CJ3208" s="63"/>
      <c r="CK3208" s="63"/>
      <c r="CL3208" s="63"/>
      <c r="CM3208" s="63"/>
      <c r="CN3208" s="63"/>
      <c r="CO3208" s="63"/>
      <c r="CP3208" s="63"/>
      <c r="CR3208" s="227"/>
      <c r="CS3208" s="74"/>
    </row>
    <row r="3209" spans="1:97" s="72" customFormat="1" ht="75.75" customHeight="1">
      <c r="A3209" s="63"/>
      <c r="B3209" s="63"/>
      <c r="C3209" s="63"/>
      <c r="D3209" s="63"/>
      <c r="E3209" s="63"/>
      <c r="F3209" s="63"/>
      <c r="G3209" s="63"/>
      <c r="H3209" s="63"/>
      <c r="I3209" s="63"/>
      <c r="J3209" s="63"/>
      <c r="K3209" s="63"/>
      <c r="L3209" s="63"/>
      <c r="M3209" s="63"/>
      <c r="N3209" s="63"/>
      <c r="O3209" s="63"/>
      <c r="P3209" s="63"/>
      <c r="Q3209" s="63"/>
      <c r="R3209" s="63"/>
      <c r="S3209" s="63"/>
      <c r="T3209" s="63"/>
      <c r="U3209" s="63"/>
      <c r="V3209" s="63"/>
      <c r="W3209" s="63"/>
      <c r="X3209" s="63"/>
      <c r="Y3209" s="63"/>
      <c r="Z3209" s="63"/>
      <c r="AA3209" s="63"/>
      <c r="AB3209" s="63"/>
      <c r="AC3209" s="63"/>
      <c r="AD3209" s="63"/>
      <c r="AE3209" s="63"/>
      <c r="AF3209" s="63"/>
      <c r="AG3209" s="63"/>
      <c r="AH3209" s="63"/>
      <c r="AI3209" s="63"/>
      <c r="AJ3209" s="63"/>
      <c r="AK3209" s="63"/>
      <c r="AL3209" s="63"/>
      <c r="AM3209" s="63"/>
      <c r="AN3209" s="63"/>
      <c r="AO3209" s="63"/>
      <c r="AP3209" s="63"/>
      <c r="AQ3209" s="63"/>
      <c r="AR3209" s="63"/>
      <c r="AS3209" s="63"/>
      <c r="AT3209" s="63"/>
      <c r="AU3209" s="63"/>
      <c r="AV3209" s="63"/>
      <c r="AW3209" s="63"/>
      <c r="AX3209" s="63"/>
      <c r="AY3209" s="63"/>
      <c r="AZ3209" s="63"/>
      <c r="BA3209" s="63"/>
      <c r="BB3209" s="63"/>
      <c r="BC3209" s="63"/>
      <c r="BD3209" s="63"/>
      <c r="BE3209" s="63"/>
      <c r="BF3209" s="63"/>
      <c r="BG3209" s="63"/>
      <c r="BH3209" s="63"/>
      <c r="BI3209" s="63"/>
      <c r="BJ3209" s="63"/>
      <c r="BK3209" s="63"/>
      <c r="BL3209" s="63"/>
      <c r="BM3209" s="63"/>
      <c r="BN3209" s="63"/>
      <c r="BO3209" s="63"/>
      <c r="BP3209" s="63"/>
      <c r="BQ3209" s="63"/>
      <c r="BR3209" s="63"/>
      <c r="BS3209" s="63"/>
      <c r="BT3209" s="63"/>
      <c r="BU3209" s="63"/>
      <c r="BV3209" s="63"/>
      <c r="BW3209" s="63"/>
      <c r="BX3209" s="63"/>
      <c r="BY3209" s="63"/>
      <c r="BZ3209" s="63"/>
      <c r="CA3209" s="63"/>
      <c r="CB3209" s="63"/>
      <c r="CC3209" s="63"/>
      <c r="CD3209" s="63"/>
      <c r="CE3209" s="63"/>
      <c r="CF3209" s="63"/>
      <c r="CG3209" s="63"/>
      <c r="CH3209" s="63"/>
      <c r="CI3209" s="63"/>
      <c r="CJ3209" s="63"/>
      <c r="CK3209" s="63"/>
      <c r="CL3209" s="63"/>
      <c r="CM3209" s="63"/>
      <c r="CN3209" s="63"/>
      <c r="CO3209" s="63"/>
      <c r="CP3209" s="63"/>
      <c r="CR3209" s="227"/>
      <c r="CS3209" s="74"/>
    </row>
    <row r="3210" spans="1:97" s="72" customFormat="1" ht="75.75" customHeight="1">
      <c r="A3210" s="63"/>
      <c r="B3210" s="63"/>
      <c r="C3210" s="63"/>
      <c r="D3210" s="63"/>
      <c r="E3210" s="63"/>
      <c r="F3210" s="63"/>
      <c r="G3210" s="63"/>
      <c r="H3210" s="63"/>
      <c r="I3210" s="63"/>
      <c r="J3210" s="63"/>
      <c r="K3210" s="63"/>
      <c r="L3210" s="63"/>
      <c r="M3210" s="63"/>
      <c r="N3210" s="63"/>
      <c r="O3210" s="63"/>
      <c r="P3210" s="63"/>
      <c r="Q3210" s="63"/>
      <c r="R3210" s="63"/>
      <c r="S3210" s="63"/>
      <c r="T3210" s="63"/>
      <c r="U3210" s="63"/>
      <c r="V3210" s="63"/>
      <c r="W3210" s="63"/>
      <c r="X3210" s="63"/>
      <c r="Y3210" s="63"/>
      <c r="Z3210" s="63"/>
      <c r="AA3210" s="63"/>
      <c r="AB3210" s="63"/>
      <c r="AC3210" s="63"/>
      <c r="AD3210" s="63"/>
      <c r="AE3210" s="63"/>
      <c r="AF3210" s="63"/>
      <c r="AG3210" s="63"/>
      <c r="AH3210" s="63"/>
      <c r="AI3210" s="63"/>
      <c r="AJ3210" s="63"/>
      <c r="AK3210" s="63"/>
      <c r="AL3210" s="63"/>
      <c r="AM3210" s="63"/>
      <c r="AN3210" s="63"/>
      <c r="AO3210" s="63"/>
      <c r="AP3210" s="63"/>
      <c r="AQ3210" s="63"/>
      <c r="AR3210" s="63"/>
      <c r="AS3210" s="63"/>
      <c r="AT3210" s="63"/>
      <c r="AU3210" s="63"/>
      <c r="AV3210" s="63"/>
      <c r="AW3210" s="63"/>
      <c r="AX3210" s="63"/>
      <c r="AY3210" s="63"/>
      <c r="AZ3210" s="63"/>
      <c r="BA3210" s="63"/>
      <c r="BB3210" s="63"/>
      <c r="BC3210" s="63"/>
      <c r="BD3210" s="63"/>
      <c r="BE3210" s="63"/>
      <c r="BF3210" s="63"/>
      <c r="BG3210" s="63"/>
      <c r="BH3210" s="63"/>
      <c r="BI3210" s="63"/>
      <c r="BJ3210" s="63"/>
      <c r="BK3210" s="63"/>
      <c r="BL3210" s="63"/>
      <c r="BM3210" s="63"/>
      <c r="BN3210" s="63"/>
      <c r="BO3210" s="63"/>
      <c r="BP3210" s="63"/>
      <c r="BQ3210" s="63"/>
      <c r="BR3210" s="63"/>
      <c r="BS3210" s="63"/>
      <c r="BT3210" s="63"/>
      <c r="BU3210" s="63"/>
      <c r="BV3210" s="63"/>
      <c r="BW3210" s="63"/>
      <c r="BX3210" s="63"/>
      <c r="BY3210" s="63"/>
      <c r="BZ3210" s="63"/>
      <c r="CA3210" s="63"/>
      <c r="CB3210" s="63"/>
      <c r="CC3210" s="63"/>
      <c r="CD3210" s="63"/>
      <c r="CE3210" s="63"/>
      <c r="CF3210" s="63"/>
      <c r="CG3210" s="63"/>
      <c r="CH3210" s="63"/>
      <c r="CI3210" s="63"/>
      <c r="CJ3210" s="63"/>
      <c r="CK3210" s="63"/>
      <c r="CL3210" s="63"/>
      <c r="CM3210" s="63"/>
      <c r="CN3210" s="63"/>
      <c r="CO3210" s="63"/>
      <c r="CP3210" s="63"/>
      <c r="CR3210" s="227"/>
      <c r="CS3210" s="74"/>
    </row>
    <row r="3211" spans="1:97" s="72" customFormat="1" ht="75.75" customHeight="1">
      <c r="A3211" s="63"/>
      <c r="B3211" s="63"/>
      <c r="C3211" s="63"/>
      <c r="D3211" s="63"/>
      <c r="E3211" s="63"/>
      <c r="F3211" s="63"/>
      <c r="G3211" s="63"/>
      <c r="H3211" s="63"/>
      <c r="I3211" s="63"/>
      <c r="J3211" s="63"/>
      <c r="K3211" s="63"/>
      <c r="L3211" s="63"/>
      <c r="M3211" s="63"/>
      <c r="N3211" s="63"/>
      <c r="O3211" s="63"/>
      <c r="P3211" s="63"/>
      <c r="Q3211" s="63"/>
      <c r="R3211" s="63"/>
      <c r="S3211" s="63"/>
      <c r="T3211" s="63"/>
      <c r="U3211" s="63"/>
      <c r="V3211" s="63"/>
      <c r="W3211" s="63"/>
      <c r="X3211" s="63"/>
      <c r="Y3211" s="63"/>
      <c r="Z3211" s="63"/>
      <c r="AA3211" s="63"/>
      <c r="AB3211" s="63"/>
      <c r="AC3211" s="63"/>
      <c r="AD3211" s="63"/>
      <c r="AE3211" s="63"/>
      <c r="AF3211" s="63"/>
      <c r="AG3211" s="63"/>
      <c r="AH3211" s="63"/>
      <c r="AI3211" s="63"/>
      <c r="AJ3211" s="63"/>
      <c r="AK3211" s="63"/>
      <c r="AL3211" s="63"/>
      <c r="AM3211" s="63"/>
      <c r="AN3211" s="63"/>
      <c r="AO3211" s="63"/>
      <c r="AP3211" s="63"/>
      <c r="AQ3211" s="63"/>
      <c r="AR3211" s="63"/>
      <c r="AS3211" s="63"/>
      <c r="AT3211" s="63"/>
      <c r="AU3211" s="63"/>
      <c r="AV3211" s="63"/>
      <c r="AW3211" s="63"/>
      <c r="AX3211" s="63"/>
      <c r="AY3211" s="63"/>
      <c r="AZ3211" s="63"/>
      <c r="BA3211" s="63"/>
      <c r="BB3211" s="63"/>
      <c r="BC3211" s="63"/>
      <c r="BD3211" s="63"/>
      <c r="BE3211" s="63"/>
      <c r="BF3211" s="63"/>
      <c r="BG3211" s="63"/>
      <c r="BH3211" s="63"/>
      <c r="BI3211" s="63"/>
      <c r="BJ3211" s="63"/>
      <c r="BK3211" s="63"/>
      <c r="BL3211" s="63"/>
      <c r="BM3211" s="63"/>
      <c r="BN3211" s="63"/>
      <c r="BO3211" s="63"/>
      <c r="BP3211" s="63"/>
      <c r="BQ3211" s="63"/>
      <c r="BR3211" s="63"/>
      <c r="BS3211" s="63"/>
      <c r="BT3211" s="63"/>
      <c r="BU3211" s="63"/>
      <c r="BV3211" s="63"/>
      <c r="BW3211" s="63"/>
      <c r="BX3211" s="63"/>
      <c r="BY3211" s="63"/>
      <c r="BZ3211" s="63"/>
      <c r="CA3211" s="63"/>
      <c r="CB3211" s="63"/>
      <c r="CC3211" s="63"/>
      <c r="CD3211" s="63"/>
      <c r="CE3211" s="63"/>
      <c r="CF3211" s="63"/>
      <c r="CG3211" s="63"/>
      <c r="CH3211" s="63"/>
      <c r="CI3211" s="63"/>
      <c r="CJ3211" s="63"/>
      <c r="CK3211" s="63"/>
      <c r="CL3211" s="63"/>
      <c r="CM3211" s="63"/>
      <c r="CN3211" s="63"/>
      <c r="CO3211" s="63"/>
      <c r="CP3211" s="63"/>
      <c r="CR3211" s="227"/>
      <c r="CS3211" s="74"/>
    </row>
    <row r="3212" spans="1:97" s="72" customFormat="1" ht="75.75" customHeight="1">
      <c r="A3212" s="63"/>
      <c r="B3212" s="63"/>
      <c r="C3212" s="63"/>
      <c r="D3212" s="63"/>
      <c r="E3212" s="63"/>
      <c r="F3212" s="63"/>
      <c r="G3212" s="63"/>
      <c r="H3212" s="63"/>
      <c r="I3212" s="63"/>
      <c r="J3212" s="63"/>
      <c r="K3212" s="63"/>
      <c r="L3212" s="63"/>
      <c r="M3212" s="63"/>
      <c r="N3212" s="63"/>
      <c r="O3212" s="63"/>
      <c r="P3212" s="63"/>
      <c r="Q3212" s="63"/>
      <c r="R3212" s="63"/>
      <c r="S3212" s="63"/>
      <c r="T3212" s="63"/>
      <c r="U3212" s="63"/>
      <c r="V3212" s="63"/>
      <c r="W3212" s="63"/>
      <c r="X3212" s="63"/>
      <c r="Y3212" s="63"/>
      <c r="Z3212" s="63"/>
      <c r="AA3212" s="63"/>
      <c r="AB3212" s="63"/>
      <c r="AC3212" s="63"/>
      <c r="AD3212" s="63"/>
      <c r="AE3212" s="63"/>
      <c r="AF3212" s="63"/>
      <c r="AG3212" s="63"/>
      <c r="AH3212" s="63"/>
      <c r="AI3212" s="63"/>
      <c r="AJ3212" s="63"/>
      <c r="AK3212" s="63"/>
      <c r="AL3212" s="63"/>
      <c r="AM3212" s="63"/>
      <c r="AN3212" s="63"/>
      <c r="AO3212" s="63"/>
      <c r="AP3212" s="63"/>
      <c r="AQ3212" s="63"/>
      <c r="AR3212" s="63"/>
      <c r="AS3212" s="63"/>
      <c r="AT3212" s="63"/>
      <c r="AU3212" s="63"/>
      <c r="AV3212" s="63"/>
      <c r="AW3212" s="63"/>
      <c r="AX3212" s="63"/>
      <c r="AY3212" s="63"/>
      <c r="AZ3212" s="63"/>
      <c r="BA3212" s="63"/>
      <c r="BB3212" s="63"/>
      <c r="BC3212" s="63"/>
      <c r="BD3212" s="63"/>
      <c r="BE3212" s="63"/>
      <c r="BF3212" s="63"/>
      <c r="BG3212" s="63"/>
      <c r="BH3212" s="63"/>
      <c r="BI3212" s="63"/>
      <c r="BJ3212" s="63"/>
      <c r="BK3212" s="63"/>
      <c r="BL3212" s="63"/>
      <c r="BM3212" s="63"/>
      <c r="BN3212" s="63"/>
      <c r="BO3212" s="63"/>
      <c r="BP3212" s="63"/>
      <c r="BQ3212" s="63"/>
      <c r="BR3212" s="63"/>
      <c r="BS3212" s="63"/>
      <c r="BT3212" s="63"/>
      <c r="BU3212" s="63"/>
      <c r="BV3212" s="63"/>
      <c r="BW3212" s="63"/>
      <c r="BX3212" s="63"/>
      <c r="BY3212" s="63"/>
      <c r="BZ3212" s="63"/>
      <c r="CA3212" s="63"/>
      <c r="CB3212" s="63"/>
      <c r="CC3212" s="63"/>
      <c r="CD3212" s="63"/>
      <c r="CE3212" s="63"/>
      <c r="CF3212" s="63"/>
      <c r="CG3212" s="63"/>
      <c r="CH3212" s="63"/>
      <c r="CI3212" s="63"/>
      <c r="CJ3212" s="63"/>
      <c r="CK3212" s="63"/>
      <c r="CL3212" s="63"/>
      <c r="CM3212" s="63"/>
      <c r="CN3212" s="63"/>
      <c r="CO3212" s="63"/>
      <c r="CP3212" s="63"/>
      <c r="CR3212" s="227"/>
      <c r="CS3212" s="74"/>
    </row>
    <row r="3213" spans="1:97" s="72" customFormat="1" ht="75.75" customHeight="1">
      <c r="A3213" s="63"/>
      <c r="B3213" s="63"/>
      <c r="C3213" s="63"/>
      <c r="D3213" s="63"/>
      <c r="E3213" s="63"/>
      <c r="F3213" s="63"/>
      <c r="G3213" s="63"/>
      <c r="H3213" s="63"/>
      <c r="I3213" s="63"/>
      <c r="J3213" s="63"/>
      <c r="K3213" s="63"/>
      <c r="L3213" s="63"/>
      <c r="M3213" s="63"/>
      <c r="N3213" s="63"/>
      <c r="O3213" s="63"/>
      <c r="P3213" s="63"/>
      <c r="Q3213" s="63"/>
      <c r="R3213" s="63"/>
      <c r="S3213" s="63"/>
      <c r="T3213" s="63"/>
      <c r="U3213" s="63"/>
      <c r="V3213" s="63"/>
      <c r="W3213" s="63"/>
      <c r="X3213" s="63"/>
      <c r="Y3213" s="63"/>
      <c r="Z3213" s="63"/>
      <c r="AA3213" s="63"/>
      <c r="AB3213" s="63"/>
      <c r="AC3213" s="63"/>
      <c r="AD3213" s="63"/>
      <c r="AE3213" s="63"/>
      <c r="AF3213" s="63"/>
      <c r="AG3213" s="63"/>
      <c r="AH3213" s="63"/>
      <c r="AI3213" s="63"/>
      <c r="AJ3213" s="63"/>
      <c r="AK3213" s="63"/>
      <c r="AL3213" s="63"/>
      <c r="AM3213" s="63"/>
      <c r="AN3213" s="63"/>
      <c r="AO3213" s="63"/>
      <c r="AP3213" s="63"/>
      <c r="AQ3213" s="63"/>
      <c r="AR3213" s="63"/>
      <c r="AS3213" s="63"/>
      <c r="AT3213" s="63"/>
      <c r="AU3213" s="63"/>
      <c r="AV3213" s="63"/>
      <c r="AW3213" s="63"/>
      <c r="AX3213" s="63"/>
      <c r="AY3213" s="63"/>
      <c r="AZ3213" s="63"/>
      <c r="BA3213" s="63"/>
      <c r="BB3213" s="63"/>
      <c r="BC3213" s="63"/>
      <c r="BD3213" s="63"/>
      <c r="BE3213" s="63"/>
      <c r="BF3213" s="63"/>
      <c r="BG3213" s="63"/>
      <c r="BH3213" s="63"/>
      <c r="BI3213" s="63"/>
      <c r="BJ3213" s="63"/>
      <c r="BK3213" s="63"/>
      <c r="BL3213" s="63"/>
      <c r="BM3213" s="63"/>
      <c r="BN3213" s="63"/>
      <c r="BO3213" s="63"/>
      <c r="BP3213" s="63"/>
      <c r="BQ3213" s="63"/>
      <c r="BR3213" s="63"/>
      <c r="BS3213" s="63"/>
      <c r="BT3213" s="63"/>
      <c r="BU3213" s="63"/>
      <c r="BV3213" s="63"/>
      <c r="BW3213" s="63"/>
      <c r="BX3213" s="63"/>
      <c r="BY3213" s="63"/>
      <c r="BZ3213" s="63"/>
      <c r="CA3213" s="63"/>
      <c r="CB3213" s="63"/>
      <c r="CC3213" s="63"/>
      <c r="CD3213" s="63"/>
      <c r="CE3213" s="63"/>
      <c r="CF3213" s="63"/>
      <c r="CG3213" s="63"/>
      <c r="CH3213" s="63"/>
      <c r="CI3213" s="63"/>
      <c r="CJ3213" s="63"/>
      <c r="CK3213" s="63"/>
      <c r="CL3213" s="63"/>
      <c r="CM3213" s="63"/>
      <c r="CN3213" s="63"/>
      <c r="CO3213" s="63"/>
      <c r="CP3213" s="63"/>
      <c r="CR3213" s="227"/>
      <c r="CS3213" s="74"/>
    </row>
    <row r="3214" spans="1:97" s="72" customFormat="1" ht="75.75" customHeight="1">
      <c r="A3214" s="63"/>
      <c r="B3214" s="63"/>
      <c r="C3214" s="63"/>
      <c r="D3214" s="63"/>
      <c r="E3214" s="63"/>
      <c r="F3214" s="63"/>
      <c r="G3214" s="63"/>
      <c r="H3214" s="63"/>
      <c r="I3214" s="63"/>
      <c r="J3214" s="63"/>
      <c r="K3214" s="63"/>
      <c r="L3214" s="63"/>
      <c r="M3214" s="63"/>
      <c r="N3214" s="63"/>
      <c r="O3214" s="63"/>
      <c r="P3214" s="63"/>
      <c r="Q3214" s="63"/>
      <c r="R3214" s="63"/>
      <c r="S3214" s="63"/>
      <c r="T3214" s="63"/>
      <c r="U3214" s="63"/>
      <c r="V3214" s="63"/>
      <c r="W3214" s="63"/>
      <c r="X3214" s="63"/>
      <c r="Y3214" s="63"/>
      <c r="Z3214" s="63"/>
      <c r="AA3214" s="63"/>
      <c r="AB3214" s="63"/>
      <c r="AC3214" s="63"/>
      <c r="AD3214" s="63"/>
      <c r="AE3214" s="63"/>
      <c r="AF3214" s="63"/>
      <c r="AG3214" s="63"/>
      <c r="AH3214" s="63"/>
      <c r="AI3214" s="63"/>
      <c r="AJ3214" s="63"/>
      <c r="AK3214" s="63"/>
      <c r="AL3214" s="63"/>
      <c r="AM3214" s="63"/>
      <c r="AN3214" s="63"/>
      <c r="AO3214" s="63"/>
      <c r="AP3214" s="63"/>
      <c r="AQ3214" s="63"/>
      <c r="AR3214" s="63"/>
      <c r="AS3214" s="63"/>
      <c r="AT3214" s="63"/>
      <c r="AU3214" s="63"/>
      <c r="AV3214" s="63"/>
      <c r="AW3214" s="63"/>
      <c r="AX3214" s="63"/>
      <c r="AY3214" s="63"/>
      <c r="AZ3214" s="63"/>
      <c r="BA3214" s="63"/>
      <c r="BB3214" s="63"/>
      <c r="BC3214" s="63"/>
      <c r="BD3214" s="63"/>
      <c r="BE3214" s="63"/>
      <c r="BF3214" s="63"/>
      <c r="BG3214" s="63"/>
      <c r="BH3214" s="63"/>
      <c r="BI3214" s="63"/>
      <c r="BJ3214" s="63"/>
      <c r="BK3214" s="63"/>
      <c r="BL3214" s="63"/>
      <c r="BM3214" s="63"/>
      <c r="BN3214" s="63"/>
      <c r="BO3214" s="63"/>
      <c r="BP3214" s="63"/>
      <c r="BQ3214" s="63"/>
      <c r="BR3214" s="63"/>
      <c r="BS3214" s="63"/>
      <c r="BT3214" s="63"/>
      <c r="BU3214" s="63"/>
      <c r="BV3214" s="63"/>
      <c r="BW3214" s="63"/>
      <c r="BX3214" s="63"/>
      <c r="BY3214" s="63"/>
      <c r="BZ3214" s="63"/>
      <c r="CA3214" s="63"/>
      <c r="CB3214" s="63"/>
      <c r="CC3214" s="63"/>
      <c r="CD3214" s="63"/>
      <c r="CE3214" s="63"/>
      <c r="CF3214" s="63"/>
      <c r="CG3214" s="63"/>
      <c r="CH3214" s="63"/>
      <c r="CI3214" s="63"/>
      <c r="CJ3214" s="63"/>
      <c r="CK3214" s="63"/>
      <c r="CL3214" s="63"/>
      <c r="CM3214" s="63"/>
      <c r="CN3214" s="63"/>
      <c r="CO3214" s="63"/>
      <c r="CP3214" s="63"/>
      <c r="CR3214" s="227"/>
      <c r="CS3214" s="74"/>
    </row>
    <row r="3215" spans="1:97" s="72" customFormat="1" ht="75.75" customHeight="1">
      <c r="A3215" s="63"/>
      <c r="B3215" s="63"/>
      <c r="C3215" s="63"/>
      <c r="D3215" s="63"/>
      <c r="E3215" s="63"/>
      <c r="F3215" s="63"/>
      <c r="G3215" s="63"/>
      <c r="H3215" s="63"/>
      <c r="I3215" s="63"/>
      <c r="J3215" s="63"/>
      <c r="K3215" s="63"/>
      <c r="L3215" s="63"/>
      <c r="M3215" s="63"/>
      <c r="N3215" s="63"/>
      <c r="O3215" s="63"/>
      <c r="P3215" s="63"/>
      <c r="Q3215" s="63"/>
      <c r="R3215" s="63"/>
      <c r="S3215" s="63"/>
      <c r="T3215" s="63"/>
      <c r="U3215" s="63"/>
      <c r="V3215" s="63"/>
      <c r="W3215" s="63"/>
      <c r="X3215" s="63"/>
      <c r="Y3215" s="63"/>
      <c r="Z3215" s="63"/>
      <c r="AA3215" s="63"/>
      <c r="AB3215" s="63"/>
      <c r="AC3215" s="63"/>
      <c r="AD3215" s="63"/>
      <c r="AE3215" s="63"/>
      <c r="AF3215" s="63"/>
      <c r="AG3215" s="63"/>
      <c r="AH3215" s="63"/>
      <c r="AI3215" s="63"/>
      <c r="AJ3215" s="63"/>
      <c r="AK3215" s="63"/>
      <c r="AL3215" s="63"/>
      <c r="AM3215" s="63"/>
      <c r="AN3215" s="63"/>
      <c r="AO3215" s="63"/>
      <c r="AP3215" s="63"/>
      <c r="AQ3215" s="63"/>
      <c r="AR3215" s="63"/>
      <c r="AS3215" s="63"/>
      <c r="AT3215" s="63"/>
      <c r="AU3215" s="63"/>
      <c r="AV3215" s="63"/>
      <c r="AW3215" s="63"/>
      <c r="AX3215" s="63"/>
      <c r="AY3215" s="63"/>
      <c r="AZ3215" s="63"/>
      <c r="BA3215" s="63"/>
      <c r="BB3215" s="63"/>
      <c r="BC3215" s="63"/>
      <c r="BD3215" s="63"/>
      <c r="BE3215" s="63"/>
      <c r="BF3215" s="63"/>
      <c r="BG3215" s="63"/>
      <c r="BH3215" s="63"/>
      <c r="BI3215" s="63"/>
      <c r="BJ3215" s="63"/>
      <c r="BK3215" s="63"/>
      <c r="BL3215" s="63"/>
      <c r="BM3215" s="63"/>
      <c r="BN3215" s="63"/>
      <c r="BO3215" s="63"/>
      <c r="BP3215" s="63"/>
      <c r="BQ3215" s="63"/>
      <c r="BR3215" s="63"/>
      <c r="BS3215" s="63"/>
      <c r="BT3215" s="63"/>
      <c r="BU3215" s="63"/>
      <c r="BV3215" s="63"/>
      <c r="BW3215" s="63"/>
      <c r="BX3215" s="63"/>
      <c r="BY3215" s="63"/>
      <c r="BZ3215" s="63"/>
      <c r="CA3215" s="63"/>
      <c r="CB3215" s="63"/>
      <c r="CC3215" s="63"/>
      <c r="CD3215" s="63"/>
      <c r="CE3215" s="63"/>
      <c r="CF3215" s="63"/>
      <c r="CG3215" s="63"/>
      <c r="CH3215" s="63"/>
      <c r="CI3215" s="63"/>
      <c r="CJ3215" s="63"/>
      <c r="CK3215" s="63"/>
      <c r="CL3215" s="63"/>
      <c r="CM3215" s="63"/>
      <c r="CN3215" s="63"/>
      <c r="CO3215" s="63"/>
      <c r="CP3215" s="63"/>
      <c r="CR3215" s="227"/>
      <c r="CS3215" s="74"/>
    </row>
    <row r="3216" spans="1:97" s="72" customFormat="1" ht="75.75" customHeight="1">
      <c r="A3216" s="63"/>
      <c r="B3216" s="63"/>
      <c r="C3216" s="63"/>
      <c r="D3216" s="63"/>
      <c r="E3216" s="63"/>
      <c r="F3216" s="63"/>
      <c r="G3216" s="63"/>
      <c r="H3216" s="63"/>
      <c r="I3216" s="63"/>
      <c r="J3216" s="63"/>
      <c r="K3216" s="63"/>
      <c r="L3216" s="63"/>
      <c r="M3216" s="63"/>
      <c r="N3216" s="63"/>
      <c r="O3216" s="63"/>
      <c r="P3216" s="63"/>
      <c r="Q3216" s="63"/>
      <c r="R3216" s="63"/>
      <c r="S3216" s="63"/>
      <c r="T3216" s="63"/>
      <c r="U3216" s="63"/>
      <c r="V3216" s="63"/>
      <c r="W3216" s="63"/>
      <c r="X3216" s="63"/>
      <c r="Y3216" s="63"/>
      <c r="Z3216" s="63"/>
      <c r="AA3216" s="63"/>
      <c r="AB3216" s="63"/>
      <c r="AC3216" s="63"/>
      <c r="AD3216" s="63"/>
      <c r="AE3216" s="63"/>
      <c r="AF3216" s="63"/>
      <c r="AG3216" s="63"/>
      <c r="AH3216" s="63"/>
      <c r="AI3216" s="63"/>
      <c r="AJ3216" s="63"/>
      <c r="AK3216" s="63"/>
      <c r="AL3216" s="63"/>
      <c r="AM3216" s="63"/>
      <c r="AN3216" s="63"/>
      <c r="AO3216" s="63"/>
      <c r="AP3216" s="63"/>
      <c r="AQ3216" s="63"/>
      <c r="AR3216" s="63"/>
      <c r="AS3216" s="63"/>
      <c r="AT3216" s="63"/>
      <c r="AU3216" s="63"/>
      <c r="AV3216" s="63"/>
      <c r="AW3216" s="63"/>
      <c r="AX3216" s="63"/>
      <c r="AY3216" s="63"/>
      <c r="AZ3216" s="63"/>
      <c r="BA3216" s="63"/>
      <c r="BB3216" s="63"/>
      <c r="BC3216" s="63"/>
      <c r="BD3216" s="63"/>
      <c r="BE3216" s="63"/>
      <c r="BF3216" s="63"/>
      <c r="BG3216" s="63"/>
      <c r="BH3216" s="63"/>
      <c r="BI3216" s="63"/>
      <c r="BJ3216" s="63"/>
      <c r="BK3216" s="63"/>
      <c r="BL3216" s="63"/>
      <c r="BM3216" s="63"/>
      <c r="BN3216" s="63"/>
      <c r="BO3216" s="63"/>
      <c r="BP3216" s="63"/>
      <c r="BQ3216" s="63"/>
      <c r="BR3216" s="63"/>
      <c r="BS3216" s="63"/>
      <c r="BT3216" s="63"/>
      <c r="BU3216" s="63"/>
      <c r="BV3216" s="63"/>
      <c r="BW3216" s="63"/>
      <c r="BX3216" s="63"/>
      <c r="BY3216" s="63"/>
      <c r="BZ3216" s="63"/>
      <c r="CA3216" s="63"/>
      <c r="CB3216" s="63"/>
      <c r="CC3216" s="63"/>
      <c r="CD3216" s="63"/>
      <c r="CE3216" s="63"/>
      <c r="CF3216" s="63"/>
      <c r="CG3216" s="63"/>
      <c r="CH3216" s="63"/>
      <c r="CI3216" s="63"/>
      <c r="CJ3216" s="63"/>
      <c r="CK3216" s="63"/>
      <c r="CL3216" s="63"/>
      <c r="CM3216" s="63"/>
      <c r="CN3216" s="63"/>
      <c r="CO3216" s="63"/>
      <c r="CP3216" s="63"/>
      <c r="CR3216" s="227"/>
      <c r="CS3216" s="74"/>
    </row>
    <row r="3217" spans="1:97" s="72" customFormat="1" ht="75.75" customHeight="1">
      <c r="A3217" s="63"/>
      <c r="B3217" s="63"/>
      <c r="C3217" s="63"/>
      <c r="D3217" s="63"/>
      <c r="E3217" s="63"/>
      <c r="F3217" s="63"/>
      <c r="G3217" s="63"/>
      <c r="H3217" s="63"/>
      <c r="I3217" s="63"/>
      <c r="J3217" s="63"/>
      <c r="K3217" s="63"/>
      <c r="L3217" s="63"/>
      <c r="M3217" s="63"/>
      <c r="N3217" s="63"/>
      <c r="O3217" s="63"/>
      <c r="P3217" s="63"/>
      <c r="Q3217" s="63"/>
      <c r="R3217" s="63"/>
      <c r="S3217" s="63"/>
      <c r="T3217" s="63"/>
      <c r="U3217" s="63"/>
      <c r="V3217" s="63"/>
      <c r="W3217" s="63"/>
      <c r="X3217" s="63"/>
      <c r="Y3217" s="63"/>
      <c r="Z3217" s="63"/>
      <c r="AA3217" s="63"/>
      <c r="AB3217" s="63"/>
      <c r="AC3217" s="63"/>
      <c r="AD3217" s="63"/>
      <c r="AE3217" s="63"/>
      <c r="AF3217" s="63"/>
      <c r="AG3217" s="63"/>
      <c r="AH3217" s="63"/>
      <c r="AI3217" s="63"/>
      <c r="AJ3217" s="63"/>
      <c r="AK3217" s="63"/>
      <c r="AL3217" s="63"/>
      <c r="AM3217" s="63"/>
      <c r="AN3217" s="63"/>
      <c r="AO3217" s="63"/>
      <c r="AP3217" s="63"/>
      <c r="AQ3217" s="63"/>
      <c r="AR3217" s="63"/>
      <c r="AS3217" s="63"/>
      <c r="AT3217" s="63"/>
      <c r="AU3217" s="63"/>
      <c r="AV3217" s="63"/>
      <c r="AW3217" s="63"/>
      <c r="AX3217" s="63"/>
      <c r="AY3217" s="63"/>
      <c r="AZ3217" s="63"/>
      <c r="BA3217" s="63"/>
      <c r="BB3217" s="63"/>
      <c r="BC3217" s="63"/>
      <c r="BD3217" s="63"/>
      <c r="BE3217" s="63"/>
      <c r="BF3217" s="63"/>
      <c r="BG3217" s="63"/>
      <c r="BH3217" s="63"/>
      <c r="BI3217" s="63"/>
      <c r="BJ3217" s="63"/>
      <c r="BK3217" s="63"/>
      <c r="BL3217" s="63"/>
      <c r="BM3217" s="63"/>
      <c r="BN3217" s="63"/>
      <c r="BO3217" s="63"/>
      <c r="BP3217" s="63"/>
      <c r="BQ3217" s="63"/>
      <c r="BR3217" s="63"/>
      <c r="BS3217" s="63"/>
      <c r="BT3217" s="63"/>
      <c r="BU3217" s="63"/>
      <c r="BV3217" s="63"/>
      <c r="BW3217" s="63"/>
      <c r="BX3217" s="63"/>
      <c r="BY3217" s="63"/>
      <c r="BZ3217" s="63"/>
      <c r="CA3217" s="63"/>
      <c r="CB3217" s="63"/>
      <c r="CC3217" s="63"/>
      <c r="CD3217" s="63"/>
      <c r="CE3217" s="63"/>
      <c r="CF3217" s="63"/>
      <c r="CG3217" s="63"/>
      <c r="CH3217" s="63"/>
      <c r="CI3217" s="63"/>
      <c r="CJ3217" s="63"/>
      <c r="CK3217" s="63"/>
      <c r="CL3217" s="63"/>
      <c r="CM3217" s="63"/>
      <c r="CN3217" s="63"/>
      <c r="CO3217" s="63"/>
      <c r="CP3217" s="63"/>
      <c r="CR3217" s="227"/>
      <c r="CS3217" s="74"/>
    </row>
    <row r="3218" spans="1:97" s="72" customFormat="1" ht="75.75" customHeight="1">
      <c r="A3218" s="63"/>
      <c r="B3218" s="63"/>
      <c r="C3218" s="63"/>
      <c r="D3218" s="63"/>
      <c r="E3218" s="63"/>
      <c r="F3218" s="63"/>
      <c r="G3218" s="63"/>
      <c r="H3218" s="63"/>
      <c r="I3218" s="63"/>
      <c r="J3218" s="63"/>
      <c r="K3218" s="63"/>
      <c r="L3218" s="63"/>
      <c r="M3218" s="63"/>
      <c r="N3218" s="63"/>
      <c r="O3218" s="63"/>
      <c r="P3218" s="63"/>
      <c r="Q3218" s="63"/>
      <c r="R3218" s="63"/>
      <c r="S3218" s="63"/>
      <c r="T3218" s="63"/>
      <c r="U3218" s="63"/>
      <c r="V3218" s="63"/>
      <c r="W3218" s="63"/>
      <c r="X3218" s="63"/>
      <c r="Y3218" s="63"/>
      <c r="Z3218" s="63"/>
      <c r="AA3218" s="63"/>
      <c r="AB3218" s="63"/>
      <c r="AC3218" s="63"/>
      <c r="AD3218" s="63"/>
      <c r="AE3218" s="63"/>
      <c r="AF3218" s="63"/>
      <c r="AG3218" s="63"/>
      <c r="AH3218" s="63"/>
      <c r="AI3218" s="63"/>
      <c r="AJ3218" s="63"/>
      <c r="AK3218" s="63"/>
      <c r="AL3218" s="63"/>
      <c r="AM3218" s="63"/>
      <c r="AN3218" s="63"/>
      <c r="AO3218" s="63"/>
      <c r="AP3218" s="63"/>
      <c r="AQ3218" s="63"/>
      <c r="AR3218" s="63"/>
      <c r="AS3218" s="63"/>
      <c r="AT3218" s="63"/>
      <c r="AU3218" s="63"/>
      <c r="AV3218" s="63"/>
      <c r="AW3218" s="63"/>
      <c r="AX3218" s="63"/>
      <c r="AY3218" s="63"/>
      <c r="AZ3218" s="63"/>
      <c r="BA3218" s="63"/>
      <c r="BB3218" s="63"/>
      <c r="BC3218" s="63"/>
      <c r="BD3218" s="63"/>
      <c r="BE3218" s="63"/>
      <c r="BF3218" s="63"/>
      <c r="BG3218" s="63"/>
      <c r="BH3218" s="63"/>
      <c r="BI3218" s="63"/>
      <c r="BJ3218" s="63"/>
      <c r="BK3218" s="63"/>
      <c r="BL3218" s="63"/>
      <c r="BM3218" s="63"/>
      <c r="BN3218" s="63"/>
      <c r="BO3218" s="63"/>
      <c r="BP3218" s="63"/>
      <c r="BQ3218" s="63"/>
      <c r="BR3218" s="63"/>
      <c r="BS3218" s="63"/>
      <c r="BT3218" s="63"/>
      <c r="BU3218" s="63"/>
      <c r="BV3218" s="63"/>
      <c r="BW3218" s="63"/>
      <c r="BX3218" s="63"/>
      <c r="BY3218" s="63"/>
      <c r="BZ3218" s="63"/>
      <c r="CA3218" s="63"/>
      <c r="CB3218" s="63"/>
      <c r="CC3218" s="63"/>
      <c r="CD3218" s="63"/>
      <c r="CE3218" s="63"/>
      <c r="CF3218" s="63"/>
      <c r="CG3218" s="63"/>
      <c r="CH3218" s="63"/>
      <c r="CI3218" s="63"/>
      <c r="CJ3218" s="63"/>
      <c r="CK3218" s="63"/>
      <c r="CL3218" s="63"/>
      <c r="CM3218" s="63"/>
      <c r="CN3218" s="63"/>
      <c r="CO3218" s="63"/>
      <c r="CP3218" s="63"/>
      <c r="CR3218" s="227"/>
      <c r="CS3218" s="74"/>
    </row>
    <row r="3219" spans="1:97" s="72" customFormat="1" ht="75.75" customHeight="1">
      <c r="A3219" s="63"/>
      <c r="B3219" s="63"/>
      <c r="C3219" s="63"/>
      <c r="D3219" s="63"/>
      <c r="E3219" s="63"/>
      <c r="F3219" s="63"/>
      <c r="G3219" s="63"/>
      <c r="H3219" s="63"/>
      <c r="I3219" s="63"/>
      <c r="J3219" s="63"/>
      <c r="K3219" s="63"/>
      <c r="L3219" s="63"/>
      <c r="M3219" s="63"/>
      <c r="N3219" s="63"/>
      <c r="O3219" s="63"/>
      <c r="P3219" s="63"/>
      <c r="Q3219" s="63"/>
      <c r="R3219" s="63"/>
      <c r="S3219" s="63"/>
      <c r="T3219" s="63"/>
      <c r="U3219" s="63"/>
      <c r="V3219" s="63"/>
      <c r="W3219" s="63"/>
      <c r="X3219" s="63"/>
      <c r="Y3219" s="63"/>
      <c r="Z3219" s="63"/>
      <c r="AA3219" s="63"/>
      <c r="AB3219" s="63"/>
      <c r="AC3219" s="63"/>
      <c r="AD3219" s="63"/>
      <c r="AE3219" s="63"/>
      <c r="AF3219" s="63"/>
      <c r="AG3219" s="63"/>
      <c r="AH3219" s="63"/>
      <c r="AI3219" s="63"/>
      <c r="AJ3219" s="63"/>
      <c r="AK3219" s="63"/>
      <c r="AL3219" s="63"/>
      <c r="AM3219" s="63"/>
      <c r="AN3219" s="63"/>
      <c r="AO3219" s="63"/>
      <c r="AP3219" s="63"/>
      <c r="AQ3219" s="63"/>
      <c r="AR3219" s="63"/>
      <c r="AS3219" s="63"/>
      <c r="AT3219" s="63"/>
      <c r="AU3219" s="63"/>
      <c r="AV3219" s="63"/>
      <c r="AW3219" s="63"/>
      <c r="AX3219" s="63"/>
      <c r="AY3219" s="63"/>
      <c r="AZ3219" s="63"/>
      <c r="BA3219" s="63"/>
      <c r="BB3219" s="63"/>
      <c r="BC3219" s="63"/>
      <c r="BD3219" s="63"/>
      <c r="BE3219" s="63"/>
      <c r="BF3219" s="63"/>
      <c r="BG3219" s="63"/>
      <c r="BH3219" s="63"/>
      <c r="BI3219" s="63"/>
      <c r="BJ3219" s="63"/>
      <c r="BK3219" s="63"/>
      <c r="BL3219" s="63"/>
      <c r="BM3219" s="63"/>
      <c r="BN3219" s="63"/>
      <c r="BO3219" s="63"/>
      <c r="BP3219" s="63"/>
      <c r="BQ3219" s="63"/>
      <c r="BR3219" s="63"/>
      <c r="BS3219" s="63"/>
      <c r="BT3219" s="63"/>
      <c r="BU3219" s="63"/>
      <c r="BV3219" s="63"/>
      <c r="BW3219" s="63"/>
      <c r="BX3219" s="63"/>
      <c r="BY3219" s="63"/>
      <c r="BZ3219" s="63"/>
      <c r="CA3219" s="63"/>
      <c r="CB3219" s="63"/>
      <c r="CC3219" s="63"/>
      <c r="CD3219" s="63"/>
      <c r="CE3219" s="63"/>
      <c r="CF3219" s="63"/>
      <c r="CG3219" s="63"/>
      <c r="CH3219" s="63"/>
      <c r="CI3219" s="63"/>
      <c r="CJ3219" s="63"/>
      <c r="CK3219" s="63"/>
      <c r="CL3219" s="63"/>
      <c r="CM3219" s="63"/>
      <c r="CN3219" s="63"/>
      <c r="CO3219" s="63"/>
      <c r="CP3219" s="63"/>
      <c r="CR3219" s="227"/>
      <c r="CS3219" s="74"/>
    </row>
    <row r="3220" spans="1:97" s="72" customFormat="1" ht="75.75" customHeight="1">
      <c r="A3220" s="63"/>
      <c r="B3220" s="63"/>
      <c r="C3220" s="63"/>
      <c r="D3220" s="63"/>
      <c r="E3220" s="63"/>
      <c r="F3220" s="63"/>
      <c r="G3220" s="63"/>
      <c r="H3220" s="63"/>
      <c r="I3220" s="63"/>
      <c r="J3220" s="63"/>
      <c r="K3220" s="63"/>
      <c r="L3220" s="63"/>
      <c r="M3220" s="63"/>
      <c r="N3220" s="63"/>
      <c r="O3220" s="63"/>
      <c r="P3220" s="63"/>
      <c r="Q3220" s="63"/>
      <c r="R3220" s="63"/>
      <c r="S3220" s="63"/>
      <c r="T3220" s="63"/>
      <c r="U3220" s="63"/>
      <c r="V3220" s="63"/>
      <c r="W3220" s="63"/>
      <c r="X3220" s="63"/>
      <c r="Y3220" s="63"/>
      <c r="Z3220" s="63"/>
      <c r="AA3220" s="63"/>
      <c r="AB3220" s="63"/>
      <c r="AC3220" s="63"/>
      <c r="AD3220" s="63"/>
      <c r="AE3220" s="63"/>
      <c r="AF3220" s="63"/>
      <c r="AG3220" s="63"/>
      <c r="AH3220" s="63"/>
      <c r="AI3220" s="63"/>
      <c r="AJ3220" s="63"/>
      <c r="AK3220" s="63"/>
      <c r="AL3220" s="63"/>
      <c r="AM3220" s="63"/>
      <c r="AN3220" s="63"/>
      <c r="AO3220" s="63"/>
      <c r="AP3220" s="63"/>
      <c r="AQ3220" s="63"/>
      <c r="AR3220" s="63"/>
      <c r="AS3220" s="63"/>
      <c r="AT3220" s="63"/>
      <c r="AU3220" s="63"/>
      <c r="AV3220" s="63"/>
      <c r="AW3220" s="63"/>
      <c r="AX3220" s="63"/>
      <c r="AY3220" s="63"/>
      <c r="AZ3220" s="63"/>
      <c r="BA3220" s="63"/>
      <c r="BB3220" s="63"/>
      <c r="BC3220" s="63"/>
      <c r="BD3220" s="63"/>
      <c r="BE3220" s="63"/>
      <c r="BF3220" s="63"/>
      <c r="BG3220" s="63"/>
      <c r="BH3220" s="63"/>
      <c r="BI3220" s="63"/>
      <c r="BJ3220" s="63"/>
      <c r="BK3220" s="63"/>
      <c r="BL3220" s="63"/>
      <c r="BM3220" s="63"/>
      <c r="BN3220" s="63"/>
      <c r="BO3220" s="63"/>
      <c r="BP3220" s="63"/>
      <c r="BQ3220" s="63"/>
      <c r="BR3220" s="63"/>
      <c r="BS3220" s="63"/>
      <c r="BT3220" s="63"/>
      <c r="BU3220" s="63"/>
      <c r="BV3220" s="63"/>
      <c r="BW3220" s="63"/>
      <c r="BX3220" s="63"/>
      <c r="BY3220" s="63"/>
      <c r="BZ3220" s="63"/>
      <c r="CA3220" s="63"/>
      <c r="CB3220" s="63"/>
      <c r="CC3220" s="63"/>
      <c r="CD3220" s="63"/>
      <c r="CE3220" s="63"/>
      <c r="CF3220" s="63"/>
      <c r="CG3220" s="63"/>
      <c r="CH3220" s="63"/>
      <c r="CI3220" s="63"/>
      <c r="CJ3220" s="63"/>
      <c r="CK3220" s="63"/>
      <c r="CL3220" s="63"/>
      <c r="CM3220" s="63"/>
      <c r="CN3220" s="63"/>
      <c r="CO3220" s="63"/>
      <c r="CP3220" s="63"/>
      <c r="CR3220" s="227"/>
      <c r="CS3220" s="74"/>
    </row>
    <row r="3221" spans="1:97" s="72" customFormat="1" ht="75.75" customHeight="1">
      <c r="A3221" s="63"/>
      <c r="B3221" s="63"/>
      <c r="C3221" s="63"/>
      <c r="D3221" s="63"/>
      <c r="E3221" s="63"/>
      <c r="F3221" s="63"/>
      <c r="G3221" s="63"/>
      <c r="H3221" s="63"/>
      <c r="I3221" s="63"/>
      <c r="J3221" s="63"/>
      <c r="K3221" s="63"/>
      <c r="L3221" s="63"/>
      <c r="M3221" s="63"/>
      <c r="N3221" s="63"/>
      <c r="O3221" s="63"/>
      <c r="P3221" s="63"/>
      <c r="Q3221" s="63"/>
      <c r="R3221" s="63"/>
      <c r="S3221" s="63"/>
      <c r="T3221" s="63"/>
      <c r="U3221" s="63"/>
      <c r="V3221" s="63"/>
      <c r="W3221" s="63"/>
      <c r="X3221" s="63"/>
      <c r="Y3221" s="63"/>
      <c r="Z3221" s="63"/>
      <c r="AA3221" s="63"/>
      <c r="AB3221" s="63"/>
      <c r="AC3221" s="63"/>
      <c r="AD3221" s="63"/>
      <c r="AE3221" s="63"/>
      <c r="AF3221" s="63"/>
      <c r="AG3221" s="63"/>
      <c r="AH3221" s="63"/>
      <c r="AI3221" s="63"/>
      <c r="AJ3221" s="63"/>
      <c r="AK3221" s="63"/>
      <c r="AL3221" s="63"/>
      <c r="AM3221" s="63"/>
      <c r="AN3221" s="63"/>
      <c r="AO3221" s="63"/>
      <c r="AP3221" s="63"/>
      <c r="AQ3221" s="63"/>
      <c r="AR3221" s="63"/>
      <c r="AS3221" s="63"/>
      <c r="AT3221" s="63"/>
      <c r="AU3221" s="63"/>
      <c r="AV3221" s="63"/>
      <c r="AW3221" s="63"/>
      <c r="AX3221" s="63"/>
      <c r="AY3221" s="63"/>
      <c r="AZ3221" s="63"/>
      <c r="BA3221" s="63"/>
      <c r="BB3221" s="63"/>
      <c r="BC3221" s="63"/>
      <c r="BD3221" s="63"/>
      <c r="BE3221" s="63"/>
      <c r="BF3221" s="63"/>
      <c r="BG3221" s="63"/>
      <c r="BH3221" s="63"/>
      <c r="BI3221" s="63"/>
      <c r="BJ3221" s="63"/>
      <c r="BK3221" s="63"/>
      <c r="BL3221" s="63"/>
      <c r="BM3221" s="63"/>
      <c r="BN3221" s="63"/>
      <c r="BO3221" s="63"/>
      <c r="BP3221" s="63"/>
      <c r="BQ3221" s="63"/>
      <c r="BR3221" s="63"/>
      <c r="BS3221" s="63"/>
      <c r="BT3221" s="63"/>
      <c r="BU3221" s="63"/>
      <c r="BV3221" s="63"/>
      <c r="BW3221" s="63"/>
      <c r="BX3221" s="63"/>
      <c r="BY3221" s="63"/>
      <c r="BZ3221" s="63"/>
      <c r="CA3221" s="63"/>
      <c r="CB3221" s="63"/>
      <c r="CC3221" s="63"/>
      <c r="CD3221" s="63"/>
      <c r="CE3221" s="63"/>
      <c r="CF3221" s="63"/>
      <c r="CG3221" s="63"/>
      <c r="CH3221" s="63"/>
      <c r="CI3221" s="63"/>
      <c r="CJ3221" s="63"/>
      <c r="CK3221" s="63"/>
      <c r="CL3221" s="63"/>
      <c r="CM3221" s="63"/>
      <c r="CN3221" s="63"/>
      <c r="CO3221" s="63"/>
      <c r="CP3221" s="63"/>
      <c r="CR3221" s="227"/>
      <c r="CS3221" s="74"/>
    </row>
    <row r="3222" spans="1:97" s="72" customFormat="1" ht="75.75" customHeight="1">
      <c r="A3222" s="63"/>
      <c r="B3222" s="63"/>
      <c r="C3222" s="63"/>
      <c r="D3222" s="63"/>
      <c r="E3222" s="63"/>
      <c r="F3222" s="63"/>
      <c r="G3222" s="63"/>
      <c r="H3222" s="63"/>
      <c r="I3222" s="63"/>
      <c r="J3222" s="63"/>
      <c r="K3222" s="63"/>
      <c r="L3222" s="63"/>
      <c r="M3222" s="63"/>
      <c r="N3222" s="63"/>
      <c r="O3222" s="63"/>
      <c r="P3222" s="63"/>
      <c r="Q3222" s="63"/>
      <c r="R3222" s="63"/>
      <c r="S3222" s="63"/>
      <c r="T3222" s="63"/>
      <c r="U3222" s="63"/>
      <c r="V3222" s="63"/>
      <c r="W3222" s="63"/>
      <c r="X3222" s="63"/>
      <c r="Y3222" s="63"/>
      <c r="Z3222" s="63"/>
      <c r="AA3222" s="63"/>
      <c r="AB3222" s="63"/>
      <c r="AC3222" s="63"/>
      <c r="AD3222" s="63"/>
      <c r="AE3222" s="63"/>
      <c r="AF3222" s="63"/>
      <c r="AG3222" s="63"/>
      <c r="AH3222" s="63"/>
      <c r="AI3222" s="63"/>
      <c r="AJ3222" s="63"/>
      <c r="AK3222" s="63"/>
      <c r="AL3222" s="63"/>
      <c r="AM3222" s="63"/>
      <c r="AN3222" s="63"/>
      <c r="AO3222" s="63"/>
      <c r="AP3222" s="63"/>
      <c r="AQ3222" s="63"/>
      <c r="AR3222" s="63"/>
      <c r="AS3222" s="63"/>
      <c r="AT3222" s="63"/>
      <c r="AU3222" s="63"/>
      <c r="AV3222" s="63"/>
      <c r="AW3222" s="63"/>
      <c r="AX3222" s="63"/>
      <c r="AY3222" s="63"/>
      <c r="AZ3222" s="63"/>
      <c r="BA3222" s="63"/>
      <c r="BB3222" s="63"/>
      <c r="BC3222" s="63"/>
      <c r="BD3222" s="63"/>
      <c r="BE3222" s="63"/>
      <c r="BF3222" s="63"/>
      <c r="BG3222" s="63"/>
      <c r="BH3222" s="63"/>
      <c r="BI3222" s="63"/>
      <c r="BJ3222" s="63"/>
      <c r="BK3222" s="63"/>
      <c r="BL3222" s="63"/>
      <c r="BM3222" s="63"/>
      <c r="BN3222" s="63"/>
      <c r="BO3222" s="63"/>
      <c r="BP3222" s="63"/>
      <c r="BQ3222" s="63"/>
      <c r="BR3222" s="63"/>
      <c r="BS3222" s="63"/>
      <c r="BT3222" s="63"/>
      <c r="BU3222" s="63"/>
      <c r="BV3222" s="63"/>
      <c r="BW3222" s="63"/>
      <c r="BX3222" s="63"/>
      <c r="BY3222" s="63"/>
      <c r="BZ3222" s="63"/>
      <c r="CA3222" s="63"/>
      <c r="CB3222" s="63"/>
      <c r="CC3222" s="63"/>
      <c r="CD3222" s="63"/>
      <c r="CE3222" s="63"/>
      <c r="CF3222" s="63"/>
      <c r="CG3222" s="63"/>
      <c r="CH3222" s="63"/>
      <c r="CI3222" s="63"/>
      <c r="CJ3222" s="63"/>
      <c r="CK3222" s="63"/>
      <c r="CL3222" s="63"/>
      <c r="CM3222" s="63"/>
      <c r="CN3222" s="63"/>
      <c r="CO3222" s="63"/>
      <c r="CP3222" s="63"/>
      <c r="CR3222" s="227"/>
      <c r="CS3222" s="74"/>
    </row>
    <row r="3223" spans="1:97" s="72" customFormat="1" ht="75.75" customHeight="1">
      <c r="A3223" s="63"/>
      <c r="B3223" s="63"/>
      <c r="C3223" s="63"/>
      <c r="D3223" s="63"/>
      <c r="E3223" s="63"/>
      <c r="F3223" s="63"/>
      <c r="G3223" s="63"/>
      <c r="H3223" s="63"/>
      <c r="I3223" s="63"/>
      <c r="J3223" s="63"/>
      <c r="K3223" s="63"/>
      <c r="L3223" s="63"/>
      <c r="M3223" s="63"/>
      <c r="N3223" s="63"/>
      <c r="O3223" s="63"/>
      <c r="P3223" s="63"/>
      <c r="Q3223" s="63"/>
      <c r="R3223" s="63"/>
      <c r="S3223" s="63"/>
      <c r="T3223" s="63"/>
      <c r="U3223" s="63"/>
      <c r="V3223" s="63"/>
      <c r="W3223" s="63"/>
      <c r="X3223" s="63"/>
      <c r="Y3223" s="63"/>
      <c r="Z3223" s="63"/>
      <c r="AA3223" s="63"/>
      <c r="AB3223" s="63"/>
      <c r="AC3223" s="63"/>
      <c r="AD3223" s="63"/>
      <c r="AE3223" s="63"/>
      <c r="AF3223" s="63"/>
      <c r="AG3223" s="63"/>
      <c r="AH3223" s="63"/>
      <c r="AI3223" s="63"/>
      <c r="AJ3223" s="63"/>
      <c r="AK3223" s="63"/>
      <c r="AL3223" s="63"/>
      <c r="AM3223" s="63"/>
      <c r="AN3223" s="63"/>
      <c r="AO3223" s="63"/>
      <c r="AP3223" s="63"/>
      <c r="AQ3223" s="63"/>
      <c r="AR3223" s="63"/>
      <c r="AS3223" s="63"/>
      <c r="AT3223" s="63"/>
      <c r="AU3223" s="63"/>
      <c r="AV3223" s="63"/>
      <c r="AW3223" s="63"/>
      <c r="AX3223" s="63"/>
      <c r="AY3223" s="63"/>
      <c r="AZ3223" s="63"/>
      <c r="BA3223" s="63"/>
      <c r="BB3223" s="63"/>
      <c r="BC3223" s="63"/>
      <c r="BD3223" s="63"/>
      <c r="BE3223" s="63"/>
      <c r="BF3223" s="63"/>
      <c r="BG3223" s="63"/>
      <c r="BH3223" s="63"/>
      <c r="BI3223" s="63"/>
      <c r="BJ3223" s="63"/>
      <c r="BK3223" s="63"/>
      <c r="BL3223" s="63"/>
      <c r="BM3223" s="63"/>
      <c r="BN3223" s="63"/>
      <c r="BO3223" s="63"/>
      <c r="BP3223" s="63"/>
      <c r="BQ3223" s="63"/>
      <c r="BR3223" s="63"/>
      <c r="BS3223" s="63"/>
      <c r="BT3223" s="63"/>
      <c r="BU3223" s="63"/>
      <c r="BV3223" s="63"/>
      <c r="BW3223" s="63"/>
      <c r="BX3223" s="63"/>
      <c r="BY3223" s="63"/>
      <c r="BZ3223" s="63"/>
      <c r="CA3223" s="63"/>
      <c r="CB3223" s="63"/>
      <c r="CC3223" s="63"/>
      <c r="CD3223" s="63"/>
      <c r="CE3223" s="63"/>
      <c r="CF3223" s="63"/>
      <c r="CG3223" s="63"/>
      <c r="CH3223" s="63"/>
      <c r="CI3223" s="63"/>
      <c r="CJ3223" s="63"/>
      <c r="CK3223" s="63"/>
      <c r="CL3223" s="63"/>
      <c r="CM3223" s="63"/>
      <c r="CN3223" s="63"/>
      <c r="CO3223" s="63"/>
      <c r="CP3223" s="63"/>
      <c r="CR3223" s="227"/>
      <c r="CS3223" s="74"/>
    </row>
    <row r="3224" spans="1:97" s="72" customFormat="1" ht="75.75" customHeight="1">
      <c r="A3224" s="63"/>
      <c r="B3224" s="63"/>
      <c r="C3224" s="63"/>
      <c r="D3224" s="63"/>
      <c r="E3224" s="63"/>
      <c r="F3224" s="63"/>
      <c r="G3224" s="63"/>
      <c r="H3224" s="63"/>
      <c r="I3224" s="63"/>
      <c r="J3224" s="63"/>
      <c r="K3224" s="63"/>
      <c r="L3224" s="63"/>
      <c r="M3224" s="63"/>
      <c r="N3224" s="63"/>
      <c r="O3224" s="63"/>
      <c r="P3224" s="63"/>
      <c r="Q3224" s="63"/>
      <c r="R3224" s="63"/>
      <c r="S3224" s="63"/>
      <c r="T3224" s="63"/>
      <c r="U3224" s="63"/>
      <c r="V3224" s="63"/>
      <c r="W3224" s="63"/>
      <c r="X3224" s="63"/>
      <c r="Y3224" s="63"/>
      <c r="Z3224" s="63"/>
      <c r="AA3224" s="63"/>
      <c r="AB3224" s="63"/>
      <c r="AC3224" s="63"/>
      <c r="AD3224" s="63"/>
      <c r="AE3224" s="63"/>
      <c r="AF3224" s="63"/>
      <c r="AG3224" s="63"/>
      <c r="AH3224" s="63"/>
      <c r="AI3224" s="63"/>
      <c r="AJ3224" s="63"/>
      <c r="AK3224" s="63"/>
      <c r="AL3224" s="63"/>
      <c r="AM3224" s="63"/>
      <c r="AN3224" s="63"/>
      <c r="AO3224" s="63"/>
      <c r="AP3224" s="63"/>
      <c r="AQ3224" s="63"/>
      <c r="AR3224" s="63"/>
      <c r="AS3224" s="63"/>
      <c r="AT3224" s="63"/>
      <c r="AU3224" s="63"/>
      <c r="AV3224" s="63"/>
      <c r="AW3224" s="63"/>
      <c r="AX3224" s="63"/>
      <c r="AY3224" s="63"/>
      <c r="AZ3224" s="63"/>
      <c r="BA3224" s="63"/>
      <c r="BB3224" s="63"/>
      <c r="BC3224" s="63"/>
      <c r="BD3224" s="63"/>
      <c r="BE3224" s="63"/>
      <c r="BF3224" s="63"/>
      <c r="BG3224" s="63"/>
      <c r="BH3224" s="63"/>
      <c r="BI3224" s="63"/>
      <c r="BJ3224" s="63"/>
      <c r="BK3224" s="63"/>
      <c r="BL3224" s="63"/>
      <c r="BM3224" s="63"/>
      <c r="BN3224" s="63"/>
      <c r="BO3224" s="63"/>
      <c r="BP3224" s="63"/>
      <c r="BQ3224" s="63"/>
      <c r="BR3224" s="63"/>
      <c r="BS3224" s="63"/>
      <c r="BT3224" s="63"/>
      <c r="BU3224" s="63"/>
      <c r="BV3224" s="63"/>
      <c r="BW3224" s="63"/>
      <c r="BX3224" s="63"/>
      <c r="BY3224" s="63"/>
      <c r="BZ3224" s="63"/>
      <c r="CA3224" s="63"/>
      <c r="CB3224" s="63"/>
      <c r="CC3224" s="63"/>
      <c r="CD3224" s="63"/>
      <c r="CE3224" s="63"/>
      <c r="CF3224" s="63"/>
      <c r="CG3224" s="63"/>
      <c r="CH3224" s="63"/>
      <c r="CI3224" s="63"/>
      <c r="CJ3224" s="63"/>
      <c r="CK3224" s="63"/>
      <c r="CL3224" s="63"/>
      <c r="CM3224" s="63"/>
      <c r="CN3224" s="63"/>
      <c r="CO3224" s="63"/>
      <c r="CP3224" s="63"/>
      <c r="CR3224" s="227"/>
      <c r="CS3224" s="74"/>
    </row>
    <row r="3225" spans="1:97" s="72" customFormat="1" ht="75.75" customHeight="1">
      <c r="A3225" s="63"/>
      <c r="B3225" s="63"/>
      <c r="C3225" s="63"/>
      <c r="D3225" s="63"/>
      <c r="E3225" s="63"/>
      <c r="F3225" s="63"/>
      <c r="G3225" s="63"/>
      <c r="H3225" s="63"/>
      <c r="I3225" s="63"/>
      <c r="J3225" s="63"/>
      <c r="K3225" s="63"/>
      <c r="L3225" s="63"/>
      <c r="M3225" s="63"/>
      <c r="N3225" s="63"/>
      <c r="O3225" s="63"/>
      <c r="P3225" s="63"/>
      <c r="Q3225" s="63"/>
      <c r="R3225" s="63"/>
      <c r="S3225" s="63"/>
      <c r="T3225" s="63"/>
      <c r="U3225" s="63"/>
      <c r="V3225" s="63"/>
      <c r="W3225" s="63"/>
      <c r="X3225" s="63"/>
      <c r="Y3225" s="63"/>
      <c r="Z3225" s="63"/>
      <c r="AA3225" s="63"/>
      <c r="AB3225" s="63"/>
      <c r="AC3225" s="63"/>
      <c r="AD3225" s="63"/>
      <c r="AE3225" s="63"/>
      <c r="AF3225" s="63"/>
      <c r="AG3225" s="63"/>
      <c r="AH3225" s="63"/>
      <c r="AI3225" s="63"/>
      <c r="AJ3225" s="63"/>
      <c r="AK3225" s="63"/>
      <c r="AL3225" s="63"/>
      <c r="AM3225" s="63"/>
      <c r="AN3225" s="63"/>
      <c r="AO3225" s="63"/>
      <c r="AP3225" s="63"/>
      <c r="AQ3225" s="63"/>
      <c r="AR3225" s="63"/>
      <c r="AS3225" s="63"/>
      <c r="AT3225" s="63"/>
      <c r="AU3225" s="63"/>
      <c r="AV3225" s="63"/>
      <c r="AW3225" s="63"/>
      <c r="AX3225" s="63"/>
      <c r="AY3225" s="63"/>
      <c r="AZ3225" s="63"/>
      <c r="BA3225" s="63"/>
      <c r="BB3225" s="63"/>
      <c r="BC3225" s="63"/>
      <c r="BD3225" s="63"/>
      <c r="BE3225" s="63"/>
      <c r="BF3225" s="63"/>
      <c r="BG3225" s="63"/>
      <c r="BH3225" s="63"/>
      <c r="BI3225" s="63"/>
      <c r="BJ3225" s="63"/>
      <c r="BK3225" s="63"/>
      <c r="BL3225" s="63"/>
      <c r="BM3225" s="63"/>
      <c r="BN3225" s="63"/>
      <c r="BO3225" s="63"/>
      <c r="BP3225" s="63"/>
      <c r="BQ3225" s="63"/>
      <c r="BR3225" s="63"/>
      <c r="BS3225" s="63"/>
      <c r="BT3225" s="63"/>
      <c r="BU3225" s="63"/>
      <c r="BV3225" s="63"/>
      <c r="BW3225" s="63"/>
      <c r="BX3225" s="63"/>
      <c r="BY3225" s="63"/>
      <c r="BZ3225" s="63"/>
      <c r="CA3225" s="63"/>
      <c r="CB3225" s="63"/>
      <c r="CC3225" s="63"/>
      <c r="CD3225" s="63"/>
      <c r="CE3225" s="63"/>
      <c r="CF3225" s="63"/>
      <c r="CG3225" s="63"/>
      <c r="CH3225" s="63"/>
      <c r="CI3225" s="63"/>
      <c r="CJ3225" s="63"/>
      <c r="CK3225" s="63"/>
      <c r="CL3225" s="63"/>
      <c r="CM3225" s="63"/>
      <c r="CN3225" s="63"/>
      <c r="CO3225" s="63"/>
      <c r="CP3225" s="63"/>
      <c r="CR3225" s="227"/>
      <c r="CS3225" s="74"/>
    </row>
    <row r="3226" spans="1:97" s="72" customFormat="1" ht="75.75" customHeight="1">
      <c r="A3226" s="63"/>
      <c r="B3226" s="63"/>
      <c r="C3226" s="63"/>
      <c r="D3226" s="63"/>
      <c r="E3226" s="63"/>
      <c r="F3226" s="63"/>
      <c r="G3226" s="63"/>
      <c r="H3226" s="63"/>
      <c r="I3226" s="63"/>
      <c r="J3226" s="63"/>
      <c r="K3226" s="63"/>
      <c r="L3226" s="63"/>
      <c r="M3226" s="63"/>
      <c r="N3226" s="63"/>
      <c r="O3226" s="63"/>
      <c r="P3226" s="63"/>
      <c r="Q3226" s="63"/>
      <c r="R3226" s="63"/>
      <c r="S3226" s="63"/>
      <c r="T3226" s="63"/>
      <c r="U3226" s="63"/>
      <c r="V3226" s="63"/>
      <c r="W3226" s="63"/>
      <c r="X3226" s="63"/>
      <c r="Y3226" s="63"/>
      <c r="Z3226" s="63"/>
      <c r="AA3226" s="63"/>
      <c r="AB3226" s="63"/>
      <c r="AC3226" s="63"/>
      <c r="AD3226" s="63"/>
      <c r="AE3226" s="63"/>
      <c r="AF3226" s="63"/>
      <c r="AG3226" s="63"/>
      <c r="AH3226" s="63"/>
      <c r="AI3226" s="63"/>
      <c r="AJ3226" s="63"/>
      <c r="AK3226" s="63"/>
      <c r="AL3226" s="63"/>
      <c r="AM3226" s="63"/>
      <c r="AN3226" s="63"/>
      <c r="AO3226" s="63"/>
      <c r="AP3226" s="63"/>
      <c r="AQ3226" s="63"/>
      <c r="AR3226" s="63"/>
      <c r="AS3226" s="63"/>
      <c r="AT3226" s="63"/>
      <c r="AU3226" s="63"/>
      <c r="AV3226" s="63"/>
      <c r="AW3226" s="63"/>
      <c r="AX3226" s="63"/>
      <c r="AY3226" s="63"/>
      <c r="AZ3226" s="63"/>
      <c r="BA3226" s="63"/>
      <c r="BB3226" s="63"/>
      <c r="BC3226" s="63"/>
      <c r="BD3226" s="63"/>
      <c r="BE3226" s="63"/>
      <c r="BF3226" s="63"/>
      <c r="BG3226" s="63"/>
      <c r="BH3226" s="63"/>
      <c r="BI3226" s="63"/>
      <c r="BJ3226" s="63"/>
      <c r="BK3226" s="63"/>
      <c r="BL3226" s="63"/>
      <c r="BM3226" s="63"/>
      <c r="BN3226" s="63"/>
      <c r="BO3226" s="63"/>
      <c r="BP3226" s="63"/>
      <c r="BQ3226" s="63"/>
      <c r="BR3226" s="63"/>
      <c r="BS3226" s="63"/>
      <c r="BT3226" s="63"/>
      <c r="BU3226" s="63"/>
      <c r="BV3226" s="63"/>
      <c r="BW3226" s="63"/>
      <c r="BX3226" s="63"/>
      <c r="BY3226" s="63"/>
      <c r="BZ3226" s="63"/>
      <c r="CA3226" s="63"/>
      <c r="CB3226" s="63"/>
      <c r="CC3226" s="63"/>
      <c r="CD3226" s="63"/>
      <c r="CE3226" s="63"/>
      <c r="CF3226" s="63"/>
      <c r="CG3226" s="63"/>
      <c r="CH3226" s="63"/>
      <c r="CI3226" s="63"/>
      <c r="CJ3226" s="63"/>
      <c r="CK3226" s="63"/>
      <c r="CL3226" s="63"/>
      <c r="CM3226" s="63"/>
      <c r="CN3226" s="63"/>
      <c r="CO3226" s="63"/>
      <c r="CP3226" s="63"/>
      <c r="CR3226" s="227"/>
      <c r="CS3226" s="74"/>
    </row>
    <row r="3227" spans="1:97" s="72" customFormat="1" ht="75.75" customHeight="1">
      <c r="A3227" s="63"/>
      <c r="B3227" s="63"/>
      <c r="C3227" s="63"/>
      <c r="D3227" s="63"/>
      <c r="E3227" s="63"/>
      <c r="F3227" s="63"/>
      <c r="G3227" s="63"/>
      <c r="H3227" s="63"/>
      <c r="I3227" s="63"/>
      <c r="J3227" s="63"/>
      <c r="K3227" s="63"/>
      <c r="L3227" s="63"/>
      <c r="M3227" s="63"/>
      <c r="N3227" s="63"/>
      <c r="O3227" s="63"/>
      <c r="P3227" s="63"/>
      <c r="Q3227" s="63"/>
      <c r="R3227" s="63"/>
      <c r="S3227" s="63"/>
      <c r="T3227" s="63"/>
      <c r="U3227" s="63"/>
      <c r="V3227" s="63"/>
      <c r="W3227" s="63"/>
      <c r="X3227" s="63"/>
      <c r="Y3227" s="63"/>
      <c r="Z3227" s="63"/>
      <c r="AA3227" s="63"/>
      <c r="AB3227" s="63"/>
      <c r="AC3227" s="63"/>
      <c r="AD3227" s="63"/>
      <c r="AE3227" s="63"/>
      <c r="AF3227" s="63"/>
      <c r="AG3227" s="63"/>
      <c r="AH3227" s="63"/>
      <c r="AI3227" s="63"/>
      <c r="AJ3227" s="63"/>
      <c r="AK3227" s="63"/>
      <c r="AL3227" s="63"/>
      <c r="AM3227" s="63"/>
      <c r="AN3227" s="63"/>
      <c r="AO3227" s="63"/>
      <c r="AP3227" s="63"/>
      <c r="AQ3227" s="63"/>
      <c r="AR3227" s="63"/>
      <c r="AS3227" s="63"/>
      <c r="AT3227" s="63"/>
      <c r="AU3227" s="63"/>
      <c r="AV3227" s="63"/>
      <c r="AW3227" s="63"/>
      <c r="AX3227" s="63"/>
      <c r="AY3227" s="63"/>
      <c r="AZ3227" s="63"/>
      <c r="BA3227" s="63"/>
      <c r="BB3227" s="63"/>
      <c r="BC3227" s="63"/>
      <c r="BD3227" s="63"/>
      <c r="BE3227" s="63"/>
      <c r="BF3227" s="63"/>
      <c r="BG3227" s="63"/>
      <c r="BH3227" s="63"/>
      <c r="BI3227" s="63"/>
      <c r="BJ3227" s="63"/>
      <c r="BK3227" s="63"/>
      <c r="BL3227" s="63"/>
      <c r="BM3227" s="63"/>
      <c r="BN3227" s="63"/>
      <c r="BO3227" s="63"/>
      <c r="BP3227" s="63"/>
      <c r="BQ3227" s="63"/>
      <c r="BR3227" s="63"/>
      <c r="BS3227" s="63"/>
      <c r="BT3227" s="63"/>
      <c r="BU3227" s="63"/>
      <c r="BV3227" s="63"/>
      <c r="BW3227" s="63"/>
      <c r="BX3227" s="63"/>
      <c r="BY3227" s="63"/>
      <c r="BZ3227" s="63"/>
      <c r="CA3227" s="63"/>
      <c r="CB3227" s="63"/>
      <c r="CC3227" s="63"/>
      <c r="CD3227" s="63"/>
      <c r="CE3227" s="63"/>
      <c r="CF3227" s="63"/>
      <c r="CG3227" s="63"/>
      <c r="CH3227" s="63"/>
      <c r="CI3227" s="63"/>
      <c r="CJ3227" s="63"/>
      <c r="CK3227" s="63"/>
      <c r="CL3227" s="63"/>
      <c r="CM3227" s="63"/>
      <c r="CN3227" s="63"/>
      <c r="CO3227" s="63"/>
      <c r="CP3227" s="63"/>
      <c r="CR3227" s="227"/>
      <c r="CS3227" s="74"/>
    </row>
    <row r="3228" spans="1:97" s="72" customFormat="1" ht="75.75" customHeight="1">
      <c r="A3228" s="63"/>
      <c r="B3228" s="63"/>
      <c r="C3228" s="63"/>
      <c r="D3228" s="63"/>
      <c r="E3228" s="63"/>
      <c r="F3228" s="63"/>
      <c r="G3228" s="63"/>
      <c r="H3228" s="63"/>
      <c r="I3228" s="63"/>
      <c r="J3228" s="63"/>
      <c r="K3228" s="63"/>
      <c r="L3228" s="63"/>
      <c r="M3228" s="63"/>
      <c r="N3228" s="63"/>
      <c r="O3228" s="63"/>
      <c r="P3228" s="63"/>
      <c r="Q3228" s="63"/>
      <c r="R3228" s="63"/>
      <c r="S3228" s="63"/>
      <c r="T3228" s="63"/>
      <c r="U3228" s="63"/>
      <c r="V3228" s="63"/>
      <c r="W3228" s="63"/>
      <c r="X3228" s="63"/>
      <c r="Y3228" s="63"/>
      <c r="Z3228" s="63"/>
      <c r="AA3228" s="63"/>
      <c r="AB3228" s="63"/>
      <c r="AC3228" s="63"/>
      <c r="AD3228" s="63"/>
      <c r="AE3228" s="63"/>
      <c r="AF3228" s="63"/>
      <c r="AG3228" s="63"/>
      <c r="AH3228" s="63"/>
      <c r="AI3228" s="63"/>
      <c r="AJ3228" s="63"/>
      <c r="AK3228" s="63"/>
      <c r="AL3228" s="63"/>
      <c r="AM3228" s="63"/>
      <c r="AN3228" s="63"/>
      <c r="AO3228" s="63"/>
      <c r="AP3228" s="63"/>
      <c r="AQ3228" s="63"/>
      <c r="AR3228" s="63"/>
      <c r="AS3228" s="63"/>
      <c r="AT3228" s="63"/>
      <c r="AU3228" s="63"/>
      <c r="AV3228" s="63"/>
      <c r="AW3228" s="63"/>
      <c r="AX3228" s="63"/>
      <c r="AY3228" s="63"/>
      <c r="AZ3228" s="63"/>
      <c r="BA3228" s="63"/>
      <c r="BB3228" s="63"/>
      <c r="BC3228" s="63"/>
      <c r="BD3228" s="63"/>
      <c r="BE3228" s="63"/>
      <c r="BF3228" s="63"/>
      <c r="BG3228" s="63"/>
      <c r="BH3228" s="63"/>
      <c r="BI3228" s="63"/>
      <c r="BJ3228" s="63"/>
      <c r="BK3228" s="63"/>
      <c r="BL3228" s="63"/>
      <c r="BM3228" s="63"/>
      <c r="BN3228" s="63"/>
      <c r="BO3228" s="63"/>
      <c r="BP3228" s="63"/>
      <c r="BQ3228" s="63"/>
      <c r="BR3228" s="63"/>
      <c r="BS3228" s="63"/>
      <c r="BT3228" s="63"/>
      <c r="BU3228" s="63"/>
      <c r="BV3228" s="63"/>
      <c r="BW3228" s="63"/>
      <c r="BX3228" s="63"/>
      <c r="BY3228" s="63"/>
      <c r="BZ3228" s="63"/>
      <c r="CA3228" s="63"/>
      <c r="CB3228" s="63"/>
      <c r="CC3228" s="63"/>
      <c r="CD3228" s="63"/>
      <c r="CE3228" s="63"/>
      <c r="CF3228" s="63"/>
      <c r="CG3228" s="63"/>
      <c r="CH3228" s="63"/>
      <c r="CI3228" s="63"/>
      <c r="CJ3228" s="63"/>
      <c r="CK3228" s="63"/>
      <c r="CL3228" s="63"/>
      <c r="CM3228" s="63"/>
      <c r="CN3228" s="63"/>
      <c r="CO3228" s="63"/>
      <c r="CP3228" s="63"/>
      <c r="CR3228" s="227"/>
      <c r="CS3228" s="74"/>
    </row>
    <row r="3229" spans="1:97" s="72" customFormat="1" ht="75.75" customHeight="1">
      <c r="A3229" s="63"/>
      <c r="B3229" s="63"/>
      <c r="C3229" s="63"/>
      <c r="D3229" s="63"/>
      <c r="E3229" s="63"/>
      <c r="F3229" s="63"/>
      <c r="G3229" s="63"/>
      <c r="H3229" s="63"/>
      <c r="I3229" s="63"/>
      <c r="J3229" s="63"/>
      <c r="K3229" s="63"/>
      <c r="L3229" s="63"/>
      <c r="M3229" s="63"/>
      <c r="N3229" s="63"/>
      <c r="O3229" s="63"/>
      <c r="P3229" s="63"/>
      <c r="Q3229" s="63"/>
      <c r="R3229" s="63"/>
      <c r="S3229" s="63"/>
      <c r="T3229" s="63"/>
      <c r="U3229" s="63"/>
      <c r="V3229" s="63"/>
      <c r="W3229" s="63"/>
      <c r="X3229" s="63"/>
      <c r="Y3229" s="63"/>
      <c r="Z3229" s="63"/>
      <c r="AA3229" s="63"/>
      <c r="AB3229" s="63"/>
      <c r="AC3229" s="63"/>
      <c r="AD3229" s="63"/>
      <c r="AE3229" s="63"/>
      <c r="AF3229" s="63"/>
      <c r="AG3229" s="63"/>
      <c r="AH3229" s="63"/>
      <c r="AI3229" s="63"/>
      <c r="AJ3229" s="63"/>
      <c r="AK3229" s="63"/>
      <c r="AL3229" s="63"/>
      <c r="AM3229" s="63"/>
      <c r="AN3229" s="63"/>
      <c r="AO3229" s="63"/>
      <c r="AP3229" s="63"/>
      <c r="AQ3229" s="63"/>
      <c r="AR3229" s="63"/>
      <c r="AS3229" s="63"/>
      <c r="AT3229" s="63"/>
      <c r="AU3229" s="63"/>
      <c r="AV3229" s="63"/>
      <c r="AW3229" s="63"/>
      <c r="AX3229" s="63"/>
      <c r="AY3229" s="63"/>
      <c r="AZ3229" s="63"/>
      <c r="BA3229" s="63"/>
      <c r="BB3229" s="63"/>
      <c r="BC3229" s="63"/>
      <c r="BD3229" s="63"/>
      <c r="BE3229" s="63"/>
      <c r="BF3229" s="63"/>
      <c r="BG3229" s="63"/>
      <c r="BH3229" s="63"/>
      <c r="BI3229" s="63"/>
      <c r="BJ3229" s="63"/>
      <c r="BK3229" s="63"/>
      <c r="BL3229" s="63"/>
      <c r="BM3229" s="63"/>
      <c r="BN3229" s="63"/>
      <c r="BO3229" s="63"/>
      <c r="BP3229" s="63"/>
      <c r="BQ3229" s="63"/>
      <c r="BR3229" s="63"/>
      <c r="BS3229" s="63"/>
      <c r="BT3229" s="63"/>
      <c r="BU3229" s="63"/>
      <c r="BV3229" s="63"/>
      <c r="BW3229" s="63"/>
      <c r="BX3229" s="63"/>
      <c r="BY3229" s="63"/>
      <c r="BZ3229" s="63"/>
      <c r="CA3229" s="63"/>
      <c r="CB3229" s="63"/>
      <c r="CC3229" s="63"/>
      <c r="CD3229" s="63"/>
      <c r="CE3229" s="63"/>
      <c r="CF3229" s="63"/>
      <c r="CG3229" s="63"/>
      <c r="CH3229" s="63"/>
      <c r="CI3229" s="63"/>
      <c r="CJ3229" s="63"/>
      <c r="CK3229" s="63"/>
      <c r="CL3229" s="63"/>
      <c r="CM3229" s="63"/>
      <c r="CN3229" s="63"/>
      <c r="CO3229" s="63"/>
      <c r="CP3229" s="63"/>
      <c r="CR3229" s="227"/>
      <c r="CS3229" s="74"/>
    </row>
    <row r="3230" spans="1:97" s="72" customFormat="1" ht="75.75" customHeight="1">
      <c r="A3230" s="63"/>
      <c r="B3230" s="63"/>
      <c r="C3230" s="63"/>
      <c r="D3230" s="63"/>
      <c r="E3230" s="63"/>
      <c r="F3230" s="63"/>
      <c r="G3230" s="63"/>
      <c r="H3230" s="63"/>
      <c r="I3230" s="63"/>
      <c r="J3230" s="63"/>
      <c r="K3230" s="63"/>
      <c r="L3230" s="63"/>
      <c r="M3230" s="63"/>
      <c r="N3230" s="63"/>
      <c r="O3230" s="63"/>
      <c r="P3230" s="63"/>
      <c r="Q3230" s="63"/>
      <c r="R3230" s="63"/>
      <c r="S3230" s="63"/>
      <c r="T3230" s="63"/>
      <c r="U3230" s="63"/>
      <c r="V3230" s="63"/>
      <c r="W3230" s="63"/>
      <c r="X3230" s="63"/>
      <c r="Y3230" s="63"/>
      <c r="Z3230" s="63"/>
      <c r="AA3230" s="63"/>
      <c r="AB3230" s="63"/>
      <c r="AC3230" s="63"/>
      <c r="AD3230" s="63"/>
      <c r="AE3230" s="63"/>
      <c r="AF3230" s="63"/>
      <c r="AG3230" s="63"/>
      <c r="AH3230" s="63"/>
      <c r="AI3230" s="63"/>
      <c r="AJ3230" s="63"/>
      <c r="AK3230" s="63"/>
      <c r="AL3230" s="63"/>
      <c r="AM3230" s="63"/>
      <c r="AN3230" s="63"/>
      <c r="AO3230" s="63"/>
      <c r="AP3230" s="63"/>
      <c r="AQ3230" s="63"/>
      <c r="AR3230" s="63"/>
      <c r="AS3230" s="63"/>
      <c r="AT3230" s="63"/>
      <c r="AU3230" s="63"/>
      <c r="AV3230" s="63"/>
      <c r="AW3230" s="63"/>
      <c r="AX3230" s="63"/>
      <c r="AY3230" s="63"/>
      <c r="AZ3230" s="63"/>
      <c r="BA3230" s="63"/>
      <c r="BB3230" s="63"/>
      <c r="BC3230" s="63"/>
      <c r="BD3230" s="63"/>
      <c r="BE3230" s="63"/>
      <c r="BF3230" s="63"/>
      <c r="BG3230" s="63"/>
      <c r="BH3230" s="63"/>
      <c r="BI3230" s="63"/>
      <c r="BJ3230" s="63"/>
      <c r="BK3230" s="63"/>
      <c r="BL3230" s="63"/>
      <c r="BM3230" s="63"/>
      <c r="BN3230" s="63"/>
      <c r="BO3230" s="63"/>
      <c r="BP3230" s="63"/>
      <c r="BQ3230" s="63"/>
      <c r="BR3230" s="63"/>
      <c r="BS3230" s="63"/>
      <c r="BT3230" s="63"/>
      <c r="BU3230" s="63"/>
      <c r="BV3230" s="63"/>
      <c r="BW3230" s="63"/>
      <c r="BX3230" s="63"/>
      <c r="BY3230" s="63"/>
      <c r="BZ3230" s="63"/>
      <c r="CA3230" s="63"/>
      <c r="CB3230" s="63"/>
      <c r="CC3230" s="63"/>
      <c r="CD3230" s="63"/>
      <c r="CE3230" s="63"/>
      <c r="CF3230" s="63"/>
      <c r="CG3230" s="63"/>
      <c r="CH3230" s="63"/>
      <c r="CI3230" s="63"/>
      <c r="CJ3230" s="63"/>
      <c r="CK3230" s="63"/>
      <c r="CL3230" s="63"/>
      <c r="CM3230" s="63"/>
      <c r="CN3230" s="63"/>
      <c r="CO3230" s="63"/>
      <c r="CP3230" s="63"/>
      <c r="CR3230" s="227"/>
      <c r="CS3230" s="74"/>
    </row>
    <row r="3231" spans="1:97" s="72" customFormat="1" ht="75.75" customHeight="1">
      <c r="A3231" s="63"/>
      <c r="B3231" s="63"/>
      <c r="C3231" s="63"/>
      <c r="D3231" s="63"/>
      <c r="E3231" s="63"/>
      <c r="F3231" s="63"/>
      <c r="G3231" s="63"/>
      <c r="H3231" s="63"/>
      <c r="I3231" s="63"/>
      <c r="J3231" s="63"/>
      <c r="K3231" s="63"/>
      <c r="L3231" s="63"/>
      <c r="M3231" s="63"/>
      <c r="N3231" s="63"/>
      <c r="O3231" s="63"/>
      <c r="P3231" s="63"/>
      <c r="Q3231" s="63"/>
      <c r="R3231" s="63"/>
      <c r="S3231" s="63"/>
      <c r="T3231" s="63"/>
      <c r="U3231" s="63"/>
      <c r="V3231" s="63"/>
      <c r="W3231" s="63"/>
      <c r="X3231" s="63"/>
      <c r="Y3231" s="63"/>
      <c r="Z3231" s="63"/>
      <c r="AA3231" s="63"/>
      <c r="AB3231" s="63"/>
      <c r="AC3231" s="63"/>
      <c r="AD3231" s="63"/>
      <c r="AE3231" s="63"/>
      <c r="AF3231" s="63"/>
      <c r="AG3231" s="63"/>
      <c r="AH3231" s="63"/>
      <c r="AI3231" s="63"/>
      <c r="AJ3231" s="63"/>
      <c r="AK3231" s="63"/>
      <c r="AL3231" s="63"/>
      <c r="AM3231" s="63"/>
      <c r="AN3231" s="63"/>
      <c r="AO3231" s="63"/>
      <c r="AP3231" s="63"/>
      <c r="AQ3231" s="63"/>
      <c r="AR3231" s="63"/>
      <c r="AS3231" s="63"/>
      <c r="AT3231" s="63"/>
      <c r="AU3231" s="63"/>
      <c r="AV3231" s="63"/>
      <c r="AW3231" s="63"/>
      <c r="AX3231" s="63"/>
      <c r="AY3231" s="63"/>
      <c r="AZ3231" s="63"/>
      <c r="BA3231" s="63"/>
      <c r="BB3231" s="63"/>
      <c r="BC3231" s="63"/>
      <c r="BD3231" s="63"/>
      <c r="BE3231" s="63"/>
      <c r="BF3231" s="63"/>
      <c r="BG3231" s="63"/>
      <c r="BH3231" s="63"/>
      <c r="BI3231" s="63"/>
      <c r="BJ3231" s="63"/>
      <c r="BK3231" s="63"/>
      <c r="BL3231" s="63"/>
      <c r="BM3231" s="63"/>
      <c r="BN3231" s="63"/>
      <c r="BO3231" s="63"/>
      <c r="BP3231" s="63"/>
      <c r="BQ3231" s="63"/>
      <c r="BR3231" s="63"/>
      <c r="BS3231" s="63"/>
      <c r="BT3231" s="63"/>
      <c r="BU3231" s="63"/>
      <c r="BV3231" s="63"/>
      <c r="BW3231" s="63"/>
      <c r="BX3231" s="63"/>
      <c r="BY3231" s="63"/>
      <c r="BZ3231" s="63"/>
      <c r="CA3231" s="63"/>
      <c r="CB3231" s="63"/>
      <c r="CC3231" s="63"/>
      <c r="CD3231" s="63"/>
      <c r="CE3231" s="63"/>
      <c r="CF3231" s="63"/>
      <c r="CG3231" s="63"/>
      <c r="CH3231" s="63"/>
      <c r="CI3231" s="63"/>
      <c r="CJ3231" s="63"/>
      <c r="CK3231" s="63"/>
      <c r="CL3231" s="63"/>
      <c r="CM3231" s="63"/>
      <c r="CN3231" s="63"/>
      <c r="CO3231" s="63"/>
      <c r="CP3231" s="63"/>
      <c r="CR3231" s="227"/>
      <c r="CS3231" s="74"/>
    </row>
    <row r="3232" spans="1:97" s="72" customFormat="1" ht="75.75" customHeight="1">
      <c r="A3232" s="63"/>
      <c r="B3232" s="63"/>
      <c r="C3232" s="63"/>
      <c r="D3232" s="63"/>
      <c r="E3232" s="63"/>
      <c r="F3232" s="63"/>
      <c r="G3232" s="63"/>
      <c r="H3232" s="63"/>
      <c r="I3232" s="63"/>
      <c r="J3232" s="63"/>
      <c r="K3232" s="63"/>
      <c r="L3232" s="63"/>
      <c r="M3232" s="63"/>
      <c r="N3232" s="63"/>
      <c r="O3232" s="63"/>
      <c r="P3232" s="63"/>
      <c r="Q3232" s="63"/>
      <c r="R3232" s="63"/>
      <c r="S3232" s="63"/>
      <c r="T3232" s="63"/>
      <c r="U3232" s="63"/>
      <c r="V3232" s="63"/>
      <c r="W3232" s="63"/>
      <c r="X3232" s="63"/>
      <c r="Y3232" s="63"/>
      <c r="Z3232" s="63"/>
      <c r="AA3232" s="63"/>
      <c r="AB3232" s="63"/>
      <c r="AC3232" s="63"/>
      <c r="AD3232" s="63"/>
      <c r="AE3232" s="63"/>
      <c r="AF3232" s="63"/>
      <c r="AG3232" s="63"/>
      <c r="AH3232" s="63"/>
      <c r="AI3232" s="63"/>
      <c r="AJ3232" s="63"/>
      <c r="AK3232" s="63"/>
      <c r="AL3232" s="63"/>
      <c r="AM3232" s="63"/>
      <c r="AN3232" s="63"/>
      <c r="AO3232" s="63"/>
      <c r="AP3232" s="63"/>
      <c r="AQ3232" s="63"/>
      <c r="AR3232" s="63"/>
      <c r="AS3232" s="63"/>
      <c r="AT3232" s="63"/>
      <c r="AU3232" s="63"/>
      <c r="AV3232" s="63"/>
      <c r="AW3232" s="63"/>
      <c r="AX3232" s="63"/>
      <c r="AY3232" s="63"/>
      <c r="AZ3232" s="63"/>
      <c r="BA3232" s="63"/>
      <c r="BB3232" s="63"/>
      <c r="BC3232" s="63"/>
      <c r="BD3232" s="63"/>
      <c r="BE3232" s="63"/>
      <c r="BF3232" s="63"/>
      <c r="BG3232" s="63"/>
      <c r="BH3232" s="63"/>
      <c r="BI3232" s="63"/>
      <c r="BJ3232" s="63"/>
      <c r="BK3232" s="63"/>
      <c r="BL3232" s="63"/>
      <c r="BM3232" s="63"/>
      <c r="BN3232" s="63"/>
      <c r="BO3232" s="63"/>
      <c r="BP3232" s="63"/>
      <c r="BQ3232" s="63"/>
      <c r="BR3232" s="63"/>
      <c r="BS3232" s="63"/>
      <c r="BT3232" s="63"/>
      <c r="BU3232" s="63"/>
      <c r="BV3232" s="63"/>
      <c r="BW3232" s="63"/>
      <c r="BX3232" s="63"/>
      <c r="BY3232" s="63"/>
      <c r="BZ3232" s="63"/>
      <c r="CA3232" s="63"/>
      <c r="CB3232" s="63"/>
      <c r="CC3232" s="63"/>
      <c r="CD3232" s="63"/>
      <c r="CE3232" s="63"/>
      <c r="CF3232" s="63"/>
      <c r="CG3232" s="63"/>
      <c r="CH3232" s="63"/>
      <c r="CI3232" s="63"/>
      <c r="CJ3232" s="63"/>
      <c r="CK3232" s="63"/>
      <c r="CL3232" s="63"/>
      <c r="CM3232" s="63"/>
      <c r="CN3232" s="63"/>
      <c r="CO3232" s="63"/>
      <c r="CP3232" s="63"/>
      <c r="CR3232" s="227"/>
      <c r="CS3232" s="74"/>
    </row>
    <row r="3233" spans="1:97" s="72" customFormat="1" ht="75.75" customHeight="1">
      <c r="A3233" s="63"/>
      <c r="B3233" s="63"/>
      <c r="C3233" s="63"/>
      <c r="D3233" s="63"/>
      <c r="E3233" s="63"/>
      <c r="F3233" s="63"/>
      <c r="G3233" s="63"/>
      <c r="H3233" s="63"/>
      <c r="I3233" s="63"/>
      <c r="J3233" s="63"/>
      <c r="K3233" s="63"/>
      <c r="L3233" s="63"/>
      <c r="M3233" s="63"/>
      <c r="N3233" s="63"/>
      <c r="O3233" s="63"/>
      <c r="P3233" s="63"/>
      <c r="Q3233" s="63"/>
      <c r="R3233" s="63"/>
      <c r="S3233" s="63"/>
      <c r="T3233" s="63"/>
      <c r="U3233" s="63"/>
      <c r="V3233" s="63"/>
      <c r="W3233" s="63"/>
      <c r="X3233" s="63"/>
      <c r="Y3233" s="63"/>
      <c r="Z3233" s="63"/>
      <c r="AA3233" s="63"/>
      <c r="AB3233" s="63"/>
      <c r="AC3233" s="63"/>
      <c r="AD3233" s="63"/>
      <c r="AE3233" s="63"/>
      <c r="AF3233" s="63"/>
      <c r="AG3233" s="63"/>
      <c r="AH3233" s="63"/>
      <c r="AI3233" s="63"/>
      <c r="AJ3233" s="63"/>
      <c r="AK3233" s="63"/>
      <c r="AL3233" s="63"/>
      <c r="AM3233" s="63"/>
      <c r="AN3233" s="63"/>
      <c r="AO3233" s="63"/>
      <c r="AP3233" s="63"/>
      <c r="AQ3233" s="63"/>
      <c r="AR3233" s="63"/>
      <c r="AS3233" s="63"/>
      <c r="AT3233" s="63"/>
      <c r="AU3233" s="63"/>
      <c r="AV3233" s="63"/>
      <c r="AW3233" s="63"/>
      <c r="AX3233" s="63"/>
      <c r="AY3233" s="63"/>
      <c r="AZ3233" s="63"/>
      <c r="BA3233" s="63"/>
      <c r="BB3233" s="63"/>
      <c r="BC3233" s="63"/>
      <c r="BD3233" s="63"/>
      <c r="BE3233" s="63"/>
      <c r="BF3233" s="63"/>
      <c r="BG3233" s="63"/>
      <c r="BH3233" s="63"/>
      <c r="BI3233" s="63"/>
      <c r="BJ3233" s="63"/>
      <c r="BK3233" s="63"/>
      <c r="BL3233" s="63"/>
      <c r="BM3233" s="63"/>
      <c r="BN3233" s="63"/>
      <c r="BO3233" s="63"/>
      <c r="BP3233" s="63"/>
      <c r="BQ3233" s="63"/>
      <c r="BR3233" s="63"/>
      <c r="BS3233" s="63"/>
      <c r="BT3233" s="63"/>
      <c r="BU3233" s="63"/>
      <c r="BV3233" s="63"/>
      <c r="BW3233" s="63"/>
      <c r="BX3233" s="63"/>
      <c r="BY3233" s="63"/>
      <c r="BZ3233" s="63"/>
      <c r="CA3233" s="63"/>
      <c r="CB3233" s="63"/>
      <c r="CC3233" s="63"/>
      <c r="CD3233" s="63"/>
      <c r="CE3233" s="63"/>
      <c r="CF3233" s="63"/>
      <c r="CG3233" s="63"/>
      <c r="CH3233" s="63"/>
      <c r="CI3233" s="63"/>
      <c r="CJ3233" s="63"/>
      <c r="CK3233" s="63"/>
      <c r="CL3233" s="63"/>
      <c r="CM3233" s="63"/>
      <c r="CN3233" s="63"/>
      <c r="CO3233" s="63"/>
      <c r="CP3233" s="63"/>
      <c r="CR3233" s="227"/>
      <c r="CS3233" s="74"/>
    </row>
    <row r="3234" spans="1:97" s="72" customFormat="1" ht="75.75" customHeight="1">
      <c r="A3234" s="63"/>
      <c r="B3234" s="63"/>
      <c r="C3234" s="63"/>
      <c r="D3234" s="63"/>
      <c r="E3234" s="63"/>
      <c r="F3234" s="63"/>
      <c r="G3234" s="63"/>
      <c r="H3234" s="63"/>
      <c r="I3234" s="63"/>
      <c r="J3234" s="63"/>
      <c r="K3234" s="63"/>
      <c r="L3234" s="63"/>
      <c r="M3234" s="63"/>
      <c r="N3234" s="63"/>
      <c r="O3234" s="63"/>
      <c r="P3234" s="63"/>
      <c r="Q3234" s="63"/>
      <c r="R3234" s="63"/>
      <c r="S3234" s="63"/>
      <c r="T3234" s="63"/>
      <c r="U3234" s="63"/>
      <c r="V3234" s="63"/>
      <c r="W3234" s="63"/>
      <c r="X3234" s="63"/>
      <c r="Y3234" s="63"/>
      <c r="Z3234" s="63"/>
      <c r="AA3234" s="63"/>
      <c r="AB3234" s="63"/>
      <c r="AC3234" s="63"/>
      <c r="AD3234" s="63"/>
      <c r="AE3234" s="63"/>
      <c r="AF3234" s="63"/>
      <c r="AG3234" s="63"/>
      <c r="AH3234" s="63"/>
      <c r="AI3234" s="63"/>
      <c r="AJ3234" s="63"/>
      <c r="AK3234" s="63"/>
      <c r="AL3234" s="63"/>
      <c r="AM3234" s="63"/>
      <c r="AN3234" s="63"/>
      <c r="AO3234" s="63"/>
      <c r="AP3234" s="63"/>
      <c r="AQ3234" s="63"/>
      <c r="AR3234" s="63"/>
      <c r="AS3234" s="63"/>
      <c r="AT3234" s="63"/>
      <c r="AU3234" s="63"/>
      <c r="AV3234" s="63"/>
      <c r="AW3234" s="63"/>
      <c r="AX3234" s="63"/>
      <c r="AY3234" s="63"/>
      <c r="AZ3234" s="63"/>
      <c r="BA3234" s="63"/>
      <c r="BB3234" s="63"/>
      <c r="BC3234" s="63"/>
      <c r="BD3234" s="63"/>
      <c r="BE3234" s="63"/>
      <c r="BF3234" s="63"/>
      <c r="BG3234" s="63"/>
      <c r="BH3234" s="63"/>
      <c r="BI3234" s="63"/>
      <c r="BJ3234" s="63"/>
      <c r="BK3234" s="63"/>
      <c r="BL3234" s="63"/>
      <c r="BM3234" s="63"/>
      <c r="BN3234" s="63"/>
      <c r="BO3234" s="63"/>
      <c r="BP3234" s="63"/>
      <c r="BQ3234" s="63"/>
      <c r="BR3234" s="63"/>
      <c r="BS3234" s="63"/>
      <c r="BT3234" s="63"/>
      <c r="BU3234" s="63"/>
      <c r="BV3234" s="63"/>
      <c r="BW3234" s="63"/>
      <c r="BX3234" s="63"/>
      <c r="BY3234" s="63"/>
      <c r="BZ3234" s="63"/>
      <c r="CA3234" s="63"/>
      <c r="CB3234" s="63"/>
      <c r="CC3234" s="63"/>
      <c r="CD3234" s="63"/>
      <c r="CE3234" s="63"/>
      <c r="CF3234" s="63"/>
      <c r="CG3234" s="63"/>
      <c r="CH3234" s="63"/>
      <c r="CI3234" s="63"/>
      <c r="CJ3234" s="63"/>
      <c r="CK3234" s="63"/>
      <c r="CL3234" s="63"/>
      <c r="CM3234" s="63"/>
      <c r="CN3234" s="63"/>
      <c r="CO3234" s="63"/>
      <c r="CP3234" s="63"/>
      <c r="CR3234" s="227"/>
      <c r="CS3234" s="74"/>
    </row>
    <row r="3235" spans="1:97" s="72" customFormat="1" ht="75.75" customHeight="1">
      <c r="A3235" s="63"/>
      <c r="B3235" s="63"/>
      <c r="C3235" s="63"/>
      <c r="D3235" s="63"/>
      <c r="E3235" s="63"/>
      <c r="F3235" s="63"/>
      <c r="G3235" s="63"/>
      <c r="H3235" s="63"/>
      <c r="I3235" s="63"/>
      <c r="J3235" s="63"/>
      <c r="K3235" s="63"/>
      <c r="L3235" s="63"/>
      <c r="M3235" s="63"/>
      <c r="N3235" s="63"/>
      <c r="O3235" s="63"/>
      <c r="P3235" s="63"/>
      <c r="Q3235" s="63"/>
      <c r="R3235" s="63"/>
      <c r="S3235" s="63"/>
      <c r="T3235" s="63"/>
      <c r="U3235" s="63"/>
      <c r="V3235" s="63"/>
      <c r="W3235" s="63"/>
      <c r="X3235" s="63"/>
      <c r="Y3235" s="63"/>
      <c r="Z3235" s="63"/>
      <c r="AA3235" s="63"/>
      <c r="AB3235" s="63"/>
      <c r="AC3235" s="63"/>
      <c r="AD3235" s="63"/>
      <c r="AE3235" s="63"/>
      <c r="AF3235" s="63"/>
      <c r="AG3235" s="63"/>
      <c r="AH3235" s="63"/>
      <c r="AI3235" s="63"/>
      <c r="AJ3235" s="63"/>
      <c r="AK3235" s="63"/>
      <c r="AL3235" s="63"/>
      <c r="AM3235" s="63"/>
      <c r="AN3235" s="63"/>
      <c r="AO3235" s="63"/>
      <c r="AP3235" s="63"/>
      <c r="AQ3235" s="63"/>
      <c r="AR3235" s="63"/>
      <c r="AS3235" s="63"/>
      <c r="AT3235" s="63"/>
      <c r="AU3235" s="63"/>
      <c r="AV3235" s="63"/>
      <c r="AW3235" s="63"/>
      <c r="AX3235" s="63"/>
      <c r="AY3235" s="63"/>
      <c r="AZ3235" s="63"/>
      <c r="BA3235" s="63"/>
      <c r="BB3235" s="63"/>
      <c r="BC3235" s="63"/>
      <c r="BD3235" s="63"/>
      <c r="BE3235" s="63"/>
      <c r="BF3235" s="63"/>
      <c r="BG3235" s="63"/>
      <c r="BH3235" s="63"/>
      <c r="BI3235" s="63"/>
      <c r="BJ3235" s="63"/>
      <c r="BK3235" s="63"/>
      <c r="BL3235" s="63"/>
      <c r="BM3235" s="63"/>
      <c r="BN3235" s="63"/>
      <c r="BO3235" s="63"/>
      <c r="BP3235" s="63"/>
      <c r="BQ3235" s="63"/>
      <c r="BR3235" s="63"/>
      <c r="BS3235" s="63"/>
      <c r="BT3235" s="63"/>
      <c r="BU3235" s="63"/>
      <c r="BV3235" s="63"/>
      <c r="BW3235" s="63"/>
      <c r="BX3235" s="63"/>
      <c r="BY3235" s="63"/>
      <c r="BZ3235" s="63"/>
      <c r="CA3235" s="63"/>
      <c r="CB3235" s="63"/>
      <c r="CC3235" s="63"/>
      <c r="CD3235" s="63"/>
      <c r="CE3235" s="63"/>
      <c r="CF3235" s="63"/>
      <c r="CG3235" s="63"/>
      <c r="CH3235" s="63"/>
      <c r="CI3235" s="63"/>
      <c r="CJ3235" s="63"/>
      <c r="CK3235" s="63"/>
      <c r="CL3235" s="63"/>
      <c r="CM3235" s="63"/>
      <c r="CN3235" s="63"/>
      <c r="CO3235" s="63"/>
      <c r="CP3235" s="63"/>
      <c r="CR3235" s="227"/>
      <c r="CS3235" s="74"/>
    </row>
    <row r="3236" spans="1:97" s="72" customFormat="1" ht="75.75" customHeight="1">
      <c r="A3236" s="63"/>
      <c r="B3236" s="63"/>
      <c r="C3236" s="63"/>
      <c r="D3236" s="63"/>
      <c r="E3236" s="63"/>
      <c r="F3236" s="63"/>
      <c r="G3236" s="63"/>
      <c r="H3236" s="63"/>
      <c r="I3236" s="63"/>
      <c r="J3236" s="63"/>
      <c r="K3236" s="63"/>
      <c r="L3236" s="63"/>
      <c r="M3236" s="63"/>
      <c r="N3236" s="63"/>
      <c r="O3236" s="63"/>
      <c r="P3236" s="63"/>
      <c r="Q3236" s="63"/>
      <c r="R3236" s="63"/>
      <c r="S3236" s="63"/>
      <c r="T3236" s="63"/>
      <c r="U3236" s="63"/>
      <c r="V3236" s="63"/>
      <c r="W3236" s="63"/>
      <c r="X3236" s="63"/>
      <c r="Y3236" s="63"/>
      <c r="Z3236" s="63"/>
      <c r="AA3236" s="63"/>
      <c r="AB3236" s="63"/>
      <c r="AC3236" s="63"/>
      <c r="AD3236" s="63"/>
      <c r="AE3236" s="63"/>
      <c r="AF3236" s="63"/>
      <c r="AG3236" s="63"/>
      <c r="AH3236" s="63"/>
      <c r="AI3236" s="63"/>
      <c r="AJ3236" s="63"/>
      <c r="AK3236" s="63"/>
      <c r="AL3236" s="63"/>
      <c r="AM3236" s="63"/>
      <c r="AN3236" s="63"/>
      <c r="AO3236" s="63"/>
      <c r="AP3236" s="63"/>
      <c r="AQ3236" s="63"/>
      <c r="AR3236" s="63"/>
      <c r="AS3236" s="63"/>
      <c r="AT3236" s="63"/>
      <c r="AU3236" s="63"/>
      <c r="AV3236" s="63"/>
      <c r="AW3236" s="63"/>
      <c r="AX3236" s="63"/>
      <c r="AY3236" s="63"/>
      <c r="AZ3236" s="63"/>
      <c r="BA3236" s="63"/>
      <c r="BB3236" s="63"/>
      <c r="BC3236" s="63"/>
      <c r="BD3236" s="63"/>
      <c r="BE3236" s="63"/>
      <c r="BF3236" s="63"/>
      <c r="BG3236" s="63"/>
      <c r="BH3236" s="63"/>
      <c r="BI3236" s="63"/>
      <c r="BJ3236" s="63"/>
      <c r="BK3236" s="63"/>
      <c r="BL3236" s="63"/>
      <c r="BM3236" s="63"/>
      <c r="BN3236" s="63"/>
      <c r="BO3236" s="63"/>
      <c r="BP3236" s="63"/>
      <c r="BQ3236" s="63"/>
      <c r="BR3236" s="63"/>
      <c r="BS3236" s="63"/>
      <c r="BT3236" s="63"/>
      <c r="BU3236" s="63"/>
      <c r="BV3236" s="63"/>
      <c r="BW3236" s="63"/>
      <c r="BX3236" s="63"/>
      <c r="BY3236" s="63"/>
      <c r="BZ3236" s="63"/>
      <c r="CA3236" s="63"/>
      <c r="CB3236" s="63"/>
      <c r="CC3236" s="63"/>
      <c r="CD3236" s="63"/>
      <c r="CE3236" s="63"/>
      <c r="CF3236" s="63"/>
      <c r="CG3236" s="63"/>
      <c r="CH3236" s="63"/>
      <c r="CI3236" s="63"/>
      <c r="CJ3236" s="63"/>
      <c r="CK3236" s="63"/>
      <c r="CL3236" s="63"/>
      <c r="CM3236" s="63"/>
      <c r="CN3236" s="63"/>
      <c r="CO3236" s="63"/>
      <c r="CP3236" s="63"/>
      <c r="CR3236" s="227"/>
      <c r="CS3236" s="74"/>
    </row>
    <row r="3237" spans="1:97" s="72" customFormat="1" ht="75.75" customHeight="1">
      <c r="A3237" s="63"/>
      <c r="B3237" s="63"/>
      <c r="C3237" s="63"/>
      <c r="D3237" s="63"/>
      <c r="E3237" s="63"/>
      <c r="F3237" s="63"/>
      <c r="G3237" s="63"/>
      <c r="H3237" s="63"/>
      <c r="I3237" s="63"/>
      <c r="J3237" s="63"/>
      <c r="K3237" s="63"/>
      <c r="L3237" s="63"/>
      <c r="M3237" s="63"/>
      <c r="N3237" s="63"/>
      <c r="O3237" s="63"/>
      <c r="P3237" s="63"/>
      <c r="Q3237" s="63"/>
      <c r="R3237" s="63"/>
      <c r="S3237" s="63"/>
      <c r="T3237" s="63"/>
      <c r="U3237" s="63"/>
      <c r="V3237" s="63"/>
      <c r="W3237" s="63"/>
      <c r="X3237" s="63"/>
      <c r="Y3237" s="63"/>
      <c r="Z3237" s="63"/>
      <c r="AA3237" s="63"/>
      <c r="AB3237" s="63"/>
      <c r="AC3237" s="63"/>
      <c r="AD3237" s="63"/>
      <c r="AE3237" s="63"/>
      <c r="AF3237" s="63"/>
      <c r="AG3237" s="63"/>
      <c r="AH3237" s="63"/>
      <c r="AI3237" s="63"/>
      <c r="AJ3237" s="63"/>
      <c r="AK3237" s="63"/>
      <c r="AL3237" s="63"/>
      <c r="AM3237" s="63"/>
      <c r="AN3237" s="63"/>
      <c r="AO3237" s="63"/>
      <c r="AP3237" s="63"/>
      <c r="AQ3237" s="63"/>
      <c r="AR3237" s="63"/>
      <c r="AS3237" s="63"/>
      <c r="AT3237" s="63"/>
      <c r="AU3237" s="63"/>
      <c r="AV3237" s="63"/>
      <c r="AW3237" s="63"/>
      <c r="AX3237" s="63"/>
      <c r="AY3237" s="63"/>
      <c r="AZ3237" s="63"/>
      <c r="BA3237" s="63"/>
      <c r="BB3237" s="63"/>
      <c r="BC3237" s="63"/>
      <c r="BD3237" s="63"/>
      <c r="BE3237" s="63"/>
      <c r="BF3237" s="63"/>
      <c r="BG3237" s="63"/>
      <c r="BH3237" s="63"/>
      <c r="BI3237" s="63"/>
      <c r="BJ3237" s="63"/>
      <c r="BK3237" s="63"/>
      <c r="BL3237" s="63"/>
      <c r="BM3237" s="63"/>
      <c r="BN3237" s="63"/>
      <c r="BO3237" s="63"/>
      <c r="BP3237" s="63"/>
      <c r="BQ3237" s="63"/>
      <c r="BR3237" s="63"/>
      <c r="BS3237" s="63"/>
      <c r="BT3237" s="63"/>
      <c r="BU3237" s="63"/>
      <c r="BV3237" s="63"/>
      <c r="BW3237" s="63"/>
      <c r="BX3237" s="63"/>
      <c r="BY3237" s="63"/>
      <c r="BZ3237" s="63"/>
      <c r="CA3237" s="63"/>
      <c r="CB3237" s="63"/>
      <c r="CC3237" s="63"/>
      <c r="CD3237" s="63"/>
      <c r="CE3237" s="63"/>
      <c r="CF3237" s="63"/>
      <c r="CG3237" s="63"/>
      <c r="CH3237" s="63"/>
      <c r="CI3237" s="63"/>
      <c r="CJ3237" s="63"/>
      <c r="CK3237" s="63"/>
      <c r="CL3237" s="63"/>
      <c r="CM3237" s="63"/>
      <c r="CN3237" s="63"/>
      <c r="CO3237" s="63"/>
      <c r="CP3237" s="63"/>
      <c r="CR3237" s="227"/>
      <c r="CS3237" s="74"/>
    </row>
    <row r="3238" spans="1:97" s="72" customFormat="1" ht="75.75" customHeight="1">
      <c r="A3238" s="63"/>
      <c r="B3238" s="63"/>
      <c r="C3238" s="63"/>
      <c r="D3238" s="63"/>
      <c r="E3238" s="63"/>
      <c r="F3238" s="63"/>
      <c r="G3238" s="63"/>
      <c r="H3238" s="63"/>
      <c r="I3238" s="63"/>
      <c r="J3238" s="63"/>
      <c r="K3238" s="63"/>
      <c r="L3238" s="63"/>
      <c r="M3238" s="63"/>
      <c r="N3238" s="63"/>
      <c r="O3238" s="63"/>
      <c r="P3238" s="63"/>
      <c r="Q3238" s="63"/>
      <c r="R3238" s="63"/>
      <c r="S3238" s="63"/>
      <c r="T3238" s="63"/>
      <c r="U3238" s="63"/>
      <c r="V3238" s="63"/>
      <c r="W3238" s="63"/>
      <c r="X3238" s="63"/>
      <c r="Y3238" s="63"/>
      <c r="Z3238" s="63"/>
      <c r="AA3238" s="63"/>
      <c r="AB3238" s="63"/>
      <c r="AC3238" s="63"/>
      <c r="AD3238" s="63"/>
      <c r="AE3238" s="63"/>
      <c r="AF3238" s="63"/>
      <c r="AG3238" s="63"/>
      <c r="AH3238" s="63"/>
      <c r="AI3238" s="63"/>
      <c r="AJ3238" s="63"/>
      <c r="AK3238" s="63"/>
      <c r="AL3238" s="63"/>
      <c r="AM3238" s="63"/>
      <c r="AN3238" s="63"/>
      <c r="AO3238" s="63"/>
      <c r="AP3238" s="63"/>
      <c r="AQ3238" s="63"/>
      <c r="AR3238" s="63"/>
      <c r="AS3238" s="63"/>
      <c r="AT3238" s="63"/>
      <c r="AU3238" s="63"/>
      <c r="AV3238" s="63"/>
      <c r="AW3238" s="63"/>
      <c r="AX3238" s="63"/>
      <c r="AY3238" s="63"/>
      <c r="AZ3238" s="63"/>
      <c r="BA3238" s="63"/>
      <c r="BB3238" s="63"/>
      <c r="BC3238" s="63"/>
      <c r="BD3238" s="63"/>
      <c r="BE3238" s="63"/>
      <c r="BF3238" s="63"/>
      <c r="BG3238" s="63"/>
      <c r="BH3238" s="63"/>
      <c r="BI3238" s="63"/>
      <c r="BJ3238" s="63"/>
      <c r="BK3238" s="63"/>
      <c r="BL3238" s="63"/>
      <c r="BM3238" s="63"/>
      <c r="BN3238" s="63"/>
      <c r="BO3238" s="63"/>
      <c r="BP3238" s="63"/>
      <c r="BQ3238" s="63"/>
      <c r="BR3238" s="63"/>
      <c r="BS3238" s="63"/>
      <c r="BT3238" s="63"/>
      <c r="BU3238" s="63"/>
      <c r="BV3238" s="63"/>
      <c r="BW3238" s="63"/>
      <c r="BX3238" s="63"/>
      <c r="BY3238" s="63"/>
      <c r="BZ3238" s="63"/>
      <c r="CA3238" s="63"/>
      <c r="CB3238" s="63"/>
      <c r="CC3238" s="63"/>
      <c r="CD3238" s="63"/>
      <c r="CE3238" s="63"/>
      <c r="CF3238" s="63"/>
      <c r="CG3238" s="63"/>
      <c r="CH3238" s="63"/>
      <c r="CI3238" s="63"/>
      <c r="CJ3238" s="63"/>
      <c r="CK3238" s="63"/>
      <c r="CL3238" s="63"/>
      <c r="CM3238" s="63"/>
      <c r="CN3238" s="63"/>
      <c r="CO3238" s="63"/>
      <c r="CP3238" s="63"/>
      <c r="CR3238" s="227"/>
      <c r="CS3238" s="74"/>
    </row>
    <row r="3239" spans="1:97" s="72" customFormat="1" ht="75.75" customHeight="1">
      <c r="A3239" s="63"/>
      <c r="B3239" s="63"/>
      <c r="C3239" s="63"/>
      <c r="D3239" s="63"/>
      <c r="E3239" s="63"/>
      <c r="F3239" s="63"/>
      <c r="G3239" s="63"/>
      <c r="H3239" s="63"/>
      <c r="I3239" s="63"/>
      <c r="J3239" s="63"/>
      <c r="K3239" s="63"/>
      <c r="L3239" s="63"/>
      <c r="M3239" s="63"/>
      <c r="N3239" s="63"/>
      <c r="O3239" s="63"/>
      <c r="P3239" s="63"/>
      <c r="Q3239" s="63"/>
      <c r="R3239" s="63"/>
      <c r="S3239" s="63"/>
      <c r="T3239" s="63"/>
      <c r="U3239" s="63"/>
      <c r="V3239" s="63"/>
      <c r="W3239" s="63"/>
      <c r="X3239" s="63"/>
      <c r="Y3239" s="63"/>
      <c r="Z3239" s="63"/>
      <c r="AA3239" s="63"/>
      <c r="AB3239" s="63"/>
      <c r="AC3239" s="63"/>
      <c r="AD3239" s="63"/>
      <c r="AE3239" s="63"/>
      <c r="AF3239" s="63"/>
      <c r="AG3239" s="63"/>
      <c r="AH3239" s="63"/>
      <c r="AI3239" s="63"/>
      <c r="AJ3239" s="63"/>
      <c r="AK3239" s="63"/>
      <c r="AL3239" s="63"/>
      <c r="AM3239" s="63"/>
      <c r="AN3239" s="63"/>
      <c r="AO3239" s="63"/>
      <c r="AP3239" s="63"/>
      <c r="AQ3239" s="63"/>
      <c r="AR3239" s="63"/>
      <c r="AS3239" s="63"/>
      <c r="AT3239" s="63"/>
      <c r="AU3239" s="63"/>
      <c r="AV3239" s="63"/>
      <c r="AW3239" s="63"/>
      <c r="AX3239" s="63"/>
      <c r="AY3239" s="63"/>
      <c r="AZ3239" s="63"/>
      <c r="BA3239" s="63"/>
      <c r="BB3239" s="63"/>
      <c r="BC3239" s="63"/>
      <c r="BD3239" s="63"/>
      <c r="BE3239" s="63"/>
      <c r="BF3239" s="63"/>
      <c r="BG3239" s="63"/>
      <c r="BH3239" s="63"/>
      <c r="BI3239" s="63"/>
      <c r="BJ3239" s="63"/>
      <c r="BK3239" s="63"/>
      <c r="BL3239" s="63"/>
      <c r="BM3239" s="63"/>
      <c r="BN3239" s="63"/>
      <c r="BO3239" s="63"/>
      <c r="BP3239" s="63"/>
      <c r="BQ3239" s="63"/>
      <c r="BR3239" s="63"/>
      <c r="BS3239" s="63"/>
      <c r="BT3239" s="63"/>
      <c r="BU3239" s="63"/>
      <c r="BV3239" s="63"/>
      <c r="BW3239" s="63"/>
      <c r="BX3239" s="63"/>
      <c r="BY3239" s="63"/>
      <c r="BZ3239" s="63"/>
      <c r="CA3239" s="63"/>
      <c r="CB3239" s="63"/>
      <c r="CC3239" s="63"/>
      <c r="CD3239" s="63"/>
      <c r="CE3239" s="63"/>
      <c r="CF3239" s="63"/>
      <c r="CG3239" s="63"/>
      <c r="CH3239" s="63"/>
      <c r="CI3239" s="63"/>
      <c r="CJ3239" s="63"/>
      <c r="CK3239" s="63"/>
      <c r="CL3239" s="63"/>
      <c r="CM3239" s="63"/>
      <c r="CN3239" s="63"/>
      <c r="CO3239" s="63"/>
      <c r="CP3239" s="63"/>
      <c r="CR3239" s="227"/>
      <c r="CS3239" s="74"/>
    </row>
    <row r="3240" spans="1:97" s="72" customFormat="1" ht="75.75" customHeight="1">
      <c r="A3240" s="63"/>
      <c r="B3240" s="63"/>
      <c r="C3240" s="63"/>
      <c r="D3240" s="63"/>
      <c r="E3240" s="63"/>
      <c r="F3240" s="63"/>
      <c r="G3240" s="63"/>
      <c r="H3240" s="63"/>
      <c r="I3240" s="63"/>
      <c r="J3240" s="63"/>
      <c r="K3240" s="63"/>
      <c r="L3240" s="63"/>
      <c r="M3240" s="63"/>
      <c r="N3240" s="63"/>
      <c r="O3240" s="63"/>
      <c r="P3240" s="63"/>
      <c r="Q3240" s="63"/>
      <c r="R3240" s="63"/>
      <c r="S3240" s="63"/>
      <c r="T3240" s="63"/>
      <c r="U3240" s="63"/>
      <c r="V3240" s="63"/>
      <c r="W3240" s="63"/>
      <c r="X3240" s="63"/>
      <c r="Y3240" s="63"/>
      <c r="Z3240" s="63"/>
      <c r="AA3240" s="63"/>
      <c r="AB3240" s="63"/>
      <c r="AC3240" s="63"/>
      <c r="AD3240" s="63"/>
      <c r="AE3240" s="63"/>
      <c r="AF3240" s="63"/>
      <c r="AG3240" s="63"/>
      <c r="AH3240" s="63"/>
      <c r="AI3240" s="63"/>
      <c r="AJ3240" s="63"/>
      <c r="AK3240" s="63"/>
      <c r="AL3240" s="63"/>
      <c r="AM3240" s="63"/>
      <c r="AN3240" s="63"/>
      <c r="AO3240" s="63"/>
      <c r="AP3240" s="63"/>
      <c r="AQ3240" s="63"/>
      <c r="AR3240" s="63"/>
      <c r="AS3240" s="63"/>
      <c r="AT3240" s="63"/>
      <c r="AU3240" s="63"/>
      <c r="AV3240" s="63"/>
      <c r="AW3240" s="63"/>
      <c r="AX3240" s="63"/>
      <c r="AY3240" s="63"/>
      <c r="AZ3240" s="63"/>
      <c r="BA3240" s="63"/>
      <c r="BB3240" s="63"/>
      <c r="BC3240" s="63"/>
      <c r="BD3240" s="63"/>
      <c r="BE3240" s="63"/>
      <c r="BF3240" s="63"/>
      <c r="BG3240" s="63"/>
      <c r="BH3240" s="63"/>
      <c r="BI3240" s="63"/>
      <c r="BJ3240" s="63"/>
      <c r="BK3240" s="63"/>
      <c r="BL3240" s="63"/>
      <c r="BM3240" s="63"/>
      <c r="BN3240" s="63"/>
      <c r="BO3240" s="63"/>
      <c r="BP3240" s="63"/>
      <c r="BQ3240" s="63"/>
      <c r="BR3240" s="63"/>
      <c r="BS3240" s="63"/>
      <c r="BT3240" s="63"/>
      <c r="BU3240" s="63"/>
      <c r="BV3240" s="63"/>
      <c r="BW3240" s="63"/>
      <c r="BX3240" s="63"/>
      <c r="BY3240" s="63"/>
      <c r="BZ3240" s="63"/>
      <c r="CA3240" s="63"/>
      <c r="CB3240" s="63"/>
      <c r="CC3240" s="63"/>
      <c r="CD3240" s="63"/>
      <c r="CE3240" s="63"/>
      <c r="CF3240" s="63"/>
      <c r="CG3240" s="63"/>
      <c r="CH3240" s="63"/>
      <c r="CI3240" s="63"/>
      <c r="CJ3240" s="63"/>
      <c r="CK3240" s="63"/>
      <c r="CL3240" s="63"/>
      <c r="CM3240" s="63"/>
      <c r="CN3240" s="63"/>
      <c r="CO3240" s="63"/>
      <c r="CP3240" s="63"/>
      <c r="CR3240" s="227"/>
      <c r="CS3240" s="74"/>
    </row>
    <row r="3241" spans="1:97" s="72" customFormat="1" ht="75.75" customHeight="1">
      <c r="A3241" s="63"/>
      <c r="B3241" s="63"/>
      <c r="C3241" s="63"/>
      <c r="D3241" s="63"/>
      <c r="E3241" s="63"/>
      <c r="F3241" s="63"/>
      <c r="G3241" s="63"/>
      <c r="H3241" s="63"/>
      <c r="I3241" s="63"/>
      <c r="J3241" s="63"/>
      <c r="K3241" s="63"/>
      <c r="L3241" s="63"/>
      <c r="M3241" s="63"/>
      <c r="N3241" s="63"/>
      <c r="O3241" s="63"/>
      <c r="P3241" s="63"/>
      <c r="Q3241" s="63"/>
      <c r="R3241" s="63"/>
      <c r="S3241" s="63"/>
      <c r="T3241" s="63"/>
      <c r="U3241" s="63"/>
      <c r="V3241" s="63"/>
      <c r="W3241" s="63"/>
      <c r="X3241" s="63"/>
      <c r="Y3241" s="63"/>
      <c r="Z3241" s="63"/>
      <c r="AA3241" s="63"/>
      <c r="AB3241" s="63"/>
      <c r="AC3241" s="63"/>
      <c r="AD3241" s="63"/>
      <c r="AE3241" s="63"/>
      <c r="AF3241" s="63"/>
      <c r="AG3241" s="63"/>
      <c r="AH3241" s="63"/>
      <c r="AI3241" s="63"/>
      <c r="AJ3241" s="63"/>
      <c r="AK3241" s="63"/>
      <c r="AL3241" s="63"/>
      <c r="AM3241" s="63"/>
      <c r="AN3241" s="63"/>
      <c r="AO3241" s="63"/>
      <c r="AP3241" s="63"/>
      <c r="AQ3241" s="63"/>
      <c r="AR3241" s="63"/>
      <c r="AS3241" s="63"/>
      <c r="AT3241" s="63"/>
      <c r="AU3241" s="63"/>
      <c r="AV3241" s="63"/>
      <c r="AW3241" s="63"/>
      <c r="AX3241" s="63"/>
      <c r="AY3241" s="63"/>
      <c r="AZ3241" s="63"/>
      <c r="BA3241" s="63"/>
      <c r="BB3241" s="63"/>
      <c r="BC3241" s="63"/>
      <c r="BD3241" s="63"/>
      <c r="BE3241" s="63"/>
      <c r="BF3241" s="63"/>
      <c r="BG3241" s="63"/>
      <c r="BH3241" s="63"/>
      <c r="BI3241" s="63"/>
      <c r="BJ3241" s="63"/>
      <c r="BK3241" s="63"/>
      <c r="BL3241" s="63"/>
      <c r="BM3241" s="63"/>
      <c r="BN3241" s="63"/>
      <c r="BO3241" s="63"/>
      <c r="BP3241" s="63"/>
      <c r="BQ3241" s="63"/>
      <c r="BR3241" s="63"/>
      <c r="BS3241" s="63"/>
      <c r="BT3241" s="63"/>
      <c r="BU3241" s="63"/>
      <c r="BV3241" s="63"/>
      <c r="BW3241" s="63"/>
      <c r="BX3241" s="63"/>
      <c r="BY3241" s="63"/>
      <c r="BZ3241" s="63"/>
      <c r="CA3241" s="63"/>
      <c r="CB3241" s="63"/>
      <c r="CC3241" s="63"/>
      <c r="CD3241" s="63"/>
      <c r="CE3241" s="63"/>
      <c r="CF3241" s="63"/>
      <c r="CG3241" s="63"/>
      <c r="CH3241" s="63"/>
      <c r="CI3241" s="63"/>
      <c r="CJ3241" s="63"/>
      <c r="CK3241" s="63"/>
      <c r="CL3241" s="63"/>
      <c r="CM3241" s="63"/>
      <c r="CN3241" s="63"/>
      <c r="CO3241" s="63"/>
      <c r="CP3241" s="63"/>
      <c r="CR3241" s="227"/>
      <c r="CS3241" s="74"/>
    </row>
    <row r="3242" spans="1:97" s="72" customFormat="1" ht="75.75" customHeight="1">
      <c r="A3242" s="63"/>
      <c r="B3242" s="63"/>
      <c r="C3242" s="63"/>
      <c r="D3242" s="63"/>
      <c r="E3242" s="63"/>
      <c r="F3242" s="63"/>
      <c r="G3242" s="63"/>
      <c r="H3242" s="63"/>
      <c r="I3242" s="63"/>
      <c r="J3242" s="63"/>
      <c r="K3242" s="63"/>
      <c r="L3242" s="63"/>
      <c r="M3242" s="63"/>
      <c r="N3242" s="63"/>
      <c r="O3242" s="63"/>
      <c r="P3242" s="63"/>
      <c r="Q3242" s="63"/>
      <c r="R3242" s="63"/>
      <c r="S3242" s="63"/>
      <c r="T3242" s="63"/>
      <c r="U3242" s="63"/>
      <c r="V3242" s="63"/>
      <c r="W3242" s="63"/>
      <c r="X3242" s="63"/>
      <c r="Y3242" s="63"/>
      <c r="Z3242" s="63"/>
      <c r="AA3242" s="63"/>
      <c r="AB3242" s="63"/>
      <c r="AC3242" s="63"/>
      <c r="AD3242" s="63"/>
      <c r="AE3242" s="63"/>
      <c r="AF3242" s="63"/>
      <c r="AG3242" s="63"/>
      <c r="AH3242" s="63"/>
      <c r="AI3242" s="63"/>
      <c r="AJ3242" s="63"/>
      <c r="AK3242" s="63"/>
      <c r="AL3242" s="63"/>
      <c r="AM3242" s="63"/>
      <c r="AN3242" s="63"/>
      <c r="AO3242" s="63"/>
      <c r="AP3242" s="63"/>
      <c r="AQ3242" s="63"/>
      <c r="AR3242" s="63"/>
      <c r="AS3242" s="63"/>
      <c r="AT3242" s="63"/>
      <c r="AU3242" s="63"/>
      <c r="AV3242" s="63"/>
      <c r="AW3242" s="63"/>
      <c r="AX3242" s="63"/>
      <c r="AY3242" s="63"/>
      <c r="AZ3242" s="63"/>
      <c r="BA3242" s="63"/>
      <c r="BB3242" s="63"/>
      <c r="BC3242" s="63"/>
      <c r="BD3242" s="63"/>
      <c r="BE3242" s="63"/>
      <c r="BF3242" s="63"/>
      <c r="BG3242" s="63"/>
      <c r="BH3242" s="63"/>
      <c r="BI3242" s="63"/>
      <c r="BJ3242" s="63"/>
      <c r="BK3242" s="63"/>
      <c r="BL3242" s="63"/>
      <c r="BM3242" s="63"/>
      <c r="BN3242" s="63"/>
      <c r="BO3242" s="63"/>
      <c r="BP3242" s="63"/>
      <c r="BQ3242" s="63"/>
      <c r="BR3242" s="63"/>
      <c r="BS3242" s="63"/>
      <c r="BT3242" s="63"/>
      <c r="BU3242" s="63"/>
      <c r="BV3242" s="63"/>
      <c r="BW3242" s="63"/>
      <c r="BX3242" s="63"/>
      <c r="BY3242" s="63"/>
      <c r="BZ3242" s="63"/>
      <c r="CA3242" s="63"/>
      <c r="CB3242" s="63"/>
      <c r="CC3242" s="63"/>
      <c r="CD3242" s="63"/>
      <c r="CE3242" s="63"/>
      <c r="CF3242" s="63"/>
      <c r="CG3242" s="63"/>
      <c r="CH3242" s="63"/>
      <c r="CI3242" s="63"/>
      <c r="CJ3242" s="63"/>
      <c r="CK3242" s="63"/>
      <c r="CL3242" s="63"/>
      <c r="CM3242" s="63"/>
      <c r="CN3242" s="63"/>
      <c r="CO3242" s="63"/>
      <c r="CP3242" s="63"/>
      <c r="CR3242" s="227"/>
      <c r="CS3242" s="74"/>
    </row>
    <row r="3243" spans="1:97" s="72" customFormat="1" ht="75.75" customHeight="1">
      <c r="A3243" s="63"/>
      <c r="B3243" s="63"/>
      <c r="C3243" s="63"/>
      <c r="D3243" s="63"/>
      <c r="E3243" s="63"/>
      <c r="F3243" s="63"/>
      <c r="G3243" s="63"/>
      <c r="H3243" s="63"/>
      <c r="I3243" s="63"/>
      <c r="J3243" s="63"/>
      <c r="K3243" s="63"/>
      <c r="L3243" s="63"/>
      <c r="M3243" s="63"/>
      <c r="N3243" s="63"/>
      <c r="O3243" s="63"/>
      <c r="P3243" s="63"/>
      <c r="Q3243" s="63"/>
      <c r="R3243" s="63"/>
      <c r="S3243" s="63"/>
      <c r="T3243" s="63"/>
      <c r="U3243" s="63"/>
      <c r="V3243" s="63"/>
      <c r="W3243" s="63"/>
      <c r="X3243" s="63"/>
      <c r="Y3243" s="63"/>
      <c r="Z3243" s="63"/>
      <c r="AA3243" s="63"/>
      <c r="AB3243" s="63"/>
      <c r="AC3243" s="63"/>
      <c r="AD3243" s="63"/>
      <c r="AE3243" s="63"/>
      <c r="AF3243" s="63"/>
      <c r="AG3243" s="63"/>
      <c r="AH3243" s="63"/>
      <c r="AI3243" s="63"/>
      <c r="AJ3243" s="63"/>
      <c r="AK3243" s="63"/>
      <c r="AL3243" s="63"/>
      <c r="AM3243" s="63"/>
      <c r="AN3243" s="63"/>
      <c r="AO3243" s="63"/>
      <c r="AP3243" s="63"/>
      <c r="AQ3243" s="63"/>
      <c r="AR3243" s="63"/>
      <c r="AS3243" s="63"/>
      <c r="AT3243" s="63"/>
      <c r="AU3243" s="63"/>
      <c r="AV3243" s="63"/>
      <c r="AW3243" s="63"/>
      <c r="AX3243" s="63"/>
      <c r="AY3243" s="63"/>
      <c r="AZ3243" s="63"/>
      <c r="BA3243" s="63"/>
      <c r="BB3243" s="63"/>
      <c r="BC3243" s="63"/>
      <c r="BD3243" s="63"/>
      <c r="BE3243" s="63"/>
      <c r="BF3243" s="63"/>
      <c r="BG3243" s="63"/>
      <c r="BH3243" s="63"/>
      <c r="BI3243" s="63"/>
      <c r="BJ3243" s="63"/>
      <c r="BK3243" s="63"/>
      <c r="BL3243" s="63"/>
      <c r="BM3243" s="63"/>
      <c r="BN3243" s="63"/>
      <c r="BO3243" s="63"/>
      <c r="BP3243" s="63"/>
      <c r="BQ3243" s="63"/>
      <c r="BR3243" s="63"/>
      <c r="BS3243" s="63"/>
      <c r="BT3243" s="63"/>
      <c r="BU3243" s="63"/>
      <c r="BV3243" s="63"/>
      <c r="BW3243" s="63"/>
      <c r="BX3243" s="63"/>
      <c r="BY3243" s="63"/>
      <c r="BZ3243" s="63"/>
      <c r="CA3243" s="63"/>
      <c r="CB3243" s="63"/>
      <c r="CC3243" s="63"/>
      <c r="CD3243" s="63"/>
      <c r="CE3243" s="63"/>
      <c r="CF3243" s="63"/>
      <c r="CG3243" s="63"/>
      <c r="CH3243" s="63"/>
      <c r="CI3243" s="63"/>
      <c r="CJ3243" s="63"/>
      <c r="CK3243" s="63"/>
      <c r="CL3243" s="63"/>
      <c r="CM3243" s="63"/>
      <c r="CN3243" s="63"/>
      <c r="CO3243" s="63"/>
      <c r="CP3243" s="63"/>
      <c r="CR3243" s="227"/>
      <c r="CS3243" s="74"/>
    </row>
    <row r="3244" spans="1:97" s="72" customFormat="1" ht="75.75" customHeight="1">
      <c r="A3244" s="63"/>
      <c r="B3244" s="63"/>
      <c r="C3244" s="63"/>
      <c r="D3244" s="63"/>
      <c r="E3244" s="63"/>
      <c r="F3244" s="63"/>
      <c r="G3244" s="63"/>
      <c r="H3244" s="63"/>
      <c r="I3244" s="63"/>
      <c r="J3244" s="63"/>
      <c r="K3244" s="63"/>
      <c r="L3244" s="63"/>
      <c r="M3244" s="63"/>
      <c r="N3244" s="63"/>
      <c r="O3244" s="63"/>
      <c r="P3244" s="63"/>
      <c r="Q3244" s="63"/>
      <c r="R3244" s="63"/>
      <c r="S3244" s="63"/>
      <c r="T3244" s="63"/>
      <c r="U3244" s="63"/>
      <c r="V3244" s="63"/>
      <c r="W3244" s="63"/>
      <c r="X3244" s="63"/>
      <c r="Y3244" s="63"/>
      <c r="Z3244" s="63"/>
      <c r="AA3244" s="63"/>
      <c r="AB3244" s="63"/>
      <c r="AC3244" s="63"/>
      <c r="AD3244" s="63"/>
      <c r="AE3244" s="63"/>
      <c r="AF3244" s="63"/>
      <c r="AG3244" s="63"/>
      <c r="AH3244" s="63"/>
      <c r="AI3244" s="63"/>
      <c r="AJ3244" s="63"/>
      <c r="AK3244" s="63"/>
      <c r="AL3244" s="63"/>
      <c r="AM3244" s="63"/>
      <c r="AN3244" s="63"/>
      <c r="AO3244" s="63"/>
      <c r="AP3244" s="63"/>
      <c r="AQ3244" s="63"/>
      <c r="AR3244" s="63"/>
      <c r="AS3244" s="63"/>
      <c r="AT3244" s="63"/>
      <c r="AU3244" s="63"/>
      <c r="AV3244" s="63"/>
      <c r="AW3244" s="63"/>
      <c r="AX3244" s="63"/>
      <c r="AY3244" s="63"/>
      <c r="AZ3244" s="63"/>
      <c r="BA3244" s="63"/>
      <c r="BB3244" s="63"/>
      <c r="BC3244" s="63"/>
      <c r="BD3244" s="63"/>
      <c r="BE3244" s="63"/>
      <c r="BF3244" s="63"/>
      <c r="BG3244" s="63"/>
      <c r="BH3244" s="63"/>
      <c r="BI3244" s="63"/>
      <c r="BJ3244" s="63"/>
      <c r="BK3244" s="63"/>
      <c r="BL3244" s="63"/>
      <c r="BM3244" s="63"/>
      <c r="BN3244" s="63"/>
      <c r="BO3244" s="63"/>
      <c r="BP3244" s="63"/>
      <c r="BQ3244" s="63"/>
      <c r="BR3244" s="63"/>
      <c r="BS3244" s="63"/>
      <c r="BT3244" s="63"/>
      <c r="BU3244" s="63"/>
      <c r="BV3244" s="63"/>
      <c r="BW3244" s="63"/>
      <c r="BX3244" s="63"/>
      <c r="BY3244" s="63"/>
      <c r="BZ3244" s="63"/>
      <c r="CA3244" s="63"/>
      <c r="CB3244" s="63"/>
      <c r="CC3244" s="63"/>
      <c r="CD3244" s="63"/>
      <c r="CE3244" s="63"/>
      <c r="CF3244" s="63"/>
      <c r="CG3244" s="63"/>
      <c r="CH3244" s="63"/>
      <c r="CI3244" s="63"/>
      <c r="CJ3244" s="63"/>
      <c r="CK3244" s="63"/>
      <c r="CL3244" s="63"/>
      <c r="CM3244" s="63"/>
      <c r="CN3244" s="63"/>
      <c r="CO3244" s="63"/>
      <c r="CP3244" s="63"/>
      <c r="CR3244" s="227"/>
      <c r="CS3244" s="74"/>
    </row>
    <row r="3245" spans="1:97" s="72" customFormat="1" ht="75.75" customHeight="1">
      <c r="A3245" s="63"/>
      <c r="B3245" s="63"/>
      <c r="C3245" s="63"/>
      <c r="D3245" s="63"/>
      <c r="E3245" s="63"/>
      <c r="F3245" s="63"/>
      <c r="G3245" s="63"/>
      <c r="H3245" s="63"/>
      <c r="I3245" s="63"/>
      <c r="J3245" s="63"/>
      <c r="K3245" s="63"/>
      <c r="L3245" s="63"/>
      <c r="M3245" s="63"/>
      <c r="N3245" s="63"/>
      <c r="O3245" s="63"/>
      <c r="P3245" s="63"/>
      <c r="Q3245" s="63"/>
      <c r="R3245" s="63"/>
      <c r="S3245" s="63"/>
      <c r="T3245" s="63"/>
      <c r="U3245" s="63"/>
      <c r="V3245" s="63"/>
      <c r="W3245" s="63"/>
      <c r="X3245" s="63"/>
      <c r="Y3245" s="63"/>
      <c r="Z3245" s="63"/>
      <c r="AA3245" s="63"/>
      <c r="AB3245" s="63"/>
      <c r="AC3245" s="63"/>
      <c r="AD3245" s="63"/>
      <c r="AE3245" s="63"/>
      <c r="AF3245" s="63"/>
      <c r="AG3245" s="63"/>
      <c r="AH3245" s="63"/>
      <c r="AI3245" s="63"/>
      <c r="AJ3245" s="63"/>
      <c r="AK3245" s="63"/>
      <c r="AL3245" s="63"/>
      <c r="AM3245" s="63"/>
      <c r="AN3245" s="63"/>
      <c r="AO3245" s="63"/>
      <c r="AP3245" s="63"/>
      <c r="AQ3245" s="63"/>
      <c r="AR3245" s="63"/>
      <c r="AS3245" s="63"/>
      <c r="AT3245" s="63"/>
      <c r="AU3245" s="63"/>
      <c r="AV3245" s="63"/>
      <c r="AW3245" s="63"/>
      <c r="AX3245" s="63"/>
      <c r="AY3245" s="63"/>
      <c r="AZ3245" s="63"/>
      <c r="BA3245" s="63"/>
      <c r="BB3245" s="63"/>
      <c r="BC3245" s="63"/>
      <c r="BD3245" s="63"/>
      <c r="BE3245" s="63"/>
      <c r="BF3245" s="63"/>
      <c r="BG3245" s="63"/>
      <c r="BH3245" s="63"/>
      <c r="BI3245" s="63"/>
      <c r="BJ3245" s="63"/>
      <c r="BK3245" s="63"/>
      <c r="BL3245" s="63"/>
      <c r="BM3245" s="63"/>
      <c r="BN3245" s="63"/>
      <c r="BO3245" s="63"/>
      <c r="BP3245" s="63"/>
      <c r="BQ3245" s="63"/>
      <c r="BR3245" s="63"/>
      <c r="BS3245" s="63"/>
      <c r="BT3245" s="63"/>
      <c r="BU3245" s="63"/>
      <c r="BV3245" s="63"/>
      <c r="BW3245" s="63"/>
      <c r="BX3245" s="63"/>
      <c r="BY3245" s="63"/>
      <c r="BZ3245" s="63"/>
      <c r="CA3245" s="63"/>
      <c r="CB3245" s="63"/>
      <c r="CC3245" s="63"/>
      <c r="CD3245" s="63"/>
      <c r="CE3245" s="63"/>
      <c r="CF3245" s="63"/>
      <c r="CG3245" s="63"/>
      <c r="CH3245" s="63"/>
      <c r="CI3245" s="63"/>
      <c r="CJ3245" s="63"/>
      <c r="CK3245" s="63"/>
      <c r="CL3245" s="63"/>
      <c r="CM3245" s="63"/>
      <c r="CN3245" s="63"/>
      <c r="CO3245" s="63"/>
      <c r="CP3245" s="63"/>
      <c r="CR3245" s="227"/>
      <c r="CS3245" s="74"/>
    </row>
    <row r="3246" spans="1:97" s="72" customFormat="1" ht="75.75" customHeight="1">
      <c r="A3246" s="63"/>
      <c r="B3246" s="63"/>
      <c r="C3246" s="63"/>
      <c r="D3246" s="63"/>
      <c r="E3246" s="63"/>
      <c r="F3246" s="63"/>
      <c r="G3246" s="63"/>
      <c r="H3246" s="63"/>
      <c r="I3246" s="63"/>
      <c r="J3246" s="63"/>
      <c r="K3246" s="63"/>
      <c r="L3246" s="63"/>
      <c r="M3246" s="63"/>
      <c r="N3246" s="63"/>
      <c r="O3246" s="63"/>
      <c r="P3246" s="63"/>
      <c r="Q3246" s="63"/>
      <c r="R3246" s="63"/>
      <c r="S3246" s="63"/>
      <c r="T3246" s="63"/>
      <c r="U3246" s="63"/>
      <c r="V3246" s="63"/>
      <c r="W3246" s="63"/>
      <c r="X3246" s="63"/>
      <c r="Y3246" s="63"/>
      <c r="Z3246" s="63"/>
      <c r="AA3246" s="63"/>
      <c r="AB3246" s="63"/>
      <c r="AC3246" s="63"/>
      <c r="AD3246" s="63"/>
      <c r="AE3246" s="63"/>
      <c r="AF3246" s="63"/>
      <c r="AG3246" s="63"/>
      <c r="AH3246" s="63"/>
      <c r="AI3246" s="63"/>
      <c r="AJ3246" s="63"/>
      <c r="AK3246" s="63"/>
      <c r="AL3246" s="63"/>
      <c r="AM3246" s="63"/>
      <c r="AN3246" s="63"/>
      <c r="AO3246" s="63"/>
      <c r="AP3246" s="63"/>
      <c r="AQ3246" s="63"/>
      <c r="AR3246" s="63"/>
      <c r="AS3246" s="63"/>
      <c r="AT3246" s="63"/>
      <c r="AU3246" s="63"/>
      <c r="AV3246" s="63"/>
      <c r="AW3246" s="63"/>
      <c r="AX3246" s="63"/>
      <c r="AY3246" s="63"/>
      <c r="AZ3246" s="63"/>
      <c r="BA3246" s="63"/>
      <c r="BB3246" s="63"/>
      <c r="BC3246" s="63"/>
      <c r="BD3246" s="63"/>
      <c r="BE3246" s="63"/>
      <c r="BF3246" s="63"/>
      <c r="BG3246" s="63"/>
      <c r="BH3246" s="63"/>
      <c r="BI3246" s="63"/>
      <c r="BJ3246" s="63"/>
      <c r="BK3246" s="63"/>
      <c r="BL3246" s="63"/>
      <c r="BM3246" s="63"/>
      <c r="BN3246" s="63"/>
      <c r="BO3246" s="63"/>
      <c r="BP3246" s="63"/>
      <c r="BQ3246" s="63"/>
      <c r="BR3246" s="63"/>
      <c r="BS3246" s="63"/>
      <c r="BT3246" s="63"/>
      <c r="BU3246" s="63"/>
      <c r="BV3246" s="63"/>
      <c r="BW3246" s="63"/>
      <c r="BX3246" s="63"/>
      <c r="BY3246" s="63"/>
      <c r="BZ3246" s="63"/>
      <c r="CA3246" s="63"/>
      <c r="CB3246" s="63"/>
      <c r="CC3246" s="63"/>
      <c r="CD3246" s="63"/>
      <c r="CE3246" s="63"/>
      <c r="CF3246" s="63"/>
      <c r="CG3246" s="63"/>
      <c r="CH3246" s="63"/>
      <c r="CI3246" s="63"/>
      <c r="CJ3246" s="63"/>
      <c r="CK3246" s="63"/>
      <c r="CL3246" s="63"/>
      <c r="CM3246" s="63"/>
      <c r="CN3246" s="63"/>
      <c r="CO3246" s="63"/>
      <c r="CP3246" s="63"/>
      <c r="CR3246" s="227"/>
      <c r="CS3246" s="74"/>
    </row>
    <row r="3247" spans="1:97" s="72" customFormat="1" ht="75.75" customHeight="1">
      <c r="A3247" s="63"/>
      <c r="B3247" s="63"/>
      <c r="C3247" s="63"/>
      <c r="D3247" s="63"/>
      <c r="E3247" s="63"/>
      <c r="F3247" s="63"/>
      <c r="G3247" s="63"/>
      <c r="H3247" s="63"/>
      <c r="I3247" s="63"/>
      <c r="J3247" s="63"/>
      <c r="K3247" s="63"/>
      <c r="L3247" s="63"/>
      <c r="M3247" s="63"/>
      <c r="N3247" s="63"/>
      <c r="O3247" s="63"/>
      <c r="P3247" s="63"/>
      <c r="Q3247" s="63"/>
      <c r="R3247" s="63"/>
      <c r="S3247" s="63"/>
      <c r="T3247" s="63"/>
      <c r="U3247" s="63"/>
      <c r="V3247" s="63"/>
      <c r="W3247" s="63"/>
      <c r="X3247" s="63"/>
      <c r="Y3247" s="63"/>
      <c r="Z3247" s="63"/>
      <c r="AA3247" s="63"/>
      <c r="AB3247" s="63"/>
      <c r="AC3247" s="63"/>
      <c r="AD3247" s="63"/>
      <c r="AE3247" s="63"/>
      <c r="AF3247" s="63"/>
      <c r="AG3247" s="63"/>
      <c r="AH3247" s="63"/>
      <c r="AI3247" s="63"/>
      <c r="AJ3247" s="63"/>
      <c r="AK3247" s="63"/>
      <c r="AL3247" s="63"/>
      <c r="AM3247" s="63"/>
      <c r="AN3247" s="63"/>
      <c r="AO3247" s="63"/>
      <c r="AP3247" s="63"/>
      <c r="AQ3247" s="63"/>
      <c r="AR3247" s="63"/>
      <c r="AS3247" s="63"/>
      <c r="AT3247" s="63"/>
      <c r="AU3247" s="63"/>
      <c r="AV3247" s="63"/>
      <c r="AW3247" s="63"/>
      <c r="AX3247" s="63"/>
      <c r="AY3247" s="63"/>
      <c r="AZ3247" s="63"/>
      <c r="BA3247" s="63"/>
      <c r="BB3247" s="63"/>
      <c r="BC3247" s="63"/>
      <c r="BD3247" s="63"/>
      <c r="BE3247" s="63"/>
      <c r="BF3247" s="63"/>
      <c r="BG3247" s="63"/>
      <c r="BH3247" s="63"/>
      <c r="BI3247" s="63"/>
      <c r="BJ3247" s="63"/>
      <c r="BK3247" s="63"/>
      <c r="BL3247" s="63"/>
      <c r="BM3247" s="63"/>
      <c r="BN3247" s="63"/>
      <c r="BO3247" s="63"/>
      <c r="BP3247" s="63"/>
      <c r="BQ3247" s="63"/>
      <c r="BR3247" s="63"/>
      <c r="BS3247" s="63"/>
      <c r="BT3247" s="63"/>
      <c r="BU3247" s="63"/>
      <c r="BV3247" s="63"/>
      <c r="BW3247" s="63"/>
      <c r="BX3247" s="63"/>
      <c r="BY3247" s="63"/>
      <c r="BZ3247" s="63"/>
      <c r="CA3247" s="63"/>
      <c r="CB3247" s="63"/>
      <c r="CC3247" s="63"/>
      <c r="CD3247" s="63"/>
      <c r="CE3247" s="63"/>
      <c r="CF3247" s="63"/>
      <c r="CG3247" s="63"/>
      <c r="CH3247" s="63"/>
      <c r="CI3247" s="63"/>
      <c r="CJ3247" s="63"/>
      <c r="CK3247" s="63"/>
      <c r="CL3247" s="63"/>
      <c r="CM3247" s="63"/>
      <c r="CN3247" s="63"/>
      <c r="CO3247" s="63"/>
      <c r="CP3247" s="63"/>
      <c r="CR3247" s="227"/>
      <c r="CS3247" s="74"/>
    </row>
    <row r="3248" spans="1:97" s="72" customFormat="1" ht="75.75" customHeight="1">
      <c r="A3248" s="63"/>
      <c r="B3248" s="63"/>
      <c r="C3248" s="63"/>
      <c r="D3248" s="63"/>
      <c r="E3248" s="63"/>
      <c r="F3248" s="63"/>
      <c r="G3248" s="63"/>
      <c r="H3248" s="63"/>
      <c r="I3248" s="63"/>
      <c r="J3248" s="63"/>
      <c r="K3248" s="63"/>
      <c r="L3248" s="63"/>
      <c r="M3248" s="63"/>
      <c r="N3248" s="63"/>
      <c r="O3248" s="63"/>
      <c r="P3248" s="63"/>
      <c r="Q3248" s="63"/>
      <c r="R3248" s="63"/>
      <c r="S3248" s="63"/>
      <c r="T3248" s="63"/>
      <c r="U3248" s="63"/>
      <c r="V3248" s="63"/>
      <c r="W3248" s="63"/>
      <c r="X3248" s="63"/>
      <c r="Y3248" s="63"/>
      <c r="Z3248" s="63"/>
      <c r="AA3248" s="63"/>
      <c r="AB3248" s="63"/>
      <c r="AC3248" s="63"/>
      <c r="AD3248" s="63"/>
      <c r="AE3248" s="63"/>
      <c r="AF3248" s="63"/>
      <c r="AG3248" s="63"/>
      <c r="AH3248" s="63"/>
      <c r="AI3248" s="63"/>
      <c r="AJ3248" s="63"/>
      <c r="AK3248" s="63"/>
      <c r="AL3248" s="63"/>
      <c r="AM3248" s="63"/>
      <c r="AN3248" s="63"/>
      <c r="AO3248" s="63"/>
      <c r="AP3248" s="63"/>
      <c r="AQ3248" s="63"/>
      <c r="AR3248" s="63"/>
      <c r="AS3248" s="63"/>
      <c r="AT3248" s="63"/>
      <c r="AU3248" s="63"/>
      <c r="AV3248" s="63"/>
      <c r="AW3248" s="63"/>
      <c r="AX3248" s="63"/>
      <c r="AY3248" s="63"/>
      <c r="AZ3248" s="63"/>
      <c r="BA3248" s="63"/>
      <c r="BB3248" s="63"/>
      <c r="BC3248" s="63"/>
      <c r="BD3248" s="63"/>
      <c r="BE3248" s="63"/>
      <c r="BF3248" s="63"/>
      <c r="BG3248" s="63"/>
      <c r="BH3248" s="63"/>
      <c r="BI3248" s="63"/>
      <c r="BJ3248" s="63"/>
      <c r="BK3248" s="63"/>
      <c r="BL3248" s="63"/>
      <c r="BM3248" s="63"/>
      <c r="BN3248" s="63"/>
      <c r="BO3248" s="63"/>
      <c r="BP3248" s="63"/>
      <c r="BQ3248" s="63"/>
      <c r="BR3248" s="63"/>
      <c r="BS3248" s="63"/>
      <c r="BT3248" s="63"/>
      <c r="BU3248" s="63"/>
      <c r="BV3248" s="63"/>
      <c r="BW3248" s="63"/>
      <c r="BX3248" s="63"/>
      <c r="BY3248" s="63"/>
      <c r="BZ3248" s="63"/>
      <c r="CA3248" s="63"/>
      <c r="CB3248" s="63"/>
      <c r="CC3248" s="63"/>
      <c r="CD3248" s="63"/>
      <c r="CE3248" s="63"/>
      <c r="CF3248" s="63"/>
      <c r="CG3248" s="63"/>
      <c r="CH3248" s="63"/>
      <c r="CI3248" s="63"/>
      <c r="CJ3248" s="63"/>
      <c r="CK3248" s="63"/>
      <c r="CL3248" s="63"/>
      <c r="CM3248" s="63"/>
      <c r="CN3248" s="63"/>
      <c r="CO3248" s="63"/>
      <c r="CP3248" s="63"/>
      <c r="CR3248" s="227"/>
      <c r="CS3248" s="74"/>
    </row>
    <row r="3249" spans="1:97" s="72" customFormat="1" ht="75.75" customHeight="1">
      <c r="A3249" s="63"/>
      <c r="B3249" s="63"/>
      <c r="C3249" s="63"/>
      <c r="D3249" s="63"/>
      <c r="E3249" s="63"/>
      <c r="F3249" s="63"/>
      <c r="G3249" s="63"/>
      <c r="H3249" s="63"/>
      <c r="I3249" s="63"/>
      <c r="J3249" s="63"/>
      <c r="K3249" s="63"/>
      <c r="L3249" s="63"/>
      <c r="M3249" s="63"/>
      <c r="N3249" s="63"/>
      <c r="O3249" s="63"/>
      <c r="P3249" s="63"/>
      <c r="Q3249" s="63"/>
      <c r="R3249" s="63"/>
      <c r="S3249" s="63"/>
      <c r="T3249" s="63"/>
      <c r="U3249" s="63"/>
      <c r="V3249" s="63"/>
      <c r="W3249" s="63"/>
      <c r="X3249" s="63"/>
      <c r="Y3249" s="63"/>
      <c r="Z3249" s="63"/>
      <c r="AA3249" s="63"/>
      <c r="AB3249" s="63"/>
      <c r="AC3249" s="63"/>
      <c r="AD3249" s="63"/>
      <c r="AE3249" s="63"/>
      <c r="AF3249" s="63"/>
      <c r="AG3249" s="63"/>
      <c r="AH3249" s="63"/>
      <c r="AI3249" s="63"/>
      <c r="AJ3249" s="63"/>
      <c r="AK3249" s="63"/>
      <c r="AL3249" s="63"/>
      <c r="AM3249" s="63"/>
      <c r="AN3249" s="63"/>
      <c r="AO3249" s="63"/>
      <c r="AP3249" s="63"/>
      <c r="AQ3249" s="63"/>
      <c r="AR3249" s="63"/>
      <c r="AS3249" s="63"/>
      <c r="AT3249" s="63"/>
      <c r="AU3249" s="63"/>
      <c r="AV3249" s="63"/>
      <c r="AW3249" s="63"/>
      <c r="AX3249" s="63"/>
      <c r="AY3249" s="63"/>
      <c r="AZ3249" s="63"/>
      <c r="BA3249" s="63"/>
      <c r="BB3249" s="63"/>
      <c r="BC3249" s="63"/>
      <c r="BD3249" s="63"/>
      <c r="BE3249" s="63"/>
      <c r="BF3249" s="63"/>
      <c r="BG3249" s="63"/>
      <c r="BH3249" s="63"/>
      <c r="BI3249" s="63"/>
      <c r="BJ3249" s="63"/>
      <c r="BK3249" s="63"/>
      <c r="BL3249" s="63"/>
      <c r="BM3249" s="63"/>
      <c r="BN3249" s="63"/>
      <c r="BO3249" s="63"/>
      <c r="BP3249" s="63"/>
      <c r="BQ3249" s="63"/>
      <c r="BR3249" s="63"/>
      <c r="BS3249" s="63"/>
      <c r="BT3249" s="63"/>
      <c r="BU3249" s="63"/>
      <c r="BV3249" s="63"/>
      <c r="BW3249" s="63"/>
      <c r="BX3249" s="63"/>
      <c r="BY3249" s="63"/>
      <c r="BZ3249" s="63"/>
      <c r="CA3249" s="63"/>
      <c r="CB3249" s="63"/>
      <c r="CC3249" s="63"/>
      <c r="CD3249" s="63"/>
      <c r="CE3249" s="63"/>
      <c r="CF3249" s="63"/>
      <c r="CG3249" s="63"/>
      <c r="CH3249" s="63"/>
      <c r="CI3249" s="63"/>
      <c r="CJ3249" s="63"/>
      <c r="CK3249" s="63"/>
      <c r="CL3249" s="63"/>
      <c r="CM3249" s="63"/>
      <c r="CN3249" s="63"/>
      <c r="CO3249" s="63"/>
      <c r="CP3249" s="63"/>
      <c r="CR3249" s="227"/>
      <c r="CS3249" s="74"/>
    </row>
    <row r="3250" spans="1:97" s="72" customFormat="1" ht="75.75" customHeight="1">
      <c r="A3250" s="63"/>
      <c r="B3250" s="63"/>
      <c r="C3250" s="63"/>
      <c r="D3250" s="63"/>
      <c r="E3250" s="63"/>
      <c r="F3250" s="63"/>
      <c r="G3250" s="63"/>
      <c r="H3250" s="63"/>
      <c r="I3250" s="63"/>
      <c r="J3250" s="63"/>
      <c r="K3250" s="63"/>
      <c r="L3250" s="63"/>
      <c r="M3250" s="63"/>
      <c r="N3250" s="63"/>
      <c r="O3250" s="63"/>
      <c r="P3250" s="63"/>
      <c r="Q3250" s="63"/>
      <c r="R3250" s="63"/>
      <c r="S3250" s="63"/>
      <c r="T3250" s="63"/>
      <c r="U3250" s="63"/>
      <c r="V3250" s="63"/>
      <c r="W3250" s="63"/>
      <c r="X3250" s="63"/>
      <c r="Y3250" s="63"/>
      <c r="Z3250" s="63"/>
      <c r="AA3250" s="63"/>
      <c r="AB3250" s="63"/>
      <c r="AC3250" s="63"/>
      <c r="AD3250" s="63"/>
      <c r="AE3250" s="63"/>
      <c r="AF3250" s="63"/>
      <c r="AG3250" s="63"/>
      <c r="AH3250" s="63"/>
      <c r="AI3250" s="63"/>
      <c r="AJ3250" s="63"/>
      <c r="AK3250" s="63"/>
      <c r="AL3250" s="63"/>
      <c r="AM3250" s="63"/>
      <c r="AN3250" s="63"/>
      <c r="AO3250" s="63"/>
      <c r="AP3250" s="63"/>
      <c r="AQ3250" s="63"/>
      <c r="AR3250" s="63"/>
      <c r="AS3250" s="63"/>
      <c r="AT3250" s="63"/>
      <c r="AU3250" s="63"/>
      <c r="AV3250" s="63"/>
      <c r="AW3250" s="63"/>
      <c r="AX3250" s="63"/>
      <c r="AY3250" s="63"/>
      <c r="AZ3250" s="63"/>
      <c r="BA3250" s="63"/>
      <c r="BB3250" s="63"/>
      <c r="BC3250" s="63"/>
      <c r="BD3250" s="63"/>
      <c r="BE3250" s="63"/>
      <c r="BF3250" s="63"/>
      <c r="BG3250" s="63"/>
      <c r="BH3250" s="63"/>
      <c r="BI3250" s="63"/>
      <c r="BJ3250" s="63"/>
      <c r="BK3250" s="63"/>
      <c r="BL3250" s="63"/>
      <c r="BM3250" s="63"/>
      <c r="BN3250" s="63"/>
      <c r="BO3250" s="63"/>
      <c r="BP3250" s="63"/>
      <c r="BQ3250" s="63"/>
      <c r="BR3250" s="63"/>
      <c r="BS3250" s="63"/>
      <c r="BT3250" s="63"/>
      <c r="BU3250" s="63"/>
      <c r="BV3250" s="63"/>
      <c r="BW3250" s="63"/>
      <c r="BX3250" s="63"/>
      <c r="BY3250" s="63"/>
      <c r="BZ3250" s="63"/>
      <c r="CA3250" s="63"/>
      <c r="CB3250" s="63"/>
      <c r="CC3250" s="63"/>
      <c r="CD3250" s="63"/>
      <c r="CE3250" s="63"/>
      <c r="CF3250" s="63"/>
      <c r="CG3250" s="63"/>
      <c r="CH3250" s="63"/>
      <c r="CI3250" s="63"/>
      <c r="CJ3250" s="63"/>
      <c r="CK3250" s="63"/>
      <c r="CL3250" s="63"/>
      <c r="CM3250" s="63"/>
      <c r="CN3250" s="63"/>
      <c r="CO3250" s="63"/>
      <c r="CP3250" s="63"/>
      <c r="CR3250" s="227"/>
      <c r="CS3250" s="74"/>
    </row>
    <row r="3251" spans="1:97" s="72" customFormat="1" ht="75.75" customHeight="1">
      <c r="A3251" s="63"/>
      <c r="B3251" s="63"/>
      <c r="C3251" s="63"/>
      <c r="D3251" s="63"/>
      <c r="E3251" s="63"/>
      <c r="F3251" s="63"/>
      <c r="G3251" s="63"/>
      <c r="H3251" s="63"/>
      <c r="I3251" s="63"/>
      <c r="J3251" s="63"/>
      <c r="K3251" s="63"/>
      <c r="L3251" s="63"/>
      <c r="M3251" s="63"/>
      <c r="N3251" s="63"/>
      <c r="O3251" s="63"/>
      <c r="P3251" s="63"/>
      <c r="Q3251" s="63"/>
      <c r="R3251" s="63"/>
      <c r="S3251" s="63"/>
      <c r="T3251" s="63"/>
      <c r="U3251" s="63"/>
      <c r="V3251" s="63"/>
      <c r="W3251" s="63"/>
      <c r="X3251" s="63"/>
      <c r="Y3251" s="63"/>
      <c r="Z3251" s="63"/>
      <c r="AA3251" s="63"/>
      <c r="AB3251" s="63"/>
      <c r="AC3251" s="63"/>
      <c r="AD3251" s="63"/>
      <c r="AE3251" s="63"/>
      <c r="AF3251" s="63"/>
      <c r="AG3251" s="63"/>
      <c r="AH3251" s="63"/>
      <c r="AI3251" s="63"/>
      <c r="AJ3251" s="63"/>
      <c r="AK3251" s="63"/>
      <c r="AL3251" s="63"/>
      <c r="AM3251" s="63"/>
      <c r="AN3251" s="63"/>
      <c r="AO3251" s="63"/>
      <c r="AP3251" s="63"/>
      <c r="AQ3251" s="63"/>
      <c r="AR3251" s="63"/>
      <c r="AS3251" s="63"/>
      <c r="AT3251" s="63"/>
      <c r="AU3251" s="63"/>
      <c r="AV3251" s="63"/>
      <c r="AW3251" s="63"/>
      <c r="AX3251" s="63"/>
      <c r="AY3251" s="63"/>
      <c r="AZ3251" s="63"/>
      <c r="BA3251" s="63"/>
      <c r="BB3251" s="63"/>
      <c r="BC3251" s="63"/>
      <c r="BD3251" s="63"/>
      <c r="BE3251" s="63"/>
      <c r="BF3251" s="63"/>
      <c r="BG3251" s="63"/>
      <c r="BH3251" s="63"/>
      <c r="BI3251" s="63"/>
      <c r="BJ3251" s="63"/>
      <c r="BK3251" s="63"/>
      <c r="BL3251" s="63"/>
      <c r="BM3251" s="63"/>
      <c r="BN3251" s="63"/>
      <c r="BO3251" s="63"/>
      <c r="BP3251" s="63"/>
      <c r="BQ3251" s="63"/>
      <c r="BR3251" s="63"/>
      <c r="BS3251" s="63"/>
      <c r="BT3251" s="63"/>
      <c r="BU3251" s="63"/>
      <c r="BV3251" s="63"/>
      <c r="BW3251" s="63"/>
      <c r="BX3251" s="63"/>
      <c r="BY3251" s="63"/>
      <c r="BZ3251" s="63"/>
      <c r="CA3251" s="63"/>
      <c r="CB3251" s="63"/>
      <c r="CC3251" s="63"/>
      <c r="CD3251" s="63"/>
      <c r="CE3251" s="63"/>
      <c r="CF3251" s="63"/>
      <c r="CG3251" s="63"/>
      <c r="CH3251" s="63"/>
      <c r="CI3251" s="63"/>
      <c r="CJ3251" s="63"/>
      <c r="CK3251" s="63"/>
      <c r="CL3251" s="63"/>
      <c r="CM3251" s="63"/>
      <c r="CN3251" s="63"/>
      <c r="CO3251" s="63"/>
      <c r="CP3251" s="63"/>
      <c r="CR3251" s="227"/>
      <c r="CS3251" s="74"/>
    </row>
    <row r="3252" spans="1:97" s="72" customFormat="1" ht="75.75" customHeight="1">
      <c r="A3252" s="63"/>
      <c r="B3252" s="63"/>
      <c r="C3252" s="63"/>
      <c r="D3252" s="63"/>
      <c r="E3252" s="63"/>
      <c r="F3252" s="63"/>
      <c r="G3252" s="63"/>
      <c r="H3252" s="63"/>
      <c r="I3252" s="63"/>
      <c r="J3252" s="63"/>
      <c r="K3252" s="63"/>
      <c r="L3252" s="63"/>
      <c r="M3252" s="63"/>
      <c r="N3252" s="63"/>
      <c r="O3252" s="63"/>
      <c r="P3252" s="63"/>
      <c r="Q3252" s="63"/>
      <c r="R3252" s="63"/>
      <c r="S3252" s="63"/>
      <c r="T3252" s="63"/>
      <c r="U3252" s="63"/>
      <c r="V3252" s="63"/>
      <c r="W3252" s="63"/>
      <c r="X3252" s="63"/>
      <c r="Y3252" s="63"/>
      <c r="Z3252" s="63"/>
      <c r="AA3252" s="63"/>
      <c r="AB3252" s="63"/>
      <c r="AC3252" s="63"/>
      <c r="AD3252" s="63"/>
      <c r="AE3252" s="63"/>
      <c r="AF3252" s="63"/>
      <c r="AG3252" s="63"/>
      <c r="AH3252" s="63"/>
      <c r="AI3252" s="63"/>
      <c r="AJ3252" s="63"/>
      <c r="AK3252" s="63"/>
      <c r="AL3252" s="63"/>
      <c r="AM3252" s="63"/>
      <c r="AN3252" s="63"/>
      <c r="AO3252" s="63"/>
      <c r="AP3252" s="63"/>
      <c r="AQ3252" s="63"/>
      <c r="AR3252" s="63"/>
      <c r="AS3252" s="63"/>
      <c r="AT3252" s="63"/>
      <c r="AU3252" s="63"/>
      <c r="AV3252" s="63"/>
      <c r="AW3252" s="63"/>
      <c r="AX3252" s="63"/>
      <c r="AY3252" s="63"/>
      <c r="AZ3252" s="63"/>
      <c r="BA3252" s="63"/>
      <c r="BB3252" s="63"/>
      <c r="BC3252" s="63"/>
      <c r="BD3252" s="63"/>
      <c r="BE3252" s="63"/>
      <c r="BF3252" s="63"/>
      <c r="BG3252" s="63"/>
      <c r="BH3252" s="63"/>
      <c r="BI3252" s="63"/>
      <c r="BJ3252" s="63"/>
      <c r="BK3252" s="63"/>
      <c r="BL3252" s="63"/>
      <c r="BM3252" s="63"/>
      <c r="BN3252" s="63"/>
      <c r="BO3252" s="63"/>
      <c r="BP3252" s="63"/>
      <c r="BQ3252" s="63"/>
      <c r="BR3252" s="63"/>
      <c r="BS3252" s="63"/>
      <c r="BT3252" s="63"/>
      <c r="BU3252" s="63"/>
      <c r="BV3252" s="63"/>
      <c r="BW3252" s="63"/>
      <c r="BX3252" s="63"/>
      <c r="BY3252" s="63"/>
      <c r="BZ3252" s="63"/>
      <c r="CA3252" s="63"/>
      <c r="CB3252" s="63"/>
      <c r="CC3252" s="63"/>
      <c r="CD3252" s="63"/>
      <c r="CE3252" s="63"/>
      <c r="CF3252" s="63"/>
      <c r="CG3252" s="63"/>
      <c r="CH3252" s="63"/>
      <c r="CI3252" s="63"/>
      <c r="CJ3252" s="63"/>
      <c r="CK3252" s="63"/>
      <c r="CL3252" s="63"/>
      <c r="CM3252" s="63"/>
      <c r="CN3252" s="63"/>
      <c r="CO3252" s="63"/>
      <c r="CP3252" s="63"/>
      <c r="CR3252" s="227"/>
      <c r="CS3252" s="74"/>
    </row>
    <row r="3253" spans="1:97" s="72" customFormat="1" ht="75.75" customHeight="1">
      <c r="A3253" s="63"/>
      <c r="B3253" s="63"/>
      <c r="C3253" s="63"/>
      <c r="D3253" s="63"/>
      <c r="E3253" s="63"/>
      <c r="F3253" s="63"/>
      <c r="G3253" s="63"/>
      <c r="H3253" s="63"/>
      <c r="I3253" s="63"/>
      <c r="J3253" s="63"/>
      <c r="K3253" s="63"/>
      <c r="L3253" s="63"/>
      <c r="M3253" s="63"/>
      <c r="N3253" s="63"/>
      <c r="O3253" s="63"/>
      <c r="P3253" s="63"/>
      <c r="Q3253" s="63"/>
      <c r="R3253" s="63"/>
      <c r="S3253" s="63"/>
      <c r="T3253" s="63"/>
      <c r="U3253" s="63"/>
      <c r="V3253" s="63"/>
      <c r="W3253" s="63"/>
      <c r="X3253" s="63"/>
      <c r="Y3253" s="63"/>
      <c r="Z3253" s="63"/>
      <c r="AA3253" s="63"/>
      <c r="AB3253" s="63"/>
      <c r="AC3253" s="63"/>
      <c r="AD3253" s="63"/>
      <c r="AE3253" s="63"/>
      <c r="AF3253" s="63"/>
      <c r="AG3253" s="63"/>
      <c r="AH3253" s="63"/>
      <c r="AI3253" s="63"/>
      <c r="AJ3253" s="63"/>
      <c r="AK3253" s="63"/>
      <c r="AL3253" s="63"/>
      <c r="AM3253" s="63"/>
      <c r="AN3253" s="63"/>
      <c r="AO3253" s="63"/>
      <c r="AP3253" s="63"/>
      <c r="AQ3253" s="63"/>
      <c r="AR3253" s="63"/>
      <c r="AS3253" s="63"/>
      <c r="AT3253" s="63"/>
      <c r="AU3253" s="63"/>
      <c r="AV3253" s="63"/>
      <c r="AW3253" s="63"/>
      <c r="AX3253" s="63"/>
      <c r="AY3253" s="63"/>
      <c r="AZ3253" s="63"/>
      <c r="BA3253" s="63"/>
      <c r="BB3253" s="63"/>
      <c r="BC3253" s="63"/>
      <c r="BD3253" s="63"/>
      <c r="BE3253" s="63"/>
      <c r="BF3253" s="63"/>
      <c r="BG3253" s="63"/>
      <c r="BH3253" s="63"/>
      <c r="BI3253" s="63"/>
      <c r="BJ3253" s="63"/>
      <c r="BK3253" s="63"/>
      <c r="BL3253" s="63"/>
      <c r="BM3253" s="63"/>
      <c r="BN3253" s="63"/>
      <c r="BO3253" s="63"/>
      <c r="BP3253" s="63"/>
      <c r="BQ3253" s="63"/>
      <c r="BR3253" s="63"/>
      <c r="BS3253" s="63"/>
      <c r="BT3253" s="63"/>
      <c r="BU3253" s="63"/>
      <c r="BV3253" s="63"/>
      <c r="BW3253" s="63"/>
      <c r="BX3253" s="63"/>
      <c r="BY3253" s="63"/>
      <c r="BZ3253" s="63"/>
      <c r="CA3253" s="63"/>
      <c r="CB3253" s="63"/>
      <c r="CC3253" s="63"/>
      <c r="CD3253" s="63"/>
      <c r="CE3253" s="63"/>
      <c r="CF3253" s="63"/>
      <c r="CG3253" s="63"/>
      <c r="CH3253" s="63"/>
      <c r="CI3253" s="63"/>
      <c r="CJ3253" s="63"/>
      <c r="CK3253" s="63"/>
      <c r="CL3253" s="63"/>
      <c r="CM3253" s="63"/>
      <c r="CN3253" s="63"/>
      <c r="CO3253" s="63"/>
      <c r="CP3253" s="63"/>
      <c r="CR3253" s="227"/>
      <c r="CS3253" s="74"/>
    </row>
    <row r="3254" spans="1:97" s="72" customFormat="1" ht="75.75" customHeight="1">
      <c r="A3254" s="63"/>
      <c r="B3254" s="63"/>
      <c r="C3254" s="63"/>
      <c r="D3254" s="63"/>
      <c r="E3254" s="63"/>
      <c r="F3254" s="63"/>
      <c r="G3254" s="63"/>
      <c r="H3254" s="63"/>
      <c r="I3254" s="63"/>
      <c r="J3254" s="63"/>
      <c r="K3254" s="63"/>
      <c r="L3254" s="63"/>
      <c r="M3254" s="63"/>
      <c r="N3254" s="63"/>
      <c r="O3254" s="63"/>
      <c r="P3254" s="63"/>
      <c r="Q3254" s="63"/>
      <c r="R3254" s="63"/>
      <c r="S3254" s="63"/>
      <c r="T3254" s="63"/>
      <c r="U3254" s="63"/>
      <c r="V3254" s="63"/>
      <c r="W3254" s="63"/>
      <c r="X3254" s="63"/>
      <c r="Y3254" s="63"/>
      <c r="Z3254" s="63"/>
      <c r="AA3254" s="63"/>
      <c r="AB3254" s="63"/>
      <c r="AC3254" s="63"/>
      <c r="AD3254" s="63"/>
      <c r="AE3254" s="63"/>
      <c r="AF3254" s="63"/>
      <c r="AG3254" s="63"/>
      <c r="AH3254" s="63"/>
      <c r="AI3254" s="63"/>
      <c r="AJ3254" s="63"/>
      <c r="AK3254" s="63"/>
      <c r="AL3254" s="63"/>
      <c r="AM3254" s="63"/>
      <c r="AN3254" s="63"/>
      <c r="AO3254" s="63"/>
      <c r="AP3254" s="63"/>
      <c r="AQ3254" s="63"/>
      <c r="AR3254" s="63"/>
      <c r="AS3254" s="63"/>
      <c r="AT3254" s="63"/>
      <c r="AU3254" s="63"/>
      <c r="AV3254" s="63"/>
      <c r="AW3254" s="63"/>
      <c r="AX3254" s="63"/>
      <c r="AY3254" s="63"/>
      <c r="AZ3254" s="63"/>
      <c r="BA3254" s="63"/>
      <c r="BB3254" s="63"/>
      <c r="BC3254" s="63"/>
      <c r="BD3254" s="63"/>
      <c r="BE3254" s="63"/>
      <c r="BF3254" s="63"/>
      <c r="BG3254" s="63"/>
      <c r="BH3254" s="63"/>
      <c r="BI3254" s="63"/>
      <c r="BJ3254" s="63"/>
      <c r="BK3254" s="63"/>
      <c r="BL3254" s="63"/>
      <c r="BM3254" s="63"/>
      <c r="BN3254" s="63"/>
      <c r="BO3254" s="63"/>
      <c r="BP3254" s="63"/>
      <c r="BQ3254" s="63"/>
      <c r="BR3254" s="63"/>
      <c r="BS3254" s="63"/>
      <c r="BT3254" s="63"/>
      <c r="BU3254" s="63"/>
      <c r="BV3254" s="63"/>
      <c r="BW3254" s="63"/>
      <c r="BX3254" s="63"/>
      <c r="BY3254" s="63"/>
      <c r="BZ3254" s="63"/>
      <c r="CA3254" s="63"/>
      <c r="CB3254" s="63"/>
      <c r="CC3254" s="63"/>
      <c r="CD3254" s="63"/>
      <c r="CE3254" s="63"/>
      <c r="CF3254" s="63"/>
      <c r="CG3254" s="63"/>
      <c r="CH3254" s="63"/>
      <c r="CI3254" s="63"/>
      <c r="CJ3254" s="63"/>
      <c r="CK3254" s="63"/>
      <c r="CL3254" s="63"/>
      <c r="CM3254" s="63"/>
      <c r="CN3254" s="63"/>
      <c r="CO3254" s="63"/>
      <c r="CP3254" s="63"/>
      <c r="CR3254" s="227"/>
      <c r="CS3254" s="74"/>
    </row>
    <row r="3255" spans="1:97" s="72" customFormat="1" ht="75.75" customHeight="1">
      <c r="A3255" s="63"/>
      <c r="B3255" s="63"/>
      <c r="C3255" s="63"/>
      <c r="D3255" s="63"/>
      <c r="E3255" s="63"/>
      <c r="F3255" s="63"/>
      <c r="G3255" s="63"/>
      <c r="H3255" s="63"/>
      <c r="I3255" s="63"/>
      <c r="J3255" s="63"/>
      <c r="K3255" s="63"/>
      <c r="L3255" s="63"/>
      <c r="M3255" s="63"/>
      <c r="N3255" s="63"/>
      <c r="O3255" s="63"/>
      <c r="P3255" s="63"/>
      <c r="Q3255" s="63"/>
      <c r="R3255" s="63"/>
      <c r="S3255" s="63"/>
      <c r="T3255" s="63"/>
      <c r="U3255" s="63"/>
      <c r="V3255" s="63"/>
      <c r="W3255" s="63"/>
      <c r="X3255" s="63"/>
      <c r="Y3255" s="63"/>
      <c r="Z3255" s="63"/>
      <c r="AA3255" s="63"/>
      <c r="AB3255" s="63"/>
      <c r="AC3255" s="63"/>
      <c r="AD3255" s="63"/>
      <c r="AE3255" s="63"/>
      <c r="AF3255" s="63"/>
      <c r="AG3255" s="63"/>
      <c r="AH3255" s="63"/>
      <c r="AI3255" s="63"/>
      <c r="AJ3255" s="63"/>
      <c r="AK3255" s="63"/>
      <c r="AL3255" s="63"/>
      <c r="AM3255" s="63"/>
      <c r="AN3255" s="63"/>
      <c r="AO3255" s="63"/>
      <c r="AP3255" s="63"/>
      <c r="AQ3255" s="63"/>
      <c r="AR3255" s="63"/>
      <c r="AS3255" s="63"/>
      <c r="AT3255" s="63"/>
      <c r="AU3255" s="63"/>
      <c r="AV3255" s="63"/>
      <c r="AW3255" s="63"/>
      <c r="AX3255" s="63"/>
      <c r="AY3255" s="63"/>
      <c r="AZ3255" s="63"/>
      <c r="BA3255" s="63"/>
      <c r="BB3255" s="63"/>
      <c r="BC3255" s="63"/>
      <c r="BD3255" s="63"/>
      <c r="BE3255" s="63"/>
      <c r="BF3255" s="63"/>
      <c r="BG3255" s="63"/>
      <c r="BH3255" s="63"/>
      <c r="BI3255" s="63"/>
      <c r="BJ3255" s="63"/>
      <c r="BK3255" s="63"/>
      <c r="BL3255" s="63"/>
      <c r="BM3255" s="63"/>
      <c r="BN3255" s="63"/>
      <c r="BO3255" s="63"/>
      <c r="BP3255" s="63"/>
      <c r="BQ3255" s="63"/>
      <c r="BR3255" s="63"/>
      <c r="BS3255" s="63"/>
      <c r="BT3255" s="63"/>
      <c r="BU3255" s="63"/>
      <c r="BV3255" s="63"/>
      <c r="BW3255" s="63"/>
      <c r="BX3255" s="63"/>
      <c r="BY3255" s="63"/>
      <c r="BZ3255" s="63"/>
      <c r="CA3255" s="63"/>
      <c r="CB3255" s="63"/>
      <c r="CC3255" s="63"/>
      <c r="CD3255" s="63"/>
      <c r="CE3255" s="63"/>
      <c r="CF3255" s="63"/>
      <c r="CG3255" s="63"/>
      <c r="CH3255" s="63"/>
      <c r="CI3255" s="63"/>
      <c r="CJ3255" s="63"/>
      <c r="CK3255" s="63"/>
      <c r="CL3255" s="63"/>
      <c r="CM3255" s="63"/>
      <c r="CN3255" s="63"/>
      <c r="CO3255" s="63"/>
      <c r="CP3255" s="63"/>
      <c r="CR3255" s="227"/>
      <c r="CS3255" s="74"/>
    </row>
    <row r="3256" spans="1:97" s="72" customFormat="1" ht="75.75" customHeight="1">
      <c r="A3256" s="63"/>
      <c r="B3256" s="63"/>
      <c r="C3256" s="63"/>
      <c r="D3256" s="63"/>
      <c r="E3256" s="63"/>
      <c r="F3256" s="63"/>
      <c r="G3256" s="63"/>
      <c r="H3256" s="63"/>
      <c r="I3256" s="63"/>
      <c r="J3256" s="63"/>
      <c r="K3256" s="63"/>
      <c r="L3256" s="63"/>
      <c r="M3256" s="63"/>
      <c r="N3256" s="63"/>
      <c r="O3256" s="63"/>
      <c r="P3256" s="63"/>
      <c r="Q3256" s="63"/>
      <c r="R3256" s="63"/>
      <c r="S3256" s="63"/>
      <c r="T3256" s="63"/>
      <c r="U3256" s="63"/>
      <c r="V3256" s="63"/>
      <c r="W3256" s="63"/>
      <c r="X3256" s="63"/>
      <c r="Y3256" s="63"/>
      <c r="Z3256" s="63"/>
      <c r="AA3256" s="63"/>
      <c r="AB3256" s="63"/>
      <c r="AC3256" s="63"/>
      <c r="AD3256" s="63"/>
      <c r="AE3256" s="63"/>
      <c r="AF3256" s="63"/>
      <c r="AG3256" s="63"/>
      <c r="AH3256" s="63"/>
      <c r="AI3256" s="63"/>
      <c r="AJ3256" s="63"/>
      <c r="AK3256" s="63"/>
      <c r="AL3256" s="63"/>
      <c r="AM3256" s="63"/>
      <c r="AN3256" s="63"/>
      <c r="AO3256" s="63"/>
      <c r="AP3256" s="63"/>
      <c r="AQ3256" s="63"/>
      <c r="AR3256" s="63"/>
      <c r="AS3256" s="63"/>
      <c r="AT3256" s="63"/>
      <c r="AU3256" s="63"/>
      <c r="AV3256" s="63"/>
      <c r="AW3256" s="63"/>
      <c r="AX3256" s="63"/>
      <c r="AY3256" s="63"/>
      <c r="AZ3256" s="63"/>
      <c r="BA3256" s="63"/>
      <c r="BB3256" s="63"/>
      <c r="BC3256" s="63"/>
      <c r="BD3256" s="63"/>
      <c r="BE3256" s="63"/>
      <c r="BF3256" s="63"/>
      <c r="BG3256" s="63"/>
      <c r="BH3256" s="63"/>
      <c r="BI3256" s="63"/>
      <c r="BJ3256" s="63"/>
      <c r="BK3256" s="63"/>
      <c r="BL3256" s="63"/>
      <c r="BM3256" s="63"/>
      <c r="BN3256" s="63"/>
      <c r="BO3256" s="63"/>
      <c r="BP3256" s="63"/>
      <c r="BQ3256" s="63"/>
      <c r="BR3256" s="63"/>
      <c r="BS3256" s="63"/>
      <c r="BT3256" s="63"/>
      <c r="BU3256" s="63"/>
      <c r="BV3256" s="63"/>
      <c r="BW3256" s="63"/>
      <c r="BX3256" s="63"/>
      <c r="BY3256" s="63"/>
      <c r="BZ3256" s="63"/>
      <c r="CA3256" s="63"/>
      <c r="CB3256" s="63"/>
      <c r="CC3256" s="63"/>
      <c r="CD3256" s="63"/>
      <c r="CE3256" s="63"/>
      <c r="CF3256" s="63"/>
      <c r="CG3256" s="63"/>
      <c r="CH3256" s="63"/>
      <c r="CI3256" s="63"/>
      <c r="CJ3256" s="63"/>
      <c r="CK3256" s="63"/>
      <c r="CL3256" s="63"/>
      <c r="CM3256" s="63"/>
      <c r="CN3256" s="63"/>
      <c r="CO3256" s="63"/>
      <c r="CP3256" s="63"/>
      <c r="CR3256" s="227"/>
      <c r="CS3256" s="74"/>
    </row>
    <row r="3257" spans="1:97" s="72" customFormat="1" ht="75.75" customHeight="1">
      <c r="A3257" s="63"/>
      <c r="B3257" s="63"/>
      <c r="C3257" s="63"/>
      <c r="D3257" s="63"/>
      <c r="E3257" s="63"/>
      <c r="F3257" s="63"/>
      <c r="G3257" s="63"/>
      <c r="H3257" s="63"/>
      <c r="I3257" s="63"/>
      <c r="J3257" s="63"/>
      <c r="K3257" s="63"/>
      <c r="L3257" s="63"/>
      <c r="M3257" s="63"/>
      <c r="N3257" s="63"/>
      <c r="O3257" s="63"/>
      <c r="P3257" s="63"/>
      <c r="Q3257" s="63"/>
      <c r="R3257" s="63"/>
      <c r="S3257" s="63"/>
      <c r="T3257" s="63"/>
      <c r="U3257" s="63"/>
      <c r="V3257" s="63"/>
      <c r="W3257" s="63"/>
      <c r="X3257" s="63"/>
      <c r="Y3257" s="63"/>
      <c r="Z3257" s="63"/>
      <c r="AA3257" s="63"/>
      <c r="AB3257" s="63"/>
      <c r="AC3257" s="63"/>
      <c r="AD3257" s="63"/>
      <c r="AE3257" s="63"/>
      <c r="AF3257" s="63"/>
      <c r="AG3257" s="63"/>
      <c r="AH3257" s="63"/>
      <c r="AI3257" s="63"/>
      <c r="AJ3257" s="63"/>
      <c r="AK3257" s="63"/>
      <c r="AL3257" s="63"/>
      <c r="AM3257" s="63"/>
      <c r="AN3257" s="63"/>
      <c r="AO3257" s="63"/>
      <c r="AP3257" s="63"/>
      <c r="AQ3257" s="63"/>
      <c r="AR3257" s="63"/>
      <c r="AS3257" s="63"/>
      <c r="AT3257" s="63"/>
      <c r="AU3257" s="63"/>
      <c r="AV3257" s="63"/>
      <c r="AW3257" s="63"/>
      <c r="AX3257" s="63"/>
      <c r="AY3257" s="63"/>
      <c r="AZ3257" s="63"/>
      <c r="BA3257" s="63"/>
      <c r="BB3257" s="63"/>
      <c r="BC3257" s="63"/>
      <c r="BD3257" s="63"/>
      <c r="BE3257" s="63"/>
      <c r="BF3257" s="63"/>
      <c r="BG3257" s="63"/>
      <c r="BH3257" s="63"/>
      <c r="BI3257" s="63"/>
      <c r="BJ3257" s="63"/>
      <c r="BK3257" s="63"/>
      <c r="BL3257" s="63"/>
      <c r="BM3257" s="63"/>
      <c r="BN3257" s="63"/>
      <c r="BO3257" s="63"/>
      <c r="BP3257" s="63"/>
      <c r="BQ3257" s="63"/>
      <c r="BR3257" s="63"/>
      <c r="BS3257" s="63"/>
      <c r="BT3257" s="63"/>
      <c r="BU3257" s="63"/>
      <c r="BV3257" s="63"/>
      <c r="BW3257" s="63"/>
      <c r="BX3257" s="63"/>
      <c r="BY3257" s="63"/>
      <c r="BZ3257" s="63"/>
      <c r="CA3257" s="63"/>
      <c r="CB3257" s="63"/>
      <c r="CC3257" s="63"/>
      <c r="CD3257" s="63"/>
      <c r="CE3257" s="63"/>
      <c r="CF3257" s="63"/>
      <c r="CG3257" s="63"/>
      <c r="CH3257" s="63"/>
      <c r="CI3257" s="63"/>
      <c r="CJ3257" s="63"/>
      <c r="CK3257" s="63"/>
      <c r="CL3257" s="63"/>
      <c r="CM3257" s="63"/>
      <c r="CN3257" s="63"/>
      <c r="CO3257" s="63"/>
      <c r="CP3257" s="63"/>
      <c r="CR3257" s="227"/>
      <c r="CS3257" s="74"/>
    </row>
    <row r="3258" spans="1:97" s="72" customFormat="1" ht="75.75" customHeight="1">
      <c r="A3258" s="63"/>
      <c r="B3258" s="63"/>
      <c r="C3258" s="63"/>
      <c r="D3258" s="63"/>
      <c r="E3258" s="63"/>
      <c r="F3258" s="63"/>
      <c r="G3258" s="63"/>
      <c r="H3258" s="63"/>
      <c r="I3258" s="63"/>
      <c r="J3258" s="63"/>
      <c r="K3258" s="63"/>
      <c r="L3258" s="63"/>
      <c r="M3258" s="63"/>
      <c r="N3258" s="63"/>
      <c r="O3258" s="63"/>
      <c r="P3258" s="63"/>
      <c r="Q3258" s="63"/>
      <c r="R3258" s="63"/>
      <c r="S3258" s="63"/>
      <c r="T3258" s="63"/>
      <c r="U3258" s="63"/>
      <c r="V3258" s="63"/>
      <c r="W3258" s="63"/>
      <c r="X3258" s="63"/>
      <c r="Y3258" s="63"/>
      <c r="Z3258" s="63"/>
      <c r="AA3258" s="63"/>
      <c r="AB3258" s="63"/>
      <c r="AC3258" s="63"/>
      <c r="AD3258" s="63"/>
      <c r="AE3258" s="63"/>
      <c r="AF3258" s="63"/>
      <c r="AG3258" s="63"/>
      <c r="AH3258" s="63"/>
      <c r="AI3258" s="63"/>
      <c r="AJ3258" s="63"/>
      <c r="AK3258" s="63"/>
      <c r="AL3258" s="63"/>
      <c r="AM3258" s="63"/>
      <c r="AN3258" s="63"/>
      <c r="AO3258" s="63"/>
      <c r="AP3258" s="63"/>
      <c r="AQ3258" s="63"/>
      <c r="AR3258" s="63"/>
      <c r="AS3258" s="63"/>
      <c r="AT3258" s="63"/>
      <c r="AU3258" s="63"/>
      <c r="AV3258" s="63"/>
      <c r="AW3258" s="63"/>
      <c r="AX3258" s="63"/>
      <c r="AY3258" s="63"/>
      <c r="AZ3258" s="63"/>
      <c r="BA3258" s="63"/>
      <c r="BB3258" s="63"/>
      <c r="BC3258" s="63"/>
      <c r="BD3258" s="63"/>
      <c r="BE3258" s="63"/>
      <c r="BF3258" s="63"/>
      <c r="BG3258" s="63"/>
      <c r="BH3258" s="63"/>
      <c r="BI3258" s="63"/>
      <c r="BJ3258" s="63"/>
      <c r="BK3258" s="63"/>
      <c r="BL3258" s="63"/>
      <c r="BM3258" s="63"/>
      <c r="BN3258" s="63"/>
      <c r="BO3258" s="63"/>
      <c r="BP3258" s="63"/>
      <c r="BQ3258" s="63"/>
      <c r="BR3258" s="63"/>
      <c r="BS3258" s="63"/>
      <c r="BT3258" s="63"/>
      <c r="BU3258" s="63"/>
      <c r="BV3258" s="63"/>
      <c r="BW3258" s="63"/>
      <c r="BX3258" s="63"/>
      <c r="BY3258" s="63"/>
      <c r="BZ3258" s="63"/>
      <c r="CA3258" s="63"/>
      <c r="CB3258" s="63"/>
      <c r="CC3258" s="63"/>
      <c r="CD3258" s="63"/>
      <c r="CE3258" s="63"/>
      <c r="CF3258" s="63"/>
      <c r="CG3258" s="63"/>
      <c r="CH3258" s="63"/>
      <c r="CI3258" s="63"/>
      <c r="CJ3258" s="63"/>
      <c r="CK3258" s="63"/>
      <c r="CL3258" s="63"/>
      <c r="CM3258" s="63"/>
      <c r="CN3258" s="63"/>
      <c r="CO3258" s="63"/>
      <c r="CP3258" s="63"/>
      <c r="CR3258" s="227"/>
      <c r="CS3258" s="74"/>
    </row>
    <row r="3259" spans="1:97" s="72" customFormat="1" ht="75.75" customHeight="1">
      <c r="A3259" s="63"/>
      <c r="B3259" s="63"/>
      <c r="C3259" s="63"/>
      <c r="D3259" s="63"/>
      <c r="E3259" s="63"/>
      <c r="F3259" s="63"/>
      <c r="G3259" s="63"/>
      <c r="H3259" s="63"/>
      <c r="I3259" s="63"/>
      <c r="J3259" s="63"/>
      <c r="K3259" s="63"/>
      <c r="L3259" s="63"/>
      <c r="M3259" s="63"/>
      <c r="N3259" s="63"/>
      <c r="O3259" s="63"/>
      <c r="P3259" s="63"/>
      <c r="Q3259" s="63"/>
      <c r="R3259" s="63"/>
      <c r="S3259" s="63"/>
      <c r="T3259" s="63"/>
      <c r="U3259" s="63"/>
      <c r="V3259" s="63"/>
      <c r="W3259" s="63"/>
      <c r="X3259" s="63"/>
      <c r="Y3259" s="63"/>
      <c r="Z3259" s="63"/>
      <c r="AA3259" s="63"/>
      <c r="AB3259" s="63"/>
      <c r="AC3259" s="63"/>
      <c r="AD3259" s="63"/>
      <c r="AE3259" s="63"/>
      <c r="AF3259" s="63"/>
      <c r="AG3259" s="63"/>
      <c r="AH3259" s="63"/>
      <c r="AI3259" s="63"/>
      <c r="AJ3259" s="63"/>
      <c r="AK3259" s="63"/>
      <c r="AL3259" s="63"/>
      <c r="AM3259" s="63"/>
      <c r="AN3259" s="63"/>
      <c r="AO3259" s="63"/>
      <c r="AP3259" s="63"/>
      <c r="AQ3259" s="63"/>
      <c r="AR3259" s="63"/>
      <c r="AS3259" s="63"/>
      <c r="AT3259" s="63"/>
      <c r="AU3259" s="63"/>
      <c r="AV3259" s="63"/>
      <c r="AW3259" s="63"/>
      <c r="AX3259" s="63"/>
      <c r="AY3259" s="63"/>
      <c r="AZ3259" s="63"/>
      <c r="BA3259" s="63"/>
      <c r="BB3259" s="63"/>
      <c r="BC3259" s="63"/>
      <c r="BD3259" s="63"/>
      <c r="BE3259" s="63"/>
      <c r="BF3259" s="63"/>
      <c r="BG3259" s="63"/>
      <c r="BH3259" s="63"/>
      <c r="BI3259" s="63"/>
      <c r="BJ3259" s="63"/>
      <c r="BK3259" s="63"/>
      <c r="BL3259" s="63"/>
      <c r="BM3259" s="63"/>
      <c r="BN3259" s="63"/>
      <c r="BO3259" s="63"/>
      <c r="BP3259" s="63"/>
      <c r="BQ3259" s="63"/>
      <c r="BR3259" s="63"/>
      <c r="BS3259" s="63"/>
      <c r="BT3259" s="63"/>
      <c r="BU3259" s="63"/>
      <c r="BV3259" s="63"/>
      <c r="BW3259" s="63"/>
      <c r="BX3259" s="63"/>
      <c r="BY3259" s="63"/>
      <c r="BZ3259" s="63"/>
      <c r="CA3259" s="63"/>
      <c r="CB3259" s="63"/>
      <c r="CC3259" s="63"/>
      <c r="CD3259" s="63"/>
      <c r="CE3259" s="63"/>
      <c r="CF3259" s="63"/>
      <c r="CG3259" s="63"/>
      <c r="CH3259" s="63"/>
      <c r="CI3259" s="63"/>
      <c r="CJ3259" s="63"/>
      <c r="CK3259" s="63"/>
      <c r="CL3259" s="63"/>
      <c r="CM3259" s="63"/>
      <c r="CN3259" s="63"/>
      <c r="CO3259" s="63"/>
      <c r="CP3259" s="63"/>
      <c r="CR3259" s="227"/>
      <c r="CS3259" s="74"/>
    </row>
    <row r="3260" spans="1:97" s="72" customFormat="1" ht="75.75" customHeight="1">
      <c r="A3260" s="63"/>
      <c r="B3260" s="63"/>
      <c r="C3260" s="63"/>
      <c r="D3260" s="63"/>
      <c r="E3260" s="63"/>
      <c r="F3260" s="63"/>
      <c r="G3260" s="63"/>
      <c r="H3260" s="63"/>
      <c r="I3260" s="63"/>
      <c r="J3260" s="63"/>
      <c r="K3260" s="63"/>
      <c r="L3260" s="63"/>
      <c r="M3260" s="63"/>
      <c r="N3260" s="63"/>
      <c r="O3260" s="63"/>
      <c r="P3260" s="63"/>
      <c r="Q3260" s="63"/>
      <c r="R3260" s="63"/>
      <c r="S3260" s="63"/>
      <c r="T3260" s="63"/>
      <c r="U3260" s="63"/>
      <c r="V3260" s="63"/>
      <c r="W3260" s="63"/>
      <c r="X3260" s="63"/>
      <c r="Y3260" s="63"/>
      <c r="Z3260" s="63"/>
      <c r="AA3260" s="63"/>
      <c r="AB3260" s="63"/>
      <c r="AC3260" s="63"/>
      <c r="AD3260" s="63"/>
      <c r="AE3260" s="63"/>
      <c r="AF3260" s="63"/>
      <c r="AG3260" s="63"/>
      <c r="AH3260" s="63"/>
      <c r="AI3260" s="63"/>
      <c r="AJ3260" s="63"/>
      <c r="AK3260" s="63"/>
      <c r="AL3260" s="63"/>
      <c r="AM3260" s="63"/>
      <c r="AN3260" s="63"/>
      <c r="AO3260" s="63"/>
      <c r="AP3260" s="63"/>
      <c r="AQ3260" s="63"/>
      <c r="AR3260" s="63"/>
      <c r="AS3260" s="63"/>
      <c r="AT3260" s="63"/>
      <c r="AU3260" s="63"/>
      <c r="AV3260" s="63"/>
      <c r="AW3260" s="63"/>
      <c r="AX3260" s="63"/>
      <c r="AY3260" s="63"/>
      <c r="AZ3260" s="63"/>
      <c r="BA3260" s="63"/>
      <c r="BB3260" s="63"/>
      <c r="BC3260" s="63"/>
      <c r="BD3260" s="63"/>
      <c r="BE3260" s="63"/>
      <c r="BF3260" s="63"/>
      <c r="BG3260" s="63"/>
      <c r="BH3260" s="63"/>
      <c r="BI3260" s="63"/>
      <c r="BJ3260" s="63"/>
      <c r="BK3260" s="63"/>
      <c r="BL3260" s="63"/>
      <c r="BM3260" s="63"/>
      <c r="BN3260" s="63"/>
      <c r="BO3260" s="63"/>
      <c r="BP3260" s="63"/>
      <c r="BQ3260" s="63"/>
      <c r="BR3260" s="63"/>
      <c r="BS3260" s="63"/>
      <c r="BT3260" s="63"/>
      <c r="BU3260" s="63"/>
      <c r="BV3260" s="63"/>
      <c r="BW3260" s="63"/>
      <c r="BX3260" s="63"/>
      <c r="BY3260" s="63"/>
      <c r="BZ3260" s="63"/>
      <c r="CA3260" s="63"/>
      <c r="CB3260" s="63"/>
      <c r="CC3260" s="63"/>
      <c r="CD3260" s="63"/>
      <c r="CE3260" s="63"/>
      <c r="CF3260" s="63"/>
      <c r="CG3260" s="63"/>
      <c r="CH3260" s="63"/>
      <c r="CI3260" s="63"/>
      <c r="CJ3260" s="63"/>
      <c r="CK3260" s="63"/>
      <c r="CL3260" s="63"/>
      <c r="CM3260" s="63"/>
      <c r="CN3260" s="63"/>
      <c r="CO3260" s="63"/>
      <c r="CP3260" s="63"/>
      <c r="CR3260" s="227"/>
      <c r="CS3260" s="74"/>
    </row>
    <row r="3261" spans="1:97" s="72" customFormat="1" ht="75.75" customHeight="1">
      <c r="A3261" s="63"/>
      <c r="B3261" s="63"/>
      <c r="C3261" s="63"/>
      <c r="D3261" s="63"/>
      <c r="E3261" s="63"/>
      <c r="F3261" s="63"/>
      <c r="G3261" s="63"/>
      <c r="H3261" s="63"/>
      <c r="I3261" s="63"/>
      <c r="J3261" s="63"/>
      <c r="K3261" s="63"/>
      <c r="L3261" s="63"/>
      <c r="M3261" s="63"/>
      <c r="N3261" s="63"/>
      <c r="O3261" s="63"/>
      <c r="P3261" s="63"/>
      <c r="Q3261" s="63"/>
      <c r="R3261" s="63"/>
      <c r="S3261" s="63"/>
      <c r="T3261" s="63"/>
      <c r="U3261" s="63"/>
      <c r="V3261" s="63"/>
      <c r="W3261" s="63"/>
      <c r="X3261" s="63"/>
      <c r="Y3261" s="63"/>
      <c r="Z3261" s="63"/>
      <c r="AA3261" s="63"/>
      <c r="AB3261" s="63"/>
      <c r="AC3261" s="63"/>
      <c r="AD3261" s="63"/>
      <c r="AE3261" s="63"/>
      <c r="AF3261" s="63"/>
      <c r="AG3261" s="63"/>
      <c r="AH3261" s="63"/>
      <c r="AI3261" s="63"/>
      <c r="AJ3261" s="63"/>
      <c r="AK3261" s="63"/>
      <c r="AL3261" s="63"/>
      <c r="AM3261" s="63"/>
      <c r="AN3261" s="63"/>
      <c r="AO3261" s="63"/>
      <c r="AP3261" s="63"/>
      <c r="AQ3261" s="63"/>
      <c r="AR3261" s="63"/>
      <c r="AS3261" s="63"/>
      <c r="AT3261" s="63"/>
      <c r="AU3261" s="63"/>
      <c r="AV3261" s="63"/>
      <c r="AW3261" s="63"/>
      <c r="AX3261" s="63"/>
      <c r="AY3261" s="63"/>
      <c r="AZ3261" s="63"/>
      <c r="BA3261" s="63"/>
      <c r="BB3261" s="63"/>
      <c r="BC3261" s="63"/>
      <c r="BD3261" s="63"/>
      <c r="BE3261" s="63"/>
      <c r="BF3261" s="63"/>
      <c r="BG3261" s="63"/>
      <c r="BH3261" s="63"/>
      <c r="BI3261" s="63"/>
      <c r="BJ3261" s="63"/>
      <c r="BK3261" s="63"/>
      <c r="BL3261" s="63"/>
      <c r="BM3261" s="63"/>
      <c r="BN3261" s="63"/>
      <c r="BO3261" s="63"/>
      <c r="BP3261" s="63"/>
      <c r="BQ3261" s="63"/>
      <c r="BR3261" s="63"/>
      <c r="BS3261" s="63"/>
      <c r="BT3261" s="63"/>
      <c r="BU3261" s="63"/>
      <c r="BV3261" s="63"/>
      <c r="BW3261" s="63"/>
      <c r="BX3261" s="63"/>
      <c r="BY3261" s="63"/>
      <c r="BZ3261" s="63"/>
      <c r="CA3261" s="63"/>
      <c r="CB3261" s="63"/>
      <c r="CC3261" s="63"/>
      <c r="CD3261" s="63"/>
      <c r="CE3261" s="63"/>
      <c r="CF3261" s="63"/>
      <c r="CG3261" s="63"/>
      <c r="CH3261" s="63"/>
      <c r="CI3261" s="63"/>
      <c r="CJ3261" s="63"/>
      <c r="CK3261" s="63"/>
      <c r="CL3261" s="63"/>
      <c r="CM3261" s="63"/>
      <c r="CN3261" s="63"/>
      <c r="CO3261" s="63"/>
      <c r="CP3261" s="63"/>
      <c r="CR3261" s="227"/>
      <c r="CS3261" s="74"/>
    </row>
    <row r="3262" spans="1:97" s="72" customFormat="1" ht="75.75" customHeight="1">
      <c r="A3262" s="63"/>
      <c r="B3262" s="63"/>
      <c r="C3262" s="63"/>
      <c r="D3262" s="63"/>
      <c r="E3262" s="63"/>
      <c r="F3262" s="63"/>
      <c r="G3262" s="63"/>
      <c r="H3262" s="63"/>
      <c r="I3262" s="63"/>
      <c r="J3262" s="63"/>
      <c r="K3262" s="63"/>
      <c r="L3262" s="63"/>
      <c r="M3262" s="63"/>
      <c r="N3262" s="63"/>
      <c r="O3262" s="63"/>
      <c r="P3262" s="63"/>
      <c r="Q3262" s="63"/>
      <c r="R3262" s="63"/>
      <c r="S3262" s="63"/>
      <c r="T3262" s="63"/>
      <c r="U3262" s="63"/>
      <c r="V3262" s="63"/>
      <c r="W3262" s="63"/>
      <c r="X3262" s="63"/>
      <c r="Y3262" s="63"/>
      <c r="Z3262" s="63"/>
      <c r="AA3262" s="63"/>
      <c r="AB3262" s="63"/>
      <c r="AC3262" s="63"/>
      <c r="AD3262" s="63"/>
      <c r="AE3262" s="63"/>
      <c r="AF3262" s="63"/>
      <c r="AG3262" s="63"/>
      <c r="AH3262" s="63"/>
      <c r="AI3262" s="63"/>
      <c r="AJ3262" s="63"/>
      <c r="AK3262" s="63"/>
      <c r="AL3262" s="63"/>
      <c r="AM3262" s="63"/>
      <c r="AN3262" s="63"/>
      <c r="AO3262" s="63"/>
      <c r="AP3262" s="63"/>
      <c r="AQ3262" s="63"/>
      <c r="AR3262" s="63"/>
      <c r="AS3262" s="63"/>
      <c r="AT3262" s="63"/>
      <c r="AU3262" s="63"/>
      <c r="AV3262" s="63"/>
      <c r="AW3262" s="63"/>
      <c r="AX3262" s="63"/>
      <c r="AY3262" s="63"/>
      <c r="AZ3262" s="63"/>
      <c r="BA3262" s="63"/>
      <c r="BB3262" s="63"/>
      <c r="BC3262" s="63"/>
      <c r="BD3262" s="63"/>
      <c r="BE3262" s="63"/>
      <c r="BF3262" s="63"/>
      <c r="BG3262" s="63"/>
      <c r="BH3262" s="63"/>
      <c r="BI3262" s="63"/>
      <c r="BJ3262" s="63"/>
      <c r="BK3262" s="63"/>
      <c r="BL3262" s="63"/>
      <c r="BM3262" s="63"/>
      <c r="BN3262" s="63"/>
      <c r="BO3262" s="63"/>
      <c r="BP3262" s="63"/>
      <c r="BQ3262" s="63"/>
      <c r="BR3262" s="63"/>
      <c r="BS3262" s="63"/>
      <c r="BT3262" s="63"/>
      <c r="BU3262" s="63"/>
      <c r="BV3262" s="63"/>
      <c r="BW3262" s="63"/>
      <c r="BX3262" s="63"/>
      <c r="BY3262" s="63"/>
      <c r="BZ3262" s="63"/>
      <c r="CA3262" s="63"/>
      <c r="CB3262" s="63"/>
      <c r="CC3262" s="63"/>
      <c r="CD3262" s="63"/>
      <c r="CE3262" s="63"/>
      <c r="CF3262" s="63"/>
      <c r="CG3262" s="63"/>
      <c r="CH3262" s="63"/>
      <c r="CI3262" s="63"/>
      <c r="CJ3262" s="63"/>
      <c r="CK3262" s="63"/>
      <c r="CL3262" s="63"/>
      <c r="CM3262" s="63"/>
      <c r="CN3262" s="63"/>
      <c r="CO3262" s="63"/>
      <c r="CP3262" s="63"/>
      <c r="CR3262" s="227"/>
      <c r="CS3262" s="74"/>
    </row>
    <row r="3263" spans="1:97" s="72" customFormat="1" ht="75.75" customHeight="1">
      <c r="A3263" s="63"/>
      <c r="B3263" s="63"/>
      <c r="C3263" s="63"/>
      <c r="D3263" s="63"/>
      <c r="E3263" s="63"/>
      <c r="F3263" s="63"/>
      <c r="G3263" s="63"/>
      <c r="H3263" s="63"/>
      <c r="I3263" s="63"/>
      <c r="J3263" s="63"/>
      <c r="K3263" s="63"/>
      <c r="L3263" s="63"/>
      <c r="M3263" s="63"/>
      <c r="N3263" s="63"/>
      <c r="O3263" s="63"/>
      <c r="P3263" s="63"/>
      <c r="Q3263" s="63"/>
      <c r="R3263" s="63"/>
      <c r="S3263" s="63"/>
      <c r="T3263" s="63"/>
      <c r="U3263" s="63"/>
      <c r="V3263" s="63"/>
      <c r="W3263" s="63"/>
      <c r="X3263" s="63"/>
      <c r="Y3263" s="63"/>
      <c r="Z3263" s="63"/>
      <c r="AA3263" s="63"/>
      <c r="AB3263" s="63"/>
      <c r="AC3263" s="63"/>
      <c r="AD3263" s="63"/>
      <c r="AE3263" s="63"/>
      <c r="AF3263" s="63"/>
      <c r="AG3263" s="63"/>
      <c r="AH3263" s="63"/>
      <c r="AI3263" s="63"/>
      <c r="AJ3263" s="63"/>
      <c r="AK3263" s="63"/>
      <c r="AL3263" s="63"/>
      <c r="AM3263" s="63"/>
      <c r="AN3263" s="63"/>
      <c r="AO3263" s="63"/>
      <c r="AP3263" s="63"/>
      <c r="AQ3263" s="63"/>
      <c r="AR3263" s="63"/>
      <c r="AS3263" s="63"/>
      <c r="AT3263" s="63"/>
      <c r="AU3263" s="63"/>
      <c r="AV3263" s="63"/>
      <c r="AW3263" s="63"/>
      <c r="AX3263" s="63"/>
      <c r="AY3263" s="63"/>
      <c r="AZ3263" s="63"/>
      <c r="BA3263" s="63"/>
      <c r="BB3263" s="63"/>
      <c r="BC3263" s="63"/>
      <c r="BD3263" s="63"/>
      <c r="BE3263" s="63"/>
      <c r="BF3263" s="63"/>
      <c r="BG3263" s="63"/>
      <c r="BH3263" s="63"/>
      <c r="BI3263" s="63"/>
      <c r="BJ3263" s="63"/>
      <c r="BK3263" s="63"/>
      <c r="BL3263" s="63"/>
      <c r="BM3263" s="63"/>
      <c r="BN3263" s="63"/>
      <c r="BO3263" s="63"/>
      <c r="BP3263" s="63"/>
      <c r="BQ3263" s="63"/>
      <c r="BR3263" s="63"/>
      <c r="BS3263" s="63"/>
      <c r="BT3263" s="63"/>
      <c r="BU3263" s="63"/>
      <c r="BV3263" s="63"/>
      <c r="BW3263" s="63"/>
      <c r="BX3263" s="63"/>
      <c r="BY3263" s="63"/>
      <c r="BZ3263" s="63"/>
      <c r="CA3263" s="63"/>
      <c r="CB3263" s="63"/>
      <c r="CC3263" s="63"/>
      <c r="CD3263" s="63"/>
      <c r="CE3263" s="63"/>
      <c r="CF3263" s="63"/>
      <c r="CG3263" s="63"/>
      <c r="CH3263" s="63"/>
      <c r="CI3263" s="63"/>
      <c r="CJ3263" s="63"/>
      <c r="CK3263" s="63"/>
      <c r="CL3263" s="63"/>
      <c r="CM3263" s="63"/>
      <c r="CN3263" s="63"/>
      <c r="CO3263" s="63"/>
      <c r="CP3263" s="63"/>
      <c r="CR3263" s="227"/>
      <c r="CS3263" s="74"/>
    </row>
    <row r="3264" spans="1:97" s="72" customFormat="1" ht="75.75" customHeight="1">
      <c r="A3264" s="63"/>
      <c r="B3264" s="63"/>
      <c r="C3264" s="63"/>
      <c r="D3264" s="63"/>
      <c r="E3264" s="63"/>
      <c r="F3264" s="63"/>
      <c r="G3264" s="63"/>
      <c r="H3264" s="63"/>
      <c r="I3264" s="63"/>
      <c r="J3264" s="63"/>
      <c r="K3264" s="63"/>
      <c r="L3264" s="63"/>
      <c r="M3264" s="63"/>
      <c r="N3264" s="63"/>
      <c r="O3264" s="63"/>
      <c r="P3264" s="63"/>
      <c r="Q3264" s="63"/>
      <c r="R3264" s="63"/>
      <c r="S3264" s="63"/>
      <c r="T3264" s="63"/>
      <c r="U3264" s="63"/>
      <c r="V3264" s="63"/>
      <c r="W3264" s="63"/>
      <c r="X3264" s="63"/>
      <c r="Y3264" s="63"/>
      <c r="Z3264" s="63"/>
      <c r="AA3264" s="63"/>
      <c r="AB3264" s="63"/>
      <c r="AC3264" s="63"/>
      <c r="AD3264" s="63"/>
      <c r="AE3264" s="63"/>
      <c r="AF3264" s="63"/>
      <c r="AG3264" s="63"/>
      <c r="AH3264" s="63"/>
      <c r="AI3264" s="63"/>
      <c r="AJ3264" s="63"/>
      <c r="AK3264" s="63"/>
      <c r="AL3264" s="63"/>
      <c r="AM3264" s="63"/>
      <c r="AN3264" s="63"/>
      <c r="AO3264" s="63"/>
      <c r="AP3264" s="63"/>
      <c r="AQ3264" s="63"/>
      <c r="AR3264" s="63"/>
      <c r="AS3264" s="63"/>
      <c r="AT3264" s="63"/>
      <c r="AU3264" s="63"/>
      <c r="AV3264" s="63"/>
      <c r="AW3264" s="63"/>
      <c r="AX3264" s="63"/>
      <c r="AY3264" s="63"/>
      <c r="AZ3264" s="63"/>
      <c r="BA3264" s="63"/>
      <c r="BB3264" s="63"/>
      <c r="BC3264" s="63"/>
      <c r="BD3264" s="63"/>
      <c r="BE3264" s="63"/>
      <c r="BF3264" s="63"/>
      <c r="BG3264" s="63"/>
      <c r="BH3264" s="63"/>
      <c r="BI3264" s="63"/>
      <c r="BJ3264" s="63"/>
      <c r="BK3264" s="63"/>
      <c r="BL3264" s="63"/>
      <c r="BM3264" s="63"/>
      <c r="BN3264" s="63"/>
      <c r="BO3264" s="63"/>
      <c r="BP3264" s="63"/>
      <c r="BQ3264" s="63"/>
      <c r="BR3264" s="63"/>
      <c r="BS3264" s="63"/>
      <c r="BT3264" s="63"/>
      <c r="BU3264" s="63"/>
      <c r="BV3264" s="63"/>
      <c r="BW3264" s="63"/>
      <c r="BX3264" s="63"/>
      <c r="BY3264" s="63"/>
      <c r="BZ3264" s="63"/>
      <c r="CA3264" s="63"/>
      <c r="CB3264" s="63"/>
      <c r="CC3264" s="63"/>
      <c r="CD3264" s="63"/>
      <c r="CE3264" s="63"/>
      <c r="CF3264" s="63"/>
      <c r="CG3264" s="63"/>
      <c r="CH3264" s="63"/>
      <c r="CI3264" s="63"/>
      <c r="CJ3264" s="63"/>
      <c r="CK3264" s="63"/>
      <c r="CL3264" s="63"/>
      <c r="CM3264" s="63"/>
      <c r="CN3264" s="63"/>
      <c r="CO3264" s="63"/>
      <c r="CP3264" s="63"/>
      <c r="CR3264" s="227"/>
      <c r="CS3264" s="74"/>
    </row>
    <row r="3265" spans="1:97" s="72" customFormat="1" ht="75.75" customHeight="1">
      <c r="A3265" s="63"/>
      <c r="B3265" s="63"/>
      <c r="C3265" s="63"/>
      <c r="D3265" s="63"/>
      <c r="E3265" s="63"/>
      <c r="F3265" s="63"/>
      <c r="G3265" s="63"/>
      <c r="H3265" s="63"/>
      <c r="I3265" s="63"/>
      <c r="J3265" s="63"/>
      <c r="K3265" s="63"/>
      <c r="L3265" s="63"/>
      <c r="M3265" s="63"/>
      <c r="N3265" s="63"/>
      <c r="O3265" s="63"/>
      <c r="P3265" s="63"/>
      <c r="Q3265" s="63"/>
      <c r="R3265" s="63"/>
      <c r="S3265" s="63"/>
      <c r="T3265" s="63"/>
      <c r="U3265" s="63"/>
      <c r="V3265" s="63"/>
      <c r="W3265" s="63"/>
      <c r="X3265" s="63"/>
      <c r="Y3265" s="63"/>
      <c r="Z3265" s="63"/>
      <c r="AA3265" s="63"/>
      <c r="AB3265" s="63"/>
      <c r="AC3265" s="63"/>
      <c r="AD3265" s="63"/>
      <c r="AE3265" s="63"/>
      <c r="AF3265" s="63"/>
      <c r="AG3265" s="63"/>
      <c r="AH3265" s="63"/>
      <c r="AI3265" s="63"/>
      <c r="AJ3265" s="63"/>
      <c r="AK3265" s="63"/>
      <c r="AL3265" s="63"/>
      <c r="AM3265" s="63"/>
      <c r="AN3265" s="63"/>
      <c r="AO3265" s="63"/>
      <c r="AP3265" s="63"/>
      <c r="AQ3265" s="63"/>
      <c r="AR3265" s="63"/>
      <c r="AS3265" s="63"/>
      <c r="AT3265" s="63"/>
      <c r="AU3265" s="63"/>
      <c r="AV3265" s="63"/>
      <c r="AW3265" s="63"/>
      <c r="AX3265" s="63"/>
      <c r="AY3265" s="63"/>
      <c r="AZ3265" s="63"/>
      <c r="BA3265" s="63"/>
      <c r="BB3265" s="63"/>
      <c r="BC3265" s="63"/>
      <c r="BD3265" s="63"/>
      <c r="BE3265" s="63"/>
      <c r="BF3265" s="63"/>
      <c r="BG3265" s="63"/>
      <c r="BH3265" s="63"/>
      <c r="BI3265" s="63"/>
      <c r="BJ3265" s="63"/>
      <c r="BK3265" s="63"/>
      <c r="BL3265" s="63"/>
      <c r="BM3265" s="63"/>
      <c r="BN3265" s="63"/>
      <c r="BO3265" s="63"/>
      <c r="BP3265" s="63"/>
      <c r="BQ3265" s="63"/>
      <c r="BR3265" s="63"/>
      <c r="BS3265" s="63"/>
      <c r="BT3265" s="63"/>
      <c r="BU3265" s="63"/>
      <c r="BV3265" s="63"/>
      <c r="BW3265" s="63"/>
      <c r="BX3265" s="63"/>
      <c r="BY3265" s="63"/>
      <c r="BZ3265" s="63"/>
      <c r="CA3265" s="63"/>
      <c r="CB3265" s="63"/>
      <c r="CC3265" s="63"/>
      <c r="CD3265" s="63"/>
      <c r="CE3265" s="63"/>
      <c r="CF3265" s="63"/>
      <c r="CG3265" s="63"/>
      <c r="CH3265" s="63"/>
      <c r="CI3265" s="63"/>
      <c r="CJ3265" s="63"/>
      <c r="CK3265" s="63"/>
      <c r="CL3265" s="63"/>
      <c r="CM3265" s="63"/>
      <c r="CN3265" s="63"/>
      <c r="CO3265" s="63"/>
      <c r="CP3265" s="63"/>
      <c r="CR3265" s="227"/>
      <c r="CS3265" s="74"/>
    </row>
    <row r="3266" spans="1:97" s="72" customFormat="1" ht="75.75" customHeight="1">
      <c r="A3266" s="63"/>
      <c r="B3266" s="63"/>
      <c r="C3266" s="63"/>
      <c r="D3266" s="63"/>
      <c r="E3266" s="63"/>
      <c r="F3266" s="63"/>
      <c r="G3266" s="63"/>
      <c r="H3266" s="63"/>
      <c r="I3266" s="63"/>
      <c r="J3266" s="63"/>
      <c r="K3266" s="63"/>
      <c r="L3266" s="63"/>
      <c r="M3266" s="63"/>
      <c r="N3266" s="63"/>
      <c r="O3266" s="63"/>
      <c r="P3266" s="63"/>
      <c r="Q3266" s="63"/>
      <c r="R3266" s="63"/>
      <c r="S3266" s="63"/>
      <c r="T3266" s="63"/>
      <c r="U3266" s="63"/>
      <c r="V3266" s="63"/>
      <c r="W3266" s="63"/>
      <c r="X3266" s="63"/>
      <c r="Y3266" s="63"/>
      <c r="Z3266" s="63"/>
      <c r="AA3266" s="63"/>
      <c r="AB3266" s="63"/>
      <c r="AC3266" s="63"/>
      <c r="AD3266" s="63"/>
      <c r="AE3266" s="63"/>
      <c r="AF3266" s="63"/>
      <c r="AG3266" s="63"/>
      <c r="AH3266" s="63"/>
      <c r="AI3266" s="63"/>
      <c r="AJ3266" s="63"/>
      <c r="AK3266" s="63"/>
      <c r="AL3266" s="63"/>
      <c r="AM3266" s="63"/>
      <c r="AN3266" s="63"/>
      <c r="AO3266" s="63"/>
      <c r="AP3266" s="63"/>
      <c r="AQ3266" s="63"/>
      <c r="AR3266" s="63"/>
      <c r="AS3266" s="63"/>
      <c r="AT3266" s="63"/>
      <c r="AU3266" s="63"/>
      <c r="AV3266" s="63"/>
      <c r="AW3266" s="63"/>
      <c r="AX3266" s="63"/>
      <c r="AY3266" s="63"/>
      <c r="AZ3266" s="63"/>
      <c r="BA3266" s="63"/>
      <c r="BB3266" s="63"/>
      <c r="BC3266" s="63"/>
      <c r="BD3266" s="63"/>
      <c r="BE3266" s="63"/>
      <c r="BF3266" s="63"/>
      <c r="BG3266" s="63"/>
      <c r="BH3266" s="63"/>
      <c r="BI3266" s="63"/>
      <c r="BJ3266" s="63"/>
      <c r="BK3266" s="63"/>
      <c r="BL3266" s="63"/>
      <c r="BM3266" s="63"/>
      <c r="BN3266" s="63"/>
      <c r="BO3266" s="63"/>
      <c r="BP3266" s="63"/>
      <c r="BQ3266" s="63"/>
      <c r="BR3266" s="63"/>
      <c r="BS3266" s="63"/>
      <c r="BT3266" s="63"/>
      <c r="BU3266" s="63"/>
      <c r="BV3266" s="63"/>
      <c r="BW3266" s="63"/>
      <c r="BX3266" s="63"/>
      <c r="BY3266" s="63"/>
      <c r="BZ3266" s="63"/>
      <c r="CA3266" s="63"/>
      <c r="CB3266" s="63"/>
      <c r="CC3266" s="63"/>
      <c r="CD3266" s="63"/>
      <c r="CE3266" s="63"/>
      <c r="CF3266" s="63"/>
      <c r="CG3266" s="63"/>
      <c r="CH3266" s="63"/>
      <c r="CI3266" s="63"/>
      <c r="CJ3266" s="63"/>
      <c r="CK3266" s="63"/>
      <c r="CL3266" s="63"/>
      <c r="CM3266" s="63"/>
      <c r="CN3266" s="63"/>
      <c r="CO3266" s="63"/>
      <c r="CP3266" s="63"/>
      <c r="CR3266" s="227"/>
      <c r="CS3266" s="74"/>
    </row>
    <row r="3267" spans="1:97" s="72" customFormat="1" ht="75.75" customHeight="1">
      <c r="A3267" s="63"/>
      <c r="B3267" s="63"/>
      <c r="C3267" s="63"/>
      <c r="D3267" s="63"/>
      <c r="E3267" s="63"/>
      <c r="F3267" s="63"/>
      <c r="G3267" s="63"/>
      <c r="H3267" s="63"/>
      <c r="I3267" s="63"/>
      <c r="J3267" s="63"/>
      <c r="K3267" s="63"/>
      <c r="L3267" s="63"/>
      <c r="M3267" s="63"/>
      <c r="N3267" s="63"/>
      <c r="O3267" s="63"/>
      <c r="P3267" s="63"/>
      <c r="Q3267" s="63"/>
      <c r="R3267" s="63"/>
      <c r="S3267" s="63"/>
      <c r="T3267" s="63"/>
      <c r="U3267" s="63"/>
      <c r="V3267" s="63"/>
      <c r="W3267" s="63"/>
      <c r="X3267" s="63"/>
      <c r="Y3267" s="63"/>
      <c r="Z3267" s="63"/>
      <c r="AA3267" s="63"/>
      <c r="AB3267" s="63"/>
      <c r="AC3267" s="63"/>
      <c r="AD3267" s="63"/>
      <c r="AE3267" s="63"/>
      <c r="AF3267" s="63"/>
      <c r="AG3267" s="63"/>
      <c r="AH3267" s="63"/>
      <c r="AI3267" s="63"/>
      <c r="AJ3267" s="63"/>
      <c r="AK3267" s="63"/>
      <c r="AL3267" s="63"/>
      <c r="AM3267" s="63"/>
      <c r="AN3267" s="63"/>
      <c r="AO3267" s="63"/>
      <c r="AP3267" s="63"/>
      <c r="AQ3267" s="63"/>
      <c r="AR3267" s="63"/>
      <c r="AS3267" s="63"/>
      <c r="AT3267" s="63"/>
      <c r="AU3267" s="63"/>
      <c r="AV3267" s="63"/>
      <c r="AW3267" s="63"/>
      <c r="AX3267" s="63"/>
      <c r="AY3267" s="63"/>
      <c r="AZ3267" s="63"/>
      <c r="BA3267" s="63"/>
      <c r="BB3267" s="63"/>
      <c r="BC3267" s="63"/>
      <c r="BD3267" s="63"/>
      <c r="BE3267" s="63"/>
      <c r="BF3267" s="63"/>
      <c r="BG3267" s="63"/>
      <c r="BH3267" s="63"/>
      <c r="BI3267" s="63"/>
      <c r="BJ3267" s="63"/>
      <c r="BK3267" s="63"/>
      <c r="BL3267" s="63"/>
      <c r="BM3267" s="63"/>
      <c r="BN3267" s="63"/>
      <c r="BO3267" s="63"/>
      <c r="BP3267" s="63"/>
      <c r="BQ3267" s="63"/>
      <c r="BR3267" s="63"/>
      <c r="BS3267" s="63"/>
      <c r="BT3267" s="63"/>
      <c r="BU3267" s="63"/>
      <c r="BV3267" s="63"/>
      <c r="BW3267" s="63"/>
      <c r="BX3267" s="63"/>
      <c r="BY3267" s="63"/>
      <c r="BZ3267" s="63"/>
      <c r="CA3267" s="63"/>
      <c r="CB3267" s="63"/>
      <c r="CC3267" s="63"/>
      <c r="CD3267" s="63"/>
      <c r="CE3267" s="63"/>
      <c r="CF3267" s="63"/>
      <c r="CG3267" s="63"/>
      <c r="CH3267" s="63"/>
      <c r="CI3267" s="63"/>
      <c r="CJ3267" s="63"/>
      <c r="CK3267" s="63"/>
      <c r="CL3267" s="63"/>
      <c r="CM3267" s="63"/>
      <c r="CN3267" s="63"/>
      <c r="CO3267" s="63"/>
      <c r="CP3267" s="63"/>
      <c r="CR3267" s="227"/>
      <c r="CS3267" s="74"/>
    </row>
    <row r="3268" spans="1:97" s="72" customFormat="1" ht="75.75" customHeight="1">
      <c r="A3268" s="63"/>
      <c r="B3268" s="63"/>
      <c r="C3268" s="63"/>
      <c r="D3268" s="63"/>
      <c r="E3268" s="63"/>
      <c r="F3268" s="63"/>
      <c r="G3268" s="63"/>
      <c r="H3268" s="63"/>
      <c r="I3268" s="63"/>
      <c r="J3268" s="63"/>
      <c r="K3268" s="63"/>
      <c r="L3268" s="63"/>
      <c r="M3268" s="63"/>
      <c r="N3268" s="63"/>
      <c r="O3268" s="63"/>
      <c r="P3268" s="63"/>
      <c r="Q3268" s="63"/>
      <c r="R3268" s="63"/>
      <c r="S3268" s="63"/>
      <c r="T3268" s="63"/>
      <c r="U3268" s="63"/>
      <c r="V3268" s="63"/>
      <c r="W3268" s="63"/>
      <c r="X3268" s="63"/>
      <c r="Y3268" s="63"/>
      <c r="Z3268" s="63"/>
      <c r="AA3268" s="63"/>
      <c r="AB3268" s="63"/>
      <c r="AC3268" s="63"/>
      <c r="AD3268" s="63"/>
      <c r="AE3268" s="63"/>
      <c r="AF3268" s="63"/>
      <c r="AG3268" s="63"/>
      <c r="AH3268" s="63"/>
      <c r="AI3268" s="63"/>
      <c r="AJ3268" s="63"/>
      <c r="AK3268" s="63"/>
      <c r="AL3268" s="63"/>
      <c r="AM3268" s="63"/>
      <c r="AN3268" s="63"/>
      <c r="AO3268" s="63"/>
      <c r="AP3268" s="63"/>
      <c r="AQ3268" s="63"/>
      <c r="AR3268" s="63"/>
      <c r="AS3268" s="63"/>
      <c r="AT3268" s="63"/>
      <c r="AU3268" s="63"/>
      <c r="AV3268" s="63"/>
      <c r="AW3268" s="63"/>
      <c r="AX3268" s="63"/>
      <c r="AY3268" s="63"/>
      <c r="AZ3268" s="63"/>
      <c r="BA3268" s="63"/>
      <c r="BB3268" s="63"/>
      <c r="BC3268" s="63"/>
      <c r="BD3268" s="63"/>
      <c r="BE3268" s="63"/>
      <c r="BF3268" s="63"/>
      <c r="BG3268" s="63"/>
      <c r="BH3268" s="63"/>
      <c r="BI3268" s="63"/>
      <c r="BJ3268" s="63"/>
      <c r="BK3268" s="63"/>
      <c r="BL3268" s="63"/>
      <c r="BM3268" s="63"/>
      <c r="BN3268" s="63"/>
      <c r="BO3268" s="63"/>
      <c r="BP3268" s="63"/>
      <c r="BQ3268" s="63"/>
      <c r="BR3268" s="63"/>
      <c r="BS3268" s="63"/>
      <c r="BT3268" s="63"/>
      <c r="BU3268" s="63"/>
      <c r="BV3268" s="63"/>
      <c r="BW3268" s="63"/>
      <c r="BX3268" s="63"/>
      <c r="BY3268" s="63"/>
      <c r="BZ3268" s="63"/>
      <c r="CA3268" s="63"/>
      <c r="CB3268" s="63"/>
      <c r="CC3268" s="63"/>
      <c r="CD3268" s="63"/>
      <c r="CE3268" s="63"/>
      <c r="CF3268" s="63"/>
      <c r="CG3268" s="63"/>
      <c r="CH3268" s="63"/>
      <c r="CI3268" s="63"/>
      <c r="CJ3268" s="63"/>
      <c r="CK3268" s="63"/>
      <c r="CL3268" s="63"/>
      <c r="CM3268" s="63"/>
      <c r="CN3268" s="63"/>
      <c r="CO3268" s="63"/>
      <c r="CP3268" s="63"/>
      <c r="CR3268" s="227"/>
      <c r="CS3268" s="74"/>
    </row>
    <row r="3269" spans="1:97" s="72" customFormat="1" ht="75.75" customHeight="1">
      <c r="A3269" s="63"/>
      <c r="B3269" s="63"/>
      <c r="C3269" s="63"/>
      <c r="D3269" s="63"/>
      <c r="E3269" s="63"/>
      <c r="F3269" s="63"/>
      <c r="G3269" s="63"/>
      <c r="H3269" s="63"/>
      <c r="I3269" s="63"/>
      <c r="J3269" s="63"/>
      <c r="K3269" s="63"/>
      <c r="L3269" s="63"/>
      <c r="M3269" s="63"/>
      <c r="N3269" s="63"/>
      <c r="O3269" s="63"/>
      <c r="P3269" s="63"/>
      <c r="Q3269" s="63"/>
      <c r="R3269" s="63"/>
      <c r="S3269" s="63"/>
      <c r="T3269" s="63"/>
      <c r="U3269" s="63"/>
      <c r="V3269" s="63"/>
      <c r="W3269" s="63"/>
      <c r="X3269" s="63"/>
      <c r="Y3269" s="63"/>
      <c r="Z3269" s="63"/>
      <c r="AA3269" s="63"/>
      <c r="AB3269" s="63"/>
      <c r="AC3269" s="63"/>
      <c r="AD3269" s="63"/>
      <c r="AE3269" s="63"/>
      <c r="AF3269" s="63"/>
      <c r="AG3269" s="63"/>
      <c r="AH3269" s="63"/>
      <c r="AI3269" s="63"/>
      <c r="AJ3269" s="63"/>
      <c r="AK3269" s="63"/>
      <c r="AL3269" s="63"/>
      <c r="AM3269" s="63"/>
      <c r="AN3269" s="63"/>
      <c r="AO3269" s="63"/>
      <c r="AP3269" s="63"/>
      <c r="AQ3269" s="63"/>
      <c r="AR3269" s="63"/>
      <c r="AS3269" s="63"/>
      <c r="AT3269" s="63"/>
      <c r="AU3269" s="63"/>
      <c r="AV3269" s="63"/>
      <c r="AW3269" s="63"/>
      <c r="AX3269" s="63"/>
      <c r="AY3269" s="63"/>
      <c r="AZ3269" s="63"/>
      <c r="BA3269" s="63"/>
      <c r="BB3269" s="63"/>
      <c r="BC3269" s="63"/>
      <c r="BD3269" s="63"/>
      <c r="BE3269" s="63"/>
      <c r="BF3269" s="63"/>
      <c r="BG3269" s="63"/>
      <c r="BH3269" s="63"/>
      <c r="BI3269" s="63"/>
      <c r="BJ3269" s="63"/>
      <c r="BK3269" s="63"/>
      <c r="BL3269" s="63"/>
      <c r="BM3269" s="63"/>
      <c r="BN3269" s="63"/>
      <c r="BO3269" s="63"/>
      <c r="BP3269" s="63"/>
      <c r="BQ3269" s="63"/>
      <c r="BR3269" s="63"/>
      <c r="BS3269" s="63"/>
      <c r="BT3269" s="63"/>
      <c r="BU3269" s="63"/>
      <c r="BV3269" s="63"/>
      <c r="BW3269" s="63"/>
      <c r="BX3269" s="63"/>
      <c r="BY3269" s="63"/>
      <c r="BZ3269" s="63"/>
      <c r="CA3269" s="63"/>
      <c r="CB3269" s="63"/>
      <c r="CC3269" s="63"/>
      <c r="CD3269" s="63"/>
      <c r="CE3269" s="63"/>
      <c r="CF3269" s="63"/>
      <c r="CG3269" s="63"/>
      <c r="CH3269" s="63"/>
      <c r="CI3269" s="63"/>
      <c r="CJ3269" s="63"/>
      <c r="CK3269" s="63"/>
      <c r="CL3269" s="63"/>
      <c r="CM3269" s="63"/>
      <c r="CN3269" s="63"/>
      <c r="CO3269" s="63"/>
      <c r="CP3269" s="63"/>
      <c r="CR3269" s="227"/>
      <c r="CS3269" s="74"/>
    </row>
    <row r="3270" spans="1:97" s="72" customFormat="1" ht="75.75" customHeight="1">
      <c r="A3270" s="63"/>
      <c r="B3270" s="63"/>
      <c r="C3270" s="63"/>
      <c r="D3270" s="63"/>
      <c r="E3270" s="63"/>
      <c r="F3270" s="63"/>
      <c r="G3270" s="63"/>
      <c r="H3270" s="63"/>
      <c r="I3270" s="63"/>
      <c r="J3270" s="63"/>
      <c r="K3270" s="63"/>
      <c r="L3270" s="63"/>
      <c r="M3270" s="63"/>
      <c r="N3270" s="63"/>
      <c r="O3270" s="63"/>
      <c r="P3270" s="63"/>
      <c r="Q3270" s="63"/>
      <c r="R3270" s="63"/>
      <c r="S3270" s="63"/>
      <c r="T3270" s="63"/>
      <c r="U3270" s="63"/>
      <c r="V3270" s="63"/>
      <c r="W3270" s="63"/>
      <c r="X3270" s="63"/>
      <c r="Y3270" s="63"/>
      <c r="Z3270" s="63"/>
      <c r="AA3270" s="63"/>
      <c r="AB3270" s="63"/>
      <c r="AC3270" s="63"/>
      <c r="AD3270" s="63"/>
      <c r="AE3270" s="63"/>
      <c r="AF3270" s="63"/>
      <c r="AG3270" s="63"/>
      <c r="AH3270" s="63"/>
      <c r="AI3270" s="63"/>
      <c r="AJ3270" s="63"/>
      <c r="AK3270" s="63"/>
      <c r="AL3270" s="63"/>
      <c r="AM3270" s="63"/>
      <c r="AN3270" s="63"/>
      <c r="AO3270" s="63"/>
      <c r="AP3270" s="63"/>
      <c r="AQ3270" s="63"/>
      <c r="AR3270" s="63"/>
      <c r="AS3270" s="63"/>
      <c r="AT3270" s="63"/>
      <c r="AU3270" s="63"/>
      <c r="AV3270" s="63"/>
      <c r="AW3270" s="63"/>
      <c r="AX3270" s="63"/>
      <c r="AY3270" s="63"/>
      <c r="AZ3270" s="63"/>
      <c r="BA3270" s="63"/>
      <c r="BB3270" s="63"/>
      <c r="BC3270" s="63"/>
      <c r="BD3270" s="63"/>
      <c r="BE3270" s="63"/>
      <c r="BF3270" s="63"/>
      <c r="BG3270" s="63"/>
      <c r="BH3270" s="63"/>
      <c r="BI3270" s="63"/>
      <c r="BJ3270" s="63"/>
      <c r="BK3270" s="63"/>
      <c r="BL3270" s="63"/>
      <c r="BM3270" s="63"/>
      <c r="BN3270" s="63"/>
      <c r="BO3270" s="63"/>
      <c r="BP3270" s="63"/>
      <c r="BQ3270" s="63"/>
      <c r="BR3270" s="63"/>
      <c r="BS3270" s="63"/>
      <c r="BT3270" s="63"/>
      <c r="BU3270" s="63"/>
      <c r="BV3270" s="63"/>
      <c r="BW3270" s="63"/>
      <c r="BX3270" s="63"/>
      <c r="BY3270" s="63"/>
      <c r="BZ3270" s="63"/>
      <c r="CA3270" s="63"/>
      <c r="CB3270" s="63"/>
      <c r="CC3270" s="63"/>
      <c r="CD3270" s="63"/>
      <c r="CE3270" s="63"/>
      <c r="CF3270" s="63"/>
      <c r="CG3270" s="63"/>
      <c r="CH3270" s="63"/>
      <c r="CI3270" s="63"/>
      <c r="CJ3270" s="63"/>
      <c r="CK3270" s="63"/>
      <c r="CL3270" s="63"/>
      <c r="CM3270" s="63"/>
      <c r="CN3270" s="63"/>
      <c r="CO3270" s="63"/>
      <c r="CP3270" s="63"/>
      <c r="CR3270" s="227"/>
      <c r="CS3270" s="74"/>
    </row>
    <row r="3271" spans="1:97" s="72" customFormat="1" ht="75.75" customHeight="1">
      <c r="A3271" s="63"/>
      <c r="B3271" s="63"/>
      <c r="C3271" s="63"/>
      <c r="D3271" s="63"/>
      <c r="E3271" s="63"/>
      <c r="F3271" s="63"/>
      <c r="G3271" s="63"/>
      <c r="H3271" s="63"/>
      <c r="I3271" s="63"/>
      <c r="J3271" s="63"/>
      <c r="K3271" s="63"/>
      <c r="L3271" s="63"/>
      <c r="M3271" s="63"/>
      <c r="N3271" s="63"/>
      <c r="O3271" s="63"/>
      <c r="P3271" s="63"/>
      <c r="Q3271" s="63"/>
      <c r="R3271" s="63"/>
      <c r="S3271" s="63"/>
      <c r="T3271" s="63"/>
      <c r="U3271" s="63"/>
      <c r="V3271" s="63"/>
      <c r="W3271" s="63"/>
      <c r="X3271" s="63"/>
      <c r="Y3271" s="63"/>
      <c r="Z3271" s="63"/>
      <c r="AA3271" s="63"/>
      <c r="AB3271" s="63"/>
      <c r="AC3271" s="63"/>
      <c r="AD3271" s="63"/>
      <c r="AE3271" s="63"/>
      <c r="AF3271" s="63"/>
      <c r="AG3271" s="63"/>
      <c r="AH3271" s="63"/>
      <c r="AI3271" s="63"/>
      <c r="AJ3271" s="63"/>
      <c r="AK3271" s="63"/>
      <c r="AL3271" s="63"/>
      <c r="AM3271" s="63"/>
      <c r="AN3271" s="63"/>
      <c r="AO3271" s="63"/>
      <c r="AP3271" s="63"/>
      <c r="AQ3271" s="63"/>
      <c r="AR3271" s="63"/>
      <c r="AS3271" s="63"/>
      <c r="AT3271" s="63"/>
      <c r="AU3271" s="63"/>
      <c r="AV3271" s="63"/>
      <c r="AW3271" s="63"/>
      <c r="AX3271" s="63"/>
      <c r="AY3271" s="63"/>
      <c r="AZ3271" s="63"/>
      <c r="BA3271" s="63"/>
      <c r="BB3271" s="63"/>
      <c r="BC3271" s="63"/>
      <c r="BD3271" s="63"/>
      <c r="BE3271" s="63"/>
      <c r="BF3271" s="63"/>
      <c r="BG3271" s="63"/>
      <c r="BH3271" s="63"/>
      <c r="BI3271" s="63"/>
      <c r="BJ3271" s="63"/>
      <c r="BK3271" s="63"/>
      <c r="BL3271" s="63"/>
      <c r="BM3271" s="63"/>
      <c r="BN3271" s="63"/>
      <c r="BO3271" s="63"/>
      <c r="BP3271" s="63"/>
      <c r="BQ3271" s="63"/>
      <c r="BR3271" s="63"/>
      <c r="BS3271" s="63"/>
      <c r="BT3271" s="63"/>
      <c r="BU3271" s="63"/>
      <c r="BV3271" s="63"/>
      <c r="BW3271" s="63"/>
      <c r="BX3271" s="63"/>
      <c r="BY3271" s="63"/>
      <c r="BZ3271" s="63"/>
      <c r="CA3271" s="63"/>
      <c r="CB3271" s="63"/>
      <c r="CC3271" s="63"/>
      <c r="CD3271" s="63"/>
      <c r="CE3271" s="63"/>
      <c r="CF3271" s="63"/>
      <c r="CG3271" s="63"/>
      <c r="CH3271" s="63"/>
      <c r="CI3271" s="63"/>
      <c r="CJ3271" s="63"/>
      <c r="CK3271" s="63"/>
      <c r="CL3271" s="63"/>
      <c r="CM3271" s="63"/>
      <c r="CN3271" s="63"/>
      <c r="CO3271" s="63"/>
      <c r="CP3271" s="63"/>
      <c r="CR3271" s="227"/>
      <c r="CS3271" s="74"/>
    </row>
    <row r="3272" spans="1:97" s="72" customFormat="1" ht="75.75" customHeight="1">
      <c r="A3272" s="63"/>
      <c r="B3272" s="63"/>
      <c r="C3272" s="63"/>
      <c r="D3272" s="63"/>
      <c r="E3272" s="63"/>
      <c r="F3272" s="63"/>
      <c r="G3272" s="63"/>
      <c r="H3272" s="63"/>
      <c r="I3272" s="63"/>
      <c r="J3272" s="63"/>
      <c r="K3272" s="63"/>
      <c r="L3272" s="63"/>
      <c r="M3272" s="63"/>
      <c r="N3272" s="63"/>
      <c r="O3272" s="63"/>
      <c r="P3272" s="63"/>
      <c r="Q3272" s="63"/>
      <c r="R3272" s="63"/>
      <c r="S3272" s="63"/>
      <c r="T3272" s="63"/>
      <c r="U3272" s="63"/>
      <c r="V3272" s="63"/>
      <c r="W3272" s="63"/>
      <c r="X3272" s="63"/>
      <c r="Y3272" s="63"/>
      <c r="Z3272" s="63"/>
      <c r="AA3272" s="63"/>
      <c r="AB3272" s="63"/>
      <c r="AC3272" s="63"/>
      <c r="AD3272" s="63"/>
      <c r="AE3272" s="63"/>
      <c r="AF3272" s="63"/>
      <c r="AG3272" s="63"/>
      <c r="AH3272" s="63"/>
      <c r="AI3272" s="63"/>
      <c r="AJ3272" s="63"/>
      <c r="AK3272" s="63"/>
      <c r="AL3272" s="63"/>
      <c r="AM3272" s="63"/>
      <c r="AN3272" s="63"/>
      <c r="AO3272" s="63"/>
      <c r="AP3272" s="63"/>
      <c r="AQ3272" s="63"/>
      <c r="AR3272" s="63"/>
      <c r="AS3272" s="63"/>
      <c r="AT3272" s="63"/>
      <c r="AU3272" s="63"/>
      <c r="AV3272" s="63"/>
      <c r="AW3272" s="63"/>
      <c r="AX3272" s="63"/>
      <c r="AY3272" s="63"/>
      <c r="AZ3272" s="63"/>
      <c r="BA3272" s="63"/>
      <c r="BB3272" s="63"/>
      <c r="BC3272" s="63"/>
      <c r="BD3272" s="63"/>
      <c r="BE3272" s="63"/>
      <c r="BF3272" s="63"/>
      <c r="BG3272" s="63"/>
      <c r="BH3272" s="63"/>
      <c r="BI3272" s="63"/>
      <c r="BJ3272" s="63"/>
      <c r="BK3272" s="63"/>
      <c r="BL3272" s="63"/>
      <c r="BM3272" s="63"/>
      <c r="BN3272" s="63"/>
      <c r="BO3272" s="63"/>
      <c r="BP3272" s="63"/>
      <c r="BQ3272" s="63"/>
      <c r="BR3272" s="63"/>
      <c r="BS3272" s="63"/>
      <c r="BT3272" s="63"/>
      <c r="BU3272" s="63"/>
      <c r="BV3272" s="63"/>
      <c r="BW3272" s="63"/>
      <c r="BX3272" s="63"/>
      <c r="BY3272" s="63"/>
      <c r="BZ3272" s="63"/>
      <c r="CA3272" s="63"/>
      <c r="CB3272" s="63"/>
      <c r="CC3272" s="63"/>
      <c r="CD3272" s="63"/>
      <c r="CE3272" s="63"/>
      <c r="CF3272" s="63"/>
      <c r="CG3272" s="63"/>
      <c r="CH3272" s="63"/>
      <c r="CI3272" s="63"/>
      <c r="CJ3272" s="63"/>
      <c r="CK3272" s="63"/>
      <c r="CL3272" s="63"/>
      <c r="CM3272" s="63"/>
      <c r="CN3272" s="63"/>
      <c r="CO3272" s="63"/>
      <c r="CP3272" s="63"/>
      <c r="CR3272" s="227"/>
      <c r="CS3272" s="74"/>
    </row>
    <row r="3273" spans="1:97" s="72" customFormat="1" ht="75.75" customHeight="1">
      <c r="A3273" s="63"/>
      <c r="B3273" s="63"/>
      <c r="C3273" s="63"/>
      <c r="D3273" s="63"/>
      <c r="E3273" s="63"/>
      <c r="F3273" s="63"/>
      <c r="G3273" s="63"/>
      <c r="H3273" s="63"/>
      <c r="I3273" s="63"/>
      <c r="J3273" s="63"/>
      <c r="K3273" s="63"/>
      <c r="L3273" s="63"/>
      <c r="M3273" s="63"/>
      <c r="N3273" s="63"/>
      <c r="O3273" s="63"/>
      <c r="P3273" s="63"/>
      <c r="Q3273" s="63"/>
      <c r="R3273" s="63"/>
      <c r="S3273" s="63"/>
      <c r="T3273" s="63"/>
      <c r="U3273" s="63"/>
      <c r="V3273" s="63"/>
      <c r="W3273" s="63"/>
      <c r="X3273" s="63"/>
      <c r="Y3273" s="63"/>
      <c r="Z3273" s="63"/>
      <c r="AA3273" s="63"/>
      <c r="AB3273" s="63"/>
      <c r="AC3273" s="63"/>
      <c r="AD3273" s="63"/>
      <c r="AE3273" s="63"/>
      <c r="AF3273" s="63"/>
      <c r="AG3273" s="63"/>
      <c r="AH3273" s="63"/>
      <c r="AI3273" s="63"/>
      <c r="AJ3273" s="63"/>
      <c r="AK3273" s="63"/>
      <c r="AL3273" s="63"/>
      <c r="AM3273" s="63"/>
      <c r="AN3273" s="63"/>
      <c r="AO3273" s="63"/>
      <c r="AP3273" s="63"/>
      <c r="AQ3273" s="63"/>
      <c r="AR3273" s="63"/>
      <c r="AS3273" s="63"/>
      <c r="AT3273" s="63"/>
      <c r="AU3273" s="63"/>
      <c r="AV3273" s="63"/>
      <c r="AW3273" s="63"/>
      <c r="AX3273" s="63"/>
      <c r="AY3273" s="63"/>
      <c r="AZ3273" s="63"/>
      <c r="BA3273" s="63"/>
      <c r="BB3273" s="63"/>
      <c r="BC3273" s="63"/>
      <c r="BD3273" s="63"/>
      <c r="BE3273" s="63"/>
      <c r="BF3273" s="63"/>
      <c r="BG3273" s="63"/>
      <c r="BH3273" s="63"/>
      <c r="BI3273" s="63"/>
      <c r="BJ3273" s="63"/>
      <c r="BK3273" s="63"/>
      <c r="BL3273" s="63"/>
      <c r="BM3273" s="63"/>
      <c r="BN3273" s="63"/>
      <c r="BO3273" s="63"/>
      <c r="BP3273" s="63"/>
      <c r="BQ3273" s="63"/>
      <c r="BR3273" s="63"/>
      <c r="BS3273" s="63"/>
      <c r="BT3273" s="63"/>
      <c r="BU3273" s="63"/>
      <c r="BV3273" s="63"/>
      <c r="BW3273" s="63"/>
      <c r="BX3273" s="63"/>
      <c r="BY3273" s="63"/>
      <c r="BZ3273" s="63"/>
      <c r="CA3273" s="63"/>
      <c r="CB3273" s="63"/>
      <c r="CC3273" s="63"/>
      <c r="CD3273" s="63"/>
      <c r="CE3273" s="63"/>
      <c r="CF3273" s="63"/>
      <c r="CG3273" s="63"/>
      <c r="CH3273" s="63"/>
      <c r="CI3273" s="63"/>
      <c r="CJ3273" s="63"/>
      <c r="CK3273" s="63"/>
      <c r="CL3273" s="63"/>
      <c r="CM3273" s="63"/>
      <c r="CN3273" s="63"/>
      <c r="CO3273" s="63"/>
      <c r="CP3273" s="63"/>
      <c r="CR3273" s="227"/>
      <c r="CS3273" s="74"/>
    </row>
    <row r="3274" spans="1:97" s="72" customFormat="1" ht="75.75" customHeight="1">
      <c r="A3274" s="63"/>
      <c r="B3274" s="63"/>
      <c r="C3274" s="63"/>
      <c r="D3274" s="63"/>
      <c r="E3274" s="63"/>
      <c r="F3274" s="63"/>
      <c r="G3274" s="63"/>
      <c r="H3274" s="63"/>
      <c r="I3274" s="63"/>
      <c r="J3274" s="63"/>
      <c r="K3274" s="63"/>
      <c r="L3274" s="63"/>
      <c r="M3274" s="63"/>
      <c r="N3274" s="63"/>
      <c r="O3274" s="63"/>
      <c r="P3274" s="63"/>
      <c r="Q3274" s="63"/>
      <c r="R3274" s="63"/>
      <c r="S3274" s="63"/>
      <c r="T3274" s="63"/>
      <c r="U3274" s="63"/>
      <c r="V3274" s="63"/>
      <c r="W3274" s="63"/>
      <c r="X3274" s="63"/>
      <c r="Y3274" s="63"/>
      <c r="Z3274" s="63"/>
      <c r="AA3274" s="63"/>
      <c r="AB3274" s="63"/>
      <c r="AC3274" s="63"/>
      <c r="AD3274" s="63"/>
      <c r="AE3274" s="63"/>
      <c r="AF3274" s="63"/>
      <c r="AG3274" s="63"/>
      <c r="AH3274" s="63"/>
      <c r="AI3274" s="63"/>
      <c r="AJ3274" s="63"/>
      <c r="AK3274" s="63"/>
      <c r="AL3274" s="63"/>
      <c r="AM3274" s="63"/>
      <c r="AN3274" s="63"/>
      <c r="AO3274" s="63"/>
      <c r="AP3274" s="63"/>
      <c r="AQ3274" s="63"/>
      <c r="AR3274" s="63"/>
      <c r="AS3274" s="63"/>
      <c r="AT3274" s="63"/>
      <c r="AU3274" s="63"/>
      <c r="AV3274" s="63"/>
      <c r="AW3274" s="63"/>
      <c r="AX3274" s="63"/>
      <c r="AY3274" s="63"/>
      <c r="AZ3274" s="63"/>
      <c r="BA3274" s="63"/>
      <c r="BB3274" s="63"/>
      <c r="BC3274" s="63"/>
      <c r="BD3274" s="63"/>
      <c r="BE3274" s="63"/>
      <c r="BF3274" s="63"/>
      <c r="BG3274" s="63"/>
      <c r="BH3274" s="63"/>
      <c r="BI3274" s="63"/>
      <c r="BJ3274" s="63"/>
      <c r="BK3274" s="63"/>
      <c r="BL3274" s="63"/>
      <c r="BM3274" s="63"/>
      <c r="BN3274" s="63"/>
      <c r="BO3274" s="63"/>
      <c r="BP3274" s="63"/>
      <c r="BQ3274" s="63"/>
      <c r="BR3274" s="63"/>
      <c r="BS3274" s="63"/>
      <c r="BT3274" s="63"/>
      <c r="BU3274" s="63"/>
      <c r="BV3274" s="63"/>
      <c r="BW3274" s="63"/>
      <c r="BX3274" s="63"/>
      <c r="BY3274" s="63"/>
      <c r="BZ3274" s="63"/>
      <c r="CA3274" s="63"/>
      <c r="CB3274" s="63"/>
      <c r="CC3274" s="63"/>
      <c r="CD3274" s="63"/>
      <c r="CE3274" s="63"/>
      <c r="CF3274" s="63"/>
      <c r="CG3274" s="63"/>
      <c r="CH3274" s="63"/>
      <c r="CI3274" s="63"/>
      <c r="CJ3274" s="63"/>
      <c r="CK3274" s="63"/>
      <c r="CL3274" s="63"/>
      <c r="CM3274" s="63"/>
      <c r="CN3274" s="63"/>
      <c r="CO3274" s="63"/>
      <c r="CP3274" s="63"/>
      <c r="CR3274" s="227"/>
      <c r="CS3274" s="74"/>
    </row>
    <row r="3275" spans="1:97" s="72" customFormat="1" ht="75.75" customHeight="1">
      <c r="A3275" s="63"/>
      <c r="B3275" s="63"/>
      <c r="C3275" s="63"/>
      <c r="D3275" s="63"/>
      <c r="E3275" s="63"/>
      <c r="F3275" s="63"/>
      <c r="G3275" s="63"/>
      <c r="H3275" s="63"/>
      <c r="I3275" s="63"/>
      <c r="J3275" s="63"/>
      <c r="K3275" s="63"/>
      <c r="L3275" s="63"/>
      <c r="M3275" s="63"/>
      <c r="N3275" s="63"/>
      <c r="O3275" s="63"/>
      <c r="P3275" s="63"/>
      <c r="Q3275" s="63"/>
      <c r="R3275" s="63"/>
      <c r="S3275" s="63"/>
      <c r="T3275" s="63"/>
      <c r="U3275" s="63"/>
      <c r="V3275" s="63"/>
      <c r="W3275" s="63"/>
      <c r="X3275" s="63"/>
      <c r="Y3275" s="63"/>
      <c r="Z3275" s="63"/>
      <c r="AA3275" s="63"/>
      <c r="AB3275" s="63"/>
      <c r="AC3275" s="63"/>
      <c r="AD3275" s="63"/>
      <c r="AE3275" s="63"/>
      <c r="AF3275" s="63"/>
      <c r="AG3275" s="63"/>
      <c r="AH3275" s="63"/>
      <c r="AI3275" s="63"/>
      <c r="AJ3275" s="63"/>
      <c r="AK3275" s="63"/>
      <c r="AL3275" s="63"/>
      <c r="AM3275" s="63"/>
      <c r="AN3275" s="63"/>
      <c r="AO3275" s="63"/>
      <c r="AP3275" s="63"/>
      <c r="AQ3275" s="63"/>
      <c r="AR3275" s="63"/>
      <c r="AS3275" s="63"/>
      <c r="AT3275" s="63"/>
      <c r="AU3275" s="63"/>
      <c r="AV3275" s="63"/>
      <c r="AW3275" s="63"/>
      <c r="AX3275" s="63"/>
      <c r="AY3275" s="63"/>
      <c r="AZ3275" s="63"/>
      <c r="BA3275" s="63"/>
      <c r="BB3275" s="63"/>
      <c r="BC3275" s="63"/>
      <c r="BD3275" s="63"/>
      <c r="BE3275" s="63"/>
      <c r="BF3275" s="63"/>
      <c r="BG3275" s="63"/>
      <c r="BH3275" s="63"/>
      <c r="BI3275" s="63"/>
      <c r="BJ3275" s="63"/>
      <c r="BK3275" s="63"/>
      <c r="BL3275" s="63"/>
      <c r="BM3275" s="63"/>
      <c r="BN3275" s="63"/>
      <c r="BO3275" s="63"/>
      <c r="BP3275" s="63"/>
      <c r="BQ3275" s="63"/>
      <c r="BR3275" s="63"/>
      <c r="BS3275" s="63"/>
      <c r="BT3275" s="63"/>
      <c r="BU3275" s="63"/>
      <c r="BV3275" s="63"/>
      <c r="BW3275" s="63"/>
      <c r="BX3275" s="63"/>
      <c r="BY3275" s="63"/>
      <c r="BZ3275" s="63"/>
      <c r="CA3275" s="63"/>
      <c r="CB3275" s="63"/>
      <c r="CC3275" s="63"/>
      <c r="CD3275" s="63"/>
      <c r="CE3275" s="63"/>
      <c r="CF3275" s="63"/>
      <c r="CG3275" s="63"/>
      <c r="CH3275" s="63"/>
      <c r="CI3275" s="63"/>
      <c r="CJ3275" s="63"/>
      <c r="CK3275" s="63"/>
      <c r="CL3275" s="63"/>
      <c r="CM3275" s="63"/>
      <c r="CN3275" s="63"/>
      <c r="CO3275" s="63"/>
      <c r="CP3275" s="63"/>
      <c r="CR3275" s="227"/>
      <c r="CS3275" s="74"/>
    </row>
    <row r="3276" spans="1:97" s="72" customFormat="1" ht="75.75" customHeight="1">
      <c r="A3276" s="63"/>
      <c r="B3276" s="63"/>
      <c r="C3276" s="63"/>
      <c r="D3276" s="63"/>
      <c r="E3276" s="63"/>
      <c r="F3276" s="63"/>
      <c r="G3276" s="63"/>
      <c r="H3276" s="63"/>
      <c r="I3276" s="63"/>
      <c r="J3276" s="63"/>
      <c r="K3276" s="63"/>
      <c r="L3276" s="63"/>
      <c r="M3276" s="63"/>
      <c r="N3276" s="63"/>
      <c r="O3276" s="63"/>
      <c r="P3276" s="63"/>
      <c r="Q3276" s="63"/>
      <c r="R3276" s="63"/>
      <c r="S3276" s="63"/>
      <c r="T3276" s="63"/>
      <c r="U3276" s="63"/>
      <c r="V3276" s="63"/>
      <c r="W3276" s="63"/>
      <c r="X3276" s="63"/>
      <c r="Y3276" s="63"/>
      <c r="Z3276" s="63"/>
      <c r="AA3276" s="63"/>
      <c r="AB3276" s="63"/>
      <c r="AC3276" s="63"/>
      <c r="AD3276" s="63"/>
      <c r="AE3276" s="63"/>
      <c r="AF3276" s="63"/>
      <c r="AG3276" s="63"/>
      <c r="AH3276" s="63"/>
      <c r="AI3276" s="63"/>
      <c r="AJ3276" s="63"/>
      <c r="AK3276" s="63"/>
      <c r="AL3276" s="63"/>
      <c r="AM3276" s="63"/>
      <c r="AN3276" s="63"/>
      <c r="AO3276" s="63"/>
      <c r="AP3276" s="63"/>
      <c r="AQ3276" s="63"/>
      <c r="AR3276" s="63"/>
      <c r="AS3276" s="63"/>
      <c r="AT3276" s="63"/>
      <c r="AU3276" s="63"/>
      <c r="AV3276" s="63"/>
      <c r="AW3276" s="63"/>
      <c r="AX3276" s="63"/>
      <c r="AY3276" s="63"/>
      <c r="AZ3276" s="63"/>
      <c r="BA3276" s="63"/>
      <c r="BB3276" s="63"/>
      <c r="BC3276" s="63"/>
      <c r="BD3276" s="63"/>
      <c r="BE3276" s="63"/>
      <c r="BF3276" s="63"/>
      <c r="BG3276" s="63"/>
      <c r="BH3276" s="63"/>
      <c r="BI3276" s="63"/>
      <c r="BJ3276" s="63"/>
      <c r="BK3276" s="63"/>
      <c r="BL3276" s="63"/>
      <c r="BM3276" s="63"/>
      <c r="BN3276" s="63"/>
      <c r="BO3276" s="63"/>
      <c r="BP3276" s="63"/>
      <c r="BQ3276" s="63"/>
      <c r="BR3276" s="63"/>
      <c r="BS3276" s="63"/>
      <c r="BT3276" s="63"/>
      <c r="BU3276" s="63"/>
      <c r="BV3276" s="63"/>
      <c r="BW3276" s="63"/>
      <c r="BX3276" s="63"/>
      <c r="BY3276" s="63"/>
      <c r="BZ3276" s="63"/>
      <c r="CA3276" s="63"/>
      <c r="CB3276" s="63"/>
      <c r="CC3276" s="63"/>
      <c r="CD3276" s="63"/>
      <c r="CE3276" s="63"/>
      <c r="CF3276" s="63"/>
      <c r="CG3276" s="63"/>
      <c r="CH3276" s="63"/>
      <c r="CI3276" s="63"/>
      <c r="CJ3276" s="63"/>
      <c r="CK3276" s="63"/>
      <c r="CL3276" s="63"/>
      <c r="CM3276" s="63"/>
      <c r="CN3276" s="63"/>
      <c r="CO3276" s="63"/>
      <c r="CP3276" s="63"/>
      <c r="CR3276" s="227"/>
      <c r="CS3276" s="74"/>
    </row>
    <row r="3277" spans="1:97" s="72" customFormat="1" ht="75.75" customHeight="1">
      <c r="A3277" s="63"/>
      <c r="B3277" s="63"/>
      <c r="C3277" s="63"/>
      <c r="D3277" s="63"/>
      <c r="E3277" s="63"/>
      <c r="F3277" s="63"/>
      <c r="G3277" s="63"/>
      <c r="H3277" s="63"/>
      <c r="I3277" s="63"/>
      <c r="J3277" s="63"/>
      <c r="K3277" s="63"/>
      <c r="L3277" s="63"/>
      <c r="M3277" s="63"/>
      <c r="N3277" s="63"/>
      <c r="O3277" s="63"/>
      <c r="P3277" s="63"/>
      <c r="Q3277" s="63"/>
      <c r="R3277" s="63"/>
      <c r="S3277" s="63"/>
      <c r="T3277" s="63"/>
      <c r="U3277" s="63"/>
      <c r="V3277" s="63"/>
      <c r="W3277" s="63"/>
      <c r="X3277" s="63"/>
      <c r="Y3277" s="63"/>
      <c r="Z3277" s="63"/>
      <c r="AA3277" s="63"/>
      <c r="AB3277" s="63"/>
      <c r="AC3277" s="63"/>
      <c r="AD3277" s="63"/>
      <c r="AE3277" s="63"/>
      <c r="AF3277" s="63"/>
      <c r="AG3277" s="63"/>
      <c r="AH3277" s="63"/>
      <c r="AI3277" s="63"/>
      <c r="AJ3277" s="63"/>
      <c r="AK3277" s="63"/>
      <c r="AL3277" s="63"/>
      <c r="AM3277" s="63"/>
      <c r="AN3277" s="63"/>
      <c r="AO3277" s="63"/>
      <c r="AP3277" s="63"/>
      <c r="AQ3277" s="63"/>
      <c r="AR3277" s="63"/>
      <c r="AS3277" s="63"/>
      <c r="AT3277" s="63"/>
      <c r="AU3277" s="63"/>
      <c r="AV3277" s="63"/>
      <c r="AW3277" s="63"/>
      <c r="AX3277" s="63"/>
      <c r="AY3277" s="63"/>
      <c r="AZ3277" s="63"/>
      <c r="BA3277" s="63"/>
      <c r="BB3277" s="63"/>
      <c r="BC3277" s="63"/>
      <c r="BD3277" s="63"/>
      <c r="BE3277" s="63"/>
      <c r="BF3277" s="63"/>
      <c r="BG3277" s="63"/>
      <c r="BH3277" s="63"/>
      <c r="BI3277" s="63"/>
      <c r="BJ3277" s="63"/>
      <c r="BK3277" s="63"/>
      <c r="BL3277" s="63"/>
      <c r="BM3277" s="63"/>
      <c r="BN3277" s="63"/>
      <c r="BO3277" s="63"/>
      <c r="BP3277" s="63"/>
      <c r="BQ3277" s="63"/>
      <c r="BR3277" s="63"/>
      <c r="BS3277" s="63"/>
      <c r="BT3277" s="63"/>
      <c r="BU3277" s="63"/>
      <c r="BV3277" s="63"/>
      <c r="BW3277" s="63"/>
      <c r="BX3277" s="63"/>
      <c r="BY3277" s="63"/>
      <c r="BZ3277" s="63"/>
      <c r="CA3277" s="63"/>
      <c r="CB3277" s="63"/>
      <c r="CC3277" s="63"/>
      <c r="CD3277" s="63"/>
      <c r="CE3277" s="63"/>
      <c r="CF3277" s="63"/>
      <c r="CG3277" s="63"/>
      <c r="CH3277" s="63"/>
      <c r="CI3277" s="63"/>
      <c r="CJ3277" s="63"/>
      <c r="CK3277" s="63"/>
      <c r="CL3277" s="63"/>
      <c r="CM3277" s="63"/>
      <c r="CN3277" s="63"/>
      <c r="CO3277" s="63"/>
      <c r="CP3277" s="63"/>
      <c r="CR3277" s="227"/>
      <c r="CS3277" s="74"/>
    </row>
    <row r="3278" spans="1:97" s="72" customFormat="1" ht="75.75" customHeight="1">
      <c r="A3278" s="63"/>
      <c r="B3278" s="63"/>
      <c r="C3278" s="63"/>
      <c r="D3278" s="63"/>
      <c r="E3278" s="63"/>
      <c r="F3278" s="63"/>
      <c r="G3278" s="63"/>
      <c r="H3278" s="63"/>
      <c r="I3278" s="63"/>
      <c r="J3278" s="63"/>
      <c r="K3278" s="63"/>
      <c r="L3278" s="63"/>
      <c r="M3278" s="63"/>
      <c r="N3278" s="63"/>
      <c r="O3278" s="63"/>
      <c r="P3278" s="63"/>
      <c r="Q3278" s="63"/>
      <c r="R3278" s="63"/>
      <c r="S3278" s="63"/>
      <c r="T3278" s="63"/>
      <c r="U3278" s="63"/>
      <c r="V3278" s="63"/>
      <c r="W3278" s="63"/>
      <c r="X3278" s="63"/>
      <c r="Y3278" s="63"/>
      <c r="Z3278" s="63"/>
      <c r="AA3278" s="63"/>
      <c r="AB3278" s="63"/>
      <c r="AC3278" s="63"/>
      <c r="AD3278" s="63"/>
      <c r="AE3278" s="63"/>
      <c r="AF3278" s="63"/>
      <c r="AG3278" s="63"/>
      <c r="AH3278" s="63"/>
      <c r="AI3278" s="63"/>
      <c r="AJ3278" s="63"/>
      <c r="AK3278" s="63"/>
      <c r="AL3278" s="63"/>
      <c r="AM3278" s="63"/>
      <c r="AN3278" s="63"/>
      <c r="AO3278" s="63"/>
      <c r="AP3278" s="63"/>
      <c r="AQ3278" s="63"/>
      <c r="AR3278" s="63"/>
      <c r="AS3278" s="63"/>
      <c r="AT3278" s="63"/>
      <c r="AU3278" s="63"/>
      <c r="AV3278" s="63"/>
      <c r="AW3278" s="63"/>
      <c r="AX3278" s="63"/>
      <c r="AY3278" s="63"/>
      <c r="AZ3278" s="63"/>
      <c r="BA3278" s="63"/>
      <c r="BB3278" s="63"/>
      <c r="BC3278" s="63"/>
      <c r="BD3278" s="63"/>
      <c r="BE3278" s="63"/>
      <c r="BF3278" s="63"/>
      <c r="BG3278" s="63"/>
      <c r="BH3278" s="63"/>
      <c r="BI3278" s="63"/>
      <c r="BJ3278" s="63"/>
      <c r="BK3278" s="63"/>
      <c r="BL3278" s="63"/>
      <c r="BM3278" s="63"/>
      <c r="BN3278" s="63"/>
      <c r="BO3278" s="63"/>
      <c r="BP3278" s="63"/>
      <c r="BQ3278" s="63"/>
      <c r="BR3278" s="63"/>
      <c r="BS3278" s="63"/>
      <c r="BT3278" s="63"/>
      <c r="BU3278" s="63"/>
      <c r="BV3278" s="63"/>
      <c r="BW3278" s="63"/>
      <c r="BX3278" s="63"/>
      <c r="BY3278" s="63"/>
      <c r="BZ3278" s="63"/>
      <c r="CA3278" s="63"/>
      <c r="CB3278" s="63"/>
      <c r="CC3278" s="63"/>
      <c r="CD3278" s="63"/>
      <c r="CE3278" s="63"/>
      <c r="CF3278" s="63"/>
      <c r="CG3278" s="63"/>
      <c r="CH3278" s="63"/>
      <c r="CI3278" s="63"/>
      <c r="CJ3278" s="63"/>
      <c r="CK3278" s="63"/>
      <c r="CL3278" s="63"/>
      <c r="CM3278" s="63"/>
      <c r="CN3278" s="63"/>
      <c r="CO3278" s="63"/>
      <c r="CP3278" s="63"/>
      <c r="CR3278" s="227"/>
      <c r="CS3278" s="74"/>
    </row>
    <row r="3279" spans="1:97" s="72" customFormat="1" ht="75.75" customHeight="1">
      <c r="A3279" s="63"/>
      <c r="B3279" s="63"/>
      <c r="C3279" s="63"/>
      <c r="D3279" s="63"/>
      <c r="E3279" s="63"/>
      <c r="F3279" s="63"/>
      <c r="G3279" s="63"/>
      <c r="H3279" s="63"/>
      <c r="I3279" s="63"/>
      <c r="J3279" s="63"/>
      <c r="K3279" s="63"/>
      <c r="L3279" s="63"/>
      <c r="M3279" s="63"/>
      <c r="N3279" s="63"/>
      <c r="O3279" s="63"/>
      <c r="P3279" s="63"/>
      <c r="Q3279" s="63"/>
      <c r="R3279" s="63"/>
      <c r="S3279" s="63"/>
      <c r="T3279" s="63"/>
      <c r="U3279" s="63"/>
      <c r="V3279" s="63"/>
      <c r="W3279" s="63"/>
      <c r="X3279" s="63"/>
      <c r="Y3279" s="63"/>
      <c r="Z3279" s="63"/>
      <c r="AA3279" s="63"/>
      <c r="AB3279" s="63"/>
      <c r="AC3279" s="63"/>
      <c r="AD3279" s="63"/>
      <c r="AE3279" s="63"/>
      <c r="AF3279" s="63"/>
      <c r="AG3279" s="63"/>
      <c r="AH3279" s="63"/>
      <c r="AI3279" s="63"/>
      <c r="AJ3279" s="63"/>
      <c r="AK3279" s="63"/>
      <c r="AL3279" s="63"/>
      <c r="AM3279" s="63"/>
      <c r="AN3279" s="63"/>
      <c r="AO3279" s="63"/>
      <c r="AP3279" s="63"/>
      <c r="AQ3279" s="63"/>
      <c r="AR3279" s="63"/>
      <c r="AS3279" s="63"/>
      <c r="AT3279" s="63"/>
      <c r="AU3279" s="63"/>
      <c r="AV3279" s="63"/>
      <c r="AW3279" s="63"/>
      <c r="AX3279" s="63"/>
      <c r="AY3279" s="63"/>
      <c r="AZ3279" s="63"/>
      <c r="BA3279" s="63"/>
      <c r="BB3279" s="63"/>
      <c r="BC3279" s="63"/>
      <c r="BD3279" s="63"/>
      <c r="BE3279" s="63"/>
      <c r="BF3279" s="63"/>
      <c r="BG3279" s="63"/>
      <c r="BH3279" s="63"/>
      <c r="BI3279" s="63"/>
      <c r="BJ3279" s="63"/>
      <c r="BK3279" s="63"/>
      <c r="BL3279" s="63"/>
      <c r="BM3279" s="63"/>
      <c r="BN3279" s="63"/>
      <c r="BO3279" s="63"/>
      <c r="BP3279" s="63"/>
      <c r="BQ3279" s="63"/>
      <c r="BR3279" s="63"/>
      <c r="BS3279" s="63"/>
      <c r="BT3279" s="63"/>
      <c r="BU3279" s="63"/>
      <c r="BV3279" s="63"/>
      <c r="BW3279" s="63"/>
      <c r="BX3279" s="63"/>
      <c r="BY3279" s="63"/>
      <c r="BZ3279" s="63"/>
      <c r="CA3279" s="63"/>
      <c r="CB3279" s="63"/>
      <c r="CC3279" s="63"/>
      <c r="CD3279" s="63"/>
      <c r="CE3279" s="63"/>
      <c r="CF3279" s="63"/>
      <c r="CG3279" s="63"/>
      <c r="CH3279" s="63"/>
      <c r="CI3279" s="63"/>
      <c r="CJ3279" s="63"/>
      <c r="CK3279" s="63"/>
      <c r="CL3279" s="63"/>
      <c r="CM3279" s="63"/>
      <c r="CN3279" s="63"/>
      <c r="CO3279" s="63"/>
      <c r="CP3279" s="63"/>
      <c r="CR3279" s="227"/>
      <c r="CS3279" s="74"/>
    </row>
    <row r="3280" spans="1:97" s="72" customFormat="1" ht="75.75" customHeight="1">
      <c r="A3280" s="63"/>
      <c r="B3280" s="63"/>
      <c r="C3280" s="63"/>
      <c r="D3280" s="63"/>
      <c r="E3280" s="63"/>
      <c r="F3280" s="63"/>
      <c r="G3280" s="63"/>
      <c r="H3280" s="63"/>
      <c r="I3280" s="63"/>
      <c r="J3280" s="63"/>
      <c r="K3280" s="63"/>
      <c r="L3280" s="63"/>
      <c r="M3280" s="63"/>
      <c r="N3280" s="63"/>
      <c r="O3280" s="63"/>
      <c r="P3280" s="63"/>
      <c r="Q3280" s="63"/>
      <c r="R3280" s="63"/>
      <c r="S3280" s="63"/>
      <c r="T3280" s="63"/>
      <c r="U3280" s="63"/>
      <c r="V3280" s="63"/>
      <c r="W3280" s="63"/>
      <c r="X3280" s="63"/>
      <c r="Y3280" s="63"/>
      <c r="Z3280" s="63"/>
      <c r="AA3280" s="63"/>
      <c r="AB3280" s="63"/>
      <c r="AC3280" s="63"/>
      <c r="AD3280" s="63"/>
      <c r="AE3280" s="63"/>
      <c r="AF3280" s="63"/>
      <c r="AG3280" s="63"/>
      <c r="AH3280" s="63"/>
      <c r="AI3280" s="63"/>
      <c r="AJ3280" s="63"/>
      <c r="AK3280" s="63"/>
      <c r="AL3280" s="63"/>
      <c r="AM3280" s="63"/>
      <c r="AN3280" s="63"/>
      <c r="AO3280" s="63"/>
      <c r="AP3280" s="63"/>
      <c r="AQ3280" s="63"/>
      <c r="AR3280" s="63"/>
      <c r="AS3280" s="63"/>
      <c r="AT3280" s="63"/>
      <c r="AU3280" s="63"/>
      <c r="AV3280" s="63"/>
      <c r="AW3280" s="63"/>
      <c r="AX3280" s="63"/>
      <c r="AY3280" s="63"/>
      <c r="AZ3280" s="63"/>
      <c r="BA3280" s="63"/>
      <c r="BB3280" s="63"/>
      <c r="BC3280" s="63"/>
      <c r="BD3280" s="63"/>
      <c r="BE3280" s="63"/>
      <c r="BF3280" s="63"/>
      <c r="BG3280" s="63"/>
      <c r="BH3280" s="63"/>
      <c r="BI3280" s="63"/>
      <c r="BJ3280" s="63"/>
      <c r="BK3280" s="63"/>
      <c r="BL3280" s="63"/>
      <c r="BM3280" s="63"/>
      <c r="BN3280" s="63"/>
      <c r="BO3280" s="63"/>
      <c r="BP3280" s="63"/>
      <c r="BQ3280" s="63"/>
      <c r="BR3280" s="63"/>
      <c r="BS3280" s="63"/>
      <c r="BT3280" s="63"/>
      <c r="BU3280" s="63"/>
      <c r="BV3280" s="63"/>
      <c r="BW3280" s="63"/>
      <c r="BX3280" s="63"/>
      <c r="BY3280" s="63"/>
      <c r="BZ3280" s="63"/>
      <c r="CA3280" s="63"/>
      <c r="CB3280" s="63"/>
      <c r="CC3280" s="63"/>
      <c r="CD3280" s="63"/>
      <c r="CE3280" s="63"/>
      <c r="CF3280" s="63"/>
      <c r="CG3280" s="63"/>
      <c r="CH3280" s="63"/>
      <c r="CI3280" s="63"/>
      <c r="CJ3280" s="63"/>
      <c r="CK3280" s="63"/>
      <c r="CL3280" s="63"/>
      <c r="CM3280" s="63"/>
      <c r="CN3280" s="63"/>
      <c r="CO3280" s="63"/>
      <c r="CP3280" s="63"/>
      <c r="CR3280" s="227"/>
      <c r="CS3280" s="74"/>
    </row>
    <row r="3281" spans="1:97" s="72" customFormat="1" ht="75.75" customHeight="1">
      <c r="A3281" s="63"/>
      <c r="B3281" s="63"/>
      <c r="C3281" s="63"/>
      <c r="D3281" s="63"/>
      <c r="E3281" s="63"/>
      <c r="F3281" s="63"/>
      <c r="G3281" s="63"/>
      <c r="H3281" s="63"/>
      <c r="I3281" s="63"/>
      <c r="J3281" s="63"/>
      <c r="K3281" s="63"/>
      <c r="L3281" s="63"/>
      <c r="M3281" s="63"/>
      <c r="N3281" s="63"/>
      <c r="O3281" s="63"/>
      <c r="P3281" s="63"/>
      <c r="Q3281" s="63"/>
      <c r="R3281" s="63"/>
      <c r="S3281" s="63"/>
      <c r="T3281" s="63"/>
      <c r="U3281" s="63"/>
      <c r="V3281" s="63"/>
      <c r="W3281" s="63"/>
      <c r="X3281" s="63"/>
      <c r="Y3281" s="63"/>
      <c r="Z3281" s="63"/>
      <c r="AA3281" s="63"/>
      <c r="AB3281" s="63"/>
      <c r="AC3281" s="63"/>
      <c r="AD3281" s="63"/>
      <c r="AE3281" s="63"/>
      <c r="AF3281" s="63"/>
      <c r="AG3281" s="63"/>
      <c r="AH3281" s="63"/>
      <c r="AI3281" s="63"/>
      <c r="AJ3281" s="63"/>
      <c r="AK3281" s="63"/>
      <c r="AL3281" s="63"/>
      <c r="AM3281" s="63"/>
      <c r="AN3281" s="63"/>
      <c r="AO3281" s="63"/>
      <c r="AP3281" s="63"/>
      <c r="AQ3281" s="63"/>
      <c r="AR3281" s="63"/>
      <c r="AS3281" s="63"/>
      <c r="AT3281" s="63"/>
      <c r="AU3281" s="63"/>
      <c r="AV3281" s="63"/>
      <c r="AW3281" s="63"/>
      <c r="AX3281" s="63"/>
      <c r="AY3281" s="63"/>
      <c r="AZ3281" s="63"/>
      <c r="BA3281" s="63"/>
      <c r="BB3281" s="63"/>
      <c r="BC3281" s="63"/>
      <c r="BD3281" s="63"/>
      <c r="BE3281" s="63"/>
      <c r="BF3281" s="63"/>
      <c r="BG3281" s="63"/>
      <c r="BH3281" s="63"/>
      <c r="BI3281" s="63"/>
      <c r="BJ3281" s="63"/>
      <c r="BK3281" s="63"/>
      <c r="BL3281" s="63"/>
      <c r="BM3281" s="63"/>
      <c r="BN3281" s="63"/>
      <c r="BO3281" s="63"/>
      <c r="BP3281" s="63"/>
      <c r="BQ3281" s="63"/>
      <c r="BR3281" s="63"/>
      <c r="BS3281" s="63"/>
      <c r="BT3281" s="63"/>
      <c r="BU3281" s="63"/>
      <c r="BV3281" s="63"/>
      <c r="BW3281" s="63"/>
      <c r="BX3281" s="63"/>
      <c r="BY3281" s="63"/>
      <c r="BZ3281" s="63"/>
      <c r="CA3281" s="63"/>
      <c r="CB3281" s="63"/>
      <c r="CC3281" s="63"/>
      <c r="CD3281" s="63"/>
      <c r="CE3281" s="63"/>
      <c r="CF3281" s="63"/>
      <c r="CG3281" s="63"/>
      <c r="CH3281" s="63"/>
      <c r="CI3281" s="63"/>
      <c r="CJ3281" s="63"/>
      <c r="CK3281" s="63"/>
      <c r="CL3281" s="63"/>
      <c r="CM3281" s="63"/>
      <c r="CN3281" s="63"/>
      <c r="CO3281" s="63"/>
      <c r="CP3281" s="63"/>
      <c r="CR3281" s="227"/>
      <c r="CS3281" s="74"/>
    </row>
    <row r="3282" spans="1:97" s="72" customFormat="1" ht="75.75" customHeight="1">
      <c r="A3282" s="63"/>
      <c r="B3282" s="63"/>
      <c r="C3282" s="63"/>
      <c r="D3282" s="63"/>
      <c r="E3282" s="63"/>
      <c r="F3282" s="63"/>
      <c r="G3282" s="63"/>
      <c r="H3282" s="63"/>
      <c r="I3282" s="63"/>
      <c r="J3282" s="63"/>
      <c r="K3282" s="63"/>
      <c r="L3282" s="63"/>
      <c r="M3282" s="63"/>
      <c r="N3282" s="63"/>
      <c r="O3282" s="63"/>
      <c r="P3282" s="63"/>
      <c r="Q3282" s="63"/>
      <c r="R3282" s="63"/>
      <c r="S3282" s="63"/>
      <c r="T3282" s="63"/>
      <c r="U3282" s="63"/>
      <c r="V3282" s="63"/>
      <c r="W3282" s="63"/>
      <c r="X3282" s="63"/>
      <c r="Y3282" s="63"/>
      <c r="Z3282" s="63"/>
      <c r="AA3282" s="63"/>
      <c r="AB3282" s="63"/>
      <c r="AC3282" s="63"/>
      <c r="AD3282" s="63"/>
      <c r="AE3282" s="63"/>
      <c r="AF3282" s="63"/>
      <c r="AG3282" s="63"/>
      <c r="AH3282" s="63"/>
      <c r="AI3282" s="63"/>
      <c r="AJ3282" s="63"/>
      <c r="AK3282" s="63"/>
      <c r="AL3282" s="63"/>
      <c r="AM3282" s="63"/>
      <c r="AN3282" s="63"/>
      <c r="AO3282" s="63"/>
      <c r="AP3282" s="63"/>
      <c r="AQ3282" s="63"/>
      <c r="AR3282" s="63"/>
      <c r="AS3282" s="63"/>
      <c r="AT3282" s="63"/>
      <c r="AU3282" s="63"/>
      <c r="AV3282" s="63"/>
      <c r="AW3282" s="63"/>
      <c r="AX3282" s="63"/>
      <c r="AY3282" s="63"/>
      <c r="AZ3282" s="63"/>
      <c r="BA3282" s="63"/>
      <c r="BB3282" s="63"/>
      <c r="BC3282" s="63"/>
      <c r="BD3282" s="63"/>
      <c r="BE3282" s="63"/>
      <c r="BF3282" s="63"/>
      <c r="BG3282" s="63"/>
      <c r="BH3282" s="63"/>
      <c r="BI3282" s="63"/>
      <c r="BJ3282" s="63"/>
      <c r="BK3282" s="63"/>
      <c r="BL3282" s="63"/>
      <c r="BM3282" s="63"/>
      <c r="BN3282" s="63"/>
      <c r="BO3282" s="63"/>
      <c r="BP3282" s="63"/>
      <c r="BQ3282" s="63"/>
      <c r="BR3282" s="63"/>
      <c r="BS3282" s="63"/>
      <c r="BT3282" s="63"/>
      <c r="BU3282" s="63"/>
      <c r="BV3282" s="63"/>
      <c r="BW3282" s="63"/>
      <c r="BX3282" s="63"/>
      <c r="BY3282" s="63"/>
      <c r="BZ3282" s="63"/>
      <c r="CA3282" s="63"/>
      <c r="CB3282" s="63"/>
      <c r="CC3282" s="63"/>
      <c r="CD3282" s="63"/>
      <c r="CE3282" s="63"/>
      <c r="CF3282" s="63"/>
      <c r="CG3282" s="63"/>
      <c r="CH3282" s="63"/>
      <c r="CI3282" s="63"/>
      <c r="CJ3282" s="63"/>
      <c r="CK3282" s="63"/>
      <c r="CL3282" s="63"/>
      <c r="CM3282" s="63"/>
      <c r="CN3282" s="63"/>
      <c r="CO3282" s="63"/>
      <c r="CP3282" s="63"/>
      <c r="CR3282" s="227"/>
      <c r="CS3282" s="74"/>
    </row>
    <row r="3283" spans="1:97" s="72" customFormat="1" ht="75.75" customHeight="1">
      <c r="A3283" s="63"/>
      <c r="B3283" s="63"/>
      <c r="C3283" s="63"/>
      <c r="D3283" s="63"/>
      <c r="E3283" s="63"/>
      <c r="F3283" s="63"/>
      <c r="G3283" s="63"/>
      <c r="H3283" s="63"/>
      <c r="I3283" s="63"/>
      <c r="J3283" s="63"/>
      <c r="K3283" s="63"/>
      <c r="L3283" s="63"/>
      <c r="M3283" s="63"/>
      <c r="N3283" s="63"/>
      <c r="O3283" s="63"/>
      <c r="P3283" s="63"/>
      <c r="Q3283" s="63"/>
      <c r="R3283" s="63"/>
      <c r="S3283" s="63"/>
      <c r="T3283" s="63"/>
      <c r="U3283" s="63"/>
      <c r="V3283" s="63"/>
      <c r="W3283" s="63"/>
      <c r="X3283" s="63"/>
      <c r="Y3283" s="63"/>
      <c r="Z3283" s="63"/>
      <c r="AA3283" s="63"/>
      <c r="AB3283" s="63"/>
      <c r="AC3283" s="63"/>
      <c r="AD3283" s="63"/>
      <c r="AE3283" s="63"/>
      <c r="AF3283" s="63"/>
      <c r="AG3283" s="63"/>
      <c r="AH3283" s="63"/>
      <c r="AI3283" s="63"/>
      <c r="AJ3283" s="63"/>
      <c r="AK3283" s="63"/>
      <c r="AL3283" s="63"/>
      <c r="AM3283" s="63"/>
      <c r="AN3283" s="63"/>
      <c r="AO3283" s="63"/>
      <c r="AP3283" s="63"/>
      <c r="AQ3283" s="63"/>
      <c r="AR3283" s="63"/>
      <c r="AS3283" s="63"/>
      <c r="AT3283" s="63"/>
      <c r="AU3283" s="63"/>
      <c r="AV3283" s="63"/>
      <c r="AW3283" s="63"/>
      <c r="AX3283" s="63"/>
      <c r="AY3283" s="63"/>
      <c r="AZ3283" s="63"/>
      <c r="BA3283" s="63"/>
      <c r="BB3283" s="63"/>
      <c r="BC3283" s="63"/>
      <c r="BD3283" s="63"/>
      <c r="BE3283" s="63"/>
      <c r="BF3283" s="63"/>
      <c r="BG3283" s="63"/>
      <c r="BH3283" s="63"/>
      <c r="BI3283" s="63"/>
      <c r="BJ3283" s="63"/>
      <c r="BK3283" s="63"/>
      <c r="BL3283" s="63"/>
      <c r="BM3283" s="63"/>
      <c r="BN3283" s="63"/>
      <c r="BO3283" s="63"/>
      <c r="BP3283" s="63"/>
      <c r="BQ3283" s="63"/>
      <c r="BR3283" s="63"/>
      <c r="BS3283" s="63"/>
      <c r="BT3283" s="63"/>
      <c r="BU3283" s="63"/>
      <c r="BV3283" s="63"/>
      <c r="BW3283" s="63"/>
      <c r="BX3283" s="63"/>
      <c r="BY3283" s="63"/>
      <c r="BZ3283" s="63"/>
      <c r="CA3283" s="63"/>
      <c r="CB3283" s="63"/>
      <c r="CC3283" s="63"/>
      <c r="CD3283" s="63"/>
      <c r="CE3283" s="63"/>
      <c r="CF3283" s="63"/>
      <c r="CG3283" s="63"/>
      <c r="CH3283" s="63"/>
      <c r="CI3283" s="63"/>
      <c r="CJ3283" s="63"/>
      <c r="CK3283" s="63"/>
      <c r="CL3283" s="63"/>
      <c r="CM3283" s="63"/>
      <c r="CN3283" s="63"/>
      <c r="CO3283" s="63"/>
      <c r="CP3283" s="63"/>
      <c r="CR3283" s="227"/>
      <c r="CS3283" s="74"/>
    </row>
    <row r="3284" spans="1:97" s="72" customFormat="1" ht="75.75" customHeight="1">
      <c r="A3284" s="63"/>
      <c r="B3284" s="63"/>
      <c r="C3284" s="63"/>
      <c r="D3284" s="63"/>
      <c r="E3284" s="63"/>
      <c r="F3284" s="63"/>
      <c r="G3284" s="63"/>
      <c r="H3284" s="63"/>
      <c r="I3284" s="63"/>
      <c r="J3284" s="63"/>
      <c r="K3284" s="63"/>
      <c r="L3284" s="63"/>
      <c r="M3284" s="63"/>
      <c r="N3284" s="63"/>
      <c r="O3284" s="63"/>
      <c r="P3284" s="63"/>
      <c r="Q3284" s="63"/>
      <c r="R3284" s="63"/>
      <c r="S3284" s="63"/>
      <c r="T3284" s="63"/>
      <c r="U3284" s="63"/>
      <c r="V3284" s="63"/>
      <c r="W3284" s="63"/>
      <c r="X3284" s="63"/>
      <c r="Y3284" s="63"/>
      <c r="Z3284" s="63"/>
      <c r="AA3284" s="63"/>
      <c r="AB3284" s="63"/>
      <c r="AC3284" s="63"/>
      <c r="AD3284" s="63"/>
      <c r="AE3284" s="63"/>
      <c r="AF3284" s="63"/>
      <c r="AG3284" s="63"/>
      <c r="AH3284" s="63"/>
      <c r="AI3284" s="63"/>
      <c r="AJ3284" s="63"/>
      <c r="AK3284" s="63"/>
      <c r="AL3284" s="63"/>
      <c r="AM3284" s="63"/>
      <c r="AN3284" s="63"/>
      <c r="AO3284" s="63"/>
      <c r="AP3284" s="63"/>
      <c r="AQ3284" s="63"/>
      <c r="AR3284" s="63"/>
      <c r="AS3284" s="63"/>
      <c r="AT3284" s="63"/>
      <c r="AU3284" s="63"/>
      <c r="AV3284" s="63"/>
      <c r="AW3284" s="63"/>
      <c r="AX3284" s="63"/>
      <c r="AY3284" s="63"/>
      <c r="AZ3284" s="63"/>
      <c r="BA3284" s="63"/>
      <c r="BB3284" s="63"/>
      <c r="BC3284" s="63"/>
      <c r="BD3284" s="63"/>
      <c r="BE3284" s="63"/>
      <c r="BF3284" s="63"/>
      <c r="BG3284" s="63"/>
      <c r="BH3284" s="63"/>
      <c r="BI3284" s="63"/>
      <c r="BJ3284" s="63"/>
      <c r="BK3284" s="63"/>
      <c r="BL3284" s="63"/>
      <c r="BM3284" s="63"/>
      <c r="BN3284" s="63"/>
      <c r="BO3284" s="63"/>
      <c r="BP3284" s="63"/>
      <c r="BQ3284" s="63"/>
      <c r="BR3284" s="63"/>
      <c r="BS3284" s="63"/>
      <c r="BT3284" s="63"/>
      <c r="BU3284" s="63"/>
      <c r="BV3284" s="63"/>
      <c r="BW3284" s="63"/>
      <c r="BX3284" s="63"/>
      <c r="BY3284" s="63"/>
      <c r="BZ3284" s="63"/>
      <c r="CA3284" s="63"/>
      <c r="CB3284" s="63"/>
      <c r="CC3284" s="63"/>
      <c r="CD3284" s="63"/>
      <c r="CE3284" s="63"/>
      <c r="CF3284" s="63"/>
      <c r="CG3284" s="63"/>
      <c r="CH3284" s="63"/>
      <c r="CI3284" s="63"/>
      <c r="CJ3284" s="63"/>
      <c r="CK3284" s="63"/>
      <c r="CL3284" s="63"/>
      <c r="CM3284" s="63"/>
      <c r="CN3284" s="63"/>
      <c r="CO3284" s="63"/>
      <c r="CP3284" s="63"/>
      <c r="CR3284" s="227"/>
      <c r="CS3284" s="74"/>
    </row>
    <row r="3285" spans="1:97" s="72" customFormat="1" ht="75.75" customHeight="1">
      <c r="A3285" s="63"/>
      <c r="B3285" s="63"/>
      <c r="C3285" s="63"/>
      <c r="D3285" s="63"/>
      <c r="E3285" s="63"/>
      <c r="F3285" s="63"/>
      <c r="G3285" s="63"/>
      <c r="H3285" s="63"/>
      <c r="I3285" s="63"/>
      <c r="J3285" s="63"/>
      <c r="K3285" s="63"/>
      <c r="L3285" s="63"/>
      <c r="M3285" s="63"/>
      <c r="N3285" s="63"/>
      <c r="O3285" s="63"/>
      <c r="P3285" s="63"/>
      <c r="Q3285" s="63"/>
      <c r="R3285" s="63"/>
      <c r="S3285" s="63"/>
      <c r="T3285" s="63"/>
      <c r="U3285" s="63"/>
      <c r="V3285" s="63"/>
      <c r="W3285" s="63"/>
      <c r="X3285" s="63"/>
      <c r="Y3285" s="63"/>
      <c r="Z3285" s="63"/>
      <c r="AA3285" s="63"/>
      <c r="AB3285" s="63"/>
      <c r="AC3285" s="63"/>
      <c r="AD3285" s="63"/>
      <c r="AE3285" s="63"/>
      <c r="AF3285" s="63"/>
      <c r="AG3285" s="63"/>
      <c r="AH3285" s="63"/>
      <c r="AI3285" s="63"/>
      <c r="AJ3285" s="63"/>
      <c r="AK3285" s="63"/>
      <c r="AL3285" s="63"/>
      <c r="AM3285" s="63"/>
      <c r="AN3285" s="63"/>
      <c r="AO3285" s="63"/>
      <c r="AP3285" s="63"/>
      <c r="AQ3285" s="63"/>
      <c r="AR3285" s="63"/>
      <c r="AS3285" s="63"/>
      <c r="AT3285" s="63"/>
      <c r="AU3285" s="63"/>
      <c r="AV3285" s="63"/>
      <c r="AW3285" s="63"/>
      <c r="AX3285" s="63"/>
      <c r="AY3285" s="63"/>
      <c r="AZ3285" s="63"/>
      <c r="BA3285" s="63"/>
      <c r="BB3285" s="63"/>
      <c r="BC3285" s="63"/>
      <c r="BD3285" s="63"/>
      <c r="BE3285" s="63"/>
      <c r="BF3285" s="63"/>
      <c r="BG3285" s="63"/>
      <c r="BH3285" s="63"/>
      <c r="BI3285" s="63"/>
      <c r="BJ3285" s="63"/>
      <c r="BK3285" s="63"/>
      <c r="BL3285" s="63"/>
      <c r="BM3285" s="63"/>
      <c r="BN3285" s="63"/>
      <c r="BO3285" s="63"/>
      <c r="BP3285" s="63"/>
      <c r="BQ3285" s="63"/>
      <c r="BR3285" s="63"/>
      <c r="BS3285" s="63"/>
      <c r="BT3285" s="63"/>
      <c r="BU3285" s="63"/>
      <c r="BV3285" s="63"/>
      <c r="BW3285" s="63"/>
      <c r="BX3285" s="63"/>
      <c r="BY3285" s="63"/>
      <c r="BZ3285" s="63"/>
      <c r="CA3285" s="63"/>
      <c r="CB3285" s="63"/>
      <c r="CC3285" s="63"/>
      <c r="CD3285" s="63"/>
      <c r="CE3285" s="63"/>
      <c r="CF3285" s="63"/>
      <c r="CG3285" s="63"/>
      <c r="CH3285" s="63"/>
      <c r="CI3285" s="63"/>
      <c r="CJ3285" s="63"/>
      <c r="CK3285" s="63"/>
      <c r="CL3285" s="63"/>
      <c r="CM3285" s="63"/>
      <c r="CN3285" s="63"/>
      <c r="CO3285" s="63"/>
      <c r="CP3285" s="63"/>
      <c r="CR3285" s="227"/>
      <c r="CS3285" s="74"/>
    </row>
    <row r="3286" spans="1:97" s="72" customFormat="1" ht="75.75" customHeight="1">
      <c r="A3286" s="63"/>
      <c r="B3286" s="63"/>
      <c r="C3286" s="63"/>
      <c r="D3286" s="63"/>
      <c r="E3286" s="63"/>
      <c r="F3286" s="63"/>
      <c r="G3286" s="63"/>
      <c r="H3286" s="63"/>
      <c r="I3286" s="63"/>
      <c r="J3286" s="63"/>
      <c r="K3286" s="63"/>
      <c r="L3286" s="63"/>
      <c r="M3286" s="63"/>
      <c r="N3286" s="63"/>
      <c r="O3286" s="63"/>
      <c r="P3286" s="63"/>
      <c r="Q3286" s="63"/>
      <c r="R3286" s="63"/>
      <c r="S3286" s="63"/>
      <c r="T3286" s="63"/>
      <c r="U3286" s="63"/>
      <c r="V3286" s="63"/>
      <c r="W3286" s="63"/>
      <c r="X3286" s="63"/>
      <c r="Y3286" s="63"/>
      <c r="Z3286" s="63"/>
      <c r="AA3286" s="63"/>
      <c r="AB3286" s="63"/>
      <c r="AC3286" s="63"/>
      <c r="AD3286" s="63"/>
      <c r="AE3286" s="63"/>
      <c r="AF3286" s="63"/>
      <c r="AG3286" s="63"/>
      <c r="AH3286" s="63"/>
      <c r="AI3286" s="63"/>
      <c r="AJ3286" s="63"/>
      <c r="AK3286" s="63"/>
      <c r="AL3286" s="63"/>
      <c r="AM3286" s="63"/>
      <c r="AN3286" s="63"/>
      <c r="AO3286" s="63"/>
      <c r="AP3286" s="63"/>
      <c r="AQ3286" s="63"/>
      <c r="AR3286" s="63"/>
      <c r="AS3286" s="63"/>
      <c r="AT3286" s="63"/>
      <c r="AU3286" s="63"/>
      <c r="AV3286" s="63"/>
      <c r="AW3286" s="63"/>
      <c r="AX3286" s="63"/>
      <c r="AY3286" s="63"/>
      <c r="AZ3286" s="63"/>
      <c r="BA3286" s="63"/>
      <c r="BB3286" s="63"/>
      <c r="BC3286" s="63"/>
      <c r="BD3286" s="63"/>
      <c r="BE3286" s="63"/>
      <c r="BF3286" s="63"/>
      <c r="BG3286" s="63"/>
      <c r="BH3286" s="63"/>
      <c r="BI3286" s="63"/>
      <c r="BJ3286" s="63"/>
      <c r="BK3286" s="63"/>
      <c r="BL3286" s="63"/>
      <c r="BM3286" s="63"/>
      <c r="BN3286" s="63"/>
      <c r="BO3286" s="63"/>
      <c r="BP3286" s="63"/>
      <c r="BQ3286" s="63"/>
      <c r="BR3286" s="63"/>
      <c r="BS3286" s="63"/>
      <c r="BT3286" s="63"/>
      <c r="BU3286" s="63"/>
      <c r="BV3286" s="63"/>
      <c r="BW3286" s="63"/>
      <c r="BX3286" s="63"/>
      <c r="BY3286" s="63"/>
      <c r="BZ3286" s="63"/>
      <c r="CA3286" s="63"/>
      <c r="CB3286" s="63"/>
      <c r="CC3286" s="63"/>
      <c r="CD3286" s="63"/>
      <c r="CE3286" s="63"/>
      <c r="CF3286" s="63"/>
      <c r="CG3286" s="63"/>
      <c r="CH3286" s="63"/>
      <c r="CI3286" s="63"/>
      <c r="CJ3286" s="63"/>
      <c r="CK3286" s="63"/>
      <c r="CL3286" s="63"/>
      <c r="CM3286" s="63"/>
      <c r="CN3286" s="63"/>
      <c r="CO3286" s="63"/>
      <c r="CP3286" s="63"/>
      <c r="CR3286" s="227"/>
      <c r="CS3286" s="74"/>
    </row>
    <row r="3287" spans="1:97" s="72" customFormat="1" ht="75.75" customHeight="1">
      <c r="A3287" s="63"/>
      <c r="B3287" s="63"/>
      <c r="C3287" s="63"/>
      <c r="D3287" s="63"/>
      <c r="E3287" s="63"/>
      <c r="F3287" s="63"/>
      <c r="G3287" s="63"/>
      <c r="H3287" s="63"/>
      <c r="I3287" s="63"/>
      <c r="J3287" s="63"/>
      <c r="K3287" s="63"/>
      <c r="L3287" s="63"/>
      <c r="M3287" s="63"/>
      <c r="N3287" s="63"/>
      <c r="O3287" s="63"/>
      <c r="P3287" s="63"/>
      <c r="Q3287" s="63"/>
      <c r="R3287" s="63"/>
      <c r="S3287" s="63"/>
      <c r="T3287" s="63"/>
      <c r="U3287" s="63"/>
      <c r="V3287" s="63"/>
      <c r="W3287" s="63"/>
      <c r="X3287" s="63"/>
      <c r="Y3287" s="63"/>
      <c r="Z3287" s="63"/>
      <c r="AA3287" s="63"/>
      <c r="AB3287" s="63"/>
      <c r="AC3287" s="63"/>
      <c r="AD3287" s="63"/>
      <c r="AE3287" s="63"/>
      <c r="AF3287" s="63"/>
      <c r="AG3287" s="63"/>
      <c r="AH3287" s="63"/>
      <c r="AI3287" s="63"/>
      <c r="AJ3287" s="63"/>
      <c r="AK3287" s="63"/>
      <c r="AL3287" s="63"/>
      <c r="AM3287" s="63"/>
      <c r="AN3287" s="63"/>
      <c r="AO3287" s="63"/>
      <c r="AP3287" s="63"/>
      <c r="AQ3287" s="63"/>
      <c r="AR3287" s="63"/>
      <c r="AS3287" s="63"/>
      <c r="AT3287" s="63"/>
      <c r="AU3287" s="63"/>
      <c r="AV3287" s="63"/>
      <c r="AW3287" s="63"/>
      <c r="AX3287" s="63"/>
      <c r="AY3287" s="63"/>
      <c r="AZ3287" s="63"/>
      <c r="BA3287" s="63"/>
      <c r="BB3287" s="63"/>
      <c r="BC3287" s="63"/>
      <c r="BD3287" s="63"/>
      <c r="BE3287" s="63"/>
      <c r="BF3287" s="63"/>
      <c r="BG3287" s="63"/>
      <c r="BH3287" s="63"/>
      <c r="BI3287" s="63"/>
      <c r="BJ3287" s="63"/>
      <c r="BK3287" s="63"/>
      <c r="BL3287" s="63"/>
      <c r="BM3287" s="63"/>
      <c r="BN3287" s="63"/>
      <c r="BO3287" s="63"/>
      <c r="BP3287" s="63"/>
      <c r="BQ3287" s="63"/>
      <c r="BR3287" s="63"/>
      <c r="BS3287" s="63"/>
      <c r="BT3287" s="63"/>
      <c r="BU3287" s="63"/>
      <c r="BV3287" s="63"/>
      <c r="BW3287" s="63"/>
      <c r="BX3287" s="63"/>
      <c r="BY3287" s="63"/>
      <c r="BZ3287" s="63"/>
      <c r="CA3287" s="63"/>
      <c r="CB3287" s="63"/>
      <c r="CC3287" s="63"/>
      <c r="CD3287" s="63"/>
      <c r="CE3287" s="63"/>
      <c r="CF3287" s="63"/>
      <c r="CG3287" s="63"/>
      <c r="CH3287" s="63"/>
      <c r="CI3287" s="63"/>
      <c r="CJ3287" s="63"/>
      <c r="CK3287" s="63"/>
      <c r="CL3287" s="63"/>
      <c r="CM3287" s="63"/>
      <c r="CN3287" s="63"/>
      <c r="CO3287" s="63"/>
      <c r="CP3287" s="63"/>
      <c r="CR3287" s="227"/>
      <c r="CS3287" s="74"/>
    </row>
    <row r="3288" spans="1:97" s="72" customFormat="1" ht="75.75" customHeight="1">
      <c r="A3288" s="63"/>
      <c r="B3288" s="63"/>
      <c r="C3288" s="63"/>
      <c r="D3288" s="63"/>
      <c r="E3288" s="63"/>
      <c r="F3288" s="63"/>
      <c r="G3288" s="63"/>
      <c r="H3288" s="63"/>
      <c r="I3288" s="63"/>
      <c r="J3288" s="63"/>
      <c r="K3288" s="63"/>
      <c r="L3288" s="63"/>
      <c r="M3288" s="63"/>
      <c r="N3288" s="63"/>
      <c r="O3288" s="63"/>
      <c r="P3288" s="63"/>
      <c r="Q3288" s="63"/>
      <c r="R3288" s="63"/>
      <c r="S3288" s="63"/>
      <c r="T3288" s="63"/>
      <c r="U3288" s="63"/>
      <c r="V3288" s="63"/>
      <c r="W3288" s="63"/>
      <c r="X3288" s="63"/>
      <c r="Y3288" s="63"/>
      <c r="Z3288" s="63"/>
      <c r="AA3288" s="63"/>
      <c r="AB3288" s="63"/>
      <c r="AC3288" s="63"/>
      <c r="AD3288" s="63"/>
      <c r="AE3288" s="63"/>
      <c r="AF3288" s="63"/>
      <c r="AG3288" s="63"/>
      <c r="AH3288" s="63"/>
      <c r="AI3288" s="63"/>
      <c r="AJ3288" s="63"/>
      <c r="AK3288" s="63"/>
      <c r="AL3288" s="63"/>
      <c r="AM3288" s="63"/>
      <c r="AN3288" s="63"/>
      <c r="AO3288" s="63"/>
      <c r="AP3288" s="63"/>
      <c r="AQ3288" s="63"/>
      <c r="AR3288" s="63"/>
      <c r="AS3288" s="63"/>
      <c r="AT3288" s="63"/>
      <c r="AU3288" s="63"/>
      <c r="AV3288" s="63"/>
      <c r="AW3288" s="63"/>
      <c r="AX3288" s="63"/>
      <c r="AY3288" s="63"/>
      <c r="AZ3288" s="63"/>
      <c r="BA3288" s="63"/>
      <c r="BB3288" s="63"/>
      <c r="BC3288" s="63"/>
      <c r="BD3288" s="63"/>
      <c r="BE3288" s="63"/>
      <c r="BF3288" s="63"/>
      <c r="BG3288" s="63"/>
      <c r="BH3288" s="63"/>
      <c r="BI3288" s="63"/>
      <c r="BJ3288" s="63"/>
      <c r="BK3288" s="63"/>
      <c r="BL3288" s="63"/>
      <c r="BM3288" s="63"/>
      <c r="BN3288" s="63"/>
      <c r="BO3288" s="63"/>
      <c r="BP3288" s="63"/>
      <c r="BQ3288" s="63"/>
      <c r="BR3288" s="63"/>
      <c r="BS3288" s="63"/>
      <c r="BT3288" s="63"/>
      <c r="BU3288" s="63"/>
      <c r="BV3288" s="63"/>
      <c r="BW3288" s="63"/>
      <c r="BX3288" s="63"/>
      <c r="BY3288" s="63"/>
      <c r="BZ3288" s="63"/>
      <c r="CA3288" s="63"/>
      <c r="CB3288" s="63"/>
      <c r="CC3288" s="63"/>
      <c r="CD3288" s="63"/>
      <c r="CE3288" s="63"/>
      <c r="CF3288" s="63"/>
      <c r="CG3288" s="63"/>
      <c r="CH3288" s="63"/>
      <c r="CI3288" s="63"/>
      <c r="CJ3288" s="63"/>
      <c r="CK3288" s="63"/>
      <c r="CL3288" s="63"/>
      <c r="CM3288" s="63"/>
      <c r="CN3288" s="63"/>
      <c r="CO3288" s="63"/>
      <c r="CP3288" s="63"/>
      <c r="CR3288" s="227"/>
      <c r="CS3288" s="74"/>
    </row>
    <row r="3289" spans="1:97" s="72" customFormat="1" ht="75.75" customHeight="1">
      <c r="A3289" s="63"/>
      <c r="B3289" s="63"/>
      <c r="C3289" s="63"/>
      <c r="D3289" s="63"/>
      <c r="E3289" s="63"/>
      <c r="F3289" s="63"/>
      <c r="G3289" s="63"/>
      <c r="H3289" s="63"/>
      <c r="I3289" s="63"/>
      <c r="J3289" s="63"/>
      <c r="K3289" s="63"/>
      <c r="L3289" s="63"/>
      <c r="M3289" s="63"/>
      <c r="N3289" s="63"/>
      <c r="O3289" s="63"/>
      <c r="P3289" s="63"/>
      <c r="Q3289" s="63"/>
      <c r="R3289" s="63"/>
      <c r="S3289" s="63"/>
      <c r="T3289" s="63"/>
      <c r="U3289" s="63"/>
      <c r="V3289" s="63"/>
      <c r="W3289" s="63"/>
      <c r="X3289" s="63"/>
      <c r="Y3289" s="63"/>
      <c r="Z3289" s="63"/>
      <c r="AA3289" s="63"/>
      <c r="AB3289" s="63"/>
      <c r="AC3289" s="63"/>
      <c r="AD3289" s="63"/>
      <c r="AE3289" s="63"/>
      <c r="AF3289" s="63"/>
      <c r="AG3289" s="63"/>
      <c r="AH3289" s="63"/>
      <c r="AI3289" s="63"/>
      <c r="AJ3289" s="63"/>
      <c r="AK3289" s="63"/>
      <c r="AL3289" s="63"/>
      <c r="AM3289" s="63"/>
      <c r="AN3289" s="63"/>
      <c r="AO3289" s="63"/>
      <c r="AP3289" s="63"/>
      <c r="AQ3289" s="63"/>
      <c r="AR3289" s="63"/>
      <c r="AS3289" s="63"/>
      <c r="AT3289" s="63"/>
      <c r="AU3289" s="63"/>
      <c r="AV3289" s="63"/>
      <c r="AW3289" s="63"/>
      <c r="AX3289" s="63"/>
      <c r="AY3289" s="63"/>
      <c r="AZ3289" s="63"/>
      <c r="BA3289" s="63"/>
      <c r="BB3289" s="63"/>
      <c r="BC3289" s="63"/>
      <c r="BD3289" s="63"/>
      <c r="BE3289" s="63"/>
      <c r="BF3289" s="63"/>
      <c r="BG3289" s="63"/>
      <c r="BH3289" s="63"/>
      <c r="BI3289" s="63"/>
      <c r="BJ3289" s="63"/>
      <c r="BK3289" s="63"/>
      <c r="BL3289" s="63"/>
      <c r="BM3289" s="63"/>
      <c r="BN3289" s="63"/>
      <c r="BO3289" s="63"/>
      <c r="BP3289" s="63"/>
      <c r="BQ3289" s="63"/>
      <c r="BR3289" s="63"/>
      <c r="BS3289" s="63"/>
      <c r="BT3289" s="63"/>
      <c r="BU3289" s="63"/>
      <c r="BV3289" s="63"/>
      <c r="BW3289" s="63"/>
      <c r="BX3289" s="63"/>
      <c r="BY3289" s="63"/>
      <c r="BZ3289" s="63"/>
      <c r="CA3289" s="63"/>
      <c r="CB3289" s="63"/>
      <c r="CC3289" s="63"/>
      <c r="CD3289" s="63"/>
      <c r="CE3289" s="63"/>
      <c r="CF3289" s="63"/>
      <c r="CG3289" s="63"/>
      <c r="CH3289" s="63"/>
      <c r="CI3289" s="63"/>
      <c r="CJ3289" s="63"/>
      <c r="CK3289" s="63"/>
      <c r="CL3289" s="63"/>
      <c r="CM3289" s="63"/>
      <c r="CN3289" s="63"/>
      <c r="CO3289" s="63"/>
      <c r="CP3289" s="63"/>
      <c r="CR3289" s="227"/>
      <c r="CS3289" s="74"/>
    </row>
    <row r="3290" spans="1:97" s="72" customFormat="1" ht="75.75" customHeight="1">
      <c r="A3290" s="63"/>
      <c r="B3290" s="63"/>
      <c r="C3290" s="63"/>
      <c r="D3290" s="63"/>
      <c r="E3290" s="63"/>
      <c r="F3290" s="63"/>
      <c r="G3290" s="63"/>
      <c r="H3290" s="63"/>
      <c r="I3290" s="63"/>
      <c r="J3290" s="63"/>
      <c r="K3290" s="63"/>
      <c r="L3290" s="63"/>
      <c r="M3290" s="63"/>
      <c r="N3290" s="63"/>
      <c r="O3290" s="63"/>
      <c r="P3290" s="63"/>
      <c r="Q3290" s="63"/>
      <c r="R3290" s="63"/>
      <c r="S3290" s="63"/>
      <c r="T3290" s="63"/>
      <c r="U3290" s="63"/>
      <c r="V3290" s="63"/>
      <c r="W3290" s="63"/>
      <c r="X3290" s="63"/>
      <c r="Y3290" s="63"/>
      <c r="Z3290" s="63"/>
      <c r="AA3290" s="63"/>
      <c r="AB3290" s="63"/>
      <c r="AC3290" s="63"/>
      <c r="AD3290" s="63"/>
      <c r="AE3290" s="63"/>
      <c r="AF3290" s="63"/>
      <c r="AG3290" s="63"/>
      <c r="AH3290" s="63"/>
      <c r="AI3290" s="63"/>
      <c r="AJ3290" s="63"/>
      <c r="AK3290" s="63"/>
      <c r="AL3290" s="63"/>
      <c r="AM3290" s="63"/>
      <c r="AN3290" s="63"/>
      <c r="AO3290" s="63"/>
      <c r="AP3290" s="63"/>
      <c r="AQ3290" s="63"/>
      <c r="AR3290" s="63"/>
      <c r="AS3290" s="63"/>
      <c r="AT3290" s="63"/>
      <c r="AU3290" s="63"/>
      <c r="AV3290" s="63"/>
      <c r="AW3290" s="63"/>
      <c r="AX3290" s="63"/>
      <c r="AY3290" s="63"/>
      <c r="AZ3290" s="63"/>
      <c r="BA3290" s="63"/>
      <c r="BB3290" s="63"/>
      <c r="BC3290" s="63"/>
      <c r="BD3290" s="63"/>
      <c r="BE3290" s="63"/>
      <c r="BF3290" s="63"/>
      <c r="BG3290" s="63"/>
      <c r="BH3290" s="63"/>
      <c r="BI3290" s="63"/>
      <c r="BJ3290" s="63"/>
      <c r="BK3290" s="63"/>
      <c r="BL3290" s="63"/>
      <c r="BM3290" s="63"/>
      <c r="BN3290" s="63"/>
      <c r="BO3290" s="63"/>
      <c r="BP3290" s="63"/>
      <c r="BQ3290" s="63"/>
      <c r="BR3290" s="63"/>
      <c r="BS3290" s="63"/>
      <c r="BT3290" s="63"/>
      <c r="BU3290" s="63"/>
      <c r="BV3290" s="63"/>
      <c r="BW3290" s="63"/>
      <c r="BX3290" s="63"/>
      <c r="BY3290" s="63"/>
      <c r="BZ3290" s="63"/>
      <c r="CA3290" s="63"/>
      <c r="CB3290" s="63"/>
      <c r="CC3290" s="63"/>
      <c r="CD3290" s="63"/>
      <c r="CE3290" s="63"/>
      <c r="CF3290" s="63"/>
      <c r="CG3290" s="63"/>
      <c r="CH3290" s="63"/>
      <c r="CI3290" s="63"/>
      <c r="CJ3290" s="63"/>
      <c r="CK3290" s="63"/>
      <c r="CL3290" s="63"/>
      <c r="CM3290" s="63"/>
      <c r="CN3290" s="63"/>
      <c r="CO3290" s="63"/>
      <c r="CP3290" s="63"/>
      <c r="CR3290" s="227"/>
      <c r="CS3290" s="74"/>
    </row>
    <row r="3291" spans="1:97" s="72" customFormat="1" ht="75.75" customHeight="1">
      <c r="A3291" s="63"/>
      <c r="B3291" s="63"/>
      <c r="C3291" s="63"/>
      <c r="D3291" s="63"/>
      <c r="E3291" s="63"/>
      <c r="F3291" s="63"/>
      <c r="G3291" s="63"/>
      <c r="H3291" s="63"/>
      <c r="I3291" s="63"/>
      <c r="J3291" s="63"/>
      <c r="K3291" s="63"/>
      <c r="L3291" s="63"/>
      <c r="M3291" s="63"/>
      <c r="N3291" s="63"/>
      <c r="O3291" s="63"/>
      <c r="P3291" s="63"/>
      <c r="Q3291" s="63"/>
      <c r="R3291" s="63"/>
      <c r="S3291" s="63"/>
      <c r="T3291" s="63"/>
      <c r="U3291" s="63"/>
      <c r="V3291" s="63"/>
      <c r="W3291" s="63"/>
      <c r="X3291" s="63"/>
      <c r="Y3291" s="63"/>
      <c r="Z3291" s="63"/>
      <c r="AA3291" s="63"/>
      <c r="AB3291" s="63"/>
      <c r="AC3291" s="63"/>
      <c r="AD3291" s="63"/>
      <c r="AE3291" s="63"/>
      <c r="AF3291" s="63"/>
      <c r="AG3291" s="63"/>
      <c r="AH3291" s="63"/>
      <c r="AI3291" s="63"/>
      <c r="AJ3291" s="63"/>
      <c r="AK3291" s="63"/>
      <c r="AL3291" s="63"/>
      <c r="AM3291" s="63"/>
      <c r="AN3291" s="63"/>
      <c r="AO3291" s="63"/>
      <c r="AP3291" s="63"/>
      <c r="AQ3291" s="63"/>
      <c r="AR3291" s="63"/>
      <c r="AS3291" s="63"/>
      <c r="AT3291" s="63"/>
      <c r="AU3291" s="63"/>
      <c r="AV3291" s="63"/>
      <c r="AW3291" s="63"/>
      <c r="AX3291" s="63"/>
      <c r="AY3291" s="63"/>
      <c r="AZ3291" s="63"/>
      <c r="BA3291" s="63"/>
      <c r="BB3291" s="63"/>
      <c r="BC3291" s="63"/>
      <c r="BD3291" s="63"/>
      <c r="BE3291" s="63"/>
      <c r="BF3291" s="63"/>
      <c r="BG3291" s="63"/>
      <c r="BH3291" s="63"/>
      <c r="BI3291" s="63"/>
      <c r="BJ3291" s="63"/>
      <c r="BK3291" s="63"/>
      <c r="BL3291" s="63"/>
      <c r="BM3291" s="63"/>
      <c r="BN3291" s="63"/>
      <c r="BO3291" s="63"/>
      <c r="BP3291" s="63"/>
      <c r="BQ3291" s="63"/>
      <c r="BR3291" s="63"/>
      <c r="BS3291" s="63"/>
      <c r="BT3291" s="63"/>
      <c r="BU3291" s="63"/>
      <c r="BV3291" s="63"/>
      <c r="BW3291" s="63"/>
      <c r="BX3291" s="63"/>
      <c r="BY3291" s="63"/>
      <c r="BZ3291" s="63"/>
      <c r="CA3291" s="63"/>
      <c r="CB3291" s="63"/>
      <c r="CC3291" s="63"/>
      <c r="CD3291" s="63"/>
      <c r="CE3291" s="63"/>
      <c r="CF3291" s="63"/>
      <c r="CG3291" s="63"/>
      <c r="CH3291" s="63"/>
      <c r="CI3291" s="63"/>
      <c r="CJ3291" s="63"/>
      <c r="CK3291" s="63"/>
      <c r="CL3291" s="63"/>
      <c r="CM3291" s="63"/>
      <c r="CN3291" s="63"/>
      <c r="CO3291" s="63"/>
      <c r="CP3291" s="63"/>
      <c r="CR3291" s="227"/>
      <c r="CS3291" s="74"/>
    </row>
    <row r="3292" spans="1:97" s="72" customFormat="1" ht="75.75" customHeight="1">
      <c r="A3292" s="63"/>
      <c r="B3292" s="63"/>
      <c r="C3292" s="63"/>
      <c r="D3292" s="63"/>
      <c r="E3292" s="63"/>
      <c r="F3292" s="63"/>
      <c r="G3292" s="63"/>
      <c r="H3292" s="63"/>
      <c r="I3292" s="63"/>
      <c r="J3292" s="63"/>
      <c r="K3292" s="63"/>
      <c r="L3292" s="63"/>
      <c r="M3292" s="63"/>
      <c r="N3292" s="63"/>
      <c r="O3292" s="63"/>
      <c r="P3292" s="63"/>
      <c r="Q3292" s="63"/>
      <c r="R3292" s="63"/>
      <c r="S3292" s="63"/>
      <c r="T3292" s="63"/>
      <c r="U3292" s="63"/>
      <c r="V3292" s="63"/>
      <c r="W3292" s="63"/>
      <c r="X3292" s="63"/>
      <c r="Y3292" s="63"/>
      <c r="Z3292" s="63"/>
      <c r="AA3292" s="63"/>
      <c r="AB3292" s="63"/>
      <c r="AC3292" s="63"/>
      <c r="AD3292" s="63"/>
      <c r="AE3292" s="63"/>
      <c r="AF3292" s="63"/>
      <c r="AG3292" s="63"/>
      <c r="AH3292" s="63"/>
      <c r="AI3292" s="63"/>
      <c r="AJ3292" s="63"/>
      <c r="AK3292" s="63"/>
      <c r="AL3292" s="63"/>
      <c r="AM3292" s="63"/>
      <c r="AN3292" s="63"/>
      <c r="AO3292" s="63"/>
      <c r="AP3292" s="63"/>
      <c r="AQ3292" s="63"/>
      <c r="AR3292" s="63"/>
      <c r="AS3292" s="63"/>
      <c r="AT3292" s="63"/>
      <c r="AU3292" s="63"/>
      <c r="AV3292" s="63"/>
      <c r="AW3292" s="63"/>
      <c r="AX3292" s="63"/>
      <c r="AY3292" s="63"/>
      <c r="AZ3292" s="63"/>
      <c r="BA3292" s="63"/>
      <c r="BB3292" s="63"/>
      <c r="BC3292" s="63"/>
      <c r="BD3292" s="63"/>
      <c r="BE3292" s="63"/>
      <c r="BF3292" s="63"/>
      <c r="BG3292" s="63"/>
      <c r="BH3292" s="63"/>
      <c r="BI3292" s="63"/>
      <c r="BJ3292" s="63"/>
      <c r="BK3292" s="63"/>
      <c r="BL3292" s="63"/>
      <c r="BM3292" s="63"/>
      <c r="BN3292" s="63"/>
      <c r="BO3292" s="63"/>
      <c r="BP3292" s="63"/>
      <c r="BQ3292" s="63"/>
      <c r="BR3292" s="63"/>
      <c r="BS3292" s="63"/>
      <c r="BT3292" s="63"/>
      <c r="BU3292" s="63"/>
      <c r="BV3292" s="63"/>
      <c r="BW3292" s="63"/>
      <c r="BX3292" s="63"/>
      <c r="BY3292" s="63"/>
      <c r="BZ3292" s="63"/>
      <c r="CA3292" s="63"/>
      <c r="CB3292" s="63"/>
      <c r="CC3292" s="63"/>
      <c r="CD3292" s="63"/>
      <c r="CE3292" s="63"/>
      <c r="CF3292" s="63"/>
      <c r="CG3292" s="63"/>
      <c r="CH3292" s="63"/>
      <c r="CI3292" s="63"/>
      <c r="CJ3292" s="63"/>
      <c r="CK3292" s="63"/>
      <c r="CL3292" s="63"/>
      <c r="CM3292" s="63"/>
      <c r="CN3292" s="63"/>
      <c r="CO3292" s="63"/>
      <c r="CP3292" s="63"/>
      <c r="CR3292" s="227"/>
      <c r="CS3292" s="74"/>
    </row>
    <row r="3293" spans="1:97" s="72" customFormat="1" ht="75.75" customHeight="1">
      <c r="A3293" s="63"/>
      <c r="B3293" s="63"/>
      <c r="C3293" s="63"/>
      <c r="D3293" s="63"/>
      <c r="E3293" s="63"/>
      <c r="F3293" s="63"/>
      <c r="G3293" s="63"/>
      <c r="H3293" s="63"/>
      <c r="I3293" s="63"/>
      <c r="J3293" s="63"/>
      <c r="K3293" s="63"/>
      <c r="L3293" s="63"/>
      <c r="M3293" s="63"/>
      <c r="N3293" s="63"/>
      <c r="O3293" s="63"/>
      <c r="P3293" s="63"/>
      <c r="Q3293" s="63"/>
      <c r="R3293" s="63"/>
      <c r="S3293" s="63"/>
      <c r="T3293" s="63"/>
      <c r="U3293" s="63"/>
      <c r="V3293" s="63"/>
      <c r="W3293" s="63"/>
      <c r="X3293" s="63"/>
      <c r="Y3293" s="63"/>
      <c r="Z3293" s="63"/>
      <c r="AA3293" s="63"/>
      <c r="AB3293" s="63"/>
      <c r="AC3293" s="63"/>
      <c r="AD3293" s="63"/>
      <c r="AE3293" s="63"/>
      <c r="AF3293" s="63"/>
      <c r="AG3293" s="63"/>
      <c r="AH3293" s="63"/>
      <c r="AI3293" s="63"/>
      <c r="AJ3293" s="63"/>
      <c r="AK3293" s="63"/>
      <c r="AL3293" s="63"/>
      <c r="AM3293" s="63"/>
      <c r="AN3293" s="63"/>
      <c r="AO3293" s="63"/>
      <c r="AP3293" s="63"/>
      <c r="AQ3293" s="63"/>
      <c r="AR3293" s="63"/>
      <c r="AS3293" s="63"/>
      <c r="AT3293" s="63"/>
      <c r="AU3293" s="63"/>
      <c r="AV3293" s="63"/>
      <c r="AW3293" s="63"/>
      <c r="AX3293" s="63"/>
      <c r="AY3293" s="63"/>
      <c r="AZ3293" s="63"/>
      <c r="BA3293" s="63"/>
      <c r="BB3293" s="63"/>
      <c r="BC3293" s="63"/>
      <c r="BD3293" s="63"/>
      <c r="BE3293" s="63"/>
      <c r="BF3293" s="63"/>
      <c r="BG3293" s="63"/>
      <c r="BH3293" s="63"/>
      <c r="BI3293" s="63"/>
      <c r="BJ3293" s="63"/>
      <c r="BK3293" s="63"/>
      <c r="BL3293" s="63"/>
      <c r="BM3293" s="63"/>
      <c r="BN3293" s="63"/>
      <c r="BO3293" s="63"/>
      <c r="BP3293" s="63"/>
      <c r="BQ3293" s="63"/>
      <c r="BR3293" s="63"/>
      <c r="BS3293" s="63"/>
      <c r="BT3293" s="63"/>
      <c r="BU3293" s="63"/>
      <c r="BV3293" s="63"/>
      <c r="BW3293" s="63"/>
      <c r="BX3293" s="63"/>
      <c r="BY3293" s="63"/>
      <c r="BZ3293" s="63"/>
      <c r="CA3293" s="63"/>
      <c r="CB3293" s="63"/>
      <c r="CC3293" s="63"/>
      <c r="CD3293" s="63"/>
      <c r="CE3293" s="63"/>
      <c r="CF3293" s="63"/>
      <c r="CG3293" s="63"/>
      <c r="CH3293" s="63"/>
      <c r="CI3293" s="63"/>
      <c r="CJ3293" s="63"/>
      <c r="CK3293" s="63"/>
      <c r="CL3293" s="63"/>
      <c r="CM3293" s="63"/>
      <c r="CN3293" s="63"/>
      <c r="CO3293" s="63"/>
      <c r="CP3293" s="63"/>
      <c r="CR3293" s="227"/>
      <c r="CS3293" s="74"/>
    </row>
    <row r="3294" spans="1:97" s="72" customFormat="1" ht="75.75" customHeight="1">
      <c r="A3294" s="63"/>
      <c r="B3294" s="63"/>
      <c r="C3294" s="63"/>
      <c r="D3294" s="63"/>
      <c r="E3294" s="63"/>
      <c r="F3294" s="63"/>
      <c r="G3294" s="63"/>
      <c r="H3294" s="63"/>
      <c r="I3294" s="63"/>
      <c r="J3294" s="63"/>
      <c r="K3294" s="63"/>
      <c r="L3294" s="63"/>
      <c r="M3294" s="63"/>
      <c r="N3294" s="63"/>
      <c r="O3294" s="63"/>
      <c r="P3294" s="63"/>
      <c r="Q3294" s="63"/>
      <c r="R3294" s="63"/>
      <c r="S3294" s="63"/>
      <c r="T3294" s="63"/>
      <c r="U3294" s="63"/>
      <c r="V3294" s="63"/>
      <c r="W3294" s="63"/>
      <c r="X3294" s="63"/>
      <c r="Y3294" s="63"/>
      <c r="Z3294" s="63"/>
      <c r="AA3294" s="63"/>
      <c r="AB3294" s="63"/>
      <c r="AC3294" s="63"/>
      <c r="AD3294" s="63"/>
      <c r="AE3294" s="63"/>
      <c r="AF3294" s="63"/>
      <c r="AG3294" s="63"/>
      <c r="AH3294" s="63"/>
      <c r="AI3294" s="63"/>
      <c r="AJ3294" s="63"/>
      <c r="AK3294" s="63"/>
      <c r="AL3294" s="63"/>
      <c r="AM3294" s="63"/>
      <c r="AN3294" s="63"/>
      <c r="AO3294" s="63"/>
      <c r="AP3294" s="63"/>
      <c r="AQ3294" s="63"/>
      <c r="AR3294" s="63"/>
      <c r="AS3294" s="63"/>
      <c r="AT3294" s="63"/>
      <c r="AU3294" s="63"/>
      <c r="AV3294" s="63"/>
      <c r="AW3294" s="63"/>
      <c r="AX3294" s="63"/>
      <c r="AY3294" s="63"/>
      <c r="AZ3294" s="63"/>
      <c r="BA3294" s="63"/>
      <c r="BB3294" s="63"/>
      <c r="BC3294" s="63"/>
      <c r="BD3294" s="63"/>
      <c r="BE3294" s="63"/>
      <c r="BF3294" s="63"/>
      <c r="BG3294" s="63"/>
      <c r="BH3294" s="63"/>
      <c r="BI3294" s="63"/>
      <c r="BJ3294" s="63"/>
      <c r="BK3294" s="63"/>
      <c r="BL3294" s="63"/>
      <c r="BM3294" s="63"/>
      <c r="BN3294" s="63"/>
      <c r="BO3294" s="63"/>
      <c r="BP3294" s="63"/>
      <c r="BQ3294" s="63"/>
      <c r="BR3294" s="63"/>
      <c r="BS3294" s="63"/>
      <c r="BT3294" s="63"/>
      <c r="BU3294" s="63"/>
      <c r="BV3294" s="63"/>
      <c r="BW3294" s="63"/>
      <c r="BX3294" s="63"/>
      <c r="BY3294" s="63"/>
      <c r="BZ3294" s="63"/>
      <c r="CA3294" s="63"/>
      <c r="CB3294" s="63"/>
      <c r="CC3294" s="63"/>
      <c r="CD3294" s="63"/>
      <c r="CE3294" s="63"/>
      <c r="CF3294" s="63"/>
      <c r="CG3294" s="63"/>
      <c r="CH3294" s="63"/>
      <c r="CI3294" s="63"/>
      <c r="CJ3294" s="63"/>
      <c r="CK3294" s="63"/>
      <c r="CL3294" s="63"/>
      <c r="CM3294" s="63"/>
      <c r="CN3294" s="63"/>
      <c r="CO3294" s="63"/>
      <c r="CP3294" s="63"/>
      <c r="CR3294" s="227"/>
      <c r="CS3294" s="74"/>
    </row>
    <row r="3295" spans="1:97" s="72" customFormat="1" ht="75.75" customHeight="1">
      <c r="A3295" s="63"/>
      <c r="B3295" s="63"/>
      <c r="C3295" s="63"/>
      <c r="D3295" s="63"/>
      <c r="E3295" s="63"/>
      <c r="F3295" s="63"/>
      <c r="G3295" s="63"/>
      <c r="H3295" s="63"/>
      <c r="I3295" s="63"/>
      <c r="J3295" s="63"/>
      <c r="K3295" s="63"/>
      <c r="L3295" s="63"/>
      <c r="M3295" s="63"/>
      <c r="N3295" s="63"/>
      <c r="O3295" s="63"/>
      <c r="P3295" s="63"/>
      <c r="Q3295" s="63"/>
      <c r="R3295" s="63"/>
      <c r="S3295" s="63"/>
      <c r="T3295" s="63"/>
      <c r="U3295" s="63"/>
      <c r="V3295" s="63"/>
      <c r="W3295" s="63"/>
      <c r="X3295" s="63"/>
      <c r="Y3295" s="63"/>
      <c r="Z3295" s="63"/>
      <c r="AA3295" s="63"/>
      <c r="AB3295" s="63"/>
      <c r="AC3295" s="63"/>
      <c r="AD3295" s="63"/>
      <c r="AE3295" s="63"/>
      <c r="AF3295" s="63"/>
      <c r="AG3295" s="63"/>
      <c r="AH3295" s="63"/>
      <c r="AI3295" s="63"/>
      <c r="AJ3295" s="63"/>
      <c r="AK3295" s="63"/>
      <c r="AL3295" s="63"/>
      <c r="AM3295" s="63"/>
      <c r="AN3295" s="63"/>
      <c r="AO3295" s="63"/>
      <c r="AP3295" s="63"/>
      <c r="AQ3295" s="63"/>
      <c r="AR3295" s="63"/>
      <c r="AS3295" s="63"/>
      <c r="AT3295" s="63"/>
      <c r="AU3295" s="63"/>
      <c r="AV3295" s="63"/>
      <c r="AW3295" s="63"/>
      <c r="AX3295" s="63"/>
      <c r="AY3295" s="63"/>
      <c r="AZ3295" s="63"/>
      <c r="BA3295" s="63"/>
      <c r="BB3295" s="63"/>
      <c r="BC3295" s="63"/>
      <c r="BD3295" s="63"/>
      <c r="BE3295" s="63"/>
      <c r="BF3295" s="63"/>
      <c r="BG3295" s="63"/>
      <c r="BH3295" s="63"/>
      <c r="BI3295" s="63"/>
      <c r="BJ3295" s="63"/>
      <c r="BK3295" s="63"/>
      <c r="BL3295" s="63"/>
      <c r="BM3295" s="63"/>
      <c r="BN3295" s="63"/>
      <c r="BO3295" s="63"/>
      <c r="BP3295" s="63"/>
      <c r="BQ3295" s="63"/>
      <c r="BR3295" s="63"/>
      <c r="BS3295" s="63"/>
      <c r="BT3295" s="63"/>
      <c r="BU3295" s="63"/>
      <c r="BV3295" s="63"/>
      <c r="BW3295" s="63"/>
      <c r="BX3295" s="63"/>
      <c r="BY3295" s="63"/>
      <c r="BZ3295" s="63"/>
      <c r="CA3295" s="63"/>
      <c r="CB3295" s="63"/>
      <c r="CC3295" s="63"/>
      <c r="CD3295" s="63"/>
      <c r="CE3295" s="63"/>
      <c r="CF3295" s="63"/>
      <c r="CG3295" s="63"/>
      <c r="CH3295" s="63"/>
      <c r="CI3295" s="63"/>
      <c r="CJ3295" s="63"/>
      <c r="CK3295" s="63"/>
      <c r="CL3295" s="63"/>
      <c r="CM3295" s="63"/>
      <c r="CN3295" s="63"/>
      <c r="CO3295" s="63"/>
      <c r="CP3295" s="63"/>
      <c r="CR3295" s="227"/>
      <c r="CS3295" s="74"/>
    </row>
    <row r="3296" spans="1:97" s="72" customFormat="1" ht="75.75" customHeight="1">
      <c r="A3296" s="63"/>
      <c r="B3296" s="63"/>
      <c r="C3296" s="63"/>
      <c r="D3296" s="63"/>
      <c r="E3296" s="63"/>
      <c r="F3296" s="63"/>
      <c r="G3296" s="63"/>
      <c r="H3296" s="63"/>
      <c r="I3296" s="63"/>
      <c r="J3296" s="63"/>
      <c r="K3296" s="63"/>
      <c r="L3296" s="63"/>
      <c r="M3296" s="63"/>
      <c r="N3296" s="63"/>
      <c r="O3296" s="63"/>
      <c r="P3296" s="63"/>
      <c r="Q3296" s="63"/>
      <c r="R3296" s="63"/>
      <c r="S3296" s="63"/>
      <c r="T3296" s="63"/>
      <c r="U3296" s="63"/>
      <c r="V3296" s="63"/>
      <c r="W3296" s="63"/>
      <c r="X3296" s="63"/>
      <c r="Y3296" s="63"/>
      <c r="Z3296" s="63"/>
      <c r="AA3296" s="63"/>
      <c r="AB3296" s="63"/>
      <c r="AC3296" s="63"/>
      <c r="AD3296" s="63"/>
      <c r="AE3296" s="63"/>
      <c r="AF3296" s="63"/>
      <c r="AG3296" s="63"/>
      <c r="AH3296" s="63"/>
      <c r="AI3296" s="63"/>
      <c r="AJ3296" s="63"/>
      <c r="AK3296" s="63"/>
      <c r="AL3296" s="63"/>
      <c r="AM3296" s="63"/>
      <c r="AN3296" s="63"/>
      <c r="AO3296" s="63"/>
      <c r="AP3296" s="63"/>
      <c r="AQ3296" s="63"/>
      <c r="AR3296" s="63"/>
      <c r="AS3296" s="63"/>
      <c r="AT3296" s="63"/>
      <c r="AU3296" s="63"/>
      <c r="AV3296" s="63"/>
      <c r="AW3296" s="63"/>
      <c r="AX3296" s="63"/>
      <c r="AY3296" s="63"/>
      <c r="AZ3296" s="63"/>
      <c r="BA3296" s="63"/>
      <c r="BB3296" s="63"/>
      <c r="BC3296" s="63"/>
      <c r="BD3296" s="63"/>
      <c r="BE3296" s="63"/>
      <c r="BF3296" s="63"/>
      <c r="BG3296" s="63"/>
      <c r="BH3296" s="63"/>
      <c r="BI3296" s="63"/>
      <c r="BJ3296" s="63"/>
      <c r="BK3296" s="63"/>
      <c r="BL3296" s="63"/>
      <c r="BM3296" s="63"/>
      <c r="BN3296" s="63"/>
      <c r="BO3296" s="63"/>
      <c r="BP3296" s="63"/>
      <c r="BQ3296" s="63"/>
      <c r="BR3296" s="63"/>
      <c r="BS3296" s="63"/>
      <c r="BT3296" s="63"/>
      <c r="BU3296" s="63"/>
      <c r="BV3296" s="63"/>
      <c r="BW3296" s="63"/>
      <c r="BX3296" s="63"/>
      <c r="BY3296" s="63"/>
      <c r="BZ3296" s="63"/>
      <c r="CA3296" s="63"/>
      <c r="CB3296" s="63"/>
      <c r="CC3296" s="63"/>
      <c r="CD3296" s="63"/>
      <c r="CE3296" s="63"/>
      <c r="CF3296" s="63"/>
      <c r="CG3296" s="63"/>
      <c r="CH3296" s="63"/>
      <c r="CI3296" s="63"/>
      <c r="CJ3296" s="63"/>
      <c r="CK3296" s="63"/>
      <c r="CL3296" s="63"/>
      <c r="CM3296" s="63"/>
      <c r="CN3296" s="63"/>
      <c r="CO3296" s="63"/>
      <c r="CP3296" s="63"/>
      <c r="CR3296" s="227"/>
      <c r="CS3296" s="74"/>
    </row>
    <row r="3297" spans="1:97" s="72" customFormat="1" ht="75.75" customHeight="1">
      <c r="A3297" s="63"/>
      <c r="B3297" s="63"/>
      <c r="C3297" s="63"/>
      <c r="D3297" s="63"/>
      <c r="E3297" s="63"/>
      <c r="F3297" s="63"/>
      <c r="G3297" s="63"/>
      <c r="H3297" s="63"/>
      <c r="I3297" s="63"/>
      <c r="J3297" s="63"/>
      <c r="K3297" s="63"/>
      <c r="L3297" s="63"/>
      <c r="M3297" s="63"/>
      <c r="N3297" s="63"/>
      <c r="O3297" s="63"/>
      <c r="P3297" s="63"/>
      <c r="Q3297" s="63"/>
      <c r="R3297" s="63"/>
      <c r="S3297" s="63"/>
      <c r="T3297" s="63"/>
      <c r="U3297" s="63"/>
      <c r="V3297" s="63"/>
      <c r="W3297" s="63"/>
      <c r="X3297" s="63"/>
      <c r="Y3297" s="63"/>
      <c r="Z3297" s="63"/>
      <c r="AA3297" s="63"/>
      <c r="AB3297" s="63"/>
      <c r="AC3297" s="63"/>
      <c r="AD3297" s="63"/>
      <c r="AE3297" s="63"/>
      <c r="AF3297" s="63"/>
      <c r="AG3297" s="63"/>
      <c r="AH3297" s="63"/>
      <c r="AI3297" s="63"/>
      <c r="AJ3297" s="63"/>
      <c r="AK3297" s="63"/>
      <c r="AL3297" s="63"/>
      <c r="AM3297" s="63"/>
      <c r="AN3297" s="63"/>
      <c r="AO3297" s="63"/>
      <c r="AP3297" s="63"/>
      <c r="AQ3297" s="63"/>
      <c r="AR3297" s="63"/>
      <c r="AS3297" s="63"/>
      <c r="AT3297" s="63"/>
      <c r="AU3297" s="63"/>
      <c r="AV3297" s="63"/>
      <c r="AW3297" s="63"/>
      <c r="AX3297" s="63"/>
      <c r="AY3297" s="63"/>
      <c r="AZ3297" s="63"/>
      <c r="BA3297" s="63"/>
      <c r="BB3297" s="63"/>
      <c r="BC3297" s="63"/>
      <c r="BD3297" s="63"/>
      <c r="BE3297" s="63"/>
      <c r="BF3297" s="63"/>
      <c r="BG3297" s="63"/>
      <c r="BH3297" s="63"/>
      <c r="BI3297" s="63"/>
      <c r="BJ3297" s="63"/>
      <c r="BK3297" s="63"/>
      <c r="BL3297" s="63"/>
      <c r="BM3297" s="63"/>
      <c r="BN3297" s="63"/>
      <c r="BO3297" s="63"/>
      <c r="BP3297" s="63"/>
      <c r="BQ3297" s="63"/>
      <c r="BR3297" s="63"/>
      <c r="BS3297" s="63"/>
      <c r="BT3297" s="63"/>
      <c r="BU3297" s="63"/>
      <c r="BV3297" s="63"/>
      <c r="BW3297" s="63"/>
      <c r="BX3297" s="63"/>
      <c r="BY3297" s="63"/>
      <c r="BZ3297" s="63"/>
      <c r="CA3297" s="63"/>
      <c r="CB3297" s="63"/>
      <c r="CC3297" s="63"/>
      <c r="CD3297" s="63"/>
      <c r="CE3297" s="63"/>
      <c r="CF3297" s="63"/>
      <c r="CG3297" s="63"/>
      <c r="CH3297" s="63"/>
      <c r="CI3297" s="63"/>
      <c r="CJ3297" s="63"/>
      <c r="CK3297" s="63"/>
      <c r="CL3297" s="63"/>
      <c r="CM3297" s="63"/>
      <c r="CN3297" s="63"/>
      <c r="CO3297" s="63"/>
      <c r="CP3297" s="63"/>
      <c r="CR3297" s="227"/>
      <c r="CS3297" s="74"/>
    </row>
    <row r="3298" spans="1:97" s="72" customFormat="1" ht="75.75" customHeight="1">
      <c r="A3298" s="63"/>
      <c r="B3298" s="63"/>
      <c r="C3298" s="63"/>
      <c r="D3298" s="63"/>
      <c r="E3298" s="63"/>
      <c r="F3298" s="63"/>
      <c r="G3298" s="63"/>
      <c r="H3298" s="63"/>
      <c r="I3298" s="63"/>
      <c r="J3298" s="63"/>
      <c r="K3298" s="63"/>
      <c r="L3298" s="63"/>
      <c r="M3298" s="63"/>
      <c r="N3298" s="63"/>
      <c r="O3298" s="63"/>
      <c r="P3298" s="63"/>
      <c r="Q3298" s="63"/>
      <c r="R3298" s="63"/>
      <c r="S3298" s="63"/>
      <c r="T3298" s="63"/>
      <c r="U3298" s="63"/>
      <c r="V3298" s="63"/>
      <c r="W3298" s="63"/>
      <c r="X3298" s="63"/>
      <c r="Y3298" s="63"/>
      <c r="Z3298" s="63"/>
      <c r="AA3298" s="63"/>
      <c r="AB3298" s="63"/>
      <c r="AC3298" s="63"/>
      <c r="AD3298" s="63"/>
      <c r="AE3298" s="63"/>
      <c r="AF3298" s="63"/>
      <c r="AG3298" s="63"/>
      <c r="AH3298" s="63"/>
      <c r="AI3298" s="63"/>
      <c r="AJ3298" s="63"/>
      <c r="AK3298" s="63"/>
      <c r="AL3298" s="63"/>
      <c r="AM3298" s="63"/>
      <c r="AN3298" s="63"/>
      <c r="AO3298" s="63"/>
      <c r="AP3298" s="63"/>
      <c r="AQ3298" s="63"/>
      <c r="AR3298" s="63"/>
      <c r="AS3298" s="63"/>
      <c r="AT3298" s="63"/>
      <c r="AU3298" s="63"/>
      <c r="AV3298" s="63"/>
      <c r="AW3298" s="63"/>
      <c r="AX3298" s="63"/>
      <c r="AY3298" s="63"/>
      <c r="AZ3298" s="63"/>
      <c r="BA3298" s="63"/>
      <c r="BB3298" s="63"/>
      <c r="BC3298" s="63"/>
      <c r="BD3298" s="63"/>
      <c r="BE3298" s="63"/>
      <c r="BF3298" s="63"/>
      <c r="BG3298" s="63"/>
      <c r="BH3298" s="63"/>
      <c r="BI3298" s="63"/>
      <c r="BJ3298" s="63"/>
      <c r="BK3298" s="63"/>
      <c r="BL3298" s="63"/>
      <c r="BM3298" s="63"/>
      <c r="BN3298" s="63"/>
      <c r="BO3298" s="63"/>
      <c r="BP3298" s="63"/>
      <c r="BQ3298" s="63"/>
      <c r="BR3298" s="63"/>
      <c r="BS3298" s="63"/>
      <c r="BT3298" s="63"/>
      <c r="BU3298" s="63"/>
      <c r="BV3298" s="63"/>
      <c r="BW3298" s="63"/>
      <c r="BX3298" s="63"/>
      <c r="BY3298" s="63"/>
      <c r="BZ3298" s="63"/>
      <c r="CA3298" s="63"/>
      <c r="CB3298" s="63"/>
      <c r="CC3298" s="63"/>
      <c r="CD3298" s="63"/>
      <c r="CE3298" s="63"/>
      <c r="CF3298" s="63"/>
      <c r="CG3298" s="63"/>
      <c r="CH3298" s="63"/>
      <c r="CI3298" s="63"/>
      <c r="CJ3298" s="63"/>
      <c r="CK3298" s="63"/>
      <c r="CL3298" s="63"/>
      <c r="CM3298" s="63"/>
      <c r="CN3298" s="63"/>
      <c r="CO3298" s="63"/>
      <c r="CP3298" s="63"/>
      <c r="CR3298" s="227"/>
      <c r="CS3298" s="74"/>
    </row>
    <row r="3299" spans="1:97" s="72" customFormat="1" ht="75.75" customHeight="1">
      <c r="A3299" s="63"/>
      <c r="B3299" s="63"/>
      <c r="C3299" s="63"/>
      <c r="D3299" s="63"/>
      <c r="E3299" s="63"/>
      <c r="F3299" s="63"/>
      <c r="G3299" s="63"/>
      <c r="H3299" s="63"/>
      <c r="I3299" s="63"/>
      <c r="J3299" s="63"/>
      <c r="K3299" s="63"/>
      <c r="L3299" s="63"/>
      <c r="M3299" s="63"/>
      <c r="N3299" s="63"/>
      <c r="O3299" s="63"/>
      <c r="P3299" s="63"/>
      <c r="Q3299" s="63"/>
      <c r="R3299" s="63"/>
      <c r="S3299" s="63"/>
      <c r="T3299" s="63"/>
      <c r="U3299" s="63"/>
      <c r="V3299" s="63"/>
      <c r="W3299" s="63"/>
      <c r="X3299" s="63"/>
      <c r="Y3299" s="63"/>
      <c r="Z3299" s="63"/>
      <c r="AA3299" s="63"/>
      <c r="AB3299" s="63"/>
      <c r="AC3299" s="63"/>
      <c r="AD3299" s="63"/>
      <c r="AE3299" s="63"/>
      <c r="AF3299" s="63"/>
      <c r="AG3299" s="63"/>
      <c r="AH3299" s="63"/>
      <c r="AI3299" s="63"/>
      <c r="AJ3299" s="63"/>
      <c r="AK3299" s="63"/>
      <c r="AL3299" s="63"/>
      <c r="AM3299" s="63"/>
      <c r="AN3299" s="63"/>
      <c r="AO3299" s="63"/>
      <c r="AP3299" s="63"/>
      <c r="AQ3299" s="63"/>
      <c r="AR3299" s="63"/>
      <c r="AS3299" s="63"/>
      <c r="AT3299" s="63"/>
      <c r="AU3299" s="63"/>
      <c r="AV3299" s="63"/>
      <c r="AW3299" s="63"/>
      <c r="AX3299" s="63"/>
      <c r="AY3299" s="63"/>
      <c r="AZ3299" s="63"/>
      <c r="BA3299" s="63"/>
      <c r="BB3299" s="63"/>
      <c r="BC3299" s="63"/>
      <c r="BD3299" s="63"/>
      <c r="BE3299" s="63"/>
      <c r="BF3299" s="63"/>
      <c r="BG3299" s="63"/>
      <c r="BH3299" s="63"/>
      <c r="BI3299" s="63"/>
      <c r="BJ3299" s="63"/>
      <c r="BK3299" s="63"/>
      <c r="BL3299" s="63"/>
      <c r="BM3299" s="63"/>
      <c r="BN3299" s="63"/>
      <c r="BO3299" s="63"/>
      <c r="BP3299" s="63"/>
      <c r="BQ3299" s="63"/>
      <c r="BR3299" s="63"/>
      <c r="BS3299" s="63"/>
      <c r="BT3299" s="63"/>
      <c r="BU3299" s="63"/>
      <c r="BV3299" s="63"/>
      <c r="BW3299" s="63"/>
      <c r="BX3299" s="63"/>
      <c r="BY3299" s="63"/>
      <c r="BZ3299" s="63"/>
      <c r="CA3299" s="63"/>
      <c r="CB3299" s="63"/>
      <c r="CC3299" s="63"/>
      <c r="CD3299" s="63"/>
      <c r="CE3299" s="63"/>
      <c r="CF3299" s="63"/>
      <c r="CG3299" s="63"/>
      <c r="CH3299" s="63"/>
      <c r="CI3299" s="63"/>
      <c r="CJ3299" s="63"/>
      <c r="CK3299" s="63"/>
      <c r="CL3299" s="63"/>
      <c r="CM3299" s="63"/>
      <c r="CN3299" s="63"/>
      <c r="CO3299" s="63"/>
      <c r="CP3299" s="63"/>
      <c r="CR3299" s="227"/>
      <c r="CS3299" s="74"/>
    </row>
    <row r="3300" spans="1:97" s="72" customFormat="1" ht="75.75" customHeight="1">
      <c r="A3300" s="63"/>
      <c r="B3300" s="63"/>
      <c r="C3300" s="63"/>
      <c r="D3300" s="63"/>
      <c r="E3300" s="63"/>
      <c r="F3300" s="63"/>
      <c r="G3300" s="63"/>
      <c r="H3300" s="63"/>
      <c r="I3300" s="63"/>
      <c r="J3300" s="63"/>
      <c r="K3300" s="63"/>
      <c r="L3300" s="63"/>
      <c r="M3300" s="63"/>
      <c r="N3300" s="63"/>
      <c r="O3300" s="63"/>
      <c r="P3300" s="63"/>
      <c r="Q3300" s="63"/>
      <c r="R3300" s="63"/>
      <c r="S3300" s="63"/>
      <c r="T3300" s="63"/>
      <c r="U3300" s="63"/>
      <c r="V3300" s="63"/>
      <c r="W3300" s="63"/>
      <c r="X3300" s="63"/>
      <c r="Y3300" s="63"/>
      <c r="Z3300" s="63"/>
      <c r="AA3300" s="63"/>
      <c r="AB3300" s="63"/>
      <c r="AC3300" s="63"/>
      <c r="AD3300" s="63"/>
      <c r="AE3300" s="63"/>
      <c r="AF3300" s="63"/>
      <c r="AG3300" s="63"/>
      <c r="AH3300" s="63"/>
      <c r="AI3300" s="63"/>
      <c r="AJ3300" s="63"/>
      <c r="AK3300" s="63"/>
      <c r="AL3300" s="63"/>
      <c r="AM3300" s="63"/>
      <c r="AN3300" s="63"/>
      <c r="AO3300" s="63"/>
      <c r="AP3300" s="63"/>
      <c r="AQ3300" s="63"/>
      <c r="AR3300" s="63"/>
      <c r="AS3300" s="63"/>
      <c r="AT3300" s="63"/>
      <c r="AU3300" s="63"/>
      <c r="AV3300" s="63"/>
      <c r="AW3300" s="63"/>
      <c r="AX3300" s="63"/>
      <c r="AY3300" s="63"/>
      <c r="AZ3300" s="63"/>
      <c r="BA3300" s="63"/>
      <c r="BB3300" s="63"/>
      <c r="BC3300" s="63"/>
      <c r="BD3300" s="63"/>
      <c r="BE3300" s="63"/>
      <c r="BF3300" s="63"/>
      <c r="BG3300" s="63"/>
      <c r="BH3300" s="63"/>
      <c r="BI3300" s="63"/>
      <c r="BJ3300" s="63"/>
      <c r="BK3300" s="63"/>
      <c r="BL3300" s="63"/>
      <c r="BM3300" s="63"/>
      <c r="BN3300" s="63"/>
      <c r="BO3300" s="63"/>
      <c r="BP3300" s="63"/>
      <c r="BQ3300" s="63"/>
      <c r="BR3300" s="63"/>
      <c r="BS3300" s="63"/>
      <c r="BT3300" s="63"/>
      <c r="BU3300" s="63"/>
      <c r="BV3300" s="63"/>
      <c r="BW3300" s="63"/>
      <c r="BX3300" s="63"/>
      <c r="BY3300" s="63"/>
      <c r="BZ3300" s="63"/>
      <c r="CA3300" s="63"/>
      <c r="CB3300" s="63"/>
      <c r="CC3300" s="63"/>
      <c r="CD3300" s="63"/>
      <c r="CE3300" s="63"/>
      <c r="CF3300" s="63"/>
      <c r="CG3300" s="63"/>
      <c r="CH3300" s="63"/>
      <c r="CI3300" s="63"/>
      <c r="CJ3300" s="63"/>
      <c r="CK3300" s="63"/>
      <c r="CL3300" s="63"/>
      <c r="CM3300" s="63"/>
      <c r="CN3300" s="63"/>
      <c r="CO3300" s="63"/>
      <c r="CP3300" s="63"/>
      <c r="CR3300" s="227"/>
      <c r="CS3300" s="74"/>
    </row>
    <row r="3301" spans="1:97" s="72" customFormat="1" ht="75.75" customHeight="1">
      <c r="A3301" s="63"/>
      <c r="B3301" s="63"/>
      <c r="C3301" s="63"/>
      <c r="D3301" s="63"/>
      <c r="E3301" s="63"/>
      <c r="F3301" s="63"/>
      <c r="G3301" s="63"/>
      <c r="H3301" s="63"/>
      <c r="I3301" s="63"/>
      <c r="J3301" s="63"/>
      <c r="K3301" s="63"/>
      <c r="L3301" s="63"/>
      <c r="M3301" s="63"/>
      <c r="N3301" s="63"/>
      <c r="O3301" s="63"/>
      <c r="P3301" s="63"/>
      <c r="Q3301" s="63"/>
      <c r="R3301" s="63"/>
      <c r="S3301" s="63"/>
      <c r="T3301" s="63"/>
      <c r="U3301" s="63"/>
      <c r="V3301" s="63"/>
      <c r="W3301" s="63"/>
      <c r="X3301" s="63"/>
      <c r="Y3301" s="63"/>
      <c r="Z3301" s="63"/>
      <c r="AA3301" s="63"/>
      <c r="AB3301" s="63"/>
      <c r="AC3301" s="63"/>
      <c r="AD3301" s="63"/>
      <c r="AE3301" s="63"/>
      <c r="AF3301" s="63"/>
      <c r="AG3301" s="63"/>
      <c r="AH3301" s="63"/>
      <c r="AI3301" s="63"/>
      <c r="AJ3301" s="63"/>
      <c r="AK3301" s="63"/>
      <c r="AL3301" s="63"/>
      <c r="AM3301" s="63"/>
      <c r="AN3301" s="63"/>
      <c r="AO3301" s="63"/>
      <c r="AP3301" s="63"/>
      <c r="AQ3301" s="63"/>
      <c r="AR3301" s="63"/>
      <c r="AS3301" s="63"/>
      <c r="AT3301" s="63"/>
      <c r="AU3301" s="63"/>
      <c r="AV3301" s="63"/>
      <c r="AW3301" s="63"/>
      <c r="AX3301" s="63"/>
      <c r="AY3301" s="63"/>
      <c r="AZ3301" s="63"/>
      <c r="BA3301" s="63"/>
      <c r="BB3301" s="63"/>
      <c r="BC3301" s="63"/>
      <c r="BD3301" s="63"/>
      <c r="BE3301" s="63"/>
      <c r="BF3301" s="63"/>
      <c r="BG3301" s="63"/>
      <c r="BH3301" s="63"/>
      <c r="BI3301" s="63"/>
      <c r="BJ3301" s="63"/>
      <c r="BK3301" s="63"/>
      <c r="BL3301" s="63"/>
      <c r="BM3301" s="63"/>
      <c r="BN3301" s="63"/>
      <c r="BO3301" s="63"/>
      <c r="BP3301" s="63"/>
      <c r="BQ3301" s="63"/>
      <c r="BR3301" s="63"/>
      <c r="BS3301" s="63"/>
      <c r="BT3301" s="63"/>
      <c r="BU3301" s="63"/>
      <c r="BV3301" s="63"/>
      <c r="BW3301" s="63"/>
      <c r="BX3301" s="63"/>
      <c r="BY3301" s="63"/>
      <c r="BZ3301" s="63"/>
      <c r="CA3301" s="63"/>
      <c r="CB3301" s="63"/>
      <c r="CC3301" s="63"/>
      <c r="CD3301" s="63"/>
      <c r="CE3301" s="63"/>
      <c r="CF3301" s="63"/>
      <c r="CG3301" s="63"/>
      <c r="CH3301" s="63"/>
      <c r="CI3301" s="63"/>
      <c r="CJ3301" s="63"/>
      <c r="CK3301" s="63"/>
      <c r="CL3301" s="63"/>
      <c r="CM3301" s="63"/>
      <c r="CN3301" s="63"/>
      <c r="CO3301" s="63"/>
      <c r="CP3301" s="63"/>
      <c r="CR3301" s="227"/>
      <c r="CS3301" s="74"/>
    </row>
    <row r="3302" spans="1:97" s="72" customFormat="1" ht="75.75" customHeight="1">
      <c r="A3302" s="63"/>
      <c r="B3302" s="63"/>
      <c r="C3302" s="63"/>
      <c r="D3302" s="63"/>
      <c r="E3302" s="63"/>
      <c r="F3302" s="63"/>
      <c r="G3302" s="63"/>
      <c r="H3302" s="63"/>
      <c r="I3302" s="63"/>
      <c r="J3302" s="63"/>
      <c r="K3302" s="63"/>
      <c r="L3302" s="63"/>
      <c r="M3302" s="63"/>
      <c r="N3302" s="63"/>
      <c r="O3302" s="63"/>
      <c r="P3302" s="63"/>
      <c r="Q3302" s="63"/>
      <c r="R3302" s="63"/>
      <c r="S3302" s="63"/>
      <c r="T3302" s="63"/>
      <c r="U3302" s="63"/>
      <c r="V3302" s="63"/>
      <c r="W3302" s="63"/>
      <c r="X3302" s="63"/>
      <c r="Y3302" s="63"/>
      <c r="Z3302" s="63"/>
      <c r="AA3302" s="63"/>
      <c r="AB3302" s="63"/>
      <c r="AC3302" s="63"/>
      <c r="AD3302" s="63"/>
      <c r="AE3302" s="63"/>
      <c r="AF3302" s="63"/>
      <c r="AG3302" s="63"/>
      <c r="AH3302" s="63"/>
      <c r="AI3302" s="63"/>
      <c r="AJ3302" s="63"/>
      <c r="AK3302" s="63"/>
      <c r="AL3302" s="63"/>
      <c r="AM3302" s="63"/>
      <c r="AN3302" s="63"/>
      <c r="AO3302" s="63"/>
      <c r="AP3302" s="63"/>
      <c r="AQ3302" s="63"/>
      <c r="AR3302" s="63"/>
      <c r="AS3302" s="63"/>
      <c r="AT3302" s="63"/>
      <c r="AU3302" s="63"/>
      <c r="AV3302" s="63"/>
      <c r="AW3302" s="63"/>
      <c r="AX3302" s="63"/>
      <c r="AY3302" s="63"/>
      <c r="AZ3302" s="63"/>
      <c r="BA3302" s="63"/>
      <c r="BB3302" s="63"/>
      <c r="BC3302" s="63"/>
      <c r="BD3302" s="63"/>
      <c r="BE3302" s="63"/>
      <c r="BF3302" s="63"/>
      <c r="BG3302" s="63"/>
      <c r="BH3302" s="63"/>
      <c r="BI3302" s="63"/>
      <c r="BJ3302" s="63"/>
      <c r="BK3302" s="63"/>
      <c r="BL3302" s="63"/>
      <c r="BM3302" s="63"/>
      <c r="BN3302" s="63"/>
      <c r="BO3302" s="63"/>
      <c r="BP3302" s="63"/>
      <c r="BQ3302" s="63"/>
      <c r="BR3302" s="63"/>
      <c r="BS3302" s="63"/>
      <c r="BT3302" s="63"/>
      <c r="BU3302" s="63"/>
      <c r="BV3302" s="63"/>
      <c r="BW3302" s="63"/>
      <c r="BX3302" s="63"/>
      <c r="BY3302" s="63"/>
      <c r="BZ3302" s="63"/>
      <c r="CA3302" s="63"/>
      <c r="CB3302" s="63"/>
      <c r="CC3302" s="63"/>
      <c r="CD3302" s="63"/>
      <c r="CE3302" s="63"/>
      <c r="CF3302" s="63"/>
      <c r="CG3302" s="63"/>
      <c r="CH3302" s="63"/>
      <c r="CI3302" s="63"/>
      <c r="CJ3302" s="63"/>
      <c r="CK3302" s="63"/>
      <c r="CL3302" s="63"/>
      <c r="CM3302" s="63"/>
      <c r="CN3302" s="63"/>
      <c r="CO3302" s="63"/>
      <c r="CP3302" s="63"/>
      <c r="CR3302" s="227"/>
      <c r="CS3302" s="74"/>
    </row>
    <row r="3303" spans="1:97" s="72" customFormat="1" ht="75.75" customHeight="1">
      <c r="A3303" s="63"/>
      <c r="B3303" s="63"/>
      <c r="C3303" s="63"/>
      <c r="D3303" s="63"/>
      <c r="E3303" s="63"/>
      <c r="F3303" s="63"/>
      <c r="G3303" s="63"/>
      <c r="H3303" s="63"/>
      <c r="I3303" s="63"/>
      <c r="J3303" s="63"/>
      <c r="K3303" s="63"/>
      <c r="L3303" s="63"/>
      <c r="M3303" s="63"/>
      <c r="N3303" s="63"/>
      <c r="O3303" s="63"/>
      <c r="P3303" s="63"/>
      <c r="Q3303" s="63"/>
      <c r="R3303" s="63"/>
      <c r="S3303" s="63"/>
      <c r="T3303" s="63"/>
      <c r="U3303" s="63"/>
      <c r="V3303" s="63"/>
      <c r="W3303" s="63"/>
      <c r="X3303" s="63"/>
      <c r="Y3303" s="63"/>
      <c r="Z3303" s="63"/>
      <c r="AA3303" s="63"/>
      <c r="AB3303" s="63"/>
      <c r="AC3303" s="63"/>
      <c r="AD3303" s="63"/>
      <c r="AE3303" s="63"/>
      <c r="AF3303" s="63"/>
      <c r="AG3303" s="63"/>
      <c r="AH3303" s="63"/>
      <c r="AI3303" s="63"/>
      <c r="AJ3303" s="63"/>
      <c r="AK3303" s="63"/>
      <c r="AL3303" s="63"/>
      <c r="AM3303" s="63"/>
      <c r="AN3303" s="63"/>
      <c r="AO3303" s="63"/>
      <c r="AP3303" s="63"/>
      <c r="AQ3303" s="63"/>
      <c r="AR3303" s="63"/>
      <c r="AS3303" s="63"/>
      <c r="AT3303" s="63"/>
      <c r="AU3303" s="63"/>
      <c r="AV3303" s="63"/>
      <c r="AW3303" s="63"/>
      <c r="AX3303" s="63"/>
      <c r="AY3303" s="63"/>
      <c r="AZ3303" s="63"/>
      <c r="BA3303" s="63"/>
      <c r="BB3303" s="63"/>
      <c r="BC3303" s="63"/>
      <c r="BD3303" s="63"/>
      <c r="BE3303" s="63"/>
      <c r="BF3303" s="63"/>
      <c r="BG3303" s="63"/>
      <c r="BH3303" s="63"/>
      <c r="BI3303" s="63"/>
      <c r="BJ3303" s="63"/>
      <c r="BK3303" s="63"/>
      <c r="BL3303" s="63"/>
      <c r="BM3303" s="63"/>
      <c r="BN3303" s="63"/>
      <c r="BO3303" s="63"/>
      <c r="BP3303" s="63"/>
      <c r="BQ3303" s="63"/>
      <c r="BR3303" s="63"/>
      <c r="BS3303" s="63"/>
      <c r="BT3303" s="63"/>
      <c r="BU3303" s="63"/>
      <c r="BV3303" s="63"/>
      <c r="BW3303" s="63"/>
      <c r="BX3303" s="63"/>
      <c r="BY3303" s="63"/>
      <c r="BZ3303" s="63"/>
      <c r="CA3303" s="63"/>
      <c r="CB3303" s="63"/>
      <c r="CC3303" s="63"/>
      <c r="CD3303" s="63"/>
      <c r="CE3303" s="63"/>
      <c r="CF3303" s="63"/>
      <c r="CG3303" s="63"/>
      <c r="CH3303" s="63"/>
      <c r="CI3303" s="63"/>
      <c r="CJ3303" s="63"/>
      <c r="CK3303" s="63"/>
      <c r="CL3303" s="63"/>
      <c r="CM3303" s="63"/>
      <c r="CN3303" s="63"/>
      <c r="CO3303" s="63"/>
      <c r="CP3303" s="63"/>
      <c r="CR3303" s="227"/>
      <c r="CS3303" s="74"/>
    </row>
    <row r="3304" spans="1:97" s="72" customFormat="1" ht="75.75" customHeight="1">
      <c r="A3304" s="63"/>
      <c r="B3304" s="63"/>
      <c r="C3304" s="63"/>
      <c r="D3304" s="63"/>
      <c r="E3304" s="63"/>
      <c r="F3304" s="63"/>
      <c r="G3304" s="63"/>
      <c r="H3304" s="63"/>
      <c r="I3304" s="63"/>
      <c r="J3304" s="63"/>
      <c r="K3304" s="63"/>
      <c r="L3304" s="63"/>
      <c r="M3304" s="63"/>
      <c r="N3304" s="63"/>
      <c r="O3304" s="63"/>
      <c r="P3304" s="63"/>
      <c r="Q3304" s="63"/>
      <c r="R3304" s="63"/>
      <c r="S3304" s="63"/>
      <c r="T3304" s="63"/>
      <c r="U3304" s="63"/>
      <c r="V3304" s="63"/>
      <c r="W3304" s="63"/>
      <c r="X3304" s="63"/>
      <c r="Y3304" s="63"/>
      <c r="Z3304" s="63"/>
      <c r="AA3304" s="63"/>
      <c r="AB3304" s="63"/>
      <c r="AC3304" s="63"/>
      <c r="AD3304" s="63"/>
      <c r="AE3304" s="63"/>
      <c r="AF3304" s="63"/>
      <c r="AG3304" s="63"/>
      <c r="AH3304" s="63"/>
      <c r="AI3304" s="63"/>
      <c r="AJ3304" s="63"/>
      <c r="AK3304" s="63"/>
      <c r="AL3304" s="63"/>
      <c r="AM3304" s="63"/>
      <c r="AN3304" s="63"/>
      <c r="AO3304" s="63"/>
      <c r="AP3304" s="63"/>
      <c r="AQ3304" s="63"/>
      <c r="AR3304" s="63"/>
      <c r="AS3304" s="63"/>
      <c r="AT3304" s="63"/>
      <c r="AU3304" s="63"/>
      <c r="AV3304" s="63"/>
      <c r="AW3304" s="63"/>
      <c r="AX3304" s="63"/>
      <c r="AY3304" s="63"/>
      <c r="AZ3304" s="63"/>
      <c r="BA3304" s="63"/>
      <c r="BB3304" s="63"/>
      <c r="BC3304" s="63"/>
      <c r="BD3304" s="63"/>
      <c r="BE3304" s="63"/>
      <c r="BF3304" s="63"/>
      <c r="BG3304" s="63"/>
      <c r="BH3304" s="63"/>
      <c r="BI3304" s="63"/>
      <c r="BJ3304" s="63"/>
      <c r="BK3304" s="63"/>
      <c r="BL3304" s="63"/>
      <c r="BM3304" s="63"/>
      <c r="BN3304" s="63"/>
      <c r="BO3304" s="63"/>
      <c r="BP3304" s="63"/>
      <c r="BQ3304" s="63"/>
      <c r="BR3304" s="63"/>
      <c r="BS3304" s="63"/>
      <c r="BT3304" s="63"/>
      <c r="BU3304" s="63"/>
      <c r="BV3304" s="63"/>
      <c r="BW3304" s="63"/>
      <c r="BX3304" s="63"/>
      <c r="BY3304" s="63"/>
      <c r="BZ3304" s="63"/>
      <c r="CA3304" s="63"/>
      <c r="CB3304" s="63"/>
      <c r="CC3304" s="63"/>
      <c r="CD3304" s="63"/>
      <c r="CE3304" s="63"/>
      <c r="CF3304" s="63"/>
      <c r="CG3304" s="63"/>
      <c r="CH3304" s="63"/>
      <c r="CI3304" s="63"/>
      <c r="CJ3304" s="63"/>
      <c r="CK3304" s="63"/>
      <c r="CL3304" s="63"/>
      <c r="CM3304" s="63"/>
      <c r="CN3304" s="63"/>
      <c r="CO3304" s="63"/>
      <c r="CP3304" s="63"/>
      <c r="CR3304" s="227"/>
      <c r="CS3304" s="74"/>
    </row>
    <row r="3305" spans="1:97" s="72" customFormat="1" ht="75.75" customHeight="1">
      <c r="A3305" s="63"/>
      <c r="B3305" s="63"/>
      <c r="C3305" s="63"/>
      <c r="D3305" s="63"/>
      <c r="E3305" s="63"/>
      <c r="F3305" s="63"/>
      <c r="G3305" s="63"/>
      <c r="H3305" s="63"/>
      <c r="I3305" s="63"/>
      <c r="J3305" s="63"/>
      <c r="K3305" s="63"/>
      <c r="L3305" s="63"/>
      <c r="M3305" s="63"/>
      <c r="N3305" s="63"/>
      <c r="O3305" s="63"/>
      <c r="P3305" s="63"/>
      <c r="Q3305" s="63"/>
      <c r="R3305" s="63"/>
      <c r="S3305" s="63"/>
      <c r="T3305" s="63"/>
      <c r="U3305" s="63"/>
      <c r="V3305" s="63"/>
      <c r="W3305" s="63"/>
      <c r="X3305" s="63"/>
      <c r="Y3305" s="63"/>
      <c r="Z3305" s="63"/>
      <c r="AA3305" s="63"/>
      <c r="AB3305" s="63"/>
      <c r="AC3305" s="63"/>
      <c r="AD3305" s="63"/>
      <c r="AE3305" s="63"/>
      <c r="AF3305" s="63"/>
      <c r="AG3305" s="63"/>
      <c r="AH3305" s="63"/>
      <c r="AI3305" s="63"/>
      <c r="AJ3305" s="63"/>
      <c r="AK3305" s="63"/>
      <c r="AL3305" s="63"/>
      <c r="AM3305" s="63"/>
      <c r="AN3305" s="63"/>
      <c r="AO3305" s="63"/>
      <c r="AP3305" s="63"/>
      <c r="AQ3305" s="63"/>
      <c r="AR3305" s="63"/>
      <c r="AS3305" s="63"/>
      <c r="AT3305" s="63"/>
      <c r="AU3305" s="63"/>
      <c r="AV3305" s="63"/>
      <c r="AW3305" s="63"/>
      <c r="AX3305" s="63"/>
      <c r="AY3305" s="63"/>
      <c r="AZ3305" s="63"/>
      <c r="BA3305" s="63"/>
      <c r="BB3305" s="63"/>
      <c r="BC3305" s="63"/>
      <c r="BD3305" s="63"/>
      <c r="BE3305" s="63"/>
      <c r="BF3305" s="63"/>
      <c r="BG3305" s="63"/>
      <c r="BH3305" s="63"/>
      <c r="BI3305" s="63"/>
      <c r="BJ3305" s="63"/>
      <c r="BK3305" s="63"/>
      <c r="BL3305" s="63"/>
      <c r="BM3305" s="63"/>
      <c r="BN3305" s="63"/>
      <c r="BO3305" s="63"/>
      <c r="BP3305" s="63"/>
      <c r="BQ3305" s="63"/>
      <c r="BR3305" s="63"/>
      <c r="BS3305" s="63"/>
      <c r="BT3305" s="63"/>
      <c r="BU3305" s="63"/>
      <c r="BV3305" s="63"/>
      <c r="BW3305" s="63"/>
      <c r="BX3305" s="63"/>
      <c r="BY3305" s="63"/>
      <c r="BZ3305" s="63"/>
      <c r="CA3305" s="63"/>
      <c r="CB3305" s="63"/>
      <c r="CC3305" s="63"/>
      <c r="CD3305" s="63"/>
      <c r="CE3305" s="63"/>
      <c r="CF3305" s="63"/>
      <c r="CG3305" s="63"/>
      <c r="CH3305" s="63"/>
      <c r="CI3305" s="63"/>
      <c r="CJ3305" s="63"/>
      <c r="CK3305" s="63"/>
      <c r="CL3305" s="63"/>
      <c r="CM3305" s="63"/>
      <c r="CN3305" s="63"/>
      <c r="CO3305" s="63"/>
      <c r="CP3305" s="63"/>
      <c r="CR3305" s="227"/>
      <c r="CS3305" s="74"/>
    </row>
    <row r="3306" spans="1:97" s="72" customFormat="1" ht="75.75" customHeight="1">
      <c r="A3306" s="63"/>
      <c r="B3306" s="63"/>
      <c r="C3306" s="63"/>
      <c r="D3306" s="63"/>
      <c r="E3306" s="63"/>
      <c r="F3306" s="63"/>
      <c r="G3306" s="63"/>
      <c r="H3306" s="63"/>
      <c r="I3306" s="63"/>
      <c r="J3306" s="63"/>
      <c r="K3306" s="63"/>
      <c r="L3306" s="63"/>
      <c r="M3306" s="63"/>
      <c r="N3306" s="63"/>
      <c r="O3306" s="63"/>
      <c r="P3306" s="63"/>
      <c r="Q3306" s="63"/>
      <c r="R3306" s="63"/>
      <c r="S3306" s="63"/>
      <c r="T3306" s="63"/>
      <c r="U3306" s="63"/>
      <c r="V3306" s="63"/>
      <c r="W3306" s="63"/>
      <c r="X3306" s="63"/>
      <c r="Y3306" s="63"/>
      <c r="Z3306" s="63"/>
      <c r="AA3306" s="63"/>
      <c r="AB3306" s="63"/>
      <c r="AC3306" s="63"/>
      <c r="AD3306" s="63"/>
      <c r="AE3306" s="63"/>
      <c r="AF3306" s="63"/>
      <c r="AG3306" s="63"/>
      <c r="AH3306" s="63"/>
      <c r="AI3306" s="63"/>
      <c r="AJ3306" s="63"/>
      <c r="AK3306" s="63"/>
      <c r="AL3306" s="63"/>
      <c r="AM3306" s="63"/>
      <c r="AN3306" s="63"/>
      <c r="AO3306" s="63"/>
      <c r="AP3306" s="63"/>
      <c r="AQ3306" s="63"/>
      <c r="AR3306" s="63"/>
      <c r="AS3306" s="63"/>
      <c r="AT3306" s="63"/>
      <c r="AU3306" s="63"/>
      <c r="AV3306" s="63"/>
      <c r="AW3306" s="63"/>
      <c r="AX3306" s="63"/>
      <c r="AY3306" s="63"/>
      <c r="AZ3306" s="63"/>
      <c r="BA3306" s="63"/>
      <c r="BB3306" s="63"/>
      <c r="BC3306" s="63"/>
      <c r="BD3306" s="63"/>
      <c r="BE3306" s="63"/>
      <c r="BF3306" s="63"/>
      <c r="BG3306" s="63"/>
      <c r="BH3306" s="63"/>
      <c r="BI3306" s="63"/>
      <c r="BJ3306" s="63"/>
      <c r="BK3306" s="63"/>
      <c r="BL3306" s="63"/>
      <c r="BM3306" s="63"/>
      <c r="BN3306" s="63"/>
      <c r="BO3306" s="63"/>
      <c r="BP3306" s="63"/>
      <c r="BQ3306" s="63"/>
      <c r="BR3306" s="63"/>
      <c r="BS3306" s="63"/>
      <c r="BT3306" s="63"/>
      <c r="BU3306" s="63"/>
      <c r="BV3306" s="63"/>
      <c r="BW3306" s="63"/>
      <c r="BX3306" s="63"/>
      <c r="BY3306" s="63"/>
      <c r="BZ3306" s="63"/>
      <c r="CA3306" s="63"/>
      <c r="CB3306" s="63"/>
      <c r="CC3306" s="63"/>
      <c r="CD3306" s="63"/>
      <c r="CE3306" s="63"/>
      <c r="CF3306" s="63"/>
      <c r="CG3306" s="63"/>
      <c r="CH3306" s="63"/>
      <c r="CI3306" s="63"/>
      <c r="CJ3306" s="63"/>
      <c r="CK3306" s="63"/>
      <c r="CL3306" s="63"/>
      <c r="CM3306" s="63"/>
      <c r="CN3306" s="63"/>
      <c r="CO3306" s="63"/>
      <c r="CP3306" s="63"/>
      <c r="CR3306" s="227"/>
      <c r="CS3306" s="74"/>
    </row>
    <row r="3307" spans="1:97" s="72" customFormat="1" ht="75.75" customHeight="1">
      <c r="A3307" s="63"/>
      <c r="B3307" s="63"/>
      <c r="C3307" s="63"/>
      <c r="D3307" s="63"/>
      <c r="E3307" s="63"/>
      <c r="F3307" s="63"/>
      <c r="G3307" s="63"/>
      <c r="H3307" s="63"/>
      <c r="I3307" s="63"/>
      <c r="J3307" s="63"/>
      <c r="K3307" s="63"/>
      <c r="L3307" s="63"/>
      <c r="M3307" s="63"/>
      <c r="N3307" s="63"/>
      <c r="O3307" s="63"/>
      <c r="P3307" s="63"/>
      <c r="Q3307" s="63"/>
      <c r="R3307" s="63"/>
      <c r="S3307" s="63"/>
      <c r="T3307" s="63"/>
      <c r="U3307" s="63"/>
      <c r="V3307" s="63"/>
      <c r="W3307" s="63"/>
      <c r="X3307" s="63"/>
      <c r="Y3307" s="63"/>
      <c r="Z3307" s="63"/>
      <c r="AA3307" s="63"/>
      <c r="AB3307" s="63"/>
      <c r="AC3307" s="63"/>
      <c r="AD3307" s="63"/>
      <c r="AE3307" s="63"/>
      <c r="AF3307" s="63"/>
      <c r="AG3307" s="63"/>
      <c r="AH3307" s="63"/>
      <c r="AI3307" s="63"/>
      <c r="AJ3307" s="63"/>
      <c r="AK3307" s="63"/>
      <c r="AL3307" s="63"/>
      <c r="AM3307" s="63"/>
      <c r="AN3307" s="63"/>
      <c r="AO3307" s="63"/>
      <c r="AP3307" s="63"/>
      <c r="AQ3307" s="63"/>
      <c r="AR3307" s="63"/>
      <c r="AS3307" s="63"/>
      <c r="AT3307" s="63"/>
      <c r="AU3307" s="63"/>
      <c r="AV3307" s="63"/>
      <c r="AW3307" s="63"/>
      <c r="AX3307" s="63"/>
      <c r="AY3307" s="63"/>
      <c r="AZ3307" s="63"/>
      <c r="BA3307" s="63"/>
      <c r="BB3307" s="63"/>
      <c r="BC3307" s="63"/>
      <c r="BD3307" s="63"/>
      <c r="BE3307" s="63"/>
      <c r="BF3307" s="63"/>
      <c r="BG3307" s="63"/>
      <c r="BH3307" s="63"/>
      <c r="BI3307" s="63"/>
      <c r="BJ3307" s="63"/>
      <c r="BK3307" s="63"/>
      <c r="BL3307" s="63"/>
      <c r="BM3307" s="63"/>
      <c r="BN3307" s="63"/>
      <c r="BO3307" s="63"/>
      <c r="BP3307" s="63"/>
      <c r="BQ3307" s="63"/>
      <c r="BR3307" s="63"/>
      <c r="BS3307" s="63"/>
      <c r="BT3307" s="63"/>
      <c r="BU3307" s="63"/>
      <c r="BV3307" s="63"/>
      <c r="BW3307" s="63"/>
      <c r="BX3307" s="63"/>
      <c r="BY3307" s="63"/>
      <c r="BZ3307" s="63"/>
      <c r="CA3307" s="63"/>
      <c r="CB3307" s="63"/>
      <c r="CC3307" s="63"/>
      <c r="CD3307" s="63"/>
      <c r="CE3307" s="63"/>
      <c r="CF3307" s="63"/>
      <c r="CG3307" s="63"/>
      <c r="CH3307" s="63"/>
      <c r="CI3307" s="63"/>
      <c r="CJ3307" s="63"/>
      <c r="CK3307" s="63"/>
      <c r="CL3307" s="63"/>
      <c r="CM3307" s="63"/>
      <c r="CN3307" s="63"/>
      <c r="CO3307" s="63"/>
      <c r="CP3307" s="63"/>
      <c r="CR3307" s="227"/>
      <c r="CS3307" s="74"/>
    </row>
    <row r="3308" spans="1:97" s="72" customFormat="1" ht="75.75" customHeight="1">
      <c r="A3308" s="63"/>
      <c r="B3308" s="63"/>
      <c r="C3308" s="63"/>
      <c r="D3308" s="63"/>
      <c r="E3308" s="63"/>
      <c r="F3308" s="63"/>
      <c r="G3308" s="63"/>
      <c r="H3308" s="63"/>
      <c r="I3308" s="63"/>
      <c r="J3308" s="63"/>
      <c r="K3308" s="63"/>
      <c r="L3308" s="63"/>
      <c r="M3308" s="63"/>
      <c r="N3308" s="63"/>
      <c r="O3308" s="63"/>
      <c r="P3308" s="63"/>
      <c r="Q3308" s="63"/>
      <c r="R3308" s="63"/>
      <c r="S3308" s="63"/>
      <c r="T3308" s="63"/>
      <c r="U3308" s="63"/>
      <c r="V3308" s="63"/>
      <c r="W3308" s="63"/>
      <c r="X3308" s="63"/>
      <c r="Y3308" s="63"/>
      <c r="Z3308" s="63"/>
      <c r="AA3308" s="63"/>
      <c r="AB3308" s="63"/>
      <c r="AC3308" s="63"/>
      <c r="AD3308" s="63"/>
      <c r="AE3308" s="63"/>
      <c r="AF3308" s="63"/>
      <c r="AG3308" s="63"/>
      <c r="AH3308" s="63"/>
      <c r="AI3308" s="63"/>
      <c r="AJ3308" s="63"/>
      <c r="AK3308" s="63"/>
      <c r="AL3308" s="63"/>
      <c r="AM3308" s="63"/>
      <c r="AN3308" s="63"/>
      <c r="AO3308" s="63"/>
      <c r="AP3308" s="63"/>
      <c r="AQ3308" s="63"/>
      <c r="AR3308" s="63"/>
      <c r="AS3308" s="63"/>
      <c r="AT3308" s="63"/>
      <c r="AU3308" s="63"/>
      <c r="AV3308" s="63"/>
      <c r="AW3308" s="63"/>
      <c r="AX3308" s="63"/>
      <c r="AY3308" s="63"/>
      <c r="AZ3308" s="63"/>
      <c r="BA3308" s="63"/>
      <c r="BB3308" s="63"/>
      <c r="BC3308" s="63"/>
      <c r="BD3308" s="63"/>
      <c r="BE3308" s="63"/>
      <c r="BF3308" s="63"/>
      <c r="BG3308" s="63"/>
      <c r="BH3308" s="63"/>
      <c r="BI3308" s="63"/>
      <c r="BJ3308" s="63"/>
      <c r="BK3308" s="63"/>
      <c r="BL3308" s="63"/>
      <c r="BM3308" s="63"/>
      <c r="BN3308" s="63"/>
      <c r="BO3308" s="63"/>
      <c r="BP3308" s="63"/>
      <c r="BQ3308" s="63"/>
      <c r="BR3308" s="63"/>
      <c r="BS3308" s="63"/>
      <c r="BT3308" s="63"/>
      <c r="BU3308" s="63"/>
      <c r="BV3308" s="63"/>
      <c r="BW3308" s="63"/>
      <c r="BX3308" s="63"/>
      <c r="BY3308" s="63"/>
      <c r="BZ3308" s="63"/>
      <c r="CA3308" s="63"/>
      <c r="CB3308" s="63"/>
      <c r="CC3308" s="63"/>
      <c r="CD3308" s="63"/>
      <c r="CE3308" s="63"/>
      <c r="CF3308" s="63"/>
      <c r="CG3308" s="63"/>
      <c r="CH3308" s="63"/>
      <c r="CI3308" s="63"/>
      <c r="CJ3308" s="63"/>
      <c r="CK3308" s="63"/>
      <c r="CL3308" s="63"/>
      <c r="CM3308" s="63"/>
      <c r="CN3308" s="63"/>
      <c r="CO3308" s="63"/>
      <c r="CP3308" s="63"/>
      <c r="CR3308" s="227"/>
      <c r="CS3308" s="74"/>
    </row>
    <row r="3309" spans="1:97" s="72" customFormat="1" ht="75.75" customHeight="1">
      <c r="A3309" s="63"/>
      <c r="B3309" s="63"/>
      <c r="C3309" s="63"/>
      <c r="D3309" s="63"/>
      <c r="E3309" s="63"/>
      <c r="F3309" s="63"/>
      <c r="G3309" s="63"/>
      <c r="H3309" s="63"/>
      <c r="I3309" s="63"/>
      <c r="J3309" s="63"/>
      <c r="K3309" s="63"/>
      <c r="L3309" s="63"/>
      <c r="M3309" s="63"/>
      <c r="N3309" s="63"/>
      <c r="O3309" s="63"/>
      <c r="P3309" s="63"/>
      <c r="Q3309" s="63"/>
      <c r="R3309" s="63"/>
      <c r="S3309" s="63"/>
      <c r="T3309" s="63"/>
      <c r="U3309" s="63"/>
      <c r="V3309" s="63"/>
      <c r="W3309" s="63"/>
      <c r="X3309" s="63"/>
      <c r="Y3309" s="63"/>
      <c r="Z3309" s="63"/>
      <c r="AA3309" s="63"/>
      <c r="AB3309" s="63"/>
      <c r="AC3309" s="63"/>
      <c r="AD3309" s="63"/>
      <c r="AE3309" s="63"/>
      <c r="AF3309" s="63"/>
      <c r="AG3309" s="63"/>
      <c r="AH3309" s="63"/>
      <c r="AI3309" s="63"/>
      <c r="AJ3309" s="63"/>
      <c r="AK3309" s="63"/>
      <c r="AL3309" s="63"/>
      <c r="AM3309" s="63"/>
      <c r="AN3309" s="63"/>
      <c r="AO3309" s="63"/>
      <c r="AP3309" s="63"/>
      <c r="AQ3309" s="63"/>
      <c r="AR3309" s="63"/>
      <c r="AS3309" s="63"/>
      <c r="AT3309" s="63"/>
      <c r="AU3309" s="63"/>
      <c r="AV3309" s="63"/>
      <c r="AW3309" s="63"/>
      <c r="AX3309" s="63"/>
      <c r="AY3309" s="63"/>
      <c r="AZ3309" s="63"/>
      <c r="BA3309" s="63"/>
      <c r="BB3309" s="63"/>
      <c r="BC3309" s="63"/>
      <c r="BD3309" s="63"/>
      <c r="BE3309" s="63"/>
      <c r="BF3309" s="63"/>
      <c r="BG3309" s="63"/>
      <c r="BH3309" s="63"/>
      <c r="BI3309" s="63"/>
      <c r="BJ3309" s="63"/>
      <c r="BK3309" s="63"/>
      <c r="BL3309" s="63"/>
      <c r="BM3309" s="63"/>
      <c r="BN3309" s="63"/>
      <c r="BO3309" s="63"/>
      <c r="BP3309" s="63"/>
      <c r="BQ3309" s="63"/>
      <c r="BR3309" s="63"/>
      <c r="BS3309" s="63"/>
      <c r="BT3309" s="63"/>
      <c r="BU3309" s="63"/>
      <c r="BV3309" s="63"/>
      <c r="BW3309" s="63"/>
      <c r="BX3309" s="63"/>
      <c r="BY3309" s="63"/>
      <c r="BZ3309" s="63"/>
      <c r="CA3309" s="63"/>
      <c r="CB3309" s="63"/>
      <c r="CC3309" s="63"/>
      <c r="CD3309" s="63"/>
      <c r="CE3309" s="63"/>
      <c r="CF3309" s="63"/>
      <c r="CG3309" s="63"/>
      <c r="CH3309" s="63"/>
      <c r="CI3309" s="63"/>
      <c r="CJ3309" s="63"/>
      <c r="CK3309" s="63"/>
      <c r="CL3309" s="63"/>
      <c r="CM3309" s="63"/>
      <c r="CN3309" s="63"/>
      <c r="CO3309" s="63"/>
      <c r="CP3309" s="63"/>
      <c r="CR3309" s="227"/>
      <c r="CS3309" s="74"/>
    </row>
    <row r="3310" spans="1:97" s="72" customFormat="1" ht="75.75" customHeight="1">
      <c r="A3310" s="63"/>
      <c r="B3310" s="63"/>
      <c r="C3310" s="63"/>
      <c r="D3310" s="63"/>
      <c r="E3310" s="63"/>
      <c r="F3310" s="63"/>
      <c r="G3310" s="63"/>
      <c r="H3310" s="63"/>
      <c r="I3310" s="63"/>
      <c r="J3310" s="63"/>
      <c r="K3310" s="63"/>
      <c r="L3310" s="63"/>
      <c r="M3310" s="63"/>
      <c r="N3310" s="63"/>
      <c r="O3310" s="63"/>
      <c r="P3310" s="63"/>
      <c r="Q3310" s="63"/>
      <c r="R3310" s="63"/>
      <c r="S3310" s="63"/>
      <c r="T3310" s="63"/>
      <c r="U3310" s="63"/>
      <c r="V3310" s="63"/>
      <c r="W3310" s="63"/>
      <c r="X3310" s="63"/>
      <c r="Y3310" s="63"/>
      <c r="Z3310" s="63"/>
      <c r="AA3310" s="63"/>
      <c r="AB3310" s="63"/>
      <c r="AC3310" s="63"/>
      <c r="AD3310" s="63"/>
      <c r="AE3310" s="63"/>
      <c r="AF3310" s="63"/>
      <c r="AG3310" s="63"/>
      <c r="AH3310" s="63"/>
      <c r="AI3310" s="63"/>
      <c r="AJ3310" s="63"/>
      <c r="AK3310" s="63"/>
      <c r="AL3310" s="63"/>
      <c r="AM3310" s="63"/>
      <c r="AN3310" s="63"/>
      <c r="AO3310" s="63"/>
      <c r="AP3310" s="63"/>
      <c r="AQ3310" s="63"/>
      <c r="AR3310" s="63"/>
      <c r="AS3310" s="63"/>
      <c r="AT3310" s="63"/>
      <c r="AU3310" s="63"/>
      <c r="AV3310" s="63"/>
      <c r="AW3310" s="63"/>
      <c r="AX3310" s="63"/>
      <c r="AY3310" s="63"/>
      <c r="AZ3310" s="63"/>
      <c r="BA3310" s="63"/>
      <c r="BB3310" s="63"/>
      <c r="BC3310" s="63"/>
      <c r="BD3310" s="63"/>
      <c r="BE3310" s="63"/>
      <c r="BF3310" s="63"/>
      <c r="BG3310" s="63"/>
      <c r="BH3310" s="63"/>
      <c r="BI3310" s="63"/>
      <c r="BJ3310" s="63"/>
      <c r="BK3310" s="63"/>
      <c r="BL3310" s="63"/>
      <c r="BM3310" s="63"/>
      <c r="BN3310" s="63"/>
      <c r="BO3310" s="63"/>
      <c r="BP3310" s="63"/>
      <c r="BQ3310" s="63"/>
      <c r="BR3310" s="63"/>
      <c r="BS3310" s="63"/>
      <c r="BT3310" s="63"/>
      <c r="BU3310" s="63"/>
      <c r="BV3310" s="63"/>
      <c r="BW3310" s="63"/>
      <c r="BX3310" s="63"/>
      <c r="BY3310" s="63"/>
      <c r="BZ3310" s="63"/>
      <c r="CA3310" s="63"/>
      <c r="CB3310" s="63"/>
      <c r="CC3310" s="63"/>
      <c r="CD3310" s="63"/>
      <c r="CE3310" s="63"/>
      <c r="CF3310" s="63"/>
      <c r="CG3310" s="63"/>
      <c r="CH3310" s="63"/>
      <c r="CI3310" s="63"/>
      <c r="CJ3310" s="63"/>
      <c r="CK3310" s="63"/>
      <c r="CL3310" s="63"/>
      <c r="CM3310" s="63"/>
      <c r="CN3310" s="63"/>
      <c r="CO3310" s="63"/>
      <c r="CP3310" s="63"/>
      <c r="CR3310" s="227"/>
      <c r="CS3310" s="74"/>
    </row>
    <row r="3311" spans="1:97" s="72" customFormat="1" ht="75.75" customHeight="1">
      <c r="A3311" s="63"/>
      <c r="B3311" s="63"/>
      <c r="C3311" s="63"/>
      <c r="D3311" s="63"/>
      <c r="E3311" s="63"/>
      <c r="F3311" s="63"/>
      <c r="G3311" s="63"/>
      <c r="H3311" s="63"/>
      <c r="I3311" s="63"/>
      <c r="J3311" s="63"/>
      <c r="K3311" s="63"/>
      <c r="L3311" s="63"/>
      <c r="M3311" s="63"/>
      <c r="N3311" s="63"/>
      <c r="O3311" s="63"/>
      <c r="P3311" s="63"/>
      <c r="Q3311" s="63"/>
      <c r="R3311" s="63"/>
      <c r="S3311" s="63"/>
      <c r="T3311" s="63"/>
      <c r="U3311" s="63"/>
      <c r="V3311" s="63"/>
      <c r="W3311" s="63"/>
      <c r="X3311" s="63"/>
      <c r="Y3311" s="63"/>
      <c r="Z3311" s="63"/>
      <c r="AA3311" s="63"/>
      <c r="AB3311" s="63"/>
      <c r="AC3311" s="63"/>
      <c r="AD3311" s="63"/>
      <c r="AE3311" s="63"/>
      <c r="AF3311" s="63"/>
      <c r="AG3311" s="63"/>
      <c r="AH3311" s="63"/>
      <c r="AI3311" s="63"/>
      <c r="AJ3311" s="63"/>
      <c r="AK3311" s="63"/>
      <c r="AL3311" s="63"/>
      <c r="AM3311" s="63"/>
      <c r="AN3311" s="63"/>
      <c r="AO3311" s="63"/>
      <c r="AP3311" s="63"/>
      <c r="AQ3311" s="63"/>
      <c r="AR3311" s="63"/>
      <c r="AS3311" s="63"/>
      <c r="AT3311" s="63"/>
      <c r="AU3311" s="63"/>
      <c r="AV3311" s="63"/>
      <c r="AW3311" s="63"/>
      <c r="AX3311" s="63"/>
      <c r="AY3311" s="63"/>
      <c r="AZ3311" s="63"/>
      <c r="BA3311" s="63"/>
      <c r="BB3311" s="63"/>
      <c r="BC3311" s="63"/>
      <c r="BD3311" s="63"/>
      <c r="BE3311" s="63"/>
      <c r="BF3311" s="63"/>
      <c r="BG3311" s="63"/>
      <c r="BH3311" s="63"/>
      <c r="BI3311" s="63"/>
      <c r="BJ3311" s="63"/>
      <c r="BK3311" s="63"/>
      <c r="BL3311" s="63"/>
      <c r="BM3311" s="63"/>
      <c r="BN3311" s="63"/>
      <c r="BO3311" s="63"/>
      <c r="BP3311" s="63"/>
      <c r="BQ3311" s="63"/>
      <c r="BR3311" s="63"/>
      <c r="BS3311" s="63"/>
      <c r="BT3311" s="63"/>
      <c r="BU3311" s="63"/>
      <c r="BV3311" s="63"/>
      <c r="BW3311" s="63"/>
      <c r="BX3311" s="63"/>
      <c r="BY3311" s="63"/>
      <c r="BZ3311" s="63"/>
      <c r="CA3311" s="63"/>
      <c r="CB3311" s="63"/>
      <c r="CC3311" s="63"/>
      <c r="CD3311" s="63"/>
      <c r="CE3311" s="63"/>
      <c r="CF3311" s="63"/>
      <c r="CG3311" s="63"/>
      <c r="CH3311" s="63"/>
      <c r="CI3311" s="63"/>
      <c r="CJ3311" s="63"/>
      <c r="CK3311" s="63"/>
      <c r="CL3311" s="63"/>
      <c r="CM3311" s="63"/>
      <c r="CN3311" s="63"/>
      <c r="CO3311" s="63"/>
      <c r="CP3311" s="63"/>
      <c r="CR3311" s="227"/>
      <c r="CS3311" s="74"/>
    </row>
    <row r="3312" spans="1:97" s="72" customFormat="1" ht="75.75" customHeight="1">
      <c r="A3312" s="63"/>
      <c r="B3312" s="63"/>
      <c r="C3312" s="63"/>
      <c r="D3312" s="63"/>
      <c r="E3312" s="63"/>
      <c r="F3312" s="63"/>
      <c r="G3312" s="63"/>
      <c r="H3312" s="63"/>
      <c r="I3312" s="63"/>
      <c r="J3312" s="63"/>
      <c r="K3312" s="63"/>
      <c r="L3312" s="63"/>
      <c r="M3312" s="63"/>
      <c r="N3312" s="63"/>
      <c r="O3312" s="63"/>
      <c r="P3312" s="63"/>
      <c r="Q3312" s="63"/>
      <c r="R3312" s="63"/>
      <c r="S3312" s="63"/>
      <c r="T3312" s="63"/>
      <c r="U3312" s="63"/>
      <c r="V3312" s="63"/>
      <c r="W3312" s="63"/>
      <c r="X3312" s="63"/>
      <c r="Y3312" s="63"/>
      <c r="Z3312" s="63"/>
      <c r="AA3312" s="63"/>
      <c r="AB3312" s="63"/>
      <c r="AC3312" s="63"/>
      <c r="AD3312" s="63"/>
      <c r="AE3312" s="63"/>
      <c r="AF3312" s="63"/>
      <c r="AG3312" s="63"/>
      <c r="AH3312" s="63"/>
      <c r="AI3312" s="63"/>
      <c r="AJ3312" s="63"/>
      <c r="AK3312" s="63"/>
      <c r="AL3312" s="63"/>
      <c r="AM3312" s="63"/>
      <c r="AN3312" s="63"/>
      <c r="AO3312" s="63"/>
      <c r="AP3312" s="63"/>
      <c r="AQ3312" s="63"/>
      <c r="AR3312" s="63"/>
      <c r="AS3312" s="63"/>
      <c r="AT3312" s="63"/>
      <c r="AU3312" s="63"/>
      <c r="AV3312" s="63"/>
      <c r="AW3312" s="63"/>
      <c r="AX3312" s="63"/>
      <c r="AY3312" s="63"/>
      <c r="AZ3312" s="63"/>
      <c r="BA3312" s="63"/>
      <c r="BB3312" s="63"/>
      <c r="BC3312" s="63"/>
      <c r="BD3312" s="63"/>
      <c r="BE3312" s="63"/>
      <c r="BF3312" s="63"/>
      <c r="BG3312" s="63"/>
      <c r="BH3312" s="63"/>
      <c r="BI3312" s="63"/>
      <c r="BJ3312" s="63"/>
      <c r="BK3312" s="63"/>
      <c r="BL3312" s="63"/>
      <c r="BM3312" s="63"/>
      <c r="BN3312" s="63"/>
      <c r="BO3312" s="63"/>
      <c r="BP3312" s="63"/>
      <c r="BQ3312" s="63"/>
      <c r="BR3312" s="63"/>
      <c r="BS3312" s="63"/>
      <c r="BT3312" s="63"/>
      <c r="BU3312" s="63"/>
      <c r="BV3312" s="63"/>
      <c r="BW3312" s="63"/>
      <c r="BX3312" s="63"/>
      <c r="BY3312" s="63"/>
      <c r="BZ3312" s="63"/>
      <c r="CA3312" s="63"/>
      <c r="CB3312" s="63"/>
      <c r="CC3312" s="63"/>
      <c r="CD3312" s="63"/>
      <c r="CE3312" s="63"/>
      <c r="CF3312" s="63"/>
      <c r="CG3312" s="63"/>
      <c r="CH3312" s="63"/>
      <c r="CI3312" s="63"/>
      <c r="CJ3312" s="63"/>
      <c r="CK3312" s="63"/>
      <c r="CL3312" s="63"/>
      <c r="CM3312" s="63"/>
      <c r="CN3312" s="63"/>
      <c r="CO3312" s="63"/>
      <c r="CP3312" s="63"/>
      <c r="CR3312" s="227"/>
      <c r="CS3312" s="74"/>
    </row>
    <row r="3313" spans="1:97" s="72" customFormat="1" ht="75.75" customHeight="1">
      <c r="A3313" s="63"/>
      <c r="B3313" s="63"/>
      <c r="C3313" s="63"/>
      <c r="D3313" s="63"/>
      <c r="E3313" s="63"/>
      <c r="F3313" s="63"/>
      <c r="G3313" s="63"/>
      <c r="H3313" s="63"/>
      <c r="I3313" s="63"/>
      <c r="J3313" s="63"/>
      <c r="K3313" s="63"/>
      <c r="L3313" s="63"/>
      <c r="M3313" s="63"/>
      <c r="N3313" s="63"/>
      <c r="O3313" s="63"/>
      <c r="P3313" s="63"/>
      <c r="Q3313" s="63"/>
      <c r="R3313" s="63"/>
      <c r="S3313" s="63"/>
      <c r="T3313" s="63"/>
      <c r="U3313" s="63"/>
      <c r="V3313" s="63"/>
      <c r="W3313" s="63"/>
      <c r="X3313" s="63"/>
      <c r="Y3313" s="63"/>
      <c r="Z3313" s="63"/>
      <c r="AA3313" s="63"/>
      <c r="AB3313" s="63"/>
      <c r="AC3313" s="63"/>
      <c r="AD3313" s="63"/>
      <c r="AE3313" s="63"/>
      <c r="AF3313" s="63"/>
      <c r="AG3313" s="63"/>
      <c r="AH3313" s="63"/>
      <c r="AI3313" s="63"/>
      <c r="AJ3313" s="63"/>
      <c r="AK3313" s="63"/>
      <c r="AL3313" s="63"/>
      <c r="AM3313" s="63"/>
      <c r="AN3313" s="63"/>
      <c r="AO3313" s="63"/>
      <c r="AP3313" s="63"/>
      <c r="AQ3313" s="63"/>
      <c r="AR3313" s="63"/>
      <c r="AS3313" s="63"/>
      <c r="AT3313" s="63"/>
      <c r="AU3313" s="63"/>
      <c r="AV3313" s="63"/>
      <c r="AW3313" s="63"/>
      <c r="AX3313" s="63"/>
      <c r="AY3313" s="63"/>
      <c r="AZ3313" s="63"/>
      <c r="BA3313" s="63"/>
      <c r="BB3313" s="63"/>
      <c r="BC3313" s="63"/>
      <c r="BD3313" s="63"/>
      <c r="BE3313" s="63"/>
      <c r="BF3313" s="63"/>
      <c r="BG3313" s="63"/>
      <c r="BH3313" s="63"/>
      <c r="BI3313" s="63"/>
      <c r="BJ3313" s="63"/>
      <c r="BK3313" s="63"/>
      <c r="BL3313" s="63"/>
      <c r="BM3313" s="63"/>
      <c r="BN3313" s="63"/>
      <c r="BO3313" s="63"/>
      <c r="BP3313" s="63"/>
      <c r="BQ3313" s="63"/>
      <c r="BR3313" s="63"/>
      <c r="BS3313" s="63"/>
      <c r="BT3313" s="63"/>
      <c r="BU3313" s="63"/>
      <c r="BV3313" s="63"/>
      <c r="BW3313" s="63"/>
      <c r="BX3313" s="63"/>
      <c r="BY3313" s="63"/>
      <c r="BZ3313" s="63"/>
      <c r="CA3313" s="63"/>
      <c r="CB3313" s="63"/>
      <c r="CC3313" s="63"/>
      <c r="CD3313" s="63"/>
      <c r="CE3313" s="63"/>
      <c r="CF3313" s="63"/>
      <c r="CG3313" s="63"/>
      <c r="CH3313" s="63"/>
      <c r="CI3313" s="63"/>
      <c r="CJ3313" s="63"/>
      <c r="CK3313" s="63"/>
      <c r="CL3313" s="63"/>
      <c r="CM3313" s="63"/>
      <c r="CN3313" s="63"/>
      <c r="CO3313" s="63"/>
      <c r="CP3313" s="63"/>
      <c r="CR3313" s="227"/>
      <c r="CS3313" s="74"/>
    </row>
    <row r="3314" spans="1:97" s="72" customFormat="1" ht="75.75" customHeight="1">
      <c r="A3314" s="63"/>
      <c r="B3314" s="63"/>
      <c r="C3314" s="63"/>
      <c r="D3314" s="63"/>
      <c r="E3314" s="63"/>
      <c r="F3314" s="63"/>
      <c r="G3314" s="63"/>
      <c r="H3314" s="63"/>
      <c r="I3314" s="63"/>
      <c r="J3314" s="63"/>
      <c r="K3314" s="63"/>
      <c r="L3314" s="63"/>
      <c r="M3314" s="63"/>
      <c r="N3314" s="63"/>
      <c r="O3314" s="63"/>
      <c r="P3314" s="63"/>
      <c r="Q3314" s="63"/>
      <c r="R3314" s="63"/>
      <c r="S3314" s="63"/>
      <c r="T3314" s="63"/>
      <c r="U3314" s="63"/>
      <c r="V3314" s="63"/>
      <c r="W3314" s="63"/>
      <c r="X3314" s="63"/>
      <c r="Y3314" s="63"/>
      <c r="Z3314" s="63"/>
      <c r="AA3314" s="63"/>
      <c r="AB3314" s="63"/>
      <c r="AC3314" s="63"/>
      <c r="AD3314" s="63"/>
      <c r="AE3314" s="63"/>
      <c r="AF3314" s="63"/>
      <c r="AG3314" s="63"/>
      <c r="AH3314" s="63"/>
      <c r="AI3314" s="63"/>
      <c r="AJ3314" s="63"/>
      <c r="AK3314" s="63"/>
      <c r="AL3314" s="63"/>
      <c r="AM3314" s="63"/>
      <c r="AN3314" s="63"/>
      <c r="AO3314" s="63"/>
      <c r="AP3314" s="63"/>
      <c r="AQ3314" s="63"/>
      <c r="AR3314" s="63"/>
      <c r="AS3314" s="63"/>
      <c r="AT3314" s="63"/>
      <c r="AU3314" s="63"/>
      <c r="AV3314" s="63"/>
      <c r="AW3314" s="63"/>
      <c r="AX3314" s="63"/>
      <c r="AY3314" s="63"/>
      <c r="AZ3314" s="63"/>
      <c r="BA3314" s="63"/>
      <c r="BB3314" s="63"/>
      <c r="BC3314" s="63"/>
      <c r="BD3314" s="63"/>
      <c r="BE3314" s="63"/>
      <c r="BF3314" s="63"/>
      <c r="BG3314" s="63"/>
      <c r="BH3314" s="63"/>
      <c r="BI3314" s="63"/>
      <c r="BJ3314" s="63"/>
      <c r="BK3314" s="63"/>
      <c r="BL3314" s="63"/>
      <c r="BM3314" s="63"/>
      <c r="BN3314" s="63"/>
      <c r="BO3314" s="63"/>
      <c r="BP3314" s="63"/>
      <c r="BQ3314" s="63"/>
      <c r="BR3314" s="63"/>
      <c r="BS3314" s="63"/>
      <c r="BT3314" s="63"/>
      <c r="BU3314" s="63"/>
      <c r="BV3314" s="63"/>
      <c r="BW3314" s="63"/>
      <c r="BX3314" s="63"/>
      <c r="BY3314" s="63"/>
      <c r="BZ3314" s="63"/>
      <c r="CA3314" s="63"/>
      <c r="CB3314" s="63"/>
      <c r="CC3314" s="63"/>
      <c r="CD3314" s="63"/>
      <c r="CE3314" s="63"/>
      <c r="CF3314" s="63"/>
      <c r="CG3314" s="63"/>
      <c r="CH3314" s="63"/>
      <c r="CI3314" s="63"/>
      <c r="CJ3314" s="63"/>
      <c r="CK3314" s="63"/>
      <c r="CL3314" s="63"/>
      <c r="CM3314" s="63"/>
      <c r="CN3314" s="63"/>
      <c r="CO3314" s="63"/>
      <c r="CP3314" s="63"/>
      <c r="CR3314" s="227"/>
      <c r="CS3314" s="74"/>
    </row>
    <row r="3315" spans="1:97" s="72" customFormat="1" ht="75.75" customHeight="1">
      <c r="A3315" s="63"/>
      <c r="B3315" s="63"/>
      <c r="C3315" s="63"/>
      <c r="D3315" s="63"/>
      <c r="E3315" s="63"/>
      <c r="F3315" s="63"/>
      <c r="G3315" s="63"/>
      <c r="H3315" s="63"/>
      <c r="I3315" s="63"/>
      <c r="J3315" s="63"/>
      <c r="K3315" s="63"/>
      <c r="L3315" s="63"/>
      <c r="M3315" s="63"/>
      <c r="N3315" s="63"/>
      <c r="O3315" s="63"/>
      <c r="P3315" s="63"/>
      <c r="Q3315" s="63"/>
      <c r="R3315" s="63"/>
      <c r="S3315" s="63"/>
      <c r="T3315" s="63"/>
      <c r="U3315" s="63"/>
      <c r="V3315" s="63"/>
      <c r="W3315" s="63"/>
      <c r="X3315" s="63"/>
      <c r="Y3315" s="63"/>
      <c r="Z3315" s="63"/>
      <c r="AA3315" s="63"/>
      <c r="AB3315" s="63"/>
      <c r="AC3315" s="63"/>
      <c r="AD3315" s="63"/>
      <c r="AE3315" s="63"/>
      <c r="AF3315" s="63"/>
      <c r="AG3315" s="63"/>
      <c r="AH3315" s="63"/>
      <c r="AI3315" s="63"/>
      <c r="AJ3315" s="63"/>
      <c r="AK3315" s="63"/>
      <c r="AL3315" s="63"/>
      <c r="AM3315" s="63"/>
      <c r="AN3315" s="63"/>
      <c r="AO3315" s="63"/>
      <c r="AP3315" s="63"/>
      <c r="AQ3315" s="63"/>
      <c r="AR3315" s="63"/>
      <c r="AS3315" s="63"/>
      <c r="AT3315" s="63"/>
      <c r="AU3315" s="63"/>
      <c r="AV3315" s="63"/>
      <c r="AW3315" s="63"/>
      <c r="AX3315" s="63"/>
      <c r="AY3315" s="63"/>
      <c r="AZ3315" s="63"/>
      <c r="BA3315" s="63"/>
      <c r="BB3315" s="63"/>
      <c r="BC3315" s="63"/>
      <c r="BD3315" s="63"/>
      <c r="BE3315" s="63"/>
      <c r="BF3315" s="63"/>
      <c r="BG3315" s="63"/>
      <c r="BH3315" s="63"/>
      <c r="BI3315" s="63"/>
      <c r="BJ3315" s="63"/>
      <c r="BK3315" s="63"/>
      <c r="BL3315" s="63"/>
      <c r="BM3315" s="63"/>
      <c r="BN3315" s="63"/>
      <c r="BO3315" s="63"/>
      <c r="BP3315" s="63"/>
      <c r="BQ3315" s="63"/>
      <c r="BR3315" s="63"/>
      <c r="BS3315" s="63"/>
      <c r="BT3315" s="63"/>
      <c r="BU3315" s="63"/>
      <c r="BV3315" s="63"/>
      <c r="BW3315" s="63"/>
      <c r="BX3315" s="63"/>
      <c r="BY3315" s="63"/>
      <c r="BZ3315" s="63"/>
      <c r="CA3315" s="63"/>
      <c r="CB3315" s="63"/>
      <c r="CC3315" s="63"/>
      <c r="CD3315" s="63"/>
      <c r="CE3315" s="63"/>
      <c r="CF3315" s="63"/>
      <c r="CG3315" s="63"/>
      <c r="CH3315" s="63"/>
      <c r="CI3315" s="63"/>
      <c r="CJ3315" s="63"/>
      <c r="CK3315" s="63"/>
      <c r="CL3315" s="63"/>
      <c r="CM3315" s="63"/>
      <c r="CN3315" s="63"/>
      <c r="CO3315" s="63"/>
      <c r="CP3315" s="63"/>
      <c r="CR3315" s="227"/>
      <c r="CS3315" s="74"/>
    </row>
    <row r="3316" spans="1:97" s="72" customFormat="1" ht="75.75" customHeight="1">
      <c r="A3316" s="63"/>
      <c r="B3316" s="63"/>
      <c r="C3316" s="63"/>
      <c r="D3316" s="63"/>
      <c r="E3316" s="63"/>
      <c r="F3316" s="63"/>
      <c r="G3316" s="63"/>
      <c r="H3316" s="63"/>
      <c r="I3316" s="63"/>
      <c r="J3316" s="63"/>
      <c r="K3316" s="63"/>
      <c r="L3316" s="63"/>
      <c r="M3316" s="63"/>
      <c r="N3316" s="63"/>
      <c r="O3316" s="63"/>
      <c r="P3316" s="63"/>
      <c r="Q3316" s="63"/>
      <c r="R3316" s="63"/>
      <c r="S3316" s="63"/>
      <c r="T3316" s="63"/>
      <c r="U3316" s="63"/>
      <c r="V3316" s="63"/>
      <c r="W3316" s="63"/>
      <c r="X3316" s="63"/>
      <c r="Y3316" s="63"/>
      <c r="Z3316" s="63"/>
      <c r="AA3316" s="63"/>
      <c r="AB3316" s="63"/>
      <c r="AC3316" s="63"/>
      <c r="AD3316" s="63"/>
      <c r="AE3316" s="63"/>
      <c r="AF3316" s="63"/>
      <c r="AG3316" s="63"/>
      <c r="AH3316" s="63"/>
      <c r="AI3316" s="63"/>
      <c r="AJ3316" s="63"/>
      <c r="AK3316" s="63"/>
      <c r="AL3316" s="63"/>
      <c r="AM3316" s="63"/>
      <c r="AN3316" s="63"/>
      <c r="AO3316" s="63"/>
      <c r="AP3316" s="63"/>
      <c r="AQ3316" s="63"/>
      <c r="AR3316" s="63"/>
      <c r="AS3316" s="63"/>
      <c r="AT3316" s="63"/>
      <c r="AU3316" s="63"/>
      <c r="AV3316" s="63"/>
      <c r="AW3316" s="63"/>
      <c r="AX3316" s="63"/>
      <c r="AY3316" s="63"/>
      <c r="AZ3316" s="63"/>
      <c r="BA3316" s="63"/>
      <c r="BB3316" s="63"/>
      <c r="BC3316" s="63"/>
      <c r="BD3316" s="63"/>
      <c r="BE3316" s="63"/>
      <c r="BF3316" s="63"/>
      <c r="BG3316" s="63"/>
      <c r="BH3316" s="63"/>
      <c r="BI3316" s="63"/>
      <c r="BJ3316" s="63"/>
      <c r="BK3316" s="63"/>
      <c r="BL3316" s="63"/>
      <c r="BM3316" s="63"/>
      <c r="BN3316" s="63"/>
      <c r="BO3316" s="63"/>
      <c r="BP3316" s="63"/>
      <c r="BQ3316" s="63"/>
      <c r="BR3316" s="63"/>
      <c r="BS3316" s="63"/>
      <c r="BT3316" s="63"/>
      <c r="BU3316" s="63"/>
      <c r="BV3316" s="63"/>
      <c r="BW3316" s="63"/>
      <c r="BX3316" s="63"/>
      <c r="BY3316" s="63"/>
      <c r="BZ3316" s="63"/>
      <c r="CA3316" s="63"/>
      <c r="CB3316" s="63"/>
      <c r="CC3316" s="63"/>
      <c r="CD3316" s="63"/>
      <c r="CE3316" s="63"/>
      <c r="CF3316" s="63"/>
      <c r="CG3316" s="63"/>
      <c r="CH3316" s="63"/>
      <c r="CI3316" s="63"/>
      <c r="CJ3316" s="63"/>
      <c r="CK3316" s="63"/>
      <c r="CL3316" s="63"/>
      <c r="CM3316" s="63"/>
      <c r="CN3316" s="63"/>
      <c r="CO3316" s="63"/>
      <c r="CP3316" s="63"/>
      <c r="CR3316" s="227"/>
      <c r="CS3316" s="74"/>
    </row>
    <row r="3317" spans="1:97" s="72" customFormat="1" ht="75.75" customHeight="1">
      <c r="A3317" s="63"/>
      <c r="B3317" s="63"/>
      <c r="C3317" s="63"/>
      <c r="D3317" s="63"/>
      <c r="E3317" s="63"/>
      <c r="F3317" s="63"/>
      <c r="G3317" s="63"/>
      <c r="H3317" s="63"/>
      <c r="I3317" s="63"/>
      <c r="J3317" s="63"/>
      <c r="K3317" s="63"/>
      <c r="L3317" s="63"/>
      <c r="M3317" s="63"/>
      <c r="N3317" s="63"/>
      <c r="O3317" s="63"/>
      <c r="P3317" s="63"/>
      <c r="Q3317" s="63"/>
      <c r="R3317" s="63"/>
      <c r="S3317" s="63"/>
      <c r="T3317" s="63"/>
      <c r="U3317" s="63"/>
      <c r="V3317" s="63"/>
      <c r="W3317" s="63"/>
      <c r="X3317" s="63"/>
      <c r="Y3317" s="63"/>
      <c r="Z3317" s="63"/>
      <c r="AA3317" s="63"/>
      <c r="AB3317" s="63"/>
      <c r="AC3317" s="63"/>
      <c r="AD3317" s="63"/>
      <c r="AE3317" s="63"/>
      <c r="AF3317" s="63"/>
      <c r="AG3317" s="63"/>
      <c r="AH3317" s="63"/>
      <c r="AI3317" s="63"/>
      <c r="AJ3317" s="63"/>
      <c r="AK3317" s="63"/>
      <c r="AL3317" s="63"/>
      <c r="AM3317" s="63"/>
      <c r="AN3317" s="63"/>
      <c r="AO3317" s="63"/>
      <c r="AP3317" s="63"/>
      <c r="AQ3317" s="63"/>
      <c r="AR3317" s="63"/>
      <c r="AS3317" s="63"/>
      <c r="AT3317" s="63"/>
      <c r="AU3317" s="63"/>
      <c r="AV3317" s="63"/>
      <c r="AW3317" s="63"/>
      <c r="AX3317" s="63"/>
      <c r="AY3317" s="63"/>
      <c r="AZ3317" s="63"/>
      <c r="BA3317" s="63"/>
      <c r="BB3317" s="63"/>
      <c r="BC3317" s="63"/>
      <c r="BD3317" s="63"/>
      <c r="BE3317" s="63"/>
      <c r="BF3317" s="63"/>
      <c r="BG3317" s="63"/>
      <c r="BH3317" s="63"/>
      <c r="BI3317" s="63"/>
      <c r="BJ3317" s="63"/>
      <c r="BK3317" s="63"/>
      <c r="BL3317" s="63"/>
      <c r="BM3317" s="63"/>
      <c r="BN3317" s="63"/>
      <c r="BO3317" s="63"/>
      <c r="BP3317" s="63"/>
      <c r="BQ3317" s="63"/>
      <c r="BR3317" s="63"/>
      <c r="BS3317" s="63"/>
      <c r="BT3317" s="63"/>
      <c r="BU3317" s="63"/>
      <c r="BV3317" s="63"/>
      <c r="BW3317" s="63"/>
      <c r="BX3317" s="63"/>
      <c r="BY3317" s="63"/>
      <c r="BZ3317" s="63"/>
      <c r="CA3317" s="63"/>
      <c r="CB3317" s="63"/>
      <c r="CC3317" s="63"/>
      <c r="CD3317" s="63"/>
      <c r="CE3317" s="63"/>
      <c r="CF3317" s="63"/>
      <c r="CG3317" s="63"/>
      <c r="CH3317" s="63"/>
      <c r="CI3317" s="63"/>
      <c r="CJ3317" s="63"/>
      <c r="CK3317" s="63"/>
      <c r="CL3317" s="63"/>
      <c r="CM3317" s="63"/>
      <c r="CN3317" s="63"/>
      <c r="CO3317" s="63"/>
      <c r="CP3317" s="63"/>
      <c r="CR3317" s="227"/>
      <c r="CS3317" s="74"/>
    </row>
    <row r="3318" spans="1:97" s="72" customFormat="1" ht="75.75" customHeight="1">
      <c r="A3318" s="63"/>
      <c r="B3318" s="63"/>
      <c r="C3318" s="63"/>
      <c r="D3318" s="63"/>
      <c r="E3318" s="63"/>
      <c r="F3318" s="63"/>
      <c r="G3318" s="63"/>
      <c r="H3318" s="63"/>
      <c r="I3318" s="63"/>
      <c r="J3318" s="63"/>
      <c r="K3318" s="63"/>
      <c r="L3318" s="63"/>
      <c r="M3318" s="63"/>
      <c r="N3318" s="63"/>
      <c r="O3318" s="63"/>
      <c r="P3318" s="63"/>
      <c r="Q3318" s="63"/>
      <c r="R3318" s="63"/>
      <c r="S3318" s="63"/>
      <c r="T3318" s="63"/>
      <c r="U3318" s="63"/>
      <c r="V3318" s="63"/>
      <c r="W3318" s="63"/>
      <c r="X3318" s="63"/>
      <c r="Y3318" s="63"/>
      <c r="Z3318" s="63"/>
      <c r="AA3318" s="63"/>
      <c r="AB3318" s="63"/>
      <c r="AC3318" s="63"/>
      <c r="AD3318" s="63"/>
      <c r="AE3318" s="63"/>
      <c r="AF3318" s="63"/>
      <c r="AG3318" s="63"/>
      <c r="AH3318" s="63"/>
      <c r="AI3318" s="63"/>
      <c r="AJ3318" s="63"/>
      <c r="AK3318" s="63"/>
      <c r="AL3318" s="63"/>
      <c r="AM3318" s="63"/>
      <c r="AN3318" s="63"/>
      <c r="AO3318" s="63"/>
      <c r="AP3318" s="63"/>
      <c r="AQ3318" s="63"/>
      <c r="AR3318" s="63"/>
      <c r="AS3318" s="63"/>
      <c r="AT3318" s="63"/>
      <c r="AU3318" s="63"/>
      <c r="AV3318" s="63"/>
      <c r="AW3318" s="63"/>
      <c r="AX3318" s="63"/>
      <c r="AY3318" s="63"/>
      <c r="AZ3318" s="63"/>
      <c r="BA3318" s="63"/>
      <c r="BB3318" s="63"/>
      <c r="BC3318" s="63"/>
      <c r="BD3318" s="63"/>
      <c r="BE3318" s="63"/>
      <c r="BF3318" s="63"/>
      <c r="BG3318" s="63"/>
      <c r="BH3318" s="63"/>
      <c r="BI3318" s="63"/>
      <c r="BJ3318" s="63"/>
      <c r="BK3318" s="63"/>
      <c r="BL3318" s="63"/>
      <c r="BM3318" s="63"/>
      <c r="BN3318" s="63"/>
      <c r="BO3318" s="63"/>
      <c r="BP3318" s="63"/>
      <c r="BQ3318" s="63"/>
      <c r="BR3318" s="63"/>
      <c r="BS3318" s="63"/>
      <c r="BT3318" s="63"/>
      <c r="BU3318" s="63"/>
      <c r="BV3318" s="63"/>
      <c r="BW3318" s="63"/>
      <c r="BX3318" s="63"/>
      <c r="BY3318" s="63"/>
      <c r="BZ3318" s="63"/>
      <c r="CA3318" s="63"/>
      <c r="CB3318" s="63"/>
      <c r="CC3318" s="63"/>
      <c r="CD3318" s="63"/>
      <c r="CE3318" s="63"/>
      <c r="CF3318" s="63"/>
      <c r="CG3318" s="63"/>
      <c r="CH3318" s="63"/>
      <c r="CI3318" s="63"/>
      <c r="CJ3318" s="63"/>
      <c r="CK3318" s="63"/>
      <c r="CL3318" s="63"/>
      <c r="CM3318" s="63"/>
      <c r="CN3318" s="63"/>
      <c r="CO3318" s="63"/>
      <c r="CP3318" s="63"/>
      <c r="CR3318" s="227"/>
      <c r="CS3318" s="74"/>
    </row>
    <row r="3319" spans="1:97" s="72" customFormat="1" ht="75.75" customHeight="1">
      <c r="A3319" s="63"/>
      <c r="B3319" s="63"/>
      <c r="C3319" s="63"/>
      <c r="D3319" s="63"/>
      <c r="E3319" s="63"/>
      <c r="F3319" s="63"/>
      <c r="G3319" s="63"/>
      <c r="H3319" s="63"/>
      <c r="I3319" s="63"/>
      <c r="J3319" s="63"/>
      <c r="K3319" s="63"/>
      <c r="L3319" s="63"/>
      <c r="M3319" s="63"/>
      <c r="N3319" s="63"/>
      <c r="O3319" s="63"/>
      <c r="P3319" s="63"/>
      <c r="Q3319" s="63"/>
      <c r="R3319" s="63"/>
      <c r="S3319" s="63"/>
      <c r="T3319" s="63"/>
      <c r="U3319" s="63"/>
      <c r="V3319" s="63"/>
      <c r="W3319" s="63"/>
      <c r="X3319" s="63"/>
      <c r="Y3319" s="63"/>
      <c r="Z3319" s="63"/>
      <c r="AA3319" s="63"/>
      <c r="AB3319" s="63"/>
      <c r="AC3319" s="63"/>
      <c r="AD3319" s="63"/>
      <c r="AE3319" s="63"/>
      <c r="AF3319" s="63"/>
      <c r="AG3319" s="63"/>
      <c r="AH3319" s="63"/>
      <c r="AI3319" s="63"/>
      <c r="AJ3319" s="63"/>
      <c r="AK3319" s="63"/>
      <c r="AL3319" s="63"/>
      <c r="AM3319" s="63"/>
      <c r="AN3319" s="63"/>
      <c r="AO3319" s="63"/>
      <c r="AP3319" s="63"/>
      <c r="AQ3319" s="63"/>
      <c r="AR3319" s="63"/>
      <c r="AS3319" s="63"/>
      <c r="AT3319" s="63"/>
      <c r="AU3319" s="63"/>
      <c r="AV3319" s="63"/>
      <c r="AW3319" s="63"/>
      <c r="AX3319" s="63"/>
      <c r="AY3319" s="63"/>
      <c r="AZ3319" s="63"/>
      <c r="BA3319" s="63"/>
      <c r="BB3319" s="63"/>
      <c r="BC3319" s="63"/>
      <c r="BD3319" s="63"/>
      <c r="BE3319" s="63"/>
      <c r="BF3319" s="63"/>
      <c r="BG3319" s="63"/>
      <c r="BH3319" s="63"/>
      <c r="BI3319" s="63"/>
      <c r="BJ3319" s="63"/>
      <c r="BK3319" s="63"/>
      <c r="BL3319" s="63"/>
      <c r="BM3319" s="63"/>
      <c r="BN3319" s="63"/>
      <c r="BO3319" s="63"/>
      <c r="BP3319" s="63"/>
      <c r="BQ3319" s="63"/>
      <c r="BR3319" s="63"/>
      <c r="BS3319" s="63"/>
      <c r="BT3319" s="63"/>
      <c r="BU3319" s="63"/>
      <c r="BV3319" s="63"/>
      <c r="BW3319" s="63"/>
      <c r="BX3319" s="63"/>
      <c r="BY3319" s="63"/>
      <c r="BZ3319" s="63"/>
      <c r="CA3319" s="63"/>
      <c r="CB3319" s="63"/>
      <c r="CC3319" s="63"/>
      <c r="CD3319" s="63"/>
      <c r="CE3319" s="63"/>
      <c r="CF3319" s="63"/>
      <c r="CG3319" s="63"/>
      <c r="CH3319" s="63"/>
      <c r="CI3319" s="63"/>
      <c r="CJ3319" s="63"/>
      <c r="CK3319" s="63"/>
      <c r="CL3319" s="63"/>
      <c r="CM3319" s="63"/>
      <c r="CN3319" s="63"/>
      <c r="CO3319" s="63"/>
      <c r="CP3319" s="63"/>
      <c r="CR3319" s="227"/>
      <c r="CS3319" s="74"/>
    </row>
    <row r="3320" spans="1:97" s="72" customFormat="1" ht="75.75" customHeight="1">
      <c r="A3320" s="63"/>
      <c r="B3320" s="63"/>
      <c r="C3320" s="63"/>
      <c r="D3320" s="63"/>
      <c r="E3320" s="63"/>
      <c r="F3320" s="63"/>
      <c r="G3320" s="63"/>
      <c r="H3320" s="63"/>
      <c r="I3320" s="63"/>
      <c r="J3320" s="63"/>
      <c r="K3320" s="63"/>
      <c r="L3320" s="63"/>
      <c r="M3320" s="63"/>
      <c r="N3320" s="63"/>
      <c r="O3320" s="63"/>
      <c r="P3320" s="63"/>
      <c r="Q3320" s="63"/>
      <c r="R3320" s="63"/>
      <c r="S3320" s="63"/>
      <c r="T3320" s="63"/>
      <c r="U3320" s="63"/>
      <c r="V3320" s="63"/>
      <c r="W3320" s="63"/>
      <c r="X3320" s="63"/>
      <c r="Y3320" s="63"/>
      <c r="Z3320" s="63"/>
      <c r="AA3320" s="63"/>
      <c r="AB3320" s="63"/>
      <c r="AC3320" s="63"/>
      <c r="AD3320" s="63"/>
      <c r="AE3320" s="63"/>
      <c r="AF3320" s="63"/>
      <c r="AG3320" s="63"/>
      <c r="AH3320" s="63"/>
      <c r="AI3320" s="63"/>
      <c r="AJ3320" s="63"/>
      <c r="AK3320" s="63"/>
      <c r="AL3320" s="63"/>
      <c r="AM3320" s="63"/>
      <c r="AN3320" s="63"/>
      <c r="AO3320" s="63"/>
      <c r="AP3320" s="63"/>
      <c r="AQ3320" s="63"/>
      <c r="AR3320" s="63"/>
      <c r="AS3320" s="63"/>
      <c r="AT3320" s="63"/>
      <c r="AU3320" s="63"/>
      <c r="AV3320" s="63"/>
      <c r="AW3320" s="63"/>
      <c r="AX3320" s="63"/>
      <c r="AY3320" s="63"/>
      <c r="AZ3320" s="63"/>
      <c r="BA3320" s="63"/>
      <c r="BB3320" s="63"/>
      <c r="BC3320" s="63"/>
      <c r="BD3320" s="63"/>
      <c r="BE3320" s="63"/>
      <c r="BF3320" s="63"/>
      <c r="BG3320" s="63"/>
      <c r="BH3320" s="63"/>
      <c r="BI3320" s="63"/>
      <c r="BJ3320" s="63"/>
      <c r="BK3320" s="63"/>
      <c r="BL3320" s="63"/>
      <c r="BM3320" s="63"/>
      <c r="BN3320" s="63"/>
      <c r="BO3320" s="63"/>
      <c r="BP3320" s="63"/>
      <c r="BQ3320" s="63"/>
      <c r="BR3320" s="63"/>
      <c r="BS3320" s="63"/>
      <c r="BT3320" s="63"/>
      <c r="BU3320" s="63"/>
      <c r="BV3320" s="63"/>
      <c r="BW3320" s="63"/>
      <c r="BX3320" s="63"/>
      <c r="BY3320" s="63"/>
      <c r="BZ3320" s="63"/>
      <c r="CA3320" s="63"/>
      <c r="CB3320" s="63"/>
      <c r="CC3320" s="63"/>
      <c r="CD3320" s="63"/>
      <c r="CE3320" s="63"/>
      <c r="CF3320" s="63"/>
      <c r="CG3320" s="63"/>
      <c r="CH3320" s="63"/>
      <c r="CI3320" s="63"/>
      <c r="CJ3320" s="63"/>
      <c r="CK3320" s="63"/>
      <c r="CL3320" s="63"/>
      <c r="CM3320" s="63"/>
      <c r="CN3320" s="63"/>
      <c r="CO3320" s="63"/>
      <c r="CP3320" s="63"/>
      <c r="CR3320" s="227"/>
      <c r="CS3320" s="74"/>
    </row>
    <row r="3321" spans="1:97" s="72" customFormat="1" ht="75.75" customHeight="1">
      <c r="A3321" s="63"/>
      <c r="B3321" s="63"/>
      <c r="C3321" s="63"/>
      <c r="D3321" s="63"/>
      <c r="E3321" s="63"/>
      <c r="F3321" s="63"/>
      <c r="G3321" s="63"/>
      <c r="H3321" s="63"/>
      <c r="I3321" s="63"/>
      <c r="J3321" s="63"/>
      <c r="K3321" s="63"/>
      <c r="L3321" s="63"/>
      <c r="M3321" s="63"/>
      <c r="N3321" s="63"/>
      <c r="O3321" s="63"/>
      <c r="P3321" s="63"/>
      <c r="Q3321" s="63"/>
      <c r="R3321" s="63"/>
      <c r="S3321" s="63"/>
      <c r="T3321" s="63"/>
      <c r="U3321" s="63"/>
      <c r="V3321" s="63"/>
      <c r="W3321" s="63"/>
      <c r="X3321" s="63"/>
      <c r="Y3321" s="63"/>
      <c r="Z3321" s="63"/>
      <c r="AA3321" s="63"/>
      <c r="AB3321" s="63"/>
      <c r="AC3321" s="63"/>
      <c r="AD3321" s="63"/>
      <c r="AE3321" s="63"/>
      <c r="AF3321" s="63"/>
      <c r="AG3321" s="63"/>
      <c r="AH3321" s="63"/>
      <c r="AI3321" s="63"/>
      <c r="AJ3321" s="63"/>
      <c r="AK3321" s="63"/>
      <c r="AL3321" s="63"/>
      <c r="AM3321" s="63"/>
      <c r="AN3321" s="63"/>
      <c r="AO3321" s="63"/>
      <c r="AP3321" s="63"/>
      <c r="AQ3321" s="63"/>
      <c r="AR3321" s="63"/>
      <c r="AS3321" s="63"/>
      <c r="AT3321" s="63"/>
      <c r="AU3321" s="63"/>
      <c r="AV3321" s="63"/>
      <c r="AW3321" s="63"/>
      <c r="AX3321" s="63"/>
      <c r="AY3321" s="63"/>
      <c r="AZ3321" s="63"/>
      <c r="BA3321" s="63"/>
      <c r="BB3321" s="63"/>
      <c r="BC3321" s="63"/>
      <c r="BD3321" s="63"/>
      <c r="BE3321" s="63"/>
      <c r="BF3321" s="63"/>
      <c r="BG3321" s="63"/>
      <c r="BH3321" s="63"/>
      <c r="BI3321" s="63"/>
      <c r="BJ3321" s="63"/>
      <c r="BK3321" s="63"/>
      <c r="BL3321" s="63"/>
      <c r="BM3321" s="63"/>
      <c r="BN3321" s="63"/>
      <c r="BO3321" s="63"/>
      <c r="BP3321" s="63"/>
      <c r="BQ3321" s="63"/>
      <c r="BR3321" s="63"/>
      <c r="BS3321" s="63"/>
      <c r="BT3321" s="63"/>
      <c r="BU3321" s="63"/>
      <c r="BV3321" s="63"/>
      <c r="BW3321" s="63"/>
      <c r="BX3321" s="63"/>
      <c r="BY3321" s="63"/>
      <c r="BZ3321" s="63"/>
      <c r="CA3321" s="63"/>
      <c r="CB3321" s="63"/>
      <c r="CC3321" s="63"/>
      <c r="CD3321" s="63"/>
      <c r="CE3321" s="63"/>
      <c r="CF3321" s="63"/>
      <c r="CG3321" s="63"/>
      <c r="CH3321" s="63"/>
      <c r="CI3321" s="63"/>
      <c r="CJ3321" s="63"/>
      <c r="CK3321" s="63"/>
      <c r="CL3321" s="63"/>
      <c r="CM3321" s="63"/>
      <c r="CN3321" s="63"/>
      <c r="CO3321" s="63"/>
      <c r="CP3321" s="63"/>
      <c r="CR3321" s="227"/>
      <c r="CS3321" s="74"/>
    </row>
    <row r="3322" spans="1:97" s="72" customFormat="1" ht="75.75" customHeight="1">
      <c r="A3322" s="63"/>
      <c r="B3322" s="63"/>
      <c r="C3322" s="63"/>
      <c r="D3322" s="63"/>
      <c r="E3322" s="63"/>
      <c r="F3322" s="63"/>
      <c r="G3322" s="63"/>
      <c r="H3322" s="63"/>
      <c r="I3322" s="63"/>
      <c r="J3322" s="63"/>
      <c r="K3322" s="63"/>
      <c r="L3322" s="63"/>
      <c r="M3322" s="63"/>
      <c r="N3322" s="63"/>
      <c r="O3322" s="63"/>
      <c r="P3322" s="63"/>
      <c r="Q3322" s="63"/>
      <c r="R3322" s="63"/>
      <c r="S3322" s="63"/>
      <c r="T3322" s="63"/>
      <c r="U3322" s="63"/>
      <c r="V3322" s="63"/>
      <c r="W3322" s="63"/>
      <c r="X3322" s="63"/>
      <c r="Y3322" s="63"/>
      <c r="Z3322" s="63"/>
      <c r="AA3322" s="63"/>
      <c r="AB3322" s="63"/>
      <c r="AC3322" s="63"/>
      <c r="AD3322" s="63"/>
      <c r="AE3322" s="63"/>
      <c r="AF3322" s="63"/>
      <c r="AG3322" s="63"/>
      <c r="AH3322" s="63"/>
      <c r="AI3322" s="63"/>
      <c r="AJ3322" s="63"/>
      <c r="AK3322" s="63"/>
      <c r="AL3322" s="63"/>
      <c r="AM3322" s="63"/>
      <c r="AN3322" s="63"/>
      <c r="AO3322" s="63"/>
      <c r="AP3322" s="63"/>
      <c r="AQ3322" s="63"/>
      <c r="AR3322" s="63"/>
      <c r="AS3322" s="63"/>
      <c r="AT3322" s="63"/>
      <c r="AU3322" s="63"/>
      <c r="AV3322" s="63"/>
      <c r="AW3322" s="63"/>
      <c r="AX3322" s="63"/>
      <c r="AY3322" s="63"/>
      <c r="AZ3322" s="63"/>
      <c r="BA3322" s="63"/>
      <c r="BB3322" s="63"/>
      <c r="BC3322" s="63"/>
      <c r="BD3322" s="63"/>
      <c r="BE3322" s="63"/>
      <c r="BF3322" s="63"/>
      <c r="BG3322" s="63"/>
      <c r="BH3322" s="63"/>
      <c r="BI3322" s="63"/>
      <c r="BJ3322" s="63"/>
      <c r="BK3322" s="63"/>
      <c r="BL3322" s="63"/>
      <c r="BM3322" s="63"/>
      <c r="BN3322" s="63"/>
      <c r="BO3322" s="63"/>
      <c r="BP3322" s="63"/>
      <c r="BQ3322" s="63"/>
      <c r="BR3322" s="63"/>
      <c r="BS3322" s="63"/>
      <c r="BT3322" s="63"/>
      <c r="BU3322" s="63"/>
      <c r="BV3322" s="63"/>
      <c r="BW3322" s="63"/>
      <c r="BX3322" s="63"/>
      <c r="BY3322" s="63"/>
      <c r="BZ3322" s="63"/>
      <c r="CA3322" s="63"/>
      <c r="CB3322" s="63"/>
      <c r="CC3322" s="63"/>
      <c r="CD3322" s="63"/>
      <c r="CE3322" s="63"/>
      <c r="CF3322" s="63"/>
      <c r="CG3322" s="63"/>
      <c r="CH3322" s="63"/>
      <c r="CI3322" s="63"/>
      <c r="CJ3322" s="63"/>
      <c r="CK3322" s="63"/>
      <c r="CL3322" s="63"/>
      <c r="CM3322" s="63"/>
      <c r="CN3322" s="63"/>
      <c r="CO3322" s="63"/>
      <c r="CP3322" s="63"/>
      <c r="CR3322" s="227"/>
      <c r="CS3322" s="74"/>
    </row>
    <row r="3323" spans="1:97" s="72" customFormat="1" ht="75.75" customHeight="1">
      <c r="A3323" s="63"/>
      <c r="B3323" s="63"/>
      <c r="C3323" s="63"/>
      <c r="D3323" s="63"/>
      <c r="E3323" s="63"/>
      <c r="F3323" s="63"/>
      <c r="G3323" s="63"/>
      <c r="H3323" s="63"/>
      <c r="I3323" s="63"/>
      <c r="J3323" s="63"/>
      <c r="K3323" s="63"/>
      <c r="L3323" s="63"/>
      <c r="M3323" s="63"/>
      <c r="N3323" s="63"/>
      <c r="O3323" s="63"/>
      <c r="P3323" s="63"/>
      <c r="Q3323" s="63"/>
      <c r="R3323" s="63"/>
      <c r="S3323" s="63"/>
      <c r="T3323" s="63"/>
      <c r="U3323" s="63"/>
      <c r="V3323" s="63"/>
      <c r="W3323" s="63"/>
      <c r="X3323" s="63"/>
      <c r="Y3323" s="63"/>
      <c r="Z3323" s="63"/>
      <c r="AA3323" s="63"/>
      <c r="AB3323" s="63"/>
      <c r="AC3323" s="63"/>
      <c r="AD3323" s="63"/>
      <c r="AE3323" s="63"/>
      <c r="AF3323" s="63"/>
      <c r="AG3323" s="63"/>
      <c r="AH3323" s="63"/>
      <c r="AI3323" s="63"/>
      <c r="AJ3323" s="63"/>
      <c r="AK3323" s="63"/>
      <c r="AL3323" s="63"/>
      <c r="AM3323" s="63"/>
      <c r="AN3323" s="63"/>
      <c r="AO3323" s="63"/>
      <c r="AP3323" s="63"/>
      <c r="AQ3323" s="63"/>
      <c r="AR3323" s="63"/>
      <c r="AS3323" s="63"/>
      <c r="AT3323" s="63"/>
      <c r="AU3323" s="63"/>
      <c r="AV3323" s="63"/>
      <c r="AW3323" s="63"/>
      <c r="AX3323" s="63"/>
      <c r="AY3323" s="63"/>
      <c r="AZ3323" s="63"/>
      <c r="BA3323" s="63"/>
      <c r="BB3323" s="63"/>
      <c r="BC3323" s="63"/>
      <c r="BD3323" s="63"/>
      <c r="BE3323" s="63"/>
      <c r="BF3323" s="63"/>
      <c r="BG3323" s="63"/>
      <c r="BH3323" s="63"/>
      <c r="BI3323" s="63"/>
      <c r="BJ3323" s="63"/>
      <c r="BK3323" s="63"/>
      <c r="BL3323" s="63"/>
      <c r="BM3323" s="63"/>
      <c r="BN3323" s="63"/>
      <c r="BO3323" s="63"/>
      <c r="BP3323" s="63"/>
      <c r="BQ3323" s="63"/>
      <c r="BR3323" s="63"/>
      <c r="BS3323" s="63"/>
      <c r="BT3323" s="63"/>
      <c r="BU3323" s="63"/>
      <c r="BV3323" s="63"/>
      <c r="BW3323" s="63"/>
      <c r="BX3323" s="63"/>
      <c r="BY3323" s="63"/>
      <c r="BZ3323" s="63"/>
      <c r="CA3323" s="63"/>
      <c r="CB3323" s="63"/>
      <c r="CC3323" s="63"/>
      <c r="CD3323" s="63"/>
      <c r="CE3323" s="63"/>
      <c r="CF3323" s="63"/>
      <c r="CG3323" s="63"/>
      <c r="CH3323" s="63"/>
      <c r="CI3323" s="63"/>
      <c r="CJ3323" s="63"/>
      <c r="CK3323" s="63"/>
      <c r="CL3323" s="63"/>
      <c r="CM3323" s="63"/>
      <c r="CN3323" s="63"/>
      <c r="CO3323" s="63"/>
      <c r="CP3323" s="63"/>
      <c r="CR3323" s="227"/>
      <c r="CS3323" s="74"/>
    </row>
    <row r="3324" spans="1:97" s="72" customFormat="1" ht="75.75" customHeight="1">
      <c r="A3324" s="63"/>
      <c r="B3324" s="63"/>
      <c r="C3324" s="63"/>
      <c r="D3324" s="63"/>
      <c r="E3324" s="63"/>
      <c r="F3324" s="63"/>
      <c r="G3324" s="63"/>
      <c r="H3324" s="63"/>
      <c r="I3324" s="63"/>
      <c r="J3324" s="63"/>
      <c r="K3324" s="63"/>
      <c r="L3324" s="63"/>
      <c r="M3324" s="63"/>
      <c r="N3324" s="63"/>
      <c r="O3324" s="63"/>
      <c r="P3324" s="63"/>
      <c r="Q3324" s="63"/>
      <c r="R3324" s="63"/>
      <c r="S3324" s="63"/>
      <c r="T3324" s="63"/>
      <c r="U3324" s="63"/>
      <c r="V3324" s="63"/>
      <c r="W3324" s="63"/>
      <c r="X3324" s="63"/>
      <c r="Y3324" s="63"/>
      <c r="Z3324" s="63"/>
      <c r="AA3324" s="63"/>
      <c r="AB3324" s="63"/>
      <c r="AC3324" s="63"/>
      <c r="AD3324" s="63"/>
      <c r="AE3324" s="63"/>
      <c r="AF3324" s="63"/>
      <c r="AG3324" s="63"/>
      <c r="AH3324" s="63"/>
      <c r="AI3324" s="63"/>
      <c r="AJ3324" s="63"/>
      <c r="AK3324" s="63"/>
      <c r="AL3324" s="63"/>
      <c r="AM3324" s="63"/>
      <c r="AN3324" s="63"/>
      <c r="AO3324" s="63"/>
      <c r="AP3324" s="63"/>
      <c r="AQ3324" s="63"/>
      <c r="AR3324" s="63"/>
      <c r="AS3324" s="63"/>
      <c r="AT3324" s="63"/>
      <c r="AU3324" s="63"/>
      <c r="AV3324" s="63"/>
      <c r="AW3324" s="63"/>
      <c r="AX3324" s="63"/>
      <c r="AY3324" s="63"/>
      <c r="AZ3324" s="63"/>
      <c r="BA3324" s="63"/>
      <c r="BB3324" s="63"/>
      <c r="BC3324" s="63"/>
      <c r="BD3324" s="63"/>
      <c r="BE3324" s="63"/>
      <c r="BF3324" s="63"/>
      <c r="BG3324" s="63"/>
      <c r="BH3324" s="63"/>
      <c r="BI3324" s="63"/>
      <c r="BJ3324" s="63"/>
      <c r="BK3324" s="63"/>
      <c r="BL3324" s="63"/>
      <c r="BM3324" s="63"/>
      <c r="BN3324" s="63"/>
      <c r="BO3324" s="63"/>
      <c r="BP3324" s="63"/>
      <c r="BQ3324" s="63"/>
      <c r="BR3324" s="63"/>
      <c r="BS3324" s="63"/>
      <c r="BT3324" s="63"/>
      <c r="BU3324" s="63"/>
      <c r="BV3324" s="63"/>
      <c r="BW3324" s="63"/>
      <c r="BX3324" s="63"/>
      <c r="BY3324" s="63"/>
      <c r="BZ3324" s="63"/>
      <c r="CA3324" s="63"/>
      <c r="CB3324" s="63"/>
      <c r="CC3324" s="63"/>
      <c r="CD3324" s="63"/>
      <c r="CE3324" s="63"/>
      <c r="CF3324" s="63"/>
      <c r="CG3324" s="63"/>
      <c r="CH3324" s="63"/>
      <c r="CI3324" s="63"/>
      <c r="CJ3324" s="63"/>
      <c r="CK3324" s="63"/>
      <c r="CL3324" s="63"/>
      <c r="CM3324" s="63"/>
      <c r="CN3324" s="63"/>
      <c r="CO3324" s="63"/>
      <c r="CP3324" s="63"/>
      <c r="CR3324" s="227"/>
      <c r="CS3324" s="74"/>
    </row>
    <row r="3325" spans="1:97" s="72" customFormat="1" ht="75.75" customHeight="1">
      <c r="A3325" s="63"/>
      <c r="B3325" s="63"/>
      <c r="C3325" s="63"/>
      <c r="D3325" s="63"/>
      <c r="E3325" s="63"/>
      <c r="F3325" s="63"/>
      <c r="G3325" s="63"/>
      <c r="H3325" s="63"/>
      <c r="I3325" s="63"/>
      <c r="J3325" s="63"/>
      <c r="K3325" s="63"/>
      <c r="L3325" s="63"/>
      <c r="M3325" s="63"/>
      <c r="N3325" s="63"/>
      <c r="O3325" s="63"/>
      <c r="P3325" s="63"/>
      <c r="Q3325" s="63"/>
      <c r="R3325" s="63"/>
      <c r="S3325" s="63"/>
      <c r="T3325" s="63"/>
      <c r="U3325" s="63"/>
      <c r="V3325" s="63"/>
      <c r="W3325" s="63"/>
      <c r="X3325" s="63"/>
      <c r="Y3325" s="63"/>
      <c r="Z3325" s="63"/>
      <c r="AA3325" s="63"/>
      <c r="AB3325" s="63"/>
      <c r="AC3325" s="63"/>
      <c r="AD3325" s="63"/>
      <c r="AE3325" s="63"/>
      <c r="AF3325" s="63"/>
      <c r="AG3325" s="63"/>
      <c r="AH3325" s="63"/>
      <c r="AI3325" s="63"/>
      <c r="AJ3325" s="63"/>
      <c r="AK3325" s="63"/>
      <c r="AL3325" s="63"/>
      <c r="AM3325" s="63"/>
      <c r="AN3325" s="63"/>
      <c r="AO3325" s="63"/>
      <c r="AP3325" s="63"/>
      <c r="AQ3325" s="63"/>
      <c r="AR3325" s="63"/>
      <c r="AS3325" s="63"/>
      <c r="AT3325" s="63"/>
      <c r="AU3325" s="63"/>
      <c r="AV3325" s="63"/>
      <c r="AW3325" s="63"/>
      <c r="AX3325" s="63"/>
      <c r="AY3325" s="63"/>
      <c r="AZ3325" s="63"/>
      <c r="BA3325" s="63"/>
      <c r="BB3325" s="63"/>
      <c r="BC3325" s="63"/>
      <c r="BD3325" s="63"/>
      <c r="BE3325" s="63"/>
      <c r="BF3325" s="63"/>
      <c r="BG3325" s="63"/>
      <c r="BH3325" s="63"/>
      <c r="BI3325" s="63"/>
      <c r="BJ3325" s="63"/>
      <c r="BK3325" s="63"/>
      <c r="BL3325" s="63"/>
      <c r="BM3325" s="63"/>
      <c r="BN3325" s="63"/>
      <c r="BO3325" s="63"/>
      <c r="BP3325" s="63"/>
      <c r="BQ3325" s="63"/>
      <c r="BR3325" s="63"/>
      <c r="BS3325" s="63"/>
      <c r="BT3325" s="63"/>
      <c r="BU3325" s="63"/>
      <c r="BV3325" s="63"/>
      <c r="BW3325" s="63"/>
      <c r="BX3325" s="63"/>
      <c r="BY3325" s="63"/>
      <c r="BZ3325" s="63"/>
      <c r="CA3325" s="63"/>
      <c r="CB3325" s="63"/>
      <c r="CC3325" s="63"/>
      <c r="CD3325" s="63"/>
      <c r="CE3325" s="63"/>
      <c r="CF3325" s="63"/>
      <c r="CG3325" s="63"/>
      <c r="CH3325" s="63"/>
      <c r="CI3325" s="63"/>
      <c r="CJ3325" s="63"/>
      <c r="CK3325" s="63"/>
      <c r="CL3325" s="63"/>
      <c r="CM3325" s="63"/>
      <c r="CN3325" s="63"/>
      <c r="CO3325" s="63"/>
      <c r="CP3325" s="63"/>
      <c r="CR3325" s="227"/>
      <c r="CS3325" s="74"/>
    </row>
    <row r="3326" spans="1:97" s="72" customFormat="1" ht="75.75" customHeight="1">
      <c r="A3326" s="63"/>
      <c r="B3326" s="63"/>
      <c r="C3326" s="63"/>
      <c r="D3326" s="63"/>
      <c r="E3326" s="63"/>
      <c r="F3326" s="63"/>
      <c r="G3326" s="63"/>
      <c r="H3326" s="63"/>
      <c r="I3326" s="63"/>
      <c r="J3326" s="63"/>
      <c r="K3326" s="63"/>
      <c r="L3326" s="63"/>
      <c r="M3326" s="63"/>
      <c r="N3326" s="63"/>
      <c r="O3326" s="63"/>
      <c r="P3326" s="63"/>
      <c r="Q3326" s="63"/>
      <c r="R3326" s="63"/>
      <c r="S3326" s="63"/>
      <c r="T3326" s="63"/>
      <c r="U3326" s="63"/>
      <c r="V3326" s="63"/>
      <c r="W3326" s="63"/>
      <c r="X3326" s="63"/>
      <c r="Y3326" s="63"/>
      <c r="Z3326" s="63"/>
      <c r="AA3326" s="63"/>
      <c r="AB3326" s="63"/>
      <c r="AC3326" s="63"/>
      <c r="AD3326" s="63"/>
      <c r="AE3326" s="63"/>
      <c r="AF3326" s="63"/>
      <c r="AG3326" s="63"/>
      <c r="AH3326" s="63"/>
      <c r="AI3326" s="63"/>
      <c r="AJ3326" s="63"/>
      <c r="AK3326" s="63"/>
      <c r="AL3326" s="63"/>
      <c r="AM3326" s="63"/>
      <c r="AN3326" s="63"/>
      <c r="AO3326" s="63"/>
      <c r="AP3326" s="63"/>
      <c r="AQ3326" s="63"/>
      <c r="AR3326" s="63"/>
      <c r="AS3326" s="63"/>
      <c r="AT3326" s="63"/>
      <c r="AU3326" s="63"/>
      <c r="AV3326" s="63"/>
      <c r="AW3326" s="63"/>
      <c r="AX3326" s="63"/>
      <c r="AY3326" s="63"/>
      <c r="AZ3326" s="63"/>
      <c r="BA3326" s="63"/>
      <c r="BB3326" s="63"/>
      <c r="BC3326" s="63"/>
      <c r="BD3326" s="63"/>
      <c r="BE3326" s="63"/>
      <c r="BF3326" s="63"/>
      <c r="BG3326" s="63"/>
      <c r="BH3326" s="63"/>
      <c r="BI3326" s="63"/>
      <c r="BJ3326" s="63"/>
      <c r="BK3326" s="63"/>
      <c r="BL3326" s="63"/>
      <c r="BM3326" s="63"/>
      <c r="BN3326" s="63"/>
      <c r="BO3326" s="63"/>
      <c r="BP3326" s="63"/>
      <c r="BQ3326" s="63"/>
      <c r="BR3326" s="63"/>
      <c r="BS3326" s="63"/>
      <c r="BT3326" s="63"/>
      <c r="BU3326" s="63"/>
      <c r="BV3326" s="63"/>
      <c r="BW3326" s="63"/>
      <c r="BX3326" s="63"/>
      <c r="BY3326" s="63"/>
      <c r="BZ3326" s="63"/>
      <c r="CA3326" s="63"/>
      <c r="CB3326" s="63"/>
      <c r="CC3326" s="63"/>
      <c r="CD3326" s="63"/>
      <c r="CE3326" s="63"/>
      <c r="CF3326" s="63"/>
      <c r="CG3326" s="63"/>
      <c r="CH3326" s="63"/>
      <c r="CI3326" s="63"/>
      <c r="CJ3326" s="63"/>
      <c r="CK3326" s="63"/>
      <c r="CL3326" s="63"/>
      <c r="CM3326" s="63"/>
      <c r="CN3326" s="63"/>
      <c r="CO3326" s="63"/>
      <c r="CP3326" s="63"/>
      <c r="CR3326" s="227"/>
      <c r="CS3326" s="74"/>
    </row>
    <row r="3327" spans="1:97" s="72" customFormat="1" ht="75.75" customHeight="1">
      <c r="A3327" s="63"/>
      <c r="B3327" s="63"/>
      <c r="C3327" s="63"/>
      <c r="D3327" s="63"/>
      <c r="E3327" s="63"/>
      <c r="F3327" s="63"/>
      <c r="G3327" s="63"/>
      <c r="H3327" s="63"/>
      <c r="I3327" s="63"/>
      <c r="J3327" s="63"/>
      <c r="K3327" s="63"/>
      <c r="L3327" s="63"/>
      <c r="M3327" s="63"/>
      <c r="N3327" s="63"/>
      <c r="O3327" s="63"/>
      <c r="P3327" s="63"/>
      <c r="Q3327" s="63"/>
      <c r="R3327" s="63"/>
      <c r="S3327" s="63"/>
      <c r="T3327" s="63"/>
      <c r="U3327" s="63"/>
      <c r="V3327" s="63"/>
      <c r="W3327" s="63"/>
      <c r="X3327" s="63"/>
      <c r="Y3327" s="63"/>
      <c r="Z3327" s="63"/>
      <c r="AA3327" s="63"/>
      <c r="AB3327" s="63"/>
      <c r="AC3327" s="63"/>
      <c r="AD3327" s="63"/>
      <c r="AE3327" s="63"/>
      <c r="AF3327" s="63"/>
      <c r="AG3327" s="63"/>
      <c r="AH3327" s="63"/>
      <c r="AI3327" s="63"/>
      <c r="AJ3327" s="63"/>
      <c r="AK3327" s="63"/>
      <c r="AL3327" s="63"/>
      <c r="AM3327" s="63"/>
      <c r="AN3327" s="63"/>
      <c r="AO3327" s="63"/>
      <c r="AP3327" s="63"/>
      <c r="AQ3327" s="63"/>
      <c r="AR3327" s="63"/>
      <c r="AS3327" s="63"/>
      <c r="AT3327" s="63"/>
      <c r="AU3327" s="63"/>
      <c r="AV3327" s="63"/>
      <c r="AW3327" s="63"/>
      <c r="AX3327" s="63"/>
      <c r="AY3327" s="63"/>
      <c r="AZ3327" s="63"/>
      <c r="BA3327" s="63"/>
      <c r="BB3327" s="63"/>
      <c r="BC3327" s="63"/>
      <c r="BD3327" s="63"/>
      <c r="BE3327" s="63"/>
      <c r="BF3327" s="63"/>
      <c r="BG3327" s="63"/>
      <c r="BH3327" s="63"/>
      <c r="BI3327" s="63"/>
      <c r="BJ3327" s="63"/>
      <c r="BK3327" s="63"/>
      <c r="BL3327" s="63"/>
      <c r="BM3327" s="63"/>
      <c r="BN3327" s="63"/>
      <c r="BO3327" s="63"/>
      <c r="BP3327" s="63"/>
      <c r="BQ3327" s="63"/>
      <c r="BR3327" s="63"/>
      <c r="BS3327" s="63"/>
      <c r="BT3327" s="63"/>
      <c r="BU3327" s="63"/>
      <c r="BV3327" s="63"/>
      <c r="BW3327" s="63"/>
      <c r="BX3327" s="63"/>
      <c r="BY3327" s="63"/>
      <c r="BZ3327" s="63"/>
      <c r="CA3327" s="63"/>
      <c r="CB3327" s="63"/>
      <c r="CC3327" s="63"/>
      <c r="CD3327" s="63"/>
      <c r="CE3327" s="63"/>
      <c r="CF3327" s="63"/>
      <c r="CG3327" s="63"/>
      <c r="CH3327" s="63"/>
      <c r="CI3327" s="63"/>
      <c r="CJ3327" s="63"/>
      <c r="CK3327" s="63"/>
      <c r="CL3327" s="63"/>
      <c r="CM3327" s="63"/>
      <c r="CN3327" s="63"/>
      <c r="CO3327" s="63"/>
      <c r="CP3327" s="63"/>
      <c r="CR3327" s="227"/>
      <c r="CS3327" s="74"/>
    </row>
    <row r="3328" spans="1:97" s="72" customFormat="1" ht="75.75" customHeight="1">
      <c r="A3328" s="63"/>
      <c r="B3328" s="63"/>
      <c r="C3328" s="63"/>
      <c r="D3328" s="63"/>
      <c r="E3328" s="63"/>
      <c r="F3328" s="63"/>
      <c r="G3328" s="63"/>
      <c r="H3328" s="63"/>
      <c r="I3328" s="63"/>
      <c r="J3328" s="63"/>
      <c r="K3328" s="63"/>
      <c r="L3328" s="63"/>
      <c r="M3328" s="63"/>
      <c r="N3328" s="63"/>
      <c r="O3328" s="63"/>
      <c r="P3328" s="63"/>
      <c r="Q3328" s="63"/>
      <c r="R3328" s="63"/>
      <c r="S3328" s="63"/>
      <c r="T3328" s="63"/>
      <c r="U3328" s="63"/>
      <c r="V3328" s="63"/>
      <c r="W3328" s="63"/>
      <c r="X3328" s="63"/>
      <c r="Y3328" s="63"/>
      <c r="Z3328" s="63"/>
      <c r="AA3328" s="63"/>
      <c r="AB3328" s="63"/>
      <c r="AC3328" s="63"/>
      <c r="AD3328" s="63"/>
      <c r="AE3328" s="63"/>
      <c r="AF3328" s="63"/>
      <c r="AG3328" s="63"/>
      <c r="AH3328" s="63"/>
      <c r="AI3328" s="63"/>
      <c r="AJ3328" s="63"/>
      <c r="AK3328" s="63"/>
      <c r="AL3328" s="63"/>
      <c r="AM3328" s="63"/>
      <c r="AN3328" s="63"/>
      <c r="AO3328" s="63"/>
      <c r="AP3328" s="63"/>
      <c r="AQ3328" s="63"/>
      <c r="AR3328" s="63"/>
      <c r="AS3328" s="63"/>
      <c r="AT3328" s="63"/>
      <c r="AU3328" s="63"/>
      <c r="AV3328" s="63"/>
      <c r="AW3328" s="63"/>
      <c r="AX3328" s="63"/>
      <c r="AY3328" s="63"/>
      <c r="AZ3328" s="63"/>
      <c r="BA3328" s="63"/>
      <c r="BB3328" s="63"/>
      <c r="BC3328" s="63"/>
      <c r="BD3328" s="63"/>
      <c r="BE3328" s="63"/>
      <c r="BF3328" s="63"/>
      <c r="BG3328" s="63"/>
      <c r="BH3328" s="63"/>
      <c r="BI3328" s="63"/>
      <c r="BJ3328" s="63"/>
      <c r="BK3328" s="63"/>
      <c r="BL3328" s="63"/>
      <c r="BM3328" s="63"/>
      <c r="BN3328" s="63"/>
      <c r="BO3328" s="63"/>
      <c r="BP3328" s="63"/>
      <c r="BQ3328" s="63"/>
      <c r="BR3328" s="63"/>
      <c r="BS3328" s="63"/>
      <c r="BT3328" s="63"/>
      <c r="BU3328" s="63"/>
      <c r="BV3328" s="63"/>
      <c r="BW3328" s="63"/>
      <c r="BX3328" s="63"/>
      <c r="BY3328" s="63"/>
      <c r="BZ3328" s="63"/>
      <c r="CA3328" s="63"/>
      <c r="CB3328" s="63"/>
      <c r="CC3328" s="63"/>
      <c r="CD3328" s="63"/>
      <c r="CE3328" s="63"/>
      <c r="CF3328" s="63"/>
      <c r="CG3328" s="63"/>
      <c r="CH3328" s="63"/>
      <c r="CI3328" s="63"/>
      <c r="CJ3328" s="63"/>
      <c r="CK3328" s="63"/>
      <c r="CL3328" s="63"/>
      <c r="CM3328" s="63"/>
      <c r="CN3328" s="63"/>
      <c r="CO3328" s="63"/>
      <c r="CP3328" s="63"/>
      <c r="CR3328" s="227"/>
      <c r="CS3328" s="74"/>
    </row>
    <row r="3329" spans="1:97" s="72" customFormat="1" ht="75.75" customHeight="1">
      <c r="A3329" s="63"/>
      <c r="B3329" s="63"/>
      <c r="C3329" s="63"/>
      <c r="D3329" s="63"/>
      <c r="E3329" s="63"/>
      <c r="F3329" s="63"/>
      <c r="G3329" s="63"/>
      <c r="H3329" s="63"/>
      <c r="I3329" s="63"/>
      <c r="J3329" s="63"/>
      <c r="K3329" s="63"/>
      <c r="L3329" s="63"/>
      <c r="M3329" s="63"/>
      <c r="N3329" s="63"/>
      <c r="O3329" s="63"/>
      <c r="P3329" s="63"/>
      <c r="Q3329" s="63"/>
      <c r="R3329" s="63"/>
      <c r="S3329" s="63"/>
      <c r="T3329" s="63"/>
      <c r="U3329" s="63"/>
      <c r="V3329" s="63"/>
      <c r="W3329" s="63"/>
      <c r="X3329" s="63"/>
      <c r="Y3329" s="63"/>
      <c r="Z3329" s="63"/>
      <c r="AA3329" s="63"/>
      <c r="AB3329" s="63"/>
      <c r="AC3329" s="63"/>
      <c r="AD3329" s="63"/>
      <c r="AE3329" s="63"/>
      <c r="AF3329" s="63"/>
      <c r="AG3329" s="63"/>
      <c r="AH3329" s="63"/>
      <c r="AI3329" s="63"/>
      <c r="AJ3329" s="63"/>
      <c r="AK3329" s="63"/>
      <c r="AL3329" s="63"/>
      <c r="AM3329" s="63"/>
      <c r="AN3329" s="63"/>
      <c r="AO3329" s="63"/>
      <c r="AP3329" s="63"/>
      <c r="AQ3329" s="63"/>
      <c r="AR3329" s="63"/>
      <c r="AS3329" s="63"/>
      <c r="AT3329" s="63"/>
      <c r="AU3329" s="63"/>
      <c r="AV3329" s="63"/>
      <c r="AW3329" s="63"/>
      <c r="AX3329" s="63"/>
      <c r="AY3329" s="63"/>
      <c r="AZ3329" s="63"/>
      <c r="BA3329" s="63"/>
      <c r="BB3329" s="63"/>
      <c r="BC3329" s="63"/>
      <c r="BD3329" s="63"/>
      <c r="BE3329" s="63"/>
      <c r="BF3329" s="63"/>
      <c r="BG3329" s="63"/>
      <c r="BH3329" s="63"/>
      <c r="BI3329" s="63"/>
      <c r="BJ3329" s="63"/>
      <c r="BK3329" s="63"/>
      <c r="BL3329" s="63"/>
      <c r="BM3329" s="63"/>
      <c r="BN3329" s="63"/>
      <c r="BO3329" s="63"/>
      <c r="BP3329" s="63"/>
      <c r="BQ3329" s="63"/>
      <c r="BR3329" s="63"/>
      <c r="BS3329" s="63"/>
      <c r="BT3329" s="63"/>
      <c r="BU3329" s="63"/>
      <c r="BV3329" s="63"/>
      <c r="BW3329" s="63"/>
      <c r="BX3329" s="63"/>
      <c r="BY3329" s="63"/>
      <c r="BZ3329" s="63"/>
      <c r="CA3329" s="63"/>
      <c r="CB3329" s="63"/>
      <c r="CC3329" s="63"/>
      <c r="CD3329" s="63"/>
      <c r="CE3329" s="63"/>
      <c r="CF3329" s="63"/>
      <c r="CG3329" s="63"/>
      <c r="CH3329" s="63"/>
      <c r="CI3329" s="63"/>
      <c r="CJ3329" s="63"/>
      <c r="CK3329" s="63"/>
      <c r="CL3329" s="63"/>
      <c r="CM3329" s="63"/>
      <c r="CN3329" s="63"/>
      <c r="CO3329" s="63"/>
      <c r="CP3329" s="63"/>
      <c r="CR3329" s="227"/>
      <c r="CS3329" s="74"/>
    </row>
    <row r="3330" spans="1:97" s="72" customFormat="1" ht="75.75" customHeight="1">
      <c r="A3330" s="63"/>
      <c r="B3330" s="63"/>
      <c r="C3330" s="63"/>
      <c r="D3330" s="63"/>
      <c r="E3330" s="63"/>
      <c r="F3330" s="63"/>
      <c r="G3330" s="63"/>
      <c r="H3330" s="63"/>
      <c r="I3330" s="63"/>
      <c r="J3330" s="63"/>
      <c r="K3330" s="63"/>
      <c r="L3330" s="63"/>
      <c r="M3330" s="63"/>
      <c r="N3330" s="63"/>
      <c r="O3330" s="63"/>
      <c r="P3330" s="63"/>
      <c r="Q3330" s="63"/>
      <c r="R3330" s="63"/>
      <c r="S3330" s="63"/>
      <c r="T3330" s="63"/>
      <c r="U3330" s="63"/>
      <c r="V3330" s="63"/>
      <c r="W3330" s="63"/>
      <c r="X3330" s="63"/>
      <c r="Y3330" s="63"/>
      <c r="Z3330" s="63"/>
      <c r="AA3330" s="63"/>
      <c r="AB3330" s="63"/>
      <c r="AC3330" s="63"/>
      <c r="AD3330" s="63"/>
      <c r="AE3330" s="63"/>
      <c r="AF3330" s="63"/>
      <c r="AG3330" s="63"/>
      <c r="AH3330" s="63"/>
      <c r="AI3330" s="63"/>
      <c r="AJ3330" s="63"/>
      <c r="AK3330" s="63"/>
      <c r="AL3330" s="63"/>
      <c r="AM3330" s="63"/>
      <c r="AN3330" s="63"/>
      <c r="AO3330" s="63"/>
      <c r="AP3330" s="63"/>
      <c r="AQ3330" s="63"/>
      <c r="AR3330" s="63"/>
      <c r="AS3330" s="63"/>
      <c r="AT3330" s="63"/>
      <c r="AU3330" s="63"/>
      <c r="AV3330" s="63"/>
      <c r="AW3330" s="63"/>
      <c r="AX3330" s="63"/>
      <c r="AY3330" s="63"/>
      <c r="AZ3330" s="63"/>
      <c r="BA3330" s="63"/>
      <c r="BB3330" s="63"/>
      <c r="BC3330" s="63"/>
      <c r="BD3330" s="63"/>
      <c r="BE3330" s="63"/>
      <c r="BF3330" s="63"/>
      <c r="BG3330" s="63"/>
      <c r="BH3330" s="63"/>
      <c r="BI3330" s="63"/>
      <c r="BJ3330" s="63"/>
      <c r="BK3330" s="63"/>
      <c r="BL3330" s="63"/>
      <c r="BM3330" s="63"/>
      <c r="BN3330" s="63"/>
      <c r="BO3330" s="63"/>
      <c r="BP3330" s="63"/>
      <c r="BQ3330" s="63"/>
      <c r="BR3330" s="63"/>
      <c r="BS3330" s="63"/>
      <c r="BT3330" s="63"/>
      <c r="BU3330" s="63"/>
      <c r="BV3330" s="63"/>
      <c r="BW3330" s="63"/>
      <c r="BX3330" s="63"/>
      <c r="BY3330" s="63"/>
      <c r="BZ3330" s="63"/>
      <c r="CA3330" s="63"/>
      <c r="CB3330" s="63"/>
      <c r="CC3330" s="63"/>
      <c r="CD3330" s="63"/>
      <c r="CE3330" s="63"/>
      <c r="CF3330" s="63"/>
      <c r="CG3330" s="63"/>
      <c r="CH3330" s="63"/>
      <c r="CI3330" s="63"/>
      <c r="CJ3330" s="63"/>
      <c r="CK3330" s="63"/>
      <c r="CL3330" s="63"/>
      <c r="CM3330" s="63"/>
      <c r="CN3330" s="63"/>
      <c r="CO3330" s="63"/>
      <c r="CP3330" s="63"/>
      <c r="CR3330" s="227"/>
      <c r="CS3330" s="74"/>
    </row>
    <row r="3331" spans="1:97" s="72" customFormat="1" ht="75.75" customHeight="1">
      <c r="A3331" s="63"/>
      <c r="B3331" s="63"/>
      <c r="C3331" s="63"/>
      <c r="D3331" s="63"/>
      <c r="E3331" s="63"/>
      <c r="F3331" s="63"/>
      <c r="G3331" s="63"/>
      <c r="H3331" s="63"/>
      <c r="I3331" s="63"/>
      <c r="J3331" s="63"/>
      <c r="K3331" s="63"/>
      <c r="L3331" s="63"/>
      <c r="M3331" s="63"/>
      <c r="N3331" s="63"/>
      <c r="O3331" s="63"/>
      <c r="P3331" s="63"/>
      <c r="Q3331" s="63"/>
      <c r="R3331" s="63"/>
      <c r="S3331" s="63"/>
      <c r="T3331" s="63"/>
      <c r="U3331" s="63"/>
      <c r="V3331" s="63"/>
      <c r="W3331" s="63"/>
      <c r="X3331" s="63"/>
      <c r="Y3331" s="63"/>
      <c r="Z3331" s="63"/>
      <c r="AA3331" s="63"/>
      <c r="AB3331" s="63"/>
      <c r="AC3331" s="63"/>
      <c r="AD3331" s="63"/>
      <c r="AE3331" s="63"/>
      <c r="AF3331" s="63"/>
      <c r="AG3331" s="63"/>
      <c r="AH3331" s="63"/>
      <c r="AI3331" s="63"/>
      <c r="AJ3331" s="63"/>
      <c r="AK3331" s="63"/>
      <c r="AL3331" s="63"/>
      <c r="AM3331" s="63"/>
      <c r="AN3331" s="63"/>
      <c r="AO3331" s="63"/>
      <c r="AP3331" s="63"/>
      <c r="AQ3331" s="63"/>
      <c r="AR3331" s="63"/>
      <c r="AS3331" s="63"/>
      <c r="AT3331" s="63"/>
      <c r="AU3331" s="63"/>
      <c r="AV3331" s="63"/>
      <c r="AW3331" s="63"/>
      <c r="AX3331" s="63"/>
      <c r="AY3331" s="63"/>
      <c r="AZ3331" s="63"/>
      <c r="BA3331" s="63"/>
      <c r="BB3331" s="63"/>
      <c r="BC3331" s="63"/>
      <c r="BD3331" s="63"/>
      <c r="BE3331" s="63"/>
      <c r="BF3331" s="63"/>
      <c r="BG3331" s="63"/>
      <c r="BH3331" s="63"/>
      <c r="BI3331" s="63"/>
      <c r="BJ3331" s="63"/>
      <c r="BK3331" s="63"/>
      <c r="BL3331" s="63"/>
      <c r="BM3331" s="63"/>
      <c r="BN3331" s="63"/>
      <c r="BO3331" s="63"/>
      <c r="BP3331" s="63"/>
      <c r="BQ3331" s="63"/>
      <c r="BR3331" s="63"/>
      <c r="BS3331" s="63"/>
      <c r="BT3331" s="63"/>
      <c r="BU3331" s="63"/>
      <c r="BV3331" s="63"/>
      <c r="BW3331" s="63"/>
      <c r="BX3331" s="63"/>
      <c r="BY3331" s="63"/>
      <c r="BZ3331" s="63"/>
      <c r="CA3331" s="63"/>
      <c r="CB3331" s="63"/>
      <c r="CC3331" s="63"/>
      <c r="CD3331" s="63"/>
      <c r="CE3331" s="63"/>
      <c r="CF3331" s="63"/>
      <c r="CG3331" s="63"/>
      <c r="CH3331" s="63"/>
      <c r="CI3331" s="63"/>
      <c r="CJ3331" s="63"/>
      <c r="CK3331" s="63"/>
      <c r="CL3331" s="63"/>
      <c r="CM3331" s="63"/>
      <c r="CN3331" s="63"/>
      <c r="CO3331" s="63"/>
      <c r="CP3331" s="63"/>
      <c r="CR3331" s="227"/>
      <c r="CS3331" s="74"/>
    </row>
    <row r="3332" spans="1:97" s="72" customFormat="1" ht="75.75" customHeight="1">
      <c r="A3332" s="63"/>
      <c r="B3332" s="63"/>
      <c r="C3332" s="63"/>
      <c r="D3332" s="63"/>
      <c r="E3332" s="63"/>
      <c r="F3332" s="63"/>
      <c r="G3332" s="63"/>
      <c r="H3332" s="63"/>
      <c r="I3332" s="63"/>
      <c r="J3332" s="63"/>
      <c r="K3332" s="63"/>
      <c r="L3332" s="63"/>
      <c r="M3332" s="63"/>
      <c r="N3332" s="63"/>
      <c r="O3332" s="63"/>
      <c r="P3332" s="63"/>
      <c r="Q3332" s="63"/>
      <c r="R3332" s="63"/>
      <c r="S3332" s="63"/>
      <c r="T3332" s="63"/>
      <c r="U3332" s="63"/>
      <c r="V3332" s="63"/>
      <c r="W3332" s="63"/>
      <c r="X3332" s="63"/>
      <c r="Y3332" s="63"/>
      <c r="Z3332" s="63"/>
      <c r="AA3332" s="63"/>
      <c r="AB3332" s="63"/>
      <c r="AC3332" s="63"/>
      <c r="AD3332" s="63"/>
      <c r="AE3332" s="63"/>
      <c r="AF3332" s="63"/>
      <c r="AG3332" s="63"/>
      <c r="AH3332" s="63"/>
      <c r="AI3332" s="63"/>
      <c r="AJ3332" s="63"/>
      <c r="AK3332" s="63"/>
      <c r="AL3332" s="63"/>
      <c r="AM3332" s="63"/>
      <c r="AN3332" s="63"/>
      <c r="AO3332" s="63"/>
      <c r="AP3332" s="63"/>
      <c r="AQ3332" s="63"/>
      <c r="AR3332" s="63"/>
      <c r="AS3332" s="63"/>
      <c r="AT3332" s="63"/>
      <c r="AU3332" s="63"/>
      <c r="AV3332" s="63"/>
      <c r="AW3332" s="63"/>
      <c r="AX3332" s="63"/>
      <c r="AY3332" s="63"/>
      <c r="AZ3332" s="63"/>
      <c r="BA3332" s="63"/>
      <c r="BB3332" s="63"/>
      <c r="BC3332" s="63"/>
      <c r="BD3332" s="63"/>
      <c r="BE3332" s="63"/>
      <c r="BF3332" s="63"/>
      <c r="BG3332" s="63"/>
      <c r="BH3332" s="63"/>
      <c r="BI3332" s="63"/>
      <c r="BJ3332" s="63"/>
      <c r="BK3332" s="63"/>
      <c r="BL3332" s="63"/>
      <c r="BM3332" s="63"/>
      <c r="BN3332" s="63"/>
      <c r="BO3332" s="63"/>
      <c r="BP3332" s="63"/>
      <c r="BQ3332" s="63"/>
      <c r="BR3332" s="63"/>
      <c r="BS3332" s="63"/>
      <c r="BT3332" s="63"/>
      <c r="BU3332" s="63"/>
      <c r="BV3332" s="63"/>
      <c r="BW3332" s="63"/>
      <c r="BX3332" s="63"/>
      <c r="BY3332" s="63"/>
      <c r="BZ3332" s="63"/>
      <c r="CA3332" s="63"/>
      <c r="CB3332" s="63"/>
      <c r="CC3332" s="63"/>
      <c r="CD3332" s="63"/>
      <c r="CE3332" s="63"/>
      <c r="CF3332" s="63"/>
      <c r="CG3332" s="63"/>
      <c r="CH3332" s="63"/>
      <c r="CI3332" s="63"/>
      <c r="CJ3332" s="63"/>
      <c r="CK3332" s="63"/>
      <c r="CL3332" s="63"/>
      <c r="CM3332" s="63"/>
      <c r="CN3332" s="63"/>
      <c r="CO3332" s="63"/>
      <c r="CP3332" s="63"/>
      <c r="CR3332" s="227"/>
      <c r="CS3332" s="74"/>
    </row>
    <row r="3333" spans="1:97" s="72" customFormat="1" ht="75.75" customHeight="1">
      <c r="A3333" s="63"/>
      <c r="B3333" s="63"/>
      <c r="C3333" s="63"/>
      <c r="D3333" s="63"/>
      <c r="E3333" s="63"/>
      <c r="F3333" s="63"/>
      <c r="G3333" s="63"/>
      <c r="H3333" s="63"/>
      <c r="I3333" s="63"/>
      <c r="J3333" s="63"/>
      <c r="K3333" s="63"/>
      <c r="L3333" s="63"/>
      <c r="M3333" s="63"/>
      <c r="N3333" s="63"/>
      <c r="O3333" s="63"/>
      <c r="P3333" s="63"/>
      <c r="Q3333" s="63"/>
      <c r="R3333" s="63"/>
      <c r="S3333" s="63"/>
      <c r="T3333" s="63"/>
      <c r="U3333" s="63"/>
      <c r="V3333" s="63"/>
      <c r="W3333" s="63"/>
      <c r="X3333" s="63"/>
      <c r="Y3333" s="63"/>
      <c r="Z3333" s="63"/>
      <c r="AA3333" s="63"/>
      <c r="AB3333" s="63"/>
      <c r="AC3333" s="63"/>
      <c r="AD3333" s="63"/>
      <c r="AE3333" s="63"/>
      <c r="AF3333" s="63"/>
      <c r="AG3333" s="63"/>
      <c r="AH3333" s="63"/>
      <c r="AI3333" s="63"/>
      <c r="AJ3333" s="63"/>
      <c r="AK3333" s="63"/>
      <c r="AL3333" s="63"/>
      <c r="AM3333" s="63"/>
      <c r="AN3333" s="63"/>
      <c r="AO3333" s="63"/>
      <c r="AP3333" s="63"/>
      <c r="AQ3333" s="63"/>
      <c r="AR3333" s="63"/>
      <c r="AS3333" s="63"/>
      <c r="AT3333" s="63"/>
      <c r="AU3333" s="63"/>
      <c r="AV3333" s="63"/>
      <c r="AW3333" s="63"/>
      <c r="AX3333" s="63"/>
      <c r="AY3333" s="63"/>
      <c r="AZ3333" s="63"/>
      <c r="BA3333" s="63"/>
      <c r="BB3333" s="63"/>
      <c r="BC3333" s="63"/>
      <c r="BD3333" s="63"/>
      <c r="BE3333" s="63"/>
      <c r="BF3333" s="63"/>
      <c r="BG3333" s="63"/>
      <c r="BH3333" s="63"/>
      <c r="BI3333" s="63"/>
      <c r="BJ3333" s="63"/>
      <c r="BK3333" s="63"/>
      <c r="BL3333" s="63"/>
      <c r="BM3333" s="63"/>
      <c r="BN3333" s="63"/>
      <c r="BO3333" s="63"/>
      <c r="BP3333" s="63"/>
      <c r="BQ3333" s="63"/>
      <c r="BR3333" s="63"/>
      <c r="BS3333" s="63"/>
      <c r="BT3333" s="63"/>
      <c r="BU3333" s="63"/>
      <c r="BV3333" s="63"/>
      <c r="BW3333" s="63"/>
      <c r="BX3333" s="63"/>
      <c r="BY3333" s="63"/>
      <c r="BZ3333" s="63"/>
      <c r="CA3333" s="63"/>
      <c r="CB3333" s="63"/>
      <c r="CC3333" s="63"/>
      <c r="CD3333" s="63"/>
      <c r="CE3333" s="63"/>
      <c r="CF3333" s="63"/>
      <c r="CG3333" s="63"/>
      <c r="CH3333" s="63"/>
      <c r="CI3333" s="63"/>
      <c r="CJ3333" s="63"/>
      <c r="CK3333" s="63"/>
      <c r="CL3333" s="63"/>
      <c r="CM3333" s="63"/>
      <c r="CN3333" s="63"/>
      <c r="CO3333" s="63"/>
      <c r="CP3333" s="63"/>
      <c r="CR3333" s="227"/>
      <c r="CS3333" s="74"/>
    </row>
    <row r="3334" spans="1:97" s="72" customFormat="1" ht="75.75" customHeight="1">
      <c r="A3334" s="63"/>
      <c r="B3334" s="63"/>
      <c r="C3334" s="63"/>
      <c r="D3334" s="63"/>
      <c r="E3334" s="63"/>
      <c r="F3334" s="63"/>
      <c r="G3334" s="63"/>
      <c r="H3334" s="63"/>
      <c r="I3334" s="63"/>
      <c r="J3334" s="63"/>
      <c r="K3334" s="63"/>
      <c r="L3334" s="63"/>
      <c r="M3334" s="63"/>
      <c r="N3334" s="63"/>
      <c r="O3334" s="63"/>
      <c r="P3334" s="63"/>
      <c r="Q3334" s="63"/>
      <c r="R3334" s="63"/>
      <c r="S3334" s="63"/>
      <c r="T3334" s="63"/>
      <c r="U3334" s="63"/>
      <c r="V3334" s="63"/>
      <c r="W3334" s="63"/>
      <c r="X3334" s="63"/>
      <c r="Y3334" s="63"/>
      <c r="Z3334" s="63"/>
      <c r="AA3334" s="63"/>
      <c r="AB3334" s="63"/>
      <c r="AC3334" s="63"/>
      <c r="AD3334" s="63"/>
      <c r="AE3334" s="63"/>
      <c r="AF3334" s="63"/>
      <c r="AG3334" s="63"/>
      <c r="AH3334" s="63"/>
      <c r="AI3334" s="63"/>
      <c r="AJ3334" s="63"/>
      <c r="AK3334" s="63"/>
      <c r="AL3334" s="63"/>
      <c r="AM3334" s="63"/>
      <c r="AN3334" s="63"/>
      <c r="AO3334" s="63"/>
      <c r="AP3334" s="63"/>
      <c r="AQ3334" s="63"/>
      <c r="AR3334" s="63"/>
      <c r="AS3334" s="63"/>
      <c r="AT3334" s="63"/>
      <c r="AU3334" s="63"/>
      <c r="AV3334" s="63"/>
      <c r="AW3334" s="63"/>
      <c r="AX3334" s="63"/>
      <c r="AY3334" s="63"/>
      <c r="AZ3334" s="63"/>
      <c r="BA3334" s="63"/>
      <c r="BB3334" s="63"/>
      <c r="BC3334" s="63"/>
      <c r="BD3334" s="63"/>
      <c r="BE3334" s="63"/>
      <c r="BF3334" s="63"/>
      <c r="BG3334" s="63"/>
      <c r="BH3334" s="63"/>
      <c r="BI3334" s="63"/>
      <c r="BJ3334" s="63"/>
      <c r="BK3334" s="63"/>
      <c r="BL3334" s="63"/>
      <c r="BM3334" s="63"/>
      <c r="BN3334" s="63"/>
      <c r="BO3334" s="63"/>
      <c r="BP3334" s="63"/>
      <c r="BQ3334" s="63"/>
      <c r="BR3334" s="63"/>
      <c r="BS3334" s="63"/>
      <c r="BT3334" s="63"/>
      <c r="BU3334" s="63"/>
      <c r="BV3334" s="63"/>
      <c r="BW3334" s="63"/>
      <c r="BX3334" s="63"/>
      <c r="BY3334" s="63"/>
      <c r="BZ3334" s="63"/>
      <c r="CA3334" s="63"/>
      <c r="CB3334" s="63"/>
      <c r="CC3334" s="63"/>
      <c r="CD3334" s="63"/>
      <c r="CE3334" s="63"/>
      <c r="CF3334" s="63"/>
      <c r="CG3334" s="63"/>
      <c r="CH3334" s="63"/>
      <c r="CI3334" s="63"/>
      <c r="CJ3334" s="63"/>
      <c r="CK3334" s="63"/>
      <c r="CL3334" s="63"/>
      <c r="CM3334" s="63"/>
      <c r="CN3334" s="63"/>
      <c r="CO3334" s="63"/>
      <c r="CP3334" s="63"/>
      <c r="CR3334" s="227"/>
      <c r="CS3334" s="74"/>
    </row>
    <row r="3335" spans="1:97" s="72" customFormat="1" ht="75.75" customHeight="1">
      <c r="A3335" s="63"/>
      <c r="B3335" s="63"/>
      <c r="C3335" s="63"/>
      <c r="D3335" s="63"/>
      <c r="E3335" s="63"/>
      <c r="F3335" s="63"/>
      <c r="G3335" s="63"/>
      <c r="H3335" s="63"/>
      <c r="I3335" s="63"/>
      <c r="J3335" s="63"/>
      <c r="K3335" s="63"/>
      <c r="L3335" s="63"/>
      <c r="M3335" s="63"/>
      <c r="N3335" s="63"/>
      <c r="O3335" s="63"/>
      <c r="P3335" s="63"/>
      <c r="Q3335" s="63"/>
      <c r="R3335" s="63"/>
      <c r="S3335" s="63"/>
      <c r="T3335" s="63"/>
      <c r="U3335" s="63"/>
      <c r="V3335" s="63"/>
      <c r="W3335" s="63"/>
      <c r="X3335" s="63"/>
      <c r="Y3335" s="63"/>
      <c r="Z3335" s="63"/>
      <c r="AA3335" s="63"/>
      <c r="AB3335" s="63"/>
      <c r="AC3335" s="63"/>
      <c r="AD3335" s="63"/>
      <c r="AE3335" s="63"/>
      <c r="AF3335" s="63"/>
      <c r="AG3335" s="63"/>
      <c r="AH3335" s="63"/>
      <c r="AI3335" s="63"/>
      <c r="AJ3335" s="63"/>
      <c r="AK3335" s="63"/>
      <c r="AL3335" s="63"/>
      <c r="AM3335" s="63"/>
      <c r="AN3335" s="63"/>
      <c r="AO3335" s="63"/>
      <c r="AP3335" s="63"/>
      <c r="AQ3335" s="63"/>
      <c r="AR3335" s="63"/>
      <c r="AS3335" s="63"/>
      <c r="AT3335" s="63"/>
      <c r="AU3335" s="63"/>
      <c r="AV3335" s="63"/>
      <c r="AW3335" s="63"/>
      <c r="AX3335" s="63"/>
      <c r="AY3335" s="63"/>
      <c r="AZ3335" s="63"/>
      <c r="BA3335" s="63"/>
      <c r="BB3335" s="63"/>
      <c r="BC3335" s="63"/>
      <c r="BD3335" s="63"/>
      <c r="BE3335" s="63"/>
      <c r="BF3335" s="63"/>
      <c r="BG3335" s="63"/>
      <c r="BH3335" s="63"/>
      <c r="BI3335" s="63"/>
      <c r="BJ3335" s="63"/>
      <c r="BK3335" s="63"/>
      <c r="BL3335" s="63"/>
      <c r="BM3335" s="63"/>
      <c r="BN3335" s="63"/>
      <c r="BO3335" s="63"/>
      <c r="BP3335" s="63"/>
      <c r="BQ3335" s="63"/>
      <c r="BR3335" s="63"/>
      <c r="BS3335" s="63"/>
      <c r="BT3335" s="63"/>
      <c r="BU3335" s="63"/>
      <c r="BV3335" s="63"/>
      <c r="BW3335" s="63"/>
      <c r="BX3335" s="63"/>
      <c r="BY3335" s="63"/>
      <c r="BZ3335" s="63"/>
      <c r="CA3335" s="63"/>
      <c r="CB3335" s="63"/>
      <c r="CC3335" s="63"/>
      <c r="CD3335" s="63"/>
      <c r="CE3335" s="63"/>
      <c r="CF3335" s="63"/>
      <c r="CG3335" s="63"/>
      <c r="CH3335" s="63"/>
      <c r="CI3335" s="63"/>
      <c r="CJ3335" s="63"/>
      <c r="CK3335" s="63"/>
      <c r="CL3335" s="63"/>
      <c r="CM3335" s="63"/>
      <c r="CN3335" s="63"/>
      <c r="CO3335" s="63"/>
      <c r="CP3335" s="63"/>
      <c r="CR3335" s="227"/>
      <c r="CS3335" s="74"/>
    </row>
    <row r="3336" spans="1:97" s="72" customFormat="1" ht="75.75" customHeight="1">
      <c r="A3336" s="63"/>
      <c r="B3336" s="63"/>
      <c r="C3336" s="63"/>
      <c r="D3336" s="63"/>
      <c r="E3336" s="63"/>
      <c r="F3336" s="63"/>
      <c r="G3336" s="63"/>
      <c r="H3336" s="63"/>
      <c r="I3336" s="63"/>
      <c r="J3336" s="63"/>
      <c r="K3336" s="63"/>
      <c r="L3336" s="63"/>
      <c r="M3336" s="63"/>
      <c r="N3336" s="63"/>
      <c r="O3336" s="63"/>
      <c r="P3336" s="63"/>
      <c r="Q3336" s="63"/>
      <c r="R3336" s="63"/>
      <c r="S3336" s="63"/>
      <c r="T3336" s="63"/>
      <c r="U3336" s="63"/>
      <c r="V3336" s="63"/>
      <c r="W3336" s="63"/>
      <c r="X3336" s="63"/>
      <c r="Y3336" s="63"/>
      <c r="Z3336" s="63"/>
      <c r="AA3336" s="63"/>
      <c r="AB3336" s="63"/>
      <c r="AC3336" s="63"/>
      <c r="AD3336" s="63"/>
      <c r="AE3336" s="63"/>
      <c r="AF3336" s="63"/>
      <c r="AG3336" s="63"/>
      <c r="AH3336" s="63"/>
      <c r="AI3336" s="63"/>
      <c r="AJ3336" s="63"/>
      <c r="AK3336" s="63"/>
      <c r="AL3336" s="63"/>
      <c r="AM3336" s="63"/>
      <c r="AN3336" s="63"/>
      <c r="AO3336" s="63"/>
      <c r="AP3336" s="63"/>
      <c r="AQ3336" s="63"/>
      <c r="AR3336" s="63"/>
      <c r="AS3336" s="63"/>
      <c r="AT3336" s="63"/>
      <c r="AU3336" s="63"/>
      <c r="AV3336" s="63"/>
      <c r="AW3336" s="63"/>
      <c r="AX3336" s="63"/>
      <c r="AY3336" s="63"/>
      <c r="AZ3336" s="63"/>
      <c r="BA3336" s="63"/>
      <c r="BB3336" s="63"/>
      <c r="BC3336" s="63"/>
      <c r="BD3336" s="63"/>
      <c r="BE3336" s="63"/>
      <c r="BF3336" s="63"/>
      <c r="BG3336" s="63"/>
      <c r="BH3336" s="63"/>
      <c r="BI3336" s="63"/>
      <c r="BJ3336" s="63"/>
      <c r="BK3336" s="63"/>
      <c r="BL3336" s="63"/>
      <c r="BM3336" s="63"/>
      <c r="BN3336" s="63"/>
      <c r="BO3336" s="63"/>
      <c r="BP3336" s="63"/>
      <c r="BQ3336" s="63"/>
      <c r="BR3336" s="63"/>
      <c r="BS3336" s="63"/>
      <c r="BT3336" s="63"/>
      <c r="BU3336" s="63"/>
      <c r="BV3336" s="63"/>
      <c r="BW3336" s="63"/>
      <c r="BX3336" s="63"/>
      <c r="BY3336" s="63"/>
      <c r="BZ3336" s="63"/>
      <c r="CA3336" s="63"/>
      <c r="CB3336" s="63"/>
      <c r="CC3336" s="63"/>
      <c r="CD3336" s="63"/>
      <c r="CE3336" s="63"/>
      <c r="CF3336" s="63"/>
      <c r="CG3336" s="63"/>
      <c r="CH3336" s="63"/>
      <c r="CI3336" s="63"/>
      <c r="CJ3336" s="63"/>
      <c r="CK3336" s="63"/>
      <c r="CL3336" s="63"/>
      <c r="CM3336" s="63"/>
      <c r="CN3336" s="63"/>
      <c r="CO3336" s="63"/>
      <c r="CP3336" s="63"/>
      <c r="CR3336" s="227"/>
      <c r="CS3336" s="74"/>
    </row>
    <row r="3337" spans="1:97" s="72" customFormat="1" ht="75.75" customHeight="1">
      <c r="A3337" s="63"/>
      <c r="B3337" s="63"/>
      <c r="C3337" s="63"/>
      <c r="D3337" s="63"/>
      <c r="E3337" s="63"/>
      <c r="F3337" s="63"/>
      <c r="G3337" s="63"/>
      <c r="H3337" s="63"/>
      <c r="I3337" s="63"/>
      <c r="J3337" s="63"/>
      <c r="K3337" s="63"/>
      <c r="L3337" s="63"/>
      <c r="M3337" s="63"/>
      <c r="N3337" s="63"/>
      <c r="O3337" s="63"/>
      <c r="P3337" s="63"/>
      <c r="Q3337" s="63"/>
      <c r="R3337" s="63"/>
      <c r="S3337" s="63"/>
      <c r="T3337" s="63"/>
      <c r="U3337" s="63"/>
      <c r="V3337" s="63"/>
      <c r="W3337" s="63"/>
      <c r="X3337" s="63"/>
      <c r="Y3337" s="63"/>
      <c r="Z3337" s="63"/>
      <c r="AA3337" s="63"/>
      <c r="AB3337" s="63"/>
      <c r="AC3337" s="63"/>
      <c r="AD3337" s="63"/>
      <c r="AE3337" s="63"/>
      <c r="AF3337" s="63"/>
      <c r="AG3337" s="63"/>
      <c r="AH3337" s="63"/>
      <c r="AI3337" s="63"/>
      <c r="AJ3337" s="63"/>
      <c r="AK3337" s="63"/>
      <c r="AL3337" s="63"/>
      <c r="AM3337" s="63"/>
      <c r="AN3337" s="63"/>
      <c r="AO3337" s="63"/>
      <c r="AP3337" s="63"/>
      <c r="AQ3337" s="63"/>
      <c r="AR3337" s="63"/>
      <c r="AS3337" s="63"/>
      <c r="AT3337" s="63"/>
      <c r="AU3337" s="63"/>
      <c r="AV3337" s="63"/>
      <c r="AW3337" s="63"/>
      <c r="AX3337" s="63"/>
      <c r="AY3337" s="63"/>
      <c r="AZ3337" s="63"/>
      <c r="BA3337" s="63"/>
      <c r="BB3337" s="63"/>
      <c r="BC3337" s="63"/>
      <c r="BD3337" s="63"/>
      <c r="BE3337" s="63"/>
      <c r="BF3337" s="63"/>
      <c r="BG3337" s="63"/>
      <c r="BH3337" s="63"/>
      <c r="BI3337" s="63"/>
      <c r="BJ3337" s="63"/>
      <c r="BK3337" s="63"/>
      <c r="BL3337" s="63"/>
      <c r="BM3337" s="63"/>
      <c r="BN3337" s="63"/>
      <c r="BO3337" s="63"/>
      <c r="BP3337" s="63"/>
      <c r="BQ3337" s="63"/>
      <c r="BR3337" s="63"/>
      <c r="BS3337" s="63"/>
      <c r="BT3337" s="63"/>
      <c r="BU3337" s="63"/>
      <c r="BV3337" s="63"/>
      <c r="BW3337" s="63"/>
      <c r="BX3337" s="63"/>
      <c r="BY3337" s="63"/>
      <c r="BZ3337" s="63"/>
      <c r="CA3337" s="63"/>
      <c r="CB3337" s="63"/>
      <c r="CC3337" s="63"/>
      <c r="CD3337" s="63"/>
      <c r="CE3337" s="63"/>
      <c r="CF3337" s="63"/>
      <c r="CG3337" s="63"/>
      <c r="CH3337" s="63"/>
      <c r="CI3337" s="63"/>
      <c r="CJ3337" s="63"/>
      <c r="CK3337" s="63"/>
      <c r="CL3337" s="63"/>
      <c r="CM3337" s="63"/>
      <c r="CN3337" s="63"/>
      <c r="CO3337" s="63"/>
      <c r="CP3337" s="63"/>
      <c r="CR3337" s="227"/>
      <c r="CS3337" s="74"/>
    </row>
    <row r="3338" spans="1:97" s="72" customFormat="1" ht="75.75" customHeight="1">
      <c r="A3338" s="63"/>
      <c r="B3338" s="63"/>
      <c r="C3338" s="63"/>
      <c r="D3338" s="63"/>
      <c r="E3338" s="63"/>
      <c r="F3338" s="63"/>
      <c r="G3338" s="63"/>
      <c r="H3338" s="63"/>
      <c r="I3338" s="63"/>
      <c r="J3338" s="63"/>
      <c r="K3338" s="63"/>
      <c r="L3338" s="63"/>
      <c r="M3338" s="63"/>
      <c r="N3338" s="63"/>
      <c r="O3338" s="63"/>
      <c r="P3338" s="63"/>
      <c r="Q3338" s="63"/>
      <c r="R3338" s="63"/>
      <c r="S3338" s="63"/>
      <c r="T3338" s="63"/>
      <c r="U3338" s="63"/>
      <c r="V3338" s="63"/>
      <c r="W3338" s="63"/>
      <c r="X3338" s="63"/>
      <c r="Y3338" s="63"/>
      <c r="Z3338" s="63"/>
      <c r="AA3338" s="63"/>
      <c r="AB3338" s="63"/>
      <c r="AC3338" s="63"/>
      <c r="AD3338" s="63"/>
      <c r="AE3338" s="63"/>
      <c r="AF3338" s="63"/>
      <c r="AG3338" s="63"/>
      <c r="AH3338" s="63"/>
      <c r="AI3338" s="63"/>
      <c r="AJ3338" s="63"/>
      <c r="AK3338" s="63"/>
      <c r="AL3338" s="63"/>
      <c r="AM3338" s="63"/>
      <c r="AN3338" s="63"/>
      <c r="AO3338" s="63"/>
      <c r="AP3338" s="63"/>
      <c r="AQ3338" s="63"/>
      <c r="AR3338" s="63"/>
      <c r="AS3338" s="63"/>
      <c r="AT3338" s="63"/>
      <c r="AU3338" s="63"/>
      <c r="AV3338" s="63"/>
      <c r="AW3338" s="63"/>
      <c r="AX3338" s="63"/>
      <c r="AY3338" s="63"/>
      <c r="AZ3338" s="63"/>
      <c r="BA3338" s="63"/>
      <c r="BB3338" s="63"/>
      <c r="BC3338" s="63"/>
      <c r="BD3338" s="63"/>
      <c r="BE3338" s="63"/>
      <c r="BF3338" s="63"/>
      <c r="BG3338" s="63"/>
      <c r="BH3338" s="63"/>
      <c r="BI3338" s="63"/>
      <c r="BJ3338" s="63"/>
      <c r="BK3338" s="63"/>
      <c r="BL3338" s="63"/>
      <c r="BM3338" s="63"/>
      <c r="BN3338" s="63"/>
      <c r="BO3338" s="63"/>
      <c r="BP3338" s="63"/>
      <c r="BQ3338" s="63"/>
      <c r="BR3338" s="63"/>
      <c r="BS3338" s="63"/>
      <c r="BT3338" s="63"/>
      <c r="BU3338" s="63"/>
      <c r="BV3338" s="63"/>
      <c r="BW3338" s="63"/>
      <c r="BX3338" s="63"/>
      <c r="BY3338" s="63"/>
      <c r="BZ3338" s="63"/>
      <c r="CA3338" s="63"/>
      <c r="CB3338" s="63"/>
      <c r="CC3338" s="63"/>
      <c r="CD3338" s="63"/>
      <c r="CE3338" s="63"/>
      <c r="CF3338" s="63"/>
      <c r="CG3338" s="63"/>
      <c r="CH3338" s="63"/>
      <c r="CI3338" s="63"/>
      <c r="CJ3338" s="63"/>
      <c r="CK3338" s="63"/>
      <c r="CL3338" s="63"/>
      <c r="CM3338" s="63"/>
      <c r="CN3338" s="63"/>
      <c r="CO3338" s="63"/>
      <c r="CP3338" s="63"/>
      <c r="CR3338" s="227"/>
      <c r="CS3338" s="74"/>
    </row>
    <row r="3339" spans="1:97" s="72" customFormat="1" ht="75.75" customHeight="1">
      <c r="A3339" s="63"/>
      <c r="B3339" s="63"/>
      <c r="C3339" s="63"/>
      <c r="D3339" s="63"/>
      <c r="E3339" s="63"/>
      <c r="F3339" s="63"/>
      <c r="G3339" s="63"/>
      <c r="H3339" s="63"/>
      <c r="I3339" s="63"/>
      <c r="J3339" s="63"/>
      <c r="K3339" s="63"/>
      <c r="L3339" s="63"/>
      <c r="M3339" s="63"/>
      <c r="N3339" s="63"/>
      <c r="O3339" s="63"/>
      <c r="P3339" s="63"/>
      <c r="Q3339" s="63"/>
      <c r="R3339" s="63"/>
      <c r="S3339" s="63"/>
      <c r="T3339" s="63"/>
      <c r="U3339" s="63"/>
      <c r="V3339" s="63"/>
      <c r="W3339" s="63"/>
      <c r="X3339" s="63"/>
      <c r="Y3339" s="63"/>
      <c r="Z3339" s="63"/>
      <c r="AA3339" s="63"/>
      <c r="AB3339" s="63"/>
      <c r="AC3339" s="63"/>
      <c r="AD3339" s="63"/>
      <c r="AE3339" s="63"/>
      <c r="AF3339" s="63"/>
      <c r="AG3339" s="63"/>
      <c r="AH3339" s="63"/>
      <c r="AI3339" s="63"/>
      <c r="AJ3339" s="63"/>
      <c r="AK3339" s="63"/>
      <c r="AL3339" s="63"/>
      <c r="AM3339" s="63"/>
      <c r="AN3339" s="63"/>
      <c r="AO3339" s="63"/>
      <c r="AP3339" s="63"/>
      <c r="AQ3339" s="63"/>
      <c r="AR3339" s="63"/>
      <c r="AS3339" s="63"/>
      <c r="AT3339" s="63"/>
      <c r="AU3339" s="63"/>
      <c r="AV3339" s="63"/>
      <c r="AW3339" s="63"/>
      <c r="AX3339" s="63"/>
      <c r="AY3339" s="63"/>
      <c r="AZ3339" s="63"/>
      <c r="BA3339" s="63"/>
      <c r="BB3339" s="63"/>
      <c r="BC3339" s="63"/>
      <c r="BD3339" s="63"/>
      <c r="BE3339" s="63"/>
      <c r="BF3339" s="63"/>
      <c r="BG3339" s="63"/>
      <c r="BH3339" s="63"/>
      <c r="BI3339" s="63"/>
      <c r="BJ3339" s="63"/>
      <c r="BK3339" s="63"/>
      <c r="BL3339" s="63"/>
      <c r="BM3339" s="63"/>
      <c r="BN3339" s="63"/>
      <c r="BO3339" s="63"/>
      <c r="BP3339" s="63"/>
      <c r="BQ3339" s="63"/>
      <c r="BR3339" s="63"/>
      <c r="BS3339" s="63"/>
      <c r="BT3339" s="63"/>
      <c r="BU3339" s="63"/>
      <c r="BV3339" s="63"/>
      <c r="BW3339" s="63"/>
      <c r="BX3339" s="63"/>
      <c r="BY3339" s="63"/>
      <c r="BZ3339" s="63"/>
      <c r="CA3339" s="63"/>
      <c r="CB3339" s="63"/>
      <c r="CC3339" s="63"/>
      <c r="CD3339" s="63"/>
      <c r="CE3339" s="63"/>
      <c r="CF3339" s="63"/>
      <c r="CG3339" s="63"/>
      <c r="CH3339" s="63"/>
      <c r="CI3339" s="63"/>
      <c r="CJ3339" s="63"/>
      <c r="CK3339" s="63"/>
      <c r="CL3339" s="63"/>
      <c r="CM3339" s="63"/>
      <c r="CN3339" s="63"/>
      <c r="CO3339" s="63"/>
      <c r="CP3339" s="63"/>
      <c r="CR3339" s="227"/>
      <c r="CS3339" s="74"/>
    </row>
    <row r="3340" spans="1:97" s="72" customFormat="1" ht="75.75" customHeight="1">
      <c r="A3340" s="63"/>
      <c r="B3340" s="63"/>
      <c r="C3340" s="63"/>
      <c r="D3340" s="63"/>
      <c r="E3340" s="63"/>
      <c r="F3340" s="63"/>
      <c r="G3340" s="63"/>
      <c r="H3340" s="63"/>
      <c r="I3340" s="63"/>
      <c r="J3340" s="63"/>
      <c r="K3340" s="63"/>
      <c r="L3340" s="63"/>
      <c r="M3340" s="63"/>
      <c r="N3340" s="63"/>
      <c r="O3340" s="63"/>
      <c r="P3340" s="63"/>
      <c r="Q3340" s="63"/>
      <c r="R3340" s="63"/>
      <c r="S3340" s="63"/>
      <c r="T3340" s="63"/>
      <c r="U3340" s="63"/>
      <c r="V3340" s="63"/>
      <c r="W3340" s="63"/>
      <c r="X3340" s="63"/>
      <c r="Y3340" s="63"/>
      <c r="Z3340" s="63"/>
      <c r="AA3340" s="63"/>
      <c r="AB3340" s="63"/>
      <c r="AC3340" s="63"/>
      <c r="AD3340" s="63"/>
      <c r="AE3340" s="63"/>
      <c r="AF3340" s="63"/>
      <c r="AG3340" s="63"/>
      <c r="AH3340" s="63"/>
      <c r="AI3340" s="63"/>
      <c r="AJ3340" s="63"/>
      <c r="AK3340" s="63"/>
      <c r="AL3340" s="63"/>
      <c r="AM3340" s="63"/>
      <c r="AN3340" s="63"/>
      <c r="AO3340" s="63"/>
      <c r="AP3340" s="63"/>
      <c r="AQ3340" s="63"/>
      <c r="AR3340" s="63"/>
      <c r="AS3340" s="63"/>
      <c r="AT3340" s="63"/>
      <c r="AU3340" s="63"/>
      <c r="AV3340" s="63"/>
      <c r="AW3340" s="63"/>
      <c r="AX3340" s="63"/>
      <c r="AY3340" s="63"/>
      <c r="AZ3340" s="63"/>
      <c r="BA3340" s="63"/>
      <c r="BB3340" s="63"/>
      <c r="BC3340" s="63"/>
      <c r="BD3340" s="63"/>
      <c r="BE3340" s="63"/>
      <c r="BF3340" s="63"/>
      <c r="BG3340" s="63"/>
      <c r="BH3340" s="63"/>
      <c r="BI3340" s="63"/>
      <c r="BJ3340" s="63"/>
      <c r="BK3340" s="63"/>
      <c r="BL3340" s="63"/>
      <c r="BM3340" s="63"/>
      <c r="BN3340" s="63"/>
      <c r="BO3340" s="63"/>
      <c r="BP3340" s="63"/>
      <c r="BQ3340" s="63"/>
      <c r="BR3340" s="63"/>
      <c r="BS3340" s="63"/>
      <c r="BT3340" s="63"/>
      <c r="BU3340" s="63"/>
      <c r="BV3340" s="63"/>
      <c r="BW3340" s="63"/>
      <c r="BX3340" s="63"/>
      <c r="BY3340" s="63"/>
      <c r="BZ3340" s="63"/>
      <c r="CA3340" s="63"/>
      <c r="CB3340" s="63"/>
      <c r="CC3340" s="63"/>
      <c r="CD3340" s="63"/>
      <c r="CE3340" s="63"/>
      <c r="CF3340" s="63"/>
      <c r="CG3340" s="63"/>
      <c r="CH3340" s="63"/>
      <c r="CI3340" s="63"/>
      <c r="CJ3340" s="63"/>
      <c r="CK3340" s="63"/>
      <c r="CL3340" s="63"/>
      <c r="CM3340" s="63"/>
      <c r="CN3340" s="63"/>
      <c r="CO3340" s="63"/>
      <c r="CP3340" s="63"/>
      <c r="CR3340" s="227"/>
      <c r="CS3340" s="74"/>
    </row>
    <row r="3341" spans="1:97" s="72" customFormat="1" ht="75.75" customHeight="1">
      <c r="A3341" s="63"/>
      <c r="B3341" s="63"/>
      <c r="C3341" s="63"/>
      <c r="D3341" s="63"/>
      <c r="E3341" s="63"/>
      <c r="F3341" s="63"/>
      <c r="G3341" s="63"/>
      <c r="H3341" s="63"/>
      <c r="I3341" s="63"/>
      <c r="J3341" s="63"/>
      <c r="K3341" s="63"/>
      <c r="L3341" s="63"/>
      <c r="M3341" s="63"/>
      <c r="N3341" s="63"/>
      <c r="O3341" s="63"/>
      <c r="P3341" s="63"/>
      <c r="Q3341" s="63"/>
      <c r="R3341" s="63"/>
      <c r="S3341" s="63"/>
      <c r="T3341" s="63"/>
      <c r="U3341" s="63"/>
      <c r="V3341" s="63"/>
      <c r="W3341" s="63"/>
      <c r="X3341" s="63"/>
      <c r="Y3341" s="63"/>
      <c r="Z3341" s="63"/>
      <c r="AA3341" s="63"/>
      <c r="AB3341" s="63"/>
      <c r="AC3341" s="63"/>
      <c r="AD3341" s="63"/>
      <c r="AE3341" s="63"/>
      <c r="AF3341" s="63"/>
      <c r="AG3341" s="63"/>
      <c r="AH3341" s="63"/>
      <c r="AI3341" s="63"/>
      <c r="AJ3341" s="63"/>
      <c r="AK3341" s="63"/>
      <c r="AL3341" s="63"/>
      <c r="AM3341" s="63"/>
      <c r="AN3341" s="63"/>
      <c r="AO3341" s="63"/>
      <c r="AP3341" s="63"/>
      <c r="AQ3341" s="63"/>
      <c r="AR3341" s="63"/>
      <c r="AS3341" s="63"/>
      <c r="AT3341" s="63"/>
      <c r="AU3341" s="63"/>
      <c r="AV3341" s="63"/>
      <c r="AW3341" s="63"/>
      <c r="AX3341" s="63"/>
      <c r="AY3341" s="63"/>
      <c r="AZ3341" s="63"/>
      <c r="BA3341" s="63"/>
      <c r="BB3341" s="63"/>
      <c r="BC3341" s="63"/>
      <c r="BD3341" s="63"/>
      <c r="BE3341" s="63"/>
      <c r="BF3341" s="63"/>
      <c r="BG3341" s="63"/>
      <c r="BH3341" s="63"/>
      <c r="BI3341" s="63"/>
      <c r="BJ3341" s="63"/>
      <c r="BK3341" s="63"/>
      <c r="BL3341" s="63"/>
      <c r="BM3341" s="63"/>
      <c r="BN3341" s="63"/>
      <c r="BO3341" s="63"/>
      <c r="BP3341" s="63"/>
      <c r="BQ3341" s="63"/>
      <c r="BR3341" s="63"/>
      <c r="BS3341" s="63"/>
      <c r="BT3341" s="63"/>
      <c r="BU3341" s="63"/>
      <c r="BV3341" s="63"/>
      <c r="BW3341" s="63"/>
      <c r="BX3341" s="63"/>
      <c r="BY3341" s="63"/>
      <c r="BZ3341" s="63"/>
      <c r="CA3341" s="63"/>
      <c r="CB3341" s="63"/>
      <c r="CC3341" s="63"/>
      <c r="CD3341" s="63"/>
      <c r="CE3341" s="63"/>
      <c r="CF3341" s="63"/>
      <c r="CG3341" s="63"/>
      <c r="CH3341" s="63"/>
      <c r="CI3341" s="63"/>
      <c r="CJ3341" s="63"/>
      <c r="CK3341" s="63"/>
      <c r="CL3341" s="63"/>
      <c r="CM3341" s="63"/>
      <c r="CN3341" s="63"/>
      <c r="CO3341" s="63"/>
      <c r="CP3341" s="63"/>
      <c r="CR3341" s="227"/>
      <c r="CS3341" s="74"/>
    </row>
    <row r="3342" spans="1:97" s="72" customFormat="1" ht="75.75" customHeight="1">
      <c r="A3342" s="63"/>
      <c r="B3342" s="63"/>
      <c r="C3342" s="63"/>
      <c r="D3342" s="63"/>
      <c r="E3342" s="63"/>
      <c r="F3342" s="63"/>
      <c r="G3342" s="63"/>
      <c r="H3342" s="63"/>
      <c r="I3342" s="63"/>
      <c r="J3342" s="63"/>
      <c r="K3342" s="63"/>
      <c r="L3342" s="63"/>
      <c r="M3342" s="63"/>
      <c r="N3342" s="63"/>
      <c r="O3342" s="63"/>
      <c r="P3342" s="63"/>
      <c r="Q3342" s="63"/>
      <c r="R3342" s="63"/>
      <c r="S3342" s="63"/>
      <c r="T3342" s="63"/>
      <c r="U3342" s="63"/>
      <c r="V3342" s="63"/>
      <c r="W3342" s="63"/>
      <c r="X3342" s="63"/>
      <c r="Y3342" s="63"/>
      <c r="Z3342" s="63"/>
      <c r="AA3342" s="63"/>
      <c r="AB3342" s="63"/>
      <c r="AC3342" s="63"/>
      <c r="AD3342" s="63"/>
      <c r="AE3342" s="63"/>
      <c r="AF3342" s="63"/>
      <c r="AG3342" s="63"/>
      <c r="AH3342" s="63"/>
      <c r="AI3342" s="63"/>
      <c r="AJ3342" s="63"/>
      <c r="AK3342" s="63"/>
      <c r="AL3342" s="63"/>
      <c r="AM3342" s="63"/>
      <c r="AN3342" s="63"/>
      <c r="AO3342" s="63"/>
      <c r="AP3342" s="63"/>
      <c r="AQ3342" s="63"/>
      <c r="AR3342" s="63"/>
      <c r="AS3342" s="63"/>
      <c r="AT3342" s="63"/>
      <c r="AU3342" s="63"/>
      <c r="AV3342" s="63"/>
      <c r="AW3342" s="63"/>
      <c r="AX3342" s="63"/>
      <c r="AY3342" s="63"/>
      <c r="AZ3342" s="63"/>
      <c r="BA3342" s="63"/>
      <c r="BB3342" s="63"/>
      <c r="BC3342" s="63"/>
      <c r="BD3342" s="63"/>
      <c r="BE3342" s="63"/>
      <c r="BF3342" s="63"/>
      <c r="BG3342" s="63"/>
      <c r="BH3342" s="63"/>
      <c r="BI3342" s="63"/>
      <c r="BJ3342" s="63"/>
      <c r="BK3342" s="63"/>
      <c r="BL3342" s="63"/>
      <c r="BM3342" s="63"/>
      <c r="BN3342" s="63"/>
      <c r="BO3342" s="63"/>
      <c r="BP3342" s="63"/>
      <c r="BQ3342" s="63"/>
      <c r="BR3342" s="63"/>
      <c r="BS3342" s="63"/>
      <c r="BT3342" s="63"/>
      <c r="BU3342" s="63"/>
      <c r="BV3342" s="63"/>
      <c r="BW3342" s="63"/>
      <c r="BX3342" s="63"/>
      <c r="BY3342" s="63"/>
      <c r="BZ3342" s="63"/>
      <c r="CA3342" s="63"/>
      <c r="CB3342" s="63"/>
      <c r="CC3342" s="63"/>
      <c r="CD3342" s="63"/>
      <c r="CE3342" s="63"/>
      <c r="CF3342" s="63"/>
      <c r="CG3342" s="63"/>
      <c r="CH3342" s="63"/>
      <c r="CI3342" s="63"/>
      <c r="CJ3342" s="63"/>
      <c r="CK3342" s="63"/>
      <c r="CL3342" s="63"/>
      <c r="CM3342" s="63"/>
      <c r="CN3342" s="63"/>
      <c r="CO3342" s="63"/>
      <c r="CP3342" s="63"/>
      <c r="CR3342" s="227"/>
      <c r="CS3342" s="74"/>
    </row>
    <row r="3343" spans="1:97" s="72" customFormat="1" ht="75.75" customHeight="1">
      <c r="A3343" s="63"/>
      <c r="B3343" s="63"/>
      <c r="C3343" s="63"/>
      <c r="D3343" s="63"/>
      <c r="E3343" s="63"/>
      <c r="F3343" s="63"/>
      <c r="G3343" s="63"/>
      <c r="H3343" s="63"/>
      <c r="I3343" s="63"/>
      <c r="J3343" s="63"/>
      <c r="K3343" s="63"/>
      <c r="L3343" s="63"/>
      <c r="M3343" s="63"/>
      <c r="N3343" s="63"/>
      <c r="O3343" s="63"/>
      <c r="P3343" s="63"/>
      <c r="Q3343" s="63"/>
      <c r="R3343" s="63"/>
      <c r="S3343" s="63"/>
      <c r="T3343" s="63"/>
      <c r="U3343" s="63"/>
      <c r="V3343" s="63"/>
      <c r="W3343" s="63"/>
      <c r="X3343" s="63"/>
      <c r="Y3343" s="63"/>
      <c r="Z3343" s="63"/>
      <c r="AA3343" s="63"/>
      <c r="AB3343" s="63"/>
      <c r="AC3343" s="63"/>
      <c r="AD3343" s="63"/>
      <c r="AE3343" s="63"/>
      <c r="AF3343" s="63"/>
      <c r="AG3343" s="63"/>
      <c r="AH3343" s="63"/>
      <c r="AI3343" s="63"/>
      <c r="AJ3343" s="63"/>
      <c r="AK3343" s="63"/>
      <c r="AL3343" s="63"/>
      <c r="AM3343" s="63"/>
      <c r="AN3343" s="63"/>
      <c r="AO3343" s="63"/>
      <c r="AP3343" s="63"/>
      <c r="AQ3343" s="63"/>
      <c r="AR3343" s="63"/>
      <c r="AS3343" s="63"/>
      <c r="AT3343" s="63"/>
      <c r="AU3343" s="63"/>
      <c r="AV3343" s="63"/>
      <c r="AW3343" s="63"/>
      <c r="AX3343" s="63"/>
      <c r="AY3343" s="63"/>
      <c r="AZ3343" s="63"/>
      <c r="BA3343" s="63"/>
      <c r="BB3343" s="63"/>
      <c r="BC3343" s="63"/>
      <c r="BD3343" s="63"/>
      <c r="BE3343" s="63"/>
      <c r="BF3343" s="63"/>
      <c r="BG3343" s="63"/>
      <c r="BH3343" s="63"/>
      <c r="BI3343" s="63"/>
      <c r="BJ3343" s="63"/>
      <c r="BK3343" s="63"/>
      <c r="BL3343" s="63"/>
      <c r="BM3343" s="63"/>
      <c r="BN3343" s="63"/>
      <c r="BO3343" s="63"/>
      <c r="BP3343" s="63"/>
      <c r="BQ3343" s="63"/>
      <c r="BR3343" s="63"/>
      <c r="BS3343" s="63"/>
      <c r="BT3343" s="63"/>
      <c r="BU3343" s="63"/>
      <c r="BV3343" s="63"/>
      <c r="BW3343" s="63"/>
      <c r="BX3343" s="63"/>
      <c r="BY3343" s="63"/>
      <c r="BZ3343" s="63"/>
      <c r="CA3343" s="63"/>
      <c r="CB3343" s="63"/>
      <c r="CC3343" s="63"/>
      <c r="CD3343" s="63"/>
      <c r="CE3343" s="63"/>
      <c r="CF3343" s="63"/>
      <c r="CG3343" s="63"/>
      <c r="CH3343" s="63"/>
      <c r="CI3343" s="63"/>
      <c r="CJ3343" s="63"/>
      <c r="CK3343" s="63"/>
      <c r="CL3343" s="63"/>
      <c r="CM3343" s="63"/>
      <c r="CN3343" s="63"/>
      <c r="CO3343" s="63"/>
      <c r="CP3343" s="63"/>
      <c r="CR3343" s="227"/>
      <c r="CS3343" s="74"/>
    </row>
    <row r="3344" spans="1:97" s="72" customFormat="1" ht="75.75" customHeight="1">
      <c r="A3344" s="63"/>
      <c r="B3344" s="63"/>
      <c r="C3344" s="63"/>
      <c r="D3344" s="63"/>
      <c r="E3344" s="63"/>
      <c r="F3344" s="63"/>
      <c r="G3344" s="63"/>
      <c r="H3344" s="63"/>
      <c r="I3344" s="63"/>
      <c r="J3344" s="63"/>
      <c r="K3344" s="63"/>
      <c r="L3344" s="63"/>
      <c r="M3344" s="63"/>
      <c r="N3344" s="63"/>
      <c r="O3344" s="63"/>
      <c r="P3344" s="63"/>
      <c r="Q3344" s="63"/>
      <c r="R3344" s="63"/>
      <c r="S3344" s="63"/>
      <c r="T3344" s="63"/>
      <c r="U3344" s="63"/>
      <c r="V3344" s="63"/>
      <c r="W3344" s="63"/>
      <c r="X3344" s="63"/>
      <c r="Y3344" s="63"/>
      <c r="Z3344" s="63"/>
      <c r="AA3344" s="63"/>
      <c r="AB3344" s="63"/>
      <c r="AC3344" s="63"/>
      <c r="AD3344" s="63"/>
      <c r="AE3344" s="63"/>
      <c r="AF3344" s="63"/>
      <c r="AG3344" s="63"/>
      <c r="AH3344" s="63"/>
      <c r="AI3344" s="63"/>
      <c r="AJ3344" s="63"/>
      <c r="AK3344" s="63"/>
      <c r="AL3344" s="63"/>
      <c r="AM3344" s="63"/>
      <c r="AN3344" s="63"/>
      <c r="AO3344" s="63"/>
      <c r="AP3344" s="63"/>
      <c r="AQ3344" s="63"/>
      <c r="AR3344" s="63"/>
      <c r="AS3344" s="63"/>
      <c r="AT3344" s="63"/>
      <c r="AU3344" s="63"/>
      <c r="AV3344" s="63"/>
      <c r="AW3344" s="63"/>
      <c r="AX3344" s="63"/>
      <c r="AY3344" s="63"/>
      <c r="AZ3344" s="63"/>
      <c r="BA3344" s="63"/>
      <c r="BB3344" s="63"/>
      <c r="BC3344" s="63"/>
      <c r="BD3344" s="63"/>
      <c r="BE3344" s="63"/>
      <c r="BF3344" s="63"/>
      <c r="BG3344" s="63"/>
      <c r="BH3344" s="63"/>
      <c r="BI3344" s="63"/>
      <c r="BJ3344" s="63"/>
      <c r="BK3344" s="63"/>
      <c r="BL3344" s="63"/>
      <c r="BM3344" s="63"/>
      <c r="BN3344" s="63"/>
      <c r="BO3344" s="63"/>
      <c r="BP3344" s="63"/>
      <c r="BQ3344" s="63"/>
      <c r="BR3344" s="63"/>
      <c r="BS3344" s="63"/>
      <c r="BT3344" s="63"/>
      <c r="BU3344" s="63"/>
      <c r="BV3344" s="63"/>
      <c r="BW3344" s="63"/>
      <c r="BX3344" s="63"/>
      <c r="BY3344" s="63"/>
      <c r="BZ3344" s="63"/>
      <c r="CA3344" s="63"/>
      <c r="CB3344" s="63"/>
      <c r="CC3344" s="63"/>
      <c r="CD3344" s="63"/>
      <c r="CE3344" s="63"/>
      <c r="CF3344" s="63"/>
      <c r="CG3344" s="63"/>
      <c r="CH3344" s="63"/>
      <c r="CI3344" s="63"/>
      <c r="CJ3344" s="63"/>
      <c r="CK3344" s="63"/>
      <c r="CL3344" s="63"/>
      <c r="CM3344" s="63"/>
      <c r="CN3344" s="63"/>
      <c r="CO3344" s="63"/>
      <c r="CP3344" s="63"/>
      <c r="CR3344" s="227"/>
      <c r="CS3344" s="74"/>
    </row>
    <row r="3345" spans="1:97" s="72" customFormat="1" ht="75.75" customHeight="1">
      <c r="A3345" s="63"/>
      <c r="B3345" s="63"/>
      <c r="C3345" s="63"/>
      <c r="D3345" s="63"/>
      <c r="E3345" s="63"/>
      <c r="F3345" s="63"/>
      <c r="G3345" s="63"/>
      <c r="H3345" s="63"/>
      <c r="I3345" s="63"/>
      <c r="J3345" s="63"/>
      <c r="K3345" s="63"/>
      <c r="L3345" s="63"/>
      <c r="M3345" s="63"/>
      <c r="N3345" s="63"/>
      <c r="O3345" s="63"/>
      <c r="P3345" s="63"/>
      <c r="Q3345" s="63"/>
      <c r="R3345" s="63"/>
      <c r="S3345" s="63"/>
      <c r="T3345" s="63"/>
      <c r="U3345" s="63"/>
      <c r="V3345" s="63"/>
      <c r="W3345" s="63"/>
      <c r="X3345" s="63"/>
      <c r="Y3345" s="63"/>
      <c r="Z3345" s="63"/>
      <c r="AA3345" s="63"/>
      <c r="AB3345" s="63"/>
      <c r="AC3345" s="63"/>
      <c r="AD3345" s="63"/>
      <c r="AE3345" s="63"/>
      <c r="AF3345" s="63"/>
      <c r="AG3345" s="63"/>
      <c r="AH3345" s="63"/>
      <c r="AI3345" s="63"/>
      <c r="AJ3345" s="63"/>
      <c r="AK3345" s="63"/>
      <c r="AL3345" s="63"/>
      <c r="AM3345" s="63"/>
      <c r="AN3345" s="63"/>
      <c r="AO3345" s="63"/>
      <c r="AP3345" s="63"/>
      <c r="AQ3345" s="63"/>
      <c r="AR3345" s="63"/>
      <c r="AS3345" s="63"/>
      <c r="AT3345" s="63"/>
      <c r="AU3345" s="63"/>
      <c r="AV3345" s="63"/>
      <c r="AW3345" s="63"/>
      <c r="AX3345" s="63"/>
      <c r="AY3345" s="63"/>
      <c r="AZ3345" s="63"/>
      <c r="BA3345" s="63"/>
      <c r="BB3345" s="63"/>
      <c r="BC3345" s="63"/>
      <c r="BD3345" s="63"/>
      <c r="BE3345" s="63"/>
      <c r="BF3345" s="63"/>
      <c r="BG3345" s="63"/>
      <c r="BH3345" s="63"/>
      <c r="BI3345" s="63"/>
      <c r="BJ3345" s="63"/>
      <c r="BK3345" s="63"/>
      <c r="BL3345" s="63"/>
      <c r="BM3345" s="63"/>
      <c r="BN3345" s="63"/>
      <c r="BO3345" s="63"/>
      <c r="BP3345" s="63"/>
      <c r="BQ3345" s="63"/>
      <c r="BR3345" s="63"/>
      <c r="BS3345" s="63"/>
      <c r="BT3345" s="63"/>
      <c r="BU3345" s="63"/>
      <c r="BV3345" s="63"/>
      <c r="BW3345" s="63"/>
      <c r="BX3345" s="63"/>
      <c r="BY3345" s="63"/>
      <c r="BZ3345" s="63"/>
      <c r="CA3345" s="63"/>
      <c r="CB3345" s="63"/>
      <c r="CC3345" s="63"/>
      <c r="CD3345" s="63"/>
      <c r="CE3345" s="63"/>
      <c r="CF3345" s="63"/>
      <c r="CG3345" s="63"/>
      <c r="CH3345" s="63"/>
      <c r="CI3345" s="63"/>
      <c r="CJ3345" s="63"/>
      <c r="CK3345" s="63"/>
      <c r="CL3345" s="63"/>
      <c r="CM3345" s="63"/>
      <c r="CN3345" s="63"/>
      <c r="CO3345" s="63"/>
      <c r="CP3345" s="63"/>
      <c r="CR3345" s="227"/>
      <c r="CS3345" s="74"/>
    </row>
    <row r="3346" spans="1:97" s="72" customFormat="1" ht="75.75" customHeight="1">
      <c r="A3346" s="63"/>
      <c r="B3346" s="63"/>
      <c r="C3346" s="63"/>
      <c r="D3346" s="63"/>
      <c r="E3346" s="63"/>
      <c r="F3346" s="63"/>
      <c r="G3346" s="63"/>
      <c r="H3346" s="63"/>
      <c r="I3346" s="63"/>
      <c r="J3346" s="63"/>
      <c r="K3346" s="63"/>
      <c r="L3346" s="63"/>
      <c r="M3346" s="63"/>
      <c r="N3346" s="63"/>
      <c r="O3346" s="63"/>
      <c r="P3346" s="63"/>
      <c r="Q3346" s="63"/>
      <c r="R3346" s="63"/>
      <c r="S3346" s="63"/>
      <c r="T3346" s="63"/>
      <c r="U3346" s="63"/>
      <c r="V3346" s="63"/>
      <c r="W3346" s="63"/>
      <c r="X3346" s="63"/>
      <c r="Y3346" s="63"/>
      <c r="Z3346" s="63"/>
      <c r="AA3346" s="63"/>
      <c r="AB3346" s="63"/>
      <c r="AC3346" s="63"/>
      <c r="AD3346" s="63"/>
      <c r="AE3346" s="63"/>
      <c r="AF3346" s="63"/>
      <c r="AG3346" s="63"/>
      <c r="AH3346" s="63"/>
      <c r="AI3346" s="63"/>
      <c r="AJ3346" s="63"/>
      <c r="AK3346" s="63"/>
      <c r="AL3346" s="63"/>
      <c r="AM3346" s="63"/>
      <c r="AN3346" s="63"/>
      <c r="AO3346" s="63"/>
      <c r="AP3346" s="63"/>
      <c r="AQ3346" s="63"/>
      <c r="AR3346" s="63"/>
      <c r="AS3346" s="63"/>
      <c r="AT3346" s="63"/>
      <c r="AU3346" s="63"/>
      <c r="AV3346" s="63"/>
      <c r="AW3346" s="63"/>
      <c r="AX3346" s="63"/>
      <c r="AY3346" s="63"/>
      <c r="AZ3346" s="63"/>
      <c r="BA3346" s="63"/>
      <c r="BB3346" s="63"/>
      <c r="BC3346" s="63"/>
      <c r="BD3346" s="63"/>
      <c r="BE3346" s="63"/>
      <c r="BF3346" s="63"/>
      <c r="BG3346" s="63"/>
      <c r="BH3346" s="63"/>
      <c r="BI3346" s="63"/>
      <c r="BJ3346" s="63"/>
      <c r="BK3346" s="63"/>
      <c r="BL3346" s="63"/>
      <c r="BM3346" s="63"/>
      <c r="BN3346" s="63"/>
      <c r="BO3346" s="63"/>
      <c r="BP3346" s="63"/>
      <c r="BQ3346" s="63"/>
      <c r="BR3346" s="63"/>
      <c r="BS3346" s="63"/>
      <c r="BT3346" s="63"/>
      <c r="BU3346" s="63"/>
      <c r="BV3346" s="63"/>
      <c r="BW3346" s="63"/>
      <c r="BX3346" s="63"/>
      <c r="BY3346" s="63"/>
      <c r="BZ3346" s="63"/>
      <c r="CA3346" s="63"/>
      <c r="CB3346" s="63"/>
      <c r="CC3346" s="63"/>
      <c r="CD3346" s="63"/>
      <c r="CE3346" s="63"/>
      <c r="CF3346" s="63"/>
      <c r="CG3346" s="63"/>
      <c r="CH3346" s="63"/>
      <c r="CI3346" s="63"/>
      <c r="CJ3346" s="63"/>
      <c r="CK3346" s="63"/>
      <c r="CL3346" s="63"/>
      <c r="CM3346" s="63"/>
      <c r="CN3346" s="63"/>
      <c r="CO3346" s="63"/>
      <c r="CP3346" s="63"/>
      <c r="CR3346" s="227"/>
      <c r="CS3346" s="74"/>
    </row>
    <row r="3347" spans="1:97" s="72" customFormat="1" ht="75.75" customHeight="1">
      <c r="A3347" s="63"/>
      <c r="B3347" s="63"/>
      <c r="C3347" s="63"/>
      <c r="D3347" s="63"/>
      <c r="E3347" s="63"/>
      <c r="F3347" s="63"/>
      <c r="G3347" s="63"/>
      <c r="H3347" s="63"/>
      <c r="I3347" s="63"/>
      <c r="J3347" s="63"/>
      <c r="K3347" s="63"/>
      <c r="L3347" s="63"/>
      <c r="M3347" s="63"/>
      <c r="N3347" s="63"/>
      <c r="O3347" s="63"/>
      <c r="P3347" s="63"/>
      <c r="Q3347" s="63"/>
      <c r="R3347" s="63"/>
      <c r="S3347" s="63"/>
      <c r="T3347" s="63"/>
      <c r="U3347" s="63"/>
      <c r="V3347" s="63"/>
      <c r="W3347" s="63"/>
      <c r="X3347" s="63"/>
      <c r="Y3347" s="63"/>
      <c r="Z3347" s="63"/>
      <c r="AA3347" s="63"/>
      <c r="AB3347" s="63"/>
      <c r="AC3347" s="63"/>
      <c r="AD3347" s="63"/>
      <c r="AE3347" s="63"/>
      <c r="AF3347" s="63"/>
      <c r="AG3347" s="63"/>
      <c r="AH3347" s="63"/>
      <c r="AI3347" s="63"/>
      <c r="AJ3347" s="63"/>
      <c r="AK3347" s="63"/>
      <c r="AL3347" s="63"/>
      <c r="AM3347" s="63"/>
      <c r="AN3347" s="63"/>
      <c r="AO3347" s="63"/>
      <c r="AP3347" s="63"/>
      <c r="AQ3347" s="63"/>
      <c r="AR3347" s="63"/>
      <c r="AS3347" s="63"/>
      <c r="AT3347" s="63"/>
      <c r="AU3347" s="63"/>
      <c r="AV3347" s="63"/>
      <c r="AW3347" s="63"/>
      <c r="AX3347" s="63"/>
      <c r="AY3347" s="63"/>
      <c r="AZ3347" s="63"/>
      <c r="BA3347" s="63"/>
      <c r="BB3347" s="63"/>
      <c r="BC3347" s="63"/>
      <c r="BD3347" s="63"/>
      <c r="BE3347" s="63"/>
      <c r="BF3347" s="63"/>
      <c r="BG3347" s="63"/>
      <c r="BH3347" s="63"/>
      <c r="BI3347" s="63"/>
      <c r="BJ3347" s="63"/>
      <c r="BK3347" s="63"/>
      <c r="BL3347" s="63"/>
      <c r="BM3347" s="63"/>
      <c r="BN3347" s="63"/>
      <c r="BO3347" s="63"/>
      <c r="BP3347" s="63"/>
      <c r="BQ3347" s="63"/>
      <c r="BR3347" s="63"/>
      <c r="BS3347" s="63"/>
      <c r="BT3347" s="63"/>
      <c r="BU3347" s="63"/>
      <c r="BV3347" s="63"/>
      <c r="BW3347" s="63"/>
      <c r="BX3347" s="63"/>
      <c r="BY3347" s="63"/>
      <c r="BZ3347" s="63"/>
      <c r="CA3347" s="63"/>
      <c r="CB3347" s="63"/>
      <c r="CC3347" s="63"/>
      <c r="CD3347" s="63"/>
      <c r="CE3347" s="63"/>
      <c r="CF3347" s="63"/>
      <c r="CG3347" s="63"/>
      <c r="CH3347" s="63"/>
      <c r="CI3347" s="63"/>
      <c r="CJ3347" s="63"/>
      <c r="CK3347" s="63"/>
      <c r="CL3347" s="63"/>
      <c r="CM3347" s="63"/>
      <c r="CN3347" s="63"/>
      <c r="CO3347" s="63"/>
      <c r="CP3347" s="63"/>
      <c r="CR3347" s="227"/>
      <c r="CS3347" s="74"/>
    </row>
    <row r="3348" spans="1:97" s="72" customFormat="1" ht="75.75" customHeight="1">
      <c r="A3348" s="63"/>
      <c r="B3348" s="63"/>
      <c r="C3348" s="63"/>
      <c r="D3348" s="63"/>
      <c r="E3348" s="63"/>
      <c r="F3348" s="63"/>
      <c r="G3348" s="63"/>
      <c r="H3348" s="63"/>
      <c r="I3348" s="63"/>
      <c r="J3348" s="63"/>
      <c r="K3348" s="63"/>
      <c r="L3348" s="63"/>
      <c r="M3348" s="63"/>
      <c r="N3348" s="63"/>
      <c r="O3348" s="63"/>
      <c r="P3348" s="63"/>
      <c r="Q3348" s="63"/>
      <c r="R3348" s="63"/>
      <c r="S3348" s="63"/>
      <c r="T3348" s="63"/>
      <c r="U3348" s="63"/>
      <c r="V3348" s="63"/>
      <c r="W3348" s="63"/>
      <c r="X3348" s="63"/>
      <c r="Y3348" s="63"/>
      <c r="Z3348" s="63"/>
      <c r="AA3348" s="63"/>
      <c r="AB3348" s="63"/>
      <c r="AC3348" s="63"/>
      <c r="AD3348" s="63"/>
      <c r="AE3348" s="63"/>
      <c r="AF3348" s="63"/>
      <c r="AG3348" s="63"/>
      <c r="AH3348" s="63"/>
      <c r="AI3348" s="63"/>
      <c r="AJ3348" s="63"/>
      <c r="AK3348" s="63"/>
      <c r="AL3348" s="63"/>
      <c r="AM3348" s="63"/>
      <c r="AN3348" s="63"/>
      <c r="AO3348" s="63"/>
      <c r="AP3348" s="63"/>
      <c r="AQ3348" s="63"/>
      <c r="AR3348" s="63"/>
      <c r="AS3348" s="63"/>
      <c r="AT3348" s="63"/>
      <c r="AU3348" s="63"/>
      <c r="AV3348" s="63"/>
      <c r="AW3348" s="63"/>
      <c r="AX3348" s="63"/>
      <c r="AY3348" s="63"/>
      <c r="AZ3348" s="63"/>
      <c r="BA3348" s="63"/>
      <c r="BB3348" s="63"/>
      <c r="BC3348" s="63"/>
      <c r="BD3348" s="63"/>
      <c r="BE3348" s="63"/>
      <c r="BF3348" s="63"/>
      <c r="BG3348" s="63"/>
      <c r="BH3348" s="63"/>
      <c r="BI3348" s="63"/>
      <c r="BJ3348" s="63"/>
      <c r="BK3348" s="63"/>
      <c r="BL3348" s="63"/>
      <c r="BM3348" s="63"/>
      <c r="BN3348" s="63"/>
      <c r="BO3348" s="63"/>
      <c r="BP3348" s="63"/>
      <c r="BQ3348" s="63"/>
      <c r="BR3348" s="63"/>
      <c r="BS3348" s="63"/>
      <c r="BT3348" s="63"/>
      <c r="BU3348" s="63"/>
      <c r="BV3348" s="63"/>
      <c r="BW3348" s="63"/>
      <c r="BX3348" s="63"/>
      <c r="BY3348" s="63"/>
      <c r="BZ3348" s="63"/>
      <c r="CA3348" s="63"/>
      <c r="CB3348" s="63"/>
      <c r="CC3348" s="63"/>
      <c r="CD3348" s="63"/>
      <c r="CE3348" s="63"/>
      <c r="CF3348" s="63"/>
      <c r="CG3348" s="63"/>
      <c r="CH3348" s="63"/>
      <c r="CI3348" s="63"/>
      <c r="CJ3348" s="63"/>
      <c r="CK3348" s="63"/>
      <c r="CL3348" s="63"/>
      <c r="CM3348" s="63"/>
      <c r="CN3348" s="63"/>
      <c r="CO3348" s="63"/>
      <c r="CP3348" s="63"/>
      <c r="CR3348" s="227"/>
      <c r="CS3348" s="74"/>
    </row>
    <row r="3349" spans="1:97" s="72" customFormat="1" ht="75.75" customHeight="1">
      <c r="A3349" s="63"/>
      <c r="B3349" s="63"/>
      <c r="C3349" s="63"/>
      <c r="D3349" s="63"/>
      <c r="E3349" s="63"/>
      <c r="F3349" s="63"/>
      <c r="G3349" s="63"/>
      <c r="H3349" s="63"/>
      <c r="I3349" s="63"/>
      <c r="J3349" s="63"/>
      <c r="K3349" s="63"/>
      <c r="L3349" s="63"/>
      <c r="M3349" s="63"/>
      <c r="N3349" s="63"/>
      <c r="O3349" s="63"/>
      <c r="P3349" s="63"/>
      <c r="Q3349" s="63"/>
      <c r="R3349" s="63"/>
      <c r="S3349" s="63"/>
      <c r="T3349" s="63"/>
      <c r="U3349" s="63"/>
      <c r="V3349" s="63"/>
      <c r="W3349" s="63"/>
      <c r="X3349" s="63"/>
      <c r="Y3349" s="63"/>
      <c r="Z3349" s="63"/>
      <c r="AA3349" s="63"/>
      <c r="AB3349" s="63"/>
      <c r="AC3349" s="63"/>
      <c r="AD3349" s="63"/>
      <c r="AE3349" s="63"/>
      <c r="AF3349" s="63"/>
      <c r="AG3349" s="63"/>
      <c r="AH3349" s="63"/>
      <c r="AI3349" s="63"/>
      <c r="AJ3349" s="63"/>
      <c r="AK3349" s="63"/>
      <c r="AL3349" s="63"/>
      <c r="AM3349" s="63"/>
      <c r="AN3349" s="63"/>
      <c r="AO3349" s="63"/>
      <c r="AP3349" s="63"/>
      <c r="AQ3349" s="63"/>
      <c r="AR3349" s="63"/>
      <c r="AS3349" s="63"/>
      <c r="AT3349" s="63"/>
      <c r="AU3349" s="63"/>
      <c r="AV3349" s="63"/>
      <c r="AW3349" s="63"/>
      <c r="AX3349" s="63"/>
      <c r="AY3349" s="63"/>
      <c r="AZ3349" s="63"/>
      <c r="BA3349" s="63"/>
      <c r="BB3349" s="63"/>
      <c r="BC3349" s="63"/>
      <c r="BD3349" s="63"/>
      <c r="BE3349" s="63"/>
      <c r="BF3349" s="63"/>
      <c r="BG3349" s="63"/>
      <c r="BH3349" s="63"/>
      <c r="BI3349" s="63"/>
      <c r="BJ3349" s="63"/>
      <c r="BK3349" s="63"/>
      <c r="BL3349" s="63"/>
      <c r="BM3349" s="63"/>
      <c r="BN3349" s="63"/>
      <c r="BO3349" s="63"/>
      <c r="BP3349" s="63"/>
      <c r="BQ3349" s="63"/>
      <c r="BR3349" s="63"/>
      <c r="BS3349" s="63"/>
      <c r="BT3349" s="63"/>
      <c r="BU3349" s="63"/>
      <c r="BV3349" s="63"/>
      <c r="BW3349" s="63"/>
      <c r="BX3349" s="63"/>
      <c r="BY3349" s="63"/>
      <c r="BZ3349" s="63"/>
      <c r="CA3349" s="63"/>
      <c r="CB3349" s="63"/>
      <c r="CC3349" s="63"/>
      <c r="CD3349" s="63"/>
      <c r="CE3349" s="63"/>
      <c r="CF3349" s="63"/>
      <c r="CG3349" s="63"/>
      <c r="CH3349" s="63"/>
      <c r="CI3349" s="63"/>
      <c r="CJ3349" s="63"/>
      <c r="CK3349" s="63"/>
      <c r="CL3349" s="63"/>
      <c r="CM3349" s="63"/>
      <c r="CN3349" s="63"/>
      <c r="CO3349" s="63"/>
      <c r="CP3349" s="63"/>
      <c r="CR3349" s="227"/>
      <c r="CS3349" s="74"/>
    </row>
    <row r="3350" spans="1:97" s="72" customFormat="1" ht="75.75" customHeight="1">
      <c r="A3350" s="63"/>
      <c r="B3350" s="63"/>
      <c r="C3350" s="63"/>
      <c r="D3350" s="63"/>
      <c r="E3350" s="63"/>
      <c r="F3350" s="63"/>
      <c r="G3350" s="63"/>
      <c r="H3350" s="63"/>
      <c r="I3350" s="63"/>
      <c r="J3350" s="63"/>
      <c r="K3350" s="63"/>
      <c r="L3350" s="63"/>
      <c r="M3350" s="63"/>
      <c r="N3350" s="63"/>
      <c r="O3350" s="63"/>
      <c r="P3350" s="63"/>
      <c r="Q3350" s="63"/>
      <c r="R3350" s="63"/>
      <c r="S3350" s="63"/>
      <c r="T3350" s="63"/>
      <c r="U3350" s="63"/>
      <c r="V3350" s="63"/>
      <c r="W3350" s="63"/>
      <c r="X3350" s="63"/>
      <c r="Y3350" s="63"/>
      <c r="Z3350" s="63"/>
      <c r="AA3350" s="63"/>
      <c r="AB3350" s="63"/>
      <c r="AC3350" s="63"/>
      <c r="AD3350" s="63"/>
      <c r="AE3350" s="63"/>
      <c r="AF3350" s="63"/>
      <c r="AG3350" s="63"/>
      <c r="AH3350" s="63"/>
      <c r="AI3350" s="63"/>
      <c r="AJ3350" s="63"/>
      <c r="AK3350" s="63"/>
      <c r="AL3350" s="63"/>
      <c r="AM3350" s="63"/>
      <c r="AN3350" s="63"/>
      <c r="AO3350" s="63"/>
      <c r="AP3350" s="63"/>
      <c r="AQ3350" s="63"/>
      <c r="AR3350" s="63"/>
      <c r="AS3350" s="63"/>
      <c r="AT3350" s="63"/>
      <c r="AU3350" s="63"/>
      <c r="AV3350" s="63"/>
      <c r="AW3350" s="63"/>
      <c r="AX3350" s="63"/>
      <c r="AY3350" s="63"/>
      <c r="AZ3350" s="63"/>
      <c r="BA3350" s="63"/>
      <c r="BB3350" s="63"/>
      <c r="BC3350" s="63"/>
      <c r="BD3350" s="63"/>
      <c r="BE3350" s="63"/>
      <c r="BF3350" s="63"/>
      <c r="BG3350" s="63"/>
      <c r="BH3350" s="63"/>
      <c r="BI3350" s="63"/>
      <c r="BJ3350" s="63"/>
      <c r="BK3350" s="63"/>
      <c r="BL3350" s="63"/>
      <c r="BM3350" s="63"/>
      <c r="BN3350" s="63"/>
      <c r="BO3350" s="63"/>
      <c r="BP3350" s="63"/>
      <c r="BQ3350" s="63"/>
      <c r="BR3350" s="63"/>
      <c r="BS3350" s="63"/>
      <c r="BT3350" s="63"/>
      <c r="BU3350" s="63"/>
      <c r="BV3350" s="63"/>
      <c r="BW3350" s="63"/>
      <c r="BX3350" s="63"/>
      <c r="BY3350" s="63"/>
      <c r="BZ3350" s="63"/>
      <c r="CA3350" s="63"/>
      <c r="CB3350" s="63"/>
      <c r="CC3350" s="63"/>
      <c r="CD3350" s="63"/>
      <c r="CE3350" s="63"/>
      <c r="CF3350" s="63"/>
      <c r="CG3350" s="63"/>
      <c r="CH3350" s="63"/>
      <c r="CI3350" s="63"/>
      <c r="CJ3350" s="63"/>
      <c r="CK3350" s="63"/>
      <c r="CL3350" s="63"/>
      <c r="CM3350" s="63"/>
      <c r="CN3350" s="63"/>
      <c r="CO3350" s="63"/>
      <c r="CP3350" s="63"/>
      <c r="CR3350" s="227"/>
      <c r="CS3350" s="74"/>
    </row>
    <row r="3351" spans="1:97" s="72" customFormat="1" ht="75.75" customHeight="1">
      <c r="A3351" s="63"/>
      <c r="B3351" s="63"/>
      <c r="C3351" s="63"/>
      <c r="D3351" s="63"/>
      <c r="E3351" s="63"/>
      <c r="F3351" s="63"/>
      <c r="G3351" s="63"/>
      <c r="H3351" s="63"/>
      <c r="I3351" s="63"/>
      <c r="J3351" s="63"/>
      <c r="K3351" s="63"/>
      <c r="L3351" s="63"/>
      <c r="M3351" s="63"/>
      <c r="N3351" s="63"/>
      <c r="O3351" s="63"/>
      <c r="P3351" s="63"/>
      <c r="Q3351" s="63"/>
      <c r="R3351" s="63"/>
      <c r="S3351" s="63"/>
      <c r="T3351" s="63"/>
      <c r="U3351" s="63"/>
      <c r="V3351" s="63"/>
      <c r="W3351" s="63"/>
      <c r="X3351" s="63"/>
      <c r="Y3351" s="63"/>
      <c r="Z3351" s="63"/>
      <c r="AA3351" s="63"/>
      <c r="AB3351" s="63"/>
      <c r="AC3351" s="63"/>
      <c r="AD3351" s="63"/>
      <c r="AE3351" s="63"/>
      <c r="AF3351" s="63"/>
      <c r="AG3351" s="63"/>
      <c r="AH3351" s="63"/>
      <c r="AI3351" s="63"/>
      <c r="AJ3351" s="63"/>
      <c r="AK3351" s="63"/>
      <c r="AL3351" s="63"/>
      <c r="AM3351" s="63"/>
      <c r="AN3351" s="63"/>
      <c r="AO3351" s="63"/>
      <c r="AP3351" s="63"/>
      <c r="AQ3351" s="63"/>
      <c r="AR3351" s="63"/>
      <c r="AS3351" s="63"/>
      <c r="AT3351" s="63"/>
      <c r="AU3351" s="63"/>
      <c r="AV3351" s="63"/>
      <c r="AW3351" s="63"/>
      <c r="AX3351" s="63"/>
      <c r="AY3351" s="63"/>
      <c r="AZ3351" s="63"/>
      <c r="BA3351" s="63"/>
      <c r="BB3351" s="63"/>
      <c r="BC3351" s="63"/>
      <c r="BD3351" s="63"/>
      <c r="BE3351" s="63"/>
      <c r="BF3351" s="63"/>
      <c r="BG3351" s="63"/>
      <c r="BH3351" s="63"/>
      <c r="BI3351" s="63"/>
      <c r="BJ3351" s="63"/>
      <c r="BK3351" s="63"/>
      <c r="BL3351" s="63"/>
      <c r="BM3351" s="63"/>
      <c r="BN3351" s="63"/>
      <c r="BO3351" s="63"/>
      <c r="BP3351" s="63"/>
      <c r="BQ3351" s="63"/>
      <c r="BR3351" s="63"/>
      <c r="BS3351" s="63"/>
      <c r="BT3351" s="63"/>
      <c r="BU3351" s="63"/>
      <c r="BV3351" s="63"/>
      <c r="BW3351" s="63"/>
      <c r="BX3351" s="63"/>
      <c r="BY3351" s="63"/>
      <c r="BZ3351" s="63"/>
      <c r="CA3351" s="63"/>
      <c r="CB3351" s="63"/>
      <c r="CC3351" s="63"/>
      <c r="CD3351" s="63"/>
      <c r="CE3351" s="63"/>
      <c r="CF3351" s="63"/>
      <c r="CG3351" s="63"/>
      <c r="CH3351" s="63"/>
      <c r="CI3351" s="63"/>
      <c r="CJ3351" s="63"/>
      <c r="CK3351" s="63"/>
      <c r="CL3351" s="63"/>
      <c r="CM3351" s="63"/>
      <c r="CN3351" s="63"/>
      <c r="CO3351" s="63"/>
      <c r="CP3351" s="63"/>
      <c r="CR3351" s="227"/>
      <c r="CS3351" s="74"/>
    </row>
    <row r="3352" spans="1:97" s="72" customFormat="1" ht="75.75" customHeight="1">
      <c r="A3352" s="63"/>
      <c r="B3352" s="63"/>
      <c r="C3352" s="63"/>
      <c r="D3352" s="63"/>
      <c r="E3352" s="63"/>
      <c r="F3352" s="63"/>
      <c r="G3352" s="63"/>
      <c r="H3352" s="63"/>
      <c r="I3352" s="63"/>
      <c r="J3352" s="63"/>
      <c r="K3352" s="63"/>
      <c r="L3352" s="63"/>
      <c r="M3352" s="63"/>
      <c r="N3352" s="63"/>
      <c r="O3352" s="63"/>
      <c r="P3352" s="63"/>
      <c r="Q3352" s="63"/>
      <c r="R3352" s="63"/>
      <c r="S3352" s="63"/>
      <c r="T3352" s="63"/>
      <c r="U3352" s="63"/>
      <c r="V3352" s="63"/>
      <c r="W3352" s="63"/>
      <c r="X3352" s="63"/>
      <c r="Y3352" s="63"/>
      <c r="Z3352" s="63"/>
      <c r="AA3352" s="63"/>
      <c r="AB3352" s="63"/>
      <c r="AC3352" s="63"/>
      <c r="AD3352" s="63"/>
      <c r="AE3352" s="63"/>
      <c r="AF3352" s="63"/>
      <c r="AG3352" s="63"/>
      <c r="AH3352" s="63"/>
      <c r="AI3352" s="63"/>
      <c r="AJ3352" s="63"/>
      <c r="AK3352" s="63"/>
      <c r="AL3352" s="63"/>
      <c r="AM3352" s="63"/>
      <c r="AN3352" s="63"/>
      <c r="AO3352" s="63"/>
      <c r="AP3352" s="63"/>
      <c r="AQ3352" s="63"/>
      <c r="AR3352" s="63"/>
      <c r="AS3352" s="63"/>
      <c r="AT3352" s="63"/>
      <c r="AU3352" s="63"/>
      <c r="AV3352" s="63"/>
      <c r="AW3352" s="63"/>
      <c r="AX3352" s="63"/>
      <c r="AY3352" s="63"/>
      <c r="AZ3352" s="63"/>
      <c r="BA3352" s="63"/>
      <c r="BB3352" s="63"/>
      <c r="BC3352" s="63"/>
      <c r="BD3352" s="63"/>
      <c r="BE3352" s="63"/>
      <c r="BF3352" s="63"/>
      <c r="BG3352" s="63"/>
      <c r="BH3352" s="63"/>
      <c r="BI3352" s="63"/>
      <c r="BJ3352" s="63"/>
      <c r="BK3352" s="63"/>
      <c r="BL3352" s="63"/>
      <c r="BM3352" s="63"/>
      <c r="BN3352" s="63"/>
      <c r="BO3352" s="63"/>
      <c r="BP3352" s="63"/>
      <c r="BQ3352" s="63"/>
      <c r="BR3352" s="63"/>
      <c r="BS3352" s="63"/>
      <c r="BT3352" s="63"/>
      <c r="BU3352" s="63"/>
      <c r="BV3352" s="63"/>
      <c r="BW3352" s="63"/>
      <c r="BX3352" s="63"/>
      <c r="BY3352" s="63"/>
      <c r="BZ3352" s="63"/>
      <c r="CA3352" s="63"/>
      <c r="CB3352" s="63"/>
      <c r="CC3352" s="63"/>
      <c r="CD3352" s="63"/>
      <c r="CE3352" s="63"/>
      <c r="CF3352" s="63"/>
      <c r="CG3352" s="63"/>
      <c r="CH3352" s="63"/>
      <c r="CI3352" s="63"/>
      <c r="CJ3352" s="63"/>
      <c r="CK3352" s="63"/>
      <c r="CL3352" s="63"/>
      <c r="CM3352" s="63"/>
      <c r="CN3352" s="63"/>
      <c r="CO3352" s="63"/>
      <c r="CP3352" s="63"/>
      <c r="CR3352" s="227"/>
      <c r="CS3352" s="74"/>
    </row>
    <row r="3353" spans="1:97" s="72" customFormat="1" ht="75.75" customHeight="1">
      <c r="A3353" s="63"/>
      <c r="B3353" s="63"/>
      <c r="C3353" s="63"/>
      <c r="D3353" s="63"/>
      <c r="E3353" s="63"/>
      <c r="F3353" s="63"/>
      <c r="G3353" s="63"/>
      <c r="H3353" s="63"/>
      <c r="I3353" s="63"/>
      <c r="J3353" s="63"/>
      <c r="K3353" s="63"/>
      <c r="L3353" s="63"/>
      <c r="M3353" s="63"/>
      <c r="N3353" s="63"/>
      <c r="O3353" s="63"/>
      <c r="P3353" s="63"/>
      <c r="Q3353" s="63"/>
      <c r="R3353" s="63"/>
      <c r="S3353" s="63"/>
      <c r="T3353" s="63"/>
      <c r="U3353" s="63"/>
      <c r="V3353" s="63"/>
      <c r="W3353" s="63"/>
      <c r="X3353" s="63"/>
      <c r="Y3353" s="63"/>
      <c r="Z3353" s="63"/>
      <c r="AA3353" s="63"/>
      <c r="AB3353" s="63"/>
      <c r="AC3353" s="63"/>
      <c r="AD3353" s="63"/>
      <c r="AE3353" s="63"/>
      <c r="AF3353" s="63"/>
      <c r="AG3353" s="63"/>
      <c r="AH3353" s="63"/>
      <c r="AI3353" s="63"/>
      <c r="AJ3353" s="63"/>
      <c r="AK3353" s="63"/>
      <c r="AL3353" s="63"/>
      <c r="AM3353" s="63"/>
      <c r="AN3353" s="63"/>
      <c r="AO3353" s="63"/>
      <c r="AP3353" s="63"/>
      <c r="AQ3353" s="63"/>
      <c r="AR3353" s="63"/>
      <c r="AS3353" s="63"/>
      <c r="AT3353" s="63"/>
      <c r="AU3353" s="63"/>
      <c r="AV3353" s="63"/>
      <c r="AW3353" s="63"/>
      <c r="AX3353" s="63"/>
      <c r="AY3353" s="63"/>
      <c r="AZ3353" s="63"/>
      <c r="BA3353" s="63"/>
      <c r="BB3353" s="63"/>
      <c r="BC3353" s="63"/>
      <c r="BD3353" s="63"/>
      <c r="BE3353" s="63"/>
      <c r="BF3353" s="63"/>
      <c r="BG3353" s="63"/>
      <c r="BH3353" s="63"/>
      <c r="BI3353" s="63"/>
      <c r="BJ3353" s="63"/>
      <c r="BK3353" s="63"/>
      <c r="BL3353" s="63"/>
      <c r="BM3353" s="63"/>
      <c r="BN3353" s="63"/>
      <c r="BO3353" s="63"/>
      <c r="BP3353" s="63"/>
      <c r="BQ3353" s="63"/>
      <c r="BR3353" s="63"/>
      <c r="BS3353" s="63"/>
      <c r="BT3353" s="63"/>
      <c r="BU3353" s="63"/>
      <c r="BV3353" s="63"/>
      <c r="BW3353" s="63"/>
      <c r="BX3353" s="63"/>
      <c r="BY3353" s="63"/>
      <c r="BZ3353" s="63"/>
      <c r="CA3353" s="63"/>
      <c r="CB3353" s="63"/>
      <c r="CC3353" s="63"/>
      <c r="CD3353" s="63"/>
      <c r="CE3353" s="63"/>
      <c r="CF3353" s="63"/>
      <c r="CG3353" s="63"/>
      <c r="CH3353" s="63"/>
      <c r="CI3353" s="63"/>
      <c r="CJ3353" s="63"/>
      <c r="CK3353" s="63"/>
      <c r="CL3353" s="63"/>
      <c r="CM3353" s="63"/>
      <c r="CN3353" s="63"/>
      <c r="CO3353" s="63"/>
      <c r="CP3353" s="63"/>
      <c r="CR3353" s="227"/>
      <c r="CS3353" s="74"/>
    </row>
    <row r="3354" spans="1:97" s="72" customFormat="1" ht="75.75" customHeight="1">
      <c r="A3354" s="63"/>
      <c r="B3354" s="63"/>
      <c r="C3354" s="63"/>
      <c r="D3354" s="63"/>
      <c r="E3354" s="63"/>
      <c r="F3354" s="63"/>
      <c r="G3354" s="63"/>
      <c r="H3354" s="63"/>
      <c r="I3354" s="63"/>
      <c r="J3354" s="63"/>
      <c r="K3354" s="63"/>
      <c r="L3354" s="63"/>
      <c r="M3354" s="63"/>
      <c r="N3354" s="63"/>
      <c r="O3354" s="63"/>
      <c r="P3354" s="63"/>
      <c r="Q3354" s="63"/>
      <c r="R3354" s="63"/>
      <c r="S3354" s="63"/>
      <c r="T3354" s="63"/>
      <c r="U3354" s="63"/>
      <c r="V3354" s="63"/>
      <c r="W3354" s="63"/>
      <c r="X3354" s="63"/>
      <c r="Y3354" s="63"/>
      <c r="Z3354" s="63"/>
      <c r="AA3354" s="63"/>
      <c r="AB3354" s="63"/>
      <c r="AC3354" s="63"/>
      <c r="AD3354" s="63"/>
      <c r="AE3354" s="63"/>
      <c r="AF3354" s="63"/>
      <c r="AG3354" s="63"/>
      <c r="AH3354" s="63"/>
      <c r="AI3354" s="63"/>
      <c r="AJ3354" s="63"/>
      <c r="AK3354" s="63"/>
      <c r="AL3354" s="63"/>
      <c r="AM3354" s="63"/>
      <c r="AN3354" s="63"/>
      <c r="AO3354" s="63"/>
      <c r="AP3354" s="63"/>
      <c r="AQ3354" s="63"/>
      <c r="AR3354" s="63"/>
      <c r="AS3354" s="63"/>
      <c r="AT3354" s="63"/>
      <c r="AU3354" s="63"/>
      <c r="AV3354" s="63"/>
      <c r="AW3354" s="63"/>
      <c r="AX3354" s="63"/>
      <c r="AY3354" s="63"/>
      <c r="AZ3354" s="63"/>
      <c r="BA3354" s="63"/>
      <c r="BB3354" s="63"/>
      <c r="BC3354" s="63"/>
      <c r="BD3354" s="63"/>
      <c r="BE3354" s="63"/>
      <c r="BF3354" s="63"/>
      <c r="BG3354" s="63"/>
      <c r="BH3354" s="63"/>
      <c r="BI3354" s="63"/>
      <c r="BJ3354" s="63"/>
      <c r="BK3354" s="63"/>
      <c r="BL3354" s="63"/>
      <c r="BM3354" s="63"/>
      <c r="BN3354" s="63"/>
      <c r="BO3354" s="63"/>
      <c r="BP3354" s="63"/>
      <c r="BQ3354" s="63"/>
      <c r="BR3354" s="63"/>
      <c r="BS3354" s="63"/>
      <c r="BT3354" s="63"/>
      <c r="BU3354" s="63"/>
      <c r="BV3354" s="63"/>
      <c r="BW3354" s="63"/>
      <c r="BX3354" s="63"/>
      <c r="BY3354" s="63"/>
      <c r="BZ3354" s="63"/>
      <c r="CA3354" s="63"/>
      <c r="CB3354" s="63"/>
      <c r="CC3354" s="63"/>
      <c r="CD3354" s="63"/>
      <c r="CE3354" s="63"/>
      <c r="CF3354" s="63"/>
      <c r="CG3354" s="63"/>
      <c r="CH3354" s="63"/>
      <c r="CI3354" s="63"/>
      <c r="CJ3354" s="63"/>
      <c r="CK3354" s="63"/>
      <c r="CL3354" s="63"/>
      <c r="CM3354" s="63"/>
      <c r="CN3354" s="63"/>
      <c r="CO3354" s="63"/>
      <c r="CP3354" s="63"/>
      <c r="CR3354" s="227"/>
      <c r="CS3354" s="74"/>
    </row>
    <row r="3355" spans="1:97" s="72" customFormat="1" ht="75.75" customHeight="1">
      <c r="A3355" s="63"/>
      <c r="B3355" s="63"/>
      <c r="C3355" s="63"/>
      <c r="D3355" s="63"/>
      <c r="E3355" s="63"/>
      <c r="F3355" s="63"/>
      <c r="G3355" s="63"/>
      <c r="H3355" s="63"/>
      <c r="I3355" s="63"/>
      <c r="J3355" s="63"/>
      <c r="K3355" s="63"/>
      <c r="L3355" s="63"/>
      <c r="M3355" s="63"/>
      <c r="N3355" s="63"/>
      <c r="O3355" s="63"/>
      <c r="P3355" s="63"/>
      <c r="Q3355" s="63"/>
      <c r="R3355" s="63"/>
      <c r="S3355" s="63"/>
      <c r="T3355" s="63"/>
      <c r="U3355" s="63"/>
      <c r="V3355" s="63"/>
      <c r="W3355" s="63"/>
      <c r="X3355" s="63"/>
      <c r="Y3355" s="63"/>
      <c r="Z3355" s="63"/>
      <c r="AA3355" s="63"/>
      <c r="AB3355" s="63"/>
      <c r="AC3355" s="63"/>
      <c r="AD3355" s="63"/>
      <c r="AE3355" s="63"/>
      <c r="AF3355" s="63"/>
      <c r="AG3355" s="63"/>
      <c r="AH3355" s="63"/>
      <c r="AI3355" s="63"/>
      <c r="AJ3355" s="63"/>
      <c r="AK3355" s="63"/>
      <c r="AL3355" s="63"/>
      <c r="AM3355" s="63"/>
      <c r="AN3355" s="63"/>
      <c r="AO3355" s="63"/>
      <c r="AP3355" s="63"/>
      <c r="AQ3355" s="63"/>
      <c r="AR3355" s="63"/>
      <c r="AS3355" s="63"/>
      <c r="AT3355" s="63"/>
      <c r="AU3355" s="63"/>
      <c r="AV3355" s="63"/>
      <c r="AW3355" s="63"/>
      <c r="AX3355" s="63"/>
      <c r="AY3355" s="63"/>
      <c r="AZ3355" s="63"/>
      <c r="BA3355" s="63"/>
      <c r="BB3355" s="63"/>
      <c r="BC3355" s="63"/>
      <c r="BD3355" s="63"/>
      <c r="BE3355" s="63"/>
      <c r="BF3355" s="63"/>
      <c r="BG3355" s="63"/>
      <c r="BH3355" s="63"/>
      <c r="BI3355" s="63"/>
      <c r="BJ3355" s="63"/>
      <c r="BK3355" s="63"/>
      <c r="BL3355" s="63"/>
      <c r="BM3355" s="63"/>
      <c r="BN3355" s="63"/>
      <c r="BO3355" s="63"/>
      <c r="BP3355" s="63"/>
      <c r="BQ3355" s="63"/>
      <c r="BR3355" s="63"/>
      <c r="BS3355" s="63"/>
      <c r="BT3355" s="63"/>
      <c r="BU3355" s="63"/>
      <c r="BV3355" s="63"/>
      <c r="BW3355" s="63"/>
      <c r="BX3355" s="63"/>
      <c r="BY3355" s="63"/>
      <c r="BZ3355" s="63"/>
      <c r="CA3355" s="63"/>
      <c r="CB3355" s="63"/>
      <c r="CC3355" s="63"/>
      <c r="CD3355" s="63"/>
      <c r="CE3355" s="63"/>
      <c r="CF3355" s="63"/>
      <c r="CG3355" s="63"/>
      <c r="CH3355" s="63"/>
      <c r="CI3355" s="63"/>
      <c r="CJ3355" s="63"/>
      <c r="CK3355" s="63"/>
      <c r="CL3355" s="63"/>
      <c r="CM3355" s="63"/>
      <c r="CN3355" s="63"/>
      <c r="CO3355" s="63"/>
      <c r="CP3355" s="63"/>
      <c r="CR3355" s="227"/>
      <c r="CS3355" s="74"/>
    </row>
    <row r="3356" spans="1:97" s="72" customFormat="1" ht="75.75" customHeight="1">
      <c r="A3356" s="63"/>
      <c r="B3356" s="63"/>
      <c r="C3356" s="63"/>
      <c r="D3356" s="63"/>
      <c r="E3356" s="63"/>
      <c r="F3356" s="63"/>
      <c r="G3356" s="63"/>
      <c r="H3356" s="63"/>
      <c r="I3356" s="63"/>
      <c r="J3356" s="63"/>
      <c r="K3356" s="63"/>
      <c r="L3356" s="63"/>
      <c r="M3356" s="63"/>
      <c r="N3356" s="63"/>
      <c r="O3356" s="63"/>
      <c r="P3356" s="63"/>
      <c r="Q3356" s="63"/>
      <c r="R3356" s="63"/>
      <c r="S3356" s="63"/>
      <c r="T3356" s="63"/>
      <c r="U3356" s="63"/>
      <c r="V3356" s="63"/>
      <c r="W3356" s="63"/>
      <c r="X3356" s="63"/>
      <c r="Y3356" s="63"/>
      <c r="Z3356" s="63"/>
      <c r="AA3356" s="63"/>
      <c r="AB3356" s="63"/>
      <c r="AC3356" s="63"/>
      <c r="AD3356" s="63"/>
      <c r="AE3356" s="63"/>
      <c r="AF3356" s="63"/>
      <c r="AG3356" s="63"/>
      <c r="AH3356" s="63"/>
      <c r="AI3356" s="63"/>
      <c r="AJ3356" s="63"/>
      <c r="AK3356" s="63"/>
      <c r="AL3356" s="63"/>
      <c r="AM3356" s="63"/>
      <c r="AN3356" s="63"/>
      <c r="AO3356" s="63"/>
      <c r="AP3356" s="63"/>
      <c r="AQ3356" s="63"/>
      <c r="AR3356" s="63"/>
      <c r="AS3356" s="63"/>
      <c r="AT3356" s="63"/>
      <c r="AU3356" s="63"/>
      <c r="AV3356" s="63"/>
      <c r="AW3356" s="63"/>
      <c r="AX3356" s="63"/>
      <c r="AY3356" s="63"/>
      <c r="AZ3356" s="63"/>
      <c r="BA3356" s="63"/>
      <c r="BB3356" s="63"/>
      <c r="BC3356" s="63"/>
      <c r="BD3356" s="63"/>
      <c r="BE3356" s="63"/>
      <c r="BF3356" s="63"/>
      <c r="BG3356" s="63"/>
      <c r="BH3356" s="63"/>
      <c r="BI3356" s="63"/>
      <c r="BJ3356" s="63"/>
      <c r="BK3356" s="63"/>
      <c r="BL3356" s="63"/>
      <c r="BM3356" s="63"/>
      <c r="BN3356" s="63"/>
      <c r="BO3356" s="63"/>
      <c r="BP3356" s="63"/>
      <c r="BQ3356" s="63"/>
      <c r="BR3356" s="63"/>
      <c r="BS3356" s="63"/>
      <c r="BT3356" s="63"/>
      <c r="BU3356" s="63"/>
      <c r="BV3356" s="63"/>
      <c r="BW3356" s="63"/>
      <c r="BX3356" s="63"/>
      <c r="BY3356" s="63"/>
      <c r="BZ3356" s="63"/>
      <c r="CA3356" s="63"/>
      <c r="CB3356" s="63"/>
      <c r="CC3356" s="63"/>
      <c r="CD3356" s="63"/>
      <c r="CE3356" s="63"/>
      <c r="CF3356" s="63"/>
      <c r="CG3356" s="63"/>
      <c r="CH3356" s="63"/>
      <c r="CI3356" s="63"/>
      <c r="CJ3356" s="63"/>
      <c r="CK3356" s="63"/>
      <c r="CL3356" s="63"/>
      <c r="CM3356" s="63"/>
      <c r="CN3356" s="63"/>
      <c r="CO3356" s="63"/>
      <c r="CP3356" s="63"/>
      <c r="CR3356" s="227"/>
      <c r="CS3356" s="74"/>
    </row>
    <row r="3357" spans="1:97" s="72" customFormat="1" ht="75.75" customHeight="1">
      <c r="A3357" s="63"/>
      <c r="B3357" s="63"/>
      <c r="C3357" s="63"/>
      <c r="D3357" s="63"/>
      <c r="E3357" s="63"/>
      <c r="F3357" s="63"/>
      <c r="G3357" s="63"/>
      <c r="H3357" s="63"/>
      <c r="I3357" s="63"/>
      <c r="J3357" s="63"/>
      <c r="K3357" s="63"/>
      <c r="L3357" s="63"/>
      <c r="M3357" s="63"/>
      <c r="N3357" s="63"/>
      <c r="O3357" s="63"/>
      <c r="P3357" s="63"/>
      <c r="Q3357" s="63"/>
      <c r="R3357" s="63"/>
      <c r="S3357" s="63"/>
      <c r="T3357" s="63"/>
      <c r="U3357" s="63"/>
      <c r="V3357" s="63"/>
      <c r="W3357" s="63"/>
      <c r="X3357" s="63"/>
      <c r="Y3357" s="63"/>
      <c r="Z3357" s="63"/>
      <c r="AA3357" s="63"/>
      <c r="AB3357" s="63"/>
      <c r="AC3357" s="63"/>
      <c r="AD3357" s="63"/>
      <c r="AE3357" s="63"/>
      <c r="AF3357" s="63"/>
      <c r="AG3357" s="63"/>
      <c r="AH3357" s="63"/>
      <c r="AI3357" s="63"/>
      <c r="AJ3357" s="63"/>
      <c r="AK3357" s="63"/>
      <c r="AL3357" s="63"/>
      <c r="AM3357" s="63"/>
      <c r="AN3357" s="63"/>
      <c r="AO3357" s="63"/>
      <c r="AP3357" s="63"/>
      <c r="AQ3357" s="63"/>
      <c r="AR3357" s="63"/>
      <c r="AS3357" s="63"/>
      <c r="AT3357" s="63"/>
      <c r="AU3357" s="63"/>
      <c r="AV3357" s="63"/>
      <c r="AW3357" s="63"/>
      <c r="AX3357" s="63"/>
      <c r="AY3357" s="63"/>
      <c r="AZ3357" s="63"/>
      <c r="BA3357" s="63"/>
      <c r="BB3357" s="63"/>
      <c r="BC3357" s="63"/>
      <c r="BD3357" s="63"/>
      <c r="BE3357" s="63"/>
      <c r="BF3357" s="63"/>
      <c r="BG3357" s="63"/>
      <c r="BH3357" s="63"/>
      <c r="BI3357" s="63"/>
      <c r="BJ3357" s="63"/>
      <c r="BK3357" s="63"/>
      <c r="BL3357" s="63"/>
      <c r="BM3357" s="63"/>
      <c r="BN3357" s="63"/>
      <c r="BO3357" s="63"/>
      <c r="BP3357" s="63"/>
      <c r="BQ3357" s="63"/>
      <c r="BR3357" s="63"/>
      <c r="BS3357" s="63"/>
      <c r="BT3357" s="63"/>
      <c r="BU3357" s="63"/>
      <c r="BV3357" s="63"/>
      <c r="BW3357" s="63"/>
      <c r="BX3357" s="63"/>
      <c r="BY3357" s="63"/>
      <c r="BZ3357" s="63"/>
      <c r="CA3357" s="63"/>
      <c r="CB3357" s="63"/>
      <c r="CC3357" s="63"/>
      <c r="CD3357" s="63"/>
      <c r="CE3357" s="63"/>
      <c r="CF3357" s="63"/>
      <c r="CG3357" s="63"/>
      <c r="CH3357" s="63"/>
      <c r="CI3357" s="63"/>
      <c r="CJ3357" s="63"/>
      <c r="CK3357" s="63"/>
      <c r="CL3357" s="63"/>
      <c r="CM3357" s="63"/>
      <c r="CN3357" s="63"/>
      <c r="CO3357" s="63"/>
      <c r="CP3357" s="63"/>
      <c r="CR3357" s="227"/>
      <c r="CS3357" s="74"/>
    </row>
    <row r="3358" spans="1:97" s="72" customFormat="1" ht="75.75" customHeight="1">
      <c r="A3358" s="63"/>
      <c r="B3358" s="63"/>
      <c r="C3358" s="63"/>
      <c r="D3358" s="63"/>
      <c r="E3358" s="63"/>
      <c r="F3358" s="63"/>
      <c r="G3358" s="63"/>
      <c r="H3358" s="63"/>
      <c r="I3358" s="63"/>
      <c r="J3358" s="63"/>
      <c r="K3358" s="63"/>
      <c r="L3358" s="63"/>
      <c r="M3358" s="63"/>
      <c r="N3358" s="63"/>
      <c r="O3358" s="63"/>
      <c r="P3358" s="63"/>
      <c r="Q3358" s="63"/>
      <c r="R3358" s="63"/>
      <c r="S3358" s="63"/>
      <c r="T3358" s="63"/>
      <c r="U3358" s="63"/>
      <c r="V3358" s="63"/>
      <c r="W3358" s="63"/>
      <c r="X3358" s="63"/>
      <c r="Y3358" s="63"/>
      <c r="Z3358" s="63"/>
      <c r="AA3358" s="63"/>
      <c r="AB3358" s="63"/>
      <c r="AC3358" s="63"/>
      <c r="AD3358" s="63"/>
      <c r="AE3358" s="63"/>
      <c r="AF3358" s="63"/>
      <c r="AG3358" s="63"/>
      <c r="AH3358" s="63"/>
      <c r="AI3358" s="63"/>
      <c r="AJ3358" s="63"/>
      <c r="AK3358" s="63"/>
      <c r="AL3358" s="63"/>
      <c r="AM3358" s="63"/>
      <c r="AN3358" s="63"/>
      <c r="AO3358" s="63"/>
      <c r="AP3358" s="63"/>
      <c r="AQ3358" s="63"/>
      <c r="AR3358" s="63"/>
      <c r="AS3358" s="63"/>
      <c r="AT3358" s="63"/>
      <c r="AU3358" s="63"/>
      <c r="AV3358" s="63"/>
      <c r="AW3358" s="63"/>
      <c r="AX3358" s="63"/>
      <c r="AY3358" s="63"/>
      <c r="AZ3358" s="63"/>
      <c r="BA3358" s="63"/>
      <c r="BB3358" s="63"/>
      <c r="BC3358" s="63"/>
      <c r="BD3358" s="63"/>
      <c r="BE3358" s="63"/>
      <c r="BF3358" s="63"/>
      <c r="BG3358" s="63"/>
      <c r="BH3358" s="63"/>
      <c r="BI3358" s="63"/>
      <c r="BJ3358" s="63"/>
      <c r="BK3358" s="63"/>
      <c r="BL3358" s="63"/>
      <c r="BM3358" s="63"/>
      <c r="BN3358" s="63"/>
      <c r="BO3358" s="63"/>
      <c r="BP3358" s="63"/>
      <c r="BQ3358" s="63"/>
      <c r="BR3358" s="63"/>
      <c r="BS3358" s="63"/>
      <c r="BT3358" s="63"/>
      <c r="BU3358" s="63"/>
      <c r="BV3358" s="63"/>
      <c r="BW3358" s="63"/>
      <c r="BX3358" s="63"/>
      <c r="BY3358" s="63"/>
      <c r="BZ3358" s="63"/>
      <c r="CA3358" s="63"/>
      <c r="CB3358" s="63"/>
      <c r="CC3358" s="63"/>
      <c r="CD3358" s="63"/>
      <c r="CE3358" s="63"/>
      <c r="CF3358" s="63"/>
      <c r="CG3358" s="63"/>
      <c r="CH3358" s="63"/>
      <c r="CI3358" s="63"/>
      <c r="CJ3358" s="63"/>
      <c r="CK3358" s="63"/>
      <c r="CL3358" s="63"/>
      <c r="CM3358" s="63"/>
      <c r="CN3358" s="63"/>
      <c r="CO3358" s="63"/>
      <c r="CP3358" s="63"/>
      <c r="CR3358" s="227"/>
      <c r="CS3358" s="74"/>
    </row>
    <row r="3359" spans="1:97" s="72" customFormat="1" ht="75.75" customHeight="1">
      <c r="A3359" s="63"/>
      <c r="B3359" s="63"/>
      <c r="C3359" s="63"/>
      <c r="D3359" s="63"/>
      <c r="E3359" s="63"/>
      <c r="F3359" s="63"/>
      <c r="G3359" s="63"/>
      <c r="H3359" s="63"/>
      <c r="I3359" s="63"/>
      <c r="J3359" s="63"/>
      <c r="K3359" s="63"/>
      <c r="L3359" s="63"/>
      <c r="M3359" s="63"/>
      <c r="N3359" s="63"/>
      <c r="O3359" s="63"/>
      <c r="P3359" s="63"/>
      <c r="Q3359" s="63"/>
      <c r="R3359" s="63"/>
      <c r="S3359" s="63"/>
      <c r="T3359" s="63"/>
      <c r="U3359" s="63"/>
      <c r="V3359" s="63"/>
      <c r="W3359" s="63"/>
      <c r="X3359" s="63"/>
      <c r="Y3359" s="63"/>
      <c r="Z3359" s="63"/>
      <c r="AA3359" s="63"/>
      <c r="AB3359" s="63"/>
      <c r="AC3359" s="63"/>
      <c r="AD3359" s="63"/>
      <c r="AE3359" s="63"/>
      <c r="AF3359" s="63"/>
      <c r="AG3359" s="63"/>
      <c r="AH3359" s="63"/>
      <c r="AI3359" s="63"/>
      <c r="AJ3359" s="63"/>
      <c r="AK3359" s="63"/>
      <c r="AL3359" s="63"/>
      <c r="AM3359" s="63"/>
      <c r="AN3359" s="63"/>
      <c r="AO3359" s="63"/>
      <c r="AP3359" s="63"/>
      <c r="AQ3359" s="63"/>
      <c r="AR3359" s="63"/>
      <c r="AS3359" s="63"/>
      <c r="AT3359" s="63"/>
      <c r="AU3359" s="63"/>
      <c r="AV3359" s="63"/>
      <c r="AW3359" s="63"/>
      <c r="AX3359" s="63"/>
      <c r="AY3359" s="63"/>
      <c r="AZ3359" s="63"/>
      <c r="BA3359" s="63"/>
      <c r="BB3359" s="63"/>
      <c r="BC3359" s="63"/>
      <c r="BD3359" s="63"/>
      <c r="BE3359" s="63"/>
      <c r="BF3359" s="63"/>
      <c r="BG3359" s="63"/>
      <c r="BH3359" s="63"/>
      <c r="BI3359" s="63"/>
      <c r="BJ3359" s="63"/>
      <c r="BK3359" s="63"/>
      <c r="BL3359" s="63"/>
      <c r="BM3359" s="63"/>
      <c r="BN3359" s="63"/>
      <c r="BO3359" s="63"/>
      <c r="BP3359" s="63"/>
      <c r="BQ3359" s="63"/>
      <c r="BR3359" s="63"/>
      <c r="BS3359" s="63"/>
      <c r="BT3359" s="63"/>
      <c r="BU3359" s="63"/>
      <c r="BV3359" s="63"/>
      <c r="BW3359" s="63"/>
      <c r="BX3359" s="63"/>
      <c r="BY3359" s="63"/>
      <c r="BZ3359" s="63"/>
      <c r="CA3359" s="63"/>
      <c r="CB3359" s="63"/>
      <c r="CC3359" s="63"/>
      <c r="CD3359" s="63"/>
      <c r="CE3359" s="63"/>
      <c r="CF3359" s="63"/>
      <c r="CG3359" s="63"/>
      <c r="CH3359" s="63"/>
      <c r="CI3359" s="63"/>
      <c r="CJ3359" s="63"/>
      <c r="CK3359" s="63"/>
      <c r="CL3359" s="63"/>
      <c r="CM3359" s="63"/>
      <c r="CN3359" s="63"/>
      <c r="CO3359" s="63"/>
      <c r="CP3359" s="63"/>
      <c r="CR3359" s="227"/>
      <c r="CS3359" s="74"/>
    </row>
    <row r="3360" spans="1:97" s="72" customFormat="1" ht="75.75" customHeight="1">
      <c r="A3360" s="63"/>
      <c r="B3360" s="63"/>
      <c r="C3360" s="63"/>
      <c r="D3360" s="63"/>
      <c r="E3360" s="63"/>
      <c r="F3360" s="63"/>
      <c r="G3360" s="63"/>
      <c r="H3360" s="63"/>
      <c r="I3360" s="63"/>
      <c r="J3360" s="63"/>
      <c r="K3360" s="63"/>
      <c r="L3360" s="63"/>
      <c r="M3360" s="63"/>
      <c r="N3360" s="63"/>
      <c r="O3360" s="63"/>
      <c r="P3360" s="63"/>
      <c r="Q3360" s="63"/>
      <c r="R3360" s="63"/>
      <c r="S3360" s="63"/>
      <c r="T3360" s="63"/>
      <c r="U3360" s="63"/>
      <c r="V3360" s="63"/>
      <c r="W3360" s="63"/>
      <c r="X3360" s="63"/>
      <c r="Y3360" s="63"/>
      <c r="Z3360" s="63"/>
      <c r="AA3360" s="63"/>
      <c r="AB3360" s="63"/>
      <c r="AC3360" s="63"/>
      <c r="AD3360" s="63"/>
      <c r="AE3360" s="63"/>
      <c r="AF3360" s="63"/>
      <c r="AG3360" s="63"/>
      <c r="AH3360" s="63"/>
      <c r="AI3360" s="63"/>
      <c r="AJ3360" s="63"/>
      <c r="AK3360" s="63"/>
      <c r="AL3360" s="63"/>
      <c r="AM3360" s="63"/>
      <c r="AN3360" s="63"/>
      <c r="AO3360" s="63"/>
      <c r="AP3360" s="63"/>
      <c r="AQ3360" s="63"/>
      <c r="AR3360" s="63"/>
      <c r="AS3360" s="63"/>
      <c r="AT3360" s="63"/>
      <c r="AU3360" s="63"/>
      <c r="AV3360" s="63"/>
      <c r="AW3360" s="63"/>
      <c r="AX3360" s="63"/>
      <c r="AY3360" s="63"/>
      <c r="AZ3360" s="63"/>
      <c r="BA3360" s="63"/>
      <c r="BB3360" s="63"/>
      <c r="BC3360" s="63"/>
      <c r="BD3360" s="63"/>
      <c r="BE3360" s="63"/>
      <c r="BF3360" s="63"/>
      <c r="BG3360" s="63"/>
      <c r="BH3360" s="63"/>
      <c r="BI3360" s="63"/>
      <c r="BJ3360" s="63"/>
      <c r="BK3360" s="63"/>
      <c r="BL3360" s="63"/>
      <c r="BM3360" s="63"/>
      <c r="BN3360" s="63"/>
      <c r="BO3360" s="63"/>
      <c r="BP3360" s="63"/>
      <c r="BQ3360" s="63"/>
      <c r="BR3360" s="63"/>
      <c r="BS3360" s="63"/>
      <c r="BT3360" s="63"/>
      <c r="BU3360" s="63"/>
      <c r="BV3360" s="63"/>
      <c r="BW3360" s="63"/>
      <c r="BX3360" s="63"/>
      <c r="BY3360" s="63"/>
      <c r="BZ3360" s="63"/>
      <c r="CA3360" s="63"/>
      <c r="CB3360" s="63"/>
      <c r="CC3360" s="63"/>
      <c r="CD3360" s="63"/>
      <c r="CE3360" s="63"/>
      <c r="CF3360" s="63"/>
      <c r="CG3360" s="63"/>
      <c r="CH3360" s="63"/>
      <c r="CI3360" s="63"/>
      <c r="CJ3360" s="63"/>
      <c r="CK3360" s="63"/>
      <c r="CL3360" s="63"/>
      <c r="CM3360" s="63"/>
      <c r="CN3360" s="63"/>
      <c r="CO3360" s="63"/>
      <c r="CP3360" s="63"/>
      <c r="CR3360" s="227"/>
      <c r="CS3360" s="74"/>
    </row>
    <row r="3361" spans="1:97" s="72" customFormat="1" ht="75.75" customHeight="1">
      <c r="A3361" s="63"/>
      <c r="B3361" s="63"/>
      <c r="C3361" s="63"/>
      <c r="D3361" s="63"/>
      <c r="E3361" s="63"/>
      <c r="F3361" s="63"/>
      <c r="G3361" s="63"/>
      <c r="H3361" s="63"/>
      <c r="I3361" s="63"/>
      <c r="J3361" s="63"/>
      <c r="K3361" s="63"/>
      <c r="L3361" s="63"/>
      <c r="M3361" s="63"/>
      <c r="N3361" s="63"/>
      <c r="O3361" s="63"/>
      <c r="P3361" s="63"/>
      <c r="Q3361" s="63"/>
      <c r="R3361" s="63"/>
      <c r="S3361" s="63"/>
      <c r="T3361" s="63"/>
      <c r="U3361" s="63"/>
      <c r="V3361" s="63"/>
      <c r="W3361" s="63"/>
      <c r="X3361" s="63"/>
      <c r="Y3361" s="63"/>
      <c r="Z3361" s="63"/>
      <c r="AA3361" s="63"/>
      <c r="AB3361" s="63"/>
      <c r="AC3361" s="63"/>
      <c r="AD3361" s="63"/>
      <c r="AE3361" s="63"/>
      <c r="AF3361" s="63"/>
      <c r="AG3361" s="63"/>
      <c r="AH3361" s="63"/>
      <c r="AI3361" s="63"/>
      <c r="AJ3361" s="63"/>
      <c r="AK3361" s="63"/>
      <c r="AL3361" s="63"/>
      <c r="AM3361" s="63"/>
      <c r="AN3361" s="63"/>
      <c r="AO3361" s="63"/>
      <c r="AP3361" s="63"/>
      <c r="AQ3361" s="63"/>
      <c r="AR3361" s="63"/>
      <c r="AS3361" s="63"/>
      <c r="AT3361" s="63"/>
      <c r="AU3361" s="63"/>
      <c r="AV3361" s="63"/>
      <c r="AW3361" s="63"/>
      <c r="AX3361" s="63"/>
      <c r="AY3361" s="63"/>
      <c r="AZ3361" s="63"/>
      <c r="BA3361" s="63"/>
      <c r="BB3361" s="63"/>
      <c r="BC3361" s="63"/>
      <c r="BD3361" s="63"/>
      <c r="BE3361" s="63"/>
      <c r="BF3361" s="63"/>
      <c r="BG3361" s="63"/>
      <c r="BH3361" s="63"/>
      <c r="BI3361" s="63"/>
      <c r="BJ3361" s="63"/>
      <c r="BK3361" s="63"/>
      <c r="BL3361" s="63"/>
      <c r="BM3361" s="63"/>
      <c r="BN3361" s="63"/>
      <c r="BO3361" s="63"/>
      <c r="BP3361" s="63"/>
      <c r="BQ3361" s="63"/>
      <c r="BR3361" s="63"/>
      <c r="BS3361" s="63"/>
      <c r="BT3361" s="63"/>
      <c r="BU3361" s="63"/>
      <c r="BV3361" s="63"/>
      <c r="BW3361" s="63"/>
      <c r="BX3361" s="63"/>
      <c r="BY3361" s="63"/>
      <c r="BZ3361" s="63"/>
      <c r="CA3361" s="63"/>
      <c r="CB3361" s="63"/>
      <c r="CC3361" s="63"/>
      <c r="CD3361" s="63"/>
      <c r="CE3361" s="63"/>
      <c r="CF3361" s="63"/>
      <c r="CG3361" s="63"/>
      <c r="CH3361" s="63"/>
      <c r="CI3361" s="63"/>
      <c r="CJ3361" s="63"/>
      <c r="CK3361" s="63"/>
      <c r="CL3361" s="63"/>
      <c r="CM3361" s="63"/>
      <c r="CN3361" s="63"/>
      <c r="CO3361" s="63"/>
      <c r="CP3361" s="63"/>
      <c r="CR3361" s="227"/>
      <c r="CS3361" s="74"/>
    </row>
    <row r="3362" spans="1:97" s="72" customFormat="1" ht="75.75" customHeight="1">
      <c r="A3362" s="63"/>
      <c r="B3362" s="63"/>
      <c r="C3362" s="63"/>
      <c r="D3362" s="63"/>
      <c r="E3362" s="63"/>
      <c r="F3362" s="63"/>
      <c r="G3362" s="63"/>
      <c r="H3362" s="63"/>
      <c r="I3362" s="63"/>
      <c r="J3362" s="63"/>
      <c r="K3362" s="63"/>
      <c r="L3362" s="63"/>
      <c r="M3362" s="63"/>
      <c r="N3362" s="63"/>
      <c r="O3362" s="63"/>
      <c r="P3362" s="63"/>
      <c r="Q3362" s="63"/>
      <c r="R3362" s="63"/>
      <c r="S3362" s="63"/>
      <c r="T3362" s="63"/>
      <c r="U3362" s="63"/>
      <c r="V3362" s="63"/>
      <c r="W3362" s="63"/>
      <c r="X3362" s="63"/>
      <c r="Y3362" s="63"/>
      <c r="Z3362" s="63"/>
      <c r="AA3362" s="63"/>
      <c r="AB3362" s="63"/>
      <c r="AC3362" s="63"/>
      <c r="AD3362" s="63"/>
      <c r="AE3362" s="63"/>
      <c r="AF3362" s="63"/>
      <c r="AG3362" s="63"/>
      <c r="AH3362" s="63"/>
      <c r="AI3362" s="63"/>
      <c r="AJ3362" s="63"/>
      <c r="AK3362" s="63"/>
      <c r="AL3362" s="63"/>
      <c r="AM3362" s="63"/>
      <c r="AN3362" s="63"/>
      <c r="AO3362" s="63"/>
      <c r="AP3362" s="63"/>
      <c r="AQ3362" s="63"/>
      <c r="AR3362" s="63"/>
      <c r="AS3362" s="63"/>
      <c r="AT3362" s="63"/>
      <c r="AU3362" s="63"/>
      <c r="AV3362" s="63"/>
      <c r="AW3362" s="63"/>
      <c r="AX3362" s="63"/>
      <c r="AY3362" s="63"/>
      <c r="AZ3362" s="63"/>
      <c r="BA3362" s="63"/>
      <c r="BB3362" s="63"/>
      <c r="BC3362" s="63"/>
      <c r="BD3362" s="63"/>
      <c r="BE3362" s="63"/>
      <c r="BF3362" s="63"/>
      <c r="BG3362" s="63"/>
      <c r="BH3362" s="63"/>
      <c r="BI3362" s="63"/>
      <c r="BJ3362" s="63"/>
      <c r="BK3362" s="63"/>
      <c r="BL3362" s="63"/>
      <c r="BM3362" s="63"/>
      <c r="BN3362" s="63"/>
      <c r="BO3362" s="63"/>
      <c r="BP3362" s="63"/>
      <c r="BQ3362" s="63"/>
      <c r="BR3362" s="63"/>
      <c r="BS3362" s="63"/>
      <c r="BT3362" s="63"/>
      <c r="BU3362" s="63"/>
      <c r="BV3362" s="63"/>
      <c r="BW3362" s="63"/>
      <c r="BX3362" s="63"/>
      <c r="BY3362" s="63"/>
      <c r="BZ3362" s="63"/>
      <c r="CA3362" s="63"/>
      <c r="CB3362" s="63"/>
      <c r="CC3362" s="63"/>
      <c r="CD3362" s="63"/>
      <c r="CE3362" s="63"/>
      <c r="CF3362" s="63"/>
      <c r="CG3362" s="63"/>
      <c r="CH3362" s="63"/>
      <c r="CI3362" s="63"/>
      <c r="CJ3362" s="63"/>
      <c r="CK3362" s="63"/>
      <c r="CL3362" s="63"/>
      <c r="CM3362" s="63"/>
      <c r="CN3362" s="63"/>
      <c r="CO3362" s="63"/>
      <c r="CP3362" s="63"/>
      <c r="CR3362" s="227"/>
      <c r="CS3362" s="74"/>
    </row>
    <row r="3363" spans="1:97" s="72" customFormat="1" ht="75.75" customHeight="1">
      <c r="A3363" s="63"/>
      <c r="B3363" s="63"/>
      <c r="C3363" s="63"/>
      <c r="D3363" s="63"/>
      <c r="E3363" s="63"/>
      <c r="F3363" s="63"/>
      <c r="G3363" s="63"/>
      <c r="H3363" s="63"/>
      <c r="I3363" s="63"/>
      <c r="J3363" s="63"/>
      <c r="K3363" s="63"/>
      <c r="L3363" s="63"/>
      <c r="M3363" s="63"/>
      <c r="N3363" s="63"/>
      <c r="O3363" s="63"/>
      <c r="P3363" s="63"/>
      <c r="Q3363" s="63"/>
      <c r="R3363" s="63"/>
      <c r="S3363" s="63"/>
      <c r="T3363" s="63"/>
      <c r="U3363" s="63"/>
      <c r="V3363" s="63"/>
      <c r="W3363" s="63"/>
      <c r="X3363" s="63"/>
      <c r="Y3363" s="63"/>
      <c r="Z3363" s="63"/>
      <c r="AA3363" s="63"/>
      <c r="AB3363" s="63"/>
      <c r="AC3363" s="63"/>
      <c r="AD3363" s="63"/>
      <c r="AE3363" s="63"/>
      <c r="AF3363" s="63"/>
      <c r="AG3363" s="63"/>
      <c r="AH3363" s="63"/>
      <c r="AI3363" s="63"/>
      <c r="AJ3363" s="63"/>
      <c r="AK3363" s="63"/>
      <c r="AL3363" s="63"/>
      <c r="AM3363" s="63"/>
      <c r="AN3363" s="63"/>
      <c r="AO3363" s="63"/>
      <c r="AP3363" s="63"/>
      <c r="AQ3363" s="63"/>
      <c r="AR3363" s="63"/>
      <c r="AS3363" s="63"/>
      <c r="AT3363" s="63"/>
      <c r="AU3363" s="63"/>
      <c r="AV3363" s="63"/>
      <c r="AW3363" s="63"/>
      <c r="AX3363" s="63"/>
      <c r="AY3363" s="63"/>
      <c r="AZ3363" s="63"/>
      <c r="BA3363" s="63"/>
      <c r="BB3363" s="63"/>
      <c r="BC3363" s="63"/>
      <c r="BD3363" s="63"/>
      <c r="BE3363" s="63"/>
      <c r="BF3363" s="63"/>
      <c r="BG3363" s="63"/>
      <c r="BH3363" s="63"/>
      <c r="BI3363" s="63"/>
      <c r="BJ3363" s="63"/>
      <c r="BK3363" s="63"/>
      <c r="BL3363" s="63"/>
      <c r="BM3363" s="63"/>
      <c r="BN3363" s="63"/>
      <c r="BO3363" s="63"/>
      <c r="BP3363" s="63"/>
      <c r="BQ3363" s="63"/>
      <c r="BR3363" s="63"/>
      <c r="BS3363" s="63"/>
      <c r="BT3363" s="63"/>
      <c r="BU3363" s="63"/>
      <c r="BV3363" s="63"/>
      <c r="BW3363" s="63"/>
      <c r="BX3363" s="63"/>
      <c r="BY3363" s="63"/>
      <c r="BZ3363" s="63"/>
      <c r="CA3363" s="63"/>
      <c r="CB3363" s="63"/>
      <c r="CC3363" s="63"/>
      <c r="CD3363" s="63"/>
      <c r="CE3363" s="63"/>
      <c r="CF3363" s="63"/>
      <c r="CG3363" s="63"/>
      <c r="CH3363" s="63"/>
      <c r="CI3363" s="63"/>
      <c r="CJ3363" s="63"/>
      <c r="CK3363" s="63"/>
      <c r="CL3363" s="63"/>
      <c r="CM3363" s="63"/>
      <c r="CN3363" s="63"/>
      <c r="CO3363" s="63"/>
      <c r="CP3363" s="63"/>
      <c r="CR3363" s="227"/>
      <c r="CS3363" s="74"/>
    </row>
    <row r="3364" spans="1:97" s="72" customFormat="1" ht="75.75" customHeight="1">
      <c r="A3364" s="63"/>
      <c r="B3364" s="63"/>
      <c r="C3364" s="63"/>
      <c r="D3364" s="63"/>
      <c r="E3364" s="63"/>
      <c r="F3364" s="63"/>
      <c r="G3364" s="63"/>
      <c r="H3364" s="63"/>
      <c r="I3364" s="63"/>
      <c r="J3364" s="63"/>
      <c r="K3364" s="63"/>
      <c r="L3364" s="63"/>
      <c r="M3364" s="63"/>
      <c r="N3364" s="63"/>
      <c r="O3364" s="63"/>
      <c r="P3364" s="63"/>
      <c r="Q3364" s="63"/>
      <c r="R3364" s="63"/>
      <c r="S3364" s="63"/>
      <c r="T3364" s="63"/>
      <c r="U3364" s="63"/>
      <c r="V3364" s="63"/>
      <c r="W3364" s="63"/>
      <c r="X3364" s="63"/>
      <c r="Y3364" s="63"/>
      <c r="Z3364" s="63"/>
      <c r="AA3364" s="63"/>
      <c r="AB3364" s="63"/>
      <c r="AC3364" s="63"/>
      <c r="AD3364" s="63"/>
      <c r="AE3364" s="63"/>
      <c r="AF3364" s="63"/>
      <c r="AG3364" s="63"/>
      <c r="AH3364" s="63"/>
      <c r="AI3364" s="63"/>
      <c r="AJ3364" s="63"/>
      <c r="AK3364" s="63"/>
      <c r="AL3364" s="63"/>
      <c r="AM3364" s="63"/>
      <c r="AN3364" s="63"/>
      <c r="AO3364" s="63"/>
      <c r="AP3364" s="63"/>
      <c r="AQ3364" s="63"/>
      <c r="AR3364" s="63"/>
      <c r="AS3364" s="63"/>
      <c r="AT3364" s="63"/>
      <c r="AU3364" s="63"/>
      <c r="AV3364" s="63"/>
      <c r="AW3364" s="63"/>
      <c r="AX3364" s="63"/>
      <c r="AY3364" s="63"/>
      <c r="AZ3364" s="63"/>
      <c r="BA3364" s="63"/>
      <c r="BB3364" s="63"/>
      <c r="BC3364" s="63"/>
      <c r="BD3364" s="63"/>
      <c r="BE3364" s="63"/>
      <c r="BF3364" s="63"/>
      <c r="BG3364" s="63"/>
      <c r="BH3364" s="63"/>
      <c r="BI3364" s="63"/>
      <c r="BJ3364" s="63"/>
      <c r="BK3364" s="63"/>
      <c r="BL3364" s="63"/>
      <c r="BM3364" s="63"/>
      <c r="BN3364" s="63"/>
      <c r="BO3364" s="63"/>
      <c r="BP3364" s="63"/>
      <c r="BQ3364" s="63"/>
      <c r="BR3364" s="63"/>
      <c r="BS3364" s="63"/>
      <c r="BT3364" s="63"/>
      <c r="BU3364" s="63"/>
      <c r="BV3364" s="63"/>
      <c r="BW3364" s="63"/>
      <c r="BX3364" s="63"/>
      <c r="BY3364" s="63"/>
      <c r="BZ3364" s="63"/>
      <c r="CA3364" s="63"/>
      <c r="CB3364" s="63"/>
      <c r="CC3364" s="63"/>
      <c r="CD3364" s="63"/>
      <c r="CE3364" s="63"/>
      <c r="CF3364" s="63"/>
      <c r="CG3364" s="63"/>
      <c r="CH3364" s="63"/>
      <c r="CI3364" s="63"/>
      <c r="CJ3364" s="63"/>
      <c r="CK3364" s="63"/>
      <c r="CL3364" s="63"/>
      <c r="CM3364" s="63"/>
      <c r="CN3364" s="63"/>
      <c r="CO3364" s="63"/>
      <c r="CP3364" s="63"/>
      <c r="CR3364" s="227"/>
      <c r="CS3364" s="74"/>
    </row>
    <row r="3365" spans="1:97" s="72" customFormat="1" ht="75.75" customHeight="1">
      <c r="A3365" s="63"/>
      <c r="B3365" s="63"/>
      <c r="C3365" s="63"/>
      <c r="D3365" s="63"/>
      <c r="E3365" s="63"/>
      <c r="F3365" s="63"/>
      <c r="G3365" s="63"/>
      <c r="H3365" s="63"/>
      <c r="I3365" s="63"/>
      <c r="J3365" s="63"/>
      <c r="K3365" s="63"/>
      <c r="L3365" s="63"/>
      <c r="M3365" s="63"/>
      <c r="N3365" s="63"/>
      <c r="O3365" s="63"/>
      <c r="P3365" s="63"/>
      <c r="Q3365" s="63"/>
      <c r="R3365" s="63"/>
      <c r="S3365" s="63"/>
      <c r="T3365" s="63"/>
      <c r="U3365" s="63"/>
      <c r="V3365" s="63"/>
      <c r="W3365" s="63"/>
      <c r="X3365" s="63"/>
      <c r="Y3365" s="63"/>
      <c r="Z3365" s="63"/>
      <c r="AA3365" s="63"/>
      <c r="AB3365" s="63"/>
      <c r="AC3365" s="63"/>
      <c r="AD3365" s="63"/>
      <c r="AE3365" s="63"/>
      <c r="AF3365" s="63"/>
      <c r="AG3365" s="63"/>
      <c r="AH3365" s="63"/>
      <c r="AI3365" s="63"/>
      <c r="AJ3365" s="63"/>
      <c r="AK3365" s="63"/>
      <c r="AL3365" s="63"/>
      <c r="AM3365" s="63"/>
      <c r="AN3365" s="63"/>
      <c r="AO3365" s="63"/>
      <c r="AP3365" s="63"/>
      <c r="AQ3365" s="63"/>
      <c r="AR3365" s="63"/>
      <c r="AS3365" s="63"/>
      <c r="AT3365" s="63"/>
      <c r="AU3365" s="63"/>
      <c r="AV3365" s="63"/>
      <c r="AW3365" s="63"/>
      <c r="AX3365" s="63"/>
      <c r="AY3365" s="63"/>
      <c r="AZ3365" s="63"/>
      <c r="BA3365" s="63"/>
      <c r="BB3365" s="63"/>
      <c r="BC3365" s="63"/>
      <c r="BD3365" s="63"/>
      <c r="BE3365" s="63"/>
      <c r="BF3365" s="63"/>
      <c r="BG3365" s="63"/>
      <c r="BH3365" s="63"/>
      <c r="BI3365" s="63"/>
      <c r="BJ3365" s="63"/>
      <c r="BK3365" s="63"/>
      <c r="BL3365" s="63"/>
      <c r="BM3365" s="63"/>
      <c r="BN3365" s="63"/>
      <c r="BO3365" s="63"/>
      <c r="BP3365" s="63"/>
      <c r="BQ3365" s="63"/>
      <c r="BR3365" s="63"/>
      <c r="BS3365" s="63"/>
      <c r="BT3365" s="63"/>
      <c r="BU3365" s="63"/>
      <c r="BV3365" s="63"/>
      <c r="BW3365" s="63"/>
      <c r="BX3365" s="63"/>
      <c r="BY3365" s="63"/>
      <c r="BZ3365" s="63"/>
      <c r="CA3365" s="63"/>
      <c r="CB3365" s="63"/>
      <c r="CC3365" s="63"/>
      <c r="CD3365" s="63"/>
      <c r="CE3365" s="63"/>
      <c r="CF3365" s="63"/>
      <c r="CG3365" s="63"/>
      <c r="CH3365" s="63"/>
      <c r="CI3365" s="63"/>
      <c r="CJ3365" s="63"/>
      <c r="CK3365" s="63"/>
      <c r="CL3365" s="63"/>
      <c r="CM3365" s="63"/>
      <c r="CN3365" s="63"/>
      <c r="CO3365" s="63"/>
      <c r="CP3365" s="63"/>
      <c r="CR3365" s="227"/>
      <c r="CS3365" s="74"/>
    </row>
    <row r="3366" spans="1:97" s="72" customFormat="1" ht="75.75" customHeight="1">
      <c r="A3366" s="63"/>
      <c r="B3366" s="63"/>
      <c r="C3366" s="63"/>
      <c r="D3366" s="63"/>
      <c r="E3366" s="63"/>
      <c r="F3366" s="63"/>
      <c r="G3366" s="63"/>
      <c r="H3366" s="63"/>
      <c r="I3366" s="63"/>
      <c r="J3366" s="63"/>
      <c r="K3366" s="63"/>
      <c r="L3366" s="63"/>
      <c r="M3366" s="63"/>
      <c r="N3366" s="63"/>
      <c r="O3366" s="63"/>
      <c r="P3366" s="63"/>
      <c r="Q3366" s="63"/>
      <c r="R3366" s="63"/>
      <c r="S3366" s="63"/>
      <c r="T3366" s="63"/>
      <c r="U3366" s="63"/>
      <c r="V3366" s="63"/>
      <c r="W3366" s="63"/>
      <c r="X3366" s="63"/>
      <c r="Y3366" s="63"/>
      <c r="Z3366" s="63"/>
      <c r="AA3366" s="63"/>
      <c r="AB3366" s="63"/>
      <c r="AC3366" s="63"/>
      <c r="AD3366" s="63"/>
      <c r="AE3366" s="63"/>
      <c r="AF3366" s="63"/>
      <c r="AG3366" s="63"/>
      <c r="AH3366" s="63"/>
      <c r="AI3366" s="63"/>
      <c r="AJ3366" s="63"/>
      <c r="AK3366" s="63"/>
      <c r="AL3366" s="63"/>
      <c r="AM3366" s="63"/>
      <c r="AN3366" s="63"/>
      <c r="AO3366" s="63"/>
      <c r="AP3366" s="63"/>
      <c r="AQ3366" s="63"/>
      <c r="AR3366" s="63"/>
      <c r="AS3366" s="63"/>
      <c r="AT3366" s="63"/>
      <c r="AU3366" s="63"/>
      <c r="AV3366" s="63"/>
      <c r="AW3366" s="63"/>
      <c r="AX3366" s="63"/>
      <c r="AY3366" s="63"/>
      <c r="AZ3366" s="63"/>
      <c r="BA3366" s="63"/>
      <c r="BB3366" s="63"/>
      <c r="BC3366" s="63"/>
      <c r="BD3366" s="63"/>
      <c r="BE3366" s="63"/>
      <c r="BF3366" s="63"/>
      <c r="BG3366" s="63"/>
      <c r="BH3366" s="63"/>
      <c r="BI3366" s="63"/>
      <c r="BJ3366" s="63"/>
      <c r="BK3366" s="63"/>
      <c r="BL3366" s="63"/>
      <c r="BM3366" s="63"/>
      <c r="BN3366" s="63"/>
      <c r="BO3366" s="63"/>
      <c r="BP3366" s="63"/>
      <c r="BQ3366" s="63"/>
      <c r="BR3366" s="63"/>
      <c r="BS3366" s="63"/>
      <c r="BT3366" s="63"/>
      <c r="BU3366" s="63"/>
      <c r="BV3366" s="63"/>
      <c r="BW3366" s="63"/>
      <c r="BX3366" s="63"/>
      <c r="BY3366" s="63"/>
      <c r="BZ3366" s="63"/>
      <c r="CA3366" s="63"/>
      <c r="CB3366" s="63"/>
      <c r="CC3366" s="63"/>
      <c r="CD3366" s="63"/>
      <c r="CE3366" s="63"/>
      <c r="CF3366" s="63"/>
      <c r="CG3366" s="63"/>
      <c r="CH3366" s="63"/>
      <c r="CI3366" s="63"/>
      <c r="CJ3366" s="63"/>
      <c r="CK3366" s="63"/>
      <c r="CL3366" s="63"/>
      <c r="CM3366" s="63"/>
      <c r="CN3366" s="63"/>
      <c r="CO3366" s="63"/>
      <c r="CP3366" s="63"/>
      <c r="CR3366" s="227"/>
      <c r="CS3366" s="74"/>
    </row>
    <row r="3367" spans="1:97" s="72" customFormat="1" ht="75.75" customHeight="1">
      <c r="A3367" s="63"/>
      <c r="B3367" s="63"/>
      <c r="C3367" s="63"/>
      <c r="D3367" s="63"/>
      <c r="E3367" s="63"/>
      <c r="F3367" s="63"/>
      <c r="G3367" s="63"/>
      <c r="H3367" s="63"/>
      <c r="I3367" s="63"/>
      <c r="J3367" s="63"/>
      <c r="K3367" s="63"/>
      <c r="L3367" s="63"/>
      <c r="M3367" s="63"/>
      <c r="N3367" s="63"/>
      <c r="O3367" s="63"/>
      <c r="P3367" s="63"/>
      <c r="Q3367" s="63"/>
      <c r="R3367" s="63"/>
      <c r="S3367" s="63"/>
      <c r="T3367" s="63"/>
      <c r="U3367" s="63"/>
      <c r="V3367" s="63"/>
      <c r="W3367" s="63"/>
      <c r="X3367" s="63"/>
      <c r="Y3367" s="63"/>
      <c r="Z3367" s="63"/>
      <c r="AA3367" s="63"/>
      <c r="AB3367" s="63"/>
      <c r="AC3367" s="63"/>
      <c r="AD3367" s="63"/>
      <c r="AE3367" s="63"/>
      <c r="AF3367" s="63"/>
      <c r="AG3367" s="63"/>
      <c r="AH3367" s="63"/>
      <c r="AI3367" s="63"/>
      <c r="AJ3367" s="63"/>
      <c r="AK3367" s="63"/>
      <c r="AL3367" s="63"/>
      <c r="AM3367" s="63"/>
      <c r="AN3367" s="63"/>
      <c r="AO3367" s="63"/>
      <c r="AP3367" s="63"/>
      <c r="AQ3367" s="63"/>
      <c r="AR3367" s="63"/>
      <c r="AS3367" s="63"/>
      <c r="AT3367" s="63"/>
      <c r="AU3367" s="63"/>
      <c r="AV3367" s="63"/>
      <c r="AW3367" s="63"/>
      <c r="AX3367" s="63"/>
      <c r="AY3367" s="63"/>
      <c r="AZ3367" s="63"/>
      <c r="BA3367" s="63"/>
      <c r="BB3367" s="63"/>
      <c r="BC3367" s="63"/>
      <c r="BD3367" s="63"/>
      <c r="BE3367" s="63"/>
      <c r="BF3367" s="63"/>
      <c r="BG3367" s="63"/>
      <c r="BH3367" s="63"/>
      <c r="BI3367" s="63"/>
      <c r="BJ3367" s="63"/>
      <c r="BK3367" s="63"/>
      <c r="BL3367" s="63"/>
      <c r="BM3367" s="63"/>
      <c r="BN3367" s="63"/>
      <c r="BO3367" s="63"/>
      <c r="BP3367" s="63"/>
      <c r="BQ3367" s="63"/>
      <c r="BR3367" s="63"/>
      <c r="BS3367" s="63"/>
      <c r="BT3367" s="63"/>
      <c r="BU3367" s="63"/>
      <c r="BV3367" s="63"/>
      <c r="BW3367" s="63"/>
      <c r="BX3367" s="63"/>
      <c r="BY3367" s="63"/>
      <c r="BZ3367" s="63"/>
      <c r="CA3367" s="63"/>
      <c r="CB3367" s="63"/>
      <c r="CC3367" s="63"/>
      <c r="CD3367" s="63"/>
      <c r="CE3367" s="63"/>
      <c r="CF3367" s="63"/>
      <c r="CG3367" s="63"/>
      <c r="CH3367" s="63"/>
      <c r="CI3367" s="63"/>
      <c r="CJ3367" s="63"/>
      <c r="CK3367" s="63"/>
      <c r="CL3367" s="63"/>
      <c r="CM3367" s="63"/>
      <c r="CN3367" s="63"/>
      <c r="CO3367" s="63"/>
      <c r="CP3367" s="63"/>
      <c r="CR3367" s="227"/>
      <c r="CS3367" s="74"/>
    </row>
    <row r="3368" spans="1:97" s="72" customFormat="1" ht="75.75" customHeight="1">
      <c r="A3368" s="63"/>
      <c r="B3368" s="63"/>
      <c r="C3368" s="63"/>
      <c r="D3368" s="63"/>
      <c r="E3368" s="63"/>
      <c r="F3368" s="63"/>
      <c r="G3368" s="63"/>
      <c r="H3368" s="63"/>
      <c r="I3368" s="63"/>
      <c r="J3368" s="63"/>
      <c r="K3368" s="63"/>
      <c r="L3368" s="63"/>
      <c r="M3368" s="63"/>
      <c r="N3368" s="63"/>
      <c r="O3368" s="63"/>
      <c r="P3368" s="63"/>
      <c r="Q3368" s="63"/>
      <c r="R3368" s="63"/>
      <c r="S3368" s="63"/>
      <c r="T3368" s="63"/>
      <c r="U3368" s="63"/>
      <c r="V3368" s="63"/>
      <c r="W3368" s="63"/>
      <c r="X3368" s="63"/>
      <c r="Y3368" s="63"/>
      <c r="Z3368" s="63"/>
      <c r="AA3368" s="63"/>
      <c r="AB3368" s="63"/>
      <c r="AC3368" s="63"/>
      <c r="AD3368" s="63"/>
      <c r="AE3368" s="63"/>
      <c r="AF3368" s="63"/>
      <c r="AG3368" s="63"/>
      <c r="AH3368" s="63"/>
      <c r="AI3368" s="63"/>
      <c r="AJ3368" s="63"/>
      <c r="AK3368" s="63"/>
      <c r="AL3368" s="63"/>
      <c r="AM3368" s="63"/>
      <c r="AN3368" s="63"/>
      <c r="AO3368" s="63"/>
      <c r="AP3368" s="63"/>
      <c r="AQ3368" s="63"/>
      <c r="AR3368" s="63"/>
      <c r="AS3368" s="63"/>
      <c r="AT3368" s="63"/>
      <c r="AU3368" s="63"/>
      <c r="AV3368" s="63"/>
      <c r="AW3368" s="63"/>
      <c r="AX3368" s="63"/>
      <c r="AY3368" s="63"/>
      <c r="AZ3368" s="63"/>
      <c r="BA3368" s="63"/>
      <c r="BB3368" s="63"/>
      <c r="BC3368" s="63"/>
      <c r="BD3368" s="63"/>
      <c r="BE3368" s="63"/>
      <c r="BF3368" s="63"/>
      <c r="BG3368" s="63"/>
      <c r="BH3368" s="63"/>
      <c r="BI3368" s="63"/>
      <c r="BJ3368" s="63"/>
      <c r="BK3368" s="63"/>
      <c r="BL3368" s="63"/>
      <c r="BM3368" s="63"/>
      <c r="BN3368" s="63"/>
      <c r="BO3368" s="63"/>
      <c r="BP3368" s="63"/>
      <c r="BQ3368" s="63"/>
      <c r="BR3368" s="63"/>
      <c r="BS3368" s="63"/>
      <c r="BT3368" s="63"/>
      <c r="BU3368" s="63"/>
      <c r="BV3368" s="63"/>
      <c r="BW3368" s="63"/>
      <c r="BX3368" s="63"/>
      <c r="BY3368" s="63"/>
      <c r="BZ3368" s="63"/>
      <c r="CA3368" s="63"/>
      <c r="CB3368" s="63"/>
      <c r="CC3368" s="63"/>
      <c r="CD3368" s="63"/>
      <c r="CE3368" s="63"/>
      <c r="CF3368" s="63"/>
      <c r="CG3368" s="63"/>
      <c r="CH3368" s="63"/>
      <c r="CI3368" s="63"/>
      <c r="CJ3368" s="63"/>
      <c r="CK3368" s="63"/>
      <c r="CL3368" s="63"/>
      <c r="CM3368" s="63"/>
      <c r="CN3368" s="63"/>
      <c r="CO3368" s="63"/>
      <c r="CP3368" s="63"/>
      <c r="CR3368" s="227"/>
      <c r="CS3368" s="74"/>
    </row>
    <row r="3369" spans="1:97" s="72" customFormat="1" ht="75.75" customHeight="1">
      <c r="A3369" s="63"/>
      <c r="B3369" s="63"/>
      <c r="C3369" s="63"/>
      <c r="D3369" s="63"/>
      <c r="E3369" s="63"/>
      <c r="F3369" s="63"/>
      <c r="G3369" s="63"/>
      <c r="H3369" s="63"/>
      <c r="I3369" s="63"/>
      <c r="J3369" s="63"/>
      <c r="K3369" s="63"/>
      <c r="L3369" s="63"/>
      <c r="M3369" s="63"/>
      <c r="N3369" s="63"/>
      <c r="O3369" s="63"/>
      <c r="P3369" s="63"/>
      <c r="Q3369" s="63"/>
      <c r="R3369" s="63"/>
      <c r="S3369" s="63"/>
      <c r="T3369" s="63"/>
      <c r="U3369" s="63"/>
      <c r="V3369" s="63"/>
      <c r="W3369" s="63"/>
      <c r="X3369" s="63"/>
      <c r="Y3369" s="63"/>
      <c r="Z3369" s="63"/>
      <c r="AA3369" s="63"/>
      <c r="AB3369" s="63"/>
      <c r="AC3369" s="63"/>
      <c r="AD3369" s="63"/>
      <c r="AE3369" s="63"/>
      <c r="AF3369" s="63"/>
      <c r="AG3369" s="63"/>
      <c r="AH3369" s="63"/>
      <c r="AI3369" s="63"/>
      <c r="AJ3369" s="63"/>
      <c r="AK3369" s="63"/>
      <c r="AL3369" s="63"/>
      <c r="AM3369" s="63"/>
      <c r="AN3369" s="63"/>
      <c r="AO3369" s="63"/>
      <c r="AP3369" s="63"/>
      <c r="AQ3369" s="63"/>
      <c r="AR3369" s="63"/>
      <c r="AS3369" s="63"/>
      <c r="AT3369" s="63"/>
      <c r="AU3369" s="63"/>
      <c r="AV3369" s="63"/>
      <c r="AW3369" s="63"/>
      <c r="AX3369" s="63"/>
      <c r="AY3369" s="63"/>
      <c r="AZ3369" s="63"/>
      <c r="BA3369" s="63"/>
      <c r="BB3369" s="63"/>
      <c r="BC3369" s="63"/>
      <c r="BD3369" s="63"/>
      <c r="BE3369" s="63"/>
      <c r="BF3369" s="63"/>
      <c r="BG3369" s="63"/>
      <c r="BH3369" s="63"/>
      <c r="BI3369" s="63"/>
      <c r="BJ3369" s="63"/>
      <c r="BK3369" s="63"/>
      <c r="BL3369" s="63"/>
      <c r="BM3369" s="63"/>
      <c r="BN3369" s="63"/>
      <c r="BO3369" s="63"/>
      <c r="BP3369" s="63"/>
      <c r="BQ3369" s="63"/>
      <c r="BR3369" s="63"/>
      <c r="BS3369" s="63"/>
      <c r="BT3369" s="63"/>
      <c r="BU3369" s="63"/>
      <c r="BV3369" s="63"/>
      <c r="BW3369" s="63"/>
      <c r="BX3369" s="63"/>
      <c r="BY3369" s="63"/>
      <c r="BZ3369" s="63"/>
      <c r="CA3369" s="63"/>
      <c r="CB3369" s="63"/>
      <c r="CC3369" s="63"/>
      <c r="CD3369" s="63"/>
      <c r="CE3369" s="63"/>
      <c r="CF3369" s="63"/>
      <c r="CG3369" s="63"/>
      <c r="CH3369" s="63"/>
      <c r="CI3369" s="63"/>
      <c r="CJ3369" s="63"/>
      <c r="CK3369" s="63"/>
      <c r="CL3369" s="63"/>
      <c r="CM3369" s="63"/>
      <c r="CN3369" s="63"/>
      <c r="CO3369" s="63"/>
      <c r="CP3369" s="63"/>
      <c r="CR3369" s="227"/>
      <c r="CS3369" s="74"/>
    </row>
    <row r="3370" spans="1:97" s="72" customFormat="1" ht="75.75" customHeight="1">
      <c r="A3370" s="63"/>
      <c r="B3370" s="63"/>
      <c r="C3370" s="63"/>
      <c r="D3370" s="63"/>
      <c r="E3370" s="63"/>
      <c r="F3370" s="63"/>
      <c r="G3370" s="63"/>
      <c r="H3370" s="63"/>
      <c r="I3370" s="63"/>
      <c r="J3370" s="63"/>
      <c r="K3370" s="63"/>
      <c r="L3370" s="63"/>
      <c r="M3370" s="63"/>
      <c r="N3370" s="63"/>
      <c r="O3370" s="63"/>
      <c r="P3370" s="63"/>
      <c r="Q3370" s="63"/>
      <c r="R3370" s="63"/>
      <c r="S3370" s="63"/>
      <c r="T3370" s="63"/>
      <c r="U3370" s="63"/>
      <c r="V3370" s="63"/>
      <c r="W3370" s="63"/>
      <c r="X3370" s="63"/>
      <c r="Y3370" s="63"/>
      <c r="Z3370" s="63"/>
      <c r="AA3370" s="63"/>
      <c r="AB3370" s="63"/>
      <c r="AC3370" s="63"/>
      <c r="AD3370" s="63"/>
      <c r="AE3370" s="63"/>
      <c r="AF3370" s="63"/>
      <c r="AG3370" s="63"/>
      <c r="AH3370" s="63"/>
      <c r="AI3370" s="63"/>
      <c r="AJ3370" s="63"/>
      <c r="AK3370" s="63"/>
      <c r="AL3370" s="63"/>
      <c r="AM3370" s="63"/>
      <c r="AN3370" s="63"/>
      <c r="AO3370" s="63"/>
      <c r="AP3370" s="63"/>
      <c r="AQ3370" s="63"/>
      <c r="AR3370" s="63"/>
      <c r="AS3370" s="63"/>
      <c r="AT3370" s="63"/>
      <c r="AU3370" s="63"/>
      <c r="AV3370" s="63"/>
      <c r="AW3370" s="63"/>
      <c r="AX3370" s="63"/>
      <c r="AY3370" s="63"/>
      <c r="AZ3370" s="63"/>
      <c r="BA3370" s="63"/>
      <c r="BB3370" s="63"/>
      <c r="BC3370" s="63"/>
      <c r="BD3370" s="63"/>
      <c r="BE3370" s="63"/>
      <c r="BF3370" s="63"/>
      <c r="BG3370" s="63"/>
      <c r="BH3370" s="63"/>
      <c r="BI3370" s="63"/>
      <c r="BJ3370" s="63"/>
      <c r="BK3370" s="63"/>
      <c r="BL3370" s="63"/>
      <c r="BM3370" s="63"/>
      <c r="BN3370" s="63"/>
      <c r="BO3370" s="63"/>
      <c r="BP3370" s="63"/>
      <c r="BQ3370" s="63"/>
      <c r="BR3370" s="63"/>
      <c r="BS3370" s="63"/>
      <c r="BT3370" s="63"/>
      <c r="BU3370" s="63"/>
      <c r="BV3370" s="63"/>
      <c r="BW3370" s="63"/>
      <c r="BX3370" s="63"/>
      <c r="BY3370" s="63"/>
      <c r="BZ3370" s="63"/>
      <c r="CA3370" s="63"/>
      <c r="CB3370" s="63"/>
      <c r="CC3370" s="63"/>
      <c r="CD3370" s="63"/>
      <c r="CE3370" s="63"/>
      <c r="CF3370" s="63"/>
      <c r="CG3370" s="63"/>
      <c r="CH3370" s="63"/>
      <c r="CI3370" s="63"/>
      <c r="CJ3370" s="63"/>
      <c r="CK3370" s="63"/>
      <c r="CL3370" s="63"/>
      <c r="CM3370" s="63"/>
      <c r="CN3370" s="63"/>
      <c r="CO3370" s="63"/>
      <c r="CP3370" s="63"/>
      <c r="CR3370" s="227"/>
      <c r="CS3370" s="74"/>
    </row>
    <row r="3371" spans="1:97" s="72" customFormat="1" ht="75.75" customHeight="1">
      <c r="A3371" s="63"/>
      <c r="B3371" s="63"/>
      <c r="C3371" s="63"/>
      <c r="D3371" s="63"/>
      <c r="E3371" s="63"/>
      <c r="F3371" s="63"/>
      <c r="G3371" s="63"/>
      <c r="H3371" s="63"/>
      <c r="I3371" s="63"/>
      <c r="J3371" s="63"/>
      <c r="K3371" s="63"/>
      <c r="L3371" s="63"/>
      <c r="M3371" s="63"/>
      <c r="N3371" s="63"/>
      <c r="O3371" s="63"/>
      <c r="P3371" s="63"/>
      <c r="Q3371" s="63"/>
      <c r="R3371" s="63"/>
      <c r="S3371" s="63"/>
      <c r="T3371" s="63"/>
      <c r="U3371" s="63"/>
      <c r="V3371" s="63"/>
      <c r="W3371" s="63"/>
      <c r="X3371" s="63"/>
      <c r="Y3371" s="63"/>
      <c r="Z3371" s="63"/>
      <c r="AA3371" s="63"/>
      <c r="AB3371" s="63"/>
      <c r="AC3371" s="63"/>
      <c r="AD3371" s="63"/>
      <c r="AE3371" s="63"/>
      <c r="AF3371" s="63"/>
      <c r="AG3371" s="63"/>
      <c r="AH3371" s="63"/>
      <c r="AI3371" s="63"/>
      <c r="AJ3371" s="63"/>
      <c r="AK3371" s="63"/>
      <c r="AL3371" s="63"/>
      <c r="AM3371" s="63"/>
      <c r="AN3371" s="63"/>
      <c r="AO3371" s="63"/>
      <c r="AP3371" s="63"/>
      <c r="AQ3371" s="63"/>
      <c r="AR3371" s="63"/>
      <c r="AS3371" s="63"/>
      <c r="AT3371" s="63"/>
      <c r="AU3371" s="63"/>
      <c r="AV3371" s="63"/>
      <c r="AW3371" s="63"/>
      <c r="AX3371" s="63"/>
      <c r="AY3371" s="63"/>
      <c r="AZ3371" s="63"/>
      <c r="BA3371" s="63"/>
      <c r="BB3371" s="63"/>
      <c r="BC3371" s="63"/>
      <c r="BD3371" s="63"/>
      <c r="BE3371" s="63"/>
      <c r="BF3371" s="63"/>
      <c r="BG3371" s="63"/>
      <c r="BH3371" s="63"/>
      <c r="BI3371" s="63"/>
      <c r="BJ3371" s="63"/>
      <c r="BK3371" s="63"/>
      <c r="BL3371" s="63"/>
      <c r="BM3371" s="63"/>
      <c r="BN3371" s="63"/>
      <c r="BO3371" s="63"/>
      <c r="BP3371" s="63"/>
      <c r="BQ3371" s="63"/>
      <c r="BR3371" s="63"/>
      <c r="BS3371" s="63"/>
      <c r="BT3371" s="63"/>
      <c r="BU3371" s="63"/>
      <c r="BV3371" s="63"/>
      <c r="BW3371" s="63"/>
      <c r="BX3371" s="63"/>
      <c r="BY3371" s="63"/>
      <c r="BZ3371" s="63"/>
      <c r="CA3371" s="63"/>
      <c r="CB3371" s="63"/>
      <c r="CC3371" s="63"/>
      <c r="CD3371" s="63"/>
      <c r="CE3371" s="63"/>
      <c r="CF3371" s="63"/>
      <c r="CG3371" s="63"/>
      <c r="CH3371" s="63"/>
      <c r="CI3371" s="63"/>
      <c r="CJ3371" s="63"/>
      <c r="CK3371" s="63"/>
      <c r="CL3371" s="63"/>
      <c r="CM3371" s="63"/>
      <c r="CN3371" s="63"/>
      <c r="CO3371" s="63"/>
      <c r="CP3371" s="63"/>
      <c r="CR3371" s="227"/>
      <c r="CS3371" s="74"/>
    </row>
    <row r="3372" spans="1:97" s="72" customFormat="1" ht="75.75" customHeight="1">
      <c r="A3372" s="63"/>
      <c r="B3372" s="63"/>
      <c r="C3372" s="63"/>
      <c r="D3372" s="63"/>
      <c r="E3372" s="63"/>
      <c r="F3372" s="63"/>
      <c r="G3372" s="63"/>
      <c r="H3372" s="63"/>
      <c r="I3372" s="63"/>
      <c r="J3372" s="63"/>
      <c r="K3372" s="63"/>
      <c r="L3372" s="63"/>
      <c r="M3372" s="63"/>
      <c r="N3372" s="63"/>
      <c r="O3372" s="63"/>
      <c r="P3372" s="63"/>
      <c r="Q3372" s="63"/>
      <c r="R3372" s="63"/>
      <c r="S3372" s="63"/>
      <c r="T3372" s="63"/>
      <c r="U3372" s="63"/>
      <c r="V3372" s="63"/>
      <c r="W3372" s="63"/>
      <c r="X3372" s="63"/>
      <c r="Y3372" s="63"/>
      <c r="Z3372" s="63"/>
      <c r="AA3372" s="63"/>
      <c r="AB3372" s="63"/>
      <c r="AC3372" s="63"/>
      <c r="AD3372" s="63"/>
      <c r="AE3372" s="63"/>
      <c r="AF3372" s="63"/>
      <c r="AG3372" s="63"/>
      <c r="AH3372" s="63"/>
      <c r="AI3372" s="63"/>
      <c r="AJ3372" s="63"/>
      <c r="AK3372" s="63"/>
      <c r="AL3372" s="63"/>
      <c r="AM3372" s="63"/>
      <c r="AN3372" s="63"/>
      <c r="AO3372" s="63"/>
      <c r="AP3372" s="63"/>
      <c r="AQ3372" s="63"/>
      <c r="AR3372" s="63"/>
      <c r="AS3372" s="63"/>
      <c r="AT3372" s="63"/>
      <c r="AU3372" s="63"/>
      <c r="AV3372" s="63"/>
      <c r="AW3372" s="63"/>
      <c r="AX3372" s="63"/>
      <c r="AY3372" s="63"/>
      <c r="AZ3372" s="63"/>
      <c r="BA3372" s="63"/>
      <c r="BB3372" s="63"/>
      <c r="BC3372" s="63"/>
      <c r="BD3372" s="63"/>
      <c r="BE3372" s="63"/>
      <c r="BF3372" s="63"/>
      <c r="BG3372" s="63"/>
      <c r="BH3372" s="63"/>
      <c r="BI3372" s="63"/>
      <c r="BJ3372" s="63"/>
      <c r="BK3372" s="63"/>
      <c r="BL3372" s="63"/>
      <c r="BM3372" s="63"/>
      <c r="BN3372" s="63"/>
      <c r="BO3372" s="63"/>
      <c r="BP3372" s="63"/>
      <c r="BQ3372" s="63"/>
      <c r="BR3372" s="63"/>
      <c r="BS3372" s="63"/>
      <c r="BT3372" s="63"/>
      <c r="BU3372" s="63"/>
      <c r="BV3372" s="63"/>
      <c r="BW3372" s="63"/>
      <c r="BX3372" s="63"/>
      <c r="BY3372" s="63"/>
      <c r="BZ3372" s="63"/>
      <c r="CA3372" s="63"/>
      <c r="CB3372" s="63"/>
      <c r="CC3372" s="63"/>
      <c r="CD3372" s="63"/>
      <c r="CE3372" s="63"/>
      <c r="CF3372" s="63"/>
      <c r="CG3372" s="63"/>
      <c r="CH3372" s="63"/>
      <c r="CI3372" s="63"/>
      <c r="CJ3372" s="63"/>
      <c r="CK3372" s="63"/>
      <c r="CL3372" s="63"/>
      <c r="CM3372" s="63"/>
      <c r="CN3372" s="63"/>
      <c r="CO3372" s="63"/>
      <c r="CP3372" s="63"/>
      <c r="CR3372" s="227"/>
      <c r="CS3372" s="74"/>
    </row>
    <row r="3373" spans="1:97" s="72" customFormat="1" ht="75.75" customHeight="1">
      <c r="A3373" s="63"/>
      <c r="B3373" s="63"/>
      <c r="C3373" s="63"/>
      <c r="D3373" s="63"/>
      <c r="E3373" s="63"/>
      <c r="F3373" s="63"/>
      <c r="G3373" s="63"/>
      <c r="H3373" s="63"/>
      <c r="I3373" s="63"/>
      <c r="J3373" s="63"/>
      <c r="K3373" s="63"/>
      <c r="L3373" s="63"/>
      <c r="M3373" s="63"/>
      <c r="N3373" s="63"/>
      <c r="O3373" s="63"/>
      <c r="P3373" s="63"/>
      <c r="Q3373" s="63"/>
      <c r="R3373" s="63"/>
      <c r="S3373" s="63"/>
      <c r="T3373" s="63"/>
      <c r="U3373" s="63"/>
      <c r="V3373" s="63"/>
      <c r="W3373" s="63"/>
      <c r="X3373" s="63"/>
      <c r="Y3373" s="63"/>
      <c r="Z3373" s="63"/>
      <c r="AA3373" s="63"/>
      <c r="AB3373" s="63"/>
      <c r="AC3373" s="63"/>
      <c r="AD3373" s="63"/>
      <c r="AE3373" s="63"/>
      <c r="AF3373" s="63"/>
      <c r="AG3373" s="63"/>
      <c r="AH3373" s="63"/>
      <c r="AI3373" s="63"/>
      <c r="AJ3373" s="63"/>
      <c r="AK3373" s="63"/>
      <c r="AL3373" s="63"/>
      <c r="AM3373" s="63"/>
      <c r="AN3373" s="63"/>
      <c r="AO3373" s="63"/>
      <c r="AP3373" s="63"/>
      <c r="AQ3373" s="63"/>
      <c r="AR3373" s="63"/>
      <c r="AS3373" s="63"/>
      <c r="AT3373" s="63"/>
      <c r="AU3373" s="63"/>
      <c r="AV3373" s="63"/>
      <c r="AW3373" s="63"/>
      <c r="AX3373" s="63"/>
      <c r="AY3373" s="63"/>
      <c r="AZ3373" s="63"/>
      <c r="BA3373" s="63"/>
      <c r="BB3373" s="63"/>
      <c r="BC3373" s="63"/>
      <c r="BD3373" s="63"/>
      <c r="BE3373" s="63"/>
      <c r="BF3373" s="63"/>
      <c r="BG3373" s="63"/>
      <c r="BH3373" s="63"/>
      <c r="BI3373" s="63"/>
      <c r="BJ3373" s="63"/>
      <c r="BK3373" s="63"/>
      <c r="BL3373" s="63"/>
      <c r="BM3373" s="63"/>
      <c r="BN3373" s="63"/>
      <c r="BO3373" s="63"/>
      <c r="BP3373" s="63"/>
      <c r="BQ3373" s="63"/>
      <c r="BR3373" s="63"/>
      <c r="BS3373" s="63"/>
      <c r="BT3373" s="63"/>
      <c r="BU3373" s="63"/>
      <c r="BV3373" s="63"/>
      <c r="BW3373" s="63"/>
      <c r="BX3373" s="63"/>
      <c r="BY3373" s="63"/>
      <c r="BZ3373" s="63"/>
      <c r="CA3373" s="63"/>
      <c r="CB3373" s="63"/>
      <c r="CC3373" s="63"/>
      <c r="CD3373" s="63"/>
      <c r="CE3373" s="63"/>
      <c r="CF3373" s="63"/>
      <c r="CG3373" s="63"/>
      <c r="CH3373" s="63"/>
      <c r="CI3373" s="63"/>
      <c r="CJ3373" s="63"/>
      <c r="CK3373" s="63"/>
      <c r="CL3373" s="63"/>
      <c r="CM3373" s="63"/>
      <c r="CN3373" s="63"/>
      <c r="CO3373" s="63"/>
      <c r="CP3373" s="63"/>
      <c r="CR3373" s="227"/>
      <c r="CS3373" s="74"/>
    </row>
    <row r="3374" spans="1:97" s="72" customFormat="1" ht="75.75" customHeight="1">
      <c r="A3374" s="63"/>
      <c r="B3374" s="63"/>
      <c r="C3374" s="63"/>
      <c r="D3374" s="63"/>
      <c r="E3374" s="63"/>
      <c r="F3374" s="63"/>
      <c r="G3374" s="63"/>
      <c r="H3374" s="63"/>
      <c r="I3374" s="63"/>
      <c r="J3374" s="63"/>
      <c r="K3374" s="63"/>
      <c r="L3374" s="63"/>
      <c r="M3374" s="63"/>
      <c r="N3374" s="63"/>
      <c r="O3374" s="63"/>
      <c r="P3374" s="63"/>
      <c r="Q3374" s="63"/>
      <c r="R3374" s="63"/>
      <c r="S3374" s="63"/>
      <c r="T3374" s="63"/>
      <c r="U3374" s="63"/>
      <c r="V3374" s="63"/>
      <c r="W3374" s="63"/>
      <c r="X3374" s="63"/>
      <c r="Y3374" s="63"/>
      <c r="Z3374" s="63"/>
      <c r="AA3374" s="63"/>
      <c r="AB3374" s="63"/>
      <c r="AC3374" s="63"/>
      <c r="AD3374" s="63"/>
      <c r="AE3374" s="63"/>
      <c r="AF3374" s="63"/>
      <c r="AG3374" s="63"/>
      <c r="AH3374" s="63"/>
      <c r="AI3374" s="63"/>
      <c r="AJ3374" s="63"/>
      <c r="AK3374" s="63"/>
      <c r="AL3374" s="63"/>
      <c r="AM3374" s="63"/>
      <c r="AN3374" s="63"/>
      <c r="AO3374" s="63"/>
      <c r="AP3374" s="63"/>
      <c r="AQ3374" s="63"/>
      <c r="AR3374" s="63"/>
      <c r="AS3374" s="63"/>
      <c r="AT3374" s="63"/>
      <c r="AU3374" s="63"/>
      <c r="AV3374" s="63"/>
      <c r="AW3374" s="63"/>
      <c r="AX3374" s="63"/>
      <c r="AY3374" s="63"/>
      <c r="AZ3374" s="63"/>
      <c r="BA3374" s="63"/>
      <c r="BB3374" s="63"/>
      <c r="BC3374" s="63"/>
      <c r="BD3374" s="63"/>
      <c r="BE3374" s="63"/>
      <c r="BF3374" s="63"/>
      <c r="BG3374" s="63"/>
      <c r="BH3374" s="63"/>
      <c r="BI3374" s="63"/>
      <c r="BJ3374" s="63"/>
      <c r="BK3374" s="63"/>
      <c r="BL3374" s="63"/>
      <c r="BM3374" s="63"/>
      <c r="BN3374" s="63"/>
      <c r="BO3374" s="63"/>
      <c r="BP3374" s="63"/>
      <c r="BQ3374" s="63"/>
      <c r="BR3374" s="63"/>
      <c r="BS3374" s="63"/>
      <c r="BT3374" s="63"/>
      <c r="BU3374" s="63"/>
      <c r="BV3374" s="63"/>
      <c r="BW3374" s="63"/>
      <c r="BX3374" s="63"/>
      <c r="BY3374" s="63"/>
      <c r="BZ3374" s="63"/>
      <c r="CA3374" s="63"/>
      <c r="CB3374" s="63"/>
      <c r="CC3374" s="63"/>
      <c r="CD3374" s="63"/>
      <c r="CE3374" s="63"/>
      <c r="CF3374" s="63"/>
      <c r="CG3374" s="63"/>
      <c r="CH3374" s="63"/>
      <c r="CI3374" s="63"/>
      <c r="CJ3374" s="63"/>
      <c r="CK3374" s="63"/>
      <c r="CL3374" s="63"/>
      <c r="CM3374" s="63"/>
      <c r="CN3374" s="63"/>
      <c r="CO3374" s="63"/>
      <c r="CP3374" s="63"/>
      <c r="CR3374" s="227"/>
      <c r="CS3374" s="74"/>
    </row>
    <row r="3375" spans="1:97" s="72" customFormat="1" ht="75.75" customHeight="1">
      <c r="A3375" s="63"/>
      <c r="B3375" s="63"/>
      <c r="C3375" s="63"/>
      <c r="D3375" s="63"/>
      <c r="E3375" s="63"/>
      <c r="F3375" s="63"/>
      <c r="G3375" s="63"/>
      <c r="H3375" s="63"/>
      <c r="I3375" s="63"/>
      <c r="J3375" s="63"/>
      <c r="K3375" s="63"/>
      <c r="L3375" s="63"/>
      <c r="M3375" s="63"/>
      <c r="N3375" s="63"/>
      <c r="O3375" s="63"/>
      <c r="P3375" s="63"/>
      <c r="Q3375" s="63"/>
      <c r="R3375" s="63"/>
      <c r="S3375" s="63"/>
      <c r="T3375" s="63"/>
      <c r="U3375" s="63"/>
      <c r="V3375" s="63"/>
      <c r="W3375" s="63"/>
      <c r="X3375" s="63"/>
      <c r="Y3375" s="63"/>
      <c r="Z3375" s="63"/>
      <c r="AA3375" s="63"/>
      <c r="AB3375" s="63"/>
      <c r="AC3375" s="63"/>
      <c r="AD3375" s="63"/>
      <c r="AE3375" s="63"/>
      <c r="AF3375" s="63"/>
      <c r="AG3375" s="63"/>
      <c r="AH3375" s="63"/>
      <c r="AI3375" s="63"/>
      <c r="AJ3375" s="63"/>
      <c r="AK3375" s="63"/>
      <c r="AL3375" s="63"/>
      <c r="AM3375" s="63"/>
      <c r="AN3375" s="63"/>
      <c r="AO3375" s="63"/>
      <c r="AP3375" s="63"/>
      <c r="AQ3375" s="63"/>
      <c r="AR3375" s="63"/>
      <c r="AS3375" s="63"/>
      <c r="AT3375" s="63"/>
      <c r="AU3375" s="63"/>
      <c r="AV3375" s="63"/>
      <c r="AW3375" s="63"/>
      <c r="AX3375" s="63"/>
      <c r="AY3375" s="63"/>
      <c r="AZ3375" s="63"/>
      <c r="BA3375" s="63"/>
      <c r="BB3375" s="63"/>
      <c r="BC3375" s="63"/>
      <c r="BD3375" s="63"/>
      <c r="BE3375" s="63"/>
      <c r="BF3375" s="63"/>
      <c r="BG3375" s="63"/>
      <c r="BH3375" s="63"/>
      <c r="BI3375" s="63"/>
      <c r="BJ3375" s="63"/>
      <c r="BK3375" s="63"/>
      <c r="BL3375" s="63"/>
      <c r="BM3375" s="63"/>
      <c r="BN3375" s="63"/>
      <c r="BO3375" s="63"/>
      <c r="BP3375" s="63"/>
      <c r="BQ3375" s="63"/>
      <c r="BR3375" s="63"/>
      <c r="BS3375" s="63"/>
      <c r="BT3375" s="63"/>
      <c r="BU3375" s="63"/>
      <c r="BV3375" s="63"/>
      <c r="BW3375" s="63"/>
      <c r="BX3375" s="63"/>
      <c r="BY3375" s="63"/>
      <c r="BZ3375" s="63"/>
      <c r="CA3375" s="63"/>
      <c r="CB3375" s="63"/>
      <c r="CC3375" s="63"/>
      <c r="CD3375" s="63"/>
      <c r="CE3375" s="63"/>
      <c r="CF3375" s="63"/>
      <c r="CG3375" s="63"/>
      <c r="CH3375" s="63"/>
      <c r="CI3375" s="63"/>
      <c r="CJ3375" s="63"/>
      <c r="CK3375" s="63"/>
      <c r="CL3375" s="63"/>
      <c r="CM3375" s="63"/>
      <c r="CN3375" s="63"/>
      <c r="CO3375" s="63"/>
      <c r="CP3375" s="63"/>
      <c r="CR3375" s="227"/>
      <c r="CS3375" s="74"/>
    </row>
    <row r="3376" spans="1:97" s="72" customFormat="1" ht="75.75" customHeight="1">
      <c r="A3376" s="63"/>
      <c r="B3376" s="63"/>
      <c r="C3376" s="63"/>
      <c r="D3376" s="63"/>
      <c r="E3376" s="63"/>
      <c r="F3376" s="63"/>
      <c r="G3376" s="63"/>
      <c r="H3376" s="63"/>
      <c r="I3376" s="63"/>
      <c r="J3376" s="63"/>
      <c r="K3376" s="63"/>
      <c r="L3376" s="63"/>
      <c r="M3376" s="63"/>
      <c r="N3376" s="63"/>
      <c r="O3376" s="63"/>
      <c r="P3376" s="63"/>
      <c r="Q3376" s="63"/>
      <c r="R3376" s="63"/>
      <c r="S3376" s="63"/>
      <c r="T3376" s="63"/>
      <c r="U3376" s="63"/>
      <c r="V3376" s="63"/>
      <c r="W3376" s="63"/>
      <c r="X3376" s="63"/>
      <c r="Y3376" s="63"/>
      <c r="Z3376" s="63"/>
      <c r="AA3376" s="63"/>
      <c r="AB3376" s="63"/>
      <c r="AC3376" s="63"/>
      <c r="AD3376" s="63"/>
      <c r="AE3376" s="63"/>
      <c r="AF3376" s="63"/>
      <c r="AG3376" s="63"/>
      <c r="AH3376" s="63"/>
      <c r="AI3376" s="63"/>
      <c r="AJ3376" s="63"/>
      <c r="AK3376" s="63"/>
      <c r="AL3376" s="63"/>
      <c r="AM3376" s="63"/>
      <c r="AN3376" s="63"/>
      <c r="AO3376" s="63"/>
      <c r="AP3376" s="63"/>
      <c r="AQ3376" s="63"/>
      <c r="AR3376" s="63"/>
      <c r="AS3376" s="63"/>
      <c r="AT3376" s="63"/>
      <c r="AU3376" s="63"/>
      <c r="AV3376" s="63"/>
      <c r="AW3376" s="63"/>
      <c r="AX3376" s="63"/>
      <c r="AY3376" s="63"/>
      <c r="AZ3376" s="63"/>
      <c r="BA3376" s="63"/>
      <c r="BB3376" s="63"/>
      <c r="BC3376" s="63"/>
      <c r="BD3376" s="63"/>
      <c r="BE3376" s="63"/>
      <c r="BF3376" s="63"/>
      <c r="BG3376" s="63"/>
      <c r="BH3376" s="63"/>
      <c r="BI3376" s="63"/>
      <c r="BJ3376" s="63"/>
      <c r="BK3376" s="63"/>
      <c r="BL3376" s="63"/>
      <c r="BM3376" s="63"/>
      <c r="BN3376" s="63"/>
      <c r="BO3376" s="63"/>
      <c r="BP3376" s="63"/>
      <c r="BQ3376" s="63"/>
      <c r="BR3376" s="63"/>
      <c r="BS3376" s="63"/>
      <c r="BT3376" s="63"/>
      <c r="BU3376" s="63"/>
      <c r="BV3376" s="63"/>
      <c r="BW3376" s="63"/>
      <c r="BX3376" s="63"/>
      <c r="BY3376" s="63"/>
      <c r="BZ3376" s="63"/>
      <c r="CA3376" s="63"/>
      <c r="CB3376" s="63"/>
      <c r="CC3376" s="63"/>
      <c r="CD3376" s="63"/>
      <c r="CE3376" s="63"/>
      <c r="CF3376" s="63"/>
      <c r="CG3376" s="63"/>
      <c r="CH3376" s="63"/>
      <c r="CI3376" s="63"/>
      <c r="CJ3376" s="63"/>
      <c r="CK3376" s="63"/>
      <c r="CL3376" s="63"/>
      <c r="CM3376" s="63"/>
      <c r="CN3376" s="63"/>
      <c r="CO3376" s="63"/>
      <c r="CP3376" s="63"/>
      <c r="CR3376" s="227"/>
      <c r="CS3376" s="74"/>
    </row>
    <row r="3377" spans="1:97" s="72" customFormat="1" ht="75.75" customHeight="1">
      <c r="A3377" s="63"/>
      <c r="B3377" s="63"/>
      <c r="C3377" s="63"/>
      <c r="D3377" s="63"/>
      <c r="E3377" s="63"/>
      <c r="F3377" s="63"/>
      <c r="G3377" s="63"/>
      <c r="H3377" s="63"/>
      <c r="I3377" s="63"/>
      <c r="J3377" s="63"/>
      <c r="K3377" s="63"/>
      <c r="L3377" s="63"/>
      <c r="M3377" s="63"/>
      <c r="N3377" s="63"/>
      <c r="O3377" s="63"/>
      <c r="P3377" s="63"/>
      <c r="Q3377" s="63"/>
      <c r="R3377" s="63"/>
      <c r="S3377" s="63"/>
      <c r="T3377" s="63"/>
      <c r="U3377" s="63"/>
      <c r="V3377" s="63"/>
      <c r="W3377" s="63"/>
      <c r="X3377" s="63"/>
      <c r="Y3377" s="63"/>
      <c r="Z3377" s="63"/>
      <c r="AA3377" s="63"/>
      <c r="AB3377" s="63"/>
      <c r="AC3377" s="63"/>
      <c r="AD3377" s="63"/>
      <c r="AE3377" s="63"/>
      <c r="AF3377" s="63"/>
      <c r="AG3377" s="63"/>
      <c r="AH3377" s="63"/>
      <c r="AI3377" s="63"/>
      <c r="AJ3377" s="63"/>
      <c r="AK3377" s="63"/>
      <c r="AL3377" s="63"/>
      <c r="AM3377" s="63"/>
      <c r="AN3377" s="63"/>
      <c r="AO3377" s="63"/>
      <c r="AP3377" s="63"/>
      <c r="AQ3377" s="63"/>
      <c r="AR3377" s="63"/>
      <c r="AS3377" s="63"/>
      <c r="AT3377" s="63"/>
      <c r="AU3377" s="63"/>
      <c r="AV3377" s="63"/>
      <c r="AW3377" s="63"/>
      <c r="AX3377" s="63"/>
      <c r="AY3377" s="63"/>
      <c r="AZ3377" s="63"/>
      <c r="BA3377" s="63"/>
      <c r="BB3377" s="63"/>
      <c r="BC3377" s="63"/>
      <c r="BD3377" s="63"/>
      <c r="BE3377" s="63"/>
      <c r="BF3377" s="63"/>
      <c r="BG3377" s="63"/>
      <c r="BH3377" s="63"/>
      <c r="BI3377" s="63"/>
      <c r="BJ3377" s="63"/>
      <c r="BK3377" s="63"/>
      <c r="BL3377" s="63"/>
      <c r="BM3377" s="63"/>
      <c r="BN3377" s="63"/>
      <c r="BO3377" s="63"/>
      <c r="BP3377" s="63"/>
      <c r="BQ3377" s="63"/>
      <c r="BR3377" s="63"/>
      <c r="BS3377" s="63"/>
      <c r="BT3377" s="63"/>
      <c r="BU3377" s="63"/>
      <c r="BV3377" s="63"/>
      <c r="BW3377" s="63"/>
      <c r="BX3377" s="63"/>
      <c r="BY3377" s="63"/>
      <c r="BZ3377" s="63"/>
      <c r="CA3377" s="63"/>
      <c r="CB3377" s="63"/>
      <c r="CC3377" s="63"/>
      <c r="CD3377" s="63"/>
      <c r="CE3377" s="63"/>
      <c r="CF3377" s="63"/>
      <c r="CG3377" s="63"/>
      <c r="CH3377" s="63"/>
      <c r="CI3377" s="63"/>
      <c r="CJ3377" s="63"/>
      <c r="CK3377" s="63"/>
      <c r="CL3377" s="63"/>
      <c r="CM3377" s="63"/>
      <c r="CN3377" s="63"/>
      <c r="CO3377" s="63"/>
      <c r="CP3377" s="63"/>
      <c r="CR3377" s="227"/>
      <c r="CS3377" s="74"/>
    </row>
    <row r="3378" spans="1:97" s="72" customFormat="1" ht="75.75" customHeight="1">
      <c r="A3378" s="63"/>
      <c r="B3378" s="63"/>
      <c r="C3378" s="63"/>
      <c r="D3378" s="63"/>
      <c r="E3378" s="63"/>
      <c r="F3378" s="63"/>
      <c r="G3378" s="63"/>
      <c r="H3378" s="63"/>
      <c r="I3378" s="63"/>
      <c r="J3378" s="63"/>
      <c r="K3378" s="63"/>
      <c r="L3378" s="63"/>
      <c r="M3378" s="63"/>
      <c r="N3378" s="63"/>
      <c r="O3378" s="63"/>
      <c r="P3378" s="63"/>
      <c r="Q3378" s="63"/>
      <c r="R3378" s="63"/>
      <c r="S3378" s="63"/>
      <c r="T3378" s="63"/>
      <c r="U3378" s="63"/>
      <c r="V3378" s="63"/>
      <c r="W3378" s="63"/>
      <c r="X3378" s="63"/>
      <c r="Y3378" s="63"/>
      <c r="Z3378" s="63"/>
      <c r="AA3378" s="63"/>
      <c r="AB3378" s="63"/>
      <c r="AC3378" s="63"/>
      <c r="AD3378" s="63"/>
      <c r="AE3378" s="63"/>
      <c r="AF3378" s="63"/>
      <c r="AG3378" s="63"/>
      <c r="AH3378" s="63"/>
      <c r="AI3378" s="63"/>
      <c r="AJ3378" s="63"/>
      <c r="AK3378" s="63"/>
      <c r="AL3378" s="63"/>
      <c r="AM3378" s="63"/>
      <c r="AN3378" s="63"/>
      <c r="AO3378" s="63"/>
      <c r="AP3378" s="63"/>
      <c r="AQ3378" s="63"/>
      <c r="AR3378" s="63"/>
      <c r="AS3378" s="63"/>
      <c r="AT3378" s="63"/>
      <c r="AU3378" s="63"/>
      <c r="AV3378" s="63"/>
      <c r="AW3378" s="63"/>
      <c r="AX3378" s="63"/>
      <c r="AY3378" s="63"/>
      <c r="AZ3378" s="63"/>
      <c r="BA3378" s="63"/>
      <c r="BB3378" s="63"/>
      <c r="BC3378" s="63"/>
      <c r="BD3378" s="63"/>
      <c r="BE3378" s="63"/>
      <c r="BF3378" s="63"/>
      <c r="BG3378" s="63"/>
      <c r="BH3378" s="63"/>
      <c r="BI3378" s="63"/>
      <c r="BJ3378" s="63"/>
      <c r="BK3378" s="63"/>
      <c r="BL3378" s="63"/>
      <c r="BM3378" s="63"/>
      <c r="BN3378" s="63"/>
      <c r="BO3378" s="63"/>
      <c r="BP3378" s="63"/>
      <c r="BQ3378" s="63"/>
      <c r="BR3378" s="63"/>
      <c r="BS3378" s="63"/>
      <c r="BT3378" s="63"/>
      <c r="BU3378" s="63"/>
      <c r="BV3378" s="63"/>
      <c r="BW3378" s="63"/>
      <c r="BX3378" s="63"/>
      <c r="BY3378" s="63"/>
      <c r="BZ3378" s="63"/>
      <c r="CA3378" s="63"/>
      <c r="CB3378" s="63"/>
      <c r="CC3378" s="63"/>
      <c r="CD3378" s="63"/>
      <c r="CE3378" s="63"/>
      <c r="CF3378" s="63"/>
      <c r="CG3378" s="63"/>
      <c r="CH3378" s="63"/>
      <c r="CI3378" s="63"/>
      <c r="CJ3378" s="63"/>
      <c r="CK3378" s="63"/>
      <c r="CL3378" s="63"/>
      <c r="CM3378" s="63"/>
      <c r="CN3378" s="63"/>
      <c r="CO3378" s="63"/>
      <c r="CP3378" s="63"/>
      <c r="CR3378" s="227"/>
      <c r="CS3378" s="74"/>
    </row>
    <row r="3379" spans="1:97" s="72" customFormat="1" ht="75.75" customHeight="1">
      <c r="A3379" s="63"/>
      <c r="B3379" s="63"/>
      <c r="C3379" s="63"/>
      <c r="D3379" s="63"/>
      <c r="E3379" s="63"/>
      <c r="F3379" s="63"/>
      <c r="G3379" s="63"/>
      <c r="H3379" s="63"/>
      <c r="I3379" s="63"/>
      <c r="J3379" s="63"/>
      <c r="K3379" s="63"/>
      <c r="L3379" s="63"/>
      <c r="M3379" s="63"/>
      <c r="N3379" s="63"/>
      <c r="O3379" s="63"/>
      <c r="P3379" s="63"/>
      <c r="Q3379" s="63"/>
      <c r="R3379" s="63"/>
      <c r="S3379" s="63"/>
      <c r="T3379" s="63"/>
      <c r="U3379" s="63"/>
      <c r="V3379" s="63"/>
      <c r="W3379" s="63"/>
      <c r="X3379" s="63"/>
      <c r="Y3379" s="63"/>
      <c r="Z3379" s="63"/>
      <c r="AA3379" s="63"/>
      <c r="AB3379" s="63"/>
      <c r="AC3379" s="63"/>
      <c r="AD3379" s="63"/>
      <c r="AE3379" s="63"/>
      <c r="AF3379" s="63"/>
      <c r="AG3379" s="63"/>
      <c r="AH3379" s="63"/>
      <c r="AI3379" s="63"/>
      <c r="AJ3379" s="63"/>
      <c r="AK3379" s="63"/>
      <c r="AL3379" s="63"/>
      <c r="AM3379" s="63"/>
      <c r="AN3379" s="63"/>
      <c r="AO3379" s="63"/>
      <c r="AP3379" s="63"/>
      <c r="AQ3379" s="63"/>
      <c r="AR3379" s="63"/>
      <c r="AS3379" s="63"/>
      <c r="AT3379" s="63"/>
      <c r="AU3379" s="63"/>
      <c r="AV3379" s="63"/>
      <c r="AW3379" s="63"/>
      <c r="AX3379" s="63"/>
      <c r="AY3379" s="63"/>
      <c r="AZ3379" s="63"/>
      <c r="BA3379" s="63"/>
      <c r="BB3379" s="63"/>
      <c r="BC3379" s="63"/>
      <c r="BD3379" s="63"/>
      <c r="BE3379" s="63"/>
      <c r="BF3379" s="63"/>
      <c r="BG3379" s="63"/>
      <c r="BH3379" s="63"/>
      <c r="BI3379" s="63"/>
      <c r="BJ3379" s="63"/>
      <c r="BK3379" s="63"/>
      <c r="BL3379" s="63"/>
      <c r="BM3379" s="63"/>
      <c r="BN3379" s="63"/>
      <c r="BO3379" s="63"/>
      <c r="BP3379" s="63"/>
      <c r="BQ3379" s="63"/>
      <c r="BR3379" s="63"/>
      <c r="BS3379" s="63"/>
      <c r="BT3379" s="63"/>
      <c r="BU3379" s="63"/>
      <c r="BV3379" s="63"/>
      <c r="BW3379" s="63"/>
      <c r="BX3379" s="63"/>
      <c r="BY3379" s="63"/>
      <c r="BZ3379" s="63"/>
      <c r="CA3379" s="63"/>
      <c r="CB3379" s="63"/>
      <c r="CC3379" s="63"/>
      <c r="CD3379" s="63"/>
      <c r="CE3379" s="63"/>
      <c r="CF3379" s="63"/>
      <c r="CG3379" s="63"/>
      <c r="CH3379" s="63"/>
      <c r="CI3379" s="63"/>
      <c r="CJ3379" s="63"/>
      <c r="CK3379" s="63"/>
      <c r="CL3379" s="63"/>
      <c r="CM3379" s="63"/>
      <c r="CN3379" s="63"/>
      <c r="CO3379" s="63"/>
      <c r="CP3379" s="63"/>
      <c r="CR3379" s="227"/>
      <c r="CS3379" s="74"/>
    </row>
    <row r="3380" spans="1:97" s="72" customFormat="1" ht="75.75" customHeight="1">
      <c r="A3380" s="63"/>
      <c r="B3380" s="63"/>
      <c r="C3380" s="63"/>
      <c r="D3380" s="63"/>
      <c r="E3380" s="63"/>
      <c r="F3380" s="63"/>
      <c r="G3380" s="63"/>
      <c r="H3380" s="63"/>
      <c r="I3380" s="63"/>
      <c r="J3380" s="63"/>
      <c r="K3380" s="63"/>
      <c r="L3380" s="63"/>
      <c r="M3380" s="63"/>
      <c r="N3380" s="63"/>
      <c r="O3380" s="63"/>
      <c r="P3380" s="63"/>
      <c r="Q3380" s="63"/>
      <c r="R3380" s="63"/>
      <c r="S3380" s="63"/>
      <c r="T3380" s="63"/>
      <c r="U3380" s="63"/>
      <c r="V3380" s="63"/>
      <c r="W3380" s="63"/>
      <c r="X3380" s="63"/>
      <c r="Y3380" s="63"/>
      <c r="Z3380" s="63"/>
      <c r="AA3380" s="63"/>
      <c r="AB3380" s="63"/>
      <c r="AC3380" s="63"/>
      <c r="AD3380" s="63"/>
      <c r="AE3380" s="63"/>
      <c r="AF3380" s="63"/>
      <c r="AG3380" s="63"/>
      <c r="AH3380" s="63"/>
      <c r="AI3380" s="63"/>
      <c r="AJ3380" s="63"/>
      <c r="AK3380" s="63"/>
      <c r="AL3380" s="63"/>
      <c r="AM3380" s="63"/>
      <c r="AN3380" s="63"/>
      <c r="AO3380" s="63"/>
      <c r="AP3380" s="63"/>
      <c r="AQ3380" s="63"/>
      <c r="AR3380" s="63"/>
      <c r="AS3380" s="63"/>
      <c r="AT3380" s="63"/>
      <c r="AU3380" s="63"/>
      <c r="AV3380" s="63"/>
      <c r="AW3380" s="63"/>
      <c r="AX3380" s="63"/>
      <c r="AY3380" s="63"/>
      <c r="AZ3380" s="63"/>
      <c r="BA3380" s="63"/>
      <c r="BB3380" s="63"/>
      <c r="BC3380" s="63"/>
      <c r="BD3380" s="63"/>
      <c r="BE3380" s="63"/>
      <c r="BF3380" s="63"/>
      <c r="BG3380" s="63"/>
      <c r="BH3380" s="63"/>
      <c r="BI3380" s="63"/>
      <c r="BJ3380" s="63"/>
      <c r="BK3380" s="63"/>
      <c r="BL3380" s="63"/>
      <c r="BM3380" s="63"/>
      <c r="BN3380" s="63"/>
      <c r="BO3380" s="63"/>
      <c r="BP3380" s="63"/>
      <c r="BQ3380" s="63"/>
      <c r="BR3380" s="63"/>
      <c r="BS3380" s="63"/>
      <c r="BT3380" s="63"/>
      <c r="BU3380" s="63"/>
      <c r="BV3380" s="63"/>
      <c r="BW3380" s="63"/>
      <c r="BX3380" s="63"/>
      <c r="BY3380" s="63"/>
      <c r="BZ3380" s="63"/>
      <c r="CA3380" s="63"/>
      <c r="CB3380" s="63"/>
      <c r="CC3380" s="63"/>
      <c r="CD3380" s="63"/>
      <c r="CE3380" s="63"/>
      <c r="CF3380" s="63"/>
      <c r="CG3380" s="63"/>
      <c r="CH3380" s="63"/>
      <c r="CI3380" s="63"/>
      <c r="CJ3380" s="63"/>
      <c r="CK3380" s="63"/>
      <c r="CL3380" s="63"/>
      <c r="CM3380" s="63"/>
      <c r="CN3380" s="63"/>
      <c r="CO3380" s="63"/>
      <c r="CP3380" s="63"/>
      <c r="CR3380" s="227"/>
      <c r="CS3380" s="74"/>
    </row>
    <row r="3381" spans="1:97" s="72" customFormat="1" ht="75.75" customHeight="1">
      <c r="A3381" s="63"/>
      <c r="B3381" s="63"/>
      <c r="C3381" s="63"/>
      <c r="D3381" s="63"/>
      <c r="E3381" s="63"/>
      <c r="F3381" s="63"/>
      <c r="G3381" s="63"/>
      <c r="H3381" s="63"/>
      <c r="I3381" s="63"/>
      <c r="J3381" s="63"/>
      <c r="K3381" s="63"/>
      <c r="L3381" s="63"/>
      <c r="M3381" s="63"/>
      <c r="N3381" s="63"/>
      <c r="O3381" s="63"/>
      <c r="P3381" s="63"/>
      <c r="Q3381" s="63"/>
      <c r="R3381" s="63"/>
      <c r="S3381" s="63"/>
      <c r="T3381" s="63"/>
      <c r="U3381" s="63"/>
      <c r="V3381" s="63"/>
      <c r="W3381" s="63"/>
      <c r="X3381" s="63"/>
      <c r="Y3381" s="63"/>
      <c r="Z3381" s="63"/>
      <c r="AA3381" s="63"/>
      <c r="AB3381" s="63"/>
      <c r="AC3381" s="63"/>
      <c r="AD3381" s="63"/>
      <c r="AE3381" s="63"/>
      <c r="AF3381" s="63"/>
      <c r="AG3381" s="63"/>
      <c r="AH3381" s="63"/>
      <c r="AI3381" s="63"/>
      <c r="AJ3381" s="63"/>
      <c r="AK3381" s="63"/>
      <c r="AL3381" s="63"/>
      <c r="AM3381" s="63"/>
      <c r="AN3381" s="63"/>
      <c r="AO3381" s="63"/>
      <c r="AP3381" s="63"/>
      <c r="AQ3381" s="63"/>
      <c r="AR3381" s="63"/>
      <c r="AS3381" s="63"/>
      <c r="AT3381" s="63"/>
      <c r="AU3381" s="63"/>
      <c r="AV3381" s="63"/>
      <c r="AW3381" s="63"/>
      <c r="AX3381" s="63"/>
      <c r="AY3381" s="63"/>
      <c r="AZ3381" s="63"/>
      <c r="BA3381" s="63"/>
      <c r="BB3381" s="63"/>
      <c r="BC3381" s="63"/>
      <c r="BD3381" s="63"/>
      <c r="BE3381" s="63"/>
      <c r="BF3381" s="63"/>
      <c r="BG3381" s="63"/>
      <c r="BH3381" s="63"/>
      <c r="BI3381" s="63"/>
      <c r="BJ3381" s="63"/>
      <c r="BK3381" s="63"/>
      <c r="BL3381" s="63"/>
      <c r="BM3381" s="63"/>
      <c r="BN3381" s="63"/>
      <c r="BO3381" s="63"/>
      <c r="BP3381" s="63"/>
      <c r="BQ3381" s="63"/>
      <c r="BR3381" s="63"/>
      <c r="BS3381" s="63"/>
      <c r="BT3381" s="63"/>
      <c r="BU3381" s="63"/>
      <c r="BV3381" s="63"/>
      <c r="BW3381" s="63"/>
      <c r="BX3381" s="63"/>
      <c r="BY3381" s="63"/>
      <c r="BZ3381" s="63"/>
      <c r="CA3381" s="63"/>
      <c r="CB3381" s="63"/>
      <c r="CC3381" s="63"/>
      <c r="CD3381" s="63"/>
      <c r="CE3381" s="63"/>
      <c r="CF3381" s="63"/>
      <c r="CG3381" s="63"/>
      <c r="CH3381" s="63"/>
      <c r="CI3381" s="63"/>
      <c r="CJ3381" s="63"/>
      <c r="CK3381" s="63"/>
      <c r="CL3381" s="63"/>
      <c r="CM3381" s="63"/>
      <c r="CN3381" s="63"/>
      <c r="CO3381" s="63"/>
      <c r="CP3381" s="63"/>
      <c r="CR3381" s="227"/>
      <c r="CS3381" s="74"/>
    </row>
    <row r="3382" spans="1:97" s="72" customFormat="1" ht="75.75" customHeight="1">
      <c r="A3382" s="63"/>
      <c r="B3382" s="63"/>
      <c r="C3382" s="63"/>
      <c r="D3382" s="63"/>
      <c r="E3382" s="63"/>
      <c r="F3382" s="63"/>
      <c r="G3382" s="63"/>
      <c r="H3382" s="63"/>
      <c r="I3382" s="63"/>
      <c r="J3382" s="63"/>
      <c r="K3382" s="63"/>
      <c r="L3382" s="63"/>
      <c r="M3382" s="63"/>
      <c r="N3382" s="63"/>
      <c r="O3382" s="63"/>
      <c r="P3382" s="63"/>
      <c r="Q3382" s="63"/>
      <c r="R3382" s="63"/>
      <c r="S3382" s="63"/>
      <c r="T3382" s="63"/>
      <c r="U3382" s="63"/>
      <c r="V3382" s="63"/>
      <c r="W3382" s="63"/>
      <c r="X3382" s="63"/>
      <c r="Y3382" s="63"/>
      <c r="Z3382" s="63"/>
      <c r="AA3382" s="63"/>
      <c r="AB3382" s="63"/>
      <c r="AC3382" s="63"/>
      <c r="AD3382" s="63"/>
      <c r="AE3382" s="63"/>
      <c r="AF3382" s="63"/>
      <c r="AG3382" s="63"/>
      <c r="AH3382" s="63"/>
      <c r="AI3382" s="63"/>
      <c r="AJ3382" s="63"/>
      <c r="AK3382" s="63"/>
      <c r="AL3382" s="63"/>
      <c r="AM3382" s="63"/>
      <c r="AN3382" s="63"/>
      <c r="AO3382" s="63"/>
      <c r="AP3382" s="63"/>
      <c r="AQ3382" s="63"/>
      <c r="AR3382" s="63"/>
      <c r="AS3382" s="63"/>
      <c r="AT3382" s="63"/>
      <c r="AU3382" s="63"/>
      <c r="AV3382" s="63"/>
      <c r="AW3382" s="63"/>
      <c r="AX3382" s="63"/>
      <c r="AY3382" s="63"/>
      <c r="AZ3382" s="63"/>
      <c r="BA3382" s="63"/>
      <c r="BB3382" s="63"/>
      <c r="BC3382" s="63"/>
      <c r="BD3382" s="63"/>
      <c r="BE3382" s="63"/>
      <c r="BF3382" s="63"/>
      <c r="BG3382" s="63"/>
      <c r="BH3382" s="63"/>
      <c r="BI3382" s="63"/>
      <c r="BJ3382" s="63"/>
      <c r="BK3382" s="63"/>
      <c r="BL3382" s="63"/>
      <c r="BM3382" s="63"/>
      <c r="BN3382" s="63"/>
      <c r="BO3382" s="63"/>
      <c r="BP3382" s="63"/>
      <c r="BQ3382" s="63"/>
      <c r="BR3382" s="63"/>
      <c r="BS3382" s="63"/>
      <c r="BT3382" s="63"/>
      <c r="BU3382" s="63"/>
      <c r="BV3382" s="63"/>
      <c r="BW3382" s="63"/>
      <c r="BX3382" s="63"/>
      <c r="BY3382" s="63"/>
      <c r="BZ3382" s="63"/>
      <c r="CA3382" s="63"/>
      <c r="CB3382" s="63"/>
      <c r="CC3382" s="63"/>
      <c r="CD3382" s="63"/>
      <c r="CE3382" s="63"/>
      <c r="CF3382" s="63"/>
      <c r="CG3382" s="63"/>
      <c r="CH3382" s="63"/>
      <c r="CI3382" s="63"/>
      <c r="CJ3382" s="63"/>
      <c r="CK3382" s="63"/>
      <c r="CL3382" s="63"/>
      <c r="CM3382" s="63"/>
      <c r="CN3382" s="63"/>
      <c r="CO3382" s="63"/>
      <c r="CP3382" s="63"/>
      <c r="CR3382" s="227"/>
      <c r="CS3382" s="74"/>
    </row>
    <row r="3383" spans="1:97" s="72" customFormat="1" ht="75.75" customHeight="1">
      <c r="A3383" s="63"/>
      <c r="B3383" s="63"/>
      <c r="C3383" s="63"/>
      <c r="D3383" s="63"/>
      <c r="E3383" s="63"/>
      <c r="F3383" s="63"/>
      <c r="G3383" s="63"/>
      <c r="H3383" s="63"/>
      <c r="I3383" s="63"/>
      <c r="J3383" s="63"/>
      <c r="K3383" s="63"/>
      <c r="L3383" s="63"/>
      <c r="M3383" s="63"/>
      <c r="N3383" s="63"/>
      <c r="O3383" s="63"/>
      <c r="P3383" s="63"/>
      <c r="Q3383" s="63"/>
      <c r="R3383" s="63"/>
      <c r="S3383" s="63"/>
      <c r="T3383" s="63"/>
      <c r="U3383" s="63"/>
      <c r="V3383" s="63"/>
      <c r="W3383" s="63"/>
      <c r="X3383" s="63"/>
      <c r="Y3383" s="63"/>
      <c r="Z3383" s="63"/>
      <c r="AA3383" s="63"/>
      <c r="AB3383" s="63"/>
      <c r="AC3383" s="63"/>
      <c r="AD3383" s="63"/>
      <c r="AE3383" s="63"/>
      <c r="AF3383" s="63"/>
      <c r="AG3383" s="63"/>
      <c r="AH3383" s="63"/>
      <c r="AI3383" s="63"/>
      <c r="AJ3383" s="63"/>
      <c r="AK3383" s="63"/>
      <c r="AL3383" s="63"/>
      <c r="AM3383" s="63"/>
      <c r="AN3383" s="63"/>
      <c r="AO3383" s="63"/>
      <c r="AP3383" s="63"/>
      <c r="AQ3383" s="63"/>
      <c r="AR3383" s="63"/>
      <c r="AS3383" s="63"/>
      <c r="AT3383" s="63"/>
      <c r="AU3383" s="63"/>
      <c r="AV3383" s="63"/>
      <c r="AW3383" s="63"/>
      <c r="AX3383" s="63"/>
      <c r="AY3383" s="63"/>
      <c r="AZ3383" s="63"/>
      <c r="BA3383" s="63"/>
      <c r="BB3383" s="63"/>
      <c r="BC3383" s="63"/>
      <c r="BD3383" s="63"/>
      <c r="BE3383" s="63"/>
      <c r="BF3383" s="63"/>
      <c r="BG3383" s="63"/>
      <c r="BH3383" s="63"/>
      <c r="BI3383" s="63"/>
      <c r="BJ3383" s="63"/>
      <c r="BK3383" s="63"/>
      <c r="BL3383" s="63"/>
      <c r="BM3383" s="63"/>
      <c r="BN3383" s="63"/>
      <c r="BO3383" s="63"/>
      <c r="BP3383" s="63"/>
      <c r="BQ3383" s="63"/>
      <c r="BR3383" s="63"/>
      <c r="BS3383" s="63"/>
      <c r="BT3383" s="63"/>
      <c r="BU3383" s="63"/>
      <c r="BV3383" s="63"/>
      <c r="BW3383" s="63"/>
      <c r="BX3383" s="63"/>
      <c r="BY3383" s="63"/>
      <c r="BZ3383" s="63"/>
      <c r="CA3383" s="63"/>
      <c r="CB3383" s="63"/>
      <c r="CC3383" s="63"/>
      <c r="CD3383" s="63"/>
      <c r="CE3383" s="63"/>
      <c r="CF3383" s="63"/>
      <c r="CG3383" s="63"/>
      <c r="CH3383" s="63"/>
      <c r="CI3383" s="63"/>
      <c r="CJ3383" s="63"/>
      <c r="CK3383" s="63"/>
      <c r="CL3383" s="63"/>
      <c r="CM3383" s="63"/>
      <c r="CN3383" s="63"/>
      <c r="CO3383" s="63"/>
      <c r="CP3383" s="63"/>
      <c r="CR3383" s="227"/>
      <c r="CS3383" s="74"/>
    </row>
    <row r="3384" spans="1:97" s="72" customFormat="1" ht="75.75" customHeight="1">
      <c r="A3384" s="63"/>
      <c r="B3384" s="63"/>
      <c r="C3384" s="63"/>
      <c r="D3384" s="63"/>
      <c r="E3384" s="63"/>
      <c r="F3384" s="63"/>
      <c r="G3384" s="63"/>
      <c r="H3384" s="63"/>
      <c r="I3384" s="63"/>
      <c r="J3384" s="63"/>
      <c r="K3384" s="63"/>
      <c r="L3384" s="63"/>
      <c r="M3384" s="63"/>
      <c r="N3384" s="63"/>
      <c r="O3384" s="63"/>
      <c r="P3384" s="63"/>
      <c r="Q3384" s="63"/>
      <c r="R3384" s="63"/>
      <c r="S3384" s="63"/>
      <c r="T3384" s="63"/>
      <c r="U3384" s="63"/>
      <c r="V3384" s="63"/>
      <c r="W3384" s="63"/>
      <c r="X3384" s="63"/>
      <c r="Y3384" s="63"/>
      <c r="Z3384" s="63"/>
      <c r="AA3384" s="63"/>
      <c r="AB3384" s="63"/>
      <c r="AC3384" s="63"/>
      <c r="AD3384" s="63"/>
      <c r="AE3384" s="63"/>
      <c r="AF3384" s="63"/>
      <c r="AG3384" s="63"/>
      <c r="AH3384" s="63"/>
      <c r="AI3384" s="63"/>
      <c r="AJ3384" s="63"/>
      <c r="AK3384" s="63"/>
      <c r="AL3384" s="63"/>
      <c r="AM3384" s="63"/>
      <c r="AN3384" s="63"/>
      <c r="AO3384" s="63"/>
      <c r="AP3384" s="63"/>
      <c r="AQ3384" s="63"/>
      <c r="AR3384" s="63"/>
      <c r="AS3384" s="63"/>
      <c r="AT3384" s="63"/>
      <c r="AU3384" s="63"/>
      <c r="AV3384" s="63"/>
      <c r="AW3384" s="63"/>
      <c r="AX3384" s="63"/>
      <c r="AY3384" s="63"/>
      <c r="AZ3384" s="63"/>
      <c r="BA3384" s="63"/>
      <c r="BB3384" s="63"/>
      <c r="BC3384" s="63"/>
      <c r="BD3384" s="63"/>
      <c r="BE3384" s="63"/>
      <c r="BF3384" s="63"/>
      <c r="BG3384" s="63"/>
      <c r="BH3384" s="63"/>
      <c r="BI3384" s="63"/>
      <c r="BJ3384" s="63"/>
      <c r="BK3384" s="63"/>
      <c r="BL3384" s="63"/>
      <c r="BM3384" s="63"/>
      <c r="BN3384" s="63"/>
      <c r="BO3384" s="63"/>
      <c r="BP3384" s="63"/>
      <c r="BQ3384" s="63"/>
      <c r="BR3384" s="63"/>
      <c r="BS3384" s="63"/>
      <c r="BT3384" s="63"/>
      <c r="BU3384" s="63"/>
      <c r="BV3384" s="63"/>
      <c r="BW3384" s="63"/>
      <c r="BX3384" s="63"/>
      <c r="BY3384" s="63"/>
      <c r="BZ3384" s="63"/>
      <c r="CA3384" s="63"/>
      <c r="CB3384" s="63"/>
      <c r="CC3384" s="63"/>
      <c r="CD3384" s="63"/>
      <c r="CE3384" s="63"/>
      <c r="CF3384" s="63"/>
      <c r="CG3384" s="63"/>
      <c r="CH3384" s="63"/>
      <c r="CI3384" s="63"/>
      <c r="CJ3384" s="63"/>
      <c r="CK3384" s="63"/>
      <c r="CL3384" s="63"/>
      <c r="CM3384" s="63"/>
      <c r="CN3384" s="63"/>
      <c r="CO3384" s="63"/>
      <c r="CP3384" s="63"/>
      <c r="CR3384" s="227"/>
      <c r="CS3384" s="74"/>
    </row>
    <row r="3385" spans="1:97" s="72" customFormat="1" ht="75.75" customHeight="1">
      <c r="A3385" s="63"/>
      <c r="B3385" s="63"/>
      <c r="C3385" s="63"/>
      <c r="D3385" s="63"/>
      <c r="E3385" s="63"/>
      <c r="F3385" s="63"/>
      <c r="G3385" s="63"/>
      <c r="H3385" s="63"/>
      <c r="I3385" s="63"/>
      <c r="J3385" s="63"/>
      <c r="K3385" s="63"/>
      <c r="L3385" s="63"/>
      <c r="M3385" s="63"/>
      <c r="N3385" s="63"/>
      <c r="O3385" s="63"/>
      <c r="P3385" s="63"/>
      <c r="Q3385" s="63"/>
      <c r="R3385" s="63"/>
      <c r="S3385" s="63"/>
      <c r="T3385" s="63"/>
      <c r="U3385" s="63"/>
      <c r="V3385" s="63"/>
      <c r="W3385" s="63"/>
      <c r="X3385" s="63"/>
      <c r="Y3385" s="63"/>
      <c r="Z3385" s="63"/>
      <c r="AA3385" s="63"/>
      <c r="AB3385" s="63"/>
      <c r="AC3385" s="63"/>
      <c r="AD3385" s="63"/>
      <c r="AE3385" s="63"/>
      <c r="AF3385" s="63"/>
      <c r="AG3385" s="63"/>
      <c r="AH3385" s="63"/>
      <c r="AI3385" s="63"/>
      <c r="AJ3385" s="63"/>
      <c r="AK3385" s="63"/>
      <c r="AL3385" s="63"/>
      <c r="AM3385" s="63"/>
      <c r="AN3385" s="63"/>
      <c r="AO3385" s="63"/>
      <c r="AP3385" s="63"/>
      <c r="AQ3385" s="63"/>
      <c r="AR3385" s="63"/>
      <c r="AS3385" s="63"/>
      <c r="AT3385" s="63"/>
      <c r="AU3385" s="63"/>
      <c r="AV3385" s="63"/>
      <c r="AW3385" s="63"/>
      <c r="AX3385" s="63"/>
      <c r="AY3385" s="63"/>
      <c r="AZ3385" s="63"/>
      <c r="BA3385" s="63"/>
      <c r="BB3385" s="63"/>
      <c r="BC3385" s="63"/>
      <c r="BD3385" s="63"/>
      <c r="BE3385" s="63"/>
      <c r="BF3385" s="63"/>
      <c r="BG3385" s="63"/>
      <c r="BH3385" s="63"/>
      <c r="BI3385" s="63"/>
      <c r="BJ3385" s="63"/>
      <c r="BK3385" s="63"/>
      <c r="BL3385" s="63"/>
      <c r="BM3385" s="63"/>
      <c r="BN3385" s="63"/>
      <c r="BO3385" s="63"/>
      <c r="BP3385" s="63"/>
      <c r="BQ3385" s="63"/>
      <c r="BR3385" s="63"/>
      <c r="BS3385" s="63"/>
      <c r="BT3385" s="63"/>
      <c r="BU3385" s="63"/>
      <c r="BV3385" s="63"/>
      <c r="BW3385" s="63"/>
      <c r="BX3385" s="63"/>
      <c r="BY3385" s="63"/>
      <c r="BZ3385" s="63"/>
      <c r="CA3385" s="63"/>
      <c r="CB3385" s="63"/>
      <c r="CC3385" s="63"/>
      <c r="CD3385" s="63"/>
      <c r="CE3385" s="63"/>
      <c r="CF3385" s="63"/>
      <c r="CG3385" s="63"/>
      <c r="CH3385" s="63"/>
      <c r="CI3385" s="63"/>
      <c r="CJ3385" s="63"/>
      <c r="CK3385" s="63"/>
      <c r="CL3385" s="63"/>
      <c r="CM3385" s="63"/>
      <c r="CN3385" s="63"/>
      <c r="CO3385" s="63"/>
      <c r="CP3385" s="63"/>
      <c r="CR3385" s="227"/>
      <c r="CS3385" s="74"/>
    </row>
    <row r="3386" spans="1:97" s="72" customFormat="1" ht="75.75" customHeight="1">
      <c r="A3386" s="63"/>
      <c r="B3386" s="63"/>
      <c r="C3386" s="63"/>
      <c r="D3386" s="63"/>
      <c r="E3386" s="63"/>
      <c r="F3386" s="63"/>
      <c r="G3386" s="63"/>
      <c r="H3386" s="63"/>
      <c r="I3386" s="63"/>
      <c r="J3386" s="63"/>
      <c r="K3386" s="63"/>
      <c r="L3386" s="63"/>
      <c r="M3386" s="63"/>
      <c r="N3386" s="63"/>
      <c r="O3386" s="63"/>
      <c r="P3386" s="63"/>
      <c r="Q3386" s="63"/>
      <c r="R3386" s="63"/>
      <c r="S3386" s="63"/>
      <c r="T3386" s="63"/>
      <c r="U3386" s="63"/>
      <c r="V3386" s="63"/>
      <c r="W3386" s="63"/>
      <c r="X3386" s="63"/>
      <c r="Y3386" s="63"/>
      <c r="Z3386" s="63"/>
      <c r="AA3386" s="63"/>
      <c r="AB3386" s="63"/>
      <c r="AC3386" s="63"/>
      <c r="AD3386" s="63"/>
      <c r="AE3386" s="63"/>
      <c r="AF3386" s="63"/>
      <c r="AG3386" s="63"/>
      <c r="AH3386" s="63"/>
      <c r="AI3386" s="63"/>
      <c r="AJ3386" s="63"/>
      <c r="AK3386" s="63"/>
      <c r="AL3386" s="63"/>
      <c r="AM3386" s="63"/>
      <c r="AN3386" s="63"/>
      <c r="AO3386" s="63"/>
      <c r="AP3386" s="63"/>
      <c r="AQ3386" s="63"/>
      <c r="AR3386" s="63"/>
      <c r="AS3386" s="63"/>
      <c r="AT3386" s="63"/>
      <c r="AU3386" s="63"/>
      <c r="AV3386" s="63"/>
      <c r="AW3386" s="63"/>
      <c r="AX3386" s="63"/>
      <c r="AY3386" s="63"/>
      <c r="AZ3386" s="63"/>
      <c r="BA3386" s="63"/>
      <c r="BB3386" s="63"/>
      <c r="BC3386" s="63"/>
      <c r="BD3386" s="63"/>
      <c r="BE3386" s="63"/>
      <c r="BF3386" s="63"/>
      <c r="BG3386" s="63"/>
      <c r="BH3386" s="63"/>
      <c r="BI3386" s="63"/>
      <c r="BJ3386" s="63"/>
      <c r="BK3386" s="63"/>
      <c r="BL3386" s="63"/>
      <c r="BM3386" s="63"/>
      <c r="BN3386" s="63"/>
      <c r="BO3386" s="63"/>
      <c r="BP3386" s="63"/>
      <c r="BQ3386" s="63"/>
      <c r="BR3386" s="63"/>
      <c r="BS3386" s="63"/>
      <c r="BT3386" s="63"/>
      <c r="BU3386" s="63"/>
      <c r="BV3386" s="63"/>
      <c r="BW3386" s="63"/>
      <c r="BX3386" s="63"/>
      <c r="BY3386" s="63"/>
      <c r="BZ3386" s="63"/>
      <c r="CA3386" s="63"/>
      <c r="CB3386" s="63"/>
      <c r="CC3386" s="63"/>
      <c r="CD3386" s="63"/>
      <c r="CE3386" s="63"/>
      <c r="CF3386" s="63"/>
      <c r="CG3386" s="63"/>
      <c r="CH3386" s="63"/>
      <c r="CI3386" s="63"/>
      <c r="CJ3386" s="63"/>
      <c r="CK3386" s="63"/>
      <c r="CL3386" s="63"/>
      <c r="CM3386" s="63"/>
      <c r="CN3386" s="63"/>
      <c r="CO3386" s="63"/>
      <c r="CP3386" s="63"/>
      <c r="CR3386" s="227"/>
      <c r="CS3386" s="74"/>
    </row>
    <row r="3387" spans="1:97" s="72" customFormat="1" ht="75.75" customHeight="1">
      <c r="A3387" s="63"/>
      <c r="B3387" s="63"/>
      <c r="C3387" s="63"/>
      <c r="D3387" s="63"/>
      <c r="E3387" s="63"/>
      <c r="F3387" s="63"/>
      <c r="G3387" s="63"/>
      <c r="H3387" s="63"/>
      <c r="I3387" s="63"/>
      <c r="J3387" s="63"/>
      <c r="K3387" s="63"/>
      <c r="L3387" s="63"/>
      <c r="M3387" s="63"/>
      <c r="N3387" s="63"/>
      <c r="O3387" s="63"/>
      <c r="P3387" s="63"/>
      <c r="Q3387" s="63"/>
      <c r="R3387" s="63"/>
      <c r="S3387" s="63"/>
      <c r="T3387" s="63"/>
      <c r="U3387" s="63"/>
      <c r="V3387" s="63"/>
      <c r="W3387" s="63"/>
      <c r="X3387" s="63"/>
      <c r="Y3387" s="63"/>
      <c r="Z3387" s="63"/>
      <c r="AA3387" s="63"/>
      <c r="AB3387" s="63"/>
      <c r="AC3387" s="63"/>
      <c r="AD3387" s="63"/>
      <c r="AE3387" s="63"/>
      <c r="AF3387" s="63"/>
      <c r="AG3387" s="63"/>
      <c r="AH3387" s="63"/>
      <c r="AI3387" s="63"/>
      <c r="AJ3387" s="63"/>
      <c r="AK3387" s="63"/>
      <c r="AL3387" s="63"/>
      <c r="AM3387" s="63"/>
      <c r="AN3387" s="63"/>
      <c r="AO3387" s="63"/>
      <c r="AP3387" s="63"/>
      <c r="AQ3387" s="63"/>
      <c r="AR3387" s="63"/>
      <c r="AS3387" s="63"/>
      <c r="AT3387" s="63"/>
      <c r="AU3387" s="63"/>
      <c r="AV3387" s="63"/>
      <c r="AW3387" s="63"/>
      <c r="AX3387" s="63"/>
      <c r="AY3387" s="63"/>
      <c r="AZ3387" s="63"/>
      <c r="BA3387" s="63"/>
      <c r="BB3387" s="63"/>
      <c r="BC3387" s="63"/>
      <c r="BD3387" s="63"/>
      <c r="BE3387" s="63"/>
      <c r="BF3387" s="63"/>
      <c r="BG3387" s="63"/>
      <c r="BH3387" s="63"/>
      <c r="BI3387" s="63"/>
      <c r="BJ3387" s="63"/>
      <c r="BK3387" s="63"/>
      <c r="BL3387" s="63"/>
      <c r="BM3387" s="63"/>
      <c r="BN3387" s="63"/>
      <c r="BO3387" s="63"/>
      <c r="BP3387" s="63"/>
      <c r="BQ3387" s="63"/>
      <c r="BR3387" s="63"/>
      <c r="BS3387" s="63"/>
      <c r="BT3387" s="63"/>
      <c r="BU3387" s="63"/>
      <c r="BV3387" s="63"/>
      <c r="BW3387" s="63"/>
      <c r="BX3387" s="63"/>
      <c r="BY3387" s="63"/>
      <c r="BZ3387" s="63"/>
      <c r="CA3387" s="63"/>
      <c r="CB3387" s="63"/>
      <c r="CC3387" s="63"/>
      <c r="CD3387" s="63"/>
      <c r="CE3387" s="63"/>
      <c r="CF3387" s="63"/>
      <c r="CG3387" s="63"/>
      <c r="CH3387" s="63"/>
      <c r="CI3387" s="63"/>
      <c r="CJ3387" s="63"/>
      <c r="CK3387" s="63"/>
      <c r="CL3387" s="63"/>
      <c r="CM3387" s="63"/>
      <c r="CN3387" s="63"/>
      <c r="CO3387" s="63"/>
      <c r="CP3387" s="63"/>
      <c r="CR3387" s="227"/>
      <c r="CS3387" s="74"/>
    </row>
    <row r="3388" spans="1:97" s="72" customFormat="1" ht="75.75" customHeight="1">
      <c r="A3388" s="63"/>
      <c r="B3388" s="63"/>
      <c r="C3388" s="63"/>
      <c r="D3388" s="63"/>
      <c r="E3388" s="63"/>
      <c r="F3388" s="63"/>
      <c r="G3388" s="63"/>
      <c r="H3388" s="63"/>
      <c r="I3388" s="63"/>
      <c r="J3388" s="63"/>
      <c r="K3388" s="63"/>
      <c r="L3388" s="63"/>
      <c r="M3388" s="63"/>
      <c r="N3388" s="63"/>
      <c r="O3388" s="63"/>
      <c r="P3388" s="63"/>
      <c r="Q3388" s="63"/>
      <c r="R3388" s="63"/>
      <c r="S3388" s="63"/>
      <c r="T3388" s="63"/>
      <c r="U3388" s="63"/>
      <c r="V3388" s="63"/>
      <c r="W3388" s="63"/>
      <c r="X3388" s="63"/>
      <c r="Y3388" s="63"/>
      <c r="Z3388" s="63"/>
      <c r="AA3388" s="63"/>
      <c r="AB3388" s="63"/>
      <c r="AC3388" s="63"/>
      <c r="AD3388" s="63"/>
      <c r="AE3388" s="63"/>
      <c r="AF3388" s="63"/>
      <c r="AG3388" s="63"/>
      <c r="AH3388" s="63"/>
      <c r="AI3388" s="63"/>
      <c r="AJ3388" s="63"/>
      <c r="AK3388" s="63"/>
      <c r="AL3388" s="63"/>
      <c r="AM3388" s="63"/>
      <c r="AN3388" s="63"/>
      <c r="AO3388" s="63"/>
      <c r="AP3388" s="63"/>
      <c r="AQ3388" s="63"/>
      <c r="AR3388" s="63"/>
      <c r="AS3388" s="63"/>
      <c r="AT3388" s="63"/>
      <c r="AU3388" s="63"/>
      <c r="AV3388" s="63"/>
      <c r="AW3388" s="63"/>
      <c r="AX3388" s="63"/>
      <c r="AY3388" s="63"/>
      <c r="AZ3388" s="63"/>
      <c r="BA3388" s="63"/>
      <c r="BB3388" s="63"/>
      <c r="BC3388" s="63"/>
      <c r="BD3388" s="63"/>
      <c r="BE3388" s="63"/>
      <c r="BF3388" s="63"/>
      <c r="BG3388" s="63"/>
      <c r="BH3388" s="63"/>
      <c r="BI3388" s="63"/>
      <c r="BJ3388" s="63"/>
      <c r="BK3388" s="63"/>
      <c r="BL3388" s="63"/>
      <c r="BM3388" s="63"/>
      <c r="BN3388" s="63"/>
      <c r="BO3388" s="63"/>
      <c r="BP3388" s="63"/>
      <c r="BQ3388" s="63"/>
      <c r="BR3388" s="63"/>
      <c r="BS3388" s="63"/>
      <c r="BT3388" s="63"/>
      <c r="BU3388" s="63"/>
      <c r="BV3388" s="63"/>
      <c r="BW3388" s="63"/>
      <c r="BX3388" s="63"/>
      <c r="BY3388" s="63"/>
      <c r="BZ3388" s="63"/>
      <c r="CA3388" s="63"/>
      <c r="CB3388" s="63"/>
      <c r="CC3388" s="63"/>
      <c r="CD3388" s="63"/>
      <c r="CE3388" s="63"/>
      <c r="CF3388" s="63"/>
      <c r="CG3388" s="63"/>
      <c r="CH3388" s="63"/>
      <c r="CI3388" s="63"/>
      <c r="CJ3388" s="63"/>
      <c r="CK3388" s="63"/>
      <c r="CL3388" s="63"/>
      <c r="CM3388" s="63"/>
      <c r="CN3388" s="63"/>
      <c r="CO3388" s="63"/>
      <c r="CP3388" s="63"/>
      <c r="CR3388" s="227"/>
      <c r="CS3388" s="74"/>
    </row>
    <row r="3389" spans="1:97" s="72" customFormat="1" ht="75.75" customHeight="1">
      <c r="A3389" s="63"/>
      <c r="B3389" s="63"/>
      <c r="C3389" s="63"/>
      <c r="D3389" s="63"/>
      <c r="E3389" s="63"/>
      <c r="F3389" s="63"/>
      <c r="G3389" s="63"/>
      <c r="H3389" s="63"/>
      <c r="I3389" s="63"/>
      <c r="J3389" s="63"/>
      <c r="K3389" s="63"/>
      <c r="L3389" s="63"/>
      <c r="M3389" s="63"/>
      <c r="N3389" s="63"/>
      <c r="O3389" s="63"/>
      <c r="P3389" s="63"/>
      <c r="Q3389" s="63"/>
      <c r="R3389" s="63"/>
      <c r="S3389" s="63"/>
      <c r="T3389" s="63"/>
      <c r="U3389" s="63"/>
      <c r="V3389" s="63"/>
      <c r="W3389" s="63"/>
      <c r="X3389" s="63"/>
      <c r="Y3389" s="63"/>
      <c r="Z3389" s="63"/>
      <c r="AA3389" s="63"/>
      <c r="AB3389" s="63"/>
      <c r="AC3389" s="63"/>
      <c r="AD3389" s="63"/>
      <c r="AE3389" s="63"/>
      <c r="AF3389" s="63"/>
      <c r="AG3389" s="63"/>
      <c r="AH3389" s="63"/>
      <c r="AI3389" s="63"/>
      <c r="AJ3389" s="63"/>
      <c r="AK3389" s="63"/>
      <c r="AL3389" s="63"/>
      <c r="AM3389" s="63"/>
      <c r="AN3389" s="63"/>
      <c r="AO3389" s="63"/>
      <c r="AP3389" s="63"/>
      <c r="AQ3389" s="63"/>
      <c r="AR3389" s="63"/>
      <c r="AS3389" s="63"/>
      <c r="AT3389" s="63"/>
      <c r="AU3389" s="63"/>
      <c r="AV3389" s="63"/>
      <c r="AW3389" s="63"/>
      <c r="AX3389" s="63"/>
      <c r="AY3389" s="63"/>
      <c r="AZ3389" s="63"/>
      <c r="BA3389" s="63"/>
      <c r="BB3389" s="63"/>
      <c r="BC3389" s="63"/>
      <c r="BD3389" s="63"/>
      <c r="BE3389" s="63"/>
      <c r="BF3389" s="63"/>
      <c r="BG3389" s="63"/>
      <c r="BH3389" s="63"/>
      <c r="BI3389" s="63"/>
      <c r="BJ3389" s="63"/>
      <c r="BK3389" s="63"/>
      <c r="BL3389" s="63"/>
      <c r="BM3389" s="63"/>
      <c r="BN3389" s="63"/>
      <c r="BO3389" s="63"/>
      <c r="BP3389" s="63"/>
      <c r="BQ3389" s="63"/>
      <c r="BR3389" s="63"/>
      <c r="BS3389" s="63"/>
      <c r="BT3389" s="63"/>
      <c r="BU3389" s="63"/>
      <c r="BV3389" s="63"/>
      <c r="BW3389" s="63"/>
      <c r="BX3389" s="63"/>
      <c r="BY3389" s="63"/>
      <c r="BZ3389" s="63"/>
      <c r="CA3389" s="63"/>
      <c r="CB3389" s="63"/>
      <c r="CC3389" s="63"/>
      <c r="CD3389" s="63"/>
      <c r="CE3389" s="63"/>
      <c r="CF3389" s="63"/>
      <c r="CG3389" s="63"/>
      <c r="CH3389" s="63"/>
      <c r="CI3389" s="63"/>
      <c r="CJ3389" s="63"/>
      <c r="CK3389" s="63"/>
      <c r="CL3389" s="63"/>
      <c r="CM3389" s="63"/>
      <c r="CN3389" s="63"/>
      <c r="CO3389" s="63"/>
      <c r="CP3389" s="63"/>
      <c r="CR3389" s="227"/>
      <c r="CS3389" s="74"/>
    </row>
    <row r="3390" spans="1:97" s="72" customFormat="1" ht="75.75" customHeight="1">
      <c r="A3390" s="63"/>
      <c r="B3390" s="63"/>
      <c r="C3390" s="63"/>
      <c r="D3390" s="63"/>
      <c r="E3390" s="63"/>
      <c r="F3390" s="63"/>
      <c r="G3390" s="63"/>
      <c r="H3390" s="63"/>
      <c r="I3390" s="63"/>
      <c r="J3390" s="63"/>
      <c r="K3390" s="63"/>
      <c r="L3390" s="63"/>
      <c r="M3390" s="63"/>
      <c r="N3390" s="63"/>
      <c r="O3390" s="63"/>
      <c r="P3390" s="63"/>
      <c r="Q3390" s="63"/>
      <c r="R3390" s="63"/>
      <c r="S3390" s="63"/>
      <c r="T3390" s="63"/>
      <c r="U3390" s="63"/>
      <c r="V3390" s="63"/>
      <c r="W3390" s="63"/>
      <c r="X3390" s="63"/>
      <c r="Y3390" s="63"/>
      <c r="Z3390" s="63"/>
      <c r="AA3390" s="63"/>
      <c r="AB3390" s="63"/>
      <c r="AC3390" s="63"/>
      <c r="AD3390" s="63"/>
      <c r="AE3390" s="63"/>
      <c r="AF3390" s="63"/>
      <c r="AG3390" s="63"/>
      <c r="AH3390" s="63"/>
      <c r="AI3390" s="63"/>
      <c r="AJ3390" s="63"/>
      <c r="AK3390" s="63"/>
      <c r="AL3390" s="63"/>
      <c r="AM3390" s="63"/>
      <c r="AN3390" s="63"/>
      <c r="AO3390" s="63"/>
      <c r="AP3390" s="63"/>
      <c r="AQ3390" s="63"/>
      <c r="AR3390" s="63"/>
      <c r="AS3390" s="63"/>
      <c r="AT3390" s="63"/>
      <c r="AU3390" s="63"/>
      <c r="AV3390" s="63"/>
      <c r="AW3390" s="63"/>
      <c r="AX3390" s="63"/>
      <c r="AY3390" s="63"/>
      <c r="AZ3390" s="63"/>
      <c r="BA3390" s="63"/>
      <c r="BB3390" s="63"/>
      <c r="BC3390" s="63"/>
      <c r="BD3390" s="63"/>
      <c r="BE3390" s="63"/>
      <c r="BF3390" s="63"/>
      <c r="BG3390" s="63"/>
      <c r="BH3390" s="63"/>
      <c r="BI3390" s="63"/>
      <c r="BJ3390" s="63"/>
      <c r="BK3390" s="63"/>
      <c r="BL3390" s="63"/>
      <c r="BM3390" s="63"/>
      <c r="BN3390" s="63"/>
      <c r="BO3390" s="63"/>
      <c r="BP3390" s="63"/>
      <c r="BQ3390" s="63"/>
      <c r="BR3390" s="63"/>
      <c r="BS3390" s="63"/>
      <c r="BT3390" s="63"/>
      <c r="BU3390" s="63"/>
      <c r="BV3390" s="63"/>
      <c r="BW3390" s="63"/>
      <c r="BX3390" s="63"/>
      <c r="BY3390" s="63"/>
      <c r="BZ3390" s="63"/>
      <c r="CA3390" s="63"/>
      <c r="CB3390" s="63"/>
      <c r="CC3390" s="63"/>
      <c r="CD3390" s="63"/>
      <c r="CE3390" s="63"/>
      <c r="CF3390" s="63"/>
      <c r="CG3390" s="63"/>
      <c r="CH3390" s="63"/>
      <c r="CI3390" s="63"/>
      <c r="CJ3390" s="63"/>
      <c r="CK3390" s="63"/>
      <c r="CL3390" s="63"/>
      <c r="CM3390" s="63"/>
      <c r="CN3390" s="63"/>
      <c r="CO3390" s="63"/>
      <c r="CP3390" s="63"/>
      <c r="CR3390" s="227"/>
      <c r="CS3390" s="74"/>
    </row>
    <row r="3391" spans="1:97" s="72" customFormat="1" ht="75.75" customHeight="1">
      <c r="A3391" s="63"/>
      <c r="B3391" s="63"/>
      <c r="C3391" s="63"/>
      <c r="D3391" s="63"/>
      <c r="E3391" s="63"/>
      <c r="F3391" s="63"/>
      <c r="G3391" s="63"/>
      <c r="H3391" s="63"/>
      <c r="I3391" s="63"/>
      <c r="J3391" s="63"/>
      <c r="K3391" s="63"/>
      <c r="L3391" s="63"/>
      <c r="M3391" s="63"/>
      <c r="N3391" s="63"/>
      <c r="O3391" s="63"/>
      <c r="P3391" s="63"/>
      <c r="Q3391" s="63"/>
      <c r="R3391" s="63"/>
      <c r="S3391" s="63"/>
      <c r="T3391" s="63"/>
      <c r="U3391" s="63"/>
      <c r="V3391" s="63"/>
      <c r="W3391" s="63"/>
      <c r="X3391" s="63"/>
      <c r="Y3391" s="63"/>
      <c r="Z3391" s="63"/>
      <c r="AA3391" s="63"/>
      <c r="AB3391" s="63"/>
      <c r="AC3391" s="63"/>
      <c r="AD3391" s="63"/>
      <c r="AE3391" s="63"/>
      <c r="AF3391" s="63"/>
      <c r="AG3391" s="63"/>
      <c r="AH3391" s="63"/>
      <c r="AI3391" s="63"/>
      <c r="AJ3391" s="63"/>
      <c r="AK3391" s="63"/>
      <c r="AL3391" s="63"/>
      <c r="AM3391" s="63"/>
      <c r="AN3391" s="63"/>
      <c r="AO3391" s="63"/>
      <c r="AP3391" s="63"/>
      <c r="AQ3391" s="63"/>
      <c r="AR3391" s="63"/>
      <c r="AS3391" s="63"/>
      <c r="AT3391" s="63"/>
      <c r="AU3391" s="63"/>
      <c r="AV3391" s="63"/>
      <c r="AW3391" s="63"/>
      <c r="AX3391" s="63"/>
      <c r="AY3391" s="63"/>
      <c r="AZ3391" s="63"/>
      <c r="BA3391" s="63"/>
      <c r="BB3391" s="63"/>
      <c r="BC3391" s="63"/>
      <c r="BD3391" s="63"/>
      <c r="BE3391" s="63"/>
      <c r="BF3391" s="63"/>
      <c r="BG3391" s="63"/>
      <c r="BH3391" s="63"/>
      <c r="BI3391" s="63"/>
      <c r="BJ3391" s="63"/>
      <c r="BK3391" s="63"/>
      <c r="BL3391" s="63"/>
      <c r="BM3391" s="63"/>
      <c r="BN3391" s="63"/>
      <c r="BO3391" s="63"/>
      <c r="BP3391" s="63"/>
      <c r="BQ3391" s="63"/>
      <c r="BR3391" s="63"/>
      <c r="BS3391" s="63"/>
      <c r="BT3391" s="63"/>
      <c r="BU3391" s="63"/>
      <c r="BV3391" s="63"/>
      <c r="BW3391" s="63"/>
      <c r="BX3391" s="63"/>
      <c r="BY3391" s="63"/>
      <c r="BZ3391" s="63"/>
      <c r="CA3391" s="63"/>
      <c r="CB3391" s="63"/>
      <c r="CC3391" s="63"/>
      <c r="CD3391" s="63"/>
      <c r="CE3391" s="63"/>
      <c r="CF3391" s="63"/>
      <c r="CG3391" s="63"/>
      <c r="CH3391" s="63"/>
      <c r="CI3391" s="63"/>
      <c r="CJ3391" s="63"/>
      <c r="CK3391" s="63"/>
      <c r="CL3391" s="63"/>
      <c r="CM3391" s="63"/>
      <c r="CN3391" s="63"/>
      <c r="CO3391" s="63"/>
      <c r="CP3391" s="63"/>
      <c r="CR3391" s="227"/>
      <c r="CS3391" s="74"/>
    </row>
    <row r="3392" spans="1:97" s="72" customFormat="1" ht="75.75" customHeight="1">
      <c r="A3392" s="63"/>
      <c r="B3392" s="63"/>
      <c r="C3392" s="63"/>
      <c r="D3392" s="63"/>
      <c r="E3392" s="63"/>
      <c r="F3392" s="63"/>
      <c r="G3392" s="63"/>
      <c r="H3392" s="63"/>
      <c r="I3392" s="63"/>
      <c r="J3392" s="63"/>
      <c r="K3392" s="63"/>
      <c r="L3392" s="63"/>
      <c r="M3392" s="63"/>
      <c r="N3392" s="63"/>
      <c r="O3392" s="63"/>
      <c r="P3392" s="63"/>
      <c r="Q3392" s="63"/>
      <c r="R3392" s="63"/>
      <c r="S3392" s="63"/>
      <c r="T3392" s="63"/>
      <c r="U3392" s="63"/>
      <c r="V3392" s="63"/>
      <c r="W3392" s="63"/>
      <c r="X3392" s="63"/>
      <c r="Y3392" s="63"/>
      <c r="Z3392" s="63"/>
      <c r="AA3392" s="63"/>
      <c r="AB3392" s="63"/>
      <c r="AC3392" s="63"/>
      <c r="AD3392" s="63"/>
      <c r="AE3392" s="63"/>
      <c r="AF3392" s="63"/>
      <c r="AG3392" s="63"/>
      <c r="AH3392" s="63"/>
      <c r="AI3392" s="63"/>
      <c r="AJ3392" s="63"/>
      <c r="AK3392" s="63"/>
      <c r="AL3392" s="63"/>
      <c r="AM3392" s="63"/>
      <c r="AN3392" s="63"/>
      <c r="AO3392" s="63"/>
      <c r="AP3392" s="63"/>
      <c r="AQ3392" s="63"/>
      <c r="AR3392" s="63"/>
      <c r="AS3392" s="63"/>
      <c r="AT3392" s="63"/>
      <c r="AU3392" s="63"/>
      <c r="AV3392" s="63"/>
      <c r="AW3392" s="63"/>
      <c r="AX3392" s="63"/>
      <c r="AY3392" s="63"/>
      <c r="AZ3392" s="63"/>
      <c r="BA3392" s="63"/>
      <c r="BB3392" s="63"/>
      <c r="BC3392" s="63"/>
      <c r="BD3392" s="63"/>
      <c r="BE3392" s="63"/>
      <c r="BF3392" s="63"/>
      <c r="BG3392" s="63"/>
      <c r="BH3392" s="63"/>
      <c r="BI3392" s="63"/>
      <c r="BJ3392" s="63"/>
      <c r="BK3392" s="63"/>
      <c r="BL3392" s="63"/>
      <c r="BM3392" s="63"/>
      <c r="BN3392" s="63"/>
      <c r="BO3392" s="63"/>
      <c r="BP3392" s="63"/>
      <c r="BQ3392" s="63"/>
      <c r="BR3392" s="63"/>
      <c r="BS3392" s="63"/>
      <c r="BT3392" s="63"/>
      <c r="BU3392" s="63"/>
      <c r="BV3392" s="63"/>
      <c r="BW3392" s="63"/>
      <c r="BX3392" s="63"/>
      <c r="BY3392" s="63"/>
      <c r="BZ3392" s="63"/>
      <c r="CA3392" s="63"/>
      <c r="CB3392" s="63"/>
      <c r="CC3392" s="63"/>
      <c r="CD3392" s="63"/>
      <c r="CE3392" s="63"/>
      <c r="CF3392" s="63"/>
      <c r="CG3392" s="63"/>
      <c r="CH3392" s="63"/>
      <c r="CI3392" s="63"/>
      <c r="CJ3392" s="63"/>
      <c r="CK3392" s="63"/>
      <c r="CL3392" s="63"/>
      <c r="CM3392" s="63"/>
      <c r="CN3392" s="63"/>
      <c r="CO3392" s="63"/>
      <c r="CP3392" s="63"/>
      <c r="CR3392" s="227"/>
      <c r="CS3392" s="74"/>
    </row>
    <row r="3393" spans="1:97" s="72" customFormat="1" ht="75.75" customHeight="1">
      <c r="A3393" s="63"/>
      <c r="B3393" s="63"/>
      <c r="C3393" s="63"/>
      <c r="D3393" s="63"/>
      <c r="E3393" s="63"/>
      <c r="F3393" s="63"/>
      <c r="G3393" s="63"/>
      <c r="H3393" s="63"/>
      <c r="I3393" s="63"/>
      <c r="J3393" s="63"/>
      <c r="K3393" s="63"/>
      <c r="L3393" s="63"/>
      <c r="M3393" s="63"/>
      <c r="N3393" s="63"/>
      <c r="O3393" s="63"/>
      <c r="P3393" s="63"/>
      <c r="Q3393" s="63"/>
      <c r="R3393" s="63"/>
      <c r="S3393" s="63"/>
      <c r="T3393" s="63"/>
      <c r="U3393" s="63"/>
      <c r="V3393" s="63"/>
      <c r="W3393" s="63"/>
      <c r="X3393" s="63"/>
      <c r="Y3393" s="63"/>
      <c r="Z3393" s="63"/>
      <c r="AA3393" s="63"/>
      <c r="AB3393" s="63"/>
      <c r="AC3393" s="63"/>
      <c r="AD3393" s="63"/>
      <c r="AE3393" s="63"/>
      <c r="AF3393" s="63"/>
      <c r="AG3393" s="63"/>
      <c r="AH3393" s="63"/>
      <c r="AI3393" s="63"/>
      <c r="AJ3393" s="63"/>
      <c r="AK3393" s="63"/>
      <c r="AL3393" s="63"/>
      <c r="AM3393" s="63"/>
      <c r="AN3393" s="63"/>
      <c r="AO3393" s="63"/>
      <c r="AP3393" s="63"/>
      <c r="AQ3393" s="63"/>
      <c r="AR3393" s="63"/>
      <c r="AS3393" s="63"/>
      <c r="AT3393" s="63"/>
      <c r="AU3393" s="63"/>
      <c r="AV3393" s="63"/>
      <c r="AW3393" s="63"/>
      <c r="AX3393" s="63"/>
      <c r="AY3393" s="63"/>
      <c r="AZ3393" s="63"/>
      <c r="BA3393" s="63"/>
      <c r="BB3393" s="63"/>
      <c r="BC3393" s="63"/>
      <c r="BD3393" s="63"/>
      <c r="BE3393" s="63"/>
      <c r="BF3393" s="63"/>
      <c r="BG3393" s="63"/>
      <c r="BH3393" s="63"/>
      <c r="BI3393" s="63"/>
      <c r="BJ3393" s="63"/>
      <c r="BK3393" s="63"/>
      <c r="BL3393" s="63"/>
      <c r="BM3393" s="63"/>
      <c r="BN3393" s="63"/>
      <c r="BO3393" s="63"/>
      <c r="BP3393" s="63"/>
      <c r="BQ3393" s="63"/>
      <c r="BR3393" s="63"/>
      <c r="BS3393" s="63"/>
      <c r="BT3393" s="63"/>
      <c r="BU3393" s="63"/>
      <c r="BV3393" s="63"/>
      <c r="BW3393" s="63"/>
      <c r="BX3393" s="63"/>
      <c r="BY3393" s="63"/>
      <c r="BZ3393" s="63"/>
      <c r="CA3393" s="63"/>
      <c r="CB3393" s="63"/>
      <c r="CC3393" s="63"/>
      <c r="CD3393" s="63"/>
      <c r="CE3393" s="63"/>
      <c r="CF3393" s="63"/>
      <c r="CG3393" s="63"/>
      <c r="CH3393" s="63"/>
      <c r="CI3393" s="63"/>
      <c r="CJ3393" s="63"/>
      <c r="CK3393" s="63"/>
      <c r="CL3393" s="63"/>
      <c r="CM3393" s="63"/>
      <c r="CN3393" s="63"/>
      <c r="CO3393" s="63"/>
      <c r="CP3393" s="63"/>
      <c r="CR3393" s="227"/>
      <c r="CS3393" s="74"/>
    </row>
    <row r="3394" spans="1:97" s="72" customFormat="1" ht="75.75" customHeight="1">
      <c r="A3394" s="63"/>
      <c r="B3394" s="63"/>
      <c r="C3394" s="63"/>
      <c r="D3394" s="63"/>
      <c r="E3394" s="63"/>
      <c r="F3394" s="63"/>
      <c r="G3394" s="63"/>
      <c r="H3394" s="63"/>
      <c r="I3394" s="63"/>
      <c r="J3394" s="63"/>
      <c r="K3394" s="63"/>
      <c r="L3394" s="63"/>
      <c r="M3394" s="63"/>
      <c r="N3394" s="63"/>
      <c r="O3394" s="63"/>
      <c r="P3394" s="63"/>
      <c r="Q3394" s="63"/>
      <c r="R3394" s="63"/>
      <c r="S3394" s="63"/>
      <c r="T3394" s="63"/>
      <c r="U3394" s="63"/>
      <c r="V3394" s="63"/>
      <c r="W3394" s="63"/>
      <c r="X3394" s="63"/>
      <c r="Y3394" s="63"/>
      <c r="Z3394" s="63"/>
      <c r="AA3394" s="63"/>
      <c r="AB3394" s="63"/>
      <c r="AC3394" s="63"/>
      <c r="AD3394" s="63"/>
      <c r="AE3394" s="63"/>
      <c r="AF3394" s="63"/>
      <c r="AG3394" s="63"/>
      <c r="AH3394" s="63"/>
      <c r="AI3394" s="63"/>
      <c r="AJ3394" s="63"/>
      <c r="AK3394" s="63"/>
      <c r="AL3394" s="63"/>
      <c r="AM3394" s="63"/>
      <c r="AN3394" s="63"/>
      <c r="AO3394" s="63"/>
      <c r="AP3394" s="63"/>
      <c r="AQ3394" s="63"/>
      <c r="AR3394" s="63"/>
      <c r="AS3394" s="63"/>
      <c r="AT3394" s="63"/>
      <c r="AU3394" s="63"/>
      <c r="AV3394" s="63"/>
      <c r="AW3394" s="63"/>
      <c r="AX3394" s="63"/>
      <c r="AY3394" s="63"/>
      <c r="AZ3394" s="63"/>
      <c r="BA3394" s="63"/>
      <c r="BB3394" s="63"/>
      <c r="BC3394" s="63"/>
      <c r="BD3394" s="63"/>
      <c r="BE3394" s="63"/>
      <c r="BF3394" s="63"/>
      <c r="BG3394" s="63"/>
      <c r="BH3394" s="63"/>
      <c r="BI3394" s="63"/>
      <c r="BJ3394" s="63"/>
      <c r="BK3394" s="63"/>
      <c r="BL3394" s="63"/>
      <c r="BM3394" s="63"/>
      <c r="BN3394" s="63"/>
      <c r="BO3394" s="63"/>
      <c r="BP3394" s="63"/>
      <c r="BQ3394" s="63"/>
      <c r="BR3394" s="63"/>
      <c r="BS3394" s="63"/>
      <c r="BT3394" s="63"/>
      <c r="BU3394" s="63"/>
      <c r="BV3394" s="63"/>
      <c r="BW3394" s="63"/>
      <c r="BX3394" s="63"/>
      <c r="BY3394" s="63"/>
      <c r="BZ3394" s="63"/>
      <c r="CA3394" s="63"/>
      <c r="CB3394" s="63"/>
      <c r="CC3394" s="63"/>
      <c r="CD3394" s="63"/>
      <c r="CE3394" s="63"/>
      <c r="CF3394" s="63"/>
      <c r="CG3394" s="63"/>
      <c r="CH3394" s="63"/>
      <c r="CI3394" s="63"/>
      <c r="CJ3394" s="63"/>
      <c r="CK3394" s="63"/>
      <c r="CL3394" s="63"/>
      <c r="CM3394" s="63"/>
      <c r="CN3394" s="63"/>
      <c r="CO3394" s="63"/>
      <c r="CP3394" s="63"/>
      <c r="CR3394" s="227"/>
      <c r="CS3394" s="74"/>
    </row>
    <row r="3395" spans="1:97" s="72" customFormat="1" ht="75.75" customHeight="1">
      <c r="A3395" s="63"/>
      <c r="B3395" s="63"/>
      <c r="C3395" s="63"/>
      <c r="D3395" s="63"/>
      <c r="E3395" s="63"/>
      <c r="F3395" s="63"/>
      <c r="G3395" s="63"/>
      <c r="H3395" s="63"/>
      <c r="I3395" s="63"/>
      <c r="J3395" s="63"/>
      <c r="K3395" s="63"/>
      <c r="L3395" s="63"/>
      <c r="M3395" s="63"/>
      <c r="N3395" s="63"/>
      <c r="O3395" s="63"/>
      <c r="P3395" s="63"/>
      <c r="Q3395" s="63"/>
      <c r="R3395" s="63"/>
      <c r="S3395" s="63"/>
      <c r="T3395" s="63"/>
      <c r="U3395" s="63"/>
      <c r="V3395" s="63"/>
      <c r="W3395" s="63"/>
      <c r="X3395" s="63"/>
      <c r="Y3395" s="63"/>
      <c r="Z3395" s="63"/>
      <c r="AA3395" s="63"/>
      <c r="AB3395" s="63"/>
      <c r="AC3395" s="63"/>
      <c r="AD3395" s="63"/>
      <c r="AE3395" s="63"/>
      <c r="AF3395" s="63"/>
      <c r="AG3395" s="63"/>
      <c r="AH3395" s="63"/>
      <c r="AI3395" s="63"/>
      <c r="AJ3395" s="63"/>
      <c r="AK3395" s="63"/>
      <c r="AL3395" s="63"/>
      <c r="AM3395" s="63"/>
      <c r="AN3395" s="63"/>
      <c r="AO3395" s="63"/>
      <c r="AP3395" s="63"/>
      <c r="AQ3395" s="63"/>
      <c r="AR3395" s="63"/>
      <c r="AS3395" s="63"/>
      <c r="AT3395" s="63"/>
      <c r="AU3395" s="63"/>
      <c r="AV3395" s="63"/>
      <c r="AW3395" s="63"/>
      <c r="AX3395" s="63"/>
      <c r="AY3395" s="63"/>
      <c r="AZ3395" s="63"/>
      <c r="BA3395" s="63"/>
      <c r="BB3395" s="63"/>
      <c r="BC3395" s="63"/>
      <c r="BD3395" s="63"/>
      <c r="BE3395" s="63"/>
      <c r="BF3395" s="63"/>
      <c r="BG3395" s="63"/>
      <c r="BH3395" s="63"/>
      <c r="BI3395" s="63"/>
      <c r="BJ3395" s="63"/>
      <c r="BK3395" s="63"/>
      <c r="BL3395" s="63"/>
      <c r="BM3395" s="63"/>
      <c r="BN3395" s="63"/>
      <c r="BO3395" s="63"/>
      <c r="BP3395" s="63"/>
      <c r="BQ3395" s="63"/>
      <c r="BR3395" s="63"/>
      <c r="BS3395" s="63"/>
      <c r="BT3395" s="63"/>
      <c r="BU3395" s="63"/>
      <c r="BV3395" s="63"/>
      <c r="BW3395" s="63"/>
      <c r="BX3395" s="63"/>
      <c r="BY3395" s="63"/>
      <c r="BZ3395" s="63"/>
      <c r="CA3395" s="63"/>
      <c r="CB3395" s="63"/>
      <c r="CC3395" s="63"/>
      <c r="CD3395" s="63"/>
      <c r="CE3395" s="63"/>
      <c r="CF3395" s="63"/>
      <c r="CG3395" s="63"/>
      <c r="CH3395" s="63"/>
      <c r="CI3395" s="63"/>
      <c r="CJ3395" s="63"/>
      <c r="CK3395" s="63"/>
      <c r="CL3395" s="63"/>
      <c r="CM3395" s="63"/>
      <c r="CN3395" s="63"/>
      <c r="CO3395" s="63"/>
      <c r="CP3395" s="63"/>
      <c r="CR3395" s="227"/>
      <c r="CS3395" s="74"/>
    </row>
    <row r="3396" spans="1:97" s="72" customFormat="1" ht="75.75" customHeight="1">
      <c r="A3396" s="63"/>
      <c r="B3396" s="63"/>
      <c r="C3396" s="63"/>
      <c r="D3396" s="63"/>
      <c r="E3396" s="63"/>
      <c r="F3396" s="63"/>
      <c r="G3396" s="63"/>
      <c r="H3396" s="63"/>
      <c r="I3396" s="63"/>
      <c r="J3396" s="63"/>
      <c r="K3396" s="63"/>
      <c r="L3396" s="63"/>
      <c r="M3396" s="63"/>
      <c r="N3396" s="63"/>
      <c r="O3396" s="63"/>
      <c r="P3396" s="63"/>
      <c r="Q3396" s="63"/>
      <c r="R3396" s="63"/>
      <c r="S3396" s="63"/>
      <c r="T3396" s="63"/>
      <c r="U3396" s="63"/>
      <c r="V3396" s="63"/>
      <c r="W3396" s="63"/>
      <c r="X3396" s="63"/>
      <c r="Y3396" s="63"/>
      <c r="Z3396" s="63"/>
      <c r="AA3396" s="63"/>
      <c r="AB3396" s="63"/>
      <c r="AC3396" s="63"/>
      <c r="AD3396" s="63"/>
      <c r="AE3396" s="63"/>
      <c r="AF3396" s="63"/>
      <c r="AG3396" s="63"/>
      <c r="AH3396" s="63"/>
      <c r="AI3396" s="63"/>
      <c r="AJ3396" s="63"/>
      <c r="AK3396" s="63"/>
      <c r="AL3396" s="63"/>
      <c r="AM3396" s="63"/>
      <c r="AN3396" s="63"/>
      <c r="AO3396" s="63"/>
      <c r="AP3396" s="63"/>
      <c r="AQ3396" s="63"/>
      <c r="AR3396" s="63"/>
      <c r="AS3396" s="63"/>
      <c r="AT3396" s="63"/>
      <c r="AU3396" s="63"/>
      <c r="AV3396" s="63"/>
      <c r="AW3396" s="63"/>
      <c r="AX3396" s="63"/>
      <c r="AY3396" s="63"/>
      <c r="AZ3396" s="63"/>
      <c r="BA3396" s="63"/>
      <c r="BB3396" s="63"/>
      <c r="BC3396" s="63"/>
      <c r="BD3396" s="63"/>
      <c r="BE3396" s="63"/>
      <c r="BF3396" s="63"/>
      <c r="BG3396" s="63"/>
      <c r="BH3396" s="63"/>
      <c r="BI3396" s="63"/>
      <c r="BJ3396" s="63"/>
      <c r="BK3396" s="63"/>
      <c r="BL3396" s="63"/>
      <c r="BM3396" s="63"/>
      <c r="BN3396" s="63"/>
      <c r="BO3396" s="63"/>
      <c r="BP3396" s="63"/>
      <c r="BQ3396" s="63"/>
      <c r="BR3396" s="63"/>
      <c r="BS3396" s="63"/>
      <c r="BT3396" s="63"/>
      <c r="BU3396" s="63"/>
      <c r="BV3396" s="63"/>
      <c r="BW3396" s="63"/>
      <c r="BX3396" s="63"/>
      <c r="BY3396" s="63"/>
      <c r="BZ3396" s="63"/>
      <c r="CA3396" s="63"/>
      <c r="CB3396" s="63"/>
      <c r="CC3396" s="63"/>
      <c r="CD3396" s="63"/>
      <c r="CE3396" s="63"/>
      <c r="CF3396" s="63"/>
      <c r="CG3396" s="63"/>
      <c r="CH3396" s="63"/>
      <c r="CI3396" s="63"/>
      <c r="CJ3396" s="63"/>
      <c r="CK3396" s="63"/>
      <c r="CL3396" s="63"/>
      <c r="CM3396" s="63"/>
      <c r="CN3396" s="63"/>
      <c r="CO3396" s="63"/>
      <c r="CP3396" s="63"/>
      <c r="CR3396" s="227"/>
      <c r="CS3396" s="74"/>
    </row>
    <row r="3397" spans="1:97" s="72" customFormat="1" ht="75.75" customHeight="1">
      <c r="A3397" s="63"/>
      <c r="B3397" s="63"/>
      <c r="C3397" s="63"/>
      <c r="D3397" s="63"/>
      <c r="E3397" s="63"/>
      <c r="F3397" s="63"/>
      <c r="G3397" s="63"/>
      <c r="H3397" s="63"/>
      <c r="I3397" s="63"/>
      <c r="J3397" s="63"/>
      <c r="K3397" s="63"/>
      <c r="L3397" s="63"/>
      <c r="M3397" s="63"/>
      <c r="N3397" s="63"/>
      <c r="O3397" s="63"/>
      <c r="P3397" s="63"/>
      <c r="Q3397" s="63"/>
      <c r="R3397" s="63"/>
      <c r="S3397" s="63"/>
      <c r="T3397" s="63"/>
      <c r="U3397" s="63"/>
      <c r="V3397" s="63"/>
      <c r="W3397" s="63"/>
      <c r="X3397" s="63"/>
      <c r="Y3397" s="63"/>
      <c r="Z3397" s="63"/>
      <c r="AA3397" s="63"/>
      <c r="AB3397" s="63"/>
      <c r="AC3397" s="63"/>
      <c r="AD3397" s="63"/>
      <c r="AE3397" s="63"/>
      <c r="AF3397" s="63"/>
      <c r="AG3397" s="63"/>
      <c r="AH3397" s="63"/>
      <c r="AI3397" s="63"/>
      <c r="AJ3397" s="63"/>
      <c r="AK3397" s="63"/>
      <c r="AL3397" s="63"/>
      <c r="AM3397" s="63"/>
      <c r="AN3397" s="63"/>
      <c r="AO3397" s="63"/>
      <c r="AP3397" s="63"/>
      <c r="AQ3397" s="63"/>
      <c r="AR3397" s="63"/>
      <c r="AS3397" s="63"/>
      <c r="AT3397" s="63"/>
      <c r="AU3397" s="63"/>
      <c r="AV3397" s="63"/>
      <c r="AW3397" s="63"/>
      <c r="AX3397" s="63"/>
      <c r="AY3397" s="63"/>
      <c r="AZ3397" s="63"/>
      <c r="BA3397" s="63"/>
      <c r="BB3397" s="63"/>
      <c r="BC3397" s="63"/>
      <c r="BD3397" s="63"/>
      <c r="BE3397" s="63"/>
      <c r="BF3397" s="63"/>
      <c r="BG3397" s="63"/>
      <c r="BH3397" s="63"/>
      <c r="BI3397" s="63"/>
      <c r="BJ3397" s="63"/>
      <c r="BK3397" s="63"/>
      <c r="BL3397" s="63"/>
      <c r="BM3397" s="63"/>
      <c r="BN3397" s="63"/>
      <c r="BO3397" s="63"/>
      <c r="BP3397" s="63"/>
      <c r="BQ3397" s="63"/>
      <c r="BR3397" s="63"/>
      <c r="BS3397" s="63"/>
      <c r="BT3397" s="63"/>
      <c r="BU3397" s="63"/>
      <c r="BV3397" s="63"/>
      <c r="BW3397" s="63"/>
      <c r="BX3397" s="63"/>
      <c r="BY3397" s="63"/>
      <c r="BZ3397" s="63"/>
      <c r="CA3397" s="63"/>
      <c r="CB3397" s="63"/>
      <c r="CC3397" s="63"/>
      <c r="CD3397" s="63"/>
      <c r="CE3397" s="63"/>
      <c r="CF3397" s="63"/>
      <c r="CG3397" s="63"/>
      <c r="CH3397" s="63"/>
      <c r="CI3397" s="63"/>
      <c r="CJ3397" s="63"/>
      <c r="CK3397" s="63"/>
      <c r="CL3397" s="63"/>
      <c r="CM3397" s="63"/>
      <c r="CN3397" s="63"/>
      <c r="CO3397" s="63"/>
      <c r="CP3397" s="63"/>
      <c r="CR3397" s="227"/>
      <c r="CS3397" s="74"/>
    </row>
    <row r="3398" spans="1:97" s="72" customFormat="1" ht="75.75" customHeight="1">
      <c r="A3398" s="63"/>
      <c r="B3398" s="63"/>
      <c r="C3398" s="63"/>
      <c r="D3398" s="63"/>
      <c r="E3398" s="63"/>
      <c r="F3398" s="63"/>
      <c r="G3398" s="63"/>
      <c r="H3398" s="63"/>
      <c r="I3398" s="63"/>
      <c r="J3398" s="63"/>
      <c r="K3398" s="63"/>
      <c r="L3398" s="63"/>
      <c r="M3398" s="63"/>
      <c r="N3398" s="63"/>
      <c r="O3398" s="63"/>
      <c r="P3398" s="63"/>
      <c r="Q3398" s="63"/>
      <c r="R3398" s="63"/>
      <c r="S3398" s="63"/>
      <c r="T3398" s="63"/>
      <c r="U3398" s="63"/>
      <c r="V3398" s="63"/>
      <c r="W3398" s="63"/>
      <c r="X3398" s="63"/>
      <c r="Y3398" s="63"/>
      <c r="Z3398" s="63"/>
      <c r="AA3398" s="63"/>
      <c r="AB3398" s="63"/>
      <c r="AC3398" s="63"/>
      <c r="AD3398" s="63"/>
      <c r="AE3398" s="63"/>
      <c r="AF3398" s="63"/>
      <c r="AG3398" s="63"/>
      <c r="AH3398" s="63"/>
      <c r="AI3398" s="63"/>
      <c r="AJ3398" s="63"/>
      <c r="AK3398" s="63"/>
      <c r="AL3398" s="63"/>
      <c r="AM3398" s="63"/>
      <c r="AN3398" s="63"/>
      <c r="AO3398" s="63"/>
      <c r="AP3398" s="63"/>
      <c r="AQ3398" s="63"/>
      <c r="AR3398" s="63"/>
      <c r="AS3398" s="63"/>
      <c r="AT3398" s="63"/>
      <c r="AU3398" s="63"/>
      <c r="AV3398" s="63"/>
      <c r="AW3398" s="63"/>
      <c r="AX3398" s="63"/>
      <c r="AY3398" s="63"/>
      <c r="AZ3398" s="63"/>
      <c r="BA3398" s="63"/>
      <c r="BB3398" s="63"/>
      <c r="BC3398" s="63"/>
      <c r="BD3398" s="63"/>
      <c r="BE3398" s="63"/>
      <c r="BF3398" s="63"/>
      <c r="BG3398" s="63"/>
      <c r="BH3398" s="63"/>
      <c r="BI3398" s="63"/>
      <c r="BJ3398" s="63"/>
      <c r="BK3398" s="63"/>
      <c r="BL3398" s="63"/>
      <c r="BM3398" s="63"/>
      <c r="BN3398" s="63"/>
      <c r="BO3398" s="63"/>
      <c r="BP3398" s="63"/>
      <c r="BQ3398" s="63"/>
      <c r="BR3398" s="63"/>
      <c r="BS3398" s="63"/>
      <c r="BT3398" s="63"/>
      <c r="BU3398" s="63"/>
      <c r="BV3398" s="63"/>
      <c r="BW3398" s="63"/>
      <c r="BX3398" s="63"/>
      <c r="BY3398" s="63"/>
      <c r="BZ3398" s="63"/>
      <c r="CA3398" s="63"/>
      <c r="CB3398" s="63"/>
      <c r="CC3398" s="63"/>
      <c r="CD3398" s="63"/>
      <c r="CE3398" s="63"/>
      <c r="CF3398" s="63"/>
      <c r="CG3398" s="63"/>
      <c r="CH3398" s="63"/>
      <c r="CI3398" s="63"/>
      <c r="CJ3398" s="63"/>
      <c r="CK3398" s="63"/>
      <c r="CL3398" s="63"/>
      <c r="CM3398" s="63"/>
      <c r="CN3398" s="63"/>
      <c r="CO3398" s="63"/>
      <c r="CP3398" s="63"/>
      <c r="CR3398" s="227"/>
      <c r="CS3398" s="74"/>
    </row>
    <row r="3399" spans="1:97" s="72" customFormat="1" ht="75.75" customHeight="1">
      <c r="A3399" s="63"/>
      <c r="B3399" s="63"/>
      <c r="C3399" s="63"/>
      <c r="D3399" s="63"/>
      <c r="E3399" s="63"/>
      <c r="F3399" s="63"/>
      <c r="G3399" s="63"/>
      <c r="H3399" s="63"/>
      <c r="I3399" s="63"/>
      <c r="J3399" s="63"/>
      <c r="K3399" s="63"/>
      <c r="L3399" s="63"/>
      <c r="M3399" s="63"/>
      <c r="N3399" s="63"/>
      <c r="O3399" s="63"/>
      <c r="P3399" s="63"/>
      <c r="Q3399" s="63"/>
      <c r="R3399" s="63"/>
      <c r="S3399" s="63"/>
      <c r="T3399" s="63"/>
      <c r="U3399" s="63"/>
      <c r="V3399" s="63"/>
      <c r="W3399" s="63"/>
      <c r="X3399" s="63"/>
      <c r="Y3399" s="63"/>
      <c r="Z3399" s="63"/>
      <c r="AA3399" s="63"/>
      <c r="AB3399" s="63"/>
      <c r="AC3399" s="63"/>
      <c r="AD3399" s="63"/>
      <c r="AE3399" s="63"/>
      <c r="AF3399" s="63"/>
      <c r="AG3399" s="63"/>
      <c r="AH3399" s="63"/>
      <c r="AI3399" s="63"/>
      <c r="AJ3399" s="63"/>
      <c r="AK3399" s="63"/>
      <c r="AL3399" s="63"/>
      <c r="AM3399" s="63"/>
      <c r="AN3399" s="63"/>
      <c r="AO3399" s="63"/>
      <c r="AP3399" s="63"/>
      <c r="AQ3399" s="63"/>
      <c r="AR3399" s="63"/>
      <c r="AS3399" s="63"/>
      <c r="AT3399" s="63"/>
      <c r="AU3399" s="63"/>
      <c r="AV3399" s="63"/>
      <c r="AW3399" s="63"/>
      <c r="AX3399" s="63"/>
      <c r="AY3399" s="63"/>
      <c r="AZ3399" s="63"/>
      <c r="BA3399" s="63"/>
      <c r="BB3399" s="63"/>
      <c r="BC3399" s="63"/>
      <c r="BD3399" s="63"/>
      <c r="BE3399" s="63"/>
      <c r="BF3399" s="63"/>
      <c r="BG3399" s="63"/>
      <c r="BH3399" s="63"/>
      <c r="BI3399" s="63"/>
      <c r="BJ3399" s="63"/>
      <c r="BK3399" s="63"/>
      <c r="BL3399" s="63"/>
      <c r="BM3399" s="63"/>
      <c r="BN3399" s="63"/>
      <c r="BO3399" s="63"/>
      <c r="BP3399" s="63"/>
      <c r="BQ3399" s="63"/>
      <c r="BR3399" s="63"/>
      <c r="BS3399" s="63"/>
      <c r="BT3399" s="63"/>
      <c r="BU3399" s="63"/>
      <c r="BV3399" s="63"/>
      <c r="BW3399" s="63"/>
      <c r="BX3399" s="63"/>
      <c r="BY3399" s="63"/>
      <c r="BZ3399" s="63"/>
      <c r="CA3399" s="63"/>
      <c r="CB3399" s="63"/>
      <c r="CC3399" s="63"/>
      <c r="CD3399" s="63"/>
      <c r="CE3399" s="63"/>
      <c r="CF3399" s="63"/>
      <c r="CG3399" s="63"/>
      <c r="CH3399" s="63"/>
      <c r="CI3399" s="63"/>
      <c r="CJ3399" s="63"/>
      <c r="CK3399" s="63"/>
      <c r="CL3399" s="63"/>
      <c r="CM3399" s="63"/>
      <c r="CN3399" s="63"/>
      <c r="CO3399" s="63"/>
      <c r="CP3399" s="63"/>
      <c r="CR3399" s="227"/>
      <c r="CS3399" s="74"/>
    </row>
    <row r="3400" spans="1:97" s="72" customFormat="1" ht="75.75" customHeight="1">
      <c r="A3400" s="63"/>
      <c r="B3400" s="63"/>
      <c r="C3400" s="63"/>
      <c r="D3400" s="63"/>
      <c r="E3400" s="63"/>
      <c r="F3400" s="63"/>
      <c r="G3400" s="63"/>
      <c r="H3400" s="63"/>
      <c r="I3400" s="63"/>
      <c r="J3400" s="63"/>
      <c r="K3400" s="63"/>
      <c r="L3400" s="63"/>
      <c r="M3400" s="63"/>
      <c r="N3400" s="63"/>
      <c r="O3400" s="63"/>
      <c r="P3400" s="63"/>
      <c r="Q3400" s="63"/>
      <c r="R3400" s="63"/>
      <c r="S3400" s="63"/>
      <c r="T3400" s="63"/>
      <c r="U3400" s="63"/>
      <c r="V3400" s="63"/>
      <c r="W3400" s="63"/>
      <c r="X3400" s="63"/>
      <c r="Y3400" s="63"/>
      <c r="Z3400" s="63"/>
      <c r="AA3400" s="63"/>
      <c r="AB3400" s="63"/>
      <c r="AC3400" s="63"/>
      <c r="AD3400" s="63"/>
      <c r="AE3400" s="63"/>
      <c r="AF3400" s="63"/>
      <c r="AG3400" s="63"/>
      <c r="AH3400" s="63"/>
      <c r="AI3400" s="63"/>
      <c r="AJ3400" s="63"/>
      <c r="AK3400" s="63"/>
      <c r="AL3400" s="63"/>
      <c r="AM3400" s="63"/>
      <c r="AN3400" s="63"/>
      <c r="AO3400" s="63"/>
      <c r="AP3400" s="63"/>
      <c r="AQ3400" s="63"/>
      <c r="AR3400" s="63"/>
      <c r="AS3400" s="63"/>
      <c r="AT3400" s="63"/>
      <c r="AU3400" s="63"/>
      <c r="AV3400" s="63"/>
      <c r="AW3400" s="63"/>
      <c r="AX3400" s="63"/>
      <c r="AY3400" s="63"/>
      <c r="AZ3400" s="63"/>
      <c r="BA3400" s="63"/>
      <c r="BB3400" s="63"/>
      <c r="BC3400" s="63"/>
      <c r="BD3400" s="63"/>
      <c r="BE3400" s="63"/>
      <c r="BF3400" s="63"/>
      <c r="BG3400" s="63"/>
      <c r="BH3400" s="63"/>
      <c r="BI3400" s="63"/>
      <c r="BJ3400" s="63"/>
      <c r="BK3400" s="63"/>
      <c r="BL3400" s="63"/>
      <c r="BM3400" s="63"/>
      <c r="BN3400" s="63"/>
      <c r="BO3400" s="63"/>
      <c r="BP3400" s="63"/>
      <c r="BQ3400" s="63"/>
      <c r="BR3400" s="63"/>
      <c r="BS3400" s="63"/>
      <c r="BT3400" s="63"/>
      <c r="BU3400" s="63"/>
      <c r="BV3400" s="63"/>
      <c r="BW3400" s="63"/>
      <c r="BX3400" s="63"/>
      <c r="BY3400" s="63"/>
      <c r="BZ3400" s="63"/>
      <c r="CA3400" s="63"/>
      <c r="CB3400" s="63"/>
      <c r="CC3400" s="63"/>
      <c r="CD3400" s="63"/>
      <c r="CE3400" s="63"/>
      <c r="CF3400" s="63"/>
      <c r="CG3400" s="63"/>
      <c r="CH3400" s="63"/>
      <c r="CI3400" s="63"/>
      <c r="CJ3400" s="63"/>
      <c r="CK3400" s="63"/>
      <c r="CL3400" s="63"/>
      <c r="CM3400" s="63"/>
      <c r="CN3400" s="63"/>
      <c r="CO3400" s="63"/>
      <c r="CP3400" s="63"/>
      <c r="CR3400" s="227"/>
      <c r="CS3400" s="74"/>
    </row>
    <row r="3401" spans="1:97" s="72" customFormat="1" ht="75.75" customHeight="1">
      <c r="A3401" s="63"/>
      <c r="B3401" s="63"/>
      <c r="C3401" s="63"/>
      <c r="D3401" s="63"/>
      <c r="E3401" s="63"/>
      <c r="F3401" s="63"/>
      <c r="G3401" s="63"/>
      <c r="H3401" s="63"/>
      <c r="I3401" s="63"/>
      <c r="J3401" s="63"/>
      <c r="K3401" s="63"/>
      <c r="L3401" s="63"/>
      <c r="M3401" s="63"/>
      <c r="N3401" s="63"/>
      <c r="O3401" s="63"/>
      <c r="P3401" s="63"/>
      <c r="Q3401" s="63"/>
      <c r="R3401" s="63"/>
      <c r="S3401" s="63"/>
      <c r="T3401" s="63"/>
      <c r="U3401" s="63"/>
      <c r="V3401" s="63"/>
      <c r="W3401" s="63"/>
      <c r="X3401" s="63"/>
      <c r="Y3401" s="63"/>
      <c r="Z3401" s="63"/>
      <c r="AA3401" s="63"/>
      <c r="AB3401" s="63"/>
      <c r="AC3401" s="63"/>
      <c r="AD3401" s="63"/>
      <c r="AE3401" s="63"/>
      <c r="AF3401" s="63"/>
      <c r="AG3401" s="63"/>
      <c r="AH3401" s="63"/>
      <c r="AI3401" s="63"/>
      <c r="AJ3401" s="63"/>
      <c r="AK3401" s="63"/>
      <c r="AL3401" s="63"/>
      <c r="AM3401" s="63"/>
      <c r="AN3401" s="63"/>
      <c r="AO3401" s="63"/>
      <c r="AP3401" s="63"/>
      <c r="AQ3401" s="63"/>
      <c r="AR3401" s="63"/>
      <c r="AS3401" s="63"/>
      <c r="AT3401" s="63"/>
      <c r="AU3401" s="63"/>
      <c r="AV3401" s="63"/>
      <c r="AW3401" s="63"/>
      <c r="AX3401" s="63"/>
      <c r="AY3401" s="63"/>
      <c r="AZ3401" s="63"/>
      <c r="BA3401" s="63"/>
      <c r="BB3401" s="63"/>
      <c r="BC3401" s="63"/>
      <c r="BD3401" s="63"/>
      <c r="BE3401" s="63"/>
      <c r="BF3401" s="63"/>
      <c r="BG3401" s="63"/>
      <c r="BH3401" s="63"/>
      <c r="BI3401" s="63"/>
      <c r="BJ3401" s="63"/>
      <c r="BK3401" s="63"/>
      <c r="BL3401" s="63"/>
      <c r="BM3401" s="63"/>
      <c r="BN3401" s="63"/>
      <c r="BO3401" s="63"/>
      <c r="BP3401" s="63"/>
      <c r="BQ3401" s="63"/>
      <c r="BR3401" s="63"/>
      <c r="BS3401" s="63"/>
      <c r="BT3401" s="63"/>
      <c r="BU3401" s="63"/>
      <c r="BV3401" s="63"/>
      <c r="BW3401" s="63"/>
      <c r="BX3401" s="63"/>
      <c r="BY3401" s="63"/>
      <c r="BZ3401" s="63"/>
      <c r="CA3401" s="63"/>
      <c r="CB3401" s="63"/>
      <c r="CC3401" s="63"/>
      <c r="CD3401" s="63"/>
      <c r="CE3401" s="63"/>
      <c r="CF3401" s="63"/>
      <c r="CG3401" s="63"/>
      <c r="CH3401" s="63"/>
      <c r="CI3401" s="63"/>
      <c r="CJ3401" s="63"/>
      <c r="CK3401" s="63"/>
      <c r="CL3401" s="63"/>
      <c r="CM3401" s="63"/>
      <c r="CN3401" s="63"/>
      <c r="CO3401" s="63"/>
      <c r="CP3401" s="63"/>
      <c r="CR3401" s="227"/>
      <c r="CS3401" s="74"/>
    </row>
    <row r="3402" spans="1:97" s="72" customFormat="1" ht="75.75" customHeight="1">
      <c r="A3402" s="63"/>
      <c r="B3402" s="63"/>
      <c r="C3402" s="63"/>
      <c r="D3402" s="63"/>
      <c r="E3402" s="63"/>
      <c r="F3402" s="63"/>
      <c r="G3402" s="63"/>
      <c r="H3402" s="63"/>
      <c r="I3402" s="63"/>
      <c r="J3402" s="63"/>
      <c r="K3402" s="63"/>
      <c r="L3402" s="63"/>
      <c r="M3402" s="63"/>
      <c r="N3402" s="63"/>
      <c r="O3402" s="63"/>
      <c r="P3402" s="63"/>
      <c r="Q3402" s="63"/>
      <c r="R3402" s="63"/>
      <c r="S3402" s="63"/>
      <c r="T3402" s="63"/>
      <c r="U3402" s="63"/>
      <c r="V3402" s="63"/>
      <c r="W3402" s="63"/>
      <c r="X3402" s="63"/>
      <c r="Y3402" s="63"/>
      <c r="Z3402" s="63"/>
      <c r="AA3402" s="63"/>
      <c r="AB3402" s="63"/>
      <c r="AC3402" s="63"/>
      <c r="AD3402" s="63"/>
      <c r="AE3402" s="63"/>
      <c r="AF3402" s="63"/>
      <c r="AG3402" s="63"/>
      <c r="AH3402" s="63"/>
      <c r="AI3402" s="63"/>
      <c r="AJ3402" s="63"/>
      <c r="AK3402" s="63"/>
      <c r="AL3402" s="63"/>
      <c r="AM3402" s="63"/>
      <c r="AN3402" s="63"/>
      <c r="AO3402" s="63"/>
      <c r="AP3402" s="63"/>
      <c r="AQ3402" s="63"/>
      <c r="AR3402" s="63"/>
      <c r="AS3402" s="63"/>
      <c r="AT3402" s="63"/>
      <c r="AU3402" s="63"/>
      <c r="AV3402" s="63"/>
      <c r="AW3402" s="63"/>
      <c r="AX3402" s="63"/>
      <c r="AY3402" s="63"/>
      <c r="AZ3402" s="63"/>
      <c r="BA3402" s="63"/>
      <c r="BB3402" s="63"/>
      <c r="BC3402" s="63"/>
      <c r="BD3402" s="63"/>
      <c r="BE3402" s="63"/>
      <c r="BF3402" s="63"/>
      <c r="BG3402" s="63"/>
      <c r="BH3402" s="63"/>
      <c r="BI3402" s="63"/>
      <c r="BJ3402" s="63"/>
      <c r="BK3402" s="63"/>
      <c r="BL3402" s="63"/>
      <c r="BM3402" s="63"/>
      <c r="BN3402" s="63"/>
      <c r="BO3402" s="63"/>
      <c r="BP3402" s="63"/>
      <c r="BQ3402" s="63"/>
      <c r="BR3402" s="63"/>
      <c r="BS3402" s="63"/>
      <c r="BT3402" s="63"/>
      <c r="BU3402" s="63"/>
      <c r="BV3402" s="63"/>
      <c r="BW3402" s="63"/>
      <c r="BX3402" s="63"/>
      <c r="BY3402" s="63"/>
      <c r="BZ3402" s="63"/>
      <c r="CA3402" s="63"/>
      <c r="CB3402" s="63"/>
      <c r="CC3402" s="63"/>
      <c r="CD3402" s="63"/>
      <c r="CE3402" s="63"/>
      <c r="CF3402" s="63"/>
      <c r="CG3402" s="63"/>
      <c r="CH3402" s="63"/>
      <c r="CI3402" s="63"/>
      <c r="CJ3402" s="63"/>
      <c r="CK3402" s="63"/>
      <c r="CL3402" s="63"/>
      <c r="CM3402" s="63"/>
      <c r="CN3402" s="63"/>
      <c r="CO3402" s="63"/>
      <c r="CP3402" s="63"/>
      <c r="CR3402" s="227"/>
      <c r="CS3402" s="74"/>
    </row>
    <row r="3403" spans="1:97" s="72" customFormat="1" ht="75.75" customHeight="1">
      <c r="A3403" s="63"/>
      <c r="B3403" s="63"/>
      <c r="C3403" s="63"/>
      <c r="D3403" s="63"/>
      <c r="E3403" s="63"/>
      <c r="F3403" s="63"/>
      <c r="G3403" s="63"/>
      <c r="H3403" s="63"/>
      <c r="I3403" s="63"/>
      <c r="J3403" s="63"/>
      <c r="K3403" s="63"/>
      <c r="L3403" s="63"/>
      <c r="M3403" s="63"/>
      <c r="N3403" s="63"/>
      <c r="O3403" s="63"/>
      <c r="P3403" s="63"/>
      <c r="Q3403" s="63"/>
      <c r="R3403" s="63"/>
      <c r="S3403" s="63"/>
      <c r="T3403" s="63"/>
      <c r="U3403" s="63"/>
      <c r="V3403" s="63"/>
      <c r="W3403" s="63"/>
      <c r="X3403" s="63"/>
      <c r="Y3403" s="63"/>
      <c r="Z3403" s="63"/>
      <c r="AA3403" s="63"/>
      <c r="AB3403" s="63"/>
      <c r="AC3403" s="63"/>
      <c r="AD3403" s="63"/>
      <c r="AE3403" s="63"/>
      <c r="AF3403" s="63"/>
      <c r="AG3403" s="63"/>
      <c r="AH3403" s="63"/>
      <c r="AI3403" s="63"/>
      <c r="AJ3403" s="63"/>
      <c r="AK3403" s="63"/>
      <c r="AL3403" s="63"/>
      <c r="AM3403" s="63"/>
      <c r="AN3403" s="63"/>
      <c r="AO3403" s="63"/>
      <c r="AP3403" s="63"/>
      <c r="AQ3403" s="63"/>
      <c r="AR3403" s="63"/>
      <c r="AS3403" s="63"/>
      <c r="AT3403" s="63"/>
      <c r="AU3403" s="63"/>
      <c r="AV3403" s="63"/>
      <c r="AW3403" s="63"/>
      <c r="AX3403" s="63"/>
      <c r="AY3403" s="63"/>
      <c r="AZ3403" s="63"/>
      <c r="BA3403" s="63"/>
      <c r="BB3403" s="63"/>
      <c r="BC3403" s="63"/>
      <c r="BD3403" s="63"/>
      <c r="BE3403" s="63"/>
      <c r="BF3403" s="63"/>
      <c r="BG3403" s="63"/>
      <c r="BH3403" s="63"/>
      <c r="BI3403" s="63"/>
      <c r="BJ3403" s="63"/>
      <c r="BK3403" s="63"/>
      <c r="BL3403" s="63"/>
      <c r="BM3403" s="63"/>
      <c r="BN3403" s="63"/>
      <c r="BO3403" s="63"/>
      <c r="BP3403" s="63"/>
      <c r="BQ3403" s="63"/>
      <c r="BR3403" s="63"/>
      <c r="BS3403" s="63"/>
      <c r="BT3403" s="63"/>
      <c r="BU3403" s="63"/>
      <c r="BV3403" s="63"/>
      <c r="BW3403" s="63"/>
      <c r="BX3403" s="63"/>
      <c r="BY3403" s="63"/>
      <c r="BZ3403" s="63"/>
      <c r="CA3403" s="63"/>
      <c r="CB3403" s="63"/>
      <c r="CC3403" s="63"/>
      <c r="CD3403" s="63"/>
      <c r="CE3403" s="63"/>
      <c r="CF3403" s="63"/>
      <c r="CG3403" s="63"/>
      <c r="CH3403" s="63"/>
      <c r="CI3403" s="63"/>
      <c r="CJ3403" s="63"/>
      <c r="CK3403" s="63"/>
      <c r="CL3403" s="63"/>
      <c r="CM3403" s="63"/>
      <c r="CN3403" s="63"/>
      <c r="CO3403" s="63"/>
      <c r="CP3403" s="63"/>
      <c r="CR3403" s="227"/>
      <c r="CS3403" s="74"/>
    </row>
    <row r="3404" spans="1:97" s="72" customFormat="1" ht="75.75" customHeight="1">
      <c r="A3404" s="63"/>
      <c r="B3404" s="63"/>
      <c r="C3404" s="63"/>
      <c r="D3404" s="63"/>
      <c r="E3404" s="63"/>
      <c r="F3404" s="63"/>
      <c r="G3404" s="63"/>
      <c r="H3404" s="63"/>
      <c r="I3404" s="63"/>
      <c r="J3404" s="63"/>
      <c r="K3404" s="63"/>
      <c r="L3404" s="63"/>
      <c r="M3404" s="63"/>
      <c r="N3404" s="63"/>
      <c r="O3404" s="63"/>
      <c r="P3404" s="63"/>
      <c r="Q3404" s="63"/>
      <c r="R3404" s="63"/>
      <c r="S3404" s="63"/>
      <c r="T3404" s="63"/>
      <c r="U3404" s="63"/>
      <c r="V3404" s="63"/>
      <c r="W3404" s="63"/>
      <c r="X3404" s="63"/>
      <c r="Y3404" s="63"/>
      <c r="Z3404" s="63"/>
      <c r="AA3404" s="63"/>
      <c r="AB3404" s="63"/>
      <c r="AC3404" s="63"/>
      <c r="AD3404" s="63"/>
      <c r="AE3404" s="63"/>
      <c r="AF3404" s="63"/>
      <c r="AG3404" s="63"/>
      <c r="AH3404" s="63"/>
      <c r="AI3404" s="63"/>
      <c r="AJ3404" s="63"/>
      <c r="AK3404" s="63"/>
      <c r="AL3404" s="63"/>
      <c r="AM3404" s="63"/>
      <c r="AN3404" s="63"/>
      <c r="AO3404" s="63"/>
      <c r="AP3404" s="63"/>
      <c r="AQ3404" s="63"/>
      <c r="AR3404" s="63"/>
      <c r="AS3404" s="63"/>
      <c r="AT3404" s="63"/>
      <c r="AU3404" s="63"/>
      <c r="AV3404" s="63"/>
      <c r="AW3404" s="63"/>
      <c r="AX3404" s="63"/>
      <c r="AY3404" s="63"/>
      <c r="AZ3404" s="63"/>
      <c r="BA3404" s="63"/>
      <c r="BB3404" s="63"/>
      <c r="BC3404" s="63"/>
      <c r="BD3404" s="63"/>
      <c r="BE3404" s="63"/>
      <c r="BF3404" s="63"/>
      <c r="BG3404" s="63"/>
      <c r="BH3404" s="63"/>
      <c r="BI3404" s="63"/>
      <c r="BJ3404" s="63"/>
      <c r="BK3404" s="63"/>
      <c r="BL3404" s="63"/>
      <c r="BM3404" s="63"/>
      <c r="BN3404" s="63"/>
      <c r="BO3404" s="63"/>
      <c r="BP3404" s="63"/>
      <c r="BQ3404" s="63"/>
      <c r="BR3404" s="63"/>
      <c r="BS3404" s="63"/>
      <c r="BT3404" s="63"/>
      <c r="BU3404" s="63"/>
      <c r="BV3404" s="63"/>
      <c r="BW3404" s="63"/>
      <c r="BX3404" s="63"/>
      <c r="BY3404" s="63"/>
      <c r="BZ3404" s="63"/>
      <c r="CA3404" s="63"/>
      <c r="CB3404" s="63"/>
      <c r="CC3404" s="63"/>
      <c r="CD3404" s="63"/>
      <c r="CE3404" s="63"/>
      <c r="CF3404" s="63"/>
      <c r="CG3404" s="63"/>
      <c r="CH3404" s="63"/>
      <c r="CI3404" s="63"/>
      <c r="CJ3404" s="63"/>
      <c r="CK3404" s="63"/>
      <c r="CL3404" s="63"/>
      <c r="CM3404" s="63"/>
      <c r="CN3404" s="63"/>
      <c r="CO3404" s="63"/>
      <c r="CP3404" s="63"/>
      <c r="CR3404" s="227"/>
      <c r="CS3404" s="74"/>
    </row>
    <row r="3405" spans="1:97" s="72" customFormat="1" ht="75.75" customHeight="1">
      <c r="A3405" s="63"/>
      <c r="B3405" s="63"/>
      <c r="C3405" s="63"/>
      <c r="D3405" s="63"/>
      <c r="E3405" s="63"/>
      <c r="F3405" s="63"/>
      <c r="G3405" s="63"/>
      <c r="H3405" s="63"/>
      <c r="I3405" s="63"/>
      <c r="J3405" s="63"/>
      <c r="K3405" s="63"/>
      <c r="L3405" s="63"/>
      <c r="M3405" s="63"/>
      <c r="N3405" s="63"/>
      <c r="O3405" s="63"/>
      <c r="P3405" s="63"/>
      <c r="Q3405" s="63"/>
      <c r="R3405" s="63"/>
      <c r="S3405" s="63"/>
      <c r="T3405" s="63"/>
      <c r="U3405" s="63"/>
      <c r="V3405" s="63"/>
      <c r="W3405" s="63"/>
      <c r="X3405" s="63"/>
      <c r="Y3405" s="63"/>
      <c r="Z3405" s="63"/>
      <c r="AA3405" s="63"/>
      <c r="AB3405" s="63"/>
      <c r="AC3405" s="63"/>
      <c r="AD3405" s="63"/>
      <c r="AE3405" s="63"/>
      <c r="AF3405" s="63"/>
      <c r="AG3405" s="63"/>
      <c r="AH3405" s="63"/>
      <c r="AI3405" s="63"/>
      <c r="AJ3405" s="63"/>
      <c r="AK3405" s="63"/>
      <c r="AL3405" s="63"/>
      <c r="AM3405" s="63"/>
      <c r="AN3405" s="63"/>
      <c r="AO3405" s="63"/>
      <c r="AP3405" s="63"/>
      <c r="AQ3405" s="63"/>
      <c r="AR3405" s="63"/>
      <c r="AS3405" s="63"/>
      <c r="AT3405" s="63"/>
      <c r="AU3405" s="63"/>
      <c r="AV3405" s="63"/>
      <c r="AW3405" s="63"/>
      <c r="AX3405" s="63"/>
      <c r="AY3405" s="63"/>
      <c r="AZ3405" s="63"/>
      <c r="BA3405" s="63"/>
      <c r="BB3405" s="63"/>
      <c r="BC3405" s="63"/>
      <c r="BD3405" s="63"/>
      <c r="BE3405" s="63"/>
      <c r="BF3405" s="63"/>
      <c r="BG3405" s="63"/>
      <c r="BH3405" s="63"/>
      <c r="BI3405" s="63"/>
      <c r="BJ3405" s="63"/>
      <c r="BK3405" s="63"/>
      <c r="BL3405" s="63"/>
      <c r="BM3405" s="63"/>
      <c r="BN3405" s="63"/>
      <c r="BO3405" s="63"/>
      <c r="BP3405" s="63"/>
      <c r="BQ3405" s="63"/>
      <c r="BR3405" s="63"/>
      <c r="BS3405" s="63"/>
      <c r="BT3405" s="63"/>
      <c r="BU3405" s="63"/>
      <c r="BV3405" s="63"/>
      <c r="BW3405" s="63"/>
      <c r="BX3405" s="63"/>
      <c r="BY3405" s="63"/>
      <c r="BZ3405" s="63"/>
      <c r="CA3405" s="63"/>
      <c r="CB3405" s="63"/>
      <c r="CC3405" s="63"/>
      <c r="CD3405" s="63"/>
      <c r="CE3405" s="63"/>
      <c r="CF3405" s="63"/>
      <c r="CG3405" s="63"/>
      <c r="CH3405" s="63"/>
      <c r="CI3405" s="63"/>
      <c r="CJ3405" s="63"/>
      <c r="CK3405" s="63"/>
      <c r="CL3405" s="63"/>
      <c r="CM3405" s="63"/>
      <c r="CN3405" s="63"/>
      <c r="CO3405" s="63"/>
      <c r="CP3405" s="63"/>
      <c r="CR3405" s="227"/>
      <c r="CS3405" s="74"/>
    </row>
    <row r="3406" spans="1:97" s="72" customFormat="1" ht="75.75" customHeight="1">
      <c r="A3406" s="63"/>
      <c r="B3406" s="63"/>
      <c r="C3406" s="63"/>
      <c r="D3406" s="63"/>
      <c r="E3406" s="63"/>
      <c r="F3406" s="63"/>
      <c r="G3406" s="63"/>
      <c r="H3406" s="63"/>
      <c r="I3406" s="63"/>
      <c r="J3406" s="63"/>
      <c r="K3406" s="63"/>
      <c r="L3406" s="63"/>
      <c r="M3406" s="63"/>
      <c r="N3406" s="63"/>
      <c r="O3406" s="63"/>
      <c r="P3406" s="63"/>
      <c r="Q3406" s="63"/>
      <c r="R3406" s="63"/>
      <c r="S3406" s="63"/>
      <c r="T3406" s="63"/>
      <c r="U3406" s="63"/>
      <c r="V3406" s="63"/>
      <c r="W3406" s="63"/>
      <c r="X3406" s="63"/>
      <c r="Y3406" s="63"/>
      <c r="Z3406" s="63"/>
      <c r="AA3406" s="63"/>
      <c r="AB3406" s="63"/>
      <c r="AC3406" s="63"/>
      <c r="AD3406" s="63"/>
      <c r="AE3406" s="63"/>
      <c r="AF3406" s="63"/>
      <c r="AG3406" s="63"/>
      <c r="AH3406" s="63"/>
      <c r="AI3406" s="63"/>
      <c r="AJ3406" s="63"/>
      <c r="AK3406" s="63"/>
      <c r="AL3406" s="63"/>
      <c r="AM3406" s="63"/>
      <c r="AN3406" s="63"/>
      <c r="AO3406" s="63"/>
      <c r="AP3406" s="63"/>
      <c r="AQ3406" s="63"/>
      <c r="AR3406" s="63"/>
      <c r="AS3406" s="63"/>
      <c r="AT3406" s="63"/>
      <c r="AU3406" s="63"/>
      <c r="AV3406" s="63"/>
      <c r="AW3406" s="63"/>
      <c r="AX3406" s="63"/>
      <c r="AY3406" s="63"/>
      <c r="AZ3406" s="63"/>
      <c r="BA3406" s="63"/>
      <c r="BB3406" s="63"/>
      <c r="BC3406" s="63"/>
      <c r="BD3406" s="63"/>
      <c r="BE3406" s="63"/>
      <c r="BF3406" s="63"/>
      <c r="BG3406" s="63"/>
      <c r="BH3406" s="63"/>
      <c r="BI3406" s="63"/>
      <c r="BJ3406" s="63"/>
      <c r="BK3406" s="63"/>
      <c r="BL3406" s="63"/>
      <c r="BM3406" s="63"/>
      <c r="BN3406" s="63"/>
      <c r="BO3406" s="63"/>
      <c r="BP3406" s="63"/>
      <c r="BQ3406" s="63"/>
      <c r="BR3406" s="63"/>
      <c r="BS3406" s="63"/>
      <c r="BT3406" s="63"/>
      <c r="BU3406" s="63"/>
      <c r="BV3406" s="63"/>
      <c r="BW3406" s="63"/>
      <c r="BX3406" s="63"/>
      <c r="BY3406" s="63"/>
      <c r="BZ3406" s="63"/>
      <c r="CA3406" s="63"/>
      <c r="CB3406" s="63"/>
      <c r="CC3406" s="63"/>
      <c r="CD3406" s="63"/>
      <c r="CE3406" s="63"/>
      <c r="CF3406" s="63"/>
      <c r="CG3406" s="63"/>
      <c r="CH3406" s="63"/>
      <c r="CI3406" s="63"/>
      <c r="CJ3406" s="63"/>
      <c r="CK3406" s="63"/>
      <c r="CL3406" s="63"/>
      <c r="CM3406" s="63"/>
      <c r="CN3406" s="63"/>
      <c r="CO3406" s="63"/>
      <c r="CP3406" s="63"/>
      <c r="CR3406" s="227"/>
      <c r="CS3406" s="74"/>
    </row>
    <row r="3407" spans="1:97" s="72" customFormat="1" ht="75.75" customHeight="1">
      <c r="A3407" s="63"/>
      <c r="B3407" s="63"/>
      <c r="C3407" s="63"/>
      <c r="D3407" s="63"/>
      <c r="E3407" s="63"/>
      <c r="F3407" s="63"/>
      <c r="G3407" s="63"/>
      <c r="H3407" s="63"/>
      <c r="I3407" s="63"/>
      <c r="J3407" s="63"/>
      <c r="K3407" s="63"/>
      <c r="L3407" s="63"/>
      <c r="M3407" s="63"/>
      <c r="N3407" s="63"/>
      <c r="O3407" s="63"/>
      <c r="P3407" s="63"/>
      <c r="Q3407" s="63"/>
      <c r="R3407" s="63"/>
      <c r="S3407" s="63"/>
      <c r="T3407" s="63"/>
      <c r="U3407" s="63"/>
      <c r="V3407" s="63"/>
      <c r="W3407" s="63"/>
      <c r="X3407" s="63"/>
      <c r="Y3407" s="63"/>
      <c r="Z3407" s="63"/>
      <c r="AA3407" s="63"/>
      <c r="AB3407" s="63"/>
      <c r="AC3407" s="63"/>
      <c r="AD3407" s="63"/>
      <c r="AE3407" s="63"/>
      <c r="AF3407" s="63"/>
      <c r="AG3407" s="63"/>
      <c r="AH3407" s="63"/>
      <c r="AI3407" s="63"/>
      <c r="AJ3407" s="63"/>
      <c r="AK3407" s="63"/>
      <c r="AL3407" s="63"/>
      <c r="AM3407" s="63"/>
      <c r="AN3407" s="63"/>
      <c r="AO3407" s="63"/>
      <c r="AP3407" s="63"/>
      <c r="AQ3407" s="63"/>
      <c r="AR3407" s="63"/>
      <c r="AS3407" s="63"/>
      <c r="AT3407" s="63"/>
      <c r="AU3407" s="63"/>
      <c r="AV3407" s="63"/>
      <c r="AW3407" s="63"/>
      <c r="AX3407" s="63"/>
      <c r="AY3407" s="63"/>
      <c r="AZ3407" s="63"/>
      <c r="BA3407" s="63"/>
      <c r="BB3407" s="63"/>
      <c r="BC3407" s="63"/>
      <c r="BD3407" s="63"/>
      <c r="BE3407" s="63"/>
      <c r="BF3407" s="63"/>
      <c r="BG3407" s="63"/>
      <c r="BH3407" s="63"/>
      <c r="BI3407" s="63"/>
      <c r="BJ3407" s="63"/>
      <c r="BK3407" s="63"/>
      <c r="BL3407" s="63"/>
      <c r="BM3407" s="63"/>
      <c r="BN3407" s="63"/>
      <c r="BO3407" s="63"/>
      <c r="BP3407" s="63"/>
      <c r="BQ3407" s="63"/>
      <c r="BR3407" s="63"/>
      <c r="BS3407" s="63"/>
      <c r="BT3407" s="63"/>
      <c r="BU3407" s="63"/>
      <c r="BV3407" s="63"/>
      <c r="BW3407" s="63"/>
      <c r="BX3407" s="63"/>
      <c r="BY3407" s="63"/>
      <c r="BZ3407" s="63"/>
      <c r="CA3407" s="63"/>
      <c r="CB3407" s="63"/>
      <c r="CC3407" s="63"/>
      <c r="CD3407" s="63"/>
      <c r="CE3407" s="63"/>
      <c r="CF3407" s="63"/>
      <c r="CG3407" s="63"/>
      <c r="CH3407" s="63"/>
      <c r="CI3407" s="63"/>
      <c r="CJ3407" s="63"/>
      <c r="CK3407" s="63"/>
      <c r="CL3407" s="63"/>
      <c r="CM3407" s="63"/>
      <c r="CN3407" s="63"/>
      <c r="CO3407" s="63"/>
      <c r="CP3407" s="63"/>
      <c r="CR3407" s="227"/>
      <c r="CS3407" s="74"/>
    </row>
    <row r="3408" spans="1:97" s="72" customFormat="1" ht="75.75" customHeight="1">
      <c r="A3408" s="63"/>
      <c r="B3408" s="63"/>
      <c r="C3408" s="63"/>
      <c r="D3408" s="63"/>
      <c r="E3408" s="63"/>
      <c r="F3408" s="63"/>
      <c r="G3408" s="63"/>
      <c r="H3408" s="63"/>
      <c r="I3408" s="63"/>
      <c r="J3408" s="63"/>
      <c r="K3408" s="63"/>
      <c r="L3408" s="63"/>
      <c r="M3408" s="63"/>
      <c r="N3408" s="63"/>
      <c r="O3408" s="63"/>
      <c r="P3408" s="63"/>
      <c r="Q3408" s="63"/>
      <c r="R3408" s="63"/>
      <c r="S3408" s="63"/>
      <c r="T3408" s="63"/>
      <c r="U3408" s="63"/>
      <c r="V3408" s="63"/>
      <c r="W3408" s="63"/>
      <c r="X3408" s="63"/>
      <c r="Y3408" s="63"/>
      <c r="Z3408" s="63"/>
      <c r="AA3408" s="63"/>
      <c r="AB3408" s="63"/>
      <c r="AC3408" s="63"/>
      <c r="AD3408" s="63"/>
      <c r="AE3408" s="63"/>
      <c r="AF3408" s="63"/>
      <c r="AG3408" s="63"/>
      <c r="AH3408" s="63"/>
      <c r="AI3408" s="63"/>
      <c r="AJ3408" s="63"/>
      <c r="AK3408" s="63"/>
      <c r="AL3408" s="63"/>
      <c r="AM3408" s="63"/>
      <c r="AN3408" s="63"/>
      <c r="AO3408" s="63"/>
      <c r="AP3408" s="63"/>
      <c r="AQ3408" s="63"/>
      <c r="AR3408" s="63"/>
      <c r="AS3408" s="63"/>
      <c r="AT3408" s="63"/>
      <c r="AU3408" s="63"/>
      <c r="AV3408" s="63"/>
      <c r="AW3408" s="63"/>
      <c r="AX3408" s="63"/>
      <c r="AY3408" s="63"/>
      <c r="AZ3408" s="63"/>
      <c r="BA3408" s="63"/>
      <c r="BB3408" s="63"/>
      <c r="BC3408" s="63"/>
      <c r="BD3408" s="63"/>
      <c r="BE3408" s="63"/>
      <c r="BF3408" s="63"/>
      <c r="BG3408" s="63"/>
      <c r="BH3408" s="63"/>
      <c r="BI3408" s="63"/>
      <c r="BJ3408" s="63"/>
      <c r="BK3408" s="63"/>
      <c r="BL3408" s="63"/>
      <c r="BM3408" s="63"/>
      <c r="BN3408" s="63"/>
      <c r="BO3408" s="63"/>
      <c r="BP3408" s="63"/>
      <c r="BQ3408" s="63"/>
      <c r="BR3408" s="63"/>
      <c r="BS3408" s="63"/>
      <c r="BT3408" s="63"/>
      <c r="BU3408" s="63"/>
      <c r="BV3408" s="63"/>
      <c r="BW3408" s="63"/>
      <c r="BX3408" s="63"/>
      <c r="BY3408" s="63"/>
      <c r="BZ3408" s="63"/>
      <c r="CA3408" s="63"/>
      <c r="CB3408" s="63"/>
      <c r="CC3408" s="63"/>
      <c r="CD3408" s="63"/>
      <c r="CE3408" s="63"/>
      <c r="CF3408" s="63"/>
      <c r="CG3408" s="63"/>
      <c r="CH3408" s="63"/>
      <c r="CI3408" s="63"/>
      <c r="CJ3408" s="63"/>
      <c r="CK3408" s="63"/>
      <c r="CL3408" s="63"/>
      <c r="CM3408" s="63"/>
      <c r="CN3408" s="63"/>
      <c r="CO3408" s="63"/>
      <c r="CP3408" s="63"/>
      <c r="CR3408" s="227"/>
      <c r="CS3408" s="74"/>
    </row>
    <row r="3409" spans="1:97" s="72" customFormat="1" ht="75.75" customHeight="1">
      <c r="A3409" s="63"/>
      <c r="B3409" s="63"/>
      <c r="C3409" s="63"/>
      <c r="D3409" s="63"/>
      <c r="E3409" s="63"/>
      <c r="F3409" s="63"/>
      <c r="G3409" s="63"/>
      <c r="H3409" s="63"/>
      <c r="I3409" s="63"/>
      <c r="J3409" s="63"/>
      <c r="K3409" s="63"/>
      <c r="L3409" s="63"/>
      <c r="M3409" s="63"/>
      <c r="N3409" s="63"/>
      <c r="O3409" s="63"/>
      <c r="P3409" s="63"/>
      <c r="Q3409" s="63"/>
      <c r="R3409" s="63"/>
      <c r="S3409" s="63"/>
      <c r="T3409" s="63"/>
      <c r="U3409" s="63"/>
      <c r="V3409" s="63"/>
      <c r="W3409" s="63"/>
      <c r="X3409" s="63"/>
      <c r="Y3409" s="63"/>
      <c r="Z3409" s="63"/>
      <c r="AA3409" s="63"/>
      <c r="AB3409" s="63"/>
      <c r="AC3409" s="63"/>
      <c r="AD3409" s="63"/>
      <c r="AE3409" s="63"/>
      <c r="AF3409" s="63"/>
      <c r="AG3409" s="63"/>
      <c r="AH3409" s="63"/>
      <c r="AI3409" s="63"/>
      <c r="AJ3409" s="63"/>
      <c r="AK3409" s="63"/>
      <c r="AL3409" s="63"/>
      <c r="AM3409" s="63"/>
      <c r="AN3409" s="63"/>
      <c r="AO3409" s="63"/>
      <c r="AP3409" s="63"/>
      <c r="AQ3409" s="63"/>
      <c r="AR3409" s="63"/>
      <c r="AS3409" s="63"/>
      <c r="AT3409" s="63"/>
      <c r="AU3409" s="63"/>
      <c r="AV3409" s="63"/>
      <c r="AW3409" s="63"/>
      <c r="AX3409" s="63"/>
      <c r="AY3409" s="63"/>
      <c r="AZ3409" s="63"/>
      <c r="BA3409" s="63"/>
      <c r="BB3409" s="63"/>
      <c r="BC3409" s="63"/>
      <c r="BD3409" s="63"/>
      <c r="BE3409" s="63"/>
      <c r="BF3409" s="63"/>
      <c r="BG3409" s="63"/>
      <c r="BH3409" s="63"/>
      <c r="BI3409" s="63"/>
      <c r="BJ3409" s="63"/>
      <c r="BK3409" s="63"/>
      <c r="BL3409" s="63"/>
      <c r="BM3409" s="63"/>
      <c r="BN3409" s="63"/>
      <c r="BO3409" s="63"/>
      <c r="BP3409" s="63"/>
      <c r="BQ3409" s="63"/>
      <c r="BR3409" s="63"/>
      <c r="BS3409" s="63"/>
      <c r="BT3409" s="63"/>
      <c r="BU3409" s="63"/>
      <c r="BV3409" s="63"/>
      <c r="BW3409" s="63"/>
      <c r="BX3409" s="63"/>
      <c r="BY3409" s="63"/>
      <c r="BZ3409" s="63"/>
      <c r="CA3409" s="63"/>
      <c r="CB3409" s="63"/>
      <c r="CC3409" s="63"/>
      <c r="CD3409" s="63"/>
      <c r="CE3409" s="63"/>
      <c r="CF3409" s="63"/>
      <c r="CG3409" s="63"/>
      <c r="CH3409" s="63"/>
      <c r="CI3409" s="63"/>
      <c r="CJ3409" s="63"/>
      <c r="CK3409" s="63"/>
      <c r="CL3409" s="63"/>
      <c r="CM3409" s="63"/>
      <c r="CN3409" s="63"/>
      <c r="CO3409" s="63"/>
      <c r="CP3409" s="63"/>
      <c r="CR3409" s="227"/>
      <c r="CS3409" s="74"/>
    </row>
    <row r="3410" spans="1:97" s="72" customFormat="1" ht="75.75" customHeight="1">
      <c r="A3410" s="63"/>
      <c r="B3410" s="63"/>
      <c r="C3410" s="63"/>
      <c r="D3410" s="63"/>
      <c r="E3410" s="63"/>
      <c r="F3410" s="63"/>
      <c r="G3410" s="63"/>
      <c r="H3410" s="63"/>
      <c r="I3410" s="63"/>
      <c r="J3410" s="63"/>
      <c r="K3410" s="63"/>
      <c r="L3410" s="63"/>
      <c r="M3410" s="63"/>
      <c r="N3410" s="63"/>
      <c r="O3410" s="63"/>
      <c r="P3410" s="63"/>
      <c r="Q3410" s="63"/>
      <c r="R3410" s="63"/>
      <c r="S3410" s="63"/>
      <c r="T3410" s="63"/>
      <c r="U3410" s="63"/>
      <c r="V3410" s="63"/>
      <c r="W3410" s="63"/>
      <c r="X3410" s="63"/>
      <c r="Y3410" s="63"/>
      <c r="Z3410" s="63"/>
      <c r="AA3410" s="63"/>
      <c r="AB3410" s="63"/>
      <c r="AC3410" s="63"/>
      <c r="AD3410" s="63"/>
      <c r="AE3410" s="63"/>
      <c r="AF3410" s="63"/>
      <c r="AG3410" s="63"/>
      <c r="AH3410" s="63"/>
      <c r="AI3410" s="63"/>
      <c r="AJ3410" s="63"/>
      <c r="AK3410" s="63"/>
      <c r="AL3410" s="63"/>
      <c r="AM3410" s="63"/>
      <c r="AN3410" s="63"/>
      <c r="AO3410" s="63"/>
      <c r="AP3410" s="63"/>
      <c r="AQ3410" s="63"/>
      <c r="AR3410" s="63"/>
      <c r="AS3410" s="63"/>
      <c r="AT3410" s="63"/>
      <c r="AU3410" s="63"/>
      <c r="AV3410" s="63"/>
      <c r="AW3410" s="63"/>
      <c r="AX3410" s="63"/>
      <c r="AY3410" s="63"/>
      <c r="AZ3410" s="63"/>
      <c r="BA3410" s="63"/>
      <c r="BB3410" s="63"/>
      <c r="BC3410" s="63"/>
      <c r="BD3410" s="63"/>
      <c r="BE3410" s="63"/>
      <c r="BF3410" s="63"/>
      <c r="BG3410" s="63"/>
      <c r="BH3410" s="63"/>
      <c r="BI3410" s="63"/>
      <c r="BJ3410" s="63"/>
      <c r="BK3410" s="63"/>
      <c r="BL3410" s="63"/>
      <c r="BM3410" s="63"/>
      <c r="BN3410" s="63"/>
      <c r="BO3410" s="63"/>
      <c r="BP3410" s="63"/>
      <c r="BQ3410" s="63"/>
      <c r="BR3410" s="63"/>
      <c r="BS3410" s="63"/>
      <c r="BT3410" s="63"/>
      <c r="BU3410" s="63"/>
      <c r="BV3410" s="63"/>
      <c r="BW3410" s="63"/>
      <c r="BX3410" s="63"/>
      <c r="BY3410" s="63"/>
      <c r="BZ3410" s="63"/>
      <c r="CA3410" s="63"/>
      <c r="CB3410" s="63"/>
      <c r="CC3410" s="63"/>
      <c r="CD3410" s="63"/>
      <c r="CE3410" s="63"/>
      <c r="CF3410" s="63"/>
      <c r="CG3410" s="63"/>
      <c r="CH3410" s="63"/>
      <c r="CI3410" s="63"/>
      <c r="CJ3410" s="63"/>
      <c r="CK3410" s="63"/>
      <c r="CL3410" s="63"/>
      <c r="CM3410" s="63"/>
      <c r="CN3410" s="63"/>
      <c r="CO3410" s="63"/>
      <c r="CP3410" s="63"/>
      <c r="CR3410" s="227"/>
      <c r="CS3410" s="74"/>
    </row>
    <row r="3411" spans="1:97" s="72" customFormat="1" ht="75.75" customHeight="1">
      <c r="A3411" s="63"/>
      <c r="B3411" s="63"/>
      <c r="C3411" s="63"/>
      <c r="D3411" s="63"/>
      <c r="E3411" s="63"/>
      <c r="F3411" s="63"/>
      <c r="G3411" s="63"/>
      <c r="H3411" s="63"/>
      <c r="I3411" s="63"/>
      <c r="J3411" s="63"/>
      <c r="K3411" s="63"/>
      <c r="L3411" s="63"/>
      <c r="M3411" s="63"/>
      <c r="N3411" s="63"/>
      <c r="O3411" s="63"/>
      <c r="P3411" s="63"/>
      <c r="Q3411" s="63"/>
      <c r="R3411" s="63"/>
      <c r="S3411" s="63"/>
      <c r="T3411" s="63"/>
      <c r="U3411" s="63"/>
      <c r="V3411" s="63"/>
      <c r="W3411" s="63"/>
      <c r="X3411" s="63"/>
      <c r="Y3411" s="63"/>
      <c r="Z3411" s="63"/>
      <c r="AA3411" s="63"/>
      <c r="AB3411" s="63"/>
      <c r="AC3411" s="63"/>
      <c r="AD3411" s="63"/>
      <c r="AE3411" s="63"/>
      <c r="AF3411" s="63"/>
      <c r="AG3411" s="63"/>
      <c r="AH3411" s="63"/>
      <c r="AI3411" s="63"/>
      <c r="AJ3411" s="63"/>
      <c r="AK3411" s="63"/>
      <c r="AL3411" s="63"/>
      <c r="AM3411" s="63"/>
      <c r="AN3411" s="63"/>
      <c r="AO3411" s="63"/>
      <c r="AP3411" s="63"/>
      <c r="AQ3411" s="63"/>
      <c r="AR3411" s="63"/>
      <c r="AS3411" s="63"/>
      <c r="AT3411" s="63"/>
      <c r="AU3411" s="63"/>
      <c r="AV3411" s="63"/>
      <c r="AW3411" s="63"/>
      <c r="AX3411" s="63"/>
      <c r="AY3411" s="63"/>
      <c r="AZ3411" s="63"/>
      <c r="BA3411" s="63"/>
      <c r="BB3411" s="63"/>
      <c r="BC3411" s="63"/>
      <c r="BD3411" s="63"/>
      <c r="BE3411" s="63"/>
      <c r="BF3411" s="63"/>
      <c r="BG3411" s="63"/>
      <c r="BH3411" s="63"/>
      <c r="BI3411" s="63"/>
      <c r="BJ3411" s="63"/>
      <c r="BK3411" s="63"/>
      <c r="BL3411" s="63"/>
      <c r="BM3411" s="63"/>
      <c r="BN3411" s="63"/>
      <c r="BO3411" s="63"/>
      <c r="BP3411" s="63"/>
      <c r="BQ3411" s="63"/>
      <c r="BR3411" s="63"/>
      <c r="BS3411" s="63"/>
      <c r="BT3411" s="63"/>
      <c r="BU3411" s="63"/>
      <c r="BV3411" s="63"/>
      <c r="BW3411" s="63"/>
      <c r="BX3411" s="63"/>
      <c r="BY3411" s="63"/>
      <c r="BZ3411" s="63"/>
      <c r="CA3411" s="63"/>
      <c r="CB3411" s="63"/>
      <c r="CC3411" s="63"/>
      <c r="CD3411" s="63"/>
      <c r="CE3411" s="63"/>
      <c r="CF3411" s="63"/>
      <c r="CG3411" s="63"/>
      <c r="CH3411" s="63"/>
      <c r="CI3411" s="63"/>
      <c r="CJ3411" s="63"/>
      <c r="CK3411" s="63"/>
      <c r="CL3411" s="63"/>
      <c r="CM3411" s="63"/>
      <c r="CN3411" s="63"/>
      <c r="CO3411" s="63"/>
      <c r="CP3411" s="63"/>
      <c r="CR3411" s="227"/>
      <c r="CS3411" s="74"/>
    </row>
    <row r="3412" spans="1:97" s="72" customFormat="1" ht="75.75" customHeight="1">
      <c r="A3412" s="63"/>
      <c r="B3412" s="63"/>
      <c r="C3412" s="63"/>
      <c r="D3412" s="63"/>
      <c r="E3412" s="63"/>
      <c r="F3412" s="63"/>
      <c r="G3412" s="63"/>
      <c r="H3412" s="63"/>
      <c r="I3412" s="63"/>
      <c r="J3412" s="63"/>
      <c r="K3412" s="63"/>
      <c r="L3412" s="63"/>
      <c r="M3412" s="63"/>
      <c r="N3412" s="63"/>
      <c r="O3412" s="63"/>
      <c r="P3412" s="63"/>
      <c r="Q3412" s="63"/>
      <c r="R3412" s="63"/>
      <c r="S3412" s="63"/>
      <c r="T3412" s="63"/>
      <c r="U3412" s="63"/>
      <c r="V3412" s="63"/>
      <c r="W3412" s="63"/>
      <c r="X3412" s="63"/>
      <c r="Y3412" s="63"/>
      <c r="Z3412" s="63"/>
      <c r="AA3412" s="63"/>
      <c r="AB3412" s="63"/>
      <c r="AC3412" s="63"/>
      <c r="AD3412" s="63"/>
      <c r="AE3412" s="63"/>
      <c r="AF3412" s="63"/>
      <c r="AG3412" s="63"/>
      <c r="AH3412" s="63"/>
      <c r="AI3412" s="63"/>
      <c r="AJ3412" s="63"/>
      <c r="AK3412" s="63"/>
      <c r="AL3412" s="63"/>
      <c r="AM3412" s="63"/>
      <c r="AN3412" s="63"/>
      <c r="AO3412" s="63"/>
      <c r="AP3412" s="63"/>
      <c r="AQ3412" s="63"/>
      <c r="AR3412" s="63"/>
      <c r="AS3412" s="63"/>
      <c r="AT3412" s="63"/>
      <c r="AU3412" s="63"/>
      <c r="AV3412" s="63"/>
      <c r="AW3412" s="63"/>
      <c r="AX3412" s="63"/>
      <c r="AY3412" s="63"/>
      <c r="AZ3412" s="63"/>
      <c r="BA3412" s="63"/>
      <c r="BB3412" s="63"/>
      <c r="BC3412" s="63"/>
      <c r="BD3412" s="63"/>
      <c r="BE3412" s="63"/>
      <c r="BF3412" s="63"/>
      <c r="BG3412" s="63"/>
      <c r="BH3412" s="63"/>
      <c r="BI3412" s="63"/>
      <c r="BJ3412" s="63"/>
      <c r="BK3412" s="63"/>
      <c r="BL3412" s="63"/>
      <c r="BM3412" s="63"/>
      <c r="BN3412" s="63"/>
      <c r="BO3412" s="63"/>
      <c r="BP3412" s="63"/>
      <c r="BQ3412" s="63"/>
      <c r="BR3412" s="63"/>
      <c r="BS3412" s="63"/>
      <c r="BT3412" s="63"/>
      <c r="BU3412" s="63"/>
      <c r="BV3412" s="63"/>
      <c r="BW3412" s="63"/>
      <c r="BX3412" s="63"/>
      <c r="BY3412" s="63"/>
      <c r="BZ3412" s="63"/>
      <c r="CA3412" s="63"/>
      <c r="CB3412" s="63"/>
      <c r="CC3412" s="63"/>
      <c r="CD3412" s="63"/>
      <c r="CE3412" s="63"/>
      <c r="CF3412" s="63"/>
      <c r="CG3412" s="63"/>
      <c r="CH3412" s="63"/>
      <c r="CI3412" s="63"/>
      <c r="CJ3412" s="63"/>
      <c r="CK3412" s="63"/>
      <c r="CL3412" s="63"/>
      <c r="CM3412" s="63"/>
      <c r="CN3412" s="63"/>
      <c r="CO3412" s="63"/>
      <c r="CP3412" s="63"/>
      <c r="CR3412" s="227"/>
      <c r="CS3412" s="74"/>
    </row>
    <row r="3413" spans="1:97" s="72" customFormat="1" ht="75.75" customHeight="1">
      <c r="A3413" s="63"/>
      <c r="B3413" s="63"/>
      <c r="C3413" s="63"/>
      <c r="D3413" s="63"/>
      <c r="E3413" s="63"/>
      <c r="F3413" s="63"/>
      <c r="G3413" s="63"/>
      <c r="H3413" s="63"/>
      <c r="I3413" s="63"/>
      <c r="J3413" s="63"/>
      <c r="K3413" s="63"/>
      <c r="L3413" s="63"/>
      <c r="M3413" s="63"/>
      <c r="N3413" s="63"/>
      <c r="O3413" s="63"/>
      <c r="P3413" s="63"/>
      <c r="Q3413" s="63"/>
      <c r="R3413" s="63"/>
      <c r="S3413" s="63"/>
      <c r="T3413" s="63"/>
      <c r="U3413" s="63"/>
      <c r="V3413" s="63"/>
      <c r="W3413" s="63"/>
      <c r="X3413" s="63"/>
      <c r="Y3413" s="63"/>
      <c r="Z3413" s="63"/>
      <c r="AA3413" s="63"/>
      <c r="AB3413" s="63"/>
      <c r="AC3413" s="63"/>
      <c r="AD3413" s="63"/>
      <c r="AE3413" s="63"/>
      <c r="AF3413" s="63"/>
      <c r="AG3413" s="63"/>
      <c r="AH3413" s="63"/>
      <c r="AI3413" s="63"/>
      <c r="AJ3413" s="63"/>
      <c r="AK3413" s="63"/>
      <c r="AL3413" s="63"/>
      <c r="AM3413" s="63"/>
      <c r="AN3413" s="63"/>
      <c r="AO3413" s="63"/>
      <c r="AP3413" s="63"/>
      <c r="AQ3413" s="63"/>
      <c r="AR3413" s="63"/>
      <c r="AS3413" s="63"/>
      <c r="AT3413" s="63"/>
      <c r="AU3413" s="63"/>
      <c r="AV3413" s="63"/>
      <c r="AW3413" s="63"/>
      <c r="AX3413" s="63"/>
      <c r="AY3413" s="63"/>
      <c r="AZ3413" s="63"/>
      <c r="BA3413" s="63"/>
      <c r="BB3413" s="63"/>
      <c r="BC3413" s="63"/>
      <c r="BD3413" s="63"/>
      <c r="BE3413" s="63"/>
      <c r="BF3413" s="63"/>
      <c r="BG3413" s="63"/>
      <c r="BH3413" s="63"/>
      <c r="BI3413" s="63"/>
      <c r="BJ3413" s="63"/>
      <c r="BK3413" s="63"/>
      <c r="BL3413" s="63"/>
      <c r="BM3413" s="63"/>
      <c r="BN3413" s="63"/>
      <c r="BO3413" s="63"/>
      <c r="BP3413" s="63"/>
      <c r="BQ3413" s="63"/>
      <c r="BR3413" s="63"/>
      <c r="BS3413" s="63"/>
      <c r="BT3413" s="63"/>
      <c r="BU3413" s="63"/>
      <c r="BV3413" s="63"/>
      <c r="BW3413" s="63"/>
      <c r="BX3413" s="63"/>
      <c r="BY3413" s="63"/>
      <c r="BZ3413" s="63"/>
      <c r="CA3413" s="63"/>
      <c r="CB3413" s="63"/>
      <c r="CC3413" s="63"/>
      <c r="CD3413" s="63"/>
      <c r="CE3413" s="63"/>
      <c r="CF3413" s="63"/>
      <c r="CG3413" s="63"/>
      <c r="CH3413" s="63"/>
      <c r="CI3413" s="63"/>
      <c r="CJ3413" s="63"/>
      <c r="CK3413" s="63"/>
      <c r="CL3413" s="63"/>
      <c r="CM3413" s="63"/>
      <c r="CN3413" s="63"/>
      <c r="CO3413" s="63"/>
      <c r="CP3413" s="63"/>
      <c r="CR3413" s="227"/>
      <c r="CS3413" s="74"/>
    </row>
    <row r="3414" spans="1:97" s="72" customFormat="1" ht="75.75" customHeight="1">
      <c r="A3414" s="63"/>
      <c r="B3414" s="63"/>
      <c r="C3414" s="63"/>
      <c r="D3414" s="63"/>
      <c r="E3414" s="63"/>
      <c r="F3414" s="63"/>
      <c r="G3414" s="63"/>
      <c r="H3414" s="63"/>
      <c r="I3414" s="63"/>
      <c r="J3414" s="63"/>
      <c r="K3414" s="63"/>
      <c r="L3414" s="63"/>
      <c r="M3414" s="63"/>
      <c r="N3414" s="63"/>
      <c r="O3414" s="63"/>
      <c r="P3414" s="63"/>
      <c r="Q3414" s="63"/>
      <c r="R3414" s="63"/>
      <c r="S3414" s="63"/>
      <c r="T3414" s="63"/>
      <c r="U3414" s="63"/>
      <c r="V3414" s="63"/>
      <c r="W3414" s="63"/>
      <c r="X3414" s="63"/>
      <c r="Y3414" s="63"/>
      <c r="Z3414" s="63"/>
      <c r="AA3414" s="63"/>
      <c r="AB3414" s="63"/>
      <c r="AC3414" s="63"/>
      <c r="AD3414" s="63"/>
      <c r="AE3414" s="63"/>
      <c r="AF3414" s="63"/>
      <c r="AG3414" s="63"/>
      <c r="AH3414" s="63"/>
      <c r="AI3414" s="63"/>
      <c r="AJ3414" s="63"/>
      <c r="AK3414" s="63"/>
      <c r="AL3414" s="63"/>
      <c r="AM3414" s="63"/>
      <c r="AN3414" s="63"/>
      <c r="AO3414" s="63"/>
      <c r="AP3414" s="63"/>
      <c r="AQ3414" s="63"/>
      <c r="AR3414" s="63"/>
      <c r="AS3414" s="63"/>
      <c r="AT3414" s="63"/>
      <c r="AU3414" s="63"/>
      <c r="AV3414" s="63"/>
      <c r="AW3414" s="63"/>
      <c r="AX3414" s="63"/>
      <c r="AY3414" s="63"/>
      <c r="AZ3414" s="63"/>
      <c r="BA3414" s="63"/>
      <c r="BB3414" s="63"/>
      <c r="BC3414" s="63"/>
      <c r="BD3414" s="63"/>
      <c r="BE3414" s="63"/>
      <c r="BF3414" s="63"/>
      <c r="BG3414" s="63"/>
      <c r="BH3414" s="63"/>
      <c r="BI3414" s="63"/>
      <c r="BJ3414" s="63"/>
      <c r="BK3414" s="63"/>
      <c r="BL3414" s="63"/>
      <c r="BM3414" s="63"/>
      <c r="BN3414" s="63"/>
      <c r="BO3414" s="63"/>
      <c r="BP3414" s="63"/>
      <c r="BQ3414" s="63"/>
      <c r="BR3414" s="63"/>
      <c r="BS3414" s="63"/>
      <c r="BT3414" s="63"/>
      <c r="BU3414" s="63"/>
      <c r="BV3414" s="63"/>
      <c r="BW3414" s="63"/>
      <c r="BX3414" s="63"/>
      <c r="BY3414" s="63"/>
      <c r="BZ3414" s="63"/>
      <c r="CA3414" s="63"/>
      <c r="CB3414" s="63"/>
      <c r="CC3414" s="63"/>
      <c r="CD3414" s="63"/>
      <c r="CE3414" s="63"/>
      <c r="CF3414" s="63"/>
      <c r="CG3414" s="63"/>
      <c r="CH3414" s="63"/>
      <c r="CI3414" s="63"/>
      <c r="CJ3414" s="63"/>
      <c r="CK3414" s="63"/>
      <c r="CL3414" s="63"/>
      <c r="CM3414" s="63"/>
      <c r="CN3414" s="63"/>
      <c r="CO3414" s="63"/>
      <c r="CP3414" s="63"/>
      <c r="CR3414" s="227"/>
      <c r="CS3414" s="74"/>
    </row>
    <row r="3415" spans="1:97" s="72" customFormat="1" ht="75.75" customHeight="1">
      <c r="A3415" s="63"/>
      <c r="B3415" s="63"/>
      <c r="C3415" s="63"/>
      <c r="D3415" s="63"/>
      <c r="E3415" s="63"/>
      <c r="F3415" s="63"/>
      <c r="G3415" s="63"/>
      <c r="H3415" s="63"/>
      <c r="I3415" s="63"/>
      <c r="J3415" s="63"/>
      <c r="K3415" s="63"/>
      <c r="L3415" s="63"/>
      <c r="M3415" s="63"/>
      <c r="N3415" s="63"/>
      <c r="O3415" s="63"/>
      <c r="P3415" s="63"/>
      <c r="Q3415" s="63"/>
      <c r="R3415" s="63"/>
      <c r="S3415" s="63"/>
      <c r="T3415" s="63"/>
      <c r="U3415" s="63"/>
      <c r="V3415" s="63"/>
      <c r="W3415" s="63"/>
      <c r="X3415" s="63"/>
      <c r="Y3415" s="63"/>
      <c r="Z3415" s="63"/>
      <c r="AA3415" s="63"/>
      <c r="AB3415" s="63"/>
      <c r="AC3415" s="63"/>
      <c r="AD3415" s="63"/>
      <c r="AE3415" s="63"/>
      <c r="AF3415" s="63"/>
      <c r="AG3415" s="63"/>
      <c r="AH3415" s="63"/>
      <c r="AI3415" s="63"/>
      <c r="AJ3415" s="63"/>
      <c r="AK3415" s="63"/>
      <c r="AL3415" s="63"/>
      <c r="AM3415" s="63"/>
      <c r="AN3415" s="63"/>
      <c r="AO3415" s="63"/>
      <c r="AP3415" s="63"/>
      <c r="AQ3415" s="63"/>
      <c r="AR3415" s="63"/>
      <c r="AS3415" s="63"/>
      <c r="AT3415" s="63"/>
      <c r="AU3415" s="63"/>
      <c r="AV3415" s="63"/>
      <c r="AW3415" s="63"/>
      <c r="AX3415" s="63"/>
      <c r="AY3415" s="63"/>
      <c r="AZ3415" s="63"/>
      <c r="BA3415" s="63"/>
      <c r="BB3415" s="63"/>
      <c r="BC3415" s="63"/>
      <c r="BD3415" s="63"/>
      <c r="BE3415" s="63"/>
      <c r="BF3415" s="63"/>
      <c r="BG3415" s="63"/>
      <c r="BH3415" s="63"/>
      <c r="BI3415" s="63"/>
      <c r="BJ3415" s="63"/>
      <c r="BK3415" s="63"/>
      <c r="BL3415" s="63"/>
      <c r="BM3415" s="63"/>
      <c r="BN3415" s="63"/>
      <c r="BO3415" s="63"/>
      <c r="BP3415" s="63"/>
      <c r="BQ3415" s="63"/>
      <c r="BR3415" s="63"/>
      <c r="BS3415" s="63"/>
      <c r="BT3415" s="63"/>
      <c r="BU3415" s="63"/>
      <c r="BV3415" s="63"/>
      <c r="BW3415" s="63"/>
      <c r="BX3415" s="63"/>
      <c r="BY3415" s="63"/>
      <c r="BZ3415" s="63"/>
      <c r="CA3415" s="63"/>
      <c r="CB3415" s="63"/>
      <c r="CC3415" s="63"/>
      <c r="CD3415" s="63"/>
      <c r="CE3415" s="63"/>
      <c r="CF3415" s="63"/>
      <c r="CG3415" s="63"/>
      <c r="CH3415" s="63"/>
      <c r="CI3415" s="63"/>
      <c r="CJ3415" s="63"/>
      <c r="CK3415" s="63"/>
      <c r="CL3415" s="63"/>
      <c r="CM3415" s="63"/>
      <c r="CN3415" s="63"/>
      <c r="CO3415" s="63"/>
      <c r="CP3415" s="63"/>
      <c r="CR3415" s="227"/>
      <c r="CS3415" s="74"/>
    </row>
    <row r="3416" spans="1:97" s="72" customFormat="1" ht="75.75" customHeight="1">
      <c r="A3416" s="63"/>
      <c r="B3416" s="63"/>
      <c r="C3416" s="63"/>
      <c r="D3416" s="63"/>
      <c r="E3416" s="63"/>
      <c r="F3416" s="63"/>
      <c r="G3416" s="63"/>
      <c r="H3416" s="63"/>
      <c r="I3416" s="63"/>
      <c r="J3416" s="63"/>
      <c r="K3416" s="63"/>
      <c r="L3416" s="63"/>
      <c r="M3416" s="63"/>
      <c r="N3416" s="63"/>
      <c r="O3416" s="63"/>
      <c r="P3416" s="63"/>
      <c r="Q3416" s="63"/>
      <c r="R3416" s="63"/>
      <c r="S3416" s="63"/>
      <c r="T3416" s="63"/>
      <c r="U3416" s="63"/>
      <c r="V3416" s="63"/>
      <c r="W3416" s="63"/>
      <c r="X3416" s="63"/>
      <c r="Y3416" s="63"/>
      <c r="Z3416" s="63"/>
      <c r="AA3416" s="63"/>
      <c r="AB3416" s="63"/>
      <c r="AC3416" s="63"/>
      <c r="AD3416" s="63"/>
      <c r="AE3416" s="63"/>
      <c r="AF3416" s="63"/>
      <c r="AG3416" s="63"/>
      <c r="AH3416" s="63"/>
      <c r="AI3416" s="63"/>
      <c r="AJ3416" s="63"/>
      <c r="AK3416" s="63"/>
      <c r="AL3416" s="63"/>
      <c r="AM3416" s="63"/>
      <c r="AN3416" s="63"/>
      <c r="AO3416" s="63"/>
      <c r="AP3416" s="63"/>
      <c r="AQ3416" s="63"/>
      <c r="AR3416" s="63"/>
      <c r="AS3416" s="63"/>
      <c r="AT3416" s="63"/>
      <c r="AU3416" s="63"/>
      <c r="AV3416" s="63"/>
      <c r="AW3416" s="63"/>
      <c r="AX3416" s="63"/>
      <c r="AY3416" s="63"/>
      <c r="AZ3416" s="63"/>
      <c r="BA3416" s="63"/>
      <c r="BB3416" s="63"/>
      <c r="BC3416" s="63"/>
      <c r="BD3416" s="63"/>
      <c r="BE3416" s="63"/>
      <c r="BF3416" s="63"/>
      <c r="BG3416" s="63"/>
      <c r="BH3416" s="63"/>
      <c r="BI3416" s="63"/>
      <c r="BJ3416" s="63"/>
      <c r="BK3416" s="63"/>
      <c r="BL3416" s="63"/>
      <c r="BM3416" s="63"/>
      <c r="BN3416" s="63"/>
      <c r="BO3416" s="63"/>
      <c r="BP3416" s="63"/>
      <c r="BQ3416" s="63"/>
      <c r="BR3416" s="63"/>
      <c r="BS3416" s="63"/>
      <c r="BT3416" s="63"/>
      <c r="BU3416" s="63"/>
      <c r="BV3416" s="63"/>
      <c r="BW3416" s="63"/>
      <c r="BX3416" s="63"/>
      <c r="BY3416" s="63"/>
      <c r="BZ3416" s="63"/>
      <c r="CA3416" s="63"/>
      <c r="CB3416" s="63"/>
      <c r="CC3416" s="63"/>
      <c r="CD3416" s="63"/>
      <c r="CE3416" s="63"/>
      <c r="CF3416" s="63"/>
      <c r="CG3416" s="63"/>
      <c r="CH3416" s="63"/>
      <c r="CI3416" s="63"/>
      <c r="CJ3416" s="63"/>
      <c r="CK3416" s="63"/>
      <c r="CL3416" s="63"/>
      <c r="CM3416" s="63"/>
      <c r="CN3416" s="63"/>
      <c r="CO3416" s="63"/>
      <c r="CP3416" s="63"/>
      <c r="CR3416" s="227"/>
      <c r="CS3416" s="74"/>
    </row>
    <row r="3417" spans="1:97" s="72" customFormat="1" ht="75.75" customHeight="1">
      <c r="A3417" s="63"/>
      <c r="B3417" s="63"/>
      <c r="C3417" s="63"/>
      <c r="D3417" s="63"/>
      <c r="E3417" s="63"/>
      <c r="F3417" s="63"/>
      <c r="G3417" s="63"/>
      <c r="H3417" s="63"/>
      <c r="I3417" s="63"/>
      <c r="J3417" s="63"/>
      <c r="K3417" s="63"/>
      <c r="L3417" s="63"/>
      <c r="M3417" s="63"/>
      <c r="N3417" s="63"/>
      <c r="O3417" s="63"/>
      <c r="P3417" s="63"/>
      <c r="Q3417" s="63"/>
      <c r="R3417" s="63"/>
      <c r="S3417" s="63"/>
      <c r="T3417" s="63"/>
      <c r="U3417" s="63"/>
      <c r="V3417" s="63"/>
      <c r="W3417" s="63"/>
      <c r="X3417" s="63"/>
      <c r="Y3417" s="63"/>
      <c r="Z3417" s="63"/>
      <c r="AA3417" s="63"/>
      <c r="AB3417" s="63"/>
      <c r="AC3417" s="63"/>
      <c r="AD3417" s="63"/>
      <c r="AE3417" s="63"/>
      <c r="AF3417" s="63"/>
      <c r="AG3417" s="63"/>
      <c r="AH3417" s="63"/>
      <c r="AI3417" s="63"/>
      <c r="AJ3417" s="63"/>
      <c r="AK3417" s="63"/>
      <c r="AL3417" s="63"/>
      <c r="AM3417" s="63"/>
      <c r="AN3417" s="63"/>
      <c r="AO3417" s="63"/>
      <c r="AP3417" s="63"/>
      <c r="AQ3417" s="63"/>
      <c r="AR3417" s="63"/>
      <c r="AS3417" s="63"/>
      <c r="AT3417" s="63"/>
      <c r="AU3417" s="63"/>
      <c r="AV3417" s="63"/>
      <c r="AW3417" s="63"/>
      <c r="AX3417" s="63"/>
      <c r="AY3417" s="63"/>
      <c r="AZ3417" s="63"/>
      <c r="BA3417" s="63"/>
      <c r="BB3417" s="63"/>
      <c r="BC3417" s="63"/>
      <c r="BD3417" s="63"/>
      <c r="BE3417" s="63"/>
      <c r="BF3417" s="63"/>
      <c r="BG3417" s="63"/>
      <c r="BH3417" s="63"/>
      <c r="BI3417" s="63"/>
      <c r="BJ3417" s="63"/>
      <c r="BK3417" s="63"/>
      <c r="BL3417" s="63"/>
      <c r="BM3417" s="63"/>
      <c r="BN3417" s="63"/>
      <c r="BO3417" s="63"/>
      <c r="BP3417" s="63"/>
      <c r="BQ3417" s="63"/>
      <c r="BR3417" s="63"/>
      <c r="BS3417" s="63"/>
      <c r="BT3417" s="63"/>
      <c r="BU3417" s="63"/>
      <c r="BV3417" s="63"/>
      <c r="BW3417" s="63"/>
      <c r="BX3417" s="63"/>
      <c r="BY3417" s="63"/>
      <c r="BZ3417" s="63"/>
      <c r="CA3417" s="63"/>
      <c r="CB3417" s="63"/>
      <c r="CC3417" s="63"/>
      <c r="CD3417" s="63"/>
      <c r="CE3417" s="63"/>
      <c r="CF3417" s="63"/>
      <c r="CG3417" s="63"/>
      <c r="CH3417" s="63"/>
      <c r="CI3417" s="63"/>
      <c r="CJ3417" s="63"/>
      <c r="CK3417" s="63"/>
      <c r="CL3417" s="63"/>
      <c r="CM3417" s="63"/>
      <c r="CN3417" s="63"/>
      <c r="CO3417" s="63"/>
      <c r="CP3417" s="63"/>
      <c r="CR3417" s="227"/>
      <c r="CS3417" s="74"/>
    </row>
    <row r="3418" spans="1:97" s="72" customFormat="1" ht="75.75" customHeight="1">
      <c r="A3418" s="63"/>
      <c r="B3418" s="63"/>
      <c r="C3418" s="63"/>
      <c r="D3418" s="63"/>
      <c r="E3418" s="63"/>
      <c r="F3418" s="63"/>
      <c r="G3418" s="63"/>
      <c r="H3418" s="63"/>
      <c r="I3418" s="63"/>
      <c r="J3418" s="63"/>
      <c r="K3418" s="63"/>
      <c r="L3418" s="63"/>
      <c r="M3418" s="63"/>
      <c r="N3418" s="63"/>
      <c r="O3418" s="63"/>
      <c r="P3418" s="63"/>
      <c r="Q3418" s="63"/>
      <c r="R3418" s="63"/>
      <c r="S3418" s="63"/>
      <c r="T3418" s="63"/>
      <c r="U3418" s="63"/>
      <c r="V3418" s="63"/>
      <c r="W3418" s="63"/>
      <c r="X3418" s="63"/>
      <c r="Y3418" s="63"/>
      <c r="Z3418" s="63"/>
      <c r="AA3418" s="63"/>
      <c r="AB3418" s="63"/>
      <c r="AC3418" s="63"/>
      <c r="AD3418" s="63"/>
      <c r="AE3418" s="63"/>
      <c r="AF3418" s="63"/>
      <c r="AG3418" s="63"/>
      <c r="AH3418" s="63"/>
      <c r="AI3418" s="63"/>
      <c r="AJ3418" s="63"/>
      <c r="AK3418" s="63"/>
      <c r="AL3418" s="63"/>
      <c r="AM3418" s="63"/>
      <c r="AN3418" s="63"/>
      <c r="AO3418" s="63"/>
      <c r="AP3418" s="63"/>
      <c r="AQ3418" s="63"/>
      <c r="AR3418" s="63"/>
      <c r="AS3418" s="63"/>
      <c r="AT3418" s="63"/>
      <c r="AU3418" s="63"/>
      <c r="AV3418" s="63"/>
      <c r="AW3418" s="63"/>
      <c r="AX3418" s="63"/>
      <c r="AY3418" s="63"/>
      <c r="AZ3418" s="63"/>
      <c r="BA3418" s="63"/>
      <c r="BB3418" s="63"/>
      <c r="BC3418" s="63"/>
      <c r="BD3418" s="63"/>
      <c r="BE3418" s="63"/>
      <c r="BF3418" s="63"/>
      <c r="BG3418" s="63"/>
      <c r="BH3418" s="63"/>
      <c r="BI3418" s="63"/>
      <c r="BJ3418" s="63"/>
      <c r="BK3418" s="63"/>
      <c r="BL3418" s="63"/>
      <c r="BM3418" s="63"/>
      <c r="BN3418" s="63"/>
      <c r="BO3418" s="63"/>
      <c r="BP3418" s="63"/>
      <c r="BQ3418" s="63"/>
      <c r="BR3418" s="63"/>
      <c r="BS3418" s="63"/>
      <c r="BT3418" s="63"/>
      <c r="BU3418" s="63"/>
      <c r="BV3418" s="63"/>
      <c r="BW3418" s="63"/>
      <c r="BX3418" s="63"/>
      <c r="BY3418" s="63"/>
      <c r="BZ3418" s="63"/>
      <c r="CA3418" s="63"/>
      <c r="CB3418" s="63"/>
      <c r="CC3418" s="63"/>
      <c r="CD3418" s="63"/>
      <c r="CE3418" s="63"/>
      <c r="CF3418" s="63"/>
      <c r="CG3418" s="63"/>
      <c r="CH3418" s="63"/>
      <c r="CI3418" s="63"/>
      <c r="CJ3418" s="63"/>
      <c r="CK3418" s="63"/>
      <c r="CL3418" s="63"/>
      <c r="CM3418" s="63"/>
      <c r="CN3418" s="63"/>
      <c r="CO3418" s="63"/>
      <c r="CP3418" s="63"/>
      <c r="CR3418" s="227"/>
      <c r="CS3418" s="74"/>
    </row>
    <row r="3419" spans="1:97" s="72" customFormat="1" ht="75.75" customHeight="1">
      <c r="A3419" s="63"/>
      <c r="B3419" s="63"/>
      <c r="C3419" s="63"/>
      <c r="D3419" s="63"/>
      <c r="E3419" s="63"/>
      <c r="F3419" s="63"/>
      <c r="G3419" s="63"/>
      <c r="H3419" s="63"/>
      <c r="I3419" s="63"/>
      <c r="J3419" s="63"/>
      <c r="K3419" s="63"/>
      <c r="L3419" s="63"/>
      <c r="M3419" s="63"/>
      <c r="N3419" s="63"/>
      <c r="O3419" s="63"/>
      <c r="P3419" s="63"/>
      <c r="Q3419" s="63"/>
      <c r="R3419" s="63"/>
      <c r="S3419" s="63"/>
      <c r="T3419" s="63"/>
      <c r="U3419" s="63"/>
      <c r="V3419" s="63"/>
      <c r="W3419" s="63"/>
      <c r="X3419" s="63"/>
      <c r="Y3419" s="63"/>
      <c r="Z3419" s="63"/>
      <c r="AA3419" s="63"/>
      <c r="AB3419" s="63"/>
      <c r="AC3419" s="63"/>
      <c r="AD3419" s="63"/>
      <c r="AE3419" s="63"/>
      <c r="AF3419" s="63"/>
      <c r="AG3419" s="63"/>
      <c r="AH3419" s="63"/>
      <c r="AI3419" s="63"/>
      <c r="AJ3419" s="63"/>
      <c r="AK3419" s="63"/>
      <c r="AL3419" s="63"/>
      <c r="AM3419" s="63"/>
      <c r="AN3419" s="63"/>
      <c r="AO3419" s="63"/>
      <c r="AP3419" s="63"/>
      <c r="AQ3419" s="63"/>
      <c r="AR3419" s="63"/>
      <c r="AS3419" s="63"/>
      <c r="AT3419" s="63"/>
      <c r="AU3419" s="63"/>
      <c r="AV3419" s="63"/>
      <c r="AW3419" s="63"/>
      <c r="AX3419" s="63"/>
      <c r="AY3419" s="63"/>
      <c r="AZ3419" s="63"/>
      <c r="BA3419" s="63"/>
      <c r="BB3419" s="63"/>
      <c r="BC3419" s="63"/>
      <c r="BD3419" s="63"/>
      <c r="BE3419" s="63"/>
      <c r="BF3419" s="63"/>
      <c r="BG3419" s="63"/>
      <c r="BH3419" s="63"/>
      <c r="BI3419" s="63"/>
      <c r="BJ3419" s="63"/>
      <c r="BK3419" s="63"/>
      <c r="BL3419" s="63"/>
      <c r="BM3419" s="63"/>
      <c r="BN3419" s="63"/>
      <c r="BO3419" s="63"/>
      <c r="BP3419" s="63"/>
      <c r="BQ3419" s="63"/>
      <c r="BR3419" s="63"/>
      <c r="BS3419" s="63"/>
      <c r="BT3419" s="63"/>
      <c r="BU3419" s="63"/>
      <c r="BV3419" s="63"/>
      <c r="BW3419" s="63"/>
      <c r="BX3419" s="63"/>
      <c r="BY3419" s="63"/>
      <c r="BZ3419" s="63"/>
      <c r="CA3419" s="63"/>
      <c r="CB3419" s="63"/>
      <c r="CC3419" s="63"/>
      <c r="CD3419" s="63"/>
      <c r="CE3419" s="63"/>
      <c r="CF3419" s="63"/>
      <c r="CG3419" s="63"/>
      <c r="CH3419" s="63"/>
      <c r="CI3419" s="63"/>
      <c r="CJ3419" s="63"/>
      <c r="CK3419" s="63"/>
      <c r="CL3419" s="63"/>
      <c r="CM3419" s="63"/>
      <c r="CN3419" s="63"/>
      <c r="CO3419" s="63"/>
      <c r="CP3419" s="63"/>
      <c r="CR3419" s="227"/>
      <c r="CS3419" s="74"/>
    </row>
    <row r="3420" spans="1:97" s="72" customFormat="1" ht="75.75" customHeight="1">
      <c r="A3420" s="63"/>
      <c r="B3420" s="63"/>
      <c r="C3420" s="63"/>
      <c r="D3420" s="63"/>
      <c r="E3420" s="63"/>
      <c r="F3420" s="63"/>
      <c r="G3420" s="63"/>
      <c r="H3420" s="63"/>
      <c r="I3420" s="63"/>
      <c r="J3420" s="63"/>
      <c r="K3420" s="63"/>
      <c r="L3420" s="63"/>
      <c r="M3420" s="63"/>
      <c r="N3420" s="63"/>
      <c r="O3420" s="63"/>
      <c r="P3420" s="63"/>
      <c r="Q3420" s="63"/>
      <c r="R3420" s="63"/>
      <c r="S3420" s="63"/>
      <c r="T3420" s="63"/>
      <c r="U3420" s="63"/>
      <c r="V3420" s="63"/>
      <c r="W3420" s="63"/>
      <c r="X3420" s="63"/>
      <c r="Y3420" s="63"/>
      <c r="Z3420" s="63"/>
      <c r="AA3420" s="63"/>
      <c r="AB3420" s="63"/>
      <c r="AC3420" s="63"/>
      <c r="AD3420" s="63"/>
      <c r="AE3420" s="63"/>
      <c r="AF3420" s="63"/>
      <c r="AG3420" s="63"/>
      <c r="AH3420" s="63"/>
      <c r="AI3420" s="63"/>
      <c r="AJ3420" s="63"/>
      <c r="AK3420" s="63"/>
      <c r="AL3420" s="63"/>
      <c r="AM3420" s="63"/>
      <c r="AN3420" s="63"/>
      <c r="AO3420" s="63"/>
      <c r="AP3420" s="63"/>
      <c r="AQ3420" s="63"/>
      <c r="AR3420" s="63"/>
      <c r="AS3420" s="63"/>
      <c r="AT3420" s="63"/>
      <c r="AU3420" s="63"/>
      <c r="AV3420" s="63"/>
      <c r="AW3420" s="63"/>
      <c r="AX3420" s="63"/>
      <c r="AY3420" s="63"/>
      <c r="AZ3420" s="63"/>
      <c r="BA3420" s="63"/>
      <c r="BB3420" s="63"/>
      <c r="BC3420" s="63"/>
      <c r="BD3420" s="63"/>
      <c r="BE3420" s="63"/>
      <c r="BF3420" s="63"/>
      <c r="BG3420" s="63"/>
      <c r="BH3420" s="63"/>
      <c r="BI3420" s="63"/>
      <c r="BJ3420" s="63"/>
      <c r="BK3420" s="63"/>
      <c r="BL3420" s="63"/>
      <c r="BM3420" s="63"/>
      <c r="BN3420" s="63"/>
      <c r="BO3420" s="63"/>
      <c r="BP3420" s="63"/>
      <c r="BQ3420" s="63"/>
      <c r="BR3420" s="63"/>
      <c r="BS3420" s="63"/>
      <c r="BT3420" s="63"/>
      <c r="BU3420" s="63"/>
      <c r="BV3420" s="63"/>
      <c r="BW3420" s="63"/>
      <c r="BX3420" s="63"/>
      <c r="BY3420" s="63"/>
      <c r="BZ3420" s="63"/>
      <c r="CA3420" s="63"/>
      <c r="CB3420" s="63"/>
      <c r="CC3420" s="63"/>
      <c r="CD3420" s="63"/>
      <c r="CE3420" s="63"/>
      <c r="CF3420" s="63"/>
      <c r="CG3420" s="63"/>
      <c r="CH3420" s="63"/>
      <c r="CI3420" s="63"/>
      <c r="CJ3420" s="63"/>
      <c r="CK3420" s="63"/>
      <c r="CL3420" s="63"/>
      <c r="CM3420" s="63"/>
      <c r="CN3420" s="63"/>
      <c r="CO3420" s="63"/>
      <c r="CP3420" s="63"/>
      <c r="CR3420" s="227"/>
      <c r="CS3420" s="74"/>
    </row>
    <row r="3421" spans="1:97" s="72" customFormat="1" ht="75.75" customHeight="1">
      <c r="A3421" s="63"/>
      <c r="B3421" s="63"/>
      <c r="C3421" s="63"/>
      <c r="D3421" s="63"/>
      <c r="E3421" s="63"/>
      <c r="F3421" s="63"/>
      <c r="G3421" s="63"/>
      <c r="H3421" s="63"/>
      <c r="I3421" s="63"/>
      <c r="J3421" s="63"/>
      <c r="K3421" s="63"/>
      <c r="L3421" s="63"/>
      <c r="M3421" s="63"/>
      <c r="N3421" s="63"/>
      <c r="O3421" s="63"/>
      <c r="P3421" s="63"/>
      <c r="Q3421" s="63"/>
      <c r="R3421" s="63"/>
      <c r="S3421" s="63"/>
      <c r="T3421" s="63"/>
      <c r="U3421" s="63"/>
      <c r="V3421" s="63"/>
      <c r="W3421" s="63"/>
      <c r="X3421" s="63"/>
      <c r="Y3421" s="63"/>
      <c r="Z3421" s="63"/>
      <c r="AA3421" s="63"/>
      <c r="AB3421" s="63"/>
      <c r="AC3421" s="63"/>
      <c r="AD3421" s="63"/>
      <c r="AE3421" s="63"/>
      <c r="AF3421" s="63"/>
      <c r="AG3421" s="63"/>
      <c r="AH3421" s="63"/>
      <c r="AI3421" s="63"/>
      <c r="AJ3421" s="63"/>
      <c r="AK3421" s="63"/>
      <c r="AL3421" s="63"/>
      <c r="AM3421" s="63"/>
      <c r="AN3421" s="63"/>
      <c r="AO3421" s="63"/>
      <c r="AP3421" s="63"/>
      <c r="AQ3421" s="63"/>
      <c r="AR3421" s="63"/>
      <c r="AS3421" s="63"/>
      <c r="AT3421" s="63"/>
      <c r="AU3421" s="63"/>
      <c r="AV3421" s="63"/>
      <c r="AW3421" s="63"/>
      <c r="AX3421" s="63"/>
      <c r="AY3421" s="63"/>
      <c r="AZ3421" s="63"/>
      <c r="BA3421" s="63"/>
      <c r="BB3421" s="63"/>
      <c r="BC3421" s="63"/>
      <c r="BD3421" s="63"/>
      <c r="BE3421" s="63"/>
      <c r="BF3421" s="63"/>
      <c r="BG3421" s="63"/>
      <c r="BH3421" s="63"/>
      <c r="BI3421" s="63"/>
      <c r="BJ3421" s="63"/>
      <c r="BK3421" s="63"/>
      <c r="BL3421" s="63"/>
      <c r="BM3421" s="63"/>
      <c r="BN3421" s="63"/>
      <c r="BO3421" s="63"/>
      <c r="BP3421" s="63"/>
      <c r="BQ3421" s="63"/>
      <c r="BR3421" s="63"/>
      <c r="BS3421" s="63"/>
      <c r="BT3421" s="63"/>
      <c r="BU3421" s="63"/>
      <c r="BV3421" s="63"/>
      <c r="BW3421" s="63"/>
      <c r="BX3421" s="63"/>
      <c r="BY3421" s="63"/>
      <c r="BZ3421" s="63"/>
      <c r="CA3421" s="63"/>
      <c r="CB3421" s="63"/>
      <c r="CC3421" s="63"/>
      <c r="CD3421" s="63"/>
      <c r="CE3421" s="63"/>
      <c r="CF3421" s="63"/>
      <c r="CG3421" s="63"/>
      <c r="CH3421" s="63"/>
      <c r="CI3421" s="63"/>
      <c r="CJ3421" s="63"/>
      <c r="CK3421" s="63"/>
      <c r="CL3421" s="63"/>
      <c r="CM3421" s="63"/>
      <c r="CN3421" s="63"/>
      <c r="CO3421" s="63"/>
      <c r="CP3421" s="63"/>
      <c r="CR3421" s="227"/>
      <c r="CS3421" s="74"/>
    </row>
    <row r="3422" spans="1:97" s="72" customFormat="1" ht="75.75" customHeight="1">
      <c r="A3422" s="63"/>
      <c r="B3422" s="63"/>
      <c r="C3422" s="63"/>
      <c r="D3422" s="63"/>
      <c r="E3422" s="63"/>
      <c r="F3422" s="63"/>
      <c r="G3422" s="63"/>
      <c r="H3422" s="63"/>
      <c r="I3422" s="63"/>
      <c r="J3422" s="63"/>
      <c r="K3422" s="63"/>
      <c r="L3422" s="63"/>
      <c r="M3422" s="63"/>
      <c r="N3422" s="63"/>
      <c r="O3422" s="63"/>
      <c r="P3422" s="63"/>
      <c r="Q3422" s="63"/>
      <c r="R3422" s="63"/>
      <c r="S3422" s="63"/>
      <c r="T3422" s="63"/>
      <c r="U3422" s="63"/>
      <c r="V3422" s="63"/>
      <c r="W3422" s="63"/>
      <c r="X3422" s="63"/>
      <c r="Y3422" s="63"/>
      <c r="Z3422" s="63"/>
      <c r="AA3422" s="63"/>
      <c r="AB3422" s="63"/>
      <c r="AC3422" s="63"/>
      <c r="AD3422" s="63"/>
      <c r="AE3422" s="63"/>
      <c r="AF3422" s="63"/>
      <c r="AG3422" s="63"/>
      <c r="AH3422" s="63"/>
      <c r="AI3422" s="63"/>
      <c r="AJ3422" s="63"/>
      <c r="AK3422" s="63"/>
      <c r="AL3422" s="63"/>
      <c r="AM3422" s="63"/>
      <c r="AN3422" s="63"/>
      <c r="AO3422" s="63"/>
      <c r="AP3422" s="63"/>
      <c r="AQ3422" s="63"/>
      <c r="AR3422" s="63"/>
      <c r="AS3422" s="63"/>
      <c r="AT3422" s="63"/>
      <c r="AU3422" s="63"/>
      <c r="AV3422" s="63"/>
      <c r="AW3422" s="63"/>
      <c r="AX3422" s="63"/>
      <c r="AY3422" s="63"/>
      <c r="AZ3422" s="63"/>
      <c r="BA3422" s="63"/>
      <c r="BB3422" s="63"/>
      <c r="BC3422" s="63"/>
      <c r="BD3422" s="63"/>
      <c r="BE3422" s="63"/>
      <c r="BF3422" s="63"/>
      <c r="BG3422" s="63"/>
      <c r="BH3422" s="63"/>
      <c r="BI3422" s="63"/>
      <c r="BJ3422" s="63"/>
      <c r="BK3422" s="63"/>
      <c r="BL3422" s="63"/>
      <c r="BM3422" s="63"/>
      <c r="BN3422" s="63"/>
      <c r="BO3422" s="63"/>
      <c r="BP3422" s="63"/>
      <c r="BQ3422" s="63"/>
      <c r="BR3422" s="63"/>
      <c r="BS3422" s="63"/>
      <c r="BT3422" s="63"/>
      <c r="BU3422" s="63"/>
      <c r="BV3422" s="63"/>
      <c r="BW3422" s="63"/>
      <c r="BX3422" s="63"/>
      <c r="BY3422" s="63"/>
      <c r="BZ3422" s="63"/>
      <c r="CA3422" s="63"/>
      <c r="CB3422" s="63"/>
      <c r="CC3422" s="63"/>
      <c r="CD3422" s="63"/>
      <c r="CE3422" s="63"/>
      <c r="CF3422" s="63"/>
      <c r="CG3422" s="63"/>
      <c r="CH3422" s="63"/>
      <c r="CI3422" s="63"/>
      <c r="CJ3422" s="63"/>
      <c r="CK3422" s="63"/>
      <c r="CL3422" s="63"/>
      <c r="CM3422" s="63"/>
      <c r="CN3422" s="63"/>
      <c r="CO3422" s="63"/>
      <c r="CP3422" s="63"/>
      <c r="CR3422" s="227"/>
      <c r="CS3422" s="74"/>
    </row>
    <row r="3423" spans="1:97" s="72" customFormat="1" ht="75.75" customHeight="1">
      <c r="A3423" s="63"/>
      <c r="B3423" s="63"/>
      <c r="C3423" s="63"/>
      <c r="D3423" s="63"/>
      <c r="E3423" s="63"/>
      <c r="F3423" s="63"/>
      <c r="G3423" s="63"/>
      <c r="H3423" s="63"/>
      <c r="I3423" s="63"/>
      <c r="J3423" s="63"/>
      <c r="K3423" s="63"/>
      <c r="L3423" s="63"/>
      <c r="M3423" s="63"/>
      <c r="N3423" s="63"/>
      <c r="O3423" s="63"/>
      <c r="P3423" s="63"/>
      <c r="Q3423" s="63"/>
      <c r="R3423" s="63"/>
      <c r="S3423" s="63"/>
      <c r="T3423" s="63"/>
      <c r="U3423" s="63"/>
      <c r="V3423" s="63"/>
      <c r="W3423" s="63"/>
      <c r="X3423" s="63"/>
      <c r="Y3423" s="63"/>
      <c r="Z3423" s="63"/>
      <c r="AA3423" s="63"/>
      <c r="AB3423" s="63"/>
      <c r="AC3423" s="63"/>
      <c r="AD3423" s="63"/>
      <c r="AE3423" s="63"/>
      <c r="AF3423" s="63"/>
      <c r="AG3423" s="63"/>
      <c r="AH3423" s="63"/>
      <c r="AI3423" s="63"/>
      <c r="AJ3423" s="63"/>
      <c r="AK3423" s="63"/>
      <c r="AL3423" s="63"/>
      <c r="AM3423" s="63"/>
      <c r="AN3423" s="63"/>
      <c r="AO3423" s="63"/>
      <c r="AP3423" s="63"/>
      <c r="AQ3423" s="63"/>
      <c r="AR3423" s="63"/>
      <c r="AS3423" s="63"/>
      <c r="AT3423" s="63"/>
      <c r="AU3423" s="63"/>
      <c r="AV3423" s="63"/>
      <c r="AW3423" s="63"/>
      <c r="AX3423" s="63"/>
      <c r="AY3423" s="63"/>
      <c r="AZ3423" s="63"/>
      <c r="BA3423" s="63"/>
      <c r="BB3423" s="63"/>
      <c r="BC3423" s="63"/>
      <c r="BD3423" s="63"/>
      <c r="BE3423" s="63"/>
      <c r="BF3423" s="63"/>
      <c r="BG3423" s="63"/>
      <c r="BH3423" s="63"/>
      <c r="BI3423" s="63"/>
      <c r="BJ3423" s="63"/>
      <c r="BK3423" s="63"/>
      <c r="BL3423" s="63"/>
      <c r="BM3423" s="63"/>
      <c r="BN3423" s="63"/>
      <c r="BO3423" s="63"/>
      <c r="BP3423" s="63"/>
      <c r="BQ3423" s="63"/>
      <c r="BR3423" s="63"/>
      <c r="BS3423" s="63"/>
      <c r="BT3423" s="63"/>
      <c r="BU3423" s="63"/>
      <c r="BV3423" s="63"/>
      <c r="BW3423" s="63"/>
      <c r="BX3423" s="63"/>
      <c r="BY3423" s="63"/>
      <c r="BZ3423" s="63"/>
      <c r="CA3423" s="63"/>
      <c r="CB3423" s="63"/>
      <c r="CC3423" s="63"/>
      <c r="CD3423" s="63"/>
      <c r="CE3423" s="63"/>
      <c r="CF3423" s="63"/>
      <c r="CG3423" s="63"/>
      <c r="CH3423" s="63"/>
      <c r="CI3423" s="63"/>
      <c r="CJ3423" s="63"/>
      <c r="CK3423" s="63"/>
      <c r="CL3423" s="63"/>
      <c r="CM3423" s="63"/>
      <c r="CN3423" s="63"/>
      <c r="CO3423" s="63"/>
      <c r="CP3423" s="63"/>
      <c r="CR3423" s="227"/>
      <c r="CS3423" s="74"/>
    </row>
    <row r="3424" spans="1:97" s="72" customFormat="1" ht="75.75" customHeight="1">
      <c r="A3424" s="63"/>
      <c r="B3424" s="63"/>
      <c r="C3424" s="63"/>
      <c r="D3424" s="63"/>
      <c r="E3424" s="63"/>
      <c r="F3424" s="63"/>
      <c r="G3424" s="63"/>
      <c r="H3424" s="63"/>
      <c r="I3424" s="63"/>
      <c r="J3424" s="63"/>
      <c r="K3424" s="63"/>
      <c r="L3424" s="63"/>
      <c r="M3424" s="63"/>
      <c r="N3424" s="63"/>
      <c r="O3424" s="63"/>
      <c r="P3424" s="63"/>
      <c r="Q3424" s="63"/>
      <c r="R3424" s="63"/>
      <c r="S3424" s="63"/>
      <c r="T3424" s="63"/>
      <c r="U3424" s="63"/>
      <c r="V3424" s="63"/>
      <c r="W3424" s="63"/>
      <c r="X3424" s="63"/>
      <c r="Y3424" s="63"/>
      <c r="Z3424" s="63"/>
      <c r="AA3424" s="63"/>
      <c r="AB3424" s="63"/>
      <c r="AC3424" s="63"/>
      <c r="AD3424" s="63"/>
      <c r="AE3424" s="63"/>
      <c r="AF3424" s="63"/>
      <c r="AG3424" s="63"/>
      <c r="AH3424" s="63"/>
      <c r="AI3424" s="63"/>
      <c r="AJ3424" s="63"/>
      <c r="AK3424" s="63"/>
      <c r="AL3424" s="63"/>
      <c r="AM3424" s="63"/>
      <c r="AN3424" s="63"/>
      <c r="AO3424" s="63"/>
      <c r="AP3424" s="63"/>
      <c r="AQ3424" s="63"/>
      <c r="AR3424" s="63"/>
      <c r="AS3424" s="63"/>
      <c r="AT3424" s="63"/>
      <c r="AU3424" s="63"/>
      <c r="AV3424" s="63"/>
      <c r="AW3424" s="63"/>
      <c r="AX3424" s="63"/>
      <c r="AY3424" s="63"/>
      <c r="AZ3424" s="63"/>
      <c r="BA3424" s="63"/>
      <c r="BB3424" s="63"/>
      <c r="BC3424" s="63"/>
      <c r="BD3424" s="63"/>
      <c r="BE3424" s="63"/>
      <c r="BF3424" s="63"/>
      <c r="BG3424" s="63"/>
      <c r="BH3424" s="63"/>
      <c r="BI3424" s="63"/>
      <c r="BJ3424" s="63"/>
      <c r="BK3424" s="63"/>
      <c r="BL3424" s="63"/>
      <c r="BM3424" s="63"/>
      <c r="BN3424" s="63"/>
      <c r="BO3424" s="63"/>
      <c r="BP3424" s="63"/>
      <c r="BQ3424" s="63"/>
      <c r="BR3424" s="63"/>
      <c r="BS3424" s="63"/>
      <c r="BT3424" s="63"/>
      <c r="BU3424" s="63"/>
      <c r="BV3424" s="63"/>
      <c r="BW3424" s="63"/>
      <c r="BX3424" s="63"/>
      <c r="BY3424" s="63"/>
      <c r="BZ3424" s="63"/>
      <c r="CA3424" s="63"/>
      <c r="CB3424" s="63"/>
      <c r="CC3424" s="63"/>
      <c r="CD3424" s="63"/>
      <c r="CE3424" s="63"/>
      <c r="CF3424" s="63"/>
      <c r="CG3424" s="63"/>
      <c r="CH3424" s="63"/>
      <c r="CI3424" s="63"/>
      <c r="CJ3424" s="63"/>
      <c r="CK3424" s="63"/>
      <c r="CL3424" s="63"/>
      <c r="CM3424" s="63"/>
      <c r="CN3424" s="63"/>
      <c r="CO3424" s="63"/>
      <c r="CP3424" s="63"/>
      <c r="CR3424" s="227"/>
      <c r="CS3424" s="74"/>
    </row>
    <row r="3425" spans="1:97" s="72" customFormat="1" ht="75.75" customHeight="1">
      <c r="A3425" s="63"/>
      <c r="B3425" s="63"/>
      <c r="C3425" s="63"/>
      <c r="D3425" s="63"/>
      <c r="E3425" s="63"/>
      <c r="F3425" s="63"/>
      <c r="G3425" s="63"/>
      <c r="H3425" s="63"/>
      <c r="I3425" s="63"/>
      <c r="J3425" s="63"/>
      <c r="K3425" s="63"/>
      <c r="L3425" s="63"/>
      <c r="M3425" s="63"/>
      <c r="N3425" s="63"/>
      <c r="O3425" s="63"/>
      <c r="P3425" s="63"/>
      <c r="Q3425" s="63"/>
      <c r="R3425" s="63"/>
      <c r="S3425" s="63"/>
      <c r="T3425" s="63"/>
      <c r="U3425" s="63"/>
      <c r="V3425" s="63"/>
      <c r="W3425" s="63"/>
      <c r="X3425" s="63"/>
      <c r="Y3425" s="63"/>
      <c r="Z3425" s="63"/>
      <c r="AA3425" s="63"/>
      <c r="AB3425" s="63"/>
      <c r="AC3425" s="63"/>
      <c r="AD3425" s="63"/>
      <c r="AE3425" s="63"/>
      <c r="AF3425" s="63"/>
      <c r="AG3425" s="63"/>
      <c r="AH3425" s="63"/>
      <c r="AI3425" s="63"/>
      <c r="AJ3425" s="63"/>
      <c r="AK3425" s="63"/>
      <c r="AL3425" s="63"/>
      <c r="AM3425" s="63"/>
      <c r="AN3425" s="63"/>
      <c r="AO3425" s="63"/>
      <c r="AP3425" s="63"/>
      <c r="AQ3425" s="63"/>
      <c r="AR3425" s="63"/>
      <c r="AS3425" s="63"/>
      <c r="AT3425" s="63"/>
      <c r="AU3425" s="63"/>
      <c r="AV3425" s="63"/>
      <c r="AW3425" s="63"/>
      <c r="AX3425" s="63"/>
      <c r="AY3425" s="63"/>
      <c r="AZ3425" s="63"/>
      <c r="BA3425" s="63"/>
      <c r="BB3425" s="63"/>
      <c r="BC3425" s="63"/>
      <c r="BD3425" s="63"/>
      <c r="BE3425" s="63"/>
      <c r="BF3425" s="63"/>
      <c r="BG3425" s="63"/>
      <c r="BH3425" s="63"/>
      <c r="BI3425" s="63"/>
      <c r="BJ3425" s="63"/>
      <c r="BK3425" s="63"/>
      <c r="BL3425" s="63"/>
      <c r="BM3425" s="63"/>
      <c r="BN3425" s="63"/>
      <c r="BO3425" s="63"/>
      <c r="BP3425" s="63"/>
      <c r="BQ3425" s="63"/>
      <c r="BR3425" s="63"/>
      <c r="BS3425" s="63"/>
      <c r="BT3425" s="63"/>
      <c r="BU3425" s="63"/>
      <c r="BV3425" s="63"/>
      <c r="BW3425" s="63"/>
      <c r="BX3425" s="63"/>
      <c r="BY3425" s="63"/>
      <c r="BZ3425" s="63"/>
      <c r="CA3425" s="63"/>
      <c r="CB3425" s="63"/>
      <c r="CC3425" s="63"/>
      <c r="CD3425" s="63"/>
      <c r="CE3425" s="63"/>
      <c r="CF3425" s="63"/>
      <c r="CG3425" s="63"/>
      <c r="CH3425" s="63"/>
      <c r="CI3425" s="63"/>
      <c r="CJ3425" s="63"/>
      <c r="CK3425" s="63"/>
      <c r="CL3425" s="63"/>
      <c r="CM3425" s="63"/>
      <c r="CN3425" s="63"/>
      <c r="CO3425" s="63"/>
      <c r="CP3425" s="63"/>
      <c r="CR3425" s="227"/>
      <c r="CS3425" s="74"/>
    </row>
    <row r="3426" spans="1:97" s="72" customFormat="1" ht="75.75" customHeight="1">
      <c r="A3426" s="63"/>
      <c r="B3426" s="63"/>
      <c r="C3426" s="63"/>
      <c r="D3426" s="63"/>
      <c r="E3426" s="63"/>
      <c r="F3426" s="63"/>
      <c r="G3426" s="63"/>
      <c r="H3426" s="63"/>
      <c r="I3426" s="63"/>
      <c r="J3426" s="63"/>
      <c r="K3426" s="63"/>
      <c r="L3426" s="63"/>
      <c r="M3426" s="63"/>
      <c r="N3426" s="63"/>
      <c r="O3426" s="63"/>
      <c r="P3426" s="63"/>
      <c r="Q3426" s="63"/>
      <c r="R3426" s="63"/>
      <c r="S3426" s="63"/>
      <c r="T3426" s="63"/>
      <c r="U3426" s="63"/>
      <c r="V3426" s="63"/>
      <c r="W3426" s="63"/>
      <c r="X3426" s="63"/>
      <c r="Y3426" s="63"/>
      <c r="Z3426" s="63"/>
      <c r="AA3426" s="63"/>
      <c r="AB3426" s="63"/>
      <c r="AC3426" s="63"/>
      <c r="AD3426" s="63"/>
      <c r="AE3426" s="63"/>
      <c r="AF3426" s="63"/>
      <c r="AG3426" s="63"/>
      <c r="AH3426" s="63"/>
      <c r="AI3426" s="63"/>
      <c r="AJ3426" s="63"/>
      <c r="AK3426" s="63"/>
      <c r="AL3426" s="63"/>
      <c r="AM3426" s="63"/>
      <c r="AN3426" s="63"/>
      <c r="AO3426" s="63"/>
      <c r="AP3426" s="63"/>
      <c r="AQ3426" s="63"/>
      <c r="AR3426" s="63"/>
      <c r="AS3426" s="63"/>
      <c r="AT3426" s="63"/>
      <c r="AU3426" s="63"/>
      <c r="AV3426" s="63"/>
      <c r="AW3426" s="63"/>
      <c r="AX3426" s="63"/>
      <c r="AY3426" s="63"/>
      <c r="AZ3426" s="63"/>
      <c r="BA3426" s="63"/>
      <c r="BB3426" s="63"/>
      <c r="BC3426" s="63"/>
      <c r="BD3426" s="63"/>
      <c r="BE3426" s="63"/>
      <c r="BF3426" s="63"/>
      <c r="BG3426" s="63"/>
      <c r="BH3426" s="63"/>
      <c r="BI3426" s="63"/>
      <c r="BJ3426" s="63"/>
      <c r="BK3426" s="63"/>
      <c r="BL3426" s="63"/>
      <c r="BM3426" s="63"/>
      <c r="BN3426" s="63"/>
      <c r="BO3426" s="63"/>
      <c r="BP3426" s="63"/>
      <c r="BQ3426" s="63"/>
      <c r="BR3426" s="63"/>
      <c r="BS3426" s="63"/>
      <c r="BT3426" s="63"/>
      <c r="BU3426" s="63"/>
      <c r="BV3426" s="63"/>
      <c r="BW3426" s="63"/>
      <c r="BX3426" s="63"/>
      <c r="BY3426" s="63"/>
      <c r="BZ3426" s="63"/>
      <c r="CA3426" s="63"/>
      <c r="CB3426" s="63"/>
      <c r="CC3426" s="63"/>
      <c r="CD3426" s="63"/>
      <c r="CE3426" s="63"/>
      <c r="CF3426" s="63"/>
      <c r="CG3426" s="63"/>
      <c r="CH3426" s="63"/>
      <c r="CI3426" s="63"/>
      <c r="CJ3426" s="63"/>
      <c r="CK3426" s="63"/>
      <c r="CL3426" s="63"/>
      <c r="CM3426" s="63"/>
      <c r="CN3426" s="63"/>
      <c r="CO3426" s="63"/>
      <c r="CP3426" s="63"/>
      <c r="CR3426" s="227"/>
      <c r="CS3426" s="74"/>
    </row>
    <row r="3427" spans="1:97" s="72" customFormat="1" ht="75.75" customHeight="1">
      <c r="A3427" s="63"/>
      <c r="B3427" s="63"/>
      <c r="C3427" s="63"/>
      <c r="D3427" s="63"/>
      <c r="E3427" s="63"/>
      <c r="F3427" s="63"/>
      <c r="G3427" s="63"/>
      <c r="H3427" s="63"/>
      <c r="I3427" s="63"/>
      <c r="J3427" s="63"/>
      <c r="K3427" s="63"/>
      <c r="L3427" s="63"/>
      <c r="M3427" s="63"/>
      <c r="N3427" s="63"/>
      <c r="O3427" s="63"/>
      <c r="P3427" s="63"/>
      <c r="Q3427" s="63"/>
      <c r="R3427" s="63"/>
      <c r="S3427" s="63"/>
      <c r="T3427" s="63"/>
      <c r="U3427" s="63"/>
      <c r="V3427" s="63"/>
      <c r="W3427" s="63"/>
      <c r="X3427" s="63"/>
      <c r="Y3427" s="63"/>
      <c r="Z3427" s="63"/>
      <c r="AA3427" s="63"/>
      <c r="AB3427" s="63"/>
      <c r="AC3427" s="63"/>
      <c r="AD3427" s="63"/>
      <c r="AE3427" s="63"/>
      <c r="AF3427" s="63"/>
      <c r="AG3427" s="63"/>
      <c r="AH3427" s="63"/>
      <c r="AI3427" s="63"/>
      <c r="AJ3427" s="63"/>
      <c r="AK3427" s="63"/>
      <c r="AL3427" s="63"/>
      <c r="AM3427" s="63"/>
      <c r="AN3427" s="63"/>
      <c r="AO3427" s="63"/>
      <c r="AP3427" s="63"/>
      <c r="AQ3427" s="63"/>
      <c r="AR3427" s="63"/>
      <c r="AS3427" s="63"/>
      <c r="AT3427" s="63"/>
      <c r="AU3427" s="63"/>
      <c r="AV3427" s="63"/>
      <c r="AW3427" s="63"/>
      <c r="AX3427" s="63"/>
      <c r="AY3427" s="63"/>
      <c r="AZ3427" s="63"/>
      <c r="BA3427" s="63"/>
      <c r="BB3427" s="63"/>
      <c r="BC3427" s="63"/>
      <c r="BD3427" s="63"/>
      <c r="BE3427" s="63"/>
      <c r="BF3427" s="63"/>
      <c r="BG3427" s="63"/>
      <c r="BH3427" s="63"/>
      <c r="BI3427" s="63"/>
      <c r="BJ3427" s="63"/>
      <c r="BK3427" s="63"/>
      <c r="BL3427" s="63"/>
      <c r="BM3427" s="63"/>
      <c r="BN3427" s="63"/>
      <c r="BO3427" s="63"/>
      <c r="BP3427" s="63"/>
      <c r="BQ3427" s="63"/>
      <c r="BR3427" s="63"/>
      <c r="BS3427" s="63"/>
      <c r="BT3427" s="63"/>
      <c r="BU3427" s="63"/>
      <c r="BV3427" s="63"/>
      <c r="BW3427" s="63"/>
      <c r="BX3427" s="63"/>
      <c r="BY3427" s="63"/>
      <c r="BZ3427" s="63"/>
      <c r="CA3427" s="63"/>
      <c r="CB3427" s="63"/>
      <c r="CC3427" s="63"/>
      <c r="CD3427" s="63"/>
      <c r="CE3427" s="63"/>
      <c r="CF3427" s="63"/>
      <c r="CG3427" s="63"/>
      <c r="CH3427" s="63"/>
      <c r="CI3427" s="63"/>
      <c r="CJ3427" s="63"/>
      <c r="CK3427" s="63"/>
      <c r="CL3427" s="63"/>
      <c r="CM3427" s="63"/>
      <c r="CN3427" s="63"/>
      <c r="CO3427" s="63"/>
      <c r="CP3427" s="63"/>
      <c r="CR3427" s="227"/>
      <c r="CS3427" s="74"/>
    </row>
    <row r="3428" spans="1:97" s="72" customFormat="1" ht="75.75" customHeight="1">
      <c r="A3428" s="63"/>
      <c r="B3428" s="63"/>
      <c r="C3428" s="63"/>
      <c r="D3428" s="63"/>
      <c r="E3428" s="63"/>
      <c r="F3428" s="63"/>
      <c r="G3428" s="63"/>
      <c r="H3428" s="63"/>
      <c r="I3428" s="63"/>
      <c r="J3428" s="63"/>
      <c r="K3428" s="63"/>
      <c r="L3428" s="63"/>
      <c r="M3428" s="63"/>
      <c r="N3428" s="63"/>
      <c r="O3428" s="63"/>
      <c r="P3428" s="63"/>
      <c r="Q3428" s="63"/>
      <c r="R3428" s="63"/>
      <c r="S3428" s="63"/>
      <c r="T3428" s="63"/>
      <c r="U3428" s="63"/>
      <c r="V3428" s="63"/>
      <c r="W3428" s="63"/>
      <c r="X3428" s="63"/>
      <c r="Y3428" s="63"/>
      <c r="Z3428" s="63"/>
      <c r="AA3428" s="63"/>
      <c r="AB3428" s="63"/>
      <c r="AC3428" s="63"/>
      <c r="AD3428" s="63"/>
      <c r="AE3428" s="63"/>
      <c r="AF3428" s="63"/>
      <c r="AG3428" s="63"/>
      <c r="AH3428" s="63"/>
      <c r="AI3428" s="63"/>
      <c r="AJ3428" s="63"/>
      <c r="AK3428" s="63"/>
      <c r="AL3428" s="63"/>
      <c r="AM3428" s="63"/>
      <c r="AN3428" s="63"/>
      <c r="AO3428" s="63"/>
      <c r="AP3428" s="63"/>
      <c r="AQ3428" s="63"/>
      <c r="AR3428" s="63"/>
      <c r="AS3428" s="63"/>
      <c r="AT3428" s="63"/>
      <c r="AU3428" s="63"/>
      <c r="AV3428" s="63"/>
      <c r="AW3428" s="63"/>
      <c r="AX3428" s="63"/>
      <c r="AY3428" s="63"/>
      <c r="AZ3428" s="63"/>
      <c r="BA3428" s="63"/>
      <c r="BB3428" s="63"/>
      <c r="BC3428" s="63"/>
      <c r="BD3428" s="63"/>
      <c r="BE3428" s="63"/>
      <c r="BF3428" s="63"/>
      <c r="BG3428" s="63"/>
      <c r="BH3428" s="63"/>
      <c r="BI3428" s="63"/>
      <c r="BJ3428" s="63"/>
      <c r="BK3428" s="63"/>
      <c r="BL3428" s="63"/>
      <c r="BM3428" s="63"/>
      <c r="BN3428" s="63"/>
      <c r="BO3428" s="63"/>
      <c r="BP3428" s="63"/>
      <c r="BQ3428" s="63"/>
      <c r="BR3428" s="63"/>
      <c r="BS3428" s="63"/>
      <c r="BT3428" s="63"/>
      <c r="BU3428" s="63"/>
      <c r="BV3428" s="63"/>
      <c r="BW3428" s="63"/>
      <c r="BX3428" s="63"/>
      <c r="BY3428" s="63"/>
      <c r="BZ3428" s="63"/>
      <c r="CA3428" s="63"/>
      <c r="CB3428" s="63"/>
      <c r="CC3428" s="63"/>
      <c r="CD3428" s="63"/>
      <c r="CE3428" s="63"/>
      <c r="CF3428" s="63"/>
      <c r="CG3428" s="63"/>
      <c r="CH3428" s="63"/>
      <c r="CI3428" s="63"/>
      <c r="CJ3428" s="63"/>
      <c r="CK3428" s="63"/>
      <c r="CL3428" s="63"/>
      <c r="CM3428" s="63"/>
      <c r="CN3428" s="63"/>
      <c r="CO3428" s="63"/>
      <c r="CP3428" s="63"/>
      <c r="CR3428" s="227"/>
      <c r="CS3428" s="74"/>
    </row>
    <row r="3429" spans="1:97" s="72" customFormat="1" ht="75.75" customHeight="1">
      <c r="A3429" s="63"/>
      <c r="B3429" s="63"/>
      <c r="C3429" s="63"/>
      <c r="D3429" s="63"/>
      <c r="E3429" s="63"/>
      <c r="F3429" s="63"/>
      <c r="G3429" s="63"/>
      <c r="H3429" s="63"/>
      <c r="I3429" s="63"/>
      <c r="J3429" s="63"/>
      <c r="K3429" s="63"/>
      <c r="L3429" s="63"/>
      <c r="M3429" s="63"/>
      <c r="N3429" s="63"/>
      <c r="O3429" s="63"/>
      <c r="P3429" s="63"/>
      <c r="Q3429" s="63"/>
      <c r="R3429" s="63"/>
      <c r="S3429" s="63"/>
      <c r="T3429" s="63"/>
      <c r="U3429" s="63"/>
      <c r="V3429" s="63"/>
      <c r="W3429" s="63"/>
      <c r="X3429" s="63"/>
      <c r="Y3429" s="63"/>
      <c r="Z3429" s="63"/>
      <c r="AA3429" s="63"/>
      <c r="AB3429" s="63"/>
      <c r="AC3429" s="63"/>
      <c r="AD3429" s="63"/>
      <c r="AE3429" s="63"/>
      <c r="AF3429" s="63"/>
      <c r="AG3429" s="63"/>
      <c r="AH3429" s="63"/>
      <c r="AI3429" s="63"/>
      <c r="AJ3429" s="63"/>
      <c r="AK3429" s="63"/>
      <c r="AL3429" s="63"/>
      <c r="AM3429" s="63"/>
      <c r="AN3429" s="63"/>
      <c r="AO3429" s="63"/>
      <c r="AP3429" s="63"/>
      <c r="AQ3429" s="63"/>
      <c r="AR3429" s="63"/>
      <c r="AS3429" s="63"/>
      <c r="AT3429" s="63"/>
      <c r="AU3429" s="63"/>
      <c r="AV3429" s="63"/>
      <c r="AW3429" s="63"/>
      <c r="AX3429" s="63"/>
      <c r="AY3429" s="63"/>
      <c r="AZ3429" s="63"/>
      <c r="BA3429" s="63"/>
      <c r="BB3429" s="63"/>
      <c r="BC3429" s="63"/>
      <c r="BD3429" s="63"/>
      <c r="BE3429" s="63"/>
      <c r="BF3429" s="63"/>
      <c r="BG3429" s="63"/>
      <c r="BH3429" s="63"/>
      <c r="BI3429" s="63"/>
      <c r="BJ3429" s="63"/>
      <c r="BK3429" s="63"/>
      <c r="BL3429" s="63"/>
      <c r="BM3429" s="63"/>
      <c r="BN3429" s="63"/>
      <c r="BO3429" s="63"/>
      <c r="BP3429" s="63"/>
      <c r="BQ3429" s="63"/>
      <c r="BR3429" s="63"/>
      <c r="BS3429" s="63"/>
      <c r="BT3429" s="63"/>
      <c r="BU3429" s="63"/>
      <c r="BV3429" s="63"/>
      <c r="BW3429" s="63"/>
      <c r="BX3429" s="63"/>
      <c r="BY3429" s="63"/>
      <c r="BZ3429" s="63"/>
      <c r="CA3429" s="63"/>
      <c r="CB3429" s="63"/>
      <c r="CC3429" s="63"/>
      <c r="CD3429" s="63"/>
      <c r="CE3429" s="63"/>
      <c r="CF3429" s="63"/>
      <c r="CG3429" s="63"/>
      <c r="CH3429" s="63"/>
      <c r="CI3429" s="63"/>
      <c r="CJ3429" s="63"/>
      <c r="CK3429" s="63"/>
      <c r="CL3429" s="63"/>
      <c r="CM3429" s="63"/>
      <c r="CN3429" s="63"/>
      <c r="CO3429" s="63"/>
      <c r="CP3429" s="63"/>
      <c r="CR3429" s="227"/>
      <c r="CS3429" s="74"/>
    </row>
    <row r="3430" spans="1:97" s="72" customFormat="1" ht="75.75" customHeight="1">
      <c r="A3430" s="63"/>
      <c r="B3430" s="63"/>
      <c r="C3430" s="63"/>
      <c r="D3430" s="63"/>
      <c r="E3430" s="63"/>
      <c r="F3430" s="63"/>
      <c r="G3430" s="63"/>
      <c r="H3430" s="63"/>
      <c r="I3430" s="63"/>
      <c r="J3430" s="63"/>
      <c r="K3430" s="63"/>
      <c r="L3430" s="63"/>
      <c r="M3430" s="63"/>
      <c r="N3430" s="63"/>
      <c r="O3430" s="63"/>
      <c r="P3430" s="63"/>
      <c r="Q3430" s="63"/>
      <c r="R3430" s="63"/>
      <c r="S3430" s="63"/>
      <c r="T3430" s="63"/>
      <c r="U3430" s="63"/>
      <c r="V3430" s="63"/>
      <c r="W3430" s="63"/>
      <c r="X3430" s="63"/>
      <c r="Y3430" s="63"/>
      <c r="Z3430" s="63"/>
      <c r="AA3430" s="63"/>
      <c r="AB3430" s="63"/>
      <c r="AC3430" s="63"/>
      <c r="AD3430" s="63"/>
      <c r="AE3430" s="63"/>
      <c r="AF3430" s="63"/>
      <c r="AG3430" s="63"/>
      <c r="AH3430" s="63"/>
      <c r="AI3430" s="63"/>
      <c r="AJ3430" s="63"/>
      <c r="AK3430" s="63"/>
      <c r="AL3430" s="63"/>
      <c r="AM3430" s="63"/>
      <c r="AN3430" s="63"/>
      <c r="AO3430" s="63"/>
      <c r="AP3430" s="63"/>
      <c r="AQ3430" s="63"/>
      <c r="AR3430" s="63"/>
      <c r="AS3430" s="63"/>
      <c r="AT3430" s="63"/>
      <c r="AU3430" s="63"/>
      <c r="AV3430" s="63"/>
      <c r="AW3430" s="63"/>
      <c r="AX3430" s="63"/>
      <c r="AY3430" s="63"/>
      <c r="AZ3430" s="63"/>
      <c r="BA3430" s="63"/>
      <c r="BB3430" s="63"/>
      <c r="BC3430" s="63"/>
      <c r="BD3430" s="63"/>
      <c r="BE3430" s="63"/>
      <c r="BF3430" s="63"/>
      <c r="BG3430" s="63"/>
      <c r="BH3430" s="63"/>
      <c r="BI3430" s="63"/>
      <c r="BJ3430" s="63"/>
      <c r="BK3430" s="63"/>
      <c r="BL3430" s="63"/>
      <c r="BM3430" s="63"/>
      <c r="BN3430" s="63"/>
      <c r="BO3430" s="63"/>
      <c r="BP3430" s="63"/>
      <c r="BQ3430" s="63"/>
      <c r="BR3430" s="63"/>
      <c r="BS3430" s="63"/>
      <c r="BT3430" s="63"/>
      <c r="BU3430" s="63"/>
      <c r="BV3430" s="63"/>
      <c r="BW3430" s="63"/>
      <c r="BX3430" s="63"/>
      <c r="BY3430" s="63"/>
      <c r="BZ3430" s="63"/>
      <c r="CA3430" s="63"/>
      <c r="CB3430" s="63"/>
      <c r="CC3430" s="63"/>
      <c r="CD3430" s="63"/>
      <c r="CE3430" s="63"/>
      <c r="CF3430" s="63"/>
      <c r="CG3430" s="63"/>
      <c r="CH3430" s="63"/>
      <c r="CI3430" s="63"/>
      <c r="CJ3430" s="63"/>
      <c r="CK3430" s="63"/>
      <c r="CL3430" s="63"/>
      <c r="CM3430" s="63"/>
      <c r="CN3430" s="63"/>
      <c r="CO3430" s="63"/>
      <c r="CP3430" s="63"/>
      <c r="CR3430" s="227"/>
      <c r="CS3430" s="74"/>
    </row>
    <row r="3431" spans="1:97" s="72" customFormat="1" ht="75.75" customHeight="1">
      <c r="A3431" s="63"/>
      <c r="B3431" s="63"/>
      <c r="C3431" s="63"/>
      <c r="D3431" s="63"/>
      <c r="E3431" s="63"/>
      <c r="F3431" s="63"/>
      <c r="G3431" s="63"/>
      <c r="H3431" s="63"/>
      <c r="I3431" s="63"/>
      <c r="J3431" s="63"/>
      <c r="K3431" s="63"/>
      <c r="L3431" s="63"/>
      <c r="M3431" s="63"/>
      <c r="N3431" s="63"/>
      <c r="O3431" s="63"/>
      <c r="P3431" s="63"/>
      <c r="Q3431" s="63"/>
      <c r="R3431" s="63"/>
      <c r="S3431" s="63"/>
      <c r="T3431" s="63"/>
      <c r="U3431" s="63"/>
      <c r="V3431" s="63"/>
      <c r="W3431" s="63"/>
      <c r="X3431" s="63"/>
      <c r="Y3431" s="63"/>
      <c r="Z3431" s="63"/>
      <c r="AA3431" s="63"/>
      <c r="AB3431" s="63"/>
      <c r="AC3431" s="63"/>
      <c r="AD3431" s="63"/>
      <c r="AE3431" s="63"/>
      <c r="AF3431" s="63"/>
      <c r="AG3431" s="63"/>
      <c r="AH3431" s="63"/>
      <c r="AI3431" s="63"/>
      <c r="AJ3431" s="63"/>
      <c r="AK3431" s="63"/>
      <c r="AL3431" s="63"/>
      <c r="AM3431" s="63"/>
      <c r="AN3431" s="63"/>
      <c r="AO3431" s="63"/>
      <c r="AP3431" s="63"/>
      <c r="AQ3431" s="63"/>
      <c r="AR3431" s="63"/>
      <c r="AS3431" s="63"/>
      <c r="AT3431" s="63"/>
      <c r="AU3431" s="63"/>
      <c r="AV3431" s="63"/>
      <c r="AW3431" s="63"/>
      <c r="AX3431" s="63"/>
      <c r="AY3431" s="63"/>
      <c r="AZ3431" s="63"/>
      <c r="BA3431" s="63"/>
      <c r="BB3431" s="63"/>
      <c r="BC3431" s="63"/>
      <c r="BD3431" s="63"/>
      <c r="BE3431" s="63"/>
      <c r="BF3431" s="63"/>
      <c r="BG3431" s="63"/>
      <c r="BH3431" s="63"/>
      <c r="BI3431" s="63"/>
      <c r="BJ3431" s="63"/>
      <c r="BK3431" s="63"/>
      <c r="BL3431" s="63"/>
      <c r="BM3431" s="63"/>
      <c r="BN3431" s="63"/>
      <c r="BO3431" s="63"/>
      <c r="BP3431" s="63"/>
      <c r="BQ3431" s="63"/>
      <c r="BR3431" s="63"/>
      <c r="BS3431" s="63"/>
      <c r="BT3431" s="63"/>
      <c r="BU3431" s="63"/>
      <c r="BV3431" s="63"/>
      <c r="BW3431" s="63"/>
      <c r="BX3431" s="63"/>
      <c r="BY3431" s="63"/>
      <c r="BZ3431" s="63"/>
      <c r="CA3431" s="63"/>
      <c r="CB3431" s="63"/>
      <c r="CC3431" s="63"/>
      <c r="CD3431" s="63"/>
      <c r="CE3431" s="63"/>
      <c r="CF3431" s="63"/>
      <c r="CG3431" s="63"/>
      <c r="CH3431" s="63"/>
      <c r="CI3431" s="63"/>
      <c r="CJ3431" s="63"/>
      <c r="CK3431" s="63"/>
      <c r="CL3431" s="63"/>
      <c r="CM3431" s="63"/>
      <c r="CN3431" s="63"/>
      <c r="CO3431" s="63"/>
      <c r="CP3431" s="63"/>
      <c r="CR3431" s="227"/>
      <c r="CS3431" s="74"/>
    </row>
    <row r="3432" spans="1:97" s="72" customFormat="1" ht="75.75" customHeight="1">
      <c r="A3432" s="63"/>
      <c r="B3432" s="63"/>
      <c r="C3432" s="63"/>
      <c r="D3432" s="63"/>
      <c r="E3432" s="63"/>
      <c r="F3432" s="63"/>
      <c r="G3432" s="63"/>
      <c r="H3432" s="63"/>
      <c r="I3432" s="63"/>
      <c r="J3432" s="63"/>
      <c r="K3432" s="63"/>
      <c r="L3432" s="63"/>
      <c r="M3432" s="63"/>
      <c r="N3432" s="63"/>
      <c r="O3432" s="63"/>
      <c r="P3432" s="63"/>
      <c r="Q3432" s="63"/>
      <c r="R3432" s="63"/>
      <c r="S3432" s="63"/>
      <c r="T3432" s="63"/>
      <c r="U3432" s="63"/>
      <c r="V3432" s="63"/>
      <c r="W3432" s="63"/>
      <c r="X3432" s="63"/>
      <c r="Y3432" s="63"/>
      <c r="Z3432" s="63"/>
      <c r="AA3432" s="63"/>
      <c r="AB3432" s="63"/>
      <c r="AC3432" s="63"/>
      <c r="AD3432" s="63"/>
      <c r="AE3432" s="63"/>
      <c r="AF3432" s="63"/>
      <c r="AG3432" s="63"/>
      <c r="AH3432" s="63"/>
      <c r="AI3432" s="63"/>
      <c r="AJ3432" s="63"/>
      <c r="AK3432" s="63"/>
      <c r="AL3432" s="63"/>
      <c r="AM3432" s="63"/>
      <c r="AN3432" s="63"/>
      <c r="AO3432" s="63"/>
      <c r="AP3432" s="63"/>
      <c r="AQ3432" s="63"/>
      <c r="AR3432" s="63"/>
      <c r="AS3432" s="63"/>
      <c r="AT3432" s="63"/>
      <c r="AU3432" s="63"/>
      <c r="AV3432" s="63"/>
      <c r="AW3432" s="63"/>
      <c r="AX3432" s="63"/>
      <c r="AY3432" s="63"/>
      <c r="AZ3432" s="63"/>
      <c r="BA3432" s="63"/>
      <c r="BB3432" s="63"/>
      <c r="BC3432" s="63"/>
      <c r="BD3432" s="63"/>
      <c r="BE3432" s="63"/>
      <c r="BF3432" s="63"/>
      <c r="BG3432" s="63"/>
      <c r="BH3432" s="63"/>
      <c r="BI3432" s="63"/>
      <c r="BJ3432" s="63"/>
      <c r="BK3432" s="63"/>
      <c r="BL3432" s="63"/>
      <c r="BM3432" s="63"/>
      <c r="BN3432" s="63"/>
      <c r="BO3432" s="63"/>
      <c r="BP3432" s="63"/>
      <c r="BQ3432" s="63"/>
      <c r="BR3432" s="63"/>
      <c r="BS3432" s="63"/>
      <c r="BT3432" s="63"/>
      <c r="BU3432" s="63"/>
      <c r="BV3432" s="63"/>
      <c r="BW3432" s="63"/>
      <c r="BX3432" s="63"/>
      <c r="BY3432" s="63"/>
      <c r="BZ3432" s="63"/>
      <c r="CA3432" s="63"/>
      <c r="CB3432" s="63"/>
      <c r="CC3432" s="63"/>
      <c r="CD3432" s="63"/>
      <c r="CE3432" s="63"/>
      <c r="CF3432" s="63"/>
      <c r="CG3432" s="63"/>
      <c r="CH3432" s="63"/>
      <c r="CI3432" s="63"/>
      <c r="CJ3432" s="63"/>
      <c r="CK3432" s="63"/>
      <c r="CL3432" s="63"/>
      <c r="CM3432" s="63"/>
      <c r="CN3432" s="63"/>
      <c r="CO3432" s="63"/>
      <c r="CP3432" s="63"/>
      <c r="CR3432" s="227"/>
      <c r="CS3432" s="74"/>
    </row>
    <row r="3433" spans="1:97" s="72" customFormat="1" ht="75.75" customHeight="1">
      <c r="A3433" s="63"/>
      <c r="B3433" s="63"/>
      <c r="C3433" s="63"/>
      <c r="D3433" s="63"/>
      <c r="E3433" s="63"/>
      <c r="F3433" s="63"/>
      <c r="G3433" s="63"/>
      <c r="H3433" s="63"/>
      <c r="I3433" s="63"/>
      <c r="J3433" s="63"/>
      <c r="K3433" s="63"/>
      <c r="L3433" s="63"/>
      <c r="M3433" s="63"/>
      <c r="N3433" s="63"/>
      <c r="O3433" s="63"/>
      <c r="P3433" s="63"/>
      <c r="Q3433" s="63"/>
      <c r="R3433" s="63"/>
      <c r="S3433" s="63"/>
      <c r="T3433" s="63"/>
      <c r="U3433" s="63"/>
      <c r="V3433" s="63"/>
      <c r="W3433" s="63"/>
      <c r="X3433" s="63"/>
      <c r="Y3433" s="63"/>
      <c r="Z3433" s="63"/>
      <c r="AA3433" s="63"/>
      <c r="AB3433" s="63"/>
      <c r="AC3433" s="63"/>
      <c r="AD3433" s="63"/>
      <c r="AE3433" s="63"/>
      <c r="AF3433" s="63"/>
      <c r="AG3433" s="63"/>
      <c r="AH3433" s="63"/>
      <c r="AI3433" s="63"/>
      <c r="AJ3433" s="63"/>
      <c r="AK3433" s="63"/>
      <c r="AL3433" s="63"/>
      <c r="AM3433" s="63"/>
      <c r="AN3433" s="63"/>
      <c r="AO3433" s="63"/>
      <c r="AP3433" s="63"/>
      <c r="AQ3433" s="63"/>
      <c r="AR3433" s="63"/>
      <c r="AS3433" s="63"/>
      <c r="AT3433" s="63"/>
      <c r="AU3433" s="63"/>
      <c r="AV3433" s="63"/>
      <c r="AW3433" s="63"/>
      <c r="AX3433" s="63"/>
      <c r="AY3433" s="63"/>
      <c r="AZ3433" s="63"/>
      <c r="BA3433" s="63"/>
      <c r="BB3433" s="63"/>
      <c r="BC3433" s="63"/>
      <c r="BD3433" s="63"/>
      <c r="BE3433" s="63"/>
      <c r="BF3433" s="63"/>
      <c r="BG3433" s="63"/>
      <c r="BH3433" s="63"/>
      <c r="BI3433" s="63"/>
      <c r="BJ3433" s="63"/>
      <c r="BK3433" s="63"/>
      <c r="BL3433" s="63"/>
      <c r="BM3433" s="63"/>
      <c r="BN3433" s="63"/>
      <c r="BO3433" s="63"/>
      <c r="BP3433" s="63"/>
      <c r="BQ3433" s="63"/>
      <c r="BR3433" s="63"/>
      <c r="BS3433" s="63"/>
      <c r="BT3433" s="63"/>
      <c r="BU3433" s="63"/>
      <c r="BV3433" s="63"/>
      <c r="BW3433" s="63"/>
      <c r="BX3433" s="63"/>
      <c r="BY3433" s="63"/>
      <c r="BZ3433" s="63"/>
      <c r="CA3433" s="63"/>
      <c r="CB3433" s="63"/>
      <c r="CC3433" s="63"/>
      <c r="CD3433" s="63"/>
      <c r="CE3433" s="63"/>
      <c r="CF3433" s="63"/>
      <c r="CG3433" s="63"/>
      <c r="CH3433" s="63"/>
      <c r="CI3433" s="63"/>
      <c r="CJ3433" s="63"/>
      <c r="CK3433" s="63"/>
      <c r="CL3433" s="63"/>
      <c r="CM3433" s="63"/>
      <c r="CN3433" s="63"/>
      <c r="CO3433" s="63"/>
      <c r="CP3433" s="63"/>
      <c r="CR3433" s="227"/>
      <c r="CS3433" s="74"/>
    </row>
    <row r="3434" spans="1:97" s="72" customFormat="1" ht="75.75" customHeight="1">
      <c r="A3434" s="63"/>
      <c r="B3434" s="63"/>
      <c r="C3434" s="63"/>
      <c r="D3434" s="63"/>
      <c r="E3434" s="63"/>
      <c r="F3434" s="63"/>
      <c r="G3434" s="63"/>
      <c r="H3434" s="63"/>
      <c r="I3434" s="63"/>
      <c r="J3434" s="63"/>
      <c r="K3434" s="63"/>
      <c r="L3434" s="63"/>
      <c r="M3434" s="63"/>
      <c r="N3434" s="63"/>
      <c r="O3434" s="63"/>
      <c r="P3434" s="63"/>
      <c r="Q3434" s="63"/>
      <c r="R3434" s="63"/>
      <c r="S3434" s="63"/>
      <c r="T3434" s="63"/>
      <c r="U3434" s="63"/>
      <c r="V3434" s="63"/>
      <c r="W3434" s="63"/>
      <c r="X3434" s="63"/>
      <c r="Y3434" s="63"/>
      <c r="Z3434" s="63"/>
      <c r="AA3434" s="63"/>
      <c r="AB3434" s="63"/>
      <c r="AC3434" s="63"/>
      <c r="AD3434" s="63"/>
      <c r="AE3434" s="63"/>
      <c r="AF3434" s="63"/>
      <c r="AG3434" s="63"/>
      <c r="AH3434" s="63"/>
      <c r="AI3434" s="63"/>
      <c r="AJ3434" s="63"/>
      <c r="AK3434" s="63"/>
      <c r="AL3434" s="63"/>
      <c r="AM3434" s="63"/>
      <c r="AN3434" s="63"/>
      <c r="AO3434" s="63"/>
      <c r="AP3434" s="63"/>
      <c r="AQ3434" s="63"/>
      <c r="AR3434" s="63"/>
      <c r="AS3434" s="63"/>
      <c r="AT3434" s="63"/>
      <c r="AU3434" s="63"/>
      <c r="AV3434" s="63"/>
      <c r="AW3434" s="63"/>
      <c r="AX3434" s="63"/>
      <c r="AY3434" s="63"/>
      <c r="AZ3434" s="63"/>
      <c r="BA3434" s="63"/>
      <c r="BB3434" s="63"/>
      <c r="BC3434" s="63"/>
      <c r="BD3434" s="63"/>
      <c r="BE3434" s="63"/>
      <c r="BF3434" s="63"/>
      <c r="BG3434" s="63"/>
      <c r="BH3434" s="63"/>
      <c r="BI3434" s="63"/>
      <c r="BJ3434" s="63"/>
      <c r="BK3434" s="63"/>
      <c r="BL3434" s="63"/>
      <c r="BM3434" s="63"/>
      <c r="BN3434" s="63"/>
      <c r="BO3434" s="63"/>
      <c r="BP3434" s="63"/>
      <c r="BQ3434" s="63"/>
      <c r="BR3434" s="63"/>
      <c r="BS3434" s="63"/>
      <c r="BT3434" s="63"/>
      <c r="BU3434" s="63"/>
      <c r="BV3434" s="63"/>
      <c r="BW3434" s="63"/>
      <c r="BX3434" s="63"/>
      <c r="BY3434" s="63"/>
      <c r="BZ3434" s="63"/>
      <c r="CA3434" s="63"/>
      <c r="CB3434" s="63"/>
      <c r="CC3434" s="63"/>
      <c r="CD3434" s="63"/>
      <c r="CE3434" s="63"/>
      <c r="CF3434" s="63"/>
      <c r="CG3434" s="63"/>
      <c r="CH3434" s="63"/>
      <c r="CI3434" s="63"/>
      <c r="CJ3434" s="63"/>
      <c r="CK3434" s="63"/>
      <c r="CL3434" s="63"/>
      <c r="CM3434" s="63"/>
      <c r="CN3434" s="63"/>
      <c r="CO3434" s="63"/>
      <c r="CP3434" s="63"/>
      <c r="CR3434" s="227"/>
      <c r="CS3434" s="74"/>
    </row>
    <row r="3435" spans="1:97" s="72" customFormat="1" ht="75.75" customHeight="1">
      <c r="A3435" s="63"/>
      <c r="B3435" s="63"/>
      <c r="C3435" s="63"/>
      <c r="D3435" s="63"/>
      <c r="E3435" s="63"/>
      <c r="F3435" s="63"/>
      <c r="G3435" s="63"/>
      <c r="H3435" s="63"/>
      <c r="I3435" s="63"/>
      <c r="J3435" s="63"/>
      <c r="K3435" s="63"/>
      <c r="L3435" s="63"/>
      <c r="M3435" s="63"/>
      <c r="N3435" s="63"/>
      <c r="O3435" s="63"/>
      <c r="P3435" s="63"/>
      <c r="Q3435" s="63"/>
      <c r="R3435" s="63"/>
      <c r="S3435" s="63"/>
      <c r="T3435" s="63"/>
      <c r="U3435" s="63"/>
      <c r="V3435" s="63"/>
      <c r="W3435" s="63"/>
      <c r="X3435" s="63"/>
      <c r="Y3435" s="63"/>
      <c r="Z3435" s="63"/>
      <c r="AA3435" s="63"/>
      <c r="AB3435" s="63"/>
      <c r="AC3435" s="63"/>
      <c r="AD3435" s="63"/>
      <c r="AE3435" s="63"/>
      <c r="AF3435" s="63"/>
      <c r="AG3435" s="63"/>
      <c r="AH3435" s="63"/>
      <c r="AI3435" s="63"/>
      <c r="AJ3435" s="63"/>
      <c r="AK3435" s="63"/>
      <c r="AL3435" s="63"/>
      <c r="AM3435" s="63"/>
      <c r="AN3435" s="63"/>
      <c r="AO3435" s="63"/>
      <c r="AP3435" s="63"/>
      <c r="AQ3435" s="63"/>
      <c r="AR3435" s="63"/>
      <c r="AS3435" s="63"/>
      <c r="AT3435" s="63"/>
      <c r="AU3435" s="63"/>
      <c r="AV3435" s="63"/>
      <c r="AW3435" s="63"/>
      <c r="AX3435" s="63"/>
      <c r="AY3435" s="63"/>
      <c r="AZ3435" s="63"/>
      <c r="BA3435" s="63"/>
      <c r="BB3435" s="63"/>
      <c r="BC3435" s="63"/>
      <c r="BD3435" s="63"/>
      <c r="BE3435" s="63"/>
      <c r="BF3435" s="63"/>
      <c r="BG3435" s="63"/>
      <c r="BH3435" s="63"/>
      <c r="BI3435" s="63"/>
      <c r="BJ3435" s="63"/>
      <c r="BK3435" s="63"/>
      <c r="BL3435" s="63"/>
      <c r="BM3435" s="63"/>
      <c r="BN3435" s="63"/>
      <c r="BO3435" s="63"/>
      <c r="BP3435" s="63"/>
      <c r="BQ3435" s="63"/>
      <c r="BR3435" s="63"/>
      <c r="BS3435" s="63"/>
      <c r="BT3435" s="63"/>
      <c r="BU3435" s="63"/>
      <c r="BV3435" s="63"/>
      <c r="BW3435" s="63"/>
      <c r="BX3435" s="63"/>
      <c r="BY3435" s="63"/>
      <c r="BZ3435" s="63"/>
      <c r="CA3435" s="63"/>
      <c r="CB3435" s="63"/>
      <c r="CC3435" s="63"/>
      <c r="CD3435" s="63"/>
      <c r="CE3435" s="63"/>
      <c r="CF3435" s="63"/>
      <c r="CG3435" s="63"/>
      <c r="CH3435" s="63"/>
      <c r="CI3435" s="63"/>
      <c r="CJ3435" s="63"/>
      <c r="CK3435" s="63"/>
      <c r="CL3435" s="63"/>
      <c r="CM3435" s="63"/>
      <c r="CN3435" s="63"/>
      <c r="CO3435" s="63"/>
      <c r="CP3435" s="63"/>
      <c r="CR3435" s="227"/>
      <c r="CS3435" s="74"/>
    </row>
    <row r="3436" spans="1:97" s="72" customFormat="1" ht="75.75" customHeight="1">
      <c r="A3436" s="63"/>
      <c r="B3436" s="63"/>
      <c r="C3436" s="63"/>
      <c r="D3436" s="63"/>
      <c r="E3436" s="63"/>
      <c r="F3436" s="63"/>
      <c r="G3436" s="63"/>
      <c r="H3436" s="63"/>
      <c r="I3436" s="63"/>
      <c r="J3436" s="63"/>
      <c r="K3436" s="63"/>
      <c r="L3436" s="63"/>
      <c r="M3436" s="63"/>
      <c r="N3436" s="63"/>
      <c r="O3436" s="63"/>
      <c r="P3436" s="63"/>
      <c r="Q3436" s="63"/>
      <c r="R3436" s="63"/>
      <c r="S3436" s="63"/>
      <c r="T3436" s="63"/>
      <c r="U3436" s="63"/>
      <c r="V3436" s="63"/>
      <c r="W3436" s="63"/>
      <c r="X3436" s="63"/>
      <c r="Y3436" s="63"/>
      <c r="Z3436" s="63"/>
      <c r="AA3436" s="63"/>
      <c r="AB3436" s="63"/>
      <c r="AC3436" s="63"/>
      <c r="AD3436" s="63"/>
      <c r="AE3436" s="63"/>
      <c r="AF3436" s="63"/>
      <c r="AG3436" s="63"/>
      <c r="AH3436" s="63"/>
      <c r="AI3436" s="63"/>
      <c r="AJ3436" s="63"/>
      <c r="AK3436" s="63"/>
      <c r="AL3436" s="63"/>
      <c r="AM3436" s="63"/>
      <c r="AN3436" s="63"/>
      <c r="AO3436" s="63"/>
      <c r="AP3436" s="63"/>
      <c r="AQ3436" s="63"/>
      <c r="AR3436" s="63"/>
      <c r="AS3436" s="63"/>
      <c r="AT3436" s="63"/>
      <c r="AU3436" s="63"/>
      <c r="AV3436" s="63"/>
      <c r="AW3436" s="63"/>
      <c r="AX3436" s="63"/>
      <c r="AY3436" s="63"/>
      <c r="AZ3436" s="63"/>
      <c r="BA3436" s="63"/>
      <c r="BB3436" s="63"/>
      <c r="BC3436" s="63"/>
      <c r="BD3436" s="63"/>
      <c r="BE3436" s="63"/>
      <c r="BF3436" s="63"/>
      <c r="BG3436" s="63"/>
      <c r="BH3436" s="63"/>
      <c r="BI3436" s="63"/>
      <c r="BJ3436" s="63"/>
      <c r="BK3436" s="63"/>
      <c r="BL3436" s="63"/>
      <c r="BM3436" s="63"/>
      <c r="BN3436" s="63"/>
      <c r="BO3436" s="63"/>
      <c r="BP3436" s="63"/>
      <c r="BQ3436" s="63"/>
      <c r="BR3436" s="63"/>
      <c r="BS3436" s="63"/>
      <c r="BT3436" s="63"/>
      <c r="BU3436" s="63"/>
      <c r="BV3436" s="63"/>
      <c r="BW3436" s="63"/>
      <c r="BX3436" s="63"/>
      <c r="BY3436" s="63"/>
      <c r="BZ3436" s="63"/>
      <c r="CA3436" s="63"/>
      <c r="CB3436" s="63"/>
      <c r="CC3436" s="63"/>
      <c r="CD3436" s="63"/>
      <c r="CE3436" s="63"/>
      <c r="CF3436" s="63"/>
      <c r="CG3436" s="63"/>
      <c r="CH3436" s="63"/>
      <c r="CI3436" s="63"/>
      <c r="CJ3436" s="63"/>
      <c r="CK3436" s="63"/>
      <c r="CL3436" s="63"/>
      <c r="CM3436" s="63"/>
      <c r="CN3436" s="63"/>
      <c r="CO3436" s="63"/>
      <c r="CP3436" s="63"/>
      <c r="CR3436" s="227"/>
      <c r="CS3436" s="74"/>
    </row>
    <row r="3437" spans="1:97" s="72" customFormat="1" ht="75.75" customHeight="1">
      <c r="A3437" s="63"/>
      <c r="B3437" s="63"/>
      <c r="C3437" s="63"/>
      <c r="D3437" s="63"/>
      <c r="E3437" s="63"/>
      <c r="F3437" s="63"/>
      <c r="G3437" s="63"/>
      <c r="H3437" s="63"/>
      <c r="I3437" s="63"/>
      <c r="J3437" s="63"/>
      <c r="K3437" s="63"/>
      <c r="L3437" s="63"/>
      <c r="M3437" s="63"/>
      <c r="N3437" s="63"/>
      <c r="O3437" s="63"/>
      <c r="P3437" s="63"/>
      <c r="Q3437" s="63"/>
      <c r="R3437" s="63"/>
      <c r="S3437" s="63"/>
      <c r="T3437" s="63"/>
      <c r="U3437" s="63"/>
      <c r="V3437" s="63"/>
      <c r="W3437" s="63"/>
      <c r="X3437" s="63"/>
      <c r="Y3437" s="63"/>
      <c r="Z3437" s="63"/>
      <c r="AA3437" s="63"/>
      <c r="AB3437" s="63"/>
      <c r="AC3437" s="63"/>
      <c r="AD3437" s="63"/>
      <c r="AE3437" s="63"/>
      <c r="AF3437" s="63"/>
      <c r="AG3437" s="63"/>
      <c r="AH3437" s="63"/>
      <c r="AI3437" s="63"/>
      <c r="AJ3437" s="63"/>
      <c r="AK3437" s="63"/>
      <c r="AL3437" s="63"/>
      <c r="AM3437" s="63"/>
      <c r="AN3437" s="63"/>
      <c r="AO3437" s="63"/>
      <c r="AP3437" s="63"/>
      <c r="AQ3437" s="63"/>
      <c r="AR3437" s="63"/>
      <c r="AS3437" s="63"/>
      <c r="AT3437" s="63"/>
      <c r="AU3437" s="63"/>
      <c r="AV3437" s="63"/>
      <c r="AW3437" s="63"/>
      <c r="AX3437" s="63"/>
      <c r="AY3437" s="63"/>
      <c r="AZ3437" s="63"/>
      <c r="BA3437" s="63"/>
      <c r="BB3437" s="63"/>
      <c r="BC3437" s="63"/>
      <c r="BD3437" s="63"/>
      <c r="BE3437" s="63"/>
      <c r="BF3437" s="63"/>
      <c r="BG3437" s="63"/>
      <c r="BH3437" s="63"/>
      <c r="BI3437" s="63"/>
      <c r="BJ3437" s="63"/>
      <c r="BK3437" s="63"/>
      <c r="BL3437" s="63"/>
      <c r="BM3437" s="63"/>
      <c r="BN3437" s="63"/>
      <c r="BO3437" s="63"/>
      <c r="BP3437" s="63"/>
      <c r="BQ3437" s="63"/>
      <c r="BR3437" s="63"/>
      <c r="BS3437" s="63"/>
      <c r="BT3437" s="63"/>
      <c r="BU3437" s="63"/>
      <c r="BV3437" s="63"/>
      <c r="BW3437" s="63"/>
      <c r="BX3437" s="63"/>
      <c r="BY3437" s="63"/>
      <c r="BZ3437" s="63"/>
      <c r="CA3437" s="63"/>
      <c r="CB3437" s="63"/>
      <c r="CC3437" s="63"/>
      <c r="CD3437" s="63"/>
      <c r="CE3437" s="63"/>
      <c r="CF3437" s="63"/>
      <c r="CG3437" s="63"/>
      <c r="CH3437" s="63"/>
      <c r="CI3437" s="63"/>
      <c r="CJ3437" s="63"/>
      <c r="CK3437" s="63"/>
      <c r="CL3437" s="63"/>
      <c r="CM3437" s="63"/>
      <c r="CN3437" s="63"/>
      <c r="CO3437" s="63"/>
      <c r="CP3437" s="63"/>
      <c r="CR3437" s="227"/>
      <c r="CS3437" s="74"/>
    </row>
    <row r="3438" spans="1:97" s="72" customFormat="1" ht="75.75" customHeight="1">
      <c r="A3438" s="63"/>
      <c r="B3438" s="63"/>
      <c r="C3438" s="63"/>
      <c r="D3438" s="63"/>
      <c r="E3438" s="63"/>
      <c r="F3438" s="63"/>
      <c r="G3438" s="63"/>
      <c r="H3438" s="63"/>
      <c r="I3438" s="63"/>
      <c r="J3438" s="63"/>
      <c r="K3438" s="63"/>
      <c r="L3438" s="63"/>
      <c r="M3438" s="63"/>
      <c r="N3438" s="63"/>
      <c r="O3438" s="63"/>
      <c r="P3438" s="63"/>
      <c r="Q3438" s="63"/>
      <c r="R3438" s="63"/>
      <c r="S3438" s="63"/>
      <c r="T3438" s="63"/>
      <c r="U3438" s="63"/>
      <c r="V3438" s="63"/>
      <c r="W3438" s="63"/>
      <c r="X3438" s="63"/>
      <c r="Y3438" s="63"/>
      <c r="Z3438" s="63"/>
      <c r="AA3438" s="63"/>
      <c r="AB3438" s="63"/>
      <c r="AC3438" s="63"/>
      <c r="AD3438" s="63"/>
      <c r="AE3438" s="63"/>
      <c r="AF3438" s="63"/>
      <c r="AG3438" s="63"/>
      <c r="AH3438" s="63"/>
      <c r="AI3438" s="63"/>
      <c r="AJ3438" s="63"/>
      <c r="AK3438" s="63"/>
      <c r="AL3438" s="63"/>
      <c r="AM3438" s="63"/>
      <c r="AN3438" s="63"/>
      <c r="AO3438" s="63"/>
      <c r="AP3438" s="63"/>
      <c r="AQ3438" s="63"/>
      <c r="AR3438" s="63"/>
      <c r="AS3438" s="63"/>
      <c r="AT3438" s="63"/>
      <c r="AU3438" s="63"/>
      <c r="AV3438" s="63"/>
      <c r="AW3438" s="63"/>
      <c r="AX3438" s="63"/>
      <c r="AY3438" s="63"/>
      <c r="AZ3438" s="63"/>
      <c r="BA3438" s="63"/>
      <c r="BB3438" s="63"/>
      <c r="BC3438" s="63"/>
      <c r="BD3438" s="63"/>
      <c r="BE3438" s="63"/>
      <c r="BF3438" s="63"/>
      <c r="BG3438" s="63"/>
      <c r="BH3438" s="63"/>
      <c r="BI3438" s="63"/>
      <c r="BJ3438" s="63"/>
      <c r="BK3438" s="63"/>
      <c r="BL3438" s="63"/>
      <c r="BM3438" s="63"/>
      <c r="BN3438" s="63"/>
      <c r="BO3438" s="63"/>
      <c r="BP3438" s="63"/>
      <c r="BQ3438" s="63"/>
      <c r="BR3438" s="63"/>
      <c r="BS3438" s="63"/>
      <c r="BT3438" s="63"/>
      <c r="BU3438" s="63"/>
      <c r="BV3438" s="63"/>
      <c r="BW3438" s="63"/>
      <c r="BX3438" s="63"/>
      <c r="BY3438" s="63"/>
      <c r="BZ3438" s="63"/>
      <c r="CA3438" s="63"/>
      <c r="CB3438" s="63"/>
      <c r="CC3438" s="63"/>
      <c r="CD3438" s="63"/>
      <c r="CE3438" s="63"/>
      <c r="CF3438" s="63"/>
      <c r="CG3438" s="63"/>
      <c r="CH3438" s="63"/>
      <c r="CI3438" s="63"/>
      <c r="CJ3438" s="63"/>
      <c r="CK3438" s="63"/>
      <c r="CL3438" s="63"/>
      <c r="CM3438" s="63"/>
      <c r="CN3438" s="63"/>
      <c r="CO3438" s="63"/>
      <c r="CP3438" s="63"/>
      <c r="CR3438" s="227"/>
      <c r="CS3438" s="74"/>
    </row>
    <row r="3439" spans="1:97" s="72" customFormat="1" ht="75.75" customHeight="1">
      <c r="A3439" s="63"/>
      <c r="B3439" s="63"/>
      <c r="C3439" s="63"/>
      <c r="D3439" s="63"/>
      <c r="E3439" s="63"/>
      <c r="F3439" s="63"/>
      <c r="G3439" s="63"/>
      <c r="H3439" s="63"/>
      <c r="I3439" s="63"/>
      <c r="J3439" s="63"/>
      <c r="K3439" s="63"/>
      <c r="L3439" s="63"/>
      <c r="M3439" s="63"/>
      <c r="N3439" s="63"/>
      <c r="O3439" s="63"/>
      <c r="P3439" s="63"/>
      <c r="Q3439" s="63"/>
      <c r="R3439" s="63"/>
      <c r="S3439" s="63"/>
      <c r="T3439" s="63"/>
      <c r="U3439" s="63"/>
      <c r="V3439" s="63"/>
      <c r="W3439" s="63"/>
      <c r="X3439" s="63"/>
      <c r="Y3439" s="63"/>
      <c r="Z3439" s="63"/>
      <c r="AA3439" s="63"/>
      <c r="AB3439" s="63"/>
      <c r="AC3439" s="63"/>
      <c r="AD3439" s="63"/>
      <c r="AE3439" s="63"/>
      <c r="AF3439" s="63"/>
      <c r="AG3439" s="63"/>
      <c r="AH3439" s="63"/>
      <c r="AI3439" s="63"/>
      <c r="AJ3439" s="63"/>
      <c r="AK3439" s="63"/>
      <c r="AL3439" s="63"/>
      <c r="AM3439" s="63"/>
      <c r="AN3439" s="63"/>
      <c r="AO3439" s="63"/>
      <c r="AP3439" s="63"/>
      <c r="AQ3439" s="63"/>
      <c r="AR3439" s="63"/>
      <c r="AS3439" s="63"/>
      <c r="AT3439" s="63"/>
      <c r="AU3439" s="63"/>
      <c r="AV3439" s="63"/>
      <c r="AW3439" s="63"/>
      <c r="AX3439" s="63"/>
      <c r="AY3439" s="63"/>
      <c r="AZ3439" s="63"/>
      <c r="BA3439" s="63"/>
      <c r="BB3439" s="63"/>
      <c r="BC3439" s="63"/>
      <c r="BD3439" s="63"/>
      <c r="BE3439" s="63"/>
      <c r="BF3439" s="63"/>
      <c r="BG3439" s="63"/>
      <c r="BH3439" s="63"/>
      <c r="BI3439" s="63"/>
      <c r="BJ3439" s="63"/>
      <c r="BK3439" s="63"/>
      <c r="BL3439" s="63"/>
      <c r="BM3439" s="63"/>
      <c r="BN3439" s="63"/>
      <c r="BO3439" s="63"/>
      <c r="BP3439" s="63"/>
      <c r="BQ3439" s="63"/>
      <c r="BR3439" s="63"/>
      <c r="BS3439" s="63"/>
      <c r="BT3439" s="63"/>
      <c r="BU3439" s="63"/>
      <c r="BV3439" s="63"/>
      <c r="BW3439" s="63"/>
      <c r="BX3439" s="63"/>
      <c r="BY3439" s="63"/>
      <c r="BZ3439" s="63"/>
      <c r="CA3439" s="63"/>
      <c r="CB3439" s="63"/>
      <c r="CC3439" s="63"/>
      <c r="CD3439" s="63"/>
      <c r="CE3439" s="63"/>
      <c r="CF3439" s="63"/>
      <c r="CG3439" s="63"/>
      <c r="CH3439" s="63"/>
      <c r="CI3439" s="63"/>
      <c r="CJ3439" s="63"/>
      <c r="CK3439" s="63"/>
      <c r="CL3439" s="63"/>
      <c r="CM3439" s="63"/>
      <c r="CN3439" s="63"/>
      <c r="CO3439" s="63"/>
      <c r="CP3439" s="63"/>
      <c r="CR3439" s="227"/>
      <c r="CS3439" s="74"/>
    </row>
    <row r="3440" spans="1:97" s="72" customFormat="1" ht="75.75" customHeight="1">
      <c r="A3440" s="63"/>
      <c r="B3440" s="63"/>
      <c r="C3440" s="63"/>
      <c r="D3440" s="63"/>
      <c r="E3440" s="63"/>
      <c r="F3440" s="63"/>
      <c r="G3440" s="63"/>
      <c r="H3440" s="63"/>
      <c r="I3440" s="63"/>
      <c r="J3440" s="63"/>
      <c r="K3440" s="63"/>
      <c r="L3440" s="63"/>
      <c r="M3440" s="63"/>
      <c r="N3440" s="63"/>
      <c r="O3440" s="63"/>
      <c r="P3440" s="63"/>
      <c r="Q3440" s="63"/>
      <c r="R3440" s="63"/>
      <c r="S3440" s="63"/>
      <c r="T3440" s="63"/>
      <c r="U3440" s="63"/>
      <c r="V3440" s="63"/>
      <c r="W3440" s="63"/>
      <c r="X3440" s="63"/>
      <c r="Y3440" s="63"/>
      <c r="Z3440" s="63"/>
      <c r="AA3440" s="63"/>
      <c r="AB3440" s="63"/>
      <c r="AC3440" s="63"/>
      <c r="AD3440" s="63"/>
      <c r="AE3440" s="63"/>
      <c r="AF3440" s="63"/>
      <c r="AG3440" s="63"/>
      <c r="AH3440" s="63"/>
      <c r="AI3440" s="63"/>
      <c r="AJ3440" s="63"/>
      <c r="AK3440" s="63"/>
      <c r="AL3440" s="63"/>
      <c r="AM3440" s="63"/>
      <c r="AN3440" s="63"/>
      <c r="AO3440" s="63"/>
      <c r="AP3440" s="63"/>
      <c r="AQ3440" s="63"/>
      <c r="AR3440" s="63"/>
      <c r="AS3440" s="63"/>
      <c r="AT3440" s="63"/>
      <c r="AU3440" s="63"/>
      <c r="AV3440" s="63"/>
      <c r="AW3440" s="63"/>
      <c r="AX3440" s="63"/>
      <c r="AY3440" s="63"/>
      <c r="AZ3440" s="63"/>
      <c r="BA3440" s="63"/>
      <c r="BB3440" s="63"/>
      <c r="BC3440" s="63"/>
      <c r="BD3440" s="63"/>
      <c r="BE3440" s="63"/>
      <c r="BF3440" s="63"/>
      <c r="BG3440" s="63"/>
      <c r="BH3440" s="63"/>
      <c r="BI3440" s="63"/>
      <c r="BJ3440" s="63"/>
      <c r="BK3440" s="63"/>
      <c r="BL3440" s="63"/>
      <c r="BM3440" s="63"/>
      <c r="BN3440" s="63"/>
      <c r="BO3440" s="63"/>
      <c r="BP3440" s="63"/>
      <c r="BQ3440" s="63"/>
      <c r="BR3440" s="63"/>
      <c r="BS3440" s="63"/>
      <c r="BT3440" s="63"/>
      <c r="BU3440" s="63"/>
      <c r="BV3440" s="63"/>
      <c r="BW3440" s="63"/>
      <c r="BX3440" s="63"/>
      <c r="BY3440" s="63"/>
      <c r="BZ3440" s="63"/>
      <c r="CA3440" s="63"/>
      <c r="CB3440" s="63"/>
      <c r="CC3440" s="63"/>
      <c r="CD3440" s="63"/>
      <c r="CE3440" s="63"/>
      <c r="CF3440" s="63"/>
      <c r="CG3440" s="63"/>
      <c r="CH3440" s="63"/>
      <c r="CI3440" s="63"/>
      <c r="CJ3440" s="63"/>
      <c r="CK3440" s="63"/>
      <c r="CL3440" s="63"/>
      <c r="CM3440" s="63"/>
      <c r="CN3440" s="63"/>
      <c r="CO3440" s="63"/>
      <c r="CP3440" s="63"/>
      <c r="CR3440" s="227"/>
      <c r="CS3440" s="74"/>
    </row>
    <row r="3441" spans="1:97" s="72" customFormat="1" ht="75.75" customHeight="1">
      <c r="A3441" s="63"/>
      <c r="B3441" s="63"/>
      <c r="C3441" s="63"/>
      <c r="D3441" s="63"/>
      <c r="E3441" s="63"/>
      <c r="F3441" s="63"/>
      <c r="G3441" s="63"/>
      <c r="H3441" s="63"/>
      <c r="I3441" s="63"/>
      <c r="J3441" s="63"/>
      <c r="K3441" s="63"/>
      <c r="L3441" s="63"/>
      <c r="M3441" s="63"/>
      <c r="N3441" s="63"/>
      <c r="O3441" s="63"/>
      <c r="P3441" s="63"/>
      <c r="Q3441" s="63"/>
      <c r="R3441" s="63"/>
      <c r="S3441" s="63"/>
      <c r="T3441" s="63"/>
      <c r="U3441" s="63"/>
      <c r="V3441" s="63"/>
      <c r="W3441" s="63"/>
      <c r="X3441" s="63"/>
      <c r="Y3441" s="63"/>
      <c r="Z3441" s="63"/>
      <c r="AA3441" s="63"/>
      <c r="AB3441" s="63"/>
      <c r="AC3441" s="63"/>
      <c r="AD3441" s="63"/>
      <c r="AE3441" s="63"/>
      <c r="AF3441" s="63"/>
      <c r="AG3441" s="63"/>
      <c r="AH3441" s="63"/>
      <c r="AI3441" s="63"/>
      <c r="AJ3441" s="63"/>
      <c r="AK3441" s="63"/>
      <c r="AL3441" s="63"/>
      <c r="AM3441" s="63"/>
      <c r="AN3441" s="63"/>
      <c r="AO3441" s="63"/>
      <c r="AP3441" s="63"/>
      <c r="AQ3441" s="63"/>
      <c r="AR3441" s="63"/>
      <c r="AS3441" s="63"/>
      <c r="AT3441" s="63"/>
      <c r="AU3441" s="63"/>
      <c r="AV3441" s="63"/>
      <c r="AW3441" s="63"/>
      <c r="AX3441" s="63"/>
      <c r="AY3441" s="63"/>
      <c r="AZ3441" s="63"/>
      <c r="BA3441" s="63"/>
      <c r="BB3441" s="63"/>
      <c r="BC3441" s="63"/>
      <c r="BD3441" s="63"/>
      <c r="BE3441" s="63"/>
      <c r="BF3441" s="63"/>
      <c r="BG3441" s="63"/>
      <c r="BH3441" s="63"/>
      <c r="BI3441" s="63"/>
      <c r="BJ3441" s="63"/>
      <c r="BK3441" s="63"/>
      <c r="BL3441" s="63"/>
      <c r="BM3441" s="63"/>
      <c r="BN3441" s="63"/>
      <c r="BO3441" s="63"/>
      <c r="BP3441" s="63"/>
      <c r="BQ3441" s="63"/>
      <c r="BR3441" s="63"/>
      <c r="BS3441" s="63"/>
      <c r="BT3441" s="63"/>
      <c r="BU3441" s="63"/>
      <c r="BV3441" s="63"/>
      <c r="BW3441" s="63"/>
      <c r="BX3441" s="63"/>
      <c r="BY3441" s="63"/>
      <c r="BZ3441" s="63"/>
      <c r="CA3441" s="63"/>
      <c r="CB3441" s="63"/>
      <c r="CC3441" s="63"/>
      <c r="CD3441" s="63"/>
      <c r="CE3441" s="63"/>
      <c r="CF3441" s="63"/>
      <c r="CG3441" s="63"/>
      <c r="CH3441" s="63"/>
      <c r="CI3441" s="63"/>
      <c r="CJ3441" s="63"/>
      <c r="CK3441" s="63"/>
      <c r="CL3441" s="63"/>
      <c r="CM3441" s="63"/>
      <c r="CN3441" s="63"/>
      <c r="CO3441" s="63"/>
      <c r="CP3441" s="63"/>
      <c r="CR3441" s="227"/>
      <c r="CS3441" s="74"/>
    </row>
    <row r="3442" spans="1:97" s="72" customFormat="1" ht="75.75" customHeight="1">
      <c r="A3442" s="63"/>
      <c r="B3442" s="63"/>
      <c r="C3442" s="63"/>
      <c r="D3442" s="63"/>
      <c r="E3442" s="63"/>
      <c r="F3442" s="63"/>
      <c r="G3442" s="63"/>
      <c r="H3442" s="63"/>
      <c r="I3442" s="63"/>
      <c r="J3442" s="63"/>
      <c r="K3442" s="63"/>
      <c r="L3442" s="63"/>
      <c r="M3442" s="63"/>
      <c r="N3442" s="63"/>
      <c r="O3442" s="63"/>
      <c r="P3442" s="63"/>
      <c r="Q3442" s="63"/>
      <c r="R3442" s="63"/>
      <c r="S3442" s="63"/>
      <c r="T3442" s="63"/>
      <c r="U3442" s="63"/>
      <c r="V3442" s="63"/>
      <c r="W3442" s="63"/>
      <c r="X3442" s="63"/>
      <c r="Y3442" s="63"/>
      <c r="Z3442" s="63"/>
      <c r="AA3442" s="63"/>
      <c r="AB3442" s="63"/>
      <c r="AC3442" s="63"/>
      <c r="AD3442" s="63"/>
      <c r="AE3442" s="63"/>
      <c r="AF3442" s="63"/>
      <c r="AG3442" s="63"/>
      <c r="AH3442" s="63"/>
      <c r="AI3442" s="63"/>
      <c r="AJ3442" s="63"/>
      <c r="AK3442" s="63"/>
      <c r="AL3442" s="63"/>
      <c r="AM3442" s="63"/>
      <c r="AN3442" s="63"/>
      <c r="AO3442" s="63"/>
      <c r="AP3442" s="63"/>
      <c r="AQ3442" s="63"/>
      <c r="AR3442" s="63"/>
      <c r="AS3442" s="63"/>
      <c r="AT3442" s="63"/>
      <c r="AU3442" s="63"/>
      <c r="AV3442" s="63"/>
      <c r="AW3442" s="63"/>
      <c r="AX3442" s="63"/>
      <c r="AY3442" s="63"/>
      <c r="AZ3442" s="63"/>
      <c r="BA3442" s="63"/>
      <c r="BB3442" s="63"/>
      <c r="BC3442" s="63"/>
      <c r="BD3442" s="63"/>
      <c r="BE3442" s="63"/>
      <c r="BF3442" s="63"/>
      <c r="BG3442" s="63"/>
      <c r="BH3442" s="63"/>
      <c r="BI3442" s="63"/>
      <c r="BJ3442" s="63"/>
      <c r="BK3442" s="63"/>
      <c r="BL3442" s="63"/>
      <c r="BM3442" s="63"/>
      <c r="BN3442" s="63"/>
      <c r="BO3442" s="63"/>
      <c r="BP3442" s="63"/>
      <c r="BQ3442" s="63"/>
      <c r="BR3442" s="63"/>
      <c r="BS3442" s="63"/>
      <c r="BT3442" s="63"/>
      <c r="BU3442" s="63"/>
      <c r="BV3442" s="63"/>
      <c r="BW3442" s="63"/>
      <c r="BX3442" s="63"/>
      <c r="BY3442" s="63"/>
      <c r="BZ3442" s="63"/>
      <c r="CA3442" s="63"/>
      <c r="CB3442" s="63"/>
      <c r="CC3442" s="63"/>
      <c r="CD3442" s="63"/>
      <c r="CE3442" s="63"/>
      <c r="CF3442" s="63"/>
      <c r="CG3442" s="63"/>
      <c r="CH3442" s="63"/>
      <c r="CI3442" s="63"/>
      <c r="CJ3442" s="63"/>
      <c r="CK3442" s="63"/>
      <c r="CL3442" s="63"/>
      <c r="CM3442" s="63"/>
      <c r="CN3442" s="63"/>
      <c r="CO3442" s="63"/>
      <c r="CP3442" s="63"/>
      <c r="CR3442" s="227"/>
      <c r="CS3442" s="74"/>
    </row>
    <row r="3443" spans="1:97" s="72" customFormat="1" ht="75.75" customHeight="1">
      <c r="A3443" s="63"/>
      <c r="B3443" s="63"/>
      <c r="C3443" s="63"/>
      <c r="D3443" s="63"/>
      <c r="E3443" s="63"/>
      <c r="F3443" s="63"/>
      <c r="G3443" s="63"/>
      <c r="H3443" s="63"/>
      <c r="I3443" s="63"/>
      <c r="J3443" s="63"/>
      <c r="K3443" s="63"/>
      <c r="L3443" s="63"/>
      <c r="M3443" s="63"/>
      <c r="N3443" s="63"/>
      <c r="O3443" s="63"/>
      <c r="P3443" s="63"/>
      <c r="Q3443" s="63"/>
      <c r="R3443" s="63"/>
      <c r="S3443" s="63"/>
      <c r="T3443" s="63"/>
      <c r="U3443" s="63"/>
      <c r="V3443" s="63"/>
      <c r="W3443" s="63"/>
      <c r="X3443" s="63"/>
      <c r="Y3443" s="63"/>
      <c r="Z3443" s="63"/>
      <c r="AA3443" s="63"/>
      <c r="AB3443" s="63"/>
      <c r="AC3443" s="63"/>
      <c r="AD3443" s="63"/>
      <c r="AE3443" s="63"/>
      <c r="AF3443" s="63"/>
      <c r="AG3443" s="63"/>
      <c r="AH3443" s="63"/>
      <c r="AI3443" s="63"/>
      <c r="AJ3443" s="63"/>
      <c r="AK3443" s="63"/>
      <c r="AL3443" s="63"/>
      <c r="AM3443" s="63"/>
      <c r="AN3443" s="63"/>
      <c r="AO3443" s="63"/>
      <c r="AP3443" s="63"/>
      <c r="AQ3443" s="63"/>
      <c r="AR3443" s="63"/>
      <c r="AS3443" s="63"/>
      <c r="AT3443" s="63"/>
      <c r="AU3443" s="63"/>
      <c r="AV3443" s="63"/>
      <c r="AW3443" s="63"/>
      <c r="AX3443" s="63"/>
      <c r="AY3443" s="63"/>
      <c r="AZ3443" s="63"/>
      <c r="BA3443" s="63"/>
      <c r="BB3443" s="63"/>
      <c r="BC3443" s="63"/>
      <c r="BD3443" s="63"/>
      <c r="BE3443" s="63"/>
      <c r="BF3443" s="63"/>
      <c r="BG3443" s="63"/>
      <c r="BH3443" s="63"/>
      <c r="BI3443" s="63"/>
      <c r="BJ3443" s="63"/>
      <c r="BK3443" s="63"/>
      <c r="BL3443" s="63"/>
      <c r="BM3443" s="63"/>
      <c r="BN3443" s="63"/>
      <c r="BO3443" s="63"/>
      <c r="BP3443" s="63"/>
      <c r="BQ3443" s="63"/>
      <c r="BR3443" s="63"/>
      <c r="BS3443" s="63"/>
      <c r="BT3443" s="63"/>
      <c r="BU3443" s="63"/>
      <c r="BV3443" s="63"/>
      <c r="BW3443" s="63"/>
      <c r="BX3443" s="63"/>
      <c r="BY3443" s="63"/>
      <c r="BZ3443" s="63"/>
      <c r="CA3443" s="63"/>
      <c r="CB3443" s="63"/>
      <c r="CC3443" s="63"/>
      <c r="CD3443" s="63"/>
      <c r="CE3443" s="63"/>
      <c r="CF3443" s="63"/>
      <c r="CG3443" s="63"/>
      <c r="CH3443" s="63"/>
      <c r="CI3443" s="63"/>
      <c r="CJ3443" s="63"/>
      <c r="CK3443" s="63"/>
      <c r="CL3443" s="63"/>
      <c r="CM3443" s="63"/>
      <c r="CN3443" s="63"/>
      <c r="CO3443" s="63"/>
      <c r="CP3443" s="63"/>
      <c r="CR3443" s="227"/>
      <c r="CS3443" s="74"/>
    </row>
    <row r="3444" spans="1:97" s="72" customFormat="1" ht="75.75" customHeight="1">
      <c r="A3444" s="63"/>
      <c r="B3444" s="63"/>
      <c r="C3444" s="63"/>
      <c r="D3444" s="63"/>
      <c r="E3444" s="63"/>
      <c r="F3444" s="63"/>
      <c r="G3444" s="63"/>
      <c r="H3444" s="63"/>
      <c r="I3444" s="63"/>
      <c r="J3444" s="63"/>
      <c r="K3444" s="63"/>
      <c r="L3444" s="63"/>
      <c r="M3444" s="63"/>
      <c r="N3444" s="63"/>
      <c r="O3444" s="63"/>
      <c r="P3444" s="63"/>
      <c r="Q3444" s="63"/>
      <c r="R3444" s="63"/>
      <c r="S3444" s="63"/>
      <c r="T3444" s="63"/>
      <c r="U3444" s="63"/>
      <c r="V3444" s="63"/>
      <c r="W3444" s="63"/>
      <c r="X3444" s="63"/>
      <c r="Y3444" s="63"/>
      <c r="Z3444" s="63"/>
      <c r="AA3444" s="63"/>
      <c r="AB3444" s="63"/>
      <c r="AC3444" s="63"/>
      <c r="AD3444" s="63"/>
      <c r="AE3444" s="63"/>
      <c r="AF3444" s="63"/>
      <c r="AG3444" s="63"/>
      <c r="AH3444" s="63"/>
      <c r="AI3444" s="63"/>
      <c r="AJ3444" s="63"/>
      <c r="AK3444" s="63"/>
      <c r="AL3444" s="63"/>
      <c r="AM3444" s="63"/>
      <c r="AN3444" s="63"/>
      <c r="AO3444" s="63"/>
      <c r="AP3444" s="63"/>
      <c r="AQ3444" s="63"/>
      <c r="AR3444" s="63"/>
      <c r="AS3444" s="63"/>
      <c r="AT3444" s="63"/>
      <c r="AU3444" s="63"/>
      <c r="AV3444" s="63"/>
      <c r="AW3444" s="63"/>
      <c r="AX3444" s="63"/>
      <c r="AY3444" s="63"/>
      <c r="AZ3444" s="63"/>
      <c r="BA3444" s="63"/>
      <c r="BB3444" s="63"/>
      <c r="BC3444" s="63"/>
      <c r="BD3444" s="63"/>
      <c r="BE3444" s="63"/>
      <c r="BF3444" s="63"/>
      <c r="BG3444" s="63"/>
      <c r="BH3444" s="63"/>
      <c r="BI3444" s="63"/>
      <c r="BJ3444" s="63"/>
      <c r="BK3444" s="63"/>
      <c r="BL3444" s="63"/>
      <c r="BM3444" s="63"/>
      <c r="BN3444" s="63"/>
      <c r="BO3444" s="63"/>
      <c r="BP3444" s="63"/>
      <c r="BQ3444" s="63"/>
      <c r="BR3444" s="63"/>
      <c r="BS3444" s="63"/>
      <c r="BT3444" s="63"/>
      <c r="BU3444" s="63"/>
      <c r="BV3444" s="63"/>
      <c r="BW3444" s="63"/>
      <c r="BX3444" s="63"/>
      <c r="BY3444" s="63"/>
      <c r="BZ3444" s="63"/>
      <c r="CA3444" s="63"/>
      <c r="CB3444" s="63"/>
      <c r="CC3444" s="63"/>
      <c r="CD3444" s="63"/>
      <c r="CE3444" s="63"/>
      <c r="CF3444" s="63"/>
      <c r="CG3444" s="63"/>
      <c r="CH3444" s="63"/>
      <c r="CI3444" s="63"/>
      <c r="CJ3444" s="63"/>
      <c r="CK3444" s="63"/>
      <c r="CL3444" s="63"/>
      <c r="CM3444" s="63"/>
      <c r="CN3444" s="63"/>
      <c r="CO3444" s="63"/>
      <c r="CP3444" s="63"/>
      <c r="CR3444" s="227"/>
      <c r="CS3444" s="74"/>
    </row>
    <row r="3445" spans="1:97" s="72" customFormat="1" ht="75.75" customHeight="1">
      <c r="A3445" s="63"/>
      <c r="B3445" s="63"/>
      <c r="C3445" s="63"/>
      <c r="D3445" s="63"/>
      <c r="E3445" s="63"/>
      <c r="F3445" s="63"/>
      <c r="G3445" s="63"/>
      <c r="H3445" s="63"/>
      <c r="I3445" s="63"/>
      <c r="J3445" s="63"/>
      <c r="K3445" s="63"/>
      <c r="L3445" s="63"/>
      <c r="M3445" s="63"/>
      <c r="N3445" s="63"/>
      <c r="O3445" s="63"/>
      <c r="P3445" s="63"/>
      <c r="Q3445" s="63"/>
      <c r="R3445" s="63"/>
      <c r="S3445" s="63"/>
      <c r="T3445" s="63"/>
      <c r="U3445" s="63"/>
      <c r="V3445" s="63"/>
      <c r="W3445" s="63"/>
      <c r="X3445" s="63"/>
      <c r="Y3445" s="63"/>
      <c r="Z3445" s="63"/>
      <c r="AA3445" s="63"/>
      <c r="AB3445" s="63"/>
      <c r="AC3445" s="63"/>
      <c r="AD3445" s="63"/>
      <c r="AE3445" s="63"/>
      <c r="AF3445" s="63"/>
      <c r="AG3445" s="63"/>
      <c r="AH3445" s="63"/>
      <c r="AI3445" s="63"/>
      <c r="AJ3445" s="63"/>
      <c r="AK3445" s="63"/>
      <c r="AL3445" s="63"/>
      <c r="AM3445" s="63"/>
      <c r="AN3445" s="63"/>
      <c r="AO3445" s="63"/>
      <c r="AP3445" s="63"/>
      <c r="AQ3445" s="63"/>
      <c r="AR3445" s="63"/>
      <c r="AS3445" s="63"/>
      <c r="AT3445" s="63"/>
      <c r="AU3445" s="63"/>
      <c r="AV3445" s="63"/>
      <c r="AW3445" s="63"/>
      <c r="AX3445" s="63"/>
      <c r="AY3445" s="63"/>
      <c r="AZ3445" s="63"/>
      <c r="BA3445" s="63"/>
      <c r="BB3445" s="63"/>
      <c r="BC3445" s="63"/>
      <c r="BD3445" s="63"/>
      <c r="BE3445" s="63"/>
      <c r="BF3445" s="63"/>
      <c r="BG3445" s="63"/>
      <c r="BH3445" s="63"/>
      <c r="BI3445" s="63"/>
      <c r="BJ3445" s="63"/>
      <c r="BK3445" s="63"/>
      <c r="BL3445" s="63"/>
      <c r="BM3445" s="63"/>
      <c r="BN3445" s="63"/>
      <c r="BO3445" s="63"/>
      <c r="BP3445" s="63"/>
      <c r="BQ3445" s="63"/>
      <c r="BR3445" s="63"/>
      <c r="BS3445" s="63"/>
      <c r="BT3445" s="63"/>
      <c r="BU3445" s="63"/>
      <c r="BV3445" s="63"/>
      <c r="BW3445" s="63"/>
      <c r="BX3445" s="63"/>
      <c r="BY3445" s="63"/>
      <c r="BZ3445" s="63"/>
      <c r="CA3445" s="63"/>
      <c r="CB3445" s="63"/>
      <c r="CC3445" s="63"/>
      <c r="CD3445" s="63"/>
      <c r="CE3445" s="63"/>
      <c r="CF3445" s="63"/>
      <c r="CG3445" s="63"/>
      <c r="CH3445" s="63"/>
      <c r="CI3445" s="63"/>
      <c r="CJ3445" s="63"/>
      <c r="CK3445" s="63"/>
      <c r="CL3445" s="63"/>
      <c r="CM3445" s="63"/>
      <c r="CN3445" s="63"/>
      <c r="CO3445" s="63"/>
      <c r="CP3445" s="63"/>
      <c r="CR3445" s="227"/>
      <c r="CS3445" s="74"/>
    </row>
    <row r="3446" spans="1:97" s="72" customFormat="1" ht="75.75" customHeight="1">
      <c r="A3446" s="63"/>
      <c r="B3446" s="63"/>
      <c r="C3446" s="63"/>
      <c r="D3446" s="63"/>
      <c r="E3446" s="63"/>
      <c r="F3446" s="63"/>
      <c r="G3446" s="63"/>
      <c r="H3446" s="63"/>
      <c r="I3446" s="63"/>
      <c r="J3446" s="63"/>
      <c r="K3446" s="63"/>
      <c r="L3446" s="63"/>
      <c r="M3446" s="63"/>
      <c r="N3446" s="63"/>
      <c r="O3446" s="63"/>
      <c r="P3446" s="63"/>
      <c r="Q3446" s="63"/>
      <c r="R3446" s="63"/>
      <c r="S3446" s="63"/>
      <c r="T3446" s="63"/>
      <c r="U3446" s="63"/>
      <c r="V3446" s="63"/>
      <c r="W3446" s="63"/>
      <c r="X3446" s="63"/>
      <c r="Y3446" s="63"/>
      <c r="Z3446" s="63"/>
      <c r="AA3446" s="63"/>
      <c r="AB3446" s="63"/>
      <c r="AC3446" s="63"/>
      <c r="AD3446" s="63"/>
      <c r="AE3446" s="63"/>
      <c r="AF3446" s="63"/>
      <c r="AG3446" s="63"/>
      <c r="AH3446" s="63"/>
      <c r="AI3446" s="63"/>
      <c r="AJ3446" s="63"/>
      <c r="AK3446" s="63"/>
      <c r="AL3446" s="63"/>
      <c r="AM3446" s="63"/>
      <c r="AN3446" s="63"/>
      <c r="AO3446" s="63"/>
      <c r="AP3446" s="63"/>
      <c r="AQ3446" s="63"/>
      <c r="AR3446" s="63"/>
      <c r="AS3446" s="63"/>
      <c r="AT3446" s="63"/>
      <c r="AU3446" s="63"/>
      <c r="AV3446" s="63"/>
      <c r="AW3446" s="63"/>
      <c r="AX3446" s="63"/>
      <c r="AY3446" s="63"/>
      <c r="AZ3446" s="63"/>
      <c r="BA3446" s="63"/>
      <c r="BB3446" s="63"/>
      <c r="BC3446" s="63"/>
      <c r="BD3446" s="63"/>
      <c r="BE3446" s="63"/>
      <c r="BF3446" s="63"/>
      <c r="BG3446" s="63"/>
      <c r="BH3446" s="63"/>
      <c r="BI3446" s="63"/>
      <c r="BJ3446" s="63"/>
      <c r="BK3446" s="63"/>
      <c r="BL3446" s="63"/>
      <c r="BM3446" s="63"/>
      <c r="BN3446" s="63"/>
      <c r="BO3446" s="63"/>
      <c r="BP3446" s="63"/>
      <c r="BQ3446" s="63"/>
      <c r="BR3446" s="63"/>
      <c r="BS3446" s="63"/>
      <c r="BT3446" s="63"/>
      <c r="BU3446" s="63"/>
      <c r="BV3446" s="63"/>
      <c r="BW3446" s="63"/>
      <c r="BX3446" s="63"/>
      <c r="BY3446" s="63"/>
      <c r="BZ3446" s="63"/>
      <c r="CA3446" s="63"/>
      <c r="CB3446" s="63"/>
      <c r="CC3446" s="63"/>
      <c r="CD3446" s="63"/>
      <c r="CE3446" s="63"/>
      <c r="CF3446" s="63"/>
      <c r="CG3446" s="63"/>
      <c r="CH3446" s="63"/>
      <c r="CI3446" s="63"/>
      <c r="CJ3446" s="63"/>
      <c r="CK3446" s="63"/>
      <c r="CL3446" s="63"/>
      <c r="CM3446" s="63"/>
      <c r="CN3446" s="63"/>
      <c r="CO3446" s="63"/>
      <c r="CP3446" s="63"/>
      <c r="CR3446" s="227"/>
      <c r="CS3446" s="74"/>
    </row>
    <row r="3447" spans="1:97" s="72" customFormat="1" ht="75.75" customHeight="1">
      <c r="A3447" s="63"/>
      <c r="B3447" s="63"/>
      <c r="C3447" s="63"/>
      <c r="D3447" s="63"/>
      <c r="E3447" s="63"/>
      <c r="F3447" s="63"/>
      <c r="G3447" s="63"/>
      <c r="H3447" s="63"/>
      <c r="I3447" s="63"/>
      <c r="J3447" s="63"/>
      <c r="K3447" s="63"/>
      <c r="L3447" s="63"/>
      <c r="M3447" s="63"/>
      <c r="N3447" s="63"/>
      <c r="O3447" s="63"/>
      <c r="P3447" s="63"/>
      <c r="Q3447" s="63"/>
      <c r="R3447" s="63"/>
      <c r="S3447" s="63"/>
      <c r="T3447" s="63"/>
      <c r="U3447" s="63"/>
      <c r="V3447" s="63"/>
      <c r="W3447" s="63"/>
      <c r="X3447" s="63"/>
      <c r="Y3447" s="63"/>
      <c r="Z3447" s="63"/>
      <c r="AA3447" s="63"/>
      <c r="AB3447" s="63"/>
      <c r="AC3447" s="63"/>
      <c r="AD3447" s="63"/>
      <c r="AE3447" s="63"/>
      <c r="AF3447" s="63"/>
      <c r="AG3447" s="63"/>
      <c r="AH3447" s="63"/>
      <c r="AI3447" s="63"/>
      <c r="AJ3447" s="63"/>
      <c r="AK3447" s="63"/>
      <c r="AL3447" s="63"/>
      <c r="AM3447" s="63"/>
      <c r="AN3447" s="63"/>
      <c r="AO3447" s="63"/>
      <c r="AP3447" s="63"/>
      <c r="AQ3447" s="63"/>
      <c r="AR3447" s="63"/>
      <c r="AS3447" s="63"/>
      <c r="AT3447" s="63"/>
      <c r="AU3447" s="63"/>
      <c r="AV3447" s="63"/>
      <c r="AW3447" s="63"/>
      <c r="AX3447" s="63"/>
      <c r="AY3447" s="63"/>
      <c r="AZ3447" s="63"/>
      <c r="BA3447" s="63"/>
      <c r="BB3447" s="63"/>
      <c r="BC3447" s="63"/>
      <c r="BD3447" s="63"/>
      <c r="BE3447" s="63"/>
      <c r="BF3447" s="63"/>
      <c r="BG3447" s="63"/>
      <c r="BH3447" s="63"/>
      <c r="BI3447" s="63"/>
      <c r="BJ3447" s="63"/>
      <c r="BK3447" s="63"/>
      <c r="BL3447" s="63"/>
      <c r="BM3447" s="63"/>
      <c r="BN3447" s="63"/>
      <c r="BO3447" s="63"/>
      <c r="BP3447" s="63"/>
      <c r="BQ3447" s="63"/>
      <c r="BR3447" s="63"/>
      <c r="BS3447" s="63"/>
      <c r="BT3447" s="63"/>
      <c r="BU3447" s="63"/>
      <c r="BV3447" s="63"/>
      <c r="BW3447" s="63"/>
      <c r="BX3447" s="63"/>
      <c r="BY3447" s="63"/>
      <c r="BZ3447" s="63"/>
      <c r="CA3447" s="63"/>
      <c r="CB3447" s="63"/>
      <c r="CC3447" s="63"/>
      <c r="CD3447" s="63"/>
      <c r="CE3447" s="63"/>
      <c r="CF3447" s="63"/>
      <c r="CG3447" s="63"/>
      <c r="CH3447" s="63"/>
      <c r="CI3447" s="63"/>
      <c r="CJ3447" s="63"/>
      <c r="CK3447" s="63"/>
      <c r="CL3447" s="63"/>
      <c r="CM3447" s="63"/>
      <c r="CN3447" s="63"/>
      <c r="CO3447" s="63"/>
      <c r="CP3447" s="63"/>
      <c r="CR3447" s="227"/>
      <c r="CS3447" s="74"/>
    </row>
    <row r="3448" spans="1:97" s="72" customFormat="1" ht="75.75" customHeight="1">
      <c r="A3448" s="63"/>
      <c r="B3448" s="63"/>
      <c r="C3448" s="63"/>
      <c r="D3448" s="63"/>
      <c r="E3448" s="63"/>
      <c r="F3448" s="63"/>
      <c r="G3448" s="63"/>
      <c r="H3448" s="63"/>
      <c r="I3448" s="63"/>
      <c r="J3448" s="63"/>
      <c r="K3448" s="63"/>
      <c r="L3448" s="63"/>
      <c r="M3448" s="63"/>
      <c r="N3448" s="63"/>
      <c r="O3448" s="63"/>
      <c r="P3448" s="63"/>
      <c r="Q3448" s="63"/>
      <c r="R3448" s="63"/>
      <c r="S3448" s="63"/>
      <c r="T3448" s="63"/>
      <c r="U3448" s="63"/>
      <c r="V3448" s="63"/>
      <c r="W3448" s="63"/>
      <c r="X3448" s="63"/>
      <c r="Y3448" s="63"/>
      <c r="Z3448" s="63"/>
      <c r="AA3448" s="63"/>
      <c r="AB3448" s="63"/>
      <c r="AC3448" s="63"/>
      <c r="AD3448" s="63"/>
      <c r="AE3448" s="63"/>
      <c r="AF3448" s="63"/>
      <c r="AG3448" s="63"/>
      <c r="AH3448" s="63"/>
      <c r="AI3448" s="63"/>
      <c r="AJ3448" s="63"/>
      <c r="AK3448" s="63"/>
      <c r="AL3448" s="63"/>
      <c r="AM3448" s="63"/>
      <c r="AN3448" s="63"/>
      <c r="AO3448" s="63"/>
      <c r="AP3448" s="63"/>
      <c r="AQ3448" s="63"/>
      <c r="AR3448" s="63"/>
      <c r="AS3448" s="63"/>
      <c r="AT3448" s="63"/>
      <c r="AU3448" s="63"/>
      <c r="AV3448" s="63"/>
      <c r="AW3448" s="63"/>
      <c r="AX3448" s="63"/>
      <c r="AY3448" s="63"/>
      <c r="AZ3448" s="63"/>
      <c r="BA3448" s="63"/>
      <c r="BB3448" s="63"/>
      <c r="BC3448" s="63"/>
      <c r="BD3448" s="63"/>
      <c r="BE3448" s="63"/>
      <c r="BF3448" s="63"/>
      <c r="BG3448" s="63"/>
      <c r="BH3448" s="63"/>
      <c r="BI3448" s="63"/>
      <c r="BJ3448" s="63"/>
      <c r="BK3448" s="63"/>
      <c r="BL3448" s="63"/>
      <c r="BM3448" s="63"/>
      <c r="BN3448" s="63"/>
      <c r="BO3448" s="63"/>
      <c r="BP3448" s="63"/>
      <c r="BQ3448" s="63"/>
      <c r="BR3448" s="63"/>
      <c r="BS3448" s="63"/>
      <c r="BT3448" s="63"/>
      <c r="BU3448" s="63"/>
      <c r="BV3448" s="63"/>
      <c r="BW3448" s="63"/>
      <c r="BX3448" s="63"/>
      <c r="BY3448" s="63"/>
      <c r="BZ3448" s="63"/>
      <c r="CA3448" s="63"/>
      <c r="CB3448" s="63"/>
      <c r="CC3448" s="63"/>
      <c r="CD3448" s="63"/>
      <c r="CE3448" s="63"/>
      <c r="CF3448" s="63"/>
      <c r="CG3448" s="63"/>
      <c r="CH3448" s="63"/>
      <c r="CI3448" s="63"/>
      <c r="CJ3448" s="63"/>
      <c r="CK3448" s="63"/>
      <c r="CL3448" s="63"/>
      <c r="CM3448" s="63"/>
      <c r="CN3448" s="63"/>
      <c r="CO3448" s="63"/>
      <c r="CP3448" s="63"/>
      <c r="CR3448" s="227"/>
      <c r="CS3448" s="74"/>
    </row>
    <row r="3449" spans="1:97" s="72" customFormat="1" ht="75.75" customHeight="1">
      <c r="A3449" s="63"/>
      <c r="B3449" s="63"/>
      <c r="C3449" s="63"/>
      <c r="D3449" s="63"/>
      <c r="E3449" s="63"/>
      <c r="F3449" s="63"/>
      <c r="G3449" s="63"/>
      <c r="H3449" s="63"/>
      <c r="I3449" s="63"/>
      <c r="J3449" s="63"/>
      <c r="K3449" s="63"/>
      <c r="L3449" s="63"/>
      <c r="M3449" s="63"/>
      <c r="N3449" s="63"/>
      <c r="O3449" s="63"/>
      <c r="P3449" s="63"/>
      <c r="Q3449" s="63"/>
      <c r="R3449" s="63"/>
      <c r="S3449" s="63"/>
      <c r="T3449" s="63"/>
      <c r="U3449" s="63"/>
      <c r="V3449" s="63"/>
      <c r="W3449" s="63"/>
      <c r="X3449" s="63"/>
      <c r="Y3449" s="63"/>
      <c r="Z3449" s="63"/>
      <c r="AA3449" s="63"/>
      <c r="AB3449" s="63"/>
      <c r="AC3449" s="63"/>
      <c r="AD3449" s="63"/>
      <c r="AE3449" s="63"/>
      <c r="AF3449" s="63"/>
      <c r="AG3449" s="63"/>
      <c r="AH3449" s="63"/>
      <c r="AI3449" s="63"/>
      <c r="AJ3449" s="63"/>
      <c r="AK3449" s="63"/>
      <c r="AL3449" s="63"/>
      <c r="AM3449" s="63"/>
      <c r="AN3449" s="63"/>
      <c r="AO3449" s="63"/>
      <c r="AP3449" s="63"/>
      <c r="AQ3449" s="63"/>
      <c r="AR3449" s="63"/>
      <c r="AS3449" s="63"/>
      <c r="AT3449" s="63"/>
      <c r="AU3449" s="63"/>
      <c r="AV3449" s="63"/>
      <c r="AW3449" s="63"/>
      <c r="AX3449" s="63"/>
      <c r="AY3449" s="63"/>
      <c r="AZ3449" s="63"/>
      <c r="BA3449" s="63"/>
      <c r="BB3449" s="63"/>
      <c r="BC3449" s="63"/>
      <c r="BD3449" s="63"/>
      <c r="BE3449" s="63"/>
      <c r="BF3449" s="63"/>
      <c r="BG3449" s="63"/>
      <c r="BH3449" s="63"/>
      <c r="BI3449" s="63"/>
      <c r="BJ3449" s="63"/>
      <c r="BK3449" s="63"/>
      <c r="BL3449" s="63"/>
      <c r="BM3449" s="63"/>
      <c r="BN3449" s="63"/>
      <c r="BO3449" s="63"/>
      <c r="BP3449" s="63"/>
      <c r="BQ3449" s="63"/>
      <c r="BR3449" s="63"/>
      <c r="BS3449" s="63"/>
      <c r="BT3449" s="63"/>
      <c r="BU3449" s="63"/>
      <c r="BV3449" s="63"/>
      <c r="BW3449" s="63"/>
      <c r="BX3449" s="63"/>
      <c r="BY3449" s="63"/>
      <c r="BZ3449" s="63"/>
      <c r="CA3449" s="63"/>
      <c r="CB3449" s="63"/>
      <c r="CC3449" s="63"/>
      <c r="CD3449" s="63"/>
      <c r="CE3449" s="63"/>
      <c r="CF3449" s="63"/>
      <c r="CG3449" s="63"/>
      <c r="CH3449" s="63"/>
      <c r="CI3449" s="63"/>
      <c r="CJ3449" s="63"/>
      <c r="CK3449" s="63"/>
      <c r="CL3449" s="63"/>
      <c r="CM3449" s="63"/>
      <c r="CN3449" s="63"/>
      <c r="CO3449" s="63"/>
      <c r="CP3449" s="63"/>
      <c r="CR3449" s="227"/>
      <c r="CS3449" s="74"/>
    </row>
    <row r="3450" spans="1:97" s="72" customFormat="1" ht="75.75" customHeight="1">
      <c r="A3450" s="63"/>
      <c r="B3450" s="63"/>
      <c r="C3450" s="63"/>
      <c r="D3450" s="63"/>
      <c r="E3450" s="63"/>
      <c r="F3450" s="63"/>
      <c r="G3450" s="63"/>
      <c r="H3450" s="63"/>
      <c r="I3450" s="63"/>
      <c r="J3450" s="63"/>
      <c r="K3450" s="63"/>
      <c r="L3450" s="63"/>
      <c r="M3450" s="63"/>
      <c r="N3450" s="63"/>
      <c r="O3450" s="63"/>
      <c r="P3450" s="63"/>
      <c r="Q3450" s="63"/>
      <c r="R3450" s="63"/>
      <c r="S3450" s="63"/>
      <c r="T3450" s="63"/>
      <c r="U3450" s="63"/>
      <c r="V3450" s="63"/>
      <c r="W3450" s="63"/>
      <c r="X3450" s="63"/>
      <c r="Y3450" s="63"/>
      <c r="Z3450" s="63"/>
      <c r="AA3450" s="63"/>
      <c r="AB3450" s="63"/>
      <c r="AC3450" s="63"/>
      <c r="AD3450" s="63"/>
      <c r="AE3450" s="63"/>
      <c r="AF3450" s="63"/>
      <c r="AG3450" s="63"/>
      <c r="AH3450" s="63"/>
      <c r="AI3450" s="63"/>
      <c r="AJ3450" s="63"/>
      <c r="AK3450" s="63"/>
      <c r="AL3450" s="63"/>
      <c r="AM3450" s="63"/>
      <c r="AN3450" s="63"/>
      <c r="AO3450" s="63"/>
      <c r="AP3450" s="63"/>
      <c r="AQ3450" s="63"/>
      <c r="AR3450" s="63"/>
      <c r="AS3450" s="63"/>
      <c r="AT3450" s="63"/>
      <c r="AU3450" s="63"/>
      <c r="AV3450" s="63"/>
      <c r="AW3450" s="63"/>
      <c r="AX3450" s="63"/>
      <c r="AY3450" s="63"/>
      <c r="AZ3450" s="63"/>
      <c r="BA3450" s="63"/>
      <c r="BB3450" s="63"/>
      <c r="BC3450" s="63"/>
      <c r="BD3450" s="63"/>
      <c r="BE3450" s="63"/>
      <c r="BF3450" s="63"/>
      <c r="BG3450" s="63"/>
      <c r="BH3450" s="63"/>
      <c r="BI3450" s="63"/>
      <c r="BJ3450" s="63"/>
      <c r="BK3450" s="63"/>
      <c r="BL3450" s="63"/>
      <c r="BM3450" s="63"/>
      <c r="BN3450" s="63"/>
      <c r="BO3450" s="63"/>
      <c r="BP3450" s="63"/>
      <c r="BQ3450" s="63"/>
      <c r="BR3450" s="63"/>
      <c r="BS3450" s="63"/>
      <c r="BT3450" s="63"/>
      <c r="BU3450" s="63"/>
      <c r="BV3450" s="63"/>
      <c r="BW3450" s="63"/>
      <c r="BX3450" s="63"/>
      <c r="BY3450" s="63"/>
      <c r="BZ3450" s="63"/>
      <c r="CA3450" s="63"/>
      <c r="CB3450" s="63"/>
      <c r="CC3450" s="63"/>
      <c r="CD3450" s="63"/>
      <c r="CE3450" s="63"/>
      <c r="CF3450" s="63"/>
      <c r="CG3450" s="63"/>
      <c r="CH3450" s="63"/>
      <c r="CI3450" s="63"/>
      <c r="CJ3450" s="63"/>
      <c r="CK3450" s="63"/>
      <c r="CL3450" s="63"/>
      <c r="CM3450" s="63"/>
      <c r="CN3450" s="63"/>
      <c r="CO3450" s="63"/>
      <c r="CP3450" s="63"/>
      <c r="CR3450" s="227"/>
      <c r="CS3450" s="74"/>
    </row>
    <row r="3451" spans="1:97" s="72" customFormat="1" ht="75.75" customHeight="1">
      <c r="A3451" s="63"/>
      <c r="B3451" s="63"/>
      <c r="C3451" s="63"/>
      <c r="D3451" s="63"/>
      <c r="E3451" s="63"/>
      <c r="F3451" s="63"/>
      <c r="G3451" s="63"/>
      <c r="H3451" s="63"/>
      <c r="I3451" s="63"/>
      <c r="J3451" s="63"/>
      <c r="K3451" s="63"/>
      <c r="L3451" s="63"/>
      <c r="M3451" s="63"/>
      <c r="N3451" s="63"/>
      <c r="O3451" s="63"/>
      <c r="P3451" s="63"/>
      <c r="Q3451" s="63"/>
      <c r="R3451" s="63"/>
      <c r="S3451" s="63"/>
      <c r="T3451" s="63"/>
      <c r="U3451" s="63"/>
      <c r="V3451" s="63"/>
      <c r="W3451" s="63"/>
      <c r="X3451" s="63"/>
      <c r="Y3451" s="63"/>
      <c r="Z3451" s="63"/>
      <c r="AA3451" s="63"/>
      <c r="AB3451" s="63"/>
      <c r="AC3451" s="63"/>
      <c r="AD3451" s="63"/>
      <c r="AE3451" s="63"/>
      <c r="AF3451" s="63"/>
      <c r="AG3451" s="63"/>
      <c r="AH3451" s="63"/>
      <c r="AI3451" s="63"/>
      <c r="AJ3451" s="63"/>
      <c r="AK3451" s="63"/>
      <c r="AL3451" s="63"/>
      <c r="AM3451" s="63"/>
      <c r="AN3451" s="63"/>
      <c r="AO3451" s="63"/>
      <c r="AP3451" s="63"/>
      <c r="AQ3451" s="63"/>
      <c r="AR3451" s="63"/>
      <c r="AS3451" s="63"/>
      <c r="AT3451" s="63"/>
      <c r="AU3451" s="63"/>
      <c r="AV3451" s="63"/>
      <c r="AW3451" s="63"/>
      <c r="AX3451" s="63"/>
      <c r="AY3451" s="63"/>
      <c r="AZ3451" s="63"/>
      <c r="BA3451" s="63"/>
      <c r="BB3451" s="63"/>
      <c r="BC3451" s="63"/>
      <c r="BD3451" s="63"/>
      <c r="BE3451" s="63"/>
      <c r="BF3451" s="63"/>
      <c r="BG3451" s="63"/>
      <c r="BH3451" s="63"/>
      <c r="BI3451" s="63"/>
      <c r="BJ3451" s="63"/>
      <c r="BK3451" s="63"/>
      <c r="BL3451" s="63"/>
      <c r="BM3451" s="63"/>
      <c r="BN3451" s="63"/>
      <c r="BO3451" s="63"/>
      <c r="BP3451" s="63"/>
      <c r="BQ3451" s="63"/>
      <c r="BR3451" s="63"/>
      <c r="BS3451" s="63"/>
      <c r="BT3451" s="63"/>
      <c r="BU3451" s="63"/>
      <c r="BV3451" s="63"/>
      <c r="BW3451" s="63"/>
      <c r="BX3451" s="63"/>
      <c r="BY3451" s="63"/>
      <c r="BZ3451" s="63"/>
      <c r="CA3451" s="63"/>
      <c r="CB3451" s="63"/>
      <c r="CC3451" s="63"/>
      <c r="CD3451" s="63"/>
      <c r="CE3451" s="63"/>
      <c r="CF3451" s="63"/>
      <c r="CG3451" s="63"/>
      <c r="CH3451" s="63"/>
      <c r="CI3451" s="63"/>
      <c r="CJ3451" s="63"/>
      <c r="CK3451" s="63"/>
      <c r="CL3451" s="63"/>
      <c r="CM3451" s="63"/>
      <c r="CN3451" s="63"/>
      <c r="CO3451" s="63"/>
      <c r="CP3451" s="63"/>
      <c r="CR3451" s="227"/>
      <c r="CS3451" s="74"/>
    </row>
    <row r="3452" spans="1:97" s="72" customFormat="1" ht="75.75" customHeight="1">
      <c r="A3452" s="63"/>
      <c r="B3452" s="63"/>
      <c r="C3452" s="63"/>
      <c r="D3452" s="63"/>
      <c r="E3452" s="63"/>
      <c r="F3452" s="63"/>
      <c r="G3452" s="63"/>
      <c r="H3452" s="63"/>
      <c r="I3452" s="63"/>
      <c r="J3452" s="63"/>
      <c r="K3452" s="63"/>
      <c r="L3452" s="63"/>
      <c r="M3452" s="63"/>
      <c r="N3452" s="63"/>
      <c r="O3452" s="63"/>
      <c r="P3452" s="63"/>
      <c r="Q3452" s="63"/>
      <c r="R3452" s="63"/>
      <c r="S3452" s="63"/>
      <c r="T3452" s="63"/>
      <c r="U3452" s="63"/>
      <c r="V3452" s="63"/>
      <c r="W3452" s="63"/>
      <c r="X3452" s="63"/>
      <c r="Y3452" s="63"/>
      <c r="Z3452" s="63"/>
      <c r="AA3452" s="63"/>
      <c r="AB3452" s="63"/>
      <c r="AC3452" s="63"/>
      <c r="AD3452" s="63"/>
      <c r="AE3452" s="63"/>
      <c r="AF3452" s="63"/>
      <c r="AG3452" s="63"/>
      <c r="AH3452" s="63"/>
      <c r="AI3452" s="63"/>
      <c r="AJ3452" s="63"/>
      <c r="AK3452" s="63"/>
      <c r="AL3452" s="63"/>
      <c r="AM3452" s="63"/>
      <c r="AN3452" s="63"/>
      <c r="AO3452" s="63"/>
      <c r="AP3452" s="63"/>
      <c r="AQ3452" s="63"/>
      <c r="AR3452" s="63"/>
      <c r="AS3452" s="63"/>
      <c r="AT3452" s="63"/>
      <c r="AU3452" s="63"/>
      <c r="AV3452" s="63"/>
      <c r="AW3452" s="63"/>
      <c r="AX3452" s="63"/>
      <c r="AY3452" s="63"/>
      <c r="AZ3452" s="63"/>
      <c r="BA3452" s="63"/>
      <c r="BB3452" s="63"/>
      <c r="BC3452" s="63"/>
      <c r="BD3452" s="63"/>
      <c r="BE3452" s="63"/>
      <c r="BF3452" s="63"/>
      <c r="BG3452" s="63"/>
      <c r="BH3452" s="63"/>
      <c r="BI3452" s="63"/>
      <c r="BJ3452" s="63"/>
      <c r="BK3452" s="63"/>
      <c r="BL3452" s="63"/>
      <c r="BM3452" s="63"/>
      <c r="BN3452" s="63"/>
      <c r="BO3452" s="63"/>
      <c r="BP3452" s="63"/>
      <c r="BQ3452" s="63"/>
      <c r="BR3452" s="63"/>
      <c r="BS3452" s="63"/>
      <c r="BT3452" s="63"/>
      <c r="BU3452" s="63"/>
      <c r="BV3452" s="63"/>
      <c r="BW3452" s="63"/>
      <c r="BX3452" s="63"/>
      <c r="BY3452" s="63"/>
      <c r="BZ3452" s="63"/>
      <c r="CA3452" s="63"/>
      <c r="CB3452" s="63"/>
      <c r="CC3452" s="63"/>
      <c r="CD3452" s="63"/>
      <c r="CE3452" s="63"/>
      <c r="CF3452" s="63"/>
      <c r="CG3452" s="63"/>
      <c r="CH3452" s="63"/>
      <c r="CI3452" s="63"/>
      <c r="CJ3452" s="63"/>
      <c r="CK3452" s="63"/>
      <c r="CL3452" s="63"/>
      <c r="CM3452" s="63"/>
      <c r="CN3452" s="63"/>
      <c r="CO3452" s="63"/>
      <c r="CP3452" s="63"/>
      <c r="CR3452" s="227"/>
      <c r="CS3452" s="74"/>
    </row>
    <row r="3453" spans="1:97" s="72" customFormat="1" ht="75.75" customHeight="1">
      <c r="A3453" s="63"/>
      <c r="B3453" s="63"/>
      <c r="C3453" s="63"/>
      <c r="D3453" s="63"/>
      <c r="E3453" s="63"/>
      <c r="F3453" s="63"/>
      <c r="G3453" s="63"/>
      <c r="H3453" s="63"/>
      <c r="I3453" s="63"/>
      <c r="J3453" s="63"/>
      <c r="K3453" s="63"/>
      <c r="L3453" s="63"/>
      <c r="M3453" s="63"/>
      <c r="N3453" s="63"/>
      <c r="O3453" s="63"/>
      <c r="P3453" s="63"/>
      <c r="Q3453" s="63"/>
      <c r="R3453" s="63"/>
      <c r="S3453" s="63"/>
      <c r="T3453" s="63"/>
      <c r="U3453" s="63"/>
      <c r="V3453" s="63"/>
      <c r="W3453" s="63"/>
      <c r="X3453" s="63"/>
      <c r="Y3453" s="63"/>
      <c r="Z3453" s="63"/>
      <c r="AA3453" s="63"/>
      <c r="AB3453" s="63"/>
      <c r="AC3453" s="63"/>
      <c r="AD3453" s="63"/>
      <c r="AE3453" s="63"/>
      <c r="AF3453" s="63"/>
      <c r="AG3453" s="63"/>
      <c r="AH3453" s="63"/>
      <c r="AI3453" s="63"/>
      <c r="AJ3453" s="63"/>
      <c r="AK3453" s="63"/>
      <c r="AL3453" s="63"/>
      <c r="AM3453" s="63"/>
      <c r="AN3453" s="63"/>
      <c r="AO3453" s="63"/>
      <c r="AP3453" s="63"/>
      <c r="AQ3453" s="63"/>
      <c r="AR3453" s="63"/>
      <c r="AS3453" s="63"/>
      <c r="AT3453" s="63"/>
      <c r="AU3453" s="63"/>
      <c r="AV3453" s="63"/>
      <c r="AW3453" s="63"/>
      <c r="AX3453" s="63"/>
      <c r="AY3453" s="63"/>
      <c r="AZ3453" s="63"/>
      <c r="BA3453" s="63"/>
      <c r="BB3453" s="63"/>
      <c r="BC3453" s="63"/>
      <c r="BD3453" s="63"/>
      <c r="BE3453" s="63"/>
      <c r="BF3453" s="63"/>
      <c r="BG3453" s="63"/>
      <c r="BH3453" s="63"/>
      <c r="BI3453" s="63"/>
      <c r="BJ3453" s="63"/>
      <c r="BK3453" s="63"/>
      <c r="BL3453" s="63"/>
      <c r="BM3453" s="63"/>
      <c r="BN3453" s="63"/>
      <c r="BO3453" s="63"/>
      <c r="BP3453" s="63"/>
      <c r="BQ3453" s="63"/>
      <c r="BR3453" s="63"/>
      <c r="BS3453" s="63"/>
      <c r="BT3453" s="63"/>
      <c r="BU3453" s="63"/>
      <c r="BV3453" s="63"/>
      <c r="BW3453" s="63"/>
      <c r="BX3453" s="63"/>
      <c r="BY3453" s="63"/>
      <c r="BZ3453" s="63"/>
      <c r="CA3453" s="63"/>
      <c r="CB3453" s="63"/>
      <c r="CC3453" s="63"/>
      <c r="CD3453" s="63"/>
      <c r="CE3453" s="63"/>
      <c r="CF3453" s="63"/>
      <c r="CG3453" s="63"/>
      <c r="CH3453" s="63"/>
      <c r="CI3453" s="63"/>
      <c r="CJ3453" s="63"/>
      <c r="CK3453" s="63"/>
      <c r="CL3453" s="63"/>
      <c r="CM3453" s="63"/>
      <c r="CN3453" s="63"/>
      <c r="CO3453" s="63"/>
      <c r="CP3453" s="63"/>
      <c r="CR3453" s="227"/>
      <c r="CS3453" s="74"/>
    </row>
    <row r="3454" spans="1:97" s="72" customFormat="1" ht="75.75" customHeight="1">
      <c r="A3454" s="63"/>
      <c r="B3454" s="63"/>
      <c r="C3454" s="63"/>
      <c r="D3454" s="63"/>
      <c r="E3454" s="63"/>
      <c r="F3454" s="63"/>
      <c r="G3454" s="63"/>
      <c r="H3454" s="63"/>
      <c r="I3454" s="63"/>
      <c r="J3454" s="63"/>
      <c r="K3454" s="63"/>
      <c r="L3454" s="63"/>
      <c r="M3454" s="63"/>
      <c r="N3454" s="63"/>
      <c r="O3454" s="63"/>
      <c r="P3454" s="63"/>
      <c r="Q3454" s="63"/>
      <c r="R3454" s="63"/>
      <c r="S3454" s="63"/>
      <c r="T3454" s="63"/>
      <c r="U3454" s="63"/>
      <c r="V3454" s="63"/>
      <c r="W3454" s="63"/>
      <c r="X3454" s="63"/>
      <c r="Y3454" s="63"/>
      <c r="Z3454" s="63"/>
      <c r="AA3454" s="63"/>
      <c r="AB3454" s="63"/>
      <c r="AC3454" s="63"/>
      <c r="AD3454" s="63"/>
      <c r="AE3454" s="63"/>
      <c r="AF3454" s="63"/>
      <c r="AG3454" s="63"/>
      <c r="AH3454" s="63"/>
      <c r="AI3454" s="63"/>
      <c r="AJ3454" s="63"/>
      <c r="AK3454" s="63"/>
      <c r="AL3454" s="63"/>
      <c r="AM3454" s="63"/>
      <c r="AN3454" s="63"/>
      <c r="AO3454" s="63"/>
      <c r="AP3454" s="63"/>
      <c r="AQ3454" s="63"/>
      <c r="AR3454" s="63"/>
      <c r="AS3454" s="63"/>
      <c r="AT3454" s="63"/>
      <c r="AU3454" s="63"/>
      <c r="AV3454" s="63"/>
      <c r="AW3454" s="63"/>
      <c r="AX3454" s="63"/>
      <c r="AY3454" s="63"/>
      <c r="AZ3454" s="63"/>
      <c r="BA3454" s="63"/>
      <c r="BB3454" s="63"/>
      <c r="BC3454" s="63"/>
      <c r="BD3454" s="63"/>
      <c r="BE3454" s="63"/>
      <c r="BF3454" s="63"/>
      <c r="BG3454" s="63"/>
      <c r="BH3454" s="63"/>
      <c r="BI3454" s="63"/>
      <c r="BJ3454" s="63"/>
      <c r="BK3454" s="63"/>
      <c r="BL3454" s="63"/>
      <c r="BM3454" s="63"/>
      <c r="BN3454" s="63"/>
      <c r="BO3454" s="63"/>
      <c r="BP3454" s="63"/>
      <c r="BQ3454" s="63"/>
      <c r="BR3454" s="63"/>
      <c r="BS3454" s="63"/>
      <c r="BT3454" s="63"/>
      <c r="BU3454" s="63"/>
      <c r="BV3454" s="63"/>
      <c r="BW3454" s="63"/>
      <c r="BX3454" s="63"/>
      <c r="BY3454" s="63"/>
      <c r="BZ3454" s="63"/>
      <c r="CA3454" s="63"/>
      <c r="CB3454" s="63"/>
      <c r="CC3454" s="63"/>
      <c r="CD3454" s="63"/>
      <c r="CE3454" s="63"/>
      <c r="CF3454" s="63"/>
      <c r="CG3454" s="63"/>
      <c r="CH3454" s="63"/>
      <c r="CI3454" s="63"/>
      <c r="CJ3454" s="63"/>
      <c r="CK3454" s="63"/>
      <c r="CL3454" s="63"/>
      <c r="CM3454" s="63"/>
      <c r="CN3454" s="63"/>
      <c r="CO3454" s="63"/>
      <c r="CP3454" s="63"/>
      <c r="CR3454" s="227"/>
      <c r="CS3454" s="74"/>
    </row>
    <row r="3455" spans="1:97" s="72" customFormat="1" ht="75.75" customHeight="1">
      <c r="A3455" s="63"/>
      <c r="B3455" s="63"/>
      <c r="C3455" s="63"/>
      <c r="D3455" s="63"/>
      <c r="E3455" s="63"/>
      <c r="F3455" s="63"/>
      <c r="G3455" s="63"/>
      <c r="H3455" s="63"/>
      <c r="I3455" s="63"/>
      <c r="J3455" s="63"/>
      <c r="K3455" s="63"/>
      <c r="L3455" s="63"/>
      <c r="M3455" s="63"/>
      <c r="N3455" s="63"/>
      <c r="O3455" s="63"/>
      <c r="P3455" s="63"/>
      <c r="Q3455" s="63"/>
      <c r="R3455" s="63"/>
      <c r="S3455" s="63"/>
      <c r="T3455" s="63"/>
      <c r="U3455" s="63"/>
      <c r="V3455" s="63"/>
      <c r="W3455" s="63"/>
      <c r="X3455" s="63"/>
      <c r="Y3455" s="63"/>
      <c r="Z3455" s="63"/>
      <c r="AA3455" s="63"/>
      <c r="AB3455" s="63"/>
      <c r="AC3455" s="63"/>
      <c r="AD3455" s="63"/>
      <c r="AE3455" s="63"/>
      <c r="AF3455" s="63"/>
      <c r="AG3455" s="63"/>
      <c r="AH3455" s="63"/>
      <c r="AI3455" s="63"/>
      <c r="AJ3455" s="63"/>
      <c r="AK3455" s="63"/>
      <c r="AL3455" s="63"/>
      <c r="AM3455" s="63"/>
      <c r="AN3455" s="63"/>
      <c r="AO3455" s="63"/>
      <c r="AP3455" s="63"/>
      <c r="AQ3455" s="63"/>
      <c r="AR3455" s="63"/>
      <c r="AS3455" s="63"/>
      <c r="AT3455" s="63"/>
      <c r="AU3455" s="63"/>
      <c r="AV3455" s="63"/>
      <c r="AW3455" s="63"/>
      <c r="AX3455" s="63"/>
      <c r="AY3455" s="63"/>
      <c r="AZ3455" s="63"/>
      <c r="BA3455" s="63"/>
      <c r="BB3455" s="63"/>
      <c r="BC3455" s="63"/>
      <c r="BD3455" s="63"/>
      <c r="BE3455" s="63"/>
      <c r="BF3455" s="63"/>
      <c r="BG3455" s="63"/>
      <c r="BH3455" s="63"/>
      <c r="BI3455" s="63"/>
      <c r="BJ3455" s="63"/>
      <c r="BK3455" s="63"/>
      <c r="BL3455" s="63"/>
      <c r="BM3455" s="63"/>
      <c r="BN3455" s="63"/>
      <c r="BO3455" s="63"/>
      <c r="BP3455" s="63"/>
      <c r="BQ3455" s="63"/>
      <c r="BR3455" s="63"/>
      <c r="BS3455" s="63"/>
      <c r="BT3455" s="63"/>
      <c r="BU3455" s="63"/>
      <c r="BV3455" s="63"/>
      <c r="BW3455" s="63"/>
      <c r="BX3455" s="63"/>
      <c r="BY3455" s="63"/>
      <c r="BZ3455" s="63"/>
      <c r="CA3455" s="63"/>
      <c r="CB3455" s="63"/>
      <c r="CC3455" s="63"/>
      <c r="CD3455" s="63"/>
      <c r="CE3455" s="63"/>
      <c r="CF3455" s="63"/>
      <c r="CG3455" s="63"/>
      <c r="CH3455" s="63"/>
      <c r="CI3455" s="63"/>
      <c r="CJ3455" s="63"/>
      <c r="CK3455" s="63"/>
      <c r="CL3455" s="63"/>
      <c r="CM3455" s="63"/>
      <c r="CN3455" s="63"/>
      <c r="CO3455" s="63"/>
      <c r="CP3455" s="63"/>
      <c r="CR3455" s="227"/>
      <c r="CS3455" s="74"/>
    </row>
    <row r="3456" spans="1:97" s="72" customFormat="1" ht="75.75" customHeight="1">
      <c r="A3456" s="63"/>
      <c r="B3456" s="63"/>
      <c r="C3456" s="63"/>
      <c r="D3456" s="63"/>
      <c r="E3456" s="63"/>
      <c r="F3456" s="63"/>
      <c r="G3456" s="63"/>
      <c r="H3456" s="63"/>
      <c r="I3456" s="63"/>
      <c r="J3456" s="63"/>
      <c r="K3456" s="63"/>
      <c r="L3456" s="63"/>
      <c r="M3456" s="63"/>
      <c r="N3456" s="63"/>
      <c r="O3456" s="63"/>
      <c r="P3456" s="63"/>
      <c r="Q3456" s="63"/>
      <c r="R3456" s="63"/>
      <c r="S3456" s="63"/>
      <c r="T3456" s="63"/>
      <c r="U3456" s="63"/>
      <c r="V3456" s="63"/>
      <c r="W3456" s="63"/>
      <c r="X3456" s="63"/>
      <c r="Y3456" s="63"/>
      <c r="Z3456" s="63"/>
      <c r="AA3456" s="63"/>
      <c r="AB3456" s="63"/>
      <c r="AC3456" s="63"/>
      <c r="AD3456" s="63"/>
      <c r="AE3456" s="63"/>
      <c r="AF3456" s="63"/>
      <c r="AG3456" s="63"/>
      <c r="AH3456" s="63"/>
      <c r="AI3456" s="63"/>
      <c r="AJ3456" s="63"/>
      <c r="AK3456" s="63"/>
      <c r="AL3456" s="63"/>
      <c r="AM3456" s="63"/>
      <c r="AN3456" s="63"/>
      <c r="AO3456" s="63"/>
      <c r="AP3456" s="63"/>
      <c r="AQ3456" s="63"/>
      <c r="AR3456" s="63"/>
      <c r="AS3456" s="63"/>
      <c r="AT3456" s="63"/>
      <c r="AU3456" s="63"/>
      <c r="AV3456" s="63"/>
      <c r="AW3456" s="63"/>
      <c r="AX3456" s="63"/>
      <c r="AY3456" s="63"/>
      <c r="AZ3456" s="63"/>
      <c r="BA3456" s="63"/>
      <c r="BB3456" s="63"/>
      <c r="BC3456" s="63"/>
      <c r="BD3456" s="63"/>
      <c r="BE3456" s="63"/>
      <c r="BF3456" s="63"/>
      <c r="BG3456" s="63"/>
      <c r="BH3456" s="63"/>
      <c r="BI3456" s="63"/>
      <c r="BJ3456" s="63"/>
      <c r="BK3456" s="63"/>
      <c r="BL3456" s="63"/>
      <c r="BM3456" s="63"/>
      <c r="BN3456" s="63"/>
      <c r="BO3456" s="63"/>
      <c r="BP3456" s="63"/>
      <c r="BQ3456" s="63"/>
      <c r="BR3456" s="63"/>
      <c r="BS3456" s="63"/>
      <c r="BT3456" s="63"/>
      <c r="BU3456" s="63"/>
      <c r="BV3456" s="63"/>
      <c r="BW3456" s="63"/>
      <c r="BX3456" s="63"/>
      <c r="BY3456" s="63"/>
      <c r="BZ3456" s="63"/>
      <c r="CA3456" s="63"/>
      <c r="CB3456" s="63"/>
      <c r="CC3456" s="63"/>
      <c r="CD3456" s="63"/>
      <c r="CE3456" s="63"/>
      <c r="CF3456" s="63"/>
      <c r="CG3456" s="63"/>
      <c r="CH3456" s="63"/>
      <c r="CI3456" s="63"/>
      <c r="CJ3456" s="63"/>
      <c r="CK3456" s="63"/>
      <c r="CL3456" s="63"/>
      <c r="CM3456" s="63"/>
      <c r="CN3456" s="63"/>
      <c r="CO3456" s="63"/>
      <c r="CP3456" s="63"/>
      <c r="CR3456" s="227"/>
      <c r="CS3456" s="74"/>
    </row>
    <row r="3457" spans="1:97" s="72" customFormat="1" ht="75.75" customHeight="1">
      <c r="A3457" s="63"/>
      <c r="B3457" s="63"/>
      <c r="C3457" s="63"/>
      <c r="D3457" s="63"/>
      <c r="E3457" s="63"/>
      <c r="F3457" s="63"/>
      <c r="G3457" s="63"/>
      <c r="H3457" s="63"/>
      <c r="I3457" s="63"/>
      <c r="J3457" s="63"/>
      <c r="K3457" s="63"/>
      <c r="L3457" s="63"/>
      <c r="M3457" s="63"/>
      <c r="N3457" s="63"/>
      <c r="O3457" s="63"/>
      <c r="P3457" s="63"/>
      <c r="Q3457" s="63"/>
      <c r="R3457" s="63"/>
      <c r="S3457" s="63"/>
      <c r="T3457" s="63"/>
      <c r="U3457" s="63"/>
      <c r="V3457" s="63"/>
      <c r="W3457" s="63"/>
      <c r="X3457" s="63"/>
      <c r="Y3457" s="63"/>
      <c r="Z3457" s="63"/>
      <c r="AA3457" s="63"/>
      <c r="AB3457" s="63"/>
      <c r="AC3457" s="63"/>
      <c r="AD3457" s="63"/>
      <c r="AE3457" s="63"/>
      <c r="AF3457" s="63"/>
      <c r="AG3457" s="63"/>
      <c r="AH3457" s="63"/>
      <c r="AI3457" s="63"/>
      <c r="AJ3457" s="63"/>
      <c r="AK3457" s="63"/>
      <c r="AL3457" s="63"/>
      <c r="AM3457" s="63"/>
      <c r="AN3457" s="63"/>
      <c r="AO3457" s="63"/>
      <c r="AP3457" s="63"/>
      <c r="AQ3457" s="63"/>
      <c r="AR3457" s="63"/>
      <c r="AS3457" s="63"/>
      <c r="AT3457" s="63"/>
      <c r="AU3457" s="63"/>
      <c r="AV3457" s="63"/>
      <c r="AW3457" s="63"/>
      <c r="AX3457" s="63"/>
      <c r="AY3457" s="63"/>
      <c r="AZ3457" s="63"/>
      <c r="BA3457" s="63"/>
      <c r="BB3457" s="63"/>
      <c r="BC3457" s="63"/>
      <c r="BD3457" s="63"/>
      <c r="BE3457" s="63"/>
      <c r="BF3457" s="63"/>
      <c r="BG3457" s="63"/>
      <c r="BH3457" s="63"/>
      <c r="BI3457" s="63"/>
      <c r="BJ3457" s="63"/>
      <c r="BK3457" s="63"/>
      <c r="BL3457" s="63"/>
      <c r="BM3457" s="63"/>
      <c r="BN3457" s="63"/>
      <c r="BO3457" s="63"/>
      <c r="BP3457" s="63"/>
      <c r="BQ3457" s="63"/>
      <c r="BR3457" s="63"/>
      <c r="BS3457" s="63"/>
      <c r="BT3457" s="63"/>
      <c r="BU3457" s="63"/>
      <c r="BV3457" s="63"/>
      <c r="BW3457" s="63"/>
      <c r="BX3457" s="63"/>
      <c r="BY3457" s="63"/>
      <c r="BZ3457" s="63"/>
      <c r="CA3457" s="63"/>
      <c r="CB3457" s="63"/>
      <c r="CC3457" s="63"/>
      <c r="CD3457" s="63"/>
      <c r="CE3457" s="63"/>
      <c r="CF3457" s="63"/>
      <c r="CG3457" s="63"/>
      <c r="CH3457" s="63"/>
      <c r="CI3457" s="63"/>
      <c r="CJ3457" s="63"/>
      <c r="CK3457" s="63"/>
      <c r="CL3457" s="63"/>
      <c r="CM3457" s="63"/>
      <c r="CN3457" s="63"/>
      <c r="CO3457" s="63"/>
      <c r="CP3457" s="63"/>
      <c r="CR3457" s="227"/>
      <c r="CS3457" s="74"/>
    </row>
    <row r="3458" spans="1:97" s="72" customFormat="1" ht="75.75" customHeight="1">
      <c r="A3458" s="63"/>
      <c r="B3458" s="63"/>
      <c r="C3458" s="63"/>
      <c r="D3458" s="63"/>
      <c r="E3458" s="63"/>
      <c r="F3458" s="63"/>
      <c r="G3458" s="63"/>
      <c r="H3458" s="63"/>
      <c r="I3458" s="63"/>
      <c r="J3458" s="63"/>
      <c r="K3458" s="63"/>
      <c r="L3458" s="63"/>
      <c r="M3458" s="63"/>
      <c r="N3458" s="63"/>
      <c r="O3458" s="63"/>
      <c r="P3458" s="63"/>
      <c r="Q3458" s="63"/>
      <c r="R3458" s="63"/>
      <c r="S3458" s="63"/>
      <c r="T3458" s="63"/>
      <c r="U3458" s="63"/>
      <c r="V3458" s="63"/>
      <c r="W3458" s="63"/>
      <c r="X3458" s="63"/>
      <c r="Y3458" s="63"/>
      <c r="Z3458" s="63"/>
      <c r="AA3458" s="63"/>
      <c r="AB3458" s="63"/>
      <c r="AC3458" s="63"/>
      <c r="AD3458" s="63"/>
      <c r="AE3458" s="63"/>
      <c r="AF3458" s="63"/>
      <c r="AG3458" s="63"/>
      <c r="AH3458" s="63"/>
      <c r="AI3458" s="63"/>
      <c r="AJ3458" s="63"/>
      <c r="AK3458" s="63"/>
      <c r="AL3458" s="63"/>
      <c r="AM3458" s="63"/>
      <c r="AN3458" s="63"/>
      <c r="AO3458" s="63"/>
      <c r="AP3458" s="63"/>
      <c r="AQ3458" s="63"/>
      <c r="AR3458" s="63"/>
      <c r="AS3458" s="63"/>
      <c r="AT3458" s="63"/>
      <c r="AU3458" s="63"/>
      <c r="AV3458" s="63"/>
      <c r="AW3458" s="63"/>
      <c r="AX3458" s="63"/>
      <c r="AY3458" s="63"/>
      <c r="AZ3458" s="63"/>
      <c r="BA3458" s="63"/>
      <c r="BB3458" s="63"/>
      <c r="BC3458" s="63"/>
      <c r="BD3458" s="63"/>
      <c r="BE3458" s="63"/>
      <c r="BF3458" s="63"/>
      <c r="BG3458" s="63"/>
      <c r="BH3458" s="63"/>
      <c r="BI3458" s="63"/>
      <c r="BJ3458" s="63"/>
      <c r="BK3458" s="63"/>
      <c r="BL3458" s="63"/>
      <c r="BM3458" s="63"/>
      <c r="BN3458" s="63"/>
      <c r="BO3458" s="63"/>
      <c r="BP3458" s="63"/>
      <c r="BQ3458" s="63"/>
      <c r="BR3458" s="63"/>
      <c r="BS3458" s="63"/>
      <c r="BT3458" s="63"/>
      <c r="BU3458" s="63"/>
      <c r="BV3458" s="63"/>
      <c r="BW3458" s="63"/>
      <c r="BX3458" s="63"/>
      <c r="BY3458" s="63"/>
      <c r="BZ3458" s="63"/>
      <c r="CA3458" s="63"/>
      <c r="CB3458" s="63"/>
      <c r="CC3458" s="63"/>
      <c r="CD3458" s="63"/>
      <c r="CE3458" s="63"/>
      <c r="CF3458" s="63"/>
      <c r="CG3458" s="63"/>
      <c r="CH3458" s="63"/>
      <c r="CI3458" s="63"/>
      <c r="CJ3458" s="63"/>
      <c r="CK3458" s="63"/>
      <c r="CL3458" s="63"/>
      <c r="CM3458" s="63"/>
      <c r="CN3458" s="63"/>
      <c r="CO3458" s="63"/>
      <c r="CP3458" s="63"/>
      <c r="CR3458" s="227"/>
      <c r="CS3458" s="74"/>
    </row>
    <row r="3459" spans="1:97" s="72" customFormat="1" ht="75.75" customHeight="1">
      <c r="A3459" s="63"/>
      <c r="B3459" s="63"/>
      <c r="C3459" s="63"/>
      <c r="D3459" s="63"/>
      <c r="E3459" s="63"/>
      <c r="F3459" s="63"/>
      <c r="G3459" s="63"/>
      <c r="H3459" s="63"/>
      <c r="I3459" s="63"/>
      <c r="J3459" s="63"/>
      <c r="K3459" s="63"/>
      <c r="L3459" s="63"/>
      <c r="M3459" s="63"/>
      <c r="N3459" s="63"/>
      <c r="O3459" s="63"/>
      <c r="P3459" s="63"/>
      <c r="Q3459" s="63"/>
      <c r="R3459" s="63"/>
      <c r="S3459" s="63"/>
      <c r="T3459" s="63"/>
      <c r="U3459" s="63"/>
      <c r="V3459" s="63"/>
      <c r="W3459" s="63"/>
      <c r="X3459" s="63"/>
      <c r="Y3459" s="63"/>
      <c r="Z3459" s="63"/>
      <c r="AA3459" s="63"/>
      <c r="AB3459" s="63"/>
      <c r="AC3459" s="63"/>
      <c r="AD3459" s="63"/>
      <c r="AE3459" s="63"/>
      <c r="AF3459" s="63"/>
      <c r="AG3459" s="63"/>
      <c r="AH3459" s="63"/>
      <c r="AI3459" s="63"/>
      <c r="AJ3459" s="63"/>
      <c r="AK3459" s="63"/>
      <c r="AL3459" s="63"/>
      <c r="AM3459" s="63"/>
      <c r="AN3459" s="63"/>
      <c r="AO3459" s="63"/>
      <c r="AP3459" s="63"/>
      <c r="AQ3459" s="63"/>
      <c r="AR3459" s="63"/>
      <c r="AS3459" s="63"/>
      <c r="AT3459" s="63"/>
      <c r="AU3459" s="63"/>
      <c r="AV3459" s="63"/>
      <c r="AW3459" s="63"/>
      <c r="AX3459" s="63"/>
      <c r="AY3459" s="63"/>
      <c r="AZ3459" s="63"/>
      <c r="BA3459" s="63"/>
      <c r="BB3459" s="63"/>
      <c r="BC3459" s="63"/>
      <c r="BD3459" s="63"/>
      <c r="BE3459" s="63"/>
      <c r="BF3459" s="63"/>
      <c r="BG3459" s="63"/>
      <c r="BH3459" s="63"/>
      <c r="BI3459" s="63"/>
      <c r="BJ3459" s="63"/>
      <c r="BK3459" s="63"/>
      <c r="BL3459" s="63"/>
      <c r="BM3459" s="63"/>
      <c r="BN3459" s="63"/>
      <c r="BO3459" s="63"/>
      <c r="BP3459" s="63"/>
      <c r="BQ3459" s="63"/>
      <c r="BR3459" s="63"/>
      <c r="BS3459" s="63"/>
      <c r="BT3459" s="63"/>
      <c r="BU3459" s="63"/>
      <c r="BV3459" s="63"/>
      <c r="BW3459" s="63"/>
      <c r="BX3459" s="63"/>
      <c r="BY3459" s="63"/>
      <c r="BZ3459" s="63"/>
      <c r="CA3459" s="63"/>
      <c r="CB3459" s="63"/>
      <c r="CC3459" s="63"/>
      <c r="CD3459" s="63"/>
      <c r="CE3459" s="63"/>
      <c r="CF3459" s="63"/>
      <c r="CG3459" s="63"/>
      <c r="CH3459" s="63"/>
      <c r="CI3459" s="63"/>
      <c r="CJ3459" s="63"/>
      <c r="CK3459" s="63"/>
      <c r="CL3459" s="63"/>
      <c r="CM3459" s="63"/>
      <c r="CN3459" s="63"/>
      <c r="CO3459" s="63"/>
      <c r="CP3459" s="63"/>
      <c r="CR3459" s="227"/>
      <c r="CS3459" s="74"/>
    </row>
    <row r="3460" spans="1:97" s="72" customFormat="1" ht="75.75" customHeight="1">
      <c r="A3460" s="63"/>
      <c r="B3460" s="63"/>
      <c r="C3460" s="63"/>
      <c r="D3460" s="63"/>
      <c r="E3460" s="63"/>
      <c r="F3460" s="63"/>
      <c r="G3460" s="63"/>
      <c r="H3460" s="63"/>
      <c r="I3460" s="63"/>
      <c r="J3460" s="63"/>
      <c r="K3460" s="63"/>
      <c r="L3460" s="63"/>
      <c r="M3460" s="63"/>
      <c r="N3460" s="63"/>
      <c r="O3460" s="63"/>
      <c r="P3460" s="63"/>
      <c r="Q3460" s="63"/>
      <c r="R3460" s="63"/>
      <c r="S3460" s="63"/>
      <c r="T3460" s="63"/>
      <c r="U3460" s="63"/>
      <c r="V3460" s="63"/>
      <c r="W3460" s="63"/>
      <c r="X3460" s="63"/>
      <c r="Y3460" s="63"/>
      <c r="Z3460" s="63"/>
      <c r="AA3460" s="63"/>
      <c r="AB3460" s="63"/>
      <c r="AC3460" s="63"/>
      <c r="AD3460" s="63"/>
      <c r="AE3460" s="63"/>
      <c r="AF3460" s="63"/>
      <c r="AG3460" s="63"/>
      <c r="AH3460" s="63"/>
      <c r="AI3460" s="63"/>
      <c r="AJ3460" s="63"/>
      <c r="AK3460" s="63"/>
      <c r="AL3460" s="63"/>
      <c r="AM3460" s="63"/>
      <c r="AN3460" s="63"/>
      <c r="AO3460" s="63"/>
      <c r="AP3460" s="63"/>
      <c r="AQ3460" s="63"/>
      <c r="AR3460" s="63"/>
      <c r="AS3460" s="63"/>
      <c r="AT3460" s="63"/>
      <c r="AU3460" s="63"/>
      <c r="AV3460" s="63"/>
      <c r="AW3460" s="63"/>
      <c r="AX3460" s="63"/>
      <c r="AY3460" s="63"/>
      <c r="AZ3460" s="63"/>
      <c r="BA3460" s="63"/>
      <c r="BB3460" s="63"/>
      <c r="BC3460" s="63"/>
      <c r="BD3460" s="63"/>
      <c r="BE3460" s="63"/>
      <c r="BF3460" s="63"/>
      <c r="BG3460" s="63"/>
      <c r="BH3460" s="63"/>
      <c r="BI3460" s="63"/>
      <c r="BJ3460" s="63"/>
      <c r="BK3460" s="63"/>
      <c r="BL3460" s="63"/>
      <c r="BM3460" s="63"/>
      <c r="BN3460" s="63"/>
      <c r="BO3460" s="63"/>
      <c r="BP3460" s="63"/>
      <c r="BQ3460" s="63"/>
      <c r="BR3460" s="63"/>
      <c r="BS3460" s="63"/>
      <c r="BT3460" s="63"/>
      <c r="BU3460" s="63"/>
      <c r="BV3460" s="63"/>
      <c r="BW3460" s="63"/>
      <c r="BX3460" s="63"/>
      <c r="BY3460" s="63"/>
      <c r="BZ3460" s="63"/>
      <c r="CA3460" s="63"/>
      <c r="CB3460" s="63"/>
      <c r="CC3460" s="63"/>
      <c r="CD3460" s="63"/>
      <c r="CE3460" s="63"/>
      <c r="CF3460" s="63"/>
      <c r="CG3460" s="63"/>
      <c r="CH3460" s="63"/>
      <c r="CI3460" s="63"/>
      <c r="CJ3460" s="63"/>
      <c r="CK3460" s="63"/>
      <c r="CL3460" s="63"/>
      <c r="CM3460" s="63"/>
      <c r="CN3460" s="63"/>
      <c r="CO3460" s="63"/>
      <c r="CP3460" s="63"/>
      <c r="CR3460" s="227"/>
      <c r="CS3460" s="74"/>
    </row>
    <row r="3461" spans="1:97" s="72" customFormat="1" ht="75.75" customHeight="1">
      <c r="A3461" s="63"/>
      <c r="B3461" s="63"/>
      <c r="C3461" s="63"/>
      <c r="D3461" s="63"/>
      <c r="E3461" s="63"/>
      <c r="F3461" s="63"/>
      <c r="G3461" s="63"/>
      <c r="H3461" s="63"/>
      <c r="I3461" s="63"/>
      <c r="J3461" s="63"/>
      <c r="K3461" s="63"/>
      <c r="L3461" s="63"/>
      <c r="M3461" s="63"/>
      <c r="N3461" s="63"/>
      <c r="O3461" s="63"/>
      <c r="P3461" s="63"/>
      <c r="Q3461" s="63"/>
      <c r="R3461" s="63"/>
      <c r="S3461" s="63"/>
      <c r="T3461" s="63"/>
      <c r="U3461" s="63"/>
      <c r="V3461" s="63"/>
      <c r="W3461" s="63"/>
      <c r="X3461" s="63"/>
      <c r="Y3461" s="63"/>
      <c r="Z3461" s="63"/>
      <c r="AA3461" s="63"/>
      <c r="AB3461" s="63"/>
      <c r="AC3461" s="63"/>
      <c r="AD3461" s="63"/>
      <c r="AE3461" s="63"/>
      <c r="AF3461" s="63"/>
      <c r="AG3461" s="63"/>
      <c r="AH3461" s="63"/>
      <c r="AI3461" s="63"/>
      <c r="AJ3461" s="63"/>
      <c r="AK3461" s="63"/>
      <c r="AL3461" s="63"/>
      <c r="AM3461" s="63"/>
      <c r="AN3461" s="63"/>
      <c r="AO3461" s="63"/>
      <c r="AP3461" s="63"/>
      <c r="AQ3461" s="63"/>
      <c r="AR3461" s="63"/>
      <c r="AS3461" s="63"/>
      <c r="AT3461" s="63"/>
      <c r="AU3461" s="63"/>
      <c r="AV3461" s="63"/>
      <c r="AW3461" s="63"/>
      <c r="AX3461" s="63"/>
      <c r="AY3461" s="63"/>
      <c r="AZ3461" s="63"/>
      <c r="BA3461" s="63"/>
      <c r="BB3461" s="63"/>
      <c r="BC3461" s="63"/>
      <c r="BD3461" s="63"/>
      <c r="BE3461" s="63"/>
      <c r="BF3461" s="63"/>
      <c r="BG3461" s="63"/>
      <c r="BH3461" s="63"/>
      <c r="BI3461" s="63"/>
      <c r="BJ3461" s="63"/>
      <c r="BK3461" s="63"/>
      <c r="BL3461" s="63"/>
      <c r="BM3461" s="63"/>
      <c r="BN3461" s="63"/>
      <c r="BO3461" s="63"/>
      <c r="BP3461" s="63"/>
      <c r="BQ3461" s="63"/>
      <c r="BR3461" s="63"/>
      <c r="BS3461" s="63"/>
      <c r="BT3461" s="63"/>
      <c r="BU3461" s="63"/>
      <c r="BV3461" s="63"/>
      <c r="BW3461" s="63"/>
      <c r="BX3461" s="63"/>
      <c r="BY3461" s="63"/>
      <c r="BZ3461" s="63"/>
      <c r="CA3461" s="63"/>
      <c r="CB3461" s="63"/>
      <c r="CC3461" s="63"/>
      <c r="CD3461" s="63"/>
      <c r="CE3461" s="63"/>
      <c r="CF3461" s="63"/>
      <c r="CG3461" s="63"/>
      <c r="CH3461" s="63"/>
      <c r="CI3461" s="63"/>
      <c r="CJ3461" s="63"/>
      <c r="CK3461" s="63"/>
      <c r="CL3461" s="63"/>
      <c r="CM3461" s="63"/>
      <c r="CN3461" s="63"/>
      <c r="CO3461" s="63"/>
      <c r="CP3461" s="63"/>
      <c r="CR3461" s="227"/>
      <c r="CS3461" s="74"/>
    </row>
    <row r="3462" spans="1:97" s="72" customFormat="1" ht="75.75" customHeight="1">
      <c r="A3462" s="63"/>
      <c r="B3462" s="63"/>
      <c r="C3462" s="63"/>
      <c r="D3462" s="63"/>
      <c r="E3462" s="63"/>
      <c r="F3462" s="63"/>
      <c r="G3462" s="63"/>
      <c r="H3462" s="63"/>
      <c r="I3462" s="63"/>
      <c r="J3462" s="63"/>
      <c r="K3462" s="63"/>
      <c r="L3462" s="63"/>
      <c r="M3462" s="63"/>
      <c r="N3462" s="63"/>
      <c r="O3462" s="63"/>
      <c r="P3462" s="63"/>
      <c r="Q3462" s="63"/>
      <c r="R3462" s="63"/>
      <c r="S3462" s="63"/>
      <c r="T3462" s="63"/>
      <c r="U3462" s="63"/>
      <c r="V3462" s="63"/>
      <c r="W3462" s="63"/>
      <c r="X3462" s="63"/>
      <c r="Y3462" s="63"/>
      <c r="Z3462" s="63"/>
      <c r="AA3462" s="63"/>
      <c r="AB3462" s="63"/>
      <c r="AC3462" s="63"/>
      <c r="AD3462" s="63"/>
      <c r="AE3462" s="63"/>
      <c r="AF3462" s="63"/>
      <c r="AG3462" s="63"/>
      <c r="AH3462" s="63"/>
      <c r="AI3462" s="63"/>
      <c r="AJ3462" s="63"/>
      <c r="AK3462" s="63"/>
      <c r="AL3462" s="63"/>
      <c r="AM3462" s="63"/>
      <c r="AN3462" s="63"/>
      <c r="AO3462" s="63"/>
      <c r="AP3462" s="63"/>
      <c r="AQ3462" s="63"/>
      <c r="AR3462" s="63"/>
      <c r="AS3462" s="63"/>
      <c r="AT3462" s="63"/>
      <c r="AU3462" s="63"/>
      <c r="AV3462" s="63"/>
      <c r="AW3462" s="63"/>
      <c r="AX3462" s="63"/>
      <c r="AY3462" s="63"/>
      <c r="AZ3462" s="63"/>
      <c r="BA3462" s="63"/>
      <c r="BB3462" s="63"/>
      <c r="BC3462" s="63"/>
      <c r="BD3462" s="63"/>
      <c r="BE3462" s="63"/>
      <c r="BF3462" s="63"/>
      <c r="BG3462" s="63"/>
      <c r="BH3462" s="63"/>
      <c r="BI3462" s="63"/>
      <c r="BJ3462" s="63"/>
      <c r="BK3462" s="63"/>
      <c r="BL3462" s="63"/>
      <c r="BM3462" s="63"/>
      <c r="BN3462" s="63"/>
      <c r="BO3462" s="63"/>
      <c r="BP3462" s="63"/>
      <c r="BQ3462" s="63"/>
      <c r="BR3462" s="63"/>
      <c r="BS3462" s="63"/>
      <c r="BT3462" s="63"/>
      <c r="BU3462" s="63"/>
      <c r="BV3462" s="63"/>
      <c r="BW3462" s="63"/>
      <c r="BX3462" s="63"/>
      <c r="BY3462" s="63"/>
      <c r="BZ3462" s="63"/>
      <c r="CA3462" s="63"/>
      <c r="CB3462" s="63"/>
      <c r="CC3462" s="63"/>
      <c r="CD3462" s="63"/>
      <c r="CE3462" s="63"/>
      <c r="CF3462" s="63"/>
      <c r="CG3462" s="63"/>
      <c r="CH3462" s="63"/>
      <c r="CI3462" s="63"/>
      <c r="CJ3462" s="63"/>
      <c r="CK3462" s="63"/>
      <c r="CL3462" s="63"/>
      <c r="CM3462" s="63"/>
      <c r="CN3462" s="63"/>
      <c r="CO3462" s="63"/>
      <c r="CP3462" s="63"/>
      <c r="CR3462" s="227"/>
      <c r="CS3462" s="74"/>
    </row>
    <row r="3463" spans="1:97" s="72" customFormat="1" ht="75.75" customHeight="1">
      <c r="A3463" s="63"/>
      <c r="B3463" s="63"/>
      <c r="C3463" s="63"/>
      <c r="D3463" s="63"/>
      <c r="E3463" s="63"/>
      <c r="F3463" s="63"/>
      <c r="G3463" s="63"/>
      <c r="H3463" s="63"/>
      <c r="I3463" s="63"/>
      <c r="J3463" s="63"/>
      <c r="K3463" s="63"/>
      <c r="L3463" s="63"/>
      <c r="M3463" s="63"/>
      <c r="N3463" s="63"/>
      <c r="O3463" s="63"/>
      <c r="P3463" s="63"/>
      <c r="Q3463" s="63"/>
      <c r="R3463" s="63"/>
      <c r="S3463" s="63"/>
      <c r="T3463" s="63"/>
      <c r="U3463" s="63"/>
      <c r="V3463" s="63"/>
      <c r="W3463" s="63"/>
      <c r="X3463" s="63"/>
      <c r="Y3463" s="63"/>
      <c r="Z3463" s="63"/>
      <c r="AA3463" s="63"/>
      <c r="AB3463" s="63"/>
      <c r="AC3463" s="63"/>
      <c r="AD3463" s="63"/>
      <c r="AE3463" s="63"/>
      <c r="AF3463" s="63"/>
      <c r="AG3463" s="63"/>
      <c r="AH3463" s="63"/>
      <c r="AI3463" s="63"/>
      <c r="AJ3463" s="63"/>
      <c r="AK3463" s="63"/>
      <c r="AL3463" s="63"/>
      <c r="AM3463" s="63"/>
      <c r="AN3463" s="63"/>
      <c r="AO3463" s="63"/>
      <c r="AP3463" s="63"/>
      <c r="AQ3463" s="63"/>
      <c r="AR3463" s="63"/>
      <c r="AS3463" s="63"/>
      <c r="AT3463" s="63"/>
      <c r="AU3463" s="63"/>
      <c r="AV3463" s="63"/>
      <c r="AW3463" s="63"/>
      <c r="AX3463" s="63"/>
      <c r="AY3463" s="63"/>
      <c r="AZ3463" s="63"/>
      <c r="BA3463" s="63"/>
      <c r="BB3463" s="63"/>
      <c r="BC3463" s="63"/>
      <c r="BD3463" s="63"/>
      <c r="BE3463" s="63"/>
      <c r="BF3463" s="63"/>
      <c r="BG3463" s="63"/>
      <c r="BH3463" s="63"/>
      <c r="BI3463" s="63"/>
      <c r="BJ3463" s="63"/>
      <c r="BK3463" s="63"/>
      <c r="BL3463" s="63"/>
      <c r="BM3463" s="63"/>
      <c r="BN3463" s="63"/>
      <c r="BO3463" s="63"/>
      <c r="BP3463" s="63"/>
      <c r="BQ3463" s="63"/>
      <c r="BR3463" s="63"/>
      <c r="BS3463" s="63"/>
      <c r="BT3463" s="63"/>
      <c r="BU3463" s="63"/>
      <c r="BV3463" s="63"/>
      <c r="BW3463" s="63"/>
      <c r="BX3463" s="63"/>
      <c r="BY3463" s="63"/>
      <c r="BZ3463" s="63"/>
      <c r="CA3463" s="63"/>
      <c r="CB3463" s="63"/>
      <c r="CC3463" s="63"/>
      <c r="CD3463" s="63"/>
      <c r="CE3463" s="63"/>
      <c r="CF3463" s="63"/>
      <c r="CG3463" s="63"/>
      <c r="CH3463" s="63"/>
      <c r="CI3463" s="63"/>
      <c r="CJ3463" s="63"/>
      <c r="CK3463" s="63"/>
      <c r="CL3463" s="63"/>
      <c r="CM3463" s="63"/>
      <c r="CN3463" s="63"/>
      <c r="CO3463" s="63"/>
      <c r="CP3463" s="63"/>
      <c r="CR3463" s="227"/>
      <c r="CS3463" s="74"/>
    </row>
    <row r="3464" spans="1:97" s="72" customFormat="1" ht="75.75" customHeight="1">
      <c r="A3464" s="63"/>
      <c r="B3464" s="63"/>
      <c r="C3464" s="63"/>
      <c r="D3464" s="63"/>
      <c r="E3464" s="63"/>
      <c r="F3464" s="63"/>
      <c r="G3464" s="63"/>
      <c r="H3464" s="63"/>
      <c r="I3464" s="63"/>
      <c r="J3464" s="63"/>
      <c r="K3464" s="63"/>
      <c r="L3464" s="63"/>
      <c r="M3464" s="63"/>
      <c r="N3464" s="63"/>
      <c r="O3464" s="63"/>
      <c r="P3464" s="63"/>
      <c r="Q3464" s="63"/>
      <c r="R3464" s="63"/>
      <c r="S3464" s="63"/>
      <c r="T3464" s="63"/>
      <c r="U3464" s="63"/>
      <c r="V3464" s="63"/>
      <c r="W3464" s="63"/>
      <c r="X3464" s="63"/>
      <c r="Y3464" s="63"/>
      <c r="Z3464" s="63"/>
      <c r="AA3464" s="63"/>
      <c r="AB3464" s="63"/>
      <c r="AC3464" s="63"/>
      <c r="AD3464" s="63"/>
      <c r="AE3464" s="63"/>
      <c r="AF3464" s="63"/>
      <c r="AG3464" s="63"/>
      <c r="AH3464" s="63"/>
      <c r="AI3464" s="63"/>
      <c r="AJ3464" s="63"/>
      <c r="AK3464" s="63"/>
      <c r="AL3464" s="63"/>
      <c r="AM3464" s="63"/>
      <c r="AN3464" s="63"/>
      <c r="AO3464" s="63"/>
      <c r="AP3464" s="63"/>
      <c r="AQ3464" s="63"/>
      <c r="AR3464" s="63"/>
      <c r="AS3464" s="63"/>
      <c r="AT3464" s="63"/>
      <c r="AU3464" s="63"/>
      <c r="AV3464" s="63"/>
      <c r="AW3464" s="63"/>
      <c r="AX3464" s="63"/>
      <c r="AY3464" s="63"/>
      <c r="AZ3464" s="63"/>
      <c r="BA3464" s="63"/>
      <c r="BB3464" s="63"/>
      <c r="BC3464" s="63"/>
      <c r="BD3464" s="63"/>
      <c r="BE3464" s="63"/>
      <c r="BF3464" s="63"/>
      <c r="BG3464" s="63"/>
      <c r="BH3464" s="63"/>
      <c r="BI3464" s="63"/>
      <c r="BJ3464" s="63"/>
      <c r="BK3464" s="63"/>
      <c r="BL3464" s="63"/>
      <c r="BM3464" s="63"/>
      <c r="BN3464" s="63"/>
      <c r="BO3464" s="63"/>
      <c r="BP3464" s="63"/>
      <c r="BQ3464" s="63"/>
      <c r="BR3464" s="63"/>
      <c r="BS3464" s="63"/>
      <c r="BT3464" s="63"/>
      <c r="BU3464" s="63"/>
      <c r="BV3464" s="63"/>
      <c r="BW3464" s="63"/>
      <c r="BX3464" s="63"/>
      <c r="BY3464" s="63"/>
      <c r="BZ3464" s="63"/>
      <c r="CA3464" s="63"/>
      <c r="CB3464" s="63"/>
      <c r="CC3464" s="63"/>
      <c r="CD3464" s="63"/>
      <c r="CE3464" s="63"/>
      <c r="CF3464" s="63"/>
      <c r="CG3464" s="63"/>
      <c r="CH3464" s="63"/>
      <c r="CI3464" s="63"/>
      <c r="CJ3464" s="63"/>
      <c r="CK3464" s="63"/>
      <c r="CL3464" s="63"/>
      <c r="CM3464" s="63"/>
      <c r="CN3464" s="63"/>
      <c r="CO3464" s="63"/>
      <c r="CP3464" s="63"/>
      <c r="CR3464" s="227"/>
      <c r="CS3464" s="74"/>
    </row>
    <row r="3465" spans="1:97" s="72" customFormat="1" ht="75.75" customHeight="1">
      <c r="A3465" s="63"/>
      <c r="B3465" s="63"/>
      <c r="C3465" s="63"/>
      <c r="D3465" s="63"/>
      <c r="E3465" s="63"/>
      <c r="F3465" s="63"/>
      <c r="G3465" s="63"/>
      <c r="H3465" s="63"/>
      <c r="I3465" s="63"/>
      <c r="J3465" s="63"/>
      <c r="K3465" s="63"/>
      <c r="L3465" s="63"/>
      <c r="M3465" s="63"/>
      <c r="N3465" s="63"/>
      <c r="O3465" s="63"/>
      <c r="P3465" s="63"/>
      <c r="Q3465" s="63"/>
      <c r="R3465" s="63"/>
      <c r="S3465" s="63"/>
      <c r="T3465" s="63"/>
      <c r="U3465" s="63"/>
      <c r="V3465" s="63"/>
      <c r="W3465" s="63"/>
      <c r="X3465" s="63"/>
      <c r="Y3465" s="63"/>
      <c r="Z3465" s="63"/>
      <c r="AA3465" s="63"/>
      <c r="AB3465" s="63"/>
      <c r="AC3465" s="63"/>
      <c r="AD3465" s="63"/>
      <c r="AE3465" s="63"/>
      <c r="AF3465" s="63"/>
      <c r="AG3465" s="63"/>
      <c r="AH3465" s="63"/>
      <c r="AI3465" s="63"/>
      <c r="AJ3465" s="63"/>
      <c r="AK3465" s="63"/>
      <c r="AL3465" s="63"/>
      <c r="AM3465" s="63"/>
      <c r="AN3465" s="63"/>
      <c r="AO3465" s="63"/>
      <c r="AP3465" s="63"/>
      <c r="AQ3465" s="63"/>
      <c r="AR3465" s="63"/>
      <c r="AS3465" s="63"/>
      <c r="AT3465" s="63"/>
      <c r="AU3465" s="63"/>
      <c r="AV3465" s="63"/>
      <c r="AW3465" s="63"/>
      <c r="AX3465" s="63"/>
      <c r="AY3465" s="63"/>
      <c r="AZ3465" s="63"/>
      <c r="BA3465" s="63"/>
      <c r="BB3465" s="63"/>
      <c r="BC3465" s="63"/>
      <c r="BD3465" s="63"/>
      <c r="BE3465" s="63"/>
      <c r="BF3465" s="63"/>
      <c r="BG3465" s="63"/>
      <c r="BH3465" s="63"/>
      <c r="BI3465" s="63"/>
      <c r="BJ3465" s="63"/>
      <c r="BK3465" s="63"/>
      <c r="BL3465" s="63"/>
      <c r="BM3465" s="63"/>
      <c r="BN3465" s="63"/>
      <c r="BO3465" s="63"/>
      <c r="BP3465" s="63"/>
      <c r="BQ3465" s="63"/>
      <c r="BR3465" s="63"/>
      <c r="BS3465" s="63"/>
      <c r="BT3465" s="63"/>
      <c r="BU3465" s="63"/>
      <c r="BV3465" s="63"/>
      <c r="BW3465" s="63"/>
      <c r="BX3465" s="63"/>
      <c r="BY3465" s="63"/>
      <c r="BZ3465" s="63"/>
      <c r="CA3465" s="63"/>
      <c r="CB3465" s="63"/>
      <c r="CC3465" s="63"/>
      <c r="CD3465" s="63"/>
      <c r="CE3465" s="63"/>
      <c r="CF3465" s="63"/>
      <c r="CG3465" s="63"/>
      <c r="CH3465" s="63"/>
      <c r="CI3465" s="63"/>
      <c r="CJ3465" s="63"/>
      <c r="CK3465" s="63"/>
      <c r="CL3465" s="63"/>
      <c r="CM3465" s="63"/>
      <c r="CN3465" s="63"/>
      <c r="CO3465" s="63"/>
      <c r="CP3465" s="63"/>
      <c r="CR3465" s="227"/>
      <c r="CS3465" s="74"/>
    </row>
    <row r="3466" spans="1:97" s="72" customFormat="1" ht="75.75" customHeight="1">
      <c r="A3466" s="63"/>
      <c r="B3466" s="63"/>
      <c r="C3466" s="63"/>
      <c r="D3466" s="63"/>
      <c r="E3466" s="63"/>
      <c r="F3466" s="63"/>
      <c r="G3466" s="63"/>
      <c r="H3466" s="63"/>
      <c r="I3466" s="63"/>
      <c r="J3466" s="63"/>
      <c r="K3466" s="63"/>
      <c r="L3466" s="63"/>
      <c r="M3466" s="63"/>
      <c r="N3466" s="63"/>
      <c r="O3466" s="63"/>
      <c r="P3466" s="63"/>
      <c r="Q3466" s="63"/>
      <c r="R3466" s="63"/>
      <c r="S3466" s="63"/>
      <c r="T3466" s="63"/>
      <c r="U3466" s="63"/>
      <c r="V3466" s="63"/>
      <c r="W3466" s="63"/>
      <c r="X3466" s="63"/>
      <c r="Y3466" s="63"/>
      <c r="Z3466" s="63"/>
      <c r="AA3466" s="63"/>
      <c r="AB3466" s="63"/>
      <c r="AC3466" s="63"/>
      <c r="AD3466" s="63"/>
      <c r="AE3466" s="63"/>
      <c r="AF3466" s="63"/>
      <c r="AG3466" s="63"/>
      <c r="AH3466" s="63"/>
      <c r="AI3466" s="63"/>
      <c r="AJ3466" s="63"/>
      <c r="AK3466" s="63"/>
      <c r="AL3466" s="63"/>
      <c r="AM3466" s="63"/>
      <c r="AN3466" s="63"/>
      <c r="AO3466" s="63"/>
      <c r="AP3466" s="63"/>
      <c r="AQ3466" s="63"/>
      <c r="AR3466" s="63"/>
      <c r="AS3466" s="63"/>
      <c r="AT3466" s="63"/>
      <c r="AU3466" s="63"/>
      <c r="AV3466" s="63"/>
      <c r="AW3466" s="63"/>
      <c r="AX3466" s="63"/>
      <c r="AY3466" s="63"/>
      <c r="AZ3466" s="63"/>
      <c r="BA3466" s="63"/>
      <c r="BB3466" s="63"/>
      <c r="BC3466" s="63"/>
      <c r="BD3466" s="63"/>
      <c r="BE3466" s="63"/>
      <c r="BF3466" s="63"/>
      <c r="BG3466" s="63"/>
      <c r="BH3466" s="63"/>
      <c r="BI3466" s="63"/>
      <c r="BJ3466" s="63"/>
      <c r="BK3466" s="63"/>
      <c r="BL3466" s="63"/>
      <c r="BM3466" s="63"/>
      <c r="BN3466" s="63"/>
      <c r="BO3466" s="63"/>
      <c r="BP3466" s="63"/>
      <c r="BQ3466" s="63"/>
      <c r="BR3466" s="63"/>
      <c r="BS3466" s="63"/>
      <c r="BT3466" s="63"/>
      <c r="BU3466" s="63"/>
      <c r="BV3466" s="63"/>
      <c r="BW3466" s="63"/>
      <c r="BX3466" s="63"/>
      <c r="BY3466" s="63"/>
      <c r="BZ3466" s="63"/>
      <c r="CA3466" s="63"/>
      <c r="CB3466" s="63"/>
      <c r="CC3466" s="63"/>
      <c r="CD3466" s="63"/>
      <c r="CE3466" s="63"/>
      <c r="CF3466" s="63"/>
      <c r="CG3466" s="63"/>
      <c r="CH3466" s="63"/>
      <c r="CI3466" s="63"/>
      <c r="CJ3466" s="63"/>
      <c r="CK3466" s="63"/>
      <c r="CL3466" s="63"/>
      <c r="CM3466" s="63"/>
      <c r="CN3466" s="63"/>
      <c r="CO3466" s="63"/>
      <c r="CP3466" s="63"/>
      <c r="CR3466" s="227"/>
      <c r="CS3466" s="74"/>
    </row>
    <row r="3467" spans="1:97" s="72" customFormat="1" ht="75.75" customHeight="1">
      <c r="A3467" s="63"/>
      <c r="B3467" s="63"/>
      <c r="C3467" s="63"/>
      <c r="D3467" s="63"/>
      <c r="E3467" s="63"/>
      <c r="F3467" s="63"/>
      <c r="G3467" s="63"/>
      <c r="H3467" s="63"/>
      <c r="I3467" s="63"/>
      <c r="J3467" s="63"/>
      <c r="K3467" s="63"/>
      <c r="L3467" s="63"/>
      <c r="M3467" s="63"/>
      <c r="N3467" s="63"/>
      <c r="O3467" s="63"/>
      <c r="P3467" s="63"/>
      <c r="Q3467" s="63"/>
      <c r="R3467" s="63"/>
      <c r="S3467" s="63"/>
      <c r="T3467" s="63"/>
      <c r="U3467" s="63"/>
      <c r="V3467" s="63"/>
      <c r="W3467" s="63"/>
      <c r="X3467" s="63"/>
      <c r="Y3467" s="63"/>
      <c r="Z3467" s="63"/>
      <c r="AA3467" s="63"/>
      <c r="AB3467" s="63"/>
      <c r="AC3467" s="63"/>
      <c r="AD3467" s="63"/>
      <c r="AE3467" s="63"/>
      <c r="AF3467" s="63"/>
      <c r="AG3467" s="63"/>
      <c r="AH3467" s="63"/>
      <c r="AI3467" s="63"/>
      <c r="AJ3467" s="63"/>
      <c r="AK3467" s="63"/>
      <c r="AL3467" s="63"/>
      <c r="AM3467" s="63"/>
      <c r="AN3467" s="63"/>
      <c r="AO3467" s="63"/>
      <c r="AP3467" s="63"/>
      <c r="AQ3467" s="63"/>
      <c r="AR3467" s="63"/>
      <c r="AS3467" s="63"/>
      <c r="AT3467" s="63"/>
      <c r="AU3467" s="63"/>
      <c r="AV3467" s="63"/>
      <c r="AW3467" s="63"/>
      <c r="AX3467" s="63"/>
      <c r="AY3467" s="63"/>
      <c r="AZ3467" s="63"/>
      <c r="BA3467" s="63"/>
      <c r="BB3467" s="63"/>
      <c r="BC3467" s="63"/>
      <c r="BD3467" s="63"/>
      <c r="BE3467" s="63"/>
      <c r="BF3467" s="63"/>
      <c r="BG3467" s="63"/>
      <c r="BH3467" s="63"/>
      <c r="BI3467" s="63"/>
      <c r="BJ3467" s="63"/>
      <c r="BK3467" s="63"/>
      <c r="BL3467" s="63"/>
      <c r="BM3467" s="63"/>
      <c r="BN3467" s="63"/>
      <c r="BO3467" s="63"/>
      <c r="BP3467" s="63"/>
      <c r="BQ3467" s="63"/>
      <c r="BR3467" s="63"/>
      <c r="BS3467" s="63"/>
      <c r="BT3467" s="63"/>
      <c r="BU3467" s="63"/>
      <c r="BV3467" s="63"/>
      <c r="BW3467" s="63"/>
      <c r="BX3467" s="63"/>
      <c r="BY3467" s="63"/>
      <c r="BZ3467" s="63"/>
      <c r="CA3467" s="63"/>
      <c r="CB3467" s="63"/>
      <c r="CC3467" s="63"/>
      <c r="CD3467" s="63"/>
      <c r="CE3467" s="63"/>
      <c r="CF3467" s="63"/>
      <c r="CG3467" s="63"/>
      <c r="CH3467" s="63"/>
      <c r="CI3467" s="63"/>
      <c r="CJ3467" s="63"/>
      <c r="CK3467" s="63"/>
      <c r="CL3467" s="63"/>
      <c r="CM3467" s="63"/>
      <c r="CN3467" s="63"/>
      <c r="CO3467" s="63"/>
      <c r="CP3467" s="63"/>
      <c r="CR3467" s="227"/>
      <c r="CS3467" s="74"/>
    </row>
    <row r="3468" spans="1:97" s="72" customFormat="1" ht="75.75" customHeight="1">
      <c r="A3468" s="63"/>
      <c r="B3468" s="63"/>
      <c r="C3468" s="63"/>
      <c r="D3468" s="63"/>
      <c r="E3468" s="63"/>
      <c r="F3468" s="63"/>
      <c r="G3468" s="63"/>
      <c r="H3468" s="63"/>
      <c r="I3468" s="63"/>
      <c r="J3468" s="63"/>
      <c r="K3468" s="63"/>
      <c r="L3468" s="63"/>
      <c r="M3468" s="63"/>
      <c r="N3468" s="63"/>
      <c r="O3468" s="63"/>
      <c r="P3468" s="63"/>
      <c r="Q3468" s="63"/>
      <c r="R3468" s="63"/>
      <c r="S3468" s="63"/>
      <c r="T3468" s="63"/>
      <c r="U3468" s="63"/>
      <c r="V3468" s="63"/>
      <c r="W3468" s="63"/>
      <c r="X3468" s="63"/>
      <c r="Y3468" s="63"/>
      <c r="Z3468" s="63"/>
      <c r="AA3468" s="63"/>
      <c r="AB3468" s="63"/>
      <c r="AC3468" s="63"/>
      <c r="AD3468" s="63"/>
      <c r="AE3468" s="63"/>
      <c r="AF3468" s="63"/>
      <c r="AG3468" s="63"/>
      <c r="AH3468" s="63"/>
      <c r="AI3468" s="63"/>
      <c r="AJ3468" s="63"/>
      <c r="AK3468" s="63"/>
      <c r="AL3468" s="63"/>
      <c r="AM3468" s="63"/>
      <c r="AN3468" s="63"/>
      <c r="AO3468" s="63"/>
      <c r="AP3468" s="63"/>
      <c r="AQ3468" s="63"/>
      <c r="AR3468" s="63"/>
      <c r="AS3468" s="63"/>
      <c r="AT3468" s="63"/>
      <c r="AU3468" s="63"/>
      <c r="AV3468" s="63"/>
      <c r="AW3468" s="63"/>
      <c r="AX3468" s="63"/>
      <c r="AY3468" s="63"/>
      <c r="AZ3468" s="63"/>
      <c r="BA3468" s="63"/>
      <c r="BB3468" s="63"/>
      <c r="BC3468" s="63"/>
      <c r="BD3468" s="63"/>
      <c r="BE3468" s="63"/>
      <c r="BF3468" s="63"/>
      <c r="BG3468" s="63"/>
      <c r="BH3468" s="63"/>
      <c r="BI3468" s="63"/>
      <c r="BJ3468" s="63"/>
      <c r="BK3468" s="63"/>
      <c r="BL3468" s="63"/>
      <c r="BM3468" s="63"/>
      <c r="BN3468" s="63"/>
      <c r="BO3468" s="63"/>
      <c r="BP3468" s="63"/>
      <c r="BQ3468" s="63"/>
      <c r="BR3468" s="63"/>
      <c r="BS3468" s="63"/>
      <c r="BT3468" s="63"/>
      <c r="BU3468" s="63"/>
      <c r="BV3468" s="63"/>
      <c r="BW3468" s="63"/>
      <c r="BX3468" s="63"/>
      <c r="BY3468" s="63"/>
      <c r="BZ3468" s="63"/>
      <c r="CA3468" s="63"/>
      <c r="CB3468" s="63"/>
      <c r="CC3468" s="63"/>
      <c r="CD3468" s="63"/>
      <c r="CE3468" s="63"/>
      <c r="CF3468" s="63"/>
      <c r="CG3468" s="63"/>
      <c r="CH3468" s="63"/>
      <c r="CI3468" s="63"/>
      <c r="CJ3468" s="63"/>
      <c r="CK3468" s="63"/>
      <c r="CL3468" s="63"/>
      <c r="CM3468" s="63"/>
      <c r="CN3468" s="63"/>
      <c r="CO3468" s="63"/>
      <c r="CP3468" s="63"/>
      <c r="CR3468" s="227"/>
      <c r="CS3468" s="74"/>
    </row>
    <row r="3469" spans="1:97" s="72" customFormat="1" ht="75.75" customHeight="1">
      <c r="A3469" s="63"/>
      <c r="B3469" s="63"/>
      <c r="C3469" s="63"/>
      <c r="D3469" s="63"/>
      <c r="E3469" s="63"/>
      <c r="F3469" s="63"/>
      <c r="G3469" s="63"/>
      <c r="H3469" s="63"/>
      <c r="I3469" s="63"/>
      <c r="J3469" s="63"/>
      <c r="K3469" s="63"/>
      <c r="L3469" s="63"/>
      <c r="M3469" s="63"/>
      <c r="N3469" s="63"/>
      <c r="O3469" s="63"/>
      <c r="P3469" s="63"/>
      <c r="Q3469" s="63"/>
      <c r="R3469" s="63"/>
      <c r="S3469" s="63"/>
      <c r="T3469" s="63"/>
      <c r="U3469" s="63"/>
      <c r="V3469" s="63"/>
      <c r="W3469" s="63"/>
      <c r="X3469" s="63"/>
      <c r="Y3469" s="63"/>
      <c r="Z3469" s="63"/>
      <c r="AA3469" s="63"/>
      <c r="AB3469" s="63"/>
      <c r="AC3469" s="63"/>
      <c r="AD3469" s="63"/>
      <c r="AE3469" s="63"/>
      <c r="AF3469" s="63"/>
      <c r="AG3469" s="63"/>
      <c r="AH3469" s="63"/>
      <c r="AI3469" s="63"/>
      <c r="AJ3469" s="63"/>
      <c r="AK3469" s="63"/>
      <c r="AL3469" s="63"/>
      <c r="AM3469" s="63"/>
      <c r="AN3469" s="63"/>
      <c r="AO3469" s="63"/>
      <c r="AP3469" s="63"/>
      <c r="AQ3469" s="63"/>
      <c r="AR3469" s="63"/>
      <c r="AS3469" s="63"/>
      <c r="AT3469" s="63"/>
      <c r="AU3469" s="63"/>
      <c r="AV3469" s="63"/>
      <c r="AW3469" s="63"/>
      <c r="AX3469" s="63"/>
      <c r="AY3469" s="63"/>
      <c r="AZ3469" s="63"/>
      <c r="BA3469" s="63"/>
      <c r="BB3469" s="63"/>
      <c r="BC3469" s="63"/>
      <c r="BD3469" s="63"/>
      <c r="BE3469" s="63"/>
      <c r="BF3469" s="63"/>
      <c r="BG3469" s="63"/>
      <c r="BH3469" s="63"/>
      <c r="BI3469" s="63"/>
      <c r="BJ3469" s="63"/>
      <c r="BK3469" s="63"/>
      <c r="BL3469" s="63"/>
      <c r="BM3469" s="63"/>
      <c r="BN3469" s="63"/>
      <c r="BO3469" s="63"/>
      <c r="BP3469" s="63"/>
      <c r="BQ3469" s="63"/>
      <c r="BR3469" s="63"/>
      <c r="BS3469" s="63"/>
      <c r="BT3469" s="63"/>
      <c r="BU3469" s="63"/>
      <c r="BV3469" s="63"/>
      <c r="BW3469" s="63"/>
      <c r="BX3469" s="63"/>
      <c r="BY3469" s="63"/>
      <c r="BZ3469" s="63"/>
      <c r="CA3469" s="63"/>
      <c r="CB3469" s="63"/>
      <c r="CC3469" s="63"/>
      <c r="CD3469" s="63"/>
      <c r="CE3469" s="63"/>
      <c r="CF3469" s="63"/>
      <c r="CG3469" s="63"/>
      <c r="CH3469" s="63"/>
      <c r="CI3469" s="63"/>
      <c r="CJ3469" s="63"/>
      <c r="CK3469" s="63"/>
      <c r="CL3469" s="63"/>
      <c r="CM3469" s="63"/>
      <c r="CN3469" s="63"/>
      <c r="CO3469" s="63"/>
      <c r="CP3469" s="63"/>
      <c r="CR3469" s="227"/>
      <c r="CS3469" s="74"/>
    </row>
    <row r="3470" spans="1:97" s="72" customFormat="1" ht="75.75" customHeight="1">
      <c r="A3470" s="63"/>
      <c r="B3470" s="63"/>
      <c r="C3470" s="63"/>
      <c r="D3470" s="63"/>
      <c r="E3470" s="63"/>
      <c r="F3470" s="63"/>
      <c r="G3470" s="63"/>
      <c r="H3470" s="63"/>
      <c r="I3470" s="63"/>
      <c r="J3470" s="63"/>
      <c r="K3470" s="63"/>
      <c r="L3470" s="63"/>
      <c r="M3470" s="63"/>
      <c r="N3470" s="63"/>
      <c r="O3470" s="63"/>
      <c r="P3470" s="63"/>
      <c r="Q3470" s="63"/>
      <c r="R3470" s="63"/>
      <c r="S3470" s="63"/>
      <c r="T3470" s="63"/>
      <c r="U3470" s="63"/>
      <c r="V3470" s="63"/>
      <c r="W3470" s="63"/>
      <c r="X3470" s="63"/>
      <c r="Y3470" s="63"/>
      <c r="Z3470" s="63"/>
      <c r="AA3470" s="63"/>
      <c r="AB3470" s="63"/>
      <c r="AC3470" s="63"/>
      <c r="AD3470" s="63"/>
      <c r="AE3470" s="63"/>
      <c r="AF3470" s="63"/>
      <c r="AG3470" s="63"/>
      <c r="AH3470" s="63"/>
      <c r="AI3470" s="63"/>
      <c r="AJ3470" s="63"/>
      <c r="AK3470" s="63"/>
      <c r="AL3470" s="63"/>
      <c r="AM3470" s="63"/>
      <c r="AN3470" s="63"/>
      <c r="AO3470" s="63"/>
      <c r="AP3470" s="63"/>
      <c r="AQ3470" s="63"/>
      <c r="AR3470" s="63"/>
      <c r="AS3470" s="63"/>
      <c r="AT3470" s="63"/>
      <c r="AU3470" s="63"/>
      <c r="AV3470" s="63"/>
      <c r="AW3470" s="63"/>
      <c r="AX3470" s="63"/>
      <c r="AY3470" s="63"/>
      <c r="AZ3470" s="63"/>
      <c r="BA3470" s="63"/>
      <c r="BB3470" s="63"/>
      <c r="BC3470" s="63"/>
      <c r="BD3470" s="63"/>
      <c r="BE3470" s="63"/>
      <c r="BF3470" s="63"/>
      <c r="BG3470" s="63"/>
      <c r="BH3470" s="63"/>
      <c r="BI3470" s="63"/>
      <c r="BJ3470" s="63"/>
      <c r="BK3470" s="63"/>
      <c r="BL3470" s="63"/>
      <c r="BM3470" s="63"/>
      <c r="BN3470" s="63"/>
      <c r="BO3470" s="63"/>
      <c r="BP3470" s="63"/>
      <c r="BQ3470" s="63"/>
      <c r="BR3470" s="63"/>
      <c r="BS3470" s="63"/>
      <c r="BT3470" s="63"/>
      <c r="BU3470" s="63"/>
      <c r="BV3470" s="63"/>
      <c r="BW3470" s="63"/>
      <c r="BX3470" s="63"/>
      <c r="BY3470" s="63"/>
      <c r="BZ3470" s="63"/>
      <c r="CA3470" s="63"/>
      <c r="CB3470" s="63"/>
      <c r="CC3470" s="63"/>
      <c r="CD3470" s="63"/>
      <c r="CE3470" s="63"/>
      <c r="CF3470" s="63"/>
      <c r="CG3470" s="63"/>
      <c r="CH3470" s="63"/>
      <c r="CI3470" s="63"/>
      <c r="CJ3470" s="63"/>
      <c r="CK3470" s="63"/>
      <c r="CL3470" s="63"/>
      <c r="CM3470" s="63"/>
      <c r="CN3470" s="63"/>
      <c r="CO3470" s="63"/>
      <c r="CP3470" s="63"/>
      <c r="CR3470" s="227"/>
      <c r="CS3470" s="74"/>
    </row>
    <row r="3471" spans="1:97" s="72" customFormat="1" ht="75.75" customHeight="1">
      <c r="A3471" s="63"/>
      <c r="B3471" s="63"/>
      <c r="C3471" s="63"/>
      <c r="D3471" s="63"/>
      <c r="E3471" s="63"/>
      <c r="F3471" s="63"/>
      <c r="G3471" s="63"/>
      <c r="H3471" s="63"/>
      <c r="I3471" s="63"/>
      <c r="J3471" s="63"/>
      <c r="K3471" s="63"/>
      <c r="L3471" s="63"/>
      <c r="M3471" s="63"/>
      <c r="N3471" s="63"/>
      <c r="O3471" s="63"/>
      <c r="P3471" s="63"/>
      <c r="Q3471" s="63"/>
      <c r="R3471" s="63"/>
      <c r="S3471" s="63"/>
      <c r="T3471" s="63"/>
      <c r="U3471" s="63"/>
      <c r="V3471" s="63"/>
      <c r="W3471" s="63"/>
      <c r="X3471" s="63"/>
      <c r="Y3471" s="63"/>
      <c r="Z3471" s="63"/>
      <c r="AA3471" s="63"/>
      <c r="AB3471" s="63"/>
      <c r="AC3471" s="63"/>
      <c r="AD3471" s="63"/>
      <c r="AE3471" s="63"/>
      <c r="AF3471" s="63"/>
      <c r="AG3471" s="63"/>
      <c r="AH3471" s="63"/>
      <c r="AI3471" s="63"/>
      <c r="AJ3471" s="63"/>
      <c r="AK3471" s="63"/>
      <c r="AL3471" s="63"/>
      <c r="AM3471" s="63"/>
      <c r="AN3471" s="63"/>
      <c r="AO3471" s="63"/>
      <c r="AP3471" s="63"/>
      <c r="AQ3471" s="63"/>
      <c r="AR3471" s="63"/>
      <c r="AS3471" s="63"/>
      <c r="AT3471" s="63"/>
      <c r="AU3471" s="63"/>
      <c r="AV3471" s="63"/>
      <c r="AW3471" s="63"/>
      <c r="AX3471" s="63"/>
      <c r="AY3471" s="63"/>
      <c r="AZ3471" s="63"/>
      <c r="BA3471" s="63"/>
      <c r="BB3471" s="63"/>
      <c r="BC3471" s="63"/>
      <c r="BD3471" s="63"/>
      <c r="BE3471" s="63"/>
      <c r="BF3471" s="63"/>
      <c r="BG3471" s="63"/>
      <c r="BH3471" s="63"/>
      <c r="BI3471" s="63"/>
      <c r="BJ3471" s="63"/>
      <c r="BK3471" s="63"/>
      <c r="BL3471" s="63"/>
      <c r="BM3471" s="63"/>
      <c r="BN3471" s="63"/>
      <c r="BO3471" s="63"/>
      <c r="BP3471" s="63"/>
      <c r="BQ3471" s="63"/>
      <c r="BR3471" s="63"/>
      <c r="BS3471" s="63"/>
      <c r="BT3471" s="63"/>
      <c r="BU3471" s="63"/>
      <c r="BV3471" s="63"/>
      <c r="BW3471" s="63"/>
      <c r="BX3471" s="63"/>
      <c r="BY3471" s="63"/>
      <c r="BZ3471" s="63"/>
      <c r="CA3471" s="63"/>
      <c r="CB3471" s="63"/>
      <c r="CC3471" s="63"/>
      <c r="CD3471" s="63"/>
      <c r="CE3471" s="63"/>
      <c r="CF3471" s="63"/>
      <c r="CG3471" s="63"/>
      <c r="CH3471" s="63"/>
      <c r="CI3471" s="63"/>
      <c r="CJ3471" s="63"/>
      <c r="CK3471" s="63"/>
      <c r="CL3471" s="63"/>
      <c r="CM3471" s="63"/>
      <c r="CN3471" s="63"/>
      <c r="CO3471" s="63"/>
      <c r="CP3471" s="63"/>
      <c r="CR3471" s="227"/>
      <c r="CS3471" s="74"/>
    </row>
    <row r="3472" spans="1:97" s="72" customFormat="1" ht="75.75" customHeight="1">
      <c r="A3472" s="63"/>
      <c r="B3472" s="63"/>
      <c r="C3472" s="63"/>
      <c r="D3472" s="63"/>
      <c r="E3472" s="63"/>
      <c r="F3472" s="63"/>
      <c r="G3472" s="63"/>
      <c r="H3472" s="63"/>
      <c r="I3472" s="63"/>
      <c r="J3472" s="63"/>
      <c r="K3472" s="63"/>
      <c r="L3472" s="63"/>
      <c r="M3472" s="63"/>
      <c r="N3472" s="63"/>
      <c r="O3472" s="63"/>
      <c r="P3472" s="63"/>
      <c r="Q3472" s="63"/>
      <c r="R3472" s="63"/>
      <c r="S3472" s="63"/>
      <c r="T3472" s="63"/>
      <c r="U3472" s="63"/>
      <c r="V3472" s="63"/>
      <c r="W3472" s="63"/>
      <c r="X3472" s="63"/>
      <c r="Y3472" s="63"/>
      <c r="Z3472" s="63"/>
      <c r="AA3472" s="63"/>
      <c r="AB3472" s="63"/>
      <c r="AC3472" s="63"/>
      <c r="AD3472" s="63"/>
      <c r="AE3472" s="63"/>
      <c r="AF3472" s="63"/>
      <c r="AG3472" s="63"/>
      <c r="AH3472" s="63"/>
      <c r="AI3472" s="63"/>
      <c r="AJ3472" s="63"/>
      <c r="AK3472" s="63"/>
      <c r="AL3472" s="63"/>
      <c r="AM3472" s="63"/>
      <c r="AN3472" s="63"/>
      <c r="AO3472" s="63"/>
      <c r="AP3472" s="63"/>
      <c r="AQ3472" s="63"/>
      <c r="AR3472" s="63"/>
      <c r="AS3472" s="63"/>
      <c r="AT3472" s="63"/>
      <c r="AU3472" s="63"/>
      <c r="AV3472" s="63"/>
      <c r="AW3472" s="63"/>
      <c r="AX3472" s="63"/>
      <c r="AY3472" s="63"/>
      <c r="AZ3472" s="63"/>
      <c r="BA3472" s="63"/>
      <c r="BB3472" s="63"/>
      <c r="BC3472" s="63"/>
      <c r="BD3472" s="63"/>
      <c r="BE3472" s="63"/>
      <c r="BF3472" s="63"/>
      <c r="BG3472" s="63"/>
      <c r="BH3472" s="63"/>
      <c r="BI3472" s="63"/>
      <c r="BJ3472" s="63"/>
      <c r="BK3472" s="63"/>
      <c r="BL3472" s="63"/>
      <c r="BM3472" s="63"/>
      <c r="BN3472" s="63"/>
      <c r="BO3472" s="63"/>
      <c r="BP3472" s="63"/>
      <c r="BQ3472" s="63"/>
      <c r="BR3472" s="63"/>
      <c r="BS3472" s="63"/>
      <c r="BT3472" s="63"/>
      <c r="BU3472" s="63"/>
      <c r="BV3472" s="63"/>
      <c r="BW3472" s="63"/>
      <c r="BX3472" s="63"/>
      <c r="BY3472" s="63"/>
      <c r="BZ3472" s="63"/>
      <c r="CA3472" s="63"/>
      <c r="CB3472" s="63"/>
      <c r="CC3472" s="63"/>
      <c r="CD3472" s="63"/>
      <c r="CE3472" s="63"/>
      <c r="CF3472" s="63"/>
      <c r="CG3472" s="63"/>
      <c r="CH3472" s="63"/>
      <c r="CI3472" s="63"/>
      <c r="CJ3472" s="63"/>
      <c r="CK3472" s="63"/>
      <c r="CL3472" s="63"/>
      <c r="CM3472" s="63"/>
      <c r="CN3472" s="63"/>
      <c r="CO3472" s="63"/>
      <c r="CP3472" s="63"/>
      <c r="CR3472" s="227"/>
      <c r="CS3472" s="74"/>
    </row>
    <row r="3473" spans="1:97" s="72" customFormat="1" ht="75.75" customHeight="1">
      <c r="A3473" s="63"/>
      <c r="B3473" s="63"/>
      <c r="C3473" s="63"/>
      <c r="D3473" s="63"/>
      <c r="E3473" s="63"/>
      <c r="F3473" s="63"/>
      <c r="G3473" s="63"/>
      <c r="H3473" s="63"/>
      <c r="I3473" s="63"/>
      <c r="J3473" s="63"/>
      <c r="K3473" s="63"/>
      <c r="L3473" s="63"/>
      <c r="M3473" s="63"/>
      <c r="N3473" s="63"/>
      <c r="O3473" s="63"/>
      <c r="P3473" s="63"/>
      <c r="Q3473" s="63"/>
      <c r="R3473" s="63"/>
      <c r="S3473" s="63"/>
      <c r="T3473" s="63"/>
      <c r="U3473" s="63"/>
      <c r="V3473" s="63"/>
      <c r="W3473" s="63"/>
      <c r="X3473" s="63"/>
      <c r="Y3473" s="63"/>
      <c r="Z3473" s="63"/>
      <c r="AA3473" s="63"/>
      <c r="AB3473" s="63"/>
      <c r="AC3473" s="63"/>
      <c r="AD3473" s="63"/>
      <c r="AE3473" s="63"/>
      <c r="AF3473" s="63"/>
      <c r="AG3473" s="63"/>
      <c r="AH3473" s="63"/>
      <c r="AI3473" s="63"/>
      <c r="AJ3473" s="63"/>
      <c r="AK3473" s="63"/>
      <c r="AL3473" s="63"/>
      <c r="AM3473" s="63"/>
      <c r="AN3473" s="63"/>
      <c r="AO3473" s="63"/>
      <c r="AP3473" s="63"/>
      <c r="AQ3473" s="63"/>
      <c r="AR3473" s="63"/>
      <c r="AS3473" s="63"/>
      <c r="AT3473" s="63"/>
      <c r="AU3473" s="63"/>
      <c r="AV3473" s="63"/>
      <c r="AW3473" s="63"/>
      <c r="AX3473" s="63"/>
      <c r="AY3473" s="63"/>
      <c r="AZ3473" s="63"/>
      <c r="BA3473" s="63"/>
      <c r="BB3473" s="63"/>
      <c r="BC3473" s="63"/>
      <c r="BD3473" s="63"/>
      <c r="BE3473" s="63"/>
      <c r="BF3473" s="63"/>
      <c r="BG3473" s="63"/>
      <c r="BH3473" s="63"/>
      <c r="BI3473" s="63"/>
      <c r="BJ3473" s="63"/>
      <c r="BK3473" s="63"/>
      <c r="BL3473" s="63"/>
      <c r="BM3473" s="63"/>
      <c r="BN3473" s="63"/>
      <c r="BO3473" s="63"/>
      <c r="BP3473" s="63"/>
      <c r="BQ3473" s="63"/>
      <c r="BR3473" s="63"/>
      <c r="BS3473" s="63"/>
      <c r="BT3473" s="63"/>
      <c r="BU3473" s="63"/>
      <c r="BV3473" s="63"/>
      <c r="BW3473" s="63"/>
      <c r="BX3473" s="63"/>
      <c r="BY3473" s="63"/>
      <c r="BZ3473" s="63"/>
      <c r="CA3473" s="63"/>
      <c r="CB3473" s="63"/>
      <c r="CC3473" s="63"/>
      <c r="CD3473" s="63"/>
      <c r="CE3473" s="63"/>
      <c r="CF3473" s="63"/>
      <c r="CG3473" s="63"/>
      <c r="CH3473" s="63"/>
      <c r="CI3473" s="63"/>
      <c r="CJ3473" s="63"/>
      <c r="CK3473" s="63"/>
      <c r="CL3473" s="63"/>
      <c r="CM3473" s="63"/>
      <c r="CN3473" s="63"/>
      <c r="CO3473" s="63"/>
      <c r="CP3473" s="63"/>
      <c r="CR3473" s="227"/>
      <c r="CS3473" s="74"/>
    </row>
    <row r="3474" spans="1:97" s="72" customFormat="1" ht="75.75" customHeight="1">
      <c r="A3474" s="63"/>
      <c r="B3474" s="63"/>
      <c r="C3474" s="63"/>
      <c r="D3474" s="63"/>
      <c r="E3474" s="63"/>
      <c r="F3474" s="63"/>
      <c r="G3474" s="63"/>
      <c r="H3474" s="63"/>
      <c r="I3474" s="63"/>
      <c r="J3474" s="63"/>
      <c r="K3474" s="63"/>
      <c r="L3474" s="63"/>
      <c r="M3474" s="63"/>
      <c r="N3474" s="63"/>
      <c r="O3474" s="63"/>
      <c r="P3474" s="63"/>
      <c r="Q3474" s="63"/>
      <c r="R3474" s="63"/>
      <c r="S3474" s="63"/>
      <c r="T3474" s="63"/>
      <c r="U3474" s="63"/>
      <c r="V3474" s="63"/>
      <c r="W3474" s="63"/>
      <c r="X3474" s="63"/>
      <c r="Y3474" s="63"/>
      <c r="Z3474" s="63"/>
      <c r="AA3474" s="63"/>
      <c r="AB3474" s="63"/>
      <c r="AC3474" s="63"/>
      <c r="AD3474" s="63"/>
      <c r="AE3474" s="63"/>
      <c r="AF3474" s="63"/>
      <c r="AG3474" s="63"/>
      <c r="AH3474" s="63"/>
      <c r="AI3474" s="63"/>
      <c r="AJ3474" s="63"/>
      <c r="AK3474" s="63"/>
      <c r="AL3474" s="63"/>
      <c r="AM3474" s="63"/>
      <c r="AN3474" s="63"/>
      <c r="AO3474" s="63"/>
      <c r="AP3474" s="63"/>
      <c r="AQ3474" s="63"/>
      <c r="AR3474" s="63"/>
      <c r="AS3474" s="63"/>
      <c r="AT3474" s="63"/>
      <c r="AU3474" s="63"/>
      <c r="AV3474" s="63"/>
      <c r="AW3474" s="63"/>
      <c r="AX3474" s="63"/>
      <c r="AY3474" s="63"/>
      <c r="AZ3474" s="63"/>
      <c r="BA3474" s="63"/>
      <c r="BB3474" s="63"/>
      <c r="BC3474" s="63"/>
      <c r="BD3474" s="63"/>
      <c r="BE3474" s="63"/>
      <c r="BF3474" s="63"/>
      <c r="BG3474" s="63"/>
      <c r="BH3474" s="63"/>
      <c r="BI3474" s="63"/>
      <c r="BJ3474" s="63"/>
      <c r="BK3474" s="63"/>
      <c r="BL3474" s="63"/>
      <c r="BM3474" s="63"/>
      <c r="BN3474" s="63"/>
      <c r="BO3474" s="63"/>
      <c r="BP3474" s="63"/>
      <c r="BQ3474" s="63"/>
      <c r="BR3474" s="63"/>
      <c r="BS3474" s="63"/>
      <c r="BT3474" s="63"/>
      <c r="BU3474" s="63"/>
      <c r="BV3474" s="63"/>
      <c r="BW3474" s="63"/>
      <c r="BX3474" s="63"/>
      <c r="BY3474" s="63"/>
      <c r="BZ3474" s="63"/>
      <c r="CA3474" s="63"/>
      <c r="CB3474" s="63"/>
      <c r="CC3474" s="63"/>
      <c r="CD3474" s="63"/>
      <c r="CE3474" s="63"/>
      <c r="CF3474" s="63"/>
      <c r="CG3474" s="63"/>
      <c r="CH3474" s="63"/>
      <c r="CI3474" s="63"/>
      <c r="CJ3474" s="63"/>
      <c r="CK3474" s="63"/>
      <c r="CL3474" s="63"/>
      <c r="CM3474" s="63"/>
      <c r="CN3474" s="63"/>
      <c r="CO3474" s="63"/>
      <c r="CP3474" s="63"/>
      <c r="CR3474" s="227"/>
      <c r="CS3474" s="74"/>
    </row>
    <row r="3475" spans="1:97" s="72" customFormat="1" ht="75.75" customHeight="1">
      <c r="A3475" s="63"/>
      <c r="B3475" s="63"/>
      <c r="C3475" s="63"/>
      <c r="D3475" s="63"/>
      <c r="E3475" s="63"/>
      <c r="F3475" s="63"/>
      <c r="G3475" s="63"/>
      <c r="H3475" s="63"/>
      <c r="I3475" s="63"/>
      <c r="J3475" s="63"/>
      <c r="K3475" s="63"/>
      <c r="L3475" s="63"/>
      <c r="M3475" s="63"/>
      <c r="N3475" s="63"/>
      <c r="O3475" s="63"/>
      <c r="P3475" s="63"/>
      <c r="Q3475" s="63"/>
      <c r="R3475" s="63"/>
      <c r="S3475" s="63"/>
      <c r="T3475" s="63"/>
      <c r="U3475" s="63"/>
      <c r="V3475" s="63"/>
      <c r="W3475" s="63"/>
      <c r="X3475" s="63"/>
      <c r="Y3475" s="63"/>
      <c r="Z3475" s="63"/>
      <c r="AA3475" s="63"/>
      <c r="AB3475" s="63"/>
      <c r="AC3475" s="63"/>
      <c r="AD3475" s="63"/>
      <c r="AE3475" s="63"/>
      <c r="AF3475" s="63"/>
      <c r="AG3475" s="63"/>
      <c r="AH3475" s="63"/>
      <c r="AI3475" s="63"/>
      <c r="AJ3475" s="63"/>
      <c r="AK3475" s="63"/>
      <c r="AL3475" s="63"/>
      <c r="AM3475" s="63"/>
      <c r="AN3475" s="63"/>
      <c r="AO3475" s="63"/>
      <c r="AP3475" s="63"/>
      <c r="AQ3475" s="63"/>
      <c r="AR3475" s="63"/>
      <c r="AS3475" s="63"/>
      <c r="AT3475" s="63"/>
      <c r="AU3475" s="63"/>
      <c r="AV3475" s="63"/>
      <c r="AW3475" s="63"/>
      <c r="AX3475" s="63"/>
      <c r="AY3475" s="63"/>
      <c r="AZ3475" s="63"/>
      <c r="BA3475" s="63"/>
      <c r="BB3475" s="63"/>
      <c r="BC3475" s="63"/>
      <c r="BD3475" s="63"/>
      <c r="BE3475" s="63"/>
      <c r="BF3475" s="63"/>
      <c r="BG3475" s="63"/>
      <c r="BH3475" s="63"/>
      <c r="BI3475" s="63"/>
      <c r="BJ3475" s="63"/>
      <c r="BK3475" s="63"/>
      <c r="BL3475" s="63"/>
      <c r="BM3475" s="63"/>
      <c r="BN3475" s="63"/>
      <c r="BO3475" s="63"/>
      <c r="BP3475" s="63"/>
      <c r="BQ3475" s="63"/>
      <c r="BR3475" s="63"/>
      <c r="BS3475" s="63"/>
      <c r="BT3475" s="63"/>
      <c r="BU3475" s="63"/>
      <c r="BV3475" s="63"/>
      <c r="BW3475" s="63"/>
      <c r="BX3475" s="63"/>
      <c r="BY3475" s="63"/>
      <c r="BZ3475" s="63"/>
      <c r="CA3475" s="63"/>
      <c r="CB3475" s="63"/>
      <c r="CC3475" s="63"/>
      <c r="CD3475" s="63"/>
      <c r="CE3475" s="63"/>
      <c r="CF3475" s="63"/>
      <c r="CG3475" s="63"/>
      <c r="CH3475" s="63"/>
      <c r="CI3475" s="63"/>
      <c r="CJ3475" s="63"/>
      <c r="CK3475" s="63"/>
      <c r="CL3475" s="63"/>
      <c r="CM3475" s="63"/>
      <c r="CN3475" s="63"/>
      <c r="CO3475" s="63"/>
      <c r="CP3475" s="63"/>
      <c r="CR3475" s="227"/>
      <c r="CS3475" s="74"/>
    </row>
    <row r="3476" spans="1:97" s="72" customFormat="1" ht="75.75" customHeight="1">
      <c r="A3476" s="63"/>
      <c r="B3476" s="63"/>
      <c r="C3476" s="63"/>
      <c r="D3476" s="63"/>
      <c r="E3476" s="63"/>
      <c r="F3476" s="63"/>
      <c r="G3476" s="63"/>
      <c r="H3476" s="63"/>
      <c r="I3476" s="63"/>
      <c r="J3476" s="63"/>
      <c r="K3476" s="63"/>
      <c r="L3476" s="63"/>
      <c r="M3476" s="63"/>
      <c r="N3476" s="63"/>
      <c r="O3476" s="63"/>
      <c r="P3476" s="63"/>
      <c r="Q3476" s="63"/>
      <c r="R3476" s="63"/>
      <c r="S3476" s="63"/>
      <c r="T3476" s="63"/>
      <c r="U3476" s="63"/>
      <c r="V3476" s="63"/>
      <c r="W3476" s="63"/>
      <c r="X3476" s="63"/>
      <c r="Y3476" s="63"/>
      <c r="Z3476" s="63"/>
      <c r="AA3476" s="63"/>
      <c r="AB3476" s="63"/>
      <c r="AC3476" s="63"/>
      <c r="AD3476" s="63"/>
      <c r="AE3476" s="63"/>
      <c r="AF3476" s="63"/>
      <c r="AG3476" s="63"/>
      <c r="AH3476" s="63"/>
      <c r="AI3476" s="63"/>
      <c r="AJ3476" s="63"/>
      <c r="AK3476" s="63"/>
      <c r="AL3476" s="63"/>
      <c r="AM3476" s="63"/>
      <c r="AN3476" s="63"/>
      <c r="AO3476" s="63"/>
      <c r="AP3476" s="63"/>
      <c r="AQ3476" s="63"/>
      <c r="AR3476" s="63"/>
      <c r="AS3476" s="63"/>
      <c r="AT3476" s="63"/>
      <c r="AU3476" s="63"/>
      <c r="AV3476" s="63"/>
      <c r="AW3476" s="63"/>
      <c r="AX3476" s="63"/>
      <c r="AY3476" s="63"/>
      <c r="AZ3476" s="63"/>
      <c r="BA3476" s="63"/>
      <c r="BB3476" s="63"/>
      <c r="BC3476" s="63"/>
      <c r="BD3476" s="63"/>
      <c r="BE3476" s="63"/>
      <c r="BF3476" s="63"/>
      <c r="BG3476" s="63"/>
      <c r="BH3476" s="63"/>
      <c r="BI3476" s="63"/>
      <c r="BJ3476" s="63"/>
      <c r="BK3476" s="63"/>
      <c r="BL3476" s="63"/>
      <c r="BM3476" s="63"/>
      <c r="BN3476" s="63"/>
      <c r="BO3476" s="63"/>
      <c r="BP3476" s="63"/>
      <c r="BQ3476" s="63"/>
      <c r="BR3476" s="63"/>
      <c r="BS3476" s="63"/>
      <c r="BT3476" s="63"/>
      <c r="BU3476" s="63"/>
      <c r="BV3476" s="63"/>
      <c r="BW3476" s="63"/>
      <c r="BX3476" s="63"/>
      <c r="BY3476" s="63"/>
      <c r="BZ3476" s="63"/>
      <c r="CA3476" s="63"/>
      <c r="CB3476" s="63"/>
      <c r="CC3476" s="63"/>
      <c r="CD3476" s="63"/>
      <c r="CE3476" s="63"/>
      <c r="CF3476" s="63"/>
      <c r="CG3476" s="63"/>
      <c r="CH3476" s="63"/>
      <c r="CI3476" s="63"/>
      <c r="CJ3476" s="63"/>
      <c r="CK3476" s="63"/>
      <c r="CL3476" s="63"/>
      <c r="CM3476" s="63"/>
      <c r="CN3476" s="63"/>
      <c r="CO3476" s="63"/>
      <c r="CP3476" s="63"/>
      <c r="CR3476" s="227"/>
      <c r="CS3476" s="74"/>
    </row>
    <row r="3477" spans="1:97" s="72" customFormat="1" ht="75.75" customHeight="1">
      <c r="A3477" s="63"/>
      <c r="B3477" s="63"/>
      <c r="C3477" s="63"/>
      <c r="D3477" s="63"/>
      <c r="E3477" s="63"/>
      <c r="F3477" s="63"/>
      <c r="G3477" s="63"/>
      <c r="H3477" s="63"/>
      <c r="I3477" s="63"/>
      <c r="J3477" s="63"/>
      <c r="K3477" s="63"/>
      <c r="L3477" s="63"/>
      <c r="M3477" s="63"/>
      <c r="N3477" s="63"/>
      <c r="O3477" s="63"/>
      <c r="P3477" s="63"/>
      <c r="Q3477" s="63"/>
      <c r="R3477" s="63"/>
      <c r="S3477" s="63"/>
      <c r="T3477" s="63"/>
      <c r="U3477" s="63"/>
      <c r="V3477" s="63"/>
      <c r="W3477" s="63"/>
      <c r="X3477" s="63"/>
      <c r="Y3477" s="63"/>
      <c r="Z3477" s="63"/>
      <c r="AA3477" s="63"/>
      <c r="AB3477" s="63"/>
      <c r="AC3477" s="63"/>
      <c r="AD3477" s="63"/>
      <c r="AE3477" s="63"/>
      <c r="AF3477" s="63"/>
      <c r="AG3477" s="63"/>
      <c r="AH3477" s="63"/>
      <c r="AI3477" s="63"/>
      <c r="AJ3477" s="63"/>
      <c r="AK3477" s="63"/>
      <c r="AL3477" s="63"/>
      <c r="AM3477" s="63"/>
      <c r="AN3477" s="63"/>
      <c r="AO3477" s="63"/>
      <c r="AP3477" s="63"/>
      <c r="AQ3477" s="63"/>
      <c r="AR3477" s="63"/>
      <c r="AS3477" s="63"/>
      <c r="AT3477" s="63"/>
      <c r="AU3477" s="63"/>
      <c r="AV3477" s="63"/>
      <c r="AW3477" s="63"/>
      <c r="AX3477" s="63"/>
      <c r="AY3477" s="63"/>
      <c r="AZ3477" s="63"/>
      <c r="BA3477" s="63"/>
      <c r="BB3477" s="63"/>
      <c r="BC3477" s="63"/>
      <c r="BD3477" s="63"/>
      <c r="BE3477" s="63"/>
      <c r="BF3477" s="63"/>
      <c r="BG3477" s="63"/>
      <c r="BH3477" s="63"/>
      <c r="BI3477" s="63"/>
      <c r="BJ3477" s="63"/>
      <c r="BK3477" s="63"/>
      <c r="BL3477" s="63"/>
      <c r="BM3477" s="63"/>
      <c r="BN3477" s="63"/>
      <c r="BO3477" s="63"/>
      <c r="BP3477" s="63"/>
      <c r="BQ3477" s="63"/>
      <c r="BR3477" s="63"/>
      <c r="BS3477" s="63"/>
      <c r="BT3477" s="63"/>
      <c r="BU3477" s="63"/>
      <c r="BV3477" s="63"/>
      <c r="BW3477" s="63"/>
      <c r="BX3477" s="63"/>
      <c r="BY3477" s="63"/>
      <c r="BZ3477" s="63"/>
      <c r="CA3477" s="63"/>
      <c r="CB3477" s="63"/>
      <c r="CC3477" s="63"/>
      <c r="CD3477" s="63"/>
      <c r="CE3477" s="63"/>
      <c r="CF3477" s="63"/>
      <c r="CG3477" s="63"/>
      <c r="CH3477" s="63"/>
      <c r="CI3477" s="63"/>
      <c r="CJ3477" s="63"/>
      <c r="CK3477" s="63"/>
      <c r="CL3477" s="63"/>
      <c r="CM3477" s="63"/>
      <c r="CN3477" s="63"/>
      <c r="CO3477" s="63"/>
      <c r="CP3477" s="63"/>
      <c r="CR3477" s="227"/>
      <c r="CS3477" s="74"/>
    </row>
    <row r="3478" spans="1:97" s="72" customFormat="1" ht="75.75" customHeight="1">
      <c r="A3478" s="63"/>
      <c r="B3478" s="63"/>
      <c r="C3478" s="63"/>
      <c r="D3478" s="63"/>
      <c r="E3478" s="63"/>
      <c r="F3478" s="63"/>
      <c r="G3478" s="63"/>
      <c r="H3478" s="63"/>
      <c r="I3478" s="63"/>
      <c r="J3478" s="63"/>
      <c r="K3478" s="63"/>
      <c r="L3478" s="63"/>
      <c r="M3478" s="63"/>
      <c r="N3478" s="63"/>
      <c r="O3478" s="63"/>
      <c r="P3478" s="63"/>
      <c r="Q3478" s="63"/>
      <c r="R3478" s="63"/>
      <c r="S3478" s="63"/>
      <c r="T3478" s="63"/>
      <c r="U3478" s="63"/>
      <c r="V3478" s="63"/>
      <c r="W3478" s="63"/>
      <c r="X3478" s="63"/>
      <c r="Y3478" s="63"/>
      <c r="Z3478" s="63"/>
      <c r="AA3478" s="63"/>
      <c r="AB3478" s="63"/>
      <c r="AC3478" s="63"/>
      <c r="AD3478" s="63"/>
      <c r="AE3478" s="63"/>
      <c r="AF3478" s="63"/>
      <c r="AG3478" s="63"/>
      <c r="AH3478" s="63"/>
      <c r="AI3478" s="63"/>
      <c r="AJ3478" s="63"/>
      <c r="AK3478" s="63"/>
      <c r="AL3478" s="63"/>
      <c r="AM3478" s="63"/>
      <c r="AN3478" s="63"/>
      <c r="AO3478" s="63"/>
      <c r="AP3478" s="63"/>
      <c r="AQ3478" s="63"/>
      <c r="AR3478" s="63"/>
      <c r="AS3478" s="63"/>
      <c r="AT3478" s="63"/>
      <c r="AU3478" s="63"/>
      <c r="AV3478" s="63"/>
      <c r="AW3478" s="63"/>
      <c r="AX3478" s="63"/>
      <c r="AY3478" s="63"/>
      <c r="AZ3478" s="63"/>
      <c r="BA3478" s="63"/>
      <c r="BB3478" s="63"/>
      <c r="BC3478" s="63"/>
      <c r="BD3478" s="63"/>
      <c r="BE3478" s="63"/>
      <c r="BF3478" s="63"/>
      <c r="BG3478" s="63"/>
      <c r="BH3478" s="63"/>
      <c r="BI3478" s="63"/>
      <c r="BJ3478" s="63"/>
      <c r="BK3478" s="63"/>
      <c r="BL3478" s="63"/>
      <c r="BM3478" s="63"/>
      <c r="BN3478" s="63"/>
      <c r="BO3478" s="63"/>
      <c r="BP3478" s="63"/>
      <c r="BQ3478" s="63"/>
      <c r="BR3478" s="63"/>
      <c r="BS3478" s="63"/>
      <c r="BT3478" s="63"/>
      <c r="BU3478" s="63"/>
      <c r="BV3478" s="63"/>
      <c r="BW3478" s="63"/>
      <c r="BX3478" s="63"/>
      <c r="BY3478" s="63"/>
      <c r="BZ3478" s="63"/>
      <c r="CA3478" s="63"/>
      <c r="CB3478" s="63"/>
      <c r="CC3478" s="63"/>
      <c r="CD3478" s="63"/>
      <c r="CE3478" s="63"/>
      <c r="CF3478" s="63"/>
      <c r="CG3478" s="63"/>
      <c r="CH3478" s="63"/>
      <c r="CI3478" s="63"/>
      <c r="CJ3478" s="63"/>
      <c r="CK3478" s="63"/>
      <c r="CL3478" s="63"/>
      <c r="CM3478" s="63"/>
      <c r="CN3478" s="63"/>
      <c r="CO3478" s="63"/>
      <c r="CP3478" s="63"/>
      <c r="CR3478" s="227"/>
      <c r="CS3478" s="74"/>
    </row>
    <row r="3479" spans="1:97" s="72" customFormat="1" ht="75.75" customHeight="1">
      <c r="A3479" s="63"/>
      <c r="B3479" s="63"/>
      <c r="C3479" s="63"/>
      <c r="D3479" s="63"/>
      <c r="E3479" s="63"/>
      <c r="F3479" s="63"/>
      <c r="G3479" s="63"/>
      <c r="H3479" s="63"/>
      <c r="I3479" s="63"/>
      <c r="J3479" s="63"/>
      <c r="K3479" s="63"/>
      <c r="L3479" s="63"/>
      <c r="M3479" s="63"/>
      <c r="N3479" s="63"/>
      <c r="O3479" s="63"/>
      <c r="P3479" s="63"/>
      <c r="Q3479" s="63"/>
      <c r="R3479" s="63"/>
      <c r="S3479" s="63"/>
      <c r="T3479" s="63"/>
      <c r="U3479" s="63"/>
      <c r="V3479" s="63"/>
      <c r="W3479" s="63"/>
      <c r="X3479" s="63"/>
      <c r="Y3479" s="63"/>
      <c r="Z3479" s="63"/>
      <c r="AA3479" s="63"/>
      <c r="AB3479" s="63"/>
      <c r="AC3479" s="63"/>
      <c r="AD3479" s="63"/>
      <c r="AE3479" s="63"/>
      <c r="AF3479" s="63"/>
      <c r="AG3479" s="63"/>
      <c r="AH3479" s="63"/>
      <c r="AI3479" s="63"/>
      <c r="AJ3479" s="63"/>
      <c r="AK3479" s="63"/>
      <c r="AL3479" s="63"/>
      <c r="AM3479" s="63"/>
      <c r="AN3479" s="63"/>
      <c r="AO3479" s="63"/>
      <c r="AP3479" s="63"/>
      <c r="AQ3479" s="63"/>
      <c r="AR3479" s="63"/>
      <c r="AS3479" s="63"/>
      <c r="AT3479" s="63"/>
      <c r="AU3479" s="63"/>
      <c r="AV3479" s="63"/>
      <c r="AW3479" s="63"/>
      <c r="AX3479" s="63"/>
      <c r="AY3479" s="63"/>
      <c r="AZ3479" s="63"/>
      <c r="BA3479" s="63"/>
      <c r="BB3479" s="63"/>
      <c r="BC3479" s="63"/>
      <c r="BD3479" s="63"/>
      <c r="BE3479" s="63"/>
      <c r="BF3479" s="63"/>
      <c r="BG3479" s="63"/>
      <c r="BH3479" s="63"/>
      <c r="BI3479" s="63"/>
      <c r="BJ3479" s="63"/>
      <c r="BK3479" s="63"/>
      <c r="BL3479" s="63"/>
      <c r="BM3479" s="63"/>
      <c r="BN3479" s="63"/>
      <c r="BO3479" s="63"/>
      <c r="BP3479" s="63"/>
      <c r="BQ3479" s="63"/>
      <c r="BR3479" s="63"/>
      <c r="BS3479" s="63"/>
      <c r="BT3479" s="63"/>
      <c r="BU3479" s="63"/>
      <c r="BV3479" s="63"/>
      <c r="BW3479" s="63"/>
      <c r="BX3479" s="63"/>
      <c r="BY3479" s="63"/>
      <c r="BZ3479" s="63"/>
      <c r="CA3479" s="63"/>
      <c r="CB3479" s="63"/>
      <c r="CC3479" s="63"/>
      <c r="CD3479" s="63"/>
      <c r="CE3479" s="63"/>
      <c r="CF3479" s="63"/>
      <c r="CG3479" s="63"/>
      <c r="CH3479" s="63"/>
      <c r="CI3479" s="63"/>
      <c r="CJ3479" s="63"/>
      <c r="CK3479" s="63"/>
      <c r="CL3479" s="63"/>
      <c r="CM3479" s="63"/>
      <c r="CN3479" s="63"/>
      <c r="CO3479" s="63"/>
      <c r="CP3479" s="63"/>
      <c r="CR3479" s="227"/>
      <c r="CS3479" s="74"/>
    </row>
    <row r="3480" spans="1:97" s="72" customFormat="1" ht="75.75" customHeight="1">
      <c r="A3480" s="63"/>
      <c r="B3480" s="63"/>
      <c r="C3480" s="63"/>
      <c r="D3480" s="63"/>
      <c r="E3480" s="63"/>
      <c r="F3480" s="63"/>
      <c r="G3480" s="63"/>
      <c r="H3480" s="63"/>
      <c r="I3480" s="63"/>
      <c r="J3480" s="63"/>
      <c r="K3480" s="63"/>
      <c r="L3480" s="63"/>
      <c r="M3480" s="63"/>
      <c r="N3480" s="63"/>
      <c r="O3480" s="63"/>
      <c r="P3480" s="63"/>
      <c r="Q3480" s="63"/>
      <c r="R3480" s="63"/>
      <c r="S3480" s="63"/>
      <c r="T3480" s="63"/>
      <c r="U3480" s="63"/>
      <c r="V3480" s="63"/>
      <c r="W3480" s="63"/>
      <c r="X3480" s="63"/>
      <c r="Y3480" s="63"/>
      <c r="Z3480" s="63"/>
      <c r="AA3480" s="63"/>
      <c r="AB3480" s="63"/>
      <c r="AC3480" s="63"/>
      <c r="AD3480" s="63"/>
      <c r="AE3480" s="63"/>
      <c r="AF3480" s="63"/>
      <c r="AG3480" s="63"/>
      <c r="AH3480" s="63"/>
      <c r="AI3480" s="63"/>
      <c r="AJ3480" s="63"/>
      <c r="AK3480" s="63"/>
      <c r="AL3480" s="63"/>
      <c r="AM3480" s="63"/>
      <c r="AN3480" s="63"/>
      <c r="AO3480" s="63"/>
      <c r="AP3480" s="63"/>
      <c r="AQ3480" s="63"/>
      <c r="AR3480" s="63"/>
      <c r="AS3480" s="63"/>
      <c r="AT3480" s="63"/>
      <c r="AU3480" s="63"/>
      <c r="AV3480" s="63"/>
      <c r="AW3480" s="63"/>
      <c r="AX3480" s="63"/>
      <c r="AY3480" s="63"/>
      <c r="AZ3480" s="63"/>
      <c r="BA3480" s="63"/>
      <c r="BB3480" s="63"/>
      <c r="BC3480" s="63"/>
      <c r="BD3480" s="63"/>
      <c r="BE3480" s="63"/>
      <c r="BF3480" s="63"/>
      <c r="BG3480" s="63"/>
      <c r="BH3480" s="63"/>
      <c r="BI3480" s="63"/>
      <c r="BJ3480" s="63"/>
      <c r="BK3480" s="63"/>
      <c r="BL3480" s="63"/>
      <c r="BM3480" s="63"/>
      <c r="BN3480" s="63"/>
      <c r="BO3480" s="63"/>
      <c r="BP3480" s="63"/>
      <c r="BQ3480" s="63"/>
      <c r="BR3480" s="63"/>
      <c r="BS3480" s="63"/>
      <c r="BT3480" s="63"/>
      <c r="BU3480" s="63"/>
      <c r="BV3480" s="63"/>
      <c r="BW3480" s="63"/>
      <c r="BX3480" s="63"/>
      <c r="BY3480" s="63"/>
      <c r="BZ3480" s="63"/>
      <c r="CA3480" s="63"/>
      <c r="CB3480" s="63"/>
      <c r="CC3480" s="63"/>
      <c r="CD3480" s="63"/>
      <c r="CE3480" s="63"/>
      <c r="CF3480" s="63"/>
      <c r="CG3480" s="63"/>
      <c r="CH3480" s="63"/>
      <c r="CI3480" s="63"/>
      <c r="CJ3480" s="63"/>
      <c r="CK3480" s="63"/>
      <c r="CL3480" s="63"/>
      <c r="CM3480" s="63"/>
      <c r="CN3480" s="63"/>
      <c r="CO3480" s="63"/>
      <c r="CP3480" s="63"/>
      <c r="CR3480" s="227"/>
      <c r="CS3480" s="74"/>
    </row>
    <row r="3481" spans="1:97" s="72" customFormat="1" ht="75.75" customHeight="1">
      <c r="A3481" s="63"/>
      <c r="B3481" s="63"/>
      <c r="C3481" s="63"/>
      <c r="D3481" s="63"/>
      <c r="E3481" s="63"/>
      <c r="F3481" s="63"/>
      <c r="G3481" s="63"/>
      <c r="H3481" s="63"/>
      <c r="I3481" s="63"/>
      <c r="J3481" s="63"/>
      <c r="K3481" s="63"/>
      <c r="L3481" s="63"/>
      <c r="M3481" s="63"/>
      <c r="N3481" s="63"/>
      <c r="O3481" s="63"/>
      <c r="P3481" s="63"/>
      <c r="Q3481" s="63"/>
      <c r="R3481" s="63"/>
      <c r="S3481" s="63"/>
      <c r="T3481" s="63"/>
      <c r="U3481" s="63"/>
      <c r="V3481" s="63"/>
      <c r="W3481" s="63"/>
      <c r="X3481" s="63"/>
      <c r="Y3481" s="63"/>
      <c r="Z3481" s="63"/>
      <c r="AA3481" s="63"/>
      <c r="AB3481" s="63"/>
      <c r="AC3481" s="63"/>
      <c r="AD3481" s="63"/>
      <c r="AE3481" s="63"/>
      <c r="AF3481" s="63"/>
      <c r="AG3481" s="63"/>
      <c r="AH3481" s="63"/>
      <c r="AI3481" s="63"/>
      <c r="AJ3481" s="63"/>
      <c r="AK3481" s="63"/>
      <c r="AL3481" s="63"/>
      <c r="AM3481" s="63"/>
      <c r="AN3481" s="63"/>
      <c r="AO3481" s="63"/>
      <c r="AP3481" s="63"/>
      <c r="AQ3481" s="63"/>
      <c r="AR3481" s="63"/>
      <c r="AS3481" s="63"/>
      <c r="AT3481" s="63"/>
      <c r="AU3481" s="63"/>
      <c r="AV3481" s="63"/>
      <c r="AW3481" s="63"/>
      <c r="AX3481" s="63"/>
      <c r="AY3481" s="63"/>
      <c r="AZ3481" s="63"/>
      <c r="BA3481" s="63"/>
      <c r="BB3481" s="63"/>
      <c r="BC3481" s="63"/>
      <c r="BD3481" s="63"/>
      <c r="BE3481" s="63"/>
      <c r="BF3481" s="63"/>
      <c r="BG3481" s="63"/>
      <c r="BH3481" s="63"/>
      <c r="BI3481" s="63"/>
      <c r="BJ3481" s="63"/>
      <c r="BK3481" s="63"/>
      <c r="BL3481" s="63"/>
      <c r="BM3481" s="63"/>
      <c r="BN3481" s="63"/>
      <c r="BO3481" s="63"/>
      <c r="BP3481" s="63"/>
      <c r="BQ3481" s="63"/>
      <c r="BR3481" s="63"/>
      <c r="BS3481" s="63"/>
      <c r="BT3481" s="63"/>
      <c r="BU3481" s="63"/>
      <c r="BV3481" s="63"/>
      <c r="BW3481" s="63"/>
      <c r="BX3481" s="63"/>
      <c r="BY3481" s="63"/>
      <c r="BZ3481" s="63"/>
      <c r="CA3481" s="63"/>
      <c r="CB3481" s="63"/>
      <c r="CC3481" s="63"/>
      <c r="CD3481" s="63"/>
      <c r="CE3481" s="63"/>
      <c r="CF3481" s="63"/>
      <c r="CG3481" s="63"/>
      <c r="CH3481" s="63"/>
      <c r="CI3481" s="63"/>
      <c r="CJ3481" s="63"/>
      <c r="CK3481" s="63"/>
      <c r="CL3481" s="63"/>
      <c r="CM3481" s="63"/>
      <c r="CN3481" s="63"/>
      <c r="CO3481" s="63"/>
      <c r="CP3481" s="63"/>
      <c r="CR3481" s="227"/>
      <c r="CS3481" s="74"/>
    </row>
    <row r="3482" spans="1:97" s="72" customFormat="1" ht="75.75" customHeight="1">
      <c r="A3482" s="63"/>
      <c r="B3482" s="63"/>
      <c r="C3482" s="63"/>
      <c r="D3482" s="63"/>
      <c r="E3482" s="63"/>
      <c r="F3482" s="63"/>
      <c r="G3482" s="63"/>
      <c r="H3482" s="63"/>
      <c r="I3482" s="63"/>
      <c r="J3482" s="63"/>
      <c r="K3482" s="63"/>
      <c r="L3482" s="63"/>
      <c r="M3482" s="63"/>
      <c r="N3482" s="63"/>
      <c r="O3482" s="63"/>
      <c r="P3482" s="63"/>
      <c r="Q3482" s="63"/>
      <c r="R3482" s="63"/>
      <c r="S3482" s="63"/>
      <c r="T3482" s="63"/>
      <c r="U3482" s="63"/>
      <c r="V3482" s="63"/>
      <c r="W3482" s="63"/>
      <c r="X3482" s="63"/>
      <c r="Y3482" s="63"/>
      <c r="Z3482" s="63"/>
      <c r="AA3482" s="63"/>
      <c r="AB3482" s="63"/>
      <c r="AC3482" s="63"/>
      <c r="AD3482" s="63"/>
      <c r="AE3482" s="63"/>
      <c r="AF3482" s="63"/>
      <c r="AG3482" s="63"/>
      <c r="AH3482" s="63"/>
      <c r="AI3482" s="63"/>
      <c r="AJ3482" s="63"/>
      <c r="AK3482" s="63"/>
      <c r="AL3482" s="63"/>
      <c r="AM3482" s="63"/>
      <c r="AN3482" s="63"/>
      <c r="AO3482" s="63"/>
      <c r="AP3482" s="63"/>
      <c r="AQ3482" s="63"/>
      <c r="AR3482" s="63"/>
      <c r="AS3482" s="63"/>
      <c r="AT3482" s="63"/>
      <c r="AU3482" s="63"/>
      <c r="AV3482" s="63"/>
      <c r="AW3482" s="63"/>
      <c r="AX3482" s="63"/>
      <c r="AY3482" s="63"/>
      <c r="AZ3482" s="63"/>
      <c r="BA3482" s="63"/>
      <c r="BB3482" s="63"/>
      <c r="BC3482" s="63"/>
      <c r="BD3482" s="63"/>
      <c r="BE3482" s="63"/>
      <c r="BF3482" s="63"/>
      <c r="BG3482" s="63"/>
      <c r="BH3482" s="63"/>
      <c r="BI3482" s="63"/>
      <c r="BJ3482" s="63"/>
      <c r="BK3482" s="63"/>
      <c r="BL3482" s="63"/>
      <c r="BM3482" s="63"/>
      <c r="BN3482" s="63"/>
      <c r="BO3482" s="63"/>
      <c r="BP3482" s="63"/>
      <c r="BQ3482" s="63"/>
      <c r="BR3482" s="63"/>
      <c r="BS3482" s="63"/>
      <c r="BT3482" s="63"/>
      <c r="BU3482" s="63"/>
      <c r="BV3482" s="63"/>
      <c r="BW3482" s="63"/>
      <c r="BX3482" s="63"/>
      <c r="BY3482" s="63"/>
      <c r="BZ3482" s="63"/>
      <c r="CA3482" s="63"/>
      <c r="CB3482" s="63"/>
      <c r="CC3482" s="63"/>
      <c r="CD3482" s="63"/>
      <c r="CE3482" s="63"/>
      <c r="CF3482" s="63"/>
      <c r="CG3482" s="63"/>
      <c r="CH3482" s="63"/>
      <c r="CI3482" s="63"/>
      <c r="CJ3482" s="63"/>
      <c r="CK3482" s="63"/>
      <c r="CL3482" s="63"/>
      <c r="CM3482" s="63"/>
      <c r="CN3482" s="63"/>
      <c r="CO3482" s="63"/>
      <c r="CP3482" s="63"/>
      <c r="CR3482" s="227"/>
      <c r="CS3482" s="74"/>
    </row>
    <row r="3483" spans="1:97" s="72" customFormat="1" ht="75.75" customHeight="1">
      <c r="A3483" s="63"/>
      <c r="B3483" s="63"/>
      <c r="C3483" s="63"/>
      <c r="D3483" s="63"/>
      <c r="E3483" s="63"/>
      <c r="F3483" s="63"/>
      <c r="G3483" s="63"/>
      <c r="H3483" s="63"/>
      <c r="I3483" s="63"/>
      <c r="J3483" s="63"/>
      <c r="K3483" s="63"/>
      <c r="L3483" s="63"/>
      <c r="M3483" s="63"/>
      <c r="N3483" s="63"/>
      <c r="O3483" s="63"/>
      <c r="P3483" s="63"/>
      <c r="Q3483" s="63"/>
      <c r="R3483" s="63"/>
      <c r="S3483" s="63"/>
      <c r="T3483" s="63"/>
      <c r="U3483" s="63"/>
      <c r="V3483" s="63"/>
      <c r="W3483" s="63"/>
      <c r="X3483" s="63"/>
      <c r="Y3483" s="63"/>
      <c r="Z3483" s="63"/>
      <c r="AA3483" s="63"/>
      <c r="AB3483" s="63"/>
      <c r="AC3483" s="63"/>
      <c r="AD3483" s="63"/>
      <c r="AE3483" s="63"/>
      <c r="AF3483" s="63"/>
      <c r="AG3483" s="63"/>
      <c r="AH3483" s="63"/>
      <c r="AI3483" s="63"/>
      <c r="AJ3483" s="63"/>
      <c r="AK3483" s="63"/>
      <c r="AL3483" s="63"/>
      <c r="AM3483" s="63"/>
      <c r="AN3483" s="63"/>
      <c r="AO3483" s="63"/>
      <c r="AP3483" s="63"/>
      <c r="AQ3483" s="63"/>
      <c r="AR3483" s="63"/>
      <c r="AS3483" s="63"/>
      <c r="AT3483" s="63"/>
      <c r="AU3483" s="63"/>
      <c r="AV3483" s="63"/>
      <c r="AW3483" s="63"/>
      <c r="AX3483" s="63"/>
      <c r="AY3483" s="63"/>
      <c r="AZ3483" s="63"/>
      <c r="BA3483" s="63"/>
      <c r="BB3483" s="63"/>
      <c r="BC3483" s="63"/>
      <c r="BD3483" s="63"/>
      <c r="BE3483" s="63"/>
      <c r="BF3483" s="63"/>
      <c r="BG3483" s="63"/>
      <c r="BH3483" s="63"/>
      <c r="BI3483" s="63"/>
      <c r="BJ3483" s="63"/>
      <c r="BK3483" s="63"/>
      <c r="BL3483" s="63"/>
      <c r="BM3483" s="63"/>
      <c r="BN3483" s="63"/>
      <c r="BO3483" s="63"/>
      <c r="BP3483" s="63"/>
      <c r="BQ3483" s="63"/>
      <c r="BR3483" s="63"/>
      <c r="BS3483" s="63"/>
      <c r="BT3483" s="63"/>
      <c r="BU3483" s="63"/>
      <c r="BV3483" s="63"/>
      <c r="BW3483" s="63"/>
      <c r="BX3483" s="63"/>
      <c r="BY3483" s="63"/>
      <c r="BZ3483" s="63"/>
      <c r="CA3483" s="63"/>
      <c r="CB3483" s="63"/>
      <c r="CC3483" s="63"/>
      <c r="CD3483" s="63"/>
      <c r="CE3483" s="63"/>
      <c r="CF3483" s="63"/>
      <c r="CG3483" s="63"/>
      <c r="CH3483" s="63"/>
      <c r="CI3483" s="63"/>
      <c r="CJ3483" s="63"/>
      <c r="CK3483" s="63"/>
      <c r="CL3483" s="63"/>
      <c r="CM3483" s="63"/>
      <c r="CN3483" s="63"/>
      <c r="CO3483" s="63"/>
      <c r="CP3483" s="63"/>
      <c r="CR3483" s="227"/>
      <c r="CS3483" s="74"/>
    </row>
    <row r="3484" spans="1:97" s="72" customFormat="1" ht="75.75" customHeight="1">
      <c r="A3484" s="63"/>
      <c r="B3484" s="63"/>
      <c r="C3484" s="63"/>
      <c r="D3484" s="63"/>
      <c r="E3484" s="63"/>
      <c r="F3484" s="63"/>
      <c r="G3484" s="63"/>
      <c r="H3484" s="63"/>
      <c r="I3484" s="63"/>
      <c r="J3484" s="63"/>
      <c r="K3484" s="63"/>
      <c r="L3484" s="63"/>
      <c r="M3484" s="63"/>
      <c r="N3484" s="63"/>
      <c r="O3484" s="63"/>
      <c r="P3484" s="63"/>
      <c r="Q3484" s="63"/>
      <c r="R3484" s="63"/>
      <c r="S3484" s="63"/>
      <c r="T3484" s="63"/>
      <c r="U3484" s="63"/>
      <c r="V3484" s="63"/>
      <c r="W3484" s="63"/>
      <c r="X3484" s="63"/>
      <c r="Y3484" s="63"/>
      <c r="Z3484" s="63"/>
      <c r="AA3484" s="63"/>
      <c r="AB3484" s="63"/>
      <c r="AC3484" s="63"/>
      <c r="AD3484" s="63"/>
      <c r="AE3484" s="63"/>
      <c r="AF3484" s="63"/>
      <c r="AG3484" s="63"/>
      <c r="AH3484" s="63"/>
      <c r="AI3484" s="63"/>
      <c r="AJ3484" s="63"/>
      <c r="AK3484" s="63"/>
      <c r="AL3484" s="63"/>
      <c r="AM3484" s="63"/>
      <c r="AN3484" s="63"/>
      <c r="AO3484" s="63"/>
      <c r="AP3484" s="63"/>
      <c r="AQ3484" s="63"/>
      <c r="AR3484" s="63"/>
      <c r="AS3484" s="63"/>
      <c r="AT3484" s="63"/>
      <c r="AU3484" s="63"/>
      <c r="AV3484" s="63"/>
      <c r="AW3484" s="63"/>
      <c r="AX3484" s="63"/>
      <c r="AY3484" s="63"/>
      <c r="AZ3484" s="63"/>
      <c r="BA3484" s="63"/>
      <c r="BB3484" s="63"/>
      <c r="BC3484" s="63"/>
      <c r="BD3484" s="63"/>
      <c r="BE3484" s="63"/>
      <c r="BF3484" s="63"/>
      <c r="BG3484" s="63"/>
      <c r="BH3484" s="63"/>
      <c r="BI3484" s="63"/>
      <c r="BJ3484" s="63"/>
      <c r="BK3484" s="63"/>
      <c r="BL3484" s="63"/>
      <c r="BM3484" s="63"/>
      <c r="BN3484" s="63"/>
      <c r="BO3484" s="63"/>
      <c r="BP3484" s="63"/>
      <c r="BQ3484" s="63"/>
      <c r="BR3484" s="63"/>
      <c r="BS3484" s="63"/>
      <c r="BT3484" s="63"/>
      <c r="BU3484" s="63"/>
      <c r="BV3484" s="63"/>
      <c r="BW3484" s="63"/>
      <c r="BX3484" s="63"/>
      <c r="BY3484" s="63"/>
      <c r="BZ3484" s="63"/>
      <c r="CA3484" s="63"/>
      <c r="CB3484" s="63"/>
      <c r="CC3484" s="63"/>
      <c r="CD3484" s="63"/>
      <c r="CE3484" s="63"/>
      <c r="CF3484" s="63"/>
      <c r="CG3484" s="63"/>
      <c r="CH3484" s="63"/>
      <c r="CI3484" s="63"/>
      <c r="CJ3484" s="63"/>
      <c r="CK3484" s="63"/>
      <c r="CL3484" s="63"/>
      <c r="CM3484" s="63"/>
      <c r="CN3484" s="63"/>
      <c r="CO3484" s="63"/>
      <c r="CP3484" s="63"/>
      <c r="CR3484" s="227"/>
      <c r="CS3484" s="74"/>
    </row>
    <row r="3485" spans="1:97" s="72" customFormat="1" ht="75.75" customHeight="1">
      <c r="A3485" s="63"/>
      <c r="B3485" s="63"/>
      <c r="C3485" s="63"/>
      <c r="D3485" s="63"/>
      <c r="E3485" s="63"/>
      <c r="F3485" s="63"/>
      <c r="G3485" s="63"/>
      <c r="H3485" s="63"/>
      <c r="I3485" s="63"/>
      <c r="J3485" s="63"/>
      <c r="K3485" s="63"/>
      <c r="L3485" s="63"/>
      <c r="M3485" s="63"/>
      <c r="N3485" s="63"/>
      <c r="O3485" s="63"/>
      <c r="P3485" s="63"/>
      <c r="Q3485" s="63"/>
      <c r="R3485" s="63"/>
      <c r="S3485" s="63"/>
      <c r="T3485" s="63"/>
      <c r="U3485" s="63"/>
      <c r="V3485" s="63"/>
      <c r="W3485" s="63"/>
      <c r="X3485" s="63"/>
      <c r="Y3485" s="63"/>
      <c r="Z3485" s="63"/>
      <c r="AA3485" s="63"/>
      <c r="AB3485" s="63"/>
      <c r="AC3485" s="63"/>
      <c r="AD3485" s="63"/>
      <c r="AE3485" s="63"/>
      <c r="AF3485" s="63"/>
      <c r="AG3485" s="63"/>
      <c r="AH3485" s="63"/>
      <c r="AI3485" s="63"/>
      <c r="AJ3485" s="63"/>
      <c r="AK3485" s="63"/>
      <c r="AL3485" s="63"/>
      <c r="AM3485" s="63"/>
      <c r="AN3485" s="63"/>
      <c r="AO3485" s="63"/>
      <c r="AP3485" s="63"/>
      <c r="AQ3485" s="63"/>
      <c r="AR3485" s="63"/>
      <c r="AS3485" s="63"/>
      <c r="AT3485" s="63"/>
      <c r="AU3485" s="63"/>
      <c r="AV3485" s="63"/>
      <c r="AW3485" s="63"/>
      <c r="AX3485" s="63"/>
      <c r="AY3485" s="63"/>
      <c r="AZ3485" s="63"/>
      <c r="BA3485" s="63"/>
      <c r="BB3485" s="63"/>
      <c r="BC3485" s="63"/>
      <c r="BD3485" s="63"/>
      <c r="BE3485" s="63"/>
      <c r="BF3485" s="63"/>
      <c r="BG3485" s="63"/>
      <c r="BH3485" s="63"/>
      <c r="BI3485" s="63"/>
      <c r="BJ3485" s="63"/>
      <c r="BK3485" s="63"/>
      <c r="BL3485" s="63"/>
      <c r="BM3485" s="63"/>
      <c r="BN3485" s="63"/>
      <c r="BO3485" s="63"/>
      <c r="BP3485" s="63"/>
      <c r="BQ3485" s="63"/>
      <c r="BR3485" s="63"/>
      <c r="BS3485" s="63"/>
      <c r="BT3485" s="63"/>
      <c r="BU3485" s="63"/>
      <c r="BV3485" s="63"/>
      <c r="BW3485" s="63"/>
      <c r="BX3485" s="63"/>
      <c r="BY3485" s="63"/>
      <c r="BZ3485" s="63"/>
      <c r="CA3485" s="63"/>
      <c r="CB3485" s="63"/>
      <c r="CC3485" s="63"/>
      <c r="CD3485" s="63"/>
      <c r="CE3485" s="63"/>
      <c r="CF3485" s="63"/>
      <c r="CG3485" s="63"/>
      <c r="CH3485" s="63"/>
      <c r="CI3485" s="63"/>
      <c r="CJ3485" s="63"/>
      <c r="CK3485" s="63"/>
      <c r="CL3485" s="63"/>
      <c r="CM3485" s="63"/>
      <c r="CN3485" s="63"/>
      <c r="CO3485" s="63"/>
      <c r="CP3485" s="63"/>
      <c r="CR3485" s="227"/>
      <c r="CS3485" s="74"/>
    </row>
    <row r="3486" spans="1:97" s="72" customFormat="1" ht="75.75" customHeight="1">
      <c r="A3486" s="63"/>
      <c r="B3486" s="63"/>
      <c r="C3486" s="63"/>
      <c r="D3486" s="63"/>
      <c r="E3486" s="63"/>
      <c r="F3486" s="63"/>
      <c r="G3486" s="63"/>
      <c r="H3486" s="63"/>
      <c r="I3486" s="63"/>
      <c r="J3486" s="63"/>
      <c r="K3486" s="63"/>
      <c r="L3486" s="63"/>
      <c r="M3486" s="63"/>
      <c r="N3486" s="63"/>
      <c r="O3486" s="63"/>
      <c r="P3486" s="63"/>
      <c r="Q3486" s="63"/>
      <c r="R3486" s="63"/>
      <c r="S3486" s="63"/>
      <c r="T3486" s="63"/>
      <c r="U3486" s="63"/>
      <c r="V3486" s="63"/>
      <c r="W3486" s="63"/>
      <c r="X3486" s="63"/>
      <c r="Y3486" s="63"/>
      <c r="Z3486" s="63"/>
      <c r="AA3486" s="63"/>
      <c r="AB3486" s="63"/>
      <c r="AC3486" s="63"/>
      <c r="AD3486" s="63"/>
      <c r="AE3486" s="63"/>
      <c r="AF3486" s="63"/>
      <c r="AG3486" s="63"/>
      <c r="AH3486" s="63"/>
      <c r="AI3486" s="63"/>
      <c r="AJ3486" s="63"/>
      <c r="AK3486" s="63"/>
      <c r="AL3486" s="63"/>
      <c r="AM3486" s="63"/>
      <c r="AN3486" s="63"/>
      <c r="AO3486" s="63"/>
      <c r="AP3486" s="63"/>
      <c r="AQ3486" s="63"/>
      <c r="AR3486" s="63"/>
      <c r="AS3486" s="63"/>
      <c r="AT3486" s="63"/>
      <c r="AU3486" s="63"/>
      <c r="AV3486" s="63"/>
      <c r="AW3486" s="63"/>
      <c r="AX3486" s="63"/>
      <c r="AY3486" s="63"/>
      <c r="AZ3486" s="63"/>
      <c r="BA3486" s="63"/>
      <c r="BB3486" s="63"/>
      <c r="BC3486" s="63"/>
      <c r="BD3486" s="63"/>
      <c r="BE3486" s="63"/>
      <c r="BF3486" s="63"/>
      <c r="BG3486" s="63"/>
      <c r="BH3486" s="63"/>
      <c r="BI3486" s="63"/>
      <c r="BJ3486" s="63"/>
      <c r="BK3486" s="63"/>
      <c r="BL3486" s="63"/>
      <c r="BM3486" s="63"/>
      <c r="BN3486" s="63"/>
      <c r="BO3486" s="63"/>
      <c r="BP3486" s="63"/>
      <c r="BQ3486" s="63"/>
      <c r="BR3486" s="63"/>
      <c r="BS3486" s="63"/>
      <c r="BT3486" s="63"/>
      <c r="BU3486" s="63"/>
      <c r="BV3486" s="63"/>
      <c r="BW3486" s="63"/>
      <c r="BX3486" s="63"/>
      <c r="BY3486" s="63"/>
      <c r="BZ3486" s="63"/>
      <c r="CA3486" s="63"/>
      <c r="CB3486" s="63"/>
      <c r="CC3486" s="63"/>
      <c r="CD3486" s="63"/>
      <c r="CE3486" s="63"/>
      <c r="CF3486" s="63"/>
      <c r="CG3486" s="63"/>
      <c r="CH3486" s="63"/>
      <c r="CI3486" s="63"/>
      <c r="CJ3486" s="63"/>
      <c r="CK3486" s="63"/>
      <c r="CL3486" s="63"/>
      <c r="CM3486" s="63"/>
      <c r="CN3486" s="63"/>
      <c r="CO3486" s="63"/>
      <c r="CP3486" s="63"/>
      <c r="CR3486" s="227"/>
      <c r="CS3486" s="74"/>
    </row>
    <row r="3487" spans="1:97" s="72" customFormat="1" ht="75.75" customHeight="1">
      <c r="A3487" s="63"/>
      <c r="B3487" s="63"/>
      <c r="C3487" s="63"/>
      <c r="D3487" s="63"/>
      <c r="E3487" s="63"/>
      <c r="F3487" s="63"/>
      <c r="G3487" s="63"/>
      <c r="H3487" s="63"/>
      <c r="I3487" s="63"/>
      <c r="J3487" s="63"/>
      <c r="K3487" s="63"/>
      <c r="L3487" s="63"/>
      <c r="M3487" s="63"/>
      <c r="N3487" s="63"/>
      <c r="O3487" s="63"/>
      <c r="P3487" s="63"/>
      <c r="Q3487" s="63"/>
      <c r="R3487" s="63"/>
      <c r="S3487" s="63"/>
      <c r="T3487" s="63"/>
      <c r="U3487" s="63"/>
      <c r="V3487" s="63"/>
      <c r="W3487" s="63"/>
      <c r="X3487" s="63"/>
      <c r="Y3487" s="63"/>
      <c r="Z3487" s="63"/>
      <c r="AA3487" s="63"/>
      <c r="AB3487" s="63"/>
      <c r="AC3487" s="63"/>
      <c r="AD3487" s="63"/>
      <c r="AE3487" s="63"/>
      <c r="AF3487" s="63"/>
      <c r="AG3487" s="63"/>
      <c r="AH3487" s="63"/>
      <c r="AI3487" s="63"/>
      <c r="AJ3487" s="63"/>
      <c r="AK3487" s="63"/>
      <c r="AL3487" s="63"/>
      <c r="AM3487" s="63"/>
      <c r="AN3487" s="63"/>
      <c r="AO3487" s="63"/>
      <c r="AP3487" s="63"/>
      <c r="AQ3487" s="63"/>
      <c r="AR3487" s="63"/>
      <c r="AS3487" s="63"/>
      <c r="AT3487" s="63"/>
      <c r="AU3487" s="63"/>
      <c r="AV3487" s="63"/>
      <c r="AW3487" s="63"/>
      <c r="AX3487" s="63"/>
      <c r="AY3487" s="63"/>
      <c r="AZ3487" s="63"/>
      <c r="BA3487" s="63"/>
      <c r="BB3487" s="63"/>
      <c r="BC3487" s="63"/>
      <c r="BD3487" s="63"/>
      <c r="BE3487" s="63"/>
      <c r="BF3487" s="63"/>
      <c r="BG3487" s="63"/>
      <c r="BH3487" s="63"/>
      <c r="BI3487" s="63"/>
      <c r="BJ3487" s="63"/>
      <c r="BK3487" s="63"/>
      <c r="BL3487" s="63"/>
      <c r="BM3487" s="63"/>
      <c r="BN3487" s="63"/>
      <c r="BO3487" s="63"/>
      <c r="BP3487" s="63"/>
      <c r="BQ3487" s="63"/>
      <c r="BR3487" s="63"/>
      <c r="BS3487" s="63"/>
      <c r="BT3487" s="63"/>
      <c r="BU3487" s="63"/>
      <c r="BV3487" s="63"/>
      <c r="BW3487" s="63"/>
      <c r="BX3487" s="63"/>
      <c r="BY3487" s="63"/>
      <c r="BZ3487" s="63"/>
      <c r="CA3487" s="63"/>
      <c r="CB3487" s="63"/>
      <c r="CC3487" s="63"/>
      <c r="CD3487" s="63"/>
      <c r="CE3487" s="63"/>
      <c r="CF3487" s="63"/>
      <c r="CG3487" s="63"/>
      <c r="CH3487" s="63"/>
      <c r="CI3487" s="63"/>
      <c r="CJ3487" s="63"/>
      <c r="CK3487" s="63"/>
      <c r="CL3487" s="63"/>
      <c r="CM3487" s="63"/>
      <c r="CN3487" s="63"/>
      <c r="CO3487" s="63"/>
      <c r="CP3487" s="63"/>
      <c r="CR3487" s="227"/>
      <c r="CS3487" s="74"/>
    </row>
    <row r="3488" spans="1:97" s="72" customFormat="1" ht="75.75" customHeight="1">
      <c r="A3488" s="63"/>
      <c r="B3488" s="63"/>
      <c r="C3488" s="63"/>
      <c r="D3488" s="63"/>
      <c r="E3488" s="63"/>
      <c r="F3488" s="63"/>
      <c r="G3488" s="63"/>
      <c r="H3488" s="63"/>
      <c r="I3488" s="63"/>
      <c r="J3488" s="63"/>
      <c r="K3488" s="63"/>
      <c r="L3488" s="63"/>
      <c r="M3488" s="63"/>
      <c r="N3488" s="63"/>
      <c r="O3488" s="63"/>
      <c r="P3488" s="63"/>
      <c r="Q3488" s="63"/>
      <c r="R3488" s="63"/>
      <c r="S3488" s="63"/>
      <c r="T3488" s="63"/>
      <c r="U3488" s="63"/>
      <c r="V3488" s="63"/>
      <c r="W3488" s="63"/>
      <c r="X3488" s="63"/>
      <c r="Y3488" s="63"/>
      <c r="Z3488" s="63"/>
      <c r="AA3488" s="63"/>
      <c r="AB3488" s="63"/>
      <c r="AC3488" s="63"/>
      <c r="AD3488" s="63"/>
      <c r="AE3488" s="63"/>
      <c r="AF3488" s="63"/>
      <c r="AG3488" s="63"/>
      <c r="AH3488" s="63"/>
      <c r="AI3488" s="63"/>
      <c r="AJ3488" s="63"/>
      <c r="AK3488" s="63"/>
      <c r="AL3488" s="63"/>
      <c r="AM3488" s="63"/>
      <c r="AN3488" s="63"/>
      <c r="AO3488" s="63"/>
      <c r="AP3488" s="63"/>
      <c r="AQ3488" s="63"/>
      <c r="AR3488" s="63"/>
      <c r="AS3488" s="63"/>
      <c r="AT3488" s="63"/>
      <c r="AU3488" s="63"/>
      <c r="AV3488" s="63"/>
      <c r="AW3488" s="63"/>
      <c r="AX3488" s="63"/>
      <c r="AY3488" s="63"/>
      <c r="AZ3488" s="63"/>
      <c r="BA3488" s="63"/>
      <c r="BB3488" s="63"/>
      <c r="BC3488" s="63"/>
      <c r="BD3488" s="63"/>
      <c r="BE3488" s="63"/>
      <c r="BF3488" s="63"/>
      <c r="BG3488" s="63"/>
      <c r="BH3488" s="63"/>
      <c r="BI3488" s="63"/>
      <c r="BJ3488" s="63"/>
      <c r="BK3488" s="63"/>
      <c r="BL3488" s="63"/>
      <c r="BM3488" s="63"/>
      <c r="BN3488" s="63"/>
      <c r="BO3488" s="63"/>
      <c r="BP3488" s="63"/>
      <c r="BQ3488" s="63"/>
      <c r="BR3488" s="63"/>
      <c r="BS3488" s="63"/>
      <c r="BT3488" s="63"/>
      <c r="BU3488" s="63"/>
      <c r="BV3488" s="63"/>
      <c r="BW3488" s="63"/>
      <c r="BX3488" s="63"/>
      <c r="BY3488" s="63"/>
      <c r="BZ3488" s="63"/>
      <c r="CA3488" s="63"/>
      <c r="CB3488" s="63"/>
      <c r="CC3488" s="63"/>
      <c r="CD3488" s="63"/>
      <c r="CE3488" s="63"/>
      <c r="CF3488" s="63"/>
      <c r="CG3488" s="63"/>
      <c r="CH3488" s="63"/>
      <c r="CI3488" s="63"/>
      <c r="CJ3488" s="63"/>
      <c r="CK3488" s="63"/>
      <c r="CL3488" s="63"/>
      <c r="CM3488" s="63"/>
      <c r="CN3488" s="63"/>
      <c r="CO3488" s="63"/>
      <c r="CP3488" s="63"/>
      <c r="CR3488" s="227"/>
      <c r="CS3488" s="74"/>
    </row>
    <row r="3489" spans="1:97" s="72" customFormat="1" ht="75.75" customHeight="1">
      <c r="A3489" s="63"/>
      <c r="B3489" s="63"/>
      <c r="C3489" s="63"/>
      <c r="D3489" s="63"/>
      <c r="E3489" s="63"/>
      <c r="F3489" s="63"/>
      <c r="G3489" s="63"/>
      <c r="H3489" s="63"/>
      <c r="I3489" s="63"/>
      <c r="J3489" s="63"/>
      <c r="K3489" s="63"/>
      <c r="L3489" s="63"/>
      <c r="M3489" s="63"/>
      <c r="N3489" s="63"/>
      <c r="O3489" s="63"/>
      <c r="P3489" s="63"/>
      <c r="Q3489" s="63"/>
      <c r="R3489" s="63"/>
      <c r="S3489" s="63"/>
      <c r="T3489" s="63"/>
      <c r="U3489" s="63"/>
      <c r="V3489" s="63"/>
      <c r="W3489" s="63"/>
      <c r="X3489" s="63"/>
      <c r="Y3489" s="63"/>
      <c r="Z3489" s="63"/>
      <c r="AA3489" s="63"/>
      <c r="AB3489" s="63"/>
      <c r="AC3489" s="63"/>
      <c r="AD3489" s="63"/>
      <c r="AE3489" s="63"/>
      <c r="AF3489" s="63"/>
      <c r="AG3489" s="63"/>
      <c r="AH3489" s="63"/>
      <c r="AI3489" s="63"/>
      <c r="AJ3489" s="63"/>
      <c r="AK3489" s="63"/>
      <c r="AL3489" s="63"/>
      <c r="AM3489" s="63"/>
      <c r="AN3489" s="63"/>
      <c r="AO3489" s="63"/>
      <c r="AP3489" s="63"/>
      <c r="AQ3489" s="63"/>
      <c r="AR3489" s="63"/>
      <c r="AS3489" s="63"/>
      <c r="AT3489" s="63"/>
      <c r="AU3489" s="63"/>
      <c r="AV3489" s="63"/>
      <c r="AW3489" s="63"/>
      <c r="AX3489" s="63"/>
      <c r="AY3489" s="63"/>
      <c r="AZ3489" s="63"/>
      <c r="BA3489" s="63"/>
      <c r="BB3489" s="63"/>
      <c r="BC3489" s="63"/>
      <c r="BD3489" s="63"/>
      <c r="BE3489" s="63"/>
      <c r="BF3489" s="63"/>
      <c r="BG3489" s="63"/>
      <c r="BH3489" s="63"/>
      <c r="BI3489" s="63"/>
      <c r="BJ3489" s="63"/>
      <c r="BK3489" s="63"/>
      <c r="BL3489" s="63"/>
      <c r="BM3489" s="63"/>
      <c r="BN3489" s="63"/>
      <c r="BO3489" s="63"/>
      <c r="BP3489" s="63"/>
      <c r="BQ3489" s="63"/>
      <c r="BR3489" s="63"/>
      <c r="BS3489" s="63"/>
      <c r="BT3489" s="63"/>
      <c r="BU3489" s="63"/>
      <c r="BV3489" s="63"/>
      <c r="BW3489" s="63"/>
      <c r="BX3489" s="63"/>
      <c r="BY3489" s="63"/>
      <c r="BZ3489" s="63"/>
      <c r="CA3489" s="63"/>
      <c r="CB3489" s="63"/>
      <c r="CC3489" s="63"/>
      <c r="CD3489" s="63"/>
      <c r="CE3489" s="63"/>
      <c r="CF3489" s="63"/>
      <c r="CG3489" s="63"/>
      <c r="CH3489" s="63"/>
      <c r="CI3489" s="63"/>
      <c r="CJ3489" s="63"/>
      <c r="CK3489" s="63"/>
      <c r="CL3489" s="63"/>
      <c r="CM3489" s="63"/>
      <c r="CN3489" s="63"/>
      <c r="CO3489" s="63"/>
      <c r="CP3489" s="63"/>
      <c r="CR3489" s="227"/>
      <c r="CS3489" s="74"/>
    </row>
    <row r="3490" spans="1:97" s="72" customFormat="1" ht="75.75" customHeight="1">
      <c r="A3490" s="63"/>
      <c r="B3490" s="63"/>
      <c r="C3490" s="63"/>
      <c r="D3490" s="63"/>
      <c r="E3490" s="63"/>
      <c r="F3490" s="63"/>
      <c r="G3490" s="63"/>
      <c r="H3490" s="63"/>
      <c r="I3490" s="63"/>
      <c r="J3490" s="63"/>
      <c r="K3490" s="63"/>
      <c r="L3490" s="63"/>
      <c r="M3490" s="63"/>
      <c r="N3490" s="63"/>
      <c r="O3490" s="63"/>
      <c r="P3490" s="63"/>
      <c r="Q3490" s="63"/>
      <c r="R3490" s="63"/>
      <c r="S3490" s="63"/>
      <c r="T3490" s="63"/>
      <c r="U3490" s="63"/>
      <c r="V3490" s="63"/>
      <c r="W3490" s="63"/>
      <c r="X3490" s="63"/>
      <c r="Y3490" s="63"/>
      <c r="Z3490" s="63"/>
      <c r="AA3490" s="63"/>
      <c r="AB3490" s="63"/>
      <c r="AC3490" s="63"/>
      <c r="AD3490" s="63"/>
      <c r="AE3490" s="63"/>
      <c r="AF3490" s="63"/>
      <c r="AG3490" s="63"/>
      <c r="AH3490" s="63"/>
      <c r="AI3490" s="63"/>
      <c r="AJ3490" s="63"/>
      <c r="AK3490" s="63"/>
      <c r="AL3490" s="63"/>
      <c r="AM3490" s="63"/>
      <c r="AN3490" s="63"/>
      <c r="AO3490" s="63"/>
      <c r="AP3490" s="63"/>
      <c r="AQ3490" s="63"/>
      <c r="AR3490" s="63"/>
      <c r="AS3490" s="63"/>
      <c r="AT3490" s="63"/>
      <c r="AU3490" s="63"/>
      <c r="AV3490" s="63"/>
      <c r="AW3490" s="63"/>
      <c r="AX3490" s="63"/>
      <c r="AY3490" s="63"/>
      <c r="AZ3490" s="63"/>
      <c r="BA3490" s="63"/>
      <c r="BB3490" s="63"/>
      <c r="BC3490" s="63"/>
      <c r="BD3490" s="63"/>
      <c r="BE3490" s="63"/>
      <c r="BF3490" s="63"/>
      <c r="BG3490" s="63"/>
      <c r="BH3490" s="63"/>
      <c r="BI3490" s="63"/>
      <c r="BJ3490" s="63"/>
      <c r="BK3490" s="63"/>
      <c r="BL3490" s="63"/>
      <c r="BM3490" s="63"/>
      <c r="BN3490" s="63"/>
      <c r="BO3490" s="63"/>
      <c r="BP3490" s="63"/>
      <c r="BQ3490" s="63"/>
      <c r="BR3490" s="63"/>
      <c r="BS3490" s="63"/>
      <c r="BT3490" s="63"/>
      <c r="BU3490" s="63"/>
      <c r="BV3490" s="63"/>
      <c r="BW3490" s="63"/>
      <c r="BX3490" s="63"/>
      <c r="BY3490" s="63"/>
      <c r="BZ3490" s="63"/>
      <c r="CA3490" s="63"/>
      <c r="CB3490" s="63"/>
      <c r="CC3490" s="63"/>
      <c r="CD3490" s="63"/>
      <c r="CE3490" s="63"/>
      <c r="CF3490" s="63"/>
      <c r="CG3490" s="63"/>
      <c r="CH3490" s="63"/>
      <c r="CI3490" s="63"/>
      <c r="CJ3490" s="63"/>
      <c r="CK3490" s="63"/>
      <c r="CL3490" s="63"/>
      <c r="CM3490" s="63"/>
      <c r="CN3490" s="63"/>
      <c r="CO3490" s="63"/>
      <c r="CP3490" s="63"/>
      <c r="CR3490" s="227"/>
      <c r="CS3490" s="74"/>
    </row>
    <row r="3491" spans="1:97" s="72" customFormat="1" ht="75.75" customHeight="1">
      <c r="A3491" s="63"/>
      <c r="B3491" s="63"/>
      <c r="C3491" s="63"/>
      <c r="D3491" s="63"/>
      <c r="E3491" s="63"/>
      <c r="F3491" s="63"/>
      <c r="G3491" s="63"/>
      <c r="H3491" s="63"/>
      <c r="I3491" s="63"/>
      <c r="J3491" s="63"/>
      <c r="K3491" s="63"/>
      <c r="L3491" s="63"/>
      <c r="M3491" s="63"/>
      <c r="N3491" s="63"/>
      <c r="O3491" s="63"/>
      <c r="P3491" s="63"/>
      <c r="Q3491" s="63"/>
      <c r="R3491" s="63"/>
      <c r="S3491" s="63"/>
      <c r="T3491" s="63"/>
      <c r="U3491" s="63"/>
      <c r="V3491" s="63"/>
      <c r="W3491" s="63"/>
      <c r="X3491" s="63"/>
      <c r="Y3491" s="63"/>
      <c r="Z3491" s="63"/>
      <c r="AA3491" s="63"/>
      <c r="AB3491" s="63"/>
      <c r="AC3491" s="63"/>
      <c r="AD3491" s="63"/>
      <c r="AE3491" s="63"/>
      <c r="AF3491" s="63"/>
      <c r="AG3491" s="63"/>
      <c r="AH3491" s="63"/>
      <c r="AI3491" s="63"/>
      <c r="AJ3491" s="63"/>
      <c r="AK3491" s="63"/>
      <c r="AL3491" s="63"/>
      <c r="AM3491" s="63"/>
      <c r="AN3491" s="63"/>
      <c r="AO3491" s="63"/>
      <c r="AP3491" s="63"/>
      <c r="AQ3491" s="63"/>
      <c r="AR3491" s="63"/>
      <c r="AS3491" s="63"/>
      <c r="AT3491" s="63"/>
      <c r="AU3491" s="63"/>
      <c r="AV3491" s="63"/>
      <c r="AW3491" s="63"/>
      <c r="AX3491" s="63"/>
      <c r="AY3491" s="63"/>
      <c r="AZ3491" s="63"/>
      <c r="BA3491" s="63"/>
      <c r="BB3491" s="63"/>
      <c r="BC3491" s="63"/>
      <c r="BD3491" s="63"/>
      <c r="BE3491" s="63"/>
      <c r="BF3491" s="63"/>
      <c r="BG3491" s="63"/>
      <c r="BH3491" s="63"/>
      <c r="BI3491" s="63"/>
      <c r="BJ3491" s="63"/>
      <c r="BK3491" s="63"/>
      <c r="BL3491" s="63"/>
      <c r="BM3491" s="63"/>
      <c r="BN3491" s="63"/>
      <c r="BO3491" s="63"/>
      <c r="BP3491" s="63"/>
      <c r="BQ3491" s="63"/>
      <c r="BR3491" s="63"/>
      <c r="BS3491" s="63"/>
      <c r="BT3491" s="63"/>
      <c r="BU3491" s="63"/>
      <c r="BV3491" s="63"/>
      <c r="BW3491" s="63"/>
      <c r="BX3491" s="63"/>
      <c r="BY3491" s="63"/>
      <c r="BZ3491" s="63"/>
      <c r="CA3491" s="63"/>
      <c r="CB3491" s="63"/>
      <c r="CC3491" s="63"/>
      <c r="CD3491" s="63"/>
      <c r="CE3491" s="63"/>
      <c r="CF3491" s="63"/>
      <c r="CG3491" s="63"/>
      <c r="CH3491" s="63"/>
      <c r="CI3491" s="63"/>
      <c r="CJ3491" s="63"/>
      <c r="CK3491" s="63"/>
      <c r="CL3491" s="63"/>
      <c r="CM3491" s="63"/>
      <c r="CN3491" s="63"/>
      <c r="CO3491" s="63"/>
      <c r="CP3491" s="63"/>
      <c r="CR3491" s="227"/>
      <c r="CS3491" s="74"/>
    </row>
    <row r="3492" spans="1:97" s="72" customFormat="1" ht="75.75" customHeight="1">
      <c r="A3492" s="63"/>
      <c r="B3492" s="63"/>
      <c r="C3492" s="63"/>
      <c r="D3492" s="63"/>
      <c r="E3492" s="63"/>
      <c r="F3492" s="63"/>
      <c r="G3492" s="63"/>
      <c r="H3492" s="63"/>
      <c r="I3492" s="63"/>
      <c r="J3492" s="63"/>
      <c r="K3492" s="63"/>
      <c r="L3492" s="63"/>
      <c r="M3492" s="63"/>
      <c r="N3492" s="63"/>
      <c r="O3492" s="63"/>
      <c r="P3492" s="63"/>
      <c r="Q3492" s="63"/>
      <c r="R3492" s="63"/>
      <c r="S3492" s="63"/>
      <c r="T3492" s="63"/>
      <c r="U3492" s="63"/>
      <c r="V3492" s="63"/>
      <c r="W3492" s="63"/>
      <c r="X3492" s="63"/>
      <c r="Y3492" s="63"/>
      <c r="Z3492" s="63"/>
      <c r="AA3492" s="63"/>
      <c r="AB3492" s="63"/>
      <c r="AC3492" s="63"/>
      <c r="AD3492" s="63"/>
      <c r="AE3492" s="63"/>
      <c r="AF3492" s="63"/>
      <c r="AG3492" s="63"/>
      <c r="AH3492" s="63"/>
      <c r="AI3492" s="63"/>
      <c r="AJ3492" s="63"/>
      <c r="AK3492" s="63"/>
      <c r="AL3492" s="63"/>
      <c r="AM3492" s="63"/>
      <c r="AN3492" s="63"/>
      <c r="AO3492" s="63"/>
      <c r="AP3492" s="63"/>
      <c r="AQ3492" s="63"/>
      <c r="AR3492" s="63"/>
      <c r="AS3492" s="63"/>
      <c r="AT3492" s="63"/>
      <c r="AU3492" s="63"/>
      <c r="AV3492" s="63"/>
      <c r="AW3492" s="63"/>
      <c r="AX3492" s="63"/>
      <c r="AY3492" s="63"/>
      <c r="AZ3492" s="63"/>
      <c r="BA3492" s="63"/>
      <c r="BB3492" s="63"/>
      <c r="BC3492" s="63"/>
      <c r="BD3492" s="63"/>
      <c r="BE3492" s="63"/>
      <c r="BF3492" s="63"/>
      <c r="BG3492" s="63"/>
      <c r="BH3492" s="63"/>
      <c r="BI3492" s="63"/>
      <c r="BJ3492" s="63"/>
      <c r="BK3492" s="63"/>
      <c r="BL3492" s="63"/>
      <c r="BM3492" s="63"/>
      <c r="BN3492" s="63"/>
      <c r="BO3492" s="63"/>
      <c r="BP3492" s="63"/>
      <c r="BQ3492" s="63"/>
      <c r="BR3492" s="63"/>
      <c r="BS3492" s="63"/>
      <c r="BT3492" s="63"/>
      <c r="BU3492" s="63"/>
      <c r="BV3492" s="63"/>
      <c r="BW3492" s="63"/>
      <c r="BX3492" s="63"/>
      <c r="BY3492" s="63"/>
      <c r="BZ3492" s="63"/>
      <c r="CA3492" s="63"/>
      <c r="CB3492" s="63"/>
      <c r="CC3492" s="63"/>
      <c r="CD3492" s="63"/>
      <c r="CE3492" s="63"/>
      <c r="CF3492" s="63"/>
      <c r="CG3492" s="63"/>
      <c r="CH3492" s="63"/>
      <c r="CI3492" s="63"/>
      <c r="CJ3492" s="63"/>
      <c r="CK3492" s="63"/>
      <c r="CL3492" s="63"/>
      <c r="CM3492" s="63"/>
      <c r="CN3492" s="63"/>
      <c r="CO3492" s="63"/>
      <c r="CP3492" s="63"/>
      <c r="CR3492" s="227"/>
      <c r="CS3492" s="74"/>
    </row>
    <row r="3493" spans="1:97" s="72" customFormat="1" ht="75.75" customHeight="1">
      <c r="A3493" s="63"/>
      <c r="B3493" s="63"/>
      <c r="C3493" s="63"/>
      <c r="D3493" s="63"/>
      <c r="E3493" s="63"/>
      <c r="F3493" s="63"/>
      <c r="G3493" s="63"/>
      <c r="H3493" s="63"/>
      <c r="I3493" s="63"/>
      <c r="J3493" s="63"/>
      <c r="K3493" s="63"/>
      <c r="L3493" s="63"/>
      <c r="M3493" s="63"/>
      <c r="N3493" s="63"/>
      <c r="O3493" s="63"/>
      <c r="P3493" s="63"/>
      <c r="Q3493" s="63"/>
      <c r="R3493" s="63"/>
      <c r="S3493" s="63"/>
      <c r="T3493" s="63"/>
      <c r="U3493" s="63"/>
      <c r="V3493" s="63"/>
      <c r="W3493" s="63"/>
      <c r="X3493" s="63"/>
      <c r="Y3493" s="63"/>
      <c r="Z3493" s="63"/>
      <c r="AA3493" s="63"/>
      <c r="AB3493" s="63"/>
      <c r="AC3493" s="63"/>
      <c r="AD3493" s="63"/>
      <c r="AE3493" s="63"/>
      <c r="AF3493" s="63"/>
      <c r="AG3493" s="63"/>
      <c r="AH3493" s="63"/>
      <c r="AI3493" s="63"/>
      <c r="AJ3493" s="63"/>
      <c r="AK3493" s="63"/>
      <c r="AL3493" s="63"/>
      <c r="AM3493" s="63"/>
      <c r="AN3493" s="63"/>
      <c r="AO3493" s="63"/>
      <c r="AP3493" s="63"/>
      <c r="AQ3493" s="63"/>
      <c r="AR3493" s="63"/>
      <c r="AS3493" s="63"/>
      <c r="AT3493" s="63"/>
      <c r="AU3493" s="63"/>
      <c r="AV3493" s="63"/>
      <c r="AW3493" s="63"/>
      <c r="AX3493" s="63"/>
      <c r="AY3493" s="63"/>
      <c r="AZ3493" s="63"/>
      <c r="BA3493" s="63"/>
      <c r="BB3493" s="63"/>
      <c r="BC3493" s="63"/>
      <c r="BD3493" s="63"/>
      <c r="BE3493" s="63"/>
      <c r="BF3493" s="63"/>
      <c r="BG3493" s="63"/>
      <c r="BH3493" s="63"/>
      <c r="BI3493" s="63"/>
      <c r="BJ3493" s="63"/>
      <c r="BK3493" s="63"/>
      <c r="BL3493" s="63"/>
      <c r="BM3493" s="63"/>
      <c r="BN3493" s="63"/>
      <c r="BO3493" s="63"/>
      <c r="BP3493" s="63"/>
      <c r="BQ3493" s="63"/>
      <c r="BR3493" s="63"/>
      <c r="BS3493" s="63"/>
      <c r="BT3493" s="63"/>
      <c r="BU3493" s="63"/>
      <c r="BV3493" s="63"/>
      <c r="BW3493" s="63"/>
      <c r="BX3493" s="63"/>
      <c r="BY3493" s="63"/>
      <c r="BZ3493" s="63"/>
      <c r="CA3493" s="63"/>
      <c r="CB3493" s="63"/>
      <c r="CC3493" s="63"/>
      <c r="CD3493" s="63"/>
      <c r="CE3493" s="63"/>
      <c r="CF3493" s="63"/>
      <c r="CG3493" s="63"/>
      <c r="CH3493" s="63"/>
      <c r="CI3493" s="63"/>
      <c r="CJ3493" s="63"/>
      <c r="CK3493" s="63"/>
      <c r="CL3493" s="63"/>
      <c r="CM3493" s="63"/>
      <c r="CN3493" s="63"/>
      <c r="CO3493" s="63"/>
      <c r="CP3493" s="63"/>
      <c r="CR3493" s="227"/>
      <c r="CS3493" s="74"/>
    </row>
    <row r="3494" spans="1:97" s="72" customFormat="1" ht="75.75" customHeight="1">
      <c r="A3494" s="63"/>
      <c r="B3494" s="63"/>
      <c r="C3494" s="63"/>
      <c r="D3494" s="63"/>
      <c r="E3494" s="63"/>
      <c r="F3494" s="63"/>
      <c r="G3494" s="63"/>
      <c r="H3494" s="63"/>
      <c r="I3494" s="63"/>
      <c r="J3494" s="63"/>
      <c r="K3494" s="63"/>
      <c r="L3494" s="63"/>
      <c r="M3494" s="63"/>
      <c r="N3494" s="63"/>
      <c r="O3494" s="63"/>
      <c r="P3494" s="63"/>
      <c r="Q3494" s="63"/>
      <c r="R3494" s="63"/>
      <c r="S3494" s="63"/>
      <c r="T3494" s="63"/>
      <c r="U3494" s="63"/>
      <c r="V3494" s="63"/>
      <c r="W3494" s="63"/>
      <c r="X3494" s="63"/>
      <c r="Y3494" s="63"/>
      <c r="Z3494" s="63"/>
      <c r="AA3494" s="63"/>
      <c r="AB3494" s="63"/>
      <c r="AC3494" s="63"/>
      <c r="AD3494" s="63"/>
      <c r="AE3494" s="63"/>
      <c r="AF3494" s="63"/>
      <c r="AG3494" s="63"/>
      <c r="AH3494" s="63"/>
      <c r="AI3494" s="63"/>
      <c r="AJ3494" s="63"/>
      <c r="AK3494" s="63"/>
      <c r="AL3494" s="63"/>
      <c r="AM3494" s="63"/>
      <c r="AN3494" s="63"/>
      <c r="AO3494" s="63"/>
      <c r="AP3494" s="63"/>
      <c r="AQ3494" s="63"/>
      <c r="AR3494" s="63"/>
      <c r="AS3494" s="63"/>
      <c r="AT3494" s="63"/>
      <c r="AU3494" s="63"/>
      <c r="AV3494" s="63"/>
      <c r="AW3494" s="63"/>
      <c r="AX3494" s="63"/>
      <c r="AY3494" s="63"/>
      <c r="AZ3494" s="63"/>
      <c r="BA3494" s="63"/>
      <c r="BB3494" s="63"/>
      <c r="BC3494" s="63"/>
      <c r="BD3494" s="63"/>
      <c r="BE3494" s="63"/>
      <c r="BF3494" s="63"/>
      <c r="BG3494" s="63"/>
      <c r="BH3494" s="63"/>
      <c r="BI3494" s="63"/>
      <c r="BJ3494" s="63"/>
      <c r="BK3494" s="63"/>
      <c r="BL3494" s="63"/>
      <c r="BM3494" s="63"/>
      <c r="BN3494" s="63"/>
      <c r="BO3494" s="63"/>
      <c r="BP3494" s="63"/>
      <c r="BQ3494" s="63"/>
      <c r="BR3494" s="63"/>
      <c r="BS3494" s="63"/>
      <c r="BT3494" s="63"/>
      <c r="BU3494" s="63"/>
      <c r="BV3494" s="63"/>
      <c r="BW3494" s="63"/>
      <c r="BX3494" s="63"/>
      <c r="BY3494" s="63"/>
      <c r="BZ3494" s="63"/>
      <c r="CA3494" s="63"/>
      <c r="CB3494" s="63"/>
      <c r="CC3494" s="63"/>
      <c r="CD3494" s="63"/>
      <c r="CE3494" s="63"/>
      <c r="CF3494" s="63"/>
      <c r="CG3494" s="63"/>
      <c r="CH3494" s="63"/>
      <c r="CI3494" s="63"/>
      <c r="CJ3494" s="63"/>
      <c r="CK3494" s="63"/>
      <c r="CL3494" s="63"/>
      <c r="CM3494" s="63"/>
      <c r="CN3494" s="63"/>
      <c r="CO3494" s="63"/>
      <c r="CP3494" s="63"/>
      <c r="CR3494" s="227"/>
      <c r="CS3494" s="74"/>
    </row>
    <row r="3495" spans="1:97" s="72" customFormat="1" ht="75.75" customHeight="1">
      <c r="A3495" s="63"/>
      <c r="B3495" s="63"/>
      <c r="C3495" s="63"/>
      <c r="D3495" s="63"/>
      <c r="E3495" s="63"/>
      <c r="F3495" s="63"/>
      <c r="G3495" s="63"/>
      <c r="H3495" s="63"/>
      <c r="I3495" s="63"/>
      <c r="J3495" s="63"/>
      <c r="K3495" s="63"/>
      <c r="L3495" s="63"/>
      <c r="M3495" s="63"/>
      <c r="N3495" s="63"/>
      <c r="O3495" s="63"/>
      <c r="P3495" s="63"/>
      <c r="Q3495" s="63"/>
      <c r="R3495" s="63"/>
      <c r="S3495" s="63"/>
      <c r="T3495" s="63"/>
      <c r="U3495" s="63"/>
      <c r="V3495" s="63"/>
      <c r="W3495" s="63"/>
      <c r="X3495" s="63"/>
      <c r="Y3495" s="63"/>
      <c r="Z3495" s="63"/>
      <c r="AA3495" s="63"/>
      <c r="AB3495" s="63"/>
      <c r="AC3495" s="63"/>
      <c r="AD3495" s="63"/>
      <c r="AE3495" s="63"/>
      <c r="AF3495" s="63"/>
      <c r="AG3495" s="63"/>
      <c r="AH3495" s="63"/>
      <c r="AI3495" s="63"/>
      <c r="AJ3495" s="63"/>
      <c r="AK3495" s="63"/>
      <c r="AL3495" s="63"/>
      <c r="AM3495" s="63"/>
      <c r="AN3495" s="63"/>
      <c r="AO3495" s="63"/>
      <c r="AP3495" s="63"/>
      <c r="AQ3495" s="63"/>
      <c r="AR3495" s="63"/>
      <c r="AS3495" s="63"/>
      <c r="AT3495" s="63"/>
      <c r="AU3495" s="63"/>
      <c r="AV3495" s="63"/>
      <c r="AW3495" s="63"/>
      <c r="AX3495" s="63"/>
      <c r="AY3495" s="63"/>
      <c r="AZ3495" s="63"/>
      <c r="BA3495" s="63"/>
      <c r="BB3495" s="63"/>
      <c r="BC3495" s="63"/>
      <c r="BD3495" s="63"/>
      <c r="BE3495" s="63"/>
      <c r="BF3495" s="63"/>
      <c r="BG3495" s="63"/>
      <c r="BH3495" s="63"/>
      <c r="BI3495" s="63"/>
      <c r="BJ3495" s="63"/>
      <c r="BK3495" s="63"/>
      <c r="BL3495" s="63"/>
      <c r="BM3495" s="63"/>
      <c r="BN3495" s="63"/>
      <c r="BO3495" s="63"/>
      <c r="BP3495" s="63"/>
      <c r="BQ3495" s="63"/>
      <c r="BR3495" s="63"/>
      <c r="BS3495" s="63"/>
      <c r="BT3495" s="63"/>
      <c r="BU3495" s="63"/>
      <c r="BV3495" s="63"/>
      <c r="BW3495" s="63"/>
      <c r="BX3495" s="63"/>
      <c r="BY3495" s="63"/>
      <c r="BZ3495" s="63"/>
      <c r="CA3495" s="63"/>
      <c r="CB3495" s="63"/>
      <c r="CC3495" s="63"/>
      <c r="CD3495" s="63"/>
      <c r="CE3495" s="63"/>
      <c r="CF3495" s="63"/>
      <c r="CG3495" s="63"/>
      <c r="CH3495" s="63"/>
      <c r="CI3495" s="63"/>
      <c r="CJ3495" s="63"/>
      <c r="CK3495" s="63"/>
      <c r="CL3495" s="63"/>
      <c r="CM3495" s="63"/>
      <c r="CN3495" s="63"/>
      <c r="CO3495" s="63"/>
      <c r="CP3495" s="63"/>
      <c r="CR3495" s="227"/>
      <c r="CS3495" s="74"/>
    </row>
    <row r="3496" spans="1:97" s="72" customFormat="1" ht="75.75" customHeight="1">
      <c r="A3496" s="63"/>
      <c r="B3496" s="63"/>
      <c r="C3496" s="63"/>
      <c r="D3496" s="63"/>
      <c r="E3496" s="63"/>
      <c r="F3496" s="63"/>
      <c r="G3496" s="63"/>
      <c r="H3496" s="63"/>
      <c r="I3496" s="63"/>
      <c r="J3496" s="63"/>
      <c r="K3496" s="63"/>
      <c r="L3496" s="63"/>
      <c r="M3496" s="63"/>
      <c r="N3496" s="63"/>
      <c r="O3496" s="63"/>
      <c r="P3496" s="63"/>
      <c r="Q3496" s="63"/>
      <c r="R3496" s="63"/>
      <c r="S3496" s="63"/>
      <c r="T3496" s="63"/>
      <c r="U3496" s="63"/>
      <c r="V3496" s="63"/>
      <c r="W3496" s="63"/>
      <c r="X3496" s="63"/>
      <c r="Y3496" s="63"/>
      <c r="Z3496" s="63"/>
      <c r="AA3496" s="63"/>
      <c r="AB3496" s="63"/>
      <c r="AC3496" s="63"/>
      <c r="AD3496" s="63"/>
      <c r="AE3496" s="63"/>
      <c r="AF3496" s="63"/>
      <c r="AG3496" s="63"/>
      <c r="AH3496" s="63"/>
      <c r="AI3496" s="63"/>
      <c r="AJ3496" s="63"/>
      <c r="AK3496" s="63"/>
      <c r="AL3496" s="63"/>
      <c r="AM3496" s="63"/>
      <c r="AN3496" s="63"/>
      <c r="AO3496" s="63"/>
      <c r="AP3496" s="63"/>
      <c r="AQ3496" s="63"/>
      <c r="AR3496" s="63"/>
      <c r="AS3496" s="63"/>
      <c r="AT3496" s="63"/>
      <c r="AU3496" s="63"/>
      <c r="AV3496" s="63"/>
      <c r="AW3496" s="63"/>
      <c r="AX3496" s="63"/>
      <c r="AY3496" s="63"/>
      <c r="AZ3496" s="63"/>
      <c r="BA3496" s="63"/>
      <c r="BB3496" s="63"/>
      <c r="BC3496" s="63"/>
      <c r="BD3496" s="63"/>
      <c r="BE3496" s="63"/>
      <c r="BF3496" s="63"/>
      <c r="BG3496" s="63"/>
      <c r="BH3496" s="63"/>
      <c r="BI3496" s="63"/>
      <c r="BJ3496" s="63"/>
      <c r="BK3496" s="63"/>
      <c r="BL3496" s="63"/>
      <c r="BM3496" s="63"/>
      <c r="BN3496" s="63"/>
      <c r="BO3496" s="63"/>
      <c r="BP3496" s="63"/>
      <c r="BQ3496" s="63"/>
      <c r="BR3496" s="63"/>
      <c r="BS3496" s="63"/>
      <c r="BT3496" s="63"/>
      <c r="BU3496" s="63"/>
      <c r="BV3496" s="63"/>
      <c r="BW3496" s="63"/>
      <c r="BX3496" s="63"/>
      <c r="BY3496" s="63"/>
      <c r="BZ3496" s="63"/>
      <c r="CA3496" s="63"/>
      <c r="CB3496" s="63"/>
      <c r="CC3496" s="63"/>
      <c r="CD3496" s="63"/>
      <c r="CE3496" s="63"/>
      <c r="CF3496" s="63"/>
      <c r="CG3496" s="63"/>
      <c r="CH3496" s="63"/>
      <c r="CI3496" s="63"/>
      <c r="CJ3496" s="63"/>
      <c r="CK3496" s="63"/>
      <c r="CL3496" s="63"/>
      <c r="CM3496" s="63"/>
      <c r="CN3496" s="63"/>
      <c r="CO3496" s="63"/>
      <c r="CP3496" s="63"/>
      <c r="CR3496" s="227"/>
      <c r="CS3496" s="74"/>
    </row>
    <row r="3497" spans="1:97" s="72" customFormat="1" ht="75.75" customHeight="1">
      <c r="A3497" s="63"/>
      <c r="B3497" s="63"/>
      <c r="C3497" s="63"/>
      <c r="D3497" s="63"/>
      <c r="E3497" s="63"/>
      <c r="F3497" s="63"/>
      <c r="G3497" s="63"/>
      <c r="H3497" s="63"/>
      <c r="I3497" s="63"/>
      <c r="J3497" s="63"/>
      <c r="K3497" s="63"/>
      <c r="L3497" s="63"/>
      <c r="M3497" s="63"/>
      <c r="N3497" s="63"/>
      <c r="O3497" s="63"/>
      <c r="P3497" s="63"/>
      <c r="Q3497" s="63"/>
      <c r="R3497" s="63"/>
      <c r="S3497" s="63"/>
      <c r="T3497" s="63"/>
      <c r="U3497" s="63"/>
      <c r="V3497" s="63"/>
      <c r="W3497" s="63"/>
      <c r="X3497" s="63"/>
      <c r="Y3497" s="63"/>
      <c r="Z3497" s="63"/>
      <c r="AA3497" s="63"/>
      <c r="AB3497" s="63"/>
      <c r="AC3497" s="63"/>
      <c r="AD3497" s="63"/>
      <c r="AE3497" s="63"/>
      <c r="AF3497" s="63"/>
      <c r="AG3497" s="63"/>
      <c r="AH3497" s="63"/>
      <c r="AI3497" s="63"/>
      <c r="AJ3497" s="63"/>
      <c r="AK3497" s="63"/>
      <c r="AL3497" s="63"/>
      <c r="AM3497" s="63"/>
      <c r="AN3497" s="63"/>
      <c r="AO3497" s="63"/>
      <c r="AP3497" s="63"/>
      <c r="AQ3497" s="63"/>
      <c r="AR3497" s="63"/>
      <c r="AS3497" s="63"/>
      <c r="AT3497" s="63"/>
      <c r="AU3497" s="63"/>
      <c r="AV3497" s="63"/>
      <c r="AW3497" s="63"/>
      <c r="AX3497" s="63"/>
      <c r="AY3497" s="63"/>
      <c r="AZ3497" s="63"/>
      <c r="BA3497" s="63"/>
      <c r="BB3497" s="63"/>
      <c r="BC3497" s="63"/>
      <c r="BD3497" s="63"/>
      <c r="BE3497" s="63"/>
      <c r="BF3497" s="63"/>
      <c r="BG3497" s="63"/>
      <c r="BH3497" s="63"/>
      <c r="BI3497" s="63"/>
      <c r="BJ3497" s="63"/>
      <c r="BK3497" s="63"/>
      <c r="BL3497" s="63"/>
      <c r="BM3497" s="63"/>
      <c r="BN3497" s="63"/>
      <c r="BO3497" s="63"/>
      <c r="BP3497" s="63"/>
      <c r="BQ3497" s="63"/>
      <c r="BR3497" s="63"/>
      <c r="BS3497" s="63"/>
      <c r="BT3497" s="63"/>
      <c r="BU3497" s="63"/>
      <c r="BV3497" s="63"/>
      <c r="BW3497" s="63"/>
      <c r="BX3497" s="63"/>
      <c r="BY3497" s="63"/>
      <c r="BZ3497" s="63"/>
      <c r="CA3497" s="63"/>
      <c r="CB3497" s="63"/>
      <c r="CC3497" s="63"/>
      <c r="CD3497" s="63"/>
      <c r="CE3497" s="63"/>
      <c r="CF3497" s="63"/>
      <c r="CG3497" s="63"/>
      <c r="CH3497" s="63"/>
      <c r="CI3497" s="63"/>
      <c r="CJ3497" s="63"/>
      <c r="CK3497" s="63"/>
      <c r="CL3497" s="63"/>
      <c r="CM3497" s="63"/>
      <c r="CN3497" s="63"/>
      <c r="CO3497" s="63"/>
      <c r="CP3497" s="63"/>
      <c r="CR3497" s="227"/>
      <c r="CS3497" s="74"/>
    </row>
    <row r="3498" spans="1:97" s="72" customFormat="1" ht="75.75" customHeight="1">
      <c r="A3498" s="63"/>
      <c r="B3498" s="63"/>
      <c r="C3498" s="63"/>
      <c r="D3498" s="63"/>
      <c r="E3498" s="63"/>
      <c r="F3498" s="63"/>
      <c r="G3498" s="63"/>
      <c r="H3498" s="63"/>
      <c r="I3498" s="63"/>
      <c r="J3498" s="63"/>
      <c r="K3498" s="63"/>
      <c r="L3498" s="63"/>
      <c r="M3498" s="63"/>
      <c r="N3498" s="63"/>
      <c r="O3498" s="63"/>
      <c r="P3498" s="63"/>
      <c r="Q3498" s="63"/>
      <c r="R3498" s="63"/>
      <c r="S3498" s="63"/>
      <c r="T3498" s="63"/>
      <c r="U3498" s="63"/>
      <c r="V3498" s="63"/>
      <c r="W3498" s="63"/>
      <c r="X3498" s="63"/>
      <c r="Y3498" s="63"/>
      <c r="Z3498" s="63"/>
      <c r="AA3498" s="63"/>
      <c r="AB3498" s="63"/>
      <c r="AC3498" s="63"/>
      <c r="AD3498" s="63"/>
      <c r="AE3498" s="63"/>
      <c r="AF3498" s="63"/>
      <c r="AG3498" s="63"/>
      <c r="AH3498" s="63"/>
      <c r="AI3498" s="63"/>
      <c r="AJ3498" s="63"/>
      <c r="AK3498" s="63"/>
      <c r="AL3498" s="63"/>
      <c r="AM3498" s="63"/>
      <c r="AN3498" s="63"/>
      <c r="AO3498" s="63"/>
      <c r="AP3498" s="63"/>
      <c r="AQ3498" s="63"/>
      <c r="AR3498" s="63"/>
      <c r="AS3498" s="63"/>
      <c r="AT3498" s="63"/>
      <c r="AU3498" s="63"/>
      <c r="AV3498" s="63"/>
      <c r="AW3498" s="63"/>
      <c r="AX3498" s="63"/>
      <c r="AY3498" s="63"/>
      <c r="AZ3498" s="63"/>
      <c r="BA3498" s="63"/>
      <c r="BB3498" s="63"/>
      <c r="BC3498" s="63"/>
      <c r="BD3498" s="63"/>
      <c r="BE3498" s="63"/>
      <c r="BF3498" s="63"/>
      <c r="BG3498" s="63"/>
      <c r="BH3498" s="63"/>
      <c r="BI3498" s="63"/>
      <c r="BJ3498" s="63"/>
      <c r="BK3498" s="63"/>
      <c r="BL3498" s="63"/>
      <c r="BM3498" s="63"/>
      <c r="BN3498" s="63"/>
      <c r="BO3498" s="63"/>
      <c r="BP3498" s="63"/>
      <c r="BQ3498" s="63"/>
      <c r="BR3498" s="63"/>
      <c r="BS3498" s="63"/>
      <c r="BT3498" s="63"/>
      <c r="BU3498" s="63"/>
      <c r="BV3498" s="63"/>
      <c r="BW3498" s="63"/>
      <c r="BX3498" s="63"/>
      <c r="BY3498" s="63"/>
      <c r="BZ3498" s="63"/>
      <c r="CA3498" s="63"/>
      <c r="CB3498" s="63"/>
      <c r="CC3498" s="63"/>
      <c r="CD3498" s="63"/>
      <c r="CE3498" s="63"/>
      <c r="CF3498" s="63"/>
      <c r="CG3498" s="63"/>
      <c r="CH3498" s="63"/>
      <c r="CI3498" s="63"/>
      <c r="CJ3498" s="63"/>
      <c r="CK3498" s="63"/>
      <c r="CL3498" s="63"/>
      <c r="CM3498" s="63"/>
      <c r="CN3498" s="63"/>
      <c r="CO3498" s="63"/>
      <c r="CP3498" s="63"/>
      <c r="CR3498" s="227"/>
      <c r="CS3498" s="74"/>
    </row>
    <row r="3499" spans="1:97" s="72" customFormat="1" ht="75.75" customHeight="1">
      <c r="A3499" s="63"/>
      <c r="B3499" s="63"/>
      <c r="C3499" s="63"/>
      <c r="D3499" s="63"/>
      <c r="E3499" s="63"/>
      <c r="F3499" s="63"/>
      <c r="G3499" s="63"/>
      <c r="H3499" s="63"/>
      <c r="I3499" s="63"/>
      <c r="J3499" s="63"/>
      <c r="K3499" s="63"/>
      <c r="L3499" s="63"/>
      <c r="M3499" s="63"/>
      <c r="N3499" s="63"/>
      <c r="O3499" s="63"/>
      <c r="P3499" s="63"/>
      <c r="Q3499" s="63"/>
      <c r="R3499" s="63"/>
      <c r="S3499" s="63"/>
      <c r="T3499" s="63"/>
      <c r="U3499" s="63"/>
      <c r="V3499" s="63"/>
      <c r="W3499" s="63"/>
      <c r="X3499" s="63"/>
      <c r="Y3499" s="63"/>
      <c r="Z3499" s="63"/>
      <c r="AA3499" s="63"/>
      <c r="AB3499" s="63"/>
      <c r="AC3499" s="63"/>
      <c r="AD3499" s="63"/>
      <c r="AE3499" s="63"/>
      <c r="AF3499" s="63"/>
      <c r="AG3499" s="63"/>
      <c r="AH3499" s="63"/>
      <c r="AI3499" s="63"/>
      <c r="AJ3499" s="63"/>
      <c r="AK3499" s="63"/>
      <c r="AL3499" s="63"/>
      <c r="AM3499" s="63"/>
      <c r="AN3499" s="63"/>
      <c r="AO3499" s="63"/>
      <c r="AP3499" s="63"/>
      <c r="AQ3499" s="63"/>
      <c r="AR3499" s="63"/>
      <c r="AS3499" s="63"/>
      <c r="AT3499" s="63"/>
      <c r="AU3499" s="63"/>
      <c r="AV3499" s="63"/>
      <c r="AW3499" s="63"/>
      <c r="AX3499" s="63"/>
      <c r="AY3499" s="63"/>
      <c r="AZ3499" s="63"/>
      <c r="BA3499" s="63"/>
      <c r="BB3499" s="63"/>
      <c r="BC3499" s="63"/>
      <c r="BD3499" s="63"/>
      <c r="BE3499" s="63"/>
      <c r="BF3499" s="63"/>
      <c r="BG3499" s="63"/>
      <c r="BH3499" s="63"/>
      <c r="BI3499" s="63"/>
      <c r="BJ3499" s="63"/>
      <c r="BK3499" s="63"/>
      <c r="BL3499" s="63"/>
      <c r="BM3499" s="63"/>
      <c r="BN3499" s="63"/>
      <c r="BO3499" s="63"/>
      <c r="BP3499" s="63"/>
      <c r="BQ3499" s="63"/>
      <c r="BR3499" s="63"/>
      <c r="BS3499" s="63"/>
      <c r="BT3499" s="63"/>
      <c r="BU3499" s="63"/>
      <c r="BV3499" s="63"/>
      <c r="BW3499" s="63"/>
      <c r="BX3499" s="63"/>
      <c r="BY3499" s="63"/>
      <c r="BZ3499" s="63"/>
      <c r="CA3499" s="63"/>
      <c r="CB3499" s="63"/>
      <c r="CC3499" s="63"/>
      <c r="CD3499" s="63"/>
      <c r="CE3499" s="63"/>
      <c r="CF3499" s="63"/>
      <c r="CG3499" s="63"/>
      <c r="CH3499" s="63"/>
      <c r="CI3499" s="63"/>
      <c r="CJ3499" s="63"/>
      <c r="CK3499" s="63"/>
      <c r="CL3499" s="63"/>
      <c r="CM3499" s="63"/>
      <c r="CN3499" s="63"/>
      <c r="CO3499" s="63"/>
      <c r="CP3499" s="63"/>
      <c r="CR3499" s="227"/>
      <c r="CS3499" s="74"/>
    </row>
    <row r="3500" spans="1:97" s="72" customFormat="1" ht="75.75" customHeight="1">
      <c r="A3500" s="63"/>
      <c r="B3500" s="63"/>
      <c r="C3500" s="63"/>
      <c r="D3500" s="63"/>
      <c r="E3500" s="63"/>
      <c r="F3500" s="63"/>
      <c r="G3500" s="63"/>
      <c r="H3500" s="63"/>
      <c r="I3500" s="63"/>
      <c r="J3500" s="63"/>
      <c r="K3500" s="63"/>
      <c r="L3500" s="63"/>
      <c r="M3500" s="63"/>
      <c r="N3500" s="63"/>
      <c r="O3500" s="63"/>
      <c r="P3500" s="63"/>
      <c r="Q3500" s="63"/>
      <c r="R3500" s="63"/>
      <c r="S3500" s="63"/>
      <c r="T3500" s="63"/>
      <c r="U3500" s="63"/>
      <c r="V3500" s="63"/>
      <c r="W3500" s="63"/>
      <c r="X3500" s="63"/>
      <c r="Y3500" s="63"/>
      <c r="Z3500" s="63"/>
      <c r="AA3500" s="63"/>
      <c r="AB3500" s="63"/>
      <c r="AC3500" s="63"/>
      <c r="AD3500" s="63"/>
      <c r="AE3500" s="63"/>
      <c r="AF3500" s="63"/>
      <c r="AG3500" s="63"/>
      <c r="AH3500" s="63"/>
      <c r="AI3500" s="63"/>
      <c r="AJ3500" s="63"/>
      <c r="AK3500" s="63"/>
      <c r="AL3500" s="63"/>
      <c r="AM3500" s="63"/>
      <c r="AN3500" s="63"/>
      <c r="AO3500" s="63"/>
      <c r="AP3500" s="63"/>
      <c r="AQ3500" s="63"/>
      <c r="AR3500" s="63"/>
      <c r="AS3500" s="63"/>
      <c r="AT3500" s="63"/>
      <c r="AU3500" s="63"/>
      <c r="AV3500" s="63"/>
      <c r="AW3500" s="63"/>
      <c r="AX3500" s="63"/>
      <c r="AY3500" s="63"/>
      <c r="AZ3500" s="63"/>
      <c r="BA3500" s="63"/>
      <c r="BB3500" s="63"/>
      <c r="BC3500" s="63"/>
      <c r="BD3500" s="63"/>
      <c r="BE3500" s="63"/>
      <c r="BF3500" s="63"/>
      <c r="BG3500" s="63"/>
      <c r="BH3500" s="63"/>
      <c r="BI3500" s="63"/>
      <c r="BJ3500" s="63"/>
      <c r="BK3500" s="63"/>
      <c r="BL3500" s="63"/>
      <c r="BM3500" s="63"/>
      <c r="BN3500" s="63"/>
      <c r="BO3500" s="63"/>
      <c r="BP3500" s="63"/>
      <c r="BQ3500" s="63"/>
      <c r="BR3500" s="63"/>
      <c r="BS3500" s="63"/>
      <c r="BT3500" s="63"/>
      <c r="BU3500" s="63"/>
      <c r="BV3500" s="63"/>
      <c r="BW3500" s="63"/>
      <c r="BX3500" s="63"/>
      <c r="BY3500" s="63"/>
      <c r="BZ3500" s="63"/>
      <c r="CA3500" s="63"/>
      <c r="CB3500" s="63"/>
      <c r="CC3500" s="63"/>
      <c r="CD3500" s="63"/>
      <c r="CE3500" s="63"/>
      <c r="CF3500" s="63"/>
      <c r="CG3500" s="63"/>
      <c r="CH3500" s="63"/>
      <c r="CI3500" s="63"/>
      <c r="CJ3500" s="63"/>
      <c r="CK3500" s="63"/>
      <c r="CL3500" s="63"/>
      <c r="CM3500" s="63"/>
      <c r="CN3500" s="63"/>
      <c r="CO3500" s="63"/>
      <c r="CP3500" s="63"/>
      <c r="CR3500" s="227"/>
      <c r="CS3500" s="74"/>
    </row>
    <row r="3501" spans="1:97" s="72" customFormat="1" ht="75.75" customHeight="1">
      <c r="A3501" s="63"/>
      <c r="B3501" s="63"/>
      <c r="C3501" s="63"/>
      <c r="D3501" s="63"/>
      <c r="E3501" s="63"/>
      <c r="F3501" s="63"/>
      <c r="G3501" s="63"/>
      <c r="H3501" s="63"/>
      <c r="I3501" s="63"/>
      <c r="J3501" s="63"/>
      <c r="K3501" s="63"/>
      <c r="L3501" s="63"/>
      <c r="M3501" s="63"/>
      <c r="N3501" s="63"/>
      <c r="O3501" s="63"/>
      <c r="P3501" s="63"/>
      <c r="Q3501" s="63"/>
      <c r="R3501" s="63"/>
      <c r="S3501" s="63"/>
      <c r="T3501" s="63"/>
      <c r="U3501" s="63"/>
      <c r="V3501" s="63"/>
      <c r="W3501" s="63"/>
      <c r="X3501" s="63"/>
      <c r="Y3501" s="63"/>
      <c r="Z3501" s="63"/>
      <c r="AA3501" s="63"/>
      <c r="AB3501" s="63"/>
      <c r="AC3501" s="63"/>
      <c r="AD3501" s="63"/>
      <c r="AE3501" s="63"/>
      <c r="AF3501" s="63"/>
      <c r="AG3501" s="63"/>
      <c r="AH3501" s="63"/>
      <c r="AI3501" s="63"/>
      <c r="AJ3501" s="63"/>
      <c r="AK3501" s="63"/>
      <c r="AL3501" s="63"/>
      <c r="AM3501" s="63"/>
      <c r="AN3501" s="63"/>
      <c r="AO3501" s="63"/>
      <c r="AP3501" s="63"/>
      <c r="AQ3501" s="63"/>
      <c r="AR3501" s="63"/>
      <c r="AS3501" s="63"/>
      <c r="AT3501" s="63"/>
      <c r="AU3501" s="63"/>
      <c r="AV3501" s="63"/>
      <c r="AW3501" s="63"/>
      <c r="AX3501" s="63"/>
      <c r="AY3501" s="63"/>
      <c r="AZ3501" s="63"/>
      <c r="BA3501" s="63"/>
      <c r="BB3501" s="63"/>
      <c r="BC3501" s="63"/>
      <c r="BD3501" s="63"/>
      <c r="BE3501" s="63"/>
      <c r="BF3501" s="63"/>
      <c r="BG3501" s="63"/>
      <c r="BH3501" s="63"/>
      <c r="BI3501" s="63"/>
      <c r="BJ3501" s="63"/>
      <c r="BK3501" s="63"/>
      <c r="BL3501" s="63"/>
      <c r="BM3501" s="63"/>
      <c r="BN3501" s="63"/>
      <c r="BO3501" s="63"/>
      <c r="BP3501" s="63"/>
      <c r="BQ3501" s="63"/>
      <c r="BR3501" s="63"/>
      <c r="BS3501" s="63"/>
      <c r="BT3501" s="63"/>
      <c r="BU3501" s="63"/>
      <c r="BV3501" s="63"/>
      <c r="BW3501" s="63"/>
      <c r="BX3501" s="63"/>
      <c r="BY3501" s="63"/>
      <c r="BZ3501" s="63"/>
      <c r="CA3501" s="63"/>
      <c r="CB3501" s="63"/>
      <c r="CC3501" s="63"/>
      <c r="CD3501" s="63"/>
      <c r="CE3501" s="63"/>
      <c r="CF3501" s="63"/>
      <c r="CG3501" s="63"/>
      <c r="CH3501" s="63"/>
      <c r="CI3501" s="63"/>
      <c r="CJ3501" s="63"/>
      <c r="CK3501" s="63"/>
      <c r="CL3501" s="63"/>
      <c r="CM3501" s="63"/>
      <c r="CN3501" s="63"/>
      <c r="CO3501" s="63"/>
      <c r="CP3501" s="63"/>
      <c r="CR3501" s="227"/>
      <c r="CS3501" s="74"/>
    </row>
    <row r="3502" spans="1:97" s="72" customFormat="1" ht="75.75" customHeight="1">
      <c r="A3502" s="63"/>
      <c r="B3502" s="63"/>
      <c r="C3502" s="63"/>
      <c r="D3502" s="63"/>
      <c r="E3502" s="63"/>
      <c r="F3502" s="63"/>
      <c r="G3502" s="63"/>
      <c r="H3502" s="63"/>
      <c r="I3502" s="63"/>
      <c r="J3502" s="63"/>
      <c r="K3502" s="63"/>
      <c r="L3502" s="63"/>
      <c r="M3502" s="63"/>
      <c r="N3502" s="63"/>
      <c r="O3502" s="63"/>
      <c r="P3502" s="63"/>
      <c r="Q3502" s="63"/>
      <c r="R3502" s="63"/>
      <c r="S3502" s="63"/>
      <c r="T3502" s="63"/>
      <c r="U3502" s="63"/>
      <c r="V3502" s="63"/>
      <c r="W3502" s="63"/>
      <c r="X3502" s="63"/>
      <c r="Y3502" s="63"/>
      <c r="Z3502" s="63"/>
      <c r="AA3502" s="63"/>
      <c r="AB3502" s="63"/>
      <c r="AC3502" s="63"/>
      <c r="AD3502" s="63"/>
      <c r="AE3502" s="63"/>
      <c r="AF3502" s="63"/>
      <c r="AG3502" s="63"/>
      <c r="AH3502" s="63"/>
      <c r="AI3502" s="63"/>
      <c r="AJ3502" s="63"/>
      <c r="AK3502" s="63"/>
      <c r="AL3502" s="63"/>
      <c r="AM3502" s="63"/>
      <c r="AN3502" s="63"/>
      <c r="AO3502" s="63"/>
      <c r="AP3502" s="63"/>
      <c r="AQ3502" s="63"/>
      <c r="AR3502" s="63"/>
      <c r="AS3502" s="63"/>
      <c r="AT3502" s="63"/>
      <c r="AU3502" s="63"/>
      <c r="AV3502" s="63"/>
      <c r="AW3502" s="63"/>
      <c r="AX3502" s="63"/>
      <c r="AY3502" s="63"/>
      <c r="AZ3502" s="63"/>
      <c r="BA3502" s="63"/>
      <c r="BB3502" s="63"/>
      <c r="BC3502" s="63"/>
      <c r="BD3502" s="63"/>
      <c r="BE3502" s="63"/>
      <c r="BF3502" s="63"/>
      <c r="BG3502" s="63"/>
      <c r="BH3502" s="63"/>
      <c r="BI3502" s="63"/>
      <c r="BJ3502" s="63"/>
      <c r="BK3502" s="63"/>
      <c r="BL3502" s="63"/>
      <c r="BM3502" s="63"/>
      <c r="BN3502" s="63"/>
      <c r="BO3502" s="63"/>
      <c r="BP3502" s="63"/>
      <c r="BQ3502" s="63"/>
      <c r="BR3502" s="63"/>
      <c r="BS3502" s="63"/>
      <c r="BT3502" s="63"/>
      <c r="BU3502" s="63"/>
      <c r="BV3502" s="63"/>
      <c r="BW3502" s="63"/>
      <c r="BX3502" s="63"/>
      <c r="BY3502" s="63"/>
      <c r="BZ3502" s="63"/>
      <c r="CA3502" s="63"/>
      <c r="CB3502" s="63"/>
      <c r="CC3502" s="63"/>
      <c r="CD3502" s="63"/>
      <c r="CE3502" s="63"/>
      <c r="CF3502" s="63"/>
      <c r="CG3502" s="63"/>
      <c r="CH3502" s="63"/>
      <c r="CI3502" s="63"/>
      <c r="CJ3502" s="63"/>
      <c r="CK3502" s="63"/>
      <c r="CL3502" s="63"/>
      <c r="CM3502" s="63"/>
      <c r="CN3502" s="63"/>
      <c r="CO3502" s="63"/>
      <c r="CP3502" s="63"/>
      <c r="CR3502" s="227"/>
      <c r="CS3502" s="74"/>
    </row>
    <row r="3503" spans="1:97" s="72" customFormat="1" ht="75.75" customHeight="1">
      <c r="A3503" s="63"/>
      <c r="B3503" s="63"/>
      <c r="C3503" s="63"/>
      <c r="D3503" s="63"/>
      <c r="E3503" s="63"/>
      <c r="F3503" s="63"/>
      <c r="G3503" s="63"/>
      <c r="H3503" s="63"/>
      <c r="I3503" s="63"/>
      <c r="J3503" s="63"/>
      <c r="K3503" s="63"/>
      <c r="L3503" s="63"/>
      <c r="M3503" s="63"/>
      <c r="N3503" s="63"/>
      <c r="O3503" s="63"/>
      <c r="P3503" s="63"/>
      <c r="Q3503" s="63"/>
      <c r="R3503" s="63"/>
      <c r="S3503" s="63"/>
      <c r="T3503" s="63"/>
      <c r="U3503" s="63"/>
      <c r="V3503" s="63"/>
      <c r="W3503" s="63"/>
      <c r="X3503" s="63"/>
      <c r="Y3503" s="63"/>
      <c r="Z3503" s="63"/>
      <c r="AA3503" s="63"/>
      <c r="AB3503" s="63"/>
      <c r="AC3503" s="63"/>
      <c r="AD3503" s="63"/>
      <c r="AE3503" s="63"/>
      <c r="AF3503" s="63"/>
      <c r="AG3503" s="63"/>
      <c r="AH3503" s="63"/>
      <c r="AI3503" s="63"/>
      <c r="AJ3503" s="63"/>
      <c r="AK3503" s="63"/>
      <c r="AL3503" s="63"/>
      <c r="AM3503" s="63"/>
      <c r="AN3503" s="63"/>
      <c r="AO3503" s="63"/>
      <c r="AP3503" s="63"/>
      <c r="AQ3503" s="63"/>
      <c r="AR3503" s="63"/>
      <c r="AS3503" s="63"/>
      <c r="AT3503" s="63"/>
      <c r="AU3503" s="63"/>
      <c r="AV3503" s="63"/>
      <c r="AW3503" s="63"/>
      <c r="AX3503" s="63"/>
      <c r="AY3503" s="63"/>
      <c r="AZ3503" s="63"/>
      <c r="BA3503" s="63"/>
      <c r="BB3503" s="63"/>
      <c r="BC3503" s="63"/>
      <c r="BD3503" s="63"/>
      <c r="BE3503" s="63"/>
      <c r="BF3503" s="63"/>
      <c r="BG3503" s="63"/>
      <c r="BH3503" s="63"/>
      <c r="BI3503" s="63"/>
      <c r="BJ3503" s="63"/>
      <c r="BK3503" s="63"/>
      <c r="BL3503" s="63"/>
      <c r="BM3503" s="63"/>
      <c r="BN3503" s="63"/>
      <c r="BO3503" s="63"/>
      <c r="BP3503" s="63"/>
      <c r="BQ3503" s="63"/>
      <c r="BR3503" s="63"/>
      <c r="BS3503" s="63"/>
      <c r="BT3503" s="63"/>
      <c r="BU3503" s="63"/>
      <c r="BV3503" s="63"/>
      <c r="BW3503" s="63"/>
      <c r="BX3503" s="63"/>
      <c r="BY3503" s="63"/>
      <c r="BZ3503" s="63"/>
      <c r="CA3503" s="63"/>
      <c r="CB3503" s="63"/>
      <c r="CC3503" s="63"/>
      <c r="CD3503" s="63"/>
      <c r="CE3503" s="63"/>
      <c r="CF3503" s="63"/>
      <c r="CG3503" s="63"/>
      <c r="CH3503" s="63"/>
      <c r="CI3503" s="63"/>
      <c r="CJ3503" s="63"/>
      <c r="CK3503" s="63"/>
      <c r="CL3503" s="63"/>
      <c r="CM3503" s="63"/>
      <c r="CN3503" s="63"/>
      <c r="CO3503" s="63"/>
      <c r="CP3503" s="63"/>
      <c r="CR3503" s="227"/>
      <c r="CS3503" s="74"/>
    </row>
    <row r="3504" spans="1:97" s="72" customFormat="1" ht="75.75" customHeight="1">
      <c r="A3504" s="63"/>
      <c r="B3504" s="63"/>
      <c r="C3504" s="63"/>
      <c r="D3504" s="63"/>
      <c r="E3504" s="63"/>
      <c r="F3504" s="63"/>
      <c r="G3504" s="63"/>
      <c r="H3504" s="63"/>
      <c r="I3504" s="63"/>
      <c r="J3504" s="63"/>
      <c r="K3504" s="63"/>
      <c r="L3504" s="63"/>
      <c r="M3504" s="63"/>
      <c r="N3504" s="63"/>
      <c r="O3504" s="63"/>
      <c r="P3504" s="63"/>
      <c r="Q3504" s="63"/>
      <c r="R3504" s="63"/>
      <c r="S3504" s="63"/>
      <c r="T3504" s="63"/>
      <c r="U3504" s="63"/>
      <c r="V3504" s="63"/>
      <c r="W3504" s="63"/>
      <c r="X3504" s="63"/>
      <c r="Y3504" s="63"/>
      <c r="Z3504" s="63"/>
      <c r="AA3504" s="63"/>
      <c r="AB3504" s="63"/>
      <c r="AC3504" s="63"/>
      <c r="AD3504" s="63"/>
      <c r="AE3504" s="63"/>
      <c r="AF3504" s="63"/>
      <c r="AG3504" s="63"/>
      <c r="AH3504" s="63"/>
      <c r="AI3504" s="63"/>
      <c r="AJ3504" s="63"/>
      <c r="AK3504" s="63"/>
      <c r="AL3504" s="63"/>
      <c r="AM3504" s="63"/>
      <c r="AN3504" s="63"/>
      <c r="AO3504" s="63"/>
      <c r="AP3504" s="63"/>
      <c r="AQ3504" s="63"/>
      <c r="AR3504" s="63"/>
      <c r="AS3504" s="63"/>
      <c r="AT3504" s="63"/>
      <c r="AU3504" s="63"/>
      <c r="AV3504" s="63"/>
      <c r="AW3504" s="63"/>
      <c r="AX3504" s="63"/>
      <c r="AY3504" s="63"/>
      <c r="AZ3504" s="63"/>
      <c r="BA3504" s="63"/>
      <c r="BB3504" s="63"/>
      <c r="BC3504" s="63"/>
      <c r="BD3504" s="63"/>
      <c r="BE3504" s="63"/>
      <c r="BF3504" s="63"/>
      <c r="BG3504" s="63"/>
      <c r="BH3504" s="63"/>
      <c r="BI3504" s="63"/>
      <c r="BJ3504" s="63"/>
      <c r="BK3504" s="63"/>
      <c r="BL3504" s="63"/>
      <c r="BM3504" s="63"/>
      <c r="BN3504" s="63"/>
      <c r="BO3504" s="63"/>
      <c r="BP3504" s="63"/>
      <c r="BQ3504" s="63"/>
      <c r="BR3504" s="63"/>
      <c r="BS3504" s="63"/>
      <c r="BT3504" s="63"/>
      <c r="BU3504" s="63"/>
      <c r="BV3504" s="63"/>
      <c r="BW3504" s="63"/>
      <c r="BX3504" s="63"/>
      <c r="BY3504" s="63"/>
      <c r="BZ3504" s="63"/>
      <c r="CA3504" s="63"/>
      <c r="CB3504" s="63"/>
      <c r="CC3504" s="63"/>
      <c r="CD3504" s="63"/>
      <c r="CE3504" s="63"/>
      <c r="CF3504" s="63"/>
      <c r="CG3504" s="63"/>
      <c r="CH3504" s="63"/>
      <c r="CI3504" s="63"/>
      <c r="CJ3504" s="63"/>
      <c r="CK3504" s="63"/>
      <c r="CL3504" s="63"/>
      <c r="CM3504" s="63"/>
      <c r="CN3504" s="63"/>
      <c r="CO3504" s="63"/>
      <c r="CP3504" s="63"/>
      <c r="CR3504" s="227"/>
      <c r="CS3504" s="74"/>
    </row>
    <row r="3505" spans="1:97" s="72" customFormat="1" ht="75.75" customHeight="1">
      <c r="A3505" s="63"/>
      <c r="B3505" s="63"/>
      <c r="C3505" s="63"/>
      <c r="D3505" s="63"/>
      <c r="E3505" s="63"/>
      <c r="F3505" s="63"/>
      <c r="G3505" s="63"/>
      <c r="H3505" s="63"/>
      <c r="I3505" s="63"/>
      <c r="J3505" s="63"/>
      <c r="K3505" s="63"/>
      <c r="L3505" s="63"/>
      <c r="M3505" s="63"/>
      <c r="N3505" s="63"/>
      <c r="O3505" s="63"/>
      <c r="P3505" s="63"/>
      <c r="Q3505" s="63"/>
      <c r="R3505" s="63"/>
      <c r="S3505" s="63"/>
      <c r="T3505" s="63"/>
      <c r="U3505" s="63"/>
      <c r="V3505" s="63"/>
      <c r="W3505" s="63"/>
      <c r="X3505" s="63"/>
      <c r="Y3505" s="63"/>
      <c r="Z3505" s="63"/>
      <c r="AA3505" s="63"/>
      <c r="AB3505" s="63"/>
      <c r="AC3505" s="63"/>
      <c r="AD3505" s="63"/>
      <c r="AE3505" s="63"/>
      <c r="AF3505" s="63"/>
      <c r="AG3505" s="63"/>
      <c r="AH3505" s="63"/>
      <c r="AI3505" s="63"/>
      <c r="AJ3505" s="63"/>
      <c r="AK3505" s="63"/>
      <c r="AL3505" s="63"/>
      <c r="AM3505" s="63"/>
      <c r="AN3505" s="63"/>
      <c r="AO3505" s="63"/>
      <c r="AP3505" s="63"/>
      <c r="AQ3505" s="63"/>
      <c r="AR3505" s="63"/>
      <c r="AS3505" s="63"/>
      <c r="AT3505" s="63"/>
      <c r="AU3505" s="63"/>
      <c r="AV3505" s="63"/>
      <c r="AW3505" s="63"/>
      <c r="AX3505" s="63"/>
      <c r="AY3505" s="63"/>
      <c r="AZ3505" s="63"/>
      <c r="BA3505" s="63"/>
      <c r="BB3505" s="63"/>
      <c r="BC3505" s="63"/>
      <c r="BD3505" s="63"/>
      <c r="BE3505" s="63"/>
      <c r="BF3505" s="63"/>
      <c r="BG3505" s="63"/>
      <c r="BH3505" s="63"/>
      <c r="BI3505" s="63"/>
      <c r="BJ3505" s="63"/>
      <c r="BK3505" s="63"/>
      <c r="BL3505" s="63"/>
      <c r="BM3505" s="63"/>
      <c r="BN3505" s="63"/>
      <c r="BO3505" s="63"/>
      <c r="BP3505" s="63"/>
      <c r="BQ3505" s="63"/>
      <c r="BR3505" s="63"/>
      <c r="BS3505" s="63"/>
      <c r="BT3505" s="63"/>
      <c r="BU3505" s="63"/>
      <c r="BV3505" s="63"/>
      <c r="BW3505" s="63"/>
      <c r="BX3505" s="63"/>
      <c r="BY3505" s="63"/>
      <c r="BZ3505" s="63"/>
      <c r="CA3505" s="63"/>
      <c r="CB3505" s="63"/>
      <c r="CC3505" s="63"/>
      <c r="CD3505" s="63"/>
      <c r="CE3505" s="63"/>
      <c r="CF3505" s="63"/>
      <c r="CG3505" s="63"/>
      <c r="CH3505" s="63"/>
      <c r="CI3505" s="63"/>
      <c r="CJ3505" s="63"/>
      <c r="CK3505" s="63"/>
      <c r="CL3505" s="63"/>
      <c r="CM3505" s="63"/>
      <c r="CN3505" s="63"/>
      <c r="CO3505" s="63"/>
      <c r="CP3505" s="63"/>
      <c r="CR3505" s="227"/>
      <c r="CS3505" s="74"/>
    </row>
    <row r="3506" spans="1:97" s="72" customFormat="1" ht="75.75" customHeight="1">
      <c r="A3506" s="63"/>
      <c r="B3506" s="63"/>
      <c r="C3506" s="63"/>
      <c r="D3506" s="63"/>
      <c r="E3506" s="63"/>
      <c r="F3506" s="63"/>
      <c r="G3506" s="63"/>
      <c r="H3506" s="63"/>
      <c r="I3506" s="63"/>
      <c r="J3506" s="63"/>
      <c r="K3506" s="63"/>
      <c r="L3506" s="63"/>
      <c r="M3506" s="63"/>
      <c r="N3506" s="63"/>
      <c r="O3506" s="63"/>
      <c r="P3506" s="63"/>
      <c r="Q3506" s="63"/>
      <c r="R3506" s="63"/>
      <c r="S3506" s="63"/>
      <c r="T3506" s="63"/>
      <c r="U3506" s="63"/>
      <c r="V3506" s="63"/>
      <c r="W3506" s="63"/>
      <c r="X3506" s="63"/>
      <c r="Y3506" s="63"/>
      <c r="Z3506" s="63"/>
      <c r="AA3506" s="63"/>
      <c r="AB3506" s="63"/>
      <c r="AC3506" s="63"/>
      <c r="AD3506" s="63"/>
      <c r="AE3506" s="63"/>
      <c r="AF3506" s="63"/>
      <c r="AG3506" s="63"/>
      <c r="AH3506" s="63"/>
      <c r="AI3506" s="63"/>
      <c r="AJ3506" s="63"/>
      <c r="AK3506" s="63"/>
      <c r="AL3506" s="63"/>
      <c r="AM3506" s="63"/>
      <c r="AN3506" s="63"/>
      <c r="AO3506" s="63"/>
      <c r="AP3506" s="63"/>
      <c r="AQ3506" s="63"/>
      <c r="AR3506" s="63"/>
      <c r="AS3506" s="63"/>
      <c r="AT3506" s="63"/>
      <c r="AU3506" s="63"/>
      <c r="AV3506" s="63"/>
      <c r="AW3506" s="63"/>
      <c r="AX3506" s="63"/>
      <c r="AY3506" s="63"/>
      <c r="AZ3506" s="63"/>
      <c r="BA3506" s="63"/>
      <c r="BB3506" s="63"/>
      <c r="BC3506" s="63"/>
      <c r="BD3506" s="63"/>
      <c r="BE3506" s="63"/>
      <c r="BF3506" s="63"/>
      <c r="BG3506" s="63"/>
      <c r="BH3506" s="63"/>
      <c r="BI3506" s="63"/>
      <c r="BJ3506" s="63"/>
      <c r="BK3506" s="63"/>
      <c r="BL3506" s="63"/>
      <c r="BM3506" s="63"/>
      <c r="BN3506" s="63"/>
      <c r="BO3506" s="63"/>
      <c r="BP3506" s="63"/>
      <c r="BQ3506" s="63"/>
      <c r="BR3506" s="63"/>
      <c r="BS3506" s="63"/>
      <c r="BT3506" s="63"/>
      <c r="BU3506" s="63"/>
      <c r="BV3506" s="63"/>
      <c r="BW3506" s="63"/>
      <c r="BX3506" s="63"/>
      <c r="BY3506" s="63"/>
      <c r="BZ3506" s="63"/>
      <c r="CA3506" s="63"/>
      <c r="CB3506" s="63"/>
      <c r="CC3506" s="63"/>
      <c r="CD3506" s="63"/>
      <c r="CE3506" s="63"/>
      <c r="CF3506" s="63"/>
      <c r="CG3506" s="63"/>
      <c r="CH3506" s="63"/>
      <c r="CI3506" s="63"/>
      <c r="CJ3506" s="63"/>
      <c r="CK3506" s="63"/>
      <c r="CL3506" s="63"/>
      <c r="CM3506" s="63"/>
      <c r="CN3506" s="63"/>
      <c r="CO3506" s="63"/>
      <c r="CP3506" s="63"/>
      <c r="CR3506" s="227"/>
      <c r="CS3506" s="74"/>
    </row>
    <row r="3507" spans="1:97" s="72" customFormat="1" ht="75.75" customHeight="1">
      <c r="A3507" s="63"/>
      <c r="B3507" s="63"/>
      <c r="C3507" s="63"/>
      <c r="D3507" s="63"/>
      <c r="E3507" s="63"/>
      <c r="F3507" s="63"/>
      <c r="G3507" s="63"/>
      <c r="H3507" s="63"/>
      <c r="I3507" s="63"/>
      <c r="J3507" s="63"/>
      <c r="K3507" s="63"/>
      <c r="L3507" s="63"/>
      <c r="M3507" s="63"/>
      <c r="N3507" s="63"/>
      <c r="O3507" s="63"/>
      <c r="P3507" s="63"/>
      <c r="Q3507" s="63"/>
      <c r="R3507" s="63"/>
      <c r="S3507" s="63"/>
      <c r="T3507" s="63"/>
      <c r="U3507" s="63"/>
      <c r="V3507" s="63"/>
      <c r="W3507" s="63"/>
      <c r="X3507" s="63"/>
      <c r="Y3507" s="63"/>
      <c r="Z3507" s="63"/>
      <c r="AA3507" s="63"/>
      <c r="AB3507" s="63"/>
      <c r="AC3507" s="63"/>
      <c r="AD3507" s="63"/>
      <c r="AE3507" s="63"/>
      <c r="AF3507" s="63"/>
      <c r="AG3507" s="63"/>
      <c r="AH3507" s="63"/>
      <c r="AI3507" s="63"/>
      <c r="AJ3507" s="63"/>
      <c r="AK3507" s="63"/>
      <c r="AL3507" s="63"/>
      <c r="AM3507" s="63"/>
      <c r="AN3507" s="63"/>
      <c r="AO3507" s="63"/>
      <c r="AP3507" s="63"/>
      <c r="AQ3507" s="63"/>
      <c r="AR3507" s="63"/>
      <c r="AS3507" s="63"/>
      <c r="AT3507" s="63"/>
      <c r="AU3507" s="63"/>
      <c r="AV3507" s="63"/>
      <c r="AW3507" s="63"/>
      <c r="AX3507" s="63"/>
      <c r="AY3507" s="63"/>
      <c r="AZ3507" s="63"/>
      <c r="BA3507" s="63"/>
      <c r="BB3507" s="63"/>
      <c r="BC3507" s="63"/>
      <c r="BD3507" s="63"/>
      <c r="BE3507" s="63"/>
      <c r="BF3507" s="63"/>
      <c r="BG3507" s="63"/>
      <c r="BH3507" s="63"/>
      <c r="BI3507" s="63"/>
      <c r="BJ3507" s="63"/>
      <c r="BK3507" s="63"/>
      <c r="BL3507" s="63"/>
      <c r="BM3507" s="63"/>
      <c r="BN3507" s="63"/>
      <c r="BO3507" s="63"/>
      <c r="BP3507" s="63"/>
      <c r="BQ3507" s="63"/>
      <c r="BR3507" s="63"/>
      <c r="BS3507" s="63"/>
      <c r="BT3507" s="63"/>
      <c r="BU3507" s="63"/>
      <c r="BV3507" s="63"/>
      <c r="BW3507" s="63"/>
      <c r="BX3507" s="63"/>
      <c r="BY3507" s="63"/>
      <c r="BZ3507" s="63"/>
      <c r="CA3507" s="63"/>
      <c r="CB3507" s="63"/>
      <c r="CC3507" s="63"/>
      <c r="CD3507" s="63"/>
      <c r="CE3507" s="63"/>
      <c r="CF3507" s="63"/>
      <c r="CG3507" s="63"/>
      <c r="CH3507" s="63"/>
      <c r="CI3507" s="63"/>
      <c r="CJ3507" s="63"/>
      <c r="CK3507" s="63"/>
      <c r="CL3507" s="63"/>
      <c r="CM3507" s="63"/>
      <c r="CN3507" s="63"/>
      <c r="CO3507" s="63"/>
      <c r="CP3507" s="63"/>
      <c r="CR3507" s="227"/>
      <c r="CS3507" s="74"/>
    </row>
    <row r="3508" spans="1:97" s="72" customFormat="1" ht="75.75" customHeight="1">
      <c r="A3508" s="63"/>
      <c r="B3508" s="63"/>
      <c r="C3508" s="63"/>
      <c r="D3508" s="63"/>
      <c r="E3508" s="63"/>
      <c r="F3508" s="63"/>
      <c r="G3508" s="63"/>
      <c r="H3508" s="63"/>
      <c r="I3508" s="63"/>
      <c r="J3508" s="63"/>
      <c r="K3508" s="63"/>
      <c r="L3508" s="63"/>
      <c r="M3508" s="63"/>
      <c r="N3508" s="63"/>
      <c r="O3508" s="63"/>
      <c r="P3508" s="63"/>
      <c r="Q3508" s="63"/>
      <c r="R3508" s="63"/>
      <c r="S3508" s="63"/>
      <c r="T3508" s="63"/>
      <c r="U3508" s="63"/>
      <c r="V3508" s="63"/>
      <c r="W3508" s="63"/>
      <c r="X3508" s="63"/>
      <c r="Y3508" s="63"/>
      <c r="Z3508" s="63"/>
      <c r="AA3508" s="63"/>
      <c r="AB3508" s="63"/>
      <c r="AC3508" s="63"/>
      <c r="AD3508" s="63"/>
      <c r="AE3508" s="63"/>
      <c r="AF3508" s="63"/>
      <c r="AG3508" s="63"/>
      <c r="AH3508" s="63"/>
      <c r="AI3508" s="63"/>
      <c r="AJ3508" s="63"/>
      <c r="AK3508" s="63"/>
      <c r="AL3508" s="63"/>
      <c r="AM3508" s="63"/>
      <c r="AN3508" s="63"/>
      <c r="AO3508" s="63"/>
      <c r="AP3508" s="63"/>
      <c r="AQ3508" s="63"/>
      <c r="AR3508" s="63"/>
      <c r="AS3508" s="63"/>
      <c r="AT3508" s="63"/>
      <c r="AU3508" s="63"/>
      <c r="AV3508" s="63"/>
      <c r="AW3508" s="63"/>
      <c r="AX3508" s="63"/>
      <c r="AY3508" s="63"/>
      <c r="AZ3508" s="63"/>
      <c r="BA3508" s="63"/>
      <c r="BB3508" s="63"/>
      <c r="BC3508" s="63"/>
      <c r="BD3508" s="63"/>
      <c r="BE3508" s="63"/>
      <c r="BF3508" s="63"/>
      <c r="BG3508" s="63"/>
      <c r="BH3508" s="63"/>
      <c r="BI3508" s="63"/>
      <c r="BJ3508" s="63"/>
      <c r="BK3508" s="63"/>
      <c r="BL3508" s="63"/>
      <c r="BM3508" s="63"/>
      <c r="BN3508" s="63"/>
      <c r="BO3508" s="63"/>
      <c r="BP3508" s="63"/>
      <c r="BQ3508" s="63"/>
      <c r="BR3508" s="63"/>
      <c r="BS3508" s="63"/>
      <c r="BT3508" s="63"/>
      <c r="BU3508" s="63"/>
      <c r="BV3508" s="63"/>
      <c r="BW3508" s="63"/>
      <c r="BX3508" s="63"/>
      <c r="BY3508" s="63"/>
      <c r="BZ3508" s="63"/>
      <c r="CA3508" s="63"/>
      <c r="CB3508" s="63"/>
      <c r="CC3508" s="63"/>
      <c r="CD3508" s="63"/>
      <c r="CE3508" s="63"/>
      <c r="CF3508" s="63"/>
      <c r="CG3508" s="63"/>
      <c r="CH3508" s="63"/>
      <c r="CI3508" s="63"/>
      <c r="CJ3508" s="63"/>
      <c r="CK3508" s="63"/>
      <c r="CL3508" s="63"/>
      <c r="CM3508" s="63"/>
      <c r="CN3508" s="63"/>
      <c r="CO3508" s="63"/>
      <c r="CP3508" s="63"/>
      <c r="CR3508" s="227"/>
      <c r="CS3508" s="74"/>
    </row>
    <row r="3509" spans="1:97" s="72" customFormat="1" ht="75.75" customHeight="1">
      <c r="A3509" s="63"/>
      <c r="B3509" s="63"/>
      <c r="C3509" s="63"/>
      <c r="D3509" s="63"/>
      <c r="E3509" s="63"/>
      <c r="F3509" s="63"/>
      <c r="G3509" s="63"/>
      <c r="H3509" s="63"/>
      <c r="I3509" s="63"/>
      <c r="J3509" s="63"/>
      <c r="K3509" s="63"/>
      <c r="L3509" s="63"/>
      <c r="M3509" s="63"/>
      <c r="N3509" s="63"/>
      <c r="O3509" s="63"/>
      <c r="P3509" s="63"/>
      <c r="Q3509" s="63"/>
      <c r="R3509" s="63"/>
      <c r="S3509" s="63"/>
      <c r="T3509" s="63"/>
      <c r="U3509" s="63"/>
      <c r="V3509" s="63"/>
      <c r="W3509" s="63"/>
      <c r="X3509" s="63"/>
      <c r="Y3509" s="63"/>
      <c r="Z3509" s="63"/>
      <c r="AA3509" s="63"/>
      <c r="AB3509" s="63"/>
      <c r="AC3509" s="63"/>
      <c r="AD3509" s="63"/>
      <c r="AE3509" s="63"/>
      <c r="AF3509" s="63"/>
      <c r="AG3509" s="63"/>
      <c r="AH3509" s="63"/>
      <c r="AI3509" s="63"/>
      <c r="AJ3509" s="63"/>
      <c r="AK3509" s="63"/>
      <c r="AL3509" s="63"/>
      <c r="AM3509" s="63"/>
      <c r="AN3509" s="63"/>
      <c r="AO3509" s="63"/>
      <c r="AP3509" s="63"/>
      <c r="AQ3509" s="63"/>
      <c r="AR3509" s="63"/>
      <c r="AS3509" s="63"/>
      <c r="AT3509" s="63"/>
      <c r="AU3509" s="63"/>
      <c r="AV3509" s="63"/>
      <c r="AW3509" s="63"/>
      <c r="AX3509" s="63"/>
      <c r="AY3509" s="63"/>
      <c r="AZ3509" s="63"/>
      <c r="BA3509" s="63"/>
      <c r="BB3509" s="63"/>
      <c r="BC3509" s="63"/>
      <c r="BD3509" s="63"/>
      <c r="BE3509" s="63"/>
      <c r="BF3509" s="63"/>
      <c r="BG3509" s="63"/>
      <c r="BH3509" s="63"/>
      <c r="BI3509" s="63"/>
      <c r="BJ3509" s="63"/>
      <c r="BK3509" s="63"/>
      <c r="BL3509" s="63"/>
      <c r="BM3509" s="63"/>
      <c r="BN3509" s="63"/>
      <c r="BO3509" s="63"/>
      <c r="BP3509" s="63"/>
      <c r="BQ3509" s="63"/>
      <c r="BR3509" s="63"/>
      <c r="BS3509" s="63"/>
      <c r="BT3509" s="63"/>
      <c r="BU3509" s="63"/>
      <c r="BV3509" s="63"/>
      <c r="BW3509" s="63"/>
      <c r="BX3509" s="63"/>
      <c r="BY3509" s="63"/>
      <c r="BZ3509" s="63"/>
      <c r="CA3509" s="63"/>
      <c r="CB3509" s="63"/>
      <c r="CC3509" s="63"/>
      <c r="CD3509" s="63"/>
      <c r="CE3509" s="63"/>
      <c r="CF3509" s="63"/>
      <c r="CG3509" s="63"/>
      <c r="CH3509" s="63"/>
      <c r="CI3509" s="63"/>
      <c r="CJ3509" s="63"/>
      <c r="CK3509" s="63"/>
      <c r="CL3509" s="63"/>
      <c r="CM3509" s="63"/>
      <c r="CN3509" s="63"/>
      <c r="CO3509" s="63"/>
      <c r="CP3509" s="63"/>
      <c r="CR3509" s="227"/>
      <c r="CS3509" s="74"/>
    </row>
    <row r="3510" spans="1:97" s="72" customFormat="1" ht="75.75" customHeight="1">
      <c r="A3510" s="63"/>
      <c r="B3510" s="63"/>
      <c r="C3510" s="63"/>
      <c r="D3510" s="63"/>
      <c r="E3510" s="63"/>
      <c r="F3510" s="63"/>
      <c r="G3510" s="63"/>
      <c r="H3510" s="63"/>
      <c r="I3510" s="63"/>
      <c r="J3510" s="63"/>
      <c r="K3510" s="63"/>
      <c r="L3510" s="63"/>
      <c r="M3510" s="63"/>
      <c r="N3510" s="63"/>
      <c r="O3510" s="63"/>
      <c r="P3510" s="63"/>
      <c r="Q3510" s="63"/>
      <c r="R3510" s="63"/>
      <c r="S3510" s="63"/>
      <c r="T3510" s="63"/>
      <c r="U3510" s="63"/>
      <c r="V3510" s="63"/>
      <c r="W3510" s="63"/>
      <c r="X3510" s="63"/>
      <c r="Y3510" s="63"/>
      <c r="Z3510" s="63"/>
      <c r="AA3510" s="63"/>
      <c r="AB3510" s="63"/>
      <c r="AC3510" s="63"/>
      <c r="AD3510" s="63"/>
      <c r="AE3510" s="63"/>
      <c r="AF3510" s="63"/>
      <c r="AG3510" s="63"/>
      <c r="AH3510" s="63"/>
      <c r="AI3510" s="63"/>
      <c r="AJ3510" s="63"/>
      <c r="AK3510" s="63"/>
      <c r="AL3510" s="63"/>
      <c r="AM3510" s="63"/>
      <c r="AN3510" s="63"/>
      <c r="AO3510" s="63"/>
      <c r="AP3510" s="63"/>
      <c r="AQ3510" s="63"/>
      <c r="AR3510" s="63"/>
      <c r="AS3510" s="63"/>
      <c r="AT3510" s="63"/>
      <c r="AU3510" s="63"/>
      <c r="AV3510" s="63"/>
      <c r="AW3510" s="63"/>
      <c r="AX3510" s="63"/>
      <c r="AY3510" s="63"/>
      <c r="AZ3510" s="63"/>
      <c r="BA3510" s="63"/>
      <c r="BB3510" s="63"/>
      <c r="BC3510" s="63"/>
      <c r="BD3510" s="63"/>
      <c r="BE3510" s="63"/>
      <c r="BF3510" s="63"/>
      <c r="BG3510" s="63"/>
      <c r="BH3510" s="63"/>
      <c r="BI3510" s="63"/>
      <c r="BJ3510" s="63"/>
      <c r="BK3510" s="63"/>
      <c r="BL3510" s="63"/>
      <c r="BM3510" s="63"/>
      <c r="BN3510" s="63"/>
      <c r="BO3510" s="63"/>
      <c r="BP3510" s="63"/>
      <c r="BQ3510" s="63"/>
      <c r="BR3510" s="63"/>
      <c r="BS3510" s="63"/>
      <c r="BT3510" s="63"/>
      <c r="BU3510" s="63"/>
      <c r="BV3510" s="63"/>
      <c r="BW3510" s="63"/>
      <c r="BX3510" s="63"/>
      <c r="BY3510" s="63"/>
      <c r="BZ3510" s="63"/>
      <c r="CA3510" s="63"/>
      <c r="CB3510" s="63"/>
      <c r="CC3510" s="63"/>
      <c r="CD3510" s="63"/>
      <c r="CE3510" s="63"/>
      <c r="CF3510" s="63"/>
      <c r="CG3510" s="63"/>
      <c r="CH3510" s="63"/>
      <c r="CI3510" s="63"/>
      <c r="CJ3510" s="63"/>
      <c r="CK3510" s="63"/>
      <c r="CL3510" s="63"/>
      <c r="CM3510" s="63"/>
      <c r="CN3510" s="63"/>
      <c r="CO3510" s="63"/>
      <c r="CP3510" s="63"/>
      <c r="CR3510" s="227"/>
      <c r="CS3510" s="74"/>
    </row>
    <row r="3511" spans="1:97" s="72" customFormat="1" ht="75.75" customHeight="1">
      <c r="A3511" s="63"/>
      <c r="B3511" s="63"/>
      <c r="C3511" s="63"/>
      <c r="D3511" s="63"/>
      <c r="E3511" s="63"/>
      <c r="F3511" s="63"/>
      <c r="G3511" s="63"/>
      <c r="H3511" s="63"/>
      <c r="I3511" s="63"/>
      <c r="J3511" s="63"/>
      <c r="K3511" s="63"/>
      <c r="L3511" s="63"/>
      <c r="M3511" s="63"/>
      <c r="N3511" s="63"/>
      <c r="O3511" s="63"/>
      <c r="P3511" s="63"/>
      <c r="Q3511" s="63"/>
      <c r="R3511" s="63"/>
      <c r="S3511" s="63"/>
      <c r="T3511" s="63"/>
      <c r="U3511" s="63"/>
      <c r="V3511" s="63"/>
      <c r="W3511" s="63"/>
      <c r="X3511" s="63"/>
      <c r="Y3511" s="63"/>
      <c r="Z3511" s="63"/>
      <c r="AA3511" s="63"/>
      <c r="AB3511" s="63"/>
      <c r="AC3511" s="63"/>
      <c r="AD3511" s="63"/>
      <c r="AE3511" s="63"/>
      <c r="AF3511" s="63"/>
      <c r="AG3511" s="63"/>
      <c r="AH3511" s="63"/>
      <c r="AI3511" s="63"/>
      <c r="AJ3511" s="63"/>
      <c r="AK3511" s="63"/>
      <c r="AL3511" s="63"/>
      <c r="AM3511" s="63"/>
      <c r="AN3511" s="63"/>
      <c r="AO3511" s="63"/>
      <c r="AP3511" s="63"/>
      <c r="AQ3511" s="63"/>
      <c r="AR3511" s="63"/>
      <c r="AS3511" s="63"/>
      <c r="AT3511" s="63"/>
      <c r="AU3511" s="63"/>
      <c r="AV3511" s="63"/>
      <c r="AW3511" s="63"/>
      <c r="AX3511" s="63"/>
      <c r="AY3511" s="63"/>
      <c r="AZ3511" s="63"/>
      <c r="BA3511" s="63"/>
      <c r="BB3511" s="63"/>
      <c r="BC3511" s="63"/>
      <c r="BD3511" s="63"/>
      <c r="BE3511" s="63"/>
      <c r="BF3511" s="63"/>
      <c r="BG3511" s="63"/>
      <c r="BH3511" s="63"/>
      <c r="BI3511" s="63"/>
      <c r="BJ3511" s="63"/>
      <c r="BK3511" s="63"/>
      <c r="BL3511" s="63"/>
      <c r="BM3511" s="63"/>
      <c r="BN3511" s="63"/>
      <c r="BO3511" s="63"/>
      <c r="BP3511" s="63"/>
      <c r="BQ3511" s="63"/>
      <c r="BR3511" s="63"/>
      <c r="BS3511" s="63"/>
      <c r="BT3511" s="63"/>
      <c r="BU3511" s="63"/>
      <c r="BV3511" s="63"/>
      <c r="BW3511" s="63"/>
      <c r="BX3511" s="63"/>
      <c r="BY3511" s="63"/>
      <c r="BZ3511" s="63"/>
      <c r="CA3511" s="63"/>
      <c r="CB3511" s="63"/>
      <c r="CC3511" s="63"/>
      <c r="CD3511" s="63"/>
      <c r="CE3511" s="63"/>
      <c r="CF3511" s="63"/>
      <c r="CG3511" s="63"/>
      <c r="CH3511" s="63"/>
      <c r="CI3511" s="63"/>
      <c r="CJ3511" s="63"/>
      <c r="CK3511" s="63"/>
      <c r="CL3511" s="63"/>
      <c r="CM3511" s="63"/>
      <c r="CN3511" s="63"/>
      <c r="CO3511" s="63"/>
      <c r="CP3511" s="63"/>
      <c r="CR3511" s="227"/>
      <c r="CS3511" s="74"/>
    </row>
    <row r="3512" spans="1:97" s="72" customFormat="1" ht="75.75" customHeight="1">
      <c r="A3512" s="63"/>
      <c r="B3512" s="63"/>
      <c r="C3512" s="63"/>
      <c r="D3512" s="63"/>
      <c r="E3512" s="63"/>
      <c r="F3512" s="63"/>
      <c r="G3512" s="63"/>
      <c r="H3512" s="63"/>
      <c r="I3512" s="63"/>
      <c r="J3512" s="63"/>
      <c r="K3512" s="63"/>
      <c r="L3512" s="63"/>
      <c r="M3512" s="63"/>
      <c r="N3512" s="63"/>
      <c r="O3512" s="63"/>
      <c r="P3512" s="63"/>
      <c r="Q3512" s="63"/>
      <c r="R3512" s="63"/>
      <c r="S3512" s="63"/>
      <c r="T3512" s="63"/>
      <c r="U3512" s="63"/>
      <c r="V3512" s="63"/>
      <c r="W3512" s="63"/>
      <c r="X3512" s="63"/>
      <c r="Y3512" s="63"/>
      <c r="Z3512" s="63"/>
      <c r="AA3512" s="63"/>
      <c r="AB3512" s="63"/>
      <c r="AC3512" s="63"/>
      <c r="AD3512" s="63"/>
      <c r="AE3512" s="63"/>
      <c r="AF3512" s="63"/>
      <c r="AG3512" s="63"/>
      <c r="AH3512" s="63"/>
      <c r="AI3512" s="63"/>
      <c r="AJ3512" s="63"/>
      <c r="AK3512" s="63"/>
      <c r="AL3512" s="63"/>
      <c r="AM3512" s="63"/>
      <c r="AN3512" s="63"/>
      <c r="AO3512" s="63"/>
      <c r="AP3512" s="63"/>
      <c r="AQ3512" s="63"/>
      <c r="AR3512" s="63"/>
      <c r="AS3512" s="63"/>
      <c r="AT3512" s="63"/>
      <c r="AU3512" s="63"/>
      <c r="AV3512" s="63"/>
      <c r="AW3512" s="63"/>
      <c r="AX3512" s="63"/>
      <c r="AY3512" s="63"/>
      <c r="AZ3512" s="63"/>
      <c r="BA3512" s="63"/>
      <c r="BB3512" s="63"/>
      <c r="BC3512" s="63"/>
      <c r="BD3512" s="63"/>
      <c r="BE3512" s="63"/>
      <c r="BF3512" s="63"/>
      <c r="BG3512" s="63"/>
      <c r="BH3512" s="63"/>
      <c r="BI3512" s="63"/>
      <c r="BJ3512" s="63"/>
      <c r="BK3512" s="63"/>
      <c r="BL3512" s="63"/>
      <c r="BM3512" s="63"/>
      <c r="BN3512" s="63"/>
      <c r="BO3512" s="63"/>
      <c r="BP3512" s="63"/>
      <c r="BQ3512" s="63"/>
      <c r="BR3512" s="63"/>
      <c r="BS3512" s="63"/>
      <c r="BT3512" s="63"/>
      <c r="BU3512" s="63"/>
      <c r="BV3512" s="63"/>
      <c r="BW3512" s="63"/>
      <c r="BX3512" s="63"/>
      <c r="BY3512" s="63"/>
      <c r="BZ3512" s="63"/>
      <c r="CA3512" s="63"/>
      <c r="CB3512" s="63"/>
      <c r="CC3512" s="63"/>
      <c r="CD3512" s="63"/>
      <c r="CE3512" s="63"/>
      <c r="CF3512" s="63"/>
      <c r="CG3512" s="63"/>
      <c r="CH3512" s="63"/>
      <c r="CI3512" s="63"/>
      <c r="CJ3512" s="63"/>
      <c r="CK3512" s="63"/>
      <c r="CL3512" s="63"/>
      <c r="CM3512" s="63"/>
      <c r="CN3512" s="63"/>
      <c r="CO3512" s="63"/>
      <c r="CP3512" s="63"/>
      <c r="CR3512" s="227"/>
      <c r="CS3512" s="74"/>
    </row>
    <row r="3513" spans="1:97" s="72" customFormat="1" ht="75.75" customHeight="1">
      <c r="A3513" s="63"/>
      <c r="B3513" s="63"/>
      <c r="C3513" s="63"/>
      <c r="D3513" s="63"/>
      <c r="E3513" s="63"/>
      <c r="F3513" s="63"/>
      <c r="G3513" s="63"/>
      <c r="H3513" s="63"/>
      <c r="I3513" s="63"/>
      <c r="J3513" s="63"/>
      <c r="K3513" s="63"/>
      <c r="L3513" s="63"/>
      <c r="M3513" s="63"/>
      <c r="N3513" s="63"/>
      <c r="O3513" s="63"/>
      <c r="P3513" s="63"/>
      <c r="Q3513" s="63"/>
      <c r="R3513" s="63"/>
      <c r="S3513" s="63"/>
      <c r="T3513" s="63"/>
      <c r="U3513" s="63"/>
      <c r="V3513" s="63"/>
      <c r="W3513" s="63"/>
      <c r="X3513" s="63"/>
      <c r="Y3513" s="63"/>
      <c r="Z3513" s="63"/>
      <c r="AA3513" s="63"/>
      <c r="AB3513" s="63"/>
      <c r="AC3513" s="63"/>
      <c r="AD3513" s="63"/>
      <c r="AE3513" s="63"/>
      <c r="AF3513" s="63"/>
      <c r="AG3513" s="63"/>
      <c r="AH3513" s="63"/>
      <c r="AI3513" s="63"/>
      <c r="AJ3513" s="63"/>
      <c r="AK3513" s="63"/>
      <c r="AL3513" s="63"/>
      <c r="AM3513" s="63"/>
      <c r="AN3513" s="63"/>
      <c r="AO3513" s="63"/>
      <c r="AP3513" s="63"/>
      <c r="AQ3513" s="63"/>
      <c r="AR3513" s="63"/>
      <c r="AS3513" s="63"/>
      <c r="AT3513" s="63"/>
      <c r="AU3513" s="63"/>
      <c r="AV3513" s="63"/>
      <c r="AW3513" s="63"/>
      <c r="AX3513" s="63"/>
      <c r="AY3513" s="63"/>
      <c r="AZ3513" s="63"/>
      <c r="BA3513" s="63"/>
      <c r="BB3513" s="63"/>
      <c r="BC3513" s="63"/>
      <c r="BD3513" s="63"/>
      <c r="BE3513" s="63"/>
      <c r="BF3513" s="63"/>
      <c r="BG3513" s="63"/>
      <c r="BH3513" s="63"/>
      <c r="BI3513" s="63"/>
      <c r="BJ3513" s="63"/>
      <c r="BK3513" s="63"/>
      <c r="BL3513" s="63"/>
      <c r="BM3513" s="63"/>
      <c r="BN3513" s="63"/>
      <c r="BO3513" s="63"/>
      <c r="BP3513" s="63"/>
      <c r="BQ3513" s="63"/>
      <c r="BR3513" s="63"/>
      <c r="BS3513" s="63"/>
      <c r="BT3513" s="63"/>
      <c r="BU3513" s="63"/>
      <c r="BV3513" s="63"/>
      <c r="BW3513" s="63"/>
      <c r="BX3513" s="63"/>
      <c r="BY3513" s="63"/>
      <c r="BZ3513" s="63"/>
      <c r="CA3513" s="63"/>
      <c r="CB3513" s="63"/>
      <c r="CC3513" s="63"/>
      <c r="CD3513" s="63"/>
      <c r="CE3513" s="63"/>
      <c r="CF3513" s="63"/>
      <c r="CG3513" s="63"/>
      <c r="CH3513" s="63"/>
      <c r="CI3513" s="63"/>
      <c r="CJ3513" s="63"/>
      <c r="CK3513" s="63"/>
      <c r="CL3513" s="63"/>
      <c r="CM3513" s="63"/>
      <c r="CN3513" s="63"/>
      <c r="CO3513" s="63"/>
      <c r="CP3513" s="63"/>
      <c r="CR3513" s="227"/>
      <c r="CS3513" s="74"/>
    </row>
    <row r="3514" spans="1:97" s="72" customFormat="1" ht="75.75" customHeight="1">
      <c r="A3514" s="63"/>
      <c r="B3514" s="63"/>
      <c r="C3514" s="63"/>
      <c r="D3514" s="63"/>
      <c r="E3514" s="63"/>
      <c r="F3514" s="63"/>
      <c r="G3514" s="63"/>
      <c r="H3514" s="63"/>
      <c r="I3514" s="63"/>
      <c r="J3514" s="63"/>
      <c r="K3514" s="63"/>
      <c r="L3514" s="63"/>
      <c r="M3514" s="63"/>
      <c r="N3514" s="63"/>
      <c r="O3514" s="63"/>
      <c r="P3514" s="63"/>
      <c r="Q3514" s="63"/>
      <c r="R3514" s="63"/>
      <c r="S3514" s="63"/>
      <c r="T3514" s="63"/>
      <c r="U3514" s="63"/>
      <c r="V3514" s="63"/>
      <c r="W3514" s="63"/>
      <c r="X3514" s="63"/>
      <c r="Y3514" s="63"/>
      <c r="Z3514" s="63"/>
      <c r="AA3514" s="63"/>
      <c r="AB3514" s="63"/>
      <c r="AC3514" s="63"/>
      <c r="AD3514" s="63"/>
      <c r="AE3514" s="63"/>
      <c r="AF3514" s="63"/>
      <c r="AG3514" s="63"/>
      <c r="AH3514" s="63"/>
      <c r="AI3514" s="63"/>
      <c r="AJ3514" s="63"/>
      <c r="AK3514" s="63"/>
      <c r="AL3514" s="63"/>
      <c r="AM3514" s="63"/>
      <c r="AN3514" s="63"/>
      <c r="AO3514" s="63"/>
      <c r="AP3514" s="63"/>
      <c r="AQ3514" s="63"/>
      <c r="AR3514" s="63"/>
      <c r="AS3514" s="63"/>
      <c r="AT3514" s="63"/>
      <c r="AU3514" s="63"/>
      <c r="AV3514" s="63"/>
      <c r="AW3514" s="63"/>
      <c r="AX3514" s="63"/>
      <c r="AY3514" s="63"/>
      <c r="AZ3514" s="63"/>
      <c r="BA3514" s="63"/>
      <c r="BB3514" s="63"/>
      <c r="BC3514" s="63"/>
      <c r="BD3514" s="63"/>
      <c r="BE3514" s="63"/>
      <c r="BF3514" s="63"/>
      <c r="BG3514" s="63"/>
      <c r="BH3514" s="63"/>
      <c r="BI3514" s="63"/>
      <c r="BJ3514" s="63"/>
      <c r="BK3514" s="63"/>
      <c r="BL3514" s="63"/>
      <c r="BM3514" s="63"/>
      <c r="BN3514" s="63"/>
      <c r="BO3514" s="63"/>
      <c r="BP3514" s="63"/>
      <c r="BQ3514" s="63"/>
      <c r="BR3514" s="63"/>
      <c r="BS3514" s="63"/>
      <c r="BT3514" s="63"/>
      <c r="BU3514" s="63"/>
      <c r="BV3514" s="63"/>
      <c r="BW3514" s="63"/>
      <c r="BX3514" s="63"/>
      <c r="BY3514" s="63"/>
      <c r="BZ3514" s="63"/>
      <c r="CA3514" s="63"/>
      <c r="CB3514" s="63"/>
      <c r="CC3514" s="63"/>
      <c r="CD3514" s="63"/>
      <c r="CE3514" s="63"/>
      <c r="CF3514" s="63"/>
      <c r="CG3514" s="63"/>
      <c r="CH3514" s="63"/>
      <c r="CI3514" s="63"/>
      <c r="CJ3514" s="63"/>
      <c r="CK3514" s="63"/>
      <c r="CL3514" s="63"/>
      <c r="CM3514" s="63"/>
      <c r="CN3514" s="63"/>
      <c r="CO3514" s="63"/>
      <c r="CP3514" s="63"/>
      <c r="CR3514" s="227"/>
      <c r="CS3514" s="74"/>
    </row>
    <row r="3515" spans="1:97" s="72" customFormat="1" ht="75.75" customHeight="1">
      <c r="A3515" s="63"/>
      <c r="B3515" s="63"/>
      <c r="C3515" s="63"/>
      <c r="D3515" s="63"/>
      <c r="E3515" s="63"/>
      <c r="F3515" s="63"/>
      <c r="G3515" s="63"/>
      <c r="H3515" s="63"/>
      <c r="I3515" s="63"/>
      <c r="J3515" s="63"/>
      <c r="K3515" s="63"/>
      <c r="L3515" s="63"/>
      <c r="M3515" s="63"/>
      <c r="N3515" s="63"/>
      <c r="O3515" s="63"/>
      <c r="P3515" s="63"/>
      <c r="Q3515" s="63"/>
      <c r="R3515" s="63"/>
      <c r="S3515" s="63"/>
      <c r="T3515" s="63"/>
      <c r="U3515" s="63"/>
      <c r="V3515" s="63"/>
      <c r="W3515" s="63"/>
      <c r="X3515" s="63"/>
      <c r="Y3515" s="63"/>
      <c r="Z3515" s="63"/>
      <c r="AA3515" s="63"/>
      <c r="AB3515" s="63"/>
      <c r="AC3515" s="63"/>
      <c r="AD3515" s="63"/>
      <c r="AE3515" s="63"/>
      <c r="AF3515" s="63"/>
      <c r="AG3515" s="63"/>
      <c r="AH3515" s="63"/>
      <c r="AI3515" s="63"/>
      <c r="AJ3515" s="63"/>
      <c r="AK3515" s="63"/>
      <c r="AL3515" s="63"/>
      <c r="AM3515" s="63"/>
      <c r="AN3515" s="63"/>
      <c r="AO3515" s="63"/>
      <c r="AP3515" s="63"/>
      <c r="AQ3515" s="63"/>
      <c r="AR3515" s="63"/>
      <c r="AS3515" s="63"/>
      <c r="AT3515" s="63"/>
      <c r="AU3515" s="63"/>
      <c r="AV3515" s="63"/>
      <c r="AW3515" s="63"/>
      <c r="AX3515" s="63"/>
      <c r="AY3515" s="63"/>
      <c r="AZ3515" s="63"/>
      <c r="BA3515" s="63"/>
      <c r="BB3515" s="63"/>
      <c r="BC3515" s="63"/>
      <c r="BD3515" s="63"/>
      <c r="BE3515" s="63"/>
      <c r="BF3515" s="63"/>
      <c r="BG3515" s="63"/>
      <c r="BH3515" s="63"/>
      <c r="BI3515" s="63"/>
      <c r="BJ3515" s="63"/>
      <c r="BK3515" s="63"/>
      <c r="BL3515" s="63"/>
      <c r="BM3515" s="63"/>
      <c r="BN3515" s="63"/>
      <c r="BO3515" s="63"/>
      <c r="BP3515" s="63"/>
      <c r="BQ3515" s="63"/>
      <c r="BR3515" s="63"/>
      <c r="BS3515" s="63"/>
      <c r="BT3515" s="63"/>
      <c r="BU3515" s="63"/>
      <c r="BV3515" s="63"/>
      <c r="BW3515" s="63"/>
      <c r="BX3515" s="63"/>
      <c r="BY3515" s="63"/>
      <c r="BZ3515" s="63"/>
      <c r="CA3515" s="63"/>
      <c r="CB3515" s="63"/>
      <c r="CC3515" s="63"/>
      <c r="CD3515" s="63"/>
      <c r="CE3515" s="63"/>
      <c r="CF3515" s="63"/>
      <c r="CG3515" s="63"/>
      <c r="CH3515" s="63"/>
      <c r="CI3515" s="63"/>
      <c r="CJ3515" s="63"/>
      <c r="CK3515" s="63"/>
      <c r="CL3515" s="63"/>
      <c r="CM3515" s="63"/>
      <c r="CN3515" s="63"/>
      <c r="CO3515" s="63"/>
      <c r="CP3515" s="63"/>
      <c r="CR3515" s="227"/>
      <c r="CS3515" s="74"/>
    </row>
    <row r="3516" spans="1:97" s="72" customFormat="1" ht="75.75" customHeight="1">
      <c r="A3516" s="63"/>
      <c r="B3516" s="63"/>
      <c r="C3516" s="63"/>
      <c r="D3516" s="63"/>
      <c r="E3516" s="63"/>
      <c r="F3516" s="63"/>
      <c r="G3516" s="63"/>
      <c r="H3516" s="63"/>
      <c r="I3516" s="63"/>
      <c r="J3516" s="63"/>
      <c r="K3516" s="63"/>
      <c r="L3516" s="63"/>
      <c r="M3516" s="63"/>
      <c r="N3516" s="63"/>
      <c r="O3516" s="63"/>
      <c r="P3516" s="63"/>
      <c r="Q3516" s="63"/>
      <c r="R3516" s="63"/>
      <c r="S3516" s="63"/>
      <c r="T3516" s="63"/>
      <c r="U3516" s="63"/>
      <c r="V3516" s="63"/>
      <c r="W3516" s="63"/>
      <c r="X3516" s="63"/>
      <c r="Y3516" s="63"/>
      <c r="Z3516" s="63"/>
      <c r="AA3516" s="63"/>
      <c r="AB3516" s="63"/>
      <c r="AC3516" s="63"/>
      <c r="AD3516" s="63"/>
      <c r="AE3516" s="63"/>
      <c r="AF3516" s="63"/>
      <c r="AG3516" s="63"/>
      <c r="AH3516" s="63"/>
      <c r="AI3516" s="63"/>
      <c r="AJ3516" s="63"/>
      <c r="AK3516" s="63"/>
      <c r="AL3516" s="63"/>
      <c r="AM3516" s="63"/>
      <c r="AN3516" s="63"/>
      <c r="AO3516" s="63"/>
      <c r="AP3516" s="63"/>
      <c r="AQ3516" s="63"/>
      <c r="AR3516" s="63"/>
      <c r="AS3516" s="63"/>
      <c r="AT3516" s="63"/>
      <c r="AU3516" s="63"/>
      <c r="AV3516" s="63"/>
      <c r="AW3516" s="63"/>
      <c r="AX3516" s="63"/>
      <c r="AY3516" s="63"/>
      <c r="AZ3516" s="63"/>
      <c r="BA3516" s="63"/>
      <c r="BB3516" s="63"/>
      <c r="BC3516" s="63"/>
      <c r="BD3516" s="63"/>
      <c r="BE3516" s="63"/>
      <c r="BF3516" s="63"/>
      <c r="BG3516" s="63"/>
      <c r="BH3516" s="63"/>
      <c r="BI3516" s="63"/>
      <c r="BJ3516" s="63"/>
      <c r="BK3516" s="63"/>
      <c r="BL3516" s="63"/>
      <c r="BM3516" s="63"/>
      <c r="BN3516" s="63"/>
      <c r="BO3516" s="63"/>
      <c r="BP3516" s="63"/>
      <c r="BQ3516" s="63"/>
      <c r="BR3516" s="63"/>
      <c r="BS3516" s="63"/>
      <c r="BT3516" s="63"/>
      <c r="BU3516" s="63"/>
      <c r="BV3516" s="63"/>
      <c r="BW3516" s="63"/>
      <c r="BX3516" s="63"/>
      <c r="BY3516" s="63"/>
      <c r="BZ3516" s="63"/>
      <c r="CA3516" s="63"/>
      <c r="CB3516" s="63"/>
      <c r="CC3516" s="63"/>
      <c r="CD3516" s="63"/>
      <c r="CE3516" s="63"/>
      <c r="CF3516" s="63"/>
      <c r="CG3516" s="63"/>
      <c r="CH3516" s="63"/>
      <c r="CI3516" s="63"/>
      <c r="CJ3516" s="63"/>
      <c r="CK3516" s="63"/>
      <c r="CL3516" s="63"/>
      <c r="CM3516" s="63"/>
      <c r="CN3516" s="63"/>
      <c r="CO3516" s="63"/>
      <c r="CP3516" s="63"/>
      <c r="CR3516" s="227"/>
      <c r="CS3516" s="74"/>
    </row>
    <row r="3517" spans="1:97" s="72" customFormat="1" ht="75.75" customHeight="1">
      <c r="A3517" s="63"/>
      <c r="B3517" s="63"/>
      <c r="C3517" s="63"/>
      <c r="D3517" s="63"/>
      <c r="E3517" s="63"/>
      <c r="F3517" s="63"/>
      <c r="G3517" s="63"/>
      <c r="H3517" s="63"/>
      <c r="I3517" s="63"/>
      <c r="J3517" s="63"/>
      <c r="K3517" s="63"/>
      <c r="L3517" s="63"/>
      <c r="M3517" s="63"/>
      <c r="N3517" s="63"/>
      <c r="O3517" s="63"/>
      <c r="P3517" s="63"/>
      <c r="Q3517" s="63"/>
      <c r="R3517" s="63"/>
      <c r="S3517" s="63"/>
      <c r="T3517" s="63"/>
      <c r="U3517" s="63"/>
      <c r="V3517" s="63"/>
      <c r="W3517" s="63"/>
      <c r="X3517" s="63"/>
      <c r="Y3517" s="63"/>
      <c r="Z3517" s="63"/>
      <c r="AA3517" s="63"/>
      <c r="AB3517" s="63"/>
      <c r="AC3517" s="63"/>
      <c r="AD3517" s="63"/>
      <c r="AE3517" s="63"/>
      <c r="AF3517" s="63"/>
      <c r="AG3517" s="63"/>
      <c r="AH3517" s="63"/>
      <c r="AI3517" s="63"/>
      <c r="AJ3517" s="63"/>
      <c r="AK3517" s="63"/>
      <c r="AL3517" s="63"/>
      <c r="AM3517" s="63"/>
      <c r="AN3517" s="63"/>
      <c r="AO3517" s="63"/>
      <c r="AP3517" s="63"/>
      <c r="AQ3517" s="63"/>
      <c r="AR3517" s="63"/>
      <c r="AS3517" s="63"/>
      <c r="AT3517" s="63"/>
      <c r="AU3517" s="63"/>
      <c r="AV3517" s="63"/>
      <c r="AW3517" s="63"/>
      <c r="AX3517" s="63"/>
      <c r="AY3517" s="63"/>
      <c r="AZ3517" s="63"/>
      <c r="BA3517" s="63"/>
      <c r="BB3517" s="63"/>
      <c r="BC3517" s="63"/>
      <c r="BD3517" s="63"/>
      <c r="BE3517" s="63"/>
      <c r="BF3517" s="63"/>
      <c r="BG3517" s="63"/>
      <c r="BH3517" s="63"/>
      <c r="BI3517" s="63"/>
      <c r="BJ3517" s="63"/>
      <c r="BK3517" s="63"/>
      <c r="BL3517" s="63"/>
      <c r="BM3517" s="63"/>
      <c r="BN3517" s="63"/>
      <c r="BO3517" s="63"/>
      <c r="BP3517" s="63"/>
      <c r="BQ3517" s="63"/>
      <c r="BR3517" s="63"/>
      <c r="BS3517" s="63"/>
      <c r="BT3517" s="63"/>
      <c r="BU3517" s="63"/>
      <c r="BV3517" s="63"/>
      <c r="BW3517" s="63"/>
      <c r="BX3517" s="63"/>
      <c r="BY3517" s="63"/>
      <c r="BZ3517" s="63"/>
      <c r="CA3517" s="63"/>
      <c r="CB3517" s="63"/>
      <c r="CC3517" s="63"/>
      <c r="CD3517" s="63"/>
      <c r="CE3517" s="63"/>
      <c r="CF3517" s="63"/>
      <c r="CG3517" s="63"/>
      <c r="CH3517" s="63"/>
      <c r="CI3517" s="63"/>
      <c r="CJ3517" s="63"/>
      <c r="CK3517" s="63"/>
      <c r="CL3517" s="63"/>
      <c r="CM3517" s="63"/>
      <c r="CN3517" s="63"/>
      <c r="CO3517" s="63"/>
      <c r="CP3517" s="63"/>
      <c r="CR3517" s="227"/>
      <c r="CS3517" s="74"/>
    </row>
    <row r="3518" spans="1:97" s="72" customFormat="1" ht="75.75" customHeight="1">
      <c r="A3518" s="63"/>
      <c r="B3518" s="63"/>
      <c r="C3518" s="63"/>
      <c r="D3518" s="63"/>
      <c r="E3518" s="63"/>
      <c r="F3518" s="63"/>
      <c r="G3518" s="63"/>
      <c r="H3518" s="63"/>
      <c r="I3518" s="63"/>
      <c r="J3518" s="63"/>
      <c r="K3518" s="63"/>
      <c r="L3518" s="63"/>
      <c r="M3518" s="63"/>
      <c r="N3518" s="63"/>
      <c r="O3518" s="63"/>
      <c r="P3518" s="63"/>
      <c r="Q3518" s="63"/>
      <c r="R3518" s="63"/>
      <c r="S3518" s="63"/>
      <c r="T3518" s="63"/>
      <c r="U3518" s="63"/>
      <c r="V3518" s="63"/>
      <c r="W3518" s="63"/>
      <c r="X3518" s="63"/>
      <c r="Y3518" s="63"/>
      <c r="Z3518" s="63"/>
      <c r="AA3518" s="63"/>
      <c r="AB3518" s="63"/>
      <c r="AC3518" s="63"/>
      <c r="AD3518" s="63"/>
      <c r="AE3518" s="63"/>
      <c r="AF3518" s="63"/>
      <c r="AG3518" s="63"/>
      <c r="AH3518" s="63"/>
      <c r="AI3518" s="63"/>
      <c r="AJ3518" s="63"/>
      <c r="AK3518" s="63"/>
      <c r="AL3518" s="63"/>
      <c r="AM3518" s="63"/>
      <c r="AN3518" s="63"/>
      <c r="AO3518" s="63"/>
      <c r="AP3518" s="63"/>
      <c r="AQ3518" s="63"/>
      <c r="AR3518" s="63"/>
      <c r="AS3518" s="63"/>
      <c r="AT3518" s="63"/>
      <c r="AU3518" s="63"/>
      <c r="AV3518" s="63"/>
      <c r="AW3518" s="63"/>
      <c r="AX3518" s="63"/>
      <c r="AY3518" s="63"/>
      <c r="AZ3518" s="63"/>
      <c r="BA3518" s="63"/>
      <c r="BB3518" s="63"/>
      <c r="BC3518" s="63"/>
      <c r="BD3518" s="63"/>
      <c r="BE3518" s="63"/>
      <c r="BF3518" s="63"/>
      <c r="BG3518" s="63"/>
      <c r="BH3518" s="63"/>
      <c r="BI3518" s="63"/>
      <c r="BJ3518" s="63"/>
      <c r="BK3518" s="63"/>
      <c r="BL3518" s="63"/>
      <c r="BM3518" s="63"/>
      <c r="BN3518" s="63"/>
      <c r="BO3518" s="63"/>
      <c r="BP3518" s="63"/>
      <c r="BQ3518" s="63"/>
      <c r="BR3518" s="63"/>
      <c r="BS3518" s="63"/>
      <c r="BT3518" s="63"/>
      <c r="BU3518" s="63"/>
      <c r="BV3518" s="63"/>
      <c r="BW3518" s="63"/>
      <c r="BX3518" s="63"/>
      <c r="BY3518" s="63"/>
      <c r="BZ3518" s="63"/>
      <c r="CA3518" s="63"/>
      <c r="CB3518" s="63"/>
      <c r="CC3518" s="63"/>
      <c r="CD3518" s="63"/>
      <c r="CE3518" s="63"/>
      <c r="CF3518" s="63"/>
      <c r="CG3518" s="63"/>
      <c r="CH3518" s="63"/>
      <c r="CI3518" s="63"/>
      <c r="CJ3518" s="63"/>
      <c r="CK3518" s="63"/>
      <c r="CL3518" s="63"/>
      <c r="CM3518" s="63"/>
      <c r="CN3518" s="63"/>
      <c r="CO3518" s="63"/>
      <c r="CP3518" s="63"/>
      <c r="CR3518" s="227"/>
      <c r="CS3518" s="74"/>
    </row>
    <row r="3519" spans="1:97" s="72" customFormat="1" ht="75.75" customHeight="1">
      <c r="A3519" s="63"/>
      <c r="B3519" s="63"/>
      <c r="C3519" s="63"/>
      <c r="D3519" s="63"/>
      <c r="E3519" s="63"/>
      <c r="F3519" s="63"/>
      <c r="G3519" s="63"/>
      <c r="H3519" s="63"/>
      <c r="I3519" s="63"/>
      <c r="J3519" s="63"/>
      <c r="K3519" s="63"/>
      <c r="L3519" s="63"/>
      <c r="M3519" s="63"/>
      <c r="N3519" s="63"/>
      <c r="O3519" s="63"/>
      <c r="P3519" s="63"/>
      <c r="Q3519" s="63"/>
      <c r="R3519" s="63"/>
      <c r="S3519" s="63"/>
      <c r="T3519" s="63"/>
      <c r="U3519" s="63"/>
      <c r="V3519" s="63"/>
      <c r="W3519" s="63"/>
      <c r="X3519" s="63"/>
      <c r="Y3519" s="63"/>
      <c r="Z3519" s="63"/>
      <c r="AA3519" s="63"/>
      <c r="AB3519" s="63"/>
      <c r="AC3519" s="63"/>
      <c r="AD3519" s="63"/>
      <c r="AE3519" s="63"/>
      <c r="AF3519" s="63"/>
      <c r="AG3519" s="63"/>
      <c r="AH3519" s="63"/>
      <c r="AI3519" s="63"/>
      <c r="AJ3519" s="63"/>
      <c r="AK3519" s="63"/>
      <c r="AL3519" s="63"/>
      <c r="AM3519" s="63"/>
      <c r="AN3519" s="63"/>
      <c r="AO3519" s="63"/>
      <c r="AP3519" s="63"/>
      <c r="AQ3519" s="63"/>
      <c r="AR3519" s="63"/>
      <c r="AS3519" s="63"/>
      <c r="AT3519" s="63"/>
      <c r="AU3519" s="63"/>
      <c r="AV3519" s="63"/>
      <c r="AW3519" s="63"/>
      <c r="AX3519" s="63"/>
      <c r="AY3519" s="63"/>
      <c r="AZ3519" s="63"/>
      <c r="BA3519" s="63"/>
      <c r="BB3519" s="63"/>
      <c r="BC3519" s="63"/>
      <c r="BD3519" s="63"/>
      <c r="BE3519" s="63"/>
      <c r="BF3519" s="63"/>
      <c r="BG3519" s="63"/>
      <c r="BH3519" s="63"/>
      <c r="BI3519" s="63"/>
      <c r="BJ3519" s="63"/>
      <c r="BK3519" s="63"/>
      <c r="BL3519" s="63"/>
      <c r="BM3519" s="63"/>
      <c r="BN3519" s="63"/>
      <c r="BO3519" s="63"/>
      <c r="BP3519" s="63"/>
      <c r="BQ3519" s="63"/>
      <c r="BR3519" s="63"/>
      <c r="BS3519" s="63"/>
      <c r="BT3519" s="63"/>
      <c r="BU3519" s="63"/>
      <c r="BV3519" s="63"/>
      <c r="BW3519" s="63"/>
      <c r="BX3519" s="63"/>
      <c r="BY3519" s="63"/>
      <c r="BZ3519" s="63"/>
      <c r="CA3519" s="63"/>
      <c r="CB3519" s="63"/>
      <c r="CC3519" s="63"/>
      <c r="CD3519" s="63"/>
      <c r="CE3519" s="63"/>
      <c r="CF3519" s="63"/>
      <c r="CG3519" s="63"/>
      <c r="CH3519" s="63"/>
      <c r="CI3519" s="63"/>
      <c r="CJ3519" s="63"/>
      <c r="CK3519" s="63"/>
      <c r="CL3519" s="63"/>
      <c r="CM3519" s="63"/>
      <c r="CN3519" s="63"/>
      <c r="CO3519" s="63"/>
      <c r="CP3519" s="63"/>
      <c r="CR3519" s="227"/>
      <c r="CS3519" s="74"/>
    </row>
    <row r="3520" spans="1:97" s="72" customFormat="1" ht="75.75" customHeight="1">
      <c r="A3520" s="63"/>
      <c r="B3520" s="63"/>
      <c r="C3520" s="63"/>
      <c r="D3520" s="63"/>
      <c r="E3520" s="63"/>
      <c r="F3520" s="63"/>
      <c r="G3520" s="63"/>
      <c r="H3520" s="63"/>
      <c r="I3520" s="63"/>
      <c r="J3520" s="63"/>
      <c r="K3520" s="63"/>
      <c r="L3520" s="63"/>
      <c r="M3520" s="63"/>
      <c r="N3520" s="63"/>
      <c r="O3520" s="63"/>
      <c r="P3520" s="63"/>
      <c r="Q3520" s="63"/>
      <c r="R3520" s="63"/>
      <c r="S3520" s="63"/>
      <c r="T3520" s="63"/>
      <c r="U3520" s="63"/>
      <c r="V3520" s="63"/>
      <c r="W3520" s="63"/>
      <c r="X3520" s="63"/>
      <c r="Y3520" s="63"/>
      <c r="Z3520" s="63"/>
      <c r="AA3520" s="63"/>
      <c r="AB3520" s="63"/>
      <c r="AC3520" s="63"/>
      <c r="AD3520" s="63"/>
      <c r="AE3520" s="63"/>
      <c r="AF3520" s="63"/>
      <c r="AG3520" s="63"/>
      <c r="AH3520" s="63"/>
      <c r="AI3520" s="63"/>
      <c r="AJ3520" s="63"/>
      <c r="AK3520" s="63"/>
      <c r="AL3520" s="63"/>
      <c r="AM3520" s="63"/>
      <c r="AN3520" s="63"/>
      <c r="AO3520" s="63"/>
      <c r="AP3520" s="63"/>
      <c r="AQ3520" s="63"/>
      <c r="AR3520" s="63"/>
      <c r="AS3520" s="63"/>
      <c r="AT3520" s="63"/>
      <c r="AU3520" s="63"/>
      <c r="AV3520" s="63"/>
      <c r="AW3520" s="63"/>
      <c r="AX3520" s="63"/>
      <c r="AY3520" s="63"/>
      <c r="AZ3520" s="63"/>
      <c r="BA3520" s="63"/>
      <c r="BB3520" s="63"/>
      <c r="BC3520" s="63"/>
      <c r="BD3520" s="63"/>
      <c r="BE3520" s="63"/>
      <c r="BF3520" s="63"/>
      <c r="BG3520" s="63"/>
      <c r="BH3520" s="63"/>
      <c r="BI3520" s="63"/>
      <c r="BJ3520" s="63"/>
      <c r="BK3520" s="63"/>
      <c r="BL3520" s="63"/>
      <c r="BM3520" s="63"/>
      <c r="BN3520" s="63"/>
      <c r="BO3520" s="63"/>
      <c r="BP3520" s="63"/>
      <c r="BQ3520" s="63"/>
      <c r="BR3520" s="63"/>
      <c r="BS3520" s="63"/>
      <c r="BT3520" s="63"/>
      <c r="BU3520" s="63"/>
      <c r="BV3520" s="63"/>
      <c r="BW3520" s="63"/>
      <c r="BX3520" s="63"/>
      <c r="BY3520" s="63"/>
      <c r="BZ3520" s="63"/>
      <c r="CA3520" s="63"/>
      <c r="CB3520" s="63"/>
      <c r="CC3520" s="63"/>
      <c r="CD3520" s="63"/>
      <c r="CE3520" s="63"/>
      <c r="CF3520" s="63"/>
      <c r="CG3520" s="63"/>
      <c r="CH3520" s="63"/>
      <c r="CI3520" s="63"/>
      <c r="CJ3520" s="63"/>
      <c r="CK3520" s="63"/>
      <c r="CL3520" s="63"/>
      <c r="CM3520" s="63"/>
      <c r="CN3520" s="63"/>
      <c r="CO3520" s="63"/>
      <c r="CP3520" s="63"/>
      <c r="CR3520" s="227"/>
      <c r="CS3520" s="74"/>
    </row>
    <row r="3521" spans="1:97" s="72" customFormat="1" ht="75.75" customHeight="1">
      <c r="A3521" s="63"/>
      <c r="B3521" s="63"/>
      <c r="C3521" s="63"/>
      <c r="D3521" s="63"/>
      <c r="E3521" s="63"/>
      <c r="F3521" s="63"/>
      <c r="G3521" s="63"/>
      <c r="H3521" s="63"/>
      <c r="I3521" s="63"/>
      <c r="J3521" s="63"/>
      <c r="K3521" s="63"/>
      <c r="L3521" s="63"/>
      <c r="M3521" s="63"/>
      <c r="N3521" s="63"/>
      <c r="O3521" s="63"/>
      <c r="P3521" s="63"/>
      <c r="Q3521" s="63"/>
      <c r="R3521" s="63"/>
      <c r="S3521" s="63"/>
      <c r="T3521" s="63"/>
      <c r="U3521" s="63"/>
      <c r="V3521" s="63"/>
      <c r="W3521" s="63"/>
      <c r="X3521" s="63"/>
      <c r="Y3521" s="63"/>
      <c r="Z3521" s="63"/>
      <c r="AA3521" s="63"/>
      <c r="AB3521" s="63"/>
      <c r="AC3521" s="63"/>
      <c r="AD3521" s="63"/>
      <c r="AE3521" s="63"/>
      <c r="AF3521" s="63"/>
      <c r="AG3521" s="63"/>
      <c r="AH3521" s="63"/>
      <c r="AI3521" s="63"/>
      <c r="AJ3521" s="63"/>
      <c r="AK3521" s="63"/>
      <c r="AL3521" s="63"/>
      <c r="AM3521" s="63"/>
      <c r="AN3521" s="63"/>
      <c r="AO3521" s="63"/>
      <c r="AP3521" s="63"/>
      <c r="AQ3521" s="63"/>
      <c r="AR3521" s="63"/>
      <c r="AS3521" s="63"/>
      <c r="AT3521" s="63"/>
      <c r="AU3521" s="63"/>
      <c r="AV3521" s="63"/>
      <c r="AW3521" s="63"/>
      <c r="AX3521" s="63"/>
      <c r="AY3521" s="63"/>
      <c r="AZ3521" s="63"/>
      <c r="BA3521" s="63"/>
      <c r="BB3521" s="63"/>
      <c r="BC3521" s="63"/>
      <c r="BD3521" s="63"/>
      <c r="BE3521" s="63"/>
      <c r="BF3521" s="63"/>
      <c r="BG3521" s="63"/>
      <c r="BH3521" s="63"/>
      <c r="BI3521" s="63"/>
      <c r="BJ3521" s="63"/>
      <c r="BK3521" s="63"/>
      <c r="BL3521" s="63"/>
      <c r="BM3521" s="63"/>
      <c r="BN3521" s="63"/>
      <c r="BO3521" s="63"/>
      <c r="BP3521" s="63"/>
      <c r="BQ3521" s="63"/>
      <c r="BR3521" s="63"/>
      <c r="BS3521" s="63"/>
      <c r="BT3521" s="63"/>
      <c r="BU3521" s="63"/>
      <c r="BV3521" s="63"/>
      <c r="BW3521" s="63"/>
      <c r="BX3521" s="63"/>
      <c r="BY3521" s="63"/>
      <c r="BZ3521" s="63"/>
      <c r="CA3521" s="63"/>
      <c r="CB3521" s="63"/>
      <c r="CC3521" s="63"/>
      <c r="CD3521" s="63"/>
      <c r="CE3521" s="63"/>
      <c r="CF3521" s="63"/>
      <c r="CG3521" s="63"/>
      <c r="CH3521" s="63"/>
      <c r="CI3521" s="63"/>
      <c r="CJ3521" s="63"/>
      <c r="CK3521" s="63"/>
      <c r="CL3521" s="63"/>
      <c r="CM3521" s="63"/>
      <c r="CN3521" s="63"/>
      <c r="CO3521" s="63"/>
      <c r="CP3521" s="63"/>
      <c r="CR3521" s="227"/>
      <c r="CS3521" s="74"/>
    </row>
    <row r="3522" spans="1:97" s="72" customFormat="1" ht="75.75" customHeight="1">
      <c r="A3522" s="63"/>
      <c r="B3522" s="63"/>
      <c r="C3522" s="63"/>
      <c r="D3522" s="63"/>
      <c r="E3522" s="63"/>
      <c r="F3522" s="63"/>
      <c r="G3522" s="63"/>
      <c r="H3522" s="63"/>
      <c r="I3522" s="63"/>
      <c r="J3522" s="63"/>
      <c r="K3522" s="63"/>
      <c r="L3522" s="63"/>
      <c r="M3522" s="63"/>
      <c r="N3522" s="63"/>
      <c r="O3522" s="63"/>
      <c r="P3522" s="63"/>
      <c r="Q3522" s="63"/>
      <c r="R3522" s="63"/>
      <c r="S3522" s="63"/>
      <c r="T3522" s="63"/>
      <c r="U3522" s="63"/>
      <c r="V3522" s="63"/>
      <c r="W3522" s="63"/>
      <c r="X3522" s="63"/>
      <c r="Y3522" s="63"/>
      <c r="Z3522" s="63"/>
      <c r="AA3522" s="63"/>
      <c r="AB3522" s="63"/>
      <c r="AC3522" s="63"/>
      <c r="AD3522" s="63"/>
      <c r="AE3522" s="63"/>
      <c r="AF3522" s="63"/>
      <c r="AG3522" s="63"/>
      <c r="AH3522" s="63"/>
      <c r="AI3522" s="63"/>
      <c r="AJ3522" s="63"/>
      <c r="AK3522" s="63"/>
      <c r="AL3522" s="63"/>
      <c r="AM3522" s="63"/>
      <c r="AN3522" s="63"/>
      <c r="AO3522" s="63"/>
      <c r="AP3522" s="63"/>
      <c r="AQ3522" s="63"/>
      <c r="AR3522" s="63"/>
      <c r="AS3522" s="63"/>
      <c r="AT3522" s="63"/>
      <c r="AU3522" s="63"/>
      <c r="AV3522" s="63"/>
      <c r="AW3522" s="63"/>
      <c r="AX3522" s="63"/>
      <c r="AY3522" s="63"/>
      <c r="AZ3522" s="63"/>
      <c r="BA3522" s="63"/>
      <c r="BB3522" s="63"/>
      <c r="BC3522" s="63"/>
      <c r="BD3522" s="63"/>
      <c r="BE3522" s="63"/>
      <c r="BF3522" s="63"/>
      <c r="BG3522" s="63"/>
      <c r="BH3522" s="63"/>
      <c r="BI3522" s="63"/>
      <c r="BJ3522" s="63"/>
      <c r="BK3522" s="63"/>
      <c r="BL3522" s="63"/>
      <c r="BM3522" s="63"/>
      <c r="BN3522" s="63"/>
      <c r="BO3522" s="63"/>
      <c r="BP3522" s="63"/>
      <c r="BQ3522" s="63"/>
      <c r="BR3522" s="63"/>
      <c r="BS3522" s="63"/>
      <c r="BT3522" s="63"/>
      <c r="BU3522" s="63"/>
      <c r="BV3522" s="63"/>
      <c r="BW3522" s="63"/>
      <c r="BX3522" s="63"/>
      <c r="BY3522" s="63"/>
      <c r="BZ3522" s="63"/>
      <c r="CA3522" s="63"/>
      <c r="CB3522" s="63"/>
      <c r="CC3522" s="63"/>
      <c r="CD3522" s="63"/>
      <c r="CE3522" s="63"/>
      <c r="CF3522" s="63"/>
      <c r="CG3522" s="63"/>
      <c r="CH3522" s="63"/>
      <c r="CI3522" s="63"/>
      <c r="CJ3522" s="63"/>
      <c r="CK3522" s="63"/>
      <c r="CL3522" s="63"/>
      <c r="CM3522" s="63"/>
      <c r="CN3522" s="63"/>
      <c r="CO3522" s="63"/>
      <c r="CP3522" s="63"/>
      <c r="CR3522" s="227"/>
      <c r="CS3522" s="74"/>
    </row>
    <row r="3523" spans="1:97" s="72" customFormat="1" ht="75.75" customHeight="1">
      <c r="A3523" s="63"/>
      <c r="B3523" s="63"/>
      <c r="C3523" s="63"/>
      <c r="D3523" s="63"/>
      <c r="E3523" s="63"/>
      <c r="F3523" s="63"/>
      <c r="G3523" s="63"/>
      <c r="H3523" s="63"/>
      <c r="I3523" s="63"/>
      <c r="J3523" s="63"/>
      <c r="K3523" s="63"/>
      <c r="L3523" s="63"/>
      <c r="M3523" s="63"/>
      <c r="N3523" s="63"/>
      <c r="O3523" s="63"/>
      <c r="P3523" s="63"/>
      <c r="Q3523" s="63"/>
      <c r="R3523" s="63"/>
      <c r="S3523" s="63"/>
      <c r="T3523" s="63"/>
      <c r="U3523" s="63"/>
      <c r="V3523" s="63"/>
      <c r="W3523" s="63"/>
      <c r="X3523" s="63"/>
      <c r="Y3523" s="63"/>
      <c r="Z3523" s="63"/>
      <c r="AA3523" s="63"/>
      <c r="AB3523" s="63"/>
      <c r="AC3523" s="63"/>
      <c r="AD3523" s="63"/>
      <c r="AE3523" s="63"/>
      <c r="AF3523" s="63"/>
      <c r="AG3523" s="63"/>
      <c r="AH3523" s="63"/>
      <c r="AI3523" s="63"/>
      <c r="AJ3523" s="63"/>
      <c r="AK3523" s="63"/>
      <c r="AL3523" s="63"/>
      <c r="AM3523" s="63"/>
      <c r="AN3523" s="63"/>
      <c r="AO3523" s="63"/>
      <c r="AP3523" s="63"/>
      <c r="AQ3523" s="63"/>
      <c r="AR3523" s="63"/>
      <c r="AS3523" s="63"/>
      <c r="AT3523" s="63"/>
      <c r="AU3523" s="63"/>
      <c r="AV3523" s="63"/>
      <c r="AW3523" s="63"/>
      <c r="AX3523" s="63"/>
      <c r="AY3523" s="63"/>
      <c r="AZ3523" s="63"/>
      <c r="BA3523" s="63"/>
      <c r="BB3523" s="63"/>
      <c r="BC3523" s="63"/>
      <c r="BD3523" s="63"/>
      <c r="BE3523" s="63"/>
      <c r="BF3523" s="63"/>
      <c r="BG3523" s="63"/>
      <c r="BH3523" s="63"/>
      <c r="BI3523" s="63"/>
      <c r="BJ3523" s="63"/>
      <c r="BK3523" s="63"/>
      <c r="BL3523" s="63"/>
      <c r="BM3523" s="63"/>
      <c r="BN3523" s="63"/>
      <c r="BO3523" s="63"/>
      <c r="BP3523" s="63"/>
      <c r="BQ3523" s="63"/>
      <c r="BR3523" s="63"/>
      <c r="BS3523" s="63"/>
      <c r="BT3523" s="63"/>
      <c r="BU3523" s="63"/>
      <c r="BV3523" s="63"/>
      <c r="BW3523" s="63"/>
      <c r="BX3523" s="63"/>
      <c r="BY3523" s="63"/>
      <c r="BZ3523" s="63"/>
      <c r="CA3523" s="63"/>
      <c r="CB3523" s="63"/>
      <c r="CC3523" s="63"/>
      <c r="CD3523" s="63"/>
      <c r="CE3523" s="63"/>
      <c r="CF3523" s="63"/>
      <c r="CG3523" s="63"/>
      <c r="CH3523" s="63"/>
      <c r="CI3523" s="63"/>
      <c r="CJ3523" s="63"/>
      <c r="CK3523" s="63"/>
      <c r="CL3523" s="63"/>
      <c r="CM3523" s="63"/>
      <c r="CN3523" s="63"/>
      <c r="CO3523" s="63"/>
      <c r="CP3523" s="63"/>
      <c r="CR3523" s="227"/>
      <c r="CS3523" s="74"/>
    </row>
    <row r="3524" spans="1:97" s="72" customFormat="1" ht="75.75" customHeight="1">
      <c r="A3524" s="63"/>
      <c r="B3524" s="63"/>
      <c r="C3524" s="63"/>
      <c r="D3524" s="63"/>
      <c r="E3524" s="63"/>
      <c r="F3524" s="63"/>
      <c r="G3524" s="63"/>
      <c r="H3524" s="63"/>
      <c r="I3524" s="63"/>
      <c r="J3524" s="63"/>
      <c r="K3524" s="63"/>
      <c r="L3524" s="63"/>
      <c r="M3524" s="63"/>
      <c r="N3524" s="63"/>
      <c r="O3524" s="63"/>
      <c r="P3524" s="63"/>
      <c r="Q3524" s="63"/>
      <c r="R3524" s="63"/>
      <c r="S3524" s="63"/>
      <c r="T3524" s="63"/>
      <c r="U3524" s="63"/>
      <c r="V3524" s="63"/>
      <c r="W3524" s="63"/>
      <c r="X3524" s="63"/>
      <c r="Y3524" s="63"/>
      <c r="Z3524" s="63"/>
      <c r="AA3524" s="63"/>
      <c r="AB3524" s="63"/>
      <c r="AC3524" s="63"/>
      <c r="AD3524" s="63"/>
      <c r="AE3524" s="63"/>
      <c r="AF3524" s="63"/>
      <c r="AG3524" s="63"/>
      <c r="AH3524" s="63"/>
      <c r="AI3524" s="63"/>
      <c r="AJ3524" s="63"/>
      <c r="AK3524" s="63"/>
      <c r="AL3524" s="63"/>
      <c r="AM3524" s="63"/>
      <c r="AN3524" s="63"/>
      <c r="AO3524" s="63"/>
      <c r="AP3524" s="63"/>
      <c r="AQ3524" s="63"/>
      <c r="AR3524" s="63"/>
      <c r="AS3524" s="63"/>
      <c r="AT3524" s="63"/>
      <c r="AU3524" s="63"/>
      <c r="AV3524" s="63"/>
      <c r="AW3524" s="63"/>
      <c r="AX3524" s="63"/>
      <c r="AY3524" s="63"/>
      <c r="AZ3524" s="63"/>
      <c r="BA3524" s="63"/>
      <c r="BB3524" s="63"/>
      <c r="BC3524" s="63"/>
      <c r="BD3524" s="63"/>
      <c r="BE3524" s="63"/>
      <c r="BF3524" s="63"/>
      <c r="BG3524" s="63"/>
      <c r="BH3524" s="63"/>
      <c r="BI3524" s="63"/>
      <c r="BJ3524" s="63"/>
      <c r="BK3524" s="63"/>
      <c r="BL3524" s="63"/>
      <c r="BM3524" s="63"/>
      <c r="BN3524" s="63"/>
      <c r="BO3524" s="63"/>
      <c r="BP3524" s="63"/>
      <c r="BQ3524" s="63"/>
      <c r="BR3524" s="63"/>
      <c r="BS3524" s="63"/>
      <c r="BT3524" s="63"/>
      <c r="BU3524" s="63"/>
      <c r="BV3524" s="63"/>
      <c r="BW3524" s="63"/>
      <c r="BX3524" s="63"/>
      <c r="BY3524" s="63"/>
      <c r="BZ3524" s="63"/>
      <c r="CA3524" s="63"/>
      <c r="CB3524" s="63"/>
      <c r="CC3524" s="63"/>
      <c r="CD3524" s="63"/>
      <c r="CE3524" s="63"/>
      <c r="CF3524" s="63"/>
      <c r="CG3524" s="63"/>
      <c r="CH3524" s="63"/>
      <c r="CI3524" s="63"/>
      <c r="CJ3524" s="63"/>
      <c r="CK3524" s="63"/>
      <c r="CL3524" s="63"/>
      <c r="CM3524" s="63"/>
      <c r="CN3524" s="63"/>
      <c r="CO3524" s="63"/>
      <c r="CP3524" s="63"/>
      <c r="CR3524" s="227"/>
      <c r="CS3524" s="74"/>
    </row>
    <row r="3525" spans="1:97" s="72" customFormat="1" ht="75.75" customHeight="1">
      <c r="A3525" s="63"/>
      <c r="B3525" s="63"/>
      <c r="C3525" s="63"/>
      <c r="D3525" s="63"/>
      <c r="E3525" s="63"/>
      <c r="F3525" s="63"/>
      <c r="G3525" s="63"/>
      <c r="H3525" s="63"/>
      <c r="I3525" s="63"/>
      <c r="J3525" s="63"/>
      <c r="K3525" s="63"/>
      <c r="L3525" s="63"/>
      <c r="M3525" s="63"/>
      <c r="N3525" s="63"/>
      <c r="O3525" s="63"/>
      <c r="P3525" s="63"/>
      <c r="Q3525" s="63"/>
      <c r="R3525" s="63"/>
      <c r="S3525" s="63"/>
      <c r="T3525" s="63"/>
      <c r="U3525" s="63"/>
      <c r="V3525" s="63"/>
      <c r="W3525" s="63"/>
      <c r="X3525" s="63"/>
      <c r="Y3525" s="63"/>
      <c r="Z3525" s="63"/>
      <c r="AA3525" s="63"/>
      <c r="AB3525" s="63"/>
      <c r="AC3525" s="63"/>
      <c r="AD3525" s="63"/>
      <c r="AE3525" s="63"/>
      <c r="AF3525" s="63"/>
      <c r="AG3525" s="63"/>
      <c r="AH3525" s="63"/>
      <c r="AI3525" s="63"/>
      <c r="AJ3525" s="63"/>
      <c r="AK3525" s="63"/>
      <c r="AL3525" s="63"/>
      <c r="AM3525" s="63"/>
      <c r="AN3525" s="63"/>
      <c r="AO3525" s="63"/>
      <c r="AP3525" s="63"/>
      <c r="AQ3525" s="63"/>
      <c r="AR3525" s="63"/>
      <c r="AS3525" s="63"/>
      <c r="AT3525" s="63"/>
      <c r="AU3525" s="63"/>
      <c r="AV3525" s="63"/>
      <c r="AW3525" s="63"/>
      <c r="AX3525" s="63"/>
      <c r="AY3525" s="63"/>
      <c r="AZ3525" s="63"/>
      <c r="BA3525" s="63"/>
      <c r="BB3525" s="63"/>
      <c r="BC3525" s="63"/>
      <c r="BD3525" s="63"/>
      <c r="BE3525" s="63"/>
      <c r="BF3525" s="63"/>
      <c r="BG3525" s="63"/>
      <c r="BH3525" s="63"/>
      <c r="BI3525" s="63"/>
      <c r="BJ3525" s="63"/>
      <c r="BK3525" s="63"/>
      <c r="BL3525" s="63"/>
      <c r="BM3525" s="63"/>
      <c r="BN3525" s="63"/>
      <c r="BO3525" s="63"/>
      <c r="BP3525" s="63"/>
      <c r="BQ3525" s="63"/>
      <c r="BR3525" s="63"/>
      <c r="BS3525" s="63"/>
      <c r="BT3525" s="63"/>
      <c r="BU3525" s="63"/>
      <c r="BV3525" s="63"/>
      <c r="BW3525" s="63"/>
      <c r="BX3525" s="63"/>
      <c r="BY3525" s="63"/>
      <c r="BZ3525" s="63"/>
      <c r="CA3525" s="63"/>
      <c r="CB3525" s="63"/>
      <c r="CC3525" s="63"/>
      <c r="CD3525" s="63"/>
      <c r="CE3525" s="63"/>
      <c r="CF3525" s="63"/>
      <c r="CG3525" s="63"/>
      <c r="CH3525" s="63"/>
      <c r="CI3525" s="63"/>
      <c r="CJ3525" s="63"/>
      <c r="CK3525" s="63"/>
      <c r="CL3525" s="63"/>
      <c r="CM3525" s="63"/>
      <c r="CN3525" s="63"/>
      <c r="CO3525" s="63"/>
      <c r="CP3525" s="63"/>
      <c r="CR3525" s="227"/>
      <c r="CS3525" s="74"/>
    </row>
    <row r="3526" spans="1:97" s="72" customFormat="1" ht="75.75" customHeight="1">
      <c r="A3526" s="63"/>
      <c r="B3526" s="63"/>
      <c r="C3526" s="63"/>
      <c r="D3526" s="63"/>
      <c r="E3526" s="63"/>
      <c r="F3526" s="63"/>
      <c r="G3526" s="63"/>
      <c r="H3526" s="63"/>
      <c r="I3526" s="63"/>
      <c r="J3526" s="63"/>
      <c r="K3526" s="63"/>
      <c r="L3526" s="63"/>
      <c r="M3526" s="63"/>
      <c r="N3526" s="63"/>
      <c r="O3526" s="63"/>
      <c r="P3526" s="63"/>
      <c r="Q3526" s="63"/>
      <c r="R3526" s="63"/>
      <c r="S3526" s="63"/>
      <c r="T3526" s="63"/>
      <c r="U3526" s="63"/>
      <c r="V3526" s="63"/>
      <c r="W3526" s="63"/>
      <c r="X3526" s="63"/>
      <c r="Y3526" s="63"/>
      <c r="Z3526" s="63"/>
      <c r="AA3526" s="63"/>
      <c r="AB3526" s="63"/>
      <c r="AC3526" s="63"/>
      <c r="AD3526" s="63"/>
      <c r="AE3526" s="63"/>
      <c r="AF3526" s="63"/>
      <c r="AG3526" s="63"/>
      <c r="AH3526" s="63"/>
      <c r="AI3526" s="63"/>
      <c r="AJ3526" s="63"/>
      <c r="AK3526" s="63"/>
      <c r="AL3526" s="63"/>
      <c r="AM3526" s="63"/>
      <c r="AN3526" s="63"/>
      <c r="AO3526" s="63"/>
      <c r="AP3526" s="63"/>
      <c r="AQ3526" s="63"/>
      <c r="AR3526" s="63"/>
      <c r="AS3526" s="63"/>
      <c r="AT3526" s="63"/>
      <c r="AU3526" s="63"/>
      <c r="AV3526" s="63"/>
      <c r="AW3526" s="63"/>
      <c r="AX3526" s="63"/>
      <c r="AY3526" s="63"/>
      <c r="AZ3526" s="63"/>
      <c r="BA3526" s="63"/>
      <c r="BB3526" s="63"/>
      <c r="BC3526" s="63"/>
      <c r="BD3526" s="63"/>
      <c r="BE3526" s="63"/>
      <c r="BF3526" s="63"/>
      <c r="BG3526" s="63"/>
      <c r="BH3526" s="63"/>
      <c r="BI3526" s="63"/>
      <c r="BJ3526" s="63"/>
      <c r="BK3526" s="63"/>
      <c r="BL3526" s="63"/>
      <c r="BM3526" s="63"/>
      <c r="BN3526" s="63"/>
      <c r="BO3526" s="63"/>
      <c r="BP3526" s="63"/>
      <c r="BQ3526" s="63"/>
      <c r="BR3526" s="63"/>
      <c r="BS3526" s="63"/>
      <c r="BT3526" s="63"/>
      <c r="BU3526" s="63"/>
      <c r="BV3526" s="63"/>
      <c r="BW3526" s="63"/>
      <c r="BX3526" s="63"/>
      <c r="BY3526" s="63"/>
      <c r="BZ3526" s="63"/>
      <c r="CA3526" s="63"/>
      <c r="CB3526" s="63"/>
      <c r="CC3526" s="63"/>
      <c r="CD3526" s="63"/>
      <c r="CE3526" s="63"/>
      <c r="CF3526" s="63"/>
      <c r="CG3526" s="63"/>
      <c r="CH3526" s="63"/>
      <c r="CI3526" s="63"/>
      <c r="CJ3526" s="63"/>
      <c r="CK3526" s="63"/>
      <c r="CL3526" s="63"/>
      <c r="CM3526" s="63"/>
      <c r="CN3526" s="63"/>
      <c r="CO3526" s="63"/>
      <c r="CP3526" s="63"/>
      <c r="CR3526" s="227"/>
      <c r="CS3526" s="74"/>
    </row>
    <row r="3527" spans="1:97" s="72" customFormat="1" ht="75.75" customHeight="1">
      <c r="A3527" s="63"/>
      <c r="B3527" s="63"/>
      <c r="C3527" s="63"/>
      <c r="D3527" s="63"/>
      <c r="E3527" s="63"/>
      <c r="F3527" s="63"/>
      <c r="G3527" s="63"/>
      <c r="H3527" s="63"/>
      <c r="I3527" s="63"/>
      <c r="J3527" s="63"/>
      <c r="K3527" s="63"/>
      <c r="L3527" s="63"/>
      <c r="M3527" s="63"/>
      <c r="N3527" s="63"/>
      <c r="O3527" s="63"/>
      <c r="P3527" s="63"/>
      <c r="Q3527" s="63"/>
      <c r="R3527" s="63"/>
      <c r="S3527" s="63"/>
      <c r="T3527" s="63"/>
      <c r="U3527" s="63"/>
      <c r="V3527" s="63"/>
      <c r="W3527" s="63"/>
      <c r="X3527" s="63"/>
      <c r="Y3527" s="63"/>
      <c r="Z3527" s="63"/>
      <c r="AA3527" s="63"/>
      <c r="AB3527" s="63"/>
      <c r="AC3527" s="63"/>
      <c r="AD3527" s="63"/>
      <c r="AE3527" s="63"/>
      <c r="AF3527" s="63"/>
      <c r="AG3527" s="63"/>
      <c r="AH3527" s="63"/>
      <c r="AI3527" s="63"/>
      <c r="AJ3527" s="63"/>
      <c r="AK3527" s="63"/>
      <c r="AL3527" s="63"/>
      <c r="AM3527" s="63"/>
      <c r="AN3527" s="63"/>
      <c r="AO3527" s="63"/>
      <c r="AP3527" s="63"/>
      <c r="AQ3527" s="63"/>
      <c r="AR3527" s="63"/>
      <c r="AS3527" s="63"/>
      <c r="AT3527" s="63"/>
      <c r="AU3527" s="63"/>
      <c r="AV3527" s="63"/>
      <c r="AW3527" s="63"/>
      <c r="AX3527" s="63"/>
      <c r="AY3527" s="63"/>
      <c r="AZ3527" s="63"/>
      <c r="BA3527" s="63"/>
      <c r="BB3527" s="63"/>
      <c r="BC3527" s="63"/>
      <c r="BD3527" s="63"/>
      <c r="BE3527" s="63"/>
      <c r="BF3527" s="63"/>
      <c r="BG3527" s="63"/>
      <c r="BH3527" s="63"/>
      <c r="BI3527" s="63"/>
      <c r="BJ3527" s="63"/>
      <c r="BK3527" s="63"/>
      <c r="BL3527" s="63"/>
      <c r="BM3527" s="63"/>
      <c r="BN3527" s="63"/>
      <c r="BO3527" s="63"/>
      <c r="BP3527" s="63"/>
      <c r="BQ3527" s="63"/>
      <c r="BR3527" s="63"/>
      <c r="BS3527" s="63"/>
      <c r="BT3527" s="63"/>
      <c r="BU3527" s="63"/>
      <c r="BV3527" s="63"/>
      <c r="BW3527" s="63"/>
      <c r="BX3527" s="63"/>
      <c r="BY3527" s="63"/>
      <c r="BZ3527" s="63"/>
      <c r="CA3527" s="63"/>
      <c r="CB3527" s="63"/>
      <c r="CC3527" s="63"/>
      <c r="CD3527" s="63"/>
      <c r="CE3527" s="63"/>
      <c r="CF3527" s="63"/>
      <c r="CG3527" s="63"/>
      <c r="CH3527" s="63"/>
      <c r="CI3527" s="63"/>
      <c r="CJ3527" s="63"/>
      <c r="CK3527" s="63"/>
      <c r="CL3527" s="63"/>
      <c r="CM3527" s="63"/>
      <c r="CN3527" s="63"/>
      <c r="CO3527" s="63"/>
      <c r="CP3527" s="63"/>
      <c r="CR3527" s="227"/>
      <c r="CS3527" s="74"/>
    </row>
    <row r="3528" spans="1:97" s="72" customFormat="1" ht="75.75" customHeight="1">
      <c r="A3528" s="63"/>
      <c r="B3528" s="63"/>
      <c r="C3528" s="63"/>
      <c r="D3528" s="63"/>
      <c r="E3528" s="63"/>
      <c r="F3528" s="63"/>
      <c r="G3528" s="63"/>
      <c r="H3528" s="63"/>
      <c r="I3528" s="63"/>
      <c r="J3528" s="63"/>
      <c r="K3528" s="63"/>
      <c r="L3528" s="63"/>
      <c r="M3528" s="63"/>
      <c r="N3528" s="63"/>
      <c r="O3528" s="63"/>
      <c r="P3528" s="63"/>
      <c r="Q3528" s="63"/>
      <c r="R3528" s="63"/>
      <c r="S3528" s="63"/>
      <c r="T3528" s="63"/>
      <c r="U3528" s="63"/>
      <c r="V3528" s="63"/>
      <c r="W3528" s="63"/>
      <c r="X3528" s="63"/>
      <c r="Y3528" s="63"/>
      <c r="Z3528" s="63"/>
      <c r="AA3528" s="63"/>
      <c r="AB3528" s="63"/>
      <c r="AC3528" s="63"/>
      <c r="AD3528" s="63"/>
      <c r="AE3528" s="63"/>
      <c r="AF3528" s="63"/>
      <c r="AG3528" s="63"/>
      <c r="AH3528" s="63"/>
      <c r="AI3528" s="63"/>
      <c r="AJ3528" s="63"/>
      <c r="AK3528" s="63"/>
      <c r="AL3528" s="63"/>
      <c r="AM3528" s="63"/>
      <c r="AN3528" s="63"/>
      <c r="AO3528" s="63"/>
      <c r="AP3528" s="63"/>
      <c r="AQ3528" s="63"/>
      <c r="AR3528" s="63"/>
      <c r="AS3528" s="63"/>
      <c r="AT3528" s="63"/>
      <c r="AU3528" s="63"/>
      <c r="AV3528" s="63"/>
      <c r="AW3528" s="63"/>
      <c r="AX3528" s="63"/>
      <c r="AY3528" s="63"/>
      <c r="AZ3528" s="63"/>
      <c r="BA3528" s="63"/>
      <c r="BB3528" s="63"/>
      <c r="BC3528" s="63"/>
      <c r="BD3528" s="63"/>
      <c r="BE3528" s="63"/>
      <c r="BF3528" s="63"/>
      <c r="BG3528" s="63"/>
      <c r="BH3528" s="63"/>
      <c r="BI3528" s="63"/>
      <c r="BJ3528" s="63"/>
      <c r="BK3528" s="63"/>
      <c r="BL3528" s="63"/>
      <c r="BM3528" s="63"/>
      <c r="BN3528" s="63"/>
      <c r="BO3528" s="63"/>
      <c r="BP3528" s="63"/>
      <c r="BQ3528" s="63"/>
      <c r="BR3528" s="63"/>
      <c r="BS3528" s="63"/>
      <c r="BT3528" s="63"/>
      <c r="BU3528" s="63"/>
      <c r="BV3528" s="63"/>
      <c r="BW3528" s="63"/>
      <c r="BX3528" s="63"/>
      <c r="BY3528" s="63"/>
      <c r="BZ3528" s="63"/>
      <c r="CA3528" s="63"/>
      <c r="CB3528" s="63"/>
      <c r="CC3528" s="63"/>
      <c r="CD3528" s="63"/>
      <c r="CE3528" s="63"/>
      <c r="CF3528" s="63"/>
      <c r="CG3528" s="63"/>
      <c r="CH3528" s="63"/>
      <c r="CI3528" s="63"/>
      <c r="CJ3528" s="63"/>
      <c r="CK3528" s="63"/>
      <c r="CL3528" s="63"/>
      <c r="CM3528" s="63"/>
      <c r="CN3528" s="63"/>
      <c r="CO3528" s="63"/>
      <c r="CP3528" s="63"/>
      <c r="CR3528" s="227"/>
      <c r="CS3528" s="74"/>
    </row>
    <row r="3529" spans="1:97" s="72" customFormat="1" ht="75.75" customHeight="1">
      <c r="A3529" s="63"/>
      <c r="B3529" s="63"/>
      <c r="C3529" s="63"/>
      <c r="D3529" s="63"/>
      <c r="E3529" s="63"/>
      <c r="F3529" s="63"/>
      <c r="G3529" s="63"/>
      <c r="H3529" s="63"/>
      <c r="I3529" s="63"/>
      <c r="J3529" s="63"/>
      <c r="K3529" s="63"/>
      <c r="L3529" s="63"/>
      <c r="M3529" s="63"/>
      <c r="N3529" s="63"/>
      <c r="O3529" s="63"/>
      <c r="P3529" s="63"/>
      <c r="Q3529" s="63"/>
      <c r="R3529" s="63"/>
      <c r="S3529" s="63"/>
      <c r="T3529" s="63"/>
      <c r="U3529" s="63"/>
      <c r="V3529" s="63"/>
      <c r="W3529" s="63"/>
      <c r="X3529" s="63"/>
      <c r="Y3529" s="63"/>
      <c r="Z3529" s="63"/>
      <c r="AA3529" s="63"/>
      <c r="AB3529" s="63"/>
      <c r="AC3529" s="63"/>
      <c r="AD3529" s="63"/>
      <c r="AE3529" s="63"/>
      <c r="AF3529" s="63"/>
      <c r="AG3529" s="63"/>
      <c r="AH3529" s="63"/>
      <c r="AI3529" s="63"/>
      <c r="AJ3529" s="63"/>
      <c r="AK3529" s="63"/>
      <c r="AL3529" s="63"/>
      <c r="AM3529" s="63"/>
      <c r="AN3529" s="63"/>
      <c r="AO3529" s="63"/>
      <c r="AP3529" s="63"/>
      <c r="AQ3529" s="63"/>
      <c r="AR3529" s="63"/>
      <c r="AS3529" s="63"/>
      <c r="AT3529" s="63"/>
      <c r="AU3529" s="63"/>
      <c r="AV3529" s="63"/>
      <c r="AW3529" s="63"/>
      <c r="AX3529" s="63"/>
      <c r="AY3529" s="63"/>
      <c r="AZ3529" s="63"/>
      <c r="BA3529" s="63"/>
      <c r="BB3529" s="63"/>
      <c r="BC3529" s="63"/>
      <c r="BD3529" s="63"/>
      <c r="BE3529" s="63"/>
      <c r="BF3529" s="63"/>
      <c r="BG3529" s="63"/>
      <c r="BH3529" s="63"/>
      <c r="BI3529" s="63"/>
      <c r="BJ3529" s="63"/>
      <c r="BK3529" s="63"/>
      <c r="BL3529" s="63"/>
      <c r="BM3529" s="63"/>
      <c r="BN3529" s="63"/>
      <c r="BO3529" s="63"/>
      <c r="BP3529" s="63"/>
      <c r="BQ3529" s="63"/>
      <c r="BR3529" s="63"/>
      <c r="BS3529" s="63"/>
      <c r="BT3529" s="63"/>
      <c r="BU3529" s="63"/>
      <c r="BV3529" s="63"/>
      <c r="BW3529" s="63"/>
      <c r="BX3529" s="63"/>
      <c r="BY3529" s="63"/>
      <c r="BZ3529" s="63"/>
      <c r="CA3529" s="63"/>
      <c r="CB3529" s="63"/>
      <c r="CC3529" s="63"/>
      <c r="CD3529" s="63"/>
      <c r="CE3529" s="63"/>
      <c r="CF3529" s="63"/>
      <c r="CG3529" s="63"/>
      <c r="CH3529" s="63"/>
      <c r="CI3529" s="63"/>
      <c r="CJ3529" s="63"/>
      <c r="CK3529" s="63"/>
      <c r="CL3529" s="63"/>
      <c r="CM3529" s="63"/>
      <c r="CN3529" s="63"/>
      <c r="CO3529" s="63"/>
      <c r="CP3529" s="63"/>
      <c r="CR3529" s="227"/>
      <c r="CS3529" s="74"/>
    </row>
    <row r="3530" spans="1:97" s="72" customFormat="1" ht="75.75" customHeight="1">
      <c r="A3530" s="63"/>
      <c r="B3530" s="63"/>
      <c r="C3530" s="63"/>
      <c r="D3530" s="63"/>
      <c r="E3530" s="63"/>
      <c r="F3530" s="63"/>
      <c r="G3530" s="63"/>
      <c r="H3530" s="63"/>
      <c r="I3530" s="63"/>
      <c r="J3530" s="63"/>
      <c r="K3530" s="63"/>
      <c r="L3530" s="63"/>
      <c r="M3530" s="63"/>
      <c r="N3530" s="63"/>
      <c r="O3530" s="63"/>
      <c r="P3530" s="63"/>
      <c r="Q3530" s="63"/>
      <c r="R3530" s="63"/>
      <c r="S3530" s="63"/>
      <c r="T3530" s="63"/>
      <c r="U3530" s="63"/>
      <c r="V3530" s="63"/>
      <c r="W3530" s="63"/>
      <c r="X3530" s="63"/>
      <c r="Y3530" s="63"/>
      <c r="Z3530" s="63"/>
      <c r="AA3530" s="63"/>
      <c r="AB3530" s="63"/>
      <c r="AC3530" s="63"/>
      <c r="AD3530" s="63"/>
      <c r="AE3530" s="63"/>
      <c r="AF3530" s="63"/>
      <c r="AG3530" s="63"/>
      <c r="AH3530" s="63"/>
      <c r="AI3530" s="63"/>
      <c r="AJ3530" s="63"/>
      <c r="AK3530" s="63"/>
      <c r="AL3530" s="63"/>
      <c r="AM3530" s="63"/>
      <c r="AN3530" s="63"/>
      <c r="AO3530" s="63"/>
      <c r="AP3530" s="63"/>
      <c r="AQ3530" s="63"/>
      <c r="AR3530" s="63"/>
      <c r="AS3530" s="63"/>
      <c r="AT3530" s="63"/>
      <c r="AU3530" s="63"/>
      <c r="AV3530" s="63"/>
      <c r="AW3530" s="63"/>
      <c r="AX3530" s="63"/>
      <c r="AY3530" s="63"/>
      <c r="AZ3530" s="63"/>
      <c r="BA3530" s="63"/>
      <c r="BB3530" s="63"/>
      <c r="BC3530" s="63"/>
      <c r="BD3530" s="63"/>
      <c r="BE3530" s="63"/>
      <c r="BF3530" s="63"/>
      <c r="BG3530" s="63"/>
      <c r="BH3530" s="63"/>
      <c r="BI3530" s="63"/>
      <c r="BJ3530" s="63"/>
      <c r="BK3530" s="63"/>
      <c r="BL3530" s="63"/>
      <c r="BM3530" s="63"/>
      <c r="BN3530" s="63"/>
      <c r="BO3530" s="63"/>
      <c r="BP3530" s="63"/>
      <c r="BQ3530" s="63"/>
      <c r="BR3530" s="63"/>
      <c r="BS3530" s="63"/>
      <c r="BT3530" s="63"/>
      <c r="BU3530" s="63"/>
      <c r="BV3530" s="63"/>
      <c r="BW3530" s="63"/>
      <c r="BX3530" s="63"/>
      <c r="BY3530" s="63"/>
      <c r="BZ3530" s="63"/>
      <c r="CA3530" s="63"/>
      <c r="CB3530" s="63"/>
      <c r="CC3530" s="63"/>
      <c r="CD3530" s="63"/>
      <c r="CE3530" s="63"/>
      <c r="CF3530" s="63"/>
      <c r="CG3530" s="63"/>
      <c r="CH3530" s="63"/>
      <c r="CI3530" s="63"/>
      <c r="CJ3530" s="63"/>
      <c r="CK3530" s="63"/>
      <c r="CL3530" s="63"/>
      <c r="CM3530" s="63"/>
      <c r="CN3530" s="63"/>
      <c r="CO3530" s="63"/>
      <c r="CP3530" s="63"/>
      <c r="CR3530" s="227"/>
      <c r="CS3530" s="74"/>
    </row>
    <row r="3531" spans="1:97" s="72" customFormat="1" ht="75.75" customHeight="1">
      <c r="A3531" s="63"/>
      <c r="B3531" s="63"/>
      <c r="C3531" s="63"/>
      <c r="D3531" s="63"/>
      <c r="E3531" s="63"/>
      <c r="F3531" s="63"/>
      <c r="G3531" s="63"/>
      <c r="H3531" s="63"/>
      <c r="I3531" s="63"/>
      <c r="J3531" s="63"/>
      <c r="K3531" s="63"/>
      <c r="L3531" s="63"/>
      <c r="M3531" s="63"/>
      <c r="N3531" s="63"/>
      <c r="O3531" s="63"/>
      <c r="P3531" s="63"/>
      <c r="Q3531" s="63"/>
      <c r="R3531" s="63"/>
      <c r="S3531" s="63"/>
      <c r="T3531" s="63"/>
      <c r="U3531" s="63"/>
      <c r="V3531" s="63"/>
      <c r="W3531" s="63"/>
      <c r="X3531" s="63"/>
      <c r="Y3531" s="63"/>
      <c r="Z3531" s="63"/>
      <c r="AA3531" s="63"/>
      <c r="AB3531" s="63"/>
      <c r="AC3531" s="63"/>
      <c r="AD3531" s="63"/>
      <c r="AE3531" s="63"/>
      <c r="AF3531" s="63"/>
      <c r="AG3531" s="63"/>
      <c r="AH3531" s="63"/>
      <c r="AI3531" s="63"/>
      <c r="AJ3531" s="63"/>
      <c r="AK3531" s="63"/>
      <c r="AL3531" s="63"/>
      <c r="AM3531" s="63"/>
      <c r="AN3531" s="63"/>
      <c r="AO3531" s="63"/>
      <c r="AP3531" s="63"/>
      <c r="AQ3531" s="63"/>
      <c r="AR3531" s="63"/>
      <c r="AS3531" s="63"/>
      <c r="AT3531" s="63"/>
      <c r="AU3531" s="63"/>
      <c r="AV3531" s="63"/>
      <c r="AW3531" s="63"/>
      <c r="AX3531" s="63"/>
      <c r="AY3531" s="63"/>
      <c r="AZ3531" s="63"/>
      <c r="BA3531" s="63"/>
      <c r="BB3531" s="63"/>
      <c r="BC3531" s="63"/>
      <c r="BD3531" s="63"/>
      <c r="BE3531" s="63"/>
      <c r="BF3531" s="63"/>
      <c r="BG3531" s="63"/>
      <c r="BH3531" s="63"/>
      <c r="BI3531" s="63"/>
      <c r="BJ3531" s="63"/>
      <c r="BK3531" s="63"/>
      <c r="BL3531" s="63"/>
      <c r="BM3531" s="63"/>
      <c r="BN3531" s="63"/>
      <c r="BO3531" s="63"/>
      <c r="BP3531" s="63"/>
      <c r="BQ3531" s="63"/>
      <c r="BR3531" s="63"/>
      <c r="BS3531" s="63"/>
      <c r="BT3531" s="63"/>
      <c r="BU3531" s="63"/>
      <c r="BV3531" s="63"/>
      <c r="BW3531" s="63"/>
      <c r="BX3531" s="63"/>
      <c r="BY3531" s="63"/>
      <c r="BZ3531" s="63"/>
      <c r="CA3531" s="63"/>
      <c r="CB3531" s="63"/>
      <c r="CC3531" s="63"/>
      <c r="CD3531" s="63"/>
      <c r="CE3531" s="63"/>
      <c r="CF3531" s="63"/>
      <c r="CG3531" s="63"/>
      <c r="CH3531" s="63"/>
      <c r="CI3531" s="63"/>
      <c r="CJ3531" s="63"/>
      <c r="CK3531" s="63"/>
      <c r="CL3531" s="63"/>
      <c r="CM3531" s="63"/>
      <c r="CN3531" s="63"/>
      <c r="CO3531" s="63"/>
      <c r="CP3531" s="63"/>
      <c r="CR3531" s="227"/>
      <c r="CS3531" s="74"/>
    </row>
    <row r="3532" spans="1:97" s="72" customFormat="1" ht="75.75" customHeight="1">
      <c r="A3532" s="63"/>
      <c r="B3532" s="63"/>
      <c r="C3532" s="63"/>
      <c r="D3532" s="63"/>
      <c r="E3532" s="63"/>
      <c r="F3532" s="63"/>
      <c r="G3532" s="63"/>
      <c r="H3532" s="63"/>
      <c r="I3532" s="63"/>
      <c r="J3532" s="63"/>
      <c r="K3532" s="63"/>
      <c r="L3532" s="63"/>
      <c r="M3532" s="63"/>
      <c r="N3532" s="63"/>
      <c r="O3532" s="63"/>
      <c r="P3532" s="63"/>
      <c r="Q3532" s="63"/>
      <c r="R3532" s="63"/>
      <c r="S3532" s="63"/>
      <c r="T3532" s="63"/>
      <c r="U3532" s="63"/>
      <c r="V3532" s="63"/>
      <c r="W3532" s="63"/>
      <c r="X3532" s="63"/>
      <c r="Y3532" s="63"/>
      <c r="Z3532" s="63"/>
      <c r="AA3532" s="63"/>
      <c r="AB3532" s="63"/>
      <c r="AC3532" s="63"/>
      <c r="AD3532" s="63"/>
      <c r="AE3532" s="63"/>
      <c r="AF3532" s="63"/>
      <c r="AG3532" s="63"/>
      <c r="AH3532" s="63"/>
      <c r="AI3532" s="63"/>
      <c r="AJ3532" s="63"/>
      <c r="AK3532" s="63"/>
      <c r="AL3532" s="63"/>
      <c r="AM3532" s="63"/>
      <c r="AN3532" s="63"/>
      <c r="AO3532" s="63"/>
      <c r="AP3532" s="63"/>
      <c r="AQ3532" s="63"/>
      <c r="AR3532" s="63"/>
      <c r="AS3532" s="63"/>
      <c r="AT3532" s="63"/>
      <c r="AU3532" s="63"/>
      <c r="AV3532" s="63"/>
      <c r="AW3532" s="63"/>
      <c r="AX3532" s="63"/>
      <c r="AY3532" s="63"/>
      <c r="AZ3532" s="63"/>
      <c r="BA3532" s="63"/>
      <c r="BB3532" s="63"/>
      <c r="BC3532" s="63"/>
      <c r="BD3532" s="63"/>
      <c r="BE3532" s="63"/>
      <c r="BF3532" s="63"/>
      <c r="BG3532" s="63"/>
      <c r="BH3532" s="63"/>
      <c r="BI3532" s="63"/>
      <c r="BJ3532" s="63"/>
      <c r="BK3532" s="63"/>
      <c r="BL3532" s="63"/>
      <c r="BM3532" s="63"/>
      <c r="BN3532" s="63"/>
      <c r="BO3532" s="63"/>
      <c r="BP3532" s="63"/>
      <c r="BQ3532" s="63"/>
      <c r="BR3532" s="63"/>
      <c r="BS3532" s="63"/>
      <c r="BT3532" s="63"/>
      <c r="BU3532" s="63"/>
      <c r="BV3532" s="63"/>
      <c r="BW3532" s="63"/>
      <c r="BX3532" s="63"/>
      <c r="BY3532" s="63"/>
      <c r="BZ3532" s="63"/>
      <c r="CA3532" s="63"/>
      <c r="CB3532" s="63"/>
      <c r="CC3532" s="63"/>
      <c r="CD3532" s="63"/>
      <c r="CE3532" s="63"/>
      <c r="CF3532" s="63"/>
      <c r="CG3532" s="63"/>
      <c r="CH3532" s="63"/>
      <c r="CI3532" s="63"/>
      <c r="CJ3532" s="63"/>
      <c r="CK3532" s="63"/>
      <c r="CL3532" s="63"/>
      <c r="CM3532" s="63"/>
      <c r="CN3532" s="63"/>
      <c r="CO3532" s="63"/>
      <c r="CP3532" s="63"/>
      <c r="CR3532" s="227"/>
      <c r="CS3532" s="74"/>
    </row>
    <row r="3533" spans="1:97" s="72" customFormat="1" ht="75.75" customHeight="1">
      <c r="A3533" s="63"/>
      <c r="B3533" s="63"/>
      <c r="C3533" s="63"/>
      <c r="D3533" s="63"/>
      <c r="E3533" s="63"/>
      <c r="F3533" s="63"/>
      <c r="G3533" s="63"/>
      <c r="H3533" s="63"/>
      <c r="I3533" s="63"/>
      <c r="J3533" s="63"/>
      <c r="K3533" s="63"/>
      <c r="L3533" s="63"/>
      <c r="M3533" s="63"/>
      <c r="N3533" s="63"/>
      <c r="O3533" s="63"/>
      <c r="P3533" s="63"/>
      <c r="Q3533" s="63"/>
      <c r="R3533" s="63"/>
      <c r="S3533" s="63"/>
      <c r="T3533" s="63"/>
      <c r="U3533" s="63"/>
      <c r="V3533" s="63"/>
      <c r="W3533" s="63"/>
      <c r="X3533" s="63"/>
      <c r="Y3533" s="63"/>
      <c r="Z3533" s="63"/>
      <c r="AA3533" s="63"/>
      <c r="AB3533" s="63"/>
      <c r="AC3533" s="63"/>
      <c r="AD3533" s="63"/>
      <c r="AE3533" s="63"/>
      <c r="AF3533" s="63"/>
      <c r="AG3533" s="63"/>
      <c r="AH3533" s="63"/>
      <c r="AI3533" s="63"/>
      <c r="AJ3533" s="63"/>
      <c r="AK3533" s="63"/>
      <c r="AL3533" s="63"/>
      <c r="AM3533" s="63"/>
      <c r="AN3533" s="63"/>
      <c r="AO3533" s="63"/>
      <c r="AP3533" s="63"/>
      <c r="AQ3533" s="63"/>
      <c r="AR3533" s="63"/>
      <c r="AS3533" s="63"/>
      <c r="AT3533" s="63"/>
      <c r="AU3533" s="63"/>
      <c r="AV3533" s="63"/>
      <c r="AW3533" s="63"/>
      <c r="AX3533" s="63"/>
      <c r="AY3533" s="63"/>
      <c r="AZ3533" s="63"/>
      <c r="BA3533" s="63"/>
      <c r="BB3533" s="63"/>
      <c r="BC3533" s="63"/>
      <c r="BD3533" s="63"/>
      <c r="BE3533" s="63"/>
      <c r="BF3533" s="63"/>
      <c r="BG3533" s="63"/>
      <c r="BH3533" s="63"/>
      <c r="BI3533" s="63"/>
      <c r="BJ3533" s="63"/>
      <c r="BK3533" s="63"/>
      <c r="BL3533" s="63"/>
      <c r="BM3533" s="63"/>
      <c r="BN3533" s="63"/>
      <c r="BO3533" s="63"/>
      <c r="BP3533" s="63"/>
      <c r="BQ3533" s="63"/>
      <c r="BR3533" s="63"/>
      <c r="BS3533" s="63"/>
      <c r="BT3533" s="63"/>
      <c r="BU3533" s="63"/>
      <c r="BV3533" s="63"/>
      <c r="BW3533" s="63"/>
      <c r="BX3533" s="63"/>
      <c r="BY3533" s="63"/>
      <c r="BZ3533" s="63"/>
      <c r="CA3533" s="63"/>
      <c r="CB3533" s="63"/>
      <c r="CC3533" s="63"/>
      <c r="CD3533" s="63"/>
      <c r="CE3533" s="63"/>
      <c r="CF3533" s="63"/>
      <c r="CG3533" s="63"/>
      <c r="CH3533" s="63"/>
      <c r="CI3533" s="63"/>
      <c r="CJ3533" s="63"/>
      <c r="CK3533" s="63"/>
      <c r="CL3533" s="63"/>
      <c r="CM3533" s="63"/>
      <c r="CN3533" s="63"/>
      <c r="CO3533" s="63"/>
      <c r="CP3533" s="63"/>
      <c r="CR3533" s="227"/>
      <c r="CS3533" s="74"/>
    </row>
    <row r="3534" spans="1:97" s="72" customFormat="1" ht="75.75" customHeight="1">
      <c r="A3534" s="63"/>
      <c r="B3534" s="63"/>
      <c r="C3534" s="63"/>
      <c r="D3534" s="63"/>
      <c r="E3534" s="63"/>
      <c r="F3534" s="63"/>
      <c r="G3534" s="63"/>
      <c r="H3534" s="63"/>
      <c r="I3534" s="63"/>
      <c r="J3534" s="63"/>
      <c r="K3534" s="63"/>
      <c r="L3534" s="63"/>
      <c r="M3534" s="63"/>
      <c r="N3534" s="63"/>
      <c r="O3534" s="63"/>
      <c r="P3534" s="63"/>
      <c r="Q3534" s="63"/>
      <c r="R3534" s="63"/>
      <c r="S3534" s="63"/>
      <c r="T3534" s="63"/>
      <c r="U3534" s="63"/>
      <c r="V3534" s="63"/>
      <c r="W3534" s="63"/>
      <c r="X3534" s="63"/>
      <c r="Y3534" s="63"/>
      <c r="Z3534" s="63"/>
      <c r="AA3534" s="63"/>
      <c r="AB3534" s="63"/>
      <c r="AC3534" s="63"/>
      <c r="AD3534" s="63"/>
      <c r="AE3534" s="63"/>
      <c r="AF3534" s="63"/>
      <c r="AG3534" s="63"/>
      <c r="AH3534" s="63"/>
      <c r="AI3534" s="63"/>
      <c r="AJ3534" s="63"/>
      <c r="AK3534" s="63"/>
      <c r="AL3534" s="63"/>
      <c r="AM3534" s="63"/>
      <c r="AN3534" s="63"/>
      <c r="AO3534" s="63"/>
      <c r="AP3534" s="63"/>
      <c r="AQ3534" s="63"/>
      <c r="AR3534" s="63"/>
      <c r="AS3534" s="63"/>
      <c r="AT3534" s="63"/>
      <c r="AU3534" s="63"/>
      <c r="AV3534" s="63"/>
      <c r="AW3534" s="63"/>
      <c r="AX3534" s="63"/>
      <c r="AY3534" s="63"/>
      <c r="AZ3534" s="63"/>
      <c r="BA3534" s="63"/>
      <c r="BB3534" s="63"/>
      <c r="BC3534" s="63"/>
      <c r="BD3534" s="63"/>
      <c r="BE3534" s="63"/>
      <c r="BF3534" s="63"/>
      <c r="BG3534" s="63"/>
      <c r="BH3534" s="63"/>
      <c r="BI3534" s="63"/>
      <c r="BJ3534" s="63"/>
      <c r="BK3534" s="63"/>
      <c r="BL3534" s="63"/>
      <c r="BM3534" s="63"/>
      <c r="BN3534" s="63"/>
      <c r="BO3534" s="63"/>
      <c r="BP3534" s="63"/>
      <c r="BQ3534" s="63"/>
      <c r="BR3534" s="63"/>
      <c r="BS3534" s="63"/>
      <c r="BT3534" s="63"/>
      <c r="BU3534" s="63"/>
      <c r="BV3534" s="63"/>
      <c r="BW3534" s="63"/>
      <c r="BX3534" s="63"/>
      <c r="BY3534" s="63"/>
      <c r="BZ3534" s="63"/>
      <c r="CA3534" s="63"/>
      <c r="CB3534" s="63"/>
      <c r="CC3534" s="63"/>
      <c r="CD3534" s="63"/>
      <c r="CE3534" s="63"/>
      <c r="CF3534" s="63"/>
      <c r="CG3534" s="63"/>
      <c r="CH3534" s="63"/>
      <c r="CI3534" s="63"/>
      <c r="CJ3534" s="63"/>
      <c r="CK3534" s="63"/>
      <c r="CL3534" s="63"/>
      <c r="CM3534" s="63"/>
      <c r="CN3534" s="63"/>
      <c r="CO3534" s="63"/>
      <c r="CP3534" s="63"/>
      <c r="CR3534" s="227"/>
      <c r="CS3534" s="74"/>
    </row>
    <row r="3535" spans="1:97" s="72" customFormat="1" ht="75.75" customHeight="1">
      <c r="A3535" s="63"/>
      <c r="B3535" s="63"/>
      <c r="C3535" s="63"/>
      <c r="D3535" s="63"/>
      <c r="E3535" s="63"/>
      <c r="F3535" s="63"/>
      <c r="G3535" s="63"/>
      <c r="H3535" s="63"/>
      <c r="I3535" s="63"/>
      <c r="J3535" s="63"/>
      <c r="K3535" s="63"/>
      <c r="L3535" s="63"/>
      <c r="M3535" s="63"/>
      <c r="N3535" s="63"/>
      <c r="O3535" s="63"/>
      <c r="P3535" s="63"/>
      <c r="Q3535" s="63"/>
      <c r="R3535" s="63"/>
      <c r="S3535" s="63"/>
      <c r="T3535" s="63"/>
      <c r="U3535" s="63"/>
      <c r="V3535" s="63"/>
      <c r="W3535" s="63"/>
      <c r="X3535" s="63"/>
      <c r="Y3535" s="63"/>
      <c r="Z3535" s="63"/>
      <c r="AA3535" s="63"/>
      <c r="AB3535" s="63"/>
      <c r="AC3535" s="63"/>
      <c r="AD3535" s="63"/>
      <c r="AE3535" s="63"/>
      <c r="AF3535" s="63"/>
      <c r="AG3535" s="63"/>
      <c r="AH3535" s="63"/>
      <c r="AI3535" s="63"/>
      <c r="AJ3535" s="63"/>
      <c r="AK3535" s="63"/>
      <c r="AL3535" s="63"/>
      <c r="AM3535" s="63"/>
      <c r="AN3535" s="63"/>
      <c r="AO3535" s="63"/>
      <c r="AP3535" s="63"/>
      <c r="AQ3535" s="63"/>
      <c r="AR3535" s="63"/>
      <c r="AS3535" s="63"/>
      <c r="AT3535" s="63"/>
      <c r="AU3535" s="63"/>
      <c r="AV3535" s="63"/>
      <c r="AW3535" s="63"/>
      <c r="AX3535" s="63"/>
      <c r="AY3535" s="63"/>
      <c r="AZ3535" s="63"/>
      <c r="BA3535" s="63"/>
      <c r="BB3535" s="63"/>
      <c r="BC3535" s="63"/>
      <c r="BD3535" s="63"/>
      <c r="BE3535" s="63"/>
      <c r="BF3535" s="63"/>
      <c r="BG3535" s="63"/>
      <c r="BH3535" s="63"/>
      <c r="BI3535" s="63"/>
      <c r="BJ3535" s="63"/>
      <c r="BK3535" s="63"/>
      <c r="BL3535" s="63"/>
      <c r="BM3535" s="63"/>
      <c r="BN3535" s="63"/>
      <c r="BO3535" s="63"/>
      <c r="BP3535" s="63"/>
      <c r="BQ3535" s="63"/>
      <c r="BR3535" s="63"/>
      <c r="BS3535" s="63"/>
      <c r="BT3535" s="63"/>
      <c r="BU3535" s="63"/>
      <c r="BV3535" s="63"/>
      <c r="BW3535" s="63"/>
      <c r="BX3535" s="63"/>
      <c r="BY3535" s="63"/>
      <c r="BZ3535" s="63"/>
      <c r="CA3535" s="63"/>
      <c r="CB3535" s="63"/>
      <c r="CC3535" s="63"/>
      <c r="CD3535" s="63"/>
      <c r="CE3535" s="63"/>
      <c r="CF3535" s="63"/>
      <c r="CG3535" s="63"/>
      <c r="CH3535" s="63"/>
      <c r="CI3535" s="63"/>
      <c r="CJ3535" s="63"/>
      <c r="CK3535" s="63"/>
      <c r="CL3535" s="63"/>
      <c r="CM3535" s="63"/>
      <c r="CN3535" s="63"/>
      <c r="CO3535" s="63"/>
      <c r="CP3535" s="63"/>
      <c r="CR3535" s="227"/>
      <c r="CS3535" s="74"/>
    </row>
    <row r="3536" spans="1:97" s="72" customFormat="1" ht="75.75" customHeight="1">
      <c r="A3536" s="63"/>
      <c r="B3536" s="63"/>
      <c r="C3536" s="63"/>
      <c r="D3536" s="63"/>
      <c r="E3536" s="63"/>
      <c r="F3536" s="63"/>
      <c r="G3536" s="63"/>
      <c r="H3536" s="63"/>
      <c r="I3536" s="63"/>
      <c r="J3536" s="63"/>
      <c r="K3536" s="63"/>
      <c r="L3536" s="63"/>
      <c r="M3536" s="63"/>
      <c r="N3536" s="63"/>
      <c r="O3536" s="63"/>
      <c r="P3536" s="63"/>
      <c r="Q3536" s="63"/>
      <c r="R3536" s="63"/>
      <c r="S3536" s="63"/>
      <c r="T3536" s="63"/>
      <c r="U3536" s="63"/>
      <c r="V3536" s="63"/>
      <c r="W3536" s="63"/>
      <c r="X3536" s="63"/>
      <c r="Y3536" s="63"/>
      <c r="Z3536" s="63"/>
      <c r="AA3536" s="63"/>
      <c r="AB3536" s="63"/>
      <c r="AC3536" s="63"/>
      <c r="AD3536" s="63"/>
      <c r="AE3536" s="63"/>
      <c r="AF3536" s="63"/>
      <c r="AG3536" s="63"/>
      <c r="AH3536" s="63"/>
      <c r="AI3536" s="63"/>
      <c r="AJ3536" s="63"/>
      <c r="AK3536" s="63"/>
      <c r="AL3536" s="63"/>
      <c r="AM3536" s="63"/>
      <c r="AN3536" s="63"/>
      <c r="AO3536" s="63"/>
      <c r="AP3536" s="63"/>
      <c r="AQ3536" s="63"/>
      <c r="AR3536" s="63"/>
      <c r="AS3536" s="63"/>
      <c r="AT3536" s="63"/>
      <c r="AU3536" s="63"/>
      <c r="AV3536" s="63"/>
      <c r="AW3536" s="63"/>
      <c r="AX3536" s="63"/>
      <c r="AY3536" s="63"/>
      <c r="AZ3536" s="63"/>
      <c r="BA3536" s="63"/>
      <c r="BB3536" s="63"/>
      <c r="BC3536" s="63"/>
      <c r="BD3536" s="63"/>
      <c r="BE3536" s="63"/>
      <c r="BF3536" s="63"/>
      <c r="BG3536" s="63"/>
      <c r="BH3536" s="63"/>
      <c r="BI3536" s="63"/>
      <c r="BJ3536" s="63"/>
      <c r="BK3536" s="63"/>
      <c r="BL3536" s="63"/>
      <c r="BM3536" s="63"/>
      <c r="BN3536" s="63"/>
      <c r="BO3536" s="63"/>
      <c r="BP3536" s="63"/>
      <c r="BQ3536" s="63"/>
      <c r="BR3536" s="63"/>
      <c r="BS3536" s="63"/>
      <c r="BT3536" s="63"/>
      <c r="BU3536" s="63"/>
      <c r="BV3536" s="63"/>
      <c r="BW3536" s="63"/>
      <c r="BX3536" s="63"/>
      <c r="BY3536" s="63"/>
      <c r="BZ3536" s="63"/>
      <c r="CA3536" s="63"/>
      <c r="CB3536" s="63"/>
      <c r="CC3536" s="63"/>
      <c r="CD3536" s="63"/>
      <c r="CE3536" s="63"/>
      <c r="CF3536" s="63"/>
      <c r="CG3536" s="63"/>
      <c r="CH3536" s="63"/>
      <c r="CI3536" s="63"/>
      <c r="CJ3536" s="63"/>
      <c r="CK3536" s="63"/>
      <c r="CL3536" s="63"/>
      <c r="CM3536" s="63"/>
      <c r="CN3536" s="63"/>
      <c r="CO3536" s="63"/>
      <c r="CP3536" s="63"/>
      <c r="CR3536" s="227"/>
      <c r="CS3536" s="74"/>
    </row>
    <row r="3537" spans="1:97" s="72" customFormat="1" ht="75.75" customHeight="1">
      <c r="A3537" s="63"/>
      <c r="B3537" s="63"/>
      <c r="C3537" s="63"/>
      <c r="D3537" s="63"/>
      <c r="E3537" s="63"/>
      <c r="F3537" s="63"/>
      <c r="G3537" s="63"/>
      <c r="H3537" s="63"/>
      <c r="I3537" s="63"/>
      <c r="J3537" s="63"/>
      <c r="K3537" s="63"/>
      <c r="L3537" s="63"/>
      <c r="M3537" s="63"/>
      <c r="N3537" s="63"/>
      <c r="O3537" s="63"/>
      <c r="P3537" s="63"/>
      <c r="Q3537" s="63"/>
      <c r="R3537" s="63"/>
      <c r="S3537" s="63"/>
      <c r="T3537" s="63"/>
      <c r="U3537" s="63"/>
      <c r="V3537" s="63"/>
      <c r="W3537" s="63"/>
      <c r="X3537" s="63"/>
      <c r="Y3537" s="63"/>
      <c r="Z3537" s="63"/>
      <c r="AA3537" s="63"/>
      <c r="AB3537" s="63"/>
      <c r="AC3537" s="63"/>
      <c r="AD3537" s="63"/>
      <c r="AE3537" s="63"/>
      <c r="AF3537" s="63"/>
      <c r="AG3537" s="63"/>
      <c r="AH3537" s="63"/>
      <c r="AI3537" s="63"/>
      <c r="AJ3537" s="63"/>
      <c r="AK3537" s="63"/>
      <c r="AL3537" s="63"/>
      <c r="AM3537" s="63"/>
      <c r="AN3537" s="63"/>
      <c r="AO3537" s="63"/>
      <c r="AP3537" s="63"/>
      <c r="AQ3537" s="63"/>
      <c r="AR3537" s="63"/>
      <c r="AS3537" s="63"/>
      <c r="AT3537" s="63"/>
      <c r="AU3537" s="63"/>
      <c r="AV3537" s="63"/>
      <c r="AW3537" s="63"/>
      <c r="AX3537" s="63"/>
      <c r="AY3537" s="63"/>
      <c r="AZ3537" s="63"/>
      <c r="BA3537" s="63"/>
      <c r="BB3537" s="63"/>
      <c r="BC3537" s="63"/>
      <c r="BD3537" s="63"/>
      <c r="BE3537" s="63"/>
      <c r="BF3537" s="63"/>
      <c r="BG3537" s="63"/>
      <c r="BH3537" s="63"/>
      <c r="BI3537" s="63"/>
      <c r="BJ3537" s="63"/>
      <c r="BK3537" s="63"/>
      <c r="BL3537" s="63"/>
      <c r="BM3537" s="63"/>
      <c r="BN3537" s="63"/>
      <c r="BO3537" s="63"/>
      <c r="BP3537" s="63"/>
      <c r="BQ3537" s="63"/>
      <c r="BR3537" s="63"/>
      <c r="BS3537" s="63"/>
      <c r="BT3537" s="63"/>
      <c r="BU3537" s="63"/>
      <c r="BV3537" s="63"/>
      <c r="BW3537" s="63"/>
      <c r="BX3537" s="63"/>
      <c r="BY3537" s="63"/>
      <c r="BZ3537" s="63"/>
      <c r="CA3537" s="63"/>
      <c r="CB3537" s="63"/>
      <c r="CC3537" s="63"/>
      <c r="CD3537" s="63"/>
      <c r="CE3537" s="63"/>
      <c r="CF3537" s="63"/>
      <c r="CG3537" s="63"/>
      <c r="CH3537" s="63"/>
      <c r="CI3537" s="63"/>
      <c r="CJ3537" s="63"/>
      <c r="CK3537" s="63"/>
      <c r="CL3537" s="63"/>
      <c r="CM3537" s="63"/>
      <c r="CN3537" s="63"/>
      <c r="CO3537" s="63"/>
      <c r="CP3537" s="63"/>
      <c r="CR3537" s="227"/>
      <c r="CS3537" s="74"/>
    </row>
    <row r="3538" spans="1:97" s="72" customFormat="1" ht="75.75" customHeight="1">
      <c r="A3538" s="63"/>
      <c r="B3538" s="63"/>
      <c r="C3538" s="63"/>
      <c r="D3538" s="63"/>
      <c r="E3538" s="63"/>
      <c r="F3538" s="63"/>
      <c r="G3538" s="63"/>
      <c r="H3538" s="63"/>
      <c r="I3538" s="63"/>
      <c r="J3538" s="63"/>
      <c r="K3538" s="63"/>
      <c r="L3538" s="63"/>
      <c r="M3538" s="63"/>
      <c r="N3538" s="63"/>
      <c r="O3538" s="63"/>
      <c r="P3538" s="63"/>
      <c r="Q3538" s="63"/>
      <c r="R3538" s="63"/>
      <c r="S3538" s="63"/>
      <c r="T3538" s="63"/>
      <c r="U3538" s="63"/>
      <c r="V3538" s="63"/>
      <c r="W3538" s="63"/>
      <c r="X3538" s="63"/>
      <c r="Y3538" s="63"/>
      <c r="Z3538" s="63"/>
      <c r="AA3538" s="63"/>
      <c r="AB3538" s="63"/>
      <c r="AC3538" s="63"/>
      <c r="AD3538" s="63"/>
      <c r="AE3538" s="63"/>
      <c r="AF3538" s="63"/>
      <c r="AG3538" s="63"/>
      <c r="AH3538" s="63"/>
      <c r="AI3538" s="63"/>
      <c r="AJ3538" s="63"/>
      <c r="AK3538" s="63"/>
      <c r="AL3538" s="63"/>
      <c r="AM3538" s="63"/>
      <c r="AN3538" s="63"/>
      <c r="AO3538" s="63"/>
      <c r="AP3538" s="63"/>
      <c r="AQ3538" s="63"/>
      <c r="AR3538" s="63"/>
      <c r="AS3538" s="63"/>
      <c r="AT3538" s="63"/>
      <c r="AU3538" s="63"/>
      <c r="AV3538" s="63"/>
      <c r="AW3538" s="63"/>
      <c r="AX3538" s="63"/>
      <c r="AY3538" s="63"/>
      <c r="AZ3538" s="63"/>
      <c r="BA3538" s="63"/>
      <c r="BB3538" s="63"/>
      <c r="BC3538" s="63"/>
      <c r="BD3538" s="63"/>
      <c r="BE3538" s="63"/>
      <c r="BF3538" s="63"/>
      <c r="BG3538" s="63"/>
      <c r="BH3538" s="63"/>
      <c r="BI3538" s="63"/>
      <c r="BJ3538" s="63"/>
      <c r="BK3538" s="63"/>
      <c r="BL3538" s="63"/>
      <c r="BM3538" s="63"/>
      <c r="BN3538" s="63"/>
      <c r="BO3538" s="63"/>
      <c r="BP3538" s="63"/>
      <c r="BQ3538" s="63"/>
      <c r="BR3538" s="63"/>
      <c r="BS3538" s="63"/>
      <c r="BT3538" s="63"/>
      <c r="BU3538" s="63"/>
      <c r="BV3538" s="63"/>
      <c r="BW3538" s="63"/>
      <c r="BX3538" s="63"/>
      <c r="BY3538" s="63"/>
      <c r="BZ3538" s="63"/>
      <c r="CA3538" s="63"/>
      <c r="CB3538" s="63"/>
      <c r="CC3538" s="63"/>
      <c r="CD3538" s="63"/>
      <c r="CE3538" s="63"/>
      <c r="CF3538" s="63"/>
      <c r="CG3538" s="63"/>
      <c r="CH3538" s="63"/>
      <c r="CI3538" s="63"/>
      <c r="CJ3538" s="63"/>
      <c r="CK3538" s="63"/>
      <c r="CL3538" s="63"/>
      <c r="CM3538" s="63"/>
      <c r="CN3538" s="63"/>
      <c r="CO3538" s="63"/>
      <c r="CP3538" s="63"/>
      <c r="CR3538" s="227"/>
      <c r="CS3538" s="74"/>
    </row>
    <row r="3539" spans="1:97" s="72" customFormat="1" ht="75.75" customHeight="1">
      <c r="A3539" s="63"/>
      <c r="B3539" s="63"/>
      <c r="C3539" s="63"/>
      <c r="D3539" s="63"/>
      <c r="E3539" s="63"/>
      <c r="F3539" s="63"/>
      <c r="G3539" s="63"/>
      <c r="H3539" s="63"/>
      <c r="I3539" s="63"/>
      <c r="J3539" s="63"/>
      <c r="K3539" s="63"/>
      <c r="L3539" s="63"/>
      <c r="M3539" s="63"/>
      <c r="N3539" s="63"/>
      <c r="O3539" s="63"/>
      <c r="P3539" s="63"/>
      <c r="Q3539" s="63"/>
      <c r="R3539" s="63"/>
      <c r="S3539" s="63"/>
      <c r="T3539" s="63"/>
      <c r="U3539" s="63"/>
      <c r="V3539" s="63"/>
      <c r="W3539" s="63"/>
      <c r="X3539" s="63"/>
      <c r="Y3539" s="63"/>
      <c r="Z3539" s="63"/>
      <c r="AA3539" s="63"/>
      <c r="AB3539" s="63"/>
      <c r="AC3539" s="63"/>
      <c r="AD3539" s="63"/>
      <c r="AE3539" s="63"/>
      <c r="AF3539" s="63"/>
      <c r="AG3539" s="63"/>
      <c r="AH3539" s="63"/>
      <c r="AI3539" s="63"/>
      <c r="AJ3539" s="63"/>
      <c r="AK3539" s="63"/>
      <c r="AL3539" s="63"/>
      <c r="AM3539" s="63"/>
      <c r="AN3539" s="63"/>
      <c r="AO3539" s="63"/>
      <c r="AP3539" s="63"/>
      <c r="AQ3539" s="63"/>
      <c r="AR3539" s="63"/>
      <c r="AS3539" s="63"/>
      <c r="AT3539" s="63"/>
      <c r="AU3539" s="63"/>
      <c r="AV3539" s="63"/>
      <c r="AW3539" s="63"/>
      <c r="AX3539" s="63"/>
      <c r="AY3539" s="63"/>
      <c r="AZ3539" s="63"/>
      <c r="BA3539" s="63"/>
      <c r="BB3539" s="63"/>
      <c r="BC3539" s="63"/>
      <c r="BD3539" s="63"/>
      <c r="BE3539" s="63"/>
      <c r="BF3539" s="63"/>
      <c r="BG3539" s="63"/>
      <c r="BH3539" s="63"/>
      <c r="BI3539" s="63"/>
      <c r="BJ3539" s="63"/>
      <c r="BK3539" s="63"/>
      <c r="BL3539" s="63"/>
      <c r="BM3539" s="63"/>
      <c r="BN3539" s="63"/>
      <c r="BO3539" s="63"/>
      <c r="BP3539" s="63"/>
      <c r="BQ3539" s="63"/>
      <c r="BR3539" s="63"/>
      <c r="BS3539" s="63"/>
      <c r="BT3539" s="63"/>
      <c r="BU3539" s="63"/>
      <c r="BV3539" s="63"/>
      <c r="BW3539" s="63"/>
      <c r="BX3539" s="63"/>
      <c r="BY3539" s="63"/>
      <c r="BZ3539" s="63"/>
      <c r="CA3539" s="63"/>
      <c r="CB3539" s="63"/>
      <c r="CC3539" s="63"/>
      <c r="CD3539" s="63"/>
      <c r="CE3539" s="63"/>
      <c r="CF3539" s="63"/>
      <c r="CG3539" s="63"/>
      <c r="CH3539" s="63"/>
      <c r="CI3539" s="63"/>
      <c r="CJ3539" s="63"/>
      <c r="CK3539" s="63"/>
      <c r="CL3539" s="63"/>
      <c r="CM3539" s="63"/>
      <c r="CN3539" s="63"/>
      <c r="CO3539" s="63"/>
      <c r="CP3539" s="63"/>
      <c r="CR3539" s="227"/>
      <c r="CS3539" s="74"/>
    </row>
    <row r="3540" spans="1:97" s="72" customFormat="1" ht="75.75" customHeight="1">
      <c r="A3540" s="63"/>
      <c r="B3540" s="63"/>
      <c r="C3540" s="63"/>
      <c r="D3540" s="63"/>
      <c r="E3540" s="63"/>
      <c r="F3540" s="63"/>
      <c r="G3540" s="63"/>
      <c r="H3540" s="63"/>
      <c r="I3540" s="63"/>
      <c r="J3540" s="63"/>
      <c r="K3540" s="63"/>
      <c r="L3540" s="63"/>
      <c r="M3540" s="63"/>
      <c r="N3540" s="63"/>
      <c r="O3540" s="63"/>
      <c r="P3540" s="63"/>
      <c r="Q3540" s="63"/>
      <c r="R3540" s="63"/>
      <c r="S3540" s="63"/>
      <c r="T3540" s="63"/>
      <c r="U3540" s="63"/>
      <c r="V3540" s="63"/>
      <c r="W3540" s="63"/>
      <c r="X3540" s="63"/>
      <c r="Y3540" s="63"/>
      <c r="Z3540" s="63"/>
      <c r="AA3540" s="63"/>
      <c r="AB3540" s="63"/>
      <c r="AC3540" s="63"/>
      <c r="AD3540" s="63"/>
      <c r="AE3540" s="63"/>
      <c r="AF3540" s="63"/>
      <c r="AG3540" s="63"/>
      <c r="AH3540" s="63"/>
      <c r="AI3540" s="63"/>
      <c r="AJ3540" s="63"/>
      <c r="AK3540" s="63"/>
      <c r="AL3540" s="63"/>
      <c r="AM3540" s="63"/>
      <c r="AN3540" s="63"/>
      <c r="AO3540" s="63"/>
      <c r="AP3540" s="63"/>
      <c r="AQ3540" s="63"/>
      <c r="AR3540" s="63"/>
      <c r="AS3540" s="63"/>
      <c r="AT3540" s="63"/>
      <c r="AU3540" s="63"/>
      <c r="AV3540" s="63"/>
      <c r="AW3540" s="63"/>
      <c r="AX3540" s="63"/>
      <c r="AY3540" s="63"/>
      <c r="AZ3540" s="63"/>
      <c r="BA3540" s="63"/>
      <c r="BB3540" s="63"/>
      <c r="BC3540" s="63"/>
      <c r="BD3540" s="63"/>
      <c r="BE3540" s="63"/>
      <c r="BF3540" s="63"/>
      <c r="BG3540" s="63"/>
      <c r="BH3540" s="63"/>
      <c r="BI3540" s="63"/>
      <c r="BJ3540" s="63"/>
      <c r="BK3540" s="63"/>
      <c r="BL3540" s="63"/>
      <c r="BM3540" s="63"/>
      <c r="BN3540" s="63"/>
      <c r="BO3540" s="63"/>
      <c r="BP3540" s="63"/>
      <c r="BQ3540" s="63"/>
      <c r="BR3540" s="63"/>
      <c r="BS3540" s="63"/>
      <c r="BT3540" s="63"/>
      <c r="BU3540" s="63"/>
      <c r="BV3540" s="63"/>
      <c r="BW3540" s="63"/>
      <c r="BX3540" s="63"/>
      <c r="BY3540" s="63"/>
      <c r="BZ3540" s="63"/>
      <c r="CA3540" s="63"/>
      <c r="CB3540" s="63"/>
      <c r="CC3540" s="63"/>
      <c r="CD3540" s="63"/>
      <c r="CE3540" s="63"/>
      <c r="CF3540" s="63"/>
      <c r="CG3540" s="63"/>
      <c r="CH3540" s="63"/>
      <c r="CI3540" s="63"/>
      <c r="CJ3540" s="63"/>
      <c r="CK3540" s="63"/>
      <c r="CL3540" s="63"/>
      <c r="CM3540" s="63"/>
      <c r="CN3540" s="63"/>
      <c r="CO3540" s="63"/>
      <c r="CP3540" s="63"/>
      <c r="CR3540" s="227"/>
      <c r="CS3540" s="74"/>
    </row>
    <row r="3541" spans="1:97" s="72" customFormat="1" ht="75.75" customHeight="1">
      <c r="A3541" s="63"/>
      <c r="B3541" s="63"/>
      <c r="C3541" s="63"/>
      <c r="D3541" s="63"/>
      <c r="E3541" s="63"/>
      <c r="F3541" s="63"/>
      <c r="G3541" s="63"/>
      <c r="H3541" s="63"/>
      <c r="I3541" s="63"/>
      <c r="J3541" s="63"/>
      <c r="K3541" s="63"/>
      <c r="L3541" s="63"/>
      <c r="M3541" s="63"/>
      <c r="N3541" s="63"/>
      <c r="O3541" s="63"/>
      <c r="P3541" s="63"/>
      <c r="Q3541" s="63"/>
      <c r="R3541" s="63"/>
      <c r="S3541" s="63"/>
      <c r="T3541" s="63"/>
      <c r="U3541" s="63"/>
      <c r="V3541" s="63"/>
      <c r="W3541" s="63"/>
      <c r="X3541" s="63"/>
      <c r="Y3541" s="63"/>
      <c r="Z3541" s="63"/>
      <c r="AA3541" s="63"/>
      <c r="AB3541" s="63"/>
      <c r="AC3541" s="63"/>
      <c r="AD3541" s="63"/>
      <c r="AE3541" s="63"/>
      <c r="AF3541" s="63"/>
      <c r="AG3541" s="63"/>
      <c r="AH3541" s="63"/>
      <c r="AI3541" s="63"/>
      <c r="AJ3541" s="63"/>
      <c r="AK3541" s="63"/>
      <c r="AL3541" s="63"/>
      <c r="AM3541" s="63"/>
      <c r="AN3541" s="63"/>
      <c r="AO3541" s="63"/>
      <c r="AP3541" s="63"/>
      <c r="AQ3541" s="63"/>
      <c r="AR3541" s="63"/>
      <c r="AS3541" s="63"/>
      <c r="AT3541" s="63"/>
      <c r="AU3541" s="63"/>
      <c r="AV3541" s="63"/>
      <c r="AW3541" s="63"/>
      <c r="AX3541" s="63"/>
      <c r="AY3541" s="63"/>
      <c r="AZ3541" s="63"/>
      <c r="BA3541" s="63"/>
      <c r="BB3541" s="63"/>
      <c r="BC3541" s="63"/>
      <c r="BD3541" s="63"/>
      <c r="BE3541" s="63"/>
      <c r="BF3541" s="63"/>
      <c r="BG3541" s="63"/>
      <c r="BH3541" s="63"/>
      <c r="BI3541" s="63"/>
      <c r="BJ3541" s="63"/>
      <c r="BK3541" s="63"/>
      <c r="BL3541" s="63"/>
      <c r="BM3541" s="63"/>
      <c r="BN3541" s="63"/>
      <c r="BO3541" s="63"/>
      <c r="BP3541" s="63"/>
      <c r="BQ3541" s="63"/>
      <c r="BR3541" s="63"/>
      <c r="BS3541" s="63"/>
      <c r="BT3541" s="63"/>
      <c r="BU3541" s="63"/>
      <c r="BV3541" s="63"/>
      <c r="BW3541" s="63"/>
      <c r="BX3541" s="63"/>
      <c r="BY3541" s="63"/>
      <c r="BZ3541" s="63"/>
      <c r="CA3541" s="63"/>
      <c r="CB3541" s="63"/>
      <c r="CC3541" s="63"/>
      <c r="CD3541" s="63"/>
      <c r="CE3541" s="63"/>
      <c r="CF3541" s="63"/>
      <c r="CG3541" s="63"/>
      <c r="CH3541" s="63"/>
      <c r="CI3541" s="63"/>
      <c r="CJ3541" s="63"/>
      <c r="CK3541" s="63"/>
      <c r="CL3541" s="63"/>
      <c r="CM3541" s="63"/>
      <c r="CN3541" s="63"/>
      <c r="CO3541" s="63"/>
      <c r="CP3541" s="63"/>
      <c r="CR3541" s="227"/>
      <c r="CS3541" s="74"/>
    </row>
    <row r="3542" spans="1:97" s="72" customFormat="1" ht="75.75" customHeight="1">
      <c r="A3542" s="63"/>
      <c r="B3542" s="63"/>
      <c r="C3542" s="63"/>
      <c r="D3542" s="63"/>
      <c r="E3542" s="63"/>
      <c r="F3542" s="63"/>
      <c r="G3542" s="63"/>
      <c r="H3542" s="63"/>
      <c r="I3542" s="63"/>
      <c r="J3542" s="63"/>
      <c r="K3542" s="63"/>
      <c r="L3542" s="63"/>
      <c r="M3542" s="63"/>
      <c r="N3542" s="63"/>
      <c r="O3542" s="63"/>
      <c r="P3542" s="63"/>
      <c r="Q3542" s="63"/>
      <c r="R3542" s="63"/>
      <c r="S3542" s="63"/>
      <c r="T3542" s="63"/>
      <c r="U3542" s="63"/>
      <c r="V3542" s="63"/>
      <c r="W3542" s="63"/>
      <c r="X3542" s="63"/>
      <c r="Y3542" s="63"/>
      <c r="Z3542" s="63"/>
      <c r="AA3542" s="63"/>
      <c r="AB3542" s="63"/>
      <c r="AC3542" s="63"/>
      <c r="AD3542" s="63"/>
      <c r="AE3542" s="63"/>
      <c r="AF3542" s="63"/>
      <c r="AG3542" s="63"/>
      <c r="AH3542" s="63"/>
      <c r="AI3542" s="63"/>
      <c r="AJ3542" s="63"/>
      <c r="AK3542" s="63"/>
      <c r="AL3542" s="63"/>
      <c r="AM3542" s="63"/>
      <c r="AN3542" s="63"/>
      <c r="AO3542" s="63"/>
      <c r="AP3542" s="63"/>
      <c r="AQ3542" s="63"/>
      <c r="AR3542" s="63"/>
      <c r="AS3542" s="63"/>
      <c r="AT3542" s="63"/>
      <c r="AU3542" s="63"/>
      <c r="AV3542" s="63"/>
      <c r="AW3542" s="63"/>
      <c r="AX3542" s="63"/>
      <c r="AY3542" s="63"/>
      <c r="AZ3542" s="63"/>
      <c r="BA3542" s="63"/>
      <c r="BB3542" s="63"/>
      <c r="BC3542" s="63"/>
      <c r="BD3542" s="63"/>
      <c r="BE3542" s="63"/>
      <c r="BF3542" s="63"/>
      <c r="BG3542" s="63"/>
      <c r="BH3542" s="63"/>
      <c r="BI3542" s="63"/>
      <c r="BJ3542" s="63"/>
      <c r="BK3542" s="63"/>
      <c r="BL3542" s="63"/>
      <c r="BM3542" s="63"/>
      <c r="BN3542" s="63"/>
      <c r="BO3542" s="63"/>
      <c r="BP3542" s="63"/>
      <c r="BQ3542" s="63"/>
      <c r="BR3542" s="63"/>
      <c r="BS3542" s="63"/>
      <c r="BT3542" s="63"/>
      <c r="BU3542" s="63"/>
      <c r="BV3542" s="63"/>
      <c r="BW3542" s="63"/>
      <c r="BX3542" s="63"/>
      <c r="BY3542" s="63"/>
      <c r="BZ3542" s="63"/>
      <c r="CA3542" s="63"/>
      <c r="CB3542" s="63"/>
      <c r="CC3542" s="63"/>
      <c r="CD3542" s="63"/>
      <c r="CE3542" s="63"/>
      <c r="CF3542" s="63"/>
      <c r="CG3542" s="63"/>
      <c r="CH3542" s="63"/>
      <c r="CI3542" s="63"/>
      <c r="CJ3542" s="63"/>
      <c r="CK3542" s="63"/>
      <c r="CL3542" s="63"/>
      <c r="CM3542" s="63"/>
      <c r="CN3542" s="63"/>
      <c r="CO3542" s="63"/>
      <c r="CP3542" s="63"/>
      <c r="CR3542" s="227"/>
      <c r="CS3542" s="74"/>
    </row>
    <row r="3543" spans="1:97" s="72" customFormat="1" ht="75.75" customHeight="1">
      <c r="A3543" s="63"/>
      <c r="B3543" s="63"/>
      <c r="C3543" s="63"/>
      <c r="D3543" s="63"/>
      <c r="E3543" s="63"/>
      <c r="F3543" s="63"/>
      <c r="G3543" s="63"/>
      <c r="H3543" s="63"/>
      <c r="I3543" s="63"/>
      <c r="J3543" s="63"/>
      <c r="K3543" s="63"/>
      <c r="L3543" s="63"/>
      <c r="M3543" s="63"/>
      <c r="N3543" s="63"/>
      <c r="O3543" s="63"/>
      <c r="P3543" s="63"/>
      <c r="Q3543" s="63"/>
      <c r="R3543" s="63"/>
      <c r="S3543" s="63"/>
      <c r="T3543" s="63"/>
      <c r="U3543" s="63"/>
      <c r="V3543" s="63"/>
      <c r="W3543" s="63"/>
      <c r="X3543" s="63"/>
      <c r="Y3543" s="63"/>
      <c r="Z3543" s="63"/>
      <c r="AA3543" s="63"/>
      <c r="AB3543" s="63"/>
      <c r="AC3543" s="63"/>
      <c r="AD3543" s="63"/>
      <c r="AE3543" s="63"/>
      <c r="AF3543" s="63"/>
      <c r="AG3543" s="63"/>
      <c r="AH3543" s="63"/>
      <c r="AI3543" s="63"/>
      <c r="AJ3543" s="63"/>
      <c r="AK3543" s="63"/>
      <c r="AL3543" s="63"/>
      <c r="AM3543" s="63"/>
      <c r="AN3543" s="63"/>
      <c r="AO3543" s="63"/>
      <c r="AP3543" s="63"/>
      <c r="AQ3543" s="63"/>
      <c r="AR3543" s="63"/>
      <c r="AS3543" s="63"/>
      <c r="AT3543" s="63"/>
      <c r="AU3543" s="63"/>
      <c r="AV3543" s="63"/>
      <c r="AW3543" s="63"/>
      <c r="AX3543" s="63"/>
      <c r="AY3543" s="63"/>
      <c r="AZ3543" s="63"/>
      <c r="BA3543" s="63"/>
      <c r="BB3543" s="63"/>
      <c r="BC3543" s="63"/>
      <c r="BD3543" s="63"/>
      <c r="BE3543" s="63"/>
      <c r="BF3543" s="63"/>
      <c r="BG3543" s="63"/>
      <c r="BH3543" s="63"/>
      <c r="BI3543" s="63"/>
      <c r="BJ3543" s="63"/>
      <c r="BK3543" s="63"/>
      <c r="BL3543" s="63"/>
      <c r="BM3543" s="63"/>
      <c r="BN3543" s="63"/>
      <c r="BO3543" s="63"/>
      <c r="BP3543" s="63"/>
      <c r="BQ3543" s="63"/>
      <c r="BR3543" s="63"/>
      <c r="BS3543" s="63"/>
      <c r="BT3543" s="63"/>
      <c r="BU3543" s="63"/>
      <c r="BV3543" s="63"/>
      <c r="BW3543" s="63"/>
      <c r="BX3543" s="63"/>
      <c r="BY3543" s="63"/>
      <c r="BZ3543" s="63"/>
      <c r="CA3543" s="63"/>
      <c r="CB3543" s="63"/>
      <c r="CC3543" s="63"/>
      <c r="CD3543" s="63"/>
      <c r="CE3543" s="63"/>
      <c r="CF3543" s="63"/>
      <c r="CG3543" s="63"/>
      <c r="CH3543" s="63"/>
      <c r="CI3543" s="63"/>
      <c r="CJ3543" s="63"/>
      <c r="CK3543" s="63"/>
      <c r="CL3543" s="63"/>
      <c r="CM3543" s="63"/>
      <c r="CN3543" s="63"/>
      <c r="CO3543" s="63"/>
      <c r="CP3543" s="63"/>
      <c r="CR3543" s="227"/>
      <c r="CS3543" s="74"/>
    </row>
    <row r="3544" spans="1:97" s="72" customFormat="1" ht="75.75" customHeight="1">
      <c r="A3544" s="63"/>
      <c r="B3544" s="63"/>
      <c r="C3544" s="63"/>
      <c r="D3544" s="63"/>
      <c r="E3544" s="63"/>
      <c r="F3544" s="63"/>
      <c r="G3544" s="63"/>
      <c r="H3544" s="63"/>
      <c r="I3544" s="63"/>
      <c r="J3544" s="63"/>
      <c r="K3544" s="63"/>
      <c r="L3544" s="63"/>
      <c r="M3544" s="63"/>
      <c r="N3544" s="63"/>
      <c r="O3544" s="63"/>
      <c r="P3544" s="63"/>
      <c r="Q3544" s="63"/>
      <c r="R3544" s="63"/>
      <c r="S3544" s="63"/>
      <c r="T3544" s="63"/>
      <c r="U3544" s="63"/>
      <c r="V3544" s="63"/>
      <c r="W3544" s="63"/>
      <c r="X3544" s="63"/>
      <c r="Y3544" s="63"/>
      <c r="Z3544" s="63"/>
      <c r="AA3544" s="63"/>
      <c r="AB3544" s="63"/>
      <c r="AC3544" s="63"/>
      <c r="AD3544" s="63"/>
      <c r="AE3544" s="63"/>
      <c r="AF3544" s="63"/>
      <c r="AG3544" s="63"/>
      <c r="AH3544" s="63"/>
      <c r="AI3544" s="63"/>
      <c r="AJ3544" s="63"/>
      <c r="AK3544" s="63"/>
      <c r="AL3544" s="63"/>
      <c r="AM3544" s="63"/>
      <c r="AN3544" s="63"/>
      <c r="AO3544" s="63"/>
      <c r="AP3544" s="63"/>
      <c r="AQ3544" s="63"/>
      <c r="AR3544" s="63"/>
      <c r="AS3544" s="63"/>
      <c r="AT3544" s="63"/>
      <c r="AU3544" s="63"/>
      <c r="AV3544" s="63"/>
      <c r="AW3544" s="63"/>
      <c r="AX3544" s="63"/>
      <c r="AY3544" s="63"/>
      <c r="AZ3544" s="63"/>
      <c r="BA3544" s="63"/>
      <c r="BB3544" s="63"/>
      <c r="BC3544" s="63"/>
      <c r="BD3544" s="63"/>
      <c r="BE3544" s="63"/>
      <c r="BF3544" s="63"/>
      <c r="BG3544" s="63"/>
      <c r="BH3544" s="63"/>
      <c r="BI3544" s="63"/>
      <c r="BJ3544" s="63"/>
      <c r="BK3544" s="63"/>
      <c r="BL3544" s="63"/>
      <c r="BM3544" s="63"/>
      <c r="BN3544" s="63"/>
      <c r="BO3544" s="63"/>
      <c r="BP3544" s="63"/>
      <c r="BQ3544" s="63"/>
      <c r="BR3544" s="63"/>
      <c r="BS3544" s="63"/>
      <c r="BT3544" s="63"/>
      <c r="BU3544" s="63"/>
      <c r="BV3544" s="63"/>
      <c r="BW3544" s="63"/>
      <c r="BX3544" s="63"/>
      <c r="BY3544" s="63"/>
      <c r="BZ3544" s="63"/>
      <c r="CA3544" s="63"/>
      <c r="CB3544" s="63"/>
      <c r="CC3544" s="63"/>
      <c r="CD3544" s="63"/>
      <c r="CE3544" s="63"/>
      <c r="CF3544" s="63"/>
      <c r="CG3544" s="63"/>
      <c r="CH3544" s="63"/>
      <c r="CI3544" s="63"/>
      <c r="CJ3544" s="63"/>
      <c r="CK3544" s="63"/>
      <c r="CL3544" s="63"/>
      <c r="CM3544" s="63"/>
      <c r="CN3544" s="63"/>
      <c r="CO3544" s="63"/>
      <c r="CP3544" s="63"/>
      <c r="CR3544" s="227"/>
      <c r="CS3544" s="74"/>
    </row>
    <row r="3545" spans="1:97" s="72" customFormat="1" ht="75.75" customHeight="1">
      <c r="A3545" s="63"/>
      <c r="B3545" s="63"/>
      <c r="C3545" s="63"/>
      <c r="D3545" s="63"/>
      <c r="E3545" s="63"/>
      <c r="F3545" s="63"/>
      <c r="G3545" s="63"/>
      <c r="H3545" s="63"/>
      <c r="I3545" s="63"/>
      <c r="J3545" s="63"/>
      <c r="K3545" s="63"/>
      <c r="L3545" s="63"/>
      <c r="M3545" s="63"/>
      <c r="N3545" s="63"/>
      <c r="O3545" s="63"/>
      <c r="P3545" s="63"/>
      <c r="Q3545" s="63"/>
      <c r="R3545" s="63"/>
      <c r="S3545" s="63"/>
      <c r="T3545" s="63"/>
      <c r="U3545" s="63"/>
      <c r="V3545" s="63"/>
      <c r="W3545" s="63"/>
      <c r="X3545" s="63"/>
      <c r="Y3545" s="63"/>
      <c r="Z3545" s="63"/>
      <c r="AA3545" s="63"/>
      <c r="AB3545" s="63"/>
      <c r="AC3545" s="63"/>
      <c r="AD3545" s="63"/>
      <c r="AE3545" s="63"/>
      <c r="AF3545" s="63"/>
      <c r="AG3545" s="63"/>
      <c r="AH3545" s="63"/>
      <c r="AI3545" s="63"/>
      <c r="AJ3545" s="63"/>
      <c r="AK3545" s="63"/>
      <c r="AL3545" s="63"/>
      <c r="AM3545" s="63"/>
      <c r="AN3545" s="63"/>
      <c r="AO3545" s="63"/>
      <c r="AP3545" s="63"/>
      <c r="AQ3545" s="63"/>
      <c r="AR3545" s="63"/>
      <c r="AS3545" s="63"/>
      <c r="AT3545" s="63"/>
      <c r="AU3545" s="63"/>
      <c r="AV3545" s="63"/>
      <c r="AW3545" s="63"/>
      <c r="AX3545" s="63"/>
      <c r="AY3545" s="63"/>
      <c r="AZ3545" s="63"/>
      <c r="BA3545" s="63"/>
      <c r="BB3545" s="63"/>
      <c r="BC3545" s="63"/>
      <c r="BD3545" s="63"/>
      <c r="BE3545" s="63"/>
      <c r="BF3545" s="63"/>
      <c r="BG3545" s="63"/>
      <c r="BH3545" s="63"/>
      <c r="BI3545" s="63"/>
      <c r="BJ3545" s="63"/>
      <c r="BK3545" s="63"/>
      <c r="BL3545" s="63"/>
      <c r="BM3545" s="63"/>
      <c r="BN3545" s="63"/>
      <c r="BO3545" s="63"/>
      <c r="BP3545" s="63"/>
      <c r="BQ3545" s="63"/>
      <c r="BR3545" s="63"/>
      <c r="BS3545" s="63"/>
      <c r="BT3545" s="63"/>
      <c r="BU3545" s="63"/>
      <c r="BV3545" s="63"/>
      <c r="BW3545" s="63"/>
      <c r="BX3545" s="63"/>
      <c r="BY3545" s="63"/>
      <c r="BZ3545" s="63"/>
      <c r="CA3545" s="63"/>
      <c r="CB3545" s="63"/>
      <c r="CC3545" s="63"/>
      <c r="CD3545" s="63"/>
      <c r="CE3545" s="63"/>
      <c r="CF3545" s="63"/>
      <c r="CG3545" s="63"/>
      <c r="CH3545" s="63"/>
      <c r="CI3545" s="63"/>
      <c r="CJ3545" s="63"/>
      <c r="CK3545" s="63"/>
      <c r="CL3545" s="63"/>
      <c r="CM3545" s="63"/>
      <c r="CN3545" s="63"/>
      <c r="CO3545" s="63"/>
      <c r="CP3545" s="63"/>
      <c r="CR3545" s="227"/>
      <c r="CS3545" s="74"/>
    </row>
    <row r="3546" spans="1:97" s="72" customFormat="1" ht="75.75" customHeight="1">
      <c r="A3546" s="63"/>
      <c r="B3546" s="63"/>
      <c r="C3546" s="63"/>
      <c r="D3546" s="63"/>
      <c r="E3546" s="63"/>
      <c r="F3546" s="63"/>
      <c r="G3546" s="63"/>
      <c r="H3546" s="63"/>
      <c r="I3546" s="63"/>
      <c r="J3546" s="63"/>
      <c r="K3546" s="63"/>
      <c r="L3546" s="63"/>
      <c r="M3546" s="63"/>
      <c r="N3546" s="63"/>
      <c r="O3546" s="63"/>
      <c r="P3546" s="63"/>
      <c r="Q3546" s="63"/>
      <c r="R3546" s="63"/>
      <c r="S3546" s="63"/>
      <c r="T3546" s="63"/>
      <c r="U3546" s="63"/>
      <c r="V3546" s="63"/>
      <c r="W3546" s="63"/>
      <c r="X3546" s="63"/>
      <c r="Y3546" s="63"/>
      <c r="Z3546" s="63"/>
      <c r="AA3546" s="63"/>
      <c r="AB3546" s="63"/>
      <c r="AC3546" s="63"/>
      <c r="AD3546" s="63"/>
      <c r="AE3546" s="63"/>
      <c r="AF3546" s="63"/>
      <c r="AG3546" s="63"/>
      <c r="AH3546" s="63"/>
      <c r="AI3546" s="63"/>
      <c r="AJ3546" s="63"/>
      <c r="AK3546" s="63"/>
      <c r="AL3546" s="63"/>
      <c r="AM3546" s="63"/>
      <c r="AN3546" s="63"/>
      <c r="AO3546" s="63"/>
      <c r="AP3546" s="63"/>
      <c r="AQ3546" s="63"/>
      <c r="AR3546" s="63"/>
      <c r="AS3546" s="63"/>
      <c r="AT3546" s="63"/>
      <c r="AU3546" s="63"/>
      <c r="AV3546" s="63"/>
      <c r="AW3546" s="63"/>
      <c r="AX3546" s="63"/>
      <c r="AY3546" s="63"/>
      <c r="AZ3546" s="63"/>
      <c r="BA3546" s="63"/>
      <c r="BB3546" s="63"/>
      <c r="BC3546" s="63"/>
      <c r="BD3546" s="63"/>
      <c r="BE3546" s="63"/>
      <c r="BF3546" s="63"/>
      <c r="BG3546" s="63"/>
      <c r="BH3546" s="63"/>
      <c r="BI3546" s="63"/>
      <c r="BJ3546" s="63"/>
      <c r="BK3546" s="63"/>
      <c r="BL3546" s="63"/>
      <c r="BM3546" s="63"/>
      <c r="BN3546" s="63"/>
      <c r="BO3546" s="63"/>
      <c r="BP3546" s="63"/>
      <c r="BQ3546" s="63"/>
      <c r="BR3546" s="63"/>
      <c r="BS3546" s="63"/>
      <c r="BT3546" s="63"/>
      <c r="BU3546" s="63"/>
      <c r="BV3546" s="63"/>
      <c r="BW3546" s="63"/>
      <c r="BX3546" s="63"/>
      <c r="BY3546" s="63"/>
      <c r="BZ3546" s="63"/>
      <c r="CA3546" s="63"/>
      <c r="CB3546" s="63"/>
      <c r="CC3546" s="63"/>
      <c r="CD3546" s="63"/>
      <c r="CE3546" s="63"/>
      <c r="CF3546" s="63"/>
      <c r="CG3546" s="63"/>
      <c r="CH3546" s="63"/>
      <c r="CI3546" s="63"/>
      <c r="CJ3546" s="63"/>
      <c r="CK3546" s="63"/>
      <c r="CL3546" s="63"/>
      <c r="CM3546" s="63"/>
      <c r="CN3546" s="63"/>
      <c r="CO3546" s="63"/>
      <c r="CP3546" s="63"/>
      <c r="CR3546" s="227"/>
      <c r="CS3546" s="74"/>
    </row>
    <row r="3547" spans="1:97" s="72" customFormat="1" ht="75.75" customHeight="1">
      <c r="A3547" s="63"/>
      <c r="B3547" s="63"/>
      <c r="C3547" s="63"/>
      <c r="D3547" s="63"/>
      <c r="E3547" s="63"/>
      <c r="F3547" s="63"/>
      <c r="G3547" s="63"/>
      <c r="H3547" s="63"/>
      <c r="I3547" s="63"/>
      <c r="J3547" s="63"/>
      <c r="K3547" s="63"/>
      <c r="L3547" s="63"/>
      <c r="M3547" s="63"/>
      <c r="N3547" s="63"/>
      <c r="O3547" s="63"/>
      <c r="P3547" s="63"/>
      <c r="Q3547" s="63"/>
      <c r="R3547" s="63"/>
      <c r="S3547" s="63"/>
      <c r="T3547" s="63"/>
      <c r="U3547" s="63"/>
      <c r="V3547" s="63"/>
      <c r="W3547" s="63"/>
      <c r="X3547" s="63"/>
      <c r="Y3547" s="63"/>
      <c r="Z3547" s="63"/>
      <c r="AA3547" s="63"/>
      <c r="AB3547" s="63"/>
      <c r="AC3547" s="63"/>
      <c r="AD3547" s="63"/>
      <c r="AE3547" s="63"/>
      <c r="AF3547" s="63"/>
      <c r="AG3547" s="63"/>
      <c r="AH3547" s="63"/>
      <c r="AI3547" s="63"/>
      <c r="AJ3547" s="63"/>
      <c r="AK3547" s="63"/>
      <c r="AL3547" s="63"/>
      <c r="AM3547" s="63"/>
      <c r="AN3547" s="63"/>
      <c r="AO3547" s="63"/>
      <c r="AP3547" s="63"/>
      <c r="AQ3547" s="63"/>
      <c r="AR3547" s="63"/>
      <c r="AS3547" s="63"/>
      <c r="AT3547" s="63"/>
      <c r="AU3547" s="63"/>
      <c r="AV3547" s="63"/>
      <c r="AW3547" s="63"/>
      <c r="AX3547" s="63"/>
      <c r="AY3547" s="63"/>
      <c r="AZ3547" s="63"/>
      <c r="BA3547" s="63"/>
      <c r="BB3547" s="63"/>
      <c r="BC3547" s="63"/>
      <c r="BD3547" s="63"/>
      <c r="BE3547" s="63"/>
      <c r="BF3547" s="63"/>
      <c r="BG3547" s="63"/>
      <c r="BH3547" s="63"/>
      <c r="BI3547" s="63"/>
      <c r="BJ3547" s="63"/>
      <c r="BK3547" s="63"/>
      <c r="BL3547" s="63"/>
      <c r="BM3547" s="63"/>
      <c r="BN3547" s="63"/>
      <c r="BO3547" s="63"/>
      <c r="BP3547" s="63"/>
      <c r="BQ3547" s="63"/>
      <c r="BR3547" s="63"/>
      <c r="BS3547" s="63"/>
      <c r="BT3547" s="63"/>
      <c r="BU3547" s="63"/>
      <c r="BV3547" s="63"/>
      <c r="BW3547" s="63"/>
      <c r="BX3547" s="63"/>
      <c r="BY3547" s="63"/>
      <c r="BZ3547" s="63"/>
      <c r="CA3547" s="63"/>
      <c r="CB3547" s="63"/>
      <c r="CC3547" s="63"/>
      <c r="CD3547" s="63"/>
      <c r="CE3547" s="63"/>
      <c r="CF3547" s="63"/>
      <c r="CG3547" s="63"/>
      <c r="CH3547" s="63"/>
      <c r="CI3547" s="63"/>
      <c r="CJ3547" s="63"/>
      <c r="CK3547" s="63"/>
      <c r="CL3547" s="63"/>
      <c r="CM3547" s="63"/>
      <c r="CN3547" s="63"/>
      <c r="CO3547" s="63"/>
      <c r="CP3547" s="63"/>
      <c r="CR3547" s="227"/>
      <c r="CS3547" s="74"/>
    </row>
    <row r="3548" spans="1:97" s="72" customFormat="1" ht="75.75" customHeight="1">
      <c r="A3548" s="63"/>
      <c r="B3548" s="63"/>
      <c r="C3548" s="63"/>
      <c r="D3548" s="63"/>
      <c r="E3548" s="63"/>
      <c r="F3548" s="63"/>
      <c r="G3548" s="63"/>
      <c r="H3548" s="63"/>
      <c r="I3548" s="63"/>
      <c r="J3548" s="63"/>
      <c r="K3548" s="63"/>
      <c r="L3548" s="63"/>
      <c r="M3548" s="63"/>
      <c r="N3548" s="63"/>
      <c r="O3548" s="63"/>
      <c r="P3548" s="63"/>
      <c r="Q3548" s="63"/>
      <c r="R3548" s="63"/>
      <c r="S3548" s="63"/>
      <c r="T3548" s="63"/>
      <c r="U3548" s="63"/>
      <c r="V3548" s="63"/>
      <c r="W3548" s="63"/>
      <c r="X3548" s="63"/>
      <c r="Y3548" s="63"/>
      <c r="Z3548" s="63"/>
      <c r="AA3548" s="63"/>
      <c r="AB3548" s="63"/>
      <c r="AC3548" s="63"/>
      <c r="AD3548" s="63"/>
      <c r="AE3548" s="63"/>
      <c r="AF3548" s="63"/>
      <c r="AG3548" s="63"/>
      <c r="AH3548" s="63"/>
      <c r="AI3548" s="63"/>
      <c r="AJ3548" s="63"/>
      <c r="AK3548" s="63"/>
      <c r="AL3548" s="63"/>
      <c r="AM3548" s="63"/>
      <c r="AN3548" s="63"/>
      <c r="AO3548" s="63"/>
      <c r="AP3548" s="63"/>
      <c r="AQ3548" s="63"/>
      <c r="AR3548" s="63"/>
      <c r="AS3548" s="63"/>
      <c r="AT3548" s="63"/>
      <c r="AU3548" s="63"/>
      <c r="AV3548" s="63"/>
      <c r="AW3548" s="63"/>
      <c r="AX3548" s="63"/>
      <c r="AY3548" s="63"/>
      <c r="AZ3548" s="63"/>
      <c r="BA3548" s="63"/>
      <c r="BB3548" s="63"/>
      <c r="BC3548" s="63"/>
      <c r="BD3548" s="63"/>
      <c r="BE3548" s="63"/>
      <c r="BF3548" s="63"/>
      <c r="BG3548" s="63"/>
      <c r="BH3548" s="63"/>
      <c r="BI3548" s="63"/>
      <c r="BJ3548" s="63"/>
      <c r="BK3548" s="63"/>
      <c r="BL3548" s="63"/>
      <c r="BM3548" s="63"/>
      <c r="BN3548" s="63"/>
      <c r="BO3548" s="63"/>
      <c r="BP3548" s="63"/>
      <c r="BQ3548" s="63"/>
      <c r="BR3548" s="63"/>
      <c r="BS3548" s="63"/>
      <c r="BT3548" s="63"/>
      <c r="BU3548" s="63"/>
      <c r="BV3548" s="63"/>
      <c r="BW3548" s="63"/>
      <c r="BX3548" s="63"/>
      <c r="BY3548" s="63"/>
      <c r="BZ3548" s="63"/>
      <c r="CA3548" s="63"/>
      <c r="CB3548" s="63"/>
      <c r="CC3548" s="63"/>
      <c r="CD3548" s="63"/>
      <c r="CE3548" s="63"/>
      <c r="CF3548" s="63"/>
      <c r="CG3548" s="63"/>
      <c r="CH3548" s="63"/>
      <c r="CI3548" s="63"/>
      <c r="CJ3548" s="63"/>
      <c r="CK3548" s="63"/>
      <c r="CL3548" s="63"/>
      <c r="CM3548" s="63"/>
      <c r="CN3548" s="63"/>
      <c r="CO3548" s="63"/>
      <c r="CP3548" s="63"/>
      <c r="CR3548" s="227"/>
      <c r="CS3548" s="74"/>
    </row>
    <row r="3549" spans="1:97" s="72" customFormat="1" ht="75.75" customHeight="1">
      <c r="A3549" s="63"/>
      <c r="B3549" s="63"/>
      <c r="C3549" s="63"/>
      <c r="D3549" s="63"/>
      <c r="E3549" s="63"/>
      <c r="F3549" s="63"/>
      <c r="G3549" s="63"/>
      <c r="H3549" s="63"/>
      <c r="I3549" s="63"/>
      <c r="J3549" s="63"/>
      <c r="K3549" s="63"/>
      <c r="L3549" s="63"/>
      <c r="M3549" s="63"/>
      <c r="N3549" s="63"/>
      <c r="O3549" s="63"/>
      <c r="P3549" s="63"/>
      <c r="Q3549" s="63"/>
      <c r="R3549" s="63"/>
      <c r="S3549" s="63"/>
      <c r="T3549" s="63"/>
      <c r="U3549" s="63"/>
      <c r="V3549" s="63"/>
      <c r="W3549" s="63"/>
      <c r="X3549" s="63"/>
      <c r="Y3549" s="63"/>
      <c r="Z3549" s="63"/>
      <c r="AA3549" s="63"/>
      <c r="AB3549" s="63"/>
      <c r="AC3549" s="63"/>
      <c r="AD3549" s="63"/>
      <c r="AE3549" s="63"/>
      <c r="AF3549" s="63"/>
      <c r="AG3549" s="63"/>
      <c r="AH3549" s="63"/>
      <c r="AI3549" s="63"/>
      <c r="AJ3549" s="63"/>
      <c r="AK3549" s="63"/>
      <c r="AL3549" s="63"/>
      <c r="AM3549" s="63"/>
      <c r="AN3549" s="63"/>
      <c r="AO3549" s="63"/>
      <c r="AP3549" s="63"/>
      <c r="AQ3549" s="63"/>
      <c r="AR3549" s="63"/>
      <c r="AS3549" s="63"/>
      <c r="AT3549" s="63"/>
      <c r="AU3549" s="63"/>
      <c r="AV3549" s="63"/>
      <c r="AW3549" s="63"/>
      <c r="AX3549" s="63"/>
      <c r="AY3549" s="63"/>
      <c r="AZ3549" s="63"/>
      <c r="BA3549" s="63"/>
      <c r="BB3549" s="63"/>
      <c r="BC3549" s="63"/>
      <c r="BD3549" s="63"/>
      <c r="BE3549" s="63"/>
      <c r="BF3549" s="63"/>
      <c r="BG3549" s="63"/>
      <c r="BH3549" s="63"/>
      <c r="BI3549" s="63"/>
      <c r="BJ3549" s="63"/>
      <c r="BK3549" s="63"/>
      <c r="BL3549" s="63"/>
      <c r="BM3549" s="63"/>
      <c r="BN3549" s="63"/>
      <c r="BO3549" s="63"/>
      <c r="BP3549" s="63"/>
      <c r="BQ3549" s="63"/>
      <c r="BR3549" s="63"/>
      <c r="BS3549" s="63"/>
      <c r="BT3549" s="63"/>
      <c r="BU3549" s="63"/>
      <c r="BV3549" s="63"/>
      <c r="BW3549" s="63"/>
      <c r="BX3549" s="63"/>
      <c r="BY3549" s="63"/>
      <c r="BZ3549" s="63"/>
      <c r="CA3549" s="63"/>
      <c r="CB3549" s="63"/>
      <c r="CC3549" s="63"/>
      <c r="CD3549" s="63"/>
      <c r="CE3549" s="63"/>
      <c r="CF3549" s="63"/>
      <c r="CG3549" s="63"/>
      <c r="CH3549" s="63"/>
      <c r="CI3549" s="63"/>
      <c r="CJ3549" s="63"/>
      <c r="CK3549" s="63"/>
      <c r="CL3549" s="63"/>
      <c r="CM3549" s="63"/>
      <c r="CN3549" s="63"/>
      <c r="CO3549" s="63"/>
      <c r="CP3549" s="63"/>
      <c r="CR3549" s="227"/>
      <c r="CS3549" s="74"/>
    </row>
    <row r="3550" spans="1:97" s="72" customFormat="1" ht="75.75" customHeight="1">
      <c r="A3550" s="63"/>
      <c r="B3550" s="63"/>
      <c r="C3550" s="63"/>
      <c r="D3550" s="63"/>
      <c r="E3550" s="63"/>
      <c r="F3550" s="63"/>
      <c r="G3550" s="63"/>
      <c r="H3550" s="63"/>
      <c r="I3550" s="63"/>
      <c r="J3550" s="63"/>
      <c r="K3550" s="63"/>
      <c r="L3550" s="63"/>
      <c r="M3550" s="63"/>
      <c r="N3550" s="63"/>
      <c r="O3550" s="63"/>
      <c r="P3550" s="63"/>
      <c r="Q3550" s="63"/>
      <c r="R3550" s="63"/>
      <c r="S3550" s="63"/>
      <c r="T3550" s="63"/>
      <c r="U3550" s="63"/>
      <c r="V3550" s="63"/>
      <c r="W3550" s="63"/>
      <c r="X3550" s="63"/>
      <c r="Y3550" s="63"/>
      <c r="Z3550" s="63"/>
      <c r="AA3550" s="63"/>
      <c r="AB3550" s="63"/>
      <c r="AC3550" s="63"/>
      <c r="AD3550" s="63"/>
      <c r="AE3550" s="63"/>
      <c r="AF3550" s="63"/>
      <c r="AG3550" s="63"/>
      <c r="AH3550" s="63"/>
      <c r="AI3550" s="63"/>
      <c r="AJ3550" s="63"/>
      <c r="AK3550" s="63"/>
      <c r="AL3550" s="63"/>
      <c r="AM3550" s="63"/>
      <c r="AN3550" s="63"/>
      <c r="AO3550" s="63"/>
      <c r="AP3550" s="63"/>
      <c r="AQ3550" s="63"/>
      <c r="AR3550" s="63"/>
      <c r="AS3550" s="63"/>
      <c r="AT3550" s="63"/>
      <c r="AU3550" s="63"/>
      <c r="AV3550" s="63"/>
      <c r="AW3550" s="63"/>
      <c r="AX3550" s="63"/>
      <c r="AY3550" s="63"/>
      <c r="AZ3550" s="63"/>
      <c r="BA3550" s="63"/>
      <c r="BB3550" s="63"/>
      <c r="BC3550" s="63"/>
      <c r="BD3550" s="63"/>
      <c r="BE3550" s="63"/>
      <c r="BF3550" s="63"/>
      <c r="BG3550" s="63"/>
      <c r="BH3550" s="63"/>
      <c r="BI3550" s="63"/>
      <c r="BJ3550" s="63"/>
      <c r="BK3550" s="63"/>
      <c r="BL3550" s="63"/>
      <c r="BM3550" s="63"/>
      <c r="BN3550" s="63"/>
      <c r="BO3550" s="63"/>
      <c r="BP3550" s="63"/>
      <c r="BQ3550" s="63"/>
      <c r="BR3550" s="63"/>
      <c r="BS3550" s="63"/>
      <c r="BT3550" s="63"/>
      <c r="BU3550" s="63"/>
      <c r="BV3550" s="63"/>
      <c r="BW3550" s="63"/>
      <c r="BX3550" s="63"/>
      <c r="BY3550" s="63"/>
      <c r="BZ3550" s="63"/>
      <c r="CA3550" s="63"/>
      <c r="CB3550" s="63"/>
      <c r="CC3550" s="63"/>
      <c r="CD3550" s="63"/>
      <c r="CE3550" s="63"/>
      <c r="CF3550" s="63"/>
      <c r="CG3550" s="63"/>
      <c r="CH3550" s="63"/>
      <c r="CI3550" s="63"/>
      <c r="CJ3550" s="63"/>
      <c r="CK3550" s="63"/>
      <c r="CL3550" s="63"/>
      <c r="CM3550" s="63"/>
      <c r="CN3550" s="63"/>
      <c r="CO3550" s="63"/>
      <c r="CP3550" s="63"/>
      <c r="CR3550" s="227"/>
      <c r="CS3550" s="74"/>
    </row>
    <row r="3551" spans="1:97" s="72" customFormat="1" ht="75.75" customHeight="1">
      <c r="A3551" s="63"/>
      <c r="B3551" s="63"/>
      <c r="C3551" s="63"/>
      <c r="D3551" s="63"/>
      <c r="E3551" s="63"/>
      <c r="F3551" s="63"/>
      <c r="G3551" s="63"/>
      <c r="H3551" s="63"/>
      <c r="I3551" s="63"/>
      <c r="J3551" s="63"/>
      <c r="K3551" s="63"/>
      <c r="L3551" s="63"/>
      <c r="M3551" s="63"/>
      <c r="N3551" s="63"/>
      <c r="O3551" s="63"/>
      <c r="P3551" s="63"/>
      <c r="Q3551" s="63"/>
      <c r="R3551" s="63"/>
      <c r="S3551" s="63"/>
      <c r="T3551" s="63"/>
      <c r="U3551" s="63"/>
      <c r="V3551" s="63"/>
      <c r="W3551" s="63"/>
      <c r="X3551" s="63"/>
      <c r="Y3551" s="63"/>
      <c r="Z3551" s="63"/>
      <c r="AA3551" s="63"/>
      <c r="AB3551" s="63"/>
      <c r="AC3551" s="63"/>
      <c r="AD3551" s="63"/>
      <c r="AE3551" s="63"/>
      <c r="AF3551" s="63"/>
      <c r="AG3551" s="63"/>
      <c r="AH3551" s="63"/>
      <c r="AI3551" s="63"/>
      <c r="AJ3551" s="63"/>
      <c r="AK3551" s="63"/>
      <c r="AL3551" s="63"/>
      <c r="AM3551" s="63"/>
      <c r="AN3551" s="63"/>
      <c r="AO3551" s="63"/>
      <c r="AP3551" s="63"/>
      <c r="AQ3551" s="63"/>
      <c r="AR3551" s="63"/>
      <c r="AS3551" s="63"/>
      <c r="AT3551" s="63"/>
      <c r="AU3551" s="63"/>
      <c r="AV3551" s="63"/>
      <c r="AW3551" s="63"/>
      <c r="AX3551" s="63"/>
      <c r="AY3551" s="63"/>
      <c r="AZ3551" s="63"/>
      <c r="BA3551" s="63"/>
      <c r="BB3551" s="63"/>
      <c r="BC3551" s="63"/>
      <c r="BD3551" s="63"/>
      <c r="BE3551" s="63"/>
      <c r="BF3551" s="63"/>
      <c r="BG3551" s="63"/>
      <c r="BH3551" s="63"/>
      <c r="BI3551" s="63"/>
      <c r="BJ3551" s="63"/>
      <c r="BK3551" s="63"/>
      <c r="BL3551" s="63"/>
      <c r="BM3551" s="63"/>
      <c r="BN3551" s="63"/>
      <c r="BO3551" s="63"/>
      <c r="BP3551" s="63"/>
      <c r="BQ3551" s="63"/>
      <c r="BR3551" s="63"/>
      <c r="BS3551" s="63"/>
      <c r="BT3551" s="63"/>
      <c r="BU3551" s="63"/>
      <c r="BV3551" s="63"/>
      <c r="BW3551" s="63"/>
      <c r="BX3551" s="63"/>
      <c r="BY3551" s="63"/>
      <c r="BZ3551" s="63"/>
      <c r="CA3551" s="63"/>
      <c r="CB3551" s="63"/>
      <c r="CC3551" s="63"/>
      <c r="CD3551" s="63"/>
      <c r="CE3551" s="63"/>
      <c r="CF3551" s="63"/>
      <c r="CG3551" s="63"/>
      <c r="CH3551" s="63"/>
      <c r="CI3551" s="63"/>
      <c r="CJ3551" s="63"/>
      <c r="CK3551" s="63"/>
      <c r="CL3551" s="63"/>
      <c r="CM3551" s="63"/>
      <c r="CN3551" s="63"/>
      <c r="CO3551" s="63"/>
      <c r="CP3551" s="63"/>
      <c r="CR3551" s="227"/>
      <c r="CS3551" s="74"/>
    </row>
    <row r="3552" spans="1:97" s="72" customFormat="1" ht="75.75" customHeight="1">
      <c r="A3552" s="63"/>
      <c r="B3552" s="63"/>
      <c r="C3552" s="63"/>
      <c r="D3552" s="63"/>
      <c r="E3552" s="63"/>
      <c r="F3552" s="63"/>
      <c r="G3552" s="63"/>
      <c r="H3552" s="63"/>
      <c r="I3552" s="63"/>
      <c r="J3552" s="63"/>
      <c r="K3552" s="63"/>
      <c r="L3552" s="63"/>
      <c r="M3552" s="63"/>
      <c r="N3552" s="63"/>
      <c r="O3552" s="63"/>
      <c r="P3552" s="63"/>
      <c r="Q3552" s="63"/>
      <c r="R3552" s="63"/>
      <c r="S3552" s="63"/>
      <c r="T3552" s="63"/>
      <c r="U3552" s="63"/>
      <c r="V3552" s="63"/>
      <c r="W3552" s="63"/>
      <c r="X3552" s="63"/>
      <c r="Y3552" s="63"/>
      <c r="Z3552" s="63"/>
      <c r="AA3552" s="63"/>
      <c r="AB3552" s="63"/>
      <c r="AC3552" s="63"/>
      <c r="AD3552" s="63"/>
      <c r="AE3552" s="63"/>
      <c r="AF3552" s="63"/>
      <c r="AG3552" s="63"/>
      <c r="AH3552" s="63"/>
      <c r="AI3552" s="63"/>
      <c r="AJ3552" s="63"/>
      <c r="AK3552" s="63"/>
      <c r="AL3552" s="63"/>
      <c r="AM3552" s="63"/>
      <c r="AN3552" s="63"/>
      <c r="AO3552" s="63"/>
      <c r="AP3552" s="63"/>
      <c r="AQ3552" s="63"/>
      <c r="AR3552" s="63"/>
      <c r="AS3552" s="63"/>
      <c r="AT3552" s="63"/>
      <c r="AU3552" s="63"/>
      <c r="AV3552" s="63"/>
      <c r="AW3552" s="63"/>
      <c r="AX3552" s="63"/>
      <c r="AY3552" s="63"/>
      <c r="AZ3552" s="63"/>
      <c r="BA3552" s="63"/>
      <c r="BB3552" s="63"/>
      <c r="BC3552" s="63"/>
      <c r="BD3552" s="63"/>
      <c r="BE3552" s="63"/>
      <c r="BF3552" s="63"/>
      <c r="BG3552" s="63"/>
      <c r="BH3552" s="63"/>
      <c r="BI3552" s="63"/>
      <c r="BJ3552" s="63"/>
      <c r="BK3552" s="63"/>
      <c r="BL3552" s="63"/>
      <c r="BM3552" s="63"/>
      <c r="BN3552" s="63"/>
      <c r="BO3552" s="63"/>
      <c r="BP3552" s="63"/>
      <c r="BQ3552" s="63"/>
      <c r="BR3552" s="63"/>
      <c r="BS3552" s="63"/>
      <c r="BT3552" s="63"/>
      <c r="BU3552" s="63"/>
      <c r="BV3552" s="63"/>
      <c r="BW3552" s="63"/>
      <c r="BX3552" s="63"/>
      <c r="BY3552" s="63"/>
      <c r="BZ3552" s="63"/>
      <c r="CA3552" s="63"/>
      <c r="CB3552" s="63"/>
      <c r="CC3552" s="63"/>
      <c r="CD3552" s="63"/>
      <c r="CE3552" s="63"/>
      <c r="CF3552" s="63"/>
      <c r="CG3552" s="63"/>
      <c r="CH3552" s="63"/>
      <c r="CI3552" s="63"/>
      <c r="CJ3552" s="63"/>
      <c r="CK3552" s="63"/>
      <c r="CL3552" s="63"/>
      <c r="CM3552" s="63"/>
      <c r="CN3552" s="63"/>
      <c r="CO3552" s="63"/>
      <c r="CP3552" s="63"/>
      <c r="CR3552" s="227"/>
      <c r="CS3552" s="74"/>
    </row>
    <row r="3553" spans="1:97" s="72" customFormat="1" ht="75.75" customHeight="1">
      <c r="A3553" s="63"/>
      <c r="B3553" s="63"/>
      <c r="C3553" s="63"/>
      <c r="D3553" s="63"/>
      <c r="E3553" s="63"/>
      <c r="F3553" s="63"/>
      <c r="G3553" s="63"/>
      <c r="H3553" s="63"/>
      <c r="I3553" s="63"/>
      <c r="J3553" s="63"/>
      <c r="K3553" s="63"/>
      <c r="L3553" s="63"/>
      <c r="M3553" s="63"/>
      <c r="N3553" s="63"/>
      <c r="O3553" s="63"/>
      <c r="P3553" s="63"/>
      <c r="Q3553" s="63"/>
      <c r="R3553" s="63"/>
      <c r="S3553" s="63"/>
      <c r="T3553" s="63"/>
      <c r="U3553" s="63"/>
      <c r="V3553" s="63"/>
      <c r="W3553" s="63"/>
      <c r="X3553" s="63"/>
      <c r="Y3553" s="63"/>
      <c r="Z3553" s="63"/>
      <c r="AA3553" s="63"/>
      <c r="AB3553" s="63"/>
      <c r="AC3553" s="63"/>
      <c r="AD3553" s="63"/>
      <c r="AE3553" s="63"/>
      <c r="AF3553" s="63"/>
      <c r="AG3553" s="63"/>
      <c r="AH3553" s="63"/>
      <c r="AI3553" s="63"/>
      <c r="AJ3553" s="63"/>
      <c r="AK3553" s="63"/>
      <c r="AL3553" s="63"/>
      <c r="AM3553" s="63"/>
      <c r="AN3553" s="63"/>
      <c r="AO3553" s="63"/>
      <c r="AP3553" s="63"/>
      <c r="AQ3553" s="63"/>
      <c r="AR3553" s="63"/>
      <c r="AS3553" s="63"/>
      <c r="AT3553" s="63"/>
      <c r="AU3553" s="63"/>
      <c r="AV3553" s="63"/>
      <c r="AW3553" s="63"/>
      <c r="AX3553" s="63"/>
      <c r="AY3553" s="63"/>
      <c r="AZ3553" s="63"/>
      <c r="BA3553" s="63"/>
      <c r="BB3553" s="63"/>
      <c r="BC3553" s="63"/>
      <c r="BD3553" s="63"/>
      <c r="BE3553" s="63"/>
      <c r="BF3553" s="63"/>
      <c r="BG3553" s="63"/>
      <c r="BH3553" s="63"/>
      <c r="BI3553" s="63"/>
      <c r="BJ3553" s="63"/>
      <c r="BK3553" s="63"/>
      <c r="BL3553" s="63"/>
      <c r="BM3553" s="63"/>
      <c r="BN3553" s="63"/>
      <c r="BO3553" s="63"/>
      <c r="BP3553" s="63"/>
      <c r="BQ3553" s="63"/>
      <c r="BR3553" s="63"/>
      <c r="BS3553" s="63"/>
      <c r="BT3553" s="63"/>
      <c r="BU3553" s="63"/>
      <c r="BV3553" s="63"/>
      <c r="BW3553" s="63"/>
      <c r="BX3553" s="63"/>
      <c r="BY3553" s="63"/>
      <c r="BZ3553" s="63"/>
      <c r="CA3553" s="63"/>
      <c r="CB3553" s="63"/>
      <c r="CC3553" s="63"/>
      <c r="CD3553" s="63"/>
      <c r="CE3553" s="63"/>
      <c r="CF3553" s="63"/>
      <c r="CG3553" s="63"/>
      <c r="CH3553" s="63"/>
      <c r="CI3553" s="63"/>
      <c r="CJ3553" s="63"/>
      <c r="CK3553" s="63"/>
      <c r="CL3553" s="63"/>
      <c r="CM3553" s="63"/>
      <c r="CN3553" s="63"/>
      <c r="CO3553" s="63"/>
      <c r="CP3553" s="63"/>
      <c r="CR3553" s="227"/>
      <c r="CS3553" s="74"/>
    </row>
    <row r="3554" spans="1:97" s="72" customFormat="1" ht="75.75" customHeight="1">
      <c r="A3554" s="63"/>
      <c r="B3554" s="63"/>
      <c r="C3554" s="63"/>
      <c r="D3554" s="63"/>
      <c r="E3554" s="63"/>
      <c r="F3554" s="63"/>
      <c r="G3554" s="63"/>
      <c r="H3554" s="63"/>
      <c r="I3554" s="63"/>
      <c r="J3554" s="63"/>
      <c r="K3554" s="63"/>
      <c r="L3554" s="63"/>
      <c r="M3554" s="63"/>
      <c r="N3554" s="63"/>
      <c r="O3554" s="63"/>
      <c r="P3554" s="63"/>
      <c r="Q3554" s="63"/>
      <c r="R3554" s="63"/>
      <c r="S3554" s="63"/>
      <c r="T3554" s="63"/>
      <c r="U3554" s="63"/>
      <c r="V3554" s="63"/>
      <c r="W3554" s="63"/>
      <c r="X3554" s="63"/>
      <c r="Y3554" s="63"/>
      <c r="Z3554" s="63"/>
      <c r="AA3554" s="63"/>
      <c r="AB3554" s="63"/>
      <c r="AC3554" s="63"/>
      <c r="AD3554" s="63"/>
      <c r="AE3554" s="63"/>
      <c r="AF3554" s="63"/>
      <c r="AG3554" s="63"/>
      <c r="AH3554" s="63"/>
      <c r="AI3554" s="63"/>
      <c r="AJ3554" s="63"/>
      <c r="AK3554" s="63"/>
      <c r="AL3554" s="63"/>
      <c r="AM3554" s="63"/>
      <c r="AN3554" s="63"/>
      <c r="AO3554" s="63"/>
      <c r="AP3554" s="63"/>
      <c r="AQ3554" s="63"/>
      <c r="AR3554" s="63"/>
      <c r="AS3554" s="63"/>
      <c r="AT3554" s="63"/>
      <c r="AU3554" s="63"/>
      <c r="AV3554" s="63"/>
      <c r="AW3554" s="63"/>
      <c r="AX3554" s="63"/>
      <c r="AY3554" s="63"/>
      <c r="AZ3554" s="63"/>
      <c r="BA3554" s="63"/>
      <c r="BB3554" s="63"/>
      <c r="BC3554" s="63"/>
      <c r="BD3554" s="63"/>
      <c r="BE3554" s="63"/>
      <c r="BF3554" s="63"/>
      <c r="BG3554" s="63"/>
      <c r="BH3554" s="63"/>
      <c r="BI3554" s="63"/>
      <c r="BJ3554" s="63"/>
      <c r="BK3554" s="63"/>
      <c r="BL3554" s="63"/>
      <c r="BM3554" s="63"/>
      <c r="BN3554" s="63"/>
      <c r="BO3554" s="63"/>
      <c r="BP3554" s="63"/>
      <c r="BQ3554" s="63"/>
      <c r="BR3554" s="63"/>
      <c r="BS3554" s="63"/>
      <c r="BT3554" s="63"/>
      <c r="BU3554" s="63"/>
      <c r="BV3554" s="63"/>
      <c r="BW3554" s="63"/>
      <c r="BX3554" s="63"/>
      <c r="BY3554" s="63"/>
      <c r="BZ3554" s="63"/>
      <c r="CA3554" s="63"/>
      <c r="CB3554" s="63"/>
      <c r="CC3554" s="63"/>
      <c r="CD3554" s="63"/>
      <c r="CE3554" s="63"/>
      <c r="CF3554" s="63"/>
      <c r="CG3554" s="63"/>
      <c r="CH3554" s="63"/>
      <c r="CI3554" s="63"/>
      <c r="CJ3554" s="63"/>
      <c r="CK3554" s="63"/>
      <c r="CL3554" s="63"/>
      <c r="CM3554" s="63"/>
      <c r="CN3554" s="63"/>
      <c r="CO3554" s="63"/>
      <c r="CP3554" s="63"/>
      <c r="CR3554" s="227"/>
      <c r="CS3554" s="74"/>
    </row>
    <row r="3555" spans="1:97" s="72" customFormat="1" ht="75.75" customHeight="1">
      <c r="A3555" s="63"/>
      <c r="B3555" s="63"/>
      <c r="C3555" s="63"/>
      <c r="D3555" s="63"/>
      <c r="E3555" s="63"/>
      <c r="F3555" s="63"/>
      <c r="G3555" s="63"/>
      <c r="H3555" s="63"/>
      <c r="I3555" s="63"/>
      <c r="J3555" s="63"/>
      <c r="K3555" s="63"/>
      <c r="L3555" s="63"/>
      <c r="M3555" s="63"/>
      <c r="N3555" s="63"/>
      <c r="O3555" s="63"/>
      <c r="P3555" s="63"/>
      <c r="Q3555" s="63"/>
      <c r="R3555" s="63"/>
      <c r="S3555" s="63"/>
      <c r="T3555" s="63"/>
      <c r="U3555" s="63"/>
      <c r="V3555" s="63"/>
      <c r="W3555" s="63"/>
      <c r="X3555" s="63"/>
      <c r="Y3555" s="63"/>
      <c r="Z3555" s="63"/>
      <c r="AA3555" s="63"/>
      <c r="AB3555" s="63"/>
      <c r="AC3555" s="63"/>
      <c r="AD3555" s="63"/>
      <c r="AE3555" s="63"/>
      <c r="AF3555" s="63"/>
      <c r="AG3555" s="63"/>
      <c r="AH3555" s="63"/>
      <c r="AI3555" s="63"/>
      <c r="AJ3555" s="63"/>
      <c r="AK3555" s="63"/>
      <c r="AL3555" s="63"/>
      <c r="AM3555" s="63"/>
      <c r="AN3555" s="63"/>
      <c r="AO3555" s="63"/>
      <c r="AP3555" s="63"/>
      <c r="AQ3555" s="63"/>
      <c r="AR3555" s="63"/>
      <c r="AS3555" s="63"/>
      <c r="AT3555" s="63"/>
      <c r="AU3555" s="63"/>
      <c r="AV3555" s="63"/>
      <c r="AW3555" s="63"/>
      <c r="AX3555" s="63"/>
      <c r="AY3555" s="63"/>
      <c r="AZ3555" s="63"/>
      <c r="BA3555" s="63"/>
      <c r="BB3555" s="63"/>
      <c r="BC3555" s="63"/>
      <c r="BD3555" s="63"/>
      <c r="BE3555" s="63"/>
      <c r="BF3555" s="63"/>
      <c r="BG3555" s="63"/>
      <c r="BH3555" s="63"/>
      <c r="BI3555" s="63"/>
      <c r="BJ3555" s="63"/>
      <c r="BK3555" s="63"/>
      <c r="BL3555" s="63"/>
      <c r="BM3555" s="63"/>
      <c r="BN3555" s="63"/>
      <c r="BO3555" s="63"/>
      <c r="BP3555" s="63"/>
      <c r="BQ3555" s="63"/>
      <c r="BR3555" s="63"/>
      <c r="BS3555" s="63"/>
      <c r="BT3555" s="63"/>
      <c r="BU3555" s="63"/>
      <c r="BV3555" s="63"/>
      <c r="BW3555" s="63"/>
      <c r="BX3555" s="63"/>
      <c r="BY3555" s="63"/>
      <c r="BZ3555" s="63"/>
      <c r="CA3555" s="63"/>
      <c r="CB3555" s="63"/>
      <c r="CC3555" s="63"/>
      <c r="CD3555" s="63"/>
      <c r="CE3555" s="63"/>
      <c r="CF3555" s="63"/>
      <c r="CG3555" s="63"/>
      <c r="CH3555" s="63"/>
      <c r="CI3555" s="63"/>
      <c r="CJ3555" s="63"/>
      <c r="CK3555" s="63"/>
      <c r="CL3555" s="63"/>
      <c r="CM3555" s="63"/>
      <c r="CN3555" s="63"/>
      <c r="CO3555" s="63"/>
      <c r="CP3555" s="63"/>
      <c r="CR3555" s="227"/>
      <c r="CS3555" s="74"/>
    </row>
    <row r="3556" spans="1:97" s="72" customFormat="1" ht="75.75" customHeight="1">
      <c r="A3556" s="63"/>
      <c r="B3556" s="63"/>
      <c r="C3556" s="63"/>
      <c r="D3556" s="63"/>
      <c r="E3556" s="63"/>
      <c r="F3556" s="63"/>
      <c r="G3556" s="63"/>
      <c r="H3556" s="63"/>
      <c r="I3556" s="63"/>
      <c r="J3556" s="63"/>
      <c r="K3556" s="63"/>
      <c r="L3556" s="63"/>
      <c r="M3556" s="63"/>
      <c r="N3556" s="63"/>
      <c r="O3556" s="63"/>
      <c r="P3556" s="63"/>
      <c r="Q3556" s="63"/>
      <c r="R3556" s="63"/>
      <c r="S3556" s="63"/>
      <c r="T3556" s="63"/>
      <c r="U3556" s="63"/>
      <c r="V3556" s="63"/>
      <c r="W3556" s="63"/>
      <c r="X3556" s="63"/>
      <c r="Y3556" s="63"/>
      <c r="Z3556" s="63"/>
      <c r="AA3556" s="63"/>
      <c r="AB3556" s="63"/>
      <c r="AC3556" s="63"/>
      <c r="AD3556" s="63"/>
      <c r="AE3556" s="63"/>
      <c r="AF3556" s="63"/>
      <c r="AG3556" s="63"/>
      <c r="AH3556" s="63"/>
      <c r="AI3556" s="63"/>
      <c r="AJ3556" s="63"/>
      <c r="AK3556" s="63"/>
      <c r="AL3556" s="63"/>
      <c r="AM3556" s="63"/>
      <c r="AN3556" s="63"/>
      <c r="AO3556" s="63"/>
      <c r="AP3556" s="63"/>
      <c r="AQ3556" s="63"/>
      <c r="AR3556" s="63"/>
      <c r="AS3556" s="63"/>
      <c r="AT3556" s="63"/>
      <c r="AU3556" s="63"/>
      <c r="AV3556" s="63"/>
      <c r="AW3556" s="63"/>
      <c r="AX3556" s="63"/>
      <c r="AY3556" s="63"/>
      <c r="AZ3556" s="63"/>
      <c r="BA3556" s="63"/>
      <c r="BB3556" s="63"/>
      <c r="BC3556" s="63"/>
      <c r="BD3556" s="63"/>
      <c r="BE3556" s="63"/>
      <c r="BF3556" s="63"/>
      <c r="BG3556" s="63"/>
      <c r="BH3556" s="63"/>
      <c r="BI3556" s="63"/>
      <c r="BJ3556" s="63"/>
      <c r="BK3556" s="63"/>
      <c r="BL3556" s="63"/>
      <c r="BM3556" s="63"/>
      <c r="BN3556" s="63"/>
      <c r="BO3556" s="63"/>
      <c r="BP3556" s="63"/>
      <c r="BQ3556" s="63"/>
      <c r="BR3556" s="63"/>
      <c r="BS3556" s="63"/>
      <c r="BT3556" s="63"/>
      <c r="BU3556" s="63"/>
      <c r="BV3556" s="63"/>
      <c r="BW3556" s="63"/>
      <c r="BX3556" s="63"/>
      <c r="BY3556" s="63"/>
      <c r="BZ3556" s="63"/>
      <c r="CA3556" s="63"/>
      <c r="CB3556" s="63"/>
      <c r="CC3556" s="63"/>
      <c r="CD3556" s="63"/>
      <c r="CE3556" s="63"/>
      <c r="CF3556" s="63"/>
      <c r="CG3556" s="63"/>
      <c r="CH3556" s="63"/>
      <c r="CI3556" s="63"/>
      <c r="CJ3556" s="63"/>
      <c r="CK3556" s="63"/>
      <c r="CL3556" s="63"/>
      <c r="CM3556" s="63"/>
      <c r="CN3556" s="63"/>
      <c r="CO3556" s="63"/>
      <c r="CP3556" s="63"/>
      <c r="CR3556" s="227"/>
      <c r="CS3556" s="74"/>
    </row>
    <row r="3557" spans="1:97" s="72" customFormat="1" ht="75.75" customHeight="1">
      <c r="A3557" s="63"/>
      <c r="B3557" s="63"/>
      <c r="C3557" s="63"/>
      <c r="D3557" s="63"/>
      <c r="E3557" s="63"/>
      <c r="F3557" s="63"/>
      <c r="G3557" s="63"/>
      <c r="H3557" s="63"/>
      <c r="I3557" s="63"/>
      <c r="J3557" s="63"/>
      <c r="K3557" s="63"/>
      <c r="L3557" s="63"/>
      <c r="M3557" s="63"/>
      <c r="N3557" s="63"/>
      <c r="O3557" s="63"/>
      <c r="P3557" s="63"/>
      <c r="Q3557" s="63"/>
      <c r="R3557" s="63"/>
      <c r="S3557" s="63"/>
      <c r="T3557" s="63"/>
      <c r="U3557" s="63"/>
      <c r="V3557" s="63"/>
      <c r="W3557" s="63"/>
      <c r="X3557" s="63"/>
      <c r="Y3557" s="63"/>
      <c r="Z3557" s="63"/>
      <c r="AA3557" s="63"/>
      <c r="AB3557" s="63"/>
      <c r="AC3557" s="63"/>
      <c r="AD3557" s="63"/>
      <c r="AE3557" s="63"/>
      <c r="AF3557" s="63"/>
      <c r="AG3557" s="63"/>
      <c r="AH3557" s="63"/>
      <c r="AI3557" s="63"/>
      <c r="AJ3557" s="63"/>
      <c r="AK3557" s="63"/>
      <c r="AL3557" s="63"/>
      <c r="AM3557" s="63"/>
      <c r="AN3557" s="63"/>
      <c r="AO3557" s="63"/>
      <c r="AP3557" s="63"/>
      <c r="AQ3557" s="63"/>
      <c r="AR3557" s="63"/>
      <c r="AS3557" s="63"/>
      <c r="AT3557" s="63"/>
      <c r="AU3557" s="63"/>
      <c r="AV3557" s="63"/>
      <c r="AW3557" s="63"/>
      <c r="AX3557" s="63"/>
      <c r="AY3557" s="63"/>
      <c r="AZ3557" s="63"/>
      <c r="BA3557" s="63"/>
      <c r="BB3557" s="63"/>
      <c r="BC3557" s="63"/>
      <c r="BD3557" s="63"/>
      <c r="BE3557" s="63"/>
      <c r="BF3557" s="63"/>
      <c r="BG3557" s="63"/>
      <c r="BH3557" s="63"/>
      <c r="BI3557" s="63"/>
      <c r="BJ3557" s="63"/>
      <c r="BK3557" s="63"/>
      <c r="BL3557" s="63"/>
      <c r="BM3557" s="63"/>
      <c r="BN3557" s="63"/>
      <c r="BO3557" s="63"/>
      <c r="BP3557" s="63"/>
      <c r="BQ3557" s="63"/>
      <c r="BR3557" s="63"/>
      <c r="BS3557" s="63"/>
      <c r="BT3557" s="63"/>
      <c r="BU3557" s="63"/>
      <c r="BV3557" s="63"/>
      <c r="BW3557" s="63"/>
      <c r="BX3557" s="63"/>
      <c r="BY3557" s="63"/>
      <c r="BZ3557" s="63"/>
      <c r="CA3557" s="63"/>
      <c r="CB3557" s="63"/>
      <c r="CC3557" s="63"/>
      <c r="CD3557" s="63"/>
      <c r="CE3557" s="63"/>
      <c r="CF3557" s="63"/>
      <c r="CG3557" s="63"/>
      <c r="CH3557" s="63"/>
      <c r="CI3557" s="63"/>
      <c r="CJ3557" s="63"/>
      <c r="CK3557" s="63"/>
      <c r="CL3557" s="63"/>
      <c r="CM3557" s="63"/>
      <c r="CN3557" s="63"/>
      <c r="CO3557" s="63"/>
      <c r="CP3557" s="63"/>
      <c r="CR3557" s="227"/>
      <c r="CS3557" s="74"/>
    </row>
    <row r="3558" spans="1:97" s="72" customFormat="1" ht="75.75" customHeight="1">
      <c r="A3558" s="63"/>
      <c r="B3558" s="63"/>
      <c r="C3558" s="63"/>
      <c r="D3558" s="63"/>
      <c r="E3558" s="63"/>
      <c r="F3558" s="63"/>
      <c r="G3558" s="63"/>
      <c r="H3558" s="63"/>
      <c r="I3558" s="63"/>
      <c r="J3558" s="63"/>
      <c r="K3558" s="63"/>
      <c r="L3558" s="63"/>
      <c r="M3558" s="63"/>
      <c r="N3558" s="63"/>
      <c r="O3558" s="63"/>
      <c r="P3558" s="63"/>
      <c r="Q3558" s="63"/>
      <c r="R3558" s="63"/>
      <c r="S3558" s="63"/>
      <c r="T3558" s="63"/>
      <c r="U3558" s="63"/>
      <c r="V3558" s="63"/>
      <c r="W3558" s="63"/>
      <c r="X3558" s="63"/>
      <c r="Y3558" s="63"/>
      <c r="Z3558" s="63"/>
      <c r="AA3558" s="63"/>
      <c r="AB3558" s="63"/>
      <c r="AC3558" s="63"/>
      <c r="AD3558" s="63"/>
      <c r="AE3558" s="63"/>
      <c r="AF3558" s="63"/>
      <c r="AG3558" s="63"/>
      <c r="AH3558" s="63"/>
      <c r="AI3558" s="63"/>
      <c r="AJ3558" s="63"/>
      <c r="AK3558" s="63"/>
      <c r="AL3558" s="63"/>
      <c r="AM3558" s="63"/>
      <c r="AN3558" s="63"/>
      <c r="AO3558" s="63"/>
      <c r="AP3558" s="63"/>
      <c r="AQ3558" s="63"/>
      <c r="AR3558" s="63"/>
      <c r="AS3558" s="63"/>
      <c r="AT3558" s="63"/>
      <c r="AU3558" s="63"/>
      <c r="AV3558" s="63"/>
      <c r="AW3558" s="63"/>
      <c r="AX3558" s="63"/>
      <c r="AY3558" s="63"/>
      <c r="AZ3558" s="63"/>
      <c r="BA3558" s="63"/>
      <c r="BB3558" s="63"/>
      <c r="BC3558" s="63"/>
      <c r="BD3558" s="63"/>
      <c r="BE3558" s="63"/>
      <c r="BF3558" s="63"/>
      <c r="BG3558" s="63"/>
      <c r="BH3558" s="63"/>
      <c r="BI3558" s="63"/>
      <c r="BJ3558" s="63"/>
      <c r="BK3558" s="63"/>
      <c r="BL3558" s="63"/>
      <c r="BM3558" s="63"/>
      <c r="BN3558" s="63"/>
      <c r="BO3558" s="63"/>
      <c r="BP3558" s="63"/>
      <c r="BQ3558" s="63"/>
      <c r="BR3558" s="63"/>
      <c r="BS3558" s="63"/>
      <c r="BT3558" s="63"/>
      <c r="BU3558" s="63"/>
      <c r="BV3558" s="63"/>
      <c r="BW3558" s="63"/>
      <c r="BX3558" s="63"/>
      <c r="BY3558" s="63"/>
      <c r="BZ3558" s="63"/>
      <c r="CA3558" s="63"/>
      <c r="CB3558" s="63"/>
      <c r="CC3558" s="63"/>
      <c r="CD3558" s="63"/>
      <c r="CE3558" s="63"/>
      <c r="CF3558" s="63"/>
      <c r="CG3558" s="63"/>
      <c r="CH3558" s="63"/>
      <c r="CI3558" s="63"/>
      <c r="CJ3558" s="63"/>
      <c r="CK3558" s="63"/>
      <c r="CL3558" s="63"/>
      <c r="CM3558" s="63"/>
      <c r="CN3558" s="63"/>
      <c r="CO3558" s="63"/>
      <c r="CP3558" s="63"/>
      <c r="CR3558" s="227"/>
      <c r="CS3558" s="74"/>
    </row>
    <row r="3559" spans="1:97" s="72" customFormat="1" ht="75.75" customHeight="1">
      <c r="A3559" s="63"/>
      <c r="B3559" s="63"/>
      <c r="C3559" s="63"/>
      <c r="D3559" s="63"/>
      <c r="E3559" s="63"/>
      <c r="F3559" s="63"/>
      <c r="G3559" s="63"/>
      <c r="H3559" s="63"/>
      <c r="I3559" s="63"/>
      <c r="J3559" s="63"/>
      <c r="K3559" s="63"/>
      <c r="L3559" s="63"/>
      <c r="M3559" s="63"/>
      <c r="N3559" s="63"/>
      <c r="O3559" s="63"/>
      <c r="P3559" s="63"/>
      <c r="Q3559" s="63"/>
      <c r="R3559" s="63"/>
      <c r="S3559" s="63"/>
      <c r="T3559" s="63"/>
      <c r="U3559" s="63"/>
      <c r="V3559" s="63"/>
      <c r="W3559" s="63"/>
      <c r="X3559" s="63"/>
      <c r="Y3559" s="63"/>
      <c r="Z3559" s="63"/>
      <c r="AA3559" s="63"/>
      <c r="AB3559" s="63"/>
      <c r="AC3559" s="63"/>
      <c r="AD3559" s="63"/>
      <c r="AE3559" s="63"/>
      <c r="AF3559" s="63"/>
      <c r="AG3559" s="63"/>
      <c r="AH3559" s="63"/>
      <c r="AI3559" s="63"/>
      <c r="AJ3559" s="63"/>
      <c r="AK3559" s="63"/>
      <c r="AL3559" s="63"/>
      <c r="AM3559" s="63"/>
      <c r="AN3559" s="63"/>
      <c r="AO3559" s="63"/>
      <c r="AP3559" s="63"/>
      <c r="AQ3559" s="63"/>
      <c r="AR3559" s="63"/>
      <c r="AS3559" s="63"/>
      <c r="AT3559" s="63"/>
      <c r="AU3559" s="63"/>
      <c r="AV3559" s="63"/>
      <c r="AW3559" s="63"/>
      <c r="AX3559" s="63"/>
      <c r="AY3559" s="63"/>
      <c r="AZ3559" s="63"/>
      <c r="BA3559" s="63"/>
      <c r="BB3559" s="63"/>
      <c r="BC3559" s="63"/>
      <c r="BD3559" s="63"/>
      <c r="BE3559" s="63"/>
      <c r="BF3559" s="63"/>
      <c r="BG3559" s="63"/>
      <c r="BH3559" s="63"/>
      <c r="BI3559" s="63"/>
      <c r="BJ3559" s="63"/>
      <c r="BK3559" s="63"/>
      <c r="BL3559" s="63"/>
      <c r="BM3559" s="63"/>
      <c r="BN3559" s="63"/>
      <c r="BO3559" s="63"/>
      <c r="BP3559" s="63"/>
      <c r="BQ3559" s="63"/>
      <c r="BR3559" s="63"/>
      <c r="BS3559" s="63"/>
      <c r="BT3559" s="63"/>
      <c r="BU3559" s="63"/>
      <c r="BV3559" s="63"/>
      <c r="BW3559" s="63"/>
      <c r="BX3559" s="63"/>
      <c r="BY3559" s="63"/>
      <c r="BZ3559" s="63"/>
      <c r="CA3559" s="63"/>
      <c r="CB3559" s="63"/>
      <c r="CC3559" s="63"/>
      <c r="CD3559" s="63"/>
      <c r="CE3559" s="63"/>
      <c r="CF3559" s="63"/>
      <c r="CG3559" s="63"/>
      <c r="CH3559" s="63"/>
      <c r="CI3559" s="63"/>
      <c r="CJ3559" s="63"/>
      <c r="CK3559" s="63"/>
      <c r="CL3559" s="63"/>
      <c r="CM3559" s="63"/>
      <c r="CN3559" s="63"/>
      <c r="CO3559" s="63"/>
      <c r="CP3559" s="63"/>
      <c r="CR3559" s="227"/>
      <c r="CS3559" s="74"/>
    </row>
    <row r="3560" spans="1:97" s="72" customFormat="1" ht="75.75" customHeight="1">
      <c r="A3560" s="63"/>
      <c r="B3560" s="63"/>
      <c r="C3560" s="63"/>
      <c r="D3560" s="63"/>
      <c r="E3560" s="63"/>
      <c r="F3560" s="63"/>
      <c r="G3560" s="63"/>
      <c r="H3560" s="63"/>
      <c r="I3560" s="63"/>
      <c r="J3560" s="63"/>
      <c r="K3560" s="63"/>
      <c r="L3560" s="63"/>
      <c r="M3560" s="63"/>
      <c r="N3560" s="63"/>
      <c r="O3560" s="63"/>
      <c r="P3560" s="63"/>
      <c r="Q3560" s="63"/>
      <c r="R3560" s="63"/>
      <c r="S3560" s="63"/>
      <c r="T3560" s="63"/>
      <c r="U3560" s="63"/>
      <c r="V3560" s="63"/>
      <c r="W3560" s="63"/>
      <c r="X3560" s="63"/>
      <c r="Y3560" s="63"/>
      <c r="Z3560" s="63"/>
      <c r="AA3560" s="63"/>
      <c r="AB3560" s="63"/>
      <c r="AC3560" s="63"/>
      <c r="AD3560" s="63"/>
      <c r="AE3560" s="63"/>
      <c r="AF3560" s="63"/>
      <c r="AG3560" s="63"/>
      <c r="AH3560" s="63"/>
      <c r="AI3560" s="63"/>
      <c r="AJ3560" s="63"/>
      <c r="AK3560" s="63"/>
      <c r="AL3560" s="63"/>
      <c r="AM3560" s="63"/>
      <c r="AN3560" s="63"/>
      <c r="AO3560" s="63"/>
      <c r="AP3560" s="63"/>
      <c r="AQ3560" s="63"/>
      <c r="AR3560" s="63"/>
      <c r="AS3560" s="63"/>
      <c r="AT3560" s="63"/>
      <c r="AU3560" s="63"/>
      <c r="AV3560" s="63"/>
      <c r="AW3560" s="63"/>
      <c r="AX3560" s="63"/>
      <c r="AY3560" s="63"/>
      <c r="AZ3560" s="63"/>
      <c r="BA3560" s="63"/>
      <c r="BB3560" s="63"/>
      <c r="BC3560" s="63"/>
      <c r="BD3560" s="63"/>
      <c r="BE3560" s="63"/>
      <c r="BF3560" s="63"/>
      <c r="BG3560" s="63"/>
      <c r="BH3560" s="63"/>
      <c r="BI3560" s="63"/>
      <c r="BJ3560" s="63"/>
      <c r="BK3560" s="63"/>
      <c r="BL3560" s="63"/>
      <c r="BM3560" s="63"/>
      <c r="BN3560" s="63"/>
      <c r="BO3560" s="63"/>
      <c r="BP3560" s="63"/>
      <c r="BQ3560" s="63"/>
      <c r="BR3560" s="63"/>
      <c r="BS3560" s="63"/>
      <c r="BT3560" s="63"/>
      <c r="BU3560" s="63"/>
      <c r="BV3560" s="63"/>
      <c r="BW3560" s="63"/>
      <c r="BX3560" s="63"/>
      <c r="BY3560" s="63"/>
      <c r="BZ3560" s="63"/>
      <c r="CA3560" s="63"/>
      <c r="CB3560" s="63"/>
      <c r="CC3560" s="63"/>
      <c r="CD3560" s="63"/>
      <c r="CE3560" s="63"/>
      <c r="CF3560" s="63"/>
      <c r="CG3560" s="63"/>
      <c r="CH3560" s="63"/>
      <c r="CI3560" s="63"/>
      <c r="CJ3560" s="63"/>
      <c r="CK3560" s="63"/>
      <c r="CL3560" s="63"/>
      <c r="CM3560" s="63"/>
      <c r="CN3560" s="63"/>
      <c r="CO3560" s="63"/>
      <c r="CP3560" s="63"/>
      <c r="CR3560" s="227"/>
      <c r="CS3560" s="74"/>
    </row>
    <row r="3561" spans="1:97" s="72" customFormat="1" ht="75.75" customHeight="1">
      <c r="A3561" s="63"/>
      <c r="B3561" s="63"/>
      <c r="C3561" s="63"/>
      <c r="D3561" s="63"/>
      <c r="E3561" s="63"/>
      <c r="F3561" s="63"/>
      <c r="G3561" s="63"/>
      <c r="H3561" s="63"/>
      <c r="I3561" s="63"/>
      <c r="J3561" s="63"/>
      <c r="K3561" s="63"/>
      <c r="L3561" s="63"/>
      <c r="M3561" s="63"/>
      <c r="N3561" s="63"/>
      <c r="O3561" s="63"/>
      <c r="P3561" s="63"/>
      <c r="Q3561" s="63"/>
      <c r="R3561" s="63"/>
      <c r="S3561" s="63"/>
      <c r="T3561" s="63"/>
      <c r="U3561" s="63"/>
      <c r="V3561" s="63"/>
      <c r="W3561" s="63"/>
      <c r="X3561" s="63"/>
      <c r="Y3561" s="63"/>
      <c r="Z3561" s="63"/>
      <c r="AA3561" s="63"/>
      <c r="AB3561" s="63"/>
      <c r="AC3561" s="63"/>
      <c r="AD3561" s="63"/>
      <c r="AE3561" s="63"/>
      <c r="AF3561" s="63"/>
      <c r="AG3561" s="63"/>
      <c r="AH3561" s="63"/>
      <c r="AI3561" s="63"/>
      <c r="AJ3561" s="63"/>
      <c r="AK3561" s="63"/>
      <c r="AL3561" s="63"/>
      <c r="AM3561" s="63"/>
      <c r="AN3561" s="63"/>
      <c r="AO3561" s="63"/>
      <c r="AP3561" s="63"/>
      <c r="AQ3561" s="63"/>
      <c r="AR3561" s="63"/>
      <c r="AS3561" s="63"/>
      <c r="AT3561" s="63"/>
      <c r="AU3561" s="63"/>
      <c r="AV3561" s="63"/>
      <c r="AW3561" s="63"/>
      <c r="AX3561" s="63"/>
      <c r="AY3561" s="63"/>
      <c r="AZ3561" s="63"/>
      <c r="BA3561" s="63"/>
      <c r="BB3561" s="63"/>
      <c r="BC3561" s="63"/>
      <c r="BD3561" s="63"/>
      <c r="BE3561" s="63"/>
      <c r="BF3561" s="63"/>
      <c r="BG3561" s="63"/>
      <c r="BH3561" s="63"/>
      <c r="BI3561" s="63"/>
      <c r="BJ3561" s="63"/>
      <c r="BK3561" s="63"/>
      <c r="BL3561" s="63"/>
      <c r="BM3561" s="63"/>
      <c r="BN3561" s="63"/>
      <c r="BO3561" s="63"/>
      <c r="BP3561" s="63"/>
      <c r="BQ3561" s="63"/>
      <c r="BR3561" s="63"/>
      <c r="BS3561" s="63"/>
      <c r="BT3561" s="63"/>
      <c r="BU3561" s="63"/>
      <c r="BV3561" s="63"/>
      <c r="BW3561" s="63"/>
      <c r="BX3561" s="63"/>
      <c r="BY3561" s="63"/>
      <c r="BZ3561" s="63"/>
      <c r="CA3561" s="63"/>
      <c r="CB3561" s="63"/>
      <c r="CC3561" s="63"/>
      <c r="CD3561" s="63"/>
      <c r="CE3561" s="63"/>
      <c r="CF3561" s="63"/>
      <c r="CG3561" s="63"/>
      <c r="CH3561" s="63"/>
      <c r="CI3561" s="63"/>
      <c r="CJ3561" s="63"/>
      <c r="CK3561" s="63"/>
      <c r="CL3561" s="63"/>
      <c r="CM3561" s="63"/>
      <c r="CN3561" s="63"/>
      <c r="CO3561" s="63"/>
      <c r="CP3561" s="63"/>
      <c r="CR3561" s="227"/>
      <c r="CS3561" s="74"/>
    </row>
    <row r="3562" spans="1:97" s="72" customFormat="1" ht="75.75" customHeight="1">
      <c r="A3562" s="63"/>
      <c r="B3562" s="63"/>
      <c r="C3562" s="63"/>
      <c r="D3562" s="63"/>
      <c r="E3562" s="63"/>
      <c r="F3562" s="63"/>
      <c r="G3562" s="63"/>
      <c r="H3562" s="63"/>
      <c r="I3562" s="63"/>
      <c r="J3562" s="63"/>
      <c r="K3562" s="63"/>
      <c r="L3562" s="63"/>
      <c r="M3562" s="63"/>
      <c r="N3562" s="63"/>
      <c r="O3562" s="63"/>
      <c r="P3562" s="63"/>
      <c r="Q3562" s="63"/>
      <c r="R3562" s="63"/>
      <c r="S3562" s="63"/>
      <c r="T3562" s="63"/>
      <c r="U3562" s="63"/>
      <c r="V3562" s="63"/>
      <c r="W3562" s="63"/>
      <c r="X3562" s="63"/>
      <c r="Y3562" s="63"/>
      <c r="Z3562" s="63"/>
      <c r="AA3562" s="63"/>
      <c r="AB3562" s="63"/>
      <c r="AC3562" s="63"/>
      <c r="AD3562" s="63"/>
      <c r="AE3562" s="63"/>
      <c r="AF3562" s="63"/>
      <c r="AG3562" s="63"/>
      <c r="AH3562" s="63"/>
      <c r="AI3562" s="63"/>
      <c r="AJ3562" s="63"/>
      <c r="AK3562" s="63"/>
      <c r="AL3562" s="63"/>
      <c r="AM3562" s="63"/>
      <c r="AN3562" s="63"/>
      <c r="AO3562" s="63"/>
      <c r="AP3562" s="63"/>
      <c r="AQ3562" s="63"/>
      <c r="AR3562" s="63"/>
      <c r="AS3562" s="63"/>
      <c r="AT3562" s="63"/>
      <c r="AU3562" s="63"/>
      <c r="AV3562" s="63"/>
      <c r="AW3562" s="63"/>
      <c r="AX3562" s="63"/>
      <c r="AY3562" s="63"/>
      <c r="AZ3562" s="63"/>
      <c r="BA3562" s="63"/>
      <c r="BB3562" s="63"/>
      <c r="BC3562" s="63"/>
      <c r="BD3562" s="63"/>
      <c r="BE3562" s="63"/>
      <c r="BF3562" s="63"/>
      <c r="BG3562" s="63"/>
      <c r="BH3562" s="63"/>
      <c r="BI3562" s="63"/>
      <c r="BJ3562" s="63"/>
      <c r="BK3562" s="63"/>
      <c r="BL3562" s="63"/>
      <c r="BM3562" s="63"/>
      <c r="BN3562" s="63"/>
      <c r="BO3562" s="63"/>
      <c r="BP3562" s="63"/>
      <c r="BQ3562" s="63"/>
      <c r="BR3562" s="63"/>
      <c r="BS3562" s="63"/>
      <c r="BT3562" s="63"/>
      <c r="BU3562" s="63"/>
      <c r="BV3562" s="63"/>
      <c r="BW3562" s="63"/>
      <c r="BX3562" s="63"/>
      <c r="BY3562" s="63"/>
      <c r="BZ3562" s="63"/>
      <c r="CA3562" s="63"/>
      <c r="CB3562" s="63"/>
      <c r="CC3562" s="63"/>
      <c r="CD3562" s="63"/>
      <c r="CE3562" s="63"/>
      <c r="CF3562" s="63"/>
      <c r="CG3562" s="63"/>
      <c r="CH3562" s="63"/>
      <c r="CI3562" s="63"/>
      <c r="CJ3562" s="63"/>
      <c r="CK3562" s="63"/>
      <c r="CL3562" s="63"/>
      <c r="CM3562" s="63"/>
      <c r="CN3562" s="63"/>
      <c r="CO3562" s="63"/>
      <c r="CP3562" s="63"/>
      <c r="CR3562" s="227"/>
      <c r="CS3562" s="74"/>
    </row>
    <row r="3563" spans="1:97" s="72" customFormat="1" ht="75.75" customHeight="1">
      <c r="A3563" s="63"/>
      <c r="B3563" s="63"/>
      <c r="C3563" s="63"/>
      <c r="D3563" s="63"/>
      <c r="E3563" s="63"/>
      <c r="F3563" s="63"/>
      <c r="G3563" s="63"/>
      <c r="H3563" s="63"/>
      <c r="I3563" s="63"/>
      <c r="J3563" s="63"/>
      <c r="K3563" s="63"/>
      <c r="L3563" s="63"/>
      <c r="M3563" s="63"/>
      <c r="N3563" s="63"/>
      <c r="O3563" s="63"/>
      <c r="P3563" s="63"/>
      <c r="Q3563" s="63"/>
      <c r="R3563" s="63"/>
      <c r="S3563" s="63"/>
      <c r="T3563" s="63"/>
      <c r="U3563" s="63"/>
      <c r="V3563" s="63"/>
      <c r="W3563" s="63"/>
      <c r="X3563" s="63"/>
      <c r="Y3563" s="63"/>
      <c r="Z3563" s="63"/>
      <c r="AA3563" s="63"/>
      <c r="AB3563" s="63"/>
      <c r="AC3563" s="63"/>
      <c r="AD3563" s="63"/>
      <c r="AE3563" s="63"/>
      <c r="AF3563" s="63"/>
      <c r="AG3563" s="63"/>
      <c r="AH3563" s="63"/>
      <c r="AI3563" s="63"/>
      <c r="AJ3563" s="63"/>
      <c r="AK3563" s="63"/>
      <c r="AL3563" s="63"/>
      <c r="AM3563" s="63"/>
      <c r="AN3563" s="63"/>
      <c r="AO3563" s="63"/>
      <c r="AP3563" s="63"/>
      <c r="AQ3563" s="63"/>
      <c r="AR3563" s="63"/>
      <c r="AS3563" s="63"/>
      <c r="AT3563" s="63"/>
      <c r="AU3563" s="63"/>
      <c r="AV3563" s="63"/>
      <c r="AW3563" s="63"/>
      <c r="AX3563" s="63"/>
      <c r="AY3563" s="63"/>
      <c r="AZ3563" s="63"/>
      <c r="BA3563" s="63"/>
      <c r="BB3563" s="63"/>
      <c r="BC3563" s="63"/>
      <c r="BD3563" s="63"/>
      <c r="BE3563" s="63"/>
      <c r="BF3563" s="63"/>
      <c r="BG3563" s="63"/>
      <c r="BH3563" s="63"/>
      <c r="BI3563" s="63"/>
      <c r="BJ3563" s="63"/>
      <c r="BK3563" s="63"/>
      <c r="BL3563" s="63"/>
      <c r="BM3563" s="63"/>
      <c r="BN3563" s="63"/>
      <c r="BO3563" s="63"/>
      <c r="BP3563" s="63"/>
      <c r="BQ3563" s="63"/>
      <c r="BR3563" s="63"/>
      <c r="BS3563" s="63"/>
      <c r="BT3563" s="63"/>
      <c r="BU3563" s="63"/>
      <c r="BV3563" s="63"/>
      <c r="BW3563" s="63"/>
      <c r="BX3563" s="63"/>
      <c r="BY3563" s="63"/>
      <c r="BZ3563" s="63"/>
      <c r="CA3563" s="63"/>
      <c r="CB3563" s="63"/>
      <c r="CC3563" s="63"/>
      <c r="CD3563" s="63"/>
      <c r="CE3563" s="63"/>
      <c r="CF3563" s="63"/>
      <c r="CG3563" s="63"/>
      <c r="CH3563" s="63"/>
      <c r="CI3563" s="63"/>
      <c r="CJ3563" s="63"/>
      <c r="CK3563" s="63"/>
      <c r="CL3563" s="63"/>
      <c r="CM3563" s="63"/>
      <c r="CN3563" s="63"/>
      <c r="CO3563" s="63"/>
      <c r="CP3563" s="63"/>
      <c r="CR3563" s="227"/>
      <c r="CS3563" s="74"/>
    </row>
    <row r="3564" spans="1:97" s="72" customFormat="1" ht="75.75" customHeight="1">
      <c r="A3564" s="63"/>
      <c r="B3564" s="63"/>
      <c r="C3564" s="63"/>
      <c r="D3564" s="63"/>
      <c r="E3564" s="63"/>
      <c r="F3564" s="63"/>
      <c r="G3564" s="63"/>
      <c r="H3564" s="63"/>
      <c r="I3564" s="63"/>
      <c r="J3564" s="63"/>
      <c r="K3564" s="63"/>
      <c r="L3564" s="63"/>
      <c r="M3564" s="63"/>
      <c r="N3564" s="63"/>
      <c r="O3564" s="63"/>
      <c r="P3564" s="63"/>
      <c r="Q3564" s="63"/>
      <c r="R3564" s="63"/>
      <c r="S3564" s="63"/>
      <c r="T3564" s="63"/>
      <c r="U3564" s="63"/>
      <c r="V3564" s="63"/>
      <c r="W3564" s="63"/>
      <c r="X3564" s="63"/>
      <c r="Y3564" s="63"/>
      <c r="Z3564" s="63"/>
      <c r="AA3564" s="63"/>
      <c r="AB3564" s="63"/>
      <c r="AC3564" s="63"/>
      <c r="AD3564" s="63"/>
      <c r="AE3564" s="63"/>
      <c r="AF3564" s="63"/>
      <c r="AG3564" s="63"/>
      <c r="AH3564" s="63"/>
      <c r="AI3564" s="63"/>
      <c r="AJ3564" s="63"/>
      <c r="AK3564" s="63"/>
      <c r="AL3564" s="63"/>
      <c r="AM3564" s="63"/>
      <c r="AN3564" s="63"/>
      <c r="AO3564" s="63"/>
      <c r="AP3564" s="63"/>
      <c r="AQ3564" s="63"/>
      <c r="AR3564" s="63"/>
      <c r="AS3564" s="63"/>
      <c r="AT3564" s="63"/>
      <c r="AU3564" s="63"/>
      <c r="AV3564" s="63"/>
      <c r="AW3564" s="63"/>
      <c r="AX3564" s="63"/>
      <c r="AY3564" s="63"/>
      <c r="AZ3564" s="63"/>
      <c r="BA3564" s="63"/>
      <c r="BB3564" s="63"/>
      <c r="BC3564" s="63"/>
      <c r="BD3564" s="63"/>
      <c r="BE3564" s="63"/>
      <c r="BF3564" s="63"/>
      <c r="BG3564" s="63"/>
      <c r="BH3564" s="63"/>
      <c r="BI3564" s="63"/>
      <c r="BJ3564" s="63"/>
      <c r="BK3564" s="63"/>
      <c r="BL3564" s="63"/>
      <c r="BM3564" s="63"/>
      <c r="BN3564" s="63"/>
      <c r="BO3564" s="63"/>
      <c r="BP3564" s="63"/>
      <c r="BQ3564" s="63"/>
      <c r="BR3564" s="63"/>
      <c r="BS3564" s="63"/>
      <c r="BT3564" s="63"/>
      <c r="BU3564" s="63"/>
      <c r="BV3564" s="63"/>
      <c r="BW3564" s="63"/>
      <c r="BX3564" s="63"/>
      <c r="BY3564" s="63"/>
      <c r="BZ3564" s="63"/>
      <c r="CA3564" s="63"/>
      <c r="CB3564" s="63"/>
      <c r="CC3564" s="63"/>
      <c r="CD3564" s="63"/>
      <c r="CE3564" s="63"/>
      <c r="CF3564" s="63"/>
      <c r="CG3564" s="63"/>
      <c r="CH3564" s="63"/>
      <c r="CI3564" s="63"/>
      <c r="CJ3564" s="63"/>
      <c r="CK3564" s="63"/>
      <c r="CL3564" s="63"/>
      <c r="CM3564" s="63"/>
      <c r="CN3564" s="63"/>
      <c r="CO3564" s="63"/>
      <c r="CP3564" s="63"/>
      <c r="CR3564" s="227"/>
      <c r="CS3564" s="74"/>
    </row>
    <row r="3565" spans="1:97" s="72" customFormat="1" ht="75.75" customHeight="1">
      <c r="A3565" s="63"/>
      <c r="B3565" s="63"/>
      <c r="C3565" s="63"/>
      <c r="D3565" s="63"/>
      <c r="E3565" s="63"/>
      <c r="F3565" s="63"/>
      <c r="G3565" s="63"/>
      <c r="H3565" s="63"/>
      <c r="I3565" s="63"/>
      <c r="J3565" s="63"/>
      <c r="K3565" s="63"/>
      <c r="L3565" s="63"/>
      <c r="M3565" s="63"/>
      <c r="N3565" s="63"/>
      <c r="O3565" s="63"/>
      <c r="P3565" s="63"/>
      <c r="Q3565" s="63"/>
      <c r="R3565" s="63"/>
      <c r="S3565" s="63"/>
      <c r="T3565" s="63"/>
      <c r="U3565" s="63"/>
      <c r="V3565" s="63"/>
      <c r="W3565" s="63"/>
      <c r="X3565" s="63"/>
      <c r="Y3565" s="63"/>
      <c r="Z3565" s="63"/>
      <c r="AA3565" s="63"/>
      <c r="AB3565" s="63"/>
      <c r="AC3565" s="63"/>
      <c r="AD3565" s="63"/>
      <c r="AE3565" s="63"/>
      <c r="AF3565" s="63"/>
      <c r="AG3565" s="63"/>
      <c r="AH3565" s="63"/>
      <c r="AI3565" s="63"/>
      <c r="AJ3565" s="63"/>
      <c r="AK3565" s="63"/>
      <c r="AL3565" s="63"/>
      <c r="AM3565" s="63"/>
      <c r="AN3565" s="63"/>
      <c r="AO3565" s="63"/>
      <c r="AP3565" s="63"/>
      <c r="AQ3565" s="63"/>
      <c r="AR3565" s="63"/>
      <c r="AS3565" s="63"/>
      <c r="AT3565" s="63"/>
      <c r="AU3565" s="63"/>
      <c r="AV3565" s="63"/>
      <c r="AW3565" s="63"/>
      <c r="AX3565" s="63"/>
      <c r="AY3565" s="63"/>
      <c r="AZ3565" s="63"/>
      <c r="BA3565" s="63"/>
      <c r="BB3565" s="63"/>
      <c r="BC3565" s="63"/>
      <c r="BD3565" s="63"/>
      <c r="BE3565" s="63"/>
      <c r="BF3565" s="63"/>
      <c r="BG3565" s="63"/>
      <c r="BH3565" s="63"/>
      <c r="BI3565" s="63"/>
      <c r="BJ3565" s="63"/>
      <c r="BK3565" s="63"/>
      <c r="BL3565" s="63"/>
      <c r="BM3565" s="63"/>
      <c r="BN3565" s="63"/>
      <c r="BO3565" s="63"/>
      <c r="BP3565" s="63"/>
      <c r="BQ3565" s="63"/>
      <c r="BR3565" s="63"/>
      <c r="BS3565" s="63"/>
      <c r="BT3565" s="63"/>
      <c r="BU3565" s="63"/>
      <c r="BV3565" s="63"/>
      <c r="BW3565" s="63"/>
      <c r="BX3565" s="63"/>
      <c r="BY3565" s="63"/>
      <c r="BZ3565" s="63"/>
      <c r="CA3565" s="63"/>
      <c r="CB3565" s="63"/>
      <c r="CC3565" s="63"/>
      <c r="CD3565" s="63"/>
      <c r="CE3565" s="63"/>
      <c r="CF3565" s="63"/>
      <c r="CG3565" s="63"/>
      <c r="CH3565" s="63"/>
      <c r="CI3565" s="63"/>
      <c r="CJ3565" s="63"/>
      <c r="CK3565" s="63"/>
      <c r="CL3565" s="63"/>
      <c r="CM3565" s="63"/>
      <c r="CN3565" s="63"/>
      <c r="CO3565" s="63"/>
      <c r="CP3565" s="63"/>
      <c r="CR3565" s="227"/>
      <c r="CS3565" s="74"/>
    </row>
    <row r="3566" spans="1:97" s="72" customFormat="1" ht="75.75" customHeight="1">
      <c r="A3566" s="63"/>
      <c r="B3566" s="63"/>
      <c r="C3566" s="63"/>
      <c r="D3566" s="63"/>
      <c r="E3566" s="63"/>
      <c r="F3566" s="63"/>
      <c r="G3566" s="63"/>
      <c r="H3566" s="63"/>
      <c r="I3566" s="63"/>
      <c r="J3566" s="63"/>
      <c r="K3566" s="63"/>
      <c r="L3566" s="63"/>
      <c r="M3566" s="63"/>
      <c r="N3566" s="63"/>
      <c r="O3566" s="63"/>
      <c r="P3566" s="63"/>
      <c r="Q3566" s="63"/>
      <c r="R3566" s="63"/>
      <c r="S3566" s="63"/>
      <c r="T3566" s="63"/>
      <c r="U3566" s="63"/>
      <c r="V3566" s="63"/>
      <c r="W3566" s="63"/>
      <c r="X3566" s="63"/>
      <c r="Y3566" s="63"/>
      <c r="Z3566" s="63"/>
      <c r="AA3566" s="63"/>
      <c r="AB3566" s="63"/>
      <c r="AC3566" s="63"/>
      <c r="AD3566" s="63"/>
      <c r="AE3566" s="63"/>
      <c r="AF3566" s="63"/>
      <c r="AG3566" s="63"/>
      <c r="AH3566" s="63"/>
      <c r="AI3566" s="63"/>
      <c r="AJ3566" s="63"/>
      <c r="AK3566" s="63"/>
      <c r="AL3566" s="63"/>
      <c r="AM3566" s="63"/>
      <c r="AN3566" s="63"/>
      <c r="AO3566" s="63"/>
      <c r="AP3566" s="63"/>
      <c r="AQ3566" s="63"/>
      <c r="AR3566" s="63"/>
      <c r="AS3566" s="63"/>
      <c r="AT3566" s="63"/>
      <c r="AU3566" s="63"/>
      <c r="AV3566" s="63"/>
      <c r="AW3566" s="63"/>
      <c r="AX3566" s="63"/>
      <c r="AY3566" s="63"/>
      <c r="AZ3566" s="63"/>
      <c r="BA3566" s="63"/>
      <c r="BB3566" s="63"/>
      <c r="BC3566" s="63"/>
      <c r="BD3566" s="63"/>
      <c r="BE3566" s="63"/>
      <c r="BF3566" s="63"/>
      <c r="BG3566" s="63"/>
      <c r="BH3566" s="63"/>
      <c r="BI3566" s="63"/>
      <c r="BJ3566" s="63"/>
      <c r="BK3566" s="63"/>
      <c r="BL3566" s="63"/>
      <c r="BM3566" s="63"/>
      <c r="BN3566" s="63"/>
      <c r="BO3566" s="63"/>
      <c r="BP3566" s="63"/>
      <c r="BQ3566" s="63"/>
      <c r="BR3566" s="63"/>
      <c r="BS3566" s="63"/>
      <c r="BT3566" s="63"/>
      <c r="BU3566" s="63"/>
      <c r="BV3566" s="63"/>
      <c r="BW3566" s="63"/>
      <c r="BX3566" s="63"/>
      <c r="BY3566" s="63"/>
      <c r="BZ3566" s="63"/>
      <c r="CA3566" s="63"/>
      <c r="CB3566" s="63"/>
      <c r="CC3566" s="63"/>
      <c r="CD3566" s="63"/>
      <c r="CE3566" s="63"/>
      <c r="CF3566" s="63"/>
      <c r="CG3566" s="63"/>
      <c r="CH3566" s="63"/>
      <c r="CI3566" s="63"/>
      <c r="CJ3566" s="63"/>
      <c r="CK3566" s="63"/>
      <c r="CL3566" s="63"/>
      <c r="CM3566" s="63"/>
      <c r="CN3566" s="63"/>
      <c r="CO3566" s="63"/>
      <c r="CP3566" s="63"/>
      <c r="CR3566" s="227"/>
      <c r="CS3566" s="74"/>
    </row>
    <row r="3567" spans="1:97" s="72" customFormat="1" ht="75.75" customHeight="1">
      <c r="A3567" s="63"/>
      <c r="B3567" s="63"/>
      <c r="C3567" s="63"/>
      <c r="D3567" s="63"/>
      <c r="E3567" s="63"/>
      <c r="F3567" s="63"/>
      <c r="G3567" s="63"/>
      <c r="H3567" s="63"/>
      <c r="I3567" s="63"/>
      <c r="J3567" s="63"/>
      <c r="K3567" s="63"/>
      <c r="L3567" s="63"/>
      <c r="M3567" s="63"/>
      <c r="N3567" s="63"/>
      <c r="O3567" s="63"/>
      <c r="P3567" s="63"/>
      <c r="Q3567" s="63"/>
      <c r="R3567" s="63"/>
      <c r="S3567" s="63"/>
      <c r="T3567" s="63"/>
      <c r="U3567" s="63"/>
      <c r="V3567" s="63"/>
      <c r="W3567" s="63"/>
      <c r="X3567" s="63"/>
      <c r="Y3567" s="63"/>
      <c r="Z3567" s="63"/>
      <c r="AA3567" s="63"/>
      <c r="AB3567" s="63"/>
      <c r="AC3567" s="63"/>
      <c r="AD3567" s="63"/>
      <c r="AE3567" s="63"/>
      <c r="AF3567" s="63"/>
      <c r="AG3567" s="63"/>
      <c r="AH3567" s="63"/>
      <c r="AI3567" s="63"/>
      <c r="AJ3567" s="63"/>
      <c r="AK3567" s="63"/>
      <c r="AL3567" s="63"/>
      <c r="AM3567" s="63"/>
      <c r="AN3567" s="63"/>
      <c r="AO3567" s="63"/>
      <c r="AP3567" s="63"/>
      <c r="AQ3567" s="63"/>
      <c r="AR3567" s="63"/>
      <c r="AS3567" s="63"/>
      <c r="AT3567" s="63"/>
      <c r="AU3567" s="63"/>
      <c r="AV3567" s="63"/>
      <c r="AW3567" s="63"/>
      <c r="AX3567" s="63"/>
      <c r="AY3567" s="63"/>
      <c r="AZ3567" s="63"/>
      <c r="BA3567" s="63"/>
      <c r="BB3567" s="63"/>
      <c r="BC3567" s="63"/>
      <c r="BD3567" s="63"/>
      <c r="BE3567" s="63"/>
      <c r="BF3567" s="63"/>
      <c r="BG3567" s="63"/>
      <c r="BH3567" s="63"/>
      <c r="BI3567" s="63"/>
      <c r="BJ3567" s="63"/>
      <c r="BK3567" s="63"/>
      <c r="BL3567" s="63"/>
      <c r="BM3567" s="63"/>
      <c r="BN3567" s="63"/>
      <c r="BO3567" s="63"/>
      <c r="BP3567" s="63"/>
      <c r="BQ3567" s="63"/>
      <c r="BR3567" s="63"/>
      <c r="BS3567" s="63"/>
      <c r="BT3567" s="63"/>
      <c r="BU3567" s="63"/>
      <c r="BV3567" s="63"/>
      <c r="BW3567" s="63"/>
      <c r="BX3567" s="63"/>
      <c r="BY3567" s="63"/>
      <c r="BZ3567" s="63"/>
      <c r="CA3567" s="63"/>
      <c r="CB3567" s="63"/>
      <c r="CC3567" s="63"/>
      <c r="CD3567" s="63"/>
      <c r="CE3567" s="63"/>
      <c r="CF3567" s="63"/>
      <c r="CG3567" s="63"/>
      <c r="CH3567" s="63"/>
      <c r="CI3567" s="63"/>
      <c r="CJ3567" s="63"/>
      <c r="CK3567" s="63"/>
      <c r="CL3567" s="63"/>
      <c r="CM3567" s="63"/>
      <c r="CN3567" s="63"/>
      <c r="CO3567" s="63"/>
      <c r="CP3567" s="63"/>
      <c r="CR3567" s="227"/>
      <c r="CS3567" s="74"/>
    </row>
    <row r="3568" spans="1:97" s="72" customFormat="1" ht="75.75" customHeight="1">
      <c r="A3568" s="63"/>
      <c r="B3568" s="63"/>
      <c r="C3568" s="63"/>
      <c r="D3568" s="63"/>
      <c r="E3568" s="63"/>
      <c r="F3568" s="63"/>
      <c r="G3568" s="63"/>
      <c r="H3568" s="63"/>
      <c r="I3568" s="63"/>
      <c r="J3568" s="63"/>
      <c r="K3568" s="63"/>
      <c r="L3568" s="63"/>
      <c r="M3568" s="63"/>
      <c r="N3568" s="63"/>
      <c r="O3568" s="63"/>
      <c r="P3568" s="63"/>
      <c r="Q3568" s="63"/>
      <c r="R3568" s="63"/>
      <c r="S3568" s="63"/>
      <c r="T3568" s="63"/>
      <c r="U3568" s="63"/>
      <c r="V3568" s="63"/>
      <c r="W3568" s="63"/>
      <c r="X3568" s="63"/>
      <c r="Y3568" s="63"/>
      <c r="Z3568" s="63"/>
      <c r="AA3568" s="63"/>
      <c r="AB3568" s="63"/>
      <c r="AC3568" s="63"/>
      <c r="AD3568" s="63"/>
      <c r="AE3568" s="63"/>
      <c r="AF3568" s="63"/>
      <c r="AG3568" s="63"/>
      <c r="AH3568" s="63"/>
      <c r="AI3568" s="63"/>
      <c r="AJ3568" s="63"/>
      <c r="AK3568" s="63"/>
      <c r="AL3568" s="63"/>
      <c r="AM3568" s="63"/>
      <c r="AN3568" s="63"/>
      <c r="AO3568" s="63"/>
      <c r="AP3568" s="63"/>
      <c r="AQ3568" s="63"/>
      <c r="AR3568" s="63"/>
      <c r="AS3568" s="63"/>
      <c r="AT3568" s="63"/>
      <c r="AU3568" s="63"/>
      <c r="AV3568" s="63"/>
      <c r="AW3568" s="63"/>
      <c r="AX3568" s="63"/>
      <c r="AY3568" s="63"/>
      <c r="AZ3568" s="63"/>
      <c r="BA3568" s="63"/>
      <c r="BB3568" s="63"/>
      <c r="BC3568" s="63"/>
      <c r="BD3568" s="63"/>
      <c r="BE3568" s="63"/>
      <c r="BF3568" s="63"/>
      <c r="BG3568" s="63"/>
      <c r="BH3568" s="63"/>
      <c r="BI3568" s="63"/>
      <c r="BJ3568" s="63"/>
      <c r="BK3568" s="63"/>
      <c r="BL3568" s="63"/>
      <c r="BM3568" s="63"/>
      <c r="BN3568" s="63"/>
      <c r="BO3568" s="63"/>
      <c r="BP3568" s="63"/>
      <c r="BQ3568" s="63"/>
      <c r="BR3568" s="63"/>
      <c r="BS3568" s="63"/>
      <c r="BT3568" s="63"/>
      <c r="BU3568" s="63"/>
      <c r="BV3568" s="63"/>
      <c r="BW3568" s="63"/>
      <c r="BX3568" s="63"/>
      <c r="BY3568" s="63"/>
      <c r="BZ3568" s="63"/>
      <c r="CA3568" s="63"/>
      <c r="CB3568" s="63"/>
      <c r="CC3568" s="63"/>
      <c r="CD3568" s="63"/>
      <c r="CE3568" s="63"/>
      <c r="CF3568" s="63"/>
      <c r="CG3568" s="63"/>
      <c r="CH3568" s="63"/>
      <c r="CI3568" s="63"/>
      <c r="CJ3568" s="63"/>
      <c r="CK3568" s="63"/>
      <c r="CL3568" s="63"/>
      <c r="CM3568" s="63"/>
      <c r="CN3568" s="63"/>
      <c r="CO3568" s="63"/>
      <c r="CP3568" s="63"/>
      <c r="CR3568" s="227"/>
      <c r="CS3568" s="74"/>
    </row>
    <row r="3569" spans="1:97" s="72" customFormat="1" ht="75.75" customHeight="1">
      <c r="A3569" s="63"/>
      <c r="B3569" s="63"/>
      <c r="C3569" s="63"/>
      <c r="D3569" s="63"/>
      <c r="E3569" s="63"/>
      <c r="F3569" s="63"/>
      <c r="G3569" s="63"/>
      <c r="H3569" s="63"/>
      <c r="I3569" s="63"/>
      <c r="J3569" s="63"/>
      <c r="K3569" s="63"/>
      <c r="L3569" s="63"/>
      <c r="M3569" s="63"/>
      <c r="N3569" s="63"/>
      <c r="O3569" s="63"/>
      <c r="P3569" s="63"/>
      <c r="Q3569" s="63"/>
      <c r="R3569" s="63"/>
      <c r="S3569" s="63"/>
      <c r="T3569" s="63"/>
      <c r="U3569" s="63"/>
      <c r="V3569" s="63"/>
      <c r="W3569" s="63"/>
      <c r="X3569" s="63"/>
      <c r="Y3569" s="63"/>
      <c r="Z3569" s="63"/>
      <c r="AA3569" s="63"/>
      <c r="AB3569" s="63"/>
      <c r="AC3569" s="63"/>
      <c r="AD3569" s="63"/>
      <c r="AE3569" s="63"/>
      <c r="AF3569" s="63"/>
      <c r="AG3569" s="63"/>
      <c r="AH3569" s="63"/>
      <c r="AI3569" s="63"/>
      <c r="AJ3569" s="63"/>
      <c r="AK3569" s="63"/>
      <c r="AL3569" s="63"/>
      <c r="AM3569" s="63"/>
      <c r="AN3569" s="63"/>
      <c r="AO3569" s="63"/>
      <c r="AP3569" s="63"/>
      <c r="AQ3569" s="63"/>
      <c r="AR3569" s="63"/>
      <c r="AS3569" s="63"/>
      <c r="AT3569" s="63"/>
      <c r="AU3569" s="63"/>
      <c r="AV3569" s="63"/>
      <c r="AW3569" s="63"/>
      <c r="AX3569" s="63"/>
      <c r="AY3569" s="63"/>
      <c r="AZ3569" s="63"/>
      <c r="BA3569" s="63"/>
      <c r="BB3569" s="63"/>
      <c r="BC3569" s="63"/>
      <c r="BD3569" s="63"/>
      <c r="BE3569" s="63"/>
      <c r="BF3569" s="63"/>
      <c r="BG3569" s="63"/>
      <c r="BH3569" s="63"/>
      <c r="BI3569" s="63"/>
      <c r="BJ3569" s="63"/>
      <c r="BK3569" s="63"/>
      <c r="BL3569" s="63"/>
      <c r="BM3569" s="63"/>
      <c r="BN3569" s="63"/>
      <c r="BO3569" s="63"/>
      <c r="BP3569" s="63"/>
      <c r="BQ3569" s="63"/>
      <c r="BR3569" s="63"/>
      <c r="BS3569" s="63"/>
      <c r="BT3569" s="63"/>
      <c r="BU3569" s="63"/>
      <c r="BV3569" s="63"/>
      <c r="BW3569" s="63"/>
      <c r="BX3569" s="63"/>
      <c r="BY3569" s="63"/>
      <c r="BZ3569" s="63"/>
      <c r="CA3569" s="63"/>
      <c r="CB3569" s="63"/>
      <c r="CC3569" s="63"/>
      <c r="CD3569" s="63"/>
      <c r="CE3569" s="63"/>
      <c r="CF3569" s="63"/>
      <c r="CG3569" s="63"/>
      <c r="CH3569" s="63"/>
      <c r="CI3569" s="63"/>
      <c r="CJ3569" s="63"/>
      <c r="CK3569" s="63"/>
      <c r="CL3569" s="63"/>
      <c r="CM3569" s="63"/>
      <c r="CN3569" s="63"/>
      <c r="CO3569" s="63"/>
      <c r="CP3569" s="63"/>
      <c r="CR3569" s="227"/>
      <c r="CS3569" s="74"/>
    </row>
    <row r="3570" spans="1:97" s="72" customFormat="1" ht="75.75" customHeight="1">
      <c r="A3570" s="63"/>
      <c r="B3570" s="63"/>
      <c r="C3570" s="63"/>
      <c r="D3570" s="63"/>
      <c r="E3570" s="63"/>
      <c r="F3570" s="63"/>
      <c r="G3570" s="63"/>
      <c r="H3570" s="63"/>
      <c r="I3570" s="63"/>
      <c r="J3570" s="63"/>
      <c r="K3570" s="63"/>
      <c r="L3570" s="63"/>
      <c r="M3570" s="63"/>
      <c r="N3570" s="63"/>
      <c r="O3570" s="63"/>
      <c r="P3570" s="63"/>
      <c r="Q3570" s="63"/>
      <c r="R3570" s="63"/>
      <c r="S3570" s="63"/>
      <c r="T3570" s="63"/>
      <c r="U3570" s="63"/>
      <c r="V3570" s="63"/>
      <c r="W3570" s="63"/>
      <c r="X3570" s="63"/>
      <c r="Y3570" s="63"/>
      <c r="Z3570" s="63"/>
      <c r="AA3570" s="63"/>
      <c r="AB3570" s="63"/>
      <c r="AC3570" s="63"/>
      <c r="AD3570" s="63"/>
      <c r="AE3570" s="63"/>
      <c r="AF3570" s="63"/>
      <c r="AG3570" s="63"/>
      <c r="AH3570" s="63"/>
      <c r="AI3570" s="63"/>
      <c r="AJ3570" s="63"/>
      <c r="AK3570" s="63"/>
      <c r="AL3570" s="63"/>
      <c r="AM3570" s="63"/>
      <c r="AN3570" s="63"/>
      <c r="AO3570" s="63"/>
      <c r="AP3570" s="63"/>
      <c r="AQ3570" s="63"/>
      <c r="AR3570" s="63"/>
      <c r="AS3570" s="63"/>
      <c r="AT3570" s="63"/>
      <c r="AU3570" s="63"/>
      <c r="AV3570" s="63"/>
      <c r="AW3570" s="63"/>
      <c r="AX3570" s="63"/>
      <c r="AY3570" s="63"/>
      <c r="AZ3570" s="63"/>
      <c r="BA3570" s="63"/>
      <c r="BB3570" s="63"/>
      <c r="BC3570" s="63"/>
      <c r="BD3570" s="63"/>
      <c r="BE3570" s="63"/>
      <c r="BF3570" s="63"/>
      <c r="BG3570" s="63"/>
      <c r="BH3570" s="63"/>
      <c r="BI3570" s="63"/>
      <c r="BJ3570" s="63"/>
      <c r="BK3570" s="63"/>
      <c r="BL3570" s="63"/>
      <c r="BM3570" s="63"/>
      <c r="BN3570" s="63"/>
      <c r="BO3570" s="63"/>
      <c r="BP3570" s="63"/>
      <c r="BQ3570" s="63"/>
      <c r="BR3570" s="63"/>
      <c r="BS3570" s="63"/>
      <c r="BT3570" s="63"/>
      <c r="BU3570" s="63"/>
      <c r="BV3570" s="63"/>
      <c r="BW3570" s="63"/>
      <c r="BX3570" s="63"/>
      <c r="BY3570" s="63"/>
      <c r="BZ3570" s="63"/>
      <c r="CA3570" s="63"/>
      <c r="CB3570" s="63"/>
      <c r="CC3570" s="63"/>
      <c r="CD3570" s="63"/>
      <c r="CE3570" s="63"/>
      <c r="CF3570" s="63"/>
      <c r="CG3570" s="63"/>
      <c r="CH3570" s="63"/>
      <c r="CI3570" s="63"/>
      <c r="CJ3570" s="63"/>
      <c r="CK3570" s="63"/>
      <c r="CL3570" s="63"/>
      <c r="CM3570" s="63"/>
      <c r="CN3570" s="63"/>
      <c r="CO3570" s="63"/>
      <c r="CP3570" s="63"/>
      <c r="CR3570" s="227"/>
      <c r="CS3570" s="74"/>
    </row>
    <row r="3571" spans="1:97" s="72" customFormat="1" ht="75.75" customHeight="1">
      <c r="A3571" s="63"/>
      <c r="B3571" s="63"/>
      <c r="C3571" s="63"/>
      <c r="D3571" s="63"/>
      <c r="E3571" s="63"/>
      <c r="F3571" s="63"/>
      <c r="G3571" s="63"/>
      <c r="H3571" s="63"/>
      <c r="I3571" s="63"/>
      <c r="J3571" s="63"/>
      <c r="K3571" s="63"/>
      <c r="L3571" s="63"/>
      <c r="M3571" s="63"/>
      <c r="N3571" s="63"/>
      <c r="O3571" s="63"/>
      <c r="P3571" s="63"/>
      <c r="Q3571" s="63"/>
      <c r="R3571" s="63"/>
      <c r="S3571" s="63"/>
      <c r="T3571" s="63"/>
      <c r="U3571" s="63"/>
      <c r="V3571" s="63"/>
      <c r="W3571" s="63"/>
      <c r="X3571" s="63"/>
      <c r="Y3571" s="63"/>
      <c r="Z3571" s="63"/>
      <c r="AA3571" s="63"/>
      <c r="AB3571" s="63"/>
      <c r="AC3571" s="63"/>
      <c r="AD3571" s="63"/>
      <c r="AE3571" s="63"/>
      <c r="AF3571" s="63"/>
      <c r="AG3571" s="63"/>
      <c r="AH3571" s="63"/>
      <c r="AI3571" s="63"/>
      <c r="AJ3571" s="63"/>
      <c r="AK3571" s="63"/>
      <c r="AL3571" s="63"/>
      <c r="AM3571" s="63"/>
      <c r="AN3571" s="63"/>
      <c r="AO3571" s="63"/>
      <c r="AP3571" s="63"/>
      <c r="AQ3571" s="63"/>
      <c r="AR3571" s="63"/>
      <c r="AS3571" s="63"/>
      <c r="AT3571" s="63"/>
      <c r="AU3571" s="63"/>
      <c r="AV3571" s="63"/>
      <c r="AW3571" s="63"/>
      <c r="AX3571" s="63"/>
      <c r="AY3571" s="63"/>
      <c r="AZ3571" s="63"/>
      <c r="BA3571" s="63"/>
      <c r="BB3571" s="63"/>
      <c r="BC3571" s="63"/>
      <c r="BD3571" s="63"/>
      <c r="BE3571" s="63"/>
      <c r="BF3571" s="63"/>
      <c r="BG3571" s="63"/>
      <c r="BH3571" s="63"/>
      <c r="BI3571" s="63"/>
      <c r="BJ3571" s="63"/>
      <c r="BK3571" s="63"/>
      <c r="BL3571" s="63"/>
      <c r="BM3571" s="63"/>
      <c r="BN3571" s="63"/>
      <c r="BO3571" s="63"/>
      <c r="BP3571" s="63"/>
      <c r="BQ3571" s="63"/>
      <c r="BR3571" s="63"/>
      <c r="BS3571" s="63"/>
      <c r="BT3571" s="63"/>
      <c r="BU3571" s="63"/>
      <c r="BV3571" s="63"/>
      <c r="BW3571" s="63"/>
      <c r="BX3571" s="63"/>
      <c r="BY3571" s="63"/>
      <c r="BZ3571" s="63"/>
      <c r="CA3571" s="63"/>
      <c r="CB3571" s="63"/>
      <c r="CC3571" s="63"/>
      <c r="CD3571" s="63"/>
      <c r="CE3571" s="63"/>
      <c r="CF3571" s="63"/>
      <c r="CG3571" s="63"/>
      <c r="CH3571" s="63"/>
      <c r="CI3571" s="63"/>
      <c r="CJ3571" s="63"/>
      <c r="CK3571" s="63"/>
      <c r="CL3571" s="63"/>
      <c r="CM3571" s="63"/>
      <c r="CN3571" s="63"/>
      <c r="CO3571" s="63"/>
      <c r="CP3571" s="63"/>
      <c r="CR3571" s="227"/>
      <c r="CS3571" s="74"/>
    </row>
    <row r="3572" spans="1:97" s="72" customFormat="1" ht="75.75" customHeight="1">
      <c r="A3572" s="63"/>
      <c r="B3572" s="63"/>
      <c r="C3572" s="63"/>
      <c r="D3572" s="63"/>
      <c r="E3572" s="63"/>
      <c r="F3572" s="63"/>
      <c r="G3572" s="63"/>
      <c r="H3572" s="63"/>
      <c r="I3572" s="63"/>
      <c r="J3572" s="63"/>
      <c r="K3572" s="63"/>
      <c r="L3572" s="63"/>
      <c r="M3572" s="63"/>
      <c r="N3572" s="63"/>
      <c r="O3572" s="63"/>
      <c r="P3572" s="63"/>
      <c r="Q3572" s="63"/>
      <c r="R3572" s="63"/>
      <c r="S3572" s="63"/>
      <c r="T3572" s="63"/>
      <c r="U3572" s="63"/>
      <c r="V3572" s="63"/>
      <c r="W3572" s="63"/>
      <c r="X3572" s="63"/>
      <c r="Y3572" s="63"/>
      <c r="Z3572" s="63"/>
      <c r="AA3572" s="63"/>
      <c r="AB3572" s="63"/>
      <c r="AC3572" s="63"/>
      <c r="AD3572" s="63"/>
      <c r="AE3572" s="63"/>
      <c r="AF3572" s="63"/>
      <c r="AG3572" s="63"/>
      <c r="AH3572" s="63"/>
      <c r="AI3572" s="63"/>
      <c r="AJ3572" s="63"/>
      <c r="AK3572" s="63"/>
      <c r="AL3572" s="63"/>
      <c r="AM3572" s="63"/>
      <c r="AN3572" s="63"/>
      <c r="AO3572" s="63"/>
      <c r="AP3572" s="63"/>
      <c r="AQ3572" s="63"/>
      <c r="AR3572" s="63"/>
      <c r="AS3572" s="63"/>
      <c r="AT3572" s="63"/>
      <c r="AU3572" s="63"/>
      <c r="AV3572" s="63"/>
      <c r="AW3572" s="63"/>
      <c r="AX3572" s="63"/>
      <c r="AY3572" s="63"/>
      <c r="AZ3572" s="63"/>
      <c r="BA3572" s="63"/>
      <c r="BB3572" s="63"/>
      <c r="BC3572" s="63"/>
      <c r="BD3572" s="63"/>
      <c r="BE3572" s="63"/>
      <c r="BF3572" s="63"/>
      <c r="BG3572" s="63"/>
      <c r="BH3572" s="63"/>
      <c r="BI3572" s="63"/>
      <c r="BJ3572" s="63"/>
      <c r="BK3572" s="63"/>
      <c r="BL3572" s="63"/>
      <c r="BM3572" s="63"/>
      <c r="BN3572" s="63"/>
      <c r="BO3572" s="63"/>
      <c r="BP3572" s="63"/>
      <c r="BQ3572" s="63"/>
      <c r="BR3572" s="63"/>
      <c r="BS3572" s="63"/>
      <c r="BT3572" s="63"/>
      <c r="BU3572" s="63"/>
      <c r="BV3572" s="63"/>
      <c r="BW3572" s="63"/>
      <c r="BX3572" s="63"/>
      <c r="BY3572" s="63"/>
      <c r="BZ3572" s="63"/>
      <c r="CA3572" s="63"/>
      <c r="CB3572" s="63"/>
      <c r="CC3572" s="63"/>
      <c r="CD3572" s="63"/>
      <c r="CE3572" s="63"/>
      <c r="CF3572" s="63"/>
      <c r="CG3572" s="63"/>
      <c r="CH3572" s="63"/>
      <c r="CI3572" s="63"/>
      <c r="CJ3572" s="63"/>
      <c r="CK3572" s="63"/>
      <c r="CL3572" s="63"/>
      <c r="CM3572" s="63"/>
      <c r="CN3572" s="63"/>
      <c r="CO3572" s="63"/>
      <c r="CP3572" s="63"/>
      <c r="CR3572" s="227"/>
      <c r="CS3572" s="74"/>
    </row>
    <row r="3573" spans="1:97" s="72" customFormat="1" ht="75.75" customHeight="1">
      <c r="A3573" s="63"/>
      <c r="B3573" s="63"/>
      <c r="C3573" s="63"/>
      <c r="D3573" s="63"/>
      <c r="E3573" s="63"/>
      <c r="F3573" s="63"/>
      <c r="G3573" s="63"/>
      <c r="H3573" s="63"/>
      <c r="I3573" s="63"/>
      <c r="J3573" s="63"/>
      <c r="K3573" s="63"/>
      <c r="L3573" s="63"/>
      <c r="M3573" s="63"/>
      <c r="N3573" s="63"/>
      <c r="O3573" s="63"/>
      <c r="P3573" s="63"/>
      <c r="Q3573" s="63"/>
      <c r="R3573" s="63"/>
      <c r="S3573" s="63"/>
      <c r="T3573" s="63"/>
      <c r="U3573" s="63"/>
      <c r="V3573" s="63"/>
      <c r="W3573" s="63"/>
      <c r="X3573" s="63"/>
      <c r="Y3573" s="63"/>
      <c r="Z3573" s="63"/>
      <c r="AA3573" s="63"/>
      <c r="AB3573" s="63"/>
      <c r="AC3573" s="63"/>
      <c r="AD3573" s="63"/>
      <c r="AE3573" s="63"/>
      <c r="AF3573" s="63"/>
      <c r="AG3573" s="63"/>
      <c r="AH3573" s="63"/>
      <c r="AI3573" s="63"/>
      <c r="AJ3573" s="63"/>
      <c r="AK3573" s="63"/>
      <c r="AL3573" s="63"/>
      <c r="AM3573" s="63"/>
      <c r="AN3573" s="63"/>
      <c r="AO3573" s="63"/>
      <c r="AP3573" s="63"/>
      <c r="AQ3573" s="63"/>
      <c r="AR3573" s="63"/>
      <c r="AS3573" s="63"/>
      <c r="AT3573" s="63"/>
      <c r="AU3573" s="63"/>
      <c r="AV3573" s="63"/>
      <c r="AW3573" s="63"/>
      <c r="AX3573" s="63"/>
      <c r="AY3573" s="63"/>
      <c r="AZ3573" s="63"/>
      <c r="BA3573" s="63"/>
      <c r="BB3573" s="63"/>
      <c r="BC3573" s="63"/>
      <c r="BD3573" s="63"/>
      <c r="BE3573" s="63"/>
      <c r="BF3573" s="63"/>
      <c r="BG3573" s="63"/>
      <c r="BH3573" s="63"/>
      <c r="BI3573" s="63"/>
      <c r="BJ3573" s="63"/>
      <c r="BK3573" s="63"/>
      <c r="BL3573" s="63"/>
      <c r="BM3573" s="63"/>
      <c r="BN3573" s="63"/>
      <c r="BO3573" s="63"/>
      <c r="BP3573" s="63"/>
      <c r="BQ3573" s="63"/>
      <c r="BR3573" s="63"/>
      <c r="BS3573" s="63"/>
      <c r="BT3573" s="63"/>
      <c r="BU3573" s="63"/>
      <c r="BV3573" s="63"/>
      <c r="BW3573" s="63"/>
      <c r="BX3573" s="63"/>
      <c r="BY3573" s="63"/>
      <c r="BZ3573" s="63"/>
      <c r="CA3573" s="63"/>
      <c r="CB3573" s="63"/>
      <c r="CC3573" s="63"/>
      <c r="CD3573" s="63"/>
      <c r="CE3573" s="63"/>
      <c r="CF3573" s="63"/>
      <c r="CG3573" s="63"/>
      <c r="CH3573" s="63"/>
      <c r="CI3573" s="63"/>
      <c r="CJ3573" s="63"/>
      <c r="CK3573" s="63"/>
      <c r="CL3573" s="63"/>
      <c r="CM3573" s="63"/>
      <c r="CN3573" s="63"/>
      <c r="CO3573" s="63"/>
      <c r="CP3573" s="63"/>
      <c r="CR3573" s="227"/>
      <c r="CS3573" s="74"/>
    </row>
    <row r="3574" spans="1:97" s="72" customFormat="1" ht="75.75" customHeight="1">
      <c r="A3574" s="63"/>
      <c r="B3574" s="63"/>
      <c r="C3574" s="63"/>
      <c r="D3574" s="63"/>
      <c r="E3574" s="63"/>
      <c r="F3574" s="63"/>
      <c r="G3574" s="63"/>
      <c r="H3574" s="63"/>
      <c r="I3574" s="63"/>
      <c r="J3574" s="63"/>
      <c r="K3574" s="63"/>
      <c r="L3574" s="63"/>
      <c r="M3574" s="63"/>
      <c r="N3574" s="63"/>
      <c r="O3574" s="63"/>
      <c r="P3574" s="63"/>
      <c r="Q3574" s="63"/>
      <c r="R3574" s="63"/>
      <c r="S3574" s="63"/>
      <c r="T3574" s="63"/>
      <c r="U3574" s="63"/>
      <c r="V3574" s="63"/>
      <c r="W3574" s="63"/>
      <c r="X3574" s="63"/>
      <c r="Y3574" s="63"/>
      <c r="Z3574" s="63"/>
      <c r="AA3574" s="63"/>
      <c r="AB3574" s="63"/>
      <c r="AC3574" s="63"/>
      <c r="AD3574" s="63"/>
      <c r="AE3574" s="63"/>
      <c r="AF3574" s="63"/>
      <c r="AG3574" s="63"/>
      <c r="AH3574" s="63"/>
      <c r="AI3574" s="63"/>
      <c r="AJ3574" s="63"/>
      <c r="AK3574" s="63"/>
      <c r="AL3574" s="63"/>
      <c r="AM3574" s="63"/>
      <c r="AN3574" s="63"/>
      <c r="AO3574" s="63"/>
      <c r="AP3574" s="63"/>
      <c r="AQ3574" s="63"/>
      <c r="AR3574" s="63"/>
      <c r="AS3574" s="63"/>
      <c r="AT3574" s="63"/>
      <c r="AU3574" s="63"/>
      <c r="AV3574" s="63"/>
      <c r="AW3574" s="63"/>
      <c r="AX3574" s="63"/>
      <c r="AY3574" s="63"/>
      <c r="AZ3574" s="63"/>
      <c r="BA3574" s="63"/>
      <c r="BB3574" s="63"/>
      <c r="BC3574" s="63"/>
      <c r="BD3574" s="63"/>
      <c r="BE3574" s="63"/>
      <c r="BF3574" s="63"/>
      <c r="BG3574" s="63"/>
      <c r="BH3574" s="63"/>
      <c r="BI3574" s="63"/>
      <c r="BJ3574" s="63"/>
      <c r="BK3574" s="63"/>
      <c r="BL3574" s="63"/>
      <c r="BM3574" s="63"/>
      <c r="BN3574" s="63"/>
      <c r="BO3574" s="63"/>
      <c r="BP3574" s="63"/>
      <c r="BQ3574" s="63"/>
      <c r="BR3574" s="63"/>
      <c r="BS3574" s="63"/>
      <c r="BT3574" s="63"/>
      <c r="BU3574" s="63"/>
      <c r="BV3574" s="63"/>
      <c r="BW3574" s="63"/>
      <c r="BX3574" s="63"/>
      <c r="BY3574" s="63"/>
      <c r="BZ3574" s="63"/>
      <c r="CA3574" s="63"/>
      <c r="CB3574" s="63"/>
      <c r="CC3574" s="63"/>
      <c r="CD3574" s="63"/>
      <c r="CE3574" s="63"/>
      <c r="CF3574" s="63"/>
      <c r="CG3574" s="63"/>
      <c r="CH3574" s="63"/>
      <c r="CI3574" s="63"/>
      <c r="CJ3574" s="63"/>
      <c r="CK3574" s="63"/>
      <c r="CL3574" s="63"/>
      <c r="CM3574" s="63"/>
      <c r="CN3574" s="63"/>
      <c r="CO3574" s="63"/>
      <c r="CP3574" s="63"/>
      <c r="CR3574" s="227"/>
      <c r="CS3574" s="74"/>
    </row>
    <row r="3575" spans="1:97" s="72" customFormat="1" ht="75.75" customHeight="1">
      <c r="A3575" s="63"/>
      <c r="B3575" s="63"/>
      <c r="C3575" s="63"/>
      <c r="D3575" s="63"/>
      <c r="E3575" s="63"/>
      <c r="F3575" s="63"/>
      <c r="G3575" s="63"/>
      <c r="H3575" s="63"/>
      <c r="I3575" s="63"/>
      <c r="J3575" s="63"/>
      <c r="K3575" s="63"/>
      <c r="L3575" s="63"/>
      <c r="M3575" s="63"/>
      <c r="N3575" s="63"/>
      <c r="O3575" s="63"/>
      <c r="P3575" s="63"/>
      <c r="Q3575" s="63"/>
      <c r="R3575" s="63"/>
      <c r="S3575" s="63"/>
      <c r="T3575" s="63"/>
      <c r="U3575" s="63"/>
      <c r="V3575" s="63"/>
      <c r="W3575" s="63"/>
      <c r="X3575" s="63"/>
      <c r="Y3575" s="63"/>
      <c r="Z3575" s="63"/>
      <c r="AA3575" s="63"/>
      <c r="AB3575" s="63"/>
      <c r="AC3575" s="63"/>
      <c r="AD3575" s="63"/>
      <c r="AE3575" s="63"/>
      <c r="AF3575" s="63"/>
      <c r="AG3575" s="63"/>
      <c r="AH3575" s="63"/>
      <c r="AI3575" s="63"/>
      <c r="AJ3575" s="63"/>
      <c r="AK3575" s="63"/>
      <c r="AL3575" s="63"/>
      <c r="AM3575" s="63"/>
      <c r="AN3575" s="63"/>
      <c r="AO3575" s="63"/>
      <c r="AP3575" s="63"/>
      <c r="AQ3575" s="63"/>
      <c r="AR3575" s="63"/>
      <c r="AS3575" s="63"/>
      <c r="AT3575" s="63"/>
      <c r="AU3575" s="63"/>
      <c r="AV3575" s="63"/>
      <c r="AW3575" s="63"/>
      <c r="AX3575" s="63"/>
      <c r="AY3575" s="63"/>
      <c r="AZ3575" s="63"/>
      <c r="BA3575" s="63"/>
      <c r="BB3575" s="63"/>
      <c r="BC3575" s="63"/>
      <c r="BD3575" s="63"/>
      <c r="BE3575" s="63"/>
      <c r="BF3575" s="63"/>
      <c r="BG3575" s="63"/>
      <c r="BH3575" s="63"/>
      <c r="BI3575" s="63"/>
      <c r="BJ3575" s="63"/>
      <c r="BK3575" s="63"/>
      <c r="BL3575" s="63"/>
      <c r="BM3575" s="63"/>
      <c r="BN3575" s="63"/>
      <c r="BO3575" s="63"/>
      <c r="BP3575" s="63"/>
      <c r="BQ3575" s="63"/>
      <c r="BR3575" s="63"/>
      <c r="BS3575" s="63"/>
      <c r="BT3575" s="63"/>
      <c r="BU3575" s="63"/>
      <c r="BV3575" s="63"/>
      <c r="BW3575" s="63"/>
      <c r="BX3575" s="63"/>
      <c r="BY3575" s="63"/>
      <c r="BZ3575" s="63"/>
      <c r="CA3575" s="63"/>
      <c r="CB3575" s="63"/>
      <c r="CC3575" s="63"/>
      <c r="CD3575" s="63"/>
      <c r="CE3575" s="63"/>
      <c r="CF3575" s="63"/>
      <c r="CG3575" s="63"/>
      <c r="CH3575" s="63"/>
      <c r="CI3575" s="63"/>
      <c r="CJ3575" s="63"/>
      <c r="CK3575" s="63"/>
      <c r="CL3575" s="63"/>
      <c r="CM3575" s="63"/>
      <c r="CN3575" s="63"/>
      <c r="CO3575" s="63"/>
      <c r="CP3575" s="63"/>
      <c r="CR3575" s="227"/>
      <c r="CS3575" s="74"/>
    </row>
    <row r="3576" spans="1:97" s="72" customFormat="1" ht="75.75" customHeight="1">
      <c r="A3576" s="63"/>
      <c r="B3576" s="63"/>
      <c r="C3576" s="63"/>
      <c r="D3576" s="63"/>
      <c r="E3576" s="63"/>
      <c r="F3576" s="63"/>
      <c r="G3576" s="63"/>
      <c r="H3576" s="63"/>
      <c r="I3576" s="63"/>
      <c r="J3576" s="63"/>
      <c r="K3576" s="63"/>
      <c r="L3576" s="63"/>
      <c r="M3576" s="63"/>
      <c r="N3576" s="63"/>
      <c r="O3576" s="63"/>
      <c r="P3576" s="63"/>
      <c r="Q3576" s="63"/>
      <c r="R3576" s="63"/>
      <c r="S3576" s="63"/>
      <c r="T3576" s="63"/>
      <c r="U3576" s="63"/>
      <c r="V3576" s="63"/>
      <c r="W3576" s="63"/>
      <c r="X3576" s="63"/>
      <c r="Y3576" s="63"/>
      <c r="Z3576" s="63"/>
      <c r="AA3576" s="63"/>
      <c r="AB3576" s="63"/>
      <c r="AC3576" s="63"/>
      <c r="AD3576" s="63"/>
      <c r="AE3576" s="63"/>
      <c r="AF3576" s="63"/>
      <c r="AG3576" s="63"/>
      <c r="AH3576" s="63"/>
      <c r="AI3576" s="63"/>
      <c r="AJ3576" s="63"/>
      <c r="AK3576" s="63"/>
      <c r="AL3576" s="63"/>
      <c r="AM3576" s="63"/>
      <c r="AN3576" s="63"/>
      <c r="AO3576" s="63"/>
      <c r="AP3576" s="63"/>
      <c r="AQ3576" s="63"/>
      <c r="AR3576" s="63"/>
      <c r="AS3576" s="63"/>
      <c r="AT3576" s="63"/>
      <c r="AU3576" s="63"/>
      <c r="AV3576" s="63"/>
      <c r="AW3576" s="63"/>
      <c r="AX3576" s="63"/>
      <c r="AY3576" s="63"/>
      <c r="AZ3576" s="63"/>
      <c r="BA3576" s="63"/>
      <c r="BB3576" s="63"/>
      <c r="BC3576" s="63"/>
      <c r="BD3576" s="63"/>
      <c r="BE3576" s="63"/>
      <c r="BF3576" s="63"/>
      <c r="BG3576" s="63"/>
      <c r="BH3576" s="63"/>
      <c r="BI3576" s="63"/>
      <c r="BJ3576" s="63"/>
      <c r="BK3576" s="63"/>
      <c r="BL3576" s="63"/>
      <c r="BM3576" s="63"/>
      <c r="BN3576" s="63"/>
      <c r="BO3576" s="63"/>
      <c r="BP3576" s="63"/>
      <c r="BQ3576" s="63"/>
      <c r="BR3576" s="63"/>
      <c r="BS3576" s="63"/>
      <c r="BT3576" s="63"/>
      <c r="BU3576" s="63"/>
      <c r="BV3576" s="63"/>
      <c r="BW3576" s="63"/>
      <c r="BX3576" s="63"/>
      <c r="BY3576" s="63"/>
      <c r="BZ3576" s="63"/>
      <c r="CA3576" s="63"/>
      <c r="CB3576" s="63"/>
      <c r="CC3576" s="63"/>
      <c r="CD3576" s="63"/>
      <c r="CE3576" s="63"/>
      <c r="CF3576" s="63"/>
      <c r="CG3576" s="63"/>
      <c r="CH3576" s="63"/>
      <c r="CI3576" s="63"/>
      <c r="CJ3576" s="63"/>
      <c r="CK3576" s="63"/>
      <c r="CL3576" s="63"/>
      <c r="CM3576" s="63"/>
      <c r="CN3576" s="63"/>
      <c r="CO3576" s="63"/>
      <c r="CP3576" s="63"/>
      <c r="CR3576" s="227"/>
      <c r="CS3576" s="74"/>
    </row>
    <row r="3577" spans="1:97" s="72" customFormat="1" ht="75.75" customHeight="1">
      <c r="A3577" s="63"/>
      <c r="B3577" s="63"/>
      <c r="C3577" s="63"/>
      <c r="D3577" s="63"/>
      <c r="E3577" s="63"/>
      <c r="F3577" s="63"/>
      <c r="G3577" s="63"/>
      <c r="H3577" s="63"/>
      <c r="I3577" s="63"/>
      <c r="J3577" s="63"/>
      <c r="K3577" s="63"/>
      <c r="L3577" s="63"/>
      <c r="M3577" s="63"/>
      <c r="N3577" s="63"/>
      <c r="O3577" s="63"/>
      <c r="P3577" s="63"/>
      <c r="Q3577" s="63"/>
      <c r="R3577" s="63"/>
      <c r="S3577" s="63"/>
      <c r="T3577" s="63"/>
      <c r="U3577" s="63"/>
      <c r="V3577" s="63"/>
      <c r="W3577" s="63"/>
      <c r="X3577" s="63"/>
      <c r="Y3577" s="63"/>
      <c r="Z3577" s="63"/>
      <c r="AA3577" s="63"/>
      <c r="AB3577" s="63"/>
      <c r="AC3577" s="63"/>
      <c r="AD3577" s="63"/>
      <c r="AE3577" s="63"/>
      <c r="AF3577" s="63"/>
      <c r="AG3577" s="63"/>
      <c r="AH3577" s="63"/>
      <c r="AI3577" s="63"/>
      <c r="AJ3577" s="63"/>
      <c r="AK3577" s="63"/>
      <c r="AL3577" s="63"/>
      <c r="AM3577" s="63"/>
      <c r="AN3577" s="63"/>
      <c r="AO3577" s="63"/>
      <c r="AP3577" s="63"/>
      <c r="AQ3577" s="63"/>
      <c r="AR3577" s="63"/>
      <c r="AS3577" s="63"/>
      <c r="AT3577" s="63"/>
      <c r="AU3577" s="63"/>
      <c r="AV3577" s="63"/>
      <c r="AW3577" s="63"/>
      <c r="AX3577" s="63"/>
      <c r="AY3577" s="63"/>
      <c r="AZ3577" s="63"/>
      <c r="BA3577" s="63"/>
      <c r="BB3577" s="63"/>
      <c r="BC3577" s="63"/>
      <c r="BD3577" s="63"/>
      <c r="BE3577" s="63"/>
      <c r="BF3577" s="63"/>
      <c r="BG3577" s="63"/>
      <c r="BH3577" s="63"/>
      <c r="BI3577" s="63"/>
      <c r="BJ3577" s="63"/>
      <c r="BK3577" s="63"/>
      <c r="BL3577" s="63"/>
      <c r="BM3577" s="63"/>
      <c r="BN3577" s="63"/>
      <c r="BO3577" s="63"/>
      <c r="BP3577" s="63"/>
      <c r="BQ3577" s="63"/>
      <c r="BR3577" s="63"/>
      <c r="BS3577" s="63"/>
      <c r="BT3577" s="63"/>
      <c r="BU3577" s="63"/>
      <c r="BV3577" s="63"/>
      <c r="BW3577" s="63"/>
      <c r="BX3577" s="63"/>
      <c r="BY3577" s="63"/>
      <c r="BZ3577" s="63"/>
      <c r="CA3577" s="63"/>
      <c r="CB3577" s="63"/>
      <c r="CC3577" s="63"/>
      <c r="CD3577" s="63"/>
      <c r="CE3577" s="63"/>
      <c r="CF3577" s="63"/>
      <c r="CG3577" s="63"/>
      <c r="CH3577" s="63"/>
      <c r="CI3577" s="63"/>
      <c r="CJ3577" s="63"/>
      <c r="CK3577" s="63"/>
      <c r="CL3577" s="63"/>
      <c r="CM3577" s="63"/>
      <c r="CN3577" s="63"/>
      <c r="CO3577" s="63"/>
      <c r="CP3577" s="63"/>
      <c r="CR3577" s="227"/>
      <c r="CS3577" s="74"/>
    </row>
    <row r="3578" spans="1:97" s="72" customFormat="1" ht="75.75" customHeight="1">
      <c r="A3578" s="63"/>
      <c r="B3578" s="63"/>
      <c r="C3578" s="63"/>
      <c r="D3578" s="63"/>
      <c r="E3578" s="63"/>
      <c r="F3578" s="63"/>
      <c r="G3578" s="63"/>
      <c r="H3578" s="63"/>
      <c r="I3578" s="63"/>
      <c r="J3578" s="63"/>
      <c r="K3578" s="63"/>
      <c r="L3578" s="63"/>
      <c r="M3578" s="63"/>
      <c r="N3578" s="63"/>
      <c r="O3578" s="63"/>
      <c r="P3578" s="63"/>
      <c r="Q3578" s="63"/>
      <c r="R3578" s="63"/>
      <c r="S3578" s="63"/>
      <c r="T3578" s="63"/>
      <c r="U3578" s="63"/>
      <c r="V3578" s="63"/>
      <c r="W3578" s="63"/>
      <c r="X3578" s="63"/>
      <c r="Y3578" s="63"/>
      <c r="Z3578" s="63"/>
      <c r="AA3578" s="63"/>
      <c r="AB3578" s="63"/>
      <c r="AC3578" s="63"/>
      <c r="AD3578" s="63"/>
      <c r="AE3578" s="63"/>
      <c r="AF3578" s="63"/>
      <c r="AG3578" s="63"/>
      <c r="AH3578" s="63"/>
      <c r="AI3578" s="63"/>
      <c r="AJ3578" s="63"/>
      <c r="AK3578" s="63"/>
      <c r="AL3578" s="63"/>
      <c r="AM3578" s="63"/>
      <c r="AN3578" s="63"/>
      <c r="AO3578" s="63"/>
      <c r="AP3578" s="63"/>
      <c r="AQ3578" s="63"/>
      <c r="AR3578" s="63"/>
      <c r="AS3578" s="63"/>
      <c r="AT3578" s="63"/>
      <c r="AU3578" s="63"/>
      <c r="AV3578" s="63"/>
      <c r="AW3578" s="63"/>
      <c r="AX3578" s="63"/>
      <c r="AY3578" s="63"/>
      <c r="AZ3578" s="63"/>
      <c r="BA3578" s="63"/>
      <c r="BB3578" s="63"/>
      <c r="BC3578" s="63"/>
      <c r="BD3578" s="63"/>
      <c r="BE3578" s="63"/>
      <c r="BF3578" s="63"/>
      <c r="BG3578" s="63"/>
      <c r="BH3578" s="63"/>
      <c r="BI3578" s="63"/>
      <c r="BJ3578" s="63"/>
      <c r="BK3578" s="63"/>
      <c r="BL3578" s="63"/>
      <c r="BM3578" s="63"/>
      <c r="BN3578" s="63"/>
      <c r="BO3578" s="63"/>
      <c r="BP3578" s="63"/>
      <c r="BQ3578" s="63"/>
      <c r="BR3578" s="63"/>
      <c r="BS3578" s="63"/>
      <c r="BT3578" s="63"/>
      <c r="BU3578" s="63"/>
      <c r="BV3578" s="63"/>
      <c r="BW3578" s="63"/>
      <c r="BX3578" s="63"/>
      <c r="BY3578" s="63"/>
      <c r="BZ3578" s="63"/>
      <c r="CA3578" s="63"/>
      <c r="CB3578" s="63"/>
      <c r="CC3578" s="63"/>
      <c r="CD3578" s="63"/>
      <c r="CE3578" s="63"/>
      <c r="CF3578" s="63"/>
      <c r="CG3578" s="63"/>
      <c r="CH3578" s="63"/>
      <c r="CI3578" s="63"/>
      <c r="CJ3578" s="63"/>
      <c r="CK3578" s="63"/>
      <c r="CL3578" s="63"/>
      <c r="CM3578" s="63"/>
      <c r="CN3578" s="63"/>
      <c r="CO3578" s="63"/>
      <c r="CP3578" s="63"/>
      <c r="CR3578" s="227"/>
      <c r="CS3578" s="74"/>
    </row>
    <row r="3579" spans="1:97" s="72" customFormat="1" ht="75.75" customHeight="1">
      <c r="A3579" s="63"/>
      <c r="B3579" s="63"/>
      <c r="C3579" s="63"/>
      <c r="D3579" s="63"/>
      <c r="E3579" s="63"/>
      <c r="F3579" s="63"/>
      <c r="G3579" s="63"/>
      <c r="H3579" s="63"/>
      <c r="I3579" s="63"/>
      <c r="J3579" s="63"/>
      <c r="K3579" s="63"/>
      <c r="L3579" s="63"/>
      <c r="M3579" s="63"/>
      <c r="N3579" s="63"/>
      <c r="O3579" s="63"/>
      <c r="P3579" s="63"/>
      <c r="Q3579" s="63"/>
      <c r="R3579" s="63"/>
      <c r="S3579" s="63"/>
      <c r="T3579" s="63"/>
      <c r="U3579" s="63"/>
      <c r="V3579" s="63"/>
      <c r="W3579" s="63"/>
      <c r="X3579" s="63"/>
      <c r="Y3579" s="63"/>
      <c r="Z3579" s="63"/>
      <c r="AA3579" s="63"/>
      <c r="AB3579" s="63"/>
      <c r="AC3579" s="63"/>
      <c r="AD3579" s="63"/>
      <c r="AE3579" s="63"/>
      <c r="AF3579" s="63"/>
      <c r="AG3579" s="63"/>
      <c r="AH3579" s="63"/>
      <c r="AI3579" s="63"/>
      <c r="AJ3579" s="63"/>
      <c r="AK3579" s="63"/>
      <c r="AL3579" s="63"/>
      <c r="AM3579" s="63"/>
      <c r="AN3579" s="63"/>
      <c r="AO3579" s="63"/>
      <c r="AP3579" s="63"/>
      <c r="AQ3579" s="63"/>
      <c r="AR3579" s="63"/>
      <c r="AS3579" s="63"/>
      <c r="AT3579" s="63"/>
      <c r="AU3579" s="63"/>
      <c r="AV3579" s="63"/>
      <c r="AW3579" s="63"/>
      <c r="AX3579" s="63"/>
      <c r="AY3579" s="63"/>
      <c r="AZ3579" s="63"/>
      <c r="BA3579" s="63"/>
      <c r="BB3579" s="63"/>
      <c r="BC3579" s="63"/>
      <c r="BD3579" s="63"/>
      <c r="BE3579" s="63"/>
      <c r="BF3579" s="63"/>
      <c r="BG3579" s="63"/>
      <c r="BH3579" s="63"/>
      <c r="BI3579" s="63"/>
      <c r="BJ3579" s="63"/>
      <c r="BK3579" s="63"/>
      <c r="BL3579" s="63"/>
      <c r="BM3579" s="63"/>
      <c r="BN3579" s="63"/>
      <c r="BO3579" s="63"/>
      <c r="BP3579" s="63"/>
      <c r="BQ3579" s="63"/>
      <c r="BR3579" s="63"/>
      <c r="BS3579" s="63"/>
      <c r="BT3579" s="63"/>
      <c r="BU3579" s="63"/>
      <c r="BV3579" s="63"/>
      <c r="BW3579" s="63"/>
      <c r="BX3579" s="63"/>
      <c r="BY3579" s="63"/>
      <c r="BZ3579" s="63"/>
      <c r="CA3579" s="63"/>
      <c r="CB3579" s="63"/>
      <c r="CC3579" s="63"/>
      <c r="CD3579" s="63"/>
      <c r="CE3579" s="63"/>
      <c r="CF3579" s="63"/>
      <c r="CG3579" s="63"/>
      <c r="CH3579" s="63"/>
      <c r="CI3579" s="63"/>
      <c r="CJ3579" s="63"/>
      <c r="CK3579" s="63"/>
      <c r="CL3579" s="63"/>
      <c r="CM3579" s="63"/>
      <c r="CN3579" s="63"/>
      <c r="CO3579" s="63"/>
      <c r="CP3579" s="63"/>
      <c r="CR3579" s="227"/>
      <c r="CS3579" s="74"/>
    </row>
    <row r="3580" spans="1:97" s="72" customFormat="1" ht="75.75" customHeight="1">
      <c r="A3580" s="63"/>
      <c r="B3580" s="63"/>
      <c r="C3580" s="63"/>
      <c r="D3580" s="63"/>
      <c r="E3580" s="63"/>
      <c r="F3580" s="63"/>
      <c r="G3580" s="63"/>
      <c r="H3580" s="63"/>
      <c r="I3580" s="63"/>
      <c r="J3580" s="63"/>
      <c r="K3580" s="63"/>
      <c r="L3580" s="63"/>
      <c r="M3580" s="63"/>
      <c r="N3580" s="63"/>
      <c r="O3580" s="63"/>
      <c r="P3580" s="63"/>
      <c r="Q3580" s="63"/>
      <c r="R3580" s="63"/>
      <c r="S3580" s="63"/>
      <c r="T3580" s="63"/>
      <c r="U3580" s="63"/>
      <c r="V3580" s="63"/>
      <c r="W3580" s="63"/>
      <c r="X3580" s="63"/>
      <c r="Y3580" s="63"/>
      <c r="Z3580" s="63"/>
      <c r="AA3580" s="63"/>
      <c r="AB3580" s="63"/>
      <c r="AC3580" s="63"/>
      <c r="AD3580" s="63"/>
      <c r="AE3580" s="63"/>
      <c r="AF3580" s="63"/>
      <c r="AG3580" s="63"/>
      <c r="AH3580" s="63"/>
      <c r="AI3580" s="63"/>
      <c r="AJ3580" s="63"/>
      <c r="AK3580" s="63"/>
      <c r="AL3580" s="63"/>
      <c r="AM3580" s="63"/>
      <c r="AN3580" s="63"/>
      <c r="AO3580" s="63"/>
      <c r="AP3580" s="63"/>
      <c r="AQ3580" s="63"/>
      <c r="AR3580" s="63"/>
      <c r="AS3580" s="63"/>
      <c r="AT3580" s="63"/>
      <c r="AU3580" s="63"/>
      <c r="AV3580" s="63"/>
      <c r="AW3580" s="63"/>
      <c r="AX3580" s="63"/>
      <c r="AY3580" s="63"/>
      <c r="AZ3580" s="63"/>
      <c r="BA3580" s="63"/>
      <c r="BB3580" s="63"/>
      <c r="BC3580" s="63"/>
      <c r="BD3580" s="63"/>
      <c r="BE3580" s="63"/>
      <c r="BF3580" s="63"/>
      <c r="BG3580" s="63"/>
      <c r="BH3580" s="63"/>
      <c r="BI3580" s="63"/>
      <c r="BJ3580" s="63"/>
      <c r="BK3580" s="63"/>
      <c r="BL3580" s="63"/>
      <c r="BM3580" s="63"/>
      <c r="BN3580" s="63"/>
      <c r="BO3580" s="63"/>
      <c r="BP3580" s="63"/>
      <c r="BQ3580" s="63"/>
      <c r="BR3580" s="63"/>
      <c r="BS3580" s="63"/>
      <c r="BT3580" s="63"/>
      <c r="BU3580" s="63"/>
      <c r="BV3580" s="63"/>
      <c r="BW3580" s="63"/>
      <c r="BX3580" s="63"/>
      <c r="BY3580" s="63"/>
      <c r="BZ3580" s="63"/>
      <c r="CA3580" s="63"/>
      <c r="CB3580" s="63"/>
      <c r="CC3580" s="63"/>
      <c r="CD3580" s="63"/>
      <c r="CE3580" s="63"/>
      <c r="CF3580" s="63"/>
      <c r="CG3580" s="63"/>
      <c r="CH3580" s="63"/>
      <c r="CI3580" s="63"/>
      <c r="CJ3580" s="63"/>
      <c r="CK3580" s="63"/>
      <c r="CL3580" s="63"/>
      <c r="CM3580" s="63"/>
      <c r="CN3580" s="63"/>
      <c r="CO3580" s="63"/>
      <c r="CP3580" s="63"/>
      <c r="CR3580" s="227"/>
      <c r="CS3580" s="74"/>
    </row>
    <row r="3581" spans="1:97" s="72" customFormat="1" ht="75.75" customHeight="1">
      <c r="A3581" s="63"/>
      <c r="B3581" s="63"/>
      <c r="C3581" s="63"/>
      <c r="D3581" s="63"/>
      <c r="E3581" s="63"/>
      <c r="F3581" s="63"/>
      <c r="G3581" s="63"/>
      <c r="H3581" s="63"/>
      <c r="I3581" s="63"/>
      <c r="J3581" s="63"/>
      <c r="K3581" s="63"/>
      <c r="L3581" s="63"/>
      <c r="M3581" s="63"/>
      <c r="N3581" s="63"/>
      <c r="O3581" s="63"/>
      <c r="P3581" s="63"/>
      <c r="Q3581" s="63"/>
      <c r="R3581" s="63"/>
      <c r="S3581" s="63"/>
      <c r="T3581" s="63"/>
      <c r="U3581" s="63"/>
      <c r="V3581" s="63"/>
      <c r="W3581" s="63"/>
      <c r="X3581" s="63"/>
      <c r="Y3581" s="63"/>
      <c r="Z3581" s="63"/>
      <c r="AA3581" s="63"/>
      <c r="AB3581" s="63"/>
      <c r="AC3581" s="63"/>
      <c r="AD3581" s="63"/>
      <c r="AE3581" s="63"/>
      <c r="AF3581" s="63"/>
      <c r="AG3581" s="63"/>
      <c r="AH3581" s="63"/>
      <c r="AI3581" s="63"/>
      <c r="AJ3581" s="63"/>
      <c r="AK3581" s="63"/>
      <c r="AL3581" s="63"/>
      <c r="AM3581" s="63"/>
      <c r="AN3581" s="63"/>
      <c r="AO3581" s="63"/>
      <c r="AP3581" s="63"/>
      <c r="AQ3581" s="63"/>
      <c r="AR3581" s="63"/>
      <c r="AS3581" s="63"/>
      <c r="AT3581" s="63"/>
      <c r="AU3581" s="63"/>
      <c r="AV3581" s="63"/>
      <c r="AW3581" s="63"/>
      <c r="AX3581" s="63"/>
      <c r="AY3581" s="63"/>
      <c r="AZ3581" s="63"/>
      <c r="BA3581" s="63"/>
      <c r="BB3581" s="63"/>
      <c r="BC3581" s="63"/>
      <c r="BD3581" s="63"/>
      <c r="BE3581" s="63"/>
      <c r="BF3581" s="63"/>
      <c r="BG3581" s="63"/>
      <c r="BH3581" s="63"/>
      <c r="BI3581" s="63"/>
      <c r="BJ3581" s="63"/>
      <c r="BK3581" s="63"/>
      <c r="BL3581" s="63"/>
      <c r="BM3581" s="63"/>
      <c r="BN3581" s="63"/>
      <c r="BO3581" s="63"/>
      <c r="BP3581" s="63"/>
      <c r="BQ3581" s="63"/>
      <c r="BR3581" s="63"/>
      <c r="BS3581" s="63"/>
      <c r="BT3581" s="63"/>
      <c r="BU3581" s="63"/>
      <c r="BV3581" s="63"/>
      <c r="BW3581" s="63"/>
      <c r="BX3581" s="63"/>
      <c r="BY3581" s="63"/>
      <c r="BZ3581" s="63"/>
      <c r="CA3581" s="63"/>
      <c r="CB3581" s="63"/>
      <c r="CC3581" s="63"/>
      <c r="CD3581" s="63"/>
      <c r="CE3581" s="63"/>
      <c r="CF3581" s="63"/>
      <c r="CG3581" s="63"/>
      <c r="CH3581" s="63"/>
      <c r="CI3581" s="63"/>
      <c r="CJ3581" s="63"/>
      <c r="CK3581" s="63"/>
      <c r="CL3581" s="63"/>
      <c r="CM3581" s="63"/>
      <c r="CN3581" s="63"/>
      <c r="CO3581" s="63"/>
      <c r="CP3581" s="63"/>
      <c r="CR3581" s="227"/>
      <c r="CS3581" s="74"/>
    </row>
    <row r="3582" spans="1:97" s="72" customFormat="1" ht="75.75" customHeight="1">
      <c r="A3582" s="63"/>
      <c r="B3582" s="63"/>
      <c r="C3582" s="63"/>
      <c r="D3582" s="63"/>
      <c r="E3582" s="63"/>
      <c r="F3582" s="63"/>
      <c r="G3582" s="63"/>
      <c r="H3582" s="63"/>
      <c r="I3582" s="63"/>
      <c r="J3582" s="63"/>
      <c r="K3582" s="63"/>
      <c r="L3582" s="63"/>
      <c r="M3582" s="63"/>
      <c r="N3582" s="63"/>
      <c r="O3582" s="63"/>
      <c r="P3582" s="63"/>
      <c r="Q3582" s="63"/>
      <c r="R3582" s="63"/>
      <c r="S3582" s="63"/>
      <c r="T3582" s="63"/>
      <c r="U3582" s="63"/>
      <c r="V3582" s="63"/>
      <c r="W3582" s="63"/>
      <c r="X3582" s="63"/>
      <c r="Y3582" s="63"/>
      <c r="Z3582" s="63"/>
      <c r="AA3582" s="63"/>
      <c r="AB3582" s="63"/>
      <c r="AC3582" s="63"/>
      <c r="AD3582" s="63"/>
      <c r="AE3582" s="63"/>
      <c r="AF3582" s="63"/>
      <c r="AG3582" s="63"/>
      <c r="AH3582" s="63"/>
      <c r="AI3582" s="63"/>
      <c r="AJ3582" s="63"/>
      <c r="AK3582" s="63"/>
      <c r="AL3582" s="63"/>
      <c r="AM3582" s="63"/>
      <c r="AN3582" s="63"/>
      <c r="AO3582" s="63"/>
      <c r="AP3582" s="63"/>
      <c r="AQ3582" s="63"/>
      <c r="AR3582" s="63"/>
      <c r="AS3582" s="63"/>
      <c r="AT3582" s="63"/>
      <c r="AU3582" s="63"/>
      <c r="AV3582" s="63"/>
      <c r="AW3582" s="63"/>
      <c r="AX3582" s="63"/>
      <c r="AY3582" s="63"/>
      <c r="AZ3582" s="63"/>
      <c r="BA3582" s="63"/>
      <c r="BB3582" s="63"/>
      <c r="BC3582" s="63"/>
      <c r="BD3582" s="63"/>
      <c r="BE3582" s="63"/>
      <c r="BF3582" s="63"/>
      <c r="BG3582" s="63"/>
      <c r="BH3582" s="63"/>
      <c r="BI3582" s="63"/>
      <c r="BJ3582" s="63"/>
      <c r="BK3582" s="63"/>
      <c r="BL3582" s="63"/>
      <c r="BM3582" s="63"/>
      <c r="BN3582" s="63"/>
      <c r="BO3582" s="63"/>
      <c r="BP3582" s="63"/>
      <c r="BQ3582" s="63"/>
      <c r="BR3582" s="63"/>
      <c r="BS3582" s="63"/>
      <c r="BT3582" s="63"/>
      <c r="BU3582" s="63"/>
      <c r="BV3582" s="63"/>
      <c r="BW3582" s="63"/>
      <c r="BX3582" s="63"/>
      <c r="BY3582" s="63"/>
      <c r="BZ3582" s="63"/>
      <c r="CA3582" s="63"/>
      <c r="CB3582" s="63"/>
      <c r="CC3582" s="63"/>
      <c r="CD3582" s="63"/>
      <c r="CE3582" s="63"/>
      <c r="CF3582" s="63"/>
      <c r="CG3582" s="63"/>
      <c r="CH3582" s="63"/>
      <c r="CI3582" s="63"/>
      <c r="CJ3582" s="63"/>
      <c r="CK3582" s="63"/>
      <c r="CL3582" s="63"/>
      <c r="CM3582" s="63"/>
      <c r="CN3582" s="63"/>
      <c r="CO3582" s="63"/>
      <c r="CP3582" s="63"/>
      <c r="CR3582" s="227"/>
      <c r="CS3582" s="74"/>
    </row>
    <row r="3583" spans="1:97" s="72" customFormat="1" ht="75.75" customHeight="1">
      <c r="A3583" s="63"/>
      <c r="B3583" s="63"/>
      <c r="C3583" s="63"/>
      <c r="D3583" s="63"/>
      <c r="E3583" s="63"/>
      <c r="F3583" s="63"/>
      <c r="G3583" s="63"/>
      <c r="H3583" s="63"/>
      <c r="I3583" s="63"/>
      <c r="J3583" s="63"/>
      <c r="K3583" s="63"/>
      <c r="L3583" s="63"/>
      <c r="M3583" s="63"/>
      <c r="N3583" s="63"/>
      <c r="O3583" s="63"/>
      <c r="P3583" s="63"/>
      <c r="Q3583" s="63"/>
      <c r="R3583" s="63"/>
      <c r="S3583" s="63"/>
      <c r="T3583" s="63"/>
      <c r="U3583" s="63"/>
      <c r="V3583" s="63"/>
      <c r="W3583" s="63"/>
      <c r="X3583" s="63"/>
      <c r="Y3583" s="63"/>
      <c r="Z3583" s="63"/>
      <c r="AA3583" s="63"/>
      <c r="AB3583" s="63"/>
      <c r="AC3583" s="63"/>
      <c r="AD3583" s="63"/>
      <c r="AE3583" s="63"/>
      <c r="AF3583" s="63"/>
      <c r="AG3583" s="63"/>
      <c r="AH3583" s="63"/>
      <c r="AI3583" s="63"/>
      <c r="AJ3583" s="63"/>
      <c r="AK3583" s="63"/>
      <c r="AL3583" s="63"/>
      <c r="AM3583" s="63"/>
      <c r="AN3583" s="63"/>
      <c r="AO3583" s="63"/>
      <c r="AP3583" s="63"/>
      <c r="AQ3583" s="63"/>
      <c r="AR3583" s="63"/>
      <c r="AS3583" s="63"/>
      <c r="AT3583" s="63"/>
      <c r="AU3583" s="63"/>
      <c r="AV3583" s="63"/>
      <c r="AW3583" s="63"/>
      <c r="AX3583" s="63"/>
      <c r="AY3583" s="63"/>
      <c r="AZ3583" s="63"/>
      <c r="BA3583" s="63"/>
      <c r="BB3583" s="63"/>
      <c r="BC3583" s="63"/>
      <c r="BD3583" s="63"/>
      <c r="BE3583" s="63"/>
      <c r="BF3583" s="63"/>
      <c r="BG3583" s="63"/>
      <c r="BH3583" s="63"/>
      <c r="BI3583" s="63"/>
      <c r="BJ3583" s="63"/>
      <c r="BK3583" s="63"/>
      <c r="BL3583" s="63"/>
      <c r="BM3583" s="63"/>
      <c r="BN3583" s="63"/>
      <c r="BO3583" s="63"/>
      <c r="BP3583" s="63"/>
      <c r="BQ3583" s="63"/>
      <c r="BR3583" s="63"/>
      <c r="BS3583" s="63"/>
      <c r="BT3583" s="63"/>
      <c r="BU3583" s="63"/>
      <c r="BV3583" s="63"/>
      <c r="BW3583" s="63"/>
      <c r="BX3583" s="63"/>
      <c r="BY3583" s="63"/>
      <c r="BZ3583" s="63"/>
      <c r="CA3583" s="63"/>
      <c r="CB3583" s="63"/>
      <c r="CC3583" s="63"/>
      <c r="CD3583" s="63"/>
      <c r="CE3583" s="63"/>
      <c r="CF3583" s="63"/>
      <c r="CG3583" s="63"/>
      <c r="CH3583" s="63"/>
      <c r="CI3583" s="63"/>
      <c r="CJ3583" s="63"/>
      <c r="CK3583" s="63"/>
      <c r="CL3583" s="63"/>
      <c r="CM3583" s="63"/>
      <c r="CN3583" s="63"/>
      <c r="CO3583" s="63"/>
      <c r="CP3583" s="63"/>
      <c r="CR3583" s="227"/>
      <c r="CS3583" s="74"/>
    </row>
    <row r="3584" spans="1:97" s="72" customFormat="1" ht="75.75" customHeight="1">
      <c r="A3584" s="63"/>
      <c r="B3584" s="63"/>
      <c r="C3584" s="63"/>
      <c r="D3584" s="63"/>
      <c r="E3584" s="63"/>
      <c r="F3584" s="63"/>
      <c r="G3584" s="63"/>
      <c r="H3584" s="63"/>
      <c r="I3584" s="63"/>
      <c r="J3584" s="63"/>
      <c r="K3584" s="63"/>
      <c r="L3584" s="63"/>
      <c r="M3584" s="63"/>
      <c r="N3584" s="63"/>
      <c r="O3584" s="63"/>
      <c r="P3584" s="63"/>
      <c r="Q3584" s="63"/>
      <c r="R3584" s="63"/>
      <c r="S3584" s="63"/>
      <c r="T3584" s="63"/>
      <c r="U3584" s="63"/>
      <c r="V3584" s="63"/>
      <c r="W3584" s="63"/>
      <c r="X3584" s="63"/>
      <c r="Y3584" s="63"/>
      <c r="Z3584" s="63"/>
      <c r="AA3584" s="63"/>
      <c r="AB3584" s="63"/>
      <c r="AC3584" s="63"/>
      <c r="AD3584" s="63"/>
      <c r="AE3584" s="63"/>
      <c r="AF3584" s="63"/>
      <c r="AG3584" s="63"/>
      <c r="AH3584" s="63"/>
      <c r="AI3584" s="63"/>
      <c r="AJ3584" s="63"/>
      <c r="AK3584" s="63"/>
      <c r="AL3584" s="63"/>
      <c r="AM3584" s="63"/>
      <c r="AN3584" s="63"/>
      <c r="AO3584" s="63"/>
      <c r="AP3584" s="63"/>
      <c r="AQ3584" s="63"/>
      <c r="AR3584" s="63"/>
      <c r="AS3584" s="63"/>
      <c r="AT3584" s="63"/>
      <c r="AU3584" s="63"/>
      <c r="AV3584" s="63"/>
      <c r="AW3584" s="63"/>
      <c r="AX3584" s="63"/>
      <c r="AY3584" s="63"/>
      <c r="AZ3584" s="63"/>
      <c r="BA3584" s="63"/>
      <c r="BB3584" s="63"/>
      <c r="BC3584" s="63"/>
      <c r="BD3584" s="63"/>
      <c r="BE3584" s="63"/>
      <c r="BF3584" s="63"/>
      <c r="BG3584" s="63"/>
      <c r="BH3584" s="63"/>
      <c r="BI3584" s="63"/>
      <c r="BJ3584" s="63"/>
      <c r="BK3584" s="63"/>
      <c r="BL3584" s="63"/>
      <c r="BM3584" s="63"/>
      <c r="BN3584" s="63"/>
      <c r="BO3584" s="63"/>
      <c r="BP3584" s="63"/>
      <c r="BQ3584" s="63"/>
      <c r="BR3584" s="63"/>
      <c r="BS3584" s="63"/>
      <c r="BT3584" s="63"/>
      <c r="BU3584" s="63"/>
      <c r="BV3584" s="63"/>
      <c r="BW3584" s="63"/>
      <c r="BX3584" s="63"/>
      <c r="BY3584" s="63"/>
      <c r="BZ3584" s="63"/>
      <c r="CA3584" s="63"/>
      <c r="CB3584" s="63"/>
      <c r="CC3584" s="63"/>
      <c r="CD3584" s="63"/>
      <c r="CE3584" s="63"/>
      <c r="CF3584" s="63"/>
      <c r="CG3584" s="63"/>
      <c r="CH3584" s="63"/>
      <c r="CI3584" s="63"/>
      <c r="CJ3584" s="63"/>
      <c r="CK3584" s="63"/>
      <c r="CL3584" s="63"/>
      <c r="CM3584" s="63"/>
      <c r="CN3584" s="63"/>
      <c r="CO3584" s="63"/>
      <c r="CP3584" s="63"/>
      <c r="CR3584" s="227"/>
      <c r="CS3584" s="74"/>
    </row>
    <row r="3585" spans="1:97" s="72" customFormat="1" ht="75.75" customHeight="1">
      <c r="A3585" s="63"/>
      <c r="B3585" s="63"/>
      <c r="C3585" s="63"/>
      <c r="D3585" s="63"/>
      <c r="E3585" s="63"/>
      <c r="F3585" s="63"/>
      <c r="G3585" s="63"/>
      <c r="H3585" s="63"/>
      <c r="I3585" s="63"/>
      <c r="J3585" s="63"/>
      <c r="K3585" s="63"/>
      <c r="L3585" s="63"/>
      <c r="M3585" s="63"/>
      <c r="N3585" s="63"/>
      <c r="O3585" s="63"/>
      <c r="P3585" s="63"/>
      <c r="Q3585" s="63"/>
      <c r="R3585" s="63"/>
      <c r="S3585" s="63"/>
      <c r="T3585" s="63"/>
      <c r="U3585" s="63"/>
      <c r="V3585" s="63"/>
      <c r="W3585" s="63"/>
      <c r="X3585" s="63"/>
      <c r="Y3585" s="63"/>
      <c r="Z3585" s="63"/>
      <c r="AA3585" s="63"/>
      <c r="AB3585" s="63"/>
      <c r="AC3585" s="63"/>
      <c r="AD3585" s="63"/>
      <c r="AE3585" s="63"/>
      <c r="AF3585" s="63"/>
      <c r="AG3585" s="63"/>
      <c r="AH3585" s="63"/>
      <c r="AI3585" s="63"/>
      <c r="AJ3585" s="63"/>
      <c r="AK3585" s="63"/>
      <c r="AL3585" s="63"/>
      <c r="AM3585" s="63"/>
      <c r="AN3585" s="63"/>
      <c r="AO3585" s="63"/>
      <c r="AP3585" s="63"/>
      <c r="AQ3585" s="63"/>
      <c r="AR3585" s="63"/>
      <c r="AS3585" s="63"/>
      <c r="AT3585" s="63"/>
      <c r="AU3585" s="63"/>
      <c r="AV3585" s="63"/>
      <c r="AW3585" s="63"/>
      <c r="AX3585" s="63"/>
      <c r="AY3585" s="63"/>
      <c r="AZ3585" s="63"/>
      <c r="BA3585" s="63"/>
      <c r="BB3585" s="63"/>
      <c r="BC3585" s="63"/>
      <c r="BD3585" s="63"/>
      <c r="BE3585" s="63"/>
      <c r="BF3585" s="63"/>
      <c r="BG3585" s="63"/>
      <c r="BH3585" s="63"/>
      <c r="BI3585" s="63"/>
      <c r="BJ3585" s="63"/>
      <c r="BK3585" s="63"/>
      <c r="BL3585" s="63"/>
      <c r="BM3585" s="63"/>
      <c r="BN3585" s="63"/>
      <c r="BO3585" s="63"/>
      <c r="BP3585" s="63"/>
      <c r="BQ3585" s="63"/>
      <c r="BR3585" s="63"/>
      <c r="BS3585" s="63"/>
      <c r="BT3585" s="63"/>
      <c r="BU3585" s="63"/>
      <c r="BV3585" s="63"/>
      <c r="BW3585" s="63"/>
      <c r="BX3585" s="63"/>
      <c r="BY3585" s="63"/>
      <c r="BZ3585" s="63"/>
      <c r="CA3585" s="63"/>
      <c r="CB3585" s="63"/>
      <c r="CC3585" s="63"/>
      <c r="CD3585" s="63"/>
      <c r="CE3585" s="63"/>
      <c r="CF3585" s="63"/>
      <c r="CG3585" s="63"/>
      <c r="CH3585" s="63"/>
      <c r="CI3585" s="63"/>
      <c r="CJ3585" s="63"/>
      <c r="CK3585" s="63"/>
      <c r="CL3585" s="63"/>
      <c r="CM3585" s="63"/>
      <c r="CN3585" s="63"/>
      <c r="CO3585" s="63"/>
      <c r="CP3585" s="63"/>
      <c r="CR3585" s="227"/>
      <c r="CS3585" s="74"/>
    </row>
    <row r="3586" spans="1:97" s="72" customFormat="1" ht="75.75" customHeight="1">
      <c r="A3586" s="63"/>
      <c r="B3586" s="63"/>
      <c r="C3586" s="63"/>
      <c r="D3586" s="63"/>
      <c r="E3586" s="63"/>
      <c r="F3586" s="63"/>
      <c r="G3586" s="63"/>
      <c r="H3586" s="63"/>
      <c r="I3586" s="63"/>
      <c r="J3586" s="63"/>
      <c r="K3586" s="63"/>
      <c r="L3586" s="63"/>
      <c r="M3586" s="63"/>
      <c r="N3586" s="63"/>
      <c r="O3586" s="63"/>
      <c r="P3586" s="63"/>
      <c r="Q3586" s="63"/>
      <c r="R3586" s="63"/>
      <c r="S3586" s="63"/>
      <c r="T3586" s="63"/>
      <c r="U3586" s="63"/>
      <c r="V3586" s="63"/>
      <c r="W3586" s="63"/>
      <c r="X3586" s="63"/>
      <c r="Y3586" s="63"/>
      <c r="Z3586" s="63"/>
      <c r="AA3586" s="63"/>
      <c r="AB3586" s="63"/>
      <c r="AC3586" s="63"/>
      <c r="AD3586" s="63"/>
      <c r="AE3586" s="63"/>
      <c r="AF3586" s="63"/>
      <c r="AG3586" s="63"/>
      <c r="AH3586" s="63"/>
      <c r="AI3586" s="63"/>
      <c r="AJ3586" s="63"/>
      <c r="AK3586" s="63"/>
      <c r="AL3586" s="63"/>
      <c r="AM3586" s="63"/>
      <c r="AN3586" s="63"/>
      <c r="AO3586" s="63"/>
      <c r="AP3586" s="63"/>
      <c r="AQ3586" s="63"/>
      <c r="AR3586" s="63"/>
      <c r="AS3586" s="63"/>
      <c r="AT3586" s="63"/>
      <c r="AU3586" s="63"/>
      <c r="AV3586" s="63"/>
      <c r="AW3586" s="63"/>
      <c r="AX3586" s="63"/>
      <c r="AY3586" s="63"/>
      <c r="AZ3586" s="63"/>
      <c r="BA3586" s="63"/>
      <c r="BB3586" s="63"/>
      <c r="BC3586" s="63"/>
      <c r="BD3586" s="63"/>
      <c r="BE3586" s="63"/>
      <c r="BF3586" s="63"/>
      <c r="BG3586" s="63"/>
      <c r="BH3586" s="63"/>
      <c r="BI3586" s="63"/>
      <c r="BJ3586" s="63"/>
      <c r="BK3586" s="63"/>
      <c r="BL3586" s="63"/>
      <c r="BM3586" s="63"/>
      <c r="BN3586" s="63"/>
      <c r="BO3586" s="63"/>
      <c r="BP3586" s="63"/>
      <c r="BQ3586" s="63"/>
      <c r="BR3586" s="63"/>
      <c r="BS3586" s="63"/>
      <c r="BT3586" s="63"/>
      <c r="BU3586" s="63"/>
      <c r="BV3586" s="63"/>
      <c r="BW3586" s="63"/>
      <c r="BX3586" s="63"/>
      <c r="BY3586" s="63"/>
      <c r="BZ3586" s="63"/>
      <c r="CA3586" s="63"/>
      <c r="CB3586" s="63"/>
      <c r="CC3586" s="63"/>
      <c r="CD3586" s="63"/>
      <c r="CE3586" s="63"/>
      <c r="CF3586" s="63"/>
      <c r="CG3586" s="63"/>
      <c r="CH3586" s="63"/>
      <c r="CI3586" s="63"/>
      <c r="CJ3586" s="63"/>
      <c r="CK3586" s="63"/>
      <c r="CL3586" s="63"/>
      <c r="CM3586" s="63"/>
      <c r="CN3586" s="63"/>
      <c r="CO3586" s="63"/>
      <c r="CP3586" s="63"/>
      <c r="CR3586" s="227"/>
      <c r="CS3586" s="74"/>
    </row>
    <row r="3587" spans="1:97" s="72" customFormat="1" ht="75.75" customHeight="1">
      <c r="A3587" s="63"/>
      <c r="B3587" s="63"/>
      <c r="C3587" s="63"/>
      <c r="D3587" s="63"/>
      <c r="E3587" s="63"/>
      <c r="F3587" s="63"/>
      <c r="G3587" s="63"/>
      <c r="H3587" s="63"/>
      <c r="I3587" s="63"/>
      <c r="J3587" s="63"/>
      <c r="K3587" s="63"/>
      <c r="L3587" s="63"/>
      <c r="M3587" s="63"/>
      <c r="N3587" s="63"/>
      <c r="O3587" s="63"/>
      <c r="P3587" s="63"/>
      <c r="Q3587" s="63"/>
      <c r="R3587" s="63"/>
      <c r="S3587" s="63"/>
      <c r="T3587" s="63"/>
      <c r="U3587" s="63"/>
      <c r="V3587" s="63"/>
      <c r="W3587" s="63"/>
      <c r="X3587" s="63"/>
      <c r="Y3587" s="63"/>
      <c r="Z3587" s="63"/>
      <c r="AA3587" s="63"/>
      <c r="AB3587" s="63"/>
      <c r="AC3587" s="63"/>
      <c r="AD3587" s="63"/>
      <c r="AE3587" s="63"/>
      <c r="AF3587" s="63"/>
      <c r="AG3587" s="63"/>
      <c r="AH3587" s="63"/>
      <c r="AI3587" s="63"/>
      <c r="AJ3587" s="63"/>
      <c r="AK3587" s="63"/>
      <c r="AL3587" s="63"/>
      <c r="AM3587" s="63"/>
      <c r="AN3587" s="63"/>
      <c r="AO3587" s="63"/>
      <c r="AP3587" s="63"/>
      <c r="AQ3587" s="63"/>
      <c r="AR3587" s="63"/>
      <c r="AS3587" s="63"/>
      <c r="AT3587" s="63"/>
      <c r="AU3587" s="63"/>
      <c r="AV3587" s="63"/>
      <c r="AW3587" s="63"/>
      <c r="AX3587" s="63"/>
      <c r="AY3587" s="63"/>
      <c r="AZ3587" s="63"/>
      <c r="BA3587" s="63"/>
      <c r="BB3587" s="63"/>
      <c r="BC3587" s="63"/>
      <c r="BD3587" s="63"/>
      <c r="BE3587" s="63"/>
      <c r="BF3587" s="63"/>
      <c r="BG3587" s="63"/>
      <c r="BH3587" s="63"/>
      <c r="BI3587" s="63"/>
      <c r="BJ3587" s="63"/>
      <c r="BK3587" s="63"/>
      <c r="BL3587" s="63"/>
      <c r="BM3587" s="63"/>
      <c r="BN3587" s="63"/>
      <c r="BO3587" s="63"/>
      <c r="BP3587" s="63"/>
      <c r="BQ3587" s="63"/>
      <c r="BR3587" s="63"/>
      <c r="BS3587" s="63"/>
      <c r="BT3587" s="63"/>
      <c r="BU3587" s="63"/>
      <c r="BV3587" s="63"/>
      <c r="BW3587" s="63"/>
      <c r="BX3587" s="63"/>
      <c r="BY3587" s="63"/>
      <c r="BZ3587" s="63"/>
      <c r="CA3587" s="63"/>
      <c r="CB3587" s="63"/>
      <c r="CC3587" s="63"/>
      <c r="CD3587" s="63"/>
      <c r="CE3587" s="63"/>
      <c r="CF3587" s="63"/>
      <c r="CG3587" s="63"/>
      <c r="CH3587" s="63"/>
      <c r="CI3587" s="63"/>
      <c r="CJ3587" s="63"/>
      <c r="CK3587" s="63"/>
      <c r="CL3587" s="63"/>
      <c r="CM3587" s="63"/>
      <c r="CN3587" s="63"/>
      <c r="CO3587" s="63"/>
      <c r="CP3587" s="63"/>
      <c r="CR3587" s="227"/>
      <c r="CS3587" s="74"/>
    </row>
    <row r="3588" spans="1:97" s="72" customFormat="1" ht="75.75" customHeight="1">
      <c r="A3588" s="63"/>
      <c r="B3588" s="63"/>
      <c r="C3588" s="63"/>
      <c r="D3588" s="63"/>
      <c r="E3588" s="63"/>
      <c r="F3588" s="63"/>
      <c r="G3588" s="63"/>
      <c r="H3588" s="63"/>
      <c r="I3588" s="63"/>
      <c r="J3588" s="63"/>
      <c r="K3588" s="63"/>
      <c r="L3588" s="63"/>
      <c r="M3588" s="63"/>
      <c r="N3588" s="63"/>
      <c r="O3588" s="63"/>
      <c r="P3588" s="63"/>
      <c r="Q3588" s="63"/>
      <c r="R3588" s="63"/>
      <c r="S3588" s="63"/>
      <c r="T3588" s="63"/>
      <c r="U3588" s="63"/>
      <c r="V3588" s="63"/>
      <c r="W3588" s="63"/>
      <c r="X3588" s="63"/>
      <c r="Y3588" s="63"/>
      <c r="Z3588" s="63"/>
      <c r="AA3588" s="63"/>
      <c r="AB3588" s="63"/>
      <c r="AC3588" s="63"/>
      <c r="AD3588" s="63"/>
      <c r="AE3588" s="63"/>
      <c r="AF3588" s="63"/>
      <c r="AG3588" s="63"/>
      <c r="AH3588" s="63"/>
      <c r="AI3588" s="63"/>
      <c r="AJ3588" s="63"/>
      <c r="AK3588" s="63"/>
      <c r="AL3588" s="63"/>
      <c r="AM3588" s="63"/>
      <c r="AN3588" s="63"/>
      <c r="AO3588" s="63"/>
      <c r="AP3588" s="63"/>
      <c r="AQ3588" s="63"/>
      <c r="AR3588" s="63"/>
      <c r="AS3588" s="63"/>
      <c r="AT3588" s="63"/>
      <c r="AU3588" s="63"/>
      <c r="AV3588" s="63"/>
      <c r="AW3588" s="63"/>
      <c r="AX3588" s="63"/>
      <c r="AY3588" s="63"/>
      <c r="AZ3588" s="63"/>
      <c r="BA3588" s="63"/>
      <c r="BB3588" s="63"/>
      <c r="BC3588" s="63"/>
      <c r="BD3588" s="63"/>
      <c r="BE3588" s="63"/>
      <c r="BF3588" s="63"/>
      <c r="BG3588" s="63"/>
      <c r="BH3588" s="63"/>
      <c r="BI3588" s="63"/>
      <c r="BJ3588" s="63"/>
      <c r="BK3588" s="63"/>
      <c r="BL3588" s="63"/>
      <c r="BM3588" s="63"/>
      <c r="BN3588" s="63"/>
      <c r="BO3588" s="63"/>
      <c r="BP3588" s="63"/>
      <c r="BQ3588" s="63"/>
      <c r="BR3588" s="63"/>
      <c r="BS3588" s="63"/>
      <c r="BT3588" s="63"/>
      <c r="BU3588" s="63"/>
      <c r="BV3588" s="63"/>
      <c r="BW3588" s="63"/>
      <c r="BX3588" s="63"/>
      <c r="BY3588" s="63"/>
      <c r="BZ3588" s="63"/>
      <c r="CA3588" s="63"/>
      <c r="CB3588" s="63"/>
      <c r="CC3588" s="63"/>
      <c r="CD3588" s="63"/>
      <c r="CE3588" s="63"/>
      <c r="CF3588" s="63"/>
      <c r="CG3588" s="63"/>
      <c r="CH3588" s="63"/>
      <c r="CI3588" s="63"/>
      <c r="CJ3588" s="63"/>
      <c r="CK3588" s="63"/>
      <c r="CL3588" s="63"/>
      <c r="CM3588" s="63"/>
      <c r="CN3588" s="63"/>
      <c r="CO3588" s="63"/>
      <c r="CP3588" s="63"/>
      <c r="CR3588" s="227"/>
      <c r="CS3588" s="74"/>
    </row>
    <row r="3589" spans="1:97" s="72" customFormat="1" ht="75.75" customHeight="1">
      <c r="A3589" s="63"/>
      <c r="B3589" s="63"/>
      <c r="C3589" s="63"/>
      <c r="D3589" s="63"/>
      <c r="E3589" s="63"/>
      <c r="F3589" s="63"/>
      <c r="G3589" s="63"/>
      <c r="H3589" s="63"/>
      <c r="I3589" s="63"/>
      <c r="J3589" s="63"/>
      <c r="K3589" s="63"/>
      <c r="L3589" s="63"/>
      <c r="M3589" s="63"/>
      <c r="N3589" s="63"/>
      <c r="O3589" s="63"/>
      <c r="P3589" s="63"/>
      <c r="Q3589" s="63"/>
      <c r="R3589" s="63"/>
      <c r="S3589" s="63"/>
      <c r="T3589" s="63"/>
      <c r="U3589" s="63"/>
      <c r="V3589" s="63"/>
      <c r="W3589" s="63"/>
      <c r="X3589" s="63"/>
      <c r="Y3589" s="63"/>
      <c r="Z3589" s="63"/>
      <c r="AA3589" s="63"/>
      <c r="AB3589" s="63"/>
      <c r="AC3589" s="63"/>
      <c r="AD3589" s="63"/>
      <c r="AE3589" s="63"/>
      <c r="AF3589" s="63"/>
      <c r="AG3589" s="63"/>
      <c r="AH3589" s="63"/>
      <c r="AI3589" s="63"/>
      <c r="AJ3589" s="63"/>
      <c r="AK3589" s="63"/>
      <c r="AL3589" s="63"/>
      <c r="AM3589" s="63"/>
      <c r="AN3589" s="63"/>
      <c r="AO3589" s="63"/>
      <c r="AP3589" s="63"/>
      <c r="AQ3589" s="63"/>
      <c r="AR3589" s="63"/>
      <c r="AS3589" s="63"/>
      <c r="AT3589" s="63"/>
      <c r="AU3589" s="63"/>
      <c r="AV3589" s="63"/>
      <c r="AW3589" s="63"/>
      <c r="AX3589" s="63"/>
      <c r="AY3589" s="63"/>
      <c r="AZ3589" s="63"/>
      <c r="BA3589" s="63"/>
      <c r="BB3589" s="63"/>
      <c r="BC3589" s="63"/>
      <c r="BD3589" s="63"/>
      <c r="BE3589" s="63"/>
      <c r="BF3589" s="63"/>
      <c r="BG3589" s="63"/>
      <c r="BH3589" s="63"/>
      <c r="BI3589" s="63"/>
      <c r="BJ3589" s="63"/>
      <c r="BK3589" s="63"/>
      <c r="BL3589" s="63"/>
      <c r="BM3589" s="63"/>
      <c r="BN3589" s="63"/>
      <c r="BO3589" s="63"/>
      <c r="BP3589" s="63"/>
      <c r="BQ3589" s="63"/>
      <c r="BR3589" s="63"/>
      <c r="BS3589" s="63"/>
      <c r="BT3589" s="63"/>
      <c r="BU3589" s="63"/>
      <c r="BV3589" s="63"/>
      <c r="BW3589" s="63"/>
      <c r="BX3589" s="63"/>
      <c r="BY3589" s="63"/>
      <c r="BZ3589" s="63"/>
      <c r="CA3589" s="63"/>
      <c r="CB3589" s="63"/>
      <c r="CC3589" s="63"/>
      <c r="CD3589" s="63"/>
      <c r="CE3589" s="63"/>
      <c r="CF3589" s="63"/>
      <c r="CG3589" s="63"/>
      <c r="CH3589" s="63"/>
      <c r="CI3589" s="63"/>
      <c r="CJ3589" s="63"/>
      <c r="CK3589" s="63"/>
      <c r="CL3589" s="63"/>
      <c r="CM3589" s="63"/>
      <c r="CN3589" s="63"/>
      <c r="CO3589" s="63"/>
      <c r="CP3589" s="63"/>
      <c r="CR3589" s="227"/>
      <c r="CS3589" s="74"/>
    </row>
    <row r="3590" spans="1:97" s="72" customFormat="1" ht="75.75" customHeight="1">
      <c r="A3590" s="63"/>
      <c r="B3590" s="63"/>
      <c r="C3590" s="63"/>
      <c r="D3590" s="63"/>
      <c r="E3590" s="63"/>
      <c r="F3590" s="63"/>
      <c r="G3590" s="63"/>
      <c r="H3590" s="63"/>
      <c r="I3590" s="63"/>
      <c r="J3590" s="63"/>
      <c r="K3590" s="63"/>
      <c r="L3590" s="63"/>
      <c r="M3590" s="63"/>
      <c r="N3590" s="63"/>
      <c r="O3590" s="63"/>
      <c r="P3590" s="63"/>
      <c r="Q3590" s="63"/>
      <c r="R3590" s="63"/>
      <c r="S3590" s="63"/>
      <c r="T3590" s="63"/>
      <c r="U3590" s="63"/>
      <c r="V3590" s="63"/>
      <c r="W3590" s="63"/>
      <c r="X3590" s="63"/>
      <c r="Y3590" s="63"/>
      <c r="Z3590" s="63"/>
      <c r="AA3590" s="63"/>
      <c r="AB3590" s="63"/>
      <c r="AC3590" s="63"/>
      <c r="AD3590" s="63"/>
      <c r="AE3590" s="63"/>
      <c r="AF3590" s="63"/>
      <c r="AG3590" s="63"/>
      <c r="AH3590" s="63"/>
      <c r="AI3590" s="63"/>
      <c r="AJ3590" s="63"/>
      <c r="AK3590" s="63"/>
      <c r="AL3590" s="63"/>
      <c r="AM3590" s="63"/>
      <c r="AN3590" s="63"/>
      <c r="AO3590" s="63"/>
      <c r="AP3590" s="63"/>
      <c r="AQ3590" s="63"/>
      <c r="AR3590" s="63"/>
      <c r="AS3590" s="63"/>
      <c r="AT3590" s="63"/>
      <c r="AU3590" s="63"/>
      <c r="AV3590" s="63"/>
      <c r="AW3590" s="63"/>
      <c r="AX3590" s="63"/>
      <c r="AY3590" s="63"/>
      <c r="AZ3590" s="63"/>
      <c r="BA3590" s="63"/>
      <c r="BB3590" s="63"/>
      <c r="BC3590" s="63"/>
      <c r="BD3590" s="63"/>
      <c r="BE3590" s="63"/>
      <c r="BF3590" s="63"/>
      <c r="BG3590" s="63"/>
      <c r="BH3590" s="63"/>
      <c r="BI3590" s="63"/>
      <c r="BJ3590" s="63"/>
      <c r="BK3590" s="63"/>
      <c r="BL3590" s="63"/>
      <c r="BM3590" s="63"/>
      <c r="BN3590" s="63"/>
      <c r="BO3590" s="63"/>
      <c r="BP3590" s="63"/>
      <c r="BQ3590" s="63"/>
      <c r="BR3590" s="63"/>
      <c r="BS3590" s="63"/>
      <c r="BT3590" s="63"/>
      <c r="BU3590" s="63"/>
      <c r="BV3590" s="63"/>
      <c r="BW3590" s="63"/>
      <c r="BX3590" s="63"/>
      <c r="BY3590" s="63"/>
      <c r="BZ3590" s="63"/>
      <c r="CA3590" s="63"/>
      <c r="CB3590" s="63"/>
      <c r="CC3590" s="63"/>
      <c r="CD3590" s="63"/>
      <c r="CE3590" s="63"/>
      <c r="CF3590" s="63"/>
      <c r="CG3590" s="63"/>
      <c r="CH3590" s="63"/>
      <c r="CI3590" s="63"/>
      <c r="CJ3590" s="63"/>
      <c r="CK3590" s="63"/>
      <c r="CL3590" s="63"/>
      <c r="CM3590" s="63"/>
      <c r="CN3590" s="63"/>
      <c r="CO3590" s="63"/>
      <c r="CP3590" s="63"/>
      <c r="CR3590" s="227"/>
      <c r="CS3590" s="74"/>
    </row>
    <row r="3591" spans="1:97" s="72" customFormat="1" ht="75.75" customHeight="1">
      <c r="A3591" s="63"/>
      <c r="B3591" s="63"/>
      <c r="C3591" s="63"/>
      <c r="D3591" s="63"/>
      <c r="E3591" s="63"/>
      <c r="F3591" s="63"/>
      <c r="G3591" s="63"/>
      <c r="H3591" s="63"/>
      <c r="I3591" s="63"/>
      <c r="J3591" s="63"/>
      <c r="K3591" s="63"/>
      <c r="L3591" s="63"/>
      <c r="M3591" s="63"/>
      <c r="N3591" s="63"/>
      <c r="O3591" s="63"/>
      <c r="P3591" s="63"/>
      <c r="Q3591" s="63"/>
      <c r="R3591" s="63"/>
      <c r="S3591" s="63"/>
      <c r="T3591" s="63"/>
      <c r="U3591" s="63"/>
      <c r="V3591" s="63"/>
      <c r="W3591" s="63"/>
      <c r="X3591" s="63"/>
      <c r="Y3591" s="63"/>
      <c r="Z3591" s="63"/>
      <c r="AA3591" s="63"/>
      <c r="AB3591" s="63"/>
      <c r="AC3591" s="63"/>
      <c r="AD3591" s="63"/>
      <c r="AE3591" s="63"/>
      <c r="AF3591" s="63"/>
      <c r="AG3591" s="63"/>
      <c r="AH3591" s="63"/>
      <c r="AI3591" s="63"/>
      <c r="AJ3591" s="63"/>
      <c r="AK3591" s="63"/>
      <c r="AL3591" s="63"/>
      <c r="AM3591" s="63"/>
      <c r="AN3591" s="63"/>
      <c r="AO3591" s="63"/>
      <c r="AP3591" s="63"/>
      <c r="AQ3591" s="63"/>
      <c r="AR3591" s="63"/>
      <c r="AS3591" s="63"/>
      <c r="AT3591" s="63"/>
      <c r="AU3591" s="63"/>
      <c r="AV3591" s="63"/>
      <c r="AW3591" s="63"/>
      <c r="AX3591" s="63"/>
      <c r="AY3591" s="63"/>
      <c r="AZ3591" s="63"/>
      <c r="BA3591" s="63"/>
      <c r="BB3591" s="63"/>
      <c r="BC3591" s="63"/>
      <c r="BD3591" s="63"/>
      <c r="BE3591" s="63"/>
      <c r="BF3591" s="63"/>
      <c r="BG3591" s="63"/>
      <c r="BH3591" s="63"/>
      <c r="BI3591" s="63"/>
      <c r="BJ3591" s="63"/>
      <c r="BK3591" s="63"/>
      <c r="BL3591" s="63"/>
      <c r="BM3591" s="63"/>
      <c r="BN3591" s="63"/>
      <c r="BO3591" s="63"/>
      <c r="BP3591" s="63"/>
      <c r="BQ3591" s="63"/>
      <c r="BR3591" s="63"/>
      <c r="BS3591" s="63"/>
      <c r="BT3591" s="63"/>
      <c r="BU3591" s="63"/>
      <c r="BV3591" s="63"/>
      <c r="BW3591" s="63"/>
      <c r="BX3591" s="63"/>
      <c r="BY3591" s="63"/>
      <c r="BZ3591" s="63"/>
      <c r="CA3591" s="63"/>
      <c r="CB3591" s="63"/>
      <c r="CC3591" s="63"/>
      <c r="CD3591" s="63"/>
      <c r="CE3591" s="63"/>
      <c r="CF3591" s="63"/>
      <c r="CG3591" s="63"/>
      <c r="CH3591" s="63"/>
      <c r="CI3591" s="63"/>
      <c r="CJ3591" s="63"/>
      <c r="CK3591" s="63"/>
      <c r="CL3591" s="63"/>
      <c r="CM3591" s="63"/>
      <c r="CN3591" s="63"/>
      <c r="CO3591" s="63"/>
      <c r="CP3591" s="63"/>
      <c r="CR3591" s="227"/>
      <c r="CS3591" s="74"/>
    </row>
    <row r="3592" spans="1:97" s="72" customFormat="1" ht="75.75" customHeight="1">
      <c r="A3592" s="63"/>
      <c r="B3592" s="63"/>
      <c r="C3592" s="63"/>
      <c r="D3592" s="63"/>
      <c r="E3592" s="63"/>
      <c r="F3592" s="63"/>
      <c r="G3592" s="63"/>
      <c r="H3592" s="63"/>
      <c r="I3592" s="63"/>
      <c r="J3592" s="63"/>
      <c r="K3592" s="63"/>
      <c r="L3592" s="63"/>
      <c r="M3592" s="63"/>
      <c r="N3592" s="63"/>
      <c r="O3592" s="63"/>
      <c r="P3592" s="63"/>
      <c r="Q3592" s="63"/>
      <c r="R3592" s="63"/>
      <c r="S3592" s="63"/>
      <c r="T3592" s="63"/>
      <c r="U3592" s="63"/>
      <c r="V3592" s="63"/>
      <c r="W3592" s="63"/>
      <c r="X3592" s="63"/>
      <c r="Y3592" s="63"/>
      <c r="Z3592" s="63"/>
      <c r="AA3592" s="63"/>
      <c r="AB3592" s="63"/>
      <c r="AC3592" s="63"/>
      <c r="AD3592" s="63"/>
      <c r="AE3592" s="63"/>
      <c r="AF3592" s="63"/>
      <c r="AG3592" s="63"/>
      <c r="AH3592" s="63"/>
      <c r="AI3592" s="63"/>
      <c r="AJ3592" s="63"/>
      <c r="AK3592" s="63"/>
      <c r="AL3592" s="63"/>
      <c r="AM3592" s="63"/>
      <c r="AN3592" s="63"/>
      <c r="AO3592" s="63"/>
      <c r="AP3592" s="63"/>
      <c r="AQ3592" s="63"/>
      <c r="AR3592" s="63"/>
      <c r="AS3592" s="63"/>
      <c r="AT3592" s="63"/>
      <c r="AU3592" s="63"/>
      <c r="AV3592" s="63"/>
      <c r="AW3592" s="63"/>
      <c r="AX3592" s="63"/>
      <c r="AY3592" s="63"/>
      <c r="AZ3592" s="63"/>
      <c r="BA3592" s="63"/>
      <c r="BB3592" s="63"/>
      <c r="BC3592" s="63"/>
      <c r="BD3592" s="63"/>
      <c r="BE3592" s="63"/>
      <c r="BF3592" s="63"/>
      <c r="BG3592" s="63"/>
      <c r="BH3592" s="63"/>
      <c r="BI3592" s="63"/>
      <c r="BJ3592" s="63"/>
      <c r="BK3592" s="63"/>
      <c r="BL3592" s="63"/>
      <c r="BM3592" s="63"/>
      <c r="BN3592" s="63"/>
      <c r="BO3592" s="63"/>
      <c r="BP3592" s="63"/>
      <c r="BQ3592" s="63"/>
      <c r="BR3592" s="63"/>
      <c r="BS3592" s="63"/>
      <c r="BT3592" s="63"/>
      <c r="BU3592" s="63"/>
      <c r="BV3592" s="63"/>
      <c r="BW3592" s="63"/>
      <c r="BX3592" s="63"/>
      <c r="BY3592" s="63"/>
      <c r="BZ3592" s="63"/>
      <c r="CA3592" s="63"/>
      <c r="CB3592" s="63"/>
      <c r="CC3592" s="63"/>
      <c r="CD3592" s="63"/>
      <c r="CE3592" s="63"/>
      <c r="CF3592" s="63"/>
      <c r="CG3592" s="63"/>
      <c r="CH3592" s="63"/>
      <c r="CI3592" s="63"/>
      <c r="CJ3592" s="63"/>
      <c r="CK3592" s="63"/>
      <c r="CL3592" s="63"/>
      <c r="CM3592" s="63"/>
      <c r="CN3592" s="63"/>
      <c r="CO3592" s="63"/>
      <c r="CP3592" s="63"/>
      <c r="CR3592" s="227"/>
      <c r="CS3592" s="74"/>
    </row>
    <row r="3593" spans="1:97" s="72" customFormat="1" ht="75.75" customHeight="1">
      <c r="A3593" s="63"/>
      <c r="B3593" s="63"/>
      <c r="C3593" s="63"/>
      <c r="D3593" s="63"/>
      <c r="E3593" s="63"/>
      <c r="F3593" s="63"/>
      <c r="G3593" s="63"/>
      <c r="H3593" s="63"/>
      <c r="I3593" s="63"/>
      <c r="J3593" s="63"/>
      <c r="K3593" s="63"/>
      <c r="L3593" s="63"/>
      <c r="M3593" s="63"/>
      <c r="N3593" s="63"/>
      <c r="O3593" s="63"/>
      <c r="P3593" s="63"/>
      <c r="Q3593" s="63"/>
      <c r="R3593" s="63"/>
      <c r="S3593" s="63"/>
      <c r="T3593" s="63"/>
      <c r="U3593" s="63"/>
      <c r="V3593" s="63"/>
      <c r="W3593" s="63"/>
      <c r="X3593" s="63"/>
      <c r="Y3593" s="63"/>
      <c r="Z3593" s="63"/>
      <c r="AA3593" s="63"/>
      <c r="AB3593" s="63"/>
      <c r="AC3593" s="63"/>
      <c r="AD3593" s="63"/>
      <c r="AE3593" s="63"/>
      <c r="AF3593" s="63"/>
      <c r="AG3593" s="63"/>
      <c r="AH3593" s="63"/>
      <c r="AI3593" s="63"/>
      <c r="AJ3593" s="63"/>
      <c r="AK3593" s="63"/>
      <c r="AL3593" s="63"/>
      <c r="AM3593" s="63"/>
      <c r="AN3593" s="63"/>
      <c r="AO3593" s="63"/>
      <c r="AP3593" s="63"/>
      <c r="AQ3593" s="63"/>
      <c r="AR3593" s="63"/>
      <c r="AS3593" s="63"/>
      <c r="AT3593" s="63"/>
      <c r="AU3593" s="63"/>
      <c r="AV3593" s="63"/>
      <c r="AW3593" s="63"/>
      <c r="AX3593" s="63"/>
      <c r="AY3593" s="63"/>
      <c r="AZ3593" s="63"/>
      <c r="BA3593" s="63"/>
      <c r="BB3593" s="63"/>
      <c r="BC3593" s="63"/>
      <c r="BD3593" s="63"/>
      <c r="BE3593" s="63"/>
      <c r="BF3593" s="63"/>
      <c r="BG3593" s="63"/>
      <c r="BH3593" s="63"/>
      <c r="BI3593" s="63"/>
      <c r="BJ3593" s="63"/>
      <c r="BK3593" s="63"/>
      <c r="BL3593" s="63"/>
      <c r="BM3593" s="63"/>
      <c r="BN3593" s="63"/>
      <c r="BO3593" s="63"/>
      <c r="BP3593" s="63"/>
      <c r="BQ3593" s="63"/>
      <c r="BR3593" s="63"/>
      <c r="BS3593" s="63"/>
      <c r="BT3593" s="63"/>
      <c r="BU3593" s="63"/>
      <c r="BV3593" s="63"/>
      <c r="BW3593" s="63"/>
      <c r="BX3593" s="63"/>
      <c r="BY3593" s="63"/>
      <c r="BZ3593" s="63"/>
      <c r="CA3593" s="63"/>
      <c r="CB3593" s="63"/>
      <c r="CC3593" s="63"/>
      <c r="CD3593" s="63"/>
      <c r="CE3593" s="63"/>
      <c r="CF3593" s="63"/>
      <c r="CG3593" s="63"/>
      <c r="CH3593" s="63"/>
      <c r="CI3593" s="63"/>
      <c r="CJ3593" s="63"/>
      <c r="CK3593" s="63"/>
      <c r="CL3593" s="63"/>
      <c r="CM3593" s="63"/>
      <c r="CN3593" s="63"/>
      <c r="CO3593" s="63"/>
      <c r="CP3593" s="63"/>
      <c r="CR3593" s="227"/>
      <c r="CS3593" s="74"/>
    </row>
    <row r="3594" spans="1:97" s="72" customFormat="1" ht="75.75" customHeight="1">
      <c r="A3594" s="63"/>
      <c r="B3594" s="63"/>
      <c r="C3594" s="63"/>
      <c r="D3594" s="63"/>
      <c r="E3594" s="63"/>
      <c r="F3594" s="63"/>
      <c r="G3594" s="63"/>
      <c r="H3594" s="63"/>
      <c r="I3594" s="63"/>
      <c r="J3594" s="63"/>
      <c r="K3594" s="63"/>
      <c r="L3594" s="63"/>
      <c r="M3594" s="63"/>
      <c r="N3594" s="63"/>
      <c r="O3594" s="63"/>
      <c r="P3594" s="63"/>
      <c r="Q3594" s="63"/>
      <c r="R3594" s="63"/>
      <c r="S3594" s="63"/>
      <c r="T3594" s="63"/>
      <c r="U3594" s="63"/>
      <c r="V3594" s="63"/>
      <c r="W3594" s="63"/>
      <c r="X3594" s="63"/>
      <c r="Y3594" s="63"/>
      <c r="Z3594" s="63"/>
      <c r="AA3594" s="63"/>
      <c r="AB3594" s="63"/>
      <c r="AC3594" s="63"/>
      <c r="AD3594" s="63"/>
      <c r="AE3594" s="63"/>
      <c r="AF3594" s="63"/>
      <c r="AG3594" s="63"/>
      <c r="AH3594" s="63"/>
      <c r="AI3594" s="63"/>
      <c r="AJ3594" s="63"/>
      <c r="AK3594" s="63"/>
      <c r="AL3594" s="63"/>
      <c r="AM3594" s="63"/>
      <c r="AN3594" s="63"/>
      <c r="AO3594" s="63"/>
      <c r="AP3594" s="63"/>
      <c r="AQ3594" s="63"/>
      <c r="AR3594" s="63"/>
      <c r="AS3594" s="63"/>
      <c r="AT3594" s="63"/>
      <c r="AU3594" s="63"/>
      <c r="AV3594" s="63"/>
      <c r="AW3594" s="63"/>
      <c r="AX3594" s="63"/>
      <c r="AY3594" s="63"/>
      <c r="AZ3594" s="63"/>
      <c r="BA3594" s="63"/>
      <c r="BB3594" s="63"/>
      <c r="BC3594" s="63"/>
      <c r="BD3594" s="63"/>
      <c r="BE3594" s="63"/>
      <c r="BF3594" s="63"/>
      <c r="BG3594" s="63"/>
      <c r="BH3594" s="63"/>
      <c r="BI3594" s="63"/>
      <c r="BJ3594" s="63"/>
      <c r="BK3594" s="63"/>
      <c r="BL3594" s="63"/>
      <c r="BM3594" s="63"/>
      <c r="BN3594" s="63"/>
      <c r="BO3594" s="63"/>
      <c r="BP3594" s="63"/>
      <c r="BQ3594" s="63"/>
      <c r="BR3594" s="63"/>
      <c r="BS3594" s="63"/>
      <c r="BT3594" s="63"/>
      <c r="BU3594" s="63"/>
      <c r="BV3594" s="63"/>
      <c r="BW3594" s="63"/>
      <c r="BX3594" s="63"/>
      <c r="BY3594" s="63"/>
      <c r="BZ3594" s="63"/>
      <c r="CA3594" s="63"/>
      <c r="CB3594" s="63"/>
      <c r="CC3594" s="63"/>
      <c r="CD3594" s="63"/>
      <c r="CE3594" s="63"/>
      <c r="CF3594" s="63"/>
      <c r="CG3594" s="63"/>
      <c r="CH3594" s="63"/>
      <c r="CI3594" s="63"/>
      <c r="CJ3594" s="63"/>
      <c r="CK3594" s="63"/>
      <c r="CL3594" s="63"/>
      <c r="CM3594" s="63"/>
      <c r="CN3594" s="63"/>
      <c r="CO3594" s="63"/>
      <c r="CP3594" s="63"/>
      <c r="CR3594" s="227"/>
      <c r="CS3594" s="74"/>
    </row>
    <row r="3595" spans="1:97" s="72" customFormat="1" ht="75.75" customHeight="1">
      <c r="A3595" s="63"/>
      <c r="B3595" s="63"/>
      <c r="C3595" s="63"/>
      <c r="D3595" s="63"/>
      <c r="E3595" s="63"/>
      <c r="F3595" s="63"/>
      <c r="G3595" s="63"/>
      <c r="H3595" s="63"/>
      <c r="I3595" s="63"/>
      <c r="J3595" s="63"/>
      <c r="K3595" s="63"/>
      <c r="L3595" s="63"/>
      <c r="M3595" s="63"/>
      <c r="N3595" s="63"/>
      <c r="O3595" s="63"/>
      <c r="P3595" s="63"/>
      <c r="Q3595" s="63"/>
      <c r="R3595" s="63"/>
      <c r="S3595" s="63"/>
      <c r="T3595" s="63"/>
      <c r="U3595" s="63"/>
      <c r="V3595" s="63"/>
      <c r="W3595" s="63"/>
      <c r="X3595" s="63"/>
      <c r="Y3595" s="63"/>
      <c r="Z3595" s="63"/>
      <c r="AA3595" s="63"/>
      <c r="AB3595" s="63"/>
      <c r="AC3595" s="63"/>
      <c r="AD3595" s="63"/>
      <c r="AE3595" s="63"/>
      <c r="AF3595" s="63"/>
      <c r="AG3595" s="63"/>
      <c r="AH3595" s="63"/>
      <c r="AI3595" s="63"/>
      <c r="AJ3595" s="63"/>
      <c r="AK3595" s="63"/>
      <c r="AL3595" s="63"/>
      <c r="AM3595" s="63"/>
      <c r="AN3595" s="63"/>
      <c r="AO3595" s="63"/>
      <c r="AP3595" s="63"/>
      <c r="AQ3595" s="63"/>
      <c r="AR3595" s="63"/>
      <c r="AS3595" s="63"/>
      <c r="AT3595" s="63"/>
      <c r="AU3595" s="63"/>
      <c r="AV3595" s="63"/>
      <c r="AW3595" s="63"/>
      <c r="AX3595" s="63"/>
      <c r="AY3595" s="63"/>
      <c r="AZ3595" s="63"/>
      <c r="BA3595" s="63"/>
      <c r="BB3595" s="63"/>
      <c r="BC3595" s="63"/>
      <c r="BD3595" s="63"/>
      <c r="BE3595" s="63"/>
      <c r="BF3595" s="63"/>
      <c r="BG3595" s="63"/>
      <c r="BH3595" s="63"/>
      <c r="BI3595" s="63"/>
      <c r="BJ3595" s="63"/>
      <c r="BK3595" s="63"/>
      <c r="BL3595" s="63"/>
      <c r="BM3595" s="63"/>
      <c r="BN3595" s="63"/>
      <c r="BO3595" s="63"/>
      <c r="BP3595" s="63"/>
      <c r="BQ3595" s="63"/>
      <c r="BR3595" s="63"/>
      <c r="BS3595" s="63"/>
      <c r="BT3595" s="63"/>
      <c r="BU3595" s="63"/>
      <c r="BV3595" s="63"/>
      <c r="BW3595" s="63"/>
      <c r="BX3595" s="63"/>
      <c r="BY3595" s="63"/>
      <c r="BZ3595" s="63"/>
      <c r="CA3595" s="63"/>
      <c r="CB3595" s="63"/>
      <c r="CC3595" s="63"/>
      <c r="CD3595" s="63"/>
      <c r="CE3595" s="63"/>
      <c r="CF3595" s="63"/>
      <c r="CG3595" s="63"/>
      <c r="CH3595" s="63"/>
      <c r="CI3595" s="63"/>
      <c r="CJ3595" s="63"/>
      <c r="CK3595" s="63"/>
      <c r="CL3595" s="63"/>
      <c r="CM3595" s="63"/>
      <c r="CN3595" s="63"/>
      <c r="CO3595" s="63"/>
      <c r="CP3595" s="63"/>
      <c r="CR3595" s="227"/>
      <c r="CS3595" s="74"/>
    </row>
    <row r="3596" spans="1:97" s="72" customFormat="1" ht="75.75" customHeight="1">
      <c r="A3596" s="63"/>
      <c r="B3596" s="63"/>
      <c r="C3596" s="63"/>
      <c r="D3596" s="63"/>
      <c r="E3596" s="63"/>
      <c r="F3596" s="63"/>
      <c r="G3596" s="63"/>
      <c r="H3596" s="63"/>
      <c r="I3596" s="63"/>
      <c r="J3596" s="63"/>
      <c r="K3596" s="63"/>
      <c r="L3596" s="63"/>
      <c r="M3596" s="63"/>
      <c r="N3596" s="63"/>
      <c r="O3596" s="63"/>
      <c r="P3596" s="63"/>
      <c r="Q3596" s="63"/>
      <c r="R3596" s="63"/>
      <c r="S3596" s="63"/>
      <c r="T3596" s="63"/>
      <c r="U3596" s="63"/>
      <c r="V3596" s="63"/>
      <c r="W3596" s="63"/>
      <c r="X3596" s="63"/>
      <c r="Y3596" s="63"/>
      <c r="Z3596" s="63"/>
      <c r="AA3596" s="63"/>
      <c r="AB3596" s="63"/>
      <c r="AC3596" s="63"/>
      <c r="AD3596" s="63"/>
      <c r="AE3596" s="63"/>
      <c r="AF3596" s="63"/>
      <c r="AG3596" s="63"/>
      <c r="AH3596" s="63"/>
      <c r="AI3596" s="63"/>
      <c r="AJ3596" s="63"/>
      <c r="AK3596" s="63"/>
      <c r="AL3596" s="63"/>
      <c r="AM3596" s="63"/>
      <c r="AN3596" s="63"/>
      <c r="AO3596" s="63"/>
      <c r="AP3596" s="63"/>
      <c r="AQ3596" s="63"/>
      <c r="AR3596" s="63"/>
      <c r="AS3596" s="63"/>
      <c r="AT3596" s="63"/>
      <c r="AU3596" s="63"/>
      <c r="AV3596" s="63"/>
      <c r="AW3596" s="63"/>
      <c r="AX3596" s="63"/>
      <c r="AY3596" s="63"/>
      <c r="AZ3596" s="63"/>
      <c r="BA3596" s="63"/>
      <c r="BB3596" s="63"/>
      <c r="BC3596" s="63"/>
      <c r="BD3596" s="63"/>
      <c r="BE3596" s="63"/>
      <c r="BF3596" s="63"/>
      <c r="BG3596" s="63"/>
      <c r="BH3596" s="63"/>
      <c r="BI3596" s="63"/>
      <c r="BJ3596" s="63"/>
      <c r="BK3596" s="63"/>
      <c r="BL3596" s="63"/>
      <c r="BM3596" s="63"/>
      <c r="BN3596" s="63"/>
      <c r="BO3596" s="63"/>
      <c r="BP3596" s="63"/>
      <c r="BQ3596" s="63"/>
      <c r="BR3596" s="63"/>
      <c r="BS3596" s="63"/>
      <c r="BT3596" s="63"/>
      <c r="BU3596" s="63"/>
      <c r="BV3596" s="63"/>
      <c r="BW3596" s="63"/>
      <c r="BX3596" s="63"/>
      <c r="BY3596" s="63"/>
      <c r="BZ3596" s="63"/>
      <c r="CA3596" s="63"/>
      <c r="CB3596" s="63"/>
      <c r="CC3596" s="63"/>
      <c r="CD3596" s="63"/>
      <c r="CE3596" s="63"/>
      <c r="CF3596" s="63"/>
      <c r="CG3596" s="63"/>
      <c r="CH3596" s="63"/>
      <c r="CI3596" s="63"/>
      <c r="CJ3596" s="63"/>
      <c r="CK3596" s="63"/>
      <c r="CL3596" s="63"/>
      <c r="CM3596" s="63"/>
      <c r="CN3596" s="63"/>
      <c r="CO3596" s="63"/>
      <c r="CP3596" s="63"/>
      <c r="CR3596" s="227"/>
      <c r="CS3596" s="74"/>
    </row>
    <row r="3597" spans="1:97" s="72" customFormat="1" ht="75.75" customHeight="1">
      <c r="A3597" s="63"/>
      <c r="B3597" s="63"/>
      <c r="C3597" s="63"/>
      <c r="D3597" s="63"/>
      <c r="E3597" s="63"/>
      <c r="F3597" s="63"/>
      <c r="G3597" s="63"/>
      <c r="H3597" s="63"/>
      <c r="I3597" s="63"/>
      <c r="J3597" s="63"/>
      <c r="K3597" s="63"/>
      <c r="L3597" s="63"/>
      <c r="M3597" s="63"/>
      <c r="N3597" s="63"/>
      <c r="O3597" s="63"/>
      <c r="P3597" s="63"/>
      <c r="Q3597" s="63"/>
      <c r="R3597" s="63"/>
      <c r="S3597" s="63"/>
      <c r="T3597" s="63"/>
      <c r="U3597" s="63"/>
      <c r="V3597" s="63"/>
      <c r="W3597" s="63"/>
      <c r="X3597" s="63"/>
      <c r="Y3597" s="63"/>
      <c r="Z3597" s="63"/>
      <c r="AA3597" s="63"/>
      <c r="AB3597" s="63"/>
      <c r="AC3597" s="63"/>
      <c r="AD3597" s="63"/>
      <c r="AE3597" s="63"/>
      <c r="AF3597" s="63"/>
      <c r="AG3597" s="63"/>
      <c r="AH3597" s="63"/>
      <c r="AI3597" s="63"/>
      <c r="AJ3597" s="63"/>
      <c r="AK3597" s="63"/>
      <c r="AL3597" s="63"/>
      <c r="AM3597" s="63"/>
      <c r="AN3597" s="63"/>
      <c r="AO3597" s="63"/>
      <c r="AP3597" s="63"/>
      <c r="AQ3597" s="63"/>
      <c r="AR3597" s="63"/>
      <c r="AS3597" s="63"/>
      <c r="AT3597" s="63"/>
      <c r="AU3597" s="63"/>
      <c r="AV3597" s="63"/>
      <c r="AW3597" s="63"/>
      <c r="AX3597" s="63"/>
      <c r="AY3597" s="63"/>
      <c r="AZ3597" s="63"/>
      <c r="BA3597" s="63"/>
      <c r="BB3597" s="63"/>
      <c r="BC3597" s="63"/>
      <c r="BD3597" s="63"/>
      <c r="BE3597" s="63"/>
      <c r="BF3597" s="63"/>
      <c r="BG3597" s="63"/>
      <c r="BH3597" s="63"/>
      <c r="BI3597" s="63"/>
      <c r="BJ3597" s="63"/>
      <c r="BK3597" s="63"/>
      <c r="BL3597" s="63"/>
      <c r="BM3597" s="63"/>
      <c r="BN3597" s="63"/>
      <c r="BO3597" s="63"/>
      <c r="BP3597" s="63"/>
      <c r="BQ3597" s="63"/>
      <c r="BR3597" s="63"/>
      <c r="BS3597" s="63"/>
      <c r="BT3597" s="63"/>
      <c r="BU3597" s="63"/>
      <c r="BV3597" s="63"/>
      <c r="BW3597" s="63"/>
      <c r="BX3597" s="63"/>
      <c r="BY3597" s="63"/>
      <c r="BZ3597" s="63"/>
      <c r="CA3597" s="63"/>
      <c r="CB3597" s="63"/>
      <c r="CC3597" s="63"/>
      <c r="CD3597" s="63"/>
      <c r="CE3597" s="63"/>
      <c r="CF3597" s="63"/>
      <c r="CG3597" s="63"/>
      <c r="CH3597" s="63"/>
      <c r="CI3597" s="63"/>
      <c r="CJ3597" s="63"/>
      <c r="CK3597" s="63"/>
      <c r="CL3597" s="63"/>
      <c r="CM3597" s="63"/>
      <c r="CN3597" s="63"/>
      <c r="CO3597" s="63"/>
      <c r="CP3597" s="63"/>
      <c r="CR3597" s="227"/>
      <c r="CS3597" s="74"/>
    </row>
    <row r="3598" spans="1:97" s="72" customFormat="1" ht="75.75" customHeight="1">
      <c r="A3598" s="63"/>
      <c r="B3598" s="63"/>
      <c r="C3598" s="63"/>
      <c r="D3598" s="63"/>
      <c r="E3598" s="63"/>
      <c r="F3598" s="63"/>
      <c r="G3598" s="63"/>
      <c r="H3598" s="63"/>
      <c r="I3598" s="63"/>
      <c r="J3598" s="63"/>
      <c r="K3598" s="63"/>
      <c r="L3598" s="63"/>
      <c r="M3598" s="63"/>
      <c r="N3598" s="63"/>
      <c r="O3598" s="63"/>
      <c r="P3598" s="63"/>
      <c r="Q3598" s="63"/>
      <c r="R3598" s="63"/>
      <c r="S3598" s="63"/>
      <c r="T3598" s="63"/>
      <c r="U3598" s="63"/>
      <c r="V3598" s="63"/>
      <c r="W3598" s="63"/>
      <c r="X3598" s="63"/>
      <c r="Y3598" s="63"/>
      <c r="Z3598" s="63"/>
      <c r="AA3598" s="63"/>
      <c r="AB3598" s="63"/>
      <c r="AC3598" s="63"/>
      <c r="AD3598" s="63"/>
      <c r="AE3598" s="63"/>
      <c r="AF3598" s="63"/>
      <c r="AG3598" s="63"/>
      <c r="AH3598" s="63"/>
      <c r="AI3598" s="63"/>
      <c r="AJ3598" s="63"/>
      <c r="AK3598" s="63"/>
      <c r="AL3598" s="63"/>
      <c r="AM3598" s="63"/>
      <c r="AN3598" s="63"/>
      <c r="AO3598" s="63"/>
      <c r="AP3598" s="63"/>
      <c r="AQ3598" s="63"/>
      <c r="AR3598" s="63"/>
      <c r="AS3598" s="63"/>
      <c r="AT3598" s="63"/>
      <c r="AU3598" s="63"/>
      <c r="AV3598" s="63"/>
      <c r="AW3598" s="63"/>
      <c r="AX3598" s="63"/>
      <c r="AY3598" s="63"/>
      <c r="AZ3598" s="63"/>
      <c r="BA3598" s="63"/>
      <c r="BB3598" s="63"/>
      <c r="BC3598" s="63"/>
      <c r="BD3598" s="63"/>
      <c r="BE3598" s="63"/>
      <c r="BF3598" s="63"/>
      <c r="BG3598" s="63"/>
      <c r="BH3598" s="63"/>
      <c r="BI3598" s="63"/>
      <c r="BJ3598" s="63"/>
      <c r="BK3598" s="63"/>
      <c r="BL3598" s="63"/>
      <c r="BM3598" s="63"/>
      <c r="BN3598" s="63"/>
      <c r="BO3598" s="63"/>
      <c r="BP3598" s="63"/>
      <c r="BQ3598" s="63"/>
      <c r="BR3598" s="63"/>
      <c r="BS3598" s="63"/>
      <c r="BT3598" s="63"/>
      <c r="BU3598" s="63"/>
      <c r="BV3598" s="63"/>
      <c r="BW3598" s="63"/>
      <c r="BX3598" s="63"/>
      <c r="BY3598" s="63"/>
      <c r="BZ3598" s="63"/>
      <c r="CA3598" s="63"/>
      <c r="CB3598" s="63"/>
      <c r="CC3598" s="63"/>
      <c r="CD3598" s="63"/>
      <c r="CE3598" s="63"/>
      <c r="CF3598" s="63"/>
      <c r="CG3598" s="63"/>
      <c r="CH3598" s="63"/>
      <c r="CI3598" s="63"/>
      <c r="CJ3598" s="63"/>
      <c r="CK3598" s="63"/>
      <c r="CL3598" s="63"/>
      <c r="CM3598" s="63"/>
      <c r="CN3598" s="63"/>
      <c r="CO3598" s="63"/>
      <c r="CP3598" s="63"/>
      <c r="CR3598" s="227"/>
      <c r="CS3598" s="74"/>
    </row>
    <row r="3599" spans="1:97" s="72" customFormat="1" ht="75.75" customHeight="1">
      <c r="A3599" s="63"/>
      <c r="B3599" s="63"/>
      <c r="C3599" s="63"/>
      <c r="D3599" s="63"/>
      <c r="E3599" s="63"/>
      <c r="F3599" s="63"/>
      <c r="G3599" s="63"/>
      <c r="H3599" s="63"/>
      <c r="I3599" s="63"/>
      <c r="J3599" s="63"/>
      <c r="K3599" s="63"/>
      <c r="L3599" s="63"/>
      <c r="M3599" s="63"/>
      <c r="N3599" s="63"/>
      <c r="O3599" s="63"/>
      <c r="P3599" s="63"/>
      <c r="Q3599" s="63"/>
      <c r="R3599" s="63"/>
      <c r="S3599" s="63"/>
      <c r="T3599" s="63"/>
      <c r="U3599" s="63"/>
      <c r="V3599" s="63"/>
      <c r="W3599" s="63"/>
      <c r="X3599" s="63"/>
      <c r="Y3599" s="63"/>
      <c r="Z3599" s="63"/>
      <c r="AA3599" s="63"/>
      <c r="AB3599" s="63"/>
      <c r="AC3599" s="63"/>
      <c r="AD3599" s="63"/>
      <c r="AE3599" s="63"/>
      <c r="AF3599" s="63"/>
      <c r="AG3599" s="63"/>
      <c r="AH3599" s="63"/>
      <c r="AI3599" s="63"/>
      <c r="AJ3599" s="63"/>
      <c r="AK3599" s="63"/>
      <c r="AL3599" s="63"/>
      <c r="AM3599" s="63"/>
      <c r="AN3599" s="63"/>
      <c r="AO3599" s="63"/>
      <c r="AP3599" s="63"/>
      <c r="AQ3599" s="63"/>
      <c r="AR3599" s="63"/>
      <c r="AS3599" s="63"/>
      <c r="AT3599" s="63"/>
      <c r="AU3599" s="63"/>
      <c r="AV3599" s="63"/>
      <c r="AW3599" s="63"/>
      <c r="AX3599" s="63"/>
      <c r="AY3599" s="63"/>
      <c r="AZ3599" s="63"/>
      <c r="BA3599" s="63"/>
      <c r="BB3599" s="63"/>
      <c r="BC3599" s="63"/>
      <c r="BD3599" s="63"/>
      <c r="BE3599" s="63"/>
      <c r="BF3599" s="63"/>
      <c r="BG3599" s="63"/>
      <c r="BH3599" s="63"/>
      <c r="BI3599" s="63"/>
      <c r="BJ3599" s="63"/>
      <c r="BK3599" s="63"/>
      <c r="BL3599" s="63"/>
      <c r="BM3599" s="63"/>
      <c r="BN3599" s="63"/>
      <c r="BO3599" s="63"/>
      <c r="BP3599" s="63"/>
      <c r="BQ3599" s="63"/>
      <c r="BR3599" s="63"/>
      <c r="BS3599" s="63"/>
      <c r="BT3599" s="63"/>
      <c r="BU3599" s="63"/>
      <c r="BV3599" s="63"/>
      <c r="BW3599" s="63"/>
      <c r="BX3599" s="63"/>
      <c r="BY3599" s="63"/>
      <c r="BZ3599" s="63"/>
      <c r="CA3599" s="63"/>
      <c r="CB3599" s="63"/>
      <c r="CC3599" s="63"/>
      <c r="CD3599" s="63"/>
      <c r="CE3599" s="63"/>
      <c r="CF3599" s="63"/>
      <c r="CG3599" s="63"/>
      <c r="CH3599" s="63"/>
      <c r="CI3599" s="63"/>
      <c r="CJ3599" s="63"/>
      <c r="CK3599" s="63"/>
      <c r="CL3599" s="63"/>
      <c r="CM3599" s="63"/>
      <c r="CN3599" s="63"/>
      <c r="CO3599" s="63"/>
      <c r="CP3599" s="63"/>
      <c r="CR3599" s="227"/>
      <c r="CS3599" s="74"/>
    </row>
    <row r="3600" spans="1:97" s="72" customFormat="1" ht="75.75" customHeight="1">
      <c r="A3600" s="63"/>
      <c r="B3600" s="63"/>
      <c r="C3600" s="63"/>
      <c r="D3600" s="63"/>
      <c r="E3600" s="63"/>
      <c r="F3600" s="63"/>
      <c r="G3600" s="63"/>
      <c r="H3600" s="63"/>
      <c r="I3600" s="63"/>
      <c r="J3600" s="63"/>
      <c r="K3600" s="63"/>
      <c r="L3600" s="63"/>
      <c r="M3600" s="63"/>
      <c r="N3600" s="63"/>
      <c r="O3600" s="63"/>
      <c r="P3600" s="63"/>
      <c r="Q3600" s="63"/>
      <c r="R3600" s="63"/>
      <c r="S3600" s="63"/>
      <c r="T3600" s="63"/>
      <c r="U3600" s="63"/>
      <c r="V3600" s="63"/>
      <c r="W3600" s="63"/>
      <c r="X3600" s="63"/>
      <c r="Y3600" s="63"/>
      <c r="Z3600" s="63"/>
      <c r="AA3600" s="63"/>
      <c r="AB3600" s="63"/>
      <c r="AC3600" s="63"/>
      <c r="AD3600" s="63"/>
      <c r="AE3600" s="63"/>
      <c r="AF3600" s="63"/>
      <c r="AG3600" s="63"/>
      <c r="AH3600" s="63"/>
      <c r="AI3600" s="63"/>
      <c r="AJ3600" s="63"/>
      <c r="AK3600" s="63"/>
      <c r="AL3600" s="63"/>
      <c r="AM3600" s="63"/>
      <c r="AN3600" s="63"/>
      <c r="AO3600" s="63"/>
      <c r="AP3600" s="63"/>
      <c r="AQ3600" s="63"/>
      <c r="AR3600" s="63"/>
      <c r="AS3600" s="63"/>
      <c r="AT3600" s="63"/>
      <c r="AU3600" s="63"/>
      <c r="AV3600" s="63"/>
      <c r="AW3600" s="63"/>
      <c r="AX3600" s="63"/>
      <c r="AY3600" s="63"/>
      <c r="AZ3600" s="63"/>
      <c r="BA3600" s="63"/>
      <c r="BB3600" s="63"/>
      <c r="BC3600" s="63"/>
      <c r="BD3600" s="63"/>
      <c r="BE3600" s="63"/>
      <c r="BF3600" s="63"/>
      <c r="BG3600" s="63"/>
      <c r="BH3600" s="63"/>
      <c r="BI3600" s="63"/>
      <c r="BJ3600" s="63"/>
      <c r="BK3600" s="63"/>
      <c r="BL3600" s="63"/>
      <c r="BM3600" s="63"/>
      <c r="BN3600" s="63"/>
      <c r="BO3600" s="63"/>
      <c r="BP3600" s="63"/>
      <c r="BQ3600" s="63"/>
      <c r="BR3600" s="63"/>
      <c r="BS3600" s="63"/>
      <c r="BT3600" s="63"/>
      <c r="BU3600" s="63"/>
      <c r="BV3600" s="63"/>
      <c r="BW3600" s="63"/>
      <c r="BX3600" s="63"/>
      <c r="BY3600" s="63"/>
      <c r="BZ3600" s="63"/>
      <c r="CA3600" s="63"/>
      <c r="CB3600" s="63"/>
      <c r="CC3600" s="63"/>
      <c r="CD3600" s="63"/>
      <c r="CE3600" s="63"/>
      <c r="CF3600" s="63"/>
      <c r="CG3600" s="63"/>
      <c r="CH3600" s="63"/>
      <c r="CI3600" s="63"/>
      <c r="CJ3600" s="63"/>
      <c r="CK3600" s="63"/>
      <c r="CL3600" s="63"/>
      <c r="CM3600" s="63"/>
      <c r="CN3600" s="63"/>
      <c r="CO3600" s="63"/>
      <c r="CP3600" s="63"/>
      <c r="CR3600" s="227"/>
      <c r="CS3600" s="74"/>
    </row>
    <row r="3601" spans="1:97" s="72" customFormat="1" ht="75.75" customHeight="1">
      <c r="A3601" s="63"/>
      <c r="B3601" s="63"/>
      <c r="C3601" s="63"/>
      <c r="D3601" s="63"/>
      <c r="E3601" s="63"/>
      <c r="F3601" s="63"/>
      <c r="G3601" s="63"/>
      <c r="H3601" s="63"/>
      <c r="I3601" s="63"/>
      <c r="J3601" s="63"/>
      <c r="K3601" s="63"/>
      <c r="L3601" s="63"/>
      <c r="M3601" s="63"/>
      <c r="N3601" s="63"/>
      <c r="O3601" s="63"/>
      <c r="P3601" s="63"/>
      <c r="Q3601" s="63"/>
      <c r="R3601" s="63"/>
      <c r="S3601" s="63"/>
      <c r="T3601" s="63"/>
      <c r="U3601" s="63"/>
      <c r="V3601" s="63"/>
      <c r="W3601" s="63"/>
      <c r="X3601" s="63"/>
      <c r="Y3601" s="63"/>
      <c r="Z3601" s="63"/>
      <c r="AA3601" s="63"/>
      <c r="AB3601" s="63"/>
      <c r="AC3601" s="63"/>
      <c r="AD3601" s="63"/>
      <c r="AE3601" s="63"/>
      <c r="AF3601" s="63"/>
      <c r="AG3601" s="63"/>
      <c r="AH3601" s="63"/>
      <c r="AI3601" s="63"/>
      <c r="AJ3601" s="63"/>
      <c r="AK3601" s="63"/>
      <c r="AL3601" s="63"/>
      <c r="AM3601" s="63"/>
      <c r="AN3601" s="63"/>
      <c r="AO3601" s="63"/>
      <c r="AP3601" s="63"/>
      <c r="AQ3601" s="63"/>
      <c r="AR3601" s="63"/>
      <c r="AS3601" s="63"/>
      <c r="AT3601" s="63"/>
      <c r="AU3601" s="63"/>
      <c r="AV3601" s="63"/>
      <c r="AW3601" s="63"/>
      <c r="AX3601" s="63"/>
      <c r="AY3601" s="63"/>
      <c r="AZ3601" s="63"/>
      <c r="BA3601" s="63"/>
      <c r="BB3601" s="63"/>
      <c r="BC3601" s="63"/>
      <c r="BD3601" s="63"/>
      <c r="BE3601" s="63"/>
      <c r="BF3601" s="63"/>
      <c r="BG3601" s="63"/>
      <c r="BH3601" s="63"/>
      <c r="BI3601" s="63"/>
      <c r="BJ3601" s="63"/>
      <c r="BK3601" s="63"/>
      <c r="BL3601" s="63"/>
      <c r="BM3601" s="63"/>
      <c r="BN3601" s="63"/>
      <c r="BO3601" s="63"/>
      <c r="BP3601" s="63"/>
      <c r="BQ3601" s="63"/>
      <c r="BR3601" s="63"/>
      <c r="BS3601" s="63"/>
      <c r="BT3601" s="63"/>
      <c r="BU3601" s="63"/>
      <c r="BV3601" s="63"/>
      <c r="BW3601" s="63"/>
      <c r="BX3601" s="63"/>
      <c r="BY3601" s="63"/>
      <c r="BZ3601" s="63"/>
      <c r="CA3601" s="63"/>
      <c r="CB3601" s="63"/>
      <c r="CC3601" s="63"/>
      <c r="CD3601" s="63"/>
      <c r="CE3601" s="63"/>
      <c r="CF3601" s="63"/>
      <c r="CG3601" s="63"/>
      <c r="CH3601" s="63"/>
      <c r="CI3601" s="63"/>
      <c r="CJ3601" s="63"/>
      <c r="CK3601" s="63"/>
      <c r="CL3601" s="63"/>
      <c r="CM3601" s="63"/>
      <c r="CN3601" s="63"/>
      <c r="CO3601" s="63"/>
      <c r="CP3601" s="63"/>
      <c r="CR3601" s="227"/>
      <c r="CS3601" s="74"/>
    </row>
    <row r="3602" spans="1:97" s="72" customFormat="1" ht="75.75" customHeight="1">
      <c r="A3602" s="63"/>
      <c r="B3602" s="63"/>
      <c r="C3602" s="63"/>
      <c r="D3602" s="63"/>
      <c r="E3602" s="63"/>
      <c r="F3602" s="63"/>
      <c r="G3602" s="63"/>
      <c r="H3602" s="63"/>
      <c r="I3602" s="63"/>
      <c r="J3602" s="63"/>
      <c r="K3602" s="63"/>
      <c r="L3602" s="63"/>
      <c r="M3602" s="63"/>
      <c r="N3602" s="63"/>
      <c r="O3602" s="63"/>
      <c r="P3602" s="63"/>
      <c r="Q3602" s="63"/>
      <c r="R3602" s="63"/>
      <c r="S3602" s="63"/>
      <c r="T3602" s="63"/>
      <c r="U3602" s="63"/>
      <c r="V3602" s="63"/>
      <c r="W3602" s="63"/>
      <c r="X3602" s="63"/>
      <c r="Y3602" s="63"/>
      <c r="Z3602" s="63"/>
      <c r="AA3602" s="63"/>
      <c r="AB3602" s="63"/>
      <c r="AC3602" s="63"/>
      <c r="AD3602" s="63"/>
      <c r="AE3602" s="63"/>
      <c r="AF3602" s="63"/>
      <c r="AG3602" s="63"/>
      <c r="AH3602" s="63"/>
      <c r="AI3602" s="63"/>
      <c r="AJ3602" s="63"/>
      <c r="AK3602" s="63"/>
      <c r="AL3602" s="63"/>
      <c r="AM3602" s="63"/>
      <c r="AN3602" s="63"/>
      <c r="AO3602" s="63"/>
      <c r="AP3602" s="63"/>
      <c r="AQ3602" s="63"/>
      <c r="AR3602" s="63"/>
      <c r="AS3602" s="63"/>
      <c r="AT3602" s="63"/>
      <c r="AU3602" s="63"/>
      <c r="AV3602" s="63"/>
      <c r="AW3602" s="63"/>
      <c r="AX3602" s="63"/>
      <c r="AY3602" s="63"/>
      <c r="AZ3602" s="63"/>
      <c r="BA3602" s="63"/>
      <c r="BB3602" s="63"/>
      <c r="BC3602" s="63"/>
      <c r="BD3602" s="63"/>
      <c r="BE3602" s="63"/>
      <c r="BF3602" s="63"/>
      <c r="BG3602" s="63"/>
      <c r="BH3602" s="63"/>
      <c r="BI3602" s="63"/>
      <c r="BJ3602" s="63"/>
      <c r="BK3602" s="63"/>
      <c r="BL3602" s="63"/>
      <c r="BM3602" s="63"/>
      <c r="BN3602" s="63"/>
      <c r="BO3602" s="63"/>
      <c r="BP3602" s="63"/>
      <c r="BQ3602" s="63"/>
      <c r="BR3602" s="63"/>
      <c r="BS3602" s="63"/>
      <c r="BT3602" s="63"/>
      <c r="BU3602" s="63"/>
      <c r="BV3602" s="63"/>
      <c r="BW3602" s="63"/>
      <c r="BX3602" s="63"/>
      <c r="BY3602" s="63"/>
      <c r="BZ3602" s="63"/>
      <c r="CA3602" s="63"/>
      <c r="CB3602" s="63"/>
      <c r="CC3602" s="63"/>
      <c r="CD3602" s="63"/>
      <c r="CE3602" s="63"/>
      <c r="CF3602" s="63"/>
      <c r="CG3602" s="63"/>
      <c r="CH3602" s="63"/>
      <c r="CI3602" s="63"/>
      <c r="CJ3602" s="63"/>
      <c r="CK3602" s="63"/>
      <c r="CL3602" s="63"/>
      <c r="CM3602" s="63"/>
      <c r="CN3602" s="63"/>
      <c r="CO3602" s="63"/>
      <c r="CP3602" s="63"/>
      <c r="CR3602" s="227"/>
      <c r="CS3602" s="74"/>
    </row>
    <row r="3603" spans="1:97" s="72" customFormat="1" ht="75.75" customHeight="1">
      <c r="A3603" s="63"/>
      <c r="B3603" s="63"/>
      <c r="C3603" s="63"/>
      <c r="D3603" s="63"/>
      <c r="E3603" s="63"/>
      <c r="F3603" s="63"/>
      <c r="G3603" s="63"/>
      <c r="H3603" s="63"/>
      <c r="I3603" s="63"/>
      <c r="J3603" s="63"/>
      <c r="K3603" s="63"/>
      <c r="L3603" s="63"/>
      <c r="M3603" s="63"/>
      <c r="N3603" s="63"/>
      <c r="O3603" s="63"/>
      <c r="P3603" s="63"/>
      <c r="Q3603" s="63"/>
      <c r="R3603" s="63"/>
      <c r="S3603" s="63"/>
      <c r="T3603" s="63"/>
      <c r="U3603" s="63"/>
      <c r="V3603" s="63"/>
      <c r="W3603" s="63"/>
      <c r="X3603" s="63"/>
      <c r="Y3603" s="63"/>
      <c r="Z3603" s="63"/>
      <c r="AA3603" s="63"/>
      <c r="AB3603" s="63"/>
      <c r="AC3603" s="63"/>
      <c r="AD3603" s="63"/>
      <c r="AE3603" s="63"/>
      <c r="AF3603" s="63"/>
      <c r="AG3603" s="63"/>
      <c r="AH3603" s="63"/>
      <c r="AI3603" s="63"/>
      <c r="AJ3603" s="63"/>
      <c r="AK3603" s="63"/>
      <c r="AL3603" s="63"/>
      <c r="AM3603" s="63"/>
      <c r="AN3603" s="63"/>
      <c r="AO3603" s="63"/>
      <c r="AP3603" s="63"/>
      <c r="AQ3603" s="63"/>
      <c r="AR3603" s="63"/>
      <c r="AS3603" s="63"/>
      <c r="AT3603" s="63"/>
      <c r="AU3603" s="63"/>
      <c r="AV3603" s="63"/>
      <c r="AW3603" s="63"/>
      <c r="AX3603" s="63"/>
      <c r="AY3603" s="63"/>
      <c r="AZ3603" s="63"/>
      <c r="BA3603" s="63"/>
      <c r="BB3603" s="63"/>
      <c r="BC3603" s="63"/>
      <c r="BD3603" s="63"/>
      <c r="BE3603" s="63"/>
      <c r="BF3603" s="63"/>
      <c r="BG3603" s="63"/>
      <c r="BH3603" s="63"/>
      <c r="BI3603" s="63"/>
      <c r="BJ3603" s="63"/>
      <c r="BK3603" s="63"/>
      <c r="BL3603" s="63"/>
      <c r="BM3603" s="63"/>
      <c r="BN3603" s="63"/>
      <c r="BO3603" s="63"/>
      <c r="BP3603" s="63"/>
      <c r="BQ3603" s="63"/>
      <c r="BR3603" s="63"/>
      <c r="BS3603" s="63"/>
      <c r="BT3603" s="63"/>
      <c r="BU3603" s="63"/>
      <c r="BV3603" s="63"/>
      <c r="BW3603" s="63"/>
      <c r="BX3603" s="63"/>
      <c r="BY3603" s="63"/>
      <c r="BZ3603" s="63"/>
      <c r="CA3603" s="63"/>
      <c r="CB3603" s="63"/>
      <c r="CC3603" s="63"/>
      <c r="CD3603" s="63"/>
      <c r="CE3603" s="63"/>
      <c r="CF3603" s="63"/>
      <c r="CG3603" s="63"/>
      <c r="CH3603" s="63"/>
      <c r="CI3603" s="63"/>
      <c r="CJ3603" s="63"/>
      <c r="CK3603" s="63"/>
      <c r="CL3603" s="63"/>
      <c r="CM3603" s="63"/>
      <c r="CN3603" s="63"/>
      <c r="CO3603" s="63"/>
      <c r="CP3603" s="63"/>
      <c r="CR3603" s="227"/>
      <c r="CS3603" s="74"/>
    </row>
    <row r="3604" spans="1:97" s="72" customFormat="1" ht="75.75" customHeight="1">
      <c r="A3604" s="63"/>
      <c r="B3604" s="63"/>
      <c r="C3604" s="63"/>
      <c r="D3604" s="63"/>
      <c r="E3604" s="63"/>
      <c r="F3604" s="63"/>
      <c r="G3604" s="63"/>
      <c r="H3604" s="63"/>
      <c r="I3604" s="63"/>
      <c r="J3604" s="63"/>
      <c r="K3604" s="63"/>
      <c r="L3604" s="63"/>
      <c r="M3604" s="63"/>
      <c r="N3604" s="63"/>
      <c r="O3604" s="63"/>
      <c r="P3604" s="63"/>
      <c r="Q3604" s="63"/>
      <c r="R3604" s="63"/>
      <c r="S3604" s="63"/>
      <c r="T3604" s="63"/>
      <c r="U3604" s="63"/>
      <c r="V3604" s="63"/>
      <c r="W3604" s="63"/>
      <c r="X3604" s="63"/>
      <c r="Y3604" s="63"/>
      <c r="Z3604" s="63"/>
      <c r="AA3604" s="63"/>
      <c r="AB3604" s="63"/>
      <c r="AC3604" s="63"/>
      <c r="AD3604" s="63"/>
      <c r="AE3604" s="63"/>
      <c r="AF3604" s="63"/>
      <c r="AG3604" s="63"/>
      <c r="AH3604" s="63"/>
      <c r="AI3604" s="63"/>
      <c r="AJ3604" s="63"/>
      <c r="AK3604" s="63"/>
      <c r="AL3604" s="63"/>
      <c r="AM3604" s="63"/>
      <c r="AN3604" s="63"/>
      <c r="AO3604" s="63"/>
      <c r="AP3604" s="63"/>
      <c r="AQ3604" s="63"/>
      <c r="AR3604" s="63"/>
      <c r="AS3604" s="63"/>
      <c r="AT3604" s="63"/>
      <c r="AU3604" s="63"/>
      <c r="AV3604" s="63"/>
      <c r="AW3604" s="63"/>
      <c r="AX3604" s="63"/>
      <c r="AY3604" s="63"/>
      <c r="AZ3604" s="63"/>
      <c r="BA3604" s="63"/>
      <c r="BB3604" s="63"/>
      <c r="BC3604" s="63"/>
      <c r="BD3604" s="63"/>
      <c r="BE3604" s="63"/>
      <c r="BF3604" s="63"/>
      <c r="BG3604" s="63"/>
      <c r="BH3604" s="63"/>
      <c r="BI3604" s="63"/>
      <c r="BJ3604" s="63"/>
      <c r="BK3604" s="63"/>
      <c r="BL3604" s="63"/>
      <c r="BM3604" s="63"/>
      <c r="BN3604" s="63"/>
      <c r="BO3604" s="63"/>
      <c r="BP3604" s="63"/>
      <c r="BQ3604" s="63"/>
      <c r="BR3604" s="63"/>
      <c r="BS3604" s="63"/>
      <c r="BT3604" s="63"/>
      <c r="BU3604" s="63"/>
      <c r="BV3604" s="63"/>
      <c r="BW3604" s="63"/>
      <c r="BX3604" s="63"/>
      <c r="BY3604" s="63"/>
      <c r="BZ3604" s="63"/>
      <c r="CA3604" s="63"/>
      <c r="CB3604" s="63"/>
      <c r="CC3604" s="63"/>
      <c r="CD3604" s="63"/>
      <c r="CE3604" s="63"/>
      <c r="CF3604" s="63"/>
      <c r="CG3604" s="63"/>
      <c r="CH3604" s="63"/>
      <c r="CI3604" s="63"/>
      <c r="CJ3604" s="63"/>
      <c r="CK3604" s="63"/>
      <c r="CL3604" s="63"/>
      <c r="CM3604" s="63"/>
      <c r="CN3604" s="63"/>
      <c r="CO3604" s="63"/>
      <c r="CP3604" s="63"/>
      <c r="CR3604" s="227"/>
      <c r="CS3604" s="74"/>
    </row>
    <row r="3605" spans="1:97" s="72" customFormat="1" ht="75.75" customHeight="1">
      <c r="A3605" s="63"/>
      <c r="B3605" s="63"/>
      <c r="C3605" s="63"/>
      <c r="D3605" s="63"/>
      <c r="E3605" s="63"/>
      <c r="F3605" s="63"/>
      <c r="G3605" s="63"/>
      <c r="H3605" s="63"/>
      <c r="I3605" s="63"/>
      <c r="J3605" s="63"/>
      <c r="K3605" s="63"/>
      <c r="L3605" s="63"/>
      <c r="M3605" s="63"/>
      <c r="N3605" s="63"/>
      <c r="O3605" s="63"/>
      <c r="P3605" s="63"/>
      <c r="Q3605" s="63"/>
      <c r="R3605" s="63"/>
      <c r="S3605" s="63"/>
      <c r="T3605" s="63"/>
      <c r="U3605" s="63"/>
      <c r="V3605" s="63"/>
      <c r="W3605" s="63"/>
      <c r="X3605" s="63"/>
      <c r="Y3605" s="63"/>
      <c r="Z3605" s="63"/>
      <c r="AA3605" s="63"/>
      <c r="AB3605" s="63"/>
      <c r="AC3605" s="63"/>
      <c r="AD3605" s="63"/>
      <c r="AE3605" s="63"/>
      <c r="AF3605" s="63"/>
      <c r="AG3605" s="63"/>
      <c r="AH3605" s="63"/>
      <c r="AI3605" s="63"/>
      <c r="AJ3605" s="63"/>
      <c r="AK3605" s="63"/>
      <c r="AL3605" s="63"/>
      <c r="AM3605" s="63"/>
      <c r="AN3605" s="63"/>
      <c r="AO3605" s="63"/>
      <c r="AP3605" s="63"/>
      <c r="AQ3605" s="63"/>
      <c r="AR3605" s="63"/>
      <c r="AS3605" s="63"/>
      <c r="AT3605" s="63"/>
      <c r="AU3605" s="63"/>
      <c r="AV3605" s="63"/>
      <c r="AW3605" s="63"/>
      <c r="AX3605" s="63"/>
      <c r="AY3605" s="63"/>
      <c r="AZ3605" s="63"/>
      <c r="BA3605" s="63"/>
      <c r="BB3605" s="63"/>
      <c r="BC3605" s="63"/>
      <c r="BD3605" s="63"/>
      <c r="BE3605" s="63"/>
      <c r="BF3605" s="63"/>
      <c r="BG3605" s="63"/>
      <c r="BH3605" s="63"/>
      <c r="BI3605" s="63"/>
      <c r="BJ3605" s="63"/>
      <c r="BK3605" s="63"/>
      <c r="BL3605" s="63"/>
      <c r="BM3605" s="63"/>
      <c r="BN3605" s="63"/>
      <c r="BO3605" s="63"/>
      <c r="BP3605" s="63"/>
      <c r="BQ3605" s="63"/>
      <c r="BR3605" s="63"/>
      <c r="BS3605" s="63"/>
      <c r="BT3605" s="63"/>
      <c r="BU3605" s="63"/>
      <c r="BV3605" s="63"/>
      <c r="BW3605" s="63"/>
      <c r="BX3605" s="63"/>
      <c r="BY3605" s="63"/>
      <c r="BZ3605" s="63"/>
      <c r="CA3605" s="63"/>
      <c r="CB3605" s="63"/>
      <c r="CC3605" s="63"/>
      <c r="CD3605" s="63"/>
      <c r="CE3605" s="63"/>
      <c r="CF3605" s="63"/>
      <c r="CG3605" s="63"/>
      <c r="CH3605" s="63"/>
      <c r="CI3605" s="63"/>
      <c r="CJ3605" s="63"/>
      <c r="CK3605" s="63"/>
      <c r="CL3605" s="63"/>
      <c r="CM3605" s="63"/>
      <c r="CN3605" s="63"/>
      <c r="CO3605" s="63"/>
      <c r="CP3605" s="63"/>
      <c r="CR3605" s="227"/>
      <c r="CS3605" s="74"/>
    </row>
    <row r="3606" spans="1:97" s="72" customFormat="1" ht="75.75" customHeight="1">
      <c r="A3606" s="63"/>
      <c r="B3606" s="63"/>
      <c r="C3606" s="63"/>
      <c r="D3606" s="63"/>
      <c r="E3606" s="63"/>
      <c r="F3606" s="63"/>
      <c r="G3606" s="63"/>
      <c r="H3606" s="63"/>
      <c r="I3606" s="63"/>
      <c r="J3606" s="63"/>
      <c r="K3606" s="63"/>
      <c r="L3606" s="63"/>
      <c r="M3606" s="63"/>
      <c r="N3606" s="63"/>
      <c r="O3606" s="63"/>
      <c r="P3606" s="63"/>
      <c r="Q3606" s="63"/>
      <c r="R3606" s="63"/>
      <c r="S3606" s="63"/>
      <c r="T3606" s="63"/>
      <c r="U3606" s="63"/>
      <c r="V3606" s="63"/>
      <c r="W3606" s="63"/>
      <c r="X3606" s="63"/>
      <c r="Y3606" s="63"/>
      <c r="Z3606" s="63"/>
      <c r="AA3606" s="63"/>
      <c r="AB3606" s="63"/>
      <c r="AC3606" s="63"/>
      <c r="AD3606" s="63"/>
      <c r="AE3606" s="63"/>
      <c r="AF3606" s="63"/>
      <c r="AG3606" s="63"/>
      <c r="AH3606" s="63"/>
      <c r="AI3606" s="63"/>
      <c r="AJ3606" s="63"/>
      <c r="AK3606" s="63"/>
      <c r="AL3606" s="63"/>
      <c r="AM3606" s="63"/>
      <c r="AN3606" s="63"/>
      <c r="AO3606" s="63"/>
      <c r="AP3606" s="63"/>
      <c r="AQ3606" s="63"/>
      <c r="AR3606" s="63"/>
      <c r="AS3606" s="63"/>
      <c r="AT3606" s="63"/>
      <c r="AU3606" s="63"/>
      <c r="AV3606" s="63"/>
      <c r="AW3606" s="63"/>
      <c r="AX3606" s="63"/>
      <c r="AY3606" s="63"/>
      <c r="AZ3606" s="63"/>
      <c r="BA3606" s="63"/>
      <c r="BB3606" s="63"/>
      <c r="BC3606" s="63"/>
      <c r="BD3606" s="63"/>
      <c r="BE3606" s="63"/>
      <c r="BF3606" s="63"/>
      <c r="BG3606" s="63"/>
      <c r="BH3606" s="63"/>
      <c r="BI3606" s="63"/>
      <c r="BJ3606" s="63"/>
      <c r="BK3606" s="63"/>
      <c r="BL3606" s="63"/>
      <c r="BM3606" s="63"/>
      <c r="BN3606" s="63"/>
      <c r="BO3606" s="63"/>
      <c r="BP3606" s="63"/>
      <c r="BQ3606" s="63"/>
      <c r="BR3606" s="63"/>
      <c r="BS3606" s="63"/>
      <c r="BT3606" s="63"/>
      <c r="BU3606" s="63"/>
      <c r="BV3606" s="63"/>
      <c r="BW3606" s="63"/>
      <c r="BX3606" s="63"/>
      <c r="BY3606" s="63"/>
      <c r="BZ3606" s="63"/>
      <c r="CA3606" s="63"/>
      <c r="CB3606" s="63"/>
      <c r="CC3606" s="63"/>
      <c r="CD3606" s="63"/>
      <c r="CE3606" s="63"/>
      <c r="CF3606" s="63"/>
      <c r="CG3606" s="63"/>
      <c r="CH3606" s="63"/>
      <c r="CI3606" s="63"/>
      <c r="CJ3606" s="63"/>
      <c r="CK3606" s="63"/>
      <c r="CL3606" s="63"/>
      <c r="CM3606" s="63"/>
      <c r="CN3606" s="63"/>
      <c r="CO3606" s="63"/>
      <c r="CP3606" s="63"/>
      <c r="CR3606" s="227"/>
      <c r="CS3606" s="74"/>
    </row>
    <row r="3607" spans="1:97" s="72" customFormat="1" ht="75.75" customHeight="1">
      <c r="A3607" s="63"/>
      <c r="B3607" s="63"/>
      <c r="C3607" s="63"/>
      <c r="D3607" s="63"/>
      <c r="E3607" s="63"/>
      <c r="F3607" s="63"/>
      <c r="G3607" s="63"/>
      <c r="H3607" s="63"/>
      <c r="I3607" s="63"/>
      <c r="J3607" s="63"/>
      <c r="K3607" s="63"/>
      <c r="L3607" s="63"/>
      <c r="M3607" s="63"/>
      <c r="N3607" s="63"/>
      <c r="O3607" s="63"/>
      <c r="P3607" s="63"/>
      <c r="Q3607" s="63"/>
      <c r="R3607" s="63"/>
      <c r="S3607" s="63"/>
      <c r="T3607" s="63"/>
      <c r="U3607" s="63"/>
      <c r="V3607" s="63"/>
      <c r="W3607" s="63"/>
      <c r="X3607" s="63"/>
      <c r="Y3607" s="63"/>
      <c r="Z3607" s="63"/>
      <c r="AA3607" s="63"/>
      <c r="AB3607" s="63"/>
      <c r="AC3607" s="63"/>
      <c r="AD3607" s="63"/>
      <c r="AE3607" s="63"/>
      <c r="AF3607" s="63"/>
      <c r="AG3607" s="63"/>
      <c r="AH3607" s="63"/>
      <c r="AI3607" s="63"/>
      <c r="AJ3607" s="63"/>
      <c r="AK3607" s="63"/>
      <c r="AL3607" s="63"/>
      <c r="AM3607" s="63"/>
      <c r="AN3607" s="63"/>
      <c r="AO3607" s="63"/>
      <c r="AP3607" s="63"/>
      <c r="AQ3607" s="63"/>
      <c r="AR3607" s="63"/>
      <c r="AS3607" s="63"/>
      <c r="AT3607" s="63"/>
      <c r="AU3607" s="63"/>
      <c r="AV3607" s="63"/>
      <c r="AW3607" s="63"/>
      <c r="AX3607" s="63"/>
      <c r="AY3607" s="63"/>
      <c r="AZ3607" s="63"/>
      <c r="BA3607" s="63"/>
      <c r="BB3607" s="63"/>
      <c r="BC3607" s="63"/>
      <c r="BD3607" s="63"/>
      <c r="BE3607" s="63"/>
      <c r="BF3607" s="63"/>
      <c r="BG3607" s="63"/>
      <c r="BH3607" s="63"/>
      <c r="BI3607" s="63"/>
      <c r="BJ3607" s="63"/>
      <c r="BK3607" s="63"/>
      <c r="BL3607" s="63"/>
      <c r="BM3607" s="63"/>
      <c r="BN3607" s="63"/>
      <c r="BO3607" s="63"/>
      <c r="BP3607" s="63"/>
      <c r="BQ3607" s="63"/>
      <c r="BR3607" s="63"/>
      <c r="BS3607" s="63"/>
      <c r="BT3607" s="63"/>
      <c r="BU3607" s="63"/>
      <c r="BV3607" s="63"/>
      <c r="BW3607" s="63"/>
      <c r="BX3607" s="63"/>
      <c r="BY3607" s="63"/>
      <c r="BZ3607" s="63"/>
      <c r="CA3607" s="63"/>
      <c r="CB3607" s="63"/>
      <c r="CC3607" s="63"/>
      <c r="CD3607" s="63"/>
      <c r="CE3607" s="63"/>
      <c r="CF3607" s="63"/>
      <c r="CG3607" s="63"/>
      <c r="CH3607" s="63"/>
      <c r="CI3607" s="63"/>
      <c r="CJ3607" s="63"/>
      <c r="CK3607" s="63"/>
      <c r="CL3607" s="63"/>
      <c r="CM3607" s="63"/>
      <c r="CN3607" s="63"/>
      <c r="CO3607" s="63"/>
      <c r="CP3607" s="63"/>
      <c r="CR3607" s="227"/>
      <c r="CS3607" s="74"/>
    </row>
    <row r="3608" spans="1:97" s="72" customFormat="1" ht="75.75" customHeight="1">
      <c r="A3608" s="63"/>
      <c r="B3608" s="63"/>
      <c r="C3608" s="63"/>
      <c r="D3608" s="63"/>
      <c r="E3608" s="63"/>
      <c r="F3608" s="63"/>
      <c r="G3608" s="63"/>
      <c r="H3608" s="63"/>
      <c r="I3608" s="63"/>
      <c r="J3608" s="63"/>
      <c r="K3608" s="63"/>
      <c r="L3608" s="63"/>
      <c r="M3608" s="63"/>
      <c r="N3608" s="63"/>
      <c r="O3608" s="63"/>
      <c r="P3608" s="63"/>
      <c r="Q3608" s="63"/>
      <c r="R3608" s="63"/>
      <c r="S3608" s="63"/>
      <c r="T3608" s="63"/>
      <c r="U3608" s="63"/>
      <c r="V3608" s="63"/>
      <c r="W3608" s="63"/>
      <c r="X3608" s="63"/>
      <c r="Y3608" s="63"/>
      <c r="Z3608" s="63"/>
      <c r="AA3608" s="63"/>
      <c r="AB3608" s="63"/>
      <c r="AC3608" s="63"/>
      <c r="AD3608" s="63"/>
      <c r="AE3608" s="63"/>
      <c r="AF3608" s="63"/>
      <c r="AG3608" s="63"/>
      <c r="AH3608" s="63"/>
      <c r="AI3608" s="63"/>
      <c r="AJ3608" s="63"/>
      <c r="AK3608" s="63"/>
      <c r="AL3608" s="63"/>
      <c r="AM3608" s="63"/>
      <c r="AN3608" s="63"/>
      <c r="AO3608" s="63"/>
      <c r="AP3608" s="63"/>
      <c r="AQ3608" s="63"/>
      <c r="AR3608" s="63"/>
      <c r="AS3608" s="63"/>
      <c r="AT3608" s="63"/>
      <c r="AU3608" s="63"/>
      <c r="AV3608" s="63"/>
      <c r="AW3608" s="63"/>
      <c r="AX3608" s="63"/>
      <c r="AY3608" s="63"/>
      <c r="AZ3608" s="63"/>
      <c r="BA3608" s="63"/>
      <c r="BB3608" s="63"/>
      <c r="BC3608" s="63"/>
      <c r="BD3608" s="63"/>
      <c r="BE3608" s="63"/>
      <c r="BF3608" s="63"/>
      <c r="BG3608" s="63"/>
      <c r="BH3608" s="63"/>
      <c r="BI3608" s="63"/>
      <c r="BJ3608" s="63"/>
      <c r="BK3608" s="63"/>
      <c r="BL3608" s="63"/>
      <c r="BM3608" s="63"/>
      <c r="BN3608" s="63"/>
      <c r="BO3608" s="63"/>
      <c r="BP3608" s="63"/>
      <c r="BQ3608" s="63"/>
      <c r="BR3608" s="63"/>
      <c r="BS3608" s="63"/>
      <c r="BT3608" s="63"/>
      <c r="BU3608" s="63"/>
      <c r="BV3608" s="63"/>
      <c r="BW3608" s="63"/>
      <c r="BX3608" s="63"/>
      <c r="BY3608" s="63"/>
      <c r="BZ3608" s="63"/>
      <c r="CA3608" s="63"/>
      <c r="CB3608" s="63"/>
      <c r="CC3608" s="63"/>
      <c r="CD3608" s="63"/>
      <c r="CE3608" s="63"/>
      <c r="CF3608" s="63"/>
      <c r="CG3608" s="63"/>
      <c r="CH3608" s="63"/>
      <c r="CI3608" s="63"/>
      <c r="CJ3608" s="63"/>
      <c r="CK3608" s="63"/>
      <c r="CL3608" s="63"/>
      <c r="CM3608" s="63"/>
      <c r="CN3608" s="63"/>
      <c r="CO3608" s="63"/>
      <c r="CP3608" s="63"/>
      <c r="CR3608" s="227"/>
      <c r="CS3608" s="74"/>
    </row>
    <row r="3609" spans="1:97" s="72" customFormat="1" ht="75.75" customHeight="1">
      <c r="A3609" s="63"/>
      <c r="B3609" s="63"/>
      <c r="C3609" s="63"/>
      <c r="D3609" s="63"/>
      <c r="E3609" s="63"/>
      <c r="F3609" s="63"/>
      <c r="G3609" s="63"/>
      <c r="H3609" s="63"/>
      <c r="I3609" s="63"/>
      <c r="J3609" s="63"/>
      <c r="K3609" s="63"/>
      <c r="L3609" s="63"/>
      <c r="M3609" s="63"/>
      <c r="N3609" s="63"/>
      <c r="O3609" s="63"/>
      <c r="P3609" s="63"/>
      <c r="Q3609" s="63"/>
      <c r="R3609" s="63"/>
      <c r="S3609" s="63"/>
      <c r="T3609" s="63"/>
      <c r="U3609" s="63"/>
      <c r="V3609" s="63"/>
      <c r="W3609" s="63"/>
      <c r="X3609" s="63"/>
      <c r="Y3609" s="63"/>
      <c r="Z3609" s="63"/>
      <c r="AA3609" s="63"/>
      <c r="AB3609" s="63"/>
      <c r="AC3609" s="63"/>
      <c r="AD3609" s="63"/>
      <c r="AE3609" s="63"/>
      <c r="AF3609" s="63"/>
      <c r="AG3609" s="63"/>
      <c r="AH3609" s="63"/>
      <c r="AI3609" s="63"/>
      <c r="AJ3609" s="63"/>
      <c r="AK3609" s="63"/>
      <c r="AL3609" s="63"/>
      <c r="AM3609" s="63"/>
      <c r="AN3609" s="63"/>
      <c r="AO3609" s="63"/>
      <c r="AP3609" s="63"/>
      <c r="AQ3609" s="63"/>
      <c r="AR3609" s="63"/>
      <c r="AS3609" s="63"/>
      <c r="AT3609" s="63"/>
      <c r="AU3609" s="63"/>
      <c r="AV3609" s="63"/>
      <c r="AW3609" s="63"/>
      <c r="AX3609" s="63"/>
      <c r="AY3609" s="63"/>
      <c r="AZ3609" s="63"/>
      <c r="BA3609" s="63"/>
      <c r="BB3609" s="63"/>
      <c r="BC3609" s="63"/>
      <c r="BD3609" s="63"/>
      <c r="BE3609" s="63"/>
      <c r="BF3609" s="63"/>
      <c r="BG3609" s="63"/>
      <c r="BH3609" s="63"/>
      <c r="BI3609" s="63"/>
      <c r="BJ3609" s="63"/>
      <c r="BK3609" s="63"/>
      <c r="BL3609" s="63"/>
      <c r="BM3609" s="63"/>
      <c r="BN3609" s="63"/>
      <c r="BO3609" s="63"/>
      <c r="BP3609" s="63"/>
      <c r="BQ3609" s="63"/>
      <c r="BR3609" s="63"/>
      <c r="BS3609" s="63"/>
      <c r="BT3609" s="63"/>
      <c r="BU3609" s="63"/>
      <c r="BV3609" s="63"/>
      <c r="BW3609" s="63"/>
      <c r="BX3609" s="63"/>
      <c r="BY3609" s="63"/>
      <c r="BZ3609" s="63"/>
      <c r="CA3609" s="63"/>
      <c r="CB3609" s="63"/>
      <c r="CC3609" s="63"/>
      <c r="CD3609" s="63"/>
      <c r="CE3609" s="63"/>
      <c r="CF3609" s="63"/>
      <c r="CG3609" s="63"/>
      <c r="CH3609" s="63"/>
      <c r="CI3609" s="63"/>
      <c r="CJ3609" s="63"/>
      <c r="CK3609" s="63"/>
      <c r="CL3609" s="63"/>
      <c r="CM3609" s="63"/>
      <c r="CN3609" s="63"/>
      <c r="CO3609" s="63"/>
      <c r="CP3609" s="63"/>
      <c r="CR3609" s="227"/>
      <c r="CS3609" s="74"/>
    </row>
    <row r="3610" spans="1:97" s="72" customFormat="1" ht="75.75" customHeight="1">
      <c r="A3610" s="63"/>
      <c r="B3610" s="63"/>
      <c r="C3610" s="63"/>
      <c r="D3610" s="63"/>
      <c r="E3610" s="63"/>
      <c r="F3610" s="63"/>
      <c r="G3610" s="63"/>
      <c r="H3610" s="63"/>
      <c r="I3610" s="63"/>
      <c r="J3610" s="63"/>
      <c r="K3610" s="63"/>
      <c r="L3610" s="63"/>
      <c r="M3610" s="63"/>
      <c r="N3610" s="63"/>
      <c r="O3610" s="63"/>
      <c r="P3610" s="63"/>
      <c r="Q3610" s="63"/>
      <c r="R3610" s="63"/>
      <c r="S3610" s="63"/>
      <c r="T3610" s="63"/>
      <c r="U3610" s="63"/>
      <c r="V3610" s="63"/>
      <c r="W3610" s="63"/>
      <c r="X3610" s="63"/>
      <c r="Y3610" s="63"/>
      <c r="Z3610" s="63"/>
      <c r="AA3610" s="63"/>
      <c r="AB3610" s="63"/>
      <c r="AC3610" s="63"/>
      <c r="AD3610" s="63"/>
      <c r="AE3610" s="63"/>
      <c r="AF3610" s="63"/>
      <c r="AG3610" s="63"/>
      <c r="AH3610" s="63"/>
      <c r="AI3610" s="63"/>
      <c r="AJ3610" s="63"/>
      <c r="AK3610" s="63"/>
      <c r="AL3610" s="63"/>
      <c r="AM3610" s="63"/>
      <c r="AN3610" s="63"/>
      <c r="AO3610" s="63"/>
      <c r="AP3610" s="63"/>
      <c r="AQ3610" s="63"/>
      <c r="AR3610" s="63"/>
      <c r="AS3610" s="63"/>
      <c r="AT3610" s="63"/>
      <c r="AU3610" s="63"/>
      <c r="AV3610" s="63"/>
      <c r="AW3610" s="63"/>
      <c r="AX3610" s="63"/>
      <c r="AY3610" s="63"/>
      <c r="AZ3610" s="63"/>
      <c r="BA3610" s="63"/>
      <c r="BB3610" s="63"/>
      <c r="BC3610" s="63"/>
      <c r="BD3610" s="63"/>
      <c r="BE3610" s="63"/>
      <c r="BF3610" s="63"/>
      <c r="BG3610" s="63"/>
      <c r="BH3610" s="63"/>
      <c r="BI3610" s="63"/>
      <c r="BJ3610" s="63"/>
      <c r="BK3610" s="63"/>
      <c r="BL3610" s="63"/>
      <c r="BM3610" s="63"/>
      <c r="BN3610" s="63"/>
      <c r="BO3610" s="63"/>
      <c r="BP3610" s="63"/>
      <c r="BQ3610" s="63"/>
      <c r="BR3610" s="63"/>
      <c r="BS3610" s="63"/>
      <c r="BT3610" s="63"/>
      <c r="BU3610" s="63"/>
      <c r="BV3610" s="63"/>
      <c r="BW3610" s="63"/>
      <c r="BX3610" s="63"/>
      <c r="BY3610" s="63"/>
      <c r="BZ3610" s="63"/>
      <c r="CA3610" s="63"/>
      <c r="CB3610" s="63"/>
      <c r="CC3610" s="63"/>
      <c r="CD3610" s="63"/>
      <c r="CE3610" s="63"/>
      <c r="CF3610" s="63"/>
      <c r="CG3610" s="63"/>
      <c r="CH3610" s="63"/>
      <c r="CI3610" s="63"/>
      <c r="CJ3610" s="63"/>
      <c r="CK3610" s="63"/>
      <c r="CL3610" s="63"/>
      <c r="CM3610" s="63"/>
      <c r="CN3610" s="63"/>
      <c r="CO3610" s="63"/>
      <c r="CP3610" s="63"/>
      <c r="CR3610" s="227"/>
      <c r="CS3610" s="74"/>
    </row>
    <row r="3611" spans="1:97" s="72" customFormat="1" ht="75.75" customHeight="1">
      <c r="A3611" s="63"/>
      <c r="B3611" s="63"/>
      <c r="C3611" s="63"/>
      <c r="D3611" s="63"/>
      <c r="E3611" s="63"/>
      <c r="F3611" s="63"/>
      <c r="G3611" s="63"/>
      <c r="H3611" s="63"/>
      <c r="I3611" s="63"/>
      <c r="J3611" s="63"/>
      <c r="K3611" s="63"/>
      <c r="L3611" s="63"/>
      <c r="M3611" s="63"/>
      <c r="N3611" s="63"/>
      <c r="O3611" s="63"/>
      <c r="P3611" s="63"/>
      <c r="Q3611" s="63"/>
      <c r="R3611" s="63"/>
      <c r="S3611" s="63"/>
      <c r="T3611" s="63"/>
      <c r="U3611" s="63"/>
      <c r="V3611" s="63"/>
      <c r="W3611" s="63"/>
      <c r="X3611" s="63"/>
      <c r="Y3611" s="63"/>
      <c r="Z3611" s="63"/>
      <c r="AA3611" s="63"/>
      <c r="AB3611" s="63"/>
      <c r="AC3611" s="63"/>
      <c r="AD3611" s="63"/>
      <c r="AE3611" s="63"/>
      <c r="AF3611" s="63"/>
      <c r="AG3611" s="63"/>
      <c r="AH3611" s="63"/>
      <c r="AI3611" s="63"/>
      <c r="AJ3611" s="63"/>
      <c r="AK3611" s="63"/>
      <c r="AL3611" s="63"/>
      <c r="AM3611" s="63"/>
      <c r="AN3611" s="63"/>
      <c r="AO3611" s="63"/>
      <c r="AP3611" s="63"/>
      <c r="AQ3611" s="63"/>
      <c r="AR3611" s="63"/>
      <c r="AS3611" s="63"/>
      <c r="AT3611" s="63"/>
      <c r="AU3611" s="63"/>
      <c r="AV3611" s="63"/>
      <c r="AW3611" s="63"/>
      <c r="AX3611" s="63"/>
      <c r="AY3611" s="63"/>
      <c r="AZ3611" s="63"/>
      <c r="BA3611" s="63"/>
      <c r="BB3611" s="63"/>
      <c r="BC3611" s="63"/>
      <c r="BD3611" s="63"/>
      <c r="BE3611" s="63"/>
      <c r="BF3611" s="63"/>
      <c r="BG3611" s="63"/>
      <c r="BH3611" s="63"/>
      <c r="BI3611" s="63"/>
      <c r="BJ3611" s="63"/>
      <c r="BK3611" s="63"/>
      <c r="BL3611" s="63"/>
      <c r="BM3611" s="63"/>
      <c r="BN3611" s="63"/>
      <c r="BO3611" s="63"/>
      <c r="BP3611" s="63"/>
      <c r="BQ3611" s="63"/>
      <c r="BR3611" s="63"/>
      <c r="BS3611" s="63"/>
      <c r="BT3611" s="63"/>
      <c r="BU3611" s="63"/>
      <c r="BV3611" s="63"/>
      <c r="BW3611" s="63"/>
      <c r="BX3611" s="63"/>
      <c r="BY3611" s="63"/>
      <c r="BZ3611" s="63"/>
      <c r="CA3611" s="63"/>
      <c r="CB3611" s="63"/>
      <c r="CC3611" s="63"/>
      <c r="CD3611" s="63"/>
      <c r="CE3611" s="63"/>
      <c r="CF3611" s="63"/>
      <c r="CG3611" s="63"/>
      <c r="CH3611" s="63"/>
      <c r="CI3611" s="63"/>
      <c r="CJ3611" s="63"/>
      <c r="CK3611" s="63"/>
      <c r="CL3611" s="63"/>
      <c r="CM3611" s="63"/>
      <c r="CN3611" s="63"/>
      <c r="CO3611" s="63"/>
      <c r="CP3611" s="63"/>
      <c r="CR3611" s="227"/>
      <c r="CS3611" s="74"/>
    </row>
    <row r="3612" spans="1:97" s="72" customFormat="1" ht="75.75" customHeight="1">
      <c r="A3612" s="63"/>
      <c r="B3612" s="63"/>
      <c r="C3612" s="63"/>
      <c r="D3612" s="63"/>
      <c r="E3612" s="63"/>
      <c r="F3612" s="63"/>
      <c r="G3612" s="63"/>
      <c r="H3612" s="63"/>
      <c r="I3612" s="63"/>
      <c r="J3612" s="63"/>
      <c r="K3612" s="63"/>
      <c r="L3612" s="63"/>
      <c r="M3612" s="63"/>
      <c r="N3612" s="63"/>
      <c r="O3612" s="63"/>
      <c r="P3612" s="63"/>
      <c r="Q3612" s="63"/>
      <c r="R3612" s="63"/>
      <c r="S3612" s="63"/>
      <c r="T3612" s="63"/>
      <c r="U3612" s="63"/>
      <c r="V3612" s="63"/>
      <c r="W3612" s="63"/>
      <c r="X3612" s="63"/>
      <c r="Y3612" s="63"/>
      <c r="Z3612" s="63"/>
      <c r="AA3612" s="63"/>
      <c r="AB3612" s="63"/>
      <c r="AC3612" s="63"/>
      <c r="AD3612" s="63"/>
      <c r="AE3612" s="63"/>
      <c r="AF3612" s="63"/>
      <c r="AG3612" s="63"/>
      <c r="AH3612" s="63"/>
      <c r="AI3612" s="63"/>
      <c r="AJ3612" s="63"/>
      <c r="AK3612" s="63"/>
      <c r="AL3612" s="63"/>
      <c r="AM3612" s="63"/>
      <c r="AN3612" s="63"/>
      <c r="AO3612" s="63"/>
      <c r="AP3612" s="63"/>
      <c r="AQ3612" s="63"/>
      <c r="AR3612" s="63"/>
      <c r="AS3612" s="63"/>
      <c r="AT3612" s="63"/>
      <c r="AU3612" s="63"/>
      <c r="AV3612" s="63"/>
      <c r="AW3612" s="63"/>
      <c r="AX3612" s="63"/>
      <c r="AY3612" s="63"/>
      <c r="AZ3612" s="63"/>
      <c r="BA3612" s="63"/>
      <c r="BB3612" s="63"/>
      <c r="BC3612" s="63"/>
      <c r="BD3612" s="63"/>
      <c r="BE3612" s="63"/>
      <c r="BF3612" s="63"/>
      <c r="BG3612" s="63"/>
      <c r="BH3612" s="63"/>
      <c r="BI3612" s="63"/>
      <c r="BJ3612" s="63"/>
      <c r="BK3612" s="63"/>
      <c r="BL3612" s="63"/>
      <c r="BM3612" s="63"/>
      <c r="BN3612" s="63"/>
      <c r="BO3612" s="63"/>
      <c r="BP3612" s="63"/>
      <c r="BQ3612" s="63"/>
      <c r="BR3612" s="63"/>
      <c r="BS3612" s="63"/>
      <c r="BT3612" s="63"/>
      <c r="BU3612" s="63"/>
      <c r="BV3612" s="63"/>
      <c r="BW3612" s="63"/>
      <c r="BX3612" s="63"/>
      <c r="BY3612" s="63"/>
      <c r="BZ3612" s="63"/>
      <c r="CA3612" s="63"/>
      <c r="CB3612" s="63"/>
      <c r="CC3612" s="63"/>
      <c r="CD3612" s="63"/>
      <c r="CE3612" s="63"/>
      <c r="CF3612" s="63"/>
      <c r="CG3612" s="63"/>
      <c r="CH3612" s="63"/>
      <c r="CI3612" s="63"/>
      <c r="CJ3612" s="63"/>
      <c r="CK3612" s="63"/>
      <c r="CL3612" s="63"/>
      <c r="CM3612" s="63"/>
      <c r="CN3612" s="63"/>
      <c r="CO3612" s="63"/>
      <c r="CP3612" s="63"/>
      <c r="CR3612" s="227"/>
      <c r="CS3612" s="74"/>
    </row>
    <row r="3613" spans="1:97" s="72" customFormat="1" ht="75.75" customHeight="1">
      <c r="A3613" s="63"/>
      <c r="B3613" s="63"/>
      <c r="C3613" s="63"/>
      <c r="D3613" s="63"/>
      <c r="E3613" s="63"/>
      <c r="F3613" s="63"/>
      <c r="G3613" s="63"/>
      <c r="H3613" s="63"/>
      <c r="I3613" s="63"/>
      <c r="J3613" s="63"/>
      <c r="K3613" s="63"/>
      <c r="L3613" s="63"/>
      <c r="M3613" s="63"/>
      <c r="N3613" s="63"/>
      <c r="O3613" s="63"/>
      <c r="P3613" s="63"/>
      <c r="Q3613" s="63"/>
      <c r="R3613" s="63"/>
      <c r="S3613" s="63"/>
      <c r="T3613" s="63"/>
      <c r="U3613" s="63"/>
      <c r="V3613" s="63"/>
      <c r="W3613" s="63"/>
      <c r="X3613" s="63"/>
      <c r="Y3613" s="63"/>
      <c r="Z3613" s="63"/>
      <c r="AA3613" s="63"/>
      <c r="AB3613" s="63"/>
      <c r="AC3613" s="63"/>
      <c r="AD3613" s="63"/>
      <c r="AE3613" s="63"/>
      <c r="AF3613" s="63"/>
      <c r="AG3613" s="63"/>
      <c r="AH3613" s="63"/>
      <c r="AI3613" s="63"/>
      <c r="AJ3613" s="63"/>
      <c r="AK3613" s="63"/>
      <c r="AL3613" s="63"/>
      <c r="AM3613" s="63"/>
      <c r="AN3613" s="63"/>
      <c r="AO3613" s="63"/>
      <c r="AP3613" s="63"/>
      <c r="AQ3613" s="63"/>
      <c r="AR3613" s="63"/>
      <c r="AS3613" s="63"/>
      <c r="AT3613" s="63"/>
      <c r="AU3613" s="63"/>
      <c r="AV3613" s="63"/>
      <c r="AW3613" s="63"/>
      <c r="AX3613" s="63"/>
      <c r="AY3613" s="63"/>
      <c r="AZ3613" s="63"/>
      <c r="BA3613" s="63"/>
      <c r="BB3613" s="63"/>
      <c r="BC3613" s="63"/>
      <c r="BD3613" s="63"/>
      <c r="BE3613" s="63"/>
      <c r="BF3613" s="63"/>
      <c r="BG3613" s="63"/>
      <c r="BH3613" s="63"/>
      <c r="BI3613" s="63"/>
      <c r="BJ3613" s="63"/>
      <c r="BK3613" s="63"/>
      <c r="BL3613" s="63"/>
      <c r="BM3613" s="63"/>
      <c r="BN3613" s="63"/>
      <c r="BO3613" s="63"/>
      <c r="BP3613" s="63"/>
      <c r="BQ3613" s="63"/>
      <c r="BR3613" s="63"/>
      <c r="BS3613" s="63"/>
      <c r="BT3613" s="63"/>
      <c r="BU3613" s="63"/>
      <c r="BV3613" s="63"/>
      <c r="BW3613" s="63"/>
      <c r="BX3613" s="63"/>
      <c r="BY3613" s="63"/>
      <c r="BZ3613" s="63"/>
      <c r="CA3613" s="63"/>
      <c r="CB3613" s="63"/>
      <c r="CC3613" s="63"/>
      <c r="CD3613" s="63"/>
      <c r="CE3613" s="63"/>
      <c r="CF3613" s="63"/>
      <c r="CG3613" s="63"/>
      <c r="CH3613" s="63"/>
      <c r="CI3613" s="63"/>
      <c r="CJ3613" s="63"/>
      <c r="CK3613" s="63"/>
      <c r="CL3613" s="63"/>
      <c r="CM3613" s="63"/>
      <c r="CN3613" s="63"/>
      <c r="CO3613" s="63"/>
      <c r="CP3613" s="63"/>
      <c r="CR3613" s="227"/>
      <c r="CS3613" s="74"/>
    </row>
    <row r="3614" spans="1:97" s="72" customFormat="1" ht="75.75" customHeight="1">
      <c r="A3614" s="63"/>
      <c r="B3614" s="63"/>
      <c r="C3614" s="63"/>
      <c r="D3614" s="63"/>
      <c r="E3614" s="63"/>
      <c r="F3614" s="63"/>
      <c r="G3614" s="63"/>
      <c r="H3614" s="63"/>
      <c r="I3614" s="63"/>
      <c r="J3614" s="63"/>
      <c r="K3614" s="63"/>
      <c r="L3614" s="63"/>
      <c r="M3614" s="63"/>
      <c r="N3614" s="63"/>
      <c r="O3614" s="63"/>
      <c r="P3614" s="63"/>
      <c r="Q3614" s="63"/>
      <c r="R3614" s="63"/>
      <c r="S3614" s="63"/>
      <c r="T3614" s="63"/>
      <c r="U3614" s="63"/>
      <c r="V3614" s="63"/>
      <c r="W3614" s="63"/>
      <c r="X3614" s="63"/>
      <c r="Y3614" s="63"/>
      <c r="Z3614" s="63"/>
      <c r="AA3614" s="63"/>
      <c r="AB3614" s="63"/>
      <c r="AC3614" s="63"/>
      <c r="AD3614" s="63"/>
      <c r="AE3614" s="63"/>
      <c r="AF3614" s="63"/>
      <c r="AG3614" s="63"/>
      <c r="AH3614" s="63"/>
      <c r="AI3614" s="63"/>
      <c r="AJ3614" s="63"/>
      <c r="AK3614" s="63"/>
      <c r="AL3614" s="63"/>
      <c r="AM3614" s="63"/>
      <c r="AN3614" s="63"/>
      <c r="AO3614" s="63"/>
      <c r="AP3614" s="63"/>
      <c r="AQ3614" s="63"/>
      <c r="AR3614" s="63"/>
      <c r="AS3614" s="63"/>
      <c r="AT3614" s="63"/>
      <c r="AU3614" s="63"/>
      <c r="AV3614" s="63"/>
      <c r="AW3614" s="63"/>
      <c r="AX3614" s="63"/>
      <c r="AY3614" s="63"/>
      <c r="AZ3614" s="63"/>
      <c r="BA3614" s="63"/>
      <c r="BB3614" s="63"/>
      <c r="BC3614" s="63"/>
      <c r="BD3614" s="63"/>
      <c r="BE3614" s="63"/>
      <c r="BF3614" s="63"/>
      <c r="BG3614" s="63"/>
      <c r="BH3614" s="63"/>
      <c r="BI3614" s="63"/>
      <c r="BJ3614" s="63"/>
      <c r="BK3614" s="63"/>
      <c r="BL3614" s="63"/>
      <c r="BM3614" s="63"/>
      <c r="BN3614" s="63"/>
      <c r="BO3614" s="63"/>
      <c r="BP3614" s="63"/>
      <c r="BQ3614" s="63"/>
      <c r="BR3614" s="63"/>
      <c r="BS3614" s="63"/>
      <c r="BT3614" s="63"/>
      <c r="BU3614" s="63"/>
      <c r="BV3614" s="63"/>
      <c r="BW3614" s="63"/>
      <c r="BX3614" s="63"/>
      <c r="BY3614" s="63"/>
      <c r="BZ3614" s="63"/>
      <c r="CA3614" s="63"/>
      <c r="CB3614" s="63"/>
      <c r="CC3614" s="63"/>
      <c r="CD3614" s="63"/>
      <c r="CE3614" s="63"/>
      <c r="CF3614" s="63"/>
      <c r="CG3614" s="63"/>
      <c r="CH3614" s="63"/>
      <c r="CI3614" s="63"/>
      <c r="CJ3614" s="63"/>
      <c r="CK3614" s="63"/>
      <c r="CL3614" s="63"/>
      <c r="CM3614" s="63"/>
      <c r="CN3614" s="63"/>
      <c r="CO3614" s="63"/>
      <c r="CP3614" s="63"/>
      <c r="CR3614" s="227"/>
      <c r="CS3614" s="74"/>
    </row>
    <row r="3615" spans="1:97" s="72" customFormat="1" ht="75.75" customHeight="1">
      <c r="A3615" s="63"/>
      <c r="B3615" s="63"/>
      <c r="C3615" s="63"/>
      <c r="D3615" s="63"/>
      <c r="E3615" s="63"/>
      <c r="F3615" s="63"/>
      <c r="G3615" s="63"/>
      <c r="H3615" s="63"/>
      <c r="I3615" s="63"/>
      <c r="J3615" s="63"/>
      <c r="K3615" s="63"/>
      <c r="L3615" s="63"/>
      <c r="M3615" s="63"/>
      <c r="N3615" s="63"/>
      <c r="O3615" s="63"/>
      <c r="P3615" s="63"/>
      <c r="Q3615" s="63"/>
      <c r="R3615" s="63"/>
      <c r="S3615" s="63"/>
      <c r="T3615" s="63"/>
      <c r="U3615" s="63"/>
      <c r="V3615" s="63"/>
      <c r="W3615" s="63"/>
      <c r="X3615" s="63"/>
      <c r="Y3615" s="63"/>
      <c r="Z3615" s="63"/>
      <c r="AA3615" s="63"/>
      <c r="AB3615" s="63"/>
      <c r="AC3615" s="63"/>
      <c r="AD3615" s="63"/>
      <c r="AE3615" s="63"/>
      <c r="AF3615" s="63"/>
      <c r="AG3615" s="63"/>
      <c r="AH3615" s="63"/>
      <c r="AI3615" s="63"/>
      <c r="AJ3615" s="63"/>
      <c r="AK3615" s="63"/>
      <c r="AL3615" s="63"/>
      <c r="AM3615" s="63"/>
      <c r="AN3615" s="63"/>
      <c r="AO3615" s="63"/>
      <c r="AP3615" s="63"/>
      <c r="AQ3615" s="63"/>
      <c r="AR3615" s="63"/>
      <c r="AS3615" s="63"/>
      <c r="AT3615" s="63"/>
      <c r="AU3615" s="63"/>
      <c r="AV3615" s="63"/>
      <c r="AW3615" s="63"/>
      <c r="AX3615" s="63"/>
      <c r="AY3615" s="63"/>
      <c r="AZ3615" s="63"/>
      <c r="BA3615" s="63"/>
      <c r="BB3615" s="63"/>
      <c r="BC3615" s="63"/>
      <c r="BD3615" s="63"/>
      <c r="BE3615" s="63"/>
      <c r="BF3615" s="63"/>
      <c r="BG3615" s="63"/>
      <c r="BH3615" s="63"/>
      <c r="BI3615" s="63"/>
      <c r="BJ3615" s="63"/>
      <c r="BK3615" s="63"/>
      <c r="BL3615" s="63"/>
      <c r="BM3615" s="63"/>
      <c r="BN3615" s="63"/>
      <c r="BO3615" s="63"/>
      <c r="BP3615" s="63"/>
      <c r="BQ3615" s="63"/>
      <c r="BR3615" s="63"/>
      <c r="BS3615" s="63"/>
      <c r="BT3615" s="63"/>
      <c r="BU3615" s="63"/>
      <c r="BV3615" s="63"/>
      <c r="BW3615" s="63"/>
      <c r="BX3615" s="63"/>
      <c r="BY3615" s="63"/>
      <c r="BZ3615" s="63"/>
      <c r="CA3615" s="63"/>
      <c r="CB3615" s="63"/>
      <c r="CC3615" s="63"/>
      <c r="CD3615" s="63"/>
      <c r="CE3615" s="63"/>
      <c r="CF3615" s="63"/>
      <c r="CG3615" s="63"/>
      <c r="CH3615" s="63"/>
      <c r="CI3615" s="63"/>
      <c r="CJ3615" s="63"/>
      <c r="CK3615" s="63"/>
      <c r="CL3615" s="63"/>
      <c r="CM3615" s="63"/>
      <c r="CN3615" s="63"/>
      <c r="CO3615" s="63"/>
      <c r="CP3615" s="63"/>
      <c r="CR3615" s="227"/>
      <c r="CS3615" s="74"/>
    </row>
    <row r="3616" spans="1:97" s="72" customFormat="1" ht="75.75" customHeight="1">
      <c r="A3616" s="63"/>
      <c r="B3616" s="63"/>
      <c r="C3616" s="63"/>
      <c r="D3616" s="63"/>
      <c r="E3616" s="63"/>
      <c r="F3616" s="63"/>
      <c r="G3616" s="63"/>
      <c r="H3616" s="63"/>
      <c r="I3616" s="63"/>
      <c r="J3616" s="63"/>
      <c r="K3616" s="63"/>
      <c r="L3616" s="63"/>
      <c r="M3616" s="63"/>
      <c r="N3616" s="63"/>
      <c r="O3616" s="63"/>
      <c r="P3616" s="63"/>
      <c r="Q3616" s="63"/>
      <c r="R3616" s="63"/>
      <c r="S3616" s="63"/>
      <c r="T3616" s="63"/>
      <c r="U3616" s="63"/>
      <c r="V3616" s="63"/>
      <c r="W3616" s="63"/>
      <c r="X3616" s="63"/>
      <c r="Y3616" s="63"/>
      <c r="Z3616" s="63"/>
      <c r="AA3616" s="63"/>
      <c r="AB3616" s="63"/>
      <c r="AC3616" s="63"/>
      <c r="AD3616" s="63"/>
      <c r="AE3616" s="63"/>
      <c r="AF3616" s="63"/>
      <c r="AG3616" s="63"/>
      <c r="AH3616" s="63"/>
      <c r="AI3616" s="63"/>
      <c r="AJ3616" s="63"/>
      <c r="AK3616" s="63"/>
      <c r="AL3616" s="63"/>
      <c r="AM3616" s="63"/>
      <c r="AN3616" s="63"/>
      <c r="AO3616" s="63"/>
      <c r="AP3616" s="63"/>
      <c r="AQ3616" s="63"/>
      <c r="AR3616" s="63"/>
      <c r="AS3616" s="63"/>
      <c r="AT3616" s="63"/>
      <c r="AU3616" s="63"/>
      <c r="AV3616" s="63"/>
      <c r="AW3616" s="63"/>
      <c r="AX3616" s="63"/>
      <c r="AY3616" s="63"/>
      <c r="AZ3616" s="63"/>
      <c r="BA3616" s="63"/>
      <c r="BB3616" s="63"/>
      <c r="BC3616" s="63"/>
      <c r="BD3616" s="63"/>
      <c r="BE3616" s="63"/>
      <c r="BF3616" s="63"/>
      <c r="BG3616" s="63"/>
      <c r="BH3616" s="63"/>
      <c r="BI3616" s="63"/>
      <c r="BJ3616" s="63"/>
      <c r="BK3616" s="63"/>
      <c r="BL3616" s="63"/>
      <c r="BM3616" s="63"/>
      <c r="BN3616" s="63"/>
      <c r="BO3616" s="63"/>
      <c r="BP3616" s="63"/>
      <c r="BQ3616" s="63"/>
      <c r="BR3616" s="63"/>
      <c r="BS3616" s="63"/>
      <c r="BT3616" s="63"/>
      <c r="BU3616" s="63"/>
      <c r="BV3616" s="63"/>
      <c r="BW3616" s="63"/>
      <c r="BX3616" s="63"/>
      <c r="BY3616" s="63"/>
      <c r="BZ3616" s="63"/>
      <c r="CA3616" s="63"/>
      <c r="CB3616" s="63"/>
      <c r="CC3616" s="63"/>
      <c r="CD3616" s="63"/>
      <c r="CE3616" s="63"/>
      <c r="CF3616" s="63"/>
      <c r="CG3616" s="63"/>
      <c r="CH3616" s="63"/>
      <c r="CI3616" s="63"/>
      <c r="CJ3616" s="63"/>
      <c r="CK3616" s="63"/>
      <c r="CL3616" s="63"/>
      <c r="CM3616" s="63"/>
      <c r="CN3616" s="63"/>
      <c r="CO3616" s="63"/>
      <c r="CP3616" s="63"/>
      <c r="CR3616" s="227"/>
      <c r="CS3616" s="74"/>
    </row>
    <row r="3617" spans="1:97" s="72" customFormat="1" ht="75.75" customHeight="1">
      <c r="A3617" s="63"/>
      <c r="B3617" s="63"/>
      <c r="C3617" s="63"/>
      <c r="D3617" s="63"/>
      <c r="E3617" s="63"/>
      <c r="F3617" s="63"/>
      <c r="G3617" s="63"/>
      <c r="H3617" s="63"/>
      <c r="I3617" s="63"/>
      <c r="J3617" s="63"/>
      <c r="K3617" s="63"/>
      <c r="L3617" s="63"/>
      <c r="M3617" s="63"/>
      <c r="N3617" s="63"/>
      <c r="O3617" s="63"/>
      <c r="P3617" s="63"/>
      <c r="Q3617" s="63"/>
      <c r="R3617" s="63"/>
      <c r="S3617" s="63"/>
      <c r="T3617" s="63"/>
      <c r="U3617" s="63"/>
      <c r="V3617" s="63"/>
      <c r="W3617" s="63"/>
      <c r="X3617" s="63"/>
      <c r="Y3617" s="63"/>
      <c r="Z3617" s="63"/>
      <c r="AA3617" s="63"/>
      <c r="AB3617" s="63"/>
      <c r="AC3617" s="63"/>
      <c r="AD3617" s="63"/>
      <c r="AE3617" s="63"/>
      <c r="AF3617" s="63"/>
      <c r="AG3617" s="63"/>
      <c r="AH3617" s="63"/>
      <c r="AI3617" s="63"/>
      <c r="AJ3617" s="63"/>
      <c r="AK3617" s="63"/>
      <c r="AL3617" s="63"/>
      <c r="AM3617" s="63"/>
      <c r="AN3617" s="63"/>
      <c r="AO3617" s="63"/>
      <c r="AP3617" s="63"/>
      <c r="AQ3617" s="63"/>
      <c r="AR3617" s="63"/>
      <c r="AS3617" s="63"/>
      <c r="AT3617" s="63"/>
      <c r="AU3617" s="63"/>
      <c r="AV3617" s="63"/>
      <c r="AW3617" s="63"/>
      <c r="AX3617" s="63"/>
      <c r="AY3617" s="63"/>
      <c r="AZ3617" s="63"/>
      <c r="BA3617" s="63"/>
      <c r="BB3617" s="63"/>
      <c r="BC3617" s="63"/>
      <c r="BD3617" s="63"/>
      <c r="BE3617" s="63"/>
      <c r="BF3617" s="63"/>
      <c r="BG3617" s="63"/>
      <c r="BH3617" s="63"/>
      <c r="BI3617" s="63"/>
      <c r="BJ3617" s="63"/>
      <c r="BK3617" s="63"/>
      <c r="BL3617" s="63"/>
      <c r="BM3617" s="63"/>
      <c r="BN3617" s="63"/>
      <c r="BO3617" s="63"/>
      <c r="BP3617" s="63"/>
      <c r="BQ3617" s="63"/>
      <c r="BR3617" s="63"/>
      <c r="BS3617" s="63"/>
      <c r="BT3617" s="63"/>
      <c r="BU3617" s="63"/>
      <c r="BV3617" s="63"/>
      <c r="BW3617" s="63"/>
      <c r="BX3617" s="63"/>
      <c r="BY3617" s="63"/>
      <c r="BZ3617" s="63"/>
      <c r="CA3617" s="63"/>
      <c r="CB3617" s="63"/>
      <c r="CC3617" s="63"/>
      <c r="CD3617" s="63"/>
      <c r="CE3617" s="63"/>
      <c r="CF3617" s="63"/>
      <c r="CG3617" s="63"/>
      <c r="CH3617" s="63"/>
      <c r="CI3617" s="63"/>
      <c r="CJ3617" s="63"/>
      <c r="CK3617" s="63"/>
      <c r="CL3617" s="63"/>
      <c r="CM3617" s="63"/>
      <c r="CN3617" s="63"/>
      <c r="CO3617" s="63"/>
      <c r="CP3617" s="63"/>
      <c r="CR3617" s="227"/>
      <c r="CS3617" s="74"/>
    </row>
    <row r="3618" spans="1:97" s="72" customFormat="1" ht="75.75" customHeight="1">
      <c r="A3618" s="63"/>
      <c r="B3618" s="63"/>
      <c r="C3618" s="63"/>
      <c r="D3618" s="63"/>
      <c r="E3618" s="63"/>
      <c r="F3618" s="63"/>
      <c r="G3618" s="63"/>
      <c r="H3618" s="63"/>
      <c r="I3618" s="63"/>
      <c r="J3618" s="63"/>
      <c r="K3618" s="63"/>
      <c r="L3618" s="63"/>
      <c r="M3618" s="63"/>
      <c r="N3618" s="63"/>
      <c r="O3618" s="63"/>
      <c r="P3618" s="63"/>
      <c r="Q3618" s="63"/>
      <c r="R3618" s="63"/>
      <c r="S3618" s="63"/>
      <c r="T3618" s="63"/>
      <c r="U3618" s="63"/>
      <c r="V3618" s="63"/>
      <c r="W3618" s="63"/>
      <c r="X3618" s="63"/>
      <c r="Y3618" s="63"/>
      <c r="Z3618" s="63"/>
      <c r="AA3618" s="63"/>
      <c r="AB3618" s="63"/>
      <c r="AC3618" s="63"/>
      <c r="AD3618" s="63"/>
      <c r="AE3618" s="63"/>
      <c r="AF3618" s="63"/>
      <c r="AG3618" s="63"/>
      <c r="AH3618" s="63"/>
      <c r="AI3618" s="63"/>
      <c r="AJ3618" s="63"/>
      <c r="AK3618" s="63"/>
      <c r="AL3618" s="63"/>
      <c r="AM3618" s="63"/>
      <c r="AN3618" s="63"/>
      <c r="AO3618" s="63"/>
      <c r="AP3618" s="63"/>
      <c r="AQ3618" s="63"/>
      <c r="AR3618" s="63"/>
      <c r="AS3618" s="63"/>
      <c r="AT3618" s="63"/>
      <c r="AU3618" s="63"/>
      <c r="AV3618" s="63"/>
      <c r="AW3618" s="63"/>
      <c r="AX3618" s="63"/>
      <c r="AY3618" s="63"/>
      <c r="AZ3618" s="63"/>
      <c r="BA3618" s="63"/>
      <c r="BB3618" s="63"/>
      <c r="BC3618" s="63"/>
      <c r="BD3618" s="63"/>
      <c r="BE3618" s="63"/>
      <c r="BF3618" s="63"/>
      <c r="BG3618" s="63"/>
      <c r="BH3618" s="63"/>
      <c r="BI3618" s="63"/>
      <c r="BJ3618" s="63"/>
      <c r="BK3618" s="63"/>
      <c r="BL3618" s="63"/>
      <c r="BM3618" s="63"/>
      <c r="BN3618" s="63"/>
      <c r="BO3618" s="63"/>
      <c r="BP3618" s="63"/>
      <c r="BQ3618" s="63"/>
      <c r="BR3618" s="63"/>
      <c r="BS3618" s="63"/>
      <c r="BT3618" s="63"/>
      <c r="BU3618" s="63"/>
      <c r="BV3618" s="63"/>
      <c r="BW3618" s="63"/>
      <c r="BX3618" s="63"/>
      <c r="BY3618" s="63"/>
      <c r="BZ3618" s="63"/>
      <c r="CA3618" s="63"/>
      <c r="CB3618" s="63"/>
      <c r="CC3618" s="63"/>
      <c r="CD3618" s="63"/>
      <c r="CE3618" s="63"/>
      <c r="CF3618" s="63"/>
      <c r="CG3618" s="63"/>
      <c r="CH3618" s="63"/>
      <c r="CI3618" s="63"/>
      <c r="CJ3618" s="63"/>
      <c r="CK3618" s="63"/>
      <c r="CL3618" s="63"/>
      <c r="CM3618" s="63"/>
      <c r="CN3618" s="63"/>
      <c r="CO3618" s="63"/>
      <c r="CP3618" s="63"/>
      <c r="CR3618" s="227"/>
      <c r="CS3618" s="74"/>
    </row>
    <row r="3619" spans="1:97" s="72" customFormat="1" ht="75.75" customHeight="1">
      <c r="A3619" s="63"/>
      <c r="B3619" s="63"/>
      <c r="C3619" s="63"/>
      <c r="D3619" s="63"/>
      <c r="E3619" s="63"/>
      <c r="F3619" s="63"/>
      <c r="G3619" s="63"/>
      <c r="H3619" s="63"/>
      <c r="I3619" s="63"/>
      <c r="J3619" s="63"/>
      <c r="K3619" s="63"/>
      <c r="L3619" s="63"/>
      <c r="M3619" s="63"/>
      <c r="N3619" s="63"/>
      <c r="O3619" s="63"/>
      <c r="P3619" s="63"/>
      <c r="Q3619" s="63"/>
      <c r="R3619" s="63"/>
      <c r="S3619" s="63"/>
      <c r="T3619" s="63"/>
      <c r="U3619" s="63"/>
      <c r="V3619" s="63"/>
      <c r="W3619" s="63"/>
      <c r="X3619" s="63"/>
      <c r="Y3619" s="63"/>
      <c r="Z3619" s="63"/>
      <c r="AA3619" s="63"/>
      <c r="AB3619" s="63"/>
      <c r="AC3619" s="63"/>
      <c r="AD3619" s="63"/>
      <c r="AE3619" s="63"/>
      <c r="AF3619" s="63"/>
      <c r="AG3619" s="63"/>
      <c r="AH3619" s="63"/>
      <c r="AI3619" s="63"/>
      <c r="AJ3619" s="63"/>
      <c r="AK3619" s="63"/>
      <c r="AL3619" s="63"/>
      <c r="AM3619" s="63"/>
      <c r="AN3619" s="63"/>
      <c r="AO3619" s="63"/>
      <c r="AP3619" s="63"/>
      <c r="AQ3619" s="63"/>
      <c r="AR3619" s="63"/>
      <c r="AS3619" s="63"/>
      <c r="AT3619" s="63"/>
      <c r="AU3619" s="63"/>
      <c r="AV3619" s="63"/>
      <c r="AW3619" s="63"/>
      <c r="AX3619" s="63"/>
      <c r="AY3619" s="63"/>
      <c r="AZ3619" s="63"/>
      <c r="BA3619" s="63"/>
      <c r="BB3619" s="63"/>
      <c r="BC3619" s="63"/>
      <c r="BD3619" s="63"/>
      <c r="BE3619" s="63"/>
      <c r="BF3619" s="63"/>
      <c r="BG3619" s="63"/>
      <c r="BH3619" s="63"/>
      <c r="BI3619" s="63"/>
      <c r="BJ3619" s="63"/>
      <c r="BK3619" s="63"/>
      <c r="BL3619" s="63"/>
      <c r="BM3619" s="63"/>
      <c r="BN3619" s="63"/>
      <c r="BO3619" s="63"/>
      <c r="BP3619" s="63"/>
      <c r="BQ3619" s="63"/>
      <c r="BR3619" s="63"/>
      <c r="BS3619" s="63"/>
      <c r="BT3619" s="63"/>
      <c r="BU3619" s="63"/>
      <c r="BV3619" s="63"/>
      <c r="BW3619" s="63"/>
      <c r="BX3619" s="63"/>
      <c r="BY3619" s="63"/>
      <c r="BZ3619" s="63"/>
      <c r="CA3619" s="63"/>
      <c r="CB3619" s="63"/>
      <c r="CC3619" s="63"/>
      <c r="CD3619" s="63"/>
      <c r="CE3619" s="63"/>
      <c r="CF3619" s="63"/>
      <c r="CG3619" s="63"/>
      <c r="CH3619" s="63"/>
      <c r="CI3619" s="63"/>
      <c r="CJ3619" s="63"/>
      <c r="CK3619" s="63"/>
      <c r="CL3619" s="63"/>
      <c r="CM3619" s="63"/>
      <c r="CN3619" s="63"/>
      <c r="CO3619" s="63"/>
      <c r="CP3619" s="63"/>
      <c r="CR3619" s="227"/>
      <c r="CS3619" s="74"/>
    </row>
    <row r="3620" spans="1:97" s="72" customFormat="1" ht="75.75" customHeight="1">
      <c r="A3620" s="63"/>
      <c r="B3620" s="63"/>
      <c r="C3620" s="63"/>
      <c r="D3620" s="63"/>
      <c r="E3620" s="63"/>
      <c r="F3620" s="63"/>
      <c r="G3620" s="63"/>
      <c r="H3620" s="63"/>
      <c r="I3620" s="63"/>
      <c r="J3620" s="63"/>
      <c r="K3620" s="63"/>
      <c r="L3620" s="63"/>
      <c r="M3620" s="63"/>
      <c r="N3620" s="63"/>
      <c r="O3620" s="63"/>
      <c r="P3620" s="63"/>
      <c r="Q3620" s="63"/>
      <c r="R3620" s="63"/>
      <c r="S3620" s="63"/>
      <c r="T3620" s="63"/>
      <c r="U3620" s="63"/>
      <c r="V3620" s="63"/>
      <c r="W3620" s="63"/>
      <c r="X3620" s="63"/>
      <c r="Y3620" s="63"/>
      <c r="Z3620" s="63"/>
      <c r="AA3620" s="63"/>
      <c r="AB3620" s="63"/>
      <c r="AC3620" s="63"/>
      <c r="AD3620" s="63"/>
      <c r="AE3620" s="63"/>
      <c r="AF3620" s="63"/>
      <c r="AG3620" s="63"/>
      <c r="AH3620" s="63"/>
      <c r="AI3620" s="63"/>
      <c r="AJ3620" s="63"/>
      <c r="AK3620" s="63"/>
      <c r="AL3620" s="63"/>
      <c r="AM3620" s="63"/>
      <c r="AN3620" s="63"/>
      <c r="AO3620" s="63"/>
      <c r="AP3620" s="63"/>
      <c r="AQ3620" s="63"/>
      <c r="AR3620" s="63"/>
      <c r="AS3620" s="63"/>
      <c r="AT3620" s="63"/>
      <c r="AU3620" s="63"/>
      <c r="AV3620" s="63"/>
      <c r="AW3620" s="63"/>
      <c r="AX3620" s="63"/>
      <c r="AY3620" s="63"/>
      <c r="AZ3620" s="63"/>
      <c r="BA3620" s="63"/>
      <c r="BB3620" s="63"/>
      <c r="BC3620" s="63"/>
      <c r="BD3620" s="63"/>
      <c r="BE3620" s="63"/>
      <c r="BF3620" s="63"/>
      <c r="BG3620" s="63"/>
      <c r="BH3620" s="63"/>
      <c r="BI3620" s="63"/>
      <c r="BJ3620" s="63"/>
      <c r="BK3620" s="63"/>
      <c r="BL3620" s="63"/>
      <c r="BM3620" s="63"/>
      <c r="BN3620" s="63"/>
      <c r="BO3620" s="63"/>
      <c r="BP3620" s="63"/>
      <c r="BQ3620" s="63"/>
      <c r="BR3620" s="63"/>
      <c r="BS3620" s="63"/>
      <c r="BT3620" s="63"/>
      <c r="BU3620" s="63"/>
      <c r="BV3620" s="63"/>
      <c r="BW3620" s="63"/>
      <c r="BX3620" s="63"/>
      <c r="BY3620" s="63"/>
      <c r="BZ3620" s="63"/>
      <c r="CA3620" s="63"/>
      <c r="CB3620" s="63"/>
      <c r="CC3620" s="63"/>
      <c r="CD3620" s="63"/>
      <c r="CE3620" s="63"/>
      <c r="CF3620" s="63"/>
      <c r="CG3620" s="63"/>
      <c r="CH3620" s="63"/>
      <c r="CI3620" s="63"/>
      <c r="CJ3620" s="63"/>
      <c r="CK3620" s="63"/>
      <c r="CL3620" s="63"/>
      <c r="CM3620" s="63"/>
      <c r="CN3620" s="63"/>
      <c r="CO3620" s="63"/>
      <c r="CP3620" s="63"/>
      <c r="CR3620" s="227"/>
      <c r="CS3620" s="74"/>
    </row>
    <row r="3621" spans="1:97" s="72" customFormat="1" ht="75.75" customHeight="1">
      <c r="A3621" s="63"/>
      <c r="B3621" s="63"/>
      <c r="C3621" s="63"/>
      <c r="D3621" s="63"/>
      <c r="E3621" s="63"/>
      <c r="F3621" s="63"/>
      <c r="G3621" s="63"/>
      <c r="H3621" s="63"/>
      <c r="I3621" s="63"/>
      <c r="J3621" s="63"/>
      <c r="K3621" s="63"/>
      <c r="L3621" s="63"/>
      <c r="M3621" s="63"/>
      <c r="N3621" s="63"/>
      <c r="O3621" s="63"/>
      <c r="P3621" s="63"/>
      <c r="Q3621" s="63"/>
      <c r="R3621" s="63"/>
      <c r="S3621" s="63"/>
      <c r="T3621" s="63"/>
      <c r="U3621" s="63"/>
      <c r="V3621" s="63"/>
      <c r="W3621" s="63"/>
      <c r="X3621" s="63"/>
      <c r="Y3621" s="63"/>
      <c r="Z3621" s="63"/>
      <c r="AA3621" s="63"/>
      <c r="AB3621" s="63"/>
      <c r="AC3621" s="63"/>
      <c r="AD3621" s="63"/>
      <c r="AE3621" s="63"/>
      <c r="AF3621" s="63"/>
      <c r="AG3621" s="63"/>
      <c r="AH3621" s="63"/>
      <c r="AI3621" s="63"/>
      <c r="AJ3621" s="63"/>
      <c r="AK3621" s="63"/>
      <c r="AL3621" s="63"/>
      <c r="AM3621" s="63"/>
      <c r="AN3621" s="63"/>
      <c r="AO3621" s="63"/>
      <c r="AP3621" s="63"/>
      <c r="AQ3621" s="63"/>
      <c r="AR3621" s="63"/>
      <c r="AS3621" s="63"/>
      <c r="AT3621" s="63"/>
      <c r="AU3621" s="63"/>
      <c r="AV3621" s="63"/>
      <c r="AW3621" s="63"/>
      <c r="AX3621" s="63"/>
      <c r="AY3621" s="63"/>
      <c r="AZ3621" s="63"/>
      <c r="BA3621" s="63"/>
      <c r="BB3621" s="63"/>
      <c r="BC3621" s="63"/>
      <c r="BD3621" s="63"/>
      <c r="BE3621" s="63"/>
      <c r="BF3621" s="63"/>
      <c r="BG3621" s="63"/>
      <c r="BH3621" s="63"/>
      <c r="BI3621" s="63"/>
      <c r="BJ3621" s="63"/>
      <c r="BK3621" s="63"/>
      <c r="BL3621" s="63"/>
      <c r="BM3621" s="63"/>
      <c r="BN3621" s="63"/>
      <c r="BO3621" s="63"/>
      <c r="BP3621" s="63"/>
      <c r="BQ3621" s="63"/>
      <c r="BR3621" s="63"/>
      <c r="BS3621" s="63"/>
      <c r="BT3621" s="63"/>
      <c r="BU3621" s="63"/>
      <c r="BV3621" s="63"/>
      <c r="BW3621" s="63"/>
      <c r="BX3621" s="63"/>
      <c r="BY3621" s="63"/>
      <c r="BZ3621" s="63"/>
      <c r="CA3621" s="63"/>
      <c r="CB3621" s="63"/>
      <c r="CC3621" s="63"/>
      <c r="CD3621" s="63"/>
      <c r="CE3621" s="63"/>
      <c r="CF3621" s="63"/>
      <c r="CG3621" s="63"/>
      <c r="CH3621" s="63"/>
      <c r="CI3621" s="63"/>
      <c r="CJ3621" s="63"/>
      <c r="CK3621" s="63"/>
      <c r="CL3621" s="63"/>
      <c r="CM3621" s="63"/>
      <c r="CN3621" s="63"/>
      <c r="CO3621" s="63"/>
      <c r="CP3621" s="63"/>
      <c r="CR3621" s="227"/>
      <c r="CS3621" s="74"/>
    </row>
    <row r="3622" spans="1:97" s="72" customFormat="1" ht="75.75" customHeight="1">
      <c r="A3622" s="63"/>
      <c r="B3622" s="63"/>
      <c r="C3622" s="63"/>
      <c r="D3622" s="63"/>
      <c r="E3622" s="63"/>
      <c r="F3622" s="63"/>
      <c r="G3622" s="63"/>
      <c r="H3622" s="63"/>
      <c r="I3622" s="63"/>
      <c r="J3622" s="63"/>
      <c r="K3622" s="63"/>
      <c r="L3622" s="63"/>
      <c r="M3622" s="63"/>
      <c r="N3622" s="63"/>
      <c r="O3622" s="63"/>
      <c r="P3622" s="63"/>
      <c r="Q3622" s="63"/>
      <c r="R3622" s="63"/>
      <c r="S3622" s="63"/>
      <c r="T3622" s="63"/>
      <c r="U3622" s="63"/>
      <c r="V3622" s="63"/>
      <c r="W3622" s="63"/>
      <c r="X3622" s="63"/>
      <c r="Y3622" s="63"/>
      <c r="Z3622" s="63"/>
      <c r="AA3622" s="63"/>
      <c r="AB3622" s="63"/>
      <c r="AC3622" s="63"/>
      <c r="AD3622" s="63"/>
      <c r="AE3622" s="63"/>
      <c r="AF3622" s="63"/>
      <c r="AG3622" s="63"/>
      <c r="AH3622" s="63"/>
      <c r="AI3622" s="63"/>
      <c r="AJ3622" s="63"/>
      <c r="AK3622" s="63"/>
      <c r="AL3622" s="63"/>
      <c r="AM3622" s="63"/>
      <c r="AN3622" s="63"/>
      <c r="AO3622" s="63"/>
      <c r="AP3622" s="63"/>
      <c r="AQ3622" s="63"/>
      <c r="AR3622" s="63"/>
      <c r="AS3622" s="63"/>
      <c r="AT3622" s="63"/>
      <c r="AU3622" s="63"/>
      <c r="AV3622" s="63"/>
      <c r="AW3622" s="63"/>
      <c r="AX3622" s="63"/>
      <c r="AY3622" s="63"/>
      <c r="AZ3622" s="63"/>
      <c r="BA3622" s="63"/>
      <c r="BB3622" s="63"/>
      <c r="BC3622" s="63"/>
      <c r="BD3622" s="63"/>
      <c r="BE3622" s="63"/>
      <c r="BF3622" s="63"/>
      <c r="BG3622" s="63"/>
      <c r="BH3622" s="63"/>
      <c r="BI3622" s="63"/>
      <c r="BJ3622" s="63"/>
      <c r="BK3622" s="63"/>
      <c r="BL3622" s="63"/>
      <c r="BM3622" s="63"/>
      <c r="BN3622" s="63"/>
      <c r="BO3622" s="63"/>
      <c r="BP3622" s="63"/>
      <c r="BQ3622" s="63"/>
      <c r="BR3622" s="63"/>
      <c r="BS3622" s="63"/>
      <c r="BT3622" s="63"/>
      <c r="BU3622" s="63"/>
      <c r="BV3622" s="63"/>
      <c r="BW3622" s="63"/>
      <c r="BX3622" s="63"/>
      <c r="BY3622" s="63"/>
      <c r="BZ3622" s="63"/>
      <c r="CA3622" s="63"/>
      <c r="CB3622" s="63"/>
      <c r="CC3622" s="63"/>
      <c r="CD3622" s="63"/>
      <c r="CE3622" s="63"/>
      <c r="CF3622" s="63"/>
      <c r="CG3622" s="63"/>
      <c r="CH3622" s="63"/>
      <c r="CI3622" s="63"/>
      <c r="CJ3622" s="63"/>
      <c r="CK3622" s="63"/>
      <c r="CL3622" s="63"/>
      <c r="CM3622" s="63"/>
      <c r="CN3622" s="63"/>
      <c r="CO3622" s="63"/>
      <c r="CP3622" s="63"/>
      <c r="CR3622" s="227"/>
      <c r="CS3622" s="74"/>
    </row>
    <row r="3623" spans="1:97" s="72" customFormat="1" ht="75.75" customHeight="1">
      <c r="A3623" s="63"/>
      <c r="B3623" s="63"/>
      <c r="C3623" s="63"/>
      <c r="D3623" s="63"/>
      <c r="E3623" s="63"/>
      <c r="F3623" s="63"/>
      <c r="G3623" s="63"/>
      <c r="H3623" s="63"/>
      <c r="I3623" s="63"/>
      <c r="J3623" s="63"/>
      <c r="K3623" s="63"/>
      <c r="L3623" s="63"/>
      <c r="M3623" s="63"/>
      <c r="N3623" s="63"/>
      <c r="O3623" s="63"/>
      <c r="P3623" s="63"/>
      <c r="Q3623" s="63"/>
      <c r="R3623" s="63"/>
      <c r="S3623" s="63"/>
      <c r="T3623" s="63"/>
      <c r="U3623" s="63"/>
      <c r="V3623" s="63"/>
      <c r="W3623" s="63"/>
      <c r="X3623" s="63"/>
      <c r="Y3623" s="63"/>
      <c r="Z3623" s="63"/>
      <c r="AA3623" s="63"/>
      <c r="AB3623" s="63"/>
      <c r="AC3623" s="63"/>
      <c r="AD3623" s="63"/>
      <c r="AE3623" s="63"/>
      <c r="AF3623" s="63"/>
      <c r="AG3623" s="63"/>
      <c r="AH3623" s="63"/>
      <c r="AI3623" s="63"/>
      <c r="AJ3623" s="63"/>
      <c r="AK3623" s="63"/>
      <c r="AL3623" s="63"/>
      <c r="AM3623" s="63"/>
      <c r="AN3623" s="63"/>
      <c r="AO3623" s="63"/>
      <c r="AP3623" s="63"/>
      <c r="AQ3623" s="63"/>
      <c r="AR3623" s="63"/>
      <c r="AS3623" s="63"/>
      <c r="AT3623" s="63"/>
      <c r="AU3623" s="63"/>
      <c r="AV3623" s="63"/>
      <c r="AW3623" s="63"/>
      <c r="AX3623" s="63"/>
      <c r="AY3623" s="63"/>
      <c r="AZ3623" s="63"/>
      <c r="BA3623" s="63"/>
      <c r="BB3623" s="63"/>
      <c r="BC3623" s="63"/>
      <c r="BD3623" s="63"/>
      <c r="BE3623" s="63"/>
      <c r="BF3623" s="63"/>
      <c r="BG3623" s="63"/>
      <c r="BH3623" s="63"/>
      <c r="BI3623" s="63"/>
      <c r="BJ3623" s="63"/>
      <c r="BK3623" s="63"/>
      <c r="BL3623" s="63"/>
      <c r="BM3623" s="63"/>
      <c r="BN3623" s="63"/>
      <c r="BO3623" s="63"/>
      <c r="BP3623" s="63"/>
      <c r="BQ3623" s="63"/>
      <c r="BR3623" s="63"/>
      <c r="BS3623" s="63"/>
      <c r="BT3623" s="63"/>
      <c r="BU3623" s="63"/>
      <c r="BV3623" s="63"/>
      <c r="BW3623" s="63"/>
      <c r="BX3623" s="63"/>
      <c r="BY3623" s="63"/>
      <c r="BZ3623" s="63"/>
      <c r="CA3623" s="63"/>
      <c r="CB3623" s="63"/>
      <c r="CC3623" s="63"/>
      <c r="CD3623" s="63"/>
      <c r="CE3623" s="63"/>
      <c r="CF3623" s="63"/>
      <c r="CG3623" s="63"/>
      <c r="CH3623" s="63"/>
      <c r="CI3623" s="63"/>
      <c r="CJ3623" s="63"/>
      <c r="CK3623" s="63"/>
      <c r="CL3623" s="63"/>
      <c r="CM3623" s="63"/>
      <c r="CN3623" s="63"/>
      <c r="CO3623" s="63"/>
      <c r="CP3623" s="63"/>
      <c r="CR3623" s="227"/>
      <c r="CS3623" s="74"/>
    </row>
    <row r="3624" spans="1:97" s="72" customFormat="1" ht="75.75" customHeight="1">
      <c r="A3624" s="63"/>
      <c r="B3624" s="63"/>
      <c r="C3624" s="63"/>
      <c r="D3624" s="63"/>
      <c r="E3624" s="63"/>
      <c r="F3624" s="63"/>
      <c r="G3624" s="63"/>
      <c r="H3624" s="63"/>
      <c r="I3624" s="63"/>
      <c r="J3624" s="63"/>
      <c r="K3624" s="63"/>
      <c r="L3624" s="63"/>
      <c r="M3624" s="63"/>
      <c r="N3624" s="63"/>
      <c r="O3624" s="63"/>
      <c r="P3624" s="63"/>
      <c r="Q3624" s="63"/>
      <c r="R3624" s="63"/>
      <c r="S3624" s="63"/>
      <c r="T3624" s="63"/>
      <c r="U3624" s="63"/>
      <c r="V3624" s="63"/>
      <c r="W3624" s="63"/>
      <c r="X3624" s="63"/>
      <c r="Y3624" s="63"/>
      <c r="Z3624" s="63"/>
      <c r="AA3624" s="63"/>
      <c r="AB3624" s="63"/>
      <c r="AC3624" s="63"/>
      <c r="AD3624" s="63"/>
      <c r="AE3624" s="63"/>
      <c r="AF3624" s="63"/>
      <c r="AG3624" s="63"/>
      <c r="AH3624" s="63"/>
      <c r="AI3624" s="63"/>
      <c r="AJ3624" s="63"/>
      <c r="AK3624" s="63"/>
      <c r="AL3624" s="63"/>
      <c r="AM3624" s="63"/>
      <c r="AN3624" s="63"/>
      <c r="AO3624" s="63"/>
      <c r="AP3624" s="63"/>
      <c r="AQ3624" s="63"/>
      <c r="AR3624" s="63"/>
      <c r="AS3624" s="63"/>
      <c r="AT3624" s="63"/>
      <c r="AU3624" s="63"/>
      <c r="AV3624" s="63"/>
      <c r="AW3624" s="63"/>
      <c r="AX3624" s="63"/>
      <c r="AY3624" s="63"/>
      <c r="AZ3624" s="63"/>
      <c r="BA3624" s="63"/>
      <c r="BB3624" s="63"/>
      <c r="BC3624" s="63"/>
      <c r="BD3624" s="63"/>
      <c r="BE3624" s="63"/>
      <c r="BF3624" s="63"/>
      <c r="BG3624" s="63"/>
      <c r="BH3624" s="63"/>
      <c r="BI3624" s="63"/>
      <c r="BJ3624" s="63"/>
      <c r="BK3624" s="63"/>
      <c r="BL3624" s="63"/>
      <c r="BM3624" s="63"/>
      <c r="BN3624" s="63"/>
      <c r="BO3624" s="63"/>
      <c r="BP3624" s="63"/>
      <c r="BQ3624" s="63"/>
      <c r="BR3624" s="63"/>
      <c r="BS3624" s="63"/>
      <c r="BT3624" s="63"/>
      <c r="BU3624" s="63"/>
      <c r="BV3624" s="63"/>
      <c r="BW3624" s="63"/>
      <c r="BX3624" s="63"/>
      <c r="BY3624" s="63"/>
      <c r="BZ3624" s="63"/>
      <c r="CA3624" s="63"/>
      <c r="CB3624" s="63"/>
      <c r="CC3624" s="63"/>
      <c r="CD3624" s="63"/>
      <c r="CE3624" s="63"/>
      <c r="CF3624" s="63"/>
      <c r="CG3624" s="63"/>
      <c r="CH3624" s="63"/>
      <c r="CI3624" s="63"/>
      <c r="CJ3624" s="63"/>
      <c r="CK3624" s="63"/>
      <c r="CL3624" s="63"/>
      <c r="CM3624" s="63"/>
      <c r="CN3624" s="63"/>
      <c r="CO3624" s="63"/>
      <c r="CP3624" s="63"/>
      <c r="CR3624" s="227"/>
      <c r="CS3624" s="74"/>
    </row>
    <row r="3625" spans="1:97" s="72" customFormat="1" ht="75.75" customHeight="1">
      <c r="A3625" s="63"/>
      <c r="B3625" s="63"/>
      <c r="C3625" s="63"/>
      <c r="D3625" s="63"/>
      <c r="E3625" s="63"/>
      <c r="F3625" s="63"/>
      <c r="G3625" s="63"/>
      <c r="H3625" s="63"/>
      <c r="I3625" s="63"/>
      <c r="J3625" s="63"/>
      <c r="K3625" s="63"/>
      <c r="L3625" s="63"/>
      <c r="M3625" s="63"/>
      <c r="N3625" s="63"/>
      <c r="O3625" s="63"/>
      <c r="P3625" s="63"/>
      <c r="Q3625" s="63"/>
      <c r="R3625" s="63"/>
      <c r="S3625" s="63"/>
      <c r="T3625" s="63"/>
      <c r="U3625" s="63"/>
      <c r="V3625" s="63"/>
      <c r="W3625" s="63"/>
      <c r="X3625" s="63"/>
      <c r="Y3625" s="63"/>
      <c r="Z3625" s="63"/>
      <c r="AA3625" s="63"/>
      <c r="AB3625" s="63"/>
      <c r="AC3625" s="63"/>
      <c r="AD3625" s="63"/>
      <c r="AE3625" s="63"/>
      <c r="AF3625" s="63"/>
      <c r="AG3625" s="63"/>
      <c r="AH3625" s="63"/>
      <c r="AI3625" s="63"/>
      <c r="AJ3625" s="63"/>
      <c r="AK3625" s="63"/>
      <c r="AL3625" s="63"/>
      <c r="AM3625" s="63"/>
      <c r="AN3625" s="63"/>
      <c r="AO3625" s="63"/>
      <c r="AP3625" s="63"/>
      <c r="AQ3625" s="63"/>
      <c r="AR3625" s="63"/>
      <c r="AS3625" s="63"/>
      <c r="AT3625" s="63"/>
      <c r="AU3625" s="63"/>
      <c r="AV3625" s="63"/>
      <c r="AW3625" s="63"/>
      <c r="AX3625" s="63"/>
      <c r="AY3625" s="63"/>
      <c r="AZ3625" s="63"/>
      <c r="BA3625" s="63"/>
      <c r="BB3625" s="63"/>
      <c r="BC3625" s="63"/>
      <c r="BD3625" s="63"/>
      <c r="BE3625" s="63"/>
      <c r="BF3625" s="63"/>
      <c r="BG3625" s="63"/>
      <c r="BH3625" s="63"/>
      <c r="BI3625" s="63"/>
      <c r="BJ3625" s="63"/>
      <c r="BK3625" s="63"/>
      <c r="BL3625" s="63"/>
      <c r="BM3625" s="63"/>
      <c r="BN3625" s="63"/>
      <c r="BO3625" s="63"/>
      <c r="BP3625" s="63"/>
      <c r="BQ3625" s="63"/>
      <c r="BR3625" s="63"/>
      <c r="BS3625" s="63"/>
      <c r="BT3625" s="63"/>
      <c r="BU3625" s="63"/>
      <c r="BV3625" s="63"/>
      <c r="BW3625" s="63"/>
      <c r="BX3625" s="63"/>
      <c r="BY3625" s="63"/>
      <c r="BZ3625" s="63"/>
      <c r="CA3625" s="63"/>
      <c r="CB3625" s="63"/>
      <c r="CC3625" s="63"/>
      <c r="CD3625" s="63"/>
      <c r="CE3625" s="63"/>
      <c r="CF3625" s="63"/>
      <c r="CG3625" s="63"/>
      <c r="CH3625" s="63"/>
      <c r="CI3625" s="63"/>
      <c r="CJ3625" s="63"/>
      <c r="CK3625" s="63"/>
      <c r="CL3625" s="63"/>
      <c r="CM3625" s="63"/>
      <c r="CN3625" s="63"/>
      <c r="CO3625" s="63"/>
      <c r="CP3625" s="63"/>
      <c r="CR3625" s="227"/>
      <c r="CS3625" s="74"/>
    </row>
    <row r="3626" spans="1:97" s="72" customFormat="1" ht="75.75" customHeight="1">
      <c r="A3626" s="63"/>
      <c r="B3626" s="63"/>
      <c r="C3626" s="63"/>
      <c r="D3626" s="63"/>
      <c r="E3626" s="63"/>
      <c r="F3626" s="63"/>
      <c r="G3626" s="63"/>
      <c r="H3626" s="63"/>
      <c r="I3626" s="63"/>
      <c r="J3626" s="63"/>
      <c r="K3626" s="63"/>
      <c r="L3626" s="63"/>
      <c r="M3626" s="63"/>
      <c r="N3626" s="63"/>
      <c r="O3626" s="63"/>
      <c r="P3626" s="63"/>
      <c r="Q3626" s="63"/>
      <c r="R3626" s="63"/>
      <c r="S3626" s="63"/>
      <c r="T3626" s="63"/>
      <c r="U3626" s="63"/>
      <c r="V3626" s="63"/>
      <c r="W3626" s="63"/>
      <c r="X3626" s="63"/>
      <c r="Y3626" s="63"/>
      <c r="Z3626" s="63"/>
      <c r="AA3626" s="63"/>
      <c r="AB3626" s="63"/>
      <c r="AC3626" s="63"/>
      <c r="AD3626" s="63"/>
      <c r="AE3626" s="63"/>
      <c r="AF3626" s="63"/>
      <c r="AG3626" s="63"/>
      <c r="AH3626" s="63"/>
      <c r="AI3626" s="63"/>
      <c r="AJ3626" s="63"/>
      <c r="AK3626" s="63"/>
      <c r="AL3626" s="63"/>
      <c r="AM3626" s="63"/>
      <c r="AN3626" s="63"/>
      <c r="AO3626" s="63"/>
      <c r="AP3626" s="63"/>
      <c r="AQ3626" s="63"/>
      <c r="AR3626" s="63"/>
      <c r="AS3626" s="63"/>
      <c r="AT3626" s="63"/>
      <c r="AU3626" s="63"/>
      <c r="AV3626" s="63"/>
      <c r="AW3626" s="63"/>
      <c r="AX3626" s="63"/>
      <c r="AY3626" s="63"/>
      <c r="AZ3626" s="63"/>
      <c r="BA3626" s="63"/>
      <c r="BB3626" s="63"/>
      <c r="BC3626" s="63"/>
      <c r="BD3626" s="63"/>
      <c r="BE3626" s="63"/>
      <c r="BF3626" s="63"/>
      <c r="BG3626" s="63"/>
      <c r="BH3626" s="63"/>
      <c r="BI3626" s="63"/>
      <c r="BJ3626" s="63"/>
      <c r="BK3626" s="63"/>
      <c r="BL3626" s="63"/>
      <c r="BM3626" s="63"/>
      <c r="BN3626" s="63"/>
      <c r="BO3626" s="63"/>
      <c r="BP3626" s="63"/>
      <c r="BQ3626" s="63"/>
      <c r="BR3626" s="63"/>
      <c r="BS3626" s="63"/>
      <c r="BT3626" s="63"/>
      <c r="BU3626" s="63"/>
      <c r="BV3626" s="63"/>
      <c r="BW3626" s="63"/>
      <c r="BX3626" s="63"/>
      <c r="BY3626" s="63"/>
      <c r="BZ3626" s="63"/>
      <c r="CA3626" s="63"/>
      <c r="CB3626" s="63"/>
      <c r="CC3626" s="63"/>
      <c r="CD3626" s="63"/>
      <c r="CE3626" s="63"/>
      <c r="CF3626" s="63"/>
      <c r="CG3626" s="63"/>
      <c r="CH3626" s="63"/>
      <c r="CI3626" s="63"/>
      <c r="CJ3626" s="63"/>
      <c r="CK3626" s="63"/>
      <c r="CL3626" s="63"/>
      <c r="CM3626" s="63"/>
      <c r="CN3626" s="63"/>
      <c r="CO3626" s="63"/>
      <c r="CP3626" s="63"/>
      <c r="CR3626" s="227"/>
      <c r="CS3626" s="74"/>
    </row>
    <row r="3627" spans="1:97" s="72" customFormat="1" ht="75.75" customHeight="1">
      <c r="A3627" s="63"/>
      <c r="B3627" s="63"/>
      <c r="C3627" s="63"/>
      <c r="D3627" s="63"/>
      <c r="E3627" s="63"/>
      <c r="F3627" s="63"/>
      <c r="G3627" s="63"/>
      <c r="H3627" s="63"/>
      <c r="I3627" s="63"/>
      <c r="J3627" s="63"/>
      <c r="K3627" s="63"/>
      <c r="L3627" s="63"/>
      <c r="M3627" s="63"/>
      <c r="N3627" s="63"/>
      <c r="O3627" s="63"/>
      <c r="P3627" s="63"/>
      <c r="Q3627" s="63"/>
      <c r="R3627" s="63"/>
      <c r="S3627" s="63"/>
      <c r="T3627" s="63"/>
      <c r="U3627" s="63"/>
      <c r="V3627" s="63"/>
      <c r="W3627" s="63"/>
      <c r="X3627" s="63"/>
      <c r="Y3627" s="63"/>
      <c r="Z3627" s="63"/>
      <c r="AA3627" s="63"/>
      <c r="AB3627" s="63"/>
      <c r="AC3627" s="63"/>
      <c r="AD3627" s="63"/>
      <c r="AE3627" s="63"/>
      <c r="AF3627" s="63"/>
      <c r="AG3627" s="63"/>
      <c r="AH3627" s="63"/>
      <c r="AI3627" s="63"/>
      <c r="AJ3627" s="63"/>
      <c r="AK3627" s="63"/>
      <c r="AL3627" s="63"/>
      <c r="AM3627" s="63"/>
      <c r="AN3627" s="63"/>
      <c r="AO3627" s="63"/>
      <c r="AP3627" s="63"/>
      <c r="AQ3627" s="63"/>
      <c r="AR3627" s="63"/>
      <c r="AS3627" s="63"/>
      <c r="AT3627" s="63"/>
      <c r="AU3627" s="63"/>
      <c r="AV3627" s="63"/>
      <c r="AW3627" s="63"/>
      <c r="AX3627" s="63"/>
      <c r="AY3627" s="63"/>
      <c r="AZ3627" s="63"/>
      <c r="BA3627" s="63"/>
      <c r="BB3627" s="63"/>
      <c r="BC3627" s="63"/>
      <c r="BD3627" s="63"/>
      <c r="BE3627" s="63"/>
      <c r="BF3627" s="63"/>
      <c r="BG3627" s="63"/>
      <c r="BH3627" s="63"/>
      <c r="BI3627" s="63"/>
      <c r="BJ3627" s="63"/>
      <c r="BK3627" s="63"/>
      <c r="BL3627" s="63"/>
      <c r="BM3627" s="63"/>
      <c r="BN3627" s="63"/>
      <c r="BO3627" s="63"/>
      <c r="BP3627" s="63"/>
      <c r="BQ3627" s="63"/>
      <c r="BR3627" s="63"/>
      <c r="BS3627" s="63"/>
      <c r="BT3627" s="63"/>
      <c r="BU3627" s="63"/>
      <c r="BV3627" s="63"/>
      <c r="BW3627" s="63"/>
      <c r="BX3627" s="63"/>
      <c r="BY3627" s="63"/>
      <c r="BZ3627" s="63"/>
      <c r="CA3627" s="63"/>
      <c r="CB3627" s="63"/>
      <c r="CC3627" s="63"/>
      <c r="CD3627" s="63"/>
      <c r="CE3627" s="63"/>
      <c r="CF3627" s="63"/>
      <c r="CG3627" s="63"/>
      <c r="CH3627" s="63"/>
      <c r="CI3627" s="63"/>
      <c r="CJ3627" s="63"/>
      <c r="CK3627" s="63"/>
      <c r="CL3627" s="63"/>
      <c r="CM3627" s="63"/>
      <c r="CN3627" s="63"/>
      <c r="CO3627" s="63"/>
      <c r="CP3627" s="63"/>
      <c r="CR3627" s="227"/>
      <c r="CS3627" s="74"/>
    </row>
    <row r="3628" spans="1:97" s="72" customFormat="1" ht="75.75" customHeight="1">
      <c r="A3628" s="63"/>
      <c r="B3628" s="63"/>
      <c r="C3628" s="63"/>
      <c r="D3628" s="63"/>
      <c r="E3628" s="63"/>
      <c r="F3628" s="63"/>
      <c r="G3628" s="63"/>
      <c r="H3628" s="63"/>
      <c r="I3628" s="63"/>
      <c r="J3628" s="63"/>
      <c r="K3628" s="63"/>
      <c r="L3628" s="63"/>
      <c r="M3628" s="63"/>
      <c r="N3628" s="63"/>
      <c r="O3628" s="63"/>
      <c r="P3628" s="63"/>
      <c r="Q3628" s="63"/>
      <c r="R3628" s="63"/>
      <c r="S3628" s="63"/>
      <c r="T3628" s="63"/>
      <c r="U3628" s="63"/>
      <c r="V3628" s="63"/>
      <c r="W3628" s="63"/>
      <c r="X3628" s="63"/>
      <c r="Y3628" s="63"/>
      <c r="Z3628" s="63"/>
      <c r="AA3628" s="63"/>
      <c r="AB3628" s="63"/>
      <c r="AC3628" s="63"/>
      <c r="AD3628" s="63"/>
      <c r="AE3628" s="63"/>
      <c r="AF3628" s="63"/>
      <c r="AG3628" s="63"/>
      <c r="AH3628" s="63"/>
      <c r="AI3628" s="63"/>
      <c r="AJ3628" s="63"/>
      <c r="AK3628" s="63"/>
      <c r="AL3628" s="63"/>
      <c r="AM3628" s="63"/>
      <c r="AN3628" s="63"/>
      <c r="AO3628" s="63"/>
      <c r="AP3628" s="63"/>
      <c r="AQ3628" s="63"/>
      <c r="AR3628" s="63"/>
      <c r="AS3628" s="63"/>
      <c r="AT3628" s="63"/>
      <c r="AU3628" s="63"/>
      <c r="AV3628" s="63"/>
      <c r="AW3628" s="63"/>
      <c r="AX3628" s="63"/>
      <c r="AY3628" s="63"/>
      <c r="AZ3628" s="63"/>
      <c r="BA3628" s="63"/>
      <c r="BB3628" s="63"/>
      <c r="BC3628" s="63"/>
      <c r="BD3628" s="63"/>
      <c r="BE3628" s="63"/>
      <c r="BF3628" s="63"/>
      <c r="BG3628" s="63"/>
      <c r="BH3628" s="63"/>
      <c r="BI3628" s="63"/>
      <c r="BJ3628" s="63"/>
      <c r="BK3628" s="63"/>
      <c r="BL3628" s="63"/>
      <c r="BM3628" s="63"/>
      <c r="BN3628" s="63"/>
      <c r="BO3628" s="63"/>
      <c r="BP3628" s="63"/>
      <c r="BQ3628" s="63"/>
      <c r="BR3628" s="63"/>
      <c r="BS3628" s="63"/>
      <c r="BT3628" s="63"/>
      <c r="BU3628" s="63"/>
      <c r="BV3628" s="63"/>
      <c r="BW3628" s="63"/>
      <c r="BX3628" s="63"/>
      <c r="BY3628" s="63"/>
      <c r="BZ3628" s="63"/>
      <c r="CA3628" s="63"/>
      <c r="CB3628" s="63"/>
      <c r="CC3628" s="63"/>
      <c r="CD3628" s="63"/>
      <c r="CE3628" s="63"/>
      <c r="CF3628" s="63"/>
      <c r="CG3628" s="63"/>
      <c r="CH3628" s="63"/>
      <c r="CI3628" s="63"/>
      <c r="CJ3628" s="63"/>
      <c r="CK3628" s="63"/>
      <c r="CL3628" s="63"/>
      <c r="CM3628" s="63"/>
      <c r="CN3628" s="63"/>
      <c r="CO3628" s="63"/>
      <c r="CP3628" s="63"/>
      <c r="CR3628" s="227"/>
      <c r="CS3628" s="74"/>
    </row>
    <row r="3629" spans="1:97" s="72" customFormat="1" ht="75.75" customHeight="1">
      <c r="A3629" s="63"/>
      <c r="B3629" s="63"/>
      <c r="C3629" s="63"/>
      <c r="D3629" s="63"/>
      <c r="E3629" s="63"/>
      <c r="F3629" s="63"/>
      <c r="G3629" s="63"/>
      <c r="H3629" s="63"/>
      <c r="I3629" s="63"/>
      <c r="J3629" s="63"/>
      <c r="K3629" s="63"/>
      <c r="L3629" s="63"/>
      <c r="M3629" s="63"/>
      <c r="N3629" s="63"/>
      <c r="O3629" s="63"/>
      <c r="P3629" s="63"/>
      <c r="Q3629" s="63"/>
      <c r="R3629" s="63"/>
      <c r="S3629" s="63"/>
      <c r="T3629" s="63"/>
      <c r="U3629" s="63"/>
      <c r="V3629" s="63"/>
      <c r="W3629" s="63"/>
      <c r="X3629" s="63"/>
      <c r="Y3629" s="63"/>
      <c r="Z3629" s="63"/>
      <c r="AA3629" s="63"/>
      <c r="AB3629" s="63"/>
      <c r="AC3629" s="63"/>
      <c r="AD3629" s="63"/>
      <c r="AE3629" s="63"/>
      <c r="AF3629" s="63"/>
      <c r="AG3629" s="63"/>
      <c r="AH3629" s="63"/>
      <c r="AI3629" s="63"/>
      <c r="AJ3629" s="63"/>
      <c r="AK3629" s="63"/>
      <c r="AL3629" s="63"/>
      <c r="AM3629" s="63"/>
      <c r="AN3629" s="63"/>
      <c r="AO3629" s="63"/>
      <c r="AP3629" s="63"/>
      <c r="AQ3629" s="63"/>
      <c r="AR3629" s="63"/>
      <c r="AS3629" s="63"/>
      <c r="AT3629" s="63"/>
      <c r="AU3629" s="63"/>
      <c r="AV3629" s="63"/>
      <c r="AW3629" s="63"/>
      <c r="AX3629" s="63"/>
      <c r="AY3629" s="63"/>
      <c r="AZ3629" s="63"/>
      <c r="BA3629" s="63"/>
      <c r="BB3629" s="63"/>
      <c r="BC3629" s="63"/>
      <c r="BD3629" s="63"/>
      <c r="BE3629" s="63"/>
      <c r="BF3629" s="63"/>
      <c r="BG3629" s="63"/>
      <c r="BH3629" s="63"/>
      <c r="BI3629" s="63"/>
      <c r="BJ3629" s="63"/>
      <c r="BK3629" s="63"/>
      <c r="BL3629" s="63"/>
      <c r="BM3629" s="63"/>
      <c r="BN3629" s="63"/>
      <c r="BO3629" s="63"/>
      <c r="BP3629" s="63"/>
      <c r="BQ3629" s="63"/>
      <c r="BR3629" s="63"/>
      <c r="BS3629" s="63"/>
      <c r="BT3629" s="63"/>
      <c r="BU3629" s="63"/>
      <c r="BV3629" s="63"/>
      <c r="BW3629" s="63"/>
      <c r="BX3629" s="63"/>
      <c r="BY3629" s="63"/>
      <c r="BZ3629" s="63"/>
      <c r="CA3629" s="63"/>
      <c r="CB3629" s="63"/>
      <c r="CC3629" s="63"/>
      <c r="CD3629" s="63"/>
      <c r="CE3629" s="63"/>
      <c r="CF3629" s="63"/>
      <c r="CG3629" s="63"/>
      <c r="CH3629" s="63"/>
      <c r="CI3629" s="63"/>
      <c r="CJ3629" s="63"/>
      <c r="CK3629" s="63"/>
      <c r="CL3629" s="63"/>
      <c r="CM3629" s="63"/>
      <c r="CN3629" s="63"/>
      <c r="CO3629" s="63"/>
      <c r="CP3629" s="63"/>
      <c r="CR3629" s="227"/>
      <c r="CS3629" s="74"/>
    </row>
    <row r="3630" spans="1:97" s="72" customFormat="1" ht="75.75" customHeight="1">
      <c r="A3630" s="63"/>
      <c r="B3630" s="63"/>
      <c r="C3630" s="63"/>
      <c r="D3630" s="63"/>
      <c r="E3630" s="63"/>
      <c r="F3630" s="63"/>
      <c r="G3630" s="63"/>
      <c r="H3630" s="63"/>
      <c r="I3630" s="63"/>
      <c r="J3630" s="63"/>
      <c r="K3630" s="63"/>
      <c r="L3630" s="63"/>
      <c r="M3630" s="63"/>
      <c r="N3630" s="63"/>
      <c r="O3630" s="63"/>
      <c r="P3630" s="63"/>
      <c r="Q3630" s="63"/>
      <c r="R3630" s="63"/>
      <c r="S3630" s="63"/>
      <c r="T3630" s="63"/>
      <c r="U3630" s="63"/>
      <c r="V3630" s="63"/>
      <c r="W3630" s="63"/>
      <c r="X3630" s="63"/>
      <c r="Y3630" s="63"/>
      <c r="Z3630" s="63"/>
      <c r="AA3630" s="63"/>
      <c r="AB3630" s="63"/>
      <c r="AC3630" s="63"/>
      <c r="AD3630" s="63"/>
      <c r="AE3630" s="63"/>
      <c r="AF3630" s="63"/>
      <c r="AG3630" s="63"/>
      <c r="AH3630" s="63"/>
      <c r="AI3630" s="63"/>
      <c r="AJ3630" s="63"/>
      <c r="AK3630" s="63"/>
      <c r="AL3630" s="63"/>
      <c r="AM3630" s="63"/>
      <c r="AN3630" s="63"/>
      <c r="AO3630" s="63"/>
      <c r="AP3630" s="63"/>
      <c r="AQ3630" s="63"/>
      <c r="AR3630" s="63"/>
      <c r="AS3630" s="63"/>
      <c r="AT3630" s="63"/>
      <c r="AU3630" s="63"/>
      <c r="AV3630" s="63"/>
      <c r="AW3630" s="63"/>
      <c r="AX3630" s="63"/>
      <c r="AY3630" s="63"/>
      <c r="AZ3630" s="63"/>
      <c r="BA3630" s="63"/>
      <c r="BB3630" s="63"/>
      <c r="BC3630" s="63"/>
      <c r="BD3630" s="63"/>
      <c r="BE3630" s="63"/>
      <c r="BF3630" s="63"/>
      <c r="BG3630" s="63"/>
      <c r="BH3630" s="63"/>
      <c r="BI3630" s="63"/>
      <c r="BJ3630" s="63"/>
      <c r="BK3630" s="63"/>
      <c r="BL3630" s="63"/>
      <c r="BM3630" s="63"/>
      <c r="BN3630" s="63"/>
      <c r="BO3630" s="63"/>
      <c r="BP3630" s="63"/>
      <c r="BQ3630" s="63"/>
      <c r="BR3630" s="63"/>
      <c r="BS3630" s="63"/>
      <c r="BT3630" s="63"/>
      <c r="BU3630" s="63"/>
      <c r="BV3630" s="63"/>
      <c r="BW3630" s="63"/>
      <c r="BX3630" s="63"/>
      <c r="BY3630" s="63"/>
      <c r="BZ3630" s="63"/>
      <c r="CA3630" s="63"/>
      <c r="CB3630" s="63"/>
      <c r="CC3630" s="63"/>
      <c r="CD3630" s="63"/>
      <c r="CE3630" s="63"/>
      <c r="CF3630" s="63"/>
      <c r="CG3630" s="63"/>
      <c r="CH3630" s="63"/>
      <c r="CI3630" s="63"/>
      <c r="CJ3630" s="63"/>
      <c r="CK3630" s="63"/>
      <c r="CL3630" s="63"/>
      <c r="CM3630" s="63"/>
      <c r="CN3630" s="63"/>
      <c r="CO3630" s="63"/>
      <c r="CP3630" s="63"/>
      <c r="CR3630" s="227"/>
      <c r="CS3630" s="74"/>
    </row>
    <row r="3631" spans="1:97" s="72" customFormat="1" ht="75.75" customHeight="1">
      <c r="A3631" s="63"/>
      <c r="B3631" s="63"/>
      <c r="C3631" s="63"/>
      <c r="D3631" s="63"/>
      <c r="E3631" s="63"/>
      <c r="F3631" s="63"/>
      <c r="G3631" s="63"/>
      <c r="H3631" s="63"/>
      <c r="I3631" s="63"/>
      <c r="J3631" s="63"/>
      <c r="K3631" s="63"/>
      <c r="L3631" s="63"/>
      <c r="M3631" s="63"/>
      <c r="N3631" s="63"/>
      <c r="O3631" s="63"/>
      <c r="P3631" s="63"/>
      <c r="Q3631" s="63"/>
      <c r="R3631" s="63"/>
      <c r="S3631" s="63"/>
      <c r="T3631" s="63"/>
      <c r="U3631" s="63"/>
      <c r="V3631" s="63"/>
      <c r="W3631" s="63"/>
      <c r="X3631" s="63"/>
      <c r="Y3631" s="63"/>
      <c r="Z3631" s="63"/>
      <c r="AA3631" s="63"/>
      <c r="AB3631" s="63"/>
      <c r="AC3631" s="63"/>
      <c r="AD3631" s="63"/>
      <c r="AE3631" s="63"/>
      <c r="AF3631" s="63"/>
      <c r="AG3631" s="63"/>
      <c r="AH3631" s="63"/>
      <c r="AI3631" s="63"/>
      <c r="AJ3631" s="63"/>
      <c r="AK3631" s="63"/>
      <c r="AL3631" s="63"/>
      <c r="AM3631" s="63"/>
      <c r="AN3631" s="63"/>
      <c r="AO3631" s="63"/>
      <c r="AP3631" s="63"/>
      <c r="AQ3631" s="63"/>
      <c r="AR3631" s="63"/>
      <c r="AS3631" s="63"/>
      <c r="AT3631" s="63"/>
      <c r="AU3631" s="63"/>
      <c r="AV3631" s="63"/>
      <c r="AW3631" s="63"/>
      <c r="AX3631" s="63"/>
      <c r="AY3631" s="63"/>
      <c r="AZ3631" s="63"/>
      <c r="BA3631" s="63"/>
      <c r="BB3631" s="63"/>
      <c r="BC3631" s="63"/>
      <c r="BD3631" s="63"/>
      <c r="BE3631" s="63"/>
      <c r="BF3631" s="63"/>
      <c r="BG3631" s="63"/>
      <c r="BH3631" s="63"/>
      <c r="BI3631" s="63"/>
      <c r="BJ3631" s="63"/>
      <c r="BK3631" s="63"/>
      <c r="BL3631" s="63"/>
      <c r="BM3631" s="63"/>
      <c r="BN3631" s="63"/>
      <c r="BO3631" s="63"/>
      <c r="BP3631" s="63"/>
      <c r="BQ3631" s="63"/>
      <c r="BR3631" s="63"/>
      <c r="BS3631" s="63"/>
      <c r="BT3631" s="63"/>
      <c r="BU3631" s="63"/>
      <c r="BV3631" s="63"/>
      <c r="BW3631" s="63"/>
      <c r="BX3631" s="63"/>
      <c r="BY3631" s="63"/>
      <c r="BZ3631" s="63"/>
      <c r="CA3631" s="63"/>
      <c r="CB3631" s="63"/>
      <c r="CC3631" s="63"/>
      <c r="CD3631" s="63"/>
      <c r="CE3631" s="63"/>
      <c r="CF3631" s="63"/>
      <c r="CG3631" s="63"/>
      <c r="CH3631" s="63"/>
      <c r="CI3631" s="63"/>
      <c r="CJ3631" s="63"/>
      <c r="CK3631" s="63"/>
      <c r="CL3631" s="63"/>
      <c r="CM3631" s="63"/>
      <c r="CN3631" s="63"/>
      <c r="CO3631" s="63"/>
      <c r="CP3631" s="63"/>
      <c r="CR3631" s="227"/>
      <c r="CS3631" s="74"/>
    </row>
    <row r="3632" spans="1:97" s="72" customFormat="1" ht="75.75" customHeight="1">
      <c r="A3632" s="63"/>
      <c r="B3632" s="63"/>
      <c r="C3632" s="63"/>
      <c r="D3632" s="63"/>
      <c r="E3632" s="63"/>
      <c r="F3632" s="63"/>
      <c r="G3632" s="63"/>
      <c r="H3632" s="63"/>
      <c r="I3632" s="63"/>
      <c r="J3632" s="63"/>
      <c r="K3632" s="63"/>
      <c r="L3632" s="63"/>
      <c r="M3632" s="63"/>
      <c r="N3632" s="63"/>
      <c r="O3632" s="63"/>
      <c r="P3632" s="63"/>
      <c r="Q3632" s="63"/>
      <c r="R3632" s="63"/>
      <c r="S3632" s="63"/>
      <c r="T3632" s="63"/>
      <c r="U3632" s="63"/>
      <c r="V3632" s="63"/>
      <c r="W3632" s="63"/>
      <c r="X3632" s="63"/>
      <c r="Y3632" s="63"/>
      <c r="Z3632" s="63"/>
      <c r="AA3632" s="63"/>
      <c r="AB3632" s="63"/>
      <c r="AC3632" s="63"/>
      <c r="AD3632" s="63"/>
      <c r="AE3632" s="63"/>
      <c r="AF3632" s="63"/>
      <c r="AG3632" s="63"/>
      <c r="AH3632" s="63"/>
      <c r="AI3632" s="63"/>
      <c r="AJ3632" s="63"/>
      <c r="AK3632" s="63"/>
      <c r="AL3632" s="63"/>
      <c r="AM3632" s="63"/>
      <c r="AN3632" s="63"/>
      <c r="AO3632" s="63"/>
      <c r="AP3632" s="63"/>
      <c r="AQ3632" s="63"/>
      <c r="AR3632" s="63"/>
      <c r="AS3632" s="63"/>
      <c r="AT3632" s="63"/>
      <c r="AU3632" s="63"/>
      <c r="AV3632" s="63"/>
      <c r="AW3632" s="63"/>
      <c r="AX3632" s="63"/>
      <c r="AY3632" s="63"/>
      <c r="AZ3632" s="63"/>
      <c r="BA3632" s="63"/>
      <c r="BB3632" s="63"/>
      <c r="BC3632" s="63"/>
      <c r="BD3632" s="63"/>
      <c r="BE3632" s="63"/>
      <c r="BF3632" s="63"/>
      <c r="BG3632" s="63"/>
      <c r="BH3632" s="63"/>
      <c r="BI3632" s="63"/>
      <c r="BJ3632" s="63"/>
      <c r="BK3632" s="63"/>
      <c r="BL3632" s="63"/>
      <c r="BM3632" s="63"/>
      <c r="BN3632" s="63"/>
      <c r="BO3632" s="63"/>
      <c r="BP3632" s="63"/>
      <c r="BQ3632" s="63"/>
      <c r="BR3632" s="63"/>
      <c r="BS3632" s="63"/>
      <c r="BT3632" s="63"/>
      <c r="BU3632" s="63"/>
      <c r="BV3632" s="63"/>
      <c r="BW3632" s="63"/>
      <c r="BX3632" s="63"/>
      <c r="BY3632" s="63"/>
      <c r="BZ3632" s="63"/>
      <c r="CA3632" s="63"/>
      <c r="CB3632" s="63"/>
      <c r="CC3632" s="63"/>
      <c r="CD3632" s="63"/>
      <c r="CE3632" s="63"/>
      <c r="CF3632" s="63"/>
      <c r="CG3632" s="63"/>
      <c r="CH3632" s="63"/>
      <c r="CI3632" s="63"/>
      <c r="CJ3632" s="63"/>
      <c r="CK3632" s="63"/>
      <c r="CL3632" s="63"/>
      <c r="CM3632" s="63"/>
      <c r="CN3632" s="63"/>
      <c r="CO3632" s="63"/>
      <c r="CP3632" s="63"/>
      <c r="CR3632" s="227"/>
      <c r="CS3632" s="74"/>
    </row>
    <row r="3633" spans="1:97" s="72" customFormat="1" ht="75.75" customHeight="1">
      <c r="A3633" s="63"/>
      <c r="B3633" s="63"/>
      <c r="C3633" s="63"/>
      <c r="D3633" s="63"/>
      <c r="E3633" s="63"/>
      <c r="F3633" s="63"/>
      <c r="G3633" s="63"/>
      <c r="H3633" s="63"/>
      <c r="I3633" s="63"/>
      <c r="J3633" s="63"/>
      <c r="K3633" s="63"/>
      <c r="L3633" s="63"/>
      <c r="M3633" s="63"/>
      <c r="N3633" s="63"/>
      <c r="O3633" s="63"/>
      <c r="P3633" s="63"/>
      <c r="Q3633" s="63"/>
      <c r="R3633" s="63"/>
      <c r="S3633" s="63"/>
      <c r="T3633" s="63"/>
      <c r="U3633" s="63"/>
      <c r="V3633" s="63"/>
      <c r="W3633" s="63"/>
      <c r="X3633" s="63"/>
      <c r="Y3633" s="63"/>
      <c r="Z3633" s="63"/>
      <c r="AA3633" s="63"/>
      <c r="AB3633" s="63"/>
      <c r="AC3633" s="63"/>
      <c r="AD3633" s="63"/>
      <c r="AE3633" s="63"/>
      <c r="AF3633" s="63"/>
      <c r="AG3633" s="63"/>
      <c r="AH3633" s="63"/>
      <c r="AI3633" s="63"/>
      <c r="AJ3633" s="63"/>
      <c r="AK3633" s="63"/>
      <c r="AL3633" s="63"/>
      <c r="AM3633" s="63"/>
      <c r="AN3633" s="63"/>
      <c r="AO3633" s="63"/>
      <c r="AP3633" s="63"/>
      <c r="AQ3633" s="63"/>
      <c r="AR3633" s="63"/>
      <c r="AS3633" s="63"/>
      <c r="AT3633" s="63"/>
      <c r="AU3633" s="63"/>
      <c r="AV3633" s="63"/>
      <c r="AW3633" s="63"/>
      <c r="AX3633" s="63"/>
      <c r="AY3633" s="63"/>
      <c r="AZ3633" s="63"/>
      <c r="BA3633" s="63"/>
      <c r="BB3633" s="63"/>
      <c r="BC3633" s="63"/>
      <c r="BD3633" s="63"/>
      <c r="BE3633" s="63"/>
      <c r="BF3633" s="63"/>
      <c r="BG3633" s="63"/>
      <c r="BH3633" s="63"/>
      <c r="BI3633" s="63"/>
      <c r="BJ3633" s="63"/>
      <c r="BK3633" s="63"/>
      <c r="BL3633" s="63"/>
      <c r="BM3633" s="63"/>
      <c r="BN3633" s="63"/>
      <c r="BO3633" s="63"/>
      <c r="BP3633" s="63"/>
      <c r="BQ3633" s="63"/>
      <c r="BR3633" s="63"/>
      <c r="BS3633" s="63"/>
      <c r="BT3633" s="63"/>
      <c r="BU3633" s="63"/>
      <c r="BV3633" s="63"/>
      <c r="BW3633" s="63"/>
      <c r="BX3633" s="63"/>
      <c r="BY3633" s="63"/>
      <c r="BZ3633" s="63"/>
      <c r="CA3633" s="63"/>
      <c r="CB3633" s="63"/>
      <c r="CC3633" s="63"/>
      <c r="CD3633" s="63"/>
      <c r="CE3633" s="63"/>
      <c r="CF3633" s="63"/>
      <c r="CG3633" s="63"/>
      <c r="CH3633" s="63"/>
      <c r="CI3633" s="63"/>
      <c r="CJ3633" s="63"/>
      <c r="CK3633" s="63"/>
      <c r="CL3633" s="63"/>
      <c r="CM3633" s="63"/>
      <c r="CN3633" s="63"/>
      <c r="CO3633" s="63"/>
      <c r="CP3633" s="63"/>
      <c r="CR3633" s="227"/>
      <c r="CS3633" s="74"/>
    </row>
    <row r="3634" spans="1:97" s="72" customFormat="1" ht="75.75" customHeight="1">
      <c r="A3634" s="63"/>
      <c r="B3634" s="63"/>
      <c r="C3634" s="63"/>
      <c r="D3634" s="63"/>
      <c r="E3634" s="63"/>
      <c r="F3634" s="63"/>
      <c r="G3634" s="63"/>
      <c r="H3634" s="63"/>
      <c r="I3634" s="63"/>
      <c r="J3634" s="63"/>
      <c r="K3634" s="63"/>
      <c r="L3634" s="63"/>
      <c r="M3634" s="63"/>
      <c r="N3634" s="63"/>
      <c r="O3634" s="63"/>
      <c r="P3634" s="63"/>
      <c r="Q3634" s="63"/>
      <c r="R3634" s="63"/>
      <c r="S3634" s="63"/>
      <c r="T3634" s="63"/>
      <c r="U3634" s="63"/>
      <c r="V3634" s="63"/>
      <c r="W3634" s="63"/>
      <c r="X3634" s="63"/>
      <c r="Y3634" s="63"/>
      <c r="Z3634" s="63"/>
      <c r="AA3634" s="63"/>
      <c r="AB3634" s="63"/>
      <c r="AC3634" s="63"/>
      <c r="AD3634" s="63"/>
      <c r="AE3634" s="63"/>
      <c r="AF3634" s="63"/>
      <c r="AG3634" s="63"/>
      <c r="AH3634" s="63"/>
      <c r="AI3634" s="63"/>
      <c r="AJ3634" s="63"/>
      <c r="AK3634" s="63"/>
      <c r="AL3634" s="63"/>
      <c r="AM3634" s="63"/>
      <c r="AN3634" s="63"/>
      <c r="AO3634" s="63"/>
      <c r="AP3634" s="63"/>
      <c r="AQ3634" s="63"/>
      <c r="AR3634" s="63"/>
      <c r="AS3634" s="63"/>
      <c r="AT3634" s="63"/>
      <c r="AU3634" s="63"/>
      <c r="AV3634" s="63"/>
      <c r="AW3634" s="63"/>
      <c r="AX3634" s="63"/>
      <c r="AY3634" s="63"/>
      <c r="AZ3634" s="63"/>
      <c r="BA3634" s="63"/>
      <c r="BB3634" s="63"/>
      <c r="BC3634" s="63"/>
      <c r="BD3634" s="63"/>
      <c r="BE3634" s="63"/>
      <c r="BF3634" s="63"/>
      <c r="BG3634" s="63"/>
      <c r="BH3634" s="63"/>
      <c r="BI3634" s="63"/>
      <c r="BJ3634" s="63"/>
      <c r="BK3634" s="63"/>
      <c r="BL3634" s="63"/>
      <c r="BM3634" s="63"/>
      <c r="BN3634" s="63"/>
      <c r="BO3634" s="63"/>
      <c r="BP3634" s="63"/>
      <c r="BQ3634" s="63"/>
      <c r="BR3634" s="63"/>
      <c r="BS3634" s="63"/>
      <c r="BT3634" s="63"/>
      <c r="BU3634" s="63"/>
      <c r="BV3634" s="63"/>
      <c r="BW3634" s="63"/>
      <c r="BX3634" s="63"/>
      <c r="BY3634" s="63"/>
      <c r="BZ3634" s="63"/>
      <c r="CA3634" s="63"/>
      <c r="CB3634" s="63"/>
      <c r="CC3634" s="63"/>
      <c r="CD3634" s="63"/>
      <c r="CE3634" s="63"/>
      <c r="CF3634" s="63"/>
      <c r="CG3634" s="63"/>
      <c r="CH3634" s="63"/>
      <c r="CI3634" s="63"/>
      <c r="CJ3634" s="63"/>
      <c r="CK3634" s="63"/>
      <c r="CL3634" s="63"/>
      <c r="CM3634" s="63"/>
      <c r="CN3634" s="63"/>
      <c r="CO3634" s="63"/>
      <c r="CP3634" s="63"/>
      <c r="CR3634" s="227"/>
      <c r="CS3634" s="74"/>
    </row>
    <row r="3635" spans="1:97" s="72" customFormat="1" ht="75.75" customHeight="1">
      <c r="A3635" s="63"/>
      <c r="B3635" s="63"/>
      <c r="C3635" s="63"/>
      <c r="D3635" s="63"/>
      <c r="E3635" s="63"/>
      <c r="F3635" s="63"/>
      <c r="G3635" s="63"/>
      <c r="H3635" s="63"/>
      <c r="I3635" s="63"/>
      <c r="J3635" s="63"/>
      <c r="K3635" s="63"/>
      <c r="L3635" s="63"/>
      <c r="M3635" s="63"/>
      <c r="N3635" s="63"/>
      <c r="O3635" s="63"/>
      <c r="P3635" s="63"/>
      <c r="Q3635" s="63"/>
      <c r="R3635" s="63"/>
      <c r="S3635" s="63"/>
      <c r="T3635" s="63"/>
      <c r="U3635" s="63"/>
      <c r="V3635" s="63"/>
      <c r="W3635" s="63"/>
      <c r="X3635" s="63"/>
      <c r="Y3635" s="63"/>
      <c r="Z3635" s="63"/>
      <c r="AA3635" s="63"/>
      <c r="AB3635" s="63"/>
      <c r="AC3635" s="63"/>
      <c r="AD3635" s="63"/>
      <c r="AE3635" s="63"/>
      <c r="AF3635" s="63"/>
      <c r="AG3635" s="63"/>
      <c r="AH3635" s="63"/>
      <c r="AI3635" s="63"/>
      <c r="AJ3635" s="63"/>
      <c r="AK3635" s="63"/>
      <c r="AL3635" s="63"/>
      <c r="AM3635" s="63"/>
      <c r="AN3635" s="63"/>
      <c r="AO3635" s="63"/>
      <c r="AP3635" s="63"/>
      <c r="AQ3635" s="63"/>
      <c r="AR3635" s="63"/>
      <c r="AS3635" s="63"/>
      <c r="AT3635" s="63"/>
      <c r="AU3635" s="63"/>
      <c r="AV3635" s="63"/>
      <c r="AW3635" s="63"/>
      <c r="AX3635" s="63"/>
      <c r="AY3635" s="63"/>
      <c r="AZ3635" s="63"/>
      <c r="BA3635" s="63"/>
      <c r="BB3635" s="63"/>
      <c r="BC3635" s="63"/>
      <c r="BD3635" s="63"/>
      <c r="BE3635" s="63"/>
      <c r="BF3635" s="63"/>
      <c r="BG3635" s="63"/>
      <c r="BH3635" s="63"/>
      <c r="BI3635" s="63"/>
      <c r="BJ3635" s="63"/>
      <c r="BK3635" s="63"/>
      <c r="BL3635" s="63"/>
      <c r="BM3635" s="63"/>
      <c r="BN3635" s="63"/>
      <c r="BO3635" s="63"/>
      <c r="BP3635" s="63"/>
      <c r="BQ3635" s="63"/>
      <c r="BR3635" s="63"/>
      <c r="BS3635" s="63"/>
      <c r="BT3635" s="63"/>
      <c r="BU3635" s="63"/>
      <c r="BV3635" s="63"/>
      <c r="BW3635" s="63"/>
      <c r="BX3635" s="63"/>
      <c r="BY3635" s="63"/>
      <c r="BZ3635" s="63"/>
      <c r="CA3635" s="63"/>
      <c r="CB3635" s="63"/>
      <c r="CC3635" s="63"/>
      <c r="CD3635" s="63"/>
      <c r="CE3635" s="63"/>
      <c r="CF3635" s="63"/>
      <c r="CG3635" s="63"/>
      <c r="CH3635" s="63"/>
      <c r="CI3635" s="63"/>
      <c r="CJ3635" s="63"/>
      <c r="CK3635" s="63"/>
      <c r="CL3635" s="63"/>
      <c r="CM3635" s="63"/>
      <c r="CN3635" s="63"/>
      <c r="CO3635" s="63"/>
      <c r="CP3635" s="63"/>
      <c r="CR3635" s="227"/>
      <c r="CS3635" s="74"/>
    </row>
    <row r="3636" spans="1:97" s="72" customFormat="1" ht="75.75" customHeight="1">
      <c r="A3636" s="63"/>
      <c r="B3636" s="63"/>
      <c r="C3636" s="63"/>
      <c r="D3636" s="63"/>
      <c r="E3636" s="63"/>
      <c r="F3636" s="63"/>
      <c r="G3636" s="63"/>
      <c r="H3636" s="63"/>
      <c r="I3636" s="63"/>
      <c r="J3636" s="63"/>
      <c r="K3636" s="63"/>
      <c r="L3636" s="63"/>
      <c r="M3636" s="63"/>
      <c r="N3636" s="63"/>
      <c r="O3636" s="63"/>
      <c r="P3636" s="63"/>
      <c r="Q3636" s="63"/>
      <c r="R3636" s="63"/>
      <c r="S3636" s="63"/>
      <c r="T3636" s="63"/>
      <c r="U3636" s="63"/>
      <c r="V3636" s="63"/>
      <c r="W3636" s="63"/>
      <c r="X3636" s="63"/>
      <c r="Y3636" s="63"/>
      <c r="Z3636" s="63"/>
      <c r="AA3636" s="63"/>
      <c r="AB3636" s="63"/>
      <c r="AC3636" s="63"/>
      <c r="AD3636" s="63"/>
      <c r="AE3636" s="63"/>
      <c r="AF3636" s="63"/>
      <c r="AG3636" s="63"/>
      <c r="AH3636" s="63"/>
      <c r="AI3636" s="63"/>
      <c r="AJ3636" s="63"/>
      <c r="AK3636" s="63"/>
      <c r="AL3636" s="63"/>
      <c r="AM3636" s="63"/>
      <c r="AN3636" s="63"/>
      <c r="AO3636" s="63"/>
      <c r="AP3636" s="63"/>
      <c r="AQ3636" s="63"/>
      <c r="AR3636" s="63"/>
      <c r="AS3636" s="63"/>
      <c r="AT3636" s="63"/>
      <c r="AU3636" s="63"/>
      <c r="AV3636" s="63"/>
      <c r="AW3636" s="63"/>
      <c r="AX3636" s="63"/>
      <c r="AY3636" s="63"/>
      <c r="AZ3636" s="63"/>
      <c r="BA3636" s="63"/>
      <c r="BB3636" s="63"/>
      <c r="BC3636" s="63"/>
      <c r="BD3636" s="63"/>
      <c r="BE3636" s="63"/>
      <c r="BF3636" s="63"/>
      <c r="BG3636" s="63"/>
      <c r="BH3636" s="63"/>
      <c r="BI3636" s="63"/>
      <c r="BJ3636" s="63"/>
      <c r="BK3636" s="63"/>
      <c r="BL3636" s="63"/>
      <c r="BM3636" s="63"/>
      <c r="BN3636" s="63"/>
      <c r="BO3636" s="63"/>
      <c r="BP3636" s="63"/>
      <c r="BQ3636" s="63"/>
      <c r="BR3636" s="63"/>
      <c r="BS3636" s="63"/>
      <c r="BT3636" s="63"/>
      <c r="BU3636" s="63"/>
      <c r="BV3636" s="63"/>
      <c r="BW3636" s="63"/>
      <c r="BX3636" s="63"/>
      <c r="BY3636" s="63"/>
      <c r="BZ3636" s="63"/>
      <c r="CA3636" s="63"/>
      <c r="CB3636" s="63"/>
      <c r="CC3636" s="63"/>
      <c r="CD3636" s="63"/>
      <c r="CE3636" s="63"/>
      <c r="CF3636" s="63"/>
      <c r="CG3636" s="63"/>
      <c r="CH3636" s="63"/>
      <c r="CI3636" s="63"/>
      <c r="CJ3636" s="63"/>
      <c r="CK3636" s="63"/>
      <c r="CL3636" s="63"/>
      <c r="CM3636" s="63"/>
      <c r="CN3636" s="63"/>
      <c r="CO3636" s="63"/>
      <c r="CP3636" s="63"/>
      <c r="CR3636" s="227"/>
      <c r="CS3636" s="74"/>
    </row>
    <row r="3637" spans="1:97" s="72" customFormat="1" ht="75.75" customHeight="1">
      <c r="A3637" s="63"/>
      <c r="B3637" s="63"/>
      <c r="C3637" s="63"/>
      <c r="D3637" s="63"/>
      <c r="E3637" s="63"/>
      <c r="F3637" s="63"/>
      <c r="G3637" s="63"/>
      <c r="H3637" s="63"/>
      <c r="I3637" s="63"/>
      <c r="J3637" s="63"/>
      <c r="K3637" s="63"/>
      <c r="L3637" s="63"/>
      <c r="M3637" s="63"/>
      <c r="N3637" s="63"/>
      <c r="O3637" s="63"/>
      <c r="P3637" s="63"/>
      <c r="Q3637" s="63"/>
      <c r="R3637" s="63"/>
      <c r="S3637" s="63"/>
      <c r="T3637" s="63"/>
      <c r="U3637" s="63"/>
      <c r="V3637" s="63"/>
      <c r="W3637" s="63"/>
      <c r="X3637" s="63"/>
      <c r="Y3637" s="63"/>
      <c r="Z3637" s="63"/>
      <c r="AA3637" s="63"/>
      <c r="AB3637" s="63"/>
      <c r="AC3637" s="63"/>
      <c r="AD3637" s="63"/>
      <c r="AE3637" s="63"/>
      <c r="AF3637" s="63"/>
      <c r="AG3637" s="63"/>
      <c r="AH3637" s="63"/>
      <c r="AI3637" s="63"/>
      <c r="AJ3637" s="63"/>
      <c r="AK3637" s="63"/>
      <c r="AL3637" s="63"/>
      <c r="AM3637" s="63"/>
      <c r="AN3637" s="63"/>
      <c r="AO3637" s="63"/>
      <c r="AP3637" s="63"/>
      <c r="AQ3637" s="63"/>
      <c r="AR3637" s="63"/>
      <c r="AS3637" s="63"/>
      <c r="AT3637" s="63"/>
      <c r="AU3637" s="63"/>
      <c r="AV3637" s="63"/>
      <c r="AW3637" s="63"/>
      <c r="AX3637" s="63"/>
      <c r="AY3637" s="63"/>
      <c r="AZ3637" s="63"/>
      <c r="BA3637" s="63"/>
      <c r="BB3637" s="63"/>
      <c r="BC3637" s="63"/>
      <c r="BD3637" s="63"/>
      <c r="BE3637" s="63"/>
      <c r="BF3637" s="63"/>
      <c r="BG3637" s="63"/>
      <c r="BH3637" s="63"/>
      <c r="BI3637" s="63"/>
      <c r="BJ3637" s="63"/>
      <c r="BK3637" s="63"/>
      <c r="BL3637" s="63"/>
      <c r="BM3637" s="63"/>
      <c r="BN3637" s="63"/>
      <c r="BO3637" s="63"/>
      <c r="BP3637" s="63"/>
      <c r="BQ3637" s="63"/>
      <c r="BR3637" s="63"/>
      <c r="BS3637" s="63"/>
      <c r="BT3637" s="63"/>
      <c r="BU3637" s="63"/>
      <c r="BV3637" s="63"/>
      <c r="BW3637" s="63"/>
      <c r="BX3637" s="63"/>
      <c r="BY3637" s="63"/>
      <c r="BZ3637" s="63"/>
      <c r="CA3637" s="63"/>
      <c r="CB3637" s="63"/>
      <c r="CC3637" s="63"/>
      <c r="CD3637" s="63"/>
      <c r="CE3637" s="63"/>
      <c r="CF3637" s="63"/>
      <c r="CG3637" s="63"/>
      <c r="CH3637" s="63"/>
      <c r="CI3637" s="63"/>
      <c r="CJ3637" s="63"/>
      <c r="CK3637" s="63"/>
      <c r="CL3637" s="63"/>
      <c r="CM3637" s="63"/>
      <c r="CN3637" s="63"/>
      <c r="CO3637" s="63"/>
      <c r="CP3637" s="63"/>
      <c r="CR3637" s="227"/>
      <c r="CS3637" s="74"/>
    </row>
    <row r="3638" spans="1:97" s="72" customFormat="1" ht="75.75" customHeight="1">
      <c r="A3638" s="63"/>
      <c r="B3638" s="63"/>
      <c r="C3638" s="63"/>
      <c r="D3638" s="63"/>
      <c r="E3638" s="63"/>
      <c r="F3638" s="63"/>
      <c r="G3638" s="63"/>
      <c r="H3638" s="63"/>
      <c r="I3638" s="63"/>
      <c r="J3638" s="63"/>
      <c r="K3638" s="63"/>
      <c r="L3638" s="63"/>
      <c r="M3638" s="63"/>
      <c r="N3638" s="63"/>
      <c r="O3638" s="63"/>
      <c r="P3638" s="63"/>
      <c r="Q3638" s="63"/>
      <c r="R3638" s="63"/>
      <c r="S3638" s="63"/>
      <c r="T3638" s="63"/>
      <c r="U3638" s="63"/>
      <c r="V3638" s="63"/>
      <c r="W3638" s="63"/>
      <c r="X3638" s="63"/>
      <c r="Y3638" s="63"/>
      <c r="Z3638" s="63"/>
      <c r="AA3638" s="63"/>
      <c r="AB3638" s="63"/>
      <c r="AC3638" s="63"/>
      <c r="AD3638" s="63"/>
      <c r="AE3638" s="63"/>
      <c r="AF3638" s="63"/>
      <c r="AG3638" s="63"/>
      <c r="AH3638" s="63"/>
      <c r="AI3638" s="63"/>
      <c r="AJ3638" s="63"/>
      <c r="AK3638" s="63"/>
      <c r="AL3638" s="63"/>
      <c r="AM3638" s="63"/>
      <c r="AN3638" s="63"/>
      <c r="AO3638" s="63"/>
      <c r="AP3638" s="63"/>
      <c r="AQ3638" s="63"/>
      <c r="AR3638" s="63"/>
      <c r="AS3638" s="63"/>
      <c r="AT3638" s="63"/>
      <c r="AU3638" s="63"/>
      <c r="AV3638" s="63"/>
      <c r="AW3638" s="63"/>
      <c r="AX3638" s="63"/>
      <c r="AY3638" s="63"/>
      <c r="AZ3638" s="63"/>
      <c r="BA3638" s="63"/>
      <c r="BB3638" s="63"/>
      <c r="BC3638" s="63"/>
      <c r="BD3638" s="63"/>
      <c r="BE3638" s="63"/>
      <c r="BF3638" s="63"/>
      <c r="BG3638" s="63"/>
      <c r="BH3638" s="63"/>
      <c r="BI3638" s="63"/>
      <c r="BJ3638" s="63"/>
      <c r="BK3638" s="63"/>
      <c r="BL3638" s="63"/>
      <c r="BM3638" s="63"/>
      <c r="BN3638" s="63"/>
      <c r="BO3638" s="63"/>
      <c r="BP3638" s="63"/>
      <c r="BQ3638" s="63"/>
      <c r="BR3638" s="63"/>
      <c r="BS3638" s="63"/>
      <c r="BT3638" s="63"/>
      <c r="BU3638" s="63"/>
      <c r="BV3638" s="63"/>
      <c r="BW3638" s="63"/>
      <c r="BX3638" s="63"/>
      <c r="BY3638" s="63"/>
      <c r="BZ3638" s="63"/>
      <c r="CA3638" s="63"/>
      <c r="CB3638" s="63"/>
      <c r="CC3638" s="63"/>
      <c r="CD3638" s="63"/>
      <c r="CE3638" s="63"/>
      <c r="CF3638" s="63"/>
      <c r="CG3638" s="63"/>
      <c r="CH3638" s="63"/>
      <c r="CI3638" s="63"/>
      <c r="CJ3638" s="63"/>
      <c r="CK3638" s="63"/>
      <c r="CL3638" s="63"/>
      <c r="CM3638" s="63"/>
      <c r="CN3638" s="63"/>
      <c r="CO3638" s="63"/>
      <c r="CP3638" s="63"/>
      <c r="CR3638" s="227"/>
      <c r="CS3638" s="74"/>
    </row>
    <row r="3639" spans="1:97" s="72" customFormat="1" ht="75.75" customHeight="1">
      <c r="A3639" s="63"/>
      <c r="B3639" s="63"/>
      <c r="C3639" s="63"/>
      <c r="D3639" s="63"/>
      <c r="E3639" s="63"/>
      <c r="F3639" s="63"/>
      <c r="G3639" s="63"/>
      <c r="H3639" s="63"/>
      <c r="I3639" s="63"/>
      <c r="J3639" s="63"/>
      <c r="K3639" s="63"/>
      <c r="L3639" s="63"/>
      <c r="M3639" s="63"/>
      <c r="N3639" s="63"/>
      <c r="O3639" s="63"/>
      <c r="P3639" s="63"/>
      <c r="Q3639" s="63"/>
      <c r="R3639" s="63"/>
      <c r="S3639" s="63"/>
      <c r="T3639" s="63"/>
      <c r="U3639" s="63"/>
      <c r="V3639" s="63"/>
      <c r="W3639" s="63"/>
      <c r="X3639" s="63"/>
      <c r="Y3639" s="63"/>
      <c r="Z3639" s="63"/>
      <c r="AA3639" s="63"/>
      <c r="AB3639" s="63"/>
      <c r="AC3639" s="63"/>
      <c r="AD3639" s="63"/>
      <c r="AE3639" s="63"/>
      <c r="AF3639" s="63"/>
      <c r="AG3639" s="63"/>
      <c r="AH3639" s="63"/>
      <c r="AI3639" s="63"/>
      <c r="AJ3639" s="63"/>
      <c r="AK3639" s="63"/>
      <c r="AL3639" s="63"/>
      <c r="AM3639" s="63"/>
      <c r="AN3639" s="63"/>
      <c r="AO3639" s="63"/>
      <c r="AP3639" s="63"/>
      <c r="AQ3639" s="63"/>
      <c r="AR3639" s="63"/>
      <c r="AS3639" s="63"/>
      <c r="AT3639" s="63"/>
      <c r="AU3639" s="63"/>
      <c r="AV3639" s="63"/>
      <c r="AW3639" s="63"/>
      <c r="AX3639" s="63"/>
      <c r="AY3639" s="63"/>
      <c r="AZ3639" s="63"/>
      <c r="BA3639" s="63"/>
      <c r="BB3639" s="63"/>
      <c r="BC3639" s="63"/>
      <c r="BD3639" s="63"/>
      <c r="BE3639" s="63"/>
      <c r="BF3639" s="63"/>
      <c r="BG3639" s="63"/>
      <c r="BH3639" s="63"/>
      <c r="BI3639" s="63"/>
      <c r="BJ3639" s="63"/>
      <c r="BK3639" s="63"/>
      <c r="BL3639" s="63"/>
      <c r="BM3639" s="63"/>
      <c r="BN3639" s="63"/>
      <c r="BO3639" s="63"/>
      <c r="BP3639" s="63"/>
      <c r="BQ3639" s="63"/>
      <c r="BR3639" s="63"/>
      <c r="BS3639" s="63"/>
      <c r="BT3639" s="63"/>
      <c r="BU3639" s="63"/>
      <c r="BV3639" s="63"/>
      <c r="BW3639" s="63"/>
      <c r="BX3639" s="63"/>
      <c r="BY3639" s="63"/>
      <c r="BZ3639" s="63"/>
      <c r="CA3639" s="63"/>
      <c r="CB3639" s="63"/>
      <c r="CC3639" s="63"/>
      <c r="CD3639" s="63"/>
      <c r="CE3639" s="63"/>
      <c r="CF3639" s="63"/>
      <c r="CG3639" s="63"/>
      <c r="CH3639" s="63"/>
      <c r="CI3639" s="63"/>
      <c r="CJ3639" s="63"/>
      <c r="CK3639" s="63"/>
      <c r="CL3639" s="63"/>
      <c r="CM3639" s="63"/>
      <c r="CN3639" s="63"/>
      <c r="CO3639" s="63"/>
      <c r="CP3639" s="63"/>
      <c r="CR3639" s="227"/>
      <c r="CS3639" s="74"/>
    </row>
    <row r="3640" spans="1:97" s="72" customFormat="1" ht="75.75" customHeight="1">
      <c r="A3640" s="63"/>
      <c r="B3640" s="63"/>
      <c r="C3640" s="63"/>
      <c r="D3640" s="63"/>
      <c r="E3640" s="63"/>
      <c r="F3640" s="63"/>
      <c r="G3640" s="63"/>
      <c r="H3640" s="63"/>
      <c r="I3640" s="63"/>
      <c r="J3640" s="63"/>
      <c r="K3640" s="63"/>
      <c r="L3640" s="63"/>
      <c r="M3640" s="63"/>
      <c r="N3640" s="63"/>
      <c r="O3640" s="63"/>
      <c r="P3640" s="63"/>
      <c r="Q3640" s="63"/>
      <c r="R3640" s="63"/>
      <c r="S3640" s="63"/>
      <c r="T3640" s="63"/>
      <c r="U3640" s="63"/>
      <c r="V3640" s="63"/>
      <c r="W3640" s="63"/>
      <c r="X3640" s="63"/>
      <c r="Y3640" s="63"/>
      <c r="Z3640" s="63"/>
      <c r="AA3640" s="63"/>
      <c r="AB3640" s="63"/>
      <c r="AC3640" s="63"/>
      <c r="AD3640" s="63"/>
      <c r="AE3640" s="63"/>
      <c r="AF3640" s="63"/>
      <c r="AG3640" s="63"/>
      <c r="AH3640" s="63"/>
      <c r="AI3640" s="63"/>
      <c r="AJ3640" s="63"/>
      <c r="AK3640" s="63"/>
      <c r="AL3640" s="63"/>
      <c r="AM3640" s="63"/>
      <c r="AN3640" s="63"/>
      <c r="AO3640" s="63"/>
      <c r="AP3640" s="63"/>
      <c r="AQ3640" s="63"/>
      <c r="AR3640" s="63"/>
      <c r="AS3640" s="63"/>
      <c r="AT3640" s="63"/>
      <c r="AU3640" s="63"/>
      <c r="AV3640" s="63"/>
      <c r="AW3640" s="63"/>
      <c r="AX3640" s="63"/>
      <c r="AY3640" s="63"/>
      <c r="AZ3640" s="63"/>
      <c r="BA3640" s="63"/>
      <c r="BB3640" s="63"/>
      <c r="BC3640" s="63"/>
      <c r="BD3640" s="63"/>
      <c r="BE3640" s="63"/>
      <c r="BF3640" s="63"/>
      <c r="BG3640" s="63"/>
      <c r="BH3640" s="63"/>
      <c r="BI3640" s="63"/>
      <c r="BJ3640" s="63"/>
      <c r="BK3640" s="63"/>
      <c r="BL3640" s="63"/>
      <c r="BM3640" s="63"/>
      <c r="BN3640" s="63"/>
      <c r="BO3640" s="63"/>
      <c r="BP3640" s="63"/>
      <c r="BQ3640" s="63"/>
      <c r="BR3640" s="63"/>
      <c r="BS3640" s="63"/>
      <c r="BT3640" s="63"/>
      <c r="BU3640" s="63"/>
      <c r="BV3640" s="63"/>
      <c r="BW3640" s="63"/>
      <c r="BX3640" s="63"/>
      <c r="BY3640" s="63"/>
      <c r="BZ3640" s="63"/>
      <c r="CA3640" s="63"/>
      <c r="CB3640" s="63"/>
      <c r="CC3640" s="63"/>
      <c r="CD3640" s="63"/>
      <c r="CE3640" s="63"/>
      <c r="CF3640" s="63"/>
      <c r="CG3640" s="63"/>
      <c r="CH3640" s="63"/>
      <c r="CI3640" s="63"/>
      <c r="CJ3640" s="63"/>
      <c r="CK3640" s="63"/>
      <c r="CL3640" s="63"/>
      <c r="CM3640" s="63"/>
      <c r="CN3640" s="63"/>
      <c r="CO3640" s="63"/>
      <c r="CP3640" s="63"/>
      <c r="CR3640" s="227"/>
      <c r="CS3640" s="74"/>
    </row>
    <row r="3641" spans="1:97" s="72" customFormat="1" ht="75.75" customHeight="1">
      <c r="A3641" s="63"/>
      <c r="B3641" s="63"/>
      <c r="C3641" s="63"/>
      <c r="D3641" s="63"/>
      <c r="E3641" s="63"/>
      <c r="F3641" s="63"/>
      <c r="G3641" s="63"/>
      <c r="H3641" s="63"/>
      <c r="I3641" s="63"/>
      <c r="J3641" s="63"/>
      <c r="K3641" s="63"/>
      <c r="L3641" s="63"/>
      <c r="M3641" s="63"/>
      <c r="N3641" s="63"/>
      <c r="O3641" s="63"/>
      <c r="P3641" s="63"/>
      <c r="Q3641" s="63"/>
      <c r="R3641" s="63"/>
      <c r="S3641" s="63"/>
      <c r="T3641" s="63"/>
      <c r="U3641" s="63"/>
      <c r="V3641" s="63"/>
      <c r="W3641" s="63"/>
      <c r="X3641" s="63"/>
      <c r="Y3641" s="63"/>
      <c r="Z3641" s="63"/>
      <c r="AA3641" s="63"/>
      <c r="AB3641" s="63"/>
      <c r="AC3641" s="63"/>
      <c r="AD3641" s="63"/>
      <c r="AE3641" s="63"/>
      <c r="AF3641" s="63"/>
      <c r="AG3641" s="63"/>
      <c r="AH3641" s="63"/>
      <c r="AI3641" s="63"/>
      <c r="AJ3641" s="63"/>
      <c r="AK3641" s="63"/>
      <c r="AL3641" s="63"/>
      <c r="AM3641" s="63"/>
      <c r="AN3641" s="63"/>
      <c r="AO3641" s="63"/>
      <c r="AP3641" s="63"/>
      <c r="AQ3641" s="63"/>
      <c r="AR3641" s="63"/>
      <c r="AS3641" s="63"/>
      <c r="AT3641" s="63"/>
      <c r="AU3641" s="63"/>
      <c r="AV3641" s="63"/>
      <c r="AW3641" s="63"/>
      <c r="AX3641" s="63"/>
      <c r="AY3641" s="63"/>
      <c r="AZ3641" s="63"/>
      <c r="BA3641" s="63"/>
      <c r="BB3641" s="63"/>
      <c r="BC3641" s="63"/>
      <c r="BD3641" s="63"/>
      <c r="BE3641" s="63"/>
      <c r="BF3641" s="63"/>
      <c r="BG3641" s="63"/>
      <c r="BH3641" s="63"/>
      <c r="BI3641" s="63"/>
      <c r="BJ3641" s="63"/>
      <c r="BK3641" s="63"/>
      <c r="BL3641" s="63"/>
      <c r="BM3641" s="63"/>
      <c r="BN3641" s="63"/>
      <c r="BO3641" s="63"/>
      <c r="BP3641" s="63"/>
      <c r="BQ3641" s="63"/>
      <c r="BR3641" s="63"/>
      <c r="BS3641" s="63"/>
      <c r="BT3641" s="63"/>
      <c r="BU3641" s="63"/>
      <c r="BV3641" s="63"/>
      <c r="BW3641" s="63"/>
      <c r="BX3641" s="63"/>
      <c r="BY3641" s="63"/>
      <c r="BZ3641" s="63"/>
      <c r="CA3641" s="63"/>
      <c r="CB3641" s="63"/>
      <c r="CC3641" s="63"/>
      <c r="CD3641" s="63"/>
      <c r="CE3641" s="63"/>
      <c r="CF3641" s="63"/>
      <c r="CG3641" s="63"/>
      <c r="CH3641" s="63"/>
      <c r="CI3641" s="63"/>
      <c r="CJ3641" s="63"/>
      <c r="CK3641" s="63"/>
      <c r="CL3641" s="63"/>
      <c r="CM3641" s="63"/>
      <c r="CN3641" s="63"/>
      <c r="CO3641" s="63"/>
      <c r="CP3641" s="63"/>
      <c r="CR3641" s="227"/>
      <c r="CS3641" s="74"/>
    </row>
    <row r="3642" spans="1:97" s="72" customFormat="1" ht="75.75" customHeight="1">
      <c r="A3642" s="63"/>
      <c r="B3642" s="63"/>
      <c r="C3642" s="63"/>
      <c r="D3642" s="63"/>
      <c r="E3642" s="63"/>
      <c r="F3642" s="63"/>
      <c r="G3642" s="63"/>
      <c r="H3642" s="63"/>
      <c r="I3642" s="63"/>
      <c r="J3642" s="63"/>
      <c r="K3642" s="63"/>
      <c r="L3642" s="63"/>
      <c r="M3642" s="63"/>
      <c r="N3642" s="63"/>
      <c r="O3642" s="63"/>
      <c r="P3642" s="63"/>
      <c r="Q3642" s="63"/>
      <c r="R3642" s="63"/>
      <c r="S3642" s="63"/>
      <c r="T3642" s="63"/>
      <c r="U3642" s="63"/>
      <c r="V3642" s="63"/>
      <c r="W3642" s="63"/>
      <c r="X3642" s="63"/>
      <c r="Y3642" s="63"/>
      <c r="Z3642" s="63"/>
      <c r="AA3642" s="63"/>
      <c r="AB3642" s="63"/>
      <c r="AC3642" s="63"/>
      <c r="AD3642" s="63"/>
      <c r="AE3642" s="63"/>
      <c r="AF3642" s="63"/>
      <c r="AG3642" s="63"/>
      <c r="AH3642" s="63"/>
      <c r="AI3642" s="63"/>
      <c r="AJ3642" s="63"/>
      <c r="AK3642" s="63"/>
      <c r="AL3642" s="63"/>
      <c r="AM3642" s="63"/>
      <c r="AN3642" s="63"/>
      <c r="AO3642" s="63"/>
      <c r="AP3642" s="63"/>
      <c r="AQ3642" s="63"/>
      <c r="AR3642" s="63"/>
      <c r="AS3642" s="63"/>
      <c r="AT3642" s="63"/>
      <c r="AU3642" s="63"/>
      <c r="AV3642" s="63"/>
      <c r="AW3642" s="63"/>
      <c r="AX3642" s="63"/>
      <c r="AY3642" s="63"/>
      <c r="AZ3642" s="63"/>
      <c r="BA3642" s="63"/>
      <c r="BB3642" s="63"/>
      <c r="BC3642" s="63"/>
      <c r="BD3642" s="63"/>
      <c r="BE3642" s="63"/>
      <c r="BF3642" s="63"/>
      <c r="BG3642" s="63"/>
      <c r="BH3642" s="63"/>
      <c r="BI3642" s="63"/>
      <c r="BJ3642" s="63"/>
      <c r="BK3642" s="63"/>
      <c r="BL3642" s="63"/>
      <c r="BM3642" s="63"/>
      <c r="BN3642" s="63"/>
      <c r="BO3642" s="63"/>
      <c r="BP3642" s="63"/>
      <c r="BQ3642" s="63"/>
      <c r="BR3642" s="63"/>
      <c r="BS3642" s="63"/>
      <c r="BT3642" s="63"/>
      <c r="BU3642" s="63"/>
      <c r="BV3642" s="63"/>
      <c r="BW3642" s="63"/>
      <c r="BX3642" s="63"/>
      <c r="BY3642" s="63"/>
      <c r="BZ3642" s="63"/>
      <c r="CA3642" s="63"/>
      <c r="CB3642" s="63"/>
      <c r="CC3642" s="63"/>
      <c r="CD3642" s="63"/>
      <c r="CE3642" s="63"/>
      <c r="CF3642" s="63"/>
      <c r="CG3642" s="63"/>
      <c r="CH3642" s="63"/>
      <c r="CI3642" s="63"/>
      <c r="CJ3642" s="63"/>
      <c r="CK3642" s="63"/>
      <c r="CL3642" s="63"/>
      <c r="CM3642" s="63"/>
      <c r="CN3642" s="63"/>
      <c r="CO3642" s="63"/>
      <c r="CP3642" s="63"/>
      <c r="CR3642" s="227"/>
      <c r="CS3642" s="74"/>
    </row>
    <row r="3643" spans="1:97" s="72" customFormat="1" ht="75.75" customHeight="1">
      <c r="A3643" s="63"/>
      <c r="B3643" s="63"/>
      <c r="C3643" s="63"/>
      <c r="D3643" s="63"/>
      <c r="E3643" s="63"/>
      <c r="F3643" s="63"/>
      <c r="G3643" s="63"/>
      <c r="H3643" s="63"/>
      <c r="I3643" s="63"/>
      <c r="J3643" s="63"/>
      <c r="K3643" s="63"/>
      <c r="L3643" s="63"/>
      <c r="M3643" s="63"/>
      <c r="N3643" s="63"/>
      <c r="O3643" s="63"/>
      <c r="P3643" s="63"/>
      <c r="Q3643" s="63"/>
      <c r="R3643" s="63"/>
      <c r="S3643" s="63"/>
      <c r="T3643" s="63"/>
      <c r="U3643" s="63"/>
      <c r="V3643" s="63"/>
      <c r="W3643" s="63"/>
      <c r="X3643" s="63"/>
      <c r="Y3643" s="63"/>
      <c r="Z3643" s="63"/>
      <c r="AA3643" s="63"/>
      <c r="AB3643" s="63"/>
      <c r="AC3643" s="63"/>
      <c r="AD3643" s="63"/>
      <c r="AE3643" s="63"/>
      <c r="AF3643" s="63"/>
      <c r="AG3643" s="63"/>
      <c r="AH3643" s="63"/>
      <c r="AI3643" s="63"/>
      <c r="AJ3643" s="63"/>
      <c r="AK3643" s="63"/>
      <c r="AL3643" s="63"/>
      <c r="AM3643" s="63"/>
      <c r="AN3643" s="63"/>
      <c r="AO3643" s="63"/>
      <c r="AP3643" s="63"/>
      <c r="AQ3643" s="63"/>
      <c r="AR3643" s="63"/>
      <c r="AS3643" s="63"/>
      <c r="AT3643" s="63"/>
      <c r="AU3643" s="63"/>
      <c r="AV3643" s="63"/>
      <c r="AW3643" s="63"/>
      <c r="AX3643" s="63"/>
      <c r="AY3643" s="63"/>
      <c r="AZ3643" s="63"/>
      <c r="BA3643" s="63"/>
      <c r="BB3643" s="63"/>
      <c r="BC3643" s="63"/>
      <c r="BD3643" s="63"/>
      <c r="BE3643" s="63"/>
      <c r="BF3643" s="63"/>
      <c r="BG3643" s="63"/>
      <c r="BH3643" s="63"/>
      <c r="BI3643" s="63"/>
      <c r="BJ3643" s="63"/>
      <c r="BK3643" s="63"/>
      <c r="BL3643" s="63"/>
      <c r="BM3643" s="63"/>
      <c r="BN3643" s="63"/>
      <c r="BO3643" s="63"/>
      <c r="BP3643" s="63"/>
      <c r="BQ3643" s="63"/>
      <c r="BR3643" s="63"/>
      <c r="BS3643" s="63"/>
      <c r="BT3643" s="63"/>
      <c r="BU3643" s="63"/>
      <c r="BV3643" s="63"/>
      <c r="BW3643" s="63"/>
      <c r="BX3643" s="63"/>
      <c r="BY3643" s="63"/>
      <c r="BZ3643" s="63"/>
      <c r="CA3643" s="63"/>
      <c r="CB3643" s="63"/>
      <c r="CC3643" s="63"/>
      <c r="CD3643" s="63"/>
      <c r="CE3643" s="63"/>
      <c r="CF3643" s="63"/>
      <c r="CG3643" s="63"/>
      <c r="CH3643" s="63"/>
      <c r="CI3643" s="63"/>
      <c r="CJ3643" s="63"/>
      <c r="CK3643" s="63"/>
      <c r="CL3643" s="63"/>
      <c r="CM3643" s="63"/>
      <c r="CN3643" s="63"/>
      <c r="CO3643" s="63"/>
      <c r="CP3643" s="63"/>
      <c r="CR3643" s="227"/>
      <c r="CS3643" s="74"/>
    </row>
    <row r="3644" spans="1:97" s="72" customFormat="1" ht="75.75" customHeight="1">
      <c r="A3644" s="63"/>
      <c r="B3644" s="63"/>
      <c r="C3644" s="63"/>
      <c r="D3644" s="63"/>
      <c r="E3644" s="63"/>
      <c r="F3644" s="63"/>
      <c r="G3644" s="63"/>
      <c r="H3644" s="63"/>
      <c r="I3644" s="63"/>
      <c r="J3644" s="63"/>
      <c r="K3644" s="63"/>
      <c r="L3644" s="63"/>
      <c r="M3644" s="63"/>
      <c r="N3644" s="63"/>
      <c r="O3644" s="63"/>
      <c r="P3644" s="63"/>
      <c r="Q3644" s="63"/>
      <c r="R3644" s="63"/>
      <c r="S3644" s="63"/>
      <c r="T3644" s="63"/>
      <c r="U3644" s="63"/>
      <c r="V3644" s="63"/>
      <c r="W3644" s="63"/>
      <c r="X3644" s="63"/>
      <c r="Y3644" s="63"/>
      <c r="Z3644" s="63"/>
      <c r="AA3644" s="63"/>
      <c r="AB3644" s="63"/>
      <c r="AC3644" s="63"/>
      <c r="AD3644" s="63"/>
      <c r="AE3644" s="63"/>
      <c r="AF3644" s="63"/>
      <c r="AG3644" s="63"/>
      <c r="AH3644" s="63"/>
      <c r="AI3644" s="63"/>
      <c r="AJ3644" s="63"/>
      <c r="AK3644" s="63"/>
      <c r="AL3644" s="63"/>
      <c r="AM3644" s="63"/>
      <c r="AN3644" s="63"/>
      <c r="AO3644" s="63"/>
      <c r="AP3644" s="63"/>
      <c r="AQ3644" s="63"/>
      <c r="AR3644" s="63"/>
      <c r="AS3644" s="63"/>
      <c r="AT3644" s="63"/>
      <c r="AU3644" s="63"/>
      <c r="AV3644" s="63"/>
      <c r="AW3644" s="63"/>
      <c r="AX3644" s="63"/>
      <c r="AY3644" s="63"/>
      <c r="AZ3644" s="63"/>
      <c r="BA3644" s="63"/>
      <c r="BB3644" s="63"/>
      <c r="BC3644" s="63"/>
      <c r="BD3644" s="63"/>
      <c r="BE3644" s="63"/>
      <c r="BF3644" s="63"/>
      <c r="BG3644" s="63"/>
      <c r="BH3644" s="63"/>
      <c r="BI3644" s="63"/>
      <c r="BJ3644" s="63"/>
      <c r="BK3644" s="63"/>
      <c r="BL3644" s="63"/>
      <c r="BM3644" s="63"/>
      <c r="BN3644" s="63"/>
      <c r="BO3644" s="63"/>
      <c r="BP3644" s="63"/>
      <c r="BQ3644" s="63"/>
      <c r="BR3644" s="63"/>
      <c r="BS3644" s="63"/>
      <c r="BT3644" s="63"/>
      <c r="BU3644" s="63"/>
      <c r="BV3644" s="63"/>
      <c r="BW3644" s="63"/>
      <c r="BX3644" s="63"/>
      <c r="BY3644" s="63"/>
      <c r="BZ3644" s="63"/>
      <c r="CA3644" s="63"/>
      <c r="CB3644" s="63"/>
      <c r="CC3644" s="63"/>
      <c r="CD3644" s="63"/>
      <c r="CE3644" s="63"/>
      <c r="CF3644" s="63"/>
      <c r="CG3644" s="63"/>
      <c r="CH3644" s="63"/>
      <c r="CI3644" s="63"/>
      <c r="CJ3644" s="63"/>
      <c r="CK3644" s="63"/>
      <c r="CL3644" s="63"/>
      <c r="CM3644" s="63"/>
      <c r="CN3644" s="63"/>
      <c r="CO3644" s="63"/>
      <c r="CP3644" s="63"/>
      <c r="CR3644" s="227"/>
      <c r="CS3644" s="74"/>
    </row>
    <row r="3645" spans="1:97" s="72" customFormat="1" ht="75.75" customHeight="1">
      <c r="A3645" s="63"/>
      <c r="B3645" s="63"/>
      <c r="C3645" s="63"/>
      <c r="D3645" s="63"/>
      <c r="E3645" s="63"/>
      <c r="F3645" s="63"/>
      <c r="G3645" s="63"/>
      <c r="H3645" s="63"/>
      <c r="I3645" s="63"/>
      <c r="J3645" s="63"/>
      <c r="K3645" s="63"/>
      <c r="L3645" s="63"/>
      <c r="M3645" s="63"/>
      <c r="N3645" s="63"/>
      <c r="O3645" s="63"/>
      <c r="P3645" s="63"/>
      <c r="Q3645" s="63"/>
      <c r="R3645" s="63"/>
      <c r="S3645" s="63"/>
      <c r="T3645" s="63"/>
      <c r="U3645" s="63"/>
      <c r="V3645" s="63"/>
      <c r="W3645" s="63"/>
      <c r="X3645" s="63"/>
      <c r="Y3645" s="63"/>
      <c r="Z3645" s="63"/>
      <c r="AA3645" s="63"/>
      <c r="AB3645" s="63"/>
      <c r="AC3645" s="63"/>
      <c r="AD3645" s="63"/>
      <c r="AE3645" s="63"/>
      <c r="AF3645" s="63"/>
      <c r="AG3645" s="63"/>
      <c r="AH3645" s="63"/>
      <c r="AI3645" s="63"/>
      <c r="AJ3645" s="63"/>
      <c r="AK3645" s="63"/>
      <c r="AL3645" s="63"/>
      <c r="AM3645" s="63"/>
      <c r="AN3645" s="63"/>
      <c r="AO3645" s="63"/>
      <c r="AP3645" s="63"/>
      <c r="AQ3645" s="63"/>
      <c r="AR3645" s="63"/>
      <c r="AS3645" s="63"/>
      <c r="AT3645" s="63"/>
      <c r="AU3645" s="63"/>
      <c r="AV3645" s="63"/>
      <c r="AW3645" s="63"/>
      <c r="AX3645" s="63"/>
      <c r="AY3645" s="63"/>
      <c r="AZ3645" s="63"/>
      <c r="BA3645" s="63"/>
      <c r="BB3645" s="63"/>
      <c r="BC3645" s="63"/>
      <c r="BD3645" s="63"/>
      <c r="BE3645" s="63"/>
      <c r="BF3645" s="63"/>
      <c r="BG3645" s="63"/>
      <c r="BH3645" s="63"/>
      <c r="BI3645" s="63"/>
      <c r="BJ3645" s="63"/>
      <c r="BK3645" s="63"/>
      <c r="BL3645" s="63"/>
      <c r="BM3645" s="63"/>
      <c r="BN3645" s="63"/>
      <c r="BO3645" s="63"/>
      <c r="BP3645" s="63"/>
      <c r="BQ3645" s="63"/>
      <c r="BR3645" s="63"/>
      <c r="BS3645" s="63"/>
      <c r="BT3645" s="63"/>
      <c r="BU3645" s="63"/>
      <c r="BV3645" s="63"/>
      <c r="BW3645" s="63"/>
      <c r="BX3645" s="63"/>
      <c r="BY3645" s="63"/>
      <c r="BZ3645" s="63"/>
      <c r="CA3645" s="63"/>
      <c r="CB3645" s="63"/>
      <c r="CC3645" s="63"/>
      <c r="CD3645" s="63"/>
      <c r="CE3645" s="63"/>
      <c r="CF3645" s="63"/>
      <c r="CG3645" s="63"/>
      <c r="CH3645" s="63"/>
      <c r="CI3645" s="63"/>
      <c r="CJ3645" s="63"/>
      <c r="CK3645" s="63"/>
      <c r="CL3645" s="63"/>
      <c r="CM3645" s="63"/>
      <c r="CN3645" s="63"/>
      <c r="CO3645" s="63"/>
      <c r="CP3645" s="63"/>
      <c r="CR3645" s="227"/>
      <c r="CS3645" s="74"/>
    </row>
    <row r="3646" spans="1:97" s="72" customFormat="1" ht="75.75" customHeight="1">
      <c r="A3646" s="63"/>
      <c r="B3646" s="63"/>
      <c r="C3646" s="63"/>
      <c r="D3646" s="63"/>
      <c r="E3646" s="63"/>
      <c r="F3646" s="63"/>
      <c r="G3646" s="63"/>
      <c r="H3646" s="63"/>
      <c r="I3646" s="63"/>
      <c r="J3646" s="63"/>
      <c r="K3646" s="63"/>
      <c r="L3646" s="63"/>
      <c r="M3646" s="63"/>
      <c r="N3646" s="63"/>
      <c r="O3646" s="63"/>
      <c r="P3646" s="63"/>
      <c r="Q3646" s="63"/>
      <c r="R3646" s="63"/>
      <c r="S3646" s="63"/>
      <c r="T3646" s="63"/>
      <c r="U3646" s="63"/>
      <c r="V3646" s="63"/>
      <c r="W3646" s="63"/>
      <c r="X3646" s="63"/>
      <c r="Y3646" s="63"/>
      <c r="Z3646" s="63"/>
      <c r="AA3646" s="63"/>
      <c r="AB3646" s="63"/>
      <c r="AC3646" s="63"/>
      <c r="AD3646" s="63"/>
      <c r="AE3646" s="63"/>
      <c r="AF3646" s="63"/>
      <c r="AG3646" s="63"/>
      <c r="AH3646" s="63"/>
      <c r="AI3646" s="63"/>
      <c r="AJ3646" s="63"/>
      <c r="AK3646" s="63"/>
      <c r="AL3646" s="63"/>
      <c r="AM3646" s="63"/>
      <c r="AN3646" s="63"/>
      <c r="AO3646" s="63"/>
      <c r="AP3646" s="63"/>
      <c r="AQ3646" s="63"/>
      <c r="AR3646" s="63"/>
      <c r="AS3646" s="63"/>
      <c r="AT3646" s="63"/>
      <c r="AU3646" s="63"/>
      <c r="AV3646" s="63"/>
      <c r="AW3646" s="63"/>
      <c r="AX3646" s="63"/>
      <c r="AY3646" s="63"/>
      <c r="AZ3646" s="63"/>
      <c r="BA3646" s="63"/>
      <c r="BB3646" s="63"/>
      <c r="BC3646" s="63"/>
      <c r="BD3646" s="63"/>
      <c r="BE3646" s="63"/>
      <c r="BF3646" s="63"/>
      <c r="BG3646" s="63"/>
      <c r="BH3646" s="63"/>
      <c r="BI3646" s="63"/>
      <c r="BJ3646" s="63"/>
      <c r="BK3646" s="63"/>
      <c r="BL3646" s="63"/>
      <c r="BM3646" s="63"/>
      <c r="BN3646" s="63"/>
      <c r="BO3646" s="63"/>
      <c r="BP3646" s="63"/>
      <c r="BQ3646" s="63"/>
      <c r="BR3646" s="63"/>
      <c r="BS3646" s="63"/>
      <c r="BT3646" s="63"/>
      <c r="BU3646" s="63"/>
      <c r="BV3646" s="63"/>
      <c r="BW3646" s="63"/>
      <c r="BX3646" s="63"/>
      <c r="BY3646" s="63"/>
      <c r="BZ3646" s="63"/>
      <c r="CA3646" s="63"/>
      <c r="CB3646" s="63"/>
      <c r="CC3646" s="63"/>
      <c r="CD3646" s="63"/>
      <c r="CE3646" s="63"/>
      <c r="CF3646" s="63"/>
      <c r="CG3646" s="63"/>
      <c r="CH3646" s="63"/>
      <c r="CI3646" s="63"/>
      <c r="CJ3646" s="63"/>
      <c r="CK3646" s="63"/>
      <c r="CL3646" s="63"/>
      <c r="CM3646" s="63"/>
      <c r="CN3646" s="63"/>
      <c r="CO3646" s="63"/>
      <c r="CP3646" s="63"/>
      <c r="CR3646" s="227"/>
      <c r="CS3646" s="74"/>
    </row>
    <row r="3647" spans="1:97" s="72" customFormat="1" ht="75.75" customHeight="1">
      <c r="A3647" s="63"/>
      <c r="B3647" s="63"/>
      <c r="C3647" s="63"/>
      <c r="D3647" s="63"/>
      <c r="E3647" s="63"/>
      <c r="F3647" s="63"/>
      <c r="G3647" s="63"/>
      <c r="H3647" s="63"/>
      <c r="I3647" s="63"/>
      <c r="J3647" s="63"/>
      <c r="K3647" s="63"/>
      <c r="L3647" s="63"/>
      <c r="M3647" s="63"/>
      <c r="N3647" s="63"/>
      <c r="O3647" s="63"/>
      <c r="P3647" s="63"/>
      <c r="Q3647" s="63"/>
      <c r="R3647" s="63"/>
      <c r="S3647" s="63"/>
      <c r="T3647" s="63"/>
      <c r="U3647" s="63"/>
      <c r="V3647" s="63"/>
      <c r="W3647" s="63"/>
      <c r="X3647" s="63"/>
      <c r="Y3647" s="63"/>
      <c r="Z3647" s="63"/>
      <c r="AA3647" s="63"/>
      <c r="AB3647" s="63"/>
      <c r="AC3647" s="63"/>
      <c r="AD3647" s="63"/>
      <c r="AE3647" s="63"/>
      <c r="AF3647" s="63"/>
      <c r="AG3647" s="63"/>
      <c r="AH3647" s="63"/>
      <c r="AI3647" s="63"/>
      <c r="AJ3647" s="63"/>
      <c r="AK3647" s="63"/>
      <c r="AL3647" s="63"/>
      <c r="AM3647" s="63"/>
      <c r="AN3647" s="63"/>
      <c r="AO3647" s="63"/>
      <c r="AP3647" s="63"/>
      <c r="AQ3647" s="63"/>
      <c r="AR3647" s="63"/>
      <c r="AS3647" s="63"/>
      <c r="AT3647" s="63"/>
      <c r="AU3647" s="63"/>
      <c r="AV3647" s="63"/>
      <c r="AW3647" s="63"/>
      <c r="AX3647" s="63"/>
      <c r="AY3647" s="63"/>
      <c r="AZ3647" s="63"/>
      <c r="BA3647" s="63"/>
      <c r="BB3647" s="63"/>
      <c r="BC3647" s="63"/>
      <c r="BD3647" s="63"/>
      <c r="BE3647" s="63"/>
      <c r="BF3647" s="63"/>
      <c r="BG3647" s="63"/>
      <c r="BH3647" s="63"/>
      <c r="BI3647" s="63"/>
      <c r="BJ3647" s="63"/>
      <c r="BK3647" s="63"/>
      <c r="BL3647" s="63"/>
      <c r="BM3647" s="63"/>
      <c r="BN3647" s="63"/>
      <c r="BO3647" s="63"/>
      <c r="BP3647" s="63"/>
      <c r="BQ3647" s="63"/>
      <c r="BR3647" s="63"/>
      <c r="BS3647" s="63"/>
      <c r="BT3647" s="63"/>
      <c r="BU3647" s="63"/>
      <c r="BV3647" s="63"/>
      <c r="BW3647" s="63"/>
      <c r="BX3647" s="63"/>
      <c r="BY3647" s="63"/>
      <c r="BZ3647" s="63"/>
      <c r="CA3647" s="63"/>
      <c r="CB3647" s="63"/>
      <c r="CC3647" s="63"/>
      <c r="CD3647" s="63"/>
      <c r="CE3647" s="63"/>
      <c r="CF3647" s="63"/>
      <c r="CG3647" s="63"/>
      <c r="CH3647" s="63"/>
      <c r="CI3647" s="63"/>
      <c r="CJ3647" s="63"/>
      <c r="CK3647" s="63"/>
      <c r="CL3647" s="63"/>
      <c r="CM3647" s="63"/>
      <c r="CN3647" s="63"/>
      <c r="CO3647" s="63"/>
      <c r="CP3647" s="63"/>
      <c r="CR3647" s="227"/>
      <c r="CS3647" s="74"/>
    </row>
    <row r="3648" spans="1:97" s="72" customFormat="1" ht="75.75" customHeight="1">
      <c r="A3648" s="63"/>
      <c r="B3648" s="63"/>
      <c r="C3648" s="63"/>
      <c r="D3648" s="63"/>
      <c r="E3648" s="63"/>
      <c r="F3648" s="63"/>
      <c r="G3648" s="63"/>
      <c r="H3648" s="63"/>
      <c r="I3648" s="63"/>
      <c r="J3648" s="63"/>
      <c r="K3648" s="63"/>
      <c r="L3648" s="63"/>
      <c r="M3648" s="63"/>
      <c r="N3648" s="63"/>
      <c r="O3648" s="63"/>
      <c r="P3648" s="63"/>
      <c r="Q3648" s="63"/>
      <c r="R3648" s="63"/>
      <c r="S3648" s="63"/>
      <c r="T3648" s="63"/>
      <c r="U3648" s="63"/>
      <c r="V3648" s="63"/>
      <c r="W3648" s="63"/>
      <c r="X3648" s="63"/>
      <c r="Y3648" s="63"/>
      <c r="Z3648" s="63"/>
      <c r="AA3648" s="63"/>
      <c r="AB3648" s="63"/>
      <c r="AC3648" s="63"/>
      <c r="AD3648" s="63"/>
      <c r="AE3648" s="63"/>
      <c r="AF3648" s="63"/>
      <c r="AG3648" s="63"/>
      <c r="AH3648" s="63"/>
      <c r="AI3648" s="63"/>
      <c r="AJ3648" s="63"/>
      <c r="AK3648" s="63"/>
      <c r="AL3648" s="63"/>
      <c r="AM3648" s="63"/>
      <c r="AN3648" s="63"/>
      <c r="AO3648" s="63"/>
      <c r="AP3648" s="63"/>
      <c r="AQ3648" s="63"/>
      <c r="AR3648" s="63"/>
      <c r="AS3648" s="63"/>
      <c r="AT3648" s="63"/>
      <c r="AU3648" s="63"/>
      <c r="AV3648" s="63"/>
      <c r="AW3648" s="63"/>
      <c r="AX3648" s="63"/>
      <c r="AY3648" s="63"/>
      <c r="AZ3648" s="63"/>
      <c r="BA3648" s="63"/>
      <c r="BB3648" s="63"/>
      <c r="BC3648" s="63"/>
      <c r="BD3648" s="63"/>
      <c r="BE3648" s="63"/>
      <c r="BF3648" s="63"/>
      <c r="BG3648" s="63"/>
      <c r="BH3648" s="63"/>
      <c r="BI3648" s="63"/>
      <c r="BJ3648" s="63"/>
      <c r="BK3648" s="63"/>
      <c r="BL3648" s="63"/>
      <c r="BM3648" s="63"/>
      <c r="BN3648" s="63"/>
      <c r="BO3648" s="63"/>
      <c r="BP3648" s="63"/>
      <c r="BQ3648" s="63"/>
      <c r="BR3648" s="63"/>
      <c r="BS3648" s="63"/>
      <c r="BT3648" s="63"/>
      <c r="BU3648" s="63"/>
      <c r="BV3648" s="63"/>
      <c r="BW3648" s="63"/>
      <c r="BX3648" s="63"/>
      <c r="BY3648" s="63"/>
      <c r="BZ3648" s="63"/>
      <c r="CA3648" s="63"/>
      <c r="CB3648" s="63"/>
      <c r="CC3648" s="63"/>
      <c r="CD3648" s="63"/>
      <c r="CE3648" s="63"/>
      <c r="CF3648" s="63"/>
      <c r="CG3648" s="63"/>
      <c r="CH3648" s="63"/>
      <c r="CI3648" s="63"/>
      <c r="CJ3648" s="63"/>
      <c r="CK3648" s="63"/>
      <c r="CL3648" s="63"/>
      <c r="CM3648" s="63"/>
      <c r="CN3648" s="63"/>
      <c r="CO3648" s="63"/>
      <c r="CP3648" s="63"/>
      <c r="CR3648" s="227"/>
      <c r="CS3648" s="74"/>
    </row>
    <row r="3649" spans="1:97" s="72" customFormat="1" ht="75.75" customHeight="1">
      <c r="A3649" s="63"/>
      <c r="B3649" s="63"/>
      <c r="C3649" s="63"/>
      <c r="D3649" s="63"/>
      <c r="E3649" s="63"/>
      <c r="F3649" s="63"/>
      <c r="G3649" s="63"/>
      <c r="H3649" s="63"/>
      <c r="I3649" s="63"/>
      <c r="J3649" s="63"/>
      <c r="K3649" s="63"/>
      <c r="L3649" s="63"/>
      <c r="M3649" s="63"/>
      <c r="N3649" s="63"/>
      <c r="O3649" s="63"/>
      <c r="P3649" s="63"/>
      <c r="Q3649" s="63"/>
      <c r="R3649" s="63"/>
      <c r="S3649" s="63"/>
      <c r="T3649" s="63"/>
      <c r="U3649" s="63"/>
      <c r="V3649" s="63"/>
      <c r="W3649" s="63"/>
      <c r="X3649" s="63"/>
      <c r="Y3649" s="63"/>
      <c r="Z3649" s="63"/>
      <c r="AA3649" s="63"/>
      <c r="AB3649" s="63"/>
      <c r="AC3649" s="63"/>
      <c r="AD3649" s="63"/>
      <c r="AE3649" s="63"/>
      <c r="AF3649" s="63"/>
      <c r="AG3649" s="63"/>
      <c r="AH3649" s="63"/>
      <c r="AI3649" s="63"/>
      <c r="AJ3649" s="63"/>
      <c r="AK3649" s="63"/>
      <c r="AL3649" s="63"/>
      <c r="AM3649" s="63"/>
      <c r="AN3649" s="63"/>
      <c r="AO3649" s="63"/>
      <c r="AP3649" s="63"/>
      <c r="AQ3649" s="63"/>
      <c r="AR3649" s="63"/>
      <c r="AS3649" s="63"/>
      <c r="AT3649" s="63"/>
      <c r="AU3649" s="63"/>
      <c r="AV3649" s="63"/>
      <c r="AW3649" s="63"/>
      <c r="AX3649" s="63"/>
      <c r="AY3649" s="63"/>
      <c r="AZ3649" s="63"/>
      <c r="BA3649" s="63"/>
      <c r="BB3649" s="63"/>
      <c r="BC3649" s="63"/>
      <c r="BD3649" s="63"/>
      <c r="BE3649" s="63"/>
      <c r="BF3649" s="63"/>
      <c r="BG3649" s="63"/>
      <c r="BH3649" s="63"/>
      <c r="BI3649" s="63"/>
      <c r="BJ3649" s="63"/>
      <c r="BK3649" s="63"/>
      <c r="BL3649" s="63"/>
      <c r="BM3649" s="63"/>
      <c r="BN3649" s="63"/>
      <c r="BO3649" s="63"/>
      <c r="BP3649" s="63"/>
      <c r="BQ3649" s="63"/>
      <c r="BR3649" s="63"/>
      <c r="BS3649" s="63"/>
      <c r="BT3649" s="63"/>
      <c r="BU3649" s="63"/>
      <c r="BV3649" s="63"/>
      <c r="BW3649" s="63"/>
      <c r="BX3649" s="63"/>
      <c r="BY3649" s="63"/>
      <c r="BZ3649" s="63"/>
      <c r="CA3649" s="63"/>
      <c r="CB3649" s="63"/>
      <c r="CC3649" s="63"/>
      <c r="CD3649" s="63"/>
      <c r="CE3649" s="63"/>
      <c r="CF3649" s="63"/>
      <c r="CG3649" s="63"/>
      <c r="CH3649" s="63"/>
      <c r="CI3649" s="63"/>
      <c r="CJ3649" s="63"/>
      <c r="CK3649" s="63"/>
      <c r="CL3649" s="63"/>
      <c r="CM3649" s="63"/>
      <c r="CN3649" s="63"/>
      <c r="CO3649" s="63"/>
      <c r="CP3649" s="63"/>
      <c r="CR3649" s="227"/>
      <c r="CS3649" s="74"/>
    </row>
    <row r="3650" spans="1:97" s="72" customFormat="1" ht="75.75" customHeight="1">
      <c r="A3650" s="63"/>
      <c r="B3650" s="63"/>
      <c r="C3650" s="63"/>
      <c r="D3650" s="63"/>
      <c r="E3650" s="63"/>
      <c r="F3650" s="63"/>
      <c r="G3650" s="63"/>
      <c r="H3650" s="63"/>
      <c r="I3650" s="63"/>
      <c r="J3650" s="63"/>
      <c r="K3650" s="63"/>
      <c r="L3650" s="63"/>
      <c r="M3650" s="63"/>
      <c r="N3650" s="63"/>
      <c r="O3650" s="63"/>
      <c r="P3650" s="63"/>
      <c r="Q3650" s="63"/>
      <c r="R3650" s="63"/>
      <c r="S3650" s="63"/>
      <c r="T3650" s="63"/>
      <c r="U3650" s="63"/>
      <c r="V3650" s="63"/>
      <c r="W3650" s="63"/>
      <c r="X3650" s="63"/>
      <c r="Y3650" s="63"/>
      <c r="Z3650" s="63"/>
      <c r="AA3650" s="63"/>
      <c r="AB3650" s="63"/>
      <c r="AC3650" s="63"/>
      <c r="AD3650" s="63"/>
      <c r="AE3650" s="63"/>
      <c r="AF3650" s="63"/>
      <c r="AG3650" s="63"/>
      <c r="AH3650" s="63"/>
      <c r="AI3650" s="63"/>
      <c r="AJ3650" s="63"/>
      <c r="AK3650" s="63"/>
      <c r="AL3650" s="63"/>
      <c r="AM3650" s="63"/>
      <c r="AN3650" s="63"/>
      <c r="AO3650" s="63"/>
      <c r="AP3650" s="63"/>
      <c r="AQ3650" s="63"/>
      <c r="AR3650" s="63"/>
      <c r="AS3650" s="63"/>
      <c r="AT3650" s="63"/>
      <c r="AU3650" s="63"/>
      <c r="AV3650" s="63"/>
      <c r="AW3650" s="63"/>
      <c r="AX3650" s="63"/>
      <c r="AY3650" s="63"/>
      <c r="AZ3650" s="63"/>
      <c r="BA3650" s="63"/>
      <c r="BB3650" s="63"/>
      <c r="BC3650" s="63"/>
      <c r="BD3650" s="63"/>
      <c r="BE3650" s="63"/>
      <c r="BF3650" s="63"/>
      <c r="BG3650" s="63"/>
      <c r="BH3650" s="63"/>
      <c r="BI3650" s="63"/>
      <c r="BJ3650" s="63"/>
      <c r="BK3650" s="63"/>
      <c r="BL3650" s="63"/>
      <c r="BM3650" s="63"/>
      <c r="BN3650" s="63"/>
      <c r="BO3650" s="63"/>
      <c r="BP3650" s="63"/>
      <c r="BQ3650" s="63"/>
      <c r="BR3650" s="63"/>
      <c r="BS3650" s="63"/>
      <c r="BT3650" s="63"/>
      <c r="BU3650" s="63"/>
      <c r="BV3650" s="63"/>
      <c r="BW3650" s="63"/>
      <c r="BX3650" s="63"/>
      <c r="BY3650" s="63"/>
      <c r="BZ3650" s="63"/>
      <c r="CA3650" s="63"/>
      <c r="CB3650" s="63"/>
      <c r="CC3650" s="63"/>
      <c r="CD3650" s="63"/>
      <c r="CE3650" s="63"/>
      <c r="CF3650" s="63"/>
      <c r="CG3650" s="63"/>
      <c r="CH3650" s="63"/>
      <c r="CI3650" s="63"/>
      <c r="CJ3650" s="63"/>
      <c r="CK3650" s="63"/>
      <c r="CL3650" s="63"/>
      <c r="CM3650" s="63"/>
      <c r="CN3650" s="63"/>
      <c r="CO3650" s="63"/>
      <c r="CP3650" s="63"/>
      <c r="CR3650" s="227"/>
      <c r="CS3650" s="74"/>
    </row>
    <row r="3651" spans="1:97" s="72" customFormat="1" ht="75.75" customHeight="1">
      <c r="A3651" s="63"/>
      <c r="B3651" s="63"/>
      <c r="C3651" s="63"/>
      <c r="D3651" s="63"/>
      <c r="E3651" s="63"/>
      <c r="F3651" s="63"/>
      <c r="G3651" s="63"/>
      <c r="H3651" s="63"/>
      <c r="I3651" s="63"/>
      <c r="J3651" s="63"/>
      <c r="K3651" s="63"/>
      <c r="L3651" s="63"/>
      <c r="M3651" s="63"/>
      <c r="N3651" s="63"/>
      <c r="O3651" s="63"/>
      <c r="P3651" s="63"/>
      <c r="Q3651" s="63"/>
      <c r="R3651" s="63"/>
      <c r="S3651" s="63"/>
      <c r="T3651" s="63"/>
      <c r="U3651" s="63"/>
      <c r="V3651" s="63"/>
      <c r="W3651" s="63"/>
      <c r="X3651" s="63"/>
      <c r="Y3651" s="63"/>
      <c r="Z3651" s="63"/>
      <c r="AA3651" s="63"/>
      <c r="AB3651" s="63"/>
      <c r="AC3651" s="63"/>
      <c r="AD3651" s="63"/>
      <c r="AE3651" s="63"/>
      <c r="AF3651" s="63"/>
      <c r="AG3651" s="63"/>
      <c r="AH3651" s="63"/>
      <c r="AI3651" s="63"/>
      <c r="AJ3651" s="63"/>
      <c r="AK3651" s="63"/>
      <c r="AL3651" s="63"/>
      <c r="AM3651" s="63"/>
      <c r="AN3651" s="63"/>
      <c r="AO3651" s="63"/>
      <c r="AP3651" s="63"/>
      <c r="AQ3651" s="63"/>
      <c r="AR3651" s="63"/>
      <c r="AS3651" s="63"/>
      <c r="AT3651" s="63"/>
      <c r="AU3651" s="63"/>
      <c r="AV3651" s="63"/>
      <c r="AW3651" s="63"/>
      <c r="AX3651" s="63"/>
      <c r="AY3651" s="63"/>
      <c r="AZ3651" s="63"/>
      <c r="BA3651" s="63"/>
      <c r="BB3651" s="63"/>
      <c r="BC3651" s="63"/>
      <c r="BD3651" s="63"/>
      <c r="BE3651" s="63"/>
      <c r="BF3651" s="63"/>
      <c r="BG3651" s="63"/>
      <c r="BH3651" s="63"/>
      <c r="BI3651" s="63"/>
      <c r="BJ3651" s="63"/>
      <c r="BK3651" s="63"/>
      <c r="BL3651" s="63"/>
      <c r="BM3651" s="63"/>
      <c r="BN3651" s="63"/>
      <c r="BO3651" s="63"/>
      <c r="BP3651" s="63"/>
      <c r="BQ3651" s="63"/>
      <c r="BR3651" s="63"/>
      <c r="BS3651" s="63"/>
      <c r="BT3651" s="63"/>
      <c r="BU3651" s="63"/>
      <c r="BV3651" s="63"/>
      <c r="BW3651" s="63"/>
      <c r="BX3651" s="63"/>
      <c r="BY3651" s="63"/>
      <c r="BZ3651" s="63"/>
      <c r="CA3651" s="63"/>
      <c r="CB3651" s="63"/>
      <c r="CC3651" s="63"/>
      <c r="CD3651" s="63"/>
      <c r="CE3651" s="63"/>
      <c r="CF3651" s="63"/>
      <c r="CG3651" s="63"/>
      <c r="CH3651" s="63"/>
      <c r="CI3651" s="63"/>
      <c r="CJ3651" s="63"/>
      <c r="CK3651" s="63"/>
      <c r="CL3651" s="63"/>
      <c r="CM3651" s="63"/>
      <c r="CN3651" s="63"/>
      <c r="CO3651" s="63"/>
      <c r="CP3651" s="63"/>
      <c r="CR3651" s="227"/>
      <c r="CS3651" s="74"/>
    </row>
    <row r="3652" spans="1:97" s="72" customFormat="1" ht="75.75" customHeight="1">
      <c r="A3652" s="63"/>
      <c r="B3652" s="63"/>
      <c r="C3652" s="63"/>
      <c r="D3652" s="63"/>
      <c r="E3652" s="63"/>
      <c r="F3652" s="63"/>
      <c r="G3652" s="63"/>
      <c r="H3652" s="63"/>
      <c r="I3652" s="63"/>
      <c r="J3652" s="63"/>
      <c r="K3652" s="63"/>
      <c r="L3652" s="63"/>
      <c r="M3652" s="63"/>
      <c r="N3652" s="63"/>
      <c r="O3652" s="63"/>
      <c r="P3652" s="63"/>
      <c r="Q3652" s="63"/>
      <c r="R3652" s="63"/>
      <c r="S3652" s="63"/>
      <c r="T3652" s="63"/>
      <c r="U3652" s="63"/>
      <c r="V3652" s="63"/>
      <c r="W3652" s="63"/>
      <c r="X3652" s="63"/>
      <c r="Y3652" s="63"/>
      <c r="Z3652" s="63"/>
      <c r="AA3652" s="63"/>
      <c r="AB3652" s="63"/>
      <c r="AC3652" s="63"/>
      <c r="AD3652" s="63"/>
      <c r="AE3652" s="63"/>
      <c r="AF3652" s="63"/>
      <c r="AG3652" s="63"/>
      <c r="AH3652" s="63"/>
      <c r="AI3652" s="63"/>
      <c r="AJ3652" s="63"/>
      <c r="AK3652" s="63"/>
      <c r="AL3652" s="63"/>
      <c r="AM3652" s="63"/>
      <c r="AN3652" s="63"/>
      <c r="AO3652" s="63"/>
      <c r="AP3652" s="63"/>
      <c r="AQ3652" s="63"/>
      <c r="AR3652" s="63"/>
      <c r="AS3652" s="63"/>
      <c r="AT3652" s="63"/>
      <c r="AU3652" s="63"/>
      <c r="AV3652" s="63"/>
      <c r="AW3652" s="63"/>
      <c r="AX3652" s="63"/>
      <c r="AY3652" s="63"/>
      <c r="AZ3652" s="63"/>
      <c r="BA3652" s="63"/>
      <c r="BB3652" s="63"/>
      <c r="BC3652" s="63"/>
      <c r="BD3652" s="63"/>
      <c r="BE3652" s="63"/>
      <c r="BF3652" s="63"/>
      <c r="BG3652" s="63"/>
      <c r="BH3652" s="63"/>
      <c r="BI3652" s="63"/>
      <c r="BJ3652" s="63"/>
      <c r="BK3652" s="63"/>
      <c r="BL3652" s="63"/>
      <c r="BM3652" s="63"/>
      <c r="BN3652" s="63"/>
      <c r="BO3652" s="63"/>
      <c r="BP3652" s="63"/>
      <c r="BQ3652" s="63"/>
      <c r="BR3652" s="63"/>
      <c r="BS3652" s="63"/>
      <c r="BT3652" s="63"/>
      <c r="BU3652" s="63"/>
      <c r="BV3652" s="63"/>
      <c r="BW3652" s="63"/>
      <c r="BX3652" s="63"/>
      <c r="BY3652" s="63"/>
      <c r="BZ3652" s="63"/>
      <c r="CA3652" s="63"/>
      <c r="CB3652" s="63"/>
      <c r="CC3652" s="63"/>
      <c r="CD3652" s="63"/>
      <c r="CE3652" s="63"/>
      <c r="CF3652" s="63"/>
      <c r="CG3652" s="63"/>
      <c r="CH3652" s="63"/>
      <c r="CI3652" s="63"/>
      <c r="CJ3652" s="63"/>
      <c r="CK3652" s="63"/>
      <c r="CL3652" s="63"/>
      <c r="CM3652" s="63"/>
      <c r="CN3652" s="63"/>
      <c r="CO3652" s="63"/>
      <c r="CP3652" s="63"/>
      <c r="CR3652" s="227"/>
      <c r="CS3652" s="74"/>
    </row>
    <row r="3653" spans="1:97" s="72" customFormat="1" ht="75.75" customHeight="1">
      <c r="A3653" s="63"/>
      <c r="B3653" s="63"/>
      <c r="C3653" s="63"/>
      <c r="D3653" s="63"/>
      <c r="E3653" s="63"/>
      <c r="F3653" s="63"/>
      <c r="G3653" s="63"/>
      <c r="H3653" s="63"/>
      <c r="I3653" s="63"/>
      <c r="J3653" s="63"/>
      <c r="K3653" s="63"/>
      <c r="L3653" s="63"/>
      <c r="M3653" s="63"/>
      <c r="N3653" s="63"/>
      <c r="O3653" s="63"/>
      <c r="P3653" s="63"/>
      <c r="Q3653" s="63"/>
      <c r="R3653" s="63"/>
      <c r="S3653" s="63"/>
      <c r="T3653" s="63"/>
      <c r="U3653" s="63"/>
      <c r="V3653" s="63"/>
      <c r="W3653" s="63"/>
      <c r="X3653" s="63"/>
      <c r="Y3653" s="63"/>
      <c r="Z3653" s="63"/>
      <c r="AA3653" s="63"/>
      <c r="AB3653" s="63"/>
      <c r="AC3653" s="63"/>
      <c r="AD3653" s="63"/>
      <c r="AE3653" s="63"/>
      <c r="AF3653" s="63"/>
      <c r="AG3653" s="63"/>
      <c r="AH3653" s="63"/>
      <c r="AI3653" s="63"/>
      <c r="AJ3653" s="63"/>
      <c r="AK3653" s="63"/>
      <c r="AL3653" s="63"/>
      <c r="AM3653" s="63"/>
      <c r="AN3653" s="63"/>
      <c r="AO3653" s="63"/>
      <c r="AP3653" s="63"/>
      <c r="AQ3653" s="63"/>
      <c r="AR3653" s="63"/>
      <c r="AS3653" s="63"/>
      <c r="AT3653" s="63"/>
      <c r="AU3653" s="63"/>
      <c r="AV3653" s="63"/>
      <c r="AW3653" s="63"/>
      <c r="AX3653" s="63"/>
      <c r="AY3653" s="63"/>
      <c r="AZ3653" s="63"/>
      <c r="BA3653" s="63"/>
      <c r="BB3653" s="63"/>
      <c r="BC3653" s="63"/>
      <c r="BD3653" s="63"/>
      <c r="BE3653" s="63"/>
      <c r="BF3653" s="63"/>
      <c r="BG3653" s="63"/>
      <c r="BH3653" s="63"/>
      <c r="BI3653" s="63"/>
      <c r="BJ3653" s="63"/>
      <c r="BK3653" s="63"/>
      <c r="BL3653" s="63"/>
      <c r="BM3653" s="63"/>
      <c r="BN3653" s="63"/>
      <c r="BO3653" s="63"/>
      <c r="BP3653" s="63"/>
      <c r="BQ3653" s="63"/>
      <c r="BR3653" s="63"/>
      <c r="BS3653" s="63"/>
      <c r="BT3653" s="63"/>
      <c r="BU3653" s="63"/>
      <c r="BV3653" s="63"/>
      <c r="BW3653" s="63"/>
      <c r="BX3653" s="63"/>
      <c r="BY3653" s="63"/>
      <c r="BZ3653" s="63"/>
      <c r="CA3653" s="63"/>
      <c r="CB3653" s="63"/>
      <c r="CC3653" s="63"/>
      <c r="CD3653" s="63"/>
      <c r="CE3653" s="63"/>
      <c r="CF3653" s="63"/>
      <c r="CG3653" s="63"/>
      <c r="CH3653" s="63"/>
      <c r="CI3653" s="63"/>
      <c r="CJ3653" s="63"/>
      <c r="CK3653" s="63"/>
      <c r="CL3653" s="63"/>
      <c r="CM3653" s="63"/>
      <c r="CN3653" s="63"/>
      <c r="CO3653" s="63"/>
      <c r="CP3653" s="63"/>
      <c r="CR3653" s="227"/>
      <c r="CS3653" s="74"/>
    </row>
    <row r="3654" spans="1:97" s="72" customFormat="1" ht="75.75" customHeight="1">
      <c r="A3654" s="63"/>
      <c r="B3654" s="63"/>
      <c r="C3654" s="63"/>
      <c r="D3654" s="63"/>
      <c r="E3654" s="63"/>
      <c r="F3654" s="63"/>
      <c r="G3654" s="63"/>
      <c r="H3654" s="63"/>
      <c r="I3654" s="63"/>
      <c r="J3654" s="63"/>
      <c r="K3654" s="63"/>
      <c r="L3654" s="63"/>
      <c r="M3654" s="63"/>
      <c r="N3654" s="63"/>
      <c r="O3654" s="63"/>
      <c r="P3654" s="63"/>
      <c r="Q3654" s="63"/>
      <c r="R3654" s="63"/>
      <c r="S3654" s="63"/>
      <c r="T3654" s="63"/>
      <c r="U3654" s="63"/>
      <c r="V3654" s="63"/>
      <c r="W3654" s="63"/>
      <c r="X3654" s="63"/>
      <c r="Y3654" s="63"/>
      <c r="Z3654" s="63"/>
      <c r="AA3654" s="63"/>
      <c r="AB3654" s="63"/>
      <c r="AC3654" s="63"/>
      <c r="AD3654" s="63"/>
      <c r="AE3654" s="63"/>
      <c r="AF3654" s="63"/>
      <c r="AG3654" s="63"/>
      <c r="AH3654" s="63"/>
      <c r="AI3654" s="63"/>
      <c r="AJ3654" s="63"/>
      <c r="AK3654" s="63"/>
      <c r="AL3654" s="63"/>
      <c r="AM3654" s="63"/>
      <c r="AN3654" s="63"/>
      <c r="AO3654" s="63"/>
      <c r="AP3654" s="63"/>
      <c r="AQ3654" s="63"/>
      <c r="AR3654" s="63"/>
      <c r="AS3654" s="63"/>
      <c r="AT3654" s="63"/>
      <c r="AU3654" s="63"/>
      <c r="AV3654" s="63"/>
      <c r="AW3654" s="63"/>
      <c r="AX3654" s="63"/>
      <c r="AY3654" s="63"/>
      <c r="AZ3654" s="63"/>
      <c r="BA3654" s="63"/>
      <c r="BB3654" s="63"/>
      <c r="BC3654" s="63"/>
      <c r="BD3654" s="63"/>
      <c r="BE3654" s="63"/>
      <c r="BF3654" s="63"/>
      <c r="BG3654" s="63"/>
      <c r="BH3654" s="63"/>
      <c r="BI3654" s="63"/>
      <c r="BJ3654" s="63"/>
      <c r="BK3654" s="63"/>
      <c r="BL3654" s="63"/>
      <c r="BM3654" s="63"/>
      <c r="BN3654" s="63"/>
      <c r="BO3654" s="63"/>
      <c r="BP3654" s="63"/>
      <c r="BQ3654" s="63"/>
      <c r="BR3654" s="63"/>
      <c r="BS3654" s="63"/>
      <c r="BT3654" s="63"/>
      <c r="BU3654" s="63"/>
      <c r="BV3654" s="63"/>
      <c r="BW3654" s="63"/>
      <c r="BX3654" s="63"/>
      <c r="BY3654" s="63"/>
      <c r="BZ3654" s="63"/>
      <c r="CA3654" s="63"/>
      <c r="CB3654" s="63"/>
      <c r="CC3654" s="63"/>
      <c r="CD3654" s="63"/>
      <c r="CE3654" s="63"/>
      <c r="CF3654" s="63"/>
      <c r="CG3654" s="63"/>
      <c r="CH3654" s="63"/>
      <c r="CI3654" s="63"/>
      <c r="CJ3654" s="63"/>
      <c r="CK3654" s="63"/>
      <c r="CL3654" s="63"/>
      <c r="CM3654" s="63"/>
      <c r="CN3654" s="63"/>
      <c r="CO3654" s="63"/>
      <c r="CP3654" s="63"/>
      <c r="CR3654" s="227"/>
      <c r="CS3654" s="74"/>
    </row>
    <row r="3655" spans="1:97" s="72" customFormat="1" ht="75.75" customHeight="1">
      <c r="A3655" s="63"/>
      <c r="B3655" s="63"/>
      <c r="C3655" s="63"/>
      <c r="D3655" s="63"/>
      <c r="E3655" s="63"/>
      <c r="F3655" s="63"/>
      <c r="G3655" s="63"/>
      <c r="H3655" s="63"/>
      <c r="I3655" s="63"/>
      <c r="J3655" s="63"/>
      <c r="K3655" s="63"/>
      <c r="L3655" s="63"/>
      <c r="M3655" s="63"/>
      <c r="N3655" s="63"/>
      <c r="O3655" s="63"/>
      <c r="P3655" s="63"/>
      <c r="Q3655" s="63"/>
      <c r="R3655" s="63"/>
      <c r="S3655" s="63"/>
      <c r="T3655" s="63"/>
      <c r="U3655" s="63"/>
      <c r="V3655" s="63"/>
      <c r="W3655" s="63"/>
      <c r="X3655" s="63"/>
      <c r="Y3655" s="63"/>
      <c r="Z3655" s="63"/>
      <c r="AA3655" s="63"/>
      <c r="AB3655" s="63"/>
      <c r="AC3655" s="63"/>
      <c r="AD3655" s="63"/>
      <c r="AE3655" s="63"/>
      <c r="AF3655" s="63"/>
      <c r="AG3655" s="63"/>
      <c r="AH3655" s="63"/>
      <c r="AI3655" s="63"/>
      <c r="AJ3655" s="63"/>
      <c r="AK3655" s="63"/>
      <c r="AL3655" s="63"/>
      <c r="AM3655" s="63"/>
      <c r="AN3655" s="63"/>
      <c r="AO3655" s="63"/>
      <c r="AP3655" s="63"/>
      <c r="AQ3655" s="63"/>
      <c r="AR3655" s="63"/>
      <c r="AS3655" s="63"/>
      <c r="AT3655" s="63"/>
      <c r="AU3655" s="63"/>
      <c r="AV3655" s="63"/>
      <c r="AW3655" s="63"/>
      <c r="AX3655" s="63"/>
      <c r="AY3655" s="63"/>
      <c r="AZ3655" s="63"/>
      <c r="BA3655" s="63"/>
      <c r="BB3655" s="63"/>
      <c r="BC3655" s="63"/>
      <c r="BD3655" s="63"/>
      <c r="BE3655" s="63"/>
      <c r="BF3655" s="63"/>
      <c r="BG3655" s="63"/>
      <c r="BH3655" s="63"/>
      <c r="BI3655" s="63"/>
      <c r="BJ3655" s="63"/>
      <c r="BK3655" s="63"/>
      <c r="BL3655" s="63"/>
      <c r="BM3655" s="63"/>
      <c r="BN3655" s="63"/>
      <c r="BO3655" s="63"/>
      <c r="BP3655" s="63"/>
      <c r="BQ3655" s="63"/>
      <c r="BR3655" s="63"/>
      <c r="BS3655" s="63"/>
      <c r="BT3655" s="63"/>
      <c r="BU3655" s="63"/>
      <c r="BV3655" s="63"/>
      <c r="BW3655" s="63"/>
      <c r="BX3655" s="63"/>
      <c r="BY3655" s="63"/>
      <c r="BZ3655" s="63"/>
      <c r="CA3655" s="63"/>
      <c r="CB3655" s="63"/>
      <c r="CC3655" s="63"/>
      <c r="CD3655" s="63"/>
      <c r="CE3655" s="63"/>
      <c r="CF3655" s="63"/>
      <c r="CG3655" s="63"/>
      <c r="CH3655" s="63"/>
      <c r="CI3655" s="63"/>
      <c r="CJ3655" s="63"/>
      <c r="CK3655" s="63"/>
      <c r="CL3655" s="63"/>
      <c r="CM3655" s="63"/>
      <c r="CN3655" s="63"/>
      <c r="CO3655" s="63"/>
      <c r="CP3655" s="63"/>
      <c r="CR3655" s="227"/>
      <c r="CS3655" s="74"/>
    </row>
    <row r="3656" spans="1:97" s="72" customFormat="1" ht="75.75" customHeight="1">
      <c r="A3656" s="63"/>
      <c r="B3656" s="63"/>
      <c r="C3656" s="63"/>
      <c r="D3656" s="63"/>
      <c r="E3656" s="63"/>
      <c r="F3656" s="63"/>
      <c r="G3656" s="63"/>
      <c r="H3656" s="63"/>
      <c r="I3656" s="63"/>
      <c r="J3656" s="63"/>
      <c r="K3656" s="63"/>
      <c r="L3656" s="63"/>
      <c r="M3656" s="63"/>
      <c r="N3656" s="63"/>
      <c r="O3656" s="63"/>
      <c r="P3656" s="63"/>
      <c r="Q3656" s="63"/>
      <c r="R3656" s="63"/>
      <c r="S3656" s="63"/>
      <c r="T3656" s="63"/>
      <c r="U3656" s="63"/>
      <c r="V3656" s="63"/>
      <c r="W3656" s="63"/>
      <c r="X3656" s="63"/>
      <c r="Y3656" s="63"/>
      <c r="Z3656" s="63"/>
      <c r="AA3656" s="63"/>
      <c r="AB3656" s="63"/>
      <c r="AC3656" s="63"/>
      <c r="AD3656" s="63"/>
      <c r="AE3656" s="63"/>
      <c r="AF3656" s="63"/>
      <c r="AG3656" s="63"/>
      <c r="AH3656" s="63"/>
      <c r="AI3656" s="63"/>
      <c r="AJ3656" s="63"/>
      <c r="AK3656" s="63"/>
      <c r="AL3656" s="63"/>
      <c r="AM3656" s="63"/>
      <c r="AN3656" s="63"/>
      <c r="AO3656" s="63"/>
      <c r="AP3656" s="63"/>
      <c r="AQ3656" s="63"/>
      <c r="AR3656" s="63"/>
      <c r="AS3656" s="63"/>
      <c r="AT3656" s="63"/>
      <c r="AU3656" s="63"/>
      <c r="AV3656" s="63"/>
      <c r="AW3656" s="63"/>
      <c r="AX3656" s="63"/>
      <c r="AY3656" s="63"/>
      <c r="AZ3656" s="63"/>
      <c r="BA3656" s="63"/>
      <c r="BB3656" s="63"/>
      <c r="BC3656" s="63"/>
      <c r="BD3656" s="63"/>
      <c r="BE3656" s="63"/>
      <c r="BF3656" s="63"/>
      <c r="BG3656" s="63"/>
      <c r="BH3656" s="63"/>
      <c r="BI3656" s="63"/>
      <c r="BJ3656" s="63"/>
      <c r="BK3656" s="63"/>
      <c r="BL3656" s="63"/>
      <c r="BM3656" s="63"/>
      <c r="BN3656" s="63"/>
      <c r="BO3656" s="63"/>
      <c r="BP3656" s="63"/>
      <c r="BQ3656" s="63"/>
      <c r="BR3656" s="63"/>
      <c r="BS3656" s="63"/>
      <c r="BT3656" s="63"/>
      <c r="BU3656" s="63"/>
      <c r="BV3656" s="63"/>
      <c r="BW3656" s="63"/>
      <c r="BX3656" s="63"/>
      <c r="BY3656" s="63"/>
      <c r="BZ3656" s="63"/>
      <c r="CA3656" s="63"/>
      <c r="CB3656" s="63"/>
      <c r="CC3656" s="63"/>
      <c r="CD3656" s="63"/>
      <c r="CE3656" s="63"/>
      <c r="CF3656" s="63"/>
      <c r="CG3656" s="63"/>
      <c r="CH3656" s="63"/>
      <c r="CI3656" s="63"/>
      <c r="CJ3656" s="63"/>
      <c r="CK3656" s="63"/>
      <c r="CL3656" s="63"/>
      <c r="CM3656" s="63"/>
      <c r="CN3656" s="63"/>
      <c r="CO3656" s="63"/>
      <c r="CP3656" s="63"/>
      <c r="CR3656" s="227"/>
      <c r="CS3656" s="74"/>
    </row>
    <row r="3657" spans="1:97" s="72" customFormat="1" ht="75.75" customHeight="1">
      <c r="A3657" s="63"/>
      <c r="B3657" s="63"/>
      <c r="C3657" s="63"/>
      <c r="D3657" s="63"/>
      <c r="E3657" s="63"/>
      <c r="F3657" s="63"/>
      <c r="G3657" s="63"/>
      <c r="H3657" s="63"/>
      <c r="I3657" s="63"/>
      <c r="J3657" s="63"/>
      <c r="K3657" s="63"/>
      <c r="L3657" s="63"/>
      <c r="M3657" s="63"/>
      <c r="N3657" s="63"/>
      <c r="O3657" s="63"/>
      <c r="P3657" s="63"/>
      <c r="Q3657" s="63"/>
      <c r="R3657" s="63"/>
      <c r="S3657" s="63"/>
      <c r="T3657" s="63"/>
      <c r="U3657" s="63"/>
      <c r="V3657" s="63"/>
      <c r="W3657" s="63"/>
      <c r="X3657" s="63"/>
      <c r="Y3657" s="63"/>
      <c r="Z3657" s="63"/>
      <c r="AA3657" s="63"/>
      <c r="AB3657" s="63"/>
      <c r="AC3657" s="63"/>
      <c r="AD3657" s="63"/>
      <c r="AE3657" s="63"/>
      <c r="AF3657" s="63"/>
      <c r="AG3657" s="63"/>
      <c r="AH3657" s="63"/>
      <c r="AI3657" s="63"/>
      <c r="AJ3657" s="63"/>
      <c r="AK3657" s="63"/>
      <c r="AL3657" s="63"/>
      <c r="AM3657" s="63"/>
      <c r="AN3657" s="63"/>
      <c r="AO3657" s="63"/>
      <c r="AP3657" s="63"/>
      <c r="AQ3657" s="63"/>
      <c r="AR3657" s="63"/>
      <c r="AS3657" s="63"/>
      <c r="AT3657" s="63"/>
      <c r="AU3657" s="63"/>
      <c r="AV3657" s="63"/>
      <c r="AW3657" s="63"/>
      <c r="AX3657" s="63"/>
      <c r="AY3657" s="63"/>
      <c r="AZ3657" s="63"/>
      <c r="BA3657" s="63"/>
      <c r="BB3657" s="63"/>
      <c r="BC3657" s="63"/>
      <c r="BD3657" s="63"/>
      <c r="BE3657" s="63"/>
      <c r="BF3657" s="63"/>
      <c r="BG3657" s="63"/>
      <c r="BH3657" s="63"/>
      <c r="BI3657" s="63"/>
      <c r="BJ3657" s="63"/>
      <c r="BK3657" s="63"/>
      <c r="BL3657" s="63"/>
      <c r="BM3657" s="63"/>
      <c r="BN3657" s="63"/>
      <c r="BO3657" s="63"/>
      <c r="BP3657" s="63"/>
      <c r="BQ3657" s="63"/>
      <c r="BR3657" s="63"/>
      <c r="BS3657" s="63"/>
      <c r="BT3657" s="63"/>
      <c r="BU3657" s="63"/>
      <c r="BV3657" s="63"/>
      <c r="BW3657" s="63"/>
      <c r="BX3657" s="63"/>
      <c r="BY3657" s="63"/>
      <c r="BZ3657" s="63"/>
      <c r="CA3657" s="63"/>
      <c r="CB3657" s="63"/>
      <c r="CC3657" s="63"/>
      <c r="CD3657" s="63"/>
      <c r="CE3657" s="63"/>
      <c r="CF3657" s="63"/>
      <c r="CG3657" s="63"/>
      <c r="CH3657" s="63"/>
      <c r="CI3657" s="63"/>
      <c r="CJ3657" s="63"/>
      <c r="CK3657" s="63"/>
      <c r="CL3657" s="63"/>
      <c r="CM3657" s="63"/>
      <c r="CN3657" s="63"/>
      <c r="CO3657" s="63"/>
      <c r="CP3657" s="63"/>
      <c r="CR3657" s="227"/>
      <c r="CS3657" s="74"/>
    </row>
    <row r="3658" spans="1:97" s="72" customFormat="1" ht="75.75" customHeight="1">
      <c r="A3658" s="63"/>
      <c r="B3658" s="63"/>
      <c r="C3658" s="63"/>
      <c r="D3658" s="63"/>
      <c r="E3658" s="63"/>
      <c r="F3658" s="63"/>
      <c r="G3658" s="63"/>
      <c r="H3658" s="63"/>
      <c r="I3658" s="63"/>
      <c r="J3658" s="63"/>
      <c r="K3658" s="63"/>
      <c r="L3658" s="63"/>
      <c r="M3658" s="63"/>
      <c r="N3658" s="63"/>
      <c r="O3658" s="63"/>
      <c r="P3658" s="63"/>
      <c r="Q3658" s="63"/>
      <c r="R3658" s="63"/>
      <c r="S3658" s="63"/>
      <c r="T3658" s="63"/>
      <c r="U3658" s="63"/>
      <c r="V3658" s="63"/>
      <c r="W3658" s="63"/>
      <c r="X3658" s="63"/>
      <c r="Y3658" s="63"/>
      <c r="Z3658" s="63"/>
      <c r="AA3658" s="63"/>
      <c r="AB3658" s="63"/>
      <c r="AC3658" s="63"/>
      <c r="AD3658" s="63"/>
      <c r="AE3658" s="63"/>
      <c r="AF3658" s="63"/>
      <c r="AG3658" s="63"/>
      <c r="AH3658" s="63"/>
      <c r="AI3658" s="63"/>
      <c r="AJ3658" s="63"/>
      <c r="AK3658" s="63"/>
      <c r="AL3658" s="63"/>
      <c r="AM3658" s="63"/>
      <c r="AN3658" s="63"/>
      <c r="AO3658" s="63"/>
      <c r="AP3658" s="63"/>
      <c r="AQ3658" s="63"/>
      <c r="AR3658" s="63"/>
      <c r="AS3658" s="63"/>
      <c r="AT3658" s="63"/>
      <c r="AU3658" s="63"/>
      <c r="AV3658" s="63"/>
      <c r="AW3658" s="63"/>
      <c r="AX3658" s="63"/>
      <c r="AY3658" s="63"/>
      <c r="AZ3658" s="63"/>
      <c r="BA3658" s="63"/>
      <c r="BB3658" s="63"/>
      <c r="BC3658" s="63"/>
      <c r="BD3658" s="63"/>
      <c r="BE3658" s="63"/>
      <c r="BF3658" s="63"/>
      <c r="BG3658" s="63"/>
      <c r="BH3658" s="63"/>
      <c r="BI3658" s="63"/>
      <c r="BJ3658" s="63"/>
      <c r="BK3658" s="63"/>
      <c r="BL3658" s="63"/>
      <c r="BM3658" s="63"/>
      <c r="BN3658" s="63"/>
      <c r="BO3658" s="63"/>
      <c r="BP3658" s="63"/>
      <c r="BQ3658" s="63"/>
      <c r="BR3658" s="63"/>
      <c r="BS3658" s="63"/>
      <c r="BT3658" s="63"/>
      <c r="BU3658" s="63"/>
      <c r="BV3658" s="63"/>
      <c r="BW3658" s="63"/>
      <c r="BX3658" s="63"/>
      <c r="BY3658" s="63"/>
      <c r="BZ3658" s="63"/>
      <c r="CA3658" s="63"/>
      <c r="CB3658" s="63"/>
      <c r="CC3658" s="63"/>
      <c r="CD3658" s="63"/>
      <c r="CE3658" s="63"/>
      <c r="CF3658" s="63"/>
      <c r="CG3658" s="63"/>
      <c r="CH3658" s="63"/>
      <c r="CI3658" s="63"/>
      <c r="CJ3658" s="63"/>
      <c r="CK3658" s="63"/>
      <c r="CL3658" s="63"/>
      <c r="CM3658" s="63"/>
      <c r="CN3658" s="63"/>
      <c r="CO3658" s="63"/>
      <c r="CP3658" s="63"/>
      <c r="CR3658" s="227"/>
      <c r="CS3658" s="74"/>
    </row>
    <row r="3659" spans="1:97" s="72" customFormat="1" ht="75.75" customHeight="1">
      <c r="A3659" s="63"/>
      <c r="B3659" s="63"/>
      <c r="C3659" s="63"/>
      <c r="D3659" s="63"/>
      <c r="E3659" s="63"/>
      <c r="F3659" s="63"/>
      <c r="G3659" s="63"/>
      <c r="H3659" s="63"/>
      <c r="I3659" s="63"/>
      <c r="J3659" s="63"/>
      <c r="K3659" s="63"/>
      <c r="L3659" s="63"/>
      <c r="M3659" s="63"/>
      <c r="N3659" s="63"/>
      <c r="O3659" s="63"/>
      <c r="P3659" s="63"/>
      <c r="Q3659" s="63"/>
      <c r="R3659" s="63"/>
      <c r="S3659" s="63"/>
      <c r="T3659" s="63"/>
      <c r="U3659" s="63"/>
      <c r="V3659" s="63"/>
      <c r="W3659" s="63"/>
      <c r="X3659" s="63"/>
      <c r="Y3659" s="63"/>
      <c r="Z3659" s="63"/>
      <c r="AA3659" s="63"/>
      <c r="AB3659" s="63"/>
      <c r="AC3659" s="63"/>
      <c r="AD3659" s="63"/>
      <c r="AE3659" s="63"/>
      <c r="AF3659" s="63"/>
      <c r="AG3659" s="63"/>
      <c r="AH3659" s="63"/>
      <c r="AI3659" s="63"/>
      <c r="AJ3659" s="63"/>
      <c r="AK3659" s="63"/>
      <c r="AL3659" s="63"/>
      <c r="AM3659" s="63"/>
      <c r="AN3659" s="63"/>
      <c r="AO3659" s="63"/>
      <c r="AP3659" s="63"/>
      <c r="AQ3659" s="63"/>
      <c r="AR3659" s="63"/>
      <c r="AS3659" s="63"/>
      <c r="AT3659" s="63"/>
      <c r="AU3659" s="63"/>
      <c r="AV3659" s="63"/>
      <c r="AW3659" s="63"/>
      <c r="AX3659" s="63"/>
      <c r="AY3659" s="63"/>
      <c r="AZ3659" s="63"/>
      <c r="BA3659" s="63"/>
      <c r="BB3659" s="63"/>
      <c r="BC3659" s="63"/>
      <c r="BD3659" s="63"/>
      <c r="BE3659" s="63"/>
      <c r="BF3659" s="63"/>
      <c r="BG3659" s="63"/>
      <c r="BH3659" s="63"/>
      <c r="BI3659" s="63"/>
      <c r="BJ3659" s="63"/>
      <c r="BK3659" s="63"/>
      <c r="BL3659" s="63"/>
      <c r="BM3659" s="63"/>
      <c r="BN3659" s="63"/>
      <c r="BO3659" s="63"/>
      <c r="BP3659" s="63"/>
      <c r="BQ3659" s="63"/>
      <c r="BR3659" s="63"/>
      <c r="BS3659" s="63"/>
      <c r="BT3659" s="63"/>
      <c r="BU3659" s="63"/>
      <c r="BV3659" s="63"/>
      <c r="BW3659" s="63"/>
      <c r="BX3659" s="63"/>
      <c r="BY3659" s="63"/>
      <c r="BZ3659" s="63"/>
      <c r="CA3659" s="63"/>
      <c r="CB3659" s="63"/>
      <c r="CC3659" s="63"/>
      <c r="CD3659" s="63"/>
      <c r="CE3659" s="63"/>
      <c r="CF3659" s="63"/>
      <c r="CG3659" s="63"/>
      <c r="CH3659" s="63"/>
      <c r="CI3659" s="63"/>
      <c r="CJ3659" s="63"/>
      <c r="CK3659" s="63"/>
      <c r="CL3659" s="63"/>
      <c r="CM3659" s="63"/>
      <c r="CN3659" s="63"/>
      <c r="CO3659" s="63"/>
      <c r="CP3659" s="63"/>
      <c r="CR3659" s="227"/>
      <c r="CS3659" s="74"/>
    </row>
    <row r="3660" spans="1:97" s="72" customFormat="1" ht="75.75" customHeight="1">
      <c r="A3660" s="63"/>
      <c r="B3660" s="63"/>
      <c r="C3660" s="63"/>
      <c r="D3660" s="63"/>
      <c r="E3660" s="63"/>
      <c r="F3660" s="63"/>
      <c r="G3660" s="63"/>
      <c r="H3660" s="63"/>
      <c r="I3660" s="63"/>
      <c r="J3660" s="63"/>
      <c r="K3660" s="63"/>
      <c r="L3660" s="63"/>
      <c r="M3660" s="63"/>
      <c r="N3660" s="63"/>
      <c r="O3660" s="63"/>
      <c r="P3660" s="63"/>
      <c r="Q3660" s="63"/>
      <c r="R3660" s="63"/>
      <c r="S3660" s="63"/>
      <c r="T3660" s="63"/>
      <c r="U3660" s="63"/>
      <c r="V3660" s="63"/>
      <c r="W3660" s="63"/>
      <c r="X3660" s="63"/>
      <c r="Y3660" s="63"/>
      <c r="Z3660" s="63"/>
      <c r="AA3660" s="63"/>
      <c r="AB3660" s="63"/>
      <c r="AC3660" s="63"/>
      <c r="AD3660" s="63"/>
      <c r="AE3660" s="63"/>
      <c r="AF3660" s="63"/>
      <c r="AG3660" s="63"/>
      <c r="AH3660" s="63"/>
      <c r="AI3660" s="63"/>
      <c r="AJ3660" s="63"/>
      <c r="AK3660" s="63"/>
      <c r="AL3660" s="63"/>
      <c r="AM3660" s="63"/>
      <c r="AN3660" s="63"/>
      <c r="AO3660" s="63"/>
      <c r="AP3660" s="63"/>
      <c r="AQ3660" s="63"/>
      <c r="AR3660" s="63"/>
      <c r="AS3660" s="63"/>
      <c r="AT3660" s="63"/>
      <c r="AU3660" s="63"/>
      <c r="AV3660" s="63"/>
      <c r="AW3660" s="63"/>
      <c r="AX3660" s="63"/>
      <c r="AY3660" s="63"/>
      <c r="AZ3660" s="63"/>
      <c r="BA3660" s="63"/>
      <c r="BB3660" s="63"/>
      <c r="BC3660" s="63"/>
      <c r="BD3660" s="63"/>
      <c r="BE3660" s="63"/>
      <c r="BF3660" s="63"/>
      <c r="BG3660" s="63"/>
      <c r="BH3660" s="63"/>
      <c r="BI3660" s="63"/>
      <c r="BJ3660" s="63"/>
      <c r="BK3660" s="63"/>
      <c r="BL3660" s="63"/>
      <c r="BM3660" s="63"/>
      <c r="BN3660" s="63"/>
      <c r="BO3660" s="63"/>
      <c r="BP3660" s="63"/>
      <c r="BQ3660" s="63"/>
      <c r="BR3660" s="63"/>
      <c r="BS3660" s="63"/>
      <c r="BT3660" s="63"/>
      <c r="BU3660" s="63"/>
      <c r="BV3660" s="63"/>
      <c r="BW3660" s="63"/>
      <c r="BX3660" s="63"/>
      <c r="BY3660" s="63"/>
      <c r="BZ3660" s="63"/>
      <c r="CA3660" s="63"/>
      <c r="CB3660" s="63"/>
      <c r="CC3660" s="63"/>
      <c r="CD3660" s="63"/>
      <c r="CE3660" s="63"/>
      <c r="CF3660" s="63"/>
      <c r="CG3660" s="63"/>
      <c r="CH3660" s="63"/>
      <c r="CI3660" s="63"/>
      <c r="CJ3660" s="63"/>
      <c r="CK3660" s="63"/>
      <c r="CL3660" s="63"/>
      <c r="CM3660" s="63"/>
      <c r="CN3660" s="63"/>
      <c r="CO3660" s="63"/>
      <c r="CP3660" s="63"/>
      <c r="CR3660" s="227"/>
      <c r="CS3660" s="74"/>
    </row>
    <row r="3661" spans="1:97" s="72" customFormat="1" ht="75.75" customHeight="1">
      <c r="A3661" s="63"/>
      <c r="B3661" s="63"/>
      <c r="C3661" s="63"/>
      <c r="D3661" s="63"/>
      <c r="E3661" s="63"/>
      <c r="F3661" s="63"/>
      <c r="G3661" s="63"/>
      <c r="H3661" s="63"/>
      <c r="I3661" s="63"/>
      <c r="J3661" s="63"/>
      <c r="K3661" s="63"/>
      <c r="L3661" s="63"/>
      <c r="M3661" s="63"/>
      <c r="N3661" s="63"/>
      <c r="O3661" s="63"/>
      <c r="P3661" s="63"/>
      <c r="Q3661" s="63"/>
      <c r="R3661" s="63"/>
      <c r="S3661" s="63"/>
      <c r="T3661" s="63"/>
      <c r="U3661" s="63"/>
      <c r="V3661" s="63"/>
      <c r="W3661" s="63"/>
      <c r="X3661" s="63"/>
      <c r="Y3661" s="63"/>
      <c r="Z3661" s="63"/>
      <c r="AA3661" s="63"/>
      <c r="AB3661" s="63"/>
      <c r="AC3661" s="63"/>
      <c r="AD3661" s="63"/>
      <c r="AE3661" s="63"/>
      <c r="AF3661" s="63"/>
      <c r="AG3661" s="63"/>
      <c r="AH3661" s="63"/>
      <c r="AI3661" s="63"/>
      <c r="AJ3661" s="63"/>
      <c r="AK3661" s="63"/>
      <c r="AL3661" s="63"/>
      <c r="AM3661" s="63"/>
      <c r="AN3661" s="63"/>
      <c r="AO3661" s="63"/>
      <c r="AP3661" s="63"/>
      <c r="AQ3661" s="63"/>
      <c r="AR3661" s="63"/>
      <c r="AS3661" s="63"/>
      <c r="AT3661" s="63"/>
      <c r="AU3661" s="63"/>
      <c r="AV3661" s="63"/>
      <c r="AW3661" s="63"/>
      <c r="AX3661" s="63"/>
      <c r="AY3661" s="63"/>
      <c r="AZ3661" s="63"/>
      <c r="BA3661" s="63"/>
      <c r="BB3661" s="63"/>
      <c r="BC3661" s="63"/>
      <c r="BD3661" s="63"/>
      <c r="BE3661" s="63"/>
      <c r="BF3661" s="63"/>
      <c r="BG3661" s="63"/>
      <c r="BH3661" s="63"/>
      <c r="BI3661" s="63"/>
      <c r="BJ3661" s="63"/>
      <c r="BK3661" s="63"/>
      <c r="BL3661" s="63"/>
      <c r="BM3661" s="63"/>
      <c r="BN3661" s="63"/>
      <c r="BO3661" s="63"/>
      <c r="BP3661" s="63"/>
      <c r="BQ3661" s="63"/>
      <c r="BR3661" s="63"/>
      <c r="BS3661" s="63"/>
      <c r="BT3661" s="63"/>
      <c r="BU3661" s="63"/>
      <c r="BV3661" s="63"/>
      <c r="BW3661" s="63"/>
      <c r="BX3661" s="63"/>
      <c r="BY3661" s="63"/>
      <c r="BZ3661" s="63"/>
      <c r="CA3661" s="63"/>
      <c r="CB3661" s="63"/>
      <c r="CC3661" s="63"/>
      <c r="CD3661" s="63"/>
      <c r="CE3661" s="63"/>
      <c r="CF3661" s="63"/>
      <c r="CG3661" s="63"/>
      <c r="CH3661" s="63"/>
      <c r="CI3661" s="63"/>
      <c r="CJ3661" s="63"/>
      <c r="CK3661" s="63"/>
      <c r="CL3661" s="63"/>
      <c r="CM3661" s="63"/>
      <c r="CN3661" s="63"/>
      <c r="CO3661" s="63"/>
      <c r="CP3661" s="63"/>
      <c r="CR3661" s="227"/>
      <c r="CS3661" s="74"/>
    </row>
    <row r="3662" spans="1:97" s="72" customFormat="1" ht="75.75" customHeight="1">
      <c r="A3662" s="63"/>
      <c r="B3662" s="63"/>
      <c r="C3662" s="63"/>
      <c r="D3662" s="63"/>
      <c r="E3662" s="63"/>
      <c r="F3662" s="63"/>
      <c r="G3662" s="63"/>
      <c r="H3662" s="63"/>
      <c r="I3662" s="63"/>
      <c r="J3662" s="63"/>
      <c r="K3662" s="63"/>
      <c r="L3662" s="63"/>
      <c r="M3662" s="63"/>
      <c r="N3662" s="63"/>
      <c r="O3662" s="63"/>
      <c r="P3662" s="63"/>
      <c r="Q3662" s="63"/>
      <c r="R3662" s="63"/>
      <c r="S3662" s="63"/>
      <c r="T3662" s="63"/>
      <c r="U3662" s="63"/>
      <c r="V3662" s="63"/>
      <c r="W3662" s="63"/>
      <c r="X3662" s="63"/>
      <c r="Y3662" s="63"/>
      <c r="Z3662" s="63"/>
      <c r="AA3662" s="63"/>
      <c r="AB3662" s="63"/>
      <c r="AC3662" s="63"/>
      <c r="AD3662" s="63"/>
      <c r="AE3662" s="63"/>
      <c r="AF3662" s="63"/>
      <c r="AG3662" s="63"/>
      <c r="AH3662" s="63"/>
      <c r="AI3662" s="63"/>
      <c r="AJ3662" s="63"/>
      <c r="AK3662" s="63"/>
      <c r="AL3662" s="63"/>
      <c r="AM3662" s="63"/>
      <c r="AN3662" s="63"/>
      <c r="AO3662" s="63"/>
      <c r="AP3662" s="63"/>
      <c r="AQ3662" s="63"/>
      <c r="AR3662" s="63"/>
      <c r="AS3662" s="63"/>
      <c r="AT3662" s="63"/>
      <c r="AU3662" s="63"/>
      <c r="AV3662" s="63"/>
      <c r="AW3662" s="63"/>
      <c r="AX3662" s="63"/>
      <c r="AY3662" s="63"/>
      <c r="AZ3662" s="63"/>
      <c r="BA3662" s="63"/>
      <c r="BB3662" s="63"/>
      <c r="BC3662" s="63"/>
      <c r="BD3662" s="63"/>
      <c r="BE3662" s="63"/>
      <c r="BF3662" s="63"/>
      <c r="BG3662" s="63"/>
      <c r="BH3662" s="63"/>
      <c r="BI3662" s="63"/>
      <c r="BJ3662" s="63"/>
      <c r="BK3662" s="63"/>
      <c r="BL3662" s="63"/>
      <c r="BM3662" s="63"/>
      <c r="BN3662" s="63"/>
      <c r="BO3662" s="63"/>
      <c r="BP3662" s="63"/>
      <c r="BQ3662" s="63"/>
      <c r="BR3662" s="63"/>
      <c r="BS3662" s="63"/>
      <c r="BT3662" s="63"/>
      <c r="BU3662" s="63"/>
      <c r="BV3662" s="63"/>
      <c r="BW3662" s="63"/>
      <c r="BX3662" s="63"/>
      <c r="BY3662" s="63"/>
      <c r="BZ3662" s="63"/>
      <c r="CA3662" s="63"/>
      <c r="CB3662" s="63"/>
      <c r="CC3662" s="63"/>
      <c r="CD3662" s="63"/>
      <c r="CE3662" s="63"/>
      <c r="CF3662" s="63"/>
      <c r="CG3662" s="63"/>
      <c r="CH3662" s="63"/>
      <c r="CI3662" s="63"/>
      <c r="CJ3662" s="63"/>
      <c r="CK3662" s="63"/>
      <c r="CL3662" s="63"/>
      <c r="CM3662" s="63"/>
      <c r="CN3662" s="63"/>
      <c r="CO3662" s="63"/>
      <c r="CP3662" s="63"/>
      <c r="CR3662" s="227"/>
      <c r="CS3662" s="74"/>
    </row>
    <row r="3663" spans="1:97" s="72" customFormat="1" ht="75.75" customHeight="1">
      <c r="A3663" s="63"/>
      <c r="B3663" s="63"/>
      <c r="C3663" s="63"/>
      <c r="D3663" s="63"/>
      <c r="E3663" s="63"/>
      <c r="F3663" s="63"/>
      <c r="G3663" s="63"/>
      <c r="H3663" s="63"/>
      <c r="I3663" s="63"/>
      <c r="J3663" s="63"/>
      <c r="K3663" s="63"/>
      <c r="L3663" s="63"/>
      <c r="M3663" s="63"/>
      <c r="N3663" s="63"/>
      <c r="O3663" s="63"/>
      <c r="P3663" s="63"/>
      <c r="Q3663" s="63"/>
      <c r="R3663" s="63"/>
      <c r="S3663" s="63"/>
      <c r="T3663" s="63"/>
      <c r="U3663" s="63"/>
      <c r="V3663" s="63"/>
      <c r="W3663" s="63"/>
      <c r="X3663" s="63"/>
      <c r="Y3663" s="63"/>
      <c r="Z3663" s="63"/>
      <c r="AA3663" s="63"/>
      <c r="AB3663" s="63"/>
      <c r="AC3663" s="63"/>
      <c r="AD3663" s="63"/>
      <c r="AE3663" s="63"/>
      <c r="AF3663" s="63"/>
      <c r="AG3663" s="63"/>
      <c r="AH3663" s="63"/>
      <c r="AI3663" s="63"/>
      <c r="AJ3663" s="63"/>
      <c r="AK3663" s="63"/>
      <c r="AL3663" s="63"/>
      <c r="AM3663" s="63"/>
      <c r="AN3663" s="63"/>
      <c r="AO3663" s="63"/>
      <c r="AP3663" s="63"/>
      <c r="AQ3663" s="63"/>
      <c r="AR3663" s="63"/>
      <c r="AS3663" s="63"/>
      <c r="AT3663" s="63"/>
      <c r="AU3663" s="63"/>
      <c r="AV3663" s="63"/>
      <c r="AW3663" s="63"/>
      <c r="AX3663" s="63"/>
      <c r="AY3663" s="63"/>
      <c r="AZ3663" s="63"/>
      <c r="BA3663" s="63"/>
      <c r="BB3663" s="63"/>
      <c r="BC3663" s="63"/>
      <c r="BD3663" s="63"/>
      <c r="BE3663" s="63"/>
      <c r="BF3663" s="63"/>
      <c r="BG3663" s="63"/>
      <c r="BH3663" s="63"/>
      <c r="BI3663" s="63"/>
      <c r="BJ3663" s="63"/>
      <c r="BK3663" s="63"/>
      <c r="BL3663" s="63"/>
      <c r="BM3663" s="63"/>
      <c r="BN3663" s="63"/>
      <c r="BO3663" s="63"/>
      <c r="BP3663" s="63"/>
      <c r="BQ3663" s="63"/>
      <c r="BR3663" s="63"/>
      <c r="BS3663" s="63"/>
      <c r="BT3663" s="63"/>
      <c r="BU3663" s="63"/>
      <c r="BV3663" s="63"/>
      <c r="BW3663" s="63"/>
      <c r="BX3663" s="63"/>
      <c r="BY3663" s="63"/>
      <c r="BZ3663" s="63"/>
      <c r="CA3663" s="63"/>
      <c r="CB3663" s="63"/>
      <c r="CC3663" s="63"/>
      <c r="CD3663" s="63"/>
      <c r="CE3663" s="63"/>
      <c r="CF3663" s="63"/>
      <c r="CG3663" s="63"/>
      <c r="CH3663" s="63"/>
      <c r="CI3663" s="63"/>
      <c r="CJ3663" s="63"/>
      <c r="CK3663" s="63"/>
      <c r="CL3663" s="63"/>
      <c r="CM3663" s="63"/>
      <c r="CN3663" s="63"/>
      <c r="CO3663" s="63"/>
      <c r="CP3663" s="63"/>
      <c r="CR3663" s="227"/>
      <c r="CS3663" s="74"/>
    </row>
    <row r="3664" spans="1:97" s="72" customFormat="1" ht="75.75" customHeight="1">
      <c r="A3664" s="63"/>
      <c r="B3664" s="63"/>
      <c r="C3664" s="63"/>
      <c r="D3664" s="63"/>
      <c r="E3664" s="63"/>
      <c r="F3664" s="63"/>
      <c r="G3664" s="63"/>
      <c r="H3664" s="63"/>
      <c r="I3664" s="63"/>
      <c r="J3664" s="63"/>
      <c r="K3664" s="63"/>
      <c r="L3664" s="63"/>
      <c r="M3664" s="63"/>
      <c r="N3664" s="63"/>
      <c r="O3664" s="63"/>
      <c r="P3664" s="63"/>
      <c r="Q3664" s="63"/>
      <c r="R3664" s="63"/>
      <c r="S3664" s="63"/>
      <c r="T3664" s="63"/>
      <c r="U3664" s="63"/>
      <c r="V3664" s="63"/>
      <c r="W3664" s="63"/>
      <c r="X3664" s="63"/>
      <c r="Y3664" s="63"/>
      <c r="Z3664" s="63"/>
      <c r="AA3664" s="63"/>
      <c r="AB3664" s="63"/>
      <c r="AC3664" s="63"/>
      <c r="AD3664" s="63"/>
      <c r="AE3664" s="63"/>
      <c r="AF3664" s="63"/>
      <c r="AG3664" s="63"/>
      <c r="AH3664" s="63"/>
      <c r="AI3664" s="63"/>
      <c r="AJ3664" s="63"/>
      <c r="AK3664" s="63"/>
      <c r="AL3664" s="63"/>
      <c r="AM3664" s="63"/>
      <c r="AN3664" s="63"/>
      <c r="AO3664" s="63"/>
      <c r="AP3664" s="63"/>
      <c r="AQ3664" s="63"/>
      <c r="AR3664" s="63"/>
      <c r="AS3664" s="63"/>
      <c r="AT3664" s="63"/>
      <c r="AU3664" s="63"/>
      <c r="AV3664" s="63"/>
      <c r="AW3664" s="63"/>
      <c r="AX3664" s="63"/>
      <c r="AY3664" s="63"/>
      <c r="AZ3664" s="63"/>
      <c r="BA3664" s="63"/>
      <c r="BB3664" s="63"/>
      <c r="BC3664" s="63"/>
      <c r="BD3664" s="63"/>
      <c r="BE3664" s="63"/>
      <c r="BF3664" s="63"/>
      <c r="BG3664" s="63"/>
      <c r="BH3664" s="63"/>
      <c r="BI3664" s="63"/>
      <c r="BJ3664" s="63"/>
      <c r="BK3664" s="63"/>
      <c r="BL3664" s="63"/>
      <c r="BM3664" s="63"/>
      <c r="BN3664" s="63"/>
      <c r="BO3664" s="63"/>
      <c r="BP3664" s="63"/>
      <c r="BQ3664" s="63"/>
      <c r="BR3664" s="63"/>
      <c r="BS3664" s="63"/>
      <c r="BT3664" s="63"/>
      <c r="BU3664" s="63"/>
      <c r="BV3664" s="63"/>
      <c r="BW3664" s="63"/>
      <c r="BX3664" s="63"/>
      <c r="BY3664" s="63"/>
      <c r="BZ3664" s="63"/>
      <c r="CA3664" s="63"/>
      <c r="CB3664" s="63"/>
      <c r="CC3664" s="63"/>
      <c r="CD3664" s="63"/>
      <c r="CE3664" s="63"/>
      <c r="CF3664" s="63"/>
      <c r="CG3664" s="63"/>
      <c r="CH3664" s="63"/>
      <c r="CI3664" s="63"/>
      <c r="CJ3664" s="63"/>
      <c r="CK3664" s="63"/>
      <c r="CL3664" s="63"/>
      <c r="CM3664" s="63"/>
      <c r="CN3664" s="63"/>
      <c r="CO3664" s="63"/>
      <c r="CP3664" s="63"/>
      <c r="CR3664" s="227"/>
      <c r="CS3664" s="74"/>
    </row>
    <row r="3665" spans="1:97" s="72" customFormat="1" ht="75.75" customHeight="1">
      <c r="A3665" s="63"/>
      <c r="B3665" s="63"/>
      <c r="C3665" s="63"/>
      <c r="D3665" s="63"/>
      <c r="E3665" s="63"/>
      <c r="F3665" s="63"/>
      <c r="G3665" s="63"/>
      <c r="H3665" s="63"/>
      <c r="I3665" s="63"/>
      <c r="J3665" s="63"/>
      <c r="K3665" s="63"/>
      <c r="L3665" s="63"/>
      <c r="M3665" s="63"/>
      <c r="N3665" s="63"/>
      <c r="O3665" s="63"/>
      <c r="P3665" s="63"/>
      <c r="Q3665" s="63"/>
      <c r="R3665" s="63"/>
      <c r="S3665" s="63"/>
      <c r="T3665" s="63"/>
      <c r="U3665" s="63"/>
      <c r="V3665" s="63"/>
      <c r="W3665" s="63"/>
      <c r="X3665" s="63"/>
      <c r="Y3665" s="63"/>
      <c r="Z3665" s="63"/>
      <c r="AA3665" s="63"/>
      <c r="AB3665" s="63"/>
      <c r="AC3665" s="63"/>
      <c r="AD3665" s="63"/>
      <c r="AE3665" s="63"/>
      <c r="AF3665" s="63"/>
      <c r="AG3665" s="63"/>
      <c r="AH3665" s="63"/>
      <c r="AI3665" s="63"/>
      <c r="AJ3665" s="63"/>
      <c r="AK3665" s="63"/>
      <c r="AL3665" s="63"/>
      <c r="AM3665" s="63"/>
      <c r="AN3665" s="63"/>
      <c r="AO3665" s="63"/>
      <c r="AP3665" s="63"/>
      <c r="AQ3665" s="63"/>
      <c r="AR3665" s="63"/>
      <c r="AS3665" s="63"/>
      <c r="AT3665" s="63"/>
      <c r="AU3665" s="63"/>
      <c r="AV3665" s="63"/>
      <c r="AW3665" s="63"/>
      <c r="AX3665" s="63"/>
      <c r="AY3665" s="63"/>
      <c r="AZ3665" s="63"/>
      <c r="BA3665" s="63"/>
      <c r="BB3665" s="63"/>
      <c r="BC3665" s="63"/>
      <c r="BD3665" s="63"/>
      <c r="BE3665" s="63"/>
      <c r="BF3665" s="63"/>
      <c r="BG3665" s="63"/>
      <c r="BH3665" s="63"/>
      <c r="BI3665" s="63"/>
      <c r="BJ3665" s="63"/>
      <c r="BK3665" s="63"/>
      <c r="BL3665" s="63"/>
      <c r="BM3665" s="63"/>
      <c r="BN3665" s="63"/>
      <c r="BO3665" s="63"/>
      <c r="BP3665" s="63"/>
      <c r="BQ3665" s="63"/>
      <c r="BR3665" s="63"/>
      <c r="BS3665" s="63"/>
      <c r="BT3665" s="63"/>
      <c r="BU3665" s="63"/>
      <c r="BV3665" s="63"/>
      <c r="BW3665" s="63"/>
      <c r="BX3665" s="63"/>
      <c r="BY3665" s="63"/>
      <c r="BZ3665" s="63"/>
      <c r="CA3665" s="63"/>
      <c r="CB3665" s="63"/>
      <c r="CC3665" s="63"/>
      <c r="CD3665" s="63"/>
      <c r="CE3665" s="63"/>
      <c r="CF3665" s="63"/>
      <c r="CG3665" s="63"/>
      <c r="CH3665" s="63"/>
      <c r="CI3665" s="63"/>
      <c r="CJ3665" s="63"/>
      <c r="CK3665" s="63"/>
      <c r="CL3665" s="63"/>
      <c r="CM3665" s="63"/>
      <c r="CN3665" s="63"/>
      <c r="CO3665" s="63"/>
      <c r="CP3665" s="63"/>
      <c r="CR3665" s="227"/>
      <c r="CS3665" s="74"/>
    </row>
    <row r="3666" spans="1:97" s="72" customFormat="1" ht="75.75" customHeight="1">
      <c r="A3666" s="63"/>
      <c r="B3666" s="63"/>
      <c r="C3666" s="63"/>
      <c r="D3666" s="63"/>
      <c r="E3666" s="63"/>
      <c r="F3666" s="63"/>
      <c r="G3666" s="63"/>
      <c r="H3666" s="63"/>
      <c r="I3666" s="63"/>
      <c r="J3666" s="63"/>
      <c r="K3666" s="63"/>
      <c r="L3666" s="63"/>
      <c r="M3666" s="63"/>
      <c r="N3666" s="63"/>
      <c r="O3666" s="63"/>
      <c r="P3666" s="63"/>
      <c r="Q3666" s="63"/>
      <c r="R3666" s="63"/>
      <c r="S3666" s="63"/>
      <c r="T3666" s="63"/>
      <c r="U3666" s="63"/>
      <c r="V3666" s="63"/>
      <c r="W3666" s="63"/>
      <c r="X3666" s="63"/>
      <c r="Y3666" s="63"/>
      <c r="Z3666" s="63"/>
      <c r="AA3666" s="63"/>
      <c r="AB3666" s="63"/>
      <c r="AC3666" s="63"/>
      <c r="AD3666" s="63"/>
      <c r="AE3666" s="63"/>
      <c r="AF3666" s="63"/>
      <c r="AG3666" s="63"/>
      <c r="AH3666" s="63"/>
      <c r="AI3666" s="63"/>
      <c r="AJ3666" s="63"/>
      <c r="AK3666" s="63"/>
      <c r="AL3666" s="63"/>
      <c r="AM3666" s="63"/>
      <c r="AN3666" s="63"/>
      <c r="AO3666" s="63"/>
      <c r="AP3666" s="63"/>
      <c r="AQ3666" s="63"/>
      <c r="AR3666" s="63"/>
      <c r="AS3666" s="63"/>
      <c r="AT3666" s="63"/>
      <c r="AU3666" s="63"/>
      <c r="AV3666" s="63"/>
      <c r="AW3666" s="63"/>
      <c r="AX3666" s="63"/>
      <c r="AY3666" s="63"/>
      <c r="AZ3666" s="63"/>
      <c r="BA3666" s="63"/>
      <c r="BB3666" s="63"/>
      <c r="BC3666" s="63"/>
      <c r="BD3666" s="63"/>
      <c r="BE3666" s="63"/>
      <c r="BF3666" s="63"/>
      <c r="BG3666" s="63"/>
      <c r="BH3666" s="63"/>
      <c r="BI3666" s="63"/>
      <c r="BJ3666" s="63"/>
      <c r="BK3666" s="63"/>
      <c r="BL3666" s="63"/>
      <c r="BM3666" s="63"/>
      <c r="BN3666" s="63"/>
      <c r="BO3666" s="63"/>
      <c r="BP3666" s="63"/>
      <c r="BQ3666" s="63"/>
      <c r="BR3666" s="63"/>
      <c r="BS3666" s="63"/>
      <c r="BT3666" s="63"/>
      <c r="BU3666" s="63"/>
      <c r="BV3666" s="63"/>
      <c r="BW3666" s="63"/>
      <c r="BX3666" s="63"/>
      <c r="BY3666" s="63"/>
      <c r="BZ3666" s="63"/>
      <c r="CA3666" s="63"/>
      <c r="CB3666" s="63"/>
      <c r="CC3666" s="63"/>
      <c r="CD3666" s="63"/>
      <c r="CE3666" s="63"/>
      <c r="CF3666" s="63"/>
      <c r="CG3666" s="63"/>
      <c r="CH3666" s="63"/>
      <c r="CI3666" s="63"/>
      <c r="CJ3666" s="63"/>
      <c r="CK3666" s="63"/>
      <c r="CL3666" s="63"/>
      <c r="CM3666" s="63"/>
      <c r="CN3666" s="63"/>
      <c r="CO3666" s="63"/>
      <c r="CP3666" s="63"/>
      <c r="CR3666" s="227"/>
      <c r="CS3666" s="74"/>
    </row>
    <row r="3667" spans="1:97" s="72" customFormat="1" ht="75.75" customHeight="1">
      <c r="A3667" s="63"/>
      <c r="B3667" s="63"/>
      <c r="C3667" s="63"/>
      <c r="D3667" s="63"/>
      <c r="E3667" s="63"/>
      <c r="F3667" s="63"/>
      <c r="G3667" s="63"/>
      <c r="H3667" s="63"/>
      <c r="I3667" s="63"/>
      <c r="J3667" s="63"/>
      <c r="K3667" s="63"/>
      <c r="L3667" s="63"/>
      <c r="M3667" s="63"/>
      <c r="N3667" s="63"/>
      <c r="O3667" s="63"/>
      <c r="P3667" s="63"/>
      <c r="Q3667" s="63"/>
      <c r="R3667" s="63"/>
      <c r="S3667" s="63"/>
      <c r="T3667" s="63"/>
      <c r="U3667" s="63"/>
      <c r="V3667" s="63"/>
      <c r="W3667" s="63"/>
      <c r="X3667" s="63"/>
      <c r="Y3667" s="63"/>
      <c r="Z3667" s="63"/>
      <c r="AA3667" s="63"/>
      <c r="AB3667" s="63"/>
      <c r="AC3667" s="63"/>
      <c r="AD3667" s="63"/>
      <c r="AE3667" s="63"/>
      <c r="AF3667" s="63"/>
      <c r="AG3667" s="63"/>
      <c r="AH3667" s="63"/>
      <c r="AI3667" s="63"/>
      <c r="AJ3667" s="63"/>
      <c r="AK3667" s="63"/>
      <c r="AL3667" s="63"/>
      <c r="AM3667" s="63"/>
      <c r="AN3667" s="63"/>
      <c r="AO3667" s="63"/>
      <c r="AP3667" s="63"/>
      <c r="AQ3667" s="63"/>
      <c r="AR3667" s="63"/>
      <c r="AS3667" s="63"/>
      <c r="AT3667" s="63"/>
      <c r="AU3667" s="63"/>
      <c r="AV3667" s="63"/>
      <c r="AW3667" s="63"/>
      <c r="AX3667" s="63"/>
      <c r="AY3667" s="63"/>
      <c r="AZ3667" s="63"/>
      <c r="BA3667" s="63"/>
      <c r="BB3667" s="63"/>
      <c r="BC3667" s="63"/>
      <c r="BD3667" s="63"/>
      <c r="BE3667" s="63"/>
      <c r="BF3667" s="63"/>
      <c r="BG3667" s="63"/>
      <c r="BH3667" s="63"/>
      <c r="BI3667" s="63"/>
      <c r="BJ3667" s="63"/>
      <c r="BK3667" s="63"/>
      <c r="BL3667" s="63"/>
      <c r="BM3667" s="63"/>
      <c r="BN3667" s="63"/>
      <c r="BO3667" s="63"/>
      <c r="BP3667" s="63"/>
      <c r="BQ3667" s="63"/>
      <c r="BR3667" s="63"/>
      <c r="BS3667" s="63"/>
      <c r="BT3667" s="63"/>
      <c r="BU3667" s="63"/>
      <c r="BV3667" s="63"/>
      <c r="BW3667" s="63"/>
      <c r="BX3667" s="63"/>
      <c r="BY3667" s="63"/>
      <c r="BZ3667" s="63"/>
      <c r="CA3667" s="63"/>
      <c r="CB3667" s="63"/>
      <c r="CC3667" s="63"/>
      <c r="CD3667" s="63"/>
      <c r="CE3667" s="63"/>
      <c r="CF3667" s="63"/>
      <c r="CG3667" s="63"/>
      <c r="CH3667" s="63"/>
      <c r="CI3667" s="63"/>
      <c r="CJ3667" s="63"/>
      <c r="CK3667" s="63"/>
      <c r="CL3667" s="63"/>
      <c r="CM3667" s="63"/>
      <c r="CN3667" s="63"/>
      <c r="CO3667" s="63"/>
      <c r="CP3667" s="63"/>
      <c r="CR3667" s="227"/>
      <c r="CS3667" s="74"/>
    </row>
    <row r="3668" spans="1:97" s="72" customFormat="1" ht="75.75" customHeight="1">
      <c r="A3668" s="63"/>
      <c r="B3668" s="63"/>
      <c r="C3668" s="63"/>
      <c r="D3668" s="63"/>
      <c r="E3668" s="63"/>
      <c r="F3668" s="63"/>
      <c r="G3668" s="63"/>
      <c r="H3668" s="63"/>
      <c r="I3668" s="63"/>
      <c r="J3668" s="63"/>
      <c r="K3668" s="63"/>
      <c r="L3668" s="63"/>
      <c r="M3668" s="63"/>
      <c r="N3668" s="63"/>
      <c r="O3668" s="63"/>
      <c r="P3668" s="63"/>
      <c r="Q3668" s="63"/>
      <c r="R3668" s="63"/>
      <c r="S3668" s="63"/>
      <c r="T3668" s="63"/>
      <c r="U3668" s="63"/>
      <c r="V3668" s="63"/>
      <c r="W3668" s="63"/>
      <c r="X3668" s="63"/>
      <c r="Y3668" s="63"/>
      <c r="Z3668" s="63"/>
      <c r="AA3668" s="63"/>
      <c r="AB3668" s="63"/>
      <c r="AC3668" s="63"/>
      <c r="AD3668" s="63"/>
      <c r="AE3668" s="63"/>
      <c r="AF3668" s="63"/>
      <c r="AG3668" s="63"/>
      <c r="AH3668" s="63"/>
      <c r="AI3668" s="63"/>
      <c r="AJ3668" s="63"/>
      <c r="AK3668" s="63"/>
      <c r="AL3668" s="63"/>
      <c r="AM3668" s="63"/>
      <c r="AN3668" s="63"/>
      <c r="AO3668" s="63"/>
      <c r="AP3668" s="63"/>
      <c r="AQ3668" s="63"/>
      <c r="AR3668" s="63"/>
      <c r="AS3668" s="63"/>
      <c r="AT3668" s="63"/>
      <c r="AU3668" s="63"/>
      <c r="AV3668" s="63"/>
      <c r="AW3668" s="63"/>
      <c r="AX3668" s="63"/>
      <c r="AY3668" s="63"/>
      <c r="AZ3668" s="63"/>
      <c r="BA3668" s="63"/>
      <c r="BB3668" s="63"/>
      <c r="BC3668" s="63"/>
      <c r="BD3668" s="63"/>
      <c r="BE3668" s="63"/>
      <c r="BF3668" s="63"/>
      <c r="BG3668" s="63"/>
      <c r="BH3668" s="63"/>
      <c r="BI3668" s="63"/>
      <c r="BJ3668" s="63"/>
      <c r="BK3668" s="63"/>
      <c r="BL3668" s="63"/>
      <c r="BM3668" s="63"/>
      <c r="BN3668" s="63"/>
      <c r="BO3668" s="63"/>
      <c r="BP3668" s="63"/>
      <c r="BQ3668" s="63"/>
      <c r="BR3668" s="63"/>
      <c r="BS3668" s="63"/>
      <c r="BT3668" s="63"/>
      <c r="BU3668" s="63"/>
      <c r="BV3668" s="63"/>
      <c r="BW3668" s="63"/>
      <c r="BX3668" s="63"/>
      <c r="BY3668" s="63"/>
      <c r="BZ3668" s="63"/>
      <c r="CA3668" s="63"/>
      <c r="CB3668" s="63"/>
      <c r="CC3668" s="63"/>
      <c r="CD3668" s="63"/>
      <c r="CE3668" s="63"/>
      <c r="CF3668" s="63"/>
      <c r="CG3668" s="63"/>
      <c r="CH3668" s="63"/>
      <c r="CI3668" s="63"/>
      <c r="CJ3668" s="63"/>
      <c r="CK3668" s="63"/>
      <c r="CL3668" s="63"/>
      <c r="CM3668" s="63"/>
      <c r="CN3668" s="63"/>
      <c r="CO3668" s="63"/>
      <c r="CP3668" s="63"/>
      <c r="CR3668" s="227"/>
      <c r="CS3668" s="74"/>
    </row>
    <row r="3669" spans="1:97" s="72" customFormat="1" ht="75.75" customHeight="1">
      <c r="A3669" s="63"/>
      <c r="B3669" s="63"/>
      <c r="C3669" s="63"/>
      <c r="D3669" s="63"/>
      <c r="E3669" s="63"/>
      <c r="F3669" s="63"/>
      <c r="G3669" s="63"/>
      <c r="H3669" s="63"/>
      <c r="I3669" s="63"/>
      <c r="J3669" s="63"/>
      <c r="K3669" s="63"/>
      <c r="L3669" s="63"/>
      <c r="M3669" s="63"/>
      <c r="N3669" s="63"/>
      <c r="O3669" s="63"/>
      <c r="P3669" s="63"/>
      <c r="Q3669" s="63"/>
      <c r="R3669" s="63"/>
      <c r="S3669" s="63"/>
      <c r="T3669" s="63"/>
      <c r="U3669" s="63"/>
      <c r="V3669" s="63"/>
      <c r="W3669" s="63"/>
      <c r="X3669" s="63"/>
      <c r="Y3669" s="63"/>
      <c r="Z3669" s="63"/>
      <c r="AA3669" s="63"/>
      <c r="AB3669" s="63"/>
      <c r="AC3669" s="63"/>
      <c r="AD3669" s="63"/>
      <c r="AE3669" s="63"/>
      <c r="AF3669" s="63"/>
      <c r="AG3669" s="63"/>
      <c r="AH3669" s="63"/>
      <c r="AI3669" s="63"/>
      <c r="AJ3669" s="63"/>
      <c r="AK3669" s="63"/>
      <c r="AL3669" s="63"/>
      <c r="AM3669" s="63"/>
      <c r="AN3669" s="63"/>
      <c r="AO3669" s="63"/>
      <c r="AP3669" s="63"/>
      <c r="AQ3669" s="63"/>
      <c r="AR3669" s="63"/>
      <c r="AS3669" s="63"/>
      <c r="AT3669" s="63"/>
      <c r="AU3669" s="63"/>
      <c r="AV3669" s="63"/>
      <c r="AW3669" s="63"/>
      <c r="AX3669" s="63"/>
      <c r="AY3669" s="63"/>
      <c r="AZ3669" s="63"/>
      <c r="BA3669" s="63"/>
      <c r="BB3669" s="63"/>
      <c r="BC3669" s="63"/>
      <c r="BD3669" s="63"/>
      <c r="BE3669" s="63"/>
      <c r="BF3669" s="63"/>
      <c r="BG3669" s="63"/>
      <c r="BH3669" s="63"/>
      <c r="BI3669" s="63"/>
      <c r="BJ3669" s="63"/>
      <c r="BK3669" s="63"/>
      <c r="BL3669" s="63"/>
      <c r="BM3669" s="63"/>
      <c r="BN3669" s="63"/>
      <c r="BO3669" s="63"/>
      <c r="BP3669" s="63"/>
      <c r="BQ3669" s="63"/>
      <c r="BR3669" s="63"/>
      <c r="BS3669" s="63"/>
      <c r="BT3669" s="63"/>
      <c r="BU3669" s="63"/>
      <c r="BV3669" s="63"/>
      <c r="BW3669" s="63"/>
      <c r="BX3669" s="63"/>
      <c r="BY3669" s="63"/>
      <c r="BZ3669" s="63"/>
      <c r="CA3669" s="63"/>
      <c r="CB3669" s="63"/>
      <c r="CC3669" s="63"/>
      <c r="CD3669" s="63"/>
      <c r="CE3669" s="63"/>
      <c r="CF3669" s="63"/>
      <c r="CG3669" s="63"/>
      <c r="CH3669" s="63"/>
      <c r="CI3669" s="63"/>
      <c r="CJ3669" s="63"/>
      <c r="CK3669" s="63"/>
      <c r="CL3669" s="63"/>
      <c r="CM3669" s="63"/>
      <c r="CN3669" s="63"/>
      <c r="CO3669" s="63"/>
      <c r="CP3669" s="63"/>
      <c r="CR3669" s="227"/>
      <c r="CS3669" s="74"/>
    </row>
    <row r="3670" spans="1:97" s="72" customFormat="1" ht="75.75" customHeight="1">
      <c r="A3670" s="63"/>
      <c r="B3670" s="63"/>
      <c r="C3670" s="63"/>
      <c r="D3670" s="63"/>
      <c r="E3670" s="63"/>
      <c r="F3670" s="63"/>
      <c r="G3670" s="63"/>
      <c r="H3670" s="63"/>
      <c r="I3670" s="63"/>
      <c r="J3670" s="63"/>
      <c r="K3670" s="63"/>
      <c r="L3670" s="63"/>
      <c r="M3670" s="63"/>
      <c r="N3670" s="63"/>
      <c r="O3670" s="63"/>
      <c r="P3670" s="63"/>
      <c r="Q3670" s="63"/>
      <c r="R3670" s="63"/>
      <c r="S3670" s="63"/>
      <c r="T3670" s="63"/>
      <c r="U3670" s="63"/>
      <c r="V3670" s="63"/>
      <c r="W3670" s="63"/>
      <c r="X3670" s="63"/>
      <c r="Y3670" s="63"/>
      <c r="Z3670" s="63"/>
      <c r="AA3670" s="63"/>
      <c r="AB3670" s="63"/>
      <c r="AC3670" s="63"/>
      <c r="AD3670" s="63"/>
      <c r="AE3670" s="63"/>
      <c r="AF3670" s="63"/>
      <c r="AG3670" s="63"/>
      <c r="AH3670" s="63"/>
      <c r="AI3670" s="63"/>
      <c r="AJ3670" s="63"/>
      <c r="AK3670" s="63"/>
      <c r="AL3670" s="63"/>
      <c r="AM3670" s="63"/>
      <c r="AN3670" s="63"/>
      <c r="AO3670" s="63"/>
      <c r="AP3670" s="63"/>
      <c r="AQ3670" s="63"/>
      <c r="AR3670" s="63"/>
      <c r="AS3670" s="63"/>
      <c r="AT3670" s="63"/>
      <c r="AU3670" s="63"/>
      <c r="AV3670" s="63"/>
      <c r="AW3670" s="63"/>
      <c r="AX3670" s="63"/>
      <c r="AY3670" s="63"/>
      <c r="AZ3670" s="63"/>
      <c r="BA3670" s="63"/>
      <c r="BB3670" s="63"/>
      <c r="BC3670" s="63"/>
      <c r="BD3670" s="63"/>
      <c r="BE3670" s="63"/>
      <c r="BF3670" s="63"/>
      <c r="BG3670" s="63"/>
      <c r="BH3670" s="63"/>
      <c r="BI3670" s="63"/>
      <c r="BJ3670" s="63"/>
      <c r="BK3670" s="63"/>
      <c r="BL3670" s="63"/>
      <c r="BM3670" s="63"/>
      <c r="BN3670" s="63"/>
      <c r="BO3670" s="63"/>
      <c r="BP3670" s="63"/>
      <c r="BQ3670" s="63"/>
      <c r="BR3670" s="63"/>
      <c r="BS3670" s="63"/>
      <c r="BT3670" s="63"/>
      <c r="BU3670" s="63"/>
      <c r="BV3670" s="63"/>
      <c r="BW3670" s="63"/>
      <c r="BX3670" s="63"/>
      <c r="BY3670" s="63"/>
      <c r="BZ3670" s="63"/>
      <c r="CA3670" s="63"/>
      <c r="CB3670" s="63"/>
      <c r="CC3670" s="63"/>
      <c r="CD3670" s="63"/>
      <c r="CE3670" s="63"/>
      <c r="CF3670" s="63"/>
      <c r="CG3670" s="63"/>
      <c r="CH3670" s="63"/>
      <c r="CI3670" s="63"/>
      <c r="CJ3670" s="63"/>
      <c r="CK3670" s="63"/>
      <c r="CL3670" s="63"/>
      <c r="CM3670" s="63"/>
      <c r="CN3670" s="63"/>
      <c r="CO3670" s="63"/>
      <c r="CP3670" s="63"/>
      <c r="CR3670" s="227"/>
      <c r="CS3670" s="74"/>
    </row>
    <row r="3671" spans="1:97" s="72" customFormat="1" ht="75.75" customHeight="1">
      <c r="A3671" s="63"/>
      <c r="B3671" s="63"/>
      <c r="C3671" s="63"/>
      <c r="D3671" s="63"/>
      <c r="E3671" s="63"/>
      <c r="F3671" s="63"/>
      <c r="G3671" s="63"/>
      <c r="H3671" s="63"/>
      <c r="I3671" s="63"/>
      <c r="J3671" s="63"/>
      <c r="K3671" s="63"/>
      <c r="L3671" s="63"/>
      <c r="M3671" s="63"/>
      <c r="N3671" s="63"/>
      <c r="O3671" s="63"/>
      <c r="P3671" s="63"/>
      <c r="Q3671" s="63"/>
      <c r="R3671" s="63"/>
      <c r="S3671" s="63"/>
      <c r="T3671" s="63"/>
      <c r="U3671" s="63"/>
      <c r="V3671" s="63"/>
      <c r="W3671" s="63"/>
      <c r="X3671" s="63"/>
      <c r="Y3671" s="63"/>
      <c r="Z3671" s="63"/>
      <c r="AA3671" s="63"/>
      <c r="AB3671" s="63"/>
      <c r="AC3671" s="63"/>
      <c r="AD3671" s="63"/>
      <c r="AE3671" s="63"/>
      <c r="AF3671" s="63"/>
      <c r="AG3671" s="63"/>
      <c r="AH3671" s="63"/>
      <c r="AI3671" s="63"/>
      <c r="AJ3671" s="63"/>
      <c r="AK3671" s="63"/>
      <c r="AL3671" s="63"/>
      <c r="AM3671" s="63"/>
      <c r="AN3671" s="63"/>
      <c r="AO3671" s="63"/>
      <c r="AP3671" s="63"/>
      <c r="AQ3671" s="63"/>
      <c r="AR3671" s="63"/>
      <c r="AS3671" s="63"/>
      <c r="AT3671" s="63"/>
      <c r="AU3671" s="63"/>
      <c r="AV3671" s="63"/>
      <c r="AW3671" s="63"/>
      <c r="AX3671" s="63"/>
      <c r="AY3671" s="63"/>
      <c r="AZ3671" s="63"/>
      <c r="BA3671" s="63"/>
      <c r="BB3671" s="63"/>
      <c r="BC3671" s="63"/>
      <c r="BD3671" s="63"/>
      <c r="BE3671" s="63"/>
      <c r="BF3671" s="63"/>
      <c r="BG3671" s="63"/>
      <c r="BH3671" s="63"/>
      <c r="BI3671" s="63"/>
      <c r="BJ3671" s="63"/>
      <c r="BK3671" s="63"/>
      <c r="BL3671" s="63"/>
      <c r="BM3671" s="63"/>
      <c r="BN3671" s="63"/>
      <c r="BO3671" s="63"/>
      <c r="BP3671" s="63"/>
      <c r="BQ3671" s="63"/>
      <c r="BR3671" s="63"/>
      <c r="BS3671" s="63"/>
      <c r="BT3671" s="63"/>
      <c r="BU3671" s="63"/>
      <c r="BV3671" s="63"/>
      <c r="BW3671" s="63"/>
      <c r="BX3671" s="63"/>
      <c r="BY3671" s="63"/>
      <c r="BZ3671" s="63"/>
      <c r="CA3671" s="63"/>
      <c r="CB3671" s="63"/>
      <c r="CC3671" s="63"/>
      <c r="CD3671" s="63"/>
      <c r="CE3671" s="63"/>
      <c r="CF3671" s="63"/>
      <c r="CG3671" s="63"/>
      <c r="CH3671" s="63"/>
      <c r="CI3671" s="63"/>
      <c r="CJ3671" s="63"/>
      <c r="CK3671" s="63"/>
      <c r="CL3671" s="63"/>
      <c r="CM3671" s="63"/>
      <c r="CN3671" s="63"/>
      <c r="CO3671" s="63"/>
      <c r="CP3671" s="63"/>
      <c r="CR3671" s="227"/>
      <c r="CS3671" s="74"/>
    </row>
    <row r="3672" spans="1:97" s="72" customFormat="1" ht="75.75" customHeight="1">
      <c r="A3672" s="63"/>
      <c r="B3672" s="63"/>
      <c r="C3672" s="63"/>
      <c r="D3672" s="63"/>
      <c r="E3672" s="63"/>
      <c r="F3672" s="63"/>
      <c r="G3672" s="63"/>
      <c r="H3672" s="63"/>
      <c r="I3672" s="63"/>
      <c r="J3672" s="63"/>
      <c r="K3672" s="63"/>
      <c r="L3672" s="63"/>
      <c r="M3672" s="63"/>
      <c r="N3672" s="63"/>
      <c r="O3672" s="63"/>
      <c r="P3672" s="63"/>
      <c r="Q3672" s="63"/>
      <c r="R3672" s="63"/>
      <c r="S3672" s="63"/>
      <c r="T3672" s="63"/>
      <c r="U3672" s="63"/>
      <c r="V3672" s="63"/>
      <c r="W3672" s="63"/>
      <c r="X3672" s="63"/>
      <c r="Y3672" s="63"/>
      <c r="Z3672" s="63"/>
      <c r="AA3672" s="63"/>
      <c r="AB3672" s="63"/>
      <c r="AC3672" s="63"/>
      <c r="AD3672" s="63"/>
      <c r="AE3672" s="63"/>
      <c r="AF3672" s="63"/>
      <c r="AG3672" s="63"/>
      <c r="AH3672" s="63"/>
      <c r="AI3672" s="63"/>
      <c r="AJ3672" s="63"/>
      <c r="AK3672" s="63"/>
      <c r="AL3672" s="63"/>
      <c r="AM3672" s="63"/>
      <c r="AN3672" s="63"/>
      <c r="AO3672" s="63"/>
      <c r="AP3672" s="63"/>
      <c r="AQ3672" s="63"/>
      <c r="AR3672" s="63"/>
      <c r="AS3672" s="63"/>
      <c r="AT3672" s="63"/>
      <c r="AU3672" s="63"/>
      <c r="AV3672" s="63"/>
      <c r="AW3672" s="63"/>
      <c r="AX3672" s="63"/>
      <c r="AY3672" s="63"/>
      <c r="AZ3672" s="63"/>
      <c r="BA3672" s="63"/>
      <c r="BB3672" s="63"/>
      <c r="BC3672" s="63"/>
      <c r="BD3672" s="63"/>
      <c r="BE3672" s="63"/>
      <c r="BF3672" s="63"/>
      <c r="BG3672" s="63"/>
      <c r="BH3672" s="63"/>
      <c r="BI3672" s="63"/>
      <c r="BJ3672" s="63"/>
      <c r="BK3672" s="63"/>
      <c r="BL3672" s="63"/>
      <c r="BM3672" s="63"/>
      <c r="BN3672" s="63"/>
      <c r="BO3672" s="63"/>
      <c r="BP3672" s="63"/>
      <c r="BQ3672" s="63"/>
      <c r="BR3672" s="63"/>
      <c r="BS3672" s="63"/>
      <c r="BT3672" s="63"/>
      <c r="BU3672" s="63"/>
      <c r="BV3672" s="63"/>
      <c r="BW3672" s="63"/>
      <c r="BX3672" s="63"/>
      <c r="BY3672" s="63"/>
      <c r="BZ3672" s="63"/>
      <c r="CA3672" s="63"/>
      <c r="CB3672" s="63"/>
      <c r="CC3672" s="63"/>
      <c r="CD3672" s="63"/>
      <c r="CE3672" s="63"/>
      <c r="CF3672" s="63"/>
      <c r="CG3672" s="63"/>
      <c r="CH3672" s="63"/>
      <c r="CI3672" s="63"/>
      <c r="CJ3672" s="63"/>
      <c r="CK3672" s="63"/>
      <c r="CL3672" s="63"/>
      <c r="CM3672" s="63"/>
      <c r="CN3672" s="63"/>
      <c r="CO3672" s="63"/>
      <c r="CP3672" s="63"/>
      <c r="CR3672" s="227"/>
      <c r="CS3672" s="74"/>
    </row>
    <row r="3673" spans="1:97" s="72" customFormat="1" ht="75.75" customHeight="1">
      <c r="A3673" s="63"/>
      <c r="B3673" s="63"/>
      <c r="C3673" s="63"/>
      <c r="D3673" s="63"/>
      <c r="E3673" s="63"/>
      <c r="F3673" s="63"/>
      <c r="G3673" s="63"/>
      <c r="H3673" s="63"/>
      <c r="I3673" s="63"/>
      <c r="J3673" s="63"/>
      <c r="K3673" s="63"/>
      <c r="L3673" s="63"/>
      <c r="M3673" s="63"/>
      <c r="N3673" s="63"/>
      <c r="O3673" s="63"/>
      <c r="P3673" s="63"/>
      <c r="Q3673" s="63"/>
      <c r="R3673" s="63"/>
      <c r="S3673" s="63"/>
      <c r="T3673" s="63"/>
      <c r="U3673" s="63"/>
      <c r="V3673" s="63"/>
      <c r="W3673" s="63"/>
      <c r="X3673" s="63"/>
      <c r="Y3673" s="63"/>
      <c r="Z3673" s="63"/>
      <c r="AA3673" s="63"/>
      <c r="AB3673" s="63"/>
      <c r="AC3673" s="63"/>
      <c r="AD3673" s="63"/>
      <c r="AE3673" s="63"/>
      <c r="AF3673" s="63"/>
      <c r="AG3673" s="63"/>
      <c r="AH3673" s="63"/>
      <c r="AI3673" s="63"/>
      <c r="AJ3673" s="63"/>
      <c r="AK3673" s="63"/>
      <c r="AL3673" s="63"/>
      <c r="AM3673" s="63"/>
      <c r="AN3673" s="63"/>
      <c r="AO3673" s="63"/>
      <c r="AP3673" s="63"/>
      <c r="AQ3673" s="63"/>
      <c r="AR3673" s="63"/>
      <c r="AS3673" s="63"/>
      <c r="AT3673" s="63"/>
      <c r="AU3673" s="63"/>
      <c r="AV3673" s="63"/>
      <c r="AW3673" s="63"/>
      <c r="AX3673" s="63"/>
      <c r="AY3673" s="63"/>
      <c r="AZ3673" s="63"/>
      <c r="BA3673" s="63"/>
      <c r="BB3673" s="63"/>
      <c r="BC3673" s="63"/>
      <c r="BD3673" s="63"/>
      <c r="BE3673" s="63"/>
      <c r="BF3673" s="63"/>
      <c r="BG3673" s="63"/>
      <c r="BH3673" s="63"/>
      <c r="BI3673" s="63"/>
      <c r="BJ3673" s="63"/>
      <c r="BK3673" s="63"/>
      <c r="BL3673" s="63"/>
      <c r="BM3673" s="63"/>
      <c r="BN3673" s="63"/>
      <c r="BO3673" s="63"/>
      <c r="BP3673" s="63"/>
      <c r="BQ3673" s="63"/>
      <c r="BR3673" s="63"/>
      <c r="BS3673" s="63"/>
      <c r="BT3673" s="63"/>
      <c r="BU3673" s="63"/>
      <c r="BV3673" s="63"/>
      <c r="BW3673" s="63"/>
      <c r="BX3673" s="63"/>
      <c r="BY3673" s="63"/>
      <c r="BZ3673" s="63"/>
      <c r="CA3673" s="63"/>
      <c r="CB3673" s="63"/>
      <c r="CC3673" s="63"/>
      <c r="CD3673" s="63"/>
      <c r="CE3673" s="63"/>
      <c r="CF3673" s="63"/>
      <c r="CG3673" s="63"/>
      <c r="CH3673" s="63"/>
      <c r="CI3673" s="63"/>
      <c r="CJ3673" s="63"/>
      <c r="CK3673" s="63"/>
      <c r="CL3673" s="63"/>
      <c r="CM3673" s="63"/>
      <c r="CN3673" s="63"/>
      <c r="CO3673" s="63"/>
      <c r="CP3673" s="63"/>
      <c r="CR3673" s="227"/>
      <c r="CS3673" s="74"/>
    </row>
    <row r="3674" spans="1:97" s="72" customFormat="1" ht="75.75" customHeight="1">
      <c r="A3674" s="63"/>
      <c r="B3674" s="63"/>
      <c r="C3674" s="63"/>
      <c r="D3674" s="63"/>
      <c r="E3674" s="63"/>
      <c r="F3674" s="63"/>
      <c r="G3674" s="63"/>
      <c r="H3674" s="63"/>
      <c r="I3674" s="63"/>
      <c r="J3674" s="63"/>
      <c r="K3674" s="63"/>
      <c r="L3674" s="63"/>
      <c r="M3674" s="63"/>
      <c r="N3674" s="63"/>
      <c r="O3674" s="63"/>
      <c r="P3674" s="63"/>
      <c r="Q3674" s="63"/>
      <c r="R3674" s="63"/>
      <c r="S3674" s="63"/>
      <c r="T3674" s="63"/>
      <c r="U3674" s="63"/>
      <c r="V3674" s="63"/>
      <c r="W3674" s="63"/>
      <c r="X3674" s="63"/>
      <c r="Y3674" s="63"/>
      <c r="Z3674" s="63"/>
      <c r="AA3674" s="63"/>
      <c r="AB3674" s="63"/>
      <c r="AC3674" s="63"/>
      <c r="AD3674" s="63"/>
      <c r="AE3674" s="63"/>
      <c r="AF3674" s="63"/>
      <c r="AG3674" s="63"/>
      <c r="AH3674" s="63"/>
      <c r="AI3674" s="63"/>
      <c r="AJ3674" s="63"/>
      <c r="AK3674" s="63"/>
      <c r="AL3674" s="63"/>
      <c r="AM3674" s="63"/>
      <c r="AN3674" s="63"/>
      <c r="AO3674" s="63"/>
      <c r="AP3674" s="63"/>
      <c r="AQ3674" s="63"/>
      <c r="AR3674" s="63"/>
      <c r="AS3674" s="63"/>
      <c r="AT3674" s="63"/>
      <c r="AU3674" s="63"/>
      <c r="AV3674" s="63"/>
      <c r="AW3674" s="63"/>
      <c r="AX3674" s="63"/>
      <c r="AY3674" s="63"/>
      <c r="AZ3674" s="63"/>
      <c r="BA3674" s="63"/>
      <c r="BB3674" s="63"/>
      <c r="BC3674" s="63"/>
      <c r="BD3674" s="63"/>
      <c r="BE3674" s="63"/>
      <c r="BF3674" s="63"/>
      <c r="BG3674" s="63"/>
      <c r="BH3674" s="63"/>
      <c r="BI3674" s="63"/>
      <c r="BJ3674" s="63"/>
      <c r="BK3674" s="63"/>
      <c r="BL3674" s="63"/>
      <c r="BM3674" s="63"/>
      <c r="BN3674" s="63"/>
      <c r="BO3674" s="63"/>
      <c r="BP3674" s="63"/>
      <c r="BQ3674" s="63"/>
      <c r="BR3674" s="63"/>
      <c r="BS3674" s="63"/>
      <c r="BT3674" s="63"/>
      <c r="BU3674" s="63"/>
      <c r="BV3674" s="63"/>
      <c r="BW3674" s="63"/>
      <c r="BX3674" s="63"/>
      <c r="BY3674" s="63"/>
      <c r="BZ3674" s="63"/>
      <c r="CA3674" s="63"/>
      <c r="CB3674" s="63"/>
      <c r="CC3674" s="63"/>
      <c r="CD3674" s="63"/>
      <c r="CE3674" s="63"/>
      <c r="CF3674" s="63"/>
      <c r="CG3674" s="63"/>
      <c r="CH3674" s="63"/>
      <c r="CI3674" s="63"/>
      <c r="CJ3674" s="63"/>
      <c r="CK3674" s="63"/>
      <c r="CL3674" s="63"/>
      <c r="CM3674" s="63"/>
      <c r="CN3674" s="63"/>
      <c r="CO3674" s="63"/>
      <c r="CP3674" s="63"/>
      <c r="CR3674" s="227"/>
      <c r="CS3674" s="74"/>
    </row>
    <row r="3675" spans="1:97" s="72" customFormat="1" ht="75.75" customHeight="1">
      <c r="A3675" s="63"/>
      <c r="B3675" s="63"/>
      <c r="C3675" s="63"/>
      <c r="D3675" s="63"/>
      <c r="E3675" s="63"/>
      <c r="F3675" s="63"/>
      <c r="G3675" s="63"/>
      <c r="H3675" s="63"/>
      <c r="I3675" s="63"/>
      <c r="J3675" s="63"/>
      <c r="K3675" s="63"/>
      <c r="L3675" s="63"/>
      <c r="M3675" s="63"/>
      <c r="N3675" s="63"/>
      <c r="O3675" s="63"/>
      <c r="P3675" s="63"/>
      <c r="Q3675" s="63"/>
      <c r="R3675" s="63"/>
      <c r="S3675" s="63"/>
      <c r="T3675" s="63"/>
      <c r="U3675" s="63"/>
      <c r="V3675" s="63"/>
      <c r="W3675" s="63"/>
      <c r="X3675" s="63"/>
      <c r="Y3675" s="63"/>
      <c r="Z3675" s="63"/>
      <c r="AA3675" s="63"/>
      <c r="AB3675" s="63"/>
      <c r="AC3675" s="63"/>
      <c r="AD3675" s="63"/>
      <c r="AE3675" s="63"/>
      <c r="AF3675" s="63"/>
      <c r="AG3675" s="63"/>
      <c r="AH3675" s="63"/>
      <c r="AI3675" s="63"/>
      <c r="AJ3675" s="63"/>
      <c r="AK3675" s="63"/>
      <c r="AL3675" s="63"/>
      <c r="AM3675" s="63"/>
      <c r="AN3675" s="63"/>
      <c r="AO3675" s="63"/>
      <c r="AP3675" s="63"/>
      <c r="AQ3675" s="63"/>
      <c r="AR3675" s="63"/>
      <c r="AS3675" s="63"/>
      <c r="AT3675" s="63"/>
      <c r="AU3675" s="63"/>
      <c r="AV3675" s="63"/>
      <c r="AW3675" s="63"/>
      <c r="AX3675" s="63"/>
      <c r="AY3675" s="63"/>
      <c r="AZ3675" s="63"/>
      <c r="BA3675" s="63"/>
      <c r="BB3675" s="63"/>
      <c r="BC3675" s="63"/>
      <c r="BD3675" s="63"/>
      <c r="BE3675" s="63"/>
      <c r="BF3675" s="63"/>
      <c r="BG3675" s="63"/>
      <c r="BH3675" s="63"/>
      <c r="BI3675" s="63"/>
      <c r="BJ3675" s="63"/>
      <c r="BK3675" s="63"/>
      <c r="BL3675" s="63"/>
      <c r="BM3675" s="63"/>
      <c r="BN3675" s="63"/>
      <c r="BO3675" s="63"/>
      <c r="BP3675" s="63"/>
      <c r="BQ3675" s="63"/>
      <c r="BR3675" s="63"/>
      <c r="BS3675" s="63"/>
      <c r="BT3675" s="63"/>
      <c r="BU3675" s="63"/>
      <c r="BV3675" s="63"/>
      <c r="BW3675" s="63"/>
      <c r="BX3675" s="63"/>
      <c r="BY3675" s="63"/>
      <c r="BZ3675" s="63"/>
      <c r="CA3675" s="63"/>
      <c r="CB3675" s="63"/>
      <c r="CC3675" s="63"/>
      <c r="CD3675" s="63"/>
      <c r="CE3675" s="63"/>
      <c r="CF3675" s="63"/>
      <c r="CG3675" s="63"/>
      <c r="CH3675" s="63"/>
      <c r="CI3675" s="63"/>
      <c r="CJ3675" s="63"/>
      <c r="CK3675" s="63"/>
      <c r="CL3675" s="63"/>
      <c r="CM3675" s="63"/>
      <c r="CN3675" s="63"/>
      <c r="CO3675" s="63"/>
      <c r="CP3675" s="63"/>
      <c r="CR3675" s="227"/>
      <c r="CS3675" s="74"/>
    </row>
    <row r="3676" spans="1:97" s="72" customFormat="1" ht="75.75" customHeight="1">
      <c r="A3676" s="63"/>
      <c r="B3676" s="63"/>
      <c r="C3676" s="63"/>
      <c r="D3676" s="63"/>
      <c r="E3676" s="63"/>
      <c r="F3676" s="63"/>
      <c r="G3676" s="63"/>
      <c r="H3676" s="63"/>
      <c r="I3676" s="63"/>
      <c r="J3676" s="63"/>
      <c r="K3676" s="63"/>
      <c r="L3676" s="63"/>
      <c r="M3676" s="63"/>
      <c r="N3676" s="63"/>
      <c r="O3676" s="63"/>
      <c r="P3676" s="63"/>
      <c r="Q3676" s="63"/>
      <c r="R3676" s="63"/>
      <c r="S3676" s="63"/>
      <c r="T3676" s="63"/>
      <c r="U3676" s="63"/>
      <c r="V3676" s="63"/>
      <c r="W3676" s="63"/>
      <c r="X3676" s="63"/>
      <c r="Y3676" s="63"/>
      <c r="Z3676" s="63"/>
      <c r="AA3676" s="63"/>
      <c r="AB3676" s="63"/>
      <c r="AC3676" s="63"/>
      <c r="AD3676" s="63"/>
      <c r="AE3676" s="63"/>
      <c r="AF3676" s="63"/>
      <c r="AG3676" s="63"/>
      <c r="AH3676" s="63"/>
      <c r="AI3676" s="63"/>
      <c r="AJ3676" s="63"/>
      <c r="AK3676" s="63"/>
      <c r="AL3676" s="63"/>
      <c r="AM3676" s="63"/>
      <c r="AN3676" s="63"/>
      <c r="AO3676" s="63"/>
      <c r="AP3676" s="63"/>
      <c r="AQ3676" s="63"/>
      <c r="AR3676" s="63"/>
      <c r="AS3676" s="63"/>
      <c r="AT3676" s="63"/>
      <c r="AU3676" s="63"/>
      <c r="AV3676" s="63"/>
      <c r="AW3676" s="63"/>
      <c r="AX3676" s="63"/>
      <c r="AY3676" s="63"/>
      <c r="AZ3676" s="63"/>
      <c r="BA3676" s="63"/>
      <c r="BB3676" s="63"/>
      <c r="BC3676" s="63"/>
      <c r="BD3676" s="63"/>
      <c r="BE3676" s="63"/>
      <c r="BF3676" s="63"/>
      <c r="BG3676" s="63"/>
      <c r="BH3676" s="63"/>
      <c r="BI3676" s="63"/>
      <c r="BJ3676" s="63"/>
      <c r="BK3676" s="63"/>
      <c r="BL3676" s="63"/>
      <c r="BM3676" s="63"/>
      <c r="BN3676" s="63"/>
      <c r="BO3676" s="63"/>
      <c r="BP3676" s="63"/>
      <c r="BQ3676" s="63"/>
      <c r="BR3676" s="63"/>
      <c r="BS3676" s="63"/>
      <c r="BT3676" s="63"/>
      <c r="BU3676" s="63"/>
      <c r="BV3676" s="63"/>
      <c r="BW3676" s="63"/>
      <c r="BX3676" s="63"/>
      <c r="BY3676" s="63"/>
      <c r="BZ3676" s="63"/>
      <c r="CA3676" s="63"/>
      <c r="CB3676" s="63"/>
      <c r="CC3676" s="63"/>
      <c r="CD3676" s="63"/>
      <c r="CE3676" s="63"/>
      <c r="CF3676" s="63"/>
      <c r="CG3676" s="63"/>
      <c r="CH3676" s="63"/>
      <c r="CI3676" s="63"/>
      <c r="CJ3676" s="63"/>
      <c r="CK3676" s="63"/>
      <c r="CL3676" s="63"/>
      <c r="CM3676" s="63"/>
      <c r="CN3676" s="63"/>
      <c r="CO3676" s="63"/>
      <c r="CP3676" s="63"/>
      <c r="CR3676" s="227"/>
      <c r="CS3676" s="74"/>
    </row>
    <row r="3677" spans="1:97" s="72" customFormat="1" ht="75.75" customHeight="1">
      <c r="A3677" s="63"/>
      <c r="B3677" s="63"/>
      <c r="C3677" s="63"/>
      <c r="D3677" s="63"/>
      <c r="E3677" s="63"/>
      <c r="F3677" s="63"/>
      <c r="G3677" s="63"/>
      <c r="H3677" s="63"/>
      <c r="I3677" s="63"/>
      <c r="J3677" s="63"/>
      <c r="K3677" s="63"/>
      <c r="L3677" s="63"/>
      <c r="M3677" s="63"/>
      <c r="N3677" s="63"/>
      <c r="O3677" s="63"/>
      <c r="P3677" s="63"/>
      <c r="Q3677" s="63"/>
      <c r="R3677" s="63"/>
      <c r="S3677" s="63"/>
      <c r="T3677" s="63"/>
      <c r="U3677" s="63"/>
      <c r="V3677" s="63"/>
      <c r="W3677" s="63"/>
      <c r="X3677" s="63"/>
      <c r="Y3677" s="63"/>
      <c r="Z3677" s="63"/>
      <c r="AA3677" s="63"/>
      <c r="AB3677" s="63"/>
      <c r="AC3677" s="63"/>
      <c r="AD3677" s="63"/>
      <c r="AE3677" s="63"/>
      <c r="AF3677" s="63"/>
      <c r="AG3677" s="63"/>
      <c r="AH3677" s="63"/>
      <c r="AI3677" s="63"/>
      <c r="AJ3677" s="63"/>
      <c r="AK3677" s="63"/>
      <c r="AL3677" s="63"/>
      <c r="AM3677" s="63"/>
      <c r="AN3677" s="63"/>
      <c r="AO3677" s="63"/>
      <c r="AP3677" s="63"/>
      <c r="AQ3677" s="63"/>
      <c r="AR3677" s="63"/>
      <c r="AS3677" s="63"/>
      <c r="AT3677" s="63"/>
      <c r="AU3677" s="63"/>
      <c r="AV3677" s="63"/>
      <c r="AW3677" s="63"/>
      <c r="AX3677" s="63"/>
      <c r="AY3677" s="63"/>
      <c r="AZ3677" s="63"/>
      <c r="BA3677" s="63"/>
      <c r="BB3677" s="63"/>
      <c r="BC3677" s="63"/>
      <c r="BD3677" s="63"/>
      <c r="BE3677" s="63"/>
      <c r="BF3677" s="63"/>
      <c r="BG3677" s="63"/>
      <c r="BH3677" s="63"/>
      <c r="BI3677" s="63"/>
      <c r="BJ3677" s="63"/>
      <c r="BK3677" s="63"/>
      <c r="BL3677" s="63"/>
      <c r="BM3677" s="63"/>
      <c r="BN3677" s="63"/>
      <c r="BO3677" s="63"/>
      <c r="BP3677" s="63"/>
      <c r="BQ3677" s="63"/>
      <c r="BR3677" s="63"/>
      <c r="BS3677" s="63"/>
      <c r="BT3677" s="63"/>
      <c r="BU3677" s="63"/>
      <c r="BV3677" s="63"/>
      <c r="BW3677" s="63"/>
      <c r="BX3677" s="63"/>
      <c r="BY3677" s="63"/>
      <c r="BZ3677" s="63"/>
      <c r="CA3677" s="63"/>
      <c r="CB3677" s="63"/>
      <c r="CC3677" s="63"/>
      <c r="CD3677" s="63"/>
      <c r="CE3677" s="63"/>
      <c r="CF3677" s="63"/>
      <c r="CG3677" s="63"/>
      <c r="CH3677" s="63"/>
      <c r="CI3677" s="63"/>
      <c r="CJ3677" s="63"/>
      <c r="CK3677" s="63"/>
      <c r="CL3677" s="63"/>
      <c r="CM3677" s="63"/>
      <c r="CN3677" s="63"/>
      <c r="CO3677" s="63"/>
      <c r="CP3677" s="63"/>
      <c r="CR3677" s="227"/>
      <c r="CS3677" s="74"/>
    </row>
    <row r="3678" spans="1:97" s="72" customFormat="1" ht="75.75" customHeight="1">
      <c r="A3678" s="63"/>
      <c r="B3678" s="63"/>
      <c r="C3678" s="63"/>
      <c r="D3678" s="63"/>
      <c r="E3678" s="63"/>
      <c r="F3678" s="63"/>
      <c r="G3678" s="63"/>
      <c r="H3678" s="63"/>
      <c r="I3678" s="63"/>
      <c r="J3678" s="63"/>
      <c r="K3678" s="63"/>
      <c r="L3678" s="63"/>
      <c r="M3678" s="63"/>
      <c r="N3678" s="63"/>
      <c r="O3678" s="63"/>
      <c r="P3678" s="63"/>
      <c r="Q3678" s="63"/>
      <c r="R3678" s="63"/>
      <c r="S3678" s="63"/>
      <c r="T3678" s="63"/>
      <c r="U3678" s="63"/>
      <c r="V3678" s="63"/>
      <c r="W3678" s="63"/>
      <c r="X3678" s="63"/>
      <c r="Y3678" s="63"/>
      <c r="Z3678" s="63"/>
      <c r="AA3678" s="63"/>
      <c r="AB3678" s="63"/>
      <c r="AC3678" s="63"/>
      <c r="AD3678" s="63"/>
      <c r="AE3678" s="63"/>
      <c r="AF3678" s="63"/>
      <c r="AG3678" s="63"/>
      <c r="AH3678" s="63"/>
      <c r="AI3678" s="63"/>
      <c r="AJ3678" s="63"/>
      <c r="AK3678" s="63"/>
      <c r="AL3678" s="63"/>
      <c r="AM3678" s="63"/>
      <c r="AN3678" s="63"/>
      <c r="AO3678" s="63"/>
      <c r="AP3678" s="63"/>
      <c r="AQ3678" s="63"/>
      <c r="AR3678" s="63"/>
      <c r="AS3678" s="63"/>
      <c r="AT3678" s="63"/>
      <c r="AU3678" s="63"/>
      <c r="AV3678" s="63"/>
      <c r="AW3678" s="63"/>
      <c r="AX3678" s="63"/>
      <c r="AY3678" s="63"/>
      <c r="AZ3678" s="63"/>
      <c r="BA3678" s="63"/>
      <c r="BB3678" s="63"/>
      <c r="BC3678" s="63"/>
      <c r="BD3678" s="63"/>
      <c r="BE3678" s="63"/>
      <c r="BF3678" s="63"/>
      <c r="BG3678" s="63"/>
      <c r="BH3678" s="63"/>
      <c r="BI3678" s="63"/>
      <c r="BJ3678" s="63"/>
      <c r="BK3678" s="63"/>
      <c r="BL3678" s="63"/>
      <c r="BM3678" s="63"/>
      <c r="BN3678" s="63"/>
      <c r="BO3678" s="63"/>
      <c r="BP3678" s="63"/>
      <c r="BQ3678" s="63"/>
      <c r="BR3678" s="63"/>
      <c r="BS3678" s="63"/>
      <c r="BT3678" s="63"/>
      <c r="BU3678" s="63"/>
      <c r="BV3678" s="63"/>
      <c r="BW3678" s="63"/>
      <c r="BX3678" s="63"/>
      <c r="BY3678" s="63"/>
      <c r="BZ3678" s="63"/>
      <c r="CA3678" s="63"/>
      <c r="CB3678" s="63"/>
      <c r="CC3678" s="63"/>
      <c r="CD3678" s="63"/>
      <c r="CE3678" s="63"/>
      <c r="CF3678" s="63"/>
      <c r="CG3678" s="63"/>
      <c r="CH3678" s="63"/>
      <c r="CI3678" s="63"/>
      <c r="CJ3678" s="63"/>
      <c r="CK3678" s="63"/>
      <c r="CL3678" s="63"/>
      <c r="CM3678" s="63"/>
      <c r="CN3678" s="63"/>
      <c r="CO3678" s="63"/>
      <c r="CP3678" s="63"/>
      <c r="CR3678" s="227"/>
      <c r="CS3678" s="74"/>
    </row>
    <row r="3679" spans="1:97" s="72" customFormat="1" ht="75.75" customHeight="1">
      <c r="A3679" s="63"/>
      <c r="B3679" s="63"/>
      <c r="C3679" s="63"/>
      <c r="D3679" s="63"/>
      <c r="E3679" s="63"/>
      <c r="F3679" s="63"/>
      <c r="G3679" s="63"/>
      <c r="H3679" s="63"/>
      <c r="I3679" s="63"/>
      <c r="J3679" s="63"/>
      <c r="K3679" s="63"/>
      <c r="L3679" s="63"/>
      <c r="M3679" s="63"/>
      <c r="N3679" s="63"/>
      <c r="O3679" s="63"/>
      <c r="P3679" s="63"/>
      <c r="Q3679" s="63"/>
      <c r="R3679" s="63"/>
      <c r="S3679" s="63"/>
      <c r="T3679" s="63"/>
      <c r="U3679" s="63"/>
      <c r="V3679" s="63"/>
      <c r="W3679" s="63"/>
      <c r="X3679" s="63"/>
      <c r="Y3679" s="63"/>
      <c r="Z3679" s="63"/>
      <c r="AA3679" s="63"/>
      <c r="AB3679" s="63"/>
      <c r="AC3679" s="63"/>
      <c r="AD3679" s="63"/>
      <c r="AE3679" s="63"/>
      <c r="AF3679" s="63"/>
      <c r="AG3679" s="63"/>
      <c r="AH3679" s="63"/>
      <c r="AI3679" s="63"/>
      <c r="AJ3679" s="63"/>
      <c r="AK3679" s="63"/>
      <c r="AL3679" s="63"/>
      <c r="AM3679" s="63"/>
      <c r="AN3679" s="63"/>
      <c r="AO3679" s="63"/>
      <c r="AP3679" s="63"/>
      <c r="AQ3679" s="63"/>
      <c r="AR3679" s="63"/>
      <c r="AS3679" s="63"/>
      <c r="AT3679" s="63"/>
      <c r="AU3679" s="63"/>
      <c r="AV3679" s="63"/>
      <c r="AW3679" s="63"/>
      <c r="AX3679" s="63"/>
      <c r="AY3679" s="63"/>
      <c r="AZ3679" s="63"/>
      <c r="BA3679" s="63"/>
      <c r="BB3679" s="63"/>
      <c r="BC3679" s="63"/>
      <c r="BD3679" s="63"/>
      <c r="BE3679" s="63"/>
      <c r="BF3679" s="63"/>
      <c r="BG3679" s="63"/>
      <c r="BH3679" s="63"/>
      <c r="BI3679" s="63"/>
      <c r="BJ3679" s="63"/>
      <c r="BK3679" s="63"/>
      <c r="BL3679" s="63"/>
      <c r="BM3679" s="63"/>
      <c r="BN3679" s="63"/>
      <c r="BO3679" s="63"/>
      <c r="BP3679" s="63"/>
      <c r="BQ3679" s="63"/>
      <c r="BR3679" s="63"/>
      <c r="BS3679" s="63"/>
      <c r="BT3679" s="63"/>
      <c r="BU3679" s="63"/>
      <c r="BV3679" s="63"/>
      <c r="BW3679" s="63"/>
      <c r="BX3679" s="63"/>
      <c r="BY3679" s="63"/>
      <c r="BZ3679" s="63"/>
      <c r="CA3679" s="63"/>
      <c r="CB3679" s="63"/>
      <c r="CC3679" s="63"/>
      <c r="CD3679" s="63"/>
      <c r="CE3679" s="63"/>
      <c r="CF3679" s="63"/>
      <c r="CG3679" s="63"/>
      <c r="CH3679" s="63"/>
      <c r="CI3679" s="63"/>
      <c r="CJ3679" s="63"/>
      <c r="CK3679" s="63"/>
      <c r="CL3679" s="63"/>
      <c r="CM3679" s="63"/>
      <c r="CN3679" s="63"/>
      <c r="CO3679" s="63"/>
      <c r="CP3679" s="63"/>
      <c r="CR3679" s="227"/>
      <c r="CS3679" s="74"/>
    </row>
    <row r="3680" spans="1:97" s="72" customFormat="1" ht="75.75" customHeight="1">
      <c r="A3680" s="63"/>
      <c r="B3680" s="63"/>
      <c r="C3680" s="63"/>
      <c r="D3680" s="63"/>
      <c r="E3680" s="63"/>
      <c r="F3680" s="63"/>
      <c r="G3680" s="63"/>
      <c r="H3680" s="63"/>
      <c r="I3680" s="63"/>
      <c r="J3680" s="63"/>
      <c r="K3680" s="63"/>
      <c r="L3680" s="63"/>
      <c r="M3680" s="63"/>
      <c r="N3680" s="63"/>
      <c r="O3680" s="63"/>
      <c r="P3680" s="63"/>
      <c r="Q3680" s="63"/>
      <c r="R3680" s="63"/>
      <c r="S3680" s="63"/>
      <c r="T3680" s="63"/>
      <c r="U3680" s="63"/>
      <c r="V3680" s="63"/>
      <c r="W3680" s="63"/>
      <c r="X3680" s="63"/>
      <c r="Y3680" s="63"/>
      <c r="Z3680" s="63"/>
      <c r="AA3680" s="63"/>
      <c r="AB3680" s="63"/>
      <c r="AC3680" s="63"/>
      <c r="AD3680" s="63"/>
      <c r="AE3680" s="63"/>
      <c r="AF3680" s="63"/>
      <c r="AG3680" s="63"/>
      <c r="AH3680" s="63"/>
      <c r="AI3680" s="63"/>
      <c r="AJ3680" s="63"/>
      <c r="AK3680" s="63"/>
      <c r="AL3680" s="63"/>
      <c r="AM3680" s="63"/>
      <c r="AN3680" s="63"/>
      <c r="AO3680" s="63"/>
      <c r="AP3680" s="63"/>
      <c r="AQ3680" s="63"/>
      <c r="AR3680" s="63"/>
      <c r="AS3680" s="63"/>
      <c r="AT3680" s="63"/>
      <c r="AU3680" s="63"/>
      <c r="AV3680" s="63"/>
      <c r="AW3680" s="63"/>
      <c r="AX3680" s="63"/>
      <c r="AY3680" s="63"/>
      <c r="AZ3680" s="63"/>
      <c r="BA3680" s="63"/>
      <c r="BB3680" s="63"/>
      <c r="BC3680" s="63"/>
      <c r="BD3680" s="63"/>
      <c r="BE3680" s="63"/>
      <c r="BF3680" s="63"/>
      <c r="BG3680" s="63"/>
      <c r="BH3680" s="63"/>
      <c r="BI3680" s="63"/>
      <c r="BJ3680" s="63"/>
      <c r="BK3680" s="63"/>
      <c r="BL3680" s="63"/>
      <c r="BM3680" s="63"/>
      <c r="BN3680" s="63"/>
      <c r="BO3680" s="63"/>
      <c r="BP3680" s="63"/>
      <c r="BQ3680" s="63"/>
      <c r="BR3680" s="63"/>
      <c r="BS3680" s="63"/>
      <c r="BT3680" s="63"/>
      <c r="BU3680" s="63"/>
      <c r="BV3680" s="63"/>
      <c r="BW3680" s="63"/>
      <c r="BX3680" s="63"/>
      <c r="BY3680" s="63"/>
      <c r="BZ3680" s="63"/>
      <c r="CA3680" s="63"/>
      <c r="CB3680" s="63"/>
      <c r="CC3680" s="63"/>
      <c r="CD3680" s="63"/>
      <c r="CE3680" s="63"/>
      <c r="CF3680" s="63"/>
      <c r="CG3680" s="63"/>
      <c r="CH3680" s="63"/>
      <c r="CI3680" s="63"/>
      <c r="CJ3680" s="63"/>
      <c r="CK3680" s="63"/>
      <c r="CL3680" s="63"/>
      <c r="CM3680" s="63"/>
      <c r="CN3680" s="63"/>
      <c r="CO3680" s="63"/>
      <c r="CP3680" s="63"/>
      <c r="CR3680" s="227"/>
      <c r="CS3680" s="74"/>
    </row>
    <row r="3681" spans="1:97" s="72" customFormat="1" ht="75.75" customHeight="1">
      <c r="A3681" s="63"/>
      <c r="B3681" s="63"/>
      <c r="C3681" s="63"/>
      <c r="D3681" s="63"/>
      <c r="E3681" s="63"/>
      <c r="F3681" s="63"/>
      <c r="G3681" s="63"/>
      <c r="H3681" s="63"/>
      <c r="I3681" s="63"/>
      <c r="J3681" s="63"/>
      <c r="K3681" s="63"/>
      <c r="L3681" s="63"/>
      <c r="M3681" s="63"/>
      <c r="N3681" s="63"/>
      <c r="O3681" s="63"/>
      <c r="P3681" s="63"/>
      <c r="Q3681" s="63"/>
      <c r="R3681" s="63"/>
      <c r="S3681" s="63"/>
      <c r="T3681" s="63"/>
      <c r="U3681" s="63"/>
      <c r="V3681" s="63"/>
      <c r="W3681" s="63"/>
      <c r="X3681" s="63"/>
      <c r="Y3681" s="63"/>
      <c r="Z3681" s="63"/>
      <c r="AA3681" s="63"/>
      <c r="AB3681" s="63"/>
      <c r="AC3681" s="63"/>
      <c r="AD3681" s="63"/>
      <c r="AE3681" s="63"/>
      <c r="AF3681" s="63"/>
      <c r="AG3681" s="63"/>
      <c r="AH3681" s="63"/>
      <c r="AI3681" s="63"/>
      <c r="AJ3681" s="63"/>
      <c r="AK3681" s="63"/>
      <c r="AL3681" s="63"/>
      <c r="AM3681" s="63"/>
      <c r="AN3681" s="63"/>
      <c r="AO3681" s="63"/>
      <c r="AP3681" s="63"/>
      <c r="AQ3681" s="63"/>
      <c r="AR3681" s="63"/>
      <c r="AS3681" s="63"/>
      <c r="AT3681" s="63"/>
      <c r="AU3681" s="63"/>
      <c r="AV3681" s="63"/>
      <c r="AW3681" s="63"/>
      <c r="AX3681" s="63"/>
      <c r="AY3681" s="63"/>
      <c r="AZ3681" s="63"/>
      <c r="BA3681" s="63"/>
      <c r="BB3681" s="63"/>
      <c r="BC3681" s="63"/>
      <c r="BD3681" s="63"/>
      <c r="BE3681" s="63"/>
      <c r="BF3681" s="63"/>
      <c r="BG3681" s="63"/>
      <c r="BH3681" s="63"/>
      <c r="BI3681" s="63"/>
      <c r="BJ3681" s="63"/>
      <c r="BK3681" s="63"/>
      <c r="BL3681" s="63"/>
      <c r="BM3681" s="63"/>
      <c r="BN3681" s="63"/>
      <c r="BO3681" s="63"/>
      <c r="BP3681" s="63"/>
      <c r="BQ3681" s="63"/>
      <c r="BR3681" s="63"/>
      <c r="BS3681" s="63"/>
      <c r="BT3681" s="63"/>
      <c r="BU3681" s="63"/>
      <c r="BV3681" s="63"/>
      <c r="BW3681" s="63"/>
      <c r="BX3681" s="63"/>
      <c r="BY3681" s="63"/>
      <c r="BZ3681" s="63"/>
      <c r="CA3681" s="63"/>
      <c r="CB3681" s="63"/>
      <c r="CC3681" s="63"/>
      <c r="CD3681" s="63"/>
      <c r="CE3681" s="63"/>
      <c r="CF3681" s="63"/>
      <c r="CG3681" s="63"/>
      <c r="CH3681" s="63"/>
      <c r="CI3681" s="63"/>
      <c r="CJ3681" s="63"/>
      <c r="CK3681" s="63"/>
      <c r="CL3681" s="63"/>
      <c r="CM3681" s="63"/>
      <c r="CN3681" s="63"/>
      <c r="CO3681" s="63"/>
      <c r="CP3681" s="63"/>
      <c r="CR3681" s="227"/>
      <c r="CS3681" s="74"/>
    </row>
    <row r="3682" spans="1:97" s="72" customFormat="1" ht="75.75" customHeight="1">
      <c r="A3682" s="63"/>
      <c r="B3682" s="63"/>
      <c r="C3682" s="63"/>
      <c r="D3682" s="63"/>
      <c r="E3682" s="63"/>
      <c r="F3682" s="63"/>
      <c r="G3682" s="63"/>
      <c r="H3682" s="63"/>
      <c r="I3682" s="63"/>
      <c r="J3682" s="63"/>
      <c r="K3682" s="63"/>
      <c r="L3682" s="63"/>
      <c r="M3682" s="63"/>
      <c r="N3682" s="63"/>
      <c r="O3682" s="63"/>
      <c r="P3682" s="63"/>
      <c r="Q3682" s="63"/>
      <c r="R3682" s="63"/>
      <c r="S3682" s="63"/>
      <c r="T3682" s="63"/>
      <c r="U3682" s="63"/>
      <c r="V3682" s="63"/>
      <c r="W3682" s="63"/>
      <c r="X3682" s="63"/>
      <c r="Y3682" s="63"/>
      <c r="Z3682" s="63"/>
      <c r="AA3682" s="63"/>
      <c r="AB3682" s="63"/>
      <c r="AC3682" s="63"/>
      <c r="AD3682" s="63"/>
      <c r="AE3682" s="63"/>
      <c r="AF3682" s="63"/>
      <c r="AG3682" s="63"/>
      <c r="AH3682" s="63"/>
      <c r="AI3682" s="63"/>
      <c r="AJ3682" s="63"/>
      <c r="AK3682" s="63"/>
      <c r="AL3682" s="63"/>
      <c r="AM3682" s="63"/>
      <c r="AN3682" s="63"/>
      <c r="AO3682" s="63"/>
      <c r="AP3682" s="63"/>
      <c r="AQ3682" s="63"/>
      <c r="AR3682" s="63"/>
      <c r="AS3682" s="63"/>
      <c r="AT3682" s="63"/>
      <c r="AU3682" s="63"/>
      <c r="AV3682" s="63"/>
      <c r="AW3682" s="63"/>
      <c r="AX3682" s="63"/>
      <c r="AY3682" s="63"/>
      <c r="AZ3682" s="63"/>
      <c r="BA3682" s="63"/>
      <c r="BB3682" s="63"/>
      <c r="BC3682" s="63"/>
      <c r="BD3682" s="63"/>
      <c r="BE3682" s="63"/>
      <c r="BF3682" s="63"/>
      <c r="BG3682" s="63"/>
      <c r="BH3682" s="63"/>
      <c r="BI3682" s="63"/>
      <c r="BJ3682" s="63"/>
      <c r="BK3682" s="63"/>
      <c r="BL3682" s="63"/>
      <c r="BM3682" s="63"/>
      <c r="BN3682" s="63"/>
      <c r="BO3682" s="63"/>
      <c r="BP3682" s="63"/>
      <c r="BQ3682" s="63"/>
      <c r="BR3682" s="63"/>
      <c r="BS3682" s="63"/>
      <c r="BT3682" s="63"/>
      <c r="BU3682" s="63"/>
      <c r="BV3682" s="63"/>
      <c r="BW3682" s="63"/>
      <c r="BX3682" s="63"/>
      <c r="BY3682" s="63"/>
      <c r="BZ3682" s="63"/>
      <c r="CA3682" s="63"/>
      <c r="CB3682" s="63"/>
      <c r="CC3682" s="63"/>
      <c r="CD3682" s="63"/>
      <c r="CE3682" s="63"/>
      <c r="CF3682" s="63"/>
      <c r="CG3682" s="63"/>
      <c r="CH3682" s="63"/>
      <c r="CI3682" s="63"/>
      <c r="CJ3682" s="63"/>
      <c r="CK3682" s="63"/>
      <c r="CL3682" s="63"/>
      <c r="CM3682" s="63"/>
      <c r="CN3682" s="63"/>
      <c r="CO3682" s="63"/>
      <c r="CP3682" s="63"/>
      <c r="CR3682" s="227"/>
      <c r="CS3682" s="74"/>
    </row>
    <row r="3683" spans="1:97" s="72" customFormat="1" ht="75.75" customHeight="1">
      <c r="A3683" s="63"/>
      <c r="B3683" s="63"/>
      <c r="C3683" s="63"/>
      <c r="D3683" s="63"/>
      <c r="E3683" s="63"/>
      <c r="F3683" s="63"/>
      <c r="G3683" s="63"/>
      <c r="H3683" s="63"/>
      <c r="I3683" s="63"/>
      <c r="J3683" s="63"/>
      <c r="K3683" s="63"/>
      <c r="L3683" s="63"/>
      <c r="M3683" s="63"/>
      <c r="N3683" s="63"/>
      <c r="O3683" s="63"/>
      <c r="P3683" s="63"/>
      <c r="Q3683" s="63"/>
      <c r="R3683" s="63"/>
      <c r="S3683" s="63"/>
      <c r="T3683" s="63"/>
      <c r="U3683" s="63"/>
      <c r="V3683" s="63"/>
      <c r="W3683" s="63"/>
      <c r="X3683" s="63"/>
      <c r="Y3683" s="63"/>
      <c r="Z3683" s="63"/>
      <c r="AA3683" s="63"/>
      <c r="AB3683" s="63"/>
      <c r="AC3683" s="63"/>
      <c r="AD3683" s="63"/>
      <c r="AE3683" s="63"/>
      <c r="AF3683" s="63"/>
      <c r="AG3683" s="63"/>
      <c r="AH3683" s="63"/>
      <c r="AI3683" s="63"/>
      <c r="AJ3683" s="63"/>
      <c r="AK3683" s="63"/>
      <c r="AL3683" s="63"/>
      <c r="AM3683" s="63"/>
      <c r="AN3683" s="63"/>
      <c r="AO3683" s="63"/>
      <c r="AP3683" s="63"/>
      <c r="AQ3683" s="63"/>
      <c r="AR3683" s="63"/>
      <c r="AS3683" s="63"/>
      <c r="AT3683" s="63"/>
      <c r="AU3683" s="63"/>
      <c r="AV3683" s="63"/>
      <c r="AW3683" s="63"/>
      <c r="AX3683" s="63"/>
      <c r="AY3683" s="63"/>
      <c r="AZ3683" s="63"/>
      <c r="BA3683" s="63"/>
      <c r="BB3683" s="63"/>
      <c r="BC3683" s="63"/>
      <c r="BD3683" s="63"/>
      <c r="BE3683" s="63"/>
      <c r="BF3683" s="63"/>
      <c r="BG3683" s="63"/>
      <c r="BH3683" s="63"/>
      <c r="BI3683" s="63"/>
      <c r="BJ3683" s="63"/>
      <c r="BK3683" s="63"/>
      <c r="BL3683" s="63"/>
      <c r="BM3683" s="63"/>
      <c r="BN3683" s="63"/>
      <c r="BO3683" s="63"/>
      <c r="BP3683" s="63"/>
      <c r="BQ3683" s="63"/>
      <c r="BR3683" s="63"/>
      <c r="BS3683" s="63"/>
      <c r="BT3683" s="63"/>
      <c r="BU3683" s="63"/>
      <c r="BV3683" s="63"/>
      <c r="BW3683" s="63"/>
      <c r="BX3683" s="63"/>
      <c r="BY3683" s="63"/>
      <c r="BZ3683" s="63"/>
      <c r="CA3683" s="63"/>
      <c r="CB3683" s="63"/>
      <c r="CC3683" s="63"/>
      <c r="CD3683" s="63"/>
      <c r="CE3683" s="63"/>
      <c r="CF3683" s="63"/>
      <c r="CG3683" s="63"/>
      <c r="CH3683" s="63"/>
      <c r="CI3683" s="63"/>
      <c r="CJ3683" s="63"/>
      <c r="CK3683" s="63"/>
      <c r="CL3683" s="63"/>
      <c r="CM3683" s="63"/>
      <c r="CN3683" s="63"/>
      <c r="CO3683" s="63"/>
      <c r="CP3683" s="63"/>
      <c r="CR3683" s="227"/>
      <c r="CS3683" s="74"/>
    </row>
    <row r="3684" spans="1:97" s="72" customFormat="1" ht="75.75" customHeight="1">
      <c r="A3684" s="63"/>
      <c r="B3684" s="63"/>
      <c r="C3684" s="63"/>
      <c r="D3684" s="63"/>
      <c r="E3684" s="63"/>
      <c r="F3684" s="63"/>
      <c r="G3684" s="63"/>
      <c r="H3684" s="63"/>
      <c r="I3684" s="63"/>
      <c r="J3684" s="63"/>
      <c r="K3684" s="63"/>
      <c r="L3684" s="63"/>
      <c r="M3684" s="63"/>
      <c r="N3684" s="63"/>
      <c r="O3684" s="63"/>
      <c r="P3684" s="63"/>
      <c r="Q3684" s="63"/>
      <c r="R3684" s="63"/>
      <c r="S3684" s="63"/>
      <c r="T3684" s="63"/>
      <c r="U3684" s="63"/>
      <c r="V3684" s="63"/>
      <c r="W3684" s="63"/>
      <c r="X3684" s="63"/>
      <c r="Y3684" s="63"/>
      <c r="Z3684" s="63"/>
      <c r="AA3684" s="63"/>
      <c r="AB3684" s="63"/>
      <c r="AC3684" s="63"/>
      <c r="AD3684" s="63"/>
      <c r="AE3684" s="63"/>
      <c r="AF3684" s="63"/>
      <c r="AG3684" s="63"/>
      <c r="AH3684" s="63"/>
      <c r="AI3684" s="63"/>
      <c r="AJ3684" s="63"/>
      <c r="AK3684" s="63"/>
      <c r="AL3684" s="63"/>
      <c r="AM3684" s="63"/>
      <c r="AN3684" s="63"/>
      <c r="AO3684" s="63"/>
      <c r="AP3684" s="63"/>
      <c r="AQ3684" s="63"/>
      <c r="AR3684" s="63"/>
      <c r="AS3684" s="63"/>
      <c r="AT3684" s="63"/>
      <c r="AU3684" s="63"/>
      <c r="AV3684" s="63"/>
      <c r="AW3684" s="63"/>
      <c r="AX3684" s="63"/>
      <c r="AY3684" s="63"/>
      <c r="AZ3684" s="63"/>
      <c r="BA3684" s="63"/>
      <c r="BB3684" s="63"/>
      <c r="BC3684" s="63"/>
      <c r="BD3684" s="63"/>
      <c r="BE3684" s="63"/>
      <c r="BF3684" s="63"/>
      <c r="BG3684" s="63"/>
      <c r="BH3684" s="63"/>
      <c r="BI3684" s="63"/>
      <c r="BJ3684" s="63"/>
      <c r="BK3684" s="63"/>
      <c r="BL3684" s="63"/>
      <c r="BM3684" s="63"/>
      <c r="BN3684" s="63"/>
      <c r="BO3684" s="63"/>
      <c r="BP3684" s="63"/>
      <c r="BQ3684" s="63"/>
      <c r="BR3684" s="63"/>
      <c r="BS3684" s="63"/>
      <c r="BT3684" s="63"/>
      <c r="BU3684" s="63"/>
      <c r="BV3684" s="63"/>
      <c r="BW3684" s="63"/>
      <c r="BX3684" s="63"/>
      <c r="BY3684" s="63"/>
      <c r="BZ3684" s="63"/>
      <c r="CA3684" s="63"/>
      <c r="CB3684" s="63"/>
      <c r="CC3684" s="63"/>
      <c r="CD3684" s="63"/>
      <c r="CE3684" s="63"/>
      <c r="CF3684" s="63"/>
      <c r="CG3684" s="63"/>
      <c r="CH3684" s="63"/>
      <c r="CI3684" s="63"/>
      <c r="CJ3684" s="63"/>
      <c r="CK3684" s="63"/>
      <c r="CL3684" s="63"/>
      <c r="CM3684" s="63"/>
      <c r="CN3684" s="63"/>
      <c r="CO3684" s="63"/>
      <c r="CP3684" s="63"/>
      <c r="CR3684" s="227"/>
      <c r="CS3684" s="74"/>
    </row>
    <row r="3685" spans="1:97" s="72" customFormat="1" ht="75.75" customHeight="1">
      <c r="A3685" s="63"/>
      <c r="B3685" s="63"/>
      <c r="C3685" s="63"/>
      <c r="D3685" s="63"/>
      <c r="E3685" s="63"/>
      <c r="F3685" s="63"/>
      <c r="G3685" s="63"/>
      <c r="H3685" s="63"/>
      <c r="I3685" s="63"/>
      <c r="J3685" s="63"/>
      <c r="K3685" s="63"/>
      <c r="L3685" s="63"/>
      <c r="M3685" s="63"/>
      <c r="N3685" s="63"/>
      <c r="O3685" s="63"/>
      <c r="P3685" s="63"/>
      <c r="Q3685" s="63"/>
      <c r="R3685" s="63"/>
      <c r="S3685" s="63"/>
      <c r="T3685" s="63"/>
      <c r="U3685" s="63"/>
      <c r="V3685" s="63"/>
      <c r="W3685" s="63"/>
      <c r="X3685" s="63"/>
      <c r="Y3685" s="63"/>
      <c r="Z3685" s="63"/>
      <c r="AA3685" s="63"/>
      <c r="AB3685" s="63"/>
      <c r="AC3685" s="63"/>
      <c r="AD3685" s="63"/>
      <c r="AE3685" s="63"/>
      <c r="AF3685" s="63"/>
      <c r="AG3685" s="63"/>
      <c r="AH3685" s="63"/>
      <c r="AI3685" s="63"/>
      <c r="AJ3685" s="63"/>
      <c r="AK3685" s="63"/>
      <c r="AL3685" s="63"/>
      <c r="AM3685" s="63"/>
      <c r="AN3685" s="63"/>
      <c r="AO3685" s="63"/>
      <c r="AP3685" s="63"/>
      <c r="AQ3685" s="63"/>
      <c r="AR3685" s="63"/>
      <c r="AS3685" s="63"/>
      <c r="AT3685" s="63"/>
      <c r="AU3685" s="63"/>
      <c r="AV3685" s="63"/>
      <c r="AW3685" s="63"/>
      <c r="AX3685" s="63"/>
      <c r="AY3685" s="63"/>
      <c r="AZ3685" s="63"/>
      <c r="BA3685" s="63"/>
      <c r="BB3685" s="63"/>
      <c r="BC3685" s="63"/>
      <c r="BD3685" s="63"/>
      <c r="BE3685" s="63"/>
      <c r="BF3685" s="63"/>
      <c r="BG3685" s="63"/>
      <c r="BH3685" s="63"/>
      <c r="BI3685" s="63"/>
      <c r="BJ3685" s="63"/>
      <c r="BK3685" s="63"/>
      <c r="BL3685" s="63"/>
      <c r="BM3685" s="63"/>
      <c r="BN3685" s="63"/>
      <c r="BO3685" s="63"/>
      <c r="BP3685" s="63"/>
      <c r="BQ3685" s="63"/>
      <c r="BR3685" s="63"/>
      <c r="BS3685" s="63"/>
      <c r="BT3685" s="63"/>
      <c r="BU3685" s="63"/>
      <c r="BV3685" s="63"/>
      <c r="BW3685" s="63"/>
      <c r="BX3685" s="63"/>
      <c r="BY3685" s="63"/>
      <c r="BZ3685" s="63"/>
      <c r="CA3685" s="63"/>
      <c r="CB3685" s="63"/>
      <c r="CC3685" s="63"/>
      <c r="CD3685" s="63"/>
      <c r="CE3685" s="63"/>
      <c r="CF3685" s="63"/>
      <c r="CG3685" s="63"/>
      <c r="CH3685" s="63"/>
      <c r="CI3685" s="63"/>
      <c r="CJ3685" s="63"/>
      <c r="CK3685" s="63"/>
      <c r="CL3685" s="63"/>
      <c r="CM3685" s="63"/>
      <c r="CN3685" s="63"/>
      <c r="CO3685" s="63"/>
      <c r="CP3685" s="63"/>
      <c r="CR3685" s="227"/>
      <c r="CS3685" s="74"/>
    </row>
    <row r="3686" spans="1:97" s="72" customFormat="1" ht="75.75" customHeight="1">
      <c r="A3686" s="63"/>
      <c r="B3686" s="63"/>
      <c r="C3686" s="63"/>
      <c r="D3686" s="63"/>
      <c r="E3686" s="63"/>
      <c r="F3686" s="63"/>
      <c r="G3686" s="63"/>
      <c r="H3686" s="63"/>
      <c r="I3686" s="63"/>
      <c r="J3686" s="63"/>
      <c r="K3686" s="63"/>
      <c r="L3686" s="63"/>
      <c r="M3686" s="63"/>
      <c r="N3686" s="63"/>
      <c r="O3686" s="63"/>
      <c r="P3686" s="63"/>
      <c r="Q3686" s="63"/>
      <c r="R3686" s="63"/>
      <c r="S3686" s="63"/>
      <c r="T3686" s="63"/>
      <c r="U3686" s="63"/>
      <c r="V3686" s="63"/>
      <c r="W3686" s="63"/>
      <c r="X3686" s="63"/>
      <c r="Y3686" s="63"/>
      <c r="Z3686" s="63"/>
      <c r="AA3686" s="63"/>
      <c r="AB3686" s="63"/>
      <c r="AC3686" s="63"/>
      <c r="AD3686" s="63"/>
      <c r="AE3686" s="63"/>
      <c r="AF3686" s="63"/>
      <c r="AG3686" s="63"/>
      <c r="AH3686" s="63"/>
      <c r="AI3686" s="63"/>
      <c r="AJ3686" s="63"/>
      <c r="AK3686" s="63"/>
      <c r="AL3686" s="63"/>
      <c r="AM3686" s="63"/>
      <c r="AN3686" s="63"/>
      <c r="AO3686" s="63"/>
      <c r="AP3686" s="63"/>
      <c r="AQ3686" s="63"/>
      <c r="AR3686" s="63"/>
      <c r="AS3686" s="63"/>
      <c r="AT3686" s="63"/>
      <c r="AU3686" s="63"/>
      <c r="AV3686" s="63"/>
      <c r="AW3686" s="63"/>
      <c r="AX3686" s="63"/>
      <c r="AY3686" s="63"/>
      <c r="AZ3686" s="63"/>
      <c r="BA3686" s="63"/>
      <c r="BB3686" s="63"/>
      <c r="BC3686" s="63"/>
      <c r="BD3686" s="63"/>
      <c r="BE3686" s="63"/>
      <c r="BF3686" s="63"/>
      <c r="BG3686" s="63"/>
      <c r="BH3686" s="63"/>
      <c r="BI3686" s="63"/>
      <c r="BJ3686" s="63"/>
      <c r="BK3686" s="63"/>
      <c r="BL3686" s="63"/>
      <c r="BM3686" s="63"/>
      <c r="BN3686" s="63"/>
      <c r="BO3686" s="63"/>
      <c r="BP3686" s="63"/>
      <c r="BQ3686" s="63"/>
      <c r="BR3686" s="63"/>
      <c r="BS3686" s="63"/>
      <c r="BT3686" s="63"/>
      <c r="BU3686" s="63"/>
      <c r="BV3686" s="63"/>
      <c r="BW3686" s="63"/>
      <c r="BX3686" s="63"/>
      <c r="BY3686" s="63"/>
      <c r="BZ3686" s="63"/>
      <c r="CA3686" s="63"/>
      <c r="CB3686" s="63"/>
      <c r="CC3686" s="63"/>
      <c r="CD3686" s="63"/>
      <c r="CE3686" s="63"/>
      <c r="CF3686" s="63"/>
      <c r="CG3686" s="63"/>
      <c r="CH3686" s="63"/>
      <c r="CI3686" s="63"/>
      <c r="CJ3686" s="63"/>
      <c r="CK3686" s="63"/>
      <c r="CL3686" s="63"/>
      <c r="CM3686" s="63"/>
      <c r="CN3686" s="63"/>
      <c r="CO3686" s="63"/>
      <c r="CP3686" s="63"/>
      <c r="CR3686" s="227"/>
      <c r="CS3686" s="74"/>
    </row>
    <row r="3687" spans="1:97" s="72" customFormat="1" ht="75.75" customHeight="1">
      <c r="A3687" s="63"/>
      <c r="B3687" s="63"/>
      <c r="C3687" s="63"/>
      <c r="D3687" s="63"/>
      <c r="E3687" s="63"/>
      <c r="F3687" s="63"/>
      <c r="G3687" s="63"/>
      <c r="H3687" s="63"/>
      <c r="I3687" s="63"/>
      <c r="J3687" s="63"/>
      <c r="K3687" s="63"/>
      <c r="L3687" s="63"/>
      <c r="M3687" s="63"/>
      <c r="N3687" s="63"/>
      <c r="O3687" s="63"/>
      <c r="P3687" s="63"/>
      <c r="Q3687" s="63"/>
      <c r="R3687" s="63"/>
      <c r="S3687" s="63"/>
      <c r="T3687" s="63"/>
      <c r="U3687" s="63"/>
      <c r="V3687" s="63"/>
      <c r="W3687" s="63"/>
      <c r="X3687" s="63"/>
      <c r="Y3687" s="63"/>
      <c r="Z3687" s="63"/>
      <c r="AA3687" s="63"/>
      <c r="AB3687" s="63"/>
      <c r="AC3687" s="63"/>
      <c r="AD3687" s="63"/>
      <c r="AE3687" s="63"/>
      <c r="AF3687" s="63"/>
      <c r="AG3687" s="63"/>
      <c r="AH3687" s="63"/>
      <c r="AI3687" s="63"/>
      <c r="AJ3687" s="63"/>
      <c r="AK3687" s="63"/>
      <c r="AL3687" s="63"/>
      <c r="AM3687" s="63"/>
      <c r="AN3687" s="63"/>
      <c r="AO3687" s="63"/>
      <c r="AP3687" s="63"/>
      <c r="AQ3687" s="63"/>
      <c r="AR3687" s="63"/>
      <c r="AS3687" s="63"/>
      <c r="AT3687" s="63"/>
      <c r="AU3687" s="63"/>
      <c r="AV3687" s="63"/>
      <c r="AW3687" s="63"/>
      <c r="AX3687" s="63"/>
      <c r="AY3687" s="63"/>
      <c r="AZ3687" s="63"/>
      <c r="BA3687" s="63"/>
      <c r="BB3687" s="63"/>
      <c r="BC3687" s="63"/>
      <c r="BD3687" s="63"/>
      <c r="BE3687" s="63"/>
      <c r="BF3687" s="63"/>
      <c r="BG3687" s="63"/>
      <c r="BH3687" s="63"/>
      <c r="BI3687" s="63"/>
      <c r="BJ3687" s="63"/>
      <c r="BK3687" s="63"/>
      <c r="BL3687" s="63"/>
      <c r="BM3687" s="63"/>
      <c r="BN3687" s="63"/>
      <c r="BO3687" s="63"/>
      <c r="BP3687" s="63"/>
      <c r="BQ3687" s="63"/>
      <c r="BR3687" s="63"/>
      <c r="BS3687" s="63"/>
      <c r="BT3687" s="63"/>
      <c r="BU3687" s="63"/>
      <c r="BV3687" s="63"/>
      <c r="BW3687" s="63"/>
      <c r="BX3687" s="63"/>
      <c r="BY3687" s="63"/>
      <c r="BZ3687" s="63"/>
      <c r="CA3687" s="63"/>
      <c r="CB3687" s="63"/>
      <c r="CC3687" s="63"/>
      <c r="CD3687" s="63"/>
      <c r="CE3687" s="63"/>
      <c r="CF3687" s="63"/>
      <c r="CG3687" s="63"/>
      <c r="CH3687" s="63"/>
      <c r="CI3687" s="63"/>
      <c r="CJ3687" s="63"/>
      <c r="CK3687" s="63"/>
      <c r="CL3687" s="63"/>
      <c r="CM3687" s="63"/>
      <c r="CN3687" s="63"/>
      <c r="CO3687" s="63"/>
      <c r="CP3687" s="63"/>
      <c r="CR3687" s="227"/>
      <c r="CS3687" s="74"/>
    </row>
    <row r="3688" spans="1:97" s="72" customFormat="1" ht="75.75" customHeight="1">
      <c r="A3688" s="63"/>
      <c r="B3688" s="63"/>
      <c r="C3688" s="63"/>
      <c r="D3688" s="63"/>
      <c r="E3688" s="63"/>
      <c r="F3688" s="63"/>
      <c r="G3688" s="63"/>
      <c r="H3688" s="63"/>
      <c r="I3688" s="63"/>
      <c r="J3688" s="63"/>
      <c r="K3688" s="63"/>
      <c r="L3688" s="63"/>
      <c r="M3688" s="63"/>
      <c r="N3688" s="63"/>
      <c r="O3688" s="63"/>
      <c r="P3688" s="63"/>
      <c r="Q3688" s="63"/>
      <c r="R3688" s="63"/>
      <c r="S3688" s="63"/>
      <c r="T3688" s="63"/>
      <c r="U3688" s="63"/>
      <c r="V3688" s="63"/>
      <c r="W3688" s="63"/>
      <c r="X3688" s="63"/>
      <c r="Y3688" s="63"/>
      <c r="Z3688" s="63"/>
      <c r="AA3688" s="63"/>
      <c r="AB3688" s="63"/>
      <c r="AC3688" s="63"/>
      <c r="AD3688" s="63"/>
      <c r="AE3688" s="63"/>
      <c r="AF3688" s="63"/>
      <c r="AG3688" s="63"/>
      <c r="AH3688" s="63"/>
      <c r="AI3688" s="63"/>
      <c r="AJ3688" s="63"/>
      <c r="AK3688" s="63"/>
      <c r="AL3688" s="63"/>
      <c r="AM3688" s="63"/>
      <c r="AN3688" s="63"/>
      <c r="AO3688" s="63"/>
      <c r="AP3688" s="63"/>
      <c r="AQ3688" s="63"/>
      <c r="AR3688" s="63"/>
      <c r="AS3688" s="63"/>
      <c r="AT3688" s="63"/>
      <c r="AU3688" s="63"/>
      <c r="AV3688" s="63"/>
      <c r="AW3688" s="63"/>
      <c r="AX3688" s="63"/>
      <c r="AY3688" s="63"/>
      <c r="AZ3688" s="63"/>
      <c r="BA3688" s="63"/>
      <c r="BB3688" s="63"/>
      <c r="BC3688" s="63"/>
      <c r="BD3688" s="63"/>
      <c r="BE3688" s="63"/>
      <c r="BF3688" s="63"/>
      <c r="BG3688" s="63"/>
      <c r="BH3688" s="63"/>
      <c r="BI3688" s="63"/>
      <c r="BJ3688" s="63"/>
      <c r="BK3688" s="63"/>
      <c r="BL3688" s="63"/>
      <c r="BM3688" s="63"/>
      <c r="BN3688" s="63"/>
      <c r="BO3688" s="63"/>
      <c r="BP3688" s="63"/>
      <c r="BQ3688" s="63"/>
      <c r="BR3688" s="63"/>
      <c r="BS3688" s="63"/>
      <c r="BT3688" s="63"/>
      <c r="BU3688" s="63"/>
      <c r="BV3688" s="63"/>
      <c r="BW3688" s="63"/>
      <c r="BX3688" s="63"/>
      <c r="BY3688" s="63"/>
      <c r="BZ3688" s="63"/>
      <c r="CA3688" s="63"/>
      <c r="CB3688" s="63"/>
      <c r="CC3688" s="63"/>
      <c r="CD3688" s="63"/>
      <c r="CE3688" s="63"/>
      <c r="CF3688" s="63"/>
      <c r="CG3688" s="63"/>
      <c r="CH3688" s="63"/>
      <c r="CI3688" s="63"/>
      <c r="CJ3688" s="63"/>
      <c r="CK3688" s="63"/>
      <c r="CL3688" s="63"/>
      <c r="CM3688" s="63"/>
      <c r="CN3688" s="63"/>
      <c r="CO3688" s="63"/>
      <c r="CP3688" s="63"/>
      <c r="CR3688" s="227"/>
      <c r="CS3688" s="74"/>
    </row>
    <row r="3689" spans="1:97" s="72" customFormat="1" ht="75.75" customHeight="1">
      <c r="A3689" s="63"/>
      <c r="B3689" s="63"/>
      <c r="C3689" s="63"/>
      <c r="D3689" s="63"/>
      <c r="E3689" s="63"/>
      <c r="F3689" s="63"/>
      <c r="G3689" s="63"/>
      <c r="H3689" s="63"/>
      <c r="I3689" s="63"/>
      <c r="J3689" s="63"/>
      <c r="K3689" s="63"/>
      <c r="L3689" s="63"/>
      <c r="M3689" s="63"/>
      <c r="N3689" s="63"/>
      <c r="O3689" s="63"/>
      <c r="P3689" s="63"/>
      <c r="Q3689" s="63"/>
      <c r="R3689" s="63"/>
      <c r="S3689" s="63"/>
      <c r="T3689" s="63"/>
      <c r="U3689" s="63"/>
      <c r="V3689" s="63"/>
      <c r="W3689" s="63"/>
      <c r="X3689" s="63"/>
      <c r="Y3689" s="63"/>
      <c r="Z3689" s="63"/>
      <c r="AA3689" s="63"/>
      <c r="AB3689" s="63"/>
      <c r="AC3689" s="63"/>
      <c r="AD3689" s="63"/>
      <c r="AE3689" s="63"/>
      <c r="AF3689" s="63"/>
      <c r="AG3689" s="63"/>
      <c r="AH3689" s="63"/>
      <c r="AI3689" s="63"/>
      <c r="AJ3689" s="63"/>
      <c r="AK3689" s="63"/>
      <c r="AL3689" s="63"/>
      <c r="AM3689" s="63"/>
      <c r="AN3689" s="63"/>
      <c r="AO3689" s="63"/>
      <c r="AP3689" s="63"/>
      <c r="AQ3689" s="63"/>
      <c r="AR3689" s="63"/>
      <c r="AS3689" s="63"/>
      <c r="AT3689" s="63"/>
      <c r="AU3689" s="63"/>
      <c r="AV3689" s="63"/>
      <c r="AW3689" s="63"/>
      <c r="AX3689" s="63"/>
      <c r="AY3689" s="63"/>
      <c r="AZ3689" s="63"/>
      <c r="BA3689" s="63"/>
      <c r="BB3689" s="63"/>
      <c r="BC3689" s="63"/>
      <c r="BD3689" s="63"/>
      <c r="BE3689" s="63"/>
      <c r="BF3689" s="63"/>
      <c r="BG3689" s="63"/>
      <c r="BH3689" s="63"/>
      <c r="BI3689" s="63"/>
      <c r="BJ3689" s="63"/>
      <c r="BK3689" s="63"/>
      <c r="BL3689" s="63"/>
      <c r="BM3689" s="63"/>
      <c r="BN3689" s="63"/>
      <c r="BO3689" s="63"/>
      <c r="BP3689" s="63"/>
      <c r="BQ3689" s="63"/>
      <c r="BR3689" s="63"/>
      <c r="BS3689" s="63"/>
      <c r="BT3689" s="63"/>
      <c r="BU3689" s="63"/>
      <c r="BV3689" s="63"/>
      <c r="BW3689" s="63"/>
      <c r="BX3689" s="63"/>
      <c r="BY3689" s="63"/>
      <c r="BZ3689" s="63"/>
      <c r="CA3689" s="63"/>
      <c r="CB3689" s="63"/>
      <c r="CC3689" s="63"/>
      <c r="CD3689" s="63"/>
      <c r="CE3689" s="63"/>
      <c r="CF3689" s="63"/>
      <c r="CG3689" s="63"/>
      <c r="CH3689" s="63"/>
      <c r="CI3689" s="63"/>
      <c r="CJ3689" s="63"/>
      <c r="CK3689" s="63"/>
      <c r="CL3689" s="63"/>
      <c r="CM3689" s="63"/>
      <c r="CN3689" s="63"/>
      <c r="CO3689" s="63"/>
      <c r="CP3689" s="63"/>
      <c r="CR3689" s="227"/>
      <c r="CS3689" s="74"/>
    </row>
    <row r="3690" spans="1:97" s="72" customFormat="1" ht="75.75" customHeight="1">
      <c r="A3690" s="63"/>
      <c r="B3690" s="63"/>
      <c r="C3690" s="63"/>
      <c r="D3690" s="63"/>
      <c r="E3690" s="63"/>
      <c r="F3690" s="63"/>
      <c r="G3690" s="63"/>
      <c r="H3690" s="63"/>
      <c r="I3690" s="63"/>
      <c r="J3690" s="63"/>
      <c r="K3690" s="63"/>
      <c r="L3690" s="63"/>
      <c r="M3690" s="63"/>
      <c r="N3690" s="63"/>
      <c r="O3690" s="63"/>
      <c r="P3690" s="63"/>
      <c r="Q3690" s="63"/>
      <c r="R3690" s="63"/>
      <c r="S3690" s="63"/>
      <c r="T3690" s="63"/>
      <c r="U3690" s="63"/>
      <c r="V3690" s="63"/>
      <c r="W3690" s="63"/>
      <c r="X3690" s="63"/>
      <c r="Y3690" s="63"/>
      <c r="Z3690" s="63"/>
      <c r="AA3690" s="63"/>
      <c r="AB3690" s="63"/>
      <c r="AC3690" s="63"/>
      <c r="AD3690" s="63"/>
      <c r="AE3690" s="63"/>
      <c r="AF3690" s="63"/>
      <c r="AG3690" s="63"/>
      <c r="AH3690" s="63"/>
      <c r="AI3690" s="63"/>
      <c r="AJ3690" s="63"/>
      <c r="AK3690" s="63"/>
      <c r="AL3690" s="63"/>
      <c r="AM3690" s="63"/>
      <c r="AN3690" s="63"/>
      <c r="AO3690" s="63"/>
      <c r="AP3690" s="63"/>
      <c r="AQ3690" s="63"/>
      <c r="AR3690" s="63"/>
      <c r="AS3690" s="63"/>
      <c r="AT3690" s="63"/>
      <c r="AU3690" s="63"/>
      <c r="AV3690" s="63"/>
      <c r="AW3690" s="63"/>
      <c r="AX3690" s="63"/>
      <c r="AY3690" s="63"/>
      <c r="AZ3690" s="63"/>
      <c r="BA3690" s="63"/>
      <c r="BB3690" s="63"/>
      <c r="BC3690" s="63"/>
      <c r="BD3690" s="63"/>
      <c r="BE3690" s="63"/>
      <c r="BF3690" s="63"/>
      <c r="BG3690" s="63"/>
      <c r="BH3690" s="63"/>
      <c r="BI3690" s="63"/>
      <c r="BJ3690" s="63"/>
      <c r="BK3690" s="63"/>
      <c r="BL3690" s="63"/>
      <c r="BM3690" s="63"/>
      <c r="BN3690" s="63"/>
      <c r="BO3690" s="63"/>
      <c r="BP3690" s="63"/>
      <c r="BQ3690" s="63"/>
      <c r="BR3690" s="63"/>
      <c r="BS3690" s="63"/>
      <c r="BT3690" s="63"/>
      <c r="BU3690" s="63"/>
      <c r="BV3690" s="63"/>
      <c r="BW3690" s="63"/>
      <c r="BX3690" s="63"/>
      <c r="BY3690" s="63"/>
      <c r="BZ3690" s="63"/>
      <c r="CA3690" s="63"/>
      <c r="CB3690" s="63"/>
      <c r="CC3690" s="63"/>
      <c r="CD3690" s="63"/>
      <c r="CE3690" s="63"/>
      <c r="CF3690" s="63"/>
      <c r="CG3690" s="63"/>
      <c r="CH3690" s="63"/>
      <c r="CI3690" s="63"/>
      <c r="CJ3690" s="63"/>
      <c r="CK3690" s="63"/>
      <c r="CL3690" s="63"/>
      <c r="CM3690" s="63"/>
      <c r="CN3690" s="63"/>
      <c r="CO3690" s="63"/>
      <c r="CP3690" s="63"/>
      <c r="CR3690" s="227"/>
      <c r="CS3690" s="74"/>
    </row>
    <row r="3691" spans="1:97" s="72" customFormat="1" ht="75.75" customHeight="1">
      <c r="A3691" s="63"/>
      <c r="B3691" s="63"/>
      <c r="C3691" s="63"/>
      <c r="D3691" s="63"/>
      <c r="E3691" s="63"/>
      <c r="F3691" s="63"/>
      <c r="G3691" s="63"/>
      <c r="H3691" s="63"/>
      <c r="I3691" s="63"/>
      <c r="J3691" s="63"/>
      <c r="K3691" s="63"/>
      <c r="L3691" s="63"/>
      <c r="M3691" s="63"/>
      <c r="N3691" s="63"/>
      <c r="O3691" s="63"/>
      <c r="P3691" s="63"/>
      <c r="Q3691" s="63"/>
      <c r="R3691" s="63"/>
      <c r="S3691" s="63"/>
      <c r="T3691" s="63"/>
      <c r="U3691" s="63"/>
      <c r="V3691" s="63"/>
      <c r="W3691" s="63"/>
      <c r="X3691" s="63"/>
      <c r="Y3691" s="63"/>
      <c r="Z3691" s="63"/>
      <c r="AA3691" s="63"/>
      <c r="AB3691" s="63"/>
      <c r="AC3691" s="63"/>
      <c r="AD3691" s="63"/>
      <c r="AE3691" s="63"/>
      <c r="AF3691" s="63"/>
      <c r="AG3691" s="63"/>
      <c r="AH3691" s="63"/>
      <c r="AI3691" s="63"/>
      <c r="AJ3691" s="63"/>
      <c r="AK3691" s="63"/>
      <c r="AL3691" s="63"/>
      <c r="AM3691" s="63"/>
      <c r="AN3691" s="63"/>
      <c r="AO3691" s="63"/>
      <c r="AP3691" s="63"/>
      <c r="AQ3691" s="63"/>
      <c r="AR3691" s="63"/>
      <c r="AS3691" s="63"/>
      <c r="AT3691" s="63"/>
      <c r="AU3691" s="63"/>
      <c r="AV3691" s="63"/>
      <c r="AW3691" s="63"/>
      <c r="AX3691" s="63"/>
      <c r="AY3691" s="63"/>
      <c r="AZ3691" s="63"/>
      <c r="BA3691" s="63"/>
      <c r="BB3691" s="63"/>
      <c r="BC3691" s="63"/>
      <c r="BD3691" s="63"/>
      <c r="BE3691" s="63"/>
      <c r="BF3691" s="63"/>
      <c r="BG3691" s="63"/>
      <c r="BH3691" s="63"/>
      <c r="BI3691" s="63"/>
      <c r="BJ3691" s="63"/>
      <c r="BK3691" s="63"/>
      <c r="BL3691" s="63"/>
      <c r="BM3691" s="63"/>
      <c r="BN3691" s="63"/>
      <c r="BO3691" s="63"/>
      <c r="BP3691" s="63"/>
      <c r="BQ3691" s="63"/>
      <c r="BR3691" s="63"/>
      <c r="BS3691" s="63"/>
      <c r="BT3691" s="63"/>
      <c r="BU3691" s="63"/>
      <c r="BV3691" s="63"/>
      <c r="BW3691" s="63"/>
      <c r="BX3691" s="63"/>
      <c r="BY3691" s="63"/>
      <c r="BZ3691" s="63"/>
      <c r="CA3691" s="63"/>
      <c r="CB3691" s="63"/>
      <c r="CC3691" s="63"/>
      <c r="CD3691" s="63"/>
      <c r="CE3691" s="63"/>
      <c r="CF3691" s="63"/>
      <c r="CG3691" s="63"/>
      <c r="CH3691" s="63"/>
      <c r="CI3691" s="63"/>
      <c r="CJ3691" s="63"/>
      <c r="CK3691" s="63"/>
      <c r="CL3691" s="63"/>
      <c r="CM3691" s="63"/>
      <c r="CN3691" s="63"/>
      <c r="CO3691" s="63"/>
      <c r="CP3691" s="63"/>
      <c r="CR3691" s="227"/>
      <c r="CS3691" s="74"/>
    </row>
    <row r="3692" spans="1:97" s="72" customFormat="1" ht="75.75" customHeight="1">
      <c r="A3692" s="63"/>
      <c r="B3692" s="63"/>
      <c r="C3692" s="63"/>
      <c r="D3692" s="63"/>
      <c r="E3692" s="63"/>
      <c r="F3692" s="63"/>
      <c r="G3692" s="63"/>
      <c r="H3692" s="63"/>
      <c r="I3692" s="63"/>
      <c r="J3692" s="63"/>
      <c r="K3692" s="63"/>
      <c r="L3692" s="63"/>
      <c r="M3692" s="63"/>
      <c r="N3692" s="63"/>
      <c r="O3692" s="63"/>
      <c r="P3692" s="63"/>
      <c r="Q3692" s="63"/>
      <c r="R3692" s="63"/>
      <c r="S3692" s="63"/>
      <c r="T3692" s="63"/>
      <c r="U3692" s="63"/>
      <c r="V3692" s="63"/>
      <c r="W3692" s="63"/>
      <c r="X3692" s="63"/>
      <c r="Y3692" s="63"/>
      <c r="Z3692" s="63"/>
      <c r="AA3692" s="63"/>
      <c r="AB3692" s="63"/>
      <c r="AC3692" s="63"/>
      <c r="AD3692" s="63"/>
      <c r="AE3692" s="63"/>
      <c r="AF3692" s="63"/>
      <c r="AG3692" s="63"/>
      <c r="AH3692" s="63"/>
      <c r="AI3692" s="63"/>
      <c r="AJ3692" s="63"/>
      <c r="AK3692" s="63"/>
      <c r="AL3692" s="63"/>
      <c r="AM3692" s="63"/>
      <c r="AN3692" s="63"/>
      <c r="AO3692" s="63"/>
      <c r="AP3692" s="63"/>
      <c r="AQ3692" s="63"/>
      <c r="AR3692" s="63"/>
      <c r="AS3692" s="63"/>
      <c r="AT3692" s="63"/>
      <c r="AU3692" s="63"/>
      <c r="AV3692" s="63"/>
      <c r="AW3692" s="63"/>
      <c r="AX3692" s="63"/>
      <c r="AY3692" s="63"/>
      <c r="AZ3692" s="63"/>
      <c r="BA3692" s="63"/>
      <c r="BB3692" s="63"/>
      <c r="BC3692" s="63"/>
      <c r="BD3692" s="63"/>
      <c r="BE3692" s="63"/>
      <c r="BF3692" s="63"/>
      <c r="BG3692" s="63"/>
      <c r="BH3692" s="63"/>
      <c r="BI3692" s="63"/>
      <c r="BJ3692" s="63"/>
      <c r="BK3692" s="63"/>
      <c r="BL3692" s="63"/>
      <c r="BM3692" s="63"/>
      <c r="BN3692" s="63"/>
      <c r="BO3692" s="63"/>
      <c r="BP3692" s="63"/>
      <c r="BQ3692" s="63"/>
      <c r="BR3692" s="63"/>
      <c r="BS3692" s="63"/>
      <c r="BT3692" s="63"/>
      <c r="BU3692" s="63"/>
      <c r="BV3692" s="63"/>
      <c r="BW3692" s="63"/>
      <c r="BX3692" s="63"/>
      <c r="BY3692" s="63"/>
      <c r="BZ3692" s="63"/>
      <c r="CA3692" s="63"/>
      <c r="CB3692" s="63"/>
      <c r="CC3692" s="63"/>
      <c r="CD3692" s="63"/>
      <c r="CE3692" s="63"/>
      <c r="CF3692" s="63"/>
      <c r="CG3692" s="63"/>
      <c r="CH3692" s="63"/>
      <c r="CI3692" s="63"/>
      <c r="CJ3692" s="63"/>
      <c r="CK3692" s="63"/>
      <c r="CL3692" s="63"/>
      <c r="CM3692" s="63"/>
      <c r="CN3692" s="63"/>
      <c r="CO3692" s="63"/>
      <c r="CP3692" s="63"/>
      <c r="CR3692" s="227"/>
      <c r="CS3692" s="74"/>
    </row>
    <row r="3693" spans="1:97" s="72" customFormat="1" ht="75.75" customHeight="1">
      <c r="A3693" s="63"/>
      <c r="B3693" s="63"/>
      <c r="C3693" s="63"/>
      <c r="D3693" s="63"/>
      <c r="E3693" s="63"/>
      <c r="F3693" s="63"/>
      <c r="G3693" s="63"/>
      <c r="H3693" s="63"/>
      <c r="I3693" s="63"/>
      <c r="J3693" s="63"/>
      <c r="K3693" s="63"/>
      <c r="L3693" s="63"/>
      <c r="M3693" s="63"/>
      <c r="N3693" s="63"/>
      <c r="O3693" s="63"/>
      <c r="P3693" s="63"/>
      <c r="Q3693" s="63"/>
      <c r="R3693" s="63"/>
      <c r="S3693" s="63"/>
      <c r="T3693" s="63"/>
      <c r="U3693" s="63"/>
      <c r="V3693" s="63"/>
      <c r="W3693" s="63"/>
      <c r="X3693" s="63"/>
      <c r="Y3693" s="63"/>
      <c r="Z3693" s="63"/>
      <c r="AA3693" s="63"/>
      <c r="AB3693" s="63"/>
      <c r="AC3693" s="63"/>
      <c r="AD3693" s="63"/>
      <c r="AE3693" s="63"/>
      <c r="AF3693" s="63"/>
      <c r="AG3693" s="63"/>
      <c r="AH3693" s="63"/>
      <c r="AI3693" s="63"/>
      <c r="AJ3693" s="63"/>
      <c r="AK3693" s="63"/>
      <c r="AL3693" s="63"/>
      <c r="AM3693" s="63"/>
      <c r="AN3693" s="63"/>
      <c r="AO3693" s="63"/>
      <c r="AP3693" s="63"/>
      <c r="AQ3693" s="63"/>
      <c r="AR3693" s="63"/>
      <c r="AS3693" s="63"/>
      <c r="AT3693" s="63"/>
      <c r="AU3693" s="63"/>
      <c r="AV3693" s="63"/>
      <c r="AW3693" s="63"/>
      <c r="AX3693" s="63"/>
      <c r="AY3693" s="63"/>
      <c r="AZ3693" s="63"/>
      <c r="BA3693" s="63"/>
      <c r="BB3693" s="63"/>
      <c r="BC3693" s="63"/>
      <c r="BD3693" s="63"/>
      <c r="BE3693" s="63"/>
      <c r="BF3693" s="63"/>
      <c r="BG3693" s="63"/>
      <c r="BH3693" s="63"/>
      <c r="BI3693" s="63"/>
      <c r="BJ3693" s="63"/>
      <c r="BK3693" s="63"/>
      <c r="BL3693" s="63"/>
      <c r="BM3693" s="63"/>
      <c r="BN3693" s="63"/>
      <c r="BO3693" s="63"/>
      <c r="BP3693" s="63"/>
      <c r="BQ3693" s="63"/>
      <c r="BR3693" s="63"/>
      <c r="BS3693" s="63"/>
      <c r="BT3693" s="63"/>
      <c r="BU3693" s="63"/>
      <c r="BV3693" s="63"/>
      <c r="BW3693" s="63"/>
      <c r="BX3693" s="63"/>
      <c r="BY3693" s="63"/>
      <c r="BZ3693" s="63"/>
      <c r="CA3693" s="63"/>
      <c r="CB3693" s="63"/>
      <c r="CC3693" s="63"/>
      <c r="CD3693" s="63"/>
      <c r="CE3693" s="63"/>
      <c r="CF3693" s="63"/>
      <c r="CG3693" s="63"/>
      <c r="CH3693" s="63"/>
      <c r="CI3693" s="63"/>
      <c r="CJ3693" s="63"/>
      <c r="CK3693" s="63"/>
      <c r="CL3693" s="63"/>
      <c r="CM3693" s="63"/>
      <c r="CN3693" s="63"/>
      <c r="CO3693" s="63"/>
      <c r="CP3693" s="63"/>
      <c r="CR3693" s="227"/>
      <c r="CS3693" s="74"/>
    </row>
    <row r="3694" spans="1:97" s="72" customFormat="1" ht="75.75" customHeight="1">
      <c r="A3694" s="63"/>
      <c r="B3694" s="63"/>
      <c r="C3694" s="63"/>
      <c r="D3694" s="63"/>
      <c r="E3694" s="63"/>
      <c r="F3694" s="63"/>
      <c r="G3694" s="63"/>
      <c r="H3694" s="63"/>
      <c r="I3694" s="63"/>
      <c r="J3694" s="63"/>
      <c r="K3694" s="63"/>
      <c r="L3694" s="63"/>
      <c r="M3694" s="63"/>
      <c r="N3694" s="63"/>
      <c r="O3694" s="63"/>
      <c r="P3694" s="63"/>
      <c r="Q3694" s="63"/>
      <c r="R3694" s="63"/>
      <c r="S3694" s="63"/>
      <c r="T3694" s="63"/>
      <c r="U3694" s="63"/>
      <c r="V3694" s="63"/>
      <c r="W3694" s="63"/>
      <c r="X3694" s="63"/>
      <c r="Y3694" s="63"/>
      <c r="Z3694" s="63"/>
      <c r="AA3694" s="63"/>
      <c r="AB3694" s="63"/>
      <c r="AC3694" s="63"/>
      <c r="AD3694" s="63"/>
      <c r="AE3694" s="63"/>
      <c r="AF3694" s="63"/>
      <c r="AG3694" s="63"/>
      <c r="AH3694" s="63"/>
      <c r="AI3694" s="63"/>
      <c r="AJ3694" s="63"/>
      <c r="AK3694" s="63"/>
      <c r="AL3694" s="63"/>
      <c r="AM3694" s="63"/>
      <c r="AN3694" s="63"/>
      <c r="AO3694" s="63"/>
      <c r="AP3694" s="63"/>
      <c r="AQ3694" s="63"/>
      <c r="AR3694" s="63"/>
      <c r="AS3694" s="63"/>
      <c r="AT3694" s="63"/>
      <c r="AU3694" s="63"/>
      <c r="AV3694" s="63"/>
      <c r="AW3694" s="63"/>
      <c r="AX3694" s="63"/>
      <c r="AY3694" s="63"/>
      <c r="AZ3694" s="63"/>
      <c r="BA3694" s="63"/>
      <c r="BB3694" s="63"/>
      <c r="BC3694" s="63"/>
      <c r="BD3694" s="63"/>
      <c r="BE3694" s="63"/>
      <c r="BF3694" s="63"/>
      <c r="BG3694" s="63"/>
      <c r="BH3694" s="63"/>
      <c r="BI3694" s="63"/>
      <c r="BJ3694" s="63"/>
      <c r="BK3694" s="63"/>
      <c r="BL3694" s="63"/>
      <c r="BM3694" s="63"/>
      <c r="BN3694" s="63"/>
      <c r="BO3694" s="63"/>
      <c r="BP3694" s="63"/>
      <c r="BQ3694" s="63"/>
      <c r="BR3694" s="63"/>
      <c r="BS3694" s="63"/>
      <c r="BT3694" s="63"/>
      <c r="BU3694" s="63"/>
      <c r="BV3694" s="63"/>
      <c r="BW3694" s="63"/>
      <c r="BX3694" s="63"/>
      <c r="BY3694" s="63"/>
      <c r="BZ3694" s="63"/>
      <c r="CA3694" s="63"/>
      <c r="CB3694" s="63"/>
      <c r="CC3694" s="63"/>
      <c r="CD3694" s="63"/>
      <c r="CE3694" s="63"/>
      <c r="CF3694" s="63"/>
      <c r="CG3694" s="63"/>
      <c r="CH3694" s="63"/>
      <c r="CI3694" s="63"/>
      <c r="CJ3694" s="63"/>
      <c r="CK3694" s="63"/>
      <c r="CL3694" s="63"/>
      <c r="CM3694" s="63"/>
      <c r="CN3694" s="63"/>
      <c r="CO3694" s="63"/>
      <c r="CP3694" s="63"/>
      <c r="CR3694" s="227"/>
      <c r="CS3694" s="74"/>
    </row>
    <row r="3695" spans="1:97" s="72" customFormat="1" ht="75.75" customHeight="1">
      <c r="A3695" s="63"/>
      <c r="B3695" s="63"/>
      <c r="C3695" s="63"/>
      <c r="D3695" s="63"/>
      <c r="E3695" s="63"/>
      <c r="F3695" s="63"/>
      <c r="G3695" s="63"/>
      <c r="H3695" s="63"/>
      <c r="I3695" s="63"/>
      <c r="J3695" s="63"/>
      <c r="K3695" s="63"/>
      <c r="L3695" s="63"/>
      <c r="M3695" s="63"/>
      <c r="N3695" s="63"/>
      <c r="O3695" s="63"/>
      <c r="P3695" s="63"/>
      <c r="Q3695" s="63"/>
      <c r="R3695" s="63"/>
      <c r="S3695" s="63"/>
      <c r="T3695" s="63"/>
      <c r="U3695" s="63"/>
      <c r="V3695" s="63"/>
      <c r="W3695" s="63"/>
      <c r="X3695" s="63"/>
      <c r="Y3695" s="63"/>
      <c r="Z3695" s="63"/>
      <c r="AA3695" s="63"/>
      <c r="AB3695" s="63"/>
      <c r="AC3695" s="63"/>
      <c r="AD3695" s="63"/>
      <c r="AE3695" s="63"/>
      <c r="AF3695" s="63"/>
      <c r="AG3695" s="63"/>
      <c r="AH3695" s="63"/>
      <c r="AI3695" s="63"/>
      <c r="AJ3695" s="63"/>
      <c r="AK3695" s="63"/>
      <c r="AL3695" s="63"/>
      <c r="AM3695" s="63"/>
      <c r="AN3695" s="63"/>
      <c r="AO3695" s="63"/>
      <c r="AP3695" s="63"/>
      <c r="AQ3695" s="63"/>
      <c r="AR3695" s="63"/>
      <c r="AS3695" s="63"/>
      <c r="AT3695" s="63"/>
      <c r="AU3695" s="63"/>
      <c r="AV3695" s="63"/>
      <c r="AW3695" s="63"/>
      <c r="AX3695" s="63"/>
      <c r="AY3695" s="63"/>
      <c r="AZ3695" s="63"/>
      <c r="BA3695" s="63"/>
      <c r="BB3695" s="63"/>
      <c r="BC3695" s="63"/>
      <c r="BD3695" s="63"/>
      <c r="BE3695" s="63"/>
      <c r="BF3695" s="63"/>
      <c r="BG3695" s="63"/>
      <c r="BH3695" s="63"/>
      <c r="BI3695" s="63"/>
      <c r="BJ3695" s="63"/>
      <c r="BK3695" s="63"/>
      <c r="BL3695" s="63"/>
      <c r="BM3695" s="63"/>
      <c r="BN3695" s="63"/>
      <c r="BO3695" s="63"/>
      <c r="BP3695" s="63"/>
      <c r="BQ3695" s="63"/>
      <c r="BR3695" s="63"/>
      <c r="BS3695" s="63"/>
      <c r="BT3695" s="63"/>
      <c r="BU3695" s="63"/>
      <c r="BV3695" s="63"/>
      <c r="BW3695" s="63"/>
      <c r="BX3695" s="63"/>
      <c r="BY3695" s="63"/>
      <c r="BZ3695" s="63"/>
      <c r="CA3695" s="63"/>
      <c r="CB3695" s="63"/>
      <c r="CC3695" s="63"/>
      <c r="CD3695" s="63"/>
      <c r="CE3695" s="63"/>
      <c r="CF3695" s="63"/>
      <c r="CG3695" s="63"/>
      <c r="CH3695" s="63"/>
      <c r="CI3695" s="63"/>
      <c r="CJ3695" s="63"/>
      <c r="CK3695" s="63"/>
      <c r="CL3695" s="63"/>
      <c r="CM3695" s="63"/>
      <c r="CN3695" s="63"/>
      <c r="CO3695" s="63"/>
      <c r="CP3695" s="63"/>
      <c r="CR3695" s="227"/>
      <c r="CS3695" s="74"/>
    </row>
    <row r="3696" spans="1:97" s="72" customFormat="1" ht="75.75" customHeight="1">
      <c r="A3696" s="63"/>
      <c r="B3696" s="63"/>
      <c r="C3696" s="63"/>
      <c r="D3696" s="63"/>
      <c r="E3696" s="63"/>
      <c r="F3696" s="63"/>
      <c r="G3696" s="63"/>
      <c r="H3696" s="63"/>
      <c r="I3696" s="63"/>
      <c r="J3696" s="63"/>
      <c r="K3696" s="63"/>
      <c r="L3696" s="63"/>
      <c r="M3696" s="63"/>
      <c r="N3696" s="63"/>
      <c r="O3696" s="63"/>
      <c r="P3696" s="63"/>
      <c r="Q3696" s="63"/>
      <c r="R3696" s="63"/>
      <c r="S3696" s="63"/>
      <c r="T3696" s="63"/>
      <c r="U3696" s="63"/>
      <c r="V3696" s="63"/>
      <c r="W3696" s="63"/>
      <c r="X3696" s="63"/>
      <c r="Y3696" s="63"/>
      <c r="Z3696" s="63"/>
      <c r="AA3696" s="63"/>
      <c r="AB3696" s="63"/>
      <c r="AC3696" s="63"/>
      <c r="AD3696" s="63"/>
      <c r="AE3696" s="63"/>
      <c r="AF3696" s="63"/>
      <c r="AG3696" s="63"/>
      <c r="AH3696" s="63"/>
      <c r="AI3696" s="63"/>
      <c r="AJ3696" s="63"/>
      <c r="AK3696" s="63"/>
      <c r="AL3696" s="63"/>
      <c r="AM3696" s="63"/>
      <c r="AN3696" s="63"/>
      <c r="AO3696" s="63"/>
      <c r="AP3696" s="63"/>
      <c r="AQ3696" s="63"/>
      <c r="AR3696" s="63"/>
      <c r="AS3696" s="63"/>
      <c r="AT3696" s="63"/>
      <c r="AU3696" s="63"/>
      <c r="AV3696" s="63"/>
      <c r="AW3696" s="63"/>
      <c r="AX3696" s="63"/>
      <c r="AY3696" s="63"/>
      <c r="AZ3696" s="63"/>
      <c r="BA3696" s="63"/>
      <c r="BB3696" s="63"/>
      <c r="BC3696" s="63"/>
      <c r="BD3696" s="63"/>
      <c r="BE3696" s="63"/>
      <c r="BF3696" s="63"/>
      <c r="BG3696" s="63"/>
      <c r="BH3696" s="63"/>
      <c r="BI3696" s="63"/>
      <c r="BJ3696" s="63"/>
      <c r="BK3696" s="63"/>
      <c r="BL3696" s="63"/>
      <c r="BM3696" s="63"/>
      <c r="BN3696" s="63"/>
      <c r="BO3696" s="63"/>
      <c r="BP3696" s="63"/>
      <c r="BQ3696" s="63"/>
      <c r="BR3696" s="63"/>
      <c r="BS3696" s="63"/>
      <c r="BT3696" s="63"/>
      <c r="BU3696" s="63"/>
      <c r="BV3696" s="63"/>
      <c r="BW3696" s="63"/>
      <c r="BX3696" s="63"/>
      <c r="BY3696" s="63"/>
      <c r="BZ3696" s="63"/>
      <c r="CA3696" s="63"/>
      <c r="CB3696" s="63"/>
      <c r="CC3696" s="63"/>
      <c r="CD3696" s="63"/>
      <c r="CE3696" s="63"/>
      <c r="CF3696" s="63"/>
      <c r="CG3696" s="63"/>
      <c r="CH3696" s="63"/>
      <c r="CI3696" s="63"/>
      <c r="CJ3696" s="63"/>
      <c r="CK3696" s="63"/>
      <c r="CL3696" s="63"/>
      <c r="CM3696" s="63"/>
      <c r="CN3696" s="63"/>
      <c r="CO3696" s="63"/>
      <c r="CP3696" s="63"/>
      <c r="CR3696" s="227"/>
      <c r="CS3696" s="74"/>
    </row>
    <row r="3697" spans="1:97" s="72" customFormat="1" ht="75.75" customHeight="1">
      <c r="A3697" s="63"/>
      <c r="B3697" s="63"/>
      <c r="C3697" s="63"/>
      <c r="D3697" s="63"/>
      <c r="E3697" s="63"/>
      <c r="F3697" s="63"/>
      <c r="G3697" s="63"/>
      <c r="H3697" s="63"/>
      <c r="I3697" s="63"/>
      <c r="J3697" s="63"/>
      <c r="K3697" s="63"/>
      <c r="L3697" s="63"/>
      <c r="M3697" s="63"/>
      <c r="N3697" s="63"/>
      <c r="O3697" s="63"/>
      <c r="P3697" s="63"/>
      <c r="Q3697" s="63"/>
      <c r="R3697" s="63"/>
      <c r="S3697" s="63"/>
      <c r="T3697" s="63"/>
      <c r="U3697" s="63"/>
      <c r="V3697" s="63"/>
      <c r="W3697" s="63"/>
      <c r="X3697" s="63"/>
      <c r="Y3697" s="63"/>
      <c r="Z3697" s="63"/>
      <c r="AA3697" s="63"/>
      <c r="AB3697" s="63"/>
      <c r="AC3697" s="63"/>
      <c r="AD3697" s="63"/>
      <c r="AE3697" s="63"/>
      <c r="AF3697" s="63"/>
      <c r="AG3697" s="63"/>
      <c r="AH3697" s="63"/>
      <c r="AI3697" s="63"/>
      <c r="AJ3697" s="63"/>
      <c r="AK3697" s="63"/>
      <c r="AL3697" s="63"/>
      <c r="AM3697" s="63"/>
      <c r="AN3697" s="63"/>
      <c r="AO3697" s="63"/>
      <c r="AP3697" s="63"/>
      <c r="AQ3697" s="63"/>
      <c r="AR3697" s="63"/>
      <c r="AS3697" s="63"/>
      <c r="AT3697" s="63"/>
      <c r="AU3697" s="63"/>
      <c r="AV3697" s="63"/>
      <c r="AW3697" s="63"/>
      <c r="AX3697" s="63"/>
      <c r="AY3697" s="63"/>
      <c r="AZ3697" s="63"/>
      <c r="BA3697" s="63"/>
      <c r="BB3697" s="63"/>
      <c r="BC3697" s="63"/>
      <c r="BD3697" s="63"/>
      <c r="BE3697" s="63"/>
      <c r="BF3697" s="63"/>
      <c r="BG3697" s="63"/>
      <c r="BH3697" s="63"/>
      <c r="BI3697" s="63"/>
      <c r="BJ3697" s="63"/>
      <c r="BK3697" s="63"/>
      <c r="BL3697" s="63"/>
      <c r="BM3697" s="63"/>
      <c r="BN3697" s="63"/>
      <c r="BO3697" s="63"/>
      <c r="BP3697" s="63"/>
      <c r="BQ3697" s="63"/>
      <c r="BR3697" s="63"/>
      <c r="BS3697" s="63"/>
      <c r="BT3697" s="63"/>
      <c r="BU3697" s="63"/>
      <c r="BV3697" s="63"/>
      <c r="BW3697" s="63"/>
      <c r="BX3697" s="63"/>
      <c r="BY3697" s="63"/>
      <c r="BZ3697" s="63"/>
      <c r="CA3697" s="63"/>
      <c r="CB3697" s="63"/>
      <c r="CC3697" s="63"/>
      <c r="CD3697" s="63"/>
      <c r="CE3697" s="63"/>
      <c r="CF3697" s="63"/>
      <c r="CG3697" s="63"/>
      <c r="CH3697" s="63"/>
      <c r="CI3697" s="63"/>
      <c r="CJ3697" s="63"/>
      <c r="CK3697" s="63"/>
      <c r="CL3697" s="63"/>
      <c r="CM3697" s="63"/>
      <c r="CN3697" s="63"/>
      <c r="CO3697" s="63"/>
      <c r="CP3697" s="63"/>
      <c r="CR3697" s="227"/>
      <c r="CS3697" s="74"/>
    </row>
    <row r="3698" spans="1:97" s="72" customFormat="1" ht="75.75" customHeight="1">
      <c r="A3698" s="63"/>
      <c r="B3698" s="63"/>
      <c r="C3698" s="63"/>
      <c r="D3698" s="63"/>
      <c r="E3698" s="63"/>
      <c r="F3698" s="63"/>
      <c r="G3698" s="63"/>
      <c r="H3698" s="63"/>
      <c r="I3698" s="63"/>
      <c r="J3698" s="63"/>
      <c r="K3698" s="63"/>
      <c r="L3698" s="63"/>
      <c r="M3698" s="63"/>
      <c r="N3698" s="63"/>
      <c r="O3698" s="63"/>
      <c r="P3698" s="63"/>
      <c r="Q3698" s="63"/>
      <c r="R3698" s="63"/>
      <c r="S3698" s="63"/>
      <c r="T3698" s="63"/>
      <c r="U3698" s="63"/>
      <c r="V3698" s="63"/>
      <c r="W3698" s="63"/>
      <c r="X3698" s="63"/>
      <c r="Y3698" s="63"/>
      <c r="Z3698" s="63"/>
      <c r="AA3698" s="63"/>
      <c r="AB3698" s="63"/>
      <c r="AC3698" s="63"/>
      <c r="AD3698" s="63"/>
      <c r="AE3698" s="63"/>
      <c r="AF3698" s="63"/>
      <c r="AG3698" s="63"/>
      <c r="AH3698" s="63"/>
      <c r="AI3698" s="63"/>
      <c r="AJ3698" s="63"/>
      <c r="AK3698" s="63"/>
      <c r="AL3698" s="63"/>
      <c r="AM3698" s="63"/>
      <c r="AN3698" s="63"/>
      <c r="AO3698" s="63"/>
      <c r="AP3698" s="63"/>
      <c r="AQ3698" s="63"/>
      <c r="AR3698" s="63"/>
      <c r="AS3698" s="63"/>
      <c r="AT3698" s="63"/>
      <c r="AU3698" s="63"/>
      <c r="AV3698" s="63"/>
      <c r="AW3698" s="63"/>
      <c r="AX3698" s="63"/>
      <c r="AY3698" s="63"/>
      <c r="AZ3698" s="63"/>
      <c r="BA3698" s="63"/>
      <c r="BB3698" s="63"/>
      <c r="BC3698" s="63"/>
      <c r="BD3698" s="63"/>
      <c r="BE3698" s="63"/>
      <c r="BF3698" s="63"/>
      <c r="BG3698" s="63"/>
      <c r="BH3698" s="63"/>
      <c r="BI3698" s="63"/>
      <c r="BJ3698" s="63"/>
      <c r="BK3698" s="63"/>
      <c r="BL3698" s="63"/>
      <c r="BM3698" s="63"/>
      <c r="BN3698" s="63"/>
      <c r="BO3698" s="63"/>
      <c r="BP3698" s="63"/>
      <c r="BQ3698" s="63"/>
      <c r="BR3698" s="63"/>
      <c r="BS3698" s="63"/>
      <c r="BT3698" s="63"/>
      <c r="BU3698" s="63"/>
      <c r="BV3698" s="63"/>
      <c r="BW3698" s="63"/>
      <c r="BX3698" s="63"/>
      <c r="BY3698" s="63"/>
      <c r="BZ3698" s="63"/>
      <c r="CA3698" s="63"/>
      <c r="CB3698" s="63"/>
      <c r="CC3698" s="63"/>
      <c r="CD3698" s="63"/>
      <c r="CE3698" s="63"/>
      <c r="CF3698" s="63"/>
      <c r="CG3698" s="63"/>
      <c r="CH3698" s="63"/>
      <c r="CI3698" s="63"/>
      <c r="CJ3698" s="63"/>
      <c r="CK3698" s="63"/>
      <c r="CL3698" s="63"/>
      <c r="CM3698" s="63"/>
      <c r="CN3698" s="63"/>
      <c r="CO3698" s="63"/>
      <c r="CP3698" s="63"/>
      <c r="CR3698" s="227"/>
      <c r="CS3698" s="74"/>
    </row>
    <row r="3699" spans="1:97" s="72" customFormat="1" ht="75.75" customHeight="1">
      <c r="A3699" s="63"/>
      <c r="B3699" s="63"/>
      <c r="C3699" s="63"/>
      <c r="D3699" s="63"/>
      <c r="E3699" s="63"/>
      <c r="F3699" s="63"/>
      <c r="G3699" s="63"/>
      <c r="H3699" s="63"/>
      <c r="I3699" s="63"/>
      <c r="J3699" s="63"/>
      <c r="K3699" s="63"/>
      <c r="L3699" s="63"/>
      <c r="M3699" s="63"/>
      <c r="N3699" s="63"/>
      <c r="O3699" s="63"/>
      <c r="P3699" s="63"/>
      <c r="Q3699" s="63"/>
      <c r="R3699" s="63"/>
      <c r="S3699" s="63"/>
      <c r="T3699" s="63"/>
      <c r="U3699" s="63"/>
      <c r="V3699" s="63"/>
      <c r="W3699" s="63"/>
      <c r="X3699" s="63"/>
      <c r="Y3699" s="63"/>
      <c r="Z3699" s="63"/>
      <c r="AA3699" s="63"/>
      <c r="AB3699" s="63"/>
      <c r="AC3699" s="63"/>
      <c r="AD3699" s="63"/>
      <c r="AE3699" s="63"/>
      <c r="AF3699" s="63"/>
      <c r="AG3699" s="63"/>
      <c r="AH3699" s="63"/>
      <c r="AI3699" s="63"/>
      <c r="AJ3699" s="63"/>
      <c r="AK3699" s="63"/>
      <c r="AL3699" s="63"/>
      <c r="AM3699" s="63"/>
      <c r="AN3699" s="63"/>
      <c r="AO3699" s="63"/>
      <c r="AP3699" s="63"/>
      <c r="AQ3699" s="63"/>
      <c r="AR3699" s="63"/>
      <c r="AS3699" s="63"/>
      <c r="AT3699" s="63"/>
      <c r="AU3699" s="63"/>
      <c r="AV3699" s="63"/>
      <c r="AW3699" s="63"/>
      <c r="AX3699" s="63"/>
      <c r="AY3699" s="63"/>
      <c r="AZ3699" s="63"/>
      <c r="BA3699" s="63"/>
      <c r="BB3699" s="63"/>
      <c r="BC3699" s="63"/>
      <c r="BD3699" s="63"/>
      <c r="BE3699" s="63"/>
      <c r="BF3699" s="63"/>
      <c r="BG3699" s="63"/>
      <c r="BH3699" s="63"/>
      <c r="BI3699" s="63"/>
      <c r="BJ3699" s="63"/>
      <c r="BK3699" s="63"/>
      <c r="BL3699" s="63"/>
      <c r="BM3699" s="63"/>
      <c r="BN3699" s="63"/>
      <c r="BO3699" s="63"/>
      <c r="BP3699" s="63"/>
      <c r="BQ3699" s="63"/>
      <c r="BR3699" s="63"/>
      <c r="BS3699" s="63"/>
      <c r="BT3699" s="63"/>
      <c r="BU3699" s="63"/>
      <c r="BV3699" s="63"/>
      <c r="BW3699" s="63"/>
      <c r="BX3699" s="63"/>
      <c r="BY3699" s="63"/>
      <c r="BZ3699" s="63"/>
      <c r="CA3699" s="63"/>
      <c r="CB3699" s="63"/>
      <c r="CC3699" s="63"/>
      <c r="CD3699" s="63"/>
      <c r="CE3699" s="63"/>
      <c r="CF3699" s="63"/>
      <c r="CG3699" s="63"/>
      <c r="CH3699" s="63"/>
      <c r="CI3699" s="63"/>
      <c r="CJ3699" s="63"/>
      <c r="CK3699" s="63"/>
      <c r="CL3699" s="63"/>
      <c r="CM3699" s="63"/>
      <c r="CN3699" s="63"/>
      <c r="CO3699" s="63"/>
      <c r="CP3699" s="63"/>
      <c r="CR3699" s="227"/>
      <c r="CS3699" s="74"/>
    </row>
    <row r="3700" spans="1:97" s="72" customFormat="1" ht="75.75" customHeight="1">
      <c r="A3700" s="63"/>
      <c r="B3700" s="63"/>
      <c r="C3700" s="63"/>
      <c r="D3700" s="63"/>
      <c r="E3700" s="63"/>
      <c r="F3700" s="63"/>
      <c r="G3700" s="63"/>
      <c r="H3700" s="63"/>
      <c r="I3700" s="63"/>
      <c r="J3700" s="63"/>
      <c r="K3700" s="63"/>
      <c r="L3700" s="63"/>
      <c r="M3700" s="63"/>
      <c r="N3700" s="63"/>
      <c r="O3700" s="63"/>
      <c r="P3700" s="63"/>
      <c r="Q3700" s="63"/>
      <c r="R3700" s="63"/>
      <c r="S3700" s="63"/>
      <c r="T3700" s="63"/>
      <c r="U3700" s="63"/>
      <c r="V3700" s="63"/>
      <c r="W3700" s="63"/>
      <c r="X3700" s="63"/>
      <c r="Y3700" s="63"/>
      <c r="Z3700" s="63"/>
      <c r="AA3700" s="63"/>
      <c r="AB3700" s="63"/>
      <c r="AC3700" s="63"/>
      <c r="AD3700" s="63"/>
      <c r="AE3700" s="63"/>
      <c r="AF3700" s="63"/>
      <c r="AG3700" s="63"/>
      <c r="AH3700" s="63"/>
      <c r="AI3700" s="63"/>
      <c r="AJ3700" s="63"/>
      <c r="AK3700" s="63"/>
      <c r="AL3700" s="63"/>
      <c r="AM3700" s="63"/>
      <c r="AN3700" s="63"/>
      <c r="AO3700" s="63"/>
      <c r="AP3700" s="63"/>
      <c r="AQ3700" s="63"/>
      <c r="AR3700" s="63"/>
      <c r="AS3700" s="63"/>
      <c r="AT3700" s="63"/>
      <c r="AU3700" s="63"/>
      <c r="AV3700" s="63"/>
      <c r="AW3700" s="63"/>
      <c r="AX3700" s="63"/>
      <c r="AY3700" s="63"/>
      <c r="AZ3700" s="63"/>
      <c r="BA3700" s="63"/>
      <c r="BB3700" s="63"/>
      <c r="BC3700" s="63"/>
      <c r="BD3700" s="63"/>
      <c r="BE3700" s="63"/>
      <c r="BF3700" s="63"/>
      <c r="BG3700" s="63"/>
      <c r="BH3700" s="63"/>
      <c r="BI3700" s="63"/>
      <c r="BJ3700" s="63"/>
      <c r="BK3700" s="63"/>
      <c r="BL3700" s="63"/>
      <c r="BM3700" s="63"/>
      <c r="BN3700" s="63"/>
      <c r="BO3700" s="63"/>
      <c r="BP3700" s="63"/>
      <c r="BQ3700" s="63"/>
      <c r="BR3700" s="63"/>
      <c r="BS3700" s="63"/>
      <c r="BT3700" s="63"/>
      <c r="BU3700" s="63"/>
      <c r="BV3700" s="63"/>
      <c r="BW3700" s="63"/>
      <c r="BX3700" s="63"/>
      <c r="BY3700" s="63"/>
      <c r="BZ3700" s="63"/>
      <c r="CA3700" s="63"/>
      <c r="CB3700" s="63"/>
      <c r="CC3700" s="63"/>
      <c r="CD3700" s="63"/>
      <c r="CE3700" s="63"/>
      <c r="CF3700" s="63"/>
      <c r="CG3700" s="63"/>
      <c r="CH3700" s="63"/>
      <c r="CI3700" s="63"/>
      <c r="CJ3700" s="63"/>
      <c r="CK3700" s="63"/>
      <c r="CL3700" s="63"/>
      <c r="CM3700" s="63"/>
      <c r="CN3700" s="63"/>
      <c r="CO3700" s="63"/>
      <c r="CP3700" s="63"/>
      <c r="CR3700" s="227"/>
      <c r="CS3700" s="74"/>
    </row>
    <row r="3701" spans="1:97" s="72" customFormat="1" ht="75.75" customHeight="1">
      <c r="A3701" s="63"/>
      <c r="B3701" s="63"/>
      <c r="C3701" s="63"/>
      <c r="D3701" s="63"/>
      <c r="E3701" s="63"/>
      <c r="F3701" s="63"/>
      <c r="G3701" s="63"/>
      <c r="H3701" s="63"/>
      <c r="I3701" s="63"/>
      <c r="J3701" s="63"/>
      <c r="K3701" s="63"/>
      <c r="L3701" s="63"/>
      <c r="M3701" s="63"/>
      <c r="N3701" s="63"/>
      <c r="O3701" s="63"/>
      <c r="P3701" s="63"/>
      <c r="Q3701" s="63"/>
      <c r="R3701" s="63"/>
      <c r="S3701" s="63"/>
      <c r="T3701" s="63"/>
      <c r="U3701" s="63"/>
      <c r="V3701" s="63"/>
      <c r="W3701" s="63"/>
      <c r="X3701" s="63"/>
      <c r="Y3701" s="63"/>
      <c r="Z3701" s="63"/>
      <c r="AA3701" s="63"/>
      <c r="AB3701" s="63"/>
      <c r="AC3701" s="63"/>
      <c r="AD3701" s="63"/>
      <c r="AE3701" s="63"/>
      <c r="AF3701" s="63"/>
      <c r="AG3701" s="63"/>
      <c r="AH3701" s="63"/>
      <c r="AI3701" s="63"/>
      <c r="AJ3701" s="63"/>
      <c r="AK3701" s="63"/>
      <c r="AL3701" s="63"/>
      <c r="AM3701" s="63"/>
      <c r="AN3701" s="63"/>
      <c r="AO3701" s="63"/>
      <c r="AP3701" s="63"/>
      <c r="AQ3701" s="63"/>
      <c r="AR3701" s="63"/>
      <c r="AS3701" s="63"/>
      <c r="AT3701" s="63"/>
      <c r="AU3701" s="63"/>
      <c r="AV3701" s="63"/>
      <c r="AW3701" s="63"/>
      <c r="AX3701" s="63"/>
      <c r="AY3701" s="63"/>
      <c r="AZ3701" s="63"/>
      <c r="BA3701" s="63"/>
      <c r="BB3701" s="63"/>
      <c r="BC3701" s="63"/>
      <c r="BD3701" s="63"/>
      <c r="BE3701" s="63"/>
      <c r="BF3701" s="63"/>
      <c r="BG3701" s="63"/>
      <c r="BH3701" s="63"/>
      <c r="BI3701" s="63"/>
      <c r="BJ3701" s="63"/>
      <c r="BK3701" s="63"/>
      <c r="BL3701" s="63"/>
      <c r="BM3701" s="63"/>
      <c r="BN3701" s="63"/>
      <c r="BO3701" s="63"/>
      <c r="BP3701" s="63"/>
      <c r="BQ3701" s="63"/>
      <c r="BR3701" s="63"/>
      <c r="BS3701" s="63"/>
      <c r="BT3701" s="63"/>
      <c r="BU3701" s="63"/>
      <c r="BV3701" s="63"/>
      <c r="BW3701" s="63"/>
      <c r="BX3701" s="63"/>
      <c r="BY3701" s="63"/>
      <c r="BZ3701" s="63"/>
      <c r="CA3701" s="63"/>
      <c r="CB3701" s="63"/>
      <c r="CC3701" s="63"/>
      <c r="CD3701" s="63"/>
      <c r="CE3701" s="63"/>
      <c r="CF3701" s="63"/>
      <c r="CG3701" s="63"/>
      <c r="CH3701" s="63"/>
      <c r="CI3701" s="63"/>
      <c r="CJ3701" s="63"/>
      <c r="CK3701" s="63"/>
      <c r="CL3701" s="63"/>
      <c r="CM3701" s="63"/>
      <c r="CN3701" s="63"/>
      <c r="CO3701" s="63"/>
      <c r="CP3701" s="63"/>
      <c r="CR3701" s="227"/>
      <c r="CS3701" s="74"/>
    </row>
    <row r="3702" spans="1:97" s="72" customFormat="1" ht="75.75" customHeight="1">
      <c r="A3702" s="63"/>
      <c r="B3702" s="63"/>
      <c r="C3702" s="63"/>
      <c r="D3702" s="63"/>
      <c r="E3702" s="63"/>
      <c r="F3702" s="63"/>
      <c r="G3702" s="63"/>
      <c r="H3702" s="63"/>
      <c r="I3702" s="63"/>
      <c r="J3702" s="63"/>
      <c r="K3702" s="63"/>
      <c r="L3702" s="63"/>
      <c r="M3702" s="63"/>
      <c r="N3702" s="63"/>
      <c r="O3702" s="63"/>
      <c r="P3702" s="63"/>
      <c r="Q3702" s="63"/>
      <c r="R3702" s="63"/>
      <c r="S3702" s="63"/>
      <c r="T3702" s="63"/>
      <c r="U3702" s="63"/>
      <c r="V3702" s="63"/>
      <c r="W3702" s="63"/>
      <c r="X3702" s="63"/>
      <c r="Y3702" s="63"/>
      <c r="Z3702" s="63"/>
      <c r="AA3702" s="63"/>
      <c r="AB3702" s="63"/>
      <c r="AC3702" s="63"/>
      <c r="AD3702" s="63"/>
      <c r="AE3702" s="63"/>
      <c r="AF3702" s="63"/>
      <c r="AG3702" s="63"/>
      <c r="AH3702" s="63"/>
      <c r="AI3702" s="63"/>
      <c r="AJ3702" s="63"/>
      <c r="AK3702" s="63"/>
      <c r="AL3702" s="63"/>
      <c r="AM3702" s="63"/>
      <c r="AN3702" s="63"/>
      <c r="AO3702" s="63"/>
      <c r="AP3702" s="63"/>
      <c r="AQ3702" s="63"/>
      <c r="AR3702" s="63"/>
      <c r="AS3702" s="63"/>
      <c r="AT3702" s="63"/>
      <c r="AU3702" s="63"/>
      <c r="AV3702" s="63"/>
      <c r="AW3702" s="63"/>
      <c r="AX3702" s="63"/>
      <c r="AY3702" s="63"/>
      <c r="AZ3702" s="63"/>
      <c r="BA3702" s="63"/>
      <c r="BB3702" s="63"/>
      <c r="BC3702" s="63"/>
      <c r="BD3702" s="63"/>
      <c r="BE3702" s="63"/>
      <c r="BF3702" s="63"/>
      <c r="BG3702" s="63"/>
      <c r="BH3702" s="63"/>
      <c r="BI3702" s="63"/>
      <c r="BJ3702" s="63"/>
      <c r="BK3702" s="63"/>
      <c r="BL3702" s="63"/>
      <c r="BM3702" s="63"/>
      <c r="BN3702" s="63"/>
      <c r="BO3702" s="63"/>
      <c r="BP3702" s="63"/>
      <c r="BQ3702" s="63"/>
      <c r="BR3702" s="63"/>
      <c r="BS3702" s="63"/>
      <c r="BT3702" s="63"/>
      <c r="BU3702" s="63"/>
      <c r="BV3702" s="63"/>
      <c r="BW3702" s="63"/>
      <c r="BX3702" s="63"/>
      <c r="BY3702" s="63"/>
      <c r="BZ3702" s="63"/>
      <c r="CA3702" s="63"/>
      <c r="CB3702" s="63"/>
      <c r="CC3702" s="63"/>
      <c r="CD3702" s="63"/>
      <c r="CE3702" s="63"/>
      <c r="CF3702" s="63"/>
      <c r="CG3702" s="63"/>
      <c r="CH3702" s="63"/>
      <c r="CI3702" s="63"/>
      <c r="CJ3702" s="63"/>
      <c r="CK3702" s="63"/>
      <c r="CL3702" s="63"/>
      <c r="CM3702" s="63"/>
      <c r="CN3702" s="63"/>
      <c r="CO3702" s="63"/>
      <c r="CP3702" s="63"/>
      <c r="CR3702" s="227"/>
      <c r="CS3702" s="74"/>
    </row>
    <row r="3703" spans="1:97" s="72" customFormat="1" ht="75.75" customHeight="1">
      <c r="A3703" s="63"/>
      <c r="B3703" s="63"/>
      <c r="C3703" s="63"/>
      <c r="D3703" s="63"/>
      <c r="E3703" s="63"/>
      <c r="F3703" s="63"/>
      <c r="G3703" s="63"/>
      <c r="H3703" s="63"/>
      <c r="I3703" s="63"/>
      <c r="J3703" s="63"/>
      <c r="K3703" s="63"/>
      <c r="L3703" s="63"/>
      <c r="M3703" s="63"/>
      <c r="N3703" s="63"/>
      <c r="O3703" s="63"/>
      <c r="P3703" s="63"/>
      <c r="Q3703" s="63"/>
      <c r="R3703" s="63"/>
      <c r="S3703" s="63"/>
      <c r="T3703" s="63"/>
      <c r="U3703" s="63"/>
      <c r="V3703" s="63"/>
      <c r="W3703" s="63"/>
      <c r="X3703" s="63"/>
      <c r="Y3703" s="63"/>
      <c r="Z3703" s="63"/>
      <c r="AA3703" s="63"/>
      <c r="AB3703" s="63"/>
      <c r="AC3703" s="63"/>
      <c r="AD3703" s="63"/>
      <c r="AE3703" s="63"/>
      <c r="AF3703" s="63"/>
      <c r="AG3703" s="63"/>
      <c r="AH3703" s="63"/>
      <c r="AI3703" s="63"/>
      <c r="AJ3703" s="63"/>
      <c r="AK3703" s="63"/>
      <c r="AL3703" s="63"/>
      <c r="AM3703" s="63"/>
      <c r="AN3703" s="63"/>
      <c r="AO3703" s="63"/>
      <c r="AP3703" s="63"/>
      <c r="AQ3703" s="63"/>
      <c r="AR3703" s="63"/>
      <c r="AS3703" s="63"/>
      <c r="AT3703" s="63"/>
      <c r="AU3703" s="63"/>
      <c r="AV3703" s="63"/>
      <c r="AW3703" s="63"/>
      <c r="AX3703" s="63"/>
      <c r="AY3703" s="63"/>
      <c r="AZ3703" s="63"/>
      <c r="BA3703" s="63"/>
      <c r="BB3703" s="63"/>
      <c r="BC3703" s="63"/>
      <c r="BD3703" s="63"/>
      <c r="BE3703" s="63"/>
      <c r="BF3703" s="63"/>
      <c r="BG3703" s="63"/>
      <c r="BH3703" s="63"/>
      <c r="BI3703" s="63"/>
      <c r="BJ3703" s="63"/>
      <c r="BK3703" s="63"/>
      <c r="BL3703" s="63"/>
      <c r="BM3703" s="63"/>
      <c r="BN3703" s="63"/>
      <c r="BO3703" s="63"/>
      <c r="BP3703" s="63"/>
      <c r="BQ3703" s="63"/>
      <c r="BR3703" s="63"/>
      <c r="BS3703" s="63"/>
      <c r="BT3703" s="63"/>
      <c r="BU3703" s="63"/>
      <c r="BV3703" s="63"/>
      <c r="BW3703" s="63"/>
      <c r="BX3703" s="63"/>
      <c r="BY3703" s="63"/>
      <c r="BZ3703" s="63"/>
      <c r="CA3703" s="63"/>
      <c r="CB3703" s="63"/>
      <c r="CC3703" s="63"/>
      <c r="CD3703" s="63"/>
      <c r="CE3703" s="63"/>
      <c r="CF3703" s="63"/>
      <c r="CG3703" s="63"/>
      <c r="CH3703" s="63"/>
      <c r="CI3703" s="63"/>
      <c r="CJ3703" s="63"/>
      <c r="CK3703" s="63"/>
      <c r="CL3703" s="63"/>
      <c r="CM3703" s="63"/>
      <c r="CN3703" s="63"/>
      <c r="CO3703" s="63"/>
      <c r="CP3703" s="63"/>
      <c r="CR3703" s="227"/>
      <c r="CS3703" s="74"/>
    </row>
    <row r="3704" spans="1:97" s="72" customFormat="1" ht="75.75" customHeight="1">
      <c r="A3704" s="63"/>
      <c r="B3704" s="63"/>
      <c r="C3704" s="63"/>
      <c r="D3704" s="63"/>
      <c r="E3704" s="63"/>
      <c r="F3704" s="63"/>
      <c r="G3704" s="63"/>
      <c r="H3704" s="63"/>
      <c r="I3704" s="63"/>
      <c r="J3704" s="63"/>
      <c r="K3704" s="63"/>
      <c r="L3704" s="63"/>
      <c r="M3704" s="63"/>
      <c r="N3704" s="63"/>
      <c r="O3704" s="63"/>
      <c r="P3704" s="63"/>
      <c r="Q3704" s="63"/>
      <c r="R3704" s="63"/>
      <c r="S3704" s="63"/>
      <c r="T3704" s="63"/>
      <c r="U3704" s="63"/>
      <c r="V3704" s="63"/>
      <c r="W3704" s="63"/>
      <c r="X3704" s="63"/>
      <c r="Y3704" s="63"/>
      <c r="Z3704" s="63"/>
      <c r="AA3704" s="63"/>
      <c r="AB3704" s="63"/>
      <c r="AC3704" s="63"/>
      <c r="AD3704" s="63"/>
      <c r="AE3704" s="63"/>
      <c r="AF3704" s="63"/>
      <c r="AG3704" s="63"/>
      <c r="AH3704" s="63"/>
      <c r="AI3704" s="63"/>
      <c r="AJ3704" s="63"/>
      <c r="AK3704" s="63"/>
      <c r="AL3704" s="63"/>
      <c r="AM3704" s="63"/>
      <c r="AN3704" s="63"/>
      <c r="AO3704" s="63"/>
      <c r="AP3704" s="63"/>
      <c r="AQ3704" s="63"/>
      <c r="AR3704" s="63"/>
      <c r="AS3704" s="63"/>
      <c r="AT3704" s="63"/>
      <c r="AU3704" s="63"/>
      <c r="AV3704" s="63"/>
      <c r="AW3704" s="63"/>
      <c r="AX3704" s="63"/>
      <c r="AY3704" s="63"/>
      <c r="AZ3704" s="63"/>
      <c r="BA3704" s="63"/>
      <c r="BB3704" s="63"/>
      <c r="BC3704" s="63"/>
      <c r="BD3704" s="63"/>
      <c r="BE3704" s="63"/>
      <c r="BF3704" s="63"/>
      <c r="BG3704" s="63"/>
      <c r="BH3704" s="63"/>
      <c r="BI3704" s="63"/>
      <c r="BJ3704" s="63"/>
      <c r="BK3704" s="63"/>
      <c r="BL3704" s="63"/>
      <c r="BM3704" s="63"/>
      <c r="BN3704" s="63"/>
      <c r="BO3704" s="63"/>
      <c r="BP3704" s="63"/>
      <c r="BQ3704" s="63"/>
      <c r="BR3704" s="63"/>
      <c r="BS3704" s="63"/>
      <c r="BT3704" s="63"/>
      <c r="BU3704" s="63"/>
      <c r="BV3704" s="63"/>
      <c r="BW3704" s="63"/>
      <c r="BX3704" s="63"/>
      <c r="BY3704" s="63"/>
      <c r="BZ3704" s="63"/>
      <c r="CA3704" s="63"/>
      <c r="CB3704" s="63"/>
      <c r="CC3704" s="63"/>
      <c r="CD3704" s="63"/>
      <c r="CE3704" s="63"/>
      <c r="CF3704" s="63"/>
      <c r="CG3704" s="63"/>
      <c r="CH3704" s="63"/>
      <c r="CI3704" s="63"/>
      <c r="CJ3704" s="63"/>
      <c r="CK3704" s="63"/>
      <c r="CL3704" s="63"/>
      <c r="CM3704" s="63"/>
      <c r="CN3704" s="63"/>
      <c r="CO3704" s="63"/>
      <c r="CP3704" s="63"/>
      <c r="CR3704" s="227"/>
      <c r="CS3704" s="74"/>
    </row>
    <row r="3705" spans="1:97" s="72" customFormat="1" ht="75.75" customHeight="1">
      <c r="A3705" s="63"/>
      <c r="B3705" s="63"/>
      <c r="C3705" s="63"/>
      <c r="D3705" s="63"/>
      <c r="E3705" s="63"/>
      <c r="F3705" s="63"/>
      <c r="G3705" s="63"/>
      <c r="H3705" s="63"/>
      <c r="I3705" s="63"/>
      <c r="J3705" s="63"/>
      <c r="K3705" s="63"/>
      <c r="L3705" s="63"/>
      <c r="M3705" s="63"/>
      <c r="N3705" s="63"/>
      <c r="O3705" s="63"/>
      <c r="P3705" s="63"/>
      <c r="Q3705" s="63"/>
      <c r="R3705" s="63"/>
      <c r="S3705" s="63"/>
      <c r="T3705" s="63"/>
      <c r="U3705" s="63"/>
      <c r="V3705" s="63"/>
      <c r="W3705" s="63"/>
      <c r="X3705" s="63"/>
      <c r="Y3705" s="63"/>
      <c r="Z3705" s="63"/>
      <c r="AA3705" s="63"/>
      <c r="AB3705" s="63"/>
      <c r="AC3705" s="63"/>
      <c r="AD3705" s="63"/>
      <c r="AE3705" s="63"/>
      <c r="AF3705" s="63"/>
      <c r="AG3705" s="63"/>
      <c r="AH3705" s="63"/>
      <c r="AI3705" s="63"/>
      <c r="AJ3705" s="63"/>
      <c r="AK3705" s="63"/>
      <c r="AL3705" s="63"/>
      <c r="AM3705" s="63"/>
      <c r="AN3705" s="63"/>
      <c r="AO3705" s="63"/>
      <c r="AP3705" s="63"/>
      <c r="AQ3705" s="63"/>
      <c r="AR3705" s="63"/>
      <c r="AS3705" s="63"/>
      <c r="AT3705" s="63"/>
      <c r="AU3705" s="63"/>
      <c r="AV3705" s="63"/>
      <c r="AW3705" s="63"/>
      <c r="AX3705" s="63"/>
      <c r="AY3705" s="63"/>
      <c r="AZ3705" s="63"/>
      <c r="BA3705" s="63"/>
      <c r="BB3705" s="63"/>
      <c r="BC3705" s="63"/>
      <c r="BD3705" s="63"/>
      <c r="BE3705" s="63"/>
      <c r="BF3705" s="63"/>
      <c r="BG3705" s="63"/>
      <c r="BH3705" s="63"/>
      <c r="BI3705" s="63"/>
      <c r="BJ3705" s="63"/>
      <c r="BK3705" s="63"/>
      <c r="BL3705" s="63"/>
      <c r="BM3705" s="63"/>
      <c r="BN3705" s="63"/>
      <c r="BO3705" s="63"/>
      <c r="BP3705" s="63"/>
      <c r="BQ3705" s="63"/>
      <c r="BR3705" s="63"/>
      <c r="BS3705" s="63"/>
      <c r="BT3705" s="63"/>
      <c r="BU3705" s="63"/>
      <c r="BV3705" s="63"/>
      <c r="BW3705" s="63"/>
      <c r="BX3705" s="63"/>
      <c r="BY3705" s="63"/>
      <c r="BZ3705" s="63"/>
      <c r="CA3705" s="63"/>
      <c r="CB3705" s="63"/>
      <c r="CC3705" s="63"/>
      <c r="CD3705" s="63"/>
      <c r="CE3705" s="63"/>
      <c r="CF3705" s="63"/>
      <c r="CG3705" s="63"/>
      <c r="CH3705" s="63"/>
      <c r="CI3705" s="63"/>
      <c r="CJ3705" s="63"/>
      <c r="CK3705" s="63"/>
      <c r="CL3705" s="63"/>
      <c r="CM3705" s="63"/>
      <c r="CN3705" s="63"/>
      <c r="CO3705" s="63"/>
      <c r="CP3705" s="63"/>
      <c r="CR3705" s="227"/>
      <c r="CS3705" s="74"/>
    </row>
    <row r="3706" spans="1:97" s="72" customFormat="1" ht="75.75" customHeight="1">
      <c r="A3706" s="63"/>
      <c r="B3706" s="63"/>
      <c r="C3706" s="63"/>
      <c r="D3706" s="63"/>
      <c r="E3706" s="63"/>
      <c r="F3706" s="63"/>
      <c r="G3706" s="63"/>
      <c r="H3706" s="63"/>
      <c r="I3706" s="63"/>
      <c r="J3706" s="63"/>
      <c r="K3706" s="63"/>
      <c r="L3706" s="63"/>
      <c r="M3706" s="63"/>
      <c r="N3706" s="63"/>
      <c r="O3706" s="63"/>
      <c r="P3706" s="63"/>
      <c r="Q3706" s="63"/>
      <c r="R3706" s="63"/>
      <c r="S3706" s="63"/>
      <c r="T3706" s="63"/>
      <c r="U3706" s="63"/>
      <c r="V3706" s="63"/>
      <c r="W3706" s="63"/>
      <c r="X3706" s="63"/>
      <c r="Y3706" s="63"/>
      <c r="Z3706" s="63"/>
      <c r="AA3706" s="63"/>
      <c r="AB3706" s="63"/>
      <c r="AC3706" s="63"/>
      <c r="AD3706" s="63"/>
      <c r="AE3706" s="63"/>
      <c r="AF3706" s="63"/>
      <c r="AG3706" s="63"/>
      <c r="AH3706" s="63"/>
      <c r="AI3706" s="63"/>
      <c r="AJ3706" s="63"/>
      <c r="AK3706" s="63"/>
      <c r="AL3706" s="63"/>
      <c r="AM3706" s="63"/>
      <c r="AN3706" s="63"/>
      <c r="AO3706" s="63"/>
      <c r="AP3706" s="63"/>
      <c r="AQ3706" s="63"/>
      <c r="AR3706" s="63"/>
      <c r="AS3706" s="63"/>
      <c r="AT3706" s="63"/>
      <c r="AU3706" s="63"/>
      <c r="AV3706" s="63"/>
      <c r="AW3706" s="63"/>
      <c r="AX3706" s="63"/>
      <c r="AY3706" s="63"/>
      <c r="AZ3706" s="63"/>
      <c r="BA3706" s="63"/>
      <c r="BB3706" s="63"/>
      <c r="BC3706" s="63"/>
      <c r="BD3706" s="63"/>
      <c r="BE3706" s="63"/>
      <c r="BF3706" s="63"/>
      <c r="BG3706" s="63"/>
      <c r="BH3706" s="63"/>
      <c r="BI3706" s="63"/>
      <c r="BJ3706" s="63"/>
      <c r="BK3706" s="63"/>
      <c r="BL3706" s="63"/>
      <c r="BM3706" s="63"/>
      <c r="BN3706" s="63"/>
      <c r="BO3706" s="63"/>
      <c r="BP3706" s="63"/>
      <c r="BQ3706" s="63"/>
      <c r="BR3706" s="63"/>
      <c r="BS3706" s="63"/>
      <c r="BT3706" s="63"/>
      <c r="BU3706" s="63"/>
      <c r="BV3706" s="63"/>
      <c r="BW3706" s="63"/>
      <c r="BX3706" s="63"/>
      <c r="BY3706" s="63"/>
      <c r="BZ3706" s="63"/>
      <c r="CA3706" s="63"/>
      <c r="CB3706" s="63"/>
      <c r="CC3706" s="63"/>
      <c r="CD3706" s="63"/>
      <c r="CE3706" s="63"/>
      <c r="CF3706" s="63"/>
      <c r="CG3706" s="63"/>
      <c r="CH3706" s="63"/>
      <c r="CI3706" s="63"/>
      <c r="CJ3706" s="63"/>
      <c r="CK3706" s="63"/>
      <c r="CL3706" s="63"/>
      <c r="CM3706" s="63"/>
      <c r="CN3706" s="63"/>
      <c r="CO3706" s="63"/>
      <c r="CP3706" s="63"/>
      <c r="CR3706" s="227"/>
      <c r="CS3706" s="74"/>
    </row>
    <row r="3707" spans="1:97" s="72" customFormat="1" ht="75.75" customHeight="1">
      <c r="A3707" s="63"/>
      <c r="B3707" s="63"/>
      <c r="C3707" s="63"/>
      <c r="D3707" s="63"/>
      <c r="E3707" s="63"/>
      <c r="F3707" s="63"/>
      <c r="G3707" s="63"/>
      <c r="H3707" s="63"/>
      <c r="I3707" s="63"/>
      <c r="J3707" s="63"/>
      <c r="K3707" s="63"/>
      <c r="L3707" s="63"/>
      <c r="M3707" s="63"/>
      <c r="N3707" s="63"/>
      <c r="O3707" s="63"/>
      <c r="P3707" s="63"/>
      <c r="Q3707" s="63"/>
      <c r="R3707" s="63"/>
      <c r="S3707" s="63"/>
      <c r="T3707" s="63"/>
      <c r="U3707" s="63"/>
      <c r="V3707" s="63"/>
      <c r="W3707" s="63"/>
      <c r="X3707" s="63"/>
      <c r="Y3707" s="63"/>
      <c r="Z3707" s="63"/>
      <c r="AA3707" s="63"/>
      <c r="AB3707" s="63"/>
      <c r="AC3707" s="63"/>
      <c r="AD3707" s="63"/>
      <c r="AE3707" s="63"/>
      <c r="AF3707" s="63"/>
      <c r="AG3707" s="63"/>
      <c r="AH3707" s="63"/>
      <c r="AI3707" s="63"/>
      <c r="AJ3707" s="63"/>
      <c r="AK3707" s="63"/>
      <c r="AL3707" s="63"/>
      <c r="AM3707" s="63"/>
      <c r="AN3707" s="63"/>
      <c r="AO3707" s="63"/>
      <c r="AP3707" s="63"/>
      <c r="AQ3707" s="63"/>
      <c r="AR3707" s="63"/>
      <c r="AS3707" s="63"/>
      <c r="AT3707" s="63"/>
      <c r="AU3707" s="63"/>
      <c r="AV3707" s="63"/>
      <c r="AW3707" s="63"/>
      <c r="AX3707" s="63"/>
      <c r="AY3707" s="63"/>
      <c r="AZ3707" s="63"/>
      <c r="BA3707" s="63"/>
      <c r="BB3707" s="63"/>
      <c r="BC3707" s="63"/>
      <c r="BD3707" s="63"/>
      <c r="BE3707" s="63"/>
      <c r="BF3707" s="63"/>
      <c r="BG3707" s="63"/>
      <c r="BH3707" s="63"/>
      <c r="BI3707" s="63"/>
      <c r="BJ3707" s="63"/>
      <c r="BK3707" s="63"/>
      <c r="BL3707" s="63"/>
      <c r="BM3707" s="63"/>
      <c r="BN3707" s="63"/>
      <c r="BO3707" s="63"/>
      <c r="BP3707" s="63"/>
      <c r="BQ3707" s="63"/>
      <c r="BR3707" s="63"/>
      <c r="BS3707" s="63"/>
      <c r="BT3707" s="63"/>
      <c r="BU3707" s="63"/>
      <c r="BV3707" s="63"/>
      <c r="BW3707" s="63"/>
      <c r="BX3707" s="63"/>
      <c r="BY3707" s="63"/>
      <c r="BZ3707" s="63"/>
      <c r="CA3707" s="63"/>
      <c r="CB3707" s="63"/>
      <c r="CC3707" s="63"/>
      <c r="CD3707" s="63"/>
      <c r="CE3707" s="63"/>
      <c r="CF3707" s="63"/>
      <c r="CG3707" s="63"/>
      <c r="CH3707" s="63"/>
      <c r="CI3707" s="63"/>
      <c r="CJ3707" s="63"/>
      <c r="CK3707" s="63"/>
      <c r="CL3707" s="63"/>
      <c r="CM3707" s="63"/>
      <c r="CN3707" s="63"/>
      <c r="CO3707" s="63"/>
      <c r="CP3707" s="63"/>
      <c r="CR3707" s="227"/>
      <c r="CS3707" s="74"/>
    </row>
    <row r="3708" spans="1:97" s="72" customFormat="1" ht="75.75" customHeight="1">
      <c r="A3708" s="63"/>
      <c r="B3708" s="63"/>
      <c r="C3708" s="63"/>
      <c r="D3708" s="63"/>
      <c r="E3708" s="63"/>
      <c r="F3708" s="63"/>
      <c r="G3708" s="63"/>
      <c r="H3708" s="63"/>
      <c r="I3708" s="63"/>
      <c r="J3708" s="63"/>
      <c r="K3708" s="63"/>
      <c r="L3708" s="63"/>
      <c r="M3708" s="63"/>
      <c r="N3708" s="63"/>
      <c r="O3708" s="63"/>
      <c r="P3708" s="63"/>
      <c r="Q3708" s="63"/>
      <c r="R3708" s="63"/>
      <c r="S3708" s="63"/>
      <c r="T3708" s="63"/>
      <c r="U3708" s="63"/>
      <c r="V3708" s="63"/>
      <c r="W3708" s="63"/>
      <c r="X3708" s="63"/>
      <c r="Y3708" s="63"/>
      <c r="Z3708" s="63"/>
      <c r="AA3708" s="63"/>
      <c r="AB3708" s="63"/>
      <c r="AC3708" s="63"/>
      <c r="AD3708" s="63"/>
      <c r="AE3708" s="63"/>
      <c r="AF3708" s="63"/>
      <c r="AG3708" s="63"/>
      <c r="AH3708" s="63"/>
      <c r="AI3708" s="63"/>
      <c r="AJ3708" s="63"/>
      <c r="AK3708" s="63"/>
      <c r="AL3708" s="63"/>
      <c r="AM3708" s="63"/>
      <c r="AN3708" s="63"/>
      <c r="AO3708" s="63"/>
      <c r="AP3708" s="63"/>
      <c r="AQ3708" s="63"/>
      <c r="AR3708" s="63"/>
      <c r="AS3708" s="63"/>
      <c r="AT3708" s="63"/>
      <c r="AU3708" s="63"/>
      <c r="AV3708" s="63"/>
      <c r="AW3708" s="63"/>
      <c r="AX3708" s="63"/>
      <c r="AY3708" s="63"/>
      <c r="AZ3708" s="63"/>
      <c r="BA3708" s="63"/>
      <c r="BB3708" s="63"/>
      <c r="BC3708" s="63"/>
      <c r="BD3708" s="63"/>
      <c r="BE3708" s="63"/>
      <c r="BF3708" s="63"/>
      <c r="BG3708" s="63"/>
      <c r="BH3708" s="63"/>
      <c r="BI3708" s="63"/>
      <c r="BJ3708" s="63"/>
      <c r="BK3708" s="63"/>
      <c r="BL3708" s="63"/>
      <c r="BM3708" s="63"/>
      <c r="BN3708" s="63"/>
      <c r="BO3708" s="63"/>
      <c r="BP3708" s="63"/>
      <c r="BQ3708" s="63"/>
      <c r="BR3708" s="63"/>
      <c r="BS3708" s="63"/>
      <c r="BT3708" s="63"/>
      <c r="BU3708" s="63"/>
      <c r="BV3708" s="63"/>
      <c r="BW3708" s="63"/>
      <c r="BX3708" s="63"/>
      <c r="BY3708" s="63"/>
      <c r="BZ3708" s="63"/>
      <c r="CA3708" s="63"/>
      <c r="CB3708" s="63"/>
      <c r="CC3708" s="63"/>
      <c r="CD3708" s="63"/>
      <c r="CE3708" s="63"/>
      <c r="CF3708" s="63"/>
      <c r="CG3708" s="63"/>
      <c r="CH3708" s="63"/>
      <c r="CI3708" s="63"/>
      <c r="CJ3708" s="63"/>
      <c r="CK3708" s="63"/>
      <c r="CL3708" s="63"/>
      <c r="CM3708" s="63"/>
      <c r="CN3708" s="63"/>
      <c r="CO3708" s="63"/>
      <c r="CP3708" s="63"/>
      <c r="CR3708" s="227"/>
      <c r="CS3708" s="74"/>
    </row>
    <row r="3709" spans="1:97" s="72" customFormat="1" ht="75.75" customHeight="1">
      <c r="A3709" s="63"/>
      <c r="B3709" s="63"/>
      <c r="C3709" s="63"/>
      <c r="D3709" s="63"/>
      <c r="E3709" s="63"/>
      <c r="F3709" s="63"/>
      <c r="G3709" s="63"/>
      <c r="H3709" s="63"/>
      <c r="I3709" s="63"/>
      <c r="J3709" s="63"/>
      <c r="K3709" s="63"/>
      <c r="L3709" s="63"/>
      <c r="M3709" s="63"/>
      <c r="N3709" s="63"/>
      <c r="O3709" s="63"/>
      <c r="P3709" s="63"/>
      <c r="Q3709" s="63"/>
      <c r="R3709" s="63"/>
      <c r="S3709" s="63"/>
      <c r="T3709" s="63"/>
      <c r="U3709" s="63"/>
      <c r="V3709" s="63"/>
      <c r="W3709" s="63"/>
      <c r="X3709" s="63"/>
      <c r="Y3709" s="63"/>
      <c r="Z3709" s="63"/>
      <c r="AA3709" s="63"/>
      <c r="AB3709" s="63"/>
      <c r="AC3709" s="63"/>
      <c r="AD3709" s="63"/>
      <c r="AE3709" s="63"/>
      <c r="AF3709" s="63"/>
      <c r="AG3709" s="63"/>
      <c r="AH3709" s="63"/>
      <c r="AI3709" s="63"/>
      <c r="AJ3709" s="63"/>
      <c r="AK3709" s="63"/>
      <c r="AL3709" s="63"/>
      <c r="AM3709" s="63"/>
      <c r="AN3709" s="63"/>
      <c r="AO3709" s="63"/>
      <c r="AP3709" s="63"/>
      <c r="AQ3709" s="63"/>
      <c r="AR3709" s="63"/>
      <c r="AS3709" s="63"/>
      <c r="AT3709" s="63"/>
      <c r="AU3709" s="63"/>
      <c r="AV3709" s="63"/>
      <c r="AW3709" s="63"/>
      <c r="AX3709" s="63"/>
      <c r="AY3709" s="63"/>
      <c r="AZ3709" s="63"/>
      <c r="BA3709" s="63"/>
      <c r="BB3709" s="63"/>
      <c r="BC3709" s="63"/>
      <c r="BD3709" s="63"/>
      <c r="BE3709" s="63"/>
      <c r="BF3709" s="63"/>
      <c r="BG3709" s="63"/>
      <c r="BH3709" s="63"/>
      <c r="BI3709" s="63"/>
      <c r="BJ3709" s="63"/>
      <c r="BK3709" s="63"/>
      <c r="BL3709" s="63"/>
      <c r="BM3709" s="63"/>
      <c r="BN3709" s="63"/>
      <c r="BO3709" s="63"/>
      <c r="BP3709" s="63"/>
      <c r="BQ3709" s="63"/>
      <c r="BR3709" s="63"/>
      <c r="BS3709" s="63"/>
      <c r="BT3709" s="63"/>
      <c r="BU3709" s="63"/>
      <c r="BV3709" s="63"/>
      <c r="BW3709" s="63"/>
      <c r="BX3709" s="63"/>
      <c r="BY3709" s="63"/>
      <c r="BZ3709" s="63"/>
      <c r="CA3709" s="63"/>
      <c r="CB3709" s="63"/>
      <c r="CC3709" s="63"/>
      <c r="CD3709" s="63"/>
      <c r="CE3709" s="63"/>
      <c r="CF3709" s="63"/>
      <c r="CG3709" s="63"/>
      <c r="CH3709" s="63"/>
      <c r="CI3709" s="63"/>
      <c r="CJ3709" s="63"/>
      <c r="CK3709" s="63"/>
      <c r="CL3709" s="63"/>
      <c r="CM3709" s="63"/>
      <c r="CN3709" s="63"/>
      <c r="CO3709" s="63"/>
      <c r="CP3709" s="63"/>
      <c r="CR3709" s="227"/>
      <c r="CS3709" s="74"/>
    </row>
    <row r="3710" spans="1:97" s="72" customFormat="1" ht="75.75" customHeight="1">
      <c r="A3710" s="63"/>
      <c r="B3710" s="63"/>
      <c r="C3710" s="63"/>
      <c r="D3710" s="63"/>
      <c r="E3710" s="63"/>
      <c r="F3710" s="63"/>
      <c r="G3710" s="63"/>
      <c r="H3710" s="63"/>
      <c r="I3710" s="63"/>
      <c r="J3710" s="63"/>
      <c r="K3710" s="63"/>
      <c r="L3710" s="63"/>
      <c r="M3710" s="63"/>
      <c r="N3710" s="63"/>
      <c r="O3710" s="63"/>
      <c r="P3710" s="63"/>
      <c r="Q3710" s="63"/>
      <c r="R3710" s="63"/>
      <c r="S3710" s="63"/>
      <c r="T3710" s="63"/>
      <c r="U3710" s="63"/>
      <c r="V3710" s="63"/>
      <c r="W3710" s="63"/>
      <c r="X3710" s="63"/>
      <c r="Y3710" s="63"/>
      <c r="Z3710" s="63"/>
      <c r="AA3710" s="63"/>
      <c r="AB3710" s="63"/>
      <c r="AC3710" s="63"/>
      <c r="AD3710" s="63"/>
      <c r="AE3710" s="63"/>
      <c r="AF3710" s="63"/>
      <c r="AG3710" s="63"/>
      <c r="AH3710" s="63"/>
      <c r="AI3710" s="63"/>
      <c r="AJ3710" s="63"/>
      <c r="AK3710" s="63"/>
      <c r="AL3710" s="63"/>
      <c r="AM3710" s="63"/>
      <c r="AN3710" s="63"/>
      <c r="AO3710" s="63"/>
      <c r="AP3710" s="63"/>
      <c r="AQ3710" s="63"/>
      <c r="AR3710" s="63"/>
      <c r="AS3710" s="63"/>
      <c r="AT3710" s="63"/>
      <c r="AU3710" s="63"/>
      <c r="AV3710" s="63"/>
      <c r="AW3710" s="63"/>
      <c r="AX3710" s="63"/>
      <c r="AY3710" s="63"/>
      <c r="AZ3710" s="63"/>
      <c r="BA3710" s="63"/>
      <c r="BB3710" s="63"/>
      <c r="BC3710" s="63"/>
      <c r="BD3710" s="63"/>
      <c r="BE3710" s="63"/>
      <c r="BF3710" s="63"/>
      <c r="BG3710" s="63"/>
      <c r="BH3710" s="63"/>
      <c r="BI3710" s="63"/>
      <c r="BJ3710" s="63"/>
      <c r="BK3710" s="63"/>
      <c r="BL3710" s="63"/>
      <c r="BM3710" s="63"/>
      <c r="BN3710" s="63"/>
      <c r="BO3710" s="63"/>
      <c r="BP3710" s="63"/>
      <c r="BQ3710" s="63"/>
      <c r="BR3710" s="63"/>
      <c r="BS3710" s="63"/>
      <c r="BT3710" s="63"/>
      <c r="BU3710" s="63"/>
      <c r="BV3710" s="63"/>
      <c r="BW3710" s="63"/>
      <c r="BX3710" s="63"/>
      <c r="BY3710" s="63"/>
      <c r="BZ3710" s="63"/>
      <c r="CA3710" s="63"/>
      <c r="CB3710" s="63"/>
      <c r="CC3710" s="63"/>
      <c r="CD3710" s="63"/>
      <c r="CE3710" s="63"/>
      <c r="CF3710" s="63"/>
      <c r="CG3710" s="63"/>
      <c r="CH3710" s="63"/>
      <c r="CI3710" s="63"/>
      <c r="CJ3710" s="63"/>
      <c r="CK3710" s="63"/>
      <c r="CL3710" s="63"/>
      <c r="CM3710" s="63"/>
      <c r="CN3710" s="63"/>
      <c r="CO3710" s="63"/>
      <c r="CP3710" s="63"/>
      <c r="CR3710" s="227"/>
      <c r="CS3710" s="74"/>
    </row>
    <row r="3711" spans="1:97" s="72" customFormat="1" ht="75.75" customHeight="1">
      <c r="A3711" s="63"/>
      <c r="B3711" s="63"/>
      <c r="C3711" s="63"/>
      <c r="D3711" s="63"/>
      <c r="E3711" s="63"/>
      <c r="F3711" s="63"/>
      <c r="G3711" s="63"/>
      <c r="H3711" s="63"/>
      <c r="I3711" s="63"/>
      <c r="J3711" s="63"/>
      <c r="K3711" s="63"/>
      <c r="L3711" s="63"/>
      <c r="M3711" s="63"/>
      <c r="N3711" s="63"/>
      <c r="O3711" s="63"/>
      <c r="P3711" s="63"/>
      <c r="Q3711" s="63"/>
      <c r="R3711" s="63"/>
      <c r="S3711" s="63"/>
      <c r="T3711" s="63"/>
      <c r="U3711" s="63"/>
      <c r="V3711" s="63"/>
      <c r="W3711" s="63"/>
      <c r="X3711" s="63"/>
      <c r="Y3711" s="63"/>
      <c r="Z3711" s="63"/>
      <c r="AA3711" s="63"/>
      <c r="AB3711" s="63"/>
      <c r="AC3711" s="63"/>
      <c r="AD3711" s="63"/>
      <c r="AE3711" s="63"/>
      <c r="AF3711" s="63"/>
      <c r="AG3711" s="63"/>
      <c r="AH3711" s="63"/>
      <c r="AI3711" s="63"/>
      <c r="AJ3711" s="63"/>
      <c r="AK3711" s="63"/>
      <c r="AL3711" s="63"/>
      <c r="AM3711" s="63"/>
      <c r="AN3711" s="63"/>
      <c r="AO3711" s="63"/>
      <c r="AP3711" s="63"/>
      <c r="AQ3711" s="63"/>
      <c r="AR3711" s="63"/>
      <c r="AS3711" s="63"/>
      <c r="AT3711" s="63"/>
      <c r="AU3711" s="63"/>
      <c r="AV3711" s="63"/>
      <c r="AW3711" s="63"/>
      <c r="AX3711" s="63"/>
      <c r="AY3711" s="63"/>
      <c r="AZ3711" s="63"/>
      <c r="BA3711" s="63"/>
      <c r="BB3711" s="63"/>
      <c r="BC3711" s="63"/>
      <c r="BD3711" s="63"/>
      <c r="BE3711" s="63"/>
      <c r="BF3711" s="63"/>
      <c r="BG3711" s="63"/>
      <c r="BH3711" s="63"/>
      <c r="BI3711" s="63"/>
      <c r="BJ3711" s="63"/>
      <c r="BK3711" s="63"/>
      <c r="BL3711" s="63"/>
      <c r="BM3711" s="63"/>
      <c r="BN3711" s="63"/>
      <c r="BO3711" s="63"/>
      <c r="BP3711" s="63"/>
      <c r="BQ3711" s="63"/>
      <c r="BR3711" s="63"/>
      <c r="BS3711" s="63"/>
      <c r="BT3711" s="63"/>
      <c r="BU3711" s="63"/>
      <c r="BV3711" s="63"/>
      <c r="BW3711" s="63"/>
      <c r="BX3711" s="63"/>
      <c r="BY3711" s="63"/>
      <c r="BZ3711" s="63"/>
      <c r="CA3711" s="63"/>
      <c r="CB3711" s="63"/>
      <c r="CC3711" s="63"/>
      <c r="CD3711" s="63"/>
      <c r="CE3711" s="63"/>
      <c r="CF3711" s="63"/>
      <c r="CG3711" s="63"/>
      <c r="CH3711" s="63"/>
      <c r="CI3711" s="63"/>
      <c r="CJ3711" s="63"/>
      <c r="CK3711" s="63"/>
      <c r="CL3711" s="63"/>
      <c r="CM3711" s="63"/>
      <c r="CN3711" s="63"/>
      <c r="CO3711" s="63"/>
      <c r="CP3711" s="63"/>
      <c r="CR3711" s="227"/>
      <c r="CS3711" s="74"/>
    </row>
    <row r="3712" spans="1:97" s="72" customFormat="1" ht="75.75" customHeight="1">
      <c r="A3712" s="63"/>
      <c r="B3712" s="63"/>
      <c r="C3712" s="63"/>
      <c r="D3712" s="63"/>
      <c r="E3712" s="63"/>
      <c r="F3712" s="63"/>
      <c r="G3712" s="63"/>
      <c r="H3712" s="63"/>
      <c r="I3712" s="63"/>
      <c r="J3712" s="63"/>
      <c r="K3712" s="63"/>
      <c r="L3712" s="63"/>
      <c r="M3712" s="63"/>
      <c r="N3712" s="63"/>
      <c r="O3712" s="63"/>
      <c r="P3712" s="63"/>
      <c r="Q3712" s="63"/>
      <c r="R3712" s="63"/>
      <c r="S3712" s="63"/>
      <c r="T3712" s="63"/>
      <c r="U3712" s="63"/>
      <c r="V3712" s="63"/>
      <c r="W3712" s="63"/>
      <c r="X3712" s="63"/>
      <c r="Y3712" s="63"/>
      <c r="Z3712" s="63"/>
      <c r="AA3712" s="63"/>
      <c r="AB3712" s="63"/>
      <c r="AC3712" s="63"/>
      <c r="AD3712" s="63"/>
      <c r="AE3712" s="63"/>
      <c r="AF3712" s="63"/>
      <c r="AG3712" s="63"/>
      <c r="AH3712" s="63"/>
      <c r="AI3712" s="63"/>
      <c r="AJ3712" s="63"/>
      <c r="AK3712" s="63"/>
      <c r="AL3712" s="63"/>
      <c r="AM3712" s="63"/>
      <c r="AN3712" s="63"/>
      <c r="AO3712" s="63"/>
      <c r="AP3712" s="63"/>
      <c r="AQ3712" s="63"/>
      <c r="AR3712" s="63"/>
      <c r="AS3712" s="63"/>
      <c r="AT3712" s="63"/>
      <c r="AU3712" s="63"/>
      <c r="AV3712" s="63"/>
      <c r="AW3712" s="63"/>
      <c r="AX3712" s="63"/>
      <c r="AY3712" s="63"/>
      <c r="AZ3712" s="63"/>
      <c r="BA3712" s="63"/>
      <c r="BB3712" s="63"/>
      <c r="BC3712" s="63"/>
      <c r="BD3712" s="63"/>
      <c r="BE3712" s="63"/>
      <c r="BF3712" s="63"/>
      <c r="BG3712" s="63"/>
      <c r="BH3712" s="63"/>
      <c r="BI3712" s="63"/>
      <c r="BJ3712" s="63"/>
      <c r="BK3712" s="63"/>
      <c r="BL3712" s="63"/>
      <c r="BM3712" s="63"/>
      <c r="BN3712" s="63"/>
      <c r="BO3712" s="63"/>
      <c r="BP3712" s="63"/>
      <c r="BQ3712" s="63"/>
      <c r="BR3712" s="63"/>
      <c r="BS3712" s="63"/>
      <c r="BT3712" s="63"/>
      <c r="BU3712" s="63"/>
      <c r="BV3712" s="63"/>
      <c r="BW3712" s="63"/>
      <c r="BX3712" s="63"/>
      <c r="BY3712" s="63"/>
      <c r="BZ3712" s="63"/>
      <c r="CA3712" s="63"/>
      <c r="CB3712" s="63"/>
      <c r="CC3712" s="63"/>
      <c r="CD3712" s="63"/>
      <c r="CE3712" s="63"/>
      <c r="CF3712" s="63"/>
      <c r="CG3712" s="63"/>
      <c r="CH3712" s="63"/>
      <c r="CI3712" s="63"/>
      <c r="CJ3712" s="63"/>
      <c r="CK3712" s="63"/>
      <c r="CL3712" s="63"/>
      <c r="CM3712" s="63"/>
      <c r="CN3712" s="63"/>
      <c r="CO3712" s="63"/>
      <c r="CP3712" s="63"/>
      <c r="CR3712" s="227"/>
      <c r="CS3712" s="74"/>
    </row>
    <row r="3713" spans="1:97" s="72" customFormat="1" ht="75.75" customHeight="1">
      <c r="A3713" s="63"/>
      <c r="B3713" s="63"/>
      <c r="C3713" s="63"/>
      <c r="D3713" s="63"/>
      <c r="E3713" s="63"/>
      <c r="F3713" s="63"/>
      <c r="G3713" s="63"/>
      <c r="H3713" s="63"/>
      <c r="I3713" s="63"/>
      <c r="J3713" s="63"/>
      <c r="K3713" s="63"/>
      <c r="L3713" s="63"/>
      <c r="M3713" s="63"/>
      <c r="N3713" s="63"/>
      <c r="O3713" s="63"/>
      <c r="P3713" s="63"/>
      <c r="Q3713" s="63"/>
      <c r="R3713" s="63"/>
      <c r="S3713" s="63"/>
      <c r="T3713" s="63"/>
      <c r="U3713" s="63"/>
      <c r="V3713" s="63"/>
      <c r="W3713" s="63"/>
      <c r="X3713" s="63"/>
      <c r="Y3713" s="63"/>
      <c r="Z3713" s="63"/>
      <c r="AA3713" s="63"/>
      <c r="AB3713" s="63"/>
      <c r="AC3713" s="63"/>
      <c r="AD3713" s="63"/>
      <c r="AE3713" s="63"/>
      <c r="AF3713" s="63"/>
      <c r="AG3713" s="63"/>
      <c r="AH3713" s="63"/>
      <c r="AI3713" s="63"/>
      <c r="AJ3713" s="63"/>
      <c r="AK3713" s="63"/>
      <c r="AL3713" s="63"/>
      <c r="AM3713" s="63"/>
      <c r="AN3713" s="63"/>
      <c r="AO3713" s="63"/>
      <c r="AP3713" s="63"/>
      <c r="AQ3713" s="63"/>
      <c r="AR3713" s="63"/>
      <c r="AS3713" s="63"/>
      <c r="AT3713" s="63"/>
      <c r="AU3713" s="63"/>
      <c r="AV3713" s="63"/>
      <c r="AW3713" s="63"/>
      <c r="AX3713" s="63"/>
      <c r="AY3713" s="63"/>
      <c r="AZ3713" s="63"/>
      <c r="BA3713" s="63"/>
      <c r="BB3713" s="63"/>
      <c r="BC3713" s="63"/>
      <c r="BD3713" s="63"/>
      <c r="BE3713" s="63"/>
      <c r="BF3713" s="63"/>
      <c r="BG3713" s="63"/>
      <c r="BH3713" s="63"/>
      <c r="BI3713" s="63"/>
      <c r="BJ3713" s="63"/>
      <c r="BK3713" s="63"/>
      <c r="BL3713" s="63"/>
      <c r="BM3713" s="63"/>
      <c r="BN3713" s="63"/>
      <c r="BO3713" s="63"/>
      <c r="BP3713" s="63"/>
      <c r="BQ3713" s="63"/>
      <c r="BR3713" s="63"/>
      <c r="BS3713" s="63"/>
      <c r="BT3713" s="63"/>
      <c r="BU3713" s="63"/>
      <c r="BV3713" s="63"/>
      <c r="BW3713" s="63"/>
      <c r="BX3713" s="63"/>
      <c r="BY3713" s="63"/>
      <c r="BZ3713" s="63"/>
      <c r="CA3713" s="63"/>
      <c r="CB3713" s="63"/>
      <c r="CC3713" s="63"/>
      <c r="CD3713" s="63"/>
      <c r="CE3713" s="63"/>
      <c r="CF3713" s="63"/>
      <c r="CG3713" s="63"/>
      <c r="CH3713" s="63"/>
      <c r="CI3713" s="63"/>
      <c r="CJ3713" s="63"/>
      <c r="CK3713" s="63"/>
      <c r="CL3713" s="63"/>
      <c r="CM3713" s="63"/>
      <c r="CN3713" s="63"/>
      <c r="CO3713" s="63"/>
      <c r="CP3713" s="63"/>
      <c r="CR3713" s="227"/>
      <c r="CS3713" s="74"/>
    </row>
    <row r="3714" spans="1:97" s="72" customFormat="1" ht="75.75" customHeight="1">
      <c r="A3714" s="63"/>
      <c r="B3714" s="63"/>
      <c r="C3714" s="63"/>
      <c r="D3714" s="63"/>
      <c r="E3714" s="63"/>
      <c r="F3714" s="63"/>
      <c r="G3714" s="63"/>
      <c r="H3714" s="63"/>
      <c r="I3714" s="63"/>
      <c r="J3714" s="63"/>
      <c r="K3714" s="63"/>
      <c r="L3714" s="63"/>
      <c r="M3714" s="63"/>
      <c r="N3714" s="63"/>
      <c r="O3714" s="63"/>
      <c r="P3714" s="63"/>
      <c r="Q3714" s="63"/>
      <c r="R3714" s="63"/>
      <c r="S3714" s="63"/>
      <c r="T3714" s="63"/>
      <c r="U3714" s="63"/>
      <c r="V3714" s="63"/>
      <c r="W3714" s="63"/>
      <c r="X3714" s="63"/>
      <c r="Y3714" s="63"/>
      <c r="Z3714" s="63"/>
      <c r="AA3714" s="63"/>
      <c r="AB3714" s="63"/>
      <c r="AC3714" s="63"/>
      <c r="AD3714" s="63"/>
      <c r="AE3714" s="63"/>
      <c r="AF3714" s="63"/>
      <c r="AG3714" s="63"/>
      <c r="AH3714" s="63"/>
      <c r="AI3714" s="63"/>
      <c r="AJ3714" s="63"/>
      <c r="AK3714" s="63"/>
      <c r="AL3714" s="63"/>
      <c r="AM3714" s="63"/>
      <c r="AN3714" s="63"/>
      <c r="AO3714" s="63"/>
      <c r="AP3714" s="63"/>
      <c r="AQ3714" s="63"/>
      <c r="AR3714" s="63"/>
      <c r="AS3714" s="63"/>
      <c r="AT3714" s="63"/>
      <c r="AU3714" s="63"/>
      <c r="AV3714" s="63"/>
      <c r="AW3714" s="63"/>
      <c r="AX3714" s="63"/>
      <c r="AY3714" s="63"/>
      <c r="AZ3714" s="63"/>
      <c r="BA3714" s="63"/>
      <c r="BB3714" s="63"/>
      <c r="BC3714" s="63"/>
      <c r="BD3714" s="63"/>
      <c r="BE3714" s="63"/>
      <c r="BF3714" s="63"/>
      <c r="BG3714" s="63"/>
      <c r="BH3714" s="63"/>
      <c r="BI3714" s="63"/>
      <c r="BJ3714" s="63"/>
      <c r="BK3714" s="63"/>
      <c r="BL3714" s="63"/>
      <c r="BM3714" s="63"/>
      <c r="BN3714" s="63"/>
      <c r="BO3714" s="63"/>
      <c r="BP3714" s="63"/>
      <c r="BQ3714" s="63"/>
      <c r="BR3714" s="63"/>
      <c r="BS3714" s="63"/>
      <c r="BT3714" s="63"/>
      <c r="BU3714" s="63"/>
      <c r="BV3714" s="63"/>
      <c r="BW3714" s="63"/>
      <c r="BX3714" s="63"/>
      <c r="BY3714" s="63"/>
      <c r="BZ3714" s="63"/>
      <c r="CA3714" s="63"/>
      <c r="CB3714" s="63"/>
      <c r="CC3714" s="63"/>
      <c r="CD3714" s="63"/>
      <c r="CE3714" s="63"/>
      <c r="CF3714" s="63"/>
      <c r="CG3714" s="63"/>
      <c r="CH3714" s="63"/>
      <c r="CI3714" s="63"/>
      <c r="CJ3714" s="63"/>
      <c r="CK3714" s="63"/>
      <c r="CL3714" s="63"/>
      <c r="CM3714" s="63"/>
      <c r="CN3714" s="63"/>
      <c r="CO3714" s="63"/>
      <c r="CP3714" s="63"/>
      <c r="CR3714" s="227"/>
      <c r="CS3714" s="74"/>
    </row>
    <row r="3715" spans="1:97" s="72" customFormat="1" ht="75.75" customHeight="1">
      <c r="A3715" s="63"/>
      <c r="B3715" s="63"/>
      <c r="C3715" s="63"/>
      <c r="D3715" s="63"/>
      <c r="E3715" s="63"/>
      <c r="F3715" s="63"/>
      <c r="G3715" s="63"/>
      <c r="H3715" s="63"/>
      <c r="I3715" s="63"/>
      <c r="J3715" s="63"/>
      <c r="K3715" s="63"/>
      <c r="L3715" s="63"/>
      <c r="M3715" s="63"/>
      <c r="N3715" s="63"/>
      <c r="O3715" s="63"/>
      <c r="P3715" s="63"/>
      <c r="Q3715" s="63"/>
      <c r="R3715" s="63"/>
      <c r="S3715" s="63"/>
      <c r="T3715" s="63"/>
      <c r="U3715" s="63"/>
      <c r="V3715" s="63"/>
      <c r="W3715" s="63"/>
      <c r="X3715" s="63"/>
      <c r="Y3715" s="63"/>
      <c r="Z3715" s="63"/>
      <c r="AA3715" s="63"/>
      <c r="AB3715" s="63"/>
      <c r="AC3715" s="63"/>
      <c r="AD3715" s="63"/>
      <c r="AE3715" s="63"/>
      <c r="AF3715" s="63"/>
      <c r="AG3715" s="63"/>
      <c r="AH3715" s="63"/>
      <c r="AI3715" s="63"/>
      <c r="AJ3715" s="63"/>
      <c r="AK3715" s="63"/>
      <c r="AL3715" s="63"/>
      <c r="AM3715" s="63"/>
      <c r="AN3715" s="63"/>
      <c r="AO3715" s="63"/>
      <c r="AP3715" s="63"/>
      <c r="AQ3715" s="63"/>
      <c r="AR3715" s="63"/>
      <c r="AS3715" s="63"/>
      <c r="AT3715" s="63"/>
      <c r="AU3715" s="63"/>
      <c r="AV3715" s="63"/>
      <c r="AW3715" s="63"/>
      <c r="AX3715" s="63"/>
      <c r="AY3715" s="63"/>
      <c r="AZ3715" s="63"/>
      <c r="BA3715" s="63"/>
      <c r="BB3715" s="63"/>
      <c r="BC3715" s="63"/>
      <c r="BD3715" s="63"/>
      <c r="BE3715" s="63"/>
      <c r="BF3715" s="63"/>
      <c r="BG3715" s="63"/>
      <c r="BH3715" s="63"/>
      <c r="BI3715" s="63"/>
      <c r="BJ3715" s="63"/>
      <c r="BK3715" s="63"/>
      <c r="BL3715" s="63"/>
      <c r="BM3715" s="63"/>
      <c r="BN3715" s="63"/>
      <c r="BO3715" s="63"/>
      <c r="BP3715" s="63"/>
      <c r="BQ3715" s="63"/>
      <c r="BR3715" s="63"/>
      <c r="BS3715" s="63"/>
      <c r="BT3715" s="63"/>
      <c r="BU3715" s="63"/>
      <c r="BV3715" s="63"/>
      <c r="BW3715" s="63"/>
      <c r="BX3715" s="63"/>
      <c r="BY3715" s="63"/>
      <c r="BZ3715" s="63"/>
      <c r="CA3715" s="63"/>
      <c r="CB3715" s="63"/>
      <c r="CC3715" s="63"/>
      <c r="CD3715" s="63"/>
      <c r="CE3715" s="63"/>
      <c r="CF3715" s="63"/>
      <c r="CG3715" s="63"/>
      <c r="CH3715" s="63"/>
      <c r="CI3715" s="63"/>
      <c r="CJ3715" s="63"/>
      <c r="CK3715" s="63"/>
      <c r="CL3715" s="63"/>
      <c r="CM3715" s="63"/>
      <c r="CN3715" s="63"/>
      <c r="CO3715" s="63"/>
      <c r="CP3715" s="63"/>
      <c r="CR3715" s="227"/>
      <c r="CS3715" s="74"/>
    </row>
    <row r="3716" spans="1:97" s="72" customFormat="1" ht="75.75" customHeight="1">
      <c r="A3716" s="63"/>
      <c r="B3716" s="63"/>
      <c r="C3716" s="63"/>
      <c r="D3716" s="63"/>
      <c r="E3716" s="63"/>
      <c r="F3716" s="63"/>
      <c r="G3716" s="63"/>
      <c r="H3716" s="63"/>
      <c r="I3716" s="63"/>
      <c r="J3716" s="63"/>
      <c r="K3716" s="63"/>
      <c r="L3716" s="63"/>
      <c r="M3716" s="63"/>
      <c r="N3716" s="63"/>
      <c r="O3716" s="63"/>
      <c r="P3716" s="63"/>
      <c r="Q3716" s="63"/>
      <c r="R3716" s="63"/>
      <c r="S3716" s="63"/>
      <c r="T3716" s="63"/>
      <c r="U3716" s="63"/>
      <c r="V3716" s="63"/>
      <c r="W3716" s="63"/>
      <c r="X3716" s="63"/>
      <c r="Y3716" s="63"/>
      <c r="Z3716" s="63"/>
      <c r="AA3716" s="63"/>
      <c r="AB3716" s="63"/>
      <c r="AC3716" s="63"/>
      <c r="AD3716" s="63"/>
      <c r="AE3716" s="63"/>
      <c r="AF3716" s="63"/>
      <c r="AG3716" s="63"/>
      <c r="AH3716" s="63"/>
      <c r="AI3716" s="63"/>
      <c r="AJ3716" s="63"/>
      <c r="AK3716" s="63"/>
      <c r="AL3716" s="63"/>
      <c r="AM3716" s="63"/>
      <c r="AN3716" s="63"/>
      <c r="AO3716" s="63"/>
      <c r="AP3716" s="63"/>
      <c r="AQ3716" s="63"/>
      <c r="AR3716" s="63"/>
      <c r="AS3716" s="63"/>
      <c r="AT3716" s="63"/>
      <c r="AU3716" s="63"/>
      <c r="AV3716" s="63"/>
      <c r="AW3716" s="63"/>
      <c r="AX3716" s="63"/>
      <c r="AY3716" s="63"/>
      <c r="AZ3716" s="63"/>
      <c r="BA3716" s="63"/>
      <c r="BB3716" s="63"/>
      <c r="BC3716" s="63"/>
      <c r="BD3716" s="63"/>
      <c r="BE3716" s="63"/>
      <c r="BF3716" s="63"/>
      <c r="BG3716" s="63"/>
      <c r="BH3716" s="63"/>
      <c r="BI3716" s="63"/>
      <c r="BJ3716" s="63"/>
      <c r="BK3716" s="63"/>
      <c r="BL3716" s="63"/>
      <c r="BM3716" s="63"/>
      <c r="BN3716" s="63"/>
      <c r="BO3716" s="63"/>
      <c r="BP3716" s="63"/>
      <c r="BQ3716" s="63"/>
      <c r="BR3716" s="63"/>
      <c r="BS3716" s="63"/>
      <c r="BT3716" s="63"/>
      <c r="BU3716" s="63"/>
      <c r="BV3716" s="63"/>
      <c r="BW3716" s="63"/>
      <c r="BX3716" s="63"/>
      <c r="BY3716" s="63"/>
      <c r="BZ3716" s="63"/>
      <c r="CA3716" s="63"/>
      <c r="CB3716" s="63"/>
      <c r="CC3716" s="63"/>
      <c r="CD3716" s="63"/>
      <c r="CE3716" s="63"/>
      <c r="CF3716" s="63"/>
      <c r="CG3716" s="63"/>
      <c r="CH3716" s="63"/>
      <c r="CI3716" s="63"/>
      <c r="CJ3716" s="63"/>
      <c r="CK3716" s="63"/>
      <c r="CL3716" s="63"/>
      <c r="CM3716" s="63"/>
      <c r="CN3716" s="63"/>
      <c r="CO3716" s="63"/>
      <c r="CP3716" s="63"/>
      <c r="CR3716" s="227"/>
      <c r="CS3716" s="74"/>
    </row>
    <row r="3717" spans="1:97" s="72" customFormat="1" ht="75.75" customHeight="1">
      <c r="A3717" s="63"/>
      <c r="B3717" s="63"/>
      <c r="C3717" s="63"/>
      <c r="D3717" s="63"/>
      <c r="E3717" s="63"/>
      <c r="F3717" s="63"/>
      <c r="G3717" s="63"/>
      <c r="H3717" s="63"/>
      <c r="I3717" s="63"/>
      <c r="J3717" s="63"/>
      <c r="K3717" s="63"/>
      <c r="L3717" s="63"/>
      <c r="M3717" s="63"/>
      <c r="N3717" s="63"/>
      <c r="O3717" s="63"/>
      <c r="P3717" s="63"/>
      <c r="Q3717" s="63"/>
      <c r="R3717" s="63"/>
      <c r="S3717" s="63"/>
      <c r="T3717" s="63"/>
      <c r="U3717" s="63"/>
      <c r="V3717" s="63"/>
      <c r="W3717" s="63"/>
      <c r="X3717" s="63"/>
      <c r="Y3717" s="63"/>
      <c r="Z3717" s="63"/>
      <c r="AA3717" s="63"/>
      <c r="AB3717" s="63"/>
      <c r="AC3717" s="63"/>
      <c r="AD3717" s="63"/>
      <c r="AE3717" s="63"/>
      <c r="AF3717" s="63"/>
      <c r="AG3717" s="63"/>
      <c r="AH3717" s="63"/>
      <c r="AI3717" s="63"/>
      <c r="AJ3717" s="63"/>
      <c r="AK3717" s="63"/>
      <c r="AL3717" s="63"/>
      <c r="AM3717" s="63"/>
      <c r="AN3717" s="63"/>
      <c r="AO3717" s="63"/>
      <c r="AP3717" s="63"/>
      <c r="AQ3717" s="63"/>
      <c r="AR3717" s="63"/>
      <c r="AS3717" s="63"/>
      <c r="AT3717" s="63"/>
      <c r="AU3717" s="63"/>
      <c r="AV3717" s="63"/>
      <c r="AW3717" s="63"/>
      <c r="AX3717" s="63"/>
      <c r="AY3717" s="63"/>
      <c r="AZ3717" s="63"/>
      <c r="BA3717" s="63"/>
      <c r="BB3717" s="63"/>
      <c r="BC3717" s="63"/>
      <c r="BD3717" s="63"/>
      <c r="BE3717" s="63"/>
      <c r="BF3717" s="63"/>
      <c r="BG3717" s="63"/>
      <c r="BH3717" s="63"/>
      <c r="BI3717" s="63"/>
      <c r="BJ3717" s="63"/>
      <c r="BK3717" s="63"/>
      <c r="BL3717" s="63"/>
      <c r="BM3717" s="63"/>
      <c r="BN3717" s="63"/>
      <c r="BO3717" s="63"/>
      <c r="BP3717" s="63"/>
      <c r="BQ3717" s="63"/>
      <c r="BR3717" s="63"/>
      <c r="BS3717" s="63"/>
      <c r="BT3717" s="63"/>
      <c r="BU3717" s="63"/>
      <c r="BV3717" s="63"/>
      <c r="BW3717" s="63"/>
      <c r="BX3717" s="63"/>
      <c r="BY3717" s="63"/>
      <c r="BZ3717" s="63"/>
      <c r="CA3717" s="63"/>
      <c r="CB3717" s="63"/>
      <c r="CC3717" s="63"/>
      <c r="CD3717" s="63"/>
      <c r="CE3717" s="63"/>
      <c r="CF3717" s="63"/>
      <c r="CG3717" s="63"/>
      <c r="CH3717" s="63"/>
      <c r="CI3717" s="63"/>
      <c r="CJ3717" s="63"/>
      <c r="CK3717" s="63"/>
      <c r="CL3717" s="63"/>
      <c r="CM3717" s="63"/>
      <c r="CN3717" s="63"/>
      <c r="CO3717" s="63"/>
      <c r="CP3717" s="63"/>
      <c r="CR3717" s="227"/>
      <c r="CS3717" s="74"/>
    </row>
    <row r="3718" spans="1:97" s="72" customFormat="1" ht="75.75" customHeight="1">
      <c r="A3718" s="63"/>
      <c r="B3718" s="63"/>
      <c r="C3718" s="63"/>
      <c r="D3718" s="63"/>
      <c r="E3718" s="63"/>
      <c r="F3718" s="63"/>
      <c r="G3718" s="63"/>
      <c r="H3718" s="63"/>
      <c r="I3718" s="63"/>
      <c r="J3718" s="63"/>
      <c r="K3718" s="63"/>
      <c r="L3718" s="63"/>
      <c r="M3718" s="63"/>
      <c r="N3718" s="63"/>
      <c r="O3718" s="63"/>
      <c r="P3718" s="63"/>
      <c r="Q3718" s="63"/>
      <c r="R3718" s="63"/>
      <c r="S3718" s="63"/>
      <c r="T3718" s="63"/>
      <c r="U3718" s="63"/>
      <c r="V3718" s="63"/>
      <c r="W3718" s="63"/>
      <c r="X3718" s="63"/>
      <c r="Y3718" s="63"/>
      <c r="Z3718" s="63"/>
      <c r="AA3718" s="63"/>
      <c r="AB3718" s="63"/>
      <c r="AC3718" s="63"/>
      <c r="AD3718" s="63"/>
      <c r="AE3718" s="63"/>
      <c r="AF3718" s="63"/>
      <c r="AG3718" s="63"/>
      <c r="AH3718" s="63"/>
      <c r="AI3718" s="63"/>
      <c r="AJ3718" s="63"/>
      <c r="AK3718" s="63"/>
      <c r="AL3718" s="63"/>
      <c r="AM3718" s="63"/>
      <c r="AN3718" s="63"/>
      <c r="AO3718" s="63"/>
      <c r="AP3718" s="63"/>
      <c r="AQ3718" s="63"/>
      <c r="AR3718" s="63"/>
      <c r="AS3718" s="63"/>
      <c r="AT3718" s="63"/>
      <c r="AU3718" s="63"/>
      <c r="AV3718" s="63"/>
      <c r="AW3718" s="63"/>
      <c r="AX3718" s="63"/>
      <c r="AY3718" s="63"/>
      <c r="AZ3718" s="63"/>
      <c r="BA3718" s="63"/>
      <c r="BB3718" s="63"/>
      <c r="BC3718" s="63"/>
      <c r="BD3718" s="63"/>
      <c r="BE3718" s="63"/>
      <c r="BF3718" s="63"/>
      <c r="BG3718" s="63"/>
      <c r="BH3718" s="63"/>
      <c r="BI3718" s="63"/>
      <c r="BJ3718" s="63"/>
      <c r="BK3718" s="63"/>
      <c r="BL3718" s="63"/>
      <c r="BM3718" s="63"/>
      <c r="BN3718" s="63"/>
      <c r="BO3718" s="63"/>
      <c r="BP3718" s="63"/>
      <c r="BQ3718" s="63"/>
      <c r="BR3718" s="63"/>
      <c r="BS3718" s="63"/>
      <c r="BT3718" s="63"/>
      <c r="BU3718" s="63"/>
      <c r="BV3718" s="63"/>
      <c r="BW3718" s="63"/>
      <c r="BX3718" s="63"/>
      <c r="BY3718" s="63"/>
      <c r="BZ3718" s="63"/>
      <c r="CA3718" s="63"/>
      <c r="CB3718" s="63"/>
      <c r="CC3718" s="63"/>
      <c r="CD3718" s="63"/>
      <c r="CE3718" s="63"/>
      <c r="CF3718" s="63"/>
      <c r="CG3718" s="63"/>
      <c r="CH3718" s="63"/>
      <c r="CI3718" s="63"/>
      <c r="CJ3718" s="63"/>
      <c r="CK3718" s="63"/>
      <c r="CL3718" s="63"/>
      <c r="CM3718" s="63"/>
      <c r="CN3718" s="63"/>
      <c r="CO3718" s="63"/>
      <c r="CP3718" s="63"/>
      <c r="CR3718" s="227"/>
      <c r="CS3718" s="74"/>
    </row>
    <row r="3719" spans="1:97" s="72" customFormat="1" ht="75.75" customHeight="1">
      <c r="A3719" s="63"/>
      <c r="B3719" s="63"/>
      <c r="C3719" s="63"/>
      <c r="D3719" s="63"/>
      <c r="E3719" s="63"/>
      <c r="F3719" s="63"/>
      <c r="G3719" s="63"/>
      <c r="H3719" s="63"/>
      <c r="I3719" s="63"/>
      <c r="J3719" s="63"/>
      <c r="K3719" s="63"/>
      <c r="L3719" s="63"/>
      <c r="M3719" s="63"/>
      <c r="N3719" s="63"/>
      <c r="O3719" s="63"/>
      <c r="P3719" s="63"/>
      <c r="Q3719" s="63"/>
      <c r="R3719" s="63"/>
      <c r="S3719" s="63"/>
      <c r="T3719" s="63"/>
      <c r="U3719" s="63"/>
      <c r="V3719" s="63"/>
      <c r="W3719" s="63"/>
      <c r="X3719" s="63"/>
      <c r="Y3719" s="63"/>
      <c r="Z3719" s="63"/>
      <c r="AA3719" s="63"/>
      <c r="AB3719" s="63"/>
      <c r="AC3719" s="63"/>
      <c r="AD3719" s="63"/>
      <c r="AE3719" s="63"/>
      <c r="AF3719" s="63"/>
      <c r="AG3719" s="63"/>
      <c r="AH3719" s="63"/>
      <c r="AI3719" s="63"/>
      <c r="AJ3719" s="63"/>
      <c r="AK3719" s="63"/>
      <c r="AL3719" s="63"/>
      <c r="AM3719" s="63"/>
      <c r="AN3719" s="63"/>
      <c r="AO3719" s="63"/>
      <c r="AP3719" s="63"/>
      <c r="AQ3719" s="63"/>
      <c r="AR3719" s="63"/>
      <c r="AS3719" s="63"/>
      <c r="AT3719" s="63"/>
      <c r="AU3719" s="63"/>
      <c r="AV3719" s="63"/>
      <c r="AW3719" s="63"/>
      <c r="AX3719" s="63"/>
      <c r="AY3719" s="63"/>
      <c r="AZ3719" s="63"/>
      <c r="BA3719" s="63"/>
      <c r="BB3719" s="63"/>
      <c r="BC3719" s="63"/>
      <c r="BD3719" s="63"/>
      <c r="BE3719" s="63"/>
      <c r="BF3719" s="63"/>
      <c r="BG3719" s="63"/>
      <c r="BH3719" s="63"/>
      <c r="BI3719" s="63"/>
      <c r="BJ3719" s="63"/>
      <c r="BK3719" s="63"/>
      <c r="BL3719" s="63"/>
      <c r="BM3719" s="63"/>
      <c r="BN3719" s="63"/>
      <c r="BO3719" s="63"/>
      <c r="BP3719" s="63"/>
      <c r="BQ3719" s="63"/>
      <c r="BR3719" s="63"/>
      <c r="BS3719" s="63"/>
      <c r="BT3719" s="63"/>
      <c r="BU3719" s="63"/>
      <c r="BV3719" s="63"/>
      <c r="BW3719" s="63"/>
      <c r="BX3719" s="63"/>
      <c r="BY3719" s="63"/>
      <c r="BZ3719" s="63"/>
      <c r="CA3719" s="63"/>
      <c r="CB3719" s="63"/>
      <c r="CC3719" s="63"/>
      <c r="CD3719" s="63"/>
      <c r="CE3719" s="63"/>
      <c r="CF3719" s="63"/>
      <c r="CG3719" s="63"/>
      <c r="CH3719" s="63"/>
      <c r="CI3719" s="63"/>
      <c r="CJ3719" s="63"/>
      <c r="CK3719" s="63"/>
      <c r="CL3719" s="63"/>
      <c r="CM3719" s="63"/>
      <c r="CN3719" s="63"/>
      <c r="CO3719" s="63"/>
      <c r="CP3719" s="63"/>
      <c r="CR3719" s="227"/>
      <c r="CS3719" s="74"/>
    </row>
    <row r="3720" spans="1:97" s="72" customFormat="1" ht="75.75" customHeight="1">
      <c r="A3720" s="63"/>
      <c r="B3720" s="63"/>
      <c r="C3720" s="63"/>
      <c r="D3720" s="63"/>
      <c r="E3720" s="63"/>
      <c r="F3720" s="63"/>
      <c r="G3720" s="63"/>
      <c r="H3720" s="63"/>
      <c r="I3720" s="63"/>
      <c r="J3720" s="63"/>
      <c r="K3720" s="63"/>
      <c r="L3720" s="63"/>
      <c r="M3720" s="63"/>
      <c r="N3720" s="63"/>
      <c r="O3720" s="63"/>
      <c r="P3720" s="63"/>
      <c r="Q3720" s="63"/>
      <c r="R3720" s="63"/>
      <c r="S3720" s="63"/>
      <c r="T3720" s="63"/>
      <c r="U3720" s="63"/>
      <c r="V3720" s="63"/>
      <c r="W3720" s="63"/>
      <c r="X3720" s="63"/>
      <c r="Y3720" s="63"/>
      <c r="Z3720" s="63"/>
      <c r="AA3720" s="63"/>
      <c r="AB3720" s="63"/>
      <c r="AC3720" s="63"/>
      <c r="AD3720" s="63"/>
      <c r="AE3720" s="63"/>
      <c r="AF3720" s="63"/>
      <c r="AG3720" s="63"/>
      <c r="AH3720" s="63"/>
      <c r="AI3720" s="63"/>
      <c r="AJ3720" s="63"/>
      <c r="AK3720" s="63"/>
      <c r="AL3720" s="63"/>
      <c r="AM3720" s="63"/>
      <c r="AN3720" s="63"/>
      <c r="AO3720" s="63"/>
      <c r="AP3720" s="63"/>
      <c r="AQ3720" s="63"/>
      <c r="AR3720" s="63"/>
      <c r="AS3720" s="63"/>
      <c r="AT3720" s="63"/>
      <c r="AU3720" s="63"/>
      <c r="AV3720" s="63"/>
      <c r="AW3720" s="63"/>
      <c r="AX3720" s="63"/>
      <c r="AY3720" s="63"/>
      <c r="AZ3720" s="63"/>
      <c r="BA3720" s="63"/>
      <c r="BB3720" s="63"/>
      <c r="BC3720" s="63"/>
      <c r="BD3720" s="63"/>
      <c r="BE3720" s="63"/>
      <c r="BF3720" s="63"/>
      <c r="BG3720" s="63"/>
      <c r="BH3720" s="63"/>
      <c r="BI3720" s="63"/>
      <c r="BJ3720" s="63"/>
      <c r="BK3720" s="63"/>
      <c r="BL3720" s="63"/>
      <c r="BM3720" s="63"/>
      <c r="BN3720" s="63"/>
      <c r="BO3720" s="63"/>
      <c r="BP3720" s="63"/>
      <c r="BQ3720" s="63"/>
      <c r="BR3720" s="63"/>
      <c r="BS3720" s="63"/>
      <c r="BT3720" s="63"/>
      <c r="BU3720" s="63"/>
      <c r="BV3720" s="63"/>
      <c r="BW3720" s="63"/>
      <c r="BX3720" s="63"/>
      <c r="BY3720" s="63"/>
      <c r="BZ3720" s="63"/>
      <c r="CA3720" s="63"/>
      <c r="CB3720" s="63"/>
      <c r="CC3720" s="63"/>
      <c r="CD3720" s="63"/>
      <c r="CE3720" s="63"/>
      <c r="CF3720" s="63"/>
      <c r="CG3720" s="63"/>
      <c r="CH3720" s="63"/>
      <c r="CI3720" s="63"/>
      <c r="CJ3720" s="63"/>
      <c r="CK3720" s="63"/>
      <c r="CL3720" s="63"/>
      <c r="CM3720" s="63"/>
      <c r="CN3720" s="63"/>
      <c r="CO3720" s="63"/>
      <c r="CP3720" s="63"/>
      <c r="CR3720" s="227"/>
      <c r="CS3720" s="74"/>
    </row>
    <row r="3721" spans="1:97" s="72" customFormat="1" ht="75.75" customHeight="1">
      <c r="A3721" s="63"/>
      <c r="B3721" s="63"/>
      <c r="C3721" s="63"/>
      <c r="D3721" s="63"/>
      <c r="E3721" s="63"/>
      <c r="F3721" s="63"/>
      <c r="G3721" s="63"/>
      <c r="H3721" s="63"/>
      <c r="I3721" s="63"/>
      <c r="J3721" s="63"/>
      <c r="K3721" s="63"/>
      <c r="L3721" s="63"/>
      <c r="M3721" s="63"/>
      <c r="N3721" s="63"/>
      <c r="O3721" s="63"/>
      <c r="P3721" s="63"/>
      <c r="Q3721" s="63"/>
      <c r="R3721" s="63"/>
      <c r="S3721" s="63"/>
      <c r="T3721" s="63"/>
      <c r="U3721" s="63"/>
      <c r="V3721" s="63"/>
      <c r="W3721" s="63"/>
      <c r="X3721" s="63"/>
      <c r="Y3721" s="63"/>
      <c r="Z3721" s="63"/>
      <c r="AA3721" s="63"/>
      <c r="AB3721" s="63"/>
      <c r="AC3721" s="63"/>
      <c r="AD3721" s="63"/>
      <c r="AE3721" s="63"/>
      <c r="AF3721" s="63"/>
      <c r="AG3721" s="63"/>
      <c r="AH3721" s="63"/>
      <c r="AI3721" s="63"/>
      <c r="AJ3721" s="63"/>
      <c r="AK3721" s="63"/>
      <c r="AL3721" s="63"/>
      <c r="AM3721" s="63"/>
      <c r="AN3721" s="63"/>
      <c r="AO3721" s="63"/>
      <c r="AP3721" s="63"/>
      <c r="AQ3721" s="63"/>
      <c r="AR3721" s="63"/>
      <c r="AS3721" s="63"/>
      <c r="AT3721" s="63"/>
      <c r="AU3721" s="63"/>
      <c r="AV3721" s="63"/>
      <c r="AW3721" s="63"/>
      <c r="AX3721" s="63"/>
      <c r="AY3721" s="63"/>
      <c r="AZ3721" s="63"/>
      <c r="BA3721" s="63"/>
      <c r="BB3721" s="63"/>
      <c r="BC3721" s="63"/>
      <c r="BD3721" s="63"/>
      <c r="BE3721" s="63"/>
      <c r="BF3721" s="63"/>
      <c r="BG3721" s="63"/>
      <c r="BH3721" s="63"/>
      <c r="BI3721" s="63"/>
      <c r="BJ3721" s="63"/>
      <c r="BK3721" s="63"/>
      <c r="BL3721" s="63"/>
      <c r="BM3721" s="63"/>
      <c r="BN3721" s="63"/>
      <c r="BO3721" s="63"/>
      <c r="BP3721" s="63"/>
      <c r="BQ3721" s="63"/>
      <c r="BR3721" s="63"/>
      <c r="BS3721" s="63"/>
      <c r="BT3721" s="63"/>
      <c r="BU3721" s="63"/>
      <c r="BV3721" s="63"/>
      <c r="BW3721" s="63"/>
      <c r="BX3721" s="63"/>
      <c r="BY3721" s="63"/>
      <c r="BZ3721" s="63"/>
      <c r="CA3721" s="63"/>
      <c r="CB3721" s="63"/>
      <c r="CC3721" s="63"/>
      <c r="CD3721" s="63"/>
      <c r="CE3721" s="63"/>
      <c r="CF3721" s="63"/>
      <c r="CG3721" s="63"/>
      <c r="CH3721" s="63"/>
      <c r="CI3721" s="63"/>
      <c r="CJ3721" s="63"/>
      <c r="CK3721" s="63"/>
      <c r="CL3721" s="63"/>
      <c r="CM3721" s="63"/>
      <c r="CN3721" s="63"/>
      <c r="CO3721" s="63"/>
      <c r="CP3721" s="63"/>
      <c r="CR3721" s="227"/>
      <c r="CS3721" s="74"/>
    </row>
    <row r="3722" spans="1:97" s="72" customFormat="1" ht="75.75" customHeight="1">
      <c r="A3722" s="63"/>
      <c r="B3722" s="63"/>
      <c r="C3722" s="63"/>
      <c r="D3722" s="63"/>
      <c r="E3722" s="63"/>
      <c r="F3722" s="63"/>
      <c r="G3722" s="63"/>
      <c r="H3722" s="63"/>
      <c r="I3722" s="63"/>
      <c r="J3722" s="63"/>
      <c r="K3722" s="63"/>
      <c r="L3722" s="63"/>
      <c r="M3722" s="63"/>
      <c r="N3722" s="63"/>
      <c r="O3722" s="63"/>
      <c r="P3722" s="63"/>
      <c r="Q3722" s="63"/>
      <c r="R3722" s="63"/>
      <c r="S3722" s="63"/>
      <c r="T3722" s="63"/>
      <c r="U3722" s="63"/>
      <c r="V3722" s="63"/>
      <c r="W3722" s="63"/>
      <c r="X3722" s="63"/>
      <c r="Y3722" s="63"/>
      <c r="Z3722" s="63"/>
      <c r="AA3722" s="63"/>
      <c r="AB3722" s="63"/>
      <c r="AC3722" s="63"/>
      <c r="AD3722" s="63"/>
      <c r="AE3722" s="63"/>
      <c r="AF3722" s="63"/>
      <c r="AG3722" s="63"/>
      <c r="AH3722" s="63"/>
      <c r="AI3722" s="63"/>
      <c r="AJ3722" s="63"/>
      <c r="AK3722" s="63"/>
      <c r="AL3722" s="63"/>
      <c r="AM3722" s="63"/>
      <c r="AN3722" s="63"/>
      <c r="AO3722" s="63"/>
      <c r="AP3722" s="63"/>
      <c r="AQ3722" s="63"/>
      <c r="AR3722" s="63"/>
      <c r="AS3722" s="63"/>
      <c r="AT3722" s="63"/>
      <c r="AU3722" s="63"/>
      <c r="AV3722" s="63"/>
      <c r="AW3722" s="63"/>
      <c r="AX3722" s="63"/>
      <c r="AY3722" s="63"/>
      <c r="AZ3722" s="63"/>
      <c r="BA3722" s="63"/>
      <c r="BB3722" s="63"/>
      <c r="BC3722" s="63"/>
      <c r="BD3722" s="63"/>
      <c r="BE3722" s="63"/>
      <c r="BF3722" s="63"/>
      <c r="BG3722" s="63"/>
      <c r="BH3722" s="63"/>
      <c r="BI3722" s="63"/>
      <c r="BJ3722" s="63"/>
      <c r="BK3722" s="63"/>
      <c r="BL3722" s="63"/>
      <c r="BM3722" s="63"/>
      <c r="BN3722" s="63"/>
      <c r="BO3722" s="63"/>
      <c r="BP3722" s="63"/>
      <c r="BQ3722" s="63"/>
      <c r="BR3722" s="63"/>
      <c r="BS3722" s="63"/>
      <c r="BT3722" s="63"/>
      <c r="BU3722" s="63"/>
      <c r="BV3722" s="63"/>
      <c r="BW3722" s="63"/>
      <c r="BX3722" s="63"/>
      <c r="BY3722" s="63"/>
      <c r="BZ3722" s="63"/>
      <c r="CA3722" s="63"/>
      <c r="CB3722" s="63"/>
      <c r="CC3722" s="63"/>
      <c r="CD3722" s="63"/>
      <c r="CE3722" s="63"/>
      <c r="CF3722" s="63"/>
      <c r="CG3722" s="63"/>
      <c r="CH3722" s="63"/>
      <c r="CI3722" s="63"/>
      <c r="CJ3722" s="63"/>
      <c r="CK3722" s="63"/>
      <c r="CL3722" s="63"/>
      <c r="CM3722" s="63"/>
      <c r="CN3722" s="63"/>
      <c r="CO3722" s="63"/>
      <c r="CP3722" s="63"/>
      <c r="CR3722" s="227"/>
      <c r="CS3722" s="74"/>
    </row>
    <row r="3723" spans="1:97" s="72" customFormat="1" ht="75.75" customHeight="1">
      <c r="A3723" s="63"/>
      <c r="B3723" s="63"/>
      <c r="C3723" s="63"/>
      <c r="D3723" s="63"/>
      <c r="E3723" s="63"/>
      <c r="F3723" s="63"/>
      <c r="G3723" s="63"/>
      <c r="H3723" s="63"/>
      <c r="I3723" s="63"/>
      <c r="J3723" s="63"/>
      <c r="K3723" s="63"/>
      <c r="L3723" s="63"/>
      <c r="M3723" s="63"/>
      <c r="N3723" s="63"/>
      <c r="O3723" s="63"/>
      <c r="P3723" s="63"/>
      <c r="Q3723" s="63"/>
      <c r="R3723" s="63"/>
      <c r="S3723" s="63"/>
      <c r="T3723" s="63"/>
      <c r="U3723" s="63"/>
      <c r="V3723" s="63"/>
      <c r="W3723" s="63"/>
      <c r="X3723" s="63"/>
      <c r="Y3723" s="63"/>
      <c r="Z3723" s="63"/>
      <c r="AA3723" s="63"/>
      <c r="AB3723" s="63"/>
      <c r="AC3723" s="63"/>
      <c r="AD3723" s="63"/>
      <c r="AE3723" s="63"/>
      <c r="AF3723" s="63"/>
      <c r="AG3723" s="63"/>
      <c r="AH3723" s="63"/>
      <c r="AI3723" s="63"/>
      <c r="AJ3723" s="63"/>
      <c r="AK3723" s="63"/>
      <c r="AL3723" s="63"/>
      <c r="AM3723" s="63"/>
      <c r="AN3723" s="63"/>
      <c r="AO3723" s="63"/>
      <c r="AP3723" s="63"/>
      <c r="AQ3723" s="63"/>
      <c r="AR3723" s="63"/>
      <c r="AS3723" s="63"/>
      <c r="AT3723" s="63"/>
      <c r="AU3723" s="63"/>
      <c r="AV3723" s="63"/>
      <c r="AW3723" s="63"/>
      <c r="AX3723" s="63"/>
      <c r="AY3723" s="63"/>
      <c r="AZ3723" s="63"/>
      <c r="BA3723" s="63"/>
      <c r="BB3723" s="63"/>
      <c r="BC3723" s="63"/>
      <c r="BD3723" s="63"/>
      <c r="BE3723" s="63"/>
      <c r="BF3723" s="63"/>
      <c r="BG3723" s="63"/>
      <c r="BH3723" s="63"/>
      <c r="BI3723" s="63"/>
      <c r="BJ3723" s="63"/>
      <c r="BK3723" s="63"/>
      <c r="BL3723" s="63"/>
      <c r="BM3723" s="63"/>
      <c r="BN3723" s="63"/>
      <c r="BO3723" s="63"/>
      <c r="BP3723" s="63"/>
      <c r="BQ3723" s="63"/>
      <c r="BR3723" s="63"/>
      <c r="BS3723" s="63"/>
      <c r="BT3723" s="63"/>
      <c r="BU3723" s="63"/>
      <c r="BV3723" s="63"/>
      <c r="BW3723" s="63"/>
      <c r="BX3723" s="63"/>
      <c r="BY3723" s="63"/>
      <c r="BZ3723" s="63"/>
      <c r="CA3723" s="63"/>
      <c r="CB3723" s="63"/>
      <c r="CC3723" s="63"/>
      <c r="CD3723" s="63"/>
      <c r="CE3723" s="63"/>
      <c r="CF3723" s="63"/>
      <c r="CG3723" s="63"/>
      <c r="CH3723" s="63"/>
      <c r="CI3723" s="63"/>
      <c r="CJ3723" s="63"/>
      <c r="CK3723" s="63"/>
      <c r="CL3723" s="63"/>
      <c r="CM3723" s="63"/>
      <c r="CN3723" s="63"/>
      <c r="CO3723" s="63"/>
      <c r="CP3723" s="63"/>
      <c r="CR3723" s="227"/>
      <c r="CS3723" s="74"/>
    </row>
    <row r="3724" spans="1:97" s="72" customFormat="1" ht="75.75" customHeight="1">
      <c r="A3724" s="63"/>
      <c r="B3724" s="63"/>
      <c r="C3724" s="63"/>
      <c r="D3724" s="63"/>
      <c r="E3724" s="63"/>
      <c r="F3724" s="63"/>
      <c r="G3724" s="63"/>
      <c r="H3724" s="63"/>
      <c r="I3724" s="63"/>
      <c r="J3724" s="63"/>
      <c r="K3724" s="63"/>
      <c r="L3724" s="63"/>
      <c r="M3724" s="63"/>
      <c r="N3724" s="63"/>
      <c r="O3724" s="63"/>
      <c r="P3724" s="63"/>
      <c r="Q3724" s="63"/>
      <c r="R3724" s="63"/>
      <c r="S3724" s="63"/>
      <c r="T3724" s="63"/>
      <c r="U3724" s="63"/>
      <c r="V3724" s="63"/>
      <c r="W3724" s="63"/>
      <c r="X3724" s="63"/>
      <c r="Y3724" s="63"/>
      <c r="Z3724" s="63"/>
      <c r="AA3724" s="63"/>
      <c r="AB3724" s="63"/>
      <c r="AC3724" s="63"/>
      <c r="AD3724" s="63"/>
      <c r="AE3724" s="63"/>
      <c r="AF3724" s="63"/>
      <c r="AG3724" s="63"/>
      <c r="AH3724" s="63"/>
      <c r="AI3724" s="63"/>
      <c r="AJ3724" s="63"/>
      <c r="AK3724" s="63"/>
      <c r="AL3724" s="63"/>
      <c r="AM3724" s="63"/>
      <c r="AN3724" s="63"/>
      <c r="AO3724" s="63"/>
      <c r="AP3724" s="63"/>
      <c r="AQ3724" s="63"/>
      <c r="AR3724" s="63"/>
      <c r="AS3724" s="63"/>
      <c r="AT3724" s="63"/>
      <c r="AU3724" s="63"/>
      <c r="AV3724" s="63"/>
      <c r="AW3724" s="63"/>
      <c r="AX3724" s="63"/>
      <c r="AY3724" s="63"/>
      <c r="AZ3724" s="63"/>
      <c r="BA3724" s="63"/>
      <c r="BB3724" s="63"/>
      <c r="BC3724" s="63"/>
      <c r="BD3724" s="63"/>
      <c r="BE3724" s="63"/>
      <c r="BF3724" s="63"/>
      <c r="BG3724" s="63"/>
      <c r="BH3724" s="63"/>
      <c r="BI3724" s="63"/>
      <c r="BJ3724" s="63"/>
      <c r="BK3724" s="63"/>
      <c r="BL3724" s="63"/>
      <c r="BM3724" s="63"/>
      <c r="BN3724" s="63"/>
      <c r="BO3724" s="63"/>
      <c r="BP3724" s="63"/>
      <c r="BQ3724" s="63"/>
      <c r="BR3724" s="63"/>
      <c r="BS3724" s="63"/>
      <c r="BT3724" s="63"/>
      <c r="BU3724" s="63"/>
      <c r="BV3724" s="63"/>
      <c r="BW3724" s="63"/>
      <c r="BX3724" s="63"/>
      <c r="BY3724" s="63"/>
      <c r="BZ3724" s="63"/>
      <c r="CA3724" s="63"/>
      <c r="CB3724" s="63"/>
      <c r="CC3724" s="63"/>
      <c r="CD3724" s="63"/>
      <c r="CE3724" s="63"/>
      <c r="CF3724" s="63"/>
      <c r="CG3724" s="63"/>
      <c r="CH3724" s="63"/>
      <c r="CI3724" s="63"/>
      <c r="CJ3724" s="63"/>
      <c r="CK3724" s="63"/>
      <c r="CL3724" s="63"/>
      <c r="CM3724" s="63"/>
      <c r="CN3724" s="63"/>
      <c r="CO3724" s="63"/>
      <c r="CP3724" s="63"/>
      <c r="CR3724" s="227"/>
      <c r="CS3724" s="74"/>
    </row>
    <row r="3725" spans="1:97" s="72" customFormat="1" ht="75.75" customHeight="1">
      <c r="A3725" s="63"/>
      <c r="B3725" s="63"/>
      <c r="C3725" s="63"/>
      <c r="D3725" s="63"/>
      <c r="E3725" s="63"/>
      <c r="F3725" s="63"/>
      <c r="G3725" s="63"/>
      <c r="H3725" s="63"/>
      <c r="I3725" s="63"/>
      <c r="J3725" s="63"/>
      <c r="K3725" s="63"/>
      <c r="L3725" s="63"/>
      <c r="M3725" s="63"/>
      <c r="N3725" s="63"/>
      <c r="O3725" s="63"/>
      <c r="P3725" s="63"/>
      <c r="Q3725" s="63"/>
      <c r="R3725" s="63"/>
      <c r="S3725" s="63"/>
      <c r="T3725" s="63"/>
      <c r="U3725" s="63"/>
      <c r="V3725" s="63"/>
      <c r="W3725" s="63"/>
      <c r="X3725" s="63"/>
      <c r="Y3725" s="63"/>
      <c r="Z3725" s="63"/>
      <c r="AA3725" s="63"/>
      <c r="AB3725" s="63"/>
      <c r="AC3725" s="63"/>
      <c r="AD3725" s="63"/>
      <c r="AE3725" s="63"/>
      <c r="AF3725" s="63"/>
      <c r="AG3725" s="63"/>
      <c r="AH3725" s="63"/>
      <c r="AI3725" s="63"/>
      <c r="AJ3725" s="63"/>
      <c r="AK3725" s="63"/>
      <c r="AL3725" s="63"/>
      <c r="AM3725" s="63"/>
      <c r="AN3725" s="63"/>
      <c r="AO3725" s="63"/>
      <c r="AP3725" s="63"/>
      <c r="AQ3725" s="63"/>
      <c r="AR3725" s="63"/>
      <c r="AS3725" s="63"/>
      <c r="AT3725" s="63"/>
      <c r="AU3725" s="63"/>
      <c r="AV3725" s="63"/>
      <c r="AW3725" s="63"/>
      <c r="AX3725" s="63"/>
      <c r="AY3725" s="63"/>
      <c r="AZ3725" s="63"/>
      <c r="BA3725" s="63"/>
      <c r="BB3725" s="63"/>
      <c r="BC3725" s="63"/>
      <c r="BD3725" s="63"/>
      <c r="BE3725" s="63"/>
      <c r="BF3725" s="63"/>
      <c r="BG3725" s="63"/>
      <c r="BH3725" s="63"/>
      <c r="BI3725" s="63"/>
      <c r="BJ3725" s="63"/>
      <c r="BK3725" s="63"/>
      <c r="BL3725" s="63"/>
      <c r="BM3725" s="63"/>
      <c r="BN3725" s="63"/>
      <c r="BO3725" s="63"/>
      <c r="BP3725" s="63"/>
      <c r="BQ3725" s="63"/>
      <c r="BR3725" s="63"/>
      <c r="BS3725" s="63"/>
      <c r="BT3725" s="63"/>
      <c r="BU3725" s="63"/>
      <c r="BV3725" s="63"/>
      <c r="BW3725" s="63"/>
      <c r="BX3725" s="63"/>
      <c r="BY3725" s="63"/>
      <c r="BZ3725" s="63"/>
      <c r="CA3725" s="63"/>
      <c r="CB3725" s="63"/>
      <c r="CC3725" s="63"/>
      <c r="CD3725" s="63"/>
      <c r="CE3725" s="63"/>
      <c r="CF3725" s="63"/>
      <c r="CG3725" s="63"/>
      <c r="CH3725" s="63"/>
      <c r="CI3725" s="63"/>
      <c r="CJ3725" s="63"/>
      <c r="CK3725" s="63"/>
      <c r="CL3725" s="63"/>
      <c r="CM3725" s="63"/>
      <c r="CN3725" s="63"/>
      <c r="CO3725" s="63"/>
      <c r="CP3725" s="63"/>
      <c r="CR3725" s="227"/>
      <c r="CS3725" s="74"/>
    </row>
    <row r="3726" spans="1:97" s="72" customFormat="1" ht="75.75" customHeight="1">
      <c r="A3726" s="63"/>
      <c r="B3726" s="63"/>
      <c r="C3726" s="63"/>
      <c r="D3726" s="63"/>
      <c r="E3726" s="63"/>
      <c r="F3726" s="63"/>
      <c r="G3726" s="63"/>
      <c r="H3726" s="63"/>
      <c r="I3726" s="63"/>
      <c r="J3726" s="63"/>
      <c r="K3726" s="63"/>
      <c r="L3726" s="63"/>
      <c r="M3726" s="63"/>
      <c r="N3726" s="63"/>
      <c r="O3726" s="63"/>
      <c r="P3726" s="63"/>
      <c r="Q3726" s="63"/>
      <c r="R3726" s="63"/>
      <c r="S3726" s="63"/>
      <c r="T3726" s="63"/>
      <c r="U3726" s="63"/>
      <c r="V3726" s="63"/>
      <c r="W3726" s="63"/>
      <c r="X3726" s="63"/>
      <c r="Y3726" s="63"/>
      <c r="Z3726" s="63"/>
      <c r="AA3726" s="63"/>
      <c r="AB3726" s="63"/>
      <c r="AC3726" s="63"/>
      <c r="AD3726" s="63"/>
      <c r="AE3726" s="63"/>
      <c r="AF3726" s="63"/>
      <c r="AG3726" s="63"/>
      <c r="AH3726" s="63"/>
      <c r="AI3726" s="63"/>
      <c r="AJ3726" s="63"/>
      <c r="AK3726" s="63"/>
      <c r="AL3726" s="63"/>
      <c r="AM3726" s="63"/>
      <c r="AN3726" s="63"/>
      <c r="AO3726" s="63"/>
      <c r="AP3726" s="63"/>
      <c r="AQ3726" s="63"/>
      <c r="AR3726" s="63"/>
      <c r="AS3726" s="63"/>
      <c r="AT3726" s="63"/>
      <c r="AU3726" s="63"/>
      <c r="AV3726" s="63"/>
      <c r="AW3726" s="63"/>
      <c r="AX3726" s="63"/>
      <c r="AY3726" s="63"/>
      <c r="AZ3726" s="63"/>
      <c r="BA3726" s="63"/>
      <c r="BB3726" s="63"/>
      <c r="BC3726" s="63"/>
      <c r="BD3726" s="63"/>
      <c r="BE3726" s="63"/>
      <c r="BF3726" s="63"/>
      <c r="BG3726" s="63"/>
      <c r="BH3726" s="63"/>
      <c r="BI3726" s="63"/>
      <c r="BJ3726" s="63"/>
      <c r="BK3726" s="63"/>
      <c r="BL3726" s="63"/>
      <c r="BM3726" s="63"/>
      <c r="BN3726" s="63"/>
      <c r="BO3726" s="63"/>
      <c r="BP3726" s="63"/>
      <c r="BQ3726" s="63"/>
      <c r="BR3726" s="63"/>
      <c r="BS3726" s="63"/>
      <c r="BT3726" s="63"/>
      <c r="BU3726" s="63"/>
      <c r="BV3726" s="63"/>
      <c r="BW3726" s="63"/>
      <c r="BX3726" s="63"/>
      <c r="BY3726" s="63"/>
      <c r="BZ3726" s="63"/>
      <c r="CA3726" s="63"/>
      <c r="CB3726" s="63"/>
      <c r="CC3726" s="63"/>
      <c r="CD3726" s="63"/>
      <c r="CE3726" s="63"/>
      <c r="CF3726" s="63"/>
      <c r="CG3726" s="63"/>
      <c r="CH3726" s="63"/>
      <c r="CI3726" s="63"/>
      <c r="CJ3726" s="63"/>
      <c r="CK3726" s="63"/>
      <c r="CL3726" s="63"/>
      <c r="CM3726" s="63"/>
      <c r="CN3726" s="63"/>
      <c r="CO3726" s="63"/>
      <c r="CP3726" s="63"/>
      <c r="CR3726" s="227"/>
      <c r="CS3726" s="74"/>
    </row>
    <row r="3727" spans="1:97" s="72" customFormat="1" ht="75.75" customHeight="1">
      <c r="A3727" s="63"/>
      <c r="B3727" s="63"/>
      <c r="C3727" s="63"/>
      <c r="D3727" s="63"/>
      <c r="E3727" s="63"/>
      <c r="F3727" s="63"/>
      <c r="G3727" s="63"/>
      <c r="H3727" s="63"/>
      <c r="I3727" s="63"/>
      <c r="J3727" s="63"/>
      <c r="K3727" s="63"/>
      <c r="L3727" s="63"/>
      <c r="M3727" s="63"/>
      <c r="N3727" s="63"/>
      <c r="O3727" s="63"/>
      <c r="P3727" s="63"/>
      <c r="Q3727" s="63"/>
      <c r="R3727" s="63"/>
      <c r="S3727" s="63"/>
      <c r="T3727" s="63"/>
      <c r="U3727" s="63"/>
      <c r="V3727" s="63"/>
      <c r="W3727" s="63"/>
      <c r="X3727" s="63"/>
      <c r="Y3727" s="63"/>
      <c r="Z3727" s="63"/>
      <c r="AA3727" s="63"/>
      <c r="AB3727" s="63"/>
      <c r="AC3727" s="63"/>
      <c r="AD3727" s="63"/>
      <c r="AE3727" s="63"/>
      <c r="AF3727" s="63"/>
      <c r="AG3727" s="63"/>
      <c r="AH3727" s="63"/>
      <c r="AI3727" s="63"/>
      <c r="AJ3727" s="63"/>
      <c r="AK3727" s="63"/>
      <c r="AL3727" s="63"/>
      <c r="AM3727" s="63"/>
      <c r="AN3727" s="63"/>
      <c r="AO3727" s="63"/>
      <c r="AP3727" s="63"/>
      <c r="AQ3727" s="63"/>
      <c r="AR3727" s="63"/>
      <c r="AS3727" s="63"/>
      <c r="AT3727" s="63"/>
      <c r="AU3727" s="63"/>
      <c r="AV3727" s="63"/>
      <c r="AW3727" s="63"/>
      <c r="AX3727" s="63"/>
      <c r="AY3727" s="63"/>
      <c r="AZ3727" s="63"/>
      <c r="BA3727" s="63"/>
      <c r="BB3727" s="63"/>
      <c r="BC3727" s="63"/>
      <c r="BD3727" s="63"/>
      <c r="BE3727" s="63"/>
      <c r="BF3727" s="63"/>
      <c r="BG3727" s="63"/>
      <c r="BH3727" s="63"/>
      <c r="BI3727" s="63"/>
      <c r="BJ3727" s="63"/>
      <c r="BK3727" s="63"/>
      <c r="BL3727" s="63"/>
      <c r="BM3727" s="63"/>
      <c r="BN3727" s="63"/>
      <c r="BO3727" s="63"/>
      <c r="BP3727" s="63"/>
      <c r="BQ3727" s="63"/>
      <c r="BR3727" s="63"/>
      <c r="BS3727" s="63"/>
      <c r="BT3727" s="63"/>
      <c r="BU3727" s="63"/>
      <c r="BV3727" s="63"/>
      <c r="BW3727" s="63"/>
      <c r="BX3727" s="63"/>
      <c r="BY3727" s="63"/>
      <c r="BZ3727" s="63"/>
      <c r="CA3727" s="63"/>
      <c r="CB3727" s="63"/>
      <c r="CC3727" s="63"/>
      <c r="CD3727" s="63"/>
      <c r="CE3727" s="63"/>
      <c r="CF3727" s="63"/>
      <c r="CG3727" s="63"/>
      <c r="CH3727" s="63"/>
      <c r="CI3727" s="63"/>
      <c r="CJ3727" s="63"/>
      <c r="CK3727" s="63"/>
      <c r="CL3727" s="63"/>
      <c r="CM3727" s="63"/>
      <c r="CN3727" s="63"/>
      <c r="CO3727" s="63"/>
      <c r="CP3727" s="63"/>
      <c r="CR3727" s="227"/>
      <c r="CS3727" s="74"/>
    </row>
    <row r="3728" spans="1:97" s="72" customFormat="1" ht="75.75" customHeight="1">
      <c r="A3728" s="63"/>
      <c r="B3728" s="63"/>
      <c r="C3728" s="63"/>
      <c r="D3728" s="63"/>
      <c r="E3728" s="63"/>
      <c r="F3728" s="63"/>
      <c r="G3728" s="63"/>
      <c r="H3728" s="63"/>
      <c r="I3728" s="63"/>
      <c r="J3728" s="63"/>
      <c r="K3728" s="63"/>
      <c r="L3728" s="63"/>
      <c r="M3728" s="63"/>
      <c r="N3728" s="63"/>
      <c r="O3728" s="63"/>
      <c r="P3728" s="63"/>
      <c r="Q3728" s="63"/>
      <c r="R3728" s="63"/>
      <c r="S3728" s="63"/>
      <c r="T3728" s="63"/>
      <c r="U3728" s="63"/>
      <c r="V3728" s="63"/>
      <c r="W3728" s="63"/>
      <c r="X3728" s="63"/>
      <c r="Y3728" s="63"/>
      <c r="Z3728" s="63"/>
      <c r="AA3728" s="63"/>
      <c r="AB3728" s="63"/>
      <c r="AC3728" s="63"/>
      <c r="AD3728" s="63"/>
      <c r="AE3728" s="63"/>
      <c r="AF3728" s="63"/>
      <c r="AG3728" s="63"/>
      <c r="AH3728" s="63"/>
      <c r="AI3728" s="63"/>
      <c r="AJ3728" s="63"/>
      <c r="AK3728" s="63"/>
      <c r="AL3728" s="63"/>
      <c r="AM3728" s="63"/>
      <c r="AN3728" s="63"/>
      <c r="AO3728" s="63"/>
      <c r="AP3728" s="63"/>
      <c r="AQ3728" s="63"/>
      <c r="AR3728" s="63"/>
      <c r="AS3728" s="63"/>
      <c r="AT3728" s="63"/>
      <c r="AU3728" s="63"/>
      <c r="AV3728" s="63"/>
      <c r="AW3728" s="63"/>
      <c r="AX3728" s="63"/>
      <c r="AY3728" s="63"/>
      <c r="AZ3728" s="63"/>
      <c r="BA3728" s="63"/>
      <c r="BB3728" s="63"/>
      <c r="BC3728" s="63"/>
      <c r="BD3728" s="63"/>
      <c r="BE3728" s="63"/>
      <c r="BF3728" s="63"/>
      <c r="BG3728" s="63"/>
      <c r="BH3728" s="63"/>
      <c r="BI3728" s="63"/>
      <c r="BJ3728" s="63"/>
      <c r="BK3728" s="63"/>
      <c r="BL3728" s="63"/>
      <c r="BM3728" s="63"/>
      <c r="BN3728" s="63"/>
      <c r="BO3728" s="63"/>
      <c r="BP3728" s="63"/>
      <c r="BQ3728" s="63"/>
      <c r="BR3728" s="63"/>
      <c r="BS3728" s="63"/>
      <c r="BT3728" s="63"/>
      <c r="BU3728" s="63"/>
      <c r="BV3728" s="63"/>
      <c r="BW3728" s="63"/>
      <c r="BX3728" s="63"/>
      <c r="BY3728" s="63"/>
      <c r="BZ3728" s="63"/>
      <c r="CA3728" s="63"/>
      <c r="CB3728" s="63"/>
      <c r="CC3728" s="63"/>
      <c r="CD3728" s="63"/>
      <c r="CE3728" s="63"/>
      <c r="CF3728" s="63"/>
      <c r="CG3728" s="63"/>
      <c r="CH3728" s="63"/>
      <c r="CI3728" s="63"/>
      <c r="CJ3728" s="63"/>
      <c r="CK3728" s="63"/>
      <c r="CL3728" s="63"/>
      <c r="CM3728" s="63"/>
      <c r="CN3728" s="63"/>
      <c r="CO3728" s="63"/>
      <c r="CP3728" s="63"/>
      <c r="CR3728" s="227"/>
      <c r="CS3728" s="74"/>
    </row>
    <row r="3729" spans="1:97" s="72" customFormat="1" ht="75.75" customHeight="1">
      <c r="A3729" s="63"/>
      <c r="B3729" s="63"/>
      <c r="C3729" s="63"/>
      <c r="D3729" s="63"/>
      <c r="E3729" s="63"/>
      <c r="F3729" s="63"/>
      <c r="G3729" s="63"/>
      <c r="H3729" s="63"/>
      <c r="I3729" s="63"/>
      <c r="J3729" s="63"/>
      <c r="K3729" s="63"/>
      <c r="L3729" s="63"/>
      <c r="M3729" s="63"/>
      <c r="N3729" s="63"/>
      <c r="O3729" s="63"/>
      <c r="P3729" s="63"/>
      <c r="Q3729" s="63"/>
      <c r="R3729" s="63"/>
      <c r="S3729" s="63"/>
      <c r="T3729" s="63"/>
      <c r="U3729" s="63"/>
      <c r="V3729" s="63"/>
      <c r="W3729" s="63"/>
      <c r="X3729" s="63"/>
      <c r="Y3729" s="63"/>
      <c r="Z3729" s="63"/>
      <c r="AA3729" s="63"/>
      <c r="AB3729" s="63"/>
      <c r="AC3729" s="63"/>
      <c r="AD3729" s="63"/>
      <c r="AE3729" s="63"/>
      <c r="AF3729" s="63"/>
      <c r="AG3729" s="63"/>
      <c r="AH3729" s="63"/>
      <c r="AI3729" s="63"/>
      <c r="AJ3729" s="63"/>
      <c r="AK3729" s="63"/>
      <c r="AL3729" s="63"/>
      <c r="AM3729" s="63"/>
      <c r="AN3729" s="63"/>
      <c r="AO3729" s="63"/>
      <c r="AP3729" s="63"/>
      <c r="AQ3729" s="63"/>
      <c r="AR3729" s="63"/>
      <c r="AS3729" s="63"/>
      <c r="AT3729" s="63"/>
      <c r="AU3729" s="63"/>
      <c r="AV3729" s="63"/>
      <c r="AW3729" s="63"/>
      <c r="AX3729" s="63"/>
      <c r="AY3729" s="63"/>
      <c r="AZ3729" s="63"/>
      <c r="BA3729" s="63"/>
      <c r="BB3729" s="63"/>
      <c r="BC3729" s="63"/>
      <c r="BD3729" s="63"/>
      <c r="BE3729" s="63"/>
      <c r="BF3729" s="63"/>
      <c r="BG3729" s="63"/>
      <c r="BH3729" s="63"/>
      <c r="BI3729" s="63"/>
      <c r="BJ3729" s="63"/>
      <c r="BK3729" s="63"/>
      <c r="BL3729" s="63"/>
      <c r="BM3729" s="63"/>
      <c r="BN3729" s="63"/>
      <c r="BO3729" s="63"/>
      <c r="BP3729" s="63"/>
      <c r="BQ3729" s="63"/>
      <c r="BR3729" s="63"/>
      <c r="BS3729" s="63"/>
      <c r="BT3729" s="63"/>
      <c r="BU3729" s="63"/>
      <c r="BV3729" s="63"/>
      <c r="BW3729" s="63"/>
      <c r="BX3729" s="63"/>
      <c r="BY3729" s="63"/>
      <c r="BZ3729" s="63"/>
      <c r="CA3729" s="63"/>
      <c r="CB3729" s="63"/>
      <c r="CC3729" s="63"/>
      <c r="CD3729" s="63"/>
      <c r="CE3729" s="63"/>
      <c r="CF3729" s="63"/>
      <c r="CG3729" s="63"/>
      <c r="CH3729" s="63"/>
      <c r="CI3729" s="63"/>
      <c r="CJ3729" s="63"/>
      <c r="CK3729" s="63"/>
      <c r="CL3729" s="63"/>
      <c r="CM3729" s="63"/>
      <c r="CN3729" s="63"/>
      <c r="CO3729" s="63"/>
      <c r="CP3729" s="63"/>
      <c r="CR3729" s="227"/>
      <c r="CS3729" s="74"/>
    </row>
    <row r="3730" spans="1:97" s="72" customFormat="1" ht="75.75" customHeight="1">
      <c r="A3730" s="63"/>
      <c r="B3730" s="63"/>
      <c r="C3730" s="63"/>
      <c r="D3730" s="63"/>
      <c r="E3730" s="63"/>
      <c r="F3730" s="63"/>
      <c r="G3730" s="63"/>
      <c r="H3730" s="63"/>
      <c r="I3730" s="63"/>
      <c r="J3730" s="63"/>
      <c r="K3730" s="63"/>
      <c r="L3730" s="63"/>
      <c r="M3730" s="63"/>
      <c r="N3730" s="63"/>
      <c r="O3730" s="63"/>
      <c r="P3730" s="63"/>
      <c r="Q3730" s="63"/>
      <c r="R3730" s="63"/>
      <c r="S3730" s="63"/>
      <c r="T3730" s="63"/>
      <c r="U3730" s="63"/>
      <c r="V3730" s="63"/>
      <c r="W3730" s="63"/>
      <c r="X3730" s="63"/>
      <c r="Y3730" s="63"/>
      <c r="Z3730" s="63"/>
      <c r="AA3730" s="63"/>
      <c r="AB3730" s="63"/>
      <c r="AC3730" s="63"/>
      <c r="AD3730" s="63"/>
      <c r="AE3730" s="63"/>
      <c r="AF3730" s="63"/>
      <c r="AG3730" s="63"/>
      <c r="AH3730" s="63"/>
      <c r="AI3730" s="63"/>
      <c r="AJ3730" s="63"/>
      <c r="AK3730" s="63"/>
      <c r="AL3730" s="63"/>
      <c r="AM3730" s="63"/>
      <c r="AN3730" s="63"/>
      <c r="AO3730" s="63"/>
      <c r="AP3730" s="63"/>
      <c r="AQ3730" s="63"/>
      <c r="AR3730" s="63"/>
      <c r="AS3730" s="63"/>
      <c r="AT3730" s="63"/>
      <c r="AU3730" s="63"/>
      <c r="AV3730" s="63"/>
      <c r="AW3730" s="63"/>
      <c r="AX3730" s="63"/>
      <c r="AY3730" s="63"/>
      <c r="AZ3730" s="63"/>
      <c r="BA3730" s="63"/>
      <c r="BB3730" s="63"/>
      <c r="BC3730" s="63"/>
      <c r="BD3730" s="63"/>
      <c r="BE3730" s="63"/>
      <c r="BF3730" s="63"/>
      <c r="BG3730" s="63"/>
      <c r="BH3730" s="63"/>
      <c r="BI3730" s="63"/>
      <c r="BJ3730" s="63"/>
      <c r="BK3730" s="63"/>
      <c r="BL3730" s="63"/>
      <c r="BM3730" s="63"/>
      <c r="BN3730" s="63"/>
      <c r="BO3730" s="63"/>
      <c r="BP3730" s="63"/>
      <c r="BQ3730" s="63"/>
      <c r="BR3730" s="63"/>
      <c r="BS3730" s="63"/>
      <c r="BT3730" s="63"/>
      <c r="BU3730" s="63"/>
      <c r="BV3730" s="63"/>
      <c r="BW3730" s="63"/>
      <c r="BX3730" s="63"/>
      <c r="BY3730" s="63"/>
      <c r="BZ3730" s="63"/>
      <c r="CA3730" s="63"/>
      <c r="CB3730" s="63"/>
      <c r="CC3730" s="63"/>
      <c r="CD3730" s="63"/>
      <c r="CE3730" s="63"/>
      <c r="CF3730" s="63"/>
      <c r="CG3730" s="63"/>
      <c r="CH3730" s="63"/>
      <c r="CI3730" s="63"/>
      <c r="CJ3730" s="63"/>
      <c r="CK3730" s="63"/>
      <c r="CL3730" s="63"/>
      <c r="CM3730" s="63"/>
      <c r="CN3730" s="63"/>
      <c r="CO3730" s="63"/>
      <c r="CP3730" s="63"/>
      <c r="CR3730" s="227"/>
      <c r="CS3730" s="74"/>
    </row>
    <row r="3731" spans="1:97" s="72" customFormat="1" ht="75.75" customHeight="1">
      <c r="A3731" s="63"/>
      <c r="B3731" s="63"/>
      <c r="C3731" s="63"/>
      <c r="D3731" s="63"/>
      <c r="E3731" s="63"/>
      <c r="F3731" s="63"/>
      <c r="G3731" s="63"/>
      <c r="H3731" s="63"/>
      <c r="I3731" s="63"/>
      <c r="J3731" s="63"/>
      <c r="K3731" s="63"/>
      <c r="L3731" s="63"/>
      <c r="M3731" s="63"/>
      <c r="N3731" s="63"/>
      <c r="O3731" s="63"/>
      <c r="P3731" s="63"/>
      <c r="Q3731" s="63"/>
      <c r="R3731" s="63"/>
      <c r="S3731" s="63"/>
      <c r="T3731" s="63"/>
      <c r="U3731" s="63"/>
      <c r="V3731" s="63"/>
      <c r="W3731" s="63"/>
      <c r="X3731" s="63"/>
      <c r="Y3731" s="63"/>
      <c r="Z3731" s="63"/>
      <c r="AA3731" s="63"/>
      <c r="AB3731" s="63"/>
      <c r="AC3731" s="63"/>
      <c r="AD3731" s="63"/>
      <c r="AE3731" s="63"/>
      <c r="AF3731" s="63"/>
      <c r="AG3731" s="63"/>
      <c r="AH3731" s="63"/>
      <c r="AI3731" s="63"/>
      <c r="AJ3731" s="63"/>
      <c r="AK3731" s="63"/>
      <c r="AL3731" s="63"/>
      <c r="AM3731" s="63"/>
      <c r="AN3731" s="63"/>
      <c r="AO3731" s="63"/>
      <c r="AP3731" s="63"/>
      <c r="AQ3731" s="63"/>
      <c r="AR3731" s="63"/>
      <c r="AS3731" s="63"/>
      <c r="AT3731" s="63"/>
      <c r="AU3731" s="63"/>
      <c r="AV3731" s="63"/>
      <c r="AW3731" s="63"/>
      <c r="AX3731" s="63"/>
      <c r="AY3731" s="63"/>
      <c r="AZ3731" s="63"/>
      <c r="BA3731" s="63"/>
      <c r="BB3731" s="63"/>
      <c r="BC3731" s="63"/>
      <c r="BD3731" s="63"/>
      <c r="BE3731" s="63"/>
      <c r="BF3731" s="63"/>
      <c r="BG3731" s="63"/>
      <c r="BH3731" s="63"/>
      <c r="BI3731" s="63"/>
      <c r="BJ3731" s="63"/>
      <c r="BK3731" s="63"/>
      <c r="BL3731" s="63"/>
      <c r="BM3731" s="63"/>
      <c r="BN3731" s="63"/>
      <c r="BO3731" s="63"/>
      <c r="BP3731" s="63"/>
      <c r="BQ3731" s="63"/>
      <c r="BR3731" s="63"/>
      <c r="BS3731" s="63"/>
      <c r="BT3731" s="63"/>
      <c r="BU3731" s="63"/>
      <c r="BV3731" s="63"/>
      <c r="BW3731" s="63"/>
      <c r="BX3731" s="63"/>
      <c r="BY3731" s="63"/>
      <c r="BZ3731" s="63"/>
      <c r="CA3731" s="63"/>
      <c r="CB3731" s="63"/>
      <c r="CC3731" s="63"/>
      <c r="CD3731" s="63"/>
      <c r="CE3731" s="63"/>
      <c r="CF3731" s="63"/>
      <c r="CG3731" s="63"/>
      <c r="CH3731" s="63"/>
      <c r="CI3731" s="63"/>
      <c r="CJ3731" s="63"/>
      <c r="CK3731" s="63"/>
      <c r="CL3731" s="63"/>
      <c r="CM3731" s="63"/>
      <c r="CN3731" s="63"/>
      <c r="CO3731" s="63"/>
      <c r="CP3731" s="63"/>
      <c r="CR3731" s="227"/>
      <c r="CS3731" s="74"/>
    </row>
    <row r="3732" spans="1:97" s="72" customFormat="1" ht="75.75" customHeight="1">
      <c r="A3732" s="63"/>
      <c r="B3732" s="63"/>
      <c r="C3732" s="63"/>
      <c r="D3732" s="63"/>
      <c r="E3732" s="63"/>
      <c r="F3732" s="63"/>
      <c r="G3732" s="63"/>
      <c r="H3732" s="63"/>
      <c r="I3732" s="63"/>
      <c r="J3732" s="63"/>
      <c r="K3732" s="63"/>
      <c r="L3732" s="63"/>
      <c r="M3732" s="63"/>
      <c r="N3732" s="63"/>
      <c r="O3732" s="63"/>
      <c r="P3732" s="63"/>
      <c r="Q3732" s="63"/>
      <c r="R3732" s="63"/>
      <c r="S3732" s="63"/>
      <c r="T3732" s="63"/>
      <c r="U3732" s="63"/>
      <c r="V3732" s="63"/>
      <c r="W3732" s="63"/>
      <c r="X3732" s="63"/>
      <c r="Y3732" s="63"/>
      <c r="Z3732" s="63"/>
      <c r="AA3732" s="63"/>
      <c r="AB3732" s="63"/>
      <c r="AC3732" s="63"/>
      <c r="AD3732" s="63"/>
      <c r="AE3732" s="63"/>
      <c r="AF3732" s="63"/>
      <c r="AG3732" s="63"/>
      <c r="AH3732" s="63"/>
      <c r="AI3732" s="63"/>
      <c r="AJ3732" s="63"/>
      <c r="AK3732" s="63"/>
      <c r="AL3732" s="63"/>
      <c r="AM3732" s="63"/>
      <c r="AN3732" s="63"/>
      <c r="AO3732" s="63"/>
      <c r="AP3732" s="63"/>
      <c r="AQ3732" s="63"/>
      <c r="AR3732" s="63"/>
      <c r="AS3732" s="63"/>
      <c r="AT3732" s="63"/>
      <c r="AU3732" s="63"/>
      <c r="AV3732" s="63"/>
      <c r="AW3732" s="63"/>
      <c r="AX3732" s="63"/>
      <c r="AY3732" s="63"/>
      <c r="AZ3732" s="63"/>
      <c r="BA3732" s="63"/>
      <c r="BB3732" s="63"/>
      <c r="BC3732" s="63"/>
      <c r="BD3732" s="63"/>
      <c r="BE3732" s="63"/>
      <c r="BF3732" s="63"/>
      <c r="BG3732" s="63"/>
      <c r="BH3732" s="63"/>
      <c r="BI3732" s="63"/>
      <c r="BJ3732" s="63"/>
      <c r="BK3732" s="63"/>
      <c r="BL3732" s="63"/>
      <c r="BM3732" s="63"/>
      <c r="BN3732" s="63"/>
      <c r="BO3732" s="63"/>
      <c r="BP3732" s="63"/>
      <c r="BQ3732" s="63"/>
      <c r="BR3732" s="63"/>
      <c r="BS3732" s="63"/>
      <c r="BT3732" s="63"/>
      <c r="BU3732" s="63"/>
      <c r="BV3732" s="63"/>
      <c r="BW3732" s="63"/>
      <c r="BX3732" s="63"/>
      <c r="BY3732" s="63"/>
      <c r="BZ3732" s="63"/>
      <c r="CA3732" s="63"/>
      <c r="CB3732" s="63"/>
      <c r="CC3732" s="63"/>
      <c r="CD3732" s="63"/>
      <c r="CE3732" s="63"/>
      <c r="CF3732" s="63"/>
      <c r="CG3732" s="63"/>
      <c r="CH3732" s="63"/>
      <c r="CI3732" s="63"/>
      <c r="CJ3732" s="63"/>
      <c r="CK3732" s="63"/>
      <c r="CL3732" s="63"/>
      <c r="CM3732" s="63"/>
      <c r="CN3732" s="63"/>
      <c r="CO3732" s="63"/>
      <c r="CP3732" s="63"/>
      <c r="CR3732" s="227"/>
      <c r="CS3732" s="74"/>
    </row>
    <row r="3733" spans="1:97" s="72" customFormat="1" ht="75.75" customHeight="1">
      <c r="A3733" s="63"/>
      <c r="B3733" s="63"/>
      <c r="C3733" s="63"/>
      <c r="D3733" s="63"/>
      <c r="E3733" s="63"/>
      <c r="F3733" s="63"/>
      <c r="G3733" s="63"/>
      <c r="H3733" s="63"/>
      <c r="I3733" s="63"/>
      <c r="J3733" s="63"/>
      <c r="K3733" s="63"/>
      <c r="L3733" s="63"/>
      <c r="M3733" s="63"/>
      <c r="N3733" s="63"/>
      <c r="O3733" s="63"/>
      <c r="P3733" s="63"/>
      <c r="Q3733" s="63"/>
      <c r="R3733" s="63"/>
      <c r="S3733" s="63"/>
      <c r="T3733" s="63"/>
      <c r="U3733" s="63"/>
      <c r="V3733" s="63"/>
      <c r="W3733" s="63"/>
      <c r="X3733" s="63"/>
      <c r="Y3733" s="63"/>
      <c r="Z3733" s="63"/>
      <c r="AA3733" s="63"/>
      <c r="AB3733" s="63"/>
      <c r="AC3733" s="63"/>
      <c r="AD3733" s="63"/>
      <c r="AE3733" s="63"/>
      <c r="AF3733" s="63"/>
      <c r="AG3733" s="63"/>
      <c r="AH3733" s="63"/>
      <c r="AI3733" s="63"/>
      <c r="AJ3733" s="63"/>
      <c r="AK3733" s="63"/>
      <c r="AL3733" s="63"/>
      <c r="AM3733" s="63"/>
      <c r="AN3733" s="63"/>
      <c r="AO3733" s="63"/>
      <c r="AP3733" s="63"/>
      <c r="AQ3733" s="63"/>
      <c r="AR3733" s="63"/>
      <c r="AS3733" s="63"/>
      <c r="AT3733" s="63"/>
      <c r="AU3733" s="63"/>
      <c r="AV3733" s="63"/>
      <c r="AW3733" s="63"/>
      <c r="AX3733" s="63"/>
      <c r="AY3733" s="63"/>
      <c r="AZ3733" s="63"/>
      <c r="BA3733" s="63"/>
      <c r="BB3733" s="63"/>
      <c r="BC3733" s="63"/>
      <c r="BD3733" s="63"/>
      <c r="BE3733" s="63"/>
      <c r="BF3733" s="63"/>
      <c r="BG3733" s="63"/>
      <c r="BH3733" s="63"/>
      <c r="BI3733" s="63"/>
      <c r="BJ3733" s="63"/>
      <c r="BK3733" s="63"/>
      <c r="BL3733" s="63"/>
      <c r="BM3733" s="63"/>
      <c r="BN3733" s="63"/>
      <c r="BO3733" s="63"/>
      <c r="BP3733" s="63"/>
      <c r="BQ3733" s="63"/>
      <c r="BR3733" s="63"/>
      <c r="BS3733" s="63"/>
      <c r="BT3733" s="63"/>
      <c r="BU3733" s="63"/>
      <c r="BV3733" s="63"/>
      <c r="BW3733" s="63"/>
      <c r="BX3733" s="63"/>
      <c r="BY3733" s="63"/>
      <c r="BZ3733" s="63"/>
      <c r="CA3733" s="63"/>
      <c r="CB3733" s="63"/>
      <c r="CC3733" s="63"/>
      <c r="CD3733" s="63"/>
      <c r="CE3733" s="63"/>
      <c r="CF3733" s="63"/>
      <c r="CG3733" s="63"/>
      <c r="CH3733" s="63"/>
      <c r="CI3733" s="63"/>
      <c r="CJ3733" s="63"/>
      <c r="CK3733" s="63"/>
      <c r="CL3733" s="63"/>
      <c r="CM3733" s="63"/>
      <c r="CN3733" s="63"/>
      <c r="CO3733" s="63"/>
      <c r="CP3733" s="63"/>
      <c r="CR3733" s="227"/>
      <c r="CS3733" s="74"/>
    </row>
    <row r="3734" spans="1:97" s="72" customFormat="1" ht="75.75" customHeight="1">
      <c r="A3734" s="63"/>
      <c r="B3734" s="63"/>
      <c r="C3734" s="63"/>
      <c r="D3734" s="63"/>
      <c r="E3734" s="63"/>
      <c r="F3734" s="63"/>
      <c r="G3734" s="63"/>
      <c r="H3734" s="63"/>
      <c r="I3734" s="63"/>
      <c r="J3734" s="63"/>
      <c r="K3734" s="63"/>
      <c r="L3734" s="63"/>
      <c r="M3734" s="63"/>
      <c r="N3734" s="63"/>
      <c r="O3734" s="63"/>
      <c r="P3734" s="63"/>
      <c r="Q3734" s="63"/>
      <c r="R3734" s="63"/>
      <c r="S3734" s="63"/>
      <c r="T3734" s="63"/>
      <c r="U3734" s="63"/>
      <c r="V3734" s="63"/>
      <c r="W3734" s="63"/>
      <c r="X3734" s="63"/>
      <c r="Y3734" s="63"/>
      <c r="Z3734" s="63"/>
      <c r="AA3734" s="63"/>
      <c r="AB3734" s="63"/>
      <c r="AC3734" s="63"/>
      <c r="AD3734" s="63"/>
      <c r="AE3734" s="63"/>
      <c r="AF3734" s="63"/>
      <c r="AG3734" s="63"/>
      <c r="AH3734" s="63"/>
      <c r="AI3734" s="63"/>
      <c r="AJ3734" s="63"/>
      <c r="AK3734" s="63"/>
      <c r="AL3734" s="63"/>
      <c r="AM3734" s="63"/>
      <c r="AN3734" s="63"/>
      <c r="AO3734" s="63"/>
      <c r="AP3734" s="63"/>
      <c r="AQ3734" s="63"/>
      <c r="AR3734" s="63"/>
      <c r="AS3734" s="63"/>
      <c r="AT3734" s="63"/>
      <c r="AU3734" s="63"/>
      <c r="AV3734" s="63"/>
      <c r="AW3734" s="63"/>
      <c r="AX3734" s="63"/>
      <c r="AY3734" s="63"/>
      <c r="AZ3734" s="63"/>
      <c r="BA3734" s="63"/>
      <c r="BB3734" s="63"/>
      <c r="BC3734" s="63"/>
      <c r="BD3734" s="63"/>
      <c r="BE3734" s="63"/>
      <c r="BF3734" s="63"/>
      <c r="BG3734" s="63"/>
      <c r="BH3734" s="63"/>
      <c r="BI3734" s="63"/>
      <c r="BJ3734" s="63"/>
      <c r="BK3734" s="63"/>
      <c r="BL3734" s="63"/>
      <c r="BM3734" s="63"/>
      <c r="BN3734" s="63"/>
      <c r="BO3734" s="63"/>
      <c r="BP3734" s="63"/>
      <c r="BQ3734" s="63"/>
      <c r="BR3734" s="63"/>
      <c r="BS3734" s="63"/>
      <c r="BT3734" s="63"/>
      <c r="BU3734" s="63"/>
      <c r="BV3734" s="63"/>
      <c r="BW3734" s="63"/>
      <c r="BX3734" s="63"/>
      <c r="BY3734" s="63"/>
      <c r="BZ3734" s="63"/>
      <c r="CA3734" s="63"/>
      <c r="CB3734" s="63"/>
      <c r="CC3734" s="63"/>
      <c r="CD3734" s="63"/>
      <c r="CE3734" s="63"/>
      <c r="CF3734" s="63"/>
      <c r="CG3734" s="63"/>
      <c r="CH3734" s="63"/>
      <c r="CI3734" s="63"/>
      <c r="CJ3734" s="63"/>
      <c r="CK3734" s="63"/>
      <c r="CL3734" s="63"/>
      <c r="CM3734" s="63"/>
      <c r="CN3734" s="63"/>
      <c r="CO3734" s="63"/>
      <c r="CP3734" s="63"/>
      <c r="CR3734" s="227"/>
      <c r="CS3734" s="74"/>
    </row>
    <row r="3735" spans="1:97" s="72" customFormat="1" ht="75.75" customHeight="1">
      <c r="A3735" s="63"/>
      <c r="B3735" s="63"/>
      <c r="C3735" s="63"/>
      <c r="D3735" s="63"/>
      <c r="E3735" s="63"/>
      <c r="F3735" s="63"/>
      <c r="G3735" s="63"/>
      <c r="H3735" s="63"/>
      <c r="I3735" s="63"/>
      <c r="J3735" s="63"/>
      <c r="K3735" s="63"/>
      <c r="L3735" s="63"/>
      <c r="M3735" s="63"/>
      <c r="N3735" s="63"/>
      <c r="O3735" s="63"/>
      <c r="P3735" s="63"/>
      <c r="Q3735" s="63"/>
      <c r="R3735" s="63"/>
      <c r="S3735" s="63"/>
      <c r="T3735" s="63"/>
      <c r="U3735" s="63"/>
      <c r="V3735" s="63"/>
      <c r="W3735" s="63"/>
      <c r="X3735" s="63"/>
      <c r="Y3735" s="63"/>
      <c r="Z3735" s="63"/>
      <c r="AA3735" s="63"/>
      <c r="AB3735" s="63"/>
      <c r="AC3735" s="63"/>
      <c r="AD3735" s="63"/>
      <c r="AE3735" s="63"/>
      <c r="AF3735" s="63"/>
      <c r="AG3735" s="63"/>
      <c r="AH3735" s="63"/>
      <c r="AI3735" s="63"/>
      <c r="AJ3735" s="63"/>
      <c r="AK3735" s="63"/>
      <c r="AL3735" s="63"/>
      <c r="AM3735" s="63"/>
      <c r="AN3735" s="63"/>
      <c r="AO3735" s="63"/>
      <c r="AP3735" s="63"/>
      <c r="AQ3735" s="63"/>
      <c r="AR3735" s="63"/>
      <c r="AS3735" s="63"/>
      <c r="AT3735" s="63"/>
      <c r="AU3735" s="63"/>
      <c r="AV3735" s="63"/>
      <c r="AW3735" s="63"/>
      <c r="AX3735" s="63"/>
      <c r="AY3735" s="63"/>
      <c r="AZ3735" s="63"/>
      <c r="BA3735" s="63"/>
      <c r="BB3735" s="63"/>
      <c r="BC3735" s="63"/>
      <c r="BD3735" s="63"/>
      <c r="BE3735" s="63"/>
      <c r="BF3735" s="63"/>
      <c r="BG3735" s="63"/>
      <c r="BH3735" s="63"/>
      <c r="BI3735" s="63"/>
      <c r="BJ3735" s="63"/>
      <c r="BK3735" s="63"/>
      <c r="BL3735" s="63"/>
      <c r="BM3735" s="63"/>
      <c r="BN3735" s="63"/>
      <c r="BO3735" s="63"/>
      <c r="BP3735" s="63"/>
      <c r="BQ3735" s="63"/>
      <c r="BR3735" s="63"/>
      <c r="BS3735" s="63"/>
      <c r="BT3735" s="63"/>
      <c r="BU3735" s="63"/>
      <c r="BV3735" s="63"/>
      <c r="BW3735" s="63"/>
      <c r="BX3735" s="63"/>
      <c r="BY3735" s="63"/>
      <c r="BZ3735" s="63"/>
      <c r="CA3735" s="63"/>
      <c r="CB3735" s="63"/>
      <c r="CC3735" s="63"/>
      <c r="CD3735" s="63"/>
      <c r="CE3735" s="63"/>
      <c r="CF3735" s="63"/>
      <c r="CG3735" s="63"/>
      <c r="CH3735" s="63"/>
      <c r="CI3735" s="63"/>
      <c r="CJ3735" s="63"/>
      <c r="CK3735" s="63"/>
      <c r="CL3735" s="63"/>
      <c r="CM3735" s="63"/>
      <c r="CN3735" s="63"/>
      <c r="CO3735" s="63"/>
      <c r="CP3735" s="63"/>
      <c r="CR3735" s="227"/>
      <c r="CS3735" s="74"/>
    </row>
    <row r="3736" spans="1:97" s="72" customFormat="1" ht="75.75" customHeight="1">
      <c r="A3736" s="63"/>
      <c r="B3736" s="63"/>
      <c r="C3736" s="63"/>
      <c r="D3736" s="63"/>
      <c r="E3736" s="63"/>
      <c r="F3736" s="63"/>
      <c r="G3736" s="63"/>
      <c r="H3736" s="63"/>
      <c r="I3736" s="63"/>
      <c r="J3736" s="63"/>
      <c r="K3736" s="63"/>
      <c r="L3736" s="63"/>
      <c r="M3736" s="63"/>
      <c r="N3736" s="63"/>
      <c r="O3736" s="63"/>
      <c r="P3736" s="63"/>
      <c r="Q3736" s="63"/>
      <c r="R3736" s="63"/>
      <c r="S3736" s="63"/>
      <c r="T3736" s="63"/>
      <c r="U3736" s="63"/>
      <c r="V3736" s="63"/>
      <c r="W3736" s="63"/>
      <c r="X3736" s="63"/>
      <c r="Y3736" s="63"/>
      <c r="Z3736" s="63"/>
      <c r="AA3736" s="63"/>
      <c r="AB3736" s="63"/>
      <c r="AC3736" s="63"/>
      <c r="AD3736" s="63"/>
      <c r="AE3736" s="63"/>
      <c r="AF3736" s="63"/>
      <c r="AG3736" s="63"/>
      <c r="AH3736" s="63"/>
      <c r="AI3736" s="63"/>
      <c r="AJ3736" s="63"/>
      <c r="AK3736" s="63"/>
      <c r="AL3736" s="63"/>
      <c r="AM3736" s="63"/>
      <c r="AN3736" s="63"/>
      <c r="AO3736" s="63"/>
      <c r="AP3736" s="63"/>
      <c r="AQ3736" s="63"/>
      <c r="AR3736" s="63"/>
      <c r="AS3736" s="63"/>
      <c r="AT3736" s="63"/>
      <c r="AU3736" s="63"/>
      <c r="AV3736" s="63"/>
      <c r="AW3736" s="63"/>
      <c r="AX3736" s="63"/>
      <c r="AY3736" s="63"/>
      <c r="AZ3736" s="63"/>
      <c r="BA3736" s="63"/>
      <c r="BB3736" s="63"/>
      <c r="BC3736" s="63"/>
      <c r="BD3736" s="63"/>
      <c r="BE3736" s="63"/>
      <c r="BF3736" s="63"/>
      <c r="BG3736" s="63"/>
      <c r="BH3736" s="63"/>
      <c r="BI3736" s="63"/>
      <c r="BJ3736" s="63"/>
      <c r="BK3736" s="63"/>
      <c r="BL3736" s="63"/>
      <c r="BM3736" s="63"/>
      <c r="BN3736" s="63"/>
      <c r="BO3736" s="63"/>
      <c r="BP3736" s="63"/>
      <c r="BQ3736" s="63"/>
      <c r="BR3736" s="63"/>
      <c r="BS3736" s="63"/>
      <c r="BT3736" s="63"/>
      <c r="BU3736" s="63"/>
      <c r="BV3736" s="63"/>
      <c r="BW3736" s="63"/>
      <c r="BX3736" s="63"/>
      <c r="BY3736" s="63"/>
      <c r="BZ3736" s="63"/>
      <c r="CA3736" s="63"/>
      <c r="CB3736" s="63"/>
      <c r="CC3736" s="63"/>
      <c r="CD3736" s="63"/>
      <c r="CE3736" s="63"/>
      <c r="CF3736" s="63"/>
      <c r="CG3736" s="63"/>
      <c r="CH3736" s="63"/>
      <c r="CI3736" s="63"/>
      <c r="CJ3736" s="63"/>
      <c r="CK3736" s="63"/>
      <c r="CL3736" s="63"/>
      <c r="CM3736" s="63"/>
      <c r="CN3736" s="63"/>
      <c r="CO3736" s="63"/>
      <c r="CP3736" s="63"/>
      <c r="CR3736" s="227"/>
      <c r="CS3736" s="74"/>
    </row>
    <row r="3737" spans="1:97" s="72" customFormat="1" ht="75.75" customHeight="1">
      <c r="A3737" s="63"/>
      <c r="B3737" s="63"/>
      <c r="C3737" s="63"/>
      <c r="D3737" s="63"/>
      <c r="E3737" s="63"/>
      <c r="F3737" s="63"/>
      <c r="G3737" s="63"/>
      <c r="H3737" s="63"/>
      <c r="I3737" s="63"/>
      <c r="J3737" s="63"/>
      <c r="K3737" s="63"/>
      <c r="L3737" s="63"/>
      <c r="M3737" s="63"/>
      <c r="N3737" s="63"/>
      <c r="O3737" s="63"/>
      <c r="P3737" s="63"/>
      <c r="Q3737" s="63"/>
      <c r="R3737" s="63"/>
      <c r="S3737" s="63"/>
      <c r="T3737" s="63"/>
      <c r="U3737" s="63"/>
      <c r="V3737" s="63"/>
      <c r="W3737" s="63"/>
      <c r="X3737" s="63"/>
      <c r="Y3737" s="63"/>
      <c r="Z3737" s="63"/>
      <c r="AA3737" s="63"/>
      <c r="AB3737" s="63"/>
      <c r="AC3737" s="63"/>
      <c r="AD3737" s="63"/>
      <c r="AE3737" s="63"/>
      <c r="AF3737" s="63"/>
      <c r="AG3737" s="63"/>
      <c r="AH3737" s="63"/>
      <c r="AI3737" s="63"/>
      <c r="AJ3737" s="63"/>
      <c r="AK3737" s="63"/>
      <c r="AL3737" s="63"/>
      <c r="AM3737" s="63"/>
      <c r="AN3737" s="63"/>
      <c r="AO3737" s="63"/>
      <c r="AP3737" s="63"/>
      <c r="AQ3737" s="63"/>
      <c r="AR3737" s="63"/>
      <c r="AS3737" s="63"/>
      <c r="AT3737" s="63"/>
      <c r="AU3737" s="63"/>
      <c r="AV3737" s="63"/>
      <c r="AW3737" s="63"/>
      <c r="AX3737" s="63"/>
      <c r="AY3737" s="63"/>
      <c r="AZ3737" s="63"/>
      <c r="BA3737" s="63"/>
      <c r="BB3737" s="63"/>
      <c r="BC3737" s="63"/>
      <c r="BD3737" s="63"/>
      <c r="BE3737" s="63"/>
      <c r="BF3737" s="63"/>
      <c r="BG3737" s="63"/>
      <c r="BH3737" s="63"/>
      <c r="BI3737" s="63"/>
      <c r="BJ3737" s="63"/>
      <c r="BK3737" s="63"/>
      <c r="BL3737" s="63"/>
      <c r="BM3737" s="63"/>
      <c r="BN3737" s="63"/>
      <c r="BO3737" s="63"/>
      <c r="BP3737" s="63"/>
      <c r="BQ3737" s="63"/>
      <c r="BR3737" s="63"/>
      <c r="BS3737" s="63"/>
      <c r="BT3737" s="63"/>
      <c r="BU3737" s="63"/>
      <c r="BV3737" s="63"/>
      <c r="BW3737" s="63"/>
      <c r="BX3737" s="63"/>
      <c r="BY3737" s="63"/>
      <c r="BZ3737" s="63"/>
      <c r="CA3737" s="63"/>
      <c r="CB3737" s="63"/>
      <c r="CC3737" s="63"/>
      <c r="CD3737" s="63"/>
      <c r="CE3737" s="63"/>
      <c r="CF3737" s="63"/>
      <c r="CG3737" s="63"/>
      <c r="CH3737" s="63"/>
      <c r="CI3737" s="63"/>
      <c r="CJ3737" s="63"/>
      <c r="CK3737" s="63"/>
      <c r="CL3737" s="63"/>
      <c r="CM3737" s="63"/>
      <c r="CN3737" s="63"/>
      <c r="CO3737" s="63"/>
      <c r="CP3737" s="63"/>
      <c r="CR3737" s="227"/>
      <c r="CS3737" s="74"/>
    </row>
    <row r="3738" spans="1:97" s="72" customFormat="1" ht="75.75" customHeight="1">
      <c r="A3738" s="63"/>
      <c r="B3738" s="63"/>
      <c r="C3738" s="63"/>
      <c r="D3738" s="63"/>
      <c r="E3738" s="63"/>
      <c r="F3738" s="63"/>
      <c r="G3738" s="63"/>
      <c r="H3738" s="63"/>
      <c r="I3738" s="63"/>
      <c r="J3738" s="63"/>
      <c r="K3738" s="63"/>
      <c r="L3738" s="63"/>
      <c r="M3738" s="63"/>
      <c r="N3738" s="63"/>
      <c r="O3738" s="63"/>
      <c r="P3738" s="63"/>
      <c r="Q3738" s="63"/>
      <c r="R3738" s="63"/>
      <c r="S3738" s="63"/>
      <c r="T3738" s="63"/>
      <c r="U3738" s="63"/>
      <c r="V3738" s="63"/>
      <c r="W3738" s="63"/>
      <c r="X3738" s="63"/>
      <c r="Y3738" s="63"/>
      <c r="Z3738" s="63"/>
      <c r="AA3738" s="63"/>
      <c r="AB3738" s="63"/>
      <c r="AC3738" s="63"/>
      <c r="AD3738" s="63"/>
      <c r="AE3738" s="63"/>
      <c r="AF3738" s="63"/>
      <c r="AG3738" s="63"/>
      <c r="AH3738" s="63"/>
      <c r="AI3738" s="63"/>
      <c r="AJ3738" s="63"/>
      <c r="AK3738" s="63"/>
      <c r="AL3738" s="63"/>
      <c r="AM3738" s="63"/>
      <c r="AN3738" s="63"/>
      <c r="AO3738" s="63"/>
      <c r="AP3738" s="63"/>
      <c r="AQ3738" s="63"/>
      <c r="AR3738" s="63"/>
      <c r="AS3738" s="63"/>
      <c r="AT3738" s="63"/>
      <c r="AU3738" s="63"/>
      <c r="AV3738" s="63"/>
      <c r="AW3738" s="63"/>
      <c r="AX3738" s="63"/>
      <c r="AY3738" s="63"/>
      <c r="AZ3738" s="63"/>
      <c r="BA3738" s="63"/>
      <c r="BB3738" s="63"/>
      <c r="BC3738" s="63"/>
      <c r="BD3738" s="63"/>
      <c r="BE3738" s="63"/>
      <c r="BF3738" s="63"/>
      <c r="BG3738" s="63"/>
      <c r="BH3738" s="63"/>
      <c r="BI3738" s="63"/>
      <c r="BJ3738" s="63"/>
      <c r="BK3738" s="63"/>
      <c r="BL3738" s="63"/>
      <c r="BM3738" s="63"/>
      <c r="BN3738" s="63"/>
      <c r="BO3738" s="63"/>
      <c r="BP3738" s="63"/>
      <c r="BQ3738" s="63"/>
      <c r="BR3738" s="63"/>
      <c r="BS3738" s="63"/>
      <c r="BT3738" s="63"/>
      <c r="BU3738" s="63"/>
      <c r="BV3738" s="63"/>
      <c r="BW3738" s="63"/>
      <c r="BX3738" s="63"/>
      <c r="BY3738" s="63"/>
      <c r="BZ3738" s="63"/>
      <c r="CA3738" s="63"/>
      <c r="CB3738" s="63"/>
      <c r="CC3738" s="63"/>
      <c r="CD3738" s="63"/>
      <c r="CE3738" s="63"/>
      <c r="CF3738" s="63"/>
      <c r="CG3738" s="63"/>
      <c r="CH3738" s="63"/>
      <c r="CI3738" s="63"/>
      <c r="CJ3738" s="63"/>
      <c r="CK3738" s="63"/>
      <c r="CL3738" s="63"/>
      <c r="CM3738" s="63"/>
      <c r="CN3738" s="63"/>
      <c r="CO3738" s="63"/>
      <c r="CP3738" s="63"/>
      <c r="CR3738" s="227"/>
      <c r="CS3738" s="74"/>
    </row>
    <row r="3739" spans="1:97" s="72" customFormat="1" ht="75.75" customHeight="1">
      <c r="A3739" s="63"/>
      <c r="B3739" s="63"/>
      <c r="C3739" s="63"/>
      <c r="D3739" s="63"/>
      <c r="E3739" s="63"/>
      <c r="F3739" s="63"/>
      <c r="G3739" s="63"/>
      <c r="H3739" s="63"/>
      <c r="I3739" s="63"/>
      <c r="J3739" s="63"/>
      <c r="K3739" s="63"/>
      <c r="L3739" s="63"/>
      <c r="M3739" s="63"/>
      <c r="N3739" s="63"/>
      <c r="O3739" s="63"/>
      <c r="P3739" s="63"/>
      <c r="Q3739" s="63"/>
      <c r="R3739" s="63"/>
      <c r="S3739" s="63"/>
      <c r="T3739" s="63"/>
      <c r="U3739" s="63"/>
      <c r="V3739" s="63"/>
      <c r="W3739" s="63"/>
      <c r="X3739" s="63"/>
      <c r="Y3739" s="63"/>
      <c r="Z3739" s="63"/>
      <c r="AA3739" s="63"/>
      <c r="AB3739" s="63"/>
      <c r="AC3739" s="63"/>
      <c r="AD3739" s="63"/>
      <c r="AE3739" s="63"/>
      <c r="AF3739" s="63"/>
      <c r="AG3739" s="63"/>
      <c r="AH3739" s="63"/>
      <c r="AI3739" s="63"/>
      <c r="AJ3739" s="63"/>
      <c r="AK3739" s="63"/>
      <c r="AL3739" s="63"/>
      <c r="AM3739" s="63"/>
      <c r="AN3739" s="63"/>
      <c r="AO3739" s="63"/>
      <c r="AP3739" s="63"/>
      <c r="AQ3739" s="63"/>
      <c r="AR3739" s="63"/>
      <c r="AS3739" s="63"/>
      <c r="AT3739" s="63"/>
      <c r="AU3739" s="63"/>
      <c r="AV3739" s="63"/>
      <c r="AW3739" s="63"/>
      <c r="AX3739" s="63"/>
      <c r="AY3739" s="63"/>
      <c r="AZ3739" s="63"/>
      <c r="BA3739" s="63"/>
      <c r="BB3739" s="63"/>
      <c r="BC3739" s="63"/>
      <c r="BD3739" s="63"/>
      <c r="BE3739" s="63"/>
      <c r="BF3739" s="63"/>
      <c r="BG3739" s="63"/>
      <c r="BH3739" s="63"/>
      <c r="BI3739" s="63"/>
      <c r="BJ3739" s="63"/>
      <c r="BK3739" s="63"/>
      <c r="BL3739" s="63"/>
      <c r="BM3739" s="63"/>
      <c r="BN3739" s="63"/>
      <c r="BO3739" s="63"/>
      <c r="BP3739" s="63"/>
      <c r="BQ3739" s="63"/>
      <c r="BR3739" s="63"/>
      <c r="BS3739" s="63"/>
      <c r="BT3739" s="63"/>
      <c r="BU3739" s="63"/>
      <c r="BV3739" s="63"/>
      <c r="BW3739" s="63"/>
      <c r="BX3739" s="63"/>
      <c r="BY3739" s="63"/>
      <c r="BZ3739" s="63"/>
      <c r="CA3739" s="63"/>
      <c r="CB3739" s="63"/>
      <c r="CC3739" s="63"/>
      <c r="CD3739" s="63"/>
      <c r="CE3739" s="63"/>
      <c r="CF3739" s="63"/>
      <c r="CG3739" s="63"/>
      <c r="CH3739" s="63"/>
      <c r="CI3739" s="63"/>
      <c r="CJ3739" s="63"/>
      <c r="CK3739" s="63"/>
      <c r="CL3739" s="63"/>
      <c r="CM3739" s="63"/>
      <c r="CN3739" s="63"/>
      <c r="CO3739" s="63"/>
      <c r="CP3739" s="63"/>
      <c r="CR3739" s="227"/>
      <c r="CS3739" s="74"/>
    </row>
    <row r="3740" spans="1:97" s="72" customFormat="1" ht="75.75" customHeight="1">
      <c r="A3740" s="63"/>
      <c r="B3740" s="63"/>
      <c r="C3740" s="63"/>
      <c r="D3740" s="63"/>
      <c r="E3740" s="63"/>
      <c r="F3740" s="63"/>
      <c r="G3740" s="63"/>
      <c r="H3740" s="63"/>
      <c r="I3740" s="63"/>
      <c r="J3740" s="63"/>
      <c r="K3740" s="63"/>
      <c r="L3740" s="63"/>
      <c r="M3740" s="63"/>
      <c r="N3740" s="63"/>
      <c r="O3740" s="63"/>
      <c r="P3740" s="63"/>
      <c r="Q3740" s="63"/>
      <c r="R3740" s="63"/>
      <c r="S3740" s="63"/>
      <c r="T3740" s="63"/>
      <c r="U3740" s="63"/>
      <c r="V3740" s="63"/>
      <c r="W3740" s="63"/>
      <c r="X3740" s="63"/>
      <c r="Y3740" s="63"/>
      <c r="Z3740" s="63"/>
      <c r="AA3740" s="63"/>
      <c r="AB3740" s="63"/>
      <c r="AC3740" s="63"/>
      <c r="AD3740" s="63"/>
      <c r="AE3740" s="63"/>
      <c r="AF3740" s="63"/>
      <c r="AG3740" s="63"/>
      <c r="AH3740" s="63"/>
      <c r="AI3740" s="63"/>
      <c r="AJ3740" s="63"/>
      <c r="AK3740" s="63"/>
      <c r="AL3740" s="63"/>
      <c r="AM3740" s="63"/>
      <c r="AN3740" s="63"/>
      <c r="AO3740" s="63"/>
      <c r="AP3740" s="63"/>
      <c r="AQ3740" s="63"/>
      <c r="AR3740" s="63"/>
      <c r="AS3740" s="63"/>
      <c r="AT3740" s="63"/>
      <c r="AU3740" s="63"/>
      <c r="AV3740" s="63"/>
      <c r="AW3740" s="63"/>
      <c r="AX3740" s="63"/>
      <c r="AY3740" s="63"/>
      <c r="AZ3740" s="63"/>
      <c r="BA3740" s="63"/>
      <c r="BB3740" s="63"/>
      <c r="BC3740" s="63"/>
      <c r="BD3740" s="63"/>
      <c r="BE3740" s="63"/>
      <c r="BF3740" s="63"/>
      <c r="BG3740" s="63"/>
      <c r="BH3740" s="63"/>
      <c r="BI3740" s="63"/>
      <c r="BJ3740" s="63"/>
      <c r="BK3740" s="63"/>
      <c r="BL3740" s="63"/>
      <c r="BM3740" s="63"/>
      <c r="BN3740" s="63"/>
      <c r="BO3740" s="63"/>
      <c r="BP3740" s="63"/>
      <c r="BQ3740" s="63"/>
      <c r="BR3740" s="63"/>
      <c r="BS3740" s="63"/>
      <c r="BT3740" s="63"/>
      <c r="BU3740" s="63"/>
      <c r="BV3740" s="63"/>
      <c r="BW3740" s="63"/>
      <c r="BX3740" s="63"/>
      <c r="BY3740" s="63"/>
      <c r="BZ3740" s="63"/>
      <c r="CA3740" s="63"/>
      <c r="CB3740" s="63"/>
      <c r="CC3740" s="63"/>
      <c r="CD3740" s="63"/>
      <c r="CE3740" s="63"/>
      <c r="CF3740" s="63"/>
      <c r="CG3740" s="63"/>
      <c r="CH3740" s="63"/>
      <c r="CI3740" s="63"/>
      <c r="CJ3740" s="63"/>
      <c r="CK3740" s="63"/>
      <c r="CL3740" s="63"/>
      <c r="CM3740" s="63"/>
      <c r="CN3740" s="63"/>
      <c r="CO3740" s="63"/>
      <c r="CP3740" s="63"/>
      <c r="CR3740" s="227"/>
      <c r="CS3740" s="74"/>
    </row>
    <row r="3741" spans="1:97" s="72" customFormat="1" ht="75.75" customHeight="1">
      <c r="A3741" s="63"/>
      <c r="B3741" s="63"/>
      <c r="C3741" s="63"/>
      <c r="D3741" s="63"/>
      <c r="E3741" s="63"/>
      <c r="F3741" s="63"/>
      <c r="G3741" s="63"/>
      <c r="H3741" s="63"/>
      <c r="I3741" s="63"/>
      <c r="J3741" s="63"/>
      <c r="K3741" s="63"/>
      <c r="L3741" s="63"/>
      <c r="M3741" s="63"/>
      <c r="N3741" s="63"/>
      <c r="O3741" s="63"/>
      <c r="P3741" s="63"/>
      <c r="Q3741" s="63"/>
      <c r="R3741" s="63"/>
      <c r="S3741" s="63"/>
      <c r="T3741" s="63"/>
      <c r="U3741" s="63"/>
      <c r="V3741" s="63"/>
      <c r="W3741" s="63"/>
      <c r="X3741" s="63"/>
      <c r="Y3741" s="63"/>
      <c r="Z3741" s="63"/>
      <c r="AA3741" s="63"/>
      <c r="AB3741" s="63"/>
      <c r="AC3741" s="63"/>
      <c r="AD3741" s="63"/>
      <c r="AE3741" s="63"/>
      <c r="AF3741" s="63"/>
      <c r="AG3741" s="63"/>
      <c r="AH3741" s="63"/>
      <c r="AI3741" s="63"/>
      <c r="AJ3741" s="63"/>
      <c r="AK3741" s="63"/>
      <c r="AL3741" s="63"/>
      <c r="AM3741" s="63"/>
      <c r="AN3741" s="63"/>
      <c r="AO3741" s="63"/>
      <c r="AP3741" s="63"/>
      <c r="AQ3741" s="63"/>
      <c r="AR3741" s="63"/>
      <c r="AS3741" s="63"/>
      <c r="AT3741" s="63"/>
      <c r="AU3741" s="63"/>
      <c r="AV3741" s="63"/>
      <c r="AW3741" s="63"/>
      <c r="AX3741" s="63"/>
      <c r="AY3741" s="63"/>
      <c r="AZ3741" s="63"/>
      <c r="BA3741" s="63"/>
      <c r="BB3741" s="63"/>
      <c r="BC3741" s="63"/>
      <c r="BD3741" s="63"/>
      <c r="BE3741" s="63"/>
      <c r="BF3741" s="63"/>
      <c r="BG3741" s="63"/>
      <c r="BH3741" s="63"/>
      <c r="BI3741" s="63"/>
      <c r="BJ3741" s="63"/>
      <c r="BK3741" s="63"/>
      <c r="BL3741" s="63"/>
      <c r="BM3741" s="63"/>
      <c r="BN3741" s="63"/>
      <c r="BO3741" s="63"/>
      <c r="BP3741" s="63"/>
      <c r="BQ3741" s="63"/>
      <c r="BR3741" s="63"/>
      <c r="BS3741" s="63"/>
      <c r="BT3741" s="63"/>
      <c r="BU3741" s="63"/>
      <c r="BV3741" s="63"/>
      <c r="BW3741" s="63"/>
      <c r="BX3741" s="63"/>
      <c r="BY3741" s="63"/>
      <c r="BZ3741" s="63"/>
      <c r="CA3741" s="63"/>
      <c r="CB3741" s="63"/>
      <c r="CC3741" s="63"/>
      <c r="CD3741" s="63"/>
      <c r="CE3741" s="63"/>
      <c r="CF3741" s="63"/>
      <c r="CG3741" s="63"/>
      <c r="CH3741" s="63"/>
      <c r="CI3741" s="63"/>
      <c r="CJ3741" s="63"/>
      <c r="CK3741" s="63"/>
      <c r="CL3741" s="63"/>
      <c r="CM3741" s="63"/>
      <c r="CN3741" s="63"/>
      <c r="CO3741" s="63"/>
      <c r="CP3741" s="63"/>
      <c r="CR3741" s="227"/>
      <c r="CS3741" s="74"/>
    </row>
    <row r="3742" spans="1:97" s="72" customFormat="1" ht="75.75" customHeight="1">
      <c r="A3742" s="63"/>
      <c r="B3742" s="63"/>
      <c r="C3742" s="63"/>
      <c r="D3742" s="63"/>
      <c r="E3742" s="63"/>
      <c r="F3742" s="63"/>
      <c r="G3742" s="63"/>
      <c r="H3742" s="63"/>
      <c r="I3742" s="63"/>
      <c r="J3742" s="63"/>
      <c r="K3742" s="63"/>
      <c r="L3742" s="63"/>
      <c r="M3742" s="63"/>
      <c r="N3742" s="63"/>
      <c r="O3742" s="63"/>
      <c r="P3742" s="63"/>
      <c r="Q3742" s="63"/>
      <c r="R3742" s="63"/>
      <c r="S3742" s="63"/>
      <c r="T3742" s="63"/>
      <c r="U3742" s="63"/>
      <c r="V3742" s="63"/>
      <c r="W3742" s="63"/>
      <c r="X3742" s="63"/>
      <c r="Y3742" s="63"/>
      <c r="Z3742" s="63"/>
      <c r="AA3742" s="63"/>
      <c r="AB3742" s="63"/>
      <c r="AC3742" s="63"/>
      <c r="AD3742" s="63"/>
      <c r="AE3742" s="63"/>
      <c r="AF3742" s="63"/>
      <c r="AG3742" s="63"/>
      <c r="AH3742" s="63"/>
      <c r="AI3742" s="63"/>
      <c r="AJ3742" s="63"/>
      <c r="AK3742" s="63"/>
      <c r="AL3742" s="63"/>
      <c r="AM3742" s="63"/>
      <c r="AN3742" s="63"/>
      <c r="AO3742" s="63"/>
      <c r="AP3742" s="63"/>
      <c r="AQ3742" s="63"/>
      <c r="AR3742" s="63"/>
      <c r="AS3742" s="63"/>
      <c r="AT3742" s="63"/>
      <c r="AU3742" s="63"/>
      <c r="AV3742" s="63"/>
      <c r="AW3742" s="63"/>
      <c r="AX3742" s="63"/>
      <c r="AY3742" s="63"/>
      <c r="AZ3742" s="63"/>
      <c r="BA3742" s="63"/>
      <c r="BB3742" s="63"/>
      <c r="BC3742" s="63"/>
      <c r="BD3742" s="63"/>
      <c r="BE3742" s="63"/>
      <c r="BF3742" s="63"/>
      <c r="BG3742" s="63"/>
      <c r="BH3742" s="63"/>
      <c r="BI3742" s="63"/>
      <c r="BJ3742" s="63"/>
      <c r="BK3742" s="63"/>
      <c r="BL3742" s="63"/>
      <c r="BM3742" s="63"/>
      <c r="BN3742" s="63"/>
      <c r="BO3742" s="63"/>
      <c r="BP3742" s="63"/>
      <c r="BQ3742" s="63"/>
      <c r="BR3742" s="63"/>
      <c r="BS3742" s="63"/>
      <c r="BT3742" s="63"/>
      <c r="BU3742" s="63"/>
      <c r="BV3742" s="63"/>
      <c r="BW3742" s="63"/>
      <c r="BX3742" s="63"/>
      <c r="BY3742" s="63"/>
      <c r="BZ3742" s="63"/>
      <c r="CA3742" s="63"/>
      <c r="CB3742" s="63"/>
      <c r="CC3742" s="63"/>
      <c r="CD3742" s="63"/>
      <c r="CE3742" s="63"/>
      <c r="CF3742" s="63"/>
      <c r="CG3742" s="63"/>
      <c r="CH3742" s="63"/>
      <c r="CI3742" s="63"/>
      <c r="CJ3742" s="63"/>
      <c r="CK3742" s="63"/>
      <c r="CL3742" s="63"/>
      <c r="CM3742" s="63"/>
      <c r="CN3742" s="63"/>
      <c r="CO3742" s="63"/>
      <c r="CP3742" s="63"/>
      <c r="CR3742" s="227"/>
      <c r="CS3742" s="74"/>
    </row>
    <row r="3743" spans="1:97" s="72" customFormat="1" ht="75.75" customHeight="1">
      <c r="A3743" s="63"/>
      <c r="B3743" s="63"/>
      <c r="C3743" s="63"/>
      <c r="D3743" s="63"/>
      <c r="E3743" s="63"/>
      <c r="F3743" s="63"/>
      <c r="G3743" s="63"/>
      <c r="H3743" s="63"/>
      <c r="I3743" s="63"/>
      <c r="J3743" s="63"/>
      <c r="K3743" s="63"/>
      <c r="L3743" s="63"/>
      <c r="M3743" s="63"/>
      <c r="N3743" s="63"/>
      <c r="O3743" s="63"/>
      <c r="P3743" s="63"/>
      <c r="Q3743" s="63"/>
      <c r="R3743" s="63"/>
      <c r="S3743" s="63"/>
      <c r="T3743" s="63"/>
      <c r="U3743" s="63"/>
      <c r="V3743" s="63"/>
      <c r="W3743" s="63"/>
      <c r="X3743" s="63"/>
      <c r="Y3743" s="63"/>
      <c r="Z3743" s="63"/>
      <c r="AA3743" s="63"/>
      <c r="AB3743" s="63"/>
      <c r="AC3743" s="63"/>
      <c r="AD3743" s="63"/>
      <c r="AE3743" s="63"/>
      <c r="AF3743" s="63"/>
      <c r="AG3743" s="63"/>
      <c r="AH3743" s="63"/>
      <c r="AI3743" s="63"/>
      <c r="AJ3743" s="63"/>
      <c r="AK3743" s="63"/>
      <c r="AL3743" s="63"/>
      <c r="AM3743" s="63"/>
      <c r="AN3743" s="63"/>
      <c r="AO3743" s="63"/>
      <c r="AP3743" s="63"/>
      <c r="AQ3743" s="63"/>
      <c r="AR3743" s="63"/>
      <c r="AS3743" s="63"/>
      <c r="AT3743" s="63"/>
      <c r="AU3743" s="63"/>
      <c r="AV3743" s="63"/>
      <c r="AW3743" s="63"/>
      <c r="AX3743" s="63"/>
      <c r="AY3743" s="63"/>
      <c r="AZ3743" s="63"/>
      <c r="BA3743" s="63"/>
      <c r="BB3743" s="63"/>
      <c r="BC3743" s="63"/>
      <c r="BD3743" s="63"/>
      <c r="BE3743" s="63"/>
      <c r="BF3743" s="63"/>
      <c r="BG3743" s="63"/>
      <c r="BH3743" s="63"/>
      <c r="BI3743" s="63"/>
      <c r="BJ3743" s="63"/>
      <c r="BK3743" s="63"/>
      <c r="BL3743" s="63"/>
      <c r="BM3743" s="63"/>
      <c r="BN3743" s="63"/>
      <c r="BO3743" s="63"/>
      <c r="BP3743" s="63"/>
      <c r="BQ3743" s="63"/>
      <c r="BR3743" s="63"/>
      <c r="BS3743" s="63"/>
      <c r="BT3743" s="63"/>
      <c r="BU3743" s="63"/>
      <c r="BV3743" s="63"/>
      <c r="BW3743" s="63"/>
      <c r="BX3743" s="63"/>
      <c r="BY3743" s="63"/>
      <c r="BZ3743" s="63"/>
      <c r="CA3743" s="63"/>
      <c r="CB3743" s="63"/>
      <c r="CC3743" s="63"/>
      <c r="CD3743" s="63"/>
      <c r="CE3743" s="63"/>
      <c r="CF3743" s="63"/>
      <c r="CG3743" s="63"/>
      <c r="CH3743" s="63"/>
      <c r="CI3743" s="63"/>
      <c r="CJ3743" s="63"/>
      <c r="CK3743" s="63"/>
      <c r="CL3743" s="63"/>
      <c r="CM3743" s="63"/>
      <c r="CN3743" s="63"/>
      <c r="CO3743" s="63"/>
      <c r="CP3743" s="63"/>
      <c r="CR3743" s="227"/>
      <c r="CS3743" s="74"/>
    </row>
    <row r="3744" spans="1:97" s="72" customFormat="1" ht="75.75" customHeight="1">
      <c r="A3744" s="63"/>
      <c r="B3744" s="63"/>
      <c r="C3744" s="63"/>
      <c r="D3744" s="63"/>
      <c r="E3744" s="63"/>
      <c r="F3744" s="63"/>
      <c r="G3744" s="63"/>
      <c r="H3744" s="63"/>
      <c r="I3744" s="63"/>
      <c r="J3744" s="63"/>
      <c r="K3744" s="63"/>
      <c r="L3744" s="63"/>
      <c r="M3744" s="63"/>
      <c r="N3744" s="63"/>
      <c r="O3744" s="63"/>
      <c r="P3744" s="63"/>
      <c r="Q3744" s="63"/>
      <c r="R3744" s="63"/>
      <c r="S3744" s="63"/>
      <c r="T3744" s="63"/>
      <c r="U3744" s="63"/>
      <c r="V3744" s="63"/>
      <c r="W3744" s="63"/>
      <c r="X3744" s="63"/>
      <c r="Y3744" s="63"/>
      <c r="Z3744" s="63"/>
      <c r="AA3744" s="63"/>
      <c r="AB3744" s="63"/>
      <c r="AC3744" s="63"/>
      <c r="AD3744" s="63"/>
      <c r="AE3744" s="63"/>
      <c r="AF3744" s="63"/>
      <c r="AG3744" s="63"/>
      <c r="AH3744" s="63"/>
      <c r="AI3744" s="63"/>
      <c r="AJ3744" s="63"/>
      <c r="AK3744" s="63"/>
      <c r="AL3744" s="63"/>
      <c r="AM3744" s="63"/>
      <c r="AN3744" s="63"/>
      <c r="AO3744" s="63"/>
      <c r="AP3744" s="63"/>
      <c r="AQ3744" s="63"/>
      <c r="AR3744" s="63"/>
      <c r="AS3744" s="63"/>
      <c r="AT3744" s="63"/>
      <c r="AU3744" s="63"/>
      <c r="AV3744" s="63"/>
      <c r="AW3744" s="63"/>
      <c r="AX3744" s="63"/>
      <c r="AY3744" s="63"/>
      <c r="AZ3744" s="63"/>
      <c r="BA3744" s="63"/>
      <c r="BB3744" s="63"/>
      <c r="BC3744" s="63"/>
      <c r="BD3744" s="63"/>
      <c r="BE3744" s="63"/>
      <c r="BF3744" s="63"/>
      <c r="BG3744" s="63"/>
      <c r="BH3744" s="63"/>
      <c r="BI3744" s="63"/>
      <c r="BJ3744" s="63"/>
      <c r="BK3744" s="63"/>
      <c r="BL3744" s="63"/>
      <c r="BM3744" s="63"/>
      <c r="BN3744" s="63"/>
      <c r="BO3744" s="63"/>
      <c r="BP3744" s="63"/>
      <c r="BQ3744" s="63"/>
      <c r="BR3744" s="63"/>
      <c r="BS3744" s="63"/>
      <c r="BT3744" s="63"/>
      <c r="BU3744" s="63"/>
      <c r="BV3744" s="63"/>
      <c r="BW3744" s="63"/>
      <c r="BX3744" s="63"/>
      <c r="BY3744" s="63"/>
      <c r="BZ3744" s="63"/>
      <c r="CA3744" s="63"/>
      <c r="CB3744" s="63"/>
      <c r="CC3744" s="63"/>
      <c r="CD3744" s="63"/>
      <c r="CE3744" s="63"/>
      <c r="CF3744" s="63"/>
      <c r="CG3744" s="63"/>
      <c r="CH3744" s="63"/>
      <c r="CI3744" s="63"/>
      <c r="CJ3744" s="63"/>
      <c r="CK3744" s="63"/>
      <c r="CL3744" s="63"/>
      <c r="CM3744" s="63"/>
      <c r="CN3744" s="63"/>
      <c r="CO3744" s="63"/>
      <c r="CP3744" s="63"/>
      <c r="CR3744" s="227"/>
      <c r="CS3744" s="74"/>
    </row>
    <row r="3745" spans="1:97" s="72" customFormat="1" ht="75.75" customHeight="1">
      <c r="A3745" s="63"/>
      <c r="B3745" s="63"/>
      <c r="C3745" s="63"/>
      <c r="D3745" s="63"/>
      <c r="E3745" s="63"/>
      <c r="F3745" s="63"/>
      <c r="G3745" s="63"/>
      <c r="H3745" s="63"/>
      <c r="I3745" s="63"/>
      <c r="J3745" s="63"/>
      <c r="K3745" s="63"/>
      <c r="L3745" s="63"/>
      <c r="M3745" s="63"/>
      <c r="N3745" s="63"/>
      <c r="O3745" s="63"/>
      <c r="P3745" s="63"/>
      <c r="Q3745" s="63"/>
      <c r="R3745" s="63"/>
      <c r="S3745" s="63"/>
      <c r="T3745" s="63"/>
      <c r="U3745" s="63"/>
      <c r="V3745" s="63"/>
      <c r="W3745" s="63"/>
      <c r="X3745" s="63"/>
      <c r="Y3745" s="63"/>
      <c r="Z3745" s="63"/>
      <c r="AA3745" s="63"/>
      <c r="AB3745" s="63"/>
      <c r="AC3745" s="63"/>
      <c r="AD3745" s="63"/>
      <c r="AE3745" s="63"/>
      <c r="AF3745" s="63"/>
      <c r="AG3745" s="63"/>
      <c r="AH3745" s="63"/>
      <c r="AI3745" s="63"/>
      <c r="AJ3745" s="63"/>
      <c r="AK3745" s="63"/>
      <c r="AL3745" s="63"/>
      <c r="AM3745" s="63"/>
      <c r="AN3745" s="63"/>
      <c r="AO3745" s="63"/>
      <c r="AP3745" s="63"/>
      <c r="AQ3745" s="63"/>
      <c r="AR3745" s="63"/>
      <c r="AS3745" s="63"/>
      <c r="AT3745" s="63"/>
      <c r="AU3745" s="63"/>
      <c r="AV3745" s="63"/>
      <c r="AW3745" s="63"/>
      <c r="AX3745" s="63"/>
      <c r="AY3745" s="63"/>
      <c r="AZ3745" s="63"/>
      <c r="BA3745" s="63"/>
      <c r="BB3745" s="63"/>
      <c r="BC3745" s="63"/>
      <c r="BD3745" s="63"/>
      <c r="BE3745" s="63"/>
      <c r="BF3745" s="63"/>
      <c r="BG3745" s="63"/>
      <c r="BH3745" s="63"/>
      <c r="BI3745" s="63"/>
      <c r="BJ3745" s="63"/>
      <c r="BK3745" s="63"/>
      <c r="BL3745" s="63"/>
      <c r="BM3745" s="63"/>
      <c r="BN3745" s="63"/>
      <c r="BO3745" s="63"/>
      <c r="BP3745" s="63"/>
      <c r="BQ3745" s="63"/>
      <c r="BR3745" s="63"/>
      <c r="BS3745" s="63"/>
      <c r="BT3745" s="63"/>
      <c r="BU3745" s="63"/>
      <c r="BV3745" s="63"/>
      <c r="BW3745" s="63"/>
      <c r="BX3745" s="63"/>
      <c r="BY3745" s="63"/>
      <c r="BZ3745" s="63"/>
      <c r="CA3745" s="63"/>
      <c r="CB3745" s="63"/>
      <c r="CC3745" s="63"/>
      <c r="CD3745" s="63"/>
      <c r="CE3745" s="63"/>
      <c r="CF3745" s="63"/>
      <c r="CG3745" s="63"/>
      <c r="CH3745" s="63"/>
      <c r="CI3745" s="63"/>
      <c r="CJ3745" s="63"/>
      <c r="CK3745" s="63"/>
      <c r="CL3745" s="63"/>
      <c r="CM3745" s="63"/>
      <c r="CN3745" s="63"/>
      <c r="CO3745" s="63"/>
      <c r="CP3745" s="63"/>
      <c r="CR3745" s="227"/>
      <c r="CS3745" s="74"/>
    </row>
    <row r="3746" spans="1:97" s="72" customFormat="1" ht="75.75" customHeight="1">
      <c r="A3746" s="63"/>
      <c r="B3746" s="63"/>
      <c r="C3746" s="63"/>
      <c r="D3746" s="63"/>
      <c r="E3746" s="63"/>
      <c r="F3746" s="63"/>
      <c r="G3746" s="63"/>
      <c r="H3746" s="63"/>
      <c r="I3746" s="63"/>
      <c r="J3746" s="63"/>
      <c r="K3746" s="63"/>
      <c r="L3746" s="63"/>
      <c r="M3746" s="63"/>
      <c r="N3746" s="63"/>
      <c r="O3746" s="63"/>
      <c r="P3746" s="63"/>
      <c r="Q3746" s="63"/>
      <c r="R3746" s="63"/>
      <c r="S3746" s="63"/>
      <c r="T3746" s="63"/>
      <c r="U3746" s="63"/>
      <c r="V3746" s="63"/>
      <c r="W3746" s="63"/>
      <c r="X3746" s="63"/>
      <c r="Y3746" s="63"/>
      <c r="Z3746" s="63"/>
      <c r="AA3746" s="63"/>
      <c r="AB3746" s="63"/>
      <c r="AC3746" s="63"/>
      <c r="AD3746" s="63"/>
      <c r="AE3746" s="63"/>
      <c r="AF3746" s="63"/>
      <c r="AG3746" s="63"/>
      <c r="AH3746" s="63"/>
      <c r="AI3746" s="63"/>
      <c r="AJ3746" s="63"/>
      <c r="AK3746" s="63"/>
      <c r="AL3746" s="63"/>
      <c r="AM3746" s="63"/>
      <c r="AN3746" s="63"/>
      <c r="AO3746" s="63"/>
      <c r="AP3746" s="63"/>
      <c r="AQ3746" s="63"/>
      <c r="AR3746" s="63"/>
      <c r="AS3746" s="63"/>
      <c r="AT3746" s="63"/>
      <c r="AU3746" s="63"/>
      <c r="AV3746" s="63"/>
      <c r="AW3746" s="63"/>
      <c r="AX3746" s="63"/>
      <c r="AY3746" s="63"/>
      <c r="AZ3746" s="63"/>
      <c r="BA3746" s="63"/>
      <c r="BB3746" s="63"/>
      <c r="BC3746" s="63"/>
      <c r="BD3746" s="63"/>
      <c r="BE3746" s="63"/>
      <c r="BF3746" s="63"/>
      <c r="BG3746" s="63"/>
      <c r="BH3746" s="63"/>
      <c r="BI3746" s="63"/>
      <c r="BJ3746" s="63"/>
      <c r="BK3746" s="63"/>
      <c r="BL3746" s="63"/>
      <c r="BM3746" s="63"/>
      <c r="BN3746" s="63"/>
      <c r="BO3746" s="63"/>
      <c r="BP3746" s="63"/>
      <c r="BQ3746" s="63"/>
      <c r="BR3746" s="63"/>
      <c r="BS3746" s="63"/>
      <c r="BT3746" s="63"/>
      <c r="BU3746" s="63"/>
      <c r="BV3746" s="63"/>
      <c r="BW3746" s="63"/>
      <c r="BX3746" s="63"/>
      <c r="BY3746" s="63"/>
      <c r="BZ3746" s="63"/>
      <c r="CA3746" s="63"/>
      <c r="CB3746" s="63"/>
      <c r="CC3746" s="63"/>
      <c r="CD3746" s="63"/>
      <c r="CE3746" s="63"/>
      <c r="CF3746" s="63"/>
      <c r="CG3746" s="63"/>
      <c r="CH3746" s="63"/>
      <c r="CI3746" s="63"/>
      <c r="CJ3746" s="63"/>
      <c r="CK3746" s="63"/>
      <c r="CL3746" s="63"/>
      <c r="CM3746" s="63"/>
      <c r="CN3746" s="63"/>
      <c r="CO3746" s="63"/>
      <c r="CP3746" s="63"/>
      <c r="CR3746" s="227"/>
      <c r="CS3746" s="74"/>
    </row>
    <row r="3747" spans="1:97" s="72" customFormat="1" ht="75.75" customHeight="1">
      <c r="A3747" s="63"/>
      <c r="B3747" s="63"/>
      <c r="C3747" s="63"/>
      <c r="D3747" s="63"/>
      <c r="E3747" s="63"/>
      <c r="F3747" s="63"/>
      <c r="G3747" s="63"/>
      <c r="H3747" s="63"/>
      <c r="I3747" s="63"/>
      <c r="J3747" s="63"/>
      <c r="K3747" s="63"/>
      <c r="L3747" s="63"/>
      <c r="M3747" s="63"/>
      <c r="N3747" s="63"/>
      <c r="O3747" s="63"/>
      <c r="P3747" s="63"/>
      <c r="Q3747" s="63"/>
      <c r="R3747" s="63"/>
      <c r="S3747" s="63"/>
      <c r="T3747" s="63"/>
      <c r="U3747" s="63"/>
      <c r="V3747" s="63"/>
      <c r="W3747" s="63"/>
      <c r="X3747" s="63"/>
      <c r="Y3747" s="63"/>
      <c r="Z3747" s="63"/>
      <c r="AA3747" s="63"/>
      <c r="AB3747" s="63"/>
      <c r="AC3747" s="63"/>
      <c r="AD3747" s="63"/>
      <c r="AE3747" s="63"/>
      <c r="AF3747" s="63"/>
      <c r="AG3747" s="63"/>
      <c r="AH3747" s="63"/>
      <c r="AI3747" s="63"/>
      <c r="AJ3747" s="63"/>
      <c r="AK3747" s="63"/>
      <c r="AL3747" s="63"/>
      <c r="AM3747" s="63"/>
      <c r="AN3747" s="63"/>
      <c r="AO3747" s="63"/>
      <c r="AP3747" s="63"/>
      <c r="AQ3747" s="63"/>
      <c r="AR3747" s="63"/>
      <c r="AS3747" s="63"/>
      <c r="AT3747" s="63"/>
      <c r="AU3747" s="63"/>
      <c r="AV3747" s="63"/>
      <c r="AW3747" s="63"/>
      <c r="AX3747" s="63"/>
      <c r="AY3747" s="63"/>
      <c r="AZ3747" s="63"/>
      <c r="BA3747" s="63"/>
      <c r="BB3747" s="63"/>
      <c r="BC3747" s="63"/>
      <c r="BD3747" s="63"/>
      <c r="BE3747" s="63"/>
      <c r="BF3747" s="63"/>
      <c r="BG3747" s="63"/>
      <c r="BH3747" s="63"/>
      <c r="BI3747" s="63"/>
      <c r="BJ3747" s="63"/>
      <c r="BK3747" s="63"/>
      <c r="BL3747" s="63"/>
      <c r="BM3747" s="63"/>
      <c r="BN3747" s="63"/>
      <c r="BO3747" s="63"/>
      <c r="BP3747" s="63"/>
      <c r="BQ3747" s="63"/>
      <c r="BR3747" s="63"/>
      <c r="BS3747" s="63"/>
      <c r="BT3747" s="63"/>
      <c r="BU3747" s="63"/>
      <c r="BV3747" s="63"/>
      <c r="BW3747" s="63"/>
      <c r="BX3747" s="63"/>
      <c r="BY3747" s="63"/>
      <c r="BZ3747" s="63"/>
      <c r="CA3747" s="63"/>
      <c r="CB3747" s="63"/>
      <c r="CC3747" s="63"/>
      <c r="CD3747" s="63"/>
      <c r="CE3747" s="63"/>
      <c r="CF3747" s="63"/>
      <c r="CG3747" s="63"/>
      <c r="CH3747" s="63"/>
      <c r="CI3747" s="63"/>
      <c r="CJ3747" s="63"/>
      <c r="CK3747" s="63"/>
      <c r="CL3747" s="63"/>
      <c r="CM3747" s="63"/>
      <c r="CN3747" s="63"/>
      <c r="CO3747" s="63"/>
      <c r="CP3747" s="63"/>
      <c r="CR3747" s="227"/>
      <c r="CS3747" s="74"/>
    </row>
    <row r="3748" spans="1:97" s="72" customFormat="1" ht="75.75" customHeight="1">
      <c r="A3748" s="63"/>
      <c r="B3748" s="63"/>
      <c r="C3748" s="63"/>
      <c r="D3748" s="63"/>
      <c r="E3748" s="63"/>
      <c r="F3748" s="63"/>
      <c r="G3748" s="63"/>
      <c r="H3748" s="63"/>
      <c r="I3748" s="63"/>
      <c r="J3748" s="63"/>
      <c r="K3748" s="63"/>
      <c r="L3748" s="63"/>
      <c r="M3748" s="63"/>
      <c r="N3748" s="63"/>
      <c r="O3748" s="63"/>
      <c r="P3748" s="63"/>
      <c r="Q3748" s="63"/>
      <c r="R3748" s="63"/>
      <c r="S3748" s="63"/>
      <c r="T3748" s="63"/>
      <c r="U3748" s="63"/>
      <c r="V3748" s="63"/>
      <c r="W3748" s="63"/>
      <c r="X3748" s="63"/>
      <c r="Y3748" s="63"/>
      <c r="Z3748" s="63"/>
      <c r="AA3748" s="63"/>
      <c r="AB3748" s="63"/>
      <c r="AC3748" s="63"/>
      <c r="AD3748" s="63"/>
      <c r="AE3748" s="63"/>
      <c r="AF3748" s="63"/>
      <c r="AG3748" s="63"/>
      <c r="AH3748" s="63"/>
      <c r="AI3748" s="63"/>
      <c r="AJ3748" s="63"/>
      <c r="AK3748" s="63"/>
      <c r="AL3748" s="63"/>
      <c r="AM3748" s="63"/>
      <c r="AN3748" s="63"/>
      <c r="AO3748" s="63"/>
      <c r="AP3748" s="63"/>
      <c r="AQ3748" s="63"/>
      <c r="AR3748" s="63"/>
      <c r="AS3748" s="63"/>
      <c r="AT3748" s="63"/>
      <c r="AU3748" s="63"/>
      <c r="AV3748" s="63"/>
      <c r="AW3748" s="63"/>
      <c r="AX3748" s="63"/>
      <c r="AY3748" s="63"/>
      <c r="AZ3748" s="63"/>
      <c r="BA3748" s="63"/>
      <c r="BB3748" s="63"/>
      <c r="BC3748" s="63"/>
      <c r="BD3748" s="63"/>
      <c r="BE3748" s="63"/>
      <c r="BF3748" s="63"/>
      <c r="BG3748" s="63"/>
      <c r="BH3748" s="63"/>
      <c r="BI3748" s="63"/>
      <c r="BJ3748" s="63"/>
      <c r="BK3748" s="63"/>
      <c r="BL3748" s="63"/>
      <c r="BM3748" s="63"/>
      <c r="BN3748" s="63"/>
      <c r="BO3748" s="63"/>
      <c r="BP3748" s="63"/>
      <c r="BQ3748" s="63"/>
      <c r="BR3748" s="63"/>
      <c r="BS3748" s="63"/>
      <c r="BT3748" s="63"/>
      <c r="BU3748" s="63"/>
      <c r="BV3748" s="63"/>
      <c r="BW3748" s="63"/>
      <c r="BX3748" s="63"/>
      <c r="BY3748" s="63"/>
      <c r="BZ3748" s="63"/>
      <c r="CA3748" s="63"/>
      <c r="CB3748" s="63"/>
      <c r="CC3748" s="63"/>
      <c r="CD3748" s="63"/>
      <c r="CE3748" s="63"/>
      <c r="CF3748" s="63"/>
      <c r="CG3748" s="63"/>
      <c r="CH3748" s="63"/>
      <c r="CI3748" s="63"/>
      <c r="CJ3748" s="63"/>
      <c r="CK3748" s="63"/>
      <c r="CL3748" s="63"/>
      <c r="CM3748" s="63"/>
      <c r="CN3748" s="63"/>
      <c r="CO3748" s="63"/>
      <c r="CP3748" s="63"/>
      <c r="CR3748" s="227"/>
      <c r="CS3748" s="74"/>
    </row>
    <row r="3749" spans="1:97" s="72" customFormat="1" ht="75.75" customHeight="1">
      <c r="A3749" s="63"/>
      <c r="B3749" s="63"/>
      <c r="C3749" s="63"/>
      <c r="D3749" s="63"/>
      <c r="E3749" s="63"/>
      <c r="F3749" s="63"/>
      <c r="G3749" s="63"/>
      <c r="H3749" s="63"/>
      <c r="I3749" s="63"/>
      <c r="J3749" s="63"/>
      <c r="K3749" s="63"/>
      <c r="L3749" s="63"/>
      <c r="M3749" s="63"/>
      <c r="N3749" s="63"/>
      <c r="O3749" s="63"/>
      <c r="P3749" s="63"/>
      <c r="Q3749" s="63"/>
      <c r="R3749" s="63"/>
      <c r="S3749" s="63"/>
      <c r="T3749" s="63"/>
      <c r="U3749" s="63"/>
      <c r="V3749" s="63"/>
      <c r="W3749" s="63"/>
      <c r="X3749" s="63"/>
      <c r="Y3749" s="63"/>
      <c r="Z3749" s="63"/>
      <c r="AA3749" s="63"/>
      <c r="AB3749" s="63"/>
      <c r="AC3749" s="63"/>
      <c r="AD3749" s="63"/>
      <c r="AE3749" s="63"/>
      <c r="AF3749" s="63"/>
      <c r="AG3749" s="63"/>
      <c r="AH3749" s="63"/>
      <c r="AI3749" s="63"/>
      <c r="AJ3749" s="63"/>
      <c r="AK3749" s="63"/>
      <c r="AL3749" s="63"/>
      <c r="AM3749" s="63"/>
      <c r="AN3749" s="63"/>
      <c r="AO3749" s="63"/>
      <c r="AP3749" s="63"/>
      <c r="AQ3749" s="63"/>
      <c r="AR3749" s="63"/>
      <c r="AS3749" s="63"/>
      <c r="AT3749" s="63"/>
      <c r="AU3749" s="63"/>
      <c r="AV3749" s="63"/>
      <c r="AW3749" s="63"/>
      <c r="AX3749" s="63"/>
      <c r="AY3749" s="63"/>
      <c r="AZ3749" s="63"/>
      <c r="BA3749" s="63"/>
      <c r="BB3749" s="63"/>
      <c r="BC3749" s="63"/>
      <c r="BD3749" s="63"/>
      <c r="BE3749" s="63"/>
      <c r="BF3749" s="63"/>
      <c r="BG3749" s="63"/>
      <c r="BH3749" s="63"/>
      <c r="BI3749" s="63"/>
      <c r="BJ3749" s="63"/>
      <c r="BK3749" s="63"/>
      <c r="BL3749" s="63"/>
      <c r="BM3749" s="63"/>
      <c r="BN3749" s="63"/>
      <c r="BO3749" s="63"/>
      <c r="BP3749" s="63"/>
      <c r="BQ3749" s="63"/>
      <c r="BR3749" s="63"/>
      <c r="BS3749" s="63"/>
      <c r="BT3749" s="63"/>
      <c r="BU3749" s="63"/>
      <c r="BV3749" s="63"/>
      <c r="BW3749" s="63"/>
      <c r="BX3749" s="63"/>
      <c r="BY3749" s="63"/>
      <c r="BZ3749" s="63"/>
      <c r="CA3749" s="63"/>
      <c r="CB3749" s="63"/>
      <c r="CC3749" s="63"/>
      <c r="CD3749" s="63"/>
      <c r="CE3749" s="63"/>
      <c r="CF3749" s="63"/>
      <c r="CG3749" s="63"/>
      <c r="CH3749" s="63"/>
      <c r="CI3749" s="63"/>
      <c r="CJ3749" s="63"/>
      <c r="CK3749" s="63"/>
      <c r="CL3749" s="63"/>
      <c r="CM3749" s="63"/>
      <c r="CN3749" s="63"/>
      <c r="CO3749" s="63"/>
      <c r="CP3749" s="63"/>
      <c r="CR3749" s="227"/>
      <c r="CS3749" s="74"/>
    </row>
    <row r="3750" spans="1:97" s="72" customFormat="1" ht="75.75" customHeight="1">
      <c r="A3750" s="63"/>
      <c r="B3750" s="63"/>
      <c r="C3750" s="63"/>
      <c r="D3750" s="63"/>
      <c r="E3750" s="63"/>
      <c r="F3750" s="63"/>
      <c r="G3750" s="63"/>
      <c r="H3750" s="63"/>
      <c r="I3750" s="63"/>
      <c r="J3750" s="63"/>
      <c r="K3750" s="63"/>
      <c r="L3750" s="63"/>
      <c r="M3750" s="63"/>
      <c r="N3750" s="63"/>
      <c r="O3750" s="63"/>
      <c r="P3750" s="63"/>
      <c r="Q3750" s="63"/>
      <c r="R3750" s="63"/>
      <c r="S3750" s="63"/>
      <c r="T3750" s="63"/>
      <c r="U3750" s="63"/>
      <c r="V3750" s="63"/>
      <c r="W3750" s="63"/>
      <c r="X3750" s="63"/>
      <c r="Y3750" s="63"/>
      <c r="Z3750" s="63"/>
      <c r="AA3750" s="63"/>
      <c r="AB3750" s="63"/>
      <c r="AC3750" s="63"/>
      <c r="AD3750" s="63"/>
      <c r="AE3750" s="63"/>
      <c r="AF3750" s="63"/>
      <c r="AG3750" s="63"/>
      <c r="AH3750" s="63"/>
      <c r="AI3750" s="63"/>
      <c r="AJ3750" s="63"/>
      <c r="AK3750" s="63"/>
      <c r="AL3750" s="63"/>
      <c r="AM3750" s="63"/>
      <c r="AN3750" s="63"/>
      <c r="AO3750" s="63"/>
      <c r="AP3750" s="63"/>
      <c r="AQ3750" s="63"/>
      <c r="AR3750" s="63"/>
      <c r="AS3750" s="63"/>
      <c r="AT3750" s="63"/>
      <c r="AU3750" s="63"/>
      <c r="AV3750" s="63"/>
      <c r="AW3750" s="63"/>
      <c r="AX3750" s="63"/>
      <c r="AY3750" s="63"/>
      <c r="AZ3750" s="63"/>
      <c r="BA3750" s="63"/>
      <c r="BB3750" s="63"/>
      <c r="BC3750" s="63"/>
      <c r="BD3750" s="63"/>
      <c r="BE3750" s="63"/>
      <c r="BF3750" s="63"/>
      <c r="BG3750" s="63"/>
      <c r="BH3750" s="63"/>
      <c r="BI3750" s="63"/>
      <c r="BJ3750" s="63"/>
      <c r="BK3750" s="63"/>
      <c r="BL3750" s="63"/>
      <c r="BM3750" s="63"/>
      <c r="BN3750" s="63"/>
      <c r="BO3750" s="63"/>
      <c r="BP3750" s="63"/>
      <c r="BQ3750" s="63"/>
      <c r="BR3750" s="63"/>
      <c r="BS3750" s="63"/>
      <c r="BT3750" s="63"/>
      <c r="BU3750" s="63"/>
      <c r="BV3750" s="63"/>
      <c r="BW3750" s="63"/>
      <c r="BX3750" s="63"/>
      <c r="BY3750" s="63"/>
      <c r="BZ3750" s="63"/>
      <c r="CA3750" s="63"/>
      <c r="CB3750" s="63"/>
      <c r="CC3750" s="63"/>
      <c r="CD3750" s="63"/>
      <c r="CE3750" s="63"/>
      <c r="CF3750" s="63"/>
      <c r="CG3750" s="63"/>
      <c r="CH3750" s="63"/>
      <c r="CI3750" s="63"/>
      <c r="CJ3750" s="63"/>
      <c r="CK3750" s="63"/>
      <c r="CL3750" s="63"/>
      <c r="CM3750" s="63"/>
      <c r="CN3750" s="63"/>
      <c r="CO3750" s="63"/>
      <c r="CP3750" s="63"/>
      <c r="CR3750" s="227"/>
      <c r="CS3750" s="74"/>
    </row>
    <row r="3751" spans="1:97" s="72" customFormat="1" ht="75.75" customHeight="1">
      <c r="A3751" s="63"/>
      <c r="B3751" s="63"/>
      <c r="C3751" s="63"/>
      <c r="D3751" s="63"/>
      <c r="E3751" s="63"/>
      <c r="F3751" s="63"/>
      <c r="G3751" s="63"/>
      <c r="H3751" s="63"/>
      <c r="I3751" s="63"/>
      <c r="J3751" s="63"/>
      <c r="K3751" s="63"/>
      <c r="L3751" s="63"/>
      <c r="M3751" s="63"/>
      <c r="N3751" s="63"/>
      <c r="O3751" s="63"/>
      <c r="P3751" s="63"/>
      <c r="Q3751" s="63"/>
      <c r="R3751" s="63"/>
      <c r="S3751" s="63"/>
      <c r="T3751" s="63"/>
      <c r="U3751" s="63"/>
      <c r="V3751" s="63"/>
      <c r="W3751" s="63"/>
      <c r="X3751" s="63"/>
      <c r="Y3751" s="63"/>
      <c r="Z3751" s="63"/>
      <c r="AA3751" s="63"/>
      <c r="AB3751" s="63"/>
      <c r="AC3751" s="63"/>
      <c r="AD3751" s="63"/>
      <c r="AE3751" s="63"/>
      <c r="AF3751" s="63"/>
      <c r="AG3751" s="63"/>
      <c r="AH3751" s="63"/>
      <c r="AI3751" s="63"/>
      <c r="AJ3751" s="63"/>
      <c r="AK3751" s="63"/>
      <c r="AL3751" s="63"/>
      <c r="AM3751" s="63"/>
      <c r="AN3751" s="63"/>
      <c r="AO3751" s="63"/>
      <c r="AP3751" s="63"/>
      <c r="AQ3751" s="63"/>
      <c r="AR3751" s="63"/>
      <c r="AS3751" s="63"/>
      <c r="AT3751" s="63"/>
      <c r="AU3751" s="63"/>
      <c r="AV3751" s="63"/>
      <c r="AW3751" s="63"/>
      <c r="AX3751" s="63"/>
      <c r="AY3751" s="63"/>
      <c r="AZ3751" s="63"/>
      <c r="BA3751" s="63"/>
      <c r="BB3751" s="63"/>
      <c r="BC3751" s="63"/>
      <c r="BD3751" s="63"/>
      <c r="BE3751" s="63"/>
      <c r="BF3751" s="63"/>
      <c r="BG3751" s="63"/>
      <c r="BH3751" s="63"/>
      <c r="BI3751" s="63"/>
      <c r="BJ3751" s="63"/>
      <c r="BK3751" s="63"/>
      <c r="BL3751" s="63"/>
      <c r="BM3751" s="63"/>
      <c r="BN3751" s="63"/>
      <c r="BO3751" s="63"/>
      <c r="BP3751" s="63"/>
      <c r="BQ3751" s="63"/>
      <c r="BR3751" s="63"/>
      <c r="BS3751" s="63"/>
      <c r="BT3751" s="63"/>
      <c r="BU3751" s="63"/>
      <c r="BV3751" s="63"/>
      <c r="BW3751" s="63"/>
      <c r="BX3751" s="63"/>
      <c r="BY3751" s="63"/>
      <c r="BZ3751" s="63"/>
      <c r="CA3751" s="63"/>
      <c r="CB3751" s="63"/>
      <c r="CC3751" s="63"/>
      <c r="CD3751" s="63"/>
      <c r="CE3751" s="63"/>
      <c r="CF3751" s="63"/>
      <c r="CG3751" s="63"/>
      <c r="CH3751" s="63"/>
      <c r="CI3751" s="63"/>
      <c r="CJ3751" s="63"/>
      <c r="CK3751" s="63"/>
      <c r="CL3751" s="63"/>
      <c r="CM3751" s="63"/>
      <c r="CN3751" s="63"/>
      <c r="CO3751" s="63"/>
      <c r="CP3751" s="63"/>
      <c r="CR3751" s="227"/>
      <c r="CS3751" s="74"/>
    </row>
    <row r="3752" spans="1:97" s="72" customFormat="1" ht="75.75" customHeight="1">
      <c r="A3752" s="63"/>
      <c r="B3752" s="63"/>
      <c r="C3752" s="63"/>
      <c r="D3752" s="63"/>
      <c r="E3752" s="63"/>
      <c r="F3752" s="63"/>
      <c r="G3752" s="63"/>
      <c r="H3752" s="63"/>
      <c r="I3752" s="63"/>
      <c r="J3752" s="63"/>
      <c r="K3752" s="63"/>
      <c r="L3752" s="63"/>
      <c r="M3752" s="63"/>
      <c r="N3752" s="63"/>
      <c r="O3752" s="63"/>
      <c r="P3752" s="63"/>
      <c r="Q3752" s="63"/>
      <c r="R3752" s="63"/>
      <c r="S3752" s="63"/>
      <c r="T3752" s="63"/>
      <c r="U3752" s="63"/>
      <c r="V3752" s="63"/>
      <c r="W3752" s="63"/>
      <c r="X3752" s="63"/>
      <c r="Y3752" s="63"/>
      <c r="Z3752" s="63"/>
      <c r="AA3752" s="63"/>
      <c r="AB3752" s="63"/>
      <c r="AC3752" s="63"/>
      <c r="AD3752" s="63"/>
      <c r="AE3752" s="63"/>
      <c r="AF3752" s="63"/>
      <c r="AG3752" s="63"/>
      <c r="AH3752" s="63"/>
      <c r="AI3752" s="63"/>
      <c r="AJ3752" s="63"/>
      <c r="AK3752" s="63"/>
      <c r="AL3752" s="63"/>
      <c r="AM3752" s="63"/>
      <c r="AN3752" s="63"/>
      <c r="AO3752" s="63"/>
      <c r="AP3752" s="63"/>
      <c r="AQ3752" s="63"/>
      <c r="AR3752" s="63"/>
      <c r="AS3752" s="63"/>
      <c r="AT3752" s="63"/>
      <c r="AU3752" s="63"/>
      <c r="AV3752" s="63"/>
      <c r="AW3752" s="63"/>
      <c r="AX3752" s="63"/>
      <c r="AY3752" s="63"/>
      <c r="AZ3752" s="63"/>
      <c r="BA3752" s="63"/>
      <c r="BB3752" s="63"/>
      <c r="BC3752" s="63"/>
      <c r="BD3752" s="63"/>
      <c r="BE3752" s="63"/>
      <c r="BF3752" s="63"/>
      <c r="BG3752" s="63"/>
      <c r="BH3752" s="63"/>
      <c r="BI3752" s="63"/>
      <c r="BJ3752" s="63"/>
      <c r="BK3752" s="63"/>
      <c r="BL3752" s="63"/>
      <c r="BM3752" s="63"/>
      <c r="BN3752" s="63"/>
      <c r="BO3752" s="63"/>
      <c r="BP3752" s="63"/>
      <c r="BQ3752" s="63"/>
      <c r="BR3752" s="63"/>
      <c r="BS3752" s="63"/>
      <c r="BT3752" s="63"/>
      <c r="BU3752" s="63"/>
      <c r="BV3752" s="63"/>
      <c r="BW3752" s="63"/>
      <c r="BX3752" s="63"/>
      <c r="BY3752" s="63"/>
      <c r="BZ3752" s="63"/>
      <c r="CA3752" s="63"/>
      <c r="CB3752" s="63"/>
      <c r="CC3752" s="63"/>
      <c r="CD3752" s="63"/>
      <c r="CE3752" s="63"/>
      <c r="CF3752" s="63"/>
      <c r="CG3752" s="63"/>
      <c r="CH3752" s="63"/>
      <c r="CI3752" s="63"/>
      <c r="CJ3752" s="63"/>
      <c r="CK3752" s="63"/>
      <c r="CL3752" s="63"/>
      <c r="CM3752" s="63"/>
      <c r="CN3752" s="63"/>
      <c r="CO3752" s="63"/>
      <c r="CP3752" s="63"/>
      <c r="CR3752" s="227"/>
      <c r="CS3752" s="74"/>
    </row>
    <row r="3753" spans="1:97" s="72" customFormat="1" ht="75.75" customHeight="1">
      <c r="A3753" s="63"/>
      <c r="B3753" s="63"/>
      <c r="C3753" s="63"/>
      <c r="D3753" s="63"/>
      <c r="E3753" s="63"/>
      <c r="F3753" s="63"/>
      <c r="G3753" s="63"/>
      <c r="H3753" s="63"/>
      <c r="I3753" s="63"/>
      <c r="J3753" s="63"/>
      <c r="K3753" s="63"/>
      <c r="L3753" s="63"/>
      <c r="M3753" s="63"/>
      <c r="N3753" s="63"/>
      <c r="O3753" s="63"/>
      <c r="P3753" s="63"/>
      <c r="Q3753" s="63"/>
      <c r="R3753" s="63"/>
      <c r="S3753" s="63"/>
      <c r="T3753" s="63"/>
      <c r="U3753" s="63"/>
      <c r="V3753" s="63"/>
      <c r="W3753" s="63"/>
      <c r="X3753" s="63"/>
      <c r="Y3753" s="63"/>
      <c r="Z3753" s="63"/>
      <c r="AA3753" s="63"/>
      <c r="AB3753" s="63"/>
      <c r="AC3753" s="63"/>
      <c r="AD3753" s="63"/>
      <c r="AE3753" s="63"/>
      <c r="AF3753" s="63"/>
      <c r="AG3753" s="63"/>
      <c r="AH3753" s="63"/>
      <c r="AI3753" s="63"/>
      <c r="AJ3753" s="63"/>
      <c r="AK3753" s="63"/>
      <c r="AL3753" s="63"/>
      <c r="AM3753" s="63"/>
      <c r="AN3753" s="63"/>
      <c r="AO3753" s="63"/>
      <c r="AP3753" s="63"/>
      <c r="AQ3753" s="63"/>
      <c r="AR3753" s="63"/>
      <c r="AS3753" s="63"/>
      <c r="AT3753" s="63"/>
      <c r="AU3753" s="63"/>
      <c r="AV3753" s="63"/>
      <c r="AW3753" s="63"/>
      <c r="AX3753" s="63"/>
      <c r="AY3753" s="63"/>
      <c r="AZ3753" s="63"/>
      <c r="BA3753" s="63"/>
      <c r="BB3753" s="63"/>
      <c r="BC3753" s="63"/>
      <c r="BD3753" s="63"/>
      <c r="BE3753" s="63"/>
      <c r="BF3753" s="63"/>
      <c r="BG3753" s="63"/>
      <c r="BH3753" s="63"/>
      <c r="BI3753" s="63"/>
      <c r="BJ3753" s="63"/>
      <c r="BK3753" s="63"/>
      <c r="BL3753" s="63"/>
      <c r="BM3753" s="63"/>
      <c r="BN3753" s="63"/>
      <c r="BO3753" s="63"/>
      <c r="BP3753" s="63"/>
      <c r="BQ3753" s="63"/>
      <c r="BR3753" s="63"/>
      <c r="BS3753" s="63"/>
      <c r="BT3753" s="63"/>
      <c r="BU3753" s="63"/>
      <c r="BV3753" s="63"/>
      <c r="BW3753" s="63"/>
      <c r="BX3753" s="63"/>
      <c r="BY3753" s="63"/>
      <c r="BZ3753" s="63"/>
      <c r="CA3753" s="63"/>
      <c r="CB3753" s="63"/>
      <c r="CC3753" s="63"/>
      <c r="CD3753" s="63"/>
      <c r="CE3753" s="63"/>
      <c r="CF3753" s="63"/>
      <c r="CG3753" s="63"/>
      <c r="CH3753" s="63"/>
      <c r="CI3753" s="63"/>
      <c r="CJ3753" s="63"/>
      <c r="CK3753" s="63"/>
      <c r="CL3753" s="63"/>
      <c r="CM3753" s="63"/>
      <c r="CN3753" s="63"/>
      <c r="CO3753" s="63"/>
      <c r="CP3753" s="63"/>
      <c r="CR3753" s="227"/>
      <c r="CS3753" s="74"/>
    </row>
    <row r="3754" spans="1:97" s="72" customFormat="1" ht="75.75" customHeight="1">
      <c r="A3754" s="63"/>
      <c r="B3754" s="63"/>
      <c r="C3754" s="63"/>
      <c r="D3754" s="63"/>
      <c r="E3754" s="63"/>
      <c r="F3754" s="63"/>
      <c r="G3754" s="63"/>
      <c r="H3754" s="63"/>
      <c r="I3754" s="63"/>
      <c r="J3754" s="63"/>
      <c r="K3754" s="63"/>
      <c r="L3754" s="63"/>
      <c r="M3754" s="63"/>
      <c r="N3754" s="63"/>
      <c r="O3754" s="63"/>
      <c r="P3754" s="63"/>
      <c r="Q3754" s="63"/>
      <c r="R3754" s="63"/>
      <c r="S3754" s="63"/>
      <c r="T3754" s="63"/>
      <c r="U3754" s="63"/>
      <c r="V3754" s="63"/>
      <c r="W3754" s="63"/>
      <c r="X3754" s="63"/>
      <c r="Y3754" s="63"/>
      <c r="Z3754" s="63"/>
      <c r="AA3754" s="63"/>
      <c r="AB3754" s="63"/>
      <c r="AC3754" s="63"/>
      <c r="AD3754" s="63"/>
      <c r="AE3754" s="63"/>
      <c r="AF3754" s="63"/>
      <c r="AG3754" s="63"/>
      <c r="AH3754" s="63"/>
      <c r="AI3754" s="63"/>
      <c r="AJ3754" s="63"/>
      <c r="AK3754" s="63"/>
      <c r="AL3754" s="63"/>
      <c r="AM3754" s="63"/>
      <c r="AN3754" s="63"/>
      <c r="AO3754" s="63"/>
      <c r="AP3754" s="63"/>
      <c r="AQ3754" s="63"/>
      <c r="AR3754" s="63"/>
      <c r="AS3754" s="63"/>
      <c r="AT3754" s="63"/>
      <c r="AU3754" s="63"/>
      <c r="AV3754" s="63"/>
      <c r="AW3754" s="63"/>
      <c r="AX3754" s="63"/>
      <c r="AY3754" s="63"/>
      <c r="AZ3754" s="63"/>
      <c r="BA3754" s="63"/>
      <c r="BB3754" s="63"/>
      <c r="BC3754" s="63"/>
      <c r="BD3754" s="63"/>
      <c r="BE3754" s="63"/>
      <c r="BF3754" s="63"/>
      <c r="BG3754" s="63"/>
      <c r="BH3754" s="63"/>
      <c r="BI3754" s="63"/>
      <c r="BJ3754" s="63"/>
      <c r="BK3754" s="63"/>
      <c r="BL3754" s="63"/>
      <c r="BM3754" s="63"/>
      <c r="BN3754" s="63"/>
      <c r="BO3754" s="63"/>
      <c r="BP3754" s="63"/>
      <c r="BQ3754" s="63"/>
      <c r="BR3754" s="63"/>
      <c r="BS3754" s="63"/>
      <c r="BT3754" s="63"/>
      <c r="BU3754" s="63"/>
      <c r="BV3754" s="63"/>
      <c r="BW3754" s="63"/>
      <c r="BX3754" s="63"/>
      <c r="BY3754" s="63"/>
      <c r="BZ3754" s="63"/>
      <c r="CA3754" s="63"/>
      <c r="CB3754" s="63"/>
      <c r="CC3754" s="63"/>
      <c r="CD3754" s="63"/>
      <c r="CE3754" s="63"/>
      <c r="CF3754" s="63"/>
      <c r="CG3754" s="63"/>
      <c r="CH3754" s="63"/>
      <c r="CI3754" s="63"/>
      <c r="CJ3754" s="63"/>
      <c r="CK3754" s="63"/>
      <c r="CL3754" s="63"/>
      <c r="CM3754" s="63"/>
      <c r="CN3754" s="63"/>
      <c r="CO3754" s="63"/>
      <c r="CP3754" s="63"/>
      <c r="CR3754" s="227"/>
      <c r="CS3754" s="74"/>
    </row>
    <row r="3755" spans="1:97" s="72" customFormat="1" ht="75.75" customHeight="1">
      <c r="A3755" s="63"/>
      <c r="B3755" s="63"/>
      <c r="C3755" s="63"/>
      <c r="D3755" s="63"/>
      <c r="E3755" s="63"/>
      <c r="F3755" s="63"/>
      <c r="G3755" s="63"/>
      <c r="H3755" s="63"/>
      <c r="I3755" s="63"/>
      <c r="J3755" s="63"/>
      <c r="K3755" s="63"/>
      <c r="L3755" s="63"/>
      <c r="M3755" s="63"/>
      <c r="N3755" s="63"/>
      <c r="O3755" s="63"/>
      <c r="P3755" s="63"/>
      <c r="Q3755" s="63"/>
      <c r="R3755" s="63"/>
      <c r="S3755" s="63"/>
      <c r="T3755" s="63"/>
      <c r="U3755" s="63"/>
      <c r="V3755" s="63"/>
      <c r="W3755" s="63"/>
      <c r="X3755" s="63"/>
      <c r="Y3755" s="63"/>
      <c r="Z3755" s="63"/>
      <c r="AA3755" s="63"/>
      <c r="AB3755" s="63"/>
      <c r="AC3755" s="63"/>
      <c r="AD3755" s="63"/>
      <c r="AE3755" s="63"/>
      <c r="AF3755" s="63"/>
      <c r="AG3755" s="63"/>
      <c r="AH3755" s="63"/>
      <c r="AI3755" s="63"/>
      <c r="AJ3755" s="63"/>
      <c r="AK3755" s="63"/>
      <c r="AL3755" s="63"/>
      <c r="AM3755" s="63"/>
      <c r="AN3755" s="63"/>
      <c r="AO3755" s="63"/>
      <c r="AP3755" s="63"/>
      <c r="AQ3755" s="63"/>
      <c r="AR3755" s="63"/>
      <c r="AS3755" s="63"/>
      <c r="AT3755" s="63"/>
      <c r="AU3755" s="63"/>
      <c r="AV3755" s="63"/>
      <c r="AW3755" s="63"/>
      <c r="AX3755" s="63"/>
      <c r="AY3755" s="63"/>
      <c r="AZ3755" s="63"/>
      <c r="BA3755" s="63"/>
      <c r="BB3755" s="63"/>
      <c r="BC3755" s="63"/>
      <c r="BD3755" s="63"/>
      <c r="BE3755" s="63"/>
      <c r="BF3755" s="63"/>
      <c r="BG3755" s="63"/>
      <c r="BH3755" s="63"/>
      <c r="BI3755" s="63"/>
      <c r="BJ3755" s="63"/>
      <c r="BK3755" s="63"/>
      <c r="BL3755" s="63"/>
      <c r="BM3755" s="63"/>
      <c r="BN3755" s="63"/>
      <c r="BO3755" s="63"/>
      <c r="BP3755" s="63"/>
      <c r="BQ3755" s="63"/>
      <c r="BR3755" s="63"/>
      <c r="BS3755" s="63"/>
      <c r="BT3755" s="63"/>
      <c r="BU3755" s="63"/>
      <c r="BV3755" s="63"/>
      <c r="BW3755" s="63"/>
      <c r="BX3755" s="63"/>
      <c r="BY3755" s="63"/>
      <c r="BZ3755" s="63"/>
      <c r="CA3755" s="63"/>
      <c r="CB3755" s="63"/>
      <c r="CC3755" s="63"/>
      <c r="CD3755" s="63"/>
      <c r="CE3755" s="63"/>
      <c r="CF3755" s="63"/>
      <c r="CG3755" s="63"/>
      <c r="CH3755" s="63"/>
      <c r="CI3755" s="63"/>
      <c r="CJ3755" s="63"/>
      <c r="CK3755" s="63"/>
      <c r="CL3755" s="63"/>
      <c r="CM3755" s="63"/>
      <c r="CN3755" s="63"/>
      <c r="CO3755" s="63"/>
      <c r="CP3755" s="63"/>
      <c r="CR3755" s="227"/>
      <c r="CS3755" s="74"/>
    </row>
    <row r="3756" spans="1:97" s="72" customFormat="1" ht="75.75" customHeight="1">
      <c r="A3756" s="63"/>
      <c r="B3756" s="63"/>
      <c r="C3756" s="63"/>
      <c r="D3756" s="63"/>
      <c r="E3756" s="63"/>
      <c r="F3756" s="63"/>
      <c r="G3756" s="63"/>
      <c r="H3756" s="63"/>
      <c r="I3756" s="63"/>
      <c r="J3756" s="63"/>
      <c r="K3756" s="63"/>
      <c r="L3756" s="63"/>
      <c r="M3756" s="63"/>
      <c r="N3756" s="63"/>
      <c r="O3756" s="63"/>
      <c r="P3756" s="63"/>
      <c r="Q3756" s="63"/>
      <c r="R3756" s="63"/>
      <c r="S3756" s="63"/>
      <c r="T3756" s="63"/>
      <c r="U3756" s="63"/>
      <c r="V3756" s="63"/>
      <c r="W3756" s="63"/>
      <c r="X3756" s="63"/>
      <c r="Y3756" s="63"/>
      <c r="Z3756" s="63"/>
      <c r="AA3756" s="63"/>
      <c r="AB3756" s="63"/>
      <c r="AC3756" s="63"/>
      <c r="AD3756" s="63"/>
      <c r="AE3756" s="63"/>
      <c r="AF3756" s="63"/>
      <c r="AG3756" s="63"/>
      <c r="AH3756" s="63"/>
      <c r="AI3756" s="63"/>
      <c r="AJ3756" s="63"/>
      <c r="AK3756" s="63"/>
      <c r="AL3756" s="63"/>
      <c r="AM3756" s="63"/>
      <c r="AN3756" s="63"/>
      <c r="AO3756" s="63"/>
      <c r="AP3756" s="63"/>
      <c r="AQ3756" s="63"/>
      <c r="AR3756" s="63"/>
      <c r="AS3756" s="63"/>
      <c r="AT3756" s="63"/>
      <c r="AU3756" s="63"/>
      <c r="AV3756" s="63"/>
      <c r="AW3756" s="63"/>
      <c r="AX3756" s="63"/>
      <c r="AY3756" s="63"/>
      <c r="AZ3756" s="63"/>
      <c r="BA3756" s="63"/>
      <c r="BB3756" s="63"/>
      <c r="BC3756" s="63"/>
      <c r="BD3756" s="63"/>
      <c r="BE3756" s="63"/>
      <c r="BF3756" s="63"/>
      <c r="BG3756" s="63"/>
      <c r="BH3756" s="63"/>
      <c r="BI3756" s="63"/>
      <c r="BJ3756" s="63"/>
      <c r="BK3756" s="63"/>
      <c r="BL3756" s="63"/>
      <c r="BM3756" s="63"/>
      <c r="BN3756" s="63"/>
      <c r="BO3756" s="63"/>
      <c r="BP3756" s="63"/>
      <c r="BQ3756" s="63"/>
      <c r="BR3756" s="63"/>
      <c r="BS3756" s="63"/>
      <c r="BT3756" s="63"/>
      <c r="BU3756" s="63"/>
      <c r="BV3756" s="63"/>
      <c r="BW3756" s="63"/>
      <c r="BX3756" s="63"/>
      <c r="BY3756" s="63"/>
      <c r="BZ3756" s="63"/>
      <c r="CA3756" s="63"/>
      <c r="CB3756" s="63"/>
      <c r="CC3756" s="63"/>
      <c r="CD3756" s="63"/>
      <c r="CE3756" s="63"/>
      <c r="CF3756" s="63"/>
      <c r="CG3756" s="63"/>
      <c r="CH3756" s="63"/>
      <c r="CI3756" s="63"/>
      <c r="CJ3756" s="63"/>
      <c r="CK3756" s="63"/>
      <c r="CL3756" s="63"/>
      <c r="CM3756" s="63"/>
      <c r="CN3756" s="63"/>
      <c r="CO3756" s="63"/>
      <c r="CP3756" s="63"/>
      <c r="CR3756" s="227"/>
      <c r="CS3756" s="74"/>
    </row>
    <row r="3757" spans="1:97" s="72" customFormat="1" ht="75.75" customHeight="1">
      <c r="A3757" s="63"/>
      <c r="B3757" s="63"/>
      <c r="C3757" s="63"/>
      <c r="D3757" s="63"/>
      <c r="E3757" s="63"/>
      <c r="F3757" s="63"/>
      <c r="G3757" s="63"/>
      <c r="H3757" s="63"/>
      <c r="I3757" s="63"/>
      <c r="J3757" s="63"/>
      <c r="K3757" s="63"/>
      <c r="L3757" s="63"/>
      <c r="M3757" s="63"/>
      <c r="N3757" s="63"/>
      <c r="O3757" s="63"/>
      <c r="P3757" s="63"/>
      <c r="Q3757" s="63"/>
      <c r="R3757" s="63"/>
      <c r="S3757" s="63"/>
      <c r="T3757" s="63"/>
      <c r="U3757" s="63"/>
      <c r="V3757" s="63"/>
      <c r="W3757" s="63"/>
      <c r="X3757" s="63"/>
      <c r="Y3757" s="63"/>
      <c r="Z3757" s="63"/>
      <c r="AA3757" s="63"/>
      <c r="AB3757" s="63"/>
      <c r="AC3757" s="63"/>
      <c r="AD3757" s="63"/>
      <c r="AE3757" s="63"/>
      <c r="AF3757" s="63"/>
      <c r="AG3757" s="63"/>
      <c r="AH3757" s="63"/>
      <c r="AI3757" s="63"/>
      <c r="AJ3757" s="63"/>
      <c r="AK3757" s="63"/>
      <c r="AL3757" s="63"/>
      <c r="AM3757" s="63"/>
      <c r="AN3757" s="63"/>
      <c r="AO3757" s="63"/>
      <c r="AP3757" s="63"/>
      <c r="AQ3757" s="63"/>
      <c r="AR3757" s="63"/>
      <c r="AS3757" s="63"/>
      <c r="AT3757" s="63"/>
      <c r="AU3757" s="63"/>
      <c r="AV3757" s="63"/>
      <c r="AW3757" s="63"/>
      <c r="AX3757" s="63"/>
      <c r="AY3757" s="63"/>
      <c r="AZ3757" s="63"/>
      <c r="BA3757" s="63"/>
      <c r="BB3757" s="63"/>
      <c r="BC3757" s="63"/>
      <c r="BD3757" s="63"/>
      <c r="BE3757" s="63"/>
      <c r="BF3757" s="63"/>
      <c r="BG3757" s="63"/>
      <c r="BH3757" s="63"/>
      <c r="BI3757" s="63"/>
      <c r="BJ3757" s="63"/>
      <c r="BK3757" s="63"/>
      <c r="BL3757" s="63"/>
      <c r="BM3757" s="63"/>
      <c r="BN3757" s="63"/>
      <c r="BO3757" s="63"/>
      <c r="BP3757" s="63"/>
      <c r="BQ3757" s="63"/>
      <c r="BR3757" s="63"/>
      <c r="BS3757" s="63"/>
      <c r="BT3757" s="63"/>
      <c r="BU3757" s="63"/>
      <c r="BV3757" s="63"/>
      <c r="BW3757" s="63"/>
      <c r="BX3757" s="63"/>
      <c r="BY3757" s="63"/>
      <c r="BZ3757" s="63"/>
      <c r="CA3757" s="63"/>
      <c r="CB3757" s="63"/>
      <c r="CC3757" s="63"/>
      <c r="CD3757" s="63"/>
      <c r="CE3757" s="63"/>
      <c r="CF3757" s="63"/>
      <c r="CG3757" s="63"/>
      <c r="CH3757" s="63"/>
      <c r="CI3757" s="63"/>
      <c r="CJ3757" s="63"/>
      <c r="CK3757" s="63"/>
      <c r="CL3757" s="63"/>
      <c r="CM3757" s="63"/>
      <c r="CN3757" s="63"/>
      <c r="CO3757" s="63"/>
      <c r="CP3757" s="63"/>
      <c r="CR3757" s="227"/>
      <c r="CS3757" s="74"/>
    </row>
    <row r="3758" spans="1:97" s="72" customFormat="1" ht="75.75" customHeight="1">
      <c r="A3758" s="63"/>
      <c r="B3758" s="63"/>
      <c r="C3758" s="63"/>
      <c r="D3758" s="63"/>
      <c r="E3758" s="63"/>
      <c r="F3758" s="63"/>
      <c r="G3758" s="63"/>
      <c r="H3758" s="63"/>
      <c r="I3758" s="63"/>
      <c r="J3758" s="63"/>
      <c r="K3758" s="63"/>
      <c r="L3758" s="63"/>
      <c r="M3758" s="63"/>
      <c r="N3758" s="63"/>
      <c r="O3758" s="63"/>
      <c r="P3758" s="63"/>
      <c r="Q3758" s="63"/>
      <c r="R3758" s="63"/>
      <c r="S3758" s="63"/>
      <c r="T3758" s="63"/>
      <c r="U3758" s="63"/>
      <c r="V3758" s="63"/>
      <c r="W3758" s="63"/>
      <c r="X3758" s="63"/>
      <c r="Y3758" s="63"/>
      <c r="Z3758" s="63"/>
      <c r="AA3758" s="63"/>
      <c r="AB3758" s="63"/>
      <c r="AC3758" s="63"/>
      <c r="AD3758" s="63"/>
      <c r="AE3758" s="63"/>
      <c r="AF3758" s="63"/>
      <c r="AG3758" s="63"/>
      <c r="AH3758" s="63"/>
      <c r="AI3758" s="63"/>
      <c r="AJ3758" s="63"/>
      <c r="AK3758" s="63"/>
      <c r="AL3758" s="63"/>
      <c r="AM3758" s="63"/>
      <c r="AN3758" s="63"/>
      <c r="AO3758" s="63"/>
      <c r="AP3758" s="63"/>
      <c r="AQ3758" s="63"/>
      <c r="AR3758" s="63"/>
      <c r="AS3758" s="63"/>
      <c r="AT3758" s="63"/>
      <c r="AU3758" s="63"/>
      <c r="AV3758" s="63"/>
      <c r="AW3758" s="63"/>
      <c r="AX3758" s="63"/>
      <c r="AY3758" s="63"/>
      <c r="AZ3758" s="63"/>
      <c r="BA3758" s="63"/>
      <c r="BB3758" s="63"/>
      <c r="BC3758" s="63"/>
      <c r="BD3758" s="63"/>
      <c r="BE3758" s="63"/>
      <c r="BF3758" s="63"/>
      <c r="BG3758" s="63"/>
      <c r="BH3758" s="63"/>
      <c r="BI3758" s="63"/>
      <c r="BJ3758" s="63"/>
      <c r="BK3758" s="63"/>
      <c r="BL3758" s="63"/>
      <c r="BM3758" s="63"/>
      <c r="BN3758" s="63"/>
      <c r="BO3758" s="63"/>
      <c r="BP3758" s="63"/>
      <c r="BQ3758" s="63"/>
      <c r="BR3758" s="63"/>
      <c r="BS3758" s="63"/>
      <c r="BT3758" s="63"/>
      <c r="BU3758" s="63"/>
      <c r="BV3758" s="63"/>
      <c r="BW3758" s="63"/>
      <c r="BX3758" s="63"/>
      <c r="BY3758" s="63"/>
      <c r="BZ3758" s="63"/>
      <c r="CA3758" s="63"/>
      <c r="CB3758" s="63"/>
      <c r="CC3758" s="63"/>
      <c r="CD3758" s="63"/>
      <c r="CE3758" s="63"/>
      <c r="CF3758" s="63"/>
      <c r="CG3758" s="63"/>
      <c r="CH3758" s="63"/>
      <c r="CI3758" s="63"/>
      <c r="CJ3758" s="63"/>
      <c r="CK3758" s="63"/>
      <c r="CL3758" s="63"/>
      <c r="CM3758" s="63"/>
      <c r="CN3758" s="63"/>
      <c r="CO3758" s="63"/>
      <c r="CP3758" s="63"/>
      <c r="CR3758" s="227"/>
      <c r="CS3758" s="74"/>
    </row>
    <row r="3759" spans="1:97" s="72" customFormat="1" ht="75.75" customHeight="1">
      <c r="A3759" s="63"/>
      <c r="B3759" s="63"/>
      <c r="C3759" s="63"/>
      <c r="D3759" s="63"/>
      <c r="E3759" s="63"/>
      <c r="F3759" s="63"/>
      <c r="G3759" s="63"/>
      <c r="H3759" s="63"/>
      <c r="I3759" s="63"/>
      <c r="J3759" s="63"/>
      <c r="K3759" s="63"/>
      <c r="L3759" s="63"/>
      <c r="M3759" s="63"/>
      <c r="N3759" s="63"/>
      <c r="O3759" s="63"/>
      <c r="P3759" s="63"/>
      <c r="Q3759" s="63"/>
      <c r="R3759" s="63"/>
      <c r="S3759" s="63"/>
      <c r="T3759" s="63"/>
      <c r="U3759" s="63"/>
      <c r="V3759" s="63"/>
      <c r="W3759" s="63"/>
      <c r="X3759" s="63"/>
      <c r="Y3759" s="63"/>
      <c r="Z3759" s="63"/>
      <c r="AA3759" s="63"/>
      <c r="AB3759" s="63"/>
      <c r="AC3759" s="63"/>
      <c r="AD3759" s="63"/>
      <c r="AE3759" s="63"/>
      <c r="AF3759" s="63"/>
      <c r="AG3759" s="63"/>
      <c r="AH3759" s="63"/>
      <c r="AI3759" s="63"/>
      <c r="AJ3759" s="63"/>
      <c r="AK3759" s="63"/>
      <c r="AL3759" s="63"/>
      <c r="AM3759" s="63"/>
      <c r="AN3759" s="63"/>
      <c r="AO3759" s="63"/>
      <c r="AP3759" s="63"/>
      <c r="AQ3759" s="63"/>
      <c r="AR3759" s="63"/>
      <c r="AS3759" s="63"/>
      <c r="AT3759" s="63"/>
      <c r="AU3759" s="63"/>
      <c r="AV3759" s="63"/>
      <c r="AW3759" s="63"/>
      <c r="AX3759" s="63"/>
      <c r="AY3759" s="63"/>
      <c r="AZ3759" s="63"/>
      <c r="BA3759" s="63"/>
      <c r="BB3759" s="63"/>
      <c r="BC3759" s="63"/>
      <c r="BD3759" s="63"/>
      <c r="BE3759" s="63"/>
      <c r="BF3759" s="63"/>
      <c r="BG3759" s="63"/>
      <c r="BH3759" s="63"/>
      <c r="BI3759" s="63"/>
      <c r="BJ3759" s="63"/>
      <c r="BK3759" s="63"/>
      <c r="BL3759" s="63"/>
      <c r="BM3759" s="63"/>
      <c r="BN3759" s="63"/>
      <c r="BO3759" s="63"/>
      <c r="BP3759" s="63"/>
      <c r="BQ3759" s="63"/>
      <c r="BR3759" s="63"/>
      <c r="BS3759" s="63"/>
      <c r="BT3759" s="63"/>
      <c r="BU3759" s="63"/>
      <c r="BV3759" s="63"/>
      <c r="BW3759" s="63"/>
      <c r="BX3759" s="63"/>
      <c r="BY3759" s="63"/>
      <c r="BZ3759" s="63"/>
      <c r="CA3759" s="63"/>
      <c r="CB3759" s="63"/>
      <c r="CC3759" s="63"/>
      <c r="CD3759" s="63"/>
      <c r="CE3759" s="63"/>
      <c r="CF3759" s="63"/>
      <c r="CG3759" s="63"/>
      <c r="CH3759" s="63"/>
      <c r="CI3759" s="63"/>
      <c r="CJ3759" s="63"/>
      <c r="CK3759" s="63"/>
      <c r="CL3759" s="63"/>
      <c r="CM3759" s="63"/>
      <c r="CN3759" s="63"/>
      <c r="CO3759" s="63"/>
      <c r="CP3759" s="63"/>
      <c r="CR3759" s="227"/>
      <c r="CS3759" s="74"/>
    </row>
    <row r="3760" spans="1:97" s="72" customFormat="1" ht="75.75" customHeight="1">
      <c r="A3760" s="63"/>
      <c r="B3760" s="63"/>
      <c r="C3760" s="63"/>
      <c r="D3760" s="63"/>
      <c r="E3760" s="63"/>
      <c r="F3760" s="63"/>
      <c r="G3760" s="63"/>
      <c r="H3760" s="63"/>
      <c r="I3760" s="63"/>
      <c r="J3760" s="63"/>
      <c r="K3760" s="63"/>
      <c r="L3760" s="63"/>
      <c r="M3760" s="63"/>
      <c r="N3760" s="63"/>
      <c r="O3760" s="63"/>
      <c r="P3760" s="63"/>
      <c r="Q3760" s="63"/>
      <c r="R3760" s="63"/>
      <c r="S3760" s="63"/>
      <c r="T3760" s="63"/>
      <c r="U3760" s="63"/>
      <c r="V3760" s="63"/>
      <c r="W3760" s="63"/>
      <c r="X3760" s="63"/>
      <c r="Y3760" s="63"/>
      <c r="Z3760" s="63"/>
      <c r="AA3760" s="63"/>
      <c r="AB3760" s="63"/>
      <c r="AC3760" s="63"/>
      <c r="AD3760" s="63"/>
      <c r="AE3760" s="63"/>
      <c r="AF3760" s="63"/>
      <c r="AG3760" s="63"/>
      <c r="AH3760" s="63"/>
      <c r="AI3760" s="63"/>
      <c r="AJ3760" s="63"/>
      <c r="AK3760" s="63"/>
      <c r="AL3760" s="63"/>
      <c r="AM3760" s="63"/>
      <c r="AN3760" s="63"/>
      <c r="AO3760" s="63"/>
      <c r="AP3760" s="63"/>
      <c r="AQ3760" s="63"/>
      <c r="AR3760" s="63"/>
      <c r="AS3760" s="63"/>
      <c r="AT3760" s="63"/>
      <c r="AU3760" s="63"/>
      <c r="AV3760" s="63"/>
      <c r="AW3760" s="63"/>
      <c r="AX3760" s="63"/>
      <c r="AY3760" s="63"/>
      <c r="AZ3760" s="63"/>
      <c r="BA3760" s="63"/>
      <c r="BB3760" s="63"/>
      <c r="BC3760" s="63"/>
      <c r="BD3760" s="63"/>
      <c r="BE3760" s="63"/>
      <c r="BF3760" s="63"/>
      <c r="BG3760" s="63"/>
      <c r="BH3760" s="63"/>
      <c r="BI3760" s="63"/>
      <c r="BJ3760" s="63"/>
      <c r="BK3760" s="63"/>
      <c r="BL3760" s="63"/>
      <c r="BM3760" s="63"/>
      <c r="BN3760" s="63"/>
      <c r="BO3760" s="63"/>
      <c r="BP3760" s="63"/>
      <c r="BQ3760" s="63"/>
      <c r="BR3760" s="63"/>
      <c r="BS3760" s="63"/>
      <c r="BT3760" s="63"/>
      <c r="BU3760" s="63"/>
      <c r="BV3760" s="63"/>
      <c r="BW3760" s="63"/>
      <c r="BX3760" s="63"/>
      <c r="BY3760" s="63"/>
      <c r="BZ3760" s="63"/>
      <c r="CA3760" s="63"/>
      <c r="CB3760" s="63"/>
      <c r="CC3760" s="63"/>
      <c r="CD3760" s="63"/>
      <c r="CE3760" s="63"/>
      <c r="CF3760" s="63"/>
      <c r="CG3760" s="63"/>
      <c r="CH3760" s="63"/>
      <c r="CI3760" s="63"/>
      <c r="CJ3760" s="63"/>
      <c r="CK3760" s="63"/>
      <c r="CL3760" s="63"/>
      <c r="CM3760" s="63"/>
      <c r="CN3760" s="63"/>
      <c r="CO3760" s="63"/>
      <c r="CP3760" s="63"/>
      <c r="CR3760" s="227"/>
      <c r="CS3760" s="74"/>
    </row>
    <row r="3761" spans="1:97" s="72" customFormat="1" ht="75.75" customHeight="1">
      <c r="A3761" s="63"/>
      <c r="B3761" s="63"/>
      <c r="C3761" s="63"/>
      <c r="D3761" s="63"/>
      <c r="E3761" s="63"/>
      <c r="F3761" s="63"/>
      <c r="G3761" s="63"/>
      <c r="H3761" s="63"/>
      <c r="I3761" s="63"/>
      <c r="J3761" s="63"/>
      <c r="K3761" s="63"/>
      <c r="L3761" s="63"/>
      <c r="M3761" s="63"/>
      <c r="N3761" s="63"/>
      <c r="O3761" s="63"/>
      <c r="P3761" s="63"/>
      <c r="Q3761" s="63"/>
      <c r="R3761" s="63"/>
      <c r="S3761" s="63"/>
      <c r="T3761" s="63"/>
      <c r="U3761" s="63"/>
      <c r="V3761" s="63"/>
      <c r="W3761" s="63"/>
      <c r="X3761" s="63"/>
      <c r="Y3761" s="63"/>
      <c r="Z3761" s="63"/>
      <c r="AA3761" s="63"/>
      <c r="AB3761" s="63"/>
      <c r="AC3761" s="63"/>
      <c r="AD3761" s="63"/>
      <c r="AE3761" s="63"/>
      <c r="AF3761" s="63"/>
      <c r="AG3761" s="63"/>
      <c r="AH3761" s="63"/>
      <c r="AI3761" s="63"/>
      <c r="AJ3761" s="63"/>
      <c r="AK3761" s="63"/>
      <c r="AL3761" s="63"/>
      <c r="AM3761" s="63"/>
      <c r="AN3761" s="63"/>
      <c r="AO3761" s="63"/>
      <c r="AP3761" s="63"/>
      <c r="AQ3761" s="63"/>
      <c r="AR3761" s="63"/>
      <c r="AS3761" s="63"/>
      <c r="AT3761" s="63"/>
      <c r="AU3761" s="63"/>
      <c r="AV3761" s="63"/>
      <c r="AW3761" s="63"/>
      <c r="AX3761" s="63"/>
      <c r="AY3761" s="63"/>
      <c r="AZ3761" s="63"/>
      <c r="BA3761" s="63"/>
      <c r="BB3761" s="63"/>
      <c r="BC3761" s="63"/>
      <c r="BD3761" s="63"/>
      <c r="BE3761" s="63"/>
      <c r="BF3761" s="63"/>
      <c r="BG3761" s="63"/>
      <c r="BH3761" s="63"/>
      <c r="BI3761" s="63"/>
      <c r="BJ3761" s="63"/>
      <c r="BK3761" s="63"/>
      <c r="BL3761" s="63"/>
      <c r="BM3761" s="63"/>
      <c r="BN3761" s="63"/>
      <c r="BO3761" s="63"/>
      <c r="BP3761" s="63"/>
      <c r="BQ3761" s="63"/>
      <c r="BR3761" s="63"/>
      <c r="BS3761" s="63"/>
      <c r="BT3761" s="63"/>
      <c r="BU3761" s="63"/>
      <c r="BV3761" s="63"/>
      <c r="BW3761" s="63"/>
      <c r="BX3761" s="63"/>
      <c r="BY3761" s="63"/>
      <c r="BZ3761" s="63"/>
      <c r="CA3761" s="63"/>
      <c r="CB3761" s="63"/>
      <c r="CC3761" s="63"/>
      <c r="CD3761" s="63"/>
      <c r="CE3761" s="63"/>
      <c r="CF3761" s="63"/>
      <c r="CG3761" s="63"/>
      <c r="CH3761" s="63"/>
      <c r="CI3761" s="63"/>
      <c r="CJ3761" s="63"/>
      <c r="CK3761" s="63"/>
      <c r="CL3761" s="63"/>
      <c r="CM3761" s="63"/>
      <c r="CN3761" s="63"/>
      <c r="CO3761" s="63"/>
      <c r="CP3761" s="63"/>
      <c r="CR3761" s="227"/>
      <c r="CS3761" s="74"/>
    </row>
    <row r="3762" spans="1:97" s="72" customFormat="1" ht="75.75" customHeight="1">
      <c r="A3762" s="63"/>
      <c r="B3762" s="63"/>
      <c r="C3762" s="63"/>
      <c r="D3762" s="63"/>
      <c r="E3762" s="63"/>
      <c r="F3762" s="63"/>
      <c r="G3762" s="63"/>
      <c r="H3762" s="63"/>
      <c r="I3762" s="63"/>
      <c r="J3762" s="63"/>
      <c r="K3762" s="63"/>
      <c r="L3762" s="63"/>
      <c r="M3762" s="63"/>
      <c r="N3762" s="63"/>
      <c r="O3762" s="63"/>
      <c r="P3762" s="63"/>
      <c r="Q3762" s="63"/>
      <c r="R3762" s="63"/>
      <c r="S3762" s="63"/>
      <c r="T3762" s="63"/>
      <c r="U3762" s="63"/>
      <c r="V3762" s="63"/>
      <c r="W3762" s="63"/>
      <c r="X3762" s="63"/>
      <c r="Y3762" s="63"/>
      <c r="Z3762" s="63"/>
      <c r="AA3762" s="63"/>
      <c r="AB3762" s="63"/>
      <c r="AC3762" s="63"/>
      <c r="AD3762" s="63"/>
      <c r="AE3762" s="63"/>
      <c r="AF3762" s="63"/>
      <c r="AG3762" s="63"/>
      <c r="AH3762" s="63"/>
      <c r="AI3762" s="63"/>
      <c r="AJ3762" s="63"/>
      <c r="AK3762" s="63"/>
      <c r="AL3762" s="63"/>
      <c r="AM3762" s="63"/>
      <c r="AN3762" s="63"/>
      <c r="AO3762" s="63"/>
      <c r="AP3762" s="63"/>
      <c r="AQ3762" s="63"/>
      <c r="AR3762" s="63"/>
      <c r="AS3762" s="63"/>
      <c r="AT3762" s="63"/>
      <c r="AU3762" s="63"/>
      <c r="AV3762" s="63"/>
      <c r="AW3762" s="63"/>
      <c r="AX3762" s="63"/>
      <c r="AY3762" s="63"/>
      <c r="AZ3762" s="63"/>
      <c r="BA3762" s="63"/>
      <c r="BB3762" s="63"/>
      <c r="BC3762" s="63"/>
      <c r="BD3762" s="63"/>
      <c r="BE3762" s="63"/>
      <c r="BF3762" s="63"/>
      <c r="BG3762" s="63"/>
      <c r="BH3762" s="63"/>
      <c r="BI3762" s="63"/>
      <c r="BJ3762" s="63"/>
      <c r="BK3762" s="63"/>
      <c r="BL3762" s="63"/>
      <c r="BM3762" s="63"/>
      <c r="BN3762" s="63"/>
      <c r="BO3762" s="63"/>
      <c r="BP3762" s="63"/>
      <c r="BQ3762" s="63"/>
      <c r="BR3762" s="63"/>
      <c r="BS3762" s="63"/>
      <c r="BT3762" s="63"/>
      <c r="BU3762" s="63"/>
      <c r="BV3762" s="63"/>
      <c r="BW3762" s="63"/>
      <c r="BX3762" s="63"/>
      <c r="BY3762" s="63"/>
      <c r="BZ3762" s="63"/>
      <c r="CA3762" s="63"/>
      <c r="CB3762" s="63"/>
      <c r="CC3762" s="63"/>
      <c r="CD3762" s="63"/>
      <c r="CE3762" s="63"/>
      <c r="CF3762" s="63"/>
      <c r="CG3762" s="63"/>
      <c r="CH3762" s="63"/>
      <c r="CI3762" s="63"/>
      <c r="CJ3762" s="63"/>
      <c r="CK3762" s="63"/>
      <c r="CL3762" s="63"/>
      <c r="CM3762" s="63"/>
      <c r="CN3762" s="63"/>
      <c r="CO3762" s="63"/>
      <c r="CP3762" s="63"/>
      <c r="CR3762" s="227"/>
      <c r="CS3762" s="74"/>
    </row>
    <row r="3763" spans="1:97" s="72" customFormat="1" ht="75.75" customHeight="1">
      <c r="A3763" s="63"/>
      <c r="B3763" s="63"/>
      <c r="C3763" s="63"/>
      <c r="D3763" s="63"/>
      <c r="E3763" s="63"/>
      <c r="F3763" s="63"/>
      <c r="G3763" s="63"/>
      <c r="H3763" s="63"/>
      <c r="I3763" s="63"/>
      <c r="J3763" s="63"/>
      <c r="K3763" s="63"/>
      <c r="L3763" s="63"/>
      <c r="M3763" s="63"/>
      <c r="N3763" s="63"/>
      <c r="O3763" s="63"/>
      <c r="P3763" s="63"/>
      <c r="Q3763" s="63"/>
      <c r="R3763" s="63"/>
      <c r="S3763" s="63"/>
      <c r="T3763" s="63"/>
      <c r="U3763" s="63"/>
      <c r="V3763" s="63"/>
      <c r="W3763" s="63"/>
      <c r="X3763" s="63"/>
      <c r="Y3763" s="63"/>
      <c r="Z3763" s="63"/>
      <c r="AA3763" s="63"/>
      <c r="AB3763" s="63"/>
      <c r="AC3763" s="63"/>
      <c r="AD3763" s="63"/>
      <c r="AE3763" s="63"/>
      <c r="AF3763" s="63"/>
      <c r="AG3763" s="63"/>
      <c r="AH3763" s="63"/>
      <c r="AI3763" s="63"/>
      <c r="AJ3763" s="63"/>
      <c r="AK3763" s="63"/>
      <c r="AL3763" s="63"/>
      <c r="AM3763" s="63"/>
      <c r="AN3763" s="63"/>
      <c r="AO3763" s="63"/>
      <c r="AP3763" s="63"/>
      <c r="AQ3763" s="63"/>
      <c r="AR3763" s="63"/>
      <c r="AS3763" s="63"/>
      <c r="AT3763" s="63"/>
      <c r="AU3763" s="63"/>
      <c r="AV3763" s="63"/>
      <c r="AW3763" s="63"/>
      <c r="AX3763" s="63"/>
      <c r="AY3763" s="63"/>
      <c r="AZ3763" s="63"/>
      <c r="BA3763" s="63"/>
      <c r="BB3763" s="63"/>
      <c r="BC3763" s="63"/>
      <c r="BD3763" s="63"/>
      <c r="BE3763" s="63"/>
      <c r="BF3763" s="63"/>
      <c r="BG3763" s="63"/>
      <c r="BH3763" s="63"/>
      <c r="BI3763" s="63"/>
      <c r="BJ3763" s="63"/>
      <c r="BK3763" s="63"/>
      <c r="BL3763" s="63"/>
      <c r="BM3763" s="63"/>
      <c r="BN3763" s="63"/>
      <c r="BO3763" s="63"/>
      <c r="BP3763" s="63"/>
      <c r="BQ3763" s="63"/>
      <c r="BR3763" s="63"/>
      <c r="BS3763" s="63"/>
      <c r="BT3763" s="63"/>
      <c r="BU3763" s="63"/>
      <c r="BV3763" s="63"/>
      <c r="BW3763" s="63"/>
      <c r="BX3763" s="63"/>
      <c r="BY3763" s="63"/>
      <c r="BZ3763" s="63"/>
      <c r="CA3763" s="63"/>
      <c r="CB3763" s="63"/>
      <c r="CC3763" s="63"/>
      <c r="CD3763" s="63"/>
      <c r="CE3763" s="63"/>
      <c r="CF3763" s="63"/>
      <c r="CG3763" s="63"/>
      <c r="CH3763" s="63"/>
      <c r="CI3763" s="63"/>
      <c r="CJ3763" s="63"/>
      <c r="CK3763" s="63"/>
      <c r="CL3763" s="63"/>
      <c r="CM3763" s="63"/>
      <c r="CN3763" s="63"/>
      <c r="CO3763" s="63"/>
      <c r="CP3763" s="63"/>
      <c r="CR3763" s="227"/>
      <c r="CS3763" s="74"/>
    </row>
    <row r="3764" spans="1:97" s="72" customFormat="1" ht="75.75" customHeight="1">
      <c r="A3764" s="63"/>
      <c r="B3764" s="63"/>
      <c r="C3764" s="63"/>
      <c r="D3764" s="63"/>
      <c r="E3764" s="63"/>
      <c r="F3764" s="63"/>
      <c r="G3764" s="63"/>
      <c r="H3764" s="63"/>
      <c r="I3764" s="63"/>
      <c r="J3764" s="63"/>
      <c r="K3764" s="63"/>
      <c r="L3764" s="63"/>
      <c r="M3764" s="63"/>
      <c r="N3764" s="63"/>
      <c r="O3764" s="63"/>
      <c r="P3764" s="63"/>
      <c r="Q3764" s="63"/>
      <c r="R3764" s="63"/>
      <c r="S3764" s="63"/>
      <c r="T3764" s="63"/>
      <c r="U3764" s="63"/>
      <c r="V3764" s="63"/>
      <c r="W3764" s="63"/>
      <c r="X3764" s="63"/>
      <c r="Y3764" s="63"/>
      <c r="Z3764" s="63"/>
      <c r="AA3764" s="63"/>
      <c r="AB3764" s="63"/>
      <c r="AC3764" s="63"/>
      <c r="AD3764" s="63"/>
      <c r="AE3764" s="63"/>
      <c r="AF3764" s="63"/>
      <c r="AG3764" s="63"/>
      <c r="AH3764" s="63"/>
      <c r="AI3764" s="63"/>
      <c r="AJ3764" s="63"/>
      <c r="AK3764" s="63"/>
      <c r="AL3764" s="63"/>
      <c r="AM3764" s="63"/>
      <c r="AN3764" s="63"/>
      <c r="AO3764" s="63"/>
      <c r="AP3764" s="63"/>
      <c r="AQ3764" s="63"/>
      <c r="AR3764" s="63"/>
      <c r="AS3764" s="63"/>
      <c r="AT3764" s="63"/>
      <c r="AU3764" s="63"/>
      <c r="AV3764" s="63"/>
      <c r="AW3764" s="63"/>
      <c r="AX3764" s="63"/>
      <c r="AY3764" s="63"/>
      <c r="AZ3764" s="63"/>
      <c r="BA3764" s="63"/>
      <c r="BB3764" s="63"/>
      <c r="BC3764" s="63"/>
      <c r="BD3764" s="63"/>
      <c r="BE3764" s="63"/>
      <c r="BF3764" s="63"/>
      <c r="BG3764" s="63"/>
      <c r="BH3764" s="63"/>
      <c r="BI3764" s="63"/>
      <c r="BJ3764" s="63"/>
      <c r="BK3764" s="63"/>
      <c r="BL3764" s="63"/>
      <c r="BM3764" s="63"/>
      <c r="BN3764" s="63"/>
      <c r="BO3764" s="63"/>
      <c r="BP3764" s="63"/>
      <c r="BQ3764" s="63"/>
      <c r="BR3764" s="63"/>
      <c r="BS3764" s="63"/>
      <c r="BT3764" s="63"/>
      <c r="BU3764" s="63"/>
      <c r="BV3764" s="63"/>
      <c r="BW3764" s="63"/>
      <c r="BX3764" s="63"/>
      <c r="BY3764" s="63"/>
      <c r="BZ3764" s="63"/>
      <c r="CA3764" s="63"/>
      <c r="CB3764" s="63"/>
      <c r="CC3764" s="63"/>
      <c r="CD3764" s="63"/>
      <c r="CE3764" s="63"/>
      <c r="CF3764" s="63"/>
      <c r="CG3764" s="63"/>
      <c r="CH3764" s="63"/>
      <c r="CI3764" s="63"/>
      <c r="CJ3764" s="63"/>
      <c r="CK3764" s="63"/>
      <c r="CL3764" s="63"/>
      <c r="CM3764" s="63"/>
      <c r="CN3764" s="63"/>
      <c r="CO3764" s="63"/>
      <c r="CP3764" s="63"/>
      <c r="CR3764" s="227"/>
      <c r="CS3764" s="74"/>
    </row>
    <row r="3765" spans="1:97" s="72" customFormat="1" ht="75.75" customHeight="1">
      <c r="A3765" s="63"/>
      <c r="B3765" s="63"/>
      <c r="C3765" s="63"/>
      <c r="D3765" s="63"/>
      <c r="E3765" s="63"/>
      <c r="F3765" s="63"/>
      <c r="G3765" s="63"/>
      <c r="H3765" s="63"/>
      <c r="I3765" s="63"/>
      <c r="J3765" s="63"/>
      <c r="K3765" s="63"/>
      <c r="L3765" s="63"/>
      <c r="M3765" s="63"/>
      <c r="N3765" s="63"/>
      <c r="O3765" s="63"/>
      <c r="P3765" s="63"/>
      <c r="Q3765" s="63"/>
      <c r="R3765" s="63"/>
      <c r="S3765" s="63"/>
      <c r="T3765" s="63"/>
      <c r="U3765" s="63"/>
      <c r="V3765" s="63"/>
      <c r="W3765" s="63"/>
      <c r="X3765" s="63"/>
      <c r="Y3765" s="63"/>
      <c r="Z3765" s="63"/>
      <c r="AA3765" s="63"/>
      <c r="AB3765" s="63"/>
      <c r="AC3765" s="63"/>
      <c r="AD3765" s="63"/>
      <c r="AE3765" s="63"/>
      <c r="AF3765" s="63"/>
      <c r="AG3765" s="63"/>
      <c r="AH3765" s="63"/>
      <c r="AI3765" s="63"/>
      <c r="AJ3765" s="63"/>
      <c r="AK3765" s="63"/>
      <c r="AL3765" s="63"/>
      <c r="AM3765" s="63"/>
      <c r="AN3765" s="63"/>
      <c r="AO3765" s="63"/>
      <c r="AP3765" s="63"/>
      <c r="AQ3765" s="63"/>
      <c r="AR3765" s="63"/>
      <c r="AS3765" s="63"/>
      <c r="AT3765" s="63"/>
      <c r="AU3765" s="63"/>
      <c r="AV3765" s="63"/>
      <c r="AW3765" s="63"/>
      <c r="AX3765" s="63"/>
      <c r="AY3765" s="63"/>
      <c r="AZ3765" s="63"/>
      <c r="BA3765" s="63"/>
      <c r="BB3765" s="63"/>
      <c r="BC3765" s="63"/>
      <c r="BD3765" s="63"/>
      <c r="BE3765" s="63"/>
      <c r="BF3765" s="63"/>
      <c r="BG3765" s="63"/>
      <c r="BH3765" s="63"/>
      <c r="BI3765" s="63"/>
      <c r="BJ3765" s="63"/>
      <c r="BK3765" s="63"/>
      <c r="BL3765" s="63"/>
      <c r="BM3765" s="63"/>
      <c r="BN3765" s="63"/>
      <c r="BO3765" s="63"/>
      <c r="BP3765" s="63"/>
      <c r="BQ3765" s="63"/>
      <c r="BR3765" s="63"/>
      <c r="BS3765" s="63"/>
      <c r="BT3765" s="63"/>
      <c r="BU3765" s="63"/>
      <c r="BV3765" s="63"/>
      <c r="BW3765" s="63"/>
      <c r="BX3765" s="63"/>
      <c r="BY3765" s="63"/>
      <c r="BZ3765" s="63"/>
      <c r="CA3765" s="63"/>
      <c r="CB3765" s="63"/>
      <c r="CC3765" s="63"/>
      <c r="CD3765" s="63"/>
      <c r="CE3765" s="63"/>
      <c r="CF3765" s="63"/>
      <c r="CG3765" s="63"/>
      <c r="CH3765" s="63"/>
      <c r="CI3765" s="63"/>
      <c r="CJ3765" s="63"/>
      <c r="CK3765" s="63"/>
      <c r="CL3765" s="63"/>
      <c r="CM3765" s="63"/>
      <c r="CN3765" s="63"/>
      <c r="CO3765" s="63"/>
      <c r="CP3765" s="63"/>
      <c r="CR3765" s="227"/>
      <c r="CS3765" s="74"/>
    </row>
    <row r="3766" spans="1:97" s="72" customFormat="1" ht="75.75" customHeight="1">
      <c r="A3766" s="63"/>
      <c r="B3766" s="63"/>
      <c r="C3766" s="63"/>
      <c r="D3766" s="63"/>
      <c r="E3766" s="63"/>
      <c r="F3766" s="63"/>
      <c r="G3766" s="63"/>
      <c r="H3766" s="63"/>
      <c r="I3766" s="63"/>
      <c r="J3766" s="63"/>
      <c r="K3766" s="63"/>
      <c r="L3766" s="63"/>
      <c r="M3766" s="63"/>
      <c r="N3766" s="63"/>
      <c r="O3766" s="63"/>
      <c r="P3766" s="63"/>
      <c r="Q3766" s="63"/>
      <c r="R3766" s="63"/>
      <c r="S3766" s="63"/>
      <c r="T3766" s="63"/>
      <c r="U3766" s="63"/>
      <c r="V3766" s="63"/>
      <c r="W3766" s="63"/>
      <c r="X3766" s="63"/>
      <c r="Y3766" s="63"/>
      <c r="Z3766" s="63"/>
      <c r="AA3766" s="63"/>
      <c r="AB3766" s="63"/>
      <c r="AC3766" s="63"/>
      <c r="AD3766" s="63"/>
      <c r="AE3766" s="63"/>
      <c r="AF3766" s="63"/>
      <c r="AG3766" s="63"/>
      <c r="AH3766" s="63"/>
      <c r="AI3766" s="63"/>
      <c r="AJ3766" s="63"/>
      <c r="AK3766" s="63"/>
      <c r="AL3766" s="63"/>
      <c r="AM3766" s="63"/>
      <c r="AN3766" s="63"/>
      <c r="AO3766" s="63"/>
      <c r="AP3766" s="63"/>
      <c r="AQ3766" s="63"/>
      <c r="AR3766" s="63"/>
      <c r="AS3766" s="63"/>
      <c r="AT3766" s="63"/>
      <c r="AU3766" s="63"/>
      <c r="AV3766" s="63"/>
      <c r="AW3766" s="63"/>
      <c r="AX3766" s="63"/>
      <c r="AY3766" s="63"/>
      <c r="AZ3766" s="63"/>
      <c r="BA3766" s="63"/>
      <c r="BB3766" s="63"/>
      <c r="BC3766" s="63"/>
      <c r="BD3766" s="63"/>
      <c r="BE3766" s="63"/>
      <c r="BF3766" s="63"/>
      <c r="BG3766" s="63"/>
      <c r="BH3766" s="63"/>
      <c r="BI3766" s="63"/>
      <c r="BJ3766" s="63"/>
      <c r="BK3766" s="63"/>
      <c r="BL3766" s="63"/>
      <c r="BM3766" s="63"/>
      <c r="BN3766" s="63"/>
      <c r="BO3766" s="63"/>
      <c r="BP3766" s="63"/>
      <c r="BQ3766" s="63"/>
      <c r="BR3766" s="63"/>
      <c r="BS3766" s="63"/>
      <c r="BT3766" s="63"/>
      <c r="BU3766" s="63"/>
      <c r="BV3766" s="63"/>
      <c r="BW3766" s="63"/>
      <c r="BX3766" s="63"/>
      <c r="BY3766" s="63"/>
      <c r="BZ3766" s="63"/>
      <c r="CA3766" s="63"/>
      <c r="CB3766" s="63"/>
      <c r="CC3766" s="63"/>
      <c r="CD3766" s="63"/>
      <c r="CE3766" s="63"/>
      <c r="CF3766" s="63"/>
      <c r="CG3766" s="63"/>
      <c r="CH3766" s="63"/>
      <c r="CI3766" s="63"/>
      <c r="CJ3766" s="63"/>
      <c r="CK3766" s="63"/>
      <c r="CL3766" s="63"/>
      <c r="CM3766" s="63"/>
      <c r="CN3766" s="63"/>
      <c r="CO3766" s="63"/>
      <c r="CP3766" s="63"/>
      <c r="CR3766" s="227"/>
      <c r="CS3766" s="74"/>
    </row>
    <row r="3767" spans="1:97" s="72" customFormat="1" ht="75.75" customHeight="1">
      <c r="A3767" s="63"/>
      <c r="B3767" s="63"/>
      <c r="C3767" s="63"/>
      <c r="D3767" s="63"/>
      <c r="E3767" s="63"/>
      <c r="F3767" s="63"/>
      <c r="G3767" s="63"/>
      <c r="H3767" s="63"/>
      <c r="I3767" s="63"/>
      <c r="J3767" s="63"/>
      <c r="K3767" s="63"/>
      <c r="L3767" s="63"/>
      <c r="M3767" s="63"/>
      <c r="N3767" s="63"/>
      <c r="O3767" s="63"/>
      <c r="P3767" s="63"/>
      <c r="Q3767" s="63"/>
      <c r="R3767" s="63"/>
      <c r="S3767" s="63"/>
      <c r="T3767" s="63"/>
      <c r="U3767" s="63"/>
      <c r="V3767" s="63"/>
      <c r="W3767" s="63"/>
      <c r="X3767" s="63"/>
      <c r="Y3767" s="63"/>
      <c r="Z3767" s="63"/>
      <c r="AA3767" s="63"/>
      <c r="AB3767" s="63"/>
      <c r="AC3767" s="63"/>
      <c r="AD3767" s="63"/>
      <c r="AE3767" s="63"/>
      <c r="AF3767" s="63"/>
      <c r="AG3767" s="63"/>
      <c r="AH3767" s="63"/>
      <c r="AI3767" s="63"/>
      <c r="AJ3767" s="63"/>
      <c r="AK3767" s="63"/>
      <c r="AL3767" s="63"/>
      <c r="AM3767" s="63"/>
      <c r="AN3767" s="63"/>
      <c r="AO3767" s="63"/>
      <c r="AP3767" s="63"/>
      <c r="AQ3767" s="63"/>
      <c r="AR3767" s="63"/>
      <c r="AS3767" s="63"/>
      <c r="AT3767" s="63"/>
      <c r="AU3767" s="63"/>
      <c r="AV3767" s="63"/>
      <c r="AW3767" s="63"/>
      <c r="AX3767" s="63"/>
      <c r="AY3767" s="63"/>
      <c r="AZ3767" s="63"/>
      <c r="BA3767" s="63"/>
      <c r="BB3767" s="63"/>
      <c r="BC3767" s="63"/>
      <c r="BD3767" s="63"/>
      <c r="BE3767" s="63"/>
      <c r="BF3767" s="63"/>
      <c r="BG3767" s="63"/>
      <c r="BH3767" s="63"/>
      <c r="BI3767" s="63"/>
      <c r="BJ3767" s="63"/>
      <c r="BK3767" s="63"/>
      <c r="BL3767" s="63"/>
      <c r="BM3767" s="63"/>
      <c r="BN3767" s="63"/>
      <c r="BO3767" s="63"/>
      <c r="BP3767" s="63"/>
      <c r="BQ3767" s="63"/>
      <c r="BR3767" s="63"/>
      <c r="BS3767" s="63"/>
      <c r="BT3767" s="63"/>
      <c r="BU3767" s="63"/>
      <c r="BV3767" s="63"/>
      <c r="BW3767" s="63"/>
      <c r="BX3767" s="63"/>
      <c r="BY3767" s="63"/>
      <c r="BZ3767" s="63"/>
      <c r="CA3767" s="63"/>
      <c r="CB3767" s="63"/>
      <c r="CC3767" s="63"/>
      <c r="CD3767" s="63"/>
      <c r="CE3767" s="63"/>
      <c r="CF3767" s="63"/>
      <c r="CG3767" s="63"/>
      <c r="CH3767" s="63"/>
      <c r="CI3767" s="63"/>
      <c r="CJ3767" s="63"/>
      <c r="CK3767" s="63"/>
      <c r="CL3767" s="63"/>
      <c r="CM3767" s="63"/>
      <c r="CN3767" s="63"/>
      <c r="CO3767" s="63"/>
      <c r="CP3767" s="63"/>
      <c r="CR3767" s="227"/>
      <c r="CS3767" s="74"/>
    </row>
    <row r="3768" spans="1:97" s="72" customFormat="1" ht="75.75" customHeight="1">
      <c r="A3768" s="63"/>
      <c r="B3768" s="63"/>
      <c r="C3768" s="63"/>
      <c r="D3768" s="63"/>
      <c r="E3768" s="63"/>
      <c r="F3768" s="63"/>
      <c r="G3768" s="63"/>
      <c r="H3768" s="63"/>
      <c r="I3768" s="63"/>
      <c r="J3768" s="63"/>
      <c r="K3768" s="63"/>
      <c r="L3768" s="63"/>
      <c r="M3768" s="63"/>
      <c r="N3768" s="63"/>
      <c r="O3768" s="63"/>
      <c r="P3768" s="63"/>
      <c r="Q3768" s="63"/>
      <c r="R3768" s="63"/>
      <c r="S3768" s="63"/>
      <c r="T3768" s="63"/>
      <c r="U3768" s="63"/>
      <c r="V3768" s="63"/>
      <c r="W3768" s="63"/>
      <c r="X3768" s="63"/>
      <c r="Y3768" s="63"/>
      <c r="Z3768" s="63"/>
      <c r="AA3768" s="63"/>
      <c r="AB3768" s="63"/>
      <c r="AC3768" s="63"/>
      <c r="AD3768" s="63"/>
      <c r="AE3768" s="63"/>
      <c r="AF3768" s="63"/>
      <c r="AG3768" s="63"/>
      <c r="AH3768" s="63"/>
      <c r="AI3768" s="63"/>
      <c r="AJ3768" s="63"/>
      <c r="AK3768" s="63"/>
      <c r="AL3768" s="63"/>
      <c r="AM3768" s="63"/>
      <c r="AN3768" s="63"/>
      <c r="AO3768" s="63"/>
      <c r="AP3768" s="63"/>
      <c r="AQ3768" s="63"/>
      <c r="AR3768" s="63"/>
      <c r="AS3768" s="63"/>
      <c r="AT3768" s="63"/>
      <c r="AU3768" s="63"/>
      <c r="AV3768" s="63"/>
      <c r="AW3768" s="63"/>
      <c r="AX3768" s="63"/>
      <c r="AY3768" s="63"/>
      <c r="AZ3768" s="63"/>
      <c r="BA3768" s="63"/>
      <c r="BB3768" s="63"/>
      <c r="BC3768" s="63"/>
      <c r="BD3768" s="63"/>
      <c r="BE3768" s="63"/>
      <c r="BF3768" s="63"/>
      <c r="BG3768" s="63"/>
      <c r="BH3768" s="63"/>
      <c r="BI3768" s="63"/>
      <c r="BJ3768" s="63"/>
      <c r="BK3768" s="63"/>
      <c r="BL3768" s="63"/>
      <c r="BM3768" s="63"/>
      <c r="BN3768" s="63"/>
      <c r="BO3768" s="63"/>
      <c r="BP3768" s="63"/>
      <c r="BQ3768" s="63"/>
      <c r="BR3768" s="63"/>
      <c r="BS3768" s="63"/>
      <c r="BT3768" s="63"/>
      <c r="BU3768" s="63"/>
      <c r="BV3768" s="63"/>
      <c r="BW3768" s="63"/>
      <c r="BX3768" s="63"/>
      <c r="BY3768" s="63"/>
      <c r="BZ3768" s="63"/>
      <c r="CA3768" s="63"/>
      <c r="CB3768" s="63"/>
      <c r="CC3768" s="63"/>
      <c r="CD3768" s="63"/>
      <c r="CE3768" s="63"/>
      <c r="CF3768" s="63"/>
      <c r="CG3768" s="63"/>
      <c r="CH3768" s="63"/>
      <c r="CI3768" s="63"/>
      <c r="CJ3768" s="63"/>
      <c r="CK3768" s="63"/>
      <c r="CL3768" s="63"/>
      <c r="CM3768" s="63"/>
      <c r="CN3768" s="63"/>
      <c r="CO3768" s="63"/>
      <c r="CP3768" s="63"/>
      <c r="CR3768" s="227"/>
      <c r="CS3768" s="74"/>
    </row>
    <row r="3769" spans="1:97" s="72" customFormat="1" ht="75.75" customHeight="1">
      <c r="A3769" s="63"/>
      <c r="B3769" s="63"/>
      <c r="C3769" s="63"/>
      <c r="D3769" s="63"/>
      <c r="E3769" s="63"/>
      <c r="F3769" s="63"/>
      <c r="G3769" s="63"/>
      <c r="H3769" s="63"/>
      <c r="I3769" s="63"/>
      <c r="J3769" s="63"/>
      <c r="K3769" s="63"/>
      <c r="L3769" s="63"/>
      <c r="M3769" s="63"/>
      <c r="N3769" s="63"/>
      <c r="O3769" s="63"/>
      <c r="P3769" s="63"/>
      <c r="Q3769" s="63"/>
      <c r="R3769" s="63"/>
      <c r="S3769" s="63"/>
      <c r="T3769" s="63"/>
      <c r="U3769" s="63"/>
      <c r="V3769" s="63"/>
      <c r="W3769" s="63"/>
      <c r="X3769" s="63"/>
      <c r="Y3769" s="63"/>
      <c r="Z3769" s="63"/>
      <c r="AA3769" s="63"/>
      <c r="AB3769" s="63"/>
      <c r="AC3769" s="63"/>
      <c r="AD3769" s="63"/>
      <c r="AE3769" s="63"/>
      <c r="AF3769" s="63"/>
      <c r="AG3769" s="63"/>
      <c r="AH3769" s="63"/>
      <c r="AI3769" s="63"/>
      <c r="AJ3769" s="63"/>
      <c r="AK3769" s="63"/>
      <c r="AL3769" s="63"/>
      <c r="AM3769" s="63"/>
      <c r="AN3769" s="63"/>
      <c r="AO3769" s="63"/>
      <c r="AP3769" s="63"/>
      <c r="AQ3769" s="63"/>
      <c r="AR3769" s="63"/>
      <c r="AS3769" s="63"/>
      <c r="AT3769" s="63"/>
      <c r="AU3769" s="63"/>
      <c r="AV3769" s="63"/>
      <c r="AW3769" s="63"/>
      <c r="AX3769" s="63"/>
      <c r="AY3769" s="63"/>
      <c r="AZ3769" s="63"/>
      <c r="BA3769" s="63"/>
      <c r="BB3769" s="63"/>
      <c r="BC3769" s="63"/>
      <c r="BD3769" s="63"/>
      <c r="BE3769" s="63"/>
      <c r="BF3769" s="63"/>
      <c r="BG3769" s="63"/>
      <c r="BH3769" s="63"/>
      <c r="BI3769" s="63"/>
      <c r="BJ3769" s="63"/>
      <c r="BK3769" s="63"/>
      <c r="BL3769" s="63"/>
      <c r="BM3769" s="63"/>
      <c r="BN3769" s="63"/>
      <c r="BO3769" s="63"/>
      <c r="BP3769" s="63"/>
      <c r="BQ3769" s="63"/>
      <c r="BR3769" s="63"/>
      <c r="BS3769" s="63"/>
      <c r="BT3769" s="63"/>
      <c r="BU3769" s="63"/>
      <c r="BV3769" s="63"/>
      <c r="BW3769" s="63"/>
      <c r="BX3769" s="63"/>
      <c r="BY3769" s="63"/>
      <c r="BZ3769" s="63"/>
      <c r="CA3769" s="63"/>
      <c r="CB3769" s="63"/>
      <c r="CC3769" s="63"/>
      <c r="CD3769" s="63"/>
      <c r="CE3769" s="63"/>
      <c r="CF3769" s="63"/>
      <c r="CG3769" s="63"/>
      <c r="CH3769" s="63"/>
      <c r="CI3769" s="63"/>
      <c r="CJ3769" s="63"/>
      <c r="CK3769" s="63"/>
      <c r="CL3769" s="63"/>
      <c r="CM3769" s="63"/>
      <c r="CN3769" s="63"/>
      <c r="CO3769" s="63"/>
      <c r="CP3769" s="63"/>
      <c r="CR3769" s="227"/>
      <c r="CS3769" s="74"/>
    </row>
    <row r="3770" spans="1:97" s="72" customFormat="1" ht="75.75" customHeight="1">
      <c r="A3770" s="63"/>
      <c r="B3770" s="63"/>
      <c r="C3770" s="63"/>
      <c r="D3770" s="63"/>
      <c r="E3770" s="63"/>
      <c r="F3770" s="63"/>
      <c r="G3770" s="63"/>
      <c r="H3770" s="63"/>
      <c r="I3770" s="63"/>
      <c r="J3770" s="63"/>
      <c r="K3770" s="63"/>
      <c r="L3770" s="63"/>
      <c r="M3770" s="63"/>
      <c r="N3770" s="63"/>
      <c r="O3770" s="63"/>
      <c r="P3770" s="63"/>
      <c r="Q3770" s="63"/>
      <c r="R3770" s="63"/>
      <c r="S3770" s="63"/>
      <c r="T3770" s="63"/>
      <c r="U3770" s="63"/>
      <c r="V3770" s="63"/>
      <c r="W3770" s="63"/>
      <c r="X3770" s="63"/>
      <c r="Y3770" s="63"/>
      <c r="Z3770" s="63"/>
      <c r="AA3770" s="63"/>
      <c r="AB3770" s="63"/>
      <c r="AC3770" s="63"/>
      <c r="AD3770" s="63"/>
      <c r="AE3770" s="63"/>
      <c r="AF3770" s="63"/>
      <c r="AG3770" s="63"/>
      <c r="AH3770" s="63"/>
      <c r="AI3770" s="63"/>
      <c r="AJ3770" s="63"/>
      <c r="AK3770" s="63"/>
      <c r="AL3770" s="63"/>
      <c r="AM3770" s="63"/>
      <c r="AN3770" s="63"/>
      <c r="AO3770" s="63"/>
      <c r="AP3770" s="63"/>
      <c r="AQ3770" s="63"/>
      <c r="AR3770" s="63"/>
      <c r="AS3770" s="63"/>
      <c r="AT3770" s="63"/>
      <c r="AU3770" s="63"/>
      <c r="AV3770" s="63"/>
      <c r="AW3770" s="63"/>
      <c r="AX3770" s="63"/>
      <c r="AY3770" s="63"/>
      <c r="AZ3770" s="63"/>
      <c r="BA3770" s="63"/>
      <c r="BB3770" s="63"/>
      <c r="BC3770" s="63"/>
      <c r="BD3770" s="63"/>
      <c r="BE3770" s="63"/>
      <c r="BF3770" s="63"/>
      <c r="BG3770" s="63"/>
      <c r="BH3770" s="63"/>
      <c r="BI3770" s="63"/>
      <c r="BJ3770" s="63"/>
      <c r="BK3770" s="63"/>
      <c r="BL3770" s="63"/>
      <c r="BM3770" s="63"/>
      <c r="BN3770" s="63"/>
      <c r="BO3770" s="63"/>
      <c r="BP3770" s="63"/>
      <c r="BQ3770" s="63"/>
      <c r="BR3770" s="63"/>
      <c r="BS3770" s="63"/>
      <c r="BT3770" s="63"/>
      <c r="BU3770" s="63"/>
      <c r="BV3770" s="63"/>
      <c r="BW3770" s="63"/>
      <c r="BX3770" s="63"/>
      <c r="BY3770" s="63"/>
      <c r="BZ3770" s="63"/>
      <c r="CA3770" s="63"/>
      <c r="CB3770" s="63"/>
      <c r="CC3770" s="63"/>
      <c r="CD3770" s="63"/>
      <c r="CE3770" s="63"/>
      <c r="CF3770" s="63"/>
      <c r="CG3770" s="63"/>
      <c r="CH3770" s="63"/>
      <c r="CI3770" s="63"/>
      <c r="CJ3770" s="63"/>
      <c r="CK3770" s="63"/>
      <c r="CL3770" s="63"/>
      <c r="CM3770" s="63"/>
      <c r="CN3770" s="63"/>
      <c r="CO3770" s="63"/>
      <c r="CP3770" s="63"/>
      <c r="CR3770" s="227"/>
      <c r="CS3770" s="74"/>
    </row>
    <row r="3771" spans="1:97" s="72" customFormat="1" ht="75.75" customHeight="1">
      <c r="A3771" s="63"/>
      <c r="B3771" s="63"/>
      <c r="C3771" s="63"/>
      <c r="D3771" s="63"/>
      <c r="E3771" s="63"/>
      <c r="F3771" s="63"/>
      <c r="G3771" s="63"/>
      <c r="H3771" s="63"/>
      <c r="I3771" s="63"/>
      <c r="J3771" s="63"/>
      <c r="K3771" s="63"/>
      <c r="L3771" s="63"/>
      <c r="M3771" s="63"/>
      <c r="N3771" s="63"/>
      <c r="O3771" s="63"/>
      <c r="P3771" s="63"/>
      <c r="Q3771" s="63"/>
      <c r="R3771" s="63"/>
      <c r="S3771" s="63"/>
      <c r="T3771" s="63"/>
      <c r="U3771" s="63"/>
      <c r="V3771" s="63"/>
      <c r="W3771" s="63"/>
      <c r="X3771" s="63"/>
      <c r="Y3771" s="63"/>
      <c r="Z3771" s="63"/>
      <c r="AA3771" s="63"/>
      <c r="AB3771" s="63"/>
      <c r="AC3771" s="63"/>
      <c r="AD3771" s="63"/>
      <c r="AE3771" s="63"/>
      <c r="AF3771" s="63"/>
      <c r="AG3771" s="63"/>
      <c r="AH3771" s="63"/>
      <c r="AI3771" s="63"/>
      <c r="AJ3771" s="63"/>
      <c r="AK3771" s="63"/>
      <c r="AL3771" s="63"/>
      <c r="AM3771" s="63"/>
      <c r="AN3771" s="63"/>
      <c r="AO3771" s="63"/>
      <c r="AP3771" s="63"/>
      <c r="AQ3771" s="63"/>
      <c r="AR3771" s="63"/>
      <c r="AS3771" s="63"/>
      <c r="AT3771" s="63"/>
      <c r="AU3771" s="63"/>
      <c r="AV3771" s="63"/>
      <c r="AW3771" s="63"/>
      <c r="AX3771" s="63"/>
      <c r="AY3771" s="63"/>
      <c r="AZ3771" s="63"/>
      <c r="BA3771" s="63"/>
      <c r="BB3771" s="63"/>
      <c r="BC3771" s="63"/>
      <c r="BD3771" s="63"/>
      <c r="BE3771" s="63"/>
      <c r="BF3771" s="63"/>
      <c r="BG3771" s="63"/>
      <c r="BH3771" s="63"/>
      <c r="BI3771" s="63"/>
      <c r="BJ3771" s="63"/>
      <c r="BK3771" s="63"/>
      <c r="BL3771" s="63"/>
      <c r="BM3771" s="63"/>
      <c r="BN3771" s="63"/>
      <c r="BO3771" s="63"/>
      <c r="BP3771" s="63"/>
      <c r="BQ3771" s="63"/>
      <c r="BR3771" s="63"/>
      <c r="BS3771" s="63"/>
      <c r="BT3771" s="63"/>
      <c r="BU3771" s="63"/>
      <c r="BV3771" s="63"/>
      <c r="BW3771" s="63"/>
      <c r="BX3771" s="63"/>
      <c r="BY3771" s="63"/>
      <c r="BZ3771" s="63"/>
      <c r="CA3771" s="63"/>
      <c r="CB3771" s="63"/>
      <c r="CC3771" s="63"/>
      <c r="CD3771" s="63"/>
      <c r="CE3771" s="63"/>
      <c r="CF3771" s="63"/>
      <c r="CG3771" s="63"/>
      <c r="CH3771" s="63"/>
      <c r="CI3771" s="63"/>
      <c r="CJ3771" s="63"/>
      <c r="CK3771" s="63"/>
      <c r="CL3771" s="63"/>
      <c r="CM3771" s="63"/>
      <c r="CN3771" s="63"/>
      <c r="CO3771" s="63"/>
      <c r="CP3771" s="63"/>
      <c r="CR3771" s="227"/>
      <c r="CS3771" s="74"/>
    </row>
    <row r="3772" spans="1:97" s="72" customFormat="1" ht="75.75" customHeight="1">
      <c r="A3772" s="63"/>
      <c r="B3772" s="63"/>
      <c r="C3772" s="63"/>
      <c r="D3772" s="63"/>
      <c r="E3772" s="63"/>
      <c r="F3772" s="63"/>
      <c r="G3772" s="63"/>
      <c r="H3772" s="63"/>
      <c r="I3772" s="63"/>
      <c r="J3772" s="63"/>
      <c r="K3772" s="63"/>
      <c r="L3772" s="63"/>
      <c r="M3772" s="63"/>
      <c r="N3772" s="63"/>
      <c r="O3772" s="63"/>
      <c r="P3772" s="63"/>
      <c r="Q3772" s="63"/>
      <c r="R3772" s="63"/>
      <c r="S3772" s="63"/>
      <c r="T3772" s="63"/>
      <c r="U3772" s="63"/>
      <c r="V3772" s="63"/>
      <c r="W3772" s="63"/>
      <c r="X3772" s="63"/>
      <c r="Y3772" s="63"/>
      <c r="Z3772" s="63"/>
      <c r="AA3772" s="63"/>
      <c r="AB3772" s="63"/>
      <c r="AC3772" s="63"/>
      <c r="AD3772" s="63"/>
      <c r="AE3772" s="63"/>
      <c r="AF3772" s="63"/>
      <c r="AG3772" s="63"/>
      <c r="AH3772" s="63"/>
      <c r="AI3772" s="63"/>
      <c r="AJ3772" s="63"/>
      <c r="AK3772" s="63"/>
      <c r="AL3772" s="63"/>
      <c r="AM3772" s="63"/>
      <c r="AN3772" s="63"/>
      <c r="AO3772" s="63"/>
      <c r="AP3772" s="63"/>
      <c r="AQ3772" s="63"/>
      <c r="AR3772" s="63"/>
      <c r="AS3772" s="63"/>
      <c r="AT3772" s="63"/>
      <c r="AU3772" s="63"/>
      <c r="AV3772" s="63"/>
      <c r="AW3772" s="63"/>
      <c r="AX3772" s="63"/>
      <c r="AY3772" s="63"/>
      <c r="AZ3772" s="63"/>
      <c r="BA3772" s="63"/>
      <c r="BB3772" s="63"/>
      <c r="BC3772" s="63"/>
      <c r="BD3772" s="63"/>
      <c r="BE3772" s="63"/>
      <c r="BF3772" s="63"/>
      <c r="BG3772" s="63"/>
      <c r="BH3772" s="63"/>
      <c r="BI3772" s="63"/>
      <c r="BJ3772" s="63"/>
      <c r="BK3772" s="63"/>
      <c r="BL3772" s="63"/>
      <c r="BM3772" s="63"/>
      <c r="BN3772" s="63"/>
      <c r="BO3772" s="63"/>
      <c r="BP3772" s="63"/>
      <c r="BQ3772" s="63"/>
      <c r="BR3772" s="63"/>
      <c r="BS3772" s="63"/>
      <c r="BT3772" s="63"/>
      <c r="BU3772" s="63"/>
      <c r="BV3772" s="63"/>
      <c r="BW3772" s="63"/>
      <c r="BX3772" s="63"/>
      <c r="BY3772" s="63"/>
      <c r="BZ3772" s="63"/>
      <c r="CA3772" s="63"/>
      <c r="CB3772" s="63"/>
      <c r="CC3772" s="63"/>
      <c r="CD3772" s="63"/>
      <c r="CE3772" s="63"/>
      <c r="CF3772" s="63"/>
      <c r="CG3772" s="63"/>
      <c r="CH3772" s="63"/>
      <c r="CI3772" s="63"/>
      <c r="CJ3772" s="63"/>
      <c r="CK3772" s="63"/>
      <c r="CL3772" s="63"/>
      <c r="CM3772" s="63"/>
      <c r="CN3772" s="63"/>
      <c r="CO3772" s="63"/>
      <c r="CP3772" s="63"/>
      <c r="CR3772" s="227"/>
      <c r="CS3772" s="74"/>
    </row>
    <row r="3773" spans="1:97" s="72" customFormat="1" ht="75.75" customHeight="1">
      <c r="A3773" s="63"/>
      <c r="B3773" s="63"/>
      <c r="C3773" s="63"/>
      <c r="D3773" s="63"/>
      <c r="E3773" s="63"/>
      <c r="F3773" s="63"/>
      <c r="G3773" s="63"/>
      <c r="H3773" s="63"/>
      <c r="I3773" s="63"/>
      <c r="J3773" s="63"/>
      <c r="K3773" s="63"/>
      <c r="L3773" s="63"/>
      <c r="M3773" s="63"/>
      <c r="N3773" s="63"/>
      <c r="O3773" s="63"/>
      <c r="P3773" s="63"/>
      <c r="Q3773" s="63"/>
      <c r="R3773" s="63"/>
      <c r="S3773" s="63"/>
      <c r="T3773" s="63"/>
      <c r="U3773" s="63"/>
      <c r="V3773" s="63"/>
      <c r="W3773" s="63"/>
      <c r="X3773" s="63"/>
      <c r="Y3773" s="63"/>
      <c r="Z3773" s="63"/>
      <c r="AA3773" s="63"/>
      <c r="AB3773" s="63"/>
      <c r="AC3773" s="63"/>
      <c r="AD3773" s="63"/>
      <c r="AE3773" s="63"/>
      <c r="AF3773" s="63"/>
      <c r="AG3773" s="63"/>
      <c r="AH3773" s="63"/>
      <c r="AI3773" s="63"/>
      <c r="AJ3773" s="63"/>
      <c r="AK3773" s="63"/>
      <c r="AL3773" s="63"/>
      <c r="AM3773" s="63"/>
      <c r="AN3773" s="63"/>
      <c r="AO3773" s="63"/>
      <c r="AP3773" s="63"/>
      <c r="AQ3773" s="63"/>
      <c r="AR3773" s="63"/>
      <c r="AS3773" s="63"/>
      <c r="AT3773" s="63"/>
      <c r="AU3773" s="63"/>
      <c r="AV3773" s="63"/>
      <c r="AW3773" s="63"/>
      <c r="AX3773" s="63"/>
      <c r="AY3773" s="63"/>
      <c r="AZ3773" s="63"/>
      <c r="BA3773" s="63"/>
      <c r="BB3773" s="63"/>
      <c r="BC3773" s="63"/>
      <c r="BD3773" s="63"/>
      <c r="BE3773" s="63"/>
      <c r="BF3773" s="63"/>
      <c r="BG3773" s="63"/>
      <c r="BH3773" s="63"/>
      <c r="BI3773" s="63"/>
      <c r="BJ3773" s="63"/>
      <c r="BK3773" s="63"/>
      <c r="BL3773" s="63"/>
      <c r="BM3773" s="63"/>
      <c r="BN3773" s="63"/>
      <c r="BO3773" s="63"/>
      <c r="BP3773" s="63"/>
      <c r="BQ3773" s="63"/>
      <c r="BR3773" s="63"/>
      <c r="BS3773" s="63"/>
      <c r="BT3773" s="63"/>
      <c r="BU3773" s="63"/>
      <c r="BV3773" s="63"/>
      <c r="BW3773" s="63"/>
      <c r="BX3773" s="63"/>
      <c r="BY3773" s="63"/>
      <c r="BZ3773" s="63"/>
      <c r="CA3773" s="63"/>
      <c r="CB3773" s="63"/>
      <c r="CC3773" s="63"/>
      <c r="CD3773" s="63"/>
      <c r="CE3773" s="63"/>
      <c r="CF3773" s="63"/>
      <c r="CG3773" s="63"/>
      <c r="CH3773" s="63"/>
      <c r="CI3773" s="63"/>
      <c r="CJ3773" s="63"/>
      <c r="CK3773" s="63"/>
      <c r="CL3773" s="63"/>
      <c r="CM3773" s="63"/>
      <c r="CN3773" s="63"/>
      <c r="CO3773" s="63"/>
      <c r="CP3773" s="63"/>
      <c r="CR3773" s="227"/>
      <c r="CS3773" s="74"/>
    </row>
    <row r="3774" spans="1:97" s="72" customFormat="1" ht="75.75" customHeight="1">
      <c r="A3774" s="63"/>
      <c r="B3774" s="63"/>
      <c r="C3774" s="63"/>
      <c r="D3774" s="63"/>
      <c r="E3774" s="63"/>
      <c r="F3774" s="63"/>
      <c r="G3774" s="63"/>
      <c r="H3774" s="63"/>
      <c r="I3774" s="63"/>
      <c r="J3774" s="63"/>
      <c r="K3774" s="63"/>
      <c r="L3774" s="63"/>
      <c r="M3774" s="63"/>
      <c r="N3774" s="63"/>
      <c r="O3774" s="63"/>
      <c r="P3774" s="63"/>
      <c r="Q3774" s="63"/>
      <c r="R3774" s="63"/>
      <c r="S3774" s="63"/>
      <c r="T3774" s="63"/>
      <c r="U3774" s="63"/>
      <c r="V3774" s="63"/>
      <c r="W3774" s="63"/>
      <c r="X3774" s="63"/>
      <c r="Y3774" s="63"/>
      <c r="Z3774" s="63"/>
      <c r="AA3774" s="63"/>
      <c r="AB3774" s="63"/>
      <c r="AC3774" s="63"/>
      <c r="AD3774" s="63"/>
      <c r="AE3774" s="63"/>
      <c r="AF3774" s="63"/>
      <c r="AG3774" s="63"/>
      <c r="AH3774" s="63"/>
      <c r="AI3774" s="63"/>
      <c r="AJ3774" s="63"/>
      <c r="AK3774" s="63"/>
      <c r="AL3774" s="63"/>
      <c r="AM3774" s="63"/>
      <c r="AN3774" s="63"/>
      <c r="AO3774" s="63"/>
      <c r="AP3774" s="63"/>
      <c r="AQ3774" s="63"/>
      <c r="AR3774" s="63"/>
      <c r="AS3774" s="63"/>
      <c r="AT3774" s="63"/>
      <c r="AU3774" s="63"/>
      <c r="AV3774" s="63"/>
      <c r="AW3774" s="63"/>
      <c r="AX3774" s="63"/>
      <c r="AY3774" s="63"/>
      <c r="AZ3774" s="63"/>
      <c r="BA3774" s="63"/>
      <c r="BB3774" s="63"/>
      <c r="BC3774" s="63"/>
      <c r="BD3774" s="63"/>
      <c r="BE3774" s="63"/>
      <c r="BF3774" s="63"/>
      <c r="BG3774" s="63"/>
      <c r="BH3774" s="63"/>
      <c r="BI3774" s="63"/>
      <c r="BJ3774" s="63"/>
      <c r="BK3774" s="63"/>
      <c r="BL3774" s="63"/>
      <c r="BM3774" s="63"/>
      <c r="BN3774" s="63"/>
      <c r="BO3774" s="63"/>
      <c r="BP3774" s="63"/>
      <c r="BQ3774" s="63"/>
      <c r="BR3774" s="63"/>
      <c r="BS3774" s="63"/>
      <c r="BT3774" s="63"/>
      <c r="BU3774" s="63"/>
      <c r="BV3774" s="63"/>
      <c r="BW3774" s="63"/>
      <c r="BX3774" s="63"/>
      <c r="BY3774" s="63"/>
      <c r="BZ3774" s="63"/>
      <c r="CA3774" s="63"/>
      <c r="CB3774" s="63"/>
      <c r="CC3774" s="63"/>
      <c r="CD3774" s="63"/>
      <c r="CE3774" s="63"/>
      <c r="CF3774" s="63"/>
      <c r="CG3774" s="63"/>
      <c r="CH3774" s="63"/>
      <c r="CI3774" s="63"/>
      <c r="CJ3774" s="63"/>
      <c r="CK3774" s="63"/>
      <c r="CL3774" s="63"/>
      <c r="CM3774" s="63"/>
      <c r="CN3774" s="63"/>
      <c r="CO3774" s="63"/>
      <c r="CP3774" s="63"/>
      <c r="CR3774" s="227"/>
      <c r="CS3774" s="74"/>
    </row>
    <row r="3775" spans="1:97" s="72" customFormat="1" ht="75.75" customHeight="1">
      <c r="A3775" s="63"/>
      <c r="B3775" s="63"/>
      <c r="C3775" s="63"/>
      <c r="D3775" s="63"/>
      <c r="E3775" s="63"/>
      <c r="F3775" s="63"/>
      <c r="G3775" s="63"/>
      <c r="H3775" s="63"/>
      <c r="I3775" s="63"/>
      <c r="J3775" s="63"/>
      <c r="K3775" s="63"/>
      <c r="L3775" s="63"/>
      <c r="M3775" s="63"/>
      <c r="N3775" s="63"/>
      <c r="O3775" s="63"/>
      <c r="P3775" s="63"/>
      <c r="Q3775" s="63"/>
      <c r="R3775" s="63"/>
      <c r="S3775" s="63"/>
      <c r="T3775" s="63"/>
      <c r="U3775" s="63"/>
      <c r="V3775" s="63"/>
      <c r="W3775" s="63"/>
      <c r="X3775" s="63"/>
      <c r="Y3775" s="63"/>
      <c r="Z3775" s="63"/>
      <c r="AA3775" s="63"/>
      <c r="AB3775" s="63"/>
      <c r="AC3775" s="63"/>
      <c r="AD3775" s="63"/>
      <c r="AE3775" s="63"/>
      <c r="AF3775" s="63"/>
      <c r="AG3775" s="63"/>
      <c r="AH3775" s="63"/>
      <c r="AI3775" s="63"/>
      <c r="AJ3775" s="63"/>
      <c r="AK3775" s="63"/>
      <c r="AL3775" s="63"/>
      <c r="AM3775" s="63"/>
      <c r="AN3775" s="63"/>
      <c r="AO3775" s="63"/>
      <c r="AP3775" s="63"/>
      <c r="AQ3775" s="63"/>
      <c r="AR3775" s="63"/>
      <c r="AS3775" s="63"/>
      <c r="AT3775" s="63"/>
      <c r="AU3775" s="63"/>
      <c r="AV3775" s="63"/>
      <c r="AW3775" s="63"/>
      <c r="AX3775" s="63"/>
      <c r="AY3775" s="63"/>
      <c r="AZ3775" s="63"/>
      <c r="BA3775" s="63"/>
      <c r="BB3775" s="63"/>
      <c r="BC3775" s="63"/>
      <c r="BD3775" s="63"/>
      <c r="BE3775" s="63"/>
      <c r="BF3775" s="63"/>
      <c r="BG3775" s="63"/>
      <c r="BH3775" s="63"/>
      <c r="BI3775" s="63"/>
      <c r="BJ3775" s="63"/>
      <c r="BK3775" s="63"/>
      <c r="BL3775" s="63"/>
      <c r="BM3775" s="63"/>
      <c r="BN3775" s="63"/>
      <c r="BO3775" s="63"/>
      <c r="BP3775" s="63"/>
      <c r="BQ3775" s="63"/>
      <c r="BR3775" s="63"/>
      <c r="BS3775" s="63"/>
      <c r="BT3775" s="63"/>
      <c r="BU3775" s="63"/>
      <c r="BV3775" s="63"/>
      <c r="BW3775" s="63"/>
      <c r="BX3775" s="63"/>
      <c r="BY3775" s="63"/>
      <c r="BZ3775" s="63"/>
      <c r="CA3775" s="63"/>
      <c r="CB3775" s="63"/>
      <c r="CC3775" s="63"/>
      <c r="CD3775" s="63"/>
      <c r="CE3775" s="63"/>
      <c r="CF3775" s="63"/>
      <c r="CG3775" s="63"/>
      <c r="CH3775" s="63"/>
      <c r="CI3775" s="63"/>
      <c r="CJ3775" s="63"/>
      <c r="CK3775" s="63"/>
      <c r="CL3775" s="63"/>
      <c r="CM3775" s="63"/>
      <c r="CN3775" s="63"/>
      <c r="CO3775" s="63"/>
      <c r="CP3775" s="63"/>
      <c r="CR3775" s="227"/>
      <c r="CS3775" s="74"/>
    </row>
    <row r="3776" spans="1:97" s="72" customFormat="1" ht="75.75" customHeight="1">
      <c r="A3776" s="63"/>
      <c r="B3776" s="63"/>
      <c r="C3776" s="63"/>
      <c r="D3776" s="63"/>
      <c r="E3776" s="63"/>
      <c r="F3776" s="63"/>
      <c r="G3776" s="63"/>
      <c r="H3776" s="63"/>
      <c r="I3776" s="63"/>
      <c r="J3776" s="63"/>
      <c r="K3776" s="63"/>
      <c r="L3776" s="63"/>
      <c r="M3776" s="63"/>
      <c r="N3776" s="63"/>
      <c r="O3776" s="63"/>
      <c r="P3776" s="63"/>
      <c r="Q3776" s="63"/>
      <c r="R3776" s="63"/>
      <c r="S3776" s="63"/>
      <c r="T3776" s="63"/>
      <c r="U3776" s="63"/>
      <c r="V3776" s="63"/>
      <c r="W3776" s="63"/>
      <c r="X3776" s="63"/>
      <c r="Y3776" s="63"/>
      <c r="Z3776" s="63"/>
      <c r="AA3776" s="63"/>
      <c r="AB3776" s="63"/>
      <c r="AC3776" s="63"/>
      <c r="AD3776" s="63"/>
      <c r="AE3776" s="63"/>
      <c r="AF3776" s="63"/>
      <c r="AG3776" s="63"/>
      <c r="AH3776" s="63"/>
      <c r="AI3776" s="63"/>
      <c r="AJ3776" s="63"/>
      <c r="AK3776" s="63"/>
      <c r="AL3776" s="63"/>
      <c r="AM3776" s="63"/>
      <c r="AN3776" s="63"/>
      <c r="AO3776" s="63"/>
      <c r="AP3776" s="63"/>
      <c r="AQ3776" s="63"/>
      <c r="AR3776" s="63"/>
      <c r="AS3776" s="63"/>
      <c r="AT3776" s="63"/>
      <c r="AU3776" s="63"/>
      <c r="AV3776" s="63"/>
      <c r="AW3776" s="63"/>
      <c r="AX3776" s="63"/>
      <c r="AY3776" s="63"/>
      <c r="AZ3776" s="63"/>
      <c r="BA3776" s="63"/>
      <c r="BB3776" s="63"/>
      <c r="BC3776" s="63"/>
      <c r="BD3776" s="63"/>
      <c r="BE3776" s="63"/>
      <c r="BF3776" s="63"/>
      <c r="BG3776" s="63"/>
      <c r="BH3776" s="63"/>
      <c r="BI3776" s="63"/>
      <c r="BJ3776" s="63"/>
      <c r="BK3776" s="63"/>
      <c r="BL3776" s="63"/>
      <c r="BM3776" s="63"/>
      <c r="BN3776" s="63"/>
      <c r="BO3776" s="63"/>
      <c r="BP3776" s="63"/>
      <c r="BQ3776" s="63"/>
      <c r="BR3776" s="63"/>
      <c r="BS3776" s="63"/>
      <c r="BT3776" s="63"/>
      <c r="BU3776" s="63"/>
      <c r="BV3776" s="63"/>
      <c r="BW3776" s="63"/>
      <c r="BX3776" s="63"/>
      <c r="BY3776" s="63"/>
      <c r="BZ3776" s="63"/>
      <c r="CA3776" s="63"/>
      <c r="CB3776" s="63"/>
      <c r="CC3776" s="63"/>
      <c r="CD3776" s="63"/>
      <c r="CE3776" s="63"/>
      <c r="CF3776" s="63"/>
      <c r="CG3776" s="63"/>
      <c r="CH3776" s="63"/>
      <c r="CI3776" s="63"/>
      <c r="CJ3776" s="63"/>
      <c r="CK3776" s="63"/>
      <c r="CL3776" s="63"/>
      <c r="CM3776" s="63"/>
      <c r="CN3776" s="63"/>
      <c r="CO3776" s="63"/>
      <c r="CP3776" s="63"/>
      <c r="CR3776" s="227"/>
      <c r="CS3776" s="74"/>
    </row>
    <row r="3777" spans="1:97" s="72" customFormat="1" ht="75.75" customHeight="1">
      <c r="A3777" s="63"/>
      <c r="B3777" s="63"/>
      <c r="C3777" s="63"/>
      <c r="D3777" s="63"/>
      <c r="E3777" s="63"/>
      <c r="F3777" s="63"/>
      <c r="G3777" s="63"/>
      <c r="H3777" s="63"/>
      <c r="I3777" s="63"/>
      <c r="J3777" s="63"/>
      <c r="K3777" s="63"/>
      <c r="L3777" s="63"/>
      <c r="M3777" s="63"/>
      <c r="N3777" s="63"/>
      <c r="O3777" s="63"/>
      <c r="P3777" s="63"/>
      <c r="Q3777" s="63"/>
      <c r="R3777" s="63"/>
      <c r="S3777" s="63"/>
      <c r="T3777" s="63"/>
      <c r="U3777" s="63"/>
      <c r="V3777" s="63"/>
      <c r="W3777" s="63"/>
      <c r="X3777" s="63"/>
      <c r="Y3777" s="63"/>
      <c r="Z3777" s="63"/>
      <c r="AA3777" s="63"/>
      <c r="AB3777" s="63"/>
      <c r="AC3777" s="63"/>
      <c r="AD3777" s="63"/>
      <c r="AE3777" s="63"/>
      <c r="AF3777" s="63"/>
      <c r="AG3777" s="63"/>
      <c r="AH3777" s="63"/>
      <c r="AI3777" s="63"/>
      <c r="AJ3777" s="63"/>
      <c r="AK3777" s="63"/>
      <c r="AL3777" s="63"/>
      <c r="AM3777" s="63"/>
      <c r="AN3777" s="63"/>
      <c r="AO3777" s="63"/>
      <c r="AP3777" s="63"/>
      <c r="AQ3777" s="63"/>
      <c r="AR3777" s="63"/>
      <c r="AS3777" s="63"/>
      <c r="AT3777" s="63"/>
      <c r="AU3777" s="63"/>
      <c r="AV3777" s="63"/>
      <c r="AW3777" s="63"/>
      <c r="AX3777" s="63"/>
      <c r="AY3777" s="63"/>
      <c r="AZ3777" s="63"/>
      <c r="BA3777" s="63"/>
      <c r="BB3777" s="63"/>
      <c r="BC3777" s="63"/>
      <c r="BD3777" s="63"/>
      <c r="BE3777" s="63"/>
      <c r="BF3777" s="63"/>
      <c r="BG3777" s="63"/>
      <c r="BH3777" s="63"/>
      <c r="BI3777" s="63"/>
      <c r="BJ3777" s="63"/>
      <c r="BK3777" s="63"/>
      <c r="BL3777" s="63"/>
      <c r="BM3777" s="63"/>
      <c r="BN3777" s="63"/>
      <c r="BO3777" s="63"/>
      <c r="BP3777" s="63"/>
      <c r="BQ3777" s="63"/>
      <c r="BR3777" s="63"/>
      <c r="BS3777" s="63"/>
      <c r="BT3777" s="63"/>
      <c r="BU3777" s="63"/>
      <c r="BV3777" s="63"/>
      <c r="BW3777" s="63"/>
      <c r="BX3777" s="63"/>
      <c r="BY3777" s="63"/>
      <c r="BZ3777" s="63"/>
      <c r="CA3777" s="63"/>
      <c r="CB3777" s="63"/>
      <c r="CC3777" s="63"/>
      <c r="CD3777" s="63"/>
      <c r="CE3777" s="63"/>
      <c r="CF3777" s="63"/>
      <c r="CG3777" s="63"/>
      <c r="CH3777" s="63"/>
      <c r="CI3777" s="63"/>
      <c r="CJ3777" s="63"/>
      <c r="CK3777" s="63"/>
      <c r="CL3777" s="63"/>
      <c r="CM3777" s="63"/>
      <c r="CN3777" s="63"/>
      <c r="CO3777" s="63"/>
      <c r="CP3777" s="63"/>
      <c r="CR3777" s="227"/>
      <c r="CS3777" s="74"/>
    </row>
    <row r="3778" spans="1:97" s="72" customFormat="1" ht="75.75" customHeight="1">
      <c r="A3778" s="63"/>
      <c r="B3778" s="63"/>
      <c r="C3778" s="63"/>
      <c r="D3778" s="63"/>
      <c r="E3778" s="63"/>
      <c r="F3778" s="63"/>
      <c r="G3778" s="63"/>
      <c r="H3778" s="63"/>
      <c r="I3778" s="63"/>
      <c r="J3778" s="63"/>
      <c r="K3778" s="63"/>
      <c r="L3778" s="63"/>
      <c r="M3778" s="63"/>
      <c r="N3778" s="63"/>
      <c r="O3778" s="63"/>
      <c r="P3778" s="63"/>
      <c r="Q3778" s="63"/>
      <c r="R3778" s="63"/>
      <c r="S3778" s="63"/>
      <c r="T3778" s="63"/>
      <c r="U3778" s="63"/>
      <c r="V3778" s="63"/>
      <c r="W3778" s="63"/>
      <c r="X3778" s="63"/>
      <c r="Y3778" s="63"/>
      <c r="Z3778" s="63"/>
      <c r="AA3778" s="63"/>
      <c r="AB3778" s="63"/>
      <c r="AC3778" s="63"/>
      <c r="AD3778" s="63"/>
      <c r="AE3778" s="63"/>
      <c r="AF3778" s="63"/>
      <c r="AG3778" s="63"/>
      <c r="AH3778" s="63"/>
      <c r="AI3778" s="63"/>
      <c r="AJ3778" s="63"/>
      <c r="AK3778" s="63"/>
      <c r="AL3778" s="63"/>
      <c r="AM3778" s="63"/>
      <c r="AN3778" s="63"/>
      <c r="AO3778" s="63"/>
      <c r="AP3778" s="63"/>
      <c r="AQ3778" s="63"/>
      <c r="AR3778" s="63"/>
      <c r="AS3778" s="63"/>
      <c r="AT3778" s="63"/>
      <c r="AU3778" s="63"/>
      <c r="AV3778" s="63"/>
      <c r="AW3778" s="63"/>
      <c r="AX3778" s="63"/>
      <c r="AY3778" s="63"/>
      <c r="AZ3778" s="63"/>
      <c r="BA3778" s="63"/>
      <c r="BB3778" s="63"/>
      <c r="BC3778" s="63"/>
      <c r="BD3778" s="63"/>
      <c r="BE3778" s="63"/>
      <c r="BF3778" s="63"/>
      <c r="BG3778" s="63"/>
      <c r="BH3778" s="63"/>
      <c r="BI3778" s="63"/>
      <c r="BJ3778" s="63"/>
      <c r="BK3778" s="63"/>
      <c r="BL3778" s="63"/>
      <c r="BM3778" s="63"/>
      <c r="BN3778" s="63"/>
      <c r="BO3778" s="63"/>
      <c r="BP3778" s="63"/>
      <c r="BQ3778" s="63"/>
      <c r="BR3778" s="63"/>
      <c r="BS3778" s="63"/>
      <c r="BT3778" s="63"/>
      <c r="BU3778" s="63"/>
      <c r="BV3778" s="63"/>
      <c r="BW3778" s="63"/>
      <c r="BX3778" s="63"/>
      <c r="BY3778" s="63"/>
      <c r="BZ3778" s="63"/>
      <c r="CA3778" s="63"/>
      <c r="CB3778" s="63"/>
      <c r="CC3778" s="63"/>
      <c r="CD3778" s="63"/>
      <c r="CE3778" s="63"/>
      <c r="CF3778" s="63"/>
      <c r="CG3778" s="63"/>
      <c r="CH3778" s="63"/>
      <c r="CI3778" s="63"/>
      <c r="CJ3778" s="63"/>
      <c r="CK3778" s="63"/>
      <c r="CL3778" s="63"/>
      <c r="CM3778" s="63"/>
      <c r="CN3778" s="63"/>
      <c r="CO3778" s="63"/>
      <c r="CP3778" s="63"/>
      <c r="CR3778" s="227"/>
      <c r="CS3778" s="74"/>
    </row>
    <row r="3779" spans="1:97" s="72" customFormat="1" ht="75.75" customHeight="1">
      <c r="A3779" s="63"/>
      <c r="B3779" s="63"/>
      <c r="C3779" s="63"/>
      <c r="D3779" s="63"/>
      <c r="E3779" s="63"/>
      <c r="F3779" s="63"/>
      <c r="G3779" s="63"/>
      <c r="H3779" s="63"/>
      <c r="I3779" s="63"/>
      <c r="J3779" s="63"/>
      <c r="K3779" s="63"/>
      <c r="L3779" s="63"/>
      <c r="M3779" s="63"/>
      <c r="N3779" s="63"/>
      <c r="O3779" s="63"/>
      <c r="P3779" s="63"/>
      <c r="Q3779" s="63"/>
      <c r="R3779" s="63"/>
      <c r="S3779" s="63"/>
      <c r="T3779" s="63"/>
      <c r="U3779" s="63"/>
      <c r="V3779" s="63"/>
      <c r="W3779" s="63"/>
      <c r="X3779" s="63"/>
      <c r="Y3779" s="63"/>
      <c r="Z3779" s="63"/>
      <c r="AA3779" s="63"/>
      <c r="AB3779" s="63"/>
      <c r="AC3779" s="63"/>
      <c r="AD3779" s="63"/>
      <c r="AE3779" s="63"/>
      <c r="AF3779" s="63"/>
      <c r="AG3779" s="63"/>
      <c r="AH3779" s="63"/>
      <c r="AI3779" s="63"/>
      <c r="AJ3779" s="63"/>
      <c r="AK3779" s="63"/>
      <c r="AL3779" s="63"/>
      <c r="AM3779" s="63"/>
      <c r="AN3779" s="63"/>
      <c r="AO3779" s="63"/>
      <c r="AP3779" s="63"/>
      <c r="AQ3779" s="63"/>
      <c r="AR3779" s="63"/>
      <c r="AS3779" s="63"/>
      <c r="AT3779" s="63"/>
      <c r="AU3779" s="63"/>
      <c r="AV3779" s="63"/>
      <c r="AW3779" s="63"/>
      <c r="AX3779" s="63"/>
      <c r="AY3779" s="63"/>
      <c r="AZ3779" s="63"/>
      <c r="BA3779" s="63"/>
      <c r="BB3779" s="63"/>
      <c r="BC3779" s="63"/>
      <c r="BD3779" s="63"/>
      <c r="BE3779" s="63"/>
      <c r="BF3779" s="63"/>
      <c r="BG3779" s="63"/>
      <c r="BH3779" s="63"/>
      <c r="BI3779" s="63"/>
      <c r="BJ3779" s="63"/>
      <c r="BK3779" s="63"/>
      <c r="BL3779" s="63"/>
      <c r="BM3779" s="63"/>
      <c r="BN3779" s="63"/>
      <c r="BO3779" s="63"/>
      <c r="BP3779" s="63"/>
      <c r="BQ3779" s="63"/>
      <c r="BR3779" s="63"/>
      <c r="BS3779" s="63"/>
      <c r="BT3779" s="63"/>
      <c r="BU3779" s="63"/>
      <c r="BV3779" s="63"/>
      <c r="BW3779" s="63"/>
      <c r="BX3779" s="63"/>
      <c r="BY3779" s="63"/>
      <c r="BZ3779" s="63"/>
      <c r="CA3779" s="63"/>
      <c r="CB3779" s="63"/>
      <c r="CC3779" s="63"/>
      <c r="CD3779" s="63"/>
      <c r="CE3779" s="63"/>
      <c r="CF3779" s="63"/>
      <c r="CG3779" s="63"/>
      <c r="CH3779" s="63"/>
      <c r="CI3779" s="63"/>
      <c r="CJ3779" s="63"/>
      <c r="CK3779" s="63"/>
      <c r="CL3779" s="63"/>
      <c r="CM3779" s="63"/>
      <c r="CN3779" s="63"/>
      <c r="CO3779" s="63"/>
      <c r="CP3779" s="63"/>
      <c r="CR3779" s="227"/>
      <c r="CS3779" s="74"/>
    </row>
    <row r="3780" spans="1:97" s="72" customFormat="1" ht="75.75" customHeight="1">
      <c r="A3780" s="63"/>
      <c r="B3780" s="63"/>
      <c r="C3780" s="63"/>
      <c r="D3780" s="63"/>
      <c r="E3780" s="63"/>
      <c r="F3780" s="63"/>
      <c r="G3780" s="63"/>
      <c r="H3780" s="63"/>
      <c r="I3780" s="63"/>
      <c r="J3780" s="63"/>
      <c r="K3780" s="63"/>
      <c r="L3780" s="63"/>
      <c r="M3780" s="63"/>
      <c r="N3780" s="63"/>
      <c r="O3780" s="63"/>
      <c r="P3780" s="63"/>
      <c r="Q3780" s="63"/>
      <c r="R3780" s="63"/>
      <c r="S3780" s="63"/>
      <c r="T3780" s="63"/>
      <c r="U3780" s="63"/>
      <c r="V3780" s="63"/>
      <c r="W3780" s="63"/>
      <c r="X3780" s="63"/>
      <c r="Y3780" s="63"/>
      <c r="Z3780" s="63"/>
      <c r="AA3780" s="63"/>
      <c r="AB3780" s="63"/>
      <c r="AC3780" s="63"/>
      <c r="AD3780" s="63"/>
      <c r="AE3780" s="63"/>
      <c r="AF3780" s="63"/>
      <c r="AG3780" s="63"/>
      <c r="AH3780" s="63"/>
      <c r="AI3780" s="63"/>
      <c r="AJ3780" s="63"/>
      <c r="AK3780" s="63"/>
      <c r="AL3780" s="63"/>
      <c r="AM3780" s="63"/>
      <c r="AN3780" s="63"/>
      <c r="AO3780" s="63"/>
      <c r="AP3780" s="63"/>
      <c r="AQ3780" s="63"/>
      <c r="AR3780" s="63"/>
      <c r="AS3780" s="63"/>
      <c r="AT3780" s="63"/>
      <c r="AU3780" s="63"/>
      <c r="AV3780" s="63"/>
      <c r="AW3780" s="63"/>
      <c r="AX3780" s="63"/>
      <c r="AY3780" s="63"/>
      <c r="AZ3780" s="63"/>
      <c r="BA3780" s="63"/>
      <c r="BB3780" s="63"/>
      <c r="BC3780" s="63"/>
      <c r="BD3780" s="63"/>
      <c r="BE3780" s="63"/>
      <c r="BF3780" s="63"/>
      <c r="BG3780" s="63"/>
      <c r="BH3780" s="63"/>
      <c r="BI3780" s="63"/>
      <c r="BJ3780" s="63"/>
      <c r="BK3780" s="63"/>
      <c r="BL3780" s="63"/>
      <c r="BM3780" s="63"/>
      <c r="BN3780" s="63"/>
      <c r="BO3780" s="63"/>
      <c r="BP3780" s="63"/>
      <c r="BQ3780" s="63"/>
      <c r="BR3780" s="63"/>
      <c r="BS3780" s="63"/>
      <c r="BT3780" s="63"/>
      <c r="BU3780" s="63"/>
      <c r="BV3780" s="63"/>
      <c r="BW3780" s="63"/>
      <c r="BX3780" s="63"/>
      <c r="BY3780" s="63"/>
      <c r="BZ3780" s="63"/>
      <c r="CA3780" s="63"/>
      <c r="CB3780" s="63"/>
      <c r="CC3780" s="63"/>
      <c r="CD3780" s="63"/>
      <c r="CE3780" s="63"/>
      <c r="CF3780" s="63"/>
      <c r="CG3780" s="63"/>
      <c r="CH3780" s="63"/>
      <c r="CI3780" s="63"/>
      <c r="CJ3780" s="63"/>
      <c r="CK3780" s="63"/>
      <c r="CL3780" s="63"/>
      <c r="CM3780" s="63"/>
      <c r="CN3780" s="63"/>
      <c r="CO3780" s="63"/>
      <c r="CP3780" s="63"/>
      <c r="CR3780" s="227"/>
      <c r="CS3780" s="74"/>
    </row>
    <row r="3781" spans="1:97" s="72" customFormat="1" ht="75.75" customHeight="1">
      <c r="A3781" s="63"/>
      <c r="B3781" s="63"/>
      <c r="C3781" s="63"/>
      <c r="D3781" s="63"/>
      <c r="E3781" s="63"/>
      <c r="F3781" s="63"/>
      <c r="G3781" s="63"/>
      <c r="H3781" s="63"/>
      <c r="I3781" s="63"/>
      <c r="J3781" s="63"/>
      <c r="K3781" s="63"/>
      <c r="L3781" s="63"/>
      <c r="M3781" s="63"/>
      <c r="N3781" s="63"/>
      <c r="O3781" s="63"/>
      <c r="P3781" s="63"/>
      <c r="Q3781" s="63"/>
      <c r="R3781" s="63"/>
      <c r="S3781" s="63"/>
      <c r="T3781" s="63"/>
      <c r="U3781" s="63"/>
      <c r="V3781" s="63"/>
      <c r="W3781" s="63"/>
      <c r="X3781" s="63"/>
      <c r="Y3781" s="63"/>
      <c r="Z3781" s="63"/>
      <c r="AA3781" s="63"/>
      <c r="AB3781" s="63"/>
      <c r="AC3781" s="63"/>
      <c r="AD3781" s="63"/>
      <c r="AE3781" s="63"/>
      <c r="AF3781" s="63"/>
      <c r="AG3781" s="63"/>
      <c r="AH3781" s="63"/>
      <c r="AI3781" s="63"/>
      <c r="AJ3781" s="63"/>
      <c r="AK3781" s="63"/>
      <c r="AL3781" s="63"/>
      <c r="AM3781" s="63"/>
      <c r="AN3781" s="63"/>
      <c r="AO3781" s="63"/>
      <c r="AP3781" s="63"/>
      <c r="AQ3781" s="63"/>
      <c r="AR3781" s="63"/>
      <c r="AS3781" s="63"/>
      <c r="AT3781" s="63"/>
      <c r="AU3781" s="63"/>
      <c r="AV3781" s="63"/>
      <c r="AW3781" s="63"/>
      <c r="AX3781" s="63"/>
      <c r="AY3781" s="63"/>
      <c r="AZ3781" s="63"/>
      <c r="BA3781" s="63"/>
      <c r="BB3781" s="63"/>
      <c r="BC3781" s="63"/>
      <c r="BD3781" s="63"/>
      <c r="BE3781" s="63"/>
      <c r="BF3781" s="63"/>
      <c r="BG3781" s="63"/>
      <c r="BH3781" s="63"/>
      <c r="BI3781" s="63"/>
      <c r="BJ3781" s="63"/>
      <c r="BK3781" s="63"/>
      <c r="BL3781" s="63"/>
      <c r="BM3781" s="63"/>
      <c r="BN3781" s="63"/>
      <c r="BO3781" s="63"/>
      <c r="BP3781" s="63"/>
      <c r="BQ3781" s="63"/>
      <c r="BR3781" s="63"/>
      <c r="BS3781" s="63"/>
      <c r="BT3781" s="63"/>
      <c r="BU3781" s="63"/>
      <c r="BV3781" s="63"/>
      <c r="BW3781" s="63"/>
      <c r="BX3781" s="63"/>
      <c r="BY3781" s="63"/>
      <c r="BZ3781" s="63"/>
      <c r="CA3781" s="63"/>
      <c r="CB3781" s="63"/>
      <c r="CC3781" s="63"/>
      <c r="CD3781" s="63"/>
      <c r="CE3781" s="63"/>
      <c r="CF3781" s="63"/>
      <c r="CG3781" s="63"/>
      <c r="CH3781" s="63"/>
      <c r="CI3781" s="63"/>
      <c r="CJ3781" s="63"/>
      <c r="CK3781" s="63"/>
      <c r="CL3781" s="63"/>
      <c r="CM3781" s="63"/>
      <c r="CN3781" s="63"/>
      <c r="CO3781" s="63"/>
      <c r="CP3781" s="63"/>
      <c r="CR3781" s="227"/>
      <c r="CS3781" s="74"/>
    </row>
    <row r="3782" spans="1:97" s="72" customFormat="1" ht="75.75" customHeight="1">
      <c r="A3782" s="63"/>
      <c r="B3782" s="63"/>
      <c r="C3782" s="63"/>
      <c r="D3782" s="63"/>
      <c r="E3782" s="63"/>
      <c r="F3782" s="63"/>
      <c r="G3782" s="63"/>
      <c r="H3782" s="63"/>
      <c r="I3782" s="63"/>
      <c r="J3782" s="63"/>
      <c r="K3782" s="63"/>
      <c r="L3782" s="63"/>
      <c r="M3782" s="63"/>
      <c r="N3782" s="63"/>
      <c r="O3782" s="63"/>
      <c r="P3782" s="63"/>
      <c r="Q3782" s="63"/>
      <c r="R3782" s="63"/>
      <c r="S3782" s="63"/>
      <c r="T3782" s="63"/>
      <c r="U3782" s="63"/>
      <c r="V3782" s="63"/>
      <c r="W3782" s="63"/>
      <c r="X3782" s="63"/>
      <c r="Y3782" s="63"/>
      <c r="Z3782" s="63"/>
      <c r="AA3782" s="63"/>
      <c r="AB3782" s="63"/>
      <c r="AC3782" s="63"/>
      <c r="AD3782" s="63"/>
      <c r="AE3782" s="63"/>
      <c r="AF3782" s="63"/>
      <c r="AG3782" s="63"/>
      <c r="AH3782" s="63"/>
      <c r="AI3782" s="63"/>
      <c r="AJ3782" s="63"/>
      <c r="AK3782" s="63"/>
      <c r="AL3782" s="63"/>
      <c r="AM3782" s="63"/>
      <c r="AN3782" s="63"/>
      <c r="AO3782" s="63"/>
      <c r="AP3782" s="63"/>
      <c r="AQ3782" s="63"/>
      <c r="AR3782" s="63"/>
      <c r="AS3782" s="63"/>
      <c r="AT3782" s="63"/>
      <c r="AU3782" s="63"/>
      <c r="AV3782" s="63"/>
      <c r="AW3782" s="63"/>
      <c r="AX3782" s="63"/>
      <c r="AY3782" s="63"/>
      <c r="AZ3782" s="63"/>
      <c r="BA3782" s="63"/>
      <c r="BB3782" s="63"/>
      <c r="BC3782" s="63"/>
      <c r="BD3782" s="63"/>
      <c r="BE3782" s="63"/>
      <c r="BF3782" s="63"/>
      <c r="BG3782" s="63"/>
      <c r="BH3782" s="63"/>
      <c r="BI3782" s="63"/>
      <c r="BJ3782" s="63"/>
      <c r="BK3782" s="63"/>
      <c r="BL3782" s="63"/>
      <c r="BM3782" s="63"/>
      <c r="BN3782" s="63"/>
      <c r="BO3782" s="63"/>
      <c r="BP3782" s="63"/>
      <c r="BQ3782" s="63"/>
      <c r="BR3782" s="63"/>
      <c r="BS3782" s="63"/>
      <c r="BT3782" s="63"/>
      <c r="BU3782" s="63"/>
      <c r="BV3782" s="63"/>
      <c r="BW3782" s="63"/>
      <c r="BX3782" s="63"/>
      <c r="BY3782" s="63"/>
      <c r="BZ3782" s="63"/>
      <c r="CA3782" s="63"/>
      <c r="CB3782" s="63"/>
      <c r="CC3782" s="63"/>
      <c r="CD3782" s="63"/>
      <c r="CE3782" s="63"/>
      <c r="CF3782" s="63"/>
      <c r="CG3782" s="63"/>
      <c r="CH3782" s="63"/>
      <c r="CI3782" s="63"/>
      <c r="CJ3782" s="63"/>
      <c r="CK3782" s="63"/>
      <c r="CL3782" s="63"/>
      <c r="CM3782" s="63"/>
      <c r="CN3782" s="63"/>
      <c r="CO3782" s="63"/>
      <c r="CP3782" s="63"/>
      <c r="CR3782" s="227"/>
      <c r="CS3782" s="74"/>
    </row>
    <row r="3783" spans="1:97" s="72" customFormat="1" ht="75.75" customHeight="1">
      <c r="A3783" s="63"/>
      <c r="B3783" s="63"/>
      <c r="C3783" s="63"/>
      <c r="D3783" s="63"/>
      <c r="E3783" s="63"/>
      <c r="F3783" s="63"/>
      <c r="G3783" s="63"/>
      <c r="H3783" s="63"/>
      <c r="I3783" s="63"/>
      <c r="J3783" s="63"/>
      <c r="K3783" s="63"/>
      <c r="L3783" s="63"/>
      <c r="M3783" s="63"/>
      <c r="N3783" s="63"/>
      <c r="O3783" s="63"/>
      <c r="P3783" s="63"/>
      <c r="Q3783" s="63"/>
      <c r="R3783" s="63"/>
      <c r="S3783" s="63"/>
      <c r="T3783" s="63"/>
      <c r="U3783" s="63"/>
      <c r="V3783" s="63"/>
      <c r="W3783" s="63"/>
      <c r="X3783" s="63"/>
      <c r="Y3783" s="63"/>
      <c r="Z3783" s="63"/>
      <c r="AA3783" s="63"/>
      <c r="AB3783" s="63"/>
      <c r="AC3783" s="63"/>
      <c r="AD3783" s="63"/>
      <c r="AE3783" s="63"/>
      <c r="AF3783" s="63"/>
      <c r="AG3783" s="63"/>
      <c r="AH3783" s="63"/>
      <c r="AI3783" s="63"/>
      <c r="AJ3783" s="63"/>
      <c r="AK3783" s="63"/>
      <c r="AL3783" s="63"/>
      <c r="AM3783" s="63"/>
      <c r="AN3783" s="63"/>
      <c r="AO3783" s="63"/>
      <c r="AP3783" s="63"/>
      <c r="AQ3783" s="63"/>
      <c r="AR3783" s="63"/>
      <c r="AS3783" s="63"/>
      <c r="AT3783" s="63"/>
      <c r="AU3783" s="63"/>
      <c r="AV3783" s="63"/>
      <c r="AW3783" s="63"/>
      <c r="AX3783" s="63"/>
      <c r="AY3783" s="63"/>
      <c r="AZ3783" s="63"/>
      <c r="BA3783" s="63"/>
      <c r="BB3783" s="63"/>
      <c r="BC3783" s="63"/>
      <c r="BD3783" s="63"/>
      <c r="BE3783" s="63"/>
      <c r="BF3783" s="63"/>
      <c r="BG3783" s="63"/>
      <c r="BH3783" s="63"/>
      <c r="BI3783" s="63"/>
      <c r="BJ3783" s="63"/>
      <c r="BK3783" s="63"/>
      <c r="BL3783" s="63"/>
      <c r="BM3783" s="63"/>
      <c r="BN3783" s="63"/>
      <c r="BO3783" s="63"/>
      <c r="BP3783" s="63"/>
      <c r="BQ3783" s="63"/>
      <c r="BR3783" s="63"/>
      <c r="BS3783" s="63"/>
      <c r="BT3783" s="63"/>
      <c r="BU3783" s="63"/>
      <c r="BV3783" s="63"/>
      <c r="BW3783" s="63"/>
      <c r="BX3783" s="63"/>
      <c r="BY3783" s="63"/>
      <c r="BZ3783" s="63"/>
      <c r="CA3783" s="63"/>
      <c r="CB3783" s="63"/>
      <c r="CC3783" s="63"/>
      <c r="CD3783" s="63"/>
      <c r="CE3783" s="63"/>
      <c r="CF3783" s="63"/>
      <c r="CG3783" s="63"/>
      <c r="CH3783" s="63"/>
      <c r="CI3783" s="63"/>
      <c r="CJ3783" s="63"/>
      <c r="CK3783" s="63"/>
      <c r="CL3783" s="63"/>
      <c r="CM3783" s="63"/>
      <c r="CN3783" s="63"/>
      <c r="CO3783" s="63"/>
      <c r="CP3783" s="63"/>
      <c r="CR3783" s="227"/>
      <c r="CS3783" s="74"/>
    </row>
    <row r="3784" spans="1:97" s="72" customFormat="1" ht="75.75" customHeight="1">
      <c r="A3784" s="63"/>
      <c r="B3784" s="63"/>
      <c r="C3784" s="63"/>
      <c r="D3784" s="63"/>
      <c r="E3784" s="63"/>
      <c r="F3784" s="63"/>
      <c r="G3784" s="63"/>
      <c r="H3784" s="63"/>
      <c r="I3784" s="63"/>
      <c r="J3784" s="63"/>
      <c r="K3784" s="63"/>
      <c r="L3784" s="63"/>
      <c r="M3784" s="63"/>
      <c r="N3784" s="63"/>
      <c r="O3784" s="63"/>
      <c r="P3784" s="63"/>
      <c r="Q3784" s="63"/>
      <c r="R3784" s="63"/>
      <c r="S3784" s="63"/>
      <c r="T3784" s="63"/>
      <c r="U3784" s="63"/>
      <c r="V3784" s="63"/>
      <c r="W3784" s="63"/>
      <c r="X3784" s="63"/>
      <c r="Y3784" s="63"/>
      <c r="Z3784" s="63"/>
      <c r="AA3784" s="63"/>
      <c r="AB3784" s="63"/>
      <c r="AC3784" s="63"/>
      <c r="AD3784" s="63"/>
      <c r="AE3784" s="63"/>
      <c r="AF3784" s="63"/>
      <c r="AG3784" s="63"/>
      <c r="AH3784" s="63"/>
      <c r="AI3784" s="63"/>
      <c r="AJ3784" s="63"/>
      <c r="AK3784" s="63"/>
      <c r="AL3784" s="63"/>
      <c r="AM3784" s="63"/>
      <c r="AN3784" s="63"/>
      <c r="AO3784" s="63"/>
      <c r="AP3784" s="63"/>
      <c r="AQ3784" s="63"/>
      <c r="AR3784" s="63"/>
      <c r="AS3784" s="63"/>
      <c r="AT3784" s="63"/>
      <c r="AU3784" s="63"/>
      <c r="AV3784" s="63"/>
      <c r="AW3784" s="63"/>
      <c r="AX3784" s="63"/>
      <c r="AY3784" s="63"/>
      <c r="AZ3784" s="63"/>
      <c r="BA3784" s="63"/>
      <c r="BB3784" s="63"/>
      <c r="BC3784" s="63"/>
      <c r="BD3784" s="63"/>
      <c r="BE3784" s="63"/>
      <c r="BF3784" s="63"/>
      <c r="BG3784" s="63"/>
      <c r="BH3784" s="63"/>
      <c r="BI3784" s="63"/>
      <c r="BJ3784" s="63"/>
      <c r="BK3784" s="63"/>
      <c r="BL3784" s="63"/>
      <c r="BM3784" s="63"/>
      <c r="BN3784" s="63"/>
      <c r="BO3784" s="63"/>
      <c r="BP3784" s="63"/>
      <c r="BQ3784" s="63"/>
      <c r="BR3784" s="63"/>
      <c r="BS3784" s="63"/>
      <c r="BT3784" s="63"/>
      <c r="BU3784" s="63"/>
      <c r="BV3784" s="63"/>
      <c r="BW3784" s="63"/>
      <c r="BX3784" s="63"/>
      <c r="BY3784" s="63"/>
      <c r="BZ3784" s="63"/>
      <c r="CA3784" s="63"/>
      <c r="CB3784" s="63"/>
      <c r="CC3784" s="63"/>
      <c r="CD3784" s="63"/>
      <c r="CE3784" s="63"/>
      <c r="CF3784" s="63"/>
      <c r="CG3784" s="63"/>
      <c r="CH3784" s="63"/>
      <c r="CI3784" s="63"/>
      <c r="CJ3784" s="63"/>
      <c r="CK3784" s="63"/>
      <c r="CL3784" s="63"/>
      <c r="CM3784" s="63"/>
      <c r="CN3784" s="63"/>
      <c r="CO3784" s="63"/>
      <c r="CP3784" s="63"/>
      <c r="CR3784" s="227"/>
      <c r="CS3784" s="74"/>
    </row>
    <row r="3785" spans="1:97" s="72" customFormat="1" ht="75.75" customHeight="1">
      <c r="A3785" s="63"/>
      <c r="B3785" s="63"/>
      <c r="C3785" s="63"/>
      <c r="D3785" s="63"/>
      <c r="E3785" s="63"/>
      <c r="F3785" s="63"/>
      <c r="G3785" s="63"/>
      <c r="H3785" s="63"/>
      <c r="I3785" s="63"/>
      <c r="J3785" s="63"/>
      <c r="K3785" s="63"/>
      <c r="L3785" s="63"/>
      <c r="M3785" s="63"/>
      <c r="N3785" s="63"/>
      <c r="O3785" s="63"/>
      <c r="P3785" s="63"/>
      <c r="Q3785" s="63"/>
      <c r="R3785" s="63"/>
      <c r="S3785" s="63"/>
      <c r="T3785" s="63"/>
      <c r="U3785" s="63"/>
      <c r="V3785" s="63"/>
      <c r="W3785" s="63"/>
      <c r="X3785" s="63"/>
      <c r="Y3785" s="63"/>
      <c r="Z3785" s="63"/>
      <c r="AA3785" s="63"/>
      <c r="AB3785" s="63"/>
      <c r="AC3785" s="63"/>
      <c r="AD3785" s="63"/>
      <c r="AE3785" s="63"/>
      <c r="AF3785" s="63"/>
      <c r="AG3785" s="63"/>
      <c r="AH3785" s="63"/>
      <c r="AI3785" s="63"/>
      <c r="AJ3785" s="63"/>
      <c r="AK3785" s="63"/>
      <c r="AL3785" s="63"/>
      <c r="AM3785" s="63"/>
      <c r="AN3785" s="63"/>
      <c r="AO3785" s="63"/>
      <c r="AP3785" s="63"/>
      <c r="AQ3785" s="63"/>
      <c r="AR3785" s="63"/>
      <c r="AS3785" s="63"/>
      <c r="AT3785" s="63"/>
      <c r="AU3785" s="63"/>
      <c r="AV3785" s="63"/>
      <c r="AW3785" s="63"/>
      <c r="AX3785" s="63"/>
      <c r="AY3785" s="63"/>
      <c r="AZ3785" s="63"/>
      <c r="BA3785" s="63"/>
      <c r="BB3785" s="63"/>
      <c r="BC3785" s="63"/>
      <c r="BD3785" s="63"/>
      <c r="BE3785" s="63"/>
      <c r="BF3785" s="63"/>
      <c r="BG3785" s="63"/>
      <c r="BH3785" s="63"/>
      <c r="BI3785" s="63"/>
      <c r="BJ3785" s="63"/>
      <c r="BK3785" s="63"/>
      <c r="BL3785" s="63"/>
      <c r="BM3785" s="63"/>
      <c r="BN3785" s="63"/>
      <c r="BO3785" s="63"/>
      <c r="BP3785" s="63"/>
      <c r="BQ3785" s="63"/>
      <c r="BR3785" s="63"/>
      <c r="BS3785" s="63"/>
      <c r="BT3785" s="63"/>
      <c r="BU3785" s="63"/>
      <c r="BV3785" s="63"/>
      <c r="BW3785" s="63"/>
      <c r="BX3785" s="63"/>
      <c r="BY3785" s="63"/>
      <c r="BZ3785" s="63"/>
      <c r="CA3785" s="63"/>
      <c r="CB3785" s="63"/>
      <c r="CC3785" s="63"/>
      <c r="CD3785" s="63"/>
      <c r="CE3785" s="63"/>
      <c r="CF3785" s="63"/>
      <c r="CG3785" s="63"/>
      <c r="CH3785" s="63"/>
      <c r="CI3785" s="63"/>
      <c r="CJ3785" s="63"/>
      <c r="CK3785" s="63"/>
      <c r="CL3785" s="63"/>
      <c r="CM3785" s="63"/>
      <c r="CN3785" s="63"/>
      <c r="CO3785" s="63"/>
      <c r="CP3785" s="63"/>
      <c r="CR3785" s="227"/>
      <c r="CS3785" s="74"/>
    </row>
    <row r="3786" spans="1:97" s="72" customFormat="1" ht="75.75" customHeight="1">
      <c r="A3786" s="63"/>
      <c r="B3786" s="63"/>
      <c r="C3786" s="63"/>
      <c r="D3786" s="63"/>
      <c r="E3786" s="63"/>
      <c r="F3786" s="63"/>
      <c r="G3786" s="63"/>
      <c r="H3786" s="63"/>
      <c r="I3786" s="63"/>
      <c r="J3786" s="63"/>
      <c r="K3786" s="63"/>
      <c r="L3786" s="63"/>
      <c r="M3786" s="63"/>
      <c r="N3786" s="63"/>
      <c r="O3786" s="63"/>
      <c r="P3786" s="63"/>
      <c r="Q3786" s="63"/>
      <c r="R3786" s="63"/>
      <c r="S3786" s="63"/>
      <c r="T3786" s="63"/>
      <c r="U3786" s="63"/>
      <c r="V3786" s="63"/>
      <c r="W3786" s="63"/>
      <c r="X3786" s="63"/>
      <c r="Y3786" s="63"/>
      <c r="Z3786" s="63"/>
      <c r="AA3786" s="63"/>
      <c r="AB3786" s="63"/>
      <c r="AC3786" s="63"/>
      <c r="AD3786" s="63"/>
      <c r="AE3786" s="63"/>
      <c r="AF3786" s="63"/>
      <c r="AG3786" s="63"/>
      <c r="AH3786" s="63"/>
      <c r="AI3786" s="63"/>
      <c r="AJ3786" s="63"/>
      <c r="AK3786" s="63"/>
      <c r="AL3786" s="63"/>
      <c r="AM3786" s="63"/>
      <c r="AN3786" s="63"/>
      <c r="AO3786" s="63"/>
      <c r="AP3786" s="63"/>
      <c r="AQ3786" s="63"/>
      <c r="AR3786" s="63"/>
      <c r="AS3786" s="63"/>
      <c r="AT3786" s="63"/>
      <c r="AU3786" s="63"/>
      <c r="AV3786" s="63"/>
      <c r="AW3786" s="63"/>
      <c r="AX3786" s="63"/>
      <c r="AY3786" s="63"/>
      <c r="AZ3786" s="63"/>
      <c r="BA3786" s="63"/>
      <c r="BB3786" s="63"/>
      <c r="BC3786" s="63"/>
      <c r="BD3786" s="63"/>
      <c r="BE3786" s="63"/>
      <c r="BF3786" s="63"/>
      <c r="BG3786" s="63"/>
      <c r="BH3786" s="63"/>
      <c r="BI3786" s="63"/>
      <c r="BJ3786" s="63"/>
      <c r="BK3786" s="63"/>
      <c r="BL3786" s="63"/>
      <c r="BM3786" s="63"/>
      <c r="BN3786" s="63"/>
      <c r="BO3786" s="63"/>
      <c r="BP3786" s="63"/>
      <c r="BQ3786" s="63"/>
      <c r="BR3786" s="63"/>
      <c r="BS3786" s="63"/>
      <c r="BT3786" s="63"/>
      <c r="BU3786" s="63"/>
      <c r="BV3786" s="63"/>
      <c r="BW3786" s="63"/>
      <c r="BX3786" s="63"/>
      <c r="BY3786" s="63"/>
      <c r="BZ3786" s="63"/>
      <c r="CA3786" s="63"/>
      <c r="CB3786" s="63"/>
      <c r="CC3786" s="63"/>
      <c r="CD3786" s="63"/>
      <c r="CE3786" s="63"/>
      <c r="CF3786" s="63"/>
      <c r="CG3786" s="63"/>
      <c r="CH3786" s="63"/>
      <c r="CI3786" s="63"/>
      <c r="CJ3786" s="63"/>
      <c r="CK3786" s="63"/>
      <c r="CL3786" s="63"/>
      <c r="CM3786" s="63"/>
      <c r="CN3786" s="63"/>
      <c r="CO3786" s="63"/>
      <c r="CP3786" s="63"/>
      <c r="CR3786" s="227"/>
      <c r="CS3786" s="74"/>
    </row>
    <row r="3787" spans="1:97" s="72" customFormat="1" ht="75.75" customHeight="1">
      <c r="A3787" s="63"/>
      <c r="B3787" s="63"/>
      <c r="C3787" s="63"/>
      <c r="D3787" s="63"/>
      <c r="E3787" s="63"/>
      <c r="F3787" s="63"/>
      <c r="G3787" s="63"/>
      <c r="H3787" s="63"/>
      <c r="I3787" s="63"/>
      <c r="J3787" s="63"/>
      <c r="K3787" s="63"/>
      <c r="L3787" s="63"/>
      <c r="M3787" s="63"/>
      <c r="N3787" s="63"/>
      <c r="O3787" s="63"/>
      <c r="P3787" s="63"/>
      <c r="Q3787" s="63"/>
      <c r="R3787" s="63"/>
      <c r="S3787" s="63"/>
      <c r="T3787" s="63"/>
      <c r="U3787" s="63"/>
      <c r="V3787" s="63"/>
      <c r="W3787" s="63"/>
      <c r="X3787" s="63"/>
      <c r="Y3787" s="63"/>
      <c r="Z3787" s="63"/>
      <c r="AA3787" s="63"/>
      <c r="AB3787" s="63"/>
      <c r="AC3787" s="63"/>
      <c r="AD3787" s="63"/>
      <c r="AE3787" s="63"/>
      <c r="AF3787" s="63"/>
      <c r="AG3787" s="63"/>
      <c r="AH3787" s="63"/>
      <c r="AI3787" s="63"/>
      <c r="AJ3787" s="63"/>
      <c r="AK3787" s="63"/>
      <c r="AL3787" s="63"/>
      <c r="AM3787" s="63"/>
      <c r="AN3787" s="63"/>
      <c r="AO3787" s="63"/>
      <c r="AP3787" s="63"/>
      <c r="AQ3787" s="63"/>
      <c r="AR3787" s="63"/>
      <c r="AS3787" s="63"/>
      <c r="AT3787" s="63"/>
      <c r="AU3787" s="63"/>
      <c r="AV3787" s="63"/>
      <c r="AW3787" s="63"/>
      <c r="AX3787" s="63"/>
      <c r="AY3787" s="63"/>
      <c r="AZ3787" s="63"/>
      <c r="BA3787" s="63"/>
      <c r="BB3787" s="63"/>
      <c r="BC3787" s="63"/>
      <c r="BD3787" s="63"/>
      <c r="BE3787" s="63"/>
      <c r="BF3787" s="63"/>
      <c r="BG3787" s="63"/>
      <c r="BH3787" s="63"/>
      <c r="BI3787" s="63"/>
      <c r="BJ3787" s="63"/>
      <c r="BK3787" s="63"/>
      <c r="BL3787" s="63"/>
      <c r="BM3787" s="63"/>
      <c r="BN3787" s="63"/>
      <c r="BO3787" s="63"/>
      <c r="BP3787" s="63"/>
      <c r="BQ3787" s="63"/>
      <c r="BR3787" s="63"/>
      <c r="BS3787" s="63"/>
      <c r="BT3787" s="63"/>
      <c r="BU3787" s="63"/>
      <c r="BV3787" s="63"/>
      <c r="BW3787" s="63"/>
      <c r="BX3787" s="63"/>
      <c r="BY3787" s="63"/>
      <c r="BZ3787" s="63"/>
      <c r="CA3787" s="63"/>
      <c r="CB3787" s="63"/>
      <c r="CC3787" s="63"/>
      <c r="CD3787" s="63"/>
      <c r="CE3787" s="63"/>
      <c r="CF3787" s="63"/>
      <c r="CG3787" s="63"/>
      <c r="CH3787" s="63"/>
      <c r="CI3787" s="63"/>
      <c r="CJ3787" s="63"/>
      <c r="CK3787" s="63"/>
      <c r="CL3787" s="63"/>
      <c r="CM3787" s="63"/>
      <c r="CN3787" s="63"/>
      <c r="CO3787" s="63"/>
      <c r="CP3787" s="63"/>
      <c r="CR3787" s="227"/>
      <c r="CS3787" s="74"/>
    </row>
    <row r="3788" spans="1:97" s="72" customFormat="1" ht="75.75" customHeight="1">
      <c r="A3788" s="63"/>
      <c r="B3788" s="63"/>
      <c r="C3788" s="63"/>
      <c r="D3788" s="63"/>
      <c r="E3788" s="63"/>
      <c r="F3788" s="63"/>
      <c r="G3788" s="63"/>
      <c r="H3788" s="63"/>
      <c r="I3788" s="63"/>
      <c r="J3788" s="63"/>
      <c r="K3788" s="63"/>
      <c r="L3788" s="63"/>
      <c r="M3788" s="63"/>
      <c r="N3788" s="63"/>
      <c r="O3788" s="63"/>
      <c r="P3788" s="63"/>
      <c r="Q3788" s="63"/>
      <c r="R3788" s="63"/>
      <c r="S3788" s="63"/>
      <c r="T3788" s="63"/>
      <c r="U3788" s="63"/>
      <c r="V3788" s="63"/>
      <c r="W3788" s="63"/>
      <c r="X3788" s="63"/>
      <c r="Y3788" s="63"/>
      <c r="Z3788" s="63"/>
      <c r="AA3788" s="63"/>
      <c r="AB3788" s="63"/>
      <c r="AC3788" s="63"/>
      <c r="AD3788" s="63"/>
      <c r="AE3788" s="63"/>
      <c r="AF3788" s="63"/>
      <c r="AG3788" s="63"/>
      <c r="AH3788" s="63"/>
      <c r="AI3788" s="63"/>
      <c r="AJ3788" s="63"/>
      <c r="AK3788" s="63"/>
      <c r="AL3788" s="63"/>
      <c r="AM3788" s="63"/>
      <c r="AN3788" s="63"/>
      <c r="AO3788" s="63"/>
      <c r="AP3788" s="63"/>
      <c r="AQ3788" s="63"/>
      <c r="AR3788" s="63"/>
      <c r="AS3788" s="63"/>
      <c r="AT3788" s="63"/>
      <c r="AU3788" s="63"/>
      <c r="AV3788" s="63"/>
      <c r="AW3788" s="63"/>
      <c r="AX3788" s="63"/>
      <c r="AY3788" s="63"/>
      <c r="AZ3788" s="63"/>
      <c r="BA3788" s="63"/>
      <c r="BB3788" s="63"/>
      <c r="BC3788" s="63"/>
      <c r="BD3788" s="63"/>
      <c r="BE3788" s="63"/>
      <c r="BF3788" s="63"/>
      <c r="BG3788" s="63"/>
      <c r="BH3788" s="63"/>
      <c r="BI3788" s="63"/>
      <c r="BJ3788" s="63"/>
      <c r="BK3788" s="63"/>
      <c r="BL3788" s="63"/>
      <c r="BM3788" s="63"/>
      <c r="BN3788" s="63"/>
      <c r="BO3788" s="63"/>
      <c r="BP3788" s="63"/>
      <c r="BQ3788" s="63"/>
      <c r="BR3788" s="63"/>
      <c r="BS3788" s="63"/>
      <c r="BT3788" s="63"/>
      <c r="BU3788" s="63"/>
      <c r="BV3788" s="63"/>
      <c r="BW3788" s="63"/>
      <c r="BX3788" s="63"/>
      <c r="BY3788" s="63"/>
      <c r="BZ3788" s="63"/>
      <c r="CA3788" s="63"/>
      <c r="CB3788" s="63"/>
      <c r="CC3788" s="63"/>
      <c r="CD3788" s="63"/>
      <c r="CE3788" s="63"/>
      <c r="CF3788" s="63"/>
      <c r="CG3788" s="63"/>
      <c r="CH3788" s="63"/>
      <c r="CI3788" s="63"/>
      <c r="CJ3788" s="63"/>
      <c r="CK3788" s="63"/>
      <c r="CL3788" s="63"/>
      <c r="CM3788" s="63"/>
      <c r="CN3788" s="63"/>
      <c r="CO3788" s="63"/>
      <c r="CP3788" s="63"/>
      <c r="CR3788" s="227"/>
      <c r="CS3788" s="74"/>
    </row>
    <row r="3789" spans="1:97" s="72" customFormat="1" ht="75.75" customHeight="1">
      <c r="A3789" s="63"/>
      <c r="B3789" s="63"/>
      <c r="C3789" s="63"/>
      <c r="D3789" s="63"/>
      <c r="E3789" s="63"/>
      <c r="F3789" s="63"/>
      <c r="G3789" s="63"/>
      <c r="H3789" s="63"/>
      <c r="I3789" s="63"/>
      <c r="J3789" s="63"/>
      <c r="K3789" s="63"/>
      <c r="L3789" s="63"/>
      <c r="M3789" s="63"/>
      <c r="N3789" s="63"/>
      <c r="O3789" s="63"/>
      <c r="P3789" s="63"/>
      <c r="Q3789" s="63"/>
      <c r="R3789" s="63"/>
      <c r="S3789" s="63"/>
      <c r="T3789" s="63"/>
      <c r="U3789" s="63"/>
      <c r="V3789" s="63"/>
      <c r="W3789" s="63"/>
      <c r="X3789" s="63"/>
      <c r="Y3789" s="63"/>
      <c r="Z3789" s="63"/>
      <c r="AA3789" s="63"/>
      <c r="AB3789" s="63"/>
      <c r="AC3789" s="63"/>
      <c r="AD3789" s="63"/>
      <c r="AE3789" s="63"/>
      <c r="AF3789" s="63"/>
      <c r="AG3789" s="63"/>
      <c r="AH3789" s="63"/>
      <c r="AI3789" s="63"/>
      <c r="AJ3789" s="63"/>
      <c r="AK3789" s="63"/>
      <c r="AL3789" s="63"/>
      <c r="AM3789" s="63"/>
      <c r="AN3789" s="63"/>
      <c r="AO3789" s="63"/>
      <c r="AP3789" s="63"/>
      <c r="AQ3789" s="63"/>
      <c r="AR3789" s="63"/>
      <c r="AS3789" s="63"/>
      <c r="AT3789" s="63"/>
      <c r="AU3789" s="63"/>
      <c r="AV3789" s="63"/>
      <c r="AW3789" s="63"/>
      <c r="AX3789" s="63"/>
      <c r="AY3789" s="63"/>
      <c r="AZ3789" s="63"/>
      <c r="BA3789" s="63"/>
      <c r="BB3789" s="63"/>
      <c r="BC3789" s="63"/>
      <c r="BD3789" s="63"/>
      <c r="BE3789" s="63"/>
      <c r="BF3789" s="63"/>
      <c r="BG3789" s="63"/>
      <c r="BH3789" s="63"/>
      <c r="BI3789" s="63"/>
      <c r="BJ3789" s="63"/>
      <c r="BK3789" s="63"/>
      <c r="BL3789" s="63"/>
      <c r="BM3789" s="63"/>
      <c r="BN3789" s="63"/>
      <c r="BO3789" s="63"/>
      <c r="BP3789" s="63"/>
      <c r="BQ3789" s="63"/>
      <c r="BR3789" s="63"/>
      <c r="BS3789" s="63"/>
      <c r="BT3789" s="63"/>
      <c r="BU3789" s="63"/>
      <c r="BV3789" s="63"/>
      <c r="BW3789" s="63"/>
      <c r="BX3789" s="63"/>
      <c r="BY3789" s="63"/>
      <c r="BZ3789" s="63"/>
      <c r="CA3789" s="63"/>
      <c r="CB3789" s="63"/>
      <c r="CC3789" s="63"/>
      <c r="CD3789" s="63"/>
      <c r="CE3789" s="63"/>
      <c r="CF3789" s="63"/>
      <c r="CG3789" s="63"/>
      <c r="CH3789" s="63"/>
      <c r="CI3789" s="63"/>
      <c r="CJ3789" s="63"/>
      <c r="CK3789" s="63"/>
      <c r="CL3789" s="63"/>
      <c r="CM3789" s="63"/>
      <c r="CN3789" s="63"/>
      <c r="CO3789" s="63"/>
      <c r="CP3789" s="63"/>
      <c r="CR3789" s="227"/>
      <c r="CS3789" s="74"/>
    </row>
    <row r="3790" spans="1:97" s="72" customFormat="1" ht="75.75" customHeight="1">
      <c r="A3790" s="63"/>
      <c r="B3790" s="63"/>
      <c r="C3790" s="63"/>
      <c r="D3790" s="63"/>
      <c r="E3790" s="63"/>
      <c r="F3790" s="63"/>
      <c r="G3790" s="63"/>
      <c r="H3790" s="63"/>
      <c r="I3790" s="63"/>
      <c r="J3790" s="63"/>
      <c r="K3790" s="63"/>
      <c r="L3790" s="63"/>
      <c r="M3790" s="63"/>
      <c r="N3790" s="63"/>
      <c r="O3790" s="63"/>
      <c r="P3790" s="63"/>
      <c r="Q3790" s="63"/>
      <c r="R3790" s="63"/>
      <c r="S3790" s="63"/>
      <c r="T3790" s="63"/>
      <c r="U3790" s="63"/>
      <c r="V3790" s="63"/>
      <c r="W3790" s="63"/>
      <c r="X3790" s="63"/>
      <c r="Y3790" s="63"/>
      <c r="Z3790" s="63"/>
      <c r="AA3790" s="63"/>
      <c r="AB3790" s="63"/>
      <c r="AC3790" s="63"/>
      <c r="AD3790" s="63"/>
      <c r="AE3790" s="63"/>
      <c r="AF3790" s="63"/>
      <c r="AG3790" s="63"/>
      <c r="AH3790" s="63"/>
      <c r="AI3790" s="63"/>
      <c r="AJ3790" s="63"/>
      <c r="AK3790" s="63"/>
      <c r="AL3790" s="63"/>
      <c r="AM3790" s="63"/>
      <c r="AN3790" s="63"/>
      <c r="AO3790" s="63"/>
      <c r="AP3790" s="63"/>
      <c r="AQ3790" s="63"/>
      <c r="AR3790" s="63"/>
      <c r="AS3790" s="63"/>
      <c r="AT3790" s="63"/>
      <c r="AU3790" s="63"/>
      <c r="AV3790" s="63"/>
      <c r="AW3790" s="63"/>
      <c r="AX3790" s="63"/>
      <c r="AY3790" s="63"/>
      <c r="AZ3790" s="63"/>
      <c r="BA3790" s="63"/>
      <c r="BB3790" s="63"/>
      <c r="BC3790" s="63"/>
      <c r="BD3790" s="63"/>
      <c r="BE3790" s="63"/>
      <c r="BF3790" s="63"/>
      <c r="BG3790" s="63"/>
      <c r="BH3790" s="63"/>
      <c r="BI3790" s="63"/>
      <c r="BJ3790" s="63"/>
      <c r="BK3790" s="63"/>
      <c r="BL3790" s="63"/>
      <c r="BM3790" s="63"/>
      <c r="BN3790" s="63"/>
      <c r="BO3790" s="63"/>
      <c r="BP3790" s="63"/>
      <c r="BQ3790" s="63"/>
      <c r="BR3790" s="63"/>
      <c r="BS3790" s="63"/>
      <c r="BT3790" s="63"/>
      <c r="BU3790" s="63"/>
      <c r="BV3790" s="63"/>
      <c r="BW3790" s="63"/>
      <c r="BX3790" s="63"/>
      <c r="BY3790" s="63"/>
      <c r="BZ3790" s="63"/>
      <c r="CA3790" s="63"/>
      <c r="CB3790" s="63"/>
      <c r="CC3790" s="63"/>
      <c r="CD3790" s="63"/>
      <c r="CE3790" s="63"/>
      <c r="CF3790" s="63"/>
      <c r="CG3790" s="63"/>
      <c r="CH3790" s="63"/>
      <c r="CI3790" s="63"/>
      <c r="CJ3790" s="63"/>
      <c r="CK3790" s="63"/>
      <c r="CL3790" s="63"/>
      <c r="CM3790" s="63"/>
      <c r="CN3790" s="63"/>
      <c r="CO3790" s="63"/>
      <c r="CP3790" s="63"/>
      <c r="CR3790" s="227"/>
      <c r="CS3790" s="74"/>
    </row>
    <row r="3791" spans="1:97" s="72" customFormat="1" ht="75.75" customHeight="1">
      <c r="A3791" s="63"/>
      <c r="B3791" s="63"/>
      <c r="C3791" s="63"/>
      <c r="D3791" s="63"/>
      <c r="E3791" s="63"/>
      <c r="F3791" s="63"/>
      <c r="G3791" s="63"/>
      <c r="H3791" s="63"/>
      <c r="I3791" s="63"/>
      <c r="J3791" s="63"/>
      <c r="K3791" s="63"/>
      <c r="L3791" s="63"/>
      <c r="M3791" s="63"/>
      <c r="N3791" s="63"/>
      <c r="O3791" s="63"/>
      <c r="P3791" s="63"/>
      <c r="Q3791" s="63"/>
      <c r="R3791" s="63"/>
      <c r="S3791" s="63"/>
      <c r="T3791" s="63"/>
      <c r="U3791" s="63"/>
      <c r="V3791" s="63"/>
      <c r="W3791" s="63"/>
      <c r="X3791" s="63"/>
      <c r="Y3791" s="63"/>
      <c r="Z3791" s="63"/>
      <c r="AA3791" s="63"/>
      <c r="AB3791" s="63"/>
      <c r="AC3791" s="63"/>
      <c r="AD3791" s="63"/>
      <c r="AE3791" s="63"/>
      <c r="AF3791" s="63"/>
      <c r="AG3791" s="63"/>
      <c r="AH3791" s="63"/>
      <c r="AI3791" s="63"/>
      <c r="AJ3791" s="63"/>
      <c r="AK3791" s="63"/>
      <c r="AL3791" s="63"/>
      <c r="AM3791" s="63"/>
      <c r="AN3791" s="63"/>
      <c r="AO3791" s="63"/>
      <c r="AP3791" s="63"/>
      <c r="AQ3791" s="63"/>
      <c r="AR3791" s="63"/>
      <c r="AS3791" s="63"/>
      <c r="AT3791" s="63"/>
      <c r="AU3791" s="63"/>
      <c r="AV3791" s="63"/>
      <c r="AW3791" s="63"/>
      <c r="AX3791" s="63"/>
      <c r="AY3791" s="63"/>
      <c r="AZ3791" s="63"/>
      <c r="BA3791" s="63"/>
      <c r="BB3791" s="63"/>
      <c r="BC3791" s="63"/>
      <c r="BD3791" s="63"/>
      <c r="BE3791" s="63"/>
      <c r="BF3791" s="63"/>
      <c r="BG3791" s="63"/>
      <c r="BH3791" s="63"/>
      <c r="BI3791" s="63"/>
      <c r="BJ3791" s="63"/>
      <c r="BK3791" s="63"/>
      <c r="BL3791" s="63"/>
      <c r="BM3791" s="63"/>
      <c r="BN3791" s="63"/>
      <c r="BO3791" s="63"/>
      <c r="BP3791" s="63"/>
      <c r="BQ3791" s="63"/>
      <c r="BR3791" s="63"/>
      <c r="BS3791" s="63"/>
      <c r="BT3791" s="63"/>
      <c r="BU3791" s="63"/>
      <c r="BV3791" s="63"/>
      <c r="BW3791" s="63"/>
      <c r="BX3791" s="63"/>
      <c r="BY3791" s="63"/>
      <c r="BZ3791" s="63"/>
      <c r="CA3791" s="63"/>
      <c r="CB3791" s="63"/>
      <c r="CC3791" s="63"/>
      <c r="CD3791" s="63"/>
      <c r="CE3791" s="63"/>
      <c r="CF3791" s="63"/>
      <c r="CG3791" s="63"/>
      <c r="CH3791" s="63"/>
      <c r="CI3791" s="63"/>
      <c r="CJ3791" s="63"/>
      <c r="CK3791" s="63"/>
      <c r="CL3791" s="63"/>
      <c r="CM3791" s="63"/>
      <c r="CN3791" s="63"/>
      <c r="CO3791" s="63"/>
      <c r="CP3791" s="63"/>
      <c r="CR3791" s="227"/>
      <c r="CS3791" s="74"/>
    </row>
    <row r="3792" spans="1:97" s="72" customFormat="1" ht="75.75" customHeight="1">
      <c r="A3792" s="63"/>
      <c r="B3792" s="63"/>
      <c r="C3792" s="63"/>
      <c r="D3792" s="63"/>
      <c r="E3792" s="63"/>
      <c r="F3792" s="63"/>
      <c r="G3792" s="63"/>
      <c r="H3792" s="63"/>
      <c r="I3792" s="63"/>
      <c r="J3792" s="63"/>
      <c r="K3792" s="63"/>
      <c r="L3792" s="63"/>
      <c r="M3792" s="63"/>
      <c r="N3792" s="63"/>
      <c r="O3792" s="63"/>
      <c r="P3792" s="63"/>
      <c r="Q3792" s="63"/>
      <c r="R3792" s="63"/>
      <c r="S3792" s="63"/>
      <c r="T3792" s="63"/>
      <c r="U3792" s="63"/>
      <c r="V3792" s="63"/>
      <c r="W3792" s="63"/>
      <c r="X3792" s="63"/>
      <c r="Y3792" s="63"/>
      <c r="Z3792" s="63"/>
      <c r="AA3792" s="63"/>
      <c r="AB3792" s="63"/>
      <c r="AC3792" s="63"/>
      <c r="AD3792" s="63"/>
      <c r="AE3792" s="63"/>
      <c r="AF3792" s="63"/>
      <c r="AG3792" s="63"/>
      <c r="AH3792" s="63"/>
      <c r="AI3792" s="63"/>
      <c r="AJ3792" s="63"/>
      <c r="AK3792" s="63"/>
      <c r="AL3792" s="63"/>
      <c r="AM3792" s="63"/>
      <c r="AN3792" s="63"/>
      <c r="AO3792" s="63"/>
      <c r="AP3792" s="63"/>
      <c r="AQ3792" s="63"/>
      <c r="AR3792" s="63"/>
      <c r="AS3792" s="63"/>
      <c r="AT3792" s="63"/>
      <c r="AU3792" s="63"/>
      <c r="AV3792" s="63"/>
      <c r="AW3792" s="63"/>
      <c r="AX3792" s="63"/>
      <c r="AY3792" s="63"/>
      <c r="AZ3792" s="63"/>
      <c r="BA3792" s="63"/>
      <c r="BB3792" s="63"/>
      <c r="BC3792" s="63"/>
      <c r="BD3792" s="63"/>
      <c r="BE3792" s="63"/>
      <c r="BF3792" s="63"/>
      <c r="BG3792" s="63"/>
      <c r="BH3792" s="63"/>
      <c r="BI3792" s="63"/>
      <c r="BJ3792" s="63"/>
      <c r="BK3792" s="63"/>
      <c r="BL3792" s="63"/>
      <c r="BM3792" s="63"/>
      <c r="BN3792" s="63"/>
      <c r="BO3792" s="63"/>
      <c r="BP3792" s="63"/>
      <c r="BQ3792" s="63"/>
      <c r="BR3792" s="63"/>
      <c r="BS3792" s="63"/>
      <c r="BT3792" s="63"/>
      <c r="BU3792" s="63"/>
      <c r="BV3792" s="63"/>
      <c r="BW3792" s="63"/>
      <c r="BX3792" s="63"/>
      <c r="BY3792" s="63"/>
      <c r="BZ3792" s="63"/>
      <c r="CA3792" s="63"/>
      <c r="CB3792" s="63"/>
      <c r="CC3792" s="63"/>
      <c r="CD3792" s="63"/>
      <c r="CE3792" s="63"/>
      <c r="CF3792" s="63"/>
      <c r="CG3792" s="63"/>
      <c r="CH3792" s="63"/>
      <c r="CI3792" s="63"/>
      <c r="CJ3792" s="63"/>
      <c r="CK3792" s="63"/>
      <c r="CL3792" s="63"/>
      <c r="CM3792" s="63"/>
      <c r="CN3792" s="63"/>
      <c r="CO3792" s="63"/>
      <c r="CP3792" s="63"/>
      <c r="CR3792" s="227"/>
      <c r="CS3792" s="74"/>
    </row>
    <row r="3793" spans="1:97" s="72" customFormat="1" ht="75.75" customHeight="1">
      <c r="A3793" s="63"/>
      <c r="B3793" s="63"/>
      <c r="C3793" s="63"/>
      <c r="D3793" s="63"/>
      <c r="E3793" s="63"/>
      <c r="F3793" s="63"/>
      <c r="G3793" s="63"/>
      <c r="H3793" s="63"/>
      <c r="I3793" s="63"/>
      <c r="J3793" s="63"/>
      <c r="K3793" s="63"/>
      <c r="L3793" s="63"/>
      <c r="M3793" s="63"/>
      <c r="N3793" s="63"/>
      <c r="O3793" s="63"/>
      <c r="P3793" s="63"/>
      <c r="Q3793" s="63"/>
      <c r="R3793" s="63"/>
      <c r="S3793" s="63"/>
      <c r="T3793" s="63"/>
      <c r="U3793" s="63"/>
      <c r="V3793" s="63"/>
      <c r="W3793" s="63"/>
      <c r="X3793" s="63"/>
      <c r="Y3793" s="63"/>
      <c r="Z3793" s="63"/>
      <c r="AA3793" s="63"/>
      <c r="AB3793" s="63"/>
      <c r="AC3793" s="63"/>
      <c r="AD3793" s="63"/>
      <c r="AE3793" s="63"/>
      <c r="AF3793" s="63"/>
      <c r="AG3793" s="63"/>
      <c r="AH3793" s="63"/>
      <c r="AI3793" s="63"/>
      <c r="AJ3793" s="63"/>
      <c r="AK3793" s="63"/>
      <c r="AL3793" s="63"/>
      <c r="AM3793" s="63"/>
      <c r="AN3793" s="63"/>
      <c r="AO3793" s="63"/>
      <c r="AP3793" s="63"/>
      <c r="AQ3793" s="63"/>
      <c r="AR3793" s="63"/>
      <c r="AS3793" s="63"/>
      <c r="AT3793" s="63"/>
      <c r="AU3793" s="63"/>
      <c r="AV3793" s="63"/>
      <c r="AW3793" s="63"/>
      <c r="AX3793" s="63"/>
      <c r="AY3793" s="63"/>
      <c r="AZ3793" s="63"/>
      <c r="BA3793" s="63"/>
      <c r="BB3793" s="63"/>
      <c r="BC3793" s="63"/>
      <c r="BD3793" s="63"/>
      <c r="BE3793" s="63"/>
      <c r="BF3793" s="63"/>
      <c r="BG3793" s="63"/>
      <c r="BH3793" s="63"/>
      <c r="BI3793" s="63"/>
      <c r="BJ3793" s="63"/>
      <c r="BK3793" s="63"/>
      <c r="BL3793" s="63"/>
      <c r="BM3793" s="63"/>
      <c r="BN3793" s="63"/>
      <c r="BO3793" s="63"/>
      <c r="BP3793" s="63"/>
      <c r="BQ3793" s="63"/>
      <c r="BR3793" s="63"/>
      <c r="BS3793" s="63"/>
      <c r="BT3793" s="63"/>
      <c r="BU3793" s="63"/>
      <c r="BV3793" s="63"/>
      <c r="BW3793" s="63"/>
      <c r="BX3793" s="63"/>
      <c r="BY3793" s="63"/>
      <c r="BZ3793" s="63"/>
      <c r="CA3793" s="63"/>
      <c r="CB3793" s="63"/>
      <c r="CC3793" s="63"/>
      <c r="CD3793" s="63"/>
      <c r="CE3793" s="63"/>
      <c r="CF3793" s="63"/>
      <c r="CG3793" s="63"/>
      <c r="CH3793" s="63"/>
      <c r="CI3793" s="63"/>
      <c r="CJ3793" s="63"/>
      <c r="CK3793" s="63"/>
      <c r="CL3793" s="63"/>
      <c r="CM3793" s="63"/>
      <c r="CN3793" s="63"/>
      <c r="CO3793" s="63"/>
      <c r="CP3793" s="63"/>
      <c r="CR3793" s="227"/>
      <c r="CS3793" s="74"/>
    </row>
    <row r="3794" spans="1:97" s="72" customFormat="1" ht="75.75" customHeight="1">
      <c r="A3794" s="63"/>
      <c r="B3794" s="63"/>
      <c r="C3794" s="63"/>
      <c r="D3794" s="63"/>
      <c r="E3794" s="63"/>
      <c r="F3794" s="63"/>
      <c r="G3794" s="63"/>
      <c r="H3794" s="63"/>
      <c r="I3794" s="63"/>
      <c r="J3794" s="63"/>
      <c r="K3794" s="63"/>
      <c r="L3794" s="63"/>
      <c r="M3794" s="63"/>
      <c r="N3794" s="63"/>
      <c r="O3794" s="63"/>
      <c r="P3794" s="63"/>
      <c r="Q3794" s="63"/>
      <c r="R3794" s="63"/>
      <c r="S3794" s="63"/>
      <c r="T3794" s="63"/>
      <c r="U3794" s="63"/>
      <c r="V3794" s="63"/>
      <c r="W3794" s="63"/>
      <c r="X3794" s="63"/>
      <c r="Y3794" s="63"/>
      <c r="Z3794" s="63"/>
      <c r="AA3794" s="63"/>
      <c r="AB3794" s="63"/>
      <c r="AC3794" s="63"/>
      <c r="AD3794" s="63"/>
      <c r="AE3794" s="63"/>
      <c r="AF3794" s="63"/>
      <c r="AG3794" s="63"/>
      <c r="AH3794" s="63"/>
      <c r="AI3794" s="63"/>
      <c r="AJ3794" s="63"/>
      <c r="AK3794" s="63"/>
      <c r="AL3794" s="63"/>
      <c r="AM3794" s="63"/>
      <c r="AN3794" s="63"/>
      <c r="AO3794" s="63"/>
      <c r="AP3794" s="63"/>
      <c r="AQ3794" s="63"/>
      <c r="AR3794" s="63"/>
      <c r="AS3794" s="63"/>
      <c r="AT3794" s="63"/>
      <c r="AU3794" s="63"/>
      <c r="AV3794" s="63"/>
      <c r="AW3794" s="63"/>
      <c r="AX3794" s="63"/>
      <c r="AY3794" s="63"/>
      <c r="AZ3794" s="63"/>
      <c r="BA3794" s="63"/>
      <c r="BB3794" s="63"/>
      <c r="BC3794" s="63"/>
      <c r="BD3794" s="63"/>
      <c r="BE3794" s="63"/>
      <c r="BF3794" s="63"/>
      <c r="BG3794" s="63"/>
      <c r="BH3794" s="63"/>
      <c r="BI3794" s="63"/>
      <c r="BJ3794" s="63"/>
      <c r="BK3794" s="63"/>
      <c r="BL3794" s="63"/>
      <c r="BM3794" s="63"/>
      <c r="BN3794" s="63"/>
      <c r="BO3794" s="63"/>
      <c r="BP3794" s="63"/>
      <c r="BQ3794" s="63"/>
      <c r="BR3794" s="63"/>
      <c r="BS3794" s="63"/>
      <c r="BT3794" s="63"/>
      <c r="BU3794" s="63"/>
      <c r="BV3794" s="63"/>
      <c r="BW3794" s="63"/>
      <c r="BX3794" s="63"/>
      <c r="BY3794" s="63"/>
      <c r="BZ3794" s="63"/>
      <c r="CA3794" s="63"/>
      <c r="CB3794" s="63"/>
      <c r="CC3794" s="63"/>
      <c r="CD3794" s="63"/>
      <c r="CE3794" s="63"/>
      <c r="CF3794" s="63"/>
      <c r="CG3794" s="63"/>
      <c r="CH3794" s="63"/>
      <c r="CI3794" s="63"/>
      <c r="CJ3794" s="63"/>
      <c r="CK3794" s="63"/>
      <c r="CL3794" s="63"/>
      <c r="CM3794" s="63"/>
      <c r="CN3794" s="63"/>
      <c r="CO3794" s="63"/>
      <c r="CP3794" s="63"/>
      <c r="CR3794" s="227"/>
      <c r="CS3794" s="74"/>
    </row>
    <row r="3795" spans="1:97" s="72" customFormat="1" ht="75.75" customHeight="1">
      <c r="A3795" s="63"/>
      <c r="B3795" s="63"/>
      <c r="C3795" s="63"/>
      <c r="D3795" s="63"/>
      <c r="E3795" s="63"/>
      <c r="F3795" s="63"/>
      <c r="G3795" s="63"/>
      <c r="H3795" s="63"/>
      <c r="I3795" s="63"/>
      <c r="J3795" s="63"/>
      <c r="K3795" s="63"/>
      <c r="L3795" s="63"/>
      <c r="M3795" s="63"/>
      <c r="N3795" s="63"/>
      <c r="O3795" s="63"/>
      <c r="P3795" s="63"/>
      <c r="Q3795" s="63"/>
      <c r="R3795" s="63"/>
      <c r="S3795" s="63"/>
      <c r="T3795" s="63"/>
      <c r="U3795" s="63"/>
      <c r="V3795" s="63"/>
      <c r="W3795" s="63"/>
      <c r="X3795" s="63"/>
      <c r="Y3795" s="63"/>
      <c r="Z3795" s="63"/>
      <c r="AA3795" s="63"/>
      <c r="AB3795" s="63"/>
      <c r="AC3795" s="63"/>
      <c r="AD3795" s="63"/>
      <c r="AE3795" s="63"/>
      <c r="AF3795" s="63"/>
      <c r="AG3795" s="63"/>
      <c r="AH3795" s="63"/>
      <c r="AI3795" s="63"/>
      <c r="AJ3795" s="63"/>
      <c r="AK3795" s="63"/>
      <c r="AL3795" s="63"/>
      <c r="AM3795" s="63"/>
      <c r="AN3795" s="63"/>
      <c r="AO3795" s="63"/>
      <c r="AP3795" s="63"/>
      <c r="AQ3795" s="63"/>
      <c r="AR3795" s="63"/>
      <c r="AS3795" s="63"/>
      <c r="AT3795" s="63"/>
      <c r="AU3795" s="63"/>
      <c r="AV3795" s="63"/>
      <c r="AW3795" s="63"/>
      <c r="AX3795" s="63"/>
      <c r="AY3795" s="63"/>
      <c r="AZ3795" s="63"/>
      <c r="BA3795" s="63"/>
      <c r="BB3795" s="63"/>
      <c r="BC3795" s="63"/>
      <c r="BD3795" s="63"/>
      <c r="BE3795" s="63"/>
      <c r="BF3795" s="63"/>
      <c r="BG3795" s="63"/>
      <c r="BH3795" s="63"/>
      <c r="BI3795" s="63"/>
      <c r="BJ3795" s="63"/>
      <c r="BK3795" s="63"/>
      <c r="BL3795" s="63"/>
      <c r="BM3795" s="63"/>
      <c r="BN3795" s="63"/>
      <c r="BO3795" s="63"/>
      <c r="BP3795" s="63"/>
      <c r="BQ3795" s="63"/>
      <c r="BR3795" s="63"/>
      <c r="BS3795" s="63"/>
      <c r="BT3795" s="63"/>
      <c r="BU3795" s="63"/>
      <c r="BV3795" s="63"/>
      <c r="BW3795" s="63"/>
      <c r="BX3795" s="63"/>
      <c r="BY3795" s="63"/>
      <c r="BZ3795" s="63"/>
      <c r="CA3795" s="63"/>
      <c r="CB3795" s="63"/>
      <c r="CC3795" s="63"/>
      <c r="CD3795" s="63"/>
      <c r="CE3795" s="63"/>
      <c r="CF3795" s="63"/>
      <c r="CG3795" s="63"/>
      <c r="CH3795" s="63"/>
      <c r="CI3795" s="63"/>
      <c r="CJ3795" s="63"/>
      <c r="CK3795" s="63"/>
      <c r="CL3795" s="63"/>
      <c r="CM3795" s="63"/>
      <c r="CN3795" s="63"/>
      <c r="CO3795" s="63"/>
      <c r="CP3795" s="63"/>
      <c r="CR3795" s="227"/>
      <c r="CS3795" s="74"/>
    </row>
    <row r="3796" spans="1:97" s="72" customFormat="1" ht="75.75" customHeight="1">
      <c r="A3796" s="63"/>
      <c r="B3796" s="63"/>
      <c r="C3796" s="63"/>
      <c r="D3796" s="63"/>
      <c r="E3796" s="63"/>
      <c r="F3796" s="63"/>
      <c r="G3796" s="63"/>
      <c r="H3796" s="63"/>
      <c r="I3796" s="63"/>
      <c r="J3796" s="63"/>
      <c r="K3796" s="63"/>
      <c r="L3796" s="63"/>
      <c r="M3796" s="63"/>
      <c r="N3796" s="63"/>
      <c r="O3796" s="63"/>
      <c r="P3796" s="63"/>
      <c r="Q3796" s="63"/>
      <c r="R3796" s="63"/>
      <c r="S3796" s="63"/>
      <c r="T3796" s="63"/>
      <c r="U3796" s="63"/>
      <c r="V3796" s="63"/>
      <c r="W3796" s="63"/>
      <c r="X3796" s="63"/>
      <c r="Y3796" s="63"/>
      <c r="Z3796" s="63"/>
      <c r="AA3796" s="63"/>
      <c r="AB3796" s="63"/>
      <c r="AC3796" s="63"/>
      <c r="AD3796" s="63"/>
      <c r="AE3796" s="63"/>
      <c r="AF3796" s="63"/>
      <c r="AG3796" s="63"/>
      <c r="AH3796" s="63"/>
      <c r="AI3796" s="63"/>
      <c r="AJ3796" s="63"/>
      <c r="AK3796" s="63"/>
      <c r="AL3796" s="63"/>
      <c r="AM3796" s="63"/>
      <c r="AN3796" s="63"/>
      <c r="AO3796" s="63"/>
      <c r="AP3796" s="63"/>
      <c r="AQ3796" s="63"/>
      <c r="AR3796" s="63"/>
      <c r="AS3796" s="63"/>
      <c r="AT3796" s="63"/>
      <c r="AU3796" s="63"/>
      <c r="AV3796" s="63"/>
      <c r="AW3796" s="63"/>
      <c r="AX3796" s="63"/>
      <c r="AY3796" s="63"/>
      <c r="AZ3796" s="63"/>
      <c r="BA3796" s="63"/>
      <c r="BB3796" s="63"/>
      <c r="BC3796" s="63"/>
      <c r="BD3796" s="63"/>
      <c r="BE3796" s="63"/>
      <c r="BF3796" s="63"/>
      <c r="BG3796" s="63"/>
      <c r="BH3796" s="63"/>
      <c r="BI3796" s="63"/>
      <c r="BJ3796" s="63"/>
      <c r="BK3796" s="63"/>
      <c r="BL3796" s="63"/>
      <c r="BM3796" s="63"/>
      <c r="BN3796" s="63"/>
      <c r="BO3796" s="63"/>
      <c r="BP3796" s="63"/>
      <c r="BQ3796" s="63"/>
      <c r="BR3796" s="63"/>
      <c r="BS3796" s="63"/>
      <c r="BT3796" s="63"/>
      <c r="BU3796" s="63"/>
      <c r="BV3796" s="63"/>
      <c r="BW3796" s="63"/>
      <c r="BX3796" s="63"/>
      <c r="BY3796" s="63"/>
      <c r="BZ3796" s="63"/>
      <c r="CA3796" s="63"/>
      <c r="CB3796" s="63"/>
      <c r="CC3796" s="63"/>
      <c r="CD3796" s="63"/>
      <c r="CE3796" s="63"/>
      <c r="CF3796" s="63"/>
      <c r="CG3796" s="63"/>
      <c r="CH3796" s="63"/>
      <c r="CI3796" s="63"/>
      <c r="CJ3796" s="63"/>
      <c r="CK3796" s="63"/>
      <c r="CL3796" s="63"/>
      <c r="CM3796" s="63"/>
      <c r="CN3796" s="63"/>
      <c r="CO3796" s="63"/>
      <c r="CP3796" s="63"/>
      <c r="CR3796" s="227"/>
      <c r="CS3796" s="74"/>
    </row>
    <row r="3797" spans="1:97" s="72" customFormat="1" ht="75.75" customHeight="1">
      <c r="A3797" s="63"/>
      <c r="B3797" s="63"/>
      <c r="C3797" s="63"/>
      <c r="D3797" s="63"/>
      <c r="E3797" s="63"/>
      <c r="F3797" s="63"/>
      <c r="G3797" s="63"/>
      <c r="H3797" s="63"/>
      <c r="I3797" s="63"/>
      <c r="J3797" s="63"/>
      <c r="K3797" s="63"/>
      <c r="L3797" s="63"/>
      <c r="M3797" s="63"/>
      <c r="N3797" s="63"/>
      <c r="O3797" s="63"/>
      <c r="P3797" s="63"/>
      <c r="Q3797" s="63"/>
      <c r="R3797" s="63"/>
      <c r="S3797" s="63"/>
      <c r="T3797" s="63"/>
      <c r="U3797" s="63"/>
      <c r="V3797" s="63"/>
      <c r="W3797" s="63"/>
      <c r="X3797" s="63"/>
      <c r="Y3797" s="63"/>
      <c r="Z3797" s="63"/>
      <c r="AA3797" s="63"/>
      <c r="AB3797" s="63"/>
      <c r="AC3797" s="63"/>
      <c r="AD3797" s="63"/>
      <c r="AE3797" s="63"/>
      <c r="AF3797" s="63"/>
      <c r="AG3797" s="63"/>
      <c r="AH3797" s="63"/>
      <c r="AI3797" s="63"/>
      <c r="AJ3797" s="63"/>
      <c r="AK3797" s="63"/>
      <c r="AL3797" s="63"/>
      <c r="AM3797" s="63"/>
      <c r="AN3797" s="63"/>
      <c r="AO3797" s="63"/>
      <c r="AP3797" s="63"/>
      <c r="AQ3797" s="63"/>
      <c r="AR3797" s="63"/>
      <c r="AS3797" s="63"/>
      <c r="AT3797" s="63"/>
      <c r="AU3797" s="63"/>
      <c r="AV3797" s="63"/>
      <c r="AW3797" s="63"/>
      <c r="AX3797" s="63"/>
      <c r="AY3797" s="63"/>
      <c r="AZ3797" s="63"/>
      <c r="BA3797" s="63"/>
      <c r="BB3797" s="63"/>
      <c r="BC3797" s="63"/>
      <c r="BD3797" s="63"/>
      <c r="BE3797" s="63"/>
      <c r="BF3797" s="63"/>
      <c r="BG3797" s="63"/>
      <c r="BH3797" s="63"/>
      <c r="BI3797" s="63"/>
      <c r="BJ3797" s="63"/>
      <c r="BK3797" s="63"/>
      <c r="BL3797" s="63"/>
      <c r="BM3797" s="63"/>
      <c r="BN3797" s="63"/>
      <c r="BO3797" s="63"/>
      <c r="BP3797" s="63"/>
      <c r="BQ3797" s="63"/>
      <c r="BR3797" s="63"/>
      <c r="BS3797" s="63"/>
      <c r="BT3797" s="63"/>
      <c r="BU3797" s="63"/>
      <c r="BV3797" s="63"/>
      <c r="BW3797" s="63"/>
      <c r="BX3797" s="63"/>
      <c r="BY3797" s="63"/>
      <c r="BZ3797" s="63"/>
      <c r="CA3797" s="63"/>
      <c r="CB3797" s="63"/>
      <c r="CC3797" s="63"/>
      <c r="CD3797" s="63"/>
      <c r="CE3797" s="63"/>
      <c r="CF3797" s="63"/>
      <c r="CG3797" s="63"/>
      <c r="CH3797" s="63"/>
      <c r="CI3797" s="63"/>
      <c r="CJ3797" s="63"/>
      <c r="CK3797" s="63"/>
      <c r="CL3797" s="63"/>
      <c r="CM3797" s="63"/>
      <c r="CN3797" s="63"/>
      <c r="CO3797" s="63"/>
      <c r="CP3797" s="63"/>
      <c r="CR3797" s="227"/>
      <c r="CS3797" s="74"/>
    </row>
    <row r="3798" spans="1:97" s="72" customFormat="1" ht="75.75" customHeight="1">
      <c r="A3798" s="63"/>
      <c r="B3798" s="63"/>
      <c r="C3798" s="63"/>
      <c r="D3798" s="63"/>
      <c r="E3798" s="63"/>
      <c r="F3798" s="63"/>
      <c r="G3798" s="63"/>
      <c r="H3798" s="63"/>
      <c r="I3798" s="63"/>
      <c r="J3798" s="63"/>
      <c r="K3798" s="63"/>
      <c r="L3798" s="63"/>
      <c r="M3798" s="63"/>
      <c r="N3798" s="63"/>
      <c r="O3798" s="63"/>
      <c r="P3798" s="63"/>
      <c r="Q3798" s="63"/>
      <c r="R3798" s="63"/>
      <c r="S3798" s="63"/>
      <c r="T3798" s="63"/>
      <c r="U3798" s="63"/>
      <c r="V3798" s="63"/>
      <c r="W3798" s="63"/>
      <c r="X3798" s="63"/>
      <c r="Y3798" s="63"/>
      <c r="Z3798" s="63"/>
      <c r="AA3798" s="63"/>
      <c r="AB3798" s="63"/>
      <c r="AC3798" s="63"/>
      <c r="AD3798" s="63"/>
      <c r="AE3798" s="63"/>
      <c r="AF3798" s="63"/>
      <c r="AG3798" s="63"/>
      <c r="AH3798" s="63"/>
      <c r="AI3798" s="63"/>
      <c r="AJ3798" s="63"/>
      <c r="AK3798" s="63"/>
      <c r="AL3798" s="63"/>
      <c r="AM3798" s="63"/>
      <c r="AN3798" s="63"/>
      <c r="AO3798" s="63"/>
      <c r="AP3798" s="63"/>
      <c r="AQ3798" s="63"/>
      <c r="AR3798" s="63"/>
      <c r="AS3798" s="63"/>
      <c r="AT3798" s="63"/>
      <c r="AU3798" s="63"/>
      <c r="AV3798" s="63"/>
      <c r="AW3798" s="63"/>
      <c r="AX3798" s="63"/>
      <c r="AY3798" s="63"/>
      <c r="AZ3798" s="63"/>
      <c r="BA3798" s="63"/>
      <c r="BB3798" s="63"/>
      <c r="BC3798" s="63"/>
      <c r="BD3798" s="63"/>
      <c r="BE3798" s="63"/>
      <c r="BF3798" s="63"/>
      <c r="BG3798" s="63"/>
      <c r="BH3798" s="63"/>
      <c r="BI3798" s="63"/>
      <c r="BJ3798" s="63"/>
      <c r="BK3798" s="63"/>
      <c r="BL3798" s="63"/>
      <c r="BM3798" s="63"/>
      <c r="BN3798" s="63"/>
      <c r="BO3798" s="63"/>
      <c r="BP3798" s="63"/>
      <c r="BQ3798" s="63"/>
      <c r="BR3798" s="63"/>
      <c r="BS3798" s="63"/>
      <c r="BT3798" s="63"/>
      <c r="BU3798" s="63"/>
      <c r="BV3798" s="63"/>
      <c r="BW3798" s="63"/>
      <c r="BX3798" s="63"/>
      <c r="BY3798" s="63"/>
      <c r="BZ3798" s="63"/>
      <c r="CA3798" s="63"/>
      <c r="CB3798" s="63"/>
      <c r="CC3798" s="63"/>
      <c r="CD3798" s="63"/>
      <c r="CE3798" s="63"/>
      <c r="CF3798" s="63"/>
      <c r="CG3798" s="63"/>
      <c r="CH3798" s="63"/>
      <c r="CI3798" s="63"/>
      <c r="CJ3798" s="63"/>
      <c r="CK3798" s="63"/>
      <c r="CL3798" s="63"/>
      <c r="CM3798" s="63"/>
      <c r="CN3798" s="63"/>
      <c r="CO3798" s="63"/>
      <c r="CP3798" s="63"/>
      <c r="CR3798" s="227"/>
      <c r="CS3798" s="74"/>
    </row>
    <row r="3799" spans="1:97" s="72" customFormat="1" ht="75.75" customHeight="1">
      <c r="A3799" s="63"/>
      <c r="B3799" s="63"/>
      <c r="C3799" s="63"/>
      <c r="D3799" s="63"/>
      <c r="E3799" s="63"/>
      <c r="F3799" s="63"/>
      <c r="G3799" s="63"/>
      <c r="H3799" s="63"/>
      <c r="I3799" s="63"/>
      <c r="J3799" s="63"/>
      <c r="K3799" s="63"/>
      <c r="L3799" s="63"/>
      <c r="M3799" s="63"/>
      <c r="N3799" s="63"/>
      <c r="O3799" s="63"/>
      <c r="P3799" s="63"/>
      <c r="Q3799" s="63"/>
      <c r="R3799" s="63"/>
      <c r="S3799" s="63"/>
      <c r="T3799" s="63"/>
      <c r="U3799" s="63"/>
      <c r="V3799" s="63"/>
      <c r="W3799" s="63"/>
      <c r="X3799" s="63"/>
      <c r="Y3799" s="63"/>
      <c r="Z3799" s="63"/>
      <c r="AA3799" s="63"/>
      <c r="AB3799" s="63"/>
      <c r="AC3799" s="63"/>
      <c r="AD3799" s="63"/>
      <c r="AE3799" s="63"/>
      <c r="AF3799" s="63"/>
      <c r="AG3799" s="63"/>
      <c r="AH3799" s="63"/>
      <c r="AI3799" s="63"/>
      <c r="AJ3799" s="63"/>
      <c r="AK3799" s="63"/>
      <c r="AL3799" s="63"/>
      <c r="AM3799" s="63"/>
      <c r="AN3799" s="63"/>
      <c r="AO3799" s="63"/>
      <c r="AP3799" s="63"/>
      <c r="AQ3799" s="63"/>
      <c r="AR3799" s="63"/>
      <c r="AS3799" s="63"/>
      <c r="AT3799" s="63"/>
      <c r="AU3799" s="63"/>
      <c r="AV3799" s="63"/>
      <c r="AW3799" s="63"/>
      <c r="AX3799" s="63"/>
      <c r="AY3799" s="63"/>
      <c r="AZ3799" s="63"/>
      <c r="BA3799" s="63"/>
      <c r="BB3799" s="63"/>
      <c r="BC3799" s="63"/>
      <c r="BD3799" s="63"/>
      <c r="BE3799" s="63"/>
      <c r="BF3799" s="63"/>
      <c r="BG3799" s="63"/>
      <c r="BH3799" s="63"/>
      <c r="BI3799" s="63"/>
      <c r="BJ3799" s="63"/>
      <c r="BK3799" s="63"/>
      <c r="BL3799" s="63"/>
      <c r="BM3799" s="63"/>
      <c r="BN3799" s="63"/>
      <c r="BO3799" s="63"/>
      <c r="BP3799" s="63"/>
      <c r="BQ3799" s="63"/>
      <c r="BR3799" s="63"/>
      <c r="BS3799" s="63"/>
      <c r="BT3799" s="63"/>
      <c r="BU3799" s="63"/>
      <c r="BV3799" s="63"/>
      <c r="BW3799" s="63"/>
      <c r="BX3799" s="63"/>
      <c r="BY3799" s="63"/>
      <c r="BZ3799" s="63"/>
      <c r="CA3799" s="63"/>
      <c r="CB3799" s="63"/>
      <c r="CC3799" s="63"/>
      <c r="CD3799" s="63"/>
      <c r="CE3799" s="63"/>
      <c r="CF3799" s="63"/>
      <c r="CG3799" s="63"/>
      <c r="CH3799" s="63"/>
      <c r="CI3799" s="63"/>
      <c r="CJ3799" s="63"/>
      <c r="CK3799" s="63"/>
      <c r="CL3799" s="63"/>
      <c r="CM3799" s="63"/>
      <c r="CN3799" s="63"/>
      <c r="CO3799" s="63"/>
      <c r="CP3799" s="63"/>
      <c r="CR3799" s="227"/>
      <c r="CS3799" s="74"/>
    </row>
    <row r="3800" spans="1:97" s="72" customFormat="1" ht="75.75" customHeight="1">
      <c r="A3800" s="63"/>
      <c r="B3800" s="63"/>
      <c r="C3800" s="63"/>
      <c r="D3800" s="63"/>
      <c r="E3800" s="63"/>
      <c r="F3800" s="63"/>
      <c r="G3800" s="63"/>
      <c r="H3800" s="63"/>
      <c r="I3800" s="63"/>
      <c r="J3800" s="63"/>
      <c r="K3800" s="63"/>
      <c r="L3800" s="63"/>
      <c r="M3800" s="63"/>
      <c r="N3800" s="63"/>
      <c r="O3800" s="63"/>
      <c r="P3800" s="63"/>
      <c r="Q3800" s="63"/>
      <c r="R3800" s="63"/>
      <c r="S3800" s="63"/>
      <c r="T3800" s="63"/>
      <c r="U3800" s="63"/>
      <c r="V3800" s="63"/>
      <c r="W3800" s="63"/>
      <c r="X3800" s="63"/>
      <c r="Y3800" s="63"/>
      <c r="Z3800" s="63"/>
      <c r="AA3800" s="63"/>
      <c r="AB3800" s="63"/>
      <c r="AC3800" s="63"/>
      <c r="AD3800" s="63"/>
      <c r="AE3800" s="63"/>
      <c r="AF3800" s="63"/>
      <c r="AG3800" s="63"/>
      <c r="AH3800" s="63"/>
      <c r="AI3800" s="63"/>
      <c r="AJ3800" s="63"/>
      <c r="AK3800" s="63"/>
      <c r="AL3800" s="63"/>
      <c r="AM3800" s="63"/>
      <c r="AN3800" s="63"/>
      <c r="AO3800" s="63"/>
      <c r="AP3800" s="63"/>
      <c r="AQ3800" s="63"/>
      <c r="AR3800" s="63"/>
      <c r="AS3800" s="63"/>
      <c r="AT3800" s="63"/>
      <c r="AU3800" s="63"/>
      <c r="AV3800" s="63"/>
      <c r="AW3800" s="63"/>
      <c r="AX3800" s="63"/>
      <c r="AY3800" s="63"/>
      <c r="AZ3800" s="63"/>
      <c r="BA3800" s="63"/>
      <c r="BB3800" s="63"/>
      <c r="BC3800" s="63"/>
      <c r="BD3800" s="63"/>
      <c r="BE3800" s="63"/>
      <c r="BF3800" s="63"/>
      <c r="BG3800" s="63"/>
      <c r="BH3800" s="63"/>
      <c r="BI3800" s="63"/>
      <c r="BJ3800" s="63"/>
      <c r="BK3800" s="63"/>
      <c r="BL3800" s="63"/>
      <c r="BM3800" s="63"/>
      <c r="BN3800" s="63"/>
      <c r="BO3800" s="63"/>
      <c r="BP3800" s="63"/>
      <c r="BQ3800" s="63"/>
      <c r="BR3800" s="63"/>
      <c r="BS3800" s="63"/>
      <c r="BT3800" s="63"/>
      <c r="BU3800" s="63"/>
      <c r="BV3800" s="63"/>
      <c r="BW3800" s="63"/>
      <c r="BX3800" s="63"/>
      <c r="BY3800" s="63"/>
      <c r="BZ3800" s="63"/>
      <c r="CA3800" s="63"/>
      <c r="CB3800" s="63"/>
      <c r="CC3800" s="63"/>
      <c r="CD3800" s="63"/>
      <c r="CE3800" s="63"/>
      <c r="CF3800" s="63"/>
      <c r="CG3800" s="63"/>
      <c r="CH3800" s="63"/>
      <c r="CI3800" s="63"/>
      <c r="CJ3800" s="63"/>
      <c r="CK3800" s="63"/>
      <c r="CL3800" s="63"/>
      <c r="CM3800" s="63"/>
      <c r="CN3800" s="63"/>
      <c r="CO3800" s="63"/>
      <c r="CP3800" s="63"/>
      <c r="CR3800" s="227"/>
      <c r="CS3800" s="74"/>
    </row>
    <row r="3801" spans="1:97" s="72" customFormat="1" ht="75.75" customHeight="1">
      <c r="A3801" s="63"/>
      <c r="B3801" s="63"/>
      <c r="C3801" s="63"/>
      <c r="D3801" s="63"/>
      <c r="E3801" s="63"/>
      <c r="F3801" s="63"/>
      <c r="G3801" s="63"/>
      <c r="H3801" s="63"/>
      <c r="I3801" s="63"/>
      <c r="J3801" s="63"/>
      <c r="K3801" s="63"/>
      <c r="L3801" s="63"/>
      <c r="M3801" s="63"/>
      <c r="N3801" s="63"/>
      <c r="O3801" s="63"/>
      <c r="P3801" s="63"/>
      <c r="Q3801" s="63"/>
      <c r="R3801" s="63"/>
      <c r="S3801" s="63"/>
      <c r="T3801" s="63"/>
      <c r="U3801" s="63"/>
      <c r="V3801" s="63"/>
      <c r="W3801" s="63"/>
      <c r="X3801" s="63"/>
      <c r="Y3801" s="63"/>
      <c r="Z3801" s="63"/>
      <c r="AA3801" s="63"/>
      <c r="AB3801" s="63"/>
      <c r="AC3801" s="63"/>
      <c r="AD3801" s="63"/>
      <c r="AE3801" s="63"/>
      <c r="AF3801" s="63"/>
      <c r="AG3801" s="63"/>
      <c r="AH3801" s="63"/>
      <c r="AI3801" s="63"/>
      <c r="AJ3801" s="63"/>
      <c r="AK3801" s="63"/>
      <c r="AL3801" s="63"/>
      <c r="AM3801" s="63"/>
      <c r="AN3801" s="63"/>
      <c r="AO3801" s="63"/>
      <c r="AP3801" s="63"/>
      <c r="AQ3801" s="63"/>
      <c r="AR3801" s="63"/>
      <c r="AS3801" s="63"/>
      <c r="AT3801" s="63"/>
      <c r="AU3801" s="63"/>
      <c r="AV3801" s="63"/>
      <c r="AW3801" s="63"/>
      <c r="AX3801" s="63"/>
      <c r="AY3801" s="63"/>
      <c r="AZ3801" s="63"/>
      <c r="BA3801" s="63"/>
      <c r="BB3801" s="63"/>
      <c r="BC3801" s="63"/>
      <c r="BD3801" s="63"/>
      <c r="BE3801" s="63"/>
      <c r="BF3801" s="63"/>
      <c r="BG3801" s="63"/>
      <c r="BH3801" s="63"/>
      <c r="BI3801" s="63"/>
      <c r="BJ3801" s="63"/>
      <c r="BK3801" s="63"/>
      <c r="BL3801" s="63"/>
      <c r="BM3801" s="63"/>
      <c r="BN3801" s="63"/>
      <c r="BO3801" s="63"/>
      <c r="BP3801" s="63"/>
      <c r="BQ3801" s="63"/>
      <c r="BR3801" s="63"/>
      <c r="BS3801" s="63"/>
      <c r="BT3801" s="63"/>
      <c r="BU3801" s="63"/>
      <c r="BV3801" s="63"/>
      <c r="BW3801" s="63"/>
      <c r="BX3801" s="63"/>
      <c r="BY3801" s="63"/>
      <c r="BZ3801" s="63"/>
      <c r="CA3801" s="63"/>
      <c r="CB3801" s="63"/>
      <c r="CC3801" s="63"/>
      <c r="CD3801" s="63"/>
      <c r="CE3801" s="63"/>
      <c r="CF3801" s="63"/>
      <c r="CG3801" s="63"/>
      <c r="CH3801" s="63"/>
      <c r="CI3801" s="63"/>
      <c r="CJ3801" s="63"/>
      <c r="CK3801" s="63"/>
      <c r="CL3801" s="63"/>
      <c r="CM3801" s="63"/>
      <c r="CN3801" s="63"/>
      <c r="CO3801" s="63"/>
      <c r="CP3801" s="63"/>
      <c r="CR3801" s="227"/>
      <c r="CS3801" s="74"/>
    </row>
    <row r="3802" spans="1:97" s="72" customFormat="1" ht="75.75" customHeight="1">
      <c r="A3802" s="63"/>
      <c r="B3802" s="63"/>
      <c r="C3802" s="63"/>
      <c r="D3802" s="63"/>
      <c r="E3802" s="63"/>
      <c r="F3802" s="63"/>
      <c r="G3802" s="63"/>
      <c r="H3802" s="63"/>
      <c r="I3802" s="63"/>
      <c r="J3802" s="63"/>
      <c r="K3802" s="63"/>
      <c r="L3802" s="63"/>
      <c r="M3802" s="63"/>
      <c r="N3802" s="63"/>
      <c r="O3802" s="63"/>
      <c r="P3802" s="63"/>
      <c r="Q3802" s="63"/>
      <c r="R3802" s="63"/>
      <c r="S3802" s="63"/>
      <c r="T3802" s="63"/>
      <c r="U3802" s="63"/>
      <c r="V3802" s="63"/>
      <c r="W3802" s="63"/>
      <c r="X3802" s="63"/>
      <c r="Y3802" s="63"/>
      <c r="Z3802" s="63"/>
      <c r="AA3802" s="63"/>
      <c r="AB3802" s="63"/>
      <c r="AC3802" s="63"/>
      <c r="AD3802" s="63"/>
      <c r="AE3802" s="63"/>
      <c r="AF3802" s="63"/>
      <c r="AG3802" s="63"/>
      <c r="AH3802" s="63"/>
      <c r="AI3802" s="63"/>
      <c r="AJ3802" s="63"/>
      <c r="AK3802" s="63"/>
      <c r="AL3802" s="63"/>
      <c r="AM3802" s="63"/>
      <c r="AN3802" s="63"/>
      <c r="AO3802" s="63"/>
      <c r="AP3802" s="63"/>
      <c r="AQ3802" s="63"/>
      <c r="AR3802" s="63"/>
      <c r="AS3802" s="63"/>
      <c r="AT3802" s="63"/>
      <c r="AU3802" s="63"/>
      <c r="AV3802" s="63"/>
      <c r="AW3802" s="63"/>
      <c r="AX3802" s="63"/>
      <c r="AY3802" s="63"/>
      <c r="AZ3802" s="63"/>
      <c r="BA3802" s="63"/>
      <c r="BB3802" s="63"/>
      <c r="BC3802" s="63"/>
      <c r="BD3802" s="63"/>
      <c r="BE3802" s="63"/>
      <c r="BF3802" s="63"/>
      <c r="BG3802" s="63"/>
      <c r="BH3802" s="63"/>
      <c r="BI3802" s="63"/>
      <c r="BJ3802" s="63"/>
      <c r="BK3802" s="63"/>
      <c r="BL3802" s="63"/>
      <c r="BM3802" s="63"/>
      <c r="BN3802" s="63"/>
      <c r="BO3802" s="63"/>
      <c r="BP3802" s="63"/>
      <c r="BQ3802" s="63"/>
      <c r="BR3802" s="63"/>
      <c r="BS3802" s="63"/>
      <c r="BT3802" s="63"/>
      <c r="BU3802" s="63"/>
      <c r="BV3802" s="63"/>
      <c r="BW3802" s="63"/>
      <c r="BX3802" s="63"/>
      <c r="BY3802" s="63"/>
      <c r="BZ3802" s="63"/>
      <c r="CA3802" s="63"/>
      <c r="CB3802" s="63"/>
      <c r="CC3802" s="63"/>
      <c r="CD3802" s="63"/>
      <c r="CE3802" s="63"/>
      <c r="CF3802" s="63"/>
      <c r="CG3802" s="63"/>
      <c r="CH3802" s="63"/>
      <c r="CI3802" s="63"/>
      <c r="CJ3802" s="63"/>
      <c r="CK3802" s="63"/>
      <c r="CL3802" s="63"/>
      <c r="CM3802" s="63"/>
      <c r="CN3802" s="63"/>
      <c r="CO3802" s="63"/>
      <c r="CP3802" s="63"/>
      <c r="CR3802" s="227"/>
      <c r="CS3802" s="74"/>
    </row>
    <row r="3803" spans="1:97" s="72" customFormat="1" ht="75.75" customHeight="1">
      <c r="A3803" s="63"/>
      <c r="B3803" s="63"/>
      <c r="C3803" s="63"/>
      <c r="D3803" s="63"/>
      <c r="E3803" s="63"/>
      <c r="F3803" s="63"/>
      <c r="G3803" s="63"/>
      <c r="H3803" s="63"/>
      <c r="I3803" s="63"/>
      <c r="J3803" s="63"/>
      <c r="K3803" s="63"/>
      <c r="L3803" s="63"/>
      <c r="M3803" s="63"/>
      <c r="N3803" s="63"/>
      <c r="O3803" s="63"/>
      <c r="P3803" s="63"/>
      <c r="Q3803" s="63"/>
      <c r="R3803" s="63"/>
      <c r="S3803" s="63"/>
      <c r="T3803" s="63"/>
      <c r="U3803" s="63"/>
      <c r="V3803" s="63"/>
      <c r="W3803" s="63"/>
      <c r="X3803" s="63"/>
      <c r="Y3803" s="63"/>
      <c r="Z3803" s="63"/>
      <c r="AA3803" s="63"/>
      <c r="AB3803" s="63"/>
      <c r="AC3803" s="63"/>
      <c r="AD3803" s="63"/>
      <c r="AE3803" s="63"/>
      <c r="AF3803" s="63"/>
      <c r="AG3803" s="63"/>
      <c r="AH3803" s="63"/>
      <c r="AI3803" s="63"/>
      <c r="AJ3803" s="63"/>
      <c r="AK3803" s="63"/>
      <c r="AL3803" s="63"/>
      <c r="AM3803" s="63"/>
      <c r="AN3803" s="63"/>
      <c r="AO3803" s="63"/>
      <c r="AP3803" s="63"/>
      <c r="AQ3803" s="63"/>
      <c r="AR3803" s="63"/>
      <c r="AS3803" s="63"/>
      <c r="AT3803" s="63"/>
      <c r="AU3803" s="63"/>
      <c r="AV3803" s="63"/>
      <c r="AW3803" s="63"/>
      <c r="AX3803" s="63"/>
      <c r="AY3803" s="63"/>
      <c r="AZ3803" s="63"/>
      <c r="BA3803" s="63"/>
      <c r="BB3803" s="63"/>
      <c r="BC3803" s="63"/>
      <c r="BD3803" s="63"/>
      <c r="BE3803" s="63"/>
      <c r="BF3803" s="63"/>
      <c r="BG3803" s="63"/>
      <c r="BH3803" s="63"/>
      <c r="BI3803" s="63"/>
      <c r="BJ3803" s="63"/>
      <c r="BK3803" s="63"/>
      <c r="BL3803" s="63"/>
      <c r="BM3803" s="63"/>
      <c r="BN3803" s="63"/>
      <c r="BO3803" s="63"/>
      <c r="BP3803" s="63"/>
      <c r="BQ3803" s="63"/>
      <c r="BR3803" s="63"/>
      <c r="BS3803" s="63"/>
      <c r="BT3803" s="63"/>
      <c r="BU3803" s="63"/>
      <c r="BV3803" s="63"/>
      <c r="BW3803" s="63"/>
      <c r="BX3803" s="63"/>
      <c r="BY3803" s="63"/>
      <c r="BZ3803" s="63"/>
      <c r="CA3803" s="63"/>
      <c r="CB3803" s="63"/>
      <c r="CC3803" s="63"/>
      <c r="CD3803" s="63"/>
      <c r="CE3803" s="63"/>
      <c r="CF3803" s="63"/>
      <c r="CG3803" s="63"/>
      <c r="CH3803" s="63"/>
      <c r="CI3803" s="63"/>
      <c r="CJ3803" s="63"/>
      <c r="CK3803" s="63"/>
      <c r="CL3803" s="63"/>
      <c r="CM3803" s="63"/>
      <c r="CN3803" s="63"/>
      <c r="CO3803" s="63"/>
      <c r="CP3803" s="63"/>
      <c r="CR3803" s="227"/>
      <c r="CS3803" s="74"/>
    </row>
    <row r="3804" spans="1:97" s="72" customFormat="1" ht="75.75" customHeight="1">
      <c r="A3804" s="63"/>
      <c r="B3804" s="63"/>
      <c r="C3804" s="63"/>
      <c r="D3804" s="63"/>
      <c r="E3804" s="63"/>
      <c r="F3804" s="63"/>
      <c r="G3804" s="63"/>
      <c r="H3804" s="63"/>
      <c r="I3804" s="63"/>
      <c r="J3804" s="63"/>
      <c r="K3804" s="63"/>
      <c r="L3804" s="63"/>
      <c r="M3804" s="63"/>
      <c r="N3804" s="63"/>
      <c r="O3804" s="63"/>
      <c r="P3804" s="63"/>
      <c r="Q3804" s="63"/>
      <c r="R3804" s="63"/>
      <c r="S3804" s="63"/>
      <c r="T3804" s="63"/>
      <c r="U3804" s="63"/>
      <c r="V3804" s="63"/>
      <c r="W3804" s="63"/>
      <c r="X3804" s="63"/>
      <c r="Y3804" s="63"/>
      <c r="Z3804" s="63"/>
      <c r="AA3804" s="63"/>
      <c r="AB3804" s="63"/>
      <c r="AC3804" s="63"/>
      <c r="AD3804" s="63"/>
      <c r="AE3804" s="63"/>
      <c r="AF3804" s="63"/>
      <c r="AG3804" s="63"/>
      <c r="AH3804" s="63"/>
      <c r="AI3804" s="63"/>
      <c r="AJ3804" s="63"/>
      <c r="AK3804" s="63"/>
      <c r="AL3804" s="63"/>
      <c r="AM3804" s="63"/>
      <c r="AN3804" s="63"/>
      <c r="AO3804" s="63"/>
      <c r="AP3804" s="63"/>
      <c r="AQ3804" s="63"/>
      <c r="AR3804" s="63"/>
      <c r="AS3804" s="63"/>
      <c r="AT3804" s="63"/>
      <c r="AU3804" s="63"/>
      <c r="AV3804" s="63"/>
      <c r="AW3804" s="63"/>
      <c r="AX3804" s="63"/>
      <c r="AY3804" s="63"/>
      <c r="AZ3804" s="63"/>
      <c r="BA3804" s="63"/>
      <c r="BB3804" s="63"/>
      <c r="BC3804" s="63"/>
      <c r="BD3804" s="63"/>
      <c r="BE3804" s="63"/>
      <c r="BF3804" s="63"/>
      <c r="BG3804" s="63"/>
      <c r="BH3804" s="63"/>
      <c r="BI3804" s="63"/>
      <c r="BJ3804" s="63"/>
      <c r="BK3804" s="63"/>
      <c r="BL3804" s="63"/>
      <c r="BM3804" s="63"/>
      <c r="BN3804" s="63"/>
      <c r="BO3804" s="63"/>
      <c r="BP3804" s="63"/>
      <c r="BQ3804" s="63"/>
      <c r="BR3804" s="63"/>
      <c r="BS3804" s="63"/>
      <c r="BT3804" s="63"/>
      <c r="BU3804" s="63"/>
      <c r="BV3804" s="63"/>
      <c r="BW3804" s="63"/>
      <c r="BX3804" s="63"/>
      <c r="BY3804" s="63"/>
      <c r="BZ3804" s="63"/>
      <c r="CA3804" s="63"/>
      <c r="CB3804" s="63"/>
      <c r="CC3804" s="63"/>
      <c r="CD3804" s="63"/>
      <c r="CE3804" s="63"/>
      <c r="CF3804" s="63"/>
      <c r="CG3804" s="63"/>
      <c r="CH3804" s="63"/>
      <c r="CI3804" s="63"/>
      <c r="CJ3804" s="63"/>
      <c r="CK3804" s="63"/>
      <c r="CL3804" s="63"/>
      <c r="CM3804" s="63"/>
      <c r="CN3804" s="63"/>
      <c r="CO3804" s="63"/>
      <c r="CP3804" s="63"/>
      <c r="CR3804" s="227"/>
      <c r="CS3804" s="74"/>
    </row>
    <row r="3805" spans="1:97" s="72" customFormat="1" ht="75.75" customHeight="1">
      <c r="A3805" s="63"/>
      <c r="B3805" s="63"/>
      <c r="C3805" s="63"/>
      <c r="D3805" s="63"/>
      <c r="E3805" s="63"/>
      <c r="F3805" s="63"/>
      <c r="G3805" s="63"/>
      <c r="H3805" s="63"/>
      <c r="I3805" s="63"/>
      <c r="J3805" s="63"/>
      <c r="K3805" s="63"/>
      <c r="L3805" s="63"/>
      <c r="M3805" s="63"/>
      <c r="N3805" s="63"/>
      <c r="O3805" s="63"/>
      <c r="P3805" s="63"/>
      <c r="Q3805" s="63"/>
      <c r="R3805" s="63"/>
      <c r="S3805" s="63"/>
      <c r="T3805" s="63"/>
      <c r="U3805" s="63"/>
      <c r="V3805" s="63"/>
      <c r="W3805" s="63"/>
      <c r="X3805" s="63"/>
      <c r="Y3805" s="63"/>
      <c r="Z3805" s="63"/>
      <c r="AA3805" s="63"/>
      <c r="AB3805" s="63"/>
      <c r="AC3805" s="63"/>
      <c r="AD3805" s="63"/>
      <c r="AE3805" s="63"/>
      <c r="AF3805" s="63"/>
      <c r="AG3805" s="63"/>
      <c r="AH3805" s="63"/>
      <c r="AI3805" s="63"/>
      <c r="AJ3805" s="63"/>
      <c r="AK3805" s="63"/>
      <c r="AL3805" s="63"/>
      <c r="AM3805" s="63"/>
      <c r="AN3805" s="63"/>
      <c r="AO3805" s="63"/>
      <c r="AP3805" s="63"/>
      <c r="AQ3805" s="63"/>
      <c r="AR3805" s="63"/>
      <c r="AS3805" s="63"/>
      <c r="AT3805" s="63"/>
      <c r="AU3805" s="63"/>
      <c r="AV3805" s="63"/>
      <c r="AW3805" s="63"/>
      <c r="AX3805" s="63"/>
      <c r="AY3805" s="63"/>
      <c r="AZ3805" s="63"/>
      <c r="BA3805" s="63"/>
      <c r="BB3805" s="63"/>
      <c r="BC3805" s="63"/>
      <c r="BD3805" s="63"/>
      <c r="BE3805" s="63"/>
      <c r="BF3805" s="63"/>
      <c r="BG3805" s="63"/>
      <c r="BH3805" s="63"/>
      <c r="BI3805" s="63"/>
      <c r="BJ3805" s="63"/>
      <c r="BK3805" s="63"/>
      <c r="BL3805" s="63"/>
      <c r="BM3805" s="63"/>
      <c r="BN3805" s="63"/>
      <c r="BO3805" s="63"/>
      <c r="BP3805" s="63"/>
      <c r="BQ3805" s="63"/>
      <c r="BR3805" s="63"/>
      <c r="BS3805" s="63"/>
      <c r="BT3805" s="63"/>
      <c r="BU3805" s="63"/>
      <c r="BV3805" s="63"/>
      <c r="BW3805" s="63"/>
      <c r="BX3805" s="63"/>
      <c r="BY3805" s="63"/>
      <c r="BZ3805" s="63"/>
      <c r="CA3805" s="63"/>
      <c r="CB3805" s="63"/>
      <c r="CC3805" s="63"/>
      <c r="CD3805" s="63"/>
      <c r="CE3805" s="63"/>
      <c r="CF3805" s="63"/>
      <c r="CG3805" s="63"/>
      <c r="CH3805" s="63"/>
      <c r="CI3805" s="63"/>
      <c r="CJ3805" s="63"/>
      <c r="CK3805" s="63"/>
      <c r="CL3805" s="63"/>
      <c r="CM3805" s="63"/>
      <c r="CN3805" s="63"/>
      <c r="CO3805" s="63"/>
      <c r="CP3805" s="63"/>
      <c r="CR3805" s="227"/>
      <c r="CS3805" s="74"/>
    </row>
    <row r="3806" spans="1:97" s="72" customFormat="1" ht="75.75" customHeight="1">
      <c r="A3806" s="63"/>
      <c r="B3806" s="63"/>
      <c r="C3806" s="63"/>
      <c r="D3806" s="63"/>
      <c r="E3806" s="63"/>
      <c r="F3806" s="63"/>
      <c r="G3806" s="63"/>
      <c r="H3806" s="63"/>
      <c r="I3806" s="63"/>
      <c r="J3806" s="63"/>
      <c r="K3806" s="63"/>
      <c r="L3806" s="63"/>
      <c r="M3806" s="63"/>
      <c r="N3806" s="63"/>
      <c r="O3806" s="63"/>
      <c r="P3806" s="63"/>
      <c r="Q3806" s="63"/>
      <c r="R3806" s="63"/>
      <c r="S3806" s="63"/>
      <c r="T3806" s="63"/>
      <c r="U3806" s="63"/>
      <c r="V3806" s="63"/>
      <c r="W3806" s="63"/>
      <c r="X3806" s="63"/>
      <c r="Y3806" s="63"/>
      <c r="Z3806" s="63"/>
      <c r="AA3806" s="63"/>
      <c r="AB3806" s="63"/>
      <c r="AC3806" s="63"/>
      <c r="AD3806" s="63"/>
      <c r="AE3806" s="63"/>
      <c r="AF3806" s="63"/>
      <c r="AG3806" s="63"/>
      <c r="AH3806" s="63"/>
      <c r="AI3806" s="63"/>
      <c r="AJ3806" s="63"/>
      <c r="AK3806" s="63"/>
      <c r="AL3806" s="63"/>
      <c r="AM3806" s="63"/>
      <c r="AN3806" s="63"/>
      <c r="AO3806" s="63"/>
      <c r="AP3806" s="63"/>
      <c r="AQ3806" s="63"/>
      <c r="AR3806" s="63"/>
      <c r="AS3806" s="63"/>
      <c r="AT3806" s="63"/>
      <c r="AU3806" s="63"/>
      <c r="AV3806" s="63"/>
      <c r="AW3806" s="63"/>
      <c r="AX3806" s="63"/>
      <c r="AY3806" s="63"/>
      <c r="AZ3806" s="63"/>
      <c r="BA3806" s="63"/>
      <c r="BB3806" s="63"/>
      <c r="BC3806" s="63"/>
      <c r="BD3806" s="63"/>
      <c r="BE3806" s="63"/>
      <c r="BF3806" s="63"/>
      <c r="BG3806" s="63"/>
      <c r="BH3806" s="63"/>
      <c r="BI3806" s="63"/>
      <c r="BJ3806" s="63"/>
      <c r="BK3806" s="63"/>
      <c r="BL3806" s="63"/>
      <c r="BM3806" s="63"/>
      <c r="BN3806" s="63"/>
      <c r="BO3806" s="63"/>
      <c r="BP3806" s="63"/>
      <c r="BQ3806" s="63"/>
      <c r="BR3806" s="63"/>
      <c r="BS3806" s="63"/>
      <c r="BT3806" s="63"/>
      <c r="BU3806" s="63"/>
      <c r="BV3806" s="63"/>
      <c r="BW3806" s="63"/>
      <c r="BX3806" s="63"/>
      <c r="BY3806" s="63"/>
      <c r="BZ3806" s="63"/>
      <c r="CA3806" s="63"/>
      <c r="CB3806" s="63"/>
      <c r="CC3806" s="63"/>
      <c r="CD3806" s="63"/>
      <c r="CE3806" s="63"/>
      <c r="CF3806" s="63"/>
      <c r="CG3806" s="63"/>
      <c r="CH3806" s="63"/>
      <c r="CI3806" s="63"/>
      <c r="CJ3806" s="63"/>
      <c r="CK3806" s="63"/>
      <c r="CL3806" s="63"/>
      <c r="CM3806" s="63"/>
      <c r="CN3806" s="63"/>
      <c r="CO3806" s="63"/>
      <c r="CP3806" s="63"/>
      <c r="CR3806" s="227"/>
      <c r="CS3806" s="74"/>
    </row>
    <row r="3807" spans="1:97" s="72" customFormat="1" ht="75.75" customHeight="1">
      <c r="A3807" s="63"/>
      <c r="B3807" s="63"/>
      <c r="C3807" s="63"/>
      <c r="D3807" s="63"/>
      <c r="E3807" s="63"/>
      <c r="F3807" s="63"/>
      <c r="G3807" s="63"/>
      <c r="H3807" s="63"/>
      <c r="I3807" s="63"/>
      <c r="J3807" s="63"/>
      <c r="K3807" s="63"/>
      <c r="L3807" s="63"/>
      <c r="M3807" s="63"/>
      <c r="N3807" s="63"/>
      <c r="O3807" s="63"/>
      <c r="P3807" s="63"/>
      <c r="Q3807" s="63"/>
      <c r="R3807" s="63"/>
      <c r="S3807" s="63"/>
      <c r="T3807" s="63"/>
      <c r="U3807" s="63"/>
      <c r="V3807" s="63"/>
      <c r="W3807" s="63"/>
      <c r="X3807" s="63"/>
      <c r="Y3807" s="63"/>
      <c r="Z3807" s="63"/>
      <c r="AA3807" s="63"/>
      <c r="AB3807" s="63"/>
      <c r="AC3807" s="63"/>
      <c r="AD3807" s="63"/>
      <c r="AE3807" s="63"/>
      <c r="AF3807" s="63"/>
      <c r="AG3807" s="63"/>
      <c r="AH3807" s="63"/>
      <c r="AI3807" s="63"/>
      <c r="AJ3807" s="63"/>
      <c r="AK3807" s="63"/>
      <c r="AL3807" s="63"/>
      <c r="AM3807" s="63"/>
      <c r="AN3807" s="63"/>
      <c r="AO3807" s="63"/>
      <c r="AP3807" s="63"/>
      <c r="AQ3807" s="63"/>
      <c r="AR3807" s="63"/>
      <c r="AS3807" s="63"/>
      <c r="AT3807" s="63"/>
      <c r="AU3807" s="63"/>
      <c r="AV3807" s="63"/>
      <c r="AW3807" s="63"/>
      <c r="AX3807" s="63"/>
      <c r="AY3807" s="63"/>
      <c r="AZ3807" s="63"/>
      <c r="BA3807" s="63"/>
      <c r="BB3807" s="63"/>
      <c r="BC3807" s="63"/>
      <c r="BD3807" s="63"/>
      <c r="BE3807" s="63"/>
      <c r="BF3807" s="63"/>
      <c r="BG3807" s="63"/>
      <c r="BH3807" s="63"/>
      <c r="BI3807" s="63"/>
      <c r="BJ3807" s="63"/>
      <c r="BK3807" s="63"/>
      <c r="BL3807" s="63"/>
      <c r="BM3807" s="63"/>
      <c r="BN3807" s="63"/>
      <c r="BO3807" s="63"/>
      <c r="BP3807" s="63"/>
      <c r="BQ3807" s="63"/>
      <c r="BR3807" s="63"/>
      <c r="BS3807" s="63"/>
      <c r="BT3807" s="63"/>
      <c r="BU3807" s="63"/>
      <c r="BV3807" s="63"/>
      <c r="BW3807" s="63"/>
      <c r="BX3807" s="63"/>
      <c r="BY3807" s="63"/>
      <c r="BZ3807" s="63"/>
      <c r="CA3807" s="63"/>
      <c r="CB3807" s="63"/>
      <c r="CC3807" s="63"/>
      <c r="CD3807" s="63"/>
      <c r="CE3807" s="63"/>
      <c r="CF3807" s="63"/>
      <c r="CG3807" s="63"/>
      <c r="CH3807" s="63"/>
      <c r="CI3807" s="63"/>
      <c r="CJ3807" s="63"/>
      <c r="CK3807" s="63"/>
      <c r="CL3807" s="63"/>
      <c r="CM3807" s="63"/>
      <c r="CN3807" s="63"/>
      <c r="CO3807" s="63"/>
      <c r="CP3807" s="63"/>
      <c r="CR3807" s="227"/>
      <c r="CS3807" s="74"/>
    </row>
    <row r="3808" spans="1:97" s="72" customFormat="1" ht="75.75" customHeight="1">
      <c r="A3808" s="63"/>
      <c r="B3808" s="63"/>
      <c r="C3808" s="63"/>
      <c r="D3808" s="63"/>
      <c r="E3808" s="63"/>
      <c r="F3808" s="63"/>
      <c r="G3808" s="63"/>
      <c r="H3808" s="63"/>
      <c r="I3808" s="63"/>
      <c r="J3808" s="63"/>
      <c r="K3808" s="63"/>
      <c r="L3808" s="63"/>
      <c r="M3808" s="63"/>
      <c r="N3808" s="63"/>
      <c r="O3808" s="63"/>
      <c r="P3808" s="63"/>
      <c r="Q3808" s="63"/>
      <c r="R3808" s="63"/>
      <c r="S3808" s="63"/>
      <c r="T3808" s="63"/>
      <c r="U3808" s="63"/>
      <c r="V3808" s="63"/>
      <c r="W3808" s="63"/>
      <c r="X3808" s="63"/>
      <c r="Y3808" s="63"/>
      <c r="Z3808" s="63"/>
      <c r="AA3808" s="63"/>
      <c r="AB3808" s="63"/>
      <c r="AC3808" s="63"/>
      <c r="AD3808" s="63"/>
      <c r="AE3808" s="63"/>
      <c r="AF3808" s="63"/>
      <c r="AG3808" s="63"/>
      <c r="AH3808" s="63"/>
      <c r="AI3808" s="63"/>
      <c r="AJ3808" s="63"/>
      <c r="AK3808" s="63"/>
      <c r="AL3808" s="63"/>
      <c r="AM3808" s="63"/>
      <c r="AN3808" s="63"/>
      <c r="AO3808" s="63"/>
      <c r="AP3808" s="63"/>
      <c r="AQ3808" s="63"/>
      <c r="AR3808" s="63"/>
      <c r="AS3808" s="63"/>
      <c r="AT3808" s="63"/>
      <c r="AU3808" s="63"/>
      <c r="AV3808" s="63"/>
      <c r="AW3808" s="63"/>
      <c r="AX3808" s="63"/>
      <c r="AY3808" s="63"/>
      <c r="AZ3808" s="63"/>
      <c r="BA3808" s="63"/>
      <c r="BB3808" s="63"/>
      <c r="BC3808" s="63"/>
      <c r="BD3808" s="63"/>
      <c r="BE3808" s="63"/>
      <c r="BF3808" s="63"/>
      <c r="BG3808" s="63"/>
      <c r="BH3808" s="63"/>
      <c r="BI3808" s="63"/>
      <c r="BJ3808" s="63"/>
      <c r="BK3808" s="63"/>
      <c r="BL3808" s="63"/>
      <c r="BM3808" s="63"/>
      <c r="BN3808" s="63"/>
      <c r="BO3808" s="63"/>
      <c r="BP3808" s="63"/>
      <c r="BQ3808" s="63"/>
      <c r="BR3808" s="63"/>
      <c r="BS3808" s="63"/>
      <c r="BT3808" s="63"/>
      <c r="BU3808" s="63"/>
      <c r="BV3808" s="63"/>
      <c r="BW3808" s="63"/>
      <c r="BX3808" s="63"/>
      <c r="BY3808" s="63"/>
      <c r="BZ3808" s="63"/>
      <c r="CA3808" s="63"/>
      <c r="CB3808" s="63"/>
      <c r="CC3808" s="63"/>
      <c r="CD3808" s="63"/>
      <c r="CE3808" s="63"/>
      <c r="CF3808" s="63"/>
      <c r="CG3808" s="63"/>
      <c r="CH3808" s="63"/>
      <c r="CI3808" s="63"/>
      <c r="CJ3808" s="63"/>
      <c r="CK3808" s="63"/>
      <c r="CL3808" s="63"/>
      <c r="CM3808" s="63"/>
      <c r="CN3808" s="63"/>
      <c r="CO3808" s="63"/>
      <c r="CP3808" s="63"/>
      <c r="CR3808" s="227"/>
      <c r="CS3808" s="74"/>
    </row>
    <row r="3809" spans="1:97" s="72" customFormat="1" ht="75.75" customHeight="1">
      <c r="A3809" s="63"/>
      <c r="B3809" s="63"/>
      <c r="C3809" s="63"/>
      <c r="D3809" s="63"/>
      <c r="E3809" s="63"/>
      <c r="F3809" s="63"/>
      <c r="G3809" s="63"/>
      <c r="H3809" s="63"/>
      <c r="I3809" s="63"/>
      <c r="J3809" s="63"/>
      <c r="K3809" s="63"/>
      <c r="L3809" s="63"/>
      <c r="M3809" s="63"/>
      <c r="N3809" s="63"/>
      <c r="O3809" s="63"/>
      <c r="P3809" s="63"/>
      <c r="Q3809" s="63"/>
      <c r="R3809" s="63"/>
      <c r="S3809" s="63"/>
      <c r="T3809" s="63"/>
      <c r="U3809" s="63"/>
      <c r="V3809" s="63"/>
      <c r="W3809" s="63"/>
      <c r="X3809" s="63"/>
      <c r="Y3809" s="63"/>
      <c r="Z3809" s="63"/>
      <c r="AA3809" s="63"/>
      <c r="AB3809" s="63"/>
      <c r="AC3809" s="63"/>
      <c r="AD3809" s="63"/>
      <c r="AE3809" s="63"/>
      <c r="AF3809" s="63"/>
      <c r="AG3809" s="63"/>
      <c r="AH3809" s="63"/>
      <c r="AI3809" s="63"/>
      <c r="AJ3809" s="63"/>
      <c r="AK3809" s="63"/>
      <c r="AL3809" s="63"/>
      <c r="AM3809" s="63"/>
      <c r="AN3809" s="63"/>
      <c r="AO3809" s="63"/>
      <c r="AP3809" s="63"/>
      <c r="AQ3809" s="63"/>
      <c r="AR3809" s="63"/>
      <c r="AS3809" s="63"/>
      <c r="AT3809" s="63"/>
      <c r="AU3809" s="63"/>
      <c r="AV3809" s="63"/>
      <c r="AW3809" s="63"/>
      <c r="AX3809" s="63"/>
      <c r="AY3809" s="63"/>
      <c r="AZ3809" s="63"/>
      <c r="BA3809" s="63"/>
      <c r="BB3809" s="63"/>
      <c r="BC3809" s="63"/>
      <c r="BD3809" s="63"/>
      <c r="BE3809" s="63"/>
      <c r="BF3809" s="63"/>
      <c r="BG3809" s="63"/>
      <c r="BH3809" s="63"/>
      <c r="BI3809" s="63"/>
      <c r="BJ3809" s="63"/>
      <c r="BK3809" s="63"/>
      <c r="BL3809" s="63"/>
      <c r="BM3809" s="63"/>
      <c r="BN3809" s="63"/>
      <c r="BO3809" s="63"/>
      <c r="BP3809" s="63"/>
      <c r="BQ3809" s="63"/>
      <c r="BR3809" s="63"/>
      <c r="BS3809" s="63"/>
      <c r="BT3809" s="63"/>
      <c r="BU3809" s="63"/>
      <c r="BV3809" s="63"/>
      <c r="BW3809" s="63"/>
      <c r="BX3809" s="63"/>
      <c r="BY3809" s="63"/>
      <c r="BZ3809" s="63"/>
      <c r="CA3809" s="63"/>
      <c r="CB3809" s="63"/>
      <c r="CC3809" s="63"/>
      <c r="CD3809" s="63"/>
      <c r="CE3809" s="63"/>
      <c r="CF3809" s="63"/>
      <c r="CG3809" s="63"/>
      <c r="CH3809" s="63"/>
      <c r="CI3809" s="63"/>
      <c r="CJ3809" s="63"/>
      <c r="CK3809" s="63"/>
      <c r="CL3809" s="63"/>
      <c r="CM3809" s="63"/>
      <c r="CN3809" s="63"/>
      <c r="CO3809" s="63"/>
      <c r="CP3809" s="63"/>
      <c r="CR3809" s="227"/>
      <c r="CS3809" s="74"/>
    </row>
    <row r="3810" spans="1:97" s="72" customFormat="1" ht="75.75" customHeight="1">
      <c r="A3810" s="63"/>
      <c r="B3810" s="63"/>
      <c r="C3810" s="63"/>
      <c r="D3810" s="63"/>
      <c r="E3810" s="63"/>
      <c r="F3810" s="63"/>
      <c r="G3810" s="63"/>
      <c r="H3810" s="63"/>
      <c r="I3810" s="63"/>
      <c r="J3810" s="63"/>
      <c r="K3810" s="63"/>
      <c r="L3810" s="63"/>
      <c r="M3810" s="63"/>
      <c r="N3810" s="63"/>
      <c r="O3810" s="63"/>
      <c r="P3810" s="63"/>
      <c r="Q3810" s="63"/>
      <c r="R3810" s="63"/>
      <c r="S3810" s="63"/>
      <c r="T3810" s="63"/>
      <c r="U3810" s="63"/>
      <c r="V3810" s="63"/>
      <c r="W3810" s="63"/>
      <c r="X3810" s="63"/>
      <c r="Y3810" s="63"/>
      <c r="Z3810" s="63"/>
      <c r="AA3810" s="63"/>
      <c r="AB3810" s="63"/>
      <c r="AC3810" s="63"/>
      <c r="AD3810" s="63"/>
      <c r="AE3810" s="63"/>
      <c r="AF3810" s="63"/>
      <c r="AG3810" s="63"/>
      <c r="AH3810" s="63"/>
      <c r="AI3810" s="63"/>
      <c r="AJ3810" s="63"/>
      <c r="AK3810" s="63"/>
      <c r="AL3810" s="63"/>
      <c r="AM3810" s="63"/>
      <c r="AN3810" s="63"/>
      <c r="AO3810" s="63"/>
      <c r="AP3810" s="63"/>
      <c r="AQ3810" s="63"/>
      <c r="AR3810" s="63"/>
      <c r="AS3810" s="63"/>
      <c r="AT3810" s="63"/>
      <c r="AU3810" s="63"/>
      <c r="AV3810" s="63"/>
      <c r="AW3810" s="63"/>
      <c r="AX3810" s="63"/>
      <c r="AY3810" s="63"/>
      <c r="AZ3810" s="63"/>
      <c r="BA3810" s="63"/>
      <c r="BB3810" s="63"/>
      <c r="BC3810" s="63"/>
      <c r="BD3810" s="63"/>
      <c r="BE3810" s="63"/>
      <c r="BF3810" s="63"/>
      <c r="BG3810" s="63"/>
      <c r="BH3810" s="63"/>
      <c r="BI3810" s="63"/>
      <c r="BJ3810" s="63"/>
      <c r="BK3810" s="63"/>
      <c r="BL3810" s="63"/>
      <c r="BM3810" s="63"/>
      <c r="BN3810" s="63"/>
      <c r="BO3810" s="63"/>
      <c r="BP3810" s="63"/>
      <c r="BQ3810" s="63"/>
      <c r="BR3810" s="63"/>
      <c r="BS3810" s="63"/>
      <c r="BT3810" s="63"/>
      <c r="BU3810" s="63"/>
      <c r="BV3810" s="63"/>
      <c r="BW3810" s="63"/>
      <c r="BX3810" s="63"/>
      <c r="BY3810" s="63"/>
      <c r="BZ3810" s="63"/>
      <c r="CA3810" s="63"/>
      <c r="CB3810" s="63"/>
      <c r="CC3810" s="63"/>
      <c r="CD3810" s="63"/>
      <c r="CE3810" s="63"/>
      <c r="CF3810" s="63"/>
      <c r="CG3810" s="63"/>
      <c r="CH3810" s="63"/>
      <c r="CI3810" s="63"/>
      <c r="CJ3810" s="63"/>
      <c r="CK3810" s="63"/>
      <c r="CL3810" s="63"/>
      <c r="CM3810" s="63"/>
      <c r="CN3810" s="63"/>
      <c r="CO3810" s="63"/>
      <c r="CP3810" s="63"/>
      <c r="CR3810" s="227"/>
      <c r="CS3810" s="74"/>
    </row>
    <row r="3811" spans="1:97" s="72" customFormat="1" ht="75.75" customHeight="1">
      <c r="A3811" s="63"/>
      <c r="B3811" s="63"/>
      <c r="C3811" s="63"/>
      <c r="D3811" s="63"/>
      <c r="E3811" s="63"/>
      <c r="F3811" s="63"/>
      <c r="G3811" s="63"/>
      <c r="H3811" s="63"/>
      <c r="I3811" s="63"/>
      <c r="J3811" s="63"/>
      <c r="K3811" s="63"/>
      <c r="L3811" s="63"/>
      <c r="M3811" s="63"/>
      <c r="N3811" s="63"/>
      <c r="O3811" s="63"/>
      <c r="P3811" s="63"/>
      <c r="Q3811" s="63"/>
      <c r="R3811" s="63"/>
      <c r="S3811" s="63"/>
      <c r="T3811" s="63"/>
      <c r="U3811" s="63"/>
      <c r="V3811" s="63"/>
      <c r="W3811" s="63"/>
      <c r="X3811" s="63"/>
      <c r="Y3811" s="63"/>
      <c r="Z3811" s="63"/>
      <c r="AA3811" s="63"/>
      <c r="AB3811" s="63"/>
      <c r="AC3811" s="63"/>
      <c r="AD3811" s="63"/>
      <c r="AE3811" s="63"/>
      <c r="AF3811" s="63"/>
      <c r="AG3811" s="63"/>
      <c r="AH3811" s="63"/>
      <c r="AI3811" s="63"/>
      <c r="AJ3811" s="63"/>
      <c r="AK3811" s="63"/>
      <c r="AL3811" s="63"/>
      <c r="AM3811" s="63"/>
      <c r="AN3811" s="63"/>
      <c r="AO3811" s="63"/>
      <c r="AP3811" s="63"/>
      <c r="AQ3811" s="63"/>
      <c r="AR3811" s="63"/>
      <c r="AS3811" s="63"/>
      <c r="AT3811" s="63"/>
      <c r="AU3811" s="63"/>
      <c r="AV3811" s="63"/>
      <c r="AW3811" s="63"/>
      <c r="AX3811" s="63"/>
      <c r="AY3811" s="63"/>
      <c r="AZ3811" s="63"/>
      <c r="BA3811" s="63"/>
      <c r="BB3811" s="63"/>
      <c r="BC3811" s="63"/>
      <c r="BD3811" s="63"/>
      <c r="BE3811" s="63"/>
      <c r="BF3811" s="63"/>
      <c r="BG3811" s="63"/>
      <c r="BH3811" s="63"/>
      <c r="BI3811" s="63"/>
      <c r="BJ3811" s="63"/>
      <c r="BK3811" s="63"/>
      <c r="BL3811" s="63"/>
      <c r="BM3811" s="63"/>
      <c r="BN3811" s="63"/>
      <c r="BO3811" s="63"/>
      <c r="BP3811" s="63"/>
      <c r="BQ3811" s="63"/>
      <c r="BR3811" s="63"/>
      <c r="BS3811" s="63"/>
      <c r="BT3811" s="63"/>
      <c r="BU3811" s="63"/>
      <c r="BV3811" s="63"/>
      <c r="BW3811" s="63"/>
      <c r="BX3811" s="63"/>
      <c r="BY3811" s="63"/>
      <c r="BZ3811" s="63"/>
      <c r="CA3811" s="63"/>
      <c r="CB3811" s="63"/>
      <c r="CC3811" s="63"/>
      <c r="CD3811" s="63"/>
      <c r="CE3811" s="63"/>
      <c r="CF3811" s="63"/>
      <c r="CG3811" s="63"/>
      <c r="CH3811" s="63"/>
      <c r="CI3811" s="63"/>
      <c r="CJ3811" s="63"/>
      <c r="CK3811" s="63"/>
      <c r="CL3811" s="63"/>
      <c r="CM3811" s="63"/>
      <c r="CN3811" s="63"/>
      <c r="CO3811" s="63"/>
      <c r="CP3811" s="63"/>
      <c r="CR3811" s="227"/>
      <c r="CS3811" s="74"/>
    </row>
    <row r="3812" spans="1:97" s="72" customFormat="1" ht="75.75" customHeight="1">
      <c r="A3812" s="63"/>
      <c r="B3812" s="63"/>
      <c r="C3812" s="63"/>
      <c r="D3812" s="63"/>
      <c r="E3812" s="63"/>
      <c r="F3812" s="63"/>
      <c r="G3812" s="63"/>
      <c r="H3812" s="63"/>
      <c r="I3812" s="63"/>
      <c r="J3812" s="63"/>
      <c r="K3812" s="63"/>
      <c r="L3812" s="63"/>
      <c r="M3812" s="63"/>
      <c r="N3812" s="63"/>
      <c r="O3812" s="63"/>
      <c r="P3812" s="63"/>
      <c r="Q3812" s="63"/>
      <c r="R3812" s="63"/>
      <c r="S3812" s="63"/>
      <c r="T3812" s="63"/>
      <c r="U3812" s="63"/>
      <c r="V3812" s="63"/>
      <c r="W3812" s="63"/>
      <c r="X3812" s="63"/>
      <c r="Y3812" s="63"/>
      <c r="Z3812" s="63"/>
      <c r="AA3812" s="63"/>
      <c r="AB3812" s="63"/>
      <c r="AC3812" s="63"/>
      <c r="AD3812" s="63"/>
      <c r="AE3812" s="63"/>
      <c r="AF3812" s="63"/>
      <c r="AG3812" s="63"/>
      <c r="AH3812" s="63"/>
      <c r="AI3812" s="63"/>
      <c r="AJ3812" s="63"/>
      <c r="AK3812" s="63"/>
      <c r="AL3812" s="63"/>
      <c r="AM3812" s="63"/>
      <c r="AN3812" s="63"/>
      <c r="AO3812" s="63"/>
      <c r="AP3812" s="63"/>
      <c r="AQ3812" s="63"/>
      <c r="AR3812" s="63"/>
      <c r="AS3812" s="63"/>
      <c r="AT3812" s="63"/>
      <c r="AU3812" s="63"/>
      <c r="AV3812" s="63"/>
      <c r="AW3812" s="63"/>
      <c r="AX3812" s="63"/>
      <c r="AY3812" s="63"/>
      <c r="AZ3812" s="63"/>
      <c r="BA3812" s="63"/>
      <c r="BB3812" s="63"/>
      <c r="BC3812" s="63"/>
      <c r="BD3812" s="63"/>
      <c r="BE3812" s="63"/>
      <c r="BF3812" s="63"/>
      <c r="BG3812" s="63"/>
      <c r="BH3812" s="63"/>
      <c r="BI3812" s="63"/>
      <c r="BJ3812" s="63"/>
      <c r="BK3812" s="63"/>
      <c r="BL3812" s="63"/>
      <c r="BM3812" s="63"/>
      <c r="BN3812" s="63"/>
      <c r="BO3812" s="63"/>
      <c r="BP3812" s="63"/>
      <c r="BQ3812" s="63"/>
      <c r="BR3812" s="63"/>
      <c r="BS3812" s="63"/>
      <c r="BT3812" s="63"/>
      <c r="BU3812" s="63"/>
      <c r="BV3812" s="63"/>
      <c r="BW3812" s="63"/>
      <c r="BX3812" s="63"/>
      <c r="BY3812" s="63"/>
      <c r="BZ3812" s="63"/>
      <c r="CA3812" s="63"/>
      <c r="CB3812" s="63"/>
      <c r="CC3812" s="63"/>
      <c r="CD3812" s="63"/>
      <c r="CE3812" s="63"/>
      <c r="CF3812" s="63"/>
      <c r="CG3812" s="63"/>
      <c r="CH3812" s="63"/>
      <c r="CI3812" s="63"/>
      <c r="CJ3812" s="63"/>
      <c r="CK3812" s="63"/>
      <c r="CL3812" s="63"/>
      <c r="CM3812" s="63"/>
      <c r="CN3812" s="63"/>
      <c r="CO3812" s="63"/>
      <c r="CP3812" s="63"/>
      <c r="CR3812" s="227"/>
      <c r="CS3812" s="74"/>
    </row>
    <row r="3813" spans="1:97" s="72" customFormat="1" ht="75.75" customHeight="1">
      <c r="A3813" s="63"/>
      <c r="B3813" s="63"/>
      <c r="C3813" s="63"/>
      <c r="D3813" s="63"/>
      <c r="E3813" s="63"/>
      <c r="F3813" s="63"/>
      <c r="G3813" s="63"/>
      <c r="H3813" s="63"/>
      <c r="I3813" s="63"/>
      <c r="J3813" s="63"/>
      <c r="K3813" s="63"/>
      <c r="L3813" s="63"/>
      <c r="M3813" s="63"/>
      <c r="N3813" s="63"/>
      <c r="O3813" s="63"/>
      <c r="P3813" s="63"/>
      <c r="Q3813" s="63"/>
      <c r="R3813" s="63"/>
      <c r="S3813" s="63"/>
      <c r="T3813" s="63"/>
      <c r="U3813" s="63"/>
      <c r="V3813" s="63"/>
      <c r="W3813" s="63"/>
      <c r="X3813" s="63"/>
      <c r="Y3813" s="63"/>
      <c r="Z3813" s="63"/>
      <c r="AA3813" s="63"/>
      <c r="AB3813" s="63"/>
      <c r="AC3813" s="63"/>
      <c r="AD3813" s="63"/>
      <c r="AE3813" s="63"/>
      <c r="AF3813" s="63"/>
      <c r="AG3813" s="63"/>
      <c r="AH3813" s="63"/>
      <c r="AI3813" s="63"/>
      <c r="AJ3813" s="63"/>
      <c r="AK3813" s="63"/>
      <c r="AL3813" s="63"/>
      <c r="AM3813" s="63"/>
      <c r="AN3813" s="63"/>
      <c r="AO3813" s="63"/>
      <c r="AP3813" s="63"/>
      <c r="AQ3813" s="63"/>
      <c r="AR3813" s="63"/>
      <c r="AS3813" s="63"/>
      <c r="AT3813" s="63"/>
      <c r="AU3813" s="63"/>
      <c r="AV3813" s="63"/>
      <c r="AW3813" s="63"/>
      <c r="AX3813" s="63"/>
      <c r="AY3813" s="63"/>
      <c r="AZ3813" s="63"/>
      <c r="BA3813" s="63"/>
      <c r="BB3813" s="63"/>
      <c r="BC3813" s="63"/>
      <c r="BD3813" s="63"/>
      <c r="BE3813" s="63"/>
      <c r="BF3813" s="63"/>
      <c r="BG3813" s="63"/>
      <c r="BH3813" s="63"/>
      <c r="BI3813" s="63"/>
      <c r="BJ3813" s="63"/>
      <c r="BK3813" s="63"/>
      <c r="BL3813" s="63"/>
      <c r="BM3813" s="63"/>
      <c r="BN3813" s="63"/>
      <c r="BO3813" s="63"/>
      <c r="BP3813" s="63"/>
      <c r="BQ3813" s="63"/>
      <c r="BR3813" s="63"/>
      <c r="BS3813" s="63"/>
      <c r="BT3813" s="63"/>
      <c r="BU3813" s="63"/>
      <c r="BV3813" s="63"/>
      <c r="BW3813" s="63"/>
      <c r="BX3813" s="63"/>
      <c r="BY3813" s="63"/>
      <c r="BZ3813" s="63"/>
      <c r="CA3813" s="63"/>
      <c r="CB3813" s="63"/>
      <c r="CC3813" s="63"/>
      <c r="CD3813" s="63"/>
      <c r="CE3813" s="63"/>
      <c r="CF3813" s="63"/>
      <c r="CG3813" s="63"/>
      <c r="CH3813" s="63"/>
      <c r="CI3813" s="63"/>
      <c r="CJ3813" s="63"/>
      <c r="CK3813" s="63"/>
      <c r="CL3813" s="63"/>
      <c r="CM3813" s="63"/>
      <c r="CN3813" s="63"/>
      <c r="CO3813" s="63"/>
      <c r="CP3813" s="63"/>
      <c r="CR3813" s="227"/>
      <c r="CS3813" s="74"/>
    </row>
    <row r="3814" spans="1:97" s="72" customFormat="1" ht="75.75" customHeight="1">
      <c r="A3814" s="63"/>
      <c r="B3814" s="63"/>
      <c r="C3814" s="63"/>
      <c r="D3814" s="63"/>
      <c r="E3814" s="63"/>
      <c r="F3814" s="63"/>
      <c r="G3814" s="63"/>
      <c r="H3814" s="63"/>
      <c r="I3814" s="63"/>
      <c r="J3814" s="63"/>
      <c r="K3814" s="63"/>
      <c r="L3814" s="63"/>
      <c r="M3814" s="63"/>
      <c r="N3814" s="63"/>
      <c r="O3814" s="63"/>
      <c r="P3814" s="63"/>
      <c r="Q3814" s="63"/>
      <c r="R3814" s="63"/>
      <c r="S3814" s="63"/>
      <c r="T3814" s="63"/>
      <c r="U3814" s="63"/>
      <c r="V3814" s="63"/>
      <c r="W3814" s="63"/>
      <c r="X3814" s="63"/>
      <c r="Y3814" s="63"/>
      <c r="Z3814" s="63"/>
      <c r="AA3814" s="63"/>
      <c r="AB3814" s="63"/>
      <c r="AC3814" s="63"/>
      <c r="AD3814" s="63"/>
      <c r="AE3814" s="63"/>
      <c r="AF3814" s="63"/>
      <c r="AG3814" s="63"/>
      <c r="AH3814" s="63"/>
      <c r="AI3814" s="63"/>
      <c r="AJ3814" s="63"/>
      <c r="AK3814" s="63"/>
      <c r="AL3814" s="63"/>
      <c r="AM3814" s="63"/>
      <c r="AN3814" s="63"/>
      <c r="AO3814" s="63"/>
      <c r="AP3814" s="63"/>
      <c r="AQ3814" s="63"/>
      <c r="AR3814" s="63"/>
      <c r="AS3814" s="63"/>
      <c r="AT3814" s="63"/>
      <c r="AU3814" s="63"/>
      <c r="AV3814" s="63"/>
      <c r="AW3814" s="63"/>
      <c r="AX3814" s="63"/>
      <c r="AY3814" s="63"/>
      <c r="AZ3814" s="63"/>
      <c r="BA3814" s="63"/>
      <c r="BB3814" s="63"/>
      <c r="BC3814" s="63"/>
      <c r="BD3814" s="63"/>
      <c r="BE3814" s="63"/>
      <c r="BF3814" s="63"/>
      <c r="BG3814" s="63"/>
      <c r="BH3814" s="63"/>
      <c r="BI3814" s="63"/>
      <c r="BJ3814" s="63"/>
      <c r="BK3814" s="63"/>
      <c r="BL3814" s="63"/>
      <c r="BM3814" s="63"/>
      <c r="BN3814" s="63"/>
      <c r="BO3814" s="63"/>
      <c r="BP3814" s="63"/>
      <c r="BQ3814" s="63"/>
      <c r="BR3814" s="63"/>
      <c r="BS3814" s="63"/>
      <c r="BT3814" s="63"/>
      <c r="BU3814" s="63"/>
      <c r="BV3814" s="63"/>
      <c r="BW3814" s="63"/>
      <c r="BX3814" s="63"/>
      <c r="BY3814" s="63"/>
      <c r="BZ3814" s="63"/>
      <c r="CA3814" s="63"/>
      <c r="CB3814" s="63"/>
      <c r="CC3814" s="63"/>
      <c r="CD3814" s="63"/>
      <c r="CE3814" s="63"/>
      <c r="CF3814" s="63"/>
      <c r="CG3814" s="63"/>
      <c r="CH3814" s="63"/>
      <c r="CI3814" s="63"/>
      <c r="CJ3814" s="63"/>
      <c r="CK3814" s="63"/>
      <c r="CL3814" s="63"/>
      <c r="CM3814" s="63"/>
      <c r="CN3814" s="63"/>
      <c r="CO3814" s="63"/>
      <c r="CP3814" s="63"/>
      <c r="CR3814" s="227"/>
      <c r="CS3814" s="74"/>
    </row>
    <row r="3815" spans="1:97" s="72" customFormat="1" ht="75.75" customHeight="1">
      <c r="A3815" s="63"/>
      <c r="B3815" s="63"/>
      <c r="C3815" s="63"/>
      <c r="D3815" s="63"/>
      <c r="E3815" s="63"/>
      <c r="F3815" s="63"/>
      <c r="G3815" s="63"/>
      <c r="H3815" s="63"/>
      <c r="I3815" s="63"/>
      <c r="J3815" s="63"/>
      <c r="K3815" s="63"/>
      <c r="L3815" s="63"/>
      <c r="M3815" s="63"/>
      <c r="N3815" s="63"/>
      <c r="O3815" s="63"/>
      <c r="P3815" s="63"/>
      <c r="Q3815" s="63"/>
      <c r="R3815" s="63"/>
      <c r="S3815" s="63"/>
      <c r="T3815" s="63"/>
      <c r="U3815" s="63"/>
      <c r="V3815" s="63"/>
      <c r="W3815" s="63"/>
      <c r="X3815" s="63"/>
      <c r="Y3815" s="63"/>
      <c r="Z3815" s="63"/>
      <c r="AA3815" s="63"/>
      <c r="AB3815" s="63"/>
      <c r="AC3815" s="63"/>
      <c r="AD3815" s="63"/>
      <c r="AE3815" s="63"/>
      <c r="AF3815" s="63"/>
      <c r="AG3815" s="63"/>
      <c r="AH3815" s="63"/>
      <c r="AI3815" s="63"/>
      <c r="AJ3815" s="63"/>
      <c r="AK3815" s="63"/>
      <c r="AL3815" s="63"/>
      <c r="AM3815" s="63"/>
      <c r="AN3815" s="63"/>
      <c r="AO3815" s="63"/>
      <c r="AP3815" s="63"/>
      <c r="AQ3815" s="63"/>
      <c r="AR3815" s="63"/>
      <c r="AS3815" s="63"/>
      <c r="AT3815" s="63"/>
      <c r="AU3815" s="63"/>
      <c r="AV3815" s="63"/>
      <c r="AW3815" s="63"/>
      <c r="AX3815" s="63"/>
      <c r="AY3815" s="63"/>
      <c r="AZ3815" s="63"/>
      <c r="BA3815" s="63"/>
      <c r="BB3815" s="63"/>
      <c r="BC3815" s="63"/>
      <c r="BD3815" s="63"/>
      <c r="BE3815" s="63"/>
      <c r="BF3815" s="63"/>
      <c r="BG3815" s="63"/>
      <c r="BH3815" s="63"/>
      <c r="BI3815" s="63"/>
      <c r="BJ3815" s="63"/>
      <c r="BK3815" s="63"/>
      <c r="BL3815" s="63"/>
      <c r="BM3815" s="63"/>
      <c r="BN3815" s="63"/>
      <c r="BO3815" s="63"/>
      <c r="BP3815" s="63"/>
      <c r="BQ3815" s="63"/>
      <c r="BR3815" s="63"/>
      <c r="BS3815" s="63"/>
      <c r="BT3815" s="63"/>
      <c r="BU3815" s="63"/>
      <c r="BV3815" s="63"/>
      <c r="BW3815" s="63"/>
      <c r="BX3815" s="63"/>
      <c r="BY3815" s="63"/>
      <c r="BZ3815" s="63"/>
      <c r="CA3815" s="63"/>
      <c r="CB3815" s="63"/>
      <c r="CC3815" s="63"/>
      <c r="CD3815" s="63"/>
      <c r="CE3815" s="63"/>
      <c r="CF3815" s="63"/>
      <c r="CG3815" s="63"/>
      <c r="CH3815" s="63"/>
      <c r="CI3815" s="63"/>
      <c r="CJ3815" s="63"/>
      <c r="CK3815" s="63"/>
      <c r="CL3815" s="63"/>
      <c r="CM3815" s="63"/>
      <c r="CN3815" s="63"/>
      <c r="CO3815" s="63"/>
      <c r="CP3815" s="63"/>
      <c r="CR3815" s="227"/>
      <c r="CS3815" s="74"/>
    </row>
    <row r="3816" spans="1:97" s="72" customFormat="1" ht="75.75" customHeight="1">
      <c r="A3816" s="63"/>
      <c r="B3816" s="63"/>
      <c r="C3816" s="63"/>
      <c r="D3816" s="63"/>
      <c r="E3816" s="63"/>
      <c r="F3816" s="63"/>
      <c r="G3816" s="63"/>
      <c r="H3816" s="63"/>
      <c r="I3816" s="63"/>
      <c r="J3816" s="63"/>
      <c r="K3816" s="63"/>
      <c r="L3816" s="63"/>
      <c r="M3816" s="63"/>
      <c r="N3816" s="63"/>
      <c r="O3816" s="63"/>
      <c r="P3816" s="63"/>
      <c r="Q3816" s="63"/>
      <c r="R3816" s="63"/>
      <c r="S3816" s="63"/>
      <c r="T3816" s="63"/>
      <c r="U3816" s="63"/>
      <c r="V3816" s="63"/>
      <c r="W3816" s="63"/>
      <c r="X3816" s="63"/>
      <c r="Y3816" s="63"/>
      <c r="Z3816" s="63"/>
      <c r="AA3816" s="63"/>
      <c r="AB3816" s="63"/>
      <c r="AC3816" s="63"/>
      <c r="AD3816" s="63"/>
      <c r="AE3816" s="63"/>
      <c r="AF3816" s="63"/>
      <c r="AG3816" s="63"/>
      <c r="AH3816" s="63"/>
      <c r="AI3816" s="63"/>
      <c r="AJ3816" s="63"/>
      <c r="AK3816" s="63"/>
      <c r="AL3816" s="63"/>
      <c r="AM3816" s="63"/>
      <c r="AN3816" s="63"/>
      <c r="AO3816" s="63"/>
      <c r="AP3816" s="63"/>
      <c r="AQ3816" s="63"/>
      <c r="AR3816" s="63"/>
      <c r="AS3816" s="63"/>
      <c r="AT3816" s="63"/>
      <c r="AU3816" s="63"/>
      <c r="AV3816" s="63"/>
      <c r="AW3816" s="63"/>
      <c r="AX3816" s="63"/>
      <c r="AY3816" s="63"/>
      <c r="AZ3816" s="63"/>
      <c r="BA3816" s="63"/>
      <c r="BB3816" s="63"/>
      <c r="BC3816" s="63"/>
      <c r="BD3816" s="63"/>
      <c r="BE3816" s="63"/>
      <c r="BF3816" s="63"/>
      <c r="BG3816" s="63"/>
      <c r="BH3816" s="63"/>
      <c r="BI3816" s="63"/>
      <c r="BJ3816" s="63"/>
      <c r="BK3816" s="63"/>
      <c r="BL3816" s="63"/>
      <c r="BM3816" s="63"/>
      <c r="BN3816" s="63"/>
      <c r="BO3816" s="63"/>
      <c r="BP3816" s="63"/>
      <c r="BQ3816" s="63"/>
      <c r="BR3816" s="63"/>
      <c r="BS3816" s="63"/>
      <c r="BT3816" s="63"/>
      <c r="BU3816" s="63"/>
      <c r="BV3816" s="63"/>
      <c r="BW3816" s="63"/>
      <c r="BX3816" s="63"/>
      <c r="BY3816" s="63"/>
      <c r="BZ3816" s="63"/>
      <c r="CA3816" s="63"/>
      <c r="CB3816" s="63"/>
      <c r="CC3816" s="63"/>
      <c r="CD3816" s="63"/>
      <c r="CE3816" s="63"/>
      <c r="CF3816" s="63"/>
      <c r="CG3816" s="63"/>
      <c r="CH3816" s="63"/>
      <c r="CI3816" s="63"/>
      <c r="CJ3816" s="63"/>
      <c r="CK3816" s="63"/>
      <c r="CL3816" s="63"/>
      <c r="CM3816" s="63"/>
      <c r="CN3816" s="63"/>
      <c r="CO3816" s="63"/>
      <c r="CP3816" s="63"/>
      <c r="CR3816" s="227"/>
      <c r="CS3816" s="74"/>
    </row>
    <row r="3817" spans="1:97" s="72" customFormat="1" ht="75.75" customHeight="1">
      <c r="A3817" s="63"/>
      <c r="B3817" s="63"/>
      <c r="C3817" s="63"/>
      <c r="D3817" s="63"/>
      <c r="E3817" s="63"/>
      <c r="F3817" s="63"/>
      <c r="G3817" s="63"/>
      <c r="H3817" s="63"/>
      <c r="I3817" s="63"/>
      <c r="J3817" s="63"/>
      <c r="K3817" s="63"/>
      <c r="L3817" s="63"/>
      <c r="M3817" s="63"/>
      <c r="N3817" s="63"/>
      <c r="O3817" s="63"/>
      <c r="P3817" s="63"/>
      <c r="Q3817" s="63"/>
      <c r="R3817" s="63"/>
      <c r="S3817" s="63"/>
      <c r="T3817" s="63"/>
      <c r="U3817" s="63"/>
      <c r="V3817" s="63"/>
      <c r="W3817" s="63"/>
      <c r="X3817" s="63"/>
      <c r="Y3817" s="63"/>
      <c r="Z3817" s="63"/>
      <c r="AA3817" s="63"/>
      <c r="AB3817" s="63"/>
      <c r="AC3817" s="63"/>
      <c r="AD3817" s="63"/>
      <c r="AE3817" s="63"/>
      <c r="AF3817" s="63"/>
      <c r="AG3817" s="63"/>
      <c r="AH3817" s="63"/>
      <c r="AI3817" s="63"/>
      <c r="AJ3817" s="63"/>
      <c r="AK3817" s="63"/>
      <c r="AL3817" s="63"/>
      <c r="AM3817" s="63"/>
      <c r="AN3817" s="63"/>
      <c r="AO3817" s="63"/>
      <c r="AP3817" s="63"/>
      <c r="AQ3817" s="63"/>
      <c r="AR3817" s="63"/>
      <c r="AS3817" s="63"/>
      <c r="AT3817" s="63"/>
      <c r="AU3817" s="63"/>
      <c r="AV3817" s="63"/>
      <c r="AW3817" s="63"/>
      <c r="AX3817" s="63"/>
      <c r="AY3817" s="63"/>
      <c r="AZ3817" s="63"/>
      <c r="BA3817" s="63"/>
      <c r="BB3817" s="63"/>
      <c r="BC3817" s="63"/>
      <c r="BD3817" s="63"/>
      <c r="BE3817" s="63"/>
      <c r="BF3817" s="63"/>
      <c r="BG3817" s="63"/>
      <c r="BH3817" s="63"/>
      <c r="BI3817" s="63"/>
      <c r="BJ3817" s="63"/>
      <c r="BK3817" s="63"/>
      <c r="BL3817" s="63"/>
      <c r="BM3817" s="63"/>
      <c r="BN3817" s="63"/>
      <c r="BO3817" s="63"/>
      <c r="BP3817" s="63"/>
      <c r="BQ3817" s="63"/>
      <c r="BR3817" s="63"/>
      <c r="BS3817" s="63"/>
      <c r="BT3817" s="63"/>
      <c r="BU3817" s="63"/>
      <c r="BV3817" s="63"/>
      <c r="BW3817" s="63"/>
      <c r="BX3817" s="63"/>
      <c r="BY3817" s="63"/>
      <c r="BZ3817" s="63"/>
      <c r="CA3817" s="63"/>
      <c r="CB3817" s="63"/>
      <c r="CC3817" s="63"/>
      <c r="CD3817" s="63"/>
      <c r="CE3817" s="63"/>
      <c r="CF3817" s="63"/>
      <c r="CG3817" s="63"/>
      <c r="CH3817" s="63"/>
      <c r="CI3817" s="63"/>
      <c r="CJ3817" s="63"/>
      <c r="CK3817" s="63"/>
      <c r="CL3817" s="63"/>
      <c r="CM3817" s="63"/>
      <c r="CN3817" s="63"/>
      <c r="CO3817" s="63"/>
      <c r="CP3817" s="63"/>
      <c r="CR3817" s="227"/>
      <c r="CS3817" s="74"/>
    </row>
    <row r="3818" spans="1:97" s="72" customFormat="1" ht="75.75" customHeight="1">
      <c r="A3818" s="63"/>
      <c r="B3818" s="63"/>
      <c r="C3818" s="63"/>
      <c r="D3818" s="63"/>
      <c r="E3818" s="63"/>
      <c r="F3818" s="63"/>
      <c r="G3818" s="63"/>
      <c r="H3818" s="63"/>
      <c r="I3818" s="63"/>
      <c r="J3818" s="63"/>
      <c r="K3818" s="63"/>
      <c r="L3818" s="63"/>
      <c r="M3818" s="63"/>
      <c r="N3818" s="63"/>
      <c r="O3818" s="63"/>
      <c r="P3818" s="63"/>
      <c r="Q3818" s="63"/>
      <c r="R3818" s="63"/>
      <c r="S3818" s="63"/>
      <c r="T3818" s="63"/>
      <c r="U3818" s="63"/>
      <c r="V3818" s="63"/>
      <c r="W3818" s="63"/>
      <c r="X3818" s="63"/>
      <c r="Y3818" s="63"/>
      <c r="Z3818" s="63"/>
      <c r="AA3818" s="63"/>
      <c r="AB3818" s="63"/>
      <c r="AC3818" s="63"/>
      <c r="AD3818" s="63"/>
      <c r="AE3818" s="63"/>
      <c r="AF3818" s="63"/>
      <c r="AG3818" s="63"/>
      <c r="AH3818" s="63"/>
      <c r="AI3818" s="63"/>
      <c r="AJ3818" s="63"/>
      <c r="AK3818" s="63"/>
      <c r="AL3818" s="63"/>
      <c r="AM3818" s="63"/>
      <c r="AN3818" s="63"/>
      <c r="AO3818" s="63"/>
      <c r="AP3818" s="63"/>
      <c r="AQ3818" s="63"/>
      <c r="AR3818" s="63"/>
      <c r="AS3818" s="63"/>
      <c r="AT3818" s="63"/>
      <c r="AU3818" s="63"/>
      <c r="AV3818" s="63"/>
      <c r="AW3818" s="63"/>
      <c r="AX3818" s="63"/>
      <c r="AY3818" s="63"/>
      <c r="AZ3818" s="63"/>
      <c r="BA3818" s="63"/>
      <c r="BB3818" s="63"/>
      <c r="BC3818" s="63"/>
      <c r="BD3818" s="63"/>
      <c r="BE3818" s="63"/>
      <c r="BF3818" s="63"/>
      <c r="BG3818" s="63"/>
      <c r="BH3818" s="63"/>
      <c r="BI3818" s="63"/>
      <c r="BJ3818" s="63"/>
      <c r="BK3818" s="63"/>
      <c r="BL3818" s="63"/>
      <c r="BM3818" s="63"/>
      <c r="BN3818" s="63"/>
      <c r="BO3818" s="63"/>
      <c r="BP3818" s="63"/>
      <c r="BQ3818" s="63"/>
      <c r="BR3818" s="63"/>
      <c r="BS3818" s="63"/>
      <c r="BT3818" s="63"/>
      <c r="BU3818" s="63"/>
      <c r="BV3818" s="63"/>
      <c r="BW3818" s="63"/>
      <c r="BX3818" s="63"/>
      <c r="BY3818" s="63"/>
      <c r="BZ3818" s="63"/>
      <c r="CA3818" s="63"/>
      <c r="CB3818" s="63"/>
      <c r="CC3818" s="63"/>
      <c r="CD3818" s="63"/>
      <c r="CE3818" s="63"/>
      <c r="CF3818" s="63"/>
      <c r="CG3818" s="63"/>
      <c r="CH3818" s="63"/>
      <c r="CI3818" s="63"/>
      <c r="CJ3818" s="63"/>
      <c r="CK3818" s="63"/>
      <c r="CL3818" s="63"/>
      <c r="CM3818" s="63"/>
      <c r="CN3818" s="63"/>
      <c r="CO3818" s="63"/>
      <c r="CP3818" s="63"/>
      <c r="CR3818" s="227"/>
      <c r="CS3818" s="74"/>
    </row>
    <row r="3819" spans="1:97" s="72" customFormat="1" ht="75.75" customHeight="1">
      <c r="A3819" s="63"/>
      <c r="B3819" s="63"/>
      <c r="C3819" s="63"/>
      <c r="D3819" s="63"/>
      <c r="E3819" s="63"/>
      <c r="F3819" s="63"/>
      <c r="G3819" s="63"/>
      <c r="H3819" s="63"/>
      <c r="I3819" s="63"/>
      <c r="J3819" s="63"/>
      <c r="K3819" s="63"/>
      <c r="L3819" s="63"/>
      <c r="M3819" s="63"/>
      <c r="N3819" s="63"/>
      <c r="O3819" s="63"/>
      <c r="P3819" s="63"/>
      <c r="Q3819" s="63"/>
      <c r="R3819" s="63"/>
      <c r="S3819" s="63"/>
      <c r="T3819" s="63"/>
      <c r="U3819" s="63"/>
      <c r="V3819" s="63"/>
      <c r="W3819" s="63"/>
      <c r="X3819" s="63"/>
      <c r="Y3819" s="63"/>
      <c r="Z3819" s="63"/>
      <c r="AA3819" s="63"/>
      <c r="AB3819" s="63"/>
      <c r="AC3819" s="63"/>
      <c r="AD3819" s="63"/>
      <c r="AE3819" s="63"/>
      <c r="AF3819" s="63"/>
      <c r="AG3819" s="63"/>
      <c r="AH3819" s="63"/>
      <c r="AI3819" s="63"/>
      <c r="AJ3819" s="63"/>
      <c r="AK3819" s="63"/>
      <c r="AL3819" s="63"/>
      <c r="AM3819" s="63"/>
      <c r="AN3819" s="63"/>
      <c r="AO3819" s="63"/>
      <c r="AP3819" s="63"/>
      <c r="AQ3819" s="63"/>
      <c r="AR3819" s="63"/>
      <c r="AS3819" s="63"/>
      <c r="AT3819" s="63"/>
      <c r="AU3819" s="63"/>
      <c r="AV3819" s="63"/>
      <c r="AW3819" s="63"/>
      <c r="AX3819" s="63"/>
      <c r="AY3819" s="63"/>
      <c r="AZ3819" s="63"/>
      <c r="BA3819" s="63"/>
      <c r="BB3819" s="63"/>
      <c r="BC3819" s="63"/>
      <c r="BD3819" s="63"/>
      <c r="BE3819" s="63"/>
      <c r="BF3819" s="63"/>
      <c r="BG3819" s="63"/>
      <c r="BH3819" s="63"/>
      <c r="BI3819" s="63"/>
      <c r="BJ3819" s="63"/>
      <c r="BK3819" s="63"/>
      <c r="BL3819" s="63"/>
      <c r="BM3819" s="63"/>
      <c r="BN3819" s="63"/>
      <c r="BO3819" s="63"/>
      <c r="BP3819" s="63"/>
      <c r="BQ3819" s="63"/>
      <c r="BR3819" s="63"/>
      <c r="BS3819" s="63"/>
      <c r="BT3819" s="63"/>
      <c r="BU3819" s="63"/>
      <c r="BV3819" s="63"/>
      <c r="BW3819" s="63"/>
      <c r="BX3819" s="63"/>
      <c r="BY3819" s="63"/>
      <c r="BZ3819" s="63"/>
      <c r="CA3819" s="63"/>
      <c r="CB3819" s="63"/>
      <c r="CC3819" s="63"/>
      <c r="CD3819" s="63"/>
      <c r="CE3819" s="63"/>
      <c r="CF3819" s="63"/>
      <c r="CG3819" s="63"/>
      <c r="CH3819" s="63"/>
      <c r="CI3819" s="63"/>
      <c r="CJ3819" s="63"/>
      <c r="CK3819" s="63"/>
      <c r="CL3819" s="63"/>
      <c r="CM3819" s="63"/>
      <c r="CN3819" s="63"/>
      <c r="CO3819" s="63"/>
      <c r="CP3819" s="63"/>
      <c r="CR3819" s="227"/>
      <c r="CS3819" s="74"/>
    </row>
    <row r="3820" spans="1:97" s="72" customFormat="1" ht="75.75" customHeight="1">
      <c r="A3820" s="63"/>
      <c r="B3820" s="63"/>
      <c r="C3820" s="63"/>
      <c r="D3820" s="63"/>
      <c r="E3820" s="63"/>
      <c r="F3820" s="63"/>
      <c r="G3820" s="63"/>
      <c r="H3820" s="63"/>
      <c r="I3820" s="63"/>
      <c r="J3820" s="63"/>
      <c r="K3820" s="63"/>
      <c r="L3820" s="63"/>
      <c r="M3820" s="63"/>
      <c r="N3820" s="63"/>
      <c r="O3820" s="63"/>
      <c r="P3820" s="63"/>
      <c r="Q3820" s="63"/>
      <c r="R3820" s="63"/>
      <c r="S3820" s="63"/>
      <c r="T3820" s="63"/>
      <c r="U3820" s="63"/>
      <c r="V3820" s="63"/>
      <c r="W3820" s="63"/>
      <c r="X3820" s="63"/>
      <c r="Y3820" s="63"/>
      <c r="Z3820" s="63"/>
      <c r="AA3820" s="63"/>
      <c r="AB3820" s="63"/>
      <c r="AC3820" s="63"/>
      <c r="AD3820" s="63"/>
      <c r="AE3820" s="63"/>
      <c r="AF3820" s="63"/>
      <c r="AG3820" s="63"/>
      <c r="AH3820" s="63"/>
      <c r="AI3820" s="63"/>
      <c r="AJ3820" s="63"/>
      <c r="AK3820" s="63"/>
      <c r="AL3820" s="63"/>
      <c r="AM3820" s="63"/>
      <c r="AN3820" s="63"/>
      <c r="AO3820" s="63"/>
      <c r="AP3820" s="63"/>
      <c r="AQ3820" s="63"/>
      <c r="AR3820" s="63"/>
      <c r="AS3820" s="63"/>
      <c r="AT3820" s="63"/>
      <c r="AU3820" s="63"/>
      <c r="AV3820" s="63"/>
      <c r="AW3820" s="63"/>
      <c r="AX3820" s="63"/>
      <c r="AY3820" s="63"/>
      <c r="AZ3820" s="63"/>
      <c r="BA3820" s="63"/>
      <c r="BB3820" s="63"/>
      <c r="BC3820" s="63"/>
      <c r="BD3820" s="63"/>
      <c r="BE3820" s="63"/>
      <c r="BF3820" s="63"/>
      <c r="BG3820" s="63"/>
      <c r="BH3820" s="63"/>
      <c r="BI3820" s="63"/>
      <c r="BJ3820" s="63"/>
      <c r="BK3820" s="63"/>
      <c r="BL3820" s="63"/>
      <c r="BM3820" s="63"/>
      <c r="BN3820" s="63"/>
      <c r="BO3820" s="63"/>
      <c r="BP3820" s="63"/>
      <c r="BQ3820" s="63"/>
      <c r="BR3820" s="63"/>
      <c r="BS3820" s="63"/>
      <c r="BT3820" s="63"/>
      <c r="BU3820" s="63"/>
      <c r="BV3820" s="63"/>
      <c r="BW3820" s="63"/>
      <c r="BX3820" s="63"/>
      <c r="BY3820" s="63"/>
      <c r="BZ3820" s="63"/>
      <c r="CA3820" s="63"/>
      <c r="CB3820" s="63"/>
      <c r="CC3820" s="63"/>
      <c r="CD3820" s="63"/>
      <c r="CE3820" s="63"/>
      <c r="CF3820" s="63"/>
      <c r="CG3820" s="63"/>
      <c r="CH3820" s="63"/>
      <c r="CI3820" s="63"/>
      <c r="CJ3820" s="63"/>
      <c r="CK3820" s="63"/>
      <c r="CL3820" s="63"/>
      <c r="CM3820" s="63"/>
      <c r="CN3820" s="63"/>
      <c r="CO3820" s="63"/>
      <c r="CP3820" s="63"/>
      <c r="CR3820" s="227"/>
      <c r="CS3820" s="74"/>
    </row>
    <row r="3821" spans="1:97" s="72" customFormat="1" ht="75.75" customHeight="1">
      <c r="A3821" s="63"/>
      <c r="B3821" s="63"/>
      <c r="C3821" s="63"/>
      <c r="D3821" s="63"/>
      <c r="E3821" s="63"/>
      <c r="F3821" s="63"/>
      <c r="G3821" s="63"/>
      <c r="H3821" s="63"/>
      <c r="I3821" s="63"/>
      <c r="J3821" s="63"/>
      <c r="K3821" s="63"/>
      <c r="L3821" s="63"/>
      <c r="M3821" s="63"/>
      <c r="N3821" s="63"/>
      <c r="O3821" s="63"/>
      <c r="P3821" s="63"/>
      <c r="Q3821" s="63"/>
      <c r="R3821" s="63"/>
      <c r="S3821" s="63"/>
      <c r="T3821" s="63"/>
      <c r="U3821" s="63"/>
      <c r="V3821" s="63"/>
      <c r="W3821" s="63"/>
      <c r="X3821" s="63"/>
      <c r="Y3821" s="63"/>
      <c r="Z3821" s="63"/>
      <c r="AA3821" s="63"/>
      <c r="AB3821" s="63"/>
      <c r="AC3821" s="63"/>
      <c r="AD3821" s="63"/>
      <c r="AE3821" s="63"/>
      <c r="AF3821" s="63"/>
      <c r="AG3821" s="63"/>
      <c r="AH3821" s="63"/>
      <c r="AI3821" s="63"/>
      <c r="AJ3821" s="63"/>
      <c r="AK3821" s="63"/>
      <c r="AL3821" s="63"/>
      <c r="AM3821" s="63"/>
      <c r="AN3821" s="63"/>
      <c r="AO3821" s="63"/>
      <c r="AP3821" s="63"/>
      <c r="AQ3821" s="63"/>
      <c r="AR3821" s="63"/>
      <c r="AS3821" s="63"/>
      <c r="AT3821" s="63"/>
      <c r="AU3821" s="63"/>
      <c r="AV3821" s="63"/>
      <c r="AW3821" s="63"/>
      <c r="AX3821" s="63"/>
      <c r="AY3821" s="63"/>
      <c r="AZ3821" s="63"/>
      <c r="BA3821" s="63"/>
      <c r="BB3821" s="63"/>
      <c r="BC3821" s="63"/>
      <c r="BD3821" s="63"/>
      <c r="BE3821" s="63"/>
      <c r="BF3821" s="63"/>
      <c r="BG3821" s="63"/>
      <c r="BH3821" s="63"/>
      <c r="BI3821" s="63"/>
      <c r="BJ3821" s="63"/>
      <c r="BK3821" s="63"/>
      <c r="BL3821" s="63"/>
      <c r="BM3821" s="63"/>
      <c r="BN3821" s="63"/>
      <c r="BO3821" s="63"/>
      <c r="BP3821" s="63"/>
      <c r="BQ3821" s="63"/>
      <c r="BR3821" s="63"/>
      <c r="BS3821" s="63"/>
      <c r="BT3821" s="63"/>
      <c r="BU3821" s="63"/>
      <c r="BV3821" s="63"/>
      <c r="BW3821" s="63"/>
      <c r="BX3821" s="63"/>
      <c r="BY3821" s="63"/>
      <c r="BZ3821" s="63"/>
      <c r="CA3821" s="63"/>
      <c r="CB3821" s="63"/>
      <c r="CC3821" s="63"/>
      <c r="CD3821" s="63"/>
      <c r="CE3821" s="63"/>
      <c r="CF3821" s="63"/>
      <c r="CG3821" s="63"/>
      <c r="CH3821" s="63"/>
      <c r="CI3821" s="63"/>
      <c r="CJ3821" s="63"/>
      <c r="CK3821" s="63"/>
      <c r="CL3821" s="63"/>
      <c r="CM3821" s="63"/>
      <c r="CN3821" s="63"/>
      <c r="CO3821" s="63"/>
      <c r="CP3821" s="63"/>
      <c r="CR3821" s="227"/>
      <c r="CS3821" s="74"/>
    </row>
    <row r="3822" spans="1:97" s="72" customFormat="1" ht="75.75" customHeight="1">
      <c r="A3822" s="63"/>
      <c r="B3822" s="63"/>
      <c r="C3822" s="63"/>
      <c r="D3822" s="63"/>
      <c r="E3822" s="63"/>
      <c r="F3822" s="63"/>
      <c r="G3822" s="63"/>
      <c r="H3822" s="63"/>
      <c r="I3822" s="63"/>
      <c r="J3822" s="63"/>
      <c r="K3822" s="63"/>
      <c r="L3822" s="63"/>
      <c r="M3822" s="63"/>
      <c r="N3822" s="63"/>
      <c r="O3822" s="63"/>
      <c r="P3822" s="63"/>
      <c r="Q3822" s="63"/>
      <c r="R3822" s="63"/>
      <c r="S3822" s="63"/>
      <c r="T3822" s="63"/>
      <c r="U3822" s="63"/>
      <c r="V3822" s="63"/>
      <c r="W3822" s="63"/>
      <c r="X3822" s="63"/>
      <c r="Y3822" s="63"/>
      <c r="Z3822" s="63"/>
      <c r="AA3822" s="63"/>
      <c r="AB3822" s="63"/>
      <c r="AC3822" s="63"/>
      <c r="AD3822" s="63"/>
      <c r="AE3822" s="63"/>
      <c r="AF3822" s="63"/>
      <c r="AG3822" s="63"/>
      <c r="AH3822" s="63"/>
      <c r="AI3822" s="63"/>
      <c r="AJ3822" s="63"/>
      <c r="AK3822" s="63"/>
      <c r="AL3822" s="63"/>
      <c r="AM3822" s="63"/>
      <c r="AN3822" s="63"/>
      <c r="AO3822" s="63"/>
      <c r="AP3822" s="63"/>
      <c r="AQ3822" s="63"/>
      <c r="AR3822" s="63"/>
      <c r="AS3822" s="63"/>
      <c r="AT3822" s="63"/>
      <c r="AU3822" s="63"/>
      <c r="AV3822" s="63"/>
      <c r="AW3822" s="63"/>
      <c r="AX3822" s="63"/>
      <c r="AY3822" s="63"/>
      <c r="AZ3822" s="63"/>
      <c r="BA3822" s="63"/>
      <c r="BB3822" s="63"/>
      <c r="BC3822" s="63"/>
      <c r="BD3822" s="63"/>
      <c r="BE3822" s="63"/>
      <c r="BF3822" s="63"/>
      <c r="BG3822" s="63"/>
      <c r="BH3822" s="63"/>
      <c r="BI3822" s="63"/>
      <c r="BJ3822" s="63"/>
      <c r="BK3822" s="63"/>
      <c r="BL3822" s="63"/>
      <c r="BM3822" s="63"/>
      <c r="BN3822" s="63"/>
      <c r="BO3822" s="63"/>
      <c r="BP3822" s="63"/>
      <c r="BQ3822" s="63"/>
      <c r="BR3822" s="63"/>
      <c r="BS3822" s="63"/>
      <c r="BT3822" s="63"/>
      <c r="BU3822" s="63"/>
      <c r="BV3822" s="63"/>
      <c r="BW3822" s="63"/>
      <c r="BX3822" s="63"/>
      <c r="BY3822" s="63"/>
      <c r="BZ3822" s="63"/>
      <c r="CA3822" s="63"/>
      <c r="CB3822" s="63"/>
      <c r="CC3822" s="63"/>
      <c r="CD3822" s="63"/>
      <c r="CE3822" s="63"/>
      <c r="CF3822" s="63"/>
      <c r="CG3822" s="63"/>
      <c r="CH3822" s="63"/>
      <c r="CI3822" s="63"/>
      <c r="CJ3822" s="63"/>
      <c r="CK3822" s="63"/>
      <c r="CL3822" s="63"/>
      <c r="CM3822" s="63"/>
      <c r="CN3822" s="63"/>
      <c r="CO3822" s="63"/>
      <c r="CP3822" s="63"/>
      <c r="CR3822" s="227"/>
      <c r="CS3822" s="74"/>
    </row>
    <row r="3823" spans="1:97" s="72" customFormat="1" ht="75.75" customHeight="1">
      <c r="A3823" s="63"/>
      <c r="B3823" s="63"/>
      <c r="C3823" s="63"/>
      <c r="D3823" s="63"/>
      <c r="E3823" s="63"/>
      <c r="F3823" s="63"/>
      <c r="G3823" s="63"/>
      <c r="H3823" s="63"/>
      <c r="I3823" s="63"/>
      <c r="J3823" s="63"/>
      <c r="K3823" s="63"/>
      <c r="L3823" s="63"/>
      <c r="M3823" s="63"/>
      <c r="N3823" s="63"/>
      <c r="O3823" s="63"/>
      <c r="P3823" s="63"/>
      <c r="Q3823" s="63"/>
      <c r="R3823" s="63"/>
      <c r="S3823" s="63"/>
      <c r="T3823" s="63"/>
      <c r="U3823" s="63"/>
      <c r="V3823" s="63"/>
      <c r="W3823" s="63"/>
      <c r="X3823" s="63"/>
      <c r="Y3823" s="63"/>
      <c r="Z3823" s="63"/>
      <c r="AA3823" s="63"/>
      <c r="AB3823" s="63"/>
      <c r="AC3823" s="63"/>
      <c r="AD3823" s="63"/>
      <c r="AE3823" s="63"/>
      <c r="AF3823" s="63"/>
      <c r="AG3823" s="63"/>
      <c r="AH3823" s="63"/>
      <c r="AI3823" s="63"/>
      <c r="AJ3823" s="63"/>
      <c r="AK3823" s="63"/>
      <c r="AL3823" s="63"/>
      <c r="AM3823" s="63"/>
      <c r="AN3823" s="63"/>
      <c r="AO3823" s="63"/>
      <c r="AP3823" s="63"/>
      <c r="AQ3823" s="63"/>
      <c r="AR3823" s="63"/>
      <c r="AS3823" s="63"/>
      <c r="AT3823" s="63"/>
      <c r="AU3823" s="63"/>
      <c r="AV3823" s="63"/>
      <c r="AW3823" s="63"/>
      <c r="AX3823" s="63"/>
      <c r="AY3823" s="63"/>
      <c r="AZ3823" s="63"/>
      <c r="BA3823" s="63"/>
      <c r="BB3823" s="63"/>
      <c r="BC3823" s="63"/>
      <c r="BD3823" s="63"/>
      <c r="BE3823" s="63"/>
      <c r="BF3823" s="63"/>
      <c r="BG3823" s="63"/>
      <c r="BH3823" s="63"/>
      <c r="BI3823" s="63"/>
      <c r="BJ3823" s="63"/>
      <c r="BK3823" s="63"/>
      <c r="BL3823" s="63"/>
      <c r="BM3823" s="63"/>
      <c r="BN3823" s="63"/>
      <c r="BO3823" s="63"/>
      <c r="BP3823" s="63"/>
      <c r="BQ3823" s="63"/>
      <c r="BR3823" s="63"/>
      <c r="BS3823" s="63"/>
      <c r="BT3823" s="63"/>
      <c r="BU3823" s="63"/>
      <c r="BV3823" s="63"/>
      <c r="BW3823" s="63"/>
      <c r="BX3823" s="63"/>
      <c r="BY3823" s="63"/>
      <c r="BZ3823" s="63"/>
      <c r="CA3823" s="63"/>
      <c r="CB3823" s="63"/>
      <c r="CC3823" s="63"/>
      <c r="CD3823" s="63"/>
      <c r="CE3823" s="63"/>
      <c r="CF3823" s="63"/>
      <c r="CG3823" s="63"/>
      <c r="CH3823" s="63"/>
      <c r="CI3823" s="63"/>
      <c r="CJ3823" s="63"/>
      <c r="CK3823" s="63"/>
      <c r="CL3823" s="63"/>
      <c r="CM3823" s="63"/>
      <c r="CN3823" s="63"/>
      <c r="CO3823" s="63"/>
      <c r="CP3823" s="63"/>
      <c r="CR3823" s="227"/>
      <c r="CS3823" s="74"/>
    </row>
    <row r="3824" spans="1:97" s="72" customFormat="1" ht="75.75" customHeight="1">
      <c r="A3824" s="63"/>
      <c r="B3824" s="63"/>
      <c r="C3824" s="63"/>
      <c r="D3824" s="63"/>
      <c r="E3824" s="63"/>
      <c r="F3824" s="63"/>
      <c r="G3824" s="63"/>
      <c r="H3824" s="63"/>
      <c r="I3824" s="63"/>
      <c r="J3824" s="63"/>
      <c r="K3824" s="63"/>
      <c r="L3824" s="63"/>
      <c r="M3824" s="63"/>
      <c r="N3824" s="63"/>
      <c r="O3824" s="63"/>
      <c r="P3824" s="63"/>
      <c r="Q3824" s="63"/>
      <c r="R3824" s="63"/>
      <c r="S3824" s="63"/>
      <c r="T3824" s="63"/>
      <c r="U3824" s="63"/>
      <c r="V3824" s="63"/>
      <c r="W3824" s="63"/>
      <c r="X3824" s="63"/>
      <c r="Y3824" s="63"/>
      <c r="Z3824" s="63"/>
      <c r="AA3824" s="63"/>
      <c r="AB3824" s="63"/>
      <c r="AC3824" s="63"/>
      <c r="AD3824" s="63"/>
      <c r="AE3824" s="63"/>
      <c r="AF3824" s="63"/>
      <c r="AG3824" s="63"/>
      <c r="AH3824" s="63"/>
      <c r="AI3824" s="63"/>
      <c r="AJ3824" s="63"/>
      <c r="AK3824" s="63"/>
      <c r="AL3824" s="63"/>
      <c r="AM3824" s="63"/>
      <c r="AN3824" s="63"/>
      <c r="AO3824" s="63"/>
      <c r="AP3824" s="63"/>
      <c r="AQ3824" s="63"/>
      <c r="AR3824" s="63"/>
      <c r="AS3824" s="63"/>
      <c r="AT3824" s="63"/>
      <c r="AU3824" s="63"/>
      <c r="AV3824" s="63"/>
      <c r="AW3824" s="63"/>
      <c r="AX3824" s="63"/>
      <c r="AY3824" s="63"/>
      <c r="AZ3824" s="63"/>
      <c r="BA3824" s="63"/>
      <c r="BB3824" s="63"/>
      <c r="BC3824" s="63"/>
      <c r="BD3824" s="63"/>
      <c r="BE3824" s="63"/>
      <c r="BF3824" s="63"/>
      <c r="BG3824" s="63"/>
      <c r="BH3824" s="63"/>
      <c r="BI3824" s="63"/>
      <c r="BJ3824" s="63"/>
      <c r="BK3824" s="63"/>
      <c r="BL3824" s="63"/>
      <c r="BM3824" s="63"/>
      <c r="BN3824" s="63"/>
      <c r="BO3824" s="63"/>
      <c r="BP3824" s="63"/>
      <c r="BQ3824" s="63"/>
      <c r="BR3824" s="63"/>
      <c r="BS3824" s="63"/>
      <c r="BT3824" s="63"/>
      <c r="BU3824" s="63"/>
      <c r="BV3824" s="63"/>
      <c r="BW3824" s="63"/>
      <c r="BX3824" s="63"/>
      <c r="BY3824" s="63"/>
      <c r="BZ3824" s="63"/>
      <c r="CA3824" s="63"/>
      <c r="CB3824" s="63"/>
      <c r="CC3824" s="63"/>
      <c r="CD3824" s="63"/>
      <c r="CE3824" s="63"/>
      <c r="CF3824" s="63"/>
      <c r="CG3824" s="63"/>
      <c r="CH3824" s="63"/>
      <c r="CI3824" s="63"/>
      <c r="CJ3824" s="63"/>
      <c r="CK3824" s="63"/>
      <c r="CL3824" s="63"/>
      <c r="CM3824" s="63"/>
      <c r="CN3824" s="63"/>
      <c r="CO3824" s="63"/>
      <c r="CP3824" s="63"/>
      <c r="CR3824" s="227"/>
      <c r="CS3824" s="74"/>
    </row>
    <row r="3825" spans="1:97" s="72" customFormat="1" ht="75.75" customHeight="1">
      <c r="A3825" s="63"/>
      <c r="B3825" s="63"/>
      <c r="C3825" s="63"/>
      <c r="D3825" s="63"/>
      <c r="E3825" s="63"/>
      <c r="F3825" s="63"/>
      <c r="G3825" s="63"/>
      <c r="H3825" s="63"/>
      <c r="I3825" s="63"/>
      <c r="J3825" s="63"/>
      <c r="K3825" s="63"/>
      <c r="L3825" s="63"/>
      <c r="M3825" s="63"/>
      <c r="N3825" s="63"/>
      <c r="O3825" s="63"/>
      <c r="P3825" s="63"/>
      <c r="Q3825" s="63"/>
      <c r="R3825" s="63"/>
      <c r="S3825" s="63"/>
      <c r="T3825" s="63"/>
      <c r="U3825" s="63"/>
      <c r="V3825" s="63"/>
      <c r="W3825" s="63"/>
      <c r="X3825" s="63"/>
      <c r="Y3825" s="63"/>
      <c r="Z3825" s="63"/>
      <c r="AA3825" s="63"/>
      <c r="AB3825" s="63"/>
      <c r="AC3825" s="63"/>
      <c r="AD3825" s="63"/>
      <c r="AE3825" s="63"/>
      <c r="AF3825" s="63"/>
      <c r="AG3825" s="63"/>
      <c r="AH3825" s="63"/>
      <c r="AI3825" s="63"/>
      <c r="AJ3825" s="63"/>
      <c r="AK3825" s="63"/>
      <c r="AL3825" s="63"/>
      <c r="AM3825" s="63"/>
      <c r="AN3825" s="63"/>
      <c r="AO3825" s="63"/>
      <c r="AP3825" s="63"/>
      <c r="AQ3825" s="63"/>
      <c r="AR3825" s="63"/>
      <c r="AS3825" s="63"/>
      <c r="AT3825" s="63"/>
      <c r="AU3825" s="63"/>
      <c r="AV3825" s="63"/>
      <c r="AW3825" s="63"/>
      <c r="AX3825" s="63"/>
      <c r="AY3825" s="63"/>
      <c r="AZ3825" s="63"/>
      <c r="BA3825" s="63"/>
      <c r="BB3825" s="63"/>
      <c r="BC3825" s="63"/>
      <c r="BD3825" s="63"/>
      <c r="BE3825" s="63"/>
      <c r="BF3825" s="63"/>
      <c r="BG3825" s="63"/>
      <c r="BH3825" s="63"/>
      <c r="BI3825" s="63"/>
      <c r="BJ3825" s="63"/>
      <c r="BK3825" s="63"/>
      <c r="BL3825" s="63"/>
      <c r="BM3825" s="63"/>
      <c r="BN3825" s="63"/>
      <c r="BO3825" s="63"/>
      <c r="BP3825" s="63"/>
      <c r="BQ3825" s="63"/>
      <c r="BR3825" s="63"/>
      <c r="BS3825" s="63"/>
      <c r="BT3825" s="63"/>
      <c r="BU3825" s="63"/>
      <c r="BV3825" s="63"/>
      <c r="BW3825" s="63"/>
      <c r="BX3825" s="63"/>
      <c r="BY3825" s="63"/>
      <c r="BZ3825" s="63"/>
      <c r="CA3825" s="63"/>
      <c r="CB3825" s="63"/>
      <c r="CC3825" s="63"/>
      <c r="CD3825" s="63"/>
      <c r="CE3825" s="63"/>
      <c r="CF3825" s="63"/>
      <c r="CG3825" s="63"/>
      <c r="CH3825" s="63"/>
      <c r="CI3825" s="63"/>
      <c r="CJ3825" s="63"/>
      <c r="CK3825" s="63"/>
      <c r="CL3825" s="63"/>
      <c r="CM3825" s="63"/>
      <c r="CN3825" s="63"/>
      <c r="CO3825" s="63"/>
      <c r="CP3825" s="63"/>
      <c r="CR3825" s="227"/>
      <c r="CS3825" s="74"/>
    </row>
    <row r="3826" spans="1:97" s="72" customFormat="1" ht="75.75" customHeight="1">
      <c r="A3826" s="63"/>
      <c r="B3826" s="63"/>
      <c r="C3826" s="63"/>
      <c r="D3826" s="63"/>
      <c r="E3826" s="63"/>
      <c r="F3826" s="63"/>
      <c r="G3826" s="63"/>
      <c r="H3826" s="63"/>
      <c r="I3826" s="63"/>
      <c r="J3826" s="63"/>
      <c r="K3826" s="63"/>
      <c r="L3826" s="63"/>
      <c r="M3826" s="63"/>
      <c r="N3826" s="63"/>
      <c r="O3826" s="63"/>
      <c r="P3826" s="63"/>
      <c r="Q3826" s="63"/>
      <c r="R3826" s="63"/>
      <c r="S3826" s="63"/>
      <c r="T3826" s="63"/>
      <c r="U3826" s="63"/>
      <c r="V3826" s="63"/>
      <c r="W3826" s="63"/>
      <c r="X3826" s="63"/>
      <c r="Y3826" s="63"/>
      <c r="Z3826" s="63"/>
      <c r="AA3826" s="63"/>
      <c r="AB3826" s="63"/>
      <c r="AC3826" s="63"/>
      <c r="AD3826" s="63"/>
      <c r="AE3826" s="63"/>
      <c r="AF3826" s="63"/>
      <c r="AG3826" s="63"/>
      <c r="AH3826" s="63"/>
      <c r="AI3826" s="63"/>
      <c r="AJ3826" s="63"/>
      <c r="AK3826" s="63"/>
      <c r="AL3826" s="63"/>
      <c r="AM3826" s="63"/>
      <c r="AN3826" s="63"/>
      <c r="AO3826" s="63"/>
      <c r="AP3826" s="63"/>
      <c r="AQ3826" s="63"/>
      <c r="AR3826" s="63"/>
      <c r="AS3826" s="63"/>
      <c r="AT3826" s="63"/>
      <c r="AU3826" s="63"/>
      <c r="AV3826" s="63"/>
      <c r="AW3826" s="63"/>
      <c r="AX3826" s="63"/>
      <c r="AY3826" s="63"/>
      <c r="AZ3826" s="63"/>
      <c r="BA3826" s="63"/>
      <c r="BB3826" s="63"/>
      <c r="BC3826" s="63"/>
      <c r="BD3826" s="63"/>
      <c r="BE3826" s="63"/>
      <c r="BF3826" s="63"/>
      <c r="BG3826" s="63"/>
      <c r="BH3826" s="63"/>
      <c r="BI3826" s="63"/>
      <c r="BJ3826" s="63"/>
      <c r="BK3826" s="63"/>
      <c r="BL3826" s="63"/>
      <c r="BM3826" s="63"/>
      <c r="BN3826" s="63"/>
      <c r="BO3826" s="63"/>
      <c r="BP3826" s="63"/>
      <c r="BQ3826" s="63"/>
      <c r="BR3826" s="63"/>
      <c r="BS3826" s="63"/>
      <c r="BT3826" s="63"/>
      <c r="BU3826" s="63"/>
      <c r="BV3826" s="63"/>
      <c r="BW3826" s="63"/>
      <c r="BX3826" s="63"/>
      <c r="BY3826" s="63"/>
      <c r="BZ3826" s="63"/>
      <c r="CA3826" s="63"/>
      <c r="CB3826" s="63"/>
      <c r="CC3826" s="63"/>
      <c r="CD3826" s="63"/>
      <c r="CE3826" s="63"/>
      <c r="CF3826" s="63"/>
      <c r="CG3826" s="63"/>
      <c r="CH3826" s="63"/>
      <c r="CI3826" s="63"/>
      <c r="CJ3826" s="63"/>
      <c r="CK3826" s="63"/>
      <c r="CL3826" s="63"/>
      <c r="CM3826" s="63"/>
      <c r="CN3826" s="63"/>
      <c r="CO3826" s="63"/>
      <c r="CP3826" s="63"/>
      <c r="CR3826" s="227"/>
      <c r="CS3826" s="74"/>
    </row>
    <row r="3827" spans="1:97" s="72" customFormat="1" ht="75.75" customHeight="1">
      <c r="A3827" s="63"/>
      <c r="B3827" s="63"/>
      <c r="C3827" s="63"/>
      <c r="D3827" s="63"/>
      <c r="E3827" s="63"/>
      <c r="F3827" s="63"/>
      <c r="G3827" s="63"/>
      <c r="H3827" s="63"/>
      <c r="I3827" s="63"/>
      <c r="J3827" s="63"/>
      <c r="K3827" s="63"/>
      <c r="L3827" s="63"/>
      <c r="M3827" s="63"/>
      <c r="N3827" s="63"/>
      <c r="O3827" s="63"/>
      <c r="P3827" s="63"/>
      <c r="Q3827" s="63"/>
      <c r="R3827" s="63"/>
      <c r="S3827" s="63"/>
      <c r="T3827" s="63"/>
      <c r="U3827" s="63"/>
      <c r="V3827" s="63"/>
      <c r="W3827" s="63"/>
      <c r="X3827" s="63"/>
      <c r="Y3827" s="63"/>
      <c r="Z3827" s="63"/>
      <c r="AA3827" s="63"/>
      <c r="AB3827" s="63"/>
      <c r="AC3827" s="63"/>
      <c r="AD3827" s="63"/>
      <c r="AE3827" s="63"/>
      <c r="AF3827" s="63"/>
      <c r="AG3827" s="63"/>
      <c r="AH3827" s="63"/>
      <c r="AI3827" s="63"/>
      <c r="AJ3827" s="63"/>
      <c r="AK3827" s="63"/>
      <c r="AL3827" s="63"/>
      <c r="AM3827" s="63"/>
      <c r="AN3827" s="63"/>
      <c r="AO3827" s="63"/>
      <c r="AP3827" s="63"/>
      <c r="AQ3827" s="63"/>
      <c r="AR3827" s="63"/>
      <c r="AS3827" s="63"/>
      <c r="AT3827" s="63"/>
      <c r="AU3827" s="63"/>
      <c r="AV3827" s="63"/>
      <c r="AW3827" s="63"/>
      <c r="AX3827" s="63"/>
      <c r="AY3827" s="63"/>
      <c r="AZ3827" s="63"/>
      <c r="BA3827" s="63"/>
      <c r="BB3827" s="63"/>
      <c r="BC3827" s="63"/>
      <c r="BD3827" s="63"/>
      <c r="BE3827" s="63"/>
      <c r="BF3827" s="63"/>
      <c r="BG3827" s="63"/>
      <c r="BH3827" s="63"/>
      <c r="BI3827" s="63"/>
      <c r="BJ3827" s="63"/>
      <c r="BK3827" s="63"/>
      <c r="BL3827" s="63"/>
      <c r="BM3827" s="63"/>
      <c r="BN3827" s="63"/>
      <c r="BO3827" s="63"/>
      <c r="BP3827" s="63"/>
      <c r="BQ3827" s="63"/>
      <c r="BR3827" s="63"/>
      <c r="BS3827" s="63"/>
      <c r="BT3827" s="63"/>
      <c r="BU3827" s="63"/>
      <c r="BV3827" s="63"/>
      <c r="BW3827" s="63"/>
      <c r="BX3827" s="63"/>
      <c r="BY3827" s="63"/>
      <c r="BZ3827" s="63"/>
      <c r="CA3827" s="63"/>
      <c r="CB3827" s="63"/>
      <c r="CC3827" s="63"/>
      <c r="CD3827" s="63"/>
      <c r="CE3827" s="63"/>
      <c r="CF3827" s="63"/>
      <c r="CG3827" s="63"/>
      <c r="CH3827" s="63"/>
      <c r="CI3827" s="63"/>
      <c r="CJ3827" s="63"/>
      <c r="CK3827" s="63"/>
      <c r="CL3827" s="63"/>
      <c r="CM3827" s="63"/>
      <c r="CN3827" s="63"/>
      <c r="CO3827" s="63"/>
      <c r="CP3827" s="63"/>
      <c r="CR3827" s="227"/>
      <c r="CS3827" s="74"/>
    </row>
    <row r="3828" spans="1:97" s="72" customFormat="1" ht="75.75" customHeight="1">
      <c r="A3828" s="63"/>
      <c r="B3828" s="63"/>
      <c r="C3828" s="63"/>
      <c r="D3828" s="63"/>
      <c r="E3828" s="63"/>
      <c r="F3828" s="63"/>
      <c r="G3828" s="63"/>
      <c r="H3828" s="63"/>
      <c r="I3828" s="63"/>
      <c r="J3828" s="63"/>
      <c r="K3828" s="63"/>
      <c r="L3828" s="63"/>
      <c r="M3828" s="63"/>
      <c r="N3828" s="63"/>
      <c r="O3828" s="63"/>
      <c r="P3828" s="63"/>
      <c r="Q3828" s="63"/>
      <c r="R3828" s="63"/>
      <c r="S3828" s="63"/>
      <c r="T3828" s="63"/>
      <c r="U3828" s="63"/>
      <c r="V3828" s="63"/>
      <c r="W3828" s="63"/>
      <c r="X3828" s="63"/>
      <c r="Y3828" s="63"/>
      <c r="Z3828" s="63"/>
      <c r="AA3828" s="63"/>
      <c r="AB3828" s="63"/>
      <c r="AC3828" s="63"/>
      <c r="AD3828" s="63"/>
      <c r="AE3828" s="63"/>
      <c r="AF3828" s="63"/>
      <c r="AG3828" s="63"/>
      <c r="AH3828" s="63"/>
      <c r="AI3828" s="63"/>
      <c r="AJ3828" s="63"/>
      <c r="AK3828" s="63"/>
      <c r="AL3828" s="63"/>
      <c r="AM3828" s="63"/>
      <c r="AN3828" s="63"/>
      <c r="AO3828" s="63"/>
      <c r="AP3828" s="63"/>
      <c r="AQ3828" s="63"/>
      <c r="AR3828" s="63"/>
      <c r="AS3828" s="63"/>
      <c r="AT3828" s="63"/>
      <c r="AU3828" s="63"/>
      <c r="AV3828" s="63"/>
      <c r="AW3828" s="63"/>
      <c r="AX3828" s="63"/>
      <c r="AY3828" s="63"/>
      <c r="AZ3828" s="63"/>
      <c r="BA3828" s="63"/>
      <c r="BB3828" s="63"/>
      <c r="BC3828" s="63"/>
      <c r="BD3828" s="63"/>
      <c r="BE3828" s="63"/>
      <c r="BF3828" s="63"/>
      <c r="BG3828" s="63"/>
      <c r="BH3828" s="63"/>
      <c r="BI3828" s="63"/>
      <c r="BJ3828" s="63"/>
      <c r="BK3828" s="63"/>
      <c r="BL3828" s="63"/>
      <c r="BM3828" s="63"/>
      <c r="BN3828" s="63"/>
      <c r="BO3828" s="63"/>
      <c r="BP3828" s="63"/>
      <c r="BQ3828" s="63"/>
      <c r="BR3828" s="63"/>
      <c r="BS3828" s="63"/>
      <c r="BT3828" s="63"/>
      <c r="BU3828" s="63"/>
      <c r="BV3828" s="63"/>
      <c r="BW3828" s="63"/>
      <c r="BX3828" s="63"/>
      <c r="BY3828" s="63"/>
      <c r="BZ3828" s="63"/>
      <c r="CA3828" s="63"/>
      <c r="CB3828" s="63"/>
      <c r="CC3828" s="63"/>
      <c r="CD3828" s="63"/>
      <c r="CE3828" s="63"/>
      <c r="CF3828" s="63"/>
      <c r="CG3828" s="63"/>
      <c r="CH3828" s="63"/>
      <c r="CI3828" s="63"/>
      <c r="CJ3828" s="63"/>
      <c r="CK3828" s="63"/>
      <c r="CL3828" s="63"/>
      <c r="CM3828" s="63"/>
      <c r="CN3828" s="63"/>
      <c r="CO3828" s="63"/>
      <c r="CP3828" s="63"/>
      <c r="CR3828" s="227"/>
      <c r="CS3828" s="74"/>
    </row>
    <row r="3829" spans="1:97" s="72" customFormat="1" ht="75.75" customHeight="1">
      <c r="A3829" s="63"/>
      <c r="B3829" s="63"/>
      <c r="C3829" s="63"/>
      <c r="D3829" s="63"/>
      <c r="E3829" s="63"/>
      <c r="F3829" s="63"/>
      <c r="G3829" s="63"/>
      <c r="H3829" s="63"/>
      <c r="I3829" s="63"/>
      <c r="J3829" s="63"/>
      <c r="K3829" s="63"/>
      <c r="L3829" s="63"/>
      <c r="M3829" s="63"/>
      <c r="N3829" s="63"/>
      <c r="O3829" s="63"/>
      <c r="P3829" s="63"/>
      <c r="Q3829" s="63"/>
      <c r="R3829" s="63"/>
      <c r="S3829" s="63"/>
      <c r="T3829" s="63"/>
      <c r="U3829" s="63"/>
      <c r="V3829" s="63"/>
      <c r="W3829" s="63"/>
      <c r="X3829" s="63"/>
      <c r="Y3829" s="63"/>
      <c r="Z3829" s="63"/>
      <c r="AA3829" s="63"/>
      <c r="AB3829" s="63"/>
      <c r="AC3829" s="63"/>
      <c r="AD3829" s="63"/>
      <c r="AE3829" s="63"/>
      <c r="AF3829" s="63"/>
      <c r="AG3829" s="63"/>
      <c r="AH3829" s="63"/>
      <c r="AI3829" s="63"/>
      <c r="AJ3829" s="63"/>
      <c r="AK3829" s="63"/>
      <c r="AL3829" s="63"/>
      <c r="AM3829" s="63"/>
      <c r="AN3829" s="63"/>
      <c r="AO3829" s="63"/>
      <c r="AP3829" s="63"/>
      <c r="AQ3829" s="63"/>
      <c r="AR3829" s="63"/>
      <c r="AS3829" s="63"/>
      <c r="AT3829" s="63"/>
      <c r="AU3829" s="63"/>
      <c r="AV3829" s="63"/>
      <c r="AW3829" s="63"/>
      <c r="AX3829" s="63"/>
      <c r="AY3829" s="63"/>
      <c r="AZ3829" s="63"/>
      <c r="BA3829" s="63"/>
      <c r="BB3829" s="63"/>
      <c r="BC3829" s="63"/>
      <c r="BD3829" s="63"/>
      <c r="BE3829" s="63"/>
      <c r="BF3829" s="63"/>
      <c r="BG3829" s="63"/>
      <c r="BH3829" s="63"/>
      <c r="BI3829" s="63"/>
      <c r="BJ3829" s="63"/>
      <c r="BK3829" s="63"/>
      <c r="BL3829" s="63"/>
      <c r="BM3829" s="63"/>
      <c r="BN3829" s="63"/>
      <c r="BO3829" s="63"/>
      <c r="BP3829" s="63"/>
      <c r="BQ3829" s="63"/>
      <c r="BR3829" s="63"/>
      <c r="BS3829" s="63"/>
      <c r="BT3829" s="63"/>
      <c r="BU3829" s="63"/>
      <c r="BV3829" s="63"/>
      <c r="BW3829" s="63"/>
      <c r="BX3829" s="63"/>
      <c r="BY3829" s="63"/>
      <c r="BZ3829" s="63"/>
      <c r="CA3829" s="63"/>
      <c r="CB3829" s="63"/>
      <c r="CC3829" s="63"/>
      <c r="CD3829" s="63"/>
      <c r="CE3829" s="63"/>
      <c r="CF3829" s="63"/>
      <c r="CG3829" s="63"/>
      <c r="CH3829" s="63"/>
      <c r="CI3829" s="63"/>
      <c r="CJ3829" s="63"/>
      <c r="CK3829" s="63"/>
      <c r="CL3829" s="63"/>
      <c r="CM3829" s="63"/>
      <c r="CN3829" s="63"/>
      <c r="CO3829" s="63"/>
      <c r="CP3829" s="63"/>
      <c r="CR3829" s="227"/>
      <c r="CS3829" s="74"/>
    </row>
    <row r="3830" spans="1:97" s="72" customFormat="1" ht="75.75" customHeight="1">
      <c r="A3830" s="63"/>
      <c r="B3830" s="63"/>
      <c r="C3830" s="63"/>
      <c r="D3830" s="63"/>
      <c r="E3830" s="63"/>
      <c r="F3830" s="63"/>
      <c r="G3830" s="63"/>
      <c r="H3830" s="63"/>
      <c r="I3830" s="63"/>
      <c r="J3830" s="63"/>
      <c r="K3830" s="63"/>
      <c r="L3830" s="63"/>
      <c r="M3830" s="63"/>
      <c r="N3830" s="63"/>
      <c r="O3830" s="63"/>
      <c r="P3830" s="63"/>
      <c r="Q3830" s="63"/>
      <c r="R3830" s="63"/>
      <c r="S3830" s="63"/>
      <c r="T3830" s="63"/>
      <c r="U3830" s="63"/>
      <c r="V3830" s="63"/>
      <c r="W3830" s="63"/>
      <c r="X3830" s="63"/>
      <c r="Y3830" s="63"/>
      <c r="Z3830" s="63"/>
      <c r="AA3830" s="63"/>
      <c r="AB3830" s="63"/>
      <c r="AC3830" s="63"/>
      <c r="AD3830" s="63"/>
      <c r="AE3830" s="63"/>
      <c r="AF3830" s="63"/>
      <c r="AG3830" s="63"/>
      <c r="AH3830" s="63"/>
      <c r="AI3830" s="63"/>
      <c r="AJ3830" s="63"/>
      <c r="AK3830" s="63"/>
      <c r="AL3830" s="63"/>
      <c r="AM3830" s="63"/>
      <c r="AN3830" s="63"/>
      <c r="AO3830" s="63"/>
      <c r="AP3830" s="63"/>
      <c r="AQ3830" s="63"/>
      <c r="AR3830" s="63"/>
      <c r="AS3830" s="63"/>
      <c r="AT3830" s="63"/>
      <c r="AU3830" s="63"/>
      <c r="AV3830" s="63"/>
      <c r="AW3830" s="63"/>
      <c r="AX3830" s="63"/>
      <c r="AY3830" s="63"/>
      <c r="AZ3830" s="63"/>
      <c r="BA3830" s="63"/>
      <c r="BB3830" s="63"/>
      <c r="BC3830" s="63"/>
      <c r="BD3830" s="63"/>
      <c r="BE3830" s="63"/>
      <c r="BF3830" s="63"/>
      <c r="BG3830" s="63"/>
      <c r="BH3830" s="63"/>
      <c r="BI3830" s="63"/>
      <c r="BJ3830" s="63"/>
      <c r="BK3830" s="63"/>
      <c r="BL3830" s="63"/>
      <c r="BM3830" s="63"/>
      <c r="BN3830" s="63"/>
      <c r="BO3830" s="63"/>
      <c r="BP3830" s="63"/>
      <c r="BQ3830" s="63"/>
      <c r="BR3830" s="63"/>
      <c r="BS3830" s="63"/>
      <c r="BT3830" s="63"/>
      <c r="BU3830" s="63"/>
      <c r="BV3830" s="63"/>
      <c r="BW3830" s="63"/>
      <c r="BX3830" s="63"/>
      <c r="BY3830" s="63"/>
      <c r="BZ3830" s="63"/>
      <c r="CA3830" s="63"/>
      <c r="CB3830" s="63"/>
      <c r="CC3830" s="63"/>
      <c r="CD3830" s="63"/>
      <c r="CE3830" s="63"/>
      <c r="CF3830" s="63"/>
      <c r="CG3830" s="63"/>
      <c r="CH3830" s="63"/>
      <c r="CI3830" s="63"/>
      <c r="CJ3830" s="63"/>
      <c r="CK3830" s="63"/>
      <c r="CL3830" s="63"/>
      <c r="CM3830" s="63"/>
      <c r="CN3830" s="63"/>
      <c r="CO3830" s="63"/>
      <c r="CP3830" s="63"/>
      <c r="CR3830" s="227"/>
      <c r="CS3830" s="74"/>
    </row>
    <row r="3831" spans="1:97" s="72" customFormat="1" ht="75.75" customHeight="1">
      <c r="A3831" s="63"/>
      <c r="B3831" s="63"/>
      <c r="C3831" s="63"/>
      <c r="D3831" s="63"/>
      <c r="E3831" s="63"/>
      <c r="F3831" s="63"/>
      <c r="G3831" s="63"/>
      <c r="H3831" s="63"/>
      <c r="I3831" s="63"/>
      <c r="J3831" s="63"/>
      <c r="K3831" s="63"/>
      <c r="L3831" s="63"/>
      <c r="M3831" s="63"/>
      <c r="N3831" s="63"/>
      <c r="O3831" s="63"/>
      <c r="P3831" s="63"/>
      <c r="Q3831" s="63"/>
      <c r="R3831" s="63"/>
      <c r="S3831" s="63"/>
      <c r="T3831" s="63"/>
      <c r="U3831" s="63"/>
      <c r="V3831" s="63"/>
      <c r="W3831" s="63"/>
      <c r="X3831" s="63"/>
      <c r="Y3831" s="63"/>
      <c r="Z3831" s="63"/>
      <c r="AA3831" s="63"/>
      <c r="AB3831" s="63"/>
      <c r="AC3831" s="63"/>
      <c r="AD3831" s="63"/>
      <c r="AE3831" s="63"/>
      <c r="AF3831" s="63"/>
      <c r="AG3831" s="63"/>
      <c r="AH3831" s="63"/>
      <c r="AI3831" s="63"/>
      <c r="AJ3831" s="63"/>
      <c r="AK3831" s="63"/>
      <c r="AL3831" s="63"/>
      <c r="AM3831" s="63"/>
      <c r="AN3831" s="63"/>
      <c r="AO3831" s="63"/>
      <c r="AP3831" s="63"/>
      <c r="AQ3831" s="63"/>
      <c r="AR3831" s="63"/>
      <c r="AS3831" s="63"/>
      <c r="AT3831" s="63"/>
      <c r="AU3831" s="63"/>
      <c r="AV3831" s="63"/>
      <c r="AW3831" s="63"/>
      <c r="AX3831" s="63"/>
      <c r="AY3831" s="63"/>
      <c r="AZ3831" s="63"/>
      <c r="BA3831" s="63"/>
      <c r="BB3831" s="63"/>
      <c r="BC3831" s="63"/>
      <c r="BD3831" s="63"/>
      <c r="BE3831" s="63"/>
      <c r="BF3831" s="63"/>
      <c r="BG3831" s="63"/>
      <c r="BH3831" s="63"/>
      <c r="BI3831" s="63"/>
      <c r="BJ3831" s="63"/>
      <c r="BK3831" s="63"/>
      <c r="BL3831" s="63"/>
      <c r="BM3831" s="63"/>
      <c r="BN3831" s="63"/>
      <c r="BO3831" s="63"/>
      <c r="BP3831" s="63"/>
      <c r="BQ3831" s="63"/>
      <c r="BR3831" s="63"/>
      <c r="BS3831" s="63"/>
      <c r="BT3831" s="63"/>
      <c r="BU3831" s="63"/>
      <c r="BV3831" s="63"/>
      <c r="BW3831" s="63"/>
      <c r="BX3831" s="63"/>
      <c r="BY3831" s="63"/>
      <c r="BZ3831" s="63"/>
      <c r="CA3831" s="63"/>
      <c r="CB3831" s="63"/>
      <c r="CC3831" s="63"/>
      <c r="CD3831" s="63"/>
      <c r="CE3831" s="63"/>
      <c r="CF3831" s="63"/>
      <c r="CG3831" s="63"/>
      <c r="CH3831" s="63"/>
      <c r="CI3831" s="63"/>
      <c r="CJ3831" s="63"/>
      <c r="CK3831" s="63"/>
      <c r="CL3831" s="63"/>
      <c r="CM3831" s="63"/>
      <c r="CN3831" s="63"/>
      <c r="CO3831" s="63"/>
      <c r="CP3831" s="63"/>
      <c r="CR3831" s="227"/>
      <c r="CS3831" s="74"/>
    </row>
    <row r="3832" spans="1:97" s="72" customFormat="1" ht="75.75" customHeight="1">
      <c r="A3832" s="63"/>
      <c r="B3832" s="63"/>
      <c r="C3832" s="63"/>
      <c r="D3832" s="63"/>
      <c r="E3832" s="63"/>
      <c r="F3832" s="63"/>
      <c r="G3832" s="63"/>
      <c r="H3832" s="63"/>
      <c r="I3832" s="63"/>
      <c r="J3832" s="63"/>
      <c r="K3832" s="63"/>
      <c r="L3832" s="63"/>
      <c r="M3832" s="63"/>
      <c r="N3832" s="63"/>
      <c r="O3832" s="63"/>
      <c r="P3832" s="63"/>
      <c r="Q3832" s="63"/>
      <c r="R3832" s="63"/>
      <c r="S3832" s="63"/>
      <c r="T3832" s="63"/>
      <c r="U3832" s="63"/>
      <c r="V3832" s="63"/>
      <c r="W3832" s="63"/>
      <c r="X3832" s="63"/>
      <c r="Y3832" s="63"/>
      <c r="Z3832" s="63"/>
      <c r="AA3832" s="63"/>
      <c r="AB3832" s="63"/>
      <c r="AC3832" s="63"/>
      <c r="AD3832" s="63"/>
      <c r="AE3832" s="63"/>
      <c r="AF3832" s="63"/>
      <c r="AG3832" s="63"/>
      <c r="AH3832" s="63"/>
      <c r="AI3832" s="63"/>
      <c r="AJ3832" s="63"/>
      <c r="AK3832" s="63"/>
      <c r="AL3832" s="63"/>
      <c r="AM3832" s="63"/>
      <c r="AN3832" s="63"/>
      <c r="AO3832" s="63"/>
      <c r="AP3832" s="63"/>
      <c r="AQ3832" s="63"/>
      <c r="AR3832" s="63"/>
      <c r="AS3832" s="63"/>
      <c r="AT3832" s="63"/>
      <c r="AU3832" s="63"/>
      <c r="AV3832" s="63"/>
      <c r="AW3832" s="63"/>
      <c r="AX3832" s="63"/>
      <c r="AY3832" s="63"/>
      <c r="AZ3832" s="63"/>
      <c r="BA3832" s="63"/>
      <c r="BB3832" s="63"/>
      <c r="BC3832" s="63"/>
      <c r="BD3832" s="63"/>
      <c r="BE3832" s="63"/>
      <c r="BF3832" s="63"/>
      <c r="BG3832" s="63"/>
      <c r="BH3832" s="63"/>
      <c r="BI3832" s="63"/>
      <c r="BJ3832" s="63"/>
      <c r="BK3832" s="63"/>
      <c r="BL3832" s="63"/>
      <c r="BM3832" s="63"/>
      <c r="BN3832" s="63"/>
      <c r="BO3832" s="63"/>
      <c r="BP3832" s="63"/>
      <c r="BQ3832" s="63"/>
      <c r="BR3832" s="63"/>
      <c r="BS3832" s="63"/>
      <c r="BT3832" s="63"/>
      <c r="BU3832" s="63"/>
      <c r="BV3832" s="63"/>
      <c r="BW3832" s="63"/>
      <c r="BX3832" s="63"/>
      <c r="BY3832" s="63"/>
      <c r="BZ3832" s="63"/>
      <c r="CA3832" s="63"/>
      <c r="CB3832" s="63"/>
      <c r="CC3832" s="63"/>
      <c r="CD3832" s="63"/>
      <c r="CE3832" s="63"/>
      <c r="CF3832" s="63"/>
      <c r="CG3832" s="63"/>
      <c r="CH3832" s="63"/>
      <c r="CI3832" s="63"/>
      <c r="CJ3832" s="63"/>
      <c r="CK3832" s="63"/>
      <c r="CL3832" s="63"/>
      <c r="CM3832" s="63"/>
      <c r="CN3832" s="63"/>
      <c r="CO3832" s="63"/>
      <c r="CP3832" s="63"/>
      <c r="CR3832" s="227"/>
      <c r="CS3832" s="74"/>
    </row>
    <row r="3833" spans="1:97" s="72" customFormat="1" ht="75.75" customHeight="1">
      <c r="A3833" s="63"/>
      <c r="B3833" s="63"/>
      <c r="C3833" s="63"/>
      <c r="D3833" s="63"/>
      <c r="E3833" s="63"/>
      <c r="F3833" s="63"/>
      <c r="G3833" s="63"/>
      <c r="H3833" s="63"/>
      <c r="I3833" s="63"/>
      <c r="J3833" s="63"/>
      <c r="K3833" s="63"/>
      <c r="L3833" s="63"/>
      <c r="M3833" s="63"/>
      <c r="N3833" s="63"/>
      <c r="O3833" s="63"/>
      <c r="P3833" s="63"/>
      <c r="Q3833" s="63"/>
      <c r="R3833" s="63"/>
      <c r="S3833" s="63"/>
      <c r="T3833" s="63"/>
      <c r="U3833" s="63"/>
      <c r="V3833" s="63"/>
      <c r="W3833" s="63"/>
      <c r="X3833" s="63"/>
      <c r="Y3833" s="63"/>
      <c r="Z3833" s="63"/>
      <c r="AA3833" s="63"/>
      <c r="AB3833" s="63"/>
      <c r="AC3833" s="63"/>
      <c r="AD3833" s="63"/>
      <c r="AE3833" s="63"/>
      <c r="AF3833" s="63"/>
      <c r="AG3833" s="63"/>
      <c r="AH3833" s="63"/>
      <c r="AI3833" s="63"/>
      <c r="AJ3833" s="63"/>
      <c r="AK3833" s="63"/>
      <c r="AL3833" s="63"/>
      <c r="AM3833" s="63"/>
      <c r="AN3833" s="63"/>
      <c r="AO3833" s="63"/>
      <c r="AP3833" s="63"/>
      <c r="AQ3833" s="63"/>
      <c r="AR3833" s="63"/>
      <c r="AS3833" s="63"/>
      <c r="AT3833" s="63"/>
      <c r="AU3833" s="63"/>
      <c r="AV3833" s="63"/>
      <c r="AW3833" s="63"/>
      <c r="AX3833" s="63"/>
      <c r="AY3833" s="63"/>
      <c r="AZ3833" s="63"/>
      <c r="BA3833" s="63"/>
      <c r="BB3833" s="63"/>
      <c r="BC3833" s="63"/>
      <c r="BD3833" s="63"/>
      <c r="BE3833" s="63"/>
      <c r="BF3833" s="63"/>
      <c r="BG3833" s="63"/>
      <c r="BH3833" s="63"/>
      <c r="BI3833" s="63"/>
      <c r="BJ3833" s="63"/>
      <c r="BK3833" s="63"/>
      <c r="BL3833" s="63"/>
      <c r="BM3833" s="63"/>
      <c r="BN3833" s="63"/>
      <c r="BO3833" s="63"/>
      <c r="BP3833" s="63"/>
      <c r="BQ3833" s="63"/>
      <c r="BR3833" s="63"/>
      <c r="BS3833" s="63"/>
      <c r="BT3833" s="63"/>
      <c r="BU3833" s="63"/>
      <c r="BV3833" s="63"/>
      <c r="BW3833" s="63"/>
      <c r="BX3833" s="63"/>
      <c r="BY3833" s="63"/>
      <c r="BZ3833" s="63"/>
      <c r="CA3833" s="63"/>
      <c r="CB3833" s="63"/>
      <c r="CC3833" s="63"/>
      <c r="CD3833" s="63"/>
      <c r="CE3833" s="63"/>
      <c r="CF3833" s="63"/>
      <c r="CG3833" s="63"/>
      <c r="CH3833" s="63"/>
      <c r="CI3833" s="63"/>
      <c r="CJ3833" s="63"/>
      <c r="CK3833" s="63"/>
      <c r="CL3833" s="63"/>
      <c r="CM3833" s="63"/>
      <c r="CN3833" s="63"/>
      <c r="CO3833" s="63"/>
      <c r="CP3833" s="63"/>
      <c r="CR3833" s="227"/>
      <c r="CS3833" s="74"/>
    </row>
    <row r="3834" spans="1:97" s="72" customFormat="1" ht="75.75" customHeight="1">
      <c r="A3834" s="63"/>
      <c r="B3834" s="63"/>
      <c r="C3834" s="63"/>
      <c r="D3834" s="63"/>
      <c r="E3834" s="63"/>
      <c r="F3834" s="63"/>
      <c r="G3834" s="63"/>
      <c r="H3834" s="63"/>
      <c r="I3834" s="63"/>
      <c r="J3834" s="63"/>
      <c r="K3834" s="63"/>
      <c r="L3834" s="63"/>
      <c r="M3834" s="63"/>
      <c r="N3834" s="63"/>
      <c r="O3834" s="63"/>
      <c r="P3834" s="63"/>
      <c r="Q3834" s="63"/>
      <c r="R3834" s="63"/>
      <c r="S3834" s="63"/>
      <c r="T3834" s="63"/>
      <c r="U3834" s="63"/>
      <c r="V3834" s="63"/>
      <c r="W3834" s="63"/>
      <c r="X3834" s="63"/>
      <c r="Y3834" s="63"/>
      <c r="Z3834" s="63"/>
      <c r="AA3834" s="63"/>
      <c r="AB3834" s="63"/>
      <c r="AC3834" s="63"/>
      <c r="AD3834" s="63"/>
      <c r="AE3834" s="63"/>
      <c r="AF3834" s="63"/>
      <c r="AG3834" s="63"/>
      <c r="AH3834" s="63"/>
      <c r="AI3834" s="63"/>
      <c r="AJ3834" s="63"/>
      <c r="AK3834" s="63"/>
      <c r="AL3834" s="63"/>
      <c r="AM3834" s="63"/>
      <c r="AN3834" s="63"/>
      <c r="AO3834" s="63"/>
      <c r="AP3834" s="63"/>
      <c r="AQ3834" s="63"/>
      <c r="AR3834" s="63"/>
      <c r="AS3834" s="63"/>
      <c r="AT3834" s="63"/>
      <c r="AU3834" s="63"/>
      <c r="AV3834" s="63"/>
      <c r="AW3834" s="63"/>
      <c r="AX3834" s="63"/>
      <c r="AY3834" s="63"/>
      <c r="AZ3834" s="63"/>
      <c r="BA3834" s="63"/>
      <c r="BB3834" s="63"/>
      <c r="BC3834" s="63"/>
      <c r="BD3834" s="63"/>
      <c r="BE3834" s="63"/>
      <c r="BF3834" s="63"/>
      <c r="BG3834" s="63"/>
      <c r="BH3834" s="63"/>
      <c r="BI3834" s="63"/>
      <c r="BJ3834" s="63"/>
      <c r="BK3834" s="63"/>
      <c r="BL3834" s="63"/>
      <c r="BM3834" s="63"/>
      <c r="BN3834" s="63"/>
      <c r="BO3834" s="63"/>
      <c r="BP3834" s="63"/>
      <c r="BQ3834" s="63"/>
      <c r="BR3834" s="63"/>
      <c r="BS3834" s="63"/>
      <c r="BT3834" s="63"/>
      <c r="BU3834" s="63"/>
      <c r="BV3834" s="63"/>
      <c r="BW3834" s="63"/>
      <c r="BX3834" s="63"/>
      <c r="BY3834" s="63"/>
      <c r="BZ3834" s="63"/>
      <c r="CA3834" s="63"/>
      <c r="CB3834" s="63"/>
      <c r="CC3834" s="63"/>
      <c r="CD3834" s="63"/>
      <c r="CE3834" s="63"/>
      <c r="CF3834" s="63"/>
      <c r="CG3834" s="63"/>
      <c r="CH3834" s="63"/>
      <c r="CI3834" s="63"/>
      <c r="CJ3834" s="63"/>
      <c r="CK3834" s="63"/>
      <c r="CL3834" s="63"/>
      <c r="CM3834" s="63"/>
      <c r="CN3834" s="63"/>
      <c r="CO3834" s="63"/>
      <c r="CP3834" s="63"/>
      <c r="CR3834" s="227"/>
      <c r="CS3834" s="74"/>
    </row>
    <row r="3835" spans="1:97" s="72" customFormat="1" ht="75.75" customHeight="1">
      <c r="A3835" s="63"/>
      <c r="B3835" s="63"/>
      <c r="C3835" s="63"/>
      <c r="D3835" s="63"/>
      <c r="E3835" s="63"/>
      <c r="F3835" s="63"/>
      <c r="G3835" s="63"/>
      <c r="H3835" s="63"/>
      <c r="I3835" s="63"/>
      <c r="J3835" s="63"/>
      <c r="K3835" s="63"/>
      <c r="L3835" s="63"/>
      <c r="M3835" s="63"/>
      <c r="N3835" s="63"/>
      <c r="O3835" s="63"/>
      <c r="P3835" s="63"/>
      <c r="Q3835" s="63"/>
      <c r="R3835" s="63"/>
      <c r="S3835" s="63"/>
      <c r="T3835" s="63"/>
      <c r="U3835" s="63"/>
      <c r="V3835" s="63"/>
      <c r="W3835" s="63"/>
      <c r="X3835" s="63"/>
      <c r="Y3835" s="63"/>
      <c r="Z3835" s="63"/>
      <c r="AA3835" s="63"/>
      <c r="AB3835" s="63"/>
      <c r="AC3835" s="63"/>
      <c r="AD3835" s="63"/>
      <c r="AE3835" s="63"/>
      <c r="AF3835" s="63"/>
      <c r="AG3835" s="63"/>
      <c r="AH3835" s="63"/>
      <c r="AI3835" s="63"/>
      <c r="AJ3835" s="63"/>
      <c r="AK3835" s="63"/>
      <c r="AL3835" s="63"/>
      <c r="AM3835" s="63"/>
      <c r="AN3835" s="63"/>
      <c r="AO3835" s="63"/>
      <c r="AP3835" s="63"/>
      <c r="AQ3835" s="63"/>
      <c r="AR3835" s="63"/>
      <c r="AS3835" s="63"/>
      <c r="AT3835" s="63"/>
      <c r="AU3835" s="63"/>
      <c r="AV3835" s="63"/>
      <c r="AW3835" s="63"/>
      <c r="AX3835" s="63"/>
      <c r="AY3835" s="63"/>
      <c r="AZ3835" s="63"/>
      <c r="BA3835" s="63"/>
      <c r="BB3835" s="63"/>
      <c r="BC3835" s="63"/>
      <c r="BD3835" s="63"/>
      <c r="BE3835" s="63"/>
      <c r="BF3835" s="63"/>
      <c r="BG3835" s="63"/>
      <c r="BH3835" s="63"/>
      <c r="BI3835" s="63"/>
      <c r="BJ3835" s="63"/>
      <c r="BK3835" s="63"/>
      <c r="BL3835" s="63"/>
      <c r="BM3835" s="63"/>
      <c r="BN3835" s="63"/>
      <c r="BO3835" s="63"/>
      <c r="BP3835" s="63"/>
      <c r="BQ3835" s="63"/>
      <c r="BR3835" s="63"/>
      <c r="BS3835" s="63"/>
      <c r="BT3835" s="63"/>
      <c r="BU3835" s="63"/>
      <c r="BV3835" s="63"/>
      <c r="BW3835" s="63"/>
      <c r="BX3835" s="63"/>
      <c r="BY3835" s="63"/>
      <c r="BZ3835" s="63"/>
      <c r="CA3835" s="63"/>
      <c r="CB3835" s="63"/>
      <c r="CC3835" s="63"/>
      <c r="CD3835" s="63"/>
      <c r="CE3835" s="63"/>
      <c r="CF3835" s="63"/>
      <c r="CG3835" s="63"/>
      <c r="CH3835" s="63"/>
      <c r="CI3835" s="63"/>
      <c r="CJ3835" s="63"/>
      <c r="CK3835" s="63"/>
      <c r="CL3835" s="63"/>
      <c r="CM3835" s="63"/>
      <c r="CN3835" s="63"/>
      <c r="CO3835" s="63"/>
      <c r="CP3835" s="63"/>
      <c r="CR3835" s="227"/>
      <c r="CS3835" s="74"/>
    </row>
    <row r="3836" spans="1:97" s="72" customFormat="1" ht="75.75" customHeight="1">
      <c r="A3836" s="63"/>
      <c r="B3836" s="63"/>
      <c r="C3836" s="63"/>
      <c r="D3836" s="63"/>
      <c r="E3836" s="63"/>
      <c r="F3836" s="63"/>
      <c r="G3836" s="63"/>
      <c r="H3836" s="63"/>
      <c r="I3836" s="63"/>
      <c r="J3836" s="63"/>
      <c r="K3836" s="63"/>
      <c r="L3836" s="63"/>
      <c r="M3836" s="63"/>
      <c r="N3836" s="63"/>
      <c r="O3836" s="63"/>
      <c r="P3836" s="63"/>
      <c r="Q3836" s="63"/>
      <c r="R3836" s="63"/>
      <c r="S3836" s="63"/>
      <c r="T3836" s="63"/>
      <c r="U3836" s="63"/>
      <c r="V3836" s="63"/>
      <c r="W3836" s="63"/>
      <c r="X3836" s="63"/>
      <c r="Y3836" s="63"/>
      <c r="Z3836" s="63"/>
      <c r="AA3836" s="63"/>
      <c r="AB3836" s="63"/>
      <c r="AC3836" s="63"/>
      <c r="AD3836" s="63"/>
      <c r="AE3836" s="63"/>
      <c r="AF3836" s="63"/>
      <c r="AG3836" s="63"/>
      <c r="AH3836" s="63"/>
      <c r="AI3836" s="63"/>
      <c r="AJ3836" s="63"/>
      <c r="AK3836" s="63"/>
      <c r="AL3836" s="63"/>
      <c r="AM3836" s="63"/>
      <c r="AN3836" s="63"/>
      <c r="AO3836" s="63"/>
      <c r="AP3836" s="63"/>
      <c r="AQ3836" s="63"/>
      <c r="AR3836" s="63"/>
      <c r="AS3836" s="63"/>
      <c r="AT3836" s="63"/>
      <c r="AU3836" s="63"/>
      <c r="AV3836" s="63"/>
      <c r="AW3836" s="63"/>
      <c r="AX3836" s="63"/>
      <c r="AY3836" s="63"/>
      <c r="AZ3836" s="63"/>
      <c r="BA3836" s="63"/>
      <c r="BB3836" s="63"/>
      <c r="BC3836" s="63"/>
      <c r="BD3836" s="63"/>
      <c r="BE3836" s="63"/>
      <c r="BF3836" s="63"/>
      <c r="BG3836" s="63"/>
      <c r="BH3836" s="63"/>
      <c r="BI3836" s="63"/>
      <c r="BJ3836" s="63"/>
      <c r="BK3836" s="63"/>
      <c r="BL3836" s="63"/>
      <c r="BM3836" s="63"/>
      <c r="BN3836" s="63"/>
      <c r="BO3836" s="63"/>
      <c r="BP3836" s="63"/>
      <c r="BQ3836" s="63"/>
      <c r="BR3836" s="63"/>
      <c r="BS3836" s="63"/>
      <c r="BT3836" s="63"/>
      <c r="BU3836" s="63"/>
      <c r="BV3836" s="63"/>
      <c r="BW3836" s="63"/>
      <c r="BX3836" s="63"/>
      <c r="BY3836" s="63"/>
      <c r="BZ3836" s="63"/>
      <c r="CA3836" s="63"/>
      <c r="CB3836" s="63"/>
      <c r="CC3836" s="63"/>
      <c r="CD3836" s="63"/>
      <c r="CE3836" s="63"/>
      <c r="CF3836" s="63"/>
      <c r="CG3836" s="63"/>
      <c r="CH3836" s="63"/>
      <c r="CI3836" s="63"/>
      <c r="CJ3836" s="63"/>
      <c r="CK3836" s="63"/>
      <c r="CL3836" s="63"/>
      <c r="CM3836" s="63"/>
      <c r="CN3836" s="63"/>
      <c r="CO3836" s="63"/>
      <c r="CP3836" s="63"/>
      <c r="CR3836" s="227"/>
      <c r="CS3836" s="74"/>
    </row>
    <row r="3837" spans="1:97" s="72" customFormat="1" ht="75.75" customHeight="1">
      <c r="A3837" s="63"/>
      <c r="B3837" s="63"/>
      <c r="C3837" s="63"/>
      <c r="D3837" s="63"/>
      <c r="E3837" s="63"/>
      <c r="F3837" s="63"/>
      <c r="G3837" s="63"/>
      <c r="H3837" s="63"/>
      <c r="I3837" s="63"/>
      <c r="J3837" s="63"/>
      <c r="K3837" s="63"/>
      <c r="L3837" s="63"/>
      <c r="M3837" s="63"/>
      <c r="N3837" s="63"/>
      <c r="O3837" s="63"/>
      <c r="P3837" s="63"/>
      <c r="Q3837" s="63"/>
      <c r="R3837" s="63"/>
      <c r="S3837" s="63"/>
      <c r="T3837" s="63"/>
      <c r="U3837" s="63"/>
      <c r="V3837" s="63"/>
      <c r="W3837" s="63"/>
      <c r="X3837" s="63"/>
      <c r="Y3837" s="63"/>
      <c r="Z3837" s="63"/>
      <c r="AA3837" s="63"/>
      <c r="AB3837" s="63"/>
      <c r="AC3837" s="63"/>
      <c r="AD3837" s="63"/>
      <c r="AE3837" s="63"/>
      <c r="AF3837" s="63"/>
      <c r="AG3837" s="63"/>
      <c r="AH3837" s="63"/>
      <c r="AI3837" s="63"/>
      <c r="AJ3837" s="63"/>
      <c r="AK3837" s="63"/>
      <c r="AL3837" s="63"/>
      <c r="AM3837" s="63"/>
      <c r="AN3837" s="63"/>
      <c r="AO3837" s="63"/>
      <c r="AP3837" s="63"/>
      <c r="AQ3837" s="63"/>
      <c r="AR3837" s="63"/>
      <c r="AS3837" s="63"/>
      <c r="AT3837" s="63"/>
      <c r="AU3837" s="63"/>
      <c r="AV3837" s="63"/>
      <c r="AW3837" s="63"/>
      <c r="AX3837" s="63"/>
      <c r="AY3837" s="63"/>
      <c r="AZ3837" s="63"/>
      <c r="BA3837" s="63"/>
      <c r="BB3837" s="63"/>
      <c r="BC3837" s="63"/>
      <c r="BD3837" s="63"/>
      <c r="BE3837" s="63"/>
      <c r="BF3837" s="63"/>
      <c r="BG3837" s="63"/>
      <c r="BH3837" s="63"/>
      <c r="BI3837" s="63"/>
      <c r="BJ3837" s="63"/>
      <c r="BK3837" s="63"/>
      <c r="BL3837" s="63"/>
      <c r="BM3837" s="63"/>
      <c r="BN3837" s="63"/>
      <c r="BO3837" s="63"/>
      <c r="BP3837" s="63"/>
      <c r="BQ3837" s="63"/>
      <c r="BR3837" s="63"/>
      <c r="BS3837" s="63"/>
      <c r="BT3837" s="63"/>
      <c r="BU3837" s="63"/>
      <c r="BV3837" s="63"/>
      <c r="BW3837" s="63"/>
      <c r="BX3837" s="63"/>
      <c r="BY3837" s="63"/>
      <c r="BZ3837" s="63"/>
      <c r="CA3837" s="63"/>
      <c r="CB3837" s="63"/>
      <c r="CC3837" s="63"/>
      <c r="CD3837" s="63"/>
      <c r="CE3837" s="63"/>
      <c r="CF3837" s="63"/>
      <c r="CG3837" s="63"/>
      <c r="CH3837" s="63"/>
      <c r="CI3837" s="63"/>
      <c r="CJ3837" s="63"/>
      <c r="CK3837" s="63"/>
      <c r="CL3837" s="63"/>
      <c r="CM3837" s="63"/>
      <c r="CN3837" s="63"/>
      <c r="CO3837" s="63"/>
      <c r="CP3837" s="63"/>
      <c r="CR3837" s="227"/>
      <c r="CS3837" s="74"/>
    </row>
    <row r="3838" spans="1:97" s="72" customFormat="1" ht="75.75" customHeight="1">
      <c r="A3838" s="63"/>
      <c r="B3838" s="63"/>
      <c r="C3838" s="63"/>
      <c r="D3838" s="63"/>
      <c r="E3838" s="63"/>
      <c r="F3838" s="63"/>
      <c r="G3838" s="63"/>
      <c r="H3838" s="63"/>
      <c r="I3838" s="63"/>
      <c r="J3838" s="63"/>
      <c r="K3838" s="63"/>
      <c r="L3838" s="63"/>
      <c r="M3838" s="63"/>
      <c r="N3838" s="63"/>
      <c r="O3838" s="63"/>
      <c r="P3838" s="63"/>
      <c r="Q3838" s="63"/>
      <c r="R3838" s="63"/>
      <c r="S3838" s="63"/>
      <c r="T3838" s="63"/>
      <c r="U3838" s="63"/>
      <c r="V3838" s="63"/>
      <c r="W3838" s="63"/>
      <c r="X3838" s="63"/>
      <c r="Y3838" s="63"/>
      <c r="Z3838" s="63"/>
      <c r="AA3838" s="63"/>
      <c r="AB3838" s="63"/>
      <c r="AC3838" s="63"/>
      <c r="AD3838" s="63"/>
      <c r="AE3838" s="63"/>
      <c r="AF3838" s="63"/>
      <c r="AG3838" s="63"/>
      <c r="AH3838" s="63"/>
      <c r="AI3838" s="63"/>
      <c r="AJ3838" s="63"/>
      <c r="AK3838" s="63"/>
      <c r="AL3838" s="63"/>
      <c r="AM3838" s="63"/>
      <c r="AN3838" s="63"/>
      <c r="AO3838" s="63"/>
      <c r="AP3838" s="63"/>
      <c r="AQ3838" s="63"/>
      <c r="AR3838" s="63"/>
      <c r="AS3838" s="63"/>
      <c r="AT3838" s="63"/>
      <c r="AU3838" s="63"/>
      <c r="AV3838" s="63"/>
      <c r="AW3838" s="63"/>
      <c r="AX3838" s="63"/>
      <c r="AY3838" s="63"/>
      <c r="AZ3838" s="63"/>
      <c r="BA3838" s="63"/>
      <c r="BB3838" s="63"/>
      <c r="BC3838" s="63"/>
      <c r="BD3838" s="63"/>
      <c r="BE3838" s="63"/>
      <c r="BF3838" s="63"/>
      <c r="BG3838" s="63"/>
      <c r="BH3838" s="63"/>
      <c r="BI3838" s="63"/>
      <c r="BJ3838" s="63"/>
      <c r="BK3838" s="63"/>
      <c r="BL3838" s="63"/>
      <c r="BM3838" s="63"/>
      <c r="BN3838" s="63"/>
      <c r="BO3838" s="63"/>
      <c r="BP3838" s="63"/>
      <c r="BQ3838" s="63"/>
      <c r="BR3838" s="63"/>
      <c r="BS3838" s="63"/>
      <c r="BT3838" s="63"/>
      <c r="BU3838" s="63"/>
      <c r="BV3838" s="63"/>
      <c r="BW3838" s="63"/>
      <c r="BX3838" s="63"/>
      <c r="BY3838" s="63"/>
      <c r="BZ3838" s="63"/>
      <c r="CA3838" s="63"/>
      <c r="CB3838" s="63"/>
      <c r="CC3838" s="63"/>
      <c r="CD3838" s="63"/>
      <c r="CE3838" s="63"/>
      <c r="CF3838" s="63"/>
      <c r="CG3838" s="63"/>
      <c r="CH3838" s="63"/>
      <c r="CI3838" s="63"/>
      <c r="CJ3838" s="63"/>
      <c r="CK3838" s="63"/>
      <c r="CL3838" s="63"/>
      <c r="CM3838" s="63"/>
      <c r="CN3838" s="63"/>
      <c r="CO3838" s="63"/>
      <c r="CP3838" s="63"/>
      <c r="CR3838" s="227"/>
      <c r="CS3838" s="74"/>
    </row>
    <row r="3839" spans="1:97" s="72" customFormat="1" ht="75.75" customHeight="1">
      <c r="A3839" s="63"/>
      <c r="B3839" s="63"/>
      <c r="C3839" s="63"/>
      <c r="D3839" s="63"/>
      <c r="E3839" s="63"/>
      <c r="F3839" s="63"/>
      <c r="G3839" s="63"/>
      <c r="H3839" s="63"/>
      <c r="I3839" s="63"/>
      <c r="J3839" s="63"/>
      <c r="K3839" s="63"/>
      <c r="L3839" s="63"/>
      <c r="M3839" s="63"/>
      <c r="N3839" s="63"/>
      <c r="O3839" s="63"/>
      <c r="P3839" s="63"/>
      <c r="Q3839" s="63"/>
      <c r="R3839" s="63"/>
      <c r="S3839" s="63"/>
      <c r="T3839" s="63"/>
      <c r="U3839" s="63"/>
      <c r="V3839" s="63"/>
      <c r="W3839" s="63"/>
      <c r="X3839" s="63"/>
      <c r="Y3839" s="63"/>
      <c r="Z3839" s="63"/>
      <c r="AA3839" s="63"/>
      <c r="AB3839" s="63"/>
      <c r="AC3839" s="63"/>
      <c r="AD3839" s="63"/>
      <c r="AE3839" s="63"/>
      <c r="AF3839" s="63"/>
      <c r="AG3839" s="63"/>
      <c r="AH3839" s="63"/>
      <c r="AI3839" s="63"/>
      <c r="AJ3839" s="63"/>
      <c r="AK3839" s="63"/>
      <c r="AL3839" s="63"/>
      <c r="AM3839" s="63"/>
      <c r="AN3839" s="63"/>
      <c r="AO3839" s="63"/>
      <c r="AP3839" s="63"/>
      <c r="AQ3839" s="63"/>
      <c r="AR3839" s="63"/>
      <c r="AS3839" s="63"/>
      <c r="AT3839" s="63"/>
      <c r="AU3839" s="63"/>
      <c r="AV3839" s="63"/>
      <c r="AW3839" s="63"/>
      <c r="AX3839" s="63"/>
      <c r="AY3839" s="63"/>
      <c r="AZ3839" s="63"/>
      <c r="BA3839" s="63"/>
      <c r="BB3839" s="63"/>
      <c r="BC3839" s="63"/>
      <c r="BD3839" s="63"/>
      <c r="BE3839" s="63"/>
      <c r="BF3839" s="63"/>
      <c r="BG3839" s="63"/>
      <c r="BH3839" s="63"/>
      <c r="BI3839" s="63"/>
      <c r="BJ3839" s="63"/>
      <c r="BK3839" s="63"/>
      <c r="BL3839" s="63"/>
      <c r="BM3839" s="63"/>
      <c r="BN3839" s="63"/>
      <c r="BO3839" s="63"/>
      <c r="BP3839" s="63"/>
      <c r="BQ3839" s="63"/>
      <c r="BR3839" s="63"/>
      <c r="BS3839" s="63"/>
      <c r="BT3839" s="63"/>
      <c r="BU3839" s="63"/>
      <c r="BV3839" s="63"/>
      <c r="BW3839" s="63"/>
      <c r="BX3839" s="63"/>
      <c r="BY3839" s="63"/>
      <c r="BZ3839" s="63"/>
      <c r="CA3839" s="63"/>
      <c r="CB3839" s="63"/>
      <c r="CC3839" s="63"/>
      <c r="CD3839" s="63"/>
      <c r="CE3839" s="63"/>
      <c r="CF3839" s="63"/>
      <c r="CG3839" s="63"/>
      <c r="CH3839" s="63"/>
      <c r="CI3839" s="63"/>
      <c r="CJ3839" s="63"/>
      <c r="CK3839" s="63"/>
      <c r="CL3839" s="63"/>
      <c r="CM3839" s="63"/>
      <c r="CN3839" s="63"/>
      <c r="CO3839" s="63"/>
      <c r="CP3839" s="63"/>
      <c r="CR3839" s="227"/>
      <c r="CS3839" s="74"/>
    </row>
    <row r="3840" spans="1:97" s="72" customFormat="1" ht="75.75" customHeight="1">
      <c r="A3840" s="63"/>
      <c r="B3840" s="63"/>
      <c r="C3840" s="63"/>
      <c r="D3840" s="63"/>
      <c r="E3840" s="63"/>
      <c r="F3840" s="63"/>
      <c r="G3840" s="63"/>
      <c r="H3840" s="63"/>
      <c r="I3840" s="63"/>
      <c r="J3840" s="63"/>
      <c r="K3840" s="63"/>
      <c r="L3840" s="63"/>
      <c r="M3840" s="63"/>
      <c r="N3840" s="63"/>
      <c r="O3840" s="63"/>
      <c r="P3840" s="63"/>
      <c r="Q3840" s="63"/>
      <c r="R3840" s="63"/>
      <c r="S3840" s="63"/>
      <c r="T3840" s="63"/>
      <c r="U3840" s="63"/>
      <c r="V3840" s="63"/>
      <c r="W3840" s="63"/>
      <c r="X3840" s="63"/>
      <c r="Y3840" s="63"/>
      <c r="Z3840" s="63"/>
      <c r="AA3840" s="63"/>
      <c r="AB3840" s="63"/>
      <c r="AC3840" s="63"/>
      <c r="AD3840" s="63"/>
      <c r="AE3840" s="63"/>
      <c r="AF3840" s="63"/>
      <c r="AG3840" s="63"/>
      <c r="AH3840" s="63"/>
      <c r="AI3840" s="63"/>
      <c r="AJ3840" s="63"/>
      <c r="AK3840" s="63"/>
      <c r="AL3840" s="63"/>
      <c r="AM3840" s="63"/>
      <c r="AN3840" s="63"/>
      <c r="AO3840" s="63"/>
      <c r="AP3840" s="63"/>
      <c r="AQ3840" s="63"/>
      <c r="AR3840" s="63"/>
      <c r="AS3840" s="63"/>
      <c r="AT3840" s="63"/>
      <c r="AU3840" s="63"/>
      <c r="AV3840" s="63"/>
      <c r="AW3840" s="63"/>
      <c r="AX3840" s="63"/>
      <c r="AY3840" s="63"/>
      <c r="AZ3840" s="63"/>
      <c r="BA3840" s="63"/>
      <c r="BB3840" s="63"/>
      <c r="BC3840" s="63"/>
      <c r="BD3840" s="63"/>
      <c r="BE3840" s="63"/>
      <c r="BF3840" s="63"/>
      <c r="BG3840" s="63"/>
      <c r="BH3840" s="63"/>
      <c r="BI3840" s="63"/>
      <c r="BJ3840" s="63"/>
      <c r="BK3840" s="63"/>
      <c r="BL3840" s="63"/>
      <c r="BM3840" s="63"/>
      <c r="BN3840" s="63"/>
      <c r="BO3840" s="63"/>
      <c r="BP3840" s="63"/>
      <c r="BQ3840" s="63"/>
      <c r="BR3840" s="63"/>
      <c r="BS3840" s="63"/>
      <c r="BT3840" s="63"/>
      <c r="BU3840" s="63"/>
      <c r="BV3840" s="63"/>
      <c r="BW3840" s="63"/>
      <c r="BX3840" s="63"/>
      <c r="BY3840" s="63"/>
      <c r="BZ3840" s="63"/>
      <c r="CA3840" s="63"/>
      <c r="CB3840" s="63"/>
      <c r="CC3840" s="63"/>
      <c r="CD3840" s="63"/>
      <c r="CE3840" s="63"/>
      <c r="CF3840" s="63"/>
      <c r="CG3840" s="63"/>
      <c r="CH3840" s="63"/>
      <c r="CI3840" s="63"/>
      <c r="CJ3840" s="63"/>
      <c r="CK3840" s="63"/>
      <c r="CL3840" s="63"/>
      <c r="CM3840" s="63"/>
      <c r="CN3840" s="63"/>
      <c r="CO3840" s="63"/>
      <c r="CP3840" s="63"/>
      <c r="CR3840" s="227"/>
      <c r="CS3840" s="74"/>
    </row>
    <row r="3841" spans="1:97" s="72" customFormat="1" ht="75.75" customHeight="1">
      <c r="A3841" s="63"/>
      <c r="B3841" s="63"/>
      <c r="C3841" s="63"/>
      <c r="D3841" s="63"/>
      <c r="E3841" s="63"/>
      <c r="F3841" s="63"/>
      <c r="G3841" s="63"/>
      <c r="H3841" s="63"/>
      <c r="I3841" s="63"/>
      <c r="J3841" s="63"/>
      <c r="K3841" s="63"/>
      <c r="L3841" s="63"/>
      <c r="M3841" s="63"/>
      <c r="N3841" s="63"/>
      <c r="O3841" s="63"/>
      <c r="P3841" s="63"/>
      <c r="Q3841" s="63"/>
      <c r="R3841" s="63"/>
      <c r="S3841" s="63"/>
      <c r="T3841" s="63"/>
      <c r="U3841" s="63"/>
      <c r="V3841" s="63"/>
      <c r="W3841" s="63"/>
      <c r="X3841" s="63"/>
      <c r="Y3841" s="63"/>
      <c r="Z3841" s="63"/>
      <c r="AA3841" s="63"/>
      <c r="AB3841" s="63"/>
      <c r="AC3841" s="63"/>
      <c r="AD3841" s="63"/>
      <c r="AE3841" s="63"/>
      <c r="AF3841" s="63"/>
      <c r="AG3841" s="63"/>
      <c r="AH3841" s="63"/>
      <c r="AI3841" s="63"/>
      <c r="AJ3841" s="63"/>
      <c r="AK3841" s="63"/>
      <c r="AL3841" s="63"/>
      <c r="AM3841" s="63"/>
      <c r="AN3841" s="63"/>
      <c r="AO3841" s="63"/>
      <c r="AP3841" s="63"/>
      <c r="AQ3841" s="63"/>
      <c r="AR3841" s="63"/>
      <c r="AS3841" s="63"/>
      <c r="AT3841" s="63"/>
      <c r="AU3841" s="63"/>
      <c r="AV3841" s="63"/>
      <c r="AW3841" s="63"/>
      <c r="AX3841" s="63"/>
      <c r="AY3841" s="63"/>
      <c r="AZ3841" s="63"/>
      <c r="BA3841" s="63"/>
      <c r="BB3841" s="63"/>
      <c r="BC3841" s="63"/>
      <c r="BD3841" s="63"/>
      <c r="BE3841" s="63"/>
      <c r="BF3841" s="63"/>
      <c r="BG3841" s="63"/>
      <c r="BH3841" s="63"/>
      <c r="BI3841" s="63"/>
      <c r="BJ3841" s="63"/>
      <c r="BK3841" s="63"/>
      <c r="BL3841" s="63"/>
      <c r="BM3841" s="63"/>
      <c r="BN3841" s="63"/>
      <c r="BO3841" s="63"/>
      <c r="BP3841" s="63"/>
      <c r="BQ3841" s="63"/>
      <c r="BR3841" s="63"/>
      <c r="BS3841" s="63"/>
      <c r="BT3841" s="63"/>
      <c r="BU3841" s="63"/>
      <c r="BV3841" s="63"/>
      <c r="BW3841" s="63"/>
      <c r="BX3841" s="63"/>
      <c r="BY3841" s="63"/>
      <c r="BZ3841" s="63"/>
      <c r="CA3841" s="63"/>
      <c r="CB3841" s="63"/>
      <c r="CC3841" s="63"/>
      <c r="CD3841" s="63"/>
      <c r="CE3841" s="63"/>
      <c r="CF3841" s="63"/>
      <c r="CG3841" s="63"/>
      <c r="CH3841" s="63"/>
      <c r="CI3841" s="63"/>
      <c r="CJ3841" s="63"/>
      <c r="CK3841" s="63"/>
      <c r="CL3841" s="63"/>
      <c r="CM3841" s="63"/>
      <c r="CN3841" s="63"/>
      <c r="CO3841" s="63"/>
      <c r="CP3841" s="63"/>
      <c r="CR3841" s="227"/>
      <c r="CS3841" s="74"/>
    </row>
    <row r="3842" spans="1:97" s="72" customFormat="1" ht="75.75" customHeight="1">
      <c r="A3842" s="63"/>
      <c r="B3842" s="63"/>
      <c r="C3842" s="63"/>
      <c r="D3842" s="63"/>
      <c r="E3842" s="63"/>
      <c r="F3842" s="63"/>
      <c r="G3842" s="63"/>
      <c r="H3842" s="63"/>
      <c r="I3842" s="63"/>
      <c r="J3842" s="63"/>
      <c r="K3842" s="63"/>
      <c r="L3842" s="63"/>
      <c r="M3842" s="63"/>
      <c r="N3842" s="63"/>
      <c r="O3842" s="63"/>
      <c r="P3842" s="63"/>
      <c r="Q3842" s="63"/>
      <c r="R3842" s="63"/>
      <c r="S3842" s="63"/>
      <c r="T3842" s="63"/>
      <c r="U3842" s="63"/>
      <c r="V3842" s="63"/>
      <c r="W3842" s="63"/>
      <c r="X3842" s="63"/>
      <c r="Y3842" s="63"/>
      <c r="Z3842" s="63"/>
      <c r="AA3842" s="63"/>
      <c r="AB3842" s="63"/>
      <c r="AC3842" s="63"/>
      <c r="AD3842" s="63"/>
      <c r="AE3842" s="63"/>
      <c r="AF3842" s="63"/>
      <c r="AG3842" s="63"/>
      <c r="AH3842" s="63"/>
      <c r="AI3842" s="63"/>
      <c r="AJ3842" s="63"/>
      <c r="AK3842" s="63"/>
      <c r="AL3842" s="63"/>
      <c r="AM3842" s="63"/>
      <c r="AN3842" s="63"/>
      <c r="AO3842" s="63"/>
      <c r="AP3842" s="63"/>
      <c r="AQ3842" s="63"/>
      <c r="AR3842" s="63"/>
      <c r="AS3842" s="63"/>
      <c r="AT3842" s="63"/>
      <c r="AU3842" s="63"/>
      <c r="AV3842" s="63"/>
      <c r="AW3842" s="63"/>
      <c r="AX3842" s="63"/>
      <c r="AY3842" s="63"/>
      <c r="AZ3842" s="63"/>
      <c r="BA3842" s="63"/>
      <c r="BB3842" s="63"/>
      <c r="BC3842" s="63"/>
      <c r="BD3842" s="63"/>
      <c r="BE3842" s="63"/>
      <c r="BF3842" s="63"/>
      <c r="BG3842" s="63"/>
      <c r="BH3842" s="63"/>
      <c r="BI3842" s="63"/>
      <c r="BJ3842" s="63"/>
      <c r="BK3842" s="63"/>
      <c r="BL3842" s="63"/>
      <c r="BM3842" s="63"/>
      <c r="BN3842" s="63"/>
      <c r="BO3842" s="63"/>
      <c r="BP3842" s="63"/>
      <c r="BQ3842" s="63"/>
      <c r="BR3842" s="63"/>
      <c r="BS3842" s="63"/>
      <c r="BT3842" s="63"/>
      <c r="BU3842" s="63"/>
      <c r="BV3842" s="63"/>
      <c r="BW3842" s="63"/>
      <c r="BX3842" s="63"/>
      <c r="BY3842" s="63"/>
      <c r="BZ3842" s="63"/>
      <c r="CA3842" s="63"/>
      <c r="CB3842" s="63"/>
      <c r="CC3842" s="63"/>
      <c r="CD3842" s="63"/>
      <c r="CE3842" s="63"/>
      <c r="CF3842" s="63"/>
      <c r="CG3842" s="63"/>
      <c r="CH3842" s="63"/>
      <c r="CI3842" s="63"/>
      <c r="CJ3842" s="63"/>
      <c r="CK3842" s="63"/>
      <c r="CL3842" s="63"/>
      <c r="CM3842" s="63"/>
      <c r="CN3842" s="63"/>
      <c r="CO3842" s="63"/>
      <c r="CP3842" s="63"/>
      <c r="CR3842" s="227"/>
      <c r="CS3842" s="74"/>
    </row>
    <row r="3843" spans="1:97" s="72" customFormat="1" ht="75.75" customHeight="1">
      <c r="A3843" s="63"/>
      <c r="B3843" s="63"/>
      <c r="C3843" s="63"/>
      <c r="D3843" s="63"/>
      <c r="E3843" s="63"/>
      <c r="F3843" s="63"/>
      <c r="G3843" s="63"/>
      <c r="H3843" s="63"/>
      <c r="I3843" s="63"/>
      <c r="J3843" s="63"/>
      <c r="K3843" s="63"/>
      <c r="L3843" s="63"/>
      <c r="M3843" s="63"/>
      <c r="N3843" s="63"/>
      <c r="O3843" s="63"/>
      <c r="P3843" s="63"/>
      <c r="Q3843" s="63"/>
      <c r="R3843" s="63"/>
      <c r="S3843" s="63"/>
      <c r="T3843" s="63"/>
      <c r="U3843" s="63"/>
      <c r="V3843" s="63"/>
      <c r="W3843" s="63"/>
      <c r="X3843" s="63"/>
      <c r="Y3843" s="63"/>
      <c r="Z3843" s="63"/>
      <c r="AA3843" s="63"/>
      <c r="AB3843" s="63"/>
      <c r="AC3843" s="63"/>
      <c r="AD3843" s="63"/>
      <c r="AE3843" s="63"/>
      <c r="AF3843" s="63"/>
      <c r="AG3843" s="63"/>
      <c r="AH3843" s="63"/>
      <c r="AI3843" s="63"/>
      <c r="AJ3843" s="63"/>
      <c r="AK3843" s="63"/>
      <c r="AL3843" s="63"/>
      <c r="AM3843" s="63"/>
      <c r="AN3843" s="63"/>
      <c r="AO3843" s="63"/>
      <c r="AP3843" s="63"/>
      <c r="AQ3843" s="63"/>
      <c r="AR3843" s="63"/>
      <c r="AS3843" s="63"/>
      <c r="AT3843" s="63"/>
      <c r="AU3843" s="63"/>
      <c r="AV3843" s="63"/>
      <c r="AW3843" s="63"/>
      <c r="AX3843" s="63"/>
      <c r="AY3843" s="63"/>
      <c r="AZ3843" s="63"/>
      <c r="BA3843" s="63"/>
      <c r="BB3843" s="63"/>
      <c r="BC3843" s="63"/>
      <c r="BD3843" s="63"/>
      <c r="BE3843" s="63"/>
      <c r="BF3843" s="63"/>
      <c r="BG3843" s="63"/>
      <c r="BH3843" s="63"/>
      <c r="BI3843" s="63"/>
      <c r="BJ3843" s="63"/>
      <c r="BK3843" s="63"/>
      <c r="BL3843" s="63"/>
      <c r="BM3843" s="63"/>
      <c r="BN3843" s="63"/>
      <c r="BO3843" s="63"/>
      <c r="BP3843" s="63"/>
      <c r="BQ3843" s="63"/>
      <c r="BR3843" s="63"/>
      <c r="BS3843" s="63"/>
      <c r="BT3843" s="63"/>
      <c r="BU3843" s="63"/>
      <c r="BV3843" s="63"/>
      <c r="BW3843" s="63"/>
      <c r="BX3843" s="63"/>
      <c r="BY3843" s="63"/>
      <c r="BZ3843" s="63"/>
      <c r="CA3843" s="63"/>
      <c r="CB3843" s="63"/>
      <c r="CC3843" s="63"/>
      <c r="CD3843" s="63"/>
      <c r="CE3843" s="63"/>
      <c r="CF3843" s="63"/>
      <c r="CG3843" s="63"/>
      <c r="CH3843" s="63"/>
      <c r="CI3843" s="63"/>
      <c r="CJ3843" s="63"/>
      <c r="CK3843" s="63"/>
      <c r="CL3843" s="63"/>
      <c r="CM3843" s="63"/>
      <c r="CN3843" s="63"/>
      <c r="CO3843" s="63"/>
      <c r="CP3843" s="63"/>
      <c r="CR3843" s="227"/>
      <c r="CS3843" s="74"/>
    </row>
    <row r="3844" spans="1:97" s="72" customFormat="1" ht="75.75" customHeight="1">
      <c r="A3844" s="63"/>
      <c r="B3844" s="63"/>
      <c r="C3844" s="63"/>
      <c r="D3844" s="63"/>
      <c r="E3844" s="63"/>
      <c r="F3844" s="63"/>
      <c r="G3844" s="63"/>
      <c r="H3844" s="63"/>
      <c r="I3844" s="63"/>
      <c r="J3844" s="63"/>
      <c r="K3844" s="63"/>
      <c r="L3844" s="63"/>
      <c r="M3844" s="63"/>
      <c r="N3844" s="63"/>
      <c r="O3844" s="63"/>
      <c r="P3844" s="63"/>
      <c r="Q3844" s="63"/>
      <c r="R3844" s="63"/>
      <c r="S3844" s="63"/>
      <c r="T3844" s="63"/>
      <c r="U3844" s="63"/>
      <c r="V3844" s="63"/>
      <c r="W3844" s="63"/>
      <c r="X3844" s="63"/>
      <c r="Y3844" s="63"/>
      <c r="Z3844" s="63"/>
      <c r="AA3844" s="63"/>
      <c r="AB3844" s="63"/>
      <c r="AC3844" s="63"/>
      <c r="AD3844" s="63"/>
      <c r="AE3844" s="63"/>
      <c r="AF3844" s="63"/>
      <c r="AG3844" s="63"/>
      <c r="AH3844" s="63"/>
      <c r="AI3844" s="63"/>
      <c r="AJ3844" s="63"/>
      <c r="AK3844" s="63"/>
      <c r="AL3844" s="63"/>
      <c r="AM3844" s="63"/>
      <c r="AN3844" s="63"/>
      <c r="AO3844" s="63"/>
      <c r="AP3844" s="63"/>
      <c r="AQ3844" s="63"/>
      <c r="AR3844" s="63"/>
      <c r="AS3844" s="63"/>
      <c r="AT3844" s="63"/>
      <c r="AU3844" s="63"/>
      <c r="AV3844" s="63"/>
      <c r="AW3844" s="63"/>
      <c r="AX3844" s="63"/>
      <c r="AY3844" s="63"/>
      <c r="AZ3844" s="63"/>
      <c r="BA3844" s="63"/>
      <c r="BB3844" s="63"/>
      <c r="BC3844" s="63"/>
      <c r="BD3844" s="63"/>
      <c r="BE3844" s="63"/>
      <c r="BF3844" s="63"/>
      <c r="BG3844" s="63"/>
      <c r="BH3844" s="63"/>
      <c r="BI3844" s="63"/>
      <c r="BJ3844" s="63"/>
      <c r="BK3844" s="63"/>
      <c r="BL3844" s="63"/>
      <c r="BM3844" s="63"/>
      <c r="BN3844" s="63"/>
      <c r="BO3844" s="63"/>
      <c r="BP3844" s="63"/>
      <c r="BQ3844" s="63"/>
      <c r="BR3844" s="63"/>
      <c r="BS3844" s="63"/>
      <c r="BT3844" s="63"/>
      <c r="BU3844" s="63"/>
      <c r="BV3844" s="63"/>
      <c r="BW3844" s="63"/>
      <c r="BX3844" s="63"/>
      <c r="BY3844" s="63"/>
      <c r="BZ3844" s="63"/>
      <c r="CA3844" s="63"/>
      <c r="CB3844" s="63"/>
      <c r="CC3844" s="63"/>
      <c r="CD3844" s="63"/>
      <c r="CE3844" s="63"/>
      <c r="CF3844" s="63"/>
      <c r="CG3844" s="63"/>
      <c r="CH3844" s="63"/>
      <c r="CI3844" s="63"/>
      <c r="CJ3844" s="63"/>
      <c r="CK3844" s="63"/>
      <c r="CL3844" s="63"/>
      <c r="CM3844" s="63"/>
      <c r="CN3844" s="63"/>
      <c r="CO3844" s="63"/>
      <c r="CP3844" s="63"/>
      <c r="CR3844" s="227"/>
      <c r="CS3844" s="74"/>
    </row>
    <row r="3845" spans="1:97" s="72" customFormat="1" ht="75.75" customHeight="1">
      <c r="A3845" s="63"/>
      <c r="B3845" s="63"/>
      <c r="C3845" s="63"/>
      <c r="D3845" s="63"/>
      <c r="E3845" s="63"/>
      <c r="F3845" s="63"/>
      <c r="G3845" s="63"/>
      <c r="H3845" s="63"/>
      <c r="I3845" s="63"/>
      <c r="J3845" s="63"/>
      <c r="K3845" s="63"/>
      <c r="L3845" s="63"/>
      <c r="M3845" s="63"/>
      <c r="N3845" s="63"/>
      <c r="O3845" s="63"/>
      <c r="P3845" s="63"/>
      <c r="Q3845" s="63"/>
      <c r="R3845" s="63"/>
      <c r="S3845" s="63"/>
      <c r="T3845" s="63"/>
      <c r="U3845" s="63"/>
      <c r="V3845" s="63"/>
      <c r="W3845" s="63"/>
      <c r="X3845" s="63"/>
      <c r="Y3845" s="63"/>
      <c r="Z3845" s="63"/>
      <c r="AA3845" s="63"/>
      <c r="AB3845" s="63"/>
      <c r="AC3845" s="63"/>
      <c r="AD3845" s="63"/>
      <c r="AE3845" s="63"/>
      <c r="AF3845" s="63"/>
      <c r="AG3845" s="63"/>
      <c r="AH3845" s="63"/>
      <c r="AI3845" s="63"/>
      <c r="AJ3845" s="63"/>
      <c r="AK3845" s="63"/>
      <c r="AL3845" s="63"/>
      <c r="AM3845" s="63"/>
      <c r="AN3845" s="63"/>
      <c r="AO3845" s="63"/>
      <c r="AP3845" s="63"/>
      <c r="AQ3845" s="63"/>
      <c r="AR3845" s="63"/>
      <c r="AS3845" s="63"/>
      <c r="AT3845" s="63"/>
      <c r="AU3845" s="63"/>
      <c r="AV3845" s="63"/>
      <c r="AW3845" s="63"/>
      <c r="AX3845" s="63"/>
      <c r="AY3845" s="63"/>
      <c r="AZ3845" s="63"/>
      <c r="BA3845" s="63"/>
      <c r="BB3845" s="63"/>
      <c r="BC3845" s="63"/>
      <c r="BD3845" s="63"/>
      <c r="BE3845" s="63"/>
      <c r="BF3845" s="63"/>
      <c r="BG3845" s="63"/>
      <c r="BH3845" s="63"/>
      <c r="BI3845" s="63"/>
      <c r="BJ3845" s="63"/>
      <c r="BK3845" s="63"/>
      <c r="BL3845" s="63"/>
      <c r="BM3845" s="63"/>
      <c r="BN3845" s="63"/>
      <c r="BO3845" s="63"/>
      <c r="BP3845" s="63"/>
      <c r="BQ3845" s="63"/>
      <c r="BR3845" s="63"/>
      <c r="BS3845" s="63"/>
      <c r="BT3845" s="63"/>
      <c r="BU3845" s="63"/>
      <c r="BV3845" s="63"/>
      <c r="BW3845" s="63"/>
      <c r="BX3845" s="63"/>
      <c r="BY3845" s="63"/>
      <c r="BZ3845" s="63"/>
      <c r="CA3845" s="63"/>
      <c r="CB3845" s="63"/>
      <c r="CC3845" s="63"/>
      <c r="CD3845" s="63"/>
      <c r="CE3845" s="63"/>
      <c r="CF3845" s="63"/>
      <c r="CG3845" s="63"/>
      <c r="CH3845" s="63"/>
      <c r="CI3845" s="63"/>
      <c r="CJ3845" s="63"/>
      <c r="CK3845" s="63"/>
      <c r="CL3845" s="63"/>
      <c r="CM3845" s="63"/>
      <c r="CN3845" s="63"/>
      <c r="CO3845" s="63"/>
      <c r="CP3845" s="63"/>
      <c r="CR3845" s="227"/>
      <c r="CS3845" s="74"/>
    </row>
    <row r="3846" spans="1:97" s="72" customFormat="1" ht="75.75" customHeight="1">
      <c r="A3846" s="63"/>
      <c r="B3846" s="63"/>
      <c r="C3846" s="63"/>
      <c r="D3846" s="63"/>
      <c r="E3846" s="63"/>
      <c r="F3846" s="63"/>
      <c r="G3846" s="63"/>
      <c r="H3846" s="63"/>
      <c r="I3846" s="63"/>
      <c r="J3846" s="63"/>
      <c r="K3846" s="63"/>
      <c r="L3846" s="63"/>
      <c r="M3846" s="63"/>
      <c r="N3846" s="63"/>
      <c r="O3846" s="63"/>
      <c r="P3846" s="63"/>
      <c r="Q3846" s="63"/>
      <c r="R3846" s="63"/>
      <c r="S3846" s="63"/>
      <c r="T3846" s="63"/>
      <c r="U3846" s="63"/>
      <c r="V3846" s="63"/>
      <c r="W3846" s="63"/>
      <c r="X3846" s="63"/>
      <c r="Y3846" s="63"/>
      <c r="Z3846" s="63"/>
      <c r="AA3846" s="63"/>
      <c r="AB3846" s="63"/>
      <c r="AC3846" s="63"/>
      <c r="AD3846" s="63"/>
      <c r="AE3846" s="63"/>
      <c r="AF3846" s="63"/>
      <c r="AG3846" s="63"/>
      <c r="AH3846" s="63"/>
      <c r="AI3846" s="63"/>
      <c r="AJ3846" s="63"/>
      <c r="AK3846" s="63"/>
      <c r="AL3846" s="63"/>
      <c r="AM3846" s="63"/>
      <c r="AN3846" s="63"/>
      <c r="AO3846" s="63"/>
      <c r="AP3846" s="63"/>
      <c r="AQ3846" s="63"/>
      <c r="AR3846" s="63"/>
      <c r="AS3846" s="63"/>
      <c r="AT3846" s="63"/>
      <c r="AU3846" s="63"/>
      <c r="AV3846" s="63"/>
      <c r="AW3846" s="63"/>
      <c r="AX3846" s="63"/>
      <c r="AY3846" s="63"/>
      <c r="AZ3846" s="63"/>
      <c r="BA3846" s="63"/>
      <c r="BB3846" s="63"/>
      <c r="BC3846" s="63"/>
      <c r="BD3846" s="63"/>
      <c r="BE3846" s="63"/>
      <c r="BF3846" s="63"/>
      <c r="BG3846" s="63"/>
      <c r="BH3846" s="63"/>
      <c r="BI3846" s="63"/>
      <c r="BJ3846" s="63"/>
      <c r="BK3846" s="63"/>
      <c r="BL3846" s="63"/>
      <c r="BM3846" s="63"/>
      <c r="BN3846" s="63"/>
      <c r="BO3846" s="63"/>
      <c r="BP3846" s="63"/>
      <c r="BQ3846" s="63"/>
      <c r="BR3846" s="63"/>
      <c r="BS3846" s="63"/>
      <c r="BT3846" s="63"/>
      <c r="BU3846" s="63"/>
      <c r="BV3846" s="63"/>
      <c r="BW3846" s="63"/>
      <c r="BX3846" s="63"/>
      <c r="BY3846" s="63"/>
      <c r="BZ3846" s="63"/>
      <c r="CA3846" s="63"/>
      <c r="CB3846" s="63"/>
      <c r="CC3846" s="63"/>
      <c r="CD3846" s="63"/>
      <c r="CE3846" s="63"/>
      <c r="CF3846" s="63"/>
      <c r="CG3846" s="63"/>
      <c r="CH3846" s="63"/>
      <c r="CI3846" s="63"/>
      <c r="CJ3846" s="63"/>
      <c r="CK3846" s="63"/>
      <c r="CL3846" s="63"/>
      <c r="CM3846" s="63"/>
      <c r="CN3846" s="63"/>
      <c r="CO3846" s="63"/>
      <c r="CP3846" s="63"/>
      <c r="CR3846" s="227"/>
      <c r="CS3846" s="74"/>
    </row>
    <row r="3847" spans="1:97" s="72" customFormat="1" ht="75.75" customHeight="1">
      <c r="A3847" s="63"/>
      <c r="B3847" s="63"/>
      <c r="C3847" s="63"/>
      <c r="D3847" s="63"/>
      <c r="E3847" s="63"/>
      <c r="F3847" s="63"/>
      <c r="G3847" s="63"/>
      <c r="H3847" s="63"/>
      <c r="I3847" s="63"/>
      <c r="J3847" s="63"/>
      <c r="K3847" s="63"/>
      <c r="L3847" s="63"/>
      <c r="M3847" s="63"/>
      <c r="N3847" s="63"/>
      <c r="O3847" s="63"/>
      <c r="P3847" s="63"/>
      <c r="Q3847" s="63"/>
      <c r="R3847" s="63"/>
      <c r="S3847" s="63"/>
      <c r="T3847" s="63"/>
      <c r="U3847" s="63"/>
      <c r="V3847" s="63"/>
      <c r="W3847" s="63"/>
      <c r="X3847" s="63"/>
      <c r="Y3847" s="63"/>
      <c r="Z3847" s="63"/>
      <c r="AA3847" s="63"/>
      <c r="AB3847" s="63"/>
      <c r="AC3847" s="63"/>
      <c r="AD3847" s="63"/>
      <c r="AE3847" s="63"/>
      <c r="AF3847" s="63"/>
      <c r="AG3847" s="63"/>
      <c r="AH3847" s="63"/>
      <c r="AI3847" s="63"/>
      <c r="AJ3847" s="63"/>
      <c r="AK3847" s="63"/>
      <c r="AL3847" s="63"/>
      <c r="AM3847" s="63"/>
      <c r="AN3847" s="63"/>
      <c r="AO3847" s="63"/>
      <c r="AP3847" s="63"/>
      <c r="AQ3847" s="63"/>
      <c r="AR3847" s="63"/>
      <c r="AS3847" s="63"/>
      <c r="AT3847" s="63"/>
      <c r="AU3847" s="63"/>
      <c r="AV3847" s="63"/>
      <c r="AW3847" s="63"/>
      <c r="AX3847" s="63"/>
      <c r="AY3847" s="63"/>
      <c r="AZ3847" s="63"/>
      <c r="BA3847" s="63"/>
      <c r="BB3847" s="63"/>
      <c r="BC3847" s="63"/>
      <c r="BD3847" s="63"/>
      <c r="BE3847" s="63"/>
      <c r="BF3847" s="63"/>
      <c r="BG3847" s="63"/>
      <c r="BH3847" s="63"/>
      <c r="BI3847" s="63"/>
      <c r="BJ3847" s="63"/>
      <c r="BK3847" s="63"/>
      <c r="BL3847" s="63"/>
      <c r="BM3847" s="63"/>
      <c r="BN3847" s="63"/>
      <c r="BO3847" s="63"/>
      <c r="BP3847" s="63"/>
      <c r="BQ3847" s="63"/>
      <c r="BR3847" s="63"/>
      <c r="BS3847" s="63"/>
      <c r="BT3847" s="63"/>
      <c r="BU3847" s="63"/>
      <c r="BV3847" s="63"/>
      <c r="BW3847" s="63"/>
      <c r="BX3847" s="63"/>
      <c r="BY3847" s="63"/>
      <c r="BZ3847" s="63"/>
      <c r="CA3847" s="63"/>
      <c r="CB3847" s="63"/>
      <c r="CC3847" s="63"/>
      <c r="CD3847" s="63"/>
      <c r="CE3847" s="63"/>
      <c r="CF3847" s="63"/>
      <c r="CG3847" s="63"/>
      <c r="CH3847" s="63"/>
      <c r="CI3847" s="63"/>
      <c r="CJ3847" s="63"/>
      <c r="CK3847" s="63"/>
      <c r="CL3847" s="63"/>
      <c r="CM3847" s="63"/>
      <c r="CN3847" s="63"/>
      <c r="CO3847" s="63"/>
      <c r="CP3847" s="63"/>
      <c r="CR3847" s="227"/>
      <c r="CS3847" s="74"/>
    </row>
    <row r="3848" spans="1:97" s="72" customFormat="1" ht="75.75" customHeight="1">
      <c r="A3848" s="63"/>
      <c r="B3848" s="63"/>
      <c r="C3848" s="63"/>
      <c r="D3848" s="63"/>
      <c r="E3848" s="63"/>
      <c r="F3848" s="63"/>
      <c r="G3848" s="63"/>
      <c r="H3848" s="63"/>
      <c r="I3848" s="63"/>
      <c r="J3848" s="63"/>
      <c r="K3848" s="63"/>
      <c r="L3848" s="63"/>
      <c r="M3848" s="63"/>
      <c r="N3848" s="63"/>
      <c r="O3848" s="63"/>
      <c r="P3848" s="63"/>
      <c r="Q3848" s="63"/>
      <c r="R3848" s="63"/>
      <c r="S3848" s="63"/>
      <c r="T3848" s="63"/>
      <c r="U3848" s="63"/>
      <c r="V3848" s="63"/>
      <c r="W3848" s="63"/>
      <c r="X3848" s="63"/>
      <c r="Y3848" s="63"/>
      <c r="Z3848" s="63"/>
      <c r="AA3848" s="63"/>
      <c r="AB3848" s="63"/>
      <c r="AC3848" s="63"/>
      <c r="AD3848" s="63"/>
      <c r="AE3848" s="63"/>
      <c r="AF3848" s="63"/>
      <c r="AG3848" s="63"/>
      <c r="AH3848" s="63"/>
      <c r="AI3848" s="63"/>
      <c r="AJ3848" s="63"/>
      <c r="AK3848" s="63"/>
      <c r="AL3848" s="63"/>
      <c r="AM3848" s="63"/>
      <c r="AN3848" s="63"/>
      <c r="AO3848" s="63"/>
      <c r="AP3848" s="63"/>
      <c r="AQ3848" s="63"/>
      <c r="AR3848" s="63"/>
      <c r="AS3848" s="63"/>
      <c r="AT3848" s="63"/>
      <c r="AU3848" s="63"/>
      <c r="AV3848" s="63"/>
      <c r="AW3848" s="63"/>
      <c r="AX3848" s="63"/>
      <c r="AY3848" s="63"/>
      <c r="AZ3848" s="63"/>
      <c r="BA3848" s="63"/>
      <c r="BB3848" s="63"/>
      <c r="BC3848" s="63"/>
      <c r="BD3848" s="63"/>
      <c r="BE3848" s="63"/>
      <c r="BF3848" s="63"/>
      <c r="BG3848" s="63"/>
      <c r="BH3848" s="63"/>
      <c r="BI3848" s="63"/>
      <c r="BJ3848" s="63"/>
      <c r="BK3848" s="63"/>
      <c r="BL3848" s="63"/>
      <c r="BM3848" s="63"/>
      <c r="BN3848" s="63"/>
      <c r="BO3848" s="63"/>
      <c r="BP3848" s="63"/>
      <c r="BQ3848" s="63"/>
      <c r="BR3848" s="63"/>
      <c r="BS3848" s="63"/>
      <c r="BT3848" s="63"/>
      <c r="BU3848" s="63"/>
      <c r="BV3848" s="63"/>
      <c r="BW3848" s="63"/>
      <c r="BX3848" s="63"/>
      <c r="BY3848" s="63"/>
      <c r="BZ3848" s="63"/>
      <c r="CA3848" s="63"/>
      <c r="CB3848" s="63"/>
      <c r="CC3848" s="63"/>
      <c r="CD3848" s="63"/>
      <c r="CE3848" s="63"/>
      <c r="CF3848" s="63"/>
      <c r="CG3848" s="63"/>
      <c r="CH3848" s="63"/>
      <c r="CI3848" s="63"/>
      <c r="CJ3848" s="63"/>
      <c r="CK3848" s="63"/>
      <c r="CL3848" s="63"/>
      <c r="CM3848" s="63"/>
      <c r="CN3848" s="63"/>
      <c r="CO3848" s="63"/>
      <c r="CP3848" s="63"/>
      <c r="CR3848" s="227"/>
      <c r="CS3848" s="74"/>
    </row>
    <row r="3849" spans="1:97" s="72" customFormat="1" ht="75.75" customHeight="1">
      <c r="A3849" s="63"/>
      <c r="B3849" s="63"/>
      <c r="C3849" s="63"/>
      <c r="D3849" s="63"/>
      <c r="E3849" s="63"/>
      <c r="F3849" s="63"/>
      <c r="G3849" s="63"/>
      <c r="H3849" s="63"/>
      <c r="I3849" s="63"/>
      <c r="J3849" s="63"/>
      <c r="K3849" s="63"/>
      <c r="L3849" s="63"/>
      <c r="M3849" s="63"/>
      <c r="N3849" s="63"/>
      <c r="O3849" s="63"/>
      <c r="P3849" s="63"/>
      <c r="Q3849" s="63"/>
      <c r="R3849" s="63"/>
      <c r="S3849" s="63"/>
      <c r="T3849" s="63"/>
      <c r="U3849" s="63"/>
      <c r="V3849" s="63"/>
      <c r="W3849" s="63"/>
      <c r="X3849" s="63"/>
      <c r="Y3849" s="63"/>
      <c r="Z3849" s="63"/>
      <c r="AA3849" s="63"/>
      <c r="AB3849" s="63"/>
      <c r="AC3849" s="63"/>
      <c r="AD3849" s="63"/>
      <c r="AE3849" s="63"/>
      <c r="AF3849" s="63"/>
      <c r="AG3849" s="63"/>
      <c r="AH3849" s="63"/>
      <c r="AI3849" s="63"/>
      <c r="AJ3849" s="63"/>
      <c r="AK3849" s="63"/>
      <c r="AL3849" s="63"/>
      <c r="AM3849" s="63"/>
      <c r="AN3849" s="63"/>
      <c r="AO3849" s="63"/>
      <c r="AP3849" s="63"/>
      <c r="AQ3849" s="63"/>
      <c r="AR3849" s="63"/>
      <c r="AS3849" s="63"/>
      <c r="AT3849" s="63"/>
      <c r="AU3849" s="63"/>
      <c r="AV3849" s="63"/>
      <c r="AW3849" s="63"/>
      <c r="AX3849" s="63"/>
      <c r="AY3849" s="63"/>
      <c r="AZ3849" s="63"/>
      <c r="BA3849" s="63"/>
      <c r="BB3849" s="63"/>
      <c r="BC3849" s="63"/>
      <c r="BD3849" s="63"/>
      <c r="BE3849" s="63"/>
      <c r="BF3849" s="63"/>
      <c r="BG3849" s="63"/>
      <c r="BH3849" s="63"/>
      <c r="BI3849" s="63"/>
      <c r="BJ3849" s="63"/>
      <c r="BK3849" s="63"/>
      <c r="BL3849" s="63"/>
      <c r="BM3849" s="63"/>
      <c r="BN3849" s="63"/>
      <c r="BO3849" s="63"/>
      <c r="BP3849" s="63"/>
      <c r="BQ3849" s="63"/>
      <c r="BR3849" s="63"/>
      <c r="BS3849" s="63"/>
      <c r="BT3849" s="63"/>
      <c r="BU3849" s="63"/>
      <c r="BV3849" s="63"/>
      <c r="BW3849" s="63"/>
      <c r="BX3849" s="63"/>
      <c r="BY3849" s="63"/>
      <c r="BZ3849" s="63"/>
      <c r="CA3849" s="63"/>
      <c r="CB3849" s="63"/>
      <c r="CC3849" s="63"/>
      <c r="CD3849" s="63"/>
      <c r="CE3849" s="63"/>
      <c r="CF3849" s="63"/>
      <c r="CG3849" s="63"/>
      <c r="CH3849" s="63"/>
      <c r="CI3849" s="63"/>
      <c r="CJ3849" s="63"/>
      <c r="CK3849" s="63"/>
      <c r="CL3849" s="63"/>
      <c r="CM3849" s="63"/>
      <c r="CN3849" s="63"/>
      <c r="CO3849" s="63"/>
      <c r="CP3849" s="63"/>
      <c r="CR3849" s="227"/>
      <c r="CS3849" s="74"/>
    </row>
    <row r="3850" spans="1:97" s="72" customFormat="1" ht="75.75" customHeight="1">
      <c r="A3850" s="63"/>
      <c r="B3850" s="63"/>
      <c r="C3850" s="63"/>
      <c r="D3850" s="63"/>
      <c r="E3850" s="63"/>
      <c r="F3850" s="63"/>
      <c r="G3850" s="63"/>
      <c r="H3850" s="63"/>
      <c r="I3850" s="63"/>
      <c r="J3850" s="63"/>
      <c r="K3850" s="63"/>
      <c r="L3850" s="63"/>
      <c r="M3850" s="63"/>
      <c r="N3850" s="63"/>
      <c r="O3850" s="63"/>
      <c r="P3850" s="63"/>
      <c r="Q3850" s="63"/>
      <c r="R3850" s="63"/>
      <c r="S3850" s="63"/>
      <c r="T3850" s="63"/>
      <c r="U3850" s="63"/>
      <c r="V3850" s="63"/>
      <c r="W3850" s="63"/>
      <c r="X3850" s="63"/>
      <c r="Y3850" s="63"/>
      <c r="Z3850" s="63"/>
      <c r="AA3850" s="63"/>
      <c r="AB3850" s="63"/>
      <c r="AC3850" s="63"/>
      <c r="AD3850" s="63"/>
      <c r="AE3850" s="63"/>
      <c r="AF3850" s="63"/>
      <c r="AG3850" s="63"/>
      <c r="AH3850" s="63"/>
      <c r="AI3850" s="63"/>
      <c r="AJ3850" s="63"/>
      <c r="AK3850" s="63"/>
      <c r="AL3850" s="63"/>
      <c r="AM3850" s="63"/>
      <c r="AN3850" s="63"/>
      <c r="AO3850" s="63"/>
      <c r="AP3850" s="63"/>
      <c r="AQ3850" s="63"/>
      <c r="AR3850" s="63"/>
      <c r="AS3850" s="63"/>
      <c r="AT3850" s="63"/>
      <c r="AU3850" s="63"/>
      <c r="AV3850" s="63"/>
      <c r="AW3850" s="63"/>
      <c r="AX3850" s="63"/>
      <c r="AY3850" s="63"/>
      <c r="AZ3850" s="63"/>
      <c r="BA3850" s="63"/>
      <c r="BB3850" s="63"/>
      <c r="BC3850" s="63"/>
      <c r="BD3850" s="63"/>
      <c r="BE3850" s="63"/>
      <c r="BF3850" s="63"/>
      <c r="BG3850" s="63"/>
      <c r="BH3850" s="63"/>
      <c r="BI3850" s="63"/>
      <c r="BJ3850" s="63"/>
      <c r="BK3850" s="63"/>
      <c r="BL3850" s="63"/>
      <c r="BM3850" s="63"/>
      <c r="BN3850" s="63"/>
      <c r="BO3850" s="63"/>
      <c r="BP3850" s="63"/>
      <c r="BQ3850" s="63"/>
      <c r="BR3850" s="63"/>
      <c r="BS3850" s="63"/>
      <c r="BT3850" s="63"/>
      <c r="BU3850" s="63"/>
      <c r="BV3850" s="63"/>
      <c r="BW3850" s="63"/>
      <c r="BX3850" s="63"/>
      <c r="BY3850" s="63"/>
      <c r="BZ3850" s="63"/>
      <c r="CA3850" s="63"/>
      <c r="CB3850" s="63"/>
      <c r="CC3850" s="63"/>
      <c r="CD3850" s="63"/>
      <c r="CE3850" s="63"/>
      <c r="CF3850" s="63"/>
      <c r="CG3850" s="63"/>
      <c r="CH3850" s="63"/>
      <c r="CI3850" s="63"/>
      <c r="CJ3850" s="63"/>
      <c r="CK3850" s="63"/>
      <c r="CL3850" s="63"/>
      <c r="CM3850" s="63"/>
      <c r="CN3850" s="63"/>
      <c r="CO3850" s="63"/>
      <c r="CP3850" s="63"/>
      <c r="CR3850" s="227"/>
      <c r="CS3850" s="74"/>
    </row>
    <row r="3851" spans="1:97" s="72" customFormat="1" ht="75.75" customHeight="1">
      <c r="A3851" s="63"/>
      <c r="B3851" s="63"/>
      <c r="C3851" s="63"/>
      <c r="D3851" s="63"/>
      <c r="E3851" s="63"/>
      <c r="F3851" s="63"/>
      <c r="G3851" s="63"/>
      <c r="H3851" s="63"/>
      <c r="I3851" s="63"/>
      <c r="J3851" s="63"/>
      <c r="K3851" s="63"/>
      <c r="L3851" s="63"/>
      <c r="M3851" s="63"/>
      <c r="N3851" s="63"/>
      <c r="O3851" s="63"/>
      <c r="P3851" s="63"/>
      <c r="Q3851" s="63"/>
      <c r="R3851" s="63"/>
      <c r="S3851" s="63"/>
      <c r="T3851" s="63"/>
      <c r="U3851" s="63"/>
      <c r="V3851" s="63"/>
      <c r="W3851" s="63"/>
      <c r="X3851" s="63"/>
      <c r="Y3851" s="63"/>
      <c r="Z3851" s="63"/>
      <c r="AA3851" s="63"/>
      <c r="AB3851" s="63"/>
      <c r="AC3851" s="63"/>
      <c r="AD3851" s="63"/>
      <c r="AE3851" s="63"/>
      <c r="AF3851" s="63"/>
      <c r="AG3851" s="63"/>
      <c r="AH3851" s="63"/>
      <c r="AI3851" s="63"/>
      <c r="AJ3851" s="63"/>
      <c r="AK3851" s="63"/>
      <c r="AL3851" s="63"/>
      <c r="AM3851" s="63"/>
      <c r="AN3851" s="63"/>
      <c r="AO3851" s="63"/>
      <c r="AP3851" s="63"/>
      <c r="AQ3851" s="63"/>
      <c r="AR3851" s="63"/>
      <c r="AS3851" s="63"/>
      <c r="AT3851" s="63"/>
      <c r="AU3851" s="63"/>
      <c r="AV3851" s="63"/>
      <c r="AW3851" s="63"/>
      <c r="AX3851" s="63"/>
      <c r="AY3851" s="63"/>
      <c r="AZ3851" s="63"/>
      <c r="BA3851" s="63"/>
      <c r="BB3851" s="63"/>
      <c r="BC3851" s="63"/>
      <c r="BD3851" s="63"/>
      <c r="BE3851" s="63"/>
      <c r="BF3851" s="63"/>
      <c r="BG3851" s="63"/>
      <c r="BH3851" s="63"/>
      <c r="BI3851" s="63"/>
      <c r="BJ3851" s="63"/>
      <c r="BK3851" s="63"/>
      <c r="BL3851" s="63"/>
      <c r="BM3851" s="63"/>
      <c r="BN3851" s="63"/>
      <c r="BO3851" s="63"/>
      <c r="BP3851" s="63"/>
      <c r="BQ3851" s="63"/>
      <c r="BR3851" s="63"/>
      <c r="BS3851" s="63"/>
      <c r="BT3851" s="63"/>
      <c r="BU3851" s="63"/>
      <c r="BV3851" s="63"/>
      <c r="BW3851" s="63"/>
      <c r="BX3851" s="63"/>
      <c r="BY3851" s="63"/>
      <c r="BZ3851" s="63"/>
      <c r="CA3851" s="63"/>
      <c r="CB3851" s="63"/>
      <c r="CC3851" s="63"/>
      <c r="CD3851" s="63"/>
      <c r="CE3851" s="63"/>
      <c r="CF3851" s="63"/>
      <c r="CG3851" s="63"/>
      <c r="CH3851" s="63"/>
      <c r="CI3851" s="63"/>
      <c r="CJ3851" s="63"/>
      <c r="CK3851" s="63"/>
      <c r="CL3851" s="63"/>
      <c r="CM3851" s="63"/>
      <c r="CN3851" s="63"/>
      <c r="CO3851" s="63"/>
      <c r="CP3851" s="63"/>
      <c r="CR3851" s="227"/>
      <c r="CS3851" s="74"/>
    </row>
    <row r="3852" spans="1:97" s="72" customFormat="1" ht="75.75" customHeight="1">
      <c r="A3852" s="63"/>
      <c r="B3852" s="63"/>
      <c r="C3852" s="63"/>
      <c r="D3852" s="63"/>
      <c r="E3852" s="63"/>
      <c r="F3852" s="63"/>
      <c r="G3852" s="63"/>
      <c r="H3852" s="63"/>
      <c r="I3852" s="63"/>
      <c r="J3852" s="63"/>
      <c r="K3852" s="63"/>
      <c r="L3852" s="63"/>
      <c r="M3852" s="63"/>
      <c r="N3852" s="63"/>
      <c r="O3852" s="63"/>
      <c r="P3852" s="63"/>
      <c r="Q3852" s="63"/>
      <c r="R3852" s="63"/>
      <c r="S3852" s="63"/>
      <c r="T3852" s="63"/>
      <c r="U3852" s="63"/>
      <c r="V3852" s="63"/>
      <c r="W3852" s="63"/>
      <c r="X3852" s="63"/>
      <c r="Y3852" s="63"/>
      <c r="Z3852" s="63"/>
      <c r="AA3852" s="63"/>
      <c r="AB3852" s="63"/>
      <c r="AC3852" s="63"/>
      <c r="AD3852" s="63"/>
      <c r="AE3852" s="63"/>
      <c r="AF3852" s="63"/>
      <c r="AG3852" s="63"/>
      <c r="AH3852" s="63"/>
      <c r="AI3852" s="63"/>
      <c r="AJ3852" s="63"/>
      <c r="AK3852" s="63"/>
      <c r="AL3852" s="63"/>
      <c r="AM3852" s="63"/>
      <c r="AN3852" s="63"/>
      <c r="AO3852" s="63"/>
      <c r="AP3852" s="63"/>
      <c r="AQ3852" s="63"/>
      <c r="AR3852" s="63"/>
      <c r="AS3852" s="63"/>
      <c r="AT3852" s="63"/>
      <c r="AU3852" s="63"/>
      <c r="AV3852" s="63"/>
      <c r="AW3852" s="63"/>
      <c r="AX3852" s="63"/>
      <c r="AY3852" s="63"/>
      <c r="AZ3852" s="63"/>
      <c r="BA3852" s="63"/>
      <c r="BB3852" s="63"/>
      <c r="BC3852" s="63"/>
      <c r="BD3852" s="63"/>
      <c r="BE3852" s="63"/>
      <c r="BF3852" s="63"/>
      <c r="BG3852" s="63"/>
      <c r="BH3852" s="63"/>
      <c r="BI3852" s="63"/>
      <c r="BJ3852" s="63"/>
      <c r="BK3852" s="63"/>
      <c r="BL3852" s="63"/>
      <c r="BM3852" s="63"/>
      <c r="BN3852" s="63"/>
      <c r="BO3852" s="63"/>
      <c r="BP3852" s="63"/>
      <c r="BQ3852" s="63"/>
      <c r="BR3852" s="63"/>
      <c r="BS3852" s="63"/>
      <c r="BT3852" s="63"/>
      <c r="BU3852" s="63"/>
      <c r="BV3852" s="63"/>
      <c r="BW3852" s="63"/>
      <c r="BX3852" s="63"/>
      <c r="BY3852" s="63"/>
      <c r="BZ3852" s="63"/>
      <c r="CA3852" s="63"/>
      <c r="CB3852" s="63"/>
      <c r="CC3852" s="63"/>
      <c r="CD3852" s="63"/>
      <c r="CE3852" s="63"/>
      <c r="CF3852" s="63"/>
      <c r="CG3852" s="63"/>
      <c r="CH3852" s="63"/>
      <c r="CI3852" s="63"/>
      <c r="CJ3852" s="63"/>
      <c r="CK3852" s="63"/>
      <c r="CL3852" s="63"/>
      <c r="CM3852" s="63"/>
      <c r="CN3852" s="63"/>
      <c r="CO3852" s="63"/>
      <c r="CP3852" s="63"/>
      <c r="CR3852" s="227"/>
      <c r="CS3852" s="74"/>
    </row>
    <row r="3853" spans="1:97" s="72" customFormat="1" ht="75.75" customHeight="1">
      <c r="A3853" s="63"/>
      <c r="B3853" s="63"/>
      <c r="C3853" s="63"/>
      <c r="D3853" s="63"/>
      <c r="E3853" s="63"/>
      <c r="F3853" s="63"/>
      <c r="G3853" s="63"/>
      <c r="H3853" s="63"/>
      <c r="I3853" s="63"/>
      <c r="J3853" s="63"/>
      <c r="K3853" s="63"/>
      <c r="L3853" s="63"/>
      <c r="M3853" s="63"/>
      <c r="N3853" s="63"/>
      <c r="O3853" s="63"/>
      <c r="P3853" s="63"/>
      <c r="Q3853" s="63"/>
      <c r="R3853" s="63"/>
      <c r="S3853" s="63"/>
      <c r="T3853" s="63"/>
      <c r="U3853" s="63"/>
      <c r="V3853" s="63"/>
      <c r="W3853" s="63"/>
      <c r="X3853" s="63"/>
      <c r="Y3853" s="63"/>
      <c r="Z3853" s="63"/>
      <c r="AA3853" s="63"/>
      <c r="AB3853" s="63"/>
      <c r="AC3853" s="63"/>
      <c r="AD3853" s="63"/>
      <c r="AE3853" s="63"/>
      <c r="AF3853" s="63"/>
      <c r="AG3853" s="63"/>
      <c r="AH3853" s="63"/>
      <c r="AI3853" s="63"/>
      <c r="AJ3853" s="63"/>
      <c r="AK3853" s="63"/>
      <c r="AL3853" s="63"/>
      <c r="AM3853" s="63"/>
      <c r="AN3853" s="63"/>
      <c r="AO3853" s="63"/>
      <c r="AP3853" s="63"/>
      <c r="AQ3853" s="63"/>
      <c r="AR3853" s="63"/>
      <c r="AS3853" s="63"/>
      <c r="AT3853" s="63"/>
      <c r="AU3853" s="63"/>
      <c r="AV3853" s="63"/>
      <c r="AW3853" s="63"/>
      <c r="AX3853" s="63"/>
      <c r="AY3853" s="63"/>
      <c r="AZ3853" s="63"/>
      <c r="BA3853" s="63"/>
      <c r="BB3853" s="63"/>
      <c r="BC3853" s="63"/>
      <c r="BD3853" s="63"/>
      <c r="BE3853" s="63"/>
      <c r="BF3853" s="63"/>
      <c r="BG3853" s="63"/>
      <c r="BH3853" s="63"/>
      <c r="BI3853" s="63"/>
      <c r="BJ3853" s="63"/>
      <c r="BK3853" s="63"/>
      <c r="BL3853" s="63"/>
      <c r="BM3853" s="63"/>
      <c r="BN3853" s="63"/>
      <c r="BO3853" s="63"/>
      <c r="BP3853" s="63"/>
      <c r="BQ3853" s="63"/>
      <c r="BR3853" s="63"/>
      <c r="BS3853" s="63"/>
      <c r="BT3853" s="63"/>
      <c r="BU3853" s="63"/>
      <c r="BV3853" s="63"/>
      <c r="BW3853" s="63"/>
      <c r="BX3853" s="63"/>
      <c r="BY3853" s="63"/>
      <c r="BZ3853" s="63"/>
      <c r="CA3853" s="63"/>
      <c r="CB3853" s="63"/>
      <c r="CC3853" s="63"/>
      <c r="CD3853" s="63"/>
      <c r="CE3853" s="63"/>
      <c r="CF3853" s="63"/>
      <c r="CG3853" s="63"/>
      <c r="CH3853" s="63"/>
      <c r="CI3853" s="63"/>
      <c r="CJ3853" s="63"/>
      <c r="CK3853" s="63"/>
      <c r="CL3853" s="63"/>
      <c r="CM3853" s="63"/>
      <c r="CN3853" s="63"/>
      <c r="CO3853" s="63"/>
      <c r="CP3853" s="63"/>
      <c r="CR3853" s="227"/>
      <c r="CS3853" s="74"/>
    </row>
    <row r="3854" spans="1:97" s="72" customFormat="1" ht="75.75" customHeight="1">
      <c r="A3854" s="63"/>
      <c r="B3854" s="63"/>
      <c r="C3854" s="63"/>
      <c r="D3854" s="63"/>
      <c r="E3854" s="63"/>
      <c r="F3854" s="63"/>
      <c r="G3854" s="63"/>
      <c r="H3854" s="63"/>
      <c r="I3854" s="63"/>
      <c r="J3854" s="63"/>
      <c r="K3854" s="63"/>
      <c r="L3854" s="63"/>
      <c r="M3854" s="63"/>
      <c r="N3854" s="63"/>
      <c r="O3854" s="63"/>
      <c r="P3854" s="63"/>
      <c r="Q3854" s="63"/>
      <c r="R3854" s="63"/>
      <c r="S3854" s="63"/>
      <c r="T3854" s="63"/>
      <c r="U3854" s="63"/>
      <c r="V3854" s="63"/>
      <c r="W3854" s="63"/>
      <c r="X3854" s="63"/>
      <c r="Y3854" s="63"/>
      <c r="Z3854" s="63"/>
      <c r="AA3854" s="63"/>
      <c r="AB3854" s="63"/>
      <c r="AC3854" s="63"/>
      <c r="AD3854" s="63"/>
      <c r="AE3854" s="63"/>
      <c r="AF3854" s="63"/>
      <c r="AG3854" s="63"/>
      <c r="AH3854" s="63"/>
      <c r="AI3854" s="63"/>
      <c r="AJ3854" s="63"/>
      <c r="AK3854" s="63"/>
      <c r="AL3854" s="63"/>
      <c r="AM3854" s="63"/>
      <c r="AN3854" s="63"/>
      <c r="AO3854" s="63"/>
      <c r="AP3854" s="63"/>
      <c r="AQ3854" s="63"/>
      <c r="AR3854" s="63"/>
      <c r="AS3854" s="63"/>
      <c r="AT3854" s="63"/>
      <c r="AU3854" s="63"/>
      <c r="AV3854" s="63"/>
      <c r="AW3854" s="63"/>
      <c r="AX3854" s="63"/>
      <c r="AY3854" s="63"/>
      <c r="AZ3854" s="63"/>
      <c r="BA3854" s="63"/>
      <c r="BB3854" s="63"/>
      <c r="BC3854" s="63"/>
      <c r="BD3854" s="63"/>
      <c r="BE3854" s="63"/>
      <c r="BF3854" s="63"/>
      <c r="BG3854" s="63"/>
      <c r="BH3854" s="63"/>
      <c r="BI3854" s="63"/>
      <c r="BJ3854" s="63"/>
      <c r="BK3854" s="63"/>
      <c r="BL3854" s="63"/>
      <c r="BM3854" s="63"/>
      <c r="BN3854" s="63"/>
      <c r="BO3854" s="63"/>
      <c r="BP3854" s="63"/>
      <c r="BQ3854" s="63"/>
      <c r="BR3854" s="63"/>
      <c r="BS3854" s="63"/>
      <c r="BT3854" s="63"/>
      <c r="BU3854" s="63"/>
      <c r="BV3854" s="63"/>
      <c r="BW3854" s="63"/>
      <c r="BX3854" s="63"/>
      <c r="BY3854" s="63"/>
      <c r="BZ3854" s="63"/>
      <c r="CA3854" s="63"/>
      <c r="CB3854" s="63"/>
      <c r="CC3854" s="63"/>
      <c r="CD3854" s="63"/>
      <c r="CE3854" s="63"/>
      <c r="CF3854" s="63"/>
      <c r="CG3854" s="63"/>
      <c r="CH3854" s="63"/>
      <c r="CI3854" s="63"/>
      <c r="CJ3854" s="63"/>
      <c r="CK3854" s="63"/>
      <c r="CL3854" s="63"/>
      <c r="CM3854" s="63"/>
      <c r="CN3854" s="63"/>
      <c r="CO3854" s="63"/>
      <c r="CP3854" s="63"/>
      <c r="CR3854" s="227"/>
      <c r="CS3854" s="74"/>
    </row>
    <row r="3855" spans="1:97" s="72" customFormat="1" ht="75.75" customHeight="1">
      <c r="A3855" s="63"/>
      <c r="B3855" s="63"/>
      <c r="C3855" s="63"/>
      <c r="D3855" s="63"/>
      <c r="E3855" s="63"/>
      <c r="F3855" s="63"/>
      <c r="G3855" s="63"/>
      <c r="H3855" s="63"/>
      <c r="I3855" s="63"/>
      <c r="J3855" s="63"/>
      <c r="K3855" s="63"/>
      <c r="L3855" s="63"/>
      <c r="M3855" s="63"/>
      <c r="N3855" s="63"/>
      <c r="O3855" s="63"/>
      <c r="P3855" s="63"/>
      <c r="Q3855" s="63"/>
      <c r="R3855" s="63"/>
      <c r="S3855" s="63"/>
      <c r="T3855" s="63"/>
      <c r="U3855" s="63"/>
      <c r="V3855" s="63"/>
      <c r="W3855" s="63"/>
      <c r="X3855" s="63"/>
      <c r="Y3855" s="63"/>
      <c r="Z3855" s="63"/>
      <c r="AA3855" s="63"/>
      <c r="AB3855" s="63"/>
      <c r="AC3855" s="63"/>
      <c r="AD3855" s="63"/>
      <c r="AE3855" s="63"/>
      <c r="AF3855" s="63"/>
      <c r="AG3855" s="63"/>
      <c r="AH3855" s="63"/>
      <c r="AI3855" s="63"/>
      <c r="AJ3855" s="63"/>
      <c r="AK3855" s="63"/>
      <c r="AL3855" s="63"/>
      <c r="AM3855" s="63"/>
      <c r="AN3855" s="63"/>
      <c r="AO3855" s="63"/>
      <c r="AP3855" s="63"/>
      <c r="AQ3855" s="63"/>
      <c r="AR3855" s="63"/>
      <c r="AS3855" s="63"/>
      <c r="AT3855" s="63"/>
      <c r="AU3855" s="63"/>
      <c r="AV3855" s="63"/>
      <c r="AW3855" s="63"/>
      <c r="AX3855" s="63"/>
      <c r="AY3855" s="63"/>
      <c r="AZ3855" s="63"/>
      <c r="BA3855" s="63"/>
      <c r="BB3855" s="63"/>
      <c r="BC3855" s="63"/>
      <c r="BD3855" s="63"/>
      <c r="BE3855" s="63"/>
      <c r="BF3855" s="63"/>
      <c r="BG3855" s="63"/>
      <c r="BH3855" s="63"/>
      <c r="BI3855" s="63"/>
      <c r="BJ3855" s="63"/>
      <c r="BK3855" s="63"/>
      <c r="BL3855" s="63"/>
      <c r="BM3855" s="63"/>
      <c r="BN3855" s="63"/>
      <c r="BO3855" s="63"/>
      <c r="BP3855" s="63"/>
      <c r="BQ3855" s="63"/>
      <c r="BR3855" s="63"/>
      <c r="BS3855" s="63"/>
      <c r="BT3855" s="63"/>
      <c r="BU3855" s="63"/>
      <c r="BV3855" s="63"/>
      <c r="BW3855" s="63"/>
      <c r="BX3855" s="63"/>
      <c r="BY3855" s="63"/>
      <c r="BZ3855" s="63"/>
      <c r="CA3855" s="63"/>
      <c r="CB3855" s="63"/>
      <c r="CC3855" s="63"/>
      <c r="CD3855" s="63"/>
      <c r="CE3855" s="63"/>
      <c r="CF3855" s="63"/>
      <c r="CG3855" s="63"/>
      <c r="CH3855" s="63"/>
      <c r="CI3855" s="63"/>
      <c r="CJ3855" s="63"/>
      <c r="CK3855" s="63"/>
      <c r="CL3855" s="63"/>
      <c r="CM3855" s="63"/>
      <c r="CN3855" s="63"/>
      <c r="CO3855" s="63"/>
      <c r="CP3855" s="63"/>
      <c r="CR3855" s="227"/>
      <c r="CS3855" s="74"/>
    </row>
    <row r="3856" spans="1:97" s="72" customFormat="1" ht="75.75" customHeight="1">
      <c r="A3856" s="63"/>
      <c r="B3856" s="63"/>
      <c r="C3856" s="63"/>
      <c r="D3856" s="63"/>
      <c r="E3856" s="63"/>
      <c r="F3856" s="63"/>
      <c r="G3856" s="63"/>
      <c r="H3856" s="63"/>
      <c r="I3856" s="63"/>
      <c r="J3856" s="63"/>
      <c r="K3856" s="63"/>
      <c r="L3856" s="63"/>
      <c r="M3856" s="63"/>
      <c r="N3856" s="63"/>
      <c r="O3856" s="63"/>
      <c r="P3856" s="63"/>
      <c r="Q3856" s="63"/>
      <c r="R3856" s="63"/>
      <c r="S3856" s="63"/>
      <c r="T3856" s="63"/>
      <c r="U3856" s="63"/>
      <c r="V3856" s="63"/>
      <c r="W3856" s="63"/>
      <c r="X3856" s="63"/>
      <c r="Y3856" s="63"/>
      <c r="Z3856" s="63"/>
      <c r="AA3856" s="63"/>
      <c r="AB3856" s="63"/>
      <c r="AC3856" s="63"/>
      <c r="AD3856" s="63"/>
      <c r="AE3856" s="63"/>
      <c r="AF3856" s="63"/>
      <c r="AG3856" s="63"/>
      <c r="AH3856" s="63"/>
      <c r="AI3856" s="63"/>
      <c r="AJ3856" s="63"/>
      <c r="AK3856" s="63"/>
      <c r="AL3856" s="63"/>
      <c r="AM3856" s="63"/>
      <c r="AN3856" s="63"/>
      <c r="AO3856" s="63"/>
      <c r="AP3856" s="63"/>
      <c r="AQ3856" s="63"/>
      <c r="AR3856" s="63"/>
      <c r="AS3856" s="63"/>
      <c r="AT3856" s="63"/>
      <c r="AU3856" s="63"/>
      <c r="AV3856" s="63"/>
      <c r="AW3856" s="63"/>
      <c r="AX3856" s="63"/>
      <c r="AY3856" s="63"/>
      <c r="AZ3856" s="63"/>
      <c r="BA3856" s="63"/>
      <c r="BB3856" s="63"/>
      <c r="BC3856" s="63"/>
      <c r="BD3856" s="63"/>
      <c r="BE3856" s="63"/>
      <c r="BF3856" s="63"/>
      <c r="BG3856" s="63"/>
      <c r="BH3856" s="63"/>
      <c r="BI3856" s="63"/>
      <c r="BJ3856" s="63"/>
      <c r="BK3856" s="63"/>
      <c r="BL3856" s="63"/>
      <c r="BM3856" s="63"/>
      <c r="BN3856" s="63"/>
      <c r="BO3856" s="63"/>
      <c r="BP3856" s="63"/>
      <c r="BQ3856" s="63"/>
      <c r="BR3856" s="63"/>
      <c r="BS3856" s="63"/>
      <c r="BT3856" s="63"/>
      <c r="BU3856" s="63"/>
      <c r="BV3856" s="63"/>
      <c r="BW3856" s="63"/>
      <c r="BX3856" s="63"/>
      <c r="BY3856" s="63"/>
      <c r="BZ3856" s="63"/>
      <c r="CA3856" s="63"/>
      <c r="CB3856" s="63"/>
      <c r="CC3856" s="63"/>
      <c r="CD3856" s="63"/>
      <c r="CE3856" s="63"/>
      <c r="CF3856" s="63"/>
      <c r="CG3856" s="63"/>
      <c r="CH3856" s="63"/>
      <c r="CI3856" s="63"/>
      <c r="CJ3856" s="63"/>
      <c r="CK3856" s="63"/>
      <c r="CL3856" s="63"/>
      <c r="CM3856" s="63"/>
      <c r="CN3856" s="63"/>
      <c r="CO3856" s="63"/>
      <c r="CP3856" s="63"/>
      <c r="CR3856" s="227"/>
      <c r="CS3856" s="74"/>
    </row>
    <row r="3857" spans="1:97" s="72" customFormat="1" ht="75.75" customHeight="1">
      <c r="A3857" s="63"/>
      <c r="B3857" s="63"/>
      <c r="C3857" s="63"/>
      <c r="D3857" s="63"/>
      <c r="E3857" s="63"/>
      <c r="F3857" s="63"/>
      <c r="G3857" s="63"/>
      <c r="H3857" s="63"/>
      <c r="I3857" s="63"/>
      <c r="J3857" s="63"/>
      <c r="K3857" s="63"/>
      <c r="L3857" s="63"/>
      <c r="M3857" s="63"/>
      <c r="N3857" s="63"/>
      <c r="O3857" s="63"/>
      <c r="P3857" s="63"/>
      <c r="Q3857" s="63"/>
      <c r="R3857" s="63"/>
      <c r="S3857" s="63"/>
      <c r="T3857" s="63"/>
      <c r="U3857" s="63"/>
      <c r="V3857" s="63"/>
      <c r="W3857" s="63"/>
      <c r="X3857" s="63"/>
      <c r="Y3857" s="63"/>
      <c r="Z3857" s="63"/>
      <c r="AA3857" s="63"/>
      <c r="AB3857" s="63"/>
      <c r="AC3857" s="63"/>
      <c r="AD3857" s="63"/>
      <c r="AE3857" s="63"/>
      <c r="AF3857" s="63"/>
      <c r="AG3857" s="63"/>
      <c r="AH3857" s="63"/>
      <c r="AI3857" s="63"/>
      <c r="AJ3857" s="63"/>
      <c r="AK3857" s="63"/>
      <c r="AL3857" s="63"/>
      <c r="AM3857" s="63"/>
      <c r="AN3857" s="63"/>
      <c r="AO3857" s="63"/>
      <c r="AP3857" s="63"/>
      <c r="AQ3857" s="63"/>
      <c r="AR3857" s="63"/>
      <c r="AS3857" s="63"/>
      <c r="AT3857" s="63"/>
      <c r="AU3857" s="63"/>
      <c r="AV3857" s="63"/>
      <c r="AW3857" s="63"/>
      <c r="AX3857" s="63"/>
      <c r="AY3857" s="63"/>
      <c r="AZ3857" s="63"/>
      <c r="BA3857" s="63"/>
      <c r="BB3857" s="63"/>
      <c r="BC3857" s="63"/>
      <c r="BD3857" s="63"/>
      <c r="BE3857" s="63"/>
      <c r="BF3857" s="63"/>
      <c r="BG3857" s="63"/>
      <c r="BH3857" s="63"/>
      <c r="BI3857" s="63"/>
      <c r="BJ3857" s="63"/>
      <c r="BK3857" s="63"/>
      <c r="BL3857" s="63"/>
      <c r="BM3857" s="63"/>
      <c r="BN3857" s="63"/>
      <c r="BO3857" s="63"/>
      <c r="BP3857" s="63"/>
      <c r="BQ3857" s="63"/>
      <c r="BR3857" s="63"/>
      <c r="BS3857" s="63"/>
      <c r="BT3857" s="63"/>
      <c r="BU3857" s="63"/>
      <c r="BV3857" s="63"/>
      <c r="BW3857" s="63"/>
      <c r="BX3857" s="63"/>
      <c r="BY3857" s="63"/>
      <c r="BZ3857" s="63"/>
      <c r="CA3857" s="63"/>
      <c r="CB3857" s="63"/>
      <c r="CC3857" s="63"/>
      <c r="CD3857" s="63"/>
      <c r="CE3857" s="63"/>
      <c r="CF3857" s="63"/>
      <c r="CG3857" s="63"/>
      <c r="CH3857" s="63"/>
      <c r="CI3857" s="63"/>
      <c r="CJ3857" s="63"/>
      <c r="CK3857" s="63"/>
      <c r="CL3857" s="63"/>
      <c r="CM3857" s="63"/>
      <c r="CN3857" s="63"/>
      <c r="CO3857" s="63"/>
      <c r="CP3857" s="63"/>
      <c r="CR3857" s="227"/>
      <c r="CS3857" s="74"/>
    </row>
    <row r="3858" spans="1:97" s="72" customFormat="1" ht="75.75" customHeight="1">
      <c r="A3858" s="63"/>
      <c r="B3858" s="63"/>
      <c r="C3858" s="63"/>
      <c r="D3858" s="63"/>
      <c r="E3858" s="63"/>
      <c r="F3858" s="63"/>
      <c r="G3858" s="63"/>
      <c r="H3858" s="63"/>
      <c r="I3858" s="63"/>
      <c r="J3858" s="63"/>
      <c r="K3858" s="63"/>
      <c r="L3858" s="63"/>
      <c r="M3858" s="63"/>
      <c r="N3858" s="63"/>
      <c r="O3858" s="63"/>
      <c r="P3858" s="63"/>
      <c r="Q3858" s="63"/>
      <c r="R3858" s="63"/>
      <c r="S3858" s="63"/>
      <c r="T3858" s="63"/>
      <c r="U3858" s="63"/>
      <c r="V3858" s="63"/>
      <c r="W3858" s="63"/>
      <c r="X3858" s="63"/>
      <c r="Y3858" s="63"/>
      <c r="Z3858" s="63"/>
      <c r="AA3858" s="63"/>
      <c r="AB3858" s="63"/>
      <c r="AC3858" s="63"/>
      <c r="AD3858" s="63"/>
      <c r="AE3858" s="63"/>
      <c r="AF3858" s="63"/>
      <c r="AG3858" s="63"/>
      <c r="AH3858" s="63"/>
      <c r="AI3858" s="63"/>
      <c r="AJ3858" s="63"/>
      <c r="AK3858" s="63"/>
      <c r="AL3858" s="63"/>
      <c r="AM3858" s="63"/>
      <c r="AN3858" s="63"/>
      <c r="AO3858" s="63"/>
      <c r="AP3858" s="63"/>
      <c r="AQ3858" s="63"/>
      <c r="AR3858" s="63"/>
      <c r="AS3858" s="63"/>
      <c r="AT3858" s="63"/>
      <c r="AU3858" s="63"/>
      <c r="AV3858" s="63"/>
      <c r="AW3858" s="63"/>
      <c r="AX3858" s="63"/>
      <c r="AY3858" s="63"/>
      <c r="AZ3858" s="63"/>
      <c r="BA3858" s="63"/>
      <c r="BB3858" s="63"/>
      <c r="BC3858" s="63"/>
      <c r="BD3858" s="63"/>
      <c r="BE3858" s="63"/>
      <c r="BF3858" s="63"/>
      <c r="BG3858" s="63"/>
      <c r="BH3858" s="63"/>
      <c r="BI3858" s="63"/>
      <c r="BJ3858" s="63"/>
      <c r="BK3858" s="63"/>
      <c r="BL3858" s="63"/>
      <c r="BM3858" s="63"/>
      <c r="BN3858" s="63"/>
      <c r="BO3858" s="63"/>
      <c r="BP3858" s="63"/>
      <c r="BQ3858" s="63"/>
      <c r="BR3858" s="63"/>
      <c r="BS3858" s="63"/>
      <c r="BT3858" s="63"/>
      <c r="BU3858" s="63"/>
      <c r="BV3858" s="63"/>
      <c r="BW3858" s="63"/>
      <c r="BX3858" s="63"/>
      <c r="BY3858" s="63"/>
      <c r="BZ3858" s="63"/>
      <c r="CA3858" s="63"/>
      <c r="CB3858" s="63"/>
      <c r="CC3858" s="63"/>
      <c r="CD3858" s="63"/>
      <c r="CE3858" s="63"/>
      <c r="CF3858" s="63"/>
      <c r="CG3858" s="63"/>
      <c r="CH3858" s="63"/>
      <c r="CI3858" s="63"/>
      <c r="CJ3858" s="63"/>
      <c r="CK3858" s="63"/>
      <c r="CL3858" s="63"/>
      <c r="CM3858" s="63"/>
      <c r="CN3858" s="63"/>
      <c r="CO3858" s="63"/>
      <c r="CP3858" s="63"/>
      <c r="CR3858" s="227"/>
      <c r="CS3858" s="74"/>
    </row>
    <row r="3859" spans="1:97" s="72" customFormat="1" ht="75.75" customHeight="1">
      <c r="A3859" s="63"/>
      <c r="B3859" s="63"/>
      <c r="C3859" s="63"/>
      <c r="D3859" s="63"/>
      <c r="E3859" s="63"/>
      <c r="F3859" s="63"/>
      <c r="G3859" s="63"/>
      <c r="H3859" s="63"/>
      <c r="I3859" s="63"/>
      <c r="J3859" s="63"/>
      <c r="K3859" s="63"/>
      <c r="L3859" s="63"/>
      <c r="M3859" s="63"/>
      <c r="N3859" s="63"/>
      <c r="O3859" s="63"/>
      <c r="P3859" s="63"/>
      <c r="Q3859" s="63"/>
      <c r="R3859" s="63"/>
      <c r="S3859" s="63"/>
      <c r="T3859" s="63"/>
      <c r="U3859" s="63"/>
      <c r="V3859" s="63"/>
      <c r="W3859" s="63"/>
      <c r="X3859" s="63"/>
      <c r="Y3859" s="63"/>
      <c r="Z3859" s="63"/>
      <c r="AA3859" s="63"/>
      <c r="AB3859" s="63"/>
      <c r="AC3859" s="63"/>
      <c r="AD3859" s="63"/>
      <c r="AE3859" s="63"/>
      <c r="AF3859" s="63"/>
      <c r="AG3859" s="63"/>
      <c r="AH3859" s="63"/>
      <c r="AI3859" s="63"/>
      <c r="AJ3859" s="63"/>
      <c r="AK3859" s="63"/>
      <c r="AL3859" s="63"/>
      <c r="AM3859" s="63"/>
      <c r="AN3859" s="63"/>
      <c r="AO3859" s="63"/>
      <c r="AP3859" s="63"/>
      <c r="AQ3859" s="63"/>
      <c r="AR3859" s="63"/>
      <c r="AS3859" s="63"/>
      <c r="AT3859" s="63"/>
      <c r="AU3859" s="63"/>
      <c r="AV3859" s="63"/>
      <c r="AW3859" s="63"/>
      <c r="AX3859" s="63"/>
      <c r="AY3859" s="63"/>
      <c r="AZ3859" s="63"/>
      <c r="BA3859" s="63"/>
      <c r="BB3859" s="63"/>
      <c r="BC3859" s="63"/>
      <c r="BD3859" s="63"/>
      <c r="BE3859" s="63"/>
      <c r="BF3859" s="63"/>
      <c r="BG3859" s="63"/>
      <c r="BH3859" s="63"/>
      <c r="BI3859" s="63"/>
      <c r="BJ3859" s="63"/>
      <c r="BK3859" s="63"/>
      <c r="BL3859" s="63"/>
      <c r="BM3859" s="63"/>
      <c r="BN3859" s="63"/>
      <c r="BO3859" s="63"/>
      <c r="BP3859" s="63"/>
      <c r="BQ3859" s="63"/>
      <c r="BR3859" s="63"/>
      <c r="BS3859" s="63"/>
      <c r="BT3859" s="63"/>
      <c r="BU3859" s="63"/>
      <c r="BV3859" s="63"/>
      <c r="BW3859" s="63"/>
      <c r="BX3859" s="63"/>
      <c r="BY3859" s="63"/>
      <c r="BZ3859" s="63"/>
      <c r="CA3859" s="63"/>
      <c r="CB3859" s="63"/>
      <c r="CC3859" s="63"/>
      <c r="CD3859" s="63"/>
      <c r="CE3859" s="63"/>
      <c r="CF3859" s="63"/>
      <c r="CG3859" s="63"/>
      <c r="CH3859" s="63"/>
      <c r="CI3859" s="63"/>
      <c r="CJ3859" s="63"/>
      <c r="CK3859" s="63"/>
      <c r="CL3859" s="63"/>
      <c r="CM3859" s="63"/>
      <c r="CN3859" s="63"/>
      <c r="CO3859" s="63"/>
      <c r="CP3859" s="63"/>
      <c r="CR3859" s="227"/>
      <c r="CS3859" s="74"/>
    </row>
    <row r="3860" spans="1:97" s="72" customFormat="1" ht="75.75" customHeight="1">
      <c r="A3860" s="63"/>
      <c r="B3860" s="63"/>
      <c r="C3860" s="63"/>
      <c r="D3860" s="63"/>
      <c r="E3860" s="63"/>
      <c r="F3860" s="63"/>
      <c r="G3860" s="63"/>
      <c r="H3860" s="63"/>
      <c r="I3860" s="63"/>
      <c r="J3860" s="63"/>
      <c r="K3860" s="63"/>
      <c r="L3860" s="63"/>
      <c r="M3860" s="63"/>
      <c r="N3860" s="63"/>
      <c r="O3860" s="63"/>
      <c r="P3860" s="63"/>
      <c r="Q3860" s="63"/>
      <c r="R3860" s="63"/>
      <c r="S3860" s="63"/>
      <c r="T3860" s="63"/>
      <c r="U3860" s="63"/>
      <c r="V3860" s="63"/>
      <c r="W3860" s="63"/>
      <c r="X3860" s="63"/>
      <c r="Y3860" s="63"/>
      <c r="Z3860" s="63"/>
      <c r="AA3860" s="63"/>
      <c r="AB3860" s="63"/>
      <c r="AC3860" s="63"/>
      <c r="AD3860" s="63"/>
      <c r="AE3860" s="63"/>
      <c r="AF3860" s="63"/>
      <c r="AG3860" s="63"/>
      <c r="AH3860" s="63"/>
      <c r="AI3860" s="63"/>
      <c r="AJ3860" s="63"/>
      <c r="AK3860" s="63"/>
      <c r="AL3860" s="63"/>
      <c r="AM3860" s="63"/>
      <c r="AN3860" s="63"/>
      <c r="AO3860" s="63"/>
      <c r="AP3860" s="63"/>
      <c r="AQ3860" s="63"/>
      <c r="AR3860" s="63"/>
      <c r="AS3860" s="63"/>
      <c r="AT3860" s="63"/>
      <c r="AU3860" s="63"/>
      <c r="AV3860" s="63"/>
      <c r="AW3860" s="63"/>
      <c r="AX3860" s="63"/>
      <c r="AY3860" s="63"/>
      <c r="AZ3860" s="63"/>
      <c r="BA3860" s="63"/>
      <c r="BB3860" s="63"/>
      <c r="BC3860" s="63"/>
      <c r="BD3860" s="63"/>
      <c r="BE3860" s="63"/>
      <c r="BF3860" s="63"/>
      <c r="BG3860" s="63"/>
      <c r="BH3860" s="63"/>
      <c r="BI3860" s="63"/>
      <c r="BJ3860" s="63"/>
      <c r="BK3860" s="63"/>
      <c r="BL3860" s="63"/>
      <c r="BM3860" s="63"/>
      <c r="BN3860" s="63"/>
      <c r="BO3860" s="63"/>
      <c r="BP3860" s="63"/>
      <c r="BQ3860" s="63"/>
      <c r="BR3860" s="63"/>
      <c r="BS3860" s="63"/>
      <c r="BT3860" s="63"/>
      <c r="BU3860" s="63"/>
      <c r="BV3860" s="63"/>
      <c r="BW3860" s="63"/>
      <c r="BX3860" s="63"/>
      <c r="BY3860" s="63"/>
      <c r="BZ3860" s="63"/>
      <c r="CA3860" s="63"/>
      <c r="CB3860" s="63"/>
      <c r="CC3860" s="63"/>
      <c r="CD3860" s="63"/>
      <c r="CE3860" s="63"/>
      <c r="CF3860" s="63"/>
      <c r="CG3860" s="63"/>
      <c r="CH3860" s="63"/>
      <c r="CI3860" s="63"/>
      <c r="CJ3860" s="63"/>
      <c r="CK3860" s="63"/>
      <c r="CL3860" s="63"/>
      <c r="CM3860" s="63"/>
      <c r="CN3860" s="63"/>
      <c r="CO3860" s="63"/>
      <c r="CP3860" s="63"/>
      <c r="CR3860" s="227"/>
      <c r="CS3860" s="74"/>
    </row>
    <row r="3861" spans="1:97" s="72" customFormat="1" ht="75.75" customHeight="1">
      <c r="A3861" s="63"/>
      <c r="B3861" s="63"/>
      <c r="C3861" s="63"/>
      <c r="D3861" s="63"/>
      <c r="E3861" s="63"/>
      <c r="F3861" s="63"/>
      <c r="G3861" s="63"/>
      <c r="H3861" s="63"/>
      <c r="I3861" s="63"/>
      <c r="J3861" s="63"/>
      <c r="K3861" s="63"/>
      <c r="L3861" s="63"/>
      <c r="M3861" s="63"/>
      <c r="N3861" s="63"/>
      <c r="O3861" s="63"/>
      <c r="P3861" s="63"/>
      <c r="Q3861" s="63"/>
      <c r="R3861" s="63"/>
      <c r="S3861" s="63"/>
      <c r="T3861" s="63"/>
      <c r="U3861" s="63"/>
      <c r="V3861" s="63"/>
      <c r="W3861" s="63"/>
      <c r="X3861" s="63"/>
      <c r="Y3861" s="63"/>
      <c r="Z3861" s="63"/>
      <c r="AA3861" s="63"/>
      <c r="AB3861" s="63"/>
      <c r="AC3861" s="63"/>
      <c r="AD3861" s="63"/>
      <c r="AE3861" s="63"/>
      <c r="AF3861" s="63"/>
      <c r="AG3861" s="63"/>
      <c r="AH3861" s="63"/>
      <c r="AI3861" s="63"/>
      <c r="AJ3861" s="63"/>
      <c r="AK3861" s="63"/>
      <c r="AL3861" s="63"/>
      <c r="AM3861" s="63"/>
      <c r="AN3861" s="63"/>
      <c r="AO3861" s="63"/>
      <c r="AP3861" s="63"/>
      <c r="AQ3861" s="63"/>
      <c r="AR3861" s="63"/>
      <c r="AS3861" s="63"/>
      <c r="AT3861" s="63"/>
      <c r="AU3861" s="63"/>
      <c r="AV3861" s="63"/>
      <c r="AW3861" s="63"/>
      <c r="AX3861" s="63"/>
      <c r="AY3861" s="63"/>
      <c r="AZ3861" s="63"/>
      <c r="BA3861" s="63"/>
      <c r="BB3861" s="63"/>
      <c r="BC3861" s="63"/>
      <c r="BD3861" s="63"/>
      <c r="BE3861" s="63"/>
      <c r="BF3861" s="63"/>
      <c r="BG3861" s="63"/>
      <c r="BH3861" s="63"/>
      <c r="BI3861" s="63"/>
      <c r="BJ3861" s="63"/>
      <c r="BK3861" s="63"/>
      <c r="BL3861" s="63"/>
      <c r="BM3861" s="63"/>
      <c r="BN3861" s="63"/>
      <c r="BO3861" s="63"/>
      <c r="BP3861" s="63"/>
      <c r="BQ3861" s="63"/>
      <c r="BR3861" s="63"/>
      <c r="BS3861" s="63"/>
      <c r="BT3861" s="63"/>
      <c r="BU3861" s="63"/>
      <c r="BV3861" s="63"/>
      <c r="BW3861" s="63"/>
      <c r="BX3861" s="63"/>
      <c r="BY3861" s="63"/>
      <c r="BZ3861" s="63"/>
      <c r="CA3861" s="63"/>
      <c r="CB3861" s="63"/>
      <c r="CC3861" s="63"/>
      <c r="CD3861" s="63"/>
      <c r="CE3861" s="63"/>
      <c r="CF3861" s="63"/>
      <c r="CG3861" s="63"/>
      <c r="CH3861" s="63"/>
      <c r="CI3861" s="63"/>
      <c r="CJ3861" s="63"/>
      <c r="CK3861" s="63"/>
      <c r="CL3861" s="63"/>
      <c r="CM3861" s="63"/>
      <c r="CN3861" s="63"/>
      <c r="CO3861" s="63"/>
      <c r="CP3861" s="63"/>
      <c r="CR3861" s="227"/>
      <c r="CS3861" s="74"/>
    </row>
    <row r="3862" spans="1:97" s="72" customFormat="1" ht="75.75" customHeight="1">
      <c r="A3862" s="63"/>
      <c r="B3862" s="63"/>
      <c r="C3862" s="63"/>
      <c r="D3862" s="63"/>
      <c r="E3862" s="63"/>
      <c r="F3862" s="63"/>
      <c r="G3862" s="63"/>
      <c r="H3862" s="63"/>
      <c r="I3862" s="63"/>
      <c r="J3862" s="63"/>
      <c r="K3862" s="63"/>
      <c r="L3862" s="63"/>
      <c r="M3862" s="63"/>
      <c r="N3862" s="63"/>
      <c r="O3862" s="63"/>
      <c r="P3862" s="63"/>
      <c r="Q3862" s="63"/>
      <c r="R3862" s="63"/>
      <c r="S3862" s="63"/>
      <c r="T3862" s="63"/>
      <c r="U3862" s="63"/>
      <c r="V3862" s="63"/>
      <c r="W3862" s="63"/>
      <c r="X3862" s="63"/>
      <c r="Y3862" s="63"/>
      <c r="Z3862" s="63"/>
      <c r="AA3862" s="63"/>
      <c r="AB3862" s="63"/>
      <c r="AC3862" s="63"/>
      <c r="AD3862" s="63"/>
      <c r="AE3862" s="63"/>
      <c r="AF3862" s="63"/>
      <c r="AG3862" s="63"/>
      <c r="AH3862" s="63"/>
      <c r="AI3862" s="63"/>
      <c r="AJ3862" s="63"/>
      <c r="AK3862" s="63"/>
      <c r="AL3862" s="63"/>
      <c r="AM3862" s="63"/>
      <c r="AN3862" s="63"/>
      <c r="AO3862" s="63"/>
      <c r="AP3862" s="63"/>
      <c r="AQ3862" s="63"/>
      <c r="AR3862" s="63"/>
      <c r="AS3862" s="63"/>
      <c r="AT3862" s="63"/>
      <c r="AU3862" s="63"/>
      <c r="AV3862" s="63"/>
      <c r="AW3862" s="63"/>
      <c r="AX3862" s="63"/>
      <c r="AY3862" s="63"/>
      <c r="AZ3862" s="63"/>
      <c r="BA3862" s="63"/>
      <c r="BB3862" s="63"/>
      <c r="BC3862" s="63"/>
      <c r="BD3862" s="63"/>
      <c r="BE3862" s="63"/>
      <c r="BF3862" s="63"/>
      <c r="BG3862" s="63"/>
      <c r="BH3862" s="63"/>
      <c r="BI3862" s="63"/>
      <c r="BJ3862" s="63"/>
      <c r="BK3862" s="63"/>
      <c r="BL3862" s="63"/>
      <c r="BM3862" s="63"/>
      <c r="BN3862" s="63"/>
      <c r="BO3862" s="63"/>
      <c r="BP3862" s="63"/>
      <c r="BQ3862" s="63"/>
      <c r="BR3862" s="63"/>
      <c r="BS3862" s="63"/>
      <c r="BT3862" s="63"/>
      <c r="BU3862" s="63"/>
      <c r="BV3862" s="63"/>
      <c r="BW3862" s="63"/>
      <c r="BX3862" s="63"/>
      <c r="BY3862" s="63"/>
      <c r="BZ3862" s="63"/>
      <c r="CA3862" s="63"/>
      <c r="CB3862" s="63"/>
      <c r="CC3862" s="63"/>
      <c r="CD3862" s="63"/>
      <c r="CE3862" s="63"/>
      <c r="CF3862" s="63"/>
      <c r="CG3862" s="63"/>
      <c r="CH3862" s="63"/>
      <c r="CI3862" s="63"/>
      <c r="CJ3862" s="63"/>
      <c r="CK3862" s="63"/>
      <c r="CL3862" s="63"/>
      <c r="CM3862" s="63"/>
      <c r="CN3862" s="63"/>
      <c r="CO3862" s="63"/>
      <c r="CP3862" s="63"/>
      <c r="CR3862" s="227"/>
      <c r="CS3862" s="74"/>
    </row>
    <row r="3863" spans="1:97" s="72" customFormat="1" ht="75.75" customHeight="1">
      <c r="A3863" s="63"/>
      <c r="B3863" s="63"/>
      <c r="C3863" s="63"/>
      <c r="D3863" s="63"/>
      <c r="E3863" s="63"/>
      <c r="F3863" s="63"/>
      <c r="G3863" s="63"/>
      <c r="H3863" s="63"/>
      <c r="I3863" s="63"/>
      <c r="J3863" s="63"/>
      <c r="K3863" s="63"/>
      <c r="L3863" s="63"/>
      <c r="M3863" s="63"/>
      <c r="N3863" s="63"/>
      <c r="O3863" s="63"/>
      <c r="P3863" s="63"/>
      <c r="Q3863" s="63"/>
      <c r="R3863" s="63"/>
      <c r="S3863" s="63"/>
      <c r="T3863" s="63"/>
      <c r="U3863" s="63"/>
      <c r="V3863" s="63"/>
      <c r="W3863" s="63"/>
      <c r="X3863" s="63"/>
      <c r="Y3863" s="63"/>
      <c r="Z3863" s="63"/>
      <c r="AA3863" s="63"/>
      <c r="AB3863" s="63"/>
      <c r="AC3863" s="63"/>
      <c r="AD3863" s="63"/>
      <c r="AE3863" s="63"/>
      <c r="AF3863" s="63"/>
      <c r="AG3863" s="63"/>
      <c r="AH3863" s="63"/>
      <c r="AI3863" s="63"/>
      <c r="AJ3863" s="63"/>
      <c r="AK3863" s="63"/>
      <c r="AL3863" s="63"/>
      <c r="AM3863" s="63"/>
      <c r="AN3863" s="63"/>
      <c r="AO3863" s="63"/>
      <c r="AP3863" s="63"/>
      <c r="AQ3863" s="63"/>
      <c r="AR3863" s="63"/>
      <c r="AS3863" s="63"/>
      <c r="AT3863" s="63"/>
      <c r="AU3863" s="63"/>
      <c r="AV3863" s="63"/>
      <c r="AW3863" s="63"/>
      <c r="AX3863" s="63"/>
      <c r="AY3863" s="63"/>
      <c r="AZ3863" s="63"/>
      <c r="BA3863" s="63"/>
      <c r="BB3863" s="63"/>
      <c r="BC3863" s="63"/>
      <c r="BD3863" s="63"/>
      <c r="BE3863" s="63"/>
      <c r="BF3863" s="63"/>
      <c r="BG3863" s="63"/>
      <c r="BH3863" s="63"/>
      <c r="BI3863" s="63"/>
      <c r="BJ3863" s="63"/>
      <c r="BK3863" s="63"/>
      <c r="BL3863" s="63"/>
      <c r="BM3863" s="63"/>
      <c r="BN3863" s="63"/>
      <c r="BO3863" s="63"/>
      <c r="BP3863" s="63"/>
      <c r="BQ3863" s="63"/>
      <c r="BR3863" s="63"/>
      <c r="BS3863" s="63"/>
      <c r="BT3863" s="63"/>
      <c r="BU3863" s="63"/>
      <c r="BV3863" s="63"/>
      <c r="BW3863" s="63"/>
      <c r="BX3863" s="63"/>
      <c r="BY3863" s="63"/>
      <c r="BZ3863" s="63"/>
      <c r="CA3863" s="63"/>
      <c r="CB3863" s="63"/>
      <c r="CC3863" s="63"/>
      <c r="CD3863" s="63"/>
      <c r="CE3863" s="63"/>
      <c r="CF3863" s="63"/>
      <c r="CG3863" s="63"/>
      <c r="CH3863" s="63"/>
      <c r="CI3863" s="63"/>
      <c r="CJ3863" s="63"/>
      <c r="CK3863" s="63"/>
      <c r="CL3863" s="63"/>
      <c r="CM3863" s="63"/>
      <c r="CN3863" s="63"/>
      <c r="CO3863" s="63"/>
      <c r="CP3863" s="63"/>
      <c r="CR3863" s="227"/>
      <c r="CS3863" s="74"/>
    </row>
    <row r="3864" spans="1:97" s="72" customFormat="1" ht="75.75" customHeight="1">
      <c r="A3864" s="63"/>
      <c r="B3864" s="63"/>
      <c r="C3864" s="63"/>
      <c r="D3864" s="63"/>
      <c r="E3864" s="63"/>
      <c r="F3864" s="63"/>
      <c r="G3864" s="63"/>
      <c r="H3864" s="63"/>
      <c r="I3864" s="63"/>
      <c r="J3864" s="63"/>
      <c r="K3864" s="63"/>
      <c r="L3864" s="63"/>
      <c r="M3864" s="63"/>
      <c r="N3864" s="63"/>
      <c r="O3864" s="63"/>
      <c r="P3864" s="63"/>
      <c r="Q3864" s="63"/>
      <c r="R3864" s="63"/>
      <c r="S3864" s="63"/>
      <c r="T3864" s="63"/>
      <c r="U3864" s="63"/>
      <c r="V3864" s="63"/>
      <c r="W3864" s="63"/>
      <c r="X3864" s="63"/>
      <c r="Y3864" s="63"/>
      <c r="Z3864" s="63"/>
      <c r="AA3864" s="63"/>
      <c r="AB3864" s="63"/>
      <c r="AC3864" s="63"/>
      <c r="AD3864" s="63"/>
      <c r="AE3864" s="63"/>
      <c r="AF3864" s="63"/>
      <c r="AG3864" s="63"/>
      <c r="AH3864" s="63"/>
      <c r="AI3864" s="63"/>
      <c r="AJ3864" s="63"/>
      <c r="AK3864" s="63"/>
      <c r="AL3864" s="63"/>
      <c r="AM3864" s="63"/>
      <c r="AN3864" s="63"/>
      <c r="AO3864" s="63"/>
      <c r="AP3864" s="63"/>
      <c r="AQ3864" s="63"/>
      <c r="AR3864" s="63"/>
      <c r="AS3864" s="63"/>
      <c r="AT3864" s="63"/>
      <c r="AU3864" s="63"/>
      <c r="AV3864" s="63"/>
      <c r="AW3864" s="63"/>
      <c r="AX3864" s="63"/>
      <c r="AY3864" s="63"/>
      <c r="AZ3864" s="63"/>
      <c r="BA3864" s="63"/>
      <c r="BB3864" s="63"/>
      <c r="BC3864" s="63"/>
      <c r="BD3864" s="63"/>
      <c r="BE3864" s="63"/>
      <c r="BF3864" s="63"/>
      <c r="BG3864" s="63"/>
      <c r="BH3864" s="63"/>
      <c r="BI3864" s="63"/>
      <c r="BJ3864" s="63"/>
      <c r="BK3864" s="63"/>
      <c r="BL3864" s="63"/>
      <c r="BM3864" s="63"/>
      <c r="BN3864" s="63"/>
      <c r="BO3864" s="63"/>
      <c r="BP3864" s="63"/>
      <c r="BQ3864" s="63"/>
      <c r="BR3864" s="63"/>
      <c r="BS3864" s="63"/>
      <c r="BT3864" s="63"/>
      <c r="BU3864" s="63"/>
      <c r="BV3864" s="63"/>
      <c r="BW3864" s="63"/>
      <c r="BX3864" s="63"/>
      <c r="BY3864" s="63"/>
      <c r="BZ3864" s="63"/>
      <c r="CA3864" s="63"/>
      <c r="CB3864" s="63"/>
      <c r="CC3864" s="63"/>
      <c r="CD3864" s="63"/>
      <c r="CE3864" s="63"/>
      <c r="CF3864" s="63"/>
      <c r="CG3864" s="63"/>
      <c r="CH3864" s="63"/>
      <c r="CI3864" s="63"/>
      <c r="CJ3864" s="63"/>
      <c r="CK3864" s="63"/>
      <c r="CL3864" s="63"/>
      <c r="CM3864" s="63"/>
      <c r="CN3864" s="63"/>
      <c r="CO3864" s="63"/>
      <c r="CP3864" s="63"/>
      <c r="CR3864" s="227"/>
      <c r="CS3864" s="74"/>
    </row>
    <row r="3865" spans="1:97" s="72" customFormat="1" ht="75.75" customHeight="1">
      <c r="A3865" s="63"/>
      <c r="B3865" s="63"/>
      <c r="C3865" s="63"/>
      <c r="D3865" s="63"/>
      <c r="E3865" s="63"/>
      <c r="F3865" s="63"/>
      <c r="G3865" s="63"/>
      <c r="H3865" s="63"/>
      <c r="I3865" s="63"/>
      <c r="J3865" s="63"/>
      <c r="K3865" s="63"/>
      <c r="L3865" s="63"/>
      <c r="M3865" s="63"/>
      <c r="N3865" s="63"/>
      <c r="O3865" s="63"/>
      <c r="P3865" s="63"/>
      <c r="Q3865" s="63"/>
      <c r="R3865" s="63"/>
      <c r="S3865" s="63"/>
      <c r="T3865" s="63"/>
      <c r="U3865" s="63"/>
      <c r="V3865" s="63"/>
      <c r="W3865" s="63"/>
      <c r="X3865" s="63"/>
      <c r="Y3865" s="63"/>
      <c r="Z3865" s="63"/>
      <c r="AA3865" s="63"/>
      <c r="AB3865" s="63"/>
      <c r="AC3865" s="63"/>
      <c r="AD3865" s="63"/>
      <c r="AE3865" s="63"/>
      <c r="AF3865" s="63"/>
      <c r="AG3865" s="63"/>
      <c r="AH3865" s="63"/>
      <c r="AI3865" s="63"/>
      <c r="AJ3865" s="63"/>
      <c r="AK3865" s="63"/>
      <c r="AL3865" s="63"/>
      <c r="AM3865" s="63"/>
      <c r="AN3865" s="63"/>
      <c r="AO3865" s="63"/>
      <c r="AP3865" s="63"/>
      <c r="AQ3865" s="63"/>
      <c r="AR3865" s="63"/>
      <c r="AS3865" s="63"/>
      <c r="AT3865" s="63"/>
      <c r="AU3865" s="63"/>
      <c r="AV3865" s="63"/>
      <c r="AW3865" s="63"/>
      <c r="AX3865" s="63"/>
      <c r="AY3865" s="63"/>
      <c r="AZ3865" s="63"/>
      <c r="BA3865" s="63"/>
      <c r="BB3865" s="63"/>
      <c r="BC3865" s="63"/>
      <c r="BD3865" s="63"/>
      <c r="BE3865" s="63"/>
      <c r="BF3865" s="63"/>
      <c r="BG3865" s="63"/>
      <c r="BH3865" s="63"/>
      <c r="BI3865" s="63"/>
      <c r="BJ3865" s="63"/>
      <c r="BK3865" s="63"/>
      <c r="BL3865" s="63"/>
      <c r="BM3865" s="63"/>
      <c r="BN3865" s="63"/>
      <c r="BO3865" s="63"/>
      <c r="BP3865" s="63"/>
      <c r="BQ3865" s="63"/>
      <c r="BR3865" s="63"/>
      <c r="BS3865" s="63"/>
      <c r="BT3865" s="63"/>
      <c r="BU3865" s="63"/>
      <c r="BV3865" s="63"/>
      <c r="BW3865" s="63"/>
      <c r="BX3865" s="63"/>
      <c r="BY3865" s="63"/>
      <c r="BZ3865" s="63"/>
      <c r="CA3865" s="63"/>
      <c r="CB3865" s="63"/>
      <c r="CC3865" s="63"/>
      <c r="CD3865" s="63"/>
      <c r="CE3865" s="63"/>
      <c r="CF3865" s="63"/>
      <c r="CG3865" s="63"/>
      <c r="CH3865" s="63"/>
      <c r="CI3865" s="63"/>
      <c r="CJ3865" s="63"/>
      <c r="CK3865" s="63"/>
      <c r="CL3865" s="63"/>
      <c r="CM3865" s="63"/>
      <c r="CN3865" s="63"/>
      <c r="CO3865" s="63"/>
      <c r="CP3865" s="63"/>
      <c r="CR3865" s="227"/>
      <c r="CS3865" s="74"/>
    </row>
    <row r="3866" spans="1:97" s="72" customFormat="1" ht="75.75" customHeight="1">
      <c r="A3866" s="63"/>
      <c r="B3866" s="63"/>
      <c r="C3866" s="63"/>
      <c r="D3866" s="63"/>
      <c r="E3866" s="63"/>
      <c r="F3866" s="63"/>
      <c r="G3866" s="63"/>
      <c r="H3866" s="63"/>
      <c r="I3866" s="63"/>
      <c r="J3866" s="63"/>
      <c r="K3866" s="63"/>
      <c r="L3866" s="63"/>
      <c r="M3866" s="63"/>
      <c r="N3866" s="63"/>
      <c r="O3866" s="63"/>
      <c r="P3866" s="63"/>
      <c r="Q3866" s="63"/>
      <c r="R3866" s="63"/>
      <c r="S3866" s="63"/>
      <c r="T3866" s="63"/>
      <c r="U3866" s="63"/>
      <c r="V3866" s="63"/>
      <c r="W3866" s="63"/>
      <c r="X3866" s="63"/>
      <c r="Y3866" s="63"/>
      <c r="Z3866" s="63"/>
      <c r="AA3866" s="63"/>
      <c r="AB3866" s="63"/>
      <c r="AC3866" s="63"/>
      <c r="AD3866" s="63"/>
      <c r="AE3866" s="63"/>
      <c r="AF3866" s="63"/>
      <c r="AG3866" s="63"/>
      <c r="AH3866" s="63"/>
      <c r="AI3866" s="63"/>
      <c r="AJ3866" s="63"/>
      <c r="AK3866" s="63"/>
      <c r="AL3866" s="63"/>
      <c r="AM3866" s="63"/>
      <c r="AN3866" s="63"/>
      <c r="AO3866" s="63"/>
      <c r="AP3866" s="63"/>
      <c r="AQ3866" s="63"/>
      <c r="AR3866" s="63"/>
      <c r="AS3866" s="63"/>
      <c r="AT3866" s="63"/>
      <c r="AU3866" s="63"/>
      <c r="AV3866" s="63"/>
      <c r="AW3866" s="63"/>
      <c r="AX3866" s="63"/>
      <c r="AY3866" s="63"/>
      <c r="AZ3866" s="63"/>
      <c r="BA3866" s="63"/>
      <c r="BB3866" s="63"/>
      <c r="BC3866" s="63"/>
      <c r="BD3866" s="63"/>
      <c r="BE3866" s="63"/>
      <c r="BF3866" s="63"/>
      <c r="BG3866" s="63"/>
      <c r="BH3866" s="63"/>
      <c r="BI3866" s="63"/>
      <c r="BJ3866" s="63"/>
      <c r="BK3866" s="63"/>
      <c r="BL3866" s="63"/>
      <c r="BM3866" s="63"/>
      <c r="BN3866" s="63"/>
      <c r="BO3866" s="63"/>
      <c r="BP3866" s="63"/>
      <c r="BQ3866" s="63"/>
      <c r="BR3866" s="63"/>
      <c r="BS3866" s="63"/>
      <c r="BT3866" s="63"/>
      <c r="BU3866" s="63"/>
      <c r="BV3866" s="63"/>
      <c r="BW3866" s="63"/>
      <c r="BX3866" s="63"/>
      <c r="BY3866" s="63"/>
      <c r="BZ3866" s="63"/>
      <c r="CA3866" s="63"/>
      <c r="CB3866" s="63"/>
      <c r="CC3866" s="63"/>
      <c r="CD3866" s="63"/>
      <c r="CE3866" s="63"/>
      <c r="CF3866" s="63"/>
      <c r="CG3866" s="63"/>
      <c r="CH3866" s="63"/>
      <c r="CI3866" s="63"/>
      <c r="CJ3866" s="63"/>
      <c r="CK3866" s="63"/>
      <c r="CL3866" s="63"/>
      <c r="CM3866" s="63"/>
      <c r="CN3866" s="63"/>
      <c r="CO3866" s="63"/>
      <c r="CP3866" s="63"/>
      <c r="CR3866" s="227"/>
      <c r="CS3866" s="74"/>
    </row>
    <row r="3867" spans="1:97" s="72" customFormat="1" ht="75.75" customHeight="1">
      <c r="A3867" s="63"/>
      <c r="B3867" s="63"/>
      <c r="C3867" s="63"/>
      <c r="D3867" s="63"/>
      <c r="E3867" s="63"/>
      <c r="F3867" s="63"/>
      <c r="G3867" s="63"/>
      <c r="H3867" s="63"/>
      <c r="I3867" s="63"/>
      <c r="J3867" s="63"/>
      <c r="K3867" s="63"/>
      <c r="L3867" s="63"/>
      <c r="M3867" s="63"/>
      <c r="N3867" s="63"/>
      <c r="O3867" s="63"/>
      <c r="P3867" s="63"/>
      <c r="Q3867" s="63"/>
      <c r="R3867" s="63"/>
      <c r="S3867" s="63"/>
      <c r="T3867" s="63"/>
      <c r="U3867" s="63"/>
      <c r="V3867" s="63"/>
      <c r="W3867" s="63"/>
      <c r="X3867" s="63"/>
      <c r="Y3867" s="63"/>
      <c r="Z3867" s="63"/>
      <c r="AA3867" s="63"/>
      <c r="AB3867" s="63"/>
      <c r="AC3867" s="63"/>
      <c r="AD3867" s="63"/>
      <c r="AE3867" s="63"/>
      <c r="AF3867" s="63"/>
      <c r="AG3867" s="63"/>
      <c r="AH3867" s="63"/>
      <c r="AI3867" s="63"/>
      <c r="AJ3867" s="63"/>
      <c r="AK3867" s="63"/>
      <c r="AL3867" s="63"/>
      <c r="AM3867" s="63"/>
      <c r="AN3867" s="63"/>
      <c r="AO3867" s="63"/>
      <c r="AP3867" s="63"/>
      <c r="AQ3867" s="63"/>
      <c r="AR3867" s="63"/>
      <c r="AS3867" s="63"/>
      <c r="AT3867" s="63"/>
      <c r="AU3867" s="63"/>
      <c r="AV3867" s="63"/>
      <c r="AW3867" s="63"/>
      <c r="AX3867" s="63"/>
      <c r="AY3867" s="63"/>
      <c r="AZ3867" s="63"/>
      <c r="BA3867" s="63"/>
      <c r="BB3867" s="63"/>
      <c r="BC3867" s="63"/>
      <c r="BD3867" s="63"/>
      <c r="BE3867" s="63"/>
      <c r="BF3867" s="63"/>
      <c r="BG3867" s="63"/>
      <c r="BH3867" s="63"/>
      <c r="BI3867" s="63"/>
      <c r="BJ3867" s="63"/>
      <c r="BK3867" s="63"/>
      <c r="BL3867" s="63"/>
      <c r="BM3867" s="63"/>
      <c r="BN3867" s="63"/>
      <c r="BO3867" s="63"/>
      <c r="BP3867" s="63"/>
      <c r="BQ3867" s="63"/>
      <c r="BR3867" s="63"/>
      <c r="BS3867" s="63"/>
      <c r="BT3867" s="63"/>
      <c r="BU3867" s="63"/>
      <c r="BV3867" s="63"/>
      <c r="BW3867" s="63"/>
      <c r="BX3867" s="63"/>
      <c r="BY3867" s="63"/>
      <c r="BZ3867" s="63"/>
      <c r="CA3867" s="63"/>
      <c r="CB3867" s="63"/>
      <c r="CC3867" s="63"/>
      <c r="CD3867" s="63"/>
      <c r="CE3867" s="63"/>
      <c r="CF3867" s="63"/>
      <c r="CG3867" s="63"/>
      <c r="CH3867" s="63"/>
      <c r="CI3867" s="63"/>
      <c r="CJ3867" s="63"/>
      <c r="CK3867" s="63"/>
      <c r="CL3867" s="63"/>
      <c r="CM3867" s="63"/>
      <c r="CN3867" s="63"/>
      <c r="CO3867" s="63"/>
      <c r="CP3867" s="63"/>
      <c r="CR3867" s="227"/>
      <c r="CS3867" s="74"/>
    </row>
    <row r="3868" spans="1:97" s="72" customFormat="1" ht="75.75" customHeight="1">
      <c r="A3868" s="63"/>
      <c r="B3868" s="63"/>
      <c r="C3868" s="63"/>
      <c r="D3868" s="63"/>
      <c r="E3868" s="63"/>
      <c r="F3868" s="63"/>
      <c r="G3868" s="63"/>
      <c r="H3868" s="63"/>
      <c r="I3868" s="63"/>
      <c r="J3868" s="63"/>
      <c r="K3868" s="63"/>
      <c r="L3868" s="63"/>
      <c r="M3868" s="63"/>
      <c r="N3868" s="63"/>
      <c r="O3868" s="63"/>
      <c r="P3868" s="63"/>
      <c r="Q3868" s="63"/>
      <c r="R3868" s="63"/>
      <c r="S3868" s="63"/>
      <c r="T3868" s="63"/>
      <c r="U3868" s="63"/>
      <c r="V3868" s="63"/>
      <c r="W3868" s="63"/>
      <c r="X3868" s="63"/>
      <c r="Y3868" s="63"/>
      <c r="Z3868" s="63"/>
      <c r="AA3868" s="63"/>
      <c r="AB3868" s="63"/>
      <c r="AC3868" s="63"/>
      <c r="AD3868" s="63"/>
      <c r="AE3868" s="63"/>
      <c r="AF3868" s="63"/>
      <c r="AG3868" s="63"/>
      <c r="AH3868" s="63"/>
      <c r="AI3868" s="63"/>
      <c r="AJ3868" s="63"/>
      <c r="AK3868" s="63"/>
      <c r="AL3868" s="63"/>
      <c r="AM3868" s="63"/>
      <c r="AN3868" s="63"/>
      <c r="AO3868" s="63"/>
      <c r="AP3868" s="63"/>
      <c r="AQ3868" s="63"/>
      <c r="AR3868" s="63"/>
      <c r="AS3868" s="63"/>
      <c r="AT3868" s="63"/>
      <c r="AU3868" s="63"/>
      <c r="AV3868" s="63"/>
      <c r="AW3868" s="63"/>
      <c r="AX3868" s="63"/>
      <c r="AY3868" s="63"/>
      <c r="AZ3868" s="63"/>
      <c r="BA3868" s="63"/>
      <c r="BB3868" s="63"/>
      <c r="BC3868" s="63"/>
      <c r="BD3868" s="63"/>
      <c r="BE3868" s="63"/>
      <c r="BF3868" s="63"/>
      <c r="BG3868" s="63"/>
      <c r="BH3868" s="63"/>
      <c r="BI3868" s="63"/>
      <c r="BJ3868" s="63"/>
      <c r="BK3868" s="63"/>
      <c r="BL3868" s="63"/>
      <c r="BM3868" s="63"/>
      <c r="BN3868" s="63"/>
      <c r="BO3868" s="63"/>
      <c r="BP3868" s="63"/>
      <c r="BQ3868" s="63"/>
      <c r="BR3868" s="63"/>
      <c r="BS3868" s="63"/>
      <c r="BT3868" s="63"/>
      <c r="BU3868" s="63"/>
      <c r="BV3868" s="63"/>
      <c r="BW3868" s="63"/>
      <c r="BX3868" s="63"/>
      <c r="BY3868" s="63"/>
      <c r="BZ3868" s="63"/>
      <c r="CA3868" s="63"/>
      <c r="CB3868" s="63"/>
      <c r="CC3868" s="63"/>
      <c r="CD3868" s="63"/>
      <c r="CE3868" s="63"/>
      <c r="CF3868" s="63"/>
      <c r="CG3868" s="63"/>
      <c r="CH3868" s="63"/>
      <c r="CI3868" s="63"/>
      <c r="CJ3868" s="63"/>
      <c r="CK3868" s="63"/>
      <c r="CL3868" s="63"/>
      <c r="CM3868" s="63"/>
      <c r="CN3868" s="63"/>
      <c r="CO3868" s="63"/>
      <c r="CP3868" s="63"/>
      <c r="CR3868" s="227"/>
      <c r="CS3868" s="74"/>
    </row>
    <row r="3869" spans="1:97" s="72" customFormat="1" ht="75.75" customHeight="1">
      <c r="A3869" s="63"/>
      <c r="B3869" s="63"/>
      <c r="C3869" s="63"/>
      <c r="D3869" s="63"/>
      <c r="E3869" s="63"/>
      <c r="F3869" s="63"/>
      <c r="G3869" s="63"/>
      <c r="H3869" s="63"/>
      <c r="I3869" s="63"/>
      <c r="J3869" s="63"/>
      <c r="K3869" s="63"/>
      <c r="L3869" s="63"/>
      <c r="M3869" s="63"/>
      <c r="N3869" s="63"/>
      <c r="O3869" s="63"/>
      <c r="P3869" s="63"/>
      <c r="Q3869" s="63"/>
      <c r="R3869" s="63"/>
      <c r="S3869" s="63"/>
      <c r="T3869" s="63"/>
      <c r="U3869" s="63"/>
      <c r="V3869" s="63"/>
      <c r="W3869" s="63"/>
      <c r="X3869" s="63"/>
      <c r="Y3869" s="63"/>
      <c r="Z3869" s="63"/>
      <c r="AA3869" s="63"/>
      <c r="AB3869" s="63"/>
      <c r="AC3869" s="63"/>
      <c r="AD3869" s="63"/>
      <c r="AE3869" s="63"/>
      <c r="AF3869" s="63"/>
      <c r="AG3869" s="63"/>
      <c r="AH3869" s="63"/>
      <c r="AI3869" s="63"/>
      <c r="AJ3869" s="63"/>
      <c r="AK3869" s="63"/>
      <c r="AL3869" s="63"/>
      <c r="AM3869" s="63"/>
      <c r="AN3869" s="63"/>
      <c r="AO3869" s="63"/>
      <c r="AP3869" s="63"/>
      <c r="AQ3869" s="63"/>
      <c r="AR3869" s="63"/>
      <c r="AS3869" s="63"/>
      <c r="AT3869" s="63"/>
      <c r="AU3869" s="63"/>
      <c r="AV3869" s="63"/>
      <c r="AW3869" s="63"/>
      <c r="AX3869" s="63"/>
      <c r="AY3869" s="63"/>
      <c r="AZ3869" s="63"/>
      <c r="BA3869" s="63"/>
      <c r="BB3869" s="63"/>
      <c r="BC3869" s="63"/>
      <c r="BD3869" s="63"/>
      <c r="BE3869" s="63"/>
      <c r="BF3869" s="63"/>
      <c r="BG3869" s="63"/>
      <c r="BH3869" s="63"/>
      <c r="BI3869" s="63"/>
      <c r="BJ3869" s="63"/>
      <c r="BK3869" s="63"/>
      <c r="BL3869" s="63"/>
      <c r="BM3869" s="63"/>
      <c r="BN3869" s="63"/>
      <c r="BO3869" s="63"/>
      <c r="BP3869" s="63"/>
      <c r="BQ3869" s="63"/>
      <c r="BR3869" s="63"/>
      <c r="BS3869" s="63"/>
      <c r="BT3869" s="63"/>
      <c r="BU3869" s="63"/>
      <c r="BV3869" s="63"/>
      <c r="BW3869" s="63"/>
      <c r="BX3869" s="63"/>
      <c r="BY3869" s="63"/>
      <c r="BZ3869" s="63"/>
      <c r="CA3869" s="63"/>
      <c r="CB3869" s="63"/>
      <c r="CC3869" s="63"/>
      <c r="CD3869" s="63"/>
      <c r="CE3869" s="63"/>
      <c r="CF3869" s="63"/>
      <c r="CG3869" s="63"/>
      <c r="CH3869" s="63"/>
      <c r="CI3869" s="63"/>
      <c r="CJ3869" s="63"/>
      <c r="CK3869" s="63"/>
      <c r="CL3869" s="63"/>
      <c r="CM3869" s="63"/>
      <c r="CN3869" s="63"/>
      <c r="CO3869" s="63"/>
      <c r="CP3869" s="63"/>
      <c r="CR3869" s="227"/>
      <c r="CS3869" s="74"/>
    </row>
    <row r="3870" spans="1:97" s="72" customFormat="1" ht="75.75" customHeight="1">
      <c r="A3870" s="63"/>
      <c r="B3870" s="63"/>
      <c r="C3870" s="63"/>
      <c r="D3870" s="63"/>
      <c r="E3870" s="63"/>
      <c r="F3870" s="63"/>
      <c r="G3870" s="63"/>
      <c r="H3870" s="63"/>
      <c r="I3870" s="63"/>
      <c r="J3870" s="63"/>
      <c r="K3870" s="63"/>
      <c r="L3870" s="63"/>
      <c r="M3870" s="63"/>
      <c r="N3870" s="63"/>
      <c r="O3870" s="63"/>
      <c r="P3870" s="63"/>
      <c r="Q3870" s="63"/>
      <c r="R3870" s="63"/>
      <c r="S3870" s="63"/>
      <c r="T3870" s="63"/>
      <c r="U3870" s="63"/>
      <c r="V3870" s="63"/>
      <c r="W3870" s="63"/>
      <c r="X3870" s="63"/>
      <c r="Y3870" s="63"/>
      <c r="Z3870" s="63"/>
      <c r="AA3870" s="63"/>
      <c r="AB3870" s="63"/>
      <c r="AC3870" s="63"/>
      <c r="AD3870" s="63"/>
      <c r="AE3870" s="63"/>
      <c r="AF3870" s="63"/>
      <c r="AG3870" s="63"/>
      <c r="AH3870" s="63"/>
      <c r="AI3870" s="63"/>
      <c r="AJ3870" s="63"/>
      <c r="AK3870" s="63"/>
      <c r="AL3870" s="63"/>
      <c r="AM3870" s="63"/>
      <c r="AN3870" s="63"/>
      <c r="AO3870" s="63"/>
      <c r="AP3870" s="63"/>
      <c r="AQ3870" s="63"/>
      <c r="AR3870" s="63"/>
      <c r="AS3870" s="63"/>
      <c r="AT3870" s="63"/>
      <c r="AU3870" s="63"/>
      <c r="AV3870" s="63"/>
      <c r="AW3870" s="63"/>
      <c r="AX3870" s="63"/>
      <c r="AY3870" s="63"/>
      <c r="AZ3870" s="63"/>
      <c r="BA3870" s="63"/>
      <c r="BB3870" s="63"/>
      <c r="BC3870" s="63"/>
      <c r="BD3870" s="63"/>
      <c r="BE3870" s="63"/>
      <c r="BF3870" s="63"/>
      <c r="BG3870" s="63"/>
      <c r="BH3870" s="63"/>
      <c r="BI3870" s="63"/>
      <c r="BJ3870" s="63"/>
      <c r="BK3870" s="63"/>
      <c r="BL3870" s="63"/>
      <c r="BM3870" s="63"/>
      <c r="BN3870" s="63"/>
      <c r="BO3870" s="63"/>
      <c r="BP3870" s="63"/>
      <c r="BQ3870" s="63"/>
      <c r="BR3870" s="63"/>
      <c r="BS3870" s="63"/>
      <c r="BT3870" s="63"/>
      <c r="BU3870" s="63"/>
      <c r="BV3870" s="63"/>
      <c r="BW3870" s="63"/>
      <c r="BX3870" s="63"/>
      <c r="BY3870" s="63"/>
      <c r="BZ3870" s="63"/>
      <c r="CA3870" s="63"/>
      <c r="CB3870" s="63"/>
      <c r="CC3870" s="63"/>
      <c r="CD3870" s="63"/>
      <c r="CE3870" s="63"/>
      <c r="CF3870" s="63"/>
      <c r="CG3870" s="63"/>
      <c r="CH3870" s="63"/>
      <c r="CI3870" s="63"/>
      <c r="CJ3870" s="63"/>
      <c r="CK3870" s="63"/>
      <c r="CL3870" s="63"/>
      <c r="CM3870" s="63"/>
      <c r="CN3870" s="63"/>
      <c r="CO3870" s="63"/>
      <c r="CP3870" s="63"/>
      <c r="CR3870" s="227"/>
      <c r="CS3870" s="74"/>
    </row>
    <row r="3871" spans="1:97" s="72" customFormat="1" ht="75.75" customHeight="1">
      <c r="A3871" s="63"/>
      <c r="B3871" s="63"/>
      <c r="C3871" s="63"/>
      <c r="D3871" s="63"/>
      <c r="E3871" s="63"/>
      <c r="F3871" s="63"/>
      <c r="G3871" s="63"/>
      <c r="H3871" s="63"/>
      <c r="I3871" s="63"/>
      <c r="J3871" s="63"/>
      <c r="K3871" s="63"/>
      <c r="L3871" s="63"/>
      <c r="M3871" s="63"/>
      <c r="N3871" s="63"/>
      <c r="O3871" s="63"/>
      <c r="P3871" s="63"/>
      <c r="Q3871" s="63"/>
      <c r="R3871" s="63"/>
      <c r="S3871" s="63"/>
      <c r="T3871" s="63"/>
      <c r="U3871" s="63"/>
      <c r="V3871" s="63"/>
      <c r="W3871" s="63"/>
      <c r="X3871" s="63"/>
      <c r="Y3871" s="63"/>
      <c r="Z3871" s="63"/>
      <c r="AA3871" s="63"/>
      <c r="AB3871" s="63"/>
      <c r="AC3871" s="63"/>
      <c r="AD3871" s="63"/>
      <c r="AE3871" s="63"/>
      <c r="AF3871" s="63"/>
      <c r="AG3871" s="63"/>
      <c r="AH3871" s="63"/>
      <c r="AI3871" s="63"/>
      <c r="AJ3871" s="63"/>
      <c r="AK3871" s="63"/>
      <c r="AL3871" s="63"/>
      <c r="AM3871" s="63"/>
      <c r="AN3871" s="63"/>
      <c r="AO3871" s="63"/>
      <c r="AP3871" s="63"/>
      <c r="AQ3871" s="63"/>
      <c r="AR3871" s="63"/>
      <c r="AS3871" s="63"/>
      <c r="AT3871" s="63"/>
      <c r="AU3871" s="63"/>
      <c r="AV3871" s="63"/>
      <c r="AW3871" s="63"/>
      <c r="AX3871" s="63"/>
      <c r="AY3871" s="63"/>
      <c r="AZ3871" s="63"/>
      <c r="BA3871" s="63"/>
      <c r="BB3871" s="63"/>
      <c r="BC3871" s="63"/>
      <c r="BD3871" s="63"/>
      <c r="BE3871" s="63"/>
      <c r="BF3871" s="63"/>
      <c r="BG3871" s="63"/>
      <c r="BH3871" s="63"/>
      <c r="BI3871" s="63"/>
      <c r="BJ3871" s="63"/>
      <c r="BK3871" s="63"/>
      <c r="BL3871" s="63"/>
      <c r="BM3871" s="63"/>
      <c r="BN3871" s="63"/>
      <c r="BO3871" s="63"/>
      <c r="BP3871" s="63"/>
      <c r="BQ3871" s="63"/>
      <c r="BR3871" s="63"/>
      <c r="BS3871" s="63"/>
      <c r="BT3871" s="63"/>
      <c r="BU3871" s="63"/>
      <c r="BV3871" s="63"/>
      <c r="BW3871" s="63"/>
      <c r="BX3871" s="63"/>
      <c r="BY3871" s="63"/>
      <c r="BZ3871" s="63"/>
      <c r="CA3871" s="63"/>
      <c r="CB3871" s="63"/>
      <c r="CC3871" s="63"/>
      <c r="CD3871" s="63"/>
      <c r="CE3871" s="63"/>
      <c r="CF3871" s="63"/>
      <c r="CG3871" s="63"/>
      <c r="CH3871" s="63"/>
      <c r="CI3871" s="63"/>
      <c r="CJ3871" s="63"/>
      <c r="CK3871" s="63"/>
      <c r="CL3871" s="63"/>
      <c r="CM3871" s="63"/>
      <c r="CN3871" s="63"/>
      <c r="CO3871" s="63"/>
      <c r="CP3871" s="63"/>
      <c r="CR3871" s="227"/>
      <c r="CS3871" s="74"/>
    </row>
    <row r="3872" spans="1:97" s="72" customFormat="1" ht="75.75" customHeight="1">
      <c r="A3872" s="63"/>
      <c r="B3872" s="63"/>
      <c r="C3872" s="63"/>
      <c r="D3872" s="63"/>
      <c r="E3872" s="63"/>
      <c r="F3872" s="63"/>
      <c r="G3872" s="63"/>
      <c r="H3872" s="63"/>
      <c r="I3872" s="63"/>
      <c r="J3872" s="63"/>
      <c r="K3872" s="63"/>
      <c r="L3872" s="63"/>
      <c r="M3872" s="63"/>
      <c r="N3872" s="63"/>
      <c r="O3872" s="63"/>
      <c r="P3872" s="63"/>
      <c r="Q3872" s="63"/>
      <c r="R3872" s="63"/>
      <c r="S3872" s="63"/>
      <c r="T3872" s="63"/>
      <c r="U3872" s="63"/>
      <c r="V3872" s="63"/>
      <c r="W3872" s="63"/>
      <c r="X3872" s="63"/>
      <c r="Y3872" s="63"/>
      <c r="Z3872" s="63"/>
      <c r="AA3872" s="63"/>
      <c r="AB3872" s="63"/>
      <c r="AC3872" s="63"/>
      <c r="AD3872" s="63"/>
      <c r="AE3872" s="63"/>
      <c r="AF3872" s="63"/>
      <c r="AG3872" s="63"/>
      <c r="AH3872" s="63"/>
      <c r="AI3872" s="63"/>
      <c r="AJ3872" s="63"/>
      <c r="AK3872" s="63"/>
      <c r="AL3872" s="63"/>
      <c r="AM3872" s="63"/>
      <c r="AN3872" s="63"/>
      <c r="AO3872" s="63"/>
      <c r="AP3872" s="63"/>
      <c r="AQ3872" s="63"/>
      <c r="AR3872" s="63"/>
      <c r="AS3872" s="63"/>
      <c r="AT3872" s="63"/>
      <c r="AU3872" s="63"/>
      <c r="AV3872" s="63"/>
      <c r="AW3872" s="63"/>
      <c r="AX3872" s="63"/>
      <c r="AY3872" s="63"/>
      <c r="AZ3872" s="63"/>
      <c r="BA3872" s="63"/>
      <c r="BB3872" s="63"/>
      <c r="BC3872" s="63"/>
      <c r="BD3872" s="63"/>
      <c r="BE3872" s="63"/>
      <c r="BF3872" s="63"/>
      <c r="BG3872" s="63"/>
      <c r="BH3872" s="63"/>
      <c r="BI3872" s="63"/>
      <c r="BJ3872" s="63"/>
      <c r="BK3872" s="63"/>
      <c r="BL3872" s="63"/>
      <c r="BM3872" s="63"/>
      <c r="BN3872" s="63"/>
      <c r="BO3872" s="63"/>
      <c r="BP3872" s="63"/>
      <c r="BQ3872" s="63"/>
      <c r="BR3872" s="63"/>
      <c r="BS3872" s="63"/>
      <c r="BT3872" s="63"/>
      <c r="BU3872" s="63"/>
      <c r="BV3872" s="63"/>
      <c r="BW3872" s="63"/>
      <c r="BX3872" s="63"/>
      <c r="BY3872" s="63"/>
      <c r="BZ3872" s="63"/>
      <c r="CA3872" s="63"/>
      <c r="CB3872" s="63"/>
      <c r="CC3872" s="63"/>
      <c r="CD3872" s="63"/>
      <c r="CE3872" s="63"/>
      <c r="CF3872" s="63"/>
      <c r="CG3872" s="63"/>
      <c r="CH3872" s="63"/>
      <c r="CI3872" s="63"/>
      <c r="CJ3872" s="63"/>
      <c r="CK3872" s="63"/>
      <c r="CL3872" s="63"/>
      <c r="CM3872" s="63"/>
      <c r="CN3872" s="63"/>
      <c r="CO3872" s="63"/>
      <c r="CP3872" s="63"/>
      <c r="CR3872" s="227"/>
      <c r="CS3872" s="74"/>
    </row>
    <row r="3873" spans="1:97" s="72" customFormat="1" ht="75.75" customHeight="1">
      <c r="A3873" s="63"/>
      <c r="B3873" s="63"/>
      <c r="C3873" s="63"/>
      <c r="D3873" s="63"/>
      <c r="E3873" s="63"/>
      <c r="F3873" s="63"/>
      <c r="G3873" s="63"/>
      <c r="H3873" s="63"/>
      <c r="I3873" s="63"/>
      <c r="J3873" s="63"/>
      <c r="K3873" s="63"/>
      <c r="L3873" s="63"/>
      <c r="M3873" s="63"/>
      <c r="N3873" s="63"/>
      <c r="O3873" s="63"/>
      <c r="P3873" s="63"/>
      <c r="Q3873" s="63"/>
      <c r="R3873" s="63"/>
      <c r="S3873" s="63"/>
      <c r="T3873" s="63"/>
      <c r="U3873" s="63"/>
      <c r="V3873" s="63"/>
      <c r="W3873" s="63"/>
      <c r="X3873" s="63"/>
      <c r="Y3873" s="63"/>
      <c r="Z3873" s="63"/>
      <c r="AA3873" s="63"/>
      <c r="AB3873" s="63"/>
      <c r="AC3873" s="63"/>
      <c r="AD3873" s="63"/>
      <c r="AE3873" s="63"/>
      <c r="AF3873" s="63"/>
      <c r="AG3873" s="63"/>
      <c r="AH3873" s="63"/>
      <c r="AI3873" s="63"/>
      <c r="AJ3873" s="63"/>
      <c r="AK3873" s="63"/>
      <c r="AL3873" s="63"/>
      <c r="AM3873" s="63"/>
      <c r="AN3873" s="63"/>
      <c r="AO3873" s="63"/>
      <c r="AP3873" s="63"/>
      <c r="AQ3873" s="63"/>
      <c r="AR3873" s="63"/>
      <c r="AS3873" s="63"/>
      <c r="AT3873" s="63"/>
      <c r="AU3873" s="63"/>
      <c r="AV3873" s="63"/>
      <c r="AW3873" s="63"/>
      <c r="AX3873" s="63"/>
      <c r="AY3873" s="63"/>
      <c r="AZ3873" s="63"/>
      <c r="BA3873" s="63"/>
      <c r="BB3873" s="63"/>
      <c r="BC3873" s="63"/>
      <c r="BD3873" s="63"/>
      <c r="BE3873" s="63"/>
      <c r="BF3873" s="63"/>
      <c r="BG3873" s="63"/>
      <c r="BH3873" s="63"/>
      <c r="BI3873" s="63"/>
      <c r="BJ3873" s="63"/>
      <c r="BK3873" s="63"/>
      <c r="BL3873" s="63"/>
      <c r="BM3873" s="63"/>
      <c r="BN3873" s="63"/>
      <c r="BO3873" s="63"/>
      <c r="BP3873" s="63"/>
      <c r="BQ3873" s="63"/>
      <c r="BR3873" s="63"/>
      <c r="BS3873" s="63"/>
      <c r="BT3873" s="63"/>
      <c r="BU3873" s="63"/>
      <c r="BV3873" s="63"/>
      <c r="BW3873" s="63"/>
      <c r="BX3873" s="63"/>
      <c r="BY3873" s="63"/>
      <c r="BZ3873" s="63"/>
      <c r="CA3873" s="63"/>
      <c r="CB3873" s="63"/>
      <c r="CC3873" s="63"/>
      <c r="CD3873" s="63"/>
      <c r="CE3873" s="63"/>
      <c r="CF3873" s="63"/>
      <c r="CG3873" s="63"/>
      <c r="CH3873" s="63"/>
      <c r="CI3873" s="63"/>
      <c r="CJ3873" s="63"/>
      <c r="CK3873" s="63"/>
      <c r="CL3873" s="63"/>
      <c r="CM3873" s="63"/>
      <c r="CN3873" s="63"/>
      <c r="CO3873" s="63"/>
      <c r="CP3873" s="63"/>
      <c r="CR3873" s="227"/>
      <c r="CS3873" s="74"/>
    </row>
    <row r="3874" spans="1:97" s="72" customFormat="1" ht="75.75" customHeight="1">
      <c r="A3874" s="63"/>
      <c r="B3874" s="63"/>
      <c r="C3874" s="63"/>
      <c r="D3874" s="63"/>
      <c r="E3874" s="63"/>
      <c r="F3874" s="63"/>
      <c r="G3874" s="63"/>
      <c r="H3874" s="63"/>
      <c r="I3874" s="63"/>
      <c r="J3874" s="63"/>
      <c r="K3874" s="63"/>
      <c r="L3874" s="63"/>
      <c r="M3874" s="63"/>
      <c r="N3874" s="63"/>
      <c r="O3874" s="63"/>
      <c r="P3874" s="63"/>
      <c r="Q3874" s="63"/>
      <c r="R3874" s="63"/>
      <c r="S3874" s="63"/>
      <c r="T3874" s="63"/>
      <c r="U3874" s="63"/>
      <c r="V3874" s="63"/>
      <c r="W3874" s="63"/>
      <c r="X3874" s="63"/>
      <c r="Y3874" s="63"/>
      <c r="Z3874" s="63"/>
      <c r="AA3874" s="63"/>
      <c r="AB3874" s="63"/>
      <c r="AC3874" s="63"/>
      <c r="AD3874" s="63"/>
      <c r="AE3874" s="63"/>
      <c r="AF3874" s="63"/>
      <c r="AG3874" s="63"/>
      <c r="AH3874" s="63"/>
      <c r="AI3874" s="63"/>
      <c r="AJ3874" s="63"/>
      <c r="AK3874" s="63"/>
      <c r="AL3874" s="63"/>
      <c r="AM3874" s="63"/>
      <c r="AN3874" s="63"/>
      <c r="AO3874" s="63"/>
      <c r="AP3874" s="63"/>
      <c r="AQ3874" s="63"/>
      <c r="AR3874" s="63"/>
      <c r="AS3874" s="63"/>
      <c r="AT3874" s="63"/>
      <c r="AU3874" s="63"/>
      <c r="AV3874" s="63"/>
      <c r="AW3874" s="63"/>
      <c r="AX3874" s="63"/>
      <c r="AY3874" s="63"/>
      <c r="AZ3874" s="63"/>
      <c r="BA3874" s="63"/>
      <c r="BB3874" s="63"/>
      <c r="BC3874" s="63"/>
      <c r="BD3874" s="63"/>
      <c r="BE3874" s="63"/>
      <c r="BF3874" s="63"/>
      <c r="BG3874" s="63"/>
      <c r="BH3874" s="63"/>
      <c r="BI3874" s="63"/>
      <c r="BJ3874" s="63"/>
      <c r="BK3874" s="63"/>
      <c r="BL3874" s="63"/>
      <c r="BM3874" s="63"/>
      <c r="BN3874" s="63"/>
      <c r="BO3874" s="63"/>
      <c r="BP3874" s="63"/>
      <c r="BQ3874" s="63"/>
      <c r="BR3874" s="63"/>
      <c r="BS3874" s="63"/>
      <c r="BT3874" s="63"/>
      <c r="BU3874" s="63"/>
      <c r="BV3874" s="63"/>
      <c r="BW3874" s="63"/>
      <c r="BX3874" s="63"/>
      <c r="BY3874" s="63"/>
      <c r="BZ3874" s="63"/>
      <c r="CA3874" s="63"/>
      <c r="CB3874" s="63"/>
      <c r="CC3874" s="63"/>
      <c r="CD3874" s="63"/>
      <c r="CE3874" s="63"/>
      <c r="CF3874" s="63"/>
      <c r="CG3874" s="63"/>
      <c r="CH3874" s="63"/>
      <c r="CI3874" s="63"/>
      <c r="CJ3874" s="63"/>
      <c r="CK3874" s="63"/>
      <c r="CL3874" s="63"/>
      <c r="CM3874" s="63"/>
      <c r="CN3874" s="63"/>
      <c r="CO3874" s="63"/>
      <c r="CP3874" s="63"/>
      <c r="CR3874" s="227"/>
      <c r="CS3874" s="74"/>
    </row>
    <row r="3875" spans="1:97" s="72" customFormat="1" ht="75.75" customHeight="1">
      <c r="A3875" s="63"/>
      <c r="B3875" s="63"/>
      <c r="C3875" s="63"/>
      <c r="D3875" s="63"/>
      <c r="E3875" s="63"/>
      <c r="F3875" s="63"/>
      <c r="G3875" s="63"/>
      <c r="H3875" s="63"/>
      <c r="I3875" s="63"/>
      <c r="J3875" s="63"/>
      <c r="K3875" s="63"/>
      <c r="L3875" s="63"/>
      <c r="M3875" s="63"/>
      <c r="N3875" s="63"/>
      <c r="O3875" s="63"/>
      <c r="P3875" s="63"/>
      <c r="Q3875" s="63"/>
      <c r="R3875" s="63"/>
      <c r="S3875" s="63"/>
      <c r="T3875" s="63"/>
      <c r="U3875" s="63"/>
      <c r="V3875" s="63"/>
      <c r="W3875" s="63"/>
      <c r="X3875" s="63"/>
      <c r="Y3875" s="63"/>
      <c r="Z3875" s="63"/>
      <c r="AA3875" s="63"/>
      <c r="AB3875" s="63"/>
      <c r="AC3875" s="63"/>
      <c r="AD3875" s="63"/>
      <c r="AE3875" s="63"/>
      <c r="AF3875" s="63"/>
      <c r="AG3875" s="63"/>
      <c r="AH3875" s="63"/>
      <c r="AI3875" s="63"/>
      <c r="AJ3875" s="63"/>
      <c r="AK3875" s="63"/>
      <c r="AL3875" s="63"/>
      <c r="AM3875" s="63"/>
      <c r="AN3875" s="63"/>
      <c r="AO3875" s="63"/>
      <c r="AP3875" s="63"/>
      <c r="AQ3875" s="63"/>
      <c r="AR3875" s="63"/>
      <c r="AS3875" s="63"/>
      <c r="AT3875" s="63"/>
      <c r="AU3875" s="63"/>
      <c r="AV3875" s="63"/>
      <c r="AW3875" s="63"/>
      <c r="AX3875" s="63"/>
      <c r="AY3875" s="63"/>
      <c r="AZ3875" s="63"/>
      <c r="BA3875" s="63"/>
      <c r="BB3875" s="63"/>
      <c r="BC3875" s="63"/>
      <c r="BD3875" s="63"/>
      <c r="BE3875" s="63"/>
      <c r="BF3875" s="63"/>
      <c r="BG3875" s="63"/>
      <c r="BH3875" s="63"/>
      <c r="BI3875" s="63"/>
      <c r="BJ3875" s="63"/>
      <c r="BK3875" s="63"/>
      <c r="BL3875" s="63"/>
      <c r="BM3875" s="63"/>
      <c r="BN3875" s="63"/>
      <c r="BO3875" s="63"/>
      <c r="BP3875" s="63"/>
      <c r="BQ3875" s="63"/>
      <c r="BR3875" s="63"/>
      <c r="BS3875" s="63"/>
      <c r="BT3875" s="63"/>
      <c r="BU3875" s="63"/>
      <c r="BV3875" s="63"/>
      <c r="BW3875" s="63"/>
      <c r="BX3875" s="63"/>
      <c r="BY3875" s="63"/>
      <c r="BZ3875" s="63"/>
      <c r="CA3875" s="63"/>
      <c r="CB3875" s="63"/>
      <c r="CC3875" s="63"/>
      <c r="CD3875" s="63"/>
      <c r="CE3875" s="63"/>
      <c r="CF3875" s="63"/>
      <c r="CG3875" s="63"/>
      <c r="CH3875" s="63"/>
      <c r="CI3875" s="63"/>
      <c r="CJ3875" s="63"/>
      <c r="CK3875" s="63"/>
      <c r="CL3875" s="63"/>
      <c r="CM3875" s="63"/>
      <c r="CN3875" s="63"/>
      <c r="CO3875" s="63"/>
      <c r="CP3875" s="63"/>
      <c r="CR3875" s="227"/>
      <c r="CS3875" s="74"/>
    </row>
    <row r="3876" spans="1:97" s="72" customFormat="1" ht="75.75" customHeight="1">
      <c r="A3876" s="63"/>
      <c r="B3876" s="63"/>
      <c r="C3876" s="63"/>
      <c r="D3876" s="63"/>
      <c r="E3876" s="63"/>
      <c r="F3876" s="63"/>
      <c r="G3876" s="63"/>
      <c r="H3876" s="63"/>
      <c r="I3876" s="63"/>
      <c r="J3876" s="63"/>
      <c r="K3876" s="63"/>
      <c r="L3876" s="63"/>
      <c r="M3876" s="63"/>
      <c r="N3876" s="63"/>
      <c r="O3876" s="63"/>
      <c r="P3876" s="63"/>
      <c r="Q3876" s="63"/>
      <c r="R3876" s="63"/>
      <c r="S3876" s="63"/>
      <c r="T3876" s="63"/>
      <c r="U3876" s="63"/>
      <c r="V3876" s="63"/>
      <c r="W3876" s="63"/>
      <c r="X3876" s="63"/>
      <c r="Y3876" s="63"/>
      <c r="Z3876" s="63"/>
      <c r="AA3876" s="63"/>
      <c r="AB3876" s="63"/>
      <c r="AC3876" s="63"/>
      <c r="AD3876" s="63"/>
      <c r="AE3876" s="63"/>
      <c r="AF3876" s="63"/>
      <c r="AG3876" s="63"/>
      <c r="AH3876" s="63"/>
      <c r="AI3876" s="63"/>
      <c r="AJ3876" s="63"/>
      <c r="AK3876" s="63"/>
      <c r="AL3876" s="63"/>
      <c r="AM3876" s="63"/>
      <c r="AN3876" s="63"/>
      <c r="AO3876" s="63"/>
      <c r="AP3876" s="63"/>
      <c r="AQ3876" s="63"/>
      <c r="AR3876" s="63"/>
      <c r="AS3876" s="63"/>
      <c r="AT3876" s="63"/>
      <c r="AU3876" s="63"/>
      <c r="AV3876" s="63"/>
      <c r="AW3876" s="63"/>
      <c r="AX3876" s="63"/>
      <c r="AY3876" s="63"/>
      <c r="AZ3876" s="63"/>
      <c r="BA3876" s="63"/>
      <c r="BB3876" s="63"/>
      <c r="BC3876" s="63"/>
      <c r="BD3876" s="63"/>
      <c r="BE3876" s="63"/>
      <c r="BF3876" s="63"/>
      <c r="BG3876" s="63"/>
      <c r="BH3876" s="63"/>
      <c r="BI3876" s="63"/>
      <c r="BJ3876" s="63"/>
      <c r="BK3876" s="63"/>
      <c r="BL3876" s="63"/>
      <c r="BM3876" s="63"/>
      <c r="BN3876" s="63"/>
      <c r="BO3876" s="63"/>
      <c r="BP3876" s="63"/>
      <c r="BQ3876" s="63"/>
      <c r="BR3876" s="63"/>
      <c r="BS3876" s="63"/>
      <c r="BT3876" s="63"/>
      <c r="BU3876" s="63"/>
      <c r="BV3876" s="63"/>
      <c r="BW3876" s="63"/>
      <c r="BX3876" s="63"/>
      <c r="BY3876" s="63"/>
      <c r="BZ3876" s="63"/>
      <c r="CA3876" s="63"/>
      <c r="CB3876" s="63"/>
      <c r="CC3876" s="63"/>
      <c r="CD3876" s="63"/>
      <c r="CE3876" s="63"/>
      <c r="CF3876" s="63"/>
      <c r="CG3876" s="63"/>
      <c r="CH3876" s="63"/>
      <c r="CI3876" s="63"/>
      <c r="CJ3876" s="63"/>
      <c r="CK3876" s="63"/>
      <c r="CL3876" s="63"/>
      <c r="CM3876" s="63"/>
      <c r="CN3876" s="63"/>
      <c r="CO3876" s="63"/>
      <c r="CP3876" s="63"/>
      <c r="CR3876" s="227"/>
      <c r="CS3876" s="74"/>
    </row>
    <row r="3877" spans="1:97" s="72" customFormat="1" ht="75.75" customHeight="1">
      <c r="A3877" s="63"/>
      <c r="B3877" s="63"/>
      <c r="C3877" s="63"/>
      <c r="D3877" s="63"/>
      <c r="E3877" s="63"/>
      <c r="F3877" s="63"/>
      <c r="G3877" s="63"/>
      <c r="H3877" s="63"/>
      <c r="I3877" s="63"/>
      <c r="J3877" s="63"/>
      <c r="K3877" s="63"/>
      <c r="L3877" s="63"/>
      <c r="M3877" s="63"/>
      <c r="N3877" s="63"/>
      <c r="O3877" s="63"/>
      <c r="P3877" s="63"/>
      <c r="Q3877" s="63"/>
      <c r="R3877" s="63"/>
      <c r="S3877" s="63"/>
      <c r="T3877" s="63"/>
      <c r="U3877" s="63"/>
      <c r="V3877" s="63"/>
      <c r="W3877" s="63"/>
      <c r="X3877" s="63"/>
      <c r="Y3877" s="63"/>
      <c r="Z3877" s="63"/>
      <c r="AA3877" s="63"/>
      <c r="AB3877" s="63"/>
      <c r="AC3877" s="63"/>
      <c r="AD3877" s="63"/>
      <c r="AE3877" s="63"/>
      <c r="AF3877" s="63"/>
      <c r="AG3877" s="63"/>
      <c r="AH3877" s="63"/>
      <c r="AI3877" s="63"/>
      <c r="AJ3877" s="63"/>
      <c r="AK3877" s="63"/>
      <c r="AL3877" s="63"/>
      <c r="AM3877" s="63"/>
      <c r="AN3877" s="63"/>
      <c r="AO3877" s="63"/>
      <c r="AP3877" s="63"/>
      <c r="AQ3877" s="63"/>
      <c r="AR3877" s="63"/>
      <c r="AS3877" s="63"/>
      <c r="AT3877" s="63"/>
      <c r="AU3877" s="63"/>
      <c r="AV3877" s="63"/>
      <c r="AW3877" s="63"/>
      <c r="AX3877" s="63"/>
      <c r="AY3877" s="63"/>
      <c r="AZ3877" s="63"/>
      <c r="BA3877" s="63"/>
      <c r="BB3877" s="63"/>
      <c r="BC3877" s="63"/>
      <c r="BD3877" s="63"/>
      <c r="BE3877" s="63"/>
      <c r="BF3877" s="63"/>
      <c r="BG3877" s="63"/>
      <c r="BH3877" s="63"/>
      <c r="BI3877" s="63"/>
      <c r="BJ3877" s="63"/>
      <c r="BK3877" s="63"/>
      <c r="BL3877" s="63"/>
      <c r="BM3877" s="63"/>
      <c r="BN3877" s="63"/>
      <c r="BO3877" s="63"/>
      <c r="BP3877" s="63"/>
      <c r="BQ3877" s="63"/>
      <c r="BR3877" s="63"/>
      <c r="BS3877" s="63"/>
      <c r="BT3877" s="63"/>
      <c r="BU3877" s="63"/>
      <c r="BV3877" s="63"/>
      <c r="BW3877" s="63"/>
      <c r="BX3877" s="63"/>
      <c r="BY3877" s="63"/>
      <c r="BZ3877" s="63"/>
      <c r="CA3877" s="63"/>
      <c r="CB3877" s="63"/>
      <c r="CC3877" s="63"/>
      <c r="CD3877" s="63"/>
      <c r="CE3877" s="63"/>
      <c r="CF3877" s="63"/>
      <c r="CG3877" s="63"/>
      <c r="CH3877" s="63"/>
      <c r="CI3877" s="63"/>
      <c r="CJ3877" s="63"/>
      <c r="CK3877" s="63"/>
      <c r="CL3877" s="63"/>
      <c r="CM3877" s="63"/>
      <c r="CN3877" s="63"/>
      <c r="CO3877" s="63"/>
      <c r="CP3877" s="63"/>
      <c r="CR3877" s="227"/>
      <c r="CS3877" s="74"/>
    </row>
    <row r="3878" spans="1:97" s="72" customFormat="1" ht="75.75" customHeight="1">
      <c r="A3878" s="63"/>
      <c r="B3878" s="63"/>
      <c r="C3878" s="63"/>
      <c r="D3878" s="63"/>
      <c r="E3878" s="63"/>
      <c r="F3878" s="63"/>
      <c r="G3878" s="63"/>
      <c r="H3878" s="63"/>
      <c r="I3878" s="63"/>
      <c r="J3878" s="63"/>
      <c r="K3878" s="63"/>
      <c r="L3878" s="63"/>
      <c r="M3878" s="63"/>
      <c r="N3878" s="63"/>
      <c r="O3878" s="63"/>
      <c r="P3878" s="63"/>
      <c r="Q3878" s="63"/>
      <c r="R3878" s="63"/>
      <c r="S3878" s="63"/>
      <c r="T3878" s="63"/>
      <c r="U3878" s="63"/>
      <c r="V3878" s="63"/>
      <c r="W3878" s="63"/>
      <c r="X3878" s="63"/>
      <c r="Y3878" s="63"/>
      <c r="Z3878" s="63"/>
      <c r="AA3878" s="63"/>
      <c r="AB3878" s="63"/>
      <c r="AC3878" s="63"/>
      <c r="AD3878" s="63"/>
      <c r="AE3878" s="63"/>
      <c r="AF3878" s="63"/>
      <c r="AG3878" s="63"/>
      <c r="AH3878" s="63"/>
      <c r="AI3878" s="63"/>
      <c r="AJ3878" s="63"/>
      <c r="AK3878" s="63"/>
      <c r="AL3878" s="63"/>
      <c r="AM3878" s="63"/>
      <c r="AN3878" s="63"/>
      <c r="AO3878" s="63"/>
      <c r="AP3878" s="63"/>
      <c r="AQ3878" s="63"/>
      <c r="AR3878" s="63"/>
      <c r="AS3878" s="63"/>
      <c r="AT3878" s="63"/>
      <c r="AU3878" s="63"/>
      <c r="AV3878" s="63"/>
      <c r="AW3878" s="63"/>
      <c r="AX3878" s="63"/>
      <c r="AY3878" s="63"/>
      <c r="AZ3878" s="63"/>
      <c r="BA3878" s="63"/>
      <c r="BB3878" s="63"/>
      <c r="BC3878" s="63"/>
      <c r="BD3878" s="63"/>
      <c r="BE3878" s="63"/>
      <c r="BF3878" s="63"/>
      <c r="BG3878" s="63"/>
      <c r="BH3878" s="63"/>
      <c r="BI3878" s="63"/>
      <c r="BJ3878" s="63"/>
      <c r="BK3878" s="63"/>
      <c r="BL3878" s="63"/>
      <c r="BM3878" s="63"/>
      <c r="BN3878" s="63"/>
      <c r="BO3878" s="63"/>
      <c r="BP3878" s="63"/>
      <c r="BQ3878" s="63"/>
      <c r="BR3878" s="63"/>
      <c r="BS3878" s="63"/>
      <c r="BT3878" s="63"/>
      <c r="BU3878" s="63"/>
      <c r="BV3878" s="63"/>
      <c r="BW3878" s="63"/>
      <c r="BX3878" s="63"/>
      <c r="BY3878" s="63"/>
      <c r="BZ3878" s="63"/>
      <c r="CA3878" s="63"/>
      <c r="CB3878" s="63"/>
      <c r="CC3878" s="63"/>
      <c r="CD3878" s="63"/>
      <c r="CE3878" s="63"/>
      <c r="CF3878" s="63"/>
      <c r="CG3878" s="63"/>
      <c r="CH3878" s="63"/>
      <c r="CI3878" s="63"/>
      <c r="CJ3878" s="63"/>
      <c r="CK3878" s="63"/>
      <c r="CL3878" s="63"/>
      <c r="CM3878" s="63"/>
      <c r="CN3878" s="63"/>
      <c r="CO3878" s="63"/>
      <c r="CP3878" s="63"/>
      <c r="CR3878" s="227"/>
      <c r="CS3878" s="74"/>
    </row>
    <row r="3879" spans="1:97" s="72" customFormat="1" ht="75.75" customHeight="1">
      <c r="A3879" s="63"/>
      <c r="B3879" s="63"/>
      <c r="C3879" s="63"/>
      <c r="D3879" s="63"/>
      <c r="E3879" s="63"/>
      <c r="F3879" s="63"/>
      <c r="G3879" s="63"/>
      <c r="H3879" s="63"/>
      <c r="I3879" s="63"/>
      <c r="J3879" s="63"/>
      <c r="K3879" s="63"/>
      <c r="L3879" s="63"/>
      <c r="M3879" s="63"/>
      <c r="N3879" s="63"/>
      <c r="O3879" s="63"/>
      <c r="P3879" s="63"/>
      <c r="Q3879" s="63"/>
      <c r="R3879" s="63"/>
      <c r="S3879" s="63"/>
      <c r="T3879" s="63"/>
      <c r="U3879" s="63"/>
      <c r="V3879" s="63"/>
      <c r="W3879" s="63"/>
      <c r="X3879" s="63"/>
      <c r="Y3879" s="63"/>
      <c r="Z3879" s="63"/>
      <c r="AA3879" s="63"/>
      <c r="AB3879" s="63"/>
      <c r="AC3879" s="63"/>
      <c r="AD3879" s="63"/>
      <c r="AE3879" s="63"/>
      <c r="AF3879" s="63"/>
      <c r="AG3879" s="63"/>
      <c r="AH3879" s="63"/>
      <c r="AI3879" s="63"/>
      <c r="AJ3879" s="63"/>
      <c r="AK3879" s="63"/>
      <c r="AL3879" s="63"/>
      <c r="AM3879" s="63"/>
      <c r="AN3879" s="63"/>
      <c r="AO3879" s="63"/>
      <c r="AP3879" s="63"/>
      <c r="AQ3879" s="63"/>
      <c r="AR3879" s="63"/>
      <c r="AS3879" s="63"/>
      <c r="AT3879" s="63"/>
      <c r="AU3879" s="63"/>
      <c r="AV3879" s="63"/>
      <c r="AW3879" s="63"/>
      <c r="AX3879" s="63"/>
      <c r="AY3879" s="63"/>
      <c r="AZ3879" s="63"/>
      <c r="BA3879" s="63"/>
      <c r="BB3879" s="63"/>
      <c r="BC3879" s="63"/>
      <c r="BD3879" s="63"/>
      <c r="BE3879" s="63"/>
      <c r="BF3879" s="63"/>
      <c r="BG3879" s="63"/>
      <c r="BH3879" s="63"/>
      <c r="BI3879" s="63"/>
      <c r="BJ3879" s="63"/>
      <c r="BK3879" s="63"/>
      <c r="BL3879" s="63"/>
      <c r="BM3879" s="63"/>
      <c r="BN3879" s="63"/>
      <c r="BO3879" s="63"/>
      <c r="BP3879" s="63"/>
      <c r="BQ3879" s="63"/>
      <c r="BR3879" s="63"/>
      <c r="BS3879" s="63"/>
      <c r="BT3879" s="63"/>
      <c r="BU3879" s="63"/>
      <c r="BV3879" s="63"/>
      <c r="BW3879" s="63"/>
      <c r="BX3879" s="63"/>
      <c r="BY3879" s="63"/>
      <c r="BZ3879" s="63"/>
      <c r="CA3879" s="63"/>
      <c r="CB3879" s="63"/>
      <c r="CC3879" s="63"/>
      <c r="CD3879" s="63"/>
      <c r="CE3879" s="63"/>
      <c r="CF3879" s="63"/>
      <c r="CG3879" s="63"/>
      <c r="CH3879" s="63"/>
      <c r="CI3879" s="63"/>
      <c r="CJ3879" s="63"/>
      <c r="CK3879" s="63"/>
      <c r="CL3879" s="63"/>
      <c r="CM3879" s="63"/>
      <c r="CN3879" s="63"/>
      <c r="CO3879" s="63"/>
      <c r="CP3879" s="63"/>
      <c r="CR3879" s="227"/>
      <c r="CS3879" s="74"/>
    </row>
    <row r="3880" spans="1:97" s="72" customFormat="1" ht="75.75" customHeight="1">
      <c r="A3880" s="63"/>
      <c r="B3880" s="63"/>
      <c r="C3880" s="63"/>
      <c r="D3880" s="63"/>
      <c r="E3880" s="63"/>
      <c r="F3880" s="63"/>
      <c r="G3880" s="63"/>
      <c r="H3880" s="63"/>
      <c r="I3880" s="63"/>
      <c r="J3880" s="63"/>
      <c r="K3880" s="63"/>
      <c r="L3880" s="63"/>
      <c r="M3880" s="63"/>
      <c r="N3880" s="63"/>
      <c r="O3880" s="63"/>
      <c r="P3880" s="63"/>
      <c r="Q3880" s="63"/>
      <c r="R3880" s="63"/>
      <c r="S3880" s="63"/>
      <c r="T3880" s="63"/>
      <c r="U3880" s="63"/>
      <c r="V3880" s="63"/>
      <c r="W3880" s="63"/>
      <c r="X3880" s="63"/>
      <c r="Y3880" s="63"/>
      <c r="Z3880" s="63"/>
      <c r="AA3880" s="63"/>
      <c r="AB3880" s="63"/>
      <c r="AC3880" s="63"/>
      <c r="AD3880" s="63"/>
      <c r="AE3880" s="63"/>
      <c r="AF3880" s="63"/>
      <c r="AG3880" s="63"/>
      <c r="AH3880" s="63"/>
      <c r="AI3880" s="63"/>
      <c r="AJ3880" s="63"/>
      <c r="AK3880" s="63"/>
      <c r="AL3880" s="63"/>
      <c r="AM3880" s="63"/>
      <c r="AN3880" s="63"/>
      <c r="AO3880" s="63"/>
      <c r="AP3880" s="63"/>
      <c r="AQ3880" s="63"/>
      <c r="AR3880" s="63"/>
      <c r="AS3880" s="63"/>
      <c r="AT3880" s="63"/>
      <c r="AU3880" s="63"/>
      <c r="AV3880" s="63"/>
      <c r="AW3880" s="63"/>
      <c r="AX3880" s="63"/>
      <c r="AY3880" s="63"/>
      <c r="AZ3880" s="63"/>
      <c r="BA3880" s="63"/>
      <c r="BB3880" s="63"/>
      <c r="BC3880" s="63"/>
      <c r="BD3880" s="63"/>
      <c r="BE3880" s="63"/>
      <c r="BF3880" s="63"/>
      <c r="BG3880" s="63"/>
      <c r="BH3880" s="63"/>
      <c r="BI3880" s="63"/>
      <c r="BJ3880" s="63"/>
      <c r="BK3880" s="63"/>
      <c r="BL3880" s="63"/>
      <c r="BM3880" s="63"/>
      <c r="BN3880" s="63"/>
      <c r="BO3880" s="63"/>
      <c r="BP3880" s="63"/>
      <c r="BQ3880" s="63"/>
      <c r="BR3880" s="63"/>
      <c r="BS3880" s="63"/>
      <c r="BT3880" s="63"/>
      <c r="BU3880" s="63"/>
      <c r="BV3880" s="63"/>
      <c r="BW3880" s="63"/>
      <c r="BX3880" s="63"/>
      <c r="BY3880" s="63"/>
      <c r="BZ3880" s="63"/>
      <c r="CA3880" s="63"/>
      <c r="CB3880" s="63"/>
      <c r="CC3880" s="63"/>
      <c r="CD3880" s="63"/>
      <c r="CE3880" s="63"/>
      <c r="CF3880" s="63"/>
      <c r="CG3880" s="63"/>
      <c r="CH3880" s="63"/>
      <c r="CI3880" s="63"/>
      <c r="CJ3880" s="63"/>
      <c r="CK3880" s="63"/>
      <c r="CL3880" s="63"/>
      <c r="CM3880" s="63"/>
      <c r="CN3880" s="63"/>
      <c r="CO3880" s="63"/>
      <c r="CP3880" s="63"/>
      <c r="CR3880" s="227"/>
      <c r="CS3880" s="74"/>
    </row>
    <row r="3881" spans="1:97" s="72" customFormat="1" ht="75.75" customHeight="1">
      <c r="A3881" s="63"/>
      <c r="B3881" s="63"/>
      <c r="C3881" s="63"/>
      <c r="D3881" s="63"/>
      <c r="E3881" s="63"/>
      <c r="F3881" s="63"/>
      <c r="G3881" s="63"/>
      <c r="H3881" s="63"/>
      <c r="I3881" s="63"/>
      <c r="J3881" s="63"/>
      <c r="K3881" s="63"/>
      <c r="L3881" s="63"/>
      <c r="M3881" s="63"/>
      <c r="N3881" s="63"/>
      <c r="O3881" s="63"/>
      <c r="P3881" s="63"/>
      <c r="Q3881" s="63"/>
      <c r="R3881" s="63"/>
      <c r="S3881" s="63"/>
      <c r="T3881" s="63"/>
      <c r="U3881" s="63"/>
      <c r="V3881" s="63"/>
      <c r="W3881" s="63"/>
      <c r="X3881" s="63"/>
      <c r="Y3881" s="63"/>
      <c r="Z3881" s="63"/>
      <c r="AA3881" s="63"/>
      <c r="AB3881" s="63"/>
      <c r="AC3881" s="63"/>
      <c r="AD3881" s="63"/>
      <c r="AE3881" s="63"/>
      <c r="AF3881" s="63"/>
      <c r="AG3881" s="63"/>
      <c r="AH3881" s="63"/>
      <c r="AI3881" s="63"/>
      <c r="AJ3881" s="63"/>
      <c r="AK3881" s="63"/>
      <c r="AL3881" s="63"/>
      <c r="AM3881" s="63"/>
      <c r="AN3881" s="63"/>
      <c r="AO3881" s="63"/>
      <c r="AP3881" s="63"/>
      <c r="AQ3881" s="63"/>
      <c r="AR3881" s="63"/>
      <c r="AS3881" s="63"/>
      <c r="AT3881" s="63"/>
      <c r="AU3881" s="63"/>
      <c r="AV3881" s="63"/>
      <c r="AW3881" s="63"/>
      <c r="AX3881" s="63"/>
      <c r="AY3881" s="63"/>
      <c r="AZ3881" s="63"/>
      <c r="BA3881" s="63"/>
      <c r="BB3881" s="63"/>
      <c r="BC3881" s="63"/>
      <c r="BD3881" s="63"/>
      <c r="BE3881" s="63"/>
      <c r="BF3881" s="63"/>
      <c r="BG3881" s="63"/>
      <c r="BH3881" s="63"/>
      <c r="BI3881" s="63"/>
      <c r="BJ3881" s="63"/>
      <c r="BK3881" s="63"/>
      <c r="BL3881" s="63"/>
      <c r="BM3881" s="63"/>
      <c r="BN3881" s="63"/>
      <c r="BO3881" s="63"/>
      <c r="BP3881" s="63"/>
      <c r="BQ3881" s="63"/>
      <c r="BR3881" s="63"/>
      <c r="BS3881" s="63"/>
      <c r="BT3881" s="63"/>
      <c r="BU3881" s="63"/>
      <c r="BV3881" s="63"/>
      <c r="BW3881" s="63"/>
      <c r="BX3881" s="63"/>
      <c r="BY3881" s="63"/>
      <c r="BZ3881" s="63"/>
      <c r="CA3881" s="63"/>
      <c r="CB3881" s="63"/>
      <c r="CC3881" s="63"/>
      <c r="CD3881" s="63"/>
      <c r="CE3881" s="63"/>
      <c r="CF3881" s="63"/>
      <c r="CG3881" s="63"/>
      <c r="CH3881" s="63"/>
      <c r="CI3881" s="63"/>
      <c r="CJ3881" s="63"/>
      <c r="CK3881" s="63"/>
      <c r="CL3881" s="63"/>
      <c r="CM3881" s="63"/>
      <c r="CN3881" s="63"/>
      <c r="CO3881" s="63"/>
      <c r="CP3881" s="63"/>
      <c r="CR3881" s="227"/>
      <c r="CS3881" s="74"/>
    </row>
    <row r="3882" spans="1:97" s="72" customFormat="1" ht="75.75" customHeight="1">
      <c r="A3882" s="63"/>
      <c r="B3882" s="63"/>
      <c r="C3882" s="63"/>
      <c r="D3882" s="63"/>
      <c r="E3882" s="63"/>
      <c r="F3882" s="63"/>
      <c r="G3882" s="63"/>
      <c r="H3882" s="63"/>
      <c r="I3882" s="63"/>
      <c r="J3882" s="63"/>
      <c r="K3882" s="63"/>
      <c r="L3882" s="63"/>
      <c r="M3882" s="63"/>
      <c r="N3882" s="63"/>
      <c r="O3882" s="63"/>
      <c r="P3882" s="63"/>
      <c r="Q3882" s="63"/>
      <c r="R3882" s="63"/>
      <c r="S3882" s="63"/>
      <c r="T3882" s="63"/>
      <c r="U3882" s="63"/>
      <c r="V3882" s="63"/>
      <c r="W3882" s="63"/>
      <c r="X3882" s="63"/>
      <c r="Y3882" s="63"/>
      <c r="Z3882" s="63"/>
      <c r="AA3882" s="63"/>
      <c r="AB3882" s="63"/>
      <c r="AC3882" s="63"/>
      <c r="AD3882" s="63"/>
      <c r="AE3882" s="63"/>
      <c r="AF3882" s="63"/>
      <c r="AG3882" s="63"/>
      <c r="AH3882" s="63"/>
      <c r="AI3882" s="63"/>
      <c r="AJ3882" s="63"/>
      <c r="AK3882" s="63"/>
      <c r="AL3882" s="63"/>
      <c r="AM3882" s="63"/>
      <c r="AN3882" s="63"/>
      <c r="AO3882" s="63"/>
      <c r="AP3882" s="63"/>
      <c r="AQ3882" s="63"/>
      <c r="AR3882" s="63"/>
      <c r="AS3882" s="63"/>
      <c r="AT3882" s="63"/>
      <c r="AU3882" s="63"/>
      <c r="AV3882" s="63"/>
      <c r="AW3882" s="63"/>
      <c r="AX3882" s="63"/>
      <c r="AY3882" s="63"/>
      <c r="AZ3882" s="63"/>
      <c r="BA3882" s="63"/>
      <c r="BB3882" s="63"/>
      <c r="BC3882" s="63"/>
      <c r="BD3882" s="63"/>
      <c r="BE3882" s="63"/>
      <c r="BF3882" s="63"/>
      <c r="BG3882" s="63"/>
      <c r="BH3882" s="63"/>
      <c r="BI3882" s="63"/>
      <c r="BJ3882" s="63"/>
      <c r="BK3882" s="63"/>
      <c r="BL3882" s="63"/>
      <c r="BM3882" s="63"/>
      <c r="BN3882" s="63"/>
      <c r="BO3882" s="63"/>
      <c r="BP3882" s="63"/>
      <c r="BQ3882" s="63"/>
      <c r="BR3882" s="63"/>
      <c r="BS3882" s="63"/>
      <c r="BT3882" s="63"/>
      <c r="BU3882" s="63"/>
      <c r="BV3882" s="63"/>
      <c r="BW3882" s="63"/>
      <c r="BX3882" s="63"/>
      <c r="BY3882" s="63"/>
      <c r="BZ3882" s="63"/>
      <c r="CA3882" s="63"/>
      <c r="CB3882" s="63"/>
      <c r="CC3882" s="63"/>
      <c r="CD3882" s="63"/>
      <c r="CE3882" s="63"/>
      <c r="CF3882" s="63"/>
      <c r="CG3882" s="63"/>
      <c r="CH3882" s="63"/>
      <c r="CI3882" s="63"/>
      <c r="CJ3882" s="63"/>
      <c r="CK3882" s="63"/>
      <c r="CL3882" s="63"/>
      <c r="CM3882" s="63"/>
      <c r="CN3882" s="63"/>
      <c r="CO3882" s="63"/>
      <c r="CP3882" s="63"/>
      <c r="CR3882" s="227"/>
      <c r="CS3882" s="74"/>
    </row>
    <row r="3883" spans="1:97" s="72" customFormat="1" ht="75.75" customHeight="1">
      <c r="A3883" s="63"/>
      <c r="B3883" s="63"/>
      <c r="C3883" s="63"/>
      <c r="D3883" s="63"/>
      <c r="E3883" s="63"/>
      <c r="F3883" s="63"/>
      <c r="G3883" s="63"/>
      <c r="H3883" s="63"/>
      <c r="I3883" s="63"/>
      <c r="J3883" s="63"/>
      <c r="K3883" s="63"/>
      <c r="L3883" s="63"/>
      <c r="M3883" s="63"/>
      <c r="N3883" s="63"/>
      <c r="O3883" s="63"/>
      <c r="P3883" s="63"/>
      <c r="Q3883" s="63"/>
      <c r="R3883" s="63"/>
      <c r="S3883" s="63"/>
      <c r="T3883" s="63"/>
      <c r="U3883" s="63"/>
      <c r="V3883" s="63"/>
      <c r="W3883" s="63"/>
      <c r="X3883" s="63"/>
      <c r="Y3883" s="63"/>
      <c r="Z3883" s="63"/>
      <c r="AA3883" s="63"/>
      <c r="AB3883" s="63"/>
      <c r="AC3883" s="63"/>
      <c r="AD3883" s="63"/>
      <c r="AE3883" s="63"/>
      <c r="AF3883" s="63"/>
      <c r="AG3883" s="63"/>
      <c r="AH3883" s="63"/>
      <c r="AI3883" s="63"/>
      <c r="AJ3883" s="63"/>
      <c r="AK3883" s="63"/>
      <c r="AL3883" s="63"/>
      <c r="AM3883" s="63"/>
      <c r="AN3883" s="63"/>
      <c r="AO3883" s="63"/>
      <c r="AP3883" s="63"/>
      <c r="AQ3883" s="63"/>
      <c r="AR3883" s="63"/>
      <c r="AS3883" s="63"/>
      <c r="AT3883" s="63"/>
      <c r="AU3883" s="63"/>
      <c r="AV3883" s="63"/>
      <c r="AW3883" s="63"/>
      <c r="AX3883" s="63"/>
      <c r="AY3883" s="63"/>
      <c r="AZ3883" s="63"/>
      <c r="BA3883" s="63"/>
      <c r="BB3883" s="63"/>
      <c r="BC3883" s="63"/>
      <c r="BD3883" s="63"/>
      <c r="BE3883" s="63"/>
      <c r="BF3883" s="63"/>
      <c r="BG3883" s="63"/>
      <c r="BH3883" s="63"/>
      <c r="BI3883" s="63"/>
      <c r="BJ3883" s="63"/>
      <c r="BK3883" s="63"/>
      <c r="BL3883" s="63"/>
      <c r="BM3883" s="63"/>
      <c r="BN3883" s="63"/>
      <c r="BO3883" s="63"/>
      <c r="BP3883" s="63"/>
      <c r="BQ3883" s="63"/>
      <c r="BR3883" s="63"/>
      <c r="BS3883" s="63"/>
      <c r="BT3883" s="63"/>
      <c r="BU3883" s="63"/>
      <c r="BV3883" s="63"/>
      <c r="BW3883" s="63"/>
      <c r="BX3883" s="63"/>
      <c r="BY3883" s="63"/>
      <c r="BZ3883" s="63"/>
      <c r="CA3883" s="63"/>
      <c r="CB3883" s="63"/>
      <c r="CC3883" s="63"/>
      <c r="CD3883" s="63"/>
      <c r="CE3883" s="63"/>
      <c r="CF3883" s="63"/>
      <c r="CG3883" s="63"/>
      <c r="CH3883" s="63"/>
      <c r="CI3883" s="63"/>
      <c r="CJ3883" s="63"/>
      <c r="CK3883" s="63"/>
      <c r="CL3883" s="63"/>
      <c r="CM3883" s="63"/>
      <c r="CN3883" s="63"/>
      <c r="CO3883" s="63"/>
      <c r="CP3883" s="63"/>
      <c r="CR3883" s="227"/>
      <c r="CS3883" s="74"/>
    </row>
    <row r="3884" spans="1:97" s="72" customFormat="1" ht="75.75" customHeight="1">
      <c r="A3884" s="63"/>
      <c r="B3884" s="63"/>
      <c r="C3884" s="63"/>
      <c r="D3884" s="63"/>
      <c r="E3884" s="63"/>
      <c r="F3884" s="63"/>
      <c r="G3884" s="63"/>
      <c r="H3884" s="63"/>
      <c r="I3884" s="63"/>
      <c r="J3884" s="63"/>
      <c r="K3884" s="63"/>
      <c r="L3884" s="63"/>
      <c r="M3884" s="63"/>
      <c r="N3884" s="63"/>
      <c r="O3884" s="63"/>
      <c r="P3884" s="63"/>
      <c r="Q3884" s="63"/>
      <c r="R3884" s="63"/>
      <c r="S3884" s="63"/>
      <c r="T3884" s="63"/>
      <c r="U3884" s="63"/>
      <c r="V3884" s="63"/>
      <c r="W3884" s="63"/>
      <c r="X3884" s="63"/>
      <c r="Y3884" s="63"/>
      <c r="Z3884" s="63"/>
      <c r="AA3884" s="63"/>
      <c r="AB3884" s="63"/>
      <c r="AC3884" s="63"/>
      <c r="AD3884" s="63"/>
      <c r="AE3884" s="63"/>
      <c r="AF3884" s="63"/>
      <c r="AG3884" s="63"/>
      <c r="AH3884" s="63"/>
      <c r="AI3884" s="63"/>
      <c r="AJ3884" s="63"/>
      <c r="AK3884" s="63"/>
      <c r="AL3884" s="63"/>
      <c r="AM3884" s="63"/>
      <c r="AN3884" s="63"/>
      <c r="AO3884" s="63"/>
      <c r="AP3884" s="63"/>
      <c r="AQ3884" s="63"/>
      <c r="AR3884" s="63"/>
      <c r="AS3884" s="63"/>
      <c r="AT3884" s="63"/>
      <c r="AU3884" s="63"/>
      <c r="AV3884" s="63"/>
      <c r="AW3884" s="63"/>
      <c r="AX3884" s="63"/>
      <c r="AY3884" s="63"/>
      <c r="AZ3884" s="63"/>
      <c r="BA3884" s="63"/>
      <c r="BB3884" s="63"/>
      <c r="BC3884" s="63"/>
      <c r="BD3884" s="63"/>
      <c r="BE3884" s="63"/>
      <c r="BF3884" s="63"/>
      <c r="BG3884" s="63"/>
      <c r="BH3884" s="63"/>
      <c r="BI3884" s="63"/>
      <c r="BJ3884" s="63"/>
      <c r="BK3884" s="63"/>
      <c r="BL3884" s="63"/>
      <c r="BM3884" s="63"/>
      <c r="BN3884" s="63"/>
      <c r="BO3884" s="63"/>
      <c r="BP3884" s="63"/>
      <c r="BQ3884" s="63"/>
      <c r="BR3884" s="63"/>
      <c r="BS3884" s="63"/>
      <c r="BT3884" s="63"/>
      <c r="BU3884" s="63"/>
      <c r="BV3884" s="63"/>
      <c r="BW3884" s="63"/>
      <c r="BX3884" s="63"/>
      <c r="BY3884" s="63"/>
      <c r="BZ3884" s="63"/>
      <c r="CA3884" s="63"/>
      <c r="CB3884" s="63"/>
      <c r="CC3884" s="63"/>
      <c r="CD3884" s="63"/>
      <c r="CE3884" s="63"/>
      <c r="CF3884" s="63"/>
      <c r="CG3884" s="63"/>
      <c r="CH3884" s="63"/>
      <c r="CI3884" s="63"/>
      <c r="CJ3884" s="63"/>
      <c r="CK3884" s="63"/>
      <c r="CL3884" s="63"/>
      <c r="CM3884" s="63"/>
      <c r="CN3884" s="63"/>
      <c r="CO3884" s="63"/>
      <c r="CP3884" s="63"/>
      <c r="CR3884" s="227"/>
      <c r="CS3884" s="74"/>
    </row>
    <row r="3885" spans="1:97" s="72" customFormat="1" ht="75.75" customHeight="1">
      <c r="A3885" s="63"/>
      <c r="B3885" s="63"/>
      <c r="C3885" s="63"/>
      <c r="D3885" s="63"/>
      <c r="E3885" s="63"/>
      <c r="F3885" s="63"/>
      <c r="G3885" s="63"/>
      <c r="H3885" s="63"/>
      <c r="I3885" s="63"/>
      <c r="J3885" s="63"/>
      <c r="K3885" s="63"/>
      <c r="L3885" s="63"/>
      <c r="M3885" s="63"/>
      <c r="N3885" s="63"/>
      <c r="O3885" s="63"/>
      <c r="P3885" s="63"/>
      <c r="Q3885" s="63"/>
      <c r="R3885" s="63"/>
      <c r="S3885" s="63"/>
      <c r="T3885" s="63"/>
      <c r="U3885" s="63"/>
      <c r="V3885" s="63"/>
      <c r="W3885" s="63"/>
      <c r="X3885" s="63"/>
      <c r="Y3885" s="63"/>
      <c r="Z3885" s="63"/>
      <c r="AA3885" s="63"/>
      <c r="AB3885" s="63"/>
      <c r="AC3885" s="63"/>
      <c r="AD3885" s="63"/>
      <c r="AE3885" s="63"/>
      <c r="AF3885" s="63"/>
      <c r="AG3885" s="63"/>
      <c r="AH3885" s="63"/>
      <c r="AI3885" s="63"/>
      <c r="AJ3885" s="63"/>
      <c r="AK3885" s="63"/>
      <c r="AL3885" s="63"/>
      <c r="AM3885" s="63"/>
      <c r="AN3885" s="63"/>
      <c r="AO3885" s="63"/>
      <c r="AP3885" s="63"/>
      <c r="AQ3885" s="63"/>
      <c r="AR3885" s="63"/>
      <c r="AS3885" s="63"/>
      <c r="AT3885" s="63"/>
      <c r="AU3885" s="63"/>
      <c r="AV3885" s="63"/>
      <c r="AW3885" s="63"/>
      <c r="AX3885" s="63"/>
      <c r="AY3885" s="63"/>
      <c r="AZ3885" s="63"/>
      <c r="BA3885" s="63"/>
      <c r="BB3885" s="63"/>
      <c r="BC3885" s="63"/>
      <c r="BD3885" s="63"/>
      <c r="BE3885" s="63"/>
      <c r="BF3885" s="63"/>
      <c r="BG3885" s="63"/>
      <c r="BH3885" s="63"/>
      <c r="BI3885" s="63"/>
      <c r="BJ3885" s="63"/>
      <c r="BK3885" s="63"/>
      <c r="BL3885" s="63"/>
      <c r="BM3885" s="63"/>
      <c r="BN3885" s="63"/>
      <c r="BO3885" s="63"/>
      <c r="BP3885" s="63"/>
      <c r="BQ3885" s="63"/>
      <c r="BR3885" s="63"/>
      <c r="BS3885" s="63"/>
      <c r="BT3885" s="63"/>
      <c r="BU3885" s="63"/>
      <c r="BV3885" s="63"/>
      <c r="BW3885" s="63"/>
      <c r="BX3885" s="63"/>
      <c r="BY3885" s="63"/>
      <c r="BZ3885" s="63"/>
      <c r="CA3885" s="63"/>
      <c r="CB3885" s="63"/>
      <c r="CC3885" s="63"/>
      <c r="CD3885" s="63"/>
      <c r="CE3885" s="63"/>
      <c r="CF3885" s="63"/>
      <c r="CG3885" s="63"/>
      <c r="CH3885" s="63"/>
      <c r="CI3885" s="63"/>
      <c r="CJ3885" s="63"/>
      <c r="CK3885" s="63"/>
      <c r="CL3885" s="63"/>
      <c r="CM3885" s="63"/>
      <c r="CN3885" s="63"/>
      <c r="CO3885" s="63"/>
      <c r="CP3885" s="63"/>
      <c r="CR3885" s="227"/>
      <c r="CS3885" s="74"/>
    </row>
    <row r="3886" spans="1:97" s="72" customFormat="1" ht="75.75" customHeight="1">
      <c r="A3886" s="63"/>
      <c r="B3886" s="63"/>
      <c r="C3886" s="63"/>
      <c r="D3886" s="63"/>
      <c r="E3886" s="63"/>
      <c r="F3886" s="63"/>
      <c r="G3886" s="63"/>
      <c r="H3886" s="63"/>
      <c r="I3886" s="63"/>
      <c r="J3886" s="63"/>
      <c r="K3886" s="63"/>
      <c r="L3886" s="63"/>
      <c r="M3886" s="63"/>
      <c r="N3886" s="63"/>
      <c r="O3886" s="63"/>
      <c r="P3886" s="63"/>
      <c r="Q3886" s="63"/>
      <c r="R3886" s="63"/>
      <c r="S3886" s="63"/>
      <c r="T3886" s="63"/>
      <c r="U3886" s="63"/>
      <c r="V3886" s="63"/>
      <c r="W3886" s="63"/>
      <c r="X3886" s="63"/>
      <c r="Y3886" s="63"/>
      <c r="Z3886" s="63"/>
      <c r="AA3886" s="63"/>
      <c r="AB3886" s="63"/>
      <c r="AC3886" s="63"/>
      <c r="AD3886" s="63"/>
      <c r="AE3886" s="63"/>
      <c r="AF3886" s="63"/>
      <c r="AG3886" s="63"/>
      <c r="AH3886" s="63"/>
      <c r="AI3886" s="63"/>
      <c r="AJ3886" s="63"/>
      <c r="AK3886" s="63"/>
      <c r="AL3886" s="63"/>
      <c r="AM3886" s="63"/>
      <c r="AN3886" s="63"/>
      <c r="AO3886" s="63"/>
      <c r="AP3886" s="63"/>
      <c r="AQ3886" s="63"/>
      <c r="AR3886" s="63"/>
      <c r="AS3886" s="63"/>
      <c r="AT3886" s="63"/>
      <c r="AU3886" s="63"/>
      <c r="AV3886" s="63"/>
      <c r="AW3886" s="63"/>
      <c r="AX3886" s="63"/>
      <c r="AY3886" s="63"/>
      <c r="AZ3886" s="63"/>
      <c r="BA3886" s="63"/>
      <c r="BB3886" s="63"/>
      <c r="BC3886" s="63"/>
      <c r="BD3886" s="63"/>
      <c r="BE3886" s="63"/>
      <c r="BF3886" s="63"/>
      <c r="BG3886" s="63"/>
      <c r="BH3886" s="63"/>
      <c r="BI3886" s="63"/>
      <c r="BJ3886" s="63"/>
      <c r="BK3886" s="63"/>
      <c r="BL3886" s="63"/>
      <c r="BM3886" s="63"/>
      <c r="BN3886" s="63"/>
      <c r="BO3886" s="63"/>
      <c r="BP3886" s="63"/>
      <c r="BQ3886" s="63"/>
      <c r="BR3886" s="63"/>
      <c r="BS3886" s="63"/>
      <c r="BT3886" s="63"/>
      <c r="BU3886" s="63"/>
      <c r="BV3886" s="63"/>
      <c r="BW3886" s="63"/>
      <c r="BX3886" s="63"/>
      <c r="BY3886" s="63"/>
      <c r="BZ3886" s="63"/>
      <c r="CA3886" s="63"/>
      <c r="CB3886" s="63"/>
      <c r="CC3886" s="63"/>
      <c r="CD3886" s="63"/>
      <c r="CE3886" s="63"/>
      <c r="CF3886" s="63"/>
      <c r="CG3886" s="63"/>
      <c r="CH3886" s="63"/>
      <c r="CI3886" s="63"/>
      <c r="CJ3886" s="63"/>
      <c r="CK3886" s="63"/>
      <c r="CL3886" s="63"/>
      <c r="CM3886" s="63"/>
      <c r="CN3886" s="63"/>
      <c r="CO3886" s="63"/>
      <c r="CP3886" s="63"/>
      <c r="CR3886" s="227"/>
      <c r="CS3886" s="74"/>
    </row>
    <row r="3887" spans="1:97" s="72" customFormat="1" ht="75.75" customHeight="1">
      <c r="A3887" s="63"/>
      <c r="B3887" s="63"/>
      <c r="C3887" s="63"/>
      <c r="D3887" s="63"/>
      <c r="E3887" s="63"/>
      <c r="F3887" s="63"/>
      <c r="G3887" s="63"/>
      <c r="H3887" s="63"/>
      <c r="I3887" s="63"/>
      <c r="J3887" s="63"/>
      <c r="K3887" s="63"/>
      <c r="L3887" s="63"/>
      <c r="M3887" s="63"/>
      <c r="N3887" s="63"/>
      <c r="O3887" s="63"/>
      <c r="P3887" s="63"/>
      <c r="Q3887" s="63"/>
      <c r="R3887" s="63"/>
      <c r="S3887" s="63"/>
      <c r="T3887" s="63"/>
      <c r="U3887" s="63"/>
      <c r="V3887" s="63"/>
      <c r="W3887" s="63"/>
      <c r="X3887" s="63"/>
      <c r="Y3887" s="63"/>
      <c r="Z3887" s="63"/>
      <c r="AA3887" s="63"/>
      <c r="AB3887" s="63"/>
      <c r="AC3887" s="63"/>
      <c r="AD3887" s="63"/>
      <c r="AE3887" s="63"/>
      <c r="AF3887" s="63"/>
      <c r="AG3887" s="63"/>
      <c r="AH3887" s="63"/>
      <c r="AI3887" s="63"/>
      <c r="AJ3887" s="63"/>
      <c r="AK3887" s="63"/>
      <c r="AL3887" s="63"/>
      <c r="AM3887" s="63"/>
      <c r="AN3887" s="63"/>
      <c r="AO3887" s="63"/>
      <c r="AP3887" s="63"/>
      <c r="AQ3887" s="63"/>
      <c r="AR3887" s="63"/>
      <c r="AS3887" s="63"/>
      <c r="AT3887" s="63"/>
      <c r="AU3887" s="63"/>
      <c r="AV3887" s="63"/>
      <c r="AW3887" s="63"/>
      <c r="AX3887" s="63"/>
      <c r="AY3887" s="63"/>
      <c r="AZ3887" s="63"/>
      <c r="BA3887" s="63"/>
      <c r="BB3887" s="63"/>
      <c r="BC3887" s="63"/>
      <c r="BD3887" s="63"/>
      <c r="BE3887" s="63"/>
      <c r="BF3887" s="63"/>
      <c r="BG3887" s="63"/>
      <c r="BH3887" s="63"/>
      <c r="BI3887" s="63"/>
      <c r="BJ3887" s="63"/>
      <c r="BK3887" s="63"/>
      <c r="BL3887" s="63"/>
      <c r="BM3887" s="63"/>
      <c r="BN3887" s="63"/>
      <c r="BO3887" s="63"/>
      <c r="BP3887" s="63"/>
      <c r="BQ3887" s="63"/>
      <c r="BR3887" s="63"/>
      <c r="BS3887" s="63"/>
      <c r="BT3887" s="63"/>
      <c r="BU3887" s="63"/>
      <c r="BV3887" s="63"/>
      <c r="BW3887" s="63"/>
      <c r="BX3887" s="63"/>
      <c r="BY3887" s="63"/>
      <c r="BZ3887" s="63"/>
      <c r="CA3887" s="63"/>
      <c r="CB3887" s="63"/>
      <c r="CC3887" s="63"/>
      <c r="CD3887" s="63"/>
      <c r="CE3887" s="63"/>
      <c r="CF3887" s="63"/>
      <c r="CG3887" s="63"/>
      <c r="CH3887" s="63"/>
      <c r="CI3887" s="63"/>
      <c r="CJ3887" s="63"/>
      <c r="CK3887" s="63"/>
      <c r="CL3887" s="63"/>
      <c r="CM3887" s="63"/>
      <c r="CN3887" s="63"/>
      <c r="CO3887" s="63"/>
      <c r="CP3887" s="63"/>
      <c r="CR3887" s="227"/>
      <c r="CS3887" s="74"/>
    </row>
    <row r="3888" spans="1:97" s="72" customFormat="1" ht="75.75" customHeight="1">
      <c r="A3888" s="63"/>
      <c r="B3888" s="63"/>
      <c r="C3888" s="63"/>
      <c r="D3888" s="63"/>
      <c r="E3888" s="63"/>
      <c r="F3888" s="63"/>
      <c r="G3888" s="63"/>
      <c r="H3888" s="63"/>
      <c r="I3888" s="63"/>
      <c r="J3888" s="63"/>
      <c r="K3888" s="63"/>
      <c r="L3888" s="63"/>
      <c r="M3888" s="63"/>
      <c r="N3888" s="63"/>
      <c r="O3888" s="63"/>
      <c r="P3888" s="63"/>
      <c r="Q3888" s="63"/>
      <c r="R3888" s="63"/>
      <c r="S3888" s="63"/>
      <c r="T3888" s="63"/>
      <c r="U3888" s="63"/>
      <c r="V3888" s="63"/>
      <c r="W3888" s="63"/>
      <c r="X3888" s="63"/>
      <c r="Y3888" s="63"/>
      <c r="Z3888" s="63"/>
      <c r="AA3888" s="63"/>
      <c r="AB3888" s="63"/>
      <c r="AC3888" s="63"/>
      <c r="AD3888" s="63"/>
      <c r="AE3888" s="63"/>
      <c r="AF3888" s="63"/>
      <c r="AG3888" s="63"/>
      <c r="AH3888" s="63"/>
      <c r="AI3888" s="63"/>
      <c r="AJ3888" s="63"/>
      <c r="AK3888" s="63"/>
      <c r="AL3888" s="63"/>
      <c r="AM3888" s="63"/>
      <c r="AN3888" s="63"/>
      <c r="AO3888" s="63"/>
      <c r="AP3888" s="63"/>
      <c r="AQ3888" s="63"/>
      <c r="AR3888" s="63"/>
      <c r="AS3888" s="63"/>
      <c r="AT3888" s="63"/>
      <c r="AU3888" s="63"/>
      <c r="AV3888" s="63"/>
      <c r="AW3888" s="63"/>
      <c r="AX3888" s="63"/>
      <c r="AY3888" s="63"/>
      <c r="AZ3888" s="63"/>
      <c r="BA3888" s="63"/>
      <c r="BB3888" s="63"/>
      <c r="BC3888" s="63"/>
      <c r="BD3888" s="63"/>
      <c r="BE3888" s="63"/>
      <c r="BF3888" s="63"/>
      <c r="BG3888" s="63"/>
      <c r="BH3888" s="63"/>
      <c r="BI3888" s="63"/>
      <c r="BJ3888" s="63"/>
      <c r="BK3888" s="63"/>
      <c r="BL3888" s="63"/>
      <c r="BM3888" s="63"/>
      <c r="BN3888" s="63"/>
      <c r="BO3888" s="63"/>
      <c r="BP3888" s="63"/>
      <c r="BQ3888" s="63"/>
      <c r="BR3888" s="63"/>
      <c r="BS3888" s="63"/>
      <c r="BT3888" s="63"/>
      <c r="BU3888" s="63"/>
      <c r="BV3888" s="63"/>
      <c r="BW3888" s="63"/>
      <c r="BX3888" s="63"/>
      <c r="BY3888" s="63"/>
      <c r="BZ3888" s="63"/>
      <c r="CA3888" s="63"/>
      <c r="CB3888" s="63"/>
      <c r="CC3888" s="63"/>
      <c r="CD3888" s="63"/>
      <c r="CE3888" s="63"/>
      <c r="CF3888" s="63"/>
      <c r="CG3888" s="63"/>
      <c r="CH3888" s="63"/>
      <c r="CI3888" s="63"/>
      <c r="CJ3888" s="63"/>
      <c r="CK3888" s="63"/>
      <c r="CL3888" s="63"/>
      <c r="CM3888" s="63"/>
      <c r="CN3888" s="63"/>
      <c r="CO3888" s="63"/>
      <c r="CP3888" s="63"/>
      <c r="CR3888" s="227"/>
      <c r="CS3888" s="74"/>
    </row>
    <row r="3889" spans="1:97" s="72" customFormat="1" ht="75.75" customHeight="1">
      <c r="A3889" s="63"/>
      <c r="B3889" s="63"/>
      <c r="C3889" s="63"/>
      <c r="D3889" s="63"/>
      <c r="E3889" s="63"/>
      <c r="F3889" s="63"/>
      <c r="G3889" s="63"/>
      <c r="H3889" s="63"/>
      <c r="I3889" s="63"/>
      <c r="J3889" s="63"/>
      <c r="K3889" s="63"/>
      <c r="L3889" s="63"/>
      <c r="M3889" s="63"/>
      <c r="N3889" s="63"/>
      <c r="O3889" s="63"/>
      <c r="P3889" s="63"/>
      <c r="Q3889" s="63"/>
      <c r="R3889" s="63"/>
      <c r="S3889" s="63"/>
      <c r="T3889" s="63"/>
      <c r="U3889" s="63"/>
      <c r="V3889" s="63"/>
      <c r="W3889" s="63"/>
      <c r="X3889" s="63"/>
      <c r="Y3889" s="63"/>
      <c r="Z3889" s="63"/>
      <c r="AA3889" s="63"/>
      <c r="AB3889" s="63"/>
      <c r="AC3889" s="63"/>
      <c r="AD3889" s="63"/>
      <c r="AE3889" s="63"/>
      <c r="AF3889" s="63"/>
      <c r="AG3889" s="63"/>
      <c r="AH3889" s="63"/>
      <c r="AI3889" s="63"/>
      <c r="AJ3889" s="63"/>
      <c r="AK3889" s="63"/>
      <c r="AL3889" s="63"/>
      <c r="AM3889" s="63"/>
      <c r="AN3889" s="63"/>
      <c r="AO3889" s="63"/>
      <c r="AP3889" s="63"/>
      <c r="AQ3889" s="63"/>
      <c r="AR3889" s="63"/>
      <c r="AS3889" s="63"/>
      <c r="AT3889" s="63"/>
      <c r="AU3889" s="63"/>
      <c r="AV3889" s="63"/>
      <c r="AW3889" s="63"/>
      <c r="AX3889" s="63"/>
      <c r="AY3889" s="63"/>
      <c r="AZ3889" s="63"/>
      <c r="BA3889" s="63"/>
      <c r="BB3889" s="63"/>
      <c r="BC3889" s="63"/>
      <c r="BD3889" s="63"/>
      <c r="BE3889" s="63"/>
      <c r="BF3889" s="63"/>
      <c r="BG3889" s="63"/>
      <c r="BH3889" s="63"/>
      <c r="BI3889" s="63"/>
      <c r="BJ3889" s="63"/>
      <c r="BK3889" s="63"/>
      <c r="BL3889" s="63"/>
      <c r="BM3889" s="63"/>
      <c r="BN3889" s="63"/>
      <c r="BO3889" s="63"/>
      <c r="BP3889" s="63"/>
      <c r="BQ3889" s="63"/>
      <c r="BR3889" s="63"/>
      <c r="BS3889" s="63"/>
      <c r="BT3889" s="63"/>
      <c r="BU3889" s="63"/>
      <c r="BV3889" s="63"/>
      <c r="BW3889" s="63"/>
      <c r="BX3889" s="63"/>
      <c r="BY3889" s="63"/>
      <c r="BZ3889" s="63"/>
      <c r="CA3889" s="63"/>
      <c r="CB3889" s="63"/>
      <c r="CC3889" s="63"/>
      <c r="CD3889" s="63"/>
      <c r="CE3889" s="63"/>
      <c r="CF3889" s="63"/>
      <c r="CG3889" s="63"/>
      <c r="CH3889" s="63"/>
      <c r="CI3889" s="63"/>
      <c r="CJ3889" s="63"/>
      <c r="CK3889" s="63"/>
      <c r="CL3889" s="63"/>
      <c r="CM3889" s="63"/>
      <c r="CN3889" s="63"/>
      <c r="CO3889" s="63"/>
      <c r="CP3889" s="63"/>
      <c r="CR3889" s="227"/>
      <c r="CS3889" s="74"/>
    </row>
    <row r="3890" spans="1:97" s="72" customFormat="1" ht="75.75" customHeight="1">
      <c r="A3890" s="63"/>
      <c r="B3890" s="63"/>
      <c r="C3890" s="63"/>
      <c r="D3890" s="63"/>
      <c r="E3890" s="63"/>
      <c r="F3890" s="63"/>
      <c r="G3890" s="63"/>
      <c r="H3890" s="63"/>
      <c r="I3890" s="63"/>
      <c r="J3890" s="63"/>
      <c r="K3890" s="63"/>
      <c r="L3890" s="63"/>
      <c r="M3890" s="63"/>
      <c r="N3890" s="63"/>
      <c r="O3890" s="63"/>
      <c r="P3890" s="63"/>
      <c r="Q3890" s="63"/>
      <c r="R3890" s="63"/>
      <c r="S3890" s="63"/>
      <c r="T3890" s="63"/>
      <c r="U3890" s="63"/>
      <c r="V3890" s="63"/>
      <c r="W3890" s="63"/>
      <c r="X3890" s="63"/>
      <c r="Y3890" s="63"/>
      <c r="Z3890" s="63"/>
      <c r="AA3890" s="63"/>
      <c r="AB3890" s="63"/>
      <c r="AC3890" s="63"/>
      <c r="AD3890" s="63"/>
      <c r="AE3890" s="63"/>
      <c r="AF3890" s="63"/>
      <c r="AG3890" s="63"/>
      <c r="AH3890" s="63"/>
      <c r="AI3890" s="63"/>
      <c r="AJ3890" s="63"/>
      <c r="AK3890" s="63"/>
      <c r="AL3890" s="63"/>
      <c r="AM3890" s="63"/>
      <c r="AN3890" s="63"/>
      <c r="AO3890" s="63"/>
      <c r="AP3890" s="63"/>
      <c r="AQ3890" s="63"/>
      <c r="AR3890" s="63"/>
      <c r="AS3890" s="63"/>
      <c r="AT3890" s="63"/>
      <c r="AU3890" s="63"/>
      <c r="AV3890" s="63"/>
      <c r="AW3890" s="63"/>
      <c r="AX3890" s="63"/>
      <c r="AY3890" s="63"/>
      <c r="AZ3890" s="63"/>
      <c r="BA3890" s="63"/>
      <c r="BB3890" s="63"/>
      <c r="BC3890" s="63"/>
      <c r="BD3890" s="63"/>
      <c r="BE3890" s="63"/>
      <c r="BF3890" s="63"/>
      <c r="BG3890" s="63"/>
      <c r="BH3890" s="63"/>
      <c r="BI3890" s="63"/>
      <c r="BJ3890" s="63"/>
      <c r="BK3890" s="63"/>
      <c r="BL3890" s="63"/>
      <c r="BM3890" s="63"/>
      <c r="BN3890" s="63"/>
      <c r="BO3890" s="63"/>
      <c r="BP3890" s="63"/>
      <c r="BQ3890" s="63"/>
      <c r="BR3890" s="63"/>
      <c r="BS3890" s="63"/>
      <c r="BT3890" s="63"/>
      <c r="BU3890" s="63"/>
      <c r="BV3890" s="63"/>
      <c r="BW3890" s="63"/>
      <c r="BX3890" s="63"/>
      <c r="BY3890" s="63"/>
      <c r="BZ3890" s="63"/>
      <c r="CA3890" s="63"/>
      <c r="CB3890" s="63"/>
      <c r="CC3890" s="63"/>
      <c r="CD3890" s="63"/>
      <c r="CE3890" s="63"/>
      <c r="CF3890" s="63"/>
      <c r="CG3890" s="63"/>
      <c r="CH3890" s="63"/>
      <c r="CI3890" s="63"/>
      <c r="CJ3890" s="63"/>
      <c r="CK3890" s="63"/>
      <c r="CL3890" s="63"/>
      <c r="CM3890" s="63"/>
      <c r="CN3890" s="63"/>
      <c r="CO3890" s="63"/>
      <c r="CP3890" s="63"/>
      <c r="CR3890" s="227"/>
      <c r="CS3890" s="74"/>
    </row>
    <row r="3891" spans="1:97" s="72" customFormat="1" ht="75.75" customHeight="1">
      <c r="A3891" s="63"/>
      <c r="B3891" s="63"/>
      <c r="C3891" s="63"/>
      <c r="D3891" s="63"/>
      <c r="E3891" s="63"/>
      <c r="F3891" s="63"/>
      <c r="G3891" s="63"/>
      <c r="H3891" s="63"/>
      <c r="I3891" s="63"/>
      <c r="J3891" s="63"/>
      <c r="K3891" s="63"/>
      <c r="L3891" s="63"/>
      <c r="M3891" s="63"/>
      <c r="N3891" s="63"/>
      <c r="O3891" s="63"/>
      <c r="P3891" s="63"/>
      <c r="Q3891" s="63"/>
      <c r="R3891" s="63"/>
      <c r="S3891" s="63"/>
      <c r="T3891" s="63"/>
      <c r="U3891" s="63"/>
      <c r="V3891" s="63"/>
      <c r="W3891" s="63"/>
      <c r="X3891" s="63"/>
      <c r="Y3891" s="63"/>
      <c r="Z3891" s="63"/>
      <c r="AA3891" s="63"/>
      <c r="AB3891" s="63"/>
      <c r="AC3891" s="63"/>
      <c r="AD3891" s="63"/>
      <c r="AE3891" s="63"/>
      <c r="AF3891" s="63"/>
      <c r="AG3891" s="63"/>
      <c r="AH3891" s="63"/>
      <c r="AI3891" s="63"/>
      <c r="AJ3891" s="63"/>
      <c r="AK3891" s="63"/>
      <c r="AL3891" s="63"/>
      <c r="AM3891" s="63"/>
      <c r="AN3891" s="63"/>
      <c r="AO3891" s="63"/>
      <c r="AP3891" s="63"/>
      <c r="AQ3891" s="63"/>
      <c r="AR3891" s="63"/>
      <c r="AS3891" s="63"/>
      <c r="AT3891" s="63"/>
      <c r="AU3891" s="63"/>
      <c r="AV3891" s="63"/>
      <c r="AW3891" s="63"/>
      <c r="AX3891" s="63"/>
      <c r="AY3891" s="63"/>
      <c r="AZ3891" s="63"/>
      <c r="BA3891" s="63"/>
      <c r="BB3891" s="63"/>
      <c r="BC3891" s="63"/>
      <c r="BD3891" s="63"/>
      <c r="BE3891" s="63"/>
      <c r="BF3891" s="63"/>
      <c r="BG3891" s="63"/>
      <c r="BH3891" s="63"/>
      <c r="BI3891" s="63"/>
      <c r="BJ3891" s="63"/>
      <c r="BK3891" s="63"/>
      <c r="BL3891" s="63"/>
      <c r="BM3891" s="63"/>
      <c r="BN3891" s="63"/>
      <c r="BO3891" s="63"/>
      <c r="BP3891" s="63"/>
      <c r="BQ3891" s="63"/>
      <c r="BR3891" s="63"/>
      <c r="BS3891" s="63"/>
      <c r="BT3891" s="63"/>
      <c r="BU3891" s="63"/>
      <c r="BV3891" s="63"/>
      <c r="BW3891" s="63"/>
      <c r="BX3891" s="63"/>
      <c r="BY3891" s="63"/>
      <c r="BZ3891" s="63"/>
      <c r="CA3891" s="63"/>
      <c r="CB3891" s="63"/>
      <c r="CC3891" s="63"/>
      <c r="CD3891" s="63"/>
      <c r="CE3891" s="63"/>
      <c r="CF3891" s="63"/>
      <c r="CG3891" s="63"/>
      <c r="CH3891" s="63"/>
      <c r="CI3891" s="63"/>
      <c r="CJ3891" s="63"/>
      <c r="CK3891" s="63"/>
      <c r="CL3891" s="63"/>
      <c r="CM3891" s="63"/>
      <c r="CN3891" s="63"/>
      <c r="CO3891" s="63"/>
      <c r="CP3891" s="63"/>
      <c r="CR3891" s="227"/>
      <c r="CS3891" s="74"/>
    </row>
    <row r="3892" spans="1:97" s="72" customFormat="1" ht="75.75" customHeight="1">
      <c r="A3892" s="63"/>
      <c r="B3892" s="63"/>
      <c r="C3892" s="63"/>
      <c r="D3892" s="63"/>
      <c r="E3892" s="63"/>
      <c r="F3892" s="63"/>
      <c r="G3892" s="63"/>
      <c r="H3892" s="63"/>
      <c r="I3892" s="63"/>
      <c r="J3892" s="63"/>
      <c r="K3892" s="63"/>
      <c r="L3892" s="63"/>
      <c r="M3892" s="63"/>
      <c r="N3892" s="63"/>
      <c r="O3892" s="63"/>
      <c r="P3892" s="63"/>
      <c r="Q3892" s="63"/>
      <c r="R3892" s="63"/>
      <c r="S3892" s="63"/>
      <c r="T3892" s="63"/>
      <c r="U3892" s="63"/>
      <c r="V3892" s="63"/>
      <c r="W3892" s="63"/>
      <c r="X3892" s="63"/>
      <c r="Y3892" s="63"/>
      <c r="Z3892" s="63"/>
      <c r="AA3892" s="63"/>
      <c r="AB3892" s="63"/>
      <c r="AC3892" s="63"/>
      <c r="AD3892" s="63"/>
      <c r="AE3892" s="63"/>
      <c r="AF3892" s="63"/>
      <c r="AG3892" s="63"/>
      <c r="AH3892" s="63"/>
      <c r="AI3892" s="63"/>
      <c r="AJ3892" s="63"/>
      <c r="AK3892" s="63"/>
      <c r="AL3892" s="63"/>
      <c r="AM3892" s="63"/>
      <c r="AN3892" s="63"/>
      <c r="AO3892" s="63"/>
      <c r="AP3892" s="63"/>
      <c r="AQ3892" s="63"/>
      <c r="AR3892" s="63"/>
      <c r="AS3892" s="63"/>
      <c r="AT3892" s="63"/>
      <c r="AU3892" s="63"/>
      <c r="AV3892" s="63"/>
      <c r="AW3892" s="63"/>
      <c r="AX3892" s="63"/>
      <c r="AY3892" s="63"/>
      <c r="AZ3892" s="63"/>
      <c r="BA3892" s="63"/>
      <c r="BB3892" s="63"/>
      <c r="BC3892" s="63"/>
      <c r="BD3892" s="63"/>
      <c r="BE3892" s="63"/>
      <c r="BF3892" s="63"/>
      <c r="BG3892" s="63"/>
      <c r="BH3892" s="63"/>
      <c r="BI3892" s="63"/>
      <c r="BJ3892" s="63"/>
      <c r="BK3892" s="63"/>
      <c r="BL3892" s="63"/>
      <c r="BM3892" s="63"/>
      <c r="BN3892" s="63"/>
      <c r="BO3892" s="63"/>
      <c r="BP3892" s="63"/>
      <c r="BQ3892" s="63"/>
      <c r="BR3892" s="63"/>
      <c r="BS3892" s="63"/>
      <c r="BT3892" s="63"/>
      <c r="BU3892" s="63"/>
      <c r="BV3892" s="63"/>
      <c r="BW3892" s="63"/>
      <c r="BX3892" s="63"/>
      <c r="BY3892" s="63"/>
      <c r="BZ3892" s="63"/>
      <c r="CA3892" s="63"/>
      <c r="CB3892" s="63"/>
      <c r="CC3892" s="63"/>
      <c r="CD3892" s="63"/>
      <c r="CE3892" s="63"/>
      <c r="CF3892" s="63"/>
      <c r="CG3892" s="63"/>
      <c r="CH3892" s="63"/>
      <c r="CI3892" s="63"/>
      <c r="CJ3892" s="63"/>
      <c r="CK3892" s="63"/>
      <c r="CL3892" s="63"/>
      <c r="CM3892" s="63"/>
      <c r="CN3892" s="63"/>
      <c r="CO3892" s="63"/>
      <c r="CP3892" s="63"/>
      <c r="CR3892" s="227"/>
      <c r="CS3892" s="74"/>
    </row>
    <row r="3893" spans="1:97" s="72" customFormat="1" ht="75.75" customHeight="1">
      <c r="A3893" s="63"/>
      <c r="B3893" s="63"/>
      <c r="C3893" s="63"/>
      <c r="D3893" s="63"/>
      <c r="E3893" s="63"/>
      <c r="F3893" s="63"/>
      <c r="G3893" s="63"/>
      <c r="H3893" s="63"/>
      <c r="I3893" s="63"/>
      <c r="J3893" s="63"/>
      <c r="K3893" s="63"/>
      <c r="L3893" s="63"/>
      <c r="M3893" s="63"/>
      <c r="N3893" s="63"/>
      <c r="O3893" s="63"/>
      <c r="P3893" s="63"/>
      <c r="Q3893" s="63"/>
      <c r="R3893" s="63"/>
      <c r="S3893" s="63"/>
      <c r="T3893" s="63"/>
      <c r="U3893" s="63"/>
      <c r="V3893" s="63"/>
      <c r="W3893" s="63"/>
      <c r="X3893" s="63"/>
      <c r="Y3893" s="63"/>
      <c r="Z3893" s="63"/>
      <c r="AA3893" s="63"/>
      <c r="AB3893" s="63"/>
      <c r="AC3893" s="63"/>
      <c r="AD3893" s="63"/>
      <c r="AE3893" s="63"/>
      <c r="AF3893" s="63"/>
      <c r="AG3893" s="63"/>
      <c r="AH3893" s="63"/>
      <c r="AI3893" s="63"/>
      <c r="AJ3893" s="63"/>
      <c r="AK3893" s="63"/>
      <c r="AL3893" s="63"/>
      <c r="AM3893" s="63"/>
      <c r="AN3893" s="63"/>
      <c r="AO3893" s="63"/>
      <c r="AP3893" s="63"/>
      <c r="AQ3893" s="63"/>
      <c r="AR3893" s="63"/>
      <c r="AS3893" s="63"/>
      <c r="AT3893" s="63"/>
      <c r="AU3893" s="63"/>
      <c r="AV3893" s="63"/>
      <c r="AW3893" s="63"/>
      <c r="AX3893" s="63"/>
      <c r="AY3893" s="63"/>
      <c r="AZ3893" s="63"/>
      <c r="BA3893" s="63"/>
      <c r="BB3893" s="63"/>
      <c r="BC3893" s="63"/>
      <c r="BD3893" s="63"/>
      <c r="BE3893" s="63"/>
      <c r="BF3893" s="63"/>
      <c r="BG3893" s="63"/>
      <c r="BH3893" s="63"/>
      <c r="BI3893" s="63"/>
      <c r="BJ3893" s="63"/>
      <c r="BK3893" s="63"/>
      <c r="BL3893" s="63"/>
      <c r="BM3893" s="63"/>
      <c r="BN3893" s="63"/>
      <c r="BO3893" s="63"/>
      <c r="BP3893" s="63"/>
      <c r="BQ3893" s="63"/>
      <c r="BR3893" s="63"/>
      <c r="BS3893" s="63"/>
      <c r="BT3893" s="63"/>
      <c r="BU3893" s="63"/>
      <c r="BV3893" s="63"/>
      <c r="BW3893" s="63"/>
      <c r="BX3893" s="63"/>
      <c r="BY3893" s="63"/>
      <c r="BZ3893" s="63"/>
      <c r="CA3893" s="63"/>
      <c r="CB3893" s="63"/>
      <c r="CC3893" s="63"/>
      <c r="CD3893" s="63"/>
      <c r="CE3893" s="63"/>
      <c r="CF3893" s="63"/>
      <c r="CG3893" s="63"/>
      <c r="CH3893" s="63"/>
      <c r="CI3893" s="63"/>
      <c r="CJ3893" s="63"/>
      <c r="CK3893" s="63"/>
      <c r="CL3893" s="63"/>
      <c r="CM3893" s="63"/>
      <c r="CN3893" s="63"/>
      <c r="CO3893" s="63"/>
      <c r="CP3893" s="63"/>
      <c r="CR3893" s="227"/>
      <c r="CS3893" s="74"/>
    </row>
    <row r="3894" spans="1:97" s="72" customFormat="1" ht="75.75" customHeight="1">
      <c r="A3894" s="63"/>
      <c r="B3894" s="63"/>
      <c r="C3894" s="63"/>
      <c r="D3894" s="63"/>
      <c r="E3894" s="63"/>
      <c r="F3894" s="63"/>
      <c r="G3894" s="63"/>
      <c r="H3894" s="63"/>
      <c r="I3894" s="63"/>
      <c r="J3894" s="63"/>
      <c r="K3894" s="63"/>
      <c r="L3894" s="63"/>
      <c r="M3894" s="63"/>
      <c r="N3894" s="63"/>
      <c r="O3894" s="63"/>
      <c r="P3894" s="63"/>
      <c r="Q3894" s="63"/>
      <c r="R3894" s="63"/>
      <c r="S3894" s="63"/>
      <c r="T3894" s="63"/>
      <c r="U3894" s="63"/>
      <c r="V3894" s="63"/>
      <c r="W3894" s="63"/>
      <c r="X3894" s="63"/>
      <c r="Y3894" s="63"/>
      <c r="Z3894" s="63"/>
      <c r="AA3894" s="63"/>
      <c r="AB3894" s="63"/>
      <c r="AC3894" s="63"/>
      <c r="AD3894" s="63"/>
      <c r="AE3894" s="63"/>
      <c r="AF3894" s="63"/>
      <c r="AG3894" s="63"/>
      <c r="AH3894" s="63"/>
      <c r="AI3894" s="63"/>
      <c r="AJ3894" s="63"/>
      <c r="AK3894" s="63"/>
      <c r="AL3894" s="63"/>
      <c r="AM3894" s="63"/>
      <c r="AN3894" s="63"/>
      <c r="AO3894" s="63"/>
      <c r="AP3894" s="63"/>
      <c r="AQ3894" s="63"/>
      <c r="AR3894" s="63"/>
      <c r="AS3894" s="63"/>
      <c r="AT3894" s="63"/>
      <c r="AU3894" s="63"/>
      <c r="AV3894" s="63"/>
      <c r="AW3894" s="63"/>
      <c r="AX3894" s="63"/>
      <c r="AY3894" s="63"/>
      <c r="AZ3894" s="63"/>
      <c r="BA3894" s="63"/>
      <c r="BB3894" s="63"/>
      <c r="BC3894" s="63"/>
      <c r="BD3894" s="63"/>
      <c r="BE3894" s="63"/>
      <c r="BF3894" s="63"/>
      <c r="BG3894" s="63"/>
      <c r="BH3894" s="63"/>
      <c r="BI3894" s="63"/>
      <c r="BJ3894" s="63"/>
      <c r="BK3894" s="63"/>
      <c r="BL3894" s="63"/>
      <c r="BM3894" s="63"/>
      <c r="BN3894" s="63"/>
      <c r="BO3894" s="63"/>
      <c r="BP3894" s="63"/>
      <c r="BQ3894" s="63"/>
      <c r="BR3894" s="63"/>
      <c r="BS3894" s="63"/>
      <c r="BT3894" s="63"/>
      <c r="BU3894" s="63"/>
      <c r="BV3894" s="63"/>
      <c r="BW3894" s="63"/>
      <c r="BX3894" s="63"/>
      <c r="BY3894" s="63"/>
      <c r="BZ3894" s="63"/>
      <c r="CA3894" s="63"/>
      <c r="CB3894" s="63"/>
      <c r="CC3894" s="63"/>
      <c r="CD3894" s="63"/>
      <c r="CE3894" s="63"/>
      <c r="CF3894" s="63"/>
      <c r="CG3894" s="63"/>
      <c r="CH3894" s="63"/>
      <c r="CI3894" s="63"/>
      <c r="CJ3894" s="63"/>
      <c r="CK3894" s="63"/>
      <c r="CL3894" s="63"/>
      <c r="CM3894" s="63"/>
      <c r="CN3894" s="63"/>
      <c r="CO3894" s="63"/>
      <c r="CP3894" s="63"/>
      <c r="CR3894" s="227"/>
      <c r="CS3894" s="74"/>
    </row>
    <row r="3895" spans="1:97" s="72" customFormat="1" ht="75.75" customHeight="1">
      <c r="A3895" s="63"/>
      <c r="B3895" s="63"/>
      <c r="C3895" s="63"/>
      <c r="D3895" s="63"/>
      <c r="E3895" s="63"/>
      <c r="F3895" s="63"/>
      <c r="G3895" s="63"/>
      <c r="H3895" s="63"/>
      <c r="I3895" s="63"/>
      <c r="J3895" s="63"/>
      <c r="K3895" s="63"/>
      <c r="L3895" s="63"/>
      <c r="M3895" s="63"/>
      <c r="N3895" s="63"/>
      <c r="O3895" s="63"/>
      <c r="P3895" s="63"/>
      <c r="Q3895" s="63"/>
      <c r="R3895" s="63"/>
      <c r="S3895" s="63"/>
      <c r="T3895" s="63"/>
      <c r="U3895" s="63"/>
      <c r="V3895" s="63"/>
      <c r="W3895" s="63"/>
      <c r="X3895" s="63"/>
      <c r="Y3895" s="63"/>
      <c r="Z3895" s="63"/>
      <c r="AA3895" s="63"/>
      <c r="AB3895" s="63"/>
      <c r="AC3895" s="63"/>
      <c r="AD3895" s="63"/>
      <c r="AE3895" s="63"/>
      <c r="AF3895" s="63"/>
      <c r="AG3895" s="63"/>
      <c r="AH3895" s="63"/>
      <c r="AI3895" s="63"/>
      <c r="AJ3895" s="63"/>
      <c r="AK3895" s="63"/>
      <c r="AL3895" s="63"/>
      <c r="AM3895" s="63"/>
      <c r="AN3895" s="63"/>
      <c r="AO3895" s="63"/>
      <c r="AP3895" s="63"/>
      <c r="AQ3895" s="63"/>
      <c r="AR3895" s="63"/>
      <c r="AS3895" s="63"/>
      <c r="AT3895" s="63"/>
      <c r="AU3895" s="63"/>
      <c r="AV3895" s="63"/>
      <c r="AW3895" s="63"/>
      <c r="AX3895" s="63"/>
      <c r="AY3895" s="63"/>
      <c r="AZ3895" s="63"/>
      <c r="BA3895" s="63"/>
      <c r="BB3895" s="63"/>
      <c r="BC3895" s="63"/>
      <c r="BD3895" s="63"/>
      <c r="BE3895" s="63"/>
      <c r="BF3895" s="63"/>
      <c r="BG3895" s="63"/>
      <c r="BH3895" s="63"/>
      <c r="BI3895" s="63"/>
      <c r="BJ3895" s="63"/>
      <c r="BK3895" s="63"/>
      <c r="BL3895" s="63"/>
      <c r="BM3895" s="63"/>
      <c r="BN3895" s="63"/>
      <c r="BO3895" s="63"/>
      <c r="BP3895" s="63"/>
      <c r="BQ3895" s="63"/>
      <c r="BR3895" s="63"/>
      <c r="BS3895" s="63"/>
      <c r="BT3895" s="63"/>
      <c r="BU3895" s="63"/>
      <c r="BV3895" s="63"/>
      <c r="BW3895" s="63"/>
      <c r="BX3895" s="63"/>
      <c r="BY3895" s="63"/>
      <c r="BZ3895" s="63"/>
      <c r="CA3895" s="63"/>
      <c r="CB3895" s="63"/>
      <c r="CC3895" s="63"/>
      <c r="CD3895" s="63"/>
      <c r="CE3895" s="63"/>
      <c r="CF3895" s="63"/>
      <c r="CG3895" s="63"/>
      <c r="CH3895" s="63"/>
      <c r="CI3895" s="63"/>
      <c r="CJ3895" s="63"/>
      <c r="CK3895" s="63"/>
      <c r="CL3895" s="63"/>
      <c r="CM3895" s="63"/>
      <c r="CN3895" s="63"/>
      <c r="CO3895" s="63"/>
      <c r="CP3895" s="63"/>
      <c r="CR3895" s="227"/>
      <c r="CS3895" s="74"/>
    </row>
    <row r="3896" spans="1:97" s="72" customFormat="1" ht="75.75" customHeight="1">
      <c r="A3896" s="63"/>
      <c r="B3896" s="63"/>
      <c r="C3896" s="63"/>
      <c r="D3896" s="63"/>
      <c r="E3896" s="63"/>
      <c r="F3896" s="63"/>
      <c r="G3896" s="63"/>
      <c r="H3896" s="63"/>
      <c r="I3896" s="63"/>
      <c r="J3896" s="63"/>
      <c r="K3896" s="63"/>
      <c r="L3896" s="63"/>
      <c r="M3896" s="63"/>
      <c r="N3896" s="63"/>
      <c r="O3896" s="63"/>
      <c r="P3896" s="63"/>
      <c r="Q3896" s="63"/>
      <c r="R3896" s="63"/>
      <c r="S3896" s="63"/>
      <c r="T3896" s="63"/>
      <c r="U3896" s="63"/>
      <c r="V3896" s="63"/>
      <c r="W3896" s="63"/>
      <c r="X3896" s="63"/>
      <c r="Y3896" s="63"/>
      <c r="Z3896" s="63"/>
      <c r="AA3896" s="63"/>
      <c r="AB3896" s="63"/>
      <c r="AC3896" s="63"/>
      <c r="AD3896" s="63"/>
      <c r="AE3896" s="63"/>
      <c r="AF3896" s="63"/>
      <c r="AG3896" s="63"/>
      <c r="AH3896" s="63"/>
      <c r="AI3896" s="63"/>
      <c r="AJ3896" s="63"/>
      <c r="AK3896" s="63"/>
      <c r="AL3896" s="63"/>
      <c r="AM3896" s="63"/>
      <c r="AN3896" s="63"/>
      <c r="AO3896" s="63"/>
      <c r="AP3896" s="63"/>
      <c r="AQ3896" s="63"/>
      <c r="AR3896" s="63"/>
      <c r="AS3896" s="63"/>
      <c r="AT3896" s="63"/>
      <c r="AU3896" s="63"/>
      <c r="AV3896" s="63"/>
      <c r="AW3896" s="63"/>
      <c r="AX3896" s="63"/>
      <c r="AY3896" s="63"/>
      <c r="AZ3896" s="63"/>
      <c r="BA3896" s="63"/>
      <c r="BB3896" s="63"/>
      <c r="BC3896" s="63"/>
      <c r="BD3896" s="63"/>
      <c r="BE3896" s="63"/>
      <c r="BF3896" s="63"/>
      <c r="BG3896" s="63"/>
      <c r="BH3896" s="63"/>
      <c r="BI3896" s="63"/>
      <c r="BJ3896" s="63"/>
      <c r="BK3896" s="63"/>
      <c r="BL3896" s="63"/>
      <c r="BM3896" s="63"/>
      <c r="BN3896" s="63"/>
      <c r="BO3896" s="63"/>
      <c r="BP3896" s="63"/>
      <c r="BQ3896" s="63"/>
      <c r="BR3896" s="63"/>
      <c r="BS3896" s="63"/>
      <c r="BT3896" s="63"/>
      <c r="BU3896" s="63"/>
      <c r="BV3896" s="63"/>
      <c r="BW3896" s="63"/>
      <c r="BX3896" s="63"/>
      <c r="BY3896" s="63"/>
      <c r="BZ3896" s="63"/>
      <c r="CA3896" s="63"/>
      <c r="CB3896" s="63"/>
      <c r="CC3896" s="63"/>
      <c r="CD3896" s="63"/>
      <c r="CE3896" s="63"/>
      <c r="CF3896" s="63"/>
      <c r="CG3896" s="63"/>
      <c r="CH3896" s="63"/>
      <c r="CI3896" s="63"/>
      <c r="CJ3896" s="63"/>
      <c r="CK3896" s="63"/>
      <c r="CL3896" s="63"/>
      <c r="CM3896" s="63"/>
      <c r="CN3896" s="63"/>
      <c r="CO3896" s="63"/>
      <c r="CP3896" s="63"/>
      <c r="CR3896" s="227"/>
      <c r="CS3896" s="74"/>
    </row>
    <row r="3897" spans="1:97" s="72" customFormat="1" ht="75.75" customHeight="1">
      <c r="A3897" s="63"/>
      <c r="B3897" s="63"/>
      <c r="C3897" s="63"/>
      <c r="D3897" s="63"/>
      <c r="E3897" s="63"/>
      <c r="F3897" s="63"/>
      <c r="G3897" s="63"/>
      <c r="H3897" s="63"/>
      <c r="I3897" s="63"/>
      <c r="J3897" s="63"/>
      <c r="K3897" s="63"/>
      <c r="L3897" s="63"/>
      <c r="M3897" s="63"/>
      <c r="N3897" s="63"/>
      <c r="O3897" s="63"/>
      <c r="P3897" s="63"/>
      <c r="Q3897" s="63"/>
      <c r="R3897" s="63"/>
      <c r="S3897" s="63"/>
      <c r="T3897" s="63"/>
      <c r="U3897" s="63"/>
      <c r="V3897" s="63"/>
      <c r="W3897" s="63"/>
      <c r="X3897" s="63"/>
      <c r="Y3897" s="63"/>
      <c r="Z3897" s="63"/>
      <c r="AA3897" s="63"/>
      <c r="AB3897" s="63"/>
      <c r="AC3897" s="63"/>
      <c r="AD3897" s="63"/>
      <c r="AE3897" s="63"/>
      <c r="AF3897" s="63"/>
      <c r="AG3897" s="63"/>
      <c r="AH3897" s="63"/>
      <c r="AI3897" s="63"/>
      <c r="AJ3897" s="63"/>
      <c r="AK3897" s="63"/>
      <c r="AL3897" s="63"/>
      <c r="AM3897" s="63"/>
      <c r="AN3897" s="63"/>
      <c r="AO3897" s="63"/>
      <c r="AP3897" s="63"/>
      <c r="AQ3897" s="63"/>
      <c r="AR3897" s="63"/>
      <c r="AS3897" s="63"/>
      <c r="AT3897" s="63"/>
      <c r="AU3897" s="63"/>
      <c r="AV3897" s="63"/>
      <c r="AW3897" s="63"/>
      <c r="AX3897" s="63"/>
      <c r="AY3897" s="63"/>
      <c r="AZ3897" s="63"/>
      <c r="BA3897" s="63"/>
      <c r="BB3897" s="63"/>
      <c r="BC3897" s="63"/>
      <c r="BD3897" s="63"/>
      <c r="BE3897" s="63"/>
      <c r="BF3897" s="63"/>
      <c r="BG3897" s="63"/>
      <c r="BH3897" s="63"/>
      <c r="BI3897" s="63"/>
      <c r="BJ3897" s="63"/>
      <c r="BK3897" s="63"/>
      <c r="BL3897" s="63"/>
      <c r="BM3897" s="63"/>
      <c r="BN3897" s="63"/>
      <c r="BO3897" s="63"/>
      <c r="BP3897" s="63"/>
      <c r="BQ3897" s="63"/>
      <c r="BR3897" s="63"/>
      <c r="BS3897" s="63"/>
      <c r="BT3897" s="63"/>
      <c r="BU3897" s="63"/>
      <c r="BV3897" s="63"/>
      <c r="BW3897" s="63"/>
      <c r="BX3897" s="63"/>
      <c r="BY3897" s="63"/>
      <c r="BZ3897" s="63"/>
      <c r="CA3897" s="63"/>
      <c r="CB3897" s="63"/>
      <c r="CC3897" s="63"/>
      <c r="CD3897" s="63"/>
      <c r="CE3897" s="63"/>
      <c r="CF3897" s="63"/>
      <c r="CG3897" s="63"/>
      <c r="CH3897" s="63"/>
      <c r="CI3897" s="63"/>
      <c r="CJ3897" s="63"/>
      <c r="CK3897" s="63"/>
      <c r="CL3897" s="63"/>
      <c r="CM3897" s="63"/>
      <c r="CN3897" s="63"/>
      <c r="CO3897" s="63"/>
      <c r="CP3897" s="63"/>
      <c r="CR3897" s="227"/>
      <c r="CS3897" s="74"/>
    </row>
    <row r="3898" spans="1:97" s="72" customFormat="1" ht="75.75" customHeight="1">
      <c r="A3898" s="63"/>
      <c r="B3898" s="63"/>
      <c r="C3898" s="63"/>
      <c r="D3898" s="63"/>
      <c r="E3898" s="63"/>
      <c r="F3898" s="63"/>
      <c r="G3898" s="63"/>
      <c r="H3898" s="63"/>
      <c r="I3898" s="63"/>
      <c r="J3898" s="63"/>
      <c r="K3898" s="63"/>
      <c r="L3898" s="63"/>
      <c r="M3898" s="63"/>
      <c r="N3898" s="63"/>
      <c r="O3898" s="63"/>
      <c r="P3898" s="63"/>
      <c r="Q3898" s="63"/>
      <c r="R3898" s="63"/>
      <c r="S3898" s="63"/>
      <c r="T3898" s="63"/>
      <c r="U3898" s="63"/>
      <c r="V3898" s="63"/>
      <c r="W3898" s="63"/>
      <c r="X3898" s="63"/>
      <c r="Y3898" s="63"/>
      <c r="Z3898" s="63"/>
      <c r="AA3898" s="63"/>
      <c r="AB3898" s="63"/>
      <c r="AC3898" s="63"/>
      <c r="AD3898" s="63"/>
      <c r="AE3898" s="63"/>
      <c r="AF3898" s="63"/>
      <c r="AG3898" s="63"/>
      <c r="AH3898" s="63"/>
      <c r="AI3898" s="63"/>
      <c r="AJ3898" s="63"/>
      <c r="AK3898" s="63"/>
      <c r="AL3898" s="63"/>
      <c r="AM3898" s="63"/>
      <c r="AN3898" s="63"/>
      <c r="AO3898" s="63"/>
      <c r="AP3898" s="63"/>
      <c r="AQ3898" s="63"/>
      <c r="AR3898" s="63"/>
      <c r="AS3898" s="63"/>
      <c r="AT3898" s="63"/>
      <c r="AU3898" s="63"/>
      <c r="AV3898" s="63"/>
      <c r="AW3898" s="63"/>
      <c r="AX3898" s="63"/>
      <c r="AY3898" s="63"/>
      <c r="AZ3898" s="63"/>
      <c r="BA3898" s="63"/>
      <c r="BB3898" s="63"/>
      <c r="BC3898" s="63"/>
      <c r="BD3898" s="63"/>
      <c r="BE3898" s="63"/>
      <c r="BF3898" s="63"/>
      <c r="BG3898" s="63"/>
      <c r="BH3898" s="63"/>
      <c r="BI3898" s="63"/>
      <c r="BJ3898" s="63"/>
      <c r="BK3898" s="63"/>
      <c r="BL3898" s="63"/>
      <c r="BM3898" s="63"/>
      <c r="BN3898" s="63"/>
      <c r="BO3898" s="63"/>
      <c r="BP3898" s="63"/>
      <c r="BQ3898" s="63"/>
      <c r="BR3898" s="63"/>
      <c r="BS3898" s="63"/>
      <c r="BT3898" s="63"/>
      <c r="BU3898" s="63"/>
      <c r="BV3898" s="63"/>
      <c r="BW3898" s="63"/>
      <c r="BX3898" s="63"/>
      <c r="BY3898" s="63"/>
      <c r="BZ3898" s="63"/>
      <c r="CA3898" s="63"/>
      <c r="CB3898" s="63"/>
      <c r="CC3898" s="63"/>
      <c r="CD3898" s="63"/>
      <c r="CE3898" s="63"/>
      <c r="CF3898" s="63"/>
      <c r="CG3898" s="63"/>
      <c r="CH3898" s="63"/>
      <c r="CI3898" s="63"/>
      <c r="CJ3898" s="63"/>
      <c r="CK3898" s="63"/>
      <c r="CL3898" s="63"/>
      <c r="CM3898" s="63"/>
      <c r="CN3898" s="63"/>
      <c r="CO3898" s="63"/>
      <c r="CP3898" s="63"/>
      <c r="CR3898" s="227"/>
      <c r="CS3898" s="74"/>
    </row>
    <row r="3899" spans="1:97" s="72" customFormat="1" ht="75.75" customHeight="1">
      <c r="A3899" s="63"/>
      <c r="B3899" s="63"/>
      <c r="C3899" s="63"/>
      <c r="D3899" s="63"/>
      <c r="E3899" s="63"/>
      <c r="F3899" s="63"/>
      <c r="G3899" s="63"/>
      <c r="H3899" s="63"/>
      <c r="I3899" s="63"/>
      <c r="J3899" s="63"/>
      <c r="K3899" s="63"/>
      <c r="L3899" s="63"/>
      <c r="M3899" s="63"/>
      <c r="N3899" s="63"/>
      <c r="O3899" s="63"/>
      <c r="P3899" s="63"/>
      <c r="Q3899" s="63"/>
      <c r="R3899" s="63"/>
      <c r="S3899" s="63"/>
      <c r="T3899" s="63"/>
      <c r="U3899" s="63"/>
      <c r="V3899" s="63"/>
      <c r="W3899" s="63"/>
      <c r="X3899" s="63"/>
      <c r="Y3899" s="63"/>
      <c r="Z3899" s="63"/>
      <c r="AA3899" s="63"/>
      <c r="AB3899" s="63"/>
      <c r="AC3899" s="63"/>
      <c r="AD3899" s="63"/>
      <c r="AE3899" s="63"/>
      <c r="AF3899" s="63"/>
      <c r="AG3899" s="63"/>
      <c r="AH3899" s="63"/>
      <c r="AI3899" s="63"/>
      <c r="AJ3899" s="63"/>
      <c r="AK3899" s="63"/>
      <c r="AL3899" s="63"/>
      <c r="AM3899" s="63"/>
      <c r="AN3899" s="63"/>
      <c r="AO3899" s="63"/>
      <c r="AP3899" s="63"/>
      <c r="AQ3899" s="63"/>
      <c r="AR3899" s="63"/>
      <c r="AS3899" s="63"/>
      <c r="AT3899" s="63"/>
      <c r="AU3899" s="63"/>
      <c r="AV3899" s="63"/>
      <c r="AW3899" s="63"/>
      <c r="AX3899" s="63"/>
      <c r="AY3899" s="63"/>
      <c r="AZ3899" s="63"/>
      <c r="BA3899" s="63"/>
      <c r="BB3899" s="63"/>
      <c r="BC3899" s="63"/>
      <c r="BD3899" s="63"/>
      <c r="BE3899" s="63"/>
      <c r="BF3899" s="63"/>
      <c r="BG3899" s="63"/>
      <c r="BH3899" s="63"/>
      <c r="BI3899" s="63"/>
      <c r="BJ3899" s="63"/>
      <c r="BK3899" s="63"/>
      <c r="BL3899" s="63"/>
      <c r="BM3899" s="63"/>
      <c r="BN3899" s="63"/>
      <c r="BO3899" s="63"/>
      <c r="BP3899" s="63"/>
      <c r="BQ3899" s="63"/>
      <c r="BR3899" s="63"/>
      <c r="BS3899" s="63"/>
      <c r="BT3899" s="63"/>
      <c r="BU3899" s="63"/>
      <c r="BV3899" s="63"/>
      <c r="BW3899" s="63"/>
      <c r="BX3899" s="63"/>
      <c r="BY3899" s="63"/>
      <c r="BZ3899" s="63"/>
      <c r="CA3899" s="63"/>
      <c r="CB3899" s="63"/>
      <c r="CC3899" s="63"/>
      <c r="CD3899" s="63"/>
      <c r="CE3899" s="63"/>
      <c r="CF3899" s="63"/>
      <c r="CG3899" s="63"/>
      <c r="CH3899" s="63"/>
      <c r="CI3899" s="63"/>
      <c r="CJ3899" s="63"/>
      <c r="CK3899" s="63"/>
      <c r="CL3899" s="63"/>
      <c r="CM3899" s="63"/>
      <c r="CN3899" s="63"/>
      <c r="CO3899" s="63"/>
      <c r="CP3899" s="63"/>
      <c r="CR3899" s="227"/>
      <c r="CS3899" s="74"/>
    </row>
    <row r="3900" spans="1:97" s="72" customFormat="1" ht="75.75" customHeight="1">
      <c r="A3900" s="63"/>
      <c r="B3900" s="63"/>
      <c r="C3900" s="63"/>
      <c r="D3900" s="63"/>
      <c r="E3900" s="63"/>
      <c r="F3900" s="63"/>
      <c r="G3900" s="63"/>
      <c r="H3900" s="63"/>
      <c r="I3900" s="63"/>
      <c r="J3900" s="63"/>
      <c r="K3900" s="63"/>
      <c r="L3900" s="63"/>
      <c r="M3900" s="63"/>
      <c r="N3900" s="63"/>
      <c r="O3900" s="63"/>
      <c r="P3900" s="63"/>
      <c r="Q3900" s="63"/>
      <c r="R3900" s="63"/>
      <c r="S3900" s="63"/>
      <c r="T3900" s="63"/>
      <c r="U3900" s="63"/>
      <c r="V3900" s="63"/>
      <c r="W3900" s="63"/>
      <c r="X3900" s="63"/>
      <c r="Y3900" s="63"/>
      <c r="Z3900" s="63"/>
      <c r="AA3900" s="63"/>
      <c r="AB3900" s="63"/>
      <c r="AC3900" s="63"/>
      <c r="AD3900" s="63"/>
      <c r="AE3900" s="63"/>
      <c r="AF3900" s="63"/>
      <c r="AG3900" s="63"/>
      <c r="AH3900" s="63"/>
      <c r="AI3900" s="63"/>
      <c r="AJ3900" s="63"/>
      <c r="AK3900" s="63"/>
      <c r="AL3900" s="63"/>
      <c r="AM3900" s="63"/>
      <c r="AN3900" s="63"/>
      <c r="AO3900" s="63"/>
      <c r="AP3900" s="63"/>
      <c r="AQ3900" s="63"/>
      <c r="AR3900" s="63"/>
      <c r="AS3900" s="63"/>
      <c r="AT3900" s="63"/>
      <c r="AU3900" s="63"/>
      <c r="AV3900" s="63"/>
      <c r="AW3900" s="63"/>
      <c r="AX3900" s="63"/>
      <c r="AY3900" s="63"/>
      <c r="AZ3900" s="63"/>
      <c r="BA3900" s="63"/>
      <c r="BB3900" s="63"/>
      <c r="BC3900" s="63"/>
      <c r="BD3900" s="63"/>
      <c r="BE3900" s="63"/>
      <c r="BF3900" s="63"/>
      <c r="BG3900" s="63"/>
      <c r="BH3900" s="63"/>
      <c r="BI3900" s="63"/>
      <c r="BJ3900" s="63"/>
      <c r="BK3900" s="63"/>
      <c r="BL3900" s="63"/>
      <c r="BM3900" s="63"/>
      <c r="BN3900" s="63"/>
      <c r="BO3900" s="63"/>
      <c r="BP3900" s="63"/>
      <c r="BQ3900" s="63"/>
      <c r="BR3900" s="63"/>
      <c r="BS3900" s="63"/>
      <c r="BT3900" s="63"/>
      <c r="BU3900" s="63"/>
      <c r="BV3900" s="63"/>
      <c r="BW3900" s="63"/>
      <c r="BX3900" s="63"/>
      <c r="BY3900" s="63"/>
      <c r="BZ3900" s="63"/>
      <c r="CA3900" s="63"/>
      <c r="CB3900" s="63"/>
      <c r="CC3900" s="63"/>
      <c r="CD3900" s="63"/>
      <c r="CE3900" s="63"/>
      <c r="CF3900" s="63"/>
      <c r="CG3900" s="63"/>
      <c r="CH3900" s="63"/>
      <c r="CI3900" s="63"/>
      <c r="CJ3900" s="63"/>
      <c r="CK3900" s="63"/>
      <c r="CL3900" s="63"/>
      <c r="CM3900" s="63"/>
      <c r="CN3900" s="63"/>
      <c r="CO3900" s="63"/>
      <c r="CP3900" s="63"/>
      <c r="CR3900" s="227"/>
      <c r="CS3900" s="74"/>
    </row>
    <row r="3901" spans="1:97" s="72" customFormat="1" ht="75.75" customHeight="1">
      <c r="A3901" s="63"/>
      <c r="B3901" s="63"/>
      <c r="C3901" s="63"/>
      <c r="D3901" s="63"/>
      <c r="E3901" s="63"/>
      <c r="F3901" s="63"/>
      <c r="G3901" s="63"/>
      <c r="H3901" s="63"/>
      <c r="I3901" s="63"/>
      <c r="J3901" s="63"/>
      <c r="K3901" s="63"/>
      <c r="L3901" s="63"/>
      <c r="M3901" s="63"/>
      <c r="N3901" s="63"/>
      <c r="O3901" s="63"/>
      <c r="P3901" s="63"/>
      <c r="Q3901" s="63"/>
      <c r="R3901" s="63"/>
      <c r="S3901" s="63"/>
      <c r="T3901" s="63"/>
      <c r="U3901" s="63"/>
      <c r="V3901" s="63"/>
      <c r="W3901" s="63"/>
      <c r="X3901" s="63"/>
      <c r="Y3901" s="63"/>
      <c r="Z3901" s="63"/>
      <c r="AA3901" s="63"/>
      <c r="AB3901" s="63"/>
      <c r="AC3901" s="63"/>
      <c r="AD3901" s="63"/>
      <c r="AE3901" s="63"/>
      <c r="AF3901" s="63"/>
      <c r="AG3901" s="63"/>
      <c r="AH3901" s="63"/>
      <c r="AI3901" s="63"/>
      <c r="AJ3901" s="63"/>
      <c r="AK3901" s="63"/>
      <c r="AL3901" s="63"/>
      <c r="AM3901" s="63"/>
      <c r="AN3901" s="63"/>
      <c r="AO3901" s="63"/>
      <c r="AP3901" s="63"/>
      <c r="AQ3901" s="63"/>
      <c r="AR3901" s="63"/>
      <c r="AS3901" s="63"/>
      <c r="AT3901" s="63"/>
      <c r="AU3901" s="63"/>
      <c r="AV3901" s="63"/>
      <c r="AW3901" s="63"/>
      <c r="AX3901" s="63"/>
      <c r="AY3901" s="63"/>
      <c r="AZ3901" s="63"/>
      <c r="BA3901" s="63"/>
      <c r="BB3901" s="63"/>
      <c r="BC3901" s="63"/>
      <c r="BD3901" s="63"/>
      <c r="BE3901" s="63"/>
      <c r="BF3901" s="63"/>
      <c r="BG3901" s="63"/>
      <c r="BH3901" s="63"/>
      <c r="BI3901" s="63"/>
      <c r="BJ3901" s="63"/>
      <c r="BK3901" s="63"/>
      <c r="BL3901" s="63"/>
      <c r="BM3901" s="63"/>
      <c r="BN3901" s="63"/>
      <c r="BO3901" s="63"/>
      <c r="BP3901" s="63"/>
      <c r="BQ3901" s="63"/>
      <c r="BR3901" s="63"/>
      <c r="BS3901" s="63"/>
      <c r="BT3901" s="63"/>
      <c r="BU3901" s="63"/>
      <c r="BV3901" s="63"/>
      <c r="BW3901" s="63"/>
      <c r="BX3901" s="63"/>
      <c r="BY3901" s="63"/>
      <c r="BZ3901" s="63"/>
      <c r="CA3901" s="63"/>
      <c r="CB3901" s="63"/>
      <c r="CC3901" s="63"/>
      <c r="CD3901" s="63"/>
      <c r="CE3901" s="63"/>
      <c r="CF3901" s="63"/>
      <c r="CG3901" s="63"/>
      <c r="CH3901" s="63"/>
      <c r="CI3901" s="63"/>
      <c r="CJ3901" s="63"/>
      <c r="CK3901" s="63"/>
      <c r="CL3901" s="63"/>
      <c r="CM3901" s="63"/>
      <c r="CN3901" s="63"/>
      <c r="CO3901" s="63"/>
      <c r="CP3901" s="63"/>
      <c r="CR3901" s="227"/>
      <c r="CS3901" s="74"/>
    </row>
    <row r="3902" spans="1:97" s="72" customFormat="1" ht="75.75" customHeight="1">
      <c r="A3902" s="63"/>
      <c r="B3902" s="63"/>
      <c r="C3902" s="63"/>
      <c r="D3902" s="63"/>
      <c r="E3902" s="63"/>
      <c r="F3902" s="63"/>
      <c r="G3902" s="63"/>
      <c r="H3902" s="63"/>
      <c r="I3902" s="63"/>
      <c r="J3902" s="63"/>
      <c r="K3902" s="63"/>
      <c r="L3902" s="63"/>
      <c r="M3902" s="63"/>
      <c r="N3902" s="63"/>
      <c r="O3902" s="63"/>
      <c r="P3902" s="63"/>
      <c r="Q3902" s="63"/>
      <c r="R3902" s="63"/>
      <c r="S3902" s="63"/>
      <c r="T3902" s="63"/>
      <c r="U3902" s="63"/>
      <c r="V3902" s="63"/>
      <c r="W3902" s="63"/>
      <c r="X3902" s="63"/>
      <c r="Y3902" s="63"/>
      <c r="Z3902" s="63"/>
      <c r="AA3902" s="63"/>
      <c r="AB3902" s="63"/>
      <c r="AC3902" s="63"/>
      <c r="AD3902" s="63"/>
      <c r="AE3902" s="63"/>
      <c r="AF3902" s="63"/>
      <c r="AG3902" s="63"/>
      <c r="AH3902" s="63"/>
      <c r="AI3902" s="63"/>
      <c r="AJ3902" s="63"/>
      <c r="AK3902" s="63"/>
      <c r="AL3902" s="63"/>
      <c r="AM3902" s="63"/>
      <c r="AN3902" s="63"/>
      <c r="AO3902" s="63"/>
      <c r="AP3902" s="63"/>
      <c r="AQ3902" s="63"/>
      <c r="AR3902" s="63"/>
      <c r="AS3902" s="63"/>
      <c r="AT3902" s="63"/>
      <c r="AU3902" s="63"/>
      <c r="AV3902" s="63"/>
      <c r="AW3902" s="63"/>
      <c r="AX3902" s="63"/>
      <c r="AY3902" s="63"/>
      <c r="AZ3902" s="63"/>
      <c r="BA3902" s="63"/>
      <c r="BB3902" s="63"/>
      <c r="BC3902" s="63"/>
      <c r="BD3902" s="63"/>
      <c r="BE3902" s="63"/>
      <c r="BF3902" s="63"/>
      <c r="BG3902" s="63"/>
      <c r="BH3902" s="63"/>
      <c r="BI3902" s="63"/>
      <c r="BJ3902" s="63"/>
      <c r="BK3902" s="63"/>
      <c r="BL3902" s="63"/>
      <c r="BM3902" s="63"/>
      <c r="BN3902" s="63"/>
      <c r="BO3902" s="63"/>
      <c r="BP3902" s="63"/>
      <c r="BQ3902" s="63"/>
      <c r="BR3902" s="63"/>
      <c r="BS3902" s="63"/>
      <c r="BT3902" s="63"/>
      <c r="BU3902" s="63"/>
      <c r="BV3902" s="63"/>
      <c r="BW3902" s="63"/>
      <c r="BX3902" s="63"/>
      <c r="BY3902" s="63"/>
      <c r="BZ3902" s="63"/>
      <c r="CA3902" s="63"/>
      <c r="CB3902" s="63"/>
      <c r="CC3902" s="63"/>
      <c r="CD3902" s="63"/>
      <c r="CE3902" s="63"/>
      <c r="CF3902" s="63"/>
      <c r="CG3902" s="63"/>
      <c r="CH3902" s="63"/>
      <c r="CI3902" s="63"/>
      <c r="CJ3902" s="63"/>
      <c r="CK3902" s="63"/>
      <c r="CL3902" s="63"/>
      <c r="CM3902" s="63"/>
      <c r="CN3902" s="63"/>
      <c r="CO3902" s="63"/>
      <c r="CP3902" s="63"/>
      <c r="CR3902" s="227"/>
      <c r="CS3902" s="74"/>
    </row>
    <row r="3903" spans="1:97" s="72" customFormat="1" ht="75.75" customHeight="1">
      <c r="A3903" s="63"/>
      <c r="B3903" s="63"/>
      <c r="C3903" s="63"/>
      <c r="D3903" s="63"/>
      <c r="E3903" s="63"/>
      <c r="F3903" s="63"/>
      <c r="G3903" s="63"/>
      <c r="H3903" s="63"/>
      <c r="I3903" s="63"/>
      <c r="J3903" s="63"/>
      <c r="K3903" s="63"/>
      <c r="L3903" s="63"/>
      <c r="M3903" s="63"/>
      <c r="N3903" s="63"/>
      <c r="O3903" s="63"/>
      <c r="P3903" s="63"/>
      <c r="Q3903" s="63"/>
      <c r="R3903" s="63"/>
      <c r="S3903" s="63"/>
      <c r="T3903" s="63"/>
      <c r="U3903" s="63"/>
      <c r="V3903" s="63"/>
      <c r="W3903" s="63"/>
      <c r="X3903" s="63"/>
      <c r="Y3903" s="63"/>
      <c r="Z3903" s="63"/>
      <c r="AA3903" s="63"/>
      <c r="AB3903" s="63"/>
      <c r="AC3903" s="63"/>
      <c r="AD3903" s="63"/>
      <c r="AE3903" s="63"/>
      <c r="AF3903" s="63"/>
      <c r="AG3903" s="63"/>
      <c r="AH3903" s="63"/>
      <c r="AI3903" s="63"/>
      <c r="AJ3903" s="63"/>
      <c r="AK3903" s="63"/>
      <c r="AL3903" s="63"/>
      <c r="AM3903" s="63"/>
      <c r="AN3903" s="63"/>
      <c r="AO3903" s="63"/>
      <c r="AP3903" s="63"/>
      <c r="AQ3903" s="63"/>
      <c r="AR3903" s="63"/>
      <c r="AS3903" s="63"/>
      <c r="AT3903" s="63"/>
      <c r="AU3903" s="63"/>
      <c r="AV3903" s="63"/>
      <c r="AW3903" s="63"/>
      <c r="AX3903" s="63"/>
      <c r="AY3903" s="63"/>
      <c r="AZ3903" s="63"/>
      <c r="BA3903" s="63"/>
      <c r="BB3903" s="63"/>
      <c r="BC3903" s="63"/>
      <c r="BD3903" s="63"/>
      <c r="BE3903" s="63"/>
      <c r="BF3903" s="63"/>
      <c r="BG3903" s="63"/>
      <c r="BH3903" s="63"/>
      <c r="BI3903" s="63"/>
      <c r="BJ3903" s="63"/>
      <c r="BK3903" s="63"/>
      <c r="BL3903" s="63"/>
      <c r="BM3903" s="63"/>
      <c r="BN3903" s="63"/>
      <c r="BO3903" s="63"/>
      <c r="BP3903" s="63"/>
      <c r="BQ3903" s="63"/>
      <c r="BR3903" s="63"/>
      <c r="BS3903" s="63"/>
      <c r="BT3903" s="63"/>
      <c r="BU3903" s="63"/>
      <c r="BV3903" s="63"/>
      <c r="BW3903" s="63"/>
      <c r="BX3903" s="63"/>
      <c r="BY3903" s="63"/>
      <c r="BZ3903" s="63"/>
      <c r="CA3903" s="63"/>
      <c r="CB3903" s="63"/>
      <c r="CC3903" s="63"/>
      <c r="CD3903" s="63"/>
      <c r="CE3903" s="63"/>
      <c r="CF3903" s="63"/>
      <c r="CG3903" s="63"/>
      <c r="CH3903" s="63"/>
      <c r="CI3903" s="63"/>
      <c r="CJ3903" s="63"/>
      <c r="CK3903" s="63"/>
      <c r="CL3903" s="63"/>
      <c r="CM3903" s="63"/>
      <c r="CN3903" s="63"/>
      <c r="CO3903" s="63"/>
      <c r="CP3903" s="63"/>
      <c r="CR3903" s="227"/>
      <c r="CS3903" s="74"/>
    </row>
    <row r="3904" spans="1:97" s="72" customFormat="1" ht="75.75" customHeight="1">
      <c r="A3904" s="63"/>
      <c r="B3904" s="63"/>
      <c r="C3904" s="63"/>
      <c r="D3904" s="63"/>
      <c r="E3904" s="63"/>
      <c r="F3904" s="63"/>
      <c r="G3904" s="63"/>
      <c r="H3904" s="63"/>
      <c r="I3904" s="63"/>
      <c r="J3904" s="63"/>
      <c r="K3904" s="63"/>
      <c r="L3904" s="63"/>
      <c r="M3904" s="63"/>
      <c r="N3904" s="63"/>
      <c r="O3904" s="63"/>
      <c r="P3904" s="63"/>
      <c r="Q3904" s="63"/>
      <c r="R3904" s="63"/>
      <c r="S3904" s="63"/>
      <c r="T3904" s="63"/>
      <c r="U3904" s="63"/>
      <c r="V3904" s="63"/>
      <c r="W3904" s="63"/>
      <c r="X3904" s="63"/>
      <c r="Y3904" s="63"/>
      <c r="Z3904" s="63"/>
      <c r="AA3904" s="63"/>
      <c r="AB3904" s="63"/>
      <c r="AC3904" s="63"/>
      <c r="AD3904" s="63"/>
      <c r="AE3904" s="63"/>
      <c r="AF3904" s="63"/>
      <c r="AG3904" s="63"/>
      <c r="AH3904" s="63"/>
      <c r="AI3904" s="63"/>
      <c r="AJ3904" s="63"/>
      <c r="AK3904" s="63"/>
      <c r="AL3904" s="63"/>
      <c r="AM3904" s="63"/>
      <c r="AN3904" s="63"/>
      <c r="AO3904" s="63"/>
      <c r="AP3904" s="63"/>
      <c r="AQ3904" s="63"/>
      <c r="AR3904" s="63"/>
      <c r="AS3904" s="63"/>
      <c r="AT3904" s="63"/>
      <c r="AU3904" s="63"/>
      <c r="AV3904" s="63"/>
      <c r="AW3904" s="63"/>
      <c r="AX3904" s="63"/>
      <c r="AY3904" s="63"/>
      <c r="AZ3904" s="63"/>
      <c r="BA3904" s="63"/>
      <c r="BB3904" s="63"/>
      <c r="BC3904" s="63"/>
      <c r="BD3904" s="63"/>
      <c r="BE3904" s="63"/>
      <c r="BF3904" s="63"/>
      <c r="BG3904" s="63"/>
      <c r="BH3904" s="63"/>
      <c r="BI3904" s="63"/>
      <c r="BJ3904" s="63"/>
      <c r="BK3904" s="63"/>
      <c r="BL3904" s="63"/>
      <c r="BM3904" s="63"/>
      <c r="BN3904" s="63"/>
      <c r="BO3904" s="63"/>
      <c r="BP3904" s="63"/>
      <c r="BQ3904" s="63"/>
      <c r="BR3904" s="63"/>
      <c r="BS3904" s="63"/>
      <c r="BT3904" s="63"/>
      <c r="BU3904" s="63"/>
      <c r="BV3904" s="63"/>
      <c r="BW3904" s="63"/>
      <c r="BX3904" s="63"/>
      <c r="BY3904" s="63"/>
      <c r="BZ3904" s="63"/>
      <c r="CA3904" s="63"/>
      <c r="CB3904" s="63"/>
      <c r="CC3904" s="63"/>
      <c r="CD3904" s="63"/>
      <c r="CE3904" s="63"/>
      <c r="CF3904" s="63"/>
      <c r="CG3904" s="63"/>
      <c r="CH3904" s="63"/>
      <c r="CI3904" s="63"/>
      <c r="CJ3904" s="63"/>
      <c r="CK3904" s="63"/>
      <c r="CL3904" s="63"/>
      <c r="CM3904" s="63"/>
      <c r="CN3904" s="63"/>
      <c r="CO3904" s="63"/>
      <c r="CP3904" s="63"/>
      <c r="CR3904" s="227"/>
      <c r="CS3904" s="74"/>
    </row>
    <row r="3905" spans="1:97" s="72" customFormat="1" ht="75.75" customHeight="1">
      <c r="A3905" s="63"/>
      <c r="B3905" s="63"/>
      <c r="C3905" s="63"/>
      <c r="D3905" s="63"/>
      <c r="E3905" s="63"/>
      <c r="F3905" s="63"/>
      <c r="G3905" s="63"/>
      <c r="H3905" s="63"/>
      <c r="I3905" s="63"/>
      <c r="J3905" s="63"/>
      <c r="K3905" s="63"/>
      <c r="L3905" s="63"/>
      <c r="M3905" s="63"/>
      <c r="N3905" s="63"/>
      <c r="O3905" s="63"/>
      <c r="P3905" s="63"/>
      <c r="Q3905" s="63"/>
      <c r="R3905" s="63"/>
      <c r="S3905" s="63"/>
      <c r="T3905" s="63"/>
      <c r="U3905" s="63"/>
      <c r="V3905" s="63"/>
      <c r="W3905" s="63"/>
      <c r="X3905" s="63"/>
      <c r="Y3905" s="63"/>
      <c r="Z3905" s="63"/>
      <c r="AA3905" s="63"/>
      <c r="AB3905" s="63"/>
      <c r="AC3905" s="63"/>
      <c r="AD3905" s="63"/>
      <c r="AE3905" s="63"/>
      <c r="AF3905" s="63"/>
      <c r="AG3905" s="63"/>
      <c r="AH3905" s="63"/>
      <c r="AI3905" s="63"/>
      <c r="AJ3905" s="63"/>
      <c r="AK3905" s="63"/>
      <c r="AL3905" s="63"/>
      <c r="AM3905" s="63"/>
      <c r="AN3905" s="63"/>
      <c r="AO3905" s="63"/>
      <c r="AP3905" s="63"/>
      <c r="AQ3905" s="63"/>
      <c r="AR3905" s="63"/>
      <c r="AS3905" s="63"/>
      <c r="AT3905" s="63"/>
      <c r="AU3905" s="63"/>
      <c r="AV3905" s="63"/>
      <c r="AW3905" s="63"/>
      <c r="AX3905" s="63"/>
      <c r="AY3905" s="63"/>
      <c r="AZ3905" s="63"/>
      <c r="BA3905" s="63"/>
      <c r="BB3905" s="63"/>
      <c r="BC3905" s="63"/>
      <c r="BD3905" s="63"/>
      <c r="BE3905" s="63"/>
      <c r="BF3905" s="63"/>
      <c r="BG3905" s="63"/>
      <c r="BH3905" s="63"/>
      <c r="BI3905" s="63"/>
      <c r="BJ3905" s="63"/>
      <c r="BK3905" s="63"/>
      <c r="BL3905" s="63"/>
      <c r="BM3905" s="63"/>
      <c r="BN3905" s="63"/>
      <c r="BO3905" s="63"/>
      <c r="BP3905" s="63"/>
      <c r="BQ3905" s="63"/>
      <c r="BR3905" s="63"/>
      <c r="BS3905" s="63"/>
      <c r="BT3905" s="63"/>
      <c r="BU3905" s="63"/>
      <c r="BV3905" s="63"/>
      <c r="BW3905" s="63"/>
      <c r="BX3905" s="63"/>
      <c r="BY3905" s="63"/>
      <c r="BZ3905" s="63"/>
      <c r="CA3905" s="63"/>
      <c r="CB3905" s="63"/>
      <c r="CC3905" s="63"/>
      <c r="CD3905" s="63"/>
      <c r="CE3905" s="63"/>
      <c r="CF3905" s="63"/>
      <c r="CG3905" s="63"/>
      <c r="CH3905" s="63"/>
      <c r="CI3905" s="63"/>
      <c r="CJ3905" s="63"/>
      <c r="CK3905" s="63"/>
      <c r="CL3905" s="63"/>
      <c r="CM3905" s="63"/>
      <c r="CN3905" s="63"/>
      <c r="CO3905" s="63"/>
      <c r="CP3905" s="63"/>
      <c r="CR3905" s="227"/>
      <c r="CS3905" s="74"/>
    </row>
    <row r="3906" spans="1:97" s="72" customFormat="1" ht="75.75" customHeight="1">
      <c r="A3906" s="63"/>
      <c r="B3906" s="63"/>
      <c r="C3906" s="63"/>
      <c r="D3906" s="63"/>
      <c r="E3906" s="63"/>
      <c r="F3906" s="63"/>
      <c r="G3906" s="63"/>
      <c r="H3906" s="63"/>
      <c r="I3906" s="63"/>
      <c r="J3906" s="63"/>
      <c r="K3906" s="63"/>
      <c r="L3906" s="63"/>
      <c r="M3906" s="63"/>
      <c r="N3906" s="63"/>
      <c r="O3906" s="63"/>
      <c r="P3906" s="63"/>
      <c r="Q3906" s="63"/>
      <c r="R3906" s="63"/>
      <c r="S3906" s="63"/>
      <c r="T3906" s="63"/>
      <c r="U3906" s="63"/>
      <c r="V3906" s="63"/>
      <c r="W3906" s="63"/>
      <c r="X3906" s="63"/>
      <c r="Y3906" s="63"/>
      <c r="Z3906" s="63"/>
      <c r="AA3906" s="63"/>
      <c r="AB3906" s="63"/>
      <c r="AC3906" s="63"/>
      <c r="AD3906" s="63"/>
      <c r="AE3906" s="63"/>
      <c r="AF3906" s="63"/>
      <c r="AG3906" s="63"/>
      <c r="AH3906" s="63"/>
      <c r="AI3906" s="63"/>
      <c r="AJ3906" s="63"/>
      <c r="AK3906" s="63"/>
      <c r="AL3906" s="63"/>
      <c r="AM3906" s="63"/>
      <c r="AN3906" s="63"/>
      <c r="AO3906" s="63"/>
      <c r="AP3906" s="63"/>
      <c r="AQ3906" s="63"/>
      <c r="AR3906" s="63"/>
      <c r="AS3906" s="63"/>
      <c r="AT3906" s="63"/>
      <c r="AU3906" s="63"/>
      <c r="AV3906" s="63"/>
      <c r="AW3906" s="63"/>
      <c r="AX3906" s="63"/>
      <c r="AY3906" s="63"/>
      <c r="AZ3906" s="63"/>
      <c r="BA3906" s="63"/>
      <c r="BB3906" s="63"/>
      <c r="BC3906" s="63"/>
      <c r="BD3906" s="63"/>
      <c r="BE3906" s="63"/>
      <c r="BF3906" s="63"/>
      <c r="BG3906" s="63"/>
      <c r="BH3906" s="63"/>
      <c r="BI3906" s="63"/>
      <c r="BJ3906" s="63"/>
      <c r="BK3906" s="63"/>
      <c r="BL3906" s="63"/>
      <c r="BM3906" s="63"/>
      <c r="BN3906" s="63"/>
      <c r="BO3906" s="63"/>
      <c r="BP3906" s="63"/>
      <c r="BQ3906" s="63"/>
      <c r="BR3906" s="63"/>
      <c r="BS3906" s="63"/>
      <c r="BT3906" s="63"/>
      <c r="BU3906" s="63"/>
      <c r="BV3906" s="63"/>
      <c r="BW3906" s="63"/>
      <c r="BX3906" s="63"/>
      <c r="BY3906" s="63"/>
      <c r="BZ3906" s="63"/>
      <c r="CA3906" s="63"/>
      <c r="CB3906" s="63"/>
      <c r="CC3906" s="63"/>
      <c r="CD3906" s="63"/>
      <c r="CE3906" s="63"/>
      <c r="CF3906" s="63"/>
      <c r="CG3906" s="63"/>
      <c r="CH3906" s="63"/>
      <c r="CI3906" s="63"/>
      <c r="CJ3906" s="63"/>
      <c r="CK3906" s="63"/>
      <c r="CL3906" s="63"/>
      <c r="CM3906" s="63"/>
      <c r="CN3906" s="63"/>
      <c r="CO3906" s="63"/>
      <c r="CP3906" s="63"/>
      <c r="CR3906" s="227"/>
      <c r="CS3906" s="74"/>
    </row>
    <row r="3907" spans="1:97" s="72" customFormat="1" ht="75.75" customHeight="1">
      <c r="A3907" s="63"/>
      <c r="B3907" s="63"/>
      <c r="C3907" s="63"/>
      <c r="D3907" s="63"/>
      <c r="E3907" s="63"/>
      <c r="F3907" s="63"/>
      <c r="G3907" s="63"/>
      <c r="H3907" s="63"/>
      <c r="I3907" s="63"/>
      <c r="J3907" s="63"/>
      <c r="K3907" s="63"/>
      <c r="L3907" s="63"/>
      <c r="M3907" s="63"/>
      <c r="N3907" s="63"/>
      <c r="O3907" s="63"/>
      <c r="P3907" s="63"/>
      <c r="Q3907" s="63"/>
      <c r="R3907" s="63"/>
      <c r="S3907" s="63"/>
      <c r="T3907" s="63"/>
      <c r="U3907" s="63"/>
      <c r="V3907" s="63"/>
      <c r="W3907" s="63"/>
      <c r="X3907" s="63"/>
      <c r="Y3907" s="63"/>
      <c r="Z3907" s="63"/>
      <c r="AA3907" s="63"/>
      <c r="AB3907" s="63"/>
      <c r="AC3907" s="63"/>
      <c r="AD3907" s="63"/>
      <c r="AE3907" s="63"/>
      <c r="AF3907" s="63"/>
      <c r="AG3907" s="63"/>
      <c r="AH3907" s="63"/>
      <c r="AI3907" s="63"/>
      <c r="AJ3907" s="63"/>
      <c r="AK3907" s="63"/>
      <c r="AL3907" s="63"/>
      <c r="AM3907" s="63"/>
      <c r="AN3907" s="63"/>
      <c r="AO3907" s="63"/>
      <c r="AP3907" s="63"/>
      <c r="AQ3907" s="63"/>
      <c r="AR3907" s="63"/>
      <c r="AS3907" s="63"/>
      <c r="AT3907" s="63"/>
      <c r="AU3907" s="63"/>
      <c r="AV3907" s="63"/>
      <c r="AW3907" s="63"/>
      <c r="AX3907" s="63"/>
      <c r="AY3907" s="63"/>
      <c r="AZ3907" s="63"/>
      <c r="BA3907" s="63"/>
      <c r="BB3907" s="63"/>
      <c r="BC3907" s="63"/>
      <c r="BD3907" s="63"/>
      <c r="BE3907" s="63"/>
      <c r="BF3907" s="63"/>
      <c r="BG3907" s="63"/>
      <c r="BH3907" s="63"/>
      <c r="BI3907" s="63"/>
      <c r="BJ3907" s="63"/>
      <c r="BK3907" s="63"/>
      <c r="BL3907" s="63"/>
      <c r="BM3907" s="63"/>
      <c r="BN3907" s="63"/>
      <c r="BO3907" s="63"/>
      <c r="BP3907" s="63"/>
      <c r="BQ3907" s="63"/>
      <c r="BR3907" s="63"/>
      <c r="BS3907" s="63"/>
      <c r="BT3907" s="63"/>
      <c r="BU3907" s="63"/>
      <c r="BV3907" s="63"/>
      <c r="BW3907" s="63"/>
      <c r="BX3907" s="63"/>
      <c r="BY3907" s="63"/>
      <c r="BZ3907" s="63"/>
      <c r="CA3907" s="63"/>
      <c r="CB3907" s="63"/>
      <c r="CC3907" s="63"/>
      <c r="CD3907" s="63"/>
      <c r="CE3907" s="63"/>
      <c r="CF3907" s="63"/>
      <c r="CG3907" s="63"/>
      <c r="CH3907" s="63"/>
      <c r="CI3907" s="63"/>
      <c r="CJ3907" s="63"/>
      <c r="CK3907" s="63"/>
      <c r="CL3907" s="63"/>
      <c r="CM3907" s="63"/>
      <c r="CN3907" s="63"/>
      <c r="CO3907" s="63"/>
      <c r="CP3907" s="63"/>
      <c r="CR3907" s="227"/>
      <c r="CS3907" s="74"/>
    </row>
    <row r="3908" spans="1:97" s="72" customFormat="1" ht="75.75" customHeight="1">
      <c r="A3908" s="63"/>
      <c r="B3908" s="63"/>
      <c r="C3908" s="63"/>
      <c r="D3908" s="63"/>
      <c r="E3908" s="63"/>
      <c r="F3908" s="63"/>
      <c r="G3908" s="63"/>
      <c r="H3908" s="63"/>
      <c r="I3908" s="63"/>
      <c r="J3908" s="63"/>
      <c r="K3908" s="63"/>
      <c r="L3908" s="63"/>
      <c r="M3908" s="63"/>
      <c r="N3908" s="63"/>
      <c r="O3908" s="63"/>
      <c r="P3908" s="63"/>
      <c r="Q3908" s="63"/>
      <c r="R3908" s="63"/>
      <c r="S3908" s="63"/>
      <c r="T3908" s="63"/>
      <c r="U3908" s="63"/>
      <c r="V3908" s="63"/>
      <c r="W3908" s="63"/>
      <c r="X3908" s="63"/>
      <c r="Y3908" s="63"/>
      <c r="Z3908" s="63"/>
      <c r="AA3908" s="63"/>
      <c r="AB3908" s="63"/>
      <c r="AC3908" s="63"/>
      <c r="AD3908" s="63"/>
      <c r="AE3908" s="63"/>
      <c r="AF3908" s="63"/>
      <c r="AG3908" s="63"/>
      <c r="AH3908" s="63"/>
      <c r="AI3908" s="63"/>
      <c r="AJ3908" s="63"/>
      <c r="AK3908" s="63"/>
      <c r="AL3908" s="63"/>
      <c r="AM3908" s="63"/>
      <c r="AN3908" s="63"/>
      <c r="AO3908" s="63"/>
      <c r="AP3908" s="63"/>
      <c r="AQ3908" s="63"/>
      <c r="AR3908" s="63"/>
      <c r="AS3908" s="63"/>
      <c r="AT3908" s="63"/>
      <c r="AU3908" s="63"/>
      <c r="AV3908" s="63"/>
      <c r="AW3908" s="63"/>
      <c r="AX3908" s="63"/>
      <c r="AY3908" s="63"/>
      <c r="AZ3908" s="63"/>
      <c r="BA3908" s="63"/>
      <c r="BB3908" s="63"/>
      <c r="BC3908" s="63"/>
      <c r="BD3908" s="63"/>
      <c r="BE3908" s="63"/>
      <c r="BF3908" s="63"/>
      <c r="BG3908" s="63"/>
      <c r="BH3908" s="63"/>
      <c r="BI3908" s="63"/>
      <c r="BJ3908" s="63"/>
      <c r="BK3908" s="63"/>
      <c r="BL3908" s="63"/>
      <c r="BM3908" s="63"/>
      <c r="BN3908" s="63"/>
      <c r="BO3908" s="63"/>
      <c r="BP3908" s="63"/>
      <c r="BQ3908" s="63"/>
      <c r="BR3908" s="63"/>
      <c r="BS3908" s="63"/>
      <c r="BT3908" s="63"/>
      <c r="BU3908" s="63"/>
      <c r="BV3908" s="63"/>
      <c r="BW3908" s="63"/>
      <c r="BX3908" s="63"/>
      <c r="BY3908" s="63"/>
      <c r="BZ3908" s="63"/>
      <c r="CA3908" s="63"/>
      <c r="CB3908" s="63"/>
      <c r="CC3908" s="63"/>
      <c r="CD3908" s="63"/>
      <c r="CE3908" s="63"/>
      <c r="CF3908" s="63"/>
      <c r="CG3908" s="63"/>
      <c r="CH3908" s="63"/>
      <c r="CI3908" s="63"/>
      <c r="CJ3908" s="63"/>
      <c r="CK3908" s="63"/>
      <c r="CL3908" s="63"/>
      <c r="CM3908" s="63"/>
      <c r="CN3908" s="63"/>
      <c r="CO3908" s="63"/>
      <c r="CP3908" s="63"/>
      <c r="CR3908" s="227"/>
      <c r="CS3908" s="74"/>
    </row>
    <row r="3909" spans="1:97" s="72" customFormat="1" ht="75.75" customHeight="1">
      <c r="A3909" s="63"/>
      <c r="B3909" s="63"/>
      <c r="C3909" s="63"/>
      <c r="D3909" s="63"/>
      <c r="E3909" s="63"/>
      <c r="F3909" s="63"/>
      <c r="G3909" s="63"/>
      <c r="H3909" s="63"/>
      <c r="I3909" s="63"/>
      <c r="J3909" s="63"/>
      <c r="K3909" s="63"/>
      <c r="L3909" s="63"/>
      <c r="M3909" s="63"/>
      <c r="N3909" s="63"/>
      <c r="O3909" s="63"/>
      <c r="P3909" s="63"/>
      <c r="Q3909" s="63"/>
      <c r="R3909" s="63"/>
      <c r="S3909" s="63"/>
      <c r="T3909" s="63"/>
      <c r="U3909" s="63"/>
      <c r="V3909" s="63"/>
      <c r="W3909" s="63"/>
      <c r="X3909" s="63"/>
      <c r="Y3909" s="63"/>
      <c r="Z3909" s="63"/>
      <c r="AA3909" s="63"/>
      <c r="AB3909" s="63"/>
      <c r="AC3909" s="63"/>
      <c r="AD3909" s="63"/>
      <c r="AE3909" s="63"/>
      <c r="AF3909" s="63"/>
      <c r="AG3909" s="63"/>
      <c r="AH3909" s="63"/>
      <c r="AI3909" s="63"/>
      <c r="AJ3909" s="63"/>
      <c r="AK3909" s="63"/>
      <c r="AL3909" s="63"/>
      <c r="AM3909" s="63"/>
      <c r="AN3909" s="63"/>
      <c r="AO3909" s="63"/>
      <c r="AP3909" s="63"/>
      <c r="AQ3909" s="63"/>
      <c r="AR3909" s="63"/>
      <c r="AS3909" s="63"/>
      <c r="AT3909" s="63"/>
      <c r="AU3909" s="63"/>
      <c r="AV3909" s="63"/>
      <c r="AW3909" s="63"/>
      <c r="AX3909" s="63"/>
      <c r="AY3909" s="63"/>
      <c r="AZ3909" s="63"/>
      <c r="BA3909" s="63"/>
      <c r="BB3909" s="63"/>
      <c r="BC3909" s="63"/>
      <c r="BD3909" s="63"/>
      <c r="BE3909" s="63"/>
      <c r="BF3909" s="63"/>
      <c r="BG3909" s="63"/>
      <c r="BH3909" s="63"/>
      <c r="BI3909" s="63"/>
      <c r="BJ3909" s="63"/>
      <c r="BK3909" s="63"/>
      <c r="BL3909" s="63"/>
      <c r="BM3909" s="63"/>
      <c r="BN3909" s="63"/>
      <c r="BO3909" s="63"/>
      <c r="BP3909" s="63"/>
      <c r="BQ3909" s="63"/>
      <c r="BR3909" s="63"/>
      <c r="BS3909" s="63"/>
      <c r="BT3909" s="63"/>
      <c r="BU3909" s="63"/>
      <c r="BV3909" s="63"/>
      <c r="BW3909" s="63"/>
      <c r="BX3909" s="63"/>
      <c r="BY3909" s="63"/>
      <c r="BZ3909" s="63"/>
      <c r="CA3909" s="63"/>
      <c r="CB3909" s="63"/>
      <c r="CC3909" s="63"/>
      <c r="CD3909" s="63"/>
      <c r="CE3909" s="63"/>
      <c r="CF3909" s="63"/>
      <c r="CG3909" s="63"/>
      <c r="CH3909" s="63"/>
      <c r="CI3909" s="63"/>
      <c r="CJ3909" s="63"/>
      <c r="CK3909" s="63"/>
      <c r="CL3909" s="63"/>
      <c r="CM3909" s="63"/>
      <c r="CN3909" s="63"/>
      <c r="CO3909" s="63"/>
      <c r="CP3909" s="63"/>
      <c r="CR3909" s="227"/>
      <c r="CS3909" s="74"/>
    </row>
    <row r="3910" spans="1:97" s="72" customFormat="1" ht="75.75" customHeight="1">
      <c r="A3910" s="63"/>
      <c r="B3910" s="63"/>
      <c r="C3910" s="63"/>
      <c r="D3910" s="63"/>
      <c r="E3910" s="63"/>
      <c r="F3910" s="63"/>
      <c r="G3910" s="63"/>
      <c r="H3910" s="63"/>
      <c r="I3910" s="63"/>
      <c r="J3910" s="63"/>
      <c r="K3910" s="63"/>
      <c r="L3910" s="63"/>
      <c r="M3910" s="63"/>
      <c r="N3910" s="63"/>
      <c r="O3910" s="63"/>
      <c r="P3910" s="63"/>
      <c r="Q3910" s="63"/>
      <c r="R3910" s="63"/>
      <c r="S3910" s="63"/>
      <c r="T3910" s="63"/>
      <c r="U3910" s="63"/>
      <c r="V3910" s="63"/>
      <c r="W3910" s="63"/>
      <c r="X3910" s="63"/>
      <c r="Y3910" s="63"/>
      <c r="Z3910" s="63"/>
      <c r="AA3910" s="63"/>
      <c r="AB3910" s="63"/>
      <c r="AC3910" s="63"/>
      <c r="AD3910" s="63"/>
      <c r="AE3910" s="63"/>
      <c r="AF3910" s="63"/>
      <c r="AG3910" s="63"/>
      <c r="AH3910" s="63"/>
      <c r="AI3910" s="63"/>
      <c r="AJ3910" s="63"/>
      <c r="AK3910" s="63"/>
      <c r="AL3910" s="63"/>
      <c r="AM3910" s="63"/>
      <c r="AN3910" s="63"/>
      <c r="AO3910" s="63"/>
      <c r="AP3910" s="63"/>
      <c r="AQ3910" s="63"/>
      <c r="AR3910" s="63"/>
      <c r="AS3910" s="63"/>
      <c r="AT3910" s="63"/>
      <c r="AU3910" s="63"/>
      <c r="AV3910" s="63"/>
      <c r="AW3910" s="63"/>
      <c r="AX3910" s="63"/>
      <c r="AY3910" s="63"/>
      <c r="AZ3910" s="63"/>
      <c r="BA3910" s="63"/>
      <c r="BB3910" s="63"/>
      <c r="BC3910" s="63"/>
      <c r="BD3910" s="63"/>
      <c r="BE3910" s="63"/>
      <c r="BF3910" s="63"/>
      <c r="BG3910" s="63"/>
      <c r="BH3910" s="63"/>
      <c r="BI3910" s="63"/>
      <c r="BJ3910" s="63"/>
      <c r="BK3910" s="63"/>
      <c r="BL3910" s="63"/>
      <c r="BM3910" s="63"/>
      <c r="BN3910" s="63"/>
      <c r="BO3910" s="63"/>
      <c r="BP3910" s="63"/>
      <c r="BQ3910" s="63"/>
      <c r="BR3910" s="63"/>
      <c r="BS3910" s="63"/>
      <c r="BT3910" s="63"/>
      <c r="BU3910" s="63"/>
      <c r="BV3910" s="63"/>
      <c r="BW3910" s="63"/>
      <c r="BX3910" s="63"/>
      <c r="BY3910" s="63"/>
      <c r="BZ3910" s="63"/>
      <c r="CA3910" s="63"/>
      <c r="CB3910" s="63"/>
      <c r="CC3910" s="63"/>
      <c r="CD3910" s="63"/>
      <c r="CE3910" s="63"/>
      <c r="CF3910" s="63"/>
      <c r="CG3910" s="63"/>
      <c r="CH3910" s="63"/>
      <c r="CI3910" s="63"/>
      <c r="CJ3910" s="63"/>
      <c r="CK3910" s="63"/>
      <c r="CL3910" s="63"/>
      <c r="CM3910" s="63"/>
      <c r="CN3910" s="63"/>
      <c r="CO3910" s="63"/>
      <c r="CP3910" s="63"/>
      <c r="CR3910" s="227"/>
      <c r="CS3910" s="74"/>
    </row>
    <row r="3911" spans="1:97" s="72" customFormat="1" ht="75.75" customHeight="1">
      <c r="A3911" s="63"/>
      <c r="B3911" s="63"/>
      <c r="C3911" s="63"/>
      <c r="D3911" s="63"/>
      <c r="E3911" s="63"/>
      <c r="F3911" s="63"/>
      <c r="G3911" s="63"/>
      <c r="H3911" s="63"/>
      <c r="I3911" s="63"/>
      <c r="J3911" s="63"/>
      <c r="K3911" s="63"/>
      <c r="L3911" s="63"/>
      <c r="M3911" s="63"/>
      <c r="N3911" s="63"/>
      <c r="O3911" s="63"/>
      <c r="P3911" s="63"/>
      <c r="Q3911" s="63"/>
      <c r="R3911" s="63"/>
      <c r="S3911" s="63"/>
      <c r="T3911" s="63"/>
      <c r="U3911" s="63"/>
      <c r="V3911" s="63"/>
      <c r="W3911" s="63"/>
      <c r="X3911" s="63"/>
      <c r="Y3911" s="63"/>
      <c r="Z3911" s="63"/>
      <c r="AA3911" s="63"/>
      <c r="AB3911" s="63"/>
      <c r="AC3911" s="63"/>
      <c r="AD3911" s="63"/>
      <c r="AE3911" s="63"/>
      <c r="AF3911" s="63"/>
      <c r="AG3911" s="63"/>
      <c r="AH3911" s="63"/>
      <c r="AI3911" s="63"/>
      <c r="AJ3911" s="63"/>
      <c r="AK3911" s="63"/>
      <c r="AL3911" s="63"/>
      <c r="AM3911" s="63"/>
      <c r="AN3911" s="63"/>
      <c r="AO3911" s="63"/>
      <c r="AP3911" s="63"/>
      <c r="AQ3911" s="63"/>
      <c r="AR3911" s="63"/>
      <c r="AS3911" s="63"/>
      <c r="AT3911" s="63"/>
      <c r="AU3911" s="63"/>
      <c r="AV3911" s="63"/>
      <c r="AW3911" s="63"/>
      <c r="AX3911" s="63"/>
      <c r="AY3911" s="63"/>
      <c r="AZ3911" s="63"/>
      <c r="BA3911" s="63"/>
      <c r="BB3911" s="63"/>
      <c r="BC3911" s="63"/>
      <c r="BD3911" s="63"/>
      <c r="BE3911" s="63"/>
      <c r="BF3911" s="63"/>
      <c r="BG3911" s="63"/>
      <c r="BH3911" s="63"/>
      <c r="BI3911" s="63"/>
      <c r="BJ3911" s="63"/>
      <c r="BK3911" s="63"/>
      <c r="BL3911" s="63"/>
      <c r="BM3911" s="63"/>
      <c r="BN3911" s="63"/>
      <c r="BO3911" s="63"/>
      <c r="BP3911" s="63"/>
      <c r="BQ3911" s="63"/>
      <c r="BR3911" s="63"/>
      <c r="BS3911" s="63"/>
      <c r="BT3911" s="63"/>
      <c r="BU3911" s="63"/>
      <c r="BV3911" s="63"/>
      <c r="BW3911" s="63"/>
      <c r="BX3911" s="63"/>
      <c r="BY3911" s="63"/>
      <c r="BZ3911" s="63"/>
      <c r="CA3911" s="63"/>
      <c r="CB3911" s="63"/>
      <c r="CC3911" s="63"/>
      <c r="CD3911" s="63"/>
      <c r="CE3911" s="63"/>
      <c r="CF3911" s="63"/>
      <c r="CG3911" s="63"/>
      <c r="CH3911" s="63"/>
      <c r="CI3911" s="63"/>
      <c r="CJ3911" s="63"/>
      <c r="CK3911" s="63"/>
      <c r="CL3911" s="63"/>
      <c r="CM3911" s="63"/>
      <c r="CN3911" s="63"/>
      <c r="CO3911" s="63"/>
      <c r="CP3911" s="63"/>
      <c r="CR3911" s="227"/>
      <c r="CS3911" s="74"/>
    </row>
    <row r="3912" spans="1:97" s="72" customFormat="1" ht="75.75" customHeight="1">
      <c r="A3912" s="63"/>
      <c r="B3912" s="63"/>
      <c r="C3912" s="63"/>
      <c r="D3912" s="63"/>
      <c r="E3912" s="63"/>
      <c r="F3912" s="63"/>
      <c r="G3912" s="63"/>
      <c r="H3912" s="63"/>
      <c r="I3912" s="63"/>
      <c r="J3912" s="63"/>
      <c r="K3912" s="63"/>
      <c r="L3912" s="63"/>
      <c r="M3912" s="63"/>
      <c r="N3912" s="63"/>
      <c r="O3912" s="63"/>
      <c r="P3912" s="63"/>
      <c r="Q3912" s="63"/>
      <c r="R3912" s="63"/>
      <c r="S3912" s="63"/>
      <c r="T3912" s="63"/>
      <c r="U3912" s="63"/>
      <c r="V3912" s="63"/>
      <c r="W3912" s="63"/>
      <c r="X3912" s="63"/>
      <c r="Y3912" s="63"/>
      <c r="Z3912" s="63"/>
      <c r="AA3912" s="63"/>
      <c r="AB3912" s="63"/>
      <c r="AC3912" s="63"/>
      <c r="AD3912" s="63"/>
      <c r="AE3912" s="63"/>
      <c r="AF3912" s="63"/>
      <c r="AG3912" s="63"/>
      <c r="AH3912" s="63"/>
      <c r="AI3912" s="63"/>
      <c r="AJ3912" s="63"/>
      <c r="AK3912" s="63"/>
      <c r="AL3912" s="63"/>
      <c r="AM3912" s="63"/>
      <c r="AN3912" s="63"/>
      <c r="AO3912" s="63"/>
      <c r="AP3912" s="63"/>
      <c r="AQ3912" s="63"/>
      <c r="AR3912" s="63"/>
      <c r="AS3912" s="63"/>
      <c r="AT3912" s="63"/>
      <c r="AU3912" s="63"/>
      <c r="AV3912" s="63"/>
      <c r="AW3912" s="63"/>
      <c r="AX3912" s="63"/>
      <c r="AY3912" s="63"/>
      <c r="AZ3912" s="63"/>
      <c r="BA3912" s="63"/>
      <c r="BB3912" s="63"/>
      <c r="BC3912" s="63"/>
      <c r="BD3912" s="63"/>
      <c r="BE3912" s="63"/>
      <c r="BF3912" s="63"/>
      <c r="BG3912" s="63"/>
      <c r="BH3912" s="63"/>
      <c r="BI3912" s="63"/>
      <c r="BJ3912" s="63"/>
      <c r="BK3912" s="63"/>
      <c r="BL3912" s="63"/>
      <c r="BM3912" s="63"/>
      <c r="BN3912" s="63"/>
      <c r="BO3912" s="63"/>
      <c r="BP3912" s="63"/>
      <c r="BQ3912" s="63"/>
      <c r="BR3912" s="63"/>
      <c r="BS3912" s="63"/>
      <c r="BT3912" s="63"/>
      <c r="BU3912" s="63"/>
      <c r="BV3912" s="63"/>
      <c r="BW3912" s="63"/>
      <c r="BX3912" s="63"/>
      <c r="BY3912" s="63"/>
      <c r="BZ3912" s="63"/>
      <c r="CA3912" s="63"/>
      <c r="CB3912" s="63"/>
      <c r="CC3912" s="63"/>
      <c r="CD3912" s="63"/>
      <c r="CE3912" s="63"/>
      <c r="CF3912" s="63"/>
      <c r="CG3912" s="63"/>
      <c r="CH3912" s="63"/>
      <c r="CI3912" s="63"/>
      <c r="CJ3912" s="63"/>
      <c r="CK3912" s="63"/>
      <c r="CL3912" s="63"/>
      <c r="CM3912" s="63"/>
      <c r="CN3912" s="63"/>
      <c r="CO3912" s="63"/>
      <c r="CP3912" s="63"/>
      <c r="CR3912" s="227"/>
      <c r="CS3912" s="74"/>
    </row>
    <row r="3913" spans="1:97" s="72" customFormat="1" ht="75.75" customHeight="1">
      <c r="A3913" s="63"/>
      <c r="B3913" s="63"/>
      <c r="C3913" s="63"/>
      <c r="D3913" s="63"/>
      <c r="E3913" s="63"/>
      <c r="F3913" s="63"/>
      <c r="G3913" s="63"/>
      <c r="H3913" s="63"/>
      <c r="I3913" s="63"/>
      <c r="J3913" s="63"/>
      <c r="K3913" s="63"/>
      <c r="L3913" s="63"/>
      <c r="M3913" s="63"/>
      <c r="N3913" s="63"/>
      <c r="O3913" s="63"/>
      <c r="P3913" s="63"/>
      <c r="Q3913" s="63"/>
      <c r="R3913" s="63"/>
      <c r="S3913" s="63"/>
      <c r="T3913" s="63"/>
      <c r="U3913" s="63"/>
      <c r="V3913" s="63"/>
      <c r="W3913" s="63"/>
      <c r="X3913" s="63"/>
      <c r="Y3913" s="63"/>
      <c r="Z3913" s="63"/>
      <c r="AA3913" s="63"/>
      <c r="AB3913" s="63"/>
      <c r="AC3913" s="63"/>
      <c r="AD3913" s="63"/>
      <c r="AE3913" s="63"/>
      <c r="AF3913" s="63"/>
      <c r="AG3913" s="63"/>
      <c r="AH3913" s="63"/>
      <c r="AI3913" s="63"/>
      <c r="AJ3913" s="63"/>
      <c r="AK3913" s="63"/>
      <c r="AL3913" s="63"/>
      <c r="AM3913" s="63"/>
      <c r="AN3913" s="63"/>
      <c r="AO3913" s="63"/>
      <c r="AP3913" s="63"/>
      <c r="AQ3913" s="63"/>
      <c r="AR3913" s="63"/>
      <c r="AS3913" s="63"/>
      <c r="AT3913" s="63"/>
      <c r="AU3913" s="63"/>
      <c r="AV3913" s="63"/>
      <c r="AW3913" s="63"/>
      <c r="AX3913" s="63"/>
      <c r="AY3913" s="63"/>
      <c r="AZ3913" s="63"/>
      <c r="BA3913" s="63"/>
      <c r="BB3913" s="63"/>
      <c r="BC3913" s="63"/>
      <c r="BD3913" s="63"/>
      <c r="BE3913" s="63"/>
      <c r="BF3913" s="63"/>
      <c r="BG3913" s="63"/>
      <c r="BH3913" s="63"/>
      <c r="BI3913" s="63"/>
      <c r="BJ3913" s="63"/>
      <c r="BK3913" s="63"/>
      <c r="BL3913" s="63"/>
      <c r="BM3913" s="63"/>
      <c r="BN3913" s="63"/>
      <c r="BO3913" s="63"/>
      <c r="BP3913" s="63"/>
      <c r="BQ3913" s="63"/>
      <c r="BR3913" s="63"/>
      <c r="BS3913" s="63"/>
      <c r="BT3913" s="63"/>
      <c r="BU3913" s="63"/>
      <c r="BV3913" s="63"/>
      <c r="BW3913" s="63"/>
      <c r="BX3913" s="63"/>
      <c r="BY3913" s="63"/>
      <c r="BZ3913" s="63"/>
      <c r="CA3913" s="63"/>
      <c r="CB3913" s="63"/>
      <c r="CC3913" s="63"/>
      <c r="CD3913" s="63"/>
      <c r="CE3913" s="63"/>
      <c r="CF3913" s="63"/>
      <c r="CG3913" s="63"/>
      <c r="CH3913" s="63"/>
      <c r="CI3913" s="63"/>
      <c r="CJ3913" s="63"/>
      <c r="CK3913" s="63"/>
      <c r="CL3913" s="63"/>
      <c r="CM3913" s="63"/>
      <c r="CN3913" s="63"/>
      <c r="CO3913" s="63"/>
      <c r="CP3913" s="63"/>
      <c r="CR3913" s="227"/>
      <c r="CS3913" s="74"/>
    </row>
    <row r="3914" spans="1:97" s="72" customFormat="1" ht="75.75" customHeight="1">
      <c r="A3914" s="63"/>
      <c r="B3914" s="63"/>
      <c r="C3914" s="63"/>
      <c r="D3914" s="63"/>
      <c r="E3914" s="63"/>
      <c r="F3914" s="63"/>
      <c r="G3914" s="63"/>
      <c r="H3914" s="63"/>
      <c r="I3914" s="63"/>
      <c r="J3914" s="63"/>
      <c r="K3914" s="63"/>
      <c r="L3914" s="63"/>
      <c r="M3914" s="63"/>
      <c r="N3914" s="63"/>
      <c r="O3914" s="63"/>
      <c r="P3914" s="63"/>
      <c r="Q3914" s="63"/>
      <c r="R3914" s="63"/>
      <c r="S3914" s="63"/>
      <c r="T3914" s="63"/>
      <c r="U3914" s="63"/>
      <c r="V3914" s="63"/>
      <c r="W3914" s="63"/>
      <c r="X3914" s="63"/>
      <c r="Y3914" s="63"/>
      <c r="Z3914" s="63"/>
      <c r="AA3914" s="63"/>
      <c r="AB3914" s="63"/>
      <c r="AC3914" s="63"/>
      <c r="AD3914" s="63"/>
      <c r="AE3914" s="63"/>
      <c r="AF3914" s="63"/>
      <c r="AG3914" s="63"/>
      <c r="AH3914" s="63"/>
      <c r="AI3914" s="63"/>
      <c r="AJ3914" s="63"/>
      <c r="AK3914" s="63"/>
      <c r="AL3914" s="63"/>
      <c r="AM3914" s="63"/>
      <c r="AN3914" s="63"/>
      <c r="AO3914" s="63"/>
      <c r="AP3914" s="63"/>
      <c r="AQ3914" s="63"/>
      <c r="AR3914" s="63"/>
      <c r="AS3914" s="63"/>
      <c r="AT3914" s="63"/>
      <c r="AU3914" s="63"/>
      <c r="AV3914" s="63"/>
      <c r="AW3914" s="63"/>
      <c r="AX3914" s="63"/>
      <c r="AY3914" s="63"/>
      <c r="AZ3914" s="63"/>
      <c r="BA3914" s="63"/>
      <c r="BB3914" s="63"/>
      <c r="BC3914" s="63"/>
      <c r="BD3914" s="63"/>
      <c r="BE3914" s="63"/>
      <c r="BF3914" s="63"/>
      <c r="BG3914" s="63"/>
      <c r="BH3914" s="63"/>
      <c r="BI3914" s="63"/>
      <c r="BJ3914" s="63"/>
      <c r="BK3914" s="63"/>
      <c r="BL3914" s="63"/>
      <c r="BM3914" s="63"/>
      <c r="BN3914" s="63"/>
      <c r="BO3914" s="63"/>
      <c r="BP3914" s="63"/>
      <c r="BQ3914" s="63"/>
      <c r="BR3914" s="63"/>
      <c r="BS3914" s="63"/>
      <c r="BT3914" s="63"/>
      <c r="BU3914" s="63"/>
      <c r="BV3914" s="63"/>
      <c r="BW3914" s="63"/>
      <c r="BX3914" s="63"/>
      <c r="BY3914" s="63"/>
      <c r="BZ3914" s="63"/>
      <c r="CA3914" s="63"/>
      <c r="CB3914" s="63"/>
      <c r="CC3914" s="63"/>
      <c r="CD3914" s="63"/>
      <c r="CE3914" s="63"/>
      <c r="CF3914" s="63"/>
      <c r="CG3914" s="63"/>
      <c r="CH3914" s="63"/>
      <c r="CI3914" s="63"/>
      <c r="CJ3914" s="63"/>
      <c r="CK3914" s="63"/>
      <c r="CL3914" s="63"/>
      <c r="CM3914" s="63"/>
      <c r="CN3914" s="63"/>
      <c r="CO3914" s="63"/>
      <c r="CP3914" s="63"/>
      <c r="CR3914" s="227"/>
      <c r="CS3914" s="74"/>
    </row>
    <row r="3915" spans="1:97" s="72" customFormat="1" ht="75.75" customHeight="1">
      <c r="A3915" s="63"/>
      <c r="B3915" s="63"/>
      <c r="C3915" s="63"/>
      <c r="D3915" s="63"/>
      <c r="E3915" s="63"/>
      <c r="F3915" s="63"/>
      <c r="G3915" s="63"/>
      <c r="H3915" s="63"/>
      <c r="I3915" s="63"/>
      <c r="J3915" s="63"/>
      <c r="K3915" s="63"/>
      <c r="L3915" s="63"/>
      <c r="M3915" s="63"/>
      <c r="N3915" s="63"/>
      <c r="O3915" s="63"/>
      <c r="P3915" s="63"/>
      <c r="Q3915" s="63"/>
      <c r="R3915" s="63"/>
      <c r="S3915" s="63"/>
      <c r="T3915" s="63"/>
      <c r="U3915" s="63"/>
      <c r="V3915" s="63"/>
      <c r="W3915" s="63"/>
      <c r="X3915" s="63"/>
      <c r="Y3915" s="63"/>
      <c r="Z3915" s="63"/>
      <c r="AA3915" s="63"/>
      <c r="AB3915" s="63"/>
      <c r="AC3915" s="63"/>
      <c r="AD3915" s="63"/>
      <c r="AE3915" s="63"/>
      <c r="AF3915" s="63"/>
      <c r="AG3915" s="63"/>
      <c r="AH3915" s="63"/>
      <c r="AI3915" s="63"/>
      <c r="AJ3915" s="63"/>
      <c r="AK3915" s="63"/>
      <c r="AL3915" s="63"/>
      <c r="AM3915" s="63"/>
      <c r="AN3915" s="63"/>
      <c r="AO3915" s="63"/>
      <c r="AP3915" s="63"/>
      <c r="AQ3915" s="63"/>
      <c r="AR3915" s="63"/>
      <c r="AS3915" s="63"/>
      <c r="AT3915" s="63"/>
      <c r="AU3915" s="63"/>
      <c r="AV3915" s="63"/>
      <c r="AW3915" s="63"/>
      <c r="AX3915" s="63"/>
      <c r="AY3915" s="63"/>
      <c r="AZ3915" s="63"/>
      <c r="BA3915" s="63"/>
      <c r="BB3915" s="63"/>
      <c r="BC3915" s="63"/>
      <c r="BD3915" s="63"/>
      <c r="BE3915" s="63"/>
      <c r="BF3915" s="63"/>
      <c r="BG3915" s="63"/>
      <c r="BH3915" s="63"/>
      <c r="BI3915" s="63"/>
      <c r="BJ3915" s="63"/>
      <c r="BK3915" s="63"/>
      <c r="BL3915" s="63"/>
      <c r="BM3915" s="63"/>
      <c r="BN3915" s="63"/>
      <c r="BO3915" s="63"/>
      <c r="BP3915" s="63"/>
      <c r="BQ3915" s="63"/>
      <c r="BR3915" s="63"/>
      <c r="BS3915" s="63"/>
      <c r="BT3915" s="63"/>
      <c r="BU3915" s="63"/>
      <c r="BV3915" s="63"/>
      <c r="BW3915" s="63"/>
      <c r="BX3915" s="63"/>
      <c r="BY3915" s="63"/>
      <c r="BZ3915" s="63"/>
      <c r="CA3915" s="63"/>
      <c r="CB3915" s="63"/>
      <c r="CC3915" s="63"/>
      <c r="CD3915" s="63"/>
      <c r="CE3915" s="63"/>
      <c r="CF3915" s="63"/>
      <c r="CG3915" s="63"/>
      <c r="CH3915" s="63"/>
      <c r="CI3915" s="63"/>
      <c r="CJ3915" s="63"/>
      <c r="CK3915" s="63"/>
      <c r="CL3915" s="63"/>
      <c r="CM3915" s="63"/>
      <c r="CN3915" s="63"/>
      <c r="CO3915" s="63"/>
      <c r="CP3915" s="63"/>
      <c r="CR3915" s="227"/>
      <c r="CS3915" s="74"/>
    </row>
    <row r="3916" spans="1:97" s="72" customFormat="1" ht="75.75" customHeight="1">
      <c r="A3916" s="63"/>
      <c r="B3916" s="63"/>
      <c r="C3916" s="63"/>
      <c r="D3916" s="63"/>
      <c r="E3916" s="63"/>
      <c r="F3916" s="63"/>
      <c r="G3916" s="63"/>
      <c r="H3916" s="63"/>
      <c r="I3916" s="63"/>
      <c r="J3916" s="63"/>
      <c r="K3916" s="63"/>
      <c r="L3916" s="63"/>
      <c r="M3916" s="63"/>
      <c r="N3916" s="63"/>
      <c r="O3916" s="63"/>
      <c r="P3916" s="63"/>
      <c r="Q3916" s="63"/>
      <c r="R3916" s="63"/>
      <c r="S3916" s="63"/>
      <c r="T3916" s="63"/>
      <c r="U3916" s="63"/>
      <c r="V3916" s="63"/>
      <c r="W3916" s="63"/>
      <c r="X3916" s="63"/>
      <c r="Y3916" s="63"/>
      <c r="Z3916" s="63"/>
      <c r="AA3916" s="63"/>
      <c r="AB3916" s="63"/>
      <c r="AC3916" s="63"/>
      <c r="AD3916" s="63"/>
      <c r="AE3916" s="63"/>
      <c r="AF3916" s="63"/>
      <c r="AG3916" s="63"/>
      <c r="AH3916" s="63"/>
      <c r="AI3916" s="63"/>
      <c r="AJ3916" s="63"/>
      <c r="AK3916" s="63"/>
      <c r="AL3916" s="63"/>
      <c r="AM3916" s="63"/>
      <c r="AN3916" s="63"/>
      <c r="AO3916" s="63"/>
      <c r="AP3916" s="63"/>
      <c r="AQ3916" s="63"/>
      <c r="AR3916" s="63"/>
      <c r="AS3916" s="63"/>
      <c r="AT3916" s="63"/>
      <c r="AU3916" s="63"/>
      <c r="AV3916" s="63"/>
      <c r="AW3916" s="63"/>
      <c r="AX3916" s="63"/>
      <c r="AY3916" s="63"/>
      <c r="AZ3916" s="63"/>
      <c r="BA3916" s="63"/>
      <c r="BB3916" s="63"/>
      <c r="BC3916" s="63"/>
      <c r="BD3916" s="63"/>
      <c r="BE3916" s="63"/>
      <c r="BF3916" s="63"/>
      <c r="BG3916" s="63"/>
      <c r="BH3916" s="63"/>
      <c r="BI3916" s="63"/>
      <c r="BJ3916" s="63"/>
      <c r="BK3916" s="63"/>
      <c r="BL3916" s="63"/>
      <c r="BM3916" s="63"/>
      <c r="BN3916" s="63"/>
      <c r="BO3916" s="63"/>
      <c r="BP3916" s="63"/>
      <c r="BQ3916" s="63"/>
      <c r="BR3916" s="63"/>
      <c r="BS3916" s="63"/>
      <c r="BT3916" s="63"/>
      <c r="BU3916" s="63"/>
      <c r="BV3916" s="63"/>
      <c r="BW3916" s="63"/>
      <c r="BX3916" s="63"/>
      <c r="BY3916" s="63"/>
      <c r="BZ3916" s="63"/>
      <c r="CA3916" s="63"/>
      <c r="CB3916" s="63"/>
      <c r="CC3916" s="63"/>
      <c r="CD3916" s="63"/>
      <c r="CE3916" s="63"/>
      <c r="CF3916" s="63"/>
      <c r="CG3916" s="63"/>
      <c r="CH3916" s="63"/>
      <c r="CI3916" s="63"/>
      <c r="CJ3916" s="63"/>
      <c r="CK3916" s="63"/>
      <c r="CL3916" s="63"/>
      <c r="CM3916" s="63"/>
      <c r="CN3916" s="63"/>
      <c r="CO3916" s="63"/>
      <c r="CP3916" s="63"/>
      <c r="CR3916" s="227"/>
      <c r="CS3916" s="74"/>
    </row>
    <row r="3917" spans="1:97" s="72" customFormat="1" ht="75.75" customHeight="1">
      <c r="A3917" s="63"/>
      <c r="B3917" s="63"/>
      <c r="C3917" s="63"/>
      <c r="D3917" s="63"/>
      <c r="E3917" s="63"/>
      <c r="F3917" s="63"/>
      <c r="G3917" s="63"/>
      <c r="H3917" s="63"/>
      <c r="I3917" s="63"/>
      <c r="J3917" s="63"/>
      <c r="K3917" s="63"/>
      <c r="L3917" s="63"/>
      <c r="M3917" s="63"/>
      <c r="N3917" s="63"/>
      <c r="O3917" s="63"/>
      <c r="P3917" s="63"/>
      <c r="Q3917" s="63"/>
      <c r="R3917" s="63"/>
      <c r="S3917" s="63"/>
      <c r="T3917" s="63"/>
      <c r="U3917" s="63"/>
      <c r="V3917" s="63"/>
      <c r="W3917" s="63"/>
      <c r="X3917" s="63"/>
      <c r="Y3917" s="63"/>
      <c r="Z3917" s="63"/>
      <c r="AA3917" s="63"/>
      <c r="AB3917" s="63"/>
      <c r="AC3917" s="63"/>
      <c r="AD3917" s="63"/>
      <c r="AE3917" s="63"/>
      <c r="AF3917" s="63"/>
      <c r="AG3917" s="63"/>
      <c r="AH3917" s="63"/>
      <c r="AI3917" s="63"/>
      <c r="AJ3917" s="63"/>
      <c r="AK3917" s="63"/>
      <c r="AL3917" s="63"/>
      <c r="AM3917" s="63"/>
      <c r="AN3917" s="63"/>
      <c r="AO3917" s="63"/>
      <c r="AP3917" s="63"/>
      <c r="AQ3917" s="63"/>
      <c r="AR3917" s="63"/>
      <c r="AS3917" s="63"/>
      <c r="AT3917" s="63"/>
      <c r="AU3917" s="63"/>
      <c r="AV3917" s="63"/>
      <c r="AW3917" s="63"/>
      <c r="AX3917" s="63"/>
      <c r="AY3917" s="63"/>
      <c r="AZ3917" s="63"/>
      <c r="BA3917" s="63"/>
      <c r="BB3917" s="63"/>
      <c r="BC3917" s="63"/>
      <c r="BD3917" s="63"/>
      <c r="BE3917" s="63"/>
      <c r="BF3917" s="63"/>
      <c r="BG3917" s="63"/>
      <c r="BH3917" s="63"/>
      <c r="BI3917" s="63"/>
      <c r="BJ3917" s="63"/>
      <c r="BK3917" s="63"/>
      <c r="BL3917" s="63"/>
      <c r="BM3917" s="63"/>
      <c r="BN3917" s="63"/>
      <c r="BO3917" s="63"/>
      <c r="BP3917" s="63"/>
      <c r="BQ3917" s="63"/>
      <c r="BR3917" s="63"/>
      <c r="BS3917" s="63"/>
      <c r="BT3917" s="63"/>
      <c r="BU3917" s="63"/>
      <c r="BV3917" s="63"/>
      <c r="BW3917" s="63"/>
      <c r="BX3917" s="63"/>
      <c r="BY3917" s="63"/>
      <c r="BZ3917" s="63"/>
      <c r="CA3917" s="63"/>
      <c r="CB3917" s="63"/>
      <c r="CC3917" s="63"/>
      <c r="CD3917" s="63"/>
      <c r="CE3917" s="63"/>
      <c r="CF3917" s="63"/>
      <c r="CG3917" s="63"/>
      <c r="CH3917" s="63"/>
      <c r="CI3917" s="63"/>
      <c r="CJ3917" s="63"/>
      <c r="CK3917" s="63"/>
      <c r="CL3917" s="63"/>
      <c r="CM3917" s="63"/>
      <c r="CN3917" s="63"/>
      <c r="CO3917" s="63"/>
      <c r="CP3917" s="63"/>
      <c r="CR3917" s="227"/>
      <c r="CS3917" s="74"/>
    </row>
    <row r="3918" spans="1:97" s="72" customFormat="1" ht="75.75" customHeight="1">
      <c r="A3918" s="63"/>
      <c r="B3918" s="63"/>
      <c r="C3918" s="63"/>
      <c r="D3918" s="63"/>
      <c r="E3918" s="63"/>
      <c r="F3918" s="63"/>
      <c r="G3918" s="63"/>
      <c r="H3918" s="63"/>
      <c r="I3918" s="63"/>
      <c r="J3918" s="63"/>
      <c r="K3918" s="63"/>
      <c r="L3918" s="63"/>
      <c r="M3918" s="63"/>
      <c r="N3918" s="63"/>
      <c r="O3918" s="63"/>
      <c r="P3918" s="63"/>
      <c r="Q3918" s="63"/>
      <c r="R3918" s="63"/>
      <c r="S3918" s="63"/>
      <c r="T3918" s="63"/>
      <c r="U3918" s="63"/>
      <c r="V3918" s="63"/>
      <c r="W3918" s="63"/>
      <c r="X3918" s="63"/>
      <c r="Y3918" s="63"/>
      <c r="Z3918" s="63"/>
      <c r="AA3918" s="63"/>
      <c r="AB3918" s="63"/>
      <c r="AC3918" s="63"/>
      <c r="AD3918" s="63"/>
      <c r="AE3918" s="63"/>
      <c r="AF3918" s="63"/>
      <c r="AG3918" s="63"/>
      <c r="AH3918" s="63"/>
      <c r="AI3918" s="63"/>
      <c r="AJ3918" s="63"/>
      <c r="AK3918" s="63"/>
      <c r="AL3918" s="63"/>
      <c r="AM3918" s="63"/>
      <c r="AN3918" s="63"/>
      <c r="AO3918" s="63"/>
      <c r="AP3918" s="63"/>
      <c r="AQ3918" s="63"/>
      <c r="AR3918" s="63"/>
      <c r="AS3918" s="63"/>
      <c r="AT3918" s="63"/>
      <c r="AU3918" s="63"/>
      <c r="AV3918" s="63"/>
      <c r="AW3918" s="63"/>
      <c r="AX3918" s="63"/>
      <c r="AY3918" s="63"/>
      <c r="AZ3918" s="63"/>
      <c r="BA3918" s="63"/>
      <c r="BB3918" s="63"/>
      <c r="BC3918" s="63"/>
      <c r="BD3918" s="63"/>
      <c r="BE3918" s="63"/>
      <c r="BF3918" s="63"/>
      <c r="BG3918" s="63"/>
      <c r="BH3918" s="63"/>
      <c r="BI3918" s="63"/>
      <c r="BJ3918" s="63"/>
      <c r="BK3918" s="63"/>
      <c r="BL3918" s="63"/>
      <c r="BM3918" s="63"/>
      <c r="BN3918" s="63"/>
      <c r="BO3918" s="63"/>
      <c r="BP3918" s="63"/>
      <c r="BQ3918" s="63"/>
      <c r="BR3918" s="63"/>
      <c r="BS3918" s="63"/>
      <c r="BT3918" s="63"/>
      <c r="BU3918" s="63"/>
      <c r="BV3918" s="63"/>
      <c r="BW3918" s="63"/>
      <c r="BX3918" s="63"/>
      <c r="BY3918" s="63"/>
      <c r="BZ3918" s="63"/>
      <c r="CA3918" s="63"/>
      <c r="CB3918" s="63"/>
      <c r="CC3918" s="63"/>
      <c r="CD3918" s="63"/>
      <c r="CE3918" s="63"/>
      <c r="CF3918" s="63"/>
      <c r="CG3918" s="63"/>
      <c r="CH3918" s="63"/>
      <c r="CI3918" s="63"/>
      <c r="CJ3918" s="63"/>
      <c r="CK3918" s="63"/>
      <c r="CL3918" s="63"/>
      <c r="CM3918" s="63"/>
      <c r="CN3918" s="63"/>
      <c r="CO3918" s="63"/>
      <c r="CP3918" s="63"/>
      <c r="CR3918" s="227"/>
      <c r="CS3918" s="74"/>
    </row>
    <row r="3919" spans="1:97" s="72" customFormat="1" ht="75.75" customHeight="1">
      <c r="A3919" s="63"/>
      <c r="B3919" s="63"/>
      <c r="C3919" s="63"/>
      <c r="D3919" s="63"/>
      <c r="E3919" s="63"/>
      <c r="F3919" s="63"/>
      <c r="G3919" s="63"/>
      <c r="H3919" s="63"/>
      <c r="I3919" s="63"/>
      <c r="J3919" s="63"/>
      <c r="K3919" s="63"/>
      <c r="L3919" s="63"/>
      <c r="M3919" s="63"/>
      <c r="N3919" s="63"/>
      <c r="O3919" s="63"/>
      <c r="P3919" s="63"/>
      <c r="Q3919" s="63"/>
      <c r="R3919" s="63"/>
      <c r="S3919" s="63"/>
      <c r="T3919" s="63"/>
      <c r="U3919" s="63"/>
      <c r="V3919" s="63"/>
      <c r="W3919" s="63"/>
      <c r="X3919" s="63"/>
      <c r="Y3919" s="63"/>
      <c r="Z3919" s="63"/>
      <c r="AA3919" s="63"/>
      <c r="AB3919" s="63"/>
      <c r="AC3919" s="63"/>
      <c r="AD3919" s="63"/>
      <c r="AE3919" s="63"/>
      <c r="AF3919" s="63"/>
      <c r="AG3919" s="63"/>
      <c r="AH3919" s="63"/>
      <c r="AI3919" s="63"/>
      <c r="AJ3919" s="63"/>
      <c r="AK3919" s="63"/>
      <c r="AL3919" s="63"/>
      <c r="AM3919" s="63"/>
      <c r="AN3919" s="63"/>
      <c r="AO3919" s="63"/>
      <c r="AP3919" s="63"/>
      <c r="AQ3919" s="63"/>
      <c r="AR3919" s="63"/>
      <c r="AS3919" s="63"/>
      <c r="AT3919" s="63"/>
      <c r="AU3919" s="63"/>
      <c r="AV3919" s="63"/>
      <c r="AW3919" s="63"/>
      <c r="AX3919" s="63"/>
      <c r="AY3919" s="63"/>
      <c r="AZ3919" s="63"/>
      <c r="BA3919" s="63"/>
      <c r="BB3919" s="63"/>
      <c r="BC3919" s="63"/>
      <c r="BD3919" s="63"/>
      <c r="BE3919" s="63"/>
      <c r="BF3919" s="63"/>
      <c r="BG3919" s="63"/>
      <c r="BH3919" s="63"/>
      <c r="BI3919" s="63"/>
      <c r="BJ3919" s="63"/>
      <c r="BK3919" s="63"/>
      <c r="BL3919" s="63"/>
      <c r="BM3919" s="63"/>
      <c r="BN3919" s="63"/>
      <c r="BO3919" s="63"/>
      <c r="BP3919" s="63"/>
      <c r="BQ3919" s="63"/>
      <c r="BR3919" s="63"/>
      <c r="BS3919" s="63"/>
      <c r="BT3919" s="63"/>
      <c r="BU3919" s="63"/>
      <c r="BV3919" s="63"/>
      <c r="BW3919" s="63"/>
      <c r="BX3919" s="63"/>
      <c r="BY3919" s="63"/>
      <c r="BZ3919" s="63"/>
      <c r="CA3919" s="63"/>
      <c r="CB3919" s="63"/>
      <c r="CC3919" s="63"/>
      <c r="CD3919" s="63"/>
      <c r="CE3919" s="63"/>
      <c r="CF3919" s="63"/>
      <c r="CG3919" s="63"/>
      <c r="CH3919" s="63"/>
      <c r="CI3919" s="63"/>
      <c r="CJ3919" s="63"/>
      <c r="CK3919" s="63"/>
      <c r="CL3919" s="63"/>
      <c r="CM3919" s="63"/>
      <c r="CN3919" s="63"/>
      <c r="CO3919" s="63"/>
      <c r="CP3919" s="63"/>
      <c r="CR3919" s="227"/>
      <c r="CS3919" s="74"/>
    </row>
    <row r="3920" spans="1:97" s="72" customFormat="1" ht="75.75" customHeight="1">
      <c r="A3920" s="63"/>
      <c r="B3920" s="63"/>
      <c r="C3920" s="63"/>
      <c r="D3920" s="63"/>
      <c r="E3920" s="63"/>
      <c r="F3920" s="63"/>
      <c r="G3920" s="63"/>
      <c r="H3920" s="63"/>
      <c r="I3920" s="63"/>
      <c r="J3920" s="63"/>
      <c r="K3920" s="63"/>
      <c r="L3920" s="63"/>
      <c r="M3920" s="63"/>
      <c r="N3920" s="63"/>
      <c r="O3920" s="63"/>
      <c r="P3920" s="63"/>
      <c r="Q3920" s="63"/>
      <c r="R3920" s="63"/>
      <c r="S3920" s="63"/>
      <c r="T3920" s="63"/>
      <c r="U3920" s="63"/>
      <c r="V3920" s="63"/>
      <c r="W3920" s="63"/>
      <c r="X3920" s="63"/>
      <c r="Y3920" s="63"/>
      <c r="Z3920" s="63"/>
      <c r="AA3920" s="63"/>
      <c r="AB3920" s="63"/>
      <c r="AC3920" s="63"/>
      <c r="AD3920" s="63"/>
      <c r="AE3920" s="63"/>
      <c r="AF3920" s="63"/>
      <c r="AG3920" s="63"/>
      <c r="AH3920" s="63"/>
      <c r="AI3920" s="63"/>
      <c r="AJ3920" s="63"/>
      <c r="AK3920" s="63"/>
      <c r="AL3920" s="63"/>
      <c r="AM3920" s="63"/>
      <c r="AN3920" s="63"/>
      <c r="AO3920" s="63"/>
      <c r="AP3920" s="63"/>
      <c r="AQ3920" s="63"/>
      <c r="AR3920" s="63"/>
      <c r="AS3920" s="63"/>
      <c r="AT3920" s="63"/>
      <c r="AU3920" s="63"/>
      <c r="AV3920" s="63"/>
      <c r="AW3920" s="63"/>
      <c r="AX3920" s="63"/>
      <c r="AY3920" s="63"/>
      <c r="AZ3920" s="63"/>
      <c r="BA3920" s="63"/>
      <c r="BB3920" s="63"/>
      <c r="BC3920" s="63"/>
      <c r="BD3920" s="63"/>
      <c r="BE3920" s="63"/>
      <c r="BF3920" s="63"/>
      <c r="BG3920" s="63"/>
      <c r="BH3920" s="63"/>
      <c r="BI3920" s="63"/>
      <c r="BJ3920" s="63"/>
      <c r="BK3920" s="63"/>
      <c r="BL3920" s="63"/>
      <c r="BM3920" s="63"/>
      <c r="BN3920" s="63"/>
      <c r="BO3920" s="63"/>
      <c r="BP3920" s="63"/>
      <c r="BQ3920" s="63"/>
      <c r="BR3920" s="63"/>
      <c r="BS3920" s="63"/>
      <c r="BT3920" s="63"/>
      <c r="BU3920" s="63"/>
      <c r="BV3920" s="63"/>
      <c r="BW3920" s="63"/>
      <c r="BX3920" s="63"/>
      <c r="BY3920" s="63"/>
      <c r="BZ3920" s="63"/>
      <c r="CA3920" s="63"/>
      <c r="CB3920" s="63"/>
      <c r="CC3920" s="63"/>
      <c r="CD3920" s="63"/>
      <c r="CE3920" s="63"/>
      <c r="CF3920" s="63"/>
      <c r="CG3920" s="63"/>
      <c r="CH3920" s="63"/>
      <c r="CI3920" s="63"/>
      <c r="CJ3920" s="63"/>
      <c r="CK3920" s="63"/>
      <c r="CL3920" s="63"/>
      <c r="CM3920" s="63"/>
      <c r="CN3920" s="63"/>
      <c r="CO3920" s="63"/>
      <c r="CP3920" s="63"/>
      <c r="CR3920" s="227"/>
      <c r="CS3920" s="74"/>
    </row>
    <row r="3921" spans="1:97" s="72" customFormat="1" ht="75.75" customHeight="1">
      <c r="A3921" s="63"/>
      <c r="B3921" s="63"/>
      <c r="C3921" s="63"/>
      <c r="D3921" s="63"/>
      <c r="E3921" s="63"/>
      <c r="F3921" s="63"/>
      <c r="G3921" s="63"/>
      <c r="H3921" s="63"/>
      <c r="I3921" s="63"/>
      <c r="J3921" s="63"/>
      <c r="K3921" s="63"/>
      <c r="L3921" s="63"/>
      <c r="M3921" s="63"/>
      <c r="N3921" s="63"/>
      <c r="O3921" s="63"/>
      <c r="P3921" s="63"/>
      <c r="Q3921" s="63"/>
      <c r="R3921" s="63"/>
      <c r="S3921" s="63"/>
      <c r="T3921" s="63"/>
      <c r="U3921" s="63"/>
      <c r="V3921" s="63"/>
      <c r="W3921" s="63"/>
      <c r="X3921" s="63"/>
      <c r="Y3921" s="63"/>
      <c r="Z3921" s="63"/>
      <c r="AA3921" s="63"/>
      <c r="AB3921" s="63"/>
      <c r="AC3921" s="63"/>
      <c r="AD3921" s="63"/>
      <c r="AE3921" s="63"/>
      <c r="AF3921" s="63"/>
      <c r="AG3921" s="63"/>
      <c r="AH3921" s="63"/>
      <c r="AI3921" s="63"/>
      <c r="AJ3921" s="63"/>
      <c r="AK3921" s="63"/>
      <c r="AL3921" s="63"/>
      <c r="AM3921" s="63"/>
      <c r="AN3921" s="63"/>
      <c r="AO3921" s="63"/>
      <c r="AP3921" s="63"/>
      <c r="AQ3921" s="63"/>
      <c r="AR3921" s="63"/>
      <c r="AS3921" s="63"/>
      <c r="AT3921" s="63"/>
      <c r="AU3921" s="63"/>
      <c r="AV3921" s="63"/>
      <c r="AW3921" s="63"/>
      <c r="AX3921" s="63"/>
      <c r="AY3921" s="63"/>
      <c r="AZ3921" s="63"/>
      <c r="BA3921" s="63"/>
      <c r="BB3921" s="63"/>
      <c r="BC3921" s="63"/>
      <c r="BD3921" s="63"/>
      <c r="BE3921" s="63"/>
      <c r="BF3921" s="63"/>
      <c r="BG3921" s="63"/>
      <c r="BH3921" s="63"/>
      <c r="BI3921" s="63"/>
      <c r="BJ3921" s="63"/>
      <c r="BK3921" s="63"/>
      <c r="BL3921" s="63"/>
      <c r="BM3921" s="63"/>
      <c r="BN3921" s="63"/>
      <c r="BO3921" s="63"/>
      <c r="BP3921" s="63"/>
      <c r="BQ3921" s="63"/>
      <c r="BR3921" s="63"/>
      <c r="BS3921" s="63"/>
      <c r="BT3921" s="63"/>
      <c r="BU3921" s="63"/>
      <c r="BV3921" s="63"/>
      <c r="BW3921" s="63"/>
      <c r="BX3921" s="63"/>
      <c r="BY3921" s="63"/>
      <c r="BZ3921" s="63"/>
      <c r="CA3921" s="63"/>
      <c r="CB3921" s="63"/>
      <c r="CC3921" s="63"/>
      <c r="CD3921" s="63"/>
      <c r="CE3921" s="63"/>
      <c r="CF3921" s="63"/>
      <c r="CG3921" s="63"/>
      <c r="CH3921" s="63"/>
      <c r="CI3921" s="63"/>
      <c r="CJ3921" s="63"/>
      <c r="CK3921" s="63"/>
      <c r="CL3921" s="63"/>
      <c r="CM3921" s="63"/>
      <c r="CN3921" s="63"/>
      <c r="CO3921" s="63"/>
      <c r="CP3921" s="63"/>
      <c r="CR3921" s="227"/>
      <c r="CS3921" s="74"/>
    </row>
    <row r="3922" spans="1:97" s="72" customFormat="1" ht="75.75" customHeight="1">
      <c r="A3922" s="63"/>
      <c r="B3922" s="63"/>
      <c r="C3922" s="63"/>
      <c r="D3922" s="63"/>
      <c r="E3922" s="63"/>
      <c r="F3922" s="63"/>
      <c r="G3922" s="63"/>
      <c r="H3922" s="63"/>
      <c r="I3922" s="63"/>
      <c r="J3922" s="63"/>
      <c r="K3922" s="63"/>
      <c r="L3922" s="63"/>
      <c r="M3922" s="63"/>
      <c r="N3922" s="63"/>
      <c r="O3922" s="63"/>
      <c r="P3922" s="63"/>
      <c r="Q3922" s="63"/>
      <c r="R3922" s="63"/>
      <c r="S3922" s="63"/>
      <c r="T3922" s="63"/>
      <c r="U3922" s="63"/>
      <c r="V3922" s="63"/>
      <c r="W3922" s="63"/>
      <c r="X3922" s="63"/>
      <c r="Y3922" s="63"/>
      <c r="Z3922" s="63"/>
      <c r="AA3922" s="63"/>
      <c r="AB3922" s="63"/>
      <c r="AC3922" s="63"/>
      <c r="AD3922" s="63"/>
      <c r="AE3922" s="63"/>
      <c r="AF3922" s="63"/>
      <c r="AG3922" s="63"/>
      <c r="AH3922" s="63"/>
      <c r="AI3922" s="63"/>
      <c r="AJ3922" s="63"/>
      <c r="AK3922" s="63"/>
      <c r="AL3922" s="63"/>
      <c r="AM3922" s="63"/>
      <c r="AN3922" s="63"/>
      <c r="AO3922" s="63"/>
      <c r="AP3922" s="63"/>
      <c r="AQ3922" s="63"/>
      <c r="AR3922" s="63"/>
      <c r="AS3922" s="63"/>
      <c r="AT3922" s="63"/>
      <c r="AU3922" s="63"/>
      <c r="AV3922" s="63"/>
      <c r="AW3922" s="63"/>
      <c r="AX3922" s="63"/>
      <c r="AY3922" s="63"/>
      <c r="AZ3922" s="63"/>
      <c r="BA3922" s="63"/>
      <c r="BB3922" s="63"/>
      <c r="BC3922" s="63"/>
      <c r="BD3922" s="63"/>
      <c r="BE3922" s="63"/>
      <c r="BF3922" s="63"/>
      <c r="BG3922" s="63"/>
      <c r="BH3922" s="63"/>
      <c r="BI3922" s="63"/>
      <c r="BJ3922" s="63"/>
      <c r="BK3922" s="63"/>
      <c r="BL3922" s="63"/>
      <c r="BM3922" s="63"/>
      <c r="BN3922" s="63"/>
      <c r="BO3922" s="63"/>
      <c r="BP3922" s="63"/>
      <c r="BQ3922" s="63"/>
      <c r="BR3922" s="63"/>
      <c r="BS3922" s="63"/>
      <c r="BT3922" s="63"/>
      <c r="BU3922" s="63"/>
      <c r="BV3922" s="63"/>
      <c r="BW3922" s="63"/>
      <c r="BX3922" s="63"/>
      <c r="BY3922" s="63"/>
      <c r="BZ3922" s="63"/>
      <c r="CA3922" s="63"/>
      <c r="CB3922" s="63"/>
      <c r="CC3922" s="63"/>
      <c r="CD3922" s="63"/>
      <c r="CE3922" s="63"/>
      <c r="CF3922" s="63"/>
      <c r="CG3922" s="63"/>
      <c r="CH3922" s="63"/>
      <c r="CI3922" s="63"/>
      <c r="CJ3922" s="63"/>
      <c r="CK3922" s="63"/>
      <c r="CL3922" s="63"/>
      <c r="CM3922" s="63"/>
      <c r="CN3922" s="63"/>
      <c r="CO3922" s="63"/>
      <c r="CP3922" s="63"/>
      <c r="CR3922" s="227"/>
      <c r="CS3922" s="74"/>
    </row>
    <row r="3923" spans="1:97" s="72" customFormat="1" ht="75.75" customHeight="1">
      <c r="A3923" s="63"/>
      <c r="B3923" s="63"/>
      <c r="C3923" s="63"/>
      <c r="D3923" s="63"/>
      <c r="E3923" s="63"/>
      <c r="F3923" s="63"/>
      <c r="G3923" s="63"/>
      <c r="H3923" s="63"/>
      <c r="I3923" s="63"/>
      <c r="J3923" s="63"/>
      <c r="K3923" s="63"/>
      <c r="L3923" s="63"/>
      <c r="M3923" s="63"/>
      <c r="N3923" s="63"/>
      <c r="O3923" s="63"/>
      <c r="P3923" s="63"/>
      <c r="Q3923" s="63"/>
      <c r="R3923" s="63"/>
      <c r="S3923" s="63"/>
      <c r="T3923" s="63"/>
      <c r="U3923" s="63"/>
      <c r="V3923" s="63"/>
      <c r="W3923" s="63"/>
      <c r="X3923" s="63"/>
      <c r="Y3923" s="63"/>
      <c r="Z3923" s="63"/>
      <c r="AA3923" s="63"/>
      <c r="AB3923" s="63"/>
      <c r="AC3923" s="63"/>
      <c r="AD3923" s="63"/>
      <c r="AE3923" s="63"/>
      <c r="AF3923" s="63"/>
      <c r="AG3923" s="63"/>
      <c r="AH3923" s="63"/>
      <c r="AI3923" s="63"/>
      <c r="AJ3923" s="63"/>
      <c r="AK3923" s="63"/>
      <c r="AL3923" s="63"/>
      <c r="AM3923" s="63"/>
      <c r="AN3923" s="63"/>
      <c r="AO3923" s="63"/>
      <c r="AP3923" s="63"/>
      <c r="AQ3923" s="63"/>
      <c r="AR3923" s="63"/>
      <c r="AS3923" s="63"/>
      <c r="AT3923" s="63"/>
      <c r="AU3923" s="63"/>
      <c r="AV3923" s="63"/>
      <c r="AW3923" s="63"/>
      <c r="AX3923" s="63"/>
      <c r="AY3923" s="63"/>
      <c r="AZ3923" s="63"/>
      <c r="BA3923" s="63"/>
      <c r="BB3923" s="63"/>
      <c r="BC3923" s="63"/>
      <c r="BD3923" s="63"/>
      <c r="BE3923" s="63"/>
      <c r="BF3923" s="63"/>
      <c r="BG3923" s="63"/>
      <c r="BH3923" s="63"/>
      <c r="BI3923" s="63"/>
      <c r="BJ3923" s="63"/>
      <c r="BK3923" s="63"/>
      <c r="BL3923" s="63"/>
      <c r="BM3923" s="63"/>
      <c r="BN3923" s="63"/>
      <c r="BO3923" s="63"/>
      <c r="BP3923" s="63"/>
      <c r="BQ3923" s="63"/>
      <c r="BR3923" s="63"/>
      <c r="BS3923" s="63"/>
      <c r="BT3923" s="63"/>
      <c r="BU3923" s="63"/>
      <c r="BV3923" s="63"/>
      <c r="BW3923" s="63"/>
      <c r="BX3923" s="63"/>
      <c r="BY3923" s="63"/>
      <c r="BZ3923" s="63"/>
      <c r="CA3923" s="63"/>
      <c r="CB3923" s="63"/>
      <c r="CC3923" s="63"/>
      <c r="CD3923" s="63"/>
      <c r="CE3923" s="63"/>
      <c r="CF3923" s="63"/>
      <c r="CG3923" s="63"/>
      <c r="CH3923" s="63"/>
      <c r="CI3923" s="63"/>
      <c r="CJ3923" s="63"/>
      <c r="CK3923" s="63"/>
      <c r="CL3923" s="63"/>
      <c r="CM3923" s="63"/>
      <c r="CN3923" s="63"/>
      <c r="CO3923" s="63"/>
      <c r="CP3923" s="63"/>
      <c r="CR3923" s="227"/>
      <c r="CS3923" s="74"/>
    </row>
    <row r="3924" spans="1:97" s="72" customFormat="1" ht="75.75" customHeight="1">
      <c r="A3924" s="63"/>
      <c r="B3924" s="63"/>
      <c r="C3924" s="63"/>
      <c r="D3924" s="63"/>
      <c r="E3924" s="63"/>
      <c r="F3924" s="63"/>
      <c r="G3924" s="63"/>
      <c r="H3924" s="63"/>
      <c r="I3924" s="63"/>
      <c r="J3924" s="63"/>
      <c r="K3924" s="63"/>
      <c r="L3924" s="63"/>
      <c r="M3924" s="63"/>
      <c r="N3924" s="63"/>
      <c r="O3924" s="63"/>
      <c r="P3924" s="63"/>
      <c r="Q3924" s="63"/>
      <c r="R3924" s="63"/>
      <c r="S3924" s="63"/>
      <c r="T3924" s="63"/>
      <c r="U3924" s="63"/>
      <c r="V3924" s="63"/>
      <c r="W3924" s="63"/>
      <c r="X3924" s="63"/>
      <c r="Y3924" s="63"/>
      <c r="Z3924" s="63"/>
      <c r="AA3924" s="63"/>
      <c r="AB3924" s="63"/>
      <c r="AC3924" s="63"/>
      <c r="AD3924" s="63"/>
      <c r="AE3924" s="63"/>
      <c r="AF3924" s="63"/>
      <c r="AG3924" s="63"/>
      <c r="AH3924" s="63"/>
      <c r="AI3924" s="63"/>
      <c r="AJ3924" s="63"/>
      <c r="AK3924" s="63"/>
      <c r="AL3924" s="63"/>
      <c r="AM3924" s="63"/>
      <c r="AN3924" s="63"/>
      <c r="AO3924" s="63"/>
      <c r="AP3924" s="63"/>
      <c r="AQ3924" s="63"/>
      <c r="AR3924" s="63"/>
      <c r="AS3924" s="63"/>
      <c r="AT3924" s="63"/>
      <c r="AU3924" s="63"/>
      <c r="AV3924" s="63"/>
      <c r="AW3924" s="63"/>
      <c r="AX3924" s="63"/>
      <c r="AY3924" s="63"/>
      <c r="AZ3924" s="63"/>
      <c r="BA3924" s="63"/>
      <c r="BB3924" s="63"/>
      <c r="BC3924" s="63"/>
      <c r="BD3924" s="63"/>
      <c r="BE3924" s="63"/>
      <c r="BF3924" s="63"/>
      <c r="BG3924" s="63"/>
      <c r="BH3924" s="63"/>
      <c r="BI3924" s="63"/>
      <c r="BJ3924" s="63"/>
      <c r="BK3924" s="63"/>
      <c r="BL3924" s="63"/>
      <c r="BM3924" s="63"/>
      <c r="BN3924" s="63"/>
      <c r="BO3924" s="63"/>
      <c r="BP3924" s="63"/>
      <c r="BQ3924" s="63"/>
      <c r="BR3924" s="63"/>
      <c r="BS3924" s="63"/>
      <c r="BT3924" s="63"/>
      <c r="BU3924" s="63"/>
      <c r="BV3924" s="63"/>
      <c r="BW3924" s="63"/>
      <c r="BX3924" s="63"/>
      <c r="BY3924" s="63"/>
      <c r="BZ3924" s="63"/>
      <c r="CA3924" s="63"/>
      <c r="CB3924" s="63"/>
      <c r="CC3924" s="63"/>
      <c r="CD3924" s="63"/>
      <c r="CE3924" s="63"/>
      <c r="CF3924" s="63"/>
      <c r="CG3924" s="63"/>
      <c r="CH3924" s="63"/>
      <c r="CI3924" s="63"/>
      <c r="CJ3924" s="63"/>
      <c r="CK3924" s="63"/>
      <c r="CL3924" s="63"/>
      <c r="CM3924" s="63"/>
      <c r="CN3924" s="63"/>
      <c r="CO3924" s="63"/>
      <c r="CP3924" s="63"/>
      <c r="CR3924" s="227"/>
      <c r="CS3924" s="74"/>
    </row>
    <row r="3925" spans="1:97" s="72" customFormat="1" ht="75.75" customHeight="1">
      <c r="A3925" s="63"/>
      <c r="B3925" s="63"/>
      <c r="C3925" s="63"/>
      <c r="D3925" s="63"/>
      <c r="E3925" s="63"/>
      <c r="F3925" s="63"/>
      <c r="G3925" s="63"/>
      <c r="H3925" s="63"/>
      <c r="I3925" s="63"/>
      <c r="J3925" s="63"/>
      <c r="K3925" s="63"/>
      <c r="L3925" s="63"/>
      <c r="M3925" s="63"/>
      <c r="N3925" s="63"/>
      <c r="O3925" s="63"/>
      <c r="P3925" s="63"/>
      <c r="Q3925" s="63"/>
      <c r="R3925" s="63"/>
      <c r="S3925" s="63"/>
      <c r="T3925" s="63"/>
      <c r="U3925" s="63"/>
      <c r="V3925" s="63"/>
      <c r="W3925" s="63"/>
      <c r="X3925" s="63"/>
      <c r="Y3925" s="63"/>
      <c r="Z3925" s="63"/>
      <c r="AA3925" s="63"/>
      <c r="AB3925" s="63"/>
      <c r="AC3925" s="63"/>
      <c r="AD3925" s="63"/>
      <c r="AE3925" s="63"/>
      <c r="AF3925" s="63"/>
      <c r="AG3925" s="63"/>
      <c r="AH3925" s="63"/>
      <c r="AI3925" s="63"/>
      <c r="AJ3925" s="63"/>
      <c r="AK3925" s="63"/>
      <c r="AL3925" s="63"/>
      <c r="AM3925" s="63"/>
      <c r="AN3925" s="63"/>
      <c r="AO3925" s="63"/>
      <c r="AP3925" s="63"/>
      <c r="AQ3925" s="63"/>
      <c r="AR3925" s="63"/>
      <c r="AS3925" s="63"/>
      <c r="AT3925" s="63"/>
      <c r="AU3925" s="63"/>
      <c r="AV3925" s="63"/>
      <c r="AW3925" s="63"/>
      <c r="AX3925" s="63"/>
      <c r="AY3925" s="63"/>
      <c r="AZ3925" s="63"/>
      <c r="BA3925" s="63"/>
      <c r="BB3925" s="63"/>
      <c r="BC3925" s="63"/>
      <c r="BD3925" s="63"/>
      <c r="BE3925" s="63"/>
      <c r="BF3925" s="63"/>
      <c r="BG3925" s="63"/>
      <c r="BH3925" s="63"/>
      <c r="BI3925" s="63"/>
      <c r="BJ3925" s="63"/>
      <c r="BK3925" s="63"/>
      <c r="BL3925" s="63"/>
      <c r="BM3925" s="63"/>
      <c r="BN3925" s="63"/>
      <c r="BO3925" s="63"/>
      <c r="BP3925" s="63"/>
      <c r="BQ3925" s="63"/>
      <c r="BR3925" s="63"/>
      <c r="BS3925" s="63"/>
      <c r="BT3925" s="63"/>
      <c r="BU3925" s="63"/>
      <c r="BV3925" s="63"/>
      <c r="BW3925" s="63"/>
      <c r="BX3925" s="63"/>
      <c r="BY3925" s="63"/>
      <c r="BZ3925" s="63"/>
      <c r="CA3925" s="63"/>
      <c r="CB3925" s="63"/>
      <c r="CC3925" s="63"/>
      <c r="CD3925" s="63"/>
      <c r="CE3925" s="63"/>
      <c r="CF3925" s="63"/>
      <c r="CG3925" s="63"/>
      <c r="CH3925" s="63"/>
      <c r="CI3925" s="63"/>
      <c r="CJ3925" s="63"/>
      <c r="CK3925" s="63"/>
      <c r="CL3925" s="63"/>
      <c r="CM3925" s="63"/>
      <c r="CN3925" s="63"/>
      <c r="CO3925" s="63"/>
      <c r="CP3925" s="63"/>
      <c r="CR3925" s="227"/>
      <c r="CS3925" s="74"/>
    </row>
    <row r="3926" spans="1:97" s="72" customFormat="1" ht="75.75" customHeight="1">
      <c r="A3926" s="63"/>
      <c r="B3926" s="63"/>
      <c r="C3926" s="63"/>
      <c r="D3926" s="63"/>
      <c r="E3926" s="63"/>
      <c r="F3926" s="63"/>
      <c r="G3926" s="63"/>
      <c r="H3926" s="63"/>
      <c r="I3926" s="63"/>
      <c r="J3926" s="63"/>
      <c r="K3926" s="63"/>
      <c r="L3926" s="63"/>
      <c r="M3926" s="63"/>
      <c r="N3926" s="63"/>
      <c r="O3926" s="63"/>
      <c r="P3926" s="63"/>
      <c r="Q3926" s="63"/>
      <c r="R3926" s="63"/>
      <c r="S3926" s="63"/>
      <c r="T3926" s="63"/>
      <c r="U3926" s="63"/>
      <c r="V3926" s="63"/>
      <c r="W3926" s="63"/>
      <c r="X3926" s="63"/>
      <c r="Y3926" s="63"/>
      <c r="Z3926" s="63"/>
      <c r="AA3926" s="63"/>
      <c r="AB3926" s="63"/>
      <c r="AC3926" s="63"/>
      <c r="AD3926" s="63"/>
      <c r="AE3926" s="63"/>
      <c r="AF3926" s="63"/>
      <c r="AG3926" s="63"/>
      <c r="AH3926" s="63"/>
      <c r="AI3926" s="63"/>
      <c r="AJ3926" s="63"/>
      <c r="AK3926" s="63"/>
      <c r="AL3926" s="63"/>
      <c r="AM3926" s="63"/>
      <c r="AN3926" s="63"/>
      <c r="AO3926" s="63"/>
      <c r="AP3926" s="63"/>
      <c r="AQ3926" s="63"/>
      <c r="AR3926" s="63"/>
      <c r="AS3926" s="63"/>
      <c r="AT3926" s="63"/>
      <c r="AU3926" s="63"/>
      <c r="AV3926" s="63"/>
      <c r="AW3926" s="63"/>
      <c r="AX3926" s="63"/>
      <c r="AY3926" s="63"/>
      <c r="AZ3926" s="63"/>
      <c r="BA3926" s="63"/>
      <c r="BB3926" s="63"/>
      <c r="BC3926" s="63"/>
      <c r="BD3926" s="63"/>
      <c r="BE3926" s="63"/>
      <c r="BF3926" s="63"/>
      <c r="BG3926" s="63"/>
      <c r="BH3926" s="63"/>
      <c r="BI3926" s="63"/>
      <c r="BJ3926" s="63"/>
      <c r="BK3926" s="63"/>
      <c r="BL3926" s="63"/>
      <c r="BM3926" s="63"/>
      <c r="BN3926" s="63"/>
      <c r="BO3926" s="63"/>
      <c r="BP3926" s="63"/>
      <c r="BQ3926" s="63"/>
      <c r="BR3926" s="63"/>
      <c r="BS3926" s="63"/>
      <c r="BT3926" s="63"/>
      <c r="BU3926" s="63"/>
      <c r="BV3926" s="63"/>
      <c r="BW3926" s="63"/>
      <c r="BX3926" s="63"/>
      <c r="BY3926" s="63"/>
      <c r="BZ3926" s="63"/>
      <c r="CA3926" s="63"/>
      <c r="CB3926" s="63"/>
      <c r="CC3926" s="63"/>
      <c r="CD3926" s="63"/>
      <c r="CE3926" s="63"/>
      <c r="CF3926" s="63"/>
      <c r="CG3926" s="63"/>
      <c r="CH3926" s="63"/>
      <c r="CI3926" s="63"/>
      <c r="CJ3926" s="63"/>
      <c r="CK3926" s="63"/>
      <c r="CL3926" s="63"/>
      <c r="CM3926" s="63"/>
      <c r="CN3926" s="63"/>
      <c r="CO3926" s="63"/>
      <c r="CP3926" s="63"/>
      <c r="CR3926" s="227"/>
      <c r="CS3926" s="74"/>
    </row>
    <row r="3927" spans="1:97" s="72" customFormat="1" ht="75.75" customHeight="1">
      <c r="A3927" s="63"/>
      <c r="B3927" s="63"/>
      <c r="C3927" s="63"/>
      <c r="D3927" s="63"/>
      <c r="E3927" s="63"/>
      <c r="F3927" s="63"/>
      <c r="G3927" s="63"/>
      <c r="H3927" s="63"/>
      <c r="I3927" s="63"/>
      <c r="J3927" s="63"/>
      <c r="K3927" s="63"/>
      <c r="L3927" s="63"/>
      <c r="M3927" s="63"/>
      <c r="N3927" s="63"/>
      <c r="O3927" s="63"/>
      <c r="P3927" s="63"/>
      <c r="Q3927" s="63"/>
      <c r="R3927" s="63"/>
      <c r="S3927" s="63"/>
      <c r="T3927" s="63"/>
      <c r="U3927" s="63"/>
      <c r="V3927" s="63"/>
      <c r="W3927" s="63"/>
      <c r="X3927" s="63"/>
      <c r="Y3927" s="63"/>
      <c r="Z3927" s="63"/>
      <c r="AA3927" s="63"/>
      <c r="AB3927" s="63"/>
      <c r="AC3927" s="63"/>
      <c r="AD3927" s="63"/>
      <c r="AE3927" s="63"/>
      <c r="AF3927" s="63"/>
      <c r="AG3927" s="63"/>
      <c r="AH3927" s="63"/>
      <c r="AI3927" s="63"/>
      <c r="AJ3927" s="63"/>
      <c r="AK3927" s="63"/>
      <c r="AL3927" s="63"/>
      <c r="AM3927" s="63"/>
      <c r="AN3927" s="63"/>
      <c r="AO3927" s="63"/>
      <c r="AP3927" s="63"/>
      <c r="AQ3927" s="63"/>
      <c r="AR3927" s="63"/>
      <c r="AS3927" s="63"/>
      <c r="AT3927" s="63"/>
      <c r="AU3927" s="63"/>
      <c r="AV3927" s="63"/>
      <c r="AW3927" s="63"/>
      <c r="AX3927" s="63"/>
      <c r="AY3927" s="63"/>
      <c r="AZ3927" s="63"/>
      <c r="BA3927" s="63"/>
      <c r="BB3927" s="63"/>
      <c r="BC3927" s="63"/>
      <c r="BD3927" s="63"/>
      <c r="BE3927" s="63"/>
      <c r="BF3927" s="63"/>
      <c r="BG3927" s="63"/>
      <c r="BH3927" s="63"/>
      <c r="BI3927" s="63"/>
      <c r="BJ3927" s="63"/>
      <c r="BK3927" s="63"/>
      <c r="BL3927" s="63"/>
      <c r="BM3927" s="63"/>
      <c r="BN3927" s="63"/>
      <c r="BO3927" s="63"/>
      <c r="BP3927" s="63"/>
      <c r="BQ3927" s="63"/>
      <c r="BR3927" s="63"/>
      <c r="BS3927" s="63"/>
      <c r="BT3927" s="63"/>
      <c r="BU3927" s="63"/>
      <c r="BV3927" s="63"/>
      <c r="BW3927" s="63"/>
      <c r="BX3927" s="63"/>
      <c r="BY3927" s="63"/>
      <c r="BZ3927" s="63"/>
      <c r="CA3927" s="63"/>
      <c r="CB3927" s="63"/>
      <c r="CC3927" s="63"/>
      <c r="CD3927" s="63"/>
      <c r="CE3927" s="63"/>
      <c r="CF3927" s="63"/>
      <c r="CG3927" s="63"/>
      <c r="CH3927" s="63"/>
      <c r="CI3927" s="63"/>
      <c r="CJ3927" s="63"/>
      <c r="CK3927" s="63"/>
      <c r="CL3927" s="63"/>
      <c r="CM3927" s="63"/>
      <c r="CN3927" s="63"/>
      <c r="CO3927" s="63"/>
      <c r="CP3927" s="63"/>
      <c r="CR3927" s="227"/>
      <c r="CS3927" s="74"/>
    </row>
    <row r="3928" spans="1:97" s="72" customFormat="1" ht="75.75" customHeight="1">
      <c r="A3928" s="63"/>
      <c r="B3928" s="63"/>
      <c r="C3928" s="63"/>
      <c r="D3928" s="63"/>
      <c r="E3928" s="63"/>
      <c r="F3928" s="63"/>
      <c r="G3928" s="63"/>
      <c r="H3928" s="63"/>
      <c r="I3928" s="63"/>
      <c r="J3928" s="63"/>
      <c r="K3928" s="63"/>
      <c r="L3928" s="63"/>
      <c r="M3928" s="63"/>
      <c r="N3928" s="63"/>
      <c r="O3928" s="63"/>
      <c r="P3928" s="63"/>
      <c r="Q3928" s="63"/>
      <c r="R3928" s="63"/>
      <c r="S3928" s="63"/>
      <c r="T3928" s="63"/>
      <c r="U3928" s="63"/>
      <c r="V3928" s="63"/>
      <c r="W3928" s="63"/>
      <c r="X3928" s="63"/>
      <c r="Y3928" s="63"/>
      <c r="Z3928" s="63"/>
      <c r="AA3928" s="63"/>
      <c r="AB3928" s="63"/>
      <c r="AC3928" s="63"/>
      <c r="AD3928" s="63"/>
      <c r="AE3928" s="63"/>
      <c r="AF3928" s="63"/>
      <c r="AG3928" s="63"/>
      <c r="AH3928" s="63"/>
      <c r="AI3928" s="63"/>
      <c r="AJ3928" s="63"/>
      <c r="AK3928" s="63"/>
      <c r="AL3928" s="63"/>
      <c r="AM3928" s="63"/>
      <c r="AN3928" s="63"/>
      <c r="AO3928" s="63"/>
      <c r="AP3928" s="63"/>
      <c r="AQ3928" s="63"/>
      <c r="AR3928" s="63"/>
      <c r="AS3928" s="63"/>
      <c r="AT3928" s="63"/>
      <c r="AU3928" s="63"/>
      <c r="AV3928" s="63"/>
      <c r="AW3928" s="63"/>
      <c r="AX3928" s="63"/>
      <c r="AY3928" s="63"/>
      <c r="AZ3928" s="63"/>
      <c r="BA3928" s="63"/>
      <c r="BB3928" s="63"/>
      <c r="BC3928" s="63"/>
      <c r="BD3928" s="63"/>
      <c r="BE3928" s="63"/>
      <c r="BF3928" s="63"/>
      <c r="BG3928" s="63"/>
      <c r="BH3928" s="63"/>
      <c r="BI3928" s="63"/>
      <c r="BJ3928" s="63"/>
      <c r="BK3928" s="63"/>
      <c r="BL3928" s="63"/>
      <c r="BM3928" s="63"/>
      <c r="BN3928" s="63"/>
      <c r="BO3928" s="63"/>
      <c r="BP3928" s="63"/>
      <c r="BQ3928" s="63"/>
      <c r="BR3928" s="63"/>
      <c r="BS3928" s="63"/>
      <c r="BT3928" s="63"/>
      <c r="BU3928" s="63"/>
      <c r="BV3928" s="63"/>
      <c r="BW3928" s="63"/>
      <c r="BX3928" s="63"/>
      <c r="BY3928" s="63"/>
      <c r="BZ3928" s="63"/>
      <c r="CA3928" s="63"/>
      <c r="CB3928" s="63"/>
      <c r="CC3928" s="63"/>
      <c r="CD3928" s="63"/>
      <c r="CE3928" s="63"/>
      <c r="CF3928" s="63"/>
      <c r="CG3928" s="63"/>
      <c r="CH3928" s="63"/>
      <c r="CI3928" s="63"/>
      <c r="CJ3928" s="63"/>
      <c r="CK3928" s="63"/>
      <c r="CL3928" s="63"/>
      <c r="CM3928" s="63"/>
      <c r="CN3928" s="63"/>
      <c r="CO3928" s="63"/>
      <c r="CP3928" s="63"/>
      <c r="CR3928" s="227"/>
      <c r="CS3928" s="74"/>
    </row>
    <row r="3929" spans="1:97" s="72" customFormat="1" ht="75.75" customHeight="1">
      <c r="A3929" s="63"/>
      <c r="B3929" s="63"/>
      <c r="C3929" s="63"/>
      <c r="D3929" s="63"/>
      <c r="E3929" s="63"/>
      <c r="F3929" s="63"/>
      <c r="G3929" s="63"/>
      <c r="H3929" s="63"/>
      <c r="I3929" s="63"/>
      <c r="J3929" s="63"/>
      <c r="K3929" s="63"/>
      <c r="L3929" s="63"/>
      <c r="M3929" s="63"/>
      <c r="N3929" s="63"/>
      <c r="O3929" s="63"/>
      <c r="P3929" s="63"/>
      <c r="Q3929" s="63"/>
      <c r="R3929" s="63"/>
      <c r="S3929" s="63"/>
      <c r="T3929" s="63"/>
      <c r="U3929" s="63"/>
      <c r="V3929" s="63"/>
      <c r="W3929" s="63"/>
      <c r="X3929" s="63"/>
      <c r="Y3929" s="63"/>
      <c r="Z3929" s="63"/>
      <c r="AA3929" s="63"/>
      <c r="AB3929" s="63"/>
      <c r="AC3929" s="63"/>
      <c r="AD3929" s="63"/>
      <c r="AE3929" s="63"/>
      <c r="AF3929" s="63"/>
      <c r="AG3929" s="63"/>
      <c r="AH3929" s="63"/>
      <c r="AI3929" s="63"/>
      <c r="AJ3929" s="63"/>
      <c r="AK3929" s="63"/>
      <c r="AL3929" s="63"/>
      <c r="AM3929" s="63"/>
      <c r="AN3929" s="63"/>
      <c r="AO3929" s="63"/>
      <c r="AP3929" s="63"/>
      <c r="AQ3929" s="63"/>
      <c r="AR3929" s="63"/>
      <c r="AS3929" s="63"/>
      <c r="AT3929" s="63"/>
      <c r="AU3929" s="63"/>
      <c r="AV3929" s="63"/>
      <c r="AW3929" s="63"/>
      <c r="AX3929" s="63"/>
      <c r="AY3929" s="63"/>
      <c r="AZ3929" s="63"/>
      <c r="BA3929" s="63"/>
      <c r="BB3929" s="63"/>
      <c r="BC3929" s="63"/>
      <c r="BD3929" s="63"/>
      <c r="BE3929" s="63"/>
      <c r="BF3929" s="63"/>
      <c r="BG3929" s="63"/>
      <c r="BH3929" s="63"/>
      <c r="BI3929" s="63"/>
      <c r="BJ3929" s="63"/>
      <c r="BK3929" s="63"/>
      <c r="BL3929" s="63"/>
      <c r="BM3929" s="63"/>
      <c r="BN3929" s="63"/>
      <c r="BO3929" s="63"/>
      <c r="BP3929" s="63"/>
      <c r="BQ3929" s="63"/>
      <c r="BR3929" s="63"/>
      <c r="BS3929" s="63"/>
      <c r="BT3929" s="63"/>
      <c r="BU3929" s="63"/>
      <c r="BV3929" s="63"/>
      <c r="BW3929" s="63"/>
      <c r="BX3929" s="63"/>
      <c r="BY3929" s="63"/>
      <c r="BZ3929" s="63"/>
      <c r="CA3929" s="63"/>
      <c r="CB3929" s="63"/>
      <c r="CC3929" s="63"/>
      <c r="CD3929" s="63"/>
      <c r="CE3929" s="63"/>
      <c r="CF3929" s="63"/>
      <c r="CG3929" s="63"/>
      <c r="CH3929" s="63"/>
      <c r="CI3929" s="63"/>
      <c r="CJ3929" s="63"/>
      <c r="CK3929" s="63"/>
      <c r="CL3929" s="63"/>
      <c r="CM3929" s="63"/>
      <c r="CN3929" s="63"/>
      <c r="CO3929" s="63"/>
      <c r="CP3929" s="63"/>
      <c r="CR3929" s="227"/>
      <c r="CS3929" s="74"/>
    </row>
    <row r="3930" spans="1:97" s="72" customFormat="1" ht="75.75" customHeight="1">
      <c r="A3930" s="63"/>
      <c r="B3930" s="63"/>
      <c r="C3930" s="63"/>
      <c r="D3930" s="63"/>
      <c r="E3930" s="63"/>
      <c r="F3930" s="63"/>
      <c r="G3930" s="63"/>
      <c r="H3930" s="63"/>
      <c r="I3930" s="63"/>
      <c r="J3930" s="63"/>
      <c r="K3930" s="63"/>
      <c r="L3930" s="63"/>
      <c r="M3930" s="63"/>
      <c r="N3930" s="63"/>
      <c r="O3930" s="63"/>
      <c r="P3930" s="63"/>
      <c r="Q3930" s="63"/>
      <c r="R3930" s="63"/>
      <c r="S3930" s="63"/>
      <c r="T3930" s="63"/>
      <c r="U3930" s="63"/>
      <c r="V3930" s="63"/>
      <c r="W3930" s="63"/>
      <c r="X3930" s="63"/>
      <c r="Y3930" s="63"/>
      <c r="Z3930" s="63"/>
      <c r="AA3930" s="63"/>
      <c r="AB3930" s="63"/>
      <c r="AC3930" s="63"/>
      <c r="AD3930" s="63"/>
      <c r="AE3930" s="63"/>
      <c r="AF3930" s="63"/>
      <c r="AG3930" s="63"/>
      <c r="AH3930" s="63"/>
      <c r="AI3930" s="63"/>
      <c r="AJ3930" s="63"/>
      <c r="AK3930" s="63"/>
      <c r="AL3930" s="63"/>
      <c r="AM3930" s="63"/>
      <c r="AN3930" s="63"/>
      <c r="AO3930" s="63"/>
      <c r="AP3930" s="63"/>
      <c r="AQ3930" s="63"/>
      <c r="AR3930" s="63"/>
      <c r="AS3930" s="63"/>
      <c r="AT3930" s="63"/>
      <c r="AU3930" s="63"/>
      <c r="AV3930" s="63"/>
      <c r="AW3930" s="63"/>
      <c r="AX3930" s="63"/>
      <c r="AY3930" s="63"/>
      <c r="AZ3930" s="63"/>
      <c r="BA3930" s="63"/>
      <c r="BB3930" s="63"/>
      <c r="BC3930" s="63"/>
      <c r="BD3930" s="63"/>
      <c r="BE3930" s="63"/>
      <c r="BF3930" s="63"/>
      <c r="BG3930" s="63"/>
      <c r="BH3930" s="63"/>
      <c r="BI3930" s="63"/>
      <c r="BJ3930" s="63"/>
      <c r="BK3930" s="63"/>
      <c r="BL3930" s="63"/>
      <c r="BM3930" s="63"/>
      <c r="BN3930" s="63"/>
      <c r="BO3930" s="63"/>
      <c r="BP3930" s="63"/>
      <c r="BQ3930" s="63"/>
      <c r="BR3930" s="63"/>
      <c r="BS3930" s="63"/>
      <c r="BT3930" s="63"/>
      <c r="BU3930" s="63"/>
      <c r="BV3930" s="63"/>
      <c r="BW3930" s="63"/>
      <c r="BX3930" s="63"/>
      <c r="BY3930" s="63"/>
      <c r="BZ3930" s="63"/>
      <c r="CA3930" s="63"/>
      <c r="CB3930" s="63"/>
      <c r="CC3930" s="63"/>
      <c r="CD3930" s="63"/>
      <c r="CE3930" s="63"/>
      <c r="CF3930" s="63"/>
      <c r="CG3930" s="63"/>
      <c r="CH3930" s="63"/>
      <c r="CI3930" s="63"/>
      <c r="CJ3930" s="63"/>
      <c r="CK3930" s="63"/>
      <c r="CL3930" s="63"/>
      <c r="CM3930" s="63"/>
      <c r="CN3930" s="63"/>
      <c r="CO3930" s="63"/>
      <c r="CP3930" s="63"/>
      <c r="CR3930" s="227"/>
      <c r="CS3930" s="74"/>
    </row>
    <row r="3931" spans="1:97" s="72" customFormat="1" ht="75.75" customHeight="1">
      <c r="A3931" s="63"/>
      <c r="B3931" s="63"/>
      <c r="C3931" s="63"/>
      <c r="D3931" s="63"/>
      <c r="E3931" s="63"/>
      <c r="F3931" s="63"/>
      <c r="G3931" s="63"/>
      <c r="H3931" s="63"/>
      <c r="I3931" s="63"/>
      <c r="J3931" s="63"/>
      <c r="K3931" s="63"/>
      <c r="L3931" s="63"/>
      <c r="M3931" s="63"/>
      <c r="N3931" s="63"/>
      <c r="O3931" s="63"/>
      <c r="P3931" s="63"/>
      <c r="Q3931" s="63"/>
      <c r="R3931" s="63"/>
      <c r="S3931" s="63"/>
      <c r="T3931" s="63"/>
      <c r="U3931" s="63"/>
      <c r="V3931" s="63"/>
      <c r="W3931" s="63"/>
      <c r="X3931" s="63"/>
      <c r="Y3931" s="63"/>
      <c r="Z3931" s="63"/>
      <c r="AA3931" s="63"/>
      <c r="AB3931" s="63"/>
      <c r="AC3931" s="63"/>
      <c r="AD3931" s="63"/>
      <c r="AE3931" s="63"/>
      <c r="AF3931" s="63"/>
      <c r="AG3931" s="63"/>
      <c r="AH3931" s="63"/>
      <c r="AI3931" s="63"/>
      <c r="AJ3931" s="63"/>
      <c r="AK3931" s="63"/>
      <c r="AL3931" s="63"/>
      <c r="AM3931" s="63"/>
      <c r="AN3931" s="63"/>
      <c r="AO3931" s="63"/>
      <c r="AP3931" s="63"/>
      <c r="AQ3931" s="63"/>
      <c r="AR3931" s="63"/>
      <c r="AS3931" s="63"/>
      <c r="AT3931" s="63"/>
      <c r="AU3931" s="63"/>
      <c r="AV3931" s="63"/>
      <c r="AW3931" s="63"/>
      <c r="AX3931" s="63"/>
      <c r="AY3931" s="63"/>
      <c r="AZ3931" s="63"/>
      <c r="BA3931" s="63"/>
      <c r="BB3931" s="63"/>
      <c r="BC3931" s="63"/>
      <c r="BD3931" s="63"/>
      <c r="BE3931" s="63"/>
      <c r="BF3931" s="63"/>
      <c r="BG3931" s="63"/>
      <c r="BH3931" s="63"/>
      <c r="BI3931" s="63"/>
      <c r="BJ3931" s="63"/>
      <c r="BK3931" s="63"/>
      <c r="BL3931" s="63"/>
      <c r="BM3931" s="63"/>
      <c r="BN3931" s="63"/>
      <c r="BO3931" s="63"/>
      <c r="BP3931" s="63"/>
      <c r="BQ3931" s="63"/>
      <c r="BR3931" s="63"/>
      <c r="BS3931" s="63"/>
      <c r="BT3931" s="63"/>
      <c r="BU3931" s="63"/>
      <c r="BV3931" s="63"/>
      <c r="BW3931" s="63"/>
      <c r="BX3931" s="63"/>
      <c r="BY3931" s="63"/>
      <c r="BZ3931" s="63"/>
      <c r="CA3931" s="63"/>
      <c r="CB3931" s="63"/>
      <c r="CC3931" s="63"/>
      <c r="CD3931" s="63"/>
      <c r="CE3931" s="63"/>
      <c r="CF3931" s="63"/>
      <c r="CG3931" s="63"/>
      <c r="CH3931" s="63"/>
      <c r="CI3931" s="63"/>
      <c r="CJ3931" s="63"/>
      <c r="CK3931" s="63"/>
      <c r="CL3931" s="63"/>
      <c r="CM3931" s="63"/>
      <c r="CN3931" s="63"/>
      <c r="CO3931" s="63"/>
      <c r="CP3931" s="63"/>
      <c r="CR3931" s="227"/>
      <c r="CS3931" s="74"/>
    </row>
    <row r="3932" spans="1:97" s="72" customFormat="1" ht="75.75" customHeight="1">
      <c r="A3932" s="63"/>
      <c r="B3932" s="63"/>
      <c r="C3932" s="63"/>
      <c r="D3932" s="63"/>
      <c r="E3932" s="63"/>
      <c r="F3932" s="63"/>
      <c r="G3932" s="63"/>
      <c r="H3932" s="63"/>
      <c r="I3932" s="63"/>
      <c r="J3932" s="63"/>
      <c r="K3932" s="63"/>
      <c r="L3932" s="63"/>
      <c r="M3932" s="63"/>
      <c r="N3932" s="63"/>
      <c r="O3932" s="63"/>
      <c r="P3932" s="63"/>
      <c r="Q3932" s="63"/>
      <c r="R3932" s="63"/>
      <c r="S3932" s="63"/>
      <c r="T3932" s="63"/>
      <c r="U3932" s="63"/>
      <c r="V3932" s="63"/>
      <c r="W3932" s="63"/>
      <c r="X3932" s="63"/>
      <c r="Y3932" s="63"/>
      <c r="Z3932" s="63"/>
      <c r="AA3932" s="63"/>
      <c r="AB3932" s="63"/>
      <c r="AC3932" s="63"/>
      <c r="AD3932" s="63"/>
      <c r="AE3932" s="63"/>
      <c r="AF3932" s="63"/>
      <c r="AG3932" s="63"/>
      <c r="AH3932" s="63"/>
      <c r="AI3932" s="63"/>
      <c r="AJ3932" s="63"/>
      <c r="AK3932" s="63"/>
      <c r="AL3932" s="63"/>
      <c r="AM3932" s="63"/>
      <c r="AN3932" s="63"/>
      <c r="AO3932" s="63"/>
      <c r="AP3932" s="63"/>
      <c r="AQ3932" s="63"/>
      <c r="AR3932" s="63"/>
      <c r="AS3932" s="63"/>
      <c r="AT3932" s="63"/>
      <c r="AU3932" s="63"/>
      <c r="AV3932" s="63"/>
      <c r="AW3932" s="63"/>
      <c r="AX3932" s="63"/>
      <c r="AY3932" s="63"/>
      <c r="AZ3932" s="63"/>
      <c r="BA3932" s="63"/>
      <c r="BB3932" s="63"/>
      <c r="BC3932" s="63"/>
      <c r="BD3932" s="63"/>
      <c r="BE3932" s="63"/>
      <c r="BF3932" s="63"/>
      <c r="BG3932" s="63"/>
      <c r="BH3932" s="63"/>
      <c r="BI3932" s="63"/>
      <c r="BJ3932" s="63"/>
      <c r="BK3932" s="63"/>
      <c r="BL3932" s="63"/>
      <c r="BM3932" s="63"/>
      <c r="BN3932" s="63"/>
      <c r="BO3932" s="63"/>
      <c r="BP3932" s="63"/>
      <c r="BQ3932" s="63"/>
      <c r="BR3932" s="63"/>
      <c r="BS3932" s="63"/>
      <c r="BT3932" s="63"/>
      <c r="BU3932" s="63"/>
      <c r="BV3932" s="63"/>
      <c r="BW3932" s="63"/>
      <c r="BX3932" s="63"/>
      <c r="BY3932" s="63"/>
      <c r="BZ3932" s="63"/>
      <c r="CA3932" s="63"/>
      <c r="CB3932" s="63"/>
      <c r="CC3932" s="63"/>
      <c r="CD3932" s="63"/>
      <c r="CE3932" s="63"/>
      <c r="CF3932" s="63"/>
      <c r="CG3932" s="63"/>
      <c r="CH3932" s="63"/>
      <c r="CI3932" s="63"/>
      <c r="CJ3932" s="63"/>
      <c r="CK3932" s="63"/>
      <c r="CL3932" s="63"/>
      <c r="CM3932" s="63"/>
      <c r="CN3932" s="63"/>
      <c r="CO3932" s="63"/>
      <c r="CP3932" s="63"/>
      <c r="CR3932" s="227"/>
      <c r="CS3932" s="74"/>
    </row>
    <row r="3933" spans="1:97" s="72" customFormat="1" ht="75.75" customHeight="1">
      <c r="A3933" s="63"/>
      <c r="B3933" s="63"/>
      <c r="C3933" s="63"/>
      <c r="D3933" s="63"/>
      <c r="E3933" s="63"/>
      <c r="F3933" s="63"/>
      <c r="G3933" s="63"/>
      <c r="H3933" s="63"/>
      <c r="I3933" s="63"/>
      <c r="J3933" s="63"/>
      <c r="K3933" s="63"/>
      <c r="L3933" s="63"/>
      <c r="M3933" s="63"/>
      <c r="N3933" s="63"/>
      <c r="O3933" s="63"/>
      <c r="P3933" s="63"/>
      <c r="Q3933" s="63"/>
      <c r="R3933" s="63"/>
      <c r="S3933" s="63"/>
      <c r="T3933" s="63"/>
      <c r="U3933" s="63"/>
      <c r="V3933" s="63"/>
      <c r="W3933" s="63"/>
      <c r="X3933" s="63"/>
      <c r="Y3933" s="63"/>
      <c r="Z3933" s="63"/>
      <c r="AA3933" s="63"/>
      <c r="AB3933" s="63"/>
      <c r="AC3933" s="63"/>
      <c r="AD3933" s="63"/>
      <c r="AE3933" s="63"/>
      <c r="AF3933" s="63"/>
      <c r="AG3933" s="63"/>
      <c r="AH3933" s="63"/>
      <c r="AI3933" s="63"/>
      <c r="AJ3933" s="63"/>
      <c r="AK3933" s="63"/>
      <c r="AL3933" s="63"/>
      <c r="AM3933" s="63"/>
      <c r="AN3933" s="63"/>
      <c r="AO3933" s="63"/>
      <c r="AP3933" s="63"/>
      <c r="AQ3933" s="63"/>
      <c r="AR3933" s="63"/>
      <c r="AS3933" s="63"/>
      <c r="AT3933" s="63"/>
      <c r="AU3933" s="63"/>
      <c r="AV3933" s="63"/>
      <c r="AW3933" s="63"/>
      <c r="AX3933" s="63"/>
      <c r="AY3933" s="63"/>
      <c r="AZ3933" s="63"/>
      <c r="BA3933" s="63"/>
      <c r="BB3933" s="63"/>
      <c r="BC3933" s="63"/>
      <c r="BD3933" s="63"/>
      <c r="BE3933" s="63"/>
      <c r="BF3933" s="63"/>
      <c r="BG3933" s="63"/>
      <c r="BH3933" s="63"/>
      <c r="BI3933" s="63"/>
      <c r="BJ3933" s="63"/>
      <c r="BK3933" s="63"/>
      <c r="BL3933" s="63"/>
      <c r="BM3933" s="63"/>
      <c r="BN3933" s="63"/>
      <c r="BO3933" s="63"/>
      <c r="BP3933" s="63"/>
      <c r="BQ3933" s="63"/>
      <c r="BR3933" s="63"/>
      <c r="BS3933" s="63"/>
      <c r="BT3933" s="63"/>
      <c r="BU3933" s="63"/>
      <c r="BV3933" s="63"/>
      <c r="BW3933" s="63"/>
      <c r="BX3933" s="63"/>
      <c r="BY3933" s="63"/>
      <c r="BZ3933" s="63"/>
      <c r="CA3933" s="63"/>
      <c r="CB3933" s="63"/>
      <c r="CC3933" s="63"/>
      <c r="CD3933" s="63"/>
      <c r="CE3933" s="63"/>
      <c r="CF3933" s="63"/>
      <c r="CG3933" s="63"/>
      <c r="CH3933" s="63"/>
      <c r="CI3933" s="63"/>
      <c r="CJ3933" s="63"/>
      <c r="CK3933" s="63"/>
      <c r="CL3933" s="63"/>
      <c r="CM3933" s="63"/>
      <c r="CN3933" s="63"/>
      <c r="CO3933" s="63"/>
      <c r="CP3933" s="63"/>
      <c r="CR3933" s="227"/>
      <c r="CS3933" s="74"/>
    </row>
    <row r="3934" spans="1:97" s="72" customFormat="1" ht="75.75" customHeight="1">
      <c r="A3934" s="63"/>
      <c r="B3934" s="63"/>
      <c r="C3934" s="63"/>
      <c r="D3934" s="63"/>
      <c r="E3934" s="63"/>
      <c r="F3934" s="63"/>
      <c r="G3934" s="63"/>
      <c r="H3934" s="63"/>
      <c r="I3934" s="63"/>
      <c r="J3934" s="63"/>
      <c r="K3934" s="63"/>
      <c r="L3934" s="63"/>
      <c r="M3934" s="63"/>
      <c r="N3934" s="63"/>
      <c r="O3934" s="63"/>
      <c r="P3934" s="63"/>
      <c r="Q3934" s="63"/>
      <c r="R3934" s="63"/>
      <c r="S3934" s="63"/>
      <c r="T3934" s="63"/>
      <c r="U3934" s="63"/>
      <c r="V3934" s="63"/>
      <c r="W3934" s="63"/>
      <c r="X3934" s="63"/>
      <c r="Y3934" s="63"/>
      <c r="Z3934" s="63"/>
      <c r="AA3934" s="63"/>
      <c r="AB3934" s="63"/>
      <c r="AC3934" s="63"/>
      <c r="AD3934" s="63"/>
      <c r="AE3934" s="63"/>
      <c r="AF3934" s="63"/>
      <c r="AG3934" s="63"/>
      <c r="AH3934" s="63"/>
      <c r="AI3934" s="63"/>
      <c r="AJ3934" s="63"/>
      <c r="AK3934" s="63"/>
      <c r="AL3934" s="63"/>
      <c r="AM3934" s="63"/>
      <c r="AN3934" s="63"/>
      <c r="AO3934" s="63"/>
      <c r="AP3934" s="63"/>
      <c r="AQ3934" s="63"/>
      <c r="AR3934" s="63"/>
      <c r="AS3934" s="63"/>
      <c r="AT3934" s="63"/>
      <c r="AU3934" s="63"/>
      <c r="AV3934" s="63"/>
      <c r="AW3934" s="63"/>
      <c r="AX3934" s="63"/>
      <c r="AY3934" s="63"/>
      <c r="AZ3934" s="63"/>
      <c r="BA3934" s="63"/>
      <c r="BB3934" s="63"/>
      <c r="BC3934" s="63"/>
      <c r="BD3934" s="63"/>
      <c r="BE3934" s="63"/>
      <c r="BF3934" s="63"/>
      <c r="BG3934" s="63"/>
      <c r="BH3934" s="63"/>
      <c r="BI3934" s="63"/>
      <c r="BJ3934" s="63"/>
      <c r="BK3934" s="63"/>
      <c r="BL3934" s="63"/>
      <c r="BM3934" s="63"/>
      <c r="BN3934" s="63"/>
      <c r="BO3934" s="63"/>
      <c r="BP3934" s="63"/>
      <c r="BQ3934" s="63"/>
      <c r="BR3934" s="63"/>
      <c r="BS3934" s="63"/>
      <c r="BT3934" s="63"/>
      <c r="BU3934" s="63"/>
      <c r="BV3934" s="63"/>
      <c r="BW3934" s="63"/>
      <c r="BX3934" s="63"/>
      <c r="BY3934" s="63"/>
      <c r="BZ3934" s="63"/>
      <c r="CA3934" s="63"/>
      <c r="CB3934" s="63"/>
      <c r="CC3934" s="63"/>
      <c r="CD3934" s="63"/>
      <c r="CE3934" s="63"/>
      <c r="CF3934" s="63"/>
      <c r="CG3934" s="63"/>
      <c r="CH3934" s="63"/>
      <c r="CI3934" s="63"/>
      <c r="CJ3934" s="63"/>
      <c r="CK3934" s="63"/>
      <c r="CL3934" s="63"/>
      <c r="CM3934" s="63"/>
      <c r="CN3934" s="63"/>
      <c r="CO3934" s="63"/>
      <c r="CP3934" s="63"/>
      <c r="CR3934" s="227"/>
      <c r="CS3934" s="74"/>
    </row>
    <row r="3935" spans="1:97" s="72" customFormat="1" ht="75.75" customHeight="1">
      <c r="A3935" s="63"/>
      <c r="B3935" s="63"/>
      <c r="C3935" s="63"/>
      <c r="D3935" s="63"/>
      <c r="E3935" s="63"/>
      <c r="F3935" s="63"/>
      <c r="G3935" s="63"/>
      <c r="H3935" s="63"/>
      <c r="I3935" s="63"/>
      <c r="J3935" s="63"/>
      <c r="K3935" s="63"/>
      <c r="L3935" s="63"/>
      <c r="M3935" s="63"/>
      <c r="N3935" s="63"/>
      <c r="O3935" s="63"/>
      <c r="P3935" s="63"/>
      <c r="Q3935" s="63"/>
      <c r="R3935" s="63"/>
      <c r="S3935" s="63"/>
      <c r="T3935" s="63"/>
      <c r="U3935" s="63"/>
      <c r="V3935" s="63"/>
      <c r="W3935" s="63"/>
      <c r="X3935" s="63"/>
      <c r="Y3935" s="63"/>
      <c r="Z3935" s="63"/>
      <c r="AA3935" s="63"/>
      <c r="AB3935" s="63"/>
      <c r="AC3935" s="63"/>
      <c r="AD3935" s="63"/>
      <c r="AE3935" s="63"/>
      <c r="AF3935" s="63"/>
      <c r="AG3935" s="63"/>
      <c r="AH3935" s="63"/>
      <c r="AI3935" s="63"/>
      <c r="AJ3935" s="63"/>
      <c r="AK3935" s="63"/>
      <c r="AL3935" s="63"/>
      <c r="AM3935" s="63"/>
      <c r="AN3935" s="63"/>
      <c r="AO3935" s="63"/>
      <c r="AP3935" s="63"/>
      <c r="AQ3935" s="63"/>
      <c r="AR3935" s="63"/>
      <c r="AS3935" s="63"/>
      <c r="AT3935" s="63"/>
      <c r="AU3935" s="63"/>
      <c r="AV3935" s="63"/>
      <c r="AW3935" s="63"/>
      <c r="AX3935" s="63"/>
      <c r="AY3935" s="63"/>
      <c r="AZ3935" s="63"/>
      <c r="BA3935" s="63"/>
      <c r="BB3935" s="63"/>
      <c r="BC3935" s="63"/>
      <c r="BD3935" s="63"/>
      <c r="BE3935" s="63"/>
      <c r="BF3935" s="63"/>
      <c r="BG3935" s="63"/>
      <c r="BH3935" s="63"/>
      <c r="BI3935" s="63"/>
      <c r="BJ3935" s="63"/>
      <c r="BK3935" s="63"/>
      <c r="BL3935" s="63"/>
      <c r="BM3935" s="63"/>
      <c r="BN3935" s="63"/>
      <c r="BO3935" s="63"/>
      <c r="BP3935" s="63"/>
      <c r="BQ3935" s="63"/>
      <c r="BR3935" s="63"/>
      <c r="BS3935" s="63"/>
      <c r="BT3935" s="63"/>
      <c r="BU3935" s="63"/>
      <c r="BV3935" s="63"/>
      <c r="BW3935" s="63"/>
      <c r="BX3935" s="63"/>
      <c r="BY3935" s="63"/>
      <c r="BZ3935" s="63"/>
      <c r="CA3935" s="63"/>
      <c r="CB3935" s="63"/>
      <c r="CC3935" s="63"/>
      <c r="CD3935" s="63"/>
      <c r="CE3935" s="63"/>
      <c r="CF3935" s="63"/>
      <c r="CG3935" s="63"/>
      <c r="CH3935" s="63"/>
      <c r="CI3935" s="63"/>
      <c r="CJ3935" s="63"/>
      <c r="CK3935" s="63"/>
      <c r="CL3935" s="63"/>
      <c r="CM3935" s="63"/>
      <c r="CN3935" s="63"/>
      <c r="CO3935" s="63"/>
      <c r="CP3935" s="63"/>
      <c r="CR3935" s="227"/>
      <c r="CS3935" s="74"/>
    </row>
    <row r="3936" spans="1:97" s="72" customFormat="1" ht="75.75" customHeight="1">
      <c r="A3936" s="63"/>
      <c r="B3936" s="63"/>
      <c r="C3936" s="63"/>
      <c r="D3936" s="63"/>
      <c r="E3936" s="63"/>
      <c r="F3936" s="63"/>
      <c r="G3936" s="63"/>
      <c r="H3936" s="63"/>
      <c r="I3936" s="63"/>
      <c r="J3936" s="63"/>
      <c r="K3936" s="63"/>
      <c r="L3936" s="63"/>
      <c r="M3936" s="63"/>
      <c r="N3936" s="63"/>
      <c r="O3936" s="63"/>
      <c r="P3936" s="63"/>
      <c r="Q3936" s="63"/>
      <c r="R3936" s="63"/>
      <c r="S3936" s="63"/>
      <c r="T3936" s="63"/>
      <c r="U3936" s="63"/>
      <c r="V3936" s="63"/>
      <c r="W3936" s="63"/>
      <c r="X3936" s="63"/>
      <c r="Y3936" s="63"/>
      <c r="Z3936" s="63"/>
      <c r="AA3936" s="63"/>
      <c r="AB3936" s="63"/>
      <c r="AC3936" s="63"/>
      <c r="AD3936" s="63"/>
      <c r="AE3936" s="63"/>
      <c r="AF3936" s="63"/>
      <c r="AG3936" s="63"/>
      <c r="AH3936" s="63"/>
      <c r="AI3936" s="63"/>
      <c r="AJ3936" s="63"/>
      <c r="AK3936" s="63"/>
      <c r="AL3936" s="63"/>
      <c r="AM3936" s="63"/>
      <c r="AN3936" s="63"/>
      <c r="AO3936" s="63"/>
      <c r="AP3936" s="63"/>
      <c r="AQ3936" s="63"/>
      <c r="AR3936" s="63"/>
      <c r="AS3936" s="63"/>
      <c r="AT3936" s="63"/>
      <c r="AU3936" s="63"/>
      <c r="AV3936" s="63"/>
      <c r="AW3936" s="63"/>
      <c r="AX3936" s="63"/>
      <c r="AY3936" s="63"/>
      <c r="AZ3936" s="63"/>
      <c r="BA3936" s="63"/>
      <c r="BB3936" s="63"/>
      <c r="BC3936" s="63"/>
      <c r="BD3936" s="63"/>
      <c r="BE3936" s="63"/>
      <c r="BF3936" s="63"/>
      <c r="BG3936" s="63"/>
      <c r="BH3936" s="63"/>
      <c r="BI3936" s="63"/>
      <c r="BJ3936" s="63"/>
      <c r="BK3936" s="63"/>
      <c r="BL3936" s="63"/>
      <c r="BM3936" s="63"/>
      <c r="BN3936" s="63"/>
      <c r="BO3936" s="63"/>
      <c r="BP3936" s="63"/>
      <c r="BQ3936" s="63"/>
      <c r="BR3936" s="63"/>
      <c r="BS3936" s="63"/>
      <c r="BT3936" s="63"/>
      <c r="BU3936" s="63"/>
      <c r="BV3936" s="63"/>
      <c r="BW3936" s="63"/>
      <c r="BX3936" s="63"/>
      <c r="BY3936" s="63"/>
      <c r="BZ3936" s="63"/>
      <c r="CA3936" s="63"/>
      <c r="CB3936" s="63"/>
      <c r="CC3936" s="63"/>
      <c r="CD3936" s="63"/>
      <c r="CE3936" s="63"/>
      <c r="CF3936" s="63"/>
      <c r="CG3936" s="63"/>
      <c r="CH3936" s="63"/>
      <c r="CI3936" s="63"/>
      <c r="CJ3936" s="63"/>
      <c r="CK3936" s="63"/>
      <c r="CL3936" s="63"/>
      <c r="CM3936" s="63"/>
      <c r="CN3936" s="63"/>
      <c r="CO3936" s="63"/>
      <c r="CP3936" s="63"/>
      <c r="CR3936" s="227"/>
      <c r="CS3936" s="74"/>
    </row>
    <row r="3937" spans="1:97" s="72" customFormat="1" ht="75.75" customHeight="1">
      <c r="A3937" s="63"/>
      <c r="B3937" s="63"/>
      <c r="C3937" s="63"/>
      <c r="D3937" s="63"/>
      <c r="E3937" s="63"/>
      <c r="F3937" s="63"/>
      <c r="G3937" s="63"/>
      <c r="H3937" s="63"/>
      <c r="I3937" s="63"/>
      <c r="J3937" s="63"/>
      <c r="K3937" s="63"/>
      <c r="L3937" s="63"/>
      <c r="M3937" s="63"/>
      <c r="N3937" s="63"/>
      <c r="O3937" s="63"/>
      <c r="P3937" s="63"/>
      <c r="Q3937" s="63"/>
      <c r="R3937" s="63"/>
      <c r="S3937" s="63"/>
      <c r="T3937" s="63"/>
      <c r="U3937" s="63"/>
      <c r="V3937" s="63"/>
      <c r="W3937" s="63"/>
      <c r="X3937" s="63"/>
      <c r="Y3937" s="63"/>
      <c r="Z3937" s="63"/>
      <c r="AA3937" s="63"/>
      <c r="AB3937" s="63"/>
      <c r="AC3937" s="63"/>
      <c r="AD3937" s="63"/>
      <c r="AE3937" s="63"/>
      <c r="AF3937" s="63"/>
      <c r="AG3937" s="63"/>
      <c r="AH3937" s="63"/>
      <c r="AI3937" s="63"/>
      <c r="AJ3937" s="63"/>
      <c r="AK3937" s="63"/>
      <c r="AL3937" s="63"/>
      <c r="AM3937" s="63"/>
      <c r="AN3937" s="63"/>
      <c r="AO3937" s="63"/>
      <c r="AP3937" s="63"/>
      <c r="AQ3937" s="63"/>
      <c r="AR3937" s="63"/>
      <c r="AS3937" s="63"/>
      <c r="AT3937" s="63"/>
      <c r="AU3937" s="63"/>
      <c r="AV3937" s="63"/>
      <c r="AW3937" s="63"/>
      <c r="AX3937" s="63"/>
      <c r="AY3937" s="63"/>
      <c r="AZ3937" s="63"/>
      <c r="BA3937" s="63"/>
      <c r="BB3937" s="63"/>
      <c r="BC3937" s="63"/>
      <c r="BD3937" s="63"/>
      <c r="BE3937" s="63"/>
      <c r="BF3937" s="63"/>
      <c r="BG3937" s="63"/>
      <c r="BH3937" s="63"/>
      <c r="BI3937" s="63"/>
      <c r="BJ3937" s="63"/>
      <c r="BK3937" s="63"/>
      <c r="BL3937" s="63"/>
      <c r="BM3937" s="63"/>
      <c r="BN3937" s="63"/>
      <c r="BO3937" s="63"/>
      <c r="BP3937" s="63"/>
      <c r="BQ3937" s="63"/>
      <c r="BR3937" s="63"/>
      <c r="BS3937" s="63"/>
      <c r="BT3937" s="63"/>
      <c r="BU3937" s="63"/>
      <c r="BV3937" s="63"/>
      <c r="BW3937" s="63"/>
      <c r="BX3937" s="63"/>
      <c r="BY3937" s="63"/>
      <c r="BZ3937" s="63"/>
      <c r="CA3937" s="63"/>
      <c r="CB3937" s="63"/>
      <c r="CC3937" s="63"/>
      <c r="CD3937" s="63"/>
      <c r="CE3937" s="63"/>
      <c r="CF3937" s="63"/>
      <c r="CG3937" s="63"/>
      <c r="CH3937" s="63"/>
      <c r="CI3937" s="63"/>
      <c r="CJ3937" s="63"/>
      <c r="CK3937" s="63"/>
      <c r="CL3937" s="63"/>
      <c r="CM3937" s="63"/>
      <c r="CN3937" s="63"/>
      <c r="CO3937" s="63"/>
      <c r="CP3937" s="63"/>
      <c r="CR3937" s="227"/>
      <c r="CS3937" s="74"/>
    </row>
    <row r="3938" spans="1:97" s="72" customFormat="1" ht="75.75" customHeight="1">
      <c r="A3938" s="63"/>
      <c r="B3938" s="63"/>
      <c r="C3938" s="63"/>
      <c r="D3938" s="63"/>
      <c r="E3938" s="63"/>
      <c r="F3938" s="63"/>
      <c r="G3938" s="63"/>
      <c r="H3938" s="63"/>
      <c r="I3938" s="63"/>
      <c r="J3938" s="63"/>
      <c r="K3938" s="63"/>
      <c r="L3938" s="63"/>
      <c r="M3938" s="63"/>
      <c r="N3938" s="63"/>
      <c r="O3938" s="63"/>
      <c r="P3938" s="63"/>
      <c r="Q3938" s="63"/>
      <c r="R3938" s="63"/>
      <c r="S3938" s="63"/>
      <c r="T3938" s="63"/>
      <c r="U3938" s="63"/>
      <c r="V3938" s="63"/>
      <c r="W3938" s="63"/>
      <c r="X3938" s="63"/>
      <c r="Y3938" s="63"/>
      <c r="Z3938" s="63"/>
      <c r="AA3938" s="63"/>
      <c r="AB3938" s="63"/>
      <c r="AC3938" s="63"/>
      <c r="AD3938" s="63"/>
      <c r="AE3938" s="63"/>
      <c r="AF3938" s="63"/>
      <c r="AG3938" s="63"/>
      <c r="AH3938" s="63"/>
      <c r="AI3938" s="63"/>
      <c r="AJ3938" s="63"/>
      <c r="AK3938" s="63"/>
      <c r="AL3938" s="63"/>
      <c r="AM3938" s="63"/>
      <c r="AN3938" s="63"/>
      <c r="AO3938" s="63"/>
      <c r="AP3938" s="63"/>
      <c r="AQ3938" s="63"/>
      <c r="AR3938" s="63"/>
      <c r="AS3938" s="63"/>
      <c r="AT3938" s="63"/>
      <c r="AU3938" s="63"/>
      <c r="AV3938" s="63"/>
      <c r="AW3938" s="63"/>
      <c r="AX3938" s="63"/>
      <c r="AY3938" s="63"/>
      <c r="AZ3938" s="63"/>
      <c r="BA3938" s="63"/>
      <c r="BB3938" s="63"/>
      <c r="BC3938" s="63"/>
      <c r="BD3938" s="63"/>
      <c r="BE3938" s="63"/>
      <c r="BF3938" s="63"/>
      <c r="BG3938" s="63"/>
      <c r="BH3938" s="63"/>
      <c r="BI3938" s="63"/>
      <c r="BJ3938" s="63"/>
      <c r="BK3938" s="63"/>
      <c r="BL3938" s="63"/>
      <c r="BM3938" s="63"/>
      <c r="BN3938" s="63"/>
      <c r="BO3938" s="63"/>
      <c r="BP3938" s="63"/>
      <c r="BQ3938" s="63"/>
      <c r="BR3938" s="63"/>
      <c r="BS3938" s="63"/>
      <c r="BT3938" s="63"/>
      <c r="BU3938" s="63"/>
      <c r="BV3938" s="63"/>
      <c r="BW3938" s="63"/>
      <c r="BX3938" s="63"/>
      <c r="BY3938" s="63"/>
      <c r="BZ3938" s="63"/>
      <c r="CA3938" s="63"/>
      <c r="CB3938" s="63"/>
      <c r="CC3938" s="63"/>
      <c r="CD3938" s="63"/>
      <c r="CE3938" s="63"/>
      <c r="CF3938" s="63"/>
      <c r="CG3938" s="63"/>
      <c r="CH3938" s="63"/>
      <c r="CI3938" s="63"/>
      <c r="CJ3938" s="63"/>
      <c r="CK3938" s="63"/>
      <c r="CL3938" s="63"/>
      <c r="CM3938" s="63"/>
      <c r="CN3938" s="63"/>
      <c r="CO3938" s="63"/>
      <c r="CP3938" s="63"/>
      <c r="CR3938" s="227"/>
      <c r="CS3938" s="74"/>
    </row>
    <row r="3939" spans="1:97" s="72" customFormat="1" ht="75.75" customHeight="1">
      <c r="A3939" s="63"/>
      <c r="B3939" s="63"/>
      <c r="C3939" s="63"/>
      <c r="D3939" s="63"/>
      <c r="E3939" s="63"/>
      <c r="F3939" s="63"/>
      <c r="G3939" s="63"/>
      <c r="H3939" s="63"/>
      <c r="I3939" s="63"/>
      <c r="J3939" s="63"/>
      <c r="K3939" s="63"/>
      <c r="L3939" s="63"/>
      <c r="M3939" s="63"/>
      <c r="N3939" s="63"/>
      <c r="O3939" s="63"/>
      <c r="P3939" s="63"/>
      <c r="Q3939" s="63"/>
      <c r="R3939" s="63"/>
      <c r="S3939" s="63"/>
      <c r="T3939" s="63"/>
      <c r="U3939" s="63"/>
      <c r="V3939" s="63"/>
      <c r="W3939" s="63"/>
      <c r="X3939" s="63"/>
      <c r="Y3939" s="63"/>
      <c r="Z3939" s="63"/>
      <c r="AA3939" s="63"/>
      <c r="AB3939" s="63"/>
      <c r="AC3939" s="63"/>
      <c r="AD3939" s="63"/>
      <c r="AE3939" s="63"/>
      <c r="AF3939" s="63"/>
      <c r="AG3939" s="63"/>
      <c r="AH3939" s="63"/>
      <c r="AI3939" s="63"/>
      <c r="AJ3939" s="63"/>
      <c r="AK3939" s="63"/>
      <c r="AL3939" s="63"/>
      <c r="AM3939" s="63"/>
      <c r="AN3939" s="63"/>
      <c r="AO3939" s="63"/>
      <c r="AP3939" s="63"/>
      <c r="AQ3939" s="63"/>
      <c r="AR3939" s="63"/>
      <c r="AS3939" s="63"/>
      <c r="AT3939" s="63"/>
      <c r="AU3939" s="63"/>
      <c r="AV3939" s="63"/>
      <c r="AW3939" s="63"/>
      <c r="AX3939" s="63"/>
      <c r="AY3939" s="63"/>
      <c r="AZ3939" s="63"/>
      <c r="BA3939" s="63"/>
      <c r="BB3939" s="63"/>
      <c r="BC3939" s="63"/>
      <c r="BD3939" s="63"/>
      <c r="BE3939" s="63"/>
      <c r="BF3939" s="63"/>
      <c r="BG3939" s="63"/>
      <c r="BH3939" s="63"/>
      <c r="BI3939" s="63"/>
      <c r="BJ3939" s="63"/>
      <c r="BK3939" s="63"/>
      <c r="BL3939" s="63"/>
      <c r="BM3939" s="63"/>
      <c r="BN3939" s="63"/>
      <c r="BO3939" s="63"/>
      <c r="BP3939" s="63"/>
      <c r="BQ3939" s="63"/>
      <c r="BR3939" s="63"/>
      <c r="BS3939" s="63"/>
      <c r="BT3939" s="63"/>
      <c r="BU3939" s="63"/>
      <c r="BV3939" s="63"/>
      <c r="BW3939" s="63"/>
      <c r="BX3939" s="63"/>
      <c r="BY3939" s="63"/>
      <c r="BZ3939" s="63"/>
      <c r="CA3939" s="63"/>
      <c r="CB3939" s="63"/>
      <c r="CC3939" s="63"/>
      <c r="CD3939" s="63"/>
      <c r="CE3939" s="63"/>
      <c r="CF3939" s="63"/>
      <c r="CG3939" s="63"/>
      <c r="CH3939" s="63"/>
      <c r="CI3939" s="63"/>
      <c r="CJ3939" s="63"/>
      <c r="CK3939" s="63"/>
      <c r="CL3939" s="63"/>
      <c r="CM3939" s="63"/>
      <c r="CN3939" s="63"/>
      <c r="CO3939" s="63"/>
      <c r="CP3939" s="63"/>
      <c r="CR3939" s="227"/>
      <c r="CS3939" s="74"/>
    </row>
    <row r="3940" spans="1:97" s="72" customFormat="1" ht="75.75" customHeight="1">
      <c r="A3940" s="63"/>
      <c r="B3940" s="63"/>
      <c r="C3940" s="63"/>
      <c r="D3940" s="63"/>
      <c r="E3940" s="63"/>
      <c r="F3940" s="63"/>
      <c r="G3940" s="63"/>
      <c r="H3940" s="63"/>
      <c r="I3940" s="63"/>
      <c r="J3940" s="63"/>
      <c r="K3940" s="63"/>
      <c r="L3940" s="63"/>
      <c r="M3940" s="63"/>
      <c r="N3940" s="63"/>
      <c r="O3940" s="63"/>
      <c r="P3940" s="63"/>
      <c r="Q3940" s="63"/>
      <c r="R3940" s="63"/>
      <c r="S3940" s="63"/>
      <c r="T3940" s="63"/>
      <c r="U3940" s="63"/>
      <c r="V3940" s="63"/>
      <c r="W3940" s="63"/>
      <c r="X3940" s="63"/>
      <c r="Y3940" s="63"/>
      <c r="Z3940" s="63"/>
      <c r="AA3940" s="63"/>
      <c r="AB3940" s="63"/>
      <c r="AC3940" s="63"/>
      <c r="AD3940" s="63"/>
      <c r="AE3940" s="63"/>
      <c r="AF3940" s="63"/>
      <c r="AG3940" s="63"/>
      <c r="AH3940" s="63"/>
      <c r="AI3940" s="63"/>
      <c r="AJ3940" s="63"/>
      <c r="AK3940" s="63"/>
      <c r="AL3940" s="63"/>
      <c r="AM3940" s="63"/>
      <c r="AN3940" s="63"/>
      <c r="AO3940" s="63"/>
      <c r="AP3940" s="63"/>
      <c r="AQ3940" s="63"/>
      <c r="AR3940" s="63"/>
      <c r="AS3940" s="63"/>
      <c r="AT3940" s="63"/>
      <c r="AU3940" s="63"/>
      <c r="AV3940" s="63"/>
      <c r="AW3940" s="63"/>
      <c r="AX3940" s="63"/>
      <c r="AY3940" s="63"/>
      <c r="AZ3940" s="63"/>
      <c r="BA3940" s="63"/>
      <c r="BB3940" s="63"/>
      <c r="BC3940" s="63"/>
      <c r="BD3940" s="63"/>
      <c r="BE3940" s="63"/>
      <c r="BF3940" s="63"/>
      <c r="BG3940" s="63"/>
      <c r="BH3940" s="63"/>
      <c r="BI3940" s="63"/>
      <c r="BJ3940" s="63"/>
      <c r="BK3940" s="63"/>
      <c r="BL3940" s="63"/>
      <c r="BM3940" s="63"/>
      <c r="BN3940" s="63"/>
      <c r="BO3940" s="63"/>
      <c r="BP3940" s="63"/>
      <c r="BQ3940" s="63"/>
      <c r="BR3940" s="63"/>
      <c r="BS3940" s="63"/>
      <c r="BT3940" s="63"/>
      <c r="BU3940" s="63"/>
      <c r="BV3940" s="63"/>
      <c r="BW3940" s="63"/>
      <c r="BX3940" s="63"/>
      <c r="BY3940" s="63"/>
      <c r="BZ3940" s="63"/>
      <c r="CA3940" s="63"/>
      <c r="CB3940" s="63"/>
      <c r="CC3940" s="63"/>
      <c r="CD3940" s="63"/>
      <c r="CE3940" s="63"/>
      <c r="CF3940" s="63"/>
      <c r="CG3940" s="63"/>
      <c r="CH3940" s="63"/>
      <c r="CI3940" s="63"/>
      <c r="CJ3940" s="63"/>
      <c r="CK3940" s="63"/>
      <c r="CL3940" s="63"/>
      <c r="CM3940" s="63"/>
      <c r="CN3940" s="63"/>
      <c r="CO3940" s="63"/>
      <c r="CP3940" s="63"/>
      <c r="CR3940" s="227"/>
      <c r="CS3940" s="74"/>
    </row>
    <row r="3941" spans="1:97" s="72" customFormat="1" ht="75.75" customHeight="1">
      <c r="A3941" s="63"/>
      <c r="B3941" s="63"/>
      <c r="C3941" s="63"/>
      <c r="D3941" s="63"/>
      <c r="E3941" s="63"/>
      <c r="F3941" s="63"/>
      <c r="G3941" s="63"/>
      <c r="H3941" s="63"/>
      <c r="I3941" s="63"/>
      <c r="J3941" s="63"/>
      <c r="K3941" s="63"/>
      <c r="L3941" s="63"/>
      <c r="M3941" s="63"/>
      <c r="N3941" s="63"/>
      <c r="O3941" s="63"/>
      <c r="P3941" s="63"/>
      <c r="Q3941" s="63"/>
      <c r="R3941" s="63"/>
      <c r="S3941" s="63"/>
      <c r="T3941" s="63"/>
      <c r="U3941" s="63"/>
      <c r="V3941" s="63"/>
      <c r="W3941" s="63"/>
      <c r="X3941" s="63"/>
      <c r="Y3941" s="63"/>
      <c r="Z3941" s="63"/>
      <c r="AA3941" s="63"/>
      <c r="AB3941" s="63"/>
      <c r="AC3941" s="63"/>
      <c r="AD3941" s="63"/>
      <c r="AE3941" s="63"/>
      <c r="AF3941" s="63"/>
      <c r="AG3941" s="63"/>
      <c r="AH3941" s="63"/>
      <c r="AI3941" s="63"/>
      <c r="AJ3941" s="63"/>
      <c r="AK3941" s="63"/>
      <c r="AL3941" s="63"/>
      <c r="AM3941" s="63"/>
      <c r="AN3941" s="63"/>
      <c r="AO3941" s="63"/>
      <c r="AP3941" s="63"/>
      <c r="AQ3941" s="63"/>
      <c r="AR3941" s="63"/>
      <c r="AS3941" s="63"/>
      <c r="AT3941" s="63"/>
      <c r="AU3941" s="63"/>
      <c r="AV3941" s="63"/>
      <c r="AW3941" s="63"/>
      <c r="AX3941" s="63"/>
      <c r="AY3941" s="63"/>
      <c r="AZ3941" s="63"/>
      <c r="BA3941" s="63"/>
      <c r="BB3941" s="63"/>
      <c r="BC3941" s="63"/>
      <c r="BD3941" s="63"/>
      <c r="BE3941" s="63"/>
      <c r="BF3941" s="63"/>
      <c r="BG3941" s="63"/>
      <c r="BH3941" s="63"/>
      <c r="BI3941" s="63"/>
      <c r="BJ3941" s="63"/>
      <c r="BK3941" s="63"/>
      <c r="BL3941" s="63"/>
      <c r="BM3941" s="63"/>
      <c r="BN3941" s="63"/>
      <c r="BO3941" s="63"/>
      <c r="BP3941" s="63"/>
      <c r="BQ3941" s="63"/>
      <c r="BR3941" s="63"/>
      <c r="BS3941" s="63"/>
      <c r="BT3941" s="63"/>
      <c r="BU3941" s="63"/>
      <c r="BV3941" s="63"/>
      <c r="BW3941" s="63"/>
      <c r="BX3941" s="63"/>
      <c r="BY3941" s="63"/>
      <c r="BZ3941" s="63"/>
      <c r="CA3941" s="63"/>
      <c r="CB3941" s="63"/>
      <c r="CC3941" s="63"/>
      <c r="CD3941" s="63"/>
      <c r="CE3941" s="63"/>
      <c r="CF3941" s="63"/>
      <c r="CG3941" s="63"/>
      <c r="CH3941" s="63"/>
      <c r="CI3941" s="63"/>
      <c r="CJ3941" s="63"/>
      <c r="CK3941" s="63"/>
      <c r="CL3941" s="63"/>
      <c r="CM3941" s="63"/>
      <c r="CN3941" s="63"/>
      <c r="CO3941" s="63"/>
      <c r="CP3941" s="63"/>
      <c r="CR3941" s="227"/>
      <c r="CS3941" s="74"/>
    </row>
    <row r="3942" spans="1:97" s="72" customFormat="1" ht="75.75" customHeight="1">
      <c r="A3942" s="63"/>
      <c r="B3942" s="63"/>
      <c r="C3942" s="63"/>
      <c r="D3942" s="63"/>
      <c r="E3942" s="63"/>
      <c r="F3942" s="63"/>
      <c r="G3942" s="63"/>
      <c r="H3942" s="63"/>
      <c r="I3942" s="63"/>
      <c r="J3942" s="63"/>
      <c r="K3942" s="63"/>
      <c r="L3942" s="63"/>
      <c r="M3942" s="63"/>
      <c r="N3942" s="63"/>
      <c r="O3942" s="63"/>
      <c r="P3942" s="63"/>
      <c r="Q3942" s="63"/>
      <c r="R3942" s="63"/>
      <c r="S3942" s="63"/>
      <c r="T3942" s="63"/>
      <c r="U3942" s="63"/>
      <c r="V3942" s="63"/>
      <c r="W3942" s="63"/>
      <c r="X3942" s="63"/>
      <c r="Y3942" s="63"/>
      <c r="Z3942" s="63"/>
      <c r="AA3942" s="63"/>
      <c r="AB3942" s="63"/>
      <c r="AC3942" s="63"/>
      <c r="AD3942" s="63"/>
      <c r="AE3942" s="63"/>
      <c r="AF3942" s="63"/>
      <c r="AG3942" s="63"/>
      <c r="AH3942" s="63"/>
      <c r="AI3942" s="63"/>
      <c r="AJ3942" s="63"/>
      <c r="AK3942" s="63"/>
      <c r="AL3942" s="63"/>
      <c r="AM3942" s="63"/>
      <c r="AN3942" s="63"/>
      <c r="AO3942" s="63"/>
      <c r="AP3942" s="63"/>
      <c r="AQ3942" s="63"/>
      <c r="AR3942" s="63"/>
      <c r="AS3942" s="63"/>
      <c r="AT3942" s="63"/>
      <c r="AU3942" s="63"/>
      <c r="AV3942" s="63"/>
      <c r="AW3942" s="63"/>
      <c r="AX3942" s="63"/>
      <c r="AY3942" s="63"/>
      <c r="AZ3942" s="63"/>
      <c r="BA3942" s="63"/>
      <c r="BB3942" s="63"/>
      <c r="BC3942" s="63"/>
      <c r="BD3942" s="63"/>
      <c r="BE3942" s="63"/>
      <c r="BF3942" s="63"/>
      <c r="BG3942" s="63"/>
      <c r="BH3942" s="63"/>
      <c r="BI3942" s="63"/>
      <c r="BJ3942" s="63"/>
      <c r="BK3942" s="63"/>
      <c r="BL3942" s="63"/>
      <c r="BM3942" s="63"/>
      <c r="BN3942" s="63"/>
      <c r="BO3942" s="63"/>
      <c r="BP3942" s="63"/>
      <c r="BQ3942" s="63"/>
      <c r="BR3942" s="63"/>
      <c r="BS3942" s="63"/>
      <c r="BT3942" s="63"/>
      <c r="BU3942" s="63"/>
      <c r="BV3942" s="63"/>
      <c r="BW3942" s="63"/>
      <c r="BX3942" s="63"/>
      <c r="BY3942" s="63"/>
      <c r="BZ3942" s="63"/>
      <c r="CA3942" s="63"/>
      <c r="CB3942" s="63"/>
      <c r="CC3942" s="63"/>
      <c r="CD3942" s="63"/>
      <c r="CE3942" s="63"/>
      <c r="CF3942" s="63"/>
      <c r="CG3942" s="63"/>
      <c r="CH3942" s="63"/>
      <c r="CI3942" s="63"/>
      <c r="CJ3942" s="63"/>
      <c r="CK3942" s="63"/>
      <c r="CL3942" s="63"/>
      <c r="CM3942" s="63"/>
      <c r="CN3942" s="63"/>
      <c r="CO3942" s="63"/>
      <c r="CP3942" s="63"/>
      <c r="CR3942" s="227"/>
      <c r="CS3942" s="74"/>
    </row>
    <row r="3943" spans="1:97" s="72" customFormat="1" ht="75.75" customHeight="1">
      <c r="A3943" s="63"/>
      <c r="B3943" s="63"/>
      <c r="C3943" s="63"/>
      <c r="D3943" s="63"/>
      <c r="E3943" s="63"/>
      <c r="F3943" s="63"/>
      <c r="G3943" s="63"/>
      <c r="H3943" s="63"/>
      <c r="I3943" s="63"/>
      <c r="J3943" s="63"/>
      <c r="K3943" s="63"/>
      <c r="L3943" s="63"/>
      <c r="M3943" s="63"/>
      <c r="N3943" s="63"/>
      <c r="O3943" s="63"/>
      <c r="P3943" s="63"/>
      <c r="Q3943" s="63"/>
      <c r="R3943" s="63"/>
      <c r="S3943" s="63"/>
      <c r="T3943" s="63"/>
      <c r="U3943" s="63"/>
      <c r="V3943" s="63"/>
      <c r="W3943" s="63"/>
      <c r="X3943" s="63"/>
      <c r="Y3943" s="63"/>
      <c r="Z3943" s="63"/>
      <c r="AA3943" s="63"/>
      <c r="AB3943" s="63"/>
      <c r="AC3943" s="63"/>
      <c r="AD3943" s="63"/>
      <c r="AE3943" s="63"/>
      <c r="AF3943" s="63"/>
      <c r="AG3943" s="63"/>
      <c r="AH3943" s="63"/>
      <c r="AI3943" s="63"/>
      <c r="AJ3943" s="63"/>
      <c r="AK3943" s="63"/>
      <c r="AL3943" s="63"/>
      <c r="AM3943" s="63"/>
      <c r="AN3943" s="63"/>
      <c r="AO3943" s="63"/>
      <c r="AP3943" s="63"/>
      <c r="AQ3943" s="63"/>
      <c r="AR3943" s="63"/>
      <c r="AS3943" s="63"/>
      <c r="AT3943" s="63"/>
      <c r="AU3943" s="63"/>
      <c r="AV3943" s="63"/>
      <c r="AW3943" s="63"/>
      <c r="AX3943" s="63"/>
      <c r="AY3943" s="63"/>
      <c r="AZ3943" s="63"/>
      <c r="BA3943" s="63"/>
      <c r="BB3943" s="63"/>
      <c r="BC3943" s="63"/>
      <c r="BD3943" s="63"/>
      <c r="BE3943" s="63"/>
      <c r="BF3943" s="63"/>
      <c r="BG3943" s="63"/>
      <c r="BH3943" s="63"/>
      <c r="BI3943" s="63"/>
      <c r="BJ3943" s="63"/>
      <c r="BK3943" s="63"/>
      <c r="BL3943" s="63"/>
      <c r="BM3943" s="63"/>
      <c r="BN3943" s="63"/>
      <c r="BO3943" s="63"/>
      <c r="BP3943" s="63"/>
      <c r="BQ3943" s="63"/>
      <c r="BR3943" s="63"/>
      <c r="BS3943" s="63"/>
      <c r="BT3943" s="63"/>
      <c r="BU3943" s="63"/>
      <c r="BV3943" s="63"/>
      <c r="BW3943" s="63"/>
      <c r="BX3943" s="63"/>
      <c r="BY3943" s="63"/>
      <c r="BZ3943" s="63"/>
      <c r="CA3943" s="63"/>
      <c r="CB3943" s="63"/>
      <c r="CC3943" s="63"/>
      <c r="CD3943" s="63"/>
      <c r="CE3943" s="63"/>
      <c r="CF3943" s="63"/>
      <c r="CG3943" s="63"/>
      <c r="CH3943" s="63"/>
      <c r="CI3943" s="63"/>
      <c r="CJ3943" s="63"/>
      <c r="CK3943" s="63"/>
      <c r="CL3943" s="63"/>
      <c r="CM3943" s="63"/>
      <c r="CN3943" s="63"/>
      <c r="CO3943" s="63"/>
      <c r="CP3943" s="63"/>
      <c r="CR3943" s="227"/>
      <c r="CS3943" s="74"/>
    </row>
    <row r="3944" spans="1:97" s="72" customFormat="1" ht="75.75" customHeight="1">
      <c r="A3944" s="63"/>
      <c r="B3944" s="63"/>
      <c r="C3944" s="63"/>
      <c r="D3944" s="63"/>
      <c r="E3944" s="63"/>
      <c r="F3944" s="63"/>
      <c r="G3944" s="63"/>
      <c r="H3944" s="63"/>
      <c r="I3944" s="63"/>
      <c r="J3944" s="63"/>
      <c r="K3944" s="63"/>
      <c r="L3944" s="63"/>
      <c r="M3944" s="63"/>
      <c r="N3944" s="63"/>
      <c r="O3944" s="63"/>
      <c r="P3944" s="63"/>
      <c r="Q3944" s="63"/>
      <c r="R3944" s="63"/>
      <c r="S3944" s="63"/>
      <c r="T3944" s="63"/>
      <c r="U3944" s="63"/>
      <c r="V3944" s="63"/>
      <c r="W3944" s="63"/>
      <c r="X3944" s="63"/>
      <c r="Y3944" s="63"/>
      <c r="Z3944" s="63"/>
      <c r="AA3944" s="63"/>
      <c r="AB3944" s="63"/>
      <c r="AC3944" s="63"/>
      <c r="AD3944" s="63"/>
      <c r="AE3944" s="63"/>
      <c r="AF3944" s="63"/>
      <c r="AG3944" s="63"/>
      <c r="AH3944" s="63"/>
      <c r="AI3944" s="63"/>
      <c r="AJ3944" s="63"/>
      <c r="AK3944" s="63"/>
      <c r="AL3944" s="63"/>
      <c r="AM3944" s="63"/>
      <c r="AN3944" s="63"/>
      <c r="AO3944" s="63"/>
      <c r="AP3944" s="63"/>
      <c r="AQ3944" s="63"/>
      <c r="AR3944" s="63"/>
      <c r="AS3944" s="63"/>
      <c r="AT3944" s="63"/>
      <c r="AU3944" s="63"/>
      <c r="AV3944" s="63"/>
      <c r="AW3944" s="63"/>
      <c r="AX3944" s="63"/>
      <c r="AY3944" s="63"/>
      <c r="AZ3944" s="63"/>
      <c r="BA3944" s="63"/>
      <c r="BB3944" s="63"/>
      <c r="BC3944" s="63"/>
      <c r="BD3944" s="63"/>
      <c r="BE3944" s="63"/>
      <c r="BF3944" s="63"/>
      <c r="BG3944" s="63"/>
      <c r="BH3944" s="63"/>
      <c r="BI3944" s="63"/>
      <c r="BJ3944" s="63"/>
      <c r="BK3944" s="63"/>
      <c r="BL3944" s="63"/>
      <c r="BM3944" s="63"/>
      <c r="BN3944" s="63"/>
      <c r="BO3944" s="63"/>
      <c r="BP3944" s="63"/>
      <c r="BQ3944" s="63"/>
      <c r="BR3944" s="63"/>
      <c r="BS3944" s="63"/>
      <c r="BT3944" s="63"/>
      <c r="BU3944" s="63"/>
      <c r="BV3944" s="63"/>
      <c r="BW3944" s="63"/>
      <c r="BX3944" s="63"/>
      <c r="BY3944" s="63"/>
      <c r="BZ3944" s="63"/>
      <c r="CA3944" s="63"/>
      <c r="CB3944" s="63"/>
      <c r="CC3944" s="63"/>
      <c r="CD3944" s="63"/>
      <c r="CE3944" s="63"/>
      <c r="CF3944" s="63"/>
      <c r="CG3944" s="63"/>
      <c r="CH3944" s="63"/>
      <c r="CI3944" s="63"/>
      <c r="CJ3944" s="63"/>
      <c r="CK3944" s="63"/>
      <c r="CL3944" s="63"/>
      <c r="CM3944" s="63"/>
      <c r="CN3944" s="63"/>
      <c r="CO3944" s="63"/>
      <c r="CP3944" s="63"/>
      <c r="CR3944" s="227"/>
      <c r="CS3944" s="74"/>
    </row>
    <row r="3945" spans="1:97" s="72" customFormat="1" ht="75.75" customHeight="1">
      <c r="A3945" s="63"/>
      <c r="B3945" s="63"/>
      <c r="C3945" s="63"/>
      <c r="D3945" s="63"/>
      <c r="E3945" s="63"/>
      <c r="F3945" s="63"/>
      <c r="G3945" s="63"/>
      <c r="H3945" s="63"/>
      <c r="I3945" s="63"/>
      <c r="J3945" s="63"/>
      <c r="K3945" s="63"/>
      <c r="L3945" s="63"/>
      <c r="M3945" s="63"/>
      <c r="N3945" s="63"/>
      <c r="O3945" s="63"/>
      <c r="P3945" s="63"/>
      <c r="Q3945" s="63"/>
      <c r="R3945" s="63"/>
      <c r="S3945" s="63"/>
      <c r="T3945" s="63"/>
      <c r="U3945" s="63"/>
      <c r="V3945" s="63"/>
      <c r="W3945" s="63"/>
      <c r="X3945" s="63"/>
      <c r="Y3945" s="63"/>
      <c r="Z3945" s="63"/>
      <c r="AA3945" s="63"/>
      <c r="AB3945" s="63"/>
      <c r="AC3945" s="63"/>
      <c r="AD3945" s="63"/>
      <c r="AE3945" s="63"/>
      <c r="AF3945" s="63"/>
      <c r="AG3945" s="63"/>
      <c r="AH3945" s="63"/>
      <c r="AI3945" s="63"/>
      <c r="AJ3945" s="63"/>
      <c r="AK3945" s="63"/>
      <c r="AL3945" s="63"/>
      <c r="AM3945" s="63"/>
      <c r="AN3945" s="63"/>
      <c r="AO3945" s="63"/>
      <c r="AP3945" s="63"/>
      <c r="AQ3945" s="63"/>
      <c r="AR3945" s="63"/>
      <c r="AS3945" s="63"/>
      <c r="AT3945" s="63"/>
      <c r="AU3945" s="63"/>
      <c r="AV3945" s="63"/>
      <c r="AW3945" s="63"/>
      <c r="AX3945" s="63"/>
      <c r="AY3945" s="63"/>
      <c r="AZ3945" s="63"/>
      <c r="BA3945" s="63"/>
      <c r="BB3945" s="63"/>
      <c r="BC3945" s="63"/>
      <c r="BD3945" s="63"/>
      <c r="BE3945" s="63"/>
      <c r="BF3945" s="63"/>
      <c r="BG3945" s="63"/>
      <c r="BH3945" s="63"/>
      <c r="BI3945" s="63"/>
      <c r="BJ3945" s="63"/>
      <c r="BK3945" s="63"/>
      <c r="BL3945" s="63"/>
      <c r="BM3945" s="63"/>
      <c r="BN3945" s="63"/>
      <c r="BO3945" s="63"/>
      <c r="BP3945" s="63"/>
      <c r="BQ3945" s="63"/>
      <c r="BR3945" s="63"/>
      <c r="BS3945" s="63"/>
      <c r="BT3945" s="63"/>
      <c r="BU3945" s="63"/>
      <c r="BV3945" s="63"/>
      <c r="BW3945" s="63"/>
      <c r="BX3945" s="63"/>
      <c r="BY3945" s="63"/>
      <c r="BZ3945" s="63"/>
      <c r="CA3945" s="63"/>
      <c r="CB3945" s="63"/>
      <c r="CC3945" s="63"/>
      <c r="CD3945" s="63"/>
      <c r="CE3945" s="63"/>
      <c r="CF3945" s="63"/>
      <c r="CG3945" s="63"/>
      <c r="CH3945" s="63"/>
      <c r="CI3945" s="63"/>
      <c r="CJ3945" s="63"/>
      <c r="CK3945" s="63"/>
      <c r="CL3945" s="63"/>
      <c r="CM3945" s="63"/>
      <c r="CN3945" s="63"/>
      <c r="CO3945" s="63"/>
      <c r="CP3945" s="63"/>
      <c r="CR3945" s="227"/>
      <c r="CS3945" s="74"/>
    </row>
    <row r="3946" spans="1:97" s="72" customFormat="1" ht="75.75" customHeight="1">
      <c r="A3946" s="63"/>
      <c r="B3946" s="63"/>
      <c r="C3946" s="63"/>
      <c r="D3946" s="63"/>
      <c r="E3946" s="63"/>
      <c r="F3946" s="63"/>
      <c r="G3946" s="63"/>
      <c r="H3946" s="63"/>
      <c r="I3946" s="63"/>
      <c r="J3946" s="63"/>
      <c r="K3946" s="63"/>
      <c r="L3946" s="63"/>
      <c r="M3946" s="63"/>
      <c r="N3946" s="63"/>
      <c r="O3946" s="63"/>
      <c r="P3946" s="63"/>
      <c r="Q3946" s="63"/>
      <c r="R3946" s="63"/>
      <c r="S3946" s="63"/>
      <c r="T3946" s="63"/>
      <c r="U3946" s="63"/>
      <c r="V3946" s="63"/>
      <c r="W3946" s="63"/>
      <c r="X3946" s="63"/>
      <c r="Y3946" s="63"/>
      <c r="Z3946" s="63"/>
      <c r="AA3946" s="63"/>
      <c r="AB3946" s="63"/>
      <c r="AC3946" s="63"/>
      <c r="AD3946" s="63"/>
      <c r="AE3946" s="63"/>
      <c r="AF3946" s="63"/>
      <c r="AG3946" s="63"/>
      <c r="AH3946" s="63"/>
      <c r="AI3946" s="63"/>
      <c r="AJ3946" s="63"/>
      <c r="AK3946" s="63"/>
      <c r="AL3946" s="63"/>
      <c r="AM3946" s="63"/>
      <c r="AN3946" s="63"/>
      <c r="AO3946" s="63"/>
      <c r="AP3946" s="63"/>
      <c r="AQ3946" s="63"/>
      <c r="AR3946" s="63"/>
      <c r="AS3946" s="63"/>
      <c r="AT3946" s="63"/>
      <c r="AU3946" s="63"/>
      <c r="AV3946" s="63"/>
      <c r="AW3946" s="63"/>
      <c r="AX3946" s="63"/>
      <c r="AY3946" s="63"/>
      <c r="AZ3946" s="63"/>
      <c r="BA3946" s="63"/>
      <c r="BB3946" s="63"/>
      <c r="BC3946" s="63"/>
      <c r="BD3946" s="63"/>
      <c r="BE3946" s="63"/>
      <c r="BF3946" s="63"/>
      <c r="BG3946" s="63"/>
      <c r="BH3946" s="63"/>
      <c r="BI3946" s="63"/>
      <c r="BJ3946" s="63"/>
      <c r="BK3946" s="63"/>
      <c r="BL3946" s="63"/>
      <c r="BM3946" s="63"/>
      <c r="BN3946" s="63"/>
      <c r="BO3946" s="63"/>
      <c r="BP3946" s="63"/>
      <c r="BQ3946" s="63"/>
      <c r="BR3946" s="63"/>
      <c r="BS3946" s="63"/>
      <c r="BT3946" s="63"/>
      <c r="BU3946" s="63"/>
      <c r="BV3946" s="63"/>
      <c r="BW3946" s="63"/>
      <c r="BX3946" s="63"/>
      <c r="BY3946" s="63"/>
      <c r="BZ3946" s="63"/>
      <c r="CA3946" s="63"/>
      <c r="CB3946" s="63"/>
      <c r="CC3946" s="63"/>
      <c r="CD3946" s="63"/>
      <c r="CE3946" s="63"/>
      <c r="CF3946" s="63"/>
      <c r="CG3946" s="63"/>
      <c r="CH3946" s="63"/>
      <c r="CI3946" s="63"/>
      <c r="CJ3946" s="63"/>
      <c r="CK3946" s="63"/>
      <c r="CL3946" s="63"/>
      <c r="CM3946" s="63"/>
      <c r="CN3946" s="63"/>
      <c r="CO3946" s="63"/>
      <c r="CP3946" s="63"/>
      <c r="CR3946" s="227"/>
      <c r="CS3946" s="74"/>
    </row>
    <row r="3947" spans="1:97" s="72" customFormat="1" ht="75.75" customHeight="1">
      <c r="A3947" s="63"/>
      <c r="B3947" s="63"/>
      <c r="C3947" s="63"/>
      <c r="D3947" s="63"/>
      <c r="E3947" s="63"/>
      <c r="F3947" s="63"/>
      <c r="G3947" s="63"/>
      <c r="H3947" s="63"/>
      <c r="I3947" s="63"/>
      <c r="J3947" s="63"/>
      <c r="K3947" s="63"/>
      <c r="L3947" s="63"/>
      <c r="M3947" s="63"/>
      <c r="N3947" s="63"/>
      <c r="O3947" s="63"/>
      <c r="P3947" s="63"/>
      <c r="Q3947" s="63"/>
      <c r="R3947" s="63"/>
      <c r="S3947" s="63"/>
      <c r="T3947" s="63"/>
      <c r="U3947" s="63"/>
      <c r="V3947" s="63"/>
      <c r="W3947" s="63"/>
      <c r="X3947" s="63"/>
      <c r="Y3947" s="63"/>
      <c r="Z3947" s="63"/>
      <c r="AA3947" s="63"/>
      <c r="AB3947" s="63"/>
      <c r="AC3947" s="63"/>
      <c r="AD3947" s="63"/>
      <c r="AE3947" s="63"/>
      <c r="AF3947" s="63"/>
      <c r="AG3947" s="63"/>
      <c r="AH3947" s="63"/>
      <c r="AI3947" s="63"/>
      <c r="AJ3947" s="63"/>
      <c r="AK3947" s="63"/>
      <c r="AL3947" s="63"/>
      <c r="AM3947" s="63"/>
      <c r="AN3947" s="63"/>
      <c r="AO3947" s="63"/>
      <c r="AP3947" s="63"/>
      <c r="AQ3947" s="63"/>
      <c r="AR3947" s="63"/>
      <c r="AS3947" s="63"/>
      <c r="AT3947" s="63"/>
      <c r="AU3947" s="63"/>
      <c r="AV3947" s="63"/>
      <c r="AW3947" s="63"/>
      <c r="AX3947" s="63"/>
      <c r="AY3947" s="63"/>
      <c r="AZ3947" s="63"/>
      <c r="BA3947" s="63"/>
      <c r="BB3947" s="63"/>
      <c r="BC3947" s="63"/>
      <c r="BD3947" s="63"/>
      <c r="BE3947" s="63"/>
      <c r="BF3947" s="63"/>
      <c r="BG3947" s="63"/>
      <c r="BH3947" s="63"/>
      <c r="BI3947" s="63"/>
      <c r="BJ3947" s="63"/>
      <c r="BK3947" s="63"/>
      <c r="BL3947" s="63"/>
      <c r="BM3947" s="63"/>
      <c r="BN3947" s="63"/>
      <c r="BO3947" s="63"/>
      <c r="BP3947" s="63"/>
      <c r="BQ3947" s="63"/>
      <c r="BR3947" s="63"/>
      <c r="BS3947" s="63"/>
      <c r="BT3947" s="63"/>
      <c r="BU3947" s="63"/>
      <c r="BV3947" s="63"/>
      <c r="BW3947" s="63"/>
      <c r="BX3947" s="63"/>
      <c r="BY3947" s="63"/>
      <c r="BZ3947" s="63"/>
      <c r="CA3947" s="63"/>
      <c r="CB3947" s="63"/>
      <c r="CC3947" s="63"/>
      <c r="CD3947" s="63"/>
      <c r="CE3947" s="63"/>
      <c r="CF3947" s="63"/>
      <c r="CG3947" s="63"/>
      <c r="CH3947" s="63"/>
      <c r="CI3947" s="63"/>
      <c r="CJ3947" s="63"/>
      <c r="CK3947" s="63"/>
      <c r="CL3947" s="63"/>
      <c r="CM3947" s="63"/>
      <c r="CN3947" s="63"/>
      <c r="CO3947" s="63"/>
      <c r="CP3947" s="63"/>
      <c r="CR3947" s="227"/>
      <c r="CS3947" s="74"/>
    </row>
    <row r="3948" spans="1:97" s="72" customFormat="1" ht="75.75" customHeight="1">
      <c r="A3948" s="63"/>
      <c r="B3948" s="63"/>
      <c r="C3948" s="63"/>
      <c r="D3948" s="63"/>
      <c r="E3948" s="63"/>
      <c r="F3948" s="63"/>
      <c r="G3948" s="63"/>
      <c r="H3948" s="63"/>
      <c r="I3948" s="63"/>
      <c r="J3948" s="63"/>
      <c r="K3948" s="63"/>
      <c r="L3948" s="63"/>
      <c r="M3948" s="63"/>
      <c r="N3948" s="63"/>
      <c r="O3948" s="63"/>
      <c r="P3948" s="63"/>
      <c r="Q3948" s="63"/>
      <c r="R3948" s="63"/>
      <c r="S3948" s="63"/>
      <c r="T3948" s="63"/>
      <c r="U3948" s="63"/>
      <c r="V3948" s="63"/>
      <c r="W3948" s="63"/>
      <c r="X3948" s="63"/>
      <c r="Y3948" s="63"/>
      <c r="Z3948" s="63"/>
      <c r="AA3948" s="63"/>
      <c r="AB3948" s="63"/>
      <c r="AC3948" s="63"/>
      <c r="AD3948" s="63"/>
      <c r="AE3948" s="63"/>
      <c r="AF3948" s="63"/>
      <c r="AG3948" s="63"/>
      <c r="AH3948" s="63"/>
      <c r="AI3948" s="63"/>
      <c r="AJ3948" s="63"/>
      <c r="AK3948" s="63"/>
      <c r="AL3948" s="63"/>
      <c r="AM3948" s="63"/>
      <c r="AN3948" s="63"/>
      <c r="AO3948" s="63"/>
      <c r="AP3948" s="63"/>
      <c r="AQ3948" s="63"/>
      <c r="AR3948" s="63"/>
      <c r="AS3948" s="63"/>
      <c r="AT3948" s="63"/>
      <c r="AU3948" s="63"/>
      <c r="AV3948" s="63"/>
      <c r="AW3948" s="63"/>
      <c r="AX3948" s="63"/>
      <c r="AY3948" s="63"/>
      <c r="AZ3948" s="63"/>
      <c r="BA3948" s="63"/>
      <c r="BB3948" s="63"/>
      <c r="BC3948" s="63"/>
      <c r="BD3948" s="63"/>
      <c r="BE3948" s="63"/>
      <c r="BF3948" s="63"/>
      <c r="BG3948" s="63"/>
      <c r="BH3948" s="63"/>
      <c r="BI3948" s="63"/>
      <c r="BJ3948" s="63"/>
      <c r="BK3948" s="63"/>
      <c r="BL3948" s="63"/>
      <c r="BM3948" s="63"/>
      <c r="BN3948" s="63"/>
      <c r="BO3948" s="63"/>
      <c r="BP3948" s="63"/>
      <c r="BQ3948" s="63"/>
      <c r="BR3948" s="63"/>
      <c r="BS3948" s="63"/>
      <c r="BT3948" s="63"/>
      <c r="BU3948" s="63"/>
      <c r="BV3948" s="63"/>
      <c r="BW3948" s="63"/>
      <c r="BX3948" s="63"/>
      <c r="BY3948" s="63"/>
      <c r="BZ3948" s="63"/>
      <c r="CA3948" s="63"/>
      <c r="CB3948" s="63"/>
      <c r="CC3948" s="63"/>
      <c r="CD3948" s="63"/>
      <c r="CE3948" s="63"/>
      <c r="CF3948" s="63"/>
      <c r="CG3948" s="63"/>
      <c r="CH3948" s="63"/>
      <c r="CI3948" s="63"/>
      <c r="CJ3948" s="63"/>
      <c r="CK3948" s="63"/>
      <c r="CL3948" s="63"/>
      <c r="CM3948" s="63"/>
      <c r="CN3948" s="63"/>
      <c r="CO3948" s="63"/>
      <c r="CP3948" s="63"/>
      <c r="CR3948" s="227"/>
      <c r="CS3948" s="74"/>
    </row>
    <row r="3949" spans="1:97" s="72" customFormat="1" ht="75.75" customHeight="1">
      <c r="A3949" s="63"/>
      <c r="B3949" s="63"/>
      <c r="C3949" s="63"/>
      <c r="D3949" s="63"/>
      <c r="E3949" s="63"/>
      <c r="F3949" s="63"/>
      <c r="G3949" s="63"/>
      <c r="H3949" s="63"/>
      <c r="I3949" s="63"/>
      <c r="J3949" s="63"/>
      <c r="K3949" s="63"/>
      <c r="L3949" s="63"/>
      <c r="M3949" s="63"/>
      <c r="N3949" s="63"/>
      <c r="O3949" s="63"/>
      <c r="P3949" s="63"/>
      <c r="Q3949" s="63"/>
      <c r="R3949" s="63"/>
      <c r="S3949" s="63"/>
      <c r="T3949" s="63"/>
      <c r="U3949" s="63"/>
      <c r="V3949" s="63"/>
      <c r="W3949" s="63"/>
      <c r="X3949" s="63"/>
      <c r="Y3949" s="63"/>
      <c r="Z3949" s="63"/>
      <c r="AA3949" s="63"/>
      <c r="AB3949" s="63"/>
      <c r="AC3949" s="63"/>
      <c r="AD3949" s="63"/>
      <c r="AE3949" s="63"/>
      <c r="AF3949" s="63"/>
      <c r="AG3949" s="63"/>
      <c r="AH3949" s="63"/>
      <c r="AI3949" s="63"/>
      <c r="AJ3949" s="63"/>
      <c r="AK3949" s="63"/>
      <c r="AL3949" s="63"/>
      <c r="AM3949" s="63"/>
      <c r="AN3949" s="63"/>
      <c r="AO3949" s="63"/>
      <c r="AP3949" s="63"/>
      <c r="AQ3949" s="63"/>
      <c r="AR3949" s="63"/>
      <c r="AS3949" s="63"/>
      <c r="AT3949" s="63"/>
      <c r="AU3949" s="63"/>
      <c r="AV3949" s="63"/>
      <c r="AW3949" s="63"/>
      <c r="AX3949" s="63"/>
      <c r="AY3949" s="63"/>
      <c r="AZ3949" s="63"/>
      <c r="BA3949" s="63"/>
      <c r="BB3949" s="63"/>
      <c r="BC3949" s="63"/>
      <c r="BD3949" s="63"/>
      <c r="BE3949" s="63"/>
      <c r="BF3949" s="63"/>
      <c r="BG3949" s="63"/>
      <c r="BH3949" s="63"/>
      <c r="BI3949" s="63"/>
      <c r="BJ3949" s="63"/>
      <c r="BK3949" s="63"/>
      <c r="BL3949" s="63"/>
      <c r="BM3949" s="63"/>
      <c r="BN3949" s="63"/>
      <c r="BO3949" s="63"/>
      <c r="BP3949" s="63"/>
      <c r="BQ3949" s="63"/>
      <c r="BR3949" s="63"/>
      <c r="BS3949" s="63"/>
      <c r="BT3949" s="63"/>
      <c r="BU3949" s="63"/>
      <c r="BV3949" s="63"/>
      <c r="BW3949" s="63"/>
      <c r="BX3949" s="63"/>
      <c r="BY3949" s="63"/>
      <c r="BZ3949" s="63"/>
      <c r="CA3949" s="63"/>
      <c r="CB3949" s="63"/>
      <c r="CC3949" s="63"/>
      <c r="CD3949" s="63"/>
      <c r="CE3949" s="63"/>
      <c r="CF3949" s="63"/>
      <c r="CG3949" s="63"/>
      <c r="CH3949" s="63"/>
      <c r="CI3949" s="63"/>
      <c r="CJ3949" s="63"/>
      <c r="CK3949" s="63"/>
      <c r="CL3949" s="63"/>
      <c r="CM3949" s="63"/>
      <c r="CN3949" s="63"/>
      <c r="CO3949" s="63"/>
      <c r="CP3949" s="63"/>
      <c r="CR3949" s="227"/>
      <c r="CS3949" s="74"/>
    </row>
    <row r="3950" spans="1:97" s="72" customFormat="1" ht="75.75" customHeight="1">
      <c r="A3950" s="63"/>
      <c r="B3950" s="63"/>
      <c r="C3950" s="63"/>
      <c r="D3950" s="63"/>
      <c r="E3950" s="63"/>
      <c r="F3950" s="63"/>
      <c r="G3950" s="63"/>
      <c r="H3950" s="63"/>
      <c r="I3950" s="63"/>
      <c r="J3950" s="63"/>
      <c r="K3950" s="63"/>
      <c r="L3950" s="63"/>
      <c r="M3950" s="63"/>
      <c r="N3950" s="63"/>
      <c r="O3950" s="63"/>
      <c r="P3950" s="63"/>
      <c r="Q3950" s="63"/>
      <c r="R3950" s="63"/>
      <c r="S3950" s="63"/>
      <c r="T3950" s="63"/>
      <c r="U3950" s="63"/>
      <c r="V3950" s="63"/>
      <c r="W3950" s="63"/>
      <c r="X3950" s="63"/>
      <c r="Y3950" s="63"/>
      <c r="Z3950" s="63"/>
      <c r="AA3950" s="63"/>
      <c r="AB3950" s="63"/>
      <c r="AC3950" s="63"/>
      <c r="AD3950" s="63"/>
      <c r="AE3950" s="63"/>
      <c r="AF3950" s="63"/>
      <c r="AG3950" s="63"/>
      <c r="AH3950" s="63"/>
      <c r="AI3950" s="63"/>
      <c r="AJ3950" s="63"/>
      <c r="AK3950" s="63"/>
      <c r="AL3950" s="63"/>
      <c r="AM3950" s="63"/>
      <c r="AN3950" s="63"/>
      <c r="AO3950" s="63"/>
      <c r="AP3950" s="63"/>
      <c r="AQ3950" s="63"/>
      <c r="AR3950" s="63"/>
      <c r="AS3950" s="63"/>
      <c r="AT3950" s="63"/>
      <c r="AU3950" s="63"/>
      <c r="AV3950" s="63"/>
      <c r="AW3950" s="63"/>
      <c r="AX3950" s="63"/>
      <c r="AY3950" s="63"/>
      <c r="AZ3950" s="63"/>
      <c r="BA3950" s="63"/>
      <c r="BB3950" s="63"/>
      <c r="BC3950" s="63"/>
      <c r="BD3950" s="63"/>
      <c r="BE3950" s="63"/>
      <c r="BF3950" s="63"/>
      <c r="BG3950" s="63"/>
      <c r="BH3950" s="63"/>
      <c r="BI3950" s="63"/>
      <c r="BJ3950" s="63"/>
      <c r="BK3950" s="63"/>
      <c r="BL3950" s="63"/>
      <c r="BM3950" s="63"/>
      <c r="BN3950" s="63"/>
      <c r="BO3950" s="63"/>
      <c r="BP3950" s="63"/>
      <c r="BQ3950" s="63"/>
      <c r="BR3950" s="63"/>
      <c r="BS3950" s="63"/>
      <c r="BT3950" s="63"/>
      <c r="BU3950" s="63"/>
      <c r="BV3950" s="63"/>
      <c r="BW3950" s="63"/>
      <c r="BX3950" s="63"/>
      <c r="BY3950" s="63"/>
      <c r="BZ3950" s="63"/>
      <c r="CA3950" s="63"/>
      <c r="CB3950" s="63"/>
      <c r="CC3950" s="63"/>
      <c r="CD3950" s="63"/>
      <c r="CE3950" s="63"/>
      <c r="CF3950" s="63"/>
      <c r="CG3950" s="63"/>
      <c r="CH3950" s="63"/>
      <c r="CI3950" s="63"/>
      <c r="CJ3950" s="63"/>
      <c r="CK3950" s="63"/>
      <c r="CL3950" s="63"/>
      <c r="CM3950" s="63"/>
      <c r="CN3950" s="63"/>
      <c r="CO3950" s="63"/>
      <c r="CP3950" s="63"/>
      <c r="CR3950" s="227"/>
      <c r="CS3950" s="74"/>
    </row>
    <row r="3951" spans="1:97" s="72" customFormat="1" ht="75.75" customHeight="1">
      <c r="A3951" s="63"/>
      <c r="B3951" s="63"/>
      <c r="C3951" s="63"/>
      <c r="D3951" s="63"/>
      <c r="E3951" s="63"/>
      <c r="F3951" s="63"/>
      <c r="G3951" s="63"/>
      <c r="H3951" s="63"/>
      <c r="I3951" s="63"/>
      <c r="J3951" s="63"/>
      <c r="K3951" s="63"/>
      <c r="L3951" s="63"/>
      <c r="M3951" s="63"/>
      <c r="N3951" s="63"/>
      <c r="O3951" s="63"/>
      <c r="P3951" s="63"/>
      <c r="Q3951" s="63"/>
      <c r="R3951" s="63"/>
      <c r="S3951" s="63"/>
      <c r="T3951" s="63"/>
      <c r="U3951" s="63"/>
      <c r="V3951" s="63"/>
      <c r="W3951" s="63"/>
      <c r="X3951" s="63"/>
      <c r="Y3951" s="63"/>
      <c r="Z3951" s="63"/>
      <c r="AA3951" s="63"/>
      <c r="AB3951" s="63"/>
      <c r="AC3951" s="63"/>
      <c r="AD3951" s="63"/>
      <c r="AE3951" s="63"/>
      <c r="AF3951" s="63"/>
      <c r="AG3951" s="63"/>
      <c r="AH3951" s="63"/>
      <c r="AI3951" s="63"/>
      <c r="AJ3951" s="63"/>
      <c r="AK3951" s="63"/>
      <c r="AL3951" s="63"/>
      <c r="AM3951" s="63"/>
      <c r="AN3951" s="63"/>
      <c r="AO3951" s="63"/>
      <c r="AP3951" s="63"/>
      <c r="AQ3951" s="63"/>
      <c r="AR3951" s="63"/>
      <c r="AS3951" s="63"/>
      <c r="AT3951" s="63"/>
      <c r="AU3951" s="63"/>
      <c r="AV3951" s="63"/>
      <c r="AW3951" s="63"/>
      <c r="AX3951" s="63"/>
      <c r="AY3951" s="63"/>
      <c r="AZ3951" s="63"/>
      <c r="BA3951" s="63"/>
      <c r="BB3951" s="63"/>
      <c r="BC3951" s="63"/>
      <c r="BD3951" s="63"/>
      <c r="BE3951" s="63"/>
      <c r="BF3951" s="63"/>
      <c r="BG3951" s="63"/>
      <c r="BH3951" s="63"/>
      <c r="BI3951" s="63"/>
      <c r="BJ3951" s="63"/>
      <c r="BK3951" s="63"/>
      <c r="BL3951" s="63"/>
      <c r="BM3951" s="63"/>
      <c r="BN3951" s="63"/>
      <c r="BO3951" s="63"/>
      <c r="BP3951" s="63"/>
      <c r="BQ3951" s="63"/>
      <c r="BR3951" s="63"/>
      <c r="BS3951" s="63"/>
      <c r="BT3951" s="63"/>
      <c r="BU3951" s="63"/>
      <c r="BV3951" s="63"/>
      <c r="BW3951" s="63"/>
      <c r="BX3951" s="63"/>
      <c r="BY3951" s="63"/>
      <c r="BZ3951" s="63"/>
      <c r="CA3951" s="63"/>
      <c r="CB3951" s="63"/>
      <c r="CC3951" s="63"/>
      <c r="CD3951" s="63"/>
      <c r="CE3951" s="63"/>
      <c r="CF3951" s="63"/>
      <c r="CG3951" s="63"/>
      <c r="CH3951" s="63"/>
      <c r="CI3951" s="63"/>
      <c r="CJ3951" s="63"/>
      <c r="CK3951" s="63"/>
      <c r="CL3951" s="63"/>
      <c r="CM3951" s="63"/>
      <c r="CN3951" s="63"/>
      <c r="CO3951" s="63"/>
      <c r="CP3951" s="63"/>
      <c r="CR3951" s="227"/>
      <c r="CS3951" s="74"/>
    </row>
    <row r="3952" spans="1:97" s="72" customFormat="1" ht="75.75" customHeight="1">
      <c r="A3952" s="63"/>
      <c r="B3952" s="63"/>
      <c r="C3952" s="63"/>
      <c r="D3952" s="63"/>
      <c r="E3952" s="63"/>
      <c r="F3952" s="63"/>
      <c r="G3952" s="63"/>
      <c r="H3952" s="63"/>
      <c r="I3952" s="63"/>
      <c r="J3952" s="63"/>
      <c r="K3952" s="63"/>
      <c r="L3952" s="63"/>
      <c r="M3952" s="63"/>
      <c r="N3952" s="63"/>
      <c r="O3952" s="63"/>
      <c r="P3952" s="63"/>
      <c r="Q3952" s="63"/>
      <c r="R3952" s="63"/>
      <c r="S3952" s="63"/>
      <c r="T3952" s="63"/>
      <c r="U3952" s="63"/>
      <c r="V3952" s="63"/>
      <c r="W3952" s="63"/>
      <c r="X3952" s="63"/>
      <c r="Y3952" s="63"/>
      <c r="Z3952" s="63"/>
      <c r="AA3952" s="63"/>
      <c r="AB3952" s="63"/>
      <c r="AC3952" s="63"/>
      <c r="AD3952" s="63"/>
      <c r="AE3952" s="63"/>
      <c r="AF3952" s="63"/>
      <c r="AG3952" s="63"/>
      <c r="AH3952" s="63"/>
      <c r="AI3952" s="63"/>
      <c r="AJ3952" s="63"/>
      <c r="AK3952" s="63"/>
      <c r="AL3952" s="63"/>
      <c r="AM3952" s="63"/>
      <c r="AN3952" s="63"/>
      <c r="AO3952" s="63"/>
      <c r="AP3952" s="63"/>
      <c r="AQ3952" s="63"/>
      <c r="AR3952" s="63"/>
      <c r="AS3952" s="63"/>
      <c r="AT3952" s="63"/>
      <c r="AU3952" s="63"/>
      <c r="AV3952" s="63"/>
      <c r="AW3952" s="63"/>
      <c r="AX3952" s="63"/>
      <c r="AY3952" s="63"/>
      <c r="AZ3952" s="63"/>
      <c r="BA3952" s="63"/>
      <c r="BB3952" s="63"/>
      <c r="BC3952" s="63"/>
      <c r="BD3952" s="63"/>
      <c r="BE3952" s="63"/>
      <c r="BF3952" s="63"/>
      <c r="BG3952" s="63"/>
      <c r="BH3952" s="63"/>
      <c r="BI3952" s="63"/>
      <c r="BJ3952" s="63"/>
      <c r="BK3952" s="63"/>
      <c r="BL3952" s="63"/>
      <c r="BM3952" s="63"/>
      <c r="BN3952" s="63"/>
      <c r="BO3952" s="63"/>
      <c r="BP3952" s="63"/>
      <c r="BQ3952" s="63"/>
      <c r="BR3952" s="63"/>
      <c r="BS3952" s="63"/>
      <c r="BT3952" s="63"/>
      <c r="BU3952" s="63"/>
      <c r="BV3952" s="63"/>
      <c r="BW3952" s="63"/>
      <c r="BX3952" s="63"/>
      <c r="BY3952" s="63"/>
      <c r="BZ3952" s="63"/>
      <c r="CA3952" s="63"/>
      <c r="CB3952" s="63"/>
      <c r="CC3952" s="63"/>
      <c r="CD3952" s="63"/>
      <c r="CE3952" s="63"/>
      <c r="CF3952" s="63"/>
      <c r="CG3952" s="63"/>
      <c r="CH3952" s="63"/>
      <c r="CI3952" s="63"/>
      <c r="CJ3952" s="63"/>
      <c r="CK3952" s="63"/>
      <c r="CL3952" s="63"/>
      <c r="CM3952" s="63"/>
      <c r="CN3952" s="63"/>
      <c r="CO3952" s="63"/>
      <c r="CP3952" s="63"/>
      <c r="CR3952" s="227"/>
      <c r="CS3952" s="74"/>
    </row>
    <row r="3953" spans="1:97" s="72" customFormat="1" ht="75.75" customHeight="1">
      <c r="A3953" s="63"/>
      <c r="B3953" s="63"/>
      <c r="C3953" s="63"/>
      <c r="D3953" s="63"/>
      <c r="E3953" s="63"/>
      <c r="F3953" s="63"/>
      <c r="G3953" s="63"/>
      <c r="H3953" s="63"/>
      <c r="I3953" s="63"/>
      <c r="J3953" s="63"/>
      <c r="K3953" s="63"/>
      <c r="L3953" s="63"/>
      <c r="M3953" s="63"/>
      <c r="N3953" s="63"/>
      <c r="O3953" s="63"/>
      <c r="P3953" s="63"/>
      <c r="Q3953" s="63"/>
      <c r="R3953" s="63"/>
      <c r="S3953" s="63"/>
      <c r="T3953" s="63"/>
      <c r="U3953" s="63"/>
      <c r="V3953" s="63"/>
      <c r="W3953" s="63"/>
      <c r="X3953" s="63"/>
      <c r="Y3953" s="63"/>
      <c r="Z3953" s="63"/>
      <c r="AA3953" s="63"/>
      <c r="AB3953" s="63"/>
      <c r="AC3953" s="63"/>
      <c r="AD3953" s="63"/>
      <c r="AE3953" s="63"/>
      <c r="AF3953" s="63"/>
      <c r="AG3953" s="63"/>
      <c r="AH3953" s="63"/>
      <c r="AI3953" s="63"/>
      <c r="AJ3953" s="63"/>
      <c r="AK3953" s="63"/>
      <c r="AL3953" s="63"/>
      <c r="AM3953" s="63"/>
      <c r="AN3953" s="63"/>
      <c r="AO3953" s="63"/>
      <c r="AP3953" s="63"/>
      <c r="AQ3953" s="63"/>
      <c r="AR3953" s="63"/>
      <c r="AS3953" s="63"/>
      <c r="AT3953" s="63"/>
      <c r="AU3953" s="63"/>
      <c r="AV3953" s="63"/>
      <c r="AW3953" s="63"/>
      <c r="AX3953" s="63"/>
      <c r="AY3953" s="63"/>
      <c r="AZ3953" s="63"/>
      <c r="BA3953" s="63"/>
      <c r="BB3953" s="63"/>
      <c r="BC3953" s="63"/>
      <c r="BD3953" s="63"/>
      <c r="BE3953" s="63"/>
      <c r="BF3953" s="63"/>
      <c r="BG3953" s="63"/>
      <c r="BH3953" s="63"/>
      <c r="BI3953" s="63"/>
      <c r="BJ3953" s="63"/>
      <c r="BK3953" s="63"/>
      <c r="BL3953" s="63"/>
      <c r="BM3953" s="63"/>
      <c r="BN3953" s="63"/>
      <c r="BO3953" s="63"/>
      <c r="BP3953" s="63"/>
      <c r="BQ3953" s="63"/>
      <c r="BR3953" s="63"/>
      <c r="BS3953" s="63"/>
      <c r="BT3953" s="63"/>
      <c r="BU3953" s="63"/>
      <c r="BV3953" s="63"/>
      <c r="BW3953" s="63"/>
      <c r="BX3953" s="63"/>
      <c r="BY3953" s="63"/>
      <c r="BZ3953" s="63"/>
      <c r="CA3953" s="63"/>
      <c r="CB3953" s="63"/>
      <c r="CC3953" s="63"/>
      <c r="CD3953" s="63"/>
      <c r="CE3953" s="63"/>
      <c r="CF3953" s="63"/>
      <c r="CG3953" s="63"/>
      <c r="CH3953" s="63"/>
      <c r="CI3953" s="63"/>
      <c r="CJ3953" s="63"/>
      <c r="CK3953" s="63"/>
      <c r="CL3953" s="63"/>
      <c r="CM3953" s="63"/>
      <c r="CN3953" s="63"/>
      <c r="CO3953" s="63"/>
      <c r="CP3953" s="63"/>
      <c r="CR3953" s="227"/>
      <c r="CS3953" s="74"/>
    </row>
    <row r="3954" spans="1:97" s="72" customFormat="1" ht="75.75" customHeight="1">
      <c r="A3954" s="63"/>
      <c r="B3954" s="63"/>
      <c r="C3954" s="63"/>
      <c r="D3954" s="63"/>
      <c r="E3954" s="63"/>
      <c r="F3954" s="63"/>
      <c r="G3954" s="63"/>
      <c r="H3954" s="63"/>
      <c r="I3954" s="63"/>
      <c r="J3954" s="63"/>
      <c r="K3954" s="63"/>
      <c r="L3954" s="63"/>
      <c r="M3954" s="63"/>
      <c r="N3954" s="63"/>
      <c r="O3954" s="63"/>
      <c r="P3954" s="63"/>
      <c r="Q3954" s="63"/>
      <c r="R3954" s="63"/>
      <c r="S3954" s="63"/>
      <c r="T3954" s="63"/>
      <c r="U3954" s="63"/>
      <c r="V3954" s="63"/>
      <c r="W3954" s="63"/>
      <c r="X3954" s="63"/>
      <c r="Y3954" s="63"/>
      <c r="Z3954" s="63"/>
      <c r="AA3954" s="63"/>
      <c r="AB3954" s="63"/>
      <c r="AC3954" s="63"/>
      <c r="AD3954" s="63"/>
      <c r="AE3954" s="63"/>
      <c r="AF3954" s="63"/>
      <c r="AG3954" s="63"/>
      <c r="AH3954" s="63"/>
      <c r="AI3954" s="63"/>
      <c r="AJ3954" s="63"/>
      <c r="AK3954" s="63"/>
      <c r="AL3954" s="63"/>
      <c r="AM3954" s="63"/>
      <c r="AN3954" s="63"/>
      <c r="AO3954" s="63"/>
      <c r="AP3954" s="63"/>
      <c r="AQ3954" s="63"/>
      <c r="AR3954" s="63"/>
      <c r="AS3954" s="63"/>
      <c r="AT3954" s="63"/>
      <c r="AU3954" s="63"/>
      <c r="AV3954" s="63"/>
      <c r="AW3954" s="63"/>
      <c r="AX3954" s="63"/>
      <c r="AY3954" s="63"/>
      <c r="AZ3954" s="63"/>
      <c r="BA3954" s="63"/>
      <c r="BB3954" s="63"/>
      <c r="BC3954" s="63"/>
      <c r="BD3954" s="63"/>
      <c r="BE3954" s="63"/>
      <c r="BF3954" s="63"/>
      <c r="BG3954" s="63"/>
      <c r="BH3954" s="63"/>
      <c r="BI3954" s="63"/>
      <c r="BJ3954" s="63"/>
      <c r="BK3954" s="63"/>
      <c r="BL3954" s="63"/>
      <c r="BM3954" s="63"/>
      <c r="BN3954" s="63"/>
      <c r="BO3954" s="63"/>
      <c r="BP3954" s="63"/>
      <c r="BQ3954" s="63"/>
      <c r="BR3954" s="63"/>
      <c r="BS3954" s="63"/>
      <c r="BT3954" s="63"/>
      <c r="BU3954" s="63"/>
      <c r="BV3954" s="63"/>
      <c r="BW3954" s="63"/>
      <c r="BX3954" s="63"/>
      <c r="BY3954" s="63"/>
      <c r="BZ3954" s="63"/>
      <c r="CA3954" s="63"/>
      <c r="CB3954" s="63"/>
      <c r="CC3954" s="63"/>
      <c r="CD3954" s="63"/>
      <c r="CE3954" s="63"/>
      <c r="CF3954" s="63"/>
      <c r="CG3954" s="63"/>
      <c r="CH3954" s="63"/>
      <c r="CI3954" s="63"/>
      <c r="CJ3954" s="63"/>
      <c r="CK3954" s="63"/>
      <c r="CL3954" s="63"/>
      <c r="CM3954" s="63"/>
      <c r="CN3954" s="63"/>
      <c r="CO3954" s="63"/>
      <c r="CP3954" s="63"/>
      <c r="CR3954" s="227"/>
      <c r="CS3954" s="74"/>
    </row>
    <row r="3955" spans="1:97" s="72" customFormat="1" ht="75.75" customHeight="1">
      <c r="A3955" s="63"/>
      <c r="B3955" s="63"/>
      <c r="C3955" s="63"/>
      <c r="D3955" s="63"/>
      <c r="E3955" s="63"/>
      <c r="F3955" s="63"/>
      <c r="G3955" s="63"/>
      <c r="H3955" s="63"/>
      <c r="I3955" s="63"/>
      <c r="J3955" s="63"/>
      <c r="K3955" s="63"/>
      <c r="L3955" s="63"/>
      <c r="M3955" s="63"/>
      <c r="N3955" s="63"/>
      <c r="O3955" s="63"/>
      <c r="P3955" s="63"/>
      <c r="Q3955" s="63"/>
      <c r="R3955" s="63"/>
      <c r="S3955" s="63"/>
      <c r="T3955" s="63"/>
      <c r="U3955" s="63"/>
      <c r="V3955" s="63"/>
      <c r="W3955" s="63"/>
      <c r="X3955" s="63"/>
      <c r="Y3955" s="63"/>
      <c r="Z3955" s="63"/>
      <c r="AA3955" s="63"/>
      <c r="AB3955" s="63"/>
      <c r="AC3955" s="63"/>
      <c r="AD3955" s="63"/>
      <c r="AE3955" s="63"/>
      <c r="AF3955" s="63"/>
      <c r="AG3955" s="63"/>
      <c r="AH3955" s="63"/>
      <c r="AI3955" s="63"/>
      <c r="AJ3955" s="63"/>
      <c r="AK3955" s="63"/>
      <c r="AL3955" s="63"/>
      <c r="AM3955" s="63"/>
      <c r="AN3955" s="63"/>
      <c r="AO3955" s="63"/>
      <c r="AP3955" s="63"/>
      <c r="AQ3955" s="63"/>
      <c r="AR3955" s="63"/>
      <c r="AS3955" s="63"/>
      <c r="AT3955" s="63"/>
      <c r="AU3955" s="63"/>
      <c r="AV3955" s="63"/>
      <c r="AW3955" s="63"/>
      <c r="AX3955" s="63"/>
      <c r="AY3955" s="63"/>
      <c r="AZ3955" s="63"/>
      <c r="BA3955" s="63"/>
      <c r="BB3955" s="63"/>
      <c r="BC3955" s="63"/>
      <c r="BD3955" s="63"/>
      <c r="BE3955" s="63"/>
      <c r="BF3955" s="63"/>
      <c r="BG3955" s="63"/>
      <c r="BH3955" s="63"/>
      <c r="BI3955" s="63"/>
      <c r="BJ3955" s="63"/>
      <c r="BK3955" s="63"/>
      <c r="BL3955" s="63"/>
      <c r="BM3955" s="63"/>
      <c r="BN3955" s="63"/>
      <c r="BO3955" s="63"/>
      <c r="BP3955" s="63"/>
      <c r="BQ3955" s="63"/>
      <c r="BR3955" s="63"/>
      <c r="BS3955" s="63"/>
      <c r="BT3955" s="63"/>
      <c r="BU3955" s="63"/>
      <c r="BV3955" s="63"/>
      <c r="BW3955" s="63"/>
      <c r="BX3955" s="63"/>
      <c r="BY3955" s="63"/>
      <c r="BZ3955" s="63"/>
      <c r="CA3955" s="63"/>
      <c r="CB3955" s="63"/>
      <c r="CC3955" s="63"/>
      <c r="CD3955" s="63"/>
      <c r="CE3955" s="63"/>
      <c r="CF3955" s="63"/>
      <c r="CG3955" s="63"/>
      <c r="CH3955" s="63"/>
      <c r="CI3955" s="63"/>
      <c r="CJ3955" s="63"/>
      <c r="CK3955" s="63"/>
      <c r="CL3955" s="63"/>
      <c r="CM3955" s="63"/>
      <c r="CN3955" s="63"/>
      <c r="CO3955" s="63"/>
      <c r="CP3955" s="63"/>
      <c r="CR3955" s="227"/>
      <c r="CS3955" s="74"/>
    </row>
    <row r="3956" spans="1:97" s="72" customFormat="1" ht="75.75" customHeight="1">
      <c r="A3956" s="63"/>
      <c r="B3956" s="63"/>
      <c r="C3956" s="63"/>
      <c r="D3956" s="63"/>
      <c r="E3956" s="63"/>
      <c r="F3956" s="63"/>
      <c r="G3956" s="63"/>
      <c r="H3956" s="63"/>
      <c r="I3956" s="63"/>
      <c r="J3956" s="63"/>
      <c r="K3956" s="63"/>
      <c r="L3956" s="63"/>
      <c r="M3956" s="63"/>
      <c r="N3956" s="63"/>
      <c r="O3956" s="63"/>
      <c r="P3956" s="63"/>
      <c r="Q3956" s="63"/>
      <c r="R3956" s="63"/>
      <c r="S3956" s="63"/>
      <c r="T3956" s="63"/>
      <c r="U3956" s="63"/>
      <c r="V3956" s="63"/>
      <c r="W3956" s="63"/>
      <c r="X3956" s="63"/>
      <c r="Y3956" s="63"/>
      <c r="Z3956" s="63"/>
      <c r="AA3956" s="63"/>
      <c r="AB3956" s="63"/>
      <c r="AC3956" s="63"/>
      <c r="AD3956" s="63"/>
      <c r="AE3956" s="63"/>
      <c r="AF3956" s="63"/>
      <c r="AG3956" s="63"/>
      <c r="AH3956" s="63"/>
      <c r="AI3956" s="63"/>
      <c r="AJ3956" s="63"/>
      <c r="AK3956" s="63"/>
      <c r="AL3956" s="63"/>
      <c r="AM3956" s="63"/>
      <c r="AN3956" s="63"/>
      <c r="AO3956" s="63"/>
      <c r="AP3956" s="63"/>
      <c r="AQ3956" s="63"/>
      <c r="AR3956" s="63"/>
      <c r="AS3956" s="63"/>
      <c r="AT3956" s="63"/>
      <c r="AU3956" s="63"/>
      <c r="AV3956" s="63"/>
      <c r="AW3956" s="63"/>
      <c r="AX3956" s="63"/>
      <c r="AY3956" s="63"/>
      <c r="AZ3956" s="63"/>
      <c r="BA3956" s="63"/>
      <c r="BB3956" s="63"/>
      <c r="BC3956" s="63"/>
      <c r="BD3956" s="63"/>
      <c r="BE3956" s="63"/>
      <c r="BF3956" s="63"/>
      <c r="BG3956" s="63"/>
      <c r="BH3956" s="63"/>
      <c r="BI3956" s="63"/>
      <c r="BJ3956" s="63"/>
      <c r="BK3956" s="63"/>
      <c r="BL3956" s="63"/>
      <c r="BM3956" s="63"/>
      <c r="BN3956" s="63"/>
      <c r="BO3956" s="63"/>
      <c r="BP3956" s="63"/>
      <c r="BQ3956" s="63"/>
      <c r="BR3956" s="63"/>
      <c r="BS3956" s="63"/>
      <c r="BT3956" s="63"/>
      <c r="BU3956" s="63"/>
      <c r="BV3956" s="63"/>
      <c r="BW3956" s="63"/>
      <c r="BX3956" s="63"/>
      <c r="BY3956" s="63"/>
      <c r="BZ3956" s="63"/>
      <c r="CA3956" s="63"/>
      <c r="CB3956" s="63"/>
      <c r="CC3956" s="63"/>
      <c r="CD3956" s="63"/>
      <c r="CE3956" s="63"/>
      <c r="CF3956" s="63"/>
      <c r="CG3956" s="63"/>
      <c r="CH3956" s="63"/>
      <c r="CI3956" s="63"/>
      <c r="CJ3956" s="63"/>
      <c r="CK3956" s="63"/>
      <c r="CL3956" s="63"/>
      <c r="CM3956" s="63"/>
      <c r="CN3956" s="63"/>
      <c r="CO3956" s="63"/>
      <c r="CP3956" s="63"/>
      <c r="CR3956" s="227"/>
      <c r="CS3956" s="74"/>
    </row>
    <row r="3957" spans="1:97" s="72" customFormat="1" ht="75.75" customHeight="1">
      <c r="A3957" s="63"/>
      <c r="B3957" s="63"/>
      <c r="C3957" s="63"/>
      <c r="D3957" s="63"/>
      <c r="E3957" s="63"/>
      <c r="F3957" s="63"/>
      <c r="G3957" s="63"/>
      <c r="H3957" s="63"/>
      <c r="I3957" s="63"/>
      <c r="J3957" s="63"/>
      <c r="K3957" s="63"/>
      <c r="L3957" s="63"/>
      <c r="M3957" s="63"/>
      <c r="N3957" s="63"/>
      <c r="O3957" s="63"/>
      <c r="P3957" s="63"/>
      <c r="Q3957" s="63"/>
      <c r="R3957" s="63"/>
      <c r="S3957" s="63"/>
      <c r="T3957" s="63"/>
      <c r="U3957" s="63"/>
      <c r="V3957" s="63"/>
      <c r="W3957" s="63"/>
      <c r="X3957" s="63"/>
      <c r="Y3957" s="63"/>
      <c r="Z3957" s="63"/>
      <c r="AA3957" s="63"/>
      <c r="AB3957" s="63"/>
      <c r="AC3957" s="63"/>
      <c r="AD3957" s="63"/>
      <c r="AE3957" s="63"/>
      <c r="AF3957" s="63"/>
      <c r="AG3957" s="63"/>
      <c r="AH3957" s="63"/>
      <c r="AI3957" s="63"/>
      <c r="AJ3957" s="63"/>
      <c r="AK3957" s="63"/>
      <c r="AL3957" s="63"/>
      <c r="AM3957" s="63"/>
      <c r="AN3957" s="63"/>
      <c r="AO3957" s="63"/>
      <c r="AP3957" s="63"/>
      <c r="AQ3957" s="63"/>
      <c r="AR3957" s="63"/>
      <c r="AS3957" s="63"/>
      <c r="AT3957" s="63"/>
      <c r="AU3957" s="63"/>
      <c r="AV3957" s="63"/>
      <c r="AW3957" s="63"/>
      <c r="AX3957" s="63"/>
      <c r="AY3957" s="63"/>
      <c r="AZ3957" s="63"/>
      <c r="BA3957" s="63"/>
      <c r="BB3957" s="63"/>
      <c r="BC3957" s="63"/>
      <c r="BD3957" s="63"/>
      <c r="BE3957" s="63"/>
      <c r="BF3957" s="63"/>
      <c r="BG3957" s="63"/>
      <c r="BH3957" s="63"/>
      <c r="BI3957" s="63"/>
      <c r="BJ3957" s="63"/>
      <c r="BK3957" s="63"/>
      <c r="BL3957" s="63"/>
      <c r="BM3957" s="63"/>
      <c r="BN3957" s="63"/>
      <c r="BO3957" s="63"/>
      <c r="BP3957" s="63"/>
      <c r="BQ3957" s="63"/>
      <c r="BR3957" s="63"/>
      <c r="BS3957" s="63"/>
      <c r="BT3957" s="63"/>
      <c r="BU3957" s="63"/>
      <c r="BV3957" s="63"/>
      <c r="BW3957" s="63"/>
      <c r="BX3957" s="63"/>
      <c r="BY3957" s="63"/>
      <c r="BZ3957" s="63"/>
      <c r="CA3957" s="63"/>
      <c r="CB3957" s="63"/>
      <c r="CC3957" s="63"/>
      <c r="CD3957" s="63"/>
      <c r="CE3957" s="63"/>
      <c r="CF3957" s="63"/>
      <c r="CG3957" s="63"/>
      <c r="CH3957" s="63"/>
      <c r="CI3957" s="63"/>
      <c r="CJ3957" s="63"/>
      <c r="CK3957" s="63"/>
      <c r="CL3957" s="63"/>
      <c r="CM3957" s="63"/>
      <c r="CN3957" s="63"/>
      <c r="CO3957" s="63"/>
      <c r="CP3957" s="63"/>
      <c r="CR3957" s="227"/>
      <c r="CS3957" s="74"/>
    </row>
    <row r="3958" spans="1:97" s="72" customFormat="1" ht="75.75" customHeight="1">
      <c r="A3958" s="63"/>
      <c r="B3958" s="63"/>
      <c r="C3958" s="63"/>
      <c r="D3958" s="63"/>
      <c r="E3958" s="63"/>
      <c r="F3958" s="63"/>
      <c r="G3958" s="63"/>
      <c r="H3958" s="63"/>
      <c r="I3958" s="63"/>
      <c r="J3958" s="63"/>
      <c r="K3958" s="63"/>
      <c r="L3958" s="63"/>
      <c r="M3958" s="63"/>
      <c r="N3958" s="63"/>
      <c r="O3958" s="63"/>
      <c r="P3958" s="63"/>
      <c r="Q3958" s="63"/>
      <c r="R3958" s="63"/>
      <c r="S3958" s="63"/>
      <c r="T3958" s="63"/>
      <c r="U3958" s="63"/>
      <c r="V3958" s="63"/>
      <c r="W3958" s="63"/>
      <c r="X3958" s="63"/>
      <c r="Y3958" s="63"/>
      <c r="Z3958" s="63"/>
      <c r="AA3958" s="63"/>
      <c r="AB3958" s="63"/>
      <c r="AC3958" s="63"/>
      <c r="AD3958" s="63"/>
      <c r="AE3958" s="63"/>
      <c r="AF3958" s="63"/>
      <c r="AG3958" s="63"/>
      <c r="AH3958" s="63"/>
      <c r="AI3958" s="63"/>
      <c r="AJ3958" s="63"/>
      <c r="AK3958" s="63"/>
      <c r="AL3958" s="63"/>
      <c r="AM3958" s="63"/>
      <c r="AN3958" s="63"/>
      <c r="AO3958" s="63"/>
      <c r="AP3958" s="63"/>
      <c r="AQ3958" s="63"/>
      <c r="AR3958" s="63"/>
      <c r="AS3958" s="63"/>
      <c r="AT3958" s="63"/>
      <c r="AU3958" s="63"/>
      <c r="AV3958" s="63"/>
      <c r="AW3958" s="63"/>
      <c r="AX3958" s="63"/>
      <c r="AY3958" s="63"/>
      <c r="AZ3958" s="63"/>
      <c r="BA3958" s="63"/>
      <c r="BB3958" s="63"/>
      <c r="BC3958" s="63"/>
      <c r="BD3958" s="63"/>
      <c r="BE3958" s="63"/>
      <c r="BF3958" s="63"/>
      <c r="BG3958" s="63"/>
      <c r="BH3958" s="63"/>
      <c r="BI3958" s="63"/>
      <c r="BJ3958" s="63"/>
      <c r="BK3958" s="63"/>
      <c r="BL3958" s="63"/>
      <c r="BM3958" s="63"/>
      <c r="BN3958" s="63"/>
      <c r="BO3958" s="63"/>
      <c r="BP3958" s="63"/>
      <c r="BQ3958" s="63"/>
      <c r="BR3958" s="63"/>
      <c r="BS3958" s="63"/>
      <c r="BT3958" s="63"/>
      <c r="BU3958" s="63"/>
      <c r="BV3958" s="63"/>
      <c r="BW3958" s="63"/>
      <c r="BX3958" s="63"/>
      <c r="BY3958" s="63"/>
      <c r="BZ3958" s="63"/>
      <c r="CA3958" s="63"/>
      <c r="CB3958" s="63"/>
      <c r="CC3958" s="63"/>
      <c r="CD3958" s="63"/>
      <c r="CE3958" s="63"/>
      <c r="CF3958" s="63"/>
      <c r="CG3958" s="63"/>
      <c r="CH3958" s="63"/>
      <c r="CI3958" s="63"/>
      <c r="CJ3958" s="63"/>
      <c r="CK3958" s="63"/>
      <c r="CL3958" s="63"/>
      <c r="CM3958" s="63"/>
      <c r="CN3958" s="63"/>
      <c r="CO3958" s="63"/>
      <c r="CP3958" s="63"/>
      <c r="CR3958" s="227"/>
      <c r="CS3958" s="74"/>
    </row>
    <row r="3959" spans="1:97" s="72" customFormat="1" ht="75.75" customHeight="1">
      <c r="A3959" s="63"/>
      <c r="B3959" s="63"/>
      <c r="C3959" s="63"/>
      <c r="D3959" s="63"/>
      <c r="E3959" s="63"/>
      <c r="F3959" s="63"/>
      <c r="G3959" s="63"/>
      <c r="H3959" s="63"/>
      <c r="I3959" s="63"/>
      <c r="J3959" s="63"/>
      <c r="K3959" s="63"/>
      <c r="L3959" s="63"/>
      <c r="M3959" s="63"/>
      <c r="N3959" s="63"/>
      <c r="O3959" s="63"/>
      <c r="P3959" s="63"/>
      <c r="Q3959" s="63"/>
      <c r="R3959" s="63"/>
      <c r="S3959" s="63"/>
      <c r="T3959" s="63"/>
      <c r="U3959" s="63"/>
      <c r="V3959" s="63"/>
      <c r="W3959" s="63"/>
      <c r="X3959" s="63"/>
      <c r="Y3959" s="63"/>
      <c r="Z3959" s="63"/>
      <c r="AA3959" s="63"/>
      <c r="AB3959" s="63"/>
      <c r="AC3959" s="63"/>
      <c r="AD3959" s="63"/>
      <c r="AE3959" s="63"/>
      <c r="AF3959" s="63"/>
      <c r="AG3959" s="63"/>
      <c r="AH3959" s="63"/>
      <c r="AI3959" s="63"/>
      <c r="AJ3959" s="63"/>
      <c r="AK3959" s="63"/>
      <c r="AL3959" s="63"/>
      <c r="AM3959" s="63"/>
      <c r="AN3959" s="63"/>
      <c r="AO3959" s="63"/>
      <c r="AP3959" s="63"/>
      <c r="AQ3959" s="63"/>
      <c r="AR3959" s="63"/>
      <c r="AS3959" s="63"/>
      <c r="AT3959" s="63"/>
      <c r="AU3959" s="63"/>
      <c r="AV3959" s="63"/>
      <c r="AW3959" s="63"/>
      <c r="AX3959" s="63"/>
      <c r="AY3959" s="63"/>
      <c r="AZ3959" s="63"/>
      <c r="BA3959" s="63"/>
      <c r="BB3959" s="63"/>
      <c r="BC3959" s="63"/>
      <c r="BD3959" s="63"/>
      <c r="BE3959" s="63"/>
      <c r="BF3959" s="63"/>
      <c r="BG3959" s="63"/>
      <c r="BH3959" s="63"/>
      <c r="BI3959" s="63"/>
      <c r="BJ3959" s="63"/>
      <c r="BK3959" s="63"/>
      <c r="BL3959" s="63"/>
      <c r="BM3959" s="63"/>
      <c r="BN3959" s="63"/>
      <c r="BO3959" s="63"/>
      <c r="BP3959" s="63"/>
      <c r="BQ3959" s="63"/>
      <c r="BR3959" s="63"/>
      <c r="BS3959" s="63"/>
      <c r="BT3959" s="63"/>
      <c r="BU3959" s="63"/>
      <c r="BV3959" s="63"/>
      <c r="BW3959" s="63"/>
      <c r="BX3959" s="63"/>
      <c r="BY3959" s="63"/>
      <c r="BZ3959" s="63"/>
      <c r="CA3959" s="63"/>
      <c r="CB3959" s="63"/>
      <c r="CC3959" s="63"/>
      <c r="CD3959" s="63"/>
      <c r="CE3959" s="63"/>
      <c r="CF3959" s="63"/>
      <c r="CG3959" s="63"/>
      <c r="CH3959" s="63"/>
      <c r="CI3959" s="63"/>
      <c r="CJ3959" s="63"/>
      <c r="CK3959" s="63"/>
      <c r="CL3959" s="63"/>
      <c r="CM3959" s="63"/>
      <c r="CN3959" s="63"/>
      <c r="CO3959" s="63"/>
      <c r="CP3959" s="63"/>
      <c r="CR3959" s="227"/>
      <c r="CS3959" s="74"/>
    </row>
    <row r="3960" spans="1:97" s="72" customFormat="1" ht="75.75" customHeight="1">
      <c r="A3960" s="63"/>
      <c r="B3960" s="63"/>
      <c r="C3960" s="63"/>
      <c r="D3960" s="63"/>
      <c r="E3960" s="63"/>
      <c r="F3960" s="63"/>
      <c r="G3960" s="63"/>
      <c r="H3960" s="63"/>
      <c r="I3960" s="63"/>
      <c r="J3960" s="63"/>
      <c r="K3960" s="63"/>
      <c r="L3960" s="63"/>
      <c r="M3960" s="63"/>
      <c r="N3960" s="63"/>
      <c r="O3960" s="63"/>
      <c r="P3960" s="63"/>
      <c r="Q3960" s="63"/>
      <c r="R3960" s="63"/>
      <c r="S3960" s="63"/>
      <c r="T3960" s="63"/>
      <c r="U3960" s="63"/>
      <c r="V3960" s="63"/>
      <c r="W3960" s="63"/>
      <c r="X3960" s="63"/>
      <c r="Y3960" s="63"/>
      <c r="Z3960" s="63"/>
      <c r="AA3960" s="63"/>
      <c r="AB3960" s="63"/>
      <c r="AC3960" s="63"/>
      <c r="AD3960" s="63"/>
      <c r="AE3960" s="63"/>
      <c r="AF3960" s="63"/>
      <c r="AG3960" s="63"/>
      <c r="AH3960" s="63"/>
      <c r="AI3960" s="63"/>
      <c r="AJ3960" s="63"/>
      <c r="AK3960" s="63"/>
      <c r="AL3960" s="63"/>
      <c r="AM3960" s="63"/>
      <c r="AN3960" s="63"/>
      <c r="AO3960" s="63"/>
      <c r="AP3960" s="63"/>
      <c r="AQ3960" s="63"/>
      <c r="AR3960" s="63"/>
      <c r="AS3960" s="63"/>
      <c r="AT3960" s="63"/>
      <c r="AU3960" s="63"/>
      <c r="AV3960" s="63"/>
      <c r="AW3960" s="63"/>
      <c r="AX3960" s="63"/>
      <c r="AY3960" s="63"/>
      <c r="AZ3960" s="63"/>
      <c r="BA3960" s="63"/>
      <c r="BB3960" s="63"/>
      <c r="BC3960" s="63"/>
      <c r="BD3960" s="63"/>
      <c r="BE3960" s="63"/>
      <c r="BF3960" s="63"/>
      <c r="BG3960" s="63"/>
      <c r="BH3960" s="63"/>
      <c r="BI3960" s="63"/>
      <c r="BJ3960" s="63"/>
      <c r="BK3960" s="63"/>
      <c r="BL3960" s="63"/>
      <c r="BM3960" s="63"/>
      <c r="BN3960" s="63"/>
      <c r="BO3960" s="63"/>
      <c r="BP3960" s="63"/>
      <c r="BQ3960" s="63"/>
      <c r="BR3960" s="63"/>
      <c r="BS3960" s="63"/>
      <c r="BT3960" s="63"/>
      <c r="BU3960" s="63"/>
      <c r="BV3960" s="63"/>
      <c r="BW3960" s="63"/>
      <c r="BX3960" s="63"/>
      <c r="BY3960" s="63"/>
      <c r="BZ3960" s="63"/>
      <c r="CA3960" s="63"/>
      <c r="CB3960" s="63"/>
      <c r="CC3960" s="63"/>
      <c r="CD3960" s="63"/>
      <c r="CE3960" s="63"/>
      <c r="CF3960" s="63"/>
      <c r="CG3960" s="63"/>
      <c r="CH3960" s="63"/>
      <c r="CI3960" s="63"/>
      <c r="CJ3960" s="63"/>
      <c r="CK3960" s="63"/>
      <c r="CL3960" s="63"/>
      <c r="CM3960" s="63"/>
      <c r="CN3960" s="63"/>
      <c r="CO3960" s="63"/>
      <c r="CP3960" s="63"/>
      <c r="CR3960" s="227"/>
      <c r="CS3960" s="74"/>
    </row>
    <row r="3961" spans="1:97" s="72" customFormat="1" ht="75.75" customHeight="1">
      <c r="A3961" s="63"/>
      <c r="B3961" s="63"/>
      <c r="C3961" s="63"/>
      <c r="D3961" s="63"/>
      <c r="E3961" s="63"/>
      <c r="F3961" s="63"/>
      <c r="G3961" s="63"/>
      <c r="H3961" s="63"/>
      <c r="I3961" s="63"/>
      <c r="J3961" s="63"/>
      <c r="K3961" s="63"/>
      <c r="L3961" s="63"/>
      <c r="M3961" s="63"/>
      <c r="N3961" s="63"/>
      <c r="O3961" s="63"/>
      <c r="P3961" s="63"/>
      <c r="Q3961" s="63"/>
      <c r="R3961" s="63"/>
      <c r="S3961" s="63"/>
      <c r="T3961" s="63"/>
      <c r="U3961" s="63"/>
      <c r="V3961" s="63"/>
      <c r="W3961" s="63"/>
      <c r="X3961" s="63"/>
      <c r="Y3961" s="63"/>
      <c r="Z3961" s="63"/>
      <c r="AA3961" s="63"/>
      <c r="AB3961" s="63"/>
      <c r="AC3961" s="63"/>
      <c r="AD3961" s="63"/>
      <c r="AE3961" s="63"/>
      <c r="AF3961" s="63"/>
      <c r="AG3961" s="63"/>
      <c r="AH3961" s="63"/>
      <c r="AI3961" s="63"/>
      <c r="AJ3961" s="63"/>
      <c r="AK3961" s="63"/>
      <c r="AL3961" s="63"/>
      <c r="AM3961" s="63"/>
      <c r="AN3961" s="63"/>
      <c r="AO3961" s="63"/>
      <c r="AP3961" s="63"/>
      <c r="AQ3961" s="63"/>
      <c r="AR3961" s="63"/>
      <c r="AS3961" s="63"/>
      <c r="AT3961" s="63"/>
      <c r="AU3961" s="63"/>
      <c r="AV3961" s="63"/>
      <c r="AW3961" s="63"/>
      <c r="AX3961" s="63"/>
      <c r="AY3961" s="63"/>
      <c r="AZ3961" s="63"/>
      <c r="BA3961" s="63"/>
      <c r="BB3961" s="63"/>
      <c r="BC3961" s="63"/>
      <c r="BD3961" s="63"/>
      <c r="BE3961" s="63"/>
      <c r="BF3961" s="63"/>
      <c r="BG3961" s="63"/>
      <c r="BH3961" s="63"/>
      <c r="BI3961" s="63"/>
      <c r="BJ3961" s="63"/>
      <c r="BK3961" s="63"/>
      <c r="BL3961" s="63"/>
      <c r="BM3961" s="63"/>
      <c r="BN3961" s="63"/>
      <c r="BO3961" s="63"/>
      <c r="BP3961" s="63"/>
      <c r="BQ3961" s="63"/>
      <c r="BR3961" s="63"/>
      <c r="BS3961" s="63"/>
      <c r="BT3961" s="63"/>
      <c r="BU3961" s="63"/>
      <c r="BV3961" s="63"/>
      <c r="BW3961" s="63"/>
      <c r="BX3961" s="63"/>
      <c r="BY3961" s="63"/>
      <c r="BZ3961" s="63"/>
      <c r="CA3961" s="63"/>
      <c r="CB3961" s="63"/>
      <c r="CC3961" s="63"/>
      <c r="CD3961" s="63"/>
      <c r="CE3961" s="63"/>
      <c r="CF3961" s="63"/>
      <c r="CG3961" s="63"/>
      <c r="CH3961" s="63"/>
      <c r="CI3961" s="63"/>
      <c r="CJ3961" s="63"/>
      <c r="CK3961" s="63"/>
      <c r="CL3961" s="63"/>
      <c r="CM3961" s="63"/>
      <c r="CN3961" s="63"/>
      <c r="CO3961" s="63"/>
      <c r="CP3961" s="63"/>
      <c r="CR3961" s="227"/>
      <c r="CS3961" s="74"/>
    </row>
    <row r="3962" spans="1:97" s="72" customFormat="1" ht="75.75" customHeight="1">
      <c r="A3962" s="63"/>
      <c r="B3962" s="63"/>
      <c r="C3962" s="63"/>
      <c r="D3962" s="63"/>
      <c r="E3962" s="63"/>
      <c r="F3962" s="63"/>
      <c r="G3962" s="63"/>
      <c r="H3962" s="63"/>
      <c r="I3962" s="63"/>
      <c r="J3962" s="63"/>
      <c r="K3962" s="63"/>
      <c r="L3962" s="63"/>
      <c r="M3962" s="63"/>
      <c r="N3962" s="63"/>
      <c r="O3962" s="63"/>
      <c r="P3962" s="63"/>
      <c r="Q3962" s="63"/>
      <c r="R3962" s="63"/>
      <c r="S3962" s="63"/>
      <c r="T3962" s="63"/>
      <c r="U3962" s="63"/>
      <c r="V3962" s="63"/>
      <c r="W3962" s="63"/>
      <c r="X3962" s="63"/>
      <c r="Y3962" s="63"/>
      <c r="Z3962" s="63"/>
      <c r="AA3962" s="63"/>
      <c r="AB3962" s="63"/>
      <c r="AC3962" s="63"/>
      <c r="AD3962" s="63"/>
      <c r="AE3962" s="63"/>
      <c r="AF3962" s="63"/>
      <c r="AG3962" s="63"/>
      <c r="AH3962" s="63"/>
      <c r="AI3962" s="63"/>
      <c r="AJ3962" s="63"/>
      <c r="AK3962" s="63"/>
      <c r="AL3962" s="63"/>
      <c r="AM3962" s="63"/>
      <c r="AN3962" s="63"/>
      <c r="AO3962" s="63"/>
      <c r="AP3962" s="63"/>
      <c r="AQ3962" s="63"/>
      <c r="AR3962" s="63"/>
      <c r="AS3962" s="63"/>
      <c r="AT3962" s="63"/>
      <c r="AU3962" s="63"/>
      <c r="AV3962" s="63"/>
      <c r="AW3962" s="63"/>
      <c r="AX3962" s="63"/>
      <c r="AY3962" s="63"/>
      <c r="AZ3962" s="63"/>
      <c r="BA3962" s="63"/>
      <c r="BB3962" s="63"/>
      <c r="BC3962" s="63"/>
      <c r="BD3962" s="63"/>
      <c r="BE3962" s="63"/>
      <c r="BF3962" s="63"/>
      <c r="BG3962" s="63"/>
      <c r="BH3962" s="63"/>
      <c r="BI3962" s="63"/>
      <c r="BJ3962" s="63"/>
      <c r="BK3962" s="63"/>
      <c r="BL3962" s="63"/>
      <c r="BM3962" s="63"/>
      <c r="BN3962" s="63"/>
      <c r="BO3962" s="63"/>
      <c r="BP3962" s="63"/>
      <c r="BQ3962" s="63"/>
      <c r="BR3962" s="63"/>
      <c r="BS3962" s="63"/>
      <c r="BT3962" s="63"/>
      <c r="BU3962" s="63"/>
      <c r="BV3962" s="63"/>
      <c r="BW3962" s="63"/>
      <c r="BX3962" s="63"/>
      <c r="BY3962" s="63"/>
      <c r="BZ3962" s="63"/>
      <c r="CA3962" s="63"/>
      <c r="CB3962" s="63"/>
      <c r="CC3962" s="63"/>
      <c r="CD3962" s="63"/>
      <c r="CE3962" s="63"/>
      <c r="CF3962" s="63"/>
      <c r="CG3962" s="63"/>
      <c r="CH3962" s="63"/>
      <c r="CI3962" s="63"/>
      <c r="CJ3962" s="63"/>
      <c r="CK3962" s="63"/>
      <c r="CL3962" s="63"/>
      <c r="CM3962" s="63"/>
      <c r="CN3962" s="63"/>
      <c r="CO3962" s="63"/>
      <c r="CP3962" s="63"/>
      <c r="CR3962" s="227"/>
      <c r="CS3962" s="74"/>
    </row>
    <row r="3963" spans="1:97" s="72" customFormat="1" ht="75.75" customHeight="1">
      <c r="A3963" s="63"/>
      <c r="B3963" s="63"/>
      <c r="C3963" s="63"/>
      <c r="D3963" s="63"/>
      <c r="E3963" s="63"/>
      <c r="F3963" s="63"/>
      <c r="G3963" s="63"/>
      <c r="H3963" s="63"/>
      <c r="I3963" s="63"/>
      <c r="J3963" s="63"/>
      <c r="K3963" s="63"/>
      <c r="L3963" s="63"/>
      <c r="M3963" s="63"/>
      <c r="N3963" s="63"/>
      <c r="O3963" s="63"/>
      <c r="P3963" s="63"/>
      <c r="Q3963" s="63"/>
      <c r="R3963" s="63"/>
      <c r="S3963" s="63"/>
      <c r="T3963" s="63"/>
      <c r="U3963" s="63"/>
      <c r="V3963" s="63"/>
      <c r="W3963" s="63"/>
      <c r="X3963" s="63"/>
      <c r="Y3963" s="63"/>
      <c r="Z3963" s="63"/>
      <c r="AA3963" s="63"/>
      <c r="AB3963" s="63"/>
      <c r="AC3963" s="63"/>
      <c r="AD3963" s="63"/>
      <c r="AE3963" s="63"/>
      <c r="AF3963" s="63"/>
      <c r="AG3963" s="63"/>
      <c r="AH3963" s="63"/>
      <c r="AI3963" s="63"/>
      <c r="AJ3963" s="63"/>
      <c r="AK3963" s="63"/>
      <c r="AL3963" s="63"/>
      <c r="AM3963" s="63"/>
      <c r="AN3963" s="63"/>
      <c r="AO3963" s="63"/>
      <c r="AP3963" s="63"/>
      <c r="AQ3963" s="63"/>
      <c r="AR3963" s="63"/>
      <c r="AS3963" s="63"/>
      <c r="AT3963" s="63"/>
      <c r="AU3963" s="63"/>
      <c r="AV3963" s="63"/>
      <c r="AW3963" s="63"/>
      <c r="AX3963" s="63"/>
      <c r="AY3963" s="63"/>
      <c r="AZ3963" s="63"/>
      <c r="BA3963" s="63"/>
      <c r="BB3963" s="63"/>
      <c r="BC3963" s="63"/>
      <c r="BD3963" s="63"/>
      <c r="BE3963" s="63"/>
      <c r="BF3963" s="63"/>
      <c r="BG3963" s="63"/>
      <c r="BH3963" s="63"/>
      <c r="BI3963" s="63"/>
      <c r="BJ3963" s="63"/>
      <c r="BK3963" s="63"/>
      <c r="BL3963" s="63"/>
      <c r="BM3963" s="63"/>
      <c r="BN3963" s="63"/>
      <c r="BO3963" s="63"/>
      <c r="BP3963" s="63"/>
      <c r="BQ3963" s="63"/>
      <c r="BR3963" s="63"/>
      <c r="BS3963" s="63"/>
      <c r="BT3963" s="63"/>
      <c r="BU3963" s="63"/>
      <c r="BV3963" s="63"/>
      <c r="BW3963" s="63"/>
      <c r="BX3963" s="63"/>
      <c r="BY3963" s="63"/>
      <c r="BZ3963" s="63"/>
      <c r="CA3963" s="63"/>
      <c r="CB3963" s="63"/>
      <c r="CC3963" s="63"/>
      <c r="CD3963" s="63"/>
      <c r="CE3963" s="63"/>
      <c r="CF3963" s="63"/>
      <c r="CG3963" s="63"/>
      <c r="CH3963" s="63"/>
      <c r="CI3963" s="63"/>
      <c r="CJ3963" s="63"/>
      <c r="CK3963" s="63"/>
      <c r="CL3963" s="63"/>
      <c r="CM3963" s="63"/>
      <c r="CN3963" s="63"/>
      <c r="CO3963" s="63"/>
      <c r="CP3963" s="63"/>
      <c r="CR3963" s="227"/>
      <c r="CS3963" s="74"/>
    </row>
    <row r="3964" spans="1:97" s="72" customFormat="1" ht="75.75" customHeight="1">
      <c r="A3964" s="63"/>
      <c r="B3964" s="63"/>
      <c r="C3964" s="63"/>
      <c r="D3964" s="63"/>
      <c r="E3964" s="63"/>
      <c r="F3964" s="63"/>
      <c r="G3964" s="63"/>
      <c r="H3964" s="63"/>
      <c r="I3964" s="63"/>
      <c r="J3964" s="63"/>
      <c r="K3964" s="63"/>
      <c r="L3964" s="63"/>
      <c r="M3964" s="63"/>
      <c r="N3964" s="63"/>
      <c r="O3964" s="63"/>
      <c r="P3964" s="63"/>
      <c r="Q3964" s="63"/>
      <c r="R3964" s="63"/>
      <c r="S3964" s="63"/>
      <c r="T3964" s="63"/>
      <c r="U3964" s="63"/>
      <c r="V3964" s="63"/>
      <c r="W3964" s="63"/>
      <c r="X3964" s="63"/>
      <c r="Y3964" s="63"/>
      <c r="Z3964" s="63"/>
      <c r="AA3964" s="63"/>
      <c r="AB3964" s="63"/>
      <c r="AC3964" s="63"/>
      <c r="AD3964" s="63"/>
      <c r="AE3964" s="63"/>
      <c r="AF3964" s="63"/>
      <c r="AG3964" s="63"/>
      <c r="AH3964" s="63"/>
      <c r="AI3964" s="63"/>
      <c r="AJ3964" s="63"/>
      <c r="AK3964" s="63"/>
      <c r="AL3964" s="63"/>
      <c r="AM3964" s="63"/>
      <c r="AN3964" s="63"/>
      <c r="AO3964" s="63"/>
      <c r="AP3964" s="63"/>
      <c r="AQ3964" s="63"/>
      <c r="AR3964" s="63"/>
      <c r="AS3964" s="63"/>
      <c r="AT3964" s="63"/>
      <c r="AU3964" s="63"/>
      <c r="AV3964" s="63"/>
      <c r="AW3964" s="63"/>
      <c r="AX3964" s="63"/>
      <c r="AY3964" s="63"/>
      <c r="AZ3964" s="63"/>
      <c r="BA3964" s="63"/>
      <c r="BB3964" s="63"/>
      <c r="BC3964" s="63"/>
      <c r="BD3964" s="63"/>
      <c r="BE3964" s="63"/>
      <c r="BF3964" s="63"/>
      <c r="BG3964" s="63"/>
      <c r="BH3964" s="63"/>
      <c r="BI3964" s="63"/>
      <c r="BJ3964" s="63"/>
      <c r="BK3964" s="63"/>
      <c r="BL3964" s="63"/>
      <c r="BM3964" s="63"/>
      <c r="BN3964" s="63"/>
      <c r="BO3964" s="63"/>
      <c r="BP3964" s="63"/>
      <c r="BQ3964" s="63"/>
      <c r="BR3964" s="63"/>
      <c r="BS3964" s="63"/>
      <c r="BT3964" s="63"/>
      <c r="BU3964" s="63"/>
      <c r="BV3964" s="63"/>
      <c r="BW3964" s="63"/>
      <c r="BX3964" s="63"/>
      <c r="BY3964" s="63"/>
      <c r="BZ3964" s="63"/>
      <c r="CA3964" s="63"/>
      <c r="CB3964" s="63"/>
      <c r="CC3964" s="63"/>
      <c r="CD3964" s="63"/>
      <c r="CE3964" s="63"/>
      <c r="CF3964" s="63"/>
      <c r="CG3964" s="63"/>
      <c r="CH3964" s="63"/>
      <c r="CI3964" s="63"/>
      <c r="CJ3964" s="63"/>
      <c r="CK3964" s="63"/>
      <c r="CL3964" s="63"/>
      <c r="CM3964" s="63"/>
      <c r="CN3964" s="63"/>
      <c r="CO3964" s="63"/>
      <c r="CP3964" s="63"/>
      <c r="CR3964" s="227"/>
      <c r="CS3964" s="74"/>
    </row>
    <row r="3965" spans="1:97" s="72" customFormat="1" ht="75.75" customHeight="1">
      <c r="A3965" s="63"/>
      <c r="B3965" s="63"/>
      <c r="C3965" s="63"/>
      <c r="D3965" s="63"/>
      <c r="E3965" s="63"/>
      <c r="F3965" s="63"/>
      <c r="G3965" s="63"/>
      <c r="H3965" s="63"/>
      <c r="I3965" s="63"/>
      <c r="J3965" s="63"/>
      <c r="K3965" s="63"/>
      <c r="L3965" s="63"/>
      <c r="M3965" s="63"/>
      <c r="N3965" s="63"/>
      <c r="O3965" s="63"/>
      <c r="P3965" s="63"/>
      <c r="Q3965" s="63"/>
      <c r="R3965" s="63"/>
      <c r="S3965" s="63"/>
      <c r="T3965" s="63"/>
      <c r="U3965" s="63"/>
      <c r="V3965" s="63"/>
      <c r="W3965" s="63"/>
      <c r="X3965" s="63"/>
      <c r="Y3965" s="63"/>
      <c r="Z3965" s="63"/>
      <c r="AA3965" s="63"/>
      <c r="AB3965" s="63"/>
      <c r="AC3965" s="63"/>
      <c r="AD3965" s="63"/>
      <c r="AE3965" s="63"/>
      <c r="AF3965" s="63"/>
      <c r="AG3965" s="63"/>
      <c r="AH3965" s="63"/>
      <c r="AI3965" s="63"/>
      <c r="AJ3965" s="63"/>
      <c r="AK3965" s="63"/>
      <c r="AL3965" s="63"/>
      <c r="AM3965" s="63"/>
      <c r="AN3965" s="63"/>
      <c r="AO3965" s="63"/>
      <c r="AP3965" s="63"/>
      <c r="AQ3965" s="63"/>
      <c r="AR3965" s="63"/>
      <c r="AS3965" s="63"/>
      <c r="AT3965" s="63"/>
      <c r="AU3965" s="63"/>
      <c r="AV3965" s="63"/>
      <c r="AW3965" s="63"/>
      <c r="AX3965" s="63"/>
      <c r="AY3965" s="63"/>
      <c r="AZ3965" s="63"/>
      <c r="BA3965" s="63"/>
      <c r="BB3965" s="63"/>
      <c r="BC3965" s="63"/>
      <c r="BD3965" s="63"/>
      <c r="BE3965" s="63"/>
      <c r="BF3965" s="63"/>
      <c r="BG3965" s="63"/>
      <c r="BH3965" s="63"/>
      <c r="BI3965" s="63"/>
      <c r="BJ3965" s="63"/>
      <c r="BK3965" s="63"/>
      <c r="BL3965" s="63"/>
      <c r="BM3965" s="63"/>
      <c r="BN3965" s="63"/>
      <c r="BO3965" s="63"/>
      <c r="BP3965" s="63"/>
      <c r="BQ3965" s="63"/>
      <c r="BR3965" s="63"/>
      <c r="BS3965" s="63"/>
      <c r="BT3965" s="63"/>
      <c r="BU3965" s="63"/>
      <c r="BV3965" s="63"/>
      <c r="BW3965" s="63"/>
      <c r="BX3965" s="63"/>
      <c r="BY3965" s="63"/>
      <c r="BZ3965" s="63"/>
      <c r="CA3965" s="63"/>
      <c r="CB3965" s="63"/>
      <c r="CC3965" s="63"/>
      <c r="CD3965" s="63"/>
      <c r="CE3965" s="63"/>
      <c r="CF3965" s="63"/>
      <c r="CG3965" s="63"/>
      <c r="CH3965" s="63"/>
      <c r="CI3965" s="63"/>
      <c r="CJ3965" s="63"/>
      <c r="CK3965" s="63"/>
      <c r="CL3965" s="63"/>
      <c r="CM3965" s="63"/>
      <c r="CN3965" s="63"/>
      <c r="CO3965" s="63"/>
      <c r="CP3965" s="63"/>
      <c r="CR3965" s="227"/>
      <c r="CS3965" s="74"/>
    </row>
    <row r="3966" spans="1:97" s="72" customFormat="1" ht="75.75" customHeight="1">
      <c r="A3966" s="63"/>
      <c r="B3966" s="63"/>
      <c r="C3966" s="63"/>
      <c r="D3966" s="63"/>
      <c r="E3966" s="63"/>
      <c r="F3966" s="63"/>
      <c r="G3966" s="63"/>
      <c r="H3966" s="63"/>
      <c r="I3966" s="63"/>
      <c r="J3966" s="63"/>
      <c r="K3966" s="63"/>
      <c r="L3966" s="63"/>
      <c r="M3966" s="63"/>
      <c r="N3966" s="63"/>
      <c r="O3966" s="63"/>
      <c r="P3966" s="63"/>
      <c r="Q3966" s="63"/>
      <c r="R3966" s="63"/>
      <c r="S3966" s="63"/>
      <c r="T3966" s="63"/>
      <c r="U3966" s="63"/>
      <c r="V3966" s="63"/>
      <c r="W3966" s="63"/>
      <c r="X3966" s="63"/>
      <c r="Y3966" s="63"/>
      <c r="Z3966" s="63"/>
      <c r="AA3966" s="63"/>
      <c r="AB3966" s="63"/>
      <c r="AC3966" s="63"/>
      <c r="AD3966" s="63"/>
      <c r="AE3966" s="63"/>
      <c r="AF3966" s="63"/>
      <c r="AG3966" s="63"/>
      <c r="AH3966" s="63"/>
      <c r="AI3966" s="63"/>
      <c r="AJ3966" s="63"/>
      <c r="AK3966" s="63"/>
      <c r="AL3966" s="63"/>
      <c r="AM3966" s="63"/>
      <c r="AN3966" s="63"/>
      <c r="AO3966" s="63"/>
      <c r="AP3966" s="63"/>
      <c r="AQ3966" s="63"/>
      <c r="AR3966" s="63"/>
      <c r="AS3966" s="63"/>
      <c r="AT3966" s="63"/>
      <c r="AU3966" s="63"/>
      <c r="AV3966" s="63"/>
      <c r="AW3966" s="63"/>
      <c r="AX3966" s="63"/>
      <c r="AY3966" s="63"/>
      <c r="AZ3966" s="63"/>
      <c r="BA3966" s="63"/>
      <c r="BB3966" s="63"/>
      <c r="BC3966" s="63"/>
      <c r="BD3966" s="63"/>
      <c r="BE3966" s="63"/>
      <c r="BF3966" s="63"/>
      <c r="BG3966" s="63"/>
      <c r="BH3966" s="63"/>
      <c r="BI3966" s="63"/>
      <c r="BJ3966" s="63"/>
      <c r="BK3966" s="63"/>
      <c r="BL3966" s="63"/>
      <c r="BM3966" s="63"/>
      <c r="BN3966" s="63"/>
      <c r="BO3966" s="63"/>
      <c r="BP3966" s="63"/>
      <c r="BQ3966" s="63"/>
      <c r="BR3966" s="63"/>
      <c r="BS3966" s="63"/>
      <c r="BT3966" s="63"/>
      <c r="BU3966" s="63"/>
      <c r="BV3966" s="63"/>
      <c r="BW3966" s="63"/>
      <c r="BX3966" s="63"/>
      <c r="BY3966" s="63"/>
      <c r="BZ3966" s="63"/>
      <c r="CA3966" s="63"/>
      <c r="CB3966" s="63"/>
      <c r="CC3966" s="63"/>
      <c r="CD3966" s="63"/>
      <c r="CE3966" s="63"/>
      <c r="CF3966" s="63"/>
      <c r="CG3966" s="63"/>
      <c r="CH3966" s="63"/>
      <c r="CI3966" s="63"/>
      <c r="CJ3966" s="63"/>
      <c r="CK3966" s="63"/>
      <c r="CL3966" s="63"/>
      <c r="CM3966" s="63"/>
      <c r="CN3966" s="63"/>
      <c r="CO3966" s="63"/>
      <c r="CP3966" s="63"/>
      <c r="CR3966" s="227"/>
      <c r="CS3966" s="74"/>
    </row>
    <row r="3967" spans="1:97" s="72" customFormat="1" ht="75.75" customHeight="1">
      <c r="A3967" s="63"/>
      <c r="B3967" s="63"/>
      <c r="C3967" s="63"/>
      <c r="D3967" s="63"/>
      <c r="E3967" s="63"/>
      <c r="F3967" s="63"/>
      <c r="G3967" s="63"/>
      <c r="H3967" s="63"/>
      <c r="I3967" s="63"/>
      <c r="J3967" s="63"/>
      <c r="K3967" s="63"/>
      <c r="L3967" s="63"/>
      <c r="M3967" s="63"/>
      <c r="N3967" s="63"/>
      <c r="O3967" s="63"/>
      <c r="P3967" s="63"/>
      <c r="Q3967" s="63"/>
      <c r="R3967" s="63"/>
      <c r="S3967" s="63"/>
      <c r="T3967" s="63"/>
      <c r="U3967" s="63"/>
      <c r="V3967" s="63"/>
      <c r="W3967" s="63"/>
      <c r="X3967" s="63"/>
      <c r="Y3967" s="63"/>
      <c r="Z3967" s="63"/>
      <c r="AA3967" s="63"/>
      <c r="AB3967" s="63"/>
      <c r="AC3967" s="63"/>
      <c r="AD3967" s="63"/>
      <c r="AE3967" s="63"/>
      <c r="AF3967" s="63"/>
      <c r="AG3967" s="63"/>
      <c r="AH3967" s="63"/>
      <c r="AI3967" s="63"/>
      <c r="AJ3967" s="63"/>
      <c r="AK3967" s="63"/>
      <c r="AL3967" s="63"/>
      <c r="AM3967" s="63"/>
      <c r="AN3967" s="63"/>
      <c r="AO3967" s="63"/>
      <c r="AP3967" s="63"/>
      <c r="AQ3967" s="63"/>
      <c r="AR3967" s="63"/>
      <c r="AS3967" s="63"/>
      <c r="AT3967" s="63"/>
      <c r="AU3967" s="63"/>
      <c r="AV3967" s="63"/>
      <c r="AW3967" s="63"/>
      <c r="AX3967" s="63"/>
      <c r="AY3967" s="63"/>
      <c r="AZ3967" s="63"/>
      <c r="BA3967" s="63"/>
      <c r="BB3967" s="63"/>
      <c r="BC3967" s="63"/>
      <c r="BD3967" s="63"/>
      <c r="BE3967" s="63"/>
      <c r="BF3967" s="63"/>
      <c r="BG3967" s="63"/>
      <c r="BH3967" s="63"/>
      <c r="BI3967" s="63"/>
      <c r="BJ3967" s="63"/>
      <c r="BK3967" s="63"/>
      <c r="BL3967" s="63"/>
      <c r="BM3967" s="63"/>
      <c r="BN3967" s="63"/>
      <c r="BO3967" s="63"/>
      <c r="BP3967" s="63"/>
      <c r="BQ3967" s="63"/>
      <c r="BR3967" s="63"/>
      <c r="BS3967" s="63"/>
      <c r="BT3967" s="63"/>
      <c r="BU3967" s="63"/>
      <c r="BV3967" s="63"/>
      <c r="BW3967" s="63"/>
      <c r="BX3967" s="63"/>
      <c r="BY3967" s="63"/>
      <c r="BZ3967" s="63"/>
      <c r="CA3967" s="63"/>
      <c r="CB3967" s="63"/>
      <c r="CC3967" s="63"/>
      <c r="CD3967" s="63"/>
      <c r="CE3967" s="63"/>
      <c r="CF3967" s="63"/>
      <c r="CG3967" s="63"/>
      <c r="CH3967" s="63"/>
      <c r="CI3967" s="63"/>
      <c r="CJ3967" s="63"/>
      <c r="CK3967" s="63"/>
      <c r="CL3967" s="63"/>
      <c r="CM3967" s="63"/>
      <c r="CN3967" s="63"/>
      <c r="CO3967" s="63"/>
      <c r="CP3967" s="63"/>
      <c r="CR3967" s="227"/>
      <c r="CS3967" s="74"/>
    </row>
    <row r="3968" spans="1:97" s="72" customFormat="1" ht="75.75" customHeight="1">
      <c r="A3968" s="63"/>
      <c r="B3968" s="63"/>
      <c r="C3968" s="63"/>
      <c r="D3968" s="63"/>
      <c r="E3968" s="63"/>
      <c r="F3968" s="63"/>
      <c r="G3968" s="63"/>
      <c r="H3968" s="63"/>
      <c r="I3968" s="63"/>
      <c r="J3968" s="63"/>
      <c r="K3968" s="63"/>
      <c r="L3968" s="63"/>
      <c r="M3968" s="63"/>
      <c r="N3968" s="63"/>
      <c r="O3968" s="63"/>
      <c r="P3968" s="63"/>
      <c r="Q3968" s="63"/>
      <c r="R3968" s="63"/>
      <c r="S3968" s="63"/>
      <c r="T3968" s="63"/>
      <c r="U3968" s="63"/>
      <c r="V3968" s="63"/>
      <c r="W3968" s="63"/>
      <c r="X3968" s="63"/>
      <c r="Y3968" s="63"/>
      <c r="Z3968" s="63"/>
      <c r="AA3968" s="63"/>
      <c r="AB3968" s="63"/>
      <c r="AC3968" s="63"/>
      <c r="AD3968" s="63"/>
      <c r="AE3968" s="63"/>
      <c r="AF3968" s="63"/>
      <c r="AG3968" s="63"/>
      <c r="AH3968" s="63"/>
      <c r="AI3968" s="63"/>
      <c r="AJ3968" s="63"/>
      <c r="AK3968" s="63"/>
      <c r="AL3968" s="63"/>
      <c r="AM3968" s="63"/>
      <c r="AN3968" s="63"/>
      <c r="AO3968" s="63"/>
      <c r="AP3968" s="63"/>
      <c r="AQ3968" s="63"/>
      <c r="AR3968" s="63"/>
      <c r="AS3968" s="63"/>
      <c r="AT3968" s="63"/>
      <c r="AU3968" s="63"/>
      <c r="AV3968" s="63"/>
      <c r="AW3968" s="63"/>
      <c r="AX3968" s="63"/>
      <c r="AY3968" s="63"/>
      <c r="AZ3968" s="63"/>
      <c r="BA3968" s="63"/>
      <c r="BB3968" s="63"/>
      <c r="BC3968" s="63"/>
      <c r="BD3968" s="63"/>
      <c r="BE3968" s="63"/>
      <c r="BF3968" s="63"/>
      <c r="BG3968" s="63"/>
      <c r="BH3968" s="63"/>
      <c r="BI3968" s="63"/>
      <c r="BJ3968" s="63"/>
      <c r="BK3968" s="63"/>
      <c r="BL3968" s="63"/>
      <c r="BM3968" s="63"/>
      <c r="BN3968" s="63"/>
      <c r="BO3968" s="63"/>
      <c r="BP3968" s="63"/>
      <c r="BQ3968" s="63"/>
      <c r="BR3968" s="63"/>
      <c r="BS3968" s="63"/>
      <c r="BT3968" s="63"/>
      <c r="BU3968" s="63"/>
      <c r="BV3968" s="63"/>
      <c r="BW3968" s="63"/>
      <c r="BX3968" s="63"/>
      <c r="BY3968" s="63"/>
      <c r="BZ3968" s="63"/>
      <c r="CA3968" s="63"/>
      <c r="CB3968" s="63"/>
      <c r="CC3968" s="63"/>
      <c r="CD3968" s="63"/>
      <c r="CE3968" s="63"/>
      <c r="CF3968" s="63"/>
      <c r="CG3968" s="63"/>
      <c r="CH3968" s="63"/>
      <c r="CI3968" s="63"/>
      <c r="CJ3968" s="63"/>
      <c r="CK3968" s="63"/>
      <c r="CL3968" s="63"/>
      <c r="CM3968" s="63"/>
      <c r="CN3968" s="63"/>
      <c r="CO3968" s="63"/>
      <c r="CP3968" s="63"/>
      <c r="CR3968" s="227"/>
      <c r="CS3968" s="74"/>
    </row>
    <row r="3969" spans="1:97" s="72" customFormat="1" ht="75.75" customHeight="1">
      <c r="A3969" s="63"/>
      <c r="B3969" s="63"/>
      <c r="C3969" s="63"/>
      <c r="D3969" s="63"/>
      <c r="E3969" s="63"/>
      <c r="F3969" s="63"/>
      <c r="G3969" s="63"/>
      <c r="H3969" s="63"/>
      <c r="I3969" s="63"/>
      <c r="J3969" s="63"/>
      <c r="K3969" s="63"/>
      <c r="L3969" s="63"/>
      <c r="M3969" s="63"/>
      <c r="N3969" s="63"/>
      <c r="O3969" s="63"/>
      <c r="P3969" s="63"/>
      <c r="Q3969" s="63"/>
      <c r="R3969" s="63"/>
      <c r="S3969" s="63"/>
      <c r="T3969" s="63"/>
      <c r="U3969" s="63"/>
      <c r="V3969" s="63"/>
      <c r="W3969" s="63"/>
      <c r="X3969" s="63"/>
      <c r="Y3969" s="63"/>
      <c r="Z3969" s="63"/>
      <c r="AA3969" s="63"/>
      <c r="AB3969" s="63"/>
      <c r="AC3969" s="63"/>
      <c r="AD3969" s="63"/>
      <c r="AE3969" s="63"/>
      <c r="AF3969" s="63"/>
      <c r="AG3969" s="63"/>
      <c r="AH3969" s="63"/>
      <c r="AI3969" s="63"/>
      <c r="AJ3969" s="63"/>
      <c r="AK3969" s="63"/>
      <c r="AL3969" s="63"/>
      <c r="AM3969" s="63"/>
      <c r="AN3969" s="63"/>
      <c r="AO3969" s="63"/>
      <c r="AP3969" s="63"/>
      <c r="AQ3969" s="63"/>
      <c r="AR3969" s="63"/>
      <c r="AS3969" s="63"/>
      <c r="AT3969" s="63"/>
      <c r="AU3969" s="63"/>
      <c r="AV3969" s="63"/>
      <c r="AW3969" s="63"/>
      <c r="AX3969" s="63"/>
      <c r="AY3969" s="63"/>
      <c r="AZ3969" s="63"/>
      <c r="BA3969" s="63"/>
      <c r="BB3969" s="63"/>
      <c r="BC3969" s="63"/>
      <c r="BD3969" s="63"/>
      <c r="BE3969" s="63"/>
      <c r="BF3969" s="63"/>
      <c r="BG3969" s="63"/>
      <c r="BH3969" s="63"/>
      <c r="BI3969" s="63"/>
      <c r="BJ3969" s="63"/>
      <c r="BK3969" s="63"/>
      <c r="BL3969" s="63"/>
      <c r="BM3969" s="63"/>
      <c r="BN3969" s="63"/>
      <c r="BO3969" s="63"/>
      <c r="BP3969" s="63"/>
      <c r="BQ3969" s="63"/>
      <c r="BR3969" s="63"/>
      <c r="BS3969" s="63"/>
      <c r="BT3969" s="63"/>
      <c r="BU3969" s="63"/>
      <c r="BV3969" s="63"/>
      <c r="BW3969" s="63"/>
      <c r="BX3969" s="63"/>
      <c r="BY3969" s="63"/>
      <c r="BZ3969" s="63"/>
      <c r="CA3969" s="63"/>
      <c r="CB3969" s="63"/>
      <c r="CC3969" s="63"/>
      <c r="CD3969" s="63"/>
      <c r="CE3969" s="63"/>
      <c r="CF3969" s="63"/>
      <c r="CG3969" s="63"/>
      <c r="CH3969" s="63"/>
      <c r="CI3969" s="63"/>
      <c r="CJ3969" s="63"/>
      <c r="CK3969" s="63"/>
      <c r="CL3969" s="63"/>
      <c r="CM3969" s="63"/>
      <c r="CN3969" s="63"/>
      <c r="CO3969" s="63"/>
      <c r="CP3969" s="63"/>
      <c r="CR3969" s="227"/>
      <c r="CS3969" s="74"/>
    </row>
    <row r="3970" spans="1:97" s="72" customFormat="1" ht="75.75" customHeight="1">
      <c r="A3970" s="63"/>
      <c r="B3970" s="63"/>
      <c r="C3970" s="63"/>
      <c r="D3970" s="63"/>
      <c r="E3970" s="63"/>
      <c r="F3970" s="63"/>
      <c r="G3970" s="63"/>
      <c r="H3970" s="63"/>
      <c r="I3970" s="63"/>
      <c r="J3970" s="63"/>
      <c r="K3970" s="63"/>
      <c r="L3970" s="63"/>
      <c r="M3970" s="63"/>
      <c r="N3970" s="63"/>
      <c r="O3970" s="63"/>
      <c r="P3970" s="63"/>
      <c r="Q3970" s="63"/>
      <c r="R3970" s="63"/>
      <c r="S3970" s="63"/>
      <c r="T3970" s="63"/>
      <c r="U3970" s="63"/>
      <c r="V3970" s="63"/>
      <c r="W3970" s="63"/>
      <c r="X3970" s="63"/>
      <c r="Y3970" s="63"/>
      <c r="Z3970" s="63"/>
      <c r="AA3970" s="63"/>
      <c r="AB3970" s="63"/>
      <c r="AC3970" s="63"/>
      <c r="AD3970" s="63"/>
      <c r="AE3970" s="63"/>
      <c r="AF3970" s="63"/>
      <c r="AG3970" s="63"/>
      <c r="AH3970" s="63"/>
      <c r="AI3970" s="63"/>
      <c r="AJ3970" s="63"/>
      <c r="AK3970" s="63"/>
      <c r="AL3970" s="63"/>
      <c r="AM3970" s="63"/>
      <c r="AN3970" s="63"/>
      <c r="AO3970" s="63"/>
      <c r="AP3970" s="63"/>
      <c r="AQ3970" s="63"/>
      <c r="AR3970" s="63"/>
      <c r="AS3970" s="63"/>
      <c r="AT3970" s="63"/>
      <c r="AU3970" s="63"/>
      <c r="AV3970" s="63"/>
      <c r="AW3970" s="63"/>
      <c r="AX3970" s="63"/>
      <c r="AY3970" s="63"/>
      <c r="AZ3970" s="63"/>
      <c r="BA3970" s="63"/>
      <c r="BB3970" s="63"/>
      <c r="BC3970" s="63"/>
      <c r="BD3970" s="63"/>
      <c r="BE3970" s="63"/>
      <c r="BF3970" s="63"/>
      <c r="BG3970" s="63"/>
      <c r="BH3970" s="63"/>
      <c r="BI3970" s="63"/>
      <c r="BJ3970" s="63"/>
      <c r="BK3970" s="63"/>
      <c r="BL3970" s="63"/>
      <c r="BM3970" s="63"/>
      <c r="BN3970" s="63"/>
      <c r="BO3970" s="63"/>
      <c r="BP3970" s="63"/>
      <c r="BQ3970" s="63"/>
      <c r="BR3970" s="63"/>
      <c r="BS3970" s="63"/>
      <c r="BT3970" s="63"/>
      <c r="BU3970" s="63"/>
      <c r="BV3970" s="63"/>
      <c r="BW3970" s="63"/>
      <c r="BX3970" s="63"/>
      <c r="BY3970" s="63"/>
      <c r="BZ3970" s="63"/>
      <c r="CA3970" s="63"/>
      <c r="CB3970" s="63"/>
      <c r="CC3970" s="63"/>
      <c r="CD3970" s="63"/>
      <c r="CE3970" s="63"/>
      <c r="CF3970" s="63"/>
      <c r="CG3970" s="63"/>
      <c r="CH3970" s="63"/>
      <c r="CI3970" s="63"/>
      <c r="CJ3970" s="63"/>
      <c r="CK3970" s="63"/>
      <c r="CL3970" s="63"/>
      <c r="CM3970" s="63"/>
      <c r="CN3970" s="63"/>
      <c r="CO3970" s="63"/>
      <c r="CP3970" s="63"/>
      <c r="CR3970" s="227"/>
      <c r="CS3970" s="74"/>
    </row>
    <row r="3971" spans="1:97" s="72" customFormat="1" ht="75.75" customHeight="1">
      <c r="A3971" s="63"/>
      <c r="B3971" s="63"/>
      <c r="C3971" s="63"/>
      <c r="D3971" s="63"/>
      <c r="E3971" s="63"/>
      <c r="F3971" s="63"/>
      <c r="G3971" s="63"/>
      <c r="H3971" s="63"/>
      <c r="I3971" s="63"/>
      <c r="J3971" s="63"/>
      <c r="K3971" s="63"/>
      <c r="L3971" s="63"/>
      <c r="M3971" s="63"/>
      <c r="N3971" s="63"/>
      <c r="O3971" s="63"/>
      <c r="P3971" s="63"/>
      <c r="Q3971" s="63"/>
      <c r="R3971" s="63"/>
      <c r="S3971" s="63"/>
      <c r="T3971" s="63"/>
      <c r="U3971" s="63"/>
      <c r="V3971" s="63"/>
      <c r="W3971" s="63"/>
      <c r="X3971" s="63"/>
      <c r="Y3971" s="63"/>
      <c r="Z3971" s="63"/>
      <c r="AA3971" s="63"/>
      <c r="AB3971" s="63"/>
      <c r="AC3971" s="63"/>
      <c r="AD3971" s="63"/>
      <c r="AE3971" s="63"/>
      <c r="AF3971" s="63"/>
      <c r="AG3971" s="63"/>
      <c r="AH3971" s="63"/>
      <c r="AI3971" s="63"/>
      <c r="AJ3971" s="63"/>
      <c r="AK3971" s="63"/>
      <c r="AL3971" s="63"/>
      <c r="AM3971" s="63"/>
      <c r="AN3971" s="63"/>
      <c r="AO3971" s="63"/>
      <c r="AP3971" s="63"/>
      <c r="AQ3971" s="63"/>
      <c r="AR3971" s="63"/>
      <c r="AS3971" s="63"/>
      <c r="AT3971" s="63"/>
      <c r="AU3971" s="63"/>
      <c r="AV3971" s="63"/>
      <c r="AW3971" s="63"/>
      <c r="AX3971" s="63"/>
      <c r="AY3971" s="63"/>
      <c r="AZ3971" s="63"/>
      <c r="BA3971" s="63"/>
      <c r="BB3971" s="63"/>
      <c r="BC3971" s="63"/>
      <c r="BD3971" s="63"/>
      <c r="BE3971" s="63"/>
      <c r="BF3971" s="63"/>
      <c r="BG3971" s="63"/>
      <c r="BH3971" s="63"/>
      <c r="BI3971" s="63"/>
      <c r="BJ3971" s="63"/>
      <c r="BK3971" s="63"/>
      <c r="BL3971" s="63"/>
      <c r="BM3971" s="63"/>
      <c r="BN3971" s="63"/>
      <c r="BO3971" s="63"/>
      <c r="BP3971" s="63"/>
      <c r="BQ3971" s="63"/>
      <c r="BR3971" s="63"/>
      <c r="BS3971" s="63"/>
      <c r="BT3971" s="63"/>
      <c r="BU3971" s="63"/>
      <c r="BV3971" s="63"/>
      <c r="BW3971" s="63"/>
      <c r="BX3971" s="63"/>
      <c r="BY3971" s="63"/>
      <c r="BZ3971" s="63"/>
      <c r="CA3971" s="63"/>
      <c r="CB3971" s="63"/>
      <c r="CC3971" s="63"/>
      <c r="CD3971" s="63"/>
      <c r="CE3971" s="63"/>
      <c r="CF3971" s="63"/>
      <c r="CG3971" s="63"/>
      <c r="CH3971" s="63"/>
      <c r="CI3971" s="63"/>
      <c r="CJ3971" s="63"/>
      <c r="CK3971" s="63"/>
      <c r="CL3971" s="63"/>
      <c r="CM3971" s="63"/>
      <c r="CN3971" s="63"/>
      <c r="CO3971" s="63"/>
      <c r="CP3971" s="63"/>
      <c r="CR3971" s="227"/>
      <c r="CS3971" s="74"/>
    </row>
    <row r="3972" spans="1:97" s="72" customFormat="1" ht="75.75" customHeight="1">
      <c r="A3972" s="63"/>
      <c r="B3972" s="63"/>
      <c r="C3972" s="63"/>
      <c r="D3972" s="63"/>
      <c r="E3972" s="63"/>
      <c r="F3972" s="63"/>
      <c r="G3972" s="63"/>
      <c r="H3972" s="63"/>
      <c r="I3972" s="63"/>
      <c r="J3972" s="63"/>
      <c r="K3972" s="63"/>
      <c r="L3972" s="63"/>
      <c r="M3972" s="63"/>
      <c r="N3972" s="63"/>
      <c r="O3972" s="63"/>
      <c r="P3972" s="63"/>
      <c r="Q3972" s="63"/>
      <c r="R3972" s="63"/>
      <c r="S3972" s="63"/>
      <c r="T3972" s="63"/>
      <c r="U3972" s="63"/>
      <c r="V3972" s="63"/>
      <c r="W3972" s="63"/>
      <c r="X3972" s="63"/>
      <c r="Y3972" s="63"/>
      <c r="Z3972" s="63"/>
      <c r="AA3972" s="63"/>
      <c r="AB3972" s="63"/>
      <c r="AC3972" s="63"/>
      <c r="AD3972" s="63"/>
      <c r="AE3972" s="63"/>
      <c r="AF3972" s="63"/>
      <c r="AG3972" s="63"/>
      <c r="AH3972" s="63"/>
      <c r="AI3972" s="63"/>
      <c r="AJ3972" s="63"/>
      <c r="AK3972" s="63"/>
      <c r="AL3972" s="63"/>
      <c r="AM3972" s="63"/>
      <c r="AN3972" s="63"/>
      <c r="AO3972" s="63"/>
      <c r="AP3972" s="63"/>
      <c r="AQ3972" s="63"/>
      <c r="AR3972" s="63"/>
      <c r="AS3972" s="63"/>
      <c r="AT3972" s="63"/>
      <c r="AU3972" s="63"/>
      <c r="AV3972" s="63"/>
      <c r="AW3972" s="63"/>
      <c r="AX3972" s="63"/>
      <c r="AY3972" s="63"/>
      <c r="AZ3972" s="63"/>
      <c r="BA3972" s="63"/>
      <c r="BB3972" s="63"/>
      <c r="BC3972" s="63"/>
      <c r="BD3972" s="63"/>
      <c r="BE3972" s="63"/>
      <c r="BF3972" s="63"/>
      <c r="BG3972" s="63"/>
      <c r="BH3972" s="63"/>
      <c r="BI3972" s="63"/>
      <c r="BJ3972" s="63"/>
      <c r="BK3972" s="63"/>
      <c r="BL3972" s="63"/>
      <c r="BM3972" s="63"/>
      <c r="BN3972" s="63"/>
      <c r="BO3972" s="63"/>
      <c r="BP3972" s="63"/>
      <c r="BQ3972" s="63"/>
      <c r="BR3972" s="63"/>
      <c r="BS3972" s="63"/>
      <c r="BT3972" s="63"/>
      <c r="BU3972" s="63"/>
      <c r="BV3972" s="63"/>
      <c r="BW3972" s="63"/>
      <c r="BX3972" s="63"/>
      <c r="BY3972" s="63"/>
      <c r="BZ3972" s="63"/>
      <c r="CA3972" s="63"/>
      <c r="CB3972" s="63"/>
      <c r="CC3972" s="63"/>
      <c r="CD3972" s="63"/>
      <c r="CE3972" s="63"/>
      <c r="CF3972" s="63"/>
      <c r="CG3972" s="63"/>
      <c r="CH3972" s="63"/>
      <c r="CI3972" s="63"/>
      <c r="CJ3972" s="63"/>
      <c r="CK3972" s="63"/>
      <c r="CL3972" s="63"/>
      <c r="CM3972" s="63"/>
      <c r="CN3972" s="63"/>
      <c r="CO3972" s="63"/>
      <c r="CP3972" s="63"/>
      <c r="CR3972" s="227"/>
      <c r="CS3972" s="74"/>
    </row>
    <row r="3973" spans="1:97" s="72" customFormat="1" ht="75.75" customHeight="1">
      <c r="A3973" s="63"/>
      <c r="B3973" s="63"/>
      <c r="C3973" s="63"/>
      <c r="D3973" s="63"/>
      <c r="E3973" s="63"/>
      <c r="F3973" s="63"/>
      <c r="G3973" s="63"/>
      <c r="H3973" s="63"/>
      <c r="I3973" s="63"/>
      <c r="J3973" s="63"/>
      <c r="K3973" s="63"/>
      <c r="L3973" s="63"/>
      <c r="M3973" s="63"/>
      <c r="N3973" s="63"/>
      <c r="O3973" s="63"/>
      <c r="P3973" s="63"/>
      <c r="Q3973" s="63"/>
      <c r="R3973" s="63"/>
      <c r="S3973" s="63"/>
      <c r="T3973" s="63"/>
      <c r="U3973" s="63"/>
      <c r="V3973" s="63"/>
      <c r="W3973" s="63"/>
      <c r="X3973" s="63"/>
      <c r="Y3973" s="63"/>
      <c r="Z3973" s="63"/>
      <c r="AA3973" s="63"/>
      <c r="AB3973" s="63"/>
      <c r="AC3973" s="63"/>
      <c r="AD3973" s="63"/>
      <c r="AE3973" s="63"/>
      <c r="AF3973" s="63"/>
      <c r="AG3973" s="63"/>
      <c r="AH3973" s="63"/>
      <c r="AI3973" s="63"/>
      <c r="AJ3973" s="63"/>
      <c r="AK3973" s="63"/>
      <c r="AL3973" s="63"/>
      <c r="AM3973" s="63"/>
      <c r="AN3973" s="63"/>
      <c r="AO3973" s="63"/>
      <c r="AP3973" s="63"/>
      <c r="AQ3973" s="63"/>
      <c r="AR3973" s="63"/>
      <c r="AS3973" s="63"/>
      <c r="AT3973" s="63"/>
      <c r="AU3973" s="63"/>
      <c r="AV3973" s="63"/>
      <c r="AW3973" s="63"/>
      <c r="AX3973" s="63"/>
      <c r="AY3973" s="63"/>
      <c r="AZ3973" s="63"/>
      <c r="BA3973" s="63"/>
      <c r="BB3973" s="63"/>
      <c r="BC3973" s="63"/>
      <c r="BD3973" s="63"/>
      <c r="BE3973" s="63"/>
      <c r="BF3973" s="63"/>
      <c r="BG3973" s="63"/>
      <c r="BH3973" s="63"/>
      <c r="BI3973" s="63"/>
      <c r="BJ3973" s="63"/>
      <c r="BK3973" s="63"/>
      <c r="BL3973" s="63"/>
      <c r="BM3973" s="63"/>
      <c r="BN3973" s="63"/>
      <c r="BO3973" s="63"/>
      <c r="BP3973" s="63"/>
      <c r="BQ3973" s="63"/>
      <c r="BR3973" s="63"/>
      <c r="BS3973" s="63"/>
      <c r="BT3973" s="63"/>
      <c r="BU3973" s="63"/>
      <c r="BV3973" s="63"/>
      <c r="BW3973" s="63"/>
      <c r="BX3973" s="63"/>
      <c r="BY3973" s="63"/>
      <c r="BZ3973" s="63"/>
      <c r="CA3973" s="63"/>
      <c r="CB3973" s="63"/>
      <c r="CC3973" s="63"/>
      <c r="CD3973" s="63"/>
      <c r="CE3973" s="63"/>
      <c r="CF3973" s="63"/>
      <c r="CG3973" s="63"/>
      <c r="CH3973" s="63"/>
      <c r="CI3973" s="63"/>
      <c r="CJ3973" s="63"/>
      <c r="CK3973" s="63"/>
      <c r="CL3973" s="63"/>
      <c r="CM3973" s="63"/>
      <c r="CN3973" s="63"/>
      <c r="CO3973" s="63"/>
      <c r="CP3973" s="63"/>
      <c r="CR3973" s="227"/>
      <c r="CS3973" s="74"/>
    </row>
    <row r="3974" spans="1:97" s="72" customFormat="1" ht="75.75" customHeight="1">
      <c r="A3974" s="63"/>
      <c r="B3974" s="63"/>
      <c r="C3974" s="63"/>
      <c r="D3974" s="63"/>
      <c r="E3974" s="63"/>
      <c r="F3974" s="63"/>
      <c r="G3974" s="63"/>
      <c r="H3974" s="63"/>
      <c r="I3974" s="63"/>
      <c r="J3974" s="63"/>
      <c r="K3974" s="63"/>
      <c r="L3974" s="63"/>
      <c r="M3974" s="63"/>
      <c r="N3974" s="63"/>
      <c r="O3974" s="63"/>
      <c r="P3974" s="63"/>
      <c r="Q3974" s="63"/>
      <c r="R3974" s="63"/>
      <c r="S3974" s="63"/>
      <c r="T3974" s="63"/>
      <c r="U3974" s="63"/>
      <c r="V3974" s="63"/>
      <c r="W3974" s="63"/>
      <c r="X3974" s="63"/>
      <c r="Y3974" s="63"/>
      <c r="Z3974" s="63"/>
      <c r="AA3974" s="63"/>
      <c r="AB3974" s="63"/>
      <c r="AC3974" s="63"/>
      <c r="AD3974" s="63"/>
      <c r="AE3974" s="63"/>
      <c r="AF3974" s="63"/>
      <c r="AG3974" s="63"/>
      <c r="AH3974" s="63"/>
      <c r="AI3974" s="63"/>
      <c r="AJ3974" s="63"/>
      <c r="AK3974" s="63"/>
      <c r="AL3974" s="63"/>
      <c r="AM3974" s="63"/>
      <c r="AN3974" s="63"/>
      <c r="AO3974" s="63"/>
      <c r="AP3974" s="63"/>
      <c r="AQ3974" s="63"/>
      <c r="AR3974" s="63"/>
      <c r="AS3974" s="63"/>
      <c r="AT3974" s="63"/>
      <c r="AU3974" s="63"/>
      <c r="AV3974" s="63"/>
      <c r="AW3974" s="63"/>
      <c r="AX3974" s="63"/>
      <c r="AY3974" s="63"/>
      <c r="AZ3974" s="63"/>
      <c r="BA3974" s="63"/>
      <c r="BB3974" s="63"/>
      <c r="BC3974" s="63"/>
      <c r="BD3974" s="63"/>
      <c r="BE3974" s="63"/>
      <c r="BF3974" s="63"/>
      <c r="BG3974" s="63"/>
      <c r="BH3974" s="63"/>
      <c r="BI3974" s="63"/>
      <c r="BJ3974" s="63"/>
      <c r="BK3974" s="63"/>
      <c r="BL3974" s="63"/>
      <c r="BM3974" s="63"/>
      <c r="BN3974" s="63"/>
      <c r="BO3974" s="63"/>
      <c r="BP3974" s="63"/>
      <c r="BQ3974" s="63"/>
      <c r="BR3974" s="63"/>
      <c r="BS3974" s="63"/>
      <c r="BT3974" s="63"/>
      <c r="BU3974" s="63"/>
      <c r="BV3974" s="63"/>
      <c r="BW3974" s="63"/>
      <c r="BX3974" s="63"/>
      <c r="BY3974" s="63"/>
      <c r="BZ3974" s="63"/>
      <c r="CA3974" s="63"/>
      <c r="CB3974" s="63"/>
      <c r="CC3974" s="63"/>
      <c r="CD3974" s="63"/>
      <c r="CE3974" s="63"/>
      <c r="CF3974" s="63"/>
      <c r="CG3974" s="63"/>
      <c r="CH3974" s="63"/>
      <c r="CI3974" s="63"/>
      <c r="CJ3974" s="63"/>
      <c r="CK3974" s="63"/>
      <c r="CL3974" s="63"/>
      <c r="CM3974" s="63"/>
      <c r="CN3974" s="63"/>
      <c r="CO3974" s="63"/>
      <c r="CP3974" s="63"/>
      <c r="CR3974" s="227"/>
      <c r="CS3974" s="74"/>
    </row>
    <row r="3975" spans="1:97" s="72" customFormat="1" ht="75.75" customHeight="1">
      <c r="A3975" s="63"/>
      <c r="B3975" s="63"/>
      <c r="C3975" s="63"/>
      <c r="D3975" s="63"/>
      <c r="E3975" s="63"/>
      <c r="F3975" s="63"/>
      <c r="G3975" s="63"/>
      <c r="H3975" s="63"/>
      <c r="I3975" s="63"/>
      <c r="J3975" s="63"/>
      <c r="K3975" s="63"/>
      <c r="L3975" s="63"/>
      <c r="M3975" s="63"/>
      <c r="N3975" s="63"/>
      <c r="O3975" s="63"/>
      <c r="P3975" s="63"/>
      <c r="Q3975" s="63"/>
      <c r="R3975" s="63"/>
      <c r="S3975" s="63"/>
      <c r="T3975" s="63"/>
      <c r="U3975" s="63"/>
      <c r="V3975" s="63"/>
      <c r="W3975" s="63"/>
      <c r="X3975" s="63"/>
      <c r="Y3975" s="63"/>
      <c r="Z3975" s="63"/>
      <c r="AA3975" s="63"/>
      <c r="AB3975" s="63"/>
      <c r="AC3975" s="63"/>
      <c r="AD3975" s="63"/>
      <c r="AE3975" s="63"/>
      <c r="AF3975" s="63"/>
      <c r="AG3975" s="63"/>
      <c r="AH3975" s="63"/>
      <c r="AI3975" s="63"/>
      <c r="AJ3975" s="63"/>
      <c r="AK3975" s="63"/>
      <c r="AL3975" s="63"/>
      <c r="AM3975" s="63"/>
      <c r="AN3975" s="63"/>
      <c r="AO3975" s="63"/>
      <c r="AP3975" s="63"/>
      <c r="AQ3975" s="63"/>
      <c r="AR3975" s="63"/>
      <c r="AS3975" s="63"/>
      <c r="AT3975" s="63"/>
      <c r="AU3975" s="63"/>
      <c r="AV3975" s="63"/>
      <c r="AW3975" s="63"/>
      <c r="AX3975" s="63"/>
      <c r="AY3975" s="63"/>
      <c r="AZ3975" s="63"/>
      <c r="BA3975" s="63"/>
      <c r="BB3975" s="63"/>
      <c r="BC3975" s="63"/>
      <c r="BD3975" s="63"/>
      <c r="BE3975" s="63"/>
      <c r="BF3975" s="63"/>
      <c r="BG3975" s="63"/>
      <c r="BH3975" s="63"/>
      <c r="BI3975" s="63"/>
      <c r="BJ3975" s="63"/>
      <c r="BK3975" s="63"/>
      <c r="BL3975" s="63"/>
      <c r="BM3975" s="63"/>
      <c r="BN3975" s="63"/>
      <c r="BO3975" s="63"/>
      <c r="BP3975" s="63"/>
      <c r="BQ3975" s="63"/>
      <c r="BR3975" s="63"/>
      <c r="BS3975" s="63"/>
      <c r="BT3975" s="63"/>
      <c r="BU3975" s="63"/>
      <c r="BV3975" s="63"/>
      <c r="BW3975" s="63"/>
      <c r="BX3975" s="63"/>
      <c r="BY3975" s="63"/>
      <c r="BZ3975" s="63"/>
      <c r="CA3975" s="63"/>
      <c r="CB3975" s="63"/>
      <c r="CC3975" s="63"/>
      <c r="CD3975" s="63"/>
      <c r="CE3975" s="63"/>
      <c r="CF3975" s="63"/>
      <c r="CG3975" s="63"/>
      <c r="CH3975" s="63"/>
      <c r="CI3975" s="63"/>
      <c r="CJ3975" s="63"/>
      <c r="CK3975" s="63"/>
      <c r="CL3975" s="63"/>
      <c r="CM3975" s="63"/>
      <c r="CN3975" s="63"/>
      <c r="CO3975" s="63"/>
      <c r="CP3975" s="63"/>
      <c r="CR3975" s="227"/>
      <c r="CS3975" s="74"/>
    </row>
    <row r="3976" spans="1:97" s="72" customFormat="1" ht="75.75" customHeight="1">
      <c r="A3976" s="63"/>
      <c r="B3976" s="63"/>
      <c r="C3976" s="63"/>
      <c r="D3976" s="63"/>
      <c r="E3976" s="63"/>
      <c r="F3976" s="63"/>
      <c r="G3976" s="63"/>
      <c r="H3976" s="63"/>
      <c r="I3976" s="63"/>
      <c r="J3976" s="63"/>
      <c r="K3976" s="63"/>
      <c r="L3976" s="63"/>
      <c r="M3976" s="63"/>
      <c r="N3976" s="63"/>
      <c r="O3976" s="63"/>
      <c r="P3976" s="63"/>
      <c r="Q3976" s="63"/>
      <c r="R3976" s="63"/>
      <c r="S3976" s="63"/>
      <c r="T3976" s="63"/>
      <c r="U3976" s="63"/>
      <c r="V3976" s="63"/>
      <c r="W3976" s="63"/>
      <c r="X3976" s="63"/>
      <c r="Y3976" s="63"/>
      <c r="Z3976" s="63"/>
      <c r="AA3976" s="63"/>
      <c r="AB3976" s="63"/>
      <c r="AC3976" s="63"/>
      <c r="AD3976" s="63"/>
      <c r="AE3976" s="63"/>
      <c r="AF3976" s="63"/>
      <c r="AG3976" s="63"/>
      <c r="AH3976" s="63"/>
      <c r="AI3976" s="63"/>
      <c r="AJ3976" s="63"/>
      <c r="AK3976" s="63"/>
      <c r="AL3976" s="63"/>
      <c r="AM3976" s="63"/>
      <c r="AN3976" s="63"/>
      <c r="AO3976" s="63"/>
      <c r="AP3976" s="63"/>
      <c r="AQ3976" s="63"/>
      <c r="AR3976" s="63"/>
      <c r="AS3976" s="63"/>
      <c r="AT3976" s="63"/>
      <c r="AU3976" s="63"/>
      <c r="AV3976" s="63"/>
      <c r="AW3976" s="63"/>
      <c r="AX3976" s="63"/>
      <c r="AY3976" s="63"/>
      <c r="AZ3976" s="63"/>
      <c r="BA3976" s="63"/>
      <c r="BB3976" s="63"/>
      <c r="BC3976" s="63"/>
      <c r="BD3976" s="63"/>
      <c r="BE3976" s="63"/>
      <c r="BF3976" s="63"/>
      <c r="BG3976" s="63"/>
      <c r="BH3976" s="63"/>
      <c r="BI3976" s="63"/>
      <c r="BJ3976" s="63"/>
      <c r="BK3976" s="63"/>
      <c r="BL3976" s="63"/>
      <c r="BM3976" s="63"/>
      <c r="BN3976" s="63"/>
      <c r="BO3976" s="63"/>
      <c r="BP3976" s="63"/>
      <c r="BQ3976" s="63"/>
      <c r="BR3976" s="63"/>
      <c r="BS3976" s="63"/>
      <c r="BT3976" s="63"/>
      <c r="BU3976" s="63"/>
      <c r="BV3976" s="63"/>
      <c r="BW3976" s="63"/>
      <c r="BX3976" s="63"/>
      <c r="BY3976" s="63"/>
      <c r="BZ3976" s="63"/>
      <c r="CA3976" s="63"/>
      <c r="CB3976" s="63"/>
      <c r="CC3976" s="63"/>
      <c r="CD3976" s="63"/>
      <c r="CE3976" s="63"/>
      <c r="CF3976" s="63"/>
      <c r="CG3976" s="63"/>
      <c r="CH3976" s="63"/>
      <c r="CI3976" s="63"/>
      <c r="CJ3976" s="63"/>
      <c r="CK3976" s="63"/>
      <c r="CL3976" s="63"/>
      <c r="CM3976" s="63"/>
      <c r="CN3976" s="63"/>
      <c r="CO3976" s="63"/>
      <c r="CP3976" s="63"/>
      <c r="CR3976" s="227"/>
      <c r="CS3976" s="74"/>
    </row>
    <row r="3977" spans="1:97" s="72" customFormat="1" ht="75.75" customHeight="1">
      <c r="A3977" s="63"/>
      <c r="B3977" s="63"/>
      <c r="C3977" s="63"/>
      <c r="D3977" s="63"/>
      <c r="E3977" s="63"/>
      <c r="F3977" s="63"/>
      <c r="G3977" s="63"/>
      <c r="H3977" s="63"/>
      <c r="I3977" s="63"/>
      <c r="J3977" s="63"/>
      <c r="K3977" s="63"/>
      <c r="L3977" s="63"/>
      <c r="M3977" s="63"/>
      <c r="N3977" s="63"/>
      <c r="O3977" s="63"/>
      <c r="P3977" s="63"/>
      <c r="Q3977" s="63"/>
      <c r="R3977" s="63"/>
      <c r="S3977" s="63"/>
      <c r="T3977" s="63"/>
      <c r="U3977" s="63"/>
      <c r="V3977" s="63"/>
      <c r="W3977" s="63"/>
      <c r="X3977" s="63"/>
      <c r="Y3977" s="63"/>
      <c r="Z3977" s="63"/>
      <c r="AA3977" s="63"/>
      <c r="AB3977" s="63"/>
      <c r="AC3977" s="63"/>
      <c r="AD3977" s="63"/>
      <c r="AE3977" s="63"/>
      <c r="AF3977" s="63"/>
      <c r="AG3977" s="63"/>
      <c r="AH3977" s="63"/>
      <c r="AI3977" s="63"/>
      <c r="AJ3977" s="63"/>
      <c r="AK3977" s="63"/>
      <c r="AL3977" s="63"/>
      <c r="AM3977" s="63"/>
      <c r="AN3977" s="63"/>
      <c r="AO3977" s="63"/>
      <c r="AP3977" s="63"/>
      <c r="AQ3977" s="63"/>
      <c r="AR3977" s="63"/>
      <c r="AS3977" s="63"/>
      <c r="AT3977" s="63"/>
      <c r="AU3977" s="63"/>
      <c r="AV3977" s="63"/>
      <c r="AW3977" s="63"/>
      <c r="AX3977" s="63"/>
      <c r="AY3977" s="63"/>
      <c r="AZ3977" s="63"/>
      <c r="BA3977" s="63"/>
      <c r="BB3977" s="63"/>
      <c r="BC3977" s="63"/>
      <c r="BD3977" s="63"/>
      <c r="BE3977" s="63"/>
      <c r="BF3977" s="63"/>
      <c r="BG3977" s="63"/>
      <c r="BH3977" s="63"/>
      <c r="BI3977" s="63"/>
      <c r="BJ3977" s="63"/>
      <c r="BK3977" s="63"/>
      <c r="BL3977" s="63"/>
      <c r="BM3977" s="63"/>
      <c r="BN3977" s="63"/>
      <c r="BO3977" s="63"/>
      <c r="BP3977" s="63"/>
      <c r="BQ3977" s="63"/>
      <c r="BR3977" s="63"/>
      <c r="BS3977" s="63"/>
      <c r="BT3977" s="63"/>
      <c r="BU3977" s="63"/>
      <c r="BV3977" s="63"/>
      <c r="BW3977" s="63"/>
      <c r="BX3977" s="63"/>
      <c r="BY3977" s="63"/>
      <c r="BZ3977" s="63"/>
      <c r="CA3977" s="63"/>
      <c r="CB3977" s="63"/>
      <c r="CC3977" s="63"/>
      <c r="CD3977" s="63"/>
      <c r="CE3977" s="63"/>
      <c r="CF3977" s="63"/>
      <c r="CG3977" s="63"/>
      <c r="CH3977" s="63"/>
      <c r="CI3977" s="63"/>
      <c r="CJ3977" s="63"/>
      <c r="CK3977" s="63"/>
      <c r="CL3977" s="63"/>
      <c r="CM3977" s="63"/>
      <c r="CN3977" s="63"/>
      <c r="CO3977" s="63"/>
      <c r="CP3977" s="63"/>
      <c r="CR3977" s="227"/>
      <c r="CS3977" s="74"/>
    </row>
    <row r="3978" spans="1:97" s="72" customFormat="1" ht="75.75" customHeight="1">
      <c r="A3978" s="63"/>
      <c r="B3978" s="63"/>
      <c r="C3978" s="63"/>
      <c r="D3978" s="63"/>
      <c r="E3978" s="63"/>
      <c r="F3978" s="63"/>
      <c r="G3978" s="63"/>
      <c r="H3978" s="63"/>
      <c r="I3978" s="63"/>
      <c r="J3978" s="63"/>
      <c r="K3978" s="63"/>
      <c r="L3978" s="63"/>
      <c r="M3978" s="63"/>
      <c r="N3978" s="63"/>
      <c r="O3978" s="63"/>
      <c r="P3978" s="63"/>
      <c r="Q3978" s="63"/>
      <c r="R3978" s="63"/>
      <c r="S3978" s="63"/>
      <c r="T3978" s="63"/>
      <c r="U3978" s="63"/>
      <c r="V3978" s="63"/>
      <c r="W3978" s="63"/>
      <c r="X3978" s="63"/>
      <c r="Y3978" s="63"/>
      <c r="Z3978" s="63"/>
      <c r="AA3978" s="63"/>
      <c r="AB3978" s="63"/>
      <c r="AC3978" s="63"/>
      <c r="AD3978" s="63"/>
      <c r="AE3978" s="63"/>
      <c r="AF3978" s="63"/>
      <c r="AG3978" s="63"/>
      <c r="AH3978" s="63"/>
      <c r="AI3978" s="63"/>
      <c r="AJ3978" s="63"/>
      <c r="AK3978" s="63"/>
      <c r="AL3978" s="63"/>
      <c r="AM3978" s="63"/>
      <c r="AN3978" s="63"/>
      <c r="AO3978" s="63"/>
      <c r="AP3978" s="63"/>
      <c r="AQ3978" s="63"/>
      <c r="AR3978" s="63"/>
      <c r="AS3978" s="63"/>
      <c r="AT3978" s="63"/>
      <c r="AU3978" s="63"/>
      <c r="AV3978" s="63"/>
      <c r="AW3978" s="63"/>
      <c r="AX3978" s="63"/>
      <c r="AY3978" s="63"/>
      <c r="AZ3978" s="63"/>
      <c r="BA3978" s="63"/>
      <c r="BB3978" s="63"/>
      <c r="BC3978" s="63"/>
      <c r="BD3978" s="63"/>
      <c r="BE3978" s="63"/>
      <c r="BF3978" s="63"/>
      <c r="BG3978" s="63"/>
      <c r="BH3978" s="63"/>
      <c r="BI3978" s="63"/>
      <c r="BJ3978" s="63"/>
      <c r="BK3978" s="63"/>
      <c r="BL3978" s="63"/>
      <c r="BM3978" s="63"/>
      <c r="BN3978" s="63"/>
      <c r="BO3978" s="63"/>
      <c r="BP3978" s="63"/>
      <c r="BQ3978" s="63"/>
      <c r="BR3978" s="63"/>
      <c r="BS3978" s="63"/>
      <c r="BT3978" s="63"/>
      <c r="BU3978" s="63"/>
      <c r="BV3978" s="63"/>
      <c r="BW3978" s="63"/>
      <c r="BX3978" s="63"/>
      <c r="BY3978" s="63"/>
      <c r="BZ3978" s="63"/>
      <c r="CA3978" s="63"/>
      <c r="CB3978" s="63"/>
      <c r="CC3978" s="63"/>
      <c r="CD3978" s="63"/>
      <c r="CE3978" s="63"/>
      <c r="CF3978" s="63"/>
      <c r="CG3978" s="63"/>
      <c r="CH3978" s="63"/>
      <c r="CI3978" s="63"/>
      <c r="CJ3978" s="63"/>
      <c r="CK3978" s="63"/>
      <c r="CL3978" s="63"/>
      <c r="CM3978" s="63"/>
      <c r="CN3978" s="63"/>
      <c r="CO3978" s="63"/>
      <c r="CP3978" s="63"/>
      <c r="CR3978" s="227"/>
      <c r="CS3978" s="74"/>
    </row>
    <row r="3979" spans="1:97" s="72" customFormat="1" ht="75.75" customHeight="1">
      <c r="A3979" s="63"/>
      <c r="B3979" s="63"/>
      <c r="C3979" s="63"/>
      <c r="D3979" s="63"/>
      <c r="E3979" s="63"/>
      <c r="F3979" s="63"/>
      <c r="G3979" s="63"/>
      <c r="H3979" s="63"/>
      <c r="I3979" s="63"/>
      <c r="J3979" s="63"/>
      <c r="K3979" s="63"/>
      <c r="L3979" s="63"/>
      <c r="M3979" s="63"/>
      <c r="N3979" s="63"/>
      <c r="O3979" s="63"/>
      <c r="P3979" s="63"/>
      <c r="Q3979" s="63"/>
      <c r="R3979" s="63"/>
      <c r="S3979" s="63"/>
      <c r="T3979" s="63"/>
      <c r="U3979" s="63"/>
      <c r="V3979" s="63"/>
      <c r="W3979" s="63"/>
      <c r="X3979" s="63"/>
      <c r="Y3979" s="63"/>
      <c r="Z3979" s="63"/>
      <c r="AA3979" s="63"/>
      <c r="AB3979" s="63"/>
      <c r="AC3979" s="63"/>
      <c r="AD3979" s="63"/>
      <c r="AE3979" s="63"/>
      <c r="AF3979" s="63"/>
      <c r="AG3979" s="63"/>
      <c r="AH3979" s="63"/>
      <c r="AI3979" s="63"/>
      <c r="AJ3979" s="63"/>
      <c r="AK3979" s="63"/>
      <c r="AL3979" s="63"/>
      <c r="AM3979" s="63"/>
      <c r="AN3979" s="63"/>
      <c r="AO3979" s="63"/>
      <c r="AP3979" s="63"/>
      <c r="AQ3979" s="63"/>
      <c r="AR3979" s="63"/>
      <c r="AS3979" s="63"/>
      <c r="AT3979" s="63"/>
      <c r="AU3979" s="63"/>
      <c r="AV3979" s="63"/>
      <c r="AW3979" s="63"/>
      <c r="AX3979" s="63"/>
      <c r="AY3979" s="63"/>
      <c r="AZ3979" s="63"/>
      <c r="BA3979" s="63"/>
      <c r="BB3979" s="63"/>
      <c r="BC3979" s="63"/>
      <c r="BD3979" s="63"/>
      <c r="BE3979" s="63"/>
      <c r="BF3979" s="63"/>
      <c r="BG3979" s="63"/>
      <c r="BH3979" s="63"/>
      <c r="BI3979" s="63"/>
      <c r="BJ3979" s="63"/>
      <c r="BK3979" s="63"/>
      <c r="BL3979" s="63"/>
      <c r="BM3979" s="63"/>
      <c r="BN3979" s="63"/>
      <c r="BO3979" s="63"/>
      <c r="BP3979" s="63"/>
      <c r="BQ3979" s="63"/>
      <c r="BR3979" s="63"/>
      <c r="BS3979" s="63"/>
      <c r="BT3979" s="63"/>
      <c r="BU3979" s="63"/>
      <c r="BV3979" s="63"/>
      <c r="BW3979" s="63"/>
      <c r="BX3979" s="63"/>
      <c r="BY3979" s="63"/>
      <c r="BZ3979" s="63"/>
      <c r="CA3979" s="63"/>
      <c r="CB3979" s="63"/>
      <c r="CC3979" s="63"/>
      <c r="CD3979" s="63"/>
      <c r="CE3979" s="63"/>
      <c r="CF3979" s="63"/>
      <c r="CG3979" s="63"/>
      <c r="CH3979" s="63"/>
      <c r="CI3979" s="63"/>
      <c r="CJ3979" s="63"/>
      <c r="CK3979" s="63"/>
      <c r="CL3979" s="63"/>
      <c r="CM3979" s="63"/>
      <c r="CN3979" s="63"/>
      <c r="CO3979" s="63"/>
      <c r="CP3979" s="63"/>
      <c r="CR3979" s="227"/>
      <c r="CS3979" s="74"/>
    </row>
    <row r="3980" spans="1:97" s="72" customFormat="1" ht="75.75" customHeight="1">
      <c r="A3980" s="63"/>
      <c r="B3980" s="63"/>
      <c r="C3980" s="63"/>
      <c r="D3980" s="63"/>
      <c r="E3980" s="63"/>
      <c r="F3980" s="63"/>
      <c r="G3980" s="63"/>
      <c r="H3980" s="63"/>
      <c r="I3980" s="63"/>
      <c r="J3980" s="63"/>
      <c r="K3980" s="63"/>
      <c r="L3980" s="63"/>
      <c r="M3980" s="63"/>
      <c r="N3980" s="63"/>
      <c r="O3980" s="63"/>
      <c r="P3980" s="63"/>
      <c r="Q3980" s="63"/>
      <c r="R3980" s="63"/>
      <c r="S3980" s="63"/>
      <c r="T3980" s="63"/>
      <c r="U3980" s="63"/>
      <c r="V3980" s="63"/>
      <c r="W3980" s="63"/>
      <c r="X3980" s="63"/>
      <c r="Y3980" s="63"/>
      <c r="Z3980" s="63"/>
      <c r="AA3980" s="63"/>
      <c r="AB3980" s="63"/>
      <c r="AC3980" s="63"/>
      <c r="AD3980" s="63"/>
      <c r="AE3980" s="63"/>
      <c r="AF3980" s="63"/>
      <c r="AG3980" s="63"/>
      <c r="AH3980" s="63"/>
      <c r="AI3980" s="63"/>
      <c r="AJ3980" s="63"/>
      <c r="AK3980" s="63"/>
      <c r="AL3980" s="63"/>
      <c r="AM3980" s="63"/>
      <c r="AN3980" s="63"/>
      <c r="AO3980" s="63"/>
      <c r="AP3980" s="63"/>
      <c r="AQ3980" s="63"/>
      <c r="AR3980" s="63"/>
      <c r="AS3980" s="63"/>
      <c r="AT3980" s="63"/>
      <c r="AU3980" s="63"/>
      <c r="AV3980" s="63"/>
      <c r="AW3980" s="63"/>
      <c r="AX3980" s="63"/>
      <c r="AY3980" s="63"/>
      <c r="AZ3980" s="63"/>
      <c r="BA3980" s="63"/>
      <c r="BB3980" s="63"/>
      <c r="BC3980" s="63"/>
      <c r="BD3980" s="63"/>
      <c r="BE3980" s="63"/>
      <c r="BF3980" s="63"/>
      <c r="BG3980" s="63"/>
      <c r="BH3980" s="63"/>
      <c r="BI3980" s="63"/>
      <c r="BJ3980" s="63"/>
      <c r="BK3980" s="63"/>
      <c r="BL3980" s="63"/>
      <c r="BM3980" s="63"/>
      <c r="BN3980" s="63"/>
      <c r="BO3980" s="63"/>
      <c r="BP3980" s="63"/>
      <c r="BQ3980" s="63"/>
      <c r="BR3980" s="63"/>
      <c r="BS3980" s="63"/>
      <c r="BT3980" s="63"/>
      <c r="BU3980" s="63"/>
      <c r="BV3980" s="63"/>
      <c r="BW3980" s="63"/>
      <c r="BX3980" s="63"/>
      <c r="BY3980" s="63"/>
      <c r="BZ3980" s="63"/>
      <c r="CA3980" s="63"/>
      <c r="CB3980" s="63"/>
      <c r="CC3980" s="63"/>
      <c r="CD3980" s="63"/>
      <c r="CE3980" s="63"/>
      <c r="CF3980" s="63"/>
      <c r="CG3980" s="63"/>
      <c r="CH3980" s="63"/>
      <c r="CI3980" s="63"/>
      <c r="CJ3980" s="63"/>
      <c r="CK3980" s="63"/>
      <c r="CL3980" s="63"/>
      <c r="CM3980" s="63"/>
      <c r="CN3980" s="63"/>
      <c r="CO3980" s="63"/>
      <c r="CP3980" s="63"/>
      <c r="CR3980" s="227"/>
      <c r="CS3980" s="74"/>
    </row>
    <row r="3981" spans="1:97" s="72" customFormat="1" ht="75.75" customHeight="1">
      <c r="A3981" s="63"/>
      <c r="B3981" s="63"/>
      <c r="C3981" s="63"/>
      <c r="D3981" s="63"/>
      <c r="E3981" s="63"/>
      <c r="F3981" s="63"/>
      <c r="G3981" s="63"/>
      <c r="H3981" s="63"/>
      <c r="I3981" s="63"/>
      <c r="J3981" s="63"/>
      <c r="K3981" s="63"/>
      <c r="L3981" s="63"/>
      <c r="M3981" s="63"/>
      <c r="N3981" s="63"/>
      <c r="O3981" s="63"/>
      <c r="P3981" s="63"/>
      <c r="Q3981" s="63"/>
      <c r="R3981" s="63"/>
      <c r="S3981" s="63"/>
      <c r="T3981" s="63"/>
      <c r="U3981" s="63"/>
      <c r="V3981" s="63"/>
      <c r="W3981" s="63"/>
      <c r="X3981" s="63"/>
      <c r="Y3981" s="63"/>
      <c r="Z3981" s="63"/>
      <c r="AA3981" s="63"/>
      <c r="AB3981" s="63"/>
      <c r="AC3981" s="63"/>
      <c r="AD3981" s="63"/>
      <c r="AE3981" s="63"/>
      <c r="AF3981" s="63"/>
      <c r="AG3981" s="63"/>
      <c r="AH3981" s="63"/>
      <c r="AI3981" s="63"/>
      <c r="AJ3981" s="63"/>
      <c r="AK3981" s="63"/>
      <c r="AL3981" s="63"/>
      <c r="AM3981" s="63"/>
      <c r="AN3981" s="63"/>
      <c r="AO3981" s="63"/>
      <c r="AP3981" s="63"/>
      <c r="AQ3981" s="63"/>
      <c r="AR3981" s="63"/>
      <c r="AS3981" s="63"/>
      <c r="AT3981" s="63"/>
      <c r="AU3981" s="63"/>
      <c r="AV3981" s="63"/>
      <c r="AW3981" s="63"/>
      <c r="AX3981" s="63"/>
      <c r="AY3981" s="63"/>
      <c r="AZ3981" s="63"/>
      <c r="BA3981" s="63"/>
      <c r="BB3981" s="63"/>
      <c r="BC3981" s="63"/>
      <c r="BD3981" s="63"/>
      <c r="BE3981" s="63"/>
      <c r="BF3981" s="63"/>
      <c r="BG3981" s="63"/>
      <c r="BH3981" s="63"/>
      <c r="BI3981" s="63"/>
      <c r="BJ3981" s="63"/>
      <c r="BK3981" s="63"/>
      <c r="BL3981" s="63"/>
      <c r="BM3981" s="63"/>
      <c r="BN3981" s="63"/>
      <c r="BO3981" s="63"/>
      <c r="BP3981" s="63"/>
      <c r="BQ3981" s="63"/>
      <c r="BR3981" s="63"/>
      <c r="BS3981" s="63"/>
      <c r="BT3981" s="63"/>
      <c r="BU3981" s="63"/>
      <c r="BV3981" s="63"/>
      <c r="BW3981" s="63"/>
      <c r="BX3981" s="63"/>
      <c r="BY3981" s="63"/>
      <c r="BZ3981" s="63"/>
      <c r="CA3981" s="63"/>
      <c r="CB3981" s="63"/>
      <c r="CC3981" s="63"/>
      <c r="CD3981" s="63"/>
      <c r="CE3981" s="63"/>
      <c r="CF3981" s="63"/>
      <c r="CG3981" s="63"/>
      <c r="CH3981" s="63"/>
      <c r="CI3981" s="63"/>
      <c r="CJ3981" s="63"/>
      <c r="CK3981" s="63"/>
      <c r="CL3981" s="63"/>
      <c r="CM3981" s="63"/>
      <c r="CN3981" s="63"/>
      <c r="CO3981" s="63"/>
      <c r="CP3981" s="63"/>
      <c r="CR3981" s="227"/>
      <c r="CS3981" s="74"/>
    </row>
    <row r="3982" spans="1:97" s="72" customFormat="1" ht="75.75" customHeight="1">
      <c r="A3982" s="63"/>
      <c r="B3982" s="63"/>
      <c r="C3982" s="63"/>
      <c r="D3982" s="63"/>
      <c r="E3982" s="63"/>
      <c r="F3982" s="63"/>
      <c r="G3982" s="63"/>
      <c r="H3982" s="63"/>
      <c r="I3982" s="63"/>
      <c r="J3982" s="63"/>
      <c r="K3982" s="63"/>
      <c r="L3982" s="63"/>
      <c r="M3982" s="63"/>
      <c r="N3982" s="63"/>
      <c r="O3982" s="63"/>
      <c r="P3982" s="63"/>
      <c r="Q3982" s="63"/>
      <c r="R3982" s="63"/>
      <c r="S3982" s="63"/>
      <c r="T3982" s="63"/>
      <c r="U3982" s="63"/>
      <c r="V3982" s="63"/>
      <c r="W3982" s="63"/>
      <c r="X3982" s="63"/>
      <c r="Y3982" s="63"/>
      <c r="Z3982" s="63"/>
      <c r="AA3982" s="63"/>
      <c r="AB3982" s="63"/>
      <c r="AC3982" s="63"/>
      <c r="AD3982" s="63"/>
      <c r="AE3982" s="63"/>
      <c r="AF3982" s="63"/>
      <c r="AG3982" s="63"/>
      <c r="AH3982" s="63"/>
      <c r="AI3982" s="63"/>
      <c r="AJ3982" s="63"/>
      <c r="AK3982" s="63"/>
      <c r="AL3982" s="63"/>
      <c r="AM3982" s="63"/>
      <c r="AN3982" s="63"/>
      <c r="AO3982" s="63"/>
      <c r="AP3982" s="63"/>
      <c r="AQ3982" s="63"/>
      <c r="AR3982" s="63"/>
      <c r="AS3982" s="63"/>
      <c r="AT3982" s="63"/>
      <c r="AU3982" s="63"/>
      <c r="AV3982" s="63"/>
      <c r="AW3982" s="63"/>
      <c r="AX3982" s="63"/>
      <c r="AY3982" s="63"/>
      <c r="AZ3982" s="63"/>
      <c r="BA3982" s="63"/>
      <c r="BB3982" s="63"/>
      <c r="BC3982" s="63"/>
      <c r="BD3982" s="63"/>
      <c r="BE3982" s="63"/>
      <c r="BF3982" s="63"/>
      <c r="BG3982" s="63"/>
      <c r="BH3982" s="63"/>
      <c r="BI3982" s="63"/>
      <c r="BJ3982" s="63"/>
      <c r="BK3982" s="63"/>
      <c r="BL3982" s="63"/>
      <c r="BM3982" s="63"/>
      <c r="BN3982" s="63"/>
      <c r="BO3982" s="63"/>
      <c r="BP3982" s="63"/>
      <c r="BQ3982" s="63"/>
      <c r="BR3982" s="63"/>
      <c r="BS3982" s="63"/>
      <c r="BT3982" s="63"/>
      <c r="BU3982" s="63"/>
      <c r="BV3982" s="63"/>
      <c r="BW3982" s="63"/>
      <c r="BX3982" s="63"/>
      <c r="BY3982" s="63"/>
      <c r="BZ3982" s="63"/>
      <c r="CA3982" s="63"/>
      <c r="CB3982" s="63"/>
      <c r="CC3982" s="63"/>
      <c r="CD3982" s="63"/>
      <c r="CE3982" s="63"/>
      <c r="CF3982" s="63"/>
      <c r="CG3982" s="63"/>
      <c r="CH3982" s="63"/>
      <c r="CI3982" s="63"/>
      <c r="CJ3982" s="63"/>
      <c r="CK3982" s="63"/>
      <c r="CL3982" s="63"/>
      <c r="CM3982" s="63"/>
      <c r="CN3982" s="63"/>
      <c r="CO3982" s="63"/>
      <c r="CP3982" s="63"/>
      <c r="CR3982" s="227"/>
      <c r="CS3982" s="74"/>
    </row>
    <row r="3983" spans="1:97" s="72" customFormat="1" ht="75.75" customHeight="1">
      <c r="A3983" s="63"/>
      <c r="B3983" s="63"/>
      <c r="C3983" s="63"/>
      <c r="D3983" s="63"/>
      <c r="E3983" s="63"/>
      <c r="F3983" s="63"/>
      <c r="G3983" s="63"/>
      <c r="H3983" s="63"/>
      <c r="I3983" s="63"/>
      <c r="J3983" s="63"/>
      <c r="K3983" s="63"/>
      <c r="L3983" s="63"/>
      <c r="M3983" s="63"/>
      <c r="N3983" s="63"/>
      <c r="O3983" s="63"/>
      <c r="P3983" s="63"/>
      <c r="Q3983" s="63"/>
      <c r="R3983" s="63"/>
      <c r="S3983" s="63"/>
      <c r="T3983" s="63"/>
      <c r="U3983" s="63"/>
      <c r="V3983" s="63"/>
      <c r="W3983" s="63"/>
      <c r="X3983" s="63"/>
      <c r="Y3983" s="63"/>
      <c r="Z3983" s="63"/>
      <c r="AA3983" s="63"/>
      <c r="AB3983" s="63"/>
      <c r="AC3983" s="63"/>
      <c r="AD3983" s="63"/>
      <c r="AE3983" s="63"/>
      <c r="AF3983" s="63"/>
      <c r="AG3983" s="63"/>
      <c r="AH3983" s="63"/>
      <c r="AI3983" s="63"/>
      <c r="AJ3983" s="63"/>
      <c r="AK3983" s="63"/>
      <c r="AL3983" s="63"/>
      <c r="AM3983" s="63"/>
      <c r="AN3983" s="63"/>
      <c r="AO3983" s="63"/>
      <c r="AP3983" s="63"/>
      <c r="AQ3983" s="63"/>
      <c r="AR3983" s="63"/>
      <c r="AS3983" s="63"/>
      <c r="AT3983" s="63"/>
      <c r="AU3983" s="63"/>
      <c r="AV3983" s="63"/>
      <c r="AW3983" s="63"/>
      <c r="AX3983" s="63"/>
      <c r="AY3983" s="63"/>
      <c r="AZ3983" s="63"/>
      <c r="BA3983" s="63"/>
      <c r="BB3983" s="63"/>
      <c r="BC3983" s="63"/>
      <c r="BD3983" s="63"/>
      <c r="BE3983" s="63"/>
      <c r="BF3983" s="63"/>
      <c r="BG3983" s="63"/>
      <c r="BH3983" s="63"/>
      <c r="BI3983" s="63"/>
      <c r="BJ3983" s="63"/>
      <c r="BK3983" s="63"/>
      <c r="BL3983" s="63"/>
      <c r="BM3983" s="63"/>
      <c r="BN3983" s="63"/>
      <c r="BO3983" s="63"/>
      <c r="BP3983" s="63"/>
      <c r="BQ3983" s="63"/>
      <c r="BR3983" s="63"/>
      <c r="BS3983" s="63"/>
      <c r="BT3983" s="63"/>
      <c r="BU3983" s="63"/>
      <c r="BV3983" s="63"/>
      <c r="BW3983" s="63"/>
      <c r="BX3983" s="63"/>
      <c r="BY3983" s="63"/>
      <c r="BZ3983" s="63"/>
      <c r="CA3983" s="63"/>
      <c r="CB3983" s="63"/>
      <c r="CC3983" s="63"/>
      <c r="CD3983" s="63"/>
      <c r="CE3983" s="63"/>
      <c r="CF3983" s="63"/>
      <c r="CG3983" s="63"/>
      <c r="CH3983" s="63"/>
      <c r="CI3983" s="63"/>
      <c r="CJ3983" s="63"/>
      <c r="CK3983" s="63"/>
      <c r="CL3983" s="63"/>
      <c r="CM3983" s="63"/>
      <c r="CN3983" s="63"/>
      <c r="CO3983" s="63"/>
      <c r="CP3983" s="63"/>
      <c r="CR3983" s="227"/>
      <c r="CS3983" s="74"/>
    </row>
    <row r="3984" spans="1:97" s="72" customFormat="1" ht="75.75" customHeight="1">
      <c r="A3984" s="63"/>
      <c r="B3984" s="63"/>
      <c r="C3984" s="63"/>
      <c r="D3984" s="63"/>
      <c r="E3984" s="63"/>
      <c r="F3984" s="63"/>
      <c r="G3984" s="63"/>
      <c r="H3984" s="63"/>
      <c r="I3984" s="63"/>
      <c r="J3984" s="63"/>
      <c r="K3984" s="63"/>
      <c r="L3984" s="63"/>
      <c r="M3984" s="63"/>
      <c r="N3984" s="63"/>
      <c r="O3984" s="63"/>
      <c r="P3984" s="63"/>
      <c r="Q3984" s="63"/>
      <c r="R3984" s="63"/>
      <c r="S3984" s="63"/>
      <c r="T3984" s="63"/>
      <c r="U3984" s="63"/>
      <c r="V3984" s="63"/>
      <c r="W3984" s="63"/>
      <c r="X3984" s="63"/>
      <c r="Y3984" s="63"/>
      <c r="Z3984" s="63"/>
      <c r="AA3984" s="63"/>
      <c r="AB3984" s="63"/>
      <c r="AC3984" s="63"/>
      <c r="AD3984" s="63"/>
      <c r="AE3984" s="63"/>
      <c r="AF3984" s="63"/>
      <c r="AG3984" s="63"/>
      <c r="AH3984" s="63"/>
      <c r="AI3984" s="63"/>
      <c r="AJ3984" s="63"/>
      <c r="AK3984" s="63"/>
      <c r="AL3984" s="63"/>
      <c r="AM3984" s="63"/>
      <c r="AN3984" s="63"/>
      <c r="AO3984" s="63"/>
      <c r="AP3984" s="63"/>
      <c r="AQ3984" s="63"/>
      <c r="AR3984" s="63"/>
      <c r="AS3984" s="63"/>
      <c r="AT3984" s="63"/>
      <c r="AU3984" s="63"/>
      <c r="AV3984" s="63"/>
      <c r="AW3984" s="63"/>
      <c r="AX3984" s="63"/>
      <c r="AY3984" s="63"/>
      <c r="AZ3984" s="63"/>
      <c r="BA3984" s="63"/>
      <c r="BB3984" s="63"/>
      <c r="BC3984" s="63"/>
      <c r="BD3984" s="63"/>
      <c r="BE3984" s="63"/>
      <c r="BF3984" s="63"/>
      <c r="BG3984" s="63"/>
      <c r="BH3984" s="63"/>
      <c r="BI3984" s="63"/>
      <c r="BJ3984" s="63"/>
      <c r="BK3984" s="63"/>
      <c r="BL3984" s="63"/>
      <c r="BM3984" s="63"/>
      <c r="BN3984" s="63"/>
      <c r="BO3984" s="63"/>
      <c r="BP3984" s="63"/>
      <c r="BQ3984" s="63"/>
      <c r="BR3984" s="63"/>
      <c r="BS3984" s="63"/>
      <c r="BT3984" s="63"/>
      <c r="BU3984" s="63"/>
      <c r="BV3984" s="63"/>
      <c r="BW3984" s="63"/>
      <c r="BX3984" s="63"/>
      <c r="BY3984" s="63"/>
      <c r="BZ3984" s="63"/>
      <c r="CA3984" s="63"/>
      <c r="CB3984" s="63"/>
      <c r="CC3984" s="63"/>
      <c r="CD3984" s="63"/>
      <c r="CE3984" s="63"/>
      <c r="CF3984" s="63"/>
      <c r="CG3984" s="63"/>
      <c r="CH3984" s="63"/>
      <c r="CI3984" s="63"/>
      <c r="CJ3984" s="63"/>
      <c r="CK3984" s="63"/>
      <c r="CL3984" s="63"/>
      <c r="CM3984" s="63"/>
      <c r="CN3984" s="63"/>
      <c r="CO3984" s="63"/>
      <c r="CP3984" s="63"/>
      <c r="CR3984" s="227"/>
      <c r="CS3984" s="74"/>
    </row>
    <row r="3985" spans="1:97" s="72" customFormat="1" ht="75.75" customHeight="1">
      <c r="A3985" s="63"/>
      <c r="B3985" s="63"/>
      <c r="C3985" s="63"/>
      <c r="D3985" s="63"/>
      <c r="E3985" s="63"/>
      <c r="F3985" s="63"/>
      <c r="G3985" s="63"/>
      <c r="H3985" s="63"/>
      <c r="I3985" s="63"/>
      <c r="J3985" s="63"/>
      <c r="K3985" s="63"/>
      <c r="L3985" s="63"/>
      <c r="M3985" s="63"/>
      <c r="N3985" s="63"/>
      <c r="O3985" s="63"/>
      <c r="P3985" s="63"/>
      <c r="Q3985" s="63"/>
      <c r="R3985" s="63"/>
      <c r="S3985" s="63"/>
      <c r="T3985" s="63"/>
      <c r="U3985" s="63"/>
      <c r="V3985" s="63"/>
      <c r="W3985" s="63"/>
      <c r="X3985" s="63"/>
      <c r="Y3985" s="63"/>
      <c r="Z3985" s="63"/>
      <c r="AA3985" s="63"/>
      <c r="AB3985" s="63"/>
      <c r="AC3985" s="63"/>
      <c r="AD3985" s="63"/>
      <c r="AE3985" s="63"/>
      <c r="AF3985" s="63"/>
      <c r="AG3985" s="63"/>
      <c r="AH3985" s="63"/>
      <c r="AI3985" s="63"/>
      <c r="AJ3985" s="63"/>
      <c r="AK3985" s="63"/>
      <c r="AL3985" s="63"/>
      <c r="AM3985" s="63"/>
      <c r="AN3985" s="63"/>
      <c r="AO3985" s="63"/>
      <c r="AP3985" s="63"/>
      <c r="AQ3985" s="63"/>
      <c r="AR3985" s="63"/>
      <c r="AS3985" s="63"/>
      <c r="AT3985" s="63"/>
      <c r="AU3985" s="63"/>
      <c r="AV3985" s="63"/>
      <c r="AW3985" s="63"/>
      <c r="AX3985" s="63"/>
      <c r="AY3985" s="63"/>
      <c r="AZ3985" s="63"/>
      <c r="BA3985" s="63"/>
      <c r="BB3985" s="63"/>
      <c r="BC3985" s="63"/>
      <c r="BD3985" s="63"/>
      <c r="BE3985" s="63"/>
      <c r="BF3985" s="63"/>
      <c r="BG3985" s="63"/>
      <c r="BH3985" s="63"/>
      <c r="BI3985" s="63"/>
      <c r="BJ3985" s="63"/>
      <c r="BK3985" s="63"/>
      <c r="BL3985" s="63"/>
      <c r="BM3985" s="63"/>
      <c r="BN3985" s="63"/>
      <c r="BO3985" s="63"/>
      <c r="BP3985" s="63"/>
      <c r="BQ3985" s="63"/>
      <c r="BR3985" s="63"/>
      <c r="BS3985" s="63"/>
      <c r="BT3985" s="63"/>
      <c r="BU3985" s="63"/>
      <c r="BV3985" s="63"/>
      <c r="BW3985" s="63"/>
      <c r="BX3985" s="63"/>
      <c r="BY3985" s="63"/>
      <c r="BZ3985" s="63"/>
      <c r="CA3985" s="63"/>
      <c r="CB3985" s="63"/>
      <c r="CC3985" s="63"/>
      <c r="CD3985" s="63"/>
      <c r="CE3985" s="63"/>
      <c r="CF3985" s="63"/>
      <c r="CG3985" s="63"/>
      <c r="CH3985" s="63"/>
      <c r="CI3985" s="63"/>
      <c r="CJ3985" s="63"/>
      <c r="CK3985" s="63"/>
      <c r="CL3985" s="63"/>
      <c r="CM3985" s="63"/>
      <c r="CN3985" s="63"/>
      <c r="CO3985" s="63"/>
      <c r="CP3985" s="63"/>
      <c r="CR3985" s="227"/>
      <c r="CS3985" s="74"/>
    </row>
    <row r="3986" spans="1:97" s="72" customFormat="1" ht="75.75" customHeight="1">
      <c r="A3986" s="63"/>
      <c r="B3986" s="63"/>
      <c r="C3986" s="63"/>
      <c r="D3986" s="63"/>
      <c r="E3986" s="63"/>
      <c r="F3986" s="63"/>
      <c r="G3986" s="63"/>
      <c r="H3986" s="63"/>
      <c r="I3986" s="63"/>
      <c r="J3986" s="63"/>
      <c r="K3986" s="63"/>
      <c r="L3986" s="63"/>
      <c r="M3986" s="63"/>
      <c r="N3986" s="63"/>
      <c r="O3986" s="63"/>
      <c r="P3986" s="63"/>
      <c r="Q3986" s="63"/>
      <c r="R3986" s="63"/>
      <c r="S3986" s="63"/>
      <c r="T3986" s="63"/>
      <c r="U3986" s="63"/>
      <c r="V3986" s="63"/>
      <c r="W3986" s="63"/>
      <c r="X3986" s="63"/>
      <c r="Y3986" s="63"/>
      <c r="Z3986" s="63"/>
      <c r="AA3986" s="63"/>
      <c r="AB3986" s="63"/>
      <c r="AC3986" s="63"/>
      <c r="AD3986" s="63"/>
      <c r="AE3986" s="63"/>
      <c r="AF3986" s="63"/>
      <c r="AG3986" s="63"/>
      <c r="AH3986" s="63"/>
      <c r="AI3986" s="63"/>
      <c r="AJ3986" s="63"/>
      <c r="AK3986" s="63"/>
      <c r="AL3986" s="63"/>
      <c r="AM3986" s="63"/>
      <c r="AN3986" s="63"/>
      <c r="AO3986" s="63"/>
      <c r="AP3986" s="63"/>
      <c r="AQ3986" s="63"/>
      <c r="AR3986" s="63"/>
      <c r="AS3986" s="63"/>
      <c r="AT3986" s="63"/>
      <c r="AU3986" s="63"/>
      <c r="AV3986" s="63"/>
      <c r="AW3986" s="63"/>
      <c r="AX3986" s="63"/>
      <c r="AY3986" s="63"/>
      <c r="AZ3986" s="63"/>
      <c r="BA3986" s="63"/>
      <c r="BB3986" s="63"/>
      <c r="BC3986" s="63"/>
      <c r="BD3986" s="63"/>
      <c r="BE3986" s="63"/>
      <c r="BF3986" s="63"/>
      <c r="BG3986" s="63"/>
      <c r="BH3986" s="63"/>
      <c r="BI3986" s="63"/>
      <c r="BJ3986" s="63"/>
      <c r="BK3986" s="63"/>
      <c r="BL3986" s="63"/>
      <c r="BM3986" s="63"/>
      <c r="BN3986" s="63"/>
      <c r="BO3986" s="63"/>
      <c r="BP3986" s="63"/>
      <c r="BQ3986" s="63"/>
      <c r="BR3986" s="63"/>
      <c r="BS3986" s="63"/>
      <c r="BT3986" s="63"/>
      <c r="BU3986" s="63"/>
      <c r="BV3986" s="63"/>
      <c r="BW3986" s="63"/>
      <c r="BX3986" s="63"/>
      <c r="BY3986" s="63"/>
      <c r="BZ3986" s="63"/>
      <c r="CA3986" s="63"/>
      <c r="CB3986" s="63"/>
      <c r="CC3986" s="63"/>
      <c r="CD3986" s="63"/>
      <c r="CE3986" s="63"/>
      <c r="CF3986" s="63"/>
      <c r="CG3986" s="63"/>
      <c r="CH3986" s="63"/>
      <c r="CI3986" s="63"/>
      <c r="CJ3986" s="63"/>
      <c r="CK3986" s="63"/>
      <c r="CL3986" s="63"/>
      <c r="CM3986" s="63"/>
      <c r="CN3986" s="63"/>
      <c r="CO3986" s="63"/>
      <c r="CP3986" s="63"/>
      <c r="CR3986" s="227"/>
      <c r="CS3986" s="74"/>
    </row>
    <row r="3987" spans="1:97" s="72" customFormat="1" ht="75.75" customHeight="1">
      <c r="A3987" s="63"/>
      <c r="B3987" s="63"/>
      <c r="C3987" s="63"/>
      <c r="D3987" s="63"/>
      <c r="E3987" s="63"/>
      <c r="F3987" s="63"/>
      <c r="G3987" s="63"/>
      <c r="H3987" s="63"/>
      <c r="I3987" s="63"/>
      <c r="J3987" s="63"/>
      <c r="K3987" s="63"/>
      <c r="L3987" s="63"/>
      <c r="M3987" s="63"/>
      <c r="N3987" s="63"/>
      <c r="O3987" s="63"/>
      <c r="P3987" s="63"/>
      <c r="Q3987" s="63"/>
      <c r="R3987" s="63"/>
      <c r="S3987" s="63"/>
      <c r="T3987" s="63"/>
      <c r="U3987" s="63"/>
      <c r="V3987" s="63"/>
      <c r="W3987" s="63"/>
      <c r="X3987" s="63"/>
      <c r="Y3987" s="63"/>
      <c r="Z3987" s="63"/>
      <c r="AA3987" s="63"/>
      <c r="AB3987" s="63"/>
      <c r="AC3987" s="63"/>
      <c r="AD3987" s="63"/>
      <c r="AE3987" s="63"/>
      <c r="AF3987" s="63"/>
      <c r="AG3987" s="63"/>
      <c r="AH3987" s="63"/>
      <c r="AI3987" s="63"/>
      <c r="AJ3987" s="63"/>
      <c r="AK3987" s="63"/>
      <c r="AL3987" s="63"/>
      <c r="AM3987" s="63"/>
      <c r="AN3987" s="63"/>
      <c r="AO3987" s="63"/>
      <c r="AP3987" s="63"/>
      <c r="AQ3987" s="63"/>
      <c r="AR3987" s="63"/>
      <c r="AS3987" s="63"/>
      <c r="AT3987" s="63"/>
      <c r="AU3987" s="63"/>
      <c r="AV3987" s="63"/>
      <c r="AW3987" s="63"/>
      <c r="AX3987" s="63"/>
      <c r="AY3987" s="63"/>
      <c r="AZ3987" s="63"/>
      <c r="BA3987" s="63"/>
      <c r="BB3987" s="63"/>
      <c r="BC3987" s="63"/>
      <c r="BD3987" s="63"/>
      <c r="BE3987" s="63"/>
      <c r="BF3987" s="63"/>
      <c r="BG3987" s="63"/>
      <c r="BH3987" s="63"/>
      <c r="BI3987" s="63"/>
      <c r="BJ3987" s="63"/>
      <c r="BK3987" s="63"/>
      <c r="BL3987" s="63"/>
      <c r="BM3987" s="63"/>
      <c r="BN3987" s="63"/>
      <c r="BO3987" s="63"/>
      <c r="BP3987" s="63"/>
      <c r="BQ3987" s="63"/>
      <c r="BR3987" s="63"/>
      <c r="BS3987" s="63"/>
      <c r="BT3987" s="63"/>
      <c r="BU3987" s="63"/>
      <c r="BV3987" s="63"/>
      <c r="BW3987" s="63"/>
      <c r="BX3987" s="63"/>
      <c r="BY3987" s="63"/>
      <c r="BZ3987" s="63"/>
      <c r="CA3987" s="63"/>
      <c r="CB3987" s="63"/>
      <c r="CC3987" s="63"/>
      <c r="CD3987" s="63"/>
      <c r="CE3987" s="63"/>
      <c r="CF3987" s="63"/>
      <c r="CG3987" s="63"/>
      <c r="CH3987" s="63"/>
      <c r="CI3987" s="63"/>
      <c r="CJ3987" s="63"/>
      <c r="CK3987" s="63"/>
      <c r="CL3987" s="63"/>
      <c r="CM3987" s="63"/>
      <c r="CN3987" s="63"/>
      <c r="CO3987" s="63"/>
      <c r="CP3987" s="63"/>
      <c r="CR3987" s="227"/>
      <c r="CS3987" s="74"/>
    </row>
    <row r="3988" spans="1:97" s="72" customFormat="1" ht="75.75" customHeight="1">
      <c r="A3988" s="63"/>
      <c r="B3988" s="63"/>
      <c r="C3988" s="63"/>
      <c r="D3988" s="63"/>
      <c r="E3988" s="63"/>
      <c r="F3988" s="63"/>
      <c r="G3988" s="63"/>
      <c r="H3988" s="63"/>
      <c r="I3988" s="63"/>
      <c r="J3988" s="63"/>
      <c r="K3988" s="63"/>
      <c r="L3988" s="63"/>
      <c r="M3988" s="63"/>
      <c r="N3988" s="63"/>
      <c r="O3988" s="63"/>
      <c r="P3988" s="63"/>
      <c r="Q3988" s="63"/>
      <c r="R3988" s="63"/>
      <c r="S3988" s="63"/>
      <c r="T3988" s="63"/>
      <c r="U3988" s="63"/>
      <c r="V3988" s="63"/>
      <c r="W3988" s="63"/>
      <c r="X3988" s="63"/>
      <c r="Y3988" s="63"/>
      <c r="Z3988" s="63"/>
      <c r="AA3988" s="63"/>
      <c r="AB3988" s="63"/>
      <c r="AC3988" s="63"/>
      <c r="AD3988" s="63"/>
      <c r="AE3988" s="63"/>
      <c r="AF3988" s="63"/>
      <c r="AG3988" s="63"/>
      <c r="AH3988" s="63"/>
      <c r="AI3988" s="63"/>
      <c r="AJ3988" s="63"/>
      <c r="AK3988" s="63"/>
      <c r="AL3988" s="63"/>
      <c r="AM3988" s="63"/>
      <c r="AN3988" s="63"/>
      <c r="AO3988" s="63"/>
      <c r="AP3988" s="63"/>
      <c r="AQ3988" s="63"/>
      <c r="AR3988" s="63"/>
      <c r="AS3988" s="63"/>
      <c r="AT3988" s="63"/>
      <c r="AU3988" s="63"/>
      <c r="AV3988" s="63"/>
      <c r="AW3988" s="63"/>
      <c r="AX3988" s="63"/>
      <c r="AY3988" s="63"/>
      <c r="AZ3988" s="63"/>
      <c r="BA3988" s="63"/>
      <c r="BB3988" s="63"/>
      <c r="BC3988" s="63"/>
      <c r="BD3988" s="63"/>
      <c r="BE3988" s="63"/>
      <c r="BF3988" s="63"/>
      <c r="BG3988" s="63"/>
      <c r="BH3988" s="63"/>
      <c r="BI3988" s="63"/>
      <c r="BJ3988" s="63"/>
      <c r="BK3988" s="63"/>
      <c r="BL3988" s="63"/>
      <c r="BM3988" s="63"/>
      <c r="BN3988" s="63"/>
      <c r="BO3988" s="63"/>
      <c r="BP3988" s="63"/>
      <c r="BQ3988" s="63"/>
      <c r="BR3988" s="63"/>
      <c r="BS3988" s="63"/>
      <c r="BT3988" s="63"/>
      <c r="BU3988" s="63"/>
      <c r="BV3988" s="63"/>
      <c r="BW3988" s="63"/>
      <c r="BX3988" s="63"/>
      <c r="BY3988" s="63"/>
      <c r="BZ3988" s="63"/>
      <c r="CA3988" s="63"/>
      <c r="CB3988" s="63"/>
      <c r="CC3988" s="63"/>
      <c r="CD3988" s="63"/>
      <c r="CE3988" s="63"/>
      <c r="CF3988" s="63"/>
      <c r="CG3988" s="63"/>
      <c r="CH3988" s="63"/>
      <c r="CI3988" s="63"/>
      <c r="CJ3988" s="63"/>
      <c r="CK3988" s="63"/>
      <c r="CL3988" s="63"/>
      <c r="CM3988" s="63"/>
      <c r="CN3988" s="63"/>
      <c r="CO3988" s="63"/>
      <c r="CP3988" s="63"/>
      <c r="CR3988" s="227"/>
      <c r="CS3988" s="74"/>
    </row>
    <row r="3989" spans="1:97" s="72" customFormat="1" ht="75.75" customHeight="1">
      <c r="A3989" s="63"/>
      <c r="B3989" s="63"/>
      <c r="C3989" s="63"/>
      <c r="D3989" s="63"/>
      <c r="E3989" s="63"/>
      <c r="F3989" s="63"/>
      <c r="G3989" s="63"/>
      <c r="H3989" s="63"/>
      <c r="I3989" s="63"/>
      <c r="J3989" s="63"/>
      <c r="K3989" s="63"/>
      <c r="L3989" s="63"/>
      <c r="M3989" s="63"/>
      <c r="N3989" s="63"/>
      <c r="O3989" s="63"/>
      <c r="P3989" s="63"/>
      <c r="Q3989" s="63"/>
      <c r="R3989" s="63"/>
      <c r="S3989" s="63"/>
      <c r="T3989" s="63"/>
      <c r="U3989" s="63"/>
      <c r="V3989" s="63"/>
      <c r="W3989" s="63"/>
      <c r="X3989" s="63"/>
      <c r="Y3989" s="63"/>
      <c r="Z3989" s="63"/>
      <c r="AA3989" s="63"/>
      <c r="AB3989" s="63"/>
      <c r="AC3989" s="63"/>
      <c r="AD3989" s="63"/>
      <c r="AE3989" s="63"/>
      <c r="AF3989" s="63"/>
      <c r="AG3989" s="63"/>
      <c r="AH3989" s="63"/>
      <c r="AI3989" s="63"/>
      <c r="AJ3989" s="63"/>
      <c r="AK3989" s="63"/>
      <c r="AL3989" s="63"/>
      <c r="AM3989" s="63"/>
      <c r="AN3989" s="63"/>
      <c r="AO3989" s="63"/>
      <c r="AP3989" s="63"/>
      <c r="AQ3989" s="63"/>
      <c r="AR3989" s="63"/>
      <c r="AS3989" s="63"/>
      <c r="AT3989" s="63"/>
      <c r="AU3989" s="63"/>
      <c r="AV3989" s="63"/>
      <c r="AW3989" s="63"/>
      <c r="AX3989" s="63"/>
      <c r="AY3989" s="63"/>
      <c r="AZ3989" s="63"/>
      <c r="BA3989" s="63"/>
      <c r="BB3989" s="63"/>
      <c r="BC3989" s="63"/>
      <c r="BD3989" s="63"/>
      <c r="BE3989" s="63"/>
      <c r="BF3989" s="63"/>
      <c r="BG3989" s="63"/>
      <c r="BH3989" s="63"/>
      <c r="BI3989" s="63"/>
      <c r="BJ3989" s="63"/>
      <c r="BK3989" s="63"/>
      <c r="BL3989" s="63"/>
      <c r="BM3989" s="63"/>
      <c r="BN3989" s="63"/>
      <c r="BO3989" s="63"/>
      <c r="BP3989" s="63"/>
      <c r="BQ3989" s="63"/>
      <c r="BR3989" s="63"/>
      <c r="BS3989" s="63"/>
      <c r="BT3989" s="63"/>
      <c r="BU3989" s="63"/>
      <c r="BV3989" s="63"/>
      <c r="BW3989" s="63"/>
      <c r="BX3989" s="63"/>
      <c r="BY3989" s="63"/>
      <c r="BZ3989" s="63"/>
      <c r="CA3989" s="63"/>
      <c r="CB3989" s="63"/>
      <c r="CC3989" s="63"/>
      <c r="CD3989" s="63"/>
      <c r="CE3989" s="63"/>
      <c r="CF3989" s="63"/>
      <c r="CG3989" s="63"/>
      <c r="CH3989" s="63"/>
      <c r="CI3989" s="63"/>
      <c r="CJ3989" s="63"/>
      <c r="CK3989" s="63"/>
      <c r="CL3989" s="63"/>
      <c r="CM3989" s="63"/>
      <c r="CN3989" s="63"/>
      <c r="CO3989" s="63"/>
      <c r="CP3989" s="63"/>
      <c r="CR3989" s="227"/>
      <c r="CS3989" s="74"/>
    </row>
    <row r="3990" spans="1:97" s="72" customFormat="1" ht="75.75" customHeight="1">
      <c r="A3990" s="63"/>
      <c r="B3990" s="63"/>
      <c r="C3990" s="63"/>
      <c r="D3990" s="63"/>
      <c r="E3990" s="63"/>
      <c r="F3990" s="63"/>
      <c r="G3990" s="63"/>
      <c r="H3990" s="63"/>
      <c r="I3990" s="63"/>
      <c r="J3990" s="63"/>
      <c r="K3990" s="63"/>
      <c r="L3990" s="63"/>
      <c r="M3990" s="63"/>
      <c r="N3990" s="63"/>
      <c r="O3990" s="63"/>
      <c r="P3990" s="63"/>
      <c r="Q3990" s="63"/>
      <c r="R3990" s="63"/>
      <c r="S3990" s="63"/>
      <c r="T3990" s="63"/>
      <c r="U3990" s="63"/>
      <c r="V3990" s="63"/>
      <c r="W3990" s="63"/>
      <c r="X3990" s="63"/>
      <c r="Y3990" s="63"/>
      <c r="Z3990" s="63"/>
      <c r="AA3990" s="63"/>
      <c r="AB3990" s="63"/>
      <c r="AC3990" s="63"/>
      <c r="AD3990" s="63"/>
      <c r="AE3990" s="63"/>
      <c r="AF3990" s="63"/>
      <c r="AG3990" s="63"/>
      <c r="AH3990" s="63"/>
      <c r="AI3990" s="63"/>
      <c r="AJ3990" s="63"/>
      <c r="AK3990" s="63"/>
      <c r="AL3990" s="63"/>
      <c r="AM3990" s="63"/>
      <c r="AN3990" s="63"/>
      <c r="AO3990" s="63"/>
      <c r="AP3990" s="63"/>
      <c r="AQ3990" s="63"/>
      <c r="AR3990" s="63"/>
      <c r="AS3990" s="63"/>
      <c r="AT3990" s="63"/>
      <c r="AU3990" s="63"/>
      <c r="AV3990" s="63"/>
      <c r="AW3990" s="63"/>
      <c r="AX3990" s="63"/>
      <c r="AY3990" s="63"/>
      <c r="AZ3990" s="63"/>
      <c r="BA3990" s="63"/>
      <c r="BB3990" s="63"/>
      <c r="BC3990" s="63"/>
      <c r="BD3990" s="63"/>
      <c r="BE3990" s="63"/>
      <c r="BF3990" s="63"/>
      <c r="BG3990" s="63"/>
      <c r="BH3990" s="63"/>
      <c r="BI3990" s="63"/>
      <c r="BJ3990" s="63"/>
      <c r="BK3990" s="63"/>
      <c r="BL3990" s="63"/>
      <c r="BM3990" s="63"/>
      <c r="BN3990" s="63"/>
      <c r="BO3990" s="63"/>
      <c r="BP3990" s="63"/>
      <c r="BQ3990" s="63"/>
      <c r="BR3990" s="63"/>
      <c r="BS3990" s="63"/>
      <c r="BT3990" s="63"/>
      <c r="BU3990" s="63"/>
      <c r="BV3990" s="63"/>
      <c r="BW3990" s="63"/>
      <c r="BX3990" s="63"/>
      <c r="BY3990" s="63"/>
      <c r="BZ3990" s="63"/>
      <c r="CA3990" s="63"/>
      <c r="CB3990" s="63"/>
      <c r="CC3990" s="63"/>
      <c r="CD3990" s="63"/>
      <c r="CE3990" s="63"/>
      <c r="CF3990" s="63"/>
      <c r="CG3990" s="63"/>
      <c r="CH3990" s="63"/>
      <c r="CI3990" s="63"/>
      <c r="CJ3990" s="63"/>
      <c r="CK3990" s="63"/>
      <c r="CL3990" s="63"/>
      <c r="CM3990" s="63"/>
      <c r="CN3990" s="63"/>
      <c r="CO3990" s="63"/>
      <c r="CP3990" s="63"/>
      <c r="CR3990" s="227"/>
      <c r="CS3990" s="74"/>
    </row>
    <row r="3991" spans="1:97" s="72" customFormat="1" ht="75.75" customHeight="1">
      <c r="A3991" s="63"/>
      <c r="B3991" s="63"/>
      <c r="C3991" s="63"/>
      <c r="D3991" s="63"/>
      <c r="E3991" s="63"/>
      <c r="F3991" s="63"/>
      <c r="G3991" s="63"/>
      <c r="H3991" s="63"/>
      <c r="I3991" s="63"/>
      <c r="J3991" s="63"/>
      <c r="K3991" s="63"/>
      <c r="L3991" s="63"/>
      <c r="M3991" s="63"/>
      <c r="N3991" s="63"/>
      <c r="O3991" s="63"/>
      <c r="P3991" s="63"/>
      <c r="Q3991" s="63"/>
      <c r="R3991" s="63"/>
      <c r="S3991" s="63"/>
      <c r="T3991" s="63"/>
      <c r="U3991" s="63"/>
      <c r="V3991" s="63"/>
      <c r="W3991" s="63"/>
      <c r="X3991" s="63"/>
      <c r="Y3991" s="63"/>
      <c r="Z3991" s="63"/>
      <c r="AA3991" s="63"/>
      <c r="AB3991" s="63"/>
      <c r="AC3991" s="63"/>
      <c r="AD3991" s="63"/>
      <c r="AE3991" s="63"/>
      <c r="AF3991" s="63"/>
      <c r="AG3991" s="63"/>
      <c r="AH3991" s="63"/>
      <c r="AI3991" s="63"/>
      <c r="AJ3991" s="63"/>
      <c r="AK3991" s="63"/>
      <c r="AL3991" s="63"/>
      <c r="AM3991" s="63"/>
      <c r="AN3991" s="63"/>
      <c r="AO3991" s="63"/>
      <c r="AP3991" s="63"/>
      <c r="AQ3991" s="63"/>
      <c r="AR3991" s="63"/>
      <c r="AS3991" s="63"/>
      <c r="AT3991" s="63"/>
      <c r="AU3991" s="63"/>
      <c r="AV3991" s="63"/>
      <c r="AW3991" s="63"/>
      <c r="AX3991" s="63"/>
      <c r="AY3991" s="63"/>
      <c r="AZ3991" s="63"/>
      <c r="BA3991" s="63"/>
      <c r="BB3991" s="63"/>
      <c r="BC3991" s="63"/>
      <c r="BD3991" s="63"/>
      <c r="BE3991" s="63"/>
      <c r="BF3991" s="63"/>
      <c r="BG3991" s="63"/>
      <c r="BH3991" s="63"/>
      <c r="BI3991" s="63"/>
      <c r="BJ3991" s="63"/>
      <c r="BK3991" s="63"/>
      <c r="BL3991" s="63"/>
      <c r="BM3991" s="63"/>
      <c r="BN3991" s="63"/>
      <c r="BO3991" s="63"/>
      <c r="BP3991" s="63"/>
      <c r="BQ3991" s="63"/>
      <c r="BR3991" s="63"/>
      <c r="BS3991" s="63"/>
      <c r="BT3991" s="63"/>
      <c r="BU3991" s="63"/>
      <c r="BV3991" s="63"/>
      <c r="BW3991" s="63"/>
      <c r="BX3991" s="63"/>
      <c r="BY3991" s="63"/>
      <c r="BZ3991" s="63"/>
      <c r="CA3991" s="63"/>
      <c r="CB3991" s="63"/>
      <c r="CC3991" s="63"/>
      <c r="CD3991" s="63"/>
      <c r="CE3991" s="63"/>
      <c r="CF3991" s="63"/>
      <c r="CG3991" s="63"/>
      <c r="CH3991" s="63"/>
      <c r="CI3991" s="63"/>
      <c r="CJ3991" s="63"/>
      <c r="CK3991" s="63"/>
      <c r="CL3991" s="63"/>
      <c r="CM3991" s="63"/>
      <c r="CN3991" s="63"/>
      <c r="CO3991" s="63"/>
      <c r="CP3991" s="63"/>
      <c r="CR3991" s="227"/>
      <c r="CS3991" s="74"/>
    </row>
    <row r="3992" spans="1:97" s="72" customFormat="1" ht="75.75" customHeight="1">
      <c r="A3992" s="63"/>
      <c r="B3992" s="63"/>
      <c r="C3992" s="63"/>
      <c r="D3992" s="63"/>
      <c r="E3992" s="63"/>
      <c r="F3992" s="63"/>
      <c r="G3992" s="63"/>
      <c r="H3992" s="63"/>
      <c r="I3992" s="63"/>
      <c r="J3992" s="63"/>
      <c r="K3992" s="63"/>
      <c r="L3992" s="63"/>
      <c r="M3992" s="63"/>
      <c r="N3992" s="63"/>
      <c r="O3992" s="63"/>
      <c r="P3992" s="63"/>
      <c r="Q3992" s="63"/>
      <c r="R3992" s="63"/>
      <c r="S3992" s="63"/>
      <c r="T3992" s="63"/>
      <c r="U3992" s="63"/>
      <c r="V3992" s="63"/>
      <c r="W3992" s="63"/>
      <c r="X3992" s="63"/>
      <c r="Y3992" s="63"/>
      <c r="Z3992" s="63"/>
      <c r="AA3992" s="63"/>
      <c r="AB3992" s="63"/>
      <c r="AC3992" s="63"/>
      <c r="AD3992" s="63"/>
      <c r="AE3992" s="63"/>
      <c r="AF3992" s="63"/>
      <c r="AG3992" s="63"/>
      <c r="AH3992" s="63"/>
      <c r="AI3992" s="63"/>
      <c r="AJ3992" s="63"/>
      <c r="AK3992" s="63"/>
      <c r="AL3992" s="63"/>
      <c r="AM3992" s="63"/>
      <c r="AN3992" s="63"/>
      <c r="AO3992" s="63"/>
      <c r="AP3992" s="63"/>
      <c r="AQ3992" s="63"/>
      <c r="AR3992" s="63"/>
      <c r="AS3992" s="63"/>
      <c r="AT3992" s="63"/>
      <c r="AU3992" s="63"/>
      <c r="AV3992" s="63"/>
      <c r="AW3992" s="63"/>
      <c r="AX3992" s="63"/>
      <c r="AY3992" s="63"/>
      <c r="AZ3992" s="63"/>
      <c r="BA3992" s="63"/>
      <c r="BB3992" s="63"/>
      <c r="BC3992" s="63"/>
      <c r="BD3992" s="63"/>
      <c r="BE3992" s="63"/>
      <c r="BF3992" s="63"/>
      <c r="BG3992" s="63"/>
      <c r="BH3992" s="63"/>
      <c r="BI3992" s="63"/>
      <c r="BJ3992" s="63"/>
      <c r="BK3992" s="63"/>
      <c r="BL3992" s="63"/>
      <c r="BM3992" s="63"/>
      <c r="BN3992" s="63"/>
      <c r="BO3992" s="63"/>
      <c r="BP3992" s="63"/>
      <c r="BQ3992" s="63"/>
      <c r="BR3992" s="63"/>
      <c r="BS3992" s="63"/>
      <c r="BT3992" s="63"/>
      <c r="BU3992" s="63"/>
      <c r="BV3992" s="63"/>
      <c r="BW3992" s="63"/>
      <c r="BX3992" s="63"/>
      <c r="BY3992" s="63"/>
      <c r="BZ3992" s="63"/>
      <c r="CA3992" s="63"/>
      <c r="CB3992" s="63"/>
      <c r="CC3992" s="63"/>
      <c r="CD3992" s="63"/>
      <c r="CE3992" s="63"/>
      <c r="CF3992" s="63"/>
      <c r="CG3992" s="63"/>
      <c r="CH3992" s="63"/>
      <c r="CI3992" s="63"/>
      <c r="CJ3992" s="63"/>
      <c r="CK3992" s="63"/>
      <c r="CL3992" s="63"/>
      <c r="CM3992" s="63"/>
      <c r="CN3992" s="63"/>
      <c r="CO3992" s="63"/>
      <c r="CP3992" s="63"/>
      <c r="CR3992" s="227"/>
      <c r="CS3992" s="74"/>
    </row>
    <row r="3993" spans="1:97" s="72" customFormat="1" ht="75.75" customHeight="1">
      <c r="A3993" s="63"/>
      <c r="B3993" s="63"/>
      <c r="C3993" s="63"/>
      <c r="D3993" s="63"/>
      <c r="E3993" s="63"/>
      <c r="F3993" s="63"/>
      <c r="G3993" s="63"/>
      <c r="H3993" s="63"/>
      <c r="I3993" s="63"/>
      <c r="J3993" s="63"/>
      <c r="K3993" s="63"/>
      <c r="L3993" s="63"/>
      <c r="M3993" s="63"/>
      <c r="N3993" s="63"/>
      <c r="O3993" s="63"/>
      <c r="P3993" s="63"/>
      <c r="Q3993" s="63"/>
      <c r="R3993" s="63"/>
      <c r="S3993" s="63"/>
      <c r="T3993" s="63"/>
      <c r="U3993" s="63"/>
      <c r="V3993" s="63"/>
      <c r="W3993" s="63"/>
      <c r="X3993" s="63"/>
      <c r="Y3993" s="63"/>
      <c r="Z3993" s="63"/>
      <c r="AA3993" s="63"/>
      <c r="AB3993" s="63"/>
      <c r="AC3993" s="63"/>
      <c r="AD3993" s="63"/>
      <c r="AE3993" s="63"/>
      <c r="AF3993" s="63"/>
      <c r="AG3993" s="63"/>
      <c r="AH3993" s="63"/>
      <c r="AI3993" s="63"/>
      <c r="AJ3993" s="63"/>
      <c r="AK3993" s="63"/>
      <c r="AL3993" s="63"/>
      <c r="AM3993" s="63"/>
      <c r="AN3993" s="63"/>
      <c r="AO3993" s="63"/>
      <c r="AP3993" s="63"/>
      <c r="AQ3993" s="63"/>
      <c r="AR3993" s="63"/>
      <c r="AS3993" s="63"/>
      <c r="AT3993" s="63"/>
      <c r="AU3993" s="63"/>
      <c r="AV3993" s="63"/>
      <c r="AW3993" s="63"/>
      <c r="AX3993" s="63"/>
      <c r="AY3993" s="63"/>
      <c r="AZ3993" s="63"/>
      <c r="BA3993" s="63"/>
      <c r="BB3993" s="63"/>
      <c r="BC3993" s="63"/>
      <c r="BD3993" s="63"/>
      <c r="BE3993" s="63"/>
      <c r="BF3993" s="63"/>
      <c r="BG3993" s="63"/>
      <c r="BH3993" s="63"/>
      <c r="BI3993" s="63"/>
      <c r="BJ3993" s="63"/>
      <c r="BK3993" s="63"/>
      <c r="BL3993" s="63"/>
      <c r="BM3993" s="63"/>
      <c r="BN3993" s="63"/>
      <c r="BO3993" s="63"/>
      <c r="BP3993" s="63"/>
      <c r="BQ3993" s="63"/>
      <c r="BR3993" s="63"/>
      <c r="BS3993" s="63"/>
      <c r="BT3993" s="63"/>
      <c r="BU3993" s="63"/>
      <c r="BV3993" s="63"/>
      <c r="BW3993" s="63"/>
      <c r="BX3993" s="63"/>
      <c r="BY3993" s="63"/>
      <c r="BZ3993" s="63"/>
      <c r="CA3993" s="63"/>
      <c r="CB3993" s="63"/>
      <c r="CC3993" s="63"/>
      <c r="CD3993" s="63"/>
      <c r="CE3993" s="63"/>
      <c r="CF3993" s="63"/>
      <c r="CG3993" s="63"/>
      <c r="CH3993" s="63"/>
      <c r="CI3993" s="63"/>
      <c r="CJ3993" s="63"/>
      <c r="CK3993" s="63"/>
      <c r="CL3993" s="63"/>
      <c r="CM3993" s="63"/>
      <c r="CN3993" s="63"/>
      <c r="CO3993" s="63"/>
      <c r="CP3993" s="63"/>
      <c r="CR3993" s="227"/>
      <c r="CS3993" s="74"/>
    </row>
    <row r="3994" spans="1:97" s="72" customFormat="1" ht="75.75" customHeight="1">
      <c r="A3994" s="63"/>
      <c r="B3994" s="63"/>
      <c r="C3994" s="63"/>
      <c r="D3994" s="63"/>
      <c r="E3994" s="63"/>
      <c r="F3994" s="63"/>
      <c r="G3994" s="63"/>
      <c r="H3994" s="63"/>
      <c r="I3994" s="63"/>
      <c r="J3994" s="63"/>
      <c r="K3994" s="63"/>
      <c r="L3994" s="63"/>
      <c r="M3994" s="63"/>
      <c r="N3994" s="63"/>
      <c r="O3994" s="63"/>
      <c r="P3994" s="63"/>
      <c r="Q3994" s="63"/>
      <c r="R3994" s="63"/>
      <c r="S3994" s="63"/>
      <c r="T3994" s="63"/>
      <c r="U3994" s="63"/>
      <c r="V3994" s="63"/>
      <c r="W3994" s="63"/>
      <c r="X3994" s="63"/>
      <c r="Y3994" s="63"/>
      <c r="Z3994" s="63"/>
      <c r="AA3994" s="63"/>
      <c r="AB3994" s="63"/>
      <c r="AC3994" s="63"/>
      <c r="AD3994" s="63"/>
      <c r="AE3994" s="63"/>
      <c r="AF3994" s="63"/>
      <c r="AG3994" s="63"/>
      <c r="AH3994" s="63"/>
      <c r="AI3994" s="63"/>
      <c r="AJ3994" s="63"/>
      <c r="AK3994" s="63"/>
      <c r="AL3994" s="63"/>
      <c r="AM3994" s="63"/>
      <c r="AN3994" s="63"/>
      <c r="AO3994" s="63"/>
      <c r="AP3994" s="63"/>
      <c r="AQ3994" s="63"/>
      <c r="AR3994" s="63"/>
      <c r="AS3994" s="63"/>
      <c r="AT3994" s="63"/>
      <c r="AU3994" s="63"/>
      <c r="AV3994" s="63"/>
      <c r="AW3994" s="63"/>
      <c r="AX3994" s="63"/>
      <c r="AY3994" s="63"/>
      <c r="AZ3994" s="63"/>
      <c r="BA3994" s="63"/>
      <c r="BB3994" s="63"/>
      <c r="BC3994" s="63"/>
      <c r="BD3994" s="63"/>
      <c r="BE3994" s="63"/>
      <c r="BF3994" s="63"/>
      <c r="BG3994" s="63"/>
      <c r="BH3994" s="63"/>
      <c r="BI3994" s="63"/>
      <c r="BJ3994" s="63"/>
      <c r="BK3994" s="63"/>
      <c r="BL3994" s="63"/>
      <c r="BM3994" s="63"/>
      <c r="BN3994" s="63"/>
      <c r="BO3994" s="63"/>
      <c r="BP3994" s="63"/>
      <c r="BQ3994" s="63"/>
      <c r="BR3994" s="63"/>
      <c r="BS3994" s="63"/>
      <c r="BT3994" s="63"/>
      <c r="BU3994" s="63"/>
      <c r="BV3994" s="63"/>
      <c r="BW3994" s="63"/>
      <c r="BX3994" s="63"/>
      <c r="BY3994" s="63"/>
      <c r="BZ3994" s="63"/>
      <c r="CA3994" s="63"/>
      <c r="CB3994" s="63"/>
      <c r="CC3994" s="63"/>
      <c r="CD3994" s="63"/>
      <c r="CE3994" s="63"/>
      <c r="CF3994" s="63"/>
      <c r="CG3994" s="63"/>
      <c r="CH3994" s="63"/>
      <c r="CI3994" s="63"/>
      <c r="CJ3994" s="63"/>
      <c r="CK3994" s="63"/>
      <c r="CL3994" s="63"/>
      <c r="CM3994" s="63"/>
      <c r="CN3994" s="63"/>
      <c r="CO3994" s="63"/>
      <c r="CP3994" s="63"/>
      <c r="CR3994" s="227"/>
      <c r="CS3994" s="74"/>
    </row>
    <row r="3995" spans="1:97" s="72" customFormat="1" ht="75.75" customHeight="1">
      <c r="A3995" s="63"/>
      <c r="B3995" s="63"/>
      <c r="C3995" s="63"/>
      <c r="D3995" s="63"/>
      <c r="E3995" s="63"/>
      <c r="F3995" s="63"/>
      <c r="G3995" s="63"/>
      <c r="H3995" s="63"/>
      <c r="I3995" s="63"/>
      <c r="J3995" s="63"/>
      <c r="K3995" s="63"/>
      <c r="L3995" s="63"/>
      <c r="M3995" s="63"/>
      <c r="N3995" s="63"/>
      <c r="O3995" s="63"/>
      <c r="P3995" s="63"/>
      <c r="Q3995" s="63"/>
      <c r="R3995" s="63"/>
      <c r="S3995" s="63"/>
      <c r="T3995" s="63"/>
      <c r="U3995" s="63"/>
      <c r="V3995" s="63"/>
      <c r="W3995" s="63"/>
      <c r="X3995" s="63"/>
      <c r="Y3995" s="63"/>
      <c r="Z3995" s="63"/>
      <c r="AA3995" s="63"/>
      <c r="AB3995" s="63"/>
      <c r="AC3995" s="63"/>
      <c r="AD3995" s="63"/>
      <c r="AE3995" s="63"/>
      <c r="AF3995" s="63"/>
      <c r="AG3995" s="63"/>
      <c r="AH3995" s="63"/>
      <c r="AI3995" s="63"/>
      <c r="AJ3995" s="63"/>
      <c r="AK3995" s="63"/>
      <c r="AL3995" s="63"/>
      <c r="AM3995" s="63"/>
      <c r="AN3995" s="63"/>
      <c r="AO3995" s="63"/>
      <c r="AP3995" s="63"/>
      <c r="AQ3995" s="63"/>
      <c r="AR3995" s="63"/>
      <c r="AS3995" s="63"/>
      <c r="AT3995" s="63"/>
      <c r="AU3995" s="63"/>
      <c r="AV3995" s="63"/>
      <c r="AW3995" s="63"/>
      <c r="AX3995" s="63"/>
      <c r="AY3995" s="63"/>
      <c r="AZ3995" s="63"/>
      <c r="BA3995" s="63"/>
      <c r="BB3995" s="63"/>
      <c r="BC3995" s="63"/>
      <c r="BD3995" s="63"/>
      <c r="BE3995" s="63"/>
      <c r="BF3995" s="63"/>
      <c r="BG3995" s="63"/>
      <c r="BH3995" s="63"/>
      <c r="BI3995" s="63"/>
      <c r="BJ3995" s="63"/>
      <c r="BK3995" s="63"/>
      <c r="BL3995" s="63"/>
      <c r="BM3995" s="63"/>
      <c r="BN3995" s="63"/>
      <c r="BO3995" s="63"/>
      <c r="BP3995" s="63"/>
      <c r="BQ3995" s="63"/>
      <c r="BR3995" s="63"/>
      <c r="BS3995" s="63"/>
      <c r="BT3995" s="63"/>
      <c r="BU3995" s="63"/>
      <c r="BV3995" s="63"/>
      <c r="BW3995" s="63"/>
      <c r="BX3995" s="63"/>
      <c r="BY3995" s="63"/>
      <c r="BZ3995" s="63"/>
      <c r="CA3995" s="63"/>
      <c r="CB3995" s="63"/>
      <c r="CC3995" s="63"/>
      <c r="CD3995" s="63"/>
      <c r="CE3995" s="63"/>
      <c r="CF3995" s="63"/>
      <c r="CG3995" s="63"/>
      <c r="CH3995" s="63"/>
      <c r="CI3995" s="63"/>
      <c r="CJ3995" s="63"/>
      <c r="CK3995" s="63"/>
      <c r="CL3995" s="63"/>
      <c r="CM3995" s="63"/>
      <c r="CN3995" s="63"/>
      <c r="CO3995" s="63"/>
      <c r="CP3995" s="63"/>
      <c r="CR3995" s="227"/>
      <c r="CS3995" s="74"/>
    </row>
    <row r="3996" spans="1:97" s="72" customFormat="1" ht="75.75" customHeight="1">
      <c r="A3996" s="63"/>
      <c r="B3996" s="63"/>
      <c r="C3996" s="63"/>
      <c r="D3996" s="63"/>
      <c r="E3996" s="63"/>
      <c r="F3996" s="63"/>
      <c r="G3996" s="63"/>
      <c r="H3996" s="63"/>
      <c r="I3996" s="63"/>
      <c r="J3996" s="63"/>
      <c r="K3996" s="63"/>
      <c r="L3996" s="63"/>
      <c r="M3996" s="63"/>
      <c r="N3996" s="63"/>
      <c r="O3996" s="63"/>
      <c r="P3996" s="63"/>
      <c r="Q3996" s="63"/>
      <c r="R3996" s="63"/>
      <c r="S3996" s="63"/>
      <c r="T3996" s="63"/>
      <c r="U3996" s="63"/>
      <c r="V3996" s="63"/>
      <c r="W3996" s="63"/>
      <c r="X3996" s="63"/>
      <c r="Y3996" s="63"/>
      <c r="Z3996" s="63"/>
      <c r="AA3996" s="63"/>
      <c r="AB3996" s="63"/>
      <c r="AC3996" s="63"/>
      <c r="AD3996" s="63"/>
      <c r="AE3996" s="63"/>
      <c r="AF3996" s="63"/>
      <c r="AG3996" s="63"/>
      <c r="AH3996" s="63"/>
      <c r="AI3996" s="63"/>
      <c r="AJ3996" s="63"/>
      <c r="AK3996" s="63"/>
      <c r="AL3996" s="63"/>
      <c r="AM3996" s="63"/>
      <c r="AN3996" s="63"/>
      <c r="AO3996" s="63"/>
      <c r="AP3996" s="63"/>
      <c r="AQ3996" s="63"/>
      <c r="AR3996" s="63"/>
      <c r="AS3996" s="63"/>
      <c r="AT3996" s="63"/>
      <c r="AU3996" s="63"/>
      <c r="AV3996" s="63"/>
      <c r="AW3996" s="63"/>
      <c r="AX3996" s="63"/>
      <c r="AY3996" s="63"/>
      <c r="AZ3996" s="63"/>
      <c r="BA3996" s="63"/>
      <c r="BB3996" s="63"/>
      <c r="BC3996" s="63"/>
      <c r="BD3996" s="63"/>
      <c r="BE3996" s="63"/>
      <c r="BF3996" s="63"/>
      <c r="BG3996" s="63"/>
      <c r="BH3996" s="63"/>
      <c r="BI3996" s="63"/>
      <c r="BJ3996" s="63"/>
      <c r="BK3996" s="63"/>
      <c r="BL3996" s="63"/>
      <c r="BM3996" s="63"/>
      <c r="BN3996" s="63"/>
      <c r="BO3996" s="63"/>
      <c r="BP3996" s="63"/>
      <c r="BQ3996" s="63"/>
      <c r="BR3996" s="63"/>
      <c r="BS3996" s="63"/>
      <c r="BT3996" s="63"/>
      <c r="BU3996" s="63"/>
      <c r="BV3996" s="63"/>
      <c r="BW3996" s="63"/>
      <c r="BX3996" s="63"/>
      <c r="BY3996" s="63"/>
      <c r="BZ3996" s="63"/>
      <c r="CA3996" s="63"/>
      <c r="CB3996" s="63"/>
      <c r="CC3996" s="63"/>
      <c r="CD3996" s="63"/>
      <c r="CE3996" s="63"/>
      <c r="CF3996" s="63"/>
      <c r="CG3996" s="63"/>
      <c r="CH3996" s="63"/>
      <c r="CI3996" s="63"/>
      <c r="CJ3996" s="63"/>
      <c r="CK3996" s="63"/>
      <c r="CL3996" s="63"/>
      <c r="CM3996" s="63"/>
      <c r="CN3996" s="63"/>
      <c r="CO3996" s="63"/>
      <c r="CP3996" s="63"/>
      <c r="CR3996" s="227"/>
      <c r="CS3996" s="74"/>
    </row>
    <row r="3997" spans="1:97" s="72" customFormat="1" ht="75.75" customHeight="1">
      <c r="A3997" s="63"/>
      <c r="B3997" s="63"/>
      <c r="C3997" s="63"/>
      <c r="D3997" s="63"/>
      <c r="E3997" s="63"/>
      <c r="F3997" s="63"/>
      <c r="G3997" s="63"/>
      <c r="H3997" s="63"/>
      <c r="I3997" s="63"/>
      <c r="J3997" s="63"/>
      <c r="K3997" s="63"/>
      <c r="L3997" s="63"/>
      <c r="M3997" s="63"/>
      <c r="N3997" s="63"/>
      <c r="O3997" s="63"/>
      <c r="P3997" s="63"/>
      <c r="Q3997" s="63"/>
      <c r="R3997" s="63"/>
      <c r="S3997" s="63"/>
      <c r="T3997" s="63"/>
      <c r="U3997" s="63"/>
      <c r="V3997" s="63"/>
      <c r="W3997" s="63"/>
      <c r="X3997" s="63"/>
      <c r="Y3997" s="63"/>
      <c r="Z3997" s="63"/>
      <c r="AA3997" s="63"/>
      <c r="AB3997" s="63"/>
      <c r="AC3997" s="63"/>
      <c r="AD3997" s="63"/>
      <c r="AE3997" s="63"/>
      <c r="AF3997" s="63"/>
      <c r="AG3997" s="63"/>
      <c r="AH3997" s="63"/>
      <c r="AI3997" s="63"/>
      <c r="AJ3997" s="63"/>
      <c r="AK3997" s="63"/>
      <c r="AL3997" s="63"/>
      <c r="AM3997" s="63"/>
      <c r="AN3997" s="63"/>
      <c r="AO3997" s="63"/>
      <c r="AP3997" s="63"/>
      <c r="AQ3997" s="63"/>
      <c r="AR3997" s="63"/>
      <c r="AS3997" s="63"/>
      <c r="AT3997" s="63"/>
      <c r="AU3997" s="63"/>
      <c r="AV3997" s="63"/>
      <c r="AW3997" s="63"/>
      <c r="AX3997" s="63"/>
      <c r="AY3997" s="63"/>
      <c r="AZ3997" s="63"/>
      <c r="BA3997" s="63"/>
      <c r="BB3997" s="63"/>
      <c r="BC3997" s="63"/>
      <c r="BD3997" s="63"/>
      <c r="BE3997" s="63"/>
      <c r="BF3997" s="63"/>
      <c r="BG3997" s="63"/>
      <c r="BH3997" s="63"/>
      <c r="BI3997" s="63"/>
      <c r="BJ3997" s="63"/>
      <c r="BK3997" s="63"/>
      <c r="BL3997" s="63"/>
      <c r="BM3997" s="63"/>
      <c r="BN3997" s="63"/>
      <c r="BO3997" s="63"/>
      <c r="BP3997" s="63"/>
      <c r="BQ3997" s="63"/>
      <c r="BR3997" s="63"/>
      <c r="BS3997" s="63"/>
      <c r="BT3997" s="63"/>
      <c r="BU3997" s="63"/>
      <c r="BV3997" s="63"/>
      <c r="BW3997" s="63"/>
      <c r="BX3997" s="63"/>
      <c r="BY3997" s="63"/>
      <c r="BZ3997" s="63"/>
      <c r="CA3997" s="63"/>
      <c r="CB3997" s="63"/>
      <c r="CC3997" s="63"/>
      <c r="CD3997" s="63"/>
      <c r="CE3997" s="63"/>
      <c r="CF3997" s="63"/>
      <c r="CG3997" s="63"/>
      <c r="CH3997" s="63"/>
      <c r="CI3997" s="63"/>
      <c r="CJ3997" s="63"/>
      <c r="CK3997" s="63"/>
      <c r="CL3997" s="63"/>
      <c r="CM3997" s="63"/>
      <c r="CN3997" s="63"/>
      <c r="CO3997" s="63"/>
      <c r="CP3997" s="63"/>
      <c r="CR3997" s="227"/>
      <c r="CS3997" s="74"/>
    </row>
    <row r="3998" spans="1:97" s="72" customFormat="1" ht="75.75" customHeight="1">
      <c r="A3998" s="63"/>
      <c r="B3998" s="63"/>
      <c r="C3998" s="63"/>
      <c r="D3998" s="63"/>
      <c r="E3998" s="63"/>
      <c r="F3998" s="63"/>
      <c r="G3998" s="63"/>
      <c r="H3998" s="63"/>
      <c r="I3998" s="63"/>
      <c r="J3998" s="63"/>
      <c r="K3998" s="63"/>
      <c r="L3998" s="63"/>
      <c r="M3998" s="63"/>
      <c r="N3998" s="63"/>
      <c r="O3998" s="63"/>
      <c r="P3998" s="63"/>
      <c r="Q3998" s="63"/>
      <c r="R3998" s="63"/>
      <c r="S3998" s="63"/>
      <c r="T3998" s="63"/>
      <c r="U3998" s="63"/>
      <c r="V3998" s="63"/>
      <c r="W3998" s="63"/>
      <c r="X3998" s="63"/>
      <c r="Y3998" s="63"/>
      <c r="Z3998" s="63"/>
      <c r="AA3998" s="63"/>
      <c r="AB3998" s="63"/>
      <c r="AC3998" s="63"/>
      <c r="AD3998" s="63"/>
      <c r="AE3998" s="63"/>
      <c r="AF3998" s="63"/>
      <c r="AG3998" s="63"/>
      <c r="AH3998" s="63"/>
      <c r="AI3998" s="63"/>
      <c r="AJ3998" s="63"/>
      <c r="AK3998" s="63"/>
      <c r="AL3998" s="63"/>
      <c r="AM3998" s="63"/>
      <c r="AN3998" s="63"/>
      <c r="AO3998" s="63"/>
      <c r="AP3998" s="63"/>
      <c r="AQ3998" s="63"/>
      <c r="AR3998" s="63"/>
      <c r="AS3998" s="63"/>
      <c r="AT3998" s="63"/>
      <c r="AU3998" s="63"/>
      <c r="AV3998" s="63"/>
      <c r="AW3998" s="63"/>
      <c r="AX3998" s="63"/>
      <c r="AY3998" s="63"/>
      <c r="AZ3998" s="63"/>
      <c r="BA3998" s="63"/>
      <c r="BB3998" s="63"/>
      <c r="BC3998" s="63"/>
      <c r="BD3998" s="63"/>
      <c r="BE3998" s="63"/>
      <c r="BF3998" s="63"/>
      <c r="BG3998" s="63"/>
      <c r="BH3998" s="63"/>
      <c r="BI3998" s="63"/>
      <c r="BJ3998" s="63"/>
      <c r="BK3998" s="63"/>
      <c r="BL3998" s="63"/>
      <c r="BM3998" s="63"/>
      <c r="BN3998" s="63"/>
      <c r="BO3998" s="63"/>
      <c r="BP3998" s="63"/>
      <c r="BQ3998" s="63"/>
      <c r="BR3998" s="63"/>
      <c r="BS3998" s="63"/>
      <c r="BT3998" s="63"/>
      <c r="BU3998" s="63"/>
      <c r="BV3998" s="63"/>
      <c r="BW3998" s="63"/>
      <c r="BX3998" s="63"/>
      <c r="BY3998" s="63"/>
      <c r="BZ3998" s="63"/>
      <c r="CA3998" s="63"/>
      <c r="CB3998" s="63"/>
      <c r="CC3998" s="63"/>
      <c r="CD3998" s="63"/>
      <c r="CE3998" s="63"/>
      <c r="CF3998" s="63"/>
      <c r="CG3998" s="63"/>
      <c r="CH3998" s="63"/>
      <c r="CI3998" s="63"/>
      <c r="CJ3998" s="63"/>
      <c r="CK3998" s="63"/>
      <c r="CL3998" s="63"/>
      <c r="CM3998" s="63"/>
      <c r="CN3998" s="63"/>
      <c r="CO3998" s="63"/>
      <c r="CP3998" s="63"/>
      <c r="CR3998" s="227"/>
      <c r="CS3998" s="74"/>
    </row>
    <row r="3999" spans="1:97" s="72" customFormat="1" ht="75.75" customHeight="1">
      <c r="A3999" s="63"/>
      <c r="B3999" s="63"/>
      <c r="C3999" s="63"/>
      <c r="D3999" s="63"/>
      <c r="E3999" s="63"/>
      <c r="F3999" s="63"/>
      <c r="G3999" s="63"/>
      <c r="H3999" s="63"/>
      <c r="I3999" s="63"/>
      <c r="J3999" s="63"/>
      <c r="K3999" s="63"/>
      <c r="L3999" s="63"/>
      <c r="M3999" s="63"/>
      <c r="N3999" s="63"/>
      <c r="O3999" s="63"/>
      <c r="P3999" s="63"/>
      <c r="Q3999" s="63"/>
      <c r="R3999" s="63"/>
      <c r="S3999" s="63"/>
      <c r="T3999" s="63"/>
      <c r="U3999" s="63"/>
      <c r="V3999" s="63"/>
      <c r="W3999" s="63"/>
      <c r="X3999" s="63"/>
      <c r="Y3999" s="63"/>
      <c r="Z3999" s="63"/>
      <c r="AA3999" s="63"/>
      <c r="AB3999" s="63"/>
      <c r="AC3999" s="63"/>
      <c r="AD3999" s="63"/>
      <c r="AE3999" s="63"/>
      <c r="AF3999" s="63"/>
      <c r="AG3999" s="63"/>
      <c r="AH3999" s="63"/>
      <c r="AI3999" s="63"/>
      <c r="AJ3999" s="63"/>
      <c r="AK3999" s="63"/>
      <c r="AL3999" s="63"/>
      <c r="AM3999" s="63"/>
      <c r="AN3999" s="63"/>
      <c r="AO3999" s="63"/>
      <c r="AP3999" s="63"/>
      <c r="AQ3999" s="63"/>
      <c r="AR3999" s="63"/>
      <c r="AS3999" s="63"/>
      <c r="AT3999" s="63"/>
      <c r="AU3999" s="63"/>
      <c r="AV3999" s="63"/>
      <c r="AW3999" s="63"/>
      <c r="AX3999" s="63"/>
      <c r="AY3999" s="63"/>
      <c r="AZ3999" s="63"/>
      <c r="BA3999" s="63"/>
      <c r="BB3999" s="63"/>
      <c r="BC3999" s="63"/>
      <c r="BD3999" s="63"/>
      <c r="BE3999" s="63"/>
      <c r="BF3999" s="63"/>
      <c r="BG3999" s="63"/>
      <c r="BH3999" s="63"/>
      <c r="BI3999" s="63"/>
      <c r="BJ3999" s="63"/>
      <c r="BK3999" s="63"/>
      <c r="BL3999" s="63"/>
      <c r="BM3999" s="63"/>
      <c r="BN3999" s="63"/>
      <c r="BO3999" s="63"/>
      <c r="BP3999" s="63"/>
      <c r="BQ3999" s="63"/>
      <c r="BR3999" s="63"/>
      <c r="BS3999" s="63"/>
      <c r="BT3999" s="63"/>
      <c r="BU3999" s="63"/>
      <c r="BV3999" s="63"/>
      <c r="BW3999" s="63"/>
      <c r="BX3999" s="63"/>
      <c r="BY3999" s="63"/>
      <c r="BZ3999" s="63"/>
      <c r="CA3999" s="63"/>
      <c r="CB3999" s="63"/>
      <c r="CC3999" s="63"/>
      <c r="CD3999" s="63"/>
      <c r="CE3999" s="63"/>
      <c r="CF3999" s="63"/>
      <c r="CG3999" s="63"/>
      <c r="CH3999" s="63"/>
      <c r="CI3999" s="63"/>
      <c r="CJ3999" s="63"/>
      <c r="CK3999" s="63"/>
      <c r="CL3999" s="63"/>
      <c r="CM3999" s="63"/>
      <c r="CN3999" s="63"/>
      <c r="CO3999" s="63"/>
      <c r="CP3999" s="63"/>
      <c r="CR3999" s="227"/>
      <c r="CS3999" s="74"/>
    </row>
    <row r="4000" spans="1:97" s="72" customFormat="1" ht="75.75" customHeight="1">
      <c r="A4000" s="63"/>
      <c r="B4000" s="63"/>
      <c r="C4000" s="63"/>
      <c r="D4000" s="63"/>
      <c r="E4000" s="63"/>
      <c r="F4000" s="63"/>
      <c r="G4000" s="63"/>
      <c r="H4000" s="63"/>
      <c r="I4000" s="63"/>
      <c r="J4000" s="63"/>
      <c r="K4000" s="63"/>
      <c r="L4000" s="63"/>
      <c r="M4000" s="63"/>
      <c r="N4000" s="63"/>
      <c r="O4000" s="63"/>
      <c r="P4000" s="63"/>
      <c r="Q4000" s="63"/>
      <c r="R4000" s="63"/>
      <c r="S4000" s="63"/>
      <c r="T4000" s="63"/>
      <c r="U4000" s="63"/>
      <c r="V4000" s="63"/>
      <c r="W4000" s="63"/>
      <c r="X4000" s="63"/>
      <c r="Y4000" s="63"/>
      <c r="Z4000" s="63"/>
      <c r="AA4000" s="63"/>
      <c r="AB4000" s="63"/>
      <c r="AC4000" s="63"/>
      <c r="AD4000" s="63"/>
      <c r="AE4000" s="63"/>
      <c r="AF4000" s="63"/>
      <c r="AG4000" s="63"/>
      <c r="AH4000" s="63"/>
      <c r="AI4000" s="63"/>
      <c r="AJ4000" s="63"/>
      <c r="AK4000" s="63"/>
      <c r="AL4000" s="63"/>
      <c r="AM4000" s="63"/>
      <c r="AN4000" s="63"/>
      <c r="AO4000" s="63"/>
      <c r="AP4000" s="63"/>
      <c r="AQ4000" s="63"/>
      <c r="AR4000" s="63"/>
      <c r="AS4000" s="63"/>
      <c r="AT4000" s="63"/>
      <c r="AU4000" s="63"/>
      <c r="AV4000" s="63"/>
      <c r="AW4000" s="63"/>
      <c r="AX4000" s="63"/>
      <c r="AY4000" s="63"/>
      <c r="AZ4000" s="63"/>
      <c r="BA4000" s="63"/>
      <c r="BB4000" s="63"/>
      <c r="BC4000" s="63"/>
      <c r="BD4000" s="63"/>
      <c r="BE4000" s="63"/>
      <c r="BF4000" s="63"/>
      <c r="BG4000" s="63"/>
      <c r="BH4000" s="63"/>
      <c r="BI4000" s="63"/>
      <c r="BJ4000" s="63"/>
      <c r="BK4000" s="63"/>
      <c r="BL4000" s="63"/>
      <c r="BM4000" s="63"/>
      <c r="BN4000" s="63"/>
      <c r="BO4000" s="63"/>
      <c r="BP4000" s="63"/>
      <c r="BQ4000" s="63"/>
      <c r="BR4000" s="63"/>
      <c r="BS4000" s="63"/>
      <c r="BT4000" s="63"/>
      <c r="BU4000" s="63"/>
      <c r="BV4000" s="63"/>
      <c r="BW4000" s="63"/>
      <c r="BX4000" s="63"/>
      <c r="BY4000" s="63"/>
      <c r="BZ4000" s="63"/>
      <c r="CA4000" s="63"/>
      <c r="CB4000" s="63"/>
      <c r="CC4000" s="63"/>
      <c r="CD4000" s="63"/>
      <c r="CE4000" s="63"/>
      <c r="CF4000" s="63"/>
      <c r="CG4000" s="63"/>
      <c r="CH4000" s="63"/>
      <c r="CI4000" s="63"/>
      <c r="CJ4000" s="63"/>
      <c r="CK4000" s="63"/>
      <c r="CL4000" s="63"/>
      <c r="CM4000" s="63"/>
      <c r="CN4000" s="63"/>
      <c r="CO4000" s="63"/>
      <c r="CP4000" s="63"/>
      <c r="CR4000" s="227"/>
      <c r="CS4000" s="74"/>
    </row>
    <row r="4001" spans="1:97" s="72" customFormat="1" ht="75.75" customHeight="1">
      <c r="A4001" s="63"/>
      <c r="B4001" s="63"/>
      <c r="C4001" s="63"/>
      <c r="D4001" s="63"/>
      <c r="E4001" s="63"/>
      <c r="F4001" s="63"/>
      <c r="G4001" s="63"/>
      <c r="H4001" s="63"/>
      <c r="I4001" s="63"/>
      <c r="J4001" s="63"/>
      <c r="K4001" s="63"/>
      <c r="L4001" s="63"/>
      <c r="M4001" s="63"/>
      <c r="N4001" s="63"/>
      <c r="O4001" s="63"/>
      <c r="P4001" s="63"/>
      <c r="Q4001" s="63"/>
      <c r="R4001" s="63"/>
      <c r="S4001" s="63"/>
      <c r="T4001" s="63"/>
      <c r="U4001" s="63"/>
      <c r="V4001" s="63"/>
      <c r="W4001" s="63"/>
      <c r="X4001" s="63"/>
      <c r="Y4001" s="63"/>
      <c r="Z4001" s="63"/>
      <c r="AA4001" s="63"/>
      <c r="AB4001" s="63"/>
      <c r="AC4001" s="63"/>
      <c r="AD4001" s="63"/>
      <c r="AE4001" s="63"/>
      <c r="AF4001" s="63"/>
      <c r="AG4001" s="63"/>
      <c r="AH4001" s="63"/>
      <c r="AI4001" s="63"/>
      <c r="AJ4001" s="63"/>
      <c r="AK4001" s="63"/>
      <c r="AL4001" s="63"/>
      <c r="AM4001" s="63"/>
      <c r="AN4001" s="63"/>
      <c r="AO4001" s="63"/>
      <c r="AP4001" s="63"/>
      <c r="AQ4001" s="63"/>
      <c r="AR4001" s="63"/>
      <c r="AS4001" s="63"/>
      <c r="AT4001" s="63"/>
      <c r="AU4001" s="63"/>
      <c r="AV4001" s="63"/>
      <c r="AW4001" s="63"/>
      <c r="AX4001" s="63"/>
      <c r="AY4001" s="63"/>
      <c r="AZ4001" s="63"/>
      <c r="BA4001" s="63"/>
      <c r="BB4001" s="63"/>
      <c r="BC4001" s="63"/>
      <c r="BD4001" s="63"/>
      <c r="BE4001" s="63"/>
      <c r="BF4001" s="63"/>
      <c r="BG4001" s="63"/>
      <c r="BH4001" s="63"/>
      <c r="BI4001" s="63"/>
      <c r="BJ4001" s="63"/>
      <c r="BK4001" s="63"/>
      <c r="BL4001" s="63"/>
      <c r="BM4001" s="63"/>
      <c r="BN4001" s="63"/>
      <c r="BO4001" s="63"/>
      <c r="BP4001" s="63"/>
      <c r="BQ4001" s="63"/>
      <c r="BR4001" s="63"/>
      <c r="BS4001" s="63"/>
      <c r="BT4001" s="63"/>
      <c r="BU4001" s="63"/>
      <c r="BV4001" s="63"/>
      <c r="BW4001" s="63"/>
      <c r="BX4001" s="63"/>
      <c r="BY4001" s="63"/>
      <c r="BZ4001" s="63"/>
      <c r="CA4001" s="63"/>
      <c r="CB4001" s="63"/>
      <c r="CC4001" s="63"/>
      <c r="CD4001" s="63"/>
      <c r="CE4001" s="63"/>
      <c r="CF4001" s="63"/>
      <c r="CG4001" s="63"/>
      <c r="CH4001" s="63"/>
      <c r="CI4001" s="63"/>
      <c r="CJ4001" s="63"/>
      <c r="CK4001" s="63"/>
      <c r="CL4001" s="63"/>
      <c r="CM4001" s="63"/>
      <c r="CN4001" s="63"/>
      <c r="CO4001" s="63"/>
      <c r="CP4001" s="63"/>
      <c r="CR4001" s="227"/>
      <c r="CS4001" s="74"/>
    </row>
    <row r="4002" spans="1:97" s="72" customFormat="1" ht="75.75" customHeight="1">
      <c r="A4002" s="63"/>
      <c r="B4002" s="63"/>
      <c r="C4002" s="63"/>
      <c r="D4002" s="63"/>
      <c r="E4002" s="63"/>
      <c r="F4002" s="63"/>
      <c r="G4002" s="63"/>
      <c r="H4002" s="63"/>
      <c r="I4002" s="63"/>
      <c r="J4002" s="63"/>
      <c r="K4002" s="63"/>
      <c r="L4002" s="63"/>
      <c r="M4002" s="63"/>
      <c r="N4002" s="63"/>
      <c r="O4002" s="63"/>
      <c r="P4002" s="63"/>
      <c r="Q4002" s="63"/>
      <c r="R4002" s="63"/>
      <c r="S4002" s="63"/>
      <c r="T4002" s="63"/>
      <c r="U4002" s="63"/>
      <c r="V4002" s="63"/>
      <c r="W4002" s="63"/>
      <c r="X4002" s="63"/>
      <c r="Y4002" s="63"/>
      <c r="Z4002" s="63"/>
      <c r="AA4002" s="63"/>
      <c r="AB4002" s="63"/>
      <c r="AC4002" s="63"/>
      <c r="AD4002" s="63"/>
      <c r="AE4002" s="63"/>
      <c r="AF4002" s="63"/>
      <c r="AG4002" s="63"/>
      <c r="AH4002" s="63"/>
      <c r="AI4002" s="63"/>
      <c r="AJ4002" s="63"/>
      <c r="AK4002" s="63"/>
      <c r="AL4002" s="63"/>
      <c r="AM4002" s="63"/>
      <c r="AN4002" s="63"/>
      <c r="AO4002" s="63"/>
      <c r="AP4002" s="63"/>
      <c r="AQ4002" s="63"/>
      <c r="AR4002" s="63"/>
      <c r="AS4002" s="63"/>
      <c r="AT4002" s="63"/>
      <c r="AU4002" s="63"/>
      <c r="AV4002" s="63"/>
      <c r="AW4002" s="63"/>
      <c r="AX4002" s="63"/>
      <c r="AY4002" s="63"/>
      <c r="AZ4002" s="63"/>
      <c r="BA4002" s="63"/>
      <c r="BB4002" s="63"/>
      <c r="BC4002" s="63"/>
      <c r="BD4002" s="63"/>
      <c r="BE4002" s="63"/>
      <c r="BF4002" s="63"/>
      <c r="BG4002" s="63"/>
      <c r="BH4002" s="63"/>
      <c r="BI4002" s="63"/>
      <c r="BJ4002" s="63"/>
      <c r="BK4002" s="63"/>
      <c r="BL4002" s="63"/>
      <c r="BM4002" s="63"/>
      <c r="BN4002" s="63"/>
      <c r="BO4002" s="63"/>
      <c r="BP4002" s="63"/>
      <c r="BQ4002" s="63"/>
      <c r="BR4002" s="63"/>
      <c r="BS4002" s="63"/>
      <c r="BT4002" s="63"/>
      <c r="BU4002" s="63"/>
      <c r="BV4002" s="63"/>
      <c r="BW4002" s="63"/>
      <c r="BX4002" s="63"/>
      <c r="BY4002" s="63"/>
      <c r="BZ4002" s="63"/>
      <c r="CA4002" s="63"/>
      <c r="CB4002" s="63"/>
      <c r="CC4002" s="63"/>
      <c r="CD4002" s="63"/>
      <c r="CE4002" s="63"/>
      <c r="CF4002" s="63"/>
      <c r="CG4002" s="63"/>
      <c r="CH4002" s="63"/>
      <c r="CI4002" s="63"/>
      <c r="CJ4002" s="63"/>
      <c r="CK4002" s="63"/>
      <c r="CL4002" s="63"/>
      <c r="CM4002" s="63"/>
      <c r="CN4002" s="63"/>
      <c r="CO4002" s="63"/>
      <c r="CP4002" s="63"/>
      <c r="CR4002" s="227"/>
      <c r="CS4002" s="74"/>
    </row>
    <row r="4003" spans="1:97" s="72" customFormat="1" ht="75.75" customHeight="1">
      <c r="A4003" s="63"/>
      <c r="B4003" s="63"/>
      <c r="C4003" s="63"/>
      <c r="D4003" s="63"/>
      <c r="E4003" s="63"/>
      <c r="F4003" s="63"/>
      <c r="G4003" s="63"/>
      <c r="H4003" s="63"/>
      <c r="I4003" s="63"/>
      <c r="J4003" s="63"/>
      <c r="K4003" s="63"/>
      <c r="L4003" s="63"/>
      <c r="M4003" s="63"/>
      <c r="N4003" s="63"/>
      <c r="O4003" s="63"/>
      <c r="P4003" s="63"/>
      <c r="Q4003" s="63"/>
      <c r="R4003" s="63"/>
      <c r="S4003" s="63"/>
      <c r="T4003" s="63"/>
      <c r="U4003" s="63"/>
      <c r="V4003" s="63"/>
      <c r="W4003" s="63"/>
      <c r="X4003" s="63"/>
      <c r="Y4003" s="63"/>
      <c r="Z4003" s="63"/>
      <c r="AA4003" s="63"/>
      <c r="AB4003" s="63"/>
      <c r="AC4003" s="63"/>
      <c r="AD4003" s="63"/>
      <c r="AE4003" s="63"/>
      <c r="AF4003" s="63"/>
      <c r="AG4003" s="63"/>
      <c r="AH4003" s="63"/>
      <c r="AI4003" s="63"/>
      <c r="AJ4003" s="63"/>
      <c r="AK4003" s="63"/>
      <c r="AL4003" s="63"/>
      <c r="AM4003" s="63"/>
      <c r="AN4003" s="63"/>
      <c r="AO4003" s="63"/>
      <c r="AP4003" s="63"/>
      <c r="AQ4003" s="63"/>
      <c r="AR4003" s="63"/>
      <c r="AS4003" s="63"/>
      <c r="AT4003" s="63"/>
      <c r="AU4003" s="63"/>
      <c r="AV4003" s="63"/>
      <c r="AW4003" s="63"/>
      <c r="AX4003" s="63"/>
      <c r="AY4003" s="63"/>
      <c r="AZ4003" s="63"/>
      <c r="BA4003" s="63"/>
      <c r="BB4003" s="63"/>
      <c r="BC4003" s="63"/>
      <c r="BD4003" s="63"/>
      <c r="BE4003" s="63"/>
      <c r="BF4003" s="63"/>
      <c r="BG4003" s="63"/>
      <c r="BH4003" s="63"/>
      <c r="BI4003" s="63"/>
      <c r="BJ4003" s="63"/>
      <c r="BK4003" s="63"/>
      <c r="BL4003" s="63"/>
      <c r="BM4003" s="63"/>
      <c r="BN4003" s="63"/>
      <c r="BO4003" s="63"/>
      <c r="BP4003" s="63"/>
      <c r="BQ4003" s="63"/>
      <c r="BR4003" s="63"/>
      <c r="BS4003" s="63"/>
      <c r="BT4003" s="63"/>
      <c r="BU4003" s="63"/>
      <c r="BV4003" s="63"/>
      <c r="BW4003" s="63"/>
      <c r="BX4003" s="63"/>
      <c r="BY4003" s="63"/>
      <c r="BZ4003" s="63"/>
      <c r="CA4003" s="63"/>
      <c r="CB4003" s="63"/>
      <c r="CC4003" s="63"/>
      <c r="CD4003" s="63"/>
      <c r="CE4003" s="63"/>
      <c r="CF4003" s="63"/>
      <c r="CG4003" s="63"/>
      <c r="CH4003" s="63"/>
      <c r="CI4003" s="63"/>
      <c r="CJ4003" s="63"/>
      <c r="CK4003" s="63"/>
      <c r="CL4003" s="63"/>
      <c r="CM4003" s="63"/>
      <c r="CN4003" s="63"/>
      <c r="CO4003" s="63"/>
      <c r="CP4003" s="63"/>
      <c r="CR4003" s="227"/>
      <c r="CS4003" s="74"/>
    </row>
    <row r="4004" spans="1:97" s="72" customFormat="1" ht="75.75" customHeight="1">
      <c r="A4004" s="63"/>
      <c r="B4004" s="63"/>
      <c r="C4004" s="63"/>
      <c r="D4004" s="63"/>
      <c r="E4004" s="63"/>
      <c r="F4004" s="63"/>
      <c r="G4004" s="63"/>
      <c r="H4004" s="63"/>
      <c r="I4004" s="63"/>
      <c r="J4004" s="63"/>
      <c r="K4004" s="63"/>
      <c r="L4004" s="63"/>
      <c r="M4004" s="63"/>
      <c r="N4004" s="63"/>
      <c r="O4004" s="63"/>
      <c r="P4004" s="63"/>
      <c r="Q4004" s="63"/>
      <c r="R4004" s="63"/>
      <c r="S4004" s="63"/>
      <c r="T4004" s="63"/>
      <c r="U4004" s="63"/>
      <c r="V4004" s="63"/>
      <c r="W4004" s="63"/>
      <c r="X4004" s="63"/>
      <c r="Y4004" s="63"/>
      <c r="Z4004" s="63"/>
      <c r="AA4004" s="63"/>
      <c r="AB4004" s="63"/>
      <c r="AC4004" s="63"/>
      <c r="AD4004" s="63"/>
      <c r="AE4004" s="63"/>
      <c r="AF4004" s="63"/>
      <c r="AG4004" s="63"/>
      <c r="AH4004" s="63"/>
      <c r="AI4004" s="63"/>
      <c r="AJ4004" s="63"/>
      <c r="AK4004" s="63"/>
      <c r="AL4004" s="63"/>
      <c r="AM4004" s="63"/>
      <c r="AN4004" s="63"/>
      <c r="AO4004" s="63"/>
      <c r="AP4004" s="63"/>
      <c r="AQ4004" s="63"/>
      <c r="AR4004" s="63"/>
      <c r="AS4004" s="63"/>
      <c r="AT4004" s="63"/>
      <c r="AU4004" s="63"/>
      <c r="AV4004" s="63"/>
      <c r="AW4004" s="63"/>
      <c r="AX4004" s="63"/>
      <c r="AY4004" s="63"/>
      <c r="AZ4004" s="63"/>
      <c r="BA4004" s="63"/>
      <c r="BB4004" s="63"/>
      <c r="BC4004" s="63"/>
      <c r="BD4004" s="63"/>
      <c r="BE4004" s="63"/>
      <c r="BF4004" s="63"/>
      <c r="BG4004" s="63"/>
      <c r="BH4004" s="63"/>
      <c r="BI4004" s="63"/>
      <c r="BJ4004" s="63"/>
      <c r="BK4004" s="63"/>
      <c r="BL4004" s="63"/>
      <c r="BM4004" s="63"/>
      <c r="BN4004" s="63"/>
      <c r="BO4004" s="63"/>
      <c r="BP4004" s="63"/>
      <c r="BQ4004" s="63"/>
      <c r="BR4004" s="63"/>
      <c r="BS4004" s="63"/>
      <c r="BT4004" s="63"/>
      <c r="BU4004" s="63"/>
      <c r="BV4004" s="63"/>
      <c r="BW4004" s="63"/>
      <c r="BX4004" s="63"/>
      <c r="BY4004" s="63"/>
      <c r="BZ4004" s="63"/>
      <c r="CA4004" s="63"/>
      <c r="CB4004" s="63"/>
      <c r="CC4004" s="63"/>
      <c r="CD4004" s="63"/>
      <c r="CE4004" s="63"/>
      <c r="CF4004" s="63"/>
      <c r="CG4004" s="63"/>
      <c r="CH4004" s="63"/>
      <c r="CI4004" s="63"/>
      <c r="CJ4004" s="63"/>
      <c r="CK4004" s="63"/>
      <c r="CL4004" s="63"/>
      <c r="CM4004" s="63"/>
      <c r="CN4004" s="63"/>
      <c r="CO4004" s="63"/>
      <c r="CP4004" s="63"/>
      <c r="CR4004" s="227"/>
      <c r="CS4004" s="74"/>
    </row>
    <row r="4005" spans="1:97" s="72" customFormat="1" ht="75.75" customHeight="1">
      <c r="A4005" s="63"/>
      <c r="B4005" s="63"/>
      <c r="C4005" s="63"/>
      <c r="D4005" s="63"/>
      <c r="E4005" s="63"/>
      <c r="F4005" s="63"/>
      <c r="G4005" s="63"/>
      <c r="H4005" s="63"/>
      <c r="I4005" s="63"/>
      <c r="J4005" s="63"/>
      <c r="K4005" s="63"/>
      <c r="L4005" s="63"/>
      <c r="M4005" s="63"/>
      <c r="N4005" s="63"/>
      <c r="O4005" s="63"/>
      <c r="P4005" s="63"/>
      <c r="Q4005" s="63"/>
      <c r="R4005" s="63"/>
      <c r="S4005" s="63"/>
      <c r="T4005" s="63"/>
      <c r="U4005" s="63"/>
      <c r="V4005" s="63"/>
      <c r="W4005" s="63"/>
      <c r="X4005" s="63"/>
      <c r="Y4005" s="63"/>
      <c r="Z4005" s="63"/>
      <c r="AA4005" s="63"/>
      <c r="AB4005" s="63"/>
      <c r="AC4005" s="63"/>
      <c r="AD4005" s="63"/>
      <c r="AE4005" s="63"/>
      <c r="AF4005" s="63"/>
      <c r="AG4005" s="63"/>
      <c r="AH4005" s="63"/>
      <c r="AI4005" s="63"/>
      <c r="AJ4005" s="63"/>
      <c r="AK4005" s="63"/>
      <c r="AL4005" s="63"/>
      <c r="AM4005" s="63"/>
      <c r="AN4005" s="63"/>
      <c r="AO4005" s="63"/>
      <c r="AP4005" s="63"/>
      <c r="AQ4005" s="63"/>
      <c r="AR4005" s="63"/>
      <c r="AS4005" s="63"/>
      <c r="AT4005" s="63"/>
      <c r="AU4005" s="63"/>
      <c r="AV4005" s="63"/>
      <c r="AW4005" s="63"/>
      <c r="AX4005" s="63"/>
      <c r="AY4005" s="63"/>
      <c r="AZ4005" s="63"/>
      <c r="BA4005" s="63"/>
      <c r="BB4005" s="63"/>
      <c r="BC4005" s="63"/>
      <c r="BD4005" s="63"/>
      <c r="BE4005" s="63"/>
      <c r="BF4005" s="63"/>
      <c r="BG4005" s="63"/>
      <c r="BH4005" s="63"/>
      <c r="BI4005" s="63"/>
      <c r="BJ4005" s="63"/>
      <c r="BK4005" s="63"/>
      <c r="BL4005" s="63"/>
      <c r="BM4005" s="63"/>
      <c r="BN4005" s="63"/>
      <c r="BO4005" s="63"/>
      <c r="BP4005" s="63"/>
      <c r="BQ4005" s="63"/>
      <c r="BR4005" s="63"/>
      <c r="BS4005" s="63"/>
      <c r="BT4005" s="63"/>
      <c r="BU4005" s="63"/>
      <c r="BV4005" s="63"/>
      <c r="BW4005" s="63"/>
      <c r="BX4005" s="63"/>
      <c r="BY4005" s="63"/>
      <c r="BZ4005" s="63"/>
      <c r="CA4005" s="63"/>
      <c r="CB4005" s="63"/>
      <c r="CC4005" s="63"/>
      <c r="CD4005" s="63"/>
      <c r="CE4005" s="63"/>
      <c r="CF4005" s="63"/>
      <c r="CG4005" s="63"/>
      <c r="CH4005" s="63"/>
      <c r="CI4005" s="63"/>
      <c r="CJ4005" s="63"/>
      <c r="CK4005" s="63"/>
      <c r="CL4005" s="63"/>
      <c r="CM4005" s="63"/>
      <c r="CN4005" s="63"/>
      <c r="CO4005" s="63"/>
      <c r="CP4005" s="63"/>
      <c r="CR4005" s="227"/>
      <c r="CS4005" s="74"/>
    </row>
    <row r="4006" spans="1:97" s="72" customFormat="1" ht="75.75" customHeight="1">
      <c r="A4006" s="63"/>
      <c r="B4006" s="63"/>
      <c r="C4006" s="63"/>
      <c r="D4006" s="63"/>
      <c r="E4006" s="63"/>
      <c r="F4006" s="63"/>
      <c r="G4006" s="63"/>
      <c r="H4006" s="63"/>
      <c r="I4006" s="63"/>
      <c r="J4006" s="63"/>
      <c r="K4006" s="63"/>
      <c r="L4006" s="63"/>
      <c r="M4006" s="63"/>
      <c r="N4006" s="63"/>
      <c r="O4006" s="63"/>
      <c r="P4006" s="63"/>
      <c r="Q4006" s="63"/>
      <c r="R4006" s="63"/>
      <c r="S4006" s="63"/>
      <c r="T4006" s="63"/>
      <c r="U4006" s="63"/>
      <c r="V4006" s="63"/>
      <c r="W4006" s="63"/>
      <c r="X4006" s="63"/>
      <c r="Y4006" s="63"/>
      <c r="Z4006" s="63"/>
      <c r="AA4006" s="63"/>
      <c r="AB4006" s="63"/>
      <c r="AC4006" s="63"/>
      <c r="AD4006" s="63"/>
      <c r="AE4006" s="63"/>
      <c r="AF4006" s="63"/>
      <c r="AG4006" s="63"/>
      <c r="AH4006" s="63"/>
      <c r="AI4006" s="63"/>
      <c r="AJ4006" s="63"/>
      <c r="AK4006" s="63"/>
      <c r="AL4006" s="63"/>
      <c r="AM4006" s="63"/>
      <c r="AN4006" s="63"/>
      <c r="AO4006" s="63"/>
      <c r="AP4006" s="63"/>
      <c r="AQ4006" s="63"/>
      <c r="AR4006" s="63"/>
      <c r="AS4006" s="63"/>
      <c r="AT4006" s="63"/>
      <c r="AU4006" s="63"/>
      <c r="AV4006" s="63"/>
      <c r="AW4006" s="63"/>
      <c r="AX4006" s="63"/>
      <c r="AY4006" s="63"/>
      <c r="AZ4006" s="63"/>
      <c r="BA4006" s="63"/>
      <c r="BB4006" s="63"/>
      <c r="BC4006" s="63"/>
      <c r="BD4006" s="63"/>
      <c r="BE4006" s="63"/>
      <c r="BF4006" s="63"/>
      <c r="BG4006" s="63"/>
      <c r="BH4006" s="63"/>
      <c r="BI4006" s="63"/>
      <c r="BJ4006" s="63"/>
      <c r="BK4006" s="63"/>
      <c r="BL4006" s="63"/>
      <c r="BM4006" s="63"/>
      <c r="BN4006" s="63"/>
      <c r="BO4006" s="63"/>
      <c r="BP4006" s="63"/>
      <c r="BQ4006" s="63"/>
      <c r="BR4006" s="63"/>
      <c r="BS4006" s="63"/>
      <c r="BT4006" s="63"/>
      <c r="BU4006" s="63"/>
      <c r="BV4006" s="63"/>
      <c r="BW4006" s="63"/>
      <c r="BX4006" s="63"/>
      <c r="BY4006" s="63"/>
      <c r="BZ4006" s="63"/>
      <c r="CA4006" s="63"/>
      <c r="CB4006" s="63"/>
      <c r="CC4006" s="63"/>
      <c r="CD4006" s="63"/>
      <c r="CE4006" s="63"/>
      <c r="CF4006" s="63"/>
      <c r="CG4006" s="63"/>
      <c r="CH4006" s="63"/>
      <c r="CI4006" s="63"/>
      <c r="CJ4006" s="63"/>
      <c r="CK4006" s="63"/>
      <c r="CL4006" s="63"/>
      <c r="CM4006" s="63"/>
      <c r="CN4006" s="63"/>
      <c r="CO4006" s="63"/>
      <c r="CP4006" s="63"/>
      <c r="CR4006" s="227"/>
      <c r="CS4006" s="74"/>
    </row>
    <row r="4007" spans="1:97" s="72" customFormat="1" ht="75.75" customHeight="1">
      <c r="A4007" s="63"/>
      <c r="B4007" s="63"/>
      <c r="C4007" s="63"/>
      <c r="D4007" s="63"/>
      <c r="E4007" s="63"/>
      <c r="F4007" s="63"/>
      <c r="G4007" s="63"/>
      <c r="H4007" s="63"/>
      <c r="I4007" s="63"/>
      <c r="J4007" s="63"/>
      <c r="K4007" s="63"/>
      <c r="L4007" s="63"/>
      <c r="M4007" s="63"/>
      <c r="N4007" s="63"/>
      <c r="O4007" s="63"/>
      <c r="P4007" s="63"/>
      <c r="Q4007" s="63"/>
      <c r="R4007" s="63"/>
      <c r="S4007" s="63"/>
      <c r="T4007" s="63"/>
      <c r="U4007" s="63"/>
      <c r="V4007" s="63"/>
      <c r="W4007" s="63"/>
      <c r="X4007" s="63"/>
      <c r="Y4007" s="63"/>
      <c r="Z4007" s="63"/>
      <c r="AA4007" s="63"/>
      <c r="AB4007" s="63"/>
      <c r="AC4007" s="63"/>
      <c r="AD4007" s="63"/>
      <c r="AE4007" s="63"/>
      <c r="AF4007" s="63"/>
      <c r="AG4007" s="63"/>
      <c r="AH4007" s="63"/>
      <c r="AI4007" s="63"/>
      <c r="AJ4007" s="63"/>
      <c r="AK4007" s="63"/>
      <c r="AL4007" s="63"/>
      <c r="AM4007" s="63"/>
      <c r="AN4007" s="63"/>
      <c r="AO4007" s="63"/>
      <c r="AP4007" s="63"/>
      <c r="AQ4007" s="63"/>
      <c r="AR4007" s="63"/>
      <c r="AS4007" s="63"/>
      <c r="AT4007" s="63"/>
      <c r="AU4007" s="63"/>
      <c r="AV4007" s="63"/>
      <c r="AW4007" s="63"/>
      <c r="AX4007" s="63"/>
      <c r="AY4007" s="63"/>
      <c r="AZ4007" s="63"/>
      <c r="BA4007" s="63"/>
      <c r="BB4007" s="63"/>
      <c r="BC4007" s="63"/>
      <c r="BD4007" s="63"/>
      <c r="BE4007" s="63"/>
      <c r="BF4007" s="63"/>
      <c r="BG4007" s="63"/>
      <c r="BH4007" s="63"/>
      <c r="BI4007" s="63"/>
      <c r="BJ4007" s="63"/>
      <c r="BK4007" s="63"/>
      <c r="BL4007" s="63"/>
      <c r="BM4007" s="63"/>
      <c r="BN4007" s="63"/>
      <c r="BO4007" s="63"/>
      <c r="BP4007" s="63"/>
      <c r="BQ4007" s="63"/>
      <c r="BR4007" s="63"/>
      <c r="BS4007" s="63"/>
      <c r="BT4007" s="63"/>
      <c r="BU4007" s="63"/>
      <c r="BV4007" s="63"/>
      <c r="BW4007" s="63"/>
      <c r="BX4007" s="63"/>
      <c r="BY4007" s="63"/>
      <c r="BZ4007" s="63"/>
      <c r="CA4007" s="63"/>
      <c r="CB4007" s="63"/>
      <c r="CC4007" s="63"/>
      <c r="CD4007" s="63"/>
      <c r="CE4007" s="63"/>
      <c r="CF4007" s="63"/>
      <c r="CG4007" s="63"/>
      <c r="CH4007" s="63"/>
      <c r="CI4007" s="63"/>
      <c r="CJ4007" s="63"/>
      <c r="CK4007" s="63"/>
      <c r="CL4007" s="63"/>
      <c r="CM4007" s="63"/>
      <c r="CN4007" s="63"/>
      <c r="CO4007" s="63"/>
      <c r="CP4007" s="63"/>
      <c r="CR4007" s="227"/>
      <c r="CS4007" s="74"/>
    </row>
    <row r="4008" spans="1:97" s="72" customFormat="1" ht="75.75" customHeight="1">
      <c r="A4008" s="63"/>
      <c r="B4008" s="63"/>
      <c r="C4008" s="63"/>
      <c r="D4008" s="63"/>
      <c r="E4008" s="63"/>
      <c r="F4008" s="63"/>
      <c r="G4008" s="63"/>
      <c r="H4008" s="63"/>
      <c r="I4008" s="63"/>
      <c r="J4008" s="63"/>
      <c r="K4008" s="63"/>
      <c r="L4008" s="63"/>
      <c r="M4008" s="63"/>
      <c r="N4008" s="63"/>
      <c r="O4008" s="63"/>
      <c r="P4008" s="63"/>
      <c r="Q4008" s="63"/>
      <c r="R4008" s="63"/>
      <c r="S4008" s="63"/>
      <c r="T4008" s="63"/>
      <c r="U4008" s="63"/>
      <c r="V4008" s="63"/>
      <c r="W4008" s="63"/>
      <c r="X4008" s="63"/>
      <c r="Y4008" s="63"/>
      <c r="Z4008" s="63"/>
      <c r="AA4008" s="63"/>
      <c r="AB4008" s="63"/>
      <c r="AC4008" s="63"/>
      <c r="AD4008" s="63"/>
      <c r="AE4008" s="63"/>
      <c r="AF4008" s="63"/>
      <c r="AG4008" s="63"/>
      <c r="AH4008" s="63"/>
      <c r="AI4008" s="63"/>
      <c r="AJ4008" s="63"/>
      <c r="AK4008" s="63"/>
      <c r="AL4008" s="63"/>
      <c r="AM4008" s="63"/>
      <c r="AN4008" s="63"/>
      <c r="AO4008" s="63"/>
      <c r="AP4008" s="63"/>
      <c r="AQ4008" s="63"/>
      <c r="AR4008" s="63"/>
      <c r="AS4008" s="63"/>
      <c r="AT4008" s="63"/>
      <c r="AU4008" s="63"/>
      <c r="AV4008" s="63"/>
      <c r="AW4008" s="63"/>
      <c r="AX4008" s="63"/>
      <c r="AY4008" s="63"/>
      <c r="AZ4008" s="63"/>
      <c r="BA4008" s="63"/>
      <c r="BB4008" s="63"/>
      <c r="BC4008" s="63"/>
      <c r="BD4008" s="63"/>
      <c r="BE4008" s="63"/>
      <c r="BF4008" s="63"/>
      <c r="BG4008" s="63"/>
      <c r="BH4008" s="63"/>
      <c r="BI4008" s="63"/>
      <c r="BJ4008" s="63"/>
      <c r="BK4008" s="63"/>
      <c r="BL4008" s="63"/>
      <c r="BM4008" s="63"/>
      <c r="BN4008" s="63"/>
      <c r="BO4008" s="63"/>
      <c r="BP4008" s="63"/>
      <c r="BQ4008" s="63"/>
      <c r="BR4008" s="63"/>
      <c r="BS4008" s="63"/>
      <c r="BT4008" s="63"/>
      <c r="BU4008" s="63"/>
      <c r="BV4008" s="63"/>
      <c r="BW4008" s="63"/>
      <c r="BX4008" s="63"/>
      <c r="BY4008" s="63"/>
      <c r="BZ4008" s="63"/>
      <c r="CA4008" s="63"/>
      <c r="CB4008" s="63"/>
      <c r="CC4008" s="63"/>
      <c r="CD4008" s="63"/>
      <c r="CE4008" s="63"/>
      <c r="CF4008" s="63"/>
      <c r="CG4008" s="63"/>
      <c r="CH4008" s="63"/>
      <c r="CI4008" s="63"/>
      <c r="CJ4008" s="63"/>
      <c r="CK4008" s="63"/>
      <c r="CL4008" s="63"/>
      <c r="CM4008" s="63"/>
      <c r="CN4008" s="63"/>
      <c r="CO4008" s="63"/>
      <c r="CP4008" s="63"/>
      <c r="CR4008" s="227"/>
      <c r="CS4008" s="74"/>
    </row>
    <row r="4009" spans="1:97" s="72" customFormat="1" ht="75.75" customHeight="1">
      <c r="A4009" s="63"/>
      <c r="B4009" s="63"/>
      <c r="C4009" s="63"/>
      <c r="D4009" s="63"/>
      <c r="E4009" s="63"/>
      <c r="F4009" s="63"/>
      <c r="G4009" s="63"/>
      <c r="H4009" s="63"/>
      <c r="I4009" s="63"/>
      <c r="J4009" s="63"/>
      <c r="K4009" s="63"/>
      <c r="L4009" s="63"/>
      <c r="M4009" s="63"/>
      <c r="N4009" s="63"/>
      <c r="O4009" s="63"/>
      <c r="P4009" s="63"/>
      <c r="Q4009" s="63"/>
      <c r="R4009" s="63"/>
      <c r="S4009" s="63"/>
      <c r="T4009" s="63"/>
      <c r="U4009" s="63"/>
      <c r="V4009" s="63"/>
      <c r="W4009" s="63"/>
      <c r="X4009" s="63"/>
      <c r="Y4009" s="63"/>
      <c r="Z4009" s="63"/>
      <c r="AA4009" s="63"/>
      <c r="AB4009" s="63"/>
      <c r="AC4009" s="63"/>
      <c r="AD4009" s="63"/>
      <c r="AE4009" s="63"/>
      <c r="AF4009" s="63"/>
      <c r="AG4009" s="63"/>
      <c r="AH4009" s="63"/>
      <c r="AI4009" s="63"/>
      <c r="AJ4009" s="63"/>
      <c r="AK4009" s="63"/>
      <c r="AL4009" s="63"/>
      <c r="AM4009" s="63"/>
      <c r="AN4009" s="63"/>
      <c r="AO4009" s="63"/>
      <c r="AP4009" s="63"/>
      <c r="AQ4009" s="63"/>
      <c r="AR4009" s="63"/>
      <c r="AS4009" s="63"/>
      <c r="AT4009" s="63"/>
      <c r="AU4009" s="63"/>
      <c r="AV4009" s="63"/>
      <c r="AW4009" s="63"/>
      <c r="AX4009" s="63"/>
      <c r="AY4009" s="63"/>
      <c r="AZ4009" s="63"/>
      <c r="BA4009" s="63"/>
      <c r="BB4009" s="63"/>
      <c r="BC4009" s="63"/>
      <c r="BD4009" s="63"/>
      <c r="BE4009" s="63"/>
      <c r="BF4009" s="63"/>
      <c r="BG4009" s="63"/>
      <c r="BH4009" s="63"/>
      <c r="BI4009" s="63"/>
      <c r="BJ4009" s="63"/>
      <c r="BK4009" s="63"/>
      <c r="BL4009" s="63"/>
      <c r="BM4009" s="63"/>
      <c r="BN4009" s="63"/>
      <c r="BO4009" s="63"/>
      <c r="BP4009" s="63"/>
      <c r="BQ4009" s="63"/>
      <c r="BR4009" s="63"/>
      <c r="BS4009" s="63"/>
      <c r="BT4009" s="63"/>
      <c r="BU4009" s="63"/>
      <c r="BV4009" s="63"/>
      <c r="BW4009" s="63"/>
      <c r="BX4009" s="63"/>
      <c r="BY4009" s="63"/>
      <c r="BZ4009" s="63"/>
      <c r="CA4009" s="63"/>
      <c r="CB4009" s="63"/>
      <c r="CC4009" s="63"/>
      <c r="CD4009" s="63"/>
      <c r="CE4009" s="63"/>
      <c r="CF4009" s="63"/>
      <c r="CG4009" s="63"/>
      <c r="CH4009" s="63"/>
      <c r="CI4009" s="63"/>
      <c r="CJ4009" s="63"/>
      <c r="CK4009" s="63"/>
      <c r="CL4009" s="63"/>
      <c r="CM4009" s="63"/>
      <c r="CN4009" s="63"/>
      <c r="CO4009" s="63"/>
      <c r="CP4009" s="63"/>
      <c r="CR4009" s="227"/>
      <c r="CS4009" s="74"/>
    </row>
    <row r="4010" spans="1:97" s="72" customFormat="1" ht="75.75" customHeight="1">
      <c r="A4010" s="63"/>
      <c r="B4010" s="63"/>
      <c r="C4010" s="63"/>
      <c r="D4010" s="63"/>
      <c r="E4010" s="63"/>
      <c r="F4010" s="63"/>
      <c r="G4010" s="63"/>
      <c r="H4010" s="63"/>
      <c r="I4010" s="63"/>
      <c r="J4010" s="63"/>
      <c r="K4010" s="63"/>
      <c r="L4010" s="63"/>
      <c r="M4010" s="63"/>
      <c r="N4010" s="63"/>
      <c r="O4010" s="63"/>
      <c r="P4010" s="63"/>
      <c r="Q4010" s="63"/>
      <c r="R4010" s="63"/>
      <c r="S4010" s="63"/>
      <c r="T4010" s="63"/>
      <c r="U4010" s="63"/>
      <c r="V4010" s="63"/>
      <c r="W4010" s="63"/>
      <c r="X4010" s="63"/>
      <c r="Y4010" s="63"/>
      <c r="Z4010" s="63"/>
      <c r="AA4010" s="63"/>
      <c r="AB4010" s="63"/>
      <c r="AC4010" s="63"/>
      <c r="AD4010" s="63"/>
      <c r="AE4010" s="63"/>
      <c r="AF4010" s="63"/>
      <c r="AG4010" s="63"/>
      <c r="AH4010" s="63"/>
      <c r="AI4010" s="63"/>
      <c r="AJ4010" s="63"/>
      <c r="AK4010" s="63"/>
      <c r="AL4010" s="63"/>
      <c r="AM4010" s="63"/>
      <c r="AN4010" s="63"/>
      <c r="AO4010" s="63"/>
      <c r="AP4010" s="63"/>
      <c r="AQ4010" s="63"/>
      <c r="AR4010" s="63"/>
      <c r="AS4010" s="63"/>
      <c r="AT4010" s="63"/>
      <c r="AU4010" s="63"/>
      <c r="AV4010" s="63"/>
      <c r="AW4010" s="63"/>
      <c r="AX4010" s="63"/>
      <c r="AY4010" s="63"/>
      <c r="AZ4010" s="63"/>
      <c r="BA4010" s="63"/>
      <c r="BB4010" s="63"/>
      <c r="BC4010" s="63"/>
      <c r="BD4010" s="63"/>
      <c r="BE4010" s="63"/>
      <c r="BF4010" s="63"/>
      <c r="BG4010" s="63"/>
      <c r="BH4010" s="63"/>
      <c r="BI4010" s="63"/>
      <c r="BJ4010" s="63"/>
      <c r="BK4010" s="63"/>
      <c r="BL4010" s="63"/>
      <c r="BM4010" s="63"/>
      <c r="BN4010" s="63"/>
      <c r="BO4010" s="63"/>
      <c r="BP4010" s="63"/>
      <c r="BQ4010" s="63"/>
      <c r="BR4010" s="63"/>
      <c r="BS4010" s="63"/>
      <c r="BT4010" s="63"/>
      <c r="BU4010" s="63"/>
      <c r="BV4010" s="63"/>
      <c r="BW4010" s="63"/>
      <c r="BX4010" s="63"/>
      <c r="BY4010" s="63"/>
      <c r="BZ4010" s="63"/>
      <c r="CA4010" s="63"/>
      <c r="CB4010" s="63"/>
      <c r="CC4010" s="63"/>
      <c r="CD4010" s="63"/>
      <c r="CE4010" s="63"/>
      <c r="CF4010" s="63"/>
      <c r="CG4010" s="63"/>
      <c r="CH4010" s="63"/>
      <c r="CI4010" s="63"/>
      <c r="CJ4010" s="63"/>
      <c r="CK4010" s="63"/>
      <c r="CL4010" s="63"/>
      <c r="CM4010" s="63"/>
      <c r="CN4010" s="63"/>
      <c r="CO4010" s="63"/>
      <c r="CP4010" s="63"/>
      <c r="CR4010" s="227"/>
      <c r="CS4010" s="74"/>
    </row>
    <row r="4011" spans="1:97" s="72" customFormat="1" ht="75.75" customHeight="1">
      <c r="A4011" s="63"/>
      <c r="B4011" s="63"/>
      <c r="C4011" s="63"/>
      <c r="D4011" s="63"/>
      <c r="E4011" s="63"/>
      <c r="F4011" s="63"/>
      <c r="G4011" s="63"/>
      <c r="H4011" s="63"/>
      <c r="I4011" s="63"/>
      <c r="J4011" s="63"/>
      <c r="K4011" s="63"/>
      <c r="L4011" s="63"/>
      <c r="M4011" s="63"/>
      <c r="N4011" s="63"/>
      <c r="O4011" s="63"/>
      <c r="P4011" s="63"/>
      <c r="Q4011" s="63"/>
      <c r="R4011" s="63"/>
      <c r="S4011" s="63"/>
      <c r="T4011" s="63"/>
      <c r="U4011" s="63"/>
      <c r="V4011" s="63"/>
      <c r="W4011" s="63"/>
      <c r="X4011" s="63"/>
      <c r="Y4011" s="63"/>
      <c r="Z4011" s="63"/>
      <c r="AA4011" s="63"/>
      <c r="AB4011" s="63"/>
      <c r="AC4011" s="63"/>
      <c r="AD4011" s="63"/>
      <c r="AE4011" s="63"/>
      <c r="AF4011" s="63"/>
      <c r="AG4011" s="63"/>
      <c r="AH4011" s="63"/>
      <c r="AI4011" s="63"/>
      <c r="AJ4011" s="63"/>
      <c r="AK4011" s="63"/>
      <c r="AL4011" s="63"/>
      <c r="AM4011" s="63"/>
      <c r="AN4011" s="63"/>
      <c r="AO4011" s="63"/>
      <c r="AP4011" s="63"/>
      <c r="AQ4011" s="63"/>
      <c r="AR4011" s="63"/>
      <c r="AS4011" s="63"/>
      <c r="AT4011" s="63"/>
      <c r="AU4011" s="63"/>
      <c r="AV4011" s="63"/>
      <c r="AW4011" s="63"/>
      <c r="AX4011" s="63"/>
      <c r="AY4011" s="63"/>
      <c r="AZ4011" s="63"/>
      <c r="BA4011" s="63"/>
      <c r="BB4011" s="63"/>
      <c r="BC4011" s="63"/>
      <c r="BD4011" s="63"/>
      <c r="BE4011" s="63"/>
      <c r="BF4011" s="63"/>
      <c r="BG4011" s="63"/>
      <c r="BH4011" s="63"/>
      <c r="BI4011" s="63"/>
      <c r="BJ4011" s="63"/>
      <c r="BK4011" s="63"/>
      <c r="BL4011" s="63"/>
      <c r="BM4011" s="63"/>
      <c r="BN4011" s="63"/>
      <c r="BO4011" s="63"/>
      <c r="BP4011" s="63"/>
      <c r="BQ4011" s="63"/>
      <c r="BR4011" s="63"/>
      <c r="BS4011" s="63"/>
      <c r="BT4011" s="63"/>
      <c r="BU4011" s="63"/>
      <c r="BV4011" s="63"/>
      <c r="BW4011" s="63"/>
      <c r="BX4011" s="63"/>
      <c r="BY4011" s="63"/>
      <c r="BZ4011" s="63"/>
      <c r="CA4011" s="63"/>
      <c r="CB4011" s="63"/>
      <c r="CC4011" s="63"/>
      <c r="CD4011" s="63"/>
      <c r="CE4011" s="63"/>
      <c r="CF4011" s="63"/>
      <c r="CG4011" s="63"/>
      <c r="CH4011" s="63"/>
      <c r="CI4011" s="63"/>
      <c r="CJ4011" s="63"/>
      <c r="CK4011" s="63"/>
      <c r="CL4011" s="63"/>
      <c r="CM4011" s="63"/>
      <c r="CN4011" s="63"/>
      <c r="CO4011" s="63"/>
      <c r="CP4011" s="63"/>
      <c r="CR4011" s="227"/>
      <c r="CS4011" s="74"/>
    </row>
    <row r="4012" spans="1:97" s="72" customFormat="1" ht="75.75" customHeight="1">
      <c r="A4012" s="63"/>
      <c r="B4012" s="63"/>
      <c r="C4012" s="63"/>
      <c r="D4012" s="63"/>
      <c r="E4012" s="63"/>
      <c r="F4012" s="63"/>
      <c r="G4012" s="63"/>
      <c r="H4012" s="63"/>
      <c r="I4012" s="63"/>
      <c r="J4012" s="63"/>
      <c r="K4012" s="63"/>
      <c r="L4012" s="63"/>
      <c r="M4012" s="63"/>
      <c r="N4012" s="63"/>
      <c r="O4012" s="63"/>
      <c r="P4012" s="63"/>
      <c r="Q4012" s="63"/>
      <c r="R4012" s="63"/>
      <c r="S4012" s="63"/>
      <c r="T4012" s="63"/>
      <c r="U4012" s="63"/>
      <c r="V4012" s="63"/>
      <c r="W4012" s="63"/>
      <c r="X4012" s="63"/>
      <c r="Y4012" s="63"/>
      <c r="Z4012" s="63"/>
      <c r="AA4012" s="63"/>
      <c r="AB4012" s="63"/>
      <c r="AC4012" s="63"/>
      <c r="AD4012" s="63"/>
      <c r="AE4012" s="63"/>
      <c r="AF4012" s="63"/>
      <c r="AG4012" s="63"/>
      <c r="AH4012" s="63"/>
      <c r="AI4012" s="63"/>
      <c r="AJ4012" s="63"/>
      <c r="AK4012" s="63"/>
      <c r="AL4012" s="63"/>
      <c r="AM4012" s="63"/>
      <c r="AN4012" s="63"/>
      <c r="AO4012" s="63"/>
      <c r="AP4012" s="63"/>
      <c r="AQ4012" s="63"/>
      <c r="AR4012" s="63"/>
      <c r="AS4012" s="63"/>
      <c r="AT4012" s="63"/>
      <c r="AU4012" s="63"/>
      <c r="AV4012" s="63"/>
      <c r="AW4012" s="63"/>
      <c r="AX4012" s="63"/>
      <c r="AY4012" s="63"/>
      <c r="AZ4012" s="63"/>
      <c r="BA4012" s="63"/>
      <c r="BB4012" s="63"/>
      <c r="BC4012" s="63"/>
      <c r="BD4012" s="63"/>
      <c r="BE4012" s="63"/>
      <c r="BF4012" s="63"/>
      <c r="BG4012" s="63"/>
      <c r="BH4012" s="63"/>
      <c r="BI4012" s="63"/>
      <c r="BJ4012" s="63"/>
      <c r="BK4012" s="63"/>
      <c r="BL4012" s="63"/>
      <c r="BM4012" s="63"/>
      <c r="BN4012" s="63"/>
      <c r="BO4012" s="63"/>
      <c r="BP4012" s="63"/>
      <c r="BQ4012" s="63"/>
      <c r="BR4012" s="63"/>
      <c r="BS4012" s="63"/>
      <c r="BT4012" s="63"/>
      <c r="BU4012" s="63"/>
      <c r="BV4012" s="63"/>
      <c r="BW4012" s="63"/>
      <c r="BX4012" s="63"/>
      <c r="BY4012" s="63"/>
      <c r="BZ4012" s="63"/>
      <c r="CA4012" s="63"/>
      <c r="CB4012" s="63"/>
      <c r="CC4012" s="63"/>
      <c r="CD4012" s="63"/>
      <c r="CE4012" s="63"/>
      <c r="CF4012" s="63"/>
      <c r="CG4012" s="63"/>
      <c r="CH4012" s="63"/>
      <c r="CI4012" s="63"/>
      <c r="CJ4012" s="63"/>
      <c r="CK4012" s="63"/>
      <c r="CL4012" s="63"/>
      <c r="CM4012" s="63"/>
      <c r="CN4012" s="63"/>
      <c r="CO4012" s="63"/>
      <c r="CP4012" s="63"/>
      <c r="CR4012" s="227"/>
      <c r="CS4012" s="74"/>
    </row>
    <row r="4013" spans="1:97" s="72" customFormat="1" ht="75.75" customHeight="1">
      <c r="A4013" s="63"/>
      <c r="B4013" s="63"/>
      <c r="C4013" s="63"/>
      <c r="D4013" s="63"/>
      <c r="E4013" s="63"/>
      <c r="F4013" s="63"/>
      <c r="G4013" s="63"/>
      <c r="H4013" s="63"/>
      <c r="I4013" s="63"/>
      <c r="J4013" s="63"/>
      <c r="K4013" s="63"/>
      <c r="L4013" s="63"/>
      <c r="M4013" s="63"/>
      <c r="N4013" s="63"/>
      <c r="O4013" s="63"/>
      <c r="P4013" s="63"/>
      <c r="Q4013" s="63"/>
      <c r="R4013" s="63"/>
      <c r="S4013" s="63"/>
      <c r="T4013" s="63"/>
      <c r="U4013" s="63"/>
      <c r="V4013" s="63"/>
      <c r="W4013" s="63"/>
      <c r="X4013" s="63"/>
      <c r="Y4013" s="63"/>
      <c r="Z4013" s="63"/>
      <c r="AA4013" s="63"/>
      <c r="AB4013" s="63"/>
      <c r="AC4013" s="63"/>
      <c r="AD4013" s="63"/>
      <c r="AE4013" s="63"/>
      <c r="AF4013" s="63"/>
      <c r="AG4013" s="63"/>
      <c r="AH4013" s="63"/>
      <c r="AI4013" s="63"/>
      <c r="AJ4013" s="63"/>
      <c r="AK4013" s="63"/>
      <c r="AL4013" s="63"/>
      <c r="AM4013" s="63"/>
      <c r="AN4013" s="63"/>
      <c r="AO4013" s="63"/>
      <c r="AP4013" s="63"/>
      <c r="AQ4013" s="63"/>
      <c r="AR4013" s="63"/>
      <c r="AS4013" s="63"/>
      <c r="AT4013" s="63"/>
      <c r="AU4013" s="63"/>
      <c r="AV4013" s="63"/>
      <c r="AW4013" s="63"/>
      <c r="AX4013" s="63"/>
      <c r="AY4013" s="63"/>
      <c r="AZ4013" s="63"/>
      <c r="BA4013" s="63"/>
      <c r="BB4013" s="63"/>
      <c r="BC4013" s="63"/>
      <c r="BD4013" s="63"/>
      <c r="BE4013" s="63"/>
      <c r="BF4013" s="63"/>
      <c r="BG4013" s="63"/>
      <c r="BH4013" s="63"/>
      <c r="BI4013" s="63"/>
      <c r="BJ4013" s="63"/>
      <c r="BK4013" s="63"/>
      <c r="BL4013" s="63"/>
      <c r="BM4013" s="63"/>
      <c r="BN4013" s="63"/>
      <c r="BO4013" s="63"/>
      <c r="BP4013" s="63"/>
      <c r="BQ4013" s="63"/>
      <c r="BR4013" s="63"/>
      <c r="BS4013" s="63"/>
      <c r="BT4013" s="63"/>
      <c r="BU4013" s="63"/>
      <c r="BV4013" s="63"/>
      <c r="BW4013" s="63"/>
      <c r="BX4013" s="63"/>
      <c r="BY4013" s="63"/>
      <c r="BZ4013" s="63"/>
      <c r="CA4013" s="63"/>
      <c r="CB4013" s="63"/>
      <c r="CC4013" s="63"/>
      <c r="CD4013" s="63"/>
      <c r="CE4013" s="63"/>
      <c r="CF4013" s="63"/>
      <c r="CG4013" s="63"/>
      <c r="CH4013" s="63"/>
      <c r="CI4013" s="63"/>
      <c r="CJ4013" s="63"/>
      <c r="CK4013" s="63"/>
      <c r="CL4013" s="63"/>
      <c r="CM4013" s="63"/>
      <c r="CN4013" s="63"/>
      <c r="CO4013" s="63"/>
      <c r="CP4013" s="63"/>
      <c r="CR4013" s="227"/>
      <c r="CS4013" s="74"/>
    </row>
    <row r="4014" spans="1:97" s="72" customFormat="1" ht="75.75" customHeight="1">
      <c r="A4014" s="63"/>
      <c r="B4014" s="63"/>
      <c r="C4014" s="63"/>
      <c r="D4014" s="63"/>
      <c r="E4014" s="63"/>
      <c r="F4014" s="63"/>
      <c r="G4014" s="63"/>
      <c r="H4014" s="63"/>
      <c r="I4014" s="63"/>
      <c r="J4014" s="63"/>
      <c r="K4014" s="63"/>
      <c r="L4014" s="63"/>
      <c r="M4014" s="63"/>
      <c r="N4014" s="63"/>
      <c r="O4014" s="63"/>
      <c r="P4014" s="63"/>
      <c r="Q4014" s="63"/>
      <c r="R4014" s="63"/>
      <c r="S4014" s="63"/>
      <c r="T4014" s="63"/>
      <c r="U4014" s="63"/>
      <c r="V4014" s="63"/>
      <c r="W4014" s="63"/>
      <c r="X4014" s="63"/>
      <c r="Y4014" s="63"/>
      <c r="Z4014" s="63"/>
      <c r="AA4014" s="63"/>
      <c r="AB4014" s="63"/>
      <c r="AC4014" s="63"/>
      <c r="AD4014" s="63"/>
      <c r="AE4014" s="63"/>
      <c r="AF4014" s="63"/>
      <c r="AG4014" s="63"/>
      <c r="AH4014" s="63"/>
      <c r="AI4014" s="63"/>
      <c r="AJ4014" s="63"/>
      <c r="AK4014" s="63"/>
      <c r="AL4014" s="63"/>
      <c r="AM4014" s="63"/>
      <c r="AN4014" s="63"/>
      <c r="AO4014" s="63"/>
      <c r="AP4014" s="63"/>
      <c r="AQ4014" s="63"/>
      <c r="AR4014" s="63"/>
      <c r="AS4014" s="63"/>
      <c r="AT4014" s="63"/>
      <c r="AU4014" s="63"/>
      <c r="AV4014" s="63"/>
      <c r="AW4014" s="63"/>
      <c r="AX4014" s="63"/>
      <c r="AY4014" s="63"/>
      <c r="AZ4014" s="63"/>
      <c r="BA4014" s="63"/>
      <c r="BB4014" s="63"/>
      <c r="BC4014" s="63"/>
      <c r="BD4014" s="63"/>
      <c r="BE4014" s="63"/>
      <c r="BF4014" s="63"/>
      <c r="BG4014" s="63"/>
      <c r="BH4014" s="63"/>
      <c r="BI4014" s="63"/>
      <c r="BJ4014" s="63"/>
      <c r="BK4014" s="63"/>
      <c r="BL4014" s="63"/>
      <c r="BM4014" s="63"/>
      <c r="BN4014" s="63"/>
      <c r="BO4014" s="63"/>
      <c r="BP4014" s="63"/>
      <c r="BQ4014" s="63"/>
      <c r="BR4014" s="63"/>
      <c r="BS4014" s="63"/>
      <c r="BT4014" s="63"/>
      <c r="BU4014" s="63"/>
      <c r="BV4014" s="63"/>
      <c r="BW4014" s="63"/>
      <c r="BX4014" s="63"/>
      <c r="BY4014" s="63"/>
      <c r="BZ4014" s="63"/>
      <c r="CA4014" s="63"/>
      <c r="CB4014" s="63"/>
      <c r="CC4014" s="63"/>
      <c r="CD4014" s="63"/>
      <c r="CE4014" s="63"/>
      <c r="CF4014" s="63"/>
      <c r="CG4014" s="63"/>
      <c r="CH4014" s="63"/>
      <c r="CI4014" s="63"/>
      <c r="CJ4014" s="63"/>
      <c r="CK4014" s="63"/>
      <c r="CL4014" s="63"/>
      <c r="CM4014" s="63"/>
      <c r="CN4014" s="63"/>
      <c r="CO4014" s="63"/>
      <c r="CP4014" s="63"/>
      <c r="CR4014" s="227"/>
      <c r="CS4014" s="74"/>
    </row>
    <row r="4015" spans="1:97" s="72" customFormat="1" ht="75.75" customHeight="1">
      <c r="A4015" s="63"/>
      <c r="B4015" s="63"/>
      <c r="C4015" s="63"/>
      <c r="D4015" s="63"/>
      <c r="E4015" s="63"/>
      <c r="F4015" s="63"/>
      <c r="G4015" s="63"/>
      <c r="H4015" s="63"/>
      <c r="I4015" s="63"/>
      <c r="J4015" s="63"/>
      <c r="K4015" s="63"/>
      <c r="L4015" s="63"/>
      <c r="M4015" s="63"/>
      <c r="N4015" s="63"/>
      <c r="O4015" s="63"/>
      <c r="P4015" s="63"/>
      <c r="Q4015" s="63"/>
      <c r="R4015" s="63"/>
      <c r="S4015" s="63"/>
      <c r="T4015" s="63"/>
      <c r="U4015" s="63"/>
      <c r="V4015" s="63"/>
      <c r="W4015" s="63"/>
      <c r="X4015" s="63"/>
      <c r="Y4015" s="63"/>
      <c r="Z4015" s="63"/>
      <c r="AA4015" s="63"/>
      <c r="AB4015" s="63"/>
      <c r="AC4015" s="63"/>
      <c r="AD4015" s="63"/>
      <c r="AE4015" s="63"/>
      <c r="AF4015" s="63"/>
      <c r="AG4015" s="63"/>
      <c r="AH4015" s="63"/>
      <c r="AI4015" s="63"/>
      <c r="AJ4015" s="63"/>
      <c r="AK4015" s="63"/>
      <c r="AL4015" s="63"/>
      <c r="AM4015" s="63"/>
      <c r="AN4015" s="63"/>
      <c r="AO4015" s="63"/>
      <c r="AP4015" s="63"/>
      <c r="AQ4015" s="63"/>
      <c r="AR4015" s="63"/>
      <c r="AS4015" s="63"/>
      <c r="AT4015" s="63"/>
      <c r="AU4015" s="63"/>
      <c r="AV4015" s="63"/>
      <c r="AW4015" s="63"/>
      <c r="AX4015" s="63"/>
      <c r="AY4015" s="63"/>
      <c r="AZ4015" s="63"/>
      <c r="BA4015" s="63"/>
      <c r="BB4015" s="63"/>
      <c r="BC4015" s="63"/>
      <c r="BD4015" s="63"/>
      <c r="BE4015" s="63"/>
      <c r="BF4015" s="63"/>
      <c r="BG4015" s="63"/>
      <c r="BH4015" s="63"/>
      <c r="BI4015" s="63"/>
      <c r="BJ4015" s="63"/>
      <c r="BK4015" s="63"/>
      <c r="BL4015" s="63"/>
      <c r="BM4015" s="63"/>
      <c r="BN4015" s="63"/>
      <c r="BO4015" s="63"/>
      <c r="BP4015" s="63"/>
      <c r="BQ4015" s="63"/>
      <c r="BR4015" s="63"/>
      <c r="BS4015" s="63"/>
      <c r="BT4015" s="63"/>
      <c r="BU4015" s="63"/>
      <c r="BV4015" s="63"/>
      <c r="BW4015" s="63"/>
      <c r="BX4015" s="63"/>
      <c r="BY4015" s="63"/>
      <c r="BZ4015" s="63"/>
      <c r="CA4015" s="63"/>
      <c r="CB4015" s="63"/>
      <c r="CC4015" s="63"/>
      <c r="CD4015" s="63"/>
      <c r="CE4015" s="63"/>
      <c r="CF4015" s="63"/>
      <c r="CG4015" s="63"/>
      <c r="CH4015" s="63"/>
      <c r="CI4015" s="63"/>
      <c r="CJ4015" s="63"/>
      <c r="CK4015" s="63"/>
      <c r="CL4015" s="63"/>
      <c r="CM4015" s="63"/>
      <c r="CN4015" s="63"/>
      <c r="CO4015" s="63"/>
      <c r="CP4015" s="63"/>
      <c r="CR4015" s="227"/>
      <c r="CS4015" s="74"/>
    </row>
    <row r="4016" spans="1:97" s="72" customFormat="1" ht="75.75" customHeight="1">
      <c r="A4016" s="63"/>
      <c r="B4016" s="63"/>
      <c r="C4016" s="63"/>
      <c r="D4016" s="63"/>
      <c r="E4016" s="63"/>
      <c r="F4016" s="63"/>
      <c r="G4016" s="63"/>
      <c r="H4016" s="63"/>
      <c r="I4016" s="63"/>
      <c r="J4016" s="63"/>
      <c r="K4016" s="63"/>
      <c r="L4016" s="63"/>
      <c r="M4016" s="63"/>
      <c r="N4016" s="63"/>
      <c r="O4016" s="63"/>
      <c r="P4016" s="63"/>
      <c r="Q4016" s="63"/>
      <c r="R4016" s="63"/>
      <c r="S4016" s="63"/>
      <c r="T4016" s="63"/>
      <c r="U4016" s="63"/>
      <c r="V4016" s="63"/>
      <c r="W4016" s="63"/>
      <c r="X4016" s="63"/>
      <c r="Y4016" s="63"/>
      <c r="Z4016" s="63"/>
      <c r="AA4016" s="63"/>
      <c r="AB4016" s="63"/>
      <c r="AC4016" s="63"/>
      <c r="AD4016" s="63"/>
      <c r="AE4016" s="63"/>
      <c r="AF4016" s="63"/>
      <c r="AG4016" s="63"/>
      <c r="AH4016" s="63"/>
      <c r="AI4016" s="63"/>
      <c r="AJ4016" s="63"/>
      <c r="AK4016" s="63"/>
      <c r="AL4016" s="63"/>
      <c r="AM4016" s="63"/>
      <c r="AN4016" s="63"/>
      <c r="AO4016" s="63"/>
      <c r="AP4016" s="63"/>
      <c r="AQ4016" s="63"/>
      <c r="AR4016" s="63"/>
      <c r="AS4016" s="63"/>
      <c r="AT4016" s="63"/>
      <c r="AU4016" s="63"/>
      <c r="AV4016" s="63"/>
      <c r="AW4016" s="63"/>
      <c r="AX4016" s="63"/>
      <c r="AY4016" s="63"/>
      <c r="AZ4016" s="63"/>
      <c r="BA4016" s="63"/>
      <c r="BB4016" s="63"/>
      <c r="BC4016" s="63"/>
      <c r="BD4016" s="63"/>
      <c r="BE4016" s="63"/>
      <c r="BF4016" s="63"/>
      <c r="BG4016" s="63"/>
      <c r="BH4016" s="63"/>
      <c r="BI4016" s="63"/>
      <c r="BJ4016" s="63"/>
      <c r="BK4016" s="63"/>
      <c r="BL4016" s="63"/>
      <c r="BM4016" s="63"/>
      <c r="BN4016" s="63"/>
      <c r="BO4016" s="63"/>
      <c r="BP4016" s="63"/>
      <c r="BQ4016" s="63"/>
      <c r="BR4016" s="63"/>
      <c r="BS4016" s="63"/>
      <c r="BT4016" s="63"/>
      <c r="BU4016" s="63"/>
      <c r="BV4016" s="63"/>
      <c r="BW4016" s="63"/>
      <c r="BX4016" s="63"/>
      <c r="BY4016" s="63"/>
      <c r="BZ4016" s="63"/>
      <c r="CA4016" s="63"/>
      <c r="CB4016" s="63"/>
      <c r="CC4016" s="63"/>
      <c r="CD4016" s="63"/>
      <c r="CE4016" s="63"/>
      <c r="CF4016" s="63"/>
      <c r="CG4016" s="63"/>
      <c r="CH4016" s="63"/>
      <c r="CI4016" s="63"/>
      <c r="CJ4016" s="63"/>
      <c r="CK4016" s="63"/>
      <c r="CL4016" s="63"/>
      <c r="CM4016" s="63"/>
      <c r="CN4016" s="63"/>
      <c r="CO4016" s="63"/>
      <c r="CP4016" s="63"/>
      <c r="CR4016" s="227"/>
      <c r="CS4016" s="74"/>
    </row>
    <row r="4017" spans="1:97" s="72" customFormat="1" ht="75.75" customHeight="1">
      <c r="A4017" s="63"/>
      <c r="B4017" s="63"/>
      <c r="C4017" s="63"/>
      <c r="D4017" s="63"/>
      <c r="E4017" s="63"/>
      <c r="F4017" s="63"/>
      <c r="G4017" s="63"/>
      <c r="H4017" s="63"/>
      <c r="I4017" s="63"/>
      <c r="J4017" s="63"/>
      <c r="K4017" s="63"/>
      <c r="L4017" s="63"/>
      <c r="M4017" s="63"/>
      <c r="N4017" s="63"/>
      <c r="O4017" s="63"/>
      <c r="P4017" s="63"/>
      <c r="Q4017" s="63"/>
      <c r="R4017" s="63"/>
      <c r="S4017" s="63"/>
      <c r="T4017" s="63"/>
      <c r="U4017" s="63"/>
      <c r="V4017" s="63"/>
      <c r="W4017" s="63"/>
      <c r="X4017" s="63"/>
      <c r="Y4017" s="63"/>
      <c r="Z4017" s="63"/>
      <c r="AA4017" s="63"/>
      <c r="AB4017" s="63"/>
      <c r="AC4017" s="63"/>
      <c r="AD4017" s="63"/>
      <c r="AE4017" s="63"/>
      <c r="AF4017" s="63"/>
      <c r="AG4017" s="63"/>
      <c r="AH4017" s="63"/>
      <c r="AI4017" s="63"/>
      <c r="AJ4017" s="63"/>
      <c r="AK4017" s="63"/>
      <c r="AL4017" s="63"/>
      <c r="AM4017" s="63"/>
      <c r="AN4017" s="63"/>
      <c r="AO4017" s="63"/>
      <c r="AP4017" s="63"/>
      <c r="AQ4017" s="63"/>
      <c r="AR4017" s="63"/>
      <c r="AS4017" s="63"/>
      <c r="AT4017" s="63"/>
      <c r="AU4017" s="63"/>
      <c r="AV4017" s="63"/>
      <c r="AW4017" s="63"/>
      <c r="AX4017" s="63"/>
      <c r="AY4017" s="63"/>
      <c r="AZ4017" s="63"/>
      <c r="BA4017" s="63"/>
      <c r="BB4017" s="63"/>
      <c r="BC4017" s="63"/>
      <c r="BD4017" s="63"/>
      <c r="BE4017" s="63"/>
      <c r="BF4017" s="63"/>
      <c r="BG4017" s="63"/>
      <c r="BH4017" s="63"/>
      <c r="BI4017" s="63"/>
      <c r="BJ4017" s="63"/>
      <c r="BK4017" s="63"/>
      <c r="BL4017" s="63"/>
      <c r="BM4017" s="63"/>
      <c r="BN4017" s="63"/>
      <c r="BO4017" s="63"/>
      <c r="BP4017" s="63"/>
      <c r="BQ4017" s="63"/>
      <c r="BR4017" s="63"/>
      <c r="BS4017" s="63"/>
      <c r="BT4017" s="63"/>
      <c r="BU4017" s="63"/>
      <c r="BV4017" s="63"/>
      <c r="BW4017" s="63"/>
      <c r="BX4017" s="63"/>
      <c r="BY4017" s="63"/>
      <c r="BZ4017" s="63"/>
      <c r="CA4017" s="63"/>
      <c r="CB4017" s="63"/>
      <c r="CC4017" s="63"/>
      <c r="CD4017" s="63"/>
      <c r="CE4017" s="63"/>
      <c r="CF4017" s="63"/>
      <c r="CG4017" s="63"/>
      <c r="CH4017" s="63"/>
      <c r="CI4017" s="63"/>
      <c r="CJ4017" s="63"/>
      <c r="CK4017" s="63"/>
      <c r="CL4017" s="63"/>
      <c r="CM4017" s="63"/>
      <c r="CN4017" s="63"/>
      <c r="CO4017" s="63"/>
      <c r="CP4017" s="63"/>
      <c r="CR4017" s="227"/>
      <c r="CS4017" s="74"/>
    </row>
    <row r="4018" spans="1:97" s="72" customFormat="1" ht="75.75" customHeight="1">
      <c r="A4018" s="63"/>
      <c r="B4018" s="63"/>
      <c r="C4018" s="63"/>
      <c r="D4018" s="63"/>
      <c r="E4018" s="63"/>
      <c r="F4018" s="63"/>
      <c r="G4018" s="63"/>
      <c r="H4018" s="63"/>
      <c r="I4018" s="63"/>
      <c r="J4018" s="63"/>
      <c r="K4018" s="63"/>
      <c r="L4018" s="63"/>
      <c r="M4018" s="63"/>
      <c r="N4018" s="63"/>
      <c r="O4018" s="63"/>
      <c r="P4018" s="63"/>
      <c r="Q4018" s="63"/>
      <c r="R4018" s="63"/>
      <c r="S4018" s="63"/>
      <c r="T4018" s="63"/>
      <c r="U4018" s="63"/>
      <c r="V4018" s="63"/>
      <c r="W4018" s="63"/>
      <c r="X4018" s="63"/>
      <c r="Y4018" s="63"/>
      <c r="Z4018" s="63"/>
      <c r="AA4018" s="63"/>
      <c r="AB4018" s="63"/>
      <c r="AC4018" s="63"/>
      <c r="AD4018" s="63"/>
      <c r="AE4018" s="63"/>
      <c r="AF4018" s="63"/>
      <c r="AG4018" s="63"/>
      <c r="AH4018" s="63"/>
      <c r="AI4018" s="63"/>
      <c r="AJ4018" s="63"/>
      <c r="AK4018" s="63"/>
      <c r="AL4018" s="63"/>
      <c r="AM4018" s="63"/>
      <c r="AN4018" s="63"/>
      <c r="AO4018" s="63"/>
      <c r="AP4018" s="63"/>
      <c r="AQ4018" s="63"/>
      <c r="AR4018" s="63"/>
      <c r="AS4018" s="63"/>
      <c r="AT4018" s="63"/>
      <c r="AU4018" s="63"/>
      <c r="AV4018" s="63"/>
      <c r="AW4018" s="63"/>
      <c r="AX4018" s="63"/>
      <c r="AY4018" s="63"/>
      <c r="AZ4018" s="63"/>
      <c r="BA4018" s="63"/>
      <c r="BB4018" s="63"/>
      <c r="BC4018" s="63"/>
      <c r="BD4018" s="63"/>
      <c r="BE4018" s="63"/>
      <c r="BF4018" s="63"/>
      <c r="BG4018" s="63"/>
      <c r="BH4018" s="63"/>
      <c r="BI4018" s="63"/>
      <c r="BJ4018" s="63"/>
      <c r="BK4018" s="63"/>
      <c r="BL4018" s="63"/>
      <c r="BM4018" s="63"/>
      <c r="BN4018" s="63"/>
      <c r="BO4018" s="63"/>
      <c r="BP4018" s="63"/>
      <c r="BQ4018" s="63"/>
      <c r="BR4018" s="63"/>
      <c r="BS4018" s="63"/>
      <c r="BT4018" s="63"/>
      <c r="BU4018" s="63"/>
      <c r="BV4018" s="63"/>
      <c r="BW4018" s="63"/>
      <c r="BX4018" s="63"/>
      <c r="BY4018" s="63"/>
      <c r="BZ4018" s="63"/>
      <c r="CA4018" s="63"/>
      <c r="CB4018" s="63"/>
      <c r="CC4018" s="63"/>
      <c r="CD4018" s="63"/>
      <c r="CE4018" s="63"/>
      <c r="CF4018" s="63"/>
      <c r="CG4018" s="63"/>
      <c r="CH4018" s="63"/>
      <c r="CI4018" s="63"/>
      <c r="CJ4018" s="63"/>
      <c r="CK4018" s="63"/>
      <c r="CL4018" s="63"/>
      <c r="CM4018" s="63"/>
      <c r="CN4018" s="63"/>
      <c r="CO4018" s="63"/>
      <c r="CP4018" s="63"/>
      <c r="CR4018" s="227"/>
      <c r="CS4018" s="74"/>
    </row>
    <row r="4019" spans="1:97" s="72" customFormat="1" ht="75.75" customHeight="1">
      <c r="A4019" s="63"/>
      <c r="B4019" s="63"/>
      <c r="C4019" s="63"/>
      <c r="D4019" s="63"/>
      <c r="E4019" s="63"/>
      <c r="F4019" s="63"/>
      <c r="G4019" s="63"/>
      <c r="H4019" s="63"/>
      <c r="I4019" s="63"/>
      <c r="J4019" s="63"/>
      <c r="K4019" s="63"/>
      <c r="L4019" s="63"/>
      <c r="M4019" s="63"/>
      <c r="N4019" s="63"/>
      <c r="O4019" s="63"/>
      <c r="P4019" s="63"/>
      <c r="Q4019" s="63"/>
      <c r="R4019" s="63"/>
      <c r="S4019" s="63"/>
      <c r="T4019" s="63"/>
      <c r="U4019" s="63"/>
      <c r="V4019" s="63"/>
      <c r="W4019" s="63"/>
      <c r="X4019" s="63"/>
      <c r="Y4019" s="63"/>
      <c r="Z4019" s="63"/>
      <c r="AA4019" s="63"/>
      <c r="AB4019" s="63"/>
      <c r="AC4019" s="63"/>
      <c r="AD4019" s="63"/>
      <c r="AE4019" s="63"/>
      <c r="AF4019" s="63"/>
      <c r="AG4019" s="63"/>
      <c r="AH4019" s="63"/>
      <c r="AI4019" s="63"/>
      <c r="AJ4019" s="63"/>
      <c r="AK4019" s="63"/>
      <c r="AL4019" s="63"/>
      <c r="AM4019" s="63"/>
      <c r="AN4019" s="63"/>
      <c r="AO4019" s="63"/>
      <c r="AP4019" s="63"/>
      <c r="AQ4019" s="63"/>
      <c r="AR4019" s="63"/>
      <c r="AS4019" s="63"/>
      <c r="AT4019" s="63"/>
      <c r="AU4019" s="63"/>
      <c r="AV4019" s="63"/>
      <c r="AW4019" s="63"/>
      <c r="AX4019" s="63"/>
      <c r="AY4019" s="63"/>
      <c r="AZ4019" s="63"/>
      <c r="BA4019" s="63"/>
      <c r="BB4019" s="63"/>
      <c r="BC4019" s="63"/>
      <c r="BD4019" s="63"/>
      <c r="BE4019" s="63"/>
      <c r="BF4019" s="63"/>
      <c r="BG4019" s="63"/>
      <c r="BH4019" s="63"/>
      <c r="BI4019" s="63"/>
      <c r="BJ4019" s="63"/>
      <c r="BK4019" s="63"/>
      <c r="BL4019" s="63"/>
      <c r="BM4019" s="63"/>
      <c r="BN4019" s="63"/>
      <c r="BO4019" s="63"/>
      <c r="BP4019" s="63"/>
      <c r="BQ4019" s="63"/>
      <c r="BR4019" s="63"/>
      <c r="BS4019" s="63"/>
      <c r="BT4019" s="63"/>
      <c r="BU4019" s="63"/>
      <c r="BV4019" s="63"/>
      <c r="BW4019" s="63"/>
      <c r="BX4019" s="63"/>
      <c r="BY4019" s="63"/>
      <c r="BZ4019" s="63"/>
      <c r="CA4019" s="63"/>
      <c r="CB4019" s="63"/>
      <c r="CC4019" s="63"/>
      <c r="CD4019" s="63"/>
      <c r="CE4019" s="63"/>
      <c r="CF4019" s="63"/>
      <c r="CG4019" s="63"/>
      <c r="CH4019" s="63"/>
      <c r="CI4019" s="63"/>
      <c r="CJ4019" s="63"/>
      <c r="CK4019" s="63"/>
      <c r="CL4019" s="63"/>
      <c r="CM4019" s="63"/>
      <c r="CN4019" s="63"/>
      <c r="CO4019" s="63"/>
      <c r="CP4019" s="63"/>
      <c r="CR4019" s="227"/>
      <c r="CS4019" s="74"/>
    </row>
    <row r="4020" spans="1:97" s="72" customFormat="1" ht="75.75" customHeight="1">
      <c r="A4020" s="63"/>
      <c r="B4020" s="63"/>
      <c r="C4020" s="63"/>
      <c r="D4020" s="63"/>
      <c r="E4020" s="63"/>
      <c r="F4020" s="63"/>
      <c r="G4020" s="63"/>
      <c r="H4020" s="63"/>
      <c r="I4020" s="63"/>
      <c r="J4020" s="63"/>
      <c r="K4020" s="63"/>
      <c r="L4020" s="63"/>
      <c r="M4020" s="63"/>
      <c r="N4020" s="63"/>
      <c r="O4020" s="63"/>
      <c r="P4020" s="63"/>
      <c r="Q4020" s="63"/>
      <c r="R4020" s="63"/>
      <c r="S4020" s="63"/>
      <c r="T4020" s="63"/>
      <c r="U4020" s="63"/>
      <c r="V4020" s="63"/>
      <c r="W4020" s="63"/>
      <c r="X4020" s="63"/>
      <c r="Y4020" s="63"/>
      <c r="Z4020" s="63"/>
      <c r="AA4020" s="63"/>
      <c r="AB4020" s="63"/>
      <c r="AC4020" s="63"/>
      <c r="AD4020" s="63"/>
      <c r="AE4020" s="63"/>
      <c r="AF4020" s="63"/>
      <c r="AG4020" s="63"/>
      <c r="AH4020" s="63"/>
      <c r="AI4020" s="63"/>
      <c r="AJ4020" s="63"/>
      <c r="AK4020" s="63"/>
      <c r="AL4020" s="63"/>
      <c r="AM4020" s="63"/>
      <c r="AN4020" s="63"/>
      <c r="AO4020" s="63"/>
      <c r="AP4020" s="63"/>
      <c r="AQ4020" s="63"/>
      <c r="AR4020" s="63"/>
      <c r="AS4020" s="63"/>
      <c r="AT4020" s="63"/>
      <c r="AU4020" s="63"/>
      <c r="AV4020" s="63"/>
      <c r="AW4020" s="63"/>
      <c r="AX4020" s="63"/>
      <c r="AY4020" s="63"/>
      <c r="AZ4020" s="63"/>
      <c r="BA4020" s="63"/>
      <c r="BB4020" s="63"/>
      <c r="BC4020" s="63"/>
      <c r="BD4020" s="63"/>
      <c r="BE4020" s="63"/>
      <c r="BF4020" s="63"/>
      <c r="BG4020" s="63"/>
      <c r="BH4020" s="63"/>
      <c r="BI4020" s="63"/>
      <c r="BJ4020" s="63"/>
      <c r="BK4020" s="63"/>
      <c r="BL4020" s="63"/>
      <c r="BM4020" s="63"/>
      <c r="BN4020" s="63"/>
      <c r="BO4020" s="63"/>
      <c r="BP4020" s="63"/>
      <c r="BQ4020" s="63"/>
      <c r="BR4020" s="63"/>
      <c r="BS4020" s="63"/>
      <c r="BT4020" s="63"/>
      <c r="BU4020" s="63"/>
      <c r="BV4020" s="63"/>
      <c r="BW4020" s="63"/>
      <c r="BX4020" s="63"/>
      <c r="BY4020" s="63"/>
      <c r="BZ4020" s="63"/>
      <c r="CA4020" s="63"/>
      <c r="CB4020" s="63"/>
      <c r="CC4020" s="63"/>
      <c r="CD4020" s="63"/>
      <c r="CE4020" s="63"/>
      <c r="CF4020" s="63"/>
      <c r="CG4020" s="63"/>
      <c r="CH4020" s="63"/>
      <c r="CI4020" s="63"/>
      <c r="CJ4020" s="63"/>
      <c r="CK4020" s="63"/>
      <c r="CL4020" s="63"/>
      <c r="CM4020" s="63"/>
      <c r="CN4020" s="63"/>
      <c r="CO4020" s="63"/>
      <c r="CP4020" s="63"/>
      <c r="CR4020" s="227"/>
      <c r="CS4020" s="74"/>
    </row>
    <row r="4021" spans="1:97" s="72" customFormat="1" ht="75.75" customHeight="1">
      <c r="A4021" s="63"/>
      <c r="B4021" s="63"/>
      <c r="C4021" s="63"/>
      <c r="D4021" s="63"/>
      <c r="E4021" s="63"/>
      <c r="F4021" s="63"/>
      <c r="G4021" s="63"/>
      <c r="H4021" s="63"/>
      <c r="I4021" s="63"/>
      <c r="J4021" s="63"/>
      <c r="K4021" s="63"/>
      <c r="L4021" s="63"/>
      <c r="M4021" s="63"/>
      <c r="N4021" s="63"/>
      <c r="O4021" s="63"/>
      <c r="P4021" s="63"/>
      <c r="Q4021" s="63"/>
      <c r="R4021" s="63"/>
      <c r="S4021" s="63"/>
      <c r="T4021" s="63"/>
      <c r="U4021" s="63"/>
      <c r="V4021" s="63"/>
      <c r="W4021" s="63"/>
      <c r="X4021" s="63"/>
      <c r="Y4021" s="63"/>
      <c r="Z4021" s="63"/>
      <c r="AA4021" s="63"/>
      <c r="AB4021" s="63"/>
      <c r="AC4021" s="63"/>
      <c r="AD4021" s="63"/>
      <c r="AE4021" s="63"/>
      <c r="AF4021" s="63"/>
      <c r="AG4021" s="63"/>
      <c r="AH4021" s="63"/>
      <c r="AI4021" s="63"/>
      <c r="AJ4021" s="63"/>
      <c r="AK4021" s="63"/>
      <c r="AL4021" s="63"/>
      <c r="AM4021" s="63"/>
      <c r="AN4021" s="63"/>
      <c r="AO4021" s="63"/>
      <c r="AP4021" s="63"/>
      <c r="AQ4021" s="63"/>
      <c r="AR4021" s="63"/>
      <c r="AS4021" s="63"/>
      <c r="AT4021" s="63"/>
      <c r="AU4021" s="63"/>
      <c r="AV4021" s="63"/>
      <c r="AW4021" s="63"/>
      <c r="AX4021" s="63"/>
      <c r="AY4021" s="63"/>
      <c r="AZ4021" s="63"/>
      <c r="BA4021" s="63"/>
      <c r="BB4021" s="63"/>
      <c r="BC4021" s="63"/>
      <c r="BD4021" s="63"/>
      <c r="BE4021" s="63"/>
      <c r="BF4021" s="63"/>
      <c r="BG4021" s="63"/>
      <c r="BH4021" s="63"/>
      <c r="BI4021" s="63"/>
      <c r="BJ4021" s="63"/>
      <c r="BK4021" s="63"/>
      <c r="BL4021" s="63"/>
      <c r="BM4021" s="63"/>
      <c r="BN4021" s="63"/>
      <c r="BO4021" s="63"/>
      <c r="BP4021" s="63"/>
      <c r="BQ4021" s="63"/>
      <c r="BR4021" s="63"/>
      <c r="BS4021" s="63"/>
      <c r="BT4021" s="63"/>
      <c r="BU4021" s="63"/>
      <c r="BV4021" s="63"/>
      <c r="BW4021" s="63"/>
      <c r="BX4021" s="63"/>
      <c r="BY4021" s="63"/>
      <c r="BZ4021" s="63"/>
      <c r="CA4021" s="63"/>
      <c r="CB4021" s="63"/>
      <c r="CC4021" s="63"/>
      <c r="CD4021" s="63"/>
      <c r="CE4021" s="63"/>
      <c r="CF4021" s="63"/>
      <c r="CG4021" s="63"/>
      <c r="CH4021" s="63"/>
      <c r="CI4021" s="63"/>
      <c r="CJ4021" s="63"/>
      <c r="CK4021" s="63"/>
      <c r="CL4021" s="63"/>
      <c r="CM4021" s="63"/>
      <c r="CN4021" s="63"/>
      <c r="CO4021" s="63"/>
      <c r="CP4021" s="63"/>
      <c r="CR4021" s="227"/>
      <c r="CS4021" s="74"/>
    </row>
    <row r="4022" spans="1:97" s="72" customFormat="1" ht="75.75" customHeight="1">
      <c r="A4022" s="63"/>
      <c r="B4022" s="63"/>
      <c r="C4022" s="63"/>
      <c r="D4022" s="63"/>
      <c r="E4022" s="63"/>
      <c r="F4022" s="63"/>
      <c r="G4022" s="63"/>
      <c r="H4022" s="63"/>
      <c r="I4022" s="63"/>
      <c r="J4022" s="63"/>
      <c r="K4022" s="63"/>
      <c r="L4022" s="63"/>
      <c r="M4022" s="63"/>
      <c r="N4022" s="63"/>
      <c r="O4022" s="63"/>
      <c r="P4022" s="63"/>
      <c r="Q4022" s="63"/>
      <c r="R4022" s="63"/>
      <c r="S4022" s="63"/>
      <c r="T4022" s="63"/>
      <c r="U4022" s="63"/>
      <c r="V4022" s="63"/>
      <c r="W4022" s="63"/>
      <c r="X4022" s="63"/>
      <c r="Y4022" s="63"/>
      <c r="Z4022" s="63"/>
      <c r="AA4022" s="63"/>
      <c r="AB4022" s="63"/>
      <c r="AC4022" s="63"/>
      <c r="AD4022" s="63"/>
      <c r="AE4022" s="63"/>
      <c r="AF4022" s="63"/>
      <c r="AG4022" s="63"/>
      <c r="AH4022" s="63"/>
      <c r="AI4022" s="63"/>
      <c r="AJ4022" s="63"/>
      <c r="AK4022" s="63"/>
      <c r="AL4022" s="63"/>
      <c r="AM4022" s="63"/>
      <c r="AN4022" s="63"/>
      <c r="AO4022" s="63"/>
      <c r="AP4022" s="63"/>
      <c r="AQ4022" s="63"/>
      <c r="AR4022" s="63"/>
      <c r="AS4022" s="63"/>
      <c r="AT4022" s="63"/>
      <c r="AU4022" s="63"/>
      <c r="AV4022" s="63"/>
      <c r="AW4022" s="63"/>
      <c r="AX4022" s="63"/>
      <c r="AY4022" s="63"/>
      <c r="AZ4022" s="63"/>
      <c r="BA4022" s="63"/>
      <c r="BB4022" s="63"/>
      <c r="BC4022" s="63"/>
      <c r="BD4022" s="63"/>
      <c r="BE4022" s="63"/>
      <c r="BF4022" s="63"/>
      <c r="BG4022" s="63"/>
      <c r="BH4022" s="63"/>
      <c r="BI4022" s="63"/>
      <c r="BJ4022" s="63"/>
      <c r="BK4022" s="63"/>
      <c r="BL4022" s="63"/>
      <c r="BM4022" s="63"/>
      <c r="BN4022" s="63"/>
      <c r="BO4022" s="63"/>
      <c r="BP4022" s="63"/>
      <c r="BQ4022" s="63"/>
      <c r="BR4022" s="63"/>
      <c r="BS4022" s="63"/>
      <c r="BT4022" s="63"/>
      <c r="BU4022" s="63"/>
      <c r="BV4022" s="63"/>
      <c r="BW4022" s="63"/>
      <c r="BX4022" s="63"/>
      <c r="BY4022" s="63"/>
      <c r="BZ4022" s="63"/>
      <c r="CA4022" s="63"/>
      <c r="CB4022" s="63"/>
      <c r="CC4022" s="63"/>
      <c r="CD4022" s="63"/>
      <c r="CE4022" s="63"/>
      <c r="CF4022" s="63"/>
      <c r="CG4022" s="63"/>
      <c r="CH4022" s="63"/>
      <c r="CI4022" s="63"/>
      <c r="CJ4022" s="63"/>
      <c r="CK4022" s="63"/>
      <c r="CL4022" s="63"/>
      <c r="CM4022" s="63"/>
      <c r="CN4022" s="63"/>
      <c r="CO4022" s="63"/>
      <c r="CP4022" s="63"/>
      <c r="CR4022" s="227"/>
      <c r="CS4022" s="74"/>
    </row>
    <row r="4023" spans="1:97" s="72" customFormat="1" ht="75.75" customHeight="1">
      <c r="A4023" s="63"/>
      <c r="B4023" s="63"/>
      <c r="C4023" s="63"/>
      <c r="D4023" s="63"/>
      <c r="E4023" s="63"/>
      <c r="F4023" s="63"/>
      <c r="G4023" s="63"/>
      <c r="H4023" s="63"/>
      <c r="I4023" s="63"/>
      <c r="J4023" s="63"/>
      <c r="K4023" s="63"/>
      <c r="L4023" s="63"/>
      <c r="M4023" s="63"/>
      <c r="N4023" s="63"/>
      <c r="O4023" s="63"/>
      <c r="P4023" s="63"/>
      <c r="Q4023" s="63"/>
      <c r="R4023" s="63"/>
      <c r="S4023" s="63"/>
      <c r="T4023" s="63"/>
      <c r="U4023" s="63"/>
      <c r="V4023" s="63"/>
      <c r="W4023" s="63"/>
      <c r="X4023" s="63"/>
      <c r="Y4023" s="63"/>
      <c r="Z4023" s="63"/>
      <c r="AA4023" s="63"/>
      <c r="AB4023" s="63"/>
      <c r="AC4023" s="63"/>
      <c r="AD4023" s="63"/>
      <c r="AE4023" s="63"/>
      <c r="AF4023" s="63"/>
      <c r="AG4023" s="63"/>
      <c r="AH4023" s="63"/>
      <c r="AI4023" s="63"/>
      <c r="AJ4023" s="63"/>
      <c r="AK4023" s="63"/>
      <c r="AL4023" s="63"/>
      <c r="AM4023" s="63"/>
      <c r="AN4023" s="63"/>
      <c r="AO4023" s="63"/>
      <c r="AP4023" s="63"/>
      <c r="AQ4023" s="63"/>
      <c r="AR4023" s="63"/>
      <c r="AS4023" s="63"/>
      <c r="AT4023" s="63"/>
      <c r="AU4023" s="63"/>
      <c r="AV4023" s="63"/>
      <c r="AW4023" s="63"/>
      <c r="AX4023" s="63"/>
      <c r="AY4023" s="63"/>
      <c r="AZ4023" s="63"/>
      <c r="BA4023" s="63"/>
      <c r="BB4023" s="63"/>
      <c r="BC4023" s="63"/>
      <c r="BD4023" s="63"/>
      <c r="BE4023" s="63"/>
      <c r="BF4023" s="63"/>
      <c r="BG4023" s="63"/>
      <c r="BH4023" s="63"/>
      <c r="BI4023" s="63"/>
      <c r="BJ4023" s="63"/>
      <c r="BK4023" s="63"/>
      <c r="BL4023" s="63"/>
      <c r="BM4023" s="63"/>
      <c r="BN4023" s="63"/>
      <c r="BO4023" s="63"/>
      <c r="BP4023" s="63"/>
      <c r="BQ4023" s="63"/>
      <c r="BR4023" s="63"/>
      <c r="BS4023" s="63"/>
      <c r="BT4023" s="63"/>
      <c r="BU4023" s="63"/>
      <c r="BV4023" s="63"/>
      <c r="BW4023" s="63"/>
      <c r="BX4023" s="63"/>
      <c r="BY4023" s="63"/>
      <c r="BZ4023" s="63"/>
      <c r="CA4023" s="63"/>
      <c r="CB4023" s="63"/>
      <c r="CC4023" s="63"/>
      <c r="CD4023" s="63"/>
      <c r="CE4023" s="63"/>
      <c r="CF4023" s="63"/>
      <c r="CG4023" s="63"/>
      <c r="CH4023" s="63"/>
      <c r="CI4023" s="63"/>
      <c r="CJ4023" s="63"/>
      <c r="CK4023" s="63"/>
      <c r="CL4023" s="63"/>
      <c r="CM4023" s="63"/>
      <c r="CN4023" s="63"/>
      <c r="CO4023" s="63"/>
      <c r="CP4023" s="63"/>
      <c r="CR4023" s="227"/>
      <c r="CS4023" s="74"/>
    </row>
    <row r="4024" spans="1:97" s="72" customFormat="1" ht="75.75" customHeight="1">
      <c r="A4024" s="63"/>
      <c r="B4024" s="63"/>
      <c r="C4024" s="63"/>
      <c r="D4024" s="63"/>
      <c r="E4024" s="63"/>
      <c r="F4024" s="63"/>
      <c r="G4024" s="63"/>
      <c r="H4024" s="63"/>
      <c r="I4024" s="63"/>
      <c r="J4024" s="63"/>
      <c r="K4024" s="63"/>
      <c r="L4024" s="63"/>
      <c r="M4024" s="63"/>
      <c r="N4024" s="63"/>
      <c r="O4024" s="63"/>
      <c r="P4024" s="63"/>
      <c r="Q4024" s="63"/>
      <c r="R4024" s="63"/>
      <c r="S4024" s="63"/>
      <c r="T4024" s="63"/>
      <c r="U4024" s="63"/>
      <c r="V4024" s="63"/>
      <c r="W4024" s="63"/>
      <c r="X4024" s="63"/>
      <c r="Y4024" s="63"/>
      <c r="Z4024" s="63"/>
      <c r="AA4024" s="63"/>
      <c r="AB4024" s="63"/>
      <c r="AC4024" s="63"/>
      <c r="AD4024" s="63"/>
      <c r="AE4024" s="63"/>
      <c r="AF4024" s="63"/>
      <c r="AG4024" s="63"/>
      <c r="AH4024" s="63"/>
      <c r="AI4024" s="63"/>
      <c r="AJ4024" s="63"/>
      <c r="AK4024" s="63"/>
      <c r="AL4024" s="63"/>
      <c r="AM4024" s="63"/>
      <c r="AN4024" s="63"/>
      <c r="AO4024" s="63"/>
      <c r="AP4024" s="63"/>
      <c r="AQ4024" s="63"/>
      <c r="AR4024" s="63"/>
      <c r="AS4024" s="63"/>
      <c r="AT4024" s="63"/>
      <c r="AU4024" s="63"/>
      <c r="AV4024" s="63"/>
      <c r="AW4024" s="63"/>
      <c r="AX4024" s="63"/>
      <c r="AY4024" s="63"/>
      <c r="AZ4024" s="63"/>
      <c r="BA4024" s="63"/>
      <c r="BB4024" s="63"/>
      <c r="BC4024" s="63"/>
      <c r="BD4024" s="63"/>
      <c r="BE4024" s="63"/>
      <c r="BF4024" s="63"/>
      <c r="BG4024" s="63"/>
      <c r="BH4024" s="63"/>
      <c r="BI4024" s="63"/>
      <c r="BJ4024" s="63"/>
      <c r="BK4024" s="63"/>
      <c r="BL4024" s="63"/>
      <c r="BM4024" s="63"/>
      <c r="BN4024" s="63"/>
      <c r="BO4024" s="63"/>
      <c r="BP4024" s="63"/>
      <c r="BQ4024" s="63"/>
      <c r="BR4024" s="63"/>
      <c r="BS4024" s="63"/>
      <c r="BT4024" s="63"/>
      <c r="BU4024" s="63"/>
      <c r="BV4024" s="63"/>
      <c r="BW4024" s="63"/>
      <c r="BX4024" s="63"/>
      <c r="BY4024" s="63"/>
      <c r="BZ4024" s="63"/>
      <c r="CA4024" s="63"/>
      <c r="CB4024" s="63"/>
      <c r="CC4024" s="63"/>
      <c r="CD4024" s="63"/>
      <c r="CE4024" s="63"/>
      <c r="CF4024" s="63"/>
      <c r="CG4024" s="63"/>
      <c r="CH4024" s="63"/>
      <c r="CI4024" s="63"/>
      <c r="CJ4024" s="63"/>
      <c r="CK4024" s="63"/>
      <c r="CL4024" s="63"/>
      <c r="CM4024" s="63"/>
      <c r="CN4024" s="63"/>
      <c r="CO4024" s="63"/>
      <c r="CP4024" s="63"/>
      <c r="CR4024" s="227"/>
      <c r="CS4024" s="74"/>
    </row>
    <row r="4025" spans="1:97" s="72" customFormat="1" ht="75.75" customHeight="1">
      <c r="A4025" s="63"/>
      <c r="B4025" s="63"/>
      <c r="C4025" s="63"/>
      <c r="D4025" s="63"/>
      <c r="E4025" s="63"/>
      <c r="F4025" s="63"/>
      <c r="G4025" s="63"/>
      <c r="H4025" s="63"/>
      <c r="I4025" s="63"/>
      <c r="J4025" s="63"/>
      <c r="K4025" s="63"/>
      <c r="L4025" s="63"/>
      <c r="M4025" s="63"/>
      <c r="N4025" s="63"/>
      <c r="O4025" s="63"/>
      <c r="P4025" s="63"/>
      <c r="Q4025" s="63"/>
      <c r="R4025" s="63"/>
      <c r="S4025" s="63"/>
      <c r="T4025" s="63"/>
      <c r="U4025" s="63"/>
      <c r="V4025" s="63"/>
      <c r="W4025" s="63"/>
      <c r="X4025" s="63"/>
      <c r="Y4025" s="63"/>
      <c r="Z4025" s="63"/>
      <c r="AA4025" s="63"/>
      <c r="AB4025" s="63"/>
      <c r="AC4025" s="63"/>
      <c r="AD4025" s="63"/>
      <c r="AE4025" s="63"/>
      <c r="AF4025" s="63"/>
      <c r="AG4025" s="63"/>
      <c r="AH4025" s="63"/>
      <c r="AI4025" s="63"/>
      <c r="AJ4025" s="63"/>
      <c r="AK4025" s="63"/>
      <c r="AL4025" s="63"/>
      <c r="AM4025" s="63"/>
      <c r="AN4025" s="63"/>
      <c r="AO4025" s="63"/>
      <c r="AP4025" s="63"/>
      <c r="AQ4025" s="63"/>
      <c r="AR4025" s="63"/>
      <c r="AS4025" s="63"/>
      <c r="AT4025" s="63"/>
      <c r="AU4025" s="63"/>
      <c r="AV4025" s="63"/>
      <c r="AW4025" s="63"/>
      <c r="AX4025" s="63"/>
      <c r="AY4025" s="63"/>
      <c r="AZ4025" s="63"/>
      <c r="BA4025" s="63"/>
      <c r="BB4025" s="63"/>
      <c r="BC4025" s="63"/>
      <c r="BD4025" s="63"/>
      <c r="BE4025" s="63"/>
      <c r="BF4025" s="63"/>
      <c r="BG4025" s="63"/>
      <c r="BH4025" s="63"/>
      <c r="BI4025" s="63"/>
      <c r="BJ4025" s="63"/>
      <c r="BK4025" s="63"/>
      <c r="BL4025" s="63"/>
      <c r="BM4025" s="63"/>
      <c r="BN4025" s="63"/>
      <c r="BO4025" s="63"/>
      <c r="BP4025" s="63"/>
      <c r="BQ4025" s="63"/>
      <c r="BR4025" s="63"/>
      <c r="BS4025" s="63"/>
      <c r="BT4025" s="63"/>
      <c r="BU4025" s="63"/>
      <c r="BV4025" s="63"/>
      <c r="BW4025" s="63"/>
      <c r="BX4025" s="63"/>
      <c r="BY4025" s="63"/>
      <c r="BZ4025" s="63"/>
      <c r="CA4025" s="63"/>
      <c r="CB4025" s="63"/>
      <c r="CC4025" s="63"/>
      <c r="CD4025" s="63"/>
      <c r="CE4025" s="63"/>
      <c r="CF4025" s="63"/>
      <c r="CG4025" s="63"/>
      <c r="CH4025" s="63"/>
      <c r="CI4025" s="63"/>
      <c r="CJ4025" s="63"/>
      <c r="CK4025" s="63"/>
      <c r="CL4025" s="63"/>
      <c r="CM4025" s="63"/>
      <c r="CN4025" s="63"/>
      <c r="CO4025" s="63"/>
      <c r="CP4025" s="63"/>
      <c r="CR4025" s="227"/>
      <c r="CS4025" s="74"/>
    </row>
    <row r="4026" spans="1:97" s="72" customFormat="1" ht="75.75" customHeight="1">
      <c r="A4026" s="63"/>
      <c r="B4026" s="63"/>
      <c r="C4026" s="63"/>
      <c r="D4026" s="63"/>
      <c r="E4026" s="63"/>
      <c r="F4026" s="63"/>
      <c r="G4026" s="63"/>
      <c r="H4026" s="63"/>
      <c r="I4026" s="63"/>
      <c r="J4026" s="63"/>
      <c r="K4026" s="63"/>
      <c r="L4026" s="63"/>
      <c r="M4026" s="63"/>
      <c r="N4026" s="63"/>
      <c r="O4026" s="63"/>
      <c r="P4026" s="63"/>
      <c r="Q4026" s="63"/>
      <c r="R4026" s="63"/>
      <c r="S4026" s="63"/>
      <c r="T4026" s="63"/>
      <c r="U4026" s="63"/>
      <c r="V4026" s="63"/>
      <c r="W4026" s="63"/>
      <c r="X4026" s="63"/>
      <c r="Y4026" s="63"/>
      <c r="Z4026" s="63"/>
      <c r="AA4026" s="63"/>
      <c r="AB4026" s="63"/>
      <c r="AC4026" s="63"/>
      <c r="AD4026" s="63"/>
      <c r="AE4026" s="63"/>
      <c r="AF4026" s="63"/>
      <c r="AG4026" s="63"/>
      <c r="AH4026" s="63"/>
      <c r="AI4026" s="63"/>
      <c r="AJ4026" s="63"/>
      <c r="AK4026" s="63"/>
      <c r="AL4026" s="63"/>
      <c r="AM4026" s="63"/>
      <c r="AN4026" s="63"/>
      <c r="AO4026" s="63"/>
      <c r="AP4026" s="63"/>
      <c r="AQ4026" s="63"/>
      <c r="AR4026" s="63"/>
      <c r="AS4026" s="63"/>
      <c r="AT4026" s="63"/>
      <c r="AU4026" s="63"/>
      <c r="AV4026" s="63"/>
      <c r="AW4026" s="63"/>
      <c r="AX4026" s="63"/>
      <c r="AY4026" s="63"/>
      <c r="AZ4026" s="63"/>
      <c r="BA4026" s="63"/>
      <c r="BB4026" s="63"/>
      <c r="BC4026" s="63"/>
      <c r="BD4026" s="63"/>
      <c r="BE4026" s="63"/>
      <c r="BF4026" s="63"/>
      <c r="BG4026" s="63"/>
      <c r="BH4026" s="63"/>
      <c r="BI4026" s="63"/>
      <c r="BJ4026" s="63"/>
      <c r="BK4026" s="63"/>
      <c r="BL4026" s="63"/>
      <c r="BM4026" s="63"/>
      <c r="BN4026" s="63"/>
      <c r="BO4026" s="63"/>
      <c r="BP4026" s="63"/>
      <c r="BQ4026" s="63"/>
      <c r="BR4026" s="63"/>
      <c r="BS4026" s="63"/>
      <c r="BT4026" s="63"/>
      <c r="BU4026" s="63"/>
      <c r="BV4026" s="63"/>
      <c r="BW4026" s="63"/>
      <c r="BX4026" s="63"/>
      <c r="BY4026" s="63"/>
      <c r="BZ4026" s="63"/>
      <c r="CA4026" s="63"/>
      <c r="CB4026" s="63"/>
      <c r="CC4026" s="63"/>
      <c r="CD4026" s="63"/>
      <c r="CE4026" s="63"/>
      <c r="CF4026" s="63"/>
      <c r="CG4026" s="63"/>
      <c r="CH4026" s="63"/>
      <c r="CI4026" s="63"/>
      <c r="CJ4026" s="63"/>
      <c r="CK4026" s="63"/>
      <c r="CL4026" s="63"/>
      <c r="CM4026" s="63"/>
      <c r="CN4026" s="63"/>
      <c r="CO4026" s="63"/>
      <c r="CP4026" s="63"/>
      <c r="CR4026" s="227"/>
      <c r="CS4026" s="74"/>
    </row>
    <row r="4027" spans="1:97" s="72" customFormat="1" ht="75.75" customHeight="1">
      <c r="A4027" s="63"/>
      <c r="B4027" s="63"/>
      <c r="C4027" s="63"/>
      <c r="D4027" s="63"/>
      <c r="E4027" s="63"/>
      <c r="F4027" s="63"/>
      <c r="G4027" s="63"/>
      <c r="H4027" s="63"/>
      <c r="I4027" s="63"/>
      <c r="J4027" s="63"/>
      <c r="K4027" s="63"/>
      <c r="L4027" s="63"/>
      <c r="M4027" s="63"/>
      <c r="N4027" s="63"/>
      <c r="O4027" s="63"/>
      <c r="P4027" s="63"/>
      <c r="Q4027" s="63"/>
      <c r="R4027" s="63"/>
      <c r="S4027" s="63"/>
      <c r="T4027" s="63"/>
      <c r="U4027" s="63"/>
      <c r="V4027" s="63"/>
      <c r="W4027" s="63"/>
      <c r="X4027" s="63"/>
      <c r="Y4027" s="63"/>
      <c r="Z4027" s="63"/>
      <c r="AA4027" s="63"/>
      <c r="AB4027" s="63"/>
      <c r="AC4027" s="63"/>
      <c r="AD4027" s="63"/>
      <c r="AE4027" s="63"/>
      <c r="AF4027" s="63"/>
      <c r="AG4027" s="63"/>
      <c r="AH4027" s="63"/>
      <c r="AI4027" s="63"/>
      <c r="AJ4027" s="63"/>
      <c r="AK4027" s="63"/>
      <c r="AL4027" s="63"/>
      <c r="AM4027" s="63"/>
      <c r="AN4027" s="63"/>
      <c r="AO4027" s="63"/>
      <c r="AP4027" s="63"/>
      <c r="AQ4027" s="63"/>
      <c r="AR4027" s="63"/>
      <c r="AS4027" s="63"/>
      <c r="AT4027" s="63"/>
      <c r="AU4027" s="63"/>
      <c r="AV4027" s="63"/>
      <c r="AW4027" s="63"/>
      <c r="AX4027" s="63"/>
      <c r="AY4027" s="63"/>
      <c r="AZ4027" s="63"/>
      <c r="BA4027" s="63"/>
      <c r="BB4027" s="63"/>
      <c r="BC4027" s="63"/>
      <c r="BD4027" s="63"/>
      <c r="BE4027" s="63"/>
      <c r="BF4027" s="63"/>
      <c r="BG4027" s="63"/>
      <c r="BH4027" s="63"/>
      <c r="BI4027" s="63"/>
      <c r="BJ4027" s="63"/>
      <c r="BK4027" s="63"/>
      <c r="BL4027" s="63"/>
      <c r="BM4027" s="63"/>
      <c r="BN4027" s="63"/>
      <c r="BO4027" s="63"/>
      <c r="BP4027" s="63"/>
      <c r="BQ4027" s="63"/>
      <c r="BR4027" s="63"/>
      <c r="BS4027" s="63"/>
      <c r="BT4027" s="63"/>
      <c r="BU4027" s="63"/>
      <c r="BV4027" s="63"/>
      <c r="BW4027" s="63"/>
      <c r="BX4027" s="63"/>
      <c r="BY4027" s="63"/>
      <c r="BZ4027" s="63"/>
      <c r="CA4027" s="63"/>
      <c r="CB4027" s="63"/>
      <c r="CC4027" s="63"/>
      <c r="CD4027" s="63"/>
      <c r="CE4027" s="63"/>
      <c r="CF4027" s="63"/>
      <c r="CG4027" s="63"/>
      <c r="CH4027" s="63"/>
      <c r="CI4027" s="63"/>
      <c r="CJ4027" s="63"/>
      <c r="CK4027" s="63"/>
      <c r="CL4027" s="63"/>
      <c r="CM4027" s="63"/>
      <c r="CN4027" s="63"/>
      <c r="CO4027" s="63"/>
      <c r="CP4027" s="63"/>
      <c r="CR4027" s="227"/>
      <c r="CS4027" s="74"/>
    </row>
    <row r="4028" spans="1:97" s="72" customFormat="1" ht="75.75" customHeight="1">
      <c r="A4028" s="63"/>
      <c r="B4028" s="63"/>
      <c r="C4028" s="63"/>
      <c r="D4028" s="63"/>
      <c r="E4028" s="63"/>
      <c r="F4028" s="63"/>
      <c r="G4028" s="63"/>
      <c r="H4028" s="63"/>
      <c r="I4028" s="63"/>
      <c r="J4028" s="63"/>
      <c r="K4028" s="63"/>
      <c r="L4028" s="63"/>
      <c r="M4028" s="63"/>
      <c r="N4028" s="63"/>
      <c r="O4028" s="63"/>
      <c r="P4028" s="63"/>
      <c r="Q4028" s="63"/>
      <c r="R4028" s="63"/>
      <c r="S4028" s="63"/>
      <c r="T4028" s="63"/>
      <c r="U4028" s="63"/>
      <c r="V4028" s="63"/>
      <c r="W4028" s="63"/>
      <c r="X4028" s="63"/>
      <c r="Y4028" s="63"/>
      <c r="Z4028" s="63"/>
      <c r="AA4028" s="63"/>
      <c r="AB4028" s="63"/>
      <c r="AC4028" s="63"/>
      <c r="AD4028" s="63"/>
      <c r="AE4028" s="63"/>
      <c r="AF4028" s="63"/>
      <c r="AG4028" s="63"/>
      <c r="AH4028" s="63"/>
      <c r="AI4028" s="63"/>
      <c r="AJ4028" s="63"/>
      <c r="AK4028" s="63"/>
      <c r="AL4028" s="63"/>
      <c r="AM4028" s="63"/>
      <c r="AN4028" s="63"/>
      <c r="AO4028" s="63"/>
      <c r="AP4028" s="63"/>
      <c r="AQ4028" s="63"/>
      <c r="AR4028" s="63"/>
      <c r="AS4028" s="63"/>
      <c r="AT4028" s="63"/>
      <c r="AU4028" s="63"/>
      <c r="AV4028" s="63"/>
      <c r="AW4028" s="63"/>
      <c r="AX4028" s="63"/>
      <c r="AY4028" s="63"/>
      <c r="AZ4028" s="63"/>
      <c r="BA4028" s="63"/>
      <c r="BB4028" s="63"/>
      <c r="BC4028" s="63"/>
      <c r="BD4028" s="63"/>
      <c r="BE4028" s="63"/>
      <c r="BF4028" s="63"/>
      <c r="BG4028" s="63"/>
      <c r="BH4028" s="63"/>
      <c r="BI4028" s="63"/>
      <c r="BJ4028" s="63"/>
      <c r="BK4028" s="63"/>
      <c r="BL4028" s="63"/>
      <c r="BM4028" s="63"/>
      <c r="BN4028" s="63"/>
      <c r="BO4028" s="63"/>
      <c r="BP4028" s="63"/>
      <c r="BQ4028" s="63"/>
      <c r="BR4028" s="63"/>
      <c r="BS4028" s="63"/>
      <c r="BT4028" s="63"/>
      <c r="BU4028" s="63"/>
      <c r="BV4028" s="63"/>
      <c r="BW4028" s="63"/>
      <c r="BX4028" s="63"/>
      <c r="BY4028" s="63"/>
      <c r="BZ4028" s="63"/>
      <c r="CA4028" s="63"/>
      <c r="CB4028" s="63"/>
      <c r="CC4028" s="63"/>
      <c r="CD4028" s="63"/>
      <c r="CE4028" s="63"/>
      <c r="CF4028" s="63"/>
      <c r="CG4028" s="63"/>
      <c r="CH4028" s="63"/>
      <c r="CI4028" s="63"/>
      <c r="CJ4028" s="63"/>
      <c r="CK4028" s="63"/>
      <c r="CL4028" s="63"/>
      <c r="CM4028" s="63"/>
      <c r="CN4028" s="63"/>
      <c r="CO4028" s="63"/>
      <c r="CP4028" s="63"/>
      <c r="CR4028" s="227"/>
      <c r="CS4028" s="74"/>
    </row>
    <row r="4029" spans="1:97" s="72" customFormat="1" ht="75.75" customHeight="1">
      <c r="A4029" s="63"/>
      <c r="B4029" s="63"/>
      <c r="C4029" s="63"/>
      <c r="D4029" s="63"/>
      <c r="E4029" s="63"/>
      <c r="F4029" s="63"/>
      <c r="G4029" s="63"/>
      <c r="H4029" s="63"/>
      <c r="I4029" s="63"/>
      <c r="J4029" s="63"/>
      <c r="K4029" s="63"/>
      <c r="L4029" s="63"/>
      <c r="M4029" s="63"/>
      <c r="N4029" s="63"/>
      <c r="O4029" s="63"/>
      <c r="P4029" s="63"/>
      <c r="Q4029" s="63"/>
      <c r="R4029" s="63"/>
      <c r="S4029" s="63"/>
      <c r="T4029" s="63"/>
      <c r="U4029" s="63"/>
      <c r="V4029" s="63"/>
      <c r="W4029" s="63"/>
      <c r="X4029" s="63"/>
      <c r="Y4029" s="63"/>
      <c r="Z4029" s="63"/>
      <c r="AA4029" s="63"/>
      <c r="AB4029" s="63"/>
      <c r="AC4029" s="63"/>
      <c r="AD4029" s="63"/>
      <c r="AE4029" s="63"/>
      <c r="AF4029" s="63"/>
      <c r="AG4029" s="63"/>
      <c r="AH4029" s="63"/>
      <c r="AI4029" s="63"/>
      <c r="AJ4029" s="63"/>
      <c r="AK4029" s="63"/>
      <c r="AL4029" s="63"/>
      <c r="AM4029" s="63"/>
      <c r="AN4029" s="63"/>
      <c r="AO4029" s="63"/>
      <c r="AP4029" s="63"/>
      <c r="AQ4029" s="63"/>
      <c r="AR4029" s="63"/>
      <c r="AS4029" s="63"/>
      <c r="AT4029" s="63"/>
      <c r="AU4029" s="63"/>
      <c r="AV4029" s="63"/>
      <c r="AW4029" s="63"/>
      <c r="AX4029" s="63"/>
      <c r="AY4029" s="63"/>
      <c r="AZ4029" s="63"/>
      <c r="BA4029" s="63"/>
      <c r="BB4029" s="63"/>
      <c r="BC4029" s="63"/>
      <c r="BD4029" s="63"/>
      <c r="BE4029" s="63"/>
      <c r="BF4029" s="63"/>
      <c r="BG4029" s="63"/>
      <c r="BH4029" s="63"/>
      <c r="BI4029" s="63"/>
      <c r="BJ4029" s="63"/>
      <c r="BK4029" s="63"/>
      <c r="BL4029" s="63"/>
      <c r="BM4029" s="63"/>
      <c r="BN4029" s="63"/>
      <c r="BO4029" s="63"/>
      <c r="BP4029" s="63"/>
      <c r="BQ4029" s="63"/>
      <c r="BR4029" s="63"/>
      <c r="BS4029" s="63"/>
      <c r="BT4029" s="63"/>
      <c r="BU4029" s="63"/>
      <c r="BV4029" s="63"/>
      <c r="BW4029" s="63"/>
      <c r="BX4029" s="63"/>
      <c r="BY4029" s="63"/>
      <c r="BZ4029" s="63"/>
      <c r="CA4029" s="63"/>
      <c r="CB4029" s="63"/>
      <c r="CC4029" s="63"/>
      <c r="CD4029" s="63"/>
      <c r="CE4029" s="63"/>
      <c r="CF4029" s="63"/>
      <c r="CG4029" s="63"/>
      <c r="CH4029" s="63"/>
      <c r="CI4029" s="63"/>
      <c r="CJ4029" s="63"/>
      <c r="CK4029" s="63"/>
      <c r="CL4029" s="63"/>
      <c r="CM4029" s="63"/>
      <c r="CN4029" s="63"/>
      <c r="CO4029" s="63"/>
      <c r="CP4029" s="63"/>
      <c r="CR4029" s="227"/>
      <c r="CS4029" s="74"/>
    </row>
    <row r="4030" spans="1:97" s="72" customFormat="1" ht="75.75" customHeight="1">
      <c r="A4030" s="63"/>
      <c r="B4030" s="63"/>
      <c r="C4030" s="63"/>
      <c r="D4030" s="63"/>
      <c r="E4030" s="63"/>
      <c r="F4030" s="63"/>
      <c r="G4030" s="63"/>
      <c r="H4030" s="63"/>
      <c r="I4030" s="63"/>
      <c r="J4030" s="63"/>
      <c r="K4030" s="63"/>
      <c r="L4030" s="63"/>
      <c r="M4030" s="63"/>
      <c r="N4030" s="63"/>
      <c r="O4030" s="63"/>
      <c r="P4030" s="63"/>
      <c r="Q4030" s="63"/>
      <c r="R4030" s="63"/>
      <c r="S4030" s="63"/>
      <c r="T4030" s="63"/>
      <c r="U4030" s="63"/>
      <c r="V4030" s="63"/>
      <c r="W4030" s="63"/>
      <c r="X4030" s="63"/>
      <c r="Y4030" s="63"/>
      <c r="Z4030" s="63"/>
      <c r="AA4030" s="63"/>
      <c r="AB4030" s="63"/>
      <c r="AC4030" s="63"/>
      <c r="AD4030" s="63"/>
      <c r="AE4030" s="63"/>
      <c r="AF4030" s="63"/>
      <c r="AG4030" s="63"/>
      <c r="AH4030" s="63"/>
      <c r="AI4030" s="63"/>
      <c r="AJ4030" s="63"/>
      <c r="AK4030" s="63"/>
      <c r="AL4030" s="63"/>
      <c r="AM4030" s="63"/>
      <c r="AN4030" s="63"/>
      <c r="AO4030" s="63"/>
      <c r="AP4030" s="63"/>
      <c r="AQ4030" s="63"/>
      <c r="AR4030" s="63"/>
      <c r="AS4030" s="63"/>
      <c r="AT4030" s="63"/>
      <c r="AU4030" s="63"/>
      <c r="AV4030" s="63"/>
      <c r="AW4030" s="63"/>
      <c r="AX4030" s="63"/>
      <c r="AY4030" s="63"/>
      <c r="AZ4030" s="63"/>
      <c r="BA4030" s="63"/>
      <c r="BB4030" s="63"/>
      <c r="BC4030" s="63"/>
      <c r="BD4030" s="63"/>
      <c r="BE4030" s="63"/>
      <c r="BF4030" s="63"/>
      <c r="BG4030" s="63"/>
      <c r="BH4030" s="63"/>
      <c r="BI4030" s="63"/>
      <c r="BJ4030" s="63"/>
      <c r="BK4030" s="63"/>
      <c r="BL4030" s="63"/>
      <c r="BM4030" s="63"/>
      <c r="BN4030" s="63"/>
      <c r="BO4030" s="63"/>
      <c r="BP4030" s="63"/>
      <c r="BQ4030" s="63"/>
      <c r="BR4030" s="63"/>
      <c r="BS4030" s="63"/>
      <c r="BT4030" s="63"/>
      <c r="BU4030" s="63"/>
      <c r="BV4030" s="63"/>
      <c r="BW4030" s="63"/>
      <c r="BX4030" s="63"/>
      <c r="BY4030" s="63"/>
      <c r="BZ4030" s="63"/>
      <c r="CA4030" s="63"/>
      <c r="CB4030" s="63"/>
      <c r="CC4030" s="63"/>
      <c r="CD4030" s="63"/>
      <c r="CE4030" s="63"/>
      <c r="CF4030" s="63"/>
      <c r="CG4030" s="63"/>
      <c r="CH4030" s="63"/>
      <c r="CI4030" s="63"/>
      <c r="CJ4030" s="63"/>
      <c r="CK4030" s="63"/>
      <c r="CL4030" s="63"/>
      <c r="CM4030" s="63"/>
      <c r="CN4030" s="63"/>
      <c r="CO4030" s="63"/>
      <c r="CP4030" s="63"/>
      <c r="CR4030" s="227"/>
      <c r="CS4030" s="74"/>
    </row>
    <row r="4031" spans="1:97" s="72" customFormat="1" ht="75.75" customHeight="1">
      <c r="A4031" s="63"/>
      <c r="B4031" s="63"/>
      <c r="C4031" s="63"/>
      <c r="D4031" s="63"/>
      <c r="E4031" s="63"/>
      <c r="F4031" s="63"/>
      <c r="G4031" s="63"/>
      <c r="H4031" s="63"/>
      <c r="I4031" s="63"/>
      <c r="J4031" s="63"/>
      <c r="K4031" s="63"/>
      <c r="L4031" s="63"/>
      <c r="M4031" s="63"/>
      <c r="N4031" s="63"/>
      <c r="O4031" s="63"/>
      <c r="P4031" s="63"/>
      <c r="Q4031" s="63"/>
      <c r="R4031" s="63"/>
      <c r="S4031" s="63"/>
      <c r="T4031" s="63"/>
      <c r="U4031" s="63"/>
      <c r="V4031" s="63"/>
      <c r="W4031" s="63"/>
      <c r="X4031" s="63"/>
      <c r="Y4031" s="63"/>
      <c r="Z4031" s="63"/>
      <c r="AA4031" s="63"/>
      <c r="AB4031" s="63"/>
      <c r="AC4031" s="63"/>
      <c r="AD4031" s="63"/>
      <c r="AE4031" s="63"/>
      <c r="AF4031" s="63"/>
      <c r="AG4031" s="63"/>
      <c r="AH4031" s="63"/>
      <c r="AI4031" s="63"/>
      <c r="AJ4031" s="63"/>
      <c r="AK4031" s="63"/>
      <c r="AL4031" s="63"/>
      <c r="AM4031" s="63"/>
      <c r="AN4031" s="63"/>
      <c r="AO4031" s="63"/>
      <c r="AP4031" s="63"/>
      <c r="AQ4031" s="63"/>
      <c r="AR4031" s="63"/>
      <c r="AS4031" s="63"/>
      <c r="AT4031" s="63"/>
      <c r="AU4031" s="63"/>
      <c r="AV4031" s="63"/>
      <c r="AW4031" s="63"/>
      <c r="AX4031" s="63"/>
      <c r="AY4031" s="63"/>
      <c r="AZ4031" s="63"/>
      <c r="BA4031" s="63"/>
      <c r="BB4031" s="63"/>
      <c r="BC4031" s="63"/>
      <c r="BD4031" s="63"/>
      <c r="BE4031" s="63"/>
      <c r="BF4031" s="63"/>
      <c r="BG4031" s="63"/>
      <c r="BH4031" s="63"/>
      <c r="BI4031" s="63"/>
      <c r="BJ4031" s="63"/>
      <c r="BK4031" s="63"/>
      <c r="BL4031" s="63"/>
      <c r="BM4031" s="63"/>
      <c r="BN4031" s="63"/>
      <c r="BO4031" s="63"/>
      <c r="BP4031" s="63"/>
      <c r="BQ4031" s="63"/>
      <c r="BR4031" s="63"/>
      <c r="BS4031" s="63"/>
      <c r="BT4031" s="63"/>
      <c r="BU4031" s="63"/>
      <c r="BV4031" s="63"/>
      <c r="BW4031" s="63"/>
      <c r="BX4031" s="63"/>
      <c r="BY4031" s="63"/>
      <c r="BZ4031" s="63"/>
      <c r="CA4031" s="63"/>
      <c r="CB4031" s="63"/>
      <c r="CC4031" s="63"/>
      <c r="CD4031" s="63"/>
      <c r="CE4031" s="63"/>
      <c r="CF4031" s="63"/>
      <c r="CG4031" s="63"/>
      <c r="CH4031" s="63"/>
      <c r="CI4031" s="63"/>
      <c r="CJ4031" s="63"/>
      <c r="CK4031" s="63"/>
      <c r="CL4031" s="63"/>
      <c r="CM4031" s="63"/>
      <c r="CN4031" s="63"/>
      <c r="CO4031" s="63"/>
      <c r="CP4031" s="63"/>
      <c r="CR4031" s="227"/>
      <c r="CS4031" s="74"/>
    </row>
    <row r="4032" spans="1:97" s="72" customFormat="1" ht="75.75" customHeight="1">
      <c r="A4032" s="63"/>
      <c r="B4032" s="63"/>
      <c r="C4032" s="63"/>
      <c r="D4032" s="63"/>
      <c r="E4032" s="63"/>
      <c r="F4032" s="63"/>
      <c r="G4032" s="63"/>
      <c r="H4032" s="63"/>
      <c r="I4032" s="63"/>
      <c r="J4032" s="63"/>
      <c r="K4032" s="63"/>
      <c r="L4032" s="63"/>
      <c r="M4032" s="63"/>
      <c r="N4032" s="63"/>
      <c r="O4032" s="63"/>
      <c r="P4032" s="63"/>
      <c r="Q4032" s="63"/>
      <c r="R4032" s="63"/>
      <c r="S4032" s="63"/>
      <c r="T4032" s="63"/>
      <c r="U4032" s="63"/>
      <c r="V4032" s="63"/>
      <c r="W4032" s="63"/>
      <c r="X4032" s="63"/>
      <c r="Y4032" s="63"/>
      <c r="Z4032" s="63"/>
      <c r="AA4032" s="63"/>
      <c r="AB4032" s="63"/>
      <c r="AC4032" s="63"/>
      <c r="AD4032" s="63"/>
      <c r="AE4032" s="63"/>
      <c r="AF4032" s="63"/>
      <c r="AG4032" s="63"/>
      <c r="AH4032" s="63"/>
      <c r="AI4032" s="63"/>
      <c r="AJ4032" s="63"/>
      <c r="AK4032" s="63"/>
      <c r="AL4032" s="63"/>
      <c r="AM4032" s="63"/>
      <c r="AN4032" s="63"/>
      <c r="AO4032" s="63"/>
      <c r="AP4032" s="63"/>
      <c r="AQ4032" s="63"/>
      <c r="AR4032" s="63"/>
      <c r="AS4032" s="63"/>
      <c r="AT4032" s="63"/>
      <c r="AU4032" s="63"/>
      <c r="AV4032" s="63"/>
      <c r="AW4032" s="63"/>
      <c r="AX4032" s="63"/>
      <c r="AY4032" s="63"/>
      <c r="AZ4032" s="63"/>
      <c r="BA4032" s="63"/>
      <c r="BB4032" s="63"/>
      <c r="BC4032" s="63"/>
      <c r="BD4032" s="63"/>
      <c r="BE4032" s="63"/>
      <c r="BF4032" s="63"/>
      <c r="BG4032" s="63"/>
      <c r="BH4032" s="63"/>
      <c r="BI4032" s="63"/>
      <c r="BJ4032" s="63"/>
      <c r="BK4032" s="63"/>
      <c r="BL4032" s="63"/>
      <c r="BM4032" s="63"/>
      <c r="BN4032" s="63"/>
      <c r="BO4032" s="63"/>
      <c r="BP4032" s="63"/>
      <c r="BQ4032" s="63"/>
      <c r="BR4032" s="63"/>
      <c r="BS4032" s="63"/>
      <c r="BT4032" s="63"/>
      <c r="BU4032" s="63"/>
      <c r="BV4032" s="63"/>
      <c r="BW4032" s="63"/>
      <c r="BX4032" s="63"/>
      <c r="BY4032" s="63"/>
      <c r="BZ4032" s="63"/>
      <c r="CA4032" s="63"/>
      <c r="CB4032" s="63"/>
      <c r="CC4032" s="63"/>
      <c r="CD4032" s="63"/>
      <c r="CE4032" s="63"/>
      <c r="CF4032" s="63"/>
      <c r="CG4032" s="63"/>
      <c r="CH4032" s="63"/>
      <c r="CI4032" s="63"/>
      <c r="CJ4032" s="63"/>
      <c r="CK4032" s="63"/>
      <c r="CL4032" s="63"/>
      <c r="CM4032" s="63"/>
      <c r="CN4032" s="63"/>
      <c r="CO4032" s="63"/>
      <c r="CP4032" s="63"/>
      <c r="CR4032" s="227"/>
      <c r="CS4032" s="74"/>
    </row>
    <row r="4033" spans="1:97" s="72" customFormat="1" ht="75.75" customHeight="1">
      <c r="A4033" s="63"/>
      <c r="B4033" s="63"/>
      <c r="C4033" s="63"/>
      <c r="D4033" s="63"/>
      <c r="E4033" s="63"/>
      <c r="F4033" s="63"/>
      <c r="G4033" s="63"/>
      <c r="H4033" s="63"/>
      <c r="I4033" s="63"/>
      <c r="J4033" s="63"/>
      <c r="K4033" s="63"/>
      <c r="L4033" s="63"/>
      <c r="M4033" s="63"/>
      <c r="N4033" s="63"/>
      <c r="O4033" s="63"/>
      <c r="P4033" s="63"/>
      <c r="Q4033" s="63"/>
      <c r="R4033" s="63"/>
      <c r="S4033" s="63"/>
      <c r="T4033" s="63"/>
      <c r="U4033" s="63"/>
      <c r="V4033" s="63"/>
      <c r="W4033" s="63"/>
      <c r="X4033" s="63"/>
      <c r="Y4033" s="63"/>
      <c r="Z4033" s="63"/>
      <c r="AA4033" s="63"/>
      <c r="AB4033" s="63"/>
      <c r="AC4033" s="63"/>
      <c r="AD4033" s="63"/>
      <c r="AE4033" s="63"/>
      <c r="AF4033" s="63"/>
      <c r="AG4033" s="63"/>
      <c r="AH4033" s="63"/>
      <c r="AI4033" s="63"/>
      <c r="AJ4033" s="63"/>
      <c r="AK4033" s="63"/>
      <c r="AL4033" s="63"/>
      <c r="AM4033" s="63"/>
      <c r="AN4033" s="63"/>
      <c r="AO4033" s="63"/>
      <c r="AP4033" s="63"/>
      <c r="AQ4033" s="63"/>
      <c r="AR4033" s="63"/>
      <c r="AS4033" s="63"/>
      <c r="AT4033" s="63"/>
      <c r="AU4033" s="63"/>
      <c r="AV4033" s="63"/>
      <c r="AW4033" s="63"/>
      <c r="AX4033" s="63"/>
      <c r="AY4033" s="63"/>
      <c r="AZ4033" s="63"/>
      <c r="BA4033" s="63"/>
      <c r="BB4033" s="63"/>
      <c r="BC4033" s="63"/>
      <c r="BD4033" s="63"/>
      <c r="BE4033" s="63"/>
      <c r="BF4033" s="63"/>
      <c r="BG4033" s="63"/>
      <c r="BH4033" s="63"/>
      <c r="BI4033" s="63"/>
      <c r="BJ4033" s="63"/>
      <c r="BK4033" s="63"/>
      <c r="BL4033" s="63"/>
      <c r="BM4033" s="63"/>
      <c r="BN4033" s="63"/>
      <c r="BO4033" s="63"/>
      <c r="BP4033" s="63"/>
      <c r="BQ4033" s="63"/>
      <c r="BR4033" s="63"/>
      <c r="BS4033" s="63"/>
      <c r="BT4033" s="63"/>
      <c r="BU4033" s="63"/>
      <c r="BV4033" s="63"/>
      <c r="BW4033" s="63"/>
      <c r="BX4033" s="63"/>
      <c r="BY4033" s="63"/>
      <c r="BZ4033" s="63"/>
      <c r="CA4033" s="63"/>
      <c r="CB4033" s="63"/>
      <c r="CC4033" s="63"/>
      <c r="CD4033" s="63"/>
      <c r="CE4033" s="63"/>
      <c r="CF4033" s="63"/>
      <c r="CG4033" s="63"/>
      <c r="CH4033" s="63"/>
      <c r="CI4033" s="63"/>
      <c r="CJ4033" s="63"/>
      <c r="CK4033" s="63"/>
      <c r="CL4033" s="63"/>
      <c r="CM4033" s="63"/>
      <c r="CN4033" s="63"/>
      <c r="CO4033" s="63"/>
      <c r="CP4033" s="63"/>
      <c r="CR4033" s="227"/>
      <c r="CS4033" s="74"/>
    </row>
    <row r="4034" spans="1:97" s="72" customFormat="1" ht="75.75" customHeight="1">
      <c r="A4034" s="63"/>
      <c r="B4034" s="63"/>
      <c r="C4034" s="63"/>
      <c r="D4034" s="63"/>
      <c r="E4034" s="63"/>
      <c r="F4034" s="63"/>
      <c r="G4034" s="63"/>
      <c r="H4034" s="63"/>
      <c r="I4034" s="63"/>
      <c r="J4034" s="63"/>
      <c r="K4034" s="63"/>
      <c r="L4034" s="63"/>
      <c r="M4034" s="63"/>
      <c r="N4034" s="63"/>
      <c r="O4034" s="63"/>
      <c r="P4034" s="63"/>
      <c r="Q4034" s="63"/>
      <c r="R4034" s="63"/>
      <c r="S4034" s="63"/>
      <c r="T4034" s="63"/>
      <c r="U4034" s="63"/>
      <c r="V4034" s="63"/>
      <c r="W4034" s="63"/>
      <c r="X4034" s="63"/>
      <c r="Y4034" s="63"/>
      <c r="Z4034" s="63"/>
      <c r="AA4034" s="63"/>
      <c r="AB4034" s="63"/>
      <c r="AC4034" s="63"/>
      <c r="AD4034" s="63"/>
      <c r="AE4034" s="63"/>
      <c r="AF4034" s="63"/>
      <c r="AG4034" s="63"/>
      <c r="AH4034" s="63"/>
      <c r="AI4034" s="63"/>
      <c r="AJ4034" s="63"/>
      <c r="AK4034" s="63"/>
      <c r="AL4034" s="63"/>
      <c r="AM4034" s="63"/>
      <c r="AN4034" s="63"/>
      <c r="AO4034" s="63"/>
      <c r="AP4034" s="63"/>
      <c r="AQ4034" s="63"/>
      <c r="AR4034" s="63"/>
      <c r="AS4034" s="63"/>
      <c r="AT4034" s="63"/>
      <c r="AU4034" s="63"/>
      <c r="AV4034" s="63"/>
      <c r="AW4034" s="63"/>
      <c r="AX4034" s="63"/>
      <c r="AY4034" s="63"/>
      <c r="AZ4034" s="63"/>
      <c r="BA4034" s="63"/>
      <c r="BB4034" s="63"/>
      <c r="BC4034" s="63"/>
      <c r="BD4034" s="63"/>
      <c r="BE4034" s="63"/>
      <c r="BF4034" s="63"/>
      <c r="BG4034" s="63"/>
      <c r="BH4034" s="63"/>
      <c r="BI4034" s="63"/>
      <c r="BJ4034" s="63"/>
      <c r="BK4034" s="63"/>
      <c r="BL4034" s="63"/>
      <c r="BM4034" s="63"/>
      <c r="BN4034" s="63"/>
      <c r="BO4034" s="63"/>
      <c r="BP4034" s="63"/>
      <c r="BQ4034" s="63"/>
      <c r="BR4034" s="63"/>
      <c r="BS4034" s="63"/>
      <c r="BT4034" s="63"/>
      <c r="BU4034" s="63"/>
      <c r="BV4034" s="63"/>
      <c r="BW4034" s="63"/>
      <c r="BX4034" s="63"/>
      <c r="BY4034" s="63"/>
      <c r="BZ4034" s="63"/>
      <c r="CA4034" s="63"/>
      <c r="CB4034" s="63"/>
      <c r="CC4034" s="63"/>
      <c r="CD4034" s="63"/>
      <c r="CE4034" s="63"/>
      <c r="CF4034" s="63"/>
      <c r="CG4034" s="63"/>
      <c r="CH4034" s="63"/>
      <c r="CI4034" s="63"/>
      <c r="CJ4034" s="63"/>
      <c r="CK4034" s="63"/>
      <c r="CL4034" s="63"/>
      <c r="CM4034" s="63"/>
      <c r="CN4034" s="63"/>
      <c r="CO4034" s="63"/>
      <c r="CP4034" s="63"/>
      <c r="CR4034" s="227"/>
      <c r="CS4034" s="74"/>
    </row>
    <row r="4035" spans="1:97" s="72" customFormat="1" ht="75.75" customHeight="1">
      <c r="A4035" s="63"/>
      <c r="B4035" s="63"/>
      <c r="C4035" s="63"/>
      <c r="D4035" s="63"/>
      <c r="E4035" s="63"/>
      <c r="F4035" s="63"/>
      <c r="G4035" s="63"/>
      <c r="H4035" s="63"/>
      <c r="I4035" s="63"/>
      <c r="J4035" s="63"/>
      <c r="K4035" s="63"/>
      <c r="L4035" s="63"/>
      <c r="M4035" s="63"/>
      <c r="N4035" s="63"/>
      <c r="O4035" s="63"/>
      <c r="P4035" s="63"/>
      <c r="Q4035" s="63"/>
      <c r="R4035" s="63"/>
      <c r="S4035" s="63"/>
      <c r="T4035" s="63"/>
      <c r="U4035" s="63"/>
      <c r="V4035" s="63"/>
      <c r="W4035" s="63"/>
      <c r="X4035" s="63"/>
      <c r="Y4035" s="63"/>
      <c r="Z4035" s="63"/>
      <c r="AA4035" s="63"/>
      <c r="AB4035" s="63"/>
      <c r="AC4035" s="63"/>
      <c r="AD4035" s="63"/>
      <c r="AE4035" s="63"/>
      <c r="AF4035" s="63"/>
      <c r="AG4035" s="63"/>
      <c r="AH4035" s="63"/>
      <c r="AI4035" s="63"/>
      <c r="AJ4035" s="63"/>
      <c r="AK4035" s="63"/>
      <c r="AL4035" s="63"/>
      <c r="AM4035" s="63"/>
      <c r="AN4035" s="63"/>
      <c r="AO4035" s="63"/>
      <c r="AP4035" s="63"/>
      <c r="AQ4035" s="63"/>
      <c r="AR4035" s="63"/>
      <c r="AS4035" s="63"/>
      <c r="AT4035" s="63"/>
      <c r="AU4035" s="63"/>
      <c r="AV4035" s="63"/>
      <c r="AW4035" s="63"/>
      <c r="AX4035" s="63"/>
      <c r="AY4035" s="63"/>
      <c r="AZ4035" s="63"/>
      <c r="BA4035" s="63"/>
      <c r="BB4035" s="63"/>
      <c r="BC4035" s="63"/>
      <c r="BD4035" s="63"/>
      <c r="BE4035" s="63"/>
      <c r="BF4035" s="63"/>
      <c r="BG4035" s="63"/>
      <c r="BH4035" s="63"/>
      <c r="BI4035" s="63"/>
      <c r="BJ4035" s="63"/>
      <c r="BK4035" s="63"/>
      <c r="BL4035" s="63"/>
      <c r="BM4035" s="63"/>
      <c r="BN4035" s="63"/>
      <c r="BO4035" s="63"/>
      <c r="BP4035" s="63"/>
      <c r="BQ4035" s="63"/>
      <c r="BR4035" s="63"/>
      <c r="BS4035" s="63"/>
      <c r="BT4035" s="63"/>
      <c r="BU4035" s="63"/>
      <c r="BV4035" s="63"/>
      <c r="BW4035" s="63"/>
      <c r="BX4035" s="63"/>
      <c r="BY4035" s="63"/>
      <c r="BZ4035" s="63"/>
      <c r="CA4035" s="63"/>
      <c r="CB4035" s="63"/>
      <c r="CC4035" s="63"/>
      <c r="CD4035" s="63"/>
      <c r="CE4035" s="63"/>
      <c r="CF4035" s="63"/>
      <c r="CG4035" s="63"/>
      <c r="CH4035" s="63"/>
      <c r="CI4035" s="63"/>
      <c r="CJ4035" s="63"/>
      <c r="CK4035" s="63"/>
      <c r="CL4035" s="63"/>
      <c r="CM4035" s="63"/>
      <c r="CN4035" s="63"/>
      <c r="CO4035" s="63"/>
      <c r="CP4035" s="63"/>
      <c r="CR4035" s="227"/>
      <c r="CS4035" s="74"/>
    </row>
    <row r="4036" spans="1:97" s="72" customFormat="1" ht="75.75" customHeight="1">
      <c r="A4036" s="63"/>
      <c r="B4036" s="63"/>
      <c r="C4036" s="63"/>
      <c r="D4036" s="63"/>
      <c r="E4036" s="63"/>
      <c r="F4036" s="63"/>
      <c r="G4036" s="63"/>
      <c r="H4036" s="63"/>
      <c r="I4036" s="63"/>
      <c r="J4036" s="63"/>
      <c r="K4036" s="63"/>
      <c r="L4036" s="63"/>
      <c r="M4036" s="63"/>
      <c r="N4036" s="63"/>
      <c r="O4036" s="63"/>
      <c r="P4036" s="63"/>
      <c r="Q4036" s="63"/>
      <c r="R4036" s="63"/>
      <c r="S4036" s="63"/>
      <c r="T4036" s="63"/>
      <c r="U4036" s="63"/>
      <c r="V4036" s="63"/>
      <c r="W4036" s="63"/>
      <c r="X4036" s="63"/>
      <c r="Y4036" s="63"/>
      <c r="Z4036" s="63"/>
      <c r="AA4036" s="63"/>
      <c r="AB4036" s="63"/>
      <c r="AC4036" s="63"/>
      <c r="AD4036" s="63"/>
      <c r="AE4036" s="63"/>
      <c r="AF4036" s="63"/>
      <c r="AG4036" s="63"/>
      <c r="AH4036" s="63"/>
      <c r="AI4036" s="63"/>
      <c r="AJ4036" s="63"/>
      <c r="AK4036" s="63"/>
      <c r="AL4036" s="63"/>
      <c r="AM4036" s="63"/>
      <c r="AN4036" s="63"/>
      <c r="AO4036" s="63"/>
      <c r="AP4036" s="63"/>
      <c r="AQ4036" s="63"/>
      <c r="AR4036" s="63"/>
      <c r="AS4036" s="63"/>
      <c r="AT4036" s="63"/>
      <c r="AU4036" s="63"/>
      <c r="AV4036" s="63"/>
      <c r="AW4036" s="63"/>
      <c r="AX4036" s="63"/>
      <c r="AY4036" s="63"/>
      <c r="AZ4036" s="63"/>
      <c r="BA4036" s="63"/>
      <c r="BB4036" s="63"/>
      <c r="BC4036" s="63"/>
      <c r="BD4036" s="63"/>
      <c r="BE4036" s="63"/>
      <c r="BF4036" s="63"/>
      <c r="BG4036" s="63"/>
      <c r="BH4036" s="63"/>
      <c r="BI4036" s="63"/>
      <c r="BJ4036" s="63"/>
      <c r="BK4036" s="63"/>
      <c r="BL4036" s="63"/>
      <c r="BM4036" s="63"/>
      <c r="BN4036" s="63"/>
      <c r="BO4036" s="63"/>
      <c r="BP4036" s="63"/>
      <c r="BQ4036" s="63"/>
      <c r="BR4036" s="63"/>
      <c r="BS4036" s="63"/>
      <c r="BT4036" s="63"/>
      <c r="BU4036" s="63"/>
      <c r="BV4036" s="63"/>
      <c r="BW4036" s="63"/>
      <c r="BX4036" s="63"/>
      <c r="BY4036" s="63"/>
      <c r="BZ4036" s="63"/>
      <c r="CA4036" s="63"/>
      <c r="CB4036" s="63"/>
      <c r="CC4036" s="63"/>
      <c r="CD4036" s="63"/>
      <c r="CE4036" s="63"/>
      <c r="CF4036" s="63"/>
      <c r="CG4036" s="63"/>
      <c r="CH4036" s="63"/>
      <c r="CI4036" s="63"/>
      <c r="CJ4036" s="63"/>
      <c r="CK4036" s="63"/>
      <c r="CL4036" s="63"/>
      <c r="CM4036" s="63"/>
      <c r="CN4036" s="63"/>
      <c r="CO4036" s="63"/>
      <c r="CP4036" s="63"/>
      <c r="CR4036" s="227"/>
      <c r="CS4036" s="74"/>
    </row>
    <row r="4037" spans="1:97" s="72" customFormat="1" ht="75.75" customHeight="1">
      <c r="A4037" s="63"/>
      <c r="B4037" s="63"/>
      <c r="C4037" s="63"/>
      <c r="D4037" s="63"/>
      <c r="E4037" s="63"/>
      <c r="F4037" s="63"/>
      <c r="G4037" s="63"/>
      <c r="H4037" s="63"/>
      <c r="I4037" s="63"/>
      <c r="J4037" s="63"/>
      <c r="K4037" s="63"/>
      <c r="L4037" s="63"/>
      <c r="M4037" s="63"/>
      <c r="N4037" s="63"/>
      <c r="O4037" s="63"/>
      <c r="P4037" s="63"/>
      <c r="Q4037" s="63"/>
      <c r="R4037" s="63"/>
      <c r="S4037" s="63"/>
      <c r="T4037" s="63"/>
      <c r="U4037" s="63"/>
      <c r="V4037" s="63"/>
      <c r="W4037" s="63"/>
      <c r="X4037" s="63"/>
      <c r="Y4037" s="63"/>
      <c r="Z4037" s="63"/>
      <c r="AA4037" s="63"/>
      <c r="AB4037" s="63"/>
      <c r="AC4037" s="63"/>
      <c r="AD4037" s="63"/>
      <c r="AE4037" s="63"/>
      <c r="AF4037" s="63"/>
      <c r="AG4037" s="63"/>
      <c r="AH4037" s="63"/>
      <c r="AI4037" s="63"/>
      <c r="AJ4037" s="63"/>
      <c r="AK4037" s="63"/>
      <c r="AL4037" s="63"/>
      <c r="AM4037" s="63"/>
      <c r="AN4037" s="63"/>
      <c r="AO4037" s="63"/>
      <c r="AP4037" s="63"/>
      <c r="AQ4037" s="63"/>
      <c r="AR4037" s="63"/>
      <c r="AS4037" s="63"/>
      <c r="AT4037" s="63"/>
      <c r="AU4037" s="63"/>
      <c r="AV4037" s="63"/>
      <c r="AW4037" s="63"/>
      <c r="AX4037" s="63"/>
      <c r="AY4037" s="63"/>
      <c r="AZ4037" s="63"/>
      <c r="BA4037" s="63"/>
      <c r="BB4037" s="63"/>
      <c r="BC4037" s="63"/>
      <c r="BD4037" s="63"/>
      <c r="BE4037" s="63"/>
      <c r="BF4037" s="63"/>
      <c r="BG4037" s="63"/>
      <c r="BH4037" s="63"/>
      <c r="BI4037" s="63"/>
      <c r="BJ4037" s="63"/>
      <c r="BK4037" s="63"/>
      <c r="BL4037" s="63"/>
      <c r="BM4037" s="63"/>
      <c r="BN4037" s="63"/>
      <c r="BO4037" s="63"/>
      <c r="BP4037" s="63"/>
      <c r="BQ4037" s="63"/>
      <c r="BR4037" s="63"/>
      <c r="BS4037" s="63"/>
      <c r="BT4037" s="63"/>
      <c r="BU4037" s="63"/>
      <c r="BV4037" s="63"/>
      <c r="BW4037" s="63"/>
      <c r="BX4037" s="63"/>
      <c r="BY4037" s="63"/>
      <c r="BZ4037" s="63"/>
      <c r="CA4037" s="63"/>
      <c r="CB4037" s="63"/>
      <c r="CC4037" s="63"/>
      <c r="CD4037" s="63"/>
      <c r="CE4037" s="63"/>
      <c r="CF4037" s="63"/>
      <c r="CG4037" s="63"/>
      <c r="CH4037" s="63"/>
      <c r="CI4037" s="63"/>
      <c r="CJ4037" s="63"/>
      <c r="CK4037" s="63"/>
      <c r="CL4037" s="63"/>
      <c r="CM4037" s="63"/>
      <c r="CN4037" s="63"/>
      <c r="CO4037" s="63"/>
      <c r="CP4037" s="63"/>
      <c r="CR4037" s="227"/>
      <c r="CS4037" s="74"/>
    </row>
    <row r="4038" spans="1:97" s="72" customFormat="1" ht="75.75" customHeight="1">
      <c r="A4038" s="63"/>
      <c r="B4038" s="63"/>
      <c r="C4038" s="63"/>
      <c r="D4038" s="63"/>
      <c r="E4038" s="63"/>
      <c r="F4038" s="63"/>
      <c r="G4038" s="63"/>
      <c r="H4038" s="63"/>
      <c r="I4038" s="63"/>
      <c r="J4038" s="63"/>
      <c r="K4038" s="63"/>
      <c r="L4038" s="63"/>
      <c r="M4038" s="63"/>
      <c r="N4038" s="63"/>
      <c r="O4038" s="63"/>
      <c r="P4038" s="63"/>
      <c r="Q4038" s="63"/>
      <c r="R4038" s="63"/>
      <c r="S4038" s="63"/>
      <c r="T4038" s="63"/>
      <c r="U4038" s="63"/>
      <c r="V4038" s="63"/>
      <c r="W4038" s="63"/>
      <c r="X4038" s="63"/>
      <c r="Y4038" s="63"/>
      <c r="Z4038" s="63"/>
      <c r="AA4038" s="63"/>
      <c r="AB4038" s="63"/>
      <c r="AC4038" s="63"/>
      <c r="AD4038" s="63"/>
      <c r="AE4038" s="63"/>
      <c r="AF4038" s="63"/>
      <c r="AG4038" s="63"/>
      <c r="AH4038" s="63"/>
      <c r="AI4038" s="63"/>
      <c r="AJ4038" s="63"/>
      <c r="AK4038" s="63"/>
      <c r="AL4038" s="63"/>
      <c r="AM4038" s="63"/>
      <c r="AN4038" s="63"/>
      <c r="AO4038" s="63"/>
      <c r="AP4038" s="63"/>
      <c r="AQ4038" s="63"/>
      <c r="AR4038" s="63"/>
      <c r="AS4038" s="63"/>
      <c r="AT4038" s="63"/>
      <c r="AU4038" s="63"/>
      <c r="AV4038" s="63"/>
      <c r="AW4038" s="63"/>
      <c r="AX4038" s="63"/>
      <c r="AY4038" s="63"/>
      <c r="AZ4038" s="63"/>
      <c r="BA4038" s="63"/>
      <c r="BB4038" s="63"/>
      <c r="BC4038" s="63"/>
      <c r="BD4038" s="63"/>
      <c r="BE4038" s="63"/>
      <c r="BF4038" s="63"/>
      <c r="BG4038" s="63"/>
      <c r="BH4038" s="63"/>
      <c r="BI4038" s="63"/>
      <c r="BJ4038" s="63"/>
      <c r="BK4038" s="63"/>
      <c r="BL4038" s="63"/>
      <c r="BM4038" s="63"/>
      <c r="BN4038" s="63"/>
      <c r="BO4038" s="63"/>
      <c r="BP4038" s="63"/>
      <c r="BQ4038" s="63"/>
      <c r="BR4038" s="63"/>
      <c r="BS4038" s="63"/>
      <c r="BT4038" s="63"/>
      <c r="BU4038" s="63"/>
      <c r="BV4038" s="63"/>
      <c r="BW4038" s="63"/>
      <c r="BX4038" s="63"/>
      <c r="BY4038" s="63"/>
      <c r="BZ4038" s="63"/>
      <c r="CA4038" s="63"/>
      <c r="CB4038" s="63"/>
      <c r="CC4038" s="63"/>
      <c r="CD4038" s="63"/>
      <c r="CE4038" s="63"/>
      <c r="CF4038" s="63"/>
      <c r="CG4038" s="63"/>
      <c r="CH4038" s="63"/>
      <c r="CI4038" s="63"/>
      <c r="CJ4038" s="63"/>
      <c r="CK4038" s="63"/>
      <c r="CL4038" s="63"/>
      <c r="CM4038" s="63"/>
      <c r="CN4038" s="63"/>
      <c r="CO4038" s="63"/>
      <c r="CP4038" s="63"/>
      <c r="CR4038" s="227"/>
      <c r="CS4038" s="74"/>
    </row>
    <row r="4039" spans="1:97" s="72" customFormat="1" ht="75.75" customHeight="1">
      <c r="A4039" s="63"/>
      <c r="B4039" s="63"/>
      <c r="C4039" s="63"/>
      <c r="D4039" s="63"/>
      <c r="E4039" s="63"/>
      <c r="F4039" s="63"/>
      <c r="G4039" s="63"/>
      <c r="H4039" s="63"/>
      <c r="I4039" s="63"/>
      <c r="J4039" s="63"/>
      <c r="K4039" s="63"/>
      <c r="L4039" s="63"/>
      <c r="M4039" s="63"/>
      <c r="N4039" s="63"/>
      <c r="O4039" s="63"/>
      <c r="P4039" s="63"/>
      <c r="Q4039" s="63"/>
      <c r="R4039" s="63"/>
      <c r="S4039" s="63"/>
      <c r="T4039" s="63"/>
      <c r="U4039" s="63"/>
      <c r="V4039" s="63"/>
      <c r="W4039" s="63"/>
      <c r="X4039" s="63"/>
      <c r="Y4039" s="63"/>
      <c r="Z4039" s="63"/>
      <c r="AA4039" s="63"/>
      <c r="AB4039" s="63"/>
      <c r="AC4039" s="63"/>
      <c r="AD4039" s="63"/>
      <c r="AE4039" s="63"/>
      <c r="AF4039" s="63"/>
      <c r="AG4039" s="63"/>
      <c r="AH4039" s="63"/>
      <c r="AI4039" s="63"/>
      <c r="AJ4039" s="63"/>
      <c r="AK4039" s="63"/>
      <c r="AL4039" s="63"/>
      <c r="AM4039" s="63"/>
      <c r="AN4039" s="63"/>
      <c r="AO4039" s="63"/>
      <c r="AP4039" s="63"/>
      <c r="AQ4039" s="63"/>
      <c r="AR4039" s="63"/>
      <c r="AS4039" s="63"/>
      <c r="AT4039" s="63"/>
      <c r="AU4039" s="63"/>
      <c r="AV4039" s="63"/>
      <c r="AW4039" s="63"/>
      <c r="AX4039" s="63"/>
      <c r="AY4039" s="63"/>
      <c r="AZ4039" s="63"/>
      <c r="BA4039" s="63"/>
      <c r="BB4039" s="63"/>
      <c r="BC4039" s="63"/>
      <c r="BD4039" s="63"/>
      <c r="BE4039" s="63"/>
      <c r="BF4039" s="63"/>
      <c r="BG4039" s="63"/>
      <c r="BH4039" s="63"/>
      <c r="BI4039" s="63"/>
      <c r="BJ4039" s="63"/>
      <c r="BK4039" s="63"/>
      <c r="BL4039" s="63"/>
      <c r="BM4039" s="63"/>
      <c r="BN4039" s="63"/>
      <c r="BO4039" s="63"/>
      <c r="BP4039" s="63"/>
      <c r="BQ4039" s="63"/>
      <c r="BR4039" s="63"/>
      <c r="BS4039" s="63"/>
      <c r="BT4039" s="63"/>
      <c r="BU4039" s="63"/>
      <c r="BV4039" s="63"/>
      <c r="BW4039" s="63"/>
      <c r="BX4039" s="63"/>
      <c r="BY4039" s="63"/>
      <c r="BZ4039" s="63"/>
      <c r="CA4039" s="63"/>
      <c r="CB4039" s="63"/>
      <c r="CC4039" s="63"/>
      <c r="CD4039" s="63"/>
      <c r="CE4039" s="63"/>
      <c r="CF4039" s="63"/>
      <c r="CG4039" s="63"/>
      <c r="CH4039" s="63"/>
      <c r="CI4039" s="63"/>
      <c r="CJ4039" s="63"/>
      <c r="CK4039" s="63"/>
      <c r="CL4039" s="63"/>
      <c r="CM4039" s="63"/>
      <c r="CN4039" s="63"/>
      <c r="CO4039" s="63"/>
      <c r="CP4039" s="63"/>
      <c r="CR4039" s="227"/>
      <c r="CS4039" s="74"/>
    </row>
    <row r="4040" spans="1:97" s="72" customFormat="1" ht="75.75" customHeight="1">
      <c r="A4040" s="63"/>
      <c r="B4040" s="63"/>
      <c r="C4040" s="63"/>
      <c r="D4040" s="63"/>
      <c r="E4040" s="63"/>
      <c r="F4040" s="63"/>
      <c r="G4040" s="63"/>
      <c r="H4040" s="63"/>
      <c r="I4040" s="63"/>
      <c r="J4040" s="63"/>
      <c r="K4040" s="63"/>
      <c r="L4040" s="63"/>
      <c r="M4040" s="63"/>
      <c r="N4040" s="63"/>
      <c r="O4040" s="63"/>
      <c r="P4040" s="63"/>
      <c r="Q4040" s="63"/>
      <c r="R4040" s="63"/>
      <c r="S4040" s="63"/>
      <c r="T4040" s="63"/>
      <c r="U4040" s="63"/>
      <c r="V4040" s="63"/>
      <c r="W4040" s="63"/>
      <c r="X4040" s="63"/>
      <c r="Y4040" s="63"/>
      <c r="Z4040" s="63"/>
      <c r="AA4040" s="63"/>
      <c r="AB4040" s="63"/>
      <c r="AC4040" s="63"/>
      <c r="AD4040" s="63"/>
      <c r="AE4040" s="63"/>
      <c r="AF4040" s="63"/>
      <c r="AG4040" s="63"/>
      <c r="AH4040" s="63"/>
      <c r="AI4040" s="63"/>
      <c r="AJ4040" s="63"/>
      <c r="AK4040" s="63"/>
      <c r="AL4040" s="63"/>
      <c r="AM4040" s="63"/>
      <c r="AN4040" s="63"/>
      <c r="AO4040" s="63"/>
      <c r="AP4040" s="63"/>
      <c r="AQ4040" s="63"/>
      <c r="AR4040" s="63"/>
      <c r="AS4040" s="63"/>
      <c r="AT4040" s="63"/>
      <c r="AU4040" s="63"/>
      <c r="AV4040" s="63"/>
      <c r="AW4040" s="63"/>
      <c r="AX4040" s="63"/>
      <c r="AY4040" s="63"/>
      <c r="AZ4040" s="63"/>
      <c r="BA4040" s="63"/>
      <c r="BB4040" s="63"/>
      <c r="BC4040" s="63"/>
      <c r="BD4040" s="63"/>
      <c r="BE4040" s="63"/>
      <c r="BF4040" s="63"/>
      <c r="BG4040" s="63"/>
      <c r="BH4040" s="63"/>
      <c r="BI4040" s="63"/>
      <c r="BJ4040" s="63"/>
      <c r="BK4040" s="63"/>
      <c r="BL4040" s="63"/>
      <c r="BM4040" s="63"/>
      <c r="BN4040" s="63"/>
      <c r="BO4040" s="63"/>
      <c r="BP4040" s="63"/>
      <c r="BQ4040" s="63"/>
      <c r="BR4040" s="63"/>
      <c r="BS4040" s="63"/>
      <c r="BT4040" s="63"/>
      <c r="BU4040" s="63"/>
      <c r="BV4040" s="63"/>
      <c r="BW4040" s="63"/>
      <c r="BX4040" s="63"/>
      <c r="BY4040" s="63"/>
      <c r="BZ4040" s="63"/>
      <c r="CA4040" s="63"/>
      <c r="CB4040" s="63"/>
      <c r="CC4040" s="63"/>
      <c r="CD4040" s="63"/>
      <c r="CE4040" s="63"/>
      <c r="CF4040" s="63"/>
      <c r="CG4040" s="63"/>
      <c r="CH4040" s="63"/>
      <c r="CI4040" s="63"/>
      <c r="CJ4040" s="63"/>
      <c r="CK4040" s="63"/>
      <c r="CL4040" s="63"/>
      <c r="CM4040" s="63"/>
      <c r="CN4040" s="63"/>
      <c r="CO4040" s="63"/>
      <c r="CP4040" s="63"/>
      <c r="CR4040" s="227"/>
      <c r="CS4040" s="74"/>
    </row>
    <row r="4041" spans="1:97" s="72" customFormat="1" ht="75.75" customHeight="1">
      <c r="A4041" s="63"/>
      <c r="B4041" s="63"/>
      <c r="C4041" s="63"/>
      <c r="D4041" s="63"/>
      <c r="E4041" s="63"/>
      <c r="F4041" s="63"/>
      <c r="G4041" s="63"/>
      <c r="H4041" s="63"/>
      <c r="I4041" s="63"/>
      <c r="J4041" s="63"/>
      <c r="K4041" s="63"/>
      <c r="L4041" s="63"/>
      <c r="M4041" s="63"/>
      <c r="N4041" s="63"/>
      <c r="O4041" s="63"/>
      <c r="P4041" s="63"/>
      <c r="Q4041" s="63"/>
      <c r="R4041" s="63"/>
      <c r="S4041" s="63"/>
      <c r="T4041" s="63"/>
      <c r="U4041" s="63"/>
      <c r="V4041" s="63"/>
      <c r="W4041" s="63"/>
      <c r="X4041" s="63"/>
      <c r="Y4041" s="63"/>
      <c r="Z4041" s="63"/>
      <c r="AA4041" s="63"/>
      <c r="AB4041" s="63"/>
      <c r="AC4041" s="63"/>
      <c r="AD4041" s="63"/>
      <c r="AE4041" s="63"/>
      <c r="AF4041" s="63"/>
      <c r="AG4041" s="63"/>
      <c r="AH4041" s="63"/>
      <c r="AI4041" s="63"/>
      <c r="AJ4041" s="63"/>
      <c r="AK4041" s="63"/>
      <c r="AL4041" s="63"/>
      <c r="AM4041" s="63"/>
      <c r="AN4041" s="63"/>
      <c r="AO4041" s="63"/>
      <c r="AP4041" s="63"/>
      <c r="AQ4041" s="63"/>
      <c r="AR4041" s="63"/>
      <c r="AS4041" s="63"/>
      <c r="AT4041" s="63"/>
      <c r="AU4041" s="63"/>
      <c r="AV4041" s="63"/>
      <c r="AW4041" s="63"/>
      <c r="AX4041" s="63"/>
      <c r="AY4041" s="63"/>
      <c r="AZ4041" s="63"/>
      <c r="BA4041" s="63"/>
      <c r="BB4041" s="63"/>
      <c r="BC4041" s="63"/>
      <c r="BD4041" s="63"/>
      <c r="BE4041" s="63"/>
      <c r="BF4041" s="63"/>
      <c r="BG4041" s="63"/>
      <c r="BH4041" s="63"/>
      <c r="BI4041" s="63"/>
      <c r="BJ4041" s="63"/>
      <c r="BK4041" s="63"/>
      <c r="BL4041" s="63"/>
      <c r="BM4041" s="63"/>
      <c r="BN4041" s="63"/>
      <c r="BO4041" s="63"/>
      <c r="BP4041" s="63"/>
      <c r="BQ4041" s="63"/>
      <c r="BR4041" s="63"/>
      <c r="BS4041" s="63"/>
      <c r="BT4041" s="63"/>
      <c r="BU4041" s="63"/>
      <c r="BV4041" s="63"/>
      <c r="BW4041" s="63"/>
      <c r="BX4041" s="63"/>
      <c r="BY4041" s="63"/>
      <c r="BZ4041" s="63"/>
      <c r="CA4041" s="63"/>
      <c r="CB4041" s="63"/>
      <c r="CC4041" s="63"/>
      <c r="CD4041" s="63"/>
      <c r="CE4041" s="63"/>
      <c r="CF4041" s="63"/>
      <c r="CG4041" s="63"/>
      <c r="CH4041" s="63"/>
      <c r="CI4041" s="63"/>
      <c r="CJ4041" s="63"/>
      <c r="CK4041" s="63"/>
      <c r="CL4041" s="63"/>
      <c r="CM4041" s="63"/>
      <c r="CN4041" s="63"/>
      <c r="CO4041" s="63"/>
      <c r="CP4041" s="63"/>
      <c r="CR4041" s="227"/>
      <c r="CS4041" s="74"/>
    </row>
    <row r="4042" spans="1:97" s="72" customFormat="1" ht="75.75" customHeight="1">
      <c r="A4042" s="63"/>
      <c r="B4042" s="63"/>
      <c r="C4042" s="63"/>
      <c r="D4042" s="63"/>
      <c r="E4042" s="63"/>
      <c r="F4042" s="63"/>
      <c r="G4042" s="63"/>
      <c r="H4042" s="63"/>
      <c r="I4042" s="63"/>
      <c r="J4042" s="63"/>
      <c r="K4042" s="63"/>
      <c r="L4042" s="63"/>
      <c r="M4042" s="63"/>
      <c r="N4042" s="63"/>
      <c r="O4042" s="63"/>
      <c r="P4042" s="63"/>
      <c r="Q4042" s="63"/>
      <c r="R4042" s="63"/>
      <c r="S4042" s="63"/>
      <c r="T4042" s="63"/>
      <c r="U4042" s="63"/>
      <c r="V4042" s="63"/>
      <c r="W4042" s="63"/>
      <c r="X4042" s="63"/>
      <c r="Y4042" s="63"/>
      <c r="Z4042" s="63"/>
      <c r="AA4042" s="63"/>
      <c r="AB4042" s="63"/>
      <c r="AC4042" s="63"/>
      <c r="AD4042" s="63"/>
      <c r="AE4042" s="63"/>
      <c r="AF4042" s="63"/>
      <c r="AG4042" s="63"/>
      <c r="AH4042" s="63"/>
      <c r="AI4042" s="63"/>
      <c r="AJ4042" s="63"/>
      <c r="AK4042" s="63"/>
      <c r="AL4042" s="63"/>
      <c r="AM4042" s="63"/>
      <c r="AN4042" s="63"/>
      <c r="AO4042" s="63"/>
      <c r="AP4042" s="63"/>
      <c r="AQ4042" s="63"/>
      <c r="AR4042" s="63"/>
      <c r="AS4042" s="63"/>
      <c r="AT4042" s="63"/>
      <c r="AU4042" s="63"/>
      <c r="AV4042" s="63"/>
      <c r="AW4042" s="63"/>
      <c r="AX4042" s="63"/>
      <c r="AY4042" s="63"/>
      <c r="AZ4042" s="63"/>
      <c r="BA4042" s="63"/>
      <c r="BB4042" s="63"/>
      <c r="BC4042" s="63"/>
      <c r="BD4042" s="63"/>
      <c r="BE4042" s="63"/>
      <c r="BF4042" s="63"/>
      <c r="BG4042" s="63"/>
      <c r="BH4042" s="63"/>
      <c r="BI4042" s="63"/>
      <c r="BJ4042" s="63"/>
      <c r="BK4042" s="63"/>
      <c r="BL4042" s="63"/>
      <c r="BM4042" s="63"/>
      <c r="BN4042" s="63"/>
      <c r="BO4042" s="63"/>
      <c r="BP4042" s="63"/>
      <c r="BQ4042" s="63"/>
      <c r="BR4042" s="63"/>
      <c r="BS4042" s="63"/>
      <c r="BT4042" s="63"/>
      <c r="BU4042" s="63"/>
      <c r="BV4042" s="63"/>
      <c r="BW4042" s="63"/>
      <c r="BX4042" s="63"/>
      <c r="BY4042" s="63"/>
      <c r="BZ4042" s="63"/>
      <c r="CA4042" s="63"/>
      <c r="CB4042" s="63"/>
      <c r="CC4042" s="63"/>
      <c r="CD4042" s="63"/>
      <c r="CE4042" s="63"/>
      <c r="CF4042" s="63"/>
      <c r="CG4042" s="63"/>
      <c r="CH4042" s="63"/>
      <c r="CI4042" s="63"/>
      <c r="CJ4042" s="63"/>
      <c r="CK4042" s="63"/>
      <c r="CL4042" s="63"/>
      <c r="CM4042" s="63"/>
      <c r="CN4042" s="63"/>
      <c r="CO4042" s="63"/>
      <c r="CP4042" s="63"/>
      <c r="CR4042" s="227"/>
      <c r="CS4042" s="74"/>
    </row>
    <row r="4043" spans="1:97" s="72" customFormat="1" ht="75.75" customHeight="1">
      <c r="A4043" s="63"/>
      <c r="B4043" s="63"/>
      <c r="C4043" s="63"/>
      <c r="D4043" s="63"/>
      <c r="E4043" s="63"/>
      <c r="F4043" s="63"/>
      <c r="G4043" s="63"/>
      <c r="H4043" s="63"/>
      <c r="I4043" s="63"/>
      <c r="J4043" s="63"/>
      <c r="K4043" s="63"/>
      <c r="L4043" s="63"/>
      <c r="M4043" s="63"/>
      <c r="N4043" s="63"/>
      <c r="O4043" s="63"/>
      <c r="P4043" s="63"/>
      <c r="Q4043" s="63"/>
      <c r="R4043" s="63"/>
      <c r="S4043" s="63"/>
      <c r="T4043" s="63"/>
      <c r="U4043" s="63"/>
      <c r="V4043" s="63"/>
      <c r="W4043" s="63"/>
      <c r="X4043" s="63"/>
      <c r="Y4043" s="63"/>
      <c r="Z4043" s="63"/>
      <c r="AA4043" s="63"/>
      <c r="AB4043" s="63"/>
      <c r="AC4043" s="63"/>
      <c r="AD4043" s="63"/>
      <c r="AE4043" s="63"/>
      <c r="AF4043" s="63"/>
      <c r="AG4043" s="63"/>
      <c r="AH4043" s="63"/>
      <c r="AI4043" s="63"/>
      <c r="AJ4043" s="63"/>
      <c r="AK4043" s="63"/>
      <c r="AL4043" s="63"/>
      <c r="AM4043" s="63"/>
      <c r="AN4043" s="63"/>
      <c r="AO4043" s="63"/>
      <c r="AP4043" s="63"/>
      <c r="AQ4043" s="63"/>
      <c r="AR4043" s="63"/>
      <c r="AS4043" s="63"/>
      <c r="AT4043" s="63"/>
      <c r="AU4043" s="63"/>
      <c r="AV4043" s="63"/>
      <c r="AW4043" s="63"/>
      <c r="AX4043" s="63"/>
      <c r="AY4043" s="63"/>
      <c r="AZ4043" s="63"/>
      <c r="BA4043" s="63"/>
      <c r="BB4043" s="63"/>
      <c r="BC4043" s="63"/>
      <c r="BD4043" s="63"/>
      <c r="BE4043" s="63"/>
      <c r="BF4043" s="63"/>
      <c r="BG4043" s="63"/>
      <c r="BH4043" s="63"/>
      <c r="BI4043" s="63"/>
      <c r="BJ4043" s="63"/>
      <c r="BK4043" s="63"/>
      <c r="BL4043" s="63"/>
      <c r="BM4043" s="63"/>
      <c r="BN4043" s="63"/>
      <c r="BO4043" s="63"/>
      <c r="BP4043" s="63"/>
      <c r="BQ4043" s="63"/>
      <c r="BR4043" s="63"/>
      <c r="BS4043" s="63"/>
      <c r="BT4043" s="63"/>
      <c r="BU4043" s="63"/>
      <c r="BV4043" s="63"/>
      <c r="BW4043" s="63"/>
      <c r="BX4043" s="63"/>
      <c r="BY4043" s="63"/>
      <c r="BZ4043" s="63"/>
      <c r="CA4043" s="63"/>
      <c r="CB4043" s="63"/>
      <c r="CC4043" s="63"/>
      <c r="CD4043" s="63"/>
      <c r="CE4043" s="63"/>
      <c r="CF4043" s="63"/>
      <c r="CG4043" s="63"/>
      <c r="CH4043" s="63"/>
      <c r="CI4043" s="63"/>
      <c r="CJ4043" s="63"/>
      <c r="CK4043" s="63"/>
      <c r="CL4043" s="63"/>
      <c r="CM4043" s="63"/>
      <c r="CN4043" s="63"/>
      <c r="CO4043" s="63"/>
      <c r="CP4043" s="63"/>
      <c r="CR4043" s="227"/>
      <c r="CS4043" s="74"/>
    </row>
    <row r="4044" spans="1:97" s="72" customFormat="1" ht="75.75" customHeight="1">
      <c r="A4044" s="63"/>
      <c r="B4044" s="63"/>
      <c r="C4044" s="63"/>
      <c r="D4044" s="63"/>
      <c r="E4044" s="63"/>
      <c r="F4044" s="63"/>
      <c r="G4044" s="63"/>
      <c r="H4044" s="63"/>
      <c r="I4044" s="63"/>
      <c r="J4044" s="63"/>
      <c r="K4044" s="63"/>
      <c r="L4044" s="63"/>
      <c r="M4044" s="63"/>
      <c r="N4044" s="63"/>
      <c r="O4044" s="63"/>
      <c r="P4044" s="63"/>
      <c r="Q4044" s="63"/>
      <c r="R4044" s="63"/>
      <c r="S4044" s="63"/>
      <c r="T4044" s="63"/>
      <c r="U4044" s="63"/>
      <c r="V4044" s="63"/>
      <c r="W4044" s="63"/>
      <c r="X4044" s="63"/>
      <c r="Y4044" s="63"/>
      <c r="Z4044" s="63"/>
      <c r="AA4044" s="63"/>
      <c r="AB4044" s="63"/>
      <c r="AC4044" s="63"/>
      <c r="AD4044" s="63"/>
      <c r="AE4044" s="63"/>
      <c r="AF4044" s="63"/>
      <c r="AG4044" s="63"/>
      <c r="AH4044" s="63"/>
      <c r="AI4044" s="63"/>
      <c r="AJ4044" s="63"/>
      <c r="AK4044" s="63"/>
      <c r="AL4044" s="63"/>
      <c r="AM4044" s="63"/>
      <c r="AN4044" s="63"/>
      <c r="AO4044" s="63"/>
      <c r="AP4044" s="63"/>
      <c r="AQ4044" s="63"/>
      <c r="AR4044" s="63"/>
      <c r="AS4044" s="63"/>
      <c r="AT4044" s="63"/>
      <c r="AU4044" s="63"/>
      <c r="AV4044" s="63"/>
      <c r="AW4044" s="63"/>
      <c r="AX4044" s="63"/>
      <c r="AY4044" s="63"/>
      <c r="AZ4044" s="63"/>
      <c r="BA4044" s="63"/>
      <c r="BB4044" s="63"/>
      <c r="BC4044" s="63"/>
      <c r="BD4044" s="63"/>
      <c r="BE4044" s="63"/>
      <c r="BF4044" s="63"/>
      <c r="BG4044" s="63"/>
      <c r="BH4044" s="63"/>
      <c r="BI4044" s="63"/>
      <c r="BJ4044" s="63"/>
      <c r="BK4044" s="63"/>
      <c r="BL4044" s="63"/>
      <c r="BM4044" s="63"/>
      <c r="BN4044" s="63"/>
      <c r="BO4044" s="63"/>
      <c r="BP4044" s="63"/>
      <c r="BQ4044" s="63"/>
      <c r="BR4044" s="63"/>
      <c r="BS4044" s="63"/>
      <c r="BT4044" s="63"/>
      <c r="BU4044" s="63"/>
      <c r="BV4044" s="63"/>
      <c r="BW4044" s="63"/>
      <c r="BX4044" s="63"/>
      <c r="BY4044" s="63"/>
      <c r="BZ4044" s="63"/>
      <c r="CA4044" s="63"/>
      <c r="CB4044" s="63"/>
      <c r="CC4044" s="63"/>
      <c r="CD4044" s="63"/>
      <c r="CE4044" s="63"/>
      <c r="CF4044" s="63"/>
      <c r="CG4044" s="63"/>
      <c r="CH4044" s="63"/>
      <c r="CI4044" s="63"/>
      <c r="CJ4044" s="63"/>
      <c r="CK4044" s="63"/>
      <c r="CL4044" s="63"/>
      <c r="CM4044" s="63"/>
      <c r="CN4044" s="63"/>
      <c r="CO4044" s="63"/>
      <c r="CP4044" s="63"/>
      <c r="CR4044" s="227"/>
      <c r="CS4044" s="74"/>
    </row>
    <row r="4045" spans="1:97" s="72" customFormat="1" ht="75.75" customHeight="1">
      <c r="A4045" s="63"/>
      <c r="B4045" s="63"/>
      <c r="C4045" s="63"/>
      <c r="D4045" s="63"/>
      <c r="E4045" s="63"/>
      <c r="F4045" s="63"/>
      <c r="G4045" s="63"/>
      <c r="H4045" s="63"/>
      <c r="I4045" s="63"/>
      <c r="J4045" s="63"/>
      <c r="K4045" s="63"/>
      <c r="L4045" s="63"/>
      <c r="M4045" s="63"/>
      <c r="N4045" s="63"/>
      <c r="O4045" s="63"/>
      <c r="P4045" s="63"/>
      <c r="Q4045" s="63"/>
      <c r="R4045" s="63"/>
      <c r="S4045" s="63"/>
      <c r="T4045" s="63"/>
      <c r="U4045" s="63"/>
      <c r="V4045" s="63"/>
      <c r="W4045" s="63"/>
      <c r="X4045" s="63"/>
      <c r="Y4045" s="63"/>
      <c r="Z4045" s="63"/>
      <c r="AA4045" s="63"/>
      <c r="AB4045" s="63"/>
      <c r="AC4045" s="63"/>
      <c r="AD4045" s="63"/>
      <c r="AE4045" s="63"/>
      <c r="AF4045" s="63"/>
      <c r="AG4045" s="63"/>
      <c r="AH4045" s="63"/>
      <c r="AI4045" s="63"/>
      <c r="AJ4045" s="63"/>
      <c r="AK4045" s="63"/>
      <c r="AL4045" s="63"/>
      <c r="AM4045" s="63"/>
      <c r="AN4045" s="63"/>
      <c r="AO4045" s="63"/>
      <c r="AP4045" s="63"/>
      <c r="AQ4045" s="63"/>
      <c r="AR4045" s="63"/>
      <c r="AS4045" s="63"/>
      <c r="AT4045" s="63"/>
      <c r="AU4045" s="63"/>
      <c r="AV4045" s="63"/>
      <c r="AW4045" s="63"/>
      <c r="AX4045" s="63"/>
      <c r="AY4045" s="63"/>
      <c r="AZ4045" s="63"/>
      <c r="BA4045" s="63"/>
      <c r="BB4045" s="63"/>
      <c r="BC4045" s="63"/>
      <c r="BD4045" s="63"/>
      <c r="BE4045" s="63"/>
      <c r="BF4045" s="63"/>
      <c r="BG4045" s="63"/>
      <c r="BH4045" s="63"/>
      <c r="BI4045" s="63"/>
      <c r="BJ4045" s="63"/>
      <c r="BK4045" s="63"/>
      <c r="BL4045" s="63"/>
      <c r="BM4045" s="63"/>
      <c r="BN4045" s="63"/>
      <c r="BO4045" s="63"/>
      <c r="BP4045" s="63"/>
      <c r="BQ4045" s="63"/>
      <c r="BR4045" s="63"/>
      <c r="BS4045" s="63"/>
      <c r="BT4045" s="63"/>
      <c r="BU4045" s="63"/>
      <c r="BV4045" s="63"/>
      <c r="BW4045" s="63"/>
      <c r="BX4045" s="63"/>
      <c r="BY4045" s="63"/>
      <c r="BZ4045" s="63"/>
      <c r="CA4045" s="63"/>
      <c r="CB4045" s="63"/>
      <c r="CC4045" s="63"/>
      <c r="CD4045" s="63"/>
      <c r="CE4045" s="63"/>
      <c r="CF4045" s="63"/>
      <c r="CG4045" s="63"/>
      <c r="CH4045" s="63"/>
      <c r="CI4045" s="63"/>
      <c r="CJ4045" s="63"/>
      <c r="CK4045" s="63"/>
      <c r="CL4045" s="63"/>
      <c r="CM4045" s="63"/>
      <c r="CN4045" s="63"/>
      <c r="CO4045" s="63"/>
      <c r="CP4045" s="63"/>
      <c r="CR4045" s="227"/>
      <c r="CS4045" s="74"/>
    </row>
    <row r="4046" spans="1:97" s="72" customFormat="1" ht="75.75" customHeight="1">
      <c r="A4046" s="63"/>
      <c r="B4046" s="63"/>
      <c r="C4046" s="63"/>
      <c r="D4046" s="63"/>
      <c r="E4046" s="63"/>
      <c r="F4046" s="63"/>
      <c r="G4046" s="63"/>
      <c r="H4046" s="63"/>
      <c r="I4046" s="63"/>
      <c r="J4046" s="63"/>
      <c r="K4046" s="63"/>
      <c r="L4046" s="63"/>
      <c r="M4046" s="63"/>
      <c r="N4046" s="63"/>
      <c r="O4046" s="63"/>
      <c r="P4046" s="63"/>
      <c r="Q4046" s="63"/>
      <c r="R4046" s="63"/>
      <c r="S4046" s="63"/>
      <c r="T4046" s="63"/>
      <c r="U4046" s="63"/>
      <c r="V4046" s="63"/>
      <c r="W4046" s="63"/>
      <c r="X4046" s="63"/>
      <c r="Y4046" s="63"/>
      <c r="Z4046" s="63"/>
      <c r="AA4046" s="63"/>
      <c r="AB4046" s="63"/>
      <c r="AC4046" s="63"/>
      <c r="AD4046" s="63"/>
      <c r="AE4046" s="63"/>
      <c r="AF4046" s="63"/>
      <c r="AG4046" s="63"/>
      <c r="AH4046" s="63"/>
      <c r="AI4046" s="63"/>
      <c r="AJ4046" s="63"/>
      <c r="AK4046" s="63"/>
      <c r="AL4046" s="63"/>
      <c r="AM4046" s="63"/>
      <c r="AN4046" s="63"/>
      <c r="AO4046" s="63"/>
      <c r="AP4046" s="63"/>
      <c r="AQ4046" s="63"/>
      <c r="AR4046" s="63"/>
      <c r="AS4046" s="63"/>
      <c r="AT4046" s="63"/>
      <c r="AU4046" s="63"/>
      <c r="AV4046" s="63"/>
      <c r="AW4046" s="63"/>
      <c r="AX4046" s="63"/>
      <c r="AY4046" s="63"/>
      <c r="AZ4046" s="63"/>
      <c r="BA4046" s="63"/>
      <c r="BB4046" s="63"/>
      <c r="BC4046" s="63"/>
      <c r="BD4046" s="63"/>
      <c r="BE4046" s="63"/>
      <c r="BF4046" s="63"/>
      <c r="BG4046" s="63"/>
      <c r="BH4046" s="63"/>
      <c r="BI4046" s="63"/>
      <c r="BJ4046" s="63"/>
      <c r="BK4046" s="63"/>
      <c r="BL4046" s="63"/>
      <c r="BM4046" s="63"/>
      <c r="BN4046" s="63"/>
      <c r="BO4046" s="63"/>
      <c r="BP4046" s="63"/>
      <c r="BQ4046" s="63"/>
      <c r="BR4046" s="63"/>
      <c r="BS4046" s="63"/>
      <c r="BT4046" s="63"/>
      <c r="BU4046" s="63"/>
      <c r="BV4046" s="63"/>
      <c r="BW4046" s="63"/>
      <c r="BX4046" s="63"/>
      <c r="BY4046" s="63"/>
      <c r="BZ4046" s="63"/>
      <c r="CA4046" s="63"/>
      <c r="CB4046" s="63"/>
      <c r="CC4046" s="63"/>
      <c r="CD4046" s="63"/>
      <c r="CE4046" s="63"/>
      <c r="CF4046" s="63"/>
      <c r="CG4046" s="63"/>
      <c r="CH4046" s="63"/>
      <c r="CI4046" s="63"/>
      <c r="CJ4046" s="63"/>
      <c r="CK4046" s="63"/>
      <c r="CL4046" s="63"/>
      <c r="CM4046" s="63"/>
      <c r="CN4046" s="63"/>
      <c r="CO4046" s="63"/>
      <c r="CP4046" s="63"/>
      <c r="CR4046" s="227"/>
      <c r="CS4046" s="74"/>
    </row>
    <row r="4047" spans="1:97" s="72" customFormat="1" ht="75.75" customHeight="1">
      <c r="A4047" s="63"/>
      <c r="B4047" s="63"/>
      <c r="C4047" s="63"/>
      <c r="D4047" s="63"/>
      <c r="E4047" s="63"/>
      <c r="F4047" s="63"/>
      <c r="G4047" s="63"/>
      <c r="H4047" s="63"/>
      <c r="I4047" s="63"/>
      <c r="J4047" s="63"/>
      <c r="K4047" s="63"/>
      <c r="L4047" s="63"/>
      <c r="M4047" s="63"/>
      <c r="N4047" s="63"/>
      <c r="O4047" s="63"/>
      <c r="P4047" s="63"/>
      <c r="Q4047" s="63"/>
      <c r="R4047" s="63"/>
      <c r="S4047" s="63"/>
      <c r="T4047" s="63"/>
      <c r="U4047" s="63"/>
      <c r="V4047" s="63"/>
      <c r="W4047" s="63"/>
      <c r="X4047" s="63"/>
      <c r="Y4047" s="63"/>
      <c r="Z4047" s="63"/>
      <c r="AA4047" s="63"/>
      <c r="AB4047" s="63"/>
      <c r="AC4047" s="63"/>
      <c r="AD4047" s="63"/>
      <c r="AE4047" s="63"/>
      <c r="AF4047" s="63"/>
      <c r="AG4047" s="63"/>
      <c r="AH4047" s="63"/>
      <c r="AI4047" s="63"/>
      <c r="AJ4047" s="63"/>
      <c r="AK4047" s="63"/>
      <c r="AL4047" s="63"/>
      <c r="AM4047" s="63"/>
      <c r="AN4047" s="63"/>
      <c r="AO4047" s="63"/>
      <c r="AP4047" s="63"/>
      <c r="AQ4047" s="63"/>
      <c r="AR4047" s="63"/>
      <c r="AS4047" s="63"/>
      <c r="AT4047" s="63"/>
      <c r="AU4047" s="63"/>
      <c r="AV4047" s="63"/>
      <c r="AW4047" s="63"/>
      <c r="AX4047" s="63"/>
      <c r="AY4047" s="63"/>
      <c r="AZ4047" s="63"/>
      <c r="BA4047" s="63"/>
      <c r="BB4047" s="63"/>
      <c r="BC4047" s="63"/>
      <c r="BD4047" s="63"/>
      <c r="BE4047" s="63"/>
      <c r="BF4047" s="63"/>
      <c r="BG4047" s="63"/>
      <c r="BH4047" s="63"/>
      <c r="BI4047" s="63"/>
      <c r="BJ4047" s="63"/>
      <c r="BK4047" s="63"/>
      <c r="BL4047" s="63"/>
      <c r="BM4047" s="63"/>
      <c r="BN4047" s="63"/>
      <c r="BO4047" s="63"/>
      <c r="BP4047" s="63"/>
      <c r="BQ4047" s="63"/>
      <c r="BR4047" s="63"/>
      <c r="BS4047" s="63"/>
      <c r="BT4047" s="63"/>
      <c r="BU4047" s="63"/>
      <c r="BV4047" s="63"/>
      <c r="BW4047" s="63"/>
      <c r="BX4047" s="63"/>
      <c r="BY4047" s="63"/>
      <c r="BZ4047" s="63"/>
      <c r="CA4047" s="63"/>
      <c r="CB4047" s="63"/>
      <c r="CC4047" s="63"/>
      <c r="CD4047" s="63"/>
      <c r="CE4047" s="63"/>
      <c r="CF4047" s="63"/>
      <c r="CG4047" s="63"/>
      <c r="CH4047" s="63"/>
      <c r="CI4047" s="63"/>
      <c r="CJ4047" s="63"/>
      <c r="CK4047" s="63"/>
      <c r="CL4047" s="63"/>
      <c r="CM4047" s="63"/>
      <c r="CN4047" s="63"/>
      <c r="CO4047" s="63"/>
      <c r="CP4047" s="63"/>
      <c r="CR4047" s="227"/>
      <c r="CS4047" s="74"/>
    </row>
    <row r="4048" spans="1:97" s="72" customFormat="1" ht="75.75" customHeight="1">
      <c r="A4048" s="63"/>
      <c r="B4048" s="63"/>
      <c r="C4048" s="63"/>
      <c r="D4048" s="63"/>
      <c r="E4048" s="63"/>
      <c r="F4048" s="63"/>
      <c r="G4048" s="63"/>
      <c r="H4048" s="63"/>
      <c r="I4048" s="63"/>
      <c r="J4048" s="63"/>
      <c r="K4048" s="63"/>
      <c r="L4048" s="63"/>
      <c r="M4048" s="63"/>
      <c r="N4048" s="63"/>
      <c r="O4048" s="63"/>
      <c r="P4048" s="63"/>
      <c r="Q4048" s="63"/>
      <c r="R4048" s="63"/>
      <c r="S4048" s="63"/>
      <c r="T4048" s="63"/>
      <c r="U4048" s="63"/>
      <c r="V4048" s="63"/>
      <c r="W4048" s="63"/>
      <c r="X4048" s="63"/>
      <c r="Y4048" s="63"/>
      <c r="Z4048" s="63"/>
      <c r="AA4048" s="63"/>
      <c r="AB4048" s="63"/>
      <c r="AC4048" s="63"/>
      <c r="AD4048" s="63"/>
      <c r="AE4048" s="63"/>
      <c r="AF4048" s="63"/>
      <c r="AG4048" s="63"/>
      <c r="AH4048" s="63"/>
      <c r="AI4048" s="63"/>
      <c r="AJ4048" s="63"/>
      <c r="AK4048" s="63"/>
      <c r="AL4048" s="63"/>
      <c r="AM4048" s="63"/>
      <c r="AN4048" s="63"/>
      <c r="AO4048" s="63"/>
      <c r="AP4048" s="63"/>
      <c r="AQ4048" s="63"/>
      <c r="AR4048" s="63"/>
      <c r="AS4048" s="63"/>
      <c r="AT4048" s="63"/>
      <c r="AU4048" s="63"/>
      <c r="AV4048" s="63"/>
      <c r="AW4048" s="63"/>
      <c r="AX4048" s="63"/>
      <c r="AY4048" s="63"/>
      <c r="AZ4048" s="63"/>
      <c r="BA4048" s="63"/>
      <c r="BB4048" s="63"/>
      <c r="BC4048" s="63"/>
      <c r="BD4048" s="63"/>
      <c r="BE4048" s="63"/>
      <c r="BF4048" s="63"/>
      <c r="BG4048" s="63"/>
      <c r="BH4048" s="63"/>
      <c r="BI4048" s="63"/>
      <c r="BJ4048" s="63"/>
      <c r="BK4048" s="63"/>
      <c r="BL4048" s="63"/>
      <c r="BM4048" s="63"/>
      <c r="BN4048" s="63"/>
      <c r="BO4048" s="63"/>
      <c r="BP4048" s="63"/>
      <c r="BQ4048" s="63"/>
      <c r="BR4048" s="63"/>
      <c r="BS4048" s="63"/>
      <c r="BT4048" s="63"/>
      <c r="BU4048" s="63"/>
      <c r="BV4048" s="63"/>
      <c r="BW4048" s="63"/>
      <c r="BX4048" s="63"/>
      <c r="BY4048" s="63"/>
      <c r="BZ4048" s="63"/>
      <c r="CA4048" s="63"/>
      <c r="CB4048" s="63"/>
      <c r="CC4048" s="63"/>
      <c r="CD4048" s="63"/>
      <c r="CE4048" s="63"/>
      <c r="CF4048" s="63"/>
      <c r="CG4048" s="63"/>
      <c r="CH4048" s="63"/>
      <c r="CI4048" s="63"/>
      <c r="CJ4048" s="63"/>
      <c r="CK4048" s="63"/>
      <c r="CL4048" s="63"/>
      <c r="CM4048" s="63"/>
      <c r="CN4048" s="63"/>
      <c r="CO4048" s="63"/>
      <c r="CP4048" s="63"/>
      <c r="CR4048" s="227"/>
      <c r="CS4048" s="74"/>
    </row>
    <row r="4049" spans="1:97" s="72" customFormat="1" ht="75.75" customHeight="1">
      <c r="A4049" s="63"/>
      <c r="B4049" s="63"/>
      <c r="C4049" s="63"/>
      <c r="D4049" s="63"/>
      <c r="E4049" s="63"/>
      <c r="F4049" s="63"/>
      <c r="G4049" s="63"/>
      <c r="H4049" s="63"/>
      <c r="I4049" s="63"/>
      <c r="J4049" s="63"/>
      <c r="K4049" s="63"/>
      <c r="L4049" s="63"/>
      <c r="M4049" s="63"/>
      <c r="N4049" s="63"/>
      <c r="O4049" s="63"/>
      <c r="P4049" s="63"/>
      <c r="Q4049" s="63"/>
      <c r="R4049" s="63"/>
      <c r="S4049" s="63"/>
      <c r="T4049" s="63"/>
      <c r="U4049" s="63"/>
      <c r="V4049" s="63"/>
      <c r="W4049" s="63"/>
      <c r="X4049" s="63"/>
      <c r="Y4049" s="63"/>
      <c r="Z4049" s="63"/>
      <c r="AA4049" s="63"/>
      <c r="AB4049" s="63"/>
      <c r="AC4049" s="63"/>
      <c r="AD4049" s="63"/>
      <c r="AE4049" s="63"/>
      <c r="AF4049" s="63"/>
      <c r="AG4049" s="63"/>
      <c r="AH4049" s="63"/>
      <c r="AI4049" s="63"/>
      <c r="AJ4049" s="63"/>
      <c r="AK4049" s="63"/>
      <c r="AL4049" s="63"/>
      <c r="AM4049" s="63"/>
      <c r="AN4049" s="63"/>
      <c r="AO4049" s="63"/>
      <c r="AP4049" s="63"/>
      <c r="AQ4049" s="63"/>
      <c r="AR4049" s="63"/>
      <c r="AS4049" s="63"/>
      <c r="AT4049" s="63"/>
      <c r="AU4049" s="63"/>
      <c r="AV4049" s="63"/>
      <c r="AW4049" s="63"/>
      <c r="AX4049" s="63"/>
      <c r="AY4049" s="63"/>
      <c r="AZ4049" s="63"/>
      <c r="BA4049" s="63"/>
      <c r="BB4049" s="63"/>
      <c r="BC4049" s="63"/>
      <c r="BD4049" s="63"/>
      <c r="BE4049" s="63"/>
      <c r="BF4049" s="63"/>
      <c r="BG4049" s="63"/>
      <c r="BH4049" s="63"/>
      <c r="BI4049" s="63"/>
      <c r="BJ4049" s="63"/>
      <c r="BK4049" s="63"/>
      <c r="BL4049" s="63"/>
      <c r="BM4049" s="63"/>
      <c r="BN4049" s="63"/>
      <c r="BO4049" s="63"/>
      <c r="BP4049" s="63"/>
      <c r="BQ4049" s="63"/>
      <c r="BR4049" s="63"/>
      <c r="BS4049" s="63"/>
      <c r="BT4049" s="63"/>
      <c r="BU4049" s="63"/>
      <c r="BV4049" s="63"/>
      <c r="BW4049" s="63"/>
      <c r="BX4049" s="63"/>
      <c r="BY4049" s="63"/>
      <c r="BZ4049" s="63"/>
      <c r="CA4049" s="63"/>
      <c r="CB4049" s="63"/>
      <c r="CC4049" s="63"/>
      <c r="CD4049" s="63"/>
      <c r="CE4049" s="63"/>
      <c r="CF4049" s="63"/>
      <c r="CG4049" s="63"/>
      <c r="CH4049" s="63"/>
      <c r="CI4049" s="63"/>
      <c r="CJ4049" s="63"/>
      <c r="CK4049" s="63"/>
      <c r="CL4049" s="63"/>
      <c r="CM4049" s="63"/>
      <c r="CN4049" s="63"/>
      <c r="CO4049" s="63"/>
      <c r="CP4049" s="63"/>
      <c r="CR4049" s="227"/>
      <c r="CS4049" s="74"/>
    </row>
    <row r="4050" spans="1:97" s="72" customFormat="1" ht="75.75" customHeight="1">
      <c r="A4050" s="63"/>
      <c r="B4050" s="63"/>
      <c r="C4050" s="63"/>
      <c r="D4050" s="63"/>
      <c r="E4050" s="63"/>
      <c r="F4050" s="63"/>
      <c r="G4050" s="63"/>
      <c r="H4050" s="63"/>
      <c r="I4050" s="63"/>
      <c r="J4050" s="63"/>
      <c r="K4050" s="63"/>
      <c r="L4050" s="63"/>
      <c r="M4050" s="63"/>
      <c r="N4050" s="63"/>
      <c r="O4050" s="63"/>
      <c r="P4050" s="63"/>
      <c r="Q4050" s="63"/>
      <c r="R4050" s="63"/>
      <c r="S4050" s="63"/>
      <c r="T4050" s="63"/>
      <c r="U4050" s="63"/>
      <c r="V4050" s="63"/>
      <c r="W4050" s="63"/>
      <c r="X4050" s="63"/>
      <c r="Y4050" s="63"/>
      <c r="Z4050" s="63"/>
      <c r="AA4050" s="63"/>
      <c r="AB4050" s="63"/>
      <c r="AC4050" s="63"/>
      <c r="AD4050" s="63"/>
      <c r="AE4050" s="63"/>
      <c r="AF4050" s="63"/>
      <c r="AG4050" s="63"/>
      <c r="AH4050" s="63"/>
      <c r="AI4050" s="63"/>
      <c r="AJ4050" s="63"/>
      <c r="AK4050" s="63"/>
      <c r="AL4050" s="63"/>
      <c r="AM4050" s="63"/>
      <c r="AN4050" s="63"/>
      <c r="AO4050" s="63"/>
      <c r="AP4050" s="63"/>
      <c r="AQ4050" s="63"/>
      <c r="AR4050" s="63"/>
      <c r="AS4050" s="63"/>
      <c r="AT4050" s="63"/>
      <c r="AU4050" s="63"/>
      <c r="AV4050" s="63"/>
      <c r="AW4050" s="63"/>
      <c r="AX4050" s="63"/>
      <c r="AY4050" s="63"/>
      <c r="AZ4050" s="63"/>
      <c r="BA4050" s="63"/>
      <c r="BB4050" s="63"/>
      <c r="BC4050" s="63"/>
      <c r="BD4050" s="63"/>
      <c r="BE4050" s="63"/>
      <c r="BF4050" s="63"/>
      <c r="BG4050" s="63"/>
      <c r="BH4050" s="63"/>
      <c r="BI4050" s="63"/>
      <c r="BJ4050" s="63"/>
      <c r="BK4050" s="63"/>
      <c r="BL4050" s="63"/>
      <c r="BM4050" s="63"/>
      <c r="BN4050" s="63"/>
      <c r="BO4050" s="63"/>
      <c r="BP4050" s="63"/>
      <c r="BQ4050" s="63"/>
      <c r="BR4050" s="63"/>
      <c r="BS4050" s="63"/>
      <c r="BT4050" s="63"/>
      <c r="BU4050" s="63"/>
      <c r="BV4050" s="63"/>
      <c r="BW4050" s="63"/>
      <c r="BX4050" s="63"/>
      <c r="BY4050" s="63"/>
      <c r="BZ4050" s="63"/>
      <c r="CA4050" s="63"/>
      <c r="CB4050" s="63"/>
      <c r="CC4050" s="63"/>
      <c r="CD4050" s="63"/>
      <c r="CE4050" s="63"/>
      <c r="CF4050" s="63"/>
      <c r="CG4050" s="63"/>
      <c r="CH4050" s="63"/>
      <c r="CI4050" s="63"/>
      <c r="CJ4050" s="63"/>
      <c r="CK4050" s="63"/>
      <c r="CL4050" s="63"/>
      <c r="CM4050" s="63"/>
      <c r="CN4050" s="63"/>
      <c r="CO4050" s="63"/>
      <c r="CP4050" s="63"/>
      <c r="CR4050" s="227"/>
      <c r="CS4050" s="74"/>
    </row>
    <row r="4051" spans="1:97" s="72" customFormat="1" ht="75.75" customHeight="1">
      <c r="A4051" s="63"/>
      <c r="B4051" s="63"/>
      <c r="C4051" s="63"/>
      <c r="D4051" s="63"/>
      <c r="E4051" s="63"/>
      <c r="F4051" s="63"/>
      <c r="G4051" s="63"/>
      <c r="H4051" s="63"/>
      <c r="I4051" s="63"/>
      <c r="J4051" s="63"/>
      <c r="K4051" s="63"/>
      <c r="L4051" s="63"/>
      <c r="M4051" s="63"/>
      <c r="N4051" s="63"/>
      <c r="O4051" s="63"/>
      <c r="P4051" s="63"/>
      <c r="Q4051" s="63"/>
      <c r="R4051" s="63"/>
      <c r="S4051" s="63"/>
      <c r="T4051" s="63"/>
      <c r="U4051" s="63"/>
      <c r="V4051" s="63"/>
      <c r="W4051" s="63"/>
      <c r="X4051" s="63"/>
      <c r="Y4051" s="63"/>
      <c r="Z4051" s="63"/>
      <c r="AA4051" s="63"/>
      <c r="AB4051" s="63"/>
      <c r="AC4051" s="63"/>
      <c r="AD4051" s="63"/>
      <c r="AE4051" s="63"/>
      <c r="AF4051" s="63"/>
      <c r="AG4051" s="63"/>
      <c r="AH4051" s="63"/>
      <c r="AI4051" s="63"/>
      <c r="AJ4051" s="63"/>
      <c r="AK4051" s="63"/>
      <c r="AL4051" s="63"/>
      <c r="AM4051" s="63"/>
      <c r="AN4051" s="63"/>
      <c r="AO4051" s="63"/>
      <c r="AP4051" s="63"/>
      <c r="AQ4051" s="63"/>
      <c r="AR4051" s="63"/>
      <c r="AS4051" s="63"/>
      <c r="AT4051" s="63"/>
      <c r="AU4051" s="63"/>
      <c r="AV4051" s="63"/>
      <c r="AW4051" s="63"/>
      <c r="AX4051" s="63"/>
      <c r="AY4051" s="63"/>
      <c r="AZ4051" s="63"/>
      <c r="BA4051" s="63"/>
      <c r="BB4051" s="63"/>
      <c r="BC4051" s="63"/>
      <c r="BD4051" s="63"/>
      <c r="BE4051" s="63"/>
      <c r="BF4051" s="63"/>
      <c r="BG4051" s="63"/>
      <c r="BH4051" s="63"/>
      <c r="BI4051" s="63"/>
      <c r="BJ4051" s="63"/>
      <c r="BK4051" s="63"/>
      <c r="BL4051" s="63"/>
      <c r="BM4051" s="63"/>
      <c r="BN4051" s="63"/>
      <c r="BO4051" s="63"/>
      <c r="BP4051" s="63"/>
      <c r="BQ4051" s="63"/>
      <c r="BR4051" s="63"/>
      <c r="BS4051" s="63"/>
      <c r="BT4051" s="63"/>
      <c r="BU4051" s="63"/>
      <c r="BV4051" s="63"/>
      <c r="BW4051" s="63"/>
      <c r="BX4051" s="63"/>
      <c r="BY4051" s="63"/>
      <c r="BZ4051" s="63"/>
      <c r="CA4051" s="63"/>
      <c r="CB4051" s="63"/>
      <c r="CC4051" s="63"/>
      <c r="CD4051" s="63"/>
      <c r="CE4051" s="63"/>
      <c r="CF4051" s="63"/>
      <c r="CG4051" s="63"/>
      <c r="CH4051" s="63"/>
      <c r="CI4051" s="63"/>
      <c r="CJ4051" s="63"/>
      <c r="CK4051" s="63"/>
      <c r="CL4051" s="63"/>
      <c r="CM4051" s="63"/>
      <c r="CN4051" s="63"/>
      <c r="CO4051" s="63"/>
      <c r="CP4051" s="63"/>
      <c r="CR4051" s="227"/>
      <c r="CS4051" s="74"/>
    </row>
    <row r="4052" spans="1:97" s="72" customFormat="1" ht="75.75" customHeight="1">
      <c r="A4052" s="63"/>
      <c r="B4052" s="63"/>
      <c r="C4052" s="63"/>
      <c r="D4052" s="63"/>
      <c r="E4052" s="63"/>
      <c r="F4052" s="63"/>
      <c r="G4052" s="63"/>
      <c r="H4052" s="63"/>
      <c r="I4052" s="63"/>
      <c r="J4052" s="63"/>
      <c r="K4052" s="63"/>
      <c r="L4052" s="63"/>
      <c r="M4052" s="63"/>
      <c r="N4052" s="63"/>
      <c r="O4052" s="63"/>
      <c r="P4052" s="63"/>
      <c r="Q4052" s="63"/>
      <c r="R4052" s="63"/>
      <c r="S4052" s="63"/>
      <c r="T4052" s="63"/>
      <c r="U4052" s="63"/>
      <c r="V4052" s="63"/>
      <c r="W4052" s="63"/>
      <c r="X4052" s="63"/>
      <c r="Y4052" s="63"/>
      <c r="Z4052" s="63"/>
      <c r="AA4052" s="63"/>
      <c r="AB4052" s="63"/>
      <c r="AC4052" s="63"/>
      <c r="AD4052" s="63"/>
      <c r="AE4052" s="63"/>
      <c r="AF4052" s="63"/>
      <c r="AG4052" s="63"/>
      <c r="AH4052" s="63"/>
      <c r="AI4052" s="63"/>
      <c r="AJ4052" s="63"/>
      <c r="AK4052" s="63"/>
      <c r="AL4052" s="63"/>
      <c r="AM4052" s="63"/>
      <c r="AN4052" s="63"/>
      <c r="AO4052" s="63"/>
      <c r="AP4052" s="63"/>
      <c r="AQ4052" s="63"/>
      <c r="AR4052" s="63"/>
      <c r="AS4052" s="63"/>
      <c r="AT4052" s="63"/>
      <c r="AU4052" s="63"/>
      <c r="AV4052" s="63"/>
      <c r="AW4052" s="63"/>
      <c r="AX4052" s="63"/>
      <c r="AY4052" s="63"/>
      <c r="AZ4052" s="63"/>
      <c r="BA4052" s="63"/>
      <c r="BB4052" s="63"/>
      <c r="BC4052" s="63"/>
      <c r="BD4052" s="63"/>
      <c r="BE4052" s="63"/>
      <c r="BF4052" s="63"/>
      <c r="BG4052" s="63"/>
      <c r="BH4052" s="63"/>
      <c r="BI4052" s="63"/>
      <c r="BJ4052" s="63"/>
      <c r="BK4052" s="63"/>
      <c r="BL4052" s="63"/>
      <c r="BM4052" s="63"/>
      <c r="BN4052" s="63"/>
      <c r="BO4052" s="63"/>
      <c r="BP4052" s="63"/>
      <c r="BQ4052" s="63"/>
      <c r="BR4052" s="63"/>
      <c r="BS4052" s="63"/>
      <c r="BT4052" s="63"/>
      <c r="BU4052" s="63"/>
      <c r="BV4052" s="63"/>
      <c r="BW4052" s="63"/>
      <c r="BX4052" s="63"/>
      <c r="BY4052" s="63"/>
      <c r="BZ4052" s="63"/>
      <c r="CA4052" s="63"/>
      <c r="CB4052" s="63"/>
      <c r="CC4052" s="63"/>
      <c r="CD4052" s="63"/>
      <c r="CE4052" s="63"/>
      <c r="CF4052" s="63"/>
      <c r="CG4052" s="63"/>
      <c r="CH4052" s="63"/>
      <c r="CI4052" s="63"/>
      <c r="CJ4052" s="63"/>
      <c r="CK4052" s="63"/>
      <c r="CL4052" s="63"/>
      <c r="CM4052" s="63"/>
      <c r="CN4052" s="63"/>
      <c r="CO4052" s="63"/>
      <c r="CP4052" s="63"/>
      <c r="CR4052" s="227"/>
      <c r="CS4052" s="74"/>
    </row>
    <row r="4053" spans="1:97" s="72" customFormat="1" ht="75.75" customHeight="1">
      <c r="A4053" s="63"/>
      <c r="B4053" s="63"/>
      <c r="C4053" s="63"/>
      <c r="D4053" s="63"/>
      <c r="E4053" s="63"/>
      <c r="F4053" s="63"/>
      <c r="G4053" s="63"/>
      <c r="H4053" s="63"/>
      <c r="I4053" s="63"/>
      <c r="J4053" s="63"/>
      <c r="K4053" s="63"/>
      <c r="L4053" s="63"/>
      <c r="M4053" s="63"/>
      <c r="N4053" s="63"/>
      <c r="O4053" s="63"/>
      <c r="P4053" s="63"/>
      <c r="Q4053" s="63"/>
      <c r="R4053" s="63"/>
      <c r="S4053" s="63"/>
      <c r="T4053" s="63"/>
      <c r="U4053" s="63"/>
      <c r="V4053" s="63"/>
      <c r="W4053" s="63"/>
      <c r="X4053" s="63"/>
      <c r="Y4053" s="63"/>
      <c r="Z4053" s="63"/>
      <c r="AA4053" s="63"/>
      <c r="AB4053" s="63"/>
      <c r="AC4053" s="63"/>
      <c r="AD4053" s="63"/>
      <c r="AE4053" s="63"/>
      <c r="AF4053" s="63"/>
      <c r="AG4053" s="63"/>
      <c r="AH4053" s="63"/>
      <c r="AI4053" s="63"/>
      <c r="AJ4053" s="63"/>
      <c r="AK4053" s="63"/>
      <c r="AL4053" s="63"/>
      <c r="AM4053" s="63"/>
      <c r="AN4053" s="63"/>
      <c r="AO4053" s="63"/>
      <c r="AP4053" s="63"/>
      <c r="AQ4053" s="63"/>
      <c r="AR4053" s="63"/>
      <c r="AS4053" s="63"/>
      <c r="AT4053" s="63"/>
      <c r="AU4053" s="63"/>
      <c r="AV4053" s="63"/>
      <c r="AW4053" s="63"/>
      <c r="AX4053" s="63"/>
      <c r="AY4053" s="63"/>
      <c r="AZ4053" s="63"/>
      <c r="BA4053" s="63"/>
      <c r="BB4053" s="63"/>
      <c r="BC4053" s="63"/>
      <c r="BD4053" s="63"/>
      <c r="BE4053" s="63"/>
      <c r="BF4053" s="63"/>
      <c r="BG4053" s="63"/>
      <c r="BH4053" s="63"/>
      <c r="BI4053" s="63"/>
      <c r="BJ4053" s="63"/>
      <c r="BK4053" s="63"/>
      <c r="BL4053" s="63"/>
      <c r="BM4053" s="63"/>
      <c r="BN4053" s="63"/>
      <c r="BO4053" s="63"/>
      <c r="BP4053" s="63"/>
      <c r="BQ4053" s="63"/>
      <c r="BR4053" s="63"/>
      <c r="BS4053" s="63"/>
      <c r="BT4053" s="63"/>
      <c r="BU4053" s="63"/>
      <c r="BV4053" s="63"/>
      <c r="BW4053" s="63"/>
      <c r="BX4053" s="63"/>
      <c r="BY4053" s="63"/>
      <c r="BZ4053" s="63"/>
      <c r="CA4053" s="63"/>
      <c r="CB4053" s="63"/>
      <c r="CC4053" s="63"/>
      <c r="CD4053" s="63"/>
      <c r="CE4053" s="63"/>
      <c r="CF4053" s="63"/>
      <c r="CG4053" s="63"/>
      <c r="CH4053" s="63"/>
      <c r="CI4053" s="63"/>
      <c r="CJ4053" s="63"/>
      <c r="CK4053" s="63"/>
      <c r="CL4053" s="63"/>
      <c r="CM4053" s="63"/>
      <c r="CN4053" s="63"/>
      <c r="CO4053" s="63"/>
      <c r="CP4053" s="63"/>
      <c r="CR4053" s="227"/>
      <c r="CS4053" s="74"/>
    </row>
    <row r="4054" spans="1:97" s="72" customFormat="1" ht="75.75" customHeight="1">
      <c r="A4054" s="63"/>
      <c r="B4054" s="63"/>
      <c r="C4054" s="63"/>
      <c r="D4054" s="63"/>
      <c r="E4054" s="63"/>
      <c r="F4054" s="63"/>
      <c r="G4054" s="63"/>
      <c r="H4054" s="63"/>
      <c r="I4054" s="63"/>
      <c r="J4054" s="63"/>
      <c r="K4054" s="63"/>
      <c r="L4054" s="63"/>
      <c r="M4054" s="63"/>
      <c r="N4054" s="63"/>
      <c r="O4054" s="63"/>
      <c r="P4054" s="63"/>
      <c r="Q4054" s="63"/>
      <c r="R4054" s="63"/>
      <c r="S4054" s="63"/>
      <c r="T4054" s="63"/>
      <c r="U4054" s="63"/>
      <c r="V4054" s="63"/>
      <c r="W4054" s="63"/>
      <c r="X4054" s="63"/>
      <c r="Y4054" s="63"/>
      <c r="Z4054" s="63"/>
      <c r="AA4054" s="63"/>
      <c r="AB4054" s="63"/>
      <c r="AC4054" s="63"/>
      <c r="AD4054" s="63"/>
      <c r="AE4054" s="63"/>
      <c r="AF4054" s="63"/>
      <c r="AG4054" s="63"/>
      <c r="AH4054" s="63"/>
      <c r="AI4054" s="63"/>
      <c r="AJ4054" s="63"/>
      <c r="AK4054" s="63"/>
      <c r="AL4054" s="63"/>
      <c r="AM4054" s="63"/>
      <c r="AN4054" s="63"/>
      <c r="AO4054" s="63"/>
      <c r="AP4054" s="63"/>
      <c r="AQ4054" s="63"/>
      <c r="AR4054" s="63"/>
      <c r="AS4054" s="63"/>
      <c r="AT4054" s="63"/>
      <c r="AU4054" s="63"/>
      <c r="AV4054" s="63"/>
      <c r="AW4054" s="63"/>
      <c r="AX4054" s="63"/>
      <c r="AY4054" s="63"/>
      <c r="AZ4054" s="63"/>
      <c r="BA4054" s="63"/>
      <c r="BB4054" s="63"/>
      <c r="BC4054" s="63"/>
      <c r="BD4054" s="63"/>
      <c r="BE4054" s="63"/>
      <c r="BF4054" s="63"/>
      <c r="BG4054" s="63"/>
      <c r="BH4054" s="63"/>
      <c r="BI4054" s="63"/>
      <c r="BJ4054" s="63"/>
      <c r="BK4054" s="63"/>
      <c r="BL4054" s="63"/>
      <c r="BM4054" s="63"/>
      <c r="BN4054" s="63"/>
      <c r="BO4054" s="63"/>
      <c r="BP4054" s="63"/>
      <c r="BQ4054" s="63"/>
      <c r="BR4054" s="63"/>
      <c r="BS4054" s="63"/>
      <c r="BT4054" s="63"/>
      <c r="BU4054" s="63"/>
      <c r="BV4054" s="63"/>
      <c r="BW4054" s="63"/>
      <c r="BX4054" s="63"/>
      <c r="BY4054" s="63"/>
      <c r="BZ4054" s="63"/>
      <c r="CA4054" s="63"/>
      <c r="CB4054" s="63"/>
      <c r="CC4054" s="63"/>
      <c r="CD4054" s="63"/>
      <c r="CE4054" s="63"/>
      <c r="CF4054" s="63"/>
      <c r="CG4054" s="63"/>
      <c r="CH4054" s="63"/>
      <c r="CI4054" s="63"/>
      <c r="CJ4054" s="63"/>
      <c r="CK4054" s="63"/>
      <c r="CL4054" s="63"/>
      <c r="CM4054" s="63"/>
      <c r="CN4054" s="63"/>
      <c r="CO4054" s="63"/>
      <c r="CP4054" s="63"/>
      <c r="CR4054" s="227"/>
      <c r="CS4054" s="74"/>
    </row>
    <row r="4055" spans="1:97" s="72" customFormat="1" ht="75.75" customHeight="1">
      <c r="A4055" s="63"/>
      <c r="B4055" s="63"/>
      <c r="C4055" s="63"/>
      <c r="D4055" s="63"/>
      <c r="E4055" s="63"/>
      <c r="F4055" s="63"/>
      <c r="G4055" s="63"/>
      <c r="H4055" s="63"/>
      <c r="I4055" s="63"/>
      <c r="J4055" s="63"/>
      <c r="K4055" s="63"/>
      <c r="L4055" s="63"/>
      <c r="M4055" s="63"/>
      <c r="N4055" s="63"/>
      <c r="O4055" s="63"/>
      <c r="P4055" s="63"/>
      <c r="Q4055" s="63"/>
      <c r="R4055" s="63"/>
      <c r="S4055" s="63"/>
      <c r="T4055" s="63"/>
      <c r="U4055" s="63"/>
      <c r="V4055" s="63"/>
      <c r="W4055" s="63"/>
      <c r="X4055" s="63"/>
      <c r="Y4055" s="63"/>
      <c r="Z4055" s="63"/>
      <c r="AA4055" s="63"/>
      <c r="AB4055" s="63"/>
      <c r="AC4055" s="63"/>
      <c r="AD4055" s="63"/>
      <c r="AE4055" s="63"/>
      <c r="AF4055" s="63"/>
      <c r="AG4055" s="63"/>
      <c r="AH4055" s="63"/>
      <c r="AI4055" s="63"/>
      <c r="AJ4055" s="63"/>
      <c r="AK4055" s="63"/>
      <c r="AL4055" s="63"/>
      <c r="AM4055" s="63"/>
      <c r="AN4055" s="63"/>
      <c r="AO4055" s="63"/>
      <c r="AP4055" s="63"/>
      <c r="AQ4055" s="63"/>
      <c r="AR4055" s="63"/>
      <c r="AS4055" s="63"/>
      <c r="AT4055" s="63"/>
      <c r="AU4055" s="63"/>
      <c r="AV4055" s="63"/>
      <c r="AW4055" s="63"/>
      <c r="AX4055" s="63"/>
      <c r="AY4055" s="63"/>
      <c r="AZ4055" s="63"/>
      <c r="BA4055" s="63"/>
      <c r="BB4055" s="63"/>
      <c r="BC4055" s="63"/>
      <c r="BD4055" s="63"/>
      <c r="BE4055" s="63"/>
      <c r="BF4055" s="63"/>
      <c r="BG4055" s="63"/>
      <c r="BH4055" s="63"/>
      <c r="BI4055" s="63"/>
      <c r="BJ4055" s="63"/>
      <c r="BK4055" s="63"/>
      <c r="BL4055" s="63"/>
      <c r="BM4055" s="63"/>
      <c r="BN4055" s="63"/>
      <c r="BO4055" s="63"/>
      <c r="BP4055" s="63"/>
      <c r="BQ4055" s="63"/>
      <c r="BR4055" s="63"/>
      <c r="BS4055" s="63"/>
      <c r="BT4055" s="63"/>
      <c r="BU4055" s="63"/>
      <c r="BV4055" s="63"/>
      <c r="BW4055" s="63"/>
      <c r="BX4055" s="63"/>
      <c r="BY4055" s="63"/>
      <c r="BZ4055" s="63"/>
      <c r="CA4055" s="63"/>
      <c r="CB4055" s="63"/>
      <c r="CC4055" s="63"/>
      <c r="CD4055" s="63"/>
      <c r="CE4055" s="63"/>
      <c r="CF4055" s="63"/>
      <c r="CG4055" s="63"/>
      <c r="CH4055" s="63"/>
      <c r="CI4055" s="63"/>
      <c r="CJ4055" s="63"/>
      <c r="CK4055" s="63"/>
      <c r="CL4055" s="63"/>
      <c r="CM4055" s="63"/>
      <c r="CN4055" s="63"/>
      <c r="CO4055" s="63"/>
      <c r="CP4055" s="63"/>
      <c r="CR4055" s="227"/>
      <c r="CS4055" s="74"/>
    </row>
    <row r="4056" spans="1:97" s="72" customFormat="1" ht="75.75" customHeight="1">
      <c r="A4056" s="63"/>
      <c r="B4056" s="63"/>
      <c r="C4056" s="63"/>
      <c r="D4056" s="63"/>
      <c r="E4056" s="63"/>
      <c r="F4056" s="63"/>
      <c r="G4056" s="63"/>
      <c r="H4056" s="63"/>
      <c r="I4056" s="63"/>
      <c r="J4056" s="63"/>
      <c r="K4056" s="63"/>
      <c r="L4056" s="63"/>
      <c r="M4056" s="63"/>
      <c r="N4056" s="63"/>
      <c r="O4056" s="63"/>
      <c r="P4056" s="63"/>
      <c r="Q4056" s="63"/>
      <c r="R4056" s="63"/>
      <c r="S4056" s="63"/>
      <c r="T4056" s="63"/>
      <c r="U4056" s="63"/>
      <c r="V4056" s="63"/>
      <c r="W4056" s="63"/>
      <c r="X4056" s="63"/>
      <c r="Y4056" s="63"/>
      <c r="Z4056" s="63"/>
      <c r="AA4056" s="63"/>
      <c r="AB4056" s="63"/>
      <c r="AC4056" s="63"/>
      <c r="AD4056" s="63"/>
      <c r="AE4056" s="63"/>
      <c r="AF4056" s="63"/>
      <c r="AG4056" s="63"/>
      <c r="AH4056" s="63"/>
      <c r="AI4056" s="63"/>
      <c r="AJ4056" s="63"/>
      <c r="AK4056" s="63"/>
      <c r="AL4056" s="63"/>
      <c r="AM4056" s="63"/>
      <c r="AN4056" s="63"/>
      <c r="AO4056" s="63"/>
      <c r="AP4056" s="63"/>
      <c r="AQ4056" s="63"/>
      <c r="AR4056" s="63"/>
      <c r="AS4056" s="63"/>
      <c r="AT4056" s="63"/>
      <c r="AU4056" s="63"/>
      <c r="AV4056" s="63"/>
      <c r="AW4056" s="63"/>
      <c r="AX4056" s="63"/>
      <c r="AY4056" s="63"/>
      <c r="AZ4056" s="63"/>
      <c r="BA4056" s="63"/>
      <c r="BB4056" s="63"/>
      <c r="BC4056" s="63"/>
      <c r="BD4056" s="63"/>
      <c r="BE4056" s="63"/>
      <c r="BF4056" s="63"/>
      <c r="BG4056" s="63"/>
      <c r="BH4056" s="63"/>
      <c r="BI4056" s="63"/>
      <c r="BJ4056" s="63"/>
      <c r="BK4056" s="63"/>
      <c r="BL4056" s="63"/>
      <c r="BM4056" s="63"/>
      <c r="BN4056" s="63"/>
      <c r="BO4056" s="63"/>
      <c r="BP4056" s="63"/>
      <c r="BQ4056" s="63"/>
      <c r="BR4056" s="63"/>
      <c r="BS4056" s="63"/>
      <c r="BT4056" s="63"/>
      <c r="BU4056" s="63"/>
      <c r="BV4056" s="63"/>
      <c r="BW4056" s="63"/>
      <c r="BX4056" s="63"/>
      <c r="BY4056" s="63"/>
      <c r="BZ4056" s="63"/>
      <c r="CA4056" s="63"/>
      <c r="CB4056" s="63"/>
      <c r="CC4056" s="63"/>
      <c r="CD4056" s="63"/>
      <c r="CE4056" s="63"/>
      <c r="CF4056" s="63"/>
      <c r="CG4056" s="63"/>
      <c r="CH4056" s="63"/>
      <c r="CI4056" s="63"/>
      <c r="CJ4056" s="63"/>
      <c r="CK4056" s="63"/>
      <c r="CL4056" s="63"/>
      <c r="CM4056" s="63"/>
      <c r="CN4056" s="63"/>
      <c r="CO4056" s="63"/>
      <c r="CP4056" s="63"/>
      <c r="CR4056" s="227"/>
      <c r="CS4056" s="74"/>
    </row>
    <row r="4057" spans="1:97" s="72" customFormat="1" ht="75.75" customHeight="1">
      <c r="A4057" s="63"/>
      <c r="B4057" s="63"/>
      <c r="C4057" s="63"/>
      <c r="D4057" s="63"/>
      <c r="E4057" s="63"/>
      <c r="F4057" s="63"/>
      <c r="G4057" s="63"/>
      <c r="H4057" s="63"/>
      <c r="I4057" s="63"/>
      <c r="J4057" s="63"/>
      <c r="K4057" s="63"/>
      <c r="L4057" s="63"/>
      <c r="M4057" s="63"/>
      <c r="N4057" s="63"/>
      <c r="O4057" s="63"/>
      <c r="P4057" s="63"/>
      <c r="Q4057" s="63"/>
      <c r="R4057" s="63"/>
      <c r="S4057" s="63"/>
      <c r="T4057" s="63"/>
      <c r="U4057" s="63"/>
      <c r="V4057" s="63"/>
      <c r="W4057" s="63"/>
      <c r="X4057" s="63"/>
      <c r="Y4057" s="63"/>
      <c r="Z4057" s="63"/>
      <c r="AA4057" s="63"/>
      <c r="AB4057" s="63"/>
      <c r="AC4057" s="63"/>
      <c r="AD4057" s="63"/>
      <c r="AE4057" s="63"/>
      <c r="AF4057" s="63"/>
      <c r="AG4057" s="63"/>
      <c r="AH4057" s="63"/>
      <c r="AI4057" s="63"/>
      <c r="AJ4057" s="63"/>
      <c r="AK4057" s="63"/>
      <c r="AL4057" s="63"/>
      <c r="AM4057" s="63"/>
      <c r="AN4057" s="63"/>
      <c r="AO4057" s="63"/>
      <c r="AP4057" s="63"/>
      <c r="AQ4057" s="63"/>
      <c r="AR4057" s="63"/>
      <c r="AS4057" s="63"/>
      <c r="AT4057" s="63"/>
      <c r="AU4057" s="63"/>
      <c r="AV4057" s="63"/>
      <c r="AW4057" s="63"/>
      <c r="AX4057" s="63"/>
      <c r="AY4057" s="63"/>
      <c r="AZ4057" s="63"/>
      <c r="BA4057" s="63"/>
      <c r="BB4057" s="63"/>
      <c r="BC4057" s="63"/>
      <c r="BD4057" s="63"/>
      <c r="BE4057" s="63"/>
      <c r="BF4057" s="63"/>
      <c r="BG4057" s="63"/>
      <c r="BH4057" s="63"/>
      <c r="BI4057" s="63"/>
      <c r="BJ4057" s="63"/>
      <c r="BK4057" s="63"/>
      <c r="BL4057" s="63"/>
      <c r="BM4057" s="63"/>
      <c r="BN4057" s="63"/>
      <c r="BO4057" s="63"/>
      <c r="BP4057" s="63"/>
      <c r="BQ4057" s="63"/>
      <c r="BR4057" s="63"/>
      <c r="BS4057" s="63"/>
      <c r="BT4057" s="63"/>
      <c r="BU4057" s="63"/>
      <c r="BV4057" s="63"/>
      <c r="BW4057" s="63"/>
      <c r="BX4057" s="63"/>
      <c r="BY4057" s="63"/>
      <c r="BZ4057" s="63"/>
      <c r="CA4057" s="63"/>
      <c r="CB4057" s="63"/>
      <c r="CC4057" s="63"/>
      <c r="CD4057" s="63"/>
      <c r="CE4057" s="63"/>
      <c r="CF4057" s="63"/>
      <c r="CG4057" s="63"/>
      <c r="CH4057" s="63"/>
      <c r="CI4057" s="63"/>
      <c r="CJ4057" s="63"/>
      <c r="CK4057" s="63"/>
      <c r="CL4057" s="63"/>
      <c r="CM4057" s="63"/>
      <c r="CN4057" s="63"/>
      <c r="CO4057" s="63"/>
      <c r="CP4057" s="63"/>
      <c r="CR4057" s="227"/>
      <c r="CS4057" s="74"/>
    </row>
    <row r="4058" spans="1:97" s="72" customFormat="1" ht="75.75" customHeight="1">
      <c r="A4058" s="63"/>
      <c r="B4058" s="63"/>
      <c r="C4058" s="63"/>
      <c r="D4058" s="63"/>
      <c r="E4058" s="63"/>
      <c r="F4058" s="63"/>
      <c r="G4058" s="63"/>
      <c r="H4058" s="63"/>
      <c r="I4058" s="63"/>
      <c r="J4058" s="63"/>
      <c r="K4058" s="63"/>
      <c r="L4058" s="63"/>
      <c r="M4058" s="63"/>
      <c r="N4058" s="63"/>
      <c r="O4058" s="63"/>
      <c r="P4058" s="63"/>
      <c r="Q4058" s="63"/>
      <c r="R4058" s="63"/>
      <c r="S4058" s="63"/>
      <c r="T4058" s="63"/>
      <c r="U4058" s="63"/>
      <c r="V4058" s="63"/>
      <c r="W4058" s="63"/>
      <c r="X4058" s="63"/>
      <c r="Y4058" s="63"/>
      <c r="Z4058" s="63"/>
      <c r="AA4058" s="63"/>
      <c r="AB4058" s="63"/>
      <c r="AC4058" s="63"/>
      <c r="AD4058" s="63"/>
      <c r="AE4058" s="63"/>
      <c r="AF4058" s="63"/>
      <c r="AG4058" s="63"/>
      <c r="AH4058" s="63"/>
      <c r="AI4058" s="63"/>
      <c r="AJ4058" s="63"/>
      <c r="AK4058" s="63"/>
      <c r="AL4058" s="63"/>
      <c r="AM4058" s="63"/>
      <c r="AN4058" s="63"/>
      <c r="AO4058" s="63"/>
      <c r="AP4058" s="63"/>
      <c r="AQ4058" s="63"/>
      <c r="AR4058" s="63"/>
      <c r="AS4058" s="63"/>
      <c r="AT4058" s="63"/>
      <c r="AU4058" s="63"/>
      <c r="AV4058" s="63"/>
      <c r="AW4058" s="63"/>
      <c r="AX4058" s="63"/>
      <c r="AY4058" s="63"/>
      <c r="AZ4058" s="63"/>
      <c r="BA4058" s="63"/>
      <c r="BB4058" s="63"/>
      <c r="BC4058" s="63"/>
      <c r="BD4058" s="63"/>
      <c r="BE4058" s="63"/>
      <c r="BF4058" s="63"/>
      <c r="BG4058" s="63"/>
      <c r="BH4058" s="63"/>
      <c r="BI4058" s="63"/>
      <c r="BJ4058" s="63"/>
      <c r="BK4058" s="63"/>
      <c r="BL4058" s="63"/>
      <c r="BM4058" s="63"/>
      <c r="BN4058" s="63"/>
      <c r="BO4058" s="63"/>
      <c r="BP4058" s="63"/>
      <c r="BQ4058" s="63"/>
      <c r="BR4058" s="63"/>
      <c r="BS4058" s="63"/>
      <c r="BT4058" s="63"/>
      <c r="BU4058" s="63"/>
      <c r="BV4058" s="63"/>
      <c r="BW4058" s="63"/>
      <c r="BX4058" s="63"/>
      <c r="BY4058" s="63"/>
      <c r="BZ4058" s="63"/>
      <c r="CA4058" s="63"/>
      <c r="CB4058" s="63"/>
      <c r="CC4058" s="63"/>
      <c r="CD4058" s="63"/>
      <c r="CE4058" s="63"/>
      <c r="CF4058" s="63"/>
      <c r="CG4058" s="63"/>
      <c r="CH4058" s="63"/>
      <c r="CI4058" s="63"/>
      <c r="CJ4058" s="63"/>
      <c r="CK4058" s="63"/>
      <c r="CL4058" s="63"/>
      <c r="CM4058" s="63"/>
      <c r="CN4058" s="63"/>
      <c r="CO4058" s="63"/>
      <c r="CP4058" s="63"/>
      <c r="CR4058" s="227"/>
      <c r="CS4058" s="74"/>
    </row>
    <row r="4059" spans="1:97" s="72" customFormat="1" ht="75.75" customHeight="1">
      <c r="A4059" s="63"/>
      <c r="B4059" s="63"/>
      <c r="C4059" s="63"/>
      <c r="D4059" s="63"/>
      <c r="E4059" s="63"/>
      <c r="F4059" s="63"/>
      <c r="G4059" s="63"/>
      <c r="H4059" s="63"/>
      <c r="I4059" s="63"/>
      <c r="J4059" s="63"/>
      <c r="K4059" s="63"/>
      <c r="L4059" s="63"/>
      <c r="M4059" s="63"/>
      <c r="N4059" s="63"/>
      <c r="O4059" s="63"/>
      <c r="P4059" s="63"/>
      <c r="Q4059" s="63"/>
      <c r="R4059" s="63"/>
      <c r="S4059" s="63"/>
      <c r="T4059" s="63"/>
      <c r="U4059" s="63"/>
      <c r="V4059" s="63"/>
      <c r="W4059" s="63"/>
      <c r="X4059" s="63"/>
      <c r="Y4059" s="63"/>
      <c r="Z4059" s="63"/>
      <c r="AA4059" s="63"/>
      <c r="AB4059" s="63"/>
      <c r="AC4059" s="63"/>
      <c r="AD4059" s="63"/>
      <c r="AE4059" s="63"/>
      <c r="AF4059" s="63"/>
      <c r="AG4059" s="63"/>
      <c r="AH4059" s="63"/>
      <c r="AI4059" s="63"/>
      <c r="AJ4059" s="63"/>
      <c r="AK4059" s="63"/>
      <c r="AL4059" s="63"/>
      <c r="AM4059" s="63"/>
      <c r="AN4059" s="63"/>
      <c r="AO4059" s="63"/>
      <c r="AP4059" s="63"/>
      <c r="AQ4059" s="63"/>
      <c r="AR4059" s="63"/>
      <c r="AS4059" s="63"/>
      <c r="AT4059" s="63"/>
      <c r="AU4059" s="63"/>
      <c r="AV4059" s="63"/>
      <c r="AW4059" s="63"/>
      <c r="AX4059" s="63"/>
      <c r="AY4059" s="63"/>
      <c r="AZ4059" s="63"/>
      <c r="BA4059" s="63"/>
      <c r="BB4059" s="63"/>
      <c r="BC4059" s="63"/>
      <c r="BD4059" s="63"/>
      <c r="BE4059" s="63"/>
      <c r="BF4059" s="63"/>
      <c r="BG4059" s="63"/>
      <c r="BH4059" s="63"/>
      <c r="BI4059" s="63"/>
      <c r="BJ4059" s="63"/>
      <c r="BK4059" s="63"/>
      <c r="BL4059" s="63"/>
      <c r="BM4059" s="63"/>
      <c r="BN4059" s="63"/>
      <c r="BO4059" s="63"/>
      <c r="BP4059" s="63"/>
      <c r="BQ4059" s="63"/>
      <c r="BR4059" s="63"/>
      <c r="BS4059" s="63"/>
      <c r="BT4059" s="63"/>
      <c r="BU4059" s="63"/>
      <c r="BV4059" s="63"/>
      <c r="BW4059" s="63"/>
      <c r="BX4059" s="63"/>
      <c r="BY4059" s="63"/>
      <c r="BZ4059" s="63"/>
      <c r="CA4059" s="63"/>
      <c r="CB4059" s="63"/>
      <c r="CC4059" s="63"/>
      <c r="CD4059" s="63"/>
      <c r="CE4059" s="63"/>
      <c r="CF4059" s="63"/>
      <c r="CG4059" s="63"/>
      <c r="CH4059" s="63"/>
      <c r="CI4059" s="63"/>
      <c r="CJ4059" s="63"/>
      <c r="CK4059" s="63"/>
      <c r="CL4059" s="63"/>
      <c r="CM4059" s="63"/>
      <c r="CN4059" s="63"/>
      <c r="CO4059" s="63"/>
      <c r="CP4059" s="63"/>
      <c r="CR4059" s="227"/>
      <c r="CS4059" s="74"/>
    </row>
    <row r="4060" spans="1:97" s="72" customFormat="1" ht="75.75" customHeight="1">
      <c r="A4060" s="63"/>
      <c r="B4060" s="63"/>
      <c r="C4060" s="63"/>
      <c r="D4060" s="63"/>
      <c r="E4060" s="63"/>
      <c r="F4060" s="63"/>
      <c r="G4060" s="63"/>
      <c r="H4060" s="63"/>
      <c r="I4060" s="63"/>
      <c r="J4060" s="63"/>
      <c r="K4060" s="63"/>
      <c r="L4060" s="63"/>
      <c r="M4060" s="63"/>
      <c r="N4060" s="63"/>
      <c r="O4060" s="63"/>
      <c r="P4060" s="63"/>
      <c r="Q4060" s="63"/>
      <c r="R4060" s="63"/>
      <c r="S4060" s="63"/>
      <c r="T4060" s="63"/>
      <c r="U4060" s="63"/>
      <c r="V4060" s="63"/>
      <c r="W4060" s="63"/>
      <c r="X4060" s="63"/>
      <c r="Y4060" s="63"/>
      <c r="Z4060" s="63"/>
      <c r="AA4060" s="63"/>
      <c r="AB4060" s="63"/>
      <c r="AC4060" s="63"/>
      <c r="AD4060" s="63"/>
      <c r="AE4060" s="63"/>
      <c r="AF4060" s="63"/>
      <c r="AG4060" s="63"/>
      <c r="AH4060" s="63"/>
      <c r="AI4060" s="63"/>
      <c r="AJ4060" s="63"/>
      <c r="AK4060" s="63"/>
      <c r="AL4060" s="63"/>
      <c r="AM4060" s="63"/>
      <c r="AN4060" s="63"/>
      <c r="AO4060" s="63"/>
      <c r="AP4060" s="63"/>
      <c r="AQ4060" s="63"/>
      <c r="AR4060" s="63"/>
      <c r="AS4060" s="63"/>
      <c r="AT4060" s="63"/>
      <c r="AU4060" s="63"/>
      <c r="AV4060" s="63"/>
      <c r="AW4060" s="63"/>
      <c r="AX4060" s="63"/>
      <c r="AY4060" s="63"/>
      <c r="AZ4060" s="63"/>
      <c r="BA4060" s="63"/>
      <c r="BB4060" s="63"/>
      <c r="BC4060" s="63"/>
      <c r="BD4060" s="63"/>
      <c r="BE4060" s="63"/>
      <c r="BF4060" s="63"/>
      <c r="BG4060" s="63"/>
      <c r="BH4060" s="63"/>
      <c r="BI4060" s="63"/>
      <c r="BJ4060" s="63"/>
      <c r="BK4060" s="63"/>
      <c r="BL4060" s="63"/>
      <c r="BM4060" s="63"/>
      <c r="BN4060" s="63"/>
      <c r="BO4060" s="63"/>
      <c r="BP4060" s="63"/>
      <c r="BQ4060" s="63"/>
      <c r="BR4060" s="63"/>
      <c r="BS4060" s="63"/>
      <c r="BT4060" s="63"/>
      <c r="BU4060" s="63"/>
      <c r="BV4060" s="63"/>
      <c r="BW4060" s="63"/>
      <c r="BX4060" s="63"/>
      <c r="BY4060" s="63"/>
      <c r="BZ4060" s="63"/>
      <c r="CA4060" s="63"/>
      <c r="CB4060" s="63"/>
      <c r="CC4060" s="63"/>
      <c r="CD4060" s="63"/>
      <c r="CE4060" s="63"/>
      <c r="CF4060" s="63"/>
      <c r="CG4060" s="63"/>
      <c r="CH4060" s="63"/>
      <c r="CI4060" s="63"/>
      <c r="CJ4060" s="63"/>
      <c r="CK4060" s="63"/>
      <c r="CL4060" s="63"/>
      <c r="CM4060" s="63"/>
      <c r="CN4060" s="63"/>
      <c r="CO4060" s="63"/>
      <c r="CP4060" s="63"/>
      <c r="CR4060" s="227"/>
      <c r="CS4060" s="74"/>
    </row>
    <row r="4061" spans="1:97" s="72" customFormat="1" ht="75.75" customHeight="1">
      <c r="A4061" s="63"/>
      <c r="B4061" s="63"/>
      <c r="C4061" s="63"/>
      <c r="D4061" s="63"/>
      <c r="E4061" s="63"/>
      <c r="F4061" s="63"/>
      <c r="G4061" s="63"/>
      <c r="H4061" s="63"/>
      <c r="I4061" s="63"/>
      <c r="J4061" s="63"/>
      <c r="K4061" s="63"/>
      <c r="L4061" s="63"/>
      <c r="M4061" s="63"/>
      <c r="N4061" s="63"/>
      <c r="O4061" s="63"/>
      <c r="P4061" s="63"/>
      <c r="Q4061" s="63"/>
      <c r="R4061" s="63"/>
      <c r="S4061" s="63"/>
      <c r="T4061" s="63"/>
      <c r="U4061" s="63"/>
      <c r="V4061" s="63"/>
      <c r="W4061" s="63"/>
      <c r="X4061" s="63"/>
      <c r="Y4061" s="63"/>
      <c r="Z4061" s="63"/>
      <c r="AA4061" s="63"/>
      <c r="AB4061" s="63"/>
      <c r="AC4061" s="63"/>
      <c r="AD4061" s="63"/>
      <c r="AE4061" s="63"/>
      <c r="AF4061" s="63"/>
      <c r="AG4061" s="63"/>
      <c r="AH4061" s="63"/>
      <c r="AI4061" s="63"/>
      <c r="AJ4061" s="63"/>
      <c r="AK4061" s="63"/>
      <c r="AL4061" s="63"/>
      <c r="AM4061" s="63"/>
      <c r="AN4061" s="63"/>
      <c r="AO4061" s="63"/>
      <c r="AP4061" s="63"/>
      <c r="AQ4061" s="63"/>
      <c r="AR4061" s="63"/>
      <c r="AS4061" s="63"/>
      <c r="AT4061" s="63"/>
      <c r="AU4061" s="63"/>
      <c r="AV4061" s="63"/>
      <c r="AW4061" s="63"/>
      <c r="AX4061" s="63"/>
      <c r="AY4061" s="63"/>
      <c r="AZ4061" s="63"/>
      <c r="BA4061" s="63"/>
      <c r="BB4061" s="63"/>
      <c r="BC4061" s="63"/>
      <c r="BD4061" s="63"/>
      <c r="BE4061" s="63"/>
      <c r="BF4061" s="63"/>
      <c r="BG4061" s="63"/>
      <c r="BH4061" s="63"/>
      <c r="BI4061" s="63"/>
      <c r="BJ4061" s="63"/>
      <c r="BK4061" s="63"/>
      <c r="BL4061" s="63"/>
      <c r="BM4061" s="63"/>
      <c r="BN4061" s="63"/>
      <c r="BO4061" s="63"/>
      <c r="BP4061" s="63"/>
      <c r="BQ4061" s="63"/>
      <c r="BR4061" s="63"/>
      <c r="BS4061" s="63"/>
      <c r="BT4061" s="63"/>
      <c r="BU4061" s="63"/>
      <c r="BV4061" s="63"/>
      <c r="BW4061" s="63"/>
      <c r="BX4061" s="63"/>
      <c r="BY4061" s="63"/>
      <c r="BZ4061" s="63"/>
      <c r="CA4061" s="63"/>
      <c r="CB4061" s="63"/>
      <c r="CC4061" s="63"/>
      <c r="CD4061" s="63"/>
      <c r="CE4061" s="63"/>
      <c r="CF4061" s="63"/>
      <c r="CG4061" s="63"/>
      <c r="CH4061" s="63"/>
      <c r="CI4061" s="63"/>
      <c r="CJ4061" s="63"/>
      <c r="CK4061" s="63"/>
      <c r="CL4061" s="63"/>
      <c r="CM4061" s="63"/>
      <c r="CN4061" s="63"/>
      <c r="CO4061" s="63"/>
      <c r="CP4061" s="63"/>
      <c r="CR4061" s="227"/>
      <c r="CS4061" s="74"/>
    </row>
    <row r="4062" spans="1:97" s="72" customFormat="1" ht="75.75" customHeight="1">
      <c r="A4062" s="63"/>
      <c r="B4062" s="63"/>
      <c r="C4062" s="63"/>
      <c r="D4062" s="63"/>
      <c r="E4062" s="63"/>
      <c r="F4062" s="63"/>
      <c r="G4062" s="63"/>
      <c r="H4062" s="63"/>
      <c r="I4062" s="63"/>
      <c r="J4062" s="63"/>
      <c r="K4062" s="63"/>
      <c r="L4062" s="63"/>
      <c r="M4062" s="63"/>
      <c r="N4062" s="63"/>
      <c r="O4062" s="63"/>
      <c r="P4062" s="63"/>
      <c r="Q4062" s="63"/>
      <c r="R4062" s="63"/>
      <c r="S4062" s="63"/>
      <c r="T4062" s="63"/>
      <c r="U4062" s="63"/>
      <c r="V4062" s="63"/>
      <c r="W4062" s="63"/>
      <c r="X4062" s="63"/>
      <c r="Y4062" s="63"/>
      <c r="Z4062" s="63"/>
      <c r="AA4062" s="63"/>
      <c r="AB4062" s="63"/>
      <c r="AC4062" s="63"/>
      <c r="AD4062" s="63"/>
      <c r="AE4062" s="63"/>
      <c r="AF4062" s="63"/>
      <c r="AG4062" s="63"/>
      <c r="AH4062" s="63"/>
      <c r="AI4062" s="63"/>
      <c r="AJ4062" s="63"/>
      <c r="AK4062" s="63"/>
      <c r="AL4062" s="63"/>
      <c r="AM4062" s="63"/>
      <c r="AN4062" s="63"/>
      <c r="AO4062" s="63"/>
      <c r="AP4062" s="63"/>
      <c r="AQ4062" s="63"/>
      <c r="AR4062" s="63"/>
      <c r="AS4062" s="63"/>
      <c r="AT4062" s="63"/>
      <c r="AU4062" s="63"/>
      <c r="AV4062" s="63"/>
      <c r="AW4062" s="63"/>
      <c r="AX4062" s="63"/>
      <c r="AY4062" s="63"/>
      <c r="AZ4062" s="63"/>
      <c r="BA4062" s="63"/>
      <c r="BB4062" s="63"/>
      <c r="BC4062" s="63"/>
      <c r="BD4062" s="63"/>
      <c r="BE4062" s="63"/>
      <c r="BF4062" s="63"/>
      <c r="BG4062" s="63"/>
      <c r="BH4062" s="63"/>
      <c r="BI4062" s="63"/>
      <c r="BJ4062" s="63"/>
      <c r="BK4062" s="63"/>
      <c r="BL4062" s="63"/>
      <c r="BM4062" s="63"/>
      <c r="BN4062" s="63"/>
      <c r="BO4062" s="63"/>
      <c r="BP4062" s="63"/>
      <c r="BQ4062" s="63"/>
      <c r="BR4062" s="63"/>
      <c r="BS4062" s="63"/>
      <c r="BT4062" s="63"/>
      <c r="BU4062" s="63"/>
      <c r="BV4062" s="63"/>
      <c r="BW4062" s="63"/>
      <c r="BX4062" s="63"/>
      <c r="BY4062" s="63"/>
      <c r="BZ4062" s="63"/>
      <c r="CA4062" s="63"/>
      <c r="CB4062" s="63"/>
      <c r="CC4062" s="63"/>
      <c r="CD4062" s="63"/>
      <c r="CE4062" s="63"/>
      <c r="CF4062" s="63"/>
      <c r="CG4062" s="63"/>
      <c r="CH4062" s="63"/>
      <c r="CI4062" s="63"/>
      <c r="CJ4062" s="63"/>
      <c r="CK4062" s="63"/>
      <c r="CL4062" s="63"/>
      <c r="CM4062" s="63"/>
      <c r="CN4062" s="63"/>
      <c r="CO4062" s="63"/>
      <c r="CP4062" s="63"/>
      <c r="CR4062" s="227"/>
      <c r="CS4062" s="74"/>
    </row>
    <row r="4063" spans="1:97" s="72" customFormat="1" ht="75.75" customHeight="1">
      <c r="A4063" s="63"/>
      <c r="B4063" s="63"/>
      <c r="C4063" s="63"/>
      <c r="D4063" s="63"/>
      <c r="E4063" s="63"/>
      <c r="F4063" s="63"/>
      <c r="G4063" s="63"/>
      <c r="H4063" s="63"/>
      <c r="I4063" s="63"/>
      <c r="J4063" s="63"/>
      <c r="K4063" s="63"/>
      <c r="L4063" s="63"/>
      <c r="M4063" s="63"/>
      <c r="N4063" s="63"/>
      <c r="O4063" s="63"/>
      <c r="P4063" s="63"/>
      <c r="Q4063" s="63"/>
      <c r="R4063" s="63"/>
      <c r="S4063" s="63"/>
      <c r="T4063" s="63"/>
      <c r="U4063" s="63"/>
      <c r="V4063" s="63"/>
      <c r="W4063" s="63"/>
      <c r="X4063" s="63"/>
      <c r="Y4063" s="63"/>
      <c r="Z4063" s="63"/>
      <c r="AA4063" s="63"/>
      <c r="AB4063" s="63"/>
      <c r="AC4063" s="63"/>
      <c r="AD4063" s="63"/>
      <c r="AE4063" s="63"/>
      <c r="AF4063" s="63"/>
      <c r="AG4063" s="63"/>
      <c r="AH4063" s="63"/>
      <c r="AI4063" s="63"/>
      <c r="AJ4063" s="63"/>
      <c r="AK4063" s="63"/>
      <c r="AL4063" s="63"/>
      <c r="AM4063" s="63"/>
      <c r="AN4063" s="63"/>
      <c r="AO4063" s="63"/>
      <c r="AP4063" s="63"/>
      <c r="AQ4063" s="63"/>
      <c r="AR4063" s="63"/>
      <c r="AS4063" s="63"/>
      <c r="AT4063" s="63"/>
      <c r="AU4063" s="63"/>
      <c r="AV4063" s="63"/>
      <c r="AW4063" s="63"/>
      <c r="AX4063" s="63"/>
      <c r="AY4063" s="63"/>
      <c r="AZ4063" s="63"/>
      <c r="BA4063" s="63"/>
      <c r="BB4063" s="63"/>
      <c r="BC4063" s="63"/>
      <c r="BD4063" s="63"/>
      <c r="BE4063" s="63"/>
      <c r="BF4063" s="63"/>
      <c r="BG4063" s="63"/>
      <c r="BH4063" s="63"/>
      <c r="BI4063" s="63"/>
      <c r="BJ4063" s="63"/>
      <c r="BK4063" s="63"/>
      <c r="BL4063" s="63"/>
      <c r="BM4063" s="63"/>
      <c r="BN4063" s="63"/>
      <c r="BO4063" s="63"/>
      <c r="BP4063" s="63"/>
      <c r="BQ4063" s="63"/>
      <c r="BR4063" s="63"/>
      <c r="BS4063" s="63"/>
      <c r="BT4063" s="63"/>
      <c r="BU4063" s="63"/>
      <c r="BV4063" s="63"/>
      <c r="BW4063" s="63"/>
      <c r="BX4063" s="63"/>
      <c r="BY4063" s="63"/>
      <c r="BZ4063" s="63"/>
      <c r="CA4063" s="63"/>
      <c r="CB4063" s="63"/>
      <c r="CC4063" s="63"/>
      <c r="CD4063" s="63"/>
      <c r="CE4063" s="63"/>
      <c r="CF4063" s="63"/>
      <c r="CG4063" s="63"/>
      <c r="CH4063" s="63"/>
      <c r="CI4063" s="63"/>
      <c r="CJ4063" s="63"/>
      <c r="CK4063" s="63"/>
      <c r="CL4063" s="63"/>
      <c r="CM4063" s="63"/>
      <c r="CN4063" s="63"/>
      <c r="CO4063" s="63"/>
      <c r="CP4063" s="63"/>
      <c r="CR4063" s="227"/>
      <c r="CS4063" s="74"/>
    </row>
    <row r="4064" spans="1:97" s="72" customFormat="1" ht="75.75" customHeight="1">
      <c r="A4064" s="63"/>
      <c r="B4064" s="63"/>
      <c r="C4064" s="63"/>
      <c r="D4064" s="63"/>
      <c r="E4064" s="63"/>
      <c r="F4064" s="63"/>
      <c r="G4064" s="63"/>
      <c r="H4064" s="63"/>
      <c r="I4064" s="63"/>
      <c r="J4064" s="63"/>
      <c r="K4064" s="63"/>
      <c r="L4064" s="63"/>
      <c r="M4064" s="63"/>
      <c r="N4064" s="63"/>
      <c r="O4064" s="63"/>
      <c r="P4064" s="63"/>
      <c r="Q4064" s="63"/>
      <c r="R4064" s="63"/>
      <c r="S4064" s="63"/>
      <c r="T4064" s="63"/>
      <c r="U4064" s="63"/>
      <c r="V4064" s="63"/>
      <c r="W4064" s="63"/>
      <c r="X4064" s="63"/>
      <c r="Y4064" s="63"/>
      <c r="Z4064" s="63"/>
      <c r="AA4064" s="63"/>
      <c r="AB4064" s="63"/>
      <c r="AC4064" s="63"/>
      <c r="AD4064" s="63"/>
      <c r="AE4064" s="63"/>
      <c r="AF4064" s="63"/>
      <c r="AG4064" s="63"/>
      <c r="AH4064" s="63"/>
      <c r="AI4064" s="63"/>
      <c r="AJ4064" s="63"/>
      <c r="AK4064" s="63"/>
      <c r="AL4064" s="63"/>
      <c r="AM4064" s="63"/>
      <c r="AN4064" s="63"/>
      <c r="AO4064" s="63"/>
      <c r="AP4064" s="63"/>
      <c r="AQ4064" s="63"/>
      <c r="AR4064" s="63"/>
      <c r="AS4064" s="63"/>
      <c r="AT4064" s="63"/>
      <c r="AU4064" s="63"/>
      <c r="AV4064" s="63"/>
      <c r="AW4064" s="63"/>
      <c r="AX4064" s="63"/>
      <c r="AY4064" s="63"/>
      <c r="AZ4064" s="63"/>
      <c r="BA4064" s="63"/>
      <c r="BB4064" s="63"/>
      <c r="BC4064" s="63"/>
      <c r="BD4064" s="63"/>
      <c r="BE4064" s="63"/>
      <c r="BF4064" s="63"/>
      <c r="BG4064" s="63"/>
      <c r="BH4064" s="63"/>
      <c r="BI4064" s="63"/>
      <c r="BJ4064" s="63"/>
      <c r="BK4064" s="63"/>
      <c r="BL4064" s="63"/>
      <c r="BM4064" s="63"/>
      <c r="BN4064" s="63"/>
      <c r="BO4064" s="63"/>
      <c r="BP4064" s="63"/>
      <c r="BQ4064" s="63"/>
      <c r="BR4064" s="63"/>
      <c r="BS4064" s="63"/>
      <c r="BT4064" s="63"/>
      <c r="BU4064" s="63"/>
      <c r="BV4064" s="63"/>
      <c r="BW4064" s="63"/>
      <c r="BX4064" s="63"/>
      <c r="BY4064" s="63"/>
      <c r="BZ4064" s="63"/>
      <c r="CA4064" s="63"/>
      <c r="CB4064" s="63"/>
      <c r="CC4064" s="63"/>
      <c r="CD4064" s="63"/>
      <c r="CE4064" s="63"/>
      <c r="CF4064" s="63"/>
      <c r="CG4064" s="63"/>
      <c r="CH4064" s="63"/>
      <c r="CI4064" s="63"/>
      <c r="CJ4064" s="63"/>
      <c r="CK4064" s="63"/>
      <c r="CL4064" s="63"/>
      <c r="CM4064" s="63"/>
      <c r="CN4064" s="63"/>
      <c r="CO4064" s="63"/>
      <c r="CP4064" s="63"/>
      <c r="CR4064" s="227"/>
      <c r="CS4064" s="74"/>
    </row>
    <row r="4065" spans="1:97" s="72" customFormat="1" ht="75.75" customHeight="1">
      <c r="A4065" s="63"/>
      <c r="B4065" s="63"/>
      <c r="C4065" s="63"/>
      <c r="D4065" s="63"/>
      <c r="E4065" s="63"/>
      <c r="F4065" s="63"/>
      <c r="G4065" s="63"/>
      <c r="H4065" s="63"/>
      <c r="I4065" s="63"/>
      <c r="J4065" s="63"/>
      <c r="K4065" s="63"/>
      <c r="L4065" s="63"/>
      <c r="M4065" s="63"/>
      <c r="N4065" s="63"/>
      <c r="O4065" s="63"/>
      <c r="P4065" s="63"/>
      <c r="Q4065" s="63"/>
      <c r="R4065" s="63"/>
      <c r="S4065" s="63"/>
      <c r="T4065" s="63"/>
      <c r="U4065" s="63"/>
      <c r="V4065" s="63"/>
      <c r="W4065" s="63"/>
      <c r="X4065" s="63"/>
      <c r="Y4065" s="63"/>
      <c r="Z4065" s="63"/>
      <c r="AA4065" s="63"/>
      <c r="AB4065" s="63"/>
      <c r="AC4065" s="63"/>
      <c r="AD4065" s="63"/>
      <c r="AE4065" s="63"/>
      <c r="AF4065" s="63"/>
      <c r="AG4065" s="63"/>
      <c r="AH4065" s="63"/>
      <c r="AI4065" s="63"/>
      <c r="AJ4065" s="63"/>
      <c r="AK4065" s="63"/>
      <c r="AL4065" s="63"/>
      <c r="AM4065" s="63"/>
      <c r="AN4065" s="63"/>
      <c r="AO4065" s="63"/>
      <c r="AP4065" s="63"/>
      <c r="AQ4065" s="63"/>
      <c r="AR4065" s="63"/>
      <c r="AS4065" s="63"/>
      <c r="AT4065" s="63"/>
      <c r="AU4065" s="63"/>
      <c r="AV4065" s="63"/>
      <c r="AW4065" s="63"/>
      <c r="AX4065" s="63"/>
      <c r="AY4065" s="63"/>
      <c r="AZ4065" s="63"/>
      <c r="BA4065" s="63"/>
      <c r="BB4065" s="63"/>
      <c r="BC4065" s="63"/>
      <c r="BD4065" s="63"/>
      <c r="BE4065" s="63"/>
      <c r="BF4065" s="63"/>
      <c r="BG4065" s="63"/>
      <c r="BH4065" s="63"/>
      <c r="BI4065" s="63"/>
      <c r="BJ4065" s="63"/>
      <c r="BK4065" s="63"/>
      <c r="BL4065" s="63"/>
      <c r="BM4065" s="63"/>
      <c r="BN4065" s="63"/>
      <c r="BO4065" s="63"/>
      <c r="BP4065" s="63"/>
      <c r="BQ4065" s="63"/>
      <c r="BR4065" s="63"/>
      <c r="BS4065" s="63"/>
      <c r="BT4065" s="63"/>
      <c r="BU4065" s="63"/>
      <c r="BV4065" s="63"/>
      <c r="BW4065" s="63"/>
      <c r="BX4065" s="63"/>
      <c r="BY4065" s="63"/>
      <c r="BZ4065" s="63"/>
      <c r="CA4065" s="63"/>
      <c r="CB4065" s="63"/>
      <c r="CC4065" s="63"/>
      <c r="CD4065" s="63"/>
      <c r="CE4065" s="63"/>
      <c r="CF4065" s="63"/>
      <c r="CG4065" s="63"/>
      <c r="CH4065" s="63"/>
      <c r="CI4065" s="63"/>
      <c r="CJ4065" s="63"/>
      <c r="CK4065" s="63"/>
      <c r="CL4065" s="63"/>
      <c r="CM4065" s="63"/>
      <c r="CN4065" s="63"/>
      <c r="CO4065" s="63"/>
      <c r="CP4065" s="63"/>
      <c r="CR4065" s="227"/>
      <c r="CS4065" s="74"/>
    </row>
    <row r="4066" spans="1:97" s="72" customFormat="1" ht="75.75" customHeight="1">
      <c r="A4066" s="63"/>
      <c r="B4066" s="63"/>
      <c r="C4066" s="63"/>
      <c r="D4066" s="63"/>
      <c r="E4066" s="63"/>
      <c r="F4066" s="63"/>
      <c r="G4066" s="63"/>
      <c r="H4066" s="63"/>
      <c r="I4066" s="63"/>
      <c r="J4066" s="63"/>
      <c r="K4066" s="63"/>
      <c r="L4066" s="63"/>
      <c r="M4066" s="63"/>
      <c r="N4066" s="63"/>
      <c r="O4066" s="63"/>
      <c r="P4066" s="63"/>
      <c r="Q4066" s="63"/>
      <c r="R4066" s="63"/>
      <c r="S4066" s="63"/>
      <c r="T4066" s="63"/>
      <c r="U4066" s="63"/>
      <c r="V4066" s="63"/>
      <c r="W4066" s="63"/>
      <c r="X4066" s="63"/>
      <c r="Y4066" s="63"/>
      <c r="Z4066" s="63"/>
      <c r="AA4066" s="63"/>
      <c r="AB4066" s="63"/>
      <c r="AC4066" s="63"/>
      <c r="AD4066" s="63"/>
      <c r="AE4066" s="63"/>
      <c r="AF4066" s="63"/>
      <c r="AG4066" s="63"/>
      <c r="AH4066" s="63"/>
      <c r="AI4066" s="63"/>
      <c r="AJ4066" s="63"/>
      <c r="AK4066" s="63"/>
      <c r="AL4066" s="63"/>
      <c r="AM4066" s="63"/>
      <c r="AN4066" s="63"/>
      <c r="AO4066" s="63"/>
      <c r="AP4066" s="63"/>
      <c r="AQ4066" s="63"/>
      <c r="AR4066" s="63"/>
      <c r="AS4066" s="63"/>
      <c r="AT4066" s="63"/>
      <c r="AU4066" s="63"/>
      <c r="AV4066" s="63"/>
      <c r="AW4066" s="63"/>
      <c r="AX4066" s="63"/>
      <c r="AY4066" s="63"/>
      <c r="AZ4066" s="63"/>
      <c r="BA4066" s="63"/>
      <c r="BB4066" s="63"/>
      <c r="BC4066" s="63"/>
      <c r="BD4066" s="63"/>
      <c r="BE4066" s="63"/>
      <c r="BF4066" s="63"/>
      <c r="BG4066" s="63"/>
      <c r="BH4066" s="63"/>
      <c r="BI4066" s="63"/>
      <c r="BJ4066" s="63"/>
      <c r="BK4066" s="63"/>
      <c r="BL4066" s="63"/>
      <c r="BM4066" s="63"/>
      <c r="BN4066" s="63"/>
      <c r="BO4066" s="63"/>
      <c r="BP4066" s="63"/>
      <c r="BQ4066" s="63"/>
      <c r="BR4066" s="63"/>
      <c r="BS4066" s="63"/>
      <c r="BT4066" s="63"/>
      <c r="BU4066" s="63"/>
      <c r="BV4066" s="63"/>
      <c r="BW4066" s="63"/>
      <c r="BX4066" s="63"/>
      <c r="BY4066" s="63"/>
      <c r="BZ4066" s="63"/>
      <c r="CA4066" s="63"/>
      <c r="CB4066" s="63"/>
      <c r="CC4066" s="63"/>
      <c r="CD4066" s="63"/>
      <c r="CE4066" s="63"/>
      <c r="CF4066" s="63"/>
      <c r="CG4066" s="63"/>
      <c r="CH4066" s="63"/>
      <c r="CI4066" s="63"/>
      <c r="CJ4066" s="63"/>
      <c r="CK4066" s="63"/>
      <c r="CL4066" s="63"/>
      <c r="CM4066" s="63"/>
      <c r="CN4066" s="63"/>
      <c r="CO4066" s="63"/>
      <c r="CP4066" s="63"/>
      <c r="CR4066" s="227"/>
      <c r="CS4066" s="74"/>
    </row>
    <row r="4067" spans="1:97" s="72" customFormat="1" ht="75.75" customHeight="1">
      <c r="A4067" s="63"/>
      <c r="B4067" s="63"/>
      <c r="C4067" s="63"/>
      <c r="D4067" s="63"/>
      <c r="E4067" s="63"/>
      <c r="F4067" s="63"/>
      <c r="G4067" s="63"/>
      <c r="H4067" s="63"/>
      <c r="I4067" s="63"/>
      <c r="J4067" s="63"/>
      <c r="K4067" s="63"/>
      <c r="L4067" s="63"/>
      <c r="M4067" s="63"/>
      <c r="N4067" s="63"/>
      <c r="O4067" s="63"/>
      <c r="P4067" s="63"/>
      <c r="Q4067" s="63"/>
      <c r="R4067" s="63"/>
      <c r="S4067" s="63"/>
      <c r="T4067" s="63"/>
      <c r="U4067" s="63"/>
      <c r="V4067" s="63"/>
      <c r="W4067" s="63"/>
      <c r="X4067" s="63"/>
      <c r="Y4067" s="63"/>
      <c r="Z4067" s="63"/>
      <c r="AA4067" s="63"/>
      <c r="AB4067" s="63"/>
      <c r="AC4067" s="63"/>
      <c r="AD4067" s="63"/>
      <c r="AE4067" s="63"/>
      <c r="AF4067" s="63"/>
      <c r="AG4067" s="63"/>
      <c r="AH4067" s="63"/>
      <c r="AI4067" s="63"/>
      <c r="AJ4067" s="63"/>
      <c r="AK4067" s="63"/>
      <c r="AL4067" s="63"/>
      <c r="AM4067" s="63"/>
      <c r="AN4067" s="63"/>
      <c r="AO4067" s="63"/>
      <c r="AP4067" s="63"/>
      <c r="AQ4067" s="63"/>
      <c r="AR4067" s="63"/>
      <c r="AS4067" s="63"/>
      <c r="AT4067" s="63"/>
      <c r="AU4067" s="63"/>
      <c r="AV4067" s="63"/>
      <c r="AW4067" s="63"/>
      <c r="AX4067" s="63"/>
      <c r="AY4067" s="63"/>
      <c r="AZ4067" s="63"/>
      <c r="BA4067" s="63"/>
      <c r="BB4067" s="63"/>
      <c r="BC4067" s="63"/>
      <c r="BD4067" s="63"/>
      <c r="BE4067" s="63"/>
      <c r="BF4067" s="63"/>
      <c r="BG4067" s="63"/>
      <c r="BH4067" s="63"/>
      <c r="BI4067" s="63"/>
      <c r="BJ4067" s="63"/>
      <c r="BK4067" s="63"/>
      <c r="BL4067" s="63"/>
      <c r="BM4067" s="63"/>
      <c r="BN4067" s="63"/>
      <c r="BO4067" s="63"/>
      <c r="BP4067" s="63"/>
      <c r="BQ4067" s="63"/>
      <c r="BR4067" s="63"/>
      <c r="BS4067" s="63"/>
      <c r="BT4067" s="63"/>
      <c r="BU4067" s="63"/>
      <c r="BV4067" s="63"/>
      <c r="BW4067" s="63"/>
      <c r="BX4067" s="63"/>
      <c r="BY4067" s="63"/>
      <c r="BZ4067" s="63"/>
      <c r="CA4067" s="63"/>
      <c r="CB4067" s="63"/>
      <c r="CC4067" s="63"/>
      <c r="CD4067" s="63"/>
      <c r="CE4067" s="63"/>
      <c r="CF4067" s="63"/>
      <c r="CG4067" s="63"/>
      <c r="CH4067" s="63"/>
      <c r="CI4067" s="63"/>
      <c r="CJ4067" s="63"/>
      <c r="CK4067" s="63"/>
      <c r="CL4067" s="63"/>
      <c r="CM4067" s="63"/>
      <c r="CN4067" s="63"/>
      <c r="CO4067" s="63"/>
      <c r="CP4067" s="63"/>
      <c r="CR4067" s="227"/>
      <c r="CS4067" s="74"/>
    </row>
    <row r="4068" spans="1:97" s="72" customFormat="1" ht="75.75" customHeight="1">
      <c r="A4068" s="63"/>
      <c r="B4068" s="63"/>
      <c r="C4068" s="63"/>
      <c r="D4068" s="63"/>
      <c r="E4068" s="63"/>
      <c r="F4068" s="63"/>
      <c r="G4068" s="63"/>
      <c r="H4068" s="63"/>
      <c r="I4068" s="63"/>
      <c r="J4068" s="63"/>
      <c r="K4068" s="63"/>
      <c r="L4068" s="63"/>
      <c r="M4068" s="63"/>
      <c r="N4068" s="63"/>
      <c r="O4068" s="63"/>
      <c r="P4068" s="63"/>
      <c r="Q4068" s="63"/>
      <c r="R4068" s="63"/>
      <c r="S4068" s="63"/>
      <c r="T4068" s="63"/>
      <c r="U4068" s="63"/>
      <c r="V4068" s="63"/>
      <c r="W4068" s="63"/>
      <c r="X4068" s="63"/>
      <c r="Y4068" s="63"/>
      <c r="Z4068" s="63"/>
      <c r="AA4068" s="63"/>
      <c r="AB4068" s="63"/>
      <c r="AC4068" s="63"/>
      <c r="AD4068" s="63"/>
      <c r="AE4068" s="63"/>
      <c r="AF4068" s="63"/>
      <c r="AG4068" s="63"/>
      <c r="AH4068" s="63"/>
      <c r="AI4068" s="63"/>
      <c r="AJ4068" s="63"/>
      <c r="AK4068" s="63"/>
      <c r="AL4068" s="63"/>
      <c r="AM4068" s="63"/>
      <c r="AN4068" s="63"/>
      <c r="AO4068" s="63"/>
      <c r="AP4068" s="63"/>
      <c r="AQ4068" s="63"/>
      <c r="AR4068" s="63"/>
      <c r="AS4068" s="63"/>
      <c r="AT4068" s="63"/>
      <c r="AU4068" s="63"/>
      <c r="AV4068" s="63"/>
      <c r="AW4068" s="63"/>
      <c r="AX4068" s="63"/>
      <c r="AY4068" s="63"/>
      <c r="AZ4068" s="63"/>
      <c r="BA4068" s="63"/>
      <c r="BB4068" s="63"/>
      <c r="BC4068" s="63"/>
      <c r="BD4068" s="63"/>
      <c r="BE4068" s="63"/>
      <c r="BF4068" s="63"/>
      <c r="BG4068" s="63"/>
      <c r="BH4068" s="63"/>
      <c r="BI4068" s="63"/>
      <c r="BJ4068" s="63"/>
      <c r="BK4068" s="63"/>
      <c r="BL4068" s="63"/>
      <c r="BM4068" s="63"/>
      <c r="BN4068" s="63"/>
      <c r="BO4068" s="63"/>
      <c r="BP4068" s="63"/>
      <c r="BQ4068" s="63"/>
      <c r="BR4068" s="63"/>
      <c r="BS4068" s="63"/>
      <c r="BT4068" s="63"/>
      <c r="BU4068" s="63"/>
      <c r="BV4068" s="63"/>
      <c r="BW4068" s="63"/>
      <c r="BX4068" s="63"/>
      <c r="BY4068" s="63"/>
      <c r="BZ4068" s="63"/>
      <c r="CA4068" s="63"/>
      <c r="CB4068" s="63"/>
      <c r="CC4068" s="63"/>
      <c r="CD4068" s="63"/>
      <c r="CE4068" s="63"/>
      <c r="CF4068" s="63"/>
      <c r="CG4068" s="63"/>
      <c r="CH4068" s="63"/>
      <c r="CI4068" s="63"/>
      <c r="CJ4068" s="63"/>
      <c r="CK4068" s="63"/>
      <c r="CL4068" s="63"/>
      <c r="CM4068" s="63"/>
      <c r="CN4068" s="63"/>
      <c r="CO4068" s="63"/>
      <c r="CP4068" s="63"/>
      <c r="CR4068" s="227"/>
      <c r="CS4068" s="74"/>
    </row>
    <row r="4069" spans="1:97" s="72" customFormat="1" ht="75.75" customHeight="1">
      <c r="A4069" s="63"/>
      <c r="B4069" s="63"/>
      <c r="C4069" s="63"/>
      <c r="D4069" s="63"/>
      <c r="E4069" s="63"/>
      <c r="F4069" s="63"/>
      <c r="G4069" s="63"/>
      <c r="H4069" s="63"/>
      <c r="I4069" s="63"/>
      <c r="J4069" s="63"/>
      <c r="K4069" s="63"/>
      <c r="L4069" s="63"/>
      <c r="M4069" s="63"/>
      <c r="N4069" s="63"/>
      <c r="O4069" s="63"/>
      <c r="P4069" s="63"/>
      <c r="Q4069" s="63"/>
      <c r="R4069" s="63"/>
      <c r="S4069" s="63"/>
      <c r="T4069" s="63"/>
      <c r="U4069" s="63"/>
      <c r="V4069" s="63"/>
      <c r="W4069" s="63"/>
      <c r="X4069" s="63"/>
      <c r="Y4069" s="63"/>
      <c r="Z4069" s="63"/>
      <c r="AA4069" s="63"/>
      <c r="AB4069" s="63"/>
      <c r="AC4069" s="63"/>
      <c r="AD4069" s="63"/>
      <c r="AE4069" s="63"/>
      <c r="AF4069" s="63"/>
      <c r="AG4069" s="63"/>
      <c r="AH4069" s="63"/>
      <c r="AI4069" s="63"/>
      <c r="AJ4069" s="63"/>
      <c r="AK4069" s="63"/>
      <c r="AL4069" s="63"/>
      <c r="AM4069" s="63"/>
      <c r="AN4069" s="63"/>
      <c r="AO4069" s="63"/>
      <c r="AP4069" s="63"/>
      <c r="AQ4069" s="63"/>
      <c r="AR4069" s="63"/>
      <c r="AS4069" s="63"/>
      <c r="AT4069" s="63"/>
      <c r="AU4069" s="63"/>
      <c r="AV4069" s="63"/>
      <c r="AW4069" s="63"/>
      <c r="AX4069" s="63"/>
      <c r="AY4069" s="63"/>
      <c r="AZ4069" s="63"/>
      <c r="BA4069" s="63"/>
      <c r="BB4069" s="63"/>
      <c r="BC4069" s="63"/>
      <c r="BD4069" s="63"/>
      <c r="BE4069" s="63"/>
      <c r="BF4069" s="63"/>
      <c r="BG4069" s="63"/>
      <c r="BH4069" s="63"/>
      <c r="BI4069" s="63"/>
      <c r="BJ4069" s="63"/>
      <c r="BK4069" s="63"/>
      <c r="BL4069" s="63"/>
      <c r="BM4069" s="63"/>
      <c r="BN4069" s="63"/>
      <c r="BO4069" s="63"/>
      <c r="BP4069" s="63"/>
      <c r="BQ4069" s="63"/>
      <c r="BR4069" s="63"/>
      <c r="BS4069" s="63"/>
      <c r="BT4069" s="63"/>
      <c r="BU4069" s="63"/>
      <c r="BV4069" s="63"/>
      <c r="BW4069" s="63"/>
      <c r="BX4069" s="63"/>
      <c r="BY4069" s="63"/>
      <c r="BZ4069" s="63"/>
      <c r="CA4069" s="63"/>
      <c r="CB4069" s="63"/>
      <c r="CC4069" s="63"/>
      <c r="CD4069" s="63"/>
      <c r="CE4069" s="63"/>
      <c r="CF4069" s="63"/>
      <c r="CG4069" s="63"/>
      <c r="CH4069" s="63"/>
      <c r="CI4069" s="63"/>
      <c r="CJ4069" s="63"/>
      <c r="CK4069" s="63"/>
      <c r="CL4069" s="63"/>
      <c r="CM4069" s="63"/>
      <c r="CN4069" s="63"/>
      <c r="CO4069" s="63"/>
      <c r="CP4069" s="63"/>
      <c r="CR4069" s="227"/>
      <c r="CS4069" s="74"/>
    </row>
    <row r="4070" spans="1:97" s="72" customFormat="1" ht="75.75" customHeight="1">
      <c r="A4070" s="63"/>
      <c r="B4070" s="63"/>
      <c r="C4070" s="63"/>
      <c r="D4070" s="63"/>
      <c r="E4070" s="63"/>
      <c r="F4070" s="63"/>
      <c r="G4070" s="63"/>
      <c r="H4070" s="63"/>
      <c r="I4070" s="63"/>
      <c r="J4070" s="63"/>
      <c r="K4070" s="63"/>
      <c r="L4070" s="63"/>
      <c r="M4070" s="63"/>
      <c r="N4070" s="63"/>
      <c r="O4070" s="63"/>
      <c r="P4070" s="63"/>
      <c r="Q4070" s="63"/>
      <c r="R4070" s="63"/>
      <c r="S4070" s="63"/>
      <c r="T4070" s="63"/>
      <c r="U4070" s="63"/>
      <c r="V4070" s="63"/>
      <c r="W4070" s="63"/>
      <c r="X4070" s="63"/>
      <c r="Y4070" s="63"/>
      <c r="Z4070" s="63"/>
      <c r="AA4070" s="63"/>
      <c r="AB4070" s="63"/>
      <c r="AC4070" s="63"/>
      <c r="AD4070" s="63"/>
      <c r="AE4070" s="63"/>
      <c r="AF4070" s="63"/>
      <c r="AG4070" s="63"/>
      <c r="AH4070" s="63"/>
      <c r="AI4070" s="63"/>
      <c r="AJ4070" s="63"/>
      <c r="AK4070" s="63"/>
      <c r="AL4070" s="63"/>
      <c r="AM4070" s="63"/>
      <c r="AN4070" s="63"/>
      <c r="AO4070" s="63"/>
      <c r="AP4070" s="63"/>
      <c r="AQ4070" s="63"/>
      <c r="AR4070" s="63"/>
      <c r="AS4070" s="63"/>
      <c r="AT4070" s="63"/>
      <c r="AU4070" s="63"/>
      <c r="AV4070" s="63"/>
      <c r="AW4070" s="63"/>
      <c r="AX4070" s="63"/>
      <c r="AY4070" s="63"/>
      <c r="AZ4070" s="63"/>
      <c r="BA4070" s="63"/>
      <c r="BB4070" s="63"/>
      <c r="BC4070" s="63"/>
      <c r="BD4070" s="63"/>
      <c r="BE4070" s="63"/>
      <c r="BF4070" s="63"/>
      <c r="BG4070" s="63"/>
      <c r="BH4070" s="63"/>
      <c r="BI4070" s="63"/>
      <c r="BJ4070" s="63"/>
      <c r="BK4070" s="63"/>
      <c r="BL4070" s="63"/>
      <c r="BM4070" s="63"/>
      <c r="BN4070" s="63"/>
      <c r="BO4070" s="63"/>
      <c r="BP4070" s="63"/>
      <c r="BQ4070" s="63"/>
      <c r="BR4070" s="63"/>
      <c r="BS4070" s="63"/>
      <c r="BT4070" s="63"/>
      <c r="BU4070" s="63"/>
      <c r="BV4070" s="63"/>
      <c r="BW4070" s="63"/>
      <c r="BX4070" s="63"/>
      <c r="BY4070" s="63"/>
      <c r="BZ4070" s="63"/>
      <c r="CA4070" s="63"/>
      <c r="CB4070" s="63"/>
      <c r="CC4070" s="63"/>
      <c r="CD4070" s="63"/>
      <c r="CE4070" s="63"/>
      <c r="CF4070" s="63"/>
      <c r="CG4070" s="63"/>
      <c r="CH4070" s="63"/>
      <c r="CI4070" s="63"/>
      <c r="CJ4070" s="63"/>
      <c r="CK4070" s="63"/>
      <c r="CL4070" s="63"/>
      <c r="CM4070" s="63"/>
      <c r="CN4070" s="63"/>
      <c r="CO4070" s="63"/>
      <c r="CP4070" s="63"/>
      <c r="CR4070" s="227"/>
      <c r="CS4070" s="74"/>
    </row>
    <row r="4071" spans="1:97" s="72" customFormat="1" ht="75.75" customHeight="1">
      <c r="A4071" s="63"/>
      <c r="B4071" s="63"/>
      <c r="C4071" s="63"/>
      <c r="D4071" s="63"/>
      <c r="E4071" s="63"/>
      <c r="F4071" s="63"/>
      <c r="G4071" s="63"/>
      <c r="H4071" s="63"/>
      <c r="I4071" s="63"/>
      <c r="J4071" s="63"/>
      <c r="K4071" s="63"/>
      <c r="L4071" s="63"/>
      <c r="M4071" s="63"/>
      <c r="N4071" s="63"/>
      <c r="O4071" s="63"/>
      <c r="P4071" s="63"/>
      <c r="Q4071" s="63"/>
      <c r="R4071" s="63"/>
      <c r="S4071" s="63"/>
      <c r="T4071" s="63"/>
      <c r="U4071" s="63"/>
      <c r="V4071" s="63"/>
      <c r="W4071" s="63"/>
      <c r="X4071" s="63"/>
      <c r="Y4071" s="63"/>
      <c r="Z4071" s="63"/>
      <c r="AA4071" s="63"/>
      <c r="AB4071" s="63"/>
      <c r="AC4071" s="63"/>
      <c r="AD4071" s="63"/>
      <c r="AE4071" s="63"/>
      <c r="AF4071" s="63"/>
      <c r="AG4071" s="63"/>
      <c r="AH4071" s="63"/>
      <c r="AI4071" s="63"/>
      <c r="AJ4071" s="63"/>
      <c r="AK4071" s="63"/>
      <c r="AL4071" s="63"/>
      <c r="AM4071" s="63"/>
      <c r="AN4071" s="63"/>
      <c r="AO4071" s="63"/>
      <c r="AP4071" s="63"/>
      <c r="AQ4071" s="63"/>
      <c r="AR4071" s="63"/>
      <c r="AS4071" s="63"/>
      <c r="AT4071" s="63"/>
      <c r="AU4071" s="63"/>
      <c r="AV4071" s="63"/>
      <c r="AW4071" s="63"/>
      <c r="AX4071" s="63"/>
      <c r="AY4071" s="63"/>
      <c r="AZ4071" s="63"/>
      <c r="BA4071" s="63"/>
      <c r="BB4071" s="63"/>
      <c r="BC4071" s="63"/>
      <c r="BD4071" s="63"/>
      <c r="BE4071" s="63"/>
      <c r="BF4071" s="63"/>
      <c r="BG4071" s="63"/>
      <c r="BH4071" s="63"/>
      <c r="BI4071" s="63"/>
      <c r="BJ4071" s="63"/>
      <c r="BK4071" s="63"/>
      <c r="BL4071" s="63"/>
      <c r="BM4071" s="63"/>
      <c r="BN4071" s="63"/>
      <c r="BO4071" s="63"/>
      <c r="BP4071" s="63"/>
      <c r="BQ4071" s="63"/>
      <c r="BR4071" s="63"/>
      <c r="BS4071" s="63"/>
      <c r="BT4071" s="63"/>
      <c r="BU4071" s="63"/>
      <c r="BV4071" s="63"/>
      <c r="BW4071" s="63"/>
      <c r="BX4071" s="63"/>
      <c r="BY4071" s="63"/>
      <c r="BZ4071" s="63"/>
      <c r="CA4071" s="63"/>
      <c r="CB4071" s="63"/>
      <c r="CC4071" s="63"/>
      <c r="CD4071" s="63"/>
      <c r="CE4071" s="63"/>
      <c r="CF4071" s="63"/>
      <c r="CG4071" s="63"/>
      <c r="CH4071" s="63"/>
      <c r="CI4071" s="63"/>
      <c r="CJ4071" s="63"/>
      <c r="CK4071" s="63"/>
      <c r="CL4071" s="63"/>
      <c r="CM4071" s="63"/>
      <c r="CN4071" s="63"/>
      <c r="CO4071" s="63"/>
      <c r="CP4071" s="63"/>
      <c r="CR4071" s="227"/>
      <c r="CS4071" s="74"/>
    </row>
    <row r="4072" spans="1:97" s="72" customFormat="1" ht="75.75" customHeight="1">
      <c r="A4072" s="63"/>
      <c r="B4072" s="63"/>
      <c r="C4072" s="63"/>
      <c r="D4072" s="63"/>
      <c r="E4072" s="63"/>
      <c r="F4072" s="63"/>
      <c r="G4072" s="63"/>
      <c r="H4072" s="63"/>
      <c r="I4072" s="63"/>
      <c r="J4072" s="63"/>
      <c r="K4072" s="63"/>
      <c r="L4072" s="63"/>
      <c r="M4072" s="63"/>
      <c r="N4072" s="63"/>
      <c r="O4072" s="63"/>
      <c r="P4072" s="63"/>
      <c r="Q4072" s="63"/>
      <c r="R4072" s="63"/>
      <c r="S4072" s="63"/>
      <c r="T4072" s="63"/>
      <c r="U4072" s="63"/>
      <c r="V4072" s="63"/>
      <c r="W4072" s="63"/>
      <c r="X4072" s="63"/>
      <c r="Y4072" s="63"/>
      <c r="Z4072" s="63"/>
      <c r="AA4072" s="63"/>
      <c r="AB4072" s="63"/>
      <c r="AC4072" s="63"/>
      <c r="AD4072" s="63"/>
      <c r="AE4072" s="63"/>
      <c r="AF4072" s="63"/>
      <c r="AG4072" s="63"/>
      <c r="AH4072" s="63"/>
      <c r="AI4072" s="63"/>
      <c r="AJ4072" s="63"/>
      <c r="AK4072" s="63"/>
      <c r="AL4072" s="63"/>
      <c r="AM4072" s="63"/>
      <c r="AN4072" s="63"/>
      <c r="AO4072" s="63"/>
      <c r="AP4072" s="63"/>
      <c r="AQ4072" s="63"/>
      <c r="AR4072" s="63"/>
      <c r="AS4072" s="63"/>
      <c r="AT4072" s="63"/>
      <c r="AU4072" s="63"/>
      <c r="AV4072" s="63"/>
      <c r="AW4072" s="63"/>
      <c r="AX4072" s="63"/>
      <c r="AY4072" s="63"/>
      <c r="AZ4072" s="63"/>
      <c r="BA4072" s="63"/>
      <c r="BB4072" s="63"/>
      <c r="BC4072" s="63"/>
      <c r="BD4072" s="63"/>
      <c r="BE4072" s="63"/>
      <c r="BF4072" s="63"/>
      <c r="BG4072" s="63"/>
      <c r="BH4072" s="63"/>
      <c r="BI4072" s="63"/>
      <c r="BJ4072" s="63"/>
      <c r="BK4072" s="63"/>
      <c r="BL4072" s="63"/>
      <c r="BM4072" s="63"/>
      <c r="BN4072" s="63"/>
      <c r="BO4072" s="63"/>
      <c r="BP4072" s="63"/>
      <c r="BQ4072" s="63"/>
      <c r="BR4072" s="63"/>
      <c r="BS4072" s="63"/>
      <c r="BT4072" s="63"/>
      <c r="BU4072" s="63"/>
      <c r="BV4072" s="63"/>
      <c r="BW4072" s="63"/>
      <c r="BX4072" s="63"/>
      <c r="BY4072" s="63"/>
      <c r="BZ4072" s="63"/>
      <c r="CA4072" s="63"/>
      <c r="CB4072" s="63"/>
      <c r="CC4072" s="63"/>
      <c r="CD4072" s="63"/>
      <c r="CE4072" s="63"/>
      <c r="CF4072" s="63"/>
      <c r="CG4072" s="63"/>
      <c r="CH4072" s="63"/>
      <c r="CI4072" s="63"/>
      <c r="CJ4072" s="63"/>
      <c r="CK4072" s="63"/>
      <c r="CL4072" s="63"/>
      <c r="CM4072" s="63"/>
      <c r="CN4072" s="63"/>
      <c r="CO4072" s="63"/>
      <c r="CP4072" s="63"/>
      <c r="CR4072" s="227"/>
      <c r="CS4072" s="74"/>
    </row>
    <row r="4073" spans="1:97" s="72" customFormat="1" ht="75.75" customHeight="1">
      <c r="A4073" s="63"/>
      <c r="B4073" s="63"/>
      <c r="C4073" s="63"/>
      <c r="D4073" s="63"/>
      <c r="E4073" s="63"/>
      <c r="F4073" s="63"/>
      <c r="G4073" s="63"/>
      <c r="H4073" s="63"/>
      <c r="I4073" s="63"/>
      <c r="J4073" s="63"/>
      <c r="K4073" s="63"/>
      <c r="L4073" s="63"/>
      <c r="M4073" s="63"/>
      <c r="N4073" s="63"/>
      <c r="O4073" s="63"/>
      <c r="P4073" s="63"/>
      <c r="Q4073" s="63"/>
      <c r="R4073" s="63"/>
      <c r="S4073" s="63"/>
      <c r="T4073" s="63"/>
      <c r="U4073" s="63"/>
      <c r="V4073" s="63"/>
      <c r="W4073" s="63"/>
      <c r="X4073" s="63"/>
      <c r="Y4073" s="63"/>
      <c r="Z4073" s="63"/>
      <c r="AA4073" s="63"/>
      <c r="AB4073" s="63"/>
      <c r="AC4073" s="63"/>
      <c r="AD4073" s="63"/>
      <c r="AE4073" s="63"/>
      <c r="AF4073" s="63"/>
      <c r="AG4073" s="63"/>
      <c r="AH4073" s="63"/>
      <c r="AI4073" s="63"/>
      <c r="AJ4073" s="63"/>
      <c r="AK4073" s="63"/>
      <c r="AL4073" s="63"/>
      <c r="AM4073" s="63"/>
      <c r="AN4073" s="63"/>
      <c r="AO4073" s="63"/>
      <c r="AP4073" s="63"/>
      <c r="AQ4073" s="63"/>
      <c r="AR4073" s="63"/>
      <c r="AS4073" s="63"/>
      <c r="AT4073" s="63"/>
      <c r="AU4073" s="63"/>
      <c r="AV4073" s="63"/>
      <c r="AW4073" s="63"/>
      <c r="AX4073" s="63"/>
      <c r="AY4073" s="63"/>
      <c r="AZ4073" s="63"/>
      <c r="BA4073" s="63"/>
      <c r="BB4073" s="63"/>
      <c r="BC4073" s="63"/>
      <c r="BD4073" s="63"/>
      <c r="BE4073" s="63"/>
      <c r="BF4073" s="63"/>
      <c r="BG4073" s="63"/>
      <c r="BH4073" s="63"/>
      <c r="BI4073" s="63"/>
      <c r="BJ4073" s="63"/>
      <c r="BK4073" s="63"/>
      <c r="BL4073" s="63"/>
      <c r="BM4073" s="63"/>
      <c r="BN4073" s="63"/>
      <c r="BO4073" s="63"/>
      <c r="BP4073" s="63"/>
      <c r="BQ4073" s="63"/>
      <c r="BR4073" s="63"/>
      <c r="BS4073" s="63"/>
      <c r="BT4073" s="63"/>
      <c r="BU4073" s="63"/>
      <c r="BV4073" s="63"/>
      <c r="BW4073" s="63"/>
      <c r="BX4073" s="63"/>
      <c r="BY4073" s="63"/>
      <c r="BZ4073" s="63"/>
      <c r="CA4073" s="63"/>
      <c r="CB4073" s="63"/>
      <c r="CC4073" s="63"/>
      <c r="CD4073" s="63"/>
      <c r="CE4073" s="63"/>
      <c r="CF4073" s="63"/>
      <c r="CG4073" s="63"/>
      <c r="CH4073" s="63"/>
      <c r="CI4073" s="63"/>
      <c r="CJ4073" s="63"/>
      <c r="CK4073" s="63"/>
      <c r="CL4073" s="63"/>
      <c r="CM4073" s="63"/>
      <c r="CN4073" s="63"/>
      <c r="CO4073" s="63"/>
      <c r="CP4073" s="63"/>
      <c r="CR4073" s="227"/>
      <c r="CS4073" s="74"/>
    </row>
    <row r="4074" spans="1:97" s="72" customFormat="1" ht="75.75" customHeight="1">
      <c r="A4074" s="63"/>
      <c r="B4074" s="63"/>
      <c r="C4074" s="63"/>
      <c r="D4074" s="63"/>
      <c r="E4074" s="63"/>
      <c r="F4074" s="63"/>
      <c r="G4074" s="63"/>
      <c r="H4074" s="63"/>
      <c r="I4074" s="63"/>
      <c r="J4074" s="63"/>
      <c r="K4074" s="63"/>
      <c r="L4074" s="63"/>
      <c r="M4074" s="63"/>
      <c r="N4074" s="63"/>
      <c r="O4074" s="63"/>
      <c r="P4074" s="63"/>
      <c r="Q4074" s="63"/>
      <c r="R4074" s="63"/>
      <c r="S4074" s="63"/>
      <c r="T4074" s="63"/>
      <c r="U4074" s="63"/>
      <c r="V4074" s="63"/>
      <c r="W4074" s="63"/>
      <c r="X4074" s="63"/>
      <c r="Y4074" s="63"/>
      <c r="Z4074" s="63"/>
      <c r="AA4074" s="63"/>
      <c r="AB4074" s="63"/>
      <c r="AC4074" s="63"/>
      <c r="AD4074" s="63"/>
      <c r="AE4074" s="63"/>
      <c r="AF4074" s="63"/>
      <c r="AG4074" s="63"/>
      <c r="AH4074" s="63"/>
      <c r="AI4074" s="63"/>
      <c r="AJ4074" s="63"/>
      <c r="AK4074" s="63"/>
      <c r="AL4074" s="63"/>
      <c r="AM4074" s="63"/>
      <c r="AN4074" s="63"/>
      <c r="AO4074" s="63"/>
      <c r="AP4074" s="63"/>
      <c r="AQ4074" s="63"/>
      <c r="AR4074" s="63"/>
      <c r="AS4074" s="63"/>
      <c r="AT4074" s="63"/>
      <c r="AU4074" s="63"/>
      <c r="AV4074" s="63"/>
      <c r="AW4074" s="63"/>
      <c r="AX4074" s="63"/>
      <c r="AY4074" s="63"/>
      <c r="AZ4074" s="63"/>
      <c r="BA4074" s="63"/>
      <c r="BB4074" s="63"/>
      <c r="BC4074" s="63"/>
      <c r="BD4074" s="63"/>
      <c r="BE4074" s="63"/>
      <c r="BF4074" s="63"/>
      <c r="BG4074" s="63"/>
      <c r="BH4074" s="63"/>
      <c r="BI4074" s="63"/>
      <c r="BJ4074" s="63"/>
      <c r="BK4074" s="63"/>
      <c r="BL4074" s="63"/>
      <c r="BM4074" s="63"/>
      <c r="BN4074" s="63"/>
      <c r="BO4074" s="63"/>
      <c r="BP4074" s="63"/>
      <c r="BQ4074" s="63"/>
      <c r="BR4074" s="63"/>
      <c r="BS4074" s="63"/>
      <c r="BT4074" s="63"/>
      <c r="BU4074" s="63"/>
      <c r="BV4074" s="63"/>
      <c r="BW4074" s="63"/>
      <c r="BX4074" s="63"/>
      <c r="BY4074" s="63"/>
      <c r="BZ4074" s="63"/>
      <c r="CA4074" s="63"/>
      <c r="CB4074" s="63"/>
      <c r="CC4074" s="63"/>
      <c r="CD4074" s="63"/>
      <c r="CE4074" s="63"/>
      <c r="CF4074" s="63"/>
      <c r="CG4074" s="63"/>
      <c r="CH4074" s="63"/>
      <c r="CI4074" s="63"/>
      <c r="CJ4074" s="63"/>
      <c r="CK4074" s="63"/>
      <c r="CL4074" s="63"/>
      <c r="CM4074" s="63"/>
      <c r="CN4074" s="63"/>
      <c r="CO4074" s="63"/>
      <c r="CP4074" s="63"/>
      <c r="CR4074" s="227"/>
      <c r="CS4074" s="74"/>
    </row>
    <row r="4075" spans="1:97" s="72" customFormat="1" ht="75.75" customHeight="1">
      <c r="A4075" s="63"/>
      <c r="B4075" s="63"/>
      <c r="C4075" s="63"/>
      <c r="D4075" s="63"/>
      <c r="E4075" s="63"/>
      <c r="F4075" s="63"/>
      <c r="G4075" s="63"/>
      <c r="H4075" s="63"/>
      <c r="I4075" s="63"/>
      <c r="J4075" s="63"/>
      <c r="K4075" s="63"/>
      <c r="L4075" s="63"/>
      <c r="M4075" s="63"/>
      <c r="N4075" s="63"/>
      <c r="O4075" s="63"/>
      <c r="P4075" s="63"/>
      <c r="Q4075" s="63"/>
      <c r="R4075" s="63"/>
      <c r="S4075" s="63"/>
      <c r="T4075" s="63"/>
      <c r="U4075" s="63"/>
      <c r="V4075" s="63"/>
      <c r="W4075" s="63"/>
      <c r="X4075" s="63"/>
      <c r="Y4075" s="63"/>
      <c r="Z4075" s="63"/>
      <c r="AA4075" s="63"/>
      <c r="AB4075" s="63"/>
      <c r="AC4075" s="63"/>
      <c r="AD4075" s="63"/>
      <c r="AE4075" s="63"/>
      <c r="AF4075" s="63"/>
      <c r="AG4075" s="63"/>
      <c r="AH4075" s="63"/>
      <c r="AI4075" s="63"/>
      <c r="AJ4075" s="63"/>
      <c r="AK4075" s="63"/>
      <c r="AL4075" s="63"/>
      <c r="AM4075" s="63"/>
      <c r="AN4075" s="63"/>
      <c r="AO4075" s="63"/>
      <c r="AP4075" s="63"/>
      <c r="AQ4075" s="63"/>
      <c r="AR4075" s="63"/>
      <c r="AS4075" s="63"/>
      <c r="AT4075" s="63"/>
      <c r="AU4075" s="63"/>
      <c r="AV4075" s="63"/>
      <c r="AW4075" s="63"/>
      <c r="AX4075" s="63"/>
      <c r="AY4075" s="63"/>
      <c r="AZ4075" s="63"/>
      <c r="BA4075" s="63"/>
      <c r="BB4075" s="63"/>
      <c r="BC4075" s="63"/>
      <c r="BD4075" s="63"/>
      <c r="BE4075" s="63"/>
      <c r="BF4075" s="63"/>
      <c r="BG4075" s="63"/>
      <c r="BH4075" s="63"/>
      <c r="BI4075" s="63"/>
      <c r="BJ4075" s="63"/>
      <c r="BK4075" s="63"/>
      <c r="BL4075" s="63"/>
      <c r="BM4075" s="63"/>
      <c r="BN4075" s="63"/>
      <c r="BO4075" s="63"/>
      <c r="BP4075" s="63"/>
      <c r="BQ4075" s="63"/>
      <c r="BR4075" s="63"/>
      <c r="BS4075" s="63"/>
      <c r="BT4075" s="63"/>
      <c r="BU4075" s="63"/>
      <c r="BV4075" s="63"/>
      <c r="BW4075" s="63"/>
      <c r="BX4075" s="63"/>
      <c r="BY4075" s="63"/>
      <c r="BZ4075" s="63"/>
      <c r="CA4075" s="63"/>
      <c r="CB4075" s="63"/>
      <c r="CC4075" s="63"/>
      <c r="CD4075" s="63"/>
      <c r="CE4075" s="63"/>
      <c r="CF4075" s="63"/>
      <c r="CG4075" s="63"/>
      <c r="CH4075" s="63"/>
      <c r="CI4075" s="63"/>
      <c r="CJ4075" s="63"/>
      <c r="CK4075" s="63"/>
      <c r="CL4075" s="63"/>
      <c r="CM4075" s="63"/>
      <c r="CN4075" s="63"/>
      <c r="CO4075" s="63"/>
      <c r="CP4075" s="63"/>
      <c r="CR4075" s="227"/>
      <c r="CS4075" s="74"/>
    </row>
    <row r="4076" spans="1:97" s="72" customFormat="1" ht="75.75" customHeight="1">
      <c r="A4076" s="63"/>
      <c r="B4076" s="63"/>
      <c r="C4076" s="63"/>
      <c r="D4076" s="63"/>
      <c r="E4076" s="63"/>
      <c r="F4076" s="63"/>
      <c r="G4076" s="63"/>
      <c r="H4076" s="63"/>
      <c r="I4076" s="63"/>
      <c r="J4076" s="63"/>
      <c r="K4076" s="63"/>
      <c r="L4076" s="63"/>
      <c r="M4076" s="63"/>
      <c r="N4076" s="63"/>
      <c r="O4076" s="63"/>
      <c r="P4076" s="63"/>
      <c r="Q4076" s="63"/>
      <c r="R4076" s="63"/>
      <c r="S4076" s="63"/>
      <c r="T4076" s="63"/>
      <c r="U4076" s="63"/>
      <c r="V4076" s="63"/>
      <c r="W4076" s="63"/>
      <c r="X4076" s="63"/>
      <c r="Y4076" s="63"/>
      <c r="Z4076" s="63"/>
      <c r="AA4076" s="63"/>
      <c r="AB4076" s="63"/>
      <c r="AC4076" s="63"/>
      <c r="AD4076" s="63"/>
      <c r="AE4076" s="63"/>
      <c r="AF4076" s="63"/>
      <c r="AG4076" s="63"/>
      <c r="AH4076" s="63"/>
      <c r="AI4076" s="63"/>
      <c r="AJ4076" s="63"/>
      <c r="AK4076" s="63"/>
      <c r="AL4076" s="63"/>
      <c r="AM4076" s="63"/>
      <c r="AN4076" s="63"/>
      <c r="AO4076" s="63"/>
      <c r="AP4076" s="63"/>
      <c r="AQ4076" s="63"/>
      <c r="AR4076" s="63"/>
      <c r="AS4076" s="63"/>
      <c r="AT4076" s="63"/>
      <c r="AU4076" s="63"/>
      <c r="AV4076" s="63"/>
      <c r="AW4076" s="63"/>
      <c r="AX4076" s="63"/>
      <c r="AY4076" s="63"/>
      <c r="AZ4076" s="63"/>
      <c r="BA4076" s="63"/>
      <c r="BB4076" s="63"/>
      <c r="BC4076" s="63"/>
      <c r="BD4076" s="63"/>
      <c r="BE4076" s="63"/>
      <c r="BF4076" s="63"/>
      <c r="BG4076" s="63"/>
      <c r="BH4076" s="63"/>
      <c r="BI4076" s="63"/>
      <c r="BJ4076" s="63"/>
      <c r="BK4076" s="63"/>
      <c r="BL4076" s="63"/>
      <c r="BM4076" s="63"/>
      <c r="BN4076" s="63"/>
      <c r="BO4076" s="63"/>
      <c r="BP4076" s="63"/>
      <c r="BQ4076" s="63"/>
      <c r="BR4076" s="63"/>
      <c r="BS4076" s="63"/>
      <c r="BT4076" s="63"/>
      <c r="BU4076" s="63"/>
      <c r="BV4076" s="63"/>
      <c r="BW4076" s="63"/>
      <c r="BX4076" s="63"/>
      <c r="BY4076" s="63"/>
      <c r="BZ4076" s="63"/>
      <c r="CA4076" s="63"/>
      <c r="CB4076" s="63"/>
      <c r="CC4076" s="63"/>
      <c r="CD4076" s="63"/>
      <c r="CE4076" s="63"/>
      <c r="CF4076" s="63"/>
      <c r="CG4076" s="63"/>
      <c r="CH4076" s="63"/>
      <c r="CI4076" s="63"/>
      <c r="CJ4076" s="63"/>
      <c r="CK4076" s="63"/>
      <c r="CL4076" s="63"/>
      <c r="CM4076" s="63"/>
      <c r="CN4076" s="63"/>
      <c r="CO4076" s="63"/>
      <c r="CP4076" s="63"/>
      <c r="CR4076" s="227"/>
      <c r="CS4076" s="74"/>
    </row>
    <row r="4077" spans="1:97" s="72" customFormat="1" ht="75.75" customHeight="1">
      <c r="A4077" s="63"/>
      <c r="B4077" s="63"/>
      <c r="C4077" s="63"/>
      <c r="D4077" s="63"/>
      <c r="E4077" s="63"/>
      <c r="F4077" s="63"/>
      <c r="G4077" s="63"/>
      <c r="H4077" s="63"/>
      <c r="I4077" s="63"/>
      <c r="J4077" s="63"/>
      <c r="K4077" s="63"/>
      <c r="L4077" s="63"/>
      <c r="M4077" s="63"/>
      <c r="N4077" s="63"/>
      <c r="O4077" s="63"/>
      <c r="P4077" s="63"/>
      <c r="Q4077" s="63"/>
      <c r="R4077" s="63"/>
      <c r="S4077" s="63"/>
      <c r="T4077" s="63"/>
      <c r="U4077" s="63"/>
      <c r="V4077" s="63"/>
      <c r="W4077" s="63"/>
      <c r="X4077" s="63"/>
      <c r="Y4077" s="63"/>
      <c r="Z4077" s="63"/>
      <c r="AA4077" s="63"/>
      <c r="AB4077" s="63"/>
      <c r="AC4077" s="63"/>
      <c r="AD4077" s="63"/>
      <c r="AE4077" s="63"/>
      <c r="AF4077" s="63"/>
      <c r="AG4077" s="63"/>
      <c r="AH4077" s="63"/>
      <c r="AI4077" s="63"/>
      <c r="AJ4077" s="63"/>
      <c r="AK4077" s="63"/>
      <c r="AL4077" s="63"/>
      <c r="AM4077" s="63"/>
      <c r="AN4077" s="63"/>
      <c r="AO4077" s="63"/>
      <c r="AP4077" s="63"/>
      <c r="AQ4077" s="63"/>
      <c r="AR4077" s="63"/>
      <c r="AS4077" s="63"/>
      <c r="AT4077" s="63"/>
      <c r="AU4077" s="63"/>
      <c r="AV4077" s="63"/>
      <c r="AW4077" s="63"/>
      <c r="AX4077" s="63"/>
      <c r="AY4077" s="63"/>
      <c r="AZ4077" s="63"/>
      <c r="BA4077" s="63"/>
      <c r="BB4077" s="63"/>
      <c r="BC4077" s="63"/>
      <c r="BD4077" s="63"/>
      <c r="BE4077" s="63"/>
      <c r="BF4077" s="63"/>
      <c r="BG4077" s="63"/>
      <c r="BH4077" s="63"/>
      <c r="BI4077" s="63"/>
      <c r="BJ4077" s="63"/>
      <c r="BK4077" s="63"/>
      <c r="BL4077" s="63"/>
      <c r="BM4077" s="63"/>
      <c r="BN4077" s="63"/>
      <c r="BO4077" s="63"/>
      <c r="BP4077" s="63"/>
      <c r="BQ4077" s="63"/>
      <c r="BR4077" s="63"/>
      <c r="BS4077" s="63"/>
      <c r="BT4077" s="63"/>
      <c r="BU4077" s="63"/>
      <c r="BV4077" s="63"/>
      <c r="BW4077" s="63"/>
      <c r="BX4077" s="63"/>
      <c r="BY4077" s="63"/>
      <c r="BZ4077" s="63"/>
      <c r="CA4077" s="63"/>
      <c r="CB4077" s="63"/>
      <c r="CC4077" s="63"/>
      <c r="CD4077" s="63"/>
      <c r="CE4077" s="63"/>
      <c r="CF4077" s="63"/>
      <c r="CG4077" s="63"/>
      <c r="CH4077" s="63"/>
      <c r="CI4077" s="63"/>
      <c r="CJ4077" s="63"/>
      <c r="CK4077" s="63"/>
      <c r="CL4077" s="63"/>
      <c r="CM4077" s="63"/>
      <c r="CN4077" s="63"/>
      <c r="CO4077" s="63"/>
      <c r="CP4077" s="63"/>
      <c r="CR4077" s="227"/>
      <c r="CS4077" s="74"/>
    </row>
    <row r="4078" spans="1:97" s="72" customFormat="1" ht="75.75" customHeight="1">
      <c r="A4078" s="63"/>
      <c r="B4078" s="63"/>
      <c r="C4078" s="63"/>
      <c r="D4078" s="63"/>
      <c r="E4078" s="63"/>
      <c r="F4078" s="63"/>
      <c r="G4078" s="63"/>
      <c r="H4078" s="63"/>
      <c r="I4078" s="63"/>
      <c r="J4078" s="63"/>
      <c r="K4078" s="63"/>
      <c r="L4078" s="63"/>
      <c r="M4078" s="63"/>
      <c r="N4078" s="63"/>
      <c r="O4078" s="63"/>
      <c r="P4078" s="63"/>
      <c r="Q4078" s="63"/>
      <c r="R4078" s="63"/>
      <c r="S4078" s="63"/>
      <c r="T4078" s="63"/>
      <c r="U4078" s="63"/>
      <c r="V4078" s="63"/>
      <c r="W4078" s="63"/>
      <c r="X4078" s="63"/>
      <c r="Y4078" s="63"/>
      <c r="Z4078" s="63"/>
      <c r="AA4078" s="63"/>
      <c r="AB4078" s="63"/>
      <c r="AC4078" s="63"/>
      <c r="AD4078" s="63"/>
      <c r="AE4078" s="63"/>
      <c r="AF4078" s="63"/>
      <c r="AG4078" s="63"/>
      <c r="AH4078" s="63"/>
      <c r="AI4078" s="63"/>
      <c r="AJ4078" s="63"/>
      <c r="AK4078" s="63"/>
      <c r="AL4078" s="63"/>
      <c r="AM4078" s="63"/>
      <c r="AN4078" s="63"/>
      <c r="AO4078" s="63"/>
      <c r="AP4078" s="63"/>
      <c r="AQ4078" s="63"/>
      <c r="AR4078" s="63"/>
      <c r="AS4078" s="63"/>
      <c r="AT4078" s="63"/>
      <c r="AU4078" s="63"/>
      <c r="AV4078" s="63"/>
      <c r="AW4078" s="63"/>
      <c r="AX4078" s="63"/>
      <c r="AY4078" s="63"/>
      <c r="AZ4078" s="63"/>
      <c r="BA4078" s="63"/>
      <c r="BB4078" s="63"/>
      <c r="BC4078" s="63"/>
      <c r="BD4078" s="63"/>
      <c r="BE4078" s="63"/>
      <c r="BF4078" s="63"/>
      <c r="BG4078" s="63"/>
      <c r="BH4078" s="63"/>
      <c r="BI4078" s="63"/>
      <c r="BJ4078" s="63"/>
      <c r="BK4078" s="63"/>
      <c r="BL4078" s="63"/>
      <c r="BM4078" s="63"/>
      <c r="BN4078" s="63"/>
      <c r="BO4078" s="63"/>
      <c r="BP4078" s="63"/>
      <c r="BQ4078" s="63"/>
      <c r="BR4078" s="63"/>
      <c r="BS4078" s="63"/>
      <c r="BT4078" s="63"/>
      <c r="BU4078" s="63"/>
      <c r="BV4078" s="63"/>
      <c r="BW4078" s="63"/>
      <c r="BX4078" s="63"/>
      <c r="BY4078" s="63"/>
      <c r="BZ4078" s="63"/>
      <c r="CA4078" s="63"/>
      <c r="CB4078" s="63"/>
      <c r="CC4078" s="63"/>
      <c r="CD4078" s="63"/>
      <c r="CE4078" s="63"/>
      <c r="CF4078" s="63"/>
      <c r="CG4078" s="63"/>
      <c r="CH4078" s="63"/>
      <c r="CI4078" s="63"/>
      <c r="CJ4078" s="63"/>
      <c r="CK4078" s="63"/>
      <c r="CL4078" s="63"/>
      <c r="CM4078" s="63"/>
      <c r="CN4078" s="63"/>
      <c r="CO4078" s="63"/>
      <c r="CP4078" s="63"/>
      <c r="CR4078" s="227"/>
      <c r="CS4078" s="74"/>
    </row>
    <row r="4079" spans="1:97" s="72" customFormat="1" ht="75.75" customHeight="1">
      <c r="A4079" s="63"/>
      <c r="B4079" s="63"/>
      <c r="C4079" s="63"/>
      <c r="D4079" s="63"/>
      <c r="E4079" s="63"/>
      <c r="F4079" s="63"/>
      <c r="G4079" s="63"/>
      <c r="H4079" s="63"/>
      <c r="I4079" s="63"/>
      <c r="J4079" s="63"/>
      <c r="K4079" s="63"/>
      <c r="L4079" s="63"/>
      <c r="M4079" s="63"/>
      <c r="N4079" s="63"/>
      <c r="O4079" s="63"/>
      <c r="P4079" s="63"/>
      <c r="Q4079" s="63"/>
      <c r="R4079" s="63"/>
      <c r="S4079" s="63"/>
      <c r="T4079" s="63"/>
      <c r="U4079" s="63"/>
      <c r="V4079" s="63"/>
      <c r="W4079" s="63"/>
      <c r="X4079" s="63"/>
      <c r="Y4079" s="63"/>
      <c r="Z4079" s="63"/>
      <c r="AA4079" s="63"/>
      <c r="AB4079" s="63"/>
      <c r="AC4079" s="63"/>
      <c r="AD4079" s="63"/>
      <c r="AE4079" s="63"/>
      <c r="AF4079" s="63"/>
      <c r="AG4079" s="63"/>
      <c r="AH4079" s="63"/>
      <c r="AI4079" s="63"/>
      <c r="AJ4079" s="63"/>
      <c r="AK4079" s="63"/>
      <c r="AL4079" s="63"/>
      <c r="AM4079" s="63"/>
      <c r="AN4079" s="63"/>
      <c r="AO4079" s="63"/>
      <c r="AP4079" s="63"/>
      <c r="AQ4079" s="63"/>
      <c r="AR4079" s="63"/>
      <c r="AS4079" s="63"/>
      <c r="AT4079" s="63"/>
      <c r="AU4079" s="63"/>
      <c r="AV4079" s="63"/>
      <c r="AW4079" s="63"/>
      <c r="AX4079" s="63"/>
      <c r="AY4079" s="63"/>
      <c r="AZ4079" s="63"/>
      <c r="BA4079" s="63"/>
      <c r="BB4079" s="63"/>
      <c r="BC4079" s="63"/>
      <c r="BD4079" s="63"/>
      <c r="BE4079" s="63"/>
      <c r="BF4079" s="63"/>
      <c r="BG4079" s="63"/>
      <c r="BH4079" s="63"/>
      <c r="BI4079" s="63"/>
      <c r="BJ4079" s="63"/>
      <c r="BK4079" s="63"/>
      <c r="BL4079" s="63"/>
      <c r="BM4079" s="63"/>
      <c r="BN4079" s="63"/>
      <c r="BO4079" s="63"/>
      <c r="BP4079" s="63"/>
      <c r="BQ4079" s="63"/>
      <c r="BR4079" s="63"/>
      <c r="BS4079" s="63"/>
      <c r="BT4079" s="63"/>
      <c r="BU4079" s="63"/>
      <c r="BV4079" s="63"/>
      <c r="BW4079" s="63"/>
      <c r="BX4079" s="63"/>
      <c r="BY4079" s="63"/>
      <c r="BZ4079" s="63"/>
      <c r="CA4079" s="63"/>
      <c r="CB4079" s="63"/>
      <c r="CC4079" s="63"/>
      <c r="CD4079" s="63"/>
      <c r="CE4079" s="63"/>
      <c r="CF4079" s="63"/>
      <c r="CG4079" s="63"/>
      <c r="CH4079" s="63"/>
      <c r="CI4079" s="63"/>
      <c r="CJ4079" s="63"/>
      <c r="CK4079" s="63"/>
      <c r="CL4079" s="63"/>
      <c r="CM4079" s="63"/>
      <c r="CN4079" s="63"/>
      <c r="CO4079" s="63"/>
      <c r="CP4079" s="63"/>
      <c r="CR4079" s="227"/>
      <c r="CS4079" s="74"/>
    </row>
    <row r="4080" spans="1:97" s="72" customFormat="1" ht="75.75" customHeight="1">
      <c r="A4080" s="63"/>
      <c r="B4080" s="63"/>
      <c r="C4080" s="63"/>
      <c r="D4080" s="63"/>
      <c r="E4080" s="63"/>
      <c r="F4080" s="63"/>
      <c r="G4080" s="63"/>
      <c r="H4080" s="63"/>
      <c r="I4080" s="63"/>
      <c r="J4080" s="63"/>
      <c r="K4080" s="63"/>
      <c r="L4080" s="63"/>
      <c r="M4080" s="63"/>
      <c r="N4080" s="63"/>
      <c r="O4080" s="63"/>
      <c r="P4080" s="63"/>
      <c r="Q4080" s="63"/>
      <c r="R4080" s="63"/>
      <c r="S4080" s="63"/>
      <c r="T4080" s="63"/>
      <c r="U4080" s="63"/>
      <c r="V4080" s="63"/>
      <c r="W4080" s="63"/>
      <c r="X4080" s="63"/>
      <c r="Y4080" s="63"/>
      <c r="Z4080" s="63"/>
      <c r="AA4080" s="63"/>
      <c r="AB4080" s="63"/>
      <c r="AC4080" s="63"/>
      <c r="AD4080" s="63"/>
      <c r="AE4080" s="63"/>
      <c r="AF4080" s="63"/>
      <c r="AG4080" s="63"/>
      <c r="AH4080" s="63"/>
      <c r="AI4080" s="63"/>
      <c r="AJ4080" s="63"/>
      <c r="AK4080" s="63"/>
      <c r="AL4080" s="63"/>
      <c r="AM4080" s="63"/>
      <c r="AN4080" s="63"/>
      <c r="AO4080" s="63"/>
      <c r="AP4080" s="63"/>
      <c r="AQ4080" s="63"/>
      <c r="AR4080" s="63"/>
      <c r="AS4080" s="63"/>
      <c r="AT4080" s="63"/>
      <c r="AU4080" s="63"/>
      <c r="AV4080" s="63"/>
      <c r="AW4080" s="63"/>
      <c r="AX4080" s="63"/>
      <c r="AY4080" s="63"/>
      <c r="AZ4080" s="63"/>
      <c r="BA4080" s="63"/>
      <c r="BB4080" s="63"/>
      <c r="BC4080" s="63"/>
      <c r="BD4080" s="63"/>
      <c r="BE4080" s="63"/>
      <c r="BF4080" s="63"/>
      <c r="BG4080" s="63"/>
      <c r="BH4080" s="63"/>
      <c r="BI4080" s="63"/>
      <c r="BJ4080" s="63"/>
      <c r="BK4080" s="63"/>
      <c r="BL4080" s="63"/>
      <c r="BM4080" s="63"/>
      <c r="BN4080" s="63"/>
      <c r="BO4080" s="63"/>
      <c r="BP4080" s="63"/>
      <c r="BQ4080" s="63"/>
      <c r="BR4080" s="63"/>
      <c r="BS4080" s="63"/>
      <c r="BT4080" s="63"/>
      <c r="BU4080" s="63"/>
      <c r="BV4080" s="63"/>
      <c r="BW4080" s="63"/>
      <c r="BX4080" s="63"/>
      <c r="BY4080" s="63"/>
      <c r="BZ4080" s="63"/>
      <c r="CA4080" s="63"/>
      <c r="CB4080" s="63"/>
      <c r="CC4080" s="63"/>
      <c r="CD4080" s="63"/>
      <c r="CE4080" s="63"/>
      <c r="CF4080" s="63"/>
      <c r="CG4080" s="63"/>
      <c r="CH4080" s="63"/>
      <c r="CI4080" s="63"/>
      <c r="CJ4080" s="63"/>
      <c r="CK4080" s="63"/>
      <c r="CL4080" s="63"/>
      <c r="CM4080" s="63"/>
      <c r="CN4080" s="63"/>
      <c r="CO4080" s="63"/>
      <c r="CP4080" s="63"/>
      <c r="CR4080" s="227"/>
      <c r="CS4080" s="74"/>
    </row>
    <row r="4081" spans="1:97" s="72" customFormat="1" ht="75.75" customHeight="1">
      <c r="A4081" s="63"/>
      <c r="B4081" s="63"/>
      <c r="C4081" s="63"/>
      <c r="D4081" s="63"/>
      <c r="E4081" s="63"/>
      <c r="F4081" s="63"/>
      <c r="G4081" s="63"/>
      <c r="H4081" s="63"/>
      <c r="I4081" s="63"/>
      <c r="J4081" s="63"/>
      <c r="K4081" s="63"/>
      <c r="L4081" s="63"/>
      <c r="M4081" s="63"/>
      <c r="N4081" s="63"/>
      <c r="O4081" s="63"/>
      <c r="P4081" s="63"/>
      <c r="Q4081" s="63"/>
      <c r="R4081" s="63"/>
      <c r="S4081" s="63"/>
      <c r="T4081" s="63"/>
      <c r="U4081" s="63"/>
      <c r="V4081" s="63"/>
      <c r="W4081" s="63"/>
      <c r="X4081" s="63"/>
      <c r="Y4081" s="63"/>
      <c r="Z4081" s="63"/>
      <c r="AA4081" s="63"/>
      <c r="AB4081" s="63"/>
      <c r="AC4081" s="63"/>
      <c r="AD4081" s="63"/>
      <c r="AE4081" s="63"/>
      <c r="AF4081" s="63"/>
      <c r="AG4081" s="63"/>
      <c r="AH4081" s="63"/>
      <c r="AI4081" s="63"/>
      <c r="AJ4081" s="63"/>
      <c r="AK4081" s="63"/>
      <c r="AL4081" s="63"/>
      <c r="AM4081" s="63"/>
      <c r="AN4081" s="63"/>
      <c r="AO4081" s="63"/>
      <c r="AP4081" s="63"/>
      <c r="AQ4081" s="63"/>
      <c r="AR4081" s="63"/>
      <c r="AS4081" s="63"/>
      <c r="AT4081" s="63"/>
      <c r="AU4081" s="63"/>
      <c r="AV4081" s="63"/>
      <c r="AW4081" s="63"/>
      <c r="AX4081" s="63"/>
      <c r="AY4081" s="63"/>
      <c r="AZ4081" s="63"/>
      <c r="BA4081" s="63"/>
      <c r="BB4081" s="63"/>
      <c r="BC4081" s="63"/>
      <c r="BD4081" s="63"/>
      <c r="BE4081" s="63"/>
      <c r="BF4081" s="63"/>
      <c r="BG4081" s="63"/>
      <c r="BH4081" s="63"/>
      <c r="BI4081" s="63"/>
      <c r="BJ4081" s="63"/>
      <c r="BK4081" s="63"/>
      <c r="BL4081" s="63"/>
      <c r="BM4081" s="63"/>
      <c r="BN4081" s="63"/>
      <c r="BO4081" s="63"/>
      <c r="BP4081" s="63"/>
      <c r="BQ4081" s="63"/>
      <c r="BR4081" s="63"/>
      <c r="BS4081" s="63"/>
      <c r="BT4081" s="63"/>
      <c r="BU4081" s="63"/>
      <c r="BV4081" s="63"/>
      <c r="BW4081" s="63"/>
      <c r="BX4081" s="63"/>
      <c r="BY4081" s="63"/>
      <c r="BZ4081" s="63"/>
      <c r="CA4081" s="63"/>
      <c r="CB4081" s="63"/>
      <c r="CC4081" s="63"/>
      <c r="CD4081" s="63"/>
      <c r="CE4081" s="63"/>
      <c r="CF4081" s="63"/>
      <c r="CG4081" s="63"/>
      <c r="CH4081" s="63"/>
      <c r="CI4081" s="63"/>
      <c r="CJ4081" s="63"/>
      <c r="CK4081" s="63"/>
      <c r="CL4081" s="63"/>
      <c r="CM4081" s="63"/>
      <c r="CN4081" s="63"/>
      <c r="CO4081" s="63"/>
      <c r="CP4081" s="63"/>
      <c r="CR4081" s="227"/>
      <c r="CS4081" s="74"/>
    </row>
    <row r="4082" spans="1:97" s="72" customFormat="1" ht="75.75" customHeight="1">
      <c r="A4082" s="63"/>
      <c r="B4082" s="63"/>
      <c r="C4082" s="63"/>
      <c r="D4082" s="63"/>
      <c r="E4082" s="63"/>
      <c r="F4082" s="63"/>
      <c r="G4082" s="63"/>
      <c r="H4082" s="63"/>
      <c r="I4082" s="63"/>
      <c r="J4082" s="63"/>
      <c r="K4082" s="63"/>
      <c r="L4082" s="63"/>
      <c r="M4082" s="63"/>
      <c r="N4082" s="63"/>
      <c r="O4082" s="63"/>
      <c r="P4082" s="63"/>
      <c r="Q4082" s="63"/>
      <c r="R4082" s="63"/>
      <c r="S4082" s="63"/>
      <c r="T4082" s="63"/>
      <c r="U4082" s="63"/>
      <c r="V4082" s="63"/>
      <c r="W4082" s="63"/>
      <c r="X4082" s="63"/>
      <c r="Y4082" s="63"/>
      <c r="Z4082" s="63"/>
      <c r="AA4082" s="63"/>
      <c r="AB4082" s="63"/>
      <c r="AC4082" s="63"/>
      <c r="AD4082" s="63"/>
      <c r="AE4082" s="63"/>
      <c r="AF4082" s="63"/>
      <c r="AG4082" s="63"/>
      <c r="AH4082" s="63"/>
      <c r="AI4082" s="63"/>
      <c r="AJ4082" s="63"/>
      <c r="AK4082" s="63"/>
      <c r="AL4082" s="63"/>
      <c r="AM4082" s="63"/>
      <c r="AN4082" s="63"/>
      <c r="AO4082" s="63"/>
      <c r="AP4082" s="63"/>
      <c r="AQ4082" s="63"/>
      <c r="AR4082" s="63"/>
      <c r="AS4082" s="63"/>
      <c r="AT4082" s="63"/>
      <c r="AU4082" s="63"/>
      <c r="AV4082" s="63"/>
      <c r="AW4082" s="63"/>
      <c r="AX4082" s="63"/>
      <c r="AY4082" s="63"/>
      <c r="AZ4082" s="63"/>
      <c r="BA4082" s="63"/>
      <c r="BB4082" s="63"/>
      <c r="BC4082" s="63"/>
      <c r="BD4082" s="63"/>
      <c r="BE4082" s="63"/>
      <c r="BF4082" s="63"/>
      <c r="BG4082" s="63"/>
      <c r="BH4082" s="63"/>
      <c r="BI4082" s="63"/>
      <c r="BJ4082" s="63"/>
      <c r="BK4082" s="63"/>
      <c r="BL4082" s="63"/>
      <c r="BM4082" s="63"/>
      <c r="BN4082" s="63"/>
      <c r="BO4082" s="63"/>
      <c r="BP4082" s="63"/>
      <c r="BQ4082" s="63"/>
      <c r="BR4082" s="63"/>
      <c r="BS4082" s="63"/>
      <c r="BT4082" s="63"/>
      <c r="BU4082" s="63"/>
      <c r="BV4082" s="63"/>
      <c r="BW4082" s="63"/>
      <c r="BX4082" s="63"/>
      <c r="BY4082" s="63"/>
      <c r="BZ4082" s="63"/>
      <c r="CA4082" s="63"/>
      <c r="CB4082" s="63"/>
      <c r="CC4082" s="63"/>
      <c r="CD4082" s="63"/>
      <c r="CE4082" s="63"/>
      <c r="CF4082" s="63"/>
      <c r="CG4082" s="63"/>
      <c r="CH4082" s="63"/>
      <c r="CI4082" s="63"/>
      <c r="CJ4082" s="63"/>
      <c r="CK4082" s="63"/>
      <c r="CL4082" s="63"/>
      <c r="CM4082" s="63"/>
      <c r="CN4082" s="63"/>
      <c r="CO4082" s="63"/>
      <c r="CP4082" s="63"/>
      <c r="CR4082" s="227"/>
      <c r="CS4082" s="74"/>
    </row>
    <row r="4083" spans="1:97" s="72" customFormat="1" ht="75.75" customHeight="1">
      <c r="A4083" s="63"/>
      <c r="B4083" s="63"/>
      <c r="C4083" s="63"/>
      <c r="D4083" s="63"/>
      <c r="E4083" s="63"/>
      <c r="F4083" s="63"/>
      <c r="G4083" s="63"/>
      <c r="H4083" s="63"/>
      <c r="I4083" s="63"/>
      <c r="J4083" s="63"/>
      <c r="K4083" s="63"/>
      <c r="L4083" s="63"/>
      <c r="M4083" s="63"/>
      <c r="N4083" s="63"/>
      <c r="O4083" s="63"/>
      <c r="P4083" s="63"/>
      <c r="Q4083" s="63"/>
      <c r="R4083" s="63"/>
      <c r="S4083" s="63"/>
      <c r="T4083" s="63"/>
      <c r="U4083" s="63"/>
      <c r="V4083" s="63"/>
      <c r="W4083" s="63"/>
      <c r="X4083" s="63"/>
      <c r="Y4083" s="63"/>
      <c r="Z4083" s="63"/>
      <c r="AA4083" s="63"/>
      <c r="AB4083" s="63"/>
      <c r="AC4083" s="63"/>
      <c r="AD4083" s="63"/>
      <c r="AE4083" s="63"/>
      <c r="AF4083" s="63"/>
      <c r="AG4083" s="63"/>
      <c r="AH4083" s="63"/>
      <c r="AI4083" s="63"/>
      <c r="AJ4083" s="63"/>
      <c r="AK4083" s="63"/>
      <c r="AL4083" s="63"/>
      <c r="AM4083" s="63"/>
      <c r="AN4083" s="63"/>
      <c r="AO4083" s="63"/>
      <c r="AP4083" s="63"/>
      <c r="AQ4083" s="63"/>
      <c r="AR4083" s="63"/>
      <c r="AS4083" s="63"/>
      <c r="AT4083" s="63"/>
      <c r="AU4083" s="63"/>
      <c r="AV4083" s="63"/>
      <c r="AW4083" s="63"/>
      <c r="AX4083" s="63"/>
      <c r="AY4083" s="63"/>
      <c r="AZ4083" s="63"/>
      <c r="BA4083" s="63"/>
      <c r="BB4083" s="63"/>
      <c r="BC4083" s="63"/>
      <c r="BD4083" s="63"/>
      <c r="BE4083" s="63"/>
      <c r="BF4083" s="63"/>
      <c r="BG4083" s="63"/>
      <c r="BH4083" s="63"/>
      <c r="BI4083" s="63"/>
      <c r="BJ4083" s="63"/>
      <c r="BK4083" s="63"/>
      <c r="BL4083" s="63"/>
      <c r="BM4083" s="63"/>
      <c r="BN4083" s="63"/>
      <c r="BO4083" s="63"/>
      <c r="BP4083" s="63"/>
      <c r="BQ4083" s="63"/>
      <c r="BR4083" s="63"/>
      <c r="BS4083" s="63"/>
      <c r="BT4083" s="63"/>
      <c r="BU4083" s="63"/>
      <c r="BV4083" s="63"/>
      <c r="BW4083" s="63"/>
      <c r="BX4083" s="63"/>
      <c r="BY4083" s="63"/>
      <c r="BZ4083" s="63"/>
      <c r="CA4083" s="63"/>
      <c r="CB4083" s="63"/>
      <c r="CC4083" s="63"/>
      <c r="CD4083" s="63"/>
      <c r="CE4083" s="63"/>
      <c r="CF4083" s="63"/>
      <c r="CG4083" s="63"/>
      <c r="CH4083" s="63"/>
      <c r="CI4083" s="63"/>
      <c r="CJ4083" s="63"/>
      <c r="CK4083" s="63"/>
      <c r="CL4083" s="63"/>
      <c r="CM4083" s="63"/>
      <c r="CN4083" s="63"/>
      <c r="CO4083" s="63"/>
      <c r="CP4083" s="63"/>
      <c r="CR4083" s="227"/>
      <c r="CS4083" s="74"/>
    </row>
    <row r="4084" spans="1:97" s="72" customFormat="1" ht="75.75" customHeight="1">
      <c r="A4084" s="63"/>
      <c r="B4084" s="63"/>
      <c r="C4084" s="63"/>
      <c r="D4084" s="63"/>
      <c r="E4084" s="63"/>
      <c r="F4084" s="63"/>
      <c r="G4084" s="63"/>
      <c r="H4084" s="63"/>
      <c r="I4084" s="63"/>
      <c r="J4084" s="63"/>
      <c r="K4084" s="63"/>
      <c r="L4084" s="63"/>
      <c r="M4084" s="63"/>
      <c r="N4084" s="63"/>
      <c r="O4084" s="63"/>
      <c r="P4084" s="63"/>
      <c r="Q4084" s="63"/>
      <c r="R4084" s="63"/>
      <c r="S4084" s="63"/>
      <c r="T4084" s="63"/>
      <c r="U4084" s="63"/>
      <c r="V4084" s="63"/>
      <c r="W4084" s="63"/>
      <c r="X4084" s="63"/>
      <c r="Y4084" s="63"/>
      <c r="Z4084" s="63"/>
      <c r="AA4084" s="63"/>
      <c r="AB4084" s="63"/>
      <c r="AC4084" s="63"/>
      <c r="AD4084" s="63"/>
      <c r="AE4084" s="63"/>
      <c r="AF4084" s="63"/>
      <c r="AG4084" s="63"/>
      <c r="AH4084" s="63"/>
      <c r="AI4084" s="63"/>
      <c r="AJ4084" s="63"/>
      <c r="AK4084" s="63"/>
      <c r="AL4084" s="63"/>
      <c r="AM4084" s="63"/>
      <c r="AN4084" s="63"/>
      <c r="AO4084" s="63"/>
      <c r="AP4084" s="63"/>
      <c r="AQ4084" s="63"/>
      <c r="AR4084" s="63"/>
      <c r="AS4084" s="63"/>
      <c r="AT4084" s="63"/>
      <c r="AU4084" s="63"/>
      <c r="AV4084" s="63"/>
      <c r="AW4084" s="63"/>
      <c r="AX4084" s="63"/>
      <c r="AY4084" s="63"/>
      <c r="AZ4084" s="63"/>
      <c r="BA4084" s="63"/>
      <c r="BB4084" s="63"/>
      <c r="BC4084" s="63"/>
      <c r="BD4084" s="63"/>
      <c r="BE4084" s="63"/>
      <c r="BF4084" s="63"/>
      <c r="BG4084" s="63"/>
      <c r="BH4084" s="63"/>
      <c r="BI4084" s="63"/>
      <c r="BJ4084" s="63"/>
      <c r="BK4084" s="63"/>
      <c r="BL4084" s="63"/>
      <c r="BM4084" s="63"/>
      <c r="BN4084" s="63"/>
      <c r="BO4084" s="63"/>
      <c r="BP4084" s="63"/>
      <c r="BQ4084" s="63"/>
      <c r="BR4084" s="63"/>
      <c r="BS4084" s="63"/>
      <c r="BT4084" s="63"/>
      <c r="BU4084" s="63"/>
      <c r="BV4084" s="63"/>
      <c r="BW4084" s="63"/>
      <c r="BX4084" s="63"/>
      <c r="BY4084" s="63"/>
      <c r="BZ4084" s="63"/>
      <c r="CA4084" s="63"/>
      <c r="CB4084" s="63"/>
      <c r="CC4084" s="63"/>
      <c r="CD4084" s="63"/>
      <c r="CE4084" s="63"/>
      <c r="CF4084" s="63"/>
      <c r="CG4084" s="63"/>
      <c r="CH4084" s="63"/>
      <c r="CI4084" s="63"/>
      <c r="CJ4084" s="63"/>
      <c r="CK4084" s="63"/>
      <c r="CL4084" s="63"/>
      <c r="CM4084" s="63"/>
      <c r="CN4084" s="63"/>
      <c r="CO4084" s="63"/>
      <c r="CP4084" s="63"/>
      <c r="CR4084" s="227"/>
      <c r="CS4084" s="74"/>
    </row>
    <row r="4085" spans="1:97" s="72" customFormat="1" ht="75.75" customHeight="1">
      <c r="A4085" s="63"/>
      <c r="B4085" s="63"/>
      <c r="C4085" s="63"/>
      <c r="D4085" s="63"/>
      <c r="E4085" s="63"/>
      <c r="F4085" s="63"/>
      <c r="G4085" s="63"/>
      <c r="H4085" s="63"/>
      <c r="I4085" s="63"/>
      <c r="J4085" s="63"/>
      <c r="K4085" s="63"/>
      <c r="L4085" s="63"/>
      <c r="M4085" s="63"/>
      <c r="N4085" s="63"/>
      <c r="O4085" s="63"/>
      <c r="P4085" s="63"/>
      <c r="Q4085" s="63"/>
      <c r="R4085" s="63"/>
      <c r="S4085" s="63"/>
      <c r="T4085" s="63"/>
      <c r="U4085" s="63"/>
      <c r="V4085" s="63"/>
      <c r="W4085" s="63"/>
      <c r="X4085" s="63"/>
      <c r="Y4085" s="63"/>
      <c r="Z4085" s="63"/>
      <c r="AA4085" s="63"/>
      <c r="AB4085" s="63"/>
      <c r="AC4085" s="63"/>
      <c r="AD4085" s="63"/>
      <c r="AE4085" s="63"/>
      <c r="AF4085" s="63"/>
      <c r="AG4085" s="63"/>
      <c r="AH4085" s="63"/>
      <c r="AI4085" s="63"/>
      <c r="AJ4085" s="63"/>
      <c r="AK4085" s="63"/>
      <c r="AL4085" s="63"/>
      <c r="AM4085" s="63"/>
      <c r="AN4085" s="63"/>
      <c r="AO4085" s="63"/>
      <c r="AP4085" s="63"/>
      <c r="AQ4085" s="63"/>
      <c r="AR4085" s="63"/>
      <c r="AS4085" s="63"/>
      <c r="AT4085" s="63"/>
      <c r="AU4085" s="63"/>
      <c r="AV4085" s="63"/>
      <c r="AW4085" s="63"/>
      <c r="AX4085" s="63"/>
      <c r="AY4085" s="63"/>
      <c r="AZ4085" s="63"/>
      <c r="BA4085" s="63"/>
      <c r="BB4085" s="63"/>
      <c r="BC4085" s="63"/>
      <c r="BD4085" s="63"/>
      <c r="BE4085" s="63"/>
      <c r="BF4085" s="63"/>
      <c r="BG4085" s="63"/>
      <c r="BH4085" s="63"/>
      <c r="BI4085" s="63"/>
      <c r="BJ4085" s="63"/>
      <c r="BK4085" s="63"/>
      <c r="BL4085" s="63"/>
      <c r="BM4085" s="63"/>
      <c r="BN4085" s="63"/>
      <c r="BO4085" s="63"/>
      <c r="BP4085" s="63"/>
      <c r="BQ4085" s="63"/>
      <c r="BR4085" s="63"/>
      <c r="BS4085" s="63"/>
      <c r="BT4085" s="63"/>
      <c r="BU4085" s="63"/>
      <c r="BV4085" s="63"/>
      <c r="BW4085" s="63"/>
      <c r="BX4085" s="63"/>
      <c r="BY4085" s="63"/>
      <c r="BZ4085" s="63"/>
      <c r="CA4085" s="63"/>
      <c r="CB4085" s="63"/>
      <c r="CC4085" s="63"/>
      <c r="CD4085" s="63"/>
      <c r="CE4085" s="63"/>
      <c r="CF4085" s="63"/>
      <c r="CG4085" s="63"/>
      <c r="CH4085" s="63"/>
      <c r="CI4085" s="63"/>
      <c r="CJ4085" s="63"/>
      <c r="CK4085" s="63"/>
      <c r="CL4085" s="63"/>
      <c r="CM4085" s="63"/>
      <c r="CN4085" s="63"/>
      <c r="CO4085" s="63"/>
      <c r="CP4085" s="63"/>
      <c r="CR4085" s="227"/>
      <c r="CS4085" s="74"/>
    </row>
    <row r="4086" spans="1:97" s="72" customFormat="1" ht="75.75" customHeight="1">
      <c r="A4086" s="63"/>
      <c r="B4086" s="63"/>
      <c r="C4086" s="63"/>
      <c r="D4086" s="63"/>
      <c r="E4086" s="63"/>
      <c r="F4086" s="63"/>
      <c r="G4086" s="63"/>
      <c r="H4086" s="63"/>
      <c r="I4086" s="63"/>
      <c r="J4086" s="63"/>
      <c r="K4086" s="63"/>
      <c r="L4086" s="63"/>
      <c r="M4086" s="63"/>
      <c r="N4086" s="63"/>
      <c r="O4086" s="63"/>
      <c r="P4086" s="63"/>
      <c r="Q4086" s="63"/>
      <c r="R4086" s="63"/>
      <c r="S4086" s="63"/>
      <c r="T4086" s="63"/>
      <c r="U4086" s="63"/>
      <c r="V4086" s="63"/>
      <c r="W4086" s="63"/>
      <c r="X4086" s="63"/>
      <c r="Y4086" s="63"/>
      <c r="Z4086" s="63"/>
      <c r="AA4086" s="63"/>
      <c r="AB4086" s="63"/>
      <c r="AC4086" s="63"/>
      <c r="AD4086" s="63"/>
      <c r="AE4086" s="63"/>
      <c r="AF4086" s="63"/>
      <c r="AG4086" s="63"/>
      <c r="AH4086" s="63"/>
      <c r="AI4086" s="63"/>
      <c r="AJ4086" s="63"/>
      <c r="AK4086" s="63"/>
      <c r="AL4086" s="63"/>
      <c r="AM4086" s="63"/>
      <c r="AN4086" s="63"/>
      <c r="AO4086" s="63"/>
      <c r="AP4086" s="63"/>
      <c r="AQ4086" s="63"/>
      <c r="AR4086" s="63"/>
      <c r="AS4086" s="63"/>
      <c r="AT4086" s="63"/>
      <c r="AU4086" s="63"/>
      <c r="AV4086" s="63"/>
      <c r="AW4086" s="63"/>
      <c r="AX4086" s="63"/>
      <c r="AY4086" s="63"/>
      <c r="AZ4086" s="63"/>
      <c r="BA4086" s="63"/>
      <c r="BB4086" s="63"/>
      <c r="BC4086" s="63"/>
      <c r="BD4086" s="63"/>
      <c r="BE4086" s="63"/>
      <c r="BF4086" s="63"/>
      <c r="BG4086" s="63"/>
      <c r="BH4086" s="63"/>
      <c r="BI4086" s="63"/>
      <c r="BJ4086" s="63"/>
      <c r="BK4086" s="63"/>
      <c r="BL4086" s="63"/>
      <c r="BM4086" s="63"/>
      <c r="BN4086" s="63"/>
      <c r="BO4086" s="63"/>
      <c r="BP4086" s="63"/>
      <c r="BQ4086" s="63"/>
      <c r="BR4086" s="63"/>
      <c r="BS4086" s="63"/>
      <c r="BT4086" s="63"/>
      <c r="BU4086" s="63"/>
      <c r="BV4086" s="63"/>
      <c r="BW4086" s="63"/>
      <c r="BX4086" s="63"/>
      <c r="BY4086" s="63"/>
      <c r="BZ4086" s="63"/>
      <c r="CA4086" s="63"/>
      <c r="CB4086" s="63"/>
      <c r="CC4086" s="63"/>
      <c r="CD4086" s="63"/>
      <c r="CE4086" s="63"/>
      <c r="CF4086" s="63"/>
      <c r="CG4086" s="63"/>
      <c r="CH4086" s="63"/>
      <c r="CI4086" s="63"/>
      <c r="CJ4086" s="63"/>
      <c r="CK4086" s="63"/>
      <c r="CL4086" s="63"/>
      <c r="CM4086" s="63"/>
      <c r="CN4086" s="63"/>
      <c r="CO4086" s="63"/>
      <c r="CP4086" s="63"/>
      <c r="CR4086" s="227"/>
      <c r="CS4086" s="74"/>
    </row>
    <row r="4087" spans="1:97" s="72" customFormat="1" ht="75.75" customHeight="1">
      <c r="A4087" s="63"/>
      <c r="B4087" s="63"/>
      <c r="C4087" s="63"/>
      <c r="D4087" s="63"/>
      <c r="E4087" s="63"/>
      <c r="F4087" s="63"/>
      <c r="G4087" s="63"/>
      <c r="H4087" s="63"/>
      <c r="I4087" s="63"/>
      <c r="J4087" s="63"/>
      <c r="K4087" s="63"/>
      <c r="L4087" s="63"/>
      <c r="M4087" s="63"/>
      <c r="N4087" s="63"/>
      <c r="O4087" s="63"/>
      <c r="P4087" s="63"/>
      <c r="Q4087" s="63"/>
      <c r="R4087" s="63"/>
      <c r="S4087" s="63"/>
      <c r="T4087" s="63"/>
      <c r="U4087" s="63"/>
      <c r="V4087" s="63"/>
      <c r="W4087" s="63"/>
      <c r="X4087" s="63"/>
      <c r="Y4087" s="63"/>
      <c r="Z4087" s="63"/>
      <c r="AA4087" s="63"/>
      <c r="AB4087" s="63"/>
      <c r="AC4087" s="63"/>
      <c r="AD4087" s="63"/>
      <c r="AE4087" s="63"/>
      <c r="AF4087" s="63"/>
      <c r="AG4087" s="63"/>
      <c r="AH4087" s="63"/>
      <c r="AI4087" s="63"/>
      <c r="AJ4087" s="63"/>
      <c r="AK4087" s="63"/>
      <c r="AL4087" s="63"/>
      <c r="AM4087" s="63"/>
      <c r="AN4087" s="63"/>
      <c r="AO4087" s="63"/>
      <c r="AP4087" s="63"/>
      <c r="AQ4087" s="63"/>
      <c r="AR4087" s="63"/>
      <c r="AS4087" s="63"/>
      <c r="AT4087" s="63"/>
      <c r="AU4087" s="63"/>
      <c r="AV4087" s="63"/>
      <c r="AW4087" s="63"/>
      <c r="AX4087" s="63"/>
      <c r="AY4087" s="63"/>
      <c r="AZ4087" s="63"/>
      <c r="BA4087" s="63"/>
      <c r="BB4087" s="63"/>
      <c r="BC4087" s="63"/>
      <c r="BD4087" s="63"/>
      <c r="BE4087" s="63"/>
      <c r="BF4087" s="63"/>
      <c r="BG4087" s="63"/>
      <c r="BH4087" s="63"/>
      <c r="BI4087" s="63"/>
      <c r="BJ4087" s="63"/>
      <c r="BK4087" s="63"/>
      <c r="BL4087" s="63"/>
      <c r="BM4087" s="63"/>
      <c r="BN4087" s="63"/>
      <c r="BO4087" s="63"/>
      <c r="BP4087" s="63"/>
      <c r="BQ4087" s="63"/>
      <c r="BR4087" s="63"/>
      <c r="BS4087" s="63"/>
      <c r="BT4087" s="63"/>
      <c r="BU4087" s="63"/>
      <c r="BV4087" s="63"/>
      <c r="BW4087" s="63"/>
      <c r="BX4087" s="63"/>
      <c r="BY4087" s="63"/>
      <c r="BZ4087" s="63"/>
      <c r="CA4087" s="63"/>
      <c r="CB4087" s="63"/>
      <c r="CC4087" s="63"/>
      <c r="CD4087" s="63"/>
      <c r="CE4087" s="63"/>
      <c r="CF4087" s="63"/>
      <c r="CG4087" s="63"/>
      <c r="CH4087" s="63"/>
      <c r="CI4087" s="63"/>
      <c r="CJ4087" s="63"/>
      <c r="CK4087" s="63"/>
      <c r="CL4087" s="63"/>
      <c r="CM4087" s="63"/>
      <c r="CN4087" s="63"/>
      <c r="CO4087" s="63"/>
      <c r="CP4087" s="63"/>
      <c r="CR4087" s="227"/>
      <c r="CS4087" s="74"/>
    </row>
    <row r="4088" spans="1:97" s="72" customFormat="1" ht="75.75" customHeight="1">
      <c r="A4088" s="63"/>
      <c r="B4088" s="63"/>
      <c r="C4088" s="63"/>
      <c r="D4088" s="63"/>
      <c r="E4088" s="63"/>
      <c r="F4088" s="63"/>
      <c r="G4088" s="63"/>
      <c r="H4088" s="63"/>
      <c r="I4088" s="63"/>
      <c r="J4088" s="63"/>
      <c r="K4088" s="63"/>
      <c r="L4088" s="63"/>
      <c r="M4088" s="63"/>
      <c r="N4088" s="63"/>
      <c r="O4088" s="63"/>
      <c r="P4088" s="63"/>
      <c r="Q4088" s="63"/>
      <c r="R4088" s="63"/>
      <c r="S4088" s="63"/>
      <c r="T4088" s="63"/>
      <c r="U4088" s="63"/>
      <c r="V4088" s="63"/>
      <c r="W4088" s="63"/>
      <c r="X4088" s="63"/>
      <c r="Y4088" s="63"/>
      <c r="Z4088" s="63"/>
      <c r="AA4088" s="63"/>
      <c r="AB4088" s="63"/>
      <c r="AC4088" s="63"/>
      <c r="AD4088" s="63"/>
      <c r="AE4088" s="63"/>
      <c r="AF4088" s="63"/>
      <c r="AG4088" s="63"/>
      <c r="AH4088" s="63"/>
      <c r="AI4088" s="63"/>
      <c r="AJ4088" s="63"/>
      <c r="AK4088" s="63"/>
      <c r="AL4088" s="63"/>
      <c r="AM4088" s="63"/>
      <c r="AN4088" s="63"/>
      <c r="AO4088" s="63"/>
      <c r="AP4088" s="63"/>
      <c r="AQ4088" s="63"/>
      <c r="AR4088" s="63"/>
      <c r="AS4088" s="63"/>
      <c r="AT4088" s="63"/>
      <c r="AU4088" s="63"/>
      <c r="AV4088" s="63"/>
      <c r="AW4088" s="63"/>
      <c r="AX4088" s="63"/>
      <c r="AY4088" s="63"/>
      <c r="AZ4088" s="63"/>
      <c r="BA4088" s="63"/>
      <c r="BB4088" s="63"/>
      <c r="BC4088" s="63"/>
      <c r="BD4088" s="63"/>
      <c r="BE4088" s="63"/>
      <c r="BF4088" s="63"/>
      <c r="BG4088" s="63"/>
      <c r="BH4088" s="63"/>
      <c r="BI4088" s="63"/>
      <c r="BJ4088" s="63"/>
      <c r="BK4088" s="63"/>
      <c r="BL4088" s="63"/>
      <c r="BM4088" s="63"/>
      <c r="BN4088" s="63"/>
      <c r="BO4088" s="63"/>
      <c r="BP4088" s="63"/>
      <c r="BQ4088" s="63"/>
      <c r="BR4088" s="63"/>
      <c r="BS4088" s="63"/>
      <c r="BT4088" s="63"/>
      <c r="BU4088" s="63"/>
      <c r="BV4088" s="63"/>
      <c r="BW4088" s="63"/>
      <c r="BX4088" s="63"/>
      <c r="BY4088" s="63"/>
      <c r="BZ4088" s="63"/>
      <c r="CA4088" s="63"/>
      <c r="CB4088" s="63"/>
      <c r="CC4088" s="63"/>
      <c r="CD4088" s="63"/>
      <c r="CE4088" s="63"/>
      <c r="CF4088" s="63"/>
      <c r="CG4088" s="63"/>
      <c r="CH4088" s="63"/>
      <c r="CI4088" s="63"/>
      <c r="CJ4088" s="63"/>
      <c r="CK4088" s="63"/>
      <c r="CL4088" s="63"/>
      <c r="CM4088" s="63"/>
      <c r="CN4088" s="63"/>
      <c r="CO4088" s="63"/>
      <c r="CP4088" s="63"/>
      <c r="CR4088" s="227"/>
      <c r="CS4088" s="74"/>
    </row>
    <row r="4089" spans="1:97" s="72" customFormat="1" ht="75.75" customHeight="1">
      <c r="A4089" s="63"/>
      <c r="B4089" s="63"/>
      <c r="C4089" s="63"/>
      <c r="D4089" s="63"/>
      <c r="E4089" s="63"/>
      <c r="F4089" s="63"/>
      <c r="G4089" s="63"/>
      <c r="H4089" s="63"/>
      <c r="I4089" s="63"/>
      <c r="J4089" s="63"/>
      <c r="K4089" s="63"/>
      <c r="L4089" s="63"/>
      <c r="M4089" s="63"/>
      <c r="N4089" s="63"/>
      <c r="O4089" s="63"/>
      <c r="P4089" s="63"/>
      <c r="Q4089" s="63"/>
      <c r="R4089" s="63"/>
      <c r="S4089" s="63"/>
      <c r="T4089" s="63"/>
      <c r="U4089" s="63"/>
      <c r="V4089" s="63"/>
      <c r="W4089" s="63"/>
      <c r="X4089" s="63"/>
      <c r="Y4089" s="63"/>
      <c r="Z4089" s="63"/>
      <c r="AA4089" s="63"/>
      <c r="AB4089" s="63"/>
      <c r="AC4089" s="63"/>
      <c r="AD4089" s="63"/>
      <c r="AE4089" s="63"/>
      <c r="AF4089" s="63"/>
      <c r="AG4089" s="63"/>
      <c r="AH4089" s="63"/>
      <c r="AI4089" s="63"/>
      <c r="AJ4089" s="63"/>
      <c r="AK4089" s="63"/>
      <c r="AL4089" s="63"/>
      <c r="AM4089" s="63"/>
      <c r="AN4089" s="63"/>
      <c r="AO4089" s="63"/>
      <c r="AP4089" s="63"/>
      <c r="AQ4089" s="63"/>
      <c r="AR4089" s="63"/>
      <c r="AS4089" s="63"/>
      <c r="AT4089" s="63"/>
      <c r="AU4089" s="63"/>
      <c r="AV4089" s="63"/>
      <c r="AW4089" s="63"/>
      <c r="AX4089" s="63"/>
      <c r="AY4089" s="63"/>
      <c r="AZ4089" s="63"/>
      <c r="BA4089" s="63"/>
      <c r="BB4089" s="63"/>
      <c r="BC4089" s="63"/>
      <c r="BD4089" s="63"/>
      <c r="BE4089" s="63"/>
      <c r="BF4089" s="63"/>
      <c r="BG4089" s="63"/>
      <c r="BH4089" s="63"/>
      <c r="BI4089" s="63"/>
      <c r="BJ4089" s="63"/>
      <c r="BK4089" s="63"/>
      <c r="BL4089" s="63"/>
      <c r="BM4089" s="63"/>
      <c r="BN4089" s="63"/>
      <c r="BO4089" s="63"/>
      <c r="BP4089" s="63"/>
      <c r="BQ4089" s="63"/>
      <c r="BR4089" s="63"/>
      <c r="BS4089" s="63"/>
      <c r="BT4089" s="63"/>
      <c r="BU4089" s="63"/>
      <c r="BV4089" s="63"/>
      <c r="BW4089" s="63"/>
      <c r="BX4089" s="63"/>
      <c r="BY4089" s="63"/>
      <c r="BZ4089" s="63"/>
      <c r="CA4089" s="63"/>
      <c r="CB4089" s="63"/>
      <c r="CC4089" s="63"/>
      <c r="CD4089" s="63"/>
      <c r="CE4089" s="63"/>
      <c r="CF4089" s="63"/>
      <c r="CG4089" s="63"/>
      <c r="CH4089" s="63"/>
      <c r="CI4089" s="63"/>
      <c r="CJ4089" s="63"/>
      <c r="CK4089" s="63"/>
      <c r="CL4089" s="63"/>
      <c r="CM4089" s="63"/>
      <c r="CN4089" s="63"/>
      <c r="CO4089" s="63"/>
      <c r="CP4089" s="63"/>
      <c r="CR4089" s="227"/>
      <c r="CS4089" s="74"/>
    </row>
    <row r="4090" spans="1:97" s="72" customFormat="1" ht="75.75" customHeight="1">
      <c r="A4090" s="63"/>
      <c r="B4090" s="63"/>
      <c r="C4090" s="63"/>
      <c r="D4090" s="63"/>
      <c r="E4090" s="63"/>
      <c r="F4090" s="63"/>
      <c r="G4090" s="63"/>
      <c r="H4090" s="63"/>
      <c r="I4090" s="63"/>
      <c r="J4090" s="63"/>
      <c r="K4090" s="63"/>
      <c r="L4090" s="63"/>
      <c r="M4090" s="63"/>
      <c r="N4090" s="63"/>
      <c r="O4090" s="63"/>
      <c r="P4090" s="63"/>
      <c r="Q4090" s="63"/>
      <c r="R4090" s="63"/>
      <c r="S4090" s="63"/>
      <c r="T4090" s="63"/>
      <c r="U4090" s="63"/>
      <c r="V4090" s="63"/>
      <c r="W4090" s="63"/>
      <c r="X4090" s="63"/>
      <c r="Y4090" s="63"/>
      <c r="Z4090" s="63"/>
      <c r="AA4090" s="63"/>
      <c r="AB4090" s="63"/>
      <c r="AC4090" s="63"/>
      <c r="AD4090" s="63"/>
      <c r="AE4090" s="63"/>
      <c r="AF4090" s="63"/>
      <c r="AG4090" s="63"/>
      <c r="AH4090" s="63"/>
      <c r="AI4090" s="63"/>
      <c r="AJ4090" s="63"/>
      <c r="AK4090" s="63"/>
      <c r="AL4090" s="63"/>
      <c r="AM4090" s="63"/>
      <c r="AN4090" s="63"/>
      <c r="AO4090" s="63"/>
      <c r="AP4090" s="63"/>
      <c r="AQ4090" s="63"/>
      <c r="AR4090" s="63"/>
      <c r="AS4090" s="63"/>
      <c r="AT4090" s="63"/>
      <c r="AU4090" s="63"/>
      <c r="AV4090" s="63"/>
      <c r="AW4090" s="63"/>
      <c r="AX4090" s="63"/>
      <c r="AY4090" s="63"/>
      <c r="AZ4090" s="63"/>
      <c r="BA4090" s="63"/>
      <c r="BB4090" s="63"/>
      <c r="BC4090" s="63"/>
      <c r="BD4090" s="63"/>
      <c r="BE4090" s="63"/>
      <c r="BF4090" s="63"/>
      <c r="BG4090" s="63"/>
      <c r="BH4090" s="63"/>
      <c r="BI4090" s="63"/>
      <c r="BJ4090" s="63"/>
      <c r="BK4090" s="63"/>
      <c r="BL4090" s="63"/>
      <c r="BM4090" s="63"/>
      <c r="BN4090" s="63"/>
      <c r="BO4090" s="63"/>
      <c r="BP4090" s="63"/>
      <c r="BQ4090" s="63"/>
      <c r="BR4090" s="63"/>
      <c r="BS4090" s="63"/>
      <c r="BT4090" s="63"/>
      <c r="BU4090" s="63"/>
      <c r="BV4090" s="63"/>
      <c r="BW4090" s="63"/>
      <c r="BX4090" s="63"/>
      <c r="BY4090" s="63"/>
      <c r="BZ4090" s="63"/>
      <c r="CA4090" s="63"/>
      <c r="CB4090" s="63"/>
      <c r="CC4090" s="63"/>
      <c r="CD4090" s="63"/>
      <c r="CE4090" s="63"/>
      <c r="CF4090" s="63"/>
      <c r="CG4090" s="63"/>
      <c r="CH4090" s="63"/>
      <c r="CI4090" s="63"/>
      <c r="CJ4090" s="63"/>
      <c r="CK4090" s="63"/>
      <c r="CL4090" s="63"/>
      <c r="CM4090" s="63"/>
      <c r="CN4090" s="63"/>
      <c r="CO4090" s="63"/>
      <c r="CP4090" s="63"/>
      <c r="CR4090" s="227"/>
      <c r="CS4090" s="74"/>
    </row>
    <row r="4091" spans="1:97" s="72" customFormat="1" ht="75.75" customHeight="1">
      <c r="A4091" s="63"/>
      <c r="B4091" s="63"/>
      <c r="C4091" s="63"/>
      <c r="D4091" s="63"/>
      <c r="E4091" s="63"/>
      <c r="F4091" s="63"/>
      <c r="G4091" s="63"/>
      <c r="H4091" s="63"/>
      <c r="I4091" s="63"/>
      <c r="J4091" s="63"/>
      <c r="K4091" s="63"/>
      <c r="L4091" s="63"/>
      <c r="M4091" s="63"/>
      <c r="N4091" s="63"/>
      <c r="O4091" s="63"/>
      <c r="P4091" s="63"/>
      <c r="Q4091" s="63"/>
      <c r="R4091" s="63"/>
      <c r="S4091" s="63"/>
      <c r="T4091" s="63"/>
      <c r="U4091" s="63"/>
      <c r="V4091" s="63"/>
      <c r="W4091" s="63"/>
      <c r="X4091" s="63"/>
      <c r="Y4091" s="63"/>
      <c r="Z4091" s="63"/>
      <c r="AA4091" s="63"/>
      <c r="AB4091" s="63"/>
      <c r="AC4091" s="63"/>
      <c r="AD4091" s="63"/>
      <c r="AE4091" s="63"/>
      <c r="AF4091" s="63"/>
      <c r="AG4091" s="63"/>
      <c r="AH4091" s="63"/>
      <c r="AI4091" s="63"/>
      <c r="AJ4091" s="63"/>
      <c r="AK4091" s="63"/>
      <c r="AL4091" s="63"/>
      <c r="AM4091" s="63"/>
      <c r="AN4091" s="63"/>
      <c r="AO4091" s="63"/>
      <c r="AP4091" s="63"/>
      <c r="AQ4091" s="63"/>
      <c r="AR4091" s="63"/>
      <c r="AS4091" s="63"/>
      <c r="AT4091" s="63"/>
      <c r="AU4091" s="63"/>
      <c r="AV4091" s="63"/>
      <c r="AW4091" s="63"/>
      <c r="AX4091" s="63"/>
      <c r="AY4091" s="63"/>
      <c r="AZ4091" s="63"/>
      <c r="BA4091" s="63"/>
      <c r="BB4091" s="63"/>
      <c r="BC4091" s="63"/>
      <c r="BD4091" s="63"/>
      <c r="BE4091" s="63"/>
      <c r="BF4091" s="63"/>
      <c r="BG4091" s="63"/>
      <c r="BH4091" s="63"/>
      <c r="BI4091" s="63"/>
      <c r="BJ4091" s="63"/>
      <c r="BK4091" s="63"/>
      <c r="BL4091" s="63"/>
      <c r="BM4091" s="63"/>
      <c r="BN4091" s="63"/>
      <c r="BO4091" s="63"/>
      <c r="BP4091" s="63"/>
      <c r="BQ4091" s="63"/>
      <c r="BR4091" s="63"/>
      <c r="BS4091" s="63"/>
      <c r="BT4091" s="63"/>
      <c r="BU4091" s="63"/>
      <c r="BV4091" s="63"/>
      <c r="BW4091" s="63"/>
      <c r="BX4091" s="63"/>
      <c r="BY4091" s="63"/>
      <c r="BZ4091" s="63"/>
      <c r="CA4091" s="63"/>
      <c r="CB4091" s="63"/>
      <c r="CC4091" s="63"/>
      <c r="CD4091" s="63"/>
      <c r="CE4091" s="63"/>
      <c r="CF4091" s="63"/>
      <c r="CG4091" s="63"/>
      <c r="CH4091" s="63"/>
      <c r="CI4091" s="63"/>
      <c r="CJ4091" s="63"/>
      <c r="CK4091" s="63"/>
      <c r="CL4091" s="63"/>
      <c r="CM4091" s="63"/>
      <c r="CN4091" s="63"/>
      <c r="CO4091" s="63"/>
      <c r="CP4091" s="63"/>
      <c r="CR4091" s="227"/>
      <c r="CS4091" s="74"/>
    </row>
    <row r="4092" spans="1:97" s="72" customFormat="1" ht="75.75" customHeight="1">
      <c r="A4092" s="63"/>
      <c r="B4092" s="63"/>
      <c r="C4092" s="63"/>
      <c r="D4092" s="63"/>
      <c r="E4092" s="63"/>
      <c r="F4092" s="63"/>
      <c r="G4092" s="63"/>
      <c r="H4092" s="63"/>
      <c r="I4092" s="63"/>
      <c r="J4092" s="63"/>
      <c r="K4092" s="63"/>
      <c r="L4092" s="63"/>
      <c r="M4092" s="63"/>
      <c r="N4092" s="63"/>
      <c r="O4092" s="63"/>
      <c r="P4092" s="63"/>
      <c r="Q4092" s="63"/>
      <c r="R4092" s="63"/>
      <c r="S4092" s="63"/>
      <c r="T4092" s="63"/>
      <c r="U4092" s="63"/>
      <c r="V4092" s="63"/>
      <c r="W4092" s="63"/>
      <c r="X4092" s="63"/>
      <c r="Y4092" s="63"/>
      <c r="Z4092" s="63"/>
      <c r="AA4092" s="63"/>
      <c r="AB4092" s="63"/>
      <c r="AC4092" s="63"/>
      <c r="AD4092" s="63"/>
      <c r="AE4092" s="63"/>
      <c r="AF4092" s="63"/>
      <c r="AG4092" s="63"/>
      <c r="AH4092" s="63"/>
      <c r="AI4092" s="63"/>
      <c r="AJ4092" s="63"/>
      <c r="AK4092" s="63"/>
      <c r="AL4092" s="63"/>
      <c r="AM4092" s="63"/>
      <c r="AN4092" s="63"/>
      <c r="AO4092" s="63"/>
      <c r="AP4092" s="63"/>
      <c r="AQ4092" s="63"/>
      <c r="AR4092" s="63"/>
      <c r="AS4092" s="63"/>
      <c r="AT4092" s="63"/>
      <c r="AU4092" s="63"/>
      <c r="AV4092" s="63"/>
      <c r="AW4092" s="63"/>
      <c r="AX4092" s="63"/>
      <c r="AY4092" s="63"/>
      <c r="AZ4092" s="63"/>
      <c r="BA4092" s="63"/>
      <c r="BB4092" s="63"/>
      <c r="BC4092" s="63"/>
      <c r="BD4092" s="63"/>
      <c r="BE4092" s="63"/>
      <c r="BF4092" s="63"/>
      <c r="BG4092" s="63"/>
      <c r="BH4092" s="63"/>
      <c r="BI4092" s="63"/>
      <c r="BJ4092" s="63"/>
      <c r="BK4092" s="63"/>
      <c r="BL4092" s="63"/>
      <c r="BM4092" s="63"/>
      <c r="BN4092" s="63"/>
      <c r="BO4092" s="63"/>
      <c r="BP4092" s="63"/>
      <c r="BQ4092" s="63"/>
      <c r="BR4092" s="63"/>
      <c r="BS4092" s="63"/>
      <c r="BT4092" s="63"/>
      <c r="BU4092" s="63"/>
      <c r="BV4092" s="63"/>
      <c r="BW4092" s="63"/>
      <c r="BX4092" s="63"/>
      <c r="BY4092" s="63"/>
      <c r="BZ4092" s="63"/>
      <c r="CA4092" s="63"/>
      <c r="CB4092" s="63"/>
      <c r="CC4092" s="63"/>
      <c r="CD4092" s="63"/>
      <c r="CE4092" s="63"/>
      <c r="CF4092" s="63"/>
      <c r="CG4092" s="63"/>
      <c r="CH4092" s="63"/>
      <c r="CI4092" s="63"/>
      <c r="CJ4092" s="63"/>
      <c r="CK4092" s="63"/>
      <c r="CL4092" s="63"/>
      <c r="CM4092" s="63"/>
      <c r="CN4092" s="63"/>
      <c r="CO4092" s="63"/>
      <c r="CP4092" s="63"/>
      <c r="CR4092" s="227"/>
      <c r="CS4092" s="74"/>
    </row>
    <row r="4093" spans="1:97" s="72" customFormat="1" ht="75.75" customHeight="1">
      <c r="A4093" s="63"/>
      <c r="B4093" s="63"/>
      <c r="C4093" s="63"/>
      <c r="D4093" s="63"/>
      <c r="E4093" s="63"/>
      <c r="F4093" s="63"/>
      <c r="G4093" s="63"/>
      <c r="H4093" s="63"/>
      <c r="I4093" s="63"/>
      <c r="J4093" s="63"/>
      <c r="K4093" s="63"/>
      <c r="L4093" s="63"/>
      <c r="M4093" s="63"/>
      <c r="N4093" s="63"/>
      <c r="O4093" s="63"/>
      <c r="P4093" s="63"/>
      <c r="Q4093" s="63"/>
      <c r="R4093" s="63"/>
      <c r="S4093" s="63"/>
      <c r="T4093" s="63"/>
      <c r="U4093" s="63"/>
      <c r="V4093" s="63"/>
      <c r="W4093" s="63"/>
      <c r="X4093" s="63"/>
      <c r="Y4093" s="63"/>
      <c r="Z4093" s="63"/>
      <c r="AA4093" s="63"/>
      <c r="AB4093" s="63"/>
      <c r="AC4093" s="63"/>
      <c r="AD4093" s="63"/>
      <c r="AE4093" s="63"/>
      <c r="AF4093" s="63"/>
      <c r="AG4093" s="63"/>
      <c r="AH4093" s="63"/>
      <c r="AI4093" s="63"/>
      <c r="AJ4093" s="63"/>
      <c r="AK4093" s="63"/>
      <c r="AL4093" s="63"/>
      <c r="AM4093" s="63"/>
      <c r="AN4093" s="63"/>
      <c r="AO4093" s="63"/>
      <c r="AP4093" s="63"/>
      <c r="AQ4093" s="63"/>
      <c r="AR4093" s="63"/>
      <c r="AS4093" s="63"/>
      <c r="AT4093" s="63"/>
      <c r="AU4093" s="63"/>
      <c r="AV4093" s="63"/>
      <c r="AW4093" s="63"/>
      <c r="AX4093" s="63"/>
      <c r="AY4093" s="63"/>
      <c r="AZ4093" s="63"/>
      <c r="BA4093" s="63"/>
      <c r="BB4093" s="63"/>
      <c r="BC4093" s="63"/>
      <c r="BD4093" s="63"/>
      <c r="BE4093" s="63"/>
      <c r="BF4093" s="63"/>
      <c r="BG4093" s="63"/>
      <c r="BH4093" s="63"/>
      <c r="BI4093" s="63"/>
      <c r="BJ4093" s="63"/>
      <c r="BK4093" s="63"/>
      <c r="BL4093" s="63"/>
      <c r="BM4093" s="63"/>
      <c r="BN4093" s="63"/>
      <c r="BO4093" s="63"/>
      <c r="BP4093" s="63"/>
      <c r="BQ4093" s="63"/>
      <c r="BR4093" s="63"/>
      <c r="BS4093" s="63"/>
      <c r="BT4093" s="63"/>
      <c r="BU4093" s="63"/>
      <c r="BV4093" s="63"/>
      <c r="BW4093" s="63"/>
      <c r="BX4093" s="63"/>
      <c r="BY4093" s="63"/>
      <c r="BZ4093" s="63"/>
      <c r="CA4093" s="63"/>
      <c r="CB4093" s="63"/>
      <c r="CC4093" s="63"/>
      <c r="CD4093" s="63"/>
      <c r="CE4093" s="63"/>
      <c r="CF4093" s="63"/>
      <c r="CG4093" s="63"/>
      <c r="CH4093" s="63"/>
      <c r="CI4093" s="63"/>
      <c r="CJ4093" s="63"/>
      <c r="CK4093" s="63"/>
      <c r="CL4093" s="63"/>
      <c r="CM4093" s="63"/>
      <c r="CN4093" s="63"/>
      <c r="CO4093" s="63"/>
      <c r="CP4093" s="63"/>
      <c r="CR4093" s="227"/>
      <c r="CS4093" s="74"/>
    </row>
    <row r="4094" spans="1:97" s="72" customFormat="1" ht="75.75" customHeight="1">
      <c r="A4094" s="63"/>
      <c r="B4094" s="63"/>
      <c r="C4094" s="63"/>
      <c r="D4094" s="63"/>
      <c r="E4094" s="63"/>
      <c r="F4094" s="63"/>
      <c r="G4094" s="63"/>
      <c r="H4094" s="63"/>
      <c r="I4094" s="63"/>
      <c r="J4094" s="63"/>
      <c r="K4094" s="63"/>
      <c r="L4094" s="63"/>
      <c r="M4094" s="63"/>
      <c r="N4094" s="63"/>
      <c r="O4094" s="63"/>
      <c r="P4094" s="63"/>
      <c r="Q4094" s="63"/>
      <c r="R4094" s="63"/>
      <c r="S4094" s="63"/>
      <c r="T4094" s="63"/>
      <c r="U4094" s="63"/>
      <c r="V4094" s="63"/>
      <c r="W4094" s="63"/>
      <c r="X4094" s="63"/>
      <c r="Y4094" s="63"/>
      <c r="Z4094" s="63"/>
      <c r="AA4094" s="63"/>
      <c r="AB4094" s="63"/>
      <c r="AC4094" s="63"/>
      <c r="AD4094" s="63"/>
      <c r="AE4094" s="63"/>
      <c r="AF4094" s="63"/>
      <c r="AG4094" s="63"/>
      <c r="AH4094" s="63"/>
      <c r="AI4094" s="63"/>
      <c r="AJ4094" s="63"/>
      <c r="AK4094" s="63"/>
      <c r="AL4094" s="63"/>
      <c r="AM4094" s="63"/>
      <c r="AN4094" s="63"/>
      <c r="AO4094" s="63"/>
      <c r="AP4094" s="63"/>
      <c r="AQ4094" s="63"/>
      <c r="AR4094" s="63"/>
      <c r="AS4094" s="63"/>
      <c r="AT4094" s="63"/>
      <c r="AU4094" s="63"/>
      <c r="AV4094" s="63"/>
      <c r="AW4094" s="63"/>
      <c r="AX4094" s="63"/>
      <c r="AY4094" s="63"/>
      <c r="AZ4094" s="63"/>
      <c r="BA4094" s="63"/>
      <c r="BB4094" s="63"/>
      <c r="BC4094" s="63"/>
      <c r="BD4094" s="63"/>
      <c r="BE4094" s="63"/>
      <c r="BF4094" s="63"/>
      <c r="BG4094" s="63"/>
      <c r="BH4094" s="63"/>
      <c r="BI4094" s="63"/>
      <c r="BJ4094" s="63"/>
      <c r="BK4094" s="63"/>
      <c r="BL4094" s="63"/>
      <c r="BM4094" s="63"/>
      <c r="BN4094" s="63"/>
      <c r="BO4094" s="63"/>
      <c r="BP4094" s="63"/>
      <c r="BQ4094" s="63"/>
      <c r="BR4094" s="63"/>
      <c r="BS4094" s="63"/>
      <c r="BT4094" s="63"/>
      <c r="BU4094" s="63"/>
      <c r="BV4094" s="63"/>
      <c r="BW4094" s="63"/>
      <c r="BX4094" s="63"/>
      <c r="BY4094" s="63"/>
      <c r="BZ4094" s="63"/>
      <c r="CA4094" s="63"/>
      <c r="CB4094" s="63"/>
      <c r="CC4094" s="63"/>
      <c r="CD4094" s="63"/>
      <c r="CE4094" s="63"/>
      <c r="CF4094" s="63"/>
      <c r="CG4094" s="63"/>
      <c r="CH4094" s="63"/>
      <c r="CI4094" s="63"/>
      <c r="CJ4094" s="63"/>
      <c r="CK4094" s="63"/>
      <c r="CL4094" s="63"/>
      <c r="CM4094" s="63"/>
      <c r="CN4094" s="63"/>
      <c r="CO4094" s="63"/>
      <c r="CP4094" s="63"/>
      <c r="CR4094" s="227"/>
      <c r="CS4094" s="74"/>
    </row>
    <row r="4095" spans="1:97" s="72" customFormat="1" ht="75.75" customHeight="1">
      <c r="A4095" s="63"/>
      <c r="B4095" s="63"/>
      <c r="C4095" s="63"/>
      <c r="D4095" s="63"/>
      <c r="E4095" s="63"/>
      <c r="F4095" s="63"/>
      <c r="G4095" s="63"/>
      <c r="H4095" s="63"/>
      <c r="I4095" s="63"/>
      <c r="J4095" s="63"/>
      <c r="K4095" s="63"/>
      <c r="L4095" s="63"/>
      <c r="M4095" s="63"/>
      <c r="N4095" s="63"/>
      <c r="O4095" s="63"/>
      <c r="P4095" s="63"/>
      <c r="Q4095" s="63"/>
      <c r="R4095" s="63"/>
      <c r="S4095" s="63"/>
      <c r="T4095" s="63"/>
      <c r="U4095" s="63"/>
      <c r="V4095" s="63"/>
      <c r="W4095" s="63"/>
      <c r="X4095" s="63"/>
      <c r="Y4095" s="63"/>
      <c r="Z4095" s="63"/>
      <c r="AA4095" s="63"/>
      <c r="AB4095" s="63"/>
      <c r="AC4095" s="63"/>
      <c r="AD4095" s="63"/>
      <c r="AE4095" s="63"/>
      <c r="AF4095" s="63"/>
      <c r="AG4095" s="63"/>
      <c r="AH4095" s="63"/>
      <c r="AI4095" s="63"/>
      <c r="AJ4095" s="63"/>
      <c r="AK4095" s="63"/>
      <c r="AL4095" s="63"/>
      <c r="AM4095" s="63"/>
      <c r="AN4095" s="63"/>
      <c r="AO4095" s="63"/>
      <c r="AP4095" s="63"/>
      <c r="AQ4095" s="63"/>
      <c r="AR4095" s="63"/>
      <c r="AS4095" s="63"/>
      <c r="AT4095" s="63"/>
      <c r="AU4095" s="63"/>
      <c r="AV4095" s="63"/>
      <c r="AW4095" s="63"/>
      <c r="AX4095" s="63"/>
      <c r="AY4095" s="63"/>
      <c r="AZ4095" s="63"/>
      <c r="BA4095" s="63"/>
      <c r="BB4095" s="63"/>
      <c r="BC4095" s="63"/>
      <c r="BD4095" s="63"/>
      <c r="BE4095" s="63"/>
      <c r="BF4095" s="63"/>
      <c r="BG4095" s="63"/>
      <c r="BH4095" s="63"/>
      <c r="BI4095" s="63"/>
      <c r="BJ4095" s="63"/>
      <c r="BK4095" s="63"/>
      <c r="BL4095" s="63"/>
      <c r="BM4095" s="63"/>
      <c r="BN4095" s="63"/>
      <c r="BO4095" s="63"/>
      <c r="BP4095" s="63"/>
      <c r="BQ4095" s="63"/>
      <c r="BR4095" s="63"/>
      <c r="BS4095" s="63"/>
      <c r="BT4095" s="63"/>
      <c r="BU4095" s="63"/>
      <c r="BV4095" s="63"/>
      <c r="BW4095" s="63"/>
      <c r="BX4095" s="63"/>
      <c r="BY4095" s="63"/>
      <c r="BZ4095" s="63"/>
      <c r="CA4095" s="63"/>
      <c r="CB4095" s="63"/>
      <c r="CC4095" s="63"/>
      <c r="CD4095" s="63"/>
      <c r="CE4095" s="63"/>
      <c r="CF4095" s="63"/>
      <c r="CG4095" s="63"/>
      <c r="CH4095" s="63"/>
      <c r="CI4095" s="63"/>
      <c r="CJ4095" s="63"/>
      <c r="CK4095" s="63"/>
      <c r="CL4095" s="63"/>
      <c r="CM4095" s="63"/>
      <c r="CN4095" s="63"/>
      <c r="CO4095" s="63"/>
      <c r="CP4095" s="63"/>
      <c r="CR4095" s="227"/>
      <c r="CS4095" s="74"/>
    </row>
    <row r="4096" spans="1:97" s="72" customFormat="1" ht="75.75" customHeight="1">
      <c r="A4096" s="63"/>
      <c r="B4096" s="63"/>
      <c r="C4096" s="63"/>
      <c r="D4096" s="63"/>
      <c r="E4096" s="63"/>
      <c r="F4096" s="63"/>
      <c r="G4096" s="63"/>
      <c r="H4096" s="63"/>
      <c r="I4096" s="63"/>
      <c r="J4096" s="63"/>
      <c r="K4096" s="63"/>
      <c r="L4096" s="63"/>
      <c r="M4096" s="63"/>
      <c r="N4096" s="63"/>
      <c r="O4096" s="63"/>
      <c r="P4096" s="63"/>
      <c r="Q4096" s="63"/>
      <c r="R4096" s="63"/>
      <c r="S4096" s="63"/>
      <c r="T4096" s="63"/>
      <c r="U4096" s="63"/>
      <c r="V4096" s="63"/>
      <c r="W4096" s="63"/>
      <c r="X4096" s="63"/>
      <c r="Y4096" s="63"/>
      <c r="Z4096" s="63"/>
      <c r="AA4096" s="63"/>
      <c r="AB4096" s="63"/>
      <c r="AC4096" s="63"/>
      <c r="AD4096" s="63"/>
      <c r="AE4096" s="63"/>
      <c r="AF4096" s="63"/>
      <c r="AG4096" s="63"/>
      <c r="AH4096" s="63"/>
      <c r="AI4096" s="63"/>
      <c r="AJ4096" s="63"/>
      <c r="AK4096" s="63"/>
      <c r="AL4096" s="63"/>
      <c r="AM4096" s="63"/>
      <c r="AN4096" s="63"/>
      <c r="AO4096" s="63"/>
      <c r="AP4096" s="63"/>
      <c r="AQ4096" s="63"/>
      <c r="AR4096" s="63"/>
      <c r="AS4096" s="63"/>
      <c r="AT4096" s="63"/>
      <c r="AU4096" s="63"/>
      <c r="AV4096" s="63"/>
      <c r="AW4096" s="63"/>
      <c r="AX4096" s="63"/>
      <c r="AY4096" s="63"/>
      <c r="AZ4096" s="63"/>
      <c r="BA4096" s="63"/>
      <c r="BB4096" s="63"/>
      <c r="BC4096" s="63"/>
      <c r="BD4096" s="63"/>
      <c r="BE4096" s="63"/>
      <c r="BF4096" s="63"/>
      <c r="BG4096" s="63"/>
      <c r="BH4096" s="63"/>
      <c r="BI4096" s="63"/>
      <c r="BJ4096" s="63"/>
      <c r="BK4096" s="63"/>
      <c r="BL4096" s="63"/>
      <c r="BM4096" s="63"/>
      <c r="BN4096" s="63"/>
      <c r="BO4096" s="63"/>
      <c r="BP4096" s="63"/>
      <c r="BQ4096" s="63"/>
      <c r="BR4096" s="63"/>
      <c r="BS4096" s="63"/>
      <c r="BT4096" s="63"/>
      <c r="BU4096" s="63"/>
      <c r="BV4096" s="63"/>
      <c r="BW4096" s="63"/>
      <c r="BX4096" s="63"/>
      <c r="BY4096" s="63"/>
      <c r="BZ4096" s="63"/>
      <c r="CA4096" s="63"/>
      <c r="CB4096" s="63"/>
      <c r="CC4096" s="63"/>
      <c r="CD4096" s="63"/>
      <c r="CE4096" s="63"/>
      <c r="CF4096" s="63"/>
      <c r="CG4096" s="63"/>
      <c r="CH4096" s="63"/>
      <c r="CI4096" s="63"/>
      <c r="CJ4096" s="63"/>
      <c r="CK4096" s="63"/>
      <c r="CL4096" s="63"/>
      <c r="CM4096" s="63"/>
      <c r="CN4096" s="63"/>
      <c r="CO4096" s="63"/>
      <c r="CP4096" s="63"/>
      <c r="CR4096" s="227"/>
      <c r="CS4096" s="74"/>
    </row>
    <row r="4097" spans="1:97" s="72" customFormat="1" ht="75.75" customHeight="1">
      <c r="A4097" s="63"/>
      <c r="B4097" s="63"/>
      <c r="C4097" s="63"/>
      <c r="D4097" s="63"/>
      <c r="E4097" s="63"/>
      <c r="F4097" s="63"/>
      <c r="G4097" s="63"/>
      <c r="H4097" s="63"/>
      <c r="I4097" s="63"/>
      <c r="J4097" s="63"/>
      <c r="K4097" s="63"/>
      <c r="L4097" s="63"/>
      <c r="M4097" s="63"/>
      <c r="N4097" s="63"/>
      <c r="O4097" s="63"/>
      <c r="P4097" s="63"/>
      <c r="Q4097" s="63"/>
      <c r="R4097" s="63"/>
      <c r="S4097" s="63"/>
      <c r="T4097" s="63"/>
      <c r="U4097" s="63"/>
      <c r="V4097" s="63"/>
      <c r="W4097" s="63"/>
      <c r="X4097" s="63"/>
      <c r="Y4097" s="63"/>
      <c r="Z4097" s="63"/>
      <c r="AA4097" s="63"/>
      <c r="AB4097" s="63"/>
      <c r="AC4097" s="63"/>
      <c r="AD4097" s="63"/>
      <c r="AE4097" s="63"/>
      <c r="AF4097" s="63"/>
      <c r="AG4097" s="63"/>
      <c r="AH4097" s="63"/>
      <c r="AI4097" s="63"/>
      <c r="AJ4097" s="63"/>
      <c r="AK4097" s="63"/>
      <c r="AL4097" s="63"/>
      <c r="AM4097" s="63"/>
      <c r="AN4097" s="63"/>
      <c r="AO4097" s="63"/>
      <c r="AP4097" s="63"/>
      <c r="AQ4097" s="63"/>
      <c r="AR4097" s="63"/>
      <c r="AS4097" s="63"/>
      <c r="AT4097" s="63"/>
      <c r="AU4097" s="63"/>
      <c r="AV4097" s="63"/>
      <c r="AW4097" s="63"/>
      <c r="AX4097" s="63"/>
      <c r="AY4097" s="63"/>
      <c r="AZ4097" s="63"/>
      <c r="BA4097" s="63"/>
      <c r="BB4097" s="63"/>
      <c r="BC4097" s="63"/>
      <c r="BD4097" s="63"/>
      <c r="BE4097" s="63"/>
      <c r="BF4097" s="63"/>
      <c r="BG4097" s="63"/>
      <c r="BH4097" s="63"/>
      <c r="BI4097" s="63"/>
      <c r="BJ4097" s="63"/>
      <c r="BK4097" s="63"/>
      <c r="BL4097" s="63"/>
      <c r="BM4097" s="63"/>
      <c r="BN4097" s="63"/>
      <c r="BO4097" s="63"/>
      <c r="BP4097" s="63"/>
      <c r="BQ4097" s="63"/>
      <c r="BR4097" s="63"/>
      <c r="BS4097" s="63"/>
      <c r="BT4097" s="63"/>
      <c r="BU4097" s="63"/>
      <c r="BV4097" s="63"/>
      <c r="BW4097" s="63"/>
      <c r="BX4097" s="63"/>
      <c r="BY4097" s="63"/>
      <c r="BZ4097" s="63"/>
      <c r="CA4097" s="63"/>
      <c r="CB4097" s="63"/>
      <c r="CC4097" s="63"/>
      <c r="CD4097" s="63"/>
      <c r="CE4097" s="63"/>
      <c r="CF4097" s="63"/>
      <c r="CG4097" s="63"/>
      <c r="CH4097" s="63"/>
      <c r="CI4097" s="63"/>
      <c r="CJ4097" s="63"/>
      <c r="CK4097" s="63"/>
      <c r="CL4097" s="63"/>
      <c r="CM4097" s="63"/>
      <c r="CN4097" s="63"/>
      <c r="CO4097" s="63"/>
      <c r="CP4097" s="63"/>
      <c r="CR4097" s="227"/>
      <c r="CS4097" s="74"/>
    </row>
    <row r="4098" spans="1:97" s="72" customFormat="1" ht="75.75" customHeight="1">
      <c r="A4098" s="63"/>
      <c r="B4098" s="63"/>
      <c r="C4098" s="63"/>
      <c r="D4098" s="63"/>
      <c r="E4098" s="63"/>
      <c r="F4098" s="63"/>
      <c r="G4098" s="63"/>
      <c r="H4098" s="63"/>
      <c r="I4098" s="63"/>
      <c r="J4098" s="63"/>
      <c r="K4098" s="63"/>
      <c r="L4098" s="63"/>
      <c r="M4098" s="63"/>
      <c r="N4098" s="63"/>
      <c r="O4098" s="63"/>
      <c r="P4098" s="63"/>
      <c r="Q4098" s="63"/>
      <c r="R4098" s="63"/>
      <c r="S4098" s="63"/>
      <c r="T4098" s="63"/>
      <c r="U4098" s="63"/>
      <c r="V4098" s="63"/>
      <c r="W4098" s="63"/>
      <c r="X4098" s="63"/>
      <c r="Y4098" s="63"/>
      <c r="Z4098" s="63"/>
      <c r="AA4098" s="63"/>
      <c r="AB4098" s="63"/>
      <c r="AC4098" s="63"/>
      <c r="AD4098" s="63"/>
      <c r="AE4098" s="63"/>
      <c r="AF4098" s="63"/>
      <c r="AG4098" s="63"/>
      <c r="AH4098" s="63"/>
      <c r="AI4098" s="63"/>
      <c r="AJ4098" s="63"/>
      <c r="AK4098" s="63"/>
      <c r="AL4098" s="63"/>
      <c r="AM4098" s="63"/>
      <c r="AN4098" s="63"/>
      <c r="AO4098" s="63"/>
      <c r="AP4098" s="63"/>
      <c r="AQ4098" s="63"/>
      <c r="AR4098" s="63"/>
      <c r="AS4098" s="63"/>
      <c r="AT4098" s="63"/>
      <c r="AU4098" s="63"/>
      <c r="AV4098" s="63"/>
      <c r="AW4098" s="63"/>
      <c r="AX4098" s="63"/>
      <c r="AY4098" s="63"/>
      <c r="AZ4098" s="63"/>
      <c r="BA4098" s="63"/>
      <c r="BB4098" s="63"/>
      <c r="BC4098" s="63"/>
      <c r="BD4098" s="63"/>
      <c r="BE4098" s="63"/>
      <c r="BF4098" s="63"/>
      <c r="BG4098" s="63"/>
      <c r="BH4098" s="63"/>
      <c r="BI4098" s="63"/>
      <c r="BJ4098" s="63"/>
      <c r="BK4098" s="63"/>
      <c r="BL4098" s="63"/>
      <c r="BM4098" s="63"/>
      <c r="BN4098" s="63"/>
      <c r="BO4098" s="63"/>
      <c r="BP4098" s="63"/>
      <c r="BQ4098" s="63"/>
      <c r="BR4098" s="63"/>
      <c r="BS4098" s="63"/>
      <c r="BT4098" s="63"/>
      <c r="BU4098" s="63"/>
      <c r="BV4098" s="63"/>
      <c r="BW4098" s="63"/>
      <c r="BX4098" s="63"/>
      <c r="BY4098" s="63"/>
      <c r="BZ4098" s="63"/>
      <c r="CA4098" s="63"/>
      <c r="CB4098" s="63"/>
      <c r="CC4098" s="63"/>
      <c r="CD4098" s="63"/>
      <c r="CE4098" s="63"/>
      <c r="CF4098" s="63"/>
      <c r="CG4098" s="63"/>
      <c r="CH4098" s="63"/>
      <c r="CI4098" s="63"/>
      <c r="CJ4098" s="63"/>
      <c r="CK4098" s="63"/>
      <c r="CL4098" s="63"/>
      <c r="CM4098" s="63"/>
      <c r="CN4098" s="63"/>
      <c r="CO4098" s="63"/>
      <c r="CP4098" s="63"/>
      <c r="CR4098" s="227"/>
      <c r="CS4098" s="74"/>
    </row>
    <row r="4099" spans="1:97" s="72" customFormat="1" ht="75.75" customHeight="1">
      <c r="A4099" s="63"/>
      <c r="B4099" s="63"/>
      <c r="C4099" s="63"/>
      <c r="D4099" s="63"/>
      <c r="E4099" s="63"/>
      <c r="F4099" s="63"/>
      <c r="G4099" s="63"/>
      <c r="H4099" s="63"/>
      <c r="I4099" s="63"/>
      <c r="J4099" s="63"/>
      <c r="K4099" s="63"/>
      <c r="L4099" s="63"/>
      <c r="M4099" s="63"/>
      <c r="N4099" s="63"/>
      <c r="O4099" s="63"/>
      <c r="P4099" s="63"/>
      <c r="Q4099" s="63"/>
      <c r="R4099" s="63"/>
      <c r="S4099" s="63"/>
      <c r="T4099" s="63"/>
      <c r="U4099" s="63"/>
      <c r="V4099" s="63"/>
      <c r="W4099" s="63"/>
      <c r="X4099" s="63"/>
      <c r="Y4099" s="63"/>
      <c r="Z4099" s="63"/>
      <c r="AA4099" s="63"/>
      <c r="AB4099" s="63"/>
      <c r="AC4099" s="63"/>
      <c r="AD4099" s="63"/>
      <c r="AE4099" s="63"/>
      <c r="AF4099" s="63"/>
      <c r="AG4099" s="63"/>
      <c r="AH4099" s="63"/>
      <c r="AI4099" s="63"/>
      <c r="AJ4099" s="63"/>
      <c r="AK4099" s="63"/>
      <c r="AL4099" s="63"/>
      <c r="AM4099" s="63"/>
      <c r="AN4099" s="63"/>
      <c r="AO4099" s="63"/>
      <c r="AP4099" s="63"/>
      <c r="AQ4099" s="63"/>
      <c r="AR4099" s="63"/>
      <c r="AS4099" s="63"/>
      <c r="AT4099" s="63"/>
      <c r="AU4099" s="63"/>
      <c r="AV4099" s="63"/>
      <c r="AW4099" s="63"/>
      <c r="AX4099" s="63"/>
      <c r="AY4099" s="63"/>
      <c r="AZ4099" s="63"/>
      <c r="BA4099" s="63"/>
      <c r="BB4099" s="63"/>
      <c r="BC4099" s="63"/>
      <c r="BD4099" s="63"/>
      <c r="BE4099" s="63"/>
      <c r="BF4099" s="63"/>
      <c r="BG4099" s="63"/>
      <c r="BH4099" s="63"/>
      <c r="BI4099" s="63"/>
      <c r="BJ4099" s="63"/>
      <c r="BK4099" s="63"/>
      <c r="BL4099" s="63"/>
      <c r="BM4099" s="63"/>
      <c r="BN4099" s="63"/>
      <c r="BO4099" s="63"/>
      <c r="BP4099" s="63"/>
      <c r="BQ4099" s="63"/>
      <c r="BR4099" s="63"/>
      <c r="BS4099" s="63"/>
      <c r="BT4099" s="63"/>
      <c r="BU4099" s="63"/>
      <c r="BV4099" s="63"/>
      <c r="BW4099" s="63"/>
      <c r="BX4099" s="63"/>
      <c r="BY4099" s="63"/>
      <c r="BZ4099" s="63"/>
      <c r="CA4099" s="63"/>
      <c r="CB4099" s="63"/>
      <c r="CC4099" s="63"/>
      <c r="CD4099" s="63"/>
      <c r="CE4099" s="63"/>
      <c r="CF4099" s="63"/>
      <c r="CG4099" s="63"/>
      <c r="CH4099" s="63"/>
      <c r="CI4099" s="63"/>
      <c r="CJ4099" s="63"/>
      <c r="CK4099" s="63"/>
      <c r="CL4099" s="63"/>
      <c r="CM4099" s="63"/>
      <c r="CN4099" s="63"/>
      <c r="CO4099" s="63"/>
      <c r="CP4099" s="63"/>
      <c r="CR4099" s="227"/>
      <c r="CS4099" s="74"/>
    </row>
    <row r="4100" spans="1:97" s="72" customFormat="1" ht="75.75" customHeight="1">
      <c r="A4100" s="63"/>
      <c r="B4100" s="63"/>
      <c r="C4100" s="63"/>
      <c r="D4100" s="63"/>
      <c r="E4100" s="63"/>
      <c r="F4100" s="63"/>
      <c r="G4100" s="63"/>
      <c r="H4100" s="63"/>
      <c r="I4100" s="63"/>
      <c r="J4100" s="63"/>
      <c r="K4100" s="63"/>
      <c r="L4100" s="63"/>
      <c r="M4100" s="63"/>
      <c r="N4100" s="63"/>
      <c r="O4100" s="63"/>
      <c r="P4100" s="63"/>
      <c r="Q4100" s="63"/>
      <c r="R4100" s="63"/>
      <c r="S4100" s="63"/>
      <c r="T4100" s="63"/>
      <c r="U4100" s="63"/>
      <c r="V4100" s="63"/>
      <c r="W4100" s="63"/>
      <c r="X4100" s="63"/>
      <c r="Y4100" s="63"/>
      <c r="Z4100" s="63"/>
      <c r="AA4100" s="63"/>
      <c r="AB4100" s="63"/>
      <c r="AC4100" s="63"/>
      <c r="AD4100" s="63"/>
      <c r="AE4100" s="63"/>
      <c r="AF4100" s="63"/>
      <c r="AG4100" s="63"/>
      <c r="AH4100" s="63"/>
      <c r="AI4100" s="63"/>
      <c r="AJ4100" s="63"/>
      <c r="AK4100" s="63"/>
      <c r="AL4100" s="63"/>
      <c r="AM4100" s="63"/>
      <c r="AN4100" s="63"/>
      <c r="AO4100" s="63"/>
      <c r="AP4100" s="63"/>
      <c r="AQ4100" s="63"/>
      <c r="AR4100" s="63"/>
      <c r="AS4100" s="63"/>
      <c r="AT4100" s="63"/>
      <c r="AU4100" s="63"/>
      <c r="AV4100" s="63"/>
      <c r="AW4100" s="63"/>
      <c r="AX4100" s="63"/>
      <c r="AY4100" s="63"/>
      <c r="AZ4100" s="63"/>
      <c r="BA4100" s="63"/>
      <c r="BB4100" s="63"/>
      <c r="BC4100" s="63"/>
      <c r="BD4100" s="63"/>
      <c r="BE4100" s="63"/>
      <c r="BF4100" s="63"/>
      <c r="BG4100" s="63"/>
      <c r="BH4100" s="63"/>
      <c r="BI4100" s="63"/>
      <c r="BJ4100" s="63"/>
      <c r="BK4100" s="63"/>
      <c r="BL4100" s="63"/>
      <c r="BM4100" s="63"/>
      <c r="BN4100" s="63"/>
      <c r="BO4100" s="63"/>
      <c r="BP4100" s="63"/>
      <c r="BQ4100" s="63"/>
      <c r="BR4100" s="63"/>
      <c r="BS4100" s="63"/>
      <c r="BT4100" s="63"/>
      <c r="BU4100" s="63"/>
      <c r="BV4100" s="63"/>
      <c r="BW4100" s="63"/>
      <c r="BX4100" s="63"/>
      <c r="BY4100" s="63"/>
      <c r="BZ4100" s="63"/>
      <c r="CA4100" s="63"/>
      <c r="CB4100" s="63"/>
      <c r="CC4100" s="63"/>
      <c r="CD4100" s="63"/>
      <c r="CE4100" s="63"/>
      <c r="CF4100" s="63"/>
      <c r="CG4100" s="63"/>
      <c r="CH4100" s="63"/>
      <c r="CI4100" s="63"/>
      <c r="CJ4100" s="63"/>
      <c r="CK4100" s="63"/>
      <c r="CL4100" s="63"/>
      <c r="CM4100" s="63"/>
      <c r="CN4100" s="63"/>
      <c r="CO4100" s="63"/>
      <c r="CP4100" s="63"/>
      <c r="CR4100" s="227"/>
      <c r="CS4100" s="74"/>
    </row>
    <row r="4101" spans="1:97" s="72" customFormat="1" ht="75.75" customHeight="1">
      <c r="A4101" s="63"/>
      <c r="B4101" s="63"/>
      <c r="C4101" s="63"/>
      <c r="D4101" s="63"/>
      <c r="E4101" s="63"/>
      <c r="F4101" s="63"/>
      <c r="G4101" s="63"/>
      <c r="H4101" s="63"/>
      <c r="I4101" s="63"/>
      <c r="J4101" s="63"/>
      <c r="K4101" s="63"/>
      <c r="L4101" s="63"/>
      <c r="M4101" s="63"/>
      <c r="N4101" s="63"/>
      <c r="O4101" s="63"/>
      <c r="P4101" s="63"/>
      <c r="Q4101" s="63"/>
      <c r="R4101" s="63"/>
      <c r="S4101" s="63"/>
      <c r="T4101" s="63"/>
      <c r="U4101" s="63"/>
      <c r="V4101" s="63"/>
      <c r="W4101" s="63"/>
      <c r="X4101" s="63"/>
      <c r="Y4101" s="63"/>
      <c r="Z4101" s="63"/>
      <c r="AA4101" s="63"/>
      <c r="AB4101" s="63"/>
      <c r="AC4101" s="63"/>
      <c r="AD4101" s="63"/>
      <c r="AE4101" s="63"/>
      <c r="AF4101" s="63"/>
      <c r="AG4101" s="63"/>
      <c r="AH4101" s="63"/>
      <c r="AI4101" s="63"/>
      <c r="AJ4101" s="63"/>
      <c r="AK4101" s="63"/>
      <c r="AL4101" s="63"/>
      <c r="AM4101" s="63"/>
      <c r="AN4101" s="63"/>
      <c r="AO4101" s="63"/>
      <c r="AP4101" s="63"/>
      <c r="AQ4101" s="63"/>
      <c r="AR4101" s="63"/>
      <c r="AS4101" s="63"/>
      <c r="AT4101" s="63"/>
      <c r="AU4101" s="63"/>
      <c r="AV4101" s="63"/>
      <c r="AW4101" s="63"/>
      <c r="AX4101" s="63"/>
      <c r="AY4101" s="63"/>
      <c r="AZ4101" s="63"/>
      <c r="BA4101" s="63"/>
      <c r="BB4101" s="63"/>
      <c r="BC4101" s="63"/>
      <c r="BD4101" s="63"/>
      <c r="BE4101" s="63"/>
      <c r="BF4101" s="63"/>
      <c r="BG4101" s="63"/>
      <c r="BH4101" s="63"/>
      <c r="BI4101" s="63"/>
      <c r="BJ4101" s="63"/>
      <c r="BK4101" s="63"/>
      <c r="BL4101" s="63"/>
      <c r="BM4101" s="63"/>
      <c r="BN4101" s="63"/>
      <c r="BO4101" s="63"/>
      <c r="BP4101" s="63"/>
      <c r="BQ4101" s="63"/>
      <c r="BR4101" s="63"/>
      <c r="BS4101" s="63"/>
      <c r="BT4101" s="63"/>
      <c r="BU4101" s="63"/>
      <c r="BV4101" s="63"/>
      <c r="BW4101" s="63"/>
      <c r="BX4101" s="63"/>
      <c r="BY4101" s="63"/>
      <c r="BZ4101" s="63"/>
      <c r="CA4101" s="63"/>
      <c r="CB4101" s="63"/>
      <c r="CC4101" s="63"/>
      <c r="CD4101" s="63"/>
      <c r="CE4101" s="63"/>
      <c r="CF4101" s="63"/>
      <c r="CG4101" s="63"/>
      <c r="CH4101" s="63"/>
      <c r="CI4101" s="63"/>
      <c r="CJ4101" s="63"/>
      <c r="CK4101" s="63"/>
      <c r="CL4101" s="63"/>
      <c r="CM4101" s="63"/>
      <c r="CN4101" s="63"/>
      <c r="CO4101" s="63"/>
      <c r="CP4101" s="63"/>
      <c r="CR4101" s="227"/>
      <c r="CS4101" s="74"/>
    </row>
    <row r="4102" spans="1:97" s="72" customFormat="1" ht="75.75" customHeight="1">
      <c r="A4102" s="63"/>
      <c r="B4102" s="63"/>
      <c r="C4102" s="63"/>
      <c r="D4102" s="63"/>
      <c r="E4102" s="63"/>
      <c r="F4102" s="63"/>
      <c r="G4102" s="63"/>
      <c r="H4102" s="63"/>
      <c r="I4102" s="63"/>
      <c r="J4102" s="63"/>
      <c r="K4102" s="63"/>
      <c r="L4102" s="63"/>
      <c r="M4102" s="63"/>
      <c r="N4102" s="63"/>
      <c r="O4102" s="63"/>
      <c r="P4102" s="63"/>
      <c r="Q4102" s="63"/>
      <c r="R4102" s="63"/>
      <c r="S4102" s="63"/>
      <c r="T4102" s="63"/>
      <c r="U4102" s="63"/>
      <c r="V4102" s="63"/>
      <c r="W4102" s="63"/>
      <c r="X4102" s="63"/>
      <c r="Y4102" s="63"/>
      <c r="Z4102" s="63"/>
      <c r="AA4102" s="63"/>
      <c r="AB4102" s="63"/>
      <c r="AC4102" s="63"/>
      <c r="AD4102" s="63"/>
      <c r="AE4102" s="63"/>
      <c r="AF4102" s="63"/>
      <c r="AG4102" s="63"/>
      <c r="AH4102" s="63"/>
      <c r="AI4102" s="63"/>
      <c r="AJ4102" s="63"/>
      <c r="AK4102" s="63"/>
      <c r="AL4102" s="63"/>
      <c r="AM4102" s="63"/>
      <c r="AN4102" s="63"/>
      <c r="AO4102" s="63"/>
      <c r="AP4102" s="63"/>
      <c r="AQ4102" s="63"/>
      <c r="AR4102" s="63"/>
      <c r="AS4102" s="63"/>
      <c r="AT4102" s="63"/>
      <c r="AU4102" s="63"/>
      <c r="AV4102" s="63"/>
      <c r="AW4102" s="63"/>
      <c r="AX4102" s="63"/>
      <c r="AY4102" s="63"/>
      <c r="AZ4102" s="63"/>
      <c r="BA4102" s="63"/>
      <c r="BB4102" s="63"/>
      <c r="BC4102" s="63"/>
      <c r="BD4102" s="63"/>
      <c r="BE4102" s="63"/>
      <c r="BF4102" s="63"/>
      <c r="BG4102" s="63"/>
      <c r="BH4102" s="63"/>
      <c r="BI4102" s="63"/>
      <c r="BJ4102" s="63"/>
      <c r="BK4102" s="63"/>
      <c r="BL4102" s="63"/>
      <c r="BM4102" s="63"/>
      <c r="BN4102" s="63"/>
      <c r="BO4102" s="63"/>
      <c r="BP4102" s="63"/>
      <c r="BQ4102" s="63"/>
      <c r="BR4102" s="63"/>
      <c r="BS4102" s="63"/>
      <c r="BT4102" s="63"/>
      <c r="BU4102" s="63"/>
      <c r="BV4102" s="63"/>
      <c r="BW4102" s="63"/>
      <c r="BX4102" s="63"/>
      <c r="BY4102" s="63"/>
      <c r="BZ4102" s="63"/>
      <c r="CA4102" s="63"/>
      <c r="CB4102" s="63"/>
      <c r="CC4102" s="63"/>
      <c r="CD4102" s="63"/>
      <c r="CE4102" s="63"/>
      <c r="CF4102" s="63"/>
      <c r="CG4102" s="63"/>
      <c r="CH4102" s="63"/>
      <c r="CI4102" s="63"/>
      <c r="CJ4102" s="63"/>
      <c r="CK4102" s="63"/>
      <c r="CL4102" s="63"/>
      <c r="CM4102" s="63"/>
      <c r="CN4102" s="63"/>
      <c r="CO4102" s="63"/>
      <c r="CP4102" s="63"/>
      <c r="CR4102" s="227"/>
      <c r="CS4102" s="74"/>
    </row>
    <row r="4103" spans="1:97" s="72" customFormat="1" ht="75.75" customHeight="1">
      <c r="A4103" s="63"/>
      <c r="B4103" s="63"/>
      <c r="C4103" s="63"/>
      <c r="D4103" s="63"/>
      <c r="E4103" s="63"/>
      <c r="F4103" s="63"/>
      <c r="G4103" s="63"/>
      <c r="H4103" s="63"/>
      <c r="I4103" s="63"/>
      <c r="J4103" s="63"/>
      <c r="K4103" s="63"/>
      <c r="L4103" s="63"/>
      <c r="M4103" s="63"/>
      <c r="N4103" s="63"/>
      <c r="O4103" s="63"/>
      <c r="P4103" s="63"/>
      <c r="Q4103" s="63"/>
      <c r="R4103" s="63"/>
      <c r="S4103" s="63"/>
      <c r="T4103" s="63"/>
      <c r="U4103" s="63"/>
      <c r="V4103" s="63"/>
      <c r="W4103" s="63"/>
      <c r="X4103" s="63"/>
      <c r="Y4103" s="63"/>
      <c r="Z4103" s="63"/>
      <c r="AA4103" s="63"/>
      <c r="AB4103" s="63"/>
      <c r="AC4103" s="63"/>
      <c r="AD4103" s="63"/>
      <c r="AE4103" s="63"/>
      <c r="AF4103" s="63"/>
      <c r="AG4103" s="63"/>
      <c r="AH4103" s="63"/>
      <c r="AI4103" s="63"/>
      <c r="AJ4103" s="63"/>
      <c r="AK4103" s="63"/>
      <c r="AL4103" s="63"/>
      <c r="AM4103" s="63"/>
      <c r="AN4103" s="63"/>
      <c r="AO4103" s="63"/>
      <c r="AP4103" s="63"/>
      <c r="AQ4103" s="63"/>
      <c r="AR4103" s="63"/>
      <c r="AS4103" s="63"/>
      <c r="AT4103" s="63"/>
      <c r="AU4103" s="63"/>
      <c r="AV4103" s="63"/>
      <c r="AW4103" s="63"/>
      <c r="AX4103" s="63"/>
      <c r="AY4103" s="63"/>
      <c r="AZ4103" s="63"/>
      <c r="BA4103" s="63"/>
      <c r="BB4103" s="63"/>
      <c r="BC4103" s="63"/>
      <c r="BD4103" s="63"/>
      <c r="BE4103" s="63"/>
      <c r="BF4103" s="63"/>
      <c r="BG4103" s="63"/>
      <c r="BH4103" s="63"/>
      <c r="BI4103" s="63"/>
      <c r="BJ4103" s="63"/>
      <c r="BK4103" s="63"/>
      <c r="BL4103" s="63"/>
      <c r="BM4103" s="63"/>
      <c r="BN4103" s="63"/>
      <c r="BO4103" s="63"/>
      <c r="BP4103" s="63"/>
      <c r="BQ4103" s="63"/>
      <c r="BR4103" s="63"/>
      <c r="BS4103" s="63"/>
      <c r="BT4103" s="63"/>
      <c r="BU4103" s="63"/>
      <c r="BV4103" s="63"/>
      <c r="BW4103" s="63"/>
      <c r="BX4103" s="63"/>
      <c r="BY4103" s="63"/>
      <c r="BZ4103" s="63"/>
      <c r="CA4103" s="63"/>
      <c r="CB4103" s="63"/>
      <c r="CC4103" s="63"/>
      <c r="CD4103" s="63"/>
      <c r="CE4103" s="63"/>
      <c r="CF4103" s="63"/>
      <c r="CG4103" s="63"/>
      <c r="CH4103" s="63"/>
      <c r="CI4103" s="63"/>
      <c r="CJ4103" s="63"/>
      <c r="CK4103" s="63"/>
      <c r="CL4103" s="63"/>
      <c r="CM4103" s="63"/>
      <c r="CN4103" s="63"/>
      <c r="CO4103" s="63"/>
      <c r="CP4103" s="63"/>
      <c r="CR4103" s="227"/>
      <c r="CS4103" s="74"/>
    </row>
    <row r="4104" spans="1:97" s="72" customFormat="1" ht="75.75" customHeight="1">
      <c r="A4104" s="63"/>
      <c r="B4104" s="63"/>
      <c r="C4104" s="63"/>
      <c r="D4104" s="63"/>
      <c r="E4104" s="63"/>
      <c r="F4104" s="63"/>
      <c r="G4104" s="63"/>
      <c r="H4104" s="63"/>
      <c r="I4104" s="63"/>
      <c r="J4104" s="63"/>
      <c r="K4104" s="63"/>
      <c r="L4104" s="63"/>
      <c r="M4104" s="63"/>
      <c r="N4104" s="63"/>
      <c r="O4104" s="63"/>
      <c r="P4104" s="63"/>
      <c r="Q4104" s="63"/>
      <c r="R4104" s="63"/>
      <c r="S4104" s="63"/>
      <c r="T4104" s="63"/>
      <c r="U4104" s="63"/>
      <c r="V4104" s="63"/>
      <c r="W4104" s="63"/>
      <c r="X4104" s="63"/>
      <c r="Y4104" s="63"/>
      <c r="Z4104" s="63"/>
      <c r="AA4104" s="63"/>
      <c r="AB4104" s="63"/>
      <c r="AC4104" s="63"/>
      <c r="AD4104" s="63"/>
      <c r="AE4104" s="63"/>
      <c r="AF4104" s="63"/>
      <c r="AG4104" s="63"/>
      <c r="AH4104" s="63"/>
      <c r="AI4104" s="63"/>
      <c r="AJ4104" s="63"/>
      <c r="AK4104" s="63"/>
      <c r="AL4104" s="63"/>
      <c r="AM4104" s="63"/>
      <c r="AN4104" s="63"/>
      <c r="AO4104" s="63"/>
      <c r="AP4104" s="63"/>
      <c r="AQ4104" s="63"/>
      <c r="AR4104" s="63"/>
      <c r="AS4104" s="63"/>
      <c r="AT4104" s="63"/>
      <c r="AU4104" s="63"/>
      <c r="AV4104" s="63"/>
      <c r="AW4104" s="63"/>
      <c r="AX4104" s="63"/>
      <c r="AY4104" s="63"/>
      <c r="AZ4104" s="63"/>
      <c r="BA4104" s="63"/>
      <c r="BB4104" s="63"/>
      <c r="BC4104" s="63"/>
      <c r="BD4104" s="63"/>
      <c r="BE4104" s="63"/>
      <c r="BF4104" s="63"/>
      <c r="BG4104" s="63"/>
      <c r="BH4104" s="63"/>
      <c r="BI4104" s="63"/>
      <c r="BJ4104" s="63"/>
      <c r="BK4104" s="63"/>
      <c r="BL4104" s="63"/>
      <c r="BM4104" s="63"/>
      <c r="BN4104" s="63"/>
      <c r="BO4104" s="63"/>
      <c r="BP4104" s="63"/>
      <c r="BQ4104" s="63"/>
      <c r="BR4104" s="63"/>
      <c r="BS4104" s="63"/>
      <c r="BT4104" s="63"/>
      <c r="BU4104" s="63"/>
      <c r="BV4104" s="63"/>
      <c r="BW4104" s="63"/>
      <c r="BX4104" s="63"/>
      <c r="BY4104" s="63"/>
      <c r="BZ4104" s="63"/>
      <c r="CA4104" s="63"/>
      <c r="CB4104" s="63"/>
      <c r="CC4104" s="63"/>
      <c r="CD4104" s="63"/>
      <c r="CE4104" s="63"/>
      <c r="CF4104" s="63"/>
      <c r="CG4104" s="63"/>
      <c r="CH4104" s="63"/>
      <c r="CI4104" s="63"/>
      <c r="CJ4104" s="63"/>
      <c r="CK4104" s="63"/>
      <c r="CL4104" s="63"/>
      <c r="CM4104" s="63"/>
      <c r="CN4104" s="63"/>
      <c r="CO4104" s="63"/>
      <c r="CP4104" s="63"/>
      <c r="CR4104" s="227"/>
      <c r="CS4104" s="74"/>
    </row>
    <row r="4105" spans="1:97" s="72" customFormat="1" ht="75.75" customHeight="1">
      <c r="A4105" s="63"/>
      <c r="B4105" s="63"/>
      <c r="C4105" s="63"/>
      <c r="D4105" s="63"/>
      <c r="E4105" s="63"/>
      <c r="F4105" s="63"/>
      <c r="G4105" s="63"/>
      <c r="H4105" s="63"/>
      <c r="I4105" s="63"/>
      <c r="J4105" s="63"/>
      <c r="K4105" s="63"/>
      <c r="L4105" s="63"/>
      <c r="M4105" s="63"/>
      <c r="N4105" s="63"/>
      <c r="O4105" s="63"/>
      <c r="P4105" s="63"/>
      <c r="Q4105" s="63"/>
      <c r="R4105" s="63"/>
      <c r="S4105" s="63"/>
      <c r="T4105" s="63"/>
      <c r="U4105" s="63"/>
      <c r="V4105" s="63"/>
      <c r="W4105" s="63"/>
      <c r="X4105" s="63"/>
      <c r="Y4105" s="63"/>
      <c r="Z4105" s="63"/>
      <c r="AA4105" s="63"/>
      <c r="AB4105" s="63"/>
      <c r="AC4105" s="63"/>
      <c r="AD4105" s="63"/>
      <c r="AE4105" s="63"/>
      <c r="AF4105" s="63"/>
      <c r="AG4105" s="63"/>
      <c r="AH4105" s="63"/>
      <c r="AI4105" s="63"/>
      <c r="AJ4105" s="63"/>
      <c r="AK4105" s="63"/>
      <c r="AL4105" s="63"/>
      <c r="AM4105" s="63"/>
      <c r="AN4105" s="63"/>
      <c r="AO4105" s="63"/>
      <c r="AP4105" s="63"/>
      <c r="AQ4105" s="63"/>
      <c r="AR4105" s="63"/>
      <c r="AS4105" s="63"/>
      <c r="AT4105" s="63"/>
      <c r="AU4105" s="63"/>
      <c r="AV4105" s="63"/>
      <c r="AW4105" s="63"/>
      <c r="AX4105" s="63"/>
      <c r="AY4105" s="63"/>
      <c r="AZ4105" s="63"/>
      <c r="BA4105" s="63"/>
      <c r="BB4105" s="63"/>
      <c r="BC4105" s="63"/>
      <c r="BD4105" s="63"/>
      <c r="BE4105" s="63"/>
      <c r="BF4105" s="63"/>
      <c r="BG4105" s="63"/>
      <c r="BH4105" s="63"/>
      <c r="BI4105" s="63"/>
      <c r="BJ4105" s="63"/>
      <c r="BK4105" s="63"/>
      <c r="BL4105" s="63"/>
      <c r="BM4105" s="63"/>
      <c r="BN4105" s="63"/>
      <c r="BO4105" s="63"/>
      <c r="BP4105" s="63"/>
      <c r="BQ4105" s="63"/>
      <c r="BR4105" s="63"/>
      <c r="BS4105" s="63"/>
      <c r="BT4105" s="63"/>
      <c r="BU4105" s="63"/>
      <c r="BV4105" s="63"/>
      <c r="BW4105" s="63"/>
      <c r="BX4105" s="63"/>
      <c r="BY4105" s="63"/>
      <c r="BZ4105" s="63"/>
      <c r="CA4105" s="63"/>
      <c r="CB4105" s="63"/>
      <c r="CC4105" s="63"/>
      <c r="CD4105" s="63"/>
      <c r="CE4105" s="63"/>
      <c r="CF4105" s="63"/>
      <c r="CG4105" s="63"/>
      <c r="CH4105" s="63"/>
      <c r="CI4105" s="63"/>
      <c r="CJ4105" s="63"/>
      <c r="CK4105" s="63"/>
      <c r="CL4105" s="63"/>
      <c r="CM4105" s="63"/>
      <c r="CN4105" s="63"/>
      <c r="CO4105" s="63"/>
      <c r="CP4105" s="63"/>
      <c r="CR4105" s="227"/>
      <c r="CS4105" s="74"/>
    </row>
    <row r="4106" spans="1:97" s="72" customFormat="1" ht="75.75" customHeight="1">
      <c r="A4106" s="63"/>
      <c r="B4106" s="63"/>
      <c r="C4106" s="63"/>
      <c r="D4106" s="63"/>
      <c r="E4106" s="63"/>
      <c r="F4106" s="63"/>
      <c r="G4106" s="63"/>
      <c r="H4106" s="63"/>
      <c r="I4106" s="63"/>
      <c r="J4106" s="63"/>
      <c r="K4106" s="63"/>
      <c r="L4106" s="63"/>
      <c r="M4106" s="63"/>
      <c r="N4106" s="63"/>
      <c r="O4106" s="63"/>
      <c r="P4106" s="63"/>
      <c r="Q4106" s="63"/>
      <c r="R4106" s="63"/>
      <c r="S4106" s="63"/>
      <c r="T4106" s="63"/>
      <c r="U4106" s="63"/>
      <c r="V4106" s="63"/>
      <c r="W4106" s="63"/>
      <c r="X4106" s="63"/>
      <c r="Y4106" s="63"/>
      <c r="Z4106" s="63"/>
      <c r="AA4106" s="63"/>
      <c r="AB4106" s="63"/>
      <c r="AC4106" s="63"/>
      <c r="AD4106" s="63"/>
      <c r="AE4106" s="63"/>
      <c r="AF4106" s="63"/>
      <c r="AG4106" s="63"/>
      <c r="AH4106" s="63"/>
      <c r="AI4106" s="63"/>
      <c r="AJ4106" s="63"/>
      <c r="AK4106" s="63"/>
      <c r="AL4106" s="63"/>
      <c r="AM4106" s="63"/>
      <c r="AN4106" s="63"/>
      <c r="AO4106" s="63"/>
      <c r="AP4106" s="63"/>
      <c r="AQ4106" s="63"/>
      <c r="AR4106" s="63"/>
      <c r="AS4106" s="63"/>
      <c r="AT4106" s="63"/>
      <c r="AU4106" s="63"/>
      <c r="AV4106" s="63"/>
      <c r="AW4106" s="63"/>
      <c r="AX4106" s="63"/>
      <c r="AY4106" s="63"/>
      <c r="AZ4106" s="63"/>
      <c r="BA4106" s="63"/>
      <c r="BB4106" s="63"/>
      <c r="BC4106" s="63"/>
      <c r="BD4106" s="63"/>
      <c r="BE4106" s="63"/>
      <c r="BF4106" s="63"/>
      <c r="BG4106" s="63"/>
      <c r="BH4106" s="63"/>
      <c r="BI4106" s="63"/>
      <c r="BJ4106" s="63"/>
      <c r="BK4106" s="63"/>
      <c r="BL4106" s="63"/>
      <c r="BM4106" s="63"/>
      <c r="BN4106" s="63"/>
      <c r="BO4106" s="63"/>
      <c r="BP4106" s="63"/>
      <c r="BQ4106" s="63"/>
      <c r="BR4106" s="63"/>
      <c r="BS4106" s="63"/>
      <c r="BT4106" s="63"/>
      <c r="BU4106" s="63"/>
      <c r="BV4106" s="63"/>
      <c r="BW4106" s="63"/>
      <c r="BX4106" s="63"/>
      <c r="BY4106" s="63"/>
      <c r="BZ4106" s="63"/>
      <c r="CA4106" s="63"/>
      <c r="CB4106" s="63"/>
      <c r="CC4106" s="63"/>
      <c r="CD4106" s="63"/>
      <c r="CE4106" s="63"/>
      <c r="CF4106" s="63"/>
      <c r="CG4106" s="63"/>
      <c r="CH4106" s="63"/>
      <c r="CI4106" s="63"/>
      <c r="CJ4106" s="63"/>
      <c r="CK4106" s="63"/>
      <c r="CL4106" s="63"/>
      <c r="CM4106" s="63"/>
      <c r="CN4106" s="63"/>
      <c r="CO4106" s="63"/>
      <c r="CP4106" s="63"/>
      <c r="CR4106" s="227"/>
      <c r="CS4106" s="74"/>
    </row>
    <row r="4107" spans="1:97" s="72" customFormat="1" ht="75.75" customHeight="1">
      <c r="A4107" s="63"/>
      <c r="B4107" s="63"/>
      <c r="C4107" s="63"/>
      <c r="D4107" s="63"/>
      <c r="E4107" s="63"/>
      <c r="F4107" s="63"/>
      <c r="G4107" s="63"/>
      <c r="H4107" s="63"/>
      <c r="I4107" s="63"/>
      <c r="J4107" s="63"/>
      <c r="K4107" s="63"/>
      <c r="L4107" s="63"/>
      <c r="M4107" s="63"/>
      <c r="N4107" s="63"/>
      <c r="O4107" s="63"/>
      <c r="P4107" s="63"/>
      <c r="Q4107" s="63"/>
      <c r="R4107" s="63"/>
      <c r="S4107" s="63"/>
      <c r="T4107" s="63"/>
      <c r="U4107" s="63"/>
      <c r="V4107" s="63"/>
      <c r="W4107" s="63"/>
      <c r="X4107" s="63"/>
      <c r="Y4107" s="63"/>
      <c r="Z4107" s="63"/>
      <c r="AA4107" s="63"/>
      <c r="AB4107" s="63"/>
      <c r="AC4107" s="63"/>
      <c r="AD4107" s="63"/>
      <c r="AE4107" s="63"/>
      <c r="AF4107" s="63"/>
      <c r="AG4107" s="63"/>
      <c r="AH4107" s="63"/>
      <c r="AI4107" s="63"/>
      <c r="AJ4107" s="63"/>
      <c r="AK4107" s="63"/>
      <c r="AL4107" s="63"/>
      <c r="AM4107" s="63"/>
      <c r="AN4107" s="63"/>
      <c r="AO4107" s="63"/>
      <c r="AP4107" s="63"/>
      <c r="AQ4107" s="63"/>
      <c r="AR4107" s="63"/>
      <c r="AS4107" s="63"/>
      <c r="AT4107" s="63"/>
      <c r="AU4107" s="63"/>
      <c r="AV4107" s="63"/>
      <c r="AW4107" s="63"/>
      <c r="AX4107" s="63"/>
      <c r="AY4107" s="63"/>
      <c r="AZ4107" s="63"/>
      <c r="BA4107" s="63"/>
      <c r="BB4107" s="63"/>
      <c r="BC4107" s="63"/>
      <c r="BD4107" s="63"/>
      <c r="BE4107" s="63"/>
      <c r="BF4107" s="63"/>
      <c r="BG4107" s="63"/>
      <c r="BH4107" s="63"/>
      <c r="BI4107" s="63"/>
      <c r="BJ4107" s="63"/>
      <c r="BK4107" s="63"/>
      <c r="BL4107" s="63"/>
      <c r="BM4107" s="63"/>
      <c r="BN4107" s="63"/>
      <c r="BO4107" s="63"/>
      <c r="BP4107" s="63"/>
      <c r="BQ4107" s="63"/>
      <c r="BR4107" s="63"/>
      <c r="BS4107" s="63"/>
      <c r="BT4107" s="63"/>
      <c r="BU4107" s="63"/>
      <c r="BV4107" s="63"/>
      <c r="BW4107" s="63"/>
      <c r="BX4107" s="63"/>
      <c r="BY4107" s="63"/>
      <c r="BZ4107" s="63"/>
      <c r="CA4107" s="63"/>
      <c r="CB4107" s="63"/>
      <c r="CC4107" s="63"/>
      <c r="CD4107" s="63"/>
      <c r="CE4107" s="63"/>
      <c r="CF4107" s="63"/>
      <c r="CG4107" s="63"/>
      <c r="CH4107" s="63"/>
      <c r="CI4107" s="63"/>
      <c r="CJ4107" s="63"/>
      <c r="CK4107" s="63"/>
      <c r="CL4107" s="63"/>
      <c r="CM4107" s="63"/>
      <c r="CN4107" s="63"/>
      <c r="CO4107" s="63"/>
      <c r="CP4107" s="63"/>
      <c r="CR4107" s="227"/>
      <c r="CS4107" s="74"/>
    </row>
    <row r="4108" spans="1:97" s="72" customFormat="1" ht="75.75" customHeight="1">
      <c r="A4108" s="63"/>
      <c r="B4108" s="63"/>
      <c r="C4108" s="63"/>
      <c r="D4108" s="63"/>
      <c r="E4108" s="63"/>
      <c r="F4108" s="63"/>
      <c r="G4108" s="63"/>
      <c r="H4108" s="63"/>
      <c r="I4108" s="63"/>
      <c r="J4108" s="63"/>
      <c r="K4108" s="63"/>
      <c r="L4108" s="63"/>
      <c r="M4108" s="63"/>
      <c r="N4108" s="63"/>
      <c r="O4108" s="63"/>
      <c r="P4108" s="63"/>
      <c r="Q4108" s="63"/>
      <c r="R4108" s="63"/>
      <c r="S4108" s="63"/>
      <c r="T4108" s="63"/>
      <c r="U4108" s="63"/>
      <c r="V4108" s="63"/>
      <c r="W4108" s="63"/>
      <c r="X4108" s="63"/>
      <c r="Y4108" s="63"/>
      <c r="Z4108" s="63"/>
      <c r="AA4108" s="63"/>
      <c r="AB4108" s="63"/>
      <c r="AC4108" s="63"/>
      <c r="AD4108" s="63"/>
      <c r="AE4108" s="63"/>
      <c r="AF4108" s="63"/>
      <c r="AG4108" s="63"/>
      <c r="AH4108" s="63"/>
      <c r="AI4108" s="63"/>
      <c r="AJ4108" s="63"/>
      <c r="AK4108" s="63"/>
      <c r="AL4108" s="63"/>
      <c r="AM4108" s="63"/>
      <c r="AN4108" s="63"/>
      <c r="AO4108" s="63"/>
      <c r="AP4108" s="63"/>
      <c r="AQ4108" s="63"/>
      <c r="AR4108" s="63"/>
      <c r="AS4108" s="63"/>
      <c r="AT4108" s="63"/>
      <c r="AU4108" s="63"/>
      <c r="AV4108" s="63"/>
      <c r="AW4108" s="63"/>
      <c r="AX4108" s="63"/>
      <c r="AY4108" s="63"/>
      <c r="AZ4108" s="63"/>
      <c r="BA4108" s="63"/>
      <c r="BB4108" s="63"/>
      <c r="BC4108" s="63"/>
      <c r="BD4108" s="63"/>
      <c r="BE4108" s="63"/>
      <c r="BF4108" s="63"/>
      <c r="BG4108" s="63"/>
      <c r="BH4108" s="63"/>
      <c r="BI4108" s="63"/>
      <c r="BJ4108" s="63"/>
      <c r="BK4108" s="63"/>
      <c r="BL4108" s="63"/>
      <c r="BM4108" s="63"/>
      <c r="BN4108" s="63"/>
      <c r="BO4108" s="63"/>
      <c r="BP4108" s="63"/>
      <c r="BQ4108" s="63"/>
      <c r="BR4108" s="63"/>
      <c r="BS4108" s="63"/>
      <c r="BT4108" s="63"/>
      <c r="BU4108" s="63"/>
      <c r="BV4108" s="63"/>
      <c r="BW4108" s="63"/>
      <c r="BX4108" s="63"/>
      <c r="BY4108" s="63"/>
      <c r="BZ4108" s="63"/>
      <c r="CA4108" s="63"/>
      <c r="CB4108" s="63"/>
      <c r="CC4108" s="63"/>
      <c r="CD4108" s="63"/>
      <c r="CE4108" s="63"/>
      <c r="CF4108" s="63"/>
      <c r="CG4108" s="63"/>
      <c r="CH4108" s="63"/>
      <c r="CI4108" s="63"/>
      <c r="CJ4108" s="63"/>
      <c r="CK4108" s="63"/>
      <c r="CL4108" s="63"/>
      <c r="CM4108" s="63"/>
      <c r="CN4108" s="63"/>
      <c r="CO4108" s="63"/>
      <c r="CP4108" s="63"/>
      <c r="CR4108" s="227"/>
      <c r="CS4108" s="74"/>
    </row>
    <row r="4109" spans="1:97" s="72" customFormat="1" ht="75.75" customHeight="1">
      <c r="A4109" s="63"/>
      <c r="B4109" s="63"/>
      <c r="C4109" s="63"/>
      <c r="D4109" s="63"/>
      <c r="E4109" s="63"/>
      <c r="F4109" s="63"/>
      <c r="G4109" s="63"/>
      <c r="H4109" s="63"/>
      <c r="I4109" s="63"/>
      <c r="J4109" s="63"/>
      <c r="K4109" s="63"/>
      <c r="L4109" s="63"/>
      <c r="M4109" s="63"/>
      <c r="N4109" s="63"/>
      <c r="O4109" s="63"/>
      <c r="P4109" s="63"/>
      <c r="Q4109" s="63"/>
      <c r="R4109" s="63"/>
      <c r="S4109" s="63"/>
      <c r="T4109" s="63"/>
      <c r="U4109" s="63"/>
      <c r="V4109" s="63"/>
      <c r="W4109" s="63"/>
      <c r="X4109" s="63"/>
      <c r="Y4109" s="63"/>
      <c r="Z4109" s="63"/>
      <c r="AA4109" s="63"/>
      <c r="AB4109" s="63"/>
      <c r="AC4109" s="63"/>
      <c r="AD4109" s="63"/>
      <c r="AE4109" s="63"/>
      <c r="AF4109" s="63"/>
      <c r="AG4109" s="63"/>
      <c r="AH4109" s="63"/>
      <c r="AI4109" s="63"/>
      <c r="AJ4109" s="63"/>
      <c r="AK4109" s="63"/>
      <c r="AL4109" s="63"/>
      <c r="AM4109" s="63"/>
      <c r="AN4109" s="63"/>
      <c r="AO4109" s="63"/>
      <c r="AP4109" s="63"/>
      <c r="AQ4109" s="63"/>
      <c r="AR4109" s="63"/>
      <c r="AS4109" s="63"/>
      <c r="AT4109" s="63"/>
      <c r="AU4109" s="63"/>
      <c r="AV4109" s="63"/>
      <c r="AW4109" s="63"/>
      <c r="AX4109" s="63"/>
      <c r="AY4109" s="63"/>
      <c r="AZ4109" s="63"/>
      <c r="BA4109" s="63"/>
      <c r="BB4109" s="63"/>
      <c r="BC4109" s="63"/>
      <c r="BD4109" s="63"/>
      <c r="BE4109" s="63"/>
      <c r="BF4109" s="63"/>
      <c r="BG4109" s="63"/>
      <c r="BH4109" s="63"/>
      <c r="BI4109" s="63"/>
      <c r="BJ4109" s="63"/>
      <c r="BK4109" s="63"/>
      <c r="BL4109" s="63"/>
      <c r="BM4109" s="63"/>
      <c r="BN4109" s="63"/>
      <c r="BO4109" s="63"/>
      <c r="BP4109" s="63"/>
      <c r="BQ4109" s="63"/>
      <c r="BR4109" s="63"/>
      <c r="BS4109" s="63"/>
      <c r="BT4109" s="63"/>
      <c r="BU4109" s="63"/>
      <c r="BV4109" s="63"/>
      <c r="BW4109" s="63"/>
      <c r="BX4109" s="63"/>
      <c r="BY4109" s="63"/>
      <c r="BZ4109" s="63"/>
      <c r="CA4109" s="63"/>
      <c r="CB4109" s="63"/>
      <c r="CC4109" s="63"/>
      <c r="CD4109" s="63"/>
      <c r="CE4109" s="63"/>
      <c r="CF4109" s="63"/>
      <c r="CG4109" s="63"/>
      <c r="CH4109" s="63"/>
      <c r="CI4109" s="63"/>
      <c r="CJ4109" s="63"/>
      <c r="CK4109" s="63"/>
      <c r="CL4109" s="63"/>
      <c r="CM4109" s="63"/>
      <c r="CN4109" s="63"/>
      <c r="CO4109" s="63"/>
      <c r="CP4109" s="63"/>
      <c r="CR4109" s="227"/>
      <c r="CS4109" s="74"/>
    </row>
    <row r="4110" spans="1:97" s="72" customFormat="1" ht="75.75" customHeight="1">
      <c r="A4110" s="63"/>
      <c r="B4110" s="63"/>
      <c r="C4110" s="63"/>
      <c r="D4110" s="63"/>
      <c r="E4110" s="63"/>
      <c r="F4110" s="63"/>
      <c r="G4110" s="63"/>
      <c r="H4110" s="63"/>
      <c r="I4110" s="63"/>
      <c r="J4110" s="63"/>
      <c r="K4110" s="63"/>
      <c r="L4110" s="63"/>
      <c r="M4110" s="63"/>
      <c r="N4110" s="63"/>
      <c r="O4110" s="63"/>
      <c r="P4110" s="63"/>
      <c r="Q4110" s="63"/>
      <c r="R4110" s="63"/>
      <c r="S4110" s="63"/>
      <c r="T4110" s="63"/>
      <c r="U4110" s="63"/>
      <c r="V4110" s="63"/>
      <c r="W4110" s="63"/>
      <c r="X4110" s="63"/>
      <c r="Y4110" s="63"/>
      <c r="Z4110" s="63"/>
      <c r="AA4110" s="63"/>
      <c r="AB4110" s="63"/>
      <c r="AC4110" s="63"/>
      <c r="AD4110" s="63"/>
      <c r="AE4110" s="63"/>
      <c r="AF4110" s="63"/>
      <c r="AG4110" s="63"/>
      <c r="AH4110" s="63"/>
      <c r="AI4110" s="63"/>
      <c r="AJ4110" s="63"/>
      <c r="AK4110" s="63"/>
      <c r="AL4110" s="63"/>
      <c r="AM4110" s="63"/>
      <c r="AN4110" s="63"/>
      <c r="AO4110" s="63"/>
      <c r="AP4110" s="63"/>
      <c r="AQ4110" s="63"/>
      <c r="AR4110" s="63"/>
      <c r="AS4110" s="63"/>
      <c r="AT4110" s="63"/>
      <c r="AU4110" s="63"/>
      <c r="AV4110" s="63"/>
      <c r="AW4110" s="63"/>
      <c r="AX4110" s="63"/>
      <c r="AY4110" s="63"/>
      <c r="AZ4110" s="63"/>
      <c r="BA4110" s="63"/>
      <c r="BB4110" s="63"/>
      <c r="BC4110" s="63"/>
      <c r="BD4110" s="63"/>
      <c r="BE4110" s="63"/>
      <c r="BF4110" s="63"/>
      <c r="BG4110" s="63"/>
      <c r="BH4110" s="63"/>
      <c r="BI4110" s="63"/>
      <c r="BJ4110" s="63"/>
      <c r="BK4110" s="63"/>
      <c r="BL4110" s="63"/>
      <c r="BM4110" s="63"/>
      <c r="BN4110" s="63"/>
      <c r="BO4110" s="63"/>
      <c r="BP4110" s="63"/>
      <c r="BQ4110" s="63"/>
      <c r="BR4110" s="63"/>
      <c r="BS4110" s="63"/>
      <c r="BT4110" s="63"/>
      <c r="BU4110" s="63"/>
      <c r="BV4110" s="63"/>
      <c r="BW4110" s="63"/>
      <c r="BX4110" s="63"/>
      <c r="BY4110" s="63"/>
      <c r="BZ4110" s="63"/>
      <c r="CA4110" s="63"/>
      <c r="CB4110" s="63"/>
      <c r="CC4110" s="63"/>
      <c r="CD4110" s="63"/>
      <c r="CE4110" s="63"/>
      <c r="CF4110" s="63"/>
      <c r="CG4110" s="63"/>
      <c r="CH4110" s="63"/>
      <c r="CI4110" s="63"/>
      <c r="CJ4110" s="63"/>
      <c r="CK4110" s="63"/>
      <c r="CL4110" s="63"/>
      <c r="CM4110" s="63"/>
      <c r="CN4110" s="63"/>
      <c r="CO4110" s="63"/>
      <c r="CP4110" s="63"/>
      <c r="CR4110" s="227"/>
      <c r="CS4110" s="74"/>
    </row>
    <row r="4111" spans="1:97" s="72" customFormat="1" ht="75.75" customHeight="1">
      <c r="A4111" s="63"/>
      <c r="B4111" s="63"/>
      <c r="C4111" s="63"/>
      <c r="D4111" s="63"/>
      <c r="E4111" s="63"/>
      <c r="F4111" s="63"/>
      <c r="G4111" s="63"/>
      <c r="H4111" s="63"/>
      <c r="I4111" s="63"/>
      <c r="J4111" s="63"/>
      <c r="K4111" s="63"/>
      <c r="L4111" s="63"/>
      <c r="M4111" s="63"/>
      <c r="N4111" s="63"/>
      <c r="O4111" s="63"/>
      <c r="P4111" s="63"/>
      <c r="Q4111" s="63"/>
      <c r="R4111" s="63"/>
      <c r="S4111" s="63"/>
      <c r="T4111" s="63"/>
      <c r="U4111" s="63"/>
      <c r="V4111" s="63"/>
      <c r="W4111" s="63"/>
      <c r="X4111" s="63"/>
      <c r="Y4111" s="63"/>
      <c r="Z4111" s="63"/>
      <c r="AA4111" s="63"/>
      <c r="AB4111" s="63"/>
      <c r="AC4111" s="63"/>
      <c r="AD4111" s="63"/>
      <c r="AE4111" s="63"/>
      <c r="AF4111" s="63"/>
      <c r="AG4111" s="63"/>
      <c r="AH4111" s="63"/>
      <c r="AI4111" s="63"/>
      <c r="AJ4111" s="63"/>
      <c r="AK4111" s="63"/>
      <c r="AL4111" s="63"/>
      <c r="AM4111" s="63"/>
      <c r="AN4111" s="63"/>
      <c r="AO4111" s="63"/>
      <c r="AP4111" s="63"/>
      <c r="AQ4111" s="63"/>
      <c r="AR4111" s="63"/>
      <c r="AS4111" s="63"/>
      <c r="AT4111" s="63"/>
      <c r="AU4111" s="63"/>
      <c r="AV4111" s="63"/>
      <c r="AW4111" s="63"/>
      <c r="AX4111" s="63"/>
      <c r="AY4111" s="63"/>
      <c r="AZ4111" s="63"/>
      <c r="BA4111" s="63"/>
      <c r="BB4111" s="63"/>
      <c r="BC4111" s="63"/>
      <c r="BD4111" s="63"/>
      <c r="BE4111" s="63"/>
      <c r="BF4111" s="63"/>
      <c r="BG4111" s="63"/>
      <c r="BH4111" s="63"/>
      <c r="BI4111" s="63"/>
      <c r="BJ4111" s="63"/>
      <c r="BK4111" s="63"/>
      <c r="BL4111" s="63"/>
      <c r="BM4111" s="63"/>
      <c r="BN4111" s="63"/>
      <c r="BO4111" s="63"/>
      <c r="BP4111" s="63"/>
      <c r="BQ4111" s="63"/>
      <c r="BR4111" s="63"/>
      <c r="BS4111" s="63"/>
      <c r="BT4111" s="63"/>
      <c r="BU4111" s="63"/>
      <c r="BV4111" s="63"/>
      <c r="BW4111" s="63"/>
      <c r="BX4111" s="63"/>
      <c r="BY4111" s="63"/>
      <c r="BZ4111" s="63"/>
      <c r="CA4111" s="63"/>
      <c r="CB4111" s="63"/>
      <c r="CC4111" s="63"/>
      <c r="CD4111" s="63"/>
      <c r="CE4111" s="63"/>
      <c r="CF4111" s="63"/>
      <c r="CG4111" s="63"/>
      <c r="CH4111" s="63"/>
      <c r="CI4111" s="63"/>
      <c r="CJ4111" s="63"/>
      <c r="CK4111" s="63"/>
      <c r="CL4111" s="63"/>
      <c r="CM4111" s="63"/>
      <c r="CN4111" s="63"/>
      <c r="CO4111" s="63"/>
      <c r="CP4111" s="63"/>
      <c r="CR4111" s="227"/>
      <c r="CS4111" s="74"/>
    </row>
    <row r="4112" spans="1:97" s="72" customFormat="1" ht="75.75" customHeight="1">
      <c r="A4112" s="63"/>
      <c r="B4112" s="63"/>
      <c r="C4112" s="63"/>
      <c r="D4112" s="63"/>
      <c r="E4112" s="63"/>
      <c r="F4112" s="63"/>
      <c r="G4112" s="63"/>
      <c r="H4112" s="63"/>
      <c r="I4112" s="63"/>
      <c r="J4112" s="63"/>
      <c r="K4112" s="63"/>
      <c r="L4112" s="63"/>
      <c r="M4112" s="63"/>
      <c r="N4112" s="63"/>
      <c r="O4112" s="63"/>
      <c r="P4112" s="63"/>
      <c r="Q4112" s="63"/>
      <c r="R4112" s="63"/>
      <c r="S4112" s="63"/>
      <c r="T4112" s="63"/>
      <c r="U4112" s="63"/>
      <c r="V4112" s="63"/>
      <c r="W4112" s="63"/>
      <c r="X4112" s="63"/>
      <c r="Y4112" s="63"/>
      <c r="Z4112" s="63"/>
      <c r="AA4112" s="63"/>
      <c r="AB4112" s="63"/>
      <c r="AC4112" s="63"/>
      <c r="AD4112" s="63"/>
      <c r="AE4112" s="63"/>
      <c r="AF4112" s="63"/>
      <c r="AG4112" s="63"/>
      <c r="AH4112" s="63"/>
      <c r="AI4112" s="63"/>
      <c r="AJ4112" s="63"/>
      <c r="AK4112" s="63"/>
      <c r="AL4112" s="63"/>
      <c r="AM4112" s="63"/>
      <c r="AN4112" s="63"/>
      <c r="AO4112" s="63"/>
      <c r="AP4112" s="63"/>
      <c r="AQ4112" s="63"/>
      <c r="AR4112" s="63"/>
      <c r="AS4112" s="63"/>
      <c r="AT4112" s="63"/>
      <c r="AU4112" s="63"/>
      <c r="AV4112" s="63"/>
      <c r="AW4112" s="63"/>
      <c r="AX4112" s="63"/>
      <c r="AY4112" s="63"/>
      <c r="AZ4112" s="63"/>
      <c r="BA4112" s="63"/>
      <c r="BB4112" s="63"/>
      <c r="BC4112" s="63"/>
      <c r="BD4112" s="63"/>
      <c r="BE4112" s="63"/>
      <c r="BF4112" s="63"/>
      <c r="BG4112" s="63"/>
      <c r="BH4112" s="63"/>
      <c r="BI4112" s="63"/>
      <c r="BJ4112" s="63"/>
      <c r="BK4112" s="63"/>
      <c r="BL4112" s="63"/>
      <c r="BM4112" s="63"/>
      <c r="BN4112" s="63"/>
      <c r="BO4112" s="63"/>
      <c r="BP4112" s="63"/>
      <c r="BQ4112" s="63"/>
      <c r="BR4112" s="63"/>
      <c r="BS4112" s="63"/>
      <c r="BT4112" s="63"/>
      <c r="BU4112" s="63"/>
      <c r="BV4112" s="63"/>
      <c r="BW4112" s="63"/>
      <c r="BX4112" s="63"/>
      <c r="BY4112" s="63"/>
      <c r="BZ4112" s="63"/>
      <c r="CA4112" s="63"/>
      <c r="CB4112" s="63"/>
      <c r="CC4112" s="63"/>
      <c r="CD4112" s="63"/>
      <c r="CE4112" s="63"/>
      <c r="CF4112" s="63"/>
      <c r="CG4112" s="63"/>
      <c r="CH4112" s="63"/>
      <c r="CI4112" s="63"/>
      <c r="CJ4112" s="63"/>
      <c r="CK4112" s="63"/>
      <c r="CL4112" s="63"/>
      <c r="CM4112" s="63"/>
      <c r="CN4112" s="63"/>
      <c r="CO4112" s="63"/>
      <c r="CP4112" s="63"/>
      <c r="CR4112" s="227"/>
      <c r="CS4112" s="74"/>
    </row>
    <row r="4113" spans="1:97" s="72" customFormat="1" ht="75.75" customHeight="1">
      <c r="A4113" s="63"/>
      <c r="B4113" s="63"/>
      <c r="C4113" s="63"/>
      <c r="D4113" s="63"/>
      <c r="E4113" s="63"/>
      <c r="F4113" s="63"/>
      <c r="G4113" s="63"/>
      <c r="H4113" s="63"/>
      <c r="I4113" s="63"/>
      <c r="J4113" s="63"/>
      <c r="K4113" s="63"/>
      <c r="L4113" s="63"/>
      <c r="M4113" s="63"/>
      <c r="N4113" s="63"/>
      <c r="O4113" s="63"/>
      <c r="P4113" s="63"/>
      <c r="Q4113" s="63"/>
      <c r="R4113" s="63"/>
      <c r="S4113" s="63"/>
      <c r="T4113" s="63"/>
      <c r="U4113" s="63"/>
      <c r="V4113" s="63"/>
      <c r="W4113" s="63"/>
      <c r="X4113" s="63"/>
      <c r="Y4113" s="63"/>
      <c r="Z4113" s="63"/>
      <c r="AA4113" s="63"/>
      <c r="AB4113" s="63"/>
      <c r="AC4113" s="63"/>
      <c r="AD4113" s="63"/>
      <c r="AE4113" s="63"/>
      <c r="AF4113" s="63"/>
      <c r="AG4113" s="63"/>
      <c r="AH4113" s="63"/>
      <c r="AI4113" s="63"/>
      <c r="AJ4113" s="63"/>
      <c r="AK4113" s="63"/>
      <c r="AL4113" s="63"/>
      <c r="AM4113" s="63"/>
      <c r="AN4113" s="63"/>
      <c r="AO4113" s="63"/>
      <c r="AP4113" s="63"/>
      <c r="AQ4113" s="63"/>
      <c r="AR4113" s="63"/>
      <c r="AS4113" s="63"/>
      <c r="AT4113" s="63"/>
      <c r="AU4113" s="63"/>
      <c r="AV4113" s="63"/>
      <c r="AW4113" s="63"/>
      <c r="AX4113" s="63"/>
      <c r="AY4113" s="63"/>
      <c r="AZ4113" s="63"/>
      <c r="BA4113" s="63"/>
      <c r="BB4113" s="63"/>
      <c r="BC4113" s="63"/>
      <c r="BD4113" s="63"/>
      <c r="BE4113" s="63"/>
      <c r="BF4113" s="63"/>
      <c r="BG4113" s="63"/>
      <c r="BH4113" s="63"/>
      <c r="BI4113" s="63"/>
      <c r="BJ4113" s="63"/>
      <c r="BK4113" s="63"/>
      <c r="BL4113" s="63"/>
      <c r="BM4113" s="63"/>
      <c r="BN4113" s="63"/>
      <c r="BO4113" s="63"/>
      <c r="BP4113" s="63"/>
      <c r="BQ4113" s="63"/>
      <c r="BR4113" s="63"/>
      <c r="BS4113" s="63"/>
      <c r="BT4113" s="63"/>
      <c r="BU4113" s="63"/>
      <c r="BV4113" s="63"/>
      <c r="BW4113" s="63"/>
      <c r="BX4113" s="63"/>
      <c r="BY4113" s="63"/>
      <c r="BZ4113" s="63"/>
      <c r="CA4113" s="63"/>
      <c r="CB4113" s="63"/>
      <c r="CC4113" s="63"/>
      <c r="CD4113" s="63"/>
      <c r="CE4113" s="63"/>
      <c r="CF4113" s="63"/>
      <c r="CG4113" s="63"/>
      <c r="CH4113" s="63"/>
      <c r="CI4113" s="63"/>
      <c r="CJ4113" s="63"/>
      <c r="CK4113" s="63"/>
      <c r="CL4113" s="63"/>
      <c r="CM4113" s="63"/>
      <c r="CN4113" s="63"/>
      <c r="CO4113" s="63"/>
      <c r="CP4113" s="63"/>
      <c r="CR4113" s="227"/>
      <c r="CS4113" s="74"/>
    </row>
    <row r="4114" spans="1:97" s="72" customFormat="1" ht="75.75" customHeight="1">
      <c r="A4114" s="63"/>
      <c r="B4114" s="63"/>
      <c r="C4114" s="63"/>
      <c r="D4114" s="63"/>
      <c r="E4114" s="63"/>
      <c r="F4114" s="63"/>
      <c r="G4114" s="63"/>
      <c r="H4114" s="63"/>
      <c r="I4114" s="63"/>
      <c r="J4114" s="63"/>
      <c r="K4114" s="63"/>
      <c r="L4114" s="63"/>
      <c r="M4114" s="63"/>
      <c r="N4114" s="63"/>
      <c r="O4114" s="63"/>
      <c r="P4114" s="63"/>
      <c r="Q4114" s="63"/>
      <c r="R4114" s="63"/>
      <c r="S4114" s="63"/>
      <c r="T4114" s="63"/>
      <c r="U4114" s="63"/>
      <c r="V4114" s="63"/>
      <c r="W4114" s="63"/>
      <c r="X4114" s="63"/>
      <c r="Y4114" s="63"/>
      <c r="Z4114" s="63"/>
      <c r="AA4114" s="63"/>
      <c r="AB4114" s="63"/>
      <c r="AC4114" s="63"/>
      <c r="AD4114" s="63"/>
      <c r="AE4114" s="63"/>
      <c r="AF4114" s="63"/>
      <c r="AG4114" s="63"/>
      <c r="AH4114" s="63"/>
      <c r="AI4114" s="63"/>
      <c r="AJ4114" s="63"/>
      <c r="AK4114" s="63"/>
      <c r="AL4114" s="63"/>
      <c r="AM4114" s="63"/>
      <c r="AN4114" s="63"/>
      <c r="AO4114" s="63"/>
      <c r="AP4114" s="63"/>
      <c r="AQ4114" s="63"/>
      <c r="AR4114" s="63"/>
      <c r="AS4114" s="63"/>
      <c r="AT4114" s="63"/>
      <c r="AU4114" s="63"/>
      <c r="AV4114" s="63"/>
      <c r="AW4114" s="63"/>
      <c r="AX4114" s="63"/>
      <c r="AY4114" s="63"/>
      <c r="AZ4114" s="63"/>
      <c r="BA4114" s="63"/>
      <c r="BB4114" s="63"/>
      <c r="BC4114" s="63"/>
      <c r="BD4114" s="63"/>
      <c r="BE4114" s="63"/>
      <c r="BF4114" s="63"/>
      <c r="BG4114" s="63"/>
      <c r="BH4114" s="63"/>
      <c r="BI4114" s="63"/>
      <c r="BJ4114" s="63"/>
      <c r="BK4114" s="63"/>
      <c r="BL4114" s="63"/>
      <c r="BM4114" s="63"/>
      <c r="BN4114" s="63"/>
      <c r="BO4114" s="63"/>
      <c r="BP4114" s="63"/>
      <c r="BQ4114" s="63"/>
      <c r="BR4114" s="63"/>
      <c r="BS4114" s="63"/>
      <c r="BT4114" s="63"/>
      <c r="BU4114" s="63"/>
      <c r="BV4114" s="63"/>
      <c r="BW4114" s="63"/>
      <c r="BX4114" s="63"/>
      <c r="BY4114" s="63"/>
      <c r="BZ4114" s="63"/>
      <c r="CA4114" s="63"/>
      <c r="CB4114" s="63"/>
      <c r="CC4114" s="63"/>
      <c r="CD4114" s="63"/>
      <c r="CE4114" s="63"/>
      <c r="CF4114" s="63"/>
      <c r="CG4114" s="63"/>
      <c r="CH4114" s="63"/>
      <c r="CI4114" s="63"/>
      <c r="CJ4114" s="63"/>
      <c r="CK4114" s="63"/>
      <c r="CL4114" s="63"/>
      <c r="CM4114" s="63"/>
      <c r="CN4114" s="63"/>
      <c r="CO4114" s="63"/>
      <c r="CP4114" s="63"/>
      <c r="CR4114" s="227"/>
      <c r="CS4114" s="74"/>
    </row>
    <row r="4115" spans="1:97" s="72" customFormat="1" ht="75.75" customHeight="1">
      <c r="A4115" s="63"/>
      <c r="B4115" s="63"/>
      <c r="C4115" s="63"/>
      <c r="D4115" s="63"/>
      <c r="E4115" s="63"/>
      <c r="F4115" s="63"/>
      <c r="G4115" s="63"/>
      <c r="H4115" s="63"/>
      <c r="I4115" s="63"/>
      <c r="J4115" s="63"/>
      <c r="K4115" s="63"/>
      <c r="L4115" s="63"/>
      <c r="M4115" s="63"/>
      <c r="N4115" s="63"/>
      <c r="O4115" s="63"/>
      <c r="P4115" s="63"/>
      <c r="Q4115" s="63"/>
      <c r="R4115" s="63"/>
      <c r="S4115" s="63"/>
      <c r="T4115" s="63"/>
      <c r="U4115" s="63"/>
      <c r="V4115" s="63"/>
      <c r="W4115" s="63"/>
      <c r="X4115" s="63"/>
      <c r="Y4115" s="63"/>
      <c r="Z4115" s="63"/>
      <c r="AA4115" s="63"/>
      <c r="AB4115" s="63"/>
      <c r="AC4115" s="63"/>
      <c r="AD4115" s="63"/>
      <c r="AE4115" s="63"/>
      <c r="AF4115" s="63"/>
      <c r="AG4115" s="63"/>
      <c r="AH4115" s="63"/>
      <c r="AI4115" s="63"/>
      <c r="AJ4115" s="63"/>
      <c r="AK4115" s="63"/>
      <c r="AL4115" s="63"/>
      <c r="AM4115" s="63"/>
      <c r="AN4115" s="63"/>
      <c r="AO4115" s="63"/>
      <c r="AP4115" s="63"/>
      <c r="AQ4115" s="63"/>
      <c r="AR4115" s="63"/>
      <c r="AS4115" s="63"/>
      <c r="AT4115" s="63"/>
      <c r="AU4115" s="63"/>
      <c r="AV4115" s="63"/>
      <c r="AW4115" s="63"/>
      <c r="AX4115" s="63"/>
      <c r="AY4115" s="63"/>
      <c r="AZ4115" s="63"/>
      <c r="BA4115" s="63"/>
      <c r="BB4115" s="63"/>
      <c r="BC4115" s="63"/>
      <c r="BD4115" s="63"/>
      <c r="BE4115" s="63"/>
      <c r="BF4115" s="63"/>
      <c r="BG4115" s="63"/>
      <c r="BH4115" s="63"/>
      <c r="BI4115" s="63"/>
      <c r="BJ4115" s="63"/>
      <c r="BK4115" s="63"/>
      <c r="BL4115" s="63"/>
      <c r="BM4115" s="63"/>
      <c r="BN4115" s="63"/>
      <c r="BO4115" s="63"/>
      <c r="BP4115" s="63"/>
      <c r="BQ4115" s="63"/>
      <c r="BR4115" s="63"/>
      <c r="BS4115" s="63"/>
      <c r="BT4115" s="63"/>
      <c r="BU4115" s="63"/>
      <c r="BV4115" s="63"/>
      <c r="BW4115" s="63"/>
      <c r="BX4115" s="63"/>
      <c r="BY4115" s="63"/>
      <c r="BZ4115" s="63"/>
      <c r="CA4115" s="63"/>
      <c r="CB4115" s="63"/>
      <c r="CC4115" s="63"/>
      <c r="CD4115" s="63"/>
      <c r="CE4115" s="63"/>
      <c r="CF4115" s="63"/>
      <c r="CG4115" s="63"/>
      <c r="CH4115" s="63"/>
      <c r="CI4115" s="63"/>
      <c r="CJ4115" s="63"/>
      <c r="CK4115" s="63"/>
      <c r="CL4115" s="63"/>
      <c r="CM4115" s="63"/>
      <c r="CN4115" s="63"/>
      <c r="CO4115" s="63"/>
      <c r="CP4115" s="63"/>
      <c r="CR4115" s="227"/>
      <c r="CS4115" s="74"/>
    </row>
    <row r="4116" spans="1:97" s="72" customFormat="1" ht="75.75" customHeight="1">
      <c r="A4116" s="63"/>
      <c r="B4116" s="63"/>
      <c r="C4116" s="63"/>
      <c r="D4116" s="63"/>
      <c r="E4116" s="63"/>
      <c r="F4116" s="63"/>
      <c r="G4116" s="63"/>
      <c r="H4116" s="63"/>
      <c r="I4116" s="63"/>
      <c r="J4116" s="63"/>
      <c r="K4116" s="63"/>
      <c r="L4116" s="63"/>
      <c r="M4116" s="63"/>
      <c r="N4116" s="63"/>
      <c r="O4116" s="63"/>
      <c r="P4116" s="63"/>
      <c r="Q4116" s="63"/>
      <c r="R4116" s="63"/>
      <c r="S4116" s="63"/>
      <c r="T4116" s="63"/>
      <c r="U4116" s="63"/>
      <c r="V4116" s="63"/>
      <c r="W4116" s="63"/>
      <c r="X4116" s="63"/>
      <c r="Y4116" s="63"/>
      <c r="Z4116" s="63"/>
      <c r="AA4116" s="63"/>
      <c r="AB4116" s="63"/>
      <c r="AC4116" s="63"/>
      <c r="AD4116" s="63"/>
      <c r="AE4116" s="63"/>
      <c r="AF4116" s="63"/>
      <c r="AG4116" s="63"/>
      <c r="AH4116" s="63"/>
      <c r="AI4116" s="63"/>
      <c r="AJ4116" s="63"/>
      <c r="AK4116" s="63"/>
      <c r="AL4116" s="63"/>
      <c r="AM4116" s="63"/>
      <c r="AN4116" s="63"/>
      <c r="AO4116" s="63"/>
      <c r="AP4116" s="63"/>
      <c r="AQ4116" s="63"/>
      <c r="AR4116" s="63"/>
      <c r="AS4116" s="63"/>
      <c r="AT4116" s="63"/>
      <c r="AU4116" s="63"/>
      <c r="AV4116" s="63"/>
      <c r="AW4116" s="63"/>
      <c r="AX4116" s="63"/>
      <c r="AY4116" s="63"/>
      <c r="AZ4116" s="63"/>
      <c r="BA4116" s="63"/>
      <c r="BB4116" s="63"/>
      <c r="BC4116" s="63"/>
      <c r="BD4116" s="63"/>
      <c r="BE4116" s="63"/>
      <c r="BF4116" s="63"/>
      <c r="BG4116" s="63"/>
      <c r="BH4116" s="63"/>
      <c r="BI4116" s="63"/>
      <c r="BJ4116" s="63"/>
      <c r="BK4116" s="63"/>
      <c r="BL4116" s="63"/>
      <c r="BM4116" s="63"/>
      <c r="BN4116" s="63"/>
      <c r="BO4116" s="63"/>
      <c r="BP4116" s="63"/>
      <c r="BQ4116" s="63"/>
      <c r="BR4116" s="63"/>
      <c r="BS4116" s="63"/>
      <c r="BT4116" s="63"/>
      <c r="BU4116" s="63"/>
      <c r="BV4116" s="63"/>
      <c r="BW4116" s="63"/>
      <c r="BX4116" s="63"/>
      <c r="BY4116" s="63"/>
      <c r="BZ4116" s="63"/>
      <c r="CA4116" s="63"/>
      <c r="CB4116" s="63"/>
      <c r="CC4116" s="63"/>
      <c r="CD4116" s="63"/>
      <c r="CE4116" s="63"/>
      <c r="CF4116" s="63"/>
      <c r="CG4116" s="63"/>
      <c r="CH4116" s="63"/>
      <c r="CI4116" s="63"/>
      <c r="CJ4116" s="63"/>
      <c r="CK4116" s="63"/>
      <c r="CL4116" s="63"/>
      <c r="CM4116" s="63"/>
      <c r="CN4116" s="63"/>
      <c r="CO4116" s="63"/>
      <c r="CP4116" s="63"/>
      <c r="CR4116" s="227"/>
      <c r="CS4116" s="74"/>
    </row>
    <row r="4117" spans="1:97" s="72" customFormat="1" ht="75.75" customHeight="1">
      <c r="A4117" s="63"/>
      <c r="B4117" s="63"/>
      <c r="C4117" s="63"/>
      <c r="D4117" s="63"/>
      <c r="E4117" s="63"/>
      <c r="F4117" s="63"/>
      <c r="G4117" s="63"/>
      <c r="H4117" s="63"/>
      <c r="I4117" s="63"/>
      <c r="J4117" s="63"/>
      <c r="K4117" s="63"/>
      <c r="L4117" s="63"/>
      <c r="M4117" s="63"/>
      <c r="N4117" s="63"/>
      <c r="O4117" s="63"/>
      <c r="P4117" s="63"/>
      <c r="Q4117" s="63"/>
      <c r="R4117" s="63"/>
      <c r="S4117" s="63"/>
      <c r="T4117" s="63"/>
      <c r="U4117" s="63"/>
      <c r="V4117" s="63"/>
      <c r="W4117" s="63"/>
      <c r="X4117" s="63"/>
      <c r="Y4117" s="63"/>
      <c r="Z4117" s="63"/>
      <c r="AA4117" s="63"/>
      <c r="AB4117" s="63"/>
      <c r="AC4117" s="63"/>
      <c r="AD4117" s="63"/>
      <c r="AE4117" s="63"/>
      <c r="AF4117" s="63"/>
      <c r="AG4117" s="63"/>
      <c r="AH4117" s="63"/>
      <c r="AI4117" s="63"/>
      <c r="AJ4117" s="63"/>
      <c r="AK4117" s="63"/>
      <c r="AL4117" s="63"/>
      <c r="AM4117" s="63"/>
      <c r="AN4117" s="63"/>
      <c r="AO4117" s="63"/>
      <c r="AP4117" s="63"/>
      <c r="AQ4117" s="63"/>
      <c r="AR4117" s="63"/>
      <c r="AS4117" s="63"/>
      <c r="AT4117" s="63"/>
      <c r="AU4117" s="63"/>
      <c r="AV4117" s="63"/>
      <c r="AW4117" s="63"/>
      <c r="AX4117" s="63"/>
      <c r="AY4117" s="63"/>
      <c r="AZ4117" s="63"/>
      <c r="BA4117" s="63"/>
      <c r="BB4117" s="63"/>
      <c r="BC4117" s="63"/>
      <c r="BD4117" s="63"/>
      <c r="BE4117" s="63"/>
      <c r="BF4117" s="63"/>
      <c r="BG4117" s="63"/>
      <c r="BH4117" s="63"/>
      <c r="BI4117" s="63"/>
      <c r="BJ4117" s="63"/>
      <c r="BK4117" s="63"/>
      <c r="BL4117" s="63"/>
      <c r="BM4117" s="63"/>
      <c r="BN4117" s="63"/>
      <c r="BO4117" s="63"/>
      <c r="BP4117" s="63"/>
      <c r="BQ4117" s="63"/>
      <c r="BR4117" s="63"/>
      <c r="BS4117" s="63"/>
      <c r="BT4117" s="63"/>
      <c r="BU4117" s="63"/>
      <c r="BV4117" s="63"/>
      <c r="BW4117" s="63"/>
      <c r="BX4117" s="63"/>
      <c r="BY4117" s="63"/>
      <c r="BZ4117" s="63"/>
      <c r="CA4117" s="63"/>
      <c r="CB4117" s="63"/>
      <c r="CC4117" s="63"/>
      <c r="CD4117" s="63"/>
      <c r="CE4117" s="63"/>
      <c r="CF4117" s="63"/>
      <c r="CG4117" s="63"/>
      <c r="CH4117" s="63"/>
      <c r="CI4117" s="63"/>
      <c r="CJ4117" s="63"/>
      <c r="CK4117" s="63"/>
      <c r="CL4117" s="63"/>
      <c r="CM4117" s="63"/>
      <c r="CN4117" s="63"/>
      <c r="CO4117" s="63"/>
      <c r="CP4117" s="63"/>
      <c r="CR4117" s="227"/>
      <c r="CS4117" s="74"/>
    </row>
    <row r="4118" spans="1:97" s="72" customFormat="1" ht="75.75" customHeight="1">
      <c r="A4118" s="63"/>
      <c r="B4118" s="63"/>
      <c r="C4118" s="63"/>
      <c r="D4118" s="63"/>
      <c r="E4118" s="63"/>
      <c r="F4118" s="63"/>
      <c r="G4118" s="63"/>
      <c r="H4118" s="63"/>
      <c r="I4118" s="63"/>
      <c r="J4118" s="63"/>
      <c r="K4118" s="63"/>
      <c r="L4118" s="63"/>
      <c r="M4118" s="63"/>
      <c r="N4118" s="63"/>
      <c r="O4118" s="63"/>
      <c r="P4118" s="63"/>
      <c r="Q4118" s="63"/>
      <c r="R4118" s="63"/>
      <c r="S4118" s="63"/>
      <c r="T4118" s="63"/>
      <c r="U4118" s="63"/>
      <c r="V4118" s="63"/>
      <c r="W4118" s="63"/>
      <c r="X4118" s="63"/>
      <c r="Y4118" s="63"/>
      <c r="Z4118" s="63"/>
      <c r="AA4118" s="63"/>
      <c r="AB4118" s="63"/>
      <c r="AC4118" s="63"/>
      <c r="AD4118" s="63"/>
      <c r="AE4118" s="63"/>
      <c r="AF4118" s="63"/>
      <c r="AG4118" s="63"/>
      <c r="AH4118" s="63"/>
      <c r="AI4118" s="63"/>
      <c r="AJ4118" s="63"/>
      <c r="AK4118" s="63"/>
      <c r="AL4118" s="63"/>
      <c r="AM4118" s="63"/>
      <c r="AN4118" s="63"/>
      <c r="AO4118" s="63"/>
      <c r="AP4118" s="63"/>
      <c r="AQ4118" s="63"/>
      <c r="AR4118" s="63"/>
      <c r="AS4118" s="63"/>
      <c r="AT4118" s="63"/>
      <c r="AU4118" s="63"/>
      <c r="AV4118" s="63"/>
      <c r="AW4118" s="63"/>
      <c r="AX4118" s="63"/>
      <c r="AY4118" s="63"/>
      <c r="AZ4118" s="63"/>
      <c r="BA4118" s="63"/>
      <c r="BB4118" s="63"/>
      <c r="BC4118" s="63"/>
      <c r="BD4118" s="63"/>
      <c r="BE4118" s="63"/>
      <c r="BF4118" s="63"/>
      <c r="BG4118" s="63"/>
      <c r="BH4118" s="63"/>
      <c r="BI4118" s="63"/>
      <c r="BJ4118" s="63"/>
      <c r="BK4118" s="63"/>
      <c r="BL4118" s="63"/>
      <c r="BM4118" s="63"/>
      <c r="BN4118" s="63"/>
      <c r="BO4118" s="63"/>
      <c r="BP4118" s="63"/>
      <c r="BQ4118" s="63"/>
      <c r="BR4118" s="63"/>
      <c r="BS4118" s="63"/>
      <c r="BT4118" s="63"/>
      <c r="BU4118" s="63"/>
      <c r="BV4118" s="63"/>
      <c r="BW4118" s="63"/>
      <c r="BX4118" s="63"/>
      <c r="BY4118" s="63"/>
      <c r="BZ4118" s="63"/>
      <c r="CA4118" s="63"/>
      <c r="CB4118" s="63"/>
      <c r="CC4118" s="63"/>
      <c r="CD4118" s="63"/>
      <c r="CE4118" s="63"/>
      <c r="CF4118" s="63"/>
      <c r="CG4118" s="63"/>
      <c r="CH4118" s="63"/>
      <c r="CI4118" s="63"/>
      <c r="CJ4118" s="63"/>
      <c r="CK4118" s="63"/>
      <c r="CL4118" s="63"/>
      <c r="CM4118" s="63"/>
      <c r="CN4118" s="63"/>
      <c r="CO4118" s="63"/>
      <c r="CP4118" s="63"/>
      <c r="CR4118" s="227"/>
      <c r="CS4118" s="74"/>
    </row>
    <row r="4119" spans="1:97" s="72" customFormat="1" ht="75.75" customHeight="1">
      <c r="A4119" s="63"/>
      <c r="B4119" s="63"/>
      <c r="C4119" s="63"/>
      <c r="D4119" s="63"/>
      <c r="E4119" s="63"/>
      <c r="F4119" s="63"/>
      <c r="G4119" s="63"/>
      <c r="H4119" s="63"/>
      <c r="I4119" s="63"/>
      <c r="J4119" s="63"/>
      <c r="K4119" s="63"/>
      <c r="L4119" s="63"/>
      <c r="M4119" s="63"/>
      <c r="N4119" s="63"/>
      <c r="O4119" s="63"/>
      <c r="P4119" s="63"/>
      <c r="Q4119" s="63"/>
      <c r="R4119" s="63"/>
      <c r="S4119" s="63"/>
      <c r="T4119" s="63"/>
      <c r="U4119" s="63"/>
      <c r="V4119" s="63"/>
      <c r="W4119" s="63"/>
      <c r="X4119" s="63"/>
      <c r="Y4119" s="63"/>
      <c r="Z4119" s="63"/>
      <c r="AA4119" s="63"/>
      <c r="AB4119" s="63"/>
      <c r="AC4119" s="63"/>
      <c r="AD4119" s="63"/>
      <c r="AE4119" s="63"/>
      <c r="AF4119" s="63"/>
      <c r="AG4119" s="63"/>
      <c r="AH4119" s="63"/>
      <c r="AI4119" s="63"/>
      <c r="AJ4119" s="63"/>
      <c r="AK4119" s="63"/>
      <c r="AL4119" s="63"/>
      <c r="AM4119" s="63"/>
      <c r="AN4119" s="63"/>
      <c r="AO4119" s="63"/>
      <c r="AP4119" s="63"/>
      <c r="AQ4119" s="63"/>
      <c r="AR4119" s="63"/>
      <c r="AS4119" s="63"/>
      <c r="AT4119" s="63"/>
      <c r="AU4119" s="63"/>
      <c r="AV4119" s="63"/>
      <c r="AW4119" s="63"/>
      <c r="AX4119" s="63"/>
      <c r="AY4119" s="63"/>
      <c r="AZ4119" s="63"/>
      <c r="BA4119" s="63"/>
      <c r="BB4119" s="63"/>
      <c r="BC4119" s="63"/>
      <c r="BD4119" s="63"/>
      <c r="BE4119" s="63"/>
      <c r="BF4119" s="63"/>
      <c r="BG4119" s="63"/>
      <c r="BH4119" s="63"/>
      <c r="BI4119" s="63"/>
      <c r="BJ4119" s="63"/>
      <c r="BK4119" s="63"/>
      <c r="BL4119" s="63"/>
      <c r="BM4119" s="63"/>
      <c r="BN4119" s="63"/>
      <c r="BO4119" s="63"/>
      <c r="BP4119" s="63"/>
      <c r="BQ4119" s="63"/>
      <c r="BR4119" s="63"/>
      <c r="BS4119" s="63"/>
      <c r="BT4119" s="63"/>
      <c r="BU4119" s="63"/>
      <c r="BV4119" s="63"/>
      <c r="BW4119" s="63"/>
      <c r="BX4119" s="63"/>
      <c r="BY4119" s="63"/>
      <c r="BZ4119" s="63"/>
      <c r="CA4119" s="63"/>
      <c r="CB4119" s="63"/>
      <c r="CC4119" s="63"/>
      <c r="CD4119" s="63"/>
      <c r="CE4119" s="63"/>
      <c r="CF4119" s="63"/>
      <c r="CG4119" s="63"/>
      <c r="CH4119" s="63"/>
      <c r="CI4119" s="63"/>
      <c r="CJ4119" s="63"/>
      <c r="CK4119" s="63"/>
      <c r="CL4119" s="63"/>
      <c r="CM4119" s="63"/>
      <c r="CN4119" s="63"/>
      <c r="CO4119" s="63"/>
      <c r="CP4119" s="63"/>
      <c r="CR4119" s="227"/>
      <c r="CS4119" s="74"/>
    </row>
    <row r="4120" spans="1:97" s="72" customFormat="1" ht="75.75" customHeight="1">
      <c r="A4120" s="63"/>
      <c r="B4120" s="63"/>
      <c r="C4120" s="63"/>
      <c r="D4120" s="63"/>
      <c r="E4120" s="63"/>
      <c r="F4120" s="63"/>
      <c r="G4120" s="63"/>
      <c r="H4120" s="63"/>
      <c r="I4120" s="63"/>
      <c r="J4120" s="63"/>
      <c r="K4120" s="63"/>
      <c r="L4120" s="63"/>
      <c r="M4120" s="63"/>
      <c r="N4120" s="63"/>
      <c r="O4120" s="63"/>
      <c r="P4120" s="63"/>
      <c r="Q4120" s="63"/>
      <c r="R4120" s="63"/>
      <c r="S4120" s="63"/>
      <c r="T4120" s="63"/>
      <c r="U4120" s="63"/>
      <c r="V4120" s="63"/>
      <c r="W4120" s="63"/>
      <c r="X4120" s="63"/>
      <c r="Y4120" s="63"/>
      <c r="Z4120" s="63"/>
      <c r="AA4120" s="63"/>
      <c r="AB4120" s="63"/>
      <c r="AC4120" s="63"/>
      <c r="AD4120" s="63"/>
      <c r="AE4120" s="63"/>
      <c r="AF4120" s="63"/>
      <c r="AG4120" s="63"/>
      <c r="AH4120" s="63"/>
      <c r="AI4120" s="63"/>
      <c r="AJ4120" s="63"/>
      <c r="AK4120" s="63"/>
      <c r="AL4120" s="63"/>
      <c r="AM4120" s="63"/>
      <c r="AN4120" s="63"/>
      <c r="AO4120" s="63"/>
      <c r="AP4120" s="63"/>
      <c r="AQ4120" s="63"/>
      <c r="AR4120" s="63"/>
      <c r="AS4120" s="63"/>
      <c r="AT4120" s="63"/>
      <c r="AU4120" s="63"/>
      <c r="AV4120" s="63"/>
      <c r="AW4120" s="63"/>
      <c r="AX4120" s="63"/>
      <c r="AY4120" s="63"/>
      <c r="AZ4120" s="63"/>
      <c r="BA4120" s="63"/>
      <c r="BB4120" s="63"/>
      <c r="BC4120" s="63"/>
      <c r="BD4120" s="63"/>
      <c r="BE4120" s="63"/>
      <c r="BF4120" s="63"/>
      <c r="BG4120" s="63"/>
      <c r="BH4120" s="63"/>
      <c r="BI4120" s="63"/>
      <c r="BJ4120" s="63"/>
      <c r="BK4120" s="63"/>
      <c r="BL4120" s="63"/>
      <c r="BM4120" s="63"/>
      <c r="BN4120" s="63"/>
      <c r="BO4120" s="63"/>
      <c r="BP4120" s="63"/>
      <c r="BQ4120" s="63"/>
      <c r="BR4120" s="63"/>
      <c r="BS4120" s="63"/>
      <c r="BT4120" s="63"/>
      <c r="BU4120" s="63"/>
      <c r="BV4120" s="63"/>
      <c r="BW4120" s="63"/>
      <c r="BX4120" s="63"/>
      <c r="BY4120" s="63"/>
      <c r="BZ4120" s="63"/>
      <c r="CA4120" s="63"/>
      <c r="CB4120" s="63"/>
      <c r="CC4120" s="63"/>
      <c r="CD4120" s="63"/>
      <c r="CE4120" s="63"/>
      <c r="CF4120" s="63"/>
      <c r="CG4120" s="63"/>
      <c r="CH4120" s="63"/>
      <c r="CI4120" s="63"/>
      <c r="CJ4120" s="63"/>
      <c r="CK4120" s="63"/>
      <c r="CL4120" s="63"/>
      <c r="CM4120" s="63"/>
      <c r="CN4120" s="63"/>
      <c r="CO4120" s="63"/>
      <c r="CP4120" s="63"/>
      <c r="CR4120" s="227"/>
      <c r="CS4120" s="74"/>
    </row>
    <row r="4121" spans="1:97" s="72" customFormat="1" ht="75.75" customHeight="1">
      <c r="A4121" s="63"/>
      <c r="B4121" s="63"/>
      <c r="C4121" s="63"/>
      <c r="D4121" s="63"/>
      <c r="E4121" s="63"/>
      <c r="F4121" s="63"/>
      <c r="G4121" s="63"/>
      <c r="H4121" s="63"/>
      <c r="I4121" s="63"/>
      <c r="J4121" s="63"/>
      <c r="K4121" s="63"/>
      <c r="L4121" s="63"/>
      <c r="M4121" s="63"/>
      <c r="N4121" s="63"/>
      <c r="O4121" s="63"/>
      <c r="P4121" s="63"/>
      <c r="Q4121" s="63"/>
      <c r="R4121" s="63"/>
      <c r="S4121" s="63"/>
      <c r="T4121" s="63"/>
      <c r="U4121" s="63"/>
      <c r="V4121" s="63"/>
      <c r="W4121" s="63"/>
      <c r="X4121" s="63"/>
      <c r="Y4121" s="63"/>
      <c r="Z4121" s="63"/>
      <c r="AA4121" s="63"/>
      <c r="AB4121" s="63"/>
      <c r="AC4121" s="63"/>
      <c r="AD4121" s="63"/>
      <c r="AE4121" s="63"/>
      <c r="AF4121" s="63"/>
      <c r="AG4121" s="63"/>
      <c r="AH4121" s="63"/>
      <c r="AI4121" s="63"/>
      <c r="AJ4121" s="63"/>
      <c r="AK4121" s="63"/>
      <c r="AL4121" s="63"/>
      <c r="AM4121" s="63"/>
      <c r="AN4121" s="63"/>
      <c r="AO4121" s="63"/>
      <c r="AP4121" s="63"/>
      <c r="AQ4121" s="63"/>
      <c r="AR4121" s="63"/>
      <c r="AS4121" s="63"/>
      <c r="AT4121" s="63"/>
      <c r="AU4121" s="63"/>
      <c r="AV4121" s="63"/>
      <c r="AW4121" s="63"/>
      <c r="AX4121" s="63"/>
      <c r="AY4121" s="63"/>
      <c r="AZ4121" s="63"/>
      <c r="BA4121" s="63"/>
      <c r="BB4121" s="63"/>
      <c r="BC4121" s="63"/>
      <c r="BD4121" s="63"/>
      <c r="BE4121" s="63"/>
      <c r="BF4121" s="63"/>
      <c r="BG4121" s="63"/>
      <c r="BH4121" s="63"/>
      <c r="BI4121" s="63"/>
      <c r="BJ4121" s="63"/>
      <c r="BK4121" s="63"/>
      <c r="BL4121" s="63"/>
      <c r="BM4121" s="63"/>
      <c r="BN4121" s="63"/>
      <c r="BO4121" s="63"/>
      <c r="BP4121" s="63"/>
      <c r="BQ4121" s="63"/>
      <c r="BR4121" s="63"/>
      <c r="BS4121" s="63"/>
      <c r="BT4121" s="63"/>
      <c r="BU4121" s="63"/>
      <c r="BV4121" s="63"/>
      <c r="BW4121" s="63"/>
      <c r="BX4121" s="63"/>
      <c r="BY4121" s="63"/>
      <c r="BZ4121" s="63"/>
      <c r="CA4121" s="63"/>
      <c r="CB4121" s="63"/>
      <c r="CC4121" s="63"/>
      <c r="CD4121" s="63"/>
      <c r="CE4121" s="63"/>
      <c r="CF4121" s="63"/>
      <c r="CG4121" s="63"/>
      <c r="CH4121" s="63"/>
      <c r="CI4121" s="63"/>
      <c r="CJ4121" s="63"/>
      <c r="CK4121" s="63"/>
      <c r="CL4121" s="63"/>
      <c r="CM4121" s="63"/>
      <c r="CN4121" s="63"/>
      <c r="CO4121" s="63"/>
      <c r="CP4121" s="63"/>
      <c r="CR4121" s="227"/>
      <c r="CS4121" s="74"/>
    </row>
    <row r="4122" spans="1:97" s="72" customFormat="1" ht="75.75" customHeight="1">
      <c r="A4122" s="63"/>
      <c r="B4122" s="63"/>
      <c r="C4122" s="63"/>
      <c r="D4122" s="63"/>
      <c r="E4122" s="63"/>
      <c r="F4122" s="63"/>
      <c r="G4122" s="63"/>
      <c r="H4122" s="63"/>
      <c r="I4122" s="63"/>
      <c r="J4122" s="63"/>
      <c r="K4122" s="63"/>
      <c r="L4122" s="63"/>
      <c r="M4122" s="63"/>
      <c r="N4122" s="63"/>
      <c r="O4122" s="63"/>
      <c r="P4122" s="63"/>
      <c r="Q4122" s="63"/>
      <c r="R4122" s="63"/>
      <c r="S4122" s="63"/>
      <c r="T4122" s="63"/>
      <c r="U4122" s="63"/>
      <c r="V4122" s="63"/>
      <c r="W4122" s="63"/>
      <c r="X4122" s="63"/>
      <c r="Y4122" s="63"/>
      <c r="Z4122" s="63"/>
      <c r="AA4122" s="63"/>
      <c r="AB4122" s="63"/>
      <c r="AC4122" s="63"/>
      <c r="AD4122" s="63"/>
      <c r="AE4122" s="63"/>
      <c r="AF4122" s="63"/>
      <c r="AG4122" s="63"/>
      <c r="AH4122" s="63"/>
      <c r="AI4122" s="63"/>
      <c r="AJ4122" s="63"/>
      <c r="AK4122" s="63"/>
      <c r="AL4122" s="63"/>
      <c r="AM4122" s="63"/>
      <c r="AN4122" s="63"/>
      <c r="AO4122" s="63"/>
      <c r="AP4122" s="63"/>
      <c r="AQ4122" s="63"/>
      <c r="AR4122" s="63"/>
      <c r="AS4122" s="63"/>
      <c r="AT4122" s="63"/>
      <c r="AU4122" s="63"/>
      <c r="AV4122" s="63"/>
      <c r="AW4122" s="63"/>
      <c r="AX4122" s="63"/>
      <c r="AY4122" s="63"/>
      <c r="AZ4122" s="63"/>
      <c r="BA4122" s="63"/>
      <c r="BB4122" s="63"/>
      <c r="BC4122" s="63"/>
      <c r="BD4122" s="63"/>
      <c r="BE4122" s="63"/>
      <c r="BF4122" s="63"/>
      <c r="BG4122" s="63"/>
      <c r="BH4122" s="63"/>
      <c r="BI4122" s="63"/>
      <c r="BJ4122" s="63"/>
      <c r="BK4122" s="63"/>
      <c r="BL4122" s="63"/>
      <c r="BM4122" s="63"/>
      <c r="BN4122" s="63"/>
      <c r="BO4122" s="63"/>
      <c r="BP4122" s="63"/>
      <c r="BQ4122" s="63"/>
      <c r="BR4122" s="63"/>
      <c r="BS4122" s="63"/>
      <c r="BT4122" s="63"/>
      <c r="BU4122" s="63"/>
      <c r="BV4122" s="63"/>
      <c r="BW4122" s="63"/>
      <c r="BX4122" s="63"/>
      <c r="BY4122" s="63"/>
      <c r="BZ4122" s="63"/>
      <c r="CA4122" s="63"/>
      <c r="CB4122" s="63"/>
      <c r="CC4122" s="63"/>
      <c r="CD4122" s="63"/>
      <c r="CE4122" s="63"/>
      <c r="CF4122" s="63"/>
      <c r="CG4122" s="63"/>
      <c r="CH4122" s="63"/>
      <c r="CI4122" s="63"/>
      <c r="CJ4122" s="63"/>
      <c r="CK4122" s="63"/>
      <c r="CL4122" s="63"/>
      <c r="CM4122" s="63"/>
      <c r="CN4122" s="63"/>
      <c r="CO4122" s="63"/>
      <c r="CP4122" s="63"/>
      <c r="CR4122" s="227"/>
      <c r="CS4122" s="74"/>
    </row>
    <row r="4123" spans="1:97" s="72" customFormat="1" ht="75.75" customHeight="1">
      <c r="A4123" s="63"/>
      <c r="B4123" s="63"/>
      <c r="C4123" s="63"/>
      <c r="D4123" s="63"/>
      <c r="E4123" s="63"/>
      <c r="F4123" s="63"/>
      <c r="G4123" s="63"/>
      <c r="H4123" s="63"/>
      <c r="I4123" s="63"/>
      <c r="J4123" s="63"/>
      <c r="K4123" s="63"/>
      <c r="L4123" s="63"/>
      <c r="M4123" s="63"/>
      <c r="N4123" s="63"/>
      <c r="O4123" s="63"/>
      <c r="P4123" s="63"/>
      <c r="Q4123" s="63"/>
      <c r="R4123" s="63"/>
      <c r="S4123" s="63"/>
      <c r="T4123" s="63"/>
      <c r="U4123" s="63"/>
      <c r="V4123" s="63"/>
      <c r="W4123" s="63"/>
      <c r="X4123" s="63"/>
      <c r="Y4123" s="63"/>
      <c r="Z4123" s="63"/>
      <c r="AA4123" s="63"/>
      <c r="AB4123" s="63"/>
      <c r="AC4123" s="63"/>
      <c r="AD4123" s="63"/>
      <c r="AE4123" s="63"/>
      <c r="AF4123" s="63"/>
      <c r="AG4123" s="63"/>
      <c r="AH4123" s="63"/>
      <c r="AI4123" s="63"/>
      <c r="AJ4123" s="63"/>
      <c r="AK4123" s="63"/>
      <c r="AL4123" s="63"/>
      <c r="AM4123" s="63"/>
      <c r="AN4123" s="63"/>
      <c r="AO4123" s="63"/>
      <c r="AP4123" s="63"/>
      <c r="AQ4123" s="63"/>
      <c r="AR4123" s="63"/>
      <c r="AS4123" s="63"/>
      <c r="AT4123" s="63"/>
      <c r="AU4123" s="63"/>
      <c r="AV4123" s="63"/>
      <c r="AW4123" s="63"/>
      <c r="AX4123" s="63"/>
      <c r="AY4123" s="63"/>
      <c r="AZ4123" s="63"/>
      <c r="BA4123" s="63"/>
      <c r="BB4123" s="63"/>
      <c r="BC4123" s="63"/>
      <c r="BD4123" s="63"/>
      <c r="BE4123" s="63"/>
      <c r="BF4123" s="63"/>
      <c r="BG4123" s="63"/>
      <c r="BH4123" s="63"/>
      <c r="BI4123" s="63"/>
      <c r="BJ4123" s="63"/>
      <c r="BK4123" s="63"/>
      <c r="BL4123" s="63"/>
      <c r="BM4123" s="63"/>
      <c r="BN4123" s="63"/>
      <c r="BO4123" s="63"/>
      <c r="BP4123" s="63"/>
      <c r="BQ4123" s="63"/>
      <c r="BR4123" s="63"/>
      <c r="BS4123" s="63"/>
      <c r="BT4123" s="63"/>
      <c r="BU4123" s="63"/>
      <c r="BV4123" s="63"/>
      <c r="BW4123" s="63"/>
      <c r="BX4123" s="63"/>
      <c r="BY4123" s="63"/>
      <c r="BZ4123" s="63"/>
      <c r="CA4123" s="63"/>
      <c r="CB4123" s="63"/>
      <c r="CC4123" s="63"/>
      <c r="CD4123" s="63"/>
      <c r="CE4123" s="63"/>
      <c r="CF4123" s="63"/>
      <c r="CG4123" s="63"/>
      <c r="CH4123" s="63"/>
      <c r="CI4123" s="63"/>
      <c r="CJ4123" s="63"/>
      <c r="CK4123" s="63"/>
      <c r="CL4123" s="63"/>
      <c r="CM4123" s="63"/>
      <c r="CN4123" s="63"/>
      <c r="CO4123" s="63"/>
      <c r="CP4123" s="63"/>
      <c r="CR4123" s="227"/>
      <c r="CS4123" s="74"/>
    </row>
    <row r="4124" spans="1:97" s="72" customFormat="1" ht="75.75" customHeight="1">
      <c r="A4124" s="63"/>
      <c r="B4124" s="63"/>
      <c r="C4124" s="63"/>
      <c r="D4124" s="63"/>
      <c r="E4124" s="63"/>
      <c r="F4124" s="63"/>
      <c r="G4124" s="63"/>
      <c r="H4124" s="63"/>
      <c r="I4124" s="63"/>
      <c r="J4124" s="63"/>
      <c r="K4124" s="63"/>
      <c r="L4124" s="63"/>
      <c r="M4124" s="63"/>
      <c r="N4124" s="63"/>
      <c r="O4124" s="63"/>
      <c r="P4124" s="63"/>
      <c r="Q4124" s="63"/>
      <c r="R4124" s="63"/>
      <c r="S4124" s="63"/>
      <c r="T4124" s="63"/>
      <c r="U4124" s="63"/>
      <c r="V4124" s="63"/>
      <c r="W4124" s="63"/>
      <c r="X4124" s="63"/>
      <c r="Y4124" s="63"/>
      <c r="Z4124" s="63"/>
      <c r="AA4124" s="63"/>
      <c r="AB4124" s="63"/>
      <c r="AC4124" s="63"/>
      <c r="AD4124" s="63"/>
      <c r="AE4124" s="63"/>
      <c r="AF4124" s="63"/>
      <c r="AG4124" s="63"/>
      <c r="AH4124" s="63"/>
      <c r="AI4124" s="63"/>
      <c r="AJ4124" s="63"/>
      <c r="AK4124" s="63"/>
      <c r="AL4124" s="63"/>
      <c r="AM4124" s="63"/>
      <c r="AN4124" s="63"/>
      <c r="AO4124" s="63"/>
      <c r="AP4124" s="63"/>
      <c r="AQ4124" s="63"/>
      <c r="AR4124" s="63"/>
      <c r="AS4124" s="63"/>
      <c r="AT4124" s="63"/>
      <c r="AU4124" s="63"/>
      <c r="AV4124" s="63"/>
      <c r="AW4124" s="63"/>
      <c r="AX4124" s="63"/>
      <c r="AY4124" s="63"/>
      <c r="AZ4124" s="63"/>
      <c r="BA4124" s="63"/>
      <c r="BB4124" s="63"/>
      <c r="BC4124" s="63"/>
      <c r="BD4124" s="63"/>
      <c r="BE4124" s="63"/>
      <c r="BF4124" s="63"/>
      <c r="BG4124" s="63"/>
      <c r="BH4124" s="63"/>
      <c r="BI4124" s="63"/>
      <c r="BJ4124" s="63"/>
      <c r="BK4124" s="63"/>
      <c r="BL4124" s="63"/>
      <c r="BM4124" s="63"/>
      <c r="BN4124" s="63"/>
      <c r="BO4124" s="63"/>
      <c r="BP4124" s="63"/>
      <c r="BQ4124" s="63"/>
      <c r="BR4124" s="63"/>
      <c r="BS4124" s="63"/>
      <c r="BT4124" s="63"/>
      <c r="BU4124" s="63"/>
      <c r="BV4124" s="63"/>
      <c r="BW4124" s="63"/>
      <c r="BX4124" s="63"/>
      <c r="BY4124" s="63"/>
      <c r="BZ4124" s="63"/>
      <c r="CA4124" s="63"/>
      <c r="CB4124" s="63"/>
      <c r="CC4124" s="63"/>
      <c r="CD4124" s="63"/>
      <c r="CE4124" s="63"/>
      <c r="CF4124" s="63"/>
      <c r="CG4124" s="63"/>
      <c r="CH4124" s="63"/>
      <c r="CI4124" s="63"/>
      <c r="CJ4124" s="63"/>
      <c r="CK4124" s="63"/>
      <c r="CL4124" s="63"/>
      <c r="CM4124" s="63"/>
      <c r="CN4124" s="63"/>
      <c r="CO4124" s="63"/>
      <c r="CP4124" s="63"/>
      <c r="CR4124" s="227"/>
      <c r="CS4124" s="74"/>
    </row>
    <row r="4125" spans="1:97" s="72" customFormat="1" ht="75.75" customHeight="1">
      <c r="A4125" s="63"/>
      <c r="B4125" s="63"/>
      <c r="C4125" s="63"/>
      <c r="D4125" s="63"/>
      <c r="E4125" s="63"/>
      <c r="F4125" s="63"/>
      <c r="G4125" s="63"/>
      <c r="H4125" s="63"/>
      <c r="I4125" s="63"/>
      <c r="J4125" s="63"/>
      <c r="K4125" s="63"/>
      <c r="L4125" s="63"/>
      <c r="M4125" s="63"/>
      <c r="N4125" s="63"/>
      <c r="O4125" s="63"/>
      <c r="P4125" s="63"/>
      <c r="Q4125" s="63"/>
      <c r="R4125" s="63"/>
      <c r="S4125" s="63"/>
      <c r="T4125" s="63"/>
      <c r="U4125" s="63"/>
      <c r="V4125" s="63"/>
      <c r="W4125" s="63"/>
      <c r="X4125" s="63"/>
      <c r="Y4125" s="63"/>
      <c r="Z4125" s="63"/>
      <c r="AA4125" s="63"/>
      <c r="AB4125" s="63"/>
      <c r="AC4125" s="63"/>
      <c r="AD4125" s="63"/>
      <c r="AE4125" s="63"/>
      <c r="AF4125" s="63"/>
      <c r="AG4125" s="63"/>
      <c r="AH4125" s="63"/>
      <c r="AI4125" s="63"/>
      <c r="AJ4125" s="63"/>
      <c r="AK4125" s="63"/>
      <c r="AL4125" s="63"/>
      <c r="AM4125" s="63"/>
      <c r="AN4125" s="63"/>
      <c r="AO4125" s="63"/>
      <c r="AP4125" s="63"/>
      <c r="AQ4125" s="63"/>
      <c r="AR4125" s="63"/>
      <c r="AS4125" s="63"/>
      <c r="AT4125" s="63"/>
      <c r="AU4125" s="63"/>
      <c r="AV4125" s="63"/>
      <c r="AW4125" s="63"/>
      <c r="AX4125" s="63"/>
      <c r="AY4125" s="63"/>
      <c r="AZ4125" s="63"/>
      <c r="BA4125" s="63"/>
      <c r="BB4125" s="63"/>
      <c r="BC4125" s="63"/>
      <c r="BD4125" s="63"/>
      <c r="BE4125" s="63"/>
      <c r="BF4125" s="63"/>
      <c r="BG4125" s="63"/>
      <c r="BH4125" s="63"/>
      <c r="BI4125" s="63"/>
      <c r="BJ4125" s="63"/>
      <c r="BK4125" s="63"/>
      <c r="BL4125" s="63"/>
      <c r="BM4125" s="63"/>
      <c r="BN4125" s="63"/>
      <c r="BO4125" s="63"/>
      <c r="BP4125" s="63"/>
      <c r="BQ4125" s="63"/>
      <c r="BR4125" s="63"/>
      <c r="BS4125" s="63"/>
      <c r="BT4125" s="63"/>
      <c r="BU4125" s="63"/>
      <c r="BV4125" s="63"/>
      <c r="BW4125" s="63"/>
      <c r="BX4125" s="63"/>
      <c r="BY4125" s="63"/>
      <c r="BZ4125" s="63"/>
      <c r="CA4125" s="63"/>
      <c r="CB4125" s="63"/>
      <c r="CC4125" s="63"/>
      <c r="CD4125" s="63"/>
      <c r="CE4125" s="63"/>
      <c r="CF4125" s="63"/>
      <c r="CG4125" s="63"/>
      <c r="CH4125" s="63"/>
      <c r="CI4125" s="63"/>
      <c r="CJ4125" s="63"/>
      <c r="CK4125" s="63"/>
      <c r="CL4125" s="63"/>
      <c r="CM4125" s="63"/>
      <c r="CN4125" s="63"/>
      <c r="CO4125" s="63"/>
      <c r="CP4125" s="63"/>
      <c r="CR4125" s="227"/>
      <c r="CS4125" s="74"/>
    </row>
    <row r="4126" spans="1:97" s="72" customFormat="1" ht="75.75" customHeight="1">
      <c r="A4126" s="63"/>
      <c r="B4126" s="63"/>
      <c r="C4126" s="63"/>
      <c r="D4126" s="63"/>
      <c r="E4126" s="63"/>
      <c r="F4126" s="63"/>
      <c r="G4126" s="63"/>
      <c r="H4126" s="63"/>
      <c r="I4126" s="63"/>
      <c r="J4126" s="63"/>
      <c r="K4126" s="63"/>
      <c r="L4126" s="63"/>
      <c r="M4126" s="63"/>
      <c r="N4126" s="63"/>
      <c r="O4126" s="63"/>
      <c r="P4126" s="63"/>
      <c r="Q4126" s="63"/>
      <c r="R4126" s="63"/>
      <c r="S4126" s="63"/>
      <c r="T4126" s="63"/>
      <c r="U4126" s="63"/>
      <c r="V4126" s="63"/>
      <c r="W4126" s="63"/>
      <c r="X4126" s="63"/>
      <c r="Y4126" s="63"/>
      <c r="Z4126" s="63"/>
      <c r="AA4126" s="63"/>
      <c r="AB4126" s="63"/>
      <c r="AC4126" s="63"/>
      <c r="AD4126" s="63"/>
      <c r="AE4126" s="63"/>
      <c r="AF4126" s="63"/>
      <c r="AG4126" s="63"/>
      <c r="AH4126" s="63"/>
      <c r="AI4126" s="63"/>
      <c r="AJ4126" s="63"/>
      <c r="AK4126" s="63"/>
      <c r="AL4126" s="63"/>
      <c r="AM4126" s="63"/>
      <c r="AN4126" s="63"/>
      <c r="AO4126" s="63"/>
      <c r="AP4126" s="63"/>
      <c r="AQ4126" s="63"/>
      <c r="AR4126" s="63"/>
      <c r="AS4126" s="63"/>
      <c r="AT4126" s="63"/>
      <c r="AU4126" s="63"/>
      <c r="AV4126" s="63"/>
      <c r="AW4126" s="63"/>
      <c r="AX4126" s="63"/>
      <c r="AY4126" s="63"/>
      <c r="AZ4126" s="63"/>
      <c r="BA4126" s="63"/>
      <c r="BB4126" s="63"/>
      <c r="BC4126" s="63"/>
      <c r="BD4126" s="63"/>
      <c r="BE4126" s="63"/>
      <c r="BF4126" s="63"/>
      <c r="BG4126" s="63"/>
      <c r="BH4126" s="63"/>
      <c r="BI4126" s="63"/>
      <c r="BJ4126" s="63"/>
      <c r="BK4126" s="63"/>
      <c r="BL4126" s="63"/>
      <c r="BM4126" s="63"/>
      <c r="BN4126" s="63"/>
      <c r="BO4126" s="63"/>
      <c r="BP4126" s="63"/>
      <c r="BQ4126" s="63"/>
      <c r="BR4126" s="63"/>
      <c r="BS4126" s="63"/>
      <c r="BT4126" s="63"/>
      <c r="BU4126" s="63"/>
      <c r="BV4126" s="63"/>
      <c r="BW4126" s="63"/>
      <c r="BX4126" s="63"/>
      <c r="BY4126" s="63"/>
      <c r="BZ4126" s="63"/>
      <c r="CA4126" s="63"/>
      <c r="CB4126" s="63"/>
      <c r="CC4126" s="63"/>
      <c r="CD4126" s="63"/>
      <c r="CE4126" s="63"/>
      <c r="CF4126" s="63"/>
      <c r="CG4126" s="63"/>
      <c r="CH4126" s="63"/>
      <c r="CI4126" s="63"/>
      <c r="CJ4126" s="63"/>
      <c r="CK4126" s="63"/>
      <c r="CL4126" s="63"/>
      <c r="CM4126" s="63"/>
      <c r="CN4126" s="63"/>
      <c r="CO4126" s="63"/>
      <c r="CP4126" s="63"/>
      <c r="CR4126" s="227"/>
      <c r="CS4126" s="74"/>
    </row>
    <row r="4127" spans="1:97" s="72" customFormat="1" ht="75.75" customHeight="1">
      <c r="A4127" s="63"/>
      <c r="B4127" s="63"/>
      <c r="C4127" s="63"/>
      <c r="D4127" s="63"/>
      <c r="E4127" s="63"/>
      <c r="F4127" s="63"/>
      <c r="G4127" s="63"/>
      <c r="H4127" s="63"/>
      <c r="I4127" s="63"/>
      <c r="J4127" s="63"/>
      <c r="K4127" s="63"/>
      <c r="L4127" s="63"/>
      <c r="M4127" s="63"/>
      <c r="N4127" s="63"/>
      <c r="O4127" s="63"/>
      <c r="P4127" s="63"/>
      <c r="Q4127" s="63"/>
      <c r="R4127" s="63"/>
      <c r="S4127" s="63"/>
      <c r="T4127" s="63"/>
      <c r="U4127" s="63"/>
      <c r="V4127" s="63"/>
      <c r="W4127" s="63"/>
      <c r="X4127" s="63"/>
      <c r="Y4127" s="63"/>
      <c r="Z4127" s="63"/>
      <c r="AA4127" s="63"/>
      <c r="AB4127" s="63"/>
      <c r="AC4127" s="63"/>
      <c r="AD4127" s="63"/>
      <c r="AE4127" s="63"/>
      <c r="AF4127" s="63"/>
      <c r="AG4127" s="63"/>
      <c r="AH4127" s="63"/>
      <c r="AI4127" s="63"/>
      <c r="AJ4127" s="63"/>
      <c r="AK4127" s="63"/>
      <c r="AL4127" s="63"/>
      <c r="AM4127" s="63"/>
      <c r="AN4127" s="63"/>
      <c r="AO4127" s="63"/>
      <c r="AP4127" s="63"/>
      <c r="AQ4127" s="63"/>
      <c r="AR4127" s="63"/>
      <c r="AS4127" s="63"/>
      <c r="AT4127" s="63"/>
      <c r="AU4127" s="63"/>
      <c r="AV4127" s="63"/>
      <c r="AW4127" s="63"/>
      <c r="AX4127" s="63"/>
      <c r="AY4127" s="63"/>
      <c r="AZ4127" s="63"/>
      <c r="BA4127" s="63"/>
      <c r="BB4127" s="63"/>
      <c r="BC4127" s="63"/>
      <c r="BD4127" s="63"/>
      <c r="BE4127" s="63"/>
      <c r="BF4127" s="63"/>
      <c r="BG4127" s="63"/>
      <c r="BH4127" s="63"/>
      <c r="BI4127" s="63"/>
      <c r="BJ4127" s="63"/>
      <c r="BK4127" s="63"/>
      <c r="BL4127" s="63"/>
      <c r="BM4127" s="63"/>
      <c r="BN4127" s="63"/>
      <c r="BO4127" s="63"/>
      <c r="BP4127" s="63"/>
      <c r="BQ4127" s="63"/>
      <c r="BR4127" s="63"/>
      <c r="BS4127" s="63"/>
      <c r="BT4127" s="63"/>
      <c r="BU4127" s="63"/>
      <c r="BV4127" s="63"/>
      <c r="BW4127" s="63"/>
      <c r="BX4127" s="63"/>
      <c r="BY4127" s="63"/>
      <c r="BZ4127" s="63"/>
      <c r="CA4127" s="63"/>
      <c r="CB4127" s="63"/>
      <c r="CC4127" s="63"/>
      <c r="CD4127" s="63"/>
      <c r="CE4127" s="63"/>
      <c r="CF4127" s="63"/>
      <c r="CG4127" s="63"/>
      <c r="CH4127" s="63"/>
      <c r="CI4127" s="63"/>
      <c r="CJ4127" s="63"/>
      <c r="CK4127" s="63"/>
      <c r="CL4127" s="63"/>
      <c r="CM4127" s="63"/>
      <c r="CN4127" s="63"/>
      <c r="CO4127" s="63"/>
      <c r="CP4127" s="63"/>
      <c r="CR4127" s="227"/>
      <c r="CS4127" s="74"/>
    </row>
    <row r="4128" spans="1:97" s="72" customFormat="1" ht="75.75" customHeight="1">
      <c r="A4128" s="63"/>
      <c r="B4128" s="63"/>
      <c r="C4128" s="63"/>
      <c r="D4128" s="63"/>
      <c r="E4128" s="63"/>
      <c r="F4128" s="63"/>
      <c r="G4128" s="63"/>
      <c r="H4128" s="63"/>
      <c r="I4128" s="63"/>
      <c r="J4128" s="63"/>
      <c r="K4128" s="63"/>
      <c r="L4128" s="63"/>
      <c r="M4128" s="63"/>
      <c r="N4128" s="63"/>
      <c r="O4128" s="63"/>
      <c r="P4128" s="63"/>
      <c r="Q4128" s="63"/>
      <c r="R4128" s="63"/>
      <c r="S4128" s="63"/>
      <c r="T4128" s="63"/>
      <c r="U4128" s="63"/>
      <c r="V4128" s="63"/>
      <c r="W4128" s="63"/>
      <c r="X4128" s="63"/>
      <c r="Y4128" s="63"/>
      <c r="Z4128" s="63"/>
      <c r="AA4128" s="63"/>
      <c r="AB4128" s="63"/>
      <c r="AC4128" s="63"/>
      <c r="AD4128" s="63"/>
      <c r="AE4128" s="63"/>
      <c r="AF4128" s="63"/>
      <c r="AG4128" s="63"/>
      <c r="AH4128" s="63"/>
      <c r="AI4128" s="63"/>
      <c r="AJ4128" s="63"/>
      <c r="AK4128" s="63"/>
      <c r="AL4128" s="63"/>
      <c r="AM4128" s="63"/>
      <c r="AN4128" s="63"/>
      <c r="AO4128" s="63"/>
      <c r="AP4128" s="63"/>
      <c r="AQ4128" s="63"/>
      <c r="AR4128" s="63"/>
      <c r="AS4128" s="63"/>
      <c r="AT4128" s="63"/>
      <c r="AU4128" s="63"/>
      <c r="AV4128" s="63"/>
      <c r="AW4128" s="63"/>
      <c r="AX4128" s="63"/>
      <c r="AY4128" s="63"/>
      <c r="AZ4128" s="63"/>
      <c r="BA4128" s="63"/>
      <c r="BB4128" s="63"/>
      <c r="BC4128" s="63"/>
      <c r="BD4128" s="63"/>
      <c r="BE4128" s="63"/>
      <c r="BF4128" s="63"/>
      <c r="BG4128" s="63"/>
      <c r="BH4128" s="63"/>
      <c r="BI4128" s="63"/>
      <c r="BJ4128" s="63"/>
      <c r="BK4128" s="63"/>
      <c r="BL4128" s="63"/>
      <c r="BM4128" s="63"/>
      <c r="BN4128" s="63"/>
      <c r="BO4128" s="63"/>
      <c r="BP4128" s="63"/>
      <c r="BQ4128" s="63"/>
      <c r="BR4128" s="63"/>
      <c r="BS4128" s="63"/>
      <c r="BT4128" s="63"/>
      <c r="BU4128" s="63"/>
      <c r="BV4128" s="63"/>
      <c r="BW4128" s="63"/>
      <c r="BX4128" s="63"/>
      <c r="BY4128" s="63"/>
      <c r="BZ4128" s="63"/>
      <c r="CA4128" s="63"/>
      <c r="CB4128" s="63"/>
      <c r="CC4128" s="63"/>
      <c r="CD4128" s="63"/>
      <c r="CE4128" s="63"/>
      <c r="CF4128" s="63"/>
      <c r="CG4128" s="63"/>
      <c r="CH4128" s="63"/>
      <c r="CI4128" s="63"/>
      <c r="CJ4128" s="63"/>
      <c r="CK4128" s="63"/>
      <c r="CL4128" s="63"/>
      <c r="CM4128" s="63"/>
      <c r="CN4128" s="63"/>
      <c r="CO4128" s="63"/>
      <c r="CP4128" s="63"/>
      <c r="CR4128" s="227"/>
      <c r="CS4128" s="74"/>
    </row>
    <row r="4129" spans="1:97" s="72" customFormat="1" ht="75.75" customHeight="1">
      <c r="A4129" s="63"/>
      <c r="B4129" s="63"/>
      <c r="C4129" s="63"/>
      <c r="D4129" s="63"/>
      <c r="E4129" s="63"/>
      <c r="F4129" s="63"/>
      <c r="G4129" s="63"/>
      <c r="H4129" s="63"/>
      <c r="I4129" s="63"/>
      <c r="J4129" s="63"/>
      <c r="K4129" s="63"/>
      <c r="L4129" s="63"/>
      <c r="M4129" s="63"/>
      <c r="N4129" s="63"/>
      <c r="O4129" s="63"/>
      <c r="P4129" s="63"/>
      <c r="Q4129" s="63"/>
      <c r="R4129" s="63"/>
      <c r="S4129" s="63"/>
      <c r="T4129" s="63"/>
      <c r="U4129" s="63"/>
      <c r="V4129" s="63"/>
      <c r="W4129" s="63"/>
      <c r="X4129" s="63"/>
      <c r="Y4129" s="63"/>
      <c r="Z4129" s="63"/>
      <c r="AA4129" s="63"/>
      <c r="AB4129" s="63"/>
      <c r="AC4129" s="63"/>
      <c r="AD4129" s="63"/>
      <c r="AE4129" s="63"/>
      <c r="AF4129" s="63"/>
      <c r="AG4129" s="63"/>
      <c r="AH4129" s="63"/>
      <c r="AI4129" s="63"/>
      <c r="AJ4129" s="63"/>
      <c r="AK4129" s="63"/>
      <c r="AL4129" s="63"/>
      <c r="AM4129" s="63"/>
      <c r="AN4129" s="63"/>
      <c r="AO4129" s="63"/>
      <c r="AP4129" s="63"/>
      <c r="AQ4129" s="63"/>
      <c r="AR4129" s="63"/>
      <c r="AS4129" s="63"/>
      <c r="AT4129" s="63"/>
      <c r="AU4129" s="63"/>
      <c r="AV4129" s="63"/>
      <c r="AW4129" s="63"/>
      <c r="AX4129" s="63"/>
      <c r="AY4129" s="63"/>
      <c r="AZ4129" s="63"/>
      <c r="BA4129" s="63"/>
      <c r="BB4129" s="63"/>
      <c r="BC4129" s="63"/>
      <c r="BD4129" s="63"/>
      <c r="BE4129" s="63"/>
      <c r="BF4129" s="63"/>
      <c r="BG4129" s="63"/>
      <c r="BH4129" s="63"/>
      <c r="BI4129" s="63"/>
      <c r="BJ4129" s="63"/>
      <c r="BK4129" s="63"/>
      <c r="BL4129" s="63"/>
      <c r="BM4129" s="63"/>
      <c r="BN4129" s="63"/>
      <c r="BO4129" s="63"/>
      <c r="BP4129" s="63"/>
      <c r="BQ4129" s="63"/>
      <c r="BR4129" s="63"/>
      <c r="BS4129" s="63"/>
      <c r="BT4129" s="63"/>
      <c r="BU4129" s="63"/>
      <c r="BV4129" s="63"/>
      <c r="BW4129" s="63"/>
      <c r="BX4129" s="63"/>
      <c r="BY4129" s="63"/>
      <c r="BZ4129" s="63"/>
      <c r="CA4129" s="63"/>
      <c r="CB4129" s="63"/>
      <c r="CC4129" s="63"/>
      <c r="CD4129" s="63"/>
      <c r="CE4129" s="63"/>
      <c r="CF4129" s="63"/>
      <c r="CG4129" s="63"/>
      <c r="CH4129" s="63"/>
      <c r="CI4129" s="63"/>
      <c r="CJ4129" s="63"/>
      <c r="CK4129" s="63"/>
      <c r="CL4129" s="63"/>
      <c r="CM4129" s="63"/>
      <c r="CN4129" s="63"/>
      <c r="CO4129" s="63"/>
      <c r="CP4129" s="63"/>
      <c r="CR4129" s="227"/>
      <c r="CS4129" s="74"/>
    </row>
    <row r="4130" spans="1:97" s="72" customFormat="1" ht="75.75" customHeight="1">
      <c r="A4130" s="63"/>
      <c r="B4130" s="63"/>
      <c r="C4130" s="63"/>
      <c r="D4130" s="63"/>
      <c r="E4130" s="63"/>
      <c r="F4130" s="63"/>
      <c r="G4130" s="63"/>
      <c r="H4130" s="63"/>
      <c r="I4130" s="63"/>
      <c r="J4130" s="63"/>
      <c r="K4130" s="63"/>
      <c r="L4130" s="63"/>
      <c r="M4130" s="63"/>
      <c r="N4130" s="63"/>
      <c r="O4130" s="63"/>
      <c r="P4130" s="63"/>
      <c r="Q4130" s="63"/>
      <c r="R4130" s="63"/>
      <c r="S4130" s="63"/>
      <c r="T4130" s="63"/>
      <c r="U4130" s="63"/>
      <c r="V4130" s="63"/>
      <c r="W4130" s="63"/>
      <c r="X4130" s="63"/>
      <c r="Y4130" s="63"/>
      <c r="Z4130" s="63"/>
      <c r="AA4130" s="63"/>
      <c r="AB4130" s="63"/>
      <c r="AC4130" s="63"/>
      <c r="AD4130" s="63"/>
      <c r="AE4130" s="63"/>
      <c r="AF4130" s="63"/>
      <c r="AG4130" s="63"/>
      <c r="AH4130" s="63"/>
      <c r="AI4130" s="63"/>
      <c r="AJ4130" s="63"/>
      <c r="AK4130" s="63"/>
      <c r="AL4130" s="63"/>
      <c r="AM4130" s="63"/>
      <c r="AN4130" s="63"/>
      <c r="AO4130" s="63"/>
      <c r="AP4130" s="63"/>
      <c r="AQ4130" s="63"/>
      <c r="AR4130" s="63"/>
      <c r="AS4130" s="63"/>
      <c r="AT4130" s="63"/>
      <c r="AU4130" s="63"/>
      <c r="AV4130" s="63"/>
      <c r="AW4130" s="63"/>
      <c r="AX4130" s="63"/>
      <c r="AY4130" s="63"/>
      <c r="AZ4130" s="63"/>
      <c r="BA4130" s="63"/>
      <c r="BB4130" s="63"/>
      <c r="BC4130" s="63"/>
      <c r="BD4130" s="63"/>
      <c r="BE4130" s="63"/>
      <c r="BF4130" s="63"/>
      <c r="BG4130" s="63"/>
      <c r="BH4130" s="63"/>
      <c r="BI4130" s="63"/>
      <c r="BJ4130" s="63"/>
      <c r="BK4130" s="63"/>
      <c r="BL4130" s="63"/>
      <c r="BM4130" s="63"/>
      <c r="BN4130" s="63"/>
      <c r="BO4130" s="63"/>
      <c r="BP4130" s="63"/>
      <c r="BQ4130" s="63"/>
      <c r="BR4130" s="63"/>
      <c r="BS4130" s="63"/>
      <c r="BT4130" s="63"/>
      <c r="BU4130" s="63"/>
      <c r="BV4130" s="63"/>
      <c r="BW4130" s="63"/>
      <c r="BX4130" s="63"/>
      <c r="BY4130" s="63"/>
      <c r="BZ4130" s="63"/>
      <c r="CA4130" s="63"/>
      <c r="CB4130" s="63"/>
      <c r="CC4130" s="63"/>
      <c r="CD4130" s="63"/>
      <c r="CE4130" s="63"/>
      <c r="CF4130" s="63"/>
      <c r="CG4130" s="63"/>
      <c r="CH4130" s="63"/>
      <c r="CI4130" s="63"/>
      <c r="CJ4130" s="63"/>
      <c r="CK4130" s="63"/>
      <c r="CL4130" s="63"/>
      <c r="CM4130" s="63"/>
      <c r="CN4130" s="63"/>
      <c r="CO4130" s="63"/>
      <c r="CP4130" s="63"/>
      <c r="CR4130" s="227"/>
      <c r="CS4130" s="74"/>
    </row>
    <row r="4131" spans="1:97" s="72" customFormat="1" ht="75.75" customHeight="1">
      <c r="A4131" s="63"/>
      <c r="B4131" s="63"/>
      <c r="C4131" s="63"/>
      <c r="D4131" s="63"/>
      <c r="E4131" s="63"/>
      <c r="F4131" s="63"/>
      <c r="G4131" s="63"/>
      <c r="H4131" s="63"/>
      <c r="I4131" s="63"/>
      <c r="J4131" s="63"/>
      <c r="K4131" s="63"/>
      <c r="L4131" s="63"/>
      <c r="M4131" s="63"/>
      <c r="N4131" s="63"/>
      <c r="O4131" s="63"/>
      <c r="P4131" s="63"/>
      <c r="Q4131" s="63"/>
      <c r="R4131" s="63"/>
      <c r="S4131" s="63"/>
      <c r="T4131" s="63"/>
      <c r="U4131" s="63"/>
      <c r="V4131" s="63"/>
      <c r="W4131" s="63"/>
      <c r="X4131" s="63"/>
      <c r="Y4131" s="63"/>
      <c r="Z4131" s="63"/>
      <c r="AA4131" s="63"/>
      <c r="AB4131" s="63"/>
      <c r="AC4131" s="63"/>
      <c r="AD4131" s="63"/>
      <c r="AE4131" s="63"/>
      <c r="AF4131" s="63"/>
      <c r="AG4131" s="63"/>
      <c r="AH4131" s="63"/>
      <c r="AI4131" s="63"/>
      <c r="AJ4131" s="63"/>
      <c r="AK4131" s="63"/>
      <c r="AL4131" s="63"/>
      <c r="AM4131" s="63"/>
      <c r="AN4131" s="63"/>
      <c r="AO4131" s="63"/>
      <c r="AP4131" s="63"/>
      <c r="AQ4131" s="63"/>
      <c r="AR4131" s="63"/>
      <c r="AS4131" s="63"/>
      <c r="AT4131" s="63"/>
      <c r="AU4131" s="63"/>
      <c r="AV4131" s="63"/>
      <c r="AW4131" s="63"/>
      <c r="AX4131" s="63"/>
      <c r="AY4131" s="63"/>
      <c r="AZ4131" s="63"/>
      <c r="BA4131" s="63"/>
      <c r="BB4131" s="63"/>
      <c r="BC4131" s="63"/>
      <c r="BD4131" s="63"/>
      <c r="BE4131" s="63"/>
      <c r="BF4131" s="63"/>
      <c r="BG4131" s="63"/>
      <c r="BH4131" s="63"/>
      <c r="BI4131" s="63"/>
      <c r="BJ4131" s="63"/>
      <c r="BK4131" s="63"/>
      <c r="BL4131" s="63"/>
      <c r="BM4131" s="63"/>
      <c r="BN4131" s="63"/>
      <c r="BO4131" s="63"/>
      <c r="BP4131" s="63"/>
      <c r="BQ4131" s="63"/>
      <c r="BR4131" s="63"/>
      <c r="BS4131" s="63"/>
      <c r="BT4131" s="63"/>
      <c r="BU4131" s="63"/>
      <c r="BV4131" s="63"/>
      <c r="BW4131" s="63"/>
      <c r="BX4131" s="63"/>
      <c r="BY4131" s="63"/>
      <c r="BZ4131" s="63"/>
      <c r="CA4131" s="63"/>
      <c r="CB4131" s="63"/>
      <c r="CC4131" s="63"/>
      <c r="CD4131" s="63"/>
      <c r="CE4131" s="63"/>
      <c r="CF4131" s="63"/>
      <c r="CG4131" s="63"/>
      <c r="CH4131" s="63"/>
      <c r="CI4131" s="63"/>
      <c r="CJ4131" s="63"/>
      <c r="CK4131" s="63"/>
      <c r="CL4131" s="63"/>
      <c r="CM4131" s="63"/>
      <c r="CN4131" s="63"/>
      <c r="CO4131" s="63"/>
      <c r="CP4131" s="63"/>
      <c r="CR4131" s="227"/>
      <c r="CS4131" s="74"/>
    </row>
    <row r="4132" spans="1:97" s="72" customFormat="1" ht="75.75" customHeight="1">
      <c r="A4132" s="63"/>
      <c r="B4132" s="63"/>
      <c r="C4132" s="63"/>
      <c r="D4132" s="63"/>
      <c r="E4132" s="63"/>
      <c r="F4132" s="63"/>
      <c r="G4132" s="63"/>
      <c r="H4132" s="63"/>
      <c r="I4132" s="63"/>
      <c r="J4132" s="63"/>
      <c r="K4132" s="63"/>
      <c r="L4132" s="63"/>
      <c r="M4132" s="63"/>
      <c r="N4132" s="63"/>
      <c r="O4132" s="63"/>
      <c r="P4132" s="63"/>
      <c r="Q4132" s="63"/>
      <c r="R4132" s="63"/>
      <c r="S4132" s="63"/>
      <c r="T4132" s="63"/>
      <c r="U4132" s="63"/>
      <c r="V4132" s="63"/>
      <c r="W4132" s="63"/>
      <c r="X4132" s="63"/>
      <c r="Y4132" s="63"/>
      <c r="Z4132" s="63"/>
      <c r="AA4132" s="63"/>
      <c r="AB4132" s="63"/>
      <c r="AC4132" s="63"/>
      <c r="AD4132" s="63"/>
      <c r="AE4132" s="63"/>
      <c r="AF4132" s="63"/>
      <c r="AG4132" s="63"/>
      <c r="AH4132" s="63"/>
      <c r="AI4132" s="63"/>
      <c r="AJ4132" s="63"/>
      <c r="AK4132" s="63"/>
      <c r="AL4132" s="63"/>
      <c r="AM4132" s="63"/>
      <c r="AN4132" s="63"/>
      <c r="AO4132" s="63"/>
      <c r="AP4132" s="63"/>
      <c r="AQ4132" s="63"/>
      <c r="AR4132" s="63"/>
      <c r="AS4132" s="63"/>
      <c r="AT4132" s="63"/>
      <c r="AU4132" s="63"/>
      <c r="AV4132" s="63"/>
      <c r="AW4132" s="63"/>
      <c r="AX4132" s="63"/>
      <c r="AY4132" s="63"/>
      <c r="AZ4132" s="63"/>
      <c r="BA4132" s="63"/>
      <c r="BB4132" s="63"/>
      <c r="BC4132" s="63"/>
      <c r="BD4132" s="63"/>
      <c r="BE4132" s="63"/>
      <c r="BF4132" s="63"/>
      <c r="BG4132" s="63"/>
      <c r="BH4132" s="63"/>
      <c r="BI4132" s="63"/>
      <c r="BJ4132" s="63"/>
      <c r="BK4132" s="63"/>
      <c r="BL4132" s="63"/>
      <c r="BM4132" s="63"/>
      <c r="BN4132" s="63"/>
      <c r="BO4132" s="63"/>
      <c r="BP4132" s="63"/>
      <c r="BQ4132" s="63"/>
      <c r="BR4132" s="63"/>
      <c r="BS4132" s="63"/>
      <c r="BT4132" s="63"/>
      <c r="BU4132" s="63"/>
      <c r="BV4132" s="63"/>
      <c r="BW4132" s="63"/>
      <c r="BX4132" s="63"/>
      <c r="BY4132" s="63"/>
      <c r="BZ4132" s="63"/>
      <c r="CA4132" s="63"/>
      <c r="CB4132" s="63"/>
      <c r="CC4132" s="63"/>
      <c r="CD4132" s="63"/>
      <c r="CE4132" s="63"/>
      <c r="CF4132" s="63"/>
      <c r="CG4132" s="63"/>
      <c r="CH4132" s="63"/>
      <c r="CI4132" s="63"/>
      <c r="CJ4132" s="63"/>
      <c r="CK4132" s="63"/>
      <c r="CL4132" s="63"/>
      <c r="CM4132" s="63"/>
      <c r="CN4132" s="63"/>
      <c r="CO4132" s="63"/>
      <c r="CP4132" s="63"/>
      <c r="CR4132" s="227"/>
      <c r="CS4132" s="74"/>
    </row>
    <row r="4133" spans="1:97" s="72" customFormat="1" ht="75.75" customHeight="1">
      <c r="A4133" s="63"/>
      <c r="B4133" s="63"/>
      <c r="C4133" s="63"/>
      <c r="D4133" s="63"/>
      <c r="E4133" s="63"/>
      <c r="F4133" s="63"/>
      <c r="G4133" s="63"/>
      <c r="H4133" s="63"/>
      <c r="I4133" s="63"/>
      <c r="J4133" s="63"/>
      <c r="K4133" s="63"/>
      <c r="L4133" s="63"/>
      <c r="M4133" s="63"/>
      <c r="N4133" s="63"/>
      <c r="O4133" s="63"/>
      <c r="P4133" s="63"/>
      <c r="Q4133" s="63"/>
      <c r="R4133" s="63"/>
      <c r="S4133" s="63"/>
      <c r="T4133" s="63"/>
      <c r="U4133" s="63"/>
      <c r="V4133" s="63"/>
      <c r="W4133" s="63"/>
      <c r="X4133" s="63"/>
      <c r="Y4133" s="63"/>
      <c r="Z4133" s="63"/>
      <c r="AA4133" s="63"/>
      <c r="AB4133" s="63"/>
      <c r="AC4133" s="63"/>
      <c r="AD4133" s="63"/>
      <c r="AE4133" s="63"/>
      <c r="AF4133" s="63"/>
      <c r="AG4133" s="63"/>
      <c r="AH4133" s="63"/>
      <c r="AI4133" s="63"/>
      <c r="AJ4133" s="63"/>
      <c r="AK4133" s="63"/>
      <c r="AL4133" s="63"/>
      <c r="AM4133" s="63"/>
      <c r="AN4133" s="63"/>
      <c r="AO4133" s="63"/>
      <c r="AP4133" s="63"/>
      <c r="AQ4133" s="63"/>
      <c r="AR4133" s="63"/>
      <c r="AS4133" s="63"/>
      <c r="AT4133" s="63"/>
      <c r="AU4133" s="63"/>
      <c r="AV4133" s="63"/>
      <c r="AW4133" s="63"/>
      <c r="AX4133" s="63"/>
      <c r="AY4133" s="63"/>
      <c r="AZ4133" s="63"/>
      <c r="BA4133" s="63"/>
      <c r="BB4133" s="63"/>
      <c r="BC4133" s="63"/>
      <c r="BD4133" s="63"/>
      <c r="BE4133" s="63"/>
      <c r="BF4133" s="63"/>
      <c r="BG4133" s="63"/>
      <c r="BH4133" s="63"/>
      <c r="BI4133" s="63"/>
      <c r="BJ4133" s="63"/>
      <c r="BK4133" s="63"/>
      <c r="BL4133" s="63"/>
      <c r="BM4133" s="63"/>
      <c r="BN4133" s="63"/>
      <c r="BO4133" s="63"/>
      <c r="BP4133" s="63"/>
      <c r="BQ4133" s="63"/>
      <c r="BR4133" s="63"/>
      <c r="BS4133" s="63"/>
      <c r="BT4133" s="63"/>
      <c r="BU4133" s="63"/>
      <c r="BV4133" s="63"/>
      <c r="BW4133" s="63"/>
      <c r="BX4133" s="63"/>
      <c r="BY4133" s="63"/>
      <c r="BZ4133" s="63"/>
      <c r="CA4133" s="63"/>
      <c r="CB4133" s="63"/>
      <c r="CC4133" s="63"/>
      <c r="CD4133" s="63"/>
      <c r="CE4133" s="63"/>
      <c r="CF4133" s="63"/>
      <c r="CG4133" s="63"/>
      <c r="CH4133" s="63"/>
      <c r="CI4133" s="63"/>
      <c r="CJ4133" s="63"/>
      <c r="CK4133" s="63"/>
      <c r="CL4133" s="63"/>
      <c r="CM4133" s="63"/>
      <c r="CN4133" s="63"/>
      <c r="CO4133" s="63"/>
      <c r="CP4133" s="63"/>
      <c r="CR4133" s="227"/>
      <c r="CS4133" s="74"/>
    </row>
    <row r="4134" spans="1:97" s="72" customFormat="1" ht="75.75" customHeight="1">
      <c r="A4134" s="63"/>
      <c r="B4134" s="63"/>
      <c r="C4134" s="63"/>
      <c r="D4134" s="63"/>
      <c r="E4134" s="63"/>
      <c r="F4134" s="63"/>
      <c r="G4134" s="63"/>
      <c r="H4134" s="63"/>
      <c r="I4134" s="63"/>
      <c r="J4134" s="63"/>
      <c r="K4134" s="63"/>
      <c r="L4134" s="63"/>
      <c r="M4134" s="63"/>
      <c r="N4134" s="63"/>
      <c r="O4134" s="63"/>
      <c r="P4134" s="63"/>
      <c r="Q4134" s="63"/>
      <c r="R4134" s="63"/>
      <c r="S4134" s="63"/>
      <c r="T4134" s="63"/>
      <c r="U4134" s="63"/>
      <c r="V4134" s="63"/>
      <c r="W4134" s="63"/>
      <c r="X4134" s="63"/>
      <c r="Y4134" s="63"/>
      <c r="Z4134" s="63"/>
      <c r="AA4134" s="63"/>
      <c r="AB4134" s="63"/>
      <c r="AC4134" s="63"/>
      <c r="AD4134" s="63"/>
      <c r="AE4134" s="63"/>
      <c r="AF4134" s="63"/>
      <c r="AG4134" s="63"/>
      <c r="AH4134" s="63"/>
      <c r="AI4134" s="63"/>
      <c r="AJ4134" s="63"/>
      <c r="AK4134" s="63"/>
      <c r="AL4134" s="63"/>
      <c r="AM4134" s="63"/>
      <c r="AN4134" s="63"/>
      <c r="AO4134" s="63"/>
      <c r="AP4134" s="63"/>
      <c r="AQ4134" s="63"/>
      <c r="AR4134" s="63"/>
      <c r="AS4134" s="63"/>
      <c r="AT4134" s="63"/>
      <c r="AU4134" s="63"/>
      <c r="AV4134" s="63"/>
      <c r="AW4134" s="63"/>
      <c r="AX4134" s="63"/>
      <c r="AY4134" s="63"/>
      <c r="AZ4134" s="63"/>
      <c r="BA4134" s="63"/>
      <c r="BB4134" s="63"/>
      <c r="BC4134" s="63"/>
      <c r="BD4134" s="63"/>
      <c r="BE4134" s="63"/>
      <c r="BF4134" s="63"/>
      <c r="BG4134" s="63"/>
      <c r="BH4134" s="63"/>
      <c r="BI4134" s="63"/>
      <c r="BJ4134" s="63"/>
      <c r="BK4134" s="63"/>
      <c r="BL4134" s="63"/>
      <c r="BM4134" s="63"/>
      <c r="BN4134" s="63"/>
      <c r="BO4134" s="63"/>
      <c r="BP4134" s="63"/>
      <c r="BQ4134" s="63"/>
      <c r="BR4134" s="63"/>
      <c r="BS4134" s="63"/>
      <c r="BT4134" s="63"/>
      <c r="BU4134" s="63"/>
      <c r="BV4134" s="63"/>
      <c r="BW4134" s="63"/>
      <c r="BX4134" s="63"/>
      <c r="BY4134" s="63"/>
      <c r="BZ4134" s="63"/>
      <c r="CA4134" s="63"/>
      <c r="CB4134" s="63"/>
      <c r="CC4134" s="63"/>
      <c r="CD4134" s="63"/>
      <c r="CE4134" s="63"/>
      <c r="CF4134" s="63"/>
      <c r="CG4134" s="63"/>
      <c r="CH4134" s="63"/>
      <c r="CI4134" s="63"/>
      <c r="CJ4134" s="63"/>
      <c r="CK4134" s="63"/>
      <c r="CL4134" s="63"/>
      <c r="CM4134" s="63"/>
      <c r="CN4134" s="63"/>
      <c r="CO4134" s="63"/>
      <c r="CP4134" s="63"/>
      <c r="CR4134" s="227"/>
      <c r="CS4134" s="74"/>
    </row>
    <row r="4135" spans="1:97" s="72" customFormat="1" ht="75.75" customHeight="1">
      <c r="A4135" s="63"/>
      <c r="B4135" s="63"/>
      <c r="C4135" s="63"/>
      <c r="D4135" s="63"/>
      <c r="E4135" s="63"/>
      <c r="F4135" s="63"/>
      <c r="G4135" s="63"/>
      <c r="H4135" s="63"/>
      <c r="I4135" s="63"/>
      <c r="J4135" s="63"/>
      <c r="K4135" s="63"/>
      <c r="L4135" s="63"/>
      <c r="M4135" s="63"/>
      <c r="N4135" s="63"/>
      <c r="O4135" s="63"/>
      <c r="P4135" s="63"/>
      <c r="Q4135" s="63"/>
      <c r="R4135" s="63"/>
      <c r="S4135" s="63"/>
      <c r="T4135" s="63"/>
      <c r="U4135" s="63"/>
      <c r="V4135" s="63"/>
      <c r="W4135" s="63"/>
      <c r="X4135" s="63"/>
      <c r="Y4135" s="63"/>
      <c r="Z4135" s="63"/>
      <c r="AA4135" s="63"/>
      <c r="AB4135" s="63"/>
      <c r="AC4135" s="63"/>
      <c r="AD4135" s="63"/>
      <c r="AE4135" s="63"/>
      <c r="AF4135" s="63"/>
      <c r="AG4135" s="63"/>
      <c r="AH4135" s="63"/>
      <c r="AI4135" s="63"/>
      <c r="AJ4135" s="63"/>
      <c r="AK4135" s="63"/>
      <c r="AL4135" s="63"/>
      <c r="AM4135" s="63"/>
      <c r="AN4135" s="63"/>
      <c r="AO4135" s="63"/>
      <c r="AP4135" s="63"/>
      <c r="AQ4135" s="63"/>
      <c r="AR4135" s="63"/>
      <c r="AS4135" s="63"/>
      <c r="AT4135" s="63"/>
      <c r="AU4135" s="63"/>
      <c r="AV4135" s="63"/>
      <c r="AW4135" s="63"/>
      <c r="AX4135" s="63"/>
      <c r="AY4135" s="63"/>
      <c r="AZ4135" s="63"/>
      <c r="BA4135" s="63"/>
      <c r="BB4135" s="63"/>
      <c r="BC4135" s="63"/>
      <c r="BD4135" s="63"/>
      <c r="BE4135" s="63"/>
      <c r="BF4135" s="63"/>
      <c r="BG4135" s="63"/>
      <c r="BH4135" s="63"/>
      <c r="BI4135" s="63"/>
      <c r="BJ4135" s="63"/>
      <c r="BK4135" s="63"/>
      <c r="BL4135" s="63"/>
      <c r="BM4135" s="63"/>
      <c r="BN4135" s="63"/>
      <c r="BO4135" s="63"/>
      <c r="BP4135" s="63"/>
      <c r="BQ4135" s="63"/>
      <c r="BR4135" s="63"/>
      <c r="BS4135" s="63"/>
      <c r="BT4135" s="63"/>
      <c r="BU4135" s="63"/>
      <c r="BV4135" s="63"/>
      <c r="BW4135" s="63"/>
      <c r="BX4135" s="63"/>
      <c r="BY4135" s="63"/>
      <c r="BZ4135" s="63"/>
      <c r="CA4135" s="63"/>
      <c r="CB4135" s="63"/>
      <c r="CC4135" s="63"/>
      <c r="CD4135" s="63"/>
      <c r="CE4135" s="63"/>
      <c r="CF4135" s="63"/>
      <c r="CG4135" s="63"/>
      <c r="CH4135" s="63"/>
      <c r="CI4135" s="63"/>
      <c r="CJ4135" s="63"/>
      <c r="CK4135" s="63"/>
      <c r="CL4135" s="63"/>
      <c r="CM4135" s="63"/>
      <c r="CN4135" s="63"/>
      <c r="CO4135" s="63"/>
      <c r="CP4135" s="63"/>
      <c r="CR4135" s="227"/>
      <c r="CS4135" s="74"/>
    </row>
    <row r="4136" spans="1:97" s="72" customFormat="1" ht="75.75" customHeight="1">
      <c r="A4136" s="63"/>
      <c r="B4136" s="63"/>
      <c r="C4136" s="63"/>
      <c r="D4136" s="63"/>
      <c r="E4136" s="63"/>
      <c r="F4136" s="63"/>
      <c r="G4136" s="63"/>
      <c r="H4136" s="63"/>
      <c r="I4136" s="63"/>
      <c r="J4136" s="63"/>
      <c r="K4136" s="63"/>
      <c r="L4136" s="63"/>
      <c r="M4136" s="63"/>
      <c r="N4136" s="63"/>
      <c r="O4136" s="63"/>
      <c r="P4136" s="63"/>
      <c r="Q4136" s="63"/>
      <c r="R4136" s="63"/>
      <c r="S4136" s="63"/>
      <c r="T4136" s="63"/>
      <c r="U4136" s="63"/>
      <c r="V4136" s="63"/>
      <c r="W4136" s="63"/>
      <c r="X4136" s="63"/>
      <c r="Y4136" s="63"/>
      <c r="Z4136" s="63"/>
      <c r="AA4136" s="63"/>
      <c r="AB4136" s="63"/>
      <c r="AC4136" s="63"/>
      <c r="AD4136" s="63"/>
      <c r="AE4136" s="63"/>
      <c r="AF4136" s="63"/>
      <c r="AG4136" s="63"/>
      <c r="AH4136" s="63"/>
      <c r="AI4136" s="63"/>
      <c r="AJ4136" s="63"/>
      <c r="AK4136" s="63"/>
      <c r="AL4136" s="63"/>
      <c r="AM4136" s="63"/>
      <c r="AN4136" s="63"/>
      <c r="AO4136" s="63"/>
      <c r="AP4136" s="63"/>
      <c r="AQ4136" s="63"/>
      <c r="AR4136" s="63"/>
      <c r="AS4136" s="63"/>
      <c r="AT4136" s="63"/>
      <c r="AU4136" s="63"/>
      <c r="AV4136" s="63"/>
      <c r="AW4136" s="63"/>
      <c r="AX4136" s="63"/>
      <c r="AY4136" s="63"/>
      <c r="AZ4136" s="63"/>
      <c r="BA4136" s="63"/>
      <c r="BB4136" s="63"/>
      <c r="BC4136" s="63"/>
      <c r="BD4136" s="63"/>
      <c r="BE4136" s="63"/>
      <c r="BF4136" s="63"/>
      <c r="BG4136" s="63"/>
      <c r="BH4136" s="63"/>
      <c r="BI4136" s="63"/>
      <c r="BJ4136" s="63"/>
      <c r="BK4136" s="63"/>
      <c r="BL4136" s="63"/>
      <c r="BM4136" s="63"/>
      <c r="BN4136" s="63"/>
      <c r="BO4136" s="63"/>
      <c r="BP4136" s="63"/>
      <c r="BQ4136" s="63"/>
      <c r="BR4136" s="63"/>
      <c r="BS4136" s="63"/>
      <c r="BT4136" s="63"/>
      <c r="BU4136" s="63"/>
      <c r="BV4136" s="63"/>
      <c r="BW4136" s="63"/>
      <c r="BX4136" s="63"/>
      <c r="BY4136" s="63"/>
      <c r="BZ4136" s="63"/>
      <c r="CA4136" s="63"/>
      <c r="CB4136" s="63"/>
      <c r="CC4136" s="63"/>
      <c r="CD4136" s="63"/>
      <c r="CE4136" s="63"/>
      <c r="CF4136" s="63"/>
      <c r="CG4136" s="63"/>
      <c r="CH4136" s="63"/>
      <c r="CI4136" s="63"/>
      <c r="CJ4136" s="63"/>
      <c r="CK4136" s="63"/>
      <c r="CL4136" s="63"/>
      <c r="CM4136" s="63"/>
      <c r="CN4136" s="63"/>
      <c r="CO4136" s="63"/>
      <c r="CP4136" s="63"/>
      <c r="CR4136" s="227"/>
      <c r="CS4136" s="74"/>
    </row>
    <row r="4137" spans="1:97" s="72" customFormat="1" ht="75.75" customHeight="1">
      <c r="A4137" s="63"/>
      <c r="B4137" s="63"/>
      <c r="C4137" s="63"/>
      <c r="D4137" s="63"/>
      <c r="E4137" s="63"/>
      <c r="F4137" s="63"/>
      <c r="G4137" s="63"/>
      <c r="H4137" s="63"/>
      <c r="I4137" s="63"/>
      <c r="J4137" s="63"/>
      <c r="K4137" s="63"/>
      <c r="L4137" s="63"/>
      <c r="M4137" s="63"/>
      <c r="N4137" s="63"/>
      <c r="O4137" s="63"/>
      <c r="P4137" s="63"/>
      <c r="Q4137" s="63"/>
      <c r="R4137" s="63"/>
      <c r="S4137" s="63"/>
      <c r="T4137" s="63"/>
      <c r="U4137" s="63"/>
      <c r="V4137" s="63"/>
      <c r="W4137" s="63"/>
      <c r="X4137" s="63"/>
      <c r="Y4137" s="63"/>
      <c r="Z4137" s="63"/>
      <c r="AA4137" s="63"/>
      <c r="AB4137" s="63"/>
      <c r="AC4137" s="63"/>
      <c r="AD4137" s="63"/>
      <c r="AE4137" s="63"/>
      <c r="AF4137" s="63"/>
      <c r="AG4137" s="63"/>
      <c r="AH4137" s="63"/>
      <c r="AI4137" s="63"/>
      <c r="AJ4137" s="63"/>
      <c r="AK4137" s="63"/>
      <c r="AL4137" s="63"/>
      <c r="AM4137" s="63"/>
      <c r="AN4137" s="63"/>
      <c r="AO4137" s="63"/>
      <c r="AP4137" s="63"/>
      <c r="AQ4137" s="63"/>
      <c r="AR4137" s="63"/>
      <c r="AS4137" s="63"/>
      <c r="AT4137" s="63"/>
      <c r="AU4137" s="63"/>
      <c r="AV4137" s="63"/>
      <c r="AW4137" s="63"/>
      <c r="AX4137" s="63"/>
      <c r="AY4137" s="63"/>
      <c r="AZ4137" s="63"/>
      <c r="BA4137" s="63"/>
      <c r="BB4137" s="63"/>
      <c r="BC4137" s="63"/>
      <c r="BD4137" s="63"/>
      <c r="BE4137" s="63"/>
      <c r="BF4137" s="63"/>
      <c r="BG4137" s="63"/>
      <c r="BH4137" s="63"/>
      <c r="BI4137" s="63"/>
      <c r="BJ4137" s="63"/>
      <c r="BK4137" s="63"/>
      <c r="BL4137" s="63"/>
      <c r="BM4137" s="63"/>
      <c r="BN4137" s="63"/>
      <c r="BO4137" s="63"/>
      <c r="BP4137" s="63"/>
      <c r="BQ4137" s="63"/>
      <c r="BR4137" s="63"/>
      <c r="BS4137" s="63"/>
      <c r="BT4137" s="63"/>
      <c r="BU4137" s="63"/>
      <c r="BV4137" s="63"/>
      <c r="BW4137" s="63"/>
      <c r="BX4137" s="63"/>
      <c r="BY4137" s="63"/>
      <c r="BZ4137" s="63"/>
      <c r="CA4137" s="63"/>
      <c r="CB4137" s="63"/>
      <c r="CC4137" s="63"/>
      <c r="CD4137" s="63"/>
      <c r="CE4137" s="63"/>
      <c r="CF4137" s="63"/>
      <c r="CG4137" s="63"/>
      <c r="CH4137" s="63"/>
      <c r="CI4137" s="63"/>
      <c r="CJ4137" s="63"/>
      <c r="CK4137" s="63"/>
      <c r="CL4137" s="63"/>
      <c r="CM4137" s="63"/>
      <c r="CN4137" s="63"/>
      <c r="CO4137" s="63"/>
      <c r="CP4137" s="63"/>
      <c r="CR4137" s="227"/>
      <c r="CS4137" s="74"/>
    </row>
    <row r="4138" spans="1:97" s="72" customFormat="1" ht="75.75" customHeight="1">
      <c r="A4138" s="63"/>
      <c r="B4138" s="63"/>
      <c r="C4138" s="63"/>
      <c r="D4138" s="63"/>
      <c r="E4138" s="63"/>
      <c r="F4138" s="63"/>
      <c r="G4138" s="63"/>
      <c r="H4138" s="63"/>
      <c r="I4138" s="63"/>
      <c r="J4138" s="63"/>
      <c r="K4138" s="63"/>
      <c r="L4138" s="63"/>
      <c r="M4138" s="63"/>
      <c r="N4138" s="63"/>
      <c r="O4138" s="63"/>
      <c r="P4138" s="63"/>
      <c r="Q4138" s="63"/>
      <c r="R4138" s="63"/>
      <c r="S4138" s="63"/>
      <c r="T4138" s="63"/>
      <c r="U4138" s="63"/>
      <c r="V4138" s="63"/>
      <c r="W4138" s="63"/>
      <c r="X4138" s="63"/>
      <c r="Y4138" s="63"/>
      <c r="Z4138" s="63"/>
      <c r="AA4138" s="63"/>
      <c r="AB4138" s="63"/>
      <c r="AC4138" s="63"/>
      <c r="AD4138" s="63"/>
      <c r="AE4138" s="63"/>
      <c r="AF4138" s="63"/>
      <c r="AG4138" s="63"/>
      <c r="AH4138" s="63"/>
      <c r="AI4138" s="63"/>
      <c r="AJ4138" s="63"/>
      <c r="AK4138" s="63"/>
      <c r="AL4138" s="63"/>
      <c r="AM4138" s="63"/>
      <c r="AN4138" s="63"/>
      <c r="AO4138" s="63"/>
      <c r="AP4138" s="63"/>
      <c r="AQ4138" s="63"/>
      <c r="AR4138" s="63"/>
      <c r="AS4138" s="63"/>
      <c r="AT4138" s="63"/>
      <c r="AU4138" s="63"/>
      <c r="AV4138" s="63"/>
      <c r="AW4138" s="63"/>
      <c r="AX4138" s="63"/>
      <c r="AY4138" s="63"/>
      <c r="AZ4138" s="63"/>
      <c r="BA4138" s="63"/>
      <c r="BB4138" s="63"/>
      <c r="BC4138" s="63"/>
      <c r="BD4138" s="63"/>
      <c r="BE4138" s="63"/>
      <c r="BF4138" s="63"/>
      <c r="BG4138" s="63"/>
      <c r="BH4138" s="63"/>
      <c r="BI4138" s="63"/>
      <c r="BJ4138" s="63"/>
      <c r="BK4138" s="63"/>
      <c r="BL4138" s="63"/>
      <c r="BM4138" s="63"/>
      <c r="BN4138" s="63"/>
      <c r="BO4138" s="63"/>
      <c r="BP4138" s="63"/>
      <c r="BQ4138" s="63"/>
      <c r="BR4138" s="63"/>
      <c r="BS4138" s="63"/>
      <c r="BT4138" s="63"/>
      <c r="BU4138" s="63"/>
      <c r="BV4138" s="63"/>
      <c r="BW4138" s="63"/>
      <c r="BX4138" s="63"/>
      <c r="BY4138" s="63"/>
      <c r="BZ4138" s="63"/>
      <c r="CA4138" s="63"/>
      <c r="CB4138" s="63"/>
      <c r="CC4138" s="63"/>
      <c r="CD4138" s="63"/>
      <c r="CE4138" s="63"/>
      <c r="CF4138" s="63"/>
      <c r="CG4138" s="63"/>
      <c r="CH4138" s="63"/>
      <c r="CI4138" s="63"/>
      <c r="CJ4138" s="63"/>
      <c r="CK4138" s="63"/>
      <c r="CL4138" s="63"/>
      <c r="CM4138" s="63"/>
      <c r="CN4138" s="63"/>
      <c r="CO4138" s="63"/>
      <c r="CP4138" s="63"/>
      <c r="CR4138" s="227"/>
      <c r="CS4138" s="74"/>
    </row>
    <row r="4139" spans="1:97" s="72" customFormat="1" ht="75.75" customHeight="1">
      <c r="A4139" s="63"/>
      <c r="B4139" s="63"/>
      <c r="C4139" s="63"/>
      <c r="D4139" s="63"/>
      <c r="E4139" s="63"/>
      <c r="F4139" s="63"/>
      <c r="G4139" s="63"/>
      <c r="H4139" s="63"/>
      <c r="I4139" s="63"/>
      <c r="J4139" s="63"/>
      <c r="K4139" s="63"/>
      <c r="L4139" s="63"/>
      <c r="M4139" s="63"/>
      <c r="N4139" s="63"/>
      <c r="O4139" s="63"/>
      <c r="P4139" s="63"/>
      <c r="Q4139" s="63"/>
      <c r="R4139" s="63"/>
      <c r="S4139" s="63"/>
      <c r="T4139" s="63"/>
      <c r="U4139" s="63"/>
      <c r="V4139" s="63"/>
      <c r="W4139" s="63"/>
      <c r="X4139" s="63"/>
      <c r="Y4139" s="63"/>
      <c r="Z4139" s="63"/>
      <c r="AA4139" s="63"/>
      <c r="AB4139" s="63"/>
      <c r="AC4139" s="63"/>
      <c r="AD4139" s="63"/>
      <c r="AE4139" s="63"/>
      <c r="AF4139" s="63"/>
      <c r="AG4139" s="63"/>
      <c r="AH4139" s="63"/>
      <c r="AI4139" s="63"/>
      <c r="AJ4139" s="63"/>
      <c r="AK4139" s="63"/>
      <c r="AL4139" s="63"/>
      <c r="AM4139" s="63"/>
      <c r="AN4139" s="63"/>
      <c r="AO4139" s="63"/>
      <c r="AP4139" s="63"/>
      <c r="AQ4139" s="63"/>
      <c r="AR4139" s="63"/>
      <c r="AS4139" s="63"/>
      <c r="AT4139" s="63"/>
      <c r="AU4139" s="63"/>
      <c r="AV4139" s="63"/>
      <c r="AW4139" s="63"/>
      <c r="AX4139" s="63"/>
      <c r="AY4139" s="63"/>
      <c r="AZ4139" s="63"/>
      <c r="BA4139" s="63"/>
      <c r="BB4139" s="63"/>
      <c r="BC4139" s="63"/>
      <c r="BD4139" s="63"/>
      <c r="BE4139" s="63"/>
      <c r="BF4139" s="63"/>
      <c r="BG4139" s="63"/>
      <c r="BH4139" s="63"/>
      <c r="BI4139" s="63"/>
      <c r="BJ4139" s="63"/>
      <c r="BK4139" s="63"/>
      <c r="BL4139" s="63"/>
      <c r="BM4139" s="63"/>
      <c r="BN4139" s="63"/>
      <c r="BO4139" s="63"/>
      <c r="BP4139" s="63"/>
      <c r="BQ4139" s="63"/>
      <c r="BR4139" s="63"/>
      <c r="BS4139" s="63"/>
      <c r="BT4139" s="63"/>
      <c r="BU4139" s="63"/>
      <c r="BV4139" s="63"/>
      <c r="BW4139" s="63"/>
      <c r="BX4139" s="63"/>
      <c r="BY4139" s="63"/>
      <c r="BZ4139" s="63"/>
      <c r="CA4139" s="63"/>
      <c r="CB4139" s="63"/>
      <c r="CC4139" s="63"/>
      <c r="CD4139" s="63"/>
      <c r="CE4139" s="63"/>
      <c r="CF4139" s="63"/>
      <c r="CG4139" s="63"/>
      <c r="CH4139" s="63"/>
      <c r="CI4139" s="63"/>
      <c r="CJ4139" s="63"/>
      <c r="CK4139" s="63"/>
      <c r="CL4139" s="63"/>
      <c r="CM4139" s="63"/>
      <c r="CN4139" s="63"/>
      <c r="CO4139" s="63"/>
      <c r="CP4139" s="63"/>
      <c r="CR4139" s="227"/>
      <c r="CS4139" s="74"/>
    </row>
    <row r="4140" spans="1:97" s="72" customFormat="1" ht="75.75" customHeight="1">
      <c r="A4140" s="63"/>
      <c r="B4140" s="63"/>
      <c r="C4140" s="63"/>
      <c r="D4140" s="63"/>
      <c r="E4140" s="63"/>
      <c r="F4140" s="63"/>
      <c r="G4140" s="63"/>
      <c r="H4140" s="63"/>
      <c r="I4140" s="63"/>
      <c r="J4140" s="63"/>
      <c r="K4140" s="63"/>
      <c r="L4140" s="63"/>
      <c r="M4140" s="63"/>
      <c r="N4140" s="63"/>
      <c r="O4140" s="63"/>
      <c r="P4140" s="63"/>
      <c r="Q4140" s="63"/>
      <c r="R4140" s="63"/>
      <c r="S4140" s="63"/>
      <c r="T4140" s="63"/>
      <c r="U4140" s="63"/>
      <c r="V4140" s="63"/>
      <c r="W4140" s="63"/>
      <c r="X4140" s="63"/>
      <c r="Y4140" s="63"/>
      <c r="Z4140" s="63"/>
      <c r="AA4140" s="63"/>
      <c r="AB4140" s="63"/>
      <c r="AC4140" s="63"/>
      <c r="AD4140" s="63"/>
      <c r="AE4140" s="63"/>
      <c r="AF4140" s="63"/>
      <c r="AG4140" s="63"/>
      <c r="AH4140" s="63"/>
      <c r="AI4140" s="63"/>
      <c r="AJ4140" s="63"/>
      <c r="AK4140" s="63"/>
      <c r="AL4140" s="63"/>
      <c r="AM4140" s="63"/>
      <c r="AN4140" s="63"/>
      <c r="AO4140" s="63"/>
      <c r="AP4140" s="63"/>
      <c r="AQ4140" s="63"/>
      <c r="AR4140" s="63"/>
      <c r="AS4140" s="63"/>
      <c r="AT4140" s="63"/>
      <c r="AU4140" s="63"/>
      <c r="AV4140" s="63"/>
      <c r="AW4140" s="63"/>
      <c r="AX4140" s="63"/>
      <c r="AY4140" s="63"/>
      <c r="AZ4140" s="63"/>
      <c r="BA4140" s="63"/>
      <c r="BB4140" s="63"/>
      <c r="BC4140" s="63"/>
      <c r="BD4140" s="63"/>
      <c r="BE4140" s="63"/>
      <c r="BF4140" s="63"/>
      <c r="BG4140" s="63"/>
      <c r="BH4140" s="63"/>
      <c r="BI4140" s="63"/>
      <c r="BJ4140" s="63"/>
      <c r="BK4140" s="63"/>
      <c r="BL4140" s="63"/>
      <c r="BM4140" s="63"/>
      <c r="BN4140" s="63"/>
      <c r="BO4140" s="63"/>
      <c r="BP4140" s="63"/>
      <c r="BQ4140" s="63"/>
      <c r="BR4140" s="63"/>
      <c r="BS4140" s="63"/>
      <c r="BT4140" s="63"/>
      <c r="BU4140" s="63"/>
      <c r="BV4140" s="63"/>
      <c r="BW4140" s="63"/>
      <c r="BX4140" s="63"/>
      <c r="BY4140" s="63"/>
      <c r="BZ4140" s="63"/>
      <c r="CA4140" s="63"/>
      <c r="CB4140" s="63"/>
      <c r="CC4140" s="63"/>
      <c r="CD4140" s="63"/>
      <c r="CE4140" s="63"/>
      <c r="CF4140" s="63"/>
      <c r="CG4140" s="63"/>
      <c r="CH4140" s="63"/>
      <c r="CI4140" s="63"/>
      <c r="CJ4140" s="63"/>
      <c r="CK4140" s="63"/>
      <c r="CL4140" s="63"/>
      <c r="CM4140" s="63"/>
      <c r="CN4140" s="63"/>
      <c r="CO4140" s="63"/>
      <c r="CP4140" s="63"/>
      <c r="CR4140" s="227"/>
      <c r="CS4140" s="74"/>
    </row>
    <row r="4141" spans="1:97" s="72" customFormat="1" ht="75.75" customHeight="1">
      <c r="A4141" s="63"/>
      <c r="B4141" s="63"/>
      <c r="C4141" s="63"/>
      <c r="D4141" s="63"/>
      <c r="E4141" s="63"/>
      <c r="F4141" s="63"/>
      <c r="G4141" s="63"/>
      <c r="H4141" s="63"/>
      <c r="I4141" s="63"/>
      <c r="J4141" s="63"/>
      <c r="K4141" s="63"/>
      <c r="L4141" s="63"/>
      <c r="M4141" s="63"/>
      <c r="N4141" s="63"/>
      <c r="O4141" s="63"/>
      <c r="P4141" s="63"/>
      <c r="Q4141" s="63"/>
      <c r="R4141" s="63"/>
      <c r="S4141" s="63"/>
      <c r="T4141" s="63"/>
      <c r="U4141" s="63"/>
      <c r="V4141" s="63"/>
      <c r="W4141" s="63"/>
      <c r="X4141" s="63"/>
      <c r="Y4141" s="63"/>
      <c r="Z4141" s="63"/>
      <c r="AA4141" s="63"/>
      <c r="AB4141" s="63"/>
      <c r="AC4141" s="63"/>
      <c r="AD4141" s="63"/>
      <c r="AE4141" s="63"/>
      <c r="AF4141" s="63"/>
      <c r="AG4141" s="63"/>
      <c r="AH4141" s="63"/>
      <c r="AI4141" s="63"/>
      <c r="AJ4141" s="63"/>
      <c r="AK4141" s="63"/>
      <c r="AL4141" s="63"/>
      <c r="AM4141" s="63"/>
      <c r="AN4141" s="63"/>
      <c r="AO4141" s="63"/>
      <c r="AP4141" s="63"/>
      <c r="AQ4141" s="63"/>
      <c r="AR4141" s="63"/>
      <c r="AS4141" s="63"/>
      <c r="AT4141" s="63"/>
      <c r="AU4141" s="63"/>
      <c r="AV4141" s="63"/>
      <c r="AW4141" s="63"/>
      <c r="AX4141" s="63"/>
      <c r="AY4141" s="63"/>
      <c r="AZ4141" s="63"/>
      <c r="BA4141" s="63"/>
      <c r="BB4141" s="63"/>
      <c r="BC4141" s="63"/>
      <c r="BD4141" s="63"/>
      <c r="BE4141" s="63"/>
      <c r="BF4141" s="63"/>
      <c r="BG4141" s="63"/>
      <c r="BH4141" s="63"/>
      <c r="BI4141" s="63"/>
      <c r="BJ4141" s="63"/>
      <c r="BK4141" s="63"/>
      <c r="BL4141" s="63"/>
      <c r="BM4141" s="63"/>
      <c r="BN4141" s="63"/>
      <c r="BO4141" s="63"/>
      <c r="BP4141" s="63"/>
      <c r="BQ4141" s="63"/>
      <c r="BR4141" s="63"/>
      <c r="BS4141" s="63"/>
      <c r="BT4141" s="63"/>
      <c r="BU4141" s="63"/>
      <c r="BV4141" s="63"/>
      <c r="BW4141" s="63"/>
      <c r="BX4141" s="63"/>
      <c r="BY4141" s="63"/>
      <c r="BZ4141" s="63"/>
      <c r="CA4141" s="63"/>
      <c r="CB4141" s="63"/>
      <c r="CC4141" s="63"/>
      <c r="CD4141" s="63"/>
      <c r="CE4141" s="63"/>
      <c r="CF4141" s="63"/>
      <c r="CG4141" s="63"/>
      <c r="CH4141" s="63"/>
      <c r="CI4141" s="63"/>
      <c r="CJ4141" s="63"/>
      <c r="CK4141" s="63"/>
      <c r="CL4141" s="63"/>
      <c r="CM4141" s="63"/>
      <c r="CN4141" s="63"/>
      <c r="CO4141" s="63"/>
      <c r="CP4141" s="63"/>
      <c r="CR4141" s="227"/>
      <c r="CS4141" s="74"/>
    </row>
    <row r="4142" spans="1:97" s="72" customFormat="1" ht="75.75" customHeight="1">
      <c r="A4142" s="63"/>
      <c r="B4142" s="63"/>
      <c r="C4142" s="63"/>
      <c r="D4142" s="63"/>
      <c r="E4142" s="63"/>
      <c r="F4142" s="63"/>
      <c r="G4142" s="63"/>
      <c r="H4142" s="63"/>
      <c r="I4142" s="63"/>
      <c r="J4142" s="63"/>
      <c r="K4142" s="63"/>
      <c r="L4142" s="63"/>
      <c r="M4142" s="63"/>
      <c r="N4142" s="63"/>
      <c r="O4142" s="63"/>
      <c r="P4142" s="63"/>
      <c r="Q4142" s="63"/>
      <c r="R4142" s="63"/>
      <c r="S4142" s="63"/>
      <c r="T4142" s="63"/>
      <c r="U4142" s="63"/>
      <c r="V4142" s="63"/>
      <c r="W4142" s="63"/>
      <c r="X4142" s="63"/>
      <c r="Y4142" s="63"/>
      <c r="Z4142" s="63"/>
      <c r="AA4142" s="63"/>
      <c r="AB4142" s="63"/>
      <c r="AC4142" s="63"/>
      <c r="AD4142" s="63"/>
      <c r="AE4142" s="63"/>
      <c r="AF4142" s="63"/>
      <c r="AG4142" s="63"/>
      <c r="AH4142" s="63"/>
      <c r="AI4142" s="63"/>
      <c r="AJ4142" s="63"/>
      <c r="AK4142" s="63"/>
      <c r="AL4142" s="63"/>
      <c r="AM4142" s="63"/>
      <c r="AN4142" s="63"/>
      <c r="AO4142" s="63"/>
      <c r="AP4142" s="63"/>
      <c r="AQ4142" s="63"/>
      <c r="AR4142" s="63"/>
      <c r="AS4142" s="63"/>
      <c r="AT4142" s="63"/>
      <c r="AU4142" s="63"/>
      <c r="AV4142" s="63"/>
      <c r="AW4142" s="63"/>
      <c r="AX4142" s="63"/>
      <c r="AY4142" s="63"/>
      <c r="AZ4142" s="63"/>
      <c r="BA4142" s="63"/>
      <c r="BB4142" s="63"/>
      <c r="BC4142" s="63"/>
      <c r="BD4142" s="63"/>
      <c r="BE4142" s="63"/>
      <c r="BF4142" s="63"/>
      <c r="BG4142" s="63"/>
      <c r="BH4142" s="63"/>
      <c r="BI4142" s="63"/>
      <c r="BJ4142" s="63"/>
      <c r="BK4142" s="63"/>
      <c r="BL4142" s="63"/>
      <c r="BM4142" s="63"/>
      <c r="BN4142" s="63"/>
      <c r="BO4142" s="63"/>
      <c r="BP4142" s="63"/>
      <c r="BQ4142" s="63"/>
      <c r="BR4142" s="63"/>
      <c r="BS4142" s="63"/>
      <c r="BT4142" s="63"/>
      <c r="BU4142" s="63"/>
      <c r="BV4142" s="63"/>
      <c r="BW4142" s="63"/>
      <c r="BX4142" s="63"/>
      <c r="BY4142" s="63"/>
      <c r="BZ4142" s="63"/>
      <c r="CA4142" s="63"/>
      <c r="CB4142" s="63"/>
      <c r="CC4142" s="63"/>
      <c r="CD4142" s="63"/>
      <c r="CE4142" s="63"/>
      <c r="CF4142" s="63"/>
      <c r="CG4142" s="63"/>
      <c r="CH4142" s="63"/>
      <c r="CI4142" s="63"/>
      <c r="CJ4142" s="63"/>
      <c r="CK4142" s="63"/>
      <c r="CL4142" s="63"/>
      <c r="CM4142" s="63"/>
      <c r="CN4142" s="63"/>
      <c r="CO4142" s="63"/>
      <c r="CP4142" s="63"/>
      <c r="CR4142" s="227"/>
      <c r="CS4142" s="74"/>
    </row>
    <row r="4143" spans="1:97" s="72" customFormat="1" ht="75.75" customHeight="1">
      <c r="A4143" s="63"/>
      <c r="B4143" s="63"/>
      <c r="C4143" s="63"/>
      <c r="D4143" s="63"/>
      <c r="E4143" s="63"/>
      <c r="F4143" s="63"/>
      <c r="G4143" s="63"/>
      <c r="H4143" s="63"/>
      <c r="I4143" s="63"/>
      <c r="J4143" s="63"/>
      <c r="K4143" s="63"/>
      <c r="L4143" s="63"/>
      <c r="M4143" s="63"/>
      <c r="N4143" s="63"/>
      <c r="O4143" s="63"/>
      <c r="P4143" s="63"/>
      <c r="Q4143" s="63"/>
      <c r="R4143" s="63"/>
      <c r="S4143" s="63"/>
      <c r="T4143" s="63"/>
      <c r="U4143" s="63"/>
      <c r="V4143" s="63"/>
      <c r="W4143" s="63"/>
      <c r="X4143" s="63"/>
      <c r="Y4143" s="63"/>
      <c r="Z4143" s="63"/>
      <c r="AA4143" s="63"/>
      <c r="AB4143" s="63"/>
      <c r="AC4143" s="63"/>
      <c r="AD4143" s="63"/>
      <c r="AE4143" s="63"/>
      <c r="AF4143" s="63"/>
      <c r="AG4143" s="63"/>
      <c r="AH4143" s="63"/>
      <c r="AI4143" s="63"/>
      <c r="AJ4143" s="63"/>
      <c r="AK4143" s="63"/>
      <c r="AL4143" s="63"/>
      <c r="AM4143" s="63"/>
      <c r="AN4143" s="63"/>
      <c r="AO4143" s="63"/>
      <c r="AP4143" s="63"/>
      <c r="AQ4143" s="63"/>
      <c r="AR4143" s="63"/>
      <c r="AS4143" s="63"/>
      <c r="AT4143" s="63"/>
      <c r="AU4143" s="63"/>
      <c r="AV4143" s="63"/>
      <c r="AW4143" s="63"/>
      <c r="AX4143" s="63"/>
      <c r="AY4143" s="63"/>
      <c r="AZ4143" s="63"/>
      <c r="BA4143" s="63"/>
      <c r="BB4143" s="63"/>
      <c r="BC4143" s="63"/>
      <c r="BD4143" s="63"/>
      <c r="BE4143" s="63"/>
      <c r="BF4143" s="63"/>
      <c r="BG4143" s="63"/>
      <c r="BH4143" s="63"/>
      <c r="BI4143" s="63"/>
      <c r="BJ4143" s="63"/>
      <c r="BK4143" s="63"/>
      <c r="BL4143" s="63"/>
      <c r="BM4143" s="63"/>
      <c r="BN4143" s="63"/>
      <c r="BO4143" s="63"/>
      <c r="BP4143" s="63"/>
      <c r="BQ4143" s="63"/>
      <c r="BR4143" s="63"/>
      <c r="BS4143" s="63"/>
      <c r="BT4143" s="63"/>
      <c r="BU4143" s="63"/>
      <c r="BV4143" s="63"/>
      <c r="BW4143" s="63"/>
      <c r="BX4143" s="63"/>
      <c r="BY4143" s="63"/>
      <c r="BZ4143" s="63"/>
      <c r="CA4143" s="63"/>
      <c r="CB4143" s="63"/>
      <c r="CC4143" s="63"/>
      <c r="CD4143" s="63"/>
      <c r="CE4143" s="63"/>
      <c r="CF4143" s="63"/>
      <c r="CG4143" s="63"/>
      <c r="CH4143" s="63"/>
      <c r="CI4143" s="63"/>
      <c r="CJ4143" s="63"/>
      <c r="CK4143" s="63"/>
      <c r="CL4143" s="63"/>
      <c r="CM4143" s="63"/>
      <c r="CN4143" s="63"/>
      <c r="CO4143" s="63"/>
      <c r="CP4143" s="63"/>
      <c r="CR4143" s="227"/>
      <c r="CS4143" s="74"/>
    </row>
    <row r="4144" spans="1:97" s="72" customFormat="1" ht="75.75" customHeight="1">
      <c r="A4144" s="63"/>
      <c r="B4144" s="63"/>
      <c r="C4144" s="63"/>
      <c r="D4144" s="63"/>
      <c r="E4144" s="63"/>
      <c r="F4144" s="63"/>
      <c r="G4144" s="63"/>
      <c r="H4144" s="63"/>
      <c r="I4144" s="63"/>
      <c r="J4144" s="63"/>
      <c r="K4144" s="63"/>
      <c r="L4144" s="63"/>
      <c r="M4144" s="63"/>
      <c r="N4144" s="63"/>
      <c r="O4144" s="63"/>
      <c r="P4144" s="63"/>
      <c r="Q4144" s="63"/>
      <c r="R4144" s="63"/>
      <c r="S4144" s="63"/>
      <c r="T4144" s="63"/>
      <c r="U4144" s="63"/>
      <c r="V4144" s="63"/>
      <c r="W4144" s="63"/>
      <c r="X4144" s="63"/>
      <c r="Y4144" s="63"/>
      <c r="Z4144" s="63"/>
      <c r="AA4144" s="63"/>
      <c r="AB4144" s="63"/>
      <c r="AC4144" s="63"/>
      <c r="AD4144" s="63"/>
      <c r="AE4144" s="63"/>
      <c r="AF4144" s="63"/>
      <c r="AG4144" s="63"/>
      <c r="AH4144" s="63"/>
      <c r="AI4144" s="63"/>
      <c r="AJ4144" s="63"/>
      <c r="AK4144" s="63"/>
      <c r="AL4144" s="63"/>
      <c r="AM4144" s="63"/>
      <c r="AN4144" s="63"/>
      <c r="AO4144" s="63"/>
      <c r="AP4144" s="63"/>
      <c r="AQ4144" s="63"/>
      <c r="AR4144" s="63"/>
      <c r="AS4144" s="63"/>
      <c r="AT4144" s="63"/>
      <c r="AU4144" s="63"/>
      <c r="AV4144" s="63"/>
      <c r="AW4144" s="63"/>
      <c r="AX4144" s="63"/>
      <c r="AY4144" s="63"/>
      <c r="AZ4144" s="63"/>
      <c r="BA4144" s="63"/>
      <c r="BB4144" s="63"/>
      <c r="BC4144" s="63"/>
      <c r="BD4144" s="63"/>
      <c r="BE4144" s="63"/>
      <c r="BF4144" s="63"/>
      <c r="BG4144" s="63"/>
      <c r="BH4144" s="63"/>
      <c r="BI4144" s="63"/>
      <c r="BJ4144" s="63"/>
      <c r="BK4144" s="63"/>
      <c r="BL4144" s="63"/>
      <c r="BM4144" s="63"/>
      <c r="BN4144" s="63"/>
      <c r="BO4144" s="63"/>
      <c r="BP4144" s="63"/>
      <c r="BQ4144" s="63"/>
      <c r="BR4144" s="63"/>
      <c r="BS4144" s="63"/>
      <c r="BT4144" s="63"/>
      <c r="BU4144" s="63"/>
      <c r="BV4144" s="63"/>
      <c r="BW4144" s="63"/>
      <c r="BX4144" s="63"/>
      <c r="BY4144" s="63"/>
      <c r="BZ4144" s="63"/>
      <c r="CA4144" s="63"/>
      <c r="CB4144" s="63"/>
      <c r="CC4144" s="63"/>
      <c r="CD4144" s="63"/>
      <c r="CE4144" s="63"/>
      <c r="CF4144" s="63"/>
      <c r="CG4144" s="63"/>
      <c r="CH4144" s="63"/>
      <c r="CI4144" s="63"/>
      <c r="CJ4144" s="63"/>
      <c r="CK4144" s="63"/>
      <c r="CL4144" s="63"/>
      <c r="CM4144" s="63"/>
      <c r="CN4144" s="63"/>
      <c r="CO4144" s="63"/>
      <c r="CP4144" s="63"/>
      <c r="CR4144" s="227"/>
      <c r="CS4144" s="74"/>
    </row>
    <row r="4145" spans="1:97" s="72" customFormat="1" ht="75.75" customHeight="1">
      <c r="A4145" s="63"/>
      <c r="B4145" s="63"/>
      <c r="C4145" s="63"/>
      <c r="D4145" s="63"/>
      <c r="E4145" s="63"/>
      <c r="F4145" s="63"/>
      <c r="G4145" s="63"/>
      <c r="H4145" s="63"/>
      <c r="I4145" s="63"/>
      <c r="J4145" s="63"/>
      <c r="K4145" s="63"/>
      <c r="L4145" s="63"/>
      <c r="M4145" s="63"/>
      <c r="N4145" s="63"/>
      <c r="O4145" s="63"/>
      <c r="P4145" s="63"/>
      <c r="Q4145" s="63"/>
      <c r="R4145" s="63"/>
      <c r="S4145" s="63"/>
      <c r="T4145" s="63"/>
      <c r="U4145" s="63"/>
      <c r="V4145" s="63"/>
      <c r="W4145" s="63"/>
      <c r="X4145" s="63"/>
      <c r="Y4145" s="63"/>
      <c r="Z4145" s="63"/>
      <c r="AA4145" s="63"/>
      <c r="AB4145" s="63"/>
      <c r="AC4145" s="63"/>
      <c r="AD4145" s="63"/>
      <c r="AE4145" s="63"/>
      <c r="AF4145" s="63"/>
      <c r="AG4145" s="63"/>
      <c r="AH4145" s="63"/>
      <c r="AI4145" s="63"/>
      <c r="AJ4145" s="63"/>
      <c r="AK4145" s="63"/>
      <c r="AL4145" s="63"/>
      <c r="AM4145" s="63"/>
      <c r="AN4145" s="63"/>
      <c r="AO4145" s="63"/>
      <c r="AP4145" s="63"/>
      <c r="AQ4145" s="63"/>
      <c r="AR4145" s="63"/>
      <c r="AS4145" s="63"/>
      <c r="AT4145" s="63"/>
      <c r="AU4145" s="63"/>
      <c r="AV4145" s="63"/>
      <c r="AW4145" s="63"/>
      <c r="AX4145" s="63"/>
      <c r="AY4145" s="63"/>
      <c r="AZ4145" s="63"/>
      <c r="BA4145" s="63"/>
      <c r="BB4145" s="63"/>
      <c r="BC4145" s="63"/>
      <c r="BD4145" s="63"/>
      <c r="BE4145" s="63"/>
      <c r="BF4145" s="63"/>
      <c r="BG4145" s="63"/>
      <c r="BH4145" s="63"/>
      <c r="BI4145" s="63"/>
      <c r="BJ4145" s="63"/>
      <c r="BK4145" s="63"/>
      <c r="BL4145" s="63"/>
      <c r="BM4145" s="63"/>
      <c r="BN4145" s="63"/>
      <c r="BO4145" s="63"/>
      <c r="BP4145" s="63"/>
      <c r="BQ4145" s="63"/>
      <c r="BR4145" s="63"/>
      <c r="BS4145" s="63"/>
      <c r="BT4145" s="63"/>
      <c r="BU4145" s="63"/>
      <c r="BV4145" s="63"/>
      <c r="BW4145" s="63"/>
      <c r="BX4145" s="63"/>
      <c r="BY4145" s="63"/>
      <c r="BZ4145" s="63"/>
      <c r="CA4145" s="63"/>
      <c r="CB4145" s="63"/>
      <c r="CC4145" s="63"/>
      <c r="CD4145" s="63"/>
      <c r="CE4145" s="63"/>
      <c r="CF4145" s="63"/>
      <c r="CG4145" s="63"/>
      <c r="CH4145" s="63"/>
      <c r="CI4145" s="63"/>
      <c r="CJ4145" s="63"/>
      <c r="CK4145" s="63"/>
      <c r="CL4145" s="63"/>
      <c r="CM4145" s="63"/>
      <c r="CN4145" s="63"/>
      <c r="CO4145" s="63"/>
      <c r="CP4145" s="63"/>
      <c r="CR4145" s="227"/>
      <c r="CS4145" s="74"/>
    </row>
    <row r="4146" spans="1:97" s="72" customFormat="1" ht="75.75" customHeight="1">
      <c r="A4146" s="63"/>
      <c r="B4146" s="63"/>
      <c r="C4146" s="63"/>
      <c r="D4146" s="63"/>
      <c r="E4146" s="63"/>
      <c r="F4146" s="63"/>
      <c r="G4146" s="63"/>
      <c r="H4146" s="63"/>
      <c r="I4146" s="63"/>
      <c r="J4146" s="63"/>
      <c r="K4146" s="63"/>
      <c r="L4146" s="63"/>
      <c r="M4146" s="63"/>
      <c r="N4146" s="63"/>
      <c r="O4146" s="63"/>
      <c r="P4146" s="63"/>
      <c r="Q4146" s="63"/>
      <c r="R4146" s="63"/>
      <c r="S4146" s="63"/>
      <c r="T4146" s="63"/>
      <c r="U4146" s="63"/>
      <c r="V4146" s="63"/>
      <c r="W4146" s="63"/>
      <c r="X4146" s="63"/>
      <c r="Y4146" s="63"/>
      <c r="Z4146" s="63"/>
      <c r="AA4146" s="63"/>
      <c r="AB4146" s="63"/>
      <c r="AC4146" s="63"/>
      <c r="AD4146" s="63"/>
      <c r="AE4146" s="63"/>
      <c r="AF4146" s="63"/>
      <c r="AG4146" s="63"/>
      <c r="AH4146" s="63"/>
      <c r="AI4146" s="63"/>
      <c r="AJ4146" s="63"/>
      <c r="AK4146" s="63"/>
      <c r="AL4146" s="63"/>
      <c r="AM4146" s="63"/>
      <c r="AN4146" s="63"/>
      <c r="AO4146" s="63"/>
      <c r="AP4146" s="63"/>
      <c r="AQ4146" s="63"/>
      <c r="AR4146" s="63"/>
      <c r="AS4146" s="63"/>
      <c r="AT4146" s="63"/>
      <c r="AU4146" s="63"/>
      <c r="AV4146" s="63"/>
      <c r="AW4146" s="63"/>
      <c r="AX4146" s="63"/>
      <c r="AY4146" s="63"/>
      <c r="AZ4146" s="63"/>
      <c r="BA4146" s="63"/>
      <c r="BB4146" s="63"/>
      <c r="BC4146" s="63"/>
      <c r="BD4146" s="63"/>
      <c r="BE4146" s="63"/>
      <c r="BF4146" s="63"/>
      <c r="BG4146" s="63"/>
      <c r="BH4146" s="63"/>
      <c r="BI4146" s="63"/>
      <c r="BJ4146" s="63"/>
      <c r="BK4146" s="63"/>
      <c r="BL4146" s="63"/>
      <c r="BM4146" s="63"/>
      <c r="BN4146" s="63"/>
      <c r="BO4146" s="63"/>
      <c r="BP4146" s="63"/>
      <c r="BQ4146" s="63"/>
      <c r="BR4146" s="63"/>
      <c r="BS4146" s="63"/>
      <c r="BT4146" s="63"/>
      <c r="BU4146" s="63"/>
      <c r="BV4146" s="63"/>
      <c r="BW4146" s="63"/>
      <c r="BX4146" s="63"/>
      <c r="BY4146" s="63"/>
      <c r="BZ4146" s="63"/>
      <c r="CA4146" s="63"/>
      <c r="CB4146" s="63"/>
      <c r="CC4146" s="63"/>
      <c r="CD4146" s="63"/>
      <c r="CE4146" s="63"/>
      <c r="CF4146" s="63"/>
      <c r="CG4146" s="63"/>
      <c r="CH4146" s="63"/>
      <c r="CI4146" s="63"/>
      <c r="CJ4146" s="63"/>
      <c r="CK4146" s="63"/>
      <c r="CL4146" s="63"/>
      <c r="CM4146" s="63"/>
      <c r="CN4146" s="63"/>
      <c r="CO4146" s="63"/>
      <c r="CP4146" s="63"/>
      <c r="CR4146" s="227"/>
      <c r="CS4146" s="74"/>
    </row>
    <row r="4147" spans="1:97" s="72" customFormat="1" ht="75.75" customHeight="1">
      <c r="A4147" s="63"/>
      <c r="B4147" s="63"/>
      <c r="C4147" s="63"/>
      <c r="D4147" s="63"/>
      <c r="E4147" s="63"/>
      <c r="F4147" s="63"/>
      <c r="G4147" s="63"/>
      <c r="H4147" s="63"/>
      <c r="I4147" s="63"/>
      <c r="J4147" s="63"/>
      <c r="K4147" s="63"/>
      <c r="L4147" s="63"/>
      <c r="M4147" s="63"/>
      <c r="N4147" s="63"/>
      <c r="O4147" s="63"/>
      <c r="P4147" s="63"/>
      <c r="Q4147" s="63"/>
      <c r="R4147" s="63"/>
      <c r="S4147" s="63"/>
      <c r="T4147" s="63"/>
      <c r="U4147" s="63"/>
      <c r="V4147" s="63"/>
      <c r="W4147" s="63"/>
      <c r="X4147" s="63"/>
      <c r="Y4147" s="63"/>
      <c r="Z4147" s="63"/>
      <c r="AA4147" s="63"/>
      <c r="AB4147" s="63"/>
      <c r="AC4147" s="63"/>
      <c r="AD4147" s="63"/>
      <c r="AE4147" s="63"/>
      <c r="AF4147" s="63"/>
      <c r="AG4147" s="63"/>
      <c r="AH4147" s="63"/>
      <c r="AI4147" s="63"/>
      <c r="AJ4147" s="63"/>
      <c r="AK4147" s="63"/>
      <c r="AL4147" s="63"/>
      <c r="AM4147" s="63"/>
      <c r="AN4147" s="63"/>
      <c r="AO4147" s="63"/>
      <c r="AP4147" s="63"/>
      <c r="AQ4147" s="63"/>
      <c r="AR4147" s="63"/>
      <c r="AS4147" s="63"/>
      <c r="AT4147" s="63"/>
      <c r="AU4147" s="63"/>
      <c r="AV4147" s="63"/>
      <c r="AW4147" s="63"/>
      <c r="AX4147" s="63"/>
      <c r="AY4147" s="63"/>
      <c r="AZ4147" s="63"/>
      <c r="BA4147" s="63"/>
      <c r="BB4147" s="63"/>
      <c r="BC4147" s="63"/>
      <c r="BD4147" s="63"/>
      <c r="BE4147" s="63"/>
      <c r="BF4147" s="63"/>
      <c r="BG4147" s="63"/>
      <c r="BH4147" s="63"/>
      <c r="BI4147" s="63"/>
      <c r="BJ4147" s="63"/>
      <c r="BK4147" s="63"/>
      <c r="BL4147" s="63"/>
      <c r="BM4147" s="63"/>
      <c r="BN4147" s="63"/>
      <c r="BO4147" s="63"/>
      <c r="BP4147" s="63"/>
      <c r="BQ4147" s="63"/>
      <c r="BR4147" s="63"/>
      <c r="BS4147" s="63"/>
      <c r="BT4147" s="63"/>
      <c r="BU4147" s="63"/>
      <c r="BV4147" s="63"/>
      <c r="BW4147" s="63"/>
      <c r="BX4147" s="63"/>
      <c r="BY4147" s="63"/>
      <c r="BZ4147" s="63"/>
      <c r="CA4147" s="63"/>
      <c r="CB4147" s="63"/>
      <c r="CC4147" s="63"/>
      <c r="CD4147" s="63"/>
      <c r="CE4147" s="63"/>
      <c r="CF4147" s="63"/>
      <c r="CG4147" s="63"/>
      <c r="CH4147" s="63"/>
      <c r="CI4147" s="63"/>
      <c r="CJ4147" s="63"/>
      <c r="CK4147" s="63"/>
      <c r="CL4147" s="63"/>
      <c r="CM4147" s="63"/>
      <c r="CN4147" s="63"/>
      <c r="CO4147" s="63"/>
      <c r="CP4147" s="63"/>
      <c r="CR4147" s="227"/>
      <c r="CS4147" s="74"/>
    </row>
    <row r="4148" spans="1:97" s="72" customFormat="1" ht="75.75" customHeight="1">
      <c r="A4148" s="63"/>
      <c r="B4148" s="63"/>
      <c r="C4148" s="63"/>
      <c r="D4148" s="63"/>
      <c r="E4148" s="63"/>
      <c r="F4148" s="63"/>
      <c r="G4148" s="63"/>
      <c r="H4148" s="63"/>
      <c r="I4148" s="63"/>
      <c r="J4148" s="63"/>
      <c r="K4148" s="63"/>
      <c r="L4148" s="63"/>
      <c r="M4148" s="63"/>
      <c r="N4148" s="63"/>
      <c r="O4148" s="63"/>
      <c r="P4148" s="63"/>
      <c r="Q4148" s="63"/>
      <c r="R4148" s="63"/>
      <c r="S4148" s="63"/>
      <c r="T4148" s="63"/>
      <c r="U4148" s="63"/>
      <c r="V4148" s="63"/>
      <c r="W4148" s="63"/>
      <c r="X4148" s="63"/>
      <c r="Y4148" s="63"/>
      <c r="Z4148" s="63"/>
      <c r="AA4148" s="63"/>
      <c r="AB4148" s="63"/>
      <c r="AC4148" s="63"/>
      <c r="AD4148" s="63"/>
      <c r="AE4148" s="63"/>
      <c r="AF4148" s="63"/>
      <c r="AG4148" s="63"/>
      <c r="AH4148" s="63"/>
      <c r="AI4148" s="63"/>
      <c r="AJ4148" s="63"/>
      <c r="AK4148" s="63"/>
      <c r="AL4148" s="63"/>
      <c r="AM4148" s="63"/>
      <c r="AN4148" s="63"/>
      <c r="AO4148" s="63"/>
      <c r="AP4148" s="63"/>
      <c r="AQ4148" s="63"/>
      <c r="AR4148" s="63"/>
      <c r="AS4148" s="63"/>
      <c r="AT4148" s="63"/>
      <c r="AU4148" s="63"/>
      <c r="AV4148" s="63"/>
      <c r="AW4148" s="63"/>
      <c r="AX4148" s="63"/>
      <c r="AY4148" s="63"/>
      <c r="AZ4148" s="63"/>
      <c r="BA4148" s="63"/>
      <c r="BB4148" s="63"/>
      <c r="BC4148" s="63"/>
      <c r="BD4148" s="63"/>
      <c r="BE4148" s="63"/>
      <c r="BF4148" s="63"/>
      <c r="BG4148" s="63"/>
      <c r="BH4148" s="63"/>
      <c r="BI4148" s="63"/>
      <c r="BJ4148" s="63"/>
      <c r="BK4148" s="63"/>
      <c r="BL4148" s="63"/>
      <c r="BM4148" s="63"/>
      <c r="BN4148" s="63"/>
      <c r="BO4148" s="63"/>
      <c r="BP4148" s="63"/>
      <c r="BQ4148" s="63"/>
      <c r="BR4148" s="63"/>
      <c r="BS4148" s="63"/>
      <c r="BT4148" s="63"/>
      <c r="BU4148" s="63"/>
      <c r="BV4148" s="63"/>
      <c r="BW4148" s="63"/>
      <c r="BX4148" s="63"/>
      <c r="BY4148" s="63"/>
      <c r="BZ4148" s="63"/>
      <c r="CA4148" s="63"/>
      <c r="CB4148" s="63"/>
      <c r="CC4148" s="63"/>
      <c r="CD4148" s="63"/>
      <c r="CE4148" s="63"/>
      <c r="CF4148" s="63"/>
      <c r="CG4148" s="63"/>
      <c r="CH4148" s="63"/>
      <c r="CI4148" s="63"/>
      <c r="CJ4148" s="63"/>
      <c r="CK4148" s="63"/>
      <c r="CL4148" s="63"/>
      <c r="CM4148" s="63"/>
      <c r="CN4148" s="63"/>
      <c r="CO4148" s="63"/>
      <c r="CP4148" s="63"/>
      <c r="CR4148" s="227"/>
      <c r="CS4148" s="74"/>
    </row>
    <row r="4149" spans="1:97" s="72" customFormat="1" ht="75.75" customHeight="1">
      <c r="A4149" s="63"/>
      <c r="B4149" s="63"/>
      <c r="C4149" s="63"/>
      <c r="D4149" s="63"/>
      <c r="E4149" s="63"/>
      <c r="F4149" s="63"/>
      <c r="G4149" s="63"/>
      <c r="H4149" s="63"/>
      <c r="I4149" s="63"/>
      <c r="J4149" s="63"/>
      <c r="K4149" s="63"/>
      <c r="L4149" s="63"/>
      <c r="M4149" s="63"/>
      <c r="N4149" s="63"/>
      <c r="O4149" s="63"/>
      <c r="P4149" s="63"/>
      <c r="Q4149" s="63"/>
      <c r="R4149" s="63"/>
      <c r="S4149" s="63"/>
      <c r="T4149" s="63"/>
      <c r="U4149" s="63"/>
      <c r="V4149" s="63"/>
      <c r="W4149" s="63"/>
      <c r="X4149" s="63"/>
      <c r="Y4149" s="63"/>
      <c r="Z4149" s="63"/>
      <c r="AA4149" s="63"/>
      <c r="AB4149" s="63"/>
      <c r="AC4149" s="63"/>
      <c r="AD4149" s="63"/>
      <c r="AE4149" s="63"/>
      <c r="AF4149" s="63"/>
      <c r="AG4149" s="63"/>
      <c r="AH4149" s="63"/>
      <c r="AI4149" s="63"/>
      <c r="AJ4149" s="63"/>
      <c r="AK4149" s="63"/>
      <c r="AL4149" s="63"/>
      <c r="AM4149" s="63"/>
      <c r="AN4149" s="63"/>
      <c r="AO4149" s="63"/>
      <c r="AP4149" s="63"/>
      <c r="AQ4149" s="63"/>
      <c r="AR4149" s="63"/>
      <c r="AS4149" s="63"/>
      <c r="AT4149" s="63"/>
      <c r="AU4149" s="63"/>
      <c r="AV4149" s="63"/>
      <c r="AW4149" s="63"/>
      <c r="AX4149" s="63"/>
      <c r="AY4149" s="63"/>
      <c r="AZ4149" s="63"/>
      <c r="BA4149" s="63"/>
      <c r="BB4149" s="63"/>
      <c r="BC4149" s="63"/>
      <c r="BD4149" s="63"/>
      <c r="BE4149" s="63"/>
      <c r="BF4149" s="63"/>
      <c r="BG4149" s="63"/>
      <c r="BH4149" s="63"/>
      <c r="BI4149" s="63"/>
      <c r="BJ4149" s="63"/>
      <c r="BK4149" s="63"/>
      <c r="BL4149" s="63"/>
      <c r="BM4149" s="63"/>
      <c r="BN4149" s="63"/>
      <c r="BO4149" s="63"/>
      <c r="BP4149" s="63"/>
      <c r="BQ4149" s="63"/>
      <c r="BR4149" s="63"/>
      <c r="BS4149" s="63"/>
      <c r="BT4149" s="63"/>
      <c r="BU4149" s="63"/>
      <c r="BV4149" s="63"/>
      <c r="BW4149" s="63"/>
      <c r="BX4149" s="63"/>
      <c r="BY4149" s="63"/>
      <c r="BZ4149" s="63"/>
      <c r="CA4149" s="63"/>
      <c r="CB4149" s="63"/>
      <c r="CC4149" s="63"/>
      <c r="CD4149" s="63"/>
      <c r="CE4149" s="63"/>
      <c r="CF4149" s="63"/>
      <c r="CG4149" s="63"/>
      <c r="CH4149" s="63"/>
      <c r="CI4149" s="63"/>
      <c r="CJ4149" s="63"/>
      <c r="CK4149" s="63"/>
      <c r="CL4149" s="63"/>
      <c r="CM4149" s="63"/>
      <c r="CN4149" s="63"/>
      <c r="CO4149" s="63"/>
      <c r="CP4149" s="63"/>
      <c r="CR4149" s="227"/>
      <c r="CS4149" s="74"/>
    </row>
    <row r="4150" spans="1:97" s="72" customFormat="1" ht="75.75" customHeight="1">
      <c r="A4150" s="63"/>
      <c r="B4150" s="63"/>
      <c r="C4150" s="63"/>
      <c r="D4150" s="63"/>
      <c r="E4150" s="63"/>
      <c r="F4150" s="63"/>
      <c r="G4150" s="63"/>
      <c r="H4150" s="63"/>
      <c r="I4150" s="63"/>
      <c r="J4150" s="63"/>
      <c r="K4150" s="63"/>
      <c r="L4150" s="63"/>
      <c r="M4150" s="63"/>
      <c r="N4150" s="63"/>
      <c r="O4150" s="63"/>
      <c r="P4150" s="63"/>
      <c r="Q4150" s="63"/>
      <c r="R4150" s="63"/>
      <c r="S4150" s="63"/>
      <c r="T4150" s="63"/>
      <c r="U4150" s="63"/>
      <c r="V4150" s="63"/>
      <c r="W4150" s="63"/>
      <c r="X4150" s="63"/>
      <c r="Y4150" s="63"/>
      <c r="Z4150" s="63"/>
      <c r="AA4150" s="63"/>
      <c r="AB4150" s="63"/>
      <c r="AC4150" s="63"/>
      <c r="AD4150" s="63"/>
      <c r="AE4150" s="63"/>
      <c r="AF4150" s="63"/>
      <c r="AG4150" s="63"/>
      <c r="AH4150" s="63"/>
      <c r="AI4150" s="63"/>
      <c r="AJ4150" s="63"/>
      <c r="AK4150" s="63"/>
      <c r="AL4150" s="63"/>
      <c r="AM4150" s="63"/>
      <c r="AN4150" s="63"/>
      <c r="AO4150" s="63"/>
      <c r="AP4150" s="63"/>
      <c r="AQ4150" s="63"/>
      <c r="AR4150" s="63"/>
      <c r="AS4150" s="63"/>
      <c r="AT4150" s="63"/>
      <c r="AU4150" s="63"/>
      <c r="AV4150" s="63"/>
      <c r="AW4150" s="63"/>
      <c r="AX4150" s="63"/>
      <c r="AY4150" s="63"/>
      <c r="AZ4150" s="63"/>
      <c r="BA4150" s="63"/>
      <c r="BB4150" s="63"/>
      <c r="BC4150" s="63"/>
      <c r="BD4150" s="63"/>
      <c r="BE4150" s="63"/>
      <c r="BF4150" s="63"/>
      <c r="BG4150" s="63"/>
      <c r="BH4150" s="63"/>
      <c r="BI4150" s="63"/>
      <c r="BJ4150" s="63"/>
      <c r="BK4150" s="63"/>
      <c r="BL4150" s="63"/>
      <c r="BM4150" s="63"/>
      <c r="BN4150" s="63"/>
      <c r="BO4150" s="63"/>
      <c r="BP4150" s="63"/>
      <c r="BQ4150" s="63"/>
      <c r="BR4150" s="63"/>
      <c r="BS4150" s="63"/>
      <c r="BT4150" s="63"/>
      <c r="BU4150" s="63"/>
      <c r="BV4150" s="63"/>
      <c r="BW4150" s="63"/>
      <c r="BX4150" s="63"/>
      <c r="BY4150" s="63"/>
      <c r="BZ4150" s="63"/>
      <c r="CA4150" s="63"/>
      <c r="CB4150" s="63"/>
      <c r="CC4150" s="63"/>
      <c r="CD4150" s="63"/>
      <c r="CE4150" s="63"/>
      <c r="CF4150" s="63"/>
      <c r="CG4150" s="63"/>
      <c r="CH4150" s="63"/>
      <c r="CI4150" s="63"/>
      <c r="CJ4150" s="63"/>
      <c r="CK4150" s="63"/>
      <c r="CL4150" s="63"/>
      <c r="CM4150" s="63"/>
      <c r="CN4150" s="63"/>
      <c r="CO4150" s="63"/>
      <c r="CP4150" s="63"/>
      <c r="CR4150" s="227"/>
      <c r="CS4150" s="74"/>
    </row>
    <row r="4151" spans="1:97" s="72" customFormat="1" ht="75.75" customHeight="1">
      <c r="A4151" s="63"/>
      <c r="B4151" s="63"/>
      <c r="C4151" s="63"/>
      <c r="D4151" s="63"/>
      <c r="E4151" s="63"/>
      <c r="F4151" s="63"/>
      <c r="G4151" s="63"/>
      <c r="H4151" s="63"/>
      <c r="I4151" s="63"/>
      <c r="J4151" s="63"/>
      <c r="K4151" s="63"/>
      <c r="L4151" s="63"/>
      <c r="M4151" s="63"/>
      <c r="N4151" s="63"/>
      <c r="O4151" s="63"/>
      <c r="P4151" s="63"/>
      <c r="Q4151" s="63"/>
      <c r="R4151" s="63"/>
      <c r="S4151" s="63"/>
      <c r="T4151" s="63"/>
      <c r="U4151" s="63"/>
      <c r="V4151" s="63"/>
      <c r="W4151" s="63"/>
      <c r="X4151" s="63"/>
      <c r="Y4151" s="63"/>
      <c r="Z4151" s="63"/>
      <c r="AA4151" s="63"/>
      <c r="AB4151" s="63"/>
      <c r="AC4151" s="63"/>
      <c r="AD4151" s="63"/>
      <c r="AE4151" s="63"/>
      <c r="AF4151" s="63"/>
      <c r="AG4151" s="63"/>
      <c r="AH4151" s="63"/>
      <c r="AI4151" s="63"/>
      <c r="AJ4151" s="63"/>
      <c r="AK4151" s="63"/>
      <c r="AL4151" s="63"/>
      <c r="AM4151" s="63"/>
      <c r="AN4151" s="63"/>
      <c r="AO4151" s="63"/>
      <c r="AP4151" s="63"/>
      <c r="AQ4151" s="63"/>
      <c r="AR4151" s="63"/>
      <c r="AS4151" s="63"/>
      <c r="AT4151" s="63"/>
      <c r="AU4151" s="63"/>
      <c r="AV4151" s="63"/>
      <c r="AW4151" s="63"/>
      <c r="AX4151" s="63"/>
      <c r="AY4151" s="63"/>
      <c r="AZ4151" s="63"/>
      <c r="BA4151" s="63"/>
      <c r="BB4151" s="63"/>
      <c r="BC4151" s="63"/>
      <c r="BD4151" s="63"/>
      <c r="BE4151" s="63"/>
      <c r="BF4151" s="63"/>
      <c r="BG4151" s="63"/>
      <c r="BH4151" s="63"/>
      <c r="BI4151" s="63"/>
      <c r="BJ4151" s="63"/>
      <c r="BK4151" s="63"/>
      <c r="BL4151" s="63"/>
      <c r="BM4151" s="63"/>
      <c r="BN4151" s="63"/>
      <c r="BO4151" s="63"/>
      <c r="BP4151" s="63"/>
      <c r="BQ4151" s="63"/>
      <c r="BR4151" s="63"/>
      <c r="BS4151" s="63"/>
      <c r="BT4151" s="63"/>
      <c r="BU4151" s="63"/>
      <c r="BV4151" s="63"/>
      <c r="BW4151" s="63"/>
      <c r="BX4151" s="63"/>
      <c r="BY4151" s="63"/>
      <c r="BZ4151" s="63"/>
      <c r="CA4151" s="63"/>
      <c r="CB4151" s="63"/>
      <c r="CC4151" s="63"/>
      <c r="CD4151" s="63"/>
      <c r="CE4151" s="63"/>
      <c r="CF4151" s="63"/>
      <c r="CG4151" s="63"/>
      <c r="CH4151" s="63"/>
      <c r="CI4151" s="63"/>
      <c r="CJ4151" s="63"/>
      <c r="CK4151" s="63"/>
      <c r="CL4151" s="63"/>
      <c r="CM4151" s="63"/>
      <c r="CN4151" s="63"/>
      <c r="CO4151" s="63"/>
      <c r="CP4151" s="63"/>
      <c r="CR4151" s="227"/>
      <c r="CS4151" s="74"/>
    </row>
    <row r="4152" spans="1:97" s="72" customFormat="1" ht="75.75" customHeight="1">
      <c r="A4152" s="63"/>
      <c r="B4152" s="63"/>
      <c r="C4152" s="63"/>
      <c r="D4152" s="63"/>
      <c r="E4152" s="63"/>
      <c r="F4152" s="63"/>
      <c r="G4152" s="63"/>
      <c r="H4152" s="63"/>
      <c r="I4152" s="63"/>
      <c r="J4152" s="63"/>
      <c r="K4152" s="63"/>
      <c r="L4152" s="63"/>
      <c r="M4152" s="63"/>
      <c r="N4152" s="63"/>
      <c r="O4152" s="63"/>
      <c r="P4152" s="63"/>
      <c r="Q4152" s="63"/>
      <c r="R4152" s="63"/>
      <c r="S4152" s="63"/>
      <c r="T4152" s="63"/>
      <c r="U4152" s="63"/>
      <c r="V4152" s="63"/>
      <c r="W4152" s="63"/>
      <c r="X4152" s="63"/>
      <c r="Y4152" s="63"/>
      <c r="Z4152" s="63"/>
      <c r="AA4152" s="63"/>
      <c r="AB4152" s="63"/>
      <c r="AC4152" s="63"/>
      <c r="AD4152" s="63"/>
      <c r="AE4152" s="63"/>
      <c r="AF4152" s="63"/>
      <c r="AG4152" s="63"/>
      <c r="AH4152" s="63"/>
      <c r="AI4152" s="63"/>
      <c r="AJ4152" s="63"/>
      <c r="AK4152" s="63"/>
      <c r="AL4152" s="63"/>
      <c r="AM4152" s="63"/>
      <c r="AN4152" s="63"/>
      <c r="AO4152" s="63"/>
      <c r="AP4152" s="63"/>
      <c r="AQ4152" s="63"/>
      <c r="AR4152" s="63"/>
      <c r="AS4152" s="63"/>
      <c r="AT4152" s="63"/>
      <c r="AU4152" s="63"/>
      <c r="AV4152" s="63"/>
      <c r="AW4152" s="63"/>
      <c r="AX4152" s="63"/>
      <c r="AY4152" s="63"/>
      <c r="AZ4152" s="63"/>
      <c r="BA4152" s="63"/>
      <c r="BB4152" s="63"/>
      <c r="BC4152" s="63"/>
      <c r="BD4152" s="63"/>
      <c r="BE4152" s="63"/>
      <c r="BF4152" s="63"/>
      <c r="BG4152" s="63"/>
      <c r="BH4152" s="63"/>
      <c r="BI4152" s="63"/>
      <c r="BJ4152" s="63"/>
      <c r="BK4152" s="63"/>
      <c r="BL4152" s="63"/>
      <c r="BM4152" s="63"/>
      <c r="BN4152" s="63"/>
      <c r="BO4152" s="63"/>
      <c r="BP4152" s="63"/>
      <c r="BQ4152" s="63"/>
      <c r="BR4152" s="63"/>
      <c r="BS4152" s="63"/>
      <c r="BT4152" s="63"/>
      <c r="BU4152" s="63"/>
      <c r="BV4152" s="63"/>
      <c r="BW4152" s="63"/>
      <c r="BX4152" s="63"/>
      <c r="BY4152" s="63"/>
      <c r="BZ4152" s="63"/>
      <c r="CA4152" s="63"/>
      <c r="CB4152" s="63"/>
      <c r="CC4152" s="63"/>
      <c r="CD4152" s="63"/>
      <c r="CE4152" s="63"/>
      <c r="CF4152" s="63"/>
      <c r="CG4152" s="63"/>
      <c r="CH4152" s="63"/>
      <c r="CI4152" s="63"/>
      <c r="CJ4152" s="63"/>
      <c r="CK4152" s="63"/>
      <c r="CL4152" s="63"/>
      <c r="CM4152" s="63"/>
      <c r="CN4152" s="63"/>
      <c r="CO4152" s="63"/>
      <c r="CP4152" s="63"/>
      <c r="CR4152" s="227"/>
      <c r="CS4152" s="74"/>
    </row>
    <row r="4153" spans="1:97" s="72" customFormat="1" ht="75.75" customHeight="1">
      <c r="A4153" s="63"/>
      <c r="B4153" s="63"/>
      <c r="C4153" s="63"/>
      <c r="D4153" s="63"/>
      <c r="E4153" s="63"/>
      <c r="F4153" s="63"/>
      <c r="G4153" s="63"/>
      <c r="H4153" s="63"/>
      <c r="I4153" s="63"/>
      <c r="J4153" s="63"/>
      <c r="K4153" s="63"/>
      <c r="L4153" s="63"/>
      <c r="M4153" s="63"/>
      <c r="N4153" s="63"/>
      <c r="O4153" s="63"/>
      <c r="P4153" s="63"/>
      <c r="Q4153" s="63"/>
      <c r="R4153" s="63"/>
      <c r="S4153" s="63"/>
      <c r="T4153" s="63"/>
      <c r="U4153" s="63"/>
      <c r="V4153" s="63"/>
      <c r="W4153" s="63"/>
      <c r="X4153" s="63"/>
      <c r="Y4153" s="63"/>
      <c r="Z4153" s="63"/>
      <c r="AA4153" s="63"/>
      <c r="AB4153" s="63"/>
      <c r="AC4153" s="63"/>
      <c r="AD4153" s="63"/>
      <c r="AE4153" s="63"/>
      <c r="AF4153" s="63"/>
      <c r="AG4153" s="63"/>
      <c r="AH4153" s="63"/>
      <c r="AI4153" s="63"/>
      <c r="AJ4153" s="63"/>
      <c r="AK4153" s="63"/>
      <c r="AL4153" s="63"/>
      <c r="AM4153" s="63"/>
      <c r="AN4153" s="63"/>
      <c r="AO4153" s="63"/>
      <c r="AP4153" s="63"/>
      <c r="AQ4153" s="63"/>
      <c r="AR4153" s="63"/>
      <c r="AS4153" s="63"/>
      <c r="AT4153" s="63"/>
      <c r="AU4153" s="63"/>
      <c r="AV4153" s="63"/>
      <c r="AW4153" s="63"/>
      <c r="AX4153" s="63"/>
      <c r="AY4153" s="63"/>
      <c r="AZ4153" s="63"/>
      <c r="BA4153" s="63"/>
      <c r="BB4153" s="63"/>
      <c r="BC4153" s="63"/>
      <c r="BD4153" s="63"/>
      <c r="BE4153" s="63"/>
      <c r="BF4153" s="63"/>
      <c r="BG4153" s="63"/>
      <c r="BH4153" s="63"/>
      <c r="BI4153" s="63"/>
      <c r="BJ4153" s="63"/>
      <c r="BK4153" s="63"/>
      <c r="BL4153" s="63"/>
      <c r="BM4153" s="63"/>
      <c r="BN4153" s="63"/>
      <c r="BO4153" s="63"/>
      <c r="BP4153" s="63"/>
      <c r="BQ4153" s="63"/>
      <c r="BR4153" s="63"/>
      <c r="BS4153" s="63"/>
      <c r="BT4153" s="63"/>
      <c r="BU4153" s="63"/>
      <c r="BV4153" s="63"/>
      <c r="BW4153" s="63"/>
      <c r="BX4153" s="63"/>
      <c r="BY4153" s="63"/>
      <c r="BZ4153" s="63"/>
      <c r="CA4153" s="63"/>
      <c r="CB4153" s="63"/>
      <c r="CC4153" s="63"/>
      <c r="CD4153" s="63"/>
      <c r="CE4153" s="63"/>
      <c r="CF4153" s="63"/>
      <c r="CG4153" s="63"/>
      <c r="CH4153" s="63"/>
      <c r="CI4153" s="63"/>
      <c r="CJ4153" s="63"/>
      <c r="CK4153" s="63"/>
      <c r="CL4153" s="63"/>
      <c r="CM4153" s="63"/>
      <c r="CN4153" s="63"/>
      <c r="CO4153" s="63"/>
      <c r="CP4153" s="63"/>
      <c r="CR4153" s="227"/>
      <c r="CS4153" s="74"/>
    </row>
    <row r="4154" spans="1:97" s="72" customFormat="1" ht="75.75" customHeight="1">
      <c r="A4154" s="63"/>
      <c r="B4154" s="63"/>
      <c r="C4154" s="63"/>
      <c r="D4154" s="63"/>
      <c r="E4154" s="63"/>
      <c r="F4154" s="63"/>
      <c r="G4154" s="63"/>
      <c r="H4154" s="63"/>
      <c r="I4154" s="63"/>
      <c r="J4154" s="63"/>
      <c r="K4154" s="63"/>
      <c r="L4154" s="63"/>
      <c r="M4154" s="63"/>
      <c r="N4154" s="63"/>
      <c r="O4154" s="63"/>
      <c r="P4154" s="63"/>
      <c r="Q4154" s="63"/>
      <c r="R4154" s="63"/>
      <c r="S4154" s="63"/>
      <c r="T4154" s="63"/>
      <c r="U4154" s="63"/>
      <c r="V4154" s="63"/>
      <c r="W4154" s="63"/>
      <c r="X4154" s="63"/>
      <c r="Y4154" s="63"/>
      <c r="Z4154" s="63"/>
      <c r="AA4154" s="63"/>
      <c r="AB4154" s="63"/>
      <c r="AC4154" s="63"/>
      <c r="AD4154" s="63"/>
      <c r="AE4154" s="63"/>
      <c r="AF4154" s="63"/>
      <c r="AG4154" s="63"/>
      <c r="AH4154" s="63"/>
      <c r="AI4154" s="63"/>
      <c r="AJ4154" s="63"/>
      <c r="AK4154" s="63"/>
      <c r="AL4154" s="63"/>
      <c r="AM4154" s="63"/>
      <c r="AN4154" s="63"/>
      <c r="AO4154" s="63"/>
      <c r="AP4154" s="63"/>
      <c r="AQ4154" s="63"/>
      <c r="AR4154" s="63"/>
      <c r="AS4154" s="63"/>
      <c r="AT4154" s="63"/>
      <c r="AU4154" s="63"/>
      <c r="AV4154" s="63"/>
      <c r="AW4154" s="63"/>
      <c r="AX4154" s="63"/>
      <c r="AY4154" s="63"/>
      <c r="AZ4154" s="63"/>
      <c r="BA4154" s="63"/>
      <c r="BB4154" s="63"/>
      <c r="BC4154" s="63"/>
      <c r="BD4154" s="63"/>
      <c r="BE4154" s="63"/>
      <c r="BF4154" s="63"/>
      <c r="BG4154" s="63"/>
      <c r="BH4154" s="63"/>
      <c r="BI4154" s="63"/>
      <c r="BJ4154" s="63"/>
      <c r="BK4154" s="63"/>
      <c r="BL4154" s="63"/>
      <c r="BM4154" s="63"/>
      <c r="BN4154" s="63"/>
      <c r="BO4154" s="63"/>
      <c r="BP4154" s="63"/>
      <c r="BQ4154" s="63"/>
      <c r="BR4154" s="63"/>
      <c r="BS4154" s="63"/>
      <c r="BT4154" s="63"/>
      <c r="BU4154" s="63"/>
      <c r="BV4154" s="63"/>
      <c r="BW4154" s="63"/>
      <c r="BX4154" s="63"/>
      <c r="BY4154" s="63"/>
      <c r="BZ4154" s="63"/>
      <c r="CA4154" s="63"/>
      <c r="CB4154" s="63"/>
      <c r="CC4154" s="63"/>
      <c r="CD4154" s="63"/>
      <c r="CE4154" s="63"/>
      <c r="CF4154" s="63"/>
      <c r="CG4154" s="63"/>
      <c r="CH4154" s="63"/>
      <c r="CI4154" s="63"/>
      <c r="CJ4154" s="63"/>
      <c r="CK4154" s="63"/>
      <c r="CL4154" s="63"/>
      <c r="CM4154" s="63"/>
      <c r="CN4154" s="63"/>
      <c r="CO4154" s="63"/>
      <c r="CP4154" s="63"/>
      <c r="CR4154" s="227"/>
      <c r="CS4154" s="74"/>
    </row>
    <row r="4155" spans="1:97" s="72" customFormat="1" ht="75.75" customHeight="1">
      <c r="A4155" s="63"/>
      <c r="B4155" s="63"/>
      <c r="C4155" s="63"/>
      <c r="D4155" s="63"/>
      <c r="E4155" s="63"/>
      <c r="F4155" s="63"/>
      <c r="G4155" s="63"/>
      <c r="H4155" s="63"/>
      <c r="I4155" s="63"/>
      <c r="J4155" s="63"/>
      <c r="K4155" s="63"/>
      <c r="L4155" s="63"/>
      <c r="M4155" s="63"/>
      <c r="N4155" s="63"/>
      <c r="O4155" s="63"/>
      <c r="P4155" s="63"/>
      <c r="Q4155" s="63"/>
      <c r="R4155" s="63"/>
      <c r="S4155" s="63"/>
      <c r="T4155" s="63"/>
      <c r="U4155" s="63"/>
      <c r="V4155" s="63"/>
      <c r="W4155" s="63"/>
      <c r="X4155" s="63"/>
      <c r="Y4155" s="63"/>
      <c r="Z4155" s="63"/>
      <c r="AA4155" s="63"/>
      <c r="AB4155" s="63"/>
      <c r="AC4155" s="63"/>
      <c r="AD4155" s="63"/>
      <c r="AE4155" s="63"/>
      <c r="AF4155" s="63"/>
      <c r="AG4155" s="63"/>
      <c r="AH4155" s="63"/>
      <c r="AI4155" s="63"/>
      <c r="AJ4155" s="63"/>
      <c r="AK4155" s="63"/>
      <c r="AL4155" s="63"/>
      <c r="AM4155" s="63"/>
      <c r="AN4155" s="63"/>
      <c r="AO4155" s="63"/>
      <c r="AP4155" s="63"/>
      <c r="AQ4155" s="63"/>
      <c r="AR4155" s="63"/>
      <c r="AS4155" s="63"/>
      <c r="AT4155" s="63"/>
      <c r="AU4155" s="63"/>
      <c r="AV4155" s="63"/>
      <c r="AW4155" s="63"/>
      <c r="AX4155" s="63"/>
      <c r="AY4155" s="63"/>
      <c r="AZ4155" s="63"/>
      <c r="BA4155" s="63"/>
      <c r="BB4155" s="63"/>
      <c r="BC4155" s="63"/>
      <c r="BD4155" s="63"/>
      <c r="BE4155" s="63"/>
      <c r="BF4155" s="63"/>
      <c r="BG4155" s="63"/>
      <c r="BH4155" s="63"/>
      <c r="BI4155" s="63"/>
      <c r="BJ4155" s="63"/>
      <c r="BK4155" s="63"/>
      <c r="BL4155" s="63"/>
      <c r="BM4155" s="63"/>
      <c r="BN4155" s="63"/>
      <c r="BO4155" s="63"/>
      <c r="BP4155" s="63"/>
      <c r="BQ4155" s="63"/>
      <c r="BR4155" s="63"/>
      <c r="BS4155" s="63"/>
      <c r="BT4155" s="63"/>
      <c r="BU4155" s="63"/>
      <c r="BV4155" s="63"/>
      <c r="BW4155" s="63"/>
      <c r="BX4155" s="63"/>
      <c r="BY4155" s="63"/>
      <c r="BZ4155" s="63"/>
      <c r="CA4155" s="63"/>
      <c r="CB4155" s="63"/>
      <c r="CC4155" s="63"/>
      <c r="CD4155" s="63"/>
      <c r="CE4155" s="63"/>
      <c r="CF4155" s="63"/>
      <c r="CG4155" s="63"/>
      <c r="CH4155" s="63"/>
      <c r="CI4155" s="63"/>
      <c r="CJ4155" s="63"/>
      <c r="CK4155" s="63"/>
      <c r="CL4155" s="63"/>
      <c r="CM4155" s="63"/>
      <c r="CN4155" s="63"/>
      <c r="CO4155" s="63"/>
      <c r="CP4155" s="63"/>
      <c r="CR4155" s="227"/>
      <c r="CS4155" s="74"/>
    </row>
    <row r="4156" spans="1:97" s="72" customFormat="1" ht="75.75" customHeight="1">
      <c r="A4156" s="63"/>
      <c r="B4156" s="63"/>
      <c r="C4156" s="63"/>
      <c r="D4156" s="63"/>
      <c r="E4156" s="63"/>
      <c r="F4156" s="63"/>
      <c r="G4156" s="63"/>
      <c r="H4156" s="63"/>
      <c r="I4156" s="63"/>
      <c r="J4156" s="63"/>
      <c r="K4156" s="63"/>
      <c r="L4156" s="63"/>
      <c r="M4156" s="63"/>
      <c r="N4156" s="63"/>
      <c r="O4156" s="63"/>
      <c r="P4156" s="63"/>
      <c r="Q4156" s="63"/>
      <c r="R4156" s="63"/>
      <c r="S4156" s="63"/>
      <c r="T4156" s="63"/>
      <c r="U4156" s="63"/>
      <c r="V4156" s="63"/>
      <c r="W4156" s="63"/>
      <c r="X4156" s="63"/>
      <c r="Y4156" s="63"/>
      <c r="Z4156" s="63"/>
      <c r="AA4156" s="63"/>
      <c r="AB4156" s="63"/>
      <c r="AC4156" s="63"/>
      <c r="AD4156" s="63"/>
      <c r="AE4156" s="63"/>
      <c r="AF4156" s="63"/>
      <c r="AG4156" s="63"/>
      <c r="AH4156" s="63"/>
      <c r="AI4156" s="63"/>
      <c r="AJ4156" s="63"/>
      <c r="AK4156" s="63"/>
      <c r="AL4156" s="63"/>
      <c r="AM4156" s="63"/>
      <c r="AN4156" s="63"/>
      <c r="AO4156" s="63"/>
      <c r="AP4156" s="63"/>
      <c r="AQ4156" s="63"/>
      <c r="AR4156" s="63"/>
      <c r="AS4156" s="63"/>
      <c r="AT4156" s="63"/>
      <c r="AU4156" s="63"/>
      <c r="AV4156" s="63"/>
      <c r="AW4156" s="63"/>
      <c r="AX4156" s="63"/>
      <c r="AY4156" s="63"/>
      <c r="AZ4156" s="63"/>
      <c r="BA4156" s="63"/>
      <c r="BB4156" s="63"/>
      <c r="BC4156" s="63"/>
      <c r="BD4156" s="63"/>
      <c r="BE4156" s="63"/>
      <c r="BF4156" s="63"/>
      <c r="BG4156" s="63"/>
      <c r="BH4156" s="63"/>
      <c r="BI4156" s="63"/>
      <c r="BJ4156" s="63"/>
      <c r="BK4156" s="63"/>
      <c r="BL4156" s="63"/>
      <c r="BM4156" s="63"/>
      <c r="BN4156" s="63"/>
      <c r="BO4156" s="63"/>
      <c r="BP4156" s="63"/>
      <c r="BQ4156" s="63"/>
      <c r="BR4156" s="63"/>
      <c r="BS4156" s="63"/>
      <c r="BT4156" s="63"/>
      <c r="BU4156" s="63"/>
      <c r="BV4156" s="63"/>
      <c r="BW4156" s="63"/>
      <c r="BX4156" s="63"/>
      <c r="BY4156" s="63"/>
      <c r="BZ4156" s="63"/>
      <c r="CA4156" s="63"/>
      <c r="CB4156" s="63"/>
      <c r="CC4156" s="63"/>
      <c r="CD4156" s="63"/>
      <c r="CE4156" s="63"/>
      <c r="CF4156" s="63"/>
      <c r="CG4156" s="63"/>
      <c r="CH4156" s="63"/>
      <c r="CI4156" s="63"/>
      <c r="CJ4156" s="63"/>
      <c r="CK4156" s="63"/>
      <c r="CL4156" s="63"/>
      <c r="CM4156" s="63"/>
      <c r="CN4156" s="63"/>
      <c r="CO4156" s="63"/>
      <c r="CP4156" s="63"/>
      <c r="CR4156" s="227"/>
      <c r="CS4156" s="74"/>
    </row>
    <row r="4157" spans="1:97" s="72" customFormat="1" ht="75.75" customHeight="1">
      <c r="A4157" s="63"/>
      <c r="B4157" s="63"/>
      <c r="C4157" s="63"/>
      <c r="D4157" s="63"/>
      <c r="E4157" s="63"/>
      <c r="F4157" s="63"/>
      <c r="G4157" s="63"/>
      <c r="H4157" s="63"/>
      <c r="I4157" s="63"/>
      <c r="J4157" s="63"/>
      <c r="K4157" s="63"/>
      <c r="L4157" s="63"/>
      <c r="M4157" s="63"/>
      <c r="N4157" s="63"/>
      <c r="O4157" s="63"/>
      <c r="P4157" s="63"/>
      <c r="Q4157" s="63"/>
      <c r="R4157" s="63"/>
      <c r="S4157" s="63"/>
      <c r="T4157" s="63"/>
      <c r="U4157" s="63"/>
      <c r="V4157" s="63"/>
      <c r="W4157" s="63"/>
      <c r="X4157" s="63"/>
      <c r="Y4157" s="63"/>
      <c r="Z4157" s="63"/>
      <c r="AA4157" s="63"/>
      <c r="AB4157" s="63"/>
      <c r="AC4157" s="63"/>
      <c r="AD4157" s="63"/>
      <c r="AE4157" s="63"/>
      <c r="AF4157" s="63"/>
      <c r="AG4157" s="63"/>
      <c r="AH4157" s="63"/>
      <c r="AI4157" s="63"/>
      <c r="AJ4157" s="63"/>
      <c r="AK4157" s="63"/>
      <c r="AL4157" s="63"/>
      <c r="AM4157" s="63"/>
      <c r="AN4157" s="63"/>
      <c r="AO4157" s="63"/>
      <c r="AP4157" s="63"/>
      <c r="AQ4157" s="63"/>
      <c r="AR4157" s="63"/>
      <c r="AS4157" s="63"/>
      <c r="AT4157" s="63"/>
      <c r="AU4157" s="63"/>
      <c r="AV4157" s="63"/>
      <c r="AW4157" s="63"/>
      <c r="AX4157" s="63"/>
      <c r="AY4157" s="63"/>
      <c r="AZ4157" s="63"/>
      <c r="BA4157" s="63"/>
      <c r="BB4157" s="63"/>
      <c r="BC4157" s="63"/>
      <c r="BD4157" s="63"/>
      <c r="BE4157" s="63"/>
      <c r="BF4157" s="63"/>
      <c r="BG4157" s="63"/>
      <c r="BH4157" s="63"/>
      <c r="BI4157" s="63"/>
      <c r="BJ4157" s="63"/>
      <c r="BK4157" s="63"/>
      <c r="BL4157" s="63"/>
      <c r="BM4157" s="63"/>
      <c r="BN4157" s="63"/>
      <c r="BO4157" s="63"/>
      <c r="BP4157" s="63"/>
      <c r="BQ4157" s="63"/>
      <c r="BR4157" s="63"/>
      <c r="BS4157" s="63"/>
      <c r="BT4157" s="63"/>
      <c r="BU4157" s="63"/>
      <c r="BV4157" s="63"/>
      <c r="BW4157" s="63"/>
      <c r="BX4157" s="63"/>
      <c r="BY4157" s="63"/>
      <c r="BZ4157" s="63"/>
      <c r="CA4157" s="63"/>
      <c r="CB4157" s="63"/>
      <c r="CC4157" s="63"/>
      <c r="CD4157" s="63"/>
      <c r="CE4157" s="63"/>
      <c r="CF4157" s="63"/>
      <c r="CG4157" s="63"/>
      <c r="CH4157" s="63"/>
      <c r="CI4157" s="63"/>
      <c r="CJ4157" s="63"/>
      <c r="CK4157" s="63"/>
      <c r="CL4157" s="63"/>
      <c r="CM4157" s="63"/>
      <c r="CN4157" s="63"/>
      <c r="CO4157" s="63"/>
      <c r="CP4157" s="63"/>
      <c r="CR4157" s="227"/>
      <c r="CS4157" s="74"/>
    </row>
    <row r="4158" spans="1:97" s="72" customFormat="1" ht="75.75" customHeight="1">
      <c r="A4158" s="63"/>
      <c r="B4158" s="63"/>
      <c r="C4158" s="63"/>
      <c r="D4158" s="63"/>
      <c r="E4158" s="63"/>
      <c r="F4158" s="63"/>
      <c r="G4158" s="63"/>
      <c r="H4158" s="63"/>
      <c r="I4158" s="63"/>
      <c r="J4158" s="63"/>
      <c r="K4158" s="63"/>
      <c r="L4158" s="63"/>
      <c r="M4158" s="63"/>
      <c r="N4158" s="63"/>
      <c r="O4158" s="63"/>
      <c r="P4158" s="63"/>
      <c r="Q4158" s="63"/>
      <c r="R4158" s="63"/>
      <c r="S4158" s="63"/>
      <c r="T4158" s="63"/>
      <c r="U4158" s="63"/>
      <c r="V4158" s="63"/>
      <c r="W4158" s="63"/>
      <c r="X4158" s="63"/>
      <c r="Y4158" s="63"/>
      <c r="Z4158" s="63"/>
      <c r="AA4158" s="63"/>
      <c r="AB4158" s="63"/>
      <c r="AC4158" s="63"/>
      <c r="AD4158" s="63"/>
      <c r="AE4158" s="63"/>
      <c r="AF4158" s="63"/>
      <c r="AG4158" s="63"/>
      <c r="AH4158" s="63"/>
      <c r="AI4158" s="63"/>
      <c r="AJ4158" s="63"/>
      <c r="AK4158" s="63"/>
      <c r="AL4158" s="63"/>
      <c r="AM4158" s="63"/>
      <c r="AN4158" s="63"/>
      <c r="AO4158" s="63"/>
      <c r="AP4158" s="63"/>
      <c r="AQ4158" s="63"/>
      <c r="AR4158" s="63"/>
      <c r="AS4158" s="63"/>
      <c r="AT4158" s="63"/>
      <c r="AU4158" s="63"/>
      <c r="AV4158" s="63"/>
      <c r="AW4158" s="63"/>
      <c r="AX4158" s="63"/>
      <c r="AY4158" s="63"/>
      <c r="AZ4158" s="63"/>
      <c r="BA4158" s="63"/>
      <c r="BB4158" s="63"/>
      <c r="BC4158" s="63"/>
      <c r="BD4158" s="63"/>
      <c r="BE4158" s="63"/>
      <c r="BF4158" s="63"/>
      <c r="BG4158" s="63"/>
      <c r="BH4158" s="63"/>
      <c r="BI4158" s="63"/>
      <c r="BJ4158" s="63"/>
      <c r="BK4158" s="63"/>
      <c r="BL4158" s="63"/>
      <c r="BM4158" s="63"/>
      <c r="BN4158" s="63"/>
      <c r="BO4158" s="63"/>
      <c r="BP4158" s="63"/>
      <c r="BQ4158" s="63"/>
      <c r="BR4158" s="63"/>
      <c r="BS4158" s="63"/>
      <c r="BT4158" s="63"/>
      <c r="BU4158" s="63"/>
      <c r="BV4158" s="63"/>
      <c r="BW4158" s="63"/>
      <c r="BX4158" s="63"/>
      <c r="BY4158" s="63"/>
      <c r="BZ4158" s="63"/>
      <c r="CA4158" s="63"/>
      <c r="CB4158" s="63"/>
      <c r="CC4158" s="63"/>
      <c r="CD4158" s="63"/>
      <c r="CE4158" s="63"/>
      <c r="CF4158" s="63"/>
      <c r="CG4158" s="63"/>
      <c r="CH4158" s="63"/>
      <c r="CI4158" s="63"/>
      <c r="CJ4158" s="63"/>
      <c r="CK4158" s="63"/>
      <c r="CL4158" s="63"/>
      <c r="CM4158" s="63"/>
      <c r="CN4158" s="63"/>
      <c r="CO4158" s="63"/>
      <c r="CP4158" s="63"/>
      <c r="CR4158" s="227"/>
      <c r="CS4158" s="74"/>
    </row>
    <row r="4159" spans="1:97" s="72" customFormat="1" ht="75.75" customHeight="1">
      <c r="A4159" s="63"/>
      <c r="B4159" s="63"/>
      <c r="C4159" s="63"/>
      <c r="D4159" s="63"/>
      <c r="E4159" s="63"/>
      <c r="F4159" s="63"/>
      <c r="G4159" s="63"/>
      <c r="H4159" s="63"/>
      <c r="I4159" s="63"/>
      <c r="J4159" s="63"/>
      <c r="K4159" s="63"/>
      <c r="L4159" s="63"/>
      <c r="M4159" s="63"/>
      <c r="N4159" s="63"/>
      <c r="O4159" s="63"/>
      <c r="P4159" s="63"/>
      <c r="Q4159" s="63"/>
      <c r="R4159" s="63"/>
      <c r="S4159" s="63"/>
      <c r="T4159" s="63"/>
      <c r="U4159" s="63"/>
      <c r="V4159" s="63"/>
      <c r="W4159" s="63"/>
      <c r="X4159" s="63"/>
      <c r="Y4159" s="63"/>
      <c r="Z4159" s="63"/>
      <c r="AA4159" s="63"/>
      <c r="AB4159" s="63"/>
      <c r="AC4159" s="63"/>
      <c r="AD4159" s="63"/>
      <c r="AE4159" s="63"/>
      <c r="AF4159" s="63"/>
      <c r="AG4159" s="63"/>
      <c r="AH4159" s="63"/>
      <c r="AI4159" s="63"/>
      <c r="AJ4159" s="63"/>
      <c r="AK4159" s="63"/>
      <c r="AL4159" s="63"/>
      <c r="AM4159" s="63"/>
      <c r="AN4159" s="63"/>
      <c r="AO4159" s="63"/>
      <c r="AP4159" s="63"/>
      <c r="AQ4159" s="63"/>
      <c r="AR4159" s="63"/>
      <c r="AS4159" s="63"/>
      <c r="AT4159" s="63"/>
      <c r="AU4159" s="63"/>
      <c r="AV4159" s="63"/>
      <c r="AW4159" s="63"/>
      <c r="AX4159" s="63"/>
      <c r="AY4159" s="63"/>
      <c r="AZ4159" s="63"/>
      <c r="BA4159" s="63"/>
      <c r="BB4159" s="63"/>
      <c r="BC4159" s="63"/>
      <c r="BD4159" s="63"/>
      <c r="BE4159" s="63"/>
      <c r="BF4159" s="63"/>
      <c r="BG4159" s="63"/>
      <c r="BH4159" s="63"/>
      <c r="BI4159" s="63"/>
      <c r="BJ4159" s="63"/>
      <c r="BK4159" s="63"/>
      <c r="BL4159" s="63"/>
      <c r="BM4159" s="63"/>
      <c r="BN4159" s="63"/>
      <c r="BO4159" s="63"/>
      <c r="BP4159" s="63"/>
      <c r="BQ4159" s="63"/>
      <c r="BR4159" s="63"/>
      <c r="BS4159" s="63"/>
      <c r="BT4159" s="63"/>
      <c r="BU4159" s="63"/>
      <c r="BV4159" s="63"/>
      <c r="BW4159" s="63"/>
      <c r="BX4159" s="63"/>
      <c r="BY4159" s="63"/>
      <c r="BZ4159" s="63"/>
      <c r="CA4159" s="63"/>
      <c r="CB4159" s="63"/>
      <c r="CC4159" s="63"/>
      <c r="CD4159" s="63"/>
      <c r="CE4159" s="63"/>
      <c r="CF4159" s="63"/>
      <c r="CG4159" s="63"/>
      <c r="CH4159" s="63"/>
      <c r="CI4159" s="63"/>
      <c r="CJ4159" s="63"/>
      <c r="CK4159" s="63"/>
      <c r="CL4159" s="63"/>
      <c r="CM4159" s="63"/>
      <c r="CN4159" s="63"/>
      <c r="CO4159" s="63"/>
      <c r="CP4159" s="63"/>
      <c r="CR4159" s="227"/>
      <c r="CS4159" s="74"/>
    </row>
    <row r="4160" spans="1:97" s="72" customFormat="1" ht="75.75" customHeight="1">
      <c r="A4160" s="63"/>
      <c r="B4160" s="63"/>
      <c r="C4160" s="63"/>
      <c r="D4160" s="63"/>
      <c r="E4160" s="63"/>
      <c r="F4160" s="63"/>
      <c r="G4160" s="63"/>
      <c r="H4160" s="63"/>
      <c r="I4160" s="63"/>
      <c r="J4160" s="63"/>
      <c r="K4160" s="63"/>
      <c r="L4160" s="63"/>
      <c r="M4160" s="63"/>
      <c r="N4160" s="63"/>
      <c r="O4160" s="63"/>
      <c r="P4160" s="63"/>
      <c r="Q4160" s="63"/>
      <c r="R4160" s="63"/>
      <c r="S4160" s="63"/>
      <c r="T4160" s="63"/>
      <c r="U4160" s="63"/>
      <c r="V4160" s="63"/>
      <c r="W4160" s="63"/>
      <c r="X4160" s="63"/>
      <c r="Y4160" s="63"/>
      <c r="Z4160" s="63"/>
      <c r="AA4160" s="63"/>
      <c r="AB4160" s="63"/>
      <c r="AC4160" s="63"/>
      <c r="AD4160" s="63"/>
      <c r="AE4160" s="63"/>
      <c r="AF4160" s="63"/>
      <c r="AG4160" s="63"/>
      <c r="AH4160" s="63"/>
      <c r="AI4160" s="63"/>
      <c r="AJ4160" s="63"/>
      <c r="AK4160" s="63"/>
      <c r="AL4160" s="63"/>
      <c r="AM4160" s="63"/>
      <c r="AN4160" s="63"/>
      <c r="AO4160" s="63"/>
      <c r="AP4160" s="63"/>
      <c r="AQ4160" s="63"/>
      <c r="AR4160" s="63"/>
      <c r="AS4160" s="63"/>
      <c r="AT4160" s="63"/>
      <c r="AU4160" s="63"/>
      <c r="AV4160" s="63"/>
      <c r="AW4160" s="63"/>
      <c r="AX4160" s="63"/>
      <c r="AY4160" s="63"/>
      <c r="AZ4160" s="63"/>
      <c r="BA4160" s="63"/>
      <c r="BB4160" s="63"/>
      <c r="BC4160" s="63"/>
      <c r="BD4160" s="63"/>
      <c r="BE4160" s="63"/>
      <c r="BF4160" s="63"/>
      <c r="BG4160" s="63"/>
      <c r="BH4160" s="63"/>
      <c r="BI4160" s="63"/>
      <c r="BJ4160" s="63"/>
      <c r="BK4160" s="63"/>
      <c r="BL4160" s="63"/>
      <c r="BM4160" s="63"/>
      <c r="BN4160" s="63"/>
      <c r="BO4160" s="63"/>
      <c r="BP4160" s="63"/>
      <c r="BQ4160" s="63"/>
      <c r="BR4160" s="63"/>
      <c r="BS4160" s="63"/>
      <c r="BT4160" s="63"/>
      <c r="BU4160" s="63"/>
      <c r="BV4160" s="63"/>
      <c r="BW4160" s="63"/>
      <c r="BX4160" s="63"/>
      <c r="BY4160" s="63"/>
      <c r="BZ4160" s="63"/>
      <c r="CA4160" s="63"/>
      <c r="CB4160" s="63"/>
      <c r="CC4160" s="63"/>
      <c r="CD4160" s="63"/>
      <c r="CE4160" s="63"/>
      <c r="CF4160" s="63"/>
      <c r="CG4160" s="63"/>
      <c r="CH4160" s="63"/>
      <c r="CI4160" s="63"/>
      <c r="CJ4160" s="63"/>
      <c r="CK4160" s="63"/>
      <c r="CL4160" s="63"/>
      <c r="CM4160" s="63"/>
      <c r="CN4160" s="63"/>
      <c r="CO4160" s="63"/>
      <c r="CP4160" s="63"/>
      <c r="CR4160" s="227"/>
      <c r="CS4160" s="74"/>
    </row>
    <row r="4161" spans="1:97" s="72" customFormat="1" ht="75.75" customHeight="1">
      <c r="A4161" s="63"/>
      <c r="B4161" s="63"/>
      <c r="C4161" s="63"/>
      <c r="D4161" s="63"/>
      <c r="E4161" s="63"/>
      <c r="F4161" s="63"/>
      <c r="G4161" s="63"/>
      <c r="H4161" s="63"/>
      <c r="I4161" s="63"/>
      <c r="J4161" s="63"/>
      <c r="K4161" s="63"/>
      <c r="L4161" s="63"/>
      <c r="M4161" s="63"/>
      <c r="N4161" s="63"/>
      <c r="O4161" s="63"/>
      <c r="P4161" s="63"/>
      <c r="Q4161" s="63"/>
      <c r="R4161" s="63"/>
      <c r="S4161" s="63"/>
      <c r="T4161" s="63"/>
      <c r="U4161" s="63"/>
      <c r="V4161" s="63"/>
      <c r="W4161" s="63"/>
      <c r="X4161" s="63"/>
      <c r="Y4161" s="63"/>
      <c r="Z4161" s="63"/>
      <c r="AA4161" s="63"/>
      <c r="AB4161" s="63"/>
      <c r="AC4161" s="63"/>
      <c r="AD4161" s="63"/>
      <c r="AE4161" s="63"/>
      <c r="AF4161" s="63"/>
      <c r="AG4161" s="63"/>
      <c r="AH4161" s="63"/>
      <c r="AI4161" s="63"/>
      <c r="AJ4161" s="63"/>
      <c r="AK4161" s="63"/>
      <c r="AL4161" s="63"/>
      <c r="AM4161" s="63"/>
      <c r="AN4161" s="63"/>
      <c r="AO4161" s="63"/>
      <c r="AP4161" s="63"/>
      <c r="AQ4161" s="63"/>
      <c r="AR4161" s="63"/>
      <c r="AS4161" s="63"/>
      <c r="AT4161" s="63"/>
      <c r="AU4161" s="63"/>
      <c r="AV4161" s="63"/>
      <c r="AW4161" s="63"/>
      <c r="AX4161" s="63"/>
      <c r="AY4161" s="63"/>
      <c r="AZ4161" s="63"/>
      <c r="BA4161" s="63"/>
      <c r="BB4161" s="63"/>
      <c r="BC4161" s="63"/>
      <c r="BD4161" s="63"/>
      <c r="BE4161" s="63"/>
      <c r="BF4161" s="63"/>
      <c r="BG4161" s="63"/>
      <c r="BH4161" s="63"/>
      <c r="BI4161" s="63"/>
      <c r="BJ4161" s="63"/>
      <c r="BK4161" s="63"/>
      <c r="BL4161" s="63"/>
      <c r="BM4161" s="63"/>
      <c r="BN4161" s="63"/>
      <c r="BO4161" s="63"/>
      <c r="BP4161" s="63"/>
      <c r="BQ4161" s="63"/>
      <c r="BR4161" s="63"/>
      <c r="BS4161" s="63"/>
      <c r="BT4161" s="63"/>
      <c r="BU4161" s="63"/>
      <c r="BV4161" s="63"/>
      <c r="BW4161" s="63"/>
      <c r="BX4161" s="63"/>
      <c r="BY4161" s="63"/>
      <c r="BZ4161" s="63"/>
      <c r="CA4161" s="63"/>
      <c r="CB4161" s="63"/>
      <c r="CC4161" s="63"/>
      <c r="CD4161" s="63"/>
      <c r="CE4161" s="63"/>
      <c r="CF4161" s="63"/>
      <c r="CG4161" s="63"/>
      <c r="CH4161" s="63"/>
      <c r="CI4161" s="63"/>
      <c r="CJ4161" s="63"/>
      <c r="CK4161" s="63"/>
      <c r="CL4161" s="63"/>
      <c r="CM4161" s="63"/>
      <c r="CN4161" s="63"/>
      <c r="CO4161" s="63"/>
      <c r="CP4161" s="63"/>
      <c r="CR4161" s="227"/>
      <c r="CS4161" s="74"/>
    </row>
    <row r="4162" spans="1:97" s="72" customFormat="1" ht="75.75" customHeight="1">
      <c r="A4162" s="63"/>
      <c r="B4162" s="63"/>
      <c r="C4162" s="63"/>
      <c r="D4162" s="63"/>
      <c r="E4162" s="63"/>
      <c r="F4162" s="63"/>
      <c r="G4162" s="63"/>
      <c r="H4162" s="63"/>
      <c r="I4162" s="63"/>
      <c r="J4162" s="63"/>
      <c r="K4162" s="63"/>
      <c r="L4162" s="63"/>
      <c r="M4162" s="63"/>
      <c r="N4162" s="63"/>
      <c r="O4162" s="63"/>
      <c r="P4162" s="63"/>
      <c r="Q4162" s="63"/>
      <c r="R4162" s="63"/>
      <c r="S4162" s="63"/>
      <c r="T4162" s="63"/>
      <c r="U4162" s="63"/>
      <c r="V4162" s="63"/>
      <c r="W4162" s="63"/>
      <c r="X4162" s="63"/>
      <c r="Y4162" s="63"/>
      <c r="Z4162" s="63"/>
      <c r="AA4162" s="63"/>
      <c r="AB4162" s="63"/>
      <c r="AC4162" s="63"/>
      <c r="AD4162" s="63"/>
      <c r="AE4162" s="63"/>
      <c r="AF4162" s="63"/>
      <c r="AG4162" s="63"/>
      <c r="AH4162" s="63"/>
      <c r="AI4162" s="63"/>
      <c r="AJ4162" s="63"/>
      <c r="AK4162" s="63"/>
      <c r="AL4162" s="63"/>
      <c r="AM4162" s="63"/>
      <c r="AN4162" s="63"/>
      <c r="AO4162" s="63"/>
      <c r="AP4162" s="63"/>
      <c r="AQ4162" s="63"/>
      <c r="AR4162" s="63"/>
      <c r="AS4162" s="63"/>
      <c r="AT4162" s="63"/>
      <c r="AU4162" s="63"/>
      <c r="AV4162" s="63"/>
      <c r="AW4162" s="63"/>
      <c r="AX4162" s="63"/>
      <c r="AY4162" s="63"/>
      <c r="AZ4162" s="63"/>
      <c r="BA4162" s="63"/>
      <c r="BB4162" s="63"/>
      <c r="BC4162" s="63"/>
      <c r="BD4162" s="63"/>
      <c r="BE4162" s="63"/>
      <c r="BF4162" s="63"/>
      <c r="BG4162" s="63"/>
      <c r="BH4162" s="63"/>
      <c r="BI4162" s="63"/>
      <c r="BJ4162" s="63"/>
      <c r="BK4162" s="63"/>
      <c r="BL4162" s="63"/>
      <c r="BM4162" s="63"/>
      <c r="BN4162" s="63"/>
      <c r="BO4162" s="63"/>
      <c r="BP4162" s="63"/>
      <c r="BQ4162" s="63"/>
      <c r="BR4162" s="63"/>
      <c r="BS4162" s="63"/>
      <c r="BT4162" s="63"/>
      <c r="BU4162" s="63"/>
      <c r="BV4162" s="63"/>
      <c r="BW4162" s="63"/>
      <c r="BX4162" s="63"/>
      <c r="BY4162" s="63"/>
      <c r="BZ4162" s="63"/>
      <c r="CA4162" s="63"/>
      <c r="CB4162" s="63"/>
      <c r="CC4162" s="63"/>
      <c r="CD4162" s="63"/>
      <c r="CE4162" s="63"/>
      <c r="CF4162" s="63"/>
      <c r="CG4162" s="63"/>
      <c r="CH4162" s="63"/>
      <c r="CI4162" s="63"/>
      <c r="CJ4162" s="63"/>
      <c r="CK4162" s="63"/>
      <c r="CL4162" s="63"/>
      <c r="CM4162" s="63"/>
      <c r="CN4162" s="63"/>
      <c r="CO4162" s="63"/>
      <c r="CP4162" s="63"/>
      <c r="CR4162" s="227"/>
      <c r="CS4162" s="74"/>
    </row>
    <row r="4163" spans="1:97" s="72" customFormat="1" ht="75.75" customHeight="1">
      <c r="A4163" s="63"/>
      <c r="B4163" s="63"/>
      <c r="C4163" s="63"/>
      <c r="D4163" s="63"/>
      <c r="E4163" s="63"/>
      <c r="F4163" s="63"/>
      <c r="G4163" s="63"/>
      <c r="H4163" s="63"/>
      <c r="I4163" s="63"/>
      <c r="J4163" s="63"/>
      <c r="K4163" s="63"/>
      <c r="L4163" s="63"/>
      <c r="M4163" s="63"/>
      <c r="N4163" s="63"/>
      <c r="O4163" s="63"/>
      <c r="P4163" s="63"/>
      <c r="Q4163" s="63"/>
      <c r="R4163" s="63"/>
      <c r="S4163" s="63"/>
      <c r="T4163" s="63"/>
      <c r="U4163" s="63"/>
      <c r="V4163" s="63"/>
      <c r="W4163" s="63"/>
      <c r="X4163" s="63"/>
      <c r="Y4163" s="63"/>
      <c r="Z4163" s="63"/>
      <c r="AA4163" s="63"/>
      <c r="AB4163" s="63"/>
      <c r="AC4163" s="63"/>
      <c r="AD4163" s="63"/>
      <c r="AE4163" s="63"/>
      <c r="AF4163" s="63"/>
      <c r="AG4163" s="63"/>
      <c r="AH4163" s="63"/>
      <c r="AI4163" s="63"/>
      <c r="AJ4163" s="63"/>
      <c r="AK4163" s="63"/>
      <c r="AL4163" s="63"/>
      <c r="AM4163" s="63"/>
      <c r="AN4163" s="63"/>
      <c r="AO4163" s="63"/>
      <c r="AP4163" s="63"/>
      <c r="AQ4163" s="63"/>
      <c r="AR4163" s="63"/>
      <c r="AS4163" s="63"/>
      <c r="AT4163" s="63"/>
      <c r="AU4163" s="63"/>
      <c r="AV4163" s="63"/>
      <c r="AW4163" s="63"/>
      <c r="AX4163" s="63"/>
      <c r="AY4163" s="63"/>
      <c r="AZ4163" s="63"/>
      <c r="BA4163" s="63"/>
      <c r="BB4163" s="63"/>
      <c r="BC4163" s="63"/>
      <c r="BD4163" s="63"/>
      <c r="BE4163" s="63"/>
      <c r="BF4163" s="63"/>
      <c r="BG4163" s="63"/>
      <c r="BH4163" s="63"/>
      <c r="BI4163" s="63"/>
      <c r="BJ4163" s="63"/>
      <c r="BK4163" s="63"/>
      <c r="BL4163" s="63"/>
      <c r="BM4163" s="63"/>
      <c r="BN4163" s="63"/>
      <c r="BO4163" s="63"/>
      <c r="BP4163" s="63"/>
      <c r="BQ4163" s="63"/>
      <c r="BR4163" s="63"/>
      <c r="BS4163" s="63"/>
      <c r="BT4163" s="63"/>
      <c r="BU4163" s="63"/>
      <c r="BV4163" s="63"/>
      <c r="BW4163" s="63"/>
      <c r="BX4163" s="63"/>
      <c r="BY4163" s="63"/>
      <c r="BZ4163" s="63"/>
      <c r="CA4163" s="63"/>
      <c r="CB4163" s="63"/>
      <c r="CC4163" s="63"/>
      <c r="CD4163" s="63"/>
      <c r="CE4163" s="63"/>
      <c r="CF4163" s="63"/>
      <c r="CG4163" s="63"/>
      <c r="CH4163" s="63"/>
      <c r="CI4163" s="63"/>
      <c r="CJ4163" s="63"/>
      <c r="CK4163" s="63"/>
      <c r="CL4163" s="63"/>
      <c r="CM4163" s="63"/>
      <c r="CN4163" s="63"/>
      <c r="CO4163" s="63"/>
      <c r="CP4163" s="63"/>
      <c r="CR4163" s="227"/>
      <c r="CS4163" s="74"/>
    </row>
    <row r="4164" spans="1:97" s="72" customFormat="1" ht="75.75" customHeight="1">
      <c r="A4164" s="63"/>
      <c r="B4164" s="63"/>
      <c r="C4164" s="63"/>
      <c r="D4164" s="63"/>
      <c r="E4164" s="63"/>
      <c r="F4164" s="63"/>
      <c r="G4164" s="63"/>
      <c r="H4164" s="63"/>
      <c r="I4164" s="63"/>
      <c r="J4164" s="63"/>
      <c r="K4164" s="63"/>
      <c r="L4164" s="63"/>
      <c r="M4164" s="63"/>
      <c r="N4164" s="63"/>
      <c r="O4164" s="63"/>
      <c r="P4164" s="63"/>
      <c r="Q4164" s="63"/>
      <c r="R4164" s="63"/>
      <c r="S4164" s="63"/>
      <c r="T4164" s="63"/>
      <c r="U4164" s="63"/>
      <c r="V4164" s="63"/>
      <c r="W4164" s="63"/>
      <c r="X4164" s="63"/>
      <c r="Y4164" s="63"/>
      <c r="Z4164" s="63"/>
      <c r="AA4164" s="63"/>
      <c r="AB4164" s="63"/>
      <c r="AC4164" s="63"/>
      <c r="AD4164" s="63"/>
      <c r="AE4164" s="63"/>
      <c r="AF4164" s="63"/>
      <c r="AG4164" s="63"/>
      <c r="AH4164" s="63"/>
      <c r="AI4164" s="63"/>
      <c r="AJ4164" s="63"/>
      <c r="AK4164" s="63"/>
      <c r="AL4164" s="63"/>
      <c r="AM4164" s="63"/>
      <c r="AN4164" s="63"/>
      <c r="AO4164" s="63"/>
      <c r="AP4164" s="63"/>
      <c r="AQ4164" s="63"/>
      <c r="AR4164" s="63"/>
      <c r="AS4164" s="63"/>
      <c r="AT4164" s="63"/>
      <c r="AU4164" s="63"/>
      <c r="AV4164" s="63"/>
      <c r="AW4164" s="63"/>
      <c r="AX4164" s="63"/>
      <c r="AY4164" s="63"/>
      <c r="AZ4164" s="63"/>
      <c r="BA4164" s="63"/>
      <c r="BB4164" s="63"/>
      <c r="BC4164" s="63"/>
      <c r="BD4164" s="63"/>
      <c r="BE4164" s="63"/>
      <c r="BF4164" s="63"/>
      <c r="BG4164" s="63"/>
      <c r="BH4164" s="63"/>
      <c r="BI4164" s="63"/>
      <c r="BJ4164" s="63"/>
      <c r="BK4164" s="63"/>
      <c r="BL4164" s="63"/>
      <c r="BM4164" s="63"/>
      <c r="BN4164" s="63"/>
      <c r="BO4164" s="63"/>
      <c r="BP4164" s="63"/>
      <c r="BQ4164" s="63"/>
      <c r="BR4164" s="63"/>
      <c r="BS4164" s="63"/>
      <c r="BT4164" s="63"/>
      <c r="BU4164" s="63"/>
      <c r="BV4164" s="63"/>
      <c r="BW4164" s="63"/>
      <c r="BX4164" s="63"/>
      <c r="BY4164" s="63"/>
      <c r="BZ4164" s="63"/>
      <c r="CA4164" s="63"/>
      <c r="CB4164" s="63"/>
      <c r="CC4164" s="63"/>
      <c r="CD4164" s="63"/>
      <c r="CE4164" s="63"/>
      <c r="CF4164" s="63"/>
      <c r="CG4164" s="63"/>
      <c r="CH4164" s="63"/>
      <c r="CI4164" s="63"/>
      <c r="CJ4164" s="63"/>
      <c r="CK4164" s="63"/>
      <c r="CL4164" s="63"/>
      <c r="CM4164" s="63"/>
      <c r="CN4164" s="63"/>
      <c r="CO4164" s="63"/>
      <c r="CP4164" s="63"/>
      <c r="CR4164" s="227"/>
      <c r="CS4164" s="74"/>
    </row>
    <row r="4165" spans="1:97" s="72" customFormat="1" ht="75.75" customHeight="1">
      <c r="A4165" s="63"/>
      <c r="B4165" s="63"/>
      <c r="C4165" s="63"/>
      <c r="D4165" s="63"/>
      <c r="E4165" s="63"/>
      <c r="F4165" s="63"/>
      <c r="G4165" s="63"/>
      <c r="H4165" s="63"/>
      <c r="I4165" s="63"/>
      <c r="J4165" s="63"/>
      <c r="K4165" s="63"/>
      <c r="L4165" s="63"/>
      <c r="M4165" s="63"/>
      <c r="N4165" s="63"/>
      <c r="O4165" s="63"/>
      <c r="P4165" s="63"/>
      <c r="Q4165" s="63"/>
      <c r="R4165" s="63"/>
      <c r="S4165" s="63"/>
      <c r="T4165" s="63"/>
      <c r="U4165" s="63"/>
      <c r="V4165" s="63"/>
      <c r="W4165" s="63"/>
      <c r="X4165" s="63"/>
      <c r="Y4165" s="63"/>
      <c r="Z4165" s="63"/>
      <c r="AA4165" s="63"/>
      <c r="AB4165" s="63"/>
      <c r="AC4165" s="63"/>
      <c r="AD4165" s="63"/>
      <c r="AE4165" s="63"/>
      <c r="AF4165" s="63"/>
      <c r="AG4165" s="63"/>
      <c r="AH4165" s="63"/>
      <c r="AI4165" s="63"/>
      <c r="AJ4165" s="63"/>
      <c r="AK4165" s="63"/>
      <c r="AL4165" s="63"/>
      <c r="AM4165" s="63"/>
      <c r="AN4165" s="63"/>
      <c r="AO4165" s="63"/>
      <c r="AP4165" s="63"/>
      <c r="AQ4165" s="63"/>
      <c r="AR4165" s="63"/>
      <c r="AS4165" s="63"/>
      <c r="AT4165" s="63"/>
      <c r="AU4165" s="63"/>
      <c r="AV4165" s="63"/>
      <c r="AW4165" s="63"/>
      <c r="AX4165" s="63"/>
      <c r="AY4165" s="63"/>
      <c r="AZ4165" s="63"/>
      <c r="BA4165" s="63"/>
      <c r="BB4165" s="63"/>
      <c r="BC4165" s="63"/>
      <c r="BD4165" s="63"/>
      <c r="BE4165" s="63"/>
      <c r="BF4165" s="63"/>
      <c r="BG4165" s="63"/>
      <c r="BH4165" s="63"/>
      <c r="BI4165" s="63"/>
      <c r="BJ4165" s="63"/>
      <c r="BK4165" s="63"/>
      <c r="BL4165" s="63"/>
      <c r="BM4165" s="63"/>
      <c r="BN4165" s="63"/>
      <c r="BO4165" s="63"/>
      <c r="BP4165" s="63"/>
      <c r="BQ4165" s="63"/>
      <c r="BR4165" s="63"/>
      <c r="BS4165" s="63"/>
      <c r="BT4165" s="63"/>
      <c r="BU4165" s="63"/>
      <c r="BV4165" s="63"/>
      <c r="BW4165" s="63"/>
      <c r="BX4165" s="63"/>
      <c r="BY4165" s="63"/>
      <c r="BZ4165" s="63"/>
      <c r="CA4165" s="63"/>
      <c r="CB4165" s="63"/>
      <c r="CC4165" s="63"/>
      <c r="CD4165" s="63"/>
      <c r="CE4165" s="63"/>
      <c r="CF4165" s="63"/>
      <c r="CG4165" s="63"/>
      <c r="CH4165" s="63"/>
      <c r="CI4165" s="63"/>
      <c r="CJ4165" s="63"/>
      <c r="CK4165" s="63"/>
      <c r="CL4165" s="63"/>
      <c r="CM4165" s="63"/>
      <c r="CN4165" s="63"/>
      <c r="CO4165" s="63"/>
      <c r="CP4165" s="63"/>
      <c r="CR4165" s="227"/>
      <c r="CS4165" s="74"/>
    </row>
    <row r="4166" spans="1:97" s="72" customFormat="1" ht="75.75" customHeight="1">
      <c r="A4166" s="63"/>
      <c r="B4166" s="63"/>
      <c r="C4166" s="63"/>
      <c r="D4166" s="63"/>
      <c r="E4166" s="63"/>
      <c r="F4166" s="63"/>
      <c r="G4166" s="63"/>
      <c r="H4166" s="63"/>
      <c r="I4166" s="63"/>
      <c r="J4166" s="63"/>
      <c r="K4166" s="63"/>
      <c r="L4166" s="63"/>
      <c r="M4166" s="63"/>
      <c r="N4166" s="63"/>
      <c r="O4166" s="63"/>
      <c r="P4166" s="63"/>
      <c r="Q4166" s="63"/>
      <c r="R4166" s="63"/>
      <c r="S4166" s="63"/>
      <c r="T4166" s="63"/>
      <c r="U4166" s="63"/>
      <c r="V4166" s="63"/>
      <c r="W4166" s="63"/>
      <c r="X4166" s="63"/>
      <c r="Y4166" s="63"/>
      <c r="Z4166" s="63"/>
      <c r="AA4166" s="63"/>
      <c r="AB4166" s="63"/>
      <c r="AC4166" s="63"/>
      <c r="AD4166" s="63"/>
      <c r="AE4166" s="63"/>
      <c r="AF4166" s="63"/>
      <c r="AG4166" s="63"/>
      <c r="AH4166" s="63"/>
      <c r="AI4166" s="63"/>
      <c r="AJ4166" s="63"/>
      <c r="AK4166" s="63"/>
      <c r="AL4166" s="63"/>
      <c r="AM4166" s="63"/>
      <c r="AN4166" s="63"/>
      <c r="AO4166" s="63"/>
      <c r="AP4166" s="63"/>
      <c r="AQ4166" s="63"/>
      <c r="AR4166" s="63"/>
      <c r="AS4166" s="63"/>
      <c r="AT4166" s="63"/>
      <c r="AU4166" s="63"/>
      <c r="AV4166" s="63"/>
      <c r="AW4166" s="63"/>
      <c r="AX4166" s="63"/>
      <c r="AY4166" s="63"/>
      <c r="AZ4166" s="63"/>
      <c r="BA4166" s="63"/>
      <c r="BB4166" s="63"/>
      <c r="BC4166" s="63"/>
      <c r="BD4166" s="63"/>
      <c r="BE4166" s="63"/>
      <c r="BF4166" s="63"/>
      <c r="BG4166" s="63"/>
      <c r="BH4166" s="63"/>
      <c r="BI4166" s="63"/>
      <c r="BJ4166" s="63"/>
      <c r="BK4166" s="63"/>
      <c r="BL4166" s="63"/>
      <c r="BM4166" s="63"/>
      <c r="BN4166" s="63"/>
      <c r="BO4166" s="63"/>
      <c r="BP4166" s="63"/>
      <c r="BQ4166" s="63"/>
      <c r="BR4166" s="63"/>
      <c r="BS4166" s="63"/>
      <c r="BT4166" s="63"/>
      <c r="BU4166" s="63"/>
      <c r="BV4166" s="63"/>
      <c r="BW4166" s="63"/>
      <c r="BX4166" s="63"/>
      <c r="BY4166" s="63"/>
      <c r="BZ4166" s="63"/>
      <c r="CA4166" s="63"/>
      <c r="CB4166" s="63"/>
      <c r="CC4166" s="63"/>
      <c r="CD4166" s="63"/>
      <c r="CE4166" s="63"/>
      <c r="CF4166" s="63"/>
      <c r="CG4166" s="63"/>
      <c r="CH4166" s="63"/>
      <c r="CI4166" s="63"/>
      <c r="CJ4166" s="63"/>
      <c r="CK4166" s="63"/>
      <c r="CL4166" s="63"/>
      <c r="CM4166" s="63"/>
      <c r="CN4166" s="63"/>
      <c r="CO4166" s="63"/>
      <c r="CP4166" s="63"/>
      <c r="CR4166" s="227"/>
      <c r="CS4166" s="74"/>
    </row>
    <row r="4167" spans="1:97" s="72" customFormat="1" ht="75.75" customHeight="1">
      <c r="A4167" s="63"/>
      <c r="B4167" s="63"/>
      <c r="C4167" s="63"/>
      <c r="D4167" s="63"/>
      <c r="E4167" s="63"/>
      <c r="F4167" s="63"/>
      <c r="G4167" s="63"/>
      <c r="H4167" s="63"/>
      <c r="I4167" s="63"/>
      <c r="J4167" s="63"/>
      <c r="K4167" s="63"/>
      <c r="L4167" s="63"/>
      <c r="M4167" s="63"/>
      <c r="N4167" s="63"/>
      <c r="O4167" s="63"/>
      <c r="P4167" s="63"/>
      <c r="Q4167" s="63"/>
      <c r="R4167" s="63"/>
      <c r="S4167" s="63"/>
      <c r="T4167" s="63"/>
      <c r="U4167" s="63"/>
      <c r="V4167" s="63"/>
      <c r="W4167" s="63"/>
      <c r="X4167" s="63"/>
      <c r="Y4167" s="63"/>
      <c r="Z4167" s="63"/>
      <c r="AA4167" s="63"/>
      <c r="AB4167" s="63"/>
      <c r="AC4167" s="63"/>
      <c r="AD4167" s="63"/>
      <c r="AE4167" s="63"/>
      <c r="AF4167" s="63"/>
      <c r="AG4167" s="63"/>
      <c r="AH4167" s="63"/>
      <c r="AI4167" s="63"/>
      <c r="AJ4167" s="63"/>
      <c r="AK4167" s="63"/>
      <c r="AL4167" s="63"/>
      <c r="AM4167" s="63"/>
      <c r="AN4167" s="63"/>
      <c r="AO4167" s="63"/>
      <c r="AP4167" s="63"/>
      <c r="AQ4167" s="63"/>
      <c r="AR4167" s="63"/>
      <c r="AS4167" s="63"/>
      <c r="AT4167" s="63"/>
      <c r="AU4167" s="63"/>
      <c r="AV4167" s="63"/>
      <c r="AW4167" s="63"/>
      <c r="AX4167" s="63"/>
      <c r="AY4167" s="63"/>
      <c r="AZ4167" s="63"/>
      <c r="BA4167" s="63"/>
      <c r="BB4167" s="63"/>
      <c r="BC4167" s="63"/>
      <c r="BD4167" s="63"/>
      <c r="BE4167" s="63"/>
      <c r="BF4167" s="63"/>
      <c r="BG4167" s="63"/>
      <c r="BH4167" s="63"/>
      <c r="BI4167" s="63"/>
      <c r="BJ4167" s="63"/>
      <c r="BK4167" s="63"/>
      <c r="BL4167" s="63"/>
      <c r="BM4167" s="63"/>
      <c r="BN4167" s="63"/>
      <c r="BO4167" s="63"/>
      <c r="BP4167" s="63"/>
      <c r="BQ4167" s="63"/>
      <c r="BR4167" s="63"/>
      <c r="BS4167" s="63"/>
      <c r="BT4167" s="63"/>
      <c r="BU4167" s="63"/>
      <c r="BV4167" s="63"/>
      <c r="BW4167" s="63"/>
      <c r="BX4167" s="63"/>
      <c r="BY4167" s="63"/>
      <c r="BZ4167" s="63"/>
      <c r="CA4167" s="63"/>
      <c r="CB4167" s="63"/>
      <c r="CC4167" s="63"/>
      <c r="CD4167" s="63"/>
      <c r="CE4167" s="63"/>
      <c r="CF4167" s="63"/>
      <c r="CG4167" s="63"/>
      <c r="CH4167" s="63"/>
      <c r="CI4167" s="63"/>
      <c r="CJ4167" s="63"/>
      <c r="CK4167" s="63"/>
      <c r="CL4167" s="63"/>
      <c r="CM4167" s="63"/>
      <c r="CN4167" s="63"/>
      <c r="CO4167" s="63"/>
      <c r="CP4167" s="63"/>
      <c r="CR4167" s="227"/>
      <c r="CS4167" s="74"/>
    </row>
    <row r="4168" spans="1:97" s="72" customFormat="1" ht="75.75" customHeight="1">
      <c r="A4168" s="63"/>
      <c r="B4168" s="63"/>
      <c r="C4168" s="63"/>
      <c r="D4168" s="63"/>
      <c r="E4168" s="63"/>
      <c r="F4168" s="63"/>
      <c r="G4168" s="63"/>
      <c r="H4168" s="63"/>
      <c r="I4168" s="63"/>
      <c r="J4168" s="63"/>
      <c r="K4168" s="63"/>
      <c r="L4168" s="63"/>
      <c r="M4168" s="63"/>
      <c r="N4168" s="63"/>
      <c r="O4168" s="63"/>
      <c r="P4168" s="63"/>
      <c r="Q4168" s="63"/>
      <c r="R4168" s="63"/>
      <c r="S4168" s="63"/>
      <c r="T4168" s="63"/>
      <c r="U4168" s="63"/>
      <c r="V4168" s="63"/>
      <c r="W4168" s="63"/>
      <c r="X4168" s="63"/>
      <c r="Y4168" s="63"/>
      <c r="Z4168" s="63"/>
      <c r="AA4168" s="63"/>
      <c r="AB4168" s="63"/>
      <c r="AC4168" s="63"/>
      <c r="AD4168" s="63"/>
      <c r="AE4168" s="63"/>
      <c r="AF4168" s="63"/>
      <c r="AG4168" s="63"/>
      <c r="AH4168" s="63"/>
      <c r="AI4168" s="63"/>
      <c r="AJ4168" s="63"/>
      <c r="AK4168" s="63"/>
      <c r="AL4168" s="63"/>
      <c r="AM4168" s="63"/>
      <c r="AN4168" s="63"/>
      <c r="AO4168" s="63"/>
      <c r="AP4168" s="63"/>
      <c r="AQ4168" s="63"/>
      <c r="AR4168" s="63"/>
      <c r="AS4168" s="63"/>
      <c r="AT4168" s="63"/>
      <c r="AU4168" s="63"/>
      <c r="AV4168" s="63"/>
      <c r="AW4168" s="63"/>
      <c r="AX4168" s="63"/>
      <c r="AY4168" s="63"/>
      <c r="AZ4168" s="63"/>
      <c r="BA4168" s="63"/>
      <c r="BB4168" s="63"/>
      <c r="BC4168" s="63"/>
      <c r="BD4168" s="63"/>
      <c r="BE4168" s="63"/>
      <c r="BF4168" s="63"/>
      <c r="BG4168" s="63"/>
      <c r="BH4168" s="63"/>
      <c r="BI4168" s="63"/>
      <c r="BJ4168" s="63"/>
      <c r="BK4168" s="63"/>
      <c r="BL4168" s="63"/>
      <c r="BM4168" s="63"/>
      <c r="BN4168" s="63"/>
      <c r="BO4168" s="63"/>
      <c r="BP4168" s="63"/>
      <c r="BQ4168" s="63"/>
      <c r="BR4168" s="63"/>
      <c r="BS4168" s="63"/>
      <c r="BT4168" s="63"/>
      <c r="BU4168" s="63"/>
      <c r="BV4168" s="63"/>
      <c r="BW4168" s="63"/>
      <c r="BX4168" s="63"/>
      <c r="BY4168" s="63"/>
      <c r="BZ4168" s="63"/>
      <c r="CA4168" s="63"/>
      <c r="CB4168" s="63"/>
      <c r="CC4168" s="63"/>
      <c r="CD4168" s="63"/>
      <c r="CE4168" s="63"/>
      <c r="CF4168" s="63"/>
      <c r="CG4168" s="63"/>
      <c r="CH4168" s="63"/>
      <c r="CI4168" s="63"/>
      <c r="CJ4168" s="63"/>
      <c r="CK4168" s="63"/>
      <c r="CL4168" s="63"/>
      <c r="CM4168" s="63"/>
      <c r="CN4168" s="63"/>
      <c r="CO4168" s="63"/>
      <c r="CP4168" s="63"/>
      <c r="CR4168" s="227"/>
      <c r="CS4168" s="74"/>
    </row>
    <row r="4169" spans="1:97" s="72" customFormat="1" ht="75.75" customHeight="1">
      <c r="A4169" s="63"/>
      <c r="B4169" s="63"/>
      <c r="C4169" s="63"/>
      <c r="D4169" s="63"/>
      <c r="E4169" s="63"/>
      <c r="F4169" s="63"/>
      <c r="G4169" s="63"/>
      <c r="H4169" s="63"/>
      <c r="I4169" s="63"/>
      <c r="J4169" s="63"/>
      <c r="K4169" s="63"/>
      <c r="L4169" s="63"/>
      <c r="M4169" s="63"/>
      <c r="N4169" s="63"/>
      <c r="O4169" s="63"/>
      <c r="P4169" s="63"/>
      <c r="Q4169" s="63"/>
      <c r="R4169" s="63"/>
      <c r="S4169" s="63"/>
      <c r="T4169" s="63"/>
      <c r="U4169" s="63"/>
      <c r="V4169" s="63"/>
      <c r="W4169" s="63"/>
      <c r="X4169" s="63"/>
      <c r="Y4169" s="63"/>
      <c r="Z4169" s="63"/>
      <c r="AA4169" s="63"/>
      <c r="AB4169" s="63"/>
      <c r="AC4169" s="63"/>
      <c r="AD4169" s="63"/>
      <c r="AE4169" s="63"/>
      <c r="AF4169" s="63"/>
      <c r="AG4169" s="63"/>
      <c r="AH4169" s="63"/>
      <c r="AI4169" s="63"/>
      <c r="AJ4169" s="63"/>
      <c r="AK4169" s="63"/>
      <c r="AL4169" s="63"/>
      <c r="AM4169" s="63"/>
      <c r="AN4169" s="63"/>
      <c r="AO4169" s="63"/>
      <c r="AP4169" s="63"/>
      <c r="AQ4169" s="63"/>
      <c r="AR4169" s="63"/>
      <c r="AS4169" s="63"/>
      <c r="AT4169" s="63"/>
      <c r="AU4169" s="63"/>
      <c r="AV4169" s="63"/>
      <c r="AW4169" s="63"/>
      <c r="AX4169" s="63"/>
      <c r="AY4169" s="63"/>
      <c r="AZ4169" s="63"/>
      <c r="BA4169" s="63"/>
      <c r="BB4169" s="63"/>
      <c r="BC4169" s="63"/>
      <c r="BD4169" s="63"/>
      <c r="BE4169" s="63"/>
      <c r="BF4169" s="63"/>
      <c r="BG4169" s="63"/>
      <c r="BH4169" s="63"/>
      <c r="BI4169" s="63"/>
      <c r="BJ4169" s="63"/>
      <c r="BK4169" s="63"/>
      <c r="BL4169" s="63"/>
      <c r="BM4169" s="63"/>
      <c r="BN4169" s="63"/>
      <c r="BO4169" s="63"/>
      <c r="BP4169" s="63"/>
      <c r="BQ4169" s="63"/>
      <c r="BR4169" s="63"/>
      <c r="BS4169" s="63"/>
      <c r="BT4169" s="63"/>
      <c r="BU4169" s="63"/>
      <c r="BV4169" s="63"/>
      <c r="BW4169" s="63"/>
      <c r="BX4169" s="63"/>
      <c r="BY4169" s="63"/>
      <c r="BZ4169" s="63"/>
      <c r="CA4169" s="63"/>
      <c r="CB4169" s="63"/>
      <c r="CC4169" s="63"/>
      <c r="CD4169" s="63"/>
      <c r="CE4169" s="63"/>
      <c r="CF4169" s="63"/>
      <c r="CG4169" s="63"/>
      <c r="CH4169" s="63"/>
      <c r="CI4169" s="63"/>
      <c r="CJ4169" s="63"/>
      <c r="CK4169" s="63"/>
      <c r="CL4169" s="63"/>
      <c r="CM4169" s="63"/>
      <c r="CN4169" s="63"/>
      <c r="CO4169" s="63"/>
      <c r="CP4169" s="63"/>
      <c r="CR4169" s="227"/>
      <c r="CS4169" s="74"/>
    </row>
    <row r="4170" spans="1:97" s="72" customFormat="1" ht="75.75" customHeight="1">
      <c r="A4170" s="63"/>
      <c r="B4170" s="63"/>
      <c r="C4170" s="63"/>
      <c r="D4170" s="63"/>
      <c r="E4170" s="63"/>
      <c r="F4170" s="63"/>
      <c r="G4170" s="63"/>
      <c r="H4170" s="63"/>
      <c r="I4170" s="63"/>
      <c r="J4170" s="63"/>
      <c r="K4170" s="63"/>
      <c r="L4170" s="63"/>
      <c r="M4170" s="63"/>
      <c r="N4170" s="63"/>
      <c r="O4170" s="63"/>
      <c r="P4170" s="63"/>
      <c r="Q4170" s="63"/>
      <c r="R4170" s="63"/>
      <c r="S4170" s="63"/>
      <c r="T4170" s="63"/>
      <c r="U4170" s="63"/>
      <c r="V4170" s="63"/>
      <c r="W4170" s="63"/>
      <c r="X4170" s="63"/>
      <c r="Y4170" s="63"/>
      <c r="Z4170" s="63"/>
      <c r="AA4170" s="63"/>
      <c r="AB4170" s="63"/>
      <c r="AC4170" s="63"/>
      <c r="AD4170" s="63"/>
      <c r="AE4170" s="63"/>
      <c r="AF4170" s="63"/>
      <c r="AG4170" s="63"/>
      <c r="AH4170" s="63"/>
      <c r="AI4170" s="63"/>
      <c r="AJ4170" s="63"/>
      <c r="AK4170" s="63"/>
      <c r="AL4170" s="63"/>
      <c r="AM4170" s="63"/>
      <c r="AN4170" s="63"/>
      <c r="AO4170" s="63"/>
      <c r="AP4170" s="63"/>
      <c r="AQ4170" s="63"/>
      <c r="AR4170" s="63"/>
      <c r="AS4170" s="63"/>
      <c r="AT4170" s="63"/>
      <c r="AU4170" s="63"/>
      <c r="AV4170" s="63"/>
      <c r="AW4170" s="63"/>
      <c r="AX4170" s="63"/>
      <c r="AY4170" s="63"/>
      <c r="AZ4170" s="63"/>
      <c r="BA4170" s="63"/>
      <c r="BB4170" s="63"/>
      <c r="BC4170" s="63"/>
      <c r="BD4170" s="63"/>
      <c r="BE4170" s="63"/>
      <c r="BF4170" s="63"/>
      <c r="BG4170" s="63"/>
      <c r="BH4170" s="63"/>
      <c r="BI4170" s="63"/>
      <c r="BJ4170" s="63"/>
      <c r="BK4170" s="63"/>
      <c r="BL4170" s="63"/>
      <c r="BM4170" s="63"/>
      <c r="BN4170" s="63"/>
      <c r="BO4170" s="63"/>
      <c r="BP4170" s="63"/>
      <c r="BQ4170" s="63"/>
      <c r="BR4170" s="63"/>
      <c r="BS4170" s="63"/>
      <c r="BT4170" s="63"/>
      <c r="BU4170" s="63"/>
      <c r="BV4170" s="63"/>
      <c r="BW4170" s="63"/>
      <c r="BX4170" s="63"/>
      <c r="BY4170" s="63"/>
      <c r="BZ4170" s="63"/>
      <c r="CA4170" s="63"/>
      <c r="CB4170" s="63"/>
      <c r="CC4170" s="63"/>
      <c r="CD4170" s="63"/>
      <c r="CE4170" s="63"/>
      <c r="CF4170" s="63"/>
      <c r="CG4170" s="63"/>
      <c r="CH4170" s="63"/>
      <c r="CI4170" s="63"/>
      <c r="CJ4170" s="63"/>
      <c r="CK4170" s="63"/>
      <c r="CL4170" s="63"/>
      <c r="CM4170" s="63"/>
      <c r="CN4170" s="63"/>
      <c r="CO4170" s="63"/>
      <c r="CP4170" s="63"/>
      <c r="CR4170" s="227"/>
      <c r="CS4170" s="74"/>
    </row>
    <row r="4171" spans="1:97" s="72" customFormat="1" ht="75.75" customHeight="1">
      <c r="A4171" s="63"/>
      <c r="B4171" s="63"/>
      <c r="C4171" s="63"/>
      <c r="D4171" s="63"/>
      <c r="E4171" s="63"/>
      <c r="F4171" s="63"/>
      <c r="G4171" s="63"/>
      <c r="H4171" s="63"/>
      <c r="I4171" s="63"/>
      <c r="J4171" s="63"/>
      <c r="K4171" s="63"/>
      <c r="L4171" s="63"/>
      <c r="M4171" s="63"/>
      <c r="N4171" s="63"/>
      <c r="O4171" s="63"/>
      <c r="P4171" s="63"/>
      <c r="Q4171" s="63"/>
      <c r="R4171" s="63"/>
      <c r="S4171" s="63"/>
      <c r="T4171" s="63"/>
      <c r="U4171" s="63"/>
      <c r="V4171" s="63"/>
      <c r="W4171" s="63"/>
      <c r="X4171" s="63"/>
      <c r="Y4171" s="63"/>
      <c r="Z4171" s="63"/>
      <c r="AA4171" s="63"/>
      <c r="AB4171" s="63"/>
      <c r="AC4171" s="63"/>
      <c r="AD4171" s="63"/>
      <c r="AE4171" s="63"/>
      <c r="AF4171" s="63"/>
      <c r="AG4171" s="63"/>
      <c r="AH4171" s="63"/>
      <c r="AI4171" s="63"/>
      <c r="AJ4171" s="63"/>
      <c r="AK4171" s="63"/>
      <c r="AL4171" s="63"/>
      <c r="AM4171" s="63"/>
      <c r="AN4171" s="63"/>
      <c r="AO4171" s="63"/>
      <c r="AP4171" s="63"/>
      <c r="AQ4171" s="63"/>
      <c r="AR4171" s="63"/>
      <c r="AS4171" s="63"/>
      <c r="AT4171" s="63"/>
      <c r="AU4171" s="63"/>
      <c r="AV4171" s="63"/>
      <c r="AW4171" s="63"/>
      <c r="AX4171" s="63"/>
      <c r="AY4171" s="63"/>
      <c r="AZ4171" s="63"/>
      <c r="BA4171" s="63"/>
      <c r="BB4171" s="63"/>
      <c r="BC4171" s="63"/>
      <c r="BD4171" s="63"/>
      <c r="BE4171" s="63"/>
      <c r="BF4171" s="63"/>
      <c r="BG4171" s="63"/>
      <c r="BH4171" s="63"/>
      <c r="BI4171" s="63"/>
      <c r="BJ4171" s="63"/>
      <c r="BK4171" s="63"/>
      <c r="BL4171" s="63"/>
      <c r="BM4171" s="63"/>
      <c r="BN4171" s="63"/>
      <c r="BO4171" s="63"/>
      <c r="BP4171" s="63"/>
      <c r="BQ4171" s="63"/>
      <c r="BR4171" s="63"/>
      <c r="BS4171" s="63"/>
      <c r="BT4171" s="63"/>
      <c r="BU4171" s="63"/>
      <c r="BV4171" s="63"/>
      <c r="BW4171" s="63"/>
      <c r="BX4171" s="63"/>
      <c r="BY4171" s="63"/>
      <c r="BZ4171" s="63"/>
      <c r="CA4171" s="63"/>
      <c r="CB4171" s="63"/>
      <c r="CC4171" s="63"/>
      <c r="CD4171" s="63"/>
      <c r="CE4171" s="63"/>
      <c r="CF4171" s="63"/>
      <c r="CG4171" s="63"/>
      <c r="CH4171" s="63"/>
      <c r="CI4171" s="63"/>
      <c r="CJ4171" s="63"/>
      <c r="CK4171" s="63"/>
      <c r="CL4171" s="63"/>
      <c r="CM4171" s="63"/>
      <c r="CN4171" s="63"/>
      <c r="CO4171" s="63"/>
      <c r="CP4171" s="63"/>
      <c r="CR4171" s="227"/>
      <c r="CS4171" s="74"/>
    </row>
    <row r="4172" spans="1:97" s="72" customFormat="1" ht="75.75" customHeight="1">
      <c r="A4172" s="63"/>
      <c r="B4172" s="63"/>
      <c r="C4172" s="63"/>
      <c r="D4172" s="63"/>
      <c r="E4172" s="63"/>
      <c r="F4172" s="63"/>
      <c r="G4172" s="63"/>
      <c r="H4172" s="63"/>
      <c r="I4172" s="63"/>
      <c r="J4172" s="63"/>
      <c r="K4172" s="63"/>
      <c r="L4172" s="63"/>
      <c r="M4172" s="63"/>
      <c r="N4172" s="63"/>
      <c r="O4172" s="63"/>
      <c r="P4172" s="63"/>
      <c r="Q4172" s="63"/>
      <c r="R4172" s="63"/>
      <c r="S4172" s="63"/>
      <c r="T4172" s="63"/>
      <c r="U4172" s="63"/>
      <c r="V4172" s="63"/>
      <c r="W4172" s="63"/>
      <c r="X4172" s="63"/>
      <c r="Y4172" s="63"/>
      <c r="Z4172" s="63"/>
      <c r="AA4172" s="63"/>
      <c r="AB4172" s="63"/>
      <c r="AC4172" s="63"/>
      <c r="AD4172" s="63"/>
      <c r="AE4172" s="63"/>
      <c r="AF4172" s="63"/>
      <c r="AG4172" s="63"/>
      <c r="AH4172" s="63"/>
      <c r="AI4172" s="63"/>
      <c r="AJ4172" s="63"/>
      <c r="AK4172" s="63"/>
      <c r="AL4172" s="63"/>
      <c r="AM4172" s="63"/>
      <c r="AN4172" s="63"/>
      <c r="AO4172" s="63"/>
      <c r="AP4172" s="63"/>
      <c r="AQ4172" s="63"/>
      <c r="AR4172" s="63"/>
      <c r="AS4172" s="63"/>
      <c r="AT4172" s="63"/>
      <c r="AU4172" s="63"/>
      <c r="AV4172" s="63"/>
      <c r="AW4172" s="63"/>
      <c r="AX4172" s="63"/>
      <c r="AY4172" s="63"/>
      <c r="AZ4172" s="63"/>
      <c r="BA4172" s="63"/>
      <c r="BB4172" s="63"/>
      <c r="BC4172" s="63"/>
      <c r="BD4172" s="63"/>
      <c r="BE4172" s="63"/>
      <c r="BF4172" s="63"/>
      <c r="BG4172" s="63"/>
      <c r="BH4172" s="63"/>
      <c r="BI4172" s="63"/>
      <c r="BJ4172" s="63"/>
      <c r="BK4172" s="63"/>
      <c r="BL4172" s="63"/>
      <c r="BM4172" s="63"/>
      <c r="BN4172" s="63"/>
      <c r="BO4172" s="63"/>
      <c r="BP4172" s="63"/>
      <c r="BQ4172" s="63"/>
      <c r="BR4172" s="63"/>
      <c r="BS4172" s="63"/>
      <c r="BT4172" s="63"/>
      <c r="BU4172" s="63"/>
      <c r="BV4172" s="63"/>
      <c r="BW4172" s="63"/>
      <c r="BX4172" s="63"/>
      <c r="BY4172" s="63"/>
      <c r="BZ4172" s="63"/>
      <c r="CA4172" s="63"/>
      <c r="CB4172" s="63"/>
      <c r="CC4172" s="63"/>
      <c r="CD4172" s="63"/>
      <c r="CE4172" s="63"/>
      <c r="CF4172" s="63"/>
      <c r="CG4172" s="63"/>
      <c r="CH4172" s="63"/>
      <c r="CI4172" s="63"/>
      <c r="CJ4172" s="63"/>
      <c r="CK4172" s="63"/>
      <c r="CL4172" s="63"/>
      <c r="CM4172" s="63"/>
      <c r="CN4172" s="63"/>
      <c r="CO4172" s="63"/>
      <c r="CP4172" s="63"/>
      <c r="CR4172" s="227"/>
      <c r="CS4172" s="74"/>
    </row>
    <row r="4173" spans="1:97" s="72" customFormat="1" ht="75.75" customHeight="1">
      <c r="A4173" s="63"/>
      <c r="B4173" s="63"/>
      <c r="C4173" s="63"/>
      <c r="D4173" s="63"/>
      <c r="E4173" s="63"/>
      <c r="F4173" s="63"/>
      <c r="G4173" s="63"/>
      <c r="H4173" s="63"/>
      <c r="I4173" s="63"/>
      <c r="J4173" s="63"/>
      <c r="K4173" s="63"/>
      <c r="L4173" s="63"/>
      <c r="M4173" s="63"/>
      <c r="N4173" s="63"/>
      <c r="O4173" s="63"/>
      <c r="P4173" s="63"/>
      <c r="Q4173" s="63"/>
      <c r="R4173" s="63"/>
      <c r="S4173" s="63"/>
      <c r="T4173" s="63"/>
      <c r="U4173" s="63"/>
      <c r="V4173" s="63"/>
      <c r="W4173" s="63"/>
      <c r="X4173" s="63"/>
      <c r="Y4173" s="63"/>
      <c r="Z4173" s="63"/>
      <c r="AA4173" s="63"/>
      <c r="AB4173" s="63"/>
      <c r="AC4173" s="63"/>
      <c r="AD4173" s="63"/>
      <c r="AE4173" s="63"/>
      <c r="AF4173" s="63"/>
      <c r="AG4173" s="63"/>
      <c r="AH4173" s="63"/>
      <c r="AI4173" s="63"/>
      <c r="AJ4173" s="63"/>
      <c r="AK4173" s="63"/>
      <c r="AL4173" s="63"/>
      <c r="AM4173" s="63"/>
      <c r="AN4173" s="63"/>
      <c r="AO4173" s="63"/>
      <c r="AP4173" s="63"/>
      <c r="AQ4173" s="63"/>
      <c r="AR4173" s="63"/>
      <c r="AS4173" s="63"/>
      <c r="AT4173" s="63"/>
      <c r="AU4173" s="63"/>
      <c r="AV4173" s="63"/>
      <c r="AW4173" s="63"/>
      <c r="AX4173" s="63"/>
      <c r="AY4173" s="63"/>
      <c r="AZ4173" s="63"/>
      <c r="BA4173" s="63"/>
      <c r="BB4173" s="63"/>
      <c r="BC4173" s="63"/>
      <c r="BD4173" s="63"/>
      <c r="BE4173" s="63"/>
      <c r="BF4173" s="63"/>
      <c r="BG4173" s="63"/>
      <c r="BH4173" s="63"/>
      <c r="BI4173" s="63"/>
      <c r="BJ4173" s="63"/>
      <c r="BK4173" s="63"/>
      <c r="BL4173" s="63"/>
      <c r="BM4173" s="63"/>
      <c r="BN4173" s="63"/>
      <c r="BO4173" s="63"/>
      <c r="BP4173" s="63"/>
      <c r="BQ4173" s="63"/>
      <c r="BR4173" s="63"/>
      <c r="BS4173" s="63"/>
      <c r="BT4173" s="63"/>
      <c r="BU4173" s="63"/>
      <c r="BV4173" s="63"/>
      <c r="BW4173" s="63"/>
      <c r="BX4173" s="63"/>
      <c r="BY4173" s="63"/>
      <c r="BZ4173" s="63"/>
      <c r="CA4173" s="63"/>
      <c r="CB4173" s="63"/>
      <c r="CC4173" s="63"/>
      <c r="CD4173" s="63"/>
      <c r="CE4173" s="63"/>
      <c r="CF4173" s="63"/>
      <c r="CG4173" s="63"/>
      <c r="CH4173" s="63"/>
      <c r="CI4173" s="63"/>
      <c r="CJ4173" s="63"/>
      <c r="CK4173" s="63"/>
      <c r="CL4173" s="63"/>
      <c r="CM4173" s="63"/>
      <c r="CN4173" s="63"/>
      <c r="CO4173" s="63"/>
      <c r="CP4173" s="63"/>
      <c r="CR4173" s="227"/>
      <c r="CS4173" s="74"/>
    </row>
    <row r="4174" spans="1:97" s="72" customFormat="1" ht="75.75" customHeight="1">
      <c r="A4174" s="63"/>
      <c r="B4174" s="63"/>
      <c r="C4174" s="63"/>
      <c r="D4174" s="63"/>
      <c r="E4174" s="63"/>
      <c r="F4174" s="63"/>
      <c r="G4174" s="63"/>
      <c r="H4174" s="63"/>
      <c r="I4174" s="63"/>
      <c r="J4174" s="63"/>
      <c r="K4174" s="63"/>
      <c r="L4174" s="63"/>
      <c r="M4174" s="63"/>
      <c r="N4174" s="63"/>
      <c r="O4174" s="63"/>
      <c r="P4174" s="63"/>
      <c r="Q4174" s="63"/>
      <c r="R4174" s="63"/>
      <c r="S4174" s="63"/>
      <c r="T4174" s="63"/>
      <c r="U4174" s="63"/>
      <c r="V4174" s="63"/>
      <c r="W4174" s="63"/>
      <c r="X4174" s="63"/>
      <c r="Y4174" s="63"/>
      <c r="Z4174" s="63"/>
      <c r="AA4174" s="63"/>
      <c r="AB4174" s="63"/>
      <c r="AC4174" s="63"/>
      <c r="AD4174" s="63"/>
      <c r="AE4174" s="63"/>
      <c r="AF4174" s="63"/>
      <c r="AG4174" s="63"/>
      <c r="AH4174" s="63"/>
      <c r="AI4174" s="63"/>
      <c r="AJ4174" s="63"/>
      <c r="AK4174" s="63"/>
      <c r="AL4174" s="63"/>
      <c r="AM4174" s="63"/>
      <c r="AN4174" s="63"/>
      <c r="AO4174" s="63"/>
      <c r="AP4174" s="63"/>
      <c r="AQ4174" s="63"/>
      <c r="AR4174" s="63"/>
      <c r="AS4174" s="63"/>
      <c r="AT4174" s="63"/>
      <c r="AU4174" s="63"/>
      <c r="AV4174" s="63"/>
      <c r="AW4174" s="63"/>
      <c r="AX4174" s="63"/>
      <c r="AY4174" s="63"/>
      <c r="AZ4174" s="63"/>
      <c r="BA4174" s="63"/>
      <c r="BB4174" s="63"/>
      <c r="BC4174" s="63"/>
      <c r="BD4174" s="63"/>
      <c r="BE4174" s="63"/>
      <c r="BF4174" s="63"/>
      <c r="BG4174" s="63"/>
      <c r="BH4174" s="63"/>
      <c r="BI4174" s="63"/>
      <c r="BJ4174" s="63"/>
      <c r="BK4174" s="63"/>
      <c r="BL4174" s="63"/>
      <c r="BM4174" s="63"/>
      <c r="BN4174" s="63"/>
      <c r="BO4174" s="63"/>
      <c r="BP4174" s="63"/>
      <c r="BQ4174" s="63"/>
      <c r="BR4174" s="63"/>
      <c r="BS4174" s="63"/>
      <c r="BT4174" s="63"/>
      <c r="BU4174" s="63"/>
      <c r="BV4174" s="63"/>
      <c r="BW4174" s="63"/>
      <c r="BX4174" s="63"/>
      <c r="BY4174" s="63"/>
      <c r="BZ4174" s="63"/>
      <c r="CA4174" s="63"/>
      <c r="CB4174" s="63"/>
      <c r="CC4174" s="63"/>
      <c r="CD4174" s="63"/>
      <c r="CE4174" s="63"/>
      <c r="CF4174" s="63"/>
      <c r="CG4174" s="63"/>
      <c r="CH4174" s="63"/>
      <c r="CI4174" s="63"/>
      <c r="CJ4174" s="63"/>
      <c r="CK4174" s="63"/>
      <c r="CL4174" s="63"/>
      <c r="CM4174" s="63"/>
      <c r="CN4174" s="63"/>
      <c r="CO4174" s="63"/>
      <c r="CP4174" s="63"/>
      <c r="CR4174" s="227"/>
      <c r="CS4174" s="74"/>
    </row>
    <row r="4175" spans="1:97" s="72" customFormat="1" ht="75.75" customHeight="1">
      <c r="A4175" s="63"/>
      <c r="B4175" s="63"/>
      <c r="C4175" s="63"/>
      <c r="D4175" s="63"/>
      <c r="E4175" s="63"/>
      <c r="F4175" s="63"/>
      <c r="G4175" s="63"/>
      <c r="H4175" s="63"/>
      <c r="I4175" s="63"/>
      <c r="J4175" s="63"/>
      <c r="K4175" s="63"/>
      <c r="L4175" s="63"/>
      <c r="M4175" s="63"/>
      <c r="N4175" s="63"/>
      <c r="O4175" s="63"/>
      <c r="P4175" s="63"/>
      <c r="Q4175" s="63"/>
      <c r="R4175" s="63"/>
      <c r="S4175" s="63"/>
      <c r="T4175" s="63"/>
      <c r="U4175" s="63"/>
      <c r="V4175" s="63"/>
      <c r="W4175" s="63"/>
      <c r="X4175" s="63"/>
      <c r="Y4175" s="63"/>
      <c r="Z4175" s="63"/>
      <c r="AA4175" s="63"/>
      <c r="AB4175" s="63"/>
      <c r="AC4175" s="63"/>
      <c r="AD4175" s="63"/>
      <c r="AE4175" s="63"/>
      <c r="AF4175" s="63"/>
      <c r="AG4175" s="63"/>
      <c r="AH4175" s="63"/>
      <c r="AI4175" s="63"/>
      <c r="AJ4175" s="63"/>
      <c r="AK4175" s="63"/>
      <c r="AL4175" s="63"/>
      <c r="AM4175" s="63"/>
      <c r="AN4175" s="63"/>
      <c r="AO4175" s="63"/>
      <c r="AP4175" s="63"/>
      <c r="AQ4175" s="63"/>
      <c r="AR4175" s="63"/>
      <c r="AS4175" s="63"/>
      <c r="AT4175" s="63"/>
      <c r="AU4175" s="63"/>
      <c r="AV4175" s="63"/>
      <c r="AW4175" s="63"/>
      <c r="AX4175" s="63"/>
      <c r="AY4175" s="63"/>
      <c r="AZ4175" s="63"/>
      <c r="BA4175" s="63"/>
      <c r="BB4175" s="63"/>
      <c r="BC4175" s="63"/>
      <c r="BD4175" s="63"/>
      <c r="BE4175" s="63"/>
      <c r="BF4175" s="63"/>
      <c r="BG4175" s="63"/>
      <c r="BH4175" s="63"/>
      <c r="BI4175" s="63"/>
      <c r="BJ4175" s="63"/>
      <c r="BK4175" s="63"/>
      <c r="BL4175" s="63"/>
      <c r="BM4175" s="63"/>
      <c r="BN4175" s="63"/>
      <c r="BO4175" s="63"/>
      <c r="BP4175" s="63"/>
      <c r="BQ4175" s="63"/>
      <c r="BR4175" s="63"/>
      <c r="BS4175" s="63"/>
      <c r="BT4175" s="63"/>
      <c r="BU4175" s="63"/>
      <c r="BV4175" s="63"/>
      <c r="BW4175" s="63"/>
      <c r="BX4175" s="63"/>
      <c r="BY4175" s="63"/>
      <c r="BZ4175" s="63"/>
      <c r="CA4175" s="63"/>
      <c r="CB4175" s="63"/>
      <c r="CC4175" s="63"/>
      <c r="CD4175" s="63"/>
      <c r="CE4175" s="63"/>
      <c r="CF4175" s="63"/>
      <c r="CG4175" s="63"/>
      <c r="CH4175" s="63"/>
      <c r="CI4175" s="63"/>
      <c r="CJ4175" s="63"/>
      <c r="CK4175" s="63"/>
      <c r="CL4175" s="63"/>
      <c r="CM4175" s="63"/>
      <c r="CN4175" s="63"/>
      <c r="CO4175" s="63"/>
      <c r="CP4175" s="63"/>
      <c r="CR4175" s="227"/>
      <c r="CS4175" s="74"/>
    </row>
    <row r="4176" spans="1:97" s="72" customFormat="1" ht="75.75" customHeight="1">
      <c r="A4176" s="63"/>
      <c r="B4176" s="63"/>
      <c r="C4176" s="63"/>
      <c r="D4176" s="63"/>
      <c r="E4176" s="63"/>
      <c r="F4176" s="63"/>
      <c r="G4176" s="63"/>
      <c r="H4176" s="63"/>
      <c r="I4176" s="63"/>
      <c r="J4176" s="63"/>
      <c r="K4176" s="63"/>
      <c r="L4176" s="63"/>
      <c r="M4176" s="63"/>
      <c r="N4176" s="63"/>
      <c r="O4176" s="63"/>
      <c r="P4176" s="63"/>
      <c r="Q4176" s="63"/>
      <c r="R4176" s="63"/>
      <c r="S4176" s="63"/>
      <c r="T4176" s="63"/>
      <c r="U4176" s="63"/>
      <c r="V4176" s="63"/>
      <c r="W4176" s="63"/>
      <c r="X4176" s="63"/>
      <c r="Y4176" s="63"/>
      <c r="Z4176" s="63"/>
      <c r="AA4176" s="63"/>
      <c r="AB4176" s="63"/>
      <c r="AC4176" s="63"/>
      <c r="AD4176" s="63"/>
      <c r="AE4176" s="63"/>
      <c r="AF4176" s="63"/>
      <c r="AG4176" s="63"/>
      <c r="AH4176" s="63"/>
      <c r="AI4176" s="63"/>
      <c r="AJ4176" s="63"/>
      <c r="AK4176" s="63"/>
      <c r="AL4176" s="63"/>
      <c r="AM4176" s="63"/>
      <c r="AN4176" s="63"/>
      <c r="AO4176" s="63"/>
      <c r="AP4176" s="63"/>
      <c r="AQ4176" s="63"/>
      <c r="AR4176" s="63"/>
      <c r="AS4176" s="63"/>
      <c r="AT4176" s="63"/>
      <c r="AU4176" s="63"/>
      <c r="AV4176" s="63"/>
      <c r="AW4176" s="63"/>
      <c r="AX4176" s="63"/>
      <c r="AY4176" s="63"/>
      <c r="AZ4176" s="63"/>
      <c r="BA4176" s="63"/>
      <c r="BB4176" s="63"/>
      <c r="BC4176" s="63"/>
      <c r="BD4176" s="63"/>
      <c r="BE4176" s="63"/>
      <c r="BF4176" s="63"/>
      <c r="BG4176" s="63"/>
      <c r="BH4176" s="63"/>
      <c r="BI4176" s="63"/>
      <c r="BJ4176" s="63"/>
      <c r="BK4176" s="63"/>
      <c r="BL4176" s="63"/>
      <c r="BM4176" s="63"/>
      <c r="BN4176" s="63"/>
      <c r="BO4176" s="63"/>
      <c r="BP4176" s="63"/>
      <c r="BQ4176" s="63"/>
      <c r="BR4176" s="63"/>
      <c r="BS4176" s="63"/>
      <c r="BT4176" s="63"/>
      <c r="BU4176" s="63"/>
      <c r="BV4176" s="63"/>
      <c r="BW4176" s="63"/>
      <c r="BX4176" s="63"/>
      <c r="BY4176" s="63"/>
      <c r="BZ4176" s="63"/>
      <c r="CA4176" s="63"/>
      <c r="CB4176" s="63"/>
      <c r="CC4176" s="63"/>
      <c r="CD4176" s="63"/>
      <c r="CE4176" s="63"/>
      <c r="CF4176" s="63"/>
      <c r="CG4176" s="63"/>
      <c r="CH4176" s="63"/>
      <c r="CI4176" s="63"/>
      <c r="CJ4176" s="63"/>
      <c r="CK4176" s="63"/>
      <c r="CL4176" s="63"/>
      <c r="CM4176" s="63"/>
      <c r="CN4176" s="63"/>
      <c r="CO4176" s="63"/>
      <c r="CP4176" s="63"/>
      <c r="CR4176" s="227"/>
      <c r="CS4176" s="74"/>
    </row>
    <row r="4177" spans="1:97" s="72" customFormat="1" ht="75.75" customHeight="1">
      <c r="A4177" s="63"/>
      <c r="B4177" s="63"/>
      <c r="C4177" s="63"/>
      <c r="D4177" s="63"/>
      <c r="E4177" s="63"/>
      <c r="F4177" s="63"/>
      <c r="G4177" s="63"/>
      <c r="H4177" s="63"/>
      <c r="I4177" s="63"/>
      <c r="J4177" s="63"/>
      <c r="K4177" s="63"/>
      <c r="L4177" s="63"/>
      <c r="M4177" s="63"/>
      <c r="N4177" s="63"/>
      <c r="O4177" s="63"/>
      <c r="P4177" s="63"/>
      <c r="Q4177" s="63"/>
      <c r="R4177" s="63"/>
      <c r="S4177" s="63"/>
      <c r="T4177" s="63"/>
      <c r="U4177" s="63"/>
      <c r="V4177" s="63"/>
      <c r="W4177" s="63"/>
      <c r="X4177" s="63"/>
      <c r="Y4177" s="63"/>
      <c r="Z4177" s="63"/>
      <c r="AA4177" s="63"/>
      <c r="AB4177" s="63"/>
      <c r="AC4177" s="63"/>
      <c r="AD4177" s="63"/>
      <c r="AE4177" s="63"/>
      <c r="AF4177" s="63"/>
      <c r="AG4177" s="63"/>
      <c r="AH4177" s="63"/>
      <c r="AI4177" s="63"/>
      <c r="AJ4177" s="63"/>
      <c r="AK4177" s="63"/>
      <c r="AL4177" s="63"/>
      <c r="AM4177" s="63"/>
      <c r="AN4177" s="63"/>
      <c r="AO4177" s="63"/>
      <c r="AP4177" s="63"/>
      <c r="AQ4177" s="63"/>
      <c r="AR4177" s="63"/>
      <c r="AS4177" s="63"/>
      <c r="AT4177" s="63"/>
      <c r="AU4177" s="63"/>
      <c r="AV4177" s="63"/>
      <c r="AW4177" s="63"/>
      <c r="AX4177" s="63"/>
      <c r="AY4177" s="63"/>
      <c r="AZ4177" s="63"/>
      <c r="BA4177" s="63"/>
      <c r="BB4177" s="63"/>
      <c r="BC4177" s="63"/>
      <c r="BD4177" s="63"/>
      <c r="BE4177" s="63"/>
      <c r="BF4177" s="63"/>
      <c r="BG4177" s="63"/>
      <c r="BH4177" s="63"/>
      <c r="BI4177" s="63"/>
      <c r="BJ4177" s="63"/>
      <c r="BK4177" s="63"/>
      <c r="BL4177" s="63"/>
      <c r="BM4177" s="63"/>
      <c r="BN4177" s="63"/>
      <c r="BO4177" s="63"/>
      <c r="BP4177" s="63"/>
      <c r="BQ4177" s="63"/>
      <c r="BR4177" s="63"/>
      <c r="BS4177" s="63"/>
      <c r="BT4177" s="63"/>
      <c r="BU4177" s="63"/>
      <c r="BV4177" s="63"/>
      <c r="BW4177" s="63"/>
      <c r="BX4177" s="63"/>
      <c r="BY4177" s="63"/>
      <c r="BZ4177" s="63"/>
      <c r="CA4177" s="63"/>
      <c r="CB4177" s="63"/>
      <c r="CC4177" s="63"/>
      <c r="CD4177" s="63"/>
      <c r="CE4177" s="63"/>
      <c r="CF4177" s="63"/>
      <c r="CG4177" s="63"/>
      <c r="CH4177" s="63"/>
      <c r="CI4177" s="63"/>
      <c r="CJ4177" s="63"/>
      <c r="CK4177" s="63"/>
      <c r="CL4177" s="63"/>
      <c r="CM4177" s="63"/>
      <c r="CN4177" s="63"/>
      <c r="CO4177" s="63"/>
      <c r="CP4177" s="63"/>
      <c r="CR4177" s="227"/>
      <c r="CS4177" s="74"/>
    </row>
    <row r="4178" spans="1:97" s="72" customFormat="1" ht="75.75" customHeight="1">
      <c r="A4178" s="63"/>
      <c r="B4178" s="63"/>
      <c r="C4178" s="63"/>
      <c r="D4178" s="63"/>
      <c r="E4178" s="63"/>
      <c r="F4178" s="63"/>
      <c r="G4178" s="63"/>
      <c r="H4178" s="63"/>
      <c r="I4178" s="63"/>
      <c r="J4178" s="63"/>
      <c r="K4178" s="63"/>
      <c r="L4178" s="63"/>
      <c r="M4178" s="63"/>
      <c r="N4178" s="63"/>
      <c r="O4178" s="63"/>
      <c r="P4178" s="63"/>
      <c r="Q4178" s="63"/>
      <c r="R4178" s="63"/>
      <c r="S4178" s="63"/>
      <c r="T4178" s="63"/>
      <c r="U4178" s="63"/>
      <c r="V4178" s="63"/>
      <c r="W4178" s="63"/>
      <c r="X4178" s="63"/>
      <c r="Y4178" s="63"/>
      <c r="Z4178" s="63"/>
      <c r="AA4178" s="63"/>
      <c r="AB4178" s="63"/>
      <c r="AC4178" s="63"/>
      <c r="AD4178" s="63"/>
      <c r="AE4178" s="63"/>
      <c r="AF4178" s="63"/>
      <c r="AG4178" s="63"/>
      <c r="AH4178" s="63"/>
      <c r="AI4178" s="63"/>
      <c r="AJ4178" s="63"/>
      <c r="AK4178" s="63"/>
      <c r="AL4178" s="63"/>
      <c r="AM4178" s="63"/>
      <c r="AN4178" s="63"/>
      <c r="AO4178" s="63"/>
      <c r="AP4178" s="63"/>
      <c r="AQ4178" s="63"/>
      <c r="AR4178" s="63"/>
      <c r="AS4178" s="63"/>
      <c r="AT4178" s="63"/>
      <c r="AU4178" s="63"/>
      <c r="AV4178" s="63"/>
      <c r="AW4178" s="63"/>
      <c r="AX4178" s="63"/>
      <c r="AY4178" s="63"/>
      <c r="AZ4178" s="63"/>
      <c r="BA4178" s="63"/>
      <c r="BB4178" s="63"/>
      <c r="BC4178" s="63"/>
      <c r="BD4178" s="63"/>
      <c r="BE4178" s="63"/>
      <c r="BF4178" s="63"/>
      <c r="BG4178" s="63"/>
      <c r="BH4178" s="63"/>
      <c r="BI4178" s="63"/>
      <c r="BJ4178" s="63"/>
      <c r="BK4178" s="63"/>
      <c r="BL4178" s="63"/>
      <c r="BM4178" s="63"/>
      <c r="BN4178" s="63"/>
      <c r="BO4178" s="63"/>
      <c r="BP4178" s="63"/>
      <c r="BQ4178" s="63"/>
      <c r="BR4178" s="63"/>
      <c r="BS4178" s="63"/>
      <c r="BT4178" s="63"/>
      <c r="BU4178" s="63"/>
      <c r="BV4178" s="63"/>
      <c r="BW4178" s="63"/>
      <c r="BX4178" s="63"/>
      <c r="BY4178" s="63"/>
      <c r="BZ4178" s="63"/>
      <c r="CA4178" s="63"/>
      <c r="CB4178" s="63"/>
      <c r="CC4178" s="63"/>
      <c r="CD4178" s="63"/>
      <c r="CE4178" s="63"/>
      <c r="CF4178" s="63"/>
      <c r="CG4178" s="63"/>
      <c r="CH4178" s="63"/>
      <c r="CI4178" s="63"/>
      <c r="CJ4178" s="63"/>
      <c r="CK4178" s="63"/>
      <c r="CL4178" s="63"/>
      <c r="CM4178" s="63"/>
      <c r="CN4178" s="63"/>
      <c r="CO4178" s="63"/>
      <c r="CP4178" s="63"/>
      <c r="CR4178" s="227"/>
      <c r="CS4178" s="74"/>
    </row>
    <row r="4179" spans="1:97" s="72" customFormat="1" ht="75.75" customHeight="1">
      <c r="A4179" s="63"/>
      <c r="B4179" s="63"/>
      <c r="C4179" s="63"/>
      <c r="D4179" s="63"/>
      <c r="E4179" s="63"/>
      <c r="F4179" s="63"/>
      <c r="G4179" s="63"/>
      <c r="H4179" s="63"/>
      <c r="I4179" s="63"/>
      <c r="J4179" s="63"/>
      <c r="K4179" s="63"/>
      <c r="L4179" s="63"/>
      <c r="M4179" s="63"/>
      <c r="N4179" s="63"/>
      <c r="O4179" s="63"/>
      <c r="P4179" s="63"/>
      <c r="Q4179" s="63"/>
      <c r="R4179" s="63"/>
      <c r="S4179" s="63"/>
      <c r="T4179" s="63"/>
      <c r="U4179" s="63"/>
      <c r="V4179" s="63"/>
      <c r="W4179" s="63"/>
      <c r="X4179" s="63"/>
      <c r="Y4179" s="63"/>
      <c r="Z4179" s="63"/>
      <c r="AA4179" s="63"/>
      <c r="AB4179" s="63"/>
      <c r="AC4179" s="63"/>
      <c r="AD4179" s="63"/>
      <c r="AE4179" s="63"/>
      <c r="AF4179" s="63"/>
      <c r="AG4179" s="63"/>
      <c r="AH4179" s="63"/>
      <c r="AI4179" s="63"/>
      <c r="AJ4179" s="63"/>
      <c r="AK4179" s="63"/>
      <c r="AL4179" s="63"/>
      <c r="AM4179" s="63"/>
      <c r="AN4179" s="63"/>
      <c r="AO4179" s="63"/>
      <c r="AP4179" s="63"/>
      <c r="AQ4179" s="63"/>
      <c r="AR4179" s="63"/>
      <c r="AS4179" s="63"/>
      <c r="AT4179" s="63"/>
      <c r="AU4179" s="63"/>
      <c r="AV4179" s="63"/>
      <c r="AW4179" s="63"/>
      <c r="AX4179" s="63"/>
      <c r="AY4179" s="63"/>
      <c r="AZ4179" s="63"/>
      <c r="BA4179" s="63"/>
      <c r="BB4179" s="63"/>
      <c r="BC4179" s="63"/>
      <c r="BD4179" s="63"/>
      <c r="BE4179" s="63"/>
      <c r="BF4179" s="63"/>
      <c r="BG4179" s="63"/>
      <c r="BH4179" s="63"/>
      <c r="BI4179" s="63"/>
      <c r="BJ4179" s="63"/>
      <c r="BK4179" s="63"/>
      <c r="BL4179" s="63"/>
      <c r="BM4179" s="63"/>
      <c r="BN4179" s="63"/>
      <c r="BO4179" s="63"/>
      <c r="BP4179" s="63"/>
      <c r="BQ4179" s="63"/>
      <c r="BR4179" s="63"/>
      <c r="BS4179" s="63"/>
      <c r="BT4179" s="63"/>
      <c r="BU4179" s="63"/>
      <c r="BV4179" s="63"/>
      <c r="BW4179" s="63"/>
      <c r="BX4179" s="63"/>
      <c r="BY4179" s="63"/>
      <c r="BZ4179" s="63"/>
      <c r="CA4179" s="63"/>
      <c r="CB4179" s="63"/>
      <c r="CC4179" s="63"/>
      <c r="CD4179" s="63"/>
      <c r="CE4179" s="63"/>
      <c r="CF4179" s="63"/>
      <c r="CG4179" s="63"/>
      <c r="CH4179" s="63"/>
      <c r="CI4179" s="63"/>
      <c r="CJ4179" s="63"/>
      <c r="CK4179" s="63"/>
      <c r="CL4179" s="63"/>
      <c r="CM4179" s="63"/>
      <c r="CN4179" s="63"/>
      <c r="CO4179" s="63"/>
      <c r="CP4179" s="63"/>
      <c r="CR4179" s="227"/>
      <c r="CS4179" s="74"/>
    </row>
    <row r="4180" spans="1:97" s="72" customFormat="1" ht="75.75" customHeight="1">
      <c r="A4180" s="63"/>
      <c r="B4180" s="63"/>
      <c r="C4180" s="63"/>
      <c r="D4180" s="63"/>
      <c r="E4180" s="63"/>
      <c r="F4180" s="63"/>
      <c r="G4180" s="63"/>
      <c r="H4180" s="63"/>
      <c r="I4180" s="63"/>
      <c r="J4180" s="63"/>
      <c r="K4180" s="63"/>
      <c r="L4180" s="63"/>
      <c r="M4180" s="63"/>
      <c r="N4180" s="63"/>
      <c r="O4180" s="63"/>
      <c r="P4180" s="63"/>
      <c r="Q4180" s="63"/>
      <c r="R4180" s="63"/>
      <c r="S4180" s="63"/>
      <c r="T4180" s="63"/>
      <c r="U4180" s="63"/>
      <c r="V4180" s="63"/>
      <c r="W4180" s="63"/>
      <c r="X4180" s="63"/>
      <c r="Y4180" s="63"/>
      <c r="Z4180" s="63"/>
      <c r="AA4180" s="63"/>
      <c r="AB4180" s="63"/>
      <c r="AC4180" s="63"/>
      <c r="AD4180" s="63"/>
      <c r="AE4180" s="63"/>
      <c r="AF4180" s="63"/>
      <c r="AG4180" s="63"/>
      <c r="AH4180" s="63"/>
      <c r="AI4180" s="63"/>
      <c r="AJ4180" s="63"/>
      <c r="AK4180" s="63"/>
      <c r="AL4180" s="63"/>
      <c r="AM4180" s="63"/>
      <c r="AN4180" s="63"/>
      <c r="AO4180" s="63"/>
      <c r="AP4180" s="63"/>
      <c r="AQ4180" s="63"/>
      <c r="AR4180" s="63"/>
      <c r="AS4180" s="63"/>
      <c r="AT4180" s="63"/>
      <c r="AU4180" s="63"/>
      <c r="AV4180" s="63"/>
      <c r="AW4180" s="63"/>
      <c r="AX4180" s="63"/>
      <c r="AY4180" s="63"/>
      <c r="AZ4180" s="63"/>
      <c r="BA4180" s="63"/>
      <c r="BB4180" s="63"/>
      <c r="BC4180" s="63"/>
      <c r="BD4180" s="63"/>
      <c r="BE4180" s="63"/>
      <c r="BF4180" s="63"/>
      <c r="BG4180" s="63"/>
      <c r="BH4180" s="63"/>
      <c r="BI4180" s="63"/>
      <c r="BJ4180" s="63"/>
      <c r="BK4180" s="63"/>
      <c r="BL4180" s="63"/>
      <c r="BM4180" s="63"/>
      <c r="BN4180" s="63"/>
      <c r="BO4180" s="63"/>
      <c r="BP4180" s="63"/>
      <c r="BQ4180" s="63"/>
      <c r="BR4180" s="63"/>
      <c r="BS4180" s="63"/>
      <c r="BT4180" s="63"/>
      <c r="BU4180" s="63"/>
      <c r="BV4180" s="63"/>
      <c r="BW4180" s="63"/>
      <c r="BX4180" s="63"/>
      <c r="BY4180" s="63"/>
      <c r="BZ4180" s="63"/>
      <c r="CA4180" s="63"/>
      <c r="CB4180" s="63"/>
      <c r="CC4180" s="63"/>
      <c r="CD4180" s="63"/>
      <c r="CE4180" s="63"/>
      <c r="CF4180" s="63"/>
      <c r="CG4180" s="63"/>
      <c r="CH4180" s="63"/>
      <c r="CI4180" s="63"/>
      <c r="CJ4180" s="63"/>
      <c r="CK4180" s="63"/>
      <c r="CL4180" s="63"/>
      <c r="CM4180" s="63"/>
      <c r="CN4180" s="63"/>
      <c r="CO4180" s="63"/>
      <c r="CP4180" s="63"/>
      <c r="CR4180" s="227"/>
      <c r="CS4180" s="74"/>
    </row>
    <row r="4181" spans="1:97" s="72" customFormat="1" ht="75.75" customHeight="1">
      <c r="A4181" s="63"/>
      <c r="B4181" s="63"/>
      <c r="C4181" s="63"/>
      <c r="D4181" s="63"/>
      <c r="E4181" s="63"/>
      <c r="F4181" s="63"/>
      <c r="G4181" s="63"/>
      <c r="H4181" s="63"/>
      <c r="I4181" s="63"/>
      <c r="J4181" s="63"/>
      <c r="K4181" s="63"/>
      <c r="L4181" s="63"/>
      <c r="M4181" s="63"/>
      <c r="N4181" s="63"/>
      <c r="O4181" s="63"/>
      <c r="P4181" s="63"/>
      <c r="Q4181" s="63"/>
      <c r="R4181" s="63"/>
      <c r="S4181" s="63"/>
      <c r="T4181" s="63"/>
      <c r="U4181" s="63"/>
      <c r="V4181" s="63"/>
      <c r="W4181" s="63"/>
      <c r="X4181" s="63"/>
      <c r="Y4181" s="63"/>
      <c r="Z4181" s="63"/>
      <c r="AA4181" s="63"/>
      <c r="AB4181" s="63"/>
      <c r="AC4181" s="63"/>
      <c r="AD4181" s="63"/>
      <c r="AE4181" s="63"/>
      <c r="AF4181" s="63"/>
      <c r="AG4181" s="63"/>
      <c r="AH4181" s="63"/>
      <c r="AI4181" s="63"/>
      <c r="AJ4181" s="63"/>
      <c r="AK4181" s="63"/>
      <c r="AL4181" s="63"/>
      <c r="AM4181" s="63"/>
      <c r="AN4181" s="63"/>
      <c r="AO4181" s="63"/>
      <c r="AP4181" s="63"/>
      <c r="AQ4181" s="63"/>
      <c r="AR4181" s="63"/>
      <c r="AS4181" s="63"/>
      <c r="AT4181" s="63"/>
      <c r="AU4181" s="63"/>
      <c r="AV4181" s="63"/>
      <c r="AW4181" s="63"/>
      <c r="AX4181" s="63"/>
      <c r="AY4181" s="63"/>
      <c r="AZ4181" s="63"/>
      <c r="BA4181" s="63"/>
      <c r="BB4181" s="63"/>
      <c r="BC4181" s="63"/>
      <c r="BD4181" s="63"/>
      <c r="BE4181" s="63"/>
      <c r="BF4181" s="63"/>
      <c r="BG4181" s="63"/>
      <c r="BH4181" s="63"/>
      <c r="BI4181" s="63"/>
      <c r="BJ4181" s="63"/>
      <c r="BK4181" s="63"/>
      <c r="BL4181" s="63"/>
      <c r="BM4181" s="63"/>
      <c r="BN4181" s="63"/>
      <c r="BO4181" s="63"/>
      <c r="BP4181" s="63"/>
      <c r="BQ4181" s="63"/>
      <c r="BR4181" s="63"/>
      <c r="BS4181" s="63"/>
      <c r="BT4181" s="63"/>
      <c r="BU4181" s="63"/>
      <c r="BV4181" s="63"/>
      <c r="BW4181" s="63"/>
      <c r="BX4181" s="63"/>
      <c r="BY4181" s="63"/>
      <c r="BZ4181" s="63"/>
      <c r="CA4181" s="63"/>
      <c r="CB4181" s="63"/>
      <c r="CC4181" s="63"/>
      <c r="CD4181" s="63"/>
      <c r="CE4181" s="63"/>
      <c r="CF4181" s="63"/>
      <c r="CG4181" s="63"/>
      <c r="CH4181" s="63"/>
      <c r="CI4181" s="63"/>
      <c r="CJ4181" s="63"/>
      <c r="CK4181" s="63"/>
      <c r="CL4181" s="63"/>
      <c r="CM4181" s="63"/>
      <c r="CN4181" s="63"/>
      <c r="CO4181" s="63"/>
      <c r="CP4181" s="63"/>
      <c r="CR4181" s="227"/>
      <c r="CS4181" s="74"/>
    </row>
    <row r="4182" spans="1:97" s="72" customFormat="1" ht="75.75" customHeight="1">
      <c r="A4182" s="63"/>
      <c r="B4182" s="63"/>
      <c r="C4182" s="63"/>
      <c r="D4182" s="63"/>
      <c r="E4182" s="63"/>
      <c r="F4182" s="63"/>
      <c r="G4182" s="63"/>
      <c r="H4182" s="63"/>
      <c r="I4182" s="63"/>
      <c r="J4182" s="63"/>
      <c r="K4182" s="63"/>
      <c r="L4182" s="63"/>
      <c r="M4182" s="63"/>
      <c r="N4182" s="63"/>
      <c r="O4182" s="63"/>
      <c r="P4182" s="63"/>
      <c r="Q4182" s="63"/>
      <c r="R4182" s="63"/>
      <c r="S4182" s="63"/>
      <c r="T4182" s="63"/>
      <c r="U4182" s="63"/>
      <c r="V4182" s="63"/>
      <c r="W4182" s="63"/>
      <c r="X4182" s="63"/>
      <c r="Y4182" s="63"/>
      <c r="Z4182" s="63"/>
      <c r="AA4182" s="63"/>
      <c r="AB4182" s="63"/>
      <c r="AC4182" s="63"/>
      <c r="AD4182" s="63"/>
      <c r="AE4182" s="63"/>
      <c r="AF4182" s="63"/>
      <c r="AG4182" s="63"/>
      <c r="AH4182" s="63"/>
      <c r="AI4182" s="63"/>
      <c r="AJ4182" s="63"/>
      <c r="AK4182" s="63"/>
      <c r="AL4182" s="63"/>
      <c r="AM4182" s="63"/>
      <c r="AN4182" s="63"/>
      <c r="AO4182" s="63"/>
      <c r="AP4182" s="63"/>
      <c r="AQ4182" s="63"/>
      <c r="AR4182" s="63"/>
      <c r="AS4182" s="63"/>
      <c r="AT4182" s="63"/>
      <c r="AU4182" s="63"/>
      <c r="AV4182" s="63"/>
      <c r="AW4182" s="63"/>
      <c r="AX4182" s="63"/>
      <c r="AY4182" s="63"/>
      <c r="AZ4182" s="63"/>
      <c r="BA4182" s="63"/>
      <c r="BB4182" s="63"/>
      <c r="BC4182" s="63"/>
      <c r="BD4182" s="63"/>
      <c r="BE4182" s="63"/>
      <c r="BF4182" s="63"/>
      <c r="BG4182" s="63"/>
      <c r="BH4182" s="63"/>
      <c r="BI4182" s="63"/>
      <c r="BJ4182" s="63"/>
      <c r="BK4182" s="63"/>
      <c r="BL4182" s="63"/>
      <c r="BM4182" s="63"/>
      <c r="BN4182" s="63"/>
      <c r="BO4182" s="63"/>
      <c r="BP4182" s="63"/>
      <c r="BQ4182" s="63"/>
      <c r="BR4182" s="63"/>
      <c r="BS4182" s="63"/>
      <c r="BT4182" s="63"/>
      <c r="BU4182" s="63"/>
      <c r="BV4182" s="63"/>
      <c r="BW4182" s="63"/>
      <c r="BX4182" s="63"/>
      <c r="BY4182" s="63"/>
      <c r="BZ4182" s="63"/>
      <c r="CA4182" s="63"/>
      <c r="CB4182" s="63"/>
      <c r="CC4182" s="63"/>
      <c r="CD4182" s="63"/>
      <c r="CE4182" s="63"/>
      <c r="CF4182" s="63"/>
      <c r="CG4182" s="63"/>
      <c r="CH4182" s="63"/>
      <c r="CI4182" s="63"/>
      <c r="CJ4182" s="63"/>
      <c r="CK4182" s="63"/>
      <c r="CL4182" s="63"/>
      <c r="CM4182" s="63"/>
      <c r="CN4182" s="63"/>
      <c r="CO4182" s="63"/>
      <c r="CP4182" s="63"/>
      <c r="CR4182" s="227"/>
      <c r="CS4182" s="74"/>
    </row>
    <row r="4183" spans="1:97" s="72" customFormat="1" ht="75.75" customHeight="1">
      <c r="A4183" s="63"/>
      <c r="B4183" s="63"/>
      <c r="C4183" s="63"/>
      <c r="D4183" s="63"/>
      <c r="E4183" s="63"/>
      <c r="F4183" s="63"/>
      <c r="G4183" s="63"/>
      <c r="H4183" s="63"/>
      <c r="I4183" s="63"/>
      <c r="J4183" s="63"/>
      <c r="K4183" s="63"/>
      <c r="L4183" s="63"/>
      <c r="M4183" s="63"/>
      <c r="N4183" s="63"/>
      <c r="O4183" s="63"/>
      <c r="P4183" s="63"/>
      <c r="Q4183" s="63"/>
      <c r="R4183" s="63"/>
      <c r="S4183" s="63"/>
      <c r="T4183" s="63"/>
      <c r="U4183" s="63"/>
      <c r="V4183" s="63"/>
      <c r="W4183" s="63"/>
      <c r="X4183" s="63"/>
      <c r="Y4183" s="63"/>
      <c r="Z4183" s="63"/>
      <c r="AA4183" s="63"/>
      <c r="AB4183" s="63"/>
      <c r="AC4183" s="63"/>
      <c r="AD4183" s="63"/>
      <c r="AE4183" s="63"/>
      <c r="AF4183" s="63"/>
      <c r="AG4183" s="63"/>
      <c r="AH4183" s="63"/>
      <c r="AI4183" s="63"/>
      <c r="AJ4183" s="63"/>
      <c r="AK4183" s="63"/>
      <c r="AL4183" s="63"/>
      <c r="AM4183" s="63"/>
      <c r="AN4183" s="63"/>
      <c r="AO4183" s="63"/>
      <c r="AP4183" s="63"/>
      <c r="AQ4183" s="63"/>
      <c r="AR4183" s="63"/>
      <c r="AS4183" s="63"/>
      <c r="AT4183" s="63"/>
      <c r="AU4183" s="63"/>
      <c r="AV4183" s="63"/>
      <c r="AW4183" s="63"/>
      <c r="AX4183" s="63"/>
      <c r="AY4183" s="63"/>
      <c r="AZ4183" s="63"/>
      <c r="BA4183" s="63"/>
      <c r="BB4183" s="63"/>
      <c r="BC4183" s="63"/>
      <c r="BD4183" s="63"/>
      <c r="BE4183" s="63"/>
      <c r="BF4183" s="63"/>
      <c r="BG4183" s="63"/>
      <c r="BH4183" s="63"/>
      <c r="BI4183" s="63"/>
      <c r="BJ4183" s="63"/>
      <c r="BK4183" s="63"/>
      <c r="BL4183" s="63"/>
      <c r="BM4183" s="63"/>
      <c r="BN4183" s="63"/>
      <c r="BO4183" s="63"/>
      <c r="BP4183" s="63"/>
      <c r="BQ4183" s="63"/>
      <c r="BR4183" s="63"/>
      <c r="BS4183" s="63"/>
      <c r="BT4183" s="63"/>
      <c r="BU4183" s="63"/>
      <c r="BV4183" s="63"/>
      <c r="BW4183" s="63"/>
      <c r="BX4183" s="63"/>
      <c r="BY4183" s="63"/>
      <c r="BZ4183" s="63"/>
      <c r="CA4183" s="63"/>
      <c r="CB4183" s="63"/>
      <c r="CC4183" s="63"/>
      <c r="CD4183" s="63"/>
      <c r="CE4183" s="63"/>
      <c r="CF4183" s="63"/>
      <c r="CG4183" s="63"/>
      <c r="CH4183" s="63"/>
      <c r="CI4183" s="63"/>
      <c r="CJ4183" s="63"/>
      <c r="CK4183" s="63"/>
      <c r="CL4183" s="63"/>
      <c r="CM4183" s="63"/>
      <c r="CN4183" s="63"/>
      <c r="CO4183" s="63"/>
      <c r="CP4183" s="63"/>
      <c r="CR4183" s="227"/>
      <c r="CS4183" s="74"/>
    </row>
    <row r="4184" spans="1:97" s="72" customFormat="1" ht="75.75" customHeight="1">
      <c r="A4184" s="63"/>
      <c r="B4184" s="63"/>
      <c r="C4184" s="63"/>
      <c r="D4184" s="63"/>
      <c r="E4184" s="63"/>
      <c r="F4184" s="63"/>
      <c r="G4184" s="63"/>
      <c r="H4184" s="63"/>
      <c r="I4184" s="63"/>
      <c r="J4184" s="63"/>
      <c r="K4184" s="63"/>
      <c r="L4184" s="63"/>
      <c r="M4184" s="63"/>
      <c r="N4184" s="63"/>
      <c r="O4184" s="63"/>
      <c r="P4184" s="63"/>
      <c r="Q4184" s="63"/>
      <c r="R4184" s="63"/>
      <c r="S4184" s="63"/>
      <c r="T4184" s="63"/>
      <c r="U4184" s="63"/>
      <c r="V4184" s="63"/>
      <c r="W4184" s="63"/>
      <c r="X4184" s="63"/>
      <c r="Y4184" s="63"/>
      <c r="Z4184" s="63"/>
      <c r="AA4184" s="63"/>
      <c r="AB4184" s="63"/>
      <c r="AC4184" s="63"/>
      <c r="AD4184" s="63"/>
      <c r="AE4184" s="63"/>
      <c r="AF4184" s="63"/>
      <c r="AG4184" s="63"/>
      <c r="AH4184" s="63"/>
      <c r="AI4184" s="63"/>
      <c r="AJ4184" s="63"/>
      <c r="AK4184" s="63"/>
      <c r="AL4184" s="63"/>
      <c r="AM4184" s="63"/>
      <c r="AN4184" s="63"/>
      <c r="AO4184" s="63"/>
      <c r="AP4184" s="63"/>
      <c r="AQ4184" s="63"/>
      <c r="AR4184" s="63"/>
      <c r="AS4184" s="63"/>
      <c r="AT4184" s="63"/>
      <c r="AU4184" s="63"/>
      <c r="AV4184" s="63"/>
      <c r="AW4184" s="63"/>
      <c r="AX4184" s="63"/>
      <c r="AY4184" s="63"/>
      <c r="AZ4184" s="63"/>
      <c r="BA4184" s="63"/>
      <c r="BB4184" s="63"/>
      <c r="BC4184" s="63"/>
      <c r="BD4184" s="63"/>
      <c r="BE4184" s="63"/>
      <c r="BF4184" s="63"/>
      <c r="BG4184" s="63"/>
      <c r="BH4184" s="63"/>
      <c r="BI4184" s="63"/>
      <c r="BJ4184" s="63"/>
      <c r="BK4184" s="63"/>
      <c r="BL4184" s="63"/>
      <c r="BM4184" s="63"/>
      <c r="BN4184" s="63"/>
      <c r="BO4184" s="63"/>
      <c r="BP4184" s="63"/>
      <c r="BQ4184" s="63"/>
      <c r="BR4184" s="63"/>
      <c r="BS4184" s="63"/>
      <c r="BT4184" s="63"/>
      <c r="BU4184" s="63"/>
      <c r="BV4184" s="63"/>
      <c r="BW4184" s="63"/>
      <c r="BX4184" s="63"/>
      <c r="BY4184" s="63"/>
      <c r="BZ4184" s="63"/>
      <c r="CA4184" s="63"/>
      <c r="CB4184" s="63"/>
      <c r="CC4184" s="63"/>
      <c r="CD4184" s="63"/>
      <c r="CE4184" s="63"/>
      <c r="CF4184" s="63"/>
      <c r="CG4184" s="63"/>
      <c r="CH4184" s="63"/>
      <c r="CI4184" s="63"/>
      <c r="CJ4184" s="63"/>
      <c r="CK4184" s="63"/>
      <c r="CL4184" s="63"/>
      <c r="CM4184" s="63"/>
      <c r="CN4184" s="63"/>
      <c r="CO4184" s="63"/>
      <c r="CP4184" s="63"/>
      <c r="CR4184" s="227"/>
      <c r="CS4184" s="74"/>
    </row>
    <row r="4185" spans="1:97" s="72" customFormat="1" ht="75.75" customHeight="1">
      <c r="A4185" s="63"/>
      <c r="B4185" s="63"/>
      <c r="C4185" s="63"/>
      <c r="D4185" s="63"/>
      <c r="E4185" s="63"/>
      <c r="F4185" s="63"/>
      <c r="G4185" s="63"/>
      <c r="H4185" s="63"/>
      <c r="I4185" s="63"/>
      <c r="J4185" s="63"/>
      <c r="K4185" s="63"/>
      <c r="L4185" s="63"/>
      <c r="M4185" s="63"/>
      <c r="N4185" s="63"/>
      <c r="O4185" s="63"/>
      <c r="P4185" s="63"/>
      <c r="Q4185" s="63"/>
      <c r="R4185" s="63"/>
      <c r="S4185" s="63"/>
      <c r="T4185" s="63"/>
      <c r="U4185" s="63"/>
      <c r="V4185" s="63"/>
      <c r="W4185" s="63"/>
      <c r="X4185" s="63"/>
      <c r="Y4185" s="63"/>
      <c r="Z4185" s="63"/>
      <c r="AA4185" s="63"/>
      <c r="AB4185" s="63"/>
      <c r="AC4185" s="63"/>
      <c r="AD4185" s="63"/>
      <c r="AE4185" s="63"/>
      <c r="AF4185" s="63"/>
      <c r="AG4185" s="63"/>
      <c r="AH4185" s="63"/>
      <c r="AI4185" s="63"/>
      <c r="AJ4185" s="63"/>
      <c r="AK4185" s="63"/>
      <c r="AL4185" s="63"/>
      <c r="AM4185" s="63"/>
      <c r="AN4185" s="63"/>
      <c r="AO4185" s="63"/>
      <c r="AP4185" s="63"/>
      <c r="AQ4185" s="63"/>
      <c r="AR4185" s="63"/>
      <c r="AS4185" s="63"/>
      <c r="AT4185" s="63"/>
      <c r="AU4185" s="63"/>
      <c r="AV4185" s="63"/>
      <c r="AW4185" s="63"/>
      <c r="AX4185" s="63"/>
      <c r="AY4185" s="63"/>
      <c r="AZ4185" s="63"/>
      <c r="BA4185" s="63"/>
      <c r="BB4185" s="63"/>
      <c r="BC4185" s="63"/>
      <c r="BD4185" s="63"/>
      <c r="BE4185" s="63"/>
      <c r="BF4185" s="63"/>
      <c r="BG4185" s="63"/>
      <c r="BH4185" s="63"/>
      <c r="BI4185" s="63"/>
      <c r="BJ4185" s="63"/>
      <c r="BK4185" s="63"/>
      <c r="BL4185" s="63"/>
      <c r="BM4185" s="63"/>
      <c r="BN4185" s="63"/>
      <c r="BO4185" s="63"/>
      <c r="BP4185" s="63"/>
      <c r="BQ4185" s="63"/>
      <c r="BR4185" s="63"/>
      <c r="BS4185" s="63"/>
      <c r="BT4185" s="63"/>
      <c r="BU4185" s="63"/>
      <c r="BV4185" s="63"/>
      <c r="BW4185" s="63"/>
      <c r="BX4185" s="63"/>
      <c r="BY4185" s="63"/>
      <c r="BZ4185" s="63"/>
      <c r="CA4185" s="63"/>
      <c r="CB4185" s="63"/>
      <c r="CC4185" s="63"/>
      <c r="CD4185" s="63"/>
      <c r="CE4185" s="63"/>
      <c r="CF4185" s="63"/>
      <c r="CG4185" s="63"/>
      <c r="CH4185" s="63"/>
      <c r="CI4185" s="63"/>
      <c r="CJ4185" s="63"/>
      <c r="CK4185" s="63"/>
      <c r="CL4185" s="63"/>
      <c r="CM4185" s="63"/>
      <c r="CN4185" s="63"/>
      <c r="CO4185" s="63"/>
      <c r="CP4185" s="63"/>
      <c r="CR4185" s="227"/>
      <c r="CS4185" s="74"/>
    </row>
    <row r="4186" spans="1:97" s="72" customFormat="1" ht="75.75" customHeight="1">
      <c r="A4186" s="63"/>
      <c r="B4186" s="63"/>
      <c r="C4186" s="63"/>
      <c r="D4186" s="63"/>
      <c r="E4186" s="63"/>
      <c r="F4186" s="63"/>
      <c r="G4186" s="63"/>
      <c r="H4186" s="63"/>
      <c r="I4186" s="63"/>
      <c r="J4186" s="63"/>
      <c r="K4186" s="63"/>
      <c r="L4186" s="63"/>
      <c r="M4186" s="63"/>
      <c r="N4186" s="63"/>
      <c r="O4186" s="63"/>
      <c r="P4186" s="63"/>
      <c r="Q4186" s="63"/>
      <c r="R4186" s="63"/>
      <c r="S4186" s="63"/>
      <c r="T4186" s="63"/>
      <c r="U4186" s="63"/>
      <c r="V4186" s="63"/>
      <c r="W4186" s="63"/>
      <c r="X4186" s="63"/>
      <c r="Y4186" s="63"/>
      <c r="Z4186" s="63"/>
      <c r="AA4186" s="63"/>
      <c r="AB4186" s="63"/>
      <c r="AC4186" s="63"/>
      <c r="AD4186" s="63"/>
      <c r="AE4186" s="63"/>
      <c r="AF4186" s="63"/>
      <c r="AG4186" s="63"/>
      <c r="AH4186" s="63"/>
      <c r="AI4186" s="63"/>
      <c r="AJ4186" s="63"/>
      <c r="AK4186" s="63"/>
      <c r="AL4186" s="63"/>
      <c r="AM4186" s="63"/>
      <c r="AN4186" s="63"/>
      <c r="AO4186" s="63"/>
      <c r="AP4186" s="63"/>
      <c r="AQ4186" s="63"/>
      <c r="AR4186" s="63"/>
      <c r="AS4186" s="63"/>
      <c r="AT4186" s="63"/>
      <c r="AU4186" s="63"/>
      <c r="AV4186" s="63"/>
      <c r="AW4186" s="63"/>
      <c r="AX4186" s="63"/>
      <c r="AY4186" s="63"/>
      <c r="AZ4186" s="63"/>
      <c r="BA4186" s="63"/>
      <c r="BB4186" s="63"/>
      <c r="BC4186" s="63"/>
      <c r="BD4186" s="63"/>
      <c r="BE4186" s="63"/>
      <c r="BF4186" s="63"/>
      <c r="BG4186" s="63"/>
      <c r="BH4186" s="63"/>
      <c r="BI4186" s="63"/>
      <c r="BJ4186" s="63"/>
      <c r="BK4186" s="63"/>
      <c r="BL4186" s="63"/>
      <c r="BM4186" s="63"/>
      <c r="BN4186" s="63"/>
      <c r="BO4186" s="63"/>
      <c r="BP4186" s="63"/>
      <c r="BQ4186" s="63"/>
      <c r="BR4186" s="63"/>
      <c r="BS4186" s="63"/>
      <c r="BT4186" s="63"/>
      <c r="BU4186" s="63"/>
      <c r="BV4186" s="63"/>
      <c r="BW4186" s="63"/>
      <c r="BX4186" s="63"/>
      <c r="BY4186" s="63"/>
      <c r="BZ4186" s="63"/>
      <c r="CA4186" s="63"/>
      <c r="CB4186" s="63"/>
      <c r="CC4186" s="63"/>
      <c r="CD4186" s="63"/>
      <c r="CE4186" s="63"/>
      <c r="CF4186" s="63"/>
      <c r="CG4186" s="63"/>
      <c r="CH4186" s="63"/>
      <c r="CI4186" s="63"/>
      <c r="CJ4186" s="63"/>
      <c r="CK4186" s="63"/>
      <c r="CL4186" s="63"/>
      <c r="CM4186" s="63"/>
      <c r="CN4186" s="63"/>
      <c r="CO4186" s="63"/>
      <c r="CP4186" s="63"/>
      <c r="CR4186" s="227"/>
      <c r="CS4186" s="74"/>
    </row>
    <row r="4187" spans="1:97" s="72" customFormat="1" ht="75.75" customHeight="1">
      <c r="A4187" s="63"/>
      <c r="B4187" s="63"/>
      <c r="C4187" s="63"/>
      <c r="D4187" s="63"/>
      <c r="E4187" s="63"/>
      <c r="F4187" s="63"/>
      <c r="G4187" s="63"/>
      <c r="H4187" s="63"/>
      <c r="I4187" s="63"/>
      <c r="J4187" s="63"/>
      <c r="K4187" s="63"/>
      <c r="L4187" s="63"/>
      <c r="M4187" s="63"/>
      <c r="N4187" s="63"/>
      <c r="O4187" s="63"/>
      <c r="P4187" s="63"/>
      <c r="Q4187" s="63"/>
      <c r="R4187" s="63"/>
      <c r="S4187" s="63"/>
      <c r="T4187" s="63"/>
      <c r="U4187" s="63"/>
      <c r="V4187" s="63"/>
      <c r="W4187" s="63"/>
      <c r="X4187" s="63"/>
      <c r="Y4187" s="63"/>
      <c r="Z4187" s="63"/>
      <c r="AA4187" s="63"/>
      <c r="AB4187" s="63"/>
      <c r="AC4187" s="63"/>
      <c r="AD4187" s="63"/>
      <c r="AE4187" s="63"/>
      <c r="AF4187" s="63"/>
      <c r="AG4187" s="63"/>
      <c r="AH4187" s="63"/>
      <c r="AI4187" s="63"/>
      <c r="AJ4187" s="63"/>
      <c r="AK4187" s="63"/>
      <c r="AL4187" s="63"/>
      <c r="AM4187" s="63"/>
      <c r="AN4187" s="63"/>
      <c r="AO4187" s="63"/>
      <c r="AP4187" s="63"/>
      <c r="AQ4187" s="63"/>
      <c r="AR4187" s="63"/>
      <c r="AS4187" s="63"/>
      <c r="AT4187" s="63"/>
      <c r="AU4187" s="63"/>
      <c r="AV4187" s="63"/>
      <c r="AW4187" s="63"/>
      <c r="AX4187" s="63"/>
      <c r="AY4187" s="63"/>
      <c r="AZ4187" s="63"/>
      <c r="BA4187" s="63"/>
      <c r="BB4187" s="63"/>
      <c r="BC4187" s="63"/>
      <c r="BD4187" s="63"/>
      <c r="BE4187" s="63"/>
      <c r="BF4187" s="63"/>
      <c r="BG4187" s="63"/>
      <c r="BH4187" s="63"/>
      <c r="BI4187" s="63"/>
      <c r="BJ4187" s="63"/>
      <c r="BK4187" s="63"/>
      <c r="BL4187" s="63"/>
      <c r="BM4187" s="63"/>
      <c r="BN4187" s="63"/>
      <c r="BO4187" s="63"/>
      <c r="BP4187" s="63"/>
      <c r="BQ4187" s="63"/>
      <c r="BR4187" s="63"/>
      <c r="BS4187" s="63"/>
      <c r="BT4187" s="63"/>
      <c r="BU4187" s="63"/>
      <c r="BV4187" s="63"/>
      <c r="BW4187" s="63"/>
      <c r="BX4187" s="63"/>
      <c r="BY4187" s="63"/>
      <c r="BZ4187" s="63"/>
      <c r="CA4187" s="63"/>
      <c r="CB4187" s="63"/>
      <c r="CC4187" s="63"/>
      <c r="CD4187" s="63"/>
      <c r="CE4187" s="63"/>
      <c r="CF4187" s="63"/>
      <c r="CG4187" s="63"/>
      <c r="CH4187" s="63"/>
      <c r="CI4187" s="63"/>
      <c r="CJ4187" s="63"/>
      <c r="CK4187" s="63"/>
      <c r="CL4187" s="63"/>
      <c r="CM4187" s="63"/>
      <c r="CN4187" s="63"/>
      <c r="CO4187" s="63"/>
      <c r="CP4187" s="63"/>
      <c r="CR4187" s="227"/>
      <c r="CS4187" s="74"/>
    </row>
    <row r="4188" spans="1:97" s="72" customFormat="1" ht="75.75" customHeight="1">
      <c r="A4188" s="63"/>
      <c r="B4188" s="63"/>
      <c r="C4188" s="63"/>
      <c r="D4188" s="63"/>
      <c r="E4188" s="63"/>
      <c r="F4188" s="63"/>
      <c r="G4188" s="63"/>
      <c r="H4188" s="63"/>
      <c r="I4188" s="63"/>
      <c r="J4188" s="63"/>
      <c r="K4188" s="63"/>
      <c r="L4188" s="63"/>
      <c r="M4188" s="63"/>
      <c r="N4188" s="63"/>
      <c r="O4188" s="63"/>
      <c r="P4188" s="63"/>
      <c r="Q4188" s="63"/>
      <c r="R4188" s="63"/>
      <c r="S4188" s="63"/>
      <c r="T4188" s="63"/>
      <c r="U4188" s="63"/>
      <c r="V4188" s="63"/>
      <c r="W4188" s="63"/>
      <c r="X4188" s="63"/>
      <c r="Y4188" s="63"/>
      <c r="Z4188" s="63"/>
      <c r="AA4188" s="63"/>
      <c r="AB4188" s="63"/>
      <c r="AC4188" s="63"/>
      <c r="AD4188" s="63"/>
      <c r="AE4188" s="63"/>
      <c r="AF4188" s="63"/>
      <c r="AG4188" s="63"/>
      <c r="AH4188" s="63"/>
      <c r="AI4188" s="63"/>
      <c r="AJ4188" s="63"/>
      <c r="AK4188" s="63"/>
      <c r="AL4188" s="63"/>
      <c r="AM4188" s="63"/>
      <c r="AN4188" s="63"/>
      <c r="AO4188" s="63"/>
      <c r="AP4188" s="63"/>
      <c r="AQ4188" s="63"/>
      <c r="AR4188" s="63"/>
      <c r="AS4188" s="63"/>
      <c r="AT4188" s="63"/>
      <c r="AU4188" s="63"/>
      <c r="AV4188" s="63"/>
      <c r="AW4188" s="63"/>
      <c r="AX4188" s="63"/>
      <c r="AY4188" s="63"/>
      <c r="AZ4188" s="63"/>
      <c r="BA4188" s="63"/>
      <c r="BB4188" s="63"/>
      <c r="BC4188" s="63"/>
      <c r="BD4188" s="63"/>
      <c r="BE4188" s="63"/>
      <c r="BF4188" s="63"/>
      <c r="BG4188" s="63"/>
      <c r="BH4188" s="63"/>
      <c r="BI4188" s="63"/>
      <c r="BJ4188" s="63"/>
      <c r="BK4188" s="63"/>
      <c r="BL4188" s="63"/>
      <c r="BM4188" s="63"/>
      <c r="BN4188" s="63"/>
      <c r="BO4188" s="63"/>
      <c r="BP4188" s="63"/>
      <c r="BQ4188" s="63"/>
      <c r="BR4188" s="63"/>
      <c r="BS4188" s="63"/>
      <c r="BT4188" s="63"/>
      <c r="BU4188" s="63"/>
      <c r="BV4188" s="63"/>
      <c r="BW4188" s="63"/>
      <c r="BX4188" s="63"/>
      <c r="BY4188" s="63"/>
      <c r="BZ4188" s="63"/>
      <c r="CA4188" s="63"/>
      <c r="CB4188" s="63"/>
      <c r="CC4188" s="63"/>
      <c r="CD4188" s="63"/>
      <c r="CE4188" s="63"/>
      <c r="CF4188" s="63"/>
      <c r="CG4188" s="63"/>
      <c r="CH4188" s="63"/>
      <c r="CI4188" s="63"/>
      <c r="CJ4188" s="63"/>
      <c r="CK4188" s="63"/>
      <c r="CL4188" s="63"/>
      <c r="CM4188" s="63"/>
      <c r="CN4188" s="63"/>
      <c r="CO4188" s="63"/>
      <c r="CP4188" s="63"/>
      <c r="CR4188" s="227"/>
      <c r="CS4188" s="74"/>
    </row>
    <row r="4189" spans="1:97" s="72" customFormat="1" ht="75.75" customHeight="1">
      <c r="A4189" s="63"/>
      <c r="B4189" s="63"/>
      <c r="C4189" s="63"/>
      <c r="D4189" s="63"/>
      <c r="E4189" s="63"/>
      <c r="F4189" s="63"/>
      <c r="G4189" s="63"/>
      <c r="H4189" s="63"/>
      <c r="I4189" s="63"/>
      <c r="J4189" s="63"/>
      <c r="K4189" s="63"/>
      <c r="L4189" s="63"/>
      <c r="M4189" s="63"/>
      <c r="N4189" s="63"/>
      <c r="O4189" s="63"/>
      <c r="P4189" s="63"/>
      <c r="Q4189" s="63"/>
      <c r="R4189" s="63"/>
      <c r="S4189" s="63"/>
      <c r="T4189" s="63"/>
      <c r="U4189" s="63"/>
      <c r="V4189" s="63"/>
      <c r="W4189" s="63"/>
      <c r="X4189" s="63"/>
      <c r="Y4189" s="63"/>
      <c r="Z4189" s="63"/>
      <c r="AA4189" s="63"/>
      <c r="AB4189" s="63"/>
      <c r="AC4189" s="63"/>
      <c r="AD4189" s="63"/>
      <c r="AE4189" s="63"/>
      <c r="AF4189" s="63"/>
      <c r="AG4189" s="63"/>
      <c r="AH4189" s="63"/>
      <c r="AI4189" s="63"/>
      <c r="AJ4189" s="63"/>
      <c r="AK4189" s="63"/>
      <c r="AL4189" s="63"/>
      <c r="AM4189" s="63"/>
      <c r="AN4189" s="63"/>
      <c r="AO4189" s="63"/>
      <c r="AP4189" s="63"/>
      <c r="AQ4189" s="63"/>
      <c r="AR4189" s="63"/>
      <c r="AS4189" s="63"/>
      <c r="AT4189" s="63"/>
      <c r="AU4189" s="63"/>
      <c r="AV4189" s="63"/>
      <c r="AW4189" s="63"/>
      <c r="AX4189" s="63"/>
      <c r="AY4189" s="63"/>
      <c r="AZ4189" s="63"/>
      <c r="BA4189" s="63"/>
      <c r="BB4189" s="63"/>
      <c r="BC4189" s="63"/>
      <c r="BD4189" s="63"/>
      <c r="BE4189" s="63"/>
      <c r="BF4189" s="63"/>
      <c r="BG4189" s="63"/>
      <c r="BH4189" s="63"/>
      <c r="BI4189" s="63"/>
      <c r="BJ4189" s="63"/>
      <c r="BK4189" s="63"/>
      <c r="BL4189" s="63"/>
      <c r="BM4189" s="63"/>
      <c r="BN4189" s="63"/>
      <c r="BO4189" s="63"/>
      <c r="BP4189" s="63"/>
      <c r="BQ4189" s="63"/>
      <c r="BR4189" s="63"/>
      <c r="BS4189" s="63"/>
      <c r="BT4189" s="63"/>
      <c r="BU4189" s="63"/>
      <c r="BV4189" s="63"/>
      <c r="BW4189" s="63"/>
      <c r="BX4189" s="63"/>
      <c r="BY4189" s="63"/>
      <c r="BZ4189" s="63"/>
      <c r="CA4189" s="63"/>
      <c r="CB4189" s="63"/>
      <c r="CC4189" s="63"/>
      <c r="CD4189" s="63"/>
      <c r="CE4189" s="63"/>
      <c r="CF4189" s="63"/>
      <c r="CG4189" s="63"/>
      <c r="CH4189" s="63"/>
      <c r="CI4189" s="63"/>
      <c r="CJ4189" s="63"/>
      <c r="CK4189" s="63"/>
      <c r="CL4189" s="63"/>
      <c r="CM4189" s="63"/>
      <c r="CN4189" s="63"/>
      <c r="CO4189" s="63"/>
      <c r="CP4189" s="63"/>
      <c r="CR4189" s="227"/>
      <c r="CS4189" s="74"/>
    </row>
    <row r="4190" spans="1:97" s="72" customFormat="1" ht="75.75" customHeight="1">
      <c r="A4190" s="63"/>
      <c r="B4190" s="63"/>
      <c r="C4190" s="63"/>
      <c r="D4190" s="63"/>
      <c r="E4190" s="63"/>
      <c r="F4190" s="63"/>
      <c r="G4190" s="63"/>
      <c r="H4190" s="63"/>
      <c r="I4190" s="63"/>
      <c r="J4190" s="63"/>
      <c r="K4190" s="63"/>
      <c r="L4190" s="63"/>
      <c r="M4190" s="63"/>
      <c r="N4190" s="63"/>
      <c r="O4190" s="63"/>
      <c r="P4190" s="63"/>
      <c r="Q4190" s="63"/>
      <c r="R4190" s="63"/>
      <c r="S4190" s="63"/>
      <c r="T4190" s="63"/>
      <c r="U4190" s="63"/>
      <c r="V4190" s="63"/>
      <c r="W4190" s="63"/>
      <c r="X4190" s="63"/>
      <c r="Y4190" s="63"/>
      <c r="Z4190" s="63"/>
      <c r="AA4190" s="63"/>
      <c r="AB4190" s="63"/>
      <c r="AC4190" s="63"/>
      <c r="AD4190" s="63"/>
      <c r="AE4190" s="63"/>
      <c r="AF4190" s="63"/>
      <c r="AG4190" s="63"/>
      <c r="AH4190" s="63"/>
      <c r="AI4190" s="63"/>
      <c r="AJ4190" s="63"/>
      <c r="AK4190" s="63"/>
      <c r="AL4190" s="63"/>
      <c r="AM4190" s="63"/>
      <c r="AN4190" s="63"/>
      <c r="AO4190" s="63"/>
      <c r="AP4190" s="63"/>
      <c r="AQ4190" s="63"/>
      <c r="AR4190" s="63"/>
      <c r="AS4190" s="63"/>
      <c r="AT4190" s="63"/>
      <c r="AU4190" s="63"/>
      <c r="AV4190" s="63"/>
      <c r="AW4190" s="63"/>
      <c r="AX4190" s="63"/>
      <c r="AY4190" s="63"/>
      <c r="AZ4190" s="63"/>
      <c r="BA4190" s="63"/>
      <c r="BB4190" s="63"/>
      <c r="BC4190" s="63"/>
      <c r="BD4190" s="63"/>
      <c r="BE4190" s="63"/>
      <c r="BF4190" s="63"/>
      <c r="BG4190" s="63"/>
      <c r="BH4190" s="63"/>
      <c r="BI4190" s="63"/>
      <c r="BJ4190" s="63"/>
      <c r="BK4190" s="63"/>
      <c r="BL4190" s="63"/>
      <c r="BM4190" s="63"/>
      <c r="BN4190" s="63"/>
      <c r="BO4190" s="63"/>
      <c r="BP4190" s="63"/>
      <c r="BQ4190" s="63"/>
      <c r="BR4190" s="63"/>
      <c r="BS4190" s="63"/>
      <c r="BT4190" s="63"/>
      <c r="BU4190" s="63"/>
      <c r="BV4190" s="63"/>
      <c r="BW4190" s="63"/>
      <c r="BX4190" s="63"/>
      <c r="BY4190" s="63"/>
      <c r="BZ4190" s="63"/>
      <c r="CA4190" s="63"/>
      <c r="CB4190" s="63"/>
      <c r="CC4190" s="63"/>
      <c r="CD4190" s="63"/>
      <c r="CE4190" s="63"/>
      <c r="CF4190" s="63"/>
      <c r="CG4190" s="63"/>
      <c r="CH4190" s="63"/>
      <c r="CI4190" s="63"/>
      <c r="CJ4190" s="63"/>
      <c r="CK4190" s="63"/>
      <c r="CL4190" s="63"/>
      <c r="CM4190" s="63"/>
      <c r="CN4190" s="63"/>
      <c r="CO4190" s="63"/>
      <c r="CP4190" s="63"/>
      <c r="CR4190" s="227"/>
      <c r="CS4190" s="74"/>
    </row>
    <row r="4191" spans="1:97" s="72" customFormat="1" ht="75.75" customHeight="1">
      <c r="A4191" s="63"/>
      <c r="B4191" s="63"/>
      <c r="C4191" s="63"/>
      <c r="D4191" s="63"/>
      <c r="E4191" s="63"/>
      <c r="F4191" s="63"/>
      <c r="G4191" s="63"/>
      <c r="H4191" s="63"/>
      <c r="I4191" s="63"/>
      <c r="J4191" s="63"/>
      <c r="K4191" s="63"/>
      <c r="L4191" s="63"/>
      <c r="M4191" s="63"/>
      <c r="N4191" s="63"/>
      <c r="O4191" s="63"/>
      <c r="P4191" s="63"/>
      <c r="Q4191" s="63"/>
      <c r="R4191" s="63"/>
      <c r="S4191" s="63"/>
      <c r="T4191" s="63"/>
      <c r="U4191" s="63"/>
      <c r="V4191" s="63"/>
      <c r="W4191" s="63"/>
      <c r="X4191" s="63"/>
      <c r="Y4191" s="63"/>
      <c r="Z4191" s="63"/>
      <c r="AA4191" s="63"/>
      <c r="AB4191" s="63"/>
      <c r="AC4191" s="63"/>
      <c r="AD4191" s="63"/>
      <c r="AE4191" s="63"/>
      <c r="AF4191" s="63"/>
      <c r="AG4191" s="63"/>
      <c r="AH4191" s="63"/>
      <c r="AI4191" s="63"/>
      <c r="AJ4191" s="63"/>
      <c r="AK4191" s="63"/>
      <c r="AL4191" s="63"/>
      <c r="AM4191" s="63"/>
      <c r="AN4191" s="63"/>
      <c r="AO4191" s="63"/>
      <c r="AP4191" s="63"/>
      <c r="AQ4191" s="63"/>
      <c r="AR4191" s="63"/>
      <c r="AS4191" s="63"/>
      <c r="AT4191" s="63"/>
      <c r="AU4191" s="63"/>
      <c r="AV4191" s="63"/>
      <c r="AW4191" s="63"/>
      <c r="AX4191" s="63"/>
      <c r="AY4191" s="63"/>
      <c r="AZ4191" s="63"/>
      <c r="BA4191" s="63"/>
      <c r="BB4191" s="63"/>
      <c r="BC4191" s="63"/>
      <c r="BD4191" s="63"/>
      <c r="BE4191" s="63"/>
      <c r="BF4191" s="63"/>
      <c r="BG4191" s="63"/>
      <c r="BH4191" s="63"/>
      <c r="BI4191" s="63"/>
      <c r="BJ4191" s="63"/>
      <c r="BK4191" s="63"/>
      <c r="BL4191" s="63"/>
      <c r="BM4191" s="63"/>
      <c r="BN4191" s="63"/>
      <c r="BO4191" s="63"/>
      <c r="BP4191" s="63"/>
      <c r="BQ4191" s="63"/>
      <c r="BR4191" s="63"/>
      <c r="BS4191" s="63"/>
      <c r="BT4191" s="63"/>
      <c r="BU4191" s="63"/>
      <c r="BV4191" s="63"/>
      <c r="BW4191" s="63"/>
      <c r="BX4191" s="63"/>
      <c r="BY4191" s="63"/>
      <c r="BZ4191" s="63"/>
      <c r="CA4191" s="63"/>
      <c r="CB4191" s="63"/>
      <c r="CC4191" s="63"/>
      <c r="CD4191" s="63"/>
      <c r="CE4191" s="63"/>
      <c r="CF4191" s="63"/>
      <c r="CG4191" s="63"/>
      <c r="CH4191" s="63"/>
      <c r="CI4191" s="63"/>
      <c r="CJ4191" s="63"/>
      <c r="CK4191" s="63"/>
      <c r="CL4191" s="63"/>
      <c r="CM4191" s="63"/>
      <c r="CN4191" s="63"/>
      <c r="CO4191" s="63"/>
      <c r="CP4191" s="63"/>
      <c r="CR4191" s="227"/>
      <c r="CS4191" s="74"/>
    </row>
    <row r="4192" spans="1:97" s="72" customFormat="1" ht="75.75" customHeight="1">
      <c r="A4192" s="63"/>
      <c r="B4192" s="63"/>
      <c r="C4192" s="63"/>
      <c r="D4192" s="63"/>
      <c r="E4192" s="63"/>
      <c r="F4192" s="63"/>
      <c r="G4192" s="63"/>
      <c r="H4192" s="63"/>
      <c r="I4192" s="63"/>
      <c r="J4192" s="63"/>
      <c r="K4192" s="63"/>
      <c r="L4192" s="63"/>
      <c r="M4192" s="63"/>
      <c r="N4192" s="63"/>
      <c r="O4192" s="63"/>
      <c r="P4192" s="63"/>
      <c r="Q4192" s="63"/>
      <c r="R4192" s="63"/>
      <c r="S4192" s="63"/>
      <c r="T4192" s="63"/>
      <c r="U4192" s="63"/>
      <c r="V4192" s="63"/>
      <c r="W4192" s="63"/>
      <c r="X4192" s="63"/>
      <c r="Y4192" s="63"/>
      <c r="Z4192" s="63"/>
      <c r="AA4192" s="63"/>
      <c r="AB4192" s="63"/>
      <c r="AC4192" s="63"/>
      <c r="AD4192" s="63"/>
      <c r="AE4192" s="63"/>
      <c r="AF4192" s="63"/>
      <c r="AG4192" s="63"/>
      <c r="AH4192" s="63"/>
      <c r="AI4192" s="63"/>
      <c r="AJ4192" s="63"/>
      <c r="AK4192" s="63"/>
      <c r="AL4192" s="63"/>
      <c r="AM4192" s="63"/>
      <c r="AN4192" s="63"/>
      <c r="AO4192" s="63"/>
      <c r="AP4192" s="63"/>
      <c r="AQ4192" s="63"/>
      <c r="AR4192" s="63"/>
      <c r="AS4192" s="63"/>
      <c r="AT4192" s="63"/>
      <c r="AU4192" s="63"/>
      <c r="AV4192" s="63"/>
      <c r="AW4192" s="63"/>
      <c r="AX4192" s="63"/>
      <c r="AY4192" s="63"/>
      <c r="AZ4192" s="63"/>
      <c r="BA4192" s="63"/>
      <c r="BB4192" s="63"/>
      <c r="BC4192" s="63"/>
      <c r="BD4192" s="63"/>
      <c r="BE4192" s="63"/>
      <c r="BF4192" s="63"/>
      <c r="BG4192" s="63"/>
      <c r="BH4192" s="63"/>
      <c r="BI4192" s="63"/>
      <c r="BJ4192" s="63"/>
      <c r="BK4192" s="63"/>
      <c r="BL4192" s="63"/>
      <c r="BM4192" s="63"/>
      <c r="BN4192" s="63"/>
      <c r="BO4192" s="63"/>
      <c r="BP4192" s="63"/>
      <c r="BQ4192" s="63"/>
      <c r="BR4192" s="63"/>
      <c r="BS4192" s="63"/>
      <c r="BT4192" s="63"/>
      <c r="BU4192" s="63"/>
      <c r="BV4192" s="63"/>
      <c r="BW4192" s="63"/>
      <c r="BX4192" s="63"/>
      <c r="BY4192" s="63"/>
      <c r="BZ4192" s="63"/>
      <c r="CA4192" s="63"/>
      <c r="CB4192" s="63"/>
      <c r="CC4192" s="63"/>
      <c r="CD4192" s="63"/>
      <c r="CE4192" s="63"/>
      <c r="CF4192" s="63"/>
      <c r="CG4192" s="63"/>
      <c r="CH4192" s="63"/>
      <c r="CI4192" s="63"/>
      <c r="CJ4192" s="63"/>
      <c r="CK4192" s="63"/>
      <c r="CL4192" s="63"/>
      <c r="CM4192" s="63"/>
      <c r="CN4192" s="63"/>
      <c r="CO4192" s="63"/>
      <c r="CP4192" s="63"/>
      <c r="CR4192" s="227"/>
      <c r="CS4192" s="74"/>
    </row>
    <row r="4193" spans="1:97" s="72" customFormat="1" ht="75.75" customHeight="1">
      <c r="A4193" s="63"/>
      <c r="B4193" s="63"/>
      <c r="C4193" s="63"/>
      <c r="D4193" s="63"/>
      <c r="E4193" s="63"/>
      <c r="F4193" s="63"/>
      <c r="G4193" s="63"/>
      <c r="H4193" s="63"/>
      <c r="I4193" s="63"/>
      <c r="J4193" s="63"/>
      <c r="K4193" s="63"/>
      <c r="L4193" s="63"/>
      <c r="M4193" s="63"/>
      <c r="N4193" s="63"/>
      <c r="O4193" s="63"/>
      <c r="P4193" s="63"/>
      <c r="Q4193" s="63"/>
      <c r="R4193" s="63"/>
      <c r="S4193" s="63"/>
      <c r="T4193" s="63"/>
      <c r="U4193" s="63"/>
      <c r="V4193" s="63"/>
      <c r="W4193" s="63"/>
      <c r="X4193" s="63"/>
      <c r="Y4193" s="63"/>
      <c r="Z4193" s="63"/>
      <c r="AA4193" s="63"/>
      <c r="AB4193" s="63"/>
      <c r="AC4193" s="63"/>
      <c r="AD4193" s="63"/>
      <c r="AE4193" s="63"/>
      <c r="AF4193" s="63"/>
      <c r="AG4193" s="63"/>
      <c r="AH4193" s="63"/>
      <c r="AI4193" s="63"/>
      <c r="AJ4193" s="63"/>
      <c r="AK4193" s="63"/>
      <c r="AL4193" s="63"/>
      <c r="AM4193" s="63"/>
      <c r="AN4193" s="63"/>
      <c r="AO4193" s="63"/>
      <c r="AP4193" s="63"/>
      <c r="AQ4193" s="63"/>
      <c r="AR4193" s="63"/>
      <c r="AS4193" s="63"/>
      <c r="AT4193" s="63"/>
      <c r="AU4193" s="63"/>
      <c r="AV4193" s="63"/>
      <c r="AW4193" s="63"/>
      <c r="AX4193" s="63"/>
      <c r="AY4193" s="63"/>
      <c r="AZ4193" s="63"/>
      <c r="BA4193" s="63"/>
      <c r="BB4193" s="63"/>
      <c r="BC4193" s="63"/>
      <c r="BD4193" s="63"/>
      <c r="BE4193" s="63"/>
      <c r="BF4193" s="63"/>
      <c r="BG4193" s="63"/>
      <c r="BH4193" s="63"/>
      <c r="BI4193" s="63"/>
      <c r="BJ4193" s="63"/>
      <c r="BK4193" s="63"/>
      <c r="BL4193" s="63"/>
      <c r="BM4193" s="63"/>
      <c r="BN4193" s="63"/>
      <c r="BO4193" s="63"/>
      <c r="BP4193" s="63"/>
      <c r="BQ4193" s="63"/>
      <c r="BR4193" s="63"/>
      <c r="BS4193" s="63"/>
      <c r="BT4193" s="63"/>
      <c r="BU4193" s="63"/>
      <c r="BV4193" s="63"/>
      <c r="BW4193" s="63"/>
      <c r="BX4193" s="63"/>
      <c r="BY4193" s="63"/>
      <c r="BZ4193" s="63"/>
      <c r="CA4193" s="63"/>
      <c r="CB4193" s="63"/>
      <c r="CC4193" s="63"/>
      <c r="CD4193" s="63"/>
      <c r="CE4193" s="63"/>
      <c r="CF4193" s="63"/>
      <c r="CG4193" s="63"/>
      <c r="CH4193" s="63"/>
      <c r="CI4193" s="63"/>
      <c r="CJ4193" s="63"/>
      <c r="CK4193" s="63"/>
      <c r="CL4193" s="63"/>
      <c r="CM4193" s="63"/>
      <c r="CN4193" s="63"/>
      <c r="CO4193" s="63"/>
      <c r="CP4193" s="63"/>
      <c r="CR4193" s="227"/>
      <c r="CS4193" s="74"/>
    </row>
    <row r="4194" spans="1:97" s="72" customFormat="1" ht="75.75" customHeight="1">
      <c r="A4194" s="63"/>
      <c r="B4194" s="63"/>
      <c r="C4194" s="63"/>
      <c r="D4194" s="63"/>
      <c r="E4194" s="63"/>
      <c r="F4194" s="63"/>
      <c r="G4194" s="63"/>
      <c r="H4194" s="63"/>
      <c r="I4194" s="63"/>
      <c r="J4194" s="63"/>
      <c r="K4194" s="63"/>
      <c r="L4194" s="63"/>
      <c r="M4194" s="63"/>
      <c r="N4194" s="63"/>
      <c r="O4194" s="63"/>
      <c r="P4194" s="63"/>
      <c r="Q4194" s="63"/>
      <c r="R4194" s="63"/>
      <c r="S4194" s="63"/>
      <c r="T4194" s="63"/>
      <c r="U4194" s="63"/>
      <c r="V4194" s="63"/>
      <c r="W4194" s="63"/>
      <c r="X4194" s="63"/>
      <c r="Y4194" s="63"/>
      <c r="Z4194" s="63"/>
      <c r="AA4194" s="63"/>
      <c r="AB4194" s="63"/>
      <c r="AC4194" s="63"/>
      <c r="AD4194" s="63"/>
      <c r="AE4194" s="63"/>
      <c r="AF4194" s="63"/>
      <c r="AG4194" s="63"/>
      <c r="AH4194" s="63"/>
      <c r="AI4194" s="63"/>
      <c r="AJ4194" s="63"/>
      <c r="AK4194" s="63"/>
      <c r="AL4194" s="63"/>
      <c r="AM4194" s="63"/>
      <c r="AN4194" s="63"/>
      <c r="AO4194" s="63"/>
      <c r="AP4194" s="63"/>
      <c r="AQ4194" s="63"/>
      <c r="AR4194" s="63"/>
      <c r="AS4194" s="63"/>
      <c r="AT4194" s="63"/>
      <c r="AU4194" s="63"/>
      <c r="AV4194" s="63"/>
      <c r="AW4194" s="63"/>
      <c r="AX4194" s="63"/>
      <c r="AY4194" s="63"/>
      <c r="AZ4194" s="63"/>
      <c r="BA4194" s="63"/>
      <c r="BB4194" s="63"/>
      <c r="BC4194" s="63"/>
      <c r="BD4194" s="63"/>
      <c r="BE4194" s="63"/>
      <c r="BF4194" s="63"/>
      <c r="BG4194" s="63"/>
      <c r="BH4194" s="63"/>
      <c r="BI4194" s="63"/>
      <c r="BJ4194" s="63"/>
      <c r="BK4194" s="63"/>
      <c r="BL4194" s="63"/>
      <c r="BM4194" s="63"/>
      <c r="BN4194" s="63"/>
      <c r="BO4194" s="63"/>
      <c r="BP4194" s="63"/>
      <c r="BQ4194" s="63"/>
      <c r="BR4194" s="63"/>
      <c r="BS4194" s="63"/>
      <c r="BT4194" s="63"/>
      <c r="BU4194" s="63"/>
      <c r="BV4194" s="63"/>
      <c r="BW4194" s="63"/>
      <c r="BX4194" s="63"/>
      <c r="BY4194" s="63"/>
      <c r="BZ4194" s="63"/>
      <c r="CA4194" s="63"/>
      <c r="CB4194" s="63"/>
      <c r="CC4194" s="63"/>
      <c r="CD4194" s="63"/>
      <c r="CE4194" s="63"/>
      <c r="CF4194" s="63"/>
      <c r="CG4194" s="63"/>
      <c r="CH4194" s="63"/>
      <c r="CI4194" s="63"/>
      <c r="CJ4194" s="63"/>
      <c r="CK4194" s="63"/>
      <c r="CL4194" s="63"/>
      <c r="CM4194" s="63"/>
      <c r="CN4194" s="63"/>
      <c r="CO4194" s="63"/>
      <c r="CP4194" s="63"/>
      <c r="CR4194" s="227"/>
      <c r="CS4194" s="74"/>
    </row>
    <row r="4195" spans="1:97" s="72" customFormat="1" ht="75.75" customHeight="1">
      <c r="A4195" s="63"/>
      <c r="B4195" s="63"/>
      <c r="C4195" s="63"/>
      <c r="D4195" s="63"/>
      <c r="E4195" s="63"/>
      <c r="F4195" s="63"/>
      <c r="G4195" s="63"/>
      <c r="H4195" s="63"/>
      <c r="I4195" s="63"/>
      <c r="J4195" s="63"/>
      <c r="K4195" s="63"/>
      <c r="L4195" s="63"/>
      <c r="M4195" s="63"/>
      <c r="N4195" s="63"/>
      <c r="O4195" s="63"/>
      <c r="P4195" s="63"/>
      <c r="Q4195" s="63"/>
      <c r="R4195" s="63"/>
      <c r="S4195" s="63"/>
      <c r="T4195" s="63"/>
      <c r="U4195" s="63"/>
      <c r="V4195" s="63"/>
      <c r="W4195" s="63"/>
      <c r="X4195" s="63"/>
      <c r="Y4195" s="63"/>
      <c r="Z4195" s="63"/>
      <c r="AA4195" s="63"/>
      <c r="AB4195" s="63"/>
      <c r="AC4195" s="63"/>
      <c r="AD4195" s="63"/>
      <c r="AE4195" s="63"/>
      <c r="AF4195" s="63"/>
      <c r="AG4195" s="63"/>
      <c r="AH4195" s="63"/>
      <c r="AI4195" s="63"/>
      <c r="AJ4195" s="63"/>
      <c r="AK4195" s="63"/>
      <c r="AL4195" s="63"/>
      <c r="AM4195" s="63"/>
      <c r="AN4195" s="63"/>
      <c r="AO4195" s="63"/>
      <c r="AP4195" s="63"/>
      <c r="AQ4195" s="63"/>
      <c r="AR4195" s="63"/>
      <c r="AS4195" s="63"/>
      <c r="AT4195" s="63"/>
      <c r="AU4195" s="63"/>
      <c r="AV4195" s="63"/>
      <c r="AW4195" s="63"/>
      <c r="AX4195" s="63"/>
      <c r="AY4195" s="63"/>
      <c r="AZ4195" s="63"/>
      <c r="BA4195" s="63"/>
      <c r="BB4195" s="63"/>
      <c r="BC4195" s="63"/>
      <c r="BD4195" s="63"/>
      <c r="BE4195" s="63"/>
      <c r="BF4195" s="63"/>
      <c r="BG4195" s="63"/>
      <c r="BH4195" s="63"/>
      <c r="BI4195" s="63"/>
      <c r="BJ4195" s="63"/>
      <c r="BK4195" s="63"/>
      <c r="BL4195" s="63"/>
      <c r="BM4195" s="63"/>
      <c r="BN4195" s="63"/>
      <c r="BO4195" s="63"/>
      <c r="BP4195" s="63"/>
      <c r="BQ4195" s="63"/>
      <c r="BR4195" s="63"/>
      <c r="BS4195" s="63"/>
      <c r="BT4195" s="63"/>
      <c r="BU4195" s="63"/>
      <c r="BV4195" s="63"/>
      <c r="BW4195" s="63"/>
      <c r="BX4195" s="63"/>
      <c r="BY4195" s="63"/>
      <c r="BZ4195" s="63"/>
      <c r="CA4195" s="63"/>
      <c r="CB4195" s="63"/>
      <c r="CC4195" s="63"/>
      <c r="CD4195" s="63"/>
      <c r="CE4195" s="63"/>
      <c r="CF4195" s="63"/>
      <c r="CG4195" s="63"/>
      <c r="CH4195" s="63"/>
      <c r="CI4195" s="63"/>
      <c r="CJ4195" s="63"/>
      <c r="CK4195" s="63"/>
      <c r="CL4195" s="63"/>
      <c r="CM4195" s="63"/>
      <c r="CN4195" s="63"/>
      <c r="CO4195" s="63"/>
      <c r="CP4195" s="63"/>
      <c r="CR4195" s="227"/>
      <c r="CS4195" s="74"/>
    </row>
    <row r="4196" spans="1:97" s="72" customFormat="1" ht="75.75" customHeight="1">
      <c r="A4196" s="63"/>
      <c r="B4196" s="63"/>
      <c r="C4196" s="63"/>
      <c r="D4196" s="63"/>
      <c r="E4196" s="63"/>
      <c r="F4196" s="63"/>
      <c r="G4196" s="63"/>
      <c r="H4196" s="63"/>
      <c r="I4196" s="63"/>
      <c r="J4196" s="63"/>
      <c r="K4196" s="63"/>
      <c r="L4196" s="63"/>
      <c r="M4196" s="63"/>
      <c r="N4196" s="63"/>
      <c r="O4196" s="63"/>
      <c r="P4196" s="63"/>
      <c r="Q4196" s="63"/>
      <c r="R4196" s="63"/>
      <c r="S4196" s="63"/>
      <c r="T4196" s="63"/>
      <c r="U4196" s="63"/>
      <c r="V4196" s="63"/>
      <c r="W4196" s="63"/>
      <c r="X4196" s="63"/>
      <c r="Y4196" s="63"/>
      <c r="Z4196" s="63"/>
      <c r="AA4196" s="63"/>
      <c r="AB4196" s="63"/>
      <c r="AC4196" s="63"/>
      <c r="AD4196" s="63"/>
      <c r="AE4196" s="63"/>
      <c r="AF4196" s="63"/>
      <c r="AG4196" s="63"/>
      <c r="AH4196" s="63"/>
      <c r="AI4196" s="63"/>
      <c r="AJ4196" s="63"/>
      <c r="AK4196" s="63"/>
      <c r="AL4196" s="63"/>
      <c r="AM4196" s="63"/>
      <c r="AN4196" s="63"/>
      <c r="AO4196" s="63"/>
      <c r="AP4196" s="63"/>
      <c r="AQ4196" s="63"/>
      <c r="AR4196" s="63"/>
      <c r="AS4196" s="63"/>
      <c r="AT4196" s="63"/>
      <c r="AU4196" s="63"/>
      <c r="AV4196" s="63"/>
      <c r="AW4196" s="63"/>
      <c r="AX4196" s="63"/>
      <c r="AY4196" s="63"/>
      <c r="AZ4196" s="63"/>
      <c r="BA4196" s="63"/>
      <c r="BB4196" s="63"/>
      <c r="BC4196" s="63"/>
      <c r="BD4196" s="63"/>
      <c r="BE4196" s="63"/>
      <c r="BF4196" s="63"/>
      <c r="BG4196" s="63"/>
      <c r="BH4196" s="63"/>
      <c r="BI4196" s="63"/>
      <c r="BJ4196" s="63"/>
      <c r="BK4196" s="63"/>
      <c r="BL4196" s="63"/>
      <c r="BM4196" s="63"/>
      <c r="BN4196" s="63"/>
      <c r="BO4196" s="63"/>
      <c r="BP4196" s="63"/>
      <c r="BQ4196" s="63"/>
      <c r="BR4196" s="63"/>
      <c r="BS4196" s="63"/>
      <c r="BT4196" s="63"/>
      <c r="BU4196" s="63"/>
      <c r="BV4196" s="63"/>
      <c r="BW4196" s="63"/>
      <c r="BX4196" s="63"/>
      <c r="BY4196" s="63"/>
      <c r="BZ4196" s="63"/>
      <c r="CA4196" s="63"/>
      <c r="CB4196" s="63"/>
      <c r="CC4196" s="63"/>
      <c r="CD4196" s="63"/>
      <c r="CE4196" s="63"/>
      <c r="CF4196" s="63"/>
      <c r="CG4196" s="63"/>
      <c r="CH4196" s="63"/>
      <c r="CI4196" s="63"/>
      <c r="CJ4196" s="63"/>
      <c r="CK4196" s="63"/>
      <c r="CL4196" s="63"/>
      <c r="CM4196" s="63"/>
      <c r="CN4196" s="63"/>
      <c r="CO4196" s="63"/>
      <c r="CP4196" s="63"/>
      <c r="CR4196" s="227"/>
      <c r="CS4196" s="74"/>
    </row>
    <row r="4197" spans="1:97" s="72" customFormat="1" ht="75.75" customHeight="1">
      <c r="A4197" s="63"/>
      <c r="B4197" s="63"/>
      <c r="C4197" s="63"/>
      <c r="D4197" s="63"/>
      <c r="E4197" s="63"/>
      <c r="F4197" s="63"/>
      <c r="G4197" s="63"/>
      <c r="H4197" s="63"/>
      <c r="I4197" s="63"/>
      <c r="J4197" s="63"/>
      <c r="K4197" s="63"/>
      <c r="L4197" s="63"/>
      <c r="M4197" s="63"/>
      <c r="N4197" s="63"/>
      <c r="O4197" s="63"/>
      <c r="P4197" s="63"/>
      <c r="Q4197" s="63"/>
      <c r="R4197" s="63"/>
      <c r="S4197" s="63"/>
      <c r="T4197" s="63"/>
      <c r="U4197" s="63"/>
      <c r="V4197" s="63"/>
      <c r="W4197" s="63"/>
      <c r="X4197" s="63"/>
      <c r="Y4197" s="63"/>
      <c r="Z4197" s="63"/>
      <c r="AA4197" s="63"/>
      <c r="AB4197" s="63"/>
      <c r="AC4197" s="63"/>
      <c r="AD4197" s="63"/>
      <c r="AE4197" s="63"/>
      <c r="AF4197" s="63"/>
      <c r="AG4197" s="63"/>
      <c r="AH4197" s="63"/>
      <c r="AI4197" s="63"/>
      <c r="AJ4197" s="63"/>
      <c r="AK4197" s="63"/>
      <c r="AL4197" s="63"/>
      <c r="AM4197" s="63"/>
      <c r="AN4197" s="63"/>
      <c r="AO4197" s="63"/>
      <c r="AP4197" s="63"/>
      <c r="AQ4197" s="63"/>
      <c r="AR4197" s="63"/>
      <c r="AS4197" s="63"/>
      <c r="AT4197" s="63"/>
      <c r="AU4197" s="63"/>
      <c r="AV4197" s="63"/>
      <c r="AW4197" s="63"/>
      <c r="AX4197" s="63"/>
      <c r="AY4197" s="63"/>
      <c r="AZ4197" s="63"/>
      <c r="BA4197" s="63"/>
      <c r="BB4197" s="63"/>
      <c r="BC4197" s="63"/>
      <c r="BD4197" s="63"/>
      <c r="BE4197" s="63"/>
      <c r="BF4197" s="63"/>
      <c r="BG4197" s="63"/>
      <c r="BH4197" s="63"/>
      <c r="BI4197" s="63"/>
      <c r="BJ4197" s="63"/>
      <c r="BK4197" s="63"/>
      <c r="BL4197" s="63"/>
      <c r="BM4197" s="63"/>
      <c r="BN4197" s="63"/>
      <c r="BO4197" s="63"/>
      <c r="BP4197" s="63"/>
      <c r="BQ4197" s="63"/>
      <c r="BR4197" s="63"/>
      <c r="BS4197" s="63"/>
      <c r="BT4197" s="63"/>
      <c r="BU4197" s="63"/>
      <c r="BV4197" s="63"/>
      <c r="BW4197" s="63"/>
      <c r="BX4197" s="63"/>
      <c r="BY4197" s="63"/>
      <c r="BZ4197" s="63"/>
      <c r="CA4197" s="63"/>
      <c r="CB4197" s="63"/>
      <c r="CC4197" s="63"/>
      <c r="CD4197" s="63"/>
      <c r="CE4197" s="63"/>
      <c r="CF4197" s="63"/>
      <c r="CG4197" s="63"/>
      <c r="CH4197" s="63"/>
      <c r="CI4197" s="63"/>
      <c r="CJ4197" s="63"/>
      <c r="CK4197" s="63"/>
      <c r="CL4197" s="63"/>
      <c r="CM4197" s="63"/>
      <c r="CN4197" s="63"/>
      <c r="CO4197" s="63"/>
      <c r="CP4197" s="63"/>
      <c r="CR4197" s="227"/>
      <c r="CS4197" s="74"/>
    </row>
    <row r="4198" spans="1:97" s="72" customFormat="1" ht="75.75" customHeight="1">
      <c r="A4198" s="63"/>
      <c r="B4198" s="63"/>
      <c r="C4198" s="63"/>
      <c r="D4198" s="63"/>
      <c r="E4198" s="63"/>
      <c r="F4198" s="63"/>
      <c r="G4198" s="63"/>
      <c r="H4198" s="63"/>
      <c r="I4198" s="63"/>
      <c r="J4198" s="63"/>
      <c r="K4198" s="63"/>
      <c r="L4198" s="63"/>
      <c r="M4198" s="63"/>
      <c r="N4198" s="63"/>
      <c r="O4198" s="63"/>
      <c r="P4198" s="63"/>
      <c r="Q4198" s="63"/>
      <c r="R4198" s="63"/>
      <c r="S4198" s="63"/>
      <c r="T4198" s="63"/>
      <c r="U4198" s="63"/>
      <c r="V4198" s="63"/>
      <c r="W4198" s="63"/>
      <c r="X4198" s="63"/>
      <c r="Y4198" s="63"/>
      <c r="Z4198" s="63"/>
      <c r="AA4198" s="63"/>
      <c r="AB4198" s="63"/>
      <c r="AC4198" s="63"/>
      <c r="AD4198" s="63"/>
      <c r="AE4198" s="63"/>
      <c r="AF4198" s="63"/>
      <c r="AG4198" s="63"/>
      <c r="AH4198" s="63"/>
      <c r="AI4198" s="63"/>
      <c r="AJ4198" s="63"/>
      <c r="AK4198" s="63"/>
      <c r="AL4198" s="63"/>
      <c r="AM4198" s="63"/>
      <c r="AN4198" s="63"/>
      <c r="AO4198" s="63"/>
      <c r="AP4198" s="63"/>
      <c r="AQ4198" s="63"/>
      <c r="AR4198" s="63"/>
      <c r="AS4198" s="63"/>
      <c r="AT4198" s="63"/>
      <c r="AU4198" s="63"/>
      <c r="AV4198" s="63"/>
      <c r="AW4198" s="63"/>
      <c r="AX4198" s="63"/>
      <c r="AY4198" s="63"/>
      <c r="AZ4198" s="63"/>
      <c r="BA4198" s="63"/>
      <c r="BB4198" s="63"/>
      <c r="BC4198" s="63"/>
      <c r="BD4198" s="63"/>
      <c r="BE4198" s="63"/>
      <c r="BF4198" s="63"/>
      <c r="BG4198" s="63"/>
      <c r="BH4198" s="63"/>
      <c r="BI4198" s="63"/>
      <c r="BJ4198" s="63"/>
      <c r="BK4198" s="63"/>
      <c r="BL4198" s="63"/>
      <c r="BM4198" s="63"/>
      <c r="BN4198" s="63"/>
      <c r="BO4198" s="63"/>
      <c r="BP4198" s="63"/>
      <c r="BQ4198" s="63"/>
      <c r="BR4198" s="63"/>
      <c r="BS4198" s="63"/>
      <c r="BT4198" s="63"/>
      <c r="BU4198" s="63"/>
      <c r="BV4198" s="63"/>
      <c r="BW4198" s="63"/>
      <c r="BX4198" s="63"/>
      <c r="BY4198" s="63"/>
      <c r="BZ4198" s="63"/>
      <c r="CA4198" s="63"/>
      <c r="CB4198" s="63"/>
      <c r="CC4198" s="63"/>
      <c r="CD4198" s="63"/>
      <c r="CE4198" s="63"/>
      <c r="CF4198" s="63"/>
      <c r="CG4198" s="63"/>
      <c r="CH4198" s="63"/>
      <c r="CI4198" s="63"/>
      <c r="CJ4198" s="63"/>
      <c r="CK4198" s="63"/>
      <c r="CL4198" s="63"/>
      <c r="CM4198" s="63"/>
      <c r="CN4198" s="63"/>
      <c r="CO4198" s="63"/>
      <c r="CP4198" s="63"/>
      <c r="CR4198" s="227"/>
      <c r="CS4198" s="74"/>
    </row>
    <row r="4199" spans="1:97" s="72" customFormat="1" ht="75.75" customHeight="1">
      <c r="A4199" s="63"/>
      <c r="B4199" s="63"/>
      <c r="C4199" s="63"/>
      <c r="D4199" s="63"/>
      <c r="E4199" s="63"/>
      <c r="F4199" s="63"/>
      <c r="G4199" s="63"/>
      <c r="H4199" s="63"/>
      <c r="I4199" s="63"/>
      <c r="J4199" s="63"/>
      <c r="K4199" s="63"/>
      <c r="L4199" s="63"/>
      <c r="M4199" s="63"/>
      <c r="N4199" s="63"/>
      <c r="O4199" s="63"/>
      <c r="P4199" s="63"/>
      <c r="Q4199" s="63"/>
      <c r="R4199" s="63"/>
      <c r="S4199" s="63"/>
      <c r="T4199" s="63"/>
      <c r="U4199" s="63"/>
      <c r="V4199" s="63"/>
      <c r="W4199" s="63"/>
      <c r="X4199" s="63"/>
      <c r="Y4199" s="63"/>
      <c r="Z4199" s="63"/>
      <c r="AA4199" s="63"/>
      <c r="AB4199" s="63"/>
      <c r="AC4199" s="63"/>
      <c r="AD4199" s="63"/>
      <c r="AE4199" s="63"/>
      <c r="AF4199" s="63"/>
      <c r="AG4199" s="63"/>
      <c r="AH4199" s="63"/>
      <c r="AI4199" s="63"/>
      <c r="AJ4199" s="63"/>
      <c r="AK4199" s="63"/>
      <c r="AL4199" s="63"/>
      <c r="AM4199" s="63"/>
      <c r="AN4199" s="63"/>
      <c r="AO4199" s="63"/>
      <c r="AP4199" s="63"/>
      <c r="AQ4199" s="63"/>
      <c r="AR4199" s="63"/>
      <c r="AS4199" s="63"/>
      <c r="AT4199" s="63"/>
      <c r="AU4199" s="63"/>
      <c r="AV4199" s="63"/>
      <c r="AW4199" s="63"/>
      <c r="AX4199" s="63"/>
      <c r="AY4199" s="63"/>
      <c r="AZ4199" s="63"/>
      <c r="BA4199" s="63"/>
      <c r="BB4199" s="63"/>
      <c r="BC4199" s="63"/>
      <c r="BD4199" s="63"/>
      <c r="BE4199" s="63"/>
      <c r="BF4199" s="63"/>
      <c r="BG4199" s="63"/>
      <c r="BH4199" s="63"/>
      <c r="BI4199" s="63"/>
      <c r="BJ4199" s="63"/>
      <c r="BK4199" s="63"/>
      <c r="BL4199" s="63"/>
      <c r="BM4199" s="63"/>
      <c r="BN4199" s="63"/>
      <c r="BO4199" s="63"/>
      <c r="BP4199" s="63"/>
      <c r="BQ4199" s="63"/>
      <c r="BR4199" s="63"/>
      <c r="BS4199" s="63"/>
      <c r="BT4199" s="63"/>
      <c r="BU4199" s="63"/>
      <c r="BV4199" s="63"/>
      <c r="BW4199" s="63"/>
      <c r="BX4199" s="63"/>
      <c r="BY4199" s="63"/>
      <c r="BZ4199" s="63"/>
      <c r="CA4199" s="63"/>
      <c r="CB4199" s="63"/>
      <c r="CC4199" s="63"/>
      <c r="CD4199" s="63"/>
      <c r="CE4199" s="63"/>
      <c r="CF4199" s="63"/>
      <c r="CG4199" s="63"/>
      <c r="CH4199" s="63"/>
      <c r="CI4199" s="63"/>
      <c r="CJ4199" s="63"/>
      <c r="CK4199" s="63"/>
      <c r="CL4199" s="63"/>
      <c r="CM4199" s="63"/>
      <c r="CN4199" s="63"/>
      <c r="CO4199" s="63"/>
      <c r="CP4199" s="63"/>
      <c r="CR4199" s="227"/>
      <c r="CS4199" s="74"/>
    </row>
    <row r="4200" spans="1:97" s="72" customFormat="1" ht="75.75" customHeight="1">
      <c r="A4200" s="63"/>
      <c r="B4200" s="63"/>
      <c r="C4200" s="63"/>
      <c r="D4200" s="63"/>
      <c r="E4200" s="63"/>
      <c r="F4200" s="63"/>
      <c r="G4200" s="63"/>
      <c r="H4200" s="63"/>
      <c r="I4200" s="63"/>
      <c r="J4200" s="63"/>
      <c r="K4200" s="63"/>
      <c r="L4200" s="63"/>
      <c r="M4200" s="63"/>
      <c r="N4200" s="63"/>
      <c r="O4200" s="63"/>
      <c r="P4200" s="63"/>
      <c r="Q4200" s="63"/>
      <c r="R4200" s="63"/>
      <c r="S4200" s="63"/>
      <c r="T4200" s="63"/>
      <c r="U4200" s="63"/>
      <c r="V4200" s="63"/>
      <c r="W4200" s="63"/>
      <c r="X4200" s="63"/>
      <c r="Y4200" s="63"/>
      <c r="Z4200" s="63"/>
      <c r="AA4200" s="63"/>
      <c r="AB4200" s="63"/>
      <c r="AC4200" s="63"/>
      <c r="AD4200" s="63"/>
      <c r="AE4200" s="63"/>
      <c r="AF4200" s="63"/>
      <c r="AG4200" s="63"/>
      <c r="AH4200" s="63"/>
      <c r="AI4200" s="63"/>
      <c r="AJ4200" s="63"/>
      <c r="AK4200" s="63"/>
      <c r="AL4200" s="63"/>
      <c r="AM4200" s="63"/>
      <c r="AN4200" s="63"/>
      <c r="AO4200" s="63"/>
      <c r="AP4200" s="63"/>
      <c r="AQ4200" s="63"/>
      <c r="AR4200" s="63"/>
      <c r="AS4200" s="63"/>
      <c r="AT4200" s="63"/>
      <c r="AU4200" s="63"/>
      <c r="AV4200" s="63"/>
      <c r="AW4200" s="63"/>
      <c r="AX4200" s="63"/>
      <c r="AY4200" s="63"/>
      <c r="AZ4200" s="63"/>
      <c r="BA4200" s="63"/>
      <c r="BB4200" s="63"/>
      <c r="BC4200" s="63"/>
      <c r="BD4200" s="63"/>
      <c r="BE4200" s="63"/>
      <c r="BF4200" s="63"/>
      <c r="BG4200" s="63"/>
      <c r="BH4200" s="63"/>
      <c r="BI4200" s="63"/>
      <c r="BJ4200" s="63"/>
      <c r="BK4200" s="63"/>
      <c r="BL4200" s="63"/>
      <c r="BM4200" s="63"/>
      <c r="BN4200" s="63"/>
      <c r="BO4200" s="63"/>
      <c r="BP4200" s="63"/>
      <c r="BQ4200" s="63"/>
      <c r="BR4200" s="63"/>
      <c r="BS4200" s="63"/>
      <c r="BT4200" s="63"/>
      <c r="BU4200" s="63"/>
      <c r="BV4200" s="63"/>
      <c r="BW4200" s="63"/>
      <c r="BX4200" s="63"/>
      <c r="BY4200" s="63"/>
      <c r="BZ4200" s="63"/>
      <c r="CA4200" s="63"/>
      <c r="CB4200" s="63"/>
      <c r="CC4200" s="63"/>
      <c r="CD4200" s="63"/>
      <c r="CE4200" s="63"/>
      <c r="CF4200" s="63"/>
      <c r="CG4200" s="63"/>
      <c r="CH4200" s="63"/>
      <c r="CI4200" s="63"/>
      <c r="CJ4200" s="63"/>
      <c r="CK4200" s="63"/>
      <c r="CL4200" s="63"/>
      <c r="CM4200" s="63"/>
      <c r="CN4200" s="63"/>
      <c r="CO4200" s="63"/>
      <c r="CP4200" s="63"/>
      <c r="CR4200" s="227"/>
      <c r="CS4200" s="74"/>
    </row>
    <row r="4201" spans="1:97" s="72" customFormat="1" ht="75.75" customHeight="1">
      <c r="A4201" s="63"/>
      <c r="B4201" s="63"/>
      <c r="C4201" s="63"/>
      <c r="D4201" s="63"/>
      <c r="E4201" s="63"/>
      <c r="F4201" s="63"/>
      <c r="G4201" s="63"/>
      <c r="H4201" s="63"/>
      <c r="I4201" s="63"/>
      <c r="J4201" s="63"/>
      <c r="K4201" s="63"/>
      <c r="L4201" s="63"/>
      <c r="M4201" s="63"/>
      <c r="N4201" s="63"/>
      <c r="O4201" s="63"/>
      <c r="P4201" s="63"/>
      <c r="Q4201" s="63"/>
      <c r="R4201" s="63"/>
      <c r="S4201" s="63"/>
      <c r="T4201" s="63"/>
      <c r="U4201" s="63"/>
      <c r="V4201" s="63"/>
      <c r="W4201" s="63"/>
      <c r="X4201" s="63"/>
      <c r="Y4201" s="63"/>
      <c r="Z4201" s="63"/>
      <c r="AA4201" s="63"/>
      <c r="AB4201" s="63"/>
      <c r="AC4201" s="63"/>
      <c r="AD4201" s="63"/>
      <c r="AE4201" s="63"/>
      <c r="AF4201" s="63"/>
      <c r="AG4201" s="63"/>
      <c r="AH4201" s="63"/>
      <c r="AI4201" s="63"/>
      <c r="AJ4201" s="63"/>
      <c r="AK4201" s="63"/>
      <c r="AL4201" s="63"/>
      <c r="AM4201" s="63"/>
      <c r="AN4201" s="63"/>
      <c r="AO4201" s="63"/>
      <c r="AP4201" s="63"/>
      <c r="AQ4201" s="63"/>
      <c r="AR4201" s="63"/>
      <c r="AS4201" s="63"/>
      <c r="AT4201" s="63"/>
      <c r="AU4201" s="63"/>
      <c r="AV4201" s="63"/>
      <c r="AW4201" s="63"/>
      <c r="AX4201" s="63"/>
      <c r="AY4201" s="63"/>
      <c r="AZ4201" s="63"/>
      <c r="BA4201" s="63"/>
      <c r="BB4201" s="63"/>
      <c r="BC4201" s="63"/>
      <c r="BD4201" s="63"/>
      <c r="BE4201" s="63"/>
      <c r="BF4201" s="63"/>
      <c r="BG4201" s="63"/>
      <c r="BH4201" s="63"/>
      <c r="BI4201" s="63"/>
      <c r="BJ4201" s="63"/>
      <c r="BK4201" s="63"/>
      <c r="BL4201" s="63"/>
      <c r="BM4201" s="63"/>
      <c r="BN4201" s="63"/>
      <c r="BO4201" s="63"/>
      <c r="BP4201" s="63"/>
      <c r="BQ4201" s="63"/>
      <c r="BR4201" s="63"/>
      <c r="BS4201" s="63"/>
      <c r="BT4201" s="63"/>
      <c r="BU4201" s="63"/>
      <c r="BV4201" s="63"/>
      <c r="BW4201" s="63"/>
      <c r="BX4201" s="63"/>
      <c r="BY4201" s="63"/>
      <c r="BZ4201" s="63"/>
      <c r="CA4201" s="63"/>
      <c r="CB4201" s="63"/>
      <c r="CC4201" s="63"/>
      <c r="CD4201" s="63"/>
      <c r="CE4201" s="63"/>
      <c r="CF4201" s="63"/>
      <c r="CG4201" s="63"/>
      <c r="CH4201" s="63"/>
      <c r="CI4201" s="63"/>
      <c r="CJ4201" s="63"/>
      <c r="CK4201" s="63"/>
      <c r="CL4201" s="63"/>
      <c r="CM4201" s="63"/>
      <c r="CN4201" s="63"/>
      <c r="CO4201" s="63"/>
      <c r="CP4201" s="63"/>
      <c r="CR4201" s="227"/>
      <c r="CS4201" s="74"/>
    </row>
    <row r="4202" spans="1:97" s="72" customFormat="1" ht="75.75" customHeight="1">
      <c r="A4202" s="63"/>
      <c r="B4202" s="63"/>
      <c r="C4202" s="63"/>
      <c r="D4202" s="63"/>
      <c r="E4202" s="63"/>
      <c r="F4202" s="63"/>
      <c r="G4202" s="63"/>
      <c r="H4202" s="63"/>
      <c r="I4202" s="63"/>
      <c r="J4202" s="63"/>
      <c r="K4202" s="63"/>
      <c r="L4202" s="63"/>
      <c r="M4202" s="63"/>
      <c r="N4202" s="63"/>
      <c r="O4202" s="63"/>
      <c r="P4202" s="63"/>
      <c r="Q4202" s="63"/>
      <c r="R4202" s="63"/>
      <c r="S4202" s="63"/>
      <c r="T4202" s="63"/>
      <c r="U4202" s="63"/>
      <c r="V4202" s="63"/>
      <c r="W4202" s="63"/>
      <c r="X4202" s="63"/>
      <c r="Y4202" s="63"/>
      <c r="Z4202" s="63"/>
      <c r="AA4202" s="63"/>
      <c r="AB4202" s="63"/>
      <c r="AC4202" s="63"/>
      <c r="AD4202" s="63"/>
      <c r="AE4202" s="63"/>
      <c r="AF4202" s="63"/>
      <c r="AG4202" s="63"/>
      <c r="AH4202" s="63"/>
      <c r="AI4202" s="63"/>
      <c r="AJ4202" s="63"/>
      <c r="AK4202" s="63"/>
      <c r="AL4202" s="63"/>
      <c r="AM4202" s="63"/>
      <c r="AN4202" s="63"/>
      <c r="AO4202" s="63"/>
      <c r="AP4202" s="63"/>
      <c r="AQ4202" s="63"/>
      <c r="AR4202" s="63"/>
      <c r="AS4202" s="63"/>
      <c r="AT4202" s="63"/>
      <c r="AU4202" s="63"/>
      <c r="AV4202" s="63"/>
      <c r="AW4202" s="63"/>
      <c r="AX4202" s="63"/>
      <c r="AY4202" s="63"/>
      <c r="AZ4202" s="63"/>
      <c r="BA4202" s="63"/>
      <c r="BB4202" s="63"/>
      <c r="BC4202" s="63"/>
      <c r="BD4202" s="63"/>
      <c r="BE4202" s="63"/>
      <c r="BF4202" s="63"/>
      <c r="BG4202" s="63"/>
      <c r="BH4202" s="63"/>
      <c r="BI4202" s="63"/>
      <c r="BJ4202" s="63"/>
      <c r="BK4202" s="63"/>
      <c r="BL4202" s="63"/>
      <c r="BM4202" s="63"/>
      <c r="BN4202" s="63"/>
      <c r="BO4202" s="63"/>
      <c r="BP4202" s="63"/>
      <c r="BQ4202" s="63"/>
      <c r="BR4202" s="63"/>
      <c r="BS4202" s="63"/>
      <c r="BT4202" s="63"/>
      <c r="BU4202" s="63"/>
      <c r="BV4202" s="63"/>
      <c r="BW4202" s="63"/>
      <c r="BX4202" s="63"/>
      <c r="BY4202" s="63"/>
      <c r="BZ4202" s="63"/>
      <c r="CA4202" s="63"/>
      <c r="CB4202" s="63"/>
      <c r="CC4202" s="63"/>
      <c r="CD4202" s="63"/>
      <c r="CE4202" s="63"/>
      <c r="CF4202" s="63"/>
      <c r="CG4202" s="63"/>
      <c r="CH4202" s="63"/>
      <c r="CI4202" s="63"/>
      <c r="CJ4202" s="63"/>
      <c r="CK4202" s="63"/>
      <c r="CL4202" s="63"/>
      <c r="CM4202" s="63"/>
      <c r="CN4202" s="63"/>
      <c r="CO4202" s="63"/>
      <c r="CP4202" s="63"/>
      <c r="CR4202" s="227"/>
      <c r="CS4202" s="74"/>
    </row>
    <row r="4203" spans="1:97" s="72" customFormat="1" ht="75.75" customHeight="1">
      <c r="A4203" s="63"/>
      <c r="B4203" s="63"/>
      <c r="C4203" s="63"/>
      <c r="D4203" s="63"/>
      <c r="E4203" s="63"/>
      <c r="F4203" s="63"/>
      <c r="G4203" s="63"/>
      <c r="H4203" s="63"/>
      <c r="I4203" s="63"/>
      <c r="J4203" s="63"/>
      <c r="K4203" s="63"/>
      <c r="L4203" s="63"/>
      <c r="M4203" s="63"/>
      <c r="N4203" s="63"/>
      <c r="O4203" s="63"/>
      <c r="P4203" s="63"/>
      <c r="Q4203" s="63"/>
      <c r="R4203" s="63"/>
      <c r="S4203" s="63"/>
      <c r="T4203" s="63"/>
      <c r="U4203" s="63"/>
      <c r="V4203" s="63"/>
      <c r="W4203" s="63"/>
      <c r="X4203" s="63"/>
      <c r="Y4203" s="63"/>
      <c r="Z4203" s="63"/>
      <c r="AA4203" s="63"/>
      <c r="AB4203" s="63"/>
      <c r="AC4203" s="63"/>
      <c r="AD4203" s="63"/>
      <c r="AE4203" s="63"/>
      <c r="AF4203" s="63"/>
      <c r="AG4203" s="63"/>
      <c r="AH4203" s="63"/>
      <c r="AI4203" s="63"/>
      <c r="AJ4203" s="63"/>
      <c r="AK4203" s="63"/>
      <c r="AL4203" s="63"/>
      <c r="AM4203" s="63"/>
      <c r="AN4203" s="63"/>
      <c r="AO4203" s="63"/>
      <c r="AP4203" s="63"/>
      <c r="AQ4203" s="63"/>
      <c r="AR4203" s="63"/>
      <c r="AS4203" s="63"/>
      <c r="AT4203" s="63"/>
      <c r="AU4203" s="63"/>
      <c r="AV4203" s="63"/>
      <c r="AW4203" s="63"/>
      <c r="AX4203" s="63"/>
      <c r="AY4203" s="63"/>
      <c r="AZ4203" s="63"/>
      <c r="BA4203" s="63"/>
      <c r="BB4203" s="63"/>
      <c r="BC4203" s="63"/>
      <c r="BD4203" s="63"/>
      <c r="BE4203" s="63"/>
      <c r="BF4203" s="63"/>
      <c r="BG4203" s="63"/>
      <c r="BH4203" s="63"/>
      <c r="BI4203" s="63"/>
      <c r="BJ4203" s="63"/>
      <c r="BK4203" s="63"/>
      <c r="BL4203" s="63"/>
      <c r="BM4203" s="63"/>
      <c r="BN4203" s="63"/>
      <c r="BO4203" s="63"/>
      <c r="BP4203" s="63"/>
      <c r="BQ4203" s="63"/>
      <c r="BR4203" s="63"/>
      <c r="BS4203" s="63"/>
      <c r="BT4203" s="63"/>
      <c r="BU4203" s="63"/>
      <c r="BV4203" s="63"/>
      <c r="BW4203" s="63"/>
      <c r="BX4203" s="63"/>
      <c r="BY4203" s="63"/>
      <c r="BZ4203" s="63"/>
      <c r="CA4203" s="63"/>
      <c r="CB4203" s="63"/>
      <c r="CC4203" s="63"/>
      <c r="CD4203" s="63"/>
      <c r="CE4203" s="63"/>
      <c r="CF4203" s="63"/>
      <c r="CG4203" s="63"/>
      <c r="CH4203" s="63"/>
      <c r="CI4203" s="63"/>
      <c r="CJ4203" s="63"/>
      <c r="CK4203" s="63"/>
      <c r="CL4203" s="63"/>
      <c r="CM4203" s="63"/>
      <c r="CN4203" s="63"/>
      <c r="CO4203" s="63"/>
      <c r="CP4203" s="63"/>
      <c r="CR4203" s="227"/>
      <c r="CS4203" s="74"/>
    </row>
    <row r="4204" spans="1:97" s="72" customFormat="1" ht="75.75" customHeight="1">
      <c r="A4204" s="63"/>
      <c r="B4204" s="63"/>
      <c r="C4204" s="63"/>
      <c r="D4204" s="63"/>
      <c r="E4204" s="63"/>
      <c r="F4204" s="63"/>
      <c r="G4204" s="63"/>
      <c r="H4204" s="63"/>
      <c r="I4204" s="63"/>
      <c r="J4204" s="63"/>
      <c r="K4204" s="63"/>
      <c r="L4204" s="63"/>
      <c r="M4204" s="63"/>
      <c r="N4204" s="63"/>
      <c r="O4204" s="63"/>
      <c r="P4204" s="63"/>
      <c r="Q4204" s="63"/>
      <c r="R4204" s="63"/>
      <c r="S4204" s="63"/>
      <c r="T4204" s="63"/>
      <c r="U4204" s="63"/>
      <c r="V4204" s="63"/>
      <c r="W4204" s="63"/>
      <c r="X4204" s="63"/>
      <c r="Y4204" s="63"/>
      <c r="Z4204" s="63"/>
      <c r="AA4204" s="63"/>
      <c r="AB4204" s="63"/>
      <c r="AC4204" s="63"/>
      <c r="AD4204" s="63"/>
      <c r="AE4204" s="63"/>
      <c r="AF4204" s="63"/>
      <c r="AG4204" s="63"/>
      <c r="AH4204" s="63"/>
      <c r="AI4204" s="63"/>
      <c r="AJ4204" s="63"/>
      <c r="AK4204" s="63"/>
      <c r="AL4204" s="63"/>
      <c r="AM4204" s="63"/>
      <c r="AN4204" s="63"/>
      <c r="AO4204" s="63"/>
      <c r="AP4204" s="63"/>
      <c r="AQ4204" s="63"/>
      <c r="AR4204" s="63"/>
      <c r="AS4204" s="63"/>
      <c r="AT4204" s="63"/>
      <c r="AU4204" s="63"/>
      <c r="AV4204" s="63"/>
      <c r="AW4204" s="63"/>
      <c r="AX4204" s="63"/>
      <c r="AY4204" s="63"/>
      <c r="AZ4204" s="63"/>
      <c r="BA4204" s="63"/>
      <c r="BB4204" s="63"/>
      <c r="BC4204" s="63"/>
      <c r="BD4204" s="63"/>
      <c r="BE4204" s="63"/>
      <c r="BF4204" s="63"/>
      <c r="BG4204" s="63"/>
      <c r="BH4204" s="63"/>
      <c r="BI4204" s="63"/>
      <c r="BJ4204" s="63"/>
      <c r="BK4204" s="63"/>
      <c r="BL4204" s="63"/>
      <c r="BM4204" s="63"/>
      <c r="BN4204" s="63"/>
      <c r="BO4204" s="63"/>
      <c r="BP4204" s="63"/>
      <c r="BQ4204" s="63"/>
      <c r="BR4204" s="63"/>
      <c r="BS4204" s="63"/>
      <c r="BT4204" s="63"/>
      <c r="BU4204" s="63"/>
      <c r="BV4204" s="63"/>
      <c r="BW4204" s="63"/>
      <c r="BX4204" s="63"/>
      <c r="BY4204" s="63"/>
      <c r="BZ4204" s="63"/>
      <c r="CA4204" s="63"/>
      <c r="CB4204" s="63"/>
      <c r="CC4204" s="63"/>
      <c r="CD4204" s="63"/>
      <c r="CE4204" s="63"/>
      <c r="CF4204" s="63"/>
      <c r="CG4204" s="63"/>
      <c r="CH4204" s="63"/>
      <c r="CI4204" s="63"/>
      <c r="CJ4204" s="63"/>
      <c r="CK4204" s="63"/>
      <c r="CL4204" s="63"/>
      <c r="CM4204" s="63"/>
      <c r="CN4204" s="63"/>
      <c r="CO4204" s="63"/>
      <c r="CP4204" s="63"/>
      <c r="CR4204" s="227"/>
      <c r="CS4204" s="74"/>
    </row>
    <row r="4205" spans="1:97" s="72" customFormat="1" ht="75.75" customHeight="1">
      <c r="A4205" s="63"/>
      <c r="B4205" s="63"/>
      <c r="C4205" s="63"/>
      <c r="D4205" s="63"/>
      <c r="E4205" s="63"/>
      <c r="F4205" s="63"/>
      <c r="G4205" s="63"/>
      <c r="H4205" s="63"/>
      <c r="I4205" s="63"/>
      <c r="J4205" s="63"/>
      <c r="K4205" s="63"/>
      <c r="L4205" s="63"/>
      <c r="M4205" s="63"/>
      <c r="N4205" s="63"/>
      <c r="O4205" s="63"/>
      <c r="P4205" s="63"/>
      <c r="Q4205" s="63"/>
      <c r="R4205" s="63"/>
      <c r="S4205" s="63"/>
      <c r="T4205" s="63"/>
      <c r="U4205" s="63"/>
      <c r="V4205" s="63"/>
      <c r="W4205" s="63"/>
      <c r="X4205" s="63"/>
      <c r="Y4205" s="63"/>
      <c r="Z4205" s="63"/>
      <c r="AA4205" s="63"/>
      <c r="AB4205" s="63"/>
      <c r="AC4205" s="63"/>
      <c r="AD4205" s="63"/>
      <c r="AE4205" s="63"/>
      <c r="AF4205" s="63"/>
      <c r="AG4205" s="63"/>
      <c r="AH4205" s="63"/>
      <c r="AI4205" s="63"/>
      <c r="AJ4205" s="63"/>
      <c r="AK4205" s="63"/>
      <c r="AL4205" s="63"/>
      <c r="AM4205" s="63"/>
      <c r="AN4205" s="63"/>
      <c r="AO4205" s="63"/>
      <c r="AP4205" s="63"/>
      <c r="AQ4205" s="63"/>
      <c r="AR4205" s="63"/>
      <c r="AS4205" s="63"/>
      <c r="AT4205" s="63"/>
      <c r="AU4205" s="63"/>
      <c r="AV4205" s="63"/>
      <c r="AW4205" s="63"/>
      <c r="AX4205" s="63"/>
      <c r="AY4205" s="63"/>
      <c r="AZ4205" s="63"/>
      <c r="BA4205" s="63"/>
      <c r="BB4205" s="63"/>
      <c r="BC4205" s="63"/>
      <c r="BD4205" s="63"/>
      <c r="BE4205" s="63"/>
      <c r="BF4205" s="63"/>
      <c r="BG4205" s="63"/>
      <c r="BH4205" s="63"/>
      <c r="BI4205" s="63"/>
      <c r="BJ4205" s="63"/>
      <c r="BK4205" s="63"/>
      <c r="BL4205" s="63"/>
      <c r="BM4205" s="63"/>
      <c r="BN4205" s="63"/>
      <c r="BO4205" s="63"/>
      <c r="BP4205" s="63"/>
      <c r="BQ4205" s="63"/>
      <c r="BR4205" s="63"/>
      <c r="BS4205" s="63"/>
      <c r="BT4205" s="63"/>
      <c r="BU4205" s="63"/>
      <c r="BV4205" s="63"/>
      <c r="BW4205" s="63"/>
      <c r="BX4205" s="63"/>
      <c r="BY4205" s="63"/>
      <c r="BZ4205" s="63"/>
      <c r="CA4205" s="63"/>
      <c r="CB4205" s="63"/>
      <c r="CC4205" s="63"/>
      <c r="CD4205" s="63"/>
      <c r="CE4205" s="63"/>
      <c r="CF4205" s="63"/>
      <c r="CG4205" s="63"/>
      <c r="CH4205" s="63"/>
      <c r="CI4205" s="63"/>
      <c r="CJ4205" s="63"/>
      <c r="CK4205" s="63"/>
      <c r="CL4205" s="63"/>
      <c r="CM4205" s="63"/>
      <c r="CN4205" s="63"/>
      <c r="CO4205" s="63"/>
      <c r="CP4205" s="63"/>
      <c r="CR4205" s="227"/>
      <c r="CS4205" s="74"/>
    </row>
    <row r="4206" spans="1:97" s="72" customFormat="1" ht="75.75" customHeight="1">
      <c r="A4206" s="63"/>
      <c r="B4206" s="63"/>
      <c r="C4206" s="63"/>
      <c r="D4206" s="63"/>
      <c r="E4206" s="63"/>
      <c r="F4206" s="63"/>
      <c r="G4206" s="63"/>
      <c r="H4206" s="63"/>
      <c r="I4206" s="63"/>
      <c r="J4206" s="63"/>
      <c r="K4206" s="63"/>
      <c r="L4206" s="63"/>
      <c r="M4206" s="63"/>
      <c r="N4206" s="63"/>
      <c r="O4206" s="63"/>
      <c r="P4206" s="63"/>
      <c r="Q4206" s="63"/>
      <c r="R4206" s="63"/>
      <c r="S4206" s="63"/>
      <c r="T4206" s="63"/>
      <c r="U4206" s="63"/>
      <c r="V4206" s="63"/>
      <c r="W4206" s="63"/>
      <c r="X4206" s="63"/>
      <c r="Y4206" s="63"/>
      <c r="Z4206" s="63"/>
      <c r="AA4206" s="63"/>
      <c r="AB4206" s="63"/>
      <c r="AC4206" s="63"/>
      <c r="AD4206" s="63"/>
      <c r="AE4206" s="63"/>
      <c r="AF4206" s="63"/>
      <c r="AG4206" s="63"/>
      <c r="AH4206" s="63"/>
      <c r="AI4206" s="63"/>
      <c r="AJ4206" s="63"/>
      <c r="AK4206" s="63"/>
      <c r="AL4206" s="63"/>
      <c r="AM4206" s="63"/>
      <c r="AN4206" s="63"/>
      <c r="AO4206" s="63"/>
      <c r="AP4206" s="63"/>
      <c r="AQ4206" s="63"/>
      <c r="AR4206" s="63"/>
      <c r="AS4206" s="63"/>
      <c r="AT4206" s="63"/>
      <c r="AU4206" s="63"/>
      <c r="AV4206" s="63"/>
      <c r="AW4206" s="63"/>
      <c r="AX4206" s="63"/>
      <c r="AY4206" s="63"/>
      <c r="AZ4206" s="63"/>
      <c r="BA4206" s="63"/>
      <c r="BB4206" s="63"/>
      <c r="BC4206" s="63"/>
      <c r="BD4206" s="63"/>
      <c r="BE4206" s="63"/>
      <c r="BF4206" s="63"/>
      <c r="BG4206" s="63"/>
      <c r="BH4206" s="63"/>
      <c r="BI4206" s="63"/>
      <c r="BJ4206" s="63"/>
      <c r="BK4206" s="63"/>
      <c r="BL4206" s="63"/>
      <c r="BM4206" s="63"/>
      <c r="BN4206" s="63"/>
      <c r="BO4206" s="63"/>
      <c r="BP4206" s="63"/>
      <c r="BQ4206" s="63"/>
      <c r="BR4206" s="63"/>
      <c r="BS4206" s="63"/>
      <c r="BT4206" s="63"/>
      <c r="BU4206" s="63"/>
      <c r="BV4206" s="63"/>
      <c r="BW4206" s="63"/>
      <c r="BX4206" s="63"/>
      <c r="BY4206" s="63"/>
      <c r="BZ4206" s="63"/>
      <c r="CA4206" s="63"/>
      <c r="CB4206" s="63"/>
      <c r="CC4206" s="63"/>
      <c r="CD4206" s="63"/>
      <c r="CE4206" s="63"/>
      <c r="CF4206" s="63"/>
      <c r="CG4206" s="63"/>
      <c r="CH4206" s="63"/>
      <c r="CI4206" s="63"/>
      <c r="CJ4206" s="63"/>
      <c r="CK4206" s="63"/>
      <c r="CL4206" s="63"/>
      <c r="CM4206" s="63"/>
      <c r="CN4206" s="63"/>
      <c r="CO4206" s="63"/>
      <c r="CP4206" s="63"/>
      <c r="CR4206" s="227"/>
      <c r="CS4206" s="74"/>
    </row>
    <row r="4207" spans="1:97" s="72" customFormat="1" ht="75.75" customHeight="1">
      <c r="A4207" s="63"/>
      <c r="B4207" s="63"/>
      <c r="C4207" s="63"/>
      <c r="D4207" s="63"/>
      <c r="E4207" s="63"/>
      <c r="F4207" s="63"/>
      <c r="G4207" s="63"/>
      <c r="H4207" s="63"/>
      <c r="I4207" s="63"/>
      <c r="J4207" s="63"/>
      <c r="K4207" s="63"/>
      <c r="L4207" s="63"/>
      <c r="M4207" s="63"/>
      <c r="N4207" s="63"/>
      <c r="O4207" s="63"/>
      <c r="P4207" s="63"/>
      <c r="Q4207" s="63"/>
      <c r="R4207" s="63"/>
      <c r="S4207" s="63"/>
      <c r="T4207" s="63"/>
      <c r="U4207" s="63"/>
      <c r="V4207" s="63"/>
      <c r="W4207" s="63"/>
      <c r="X4207" s="63"/>
      <c r="Y4207" s="63"/>
      <c r="Z4207" s="63"/>
      <c r="AA4207" s="63"/>
      <c r="AB4207" s="63"/>
      <c r="AC4207" s="63"/>
      <c r="AD4207" s="63"/>
      <c r="AE4207" s="63"/>
      <c r="AF4207" s="63"/>
      <c r="AG4207" s="63"/>
      <c r="AH4207" s="63"/>
      <c r="AI4207" s="63"/>
      <c r="AJ4207" s="63"/>
      <c r="AK4207" s="63"/>
      <c r="AL4207" s="63"/>
      <c r="AM4207" s="63"/>
      <c r="AN4207" s="63"/>
      <c r="AO4207" s="63"/>
      <c r="AP4207" s="63"/>
      <c r="AQ4207" s="63"/>
      <c r="AR4207" s="63"/>
      <c r="AS4207" s="63"/>
      <c r="AT4207" s="63"/>
      <c r="AU4207" s="63"/>
      <c r="AV4207" s="63"/>
      <c r="AW4207" s="63"/>
      <c r="AX4207" s="63"/>
      <c r="AY4207" s="63"/>
      <c r="AZ4207" s="63"/>
      <c r="BA4207" s="63"/>
      <c r="BB4207" s="63"/>
      <c r="BC4207" s="63"/>
      <c r="BD4207" s="63"/>
      <c r="BE4207" s="63"/>
      <c r="BF4207" s="63"/>
      <c r="BG4207" s="63"/>
      <c r="BH4207" s="63"/>
      <c r="BI4207" s="63"/>
      <c r="BJ4207" s="63"/>
      <c r="BK4207" s="63"/>
      <c r="BL4207" s="63"/>
      <c r="BM4207" s="63"/>
      <c r="BN4207" s="63"/>
      <c r="BO4207" s="63"/>
      <c r="BP4207" s="63"/>
      <c r="BQ4207" s="63"/>
      <c r="BR4207" s="63"/>
      <c r="BS4207" s="63"/>
      <c r="BT4207" s="63"/>
      <c r="BU4207" s="63"/>
      <c r="BV4207" s="63"/>
      <c r="BW4207" s="63"/>
      <c r="BX4207" s="63"/>
      <c r="BY4207" s="63"/>
      <c r="BZ4207" s="63"/>
      <c r="CA4207" s="63"/>
      <c r="CB4207" s="63"/>
      <c r="CC4207" s="63"/>
      <c r="CD4207" s="63"/>
      <c r="CE4207" s="63"/>
      <c r="CF4207" s="63"/>
      <c r="CG4207" s="63"/>
      <c r="CH4207" s="63"/>
      <c r="CI4207" s="63"/>
      <c r="CJ4207" s="63"/>
      <c r="CK4207" s="63"/>
      <c r="CL4207" s="63"/>
      <c r="CM4207" s="63"/>
      <c r="CN4207" s="63"/>
      <c r="CO4207" s="63"/>
      <c r="CP4207" s="63"/>
      <c r="CR4207" s="227"/>
      <c r="CS4207" s="74"/>
    </row>
    <row r="4208" spans="1:97" s="72" customFormat="1" ht="75.75" customHeight="1">
      <c r="A4208" s="63"/>
      <c r="B4208" s="63"/>
      <c r="C4208" s="63"/>
      <c r="D4208" s="63"/>
      <c r="E4208" s="63"/>
      <c r="F4208" s="63"/>
      <c r="G4208" s="63"/>
      <c r="H4208" s="63"/>
      <c r="I4208" s="63"/>
      <c r="J4208" s="63"/>
      <c r="K4208" s="63"/>
      <c r="L4208" s="63"/>
      <c r="M4208" s="63"/>
      <c r="N4208" s="63"/>
      <c r="O4208" s="63"/>
      <c r="P4208" s="63"/>
      <c r="Q4208" s="63"/>
      <c r="R4208" s="63"/>
      <c r="S4208" s="63"/>
      <c r="T4208" s="63"/>
      <c r="U4208" s="63"/>
      <c r="V4208" s="63"/>
      <c r="W4208" s="63"/>
      <c r="X4208" s="63"/>
      <c r="Y4208" s="63"/>
      <c r="Z4208" s="63"/>
      <c r="AA4208" s="63"/>
      <c r="AB4208" s="63"/>
      <c r="AC4208" s="63"/>
      <c r="AD4208" s="63"/>
      <c r="AE4208" s="63"/>
      <c r="AF4208" s="63"/>
      <c r="AG4208" s="63"/>
      <c r="AH4208" s="63"/>
      <c r="AI4208" s="63"/>
      <c r="AJ4208" s="63"/>
      <c r="AK4208" s="63"/>
      <c r="AL4208" s="63"/>
      <c r="AM4208" s="63"/>
      <c r="AN4208" s="63"/>
      <c r="AO4208" s="63"/>
      <c r="AP4208" s="63"/>
      <c r="AQ4208" s="63"/>
      <c r="AR4208" s="63"/>
      <c r="AS4208" s="63"/>
      <c r="AT4208" s="63"/>
      <c r="AU4208" s="63"/>
      <c r="AV4208" s="63"/>
      <c r="AW4208" s="63"/>
      <c r="AX4208" s="63"/>
      <c r="AY4208" s="63"/>
      <c r="AZ4208" s="63"/>
      <c r="BA4208" s="63"/>
      <c r="BB4208" s="63"/>
      <c r="BC4208" s="63"/>
      <c r="BD4208" s="63"/>
      <c r="BE4208" s="63"/>
      <c r="BF4208" s="63"/>
      <c r="BG4208" s="63"/>
      <c r="BH4208" s="63"/>
      <c r="BI4208" s="63"/>
      <c r="BJ4208" s="63"/>
      <c r="BK4208" s="63"/>
      <c r="BL4208" s="63"/>
      <c r="BM4208" s="63"/>
      <c r="BN4208" s="63"/>
      <c r="BO4208" s="63"/>
      <c r="BP4208" s="63"/>
      <c r="BQ4208" s="63"/>
      <c r="BR4208" s="63"/>
      <c r="BS4208" s="63"/>
      <c r="BT4208" s="63"/>
      <c r="BU4208" s="63"/>
      <c r="BV4208" s="63"/>
      <c r="BW4208" s="63"/>
      <c r="BX4208" s="63"/>
      <c r="BY4208" s="63"/>
      <c r="BZ4208" s="63"/>
      <c r="CA4208" s="63"/>
      <c r="CB4208" s="63"/>
      <c r="CC4208" s="63"/>
      <c r="CD4208" s="63"/>
      <c r="CE4208" s="63"/>
      <c r="CF4208" s="63"/>
      <c r="CG4208" s="63"/>
      <c r="CH4208" s="63"/>
      <c r="CI4208" s="63"/>
      <c r="CJ4208" s="63"/>
      <c r="CK4208" s="63"/>
      <c r="CL4208" s="63"/>
      <c r="CM4208" s="63"/>
      <c r="CN4208" s="63"/>
      <c r="CO4208" s="63"/>
      <c r="CP4208" s="63"/>
      <c r="CR4208" s="227"/>
      <c r="CS4208" s="74"/>
    </row>
    <row r="4209" spans="1:97" s="72" customFormat="1" ht="75.75" customHeight="1">
      <c r="A4209" s="63"/>
      <c r="B4209" s="63"/>
      <c r="C4209" s="63"/>
      <c r="D4209" s="63"/>
      <c r="E4209" s="63"/>
      <c r="F4209" s="63"/>
      <c r="G4209" s="63"/>
      <c r="H4209" s="63"/>
      <c r="I4209" s="63"/>
      <c r="J4209" s="63"/>
      <c r="K4209" s="63"/>
      <c r="L4209" s="63"/>
      <c r="M4209" s="63"/>
      <c r="N4209" s="63"/>
      <c r="O4209" s="63"/>
      <c r="P4209" s="63"/>
      <c r="Q4209" s="63"/>
      <c r="R4209" s="63"/>
      <c r="S4209" s="63"/>
      <c r="T4209" s="63"/>
      <c r="U4209" s="63"/>
      <c r="V4209" s="63"/>
      <c r="W4209" s="63"/>
      <c r="X4209" s="63"/>
      <c r="Y4209" s="63"/>
      <c r="Z4209" s="63"/>
      <c r="AA4209" s="63"/>
      <c r="AB4209" s="63"/>
      <c r="AC4209" s="63"/>
      <c r="AD4209" s="63"/>
      <c r="AE4209" s="63"/>
      <c r="AF4209" s="63"/>
      <c r="AG4209" s="63"/>
      <c r="AH4209" s="63"/>
      <c r="AI4209" s="63"/>
      <c r="AJ4209" s="63"/>
      <c r="AK4209" s="63"/>
      <c r="AL4209" s="63"/>
      <c r="AM4209" s="63"/>
      <c r="AN4209" s="63"/>
      <c r="AO4209" s="63"/>
      <c r="AP4209" s="63"/>
      <c r="AQ4209" s="63"/>
      <c r="AR4209" s="63"/>
      <c r="AS4209" s="63"/>
      <c r="AT4209" s="63"/>
      <c r="AU4209" s="63"/>
      <c r="AV4209" s="63"/>
      <c r="AW4209" s="63"/>
      <c r="AX4209" s="63"/>
      <c r="AY4209" s="63"/>
      <c r="AZ4209" s="63"/>
      <c r="BA4209" s="63"/>
      <c r="BB4209" s="63"/>
      <c r="BC4209" s="63"/>
      <c r="BD4209" s="63"/>
      <c r="BE4209" s="63"/>
      <c r="BF4209" s="63"/>
      <c r="BG4209" s="63"/>
      <c r="BH4209" s="63"/>
      <c r="BI4209" s="63"/>
      <c r="BJ4209" s="63"/>
      <c r="BK4209" s="63"/>
      <c r="BL4209" s="63"/>
      <c r="BM4209" s="63"/>
      <c r="BN4209" s="63"/>
      <c r="BO4209" s="63"/>
      <c r="BP4209" s="63"/>
      <c r="BQ4209" s="63"/>
      <c r="BR4209" s="63"/>
      <c r="BS4209" s="63"/>
      <c r="BT4209" s="63"/>
      <c r="BU4209" s="63"/>
      <c r="BV4209" s="63"/>
      <c r="BW4209" s="63"/>
      <c r="BX4209" s="63"/>
      <c r="BY4209" s="63"/>
      <c r="BZ4209" s="63"/>
      <c r="CA4209" s="63"/>
      <c r="CB4209" s="63"/>
      <c r="CC4209" s="63"/>
      <c r="CD4209" s="63"/>
      <c r="CE4209" s="63"/>
      <c r="CF4209" s="63"/>
      <c r="CG4209" s="63"/>
      <c r="CH4209" s="63"/>
      <c r="CI4209" s="63"/>
      <c r="CJ4209" s="63"/>
      <c r="CK4209" s="63"/>
      <c r="CL4209" s="63"/>
      <c r="CM4209" s="63"/>
      <c r="CN4209" s="63"/>
      <c r="CO4209" s="63"/>
      <c r="CP4209" s="63"/>
      <c r="CR4209" s="227"/>
      <c r="CS4209" s="74"/>
    </row>
    <row r="4210" spans="1:97" s="72" customFormat="1" ht="75.75" customHeight="1">
      <c r="A4210" s="63"/>
      <c r="B4210" s="63"/>
      <c r="C4210" s="63"/>
      <c r="D4210" s="63"/>
      <c r="E4210" s="63"/>
      <c r="F4210" s="63"/>
      <c r="G4210" s="63"/>
      <c r="H4210" s="63"/>
      <c r="I4210" s="63"/>
      <c r="J4210" s="63"/>
      <c r="K4210" s="63"/>
      <c r="L4210" s="63"/>
      <c r="M4210" s="63"/>
      <c r="N4210" s="63"/>
      <c r="O4210" s="63"/>
      <c r="P4210" s="63"/>
      <c r="Q4210" s="63"/>
      <c r="R4210" s="63"/>
      <c r="S4210" s="63"/>
      <c r="T4210" s="63"/>
      <c r="U4210" s="63"/>
      <c r="V4210" s="63"/>
      <c r="W4210" s="63"/>
      <c r="X4210" s="63"/>
      <c r="Y4210" s="63"/>
      <c r="Z4210" s="63"/>
      <c r="AA4210" s="63"/>
      <c r="AB4210" s="63"/>
      <c r="AC4210" s="63"/>
      <c r="AD4210" s="63"/>
      <c r="AE4210" s="63"/>
      <c r="AF4210" s="63"/>
      <c r="AG4210" s="63"/>
      <c r="AH4210" s="63"/>
      <c r="AI4210" s="63"/>
      <c r="AJ4210" s="63"/>
      <c r="AK4210" s="63"/>
      <c r="AL4210" s="63"/>
      <c r="AM4210" s="63"/>
      <c r="AN4210" s="63"/>
      <c r="AO4210" s="63"/>
      <c r="AP4210" s="63"/>
      <c r="AQ4210" s="63"/>
      <c r="AR4210" s="63"/>
      <c r="AS4210" s="63"/>
      <c r="AT4210" s="63"/>
      <c r="AU4210" s="63"/>
      <c r="AV4210" s="63"/>
      <c r="AW4210" s="63"/>
      <c r="AX4210" s="63"/>
      <c r="AY4210" s="63"/>
      <c r="AZ4210" s="63"/>
      <c r="BA4210" s="63"/>
      <c r="BB4210" s="63"/>
      <c r="BC4210" s="63"/>
      <c r="BD4210" s="63"/>
      <c r="BE4210" s="63"/>
      <c r="BF4210" s="63"/>
      <c r="BG4210" s="63"/>
      <c r="BH4210" s="63"/>
      <c r="BI4210" s="63"/>
      <c r="BJ4210" s="63"/>
      <c r="BK4210" s="63"/>
      <c r="BL4210" s="63"/>
      <c r="BM4210" s="63"/>
      <c r="BN4210" s="63"/>
      <c r="BO4210" s="63"/>
      <c r="BP4210" s="63"/>
      <c r="BQ4210" s="63"/>
      <c r="BR4210" s="63"/>
      <c r="BS4210" s="63"/>
      <c r="BT4210" s="63"/>
      <c r="BU4210" s="63"/>
      <c r="BV4210" s="63"/>
      <c r="BW4210" s="63"/>
      <c r="BX4210" s="63"/>
      <c r="BY4210" s="63"/>
      <c r="BZ4210" s="63"/>
      <c r="CA4210" s="63"/>
      <c r="CB4210" s="63"/>
      <c r="CC4210" s="63"/>
      <c r="CD4210" s="63"/>
      <c r="CE4210" s="63"/>
      <c r="CF4210" s="63"/>
      <c r="CG4210" s="63"/>
      <c r="CH4210" s="63"/>
      <c r="CI4210" s="63"/>
      <c r="CJ4210" s="63"/>
      <c r="CK4210" s="63"/>
      <c r="CL4210" s="63"/>
      <c r="CM4210" s="63"/>
      <c r="CN4210" s="63"/>
      <c r="CO4210" s="63"/>
      <c r="CP4210" s="63"/>
      <c r="CR4210" s="227"/>
      <c r="CS4210" s="74"/>
    </row>
    <row r="4211" spans="1:97" s="72" customFormat="1" ht="75.75" customHeight="1">
      <c r="A4211" s="63"/>
      <c r="B4211" s="63"/>
      <c r="C4211" s="63"/>
      <c r="D4211" s="63"/>
      <c r="E4211" s="63"/>
      <c r="F4211" s="63"/>
      <c r="G4211" s="63"/>
      <c r="H4211" s="63"/>
      <c r="I4211" s="63"/>
      <c r="J4211" s="63"/>
      <c r="K4211" s="63"/>
      <c r="L4211" s="63"/>
      <c r="M4211" s="63"/>
      <c r="N4211" s="63"/>
      <c r="O4211" s="63"/>
      <c r="P4211" s="63"/>
      <c r="Q4211" s="63"/>
      <c r="R4211" s="63"/>
      <c r="S4211" s="63"/>
      <c r="T4211" s="63"/>
      <c r="U4211" s="63"/>
      <c r="V4211" s="63"/>
      <c r="W4211" s="63"/>
      <c r="X4211" s="63"/>
      <c r="Y4211" s="63"/>
      <c r="Z4211" s="63"/>
      <c r="AA4211" s="63"/>
      <c r="AB4211" s="63"/>
      <c r="AC4211" s="63"/>
      <c r="AD4211" s="63"/>
      <c r="AE4211" s="63"/>
      <c r="AF4211" s="63"/>
      <c r="AG4211" s="63"/>
      <c r="AH4211" s="63"/>
      <c r="AI4211" s="63"/>
      <c r="AJ4211" s="63"/>
      <c r="AK4211" s="63"/>
      <c r="AL4211" s="63"/>
      <c r="AM4211" s="63"/>
      <c r="AN4211" s="63"/>
      <c r="AO4211" s="63"/>
      <c r="AP4211" s="63"/>
      <c r="AQ4211" s="63"/>
      <c r="AR4211" s="63"/>
      <c r="AS4211" s="63"/>
      <c r="AT4211" s="63"/>
      <c r="AU4211" s="63"/>
      <c r="AV4211" s="63"/>
      <c r="AW4211" s="63"/>
      <c r="AX4211" s="63"/>
      <c r="AY4211" s="63"/>
      <c r="AZ4211" s="63"/>
      <c r="BA4211" s="63"/>
      <c r="BB4211" s="63"/>
      <c r="BC4211" s="63"/>
      <c r="BD4211" s="63"/>
      <c r="BE4211" s="63"/>
      <c r="BF4211" s="63"/>
      <c r="BG4211" s="63"/>
      <c r="BH4211" s="63"/>
      <c r="BI4211" s="63"/>
      <c r="BJ4211" s="63"/>
      <c r="BK4211" s="63"/>
      <c r="BL4211" s="63"/>
      <c r="BM4211" s="63"/>
      <c r="BN4211" s="63"/>
      <c r="BO4211" s="63"/>
      <c r="BP4211" s="63"/>
      <c r="BQ4211" s="63"/>
      <c r="BR4211" s="63"/>
      <c r="BS4211" s="63"/>
      <c r="BT4211" s="63"/>
      <c r="BU4211" s="63"/>
      <c r="BV4211" s="63"/>
      <c r="BW4211" s="63"/>
      <c r="BX4211" s="63"/>
      <c r="BY4211" s="63"/>
      <c r="BZ4211" s="63"/>
      <c r="CA4211" s="63"/>
      <c r="CB4211" s="63"/>
      <c r="CC4211" s="63"/>
      <c r="CD4211" s="63"/>
      <c r="CE4211" s="63"/>
      <c r="CF4211" s="63"/>
      <c r="CG4211" s="63"/>
      <c r="CH4211" s="63"/>
      <c r="CI4211" s="63"/>
      <c r="CJ4211" s="63"/>
      <c r="CK4211" s="63"/>
      <c r="CL4211" s="63"/>
      <c r="CM4211" s="63"/>
      <c r="CN4211" s="63"/>
      <c r="CO4211" s="63"/>
      <c r="CP4211" s="63"/>
      <c r="CR4211" s="227"/>
      <c r="CS4211" s="74"/>
    </row>
    <row r="4212" spans="1:97" s="72" customFormat="1" ht="75.75" customHeight="1">
      <c r="A4212" s="63"/>
      <c r="B4212" s="63"/>
      <c r="C4212" s="63"/>
      <c r="D4212" s="63"/>
      <c r="E4212" s="63"/>
      <c r="F4212" s="63"/>
      <c r="G4212" s="63"/>
      <c r="H4212" s="63"/>
      <c r="I4212" s="63"/>
      <c r="J4212" s="63"/>
      <c r="K4212" s="63"/>
      <c r="L4212" s="63"/>
      <c r="M4212" s="63"/>
      <c r="N4212" s="63"/>
      <c r="O4212" s="63"/>
      <c r="P4212" s="63"/>
      <c r="Q4212" s="63"/>
      <c r="R4212" s="63"/>
      <c r="S4212" s="63"/>
      <c r="T4212" s="63"/>
      <c r="U4212" s="63"/>
      <c r="V4212" s="63"/>
      <c r="W4212" s="63"/>
      <c r="X4212" s="63"/>
      <c r="Y4212" s="63"/>
      <c r="Z4212" s="63"/>
      <c r="AA4212" s="63"/>
      <c r="AB4212" s="63"/>
      <c r="AC4212" s="63"/>
      <c r="AD4212" s="63"/>
      <c r="AE4212" s="63"/>
      <c r="AF4212" s="63"/>
      <c r="AG4212" s="63"/>
      <c r="AH4212" s="63"/>
      <c r="AI4212" s="63"/>
      <c r="AJ4212" s="63"/>
      <c r="AK4212" s="63"/>
      <c r="AL4212" s="63"/>
      <c r="AM4212" s="63"/>
      <c r="AN4212" s="63"/>
      <c r="AO4212" s="63"/>
      <c r="AP4212" s="63"/>
      <c r="AQ4212" s="63"/>
      <c r="AR4212" s="63"/>
      <c r="AS4212" s="63"/>
      <c r="AT4212" s="63"/>
      <c r="AU4212" s="63"/>
      <c r="AV4212" s="63"/>
      <c r="AW4212" s="63"/>
      <c r="AX4212" s="63"/>
      <c r="AY4212" s="63"/>
      <c r="AZ4212" s="63"/>
      <c r="BA4212" s="63"/>
      <c r="BB4212" s="63"/>
      <c r="BC4212" s="63"/>
      <c r="BD4212" s="63"/>
      <c r="BE4212" s="63"/>
      <c r="BF4212" s="63"/>
      <c r="BG4212" s="63"/>
      <c r="BH4212" s="63"/>
      <c r="BI4212" s="63"/>
      <c r="BJ4212" s="63"/>
      <c r="BK4212" s="63"/>
      <c r="BL4212" s="63"/>
      <c r="BM4212" s="63"/>
      <c r="BN4212" s="63"/>
      <c r="BO4212" s="63"/>
      <c r="BP4212" s="63"/>
      <c r="BQ4212" s="63"/>
      <c r="BR4212" s="63"/>
      <c r="BS4212" s="63"/>
      <c r="BT4212" s="63"/>
      <c r="BU4212" s="63"/>
      <c r="BV4212" s="63"/>
      <c r="BW4212" s="63"/>
      <c r="BX4212" s="63"/>
      <c r="BY4212" s="63"/>
      <c r="BZ4212" s="63"/>
      <c r="CA4212" s="63"/>
      <c r="CB4212" s="63"/>
      <c r="CC4212" s="63"/>
      <c r="CD4212" s="63"/>
      <c r="CE4212" s="63"/>
      <c r="CF4212" s="63"/>
      <c r="CG4212" s="63"/>
      <c r="CH4212" s="63"/>
      <c r="CI4212" s="63"/>
      <c r="CJ4212" s="63"/>
      <c r="CK4212" s="63"/>
      <c r="CL4212" s="63"/>
      <c r="CM4212" s="63"/>
      <c r="CN4212" s="63"/>
      <c r="CO4212" s="63"/>
      <c r="CP4212" s="63"/>
      <c r="CR4212" s="227"/>
      <c r="CS4212" s="74"/>
    </row>
    <row r="4213" spans="1:97" s="72" customFormat="1" ht="75.75" customHeight="1">
      <c r="A4213" s="63"/>
      <c r="B4213" s="63"/>
      <c r="C4213" s="63"/>
      <c r="D4213" s="63"/>
      <c r="E4213" s="63"/>
      <c r="F4213" s="63"/>
      <c r="G4213" s="63"/>
      <c r="H4213" s="63"/>
      <c r="I4213" s="63"/>
      <c r="J4213" s="63"/>
      <c r="K4213" s="63"/>
      <c r="L4213" s="63"/>
      <c r="M4213" s="63"/>
      <c r="N4213" s="63"/>
      <c r="O4213" s="63"/>
      <c r="P4213" s="63"/>
      <c r="Q4213" s="63"/>
      <c r="R4213" s="63"/>
      <c r="S4213" s="63"/>
      <c r="T4213" s="63"/>
      <c r="U4213" s="63"/>
      <c r="V4213" s="63"/>
      <c r="W4213" s="63"/>
      <c r="X4213" s="63"/>
      <c r="Y4213" s="63"/>
      <c r="Z4213" s="63"/>
      <c r="AA4213" s="63"/>
      <c r="AB4213" s="63"/>
      <c r="AC4213" s="63"/>
      <c r="AD4213" s="63"/>
      <c r="AE4213" s="63"/>
      <c r="AF4213" s="63"/>
      <c r="AG4213" s="63"/>
      <c r="AH4213" s="63"/>
      <c r="AI4213" s="63"/>
      <c r="AJ4213" s="63"/>
      <c r="AK4213" s="63"/>
      <c r="AL4213" s="63"/>
      <c r="AM4213" s="63"/>
      <c r="AN4213" s="63"/>
      <c r="AO4213" s="63"/>
      <c r="AP4213" s="63"/>
      <c r="AQ4213" s="63"/>
      <c r="AR4213" s="63"/>
      <c r="AS4213" s="63"/>
      <c r="AT4213" s="63"/>
      <c r="AU4213" s="63"/>
      <c r="AV4213" s="63"/>
      <c r="AW4213" s="63"/>
      <c r="AX4213" s="63"/>
      <c r="AY4213" s="63"/>
      <c r="AZ4213" s="63"/>
      <c r="BA4213" s="63"/>
      <c r="BB4213" s="63"/>
      <c r="BC4213" s="63"/>
      <c r="BD4213" s="63"/>
      <c r="BE4213" s="63"/>
      <c r="BF4213" s="63"/>
      <c r="BG4213" s="63"/>
      <c r="BH4213" s="63"/>
      <c r="BI4213" s="63"/>
      <c r="BJ4213" s="63"/>
      <c r="BK4213" s="63"/>
      <c r="BL4213" s="63"/>
      <c r="BM4213" s="63"/>
      <c r="BN4213" s="63"/>
      <c r="BO4213" s="63"/>
      <c r="BP4213" s="63"/>
      <c r="BQ4213" s="63"/>
      <c r="BR4213" s="63"/>
      <c r="BS4213" s="63"/>
      <c r="BT4213" s="63"/>
      <c r="BU4213" s="63"/>
      <c r="BV4213" s="63"/>
      <c r="BW4213" s="63"/>
      <c r="BX4213" s="63"/>
      <c r="BY4213" s="63"/>
      <c r="BZ4213" s="63"/>
      <c r="CA4213" s="63"/>
      <c r="CB4213" s="63"/>
      <c r="CC4213" s="63"/>
      <c r="CD4213" s="63"/>
      <c r="CE4213" s="63"/>
      <c r="CF4213" s="63"/>
      <c r="CG4213" s="63"/>
      <c r="CH4213" s="63"/>
      <c r="CI4213" s="63"/>
      <c r="CJ4213" s="63"/>
      <c r="CK4213" s="63"/>
      <c r="CL4213" s="63"/>
      <c r="CM4213" s="63"/>
      <c r="CN4213" s="63"/>
      <c r="CO4213" s="63"/>
      <c r="CP4213" s="63"/>
      <c r="CR4213" s="227"/>
      <c r="CS4213" s="74"/>
    </row>
    <row r="4214" spans="1:97" s="72" customFormat="1" ht="75.75" customHeight="1">
      <c r="A4214" s="63"/>
      <c r="B4214" s="63"/>
      <c r="C4214" s="63"/>
      <c r="D4214" s="63"/>
      <c r="E4214" s="63"/>
      <c r="F4214" s="63"/>
      <c r="G4214" s="63"/>
      <c r="H4214" s="63"/>
      <c r="I4214" s="63"/>
      <c r="J4214" s="63"/>
      <c r="K4214" s="63"/>
      <c r="L4214" s="63"/>
      <c r="M4214" s="63"/>
      <c r="N4214" s="63"/>
      <c r="O4214" s="63"/>
      <c r="P4214" s="63"/>
      <c r="Q4214" s="63"/>
      <c r="R4214" s="63"/>
      <c r="S4214" s="63"/>
      <c r="T4214" s="63"/>
      <c r="U4214" s="63"/>
      <c r="V4214" s="63"/>
      <c r="W4214" s="63"/>
      <c r="X4214" s="63"/>
      <c r="Y4214" s="63"/>
      <c r="Z4214" s="63"/>
      <c r="AA4214" s="63"/>
      <c r="AB4214" s="63"/>
      <c r="AC4214" s="63"/>
      <c r="AD4214" s="63"/>
      <c r="AE4214" s="63"/>
      <c r="AF4214" s="63"/>
      <c r="AG4214" s="63"/>
      <c r="AH4214" s="63"/>
      <c r="AI4214" s="63"/>
      <c r="AJ4214" s="63"/>
      <c r="AK4214" s="63"/>
      <c r="AL4214" s="63"/>
      <c r="AM4214" s="63"/>
      <c r="AN4214" s="63"/>
      <c r="AO4214" s="63"/>
      <c r="AP4214" s="63"/>
      <c r="AQ4214" s="63"/>
      <c r="AR4214" s="63"/>
      <c r="AS4214" s="63"/>
      <c r="AT4214" s="63"/>
      <c r="AU4214" s="63"/>
      <c r="AV4214" s="63"/>
      <c r="AW4214" s="63"/>
      <c r="AX4214" s="63"/>
      <c r="AY4214" s="63"/>
      <c r="AZ4214" s="63"/>
      <c r="BA4214" s="63"/>
      <c r="BB4214" s="63"/>
      <c r="BC4214" s="63"/>
      <c r="BD4214" s="63"/>
      <c r="BE4214" s="63"/>
      <c r="BF4214" s="63"/>
      <c r="BG4214" s="63"/>
      <c r="BH4214" s="63"/>
      <c r="BI4214" s="63"/>
      <c r="BJ4214" s="63"/>
      <c r="BK4214" s="63"/>
      <c r="BL4214" s="63"/>
      <c r="BM4214" s="63"/>
      <c r="BN4214" s="63"/>
      <c r="BO4214" s="63"/>
      <c r="BP4214" s="63"/>
      <c r="BQ4214" s="63"/>
      <c r="BR4214" s="63"/>
      <c r="BS4214" s="63"/>
      <c r="BT4214" s="63"/>
      <c r="BU4214" s="63"/>
      <c r="BV4214" s="63"/>
      <c r="BW4214" s="63"/>
      <c r="BX4214" s="63"/>
      <c r="BY4214" s="63"/>
      <c r="BZ4214" s="63"/>
      <c r="CA4214" s="63"/>
      <c r="CB4214" s="63"/>
      <c r="CC4214" s="63"/>
      <c r="CD4214" s="63"/>
      <c r="CE4214" s="63"/>
      <c r="CF4214" s="63"/>
      <c r="CG4214" s="63"/>
      <c r="CH4214" s="63"/>
      <c r="CI4214" s="63"/>
      <c r="CJ4214" s="63"/>
      <c r="CK4214" s="63"/>
      <c r="CL4214" s="63"/>
      <c r="CM4214" s="63"/>
      <c r="CN4214" s="63"/>
      <c r="CO4214" s="63"/>
      <c r="CP4214" s="63"/>
      <c r="CR4214" s="227"/>
      <c r="CS4214" s="74"/>
    </row>
    <row r="4215" spans="1:97" s="72" customFormat="1" ht="75.75" customHeight="1">
      <c r="A4215" s="63"/>
      <c r="B4215" s="63"/>
      <c r="C4215" s="63"/>
      <c r="D4215" s="63"/>
      <c r="E4215" s="63"/>
      <c r="F4215" s="63"/>
      <c r="G4215" s="63"/>
      <c r="H4215" s="63"/>
      <c r="I4215" s="63"/>
      <c r="J4215" s="63"/>
      <c r="K4215" s="63"/>
      <c r="L4215" s="63"/>
      <c r="M4215" s="63"/>
      <c r="N4215" s="63"/>
      <c r="O4215" s="63"/>
      <c r="P4215" s="63"/>
      <c r="Q4215" s="63"/>
      <c r="R4215" s="63"/>
      <c r="S4215" s="63"/>
      <c r="T4215" s="63"/>
      <c r="U4215" s="63"/>
      <c r="V4215" s="63"/>
      <c r="W4215" s="63"/>
      <c r="X4215" s="63"/>
      <c r="Y4215" s="63"/>
      <c r="Z4215" s="63"/>
      <c r="AA4215" s="63"/>
      <c r="AB4215" s="63"/>
      <c r="AC4215" s="63"/>
      <c r="AD4215" s="63"/>
      <c r="AE4215" s="63"/>
      <c r="AF4215" s="63"/>
      <c r="AG4215" s="63"/>
      <c r="AH4215" s="63"/>
      <c r="AI4215" s="63"/>
      <c r="AJ4215" s="63"/>
      <c r="AK4215" s="63"/>
      <c r="AL4215" s="63"/>
      <c r="AM4215" s="63"/>
      <c r="AN4215" s="63"/>
      <c r="AO4215" s="63"/>
      <c r="AP4215" s="63"/>
      <c r="AQ4215" s="63"/>
      <c r="AR4215" s="63"/>
      <c r="AS4215" s="63"/>
      <c r="AT4215" s="63"/>
      <c r="AU4215" s="63"/>
      <c r="AV4215" s="63"/>
      <c r="AW4215" s="63"/>
      <c r="AX4215" s="63"/>
      <c r="AY4215" s="63"/>
      <c r="AZ4215" s="63"/>
      <c r="BA4215" s="63"/>
      <c r="BB4215" s="63"/>
      <c r="BC4215" s="63"/>
      <c r="BD4215" s="63"/>
      <c r="BE4215" s="63"/>
      <c r="BF4215" s="63"/>
      <c r="BG4215" s="63"/>
      <c r="BH4215" s="63"/>
      <c r="BI4215" s="63"/>
      <c r="BJ4215" s="63"/>
      <c r="BK4215" s="63"/>
      <c r="BL4215" s="63"/>
      <c r="BM4215" s="63"/>
      <c r="BN4215" s="63"/>
      <c r="BO4215" s="63"/>
      <c r="BP4215" s="63"/>
      <c r="BQ4215" s="63"/>
      <c r="BR4215" s="63"/>
      <c r="BS4215" s="63"/>
      <c r="BT4215" s="63"/>
      <c r="BU4215" s="63"/>
      <c r="BV4215" s="63"/>
      <c r="BW4215" s="63"/>
      <c r="BX4215" s="63"/>
      <c r="BY4215" s="63"/>
      <c r="BZ4215" s="63"/>
      <c r="CA4215" s="63"/>
      <c r="CB4215" s="63"/>
      <c r="CC4215" s="63"/>
      <c r="CD4215" s="63"/>
      <c r="CE4215" s="63"/>
      <c r="CF4215" s="63"/>
      <c r="CG4215" s="63"/>
      <c r="CH4215" s="63"/>
      <c r="CI4215" s="63"/>
      <c r="CJ4215" s="63"/>
      <c r="CK4215" s="63"/>
      <c r="CL4215" s="63"/>
      <c r="CM4215" s="63"/>
      <c r="CN4215" s="63"/>
      <c r="CO4215" s="63"/>
      <c r="CP4215" s="63"/>
      <c r="CR4215" s="227"/>
      <c r="CS4215" s="74"/>
    </row>
    <row r="4216" spans="1:97" s="72" customFormat="1" ht="75.75" customHeight="1">
      <c r="A4216" s="63"/>
      <c r="B4216" s="63"/>
      <c r="C4216" s="63"/>
      <c r="D4216" s="63"/>
      <c r="E4216" s="63"/>
      <c r="F4216" s="63"/>
      <c r="G4216" s="63"/>
      <c r="H4216" s="63"/>
      <c r="I4216" s="63"/>
      <c r="J4216" s="63"/>
      <c r="K4216" s="63"/>
      <c r="L4216" s="63"/>
      <c r="M4216" s="63"/>
      <c r="N4216" s="63"/>
      <c r="O4216" s="63"/>
      <c r="P4216" s="63"/>
      <c r="Q4216" s="63"/>
      <c r="R4216" s="63"/>
      <c r="S4216" s="63"/>
      <c r="T4216" s="63"/>
      <c r="U4216" s="63"/>
      <c r="V4216" s="63"/>
      <c r="W4216" s="63"/>
      <c r="X4216" s="63"/>
      <c r="Y4216" s="63"/>
      <c r="Z4216" s="63"/>
      <c r="AA4216" s="63"/>
      <c r="AB4216" s="63"/>
      <c r="AC4216" s="63"/>
      <c r="AD4216" s="63"/>
      <c r="AE4216" s="63"/>
      <c r="AF4216" s="63"/>
      <c r="AG4216" s="63"/>
      <c r="AH4216" s="63"/>
      <c r="AI4216" s="63"/>
      <c r="AJ4216" s="63"/>
      <c r="AK4216" s="63"/>
      <c r="AL4216" s="63"/>
      <c r="AM4216" s="63"/>
      <c r="AN4216" s="63"/>
      <c r="AO4216" s="63"/>
      <c r="AP4216" s="63"/>
      <c r="AQ4216" s="63"/>
      <c r="AR4216" s="63"/>
      <c r="AS4216" s="63"/>
      <c r="AT4216" s="63"/>
      <c r="AU4216" s="63"/>
      <c r="AV4216" s="63"/>
      <c r="AW4216" s="63"/>
      <c r="AX4216" s="63"/>
      <c r="AY4216" s="63"/>
      <c r="AZ4216" s="63"/>
      <c r="BA4216" s="63"/>
      <c r="BB4216" s="63"/>
      <c r="BC4216" s="63"/>
      <c r="BD4216" s="63"/>
      <c r="BE4216" s="63"/>
      <c r="BF4216" s="63"/>
      <c r="BG4216" s="63"/>
      <c r="BH4216" s="63"/>
      <c r="BI4216" s="63"/>
      <c r="BJ4216" s="63"/>
      <c r="BK4216" s="63"/>
      <c r="BL4216" s="63"/>
      <c r="BM4216" s="63"/>
      <c r="BN4216" s="63"/>
      <c r="BO4216" s="63"/>
      <c r="BP4216" s="63"/>
      <c r="BQ4216" s="63"/>
      <c r="BR4216" s="63"/>
      <c r="BS4216" s="63"/>
      <c r="BT4216" s="63"/>
      <c r="BU4216" s="63"/>
      <c r="BV4216" s="63"/>
      <c r="BW4216" s="63"/>
      <c r="BX4216" s="63"/>
      <c r="BY4216" s="63"/>
      <c r="BZ4216" s="63"/>
      <c r="CA4216" s="63"/>
      <c r="CB4216" s="63"/>
      <c r="CC4216" s="63"/>
      <c r="CD4216" s="63"/>
      <c r="CE4216" s="63"/>
      <c r="CF4216" s="63"/>
      <c r="CG4216" s="63"/>
      <c r="CH4216" s="63"/>
      <c r="CI4216" s="63"/>
      <c r="CJ4216" s="63"/>
      <c r="CK4216" s="63"/>
      <c r="CL4216" s="63"/>
      <c r="CM4216" s="63"/>
      <c r="CN4216" s="63"/>
      <c r="CO4216" s="63"/>
      <c r="CP4216" s="63"/>
      <c r="CR4216" s="227"/>
      <c r="CS4216" s="74"/>
    </row>
    <row r="4217" spans="1:97" s="72" customFormat="1" ht="75.75" customHeight="1">
      <c r="A4217" s="63"/>
      <c r="B4217" s="63"/>
      <c r="C4217" s="63"/>
      <c r="D4217" s="63"/>
      <c r="E4217" s="63"/>
      <c r="F4217" s="63"/>
      <c r="G4217" s="63"/>
      <c r="H4217" s="63"/>
      <c r="I4217" s="63"/>
      <c r="J4217" s="63"/>
      <c r="K4217" s="63"/>
      <c r="L4217" s="63"/>
      <c r="M4217" s="63"/>
      <c r="N4217" s="63"/>
      <c r="O4217" s="63"/>
      <c r="P4217" s="63"/>
      <c r="Q4217" s="63"/>
      <c r="R4217" s="63"/>
      <c r="S4217" s="63"/>
      <c r="T4217" s="63"/>
      <c r="U4217" s="63"/>
      <c r="V4217" s="63"/>
      <c r="W4217" s="63"/>
      <c r="X4217" s="63"/>
      <c r="Y4217" s="63"/>
      <c r="Z4217" s="63"/>
      <c r="AA4217" s="63"/>
      <c r="AB4217" s="63"/>
      <c r="AC4217" s="63"/>
      <c r="AD4217" s="63"/>
      <c r="AE4217" s="63"/>
      <c r="AF4217" s="63"/>
      <c r="AG4217" s="63"/>
      <c r="AH4217" s="63"/>
      <c r="AI4217" s="63"/>
      <c r="AJ4217" s="63"/>
      <c r="AK4217" s="63"/>
      <c r="AL4217" s="63"/>
      <c r="AM4217" s="63"/>
      <c r="AN4217" s="63"/>
      <c r="AO4217" s="63"/>
      <c r="AP4217" s="63"/>
      <c r="AQ4217" s="63"/>
      <c r="AR4217" s="63"/>
      <c r="AS4217" s="63"/>
      <c r="AT4217" s="63"/>
      <c r="AU4217" s="63"/>
      <c r="AV4217" s="63"/>
      <c r="AW4217" s="63"/>
      <c r="AX4217" s="63"/>
      <c r="AY4217" s="63"/>
      <c r="AZ4217" s="63"/>
      <c r="BA4217" s="63"/>
      <c r="BB4217" s="63"/>
      <c r="BC4217" s="63"/>
      <c r="BD4217" s="63"/>
      <c r="BE4217" s="63"/>
      <c r="BF4217" s="63"/>
      <c r="BG4217" s="63"/>
      <c r="BH4217" s="63"/>
      <c r="BI4217" s="63"/>
      <c r="BJ4217" s="63"/>
      <c r="BK4217" s="63"/>
      <c r="BL4217" s="63"/>
      <c r="BM4217" s="63"/>
      <c r="BN4217" s="63"/>
      <c r="BO4217" s="63"/>
      <c r="BP4217" s="63"/>
      <c r="BQ4217" s="63"/>
      <c r="BR4217" s="63"/>
      <c r="BS4217" s="63"/>
      <c r="BT4217" s="63"/>
      <c r="BU4217" s="63"/>
      <c r="BV4217" s="63"/>
      <c r="BW4217" s="63"/>
      <c r="BX4217" s="63"/>
      <c r="BY4217" s="63"/>
      <c r="BZ4217" s="63"/>
      <c r="CA4217" s="63"/>
      <c r="CB4217" s="63"/>
      <c r="CC4217" s="63"/>
      <c r="CD4217" s="63"/>
      <c r="CE4217" s="63"/>
      <c r="CF4217" s="63"/>
      <c r="CG4217" s="63"/>
      <c r="CH4217" s="63"/>
      <c r="CI4217" s="63"/>
      <c r="CJ4217" s="63"/>
      <c r="CK4217" s="63"/>
      <c r="CL4217" s="63"/>
      <c r="CM4217" s="63"/>
      <c r="CN4217" s="63"/>
      <c r="CO4217" s="63"/>
      <c r="CP4217" s="63"/>
      <c r="CR4217" s="227"/>
      <c r="CS4217" s="74"/>
    </row>
    <row r="4218" spans="1:97" s="72" customFormat="1" ht="75.75" customHeight="1">
      <c r="A4218" s="63"/>
      <c r="B4218" s="63"/>
      <c r="C4218" s="63"/>
      <c r="D4218" s="63"/>
      <c r="E4218" s="63"/>
      <c r="F4218" s="63"/>
      <c r="G4218" s="63"/>
      <c r="H4218" s="63"/>
      <c r="I4218" s="63"/>
      <c r="J4218" s="63"/>
      <c r="K4218" s="63"/>
      <c r="L4218" s="63"/>
      <c r="M4218" s="63"/>
      <c r="N4218" s="63"/>
      <c r="O4218" s="63"/>
      <c r="P4218" s="63"/>
      <c r="Q4218" s="63"/>
      <c r="R4218" s="63"/>
      <c r="S4218" s="63"/>
      <c r="T4218" s="63"/>
      <c r="U4218" s="63"/>
      <c r="V4218" s="63"/>
      <c r="W4218" s="63"/>
      <c r="X4218" s="63"/>
      <c r="Y4218" s="63"/>
      <c r="Z4218" s="63"/>
      <c r="AA4218" s="63"/>
      <c r="AB4218" s="63"/>
      <c r="AC4218" s="63"/>
      <c r="AD4218" s="63"/>
      <c r="AE4218" s="63"/>
      <c r="AF4218" s="63"/>
      <c r="AG4218" s="63"/>
      <c r="AH4218" s="63"/>
      <c r="AI4218" s="63"/>
      <c r="AJ4218" s="63"/>
      <c r="AK4218" s="63"/>
      <c r="AL4218" s="63"/>
      <c r="AM4218" s="63"/>
      <c r="AN4218" s="63"/>
      <c r="AO4218" s="63"/>
      <c r="AP4218" s="63"/>
      <c r="AQ4218" s="63"/>
      <c r="AR4218" s="63"/>
      <c r="AS4218" s="63"/>
      <c r="AT4218" s="63"/>
      <c r="AU4218" s="63"/>
      <c r="AV4218" s="63"/>
      <c r="AW4218" s="63"/>
      <c r="AX4218" s="63"/>
      <c r="AY4218" s="63"/>
      <c r="AZ4218" s="63"/>
      <c r="BA4218" s="63"/>
      <c r="BB4218" s="63"/>
      <c r="BC4218" s="63"/>
      <c r="BD4218" s="63"/>
      <c r="BE4218" s="63"/>
      <c r="BF4218" s="63"/>
      <c r="BG4218" s="63"/>
      <c r="BH4218" s="63"/>
      <c r="BI4218" s="63"/>
      <c r="BJ4218" s="63"/>
      <c r="BK4218" s="63"/>
      <c r="BL4218" s="63"/>
      <c r="BM4218" s="63"/>
      <c r="BN4218" s="63"/>
      <c r="BO4218" s="63"/>
      <c r="BP4218" s="63"/>
      <c r="BQ4218" s="63"/>
      <c r="BR4218" s="63"/>
      <c r="BS4218" s="63"/>
      <c r="BT4218" s="63"/>
      <c r="BU4218" s="63"/>
      <c r="BV4218" s="63"/>
      <c r="BW4218" s="63"/>
      <c r="BX4218" s="63"/>
      <c r="BY4218" s="63"/>
      <c r="BZ4218" s="63"/>
      <c r="CA4218" s="63"/>
      <c r="CB4218" s="63"/>
      <c r="CC4218" s="63"/>
      <c r="CD4218" s="63"/>
      <c r="CE4218" s="63"/>
      <c r="CF4218" s="63"/>
      <c r="CG4218" s="63"/>
      <c r="CH4218" s="63"/>
      <c r="CI4218" s="63"/>
      <c r="CJ4218" s="63"/>
      <c r="CK4218" s="63"/>
      <c r="CL4218" s="63"/>
      <c r="CM4218" s="63"/>
      <c r="CN4218" s="63"/>
      <c r="CO4218" s="63"/>
      <c r="CP4218" s="63"/>
      <c r="CR4218" s="227"/>
      <c r="CS4218" s="74"/>
    </row>
    <row r="4219" spans="1:97" s="72" customFormat="1" ht="75.75" customHeight="1">
      <c r="A4219" s="63"/>
      <c r="B4219" s="63"/>
      <c r="C4219" s="63"/>
      <c r="D4219" s="63"/>
      <c r="E4219" s="63"/>
      <c r="F4219" s="63"/>
      <c r="G4219" s="63"/>
      <c r="H4219" s="63"/>
      <c r="I4219" s="63"/>
      <c r="J4219" s="63"/>
      <c r="K4219" s="63"/>
      <c r="L4219" s="63"/>
      <c r="M4219" s="63"/>
      <c r="N4219" s="63"/>
      <c r="O4219" s="63"/>
      <c r="P4219" s="63"/>
      <c r="Q4219" s="63"/>
      <c r="R4219" s="63"/>
      <c r="S4219" s="63"/>
      <c r="T4219" s="63"/>
      <c r="U4219" s="63"/>
      <c r="V4219" s="63"/>
      <c r="W4219" s="63"/>
      <c r="X4219" s="63"/>
      <c r="Y4219" s="63"/>
      <c r="Z4219" s="63"/>
      <c r="AA4219" s="63"/>
      <c r="AB4219" s="63"/>
      <c r="AC4219" s="63"/>
      <c r="AD4219" s="63"/>
      <c r="AE4219" s="63"/>
      <c r="AF4219" s="63"/>
      <c r="AG4219" s="63"/>
      <c r="AH4219" s="63"/>
      <c r="AI4219" s="63"/>
      <c r="AJ4219" s="63"/>
      <c r="AK4219" s="63"/>
      <c r="AL4219" s="63"/>
      <c r="AM4219" s="63"/>
      <c r="AN4219" s="63"/>
      <c r="AO4219" s="63"/>
      <c r="AP4219" s="63"/>
      <c r="AQ4219" s="63"/>
      <c r="AR4219" s="63"/>
      <c r="AS4219" s="63"/>
      <c r="AT4219" s="63"/>
      <c r="AU4219" s="63"/>
      <c r="AV4219" s="63"/>
      <c r="AW4219" s="63"/>
      <c r="AX4219" s="63"/>
      <c r="AY4219" s="63"/>
      <c r="AZ4219" s="63"/>
      <c r="BA4219" s="63"/>
      <c r="BB4219" s="63"/>
      <c r="BC4219" s="63"/>
      <c r="BD4219" s="63"/>
      <c r="BE4219" s="63"/>
      <c r="BF4219" s="63"/>
      <c r="BG4219" s="63"/>
      <c r="BH4219" s="63"/>
      <c r="BI4219" s="63"/>
      <c r="BJ4219" s="63"/>
      <c r="BK4219" s="63"/>
      <c r="BL4219" s="63"/>
      <c r="BM4219" s="63"/>
      <c r="BN4219" s="63"/>
      <c r="BO4219" s="63"/>
      <c r="BP4219" s="63"/>
      <c r="BQ4219" s="63"/>
      <c r="BR4219" s="63"/>
      <c r="BS4219" s="63"/>
      <c r="BT4219" s="63"/>
      <c r="BU4219" s="63"/>
      <c r="BV4219" s="63"/>
      <c r="BW4219" s="63"/>
      <c r="BX4219" s="63"/>
      <c r="BY4219" s="63"/>
      <c r="BZ4219" s="63"/>
      <c r="CA4219" s="63"/>
      <c r="CB4219" s="63"/>
      <c r="CC4219" s="63"/>
      <c r="CD4219" s="63"/>
      <c r="CE4219" s="63"/>
      <c r="CF4219" s="63"/>
      <c r="CG4219" s="63"/>
      <c r="CH4219" s="63"/>
      <c r="CI4219" s="63"/>
      <c r="CJ4219" s="63"/>
      <c r="CK4219" s="63"/>
      <c r="CL4219" s="63"/>
      <c r="CM4219" s="63"/>
      <c r="CN4219" s="63"/>
      <c r="CO4219" s="63"/>
      <c r="CP4219" s="63"/>
      <c r="CR4219" s="227"/>
      <c r="CS4219" s="74"/>
    </row>
    <row r="4220" spans="1:97" s="72" customFormat="1" ht="75.75" customHeight="1">
      <c r="A4220" s="63"/>
      <c r="B4220" s="63"/>
      <c r="C4220" s="63"/>
      <c r="D4220" s="63"/>
      <c r="E4220" s="63"/>
      <c r="F4220" s="63"/>
      <c r="G4220" s="63"/>
      <c r="H4220" s="63"/>
      <c r="I4220" s="63"/>
      <c r="J4220" s="63"/>
      <c r="K4220" s="63"/>
      <c r="L4220" s="63"/>
      <c r="M4220" s="63"/>
      <c r="N4220" s="63"/>
      <c r="O4220" s="63"/>
      <c r="P4220" s="63"/>
      <c r="Q4220" s="63"/>
      <c r="R4220" s="63"/>
      <c r="S4220" s="63"/>
      <c r="T4220" s="63"/>
      <c r="U4220" s="63"/>
      <c r="V4220" s="63"/>
      <c r="W4220" s="63"/>
      <c r="X4220" s="63"/>
      <c r="Y4220" s="63"/>
      <c r="Z4220" s="63"/>
      <c r="AA4220" s="63"/>
      <c r="AB4220" s="63"/>
      <c r="AC4220" s="63"/>
      <c r="AD4220" s="63"/>
      <c r="AE4220" s="63"/>
      <c r="AF4220" s="63"/>
      <c r="AG4220" s="63"/>
      <c r="AH4220" s="63"/>
      <c r="AI4220" s="63"/>
      <c r="AJ4220" s="63"/>
      <c r="AK4220" s="63"/>
      <c r="AL4220" s="63"/>
      <c r="AM4220" s="63"/>
      <c r="AN4220" s="63"/>
      <c r="AO4220" s="63"/>
      <c r="AP4220" s="63"/>
      <c r="AQ4220" s="63"/>
      <c r="AR4220" s="63"/>
      <c r="AS4220" s="63"/>
      <c r="AT4220" s="63"/>
      <c r="AU4220" s="63"/>
      <c r="AV4220" s="63"/>
      <c r="AW4220" s="63"/>
      <c r="AX4220" s="63"/>
      <c r="AY4220" s="63"/>
      <c r="AZ4220" s="63"/>
      <c r="BA4220" s="63"/>
      <c r="BB4220" s="63"/>
      <c r="BC4220" s="63"/>
      <c r="BD4220" s="63"/>
      <c r="BE4220" s="63"/>
      <c r="BF4220" s="63"/>
      <c r="BG4220" s="63"/>
      <c r="BH4220" s="63"/>
      <c r="BI4220" s="63"/>
      <c r="BJ4220" s="63"/>
      <c r="BK4220" s="63"/>
      <c r="BL4220" s="63"/>
      <c r="BM4220" s="63"/>
      <c r="BN4220" s="63"/>
      <c r="BO4220" s="63"/>
      <c r="BP4220" s="63"/>
      <c r="BQ4220" s="63"/>
      <c r="BR4220" s="63"/>
      <c r="BS4220" s="63"/>
      <c r="BT4220" s="63"/>
      <c r="BU4220" s="63"/>
      <c r="BV4220" s="63"/>
      <c r="BW4220" s="63"/>
      <c r="BX4220" s="63"/>
      <c r="BY4220" s="63"/>
      <c r="BZ4220" s="63"/>
      <c r="CA4220" s="63"/>
      <c r="CB4220" s="63"/>
      <c r="CC4220" s="63"/>
      <c r="CD4220" s="63"/>
      <c r="CE4220" s="63"/>
      <c r="CF4220" s="63"/>
      <c r="CG4220" s="63"/>
      <c r="CH4220" s="63"/>
      <c r="CI4220" s="63"/>
      <c r="CJ4220" s="63"/>
      <c r="CK4220" s="63"/>
      <c r="CL4220" s="63"/>
      <c r="CM4220" s="63"/>
      <c r="CN4220" s="63"/>
      <c r="CO4220" s="63"/>
      <c r="CP4220" s="63"/>
      <c r="CR4220" s="227"/>
      <c r="CS4220" s="74"/>
    </row>
    <row r="4221" spans="1:97" s="72" customFormat="1" ht="75.75" customHeight="1">
      <c r="A4221" s="63"/>
      <c r="B4221" s="63"/>
      <c r="C4221" s="63"/>
      <c r="D4221" s="63"/>
      <c r="E4221" s="63"/>
      <c r="F4221" s="63"/>
      <c r="G4221" s="63"/>
      <c r="H4221" s="63"/>
      <c r="I4221" s="63"/>
      <c r="J4221" s="63"/>
      <c r="K4221" s="63"/>
      <c r="L4221" s="63"/>
      <c r="M4221" s="63"/>
      <c r="N4221" s="63"/>
      <c r="O4221" s="63"/>
      <c r="P4221" s="63"/>
      <c r="Q4221" s="63"/>
      <c r="R4221" s="63"/>
      <c r="S4221" s="63"/>
      <c r="T4221" s="63"/>
      <c r="U4221" s="63"/>
      <c r="V4221" s="63"/>
      <c r="W4221" s="63"/>
      <c r="X4221" s="63"/>
      <c r="Y4221" s="63"/>
      <c r="Z4221" s="63"/>
      <c r="AA4221" s="63"/>
      <c r="AB4221" s="63"/>
      <c r="AC4221" s="63"/>
      <c r="AD4221" s="63"/>
      <c r="AE4221" s="63"/>
      <c r="AF4221" s="63"/>
      <c r="AG4221" s="63"/>
      <c r="AH4221" s="63"/>
      <c r="AI4221" s="63"/>
      <c r="AJ4221" s="63"/>
      <c r="AK4221" s="63"/>
      <c r="AL4221" s="63"/>
      <c r="AM4221" s="63"/>
      <c r="AN4221" s="63"/>
      <c r="AO4221" s="63"/>
      <c r="AP4221" s="63"/>
      <c r="AQ4221" s="63"/>
      <c r="AR4221" s="63"/>
      <c r="AS4221" s="63"/>
      <c r="AT4221" s="63"/>
      <c r="AU4221" s="63"/>
      <c r="AV4221" s="63"/>
      <c r="AW4221" s="63"/>
      <c r="AX4221" s="63"/>
      <c r="AY4221" s="63"/>
      <c r="AZ4221" s="63"/>
      <c r="BA4221" s="63"/>
      <c r="BB4221" s="63"/>
      <c r="BC4221" s="63"/>
      <c r="BD4221" s="63"/>
      <c r="BE4221" s="63"/>
      <c r="BF4221" s="63"/>
      <c r="BG4221" s="63"/>
      <c r="BH4221" s="63"/>
      <c r="BI4221" s="63"/>
      <c r="BJ4221" s="63"/>
      <c r="BK4221" s="63"/>
      <c r="BL4221" s="63"/>
      <c r="BM4221" s="63"/>
      <c r="BN4221" s="63"/>
      <c r="BO4221" s="63"/>
      <c r="BP4221" s="63"/>
      <c r="BQ4221" s="63"/>
      <c r="BR4221" s="63"/>
      <c r="BS4221" s="63"/>
      <c r="BT4221" s="63"/>
      <c r="BU4221" s="63"/>
      <c r="BV4221" s="63"/>
      <c r="BW4221" s="63"/>
      <c r="BX4221" s="63"/>
      <c r="BY4221" s="63"/>
      <c r="BZ4221" s="63"/>
      <c r="CA4221" s="63"/>
      <c r="CB4221" s="63"/>
      <c r="CC4221" s="63"/>
      <c r="CD4221" s="63"/>
      <c r="CE4221" s="63"/>
      <c r="CF4221" s="63"/>
      <c r="CG4221" s="63"/>
      <c r="CH4221" s="63"/>
      <c r="CI4221" s="63"/>
      <c r="CJ4221" s="63"/>
      <c r="CK4221" s="63"/>
      <c r="CL4221" s="63"/>
      <c r="CM4221" s="63"/>
      <c r="CN4221" s="63"/>
      <c r="CO4221" s="63"/>
      <c r="CP4221" s="63"/>
      <c r="CR4221" s="227"/>
      <c r="CS4221" s="74"/>
    </row>
    <row r="4222" spans="1:97" s="72" customFormat="1" ht="75.75" customHeight="1">
      <c r="A4222" s="63"/>
      <c r="B4222" s="63"/>
      <c r="C4222" s="63"/>
      <c r="D4222" s="63"/>
      <c r="E4222" s="63"/>
      <c r="F4222" s="63"/>
      <c r="G4222" s="63"/>
      <c r="H4222" s="63"/>
      <c r="I4222" s="63"/>
      <c r="J4222" s="63"/>
      <c r="K4222" s="63"/>
      <c r="L4222" s="63"/>
      <c r="M4222" s="63"/>
      <c r="N4222" s="63"/>
      <c r="O4222" s="63"/>
      <c r="P4222" s="63"/>
      <c r="Q4222" s="63"/>
      <c r="R4222" s="63"/>
      <c r="S4222" s="63"/>
      <c r="T4222" s="63"/>
      <c r="U4222" s="63"/>
      <c r="V4222" s="63"/>
      <c r="W4222" s="63"/>
      <c r="X4222" s="63"/>
      <c r="Y4222" s="63"/>
      <c r="Z4222" s="63"/>
      <c r="AA4222" s="63"/>
      <c r="AB4222" s="63"/>
      <c r="AC4222" s="63"/>
      <c r="AD4222" s="63"/>
      <c r="AE4222" s="63"/>
      <c r="AF4222" s="63"/>
      <c r="AG4222" s="63"/>
      <c r="AH4222" s="63"/>
      <c r="AI4222" s="63"/>
      <c r="AJ4222" s="63"/>
      <c r="AK4222" s="63"/>
      <c r="AL4222" s="63"/>
      <c r="AM4222" s="63"/>
      <c r="AN4222" s="63"/>
      <c r="AO4222" s="63"/>
      <c r="AP4222" s="63"/>
      <c r="AQ4222" s="63"/>
      <c r="AR4222" s="63"/>
      <c r="AS4222" s="63"/>
      <c r="AT4222" s="63"/>
      <c r="AU4222" s="63"/>
      <c r="AV4222" s="63"/>
      <c r="AW4222" s="63"/>
      <c r="AX4222" s="63"/>
      <c r="AY4222" s="63"/>
      <c r="AZ4222" s="63"/>
      <c r="BA4222" s="63"/>
      <c r="BB4222" s="63"/>
      <c r="BC4222" s="63"/>
      <c r="BD4222" s="63"/>
      <c r="BE4222" s="63"/>
      <c r="BF4222" s="63"/>
      <c r="BG4222" s="63"/>
      <c r="BH4222" s="63"/>
      <c r="BI4222" s="63"/>
      <c r="BJ4222" s="63"/>
      <c r="BK4222" s="63"/>
      <c r="BL4222" s="63"/>
      <c r="BM4222" s="63"/>
      <c r="BN4222" s="63"/>
      <c r="BO4222" s="63"/>
      <c r="BP4222" s="63"/>
      <c r="BQ4222" s="63"/>
      <c r="BR4222" s="63"/>
      <c r="BS4222" s="63"/>
      <c r="BT4222" s="63"/>
      <c r="BU4222" s="63"/>
      <c r="BV4222" s="63"/>
      <c r="BW4222" s="63"/>
      <c r="BX4222" s="63"/>
      <c r="BY4222" s="63"/>
      <c r="BZ4222" s="63"/>
      <c r="CA4222" s="63"/>
      <c r="CB4222" s="63"/>
      <c r="CC4222" s="63"/>
      <c r="CD4222" s="63"/>
      <c r="CE4222" s="63"/>
      <c r="CF4222" s="63"/>
      <c r="CG4222" s="63"/>
      <c r="CH4222" s="63"/>
      <c r="CI4222" s="63"/>
      <c r="CJ4222" s="63"/>
      <c r="CK4222" s="63"/>
      <c r="CL4222" s="63"/>
      <c r="CM4222" s="63"/>
      <c r="CN4222" s="63"/>
      <c r="CO4222" s="63"/>
      <c r="CP4222" s="63"/>
      <c r="CR4222" s="227"/>
      <c r="CS4222" s="74"/>
    </row>
    <row r="4223" spans="1:97" s="72" customFormat="1" ht="75.75" customHeight="1">
      <c r="A4223" s="63"/>
      <c r="B4223" s="63"/>
      <c r="C4223" s="63"/>
      <c r="D4223" s="63"/>
      <c r="E4223" s="63"/>
      <c r="F4223" s="63"/>
      <c r="G4223" s="63"/>
      <c r="H4223" s="63"/>
      <c r="I4223" s="63"/>
      <c r="J4223" s="63"/>
      <c r="K4223" s="63"/>
      <c r="L4223" s="63"/>
      <c r="M4223" s="63"/>
      <c r="N4223" s="63"/>
      <c r="O4223" s="63"/>
      <c r="P4223" s="63"/>
      <c r="Q4223" s="63"/>
      <c r="R4223" s="63"/>
      <c r="S4223" s="63"/>
      <c r="T4223" s="63"/>
      <c r="U4223" s="63"/>
      <c r="V4223" s="63"/>
      <c r="W4223" s="63"/>
      <c r="X4223" s="63"/>
      <c r="Y4223" s="63"/>
      <c r="Z4223" s="63"/>
      <c r="AA4223" s="63"/>
      <c r="AB4223" s="63"/>
      <c r="AC4223" s="63"/>
      <c r="AD4223" s="63"/>
      <c r="AE4223" s="63"/>
      <c r="AF4223" s="63"/>
      <c r="AG4223" s="63"/>
      <c r="AH4223" s="63"/>
      <c r="AI4223" s="63"/>
      <c r="AJ4223" s="63"/>
      <c r="AK4223" s="63"/>
      <c r="AL4223" s="63"/>
      <c r="AM4223" s="63"/>
      <c r="AN4223" s="63"/>
      <c r="AO4223" s="63"/>
      <c r="AP4223" s="63"/>
      <c r="AQ4223" s="63"/>
      <c r="AR4223" s="63"/>
      <c r="AS4223" s="63"/>
      <c r="AT4223" s="63"/>
      <c r="AU4223" s="63"/>
      <c r="AV4223" s="63"/>
      <c r="AW4223" s="63"/>
      <c r="AX4223" s="63"/>
      <c r="AY4223" s="63"/>
      <c r="AZ4223" s="63"/>
      <c r="BA4223" s="63"/>
      <c r="BB4223" s="63"/>
      <c r="BC4223" s="63"/>
      <c r="BD4223" s="63"/>
      <c r="BE4223" s="63"/>
      <c r="BF4223" s="63"/>
      <c r="BG4223" s="63"/>
      <c r="BH4223" s="63"/>
      <c r="BI4223" s="63"/>
      <c r="BJ4223" s="63"/>
      <c r="BK4223" s="63"/>
      <c r="BL4223" s="63"/>
      <c r="BM4223" s="63"/>
      <c r="BN4223" s="63"/>
      <c r="BO4223" s="63"/>
      <c r="BP4223" s="63"/>
      <c r="BQ4223" s="63"/>
      <c r="BR4223" s="63"/>
      <c r="BS4223" s="63"/>
      <c r="BT4223" s="63"/>
      <c r="BU4223" s="63"/>
      <c r="BV4223" s="63"/>
      <c r="BW4223" s="63"/>
      <c r="BX4223" s="63"/>
      <c r="BY4223" s="63"/>
      <c r="BZ4223" s="63"/>
      <c r="CA4223" s="63"/>
      <c r="CB4223" s="63"/>
      <c r="CC4223" s="63"/>
      <c r="CD4223" s="63"/>
      <c r="CE4223" s="63"/>
      <c r="CF4223" s="63"/>
      <c r="CG4223" s="63"/>
      <c r="CH4223" s="63"/>
      <c r="CI4223" s="63"/>
      <c r="CJ4223" s="63"/>
      <c r="CK4223" s="63"/>
      <c r="CL4223" s="63"/>
      <c r="CM4223" s="63"/>
      <c r="CN4223" s="63"/>
      <c r="CO4223" s="63"/>
      <c r="CP4223" s="63"/>
      <c r="CR4223" s="227"/>
      <c r="CS4223" s="74"/>
    </row>
    <row r="4224" spans="1:97" s="72" customFormat="1" ht="75.75" customHeight="1">
      <c r="A4224" s="63"/>
      <c r="B4224" s="63"/>
      <c r="C4224" s="63"/>
      <c r="D4224" s="63"/>
      <c r="E4224" s="63"/>
      <c r="F4224" s="63"/>
      <c r="G4224" s="63"/>
      <c r="H4224" s="63"/>
      <c r="I4224" s="63"/>
      <c r="J4224" s="63"/>
      <c r="K4224" s="63"/>
      <c r="L4224" s="63"/>
      <c r="M4224" s="63"/>
      <c r="N4224" s="63"/>
      <c r="O4224" s="63"/>
      <c r="P4224" s="63"/>
      <c r="Q4224" s="63"/>
      <c r="R4224" s="63"/>
      <c r="S4224" s="63"/>
      <c r="T4224" s="63"/>
      <c r="U4224" s="63"/>
      <c r="V4224" s="63"/>
      <c r="W4224" s="63"/>
      <c r="X4224" s="63"/>
      <c r="Y4224" s="63"/>
      <c r="Z4224" s="63"/>
      <c r="AA4224" s="63"/>
      <c r="AB4224" s="63"/>
      <c r="AC4224" s="63"/>
      <c r="AD4224" s="63"/>
      <c r="AE4224" s="63"/>
      <c r="AF4224" s="63"/>
      <c r="AG4224" s="63"/>
      <c r="AH4224" s="63"/>
      <c r="AI4224" s="63"/>
      <c r="AJ4224" s="63"/>
      <c r="AK4224" s="63"/>
      <c r="AL4224" s="63"/>
      <c r="AM4224" s="63"/>
      <c r="AN4224" s="63"/>
      <c r="AO4224" s="63"/>
      <c r="AP4224" s="63"/>
      <c r="AQ4224" s="63"/>
      <c r="AR4224" s="63"/>
      <c r="AS4224" s="63"/>
      <c r="AT4224" s="63"/>
      <c r="AU4224" s="63"/>
      <c r="AV4224" s="63"/>
      <c r="AW4224" s="63"/>
      <c r="AX4224" s="63"/>
      <c r="AY4224" s="63"/>
      <c r="AZ4224" s="63"/>
      <c r="BA4224" s="63"/>
      <c r="BB4224" s="63"/>
      <c r="BC4224" s="63"/>
      <c r="BD4224" s="63"/>
      <c r="BE4224" s="63"/>
      <c r="BF4224" s="63"/>
      <c r="BG4224" s="63"/>
      <c r="BH4224" s="63"/>
      <c r="BI4224" s="63"/>
      <c r="BJ4224" s="63"/>
      <c r="BK4224" s="63"/>
      <c r="BL4224" s="63"/>
      <c r="BM4224" s="63"/>
      <c r="BN4224" s="63"/>
      <c r="BO4224" s="63"/>
      <c r="BP4224" s="63"/>
      <c r="BQ4224" s="63"/>
      <c r="BR4224" s="63"/>
      <c r="BS4224" s="63"/>
      <c r="BT4224" s="63"/>
      <c r="BU4224" s="63"/>
      <c r="BV4224" s="63"/>
      <c r="BW4224" s="63"/>
      <c r="BX4224" s="63"/>
      <c r="BY4224" s="63"/>
      <c r="BZ4224" s="63"/>
      <c r="CA4224" s="63"/>
      <c r="CB4224" s="63"/>
      <c r="CC4224" s="63"/>
      <c r="CD4224" s="63"/>
      <c r="CE4224" s="63"/>
      <c r="CF4224" s="63"/>
      <c r="CG4224" s="63"/>
      <c r="CH4224" s="63"/>
      <c r="CI4224" s="63"/>
      <c r="CJ4224" s="63"/>
      <c r="CK4224" s="63"/>
      <c r="CL4224" s="63"/>
      <c r="CM4224" s="63"/>
      <c r="CN4224" s="63"/>
      <c r="CO4224" s="63"/>
      <c r="CP4224" s="63"/>
      <c r="CR4224" s="227"/>
      <c r="CS4224" s="74"/>
    </row>
    <row r="4225" spans="1:97" s="72" customFormat="1" ht="75.75" customHeight="1">
      <c r="A4225" s="63"/>
      <c r="B4225" s="63"/>
      <c r="C4225" s="63"/>
      <c r="D4225" s="63"/>
      <c r="E4225" s="63"/>
      <c r="F4225" s="63"/>
      <c r="G4225" s="63"/>
      <c r="H4225" s="63"/>
      <c r="I4225" s="63"/>
      <c r="J4225" s="63"/>
      <c r="K4225" s="63"/>
      <c r="L4225" s="63"/>
      <c r="M4225" s="63"/>
      <c r="N4225" s="63"/>
      <c r="O4225" s="63"/>
      <c r="P4225" s="63"/>
      <c r="Q4225" s="63"/>
      <c r="R4225" s="63"/>
      <c r="S4225" s="63"/>
      <c r="T4225" s="63"/>
      <c r="U4225" s="63"/>
      <c r="V4225" s="63"/>
      <c r="W4225" s="63"/>
      <c r="X4225" s="63"/>
      <c r="Y4225" s="63"/>
      <c r="Z4225" s="63"/>
      <c r="AA4225" s="63"/>
      <c r="AB4225" s="63"/>
      <c r="AC4225" s="63"/>
      <c r="AD4225" s="63"/>
      <c r="AE4225" s="63"/>
      <c r="AF4225" s="63"/>
      <c r="AG4225" s="63"/>
      <c r="AH4225" s="63"/>
      <c r="AI4225" s="63"/>
      <c r="AJ4225" s="63"/>
      <c r="AK4225" s="63"/>
      <c r="AL4225" s="63"/>
      <c r="AM4225" s="63"/>
      <c r="AN4225" s="63"/>
      <c r="AO4225" s="63"/>
      <c r="AP4225" s="63"/>
      <c r="AQ4225" s="63"/>
      <c r="AR4225" s="63"/>
      <c r="AS4225" s="63"/>
      <c r="AT4225" s="63"/>
      <c r="AU4225" s="63"/>
      <c r="AV4225" s="63"/>
      <c r="AW4225" s="63"/>
      <c r="AX4225" s="63"/>
      <c r="AY4225" s="63"/>
      <c r="AZ4225" s="63"/>
      <c r="BA4225" s="63"/>
      <c r="BB4225" s="63"/>
      <c r="BC4225" s="63"/>
      <c r="BD4225" s="63"/>
      <c r="BE4225" s="63"/>
      <c r="BF4225" s="63"/>
      <c r="BG4225" s="63"/>
      <c r="BH4225" s="63"/>
      <c r="BI4225" s="63"/>
      <c r="BJ4225" s="63"/>
      <c r="BK4225" s="63"/>
      <c r="BL4225" s="63"/>
      <c r="BM4225" s="63"/>
      <c r="BN4225" s="63"/>
      <c r="BO4225" s="63"/>
      <c r="BP4225" s="63"/>
      <c r="BQ4225" s="63"/>
      <c r="BR4225" s="63"/>
      <c r="BS4225" s="63"/>
      <c r="BT4225" s="63"/>
      <c r="BU4225" s="63"/>
      <c r="BV4225" s="63"/>
      <c r="BW4225" s="63"/>
      <c r="BX4225" s="63"/>
      <c r="BY4225" s="63"/>
      <c r="BZ4225" s="63"/>
      <c r="CA4225" s="63"/>
      <c r="CB4225" s="63"/>
      <c r="CC4225" s="63"/>
      <c r="CD4225" s="63"/>
      <c r="CE4225" s="63"/>
      <c r="CF4225" s="63"/>
      <c r="CG4225" s="63"/>
      <c r="CH4225" s="63"/>
      <c r="CI4225" s="63"/>
      <c r="CJ4225" s="63"/>
      <c r="CK4225" s="63"/>
      <c r="CL4225" s="63"/>
      <c r="CM4225" s="63"/>
      <c r="CN4225" s="63"/>
      <c r="CO4225" s="63"/>
      <c r="CP4225" s="63"/>
      <c r="CR4225" s="227"/>
      <c r="CS4225" s="74"/>
    </row>
    <row r="4226" spans="1:97" s="72" customFormat="1" ht="75.75" customHeight="1">
      <c r="A4226" s="63"/>
      <c r="B4226" s="63"/>
      <c r="C4226" s="63"/>
      <c r="D4226" s="63"/>
      <c r="E4226" s="63"/>
      <c r="F4226" s="63"/>
      <c r="G4226" s="63"/>
      <c r="H4226" s="63"/>
      <c r="I4226" s="63"/>
      <c r="J4226" s="63"/>
      <c r="K4226" s="63"/>
      <c r="L4226" s="63"/>
      <c r="M4226" s="63"/>
      <c r="N4226" s="63"/>
      <c r="O4226" s="63"/>
      <c r="P4226" s="63"/>
      <c r="Q4226" s="63"/>
      <c r="R4226" s="63"/>
      <c r="S4226" s="63"/>
      <c r="T4226" s="63"/>
      <c r="U4226" s="63"/>
      <c r="V4226" s="63"/>
      <c r="W4226" s="63"/>
      <c r="X4226" s="63"/>
      <c r="Y4226" s="63"/>
      <c r="Z4226" s="63"/>
      <c r="AA4226" s="63"/>
      <c r="AB4226" s="63"/>
      <c r="AC4226" s="63"/>
      <c r="AD4226" s="63"/>
      <c r="AE4226" s="63"/>
      <c r="AF4226" s="63"/>
      <c r="AG4226" s="63"/>
      <c r="AH4226" s="63"/>
      <c r="AI4226" s="63"/>
      <c r="AJ4226" s="63"/>
      <c r="AK4226" s="63"/>
      <c r="AL4226" s="63"/>
      <c r="AM4226" s="63"/>
      <c r="AN4226" s="63"/>
      <c r="AO4226" s="63"/>
      <c r="AP4226" s="63"/>
      <c r="AQ4226" s="63"/>
      <c r="AR4226" s="63"/>
      <c r="AS4226" s="63"/>
      <c r="AT4226" s="63"/>
      <c r="AU4226" s="63"/>
      <c r="AV4226" s="63"/>
      <c r="AW4226" s="63"/>
      <c r="AX4226" s="63"/>
      <c r="AY4226" s="63"/>
      <c r="AZ4226" s="63"/>
      <c r="BA4226" s="63"/>
      <c r="BB4226" s="63"/>
      <c r="BC4226" s="63"/>
      <c r="BD4226" s="63"/>
      <c r="BE4226" s="63"/>
      <c r="BF4226" s="63"/>
      <c r="BG4226" s="63"/>
      <c r="BH4226" s="63"/>
      <c r="BI4226" s="63"/>
      <c r="BJ4226" s="63"/>
      <c r="BK4226" s="63"/>
      <c r="BL4226" s="63"/>
      <c r="BM4226" s="63"/>
      <c r="BN4226" s="63"/>
      <c r="BO4226" s="63"/>
      <c r="BP4226" s="63"/>
      <c r="BQ4226" s="63"/>
      <c r="BR4226" s="63"/>
      <c r="BS4226" s="63"/>
      <c r="BT4226" s="63"/>
      <c r="BU4226" s="63"/>
      <c r="BV4226" s="63"/>
      <c r="BW4226" s="63"/>
      <c r="BX4226" s="63"/>
      <c r="BY4226" s="63"/>
      <c r="BZ4226" s="63"/>
      <c r="CA4226" s="63"/>
      <c r="CB4226" s="63"/>
      <c r="CC4226" s="63"/>
      <c r="CD4226" s="63"/>
      <c r="CE4226" s="63"/>
      <c r="CF4226" s="63"/>
      <c r="CG4226" s="63"/>
      <c r="CH4226" s="63"/>
      <c r="CI4226" s="63"/>
      <c r="CJ4226" s="63"/>
      <c r="CK4226" s="63"/>
      <c r="CL4226" s="63"/>
      <c r="CM4226" s="63"/>
      <c r="CN4226" s="63"/>
      <c r="CO4226" s="63"/>
      <c r="CP4226" s="63"/>
      <c r="CR4226" s="227"/>
      <c r="CS4226" s="74"/>
    </row>
    <row r="4227" spans="1:97" s="72" customFormat="1" ht="75.75" customHeight="1">
      <c r="A4227" s="63"/>
      <c r="B4227" s="63"/>
      <c r="C4227" s="63"/>
      <c r="D4227" s="63"/>
      <c r="E4227" s="63"/>
      <c r="F4227" s="63"/>
      <c r="G4227" s="63"/>
      <c r="H4227" s="63"/>
      <c r="I4227" s="63"/>
      <c r="J4227" s="63"/>
      <c r="K4227" s="63"/>
      <c r="L4227" s="63"/>
      <c r="M4227" s="63"/>
      <c r="N4227" s="63"/>
      <c r="O4227" s="63"/>
      <c r="P4227" s="63"/>
      <c r="Q4227" s="63"/>
      <c r="R4227" s="63"/>
      <c r="S4227" s="63"/>
      <c r="T4227" s="63"/>
      <c r="U4227" s="63"/>
      <c r="V4227" s="63"/>
      <c r="W4227" s="63"/>
      <c r="X4227" s="63"/>
      <c r="Y4227" s="63"/>
      <c r="Z4227" s="63"/>
      <c r="AA4227" s="63"/>
      <c r="AB4227" s="63"/>
      <c r="AC4227" s="63"/>
      <c r="AD4227" s="63"/>
      <c r="AE4227" s="63"/>
      <c r="AF4227" s="63"/>
      <c r="AG4227" s="63"/>
      <c r="AH4227" s="63"/>
      <c r="AI4227" s="63"/>
      <c r="AJ4227" s="63"/>
      <c r="AK4227" s="63"/>
      <c r="AL4227" s="63"/>
      <c r="AM4227" s="63"/>
      <c r="AN4227" s="63"/>
      <c r="AO4227" s="63"/>
      <c r="AP4227" s="63"/>
      <c r="AQ4227" s="63"/>
      <c r="AR4227" s="63"/>
      <c r="AS4227" s="63"/>
      <c r="AT4227" s="63"/>
      <c r="AU4227" s="63"/>
      <c r="AV4227" s="63"/>
      <c r="AW4227" s="63"/>
      <c r="AX4227" s="63"/>
      <c r="AY4227" s="63"/>
      <c r="AZ4227" s="63"/>
      <c r="BA4227" s="63"/>
      <c r="BB4227" s="63"/>
      <c r="BC4227" s="63"/>
      <c r="BD4227" s="63"/>
      <c r="BE4227" s="63"/>
      <c r="BF4227" s="63"/>
      <c r="BG4227" s="63"/>
      <c r="BH4227" s="63"/>
      <c r="BI4227" s="63"/>
      <c r="BJ4227" s="63"/>
      <c r="BK4227" s="63"/>
      <c r="BL4227" s="63"/>
      <c r="BM4227" s="63"/>
      <c r="BN4227" s="63"/>
      <c r="BO4227" s="63"/>
      <c r="BP4227" s="63"/>
      <c r="BQ4227" s="63"/>
      <c r="BR4227" s="63"/>
      <c r="BS4227" s="63"/>
      <c r="BT4227" s="63"/>
      <c r="BU4227" s="63"/>
      <c r="BV4227" s="63"/>
      <c r="BW4227" s="63"/>
      <c r="BX4227" s="63"/>
      <c r="BY4227" s="63"/>
      <c r="BZ4227" s="63"/>
      <c r="CA4227" s="63"/>
      <c r="CB4227" s="63"/>
      <c r="CC4227" s="63"/>
      <c r="CD4227" s="63"/>
      <c r="CE4227" s="63"/>
      <c r="CF4227" s="63"/>
      <c r="CG4227" s="63"/>
      <c r="CH4227" s="63"/>
      <c r="CI4227" s="63"/>
      <c r="CJ4227" s="63"/>
      <c r="CK4227" s="63"/>
      <c r="CL4227" s="63"/>
      <c r="CM4227" s="63"/>
      <c r="CN4227" s="63"/>
      <c r="CO4227" s="63"/>
      <c r="CP4227" s="63"/>
      <c r="CR4227" s="227"/>
      <c r="CS4227" s="74"/>
    </row>
    <row r="4228" spans="1:97" s="72" customFormat="1" ht="75.75" customHeight="1">
      <c r="A4228" s="63"/>
      <c r="B4228" s="63"/>
      <c r="C4228" s="63"/>
      <c r="D4228" s="63"/>
      <c r="E4228" s="63"/>
      <c r="F4228" s="63"/>
      <c r="G4228" s="63"/>
      <c r="H4228" s="63"/>
      <c r="I4228" s="63"/>
      <c r="J4228" s="63"/>
      <c r="K4228" s="63"/>
      <c r="L4228" s="63"/>
      <c r="M4228" s="63"/>
      <c r="N4228" s="63"/>
      <c r="O4228" s="63"/>
      <c r="P4228" s="63"/>
      <c r="Q4228" s="63"/>
      <c r="R4228" s="63"/>
      <c r="S4228" s="63"/>
      <c r="T4228" s="63"/>
      <c r="U4228" s="63"/>
      <c r="V4228" s="63"/>
      <c r="W4228" s="63"/>
      <c r="X4228" s="63"/>
      <c r="Y4228" s="63"/>
      <c r="Z4228" s="63"/>
      <c r="AA4228" s="63"/>
      <c r="AB4228" s="63"/>
      <c r="AC4228" s="63"/>
      <c r="AD4228" s="63"/>
      <c r="AE4228" s="63"/>
      <c r="AF4228" s="63"/>
      <c r="AG4228" s="63"/>
      <c r="AH4228" s="63"/>
      <c r="AI4228" s="63"/>
      <c r="AJ4228" s="63"/>
      <c r="AK4228" s="63"/>
      <c r="AL4228" s="63"/>
      <c r="AM4228" s="63"/>
      <c r="AN4228" s="63"/>
      <c r="AO4228" s="63"/>
      <c r="AP4228" s="63"/>
      <c r="AQ4228" s="63"/>
      <c r="AR4228" s="63"/>
      <c r="AS4228" s="63"/>
      <c r="AT4228" s="63"/>
      <c r="AU4228" s="63"/>
      <c r="AV4228" s="63"/>
      <c r="AW4228" s="63"/>
      <c r="AX4228" s="63"/>
      <c r="AY4228" s="63"/>
      <c r="AZ4228" s="63"/>
      <c r="BA4228" s="63"/>
      <c r="BB4228" s="63"/>
      <c r="BC4228" s="63"/>
      <c r="BD4228" s="63"/>
      <c r="BE4228" s="63"/>
      <c r="BF4228" s="63"/>
      <c r="BG4228" s="63"/>
      <c r="BH4228" s="63"/>
      <c r="BI4228" s="63"/>
      <c r="BJ4228" s="63"/>
      <c r="BK4228" s="63"/>
      <c r="BL4228" s="63"/>
      <c r="BM4228" s="63"/>
      <c r="BN4228" s="63"/>
      <c r="BO4228" s="63"/>
      <c r="BP4228" s="63"/>
      <c r="BQ4228" s="63"/>
      <c r="BR4228" s="63"/>
      <c r="BS4228" s="63"/>
      <c r="BT4228" s="63"/>
      <c r="BU4228" s="63"/>
      <c r="BV4228" s="63"/>
      <c r="BW4228" s="63"/>
      <c r="BX4228" s="63"/>
      <c r="BY4228" s="63"/>
      <c r="BZ4228" s="63"/>
      <c r="CA4228" s="63"/>
      <c r="CB4228" s="63"/>
      <c r="CC4228" s="63"/>
      <c r="CD4228" s="63"/>
      <c r="CE4228" s="63"/>
      <c r="CF4228" s="63"/>
      <c r="CG4228" s="63"/>
      <c r="CH4228" s="63"/>
      <c r="CI4228" s="63"/>
      <c r="CJ4228" s="63"/>
      <c r="CK4228" s="63"/>
      <c r="CL4228" s="63"/>
      <c r="CM4228" s="63"/>
      <c r="CN4228" s="63"/>
      <c r="CO4228" s="63"/>
      <c r="CP4228" s="63"/>
      <c r="CR4228" s="227"/>
      <c r="CS4228" s="74"/>
    </row>
    <row r="4229" spans="1:97" s="72" customFormat="1" ht="75.75" customHeight="1">
      <c r="A4229" s="63"/>
      <c r="B4229" s="63"/>
      <c r="C4229" s="63"/>
      <c r="D4229" s="63"/>
      <c r="E4229" s="63"/>
      <c r="F4229" s="63"/>
      <c r="G4229" s="63"/>
      <c r="H4229" s="63"/>
      <c r="I4229" s="63"/>
      <c r="J4229" s="63"/>
      <c r="K4229" s="63"/>
      <c r="L4229" s="63"/>
      <c r="M4229" s="63"/>
      <c r="N4229" s="63"/>
      <c r="O4229" s="63"/>
      <c r="P4229" s="63"/>
      <c r="Q4229" s="63"/>
      <c r="R4229" s="63"/>
      <c r="S4229" s="63"/>
      <c r="T4229" s="63"/>
      <c r="U4229" s="63"/>
      <c r="V4229" s="63"/>
      <c r="W4229" s="63"/>
      <c r="X4229" s="63"/>
      <c r="Y4229" s="63"/>
      <c r="Z4229" s="63"/>
      <c r="AA4229" s="63"/>
      <c r="AB4229" s="63"/>
      <c r="AC4229" s="63"/>
      <c r="AD4229" s="63"/>
      <c r="AE4229" s="63"/>
      <c r="AF4229" s="63"/>
      <c r="AG4229" s="63"/>
      <c r="AH4229" s="63"/>
      <c r="AI4229" s="63"/>
      <c r="AJ4229" s="63"/>
      <c r="AK4229" s="63"/>
      <c r="AL4229" s="63"/>
      <c r="AM4229" s="63"/>
      <c r="AN4229" s="63"/>
      <c r="AO4229" s="63"/>
      <c r="AP4229" s="63"/>
      <c r="AQ4229" s="63"/>
      <c r="AR4229" s="63"/>
      <c r="AS4229" s="63"/>
      <c r="AT4229" s="63"/>
      <c r="AU4229" s="63"/>
      <c r="AV4229" s="63"/>
      <c r="AW4229" s="63"/>
      <c r="AX4229" s="63"/>
      <c r="AY4229" s="63"/>
      <c r="AZ4229" s="63"/>
      <c r="BA4229" s="63"/>
      <c r="BB4229" s="63"/>
      <c r="BC4229" s="63"/>
      <c r="BD4229" s="63"/>
      <c r="BE4229" s="63"/>
      <c r="BF4229" s="63"/>
      <c r="BG4229" s="63"/>
      <c r="BH4229" s="63"/>
      <c r="BI4229" s="63"/>
      <c r="BJ4229" s="63"/>
      <c r="BK4229" s="63"/>
      <c r="BL4229" s="63"/>
      <c r="BM4229" s="63"/>
      <c r="BN4229" s="63"/>
      <c r="BO4229" s="63"/>
      <c r="BP4229" s="63"/>
      <c r="BQ4229" s="63"/>
      <c r="BR4229" s="63"/>
      <c r="BS4229" s="63"/>
      <c r="BT4229" s="63"/>
      <c r="BU4229" s="63"/>
      <c r="BV4229" s="63"/>
      <c r="BW4229" s="63"/>
      <c r="BX4229" s="63"/>
      <c r="BY4229" s="63"/>
      <c r="BZ4229" s="63"/>
      <c r="CA4229" s="63"/>
      <c r="CB4229" s="63"/>
      <c r="CC4229" s="63"/>
      <c r="CD4229" s="63"/>
      <c r="CE4229" s="63"/>
      <c r="CF4229" s="63"/>
      <c r="CG4229" s="63"/>
      <c r="CH4229" s="63"/>
      <c r="CI4229" s="63"/>
      <c r="CJ4229" s="63"/>
      <c r="CK4229" s="63"/>
      <c r="CL4229" s="63"/>
      <c r="CM4229" s="63"/>
      <c r="CN4229" s="63"/>
      <c r="CO4229" s="63"/>
      <c r="CP4229" s="63"/>
      <c r="CR4229" s="227"/>
      <c r="CS4229" s="74"/>
    </row>
    <row r="4230" spans="1:97" s="72" customFormat="1" ht="75.75" customHeight="1">
      <c r="A4230" s="63"/>
      <c r="B4230" s="63"/>
      <c r="C4230" s="63"/>
      <c r="D4230" s="63"/>
      <c r="E4230" s="63"/>
      <c r="F4230" s="63"/>
      <c r="G4230" s="63"/>
      <c r="H4230" s="63"/>
      <c r="I4230" s="63"/>
      <c r="J4230" s="63"/>
      <c r="K4230" s="63"/>
      <c r="L4230" s="63"/>
      <c r="M4230" s="63"/>
      <c r="N4230" s="63"/>
      <c r="O4230" s="63"/>
      <c r="P4230" s="63"/>
      <c r="Q4230" s="63"/>
      <c r="R4230" s="63"/>
      <c r="S4230" s="63"/>
      <c r="T4230" s="63"/>
      <c r="U4230" s="63"/>
      <c r="V4230" s="63"/>
      <c r="W4230" s="63"/>
      <c r="X4230" s="63"/>
      <c r="Y4230" s="63"/>
      <c r="Z4230" s="63"/>
      <c r="AA4230" s="63"/>
      <c r="AB4230" s="63"/>
      <c r="AC4230" s="63"/>
      <c r="AD4230" s="63"/>
      <c r="AE4230" s="63"/>
      <c r="AF4230" s="63"/>
      <c r="AG4230" s="63"/>
      <c r="AH4230" s="63"/>
      <c r="AI4230" s="63"/>
      <c r="AJ4230" s="63"/>
      <c r="AK4230" s="63"/>
      <c r="AL4230" s="63"/>
      <c r="AM4230" s="63"/>
      <c r="AN4230" s="63"/>
      <c r="AO4230" s="63"/>
      <c r="AP4230" s="63"/>
      <c r="AQ4230" s="63"/>
      <c r="AR4230" s="63"/>
      <c r="AS4230" s="63"/>
      <c r="AT4230" s="63"/>
      <c r="AU4230" s="63"/>
      <c r="AV4230" s="63"/>
      <c r="AW4230" s="63"/>
      <c r="AX4230" s="63"/>
      <c r="AY4230" s="63"/>
      <c r="AZ4230" s="63"/>
      <c r="BA4230" s="63"/>
      <c r="BB4230" s="63"/>
      <c r="BC4230" s="63"/>
      <c r="BD4230" s="63"/>
      <c r="BE4230" s="63"/>
      <c r="BF4230" s="63"/>
      <c r="BG4230" s="63"/>
      <c r="BH4230" s="63"/>
      <c r="BI4230" s="63"/>
      <c r="BJ4230" s="63"/>
      <c r="BK4230" s="63"/>
      <c r="BL4230" s="63"/>
      <c r="BM4230" s="63"/>
      <c r="BN4230" s="63"/>
      <c r="BO4230" s="63"/>
      <c r="BP4230" s="63"/>
      <c r="BQ4230" s="63"/>
      <c r="BR4230" s="63"/>
      <c r="BS4230" s="63"/>
      <c r="BT4230" s="63"/>
      <c r="BU4230" s="63"/>
      <c r="BV4230" s="63"/>
      <c r="BW4230" s="63"/>
      <c r="BX4230" s="63"/>
      <c r="BY4230" s="63"/>
      <c r="BZ4230" s="63"/>
      <c r="CA4230" s="63"/>
      <c r="CB4230" s="63"/>
      <c r="CC4230" s="63"/>
      <c r="CD4230" s="63"/>
      <c r="CE4230" s="63"/>
      <c r="CF4230" s="63"/>
      <c r="CG4230" s="63"/>
      <c r="CH4230" s="63"/>
      <c r="CI4230" s="63"/>
      <c r="CJ4230" s="63"/>
      <c r="CK4230" s="63"/>
      <c r="CL4230" s="63"/>
      <c r="CM4230" s="63"/>
      <c r="CN4230" s="63"/>
      <c r="CO4230" s="63"/>
      <c r="CP4230" s="63"/>
      <c r="CR4230" s="227"/>
      <c r="CS4230" s="74"/>
    </row>
    <row r="4231" spans="1:97" s="72" customFormat="1" ht="75.75" customHeight="1">
      <c r="A4231" s="63"/>
      <c r="B4231" s="63"/>
      <c r="C4231" s="63"/>
      <c r="D4231" s="63"/>
      <c r="E4231" s="63"/>
      <c r="F4231" s="63"/>
      <c r="G4231" s="63"/>
      <c r="H4231" s="63"/>
      <c r="I4231" s="63"/>
      <c r="J4231" s="63"/>
      <c r="K4231" s="63"/>
      <c r="L4231" s="63"/>
      <c r="M4231" s="63"/>
      <c r="N4231" s="63"/>
      <c r="O4231" s="63"/>
      <c r="P4231" s="63"/>
      <c r="Q4231" s="63"/>
      <c r="R4231" s="63"/>
      <c r="S4231" s="63"/>
      <c r="T4231" s="63"/>
      <c r="U4231" s="63"/>
      <c r="V4231" s="63"/>
      <c r="W4231" s="63"/>
      <c r="X4231" s="63"/>
      <c r="Y4231" s="63"/>
      <c r="Z4231" s="63"/>
      <c r="AA4231" s="63"/>
      <c r="AB4231" s="63"/>
      <c r="AC4231" s="63"/>
      <c r="AD4231" s="63"/>
      <c r="AE4231" s="63"/>
      <c r="AF4231" s="63"/>
      <c r="AG4231" s="63"/>
      <c r="AH4231" s="63"/>
      <c r="AI4231" s="63"/>
      <c r="AJ4231" s="63"/>
      <c r="AK4231" s="63"/>
      <c r="AL4231" s="63"/>
      <c r="AM4231" s="63"/>
      <c r="AN4231" s="63"/>
      <c r="AO4231" s="63"/>
      <c r="AP4231" s="63"/>
      <c r="AQ4231" s="63"/>
      <c r="AR4231" s="63"/>
      <c r="AS4231" s="63"/>
      <c r="AT4231" s="63"/>
      <c r="AU4231" s="63"/>
      <c r="AV4231" s="63"/>
      <c r="AW4231" s="63"/>
      <c r="AX4231" s="63"/>
      <c r="AY4231" s="63"/>
      <c r="AZ4231" s="63"/>
      <c r="BA4231" s="63"/>
      <c r="BB4231" s="63"/>
      <c r="BC4231" s="63"/>
      <c r="BD4231" s="63"/>
      <c r="BE4231" s="63"/>
      <c r="BF4231" s="63"/>
      <c r="BG4231" s="63"/>
      <c r="BH4231" s="63"/>
      <c r="BI4231" s="63"/>
      <c r="BJ4231" s="63"/>
      <c r="BK4231" s="63"/>
      <c r="BL4231" s="63"/>
      <c r="BM4231" s="63"/>
      <c r="BN4231" s="63"/>
      <c r="BO4231" s="63"/>
      <c r="BP4231" s="63"/>
      <c r="BQ4231" s="63"/>
      <c r="BR4231" s="63"/>
      <c r="BS4231" s="63"/>
      <c r="BT4231" s="63"/>
      <c r="BU4231" s="63"/>
      <c r="BV4231" s="63"/>
      <c r="BW4231" s="63"/>
      <c r="BX4231" s="63"/>
      <c r="BY4231" s="63"/>
      <c r="BZ4231" s="63"/>
      <c r="CA4231" s="63"/>
      <c r="CB4231" s="63"/>
      <c r="CC4231" s="63"/>
      <c r="CD4231" s="63"/>
      <c r="CE4231" s="63"/>
      <c r="CF4231" s="63"/>
      <c r="CG4231" s="63"/>
      <c r="CH4231" s="63"/>
      <c r="CI4231" s="63"/>
      <c r="CJ4231" s="63"/>
      <c r="CK4231" s="63"/>
      <c r="CL4231" s="63"/>
      <c r="CM4231" s="63"/>
      <c r="CN4231" s="63"/>
      <c r="CO4231" s="63"/>
      <c r="CP4231" s="63"/>
      <c r="CR4231" s="227"/>
      <c r="CS4231" s="74"/>
    </row>
    <row r="4232" spans="1:97" s="72" customFormat="1" ht="75.75" customHeight="1">
      <c r="A4232" s="63"/>
      <c r="B4232" s="63"/>
      <c r="C4232" s="63"/>
      <c r="D4232" s="63"/>
      <c r="E4232" s="63"/>
      <c r="F4232" s="63"/>
      <c r="G4232" s="63"/>
      <c r="H4232" s="63"/>
      <c r="I4232" s="63"/>
      <c r="J4232" s="63"/>
      <c r="K4232" s="63"/>
      <c r="L4232" s="63"/>
      <c r="M4232" s="63"/>
      <c r="N4232" s="63"/>
      <c r="O4232" s="63"/>
      <c r="P4232" s="63"/>
      <c r="Q4232" s="63"/>
      <c r="R4232" s="63"/>
      <c r="S4232" s="63"/>
      <c r="T4232" s="63"/>
      <c r="U4232" s="63"/>
      <c r="V4232" s="63"/>
      <c r="W4232" s="63"/>
      <c r="X4232" s="63"/>
      <c r="Y4232" s="63"/>
      <c r="Z4232" s="63"/>
      <c r="AA4232" s="63"/>
      <c r="AB4232" s="63"/>
      <c r="AC4232" s="63"/>
      <c r="AD4232" s="63"/>
      <c r="AE4232" s="63"/>
      <c r="AF4232" s="63"/>
      <c r="AG4232" s="63"/>
      <c r="AH4232" s="63"/>
      <c r="AI4232" s="63"/>
      <c r="AJ4232" s="63"/>
      <c r="AK4232" s="63"/>
      <c r="AL4232" s="63"/>
      <c r="AM4232" s="63"/>
      <c r="AN4232" s="63"/>
      <c r="AO4232" s="63"/>
      <c r="AP4232" s="63"/>
      <c r="AQ4232" s="63"/>
      <c r="AR4232" s="63"/>
      <c r="AS4232" s="63"/>
      <c r="AT4232" s="63"/>
      <c r="AU4232" s="63"/>
      <c r="AV4232" s="63"/>
      <c r="AW4232" s="63"/>
      <c r="AX4232" s="63"/>
      <c r="AY4232" s="63"/>
      <c r="AZ4232" s="63"/>
      <c r="BA4232" s="63"/>
      <c r="BB4232" s="63"/>
      <c r="BC4232" s="63"/>
      <c r="BD4232" s="63"/>
      <c r="BE4232" s="63"/>
      <c r="BF4232" s="63"/>
      <c r="BG4232" s="63"/>
      <c r="BH4232" s="63"/>
      <c r="BI4232" s="63"/>
      <c r="BJ4232" s="63"/>
      <c r="BK4232" s="63"/>
      <c r="BL4232" s="63"/>
      <c r="BM4232" s="63"/>
      <c r="BN4232" s="63"/>
      <c r="BO4232" s="63"/>
      <c r="BP4232" s="63"/>
      <c r="BQ4232" s="63"/>
      <c r="BR4232" s="63"/>
      <c r="BS4232" s="63"/>
      <c r="BT4232" s="63"/>
      <c r="BU4232" s="63"/>
      <c r="BV4232" s="63"/>
      <c r="BW4232" s="63"/>
      <c r="BX4232" s="63"/>
      <c r="BY4232" s="63"/>
      <c r="BZ4232" s="63"/>
      <c r="CA4232" s="63"/>
      <c r="CB4232" s="63"/>
      <c r="CC4232" s="63"/>
      <c r="CD4232" s="63"/>
      <c r="CE4232" s="63"/>
      <c r="CF4232" s="63"/>
      <c r="CG4232" s="63"/>
      <c r="CH4232" s="63"/>
      <c r="CI4232" s="63"/>
      <c r="CJ4232" s="63"/>
      <c r="CK4232" s="63"/>
      <c r="CL4232" s="63"/>
      <c r="CM4232" s="63"/>
      <c r="CN4232" s="63"/>
      <c r="CO4232" s="63"/>
      <c r="CP4232" s="63"/>
      <c r="CR4232" s="227"/>
      <c r="CS4232" s="74"/>
    </row>
    <row r="4233" spans="1:97" s="72" customFormat="1" ht="75.75" customHeight="1">
      <c r="A4233" s="63"/>
      <c r="B4233" s="63"/>
      <c r="C4233" s="63"/>
      <c r="D4233" s="63"/>
      <c r="E4233" s="63"/>
      <c r="F4233" s="63"/>
      <c r="G4233" s="63"/>
      <c r="H4233" s="63"/>
      <c r="I4233" s="63"/>
      <c r="J4233" s="63"/>
      <c r="K4233" s="63"/>
      <c r="L4233" s="63"/>
      <c r="M4233" s="63"/>
      <c r="N4233" s="63"/>
      <c r="O4233" s="63"/>
      <c r="P4233" s="63"/>
      <c r="Q4233" s="63"/>
      <c r="R4233" s="63"/>
      <c r="S4233" s="63"/>
      <c r="T4233" s="63"/>
      <c r="U4233" s="63"/>
      <c r="V4233" s="63"/>
      <c r="W4233" s="63"/>
      <c r="X4233" s="63"/>
      <c r="Y4233" s="63"/>
      <c r="Z4233" s="63"/>
      <c r="AA4233" s="63"/>
      <c r="AB4233" s="63"/>
      <c r="AC4233" s="63"/>
      <c r="AD4233" s="63"/>
      <c r="AE4233" s="63"/>
      <c r="AF4233" s="63"/>
      <c r="AG4233" s="63"/>
      <c r="AH4233" s="63"/>
      <c r="AI4233" s="63"/>
      <c r="AJ4233" s="63"/>
      <c r="AK4233" s="63"/>
      <c r="AL4233" s="63"/>
      <c r="AM4233" s="63"/>
      <c r="AN4233" s="63"/>
      <c r="AO4233" s="63"/>
      <c r="AP4233" s="63"/>
      <c r="AQ4233" s="63"/>
      <c r="AR4233" s="63"/>
      <c r="AS4233" s="63"/>
      <c r="AT4233" s="63"/>
      <c r="AU4233" s="63"/>
      <c r="AV4233" s="63"/>
      <c r="AW4233" s="63"/>
      <c r="AX4233" s="63"/>
      <c r="AY4233" s="63"/>
      <c r="AZ4233" s="63"/>
      <c r="BA4233" s="63"/>
      <c r="BB4233" s="63"/>
      <c r="BC4233" s="63"/>
      <c r="BD4233" s="63"/>
      <c r="BE4233" s="63"/>
      <c r="BF4233" s="63"/>
      <c r="BG4233" s="63"/>
      <c r="BH4233" s="63"/>
      <c r="BI4233" s="63"/>
      <c r="BJ4233" s="63"/>
      <c r="BK4233" s="63"/>
      <c r="BL4233" s="63"/>
      <c r="BM4233" s="63"/>
      <c r="BN4233" s="63"/>
      <c r="BO4233" s="63"/>
      <c r="BP4233" s="63"/>
      <c r="BQ4233" s="63"/>
      <c r="BR4233" s="63"/>
      <c r="BS4233" s="63"/>
      <c r="BT4233" s="63"/>
      <c r="BU4233" s="63"/>
      <c r="BV4233" s="63"/>
      <c r="BW4233" s="63"/>
      <c r="BX4233" s="63"/>
      <c r="BY4233" s="63"/>
      <c r="BZ4233" s="63"/>
      <c r="CA4233" s="63"/>
      <c r="CB4233" s="63"/>
      <c r="CC4233" s="63"/>
      <c r="CD4233" s="63"/>
      <c r="CE4233" s="63"/>
      <c r="CF4233" s="63"/>
      <c r="CG4233" s="63"/>
      <c r="CH4233" s="63"/>
      <c r="CI4233" s="63"/>
      <c r="CJ4233" s="63"/>
      <c r="CK4233" s="63"/>
      <c r="CL4233" s="63"/>
      <c r="CM4233" s="63"/>
      <c r="CN4233" s="63"/>
      <c r="CO4233" s="63"/>
      <c r="CP4233" s="63"/>
      <c r="CR4233" s="227"/>
      <c r="CS4233" s="74"/>
    </row>
    <row r="4234" spans="1:97" s="72" customFormat="1" ht="75.75" customHeight="1">
      <c r="A4234" s="63"/>
      <c r="B4234" s="63"/>
      <c r="C4234" s="63"/>
      <c r="D4234" s="63"/>
      <c r="E4234" s="63"/>
      <c r="F4234" s="63"/>
      <c r="G4234" s="63"/>
      <c r="H4234" s="63"/>
      <c r="I4234" s="63"/>
      <c r="J4234" s="63"/>
      <c r="K4234" s="63"/>
      <c r="L4234" s="63"/>
      <c r="M4234" s="63"/>
      <c r="N4234" s="63"/>
      <c r="O4234" s="63"/>
      <c r="P4234" s="63"/>
      <c r="Q4234" s="63"/>
      <c r="R4234" s="63"/>
      <c r="S4234" s="63"/>
      <c r="T4234" s="63"/>
      <c r="U4234" s="63"/>
      <c r="V4234" s="63"/>
      <c r="W4234" s="63"/>
      <c r="X4234" s="63"/>
      <c r="Y4234" s="63"/>
      <c r="Z4234" s="63"/>
      <c r="AA4234" s="63"/>
      <c r="AB4234" s="63"/>
      <c r="AC4234" s="63"/>
      <c r="AD4234" s="63"/>
      <c r="AE4234" s="63"/>
      <c r="AF4234" s="63"/>
      <c r="AG4234" s="63"/>
      <c r="AH4234" s="63"/>
      <c r="AI4234" s="63"/>
      <c r="AJ4234" s="63"/>
      <c r="AK4234" s="63"/>
      <c r="AL4234" s="63"/>
      <c r="AM4234" s="63"/>
      <c r="AN4234" s="63"/>
      <c r="AO4234" s="63"/>
      <c r="AP4234" s="63"/>
      <c r="AQ4234" s="63"/>
      <c r="AR4234" s="63"/>
      <c r="AS4234" s="63"/>
      <c r="AT4234" s="63"/>
      <c r="AU4234" s="63"/>
      <c r="AV4234" s="63"/>
      <c r="AW4234" s="63"/>
      <c r="AX4234" s="63"/>
      <c r="AY4234" s="63"/>
      <c r="AZ4234" s="63"/>
      <c r="BA4234" s="63"/>
      <c r="BB4234" s="63"/>
      <c r="BC4234" s="63"/>
      <c r="BD4234" s="63"/>
      <c r="BE4234" s="63"/>
      <c r="BF4234" s="63"/>
      <c r="BG4234" s="63"/>
      <c r="BH4234" s="63"/>
      <c r="BI4234" s="63"/>
      <c r="BJ4234" s="63"/>
      <c r="BK4234" s="63"/>
      <c r="BL4234" s="63"/>
      <c r="BM4234" s="63"/>
      <c r="BN4234" s="63"/>
      <c r="BO4234" s="63"/>
      <c r="BP4234" s="63"/>
      <c r="BQ4234" s="63"/>
      <c r="BR4234" s="63"/>
      <c r="BS4234" s="63"/>
      <c r="BT4234" s="63"/>
      <c r="BU4234" s="63"/>
      <c r="BV4234" s="63"/>
      <c r="BW4234" s="63"/>
      <c r="BX4234" s="63"/>
      <c r="BY4234" s="63"/>
      <c r="BZ4234" s="63"/>
      <c r="CA4234" s="63"/>
      <c r="CB4234" s="63"/>
      <c r="CC4234" s="63"/>
      <c r="CD4234" s="63"/>
      <c r="CE4234" s="63"/>
      <c r="CF4234" s="63"/>
      <c r="CG4234" s="63"/>
      <c r="CH4234" s="63"/>
      <c r="CI4234" s="63"/>
      <c r="CJ4234" s="63"/>
      <c r="CK4234" s="63"/>
      <c r="CL4234" s="63"/>
      <c r="CM4234" s="63"/>
      <c r="CN4234" s="63"/>
      <c r="CO4234" s="63"/>
      <c r="CP4234" s="63"/>
      <c r="CR4234" s="227"/>
      <c r="CS4234" s="74"/>
    </row>
    <row r="4235" spans="1:97" s="72" customFormat="1" ht="75.75" customHeight="1">
      <c r="A4235" s="63"/>
      <c r="B4235" s="63"/>
      <c r="C4235" s="63"/>
      <c r="D4235" s="63"/>
      <c r="E4235" s="63"/>
      <c r="F4235" s="63"/>
      <c r="G4235" s="63"/>
      <c r="H4235" s="63"/>
      <c r="I4235" s="63"/>
      <c r="J4235" s="63"/>
      <c r="K4235" s="63"/>
      <c r="L4235" s="63"/>
      <c r="M4235" s="63"/>
      <c r="N4235" s="63"/>
      <c r="O4235" s="63"/>
      <c r="P4235" s="63"/>
      <c r="Q4235" s="63"/>
      <c r="R4235" s="63"/>
      <c r="S4235" s="63"/>
      <c r="T4235" s="63"/>
      <c r="U4235" s="63"/>
      <c r="V4235" s="63"/>
      <c r="W4235" s="63"/>
      <c r="X4235" s="63"/>
      <c r="Y4235" s="63"/>
      <c r="Z4235" s="63"/>
      <c r="AA4235" s="63"/>
      <c r="AB4235" s="63"/>
      <c r="AC4235" s="63"/>
      <c r="AD4235" s="63"/>
      <c r="AE4235" s="63"/>
      <c r="AF4235" s="63"/>
      <c r="AG4235" s="63"/>
      <c r="AH4235" s="63"/>
      <c r="AI4235" s="63"/>
      <c r="AJ4235" s="63"/>
      <c r="AK4235" s="63"/>
      <c r="AL4235" s="63"/>
      <c r="AM4235" s="63"/>
      <c r="AN4235" s="63"/>
      <c r="AO4235" s="63"/>
      <c r="AP4235" s="63"/>
      <c r="AQ4235" s="63"/>
      <c r="AR4235" s="63"/>
      <c r="AS4235" s="63"/>
      <c r="AT4235" s="63"/>
      <c r="AU4235" s="63"/>
      <c r="AV4235" s="63"/>
      <c r="AW4235" s="63"/>
      <c r="AX4235" s="63"/>
      <c r="AY4235" s="63"/>
      <c r="AZ4235" s="63"/>
      <c r="BA4235" s="63"/>
      <c r="BB4235" s="63"/>
      <c r="BC4235" s="63"/>
      <c r="BD4235" s="63"/>
      <c r="BE4235" s="63"/>
      <c r="BF4235" s="63"/>
      <c r="BG4235" s="63"/>
      <c r="BH4235" s="63"/>
      <c r="BI4235" s="63"/>
      <c r="BJ4235" s="63"/>
      <c r="BK4235" s="63"/>
      <c r="BL4235" s="63"/>
      <c r="BM4235" s="63"/>
      <c r="BN4235" s="63"/>
      <c r="BO4235" s="63"/>
      <c r="BP4235" s="63"/>
      <c r="BQ4235" s="63"/>
      <c r="BR4235" s="63"/>
      <c r="BS4235" s="63"/>
      <c r="BT4235" s="63"/>
      <c r="BU4235" s="63"/>
      <c r="BV4235" s="63"/>
      <c r="BW4235" s="63"/>
      <c r="BX4235" s="63"/>
      <c r="BY4235" s="63"/>
      <c r="BZ4235" s="63"/>
      <c r="CA4235" s="63"/>
      <c r="CB4235" s="63"/>
      <c r="CC4235" s="63"/>
      <c r="CD4235" s="63"/>
      <c r="CE4235" s="63"/>
      <c r="CF4235" s="63"/>
      <c r="CG4235" s="63"/>
      <c r="CH4235" s="63"/>
      <c r="CI4235" s="63"/>
      <c r="CJ4235" s="63"/>
      <c r="CK4235" s="63"/>
      <c r="CL4235" s="63"/>
      <c r="CM4235" s="63"/>
      <c r="CN4235" s="63"/>
      <c r="CO4235" s="63"/>
      <c r="CP4235" s="63"/>
      <c r="CR4235" s="227"/>
      <c r="CS4235" s="74"/>
    </row>
    <row r="4236" spans="1:97" s="72" customFormat="1" ht="75.75" customHeight="1">
      <c r="A4236" s="63"/>
      <c r="B4236" s="63"/>
      <c r="C4236" s="63"/>
      <c r="D4236" s="63"/>
      <c r="E4236" s="63"/>
      <c r="F4236" s="63"/>
      <c r="G4236" s="63"/>
      <c r="H4236" s="63"/>
      <c r="I4236" s="63"/>
      <c r="J4236" s="63"/>
      <c r="K4236" s="63"/>
      <c r="L4236" s="63"/>
      <c r="M4236" s="63"/>
      <c r="N4236" s="63"/>
      <c r="O4236" s="63"/>
      <c r="P4236" s="63"/>
      <c r="Q4236" s="63"/>
      <c r="R4236" s="63"/>
      <c r="S4236" s="63"/>
      <c r="T4236" s="63"/>
      <c r="U4236" s="63"/>
      <c r="V4236" s="63"/>
      <c r="W4236" s="63"/>
      <c r="X4236" s="63"/>
      <c r="Y4236" s="63"/>
      <c r="Z4236" s="63"/>
      <c r="AA4236" s="63"/>
      <c r="AB4236" s="63"/>
      <c r="AC4236" s="63"/>
      <c r="AD4236" s="63"/>
      <c r="AE4236" s="63"/>
      <c r="AF4236" s="63"/>
      <c r="AG4236" s="63"/>
      <c r="AH4236" s="63"/>
      <c r="AI4236" s="63"/>
      <c r="AJ4236" s="63"/>
      <c r="AK4236" s="63"/>
      <c r="AL4236" s="63"/>
      <c r="AM4236" s="63"/>
      <c r="AN4236" s="63"/>
      <c r="AO4236" s="63"/>
      <c r="AP4236" s="63"/>
      <c r="AQ4236" s="63"/>
      <c r="AR4236" s="63"/>
      <c r="AS4236" s="63"/>
      <c r="AT4236" s="63"/>
      <c r="AU4236" s="63"/>
      <c r="AV4236" s="63"/>
      <c r="AW4236" s="63"/>
      <c r="AX4236" s="63"/>
      <c r="AY4236" s="63"/>
      <c r="AZ4236" s="63"/>
      <c r="BA4236" s="63"/>
      <c r="BB4236" s="63"/>
      <c r="BC4236" s="63"/>
      <c r="BD4236" s="63"/>
      <c r="BE4236" s="63"/>
      <c r="BF4236" s="63"/>
      <c r="BG4236" s="63"/>
      <c r="BH4236" s="63"/>
      <c r="BI4236" s="63"/>
      <c r="BJ4236" s="63"/>
      <c r="BK4236" s="63"/>
      <c r="BL4236" s="63"/>
      <c r="BM4236" s="63"/>
      <c r="BN4236" s="63"/>
      <c r="BO4236" s="63"/>
      <c r="BP4236" s="63"/>
      <c r="BQ4236" s="63"/>
      <c r="BR4236" s="63"/>
      <c r="BS4236" s="63"/>
      <c r="BT4236" s="63"/>
      <c r="BU4236" s="63"/>
      <c r="BV4236" s="63"/>
      <c r="BW4236" s="63"/>
      <c r="BX4236" s="63"/>
      <c r="BY4236" s="63"/>
      <c r="BZ4236" s="63"/>
      <c r="CA4236" s="63"/>
      <c r="CB4236" s="63"/>
      <c r="CC4236" s="63"/>
      <c r="CD4236" s="63"/>
      <c r="CE4236" s="63"/>
      <c r="CF4236" s="63"/>
      <c r="CG4236" s="63"/>
      <c r="CH4236" s="63"/>
      <c r="CI4236" s="63"/>
      <c r="CJ4236" s="63"/>
      <c r="CK4236" s="63"/>
      <c r="CL4236" s="63"/>
      <c r="CM4236" s="63"/>
      <c r="CN4236" s="63"/>
      <c r="CO4236" s="63"/>
      <c r="CP4236" s="63"/>
      <c r="CR4236" s="227"/>
      <c r="CS4236" s="74"/>
    </row>
    <row r="4237" spans="1:97" s="72" customFormat="1" ht="75.75" customHeight="1">
      <c r="A4237" s="63"/>
      <c r="B4237" s="63"/>
      <c r="C4237" s="63"/>
      <c r="D4237" s="63"/>
      <c r="E4237" s="63"/>
      <c r="F4237" s="63"/>
      <c r="G4237" s="63"/>
      <c r="H4237" s="63"/>
      <c r="I4237" s="63"/>
      <c r="J4237" s="63"/>
      <c r="K4237" s="63"/>
      <c r="L4237" s="63"/>
      <c r="M4237" s="63"/>
      <c r="N4237" s="63"/>
      <c r="O4237" s="63"/>
      <c r="P4237" s="63"/>
      <c r="Q4237" s="63"/>
      <c r="R4237" s="63"/>
      <c r="S4237" s="63"/>
      <c r="T4237" s="63"/>
      <c r="U4237" s="63"/>
      <c r="V4237" s="63"/>
      <c r="W4237" s="63"/>
      <c r="X4237" s="63"/>
      <c r="Y4237" s="63"/>
      <c r="Z4237" s="63"/>
      <c r="AA4237" s="63"/>
      <c r="AB4237" s="63"/>
      <c r="AC4237" s="63"/>
      <c r="AD4237" s="63"/>
      <c r="AE4237" s="63"/>
      <c r="AF4237" s="63"/>
      <c r="AG4237" s="63"/>
      <c r="AH4237" s="63"/>
      <c r="AI4237" s="63"/>
      <c r="AJ4237" s="63"/>
      <c r="AK4237" s="63"/>
      <c r="AL4237" s="63"/>
      <c r="AM4237" s="63"/>
      <c r="AN4237" s="63"/>
      <c r="AO4237" s="63"/>
      <c r="AP4237" s="63"/>
      <c r="AQ4237" s="63"/>
      <c r="AR4237" s="63"/>
      <c r="AS4237" s="63"/>
      <c r="AT4237" s="63"/>
      <c r="AU4237" s="63"/>
      <c r="AV4237" s="63"/>
      <c r="AW4237" s="63"/>
      <c r="AX4237" s="63"/>
      <c r="AY4237" s="63"/>
      <c r="AZ4237" s="63"/>
      <c r="BA4237" s="63"/>
      <c r="BB4237" s="63"/>
      <c r="BC4237" s="63"/>
      <c r="BD4237" s="63"/>
      <c r="BE4237" s="63"/>
      <c r="BF4237" s="63"/>
      <c r="BG4237" s="63"/>
      <c r="BH4237" s="63"/>
      <c r="BI4237" s="63"/>
      <c r="BJ4237" s="63"/>
      <c r="BK4237" s="63"/>
      <c r="BL4237" s="63"/>
      <c r="BM4237" s="63"/>
      <c r="BN4237" s="63"/>
      <c r="BO4237" s="63"/>
      <c r="BP4237" s="63"/>
      <c r="BQ4237" s="63"/>
      <c r="BR4237" s="63"/>
      <c r="BS4237" s="63"/>
      <c r="BT4237" s="63"/>
      <c r="BU4237" s="63"/>
      <c r="BV4237" s="63"/>
      <c r="BW4237" s="63"/>
      <c r="BX4237" s="63"/>
      <c r="BY4237" s="63"/>
      <c r="BZ4237" s="63"/>
      <c r="CA4237" s="63"/>
      <c r="CB4237" s="63"/>
      <c r="CC4237" s="63"/>
      <c r="CD4237" s="63"/>
      <c r="CE4237" s="63"/>
      <c r="CF4237" s="63"/>
      <c r="CG4237" s="63"/>
      <c r="CH4237" s="63"/>
      <c r="CI4237" s="63"/>
      <c r="CJ4237" s="63"/>
      <c r="CK4237" s="63"/>
      <c r="CL4237" s="63"/>
      <c r="CM4237" s="63"/>
      <c r="CN4237" s="63"/>
      <c r="CO4237" s="63"/>
      <c r="CP4237" s="63"/>
      <c r="CR4237" s="227"/>
      <c r="CS4237" s="74"/>
    </row>
    <row r="4238" spans="1:97" s="72" customFormat="1" ht="75.75" customHeight="1">
      <c r="A4238" s="63"/>
      <c r="B4238" s="63"/>
      <c r="C4238" s="63"/>
      <c r="D4238" s="63"/>
      <c r="E4238" s="63"/>
      <c r="F4238" s="63"/>
      <c r="G4238" s="63"/>
      <c r="H4238" s="63"/>
      <c r="I4238" s="63"/>
      <c r="J4238" s="63"/>
      <c r="K4238" s="63"/>
      <c r="L4238" s="63"/>
      <c r="M4238" s="63"/>
      <c r="N4238" s="63"/>
      <c r="O4238" s="63"/>
      <c r="P4238" s="63"/>
      <c r="Q4238" s="63"/>
      <c r="R4238" s="63"/>
      <c r="S4238" s="63"/>
      <c r="T4238" s="63"/>
      <c r="U4238" s="63"/>
      <c r="V4238" s="63"/>
      <c r="W4238" s="63"/>
      <c r="X4238" s="63"/>
      <c r="Y4238" s="63"/>
      <c r="Z4238" s="63"/>
      <c r="AA4238" s="63"/>
      <c r="AB4238" s="63"/>
      <c r="AC4238" s="63"/>
      <c r="AD4238" s="63"/>
      <c r="AE4238" s="63"/>
      <c r="AF4238" s="63"/>
      <c r="AG4238" s="63"/>
      <c r="AH4238" s="63"/>
      <c r="AI4238" s="63"/>
      <c r="AJ4238" s="63"/>
      <c r="AK4238" s="63"/>
      <c r="AL4238" s="63"/>
      <c r="AM4238" s="63"/>
      <c r="AN4238" s="63"/>
      <c r="AO4238" s="63"/>
      <c r="AP4238" s="63"/>
      <c r="AQ4238" s="63"/>
      <c r="AR4238" s="63"/>
      <c r="AS4238" s="63"/>
      <c r="AT4238" s="63"/>
      <c r="AU4238" s="63"/>
      <c r="AV4238" s="63"/>
      <c r="AW4238" s="63"/>
      <c r="AX4238" s="63"/>
      <c r="AY4238" s="63"/>
      <c r="AZ4238" s="63"/>
      <c r="BA4238" s="63"/>
      <c r="BB4238" s="63"/>
      <c r="BC4238" s="63"/>
      <c r="BD4238" s="63"/>
      <c r="BE4238" s="63"/>
      <c r="BF4238" s="63"/>
      <c r="BG4238" s="63"/>
      <c r="BH4238" s="63"/>
      <c r="BI4238" s="63"/>
      <c r="BJ4238" s="63"/>
      <c r="BK4238" s="63"/>
      <c r="BL4238" s="63"/>
      <c r="BM4238" s="63"/>
      <c r="BN4238" s="63"/>
      <c r="BO4238" s="63"/>
      <c r="BP4238" s="63"/>
      <c r="BQ4238" s="63"/>
      <c r="BR4238" s="63"/>
      <c r="BS4238" s="63"/>
      <c r="BT4238" s="63"/>
      <c r="BU4238" s="63"/>
      <c r="BV4238" s="63"/>
      <c r="BW4238" s="63"/>
      <c r="BX4238" s="63"/>
      <c r="BY4238" s="63"/>
      <c r="BZ4238" s="63"/>
      <c r="CA4238" s="63"/>
      <c r="CB4238" s="63"/>
      <c r="CC4238" s="63"/>
      <c r="CD4238" s="63"/>
      <c r="CE4238" s="63"/>
      <c r="CF4238" s="63"/>
      <c r="CG4238" s="63"/>
      <c r="CH4238" s="63"/>
      <c r="CI4238" s="63"/>
      <c r="CJ4238" s="63"/>
      <c r="CK4238" s="63"/>
      <c r="CL4238" s="63"/>
      <c r="CM4238" s="63"/>
      <c r="CN4238" s="63"/>
      <c r="CO4238" s="63"/>
      <c r="CP4238" s="63"/>
      <c r="CR4238" s="227"/>
      <c r="CS4238" s="74"/>
    </row>
    <row r="4239" spans="1:97" s="72" customFormat="1" ht="75.75" customHeight="1">
      <c r="A4239" s="63"/>
      <c r="B4239" s="63"/>
      <c r="C4239" s="63"/>
      <c r="D4239" s="63"/>
      <c r="E4239" s="63"/>
      <c r="F4239" s="63"/>
      <c r="G4239" s="63"/>
      <c r="H4239" s="63"/>
      <c r="I4239" s="63"/>
      <c r="J4239" s="63"/>
      <c r="K4239" s="63"/>
      <c r="L4239" s="63"/>
      <c r="M4239" s="63"/>
      <c r="N4239" s="63"/>
      <c r="O4239" s="63"/>
      <c r="P4239" s="63"/>
      <c r="Q4239" s="63"/>
      <c r="R4239" s="63"/>
      <c r="S4239" s="63"/>
      <c r="T4239" s="63"/>
      <c r="U4239" s="63"/>
      <c r="V4239" s="63"/>
      <c r="W4239" s="63"/>
      <c r="X4239" s="63"/>
      <c r="Y4239" s="63"/>
      <c r="Z4239" s="63"/>
      <c r="AA4239" s="63"/>
      <c r="AB4239" s="63"/>
      <c r="AC4239" s="63"/>
      <c r="AD4239" s="63"/>
      <c r="AE4239" s="63"/>
      <c r="AF4239" s="63"/>
      <c r="AG4239" s="63"/>
      <c r="AH4239" s="63"/>
      <c r="AI4239" s="63"/>
      <c r="AJ4239" s="63"/>
      <c r="AK4239" s="63"/>
      <c r="AL4239" s="63"/>
      <c r="AM4239" s="63"/>
      <c r="AN4239" s="63"/>
      <c r="AO4239" s="63"/>
      <c r="AP4239" s="63"/>
      <c r="AQ4239" s="63"/>
      <c r="AR4239" s="63"/>
      <c r="AS4239" s="63"/>
      <c r="AT4239" s="63"/>
      <c r="AU4239" s="63"/>
      <c r="AV4239" s="63"/>
      <c r="AW4239" s="63"/>
      <c r="AX4239" s="63"/>
      <c r="AY4239" s="63"/>
      <c r="AZ4239" s="63"/>
      <c r="BA4239" s="63"/>
      <c r="BB4239" s="63"/>
      <c r="BC4239" s="63"/>
      <c r="BD4239" s="63"/>
      <c r="BE4239" s="63"/>
      <c r="BF4239" s="63"/>
      <c r="BG4239" s="63"/>
      <c r="BH4239" s="63"/>
      <c r="BI4239" s="63"/>
      <c r="BJ4239" s="63"/>
      <c r="BK4239" s="63"/>
      <c r="BL4239" s="63"/>
      <c r="BM4239" s="63"/>
      <c r="BN4239" s="63"/>
      <c r="BO4239" s="63"/>
      <c r="BP4239" s="63"/>
      <c r="BQ4239" s="63"/>
      <c r="BR4239" s="63"/>
      <c r="BS4239" s="63"/>
      <c r="BT4239" s="63"/>
      <c r="BU4239" s="63"/>
      <c r="BV4239" s="63"/>
      <c r="BW4239" s="63"/>
      <c r="BX4239" s="63"/>
      <c r="BY4239" s="63"/>
      <c r="BZ4239" s="63"/>
      <c r="CA4239" s="63"/>
      <c r="CB4239" s="63"/>
      <c r="CC4239" s="63"/>
      <c r="CD4239" s="63"/>
      <c r="CE4239" s="63"/>
      <c r="CF4239" s="63"/>
      <c r="CG4239" s="63"/>
      <c r="CH4239" s="63"/>
      <c r="CI4239" s="63"/>
      <c r="CJ4239" s="63"/>
      <c r="CK4239" s="63"/>
      <c r="CL4239" s="63"/>
      <c r="CM4239" s="63"/>
      <c r="CN4239" s="63"/>
      <c r="CO4239" s="63"/>
      <c r="CP4239" s="63"/>
      <c r="CR4239" s="227"/>
      <c r="CS4239" s="74"/>
    </row>
    <row r="4240" spans="1:97" s="72" customFormat="1" ht="75.75" customHeight="1">
      <c r="A4240" s="63"/>
      <c r="B4240" s="63"/>
      <c r="C4240" s="63"/>
      <c r="D4240" s="63"/>
      <c r="E4240" s="63"/>
      <c r="F4240" s="63"/>
      <c r="G4240" s="63"/>
      <c r="H4240" s="63"/>
      <c r="I4240" s="63"/>
      <c r="J4240" s="63"/>
      <c r="K4240" s="63"/>
      <c r="L4240" s="63"/>
      <c r="M4240" s="63"/>
      <c r="N4240" s="63"/>
      <c r="O4240" s="63"/>
      <c r="P4240" s="63"/>
      <c r="Q4240" s="63"/>
      <c r="R4240" s="63"/>
      <c r="S4240" s="63"/>
      <c r="T4240" s="63"/>
      <c r="U4240" s="63"/>
      <c r="V4240" s="63"/>
      <c r="W4240" s="63"/>
      <c r="X4240" s="63"/>
      <c r="Y4240" s="63"/>
      <c r="Z4240" s="63"/>
      <c r="AA4240" s="63"/>
      <c r="AB4240" s="63"/>
      <c r="AC4240" s="63"/>
      <c r="AD4240" s="63"/>
      <c r="AE4240" s="63"/>
      <c r="AF4240" s="63"/>
      <c r="AG4240" s="63"/>
      <c r="AH4240" s="63"/>
      <c r="AI4240" s="63"/>
      <c r="AJ4240" s="63"/>
      <c r="AK4240" s="63"/>
      <c r="AL4240" s="63"/>
      <c r="AM4240" s="63"/>
      <c r="AN4240" s="63"/>
      <c r="AO4240" s="63"/>
      <c r="AP4240" s="63"/>
      <c r="AQ4240" s="63"/>
      <c r="AR4240" s="63"/>
      <c r="AS4240" s="63"/>
      <c r="AT4240" s="63"/>
      <c r="AU4240" s="63"/>
      <c r="AV4240" s="63"/>
      <c r="AW4240" s="63"/>
      <c r="AX4240" s="63"/>
      <c r="AY4240" s="63"/>
      <c r="AZ4240" s="63"/>
      <c r="BA4240" s="63"/>
      <c r="BB4240" s="63"/>
      <c r="BC4240" s="63"/>
      <c r="BD4240" s="63"/>
      <c r="BE4240" s="63"/>
      <c r="BF4240" s="63"/>
      <c r="BG4240" s="63"/>
      <c r="BH4240" s="63"/>
      <c r="BI4240" s="63"/>
      <c r="BJ4240" s="63"/>
      <c r="BK4240" s="63"/>
      <c r="BL4240" s="63"/>
      <c r="BM4240" s="63"/>
      <c r="BN4240" s="63"/>
      <c r="BO4240" s="63"/>
      <c r="BP4240" s="63"/>
      <c r="BQ4240" s="63"/>
      <c r="BR4240" s="63"/>
      <c r="BS4240" s="63"/>
      <c r="BT4240" s="63"/>
      <c r="BU4240" s="63"/>
      <c r="BV4240" s="63"/>
      <c r="BW4240" s="63"/>
      <c r="BX4240" s="63"/>
      <c r="BY4240" s="63"/>
      <c r="BZ4240" s="63"/>
      <c r="CA4240" s="63"/>
      <c r="CB4240" s="63"/>
      <c r="CC4240" s="63"/>
      <c r="CD4240" s="63"/>
      <c r="CE4240" s="63"/>
      <c r="CF4240" s="63"/>
      <c r="CG4240" s="63"/>
      <c r="CH4240" s="63"/>
      <c r="CI4240" s="63"/>
      <c r="CJ4240" s="63"/>
      <c r="CK4240" s="63"/>
      <c r="CL4240" s="63"/>
      <c r="CM4240" s="63"/>
      <c r="CN4240" s="63"/>
      <c r="CO4240" s="63"/>
      <c r="CP4240" s="63"/>
      <c r="CR4240" s="227"/>
      <c r="CS4240" s="74"/>
    </row>
    <row r="4241" spans="1:97" s="72" customFormat="1" ht="75.75" customHeight="1">
      <c r="A4241" s="63"/>
      <c r="B4241" s="63"/>
      <c r="C4241" s="63"/>
      <c r="D4241" s="63"/>
      <c r="E4241" s="63"/>
      <c r="F4241" s="63"/>
      <c r="G4241" s="63"/>
      <c r="H4241" s="63"/>
      <c r="I4241" s="63"/>
      <c r="J4241" s="63"/>
      <c r="K4241" s="63"/>
      <c r="L4241" s="63"/>
      <c r="M4241" s="63"/>
      <c r="N4241" s="63"/>
      <c r="O4241" s="63"/>
      <c r="P4241" s="63"/>
      <c r="Q4241" s="63"/>
      <c r="R4241" s="63"/>
      <c r="S4241" s="63"/>
      <c r="T4241" s="63"/>
      <c r="U4241" s="63"/>
      <c r="V4241" s="63"/>
      <c r="W4241" s="63"/>
      <c r="X4241" s="63"/>
      <c r="Y4241" s="63"/>
      <c r="Z4241" s="63"/>
      <c r="AA4241" s="63"/>
      <c r="AB4241" s="63"/>
      <c r="AC4241" s="63"/>
      <c r="AD4241" s="63"/>
      <c r="AE4241" s="63"/>
      <c r="AF4241" s="63"/>
      <c r="AG4241" s="63"/>
      <c r="AH4241" s="63"/>
      <c r="AI4241" s="63"/>
      <c r="AJ4241" s="63"/>
      <c r="AK4241" s="63"/>
      <c r="AL4241" s="63"/>
      <c r="AM4241" s="63"/>
      <c r="AN4241" s="63"/>
      <c r="AO4241" s="63"/>
      <c r="AP4241" s="63"/>
      <c r="AQ4241" s="63"/>
      <c r="AR4241" s="63"/>
      <c r="AS4241" s="63"/>
      <c r="AT4241" s="63"/>
      <c r="AU4241" s="63"/>
      <c r="AV4241" s="63"/>
      <c r="AW4241" s="63"/>
      <c r="AX4241" s="63"/>
      <c r="AY4241" s="63"/>
      <c r="AZ4241" s="63"/>
      <c r="BA4241" s="63"/>
      <c r="BB4241" s="63"/>
      <c r="BC4241" s="63"/>
      <c r="BD4241" s="63"/>
      <c r="BE4241" s="63"/>
      <c r="BF4241" s="63"/>
      <c r="BG4241" s="63"/>
      <c r="BH4241" s="63"/>
      <c r="BI4241" s="63"/>
      <c r="BJ4241" s="63"/>
      <c r="BK4241" s="63"/>
      <c r="BL4241" s="63"/>
      <c r="BM4241" s="63"/>
      <c r="BN4241" s="63"/>
      <c r="BO4241" s="63"/>
      <c r="BP4241" s="63"/>
      <c r="BQ4241" s="63"/>
      <c r="BR4241" s="63"/>
      <c r="BS4241" s="63"/>
      <c r="BT4241" s="63"/>
      <c r="BU4241" s="63"/>
      <c r="BV4241" s="63"/>
      <c r="BW4241" s="63"/>
      <c r="BX4241" s="63"/>
      <c r="BY4241" s="63"/>
      <c r="BZ4241" s="63"/>
      <c r="CA4241" s="63"/>
      <c r="CB4241" s="63"/>
      <c r="CC4241" s="63"/>
      <c r="CD4241" s="63"/>
      <c r="CE4241" s="63"/>
      <c r="CF4241" s="63"/>
      <c r="CG4241" s="63"/>
      <c r="CH4241" s="63"/>
      <c r="CI4241" s="63"/>
      <c r="CJ4241" s="63"/>
      <c r="CK4241" s="63"/>
      <c r="CL4241" s="63"/>
      <c r="CM4241" s="63"/>
      <c r="CN4241" s="63"/>
      <c r="CO4241" s="63"/>
      <c r="CP4241" s="63"/>
      <c r="CR4241" s="227"/>
      <c r="CS4241" s="74"/>
    </row>
    <row r="4242" spans="1:97" s="72" customFormat="1" ht="75.75" customHeight="1">
      <c r="A4242" s="63"/>
      <c r="B4242" s="63"/>
      <c r="C4242" s="63"/>
      <c r="D4242" s="63"/>
      <c r="E4242" s="63"/>
      <c r="F4242" s="63"/>
      <c r="G4242" s="63"/>
      <c r="H4242" s="63"/>
      <c r="I4242" s="63"/>
      <c r="J4242" s="63"/>
      <c r="K4242" s="63"/>
      <c r="L4242" s="63"/>
      <c r="M4242" s="63"/>
      <c r="N4242" s="63"/>
      <c r="O4242" s="63"/>
      <c r="P4242" s="63"/>
      <c r="Q4242" s="63"/>
      <c r="R4242" s="63"/>
      <c r="S4242" s="63"/>
      <c r="T4242" s="63"/>
      <c r="U4242" s="63"/>
      <c r="V4242" s="63"/>
      <c r="W4242" s="63"/>
      <c r="X4242" s="63"/>
      <c r="Y4242" s="63"/>
      <c r="Z4242" s="63"/>
      <c r="AA4242" s="63"/>
      <c r="AB4242" s="63"/>
      <c r="AC4242" s="63"/>
      <c r="AD4242" s="63"/>
      <c r="AE4242" s="63"/>
      <c r="AF4242" s="63"/>
      <c r="AG4242" s="63"/>
      <c r="AH4242" s="63"/>
      <c r="AI4242" s="63"/>
      <c r="AJ4242" s="63"/>
      <c r="AK4242" s="63"/>
      <c r="AL4242" s="63"/>
      <c r="AM4242" s="63"/>
      <c r="AN4242" s="63"/>
      <c r="AO4242" s="63"/>
      <c r="AP4242" s="63"/>
      <c r="AQ4242" s="63"/>
      <c r="AR4242" s="63"/>
      <c r="AS4242" s="63"/>
      <c r="AT4242" s="63"/>
      <c r="AU4242" s="63"/>
      <c r="AV4242" s="63"/>
      <c r="AW4242" s="63"/>
      <c r="AX4242" s="63"/>
      <c r="AY4242" s="63"/>
      <c r="AZ4242" s="63"/>
      <c r="BA4242" s="63"/>
      <c r="BB4242" s="63"/>
      <c r="BC4242" s="63"/>
      <c r="BD4242" s="63"/>
      <c r="BE4242" s="63"/>
      <c r="BF4242" s="63"/>
      <c r="BG4242" s="63"/>
      <c r="BH4242" s="63"/>
      <c r="BI4242" s="63"/>
      <c r="BJ4242" s="63"/>
      <c r="BK4242" s="63"/>
      <c r="BL4242" s="63"/>
      <c r="BM4242" s="63"/>
      <c r="BN4242" s="63"/>
      <c r="BO4242" s="63"/>
      <c r="BP4242" s="63"/>
      <c r="BQ4242" s="63"/>
      <c r="BR4242" s="63"/>
      <c r="BS4242" s="63"/>
      <c r="BT4242" s="63"/>
      <c r="BU4242" s="63"/>
      <c r="BV4242" s="63"/>
      <c r="BW4242" s="63"/>
      <c r="BX4242" s="63"/>
      <c r="BY4242" s="63"/>
      <c r="BZ4242" s="63"/>
      <c r="CA4242" s="63"/>
      <c r="CB4242" s="63"/>
      <c r="CC4242" s="63"/>
      <c r="CD4242" s="63"/>
      <c r="CE4242" s="63"/>
      <c r="CF4242" s="63"/>
      <c r="CG4242" s="63"/>
      <c r="CH4242" s="63"/>
      <c r="CI4242" s="63"/>
      <c r="CJ4242" s="63"/>
      <c r="CK4242" s="63"/>
      <c r="CL4242" s="63"/>
      <c r="CM4242" s="63"/>
      <c r="CN4242" s="63"/>
      <c r="CO4242" s="63"/>
      <c r="CP4242" s="63"/>
      <c r="CR4242" s="227"/>
      <c r="CS4242" s="74"/>
    </row>
    <row r="4243" spans="1:97" s="72" customFormat="1" ht="75.75" customHeight="1">
      <c r="A4243" s="63"/>
      <c r="B4243" s="63"/>
      <c r="C4243" s="63"/>
      <c r="D4243" s="63"/>
      <c r="E4243" s="63"/>
      <c r="F4243" s="63"/>
      <c r="G4243" s="63"/>
      <c r="H4243" s="63"/>
      <c r="I4243" s="63"/>
      <c r="J4243" s="63"/>
      <c r="K4243" s="63"/>
      <c r="L4243" s="63"/>
      <c r="M4243" s="63"/>
      <c r="N4243" s="63"/>
      <c r="O4243" s="63"/>
      <c r="P4243" s="63"/>
      <c r="Q4243" s="63"/>
      <c r="R4243" s="63"/>
      <c r="S4243" s="63"/>
      <c r="T4243" s="63"/>
      <c r="U4243" s="63"/>
      <c r="V4243" s="63"/>
      <c r="W4243" s="63"/>
      <c r="X4243" s="63"/>
      <c r="Y4243" s="63"/>
      <c r="Z4243" s="63"/>
      <c r="AA4243" s="63"/>
      <c r="AB4243" s="63"/>
      <c r="AC4243" s="63"/>
      <c r="AD4243" s="63"/>
      <c r="AE4243" s="63"/>
      <c r="AF4243" s="63"/>
      <c r="AG4243" s="63"/>
      <c r="AH4243" s="63"/>
      <c r="AI4243" s="63"/>
      <c r="AJ4243" s="63"/>
      <c r="AK4243" s="63"/>
      <c r="AL4243" s="63"/>
      <c r="AM4243" s="63"/>
      <c r="AN4243" s="63"/>
      <c r="AO4243" s="63"/>
      <c r="AP4243" s="63"/>
      <c r="AQ4243" s="63"/>
      <c r="AR4243" s="63"/>
      <c r="AS4243" s="63"/>
      <c r="AT4243" s="63"/>
      <c r="AU4243" s="63"/>
      <c r="AV4243" s="63"/>
      <c r="AW4243" s="63"/>
      <c r="AX4243" s="63"/>
      <c r="AY4243" s="63"/>
      <c r="AZ4243" s="63"/>
      <c r="BA4243" s="63"/>
      <c r="BB4243" s="63"/>
      <c r="BC4243" s="63"/>
      <c r="BD4243" s="63"/>
      <c r="BE4243" s="63"/>
      <c r="BF4243" s="63"/>
      <c r="BG4243" s="63"/>
      <c r="BH4243" s="63"/>
      <c r="BI4243" s="63"/>
      <c r="BJ4243" s="63"/>
      <c r="BK4243" s="63"/>
      <c r="BL4243" s="63"/>
      <c r="BM4243" s="63"/>
      <c r="BN4243" s="63"/>
      <c r="BO4243" s="63"/>
      <c r="BP4243" s="63"/>
      <c r="BQ4243" s="63"/>
      <c r="BR4243" s="63"/>
      <c r="BS4243" s="63"/>
      <c r="BT4243" s="63"/>
      <c r="BU4243" s="63"/>
      <c r="BV4243" s="63"/>
      <c r="BW4243" s="63"/>
      <c r="BX4243" s="63"/>
      <c r="BY4243" s="63"/>
      <c r="BZ4243" s="63"/>
      <c r="CA4243" s="63"/>
      <c r="CB4243" s="63"/>
      <c r="CC4243" s="63"/>
      <c r="CD4243" s="63"/>
      <c r="CE4243" s="63"/>
      <c r="CF4243" s="63"/>
      <c r="CG4243" s="63"/>
      <c r="CH4243" s="63"/>
      <c r="CI4243" s="63"/>
      <c r="CJ4243" s="63"/>
      <c r="CK4243" s="63"/>
      <c r="CL4243" s="63"/>
      <c r="CM4243" s="63"/>
      <c r="CN4243" s="63"/>
      <c r="CO4243" s="63"/>
      <c r="CP4243" s="63"/>
      <c r="CR4243" s="227"/>
      <c r="CS4243" s="74"/>
    </row>
    <row r="4244" spans="1:97" s="72" customFormat="1" ht="75.75" customHeight="1">
      <c r="A4244" s="63"/>
      <c r="B4244" s="63"/>
      <c r="C4244" s="63"/>
      <c r="D4244" s="63"/>
      <c r="E4244" s="63"/>
      <c r="F4244" s="63"/>
      <c r="G4244" s="63"/>
      <c r="H4244" s="63"/>
      <c r="I4244" s="63"/>
      <c r="J4244" s="63"/>
      <c r="K4244" s="63"/>
      <c r="L4244" s="63"/>
      <c r="M4244" s="63"/>
      <c r="N4244" s="63"/>
      <c r="O4244" s="63"/>
      <c r="P4244" s="63"/>
      <c r="Q4244" s="63"/>
      <c r="R4244" s="63"/>
      <c r="S4244" s="63"/>
      <c r="T4244" s="63"/>
      <c r="U4244" s="63"/>
      <c r="V4244" s="63"/>
      <c r="W4244" s="63"/>
      <c r="X4244" s="63"/>
      <c r="Y4244" s="63"/>
      <c r="Z4244" s="63"/>
      <c r="AA4244" s="63"/>
      <c r="AB4244" s="63"/>
      <c r="AC4244" s="63"/>
      <c r="AD4244" s="63"/>
      <c r="AE4244" s="63"/>
      <c r="AF4244" s="63"/>
      <c r="AG4244" s="63"/>
      <c r="AH4244" s="63"/>
      <c r="AI4244" s="63"/>
      <c r="AJ4244" s="63"/>
      <c r="AK4244" s="63"/>
      <c r="AL4244" s="63"/>
      <c r="AM4244" s="63"/>
      <c r="AN4244" s="63"/>
      <c r="AO4244" s="63"/>
      <c r="AP4244" s="63"/>
      <c r="AQ4244" s="63"/>
      <c r="AR4244" s="63"/>
      <c r="AS4244" s="63"/>
      <c r="AT4244" s="63"/>
      <c r="AU4244" s="63"/>
      <c r="AV4244" s="63"/>
      <c r="AW4244" s="63"/>
      <c r="AX4244" s="63"/>
      <c r="AY4244" s="63"/>
      <c r="AZ4244" s="63"/>
      <c r="BA4244" s="63"/>
      <c r="BB4244" s="63"/>
      <c r="BC4244" s="63"/>
      <c r="BD4244" s="63"/>
      <c r="BE4244" s="63"/>
      <c r="BF4244" s="63"/>
      <c r="BG4244" s="63"/>
      <c r="BH4244" s="63"/>
      <c r="BI4244" s="63"/>
      <c r="BJ4244" s="63"/>
      <c r="BK4244" s="63"/>
      <c r="BL4244" s="63"/>
      <c r="BM4244" s="63"/>
      <c r="BN4244" s="63"/>
      <c r="BO4244" s="63"/>
      <c r="BP4244" s="63"/>
      <c r="BQ4244" s="63"/>
      <c r="BR4244" s="63"/>
      <c r="BS4244" s="63"/>
      <c r="BT4244" s="63"/>
      <c r="BU4244" s="63"/>
      <c r="BV4244" s="63"/>
      <c r="BW4244" s="63"/>
      <c r="BX4244" s="63"/>
      <c r="BY4244" s="63"/>
      <c r="BZ4244" s="63"/>
      <c r="CA4244" s="63"/>
      <c r="CB4244" s="63"/>
      <c r="CC4244" s="63"/>
      <c r="CD4244" s="63"/>
      <c r="CE4244" s="63"/>
      <c r="CF4244" s="63"/>
      <c r="CG4244" s="63"/>
      <c r="CH4244" s="63"/>
      <c r="CI4244" s="63"/>
      <c r="CJ4244" s="63"/>
      <c r="CK4244" s="63"/>
      <c r="CL4244" s="63"/>
      <c r="CM4244" s="63"/>
      <c r="CN4244" s="63"/>
      <c r="CO4244" s="63"/>
      <c r="CP4244" s="63"/>
      <c r="CR4244" s="227"/>
      <c r="CS4244" s="74"/>
    </row>
    <row r="4245" spans="1:97" s="72" customFormat="1" ht="75.75" customHeight="1">
      <c r="A4245" s="63"/>
      <c r="B4245" s="63"/>
      <c r="C4245" s="63"/>
      <c r="D4245" s="63"/>
      <c r="E4245" s="63"/>
      <c r="F4245" s="63"/>
      <c r="G4245" s="63"/>
      <c r="H4245" s="63"/>
      <c r="I4245" s="63"/>
      <c r="J4245" s="63"/>
      <c r="K4245" s="63"/>
      <c r="L4245" s="63"/>
      <c r="M4245" s="63"/>
      <c r="N4245" s="63"/>
      <c r="O4245" s="63"/>
      <c r="P4245" s="63"/>
      <c r="Q4245" s="63"/>
      <c r="R4245" s="63"/>
      <c r="S4245" s="63"/>
      <c r="T4245" s="63"/>
      <c r="U4245" s="63"/>
      <c r="V4245" s="63"/>
      <c r="W4245" s="63"/>
      <c r="X4245" s="63"/>
      <c r="Y4245" s="63"/>
      <c r="Z4245" s="63"/>
      <c r="AA4245" s="63"/>
      <c r="AB4245" s="63"/>
      <c r="AC4245" s="63"/>
      <c r="AD4245" s="63"/>
      <c r="AE4245" s="63"/>
      <c r="AF4245" s="63"/>
      <c r="AG4245" s="63"/>
      <c r="AH4245" s="63"/>
      <c r="AI4245" s="63"/>
      <c r="AJ4245" s="63"/>
      <c r="AK4245" s="63"/>
      <c r="AL4245" s="63"/>
      <c r="AM4245" s="63"/>
      <c r="AN4245" s="63"/>
      <c r="AO4245" s="63"/>
      <c r="AP4245" s="63"/>
      <c r="AQ4245" s="63"/>
      <c r="AR4245" s="63"/>
      <c r="AS4245" s="63"/>
      <c r="AT4245" s="63"/>
      <c r="AU4245" s="63"/>
      <c r="AV4245" s="63"/>
      <c r="AW4245" s="63"/>
      <c r="AX4245" s="63"/>
      <c r="AY4245" s="63"/>
      <c r="AZ4245" s="63"/>
      <c r="BA4245" s="63"/>
      <c r="BB4245" s="63"/>
      <c r="BC4245" s="63"/>
      <c r="BD4245" s="63"/>
      <c r="BE4245" s="63"/>
      <c r="BF4245" s="63"/>
      <c r="BG4245" s="63"/>
      <c r="BH4245" s="63"/>
      <c r="BI4245" s="63"/>
      <c r="BJ4245" s="63"/>
      <c r="BK4245" s="63"/>
      <c r="BL4245" s="63"/>
      <c r="BM4245" s="63"/>
      <c r="BN4245" s="63"/>
      <c r="BO4245" s="63"/>
      <c r="BP4245" s="63"/>
      <c r="BQ4245" s="63"/>
      <c r="BR4245" s="63"/>
      <c r="BS4245" s="63"/>
      <c r="BT4245" s="63"/>
      <c r="BU4245" s="63"/>
      <c r="BV4245" s="63"/>
      <c r="BW4245" s="63"/>
      <c r="BX4245" s="63"/>
      <c r="BY4245" s="63"/>
      <c r="BZ4245" s="63"/>
      <c r="CA4245" s="63"/>
      <c r="CB4245" s="63"/>
      <c r="CC4245" s="63"/>
      <c r="CD4245" s="63"/>
      <c r="CE4245" s="63"/>
      <c r="CF4245" s="63"/>
      <c r="CG4245" s="63"/>
      <c r="CH4245" s="63"/>
      <c r="CI4245" s="63"/>
      <c r="CJ4245" s="63"/>
      <c r="CK4245" s="63"/>
      <c r="CL4245" s="63"/>
      <c r="CM4245" s="63"/>
      <c r="CN4245" s="63"/>
      <c r="CO4245" s="63"/>
      <c r="CP4245" s="63"/>
      <c r="CR4245" s="227"/>
      <c r="CS4245" s="74"/>
    </row>
    <row r="4246" spans="1:97" s="72" customFormat="1" ht="75.75" customHeight="1">
      <c r="A4246" s="63"/>
      <c r="B4246" s="63"/>
      <c r="C4246" s="63"/>
      <c r="D4246" s="63"/>
      <c r="E4246" s="63"/>
      <c r="F4246" s="63"/>
      <c r="G4246" s="63"/>
      <c r="H4246" s="63"/>
      <c r="I4246" s="63"/>
      <c r="J4246" s="63"/>
      <c r="K4246" s="63"/>
      <c r="L4246" s="63"/>
      <c r="M4246" s="63"/>
      <c r="N4246" s="63"/>
      <c r="O4246" s="63"/>
      <c r="P4246" s="63"/>
      <c r="Q4246" s="63"/>
      <c r="R4246" s="63"/>
      <c r="S4246" s="63"/>
      <c r="T4246" s="63"/>
      <c r="U4246" s="63"/>
      <c r="V4246" s="63"/>
      <c r="W4246" s="63"/>
      <c r="X4246" s="63"/>
      <c r="Y4246" s="63"/>
      <c r="Z4246" s="63"/>
      <c r="AA4246" s="63"/>
      <c r="AB4246" s="63"/>
      <c r="AC4246" s="63"/>
      <c r="AD4246" s="63"/>
      <c r="AE4246" s="63"/>
      <c r="AF4246" s="63"/>
      <c r="AG4246" s="63"/>
      <c r="AH4246" s="63"/>
      <c r="AI4246" s="63"/>
      <c r="AJ4246" s="63"/>
      <c r="AK4246" s="63"/>
      <c r="AL4246" s="63"/>
      <c r="AM4246" s="63"/>
      <c r="AN4246" s="63"/>
      <c r="AO4246" s="63"/>
      <c r="AP4246" s="63"/>
      <c r="AQ4246" s="63"/>
      <c r="AR4246" s="63"/>
      <c r="AS4246" s="63"/>
      <c r="AT4246" s="63"/>
      <c r="AU4246" s="63"/>
      <c r="AV4246" s="63"/>
      <c r="AW4246" s="63"/>
      <c r="AX4246" s="63"/>
      <c r="AY4246" s="63"/>
      <c r="AZ4246" s="63"/>
      <c r="BA4246" s="63"/>
      <c r="BB4246" s="63"/>
      <c r="BC4246" s="63"/>
      <c r="BD4246" s="63"/>
      <c r="BE4246" s="63"/>
      <c r="BF4246" s="63"/>
      <c r="BG4246" s="63"/>
      <c r="BH4246" s="63"/>
      <c r="BI4246" s="63"/>
      <c r="BJ4246" s="63"/>
      <c r="BK4246" s="63"/>
      <c r="BL4246" s="63"/>
      <c r="BM4246" s="63"/>
      <c r="BN4246" s="63"/>
      <c r="BO4246" s="63"/>
      <c r="BP4246" s="63"/>
      <c r="BQ4246" s="63"/>
      <c r="BR4246" s="63"/>
      <c r="BS4246" s="63"/>
      <c r="BT4246" s="63"/>
      <c r="BU4246" s="63"/>
      <c r="BV4246" s="63"/>
      <c r="BW4246" s="63"/>
      <c r="BX4246" s="63"/>
      <c r="BY4246" s="63"/>
      <c r="BZ4246" s="63"/>
      <c r="CA4246" s="63"/>
      <c r="CB4246" s="63"/>
      <c r="CC4246" s="63"/>
      <c r="CD4246" s="63"/>
      <c r="CE4246" s="63"/>
      <c r="CF4246" s="63"/>
      <c r="CG4246" s="63"/>
      <c r="CH4246" s="63"/>
      <c r="CI4246" s="63"/>
      <c r="CJ4246" s="63"/>
      <c r="CK4246" s="63"/>
      <c r="CL4246" s="63"/>
      <c r="CM4246" s="63"/>
      <c r="CN4246" s="63"/>
      <c r="CO4246" s="63"/>
      <c r="CP4246" s="63"/>
      <c r="CR4246" s="227"/>
      <c r="CS4246" s="74"/>
    </row>
    <row r="4247" spans="1:97" s="72" customFormat="1" ht="75.75" customHeight="1">
      <c r="A4247" s="63"/>
      <c r="B4247" s="63"/>
      <c r="C4247" s="63"/>
      <c r="D4247" s="63"/>
      <c r="E4247" s="63"/>
      <c r="F4247" s="63"/>
      <c r="G4247" s="63"/>
      <c r="H4247" s="63"/>
      <c r="I4247" s="63"/>
      <c r="J4247" s="63"/>
      <c r="K4247" s="63"/>
      <c r="L4247" s="63"/>
      <c r="M4247" s="63"/>
      <c r="N4247" s="63"/>
      <c r="O4247" s="63"/>
      <c r="P4247" s="63"/>
      <c r="Q4247" s="63"/>
      <c r="R4247" s="63"/>
      <c r="S4247" s="63"/>
      <c r="T4247" s="63"/>
      <c r="U4247" s="63"/>
      <c r="V4247" s="63"/>
      <c r="W4247" s="63"/>
      <c r="X4247" s="63"/>
      <c r="Y4247" s="63"/>
      <c r="Z4247" s="63"/>
      <c r="AA4247" s="63"/>
      <c r="AB4247" s="63"/>
      <c r="AC4247" s="63"/>
      <c r="AD4247" s="63"/>
      <c r="AE4247" s="63"/>
      <c r="AF4247" s="63"/>
      <c r="AG4247" s="63"/>
      <c r="AH4247" s="63"/>
      <c r="AI4247" s="63"/>
      <c r="AJ4247" s="63"/>
      <c r="AK4247" s="63"/>
      <c r="AL4247" s="63"/>
      <c r="AM4247" s="63"/>
      <c r="AN4247" s="63"/>
      <c r="AO4247" s="63"/>
      <c r="AP4247" s="63"/>
      <c r="AQ4247" s="63"/>
      <c r="AR4247" s="63"/>
      <c r="AS4247" s="63"/>
      <c r="AT4247" s="63"/>
      <c r="AU4247" s="63"/>
      <c r="AV4247" s="63"/>
      <c r="AW4247" s="63"/>
      <c r="AX4247" s="63"/>
      <c r="AY4247" s="63"/>
      <c r="AZ4247" s="63"/>
      <c r="BA4247" s="63"/>
      <c r="BB4247" s="63"/>
      <c r="BC4247" s="63"/>
      <c r="BD4247" s="63"/>
      <c r="BE4247" s="63"/>
      <c r="BF4247" s="63"/>
      <c r="BG4247" s="63"/>
      <c r="BH4247" s="63"/>
      <c r="BI4247" s="63"/>
      <c r="BJ4247" s="63"/>
      <c r="BK4247" s="63"/>
      <c r="BL4247" s="63"/>
      <c r="BM4247" s="63"/>
      <c r="BN4247" s="63"/>
      <c r="BO4247" s="63"/>
      <c r="BP4247" s="63"/>
      <c r="BQ4247" s="63"/>
      <c r="BR4247" s="63"/>
      <c r="BS4247" s="63"/>
      <c r="BT4247" s="63"/>
      <c r="BU4247" s="63"/>
      <c r="BV4247" s="63"/>
      <c r="BW4247" s="63"/>
      <c r="BX4247" s="63"/>
      <c r="BY4247" s="63"/>
      <c r="BZ4247" s="63"/>
      <c r="CA4247" s="63"/>
      <c r="CB4247" s="63"/>
      <c r="CC4247" s="63"/>
      <c r="CD4247" s="63"/>
      <c r="CE4247" s="63"/>
      <c r="CF4247" s="63"/>
      <c r="CG4247" s="63"/>
      <c r="CH4247" s="63"/>
      <c r="CI4247" s="63"/>
      <c r="CJ4247" s="63"/>
      <c r="CK4247" s="63"/>
      <c r="CL4247" s="63"/>
      <c r="CM4247" s="63"/>
      <c r="CN4247" s="63"/>
      <c r="CO4247" s="63"/>
      <c r="CP4247" s="63"/>
      <c r="CR4247" s="227"/>
      <c r="CS4247" s="74"/>
    </row>
    <row r="4248" spans="1:97" s="72" customFormat="1" ht="75.75" customHeight="1">
      <c r="A4248" s="63"/>
      <c r="B4248" s="63"/>
      <c r="C4248" s="63"/>
      <c r="D4248" s="63"/>
      <c r="E4248" s="63"/>
      <c r="F4248" s="63"/>
      <c r="G4248" s="63"/>
      <c r="H4248" s="63"/>
      <c r="I4248" s="63"/>
      <c r="J4248" s="63"/>
      <c r="K4248" s="63"/>
      <c r="L4248" s="63"/>
      <c r="M4248" s="63"/>
      <c r="N4248" s="63"/>
      <c r="O4248" s="63"/>
      <c r="P4248" s="63"/>
      <c r="Q4248" s="63"/>
      <c r="R4248" s="63"/>
      <c r="S4248" s="63"/>
      <c r="T4248" s="63"/>
      <c r="U4248" s="63"/>
      <c r="V4248" s="63"/>
      <c r="W4248" s="63"/>
      <c r="X4248" s="63"/>
      <c r="Y4248" s="63"/>
      <c r="Z4248" s="63"/>
      <c r="AA4248" s="63"/>
      <c r="AB4248" s="63"/>
      <c r="AC4248" s="63"/>
      <c r="AD4248" s="63"/>
      <c r="AE4248" s="63"/>
      <c r="AF4248" s="63"/>
      <c r="AG4248" s="63"/>
      <c r="AH4248" s="63"/>
      <c r="AI4248" s="63"/>
      <c r="AJ4248" s="63"/>
      <c r="AK4248" s="63"/>
      <c r="AL4248" s="63"/>
      <c r="AM4248" s="63"/>
      <c r="AN4248" s="63"/>
      <c r="AO4248" s="63"/>
      <c r="AP4248" s="63"/>
      <c r="AQ4248" s="63"/>
      <c r="AR4248" s="63"/>
      <c r="AS4248" s="63"/>
      <c r="AT4248" s="63"/>
      <c r="AU4248" s="63"/>
      <c r="AV4248" s="63"/>
      <c r="AW4248" s="63"/>
      <c r="AX4248" s="63"/>
      <c r="AY4248" s="63"/>
      <c r="AZ4248" s="63"/>
      <c r="BA4248" s="63"/>
      <c r="BB4248" s="63"/>
      <c r="BC4248" s="63"/>
      <c r="BD4248" s="63"/>
      <c r="BE4248" s="63"/>
      <c r="BF4248" s="63"/>
      <c r="BG4248" s="63"/>
      <c r="BH4248" s="63"/>
      <c r="BI4248" s="63"/>
      <c r="BJ4248" s="63"/>
      <c r="BK4248" s="63"/>
      <c r="BL4248" s="63"/>
      <c r="BM4248" s="63"/>
      <c r="BN4248" s="63"/>
      <c r="BO4248" s="63"/>
      <c r="BP4248" s="63"/>
      <c r="BQ4248" s="63"/>
      <c r="BR4248" s="63"/>
      <c r="BS4248" s="63"/>
      <c r="BT4248" s="63"/>
      <c r="BU4248" s="63"/>
      <c r="BV4248" s="63"/>
      <c r="BW4248" s="63"/>
      <c r="BX4248" s="63"/>
      <c r="BY4248" s="63"/>
      <c r="BZ4248" s="63"/>
      <c r="CA4248" s="63"/>
      <c r="CB4248" s="63"/>
      <c r="CC4248" s="63"/>
      <c r="CD4248" s="63"/>
      <c r="CE4248" s="63"/>
      <c r="CF4248" s="63"/>
      <c r="CG4248" s="63"/>
      <c r="CH4248" s="63"/>
      <c r="CI4248" s="63"/>
      <c r="CJ4248" s="63"/>
      <c r="CK4248" s="63"/>
      <c r="CL4248" s="63"/>
      <c r="CM4248" s="63"/>
      <c r="CN4248" s="63"/>
      <c r="CO4248" s="63"/>
      <c r="CP4248" s="63"/>
      <c r="CR4248" s="227"/>
      <c r="CS4248" s="74"/>
    </row>
    <row r="4249" spans="1:97" s="72" customFormat="1" ht="75.75" customHeight="1">
      <c r="A4249" s="63"/>
      <c r="B4249" s="63"/>
      <c r="C4249" s="63"/>
      <c r="D4249" s="63"/>
      <c r="E4249" s="63"/>
      <c r="F4249" s="63"/>
      <c r="G4249" s="63"/>
      <c r="H4249" s="63"/>
      <c r="I4249" s="63"/>
      <c r="J4249" s="63"/>
      <c r="K4249" s="63"/>
      <c r="L4249" s="63"/>
      <c r="M4249" s="63"/>
      <c r="N4249" s="63"/>
      <c r="O4249" s="63"/>
      <c r="P4249" s="63"/>
      <c r="Q4249" s="63"/>
      <c r="R4249" s="63"/>
      <c r="S4249" s="63"/>
      <c r="T4249" s="63"/>
      <c r="U4249" s="63"/>
      <c r="V4249" s="63"/>
      <c r="W4249" s="63"/>
      <c r="X4249" s="63"/>
      <c r="Y4249" s="63"/>
      <c r="Z4249" s="63"/>
      <c r="AA4249" s="63"/>
      <c r="AB4249" s="63"/>
      <c r="AC4249" s="63"/>
      <c r="AD4249" s="63"/>
      <c r="AE4249" s="63"/>
      <c r="AF4249" s="63"/>
      <c r="AG4249" s="63"/>
      <c r="AH4249" s="63"/>
      <c r="AI4249" s="63"/>
      <c r="AJ4249" s="63"/>
      <c r="AK4249" s="63"/>
      <c r="AL4249" s="63"/>
      <c r="AM4249" s="63"/>
      <c r="AN4249" s="63"/>
      <c r="AO4249" s="63"/>
      <c r="AP4249" s="63"/>
      <c r="AQ4249" s="63"/>
      <c r="AR4249" s="63"/>
      <c r="AS4249" s="63"/>
      <c r="AT4249" s="63"/>
      <c r="AU4249" s="63"/>
      <c r="AV4249" s="63"/>
      <c r="AW4249" s="63"/>
      <c r="AX4249" s="63"/>
      <c r="AY4249" s="63"/>
      <c r="AZ4249" s="63"/>
      <c r="BA4249" s="63"/>
      <c r="BB4249" s="63"/>
      <c r="BC4249" s="63"/>
      <c r="BD4249" s="63"/>
      <c r="BE4249" s="63"/>
      <c r="BF4249" s="63"/>
      <c r="BG4249" s="63"/>
      <c r="BH4249" s="63"/>
      <c r="BI4249" s="63"/>
      <c r="BJ4249" s="63"/>
      <c r="BK4249" s="63"/>
      <c r="BL4249" s="63"/>
      <c r="BM4249" s="63"/>
      <c r="BN4249" s="63"/>
      <c r="BO4249" s="63"/>
      <c r="BP4249" s="63"/>
      <c r="BQ4249" s="63"/>
      <c r="BR4249" s="63"/>
      <c r="BS4249" s="63"/>
      <c r="BT4249" s="63"/>
      <c r="BU4249" s="63"/>
      <c r="BV4249" s="63"/>
      <c r="BW4249" s="63"/>
      <c r="BX4249" s="63"/>
      <c r="BY4249" s="63"/>
      <c r="BZ4249" s="63"/>
      <c r="CA4249" s="63"/>
      <c r="CB4249" s="63"/>
      <c r="CC4249" s="63"/>
      <c r="CD4249" s="63"/>
      <c r="CE4249" s="63"/>
      <c r="CF4249" s="63"/>
      <c r="CG4249" s="63"/>
      <c r="CH4249" s="63"/>
      <c r="CI4249" s="63"/>
      <c r="CJ4249" s="63"/>
      <c r="CK4249" s="63"/>
      <c r="CL4249" s="63"/>
      <c r="CM4249" s="63"/>
      <c r="CN4249" s="63"/>
      <c r="CO4249" s="63"/>
      <c r="CP4249" s="63"/>
      <c r="CR4249" s="227"/>
      <c r="CS4249" s="74"/>
    </row>
    <row r="4250" spans="1:97" s="72" customFormat="1" ht="75.75" customHeight="1">
      <c r="A4250" s="63"/>
      <c r="B4250" s="63"/>
      <c r="C4250" s="63"/>
      <c r="D4250" s="63"/>
      <c r="E4250" s="63"/>
      <c r="F4250" s="63"/>
      <c r="G4250" s="63"/>
      <c r="H4250" s="63"/>
      <c r="I4250" s="63"/>
      <c r="J4250" s="63"/>
      <c r="K4250" s="63"/>
      <c r="L4250" s="63"/>
      <c r="M4250" s="63"/>
      <c r="N4250" s="63"/>
      <c r="O4250" s="63"/>
      <c r="P4250" s="63"/>
      <c r="Q4250" s="63"/>
      <c r="R4250" s="63"/>
      <c r="S4250" s="63"/>
      <c r="T4250" s="63"/>
      <c r="U4250" s="63"/>
      <c r="V4250" s="63"/>
      <c r="W4250" s="63"/>
      <c r="X4250" s="63"/>
      <c r="Y4250" s="63"/>
      <c r="Z4250" s="63"/>
      <c r="AA4250" s="63"/>
      <c r="AB4250" s="63"/>
      <c r="AC4250" s="63"/>
      <c r="AD4250" s="63"/>
      <c r="AE4250" s="63"/>
      <c r="AF4250" s="63"/>
      <c r="AG4250" s="63"/>
      <c r="AH4250" s="63"/>
      <c r="AI4250" s="63"/>
      <c r="AJ4250" s="63"/>
      <c r="AK4250" s="63"/>
      <c r="AL4250" s="63"/>
      <c r="AM4250" s="63"/>
      <c r="AN4250" s="63"/>
      <c r="AO4250" s="63"/>
      <c r="AP4250" s="63"/>
      <c r="AQ4250" s="63"/>
      <c r="AR4250" s="63"/>
      <c r="AS4250" s="63"/>
      <c r="AT4250" s="63"/>
      <c r="AU4250" s="63"/>
      <c r="AV4250" s="63"/>
      <c r="AW4250" s="63"/>
      <c r="AX4250" s="63"/>
      <c r="AY4250" s="63"/>
      <c r="AZ4250" s="63"/>
      <c r="BA4250" s="63"/>
      <c r="BB4250" s="63"/>
      <c r="BC4250" s="63"/>
      <c r="BD4250" s="63"/>
      <c r="BE4250" s="63"/>
      <c r="BF4250" s="63"/>
      <c r="BG4250" s="63"/>
      <c r="BH4250" s="63"/>
      <c r="BI4250" s="63"/>
      <c r="BJ4250" s="63"/>
      <c r="BK4250" s="63"/>
      <c r="BL4250" s="63"/>
      <c r="BM4250" s="63"/>
      <c r="BN4250" s="63"/>
      <c r="BO4250" s="63"/>
      <c r="BP4250" s="63"/>
      <c r="BQ4250" s="63"/>
      <c r="BR4250" s="63"/>
      <c r="BS4250" s="63"/>
      <c r="BT4250" s="63"/>
      <c r="BU4250" s="63"/>
      <c r="BV4250" s="63"/>
      <c r="BW4250" s="63"/>
      <c r="BX4250" s="63"/>
      <c r="BY4250" s="63"/>
      <c r="BZ4250" s="63"/>
      <c r="CA4250" s="63"/>
      <c r="CB4250" s="63"/>
      <c r="CC4250" s="63"/>
      <c r="CD4250" s="63"/>
      <c r="CE4250" s="63"/>
      <c r="CF4250" s="63"/>
      <c r="CG4250" s="63"/>
      <c r="CH4250" s="63"/>
      <c r="CI4250" s="63"/>
      <c r="CJ4250" s="63"/>
      <c r="CK4250" s="63"/>
      <c r="CL4250" s="63"/>
      <c r="CM4250" s="63"/>
      <c r="CN4250" s="63"/>
      <c r="CO4250" s="63"/>
      <c r="CP4250" s="63"/>
      <c r="CR4250" s="227"/>
      <c r="CS4250" s="74"/>
    </row>
    <row r="4251" spans="1:97" s="72" customFormat="1" ht="75.75" customHeight="1">
      <c r="A4251" s="63"/>
      <c r="B4251" s="63"/>
      <c r="C4251" s="63"/>
      <c r="D4251" s="63"/>
      <c r="E4251" s="63"/>
      <c r="F4251" s="63"/>
      <c r="G4251" s="63"/>
      <c r="H4251" s="63"/>
      <c r="I4251" s="63"/>
      <c r="J4251" s="63"/>
      <c r="K4251" s="63"/>
      <c r="L4251" s="63"/>
      <c r="M4251" s="63"/>
      <c r="N4251" s="63"/>
      <c r="O4251" s="63"/>
      <c r="P4251" s="63"/>
      <c r="Q4251" s="63"/>
      <c r="R4251" s="63"/>
      <c r="S4251" s="63"/>
      <c r="T4251" s="63"/>
      <c r="U4251" s="63"/>
      <c r="V4251" s="63"/>
      <c r="W4251" s="63"/>
      <c r="X4251" s="63"/>
      <c r="Y4251" s="63"/>
      <c r="Z4251" s="63"/>
      <c r="AA4251" s="63"/>
      <c r="AB4251" s="63"/>
      <c r="AC4251" s="63"/>
      <c r="AD4251" s="63"/>
      <c r="AE4251" s="63"/>
      <c r="AF4251" s="63"/>
      <c r="AG4251" s="63"/>
      <c r="AH4251" s="63"/>
      <c r="AI4251" s="63"/>
      <c r="AJ4251" s="63"/>
      <c r="AK4251" s="63"/>
      <c r="AL4251" s="63"/>
      <c r="AM4251" s="63"/>
      <c r="AN4251" s="63"/>
      <c r="AO4251" s="63"/>
      <c r="AP4251" s="63"/>
      <c r="AQ4251" s="63"/>
      <c r="AR4251" s="63"/>
      <c r="AS4251" s="63"/>
      <c r="AT4251" s="63"/>
      <c r="AU4251" s="63"/>
      <c r="AV4251" s="63"/>
      <c r="AW4251" s="63"/>
      <c r="AX4251" s="63"/>
      <c r="AY4251" s="63"/>
      <c r="AZ4251" s="63"/>
      <c r="BA4251" s="63"/>
      <c r="BB4251" s="63"/>
      <c r="BC4251" s="63"/>
      <c r="BD4251" s="63"/>
      <c r="BE4251" s="63"/>
      <c r="BF4251" s="63"/>
      <c r="BG4251" s="63"/>
      <c r="BH4251" s="63"/>
      <c r="BI4251" s="63"/>
      <c r="BJ4251" s="63"/>
      <c r="BK4251" s="63"/>
      <c r="BL4251" s="63"/>
      <c r="BM4251" s="63"/>
      <c r="BN4251" s="63"/>
      <c r="BO4251" s="63"/>
      <c r="BP4251" s="63"/>
      <c r="BQ4251" s="63"/>
      <c r="BR4251" s="63"/>
      <c r="BS4251" s="63"/>
      <c r="BT4251" s="63"/>
      <c r="BU4251" s="63"/>
      <c r="BV4251" s="63"/>
      <c r="BW4251" s="63"/>
      <c r="BX4251" s="63"/>
      <c r="BY4251" s="63"/>
      <c r="BZ4251" s="63"/>
      <c r="CA4251" s="63"/>
      <c r="CB4251" s="63"/>
      <c r="CC4251" s="63"/>
      <c r="CD4251" s="63"/>
      <c r="CE4251" s="63"/>
      <c r="CF4251" s="63"/>
      <c r="CG4251" s="63"/>
      <c r="CH4251" s="63"/>
      <c r="CI4251" s="63"/>
      <c r="CJ4251" s="63"/>
      <c r="CK4251" s="63"/>
      <c r="CL4251" s="63"/>
      <c r="CM4251" s="63"/>
      <c r="CN4251" s="63"/>
      <c r="CO4251" s="63"/>
      <c r="CP4251" s="63"/>
      <c r="CR4251" s="227"/>
      <c r="CS4251" s="74"/>
    </row>
    <row r="4252" spans="1:97" s="72" customFormat="1" ht="75.75" customHeight="1">
      <c r="A4252" s="63"/>
      <c r="B4252" s="63"/>
      <c r="C4252" s="63"/>
      <c r="D4252" s="63"/>
      <c r="E4252" s="63"/>
      <c r="F4252" s="63"/>
      <c r="G4252" s="63"/>
      <c r="H4252" s="63"/>
      <c r="I4252" s="63"/>
      <c r="J4252" s="63"/>
      <c r="K4252" s="63"/>
      <c r="L4252" s="63"/>
      <c r="M4252" s="63"/>
      <c r="N4252" s="63"/>
      <c r="O4252" s="63"/>
      <c r="P4252" s="63"/>
      <c r="Q4252" s="63"/>
      <c r="R4252" s="63"/>
      <c r="S4252" s="63"/>
      <c r="T4252" s="63"/>
      <c r="U4252" s="63"/>
      <c r="V4252" s="63"/>
      <c r="W4252" s="63"/>
      <c r="X4252" s="63"/>
      <c r="Y4252" s="63"/>
      <c r="Z4252" s="63"/>
      <c r="AA4252" s="63"/>
      <c r="AB4252" s="63"/>
      <c r="AC4252" s="63"/>
      <c r="AD4252" s="63"/>
      <c r="AE4252" s="63"/>
      <c r="AF4252" s="63"/>
      <c r="AG4252" s="63"/>
      <c r="AH4252" s="63"/>
      <c r="AI4252" s="63"/>
      <c r="AJ4252" s="63"/>
      <c r="AK4252" s="63"/>
      <c r="AL4252" s="63"/>
      <c r="AM4252" s="63"/>
      <c r="AN4252" s="63"/>
      <c r="AO4252" s="63"/>
      <c r="AP4252" s="63"/>
      <c r="AQ4252" s="63"/>
      <c r="AR4252" s="63"/>
      <c r="AS4252" s="63"/>
      <c r="AT4252" s="63"/>
      <c r="AU4252" s="63"/>
      <c r="AV4252" s="63"/>
      <c r="AW4252" s="63"/>
      <c r="AX4252" s="63"/>
      <c r="AY4252" s="63"/>
      <c r="AZ4252" s="63"/>
      <c r="BA4252" s="63"/>
      <c r="BB4252" s="63"/>
      <c r="BC4252" s="63"/>
      <c r="BD4252" s="63"/>
      <c r="BE4252" s="63"/>
      <c r="BF4252" s="63"/>
      <c r="BG4252" s="63"/>
      <c r="BH4252" s="63"/>
      <c r="BI4252" s="63"/>
      <c r="BJ4252" s="63"/>
      <c r="BK4252" s="63"/>
      <c r="BL4252" s="63"/>
      <c r="BM4252" s="63"/>
      <c r="BN4252" s="63"/>
      <c r="BO4252" s="63"/>
      <c r="BP4252" s="63"/>
      <c r="BQ4252" s="63"/>
      <c r="BR4252" s="63"/>
      <c r="BS4252" s="63"/>
      <c r="BT4252" s="63"/>
      <c r="BU4252" s="63"/>
      <c r="BV4252" s="63"/>
      <c r="BW4252" s="63"/>
      <c r="BX4252" s="63"/>
      <c r="BY4252" s="63"/>
      <c r="BZ4252" s="63"/>
      <c r="CA4252" s="63"/>
      <c r="CB4252" s="63"/>
      <c r="CC4252" s="63"/>
      <c r="CD4252" s="63"/>
      <c r="CE4252" s="63"/>
      <c r="CF4252" s="63"/>
      <c r="CG4252" s="63"/>
      <c r="CH4252" s="63"/>
      <c r="CI4252" s="63"/>
      <c r="CJ4252" s="63"/>
      <c r="CK4252" s="63"/>
      <c r="CL4252" s="63"/>
      <c r="CM4252" s="63"/>
      <c r="CN4252" s="63"/>
      <c r="CO4252" s="63"/>
      <c r="CP4252" s="63"/>
      <c r="CR4252" s="227"/>
      <c r="CS4252" s="74"/>
    </row>
    <row r="4253" spans="1:97" s="72" customFormat="1" ht="75.75" customHeight="1">
      <c r="A4253" s="63"/>
      <c r="B4253" s="63"/>
      <c r="C4253" s="63"/>
      <c r="D4253" s="63"/>
      <c r="E4253" s="63"/>
      <c r="F4253" s="63"/>
      <c r="G4253" s="63"/>
      <c r="H4253" s="63"/>
      <c r="I4253" s="63"/>
      <c r="J4253" s="63"/>
      <c r="K4253" s="63"/>
      <c r="L4253" s="63"/>
      <c r="M4253" s="63"/>
      <c r="N4253" s="63"/>
      <c r="O4253" s="63"/>
      <c r="P4253" s="63"/>
      <c r="Q4253" s="63"/>
      <c r="R4253" s="63"/>
      <c r="S4253" s="63"/>
      <c r="T4253" s="63"/>
      <c r="U4253" s="63"/>
      <c r="V4253" s="63"/>
      <c r="W4253" s="63"/>
      <c r="X4253" s="63"/>
      <c r="Y4253" s="63"/>
      <c r="Z4253" s="63"/>
      <c r="AA4253" s="63"/>
      <c r="AB4253" s="63"/>
      <c r="AC4253" s="63"/>
      <c r="AD4253" s="63"/>
      <c r="AE4253" s="63"/>
      <c r="AF4253" s="63"/>
      <c r="AG4253" s="63"/>
      <c r="AH4253" s="63"/>
      <c r="AI4253" s="63"/>
      <c r="AJ4253" s="63"/>
      <c r="AK4253" s="63"/>
      <c r="AL4253" s="63"/>
      <c r="AM4253" s="63"/>
      <c r="AN4253" s="63"/>
      <c r="AO4253" s="63"/>
      <c r="AP4253" s="63"/>
      <c r="AQ4253" s="63"/>
      <c r="AR4253" s="63"/>
      <c r="AS4253" s="63"/>
      <c r="AT4253" s="63"/>
      <c r="AU4253" s="63"/>
      <c r="AV4253" s="63"/>
      <c r="AW4253" s="63"/>
      <c r="AX4253" s="63"/>
      <c r="AY4253" s="63"/>
      <c r="AZ4253" s="63"/>
      <c r="BA4253" s="63"/>
      <c r="BB4253" s="63"/>
      <c r="BC4253" s="63"/>
      <c r="BD4253" s="63"/>
      <c r="BE4253" s="63"/>
      <c r="BF4253" s="63"/>
      <c r="BG4253" s="63"/>
      <c r="BH4253" s="63"/>
      <c r="BI4253" s="63"/>
      <c r="BJ4253" s="63"/>
      <c r="BK4253" s="63"/>
      <c r="BL4253" s="63"/>
      <c r="BM4253" s="63"/>
      <c r="BN4253" s="63"/>
      <c r="BO4253" s="63"/>
      <c r="BP4253" s="63"/>
      <c r="BQ4253" s="63"/>
      <c r="BR4253" s="63"/>
      <c r="BS4253" s="63"/>
      <c r="BT4253" s="63"/>
      <c r="BU4253" s="63"/>
      <c r="BV4253" s="63"/>
      <c r="BW4253" s="63"/>
      <c r="BX4253" s="63"/>
      <c r="BY4253" s="63"/>
      <c r="BZ4253" s="63"/>
      <c r="CA4253" s="63"/>
      <c r="CB4253" s="63"/>
      <c r="CC4253" s="63"/>
      <c r="CD4253" s="63"/>
      <c r="CE4253" s="63"/>
      <c r="CF4253" s="63"/>
      <c r="CG4253" s="63"/>
      <c r="CH4253" s="63"/>
      <c r="CI4253" s="63"/>
      <c r="CJ4253" s="63"/>
      <c r="CK4253" s="63"/>
      <c r="CL4253" s="63"/>
      <c r="CM4253" s="63"/>
      <c r="CN4253" s="63"/>
      <c r="CO4253" s="63"/>
      <c r="CP4253" s="63"/>
      <c r="CR4253" s="227"/>
      <c r="CS4253" s="74"/>
    </row>
    <row r="4254" spans="1:97" s="72" customFormat="1" ht="75.75" customHeight="1">
      <c r="A4254" s="63"/>
      <c r="B4254" s="63"/>
      <c r="C4254" s="63"/>
      <c r="D4254" s="63"/>
      <c r="E4254" s="63"/>
      <c r="F4254" s="63"/>
      <c r="G4254" s="63"/>
      <c r="H4254" s="63"/>
      <c r="I4254" s="63"/>
      <c r="J4254" s="63"/>
      <c r="K4254" s="63"/>
      <c r="L4254" s="63"/>
      <c r="M4254" s="63"/>
      <c r="N4254" s="63"/>
      <c r="O4254" s="63"/>
      <c r="P4254" s="63"/>
      <c r="Q4254" s="63"/>
      <c r="R4254" s="63"/>
      <c r="S4254" s="63"/>
      <c r="T4254" s="63"/>
      <c r="U4254" s="63"/>
      <c r="V4254" s="63"/>
      <c r="W4254" s="63"/>
      <c r="X4254" s="63"/>
      <c r="Y4254" s="63"/>
      <c r="Z4254" s="63"/>
      <c r="AA4254" s="63"/>
      <c r="AB4254" s="63"/>
      <c r="AC4254" s="63"/>
      <c r="AD4254" s="63"/>
      <c r="AE4254" s="63"/>
      <c r="AF4254" s="63"/>
      <c r="AG4254" s="63"/>
      <c r="AH4254" s="63"/>
      <c r="AI4254" s="63"/>
      <c r="AJ4254" s="63"/>
      <c r="AK4254" s="63"/>
      <c r="AL4254" s="63"/>
      <c r="AM4254" s="63"/>
      <c r="AN4254" s="63"/>
      <c r="AO4254" s="63"/>
      <c r="AP4254" s="63"/>
      <c r="AQ4254" s="63"/>
      <c r="AR4254" s="63"/>
      <c r="AS4254" s="63"/>
      <c r="AT4254" s="63"/>
      <c r="AU4254" s="63"/>
      <c r="AV4254" s="63"/>
      <c r="AW4254" s="63"/>
      <c r="AX4254" s="63"/>
      <c r="AY4254" s="63"/>
      <c r="AZ4254" s="63"/>
      <c r="BA4254" s="63"/>
      <c r="BB4254" s="63"/>
      <c r="BC4254" s="63"/>
      <c r="BD4254" s="63"/>
      <c r="BE4254" s="63"/>
      <c r="BF4254" s="63"/>
      <c r="BG4254" s="63"/>
      <c r="BH4254" s="63"/>
      <c r="BI4254" s="63"/>
      <c r="BJ4254" s="63"/>
      <c r="BK4254" s="63"/>
      <c r="BL4254" s="63"/>
      <c r="BM4254" s="63"/>
      <c r="BN4254" s="63"/>
      <c r="BO4254" s="63"/>
      <c r="BP4254" s="63"/>
      <c r="BQ4254" s="63"/>
      <c r="BR4254" s="63"/>
      <c r="BS4254" s="63"/>
      <c r="BT4254" s="63"/>
      <c r="BU4254" s="63"/>
      <c r="BV4254" s="63"/>
      <c r="BW4254" s="63"/>
      <c r="BX4254" s="63"/>
      <c r="BY4254" s="63"/>
      <c r="BZ4254" s="63"/>
      <c r="CA4254" s="63"/>
      <c r="CB4254" s="63"/>
      <c r="CC4254" s="63"/>
      <c r="CD4254" s="63"/>
      <c r="CE4254" s="63"/>
      <c r="CF4254" s="63"/>
      <c r="CG4254" s="63"/>
      <c r="CH4254" s="63"/>
      <c r="CI4254" s="63"/>
      <c r="CJ4254" s="63"/>
      <c r="CK4254" s="63"/>
      <c r="CL4254" s="63"/>
      <c r="CM4254" s="63"/>
      <c r="CN4254" s="63"/>
      <c r="CO4254" s="63"/>
      <c r="CP4254" s="63"/>
      <c r="CR4254" s="227"/>
      <c r="CS4254" s="74"/>
    </row>
    <row r="4255" spans="1:97" s="72" customFormat="1" ht="75.75" customHeight="1">
      <c r="A4255" s="63"/>
      <c r="B4255" s="63"/>
      <c r="C4255" s="63"/>
      <c r="D4255" s="63"/>
      <c r="E4255" s="63"/>
      <c r="F4255" s="63"/>
      <c r="G4255" s="63"/>
      <c r="H4255" s="63"/>
      <c r="I4255" s="63"/>
      <c r="J4255" s="63"/>
      <c r="K4255" s="63"/>
      <c r="L4255" s="63"/>
      <c r="M4255" s="63"/>
      <c r="N4255" s="63"/>
      <c r="O4255" s="63"/>
      <c r="P4255" s="63"/>
      <c r="Q4255" s="63"/>
      <c r="R4255" s="63"/>
      <c r="S4255" s="63"/>
      <c r="T4255" s="63"/>
      <c r="U4255" s="63"/>
      <c r="V4255" s="63"/>
      <c r="W4255" s="63"/>
      <c r="X4255" s="63"/>
      <c r="Y4255" s="63"/>
      <c r="Z4255" s="63"/>
      <c r="AA4255" s="63"/>
      <c r="AB4255" s="63"/>
      <c r="AC4255" s="63"/>
      <c r="AD4255" s="63"/>
      <c r="AE4255" s="63"/>
      <c r="AF4255" s="63"/>
      <c r="AG4255" s="63"/>
      <c r="AH4255" s="63"/>
      <c r="AI4255" s="63"/>
      <c r="AJ4255" s="63"/>
      <c r="AK4255" s="63"/>
      <c r="AL4255" s="63"/>
      <c r="AM4255" s="63"/>
      <c r="AN4255" s="63"/>
      <c r="AO4255" s="63"/>
      <c r="AP4255" s="63"/>
      <c r="AQ4255" s="63"/>
      <c r="AR4255" s="63"/>
      <c r="AS4255" s="63"/>
      <c r="AT4255" s="63"/>
      <c r="AU4255" s="63"/>
      <c r="AV4255" s="63"/>
      <c r="AW4255" s="63"/>
      <c r="AX4255" s="63"/>
      <c r="AY4255" s="63"/>
      <c r="AZ4255" s="63"/>
      <c r="BA4255" s="63"/>
      <c r="BB4255" s="63"/>
      <c r="BC4255" s="63"/>
      <c r="BD4255" s="63"/>
      <c r="BE4255" s="63"/>
      <c r="BF4255" s="63"/>
      <c r="BG4255" s="63"/>
      <c r="BH4255" s="63"/>
      <c r="BI4255" s="63"/>
      <c r="BJ4255" s="63"/>
      <c r="BK4255" s="63"/>
      <c r="BL4255" s="63"/>
      <c r="BM4255" s="63"/>
      <c r="BN4255" s="63"/>
      <c r="BO4255" s="63"/>
      <c r="BP4255" s="63"/>
      <c r="BQ4255" s="63"/>
      <c r="BR4255" s="63"/>
      <c r="BS4255" s="63"/>
      <c r="BT4255" s="63"/>
      <c r="BU4255" s="63"/>
      <c r="BV4255" s="63"/>
      <c r="BW4255" s="63"/>
      <c r="BX4255" s="63"/>
      <c r="BY4255" s="63"/>
      <c r="BZ4255" s="63"/>
      <c r="CA4255" s="63"/>
      <c r="CB4255" s="63"/>
      <c r="CC4255" s="63"/>
      <c r="CD4255" s="63"/>
      <c r="CE4255" s="63"/>
      <c r="CF4255" s="63"/>
      <c r="CG4255" s="63"/>
      <c r="CH4255" s="63"/>
      <c r="CI4255" s="63"/>
      <c r="CJ4255" s="63"/>
      <c r="CK4255" s="63"/>
      <c r="CL4255" s="63"/>
      <c r="CM4255" s="63"/>
      <c r="CN4255" s="63"/>
      <c r="CO4255" s="63"/>
      <c r="CP4255" s="63"/>
      <c r="CR4255" s="227"/>
      <c r="CS4255" s="74"/>
    </row>
    <row r="4256" spans="1:97" s="72" customFormat="1" ht="75.75" customHeight="1">
      <c r="A4256" s="63"/>
      <c r="B4256" s="63"/>
      <c r="C4256" s="63"/>
      <c r="D4256" s="63"/>
      <c r="E4256" s="63"/>
      <c r="F4256" s="63"/>
      <c r="G4256" s="63"/>
      <c r="H4256" s="63"/>
      <c r="I4256" s="63"/>
      <c r="J4256" s="63"/>
      <c r="K4256" s="63"/>
      <c r="L4256" s="63"/>
      <c r="M4256" s="63"/>
      <c r="N4256" s="63"/>
      <c r="O4256" s="63"/>
      <c r="P4256" s="63"/>
      <c r="Q4256" s="63"/>
      <c r="R4256" s="63"/>
      <c r="S4256" s="63"/>
      <c r="T4256" s="63"/>
      <c r="U4256" s="63"/>
      <c r="V4256" s="63"/>
      <c r="W4256" s="63"/>
      <c r="X4256" s="63"/>
      <c r="Y4256" s="63"/>
      <c r="Z4256" s="63"/>
      <c r="AA4256" s="63"/>
      <c r="AB4256" s="63"/>
      <c r="AC4256" s="63"/>
      <c r="AD4256" s="63"/>
      <c r="AE4256" s="63"/>
      <c r="AF4256" s="63"/>
      <c r="AG4256" s="63"/>
      <c r="AH4256" s="63"/>
      <c r="AI4256" s="63"/>
      <c r="AJ4256" s="63"/>
      <c r="AK4256" s="63"/>
      <c r="AL4256" s="63"/>
      <c r="AM4256" s="63"/>
      <c r="AN4256" s="63"/>
      <c r="AO4256" s="63"/>
      <c r="AP4256" s="63"/>
      <c r="AQ4256" s="63"/>
      <c r="AR4256" s="63"/>
      <c r="AS4256" s="63"/>
      <c r="AT4256" s="63"/>
      <c r="AU4256" s="63"/>
      <c r="AV4256" s="63"/>
      <c r="AW4256" s="63"/>
      <c r="AX4256" s="63"/>
      <c r="AY4256" s="63"/>
      <c r="AZ4256" s="63"/>
      <c r="BA4256" s="63"/>
      <c r="BB4256" s="63"/>
      <c r="BC4256" s="63"/>
      <c r="BD4256" s="63"/>
      <c r="BE4256" s="63"/>
      <c r="BF4256" s="63"/>
      <c r="BG4256" s="63"/>
      <c r="BH4256" s="63"/>
      <c r="BI4256" s="63"/>
      <c r="BJ4256" s="63"/>
      <c r="BK4256" s="63"/>
      <c r="BL4256" s="63"/>
      <c r="BM4256" s="63"/>
      <c r="BN4256" s="63"/>
      <c r="BO4256" s="63"/>
      <c r="BP4256" s="63"/>
      <c r="BQ4256" s="63"/>
      <c r="BR4256" s="63"/>
      <c r="BS4256" s="63"/>
      <c r="BT4256" s="63"/>
      <c r="BU4256" s="63"/>
      <c r="BV4256" s="63"/>
      <c r="BW4256" s="63"/>
      <c r="BX4256" s="63"/>
      <c r="BY4256" s="63"/>
      <c r="BZ4256" s="63"/>
      <c r="CA4256" s="63"/>
      <c r="CB4256" s="63"/>
      <c r="CC4256" s="63"/>
      <c r="CD4256" s="63"/>
      <c r="CE4256" s="63"/>
      <c r="CF4256" s="63"/>
      <c r="CG4256" s="63"/>
      <c r="CH4256" s="63"/>
      <c r="CI4256" s="63"/>
      <c r="CJ4256" s="63"/>
      <c r="CK4256" s="63"/>
      <c r="CL4256" s="63"/>
      <c r="CM4256" s="63"/>
      <c r="CN4256" s="63"/>
      <c r="CO4256" s="63"/>
      <c r="CP4256" s="63"/>
      <c r="CR4256" s="227"/>
      <c r="CS4256" s="74"/>
    </row>
    <row r="4257" spans="1:97" s="72" customFormat="1" ht="75.75" customHeight="1">
      <c r="A4257" s="63"/>
      <c r="B4257" s="63"/>
      <c r="C4257" s="63"/>
      <c r="D4257" s="63"/>
      <c r="E4257" s="63"/>
      <c r="F4257" s="63"/>
      <c r="G4257" s="63"/>
      <c r="H4257" s="63"/>
      <c r="I4257" s="63"/>
      <c r="J4257" s="63"/>
      <c r="K4257" s="63"/>
      <c r="L4257" s="63"/>
      <c r="M4257" s="63"/>
      <c r="N4257" s="63"/>
      <c r="O4257" s="63"/>
      <c r="P4257" s="63"/>
      <c r="Q4257" s="63"/>
      <c r="R4257" s="63"/>
      <c r="S4257" s="63"/>
      <c r="T4257" s="63"/>
      <c r="U4257" s="63"/>
      <c r="V4257" s="63"/>
      <c r="W4257" s="63"/>
      <c r="X4257" s="63"/>
      <c r="Y4257" s="63"/>
      <c r="Z4257" s="63"/>
      <c r="AA4257" s="63"/>
      <c r="AB4257" s="63"/>
      <c r="AC4257" s="63"/>
      <c r="AD4257" s="63"/>
      <c r="AE4257" s="63"/>
      <c r="AF4257" s="63"/>
      <c r="AG4257" s="63"/>
      <c r="AH4257" s="63"/>
      <c r="AI4257" s="63"/>
      <c r="AJ4257" s="63"/>
      <c r="AK4257" s="63"/>
      <c r="AL4257" s="63"/>
      <c r="AM4257" s="63"/>
      <c r="AN4257" s="63"/>
      <c r="AO4257" s="63"/>
      <c r="AP4257" s="63"/>
      <c r="AQ4257" s="63"/>
      <c r="AR4257" s="63"/>
      <c r="AS4257" s="63"/>
      <c r="AT4257" s="63"/>
      <c r="AU4257" s="63"/>
      <c r="AV4257" s="63"/>
      <c r="AW4257" s="63"/>
      <c r="AX4257" s="63"/>
      <c r="AY4257" s="63"/>
      <c r="AZ4257" s="63"/>
      <c r="BA4257" s="63"/>
      <c r="BB4257" s="63"/>
      <c r="BC4257" s="63"/>
      <c r="BD4257" s="63"/>
      <c r="BE4257" s="63"/>
      <c r="BF4257" s="63"/>
      <c r="BG4257" s="63"/>
      <c r="BH4257" s="63"/>
      <c r="BI4257" s="63"/>
      <c r="BJ4257" s="63"/>
      <c r="BK4257" s="63"/>
      <c r="BL4257" s="63"/>
      <c r="BM4257" s="63"/>
      <c r="BN4257" s="63"/>
      <c r="BO4257" s="63"/>
      <c r="BP4257" s="63"/>
      <c r="BQ4257" s="63"/>
      <c r="BR4257" s="63"/>
      <c r="BS4257" s="63"/>
      <c r="BT4257" s="63"/>
      <c r="BU4257" s="63"/>
      <c r="BV4257" s="63"/>
      <c r="BW4257" s="63"/>
      <c r="BX4257" s="63"/>
      <c r="BY4257" s="63"/>
      <c r="BZ4257" s="63"/>
      <c r="CA4257" s="63"/>
      <c r="CB4257" s="63"/>
      <c r="CC4257" s="63"/>
      <c r="CD4257" s="63"/>
      <c r="CE4257" s="63"/>
      <c r="CF4257" s="63"/>
      <c r="CG4257" s="63"/>
      <c r="CH4257" s="63"/>
      <c r="CI4257" s="63"/>
      <c r="CJ4257" s="63"/>
      <c r="CK4257" s="63"/>
      <c r="CL4257" s="63"/>
      <c r="CM4257" s="63"/>
      <c r="CN4257" s="63"/>
      <c r="CO4257" s="63"/>
      <c r="CP4257" s="63"/>
      <c r="CR4257" s="227"/>
      <c r="CS4257" s="74"/>
    </row>
    <row r="4258" spans="1:97" s="72" customFormat="1" ht="75.75" customHeight="1">
      <c r="A4258" s="63"/>
      <c r="B4258" s="63"/>
      <c r="C4258" s="63"/>
      <c r="D4258" s="63"/>
      <c r="E4258" s="63"/>
      <c r="F4258" s="63"/>
      <c r="G4258" s="63"/>
      <c r="H4258" s="63"/>
      <c r="I4258" s="63"/>
      <c r="J4258" s="63"/>
      <c r="K4258" s="63"/>
      <c r="L4258" s="63"/>
      <c r="M4258" s="63"/>
      <c r="N4258" s="63"/>
      <c r="O4258" s="63"/>
      <c r="P4258" s="63"/>
      <c r="Q4258" s="63"/>
      <c r="R4258" s="63"/>
      <c r="S4258" s="63"/>
      <c r="T4258" s="63"/>
      <c r="U4258" s="63"/>
      <c r="V4258" s="63"/>
      <c r="W4258" s="63"/>
      <c r="X4258" s="63"/>
      <c r="Y4258" s="63"/>
      <c r="Z4258" s="63"/>
      <c r="AA4258" s="63"/>
      <c r="AB4258" s="63"/>
      <c r="AC4258" s="63"/>
      <c r="AD4258" s="63"/>
      <c r="AE4258" s="63"/>
      <c r="AF4258" s="63"/>
      <c r="AG4258" s="63"/>
      <c r="AH4258" s="63"/>
      <c r="AI4258" s="63"/>
      <c r="AJ4258" s="63"/>
      <c r="AK4258" s="63"/>
      <c r="AL4258" s="63"/>
      <c r="AM4258" s="63"/>
      <c r="AN4258" s="63"/>
      <c r="AO4258" s="63"/>
      <c r="AP4258" s="63"/>
      <c r="AQ4258" s="63"/>
      <c r="AR4258" s="63"/>
      <c r="AS4258" s="63"/>
      <c r="AT4258" s="63"/>
      <c r="AU4258" s="63"/>
      <c r="AV4258" s="63"/>
      <c r="AW4258" s="63"/>
      <c r="AX4258" s="63"/>
      <c r="AY4258" s="63"/>
      <c r="AZ4258" s="63"/>
      <c r="BA4258" s="63"/>
      <c r="BB4258" s="63"/>
      <c r="BC4258" s="63"/>
      <c r="BD4258" s="63"/>
      <c r="BE4258" s="63"/>
      <c r="BF4258" s="63"/>
      <c r="BG4258" s="63"/>
      <c r="BH4258" s="63"/>
      <c r="BI4258" s="63"/>
      <c r="BJ4258" s="63"/>
      <c r="BK4258" s="63"/>
      <c r="BL4258" s="63"/>
      <c r="BM4258" s="63"/>
      <c r="BN4258" s="63"/>
      <c r="BO4258" s="63"/>
      <c r="BP4258" s="63"/>
      <c r="BQ4258" s="63"/>
      <c r="BR4258" s="63"/>
      <c r="BS4258" s="63"/>
      <c r="BT4258" s="63"/>
      <c r="BU4258" s="63"/>
      <c r="BV4258" s="63"/>
      <c r="BW4258" s="63"/>
      <c r="BX4258" s="63"/>
      <c r="BY4258" s="63"/>
      <c r="BZ4258" s="63"/>
      <c r="CA4258" s="63"/>
      <c r="CB4258" s="63"/>
      <c r="CC4258" s="63"/>
      <c r="CD4258" s="63"/>
      <c r="CE4258" s="63"/>
      <c r="CF4258" s="63"/>
      <c r="CG4258" s="63"/>
      <c r="CH4258" s="63"/>
      <c r="CI4258" s="63"/>
      <c r="CJ4258" s="63"/>
      <c r="CK4258" s="63"/>
      <c r="CL4258" s="63"/>
      <c r="CM4258" s="63"/>
      <c r="CN4258" s="63"/>
      <c r="CO4258" s="63"/>
      <c r="CP4258" s="63"/>
      <c r="CR4258" s="227"/>
      <c r="CS4258" s="74"/>
    </row>
    <row r="4259" spans="1:97" s="72" customFormat="1" ht="75.75" customHeight="1">
      <c r="A4259" s="63"/>
      <c r="B4259" s="63"/>
      <c r="C4259" s="63"/>
      <c r="D4259" s="63"/>
      <c r="E4259" s="63"/>
      <c r="F4259" s="63"/>
      <c r="G4259" s="63"/>
      <c r="H4259" s="63"/>
      <c r="I4259" s="63"/>
      <c r="J4259" s="63"/>
      <c r="K4259" s="63"/>
      <c r="L4259" s="63"/>
      <c r="M4259" s="63"/>
      <c r="N4259" s="63"/>
      <c r="O4259" s="63"/>
      <c r="P4259" s="63"/>
      <c r="Q4259" s="63"/>
      <c r="R4259" s="63"/>
      <c r="S4259" s="63"/>
      <c r="T4259" s="63"/>
      <c r="U4259" s="63"/>
      <c r="V4259" s="63"/>
      <c r="W4259" s="63"/>
      <c r="X4259" s="63"/>
      <c r="Y4259" s="63"/>
      <c r="Z4259" s="63"/>
      <c r="AA4259" s="63"/>
      <c r="AB4259" s="63"/>
      <c r="AC4259" s="63"/>
      <c r="AD4259" s="63"/>
      <c r="AE4259" s="63"/>
      <c r="AF4259" s="63"/>
      <c r="AG4259" s="63"/>
      <c r="AH4259" s="63"/>
      <c r="AI4259" s="63"/>
      <c r="AJ4259" s="63"/>
      <c r="AK4259" s="63"/>
      <c r="AL4259" s="63"/>
      <c r="AM4259" s="63"/>
      <c r="AN4259" s="63"/>
      <c r="AO4259" s="63"/>
      <c r="AP4259" s="63"/>
      <c r="AQ4259" s="63"/>
      <c r="AR4259" s="63"/>
      <c r="AS4259" s="63"/>
      <c r="AT4259" s="63"/>
      <c r="AU4259" s="63"/>
      <c r="AV4259" s="63"/>
      <c r="AW4259" s="63"/>
      <c r="AX4259" s="63"/>
      <c r="AY4259" s="63"/>
      <c r="AZ4259" s="63"/>
      <c r="BA4259" s="63"/>
      <c r="BB4259" s="63"/>
      <c r="BC4259" s="63"/>
      <c r="BD4259" s="63"/>
      <c r="BE4259" s="63"/>
      <c r="BF4259" s="63"/>
      <c r="BG4259" s="63"/>
      <c r="BH4259" s="63"/>
      <c r="BI4259" s="63"/>
      <c r="BJ4259" s="63"/>
      <c r="BK4259" s="63"/>
      <c r="BL4259" s="63"/>
      <c r="BM4259" s="63"/>
      <c r="BN4259" s="63"/>
      <c r="BO4259" s="63"/>
      <c r="BP4259" s="63"/>
      <c r="BQ4259" s="63"/>
      <c r="BR4259" s="63"/>
      <c r="BS4259" s="63"/>
      <c r="BT4259" s="63"/>
      <c r="BU4259" s="63"/>
      <c r="BV4259" s="63"/>
      <c r="BW4259" s="63"/>
      <c r="BX4259" s="63"/>
      <c r="BY4259" s="63"/>
      <c r="BZ4259" s="63"/>
      <c r="CA4259" s="63"/>
      <c r="CB4259" s="63"/>
      <c r="CC4259" s="63"/>
      <c r="CD4259" s="63"/>
      <c r="CE4259" s="63"/>
      <c r="CF4259" s="63"/>
      <c r="CG4259" s="63"/>
      <c r="CH4259" s="63"/>
      <c r="CI4259" s="63"/>
      <c r="CJ4259" s="63"/>
      <c r="CK4259" s="63"/>
      <c r="CL4259" s="63"/>
      <c r="CM4259" s="63"/>
      <c r="CN4259" s="63"/>
      <c r="CO4259" s="63"/>
      <c r="CP4259" s="63"/>
      <c r="CR4259" s="227"/>
      <c r="CS4259" s="74"/>
    </row>
    <row r="4260" spans="1:97" s="72" customFormat="1" ht="75.75" customHeight="1">
      <c r="A4260" s="63"/>
      <c r="B4260" s="63"/>
      <c r="C4260" s="63"/>
      <c r="D4260" s="63"/>
      <c r="E4260" s="63"/>
      <c r="F4260" s="63"/>
      <c r="G4260" s="63"/>
      <c r="H4260" s="63"/>
      <c r="I4260" s="63"/>
      <c r="J4260" s="63"/>
      <c r="K4260" s="63"/>
      <c r="L4260" s="63"/>
      <c r="M4260" s="63"/>
      <c r="N4260" s="63"/>
      <c r="O4260" s="63"/>
      <c r="P4260" s="63"/>
      <c r="Q4260" s="63"/>
      <c r="R4260" s="63"/>
      <c r="S4260" s="63"/>
      <c r="T4260" s="63"/>
      <c r="U4260" s="63"/>
      <c r="V4260" s="63"/>
      <c r="W4260" s="63"/>
      <c r="X4260" s="63"/>
      <c r="Y4260" s="63"/>
      <c r="Z4260" s="63"/>
      <c r="AA4260" s="63"/>
      <c r="AB4260" s="63"/>
      <c r="AC4260" s="63"/>
      <c r="AD4260" s="63"/>
      <c r="AE4260" s="63"/>
      <c r="AF4260" s="63"/>
      <c r="AG4260" s="63"/>
      <c r="AH4260" s="63"/>
      <c r="AI4260" s="63"/>
      <c r="AJ4260" s="63"/>
      <c r="AK4260" s="63"/>
      <c r="AL4260" s="63"/>
      <c r="AM4260" s="63"/>
      <c r="AN4260" s="63"/>
      <c r="AO4260" s="63"/>
      <c r="AP4260" s="63"/>
      <c r="AQ4260" s="63"/>
      <c r="AR4260" s="63"/>
      <c r="AS4260" s="63"/>
      <c r="AT4260" s="63"/>
      <c r="AU4260" s="63"/>
      <c r="AV4260" s="63"/>
      <c r="AW4260" s="63"/>
      <c r="AX4260" s="63"/>
      <c r="AY4260" s="63"/>
      <c r="AZ4260" s="63"/>
      <c r="BA4260" s="63"/>
      <c r="BB4260" s="63"/>
      <c r="BC4260" s="63"/>
      <c r="BD4260" s="63"/>
      <c r="BE4260" s="63"/>
      <c r="BF4260" s="63"/>
      <c r="BG4260" s="63"/>
      <c r="BH4260" s="63"/>
      <c r="BI4260" s="63"/>
      <c r="BJ4260" s="63"/>
      <c r="BK4260" s="63"/>
      <c r="BL4260" s="63"/>
      <c r="BM4260" s="63"/>
      <c r="BN4260" s="63"/>
      <c r="BO4260" s="63"/>
      <c r="BP4260" s="63"/>
      <c r="BQ4260" s="63"/>
      <c r="BR4260" s="63"/>
      <c r="BS4260" s="63"/>
      <c r="BT4260" s="63"/>
      <c r="BU4260" s="63"/>
      <c r="BV4260" s="63"/>
      <c r="BW4260" s="63"/>
      <c r="BX4260" s="63"/>
      <c r="BY4260" s="63"/>
      <c r="BZ4260" s="63"/>
      <c r="CA4260" s="63"/>
      <c r="CB4260" s="63"/>
      <c r="CC4260" s="63"/>
      <c r="CD4260" s="63"/>
      <c r="CE4260" s="63"/>
      <c r="CF4260" s="63"/>
      <c r="CG4260" s="63"/>
      <c r="CH4260" s="63"/>
      <c r="CI4260" s="63"/>
      <c r="CJ4260" s="63"/>
      <c r="CK4260" s="63"/>
      <c r="CL4260" s="63"/>
      <c r="CM4260" s="63"/>
      <c r="CN4260" s="63"/>
      <c r="CO4260" s="63"/>
      <c r="CP4260" s="63"/>
      <c r="CR4260" s="227"/>
      <c r="CS4260" s="74"/>
    </row>
    <row r="4261" spans="1:97" s="72" customFormat="1" ht="75.75" customHeight="1">
      <c r="A4261" s="63"/>
      <c r="B4261" s="63"/>
      <c r="C4261" s="63"/>
      <c r="D4261" s="63"/>
      <c r="E4261" s="63"/>
      <c r="F4261" s="63"/>
      <c r="G4261" s="63"/>
      <c r="H4261" s="63"/>
      <c r="I4261" s="63"/>
      <c r="J4261" s="63"/>
      <c r="K4261" s="63"/>
      <c r="L4261" s="63"/>
      <c r="M4261" s="63"/>
      <c r="N4261" s="63"/>
      <c r="O4261" s="63"/>
      <c r="P4261" s="63"/>
      <c r="Q4261" s="63"/>
      <c r="R4261" s="63"/>
      <c r="S4261" s="63"/>
      <c r="T4261" s="63"/>
      <c r="U4261" s="63"/>
      <c r="V4261" s="63"/>
      <c r="W4261" s="63"/>
      <c r="X4261" s="63"/>
      <c r="Y4261" s="63"/>
      <c r="Z4261" s="63"/>
      <c r="AA4261" s="63"/>
      <c r="AB4261" s="63"/>
      <c r="AC4261" s="63"/>
      <c r="AD4261" s="63"/>
      <c r="AE4261" s="63"/>
      <c r="AF4261" s="63"/>
      <c r="AG4261" s="63"/>
      <c r="AH4261" s="63"/>
      <c r="AI4261" s="63"/>
      <c r="AJ4261" s="63"/>
      <c r="AK4261" s="63"/>
      <c r="AL4261" s="63"/>
      <c r="AM4261" s="63"/>
      <c r="AN4261" s="63"/>
      <c r="AO4261" s="63"/>
      <c r="AP4261" s="63"/>
      <c r="AQ4261" s="63"/>
      <c r="AR4261" s="63"/>
      <c r="AS4261" s="63"/>
      <c r="AT4261" s="63"/>
      <c r="AU4261" s="63"/>
      <c r="AV4261" s="63"/>
      <c r="AW4261" s="63"/>
      <c r="AX4261" s="63"/>
      <c r="AY4261" s="63"/>
      <c r="AZ4261" s="63"/>
      <c r="BA4261" s="63"/>
      <c r="BB4261" s="63"/>
      <c r="BC4261" s="63"/>
      <c r="BD4261" s="63"/>
      <c r="BE4261" s="63"/>
      <c r="BF4261" s="63"/>
      <c r="BG4261" s="63"/>
      <c r="BH4261" s="63"/>
      <c r="BI4261" s="63"/>
      <c r="BJ4261" s="63"/>
      <c r="BK4261" s="63"/>
      <c r="BL4261" s="63"/>
      <c r="BM4261" s="63"/>
      <c r="BN4261" s="63"/>
      <c r="BO4261" s="63"/>
      <c r="BP4261" s="63"/>
      <c r="BQ4261" s="63"/>
      <c r="BR4261" s="63"/>
      <c r="BS4261" s="63"/>
      <c r="BT4261" s="63"/>
      <c r="BU4261" s="63"/>
      <c r="BV4261" s="63"/>
      <c r="BW4261" s="63"/>
      <c r="BX4261" s="63"/>
      <c r="BY4261" s="63"/>
      <c r="BZ4261" s="63"/>
      <c r="CA4261" s="63"/>
      <c r="CB4261" s="63"/>
      <c r="CC4261" s="63"/>
      <c r="CD4261" s="63"/>
      <c r="CE4261" s="63"/>
      <c r="CF4261" s="63"/>
      <c r="CG4261" s="63"/>
      <c r="CH4261" s="63"/>
      <c r="CI4261" s="63"/>
      <c r="CJ4261" s="63"/>
      <c r="CK4261" s="63"/>
      <c r="CL4261" s="63"/>
      <c r="CM4261" s="63"/>
      <c r="CN4261" s="63"/>
      <c r="CO4261" s="63"/>
      <c r="CP4261" s="63"/>
      <c r="CR4261" s="227"/>
      <c r="CS4261" s="74"/>
    </row>
    <row r="4262" spans="1:97" s="72" customFormat="1" ht="75.75" customHeight="1">
      <c r="A4262" s="63"/>
      <c r="B4262" s="63"/>
      <c r="C4262" s="63"/>
      <c r="D4262" s="63"/>
      <c r="E4262" s="63"/>
      <c r="F4262" s="63"/>
      <c r="G4262" s="63"/>
      <c r="H4262" s="63"/>
      <c r="I4262" s="63"/>
      <c r="J4262" s="63"/>
      <c r="K4262" s="63"/>
      <c r="L4262" s="63"/>
      <c r="M4262" s="63"/>
      <c r="N4262" s="63"/>
      <c r="O4262" s="63"/>
      <c r="P4262" s="63"/>
      <c r="Q4262" s="63"/>
      <c r="R4262" s="63"/>
      <c r="S4262" s="63"/>
      <c r="T4262" s="63"/>
      <c r="U4262" s="63"/>
      <c r="V4262" s="63"/>
      <c r="W4262" s="63"/>
      <c r="X4262" s="63"/>
      <c r="Y4262" s="63"/>
      <c r="Z4262" s="63"/>
      <c r="AA4262" s="63"/>
      <c r="AB4262" s="63"/>
      <c r="AC4262" s="63"/>
      <c r="AD4262" s="63"/>
      <c r="AE4262" s="63"/>
      <c r="AF4262" s="63"/>
      <c r="AG4262" s="63"/>
      <c r="AH4262" s="63"/>
      <c r="AI4262" s="63"/>
      <c r="AJ4262" s="63"/>
      <c r="AK4262" s="63"/>
      <c r="AL4262" s="63"/>
      <c r="AM4262" s="63"/>
      <c r="AN4262" s="63"/>
      <c r="AO4262" s="63"/>
      <c r="AP4262" s="63"/>
      <c r="AQ4262" s="63"/>
      <c r="AR4262" s="63"/>
      <c r="AS4262" s="63"/>
      <c r="AT4262" s="63"/>
      <c r="AU4262" s="63"/>
      <c r="AV4262" s="63"/>
      <c r="AW4262" s="63"/>
      <c r="AX4262" s="63"/>
      <c r="AY4262" s="63"/>
      <c r="AZ4262" s="63"/>
      <c r="BA4262" s="63"/>
      <c r="BB4262" s="63"/>
      <c r="BC4262" s="63"/>
      <c r="BD4262" s="63"/>
      <c r="BE4262" s="63"/>
      <c r="BF4262" s="63"/>
      <c r="BG4262" s="63"/>
      <c r="BH4262" s="63"/>
      <c r="BI4262" s="63"/>
      <c r="BJ4262" s="63"/>
      <c r="BK4262" s="63"/>
      <c r="BL4262" s="63"/>
      <c r="BM4262" s="63"/>
      <c r="BN4262" s="63"/>
      <c r="BO4262" s="63"/>
      <c r="BP4262" s="63"/>
      <c r="BQ4262" s="63"/>
      <c r="BR4262" s="63"/>
      <c r="BS4262" s="63"/>
      <c r="BT4262" s="63"/>
      <c r="BU4262" s="63"/>
      <c r="BV4262" s="63"/>
      <c r="BW4262" s="63"/>
      <c r="BX4262" s="63"/>
      <c r="BY4262" s="63"/>
      <c r="BZ4262" s="63"/>
      <c r="CA4262" s="63"/>
      <c r="CB4262" s="63"/>
      <c r="CC4262" s="63"/>
      <c r="CD4262" s="63"/>
      <c r="CE4262" s="63"/>
      <c r="CF4262" s="63"/>
      <c r="CG4262" s="63"/>
      <c r="CH4262" s="63"/>
      <c r="CI4262" s="63"/>
      <c r="CJ4262" s="63"/>
      <c r="CK4262" s="63"/>
      <c r="CL4262" s="63"/>
      <c r="CM4262" s="63"/>
      <c r="CN4262" s="63"/>
      <c r="CO4262" s="63"/>
      <c r="CP4262" s="63"/>
      <c r="CR4262" s="227"/>
      <c r="CS4262" s="74"/>
    </row>
    <row r="4263" spans="1:97" s="72" customFormat="1" ht="75.75" customHeight="1">
      <c r="A4263" s="63"/>
      <c r="B4263" s="63"/>
      <c r="C4263" s="63"/>
      <c r="D4263" s="63"/>
      <c r="E4263" s="63"/>
      <c r="F4263" s="63"/>
      <c r="G4263" s="63"/>
      <c r="H4263" s="63"/>
      <c r="I4263" s="63"/>
      <c r="J4263" s="63"/>
      <c r="K4263" s="63"/>
      <c r="L4263" s="63"/>
      <c r="M4263" s="63"/>
      <c r="N4263" s="63"/>
      <c r="O4263" s="63"/>
      <c r="P4263" s="63"/>
      <c r="Q4263" s="63"/>
      <c r="R4263" s="63"/>
      <c r="S4263" s="63"/>
      <c r="T4263" s="63"/>
      <c r="U4263" s="63"/>
      <c r="V4263" s="63"/>
      <c r="W4263" s="63"/>
      <c r="X4263" s="63"/>
      <c r="Y4263" s="63"/>
      <c r="Z4263" s="63"/>
      <c r="AA4263" s="63"/>
      <c r="AB4263" s="63"/>
      <c r="AC4263" s="63"/>
      <c r="AD4263" s="63"/>
      <c r="AE4263" s="63"/>
      <c r="AF4263" s="63"/>
      <c r="AG4263" s="63"/>
      <c r="AH4263" s="63"/>
      <c r="AI4263" s="63"/>
      <c r="AJ4263" s="63"/>
      <c r="AK4263" s="63"/>
      <c r="AL4263" s="63"/>
      <c r="AM4263" s="63"/>
      <c r="AN4263" s="63"/>
      <c r="AO4263" s="63"/>
      <c r="AP4263" s="63"/>
      <c r="AQ4263" s="63"/>
      <c r="AR4263" s="63"/>
      <c r="AS4263" s="63"/>
      <c r="AT4263" s="63"/>
      <c r="AU4263" s="63"/>
      <c r="AV4263" s="63"/>
      <c r="AW4263" s="63"/>
      <c r="AX4263" s="63"/>
      <c r="AY4263" s="63"/>
      <c r="AZ4263" s="63"/>
      <c r="BA4263" s="63"/>
      <c r="BB4263" s="63"/>
      <c r="BC4263" s="63"/>
      <c r="BD4263" s="63"/>
      <c r="BE4263" s="63"/>
      <c r="BF4263" s="63"/>
      <c r="BG4263" s="63"/>
      <c r="BH4263" s="63"/>
      <c r="BI4263" s="63"/>
      <c r="BJ4263" s="63"/>
      <c r="BK4263" s="63"/>
      <c r="BL4263" s="63"/>
      <c r="BM4263" s="63"/>
      <c r="BN4263" s="63"/>
      <c r="BO4263" s="63"/>
      <c r="BP4263" s="63"/>
      <c r="BQ4263" s="63"/>
      <c r="BR4263" s="63"/>
      <c r="BS4263" s="63"/>
      <c r="BT4263" s="63"/>
      <c r="BU4263" s="63"/>
      <c r="BV4263" s="63"/>
      <c r="BW4263" s="63"/>
      <c r="BX4263" s="63"/>
      <c r="BY4263" s="63"/>
      <c r="BZ4263" s="63"/>
      <c r="CA4263" s="63"/>
      <c r="CB4263" s="63"/>
      <c r="CC4263" s="63"/>
      <c r="CD4263" s="63"/>
      <c r="CE4263" s="63"/>
      <c r="CF4263" s="63"/>
      <c r="CG4263" s="63"/>
      <c r="CH4263" s="63"/>
      <c r="CI4263" s="63"/>
      <c r="CJ4263" s="63"/>
      <c r="CK4263" s="63"/>
      <c r="CL4263" s="63"/>
      <c r="CM4263" s="63"/>
      <c r="CN4263" s="63"/>
      <c r="CO4263" s="63"/>
      <c r="CP4263" s="63"/>
      <c r="CR4263" s="227"/>
      <c r="CS4263" s="74"/>
    </row>
    <row r="4264" spans="1:97" s="72" customFormat="1" ht="75.75" customHeight="1">
      <c r="A4264" s="63"/>
      <c r="B4264" s="63"/>
      <c r="C4264" s="63"/>
      <c r="D4264" s="63"/>
      <c r="E4264" s="63"/>
      <c r="F4264" s="63"/>
      <c r="G4264" s="63"/>
      <c r="H4264" s="63"/>
      <c r="I4264" s="63"/>
      <c r="J4264" s="63"/>
      <c r="K4264" s="63"/>
      <c r="L4264" s="63"/>
      <c r="M4264" s="63"/>
      <c r="N4264" s="63"/>
      <c r="O4264" s="63"/>
      <c r="P4264" s="63"/>
      <c r="Q4264" s="63"/>
      <c r="R4264" s="63"/>
      <c r="S4264" s="63"/>
      <c r="T4264" s="63"/>
      <c r="U4264" s="63"/>
      <c r="V4264" s="63"/>
      <c r="W4264" s="63"/>
      <c r="X4264" s="63"/>
      <c r="Y4264" s="63"/>
      <c r="Z4264" s="63"/>
      <c r="AA4264" s="63"/>
      <c r="AB4264" s="63"/>
      <c r="AC4264" s="63"/>
      <c r="AD4264" s="63"/>
      <c r="AE4264" s="63"/>
      <c r="AF4264" s="63"/>
      <c r="AG4264" s="63"/>
      <c r="AH4264" s="63"/>
      <c r="AI4264" s="63"/>
      <c r="AJ4264" s="63"/>
      <c r="AK4264" s="63"/>
      <c r="AL4264" s="63"/>
      <c r="AM4264" s="63"/>
      <c r="AN4264" s="63"/>
      <c r="AO4264" s="63"/>
      <c r="AP4264" s="63"/>
      <c r="AQ4264" s="63"/>
      <c r="AR4264" s="63"/>
      <c r="AS4264" s="63"/>
      <c r="AT4264" s="63"/>
      <c r="AU4264" s="63"/>
      <c r="AV4264" s="63"/>
      <c r="AW4264" s="63"/>
      <c r="AX4264" s="63"/>
      <c r="AY4264" s="63"/>
      <c r="AZ4264" s="63"/>
      <c r="BA4264" s="63"/>
      <c r="BB4264" s="63"/>
      <c r="BC4264" s="63"/>
      <c r="BD4264" s="63"/>
      <c r="BE4264" s="63"/>
      <c r="BF4264" s="63"/>
      <c r="BG4264" s="63"/>
      <c r="BH4264" s="63"/>
      <c r="BI4264" s="63"/>
      <c r="BJ4264" s="63"/>
      <c r="BK4264" s="63"/>
      <c r="BL4264" s="63"/>
      <c r="BM4264" s="63"/>
      <c r="BN4264" s="63"/>
      <c r="BO4264" s="63"/>
      <c r="BP4264" s="63"/>
      <c r="BQ4264" s="63"/>
      <c r="BR4264" s="63"/>
      <c r="BS4264" s="63"/>
      <c r="BT4264" s="63"/>
      <c r="BU4264" s="63"/>
      <c r="BV4264" s="63"/>
      <c r="BW4264" s="63"/>
      <c r="BX4264" s="63"/>
      <c r="BY4264" s="63"/>
      <c r="BZ4264" s="63"/>
      <c r="CA4264" s="63"/>
      <c r="CB4264" s="63"/>
      <c r="CC4264" s="63"/>
      <c r="CD4264" s="63"/>
      <c r="CE4264" s="63"/>
      <c r="CF4264" s="63"/>
      <c r="CG4264" s="63"/>
      <c r="CH4264" s="63"/>
      <c r="CI4264" s="63"/>
      <c r="CJ4264" s="63"/>
      <c r="CK4264" s="63"/>
      <c r="CL4264" s="63"/>
      <c r="CM4264" s="63"/>
      <c r="CN4264" s="63"/>
      <c r="CO4264" s="63"/>
      <c r="CP4264" s="63"/>
      <c r="CR4264" s="227"/>
      <c r="CS4264" s="74"/>
    </row>
    <row r="4265" spans="1:97" s="72" customFormat="1" ht="75.75" customHeight="1">
      <c r="A4265" s="63"/>
      <c r="B4265" s="63"/>
      <c r="C4265" s="63"/>
      <c r="D4265" s="63"/>
      <c r="E4265" s="63"/>
      <c r="F4265" s="63"/>
      <c r="G4265" s="63"/>
      <c r="H4265" s="63"/>
      <c r="I4265" s="63"/>
      <c r="J4265" s="63"/>
      <c r="K4265" s="63"/>
      <c r="L4265" s="63"/>
      <c r="M4265" s="63"/>
      <c r="N4265" s="63"/>
      <c r="O4265" s="63"/>
      <c r="P4265" s="63"/>
      <c r="Q4265" s="63"/>
      <c r="R4265" s="63"/>
      <c r="S4265" s="63"/>
      <c r="T4265" s="63"/>
      <c r="U4265" s="63"/>
      <c r="V4265" s="63"/>
      <c r="W4265" s="63"/>
      <c r="X4265" s="63"/>
      <c r="Y4265" s="63"/>
      <c r="Z4265" s="63"/>
      <c r="AA4265" s="63"/>
      <c r="AB4265" s="63"/>
      <c r="AC4265" s="63"/>
      <c r="AD4265" s="63"/>
      <c r="AE4265" s="63"/>
      <c r="AF4265" s="63"/>
      <c r="AG4265" s="63"/>
      <c r="AH4265" s="63"/>
      <c r="AI4265" s="63"/>
      <c r="AJ4265" s="63"/>
      <c r="AK4265" s="63"/>
      <c r="AL4265" s="63"/>
      <c r="AM4265" s="63"/>
      <c r="AN4265" s="63"/>
      <c r="AO4265" s="63"/>
      <c r="AP4265" s="63"/>
      <c r="AQ4265" s="63"/>
      <c r="AR4265" s="63"/>
      <c r="AS4265" s="63"/>
      <c r="AT4265" s="63"/>
      <c r="AU4265" s="63"/>
      <c r="AV4265" s="63"/>
      <c r="AW4265" s="63"/>
      <c r="AX4265" s="63"/>
      <c r="AY4265" s="63"/>
      <c r="AZ4265" s="63"/>
      <c r="BA4265" s="63"/>
      <c r="BB4265" s="63"/>
      <c r="BC4265" s="63"/>
      <c r="BD4265" s="63"/>
      <c r="BE4265" s="63"/>
      <c r="BF4265" s="63"/>
      <c r="BG4265" s="63"/>
      <c r="BH4265" s="63"/>
      <c r="BI4265" s="63"/>
      <c r="BJ4265" s="63"/>
      <c r="BK4265" s="63"/>
      <c r="BL4265" s="63"/>
      <c r="BM4265" s="63"/>
      <c r="BN4265" s="63"/>
      <c r="BO4265" s="63"/>
      <c r="BP4265" s="63"/>
      <c r="BQ4265" s="63"/>
      <c r="BR4265" s="63"/>
      <c r="BS4265" s="63"/>
      <c r="BT4265" s="63"/>
      <c r="BU4265" s="63"/>
      <c r="BV4265" s="63"/>
      <c r="BW4265" s="63"/>
      <c r="BX4265" s="63"/>
      <c r="BY4265" s="63"/>
      <c r="BZ4265" s="63"/>
      <c r="CA4265" s="63"/>
      <c r="CB4265" s="63"/>
      <c r="CC4265" s="63"/>
      <c r="CD4265" s="63"/>
      <c r="CE4265" s="63"/>
      <c r="CF4265" s="63"/>
      <c r="CG4265" s="63"/>
      <c r="CH4265" s="63"/>
      <c r="CI4265" s="63"/>
      <c r="CJ4265" s="63"/>
      <c r="CK4265" s="63"/>
      <c r="CL4265" s="63"/>
      <c r="CM4265" s="63"/>
      <c r="CN4265" s="63"/>
      <c r="CO4265" s="63"/>
      <c r="CP4265" s="63"/>
      <c r="CR4265" s="227"/>
      <c r="CS4265" s="74"/>
    </row>
    <row r="4266" spans="1:97" s="72" customFormat="1" ht="75.75" customHeight="1">
      <c r="A4266" s="63"/>
      <c r="B4266" s="63"/>
      <c r="C4266" s="63"/>
      <c r="D4266" s="63"/>
      <c r="E4266" s="63"/>
      <c r="F4266" s="63"/>
      <c r="G4266" s="63"/>
      <c r="H4266" s="63"/>
      <c r="I4266" s="63"/>
      <c r="J4266" s="63"/>
      <c r="K4266" s="63"/>
      <c r="L4266" s="63"/>
      <c r="M4266" s="63"/>
      <c r="N4266" s="63"/>
      <c r="O4266" s="63"/>
      <c r="P4266" s="63"/>
      <c r="Q4266" s="63"/>
      <c r="R4266" s="63"/>
      <c r="S4266" s="63"/>
      <c r="T4266" s="63"/>
      <c r="U4266" s="63"/>
      <c r="V4266" s="63"/>
      <c r="W4266" s="63"/>
      <c r="X4266" s="63"/>
      <c r="Y4266" s="63"/>
      <c r="Z4266" s="63"/>
      <c r="AA4266" s="63"/>
      <c r="AB4266" s="63"/>
      <c r="AC4266" s="63"/>
      <c r="AD4266" s="63"/>
      <c r="AE4266" s="63"/>
      <c r="AF4266" s="63"/>
      <c r="AG4266" s="63"/>
      <c r="AH4266" s="63"/>
      <c r="AI4266" s="63"/>
      <c r="AJ4266" s="63"/>
      <c r="AK4266" s="63"/>
      <c r="AL4266" s="63"/>
      <c r="AM4266" s="63"/>
      <c r="AN4266" s="63"/>
      <c r="AO4266" s="63"/>
      <c r="AP4266" s="63"/>
      <c r="AQ4266" s="63"/>
      <c r="AR4266" s="63"/>
      <c r="AS4266" s="63"/>
      <c r="AT4266" s="63"/>
      <c r="AU4266" s="63"/>
      <c r="AV4266" s="63"/>
      <c r="AW4266" s="63"/>
      <c r="AX4266" s="63"/>
      <c r="AY4266" s="63"/>
      <c r="AZ4266" s="63"/>
      <c r="BA4266" s="63"/>
      <c r="BB4266" s="63"/>
      <c r="BC4266" s="63"/>
      <c r="BD4266" s="63"/>
      <c r="BE4266" s="63"/>
      <c r="BF4266" s="63"/>
      <c r="BG4266" s="63"/>
      <c r="BH4266" s="63"/>
      <c r="BI4266" s="63"/>
      <c r="BJ4266" s="63"/>
      <c r="BK4266" s="63"/>
      <c r="BL4266" s="63"/>
      <c r="BM4266" s="63"/>
      <c r="BN4266" s="63"/>
      <c r="BO4266" s="63"/>
      <c r="BP4266" s="63"/>
      <c r="BQ4266" s="63"/>
      <c r="BR4266" s="63"/>
      <c r="BS4266" s="63"/>
      <c r="BT4266" s="63"/>
      <c r="BU4266" s="63"/>
      <c r="BV4266" s="63"/>
      <c r="BW4266" s="63"/>
      <c r="BX4266" s="63"/>
      <c r="BY4266" s="63"/>
      <c r="BZ4266" s="63"/>
      <c r="CA4266" s="63"/>
      <c r="CB4266" s="63"/>
      <c r="CC4266" s="63"/>
      <c r="CD4266" s="63"/>
      <c r="CE4266" s="63"/>
      <c r="CF4266" s="63"/>
      <c r="CG4266" s="63"/>
      <c r="CH4266" s="63"/>
      <c r="CI4266" s="63"/>
      <c r="CJ4266" s="63"/>
      <c r="CK4266" s="63"/>
      <c r="CL4266" s="63"/>
      <c r="CM4266" s="63"/>
      <c r="CN4266" s="63"/>
      <c r="CO4266" s="63"/>
      <c r="CP4266" s="63"/>
      <c r="CR4266" s="227"/>
      <c r="CS4266" s="74"/>
    </row>
    <row r="4267" spans="1:97" s="72" customFormat="1" ht="75.75" customHeight="1">
      <c r="A4267" s="63"/>
      <c r="B4267" s="63"/>
      <c r="C4267" s="63"/>
      <c r="D4267" s="63"/>
      <c r="E4267" s="63"/>
      <c r="F4267" s="63"/>
      <c r="G4267" s="63"/>
      <c r="H4267" s="63"/>
      <c r="I4267" s="63"/>
      <c r="J4267" s="63"/>
      <c r="K4267" s="63"/>
      <c r="L4267" s="63"/>
      <c r="M4267" s="63"/>
      <c r="N4267" s="63"/>
      <c r="O4267" s="63"/>
      <c r="P4267" s="63"/>
      <c r="Q4267" s="63"/>
      <c r="R4267" s="63"/>
      <c r="S4267" s="63"/>
      <c r="T4267" s="63"/>
      <c r="U4267" s="63"/>
      <c r="V4267" s="63"/>
      <c r="W4267" s="63"/>
      <c r="X4267" s="63"/>
      <c r="Y4267" s="63"/>
      <c r="Z4267" s="63"/>
      <c r="AA4267" s="63"/>
      <c r="AB4267" s="63"/>
      <c r="AC4267" s="63"/>
      <c r="AD4267" s="63"/>
      <c r="AE4267" s="63"/>
      <c r="AF4267" s="63"/>
      <c r="AG4267" s="63"/>
      <c r="AH4267" s="63"/>
      <c r="AI4267" s="63"/>
      <c r="AJ4267" s="63"/>
      <c r="AK4267" s="63"/>
      <c r="AL4267" s="63"/>
      <c r="AM4267" s="63"/>
      <c r="AN4267" s="63"/>
      <c r="AO4267" s="63"/>
      <c r="AP4267" s="63"/>
      <c r="AQ4267" s="63"/>
      <c r="AR4267" s="63"/>
      <c r="AS4267" s="63"/>
      <c r="AT4267" s="63"/>
      <c r="AU4267" s="63"/>
      <c r="AV4267" s="63"/>
      <c r="AW4267" s="63"/>
      <c r="AX4267" s="63"/>
      <c r="AY4267" s="63"/>
      <c r="AZ4267" s="63"/>
      <c r="BA4267" s="63"/>
      <c r="BB4267" s="63"/>
      <c r="BC4267" s="63"/>
      <c r="BD4267" s="63"/>
      <c r="BE4267" s="63"/>
      <c r="BF4267" s="63"/>
      <c r="BG4267" s="63"/>
      <c r="BH4267" s="63"/>
      <c r="BI4267" s="63"/>
      <c r="BJ4267" s="63"/>
      <c r="BK4267" s="63"/>
      <c r="BL4267" s="63"/>
      <c r="BM4267" s="63"/>
      <c r="BN4267" s="63"/>
      <c r="BO4267" s="63"/>
      <c r="BP4267" s="63"/>
      <c r="BQ4267" s="63"/>
      <c r="BR4267" s="63"/>
      <c r="BS4267" s="63"/>
      <c r="BT4267" s="63"/>
      <c r="BU4267" s="63"/>
      <c r="BV4267" s="63"/>
      <c r="BW4267" s="63"/>
      <c r="BX4267" s="63"/>
      <c r="BY4267" s="63"/>
      <c r="BZ4267" s="63"/>
      <c r="CA4267" s="63"/>
      <c r="CB4267" s="63"/>
      <c r="CC4267" s="63"/>
      <c r="CD4267" s="63"/>
      <c r="CE4267" s="63"/>
      <c r="CF4267" s="63"/>
      <c r="CG4267" s="63"/>
      <c r="CH4267" s="63"/>
      <c r="CI4267" s="63"/>
      <c r="CJ4267" s="63"/>
      <c r="CK4267" s="63"/>
      <c r="CL4267" s="63"/>
      <c r="CM4267" s="63"/>
      <c r="CN4267" s="63"/>
      <c r="CO4267" s="63"/>
      <c r="CP4267" s="63"/>
      <c r="CR4267" s="227"/>
      <c r="CS4267" s="74"/>
    </row>
    <row r="4268" spans="1:97" s="72" customFormat="1" ht="75.75" customHeight="1">
      <c r="A4268" s="63"/>
      <c r="B4268" s="63"/>
      <c r="C4268" s="63"/>
      <c r="D4268" s="63"/>
      <c r="E4268" s="63"/>
      <c r="F4268" s="63"/>
      <c r="G4268" s="63"/>
      <c r="H4268" s="63"/>
      <c r="I4268" s="63"/>
      <c r="J4268" s="63"/>
      <c r="K4268" s="63"/>
      <c r="L4268" s="63"/>
      <c r="M4268" s="63"/>
      <c r="N4268" s="63"/>
      <c r="O4268" s="63"/>
      <c r="P4268" s="63"/>
      <c r="Q4268" s="63"/>
      <c r="R4268" s="63"/>
      <c r="S4268" s="63"/>
      <c r="T4268" s="63"/>
      <c r="U4268" s="63"/>
      <c r="V4268" s="63"/>
      <c r="W4268" s="63"/>
      <c r="X4268" s="63"/>
      <c r="Y4268" s="63"/>
      <c r="Z4268" s="63"/>
      <c r="AA4268" s="63"/>
      <c r="AB4268" s="63"/>
      <c r="AC4268" s="63"/>
      <c r="AD4268" s="63"/>
      <c r="AE4268" s="63"/>
      <c r="AF4268" s="63"/>
      <c r="AG4268" s="63"/>
      <c r="AH4268" s="63"/>
      <c r="AI4268" s="63"/>
      <c r="AJ4268" s="63"/>
      <c r="AK4268" s="63"/>
      <c r="AL4268" s="63"/>
      <c r="AM4268" s="63"/>
      <c r="AN4268" s="63"/>
      <c r="AO4268" s="63"/>
      <c r="AP4268" s="63"/>
      <c r="AQ4268" s="63"/>
      <c r="AR4268" s="63"/>
      <c r="AS4268" s="63"/>
      <c r="AT4268" s="63"/>
      <c r="AU4268" s="63"/>
      <c r="AV4268" s="63"/>
      <c r="AW4268" s="63"/>
      <c r="AX4268" s="63"/>
      <c r="AY4268" s="63"/>
      <c r="AZ4268" s="63"/>
      <c r="BA4268" s="63"/>
      <c r="BB4268" s="63"/>
      <c r="BC4268" s="63"/>
      <c r="BD4268" s="63"/>
      <c r="BE4268" s="63"/>
      <c r="BF4268" s="63"/>
      <c r="BG4268" s="63"/>
      <c r="BH4268" s="63"/>
      <c r="BI4268" s="63"/>
      <c r="BJ4268" s="63"/>
      <c r="BK4268" s="63"/>
      <c r="BL4268" s="63"/>
      <c r="BM4268" s="63"/>
      <c r="BN4268" s="63"/>
      <c r="BO4268" s="63"/>
      <c r="BP4268" s="63"/>
      <c r="BQ4268" s="63"/>
      <c r="BR4268" s="63"/>
      <c r="BS4268" s="63"/>
      <c r="BT4268" s="63"/>
      <c r="BU4268" s="63"/>
      <c r="BV4268" s="63"/>
      <c r="BW4268" s="63"/>
      <c r="BX4268" s="63"/>
      <c r="BY4268" s="63"/>
      <c r="BZ4268" s="63"/>
      <c r="CA4268" s="63"/>
      <c r="CB4268" s="63"/>
      <c r="CC4268" s="63"/>
      <c r="CD4268" s="63"/>
      <c r="CE4268" s="63"/>
      <c r="CF4268" s="63"/>
      <c r="CG4268" s="63"/>
      <c r="CH4268" s="63"/>
      <c r="CI4268" s="63"/>
      <c r="CJ4268" s="63"/>
      <c r="CK4268" s="63"/>
      <c r="CL4268" s="63"/>
      <c r="CM4268" s="63"/>
      <c r="CN4268" s="63"/>
      <c r="CO4268" s="63"/>
      <c r="CP4268" s="63"/>
      <c r="CR4268" s="227"/>
      <c r="CS4268" s="74"/>
    </row>
    <row r="4269" spans="1:97" s="72" customFormat="1" ht="75.75" customHeight="1">
      <c r="A4269" s="63"/>
      <c r="B4269" s="63"/>
      <c r="C4269" s="63"/>
      <c r="D4269" s="63"/>
      <c r="E4269" s="63"/>
      <c r="F4269" s="63"/>
      <c r="G4269" s="63"/>
      <c r="H4269" s="63"/>
      <c r="I4269" s="63"/>
      <c r="J4269" s="63"/>
      <c r="K4269" s="63"/>
      <c r="L4269" s="63"/>
      <c r="M4269" s="63"/>
      <c r="N4269" s="63"/>
      <c r="O4269" s="63"/>
      <c r="P4269" s="63"/>
      <c r="Q4269" s="63"/>
      <c r="R4269" s="63"/>
      <c r="S4269" s="63"/>
      <c r="T4269" s="63"/>
      <c r="U4269" s="63"/>
      <c r="V4269" s="63"/>
      <c r="W4269" s="63"/>
      <c r="X4269" s="63"/>
      <c r="Y4269" s="63"/>
      <c r="Z4269" s="63"/>
      <c r="AA4269" s="63"/>
      <c r="AB4269" s="63"/>
      <c r="AC4269" s="63"/>
      <c r="AD4269" s="63"/>
      <c r="AE4269" s="63"/>
      <c r="AF4269" s="63"/>
      <c r="AG4269" s="63"/>
      <c r="AH4269" s="63"/>
      <c r="AI4269" s="63"/>
      <c r="AJ4269" s="63"/>
      <c r="AK4269" s="63"/>
      <c r="AL4269" s="63"/>
      <c r="AM4269" s="63"/>
      <c r="AN4269" s="63"/>
      <c r="AO4269" s="63"/>
      <c r="AP4269" s="63"/>
      <c r="AQ4269" s="63"/>
      <c r="AR4269" s="63"/>
      <c r="AS4269" s="63"/>
      <c r="AT4269" s="63"/>
      <c r="AU4269" s="63"/>
      <c r="AV4269" s="63"/>
      <c r="AW4269" s="63"/>
      <c r="AX4269" s="63"/>
      <c r="AY4269" s="63"/>
      <c r="AZ4269" s="63"/>
      <c r="BA4269" s="63"/>
      <c r="BB4269" s="63"/>
      <c r="BC4269" s="63"/>
      <c r="BD4269" s="63"/>
      <c r="BE4269" s="63"/>
      <c r="BF4269" s="63"/>
      <c r="BG4269" s="63"/>
      <c r="BH4269" s="63"/>
      <c r="BI4269" s="63"/>
      <c r="BJ4269" s="63"/>
      <c r="BK4269" s="63"/>
      <c r="BL4269" s="63"/>
      <c r="BM4269" s="63"/>
      <c r="BN4269" s="63"/>
      <c r="BO4269" s="63"/>
      <c r="BP4269" s="63"/>
      <c r="BQ4269" s="63"/>
      <c r="BR4269" s="63"/>
      <c r="BS4269" s="63"/>
      <c r="BT4269" s="63"/>
      <c r="BU4269" s="63"/>
      <c r="BV4269" s="63"/>
      <c r="BW4269" s="63"/>
      <c r="BX4269" s="63"/>
      <c r="BY4269" s="63"/>
      <c r="BZ4269" s="63"/>
      <c r="CA4269" s="63"/>
      <c r="CB4269" s="63"/>
      <c r="CC4269" s="63"/>
      <c r="CD4269" s="63"/>
      <c r="CE4269" s="63"/>
      <c r="CF4269" s="63"/>
      <c r="CG4269" s="63"/>
      <c r="CH4269" s="63"/>
      <c r="CI4269" s="63"/>
      <c r="CJ4269" s="63"/>
      <c r="CK4269" s="63"/>
      <c r="CL4269" s="63"/>
      <c r="CM4269" s="63"/>
      <c r="CN4269" s="63"/>
      <c r="CO4269" s="63"/>
      <c r="CP4269" s="63"/>
      <c r="CR4269" s="227"/>
      <c r="CS4269" s="74"/>
    </row>
    <row r="4270" spans="1:97" s="72" customFormat="1" ht="75.75" customHeight="1">
      <c r="A4270" s="63"/>
      <c r="B4270" s="63"/>
      <c r="C4270" s="63"/>
      <c r="D4270" s="63"/>
      <c r="E4270" s="63"/>
      <c r="F4270" s="63"/>
      <c r="G4270" s="63"/>
      <c r="H4270" s="63"/>
      <c r="I4270" s="63"/>
      <c r="J4270" s="63"/>
      <c r="K4270" s="63"/>
      <c r="L4270" s="63"/>
      <c r="M4270" s="63"/>
      <c r="N4270" s="63"/>
      <c r="O4270" s="63"/>
      <c r="P4270" s="63"/>
      <c r="Q4270" s="63"/>
      <c r="R4270" s="63"/>
      <c r="S4270" s="63"/>
      <c r="T4270" s="63"/>
      <c r="U4270" s="63"/>
      <c r="V4270" s="63"/>
      <c r="W4270" s="63"/>
      <c r="X4270" s="63"/>
      <c r="Y4270" s="63"/>
      <c r="Z4270" s="63"/>
      <c r="AA4270" s="63"/>
      <c r="AB4270" s="63"/>
      <c r="AC4270" s="63"/>
      <c r="AD4270" s="63"/>
      <c r="AE4270" s="63"/>
      <c r="AF4270" s="63"/>
      <c r="AG4270" s="63"/>
      <c r="AH4270" s="63"/>
      <c r="AI4270" s="63"/>
      <c r="AJ4270" s="63"/>
      <c r="AK4270" s="63"/>
      <c r="AL4270" s="63"/>
      <c r="AM4270" s="63"/>
      <c r="AN4270" s="63"/>
      <c r="AO4270" s="63"/>
      <c r="AP4270" s="63"/>
      <c r="AQ4270" s="63"/>
      <c r="AR4270" s="63"/>
      <c r="AS4270" s="63"/>
      <c r="AT4270" s="63"/>
      <c r="AU4270" s="63"/>
      <c r="AV4270" s="63"/>
      <c r="AW4270" s="63"/>
      <c r="AX4270" s="63"/>
      <c r="AY4270" s="63"/>
      <c r="AZ4270" s="63"/>
      <c r="BA4270" s="63"/>
      <c r="BB4270" s="63"/>
      <c r="BC4270" s="63"/>
      <c r="BD4270" s="63"/>
      <c r="BE4270" s="63"/>
      <c r="BF4270" s="63"/>
      <c r="BG4270" s="63"/>
      <c r="BH4270" s="63"/>
      <c r="BI4270" s="63"/>
      <c r="BJ4270" s="63"/>
      <c r="BK4270" s="63"/>
      <c r="BL4270" s="63"/>
      <c r="BM4270" s="63"/>
      <c r="BN4270" s="63"/>
      <c r="BO4270" s="63"/>
      <c r="BP4270" s="63"/>
      <c r="BQ4270" s="63"/>
      <c r="BR4270" s="63"/>
      <c r="BS4270" s="63"/>
      <c r="BT4270" s="63"/>
      <c r="BU4270" s="63"/>
      <c r="BV4270" s="63"/>
      <c r="BW4270" s="63"/>
      <c r="BX4270" s="63"/>
      <c r="BY4270" s="63"/>
      <c r="BZ4270" s="63"/>
      <c r="CA4270" s="63"/>
      <c r="CB4270" s="63"/>
      <c r="CC4270" s="63"/>
      <c r="CD4270" s="63"/>
      <c r="CE4270" s="63"/>
      <c r="CF4270" s="63"/>
      <c r="CG4270" s="63"/>
      <c r="CH4270" s="63"/>
      <c r="CI4270" s="63"/>
      <c r="CJ4270" s="63"/>
      <c r="CK4270" s="63"/>
      <c r="CL4270" s="63"/>
      <c r="CM4270" s="63"/>
      <c r="CN4270" s="63"/>
      <c r="CO4270" s="63"/>
      <c r="CP4270" s="63"/>
      <c r="CR4270" s="227"/>
      <c r="CS4270" s="74"/>
    </row>
    <row r="4271" spans="1:97" s="72" customFormat="1" ht="75.75" customHeight="1">
      <c r="A4271" s="63"/>
      <c r="B4271" s="63"/>
      <c r="C4271" s="63"/>
      <c r="D4271" s="63"/>
      <c r="E4271" s="63"/>
      <c r="F4271" s="63"/>
      <c r="G4271" s="63"/>
      <c r="H4271" s="63"/>
      <c r="I4271" s="63"/>
      <c r="J4271" s="63"/>
      <c r="K4271" s="63"/>
      <c r="L4271" s="63"/>
      <c r="M4271" s="63"/>
      <c r="N4271" s="63"/>
      <c r="O4271" s="63"/>
      <c r="P4271" s="63"/>
      <c r="Q4271" s="63"/>
      <c r="R4271" s="63"/>
      <c r="S4271" s="63"/>
      <c r="T4271" s="63"/>
      <c r="U4271" s="63"/>
      <c r="V4271" s="63"/>
      <c r="W4271" s="63"/>
      <c r="X4271" s="63"/>
      <c r="Y4271" s="63"/>
      <c r="Z4271" s="63"/>
      <c r="AA4271" s="63"/>
      <c r="AB4271" s="63"/>
      <c r="AC4271" s="63"/>
      <c r="AD4271" s="63"/>
      <c r="AE4271" s="63"/>
      <c r="AF4271" s="63"/>
      <c r="AG4271" s="63"/>
      <c r="AH4271" s="63"/>
      <c r="AI4271" s="63"/>
      <c r="AJ4271" s="63"/>
      <c r="AK4271" s="63"/>
      <c r="AL4271" s="63"/>
      <c r="AM4271" s="63"/>
      <c r="AN4271" s="63"/>
      <c r="AO4271" s="63"/>
      <c r="AP4271" s="63"/>
      <c r="AQ4271" s="63"/>
      <c r="AR4271" s="63"/>
      <c r="AS4271" s="63"/>
      <c r="AT4271" s="63"/>
      <c r="AU4271" s="63"/>
      <c r="AV4271" s="63"/>
      <c r="AW4271" s="63"/>
      <c r="AX4271" s="63"/>
      <c r="AY4271" s="63"/>
      <c r="AZ4271" s="63"/>
      <c r="BA4271" s="63"/>
      <c r="BB4271" s="63"/>
      <c r="BC4271" s="63"/>
      <c r="BD4271" s="63"/>
      <c r="BE4271" s="63"/>
      <c r="BF4271" s="63"/>
      <c r="BG4271" s="63"/>
      <c r="BH4271" s="63"/>
      <c r="BI4271" s="63"/>
      <c r="BJ4271" s="63"/>
      <c r="BK4271" s="63"/>
      <c r="BL4271" s="63"/>
      <c r="BM4271" s="63"/>
      <c r="BN4271" s="63"/>
      <c r="BO4271" s="63"/>
      <c r="BP4271" s="63"/>
      <c r="BQ4271" s="63"/>
      <c r="BR4271" s="63"/>
      <c r="BS4271" s="63"/>
      <c r="BT4271" s="63"/>
      <c r="BU4271" s="63"/>
      <c r="BV4271" s="63"/>
      <c r="BW4271" s="63"/>
      <c r="BX4271" s="63"/>
      <c r="BY4271" s="63"/>
      <c r="BZ4271" s="63"/>
      <c r="CA4271" s="63"/>
      <c r="CB4271" s="63"/>
      <c r="CC4271" s="63"/>
      <c r="CD4271" s="63"/>
      <c r="CE4271" s="63"/>
      <c r="CF4271" s="63"/>
      <c r="CG4271" s="63"/>
      <c r="CH4271" s="63"/>
      <c r="CI4271" s="63"/>
      <c r="CJ4271" s="63"/>
      <c r="CK4271" s="63"/>
      <c r="CL4271" s="63"/>
      <c r="CM4271" s="63"/>
      <c r="CN4271" s="63"/>
      <c r="CO4271" s="63"/>
      <c r="CP4271" s="63"/>
      <c r="CR4271" s="227"/>
      <c r="CS4271" s="74"/>
    </row>
    <row r="4272" spans="1:97" s="72" customFormat="1" ht="75.75" customHeight="1">
      <c r="A4272" s="63"/>
      <c r="B4272" s="63"/>
      <c r="C4272" s="63"/>
      <c r="D4272" s="63"/>
      <c r="E4272" s="63"/>
      <c r="F4272" s="63"/>
      <c r="G4272" s="63"/>
      <c r="H4272" s="63"/>
      <c r="I4272" s="63"/>
      <c r="J4272" s="63"/>
      <c r="K4272" s="63"/>
      <c r="L4272" s="63"/>
      <c r="M4272" s="63"/>
      <c r="N4272" s="63"/>
      <c r="O4272" s="63"/>
      <c r="P4272" s="63"/>
      <c r="Q4272" s="63"/>
      <c r="R4272" s="63"/>
      <c r="S4272" s="63"/>
      <c r="T4272" s="63"/>
      <c r="U4272" s="63"/>
      <c r="V4272" s="63"/>
      <c r="W4272" s="63"/>
      <c r="X4272" s="63"/>
      <c r="Y4272" s="63"/>
      <c r="Z4272" s="63"/>
      <c r="AA4272" s="63"/>
      <c r="AB4272" s="63"/>
      <c r="AC4272" s="63"/>
      <c r="AD4272" s="63"/>
      <c r="AE4272" s="63"/>
      <c r="AF4272" s="63"/>
      <c r="AG4272" s="63"/>
      <c r="AH4272" s="63"/>
      <c r="AI4272" s="63"/>
      <c r="AJ4272" s="63"/>
      <c r="AK4272" s="63"/>
      <c r="AL4272" s="63"/>
      <c r="AM4272" s="63"/>
      <c r="AN4272" s="63"/>
      <c r="AO4272" s="63"/>
      <c r="AP4272" s="63"/>
      <c r="AQ4272" s="63"/>
      <c r="AR4272" s="63"/>
      <c r="AS4272" s="63"/>
      <c r="AT4272" s="63"/>
      <c r="AU4272" s="63"/>
      <c r="AV4272" s="63"/>
      <c r="AW4272" s="63"/>
      <c r="AX4272" s="63"/>
      <c r="AY4272" s="63"/>
      <c r="AZ4272" s="63"/>
      <c r="BA4272" s="63"/>
      <c r="BB4272" s="63"/>
      <c r="BC4272" s="63"/>
      <c r="BD4272" s="63"/>
      <c r="BE4272" s="63"/>
      <c r="BF4272" s="63"/>
      <c r="BG4272" s="63"/>
      <c r="BH4272" s="63"/>
      <c r="BI4272" s="63"/>
      <c r="BJ4272" s="63"/>
      <c r="BK4272" s="63"/>
      <c r="BL4272" s="63"/>
      <c r="BM4272" s="63"/>
      <c r="BN4272" s="63"/>
      <c r="BO4272" s="63"/>
      <c r="BP4272" s="63"/>
      <c r="BQ4272" s="63"/>
      <c r="BR4272" s="63"/>
      <c r="BS4272" s="63"/>
      <c r="BT4272" s="63"/>
      <c r="BU4272" s="63"/>
      <c r="BV4272" s="63"/>
      <c r="BW4272" s="63"/>
      <c r="BX4272" s="63"/>
      <c r="BY4272" s="63"/>
      <c r="BZ4272" s="63"/>
      <c r="CA4272" s="63"/>
      <c r="CB4272" s="63"/>
      <c r="CC4272" s="63"/>
      <c r="CD4272" s="63"/>
      <c r="CE4272" s="63"/>
      <c r="CF4272" s="63"/>
      <c r="CG4272" s="63"/>
      <c r="CH4272" s="63"/>
      <c r="CI4272" s="63"/>
      <c r="CJ4272" s="63"/>
      <c r="CK4272" s="63"/>
      <c r="CL4272" s="63"/>
      <c r="CM4272" s="63"/>
      <c r="CN4272" s="63"/>
      <c r="CO4272" s="63"/>
      <c r="CP4272" s="63"/>
      <c r="CR4272" s="227"/>
      <c r="CS4272" s="74"/>
    </row>
    <row r="4273" spans="1:97" s="72" customFormat="1" ht="75.75" customHeight="1">
      <c r="A4273" s="63"/>
      <c r="B4273" s="63"/>
      <c r="C4273" s="63"/>
      <c r="D4273" s="63"/>
      <c r="E4273" s="63"/>
      <c r="F4273" s="63"/>
      <c r="G4273" s="63"/>
      <c r="H4273" s="63"/>
      <c r="I4273" s="63"/>
      <c r="J4273" s="63"/>
      <c r="K4273" s="63"/>
      <c r="L4273" s="63"/>
      <c r="M4273" s="63"/>
      <c r="N4273" s="63"/>
      <c r="O4273" s="63"/>
      <c r="P4273" s="63"/>
      <c r="Q4273" s="63"/>
      <c r="R4273" s="63"/>
      <c r="S4273" s="63"/>
      <c r="T4273" s="63"/>
      <c r="U4273" s="63"/>
      <c r="V4273" s="63"/>
      <c r="W4273" s="63"/>
      <c r="X4273" s="63"/>
      <c r="Y4273" s="63"/>
      <c r="Z4273" s="63"/>
      <c r="AA4273" s="63"/>
      <c r="AB4273" s="63"/>
      <c r="AC4273" s="63"/>
      <c r="AD4273" s="63"/>
      <c r="AE4273" s="63"/>
      <c r="AF4273" s="63"/>
      <c r="AG4273" s="63"/>
      <c r="AH4273" s="63"/>
      <c r="AI4273" s="63"/>
      <c r="AJ4273" s="63"/>
      <c r="AK4273" s="63"/>
      <c r="AL4273" s="63"/>
      <c r="AM4273" s="63"/>
      <c r="AN4273" s="63"/>
      <c r="AO4273" s="63"/>
      <c r="AP4273" s="63"/>
      <c r="AQ4273" s="63"/>
      <c r="AR4273" s="63"/>
      <c r="AS4273" s="63"/>
      <c r="AT4273" s="63"/>
      <c r="AU4273" s="63"/>
      <c r="AV4273" s="63"/>
      <c r="AW4273" s="63"/>
      <c r="AX4273" s="63"/>
      <c r="AY4273" s="63"/>
      <c r="AZ4273" s="63"/>
      <c r="BA4273" s="63"/>
      <c r="BB4273" s="63"/>
      <c r="BC4273" s="63"/>
      <c r="BD4273" s="63"/>
      <c r="BE4273" s="63"/>
      <c r="BF4273" s="63"/>
      <c r="BG4273" s="63"/>
      <c r="BH4273" s="63"/>
      <c r="BI4273" s="63"/>
      <c r="BJ4273" s="63"/>
      <c r="BK4273" s="63"/>
      <c r="BL4273" s="63"/>
      <c r="BM4273" s="63"/>
      <c r="BN4273" s="63"/>
      <c r="BO4273" s="63"/>
      <c r="BP4273" s="63"/>
      <c r="BQ4273" s="63"/>
      <c r="BR4273" s="63"/>
      <c r="BS4273" s="63"/>
      <c r="BT4273" s="63"/>
      <c r="BU4273" s="63"/>
      <c r="BV4273" s="63"/>
      <c r="BW4273" s="63"/>
      <c r="BX4273" s="63"/>
      <c r="BY4273" s="63"/>
      <c r="BZ4273" s="63"/>
      <c r="CA4273" s="63"/>
      <c r="CB4273" s="63"/>
      <c r="CC4273" s="63"/>
      <c r="CD4273" s="63"/>
      <c r="CE4273" s="63"/>
      <c r="CF4273" s="63"/>
      <c r="CG4273" s="63"/>
      <c r="CH4273" s="63"/>
      <c r="CI4273" s="63"/>
      <c r="CJ4273" s="63"/>
      <c r="CK4273" s="63"/>
      <c r="CL4273" s="63"/>
      <c r="CM4273" s="63"/>
      <c r="CN4273" s="63"/>
      <c r="CO4273" s="63"/>
      <c r="CP4273" s="63"/>
      <c r="CR4273" s="227"/>
      <c r="CS4273" s="74"/>
    </row>
    <row r="4274" spans="1:97" s="72" customFormat="1" ht="75.75" customHeight="1">
      <c r="A4274" s="63"/>
      <c r="B4274" s="63"/>
      <c r="C4274" s="63"/>
      <c r="D4274" s="63"/>
      <c r="E4274" s="63"/>
      <c r="F4274" s="63"/>
      <c r="G4274" s="63"/>
      <c r="H4274" s="63"/>
      <c r="I4274" s="63"/>
      <c r="J4274" s="63"/>
      <c r="K4274" s="63"/>
      <c r="L4274" s="63"/>
      <c r="M4274" s="63"/>
      <c r="N4274" s="63"/>
      <c r="O4274" s="63"/>
      <c r="P4274" s="63"/>
      <c r="Q4274" s="63"/>
      <c r="R4274" s="63"/>
      <c r="S4274" s="63"/>
      <c r="T4274" s="63"/>
      <c r="U4274" s="63"/>
      <c r="V4274" s="63"/>
      <c r="W4274" s="63"/>
      <c r="X4274" s="63"/>
      <c r="Y4274" s="63"/>
      <c r="Z4274" s="63"/>
      <c r="AA4274" s="63"/>
      <c r="AB4274" s="63"/>
      <c r="AC4274" s="63"/>
      <c r="AD4274" s="63"/>
      <c r="AE4274" s="63"/>
      <c r="AF4274" s="63"/>
      <c r="AG4274" s="63"/>
      <c r="AH4274" s="63"/>
      <c r="AI4274" s="63"/>
      <c r="AJ4274" s="63"/>
      <c r="AK4274" s="63"/>
      <c r="AL4274" s="63"/>
      <c r="AM4274" s="63"/>
      <c r="AN4274" s="63"/>
      <c r="AO4274" s="63"/>
      <c r="AP4274" s="63"/>
      <c r="AQ4274" s="63"/>
      <c r="AR4274" s="63"/>
      <c r="AS4274" s="63"/>
      <c r="AT4274" s="63"/>
      <c r="AU4274" s="63"/>
      <c r="AV4274" s="63"/>
      <c r="AW4274" s="63"/>
      <c r="AX4274" s="63"/>
      <c r="AY4274" s="63"/>
      <c r="AZ4274" s="63"/>
      <c r="BA4274" s="63"/>
      <c r="BB4274" s="63"/>
      <c r="BC4274" s="63"/>
      <c r="BD4274" s="63"/>
      <c r="BE4274" s="63"/>
      <c r="BF4274" s="63"/>
      <c r="BG4274" s="63"/>
      <c r="BH4274" s="63"/>
      <c r="BI4274" s="63"/>
      <c r="BJ4274" s="63"/>
      <c r="BK4274" s="63"/>
      <c r="BL4274" s="63"/>
      <c r="BM4274" s="63"/>
      <c r="BN4274" s="63"/>
      <c r="BO4274" s="63"/>
      <c r="BP4274" s="63"/>
      <c r="BQ4274" s="63"/>
      <c r="BR4274" s="63"/>
      <c r="BS4274" s="63"/>
      <c r="BT4274" s="63"/>
      <c r="BU4274" s="63"/>
      <c r="BV4274" s="63"/>
      <c r="BW4274" s="63"/>
      <c r="BX4274" s="63"/>
      <c r="BY4274" s="63"/>
      <c r="BZ4274" s="63"/>
      <c r="CA4274" s="63"/>
      <c r="CB4274" s="63"/>
      <c r="CC4274" s="63"/>
      <c r="CD4274" s="63"/>
      <c r="CE4274" s="63"/>
      <c r="CF4274" s="63"/>
      <c r="CG4274" s="63"/>
      <c r="CH4274" s="63"/>
      <c r="CI4274" s="63"/>
      <c r="CJ4274" s="63"/>
      <c r="CK4274" s="63"/>
      <c r="CL4274" s="63"/>
      <c r="CM4274" s="63"/>
      <c r="CN4274" s="63"/>
      <c r="CO4274" s="63"/>
      <c r="CP4274" s="63"/>
      <c r="CR4274" s="227"/>
      <c r="CS4274" s="74"/>
    </row>
    <row r="4275" spans="1:97" s="72" customFormat="1" ht="75.75" customHeight="1">
      <c r="A4275" s="63"/>
      <c r="B4275" s="63"/>
      <c r="C4275" s="63"/>
      <c r="D4275" s="63"/>
      <c r="E4275" s="63"/>
      <c r="F4275" s="63"/>
      <c r="G4275" s="63"/>
      <c r="H4275" s="63"/>
      <c r="I4275" s="63"/>
      <c r="J4275" s="63"/>
      <c r="K4275" s="63"/>
      <c r="L4275" s="63"/>
      <c r="M4275" s="63"/>
      <c r="N4275" s="63"/>
      <c r="O4275" s="63"/>
      <c r="P4275" s="63"/>
      <c r="Q4275" s="63"/>
      <c r="R4275" s="63"/>
      <c r="S4275" s="63"/>
      <c r="T4275" s="63"/>
      <c r="U4275" s="63"/>
      <c r="V4275" s="63"/>
      <c r="W4275" s="63"/>
      <c r="X4275" s="63"/>
      <c r="Y4275" s="63"/>
      <c r="Z4275" s="63"/>
      <c r="AA4275" s="63"/>
      <c r="AB4275" s="63"/>
      <c r="AC4275" s="63"/>
      <c r="AD4275" s="63"/>
      <c r="AE4275" s="63"/>
      <c r="AF4275" s="63"/>
      <c r="AG4275" s="63"/>
      <c r="AH4275" s="63"/>
      <c r="AI4275" s="63"/>
      <c r="AJ4275" s="63"/>
      <c r="AK4275" s="63"/>
      <c r="AL4275" s="63"/>
      <c r="AM4275" s="63"/>
      <c r="AN4275" s="63"/>
      <c r="AO4275" s="63"/>
      <c r="AP4275" s="63"/>
      <c r="AQ4275" s="63"/>
      <c r="AR4275" s="63"/>
      <c r="AS4275" s="63"/>
      <c r="AT4275" s="63"/>
      <c r="AU4275" s="63"/>
      <c r="AV4275" s="63"/>
      <c r="AW4275" s="63"/>
      <c r="AX4275" s="63"/>
      <c r="AY4275" s="63"/>
      <c r="AZ4275" s="63"/>
      <c r="BA4275" s="63"/>
      <c r="BB4275" s="63"/>
      <c r="BC4275" s="63"/>
      <c r="BD4275" s="63"/>
      <c r="BE4275" s="63"/>
      <c r="BF4275" s="63"/>
      <c r="BG4275" s="63"/>
      <c r="BH4275" s="63"/>
      <c r="BI4275" s="63"/>
      <c r="BJ4275" s="63"/>
      <c r="BK4275" s="63"/>
      <c r="BL4275" s="63"/>
      <c r="BM4275" s="63"/>
      <c r="BN4275" s="63"/>
      <c r="BO4275" s="63"/>
      <c r="BP4275" s="63"/>
      <c r="BQ4275" s="63"/>
      <c r="BR4275" s="63"/>
      <c r="BS4275" s="63"/>
      <c r="BT4275" s="63"/>
      <c r="BU4275" s="63"/>
      <c r="BV4275" s="63"/>
      <c r="BW4275" s="63"/>
      <c r="BX4275" s="63"/>
      <c r="BY4275" s="63"/>
      <c r="BZ4275" s="63"/>
      <c r="CA4275" s="63"/>
      <c r="CB4275" s="63"/>
      <c r="CC4275" s="63"/>
      <c r="CD4275" s="63"/>
      <c r="CE4275" s="63"/>
      <c r="CF4275" s="63"/>
      <c r="CG4275" s="63"/>
      <c r="CH4275" s="63"/>
      <c r="CI4275" s="63"/>
      <c r="CJ4275" s="63"/>
      <c r="CK4275" s="63"/>
      <c r="CL4275" s="63"/>
      <c r="CM4275" s="63"/>
      <c r="CN4275" s="63"/>
      <c r="CO4275" s="63"/>
      <c r="CP4275" s="63"/>
      <c r="CR4275" s="227"/>
      <c r="CS4275" s="74"/>
    </row>
    <row r="4276" spans="1:97" s="72" customFormat="1" ht="75.75" customHeight="1">
      <c r="A4276" s="63"/>
      <c r="B4276" s="63"/>
      <c r="C4276" s="63"/>
      <c r="D4276" s="63"/>
      <c r="E4276" s="63"/>
      <c r="F4276" s="63"/>
      <c r="G4276" s="63"/>
      <c r="H4276" s="63"/>
      <c r="I4276" s="63"/>
      <c r="J4276" s="63"/>
      <c r="K4276" s="63"/>
      <c r="L4276" s="63"/>
      <c r="M4276" s="63"/>
      <c r="N4276" s="63"/>
      <c r="O4276" s="63"/>
      <c r="P4276" s="63"/>
      <c r="Q4276" s="63"/>
      <c r="R4276" s="63"/>
      <c r="S4276" s="63"/>
      <c r="T4276" s="63"/>
      <c r="U4276" s="63"/>
      <c r="V4276" s="63"/>
      <c r="W4276" s="63"/>
      <c r="X4276" s="63"/>
      <c r="Y4276" s="63"/>
      <c r="Z4276" s="63"/>
      <c r="AA4276" s="63"/>
      <c r="AB4276" s="63"/>
      <c r="AC4276" s="63"/>
      <c r="AD4276" s="63"/>
      <c r="AE4276" s="63"/>
      <c r="AF4276" s="63"/>
      <c r="AG4276" s="63"/>
      <c r="AH4276" s="63"/>
      <c r="AI4276" s="63"/>
      <c r="AJ4276" s="63"/>
      <c r="AK4276" s="63"/>
      <c r="AL4276" s="63"/>
      <c r="AM4276" s="63"/>
      <c r="AN4276" s="63"/>
      <c r="AO4276" s="63"/>
      <c r="AP4276" s="63"/>
      <c r="AQ4276" s="63"/>
      <c r="AR4276" s="63"/>
      <c r="AS4276" s="63"/>
      <c r="AT4276" s="63"/>
      <c r="AU4276" s="63"/>
      <c r="AV4276" s="63"/>
      <c r="AW4276" s="63"/>
      <c r="AX4276" s="63"/>
      <c r="AY4276" s="63"/>
      <c r="AZ4276" s="63"/>
      <c r="BA4276" s="63"/>
      <c r="BB4276" s="63"/>
      <c r="BC4276" s="63"/>
      <c r="BD4276" s="63"/>
      <c r="BE4276" s="63"/>
      <c r="BF4276" s="63"/>
      <c r="BG4276" s="63"/>
      <c r="BH4276" s="63"/>
      <c r="BI4276" s="63"/>
      <c r="BJ4276" s="63"/>
      <c r="BK4276" s="63"/>
      <c r="BL4276" s="63"/>
      <c r="BM4276" s="63"/>
      <c r="BN4276" s="63"/>
      <c r="BO4276" s="63"/>
      <c r="BP4276" s="63"/>
      <c r="BQ4276" s="63"/>
      <c r="BR4276" s="63"/>
      <c r="BS4276" s="63"/>
      <c r="BT4276" s="63"/>
      <c r="BU4276" s="63"/>
      <c r="BV4276" s="63"/>
      <c r="BW4276" s="63"/>
      <c r="BX4276" s="63"/>
      <c r="BY4276" s="63"/>
      <c r="BZ4276" s="63"/>
      <c r="CA4276" s="63"/>
      <c r="CB4276" s="63"/>
      <c r="CC4276" s="63"/>
      <c r="CD4276" s="63"/>
      <c r="CE4276" s="63"/>
      <c r="CF4276" s="63"/>
      <c r="CG4276" s="63"/>
      <c r="CH4276" s="63"/>
      <c r="CI4276" s="63"/>
      <c r="CJ4276" s="63"/>
      <c r="CK4276" s="63"/>
      <c r="CL4276" s="63"/>
      <c r="CM4276" s="63"/>
      <c r="CN4276" s="63"/>
      <c r="CO4276" s="63"/>
      <c r="CP4276" s="63"/>
      <c r="CR4276" s="227"/>
      <c r="CS4276" s="74"/>
    </row>
    <row r="4277" spans="1:97" s="72" customFormat="1" ht="75.75" customHeight="1">
      <c r="A4277" s="63"/>
      <c r="B4277" s="63"/>
      <c r="C4277" s="63"/>
      <c r="D4277" s="63"/>
      <c r="E4277" s="63"/>
      <c r="F4277" s="63"/>
      <c r="G4277" s="63"/>
      <c r="H4277" s="63"/>
      <c r="I4277" s="63"/>
      <c r="J4277" s="63"/>
      <c r="K4277" s="63"/>
      <c r="L4277" s="63"/>
      <c r="M4277" s="63"/>
      <c r="N4277" s="63"/>
      <c r="O4277" s="63"/>
      <c r="P4277" s="63"/>
      <c r="Q4277" s="63"/>
      <c r="R4277" s="63"/>
      <c r="S4277" s="63"/>
      <c r="T4277" s="63"/>
      <c r="U4277" s="63"/>
      <c r="V4277" s="63"/>
      <c r="W4277" s="63"/>
      <c r="X4277" s="63"/>
      <c r="Y4277" s="63"/>
      <c r="Z4277" s="63"/>
      <c r="AA4277" s="63"/>
      <c r="AB4277" s="63"/>
      <c r="AC4277" s="63"/>
      <c r="AD4277" s="63"/>
      <c r="AE4277" s="63"/>
      <c r="AF4277" s="63"/>
      <c r="AG4277" s="63"/>
      <c r="AH4277" s="63"/>
      <c r="AI4277" s="63"/>
      <c r="AJ4277" s="63"/>
      <c r="AK4277" s="63"/>
      <c r="AL4277" s="63"/>
      <c r="AM4277" s="63"/>
      <c r="AN4277" s="63"/>
      <c r="AO4277" s="63"/>
      <c r="AP4277" s="63"/>
      <c r="AQ4277" s="63"/>
      <c r="AR4277" s="63"/>
      <c r="AS4277" s="63"/>
      <c r="AT4277" s="63"/>
      <c r="AU4277" s="63"/>
      <c r="AV4277" s="63"/>
      <c r="AW4277" s="63"/>
      <c r="AX4277" s="63"/>
      <c r="AY4277" s="63"/>
      <c r="AZ4277" s="63"/>
      <c r="BA4277" s="63"/>
      <c r="BB4277" s="63"/>
      <c r="BC4277" s="63"/>
      <c r="BD4277" s="63"/>
      <c r="BE4277" s="63"/>
      <c r="BF4277" s="63"/>
      <c r="BG4277" s="63"/>
      <c r="BH4277" s="63"/>
      <c r="BI4277" s="63"/>
      <c r="BJ4277" s="63"/>
      <c r="BK4277" s="63"/>
      <c r="BL4277" s="63"/>
      <c r="BM4277" s="63"/>
      <c r="BN4277" s="63"/>
      <c r="BO4277" s="63"/>
      <c r="BP4277" s="63"/>
      <c r="BQ4277" s="63"/>
      <c r="BR4277" s="63"/>
      <c r="BS4277" s="63"/>
      <c r="BT4277" s="63"/>
      <c r="BU4277" s="63"/>
      <c r="BV4277" s="63"/>
      <c r="BW4277" s="63"/>
      <c r="BX4277" s="63"/>
      <c r="BY4277" s="63"/>
      <c r="BZ4277" s="63"/>
      <c r="CA4277" s="63"/>
      <c r="CB4277" s="63"/>
      <c r="CC4277" s="63"/>
      <c r="CD4277" s="63"/>
      <c r="CE4277" s="63"/>
      <c r="CF4277" s="63"/>
      <c r="CG4277" s="63"/>
      <c r="CH4277" s="63"/>
      <c r="CI4277" s="63"/>
      <c r="CJ4277" s="63"/>
      <c r="CK4277" s="63"/>
      <c r="CL4277" s="63"/>
      <c r="CM4277" s="63"/>
      <c r="CN4277" s="63"/>
      <c r="CO4277" s="63"/>
      <c r="CP4277" s="63"/>
      <c r="CR4277" s="227"/>
      <c r="CS4277" s="74"/>
    </row>
    <row r="4278" spans="1:97" s="72" customFormat="1" ht="75.75" customHeight="1">
      <c r="A4278" s="63"/>
      <c r="B4278" s="63"/>
      <c r="C4278" s="63"/>
      <c r="D4278" s="63"/>
      <c r="E4278" s="63"/>
      <c r="F4278" s="63"/>
      <c r="G4278" s="63"/>
      <c r="H4278" s="63"/>
      <c r="I4278" s="63"/>
      <c r="J4278" s="63"/>
      <c r="K4278" s="63"/>
      <c r="L4278" s="63"/>
      <c r="M4278" s="63"/>
      <c r="N4278" s="63"/>
      <c r="O4278" s="63"/>
      <c r="P4278" s="63"/>
      <c r="Q4278" s="63"/>
      <c r="R4278" s="63"/>
      <c r="S4278" s="63"/>
      <c r="T4278" s="63"/>
      <c r="U4278" s="63"/>
      <c r="V4278" s="63"/>
      <c r="W4278" s="63"/>
      <c r="X4278" s="63"/>
      <c r="Y4278" s="63"/>
      <c r="Z4278" s="63"/>
      <c r="AA4278" s="63"/>
      <c r="AB4278" s="63"/>
      <c r="AC4278" s="63"/>
      <c r="AD4278" s="63"/>
      <c r="AE4278" s="63"/>
      <c r="AF4278" s="63"/>
      <c r="AG4278" s="63"/>
      <c r="AH4278" s="63"/>
      <c r="AI4278" s="63"/>
      <c r="AJ4278" s="63"/>
      <c r="AK4278" s="63"/>
      <c r="AL4278" s="63"/>
      <c r="AM4278" s="63"/>
      <c r="AN4278" s="63"/>
      <c r="AO4278" s="63"/>
      <c r="AP4278" s="63"/>
      <c r="AQ4278" s="63"/>
      <c r="AR4278" s="63"/>
      <c r="AS4278" s="63"/>
      <c r="AT4278" s="63"/>
      <c r="AU4278" s="63"/>
      <c r="AV4278" s="63"/>
      <c r="AW4278" s="63"/>
      <c r="AX4278" s="63"/>
      <c r="AY4278" s="63"/>
      <c r="AZ4278" s="63"/>
      <c r="BA4278" s="63"/>
      <c r="BB4278" s="63"/>
      <c r="BC4278" s="63"/>
      <c r="BD4278" s="63"/>
      <c r="BE4278" s="63"/>
      <c r="BF4278" s="63"/>
      <c r="BG4278" s="63"/>
      <c r="BH4278" s="63"/>
      <c r="BI4278" s="63"/>
      <c r="BJ4278" s="63"/>
      <c r="BK4278" s="63"/>
      <c r="BL4278" s="63"/>
      <c r="BM4278" s="63"/>
      <c r="BN4278" s="63"/>
      <c r="BO4278" s="63"/>
      <c r="BP4278" s="63"/>
      <c r="BQ4278" s="63"/>
      <c r="BR4278" s="63"/>
      <c r="BS4278" s="63"/>
      <c r="BT4278" s="63"/>
      <c r="BU4278" s="63"/>
      <c r="BV4278" s="63"/>
      <c r="BW4278" s="63"/>
      <c r="BX4278" s="63"/>
      <c r="BY4278" s="63"/>
      <c r="BZ4278" s="63"/>
      <c r="CA4278" s="63"/>
      <c r="CB4278" s="63"/>
      <c r="CC4278" s="63"/>
      <c r="CD4278" s="63"/>
      <c r="CE4278" s="63"/>
      <c r="CF4278" s="63"/>
      <c r="CG4278" s="63"/>
      <c r="CH4278" s="63"/>
      <c r="CI4278" s="63"/>
      <c r="CJ4278" s="63"/>
      <c r="CK4278" s="63"/>
      <c r="CL4278" s="63"/>
      <c r="CM4278" s="63"/>
      <c r="CN4278" s="63"/>
      <c r="CO4278" s="63"/>
      <c r="CP4278" s="63"/>
      <c r="CR4278" s="227"/>
      <c r="CS4278" s="74"/>
    </row>
    <row r="4279" spans="1:97" s="72" customFormat="1" ht="75.75" customHeight="1">
      <c r="A4279" s="63"/>
      <c r="B4279" s="63"/>
      <c r="C4279" s="63"/>
      <c r="D4279" s="63"/>
      <c r="E4279" s="63"/>
      <c r="F4279" s="63"/>
      <c r="G4279" s="63"/>
      <c r="H4279" s="63"/>
      <c r="I4279" s="63"/>
      <c r="J4279" s="63"/>
      <c r="K4279" s="63"/>
      <c r="L4279" s="63"/>
      <c r="M4279" s="63"/>
      <c r="N4279" s="63"/>
      <c r="O4279" s="63"/>
      <c r="P4279" s="63"/>
      <c r="Q4279" s="63"/>
      <c r="R4279" s="63"/>
      <c r="S4279" s="63"/>
      <c r="T4279" s="63"/>
      <c r="U4279" s="63"/>
      <c r="V4279" s="63"/>
      <c r="W4279" s="63"/>
      <c r="X4279" s="63"/>
      <c r="Y4279" s="63"/>
      <c r="Z4279" s="63"/>
      <c r="AA4279" s="63"/>
      <c r="AB4279" s="63"/>
      <c r="AC4279" s="63"/>
      <c r="AD4279" s="63"/>
      <c r="AE4279" s="63"/>
      <c r="AF4279" s="63"/>
      <c r="AG4279" s="63"/>
      <c r="AH4279" s="63"/>
      <c r="AI4279" s="63"/>
      <c r="AJ4279" s="63"/>
      <c r="AK4279" s="63"/>
      <c r="AL4279" s="63"/>
      <c r="AM4279" s="63"/>
      <c r="AN4279" s="63"/>
      <c r="AO4279" s="63"/>
      <c r="AP4279" s="63"/>
      <c r="AQ4279" s="63"/>
      <c r="AR4279" s="63"/>
      <c r="AS4279" s="63"/>
      <c r="AT4279" s="63"/>
      <c r="AU4279" s="63"/>
      <c r="AV4279" s="63"/>
      <c r="AW4279" s="63"/>
      <c r="AX4279" s="63"/>
      <c r="AY4279" s="63"/>
      <c r="AZ4279" s="63"/>
      <c r="BA4279" s="63"/>
      <c r="BB4279" s="63"/>
      <c r="BC4279" s="63"/>
      <c r="BD4279" s="63"/>
      <c r="BE4279" s="63"/>
      <c r="BF4279" s="63"/>
      <c r="BG4279" s="63"/>
      <c r="BH4279" s="63"/>
      <c r="BI4279" s="63"/>
      <c r="BJ4279" s="63"/>
      <c r="BK4279" s="63"/>
      <c r="BL4279" s="63"/>
      <c r="BM4279" s="63"/>
      <c r="BN4279" s="63"/>
      <c r="BO4279" s="63"/>
      <c r="BP4279" s="63"/>
      <c r="BQ4279" s="63"/>
      <c r="BR4279" s="63"/>
      <c r="BS4279" s="63"/>
      <c r="BT4279" s="63"/>
      <c r="BU4279" s="63"/>
      <c r="BV4279" s="63"/>
      <c r="BW4279" s="63"/>
      <c r="BX4279" s="63"/>
      <c r="BY4279" s="63"/>
      <c r="BZ4279" s="63"/>
      <c r="CA4279" s="63"/>
      <c r="CB4279" s="63"/>
      <c r="CC4279" s="63"/>
      <c r="CD4279" s="63"/>
      <c r="CE4279" s="63"/>
      <c r="CF4279" s="63"/>
      <c r="CG4279" s="63"/>
      <c r="CH4279" s="63"/>
      <c r="CI4279" s="63"/>
      <c r="CJ4279" s="63"/>
      <c r="CK4279" s="63"/>
      <c r="CL4279" s="63"/>
      <c r="CM4279" s="63"/>
      <c r="CN4279" s="63"/>
      <c r="CO4279" s="63"/>
      <c r="CP4279" s="63"/>
      <c r="CR4279" s="227"/>
      <c r="CS4279" s="74"/>
    </row>
    <row r="4280" spans="1:97" s="72" customFormat="1" ht="75.75" customHeight="1">
      <c r="A4280" s="63"/>
      <c r="B4280" s="63"/>
      <c r="C4280" s="63"/>
      <c r="D4280" s="63"/>
      <c r="E4280" s="63"/>
      <c r="F4280" s="63"/>
      <c r="G4280" s="63"/>
      <c r="H4280" s="63"/>
      <c r="I4280" s="63"/>
      <c r="J4280" s="63"/>
      <c r="K4280" s="63"/>
      <c r="L4280" s="63"/>
      <c r="M4280" s="63"/>
      <c r="N4280" s="63"/>
      <c r="O4280" s="63"/>
      <c r="P4280" s="63"/>
      <c r="Q4280" s="63"/>
      <c r="R4280" s="63"/>
      <c r="S4280" s="63"/>
      <c r="T4280" s="63"/>
      <c r="U4280" s="63"/>
      <c r="V4280" s="63"/>
      <c r="W4280" s="63"/>
      <c r="X4280" s="63"/>
      <c r="Y4280" s="63"/>
      <c r="Z4280" s="63"/>
      <c r="AA4280" s="63"/>
      <c r="AB4280" s="63"/>
      <c r="AC4280" s="63"/>
      <c r="AD4280" s="63"/>
      <c r="AE4280" s="63"/>
      <c r="AF4280" s="63"/>
      <c r="AG4280" s="63"/>
      <c r="AH4280" s="63"/>
      <c r="AI4280" s="63"/>
      <c r="AJ4280" s="63"/>
      <c r="AK4280" s="63"/>
      <c r="AL4280" s="63"/>
      <c r="AM4280" s="63"/>
      <c r="AN4280" s="63"/>
      <c r="AO4280" s="63"/>
      <c r="AP4280" s="63"/>
      <c r="AQ4280" s="63"/>
      <c r="AR4280" s="63"/>
      <c r="AS4280" s="63"/>
      <c r="AT4280" s="63"/>
      <c r="AU4280" s="63"/>
      <c r="AV4280" s="63"/>
      <c r="AW4280" s="63"/>
      <c r="AX4280" s="63"/>
      <c r="AY4280" s="63"/>
      <c r="AZ4280" s="63"/>
      <c r="BA4280" s="63"/>
      <c r="BB4280" s="63"/>
      <c r="BC4280" s="63"/>
      <c r="BD4280" s="63"/>
      <c r="BE4280" s="63"/>
      <c r="BF4280" s="63"/>
      <c r="BG4280" s="63"/>
      <c r="BH4280" s="63"/>
      <c r="BI4280" s="63"/>
      <c r="BJ4280" s="63"/>
      <c r="BK4280" s="63"/>
      <c r="BL4280" s="63"/>
      <c r="BM4280" s="63"/>
      <c r="BN4280" s="63"/>
      <c r="BO4280" s="63"/>
      <c r="BP4280" s="63"/>
      <c r="BQ4280" s="63"/>
      <c r="BR4280" s="63"/>
      <c r="BS4280" s="63"/>
      <c r="BT4280" s="63"/>
      <c r="BU4280" s="63"/>
      <c r="BV4280" s="63"/>
      <c r="BW4280" s="63"/>
      <c r="BX4280" s="63"/>
      <c r="BY4280" s="63"/>
      <c r="BZ4280" s="63"/>
      <c r="CA4280" s="63"/>
      <c r="CB4280" s="63"/>
      <c r="CC4280" s="63"/>
      <c r="CD4280" s="63"/>
      <c r="CE4280" s="63"/>
      <c r="CF4280" s="63"/>
      <c r="CG4280" s="63"/>
      <c r="CH4280" s="63"/>
      <c r="CI4280" s="63"/>
      <c r="CJ4280" s="63"/>
      <c r="CK4280" s="63"/>
      <c r="CL4280" s="63"/>
      <c r="CM4280" s="63"/>
      <c r="CN4280" s="63"/>
      <c r="CO4280" s="63"/>
      <c r="CP4280" s="63"/>
      <c r="CR4280" s="227"/>
      <c r="CS4280" s="74"/>
    </row>
    <row r="4281" spans="1:97" s="72" customFormat="1" ht="75.75" customHeight="1">
      <c r="A4281" s="63"/>
      <c r="B4281" s="63"/>
      <c r="C4281" s="63"/>
      <c r="D4281" s="63"/>
      <c r="E4281" s="63"/>
      <c r="F4281" s="63"/>
      <c r="G4281" s="63"/>
      <c r="H4281" s="63"/>
      <c r="I4281" s="63"/>
      <c r="J4281" s="63"/>
      <c r="K4281" s="63"/>
      <c r="L4281" s="63"/>
      <c r="M4281" s="63"/>
      <c r="N4281" s="63"/>
      <c r="O4281" s="63"/>
      <c r="P4281" s="63"/>
      <c r="Q4281" s="63"/>
      <c r="R4281" s="63"/>
      <c r="S4281" s="63"/>
      <c r="T4281" s="63"/>
      <c r="U4281" s="63"/>
      <c r="V4281" s="63"/>
      <c r="W4281" s="63"/>
      <c r="X4281" s="63"/>
      <c r="Y4281" s="63"/>
      <c r="Z4281" s="63"/>
      <c r="AA4281" s="63"/>
      <c r="AB4281" s="63"/>
      <c r="AC4281" s="63"/>
      <c r="AD4281" s="63"/>
      <c r="AE4281" s="63"/>
      <c r="AF4281" s="63"/>
      <c r="AG4281" s="63"/>
      <c r="AH4281" s="63"/>
      <c r="AI4281" s="63"/>
      <c r="AJ4281" s="63"/>
      <c r="AK4281" s="63"/>
      <c r="AL4281" s="63"/>
      <c r="AM4281" s="63"/>
      <c r="AN4281" s="63"/>
      <c r="AO4281" s="63"/>
      <c r="AP4281" s="63"/>
      <c r="AQ4281" s="63"/>
      <c r="AR4281" s="63"/>
      <c r="AS4281" s="63"/>
      <c r="AT4281" s="63"/>
      <c r="AU4281" s="63"/>
      <c r="AV4281" s="63"/>
      <c r="AW4281" s="63"/>
      <c r="AX4281" s="63"/>
      <c r="AY4281" s="63"/>
      <c r="AZ4281" s="63"/>
      <c r="BA4281" s="63"/>
      <c r="BB4281" s="63"/>
      <c r="BC4281" s="63"/>
      <c r="BD4281" s="63"/>
      <c r="BE4281" s="63"/>
      <c r="BF4281" s="63"/>
      <c r="BG4281" s="63"/>
      <c r="BH4281" s="63"/>
      <c r="BI4281" s="63"/>
      <c r="BJ4281" s="63"/>
      <c r="BK4281" s="63"/>
      <c r="BL4281" s="63"/>
      <c r="BM4281" s="63"/>
      <c r="BN4281" s="63"/>
      <c r="BO4281" s="63"/>
      <c r="BP4281" s="63"/>
      <c r="BQ4281" s="63"/>
      <c r="BR4281" s="63"/>
      <c r="BS4281" s="63"/>
      <c r="BT4281" s="63"/>
      <c r="BU4281" s="63"/>
      <c r="BV4281" s="63"/>
      <c r="BW4281" s="63"/>
      <c r="BX4281" s="63"/>
      <c r="BY4281" s="63"/>
      <c r="BZ4281" s="63"/>
      <c r="CA4281" s="63"/>
      <c r="CB4281" s="63"/>
      <c r="CC4281" s="63"/>
      <c r="CD4281" s="63"/>
      <c r="CE4281" s="63"/>
      <c r="CF4281" s="63"/>
      <c r="CG4281" s="63"/>
      <c r="CH4281" s="63"/>
      <c r="CI4281" s="63"/>
      <c r="CJ4281" s="63"/>
      <c r="CK4281" s="63"/>
      <c r="CL4281" s="63"/>
      <c r="CM4281" s="63"/>
      <c r="CN4281" s="63"/>
      <c r="CO4281" s="63"/>
      <c r="CP4281" s="63"/>
      <c r="CR4281" s="227"/>
      <c r="CS4281" s="74"/>
    </row>
    <row r="4282" spans="1:97" s="72" customFormat="1" ht="75.75" customHeight="1">
      <c r="A4282" s="63"/>
      <c r="B4282" s="63"/>
      <c r="C4282" s="63"/>
      <c r="D4282" s="63"/>
      <c r="E4282" s="63"/>
      <c r="F4282" s="63"/>
      <c r="G4282" s="63"/>
      <c r="H4282" s="63"/>
      <c r="I4282" s="63"/>
      <c r="J4282" s="63"/>
      <c r="K4282" s="63"/>
      <c r="L4282" s="63"/>
      <c r="M4282" s="63"/>
      <c r="N4282" s="63"/>
      <c r="O4282" s="63"/>
      <c r="P4282" s="63"/>
      <c r="Q4282" s="63"/>
      <c r="R4282" s="63"/>
      <c r="S4282" s="63"/>
      <c r="T4282" s="63"/>
      <c r="U4282" s="63"/>
      <c r="V4282" s="63"/>
      <c r="W4282" s="63"/>
      <c r="X4282" s="63"/>
      <c r="Y4282" s="63"/>
      <c r="Z4282" s="63"/>
      <c r="AA4282" s="63"/>
      <c r="AB4282" s="63"/>
      <c r="AC4282" s="63"/>
      <c r="AD4282" s="63"/>
      <c r="AE4282" s="63"/>
      <c r="AF4282" s="63"/>
      <c r="AG4282" s="63"/>
      <c r="AH4282" s="63"/>
      <c r="AI4282" s="63"/>
      <c r="AJ4282" s="63"/>
      <c r="AK4282" s="63"/>
      <c r="AL4282" s="63"/>
      <c r="AM4282" s="63"/>
      <c r="AN4282" s="63"/>
      <c r="AO4282" s="63"/>
      <c r="AP4282" s="63"/>
      <c r="AQ4282" s="63"/>
      <c r="AR4282" s="63"/>
      <c r="AS4282" s="63"/>
      <c r="AT4282" s="63"/>
      <c r="AU4282" s="63"/>
      <c r="AV4282" s="63"/>
      <c r="AW4282" s="63"/>
      <c r="AX4282" s="63"/>
      <c r="AY4282" s="63"/>
      <c r="AZ4282" s="63"/>
      <c r="BA4282" s="63"/>
      <c r="BB4282" s="63"/>
      <c r="BC4282" s="63"/>
      <c r="BD4282" s="63"/>
      <c r="BE4282" s="63"/>
      <c r="BF4282" s="63"/>
      <c r="BG4282" s="63"/>
      <c r="BH4282" s="63"/>
      <c r="BI4282" s="63"/>
      <c r="BJ4282" s="63"/>
      <c r="BK4282" s="63"/>
      <c r="BL4282" s="63"/>
      <c r="BM4282" s="63"/>
      <c r="BN4282" s="63"/>
      <c r="BO4282" s="63"/>
      <c r="BP4282" s="63"/>
      <c r="BQ4282" s="63"/>
      <c r="BR4282" s="63"/>
      <c r="BS4282" s="63"/>
      <c r="BT4282" s="63"/>
      <c r="BU4282" s="63"/>
      <c r="BV4282" s="63"/>
      <c r="BW4282" s="63"/>
      <c r="BX4282" s="63"/>
      <c r="BY4282" s="63"/>
      <c r="BZ4282" s="63"/>
      <c r="CA4282" s="63"/>
      <c r="CB4282" s="63"/>
      <c r="CC4282" s="63"/>
      <c r="CD4282" s="63"/>
      <c r="CE4282" s="63"/>
      <c r="CF4282" s="63"/>
      <c r="CG4282" s="63"/>
      <c r="CH4282" s="63"/>
      <c r="CI4282" s="63"/>
      <c r="CJ4282" s="63"/>
      <c r="CK4282" s="63"/>
      <c r="CL4282" s="63"/>
      <c r="CM4282" s="63"/>
      <c r="CN4282" s="63"/>
      <c r="CO4282" s="63"/>
      <c r="CP4282" s="63"/>
      <c r="CR4282" s="227"/>
      <c r="CS4282" s="74"/>
    </row>
    <row r="4283" spans="1:97" s="72" customFormat="1" ht="75.75" customHeight="1">
      <c r="A4283" s="63"/>
      <c r="B4283" s="63"/>
      <c r="C4283" s="63"/>
      <c r="D4283" s="63"/>
      <c r="E4283" s="63"/>
      <c r="F4283" s="63"/>
      <c r="G4283" s="63"/>
      <c r="H4283" s="63"/>
      <c r="I4283" s="63"/>
      <c r="J4283" s="63"/>
      <c r="K4283" s="63"/>
      <c r="L4283" s="63"/>
      <c r="M4283" s="63"/>
      <c r="N4283" s="63"/>
      <c r="O4283" s="63"/>
      <c r="P4283" s="63"/>
      <c r="Q4283" s="63"/>
      <c r="R4283" s="63"/>
      <c r="S4283" s="63"/>
      <c r="T4283" s="63"/>
      <c r="U4283" s="63"/>
      <c r="V4283" s="63"/>
      <c r="W4283" s="63"/>
      <c r="X4283" s="63"/>
      <c r="Y4283" s="63"/>
      <c r="Z4283" s="63"/>
      <c r="AA4283" s="63"/>
      <c r="AB4283" s="63"/>
      <c r="AC4283" s="63"/>
      <c r="AD4283" s="63"/>
      <c r="AE4283" s="63"/>
      <c r="AF4283" s="63"/>
      <c r="AG4283" s="63"/>
      <c r="AH4283" s="63"/>
      <c r="AI4283" s="63"/>
      <c r="AJ4283" s="63"/>
      <c r="AK4283" s="63"/>
      <c r="AL4283" s="63"/>
      <c r="AM4283" s="63"/>
      <c r="AN4283" s="63"/>
      <c r="AO4283" s="63"/>
      <c r="AP4283" s="63"/>
      <c r="AQ4283" s="63"/>
      <c r="AR4283" s="63"/>
      <c r="AS4283" s="63"/>
      <c r="AT4283" s="63"/>
      <c r="AU4283" s="63"/>
      <c r="AV4283" s="63"/>
      <c r="AW4283" s="63"/>
      <c r="AX4283" s="63"/>
      <c r="AY4283" s="63"/>
      <c r="AZ4283" s="63"/>
      <c r="BA4283" s="63"/>
      <c r="BB4283" s="63"/>
      <c r="BC4283" s="63"/>
      <c r="BD4283" s="63"/>
      <c r="BE4283" s="63"/>
      <c r="BF4283" s="63"/>
      <c r="BG4283" s="63"/>
      <c r="BH4283" s="63"/>
      <c r="BI4283" s="63"/>
      <c r="BJ4283" s="63"/>
      <c r="BK4283" s="63"/>
      <c r="BL4283" s="63"/>
      <c r="BM4283" s="63"/>
      <c r="BN4283" s="63"/>
      <c r="BO4283" s="63"/>
      <c r="BP4283" s="63"/>
      <c r="BQ4283" s="63"/>
      <c r="BR4283" s="63"/>
      <c r="BS4283" s="63"/>
      <c r="BT4283" s="63"/>
      <c r="BU4283" s="63"/>
      <c r="BV4283" s="63"/>
      <c r="BW4283" s="63"/>
      <c r="BX4283" s="63"/>
      <c r="BY4283" s="63"/>
      <c r="BZ4283" s="63"/>
      <c r="CA4283" s="63"/>
      <c r="CB4283" s="63"/>
      <c r="CC4283" s="63"/>
      <c r="CD4283" s="63"/>
      <c r="CE4283" s="63"/>
      <c r="CF4283" s="63"/>
      <c r="CG4283" s="63"/>
      <c r="CH4283" s="63"/>
      <c r="CI4283" s="63"/>
      <c r="CJ4283" s="63"/>
      <c r="CK4283" s="63"/>
      <c r="CL4283" s="63"/>
      <c r="CM4283" s="63"/>
      <c r="CN4283" s="63"/>
      <c r="CO4283" s="63"/>
      <c r="CP4283" s="63"/>
      <c r="CR4283" s="227"/>
      <c r="CS4283" s="74"/>
    </row>
    <row r="4284" spans="1:97" s="72" customFormat="1" ht="75.75" customHeight="1">
      <c r="A4284" s="63"/>
      <c r="B4284" s="63"/>
      <c r="C4284" s="63"/>
      <c r="D4284" s="63"/>
      <c r="E4284" s="63"/>
      <c r="F4284" s="63"/>
      <c r="G4284" s="63"/>
      <c r="H4284" s="63"/>
      <c r="I4284" s="63"/>
      <c r="J4284" s="63"/>
      <c r="K4284" s="63"/>
      <c r="L4284" s="63"/>
      <c r="M4284" s="63"/>
      <c r="N4284" s="63"/>
      <c r="O4284" s="63"/>
      <c r="P4284" s="63"/>
      <c r="Q4284" s="63"/>
      <c r="R4284" s="63"/>
      <c r="S4284" s="63"/>
      <c r="T4284" s="63"/>
      <c r="U4284" s="63"/>
      <c r="V4284" s="63"/>
      <c r="W4284" s="63"/>
      <c r="X4284" s="63"/>
      <c r="Y4284" s="63"/>
      <c r="Z4284" s="63"/>
      <c r="AA4284" s="63"/>
      <c r="AB4284" s="63"/>
      <c r="AC4284" s="63"/>
      <c r="AD4284" s="63"/>
      <c r="AE4284" s="63"/>
      <c r="AF4284" s="63"/>
      <c r="AG4284" s="63"/>
      <c r="AH4284" s="63"/>
      <c r="AI4284" s="63"/>
      <c r="AJ4284" s="63"/>
      <c r="AK4284" s="63"/>
      <c r="AL4284" s="63"/>
      <c r="AM4284" s="63"/>
      <c r="AN4284" s="63"/>
      <c r="AO4284" s="63"/>
      <c r="AP4284" s="63"/>
      <c r="AQ4284" s="63"/>
      <c r="AR4284" s="63"/>
      <c r="AS4284" s="63"/>
      <c r="AT4284" s="63"/>
      <c r="AU4284" s="63"/>
      <c r="AV4284" s="63"/>
      <c r="AW4284" s="63"/>
      <c r="AX4284" s="63"/>
      <c r="AY4284" s="63"/>
      <c r="AZ4284" s="63"/>
      <c r="BA4284" s="63"/>
      <c r="BB4284" s="63"/>
      <c r="BC4284" s="63"/>
      <c r="BD4284" s="63"/>
      <c r="BE4284" s="63"/>
      <c r="BF4284" s="63"/>
      <c r="BG4284" s="63"/>
      <c r="BH4284" s="63"/>
      <c r="BI4284" s="63"/>
      <c r="BJ4284" s="63"/>
      <c r="BK4284" s="63"/>
      <c r="BL4284" s="63"/>
      <c r="BM4284" s="63"/>
      <c r="BN4284" s="63"/>
      <c r="BO4284" s="63"/>
      <c r="BP4284" s="63"/>
      <c r="BQ4284" s="63"/>
      <c r="BR4284" s="63"/>
      <c r="BS4284" s="63"/>
      <c r="BT4284" s="63"/>
      <c r="BU4284" s="63"/>
      <c r="BV4284" s="63"/>
      <c r="BW4284" s="63"/>
      <c r="BX4284" s="63"/>
      <c r="BY4284" s="63"/>
      <c r="BZ4284" s="63"/>
      <c r="CA4284" s="63"/>
      <c r="CB4284" s="63"/>
      <c r="CC4284" s="63"/>
      <c r="CD4284" s="63"/>
      <c r="CE4284" s="63"/>
      <c r="CF4284" s="63"/>
      <c r="CG4284" s="63"/>
      <c r="CH4284" s="63"/>
      <c r="CI4284" s="63"/>
      <c r="CJ4284" s="63"/>
      <c r="CK4284" s="63"/>
      <c r="CL4284" s="63"/>
      <c r="CM4284" s="63"/>
      <c r="CN4284" s="63"/>
      <c r="CO4284" s="63"/>
      <c r="CP4284" s="63"/>
      <c r="CR4284" s="227"/>
      <c r="CS4284" s="74"/>
    </row>
    <row r="4285" spans="1:97" s="72" customFormat="1" ht="75.75" customHeight="1">
      <c r="A4285" s="63"/>
      <c r="B4285" s="63"/>
      <c r="C4285" s="63"/>
      <c r="D4285" s="63"/>
      <c r="E4285" s="63"/>
      <c r="F4285" s="63"/>
      <c r="G4285" s="63"/>
      <c r="H4285" s="63"/>
      <c r="I4285" s="63"/>
      <c r="J4285" s="63"/>
      <c r="K4285" s="63"/>
      <c r="L4285" s="63"/>
      <c r="M4285" s="63"/>
      <c r="N4285" s="63"/>
      <c r="O4285" s="63"/>
      <c r="P4285" s="63"/>
      <c r="Q4285" s="63"/>
      <c r="R4285" s="63"/>
      <c r="S4285" s="63"/>
      <c r="T4285" s="63"/>
      <c r="U4285" s="63"/>
      <c r="V4285" s="63"/>
      <c r="W4285" s="63"/>
      <c r="X4285" s="63"/>
      <c r="Y4285" s="63"/>
      <c r="Z4285" s="63"/>
      <c r="AA4285" s="63"/>
      <c r="AB4285" s="63"/>
      <c r="AC4285" s="63"/>
      <c r="AD4285" s="63"/>
      <c r="AE4285" s="63"/>
      <c r="AF4285" s="63"/>
      <c r="AG4285" s="63"/>
      <c r="AH4285" s="63"/>
      <c r="AI4285" s="63"/>
      <c r="AJ4285" s="63"/>
      <c r="AK4285" s="63"/>
      <c r="AL4285" s="63"/>
      <c r="AM4285" s="63"/>
      <c r="AN4285" s="63"/>
      <c r="AO4285" s="63"/>
      <c r="AP4285" s="63"/>
      <c r="AQ4285" s="63"/>
      <c r="AR4285" s="63"/>
      <c r="AS4285" s="63"/>
      <c r="AT4285" s="63"/>
      <c r="AU4285" s="63"/>
      <c r="AV4285" s="63"/>
      <c r="AW4285" s="63"/>
      <c r="AX4285" s="63"/>
      <c r="AY4285" s="63"/>
      <c r="AZ4285" s="63"/>
      <c r="BA4285" s="63"/>
      <c r="BB4285" s="63"/>
      <c r="BC4285" s="63"/>
      <c r="BD4285" s="63"/>
      <c r="BE4285" s="63"/>
      <c r="BF4285" s="63"/>
      <c r="BG4285" s="63"/>
      <c r="BH4285" s="63"/>
      <c r="BI4285" s="63"/>
      <c r="BJ4285" s="63"/>
      <c r="BK4285" s="63"/>
      <c r="BL4285" s="63"/>
      <c r="BM4285" s="63"/>
      <c r="BN4285" s="63"/>
      <c r="BO4285" s="63"/>
      <c r="BP4285" s="63"/>
      <c r="BQ4285" s="63"/>
      <c r="BR4285" s="63"/>
      <c r="BS4285" s="63"/>
      <c r="BT4285" s="63"/>
      <c r="BU4285" s="63"/>
      <c r="BV4285" s="63"/>
      <c r="BW4285" s="63"/>
      <c r="BX4285" s="63"/>
      <c r="BY4285" s="63"/>
      <c r="BZ4285" s="63"/>
      <c r="CA4285" s="63"/>
      <c r="CB4285" s="63"/>
      <c r="CC4285" s="63"/>
      <c r="CD4285" s="63"/>
      <c r="CE4285" s="63"/>
      <c r="CF4285" s="63"/>
      <c r="CG4285" s="63"/>
      <c r="CH4285" s="63"/>
      <c r="CI4285" s="63"/>
      <c r="CJ4285" s="63"/>
      <c r="CK4285" s="63"/>
      <c r="CL4285" s="63"/>
      <c r="CM4285" s="63"/>
      <c r="CN4285" s="63"/>
      <c r="CO4285" s="63"/>
      <c r="CP4285" s="63"/>
      <c r="CR4285" s="227"/>
      <c r="CS4285" s="74"/>
    </row>
    <row r="4286" spans="1:97" s="72" customFormat="1" ht="75.75" customHeight="1">
      <c r="A4286" s="63"/>
      <c r="B4286" s="63"/>
      <c r="C4286" s="63"/>
      <c r="D4286" s="63"/>
      <c r="E4286" s="63"/>
      <c r="F4286" s="63"/>
      <c r="G4286" s="63"/>
      <c r="H4286" s="63"/>
      <c r="I4286" s="63"/>
      <c r="J4286" s="63"/>
      <c r="K4286" s="63"/>
      <c r="L4286" s="63"/>
      <c r="M4286" s="63"/>
      <c r="N4286" s="63"/>
      <c r="O4286" s="63"/>
      <c r="P4286" s="63"/>
      <c r="Q4286" s="63"/>
      <c r="R4286" s="63"/>
      <c r="S4286" s="63"/>
      <c r="T4286" s="63"/>
      <c r="U4286" s="63"/>
      <c r="V4286" s="63"/>
      <c r="W4286" s="63"/>
      <c r="X4286" s="63"/>
      <c r="Y4286" s="63"/>
      <c r="Z4286" s="63"/>
      <c r="AA4286" s="63"/>
      <c r="AB4286" s="63"/>
      <c r="AC4286" s="63"/>
      <c r="AD4286" s="63"/>
      <c r="AE4286" s="63"/>
      <c r="AF4286" s="63"/>
      <c r="AG4286" s="63"/>
      <c r="AH4286" s="63"/>
      <c r="AI4286" s="63"/>
      <c r="AJ4286" s="63"/>
      <c r="AK4286" s="63"/>
      <c r="AL4286" s="63"/>
      <c r="AM4286" s="63"/>
      <c r="AN4286" s="63"/>
      <c r="AO4286" s="63"/>
      <c r="AP4286" s="63"/>
      <c r="AQ4286" s="63"/>
      <c r="AR4286" s="63"/>
      <c r="AS4286" s="63"/>
      <c r="AT4286" s="63"/>
      <c r="AU4286" s="63"/>
      <c r="AV4286" s="63"/>
      <c r="AW4286" s="63"/>
      <c r="AX4286" s="63"/>
      <c r="AY4286" s="63"/>
      <c r="AZ4286" s="63"/>
      <c r="BA4286" s="63"/>
      <c r="BB4286" s="63"/>
      <c r="BC4286" s="63"/>
      <c r="BD4286" s="63"/>
      <c r="BE4286" s="63"/>
      <c r="BF4286" s="63"/>
      <c r="BG4286" s="63"/>
      <c r="BH4286" s="63"/>
      <c r="BI4286" s="63"/>
      <c r="BJ4286" s="63"/>
      <c r="BK4286" s="63"/>
      <c r="BL4286" s="63"/>
      <c r="BM4286" s="63"/>
      <c r="BN4286" s="63"/>
      <c r="BO4286" s="63"/>
      <c r="BP4286" s="63"/>
      <c r="BQ4286" s="63"/>
      <c r="BR4286" s="63"/>
      <c r="BS4286" s="63"/>
      <c r="BT4286" s="63"/>
      <c r="BU4286" s="63"/>
      <c r="BV4286" s="63"/>
      <c r="BW4286" s="63"/>
      <c r="BX4286" s="63"/>
      <c r="BY4286" s="63"/>
      <c r="BZ4286" s="63"/>
      <c r="CA4286" s="63"/>
      <c r="CB4286" s="63"/>
      <c r="CC4286" s="63"/>
      <c r="CD4286" s="63"/>
      <c r="CE4286" s="63"/>
      <c r="CF4286" s="63"/>
      <c r="CG4286" s="63"/>
      <c r="CH4286" s="63"/>
      <c r="CI4286" s="63"/>
      <c r="CJ4286" s="63"/>
      <c r="CK4286" s="63"/>
      <c r="CL4286" s="63"/>
      <c r="CM4286" s="63"/>
      <c r="CN4286" s="63"/>
      <c r="CO4286" s="63"/>
      <c r="CP4286" s="63"/>
      <c r="CR4286" s="227"/>
      <c r="CS4286" s="74"/>
    </row>
    <row r="4287" spans="1:97" s="72" customFormat="1" ht="75.75" customHeight="1">
      <c r="A4287" s="63"/>
      <c r="B4287" s="63"/>
      <c r="C4287" s="63"/>
      <c r="D4287" s="63"/>
      <c r="E4287" s="63"/>
      <c r="F4287" s="63"/>
      <c r="G4287" s="63"/>
      <c r="H4287" s="63"/>
      <c r="I4287" s="63"/>
      <c r="J4287" s="63"/>
      <c r="K4287" s="63"/>
      <c r="L4287" s="63"/>
      <c r="M4287" s="63"/>
      <c r="N4287" s="63"/>
      <c r="O4287" s="63"/>
      <c r="P4287" s="63"/>
      <c r="Q4287" s="63"/>
      <c r="R4287" s="63"/>
      <c r="S4287" s="63"/>
      <c r="T4287" s="63"/>
      <c r="U4287" s="63"/>
      <c r="V4287" s="63"/>
      <c r="W4287" s="63"/>
      <c r="X4287" s="63"/>
      <c r="Y4287" s="63"/>
      <c r="Z4287" s="63"/>
      <c r="AA4287" s="63"/>
      <c r="AB4287" s="63"/>
      <c r="AC4287" s="63"/>
      <c r="AD4287" s="63"/>
      <c r="AE4287" s="63"/>
      <c r="AF4287" s="63"/>
      <c r="AG4287" s="63"/>
      <c r="AH4287" s="63"/>
      <c r="AI4287" s="63"/>
      <c r="AJ4287" s="63"/>
      <c r="AK4287" s="63"/>
      <c r="AL4287" s="63"/>
      <c r="AM4287" s="63"/>
      <c r="AN4287" s="63"/>
      <c r="AO4287" s="63"/>
      <c r="AP4287" s="63"/>
      <c r="AQ4287" s="63"/>
      <c r="AR4287" s="63"/>
      <c r="AS4287" s="63"/>
      <c r="AT4287" s="63"/>
      <c r="AU4287" s="63"/>
      <c r="AV4287" s="63"/>
      <c r="AW4287" s="63"/>
      <c r="AX4287" s="63"/>
      <c r="AY4287" s="63"/>
      <c r="AZ4287" s="63"/>
      <c r="BA4287" s="63"/>
      <c r="BB4287" s="63"/>
      <c r="BC4287" s="63"/>
      <c r="BD4287" s="63"/>
      <c r="BE4287" s="63"/>
      <c r="BF4287" s="63"/>
      <c r="BG4287" s="63"/>
      <c r="BH4287" s="63"/>
      <c r="BI4287" s="63"/>
      <c r="BJ4287" s="63"/>
      <c r="BK4287" s="63"/>
      <c r="BL4287" s="63"/>
      <c r="BM4287" s="63"/>
      <c r="BN4287" s="63"/>
      <c r="BO4287" s="63"/>
      <c r="BP4287" s="63"/>
      <c r="BQ4287" s="63"/>
      <c r="BR4287" s="63"/>
      <c r="BS4287" s="63"/>
      <c r="BT4287" s="63"/>
      <c r="BU4287" s="63"/>
      <c r="BV4287" s="63"/>
      <c r="BW4287" s="63"/>
      <c r="BX4287" s="63"/>
      <c r="BY4287" s="63"/>
      <c r="BZ4287" s="63"/>
      <c r="CA4287" s="63"/>
      <c r="CB4287" s="63"/>
      <c r="CC4287" s="63"/>
      <c r="CD4287" s="63"/>
      <c r="CE4287" s="63"/>
      <c r="CF4287" s="63"/>
      <c r="CG4287" s="63"/>
      <c r="CH4287" s="63"/>
      <c r="CI4287" s="63"/>
      <c r="CJ4287" s="63"/>
      <c r="CK4287" s="63"/>
      <c r="CL4287" s="63"/>
      <c r="CM4287" s="63"/>
      <c r="CN4287" s="63"/>
      <c r="CO4287" s="63"/>
      <c r="CP4287" s="63"/>
      <c r="CR4287" s="227"/>
      <c r="CS4287" s="74"/>
    </row>
    <row r="4288" spans="1:97" s="72" customFormat="1" ht="75.75" customHeight="1">
      <c r="A4288" s="63"/>
      <c r="B4288" s="63"/>
      <c r="C4288" s="63"/>
      <c r="D4288" s="63"/>
      <c r="E4288" s="63"/>
      <c r="F4288" s="63"/>
      <c r="G4288" s="63"/>
      <c r="H4288" s="63"/>
      <c r="I4288" s="63"/>
      <c r="J4288" s="63"/>
      <c r="K4288" s="63"/>
      <c r="L4288" s="63"/>
      <c r="M4288" s="63"/>
      <c r="N4288" s="63"/>
      <c r="O4288" s="63"/>
      <c r="P4288" s="63"/>
      <c r="Q4288" s="63"/>
      <c r="R4288" s="63"/>
      <c r="S4288" s="63"/>
      <c r="T4288" s="63"/>
      <c r="U4288" s="63"/>
      <c r="V4288" s="63"/>
      <c r="W4288" s="63"/>
      <c r="X4288" s="63"/>
      <c r="Y4288" s="63"/>
      <c r="Z4288" s="63"/>
      <c r="AA4288" s="63"/>
      <c r="AB4288" s="63"/>
      <c r="AC4288" s="63"/>
      <c r="AD4288" s="63"/>
      <c r="AE4288" s="63"/>
      <c r="AF4288" s="63"/>
      <c r="AG4288" s="63"/>
      <c r="AH4288" s="63"/>
      <c r="AI4288" s="63"/>
      <c r="AJ4288" s="63"/>
      <c r="AK4288" s="63"/>
      <c r="AL4288" s="63"/>
      <c r="AM4288" s="63"/>
      <c r="AN4288" s="63"/>
      <c r="AO4288" s="63"/>
      <c r="AP4288" s="63"/>
      <c r="AQ4288" s="63"/>
      <c r="AR4288" s="63"/>
      <c r="AS4288" s="63"/>
      <c r="AT4288" s="63"/>
      <c r="AU4288" s="63"/>
      <c r="AV4288" s="63"/>
      <c r="AW4288" s="63"/>
      <c r="AX4288" s="63"/>
      <c r="AY4288" s="63"/>
      <c r="AZ4288" s="63"/>
      <c r="BA4288" s="63"/>
      <c r="BB4288" s="63"/>
      <c r="BC4288" s="63"/>
      <c r="BD4288" s="63"/>
      <c r="BE4288" s="63"/>
      <c r="BF4288" s="63"/>
      <c r="BG4288" s="63"/>
      <c r="BH4288" s="63"/>
      <c r="BI4288" s="63"/>
      <c r="BJ4288" s="63"/>
      <c r="BK4288" s="63"/>
      <c r="BL4288" s="63"/>
      <c r="BM4288" s="63"/>
      <c r="BN4288" s="63"/>
      <c r="BO4288" s="63"/>
      <c r="BP4288" s="63"/>
      <c r="BQ4288" s="63"/>
      <c r="BR4288" s="63"/>
      <c r="BS4288" s="63"/>
      <c r="BT4288" s="63"/>
      <c r="BU4288" s="63"/>
      <c r="BV4288" s="63"/>
      <c r="BW4288" s="63"/>
      <c r="BX4288" s="63"/>
      <c r="BY4288" s="63"/>
      <c r="BZ4288" s="63"/>
      <c r="CA4288" s="63"/>
      <c r="CB4288" s="63"/>
      <c r="CC4288" s="63"/>
      <c r="CD4288" s="63"/>
      <c r="CE4288" s="63"/>
      <c r="CF4288" s="63"/>
      <c r="CG4288" s="63"/>
      <c r="CH4288" s="63"/>
      <c r="CI4288" s="63"/>
      <c r="CJ4288" s="63"/>
      <c r="CK4288" s="63"/>
      <c r="CL4288" s="63"/>
      <c r="CM4288" s="63"/>
      <c r="CN4288" s="63"/>
      <c r="CO4288" s="63"/>
      <c r="CP4288" s="63"/>
      <c r="CR4288" s="227"/>
      <c r="CS4288" s="74"/>
    </row>
    <row r="4289" spans="1:97" s="72" customFormat="1" ht="75.75" customHeight="1">
      <c r="A4289" s="63"/>
      <c r="B4289" s="63"/>
      <c r="C4289" s="63"/>
      <c r="D4289" s="63"/>
      <c r="E4289" s="63"/>
      <c r="F4289" s="63"/>
      <c r="G4289" s="63"/>
      <c r="H4289" s="63"/>
      <c r="I4289" s="63"/>
      <c r="J4289" s="63"/>
      <c r="K4289" s="63"/>
      <c r="L4289" s="63"/>
      <c r="M4289" s="63"/>
      <c r="N4289" s="63"/>
      <c r="O4289" s="63"/>
      <c r="P4289" s="63"/>
      <c r="Q4289" s="63"/>
      <c r="R4289" s="63"/>
      <c r="S4289" s="63"/>
      <c r="T4289" s="63"/>
      <c r="U4289" s="63"/>
      <c r="V4289" s="63"/>
      <c r="W4289" s="63"/>
      <c r="X4289" s="63"/>
      <c r="Y4289" s="63"/>
      <c r="Z4289" s="63"/>
      <c r="AA4289" s="63"/>
      <c r="AB4289" s="63"/>
      <c r="AC4289" s="63"/>
      <c r="AD4289" s="63"/>
      <c r="AE4289" s="63"/>
      <c r="AF4289" s="63"/>
      <c r="AG4289" s="63"/>
      <c r="AH4289" s="63"/>
      <c r="AI4289" s="63"/>
      <c r="AJ4289" s="63"/>
      <c r="AK4289" s="63"/>
      <c r="AL4289" s="63"/>
      <c r="AM4289" s="63"/>
      <c r="AN4289" s="63"/>
      <c r="AO4289" s="63"/>
      <c r="AP4289" s="63"/>
      <c r="AQ4289" s="63"/>
      <c r="AR4289" s="63"/>
      <c r="AS4289" s="63"/>
      <c r="AT4289" s="63"/>
      <c r="AU4289" s="63"/>
      <c r="AV4289" s="63"/>
      <c r="AW4289" s="63"/>
      <c r="AX4289" s="63"/>
      <c r="AY4289" s="63"/>
      <c r="AZ4289" s="63"/>
      <c r="BA4289" s="63"/>
      <c r="BB4289" s="63"/>
      <c r="BC4289" s="63"/>
      <c r="BD4289" s="63"/>
      <c r="BE4289" s="63"/>
      <c r="BF4289" s="63"/>
      <c r="BG4289" s="63"/>
      <c r="BH4289" s="63"/>
      <c r="BI4289" s="63"/>
      <c r="BJ4289" s="63"/>
      <c r="BK4289" s="63"/>
      <c r="BL4289" s="63"/>
      <c r="BM4289" s="63"/>
      <c r="BN4289" s="63"/>
      <c r="BO4289" s="63"/>
      <c r="BP4289" s="63"/>
      <c r="BQ4289" s="63"/>
      <c r="BR4289" s="63"/>
      <c r="BS4289" s="63"/>
      <c r="BT4289" s="63"/>
      <c r="BU4289" s="63"/>
      <c r="BV4289" s="63"/>
      <c r="BW4289" s="63"/>
      <c r="BX4289" s="63"/>
      <c r="BY4289" s="63"/>
      <c r="BZ4289" s="63"/>
      <c r="CA4289" s="63"/>
      <c r="CB4289" s="63"/>
      <c r="CC4289" s="63"/>
      <c r="CD4289" s="63"/>
      <c r="CE4289" s="63"/>
      <c r="CF4289" s="63"/>
      <c r="CG4289" s="63"/>
      <c r="CH4289" s="63"/>
      <c r="CI4289" s="63"/>
      <c r="CJ4289" s="63"/>
      <c r="CK4289" s="63"/>
      <c r="CL4289" s="63"/>
      <c r="CM4289" s="63"/>
      <c r="CN4289" s="63"/>
      <c r="CO4289" s="63"/>
      <c r="CP4289" s="63"/>
      <c r="CR4289" s="227"/>
      <c r="CS4289" s="74"/>
    </row>
    <row r="4290" spans="1:97" s="72" customFormat="1" ht="75.75" customHeight="1">
      <c r="A4290" s="63"/>
      <c r="B4290" s="63"/>
      <c r="C4290" s="63"/>
      <c r="D4290" s="63"/>
      <c r="E4290" s="63"/>
      <c r="F4290" s="63"/>
      <c r="G4290" s="63"/>
      <c r="H4290" s="63"/>
      <c r="I4290" s="63"/>
      <c r="J4290" s="63"/>
      <c r="K4290" s="63"/>
      <c r="L4290" s="63"/>
      <c r="M4290" s="63"/>
      <c r="N4290" s="63"/>
      <c r="O4290" s="63"/>
      <c r="P4290" s="63"/>
      <c r="Q4290" s="63"/>
      <c r="R4290" s="63"/>
      <c r="S4290" s="63"/>
      <c r="T4290" s="63"/>
      <c r="U4290" s="63"/>
      <c r="V4290" s="63"/>
      <c r="W4290" s="63"/>
      <c r="X4290" s="63"/>
      <c r="Y4290" s="63"/>
      <c r="Z4290" s="63"/>
      <c r="AA4290" s="63"/>
      <c r="AB4290" s="63"/>
      <c r="AC4290" s="63"/>
      <c r="AD4290" s="63"/>
      <c r="AE4290" s="63"/>
      <c r="AF4290" s="63"/>
      <c r="AG4290" s="63"/>
      <c r="AH4290" s="63"/>
      <c r="AI4290" s="63"/>
      <c r="AJ4290" s="63"/>
      <c r="AK4290" s="63"/>
      <c r="AL4290" s="63"/>
      <c r="AM4290" s="63"/>
      <c r="AN4290" s="63"/>
      <c r="AO4290" s="63"/>
      <c r="AP4290" s="63"/>
      <c r="AQ4290" s="63"/>
      <c r="AR4290" s="63"/>
      <c r="AS4290" s="63"/>
      <c r="AT4290" s="63"/>
      <c r="AU4290" s="63"/>
      <c r="AV4290" s="63"/>
      <c r="AW4290" s="63"/>
      <c r="AX4290" s="63"/>
      <c r="AY4290" s="63"/>
      <c r="AZ4290" s="63"/>
      <c r="BA4290" s="63"/>
      <c r="BB4290" s="63"/>
      <c r="BC4290" s="63"/>
      <c r="BD4290" s="63"/>
      <c r="BE4290" s="63"/>
      <c r="BF4290" s="63"/>
      <c r="BG4290" s="63"/>
      <c r="BH4290" s="63"/>
      <c r="BI4290" s="63"/>
      <c r="BJ4290" s="63"/>
      <c r="BK4290" s="63"/>
      <c r="BL4290" s="63"/>
      <c r="BM4290" s="63"/>
      <c r="BN4290" s="63"/>
      <c r="BO4290" s="63"/>
      <c r="BP4290" s="63"/>
      <c r="BQ4290" s="63"/>
      <c r="BR4290" s="63"/>
      <c r="BS4290" s="63"/>
      <c r="BT4290" s="63"/>
      <c r="BU4290" s="63"/>
      <c r="BV4290" s="63"/>
      <c r="BW4290" s="63"/>
      <c r="BX4290" s="63"/>
      <c r="BY4290" s="63"/>
      <c r="BZ4290" s="63"/>
      <c r="CA4290" s="63"/>
      <c r="CB4290" s="63"/>
      <c r="CC4290" s="63"/>
      <c r="CD4290" s="63"/>
      <c r="CE4290" s="63"/>
      <c r="CF4290" s="63"/>
      <c r="CG4290" s="63"/>
      <c r="CH4290" s="63"/>
      <c r="CI4290" s="63"/>
      <c r="CJ4290" s="63"/>
      <c r="CK4290" s="63"/>
      <c r="CL4290" s="63"/>
      <c r="CM4290" s="63"/>
      <c r="CN4290" s="63"/>
      <c r="CO4290" s="63"/>
      <c r="CP4290" s="63"/>
      <c r="CR4290" s="227"/>
      <c r="CS4290" s="74"/>
    </row>
    <row r="4291" spans="1:97" s="72" customFormat="1" ht="75.75" customHeight="1">
      <c r="A4291" s="63"/>
      <c r="B4291" s="63"/>
      <c r="C4291" s="63"/>
      <c r="D4291" s="63"/>
      <c r="E4291" s="63"/>
      <c r="F4291" s="63"/>
      <c r="G4291" s="63"/>
      <c r="H4291" s="63"/>
      <c r="I4291" s="63"/>
      <c r="J4291" s="63"/>
      <c r="K4291" s="63"/>
      <c r="L4291" s="63"/>
      <c r="M4291" s="63"/>
      <c r="N4291" s="63"/>
      <c r="O4291" s="63"/>
      <c r="P4291" s="63"/>
      <c r="Q4291" s="63"/>
      <c r="R4291" s="63"/>
      <c r="S4291" s="63"/>
      <c r="T4291" s="63"/>
      <c r="U4291" s="63"/>
      <c r="V4291" s="63"/>
      <c r="W4291" s="63"/>
      <c r="X4291" s="63"/>
      <c r="Y4291" s="63"/>
      <c r="Z4291" s="63"/>
      <c r="AA4291" s="63"/>
      <c r="AB4291" s="63"/>
      <c r="AC4291" s="63"/>
      <c r="AD4291" s="63"/>
      <c r="AE4291" s="63"/>
      <c r="AF4291" s="63"/>
      <c r="AG4291" s="63"/>
      <c r="AH4291" s="63"/>
      <c r="AI4291" s="63"/>
      <c r="AJ4291" s="63"/>
      <c r="AK4291" s="63"/>
      <c r="AL4291" s="63"/>
      <c r="AM4291" s="63"/>
      <c r="AN4291" s="63"/>
      <c r="AO4291" s="63"/>
      <c r="AP4291" s="63"/>
      <c r="AQ4291" s="63"/>
      <c r="AR4291" s="63"/>
      <c r="AS4291" s="63"/>
      <c r="AT4291" s="63"/>
      <c r="AU4291" s="63"/>
      <c r="AV4291" s="63"/>
      <c r="AW4291" s="63"/>
      <c r="AX4291" s="63"/>
      <c r="AY4291" s="63"/>
      <c r="AZ4291" s="63"/>
      <c r="BA4291" s="63"/>
      <c r="BB4291" s="63"/>
      <c r="BC4291" s="63"/>
      <c r="BD4291" s="63"/>
      <c r="BE4291" s="63"/>
      <c r="BF4291" s="63"/>
      <c r="BG4291" s="63"/>
      <c r="BH4291" s="63"/>
      <c r="BI4291" s="63"/>
      <c r="BJ4291" s="63"/>
      <c r="BK4291" s="63"/>
      <c r="BL4291" s="63"/>
      <c r="BM4291" s="63"/>
      <c r="BN4291" s="63"/>
      <c r="BO4291" s="63"/>
      <c r="BP4291" s="63"/>
      <c r="BQ4291" s="63"/>
      <c r="BR4291" s="63"/>
      <c r="BS4291" s="63"/>
      <c r="BT4291" s="63"/>
      <c r="BU4291" s="63"/>
      <c r="BV4291" s="63"/>
      <c r="BW4291" s="63"/>
      <c r="BX4291" s="63"/>
      <c r="BY4291" s="63"/>
      <c r="BZ4291" s="63"/>
      <c r="CA4291" s="63"/>
      <c r="CB4291" s="63"/>
      <c r="CC4291" s="63"/>
      <c r="CD4291" s="63"/>
      <c r="CE4291" s="63"/>
      <c r="CF4291" s="63"/>
      <c r="CG4291" s="63"/>
      <c r="CH4291" s="63"/>
      <c r="CI4291" s="63"/>
      <c r="CJ4291" s="63"/>
      <c r="CK4291" s="63"/>
      <c r="CL4291" s="63"/>
      <c r="CM4291" s="63"/>
      <c r="CN4291" s="63"/>
      <c r="CO4291" s="63"/>
      <c r="CP4291" s="63"/>
      <c r="CR4291" s="227"/>
      <c r="CS4291" s="74"/>
    </row>
    <row r="4292" spans="1:97" s="72" customFormat="1" ht="75.75" customHeight="1">
      <c r="A4292" s="63"/>
      <c r="B4292" s="63"/>
      <c r="C4292" s="63"/>
      <c r="D4292" s="63"/>
      <c r="E4292" s="63"/>
      <c r="F4292" s="63"/>
      <c r="G4292" s="63"/>
      <c r="H4292" s="63"/>
      <c r="I4292" s="63"/>
      <c r="J4292" s="63"/>
      <c r="K4292" s="63"/>
      <c r="L4292" s="63"/>
      <c r="M4292" s="63"/>
      <c r="N4292" s="63"/>
      <c r="O4292" s="63"/>
      <c r="P4292" s="63"/>
      <c r="Q4292" s="63"/>
      <c r="R4292" s="63"/>
      <c r="S4292" s="63"/>
      <c r="T4292" s="63"/>
      <c r="U4292" s="63"/>
      <c r="V4292" s="63"/>
      <c r="W4292" s="63"/>
      <c r="X4292" s="63"/>
      <c r="Y4292" s="63"/>
      <c r="Z4292" s="63"/>
      <c r="AA4292" s="63"/>
      <c r="AB4292" s="63"/>
      <c r="AC4292" s="63"/>
      <c r="AD4292" s="63"/>
      <c r="AE4292" s="63"/>
      <c r="AF4292" s="63"/>
      <c r="AG4292" s="63"/>
      <c r="AH4292" s="63"/>
      <c r="AI4292" s="63"/>
      <c r="AJ4292" s="63"/>
      <c r="AK4292" s="63"/>
      <c r="AL4292" s="63"/>
      <c r="AM4292" s="63"/>
      <c r="AN4292" s="63"/>
      <c r="AO4292" s="63"/>
      <c r="AP4292" s="63"/>
      <c r="AQ4292" s="63"/>
      <c r="AR4292" s="63"/>
      <c r="AS4292" s="63"/>
      <c r="AT4292" s="63"/>
      <c r="AU4292" s="63"/>
      <c r="AV4292" s="63"/>
      <c r="AW4292" s="63"/>
      <c r="AX4292" s="63"/>
      <c r="AY4292" s="63"/>
      <c r="AZ4292" s="63"/>
      <c r="BA4292" s="63"/>
      <c r="BB4292" s="63"/>
      <c r="BC4292" s="63"/>
      <c r="BD4292" s="63"/>
      <c r="BE4292" s="63"/>
      <c r="BF4292" s="63"/>
      <c r="BG4292" s="63"/>
      <c r="BH4292" s="63"/>
      <c r="BI4292" s="63"/>
      <c r="BJ4292" s="63"/>
      <c r="BK4292" s="63"/>
      <c r="BL4292" s="63"/>
      <c r="BM4292" s="63"/>
      <c r="BN4292" s="63"/>
      <c r="BO4292" s="63"/>
      <c r="BP4292" s="63"/>
      <c r="BQ4292" s="63"/>
      <c r="BR4292" s="63"/>
      <c r="BS4292" s="63"/>
      <c r="BT4292" s="63"/>
      <c r="BU4292" s="63"/>
      <c r="BV4292" s="63"/>
      <c r="BW4292" s="63"/>
      <c r="BX4292" s="63"/>
      <c r="BY4292" s="63"/>
      <c r="BZ4292" s="63"/>
      <c r="CA4292" s="63"/>
      <c r="CB4292" s="63"/>
      <c r="CC4292" s="63"/>
      <c r="CD4292" s="63"/>
      <c r="CE4292" s="63"/>
      <c r="CF4292" s="63"/>
      <c r="CG4292" s="63"/>
      <c r="CH4292" s="63"/>
      <c r="CI4292" s="63"/>
      <c r="CJ4292" s="63"/>
      <c r="CK4292" s="63"/>
      <c r="CL4292" s="63"/>
      <c r="CM4292" s="63"/>
      <c r="CN4292" s="63"/>
      <c r="CO4292" s="63"/>
      <c r="CP4292" s="63"/>
      <c r="CR4292" s="227"/>
      <c r="CS4292" s="74"/>
    </row>
    <row r="4293" spans="1:97" s="72" customFormat="1" ht="75.75" customHeight="1">
      <c r="A4293" s="63"/>
      <c r="B4293" s="63"/>
      <c r="C4293" s="63"/>
      <c r="D4293" s="63"/>
      <c r="E4293" s="63"/>
      <c r="F4293" s="63"/>
      <c r="G4293" s="63"/>
      <c r="H4293" s="63"/>
      <c r="I4293" s="63"/>
      <c r="J4293" s="63"/>
      <c r="K4293" s="63"/>
      <c r="L4293" s="63"/>
      <c r="M4293" s="63"/>
      <c r="N4293" s="63"/>
      <c r="O4293" s="63"/>
      <c r="P4293" s="63"/>
      <c r="Q4293" s="63"/>
      <c r="R4293" s="63"/>
      <c r="S4293" s="63"/>
      <c r="T4293" s="63"/>
      <c r="U4293" s="63"/>
      <c r="V4293" s="63"/>
      <c r="W4293" s="63"/>
      <c r="X4293" s="63"/>
      <c r="Y4293" s="63"/>
      <c r="Z4293" s="63"/>
      <c r="AA4293" s="63"/>
      <c r="AB4293" s="63"/>
      <c r="AC4293" s="63"/>
      <c r="AD4293" s="63"/>
      <c r="AE4293" s="63"/>
      <c r="AF4293" s="63"/>
      <c r="AG4293" s="63"/>
      <c r="AH4293" s="63"/>
      <c r="AI4293" s="63"/>
      <c r="AJ4293" s="63"/>
      <c r="AK4293" s="63"/>
      <c r="AL4293" s="63"/>
      <c r="AM4293" s="63"/>
      <c r="AN4293" s="63"/>
      <c r="AO4293" s="63"/>
      <c r="AP4293" s="63"/>
      <c r="AQ4293" s="63"/>
      <c r="AR4293" s="63"/>
      <c r="AS4293" s="63"/>
      <c r="AT4293" s="63"/>
      <c r="AU4293" s="63"/>
      <c r="AV4293" s="63"/>
      <c r="AW4293" s="63"/>
      <c r="AX4293" s="63"/>
      <c r="AY4293" s="63"/>
      <c r="AZ4293" s="63"/>
      <c r="BA4293" s="63"/>
      <c r="BB4293" s="63"/>
      <c r="BC4293" s="63"/>
      <c r="BD4293" s="63"/>
      <c r="BE4293" s="63"/>
      <c r="BF4293" s="63"/>
      <c r="BG4293" s="63"/>
      <c r="BH4293" s="63"/>
      <c r="BI4293" s="63"/>
      <c r="BJ4293" s="63"/>
      <c r="BK4293" s="63"/>
      <c r="BL4293" s="63"/>
      <c r="BM4293" s="63"/>
      <c r="BN4293" s="63"/>
      <c r="BO4293" s="63"/>
      <c r="BP4293" s="63"/>
      <c r="BQ4293" s="63"/>
      <c r="BR4293" s="63"/>
      <c r="BS4293" s="63"/>
      <c r="BT4293" s="63"/>
      <c r="BU4293" s="63"/>
      <c r="BV4293" s="63"/>
      <c r="BW4293" s="63"/>
      <c r="BX4293" s="63"/>
      <c r="BY4293" s="63"/>
      <c r="BZ4293" s="63"/>
      <c r="CA4293" s="63"/>
      <c r="CB4293" s="63"/>
      <c r="CC4293" s="63"/>
      <c r="CD4293" s="63"/>
      <c r="CE4293" s="63"/>
      <c r="CF4293" s="63"/>
      <c r="CG4293" s="63"/>
      <c r="CH4293" s="63"/>
      <c r="CI4293" s="63"/>
      <c r="CJ4293" s="63"/>
      <c r="CK4293" s="63"/>
      <c r="CL4293" s="63"/>
      <c r="CM4293" s="63"/>
      <c r="CN4293" s="63"/>
      <c r="CO4293" s="63"/>
      <c r="CP4293" s="63"/>
      <c r="CR4293" s="227"/>
      <c r="CS4293" s="74"/>
    </row>
    <row r="4294" spans="1:97" s="72" customFormat="1" ht="75.75" customHeight="1">
      <c r="A4294" s="63"/>
      <c r="B4294" s="63"/>
      <c r="C4294" s="63"/>
      <c r="D4294" s="63"/>
      <c r="E4294" s="63"/>
      <c r="F4294" s="63"/>
      <c r="G4294" s="63"/>
      <c r="H4294" s="63"/>
      <c r="I4294" s="63"/>
      <c r="J4294" s="63"/>
      <c r="K4294" s="63"/>
      <c r="L4294" s="63"/>
      <c r="M4294" s="63"/>
      <c r="N4294" s="63"/>
      <c r="O4294" s="63"/>
      <c r="P4294" s="63"/>
      <c r="Q4294" s="63"/>
      <c r="R4294" s="63"/>
      <c r="S4294" s="63"/>
      <c r="T4294" s="63"/>
      <c r="U4294" s="63"/>
      <c r="V4294" s="63"/>
      <c r="W4294" s="63"/>
      <c r="X4294" s="63"/>
      <c r="Y4294" s="63"/>
      <c r="Z4294" s="63"/>
      <c r="AA4294" s="63"/>
      <c r="AB4294" s="63"/>
      <c r="AC4294" s="63"/>
      <c r="AD4294" s="63"/>
      <c r="AE4294" s="63"/>
      <c r="AF4294" s="63"/>
      <c r="AG4294" s="63"/>
      <c r="AH4294" s="63"/>
      <c r="AI4294" s="63"/>
      <c r="AJ4294" s="63"/>
      <c r="AK4294" s="63"/>
      <c r="AL4294" s="63"/>
      <c r="AM4294" s="63"/>
      <c r="AN4294" s="63"/>
      <c r="AO4294" s="63"/>
      <c r="AP4294" s="63"/>
      <c r="AQ4294" s="63"/>
      <c r="AR4294" s="63"/>
      <c r="AS4294" s="63"/>
      <c r="AT4294" s="63"/>
      <c r="AU4294" s="63"/>
      <c r="AV4294" s="63"/>
      <c r="AW4294" s="63"/>
      <c r="AX4294" s="63"/>
      <c r="AY4294" s="63"/>
      <c r="AZ4294" s="63"/>
      <c r="BA4294" s="63"/>
      <c r="BB4294" s="63"/>
      <c r="BC4294" s="63"/>
      <c r="BD4294" s="63"/>
      <c r="BE4294" s="63"/>
      <c r="BF4294" s="63"/>
      <c r="BG4294" s="63"/>
      <c r="BH4294" s="63"/>
      <c r="BI4294" s="63"/>
      <c r="BJ4294" s="63"/>
      <c r="BK4294" s="63"/>
      <c r="BL4294" s="63"/>
      <c r="BM4294" s="63"/>
      <c r="BN4294" s="63"/>
      <c r="BO4294" s="63"/>
      <c r="BP4294" s="63"/>
      <c r="BQ4294" s="63"/>
      <c r="BR4294" s="63"/>
      <c r="BS4294" s="63"/>
      <c r="BT4294" s="63"/>
      <c r="BU4294" s="63"/>
      <c r="BV4294" s="63"/>
      <c r="BW4294" s="63"/>
      <c r="BX4294" s="63"/>
      <c r="BY4294" s="63"/>
      <c r="BZ4294" s="63"/>
      <c r="CA4294" s="63"/>
      <c r="CB4294" s="63"/>
      <c r="CC4294" s="63"/>
      <c r="CD4294" s="63"/>
      <c r="CE4294" s="63"/>
      <c r="CF4294" s="63"/>
      <c r="CG4294" s="63"/>
      <c r="CH4294" s="63"/>
      <c r="CI4294" s="63"/>
      <c r="CJ4294" s="63"/>
      <c r="CK4294" s="63"/>
      <c r="CL4294" s="63"/>
      <c r="CM4294" s="63"/>
      <c r="CN4294" s="63"/>
      <c r="CO4294" s="63"/>
      <c r="CP4294" s="63"/>
      <c r="CR4294" s="227"/>
      <c r="CS4294" s="74"/>
    </row>
    <row r="4295" spans="1:97" s="72" customFormat="1" ht="75.75" customHeight="1">
      <c r="A4295" s="63"/>
      <c r="B4295" s="63"/>
      <c r="C4295" s="63"/>
      <c r="D4295" s="63"/>
      <c r="E4295" s="63"/>
      <c r="F4295" s="63"/>
      <c r="G4295" s="63"/>
      <c r="H4295" s="63"/>
      <c r="I4295" s="63"/>
      <c r="J4295" s="63"/>
      <c r="K4295" s="63"/>
      <c r="L4295" s="63"/>
      <c r="M4295" s="63"/>
      <c r="N4295" s="63"/>
      <c r="O4295" s="63"/>
      <c r="P4295" s="63"/>
      <c r="Q4295" s="63"/>
      <c r="R4295" s="63"/>
      <c r="S4295" s="63"/>
      <c r="T4295" s="63"/>
      <c r="U4295" s="63"/>
      <c r="V4295" s="63"/>
      <c r="W4295" s="63"/>
      <c r="X4295" s="63"/>
      <c r="Y4295" s="63"/>
      <c r="Z4295" s="63"/>
      <c r="AA4295" s="63"/>
      <c r="AB4295" s="63"/>
      <c r="AC4295" s="63"/>
      <c r="AD4295" s="63"/>
      <c r="AE4295" s="63"/>
      <c r="AF4295" s="63"/>
      <c r="AG4295" s="63"/>
      <c r="AH4295" s="63"/>
      <c r="AI4295" s="63"/>
      <c r="AJ4295" s="63"/>
      <c r="AK4295" s="63"/>
      <c r="AL4295" s="63"/>
      <c r="AM4295" s="63"/>
      <c r="AN4295" s="63"/>
      <c r="AO4295" s="63"/>
      <c r="AP4295" s="63"/>
      <c r="AQ4295" s="63"/>
      <c r="AR4295" s="63"/>
      <c r="AS4295" s="63"/>
      <c r="AT4295" s="63"/>
      <c r="AU4295" s="63"/>
      <c r="AV4295" s="63"/>
      <c r="AW4295" s="63"/>
      <c r="AX4295" s="63"/>
      <c r="AY4295" s="63"/>
      <c r="AZ4295" s="63"/>
      <c r="BA4295" s="63"/>
      <c r="BB4295" s="63"/>
      <c r="BC4295" s="63"/>
      <c r="BD4295" s="63"/>
      <c r="BE4295" s="63"/>
      <c r="BF4295" s="63"/>
      <c r="BG4295" s="63"/>
      <c r="BH4295" s="63"/>
      <c r="BI4295" s="63"/>
      <c r="BJ4295" s="63"/>
      <c r="BK4295" s="63"/>
      <c r="BL4295" s="63"/>
      <c r="BM4295" s="63"/>
      <c r="BN4295" s="63"/>
      <c r="BO4295" s="63"/>
      <c r="BP4295" s="63"/>
      <c r="BQ4295" s="63"/>
      <c r="BR4295" s="63"/>
      <c r="BS4295" s="63"/>
      <c r="BT4295" s="63"/>
      <c r="BU4295" s="63"/>
      <c r="BV4295" s="63"/>
      <c r="BW4295" s="63"/>
      <c r="BX4295" s="63"/>
      <c r="BY4295" s="63"/>
      <c r="BZ4295" s="63"/>
      <c r="CA4295" s="63"/>
      <c r="CB4295" s="63"/>
      <c r="CC4295" s="63"/>
      <c r="CD4295" s="63"/>
      <c r="CE4295" s="63"/>
      <c r="CF4295" s="63"/>
      <c r="CG4295" s="63"/>
      <c r="CH4295" s="63"/>
      <c r="CI4295" s="63"/>
      <c r="CJ4295" s="63"/>
      <c r="CK4295" s="63"/>
      <c r="CL4295" s="63"/>
      <c r="CM4295" s="63"/>
      <c r="CN4295" s="63"/>
      <c r="CO4295" s="63"/>
      <c r="CP4295" s="63"/>
      <c r="CR4295" s="227"/>
      <c r="CS4295" s="74"/>
    </row>
    <row r="4296" spans="1:97" s="72" customFormat="1" ht="75.75" customHeight="1">
      <c r="A4296" s="63"/>
      <c r="B4296" s="63"/>
      <c r="C4296" s="63"/>
      <c r="D4296" s="63"/>
      <c r="E4296" s="63"/>
      <c r="F4296" s="63"/>
      <c r="G4296" s="63"/>
      <c r="H4296" s="63"/>
      <c r="I4296" s="63"/>
      <c r="J4296" s="63"/>
      <c r="K4296" s="63"/>
      <c r="L4296" s="63"/>
      <c r="M4296" s="63"/>
      <c r="N4296" s="63"/>
      <c r="O4296" s="63"/>
      <c r="P4296" s="63"/>
      <c r="Q4296" s="63"/>
      <c r="R4296" s="63"/>
      <c r="S4296" s="63"/>
      <c r="T4296" s="63"/>
      <c r="U4296" s="63"/>
      <c r="V4296" s="63"/>
      <c r="W4296" s="63"/>
      <c r="X4296" s="63"/>
      <c r="Y4296" s="63"/>
      <c r="Z4296" s="63"/>
      <c r="AA4296" s="63"/>
      <c r="AB4296" s="63"/>
      <c r="AC4296" s="63"/>
      <c r="AD4296" s="63"/>
      <c r="AE4296" s="63"/>
      <c r="AF4296" s="63"/>
      <c r="AG4296" s="63"/>
      <c r="AH4296" s="63"/>
      <c r="AI4296" s="63"/>
      <c r="AJ4296" s="63"/>
      <c r="AK4296" s="63"/>
      <c r="AL4296" s="63"/>
      <c r="AM4296" s="63"/>
      <c r="AN4296" s="63"/>
      <c r="AO4296" s="63"/>
      <c r="AP4296" s="63"/>
      <c r="AQ4296" s="63"/>
      <c r="AR4296" s="63"/>
      <c r="AS4296" s="63"/>
      <c r="AT4296" s="63"/>
      <c r="AU4296" s="63"/>
      <c r="AV4296" s="63"/>
      <c r="AW4296" s="63"/>
      <c r="AX4296" s="63"/>
      <c r="AY4296" s="63"/>
      <c r="AZ4296" s="63"/>
      <c r="BA4296" s="63"/>
      <c r="BB4296" s="63"/>
      <c r="BC4296" s="63"/>
      <c r="BD4296" s="63"/>
      <c r="BE4296" s="63"/>
      <c r="BF4296" s="63"/>
      <c r="BG4296" s="63"/>
      <c r="BH4296" s="63"/>
      <c r="BI4296" s="63"/>
      <c r="BJ4296" s="63"/>
      <c r="BK4296" s="63"/>
      <c r="BL4296" s="63"/>
      <c r="BM4296" s="63"/>
      <c r="BN4296" s="63"/>
      <c r="BO4296" s="63"/>
      <c r="BP4296" s="63"/>
      <c r="BQ4296" s="63"/>
      <c r="BR4296" s="63"/>
      <c r="BS4296" s="63"/>
      <c r="BT4296" s="63"/>
      <c r="BU4296" s="63"/>
      <c r="BV4296" s="63"/>
      <c r="BW4296" s="63"/>
      <c r="BX4296" s="63"/>
      <c r="BY4296" s="63"/>
      <c r="BZ4296" s="63"/>
      <c r="CA4296" s="63"/>
      <c r="CB4296" s="63"/>
      <c r="CC4296" s="63"/>
      <c r="CD4296" s="63"/>
      <c r="CE4296" s="63"/>
      <c r="CF4296" s="63"/>
      <c r="CG4296" s="63"/>
      <c r="CH4296" s="63"/>
      <c r="CI4296" s="63"/>
      <c r="CJ4296" s="63"/>
      <c r="CK4296" s="63"/>
      <c r="CL4296" s="63"/>
      <c r="CM4296" s="63"/>
      <c r="CN4296" s="63"/>
      <c r="CO4296" s="63"/>
      <c r="CP4296" s="63"/>
      <c r="CR4296" s="227"/>
      <c r="CS4296" s="74"/>
    </row>
    <row r="4297" spans="1:97" s="72" customFormat="1" ht="75.75" customHeight="1">
      <c r="A4297" s="63"/>
      <c r="B4297" s="63"/>
      <c r="C4297" s="63"/>
      <c r="D4297" s="63"/>
      <c r="E4297" s="63"/>
      <c r="F4297" s="63"/>
      <c r="G4297" s="63"/>
      <c r="H4297" s="63"/>
      <c r="I4297" s="63"/>
      <c r="J4297" s="63"/>
      <c r="K4297" s="63"/>
      <c r="L4297" s="63"/>
      <c r="M4297" s="63"/>
      <c r="N4297" s="63"/>
      <c r="O4297" s="63"/>
      <c r="P4297" s="63"/>
      <c r="Q4297" s="63"/>
      <c r="R4297" s="63"/>
      <c r="S4297" s="63"/>
      <c r="T4297" s="63"/>
      <c r="U4297" s="63"/>
      <c r="V4297" s="63"/>
      <c r="W4297" s="63"/>
      <c r="X4297" s="63"/>
      <c r="Y4297" s="63"/>
      <c r="Z4297" s="63"/>
      <c r="AA4297" s="63"/>
      <c r="AB4297" s="63"/>
      <c r="AC4297" s="63"/>
      <c r="AD4297" s="63"/>
      <c r="AE4297" s="63"/>
      <c r="AF4297" s="63"/>
      <c r="AG4297" s="63"/>
      <c r="AH4297" s="63"/>
      <c r="AI4297" s="63"/>
      <c r="AJ4297" s="63"/>
      <c r="AK4297" s="63"/>
      <c r="AL4297" s="63"/>
      <c r="AM4297" s="63"/>
      <c r="AN4297" s="63"/>
      <c r="AO4297" s="63"/>
      <c r="AP4297" s="63"/>
      <c r="AQ4297" s="63"/>
      <c r="AR4297" s="63"/>
      <c r="AS4297" s="63"/>
      <c r="AT4297" s="63"/>
      <c r="AU4297" s="63"/>
      <c r="AV4297" s="63"/>
      <c r="AW4297" s="63"/>
      <c r="AX4297" s="63"/>
      <c r="AY4297" s="63"/>
      <c r="AZ4297" s="63"/>
      <c r="BA4297" s="63"/>
      <c r="BB4297" s="63"/>
      <c r="BC4297" s="63"/>
      <c r="BD4297" s="63"/>
      <c r="BE4297" s="63"/>
      <c r="BF4297" s="63"/>
      <c r="BG4297" s="63"/>
      <c r="BH4297" s="63"/>
      <c r="BI4297" s="63"/>
      <c r="BJ4297" s="63"/>
      <c r="BK4297" s="63"/>
      <c r="BL4297" s="63"/>
      <c r="BM4297" s="63"/>
      <c r="BN4297" s="63"/>
      <c r="BO4297" s="63"/>
      <c r="BP4297" s="63"/>
      <c r="BQ4297" s="63"/>
      <c r="BR4297" s="63"/>
      <c r="BS4297" s="63"/>
      <c r="BT4297" s="63"/>
      <c r="BU4297" s="63"/>
      <c r="BV4297" s="63"/>
      <c r="BW4297" s="63"/>
      <c r="BX4297" s="63"/>
      <c r="BY4297" s="63"/>
      <c r="BZ4297" s="63"/>
      <c r="CA4297" s="63"/>
      <c r="CB4297" s="63"/>
      <c r="CC4297" s="63"/>
      <c r="CD4297" s="63"/>
      <c r="CE4297" s="63"/>
      <c r="CF4297" s="63"/>
      <c r="CG4297" s="63"/>
      <c r="CH4297" s="63"/>
      <c r="CI4297" s="63"/>
      <c r="CJ4297" s="63"/>
      <c r="CK4297" s="63"/>
      <c r="CL4297" s="63"/>
      <c r="CM4297" s="63"/>
      <c r="CN4297" s="63"/>
      <c r="CO4297" s="63"/>
      <c r="CP4297" s="63"/>
      <c r="CR4297" s="227"/>
      <c r="CS4297" s="74"/>
    </row>
    <row r="4298" spans="1:97" s="72" customFormat="1" ht="75.75" customHeight="1">
      <c r="A4298" s="63"/>
      <c r="B4298" s="63"/>
      <c r="C4298" s="63"/>
      <c r="D4298" s="63"/>
      <c r="E4298" s="63"/>
      <c r="F4298" s="63"/>
      <c r="G4298" s="63"/>
      <c r="H4298" s="63"/>
      <c r="I4298" s="63"/>
      <c r="J4298" s="63"/>
      <c r="K4298" s="63"/>
      <c r="L4298" s="63"/>
      <c r="M4298" s="63"/>
      <c r="N4298" s="63"/>
      <c r="O4298" s="63"/>
      <c r="P4298" s="63"/>
      <c r="Q4298" s="63"/>
      <c r="R4298" s="63"/>
      <c r="S4298" s="63"/>
      <c r="T4298" s="63"/>
      <c r="U4298" s="63"/>
      <c r="V4298" s="63"/>
      <c r="W4298" s="63"/>
      <c r="X4298" s="63"/>
      <c r="Y4298" s="63"/>
      <c r="Z4298" s="63"/>
      <c r="AA4298" s="63"/>
      <c r="AB4298" s="63"/>
      <c r="AC4298" s="63"/>
      <c r="AD4298" s="63"/>
      <c r="AE4298" s="63"/>
      <c r="AF4298" s="63"/>
      <c r="AG4298" s="63"/>
      <c r="AH4298" s="63"/>
      <c r="AI4298" s="63"/>
      <c r="AJ4298" s="63"/>
      <c r="AK4298" s="63"/>
      <c r="AL4298" s="63"/>
      <c r="AM4298" s="63"/>
      <c r="AN4298" s="63"/>
      <c r="AO4298" s="63"/>
      <c r="AP4298" s="63"/>
      <c r="AQ4298" s="63"/>
      <c r="AR4298" s="63"/>
      <c r="AS4298" s="63"/>
      <c r="AT4298" s="63"/>
      <c r="AU4298" s="63"/>
      <c r="AV4298" s="63"/>
      <c r="AW4298" s="63"/>
      <c r="AX4298" s="63"/>
      <c r="AY4298" s="63"/>
      <c r="AZ4298" s="63"/>
      <c r="BA4298" s="63"/>
      <c r="BB4298" s="63"/>
      <c r="BC4298" s="63"/>
      <c r="BD4298" s="63"/>
      <c r="BE4298" s="63"/>
      <c r="BF4298" s="63"/>
      <c r="BG4298" s="63"/>
      <c r="BH4298" s="63"/>
      <c r="BI4298" s="63"/>
      <c r="BJ4298" s="63"/>
      <c r="BK4298" s="63"/>
      <c r="BL4298" s="63"/>
      <c r="BM4298" s="63"/>
      <c r="BN4298" s="63"/>
      <c r="BO4298" s="63"/>
      <c r="BP4298" s="63"/>
      <c r="BQ4298" s="63"/>
      <c r="BR4298" s="63"/>
      <c r="BS4298" s="63"/>
      <c r="BT4298" s="63"/>
      <c r="BU4298" s="63"/>
      <c r="BV4298" s="63"/>
      <c r="BW4298" s="63"/>
      <c r="BX4298" s="63"/>
      <c r="BY4298" s="63"/>
      <c r="BZ4298" s="63"/>
      <c r="CA4298" s="63"/>
      <c r="CB4298" s="63"/>
      <c r="CC4298" s="63"/>
      <c r="CD4298" s="63"/>
      <c r="CE4298" s="63"/>
      <c r="CF4298" s="63"/>
      <c r="CG4298" s="63"/>
      <c r="CH4298" s="63"/>
      <c r="CI4298" s="63"/>
      <c r="CJ4298" s="63"/>
      <c r="CK4298" s="63"/>
      <c r="CL4298" s="63"/>
      <c r="CM4298" s="63"/>
      <c r="CN4298" s="63"/>
      <c r="CO4298" s="63"/>
      <c r="CP4298" s="63"/>
      <c r="CR4298" s="227"/>
      <c r="CS4298" s="74"/>
    </row>
    <row r="4299" spans="1:97" s="72" customFormat="1" ht="75.75" customHeight="1">
      <c r="A4299" s="63"/>
      <c r="B4299" s="63"/>
      <c r="C4299" s="63"/>
      <c r="D4299" s="63"/>
      <c r="E4299" s="63"/>
      <c r="F4299" s="63"/>
      <c r="G4299" s="63"/>
      <c r="H4299" s="63"/>
      <c r="I4299" s="63"/>
      <c r="J4299" s="63"/>
      <c r="K4299" s="63"/>
      <c r="L4299" s="63"/>
      <c r="M4299" s="63"/>
      <c r="N4299" s="63"/>
      <c r="O4299" s="63"/>
      <c r="P4299" s="63"/>
      <c r="Q4299" s="63"/>
      <c r="R4299" s="63"/>
      <c r="S4299" s="63"/>
      <c r="T4299" s="63"/>
      <c r="U4299" s="63"/>
      <c r="V4299" s="63"/>
      <c r="W4299" s="63"/>
      <c r="X4299" s="63"/>
      <c r="Y4299" s="63"/>
      <c r="Z4299" s="63"/>
      <c r="AA4299" s="63"/>
      <c r="AB4299" s="63"/>
      <c r="AC4299" s="63"/>
      <c r="AD4299" s="63"/>
      <c r="AE4299" s="63"/>
      <c r="AF4299" s="63"/>
      <c r="AG4299" s="63"/>
      <c r="AH4299" s="63"/>
      <c r="AI4299" s="63"/>
      <c r="AJ4299" s="63"/>
      <c r="AK4299" s="63"/>
      <c r="AL4299" s="63"/>
      <c r="AM4299" s="63"/>
      <c r="AN4299" s="63"/>
      <c r="AO4299" s="63"/>
      <c r="AP4299" s="63"/>
      <c r="AQ4299" s="63"/>
      <c r="AR4299" s="63"/>
      <c r="AS4299" s="63"/>
      <c r="AT4299" s="63"/>
      <c r="AU4299" s="63"/>
      <c r="AV4299" s="63"/>
      <c r="AW4299" s="63"/>
      <c r="AX4299" s="63"/>
      <c r="AY4299" s="63"/>
      <c r="AZ4299" s="63"/>
      <c r="BA4299" s="63"/>
      <c r="BB4299" s="63"/>
      <c r="BC4299" s="63"/>
      <c r="BD4299" s="63"/>
      <c r="BE4299" s="63"/>
      <c r="BF4299" s="63"/>
      <c r="BG4299" s="63"/>
      <c r="BH4299" s="63"/>
      <c r="BI4299" s="63"/>
      <c r="BJ4299" s="63"/>
      <c r="BK4299" s="63"/>
      <c r="BL4299" s="63"/>
      <c r="BM4299" s="63"/>
      <c r="BN4299" s="63"/>
      <c r="BO4299" s="63"/>
      <c r="BP4299" s="63"/>
      <c r="BQ4299" s="63"/>
      <c r="BR4299" s="63"/>
      <c r="BS4299" s="63"/>
      <c r="BT4299" s="63"/>
      <c r="BU4299" s="63"/>
      <c r="BV4299" s="63"/>
      <c r="BW4299" s="63"/>
      <c r="BX4299" s="63"/>
      <c r="BY4299" s="63"/>
      <c r="BZ4299" s="63"/>
      <c r="CA4299" s="63"/>
      <c r="CB4299" s="63"/>
      <c r="CC4299" s="63"/>
      <c r="CD4299" s="63"/>
      <c r="CE4299" s="63"/>
      <c r="CF4299" s="63"/>
      <c r="CG4299" s="63"/>
      <c r="CH4299" s="63"/>
      <c r="CI4299" s="63"/>
      <c r="CJ4299" s="63"/>
      <c r="CK4299" s="63"/>
      <c r="CL4299" s="63"/>
      <c r="CM4299" s="63"/>
      <c r="CN4299" s="63"/>
      <c r="CO4299" s="63"/>
      <c r="CP4299" s="63"/>
      <c r="CR4299" s="227"/>
      <c r="CS4299" s="74"/>
    </row>
    <row r="4300" spans="1:97" s="72" customFormat="1" ht="75.75" customHeight="1">
      <c r="A4300" s="63"/>
      <c r="B4300" s="63"/>
      <c r="C4300" s="63"/>
      <c r="D4300" s="63"/>
      <c r="E4300" s="63"/>
      <c r="F4300" s="63"/>
      <c r="G4300" s="63"/>
      <c r="H4300" s="63"/>
      <c r="I4300" s="63"/>
      <c r="J4300" s="63"/>
      <c r="K4300" s="63"/>
      <c r="L4300" s="63"/>
      <c r="M4300" s="63"/>
      <c r="N4300" s="63"/>
      <c r="O4300" s="63"/>
      <c r="P4300" s="63"/>
      <c r="Q4300" s="63"/>
      <c r="R4300" s="63"/>
      <c r="S4300" s="63"/>
      <c r="T4300" s="63"/>
      <c r="U4300" s="63"/>
      <c r="V4300" s="63"/>
      <c r="W4300" s="63"/>
      <c r="X4300" s="63"/>
      <c r="Y4300" s="63"/>
      <c r="Z4300" s="63"/>
      <c r="AA4300" s="63"/>
      <c r="AB4300" s="63"/>
      <c r="AC4300" s="63"/>
      <c r="AD4300" s="63"/>
      <c r="AE4300" s="63"/>
      <c r="AF4300" s="63"/>
      <c r="AG4300" s="63"/>
      <c r="AH4300" s="63"/>
      <c r="AI4300" s="63"/>
      <c r="AJ4300" s="63"/>
      <c r="AK4300" s="63"/>
      <c r="AL4300" s="63"/>
      <c r="AM4300" s="63"/>
      <c r="AN4300" s="63"/>
      <c r="AO4300" s="63"/>
      <c r="AP4300" s="63"/>
      <c r="AQ4300" s="63"/>
      <c r="AR4300" s="63"/>
      <c r="AS4300" s="63"/>
      <c r="AT4300" s="63"/>
      <c r="AU4300" s="63"/>
      <c r="AV4300" s="63"/>
      <c r="AW4300" s="63"/>
      <c r="AX4300" s="63"/>
      <c r="AY4300" s="63"/>
      <c r="AZ4300" s="63"/>
      <c r="BA4300" s="63"/>
      <c r="BB4300" s="63"/>
      <c r="BC4300" s="63"/>
      <c r="BD4300" s="63"/>
      <c r="BE4300" s="63"/>
      <c r="BF4300" s="63"/>
      <c r="BG4300" s="63"/>
      <c r="BH4300" s="63"/>
      <c r="BI4300" s="63"/>
      <c r="BJ4300" s="63"/>
      <c r="BK4300" s="63"/>
      <c r="BL4300" s="63"/>
      <c r="BM4300" s="63"/>
      <c r="BN4300" s="63"/>
      <c r="BO4300" s="63"/>
      <c r="BP4300" s="63"/>
      <c r="BQ4300" s="63"/>
      <c r="BR4300" s="63"/>
      <c r="BS4300" s="63"/>
      <c r="BT4300" s="63"/>
      <c r="BU4300" s="63"/>
      <c r="BV4300" s="63"/>
      <c r="BW4300" s="63"/>
      <c r="BX4300" s="63"/>
      <c r="BY4300" s="63"/>
      <c r="BZ4300" s="63"/>
      <c r="CA4300" s="63"/>
      <c r="CB4300" s="63"/>
      <c r="CC4300" s="63"/>
      <c r="CD4300" s="63"/>
      <c r="CE4300" s="63"/>
      <c r="CF4300" s="63"/>
      <c r="CG4300" s="63"/>
      <c r="CH4300" s="63"/>
      <c r="CI4300" s="63"/>
      <c r="CJ4300" s="63"/>
      <c r="CK4300" s="63"/>
      <c r="CL4300" s="63"/>
      <c r="CM4300" s="63"/>
      <c r="CN4300" s="63"/>
      <c r="CO4300" s="63"/>
      <c r="CP4300" s="63"/>
      <c r="CR4300" s="227"/>
      <c r="CS4300" s="74"/>
    </row>
    <row r="4301" spans="1:97" s="72" customFormat="1" ht="75.75" customHeight="1">
      <c r="A4301" s="63"/>
      <c r="B4301" s="63"/>
      <c r="C4301" s="63"/>
      <c r="D4301" s="63"/>
      <c r="E4301" s="63"/>
      <c r="F4301" s="63"/>
      <c r="G4301" s="63"/>
      <c r="H4301" s="63"/>
      <c r="I4301" s="63"/>
      <c r="J4301" s="63"/>
      <c r="K4301" s="63"/>
      <c r="L4301" s="63"/>
      <c r="M4301" s="63"/>
      <c r="N4301" s="63"/>
      <c r="O4301" s="63"/>
      <c r="P4301" s="63"/>
      <c r="Q4301" s="63"/>
      <c r="R4301" s="63"/>
      <c r="S4301" s="63"/>
      <c r="T4301" s="63"/>
      <c r="U4301" s="63"/>
      <c r="V4301" s="63"/>
      <c r="W4301" s="63"/>
      <c r="X4301" s="63"/>
      <c r="Y4301" s="63"/>
      <c r="Z4301" s="63"/>
      <c r="AA4301" s="63"/>
      <c r="AB4301" s="63"/>
      <c r="AC4301" s="63"/>
      <c r="AD4301" s="63"/>
      <c r="AE4301" s="63"/>
      <c r="AF4301" s="63"/>
      <c r="AG4301" s="63"/>
      <c r="AH4301" s="63"/>
      <c r="AI4301" s="63"/>
      <c r="AJ4301" s="63"/>
      <c r="AK4301" s="63"/>
      <c r="AL4301" s="63"/>
      <c r="AM4301" s="63"/>
      <c r="AN4301" s="63"/>
      <c r="AO4301" s="63"/>
      <c r="AP4301" s="63"/>
      <c r="AQ4301" s="63"/>
      <c r="AR4301" s="63"/>
      <c r="AS4301" s="63"/>
      <c r="AT4301" s="63"/>
      <c r="AU4301" s="63"/>
      <c r="AV4301" s="63"/>
      <c r="AW4301" s="63"/>
      <c r="AX4301" s="63"/>
      <c r="AY4301" s="63"/>
      <c r="AZ4301" s="63"/>
      <c r="BA4301" s="63"/>
      <c r="BB4301" s="63"/>
      <c r="BC4301" s="63"/>
      <c r="BD4301" s="63"/>
      <c r="BE4301" s="63"/>
      <c r="BF4301" s="63"/>
      <c r="BG4301" s="63"/>
      <c r="BH4301" s="63"/>
      <c r="BI4301" s="63"/>
      <c r="BJ4301" s="63"/>
      <c r="BK4301" s="63"/>
      <c r="BL4301" s="63"/>
      <c r="BM4301" s="63"/>
      <c r="BN4301" s="63"/>
      <c r="BO4301" s="63"/>
      <c r="BP4301" s="63"/>
      <c r="BQ4301" s="63"/>
      <c r="BR4301" s="63"/>
      <c r="BS4301" s="63"/>
      <c r="BT4301" s="63"/>
      <c r="BU4301" s="63"/>
      <c r="BV4301" s="63"/>
      <c r="BW4301" s="63"/>
      <c r="BX4301" s="63"/>
      <c r="BY4301" s="63"/>
      <c r="BZ4301" s="63"/>
      <c r="CA4301" s="63"/>
      <c r="CB4301" s="63"/>
      <c r="CC4301" s="63"/>
      <c r="CD4301" s="63"/>
      <c r="CE4301" s="63"/>
      <c r="CF4301" s="63"/>
      <c r="CG4301" s="63"/>
      <c r="CH4301" s="63"/>
      <c r="CI4301" s="63"/>
      <c r="CJ4301" s="63"/>
      <c r="CK4301" s="63"/>
      <c r="CL4301" s="63"/>
      <c r="CM4301" s="63"/>
      <c r="CN4301" s="63"/>
      <c r="CO4301" s="63"/>
      <c r="CP4301" s="63"/>
      <c r="CR4301" s="227"/>
      <c r="CS4301" s="74"/>
    </row>
    <row r="4302" spans="1:97" s="72" customFormat="1" ht="75.75" customHeight="1">
      <c r="A4302" s="63"/>
      <c r="B4302" s="63"/>
      <c r="C4302" s="63"/>
      <c r="D4302" s="63"/>
      <c r="E4302" s="63"/>
      <c r="F4302" s="63"/>
      <c r="G4302" s="63"/>
      <c r="H4302" s="63"/>
      <c r="I4302" s="63"/>
      <c r="J4302" s="63"/>
      <c r="K4302" s="63"/>
      <c r="L4302" s="63"/>
      <c r="M4302" s="63"/>
      <c r="N4302" s="63"/>
      <c r="O4302" s="63"/>
      <c r="P4302" s="63"/>
      <c r="Q4302" s="63"/>
      <c r="R4302" s="63"/>
      <c r="S4302" s="63"/>
      <c r="T4302" s="63"/>
      <c r="U4302" s="63"/>
      <c r="V4302" s="63"/>
      <c r="W4302" s="63"/>
      <c r="X4302" s="63"/>
      <c r="Y4302" s="63"/>
      <c r="Z4302" s="63"/>
      <c r="AA4302" s="63"/>
      <c r="AB4302" s="63"/>
      <c r="AC4302" s="63"/>
      <c r="AD4302" s="63"/>
      <c r="AE4302" s="63"/>
      <c r="AF4302" s="63"/>
      <c r="AG4302" s="63"/>
      <c r="AH4302" s="63"/>
      <c r="AI4302" s="63"/>
      <c r="AJ4302" s="63"/>
      <c r="AK4302" s="63"/>
      <c r="AL4302" s="63"/>
      <c r="AM4302" s="63"/>
      <c r="AN4302" s="63"/>
      <c r="AO4302" s="63"/>
      <c r="AP4302" s="63"/>
      <c r="AQ4302" s="63"/>
      <c r="AR4302" s="63"/>
      <c r="AS4302" s="63"/>
      <c r="AT4302" s="63"/>
      <c r="AU4302" s="63"/>
      <c r="AV4302" s="63"/>
      <c r="AW4302" s="63"/>
      <c r="AX4302" s="63"/>
      <c r="AY4302" s="63"/>
      <c r="AZ4302" s="63"/>
      <c r="BA4302" s="63"/>
      <c r="BB4302" s="63"/>
      <c r="BC4302" s="63"/>
      <c r="BD4302" s="63"/>
      <c r="BE4302" s="63"/>
      <c r="BF4302" s="63"/>
      <c r="BG4302" s="63"/>
      <c r="BH4302" s="63"/>
      <c r="BI4302" s="63"/>
      <c r="BJ4302" s="63"/>
      <c r="BK4302" s="63"/>
      <c r="BL4302" s="63"/>
      <c r="BM4302" s="63"/>
      <c r="BN4302" s="63"/>
      <c r="BO4302" s="63"/>
      <c r="BP4302" s="63"/>
      <c r="BQ4302" s="63"/>
      <c r="BR4302" s="63"/>
      <c r="BS4302" s="63"/>
      <c r="BT4302" s="63"/>
      <c r="BU4302" s="63"/>
      <c r="BV4302" s="63"/>
      <c r="BW4302" s="63"/>
      <c r="BX4302" s="63"/>
      <c r="BY4302" s="63"/>
      <c r="BZ4302" s="63"/>
      <c r="CA4302" s="63"/>
      <c r="CB4302" s="63"/>
      <c r="CC4302" s="63"/>
      <c r="CD4302" s="63"/>
      <c r="CE4302" s="63"/>
      <c r="CF4302" s="63"/>
      <c r="CG4302" s="63"/>
      <c r="CH4302" s="63"/>
      <c r="CI4302" s="63"/>
      <c r="CJ4302" s="63"/>
      <c r="CK4302" s="63"/>
      <c r="CL4302" s="63"/>
      <c r="CM4302" s="63"/>
      <c r="CN4302" s="63"/>
      <c r="CO4302" s="63"/>
      <c r="CP4302" s="63"/>
      <c r="CR4302" s="227"/>
      <c r="CS4302" s="74"/>
    </row>
    <row r="4303" spans="1:97" s="72" customFormat="1" ht="75.75" customHeight="1">
      <c r="A4303" s="63"/>
      <c r="B4303" s="63"/>
      <c r="C4303" s="63"/>
      <c r="D4303" s="63"/>
      <c r="E4303" s="63"/>
      <c r="F4303" s="63"/>
      <c r="G4303" s="63"/>
      <c r="H4303" s="63"/>
      <c r="I4303" s="63"/>
      <c r="J4303" s="63"/>
      <c r="K4303" s="63"/>
      <c r="L4303" s="63"/>
      <c r="M4303" s="63"/>
      <c r="N4303" s="63"/>
      <c r="O4303" s="63"/>
      <c r="P4303" s="63"/>
      <c r="Q4303" s="63"/>
      <c r="R4303" s="63"/>
      <c r="S4303" s="63"/>
      <c r="T4303" s="63"/>
      <c r="U4303" s="63"/>
      <c r="V4303" s="63"/>
      <c r="W4303" s="63"/>
      <c r="X4303" s="63"/>
      <c r="Y4303" s="63"/>
      <c r="Z4303" s="63"/>
      <c r="AA4303" s="63"/>
      <c r="AB4303" s="63"/>
      <c r="AC4303" s="63"/>
      <c r="AD4303" s="63"/>
      <c r="AE4303" s="63"/>
      <c r="AF4303" s="63"/>
      <c r="AG4303" s="63"/>
      <c r="AH4303" s="63"/>
      <c r="AI4303" s="63"/>
      <c r="AJ4303" s="63"/>
      <c r="AK4303" s="63"/>
      <c r="AL4303" s="63"/>
      <c r="AM4303" s="63"/>
      <c r="AN4303" s="63"/>
      <c r="AO4303" s="63"/>
      <c r="AP4303" s="63"/>
      <c r="AQ4303" s="63"/>
      <c r="AR4303" s="63"/>
      <c r="AS4303" s="63"/>
      <c r="AT4303" s="63"/>
      <c r="AU4303" s="63"/>
      <c r="AV4303" s="63"/>
      <c r="AW4303" s="63"/>
      <c r="AX4303" s="63"/>
      <c r="AY4303" s="63"/>
      <c r="AZ4303" s="63"/>
      <c r="BA4303" s="63"/>
      <c r="BB4303" s="63"/>
      <c r="BC4303" s="63"/>
      <c r="BD4303" s="63"/>
      <c r="BE4303" s="63"/>
      <c r="BF4303" s="63"/>
      <c r="BG4303" s="63"/>
      <c r="BH4303" s="63"/>
      <c r="BI4303" s="63"/>
      <c r="BJ4303" s="63"/>
      <c r="BK4303" s="63"/>
      <c r="BL4303" s="63"/>
      <c r="BM4303" s="63"/>
      <c r="BN4303" s="63"/>
      <c r="BO4303" s="63"/>
      <c r="BP4303" s="63"/>
      <c r="BQ4303" s="63"/>
      <c r="BR4303" s="63"/>
      <c r="BS4303" s="63"/>
      <c r="BT4303" s="63"/>
      <c r="BU4303" s="63"/>
      <c r="BV4303" s="63"/>
      <c r="BW4303" s="63"/>
      <c r="BX4303" s="63"/>
      <c r="BY4303" s="63"/>
      <c r="BZ4303" s="63"/>
      <c r="CA4303" s="63"/>
      <c r="CB4303" s="63"/>
      <c r="CC4303" s="63"/>
      <c r="CD4303" s="63"/>
      <c r="CE4303" s="63"/>
      <c r="CF4303" s="63"/>
      <c r="CG4303" s="63"/>
      <c r="CH4303" s="63"/>
      <c r="CI4303" s="63"/>
      <c r="CJ4303" s="63"/>
      <c r="CK4303" s="63"/>
      <c r="CL4303" s="63"/>
      <c r="CM4303" s="63"/>
      <c r="CN4303" s="63"/>
      <c r="CO4303" s="63"/>
      <c r="CP4303" s="63"/>
      <c r="CR4303" s="227"/>
      <c r="CS4303" s="74"/>
    </row>
    <row r="4304" spans="1:97" s="72" customFormat="1" ht="75.75" customHeight="1">
      <c r="A4304" s="63"/>
      <c r="B4304" s="63"/>
      <c r="C4304" s="63"/>
      <c r="D4304" s="63"/>
      <c r="E4304" s="63"/>
      <c r="F4304" s="63"/>
      <c r="G4304" s="63"/>
      <c r="H4304" s="63"/>
      <c r="I4304" s="63"/>
      <c r="J4304" s="63"/>
      <c r="K4304" s="63"/>
      <c r="L4304" s="63"/>
      <c r="M4304" s="63"/>
      <c r="N4304" s="63"/>
      <c r="O4304" s="63"/>
      <c r="P4304" s="63"/>
      <c r="Q4304" s="63"/>
      <c r="R4304" s="63"/>
      <c r="S4304" s="63"/>
      <c r="T4304" s="63"/>
      <c r="U4304" s="63"/>
      <c r="V4304" s="63"/>
      <c r="W4304" s="63"/>
      <c r="X4304" s="63"/>
      <c r="Y4304" s="63"/>
      <c r="Z4304" s="63"/>
      <c r="AA4304" s="63"/>
      <c r="AB4304" s="63"/>
      <c r="AC4304" s="63"/>
      <c r="AD4304" s="63"/>
      <c r="AE4304" s="63"/>
      <c r="AF4304" s="63"/>
      <c r="AG4304" s="63"/>
      <c r="AH4304" s="63"/>
      <c r="AI4304" s="63"/>
      <c r="AJ4304" s="63"/>
      <c r="AK4304" s="63"/>
      <c r="AL4304" s="63"/>
      <c r="AM4304" s="63"/>
      <c r="AN4304" s="63"/>
      <c r="AO4304" s="63"/>
      <c r="AP4304" s="63"/>
      <c r="AQ4304" s="63"/>
      <c r="AR4304" s="63"/>
      <c r="AS4304" s="63"/>
      <c r="AT4304" s="63"/>
      <c r="AU4304" s="63"/>
      <c r="AV4304" s="63"/>
      <c r="AW4304" s="63"/>
      <c r="AX4304" s="63"/>
      <c r="AY4304" s="63"/>
      <c r="AZ4304" s="63"/>
      <c r="BA4304" s="63"/>
      <c r="BB4304" s="63"/>
      <c r="BC4304" s="63"/>
      <c r="BD4304" s="63"/>
      <c r="BE4304" s="63"/>
      <c r="BF4304" s="63"/>
      <c r="BG4304" s="63"/>
      <c r="BH4304" s="63"/>
      <c r="BI4304" s="63"/>
      <c r="BJ4304" s="63"/>
      <c r="BK4304" s="63"/>
      <c r="BL4304" s="63"/>
      <c r="BM4304" s="63"/>
      <c r="BN4304" s="63"/>
      <c r="BO4304" s="63"/>
      <c r="BP4304" s="63"/>
      <c r="BQ4304" s="63"/>
      <c r="BR4304" s="63"/>
      <c r="BS4304" s="63"/>
      <c r="BT4304" s="63"/>
      <c r="BU4304" s="63"/>
      <c r="BV4304" s="63"/>
      <c r="BW4304" s="63"/>
      <c r="BX4304" s="63"/>
      <c r="BY4304" s="63"/>
      <c r="BZ4304" s="63"/>
      <c r="CA4304" s="63"/>
      <c r="CB4304" s="63"/>
      <c r="CC4304" s="63"/>
      <c r="CD4304" s="63"/>
      <c r="CE4304" s="63"/>
      <c r="CF4304" s="63"/>
      <c r="CG4304" s="63"/>
      <c r="CH4304" s="63"/>
      <c r="CI4304" s="63"/>
      <c r="CJ4304" s="63"/>
      <c r="CK4304" s="63"/>
      <c r="CL4304" s="63"/>
      <c r="CM4304" s="63"/>
      <c r="CN4304" s="63"/>
      <c r="CO4304" s="63"/>
      <c r="CP4304" s="63"/>
      <c r="CR4304" s="227"/>
      <c r="CS4304" s="74"/>
    </row>
    <row r="4305" spans="1:97" s="72" customFormat="1" ht="75.75" customHeight="1">
      <c r="A4305" s="63"/>
      <c r="B4305" s="63"/>
      <c r="C4305" s="63"/>
      <c r="D4305" s="63"/>
      <c r="E4305" s="63"/>
      <c r="F4305" s="63"/>
      <c r="G4305" s="63"/>
      <c r="H4305" s="63"/>
      <c r="I4305" s="63"/>
      <c r="J4305" s="63"/>
      <c r="K4305" s="63"/>
      <c r="L4305" s="63"/>
      <c r="M4305" s="63"/>
      <c r="N4305" s="63"/>
      <c r="O4305" s="63"/>
      <c r="P4305" s="63"/>
      <c r="Q4305" s="63"/>
      <c r="R4305" s="63"/>
      <c r="S4305" s="63"/>
      <c r="T4305" s="63"/>
      <c r="U4305" s="63"/>
      <c r="V4305" s="63"/>
      <c r="W4305" s="63"/>
      <c r="X4305" s="63"/>
      <c r="Y4305" s="63"/>
      <c r="Z4305" s="63"/>
      <c r="AA4305" s="63"/>
      <c r="AB4305" s="63"/>
      <c r="AC4305" s="63"/>
      <c r="AD4305" s="63"/>
      <c r="AE4305" s="63"/>
      <c r="AF4305" s="63"/>
      <c r="AG4305" s="63"/>
      <c r="AH4305" s="63"/>
      <c r="AI4305" s="63"/>
      <c r="AJ4305" s="63"/>
      <c r="AK4305" s="63"/>
      <c r="AL4305" s="63"/>
      <c r="AM4305" s="63"/>
      <c r="AN4305" s="63"/>
      <c r="AO4305" s="63"/>
      <c r="AP4305" s="63"/>
      <c r="AQ4305" s="63"/>
      <c r="AR4305" s="63"/>
      <c r="AS4305" s="63"/>
      <c r="AT4305" s="63"/>
      <c r="AU4305" s="63"/>
      <c r="AV4305" s="63"/>
      <c r="AW4305" s="63"/>
      <c r="AX4305" s="63"/>
      <c r="AY4305" s="63"/>
      <c r="AZ4305" s="63"/>
      <c r="BA4305" s="63"/>
      <c r="BB4305" s="63"/>
      <c r="BC4305" s="63"/>
      <c r="BD4305" s="63"/>
      <c r="BE4305" s="63"/>
      <c r="BF4305" s="63"/>
      <c r="BG4305" s="63"/>
      <c r="BH4305" s="63"/>
      <c r="BI4305" s="63"/>
      <c r="BJ4305" s="63"/>
      <c r="BK4305" s="63"/>
      <c r="BL4305" s="63"/>
      <c r="BM4305" s="63"/>
      <c r="BN4305" s="63"/>
      <c r="BO4305" s="63"/>
      <c r="BP4305" s="63"/>
      <c r="BQ4305" s="63"/>
      <c r="BR4305" s="63"/>
      <c r="BS4305" s="63"/>
      <c r="BT4305" s="63"/>
      <c r="BU4305" s="63"/>
      <c r="BV4305" s="63"/>
      <c r="BW4305" s="63"/>
      <c r="BX4305" s="63"/>
      <c r="BY4305" s="63"/>
      <c r="BZ4305" s="63"/>
      <c r="CA4305" s="63"/>
      <c r="CB4305" s="63"/>
      <c r="CC4305" s="63"/>
      <c r="CD4305" s="63"/>
      <c r="CE4305" s="63"/>
      <c r="CF4305" s="63"/>
      <c r="CG4305" s="63"/>
      <c r="CH4305" s="63"/>
      <c r="CI4305" s="63"/>
      <c r="CJ4305" s="63"/>
      <c r="CK4305" s="63"/>
      <c r="CL4305" s="63"/>
      <c r="CM4305" s="63"/>
      <c r="CN4305" s="63"/>
      <c r="CO4305" s="63"/>
      <c r="CP4305" s="63"/>
      <c r="CR4305" s="227"/>
      <c r="CS4305" s="74"/>
    </row>
    <row r="4306" spans="1:97" s="72" customFormat="1" ht="75.75" customHeight="1">
      <c r="A4306" s="63"/>
      <c r="B4306" s="63"/>
      <c r="C4306" s="63"/>
      <c r="D4306" s="63"/>
      <c r="E4306" s="63"/>
      <c r="F4306" s="63"/>
      <c r="G4306" s="63"/>
      <c r="H4306" s="63"/>
      <c r="I4306" s="63"/>
      <c r="J4306" s="63"/>
      <c r="K4306" s="63"/>
      <c r="L4306" s="63"/>
      <c r="M4306" s="63"/>
      <c r="N4306" s="63"/>
      <c r="O4306" s="63"/>
      <c r="P4306" s="63"/>
      <c r="Q4306" s="63"/>
      <c r="R4306" s="63"/>
      <c r="S4306" s="63"/>
      <c r="T4306" s="63"/>
      <c r="U4306" s="63"/>
      <c r="V4306" s="63"/>
      <c r="W4306" s="63"/>
      <c r="X4306" s="63"/>
      <c r="Y4306" s="63"/>
      <c r="Z4306" s="63"/>
      <c r="AA4306" s="63"/>
      <c r="AB4306" s="63"/>
      <c r="AC4306" s="63"/>
      <c r="AD4306" s="63"/>
      <c r="AE4306" s="63"/>
      <c r="AF4306" s="63"/>
      <c r="AG4306" s="63"/>
      <c r="AH4306" s="63"/>
      <c r="AI4306" s="63"/>
      <c r="AJ4306" s="63"/>
      <c r="AK4306" s="63"/>
      <c r="AL4306" s="63"/>
      <c r="AM4306" s="63"/>
      <c r="AN4306" s="63"/>
      <c r="AO4306" s="63"/>
      <c r="AP4306" s="63"/>
      <c r="AQ4306" s="63"/>
      <c r="AR4306" s="63"/>
      <c r="AS4306" s="63"/>
      <c r="AT4306" s="63"/>
      <c r="AU4306" s="63"/>
      <c r="AV4306" s="63"/>
      <c r="AW4306" s="63"/>
      <c r="AX4306" s="63"/>
      <c r="AY4306" s="63"/>
      <c r="AZ4306" s="63"/>
      <c r="BA4306" s="63"/>
      <c r="BB4306" s="63"/>
      <c r="BC4306" s="63"/>
      <c r="BD4306" s="63"/>
      <c r="BE4306" s="63"/>
      <c r="BF4306" s="63"/>
      <c r="BG4306" s="63"/>
      <c r="BH4306" s="63"/>
      <c r="BI4306" s="63"/>
      <c r="BJ4306" s="63"/>
      <c r="BK4306" s="63"/>
      <c r="BL4306" s="63"/>
      <c r="BM4306" s="63"/>
      <c r="BN4306" s="63"/>
      <c r="BO4306" s="63"/>
      <c r="BP4306" s="63"/>
      <c r="BQ4306" s="63"/>
      <c r="BR4306" s="63"/>
      <c r="BS4306" s="63"/>
      <c r="BT4306" s="63"/>
      <c r="BU4306" s="63"/>
      <c r="BV4306" s="63"/>
      <c r="BW4306" s="63"/>
      <c r="BX4306" s="63"/>
      <c r="BY4306" s="63"/>
      <c r="BZ4306" s="63"/>
      <c r="CA4306" s="63"/>
      <c r="CB4306" s="63"/>
      <c r="CC4306" s="63"/>
      <c r="CD4306" s="63"/>
      <c r="CE4306" s="63"/>
      <c r="CF4306" s="63"/>
      <c r="CG4306" s="63"/>
      <c r="CH4306" s="63"/>
      <c r="CI4306" s="63"/>
      <c r="CJ4306" s="63"/>
      <c r="CK4306" s="63"/>
      <c r="CL4306" s="63"/>
      <c r="CM4306" s="63"/>
      <c r="CN4306" s="63"/>
      <c r="CO4306" s="63"/>
      <c r="CP4306" s="63"/>
      <c r="CR4306" s="227"/>
      <c r="CS4306" s="74"/>
    </row>
    <row r="4307" spans="1:97" s="72" customFormat="1" ht="75.75" customHeight="1">
      <c r="A4307" s="63"/>
      <c r="B4307" s="63"/>
      <c r="C4307" s="63"/>
      <c r="D4307" s="63"/>
      <c r="E4307" s="63"/>
      <c r="F4307" s="63"/>
      <c r="G4307" s="63"/>
      <c r="H4307" s="63"/>
      <c r="I4307" s="63"/>
      <c r="J4307" s="63"/>
      <c r="K4307" s="63"/>
      <c r="L4307" s="63"/>
      <c r="M4307" s="63"/>
      <c r="N4307" s="63"/>
      <c r="O4307" s="63"/>
      <c r="P4307" s="63"/>
      <c r="Q4307" s="63"/>
      <c r="R4307" s="63"/>
      <c r="S4307" s="63"/>
      <c r="T4307" s="63"/>
      <c r="U4307" s="63"/>
      <c r="V4307" s="63"/>
      <c r="W4307" s="63"/>
      <c r="X4307" s="63"/>
      <c r="Y4307" s="63"/>
      <c r="Z4307" s="63"/>
      <c r="AA4307" s="63"/>
      <c r="AB4307" s="63"/>
      <c r="AC4307" s="63"/>
      <c r="AD4307" s="63"/>
      <c r="AE4307" s="63"/>
      <c r="AF4307" s="63"/>
      <c r="AG4307" s="63"/>
      <c r="AH4307" s="63"/>
      <c r="AI4307" s="63"/>
      <c r="AJ4307" s="63"/>
      <c r="AK4307" s="63"/>
      <c r="AL4307" s="63"/>
      <c r="AM4307" s="63"/>
      <c r="AN4307" s="63"/>
      <c r="AO4307" s="63"/>
      <c r="AP4307" s="63"/>
      <c r="AQ4307" s="63"/>
      <c r="AR4307" s="63"/>
      <c r="AS4307" s="63"/>
      <c r="AT4307" s="63"/>
      <c r="AU4307" s="63"/>
      <c r="AV4307" s="63"/>
      <c r="AW4307" s="63"/>
      <c r="AX4307" s="63"/>
      <c r="AY4307" s="63"/>
      <c r="AZ4307" s="63"/>
      <c r="BA4307" s="63"/>
      <c r="BB4307" s="63"/>
      <c r="BC4307" s="63"/>
      <c r="BD4307" s="63"/>
      <c r="BE4307" s="63"/>
      <c r="BF4307" s="63"/>
      <c r="BG4307" s="63"/>
      <c r="BH4307" s="63"/>
      <c r="BI4307" s="63"/>
      <c r="BJ4307" s="63"/>
      <c r="BK4307" s="63"/>
      <c r="BL4307" s="63"/>
      <c r="BM4307" s="63"/>
      <c r="BN4307" s="63"/>
      <c r="BO4307" s="63"/>
      <c r="BP4307" s="63"/>
      <c r="BQ4307" s="63"/>
      <c r="BR4307" s="63"/>
      <c r="BS4307" s="63"/>
      <c r="BT4307" s="63"/>
      <c r="BU4307" s="63"/>
      <c r="BV4307" s="63"/>
      <c r="BW4307" s="63"/>
      <c r="BX4307" s="63"/>
      <c r="BY4307" s="63"/>
      <c r="BZ4307" s="63"/>
      <c r="CA4307" s="63"/>
      <c r="CB4307" s="63"/>
      <c r="CC4307" s="63"/>
      <c r="CD4307" s="63"/>
      <c r="CE4307" s="63"/>
      <c r="CF4307" s="63"/>
      <c r="CG4307" s="63"/>
      <c r="CH4307" s="63"/>
      <c r="CI4307" s="63"/>
      <c r="CJ4307" s="63"/>
      <c r="CK4307" s="63"/>
      <c r="CL4307" s="63"/>
      <c r="CM4307" s="63"/>
      <c r="CN4307" s="63"/>
      <c r="CO4307" s="63"/>
      <c r="CP4307" s="63"/>
      <c r="CR4307" s="227"/>
      <c r="CS4307" s="74"/>
    </row>
    <row r="4308" spans="1:97" s="72" customFormat="1" ht="75.75" customHeight="1">
      <c r="A4308" s="63"/>
      <c r="B4308" s="63"/>
      <c r="C4308" s="63"/>
      <c r="D4308" s="63"/>
      <c r="E4308" s="63"/>
      <c r="F4308" s="63"/>
      <c r="G4308" s="63"/>
      <c r="H4308" s="63"/>
      <c r="I4308" s="63"/>
      <c r="J4308" s="63"/>
      <c r="K4308" s="63"/>
      <c r="L4308" s="63"/>
      <c r="M4308" s="63"/>
      <c r="N4308" s="63"/>
      <c r="O4308" s="63"/>
      <c r="P4308" s="63"/>
      <c r="Q4308" s="63"/>
      <c r="R4308" s="63"/>
      <c r="S4308" s="63"/>
      <c r="T4308" s="63"/>
      <c r="U4308" s="63"/>
      <c r="V4308" s="63"/>
      <c r="W4308" s="63"/>
      <c r="X4308" s="63"/>
      <c r="Y4308" s="63"/>
      <c r="Z4308" s="63"/>
      <c r="AA4308" s="63"/>
      <c r="AB4308" s="63"/>
      <c r="AC4308" s="63"/>
      <c r="AD4308" s="63"/>
      <c r="AE4308" s="63"/>
      <c r="AF4308" s="63"/>
      <c r="AG4308" s="63"/>
      <c r="AH4308" s="63"/>
      <c r="AI4308" s="63"/>
      <c r="AJ4308" s="63"/>
      <c r="AK4308" s="63"/>
      <c r="AL4308" s="63"/>
      <c r="AM4308" s="63"/>
      <c r="AN4308" s="63"/>
      <c r="AO4308" s="63"/>
      <c r="AP4308" s="63"/>
      <c r="AQ4308" s="63"/>
      <c r="AR4308" s="63"/>
      <c r="AS4308" s="63"/>
      <c r="AT4308" s="63"/>
      <c r="AU4308" s="63"/>
      <c r="AV4308" s="63"/>
      <c r="AW4308" s="63"/>
      <c r="AX4308" s="63"/>
      <c r="AY4308" s="63"/>
      <c r="AZ4308" s="63"/>
      <c r="BA4308" s="63"/>
      <c r="BB4308" s="63"/>
      <c r="BC4308" s="63"/>
      <c r="BD4308" s="63"/>
      <c r="BE4308" s="63"/>
      <c r="BF4308" s="63"/>
      <c r="BG4308" s="63"/>
      <c r="BH4308" s="63"/>
      <c r="BI4308" s="63"/>
      <c r="BJ4308" s="63"/>
      <c r="BK4308" s="63"/>
      <c r="BL4308" s="63"/>
      <c r="BM4308" s="63"/>
      <c r="BN4308" s="63"/>
      <c r="BO4308" s="63"/>
      <c r="BP4308" s="63"/>
      <c r="BQ4308" s="63"/>
      <c r="BR4308" s="63"/>
      <c r="BS4308" s="63"/>
      <c r="BT4308" s="63"/>
      <c r="BU4308" s="63"/>
      <c r="BV4308" s="63"/>
      <c r="BW4308" s="63"/>
      <c r="BX4308" s="63"/>
      <c r="BY4308" s="63"/>
      <c r="BZ4308" s="63"/>
      <c r="CA4308" s="63"/>
      <c r="CB4308" s="63"/>
      <c r="CC4308" s="63"/>
      <c r="CD4308" s="63"/>
      <c r="CE4308" s="63"/>
      <c r="CF4308" s="63"/>
      <c r="CG4308" s="63"/>
      <c r="CH4308" s="63"/>
      <c r="CI4308" s="63"/>
      <c r="CJ4308" s="63"/>
      <c r="CK4308" s="63"/>
      <c r="CL4308" s="63"/>
      <c r="CM4308" s="63"/>
      <c r="CN4308" s="63"/>
      <c r="CO4308" s="63"/>
      <c r="CP4308" s="63"/>
      <c r="CR4308" s="227"/>
      <c r="CS4308" s="74"/>
    </row>
    <row r="4309" spans="1:97" s="72" customFormat="1" ht="75.75" customHeight="1">
      <c r="A4309" s="63"/>
      <c r="B4309" s="63"/>
      <c r="C4309" s="63"/>
      <c r="D4309" s="63"/>
      <c r="E4309" s="63"/>
      <c r="F4309" s="63"/>
      <c r="G4309" s="63"/>
      <c r="H4309" s="63"/>
      <c r="I4309" s="63"/>
      <c r="J4309" s="63"/>
      <c r="K4309" s="63"/>
      <c r="L4309" s="63"/>
      <c r="M4309" s="63"/>
      <c r="N4309" s="63"/>
      <c r="O4309" s="63"/>
      <c r="P4309" s="63"/>
      <c r="Q4309" s="63"/>
      <c r="R4309" s="63"/>
      <c r="S4309" s="63"/>
      <c r="T4309" s="63"/>
      <c r="U4309" s="63"/>
      <c r="V4309" s="63"/>
      <c r="W4309" s="63"/>
      <c r="X4309" s="63"/>
      <c r="Y4309" s="63"/>
      <c r="Z4309" s="63"/>
      <c r="AA4309" s="63"/>
      <c r="AB4309" s="63"/>
      <c r="AC4309" s="63"/>
      <c r="AD4309" s="63"/>
      <c r="AE4309" s="63"/>
      <c r="AF4309" s="63"/>
      <c r="AG4309" s="63"/>
      <c r="AH4309" s="63"/>
      <c r="AI4309" s="63"/>
      <c r="AJ4309" s="63"/>
      <c r="AK4309" s="63"/>
      <c r="AL4309" s="63"/>
      <c r="AM4309" s="63"/>
      <c r="AN4309" s="63"/>
      <c r="AO4309" s="63"/>
      <c r="AP4309" s="63"/>
      <c r="AQ4309" s="63"/>
      <c r="AR4309" s="63"/>
      <c r="AS4309" s="63"/>
      <c r="AT4309" s="63"/>
      <c r="AU4309" s="63"/>
      <c r="AV4309" s="63"/>
      <c r="AW4309" s="63"/>
      <c r="AX4309" s="63"/>
      <c r="AY4309" s="63"/>
      <c r="AZ4309" s="63"/>
      <c r="BA4309" s="63"/>
      <c r="BB4309" s="63"/>
      <c r="BC4309" s="63"/>
      <c r="BD4309" s="63"/>
      <c r="BE4309" s="63"/>
      <c r="BF4309" s="63"/>
      <c r="BG4309" s="63"/>
      <c r="BH4309" s="63"/>
      <c r="BI4309" s="63"/>
      <c r="BJ4309" s="63"/>
      <c r="BK4309" s="63"/>
      <c r="BL4309" s="63"/>
      <c r="BM4309" s="63"/>
      <c r="BN4309" s="63"/>
      <c r="BO4309" s="63"/>
      <c r="BP4309" s="63"/>
      <c r="BQ4309" s="63"/>
      <c r="BR4309" s="63"/>
      <c r="BS4309" s="63"/>
      <c r="BT4309" s="63"/>
      <c r="BU4309" s="63"/>
      <c r="BV4309" s="63"/>
      <c r="BW4309" s="63"/>
      <c r="BX4309" s="63"/>
      <c r="BY4309" s="63"/>
      <c r="BZ4309" s="63"/>
      <c r="CA4309" s="63"/>
      <c r="CB4309" s="63"/>
      <c r="CC4309" s="63"/>
      <c r="CD4309" s="63"/>
      <c r="CE4309" s="63"/>
      <c r="CF4309" s="63"/>
      <c r="CG4309" s="63"/>
      <c r="CH4309" s="63"/>
      <c r="CI4309" s="63"/>
      <c r="CJ4309" s="63"/>
      <c r="CK4309" s="63"/>
      <c r="CL4309" s="63"/>
      <c r="CM4309" s="63"/>
      <c r="CN4309" s="63"/>
      <c r="CO4309" s="63"/>
      <c r="CP4309" s="63"/>
      <c r="CR4309" s="227"/>
      <c r="CS4309" s="74"/>
    </row>
    <row r="4310" spans="1:97" s="72" customFormat="1" ht="75.75" customHeight="1">
      <c r="A4310" s="63"/>
      <c r="B4310" s="63"/>
      <c r="C4310" s="63"/>
      <c r="D4310" s="63"/>
      <c r="E4310" s="63"/>
      <c r="F4310" s="63"/>
      <c r="G4310" s="63"/>
      <c r="H4310" s="63"/>
      <c r="I4310" s="63"/>
      <c r="J4310" s="63"/>
      <c r="K4310" s="63"/>
      <c r="L4310" s="63"/>
      <c r="M4310" s="63"/>
      <c r="N4310" s="63"/>
      <c r="O4310" s="63"/>
      <c r="P4310" s="63"/>
      <c r="Q4310" s="63"/>
      <c r="R4310" s="63"/>
      <c r="S4310" s="63"/>
      <c r="T4310" s="63"/>
      <c r="U4310" s="63"/>
      <c r="V4310" s="63"/>
      <c r="W4310" s="63"/>
      <c r="X4310" s="63"/>
      <c r="Y4310" s="63"/>
      <c r="Z4310" s="63"/>
      <c r="AA4310" s="63"/>
      <c r="AB4310" s="63"/>
      <c r="AC4310" s="63"/>
      <c r="AD4310" s="63"/>
      <c r="AE4310" s="63"/>
      <c r="AF4310" s="63"/>
      <c r="AG4310" s="63"/>
      <c r="AH4310" s="63"/>
      <c r="AI4310" s="63"/>
      <c r="AJ4310" s="63"/>
      <c r="AK4310" s="63"/>
      <c r="AL4310" s="63"/>
      <c r="AM4310" s="63"/>
      <c r="AN4310" s="63"/>
      <c r="AO4310" s="63"/>
      <c r="AP4310" s="63"/>
      <c r="AQ4310" s="63"/>
      <c r="AR4310" s="63"/>
      <c r="AS4310" s="63"/>
      <c r="AT4310" s="63"/>
      <c r="AU4310" s="63"/>
      <c r="AV4310" s="63"/>
      <c r="AW4310" s="63"/>
      <c r="AX4310" s="63"/>
      <c r="AY4310" s="63"/>
      <c r="AZ4310" s="63"/>
      <c r="BA4310" s="63"/>
      <c r="BB4310" s="63"/>
      <c r="BC4310" s="63"/>
      <c r="BD4310" s="63"/>
      <c r="BE4310" s="63"/>
      <c r="BF4310" s="63"/>
      <c r="BG4310" s="63"/>
      <c r="BH4310" s="63"/>
      <c r="BI4310" s="63"/>
      <c r="BJ4310" s="63"/>
      <c r="BK4310" s="63"/>
      <c r="BL4310" s="63"/>
      <c r="BM4310" s="63"/>
      <c r="BN4310" s="63"/>
      <c r="BO4310" s="63"/>
      <c r="BP4310" s="63"/>
      <c r="BQ4310" s="63"/>
      <c r="BR4310" s="63"/>
      <c r="BS4310" s="63"/>
      <c r="BT4310" s="63"/>
      <c r="BU4310" s="63"/>
      <c r="BV4310" s="63"/>
      <c r="BW4310" s="63"/>
      <c r="BX4310" s="63"/>
      <c r="BY4310" s="63"/>
      <c r="BZ4310" s="63"/>
      <c r="CA4310" s="63"/>
      <c r="CB4310" s="63"/>
      <c r="CC4310" s="63"/>
      <c r="CD4310" s="63"/>
      <c r="CE4310" s="63"/>
      <c r="CF4310" s="63"/>
      <c r="CG4310" s="63"/>
      <c r="CH4310" s="63"/>
      <c r="CI4310" s="63"/>
      <c r="CJ4310" s="63"/>
      <c r="CK4310" s="63"/>
      <c r="CL4310" s="63"/>
      <c r="CM4310" s="63"/>
      <c r="CN4310" s="63"/>
      <c r="CO4310" s="63"/>
      <c r="CP4310" s="63"/>
      <c r="CR4310" s="227"/>
      <c r="CS4310" s="74"/>
    </row>
    <row r="4311" spans="1:97" s="72" customFormat="1" ht="75.75" customHeight="1">
      <c r="A4311" s="63"/>
      <c r="B4311" s="63"/>
      <c r="C4311" s="63"/>
      <c r="D4311" s="63"/>
      <c r="E4311" s="63"/>
      <c r="F4311" s="63"/>
      <c r="G4311" s="63"/>
      <c r="H4311" s="63"/>
      <c r="I4311" s="63"/>
      <c r="J4311" s="63"/>
      <c r="K4311" s="63"/>
      <c r="L4311" s="63"/>
      <c r="M4311" s="63"/>
      <c r="N4311" s="63"/>
      <c r="O4311" s="63"/>
      <c r="P4311" s="63"/>
      <c r="Q4311" s="63"/>
      <c r="R4311" s="63"/>
      <c r="S4311" s="63"/>
      <c r="T4311" s="63"/>
      <c r="U4311" s="63"/>
      <c r="V4311" s="63"/>
      <c r="W4311" s="63"/>
      <c r="X4311" s="63"/>
      <c r="Y4311" s="63"/>
      <c r="Z4311" s="63"/>
      <c r="AA4311" s="63"/>
      <c r="AB4311" s="63"/>
      <c r="AC4311" s="63"/>
      <c r="AD4311" s="63"/>
      <c r="AE4311" s="63"/>
      <c r="AF4311" s="63"/>
      <c r="AG4311" s="63"/>
      <c r="AH4311" s="63"/>
      <c r="AI4311" s="63"/>
      <c r="AJ4311" s="63"/>
      <c r="AK4311" s="63"/>
      <c r="AL4311" s="63"/>
      <c r="AM4311" s="63"/>
      <c r="AN4311" s="63"/>
      <c r="AO4311" s="63"/>
      <c r="AP4311" s="63"/>
      <c r="AQ4311" s="63"/>
      <c r="AR4311" s="63"/>
      <c r="AS4311" s="63"/>
      <c r="AT4311" s="63"/>
      <c r="AU4311" s="63"/>
      <c r="AV4311" s="63"/>
      <c r="AW4311" s="63"/>
      <c r="AX4311" s="63"/>
      <c r="AY4311" s="63"/>
      <c r="AZ4311" s="63"/>
      <c r="BA4311" s="63"/>
      <c r="BB4311" s="63"/>
      <c r="BC4311" s="63"/>
      <c r="BD4311" s="63"/>
      <c r="BE4311" s="63"/>
      <c r="BF4311" s="63"/>
      <c r="BG4311" s="63"/>
      <c r="BH4311" s="63"/>
      <c r="BI4311" s="63"/>
      <c r="BJ4311" s="63"/>
      <c r="BK4311" s="63"/>
      <c r="BL4311" s="63"/>
      <c r="BM4311" s="63"/>
      <c r="BN4311" s="63"/>
      <c r="BO4311" s="63"/>
      <c r="BP4311" s="63"/>
      <c r="BQ4311" s="63"/>
      <c r="BR4311" s="63"/>
      <c r="BS4311" s="63"/>
      <c r="BT4311" s="63"/>
      <c r="BU4311" s="63"/>
      <c r="BV4311" s="63"/>
      <c r="BW4311" s="63"/>
      <c r="BX4311" s="63"/>
      <c r="BY4311" s="63"/>
      <c r="BZ4311" s="63"/>
      <c r="CA4311" s="63"/>
      <c r="CB4311" s="63"/>
      <c r="CC4311" s="63"/>
      <c r="CD4311" s="63"/>
      <c r="CE4311" s="63"/>
      <c r="CF4311" s="63"/>
      <c r="CG4311" s="63"/>
      <c r="CH4311" s="63"/>
      <c r="CI4311" s="63"/>
      <c r="CJ4311" s="63"/>
      <c r="CK4311" s="63"/>
      <c r="CL4311" s="63"/>
      <c r="CM4311" s="63"/>
      <c r="CN4311" s="63"/>
      <c r="CO4311" s="63"/>
      <c r="CP4311" s="63"/>
      <c r="CR4311" s="227"/>
      <c r="CS4311" s="74"/>
    </row>
    <row r="4312" spans="1:97" s="72" customFormat="1" ht="75.75" customHeight="1">
      <c r="A4312" s="63"/>
      <c r="B4312" s="63"/>
      <c r="C4312" s="63"/>
      <c r="D4312" s="63"/>
      <c r="E4312" s="63"/>
      <c r="F4312" s="63"/>
      <c r="G4312" s="63"/>
      <c r="H4312" s="63"/>
      <c r="I4312" s="63"/>
      <c r="J4312" s="63"/>
      <c r="K4312" s="63"/>
      <c r="L4312" s="63"/>
      <c r="M4312" s="63"/>
      <c r="N4312" s="63"/>
      <c r="O4312" s="63"/>
      <c r="P4312" s="63"/>
      <c r="Q4312" s="63"/>
      <c r="R4312" s="63"/>
      <c r="S4312" s="63"/>
      <c r="T4312" s="63"/>
      <c r="U4312" s="63"/>
      <c r="V4312" s="63"/>
      <c r="W4312" s="63"/>
      <c r="X4312" s="63"/>
      <c r="Y4312" s="63"/>
      <c r="Z4312" s="63"/>
      <c r="AA4312" s="63"/>
      <c r="AB4312" s="63"/>
      <c r="AC4312" s="63"/>
      <c r="AD4312" s="63"/>
      <c r="AE4312" s="63"/>
      <c r="AF4312" s="63"/>
      <c r="AG4312" s="63"/>
      <c r="AH4312" s="63"/>
      <c r="AI4312" s="63"/>
      <c r="AJ4312" s="63"/>
      <c r="AK4312" s="63"/>
      <c r="AL4312" s="63"/>
      <c r="AM4312" s="63"/>
      <c r="AN4312" s="63"/>
      <c r="AO4312" s="63"/>
      <c r="AP4312" s="63"/>
      <c r="AQ4312" s="63"/>
      <c r="AR4312" s="63"/>
      <c r="AS4312" s="63"/>
      <c r="AT4312" s="63"/>
      <c r="AU4312" s="63"/>
      <c r="AV4312" s="63"/>
      <c r="AW4312" s="63"/>
      <c r="AX4312" s="63"/>
      <c r="AY4312" s="63"/>
      <c r="AZ4312" s="63"/>
      <c r="BA4312" s="63"/>
      <c r="BB4312" s="63"/>
      <c r="BC4312" s="63"/>
      <c r="BD4312" s="63"/>
      <c r="BE4312" s="63"/>
      <c r="BF4312" s="63"/>
      <c r="BG4312" s="63"/>
      <c r="BH4312" s="63"/>
      <c r="BI4312" s="63"/>
      <c r="BJ4312" s="63"/>
      <c r="BK4312" s="63"/>
      <c r="BL4312" s="63"/>
      <c r="BM4312" s="63"/>
      <c r="BN4312" s="63"/>
      <c r="BO4312" s="63"/>
      <c r="BP4312" s="63"/>
      <c r="BQ4312" s="63"/>
      <c r="BR4312" s="63"/>
      <c r="BS4312" s="63"/>
      <c r="BT4312" s="63"/>
      <c r="BU4312" s="63"/>
      <c r="BV4312" s="63"/>
      <c r="BW4312" s="63"/>
      <c r="BX4312" s="63"/>
      <c r="BY4312" s="63"/>
      <c r="BZ4312" s="63"/>
      <c r="CA4312" s="63"/>
      <c r="CB4312" s="63"/>
      <c r="CC4312" s="63"/>
      <c r="CD4312" s="63"/>
      <c r="CE4312" s="63"/>
      <c r="CF4312" s="63"/>
      <c r="CG4312" s="63"/>
      <c r="CH4312" s="63"/>
      <c r="CI4312" s="63"/>
      <c r="CJ4312" s="63"/>
      <c r="CK4312" s="63"/>
      <c r="CL4312" s="63"/>
      <c r="CM4312" s="63"/>
      <c r="CN4312" s="63"/>
      <c r="CO4312" s="63"/>
      <c r="CP4312" s="63"/>
      <c r="CR4312" s="227"/>
      <c r="CS4312" s="74"/>
    </row>
    <row r="4313" spans="1:97" s="72" customFormat="1" ht="75.75" customHeight="1">
      <c r="A4313" s="63"/>
      <c r="B4313" s="63"/>
      <c r="C4313" s="63"/>
      <c r="D4313" s="63"/>
      <c r="E4313" s="63"/>
      <c r="F4313" s="63"/>
      <c r="G4313" s="63"/>
      <c r="H4313" s="63"/>
      <c r="I4313" s="63"/>
      <c r="J4313" s="63"/>
      <c r="K4313" s="63"/>
      <c r="L4313" s="63"/>
      <c r="M4313" s="63"/>
      <c r="N4313" s="63"/>
      <c r="O4313" s="63"/>
      <c r="P4313" s="63"/>
      <c r="Q4313" s="63"/>
      <c r="R4313" s="63"/>
      <c r="S4313" s="63"/>
      <c r="T4313" s="63"/>
      <c r="U4313" s="63"/>
      <c r="V4313" s="63"/>
      <c r="W4313" s="63"/>
      <c r="X4313" s="63"/>
      <c r="Y4313" s="63"/>
      <c r="Z4313" s="63"/>
      <c r="AA4313" s="63"/>
      <c r="AB4313" s="63"/>
      <c r="AC4313" s="63"/>
      <c r="AD4313" s="63"/>
      <c r="AE4313" s="63"/>
      <c r="AF4313" s="63"/>
      <c r="AG4313" s="63"/>
      <c r="AH4313" s="63"/>
      <c r="AI4313" s="63"/>
      <c r="AJ4313" s="63"/>
      <c r="AK4313" s="63"/>
      <c r="AL4313" s="63"/>
      <c r="AM4313" s="63"/>
      <c r="AN4313" s="63"/>
      <c r="AO4313" s="63"/>
      <c r="AP4313" s="63"/>
      <c r="AQ4313" s="63"/>
      <c r="AR4313" s="63"/>
      <c r="AS4313" s="63"/>
      <c r="AT4313" s="63"/>
      <c r="AU4313" s="63"/>
      <c r="AV4313" s="63"/>
      <c r="AW4313" s="63"/>
      <c r="AX4313" s="63"/>
      <c r="AY4313" s="63"/>
      <c r="AZ4313" s="63"/>
      <c r="BA4313" s="63"/>
      <c r="BB4313" s="63"/>
      <c r="BC4313" s="63"/>
      <c r="BD4313" s="63"/>
      <c r="BE4313" s="63"/>
      <c r="BF4313" s="63"/>
      <c r="BG4313" s="63"/>
      <c r="BH4313" s="63"/>
      <c r="BI4313" s="63"/>
      <c r="BJ4313" s="63"/>
      <c r="BK4313" s="63"/>
      <c r="BL4313" s="63"/>
      <c r="BM4313" s="63"/>
      <c r="BN4313" s="63"/>
      <c r="BO4313" s="63"/>
      <c r="BP4313" s="63"/>
      <c r="BQ4313" s="63"/>
      <c r="BR4313" s="63"/>
      <c r="BS4313" s="63"/>
      <c r="BT4313" s="63"/>
      <c r="BU4313" s="63"/>
      <c r="BV4313" s="63"/>
      <c r="BW4313" s="63"/>
      <c r="BX4313" s="63"/>
      <c r="BY4313" s="63"/>
      <c r="BZ4313" s="63"/>
      <c r="CA4313" s="63"/>
      <c r="CB4313" s="63"/>
      <c r="CC4313" s="63"/>
      <c r="CD4313" s="63"/>
      <c r="CE4313" s="63"/>
      <c r="CF4313" s="63"/>
      <c r="CG4313" s="63"/>
      <c r="CH4313" s="63"/>
      <c r="CI4313" s="63"/>
      <c r="CJ4313" s="63"/>
      <c r="CK4313" s="63"/>
      <c r="CL4313" s="63"/>
      <c r="CM4313" s="63"/>
      <c r="CN4313" s="63"/>
      <c r="CO4313" s="63"/>
      <c r="CP4313" s="63"/>
      <c r="CR4313" s="227"/>
      <c r="CS4313" s="74"/>
    </row>
    <row r="4314" spans="1:97" s="72" customFormat="1" ht="75.75" customHeight="1">
      <c r="A4314" s="63"/>
      <c r="B4314" s="63"/>
      <c r="C4314" s="63"/>
      <c r="D4314" s="63"/>
      <c r="E4314" s="63"/>
      <c r="F4314" s="63"/>
      <c r="G4314" s="63"/>
      <c r="H4314" s="63"/>
      <c r="I4314" s="63"/>
      <c r="J4314" s="63"/>
      <c r="K4314" s="63"/>
      <c r="L4314" s="63"/>
      <c r="M4314" s="63"/>
      <c r="N4314" s="63"/>
      <c r="O4314" s="63"/>
      <c r="P4314" s="63"/>
      <c r="Q4314" s="63"/>
      <c r="R4314" s="63"/>
      <c r="S4314" s="63"/>
      <c r="T4314" s="63"/>
      <c r="U4314" s="63"/>
      <c r="V4314" s="63"/>
      <c r="W4314" s="63"/>
      <c r="X4314" s="63"/>
      <c r="Y4314" s="63"/>
      <c r="Z4314" s="63"/>
      <c r="AA4314" s="63"/>
      <c r="AB4314" s="63"/>
      <c r="AC4314" s="63"/>
      <c r="AD4314" s="63"/>
      <c r="AE4314" s="63"/>
      <c r="AF4314" s="63"/>
      <c r="AG4314" s="63"/>
      <c r="AH4314" s="63"/>
      <c r="AI4314" s="63"/>
      <c r="AJ4314" s="63"/>
      <c r="AK4314" s="63"/>
      <c r="AL4314" s="63"/>
      <c r="AM4314" s="63"/>
      <c r="AN4314" s="63"/>
      <c r="AO4314" s="63"/>
      <c r="AP4314" s="63"/>
      <c r="AQ4314" s="63"/>
      <c r="AR4314" s="63"/>
      <c r="AS4314" s="63"/>
      <c r="AT4314" s="63"/>
      <c r="AU4314" s="63"/>
      <c r="AV4314" s="63"/>
      <c r="AW4314" s="63"/>
      <c r="AX4314" s="63"/>
      <c r="AY4314" s="63"/>
      <c r="AZ4314" s="63"/>
      <c r="BA4314" s="63"/>
      <c r="BB4314" s="63"/>
      <c r="BC4314" s="63"/>
      <c r="BD4314" s="63"/>
      <c r="BE4314" s="63"/>
      <c r="BF4314" s="63"/>
      <c r="BG4314" s="63"/>
      <c r="BH4314" s="63"/>
      <c r="BI4314" s="63"/>
      <c r="BJ4314" s="63"/>
      <c r="BK4314" s="63"/>
      <c r="BL4314" s="63"/>
      <c r="BM4314" s="63"/>
      <c r="BN4314" s="63"/>
      <c r="BO4314" s="63"/>
      <c r="BP4314" s="63"/>
      <c r="BQ4314" s="63"/>
      <c r="BR4314" s="63"/>
      <c r="BS4314" s="63"/>
      <c r="BT4314" s="63"/>
      <c r="BU4314" s="63"/>
      <c r="BV4314" s="63"/>
      <c r="BW4314" s="63"/>
      <c r="BX4314" s="63"/>
      <c r="BY4314" s="63"/>
      <c r="BZ4314" s="63"/>
      <c r="CA4314" s="63"/>
      <c r="CB4314" s="63"/>
      <c r="CC4314" s="63"/>
      <c r="CD4314" s="63"/>
      <c r="CE4314" s="63"/>
      <c r="CF4314" s="63"/>
      <c r="CG4314" s="63"/>
      <c r="CH4314" s="63"/>
      <c r="CI4314" s="63"/>
      <c r="CJ4314" s="63"/>
      <c r="CK4314" s="63"/>
      <c r="CL4314" s="63"/>
      <c r="CM4314" s="63"/>
      <c r="CN4314" s="63"/>
      <c r="CO4314" s="63"/>
      <c r="CP4314" s="63"/>
      <c r="CR4314" s="227"/>
      <c r="CS4314" s="74"/>
    </row>
    <row r="4315" spans="1:97" s="72" customFormat="1" ht="75.75" customHeight="1">
      <c r="A4315" s="63"/>
      <c r="B4315" s="63"/>
      <c r="C4315" s="63"/>
      <c r="D4315" s="63"/>
      <c r="E4315" s="63"/>
      <c r="F4315" s="63"/>
      <c r="G4315" s="63"/>
      <c r="H4315" s="63"/>
      <c r="I4315" s="63"/>
      <c r="J4315" s="63"/>
      <c r="K4315" s="63"/>
      <c r="L4315" s="63"/>
      <c r="M4315" s="63"/>
      <c r="N4315" s="63"/>
      <c r="O4315" s="63"/>
      <c r="P4315" s="63"/>
      <c r="Q4315" s="63"/>
      <c r="R4315" s="63"/>
      <c r="S4315" s="63"/>
      <c r="T4315" s="63"/>
      <c r="U4315" s="63"/>
      <c r="V4315" s="63"/>
      <c r="W4315" s="63"/>
      <c r="X4315" s="63"/>
      <c r="Y4315" s="63"/>
      <c r="Z4315" s="63"/>
      <c r="AA4315" s="63"/>
      <c r="AB4315" s="63"/>
      <c r="AC4315" s="63"/>
      <c r="AD4315" s="63"/>
      <c r="AE4315" s="63"/>
      <c r="AF4315" s="63"/>
      <c r="AG4315" s="63"/>
      <c r="AH4315" s="63"/>
      <c r="AI4315" s="63"/>
      <c r="AJ4315" s="63"/>
      <c r="AK4315" s="63"/>
      <c r="AL4315" s="63"/>
      <c r="AM4315" s="63"/>
      <c r="AN4315" s="63"/>
      <c r="AO4315" s="63"/>
      <c r="AP4315" s="63"/>
      <c r="AQ4315" s="63"/>
      <c r="AR4315" s="63"/>
      <c r="AS4315" s="63"/>
      <c r="AT4315" s="63"/>
      <c r="AU4315" s="63"/>
      <c r="AV4315" s="63"/>
      <c r="AW4315" s="63"/>
      <c r="AX4315" s="63"/>
      <c r="AY4315" s="63"/>
      <c r="AZ4315" s="63"/>
      <c r="BA4315" s="63"/>
      <c r="BB4315" s="63"/>
      <c r="BC4315" s="63"/>
      <c r="BD4315" s="63"/>
      <c r="BE4315" s="63"/>
      <c r="BF4315" s="63"/>
      <c r="BG4315" s="63"/>
      <c r="BH4315" s="63"/>
      <c r="BI4315" s="63"/>
      <c r="BJ4315" s="63"/>
      <c r="BK4315" s="63"/>
      <c r="BL4315" s="63"/>
      <c r="BM4315" s="63"/>
      <c r="BN4315" s="63"/>
      <c r="BO4315" s="63"/>
      <c r="BP4315" s="63"/>
      <c r="BQ4315" s="63"/>
      <c r="BR4315" s="63"/>
      <c r="BS4315" s="63"/>
      <c r="BT4315" s="63"/>
      <c r="BU4315" s="63"/>
      <c r="BV4315" s="63"/>
      <c r="BW4315" s="63"/>
      <c r="BX4315" s="63"/>
      <c r="BY4315" s="63"/>
      <c r="BZ4315" s="63"/>
      <c r="CA4315" s="63"/>
      <c r="CB4315" s="63"/>
      <c r="CC4315" s="63"/>
      <c r="CD4315" s="63"/>
      <c r="CE4315" s="63"/>
      <c r="CF4315" s="63"/>
      <c r="CG4315" s="63"/>
      <c r="CH4315" s="63"/>
      <c r="CI4315" s="63"/>
      <c r="CJ4315" s="63"/>
      <c r="CK4315" s="63"/>
      <c r="CL4315" s="63"/>
      <c r="CM4315" s="63"/>
      <c r="CN4315" s="63"/>
      <c r="CO4315" s="63"/>
      <c r="CP4315" s="63"/>
      <c r="CR4315" s="227"/>
      <c r="CS4315" s="74"/>
    </row>
    <row r="4316" spans="1:97" s="72" customFormat="1" ht="75.75" customHeight="1">
      <c r="A4316" s="63"/>
      <c r="B4316" s="63"/>
      <c r="C4316" s="63"/>
      <c r="D4316" s="63"/>
      <c r="E4316" s="63"/>
      <c r="F4316" s="63"/>
      <c r="G4316" s="63"/>
      <c r="H4316" s="63"/>
      <c r="I4316" s="63"/>
      <c r="J4316" s="63"/>
      <c r="K4316" s="63"/>
      <c r="L4316" s="63"/>
      <c r="M4316" s="63"/>
      <c r="N4316" s="63"/>
      <c r="O4316" s="63"/>
      <c r="P4316" s="63"/>
      <c r="Q4316" s="63"/>
      <c r="R4316" s="63"/>
      <c r="S4316" s="63"/>
      <c r="T4316" s="63"/>
      <c r="U4316" s="63"/>
      <c r="V4316" s="63"/>
      <c r="W4316" s="63"/>
      <c r="X4316" s="63"/>
      <c r="Y4316" s="63"/>
      <c r="Z4316" s="63"/>
      <c r="AA4316" s="63"/>
      <c r="AB4316" s="63"/>
      <c r="AC4316" s="63"/>
      <c r="AD4316" s="63"/>
      <c r="AE4316" s="63"/>
      <c r="AF4316" s="63"/>
      <c r="AG4316" s="63"/>
      <c r="AH4316" s="63"/>
      <c r="AI4316" s="63"/>
      <c r="AJ4316" s="63"/>
      <c r="AK4316" s="63"/>
      <c r="AL4316" s="63"/>
      <c r="AM4316" s="63"/>
      <c r="AN4316" s="63"/>
      <c r="AO4316" s="63"/>
      <c r="AP4316" s="63"/>
      <c r="AQ4316" s="63"/>
      <c r="AR4316" s="63"/>
      <c r="AS4316" s="63"/>
      <c r="AT4316" s="63"/>
      <c r="AU4316" s="63"/>
      <c r="AV4316" s="63"/>
      <c r="AW4316" s="63"/>
      <c r="AX4316" s="63"/>
      <c r="AY4316" s="63"/>
      <c r="AZ4316" s="63"/>
      <c r="BA4316" s="63"/>
      <c r="BB4316" s="63"/>
      <c r="BC4316" s="63"/>
      <c r="BD4316" s="63"/>
      <c r="BE4316" s="63"/>
      <c r="BF4316" s="63"/>
      <c r="BG4316" s="63"/>
      <c r="BH4316" s="63"/>
      <c r="BI4316" s="63"/>
      <c r="BJ4316" s="63"/>
      <c r="BK4316" s="63"/>
      <c r="BL4316" s="63"/>
      <c r="BM4316" s="63"/>
      <c r="BN4316" s="63"/>
      <c r="BO4316" s="63"/>
      <c r="BP4316" s="63"/>
      <c r="BQ4316" s="63"/>
      <c r="BR4316" s="63"/>
      <c r="BS4316" s="63"/>
      <c r="BT4316" s="63"/>
      <c r="BU4316" s="63"/>
      <c r="BV4316" s="63"/>
      <c r="BW4316" s="63"/>
      <c r="BX4316" s="63"/>
      <c r="BY4316" s="63"/>
      <c r="BZ4316" s="63"/>
      <c r="CA4316" s="63"/>
      <c r="CB4316" s="63"/>
      <c r="CC4316" s="63"/>
      <c r="CD4316" s="63"/>
      <c r="CE4316" s="63"/>
      <c r="CF4316" s="63"/>
      <c r="CG4316" s="63"/>
      <c r="CH4316" s="63"/>
      <c r="CI4316" s="63"/>
      <c r="CJ4316" s="63"/>
      <c r="CK4316" s="63"/>
      <c r="CL4316" s="63"/>
      <c r="CM4316" s="63"/>
      <c r="CN4316" s="63"/>
      <c r="CO4316" s="63"/>
      <c r="CP4316" s="63"/>
      <c r="CR4316" s="227"/>
      <c r="CS4316" s="74"/>
    </row>
    <row r="4317" spans="1:97" s="72" customFormat="1" ht="75.75" customHeight="1">
      <c r="A4317" s="63"/>
      <c r="B4317" s="63"/>
      <c r="C4317" s="63"/>
      <c r="D4317" s="63"/>
      <c r="E4317" s="63"/>
      <c r="F4317" s="63"/>
      <c r="G4317" s="63"/>
      <c r="H4317" s="63"/>
      <c r="I4317" s="63"/>
      <c r="J4317" s="63"/>
      <c r="K4317" s="63"/>
      <c r="L4317" s="63"/>
      <c r="M4317" s="63"/>
      <c r="N4317" s="63"/>
      <c r="O4317" s="63"/>
      <c r="P4317" s="63"/>
      <c r="Q4317" s="63"/>
      <c r="R4317" s="63"/>
      <c r="S4317" s="63"/>
      <c r="T4317" s="63"/>
      <c r="U4317" s="63"/>
      <c r="V4317" s="63"/>
      <c r="W4317" s="63"/>
      <c r="X4317" s="63"/>
      <c r="Y4317" s="63"/>
      <c r="Z4317" s="63"/>
      <c r="AA4317" s="63"/>
      <c r="AB4317" s="63"/>
      <c r="AC4317" s="63"/>
      <c r="AD4317" s="63"/>
      <c r="AE4317" s="63"/>
      <c r="AF4317" s="63"/>
      <c r="AG4317" s="63"/>
      <c r="AH4317" s="63"/>
      <c r="AI4317" s="63"/>
      <c r="AJ4317" s="63"/>
      <c r="AK4317" s="63"/>
      <c r="AL4317" s="63"/>
      <c r="AM4317" s="63"/>
      <c r="AN4317" s="63"/>
      <c r="AO4317" s="63"/>
      <c r="AP4317" s="63"/>
      <c r="AQ4317" s="63"/>
      <c r="AR4317" s="63"/>
      <c r="AS4317" s="63"/>
      <c r="AT4317" s="63"/>
      <c r="AU4317" s="63"/>
      <c r="AV4317" s="63"/>
      <c r="AW4317" s="63"/>
      <c r="AX4317" s="63"/>
      <c r="AY4317" s="63"/>
      <c r="AZ4317" s="63"/>
      <c r="BA4317" s="63"/>
      <c r="BB4317" s="63"/>
      <c r="BC4317" s="63"/>
      <c r="BD4317" s="63"/>
      <c r="BE4317" s="63"/>
      <c r="BF4317" s="63"/>
      <c r="BG4317" s="63"/>
      <c r="BH4317" s="63"/>
      <c r="BI4317" s="63"/>
      <c r="BJ4317" s="63"/>
      <c r="BK4317" s="63"/>
      <c r="BL4317" s="63"/>
      <c r="BM4317" s="63"/>
      <c r="BN4317" s="63"/>
      <c r="BO4317" s="63"/>
      <c r="BP4317" s="63"/>
      <c r="BQ4317" s="63"/>
      <c r="BR4317" s="63"/>
      <c r="BS4317" s="63"/>
      <c r="BT4317" s="63"/>
      <c r="BU4317" s="63"/>
      <c r="BV4317" s="63"/>
      <c r="BW4317" s="63"/>
      <c r="BX4317" s="63"/>
      <c r="BY4317" s="63"/>
      <c r="BZ4317" s="63"/>
      <c r="CA4317" s="63"/>
      <c r="CB4317" s="63"/>
      <c r="CC4317" s="63"/>
      <c r="CD4317" s="63"/>
      <c r="CE4317" s="63"/>
      <c r="CF4317" s="63"/>
      <c r="CG4317" s="63"/>
      <c r="CH4317" s="63"/>
      <c r="CI4317" s="63"/>
      <c r="CJ4317" s="63"/>
      <c r="CK4317" s="63"/>
      <c r="CL4317" s="63"/>
      <c r="CM4317" s="63"/>
      <c r="CN4317" s="63"/>
      <c r="CO4317" s="63"/>
      <c r="CP4317" s="63"/>
      <c r="CR4317" s="227"/>
      <c r="CS4317" s="74"/>
    </row>
    <row r="4318" spans="1:97" s="72" customFormat="1" ht="75.75" customHeight="1">
      <c r="A4318" s="63"/>
      <c r="B4318" s="63"/>
      <c r="C4318" s="63"/>
      <c r="D4318" s="63"/>
      <c r="E4318" s="63"/>
      <c r="F4318" s="63"/>
      <c r="G4318" s="63"/>
      <c r="H4318" s="63"/>
      <c r="I4318" s="63"/>
      <c r="J4318" s="63"/>
      <c r="K4318" s="63"/>
      <c r="L4318" s="63"/>
      <c r="M4318" s="63"/>
      <c r="N4318" s="63"/>
      <c r="O4318" s="63"/>
      <c r="P4318" s="63"/>
      <c r="Q4318" s="63"/>
      <c r="R4318" s="63"/>
      <c r="S4318" s="63"/>
      <c r="T4318" s="63"/>
      <c r="U4318" s="63"/>
      <c r="V4318" s="63"/>
      <c r="W4318" s="63"/>
      <c r="X4318" s="63"/>
      <c r="Y4318" s="63"/>
      <c r="Z4318" s="63"/>
      <c r="AA4318" s="63"/>
      <c r="AB4318" s="63"/>
      <c r="AC4318" s="63"/>
      <c r="AD4318" s="63"/>
      <c r="AE4318" s="63"/>
      <c r="AF4318" s="63"/>
      <c r="AG4318" s="63"/>
      <c r="AH4318" s="63"/>
      <c r="AI4318" s="63"/>
      <c r="AJ4318" s="63"/>
      <c r="AK4318" s="63"/>
      <c r="AL4318" s="63"/>
      <c r="AM4318" s="63"/>
      <c r="AN4318" s="63"/>
      <c r="AO4318" s="63"/>
      <c r="AP4318" s="63"/>
      <c r="AQ4318" s="63"/>
      <c r="AR4318" s="63"/>
      <c r="AS4318" s="63"/>
      <c r="AT4318" s="63"/>
      <c r="AU4318" s="63"/>
      <c r="AV4318" s="63"/>
      <c r="AW4318" s="63"/>
      <c r="AX4318" s="63"/>
      <c r="AY4318" s="63"/>
      <c r="AZ4318" s="63"/>
      <c r="BA4318" s="63"/>
      <c r="BB4318" s="63"/>
      <c r="BC4318" s="63"/>
      <c r="BD4318" s="63"/>
      <c r="BE4318" s="63"/>
      <c r="BF4318" s="63"/>
      <c r="BG4318" s="63"/>
      <c r="BH4318" s="63"/>
      <c r="BI4318" s="63"/>
      <c r="BJ4318" s="63"/>
      <c r="BK4318" s="63"/>
      <c r="BL4318" s="63"/>
      <c r="BM4318" s="63"/>
      <c r="BN4318" s="63"/>
      <c r="BO4318" s="63"/>
      <c r="BP4318" s="63"/>
      <c r="BQ4318" s="63"/>
      <c r="BR4318" s="63"/>
      <c r="BS4318" s="63"/>
      <c r="BT4318" s="63"/>
      <c r="BU4318" s="63"/>
      <c r="BV4318" s="63"/>
      <c r="BW4318" s="63"/>
      <c r="BX4318" s="63"/>
      <c r="BY4318" s="63"/>
      <c r="BZ4318" s="63"/>
      <c r="CA4318" s="63"/>
      <c r="CB4318" s="63"/>
      <c r="CC4318" s="63"/>
      <c r="CD4318" s="63"/>
      <c r="CE4318" s="63"/>
      <c r="CF4318" s="63"/>
      <c r="CG4318" s="63"/>
      <c r="CH4318" s="63"/>
      <c r="CI4318" s="63"/>
      <c r="CJ4318" s="63"/>
      <c r="CK4318" s="63"/>
      <c r="CL4318" s="63"/>
      <c r="CM4318" s="63"/>
      <c r="CN4318" s="63"/>
      <c r="CO4318" s="63"/>
      <c r="CP4318" s="63"/>
      <c r="CR4318" s="227"/>
      <c r="CS4318" s="74"/>
    </row>
    <row r="4319" spans="1:97" s="72" customFormat="1" ht="75.75" customHeight="1">
      <c r="A4319" s="63"/>
      <c r="B4319" s="63"/>
      <c r="C4319" s="63"/>
      <c r="D4319" s="63"/>
      <c r="E4319" s="63"/>
      <c r="F4319" s="63"/>
      <c r="G4319" s="63"/>
      <c r="H4319" s="63"/>
      <c r="I4319" s="63"/>
      <c r="J4319" s="63"/>
      <c r="K4319" s="63"/>
      <c r="L4319" s="63"/>
      <c r="M4319" s="63"/>
      <c r="N4319" s="63"/>
      <c r="O4319" s="63"/>
      <c r="P4319" s="63"/>
      <c r="Q4319" s="63"/>
      <c r="R4319" s="63"/>
      <c r="S4319" s="63"/>
      <c r="T4319" s="63"/>
      <c r="U4319" s="63"/>
      <c r="V4319" s="63"/>
      <c r="W4319" s="63"/>
      <c r="X4319" s="63"/>
      <c r="Y4319" s="63"/>
      <c r="Z4319" s="63"/>
      <c r="AA4319" s="63"/>
      <c r="AB4319" s="63"/>
      <c r="AC4319" s="63"/>
      <c r="AD4319" s="63"/>
      <c r="AE4319" s="63"/>
      <c r="AF4319" s="63"/>
      <c r="AG4319" s="63"/>
      <c r="AH4319" s="63"/>
      <c r="AI4319" s="63"/>
      <c r="AJ4319" s="63"/>
      <c r="AK4319" s="63"/>
      <c r="AL4319" s="63"/>
      <c r="AM4319" s="63"/>
      <c r="AN4319" s="63"/>
      <c r="AO4319" s="63"/>
      <c r="AP4319" s="63"/>
      <c r="AQ4319" s="63"/>
      <c r="AR4319" s="63"/>
      <c r="AS4319" s="63"/>
      <c r="AT4319" s="63"/>
      <c r="AU4319" s="63"/>
      <c r="AV4319" s="63"/>
      <c r="AW4319" s="63"/>
      <c r="AX4319" s="63"/>
      <c r="AY4319" s="63"/>
      <c r="AZ4319" s="63"/>
      <c r="BA4319" s="63"/>
      <c r="BB4319" s="63"/>
      <c r="BC4319" s="63"/>
      <c r="BD4319" s="63"/>
      <c r="BE4319" s="63"/>
      <c r="BF4319" s="63"/>
      <c r="BG4319" s="63"/>
      <c r="BH4319" s="63"/>
      <c r="BI4319" s="63"/>
      <c r="BJ4319" s="63"/>
      <c r="BK4319" s="63"/>
      <c r="BL4319" s="63"/>
      <c r="BM4319" s="63"/>
      <c r="BN4319" s="63"/>
      <c r="BO4319" s="63"/>
      <c r="BP4319" s="63"/>
      <c r="BQ4319" s="63"/>
      <c r="BR4319" s="63"/>
      <c r="BS4319" s="63"/>
      <c r="BT4319" s="63"/>
      <c r="BU4319" s="63"/>
      <c r="BV4319" s="63"/>
      <c r="BW4319" s="63"/>
      <c r="BX4319" s="63"/>
      <c r="BY4319" s="63"/>
      <c r="BZ4319" s="63"/>
      <c r="CA4319" s="63"/>
      <c r="CB4319" s="63"/>
      <c r="CC4319" s="63"/>
      <c r="CD4319" s="63"/>
      <c r="CE4319" s="63"/>
      <c r="CF4319" s="63"/>
      <c r="CG4319" s="63"/>
      <c r="CH4319" s="63"/>
      <c r="CI4319" s="63"/>
      <c r="CJ4319" s="63"/>
      <c r="CK4319" s="63"/>
      <c r="CL4319" s="63"/>
      <c r="CM4319" s="63"/>
      <c r="CN4319" s="63"/>
      <c r="CO4319" s="63"/>
      <c r="CP4319" s="63"/>
      <c r="CR4319" s="227"/>
      <c r="CS4319" s="74"/>
    </row>
    <row r="4320" spans="1:97" s="72" customFormat="1" ht="75.75" customHeight="1">
      <c r="A4320" s="63"/>
      <c r="B4320" s="63"/>
      <c r="C4320" s="63"/>
      <c r="D4320" s="63"/>
      <c r="E4320" s="63"/>
      <c r="F4320" s="63"/>
      <c r="G4320" s="63"/>
      <c r="H4320" s="63"/>
      <c r="I4320" s="63"/>
      <c r="J4320" s="63"/>
      <c r="K4320" s="63"/>
      <c r="L4320" s="63"/>
      <c r="M4320" s="63"/>
      <c r="N4320" s="63"/>
      <c r="O4320" s="63"/>
      <c r="P4320" s="63"/>
      <c r="Q4320" s="63"/>
      <c r="R4320" s="63"/>
      <c r="S4320" s="63"/>
      <c r="T4320" s="63"/>
      <c r="U4320" s="63"/>
      <c r="V4320" s="63"/>
      <c r="W4320" s="63"/>
      <c r="X4320" s="63"/>
      <c r="Y4320" s="63"/>
      <c r="Z4320" s="63"/>
      <c r="AA4320" s="63"/>
      <c r="AB4320" s="63"/>
      <c r="AC4320" s="63"/>
      <c r="AD4320" s="63"/>
      <c r="AE4320" s="63"/>
      <c r="AF4320" s="63"/>
      <c r="AG4320" s="63"/>
      <c r="AH4320" s="63"/>
      <c r="AI4320" s="63"/>
      <c r="AJ4320" s="63"/>
      <c r="AK4320" s="63"/>
      <c r="AL4320" s="63"/>
      <c r="AM4320" s="63"/>
      <c r="AN4320" s="63"/>
      <c r="AO4320" s="63"/>
      <c r="AP4320" s="63"/>
      <c r="AQ4320" s="63"/>
      <c r="AR4320" s="63"/>
      <c r="AS4320" s="63"/>
      <c r="AT4320" s="63"/>
      <c r="AU4320" s="63"/>
      <c r="AV4320" s="63"/>
      <c r="AW4320" s="63"/>
      <c r="AX4320" s="63"/>
      <c r="AY4320" s="63"/>
      <c r="AZ4320" s="63"/>
      <c r="BA4320" s="63"/>
      <c r="BB4320" s="63"/>
      <c r="BC4320" s="63"/>
      <c r="BD4320" s="63"/>
      <c r="BE4320" s="63"/>
      <c r="BF4320" s="63"/>
      <c r="BG4320" s="63"/>
      <c r="BH4320" s="63"/>
      <c r="BI4320" s="63"/>
      <c r="BJ4320" s="63"/>
      <c r="BK4320" s="63"/>
      <c r="BL4320" s="63"/>
      <c r="BM4320" s="63"/>
      <c r="BN4320" s="63"/>
      <c r="BO4320" s="63"/>
      <c r="BP4320" s="63"/>
      <c r="BQ4320" s="63"/>
      <c r="BR4320" s="63"/>
      <c r="BS4320" s="63"/>
      <c r="BT4320" s="63"/>
      <c r="BU4320" s="63"/>
      <c r="BV4320" s="63"/>
      <c r="BW4320" s="63"/>
      <c r="BX4320" s="63"/>
      <c r="BY4320" s="63"/>
      <c r="BZ4320" s="63"/>
      <c r="CA4320" s="63"/>
      <c r="CB4320" s="63"/>
      <c r="CC4320" s="63"/>
      <c r="CD4320" s="63"/>
      <c r="CE4320" s="63"/>
      <c r="CF4320" s="63"/>
      <c r="CG4320" s="63"/>
      <c r="CH4320" s="63"/>
      <c r="CI4320" s="63"/>
      <c r="CJ4320" s="63"/>
      <c r="CK4320" s="63"/>
      <c r="CL4320" s="63"/>
      <c r="CM4320" s="63"/>
      <c r="CN4320" s="63"/>
      <c r="CO4320" s="63"/>
      <c r="CP4320" s="63"/>
      <c r="CR4320" s="227"/>
      <c r="CS4320" s="74"/>
    </row>
    <row r="4321" spans="1:97" s="72" customFormat="1" ht="75.75" customHeight="1">
      <c r="A4321" s="63"/>
      <c r="B4321" s="63"/>
      <c r="C4321" s="63"/>
      <c r="D4321" s="63"/>
      <c r="E4321" s="63"/>
      <c r="F4321" s="63"/>
      <c r="G4321" s="63"/>
      <c r="H4321" s="63"/>
      <c r="I4321" s="63"/>
      <c r="J4321" s="63"/>
      <c r="K4321" s="63"/>
      <c r="L4321" s="63"/>
      <c r="M4321" s="63"/>
      <c r="N4321" s="63"/>
      <c r="O4321" s="63"/>
      <c r="P4321" s="63"/>
      <c r="Q4321" s="63"/>
      <c r="R4321" s="63"/>
      <c r="S4321" s="63"/>
      <c r="T4321" s="63"/>
      <c r="U4321" s="63"/>
      <c r="V4321" s="63"/>
      <c r="W4321" s="63"/>
      <c r="X4321" s="63"/>
      <c r="Y4321" s="63"/>
      <c r="Z4321" s="63"/>
      <c r="AA4321" s="63"/>
      <c r="AB4321" s="63"/>
      <c r="AC4321" s="63"/>
      <c r="AD4321" s="63"/>
      <c r="AE4321" s="63"/>
      <c r="AF4321" s="63"/>
      <c r="AG4321" s="63"/>
      <c r="AH4321" s="63"/>
      <c r="AI4321" s="63"/>
      <c r="AJ4321" s="63"/>
      <c r="AK4321" s="63"/>
      <c r="AL4321" s="63"/>
      <c r="AM4321" s="63"/>
      <c r="AN4321" s="63"/>
      <c r="AO4321" s="63"/>
      <c r="AP4321" s="63"/>
      <c r="AQ4321" s="63"/>
      <c r="AR4321" s="63"/>
      <c r="AS4321" s="63"/>
      <c r="AT4321" s="63"/>
      <c r="AU4321" s="63"/>
      <c r="AV4321" s="63"/>
      <c r="AW4321" s="63"/>
      <c r="AX4321" s="63"/>
      <c r="AY4321" s="63"/>
      <c r="AZ4321" s="63"/>
      <c r="BA4321" s="63"/>
      <c r="BB4321" s="63"/>
      <c r="BC4321" s="63"/>
      <c r="BD4321" s="63"/>
      <c r="BE4321" s="63"/>
      <c r="BF4321" s="63"/>
      <c r="BG4321" s="63"/>
      <c r="BH4321" s="63"/>
      <c r="BI4321" s="63"/>
      <c r="BJ4321" s="63"/>
      <c r="BK4321" s="63"/>
      <c r="BL4321" s="63"/>
      <c r="BM4321" s="63"/>
      <c r="BN4321" s="63"/>
      <c r="BO4321" s="63"/>
      <c r="BP4321" s="63"/>
      <c r="BQ4321" s="63"/>
      <c r="BR4321" s="63"/>
      <c r="BS4321" s="63"/>
      <c r="BT4321" s="63"/>
      <c r="BU4321" s="63"/>
      <c r="BV4321" s="63"/>
      <c r="BW4321" s="63"/>
      <c r="BX4321" s="63"/>
      <c r="BY4321" s="63"/>
      <c r="BZ4321" s="63"/>
      <c r="CA4321" s="63"/>
      <c r="CB4321" s="63"/>
      <c r="CC4321" s="63"/>
      <c r="CD4321" s="63"/>
      <c r="CE4321" s="63"/>
      <c r="CF4321" s="63"/>
      <c r="CG4321" s="63"/>
      <c r="CH4321" s="63"/>
      <c r="CI4321" s="63"/>
      <c r="CJ4321" s="63"/>
      <c r="CK4321" s="63"/>
      <c r="CL4321" s="63"/>
      <c r="CM4321" s="63"/>
      <c r="CN4321" s="63"/>
      <c r="CO4321" s="63"/>
      <c r="CP4321" s="63"/>
      <c r="CR4321" s="227"/>
      <c r="CS4321" s="74"/>
    </row>
    <row r="4322" spans="1:97" s="72" customFormat="1" ht="75.75" customHeight="1">
      <c r="A4322" s="63"/>
      <c r="B4322" s="63"/>
      <c r="C4322" s="63"/>
      <c r="D4322" s="63"/>
      <c r="E4322" s="63"/>
      <c r="F4322" s="63"/>
      <c r="G4322" s="63"/>
      <c r="H4322" s="63"/>
      <c r="I4322" s="63"/>
      <c r="J4322" s="63"/>
      <c r="K4322" s="63"/>
      <c r="L4322" s="63"/>
      <c r="M4322" s="63"/>
      <c r="N4322" s="63"/>
      <c r="O4322" s="63"/>
      <c r="P4322" s="63"/>
      <c r="Q4322" s="63"/>
      <c r="R4322" s="63"/>
      <c r="S4322" s="63"/>
      <c r="T4322" s="63"/>
      <c r="U4322" s="63"/>
      <c r="V4322" s="63"/>
      <c r="W4322" s="63"/>
      <c r="X4322" s="63"/>
      <c r="Y4322" s="63"/>
      <c r="Z4322" s="63"/>
      <c r="AA4322" s="63"/>
      <c r="AB4322" s="63"/>
      <c r="AC4322" s="63"/>
      <c r="AD4322" s="63"/>
      <c r="AE4322" s="63"/>
      <c r="AF4322" s="63"/>
      <c r="AG4322" s="63"/>
      <c r="AH4322" s="63"/>
      <c r="AI4322" s="63"/>
      <c r="AJ4322" s="63"/>
      <c r="AK4322" s="63"/>
      <c r="AL4322" s="63"/>
      <c r="AM4322" s="63"/>
      <c r="AN4322" s="63"/>
      <c r="AO4322" s="63"/>
      <c r="AP4322" s="63"/>
      <c r="AQ4322" s="63"/>
      <c r="AR4322" s="63"/>
      <c r="AS4322" s="63"/>
      <c r="AT4322" s="63"/>
      <c r="AU4322" s="63"/>
      <c r="AV4322" s="63"/>
      <c r="AW4322" s="63"/>
      <c r="AX4322" s="63"/>
      <c r="AY4322" s="63"/>
      <c r="AZ4322" s="63"/>
      <c r="BA4322" s="63"/>
      <c r="BB4322" s="63"/>
      <c r="BC4322" s="63"/>
      <c r="BD4322" s="63"/>
      <c r="BE4322" s="63"/>
      <c r="BF4322" s="63"/>
      <c r="BG4322" s="63"/>
      <c r="BH4322" s="63"/>
      <c r="BI4322" s="63"/>
      <c r="BJ4322" s="63"/>
      <c r="BK4322" s="63"/>
      <c r="BL4322" s="63"/>
      <c r="BM4322" s="63"/>
      <c r="BN4322" s="63"/>
      <c r="BO4322" s="63"/>
      <c r="BP4322" s="63"/>
      <c r="BQ4322" s="63"/>
      <c r="BR4322" s="63"/>
      <c r="BS4322" s="63"/>
      <c r="BT4322" s="63"/>
      <c r="BU4322" s="63"/>
      <c r="BV4322" s="63"/>
      <c r="BW4322" s="63"/>
      <c r="BX4322" s="63"/>
      <c r="BY4322" s="63"/>
      <c r="BZ4322" s="63"/>
      <c r="CA4322" s="63"/>
      <c r="CB4322" s="63"/>
      <c r="CC4322" s="63"/>
      <c r="CD4322" s="63"/>
      <c r="CE4322" s="63"/>
      <c r="CF4322" s="63"/>
      <c r="CG4322" s="63"/>
      <c r="CH4322" s="63"/>
      <c r="CI4322" s="63"/>
      <c r="CJ4322" s="63"/>
      <c r="CK4322" s="63"/>
      <c r="CL4322" s="63"/>
      <c r="CM4322" s="63"/>
      <c r="CN4322" s="63"/>
      <c r="CO4322" s="63"/>
      <c r="CP4322" s="63"/>
      <c r="CR4322" s="227"/>
      <c r="CS4322" s="74"/>
    </row>
    <row r="4323" spans="1:97" s="72" customFormat="1" ht="75.75" customHeight="1">
      <c r="A4323" s="63"/>
      <c r="B4323" s="63"/>
      <c r="C4323" s="63"/>
      <c r="D4323" s="63"/>
      <c r="E4323" s="63"/>
      <c r="F4323" s="63"/>
      <c r="G4323" s="63"/>
      <c r="H4323" s="63"/>
      <c r="I4323" s="63"/>
      <c r="J4323" s="63"/>
      <c r="K4323" s="63"/>
      <c r="L4323" s="63"/>
      <c r="M4323" s="63"/>
      <c r="N4323" s="63"/>
      <c r="O4323" s="63"/>
      <c r="P4323" s="63"/>
      <c r="Q4323" s="63"/>
      <c r="R4323" s="63"/>
      <c r="S4323" s="63"/>
      <c r="T4323" s="63"/>
      <c r="U4323" s="63"/>
      <c r="V4323" s="63"/>
      <c r="W4323" s="63"/>
      <c r="X4323" s="63"/>
      <c r="Y4323" s="63"/>
      <c r="Z4323" s="63"/>
      <c r="AA4323" s="63"/>
      <c r="AB4323" s="63"/>
      <c r="AC4323" s="63"/>
      <c r="AD4323" s="63"/>
      <c r="AE4323" s="63"/>
      <c r="AF4323" s="63"/>
      <c r="AG4323" s="63"/>
      <c r="AH4323" s="63"/>
      <c r="AI4323" s="63"/>
      <c r="AJ4323" s="63"/>
      <c r="AK4323" s="63"/>
      <c r="AL4323" s="63"/>
      <c r="AM4323" s="63"/>
      <c r="AN4323" s="63"/>
      <c r="AO4323" s="63"/>
      <c r="AP4323" s="63"/>
      <c r="AQ4323" s="63"/>
      <c r="AR4323" s="63"/>
      <c r="AS4323" s="63"/>
      <c r="AT4323" s="63"/>
      <c r="AU4323" s="63"/>
      <c r="AV4323" s="63"/>
      <c r="AW4323" s="63"/>
      <c r="AX4323" s="63"/>
      <c r="AY4323" s="63"/>
      <c r="AZ4323" s="63"/>
      <c r="BA4323" s="63"/>
      <c r="BB4323" s="63"/>
      <c r="BC4323" s="63"/>
      <c r="BD4323" s="63"/>
      <c r="BE4323" s="63"/>
      <c r="BF4323" s="63"/>
      <c r="BG4323" s="63"/>
      <c r="BH4323" s="63"/>
      <c r="BI4323" s="63"/>
      <c r="BJ4323" s="63"/>
      <c r="BK4323" s="63"/>
      <c r="BL4323" s="63"/>
      <c r="BM4323" s="63"/>
      <c r="BN4323" s="63"/>
      <c r="BO4323" s="63"/>
      <c r="BP4323" s="63"/>
      <c r="BQ4323" s="63"/>
      <c r="BR4323" s="63"/>
      <c r="BS4323" s="63"/>
      <c r="BT4323" s="63"/>
      <c r="BU4323" s="63"/>
      <c r="BV4323" s="63"/>
      <c r="BW4323" s="63"/>
      <c r="BX4323" s="63"/>
      <c r="BY4323" s="63"/>
      <c r="BZ4323" s="63"/>
      <c r="CA4323" s="63"/>
      <c r="CB4323" s="63"/>
      <c r="CC4323" s="63"/>
      <c r="CD4323" s="63"/>
      <c r="CE4323" s="63"/>
      <c r="CF4323" s="63"/>
      <c r="CG4323" s="63"/>
      <c r="CH4323" s="63"/>
      <c r="CI4323" s="63"/>
      <c r="CJ4323" s="63"/>
      <c r="CK4323" s="63"/>
      <c r="CL4323" s="63"/>
      <c r="CM4323" s="63"/>
      <c r="CN4323" s="63"/>
      <c r="CO4323" s="63"/>
      <c r="CP4323" s="63"/>
      <c r="CR4323" s="227"/>
      <c r="CS4323" s="74"/>
    </row>
    <row r="4324" spans="1:97" s="72" customFormat="1" ht="75.75" customHeight="1">
      <c r="A4324" s="63"/>
      <c r="B4324" s="63"/>
      <c r="C4324" s="63"/>
      <c r="D4324" s="63"/>
      <c r="E4324" s="63"/>
      <c r="F4324" s="63"/>
      <c r="G4324" s="63"/>
      <c r="H4324" s="63"/>
      <c r="I4324" s="63"/>
      <c r="J4324" s="63"/>
      <c r="K4324" s="63"/>
      <c r="L4324" s="63"/>
      <c r="M4324" s="63"/>
      <c r="N4324" s="63"/>
      <c r="O4324" s="63"/>
      <c r="P4324" s="63"/>
      <c r="Q4324" s="63"/>
      <c r="R4324" s="63"/>
      <c r="S4324" s="63"/>
      <c r="T4324" s="63"/>
      <c r="U4324" s="63"/>
      <c r="V4324" s="63"/>
      <c r="W4324" s="63"/>
      <c r="X4324" s="63"/>
      <c r="Y4324" s="63"/>
      <c r="Z4324" s="63"/>
      <c r="AA4324" s="63"/>
      <c r="AB4324" s="63"/>
      <c r="AC4324" s="63"/>
      <c r="AD4324" s="63"/>
      <c r="AE4324" s="63"/>
      <c r="AF4324" s="63"/>
      <c r="AG4324" s="63"/>
      <c r="AH4324" s="63"/>
      <c r="AI4324" s="63"/>
      <c r="AJ4324" s="63"/>
      <c r="AK4324" s="63"/>
      <c r="AL4324" s="63"/>
      <c r="AM4324" s="63"/>
      <c r="AN4324" s="63"/>
      <c r="AO4324" s="63"/>
      <c r="AP4324" s="63"/>
      <c r="AQ4324" s="63"/>
      <c r="AR4324" s="63"/>
      <c r="AS4324" s="63"/>
      <c r="AT4324" s="63"/>
      <c r="AU4324" s="63"/>
      <c r="AV4324" s="63"/>
      <c r="AW4324" s="63"/>
      <c r="AX4324" s="63"/>
      <c r="AY4324" s="63"/>
      <c r="AZ4324" s="63"/>
      <c r="BA4324" s="63"/>
      <c r="BB4324" s="63"/>
      <c r="BC4324" s="63"/>
      <c r="BD4324" s="63"/>
      <c r="BE4324" s="63"/>
      <c r="BF4324" s="63"/>
      <c r="BG4324" s="63"/>
      <c r="BH4324" s="63"/>
      <c r="BI4324" s="63"/>
      <c r="BJ4324" s="63"/>
      <c r="BK4324" s="63"/>
      <c r="BL4324" s="63"/>
      <c r="BM4324" s="63"/>
      <c r="BN4324" s="63"/>
      <c r="BO4324" s="63"/>
      <c r="BP4324" s="63"/>
      <c r="BQ4324" s="63"/>
      <c r="BR4324" s="63"/>
      <c r="BS4324" s="63"/>
      <c r="BT4324" s="63"/>
      <c r="BU4324" s="63"/>
      <c r="BV4324" s="63"/>
      <c r="BW4324" s="63"/>
      <c r="BX4324" s="63"/>
      <c r="BY4324" s="63"/>
      <c r="BZ4324" s="63"/>
      <c r="CA4324" s="63"/>
      <c r="CB4324" s="63"/>
      <c r="CC4324" s="63"/>
      <c r="CD4324" s="63"/>
      <c r="CE4324" s="63"/>
      <c r="CF4324" s="63"/>
      <c r="CG4324" s="63"/>
      <c r="CH4324" s="63"/>
      <c r="CI4324" s="63"/>
      <c r="CJ4324" s="63"/>
      <c r="CK4324" s="63"/>
      <c r="CL4324" s="63"/>
      <c r="CM4324" s="63"/>
      <c r="CN4324" s="63"/>
      <c r="CO4324" s="63"/>
      <c r="CP4324" s="63"/>
      <c r="CR4324" s="227"/>
      <c r="CS4324" s="74"/>
    </row>
    <row r="4325" spans="1:97" s="72" customFormat="1" ht="75.75" customHeight="1">
      <c r="A4325" s="63"/>
      <c r="B4325" s="63"/>
      <c r="C4325" s="63"/>
      <c r="D4325" s="63"/>
      <c r="E4325" s="63"/>
      <c r="F4325" s="63"/>
      <c r="G4325" s="63"/>
      <c r="H4325" s="63"/>
      <c r="I4325" s="63"/>
      <c r="J4325" s="63"/>
      <c r="K4325" s="63"/>
      <c r="L4325" s="63"/>
      <c r="M4325" s="63"/>
      <c r="N4325" s="63"/>
      <c r="O4325" s="63"/>
      <c r="P4325" s="63"/>
      <c r="Q4325" s="63"/>
      <c r="R4325" s="63"/>
      <c r="S4325" s="63"/>
      <c r="T4325" s="63"/>
      <c r="U4325" s="63"/>
      <c r="V4325" s="63"/>
      <c r="W4325" s="63"/>
      <c r="X4325" s="63"/>
      <c r="Y4325" s="63"/>
      <c r="Z4325" s="63"/>
      <c r="AA4325" s="63"/>
      <c r="AB4325" s="63"/>
      <c r="AC4325" s="63"/>
      <c r="AD4325" s="63"/>
      <c r="AE4325" s="63"/>
      <c r="AF4325" s="63"/>
      <c r="AG4325" s="63"/>
      <c r="AH4325" s="63"/>
      <c r="AI4325" s="63"/>
      <c r="AJ4325" s="63"/>
      <c r="AK4325" s="63"/>
      <c r="AL4325" s="63"/>
      <c r="AM4325" s="63"/>
      <c r="AN4325" s="63"/>
      <c r="AO4325" s="63"/>
      <c r="AP4325" s="63"/>
      <c r="AQ4325" s="63"/>
      <c r="AR4325" s="63"/>
      <c r="AS4325" s="63"/>
      <c r="AT4325" s="63"/>
      <c r="AU4325" s="63"/>
      <c r="AV4325" s="63"/>
      <c r="AW4325" s="63"/>
      <c r="AX4325" s="63"/>
      <c r="AY4325" s="63"/>
      <c r="AZ4325" s="63"/>
      <c r="BA4325" s="63"/>
      <c r="BB4325" s="63"/>
      <c r="BC4325" s="63"/>
      <c r="BD4325" s="63"/>
      <c r="BE4325" s="63"/>
      <c r="BF4325" s="63"/>
      <c r="BG4325" s="63"/>
      <c r="BH4325" s="63"/>
      <c r="BI4325" s="63"/>
      <c r="BJ4325" s="63"/>
      <c r="BK4325" s="63"/>
      <c r="BL4325" s="63"/>
      <c r="BM4325" s="63"/>
      <c r="BN4325" s="63"/>
      <c r="BO4325" s="63"/>
      <c r="BP4325" s="63"/>
      <c r="BQ4325" s="63"/>
      <c r="BR4325" s="63"/>
      <c r="BS4325" s="63"/>
      <c r="BT4325" s="63"/>
      <c r="BU4325" s="63"/>
      <c r="BV4325" s="63"/>
      <c r="BW4325" s="63"/>
      <c r="BX4325" s="63"/>
      <c r="BY4325" s="63"/>
      <c r="BZ4325" s="63"/>
      <c r="CA4325" s="63"/>
      <c r="CB4325" s="63"/>
      <c r="CC4325" s="63"/>
      <c r="CD4325" s="63"/>
      <c r="CE4325" s="63"/>
      <c r="CF4325" s="63"/>
      <c r="CG4325" s="63"/>
      <c r="CH4325" s="63"/>
      <c r="CI4325" s="63"/>
      <c r="CJ4325" s="63"/>
      <c r="CK4325" s="63"/>
      <c r="CL4325" s="63"/>
      <c r="CM4325" s="63"/>
      <c r="CN4325" s="63"/>
      <c r="CO4325" s="63"/>
      <c r="CP4325" s="63"/>
      <c r="CR4325" s="227"/>
      <c r="CS4325" s="74"/>
    </row>
    <row r="4326" spans="1:97" s="72" customFormat="1" ht="75.75" customHeight="1">
      <c r="A4326" s="63"/>
      <c r="B4326" s="63"/>
      <c r="C4326" s="63"/>
      <c r="D4326" s="63"/>
      <c r="E4326" s="63"/>
      <c r="F4326" s="63"/>
      <c r="G4326" s="63"/>
      <c r="H4326" s="63"/>
      <c r="I4326" s="63"/>
      <c r="J4326" s="63"/>
      <c r="K4326" s="63"/>
      <c r="L4326" s="63"/>
      <c r="M4326" s="63"/>
      <c r="N4326" s="63"/>
      <c r="O4326" s="63"/>
      <c r="P4326" s="63"/>
      <c r="Q4326" s="63"/>
      <c r="R4326" s="63"/>
      <c r="S4326" s="63"/>
      <c r="T4326" s="63"/>
      <c r="U4326" s="63"/>
      <c r="V4326" s="63"/>
      <c r="W4326" s="63"/>
      <c r="X4326" s="63"/>
      <c r="Y4326" s="63"/>
      <c r="Z4326" s="63"/>
      <c r="AA4326" s="63"/>
      <c r="AB4326" s="63"/>
      <c r="AC4326" s="63"/>
      <c r="AD4326" s="63"/>
      <c r="AE4326" s="63"/>
      <c r="AF4326" s="63"/>
      <c r="AG4326" s="63"/>
      <c r="AH4326" s="63"/>
      <c r="AI4326" s="63"/>
      <c r="AJ4326" s="63"/>
      <c r="AK4326" s="63"/>
      <c r="AL4326" s="63"/>
      <c r="AM4326" s="63"/>
      <c r="AN4326" s="63"/>
      <c r="AO4326" s="63"/>
      <c r="AP4326" s="63"/>
      <c r="AQ4326" s="63"/>
      <c r="AR4326" s="63"/>
      <c r="AS4326" s="63"/>
      <c r="AT4326" s="63"/>
      <c r="AU4326" s="63"/>
      <c r="AV4326" s="63"/>
      <c r="AW4326" s="63"/>
      <c r="AX4326" s="63"/>
      <c r="AY4326" s="63"/>
      <c r="AZ4326" s="63"/>
      <c r="BA4326" s="63"/>
      <c r="BB4326" s="63"/>
      <c r="BC4326" s="63"/>
      <c r="BD4326" s="63"/>
      <c r="BE4326" s="63"/>
      <c r="BF4326" s="63"/>
      <c r="BG4326" s="63"/>
      <c r="BH4326" s="63"/>
      <c r="BI4326" s="63"/>
      <c r="BJ4326" s="63"/>
      <c r="BK4326" s="63"/>
      <c r="BL4326" s="63"/>
      <c r="BM4326" s="63"/>
      <c r="BN4326" s="63"/>
      <c r="BO4326" s="63"/>
      <c r="BP4326" s="63"/>
      <c r="BQ4326" s="63"/>
      <c r="BR4326" s="63"/>
      <c r="BS4326" s="63"/>
      <c r="BT4326" s="63"/>
      <c r="BU4326" s="63"/>
      <c r="BV4326" s="63"/>
      <c r="BW4326" s="63"/>
      <c r="BX4326" s="63"/>
      <c r="BY4326" s="63"/>
      <c r="BZ4326" s="63"/>
      <c r="CA4326" s="63"/>
      <c r="CB4326" s="63"/>
      <c r="CC4326" s="63"/>
      <c r="CD4326" s="63"/>
      <c r="CE4326" s="63"/>
      <c r="CF4326" s="63"/>
      <c r="CG4326" s="63"/>
      <c r="CH4326" s="63"/>
      <c r="CI4326" s="63"/>
      <c r="CJ4326" s="63"/>
      <c r="CK4326" s="63"/>
      <c r="CL4326" s="63"/>
      <c r="CM4326" s="63"/>
      <c r="CN4326" s="63"/>
      <c r="CO4326" s="63"/>
      <c r="CP4326" s="63"/>
      <c r="CR4326" s="227"/>
      <c r="CS4326" s="74"/>
    </row>
    <row r="4327" spans="1:97" s="72" customFormat="1" ht="75.75" customHeight="1">
      <c r="A4327" s="63"/>
      <c r="B4327" s="63"/>
      <c r="C4327" s="63"/>
      <c r="D4327" s="63"/>
      <c r="E4327" s="63"/>
      <c r="F4327" s="63"/>
      <c r="G4327" s="63"/>
      <c r="H4327" s="63"/>
      <c r="I4327" s="63"/>
      <c r="J4327" s="63"/>
      <c r="K4327" s="63"/>
      <c r="L4327" s="63"/>
      <c r="M4327" s="63"/>
      <c r="N4327" s="63"/>
      <c r="O4327" s="63"/>
      <c r="P4327" s="63"/>
      <c r="Q4327" s="63"/>
      <c r="R4327" s="63"/>
      <c r="S4327" s="63"/>
      <c r="T4327" s="63"/>
      <c r="U4327" s="63"/>
      <c r="V4327" s="63"/>
      <c r="W4327" s="63"/>
      <c r="X4327" s="63"/>
      <c r="Y4327" s="63"/>
      <c r="Z4327" s="63"/>
      <c r="AA4327" s="63"/>
      <c r="AB4327" s="63"/>
      <c r="AC4327" s="63"/>
      <c r="AD4327" s="63"/>
      <c r="AE4327" s="63"/>
      <c r="AF4327" s="63"/>
      <c r="AG4327" s="63"/>
      <c r="AH4327" s="63"/>
      <c r="AI4327" s="63"/>
      <c r="AJ4327" s="63"/>
      <c r="AK4327" s="63"/>
      <c r="AL4327" s="63"/>
      <c r="AM4327" s="63"/>
      <c r="AN4327" s="63"/>
      <c r="AO4327" s="63"/>
      <c r="AP4327" s="63"/>
      <c r="AQ4327" s="63"/>
      <c r="AR4327" s="63"/>
      <c r="AS4327" s="63"/>
      <c r="AT4327" s="63"/>
      <c r="AU4327" s="63"/>
      <c r="AV4327" s="63"/>
      <c r="AW4327" s="63"/>
      <c r="AX4327" s="63"/>
      <c r="AY4327" s="63"/>
      <c r="AZ4327" s="63"/>
      <c r="BA4327" s="63"/>
      <c r="BB4327" s="63"/>
      <c r="BC4327" s="63"/>
      <c r="BD4327" s="63"/>
      <c r="BE4327" s="63"/>
      <c r="BF4327" s="63"/>
      <c r="BG4327" s="63"/>
      <c r="BH4327" s="63"/>
      <c r="BI4327" s="63"/>
      <c r="BJ4327" s="63"/>
      <c r="BK4327" s="63"/>
      <c r="BL4327" s="63"/>
      <c r="BM4327" s="63"/>
      <c r="BN4327" s="63"/>
      <c r="BO4327" s="63"/>
      <c r="BP4327" s="63"/>
      <c r="BQ4327" s="63"/>
      <c r="BR4327" s="63"/>
      <c r="BS4327" s="63"/>
      <c r="BT4327" s="63"/>
      <c r="BU4327" s="63"/>
      <c r="BV4327" s="63"/>
      <c r="BW4327" s="63"/>
      <c r="BX4327" s="63"/>
      <c r="BY4327" s="63"/>
      <c r="BZ4327" s="63"/>
      <c r="CA4327" s="63"/>
      <c r="CB4327" s="63"/>
      <c r="CC4327" s="63"/>
      <c r="CD4327" s="63"/>
      <c r="CE4327" s="63"/>
      <c r="CF4327" s="63"/>
      <c r="CG4327" s="63"/>
      <c r="CH4327" s="63"/>
      <c r="CI4327" s="63"/>
      <c r="CJ4327" s="63"/>
      <c r="CK4327" s="63"/>
      <c r="CL4327" s="63"/>
      <c r="CM4327" s="63"/>
      <c r="CN4327" s="63"/>
      <c r="CO4327" s="63"/>
      <c r="CP4327" s="63"/>
      <c r="CR4327" s="227"/>
      <c r="CS4327" s="74"/>
    </row>
    <row r="4328" spans="1:97" s="72" customFormat="1" ht="75.75" customHeight="1">
      <c r="A4328" s="63"/>
      <c r="B4328" s="63"/>
      <c r="C4328" s="63"/>
      <c r="D4328" s="63"/>
      <c r="E4328" s="63"/>
      <c r="F4328" s="63"/>
      <c r="G4328" s="63"/>
      <c r="H4328" s="63"/>
      <c r="I4328" s="63"/>
      <c r="J4328" s="63"/>
      <c r="K4328" s="63"/>
      <c r="L4328" s="63"/>
      <c r="M4328" s="63"/>
      <c r="N4328" s="63"/>
      <c r="O4328" s="63"/>
      <c r="P4328" s="63"/>
      <c r="Q4328" s="63"/>
      <c r="R4328" s="63"/>
      <c r="S4328" s="63"/>
      <c r="T4328" s="63"/>
      <c r="U4328" s="63"/>
      <c r="V4328" s="63"/>
      <c r="W4328" s="63"/>
      <c r="X4328" s="63"/>
      <c r="Y4328" s="63"/>
      <c r="Z4328" s="63"/>
      <c r="AA4328" s="63"/>
      <c r="AB4328" s="63"/>
      <c r="AC4328" s="63"/>
      <c r="AD4328" s="63"/>
      <c r="AE4328" s="63"/>
      <c r="AF4328" s="63"/>
      <c r="AG4328" s="63"/>
      <c r="AH4328" s="63"/>
      <c r="AI4328" s="63"/>
      <c r="AJ4328" s="63"/>
      <c r="AK4328" s="63"/>
      <c r="AL4328" s="63"/>
      <c r="AM4328" s="63"/>
      <c r="AN4328" s="63"/>
      <c r="AO4328" s="63"/>
      <c r="AP4328" s="63"/>
      <c r="AQ4328" s="63"/>
      <c r="AR4328" s="63"/>
      <c r="AS4328" s="63"/>
      <c r="AT4328" s="63"/>
      <c r="AU4328" s="63"/>
      <c r="AV4328" s="63"/>
      <c r="AW4328" s="63"/>
      <c r="AX4328" s="63"/>
      <c r="AY4328" s="63"/>
      <c r="AZ4328" s="63"/>
      <c r="BA4328" s="63"/>
      <c r="BB4328" s="63"/>
      <c r="BC4328" s="63"/>
      <c r="BD4328" s="63"/>
      <c r="BE4328" s="63"/>
      <c r="BF4328" s="63"/>
      <c r="BG4328" s="63"/>
      <c r="BH4328" s="63"/>
      <c r="BI4328" s="63"/>
      <c r="BJ4328" s="63"/>
      <c r="BK4328" s="63"/>
      <c r="BL4328" s="63"/>
      <c r="BM4328" s="63"/>
      <c r="BN4328" s="63"/>
      <c r="BO4328" s="63"/>
      <c r="BP4328" s="63"/>
      <c r="BQ4328" s="63"/>
      <c r="BR4328" s="63"/>
      <c r="BS4328" s="63"/>
      <c r="BT4328" s="63"/>
      <c r="BU4328" s="63"/>
      <c r="BV4328" s="63"/>
      <c r="BW4328" s="63"/>
      <c r="BX4328" s="63"/>
      <c r="BY4328" s="63"/>
      <c r="BZ4328" s="63"/>
      <c r="CA4328" s="63"/>
      <c r="CB4328" s="63"/>
      <c r="CC4328" s="63"/>
      <c r="CD4328" s="63"/>
      <c r="CE4328" s="63"/>
      <c r="CF4328" s="63"/>
      <c r="CG4328" s="63"/>
      <c r="CH4328" s="63"/>
      <c r="CI4328" s="63"/>
      <c r="CJ4328" s="63"/>
      <c r="CK4328" s="63"/>
      <c r="CL4328" s="63"/>
      <c r="CM4328" s="63"/>
      <c r="CN4328" s="63"/>
      <c r="CO4328" s="63"/>
      <c r="CP4328" s="63"/>
      <c r="CR4328" s="227"/>
      <c r="CS4328" s="74"/>
    </row>
    <row r="4329" spans="1:97" s="72" customFormat="1" ht="75.75" customHeight="1">
      <c r="A4329" s="63"/>
      <c r="B4329" s="63"/>
      <c r="C4329" s="63"/>
      <c r="D4329" s="63"/>
      <c r="E4329" s="63"/>
      <c r="F4329" s="63"/>
      <c r="G4329" s="63"/>
      <c r="H4329" s="63"/>
      <c r="I4329" s="63"/>
      <c r="J4329" s="63"/>
      <c r="K4329" s="63"/>
      <c r="L4329" s="63"/>
      <c r="M4329" s="63"/>
      <c r="N4329" s="63"/>
      <c r="O4329" s="63"/>
      <c r="P4329" s="63"/>
      <c r="Q4329" s="63"/>
      <c r="R4329" s="63"/>
      <c r="S4329" s="63"/>
      <c r="T4329" s="63"/>
      <c r="U4329" s="63"/>
      <c r="V4329" s="63"/>
      <c r="W4329" s="63"/>
      <c r="X4329" s="63"/>
      <c r="Y4329" s="63"/>
      <c r="Z4329" s="63"/>
      <c r="AA4329" s="63"/>
      <c r="AB4329" s="63"/>
      <c r="AC4329" s="63"/>
      <c r="AD4329" s="63"/>
      <c r="AE4329" s="63"/>
      <c r="AF4329" s="63"/>
      <c r="AG4329" s="63"/>
      <c r="AH4329" s="63"/>
      <c r="AI4329" s="63"/>
      <c r="AJ4329" s="63"/>
      <c r="AK4329" s="63"/>
      <c r="AL4329" s="63"/>
      <c r="AM4329" s="63"/>
      <c r="AN4329" s="63"/>
      <c r="AO4329" s="63"/>
      <c r="AP4329" s="63"/>
      <c r="AQ4329" s="63"/>
      <c r="AR4329" s="63"/>
      <c r="AS4329" s="63"/>
      <c r="AT4329" s="63"/>
      <c r="AU4329" s="63"/>
      <c r="AV4329" s="63"/>
      <c r="AW4329" s="63"/>
      <c r="AX4329" s="63"/>
      <c r="AY4329" s="63"/>
      <c r="AZ4329" s="63"/>
      <c r="BA4329" s="63"/>
      <c r="BB4329" s="63"/>
      <c r="BC4329" s="63"/>
      <c r="BD4329" s="63"/>
      <c r="BE4329" s="63"/>
      <c r="BF4329" s="63"/>
      <c r="BG4329" s="63"/>
      <c r="BH4329" s="63"/>
      <c r="BI4329" s="63"/>
      <c r="BJ4329" s="63"/>
      <c r="BK4329" s="63"/>
      <c r="BL4329" s="63"/>
      <c r="BM4329" s="63"/>
      <c r="BN4329" s="63"/>
      <c r="BO4329" s="63"/>
      <c r="BP4329" s="63"/>
      <c r="BQ4329" s="63"/>
      <c r="BR4329" s="63"/>
      <c r="BS4329" s="63"/>
      <c r="BT4329" s="63"/>
      <c r="BU4329" s="63"/>
      <c r="BV4329" s="63"/>
      <c r="BW4329" s="63"/>
      <c r="BX4329" s="63"/>
      <c r="BY4329" s="63"/>
      <c r="BZ4329" s="63"/>
      <c r="CA4329" s="63"/>
      <c r="CB4329" s="63"/>
      <c r="CC4329" s="63"/>
      <c r="CD4329" s="63"/>
      <c r="CE4329" s="63"/>
      <c r="CF4329" s="63"/>
      <c r="CG4329" s="63"/>
      <c r="CH4329" s="63"/>
      <c r="CI4329" s="63"/>
      <c r="CJ4329" s="63"/>
      <c r="CK4329" s="63"/>
      <c r="CL4329" s="63"/>
      <c r="CM4329" s="63"/>
      <c r="CN4329" s="63"/>
      <c r="CO4329" s="63"/>
      <c r="CP4329" s="63"/>
      <c r="CR4329" s="227"/>
      <c r="CS4329" s="74"/>
    </row>
    <row r="4330" spans="1:97" s="72" customFormat="1" ht="75.75" customHeight="1">
      <c r="A4330" s="63"/>
      <c r="B4330" s="63"/>
      <c r="C4330" s="63"/>
      <c r="D4330" s="63"/>
      <c r="E4330" s="63"/>
      <c r="F4330" s="63"/>
      <c r="G4330" s="63"/>
      <c r="H4330" s="63"/>
      <c r="I4330" s="63"/>
      <c r="J4330" s="63"/>
      <c r="K4330" s="63"/>
      <c r="L4330" s="63"/>
      <c r="M4330" s="63"/>
      <c r="N4330" s="63"/>
      <c r="O4330" s="63"/>
      <c r="P4330" s="63"/>
      <c r="Q4330" s="63"/>
      <c r="R4330" s="63"/>
      <c r="S4330" s="63"/>
      <c r="T4330" s="63"/>
      <c r="U4330" s="63"/>
      <c r="V4330" s="63"/>
      <c r="W4330" s="63"/>
      <c r="X4330" s="63"/>
      <c r="Y4330" s="63"/>
      <c r="Z4330" s="63"/>
      <c r="AA4330" s="63"/>
      <c r="AB4330" s="63"/>
      <c r="AC4330" s="63"/>
      <c r="AD4330" s="63"/>
      <c r="AE4330" s="63"/>
      <c r="AF4330" s="63"/>
      <c r="AG4330" s="63"/>
      <c r="AH4330" s="63"/>
      <c r="AI4330" s="63"/>
      <c r="AJ4330" s="63"/>
      <c r="AK4330" s="63"/>
      <c r="AL4330" s="63"/>
      <c r="AM4330" s="63"/>
      <c r="AN4330" s="63"/>
      <c r="AO4330" s="63"/>
      <c r="AP4330" s="63"/>
      <c r="AQ4330" s="63"/>
      <c r="AR4330" s="63"/>
      <c r="AS4330" s="63"/>
      <c r="AT4330" s="63"/>
      <c r="AU4330" s="63"/>
      <c r="AV4330" s="63"/>
      <c r="AW4330" s="63"/>
      <c r="AX4330" s="63"/>
      <c r="AY4330" s="63"/>
      <c r="AZ4330" s="63"/>
      <c r="BA4330" s="63"/>
      <c r="BB4330" s="63"/>
      <c r="BC4330" s="63"/>
      <c r="BD4330" s="63"/>
      <c r="BE4330" s="63"/>
      <c r="BF4330" s="63"/>
      <c r="BG4330" s="63"/>
      <c r="BH4330" s="63"/>
      <c r="BI4330" s="63"/>
      <c r="BJ4330" s="63"/>
      <c r="BK4330" s="63"/>
      <c r="BL4330" s="63"/>
      <c r="BM4330" s="63"/>
      <c r="BN4330" s="63"/>
      <c r="BO4330" s="63"/>
      <c r="BP4330" s="63"/>
      <c r="BQ4330" s="63"/>
      <c r="BR4330" s="63"/>
      <c r="BS4330" s="63"/>
      <c r="BT4330" s="63"/>
      <c r="BU4330" s="63"/>
      <c r="BV4330" s="63"/>
      <c r="BW4330" s="63"/>
      <c r="BX4330" s="63"/>
      <c r="BY4330" s="63"/>
      <c r="BZ4330" s="63"/>
      <c r="CA4330" s="63"/>
      <c r="CB4330" s="63"/>
      <c r="CC4330" s="63"/>
      <c r="CD4330" s="63"/>
      <c r="CE4330" s="63"/>
      <c r="CF4330" s="63"/>
      <c r="CG4330" s="63"/>
      <c r="CH4330" s="63"/>
      <c r="CI4330" s="63"/>
      <c r="CJ4330" s="63"/>
      <c r="CK4330" s="63"/>
      <c r="CL4330" s="63"/>
      <c r="CM4330" s="63"/>
      <c r="CN4330" s="63"/>
      <c r="CO4330" s="63"/>
      <c r="CP4330" s="63"/>
      <c r="CR4330" s="227"/>
      <c r="CS4330" s="74"/>
    </row>
    <row r="4331" spans="1:97" s="72" customFormat="1" ht="75.75" customHeight="1">
      <c r="A4331" s="63"/>
      <c r="B4331" s="63"/>
      <c r="C4331" s="63"/>
      <c r="D4331" s="63"/>
      <c r="E4331" s="63"/>
      <c r="F4331" s="63"/>
      <c r="G4331" s="63"/>
      <c r="H4331" s="63"/>
      <c r="I4331" s="63"/>
      <c r="J4331" s="63"/>
      <c r="K4331" s="63"/>
      <c r="L4331" s="63"/>
      <c r="M4331" s="63"/>
      <c r="N4331" s="63"/>
      <c r="O4331" s="63"/>
      <c r="P4331" s="63"/>
      <c r="Q4331" s="63"/>
      <c r="R4331" s="63"/>
      <c r="S4331" s="63"/>
      <c r="T4331" s="63"/>
      <c r="U4331" s="63"/>
      <c r="V4331" s="63"/>
      <c r="W4331" s="63"/>
      <c r="X4331" s="63"/>
      <c r="Y4331" s="63"/>
      <c r="Z4331" s="63"/>
      <c r="AA4331" s="63"/>
      <c r="AB4331" s="63"/>
      <c r="AC4331" s="63"/>
      <c r="AD4331" s="63"/>
      <c r="AE4331" s="63"/>
      <c r="AF4331" s="63"/>
      <c r="AG4331" s="63"/>
      <c r="AH4331" s="63"/>
      <c r="AI4331" s="63"/>
      <c r="AJ4331" s="63"/>
      <c r="AK4331" s="63"/>
      <c r="AL4331" s="63"/>
      <c r="AM4331" s="63"/>
      <c r="AN4331" s="63"/>
      <c r="AO4331" s="63"/>
      <c r="AP4331" s="63"/>
      <c r="AQ4331" s="63"/>
      <c r="AR4331" s="63"/>
      <c r="AS4331" s="63"/>
      <c r="AT4331" s="63"/>
      <c r="AU4331" s="63"/>
      <c r="AV4331" s="63"/>
      <c r="AW4331" s="63"/>
      <c r="AX4331" s="63"/>
      <c r="AY4331" s="63"/>
      <c r="AZ4331" s="63"/>
      <c r="BA4331" s="63"/>
      <c r="BB4331" s="63"/>
      <c r="BC4331" s="63"/>
      <c r="BD4331" s="63"/>
      <c r="BE4331" s="63"/>
      <c r="BF4331" s="63"/>
      <c r="BG4331" s="63"/>
      <c r="BH4331" s="63"/>
      <c r="BI4331" s="63"/>
      <c r="BJ4331" s="63"/>
      <c r="BK4331" s="63"/>
      <c r="BL4331" s="63"/>
      <c r="BM4331" s="63"/>
      <c r="BN4331" s="63"/>
      <c r="BO4331" s="63"/>
      <c r="BP4331" s="63"/>
      <c r="BQ4331" s="63"/>
      <c r="BR4331" s="63"/>
      <c r="BS4331" s="63"/>
      <c r="BT4331" s="63"/>
      <c r="BU4331" s="63"/>
      <c r="BV4331" s="63"/>
      <c r="BW4331" s="63"/>
      <c r="BX4331" s="63"/>
      <c r="BY4331" s="63"/>
      <c r="BZ4331" s="63"/>
      <c r="CA4331" s="63"/>
      <c r="CB4331" s="63"/>
      <c r="CC4331" s="63"/>
      <c r="CD4331" s="63"/>
      <c r="CE4331" s="63"/>
      <c r="CF4331" s="63"/>
      <c r="CG4331" s="63"/>
      <c r="CH4331" s="63"/>
      <c r="CI4331" s="63"/>
      <c r="CJ4331" s="63"/>
      <c r="CK4331" s="63"/>
      <c r="CL4331" s="63"/>
      <c r="CM4331" s="63"/>
      <c r="CN4331" s="63"/>
      <c r="CO4331" s="63"/>
      <c r="CP4331" s="63"/>
      <c r="CR4331" s="227"/>
      <c r="CS4331" s="74"/>
    </row>
    <row r="4332" spans="1:97" s="72" customFormat="1" ht="75.75" customHeight="1">
      <c r="A4332" s="63"/>
      <c r="B4332" s="63"/>
      <c r="C4332" s="63"/>
      <c r="D4332" s="63"/>
      <c r="E4332" s="63"/>
      <c r="F4332" s="63"/>
      <c r="G4332" s="63"/>
      <c r="H4332" s="63"/>
      <c r="I4332" s="63"/>
      <c r="J4332" s="63"/>
      <c r="K4332" s="63"/>
      <c r="L4332" s="63"/>
      <c r="M4332" s="63"/>
      <c r="N4332" s="63"/>
      <c r="O4332" s="63"/>
      <c r="P4332" s="63"/>
      <c r="Q4332" s="63"/>
      <c r="R4332" s="63"/>
      <c r="S4332" s="63"/>
      <c r="T4332" s="63"/>
      <c r="U4332" s="63"/>
      <c r="V4332" s="63"/>
      <c r="W4332" s="63"/>
      <c r="X4332" s="63"/>
      <c r="Y4332" s="63"/>
      <c r="Z4332" s="63"/>
      <c r="AA4332" s="63"/>
      <c r="AB4332" s="63"/>
      <c r="AC4332" s="63"/>
      <c r="AD4332" s="63"/>
      <c r="AE4332" s="63"/>
      <c r="AF4332" s="63"/>
      <c r="AG4332" s="63"/>
      <c r="AH4332" s="63"/>
      <c r="AI4332" s="63"/>
      <c r="AJ4332" s="63"/>
      <c r="AK4332" s="63"/>
      <c r="AL4332" s="63"/>
      <c r="AM4332" s="63"/>
      <c r="AN4332" s="63"/>
      <c r="AO4332" s="63"/>
      <c r="AP4332" s="63"/>
      <c r="AQ4332" s="63"/>
      <c r="AR4332" s="63"/>
      <c r="AS4332" s="63"/>
      <c r="AT4332" s="63"/>
      <c r="AU4332" s="63"/>
      <c r="AV4332" s="63"/>
      <c r="AW4332" s="63"/>
      <c r="AX4332" s="63"/>
      <c r="AY4332" s="63"/>
      <c r="AZ4332" s="63"/>
      <c r="BA4332" s="63"/>
      <c r="BB4332" s="63"/>
      <c r="BC4332" s="63"/>
      <c r="BD4332" s="63"/>
      <c r="BE4332" s="63"/>
      <c r="BF4332" s="63"/>
      <c r="BG4332" s="63"/>
      <c r="BH4332" s="63"/>
      <c r="BI4332" s="63"/>
      <c r="BJ4332" s="63"/>
      <c r="BK4332" s="63"/>
      <c r="BL4332" s="63"/>
      <c r="BM4332" s="63"/>
      <c r="BN4332" s="63"/>
      <c r="BO4332" s="63"/>
      <c r="BP4332" s="63"/>
      <c r="BQ4332" s="63"/>
      <c r="BR4332" s="63"/>
      <c r="BS4332" s="63"/>
      <c r="BT4332" s="63"/>
      <c r="BU4332" s="63"/>
      <c r="BV4332" s="63"/>
      <c r="BW4332" s="63"/>
      <c r="BX4332" s="63"/>
      <c r="BY4332" s="63"/>
      <c r="BZ4332" s="63"/>
      <c r="CA4332" s="63"/>
      <c r="CB4332" s="63"/>
      <c r="CC4332" s="63"/>
      <c r="CD4332" s="63"/>
      <c r="CE4332" s="63"/>
      <c r="CF4332" s="63"/>
      <c r="CG4332" s="63"/>
      <c r="CH4332" s="63"/>
      <c r="CI4332" s="63"/>
      <c r="CJ4332" s="63"/>
      <c r="CK4332" s="63"/>
      <c r="CL4332" s="63"/>
      <c r="CM4332" s="63"/>
      <c r="CN4332" s="63"/>
      <c r="CO4332" s="63"/>
      <c r="CP4332" s="63"/>
      <c r="CR4332" s="227"/>
      <c r="CS4332" s="74"/>
    </row>
    <row r="4333" spans="1:97" s="72" customFormat="1" ht="75.75" customHeight="1">
      <c r="A4333" s="63"/>
      <c r="B4333" s="63"/>
      <c r="C4333" s="63"/>
      <c r="D4333" s="63"/>
      <c r="E4333" s="63"/>
      <c r="F4333" s="63"/>
      <c r="G4333" s="63"/>
      <c r="H4333" s="63"/>
      <c r="I4333" s="63"/>
      <c r="J4333" s="63"/>
      <c r="K4333" s="63"/>
      <c r="L4333" s="63"/>
      <c r="M4333" s="63"/>
      <c r="N4333" s="63"/>
      <c r="O4333" s="63"/>
      <c r="P4333" s="63"/>
      <c r="Q4333" s="63"/>
      <c r="R4333" s="63"/>
      <c r="S4333" s="63"/>
      <c r="T4333" s="63"/>
      <c r="U4333" s="63"/>
      <c r="V4333" s="63"/>
      <c r="W4333" s="63"/>
      <c r="X4333" s="63"/>
      <c r="Y4333" s="63"/>
      <c r="Z4333" s="63"/>
      <c r="AA4333" s="63"/>
      <c r="AB4333" s="63"/>
      <c r="AC4333" s="63"/>
      <c r="AD4333" s="63"/>
      <c r="AE4333" s="63"/>
      <c r="AF4333" s="63"/>
      <c r="AG4333" s="63"/>
      <c r="AH4333" s="63"/>
      <c r="AI4333" s="63"/>
      <c r="AJ4333" s="63"/>
      <c r="AK4333" s="63"/>
      <c r="AL4333" s="63"/>
      <c r="AM4333" s="63"/>
      <c r="AN4333" s="63"/>
      <c r="AO4333" s="63"/>
      <c r="AP4333" s="63"/>
      <c r="AQ4333" s="63"/>
      <c r="AR4333" s="63"/>
      <c r="AS4333" s="63"/>
      <c r="AT4333" s="63"/>
      <c r="AU4333" s="63"/>
      <c r="AV4333" s="63"/>
      <c r="AW4333" s="63"/>
      <c r="AX4333" s="63"/>
      <c r="AY4333" s="63"/>
      <c r="AZ4333" s="63"/>
      <c r="BA4333" s="63"/>
      <c r="BB4333" s="63"/>
      <c r="BC4333" s="63"/>
      <c r="BD4333" s="63"/>
      <c r="BE4333" s="63"/>
      <c r="BF4333" s="63"/>
      <c r="BG4333" s="63"/>
      <c r="BH4333" s="63"/>
      <c r="BI4333" s="63"/>
      <c r="BJ4333" s="63"/>
      <c r="BK4333" s="63"/>
      <c r="BL4333" s="63"/>
      <c r="BM4333" s="63"/>
      <c r="BN4333" s="63"/>
      <c r="BO4333" s="63"/>
      <c r="BP4333" s="63"/>
      <c r="BQ4333" s="63"/>
      <c r="BR4333" s="63"/>
      <c r="BS4333" s="63"/>
      <c r="BT4333" s="63"/>
      <c r="BU4333" s="63"/>
      <c r="BV4333" s="63"/>
      <c r="BW4333" s="63"/>
      <c r="BX4333" s="63"/>
      <c r="BY4333" s="63"/>
      <c r="BZ4333" s="63"/>
      <c r="CA4333" s="63"/>
      <c r="CB4333" s="63"/>
      <c r="CC4333" s="63"/>
      <c r="CD4333" s="63"/>
      <c r="CE4333" s="63"/>
      <c r="CF4333" s="63"/>
      <c r="CG4333" s="63"/>
      <c r="CH4333" s="63"/>
      <c r="CI4333" s="63"/>
      <c r="CJ4333" s="63"/>
      <c r="CK4333" s="63"/>
      <c r="CL4333" s="63"/>
      <c r="CM4333" s="63"/>
      <c r="CN4333" s="63"/>
      <c r="CO4333" s="63"/>
      <c r="CP4333" s="63"/>
      <c r="CR4333" s="227"/>
      <c r="CS4333" s="74"/>
    </row>
    <row r="4334" spans="1:97" s="72" customFormat="1" ht="75.75" customHeight="1">
      <c r="A4334" s="63"/>
      <c r="B4334" s="63"/>
      <c r="C4334" s="63"/>
      <c r="D4334" s="63"/>
      <c r="E4334" s="63"/>
      <c r="F4334" s="63"/>
      <c r="G4334" s="63"/>
      <c r="H4334" s="63"/>
      <c r="I4334" s="63"/>
      <c r="J4334" s="63"/>
      <c r="K4334" s="63"/>
      <c r="L4334" s="63"/>
      <c r="M4334" s="63"/>
      <c r="N4334" s="63"/>
      <c r="O4334" s="63"/>
      <c r="P4334" s="63"/>
      <c r="Q4334" s="63"/>
      <c r="R4334" s="63"/>
      <c r="S4334" s="63"/>
      <c r="T4334" s="63"/>
      <c r="U4334" s="63"/>
      <c r="V4334" s="63"/>
      <c r="W4334" s="63"/>
      <c r="X4334" s="63"/>
      <c r="Y4334" s="63"/>
      <c r="Z4334" s="63"/>
      <c r="AA4334" s="63"/>
      <c r="AB4334" s="63"/>
      <c r="AC4334" s="63"/>
      <c r="AD4334" s="63"/>
      <c r="AE4334" s="63"/>
      <c r="AF4334" s="63"/>
      <c r="AG4334" s="63"/>
      <c r="AH4334" s="63"/>
      <c r="AI4334" s="63"/>
      <c r="AJ4334" s="63"/>
      <c r="AK4334" s="63"/>
      <c r="AL4334" s="63"/>
      <c r="AM4334" s="63"/>
      <c r="AN4334" s="63"/>
      <c r="AO4334" s="63"/>
      <c r="AP4334" s="63"/>
      <c r="AQ4334" s="63"/>
      <c r="AR4334" s="63"/>
      <c r="AS4334" s="63"/>
      <c r="AT4334" s="63"/>
      <c r="AU4334" s="63"/>
      <c r="AV4334" s="63"/>
      <c r="AW4334" s="63"/>
      <c r="AX4334" s="63"/>
      <c r="AY4334" s="63"/>
      <c r="AZ4334" s="63"/>
      <c r="BA4334" s="63"/>
      <c r="BB4334" s="63"/>
      <c r="BC4334" s="63"/>
      <c r="BD4334" s="63"/>
      <c r="BE4334" s="63"/>
      <c r="BF4334" s="63"/>
      <c r="BG4334" s="63"/>
      <c r="BH4334" s="63"/>
      <c r="BI4334" s="63"/>
      <c r="BJ4334" s="63"/>
      <c r="BK4334" s="63"/>
      <c r="BL4334" s="63"/>
      <c r="BM4334" s="63"/>
      <c r="BN4334" s="63"/>
      <c r="BO4334" s="63"/>
      <c r="BP4334" s="63"/>
      <c r="BQ4334" s="63"/>
      <c r="BR4334" s="63"/>
      <c r="BS4334" s="63"/>
      <c r="BT4334" s="63"/>
      <c r="BU4334" s="63"/>
      <c r="BV4334" s="63"/>
      <c r="BW4334" s="63"/>
      <c r="BX4334" s="63"/>
      <c r="BY4334" s="63"/>
      <c r="BZ4334" s="63"/>
      <c r="CA4334" s="63"/>
      <c r="CB4334" s="63"/>
      <c r="CC4334" s="63"/>
      <c r="CD4334" s="63"/>
      <c r="CE4334" s="63"/>
      <c r="CF4334" s="63"/>
      <c r="CG4334" s="63"/>
      <c r="CH4334" s="63"/>
      <c r="CI4334" s="63"/>
      <c r="CJ4334" s="63"/>
      <c r="CK4334" s="63"/>
      <c r="CL4334" s="63"/>
      <c r="CM4334" s="63"/>
      <c r="CN4334" s="63"/>
      <c r="CO4334" s="63"/>
      <c r="CP4334" s="63"/>
      <c r="CR4334" s="227"/>
      <c r="CS4334" s="74"/>
    </row>
    <row r="4335" spans="1:97" s="72" customFormat="1" ht="75.75" customHeight="1">
      <c r="A4335" s="63"/>
      <c r="B4335" s="63"/>
      <c r="C4335" s="63"/>
      <c r="D4335" s="63"/>
      <c r="E4335" s="63"/>
      <c r="F4335" s="63"/>
      <c r="G4335" s="63"/>
      <c r="H4335" s="63"/>
      <c r="I4335" s="63"/>
      <c r="J4335" s="63"/>
      <c r="K4335" s="63"/>
      <c r="L4335" s="63"/>
      <c r="M4335" s="63"/>
      <c r="N4335" s="63"/>
      <c r="O4335" s="63"/>
      <c r="P4335" s="63"/>
      <c r="Q4335" s="63"/>
      <c r="R4335" s="63"/>
      <c r="S4335" s="63"/>
      <c r="T4335" s="63"/>
      <c r="U4335" s="63"/>
      <c r="V4335" s="63"/>
      <c r="W4335" s="63"/>
      <c r="X4335" s="63"/>
      <c r="Y4335" s="63"/>
      <c r="Z4335" s="63"/>
      <c r="AA4335" s="63"/>
      <c r="AB4335" s="63"/>
      <c r="AC4335" s="63"/>
      <c r="AD4335" s="63"/>
      <c r="AE4335" s="63"/>
      <c r="AF4335" s="63"/>
      <c r="AG4335" s="63"/>
      <c r="AH4335" s="63"/>
      <c r="AI4335" s="63"/>
      <c r="AJ4335" s="63"/>
      <c r="AK4335" s="63"/>
      <c r="AL4335" s="63"/>
      <c r="AM4335" s="63"/>
      <c r="AN4335" s="63"/>
      <c r="AO4335" s="63"/>
      <c r="AP4335" s="63"/>
      <c r="AQ4335" s="63"/>
      <c r="AR4335" s="63"/>
      <c r="AS4335" s="63"/>
      <c r="AT4335" s="63"/>
      <c r="AU4335" s="63"/>
      <c r="AV4335" s="63"/>
      <c r="AW4335" s="63"/>
      <c r="AX4335" s="63"/>
      <c r="AY4335" s="63"/>
      <c r="AZ4335" s="63"/>
      <c r="BA4335" s="63"/>
      <c r="BB4335" s="63"/>
      <c r="BC4335" s="63"/>
      <c r="BD4335" s="63"/>
      <c r="BE4335" s="63"/>
      <c r="BF4335" s="63"/>
      <c r="BG4335" s="63"/>
      <c r="BH4335" s="63"/>
      <c r="BI4335" s="63"/>
      <c r="BJ4335" s="63"/>
      <c r="BK4335" s="63"/>
      <c r="BL4335" s="63"/>
      <c r="BM4335" s="63"/>
      <c r="BN4335" s="63"/>
      <c r="BO4335" s="63"/>
      <c r="BP4335" s="63"/>
      <c r="BQ4335" s="63"/>
      <c r="BR4335" s="63"/>
      <c r="BS4335" s="63"/>
      <c r="BT4335" s="63"/>
      <c r="BU4335" s="63"/>
      <c r="BV4335" s="63"/>
      <c r="BW4335" s="63"/>
      <c r="BX4335" s="63"/>
      <c r="BY4335" s="63"/>
      <c r="BZ4335" s="63"/>
      <c r="CA4335" s="63"/>
      <c r="CB4335" s="63"/>
      <c r="CC4335" s="63"/>
      <c r="CD4335" s="63"/>
      <c r="CE4335" s="63"/>
      <c r="CF4335" s="63"/>
      <c r="CG4335" s="63"/>
      <c r="CH4335" s="63"/>
      <c r="CI4335" s="63"/>
      <c r="CJ4335" s="63"/>
      <c r="CK4335" s="63"/>
      <c r="CL4335" s="63"/>
      <c r="CM4335" s="63"/>
      <c r="CN4335" s="63"/>
      <c r="CO4335" s="63"/>
      <c r="CP4335" s="63"/>
      <c r="CR4335" s="227"/>
      <c r="CS4335" s="74"/>
    </row>
    <row r="4336" spans="1:97" s="72" customFormat="1" ht="75.75" customHeight="1">
      <c r="A4336" s="63"/>
      <c r="B4336" s="63"/>
      <c r="C4336" s="63"/>
      <c r="D4336" s="63"/>
      <c r="E4336" s="63"/>
      <c r="F4336" s="63"/>
      <c r="G4336" s="63"/>
      <c r="H4336" s="63"/>
      <c r="I4336" s="63"/>
      <c r="J4336" s="63"/>
      <c r="K4336" s="63"/>
      <c r="L4336" s="63"/>
      <c r="M4336" s="63"/>
      <c r="N4336" s="63"/>
      <c r="O4336" s="63"/>
      <c r="P4336" s="63"/>
      <c r="Q4336" s="63"/>
      <c r="R4336" s="63"/>
      <c r="S4336" s="63"/>
      <c r="T4336" s="63"/>
      <c r="U4336" s="63"/>
      <c r="V4336" s="63"/>
      <c r="W4336" s="63"/>
      <c r="X4336" s="63"/>
      <c r="Y4336" s="63"/>
      <c r="Z4336" s="63"/>
      <c r="AA4336" s="63"/>
      <c r="AB4336" s="63"/>
      <c r="AC4336" s="63"/>
      <c r="AD4336" s="63"/>
      <c r="AE4336" s="63"/>
      <c r="AF4336" s="63"/>
      <c r="AG4336" s="63"/>
      <c r="AH4336" s="63"/>
      <c r="AI4336" s="63"/>
      <c r="AJ4336" s="63"/>
      <c r="AK4336" s="63"/>
      <c r="AL4336" s="63"/>
      <c r="AM4336" s="63"/>
      <c r="AN4336" s="63"/>
      <c r="AO4336" s="63"/>
      <c r="AP4336" s="63"/>
      <c r="AQ4336" s="63"/>
      <c r="AR4336" s="63"/>
      <c r="AS4336" s="63"/>
      <c r="AT4336" s="63"/>
      <c r="AU4336" s="63"/>
      <c r="AV4336" s="63"/>
      <c r="AW4336" s="63"/>
      <c r="AX4336" s="63"/>
      <c r="AY4336" s="63"/>
      <c r="AZ4336" s="63"/>
      <c r="BA4336" s="63"/>
      <c r="BB4336" s="63"/>
      <c r="BC4336" s="63"/>
      <c r="BD4336" s="63"/>
      <c r="BE4336" s="63"/>
      <c r="BF4336" s="63"/>
      <c r="BG4336" s="63"/>
      <c r="BH4336" s="63"/>
      <c r="BI4336" s="63"/>
      <c r="BJ4336" s="63"/>
      <c r="BK4336" s="63"/>
      <c r="BL4336" s="63"/>
      <c r="BM4336" s="63"/>
      <c r="BN4336" s="63"/>
      <c r="BO4336" s="63"/>
      <c r="BP4336" s="63"/>
      <c r="BQ4336" s="63"/>
      <c r="BR4336" s="63"/>
      <c r="BS4336" s="63"/>
      <c r="BT4336" s="63"/>
      <c r="BU4336" s="63"/>
      <c r="BV4336" s="63"/>
      <c r="BW4336" s="63"/>
      <c r="BX4336" s="63"/>
      <c r="BY4336" s="63"/>
      <c r="BZ4336" s="63"/>
      <c r="CA4336" s="63"/>
      <c r="CB4336" s="63"/>
      <c r="CC4336" s="63"/>
      <c r="CD4336" s="63"/>
      <c r="CE4336" s="63"/>
      <c r="CF4336" s="63"/>
      <c r="CG4336" s="63"/>
      <c r="CH4336" s="63"/>
      <c r="CI4336" s="63"/>
      <c r="CJ4336" s="63"/>
      <c r="CK4336" s="63"/>
      <c r="CL4336" s="63"/>
      <c r="CM4336" s="63"/>
      <c r="CN4336" s="63"/>
      <c r="CO4336" s="63"/>
      <c r="CP4336" s="63"/>
      <c r="CR4336" s="227"/>
      <c r="CS4336" s="74"/>
    </row>
    <row r="4337" spans="1:97" s="72" customFormat="1" ht="75.75" customHeight="1">
      <c r="A4337" s="63"/>
      <c r="B4337" s="63"/>
      <c r="C4337" s="63"/>
      <c r="D4337" s="63"/>
      <c r="E4337" s="63"/>
      <c r="F4337" s="63"/>
      <c r="G4337" s="63"/>
      <c r="H4337" s="63"/>
      <c r="I4337" s="63"/>
      <c r="J4337" s="63"/>
      <c r="K4337" s="63"/>
      <c r="L4337" s="63"/>
      <c r="M4337" s="63"/>
      <c r="N4337" s="63"/>
      <c r="O4337" s="63"/>
      <c r="P4337" s="63"/>
      <c r="Q4337" s="63"/>
      <c r="R4337" s="63"/>
      <c r="S4337" s="63"/>
      <c r="T4337" s="63"/>
      <c r="U4337" s="63"/>
      <c r="V4337" s="63"/>
      <c r="W4337" s="63"/>
      <c r="X4337" s="63"/>
      <c r="Y4337" s="63"/>
      <c r="Z4337" s="63"/>
      <c r="AA4337" s="63"/>
      <c r="AB4337" s="63"/>
      <c r="AC4337" s="63"/>
      <c r="AD4337" s="63"/>
      <c r="AE4337" s="63"/>
      <c r="AF4337" s="63"/>
      <c r="AG4337" s="63"/>
      <c r="AH4337" s="63"/>
      <c r="AI4337" s="63"/>
      <c r="AJ4337" s="63"/>
      <c r="AK4337" s="63"/>
      <c r="AL4337" s="63"/>
      <c r="AM4337" s="63"/>
      <c r="AN4337" s="63"/>
      <c r="AO4337" s="63"/>
      <c r="AP4337" s="63"/>
      <c r="AQ4337" s="63"/>
      <c r="AR4337" s="63"/>
      <c r="AS4337" s="63"/>
      <c r="AT4337" s="63"/>
      <c r="AU4337" s="63"/>
      <c r="AV4337" s="63"/>
      <c r="AW4337" s="63"/>
      <c r="AX4337" s="63"/>
      <c r="AY4337" s="63"/>
      <c r="AZ4337" s="63"/>
      <c r="BA4337" s="63"/>
      <c r="BB4337" s="63"/>
      <c r="BC4337" s="63"/>
      <c r="BD4337" s="63"/>
      <c r="BE4337" s="63"/>
      <c r="BF4337" s="63"/>
      <c r="BG4337" s="63"/>
      <c r="BH4337" s="63"/>
      <c r="BI4337" s="63"/>
      <c r="BJ4337" s="63"/>
      <c r="BK4337" s="63"/>
      <c r="BL4337" s="63"/>
      <c r="BM4337" s="63"/>
      <c r="BN4337" s="63"/>
      <c r="BO4337" s="63"/>
      <c r="BP4337" s="63"/>
      <c r="BQ4337" s="63"/>
      <c r="BR4337" s="63"/>
      <c r="BS4337" s="63"/>
      <c r="BT4337" s="63"/>
      <c r="BU4337" s="63"/>
      <c r="BV4337" s="63"/>
      <c r="BW4337" s="63"/>
      <c r="BX4337" s="63"/>
      <c r="BY4337" s="63"/>
      <c r="BZ4337" s="63"/>
      <c r="CA4337" s="63"/>
      <c r="CB4337" s="63"/>
      <c r="CC4337" s="63"/>
      <c r="CD4337" s="63"/>
      <c r="CE4337" s="63"/>
      <c r="CF4337" s="63"/>
      <c r="CG4337" s="63"/>
      <c r="CH4337" s="63"/>
      <c r="CI4337" s="63"/>
      <c r="CJ4337" s="63"/>
      <c r="CK4337" s="63"/>
      <c r="CL4337" s="63"/>
      <c r="CM4337" s="63"/>
      <c r="CN4337" s="63"/>
      <c r="CO4337" s="63"/>
      <c r="CP4337" s="63"/>
      <c r="CR4337" s="227"/>
      <c r="CS4337" s="74"/>
    </row>
    <row r="4338" spans="1:97" s="72" customFormat="1" ht="75.75" customHeight="1">
      <c r="A4338" s="63"/>
      <c r="B4338" s="63"/>
      <c r="C4338" s="63"/>
      <c r="D4338" s="63"/>
      <c r="E4338" s="63"/>
      <c r="F4338" s="63"/>
      <c r="G4338" s="63"/>
      <c r="H4338" s="63"/>
      <c r="I4338" s="63"/>
      <c r="J4338" s="63"/>
      <c r="K4338" s="63"/>
      <c r="L4338" s="63"/>
      <c r="M4338" s="63"/>
      <c r="N4338" s="63"/>
      <c r="O4338" s="63"/>
      <c r="P4338" s="63"/>
      <c r="Q4338" s="63"/>
      <c r="R4338" s="63"/>
      <c r="S4338" s="63"/>
      <c r="T4338" s="63"/>
      <c r="U4338" s="63"/>
      <c r="V4338" s="63"/>
      <c r="W4338" s="63"/>
      <c r="X4338" s="63"/>
      <c r="Y4338" s="63"/>
      <c r="Z4338" s="63"/>
      <c r="AA4338" s="63"/>
      <c r="AB4338" s="63"/>
      <c r="AC4338" s="63"/>
      <c r="AD4338" s="63"/>
      <c r="AE4338" s="63"/>
      <c r="AF4338" s="63"/>
      <c r="AG4338" s="63"/>
      <c r="AH4338" s="63"/>
      <c r="AI4338" s="63"/>
      <c r="AJ4338" s="63"/>
      <c r="AK4338" s="63"/>
      <c r="AL4338" s="63"/>
      <c r="AM4338" s="63"/>
      <c r="AN4338" s="63"/>
      <c r="AO4338" s="63"/>
      <c r="AP4338" s="63"/>
      <c r="AQ4338" s="63"/>
      <c r="AR4338" s="63"/>
      <c r="AS4338" s="63"/>
      <c r="AT4338" s="63"/>
      <c r="AU4338" s="63"/>
      <c r="AV4338" s="63"/>
      <c r="AW4338" s="63"/>
      <c r="AX4338" s="63"/>
      <c r="AY4338" s="63"/>
      <c r="AZ4338" s="63"/>
      <c r="BA4338" s="63"/>
      <c r="BB4338" s="63"/>
      <c r="BC4338" s="63"/>
      <c r="BD4338" s="63"/>
      <c r="BE4338" s="63"/>
      <c r="BF4338" s="63"/>
      <c r="BG4338" s="63"/>
      <c r="BH4338" s="63"/>
      <c r="BI4338" s="63"/>
      <c r="BJ4338" s="63"/>
      <c r="BK4338" s="63"/>
      <c r="BL4338" s="63"/>
      <c r="BM4338" s="63"/>
      <c r="BN4338" s="63"/>
      <c r="BO4338" s="63"/>
      <c r="BP4338" s="63"/>
      <c r="BQ4338" s="63"/>
      <c r="BR4338" s="63"/>
      <c r="BS4338" s="63"/>
      <c r="BT4338" s="63"/>
      <c r="BU4338" s="63"/>
      <c r="BV4338" s="63"/>
      <c r="BW4338" s="63"/>
      <c r="BX4338" s="63"/>
      <c r="BY4338" s="63"/>
      <c r="BZ4338" s="63"/>
      <c r="CA4338" s="63"/>
      <c r="CB4338" s="63"/>
      <c r="CC4338" s="63"/>
      <c r="CD4338" s="63"/>
      <c r="CE4338" s="63"/>
      <c r="CF4338" s="63"/>
      <c r="CG4338" s="63"/>
      <c r="CH4338" s="63"/>
      <c r="CI4338" s="63"/>
      <c r="CJ4338" s="63"/>
      <c r="CK4338" s="63"/>
      <c r="CL4338" s="63"/>
      <c r="CM4338" s="63"/>
      <c r="CN4338" s="63"/>
      <c r="CO4338" s="63"/>
      <c r="CP4338" s="63"/>
      <c r="CR4338" s="227"/>
      <c r="CS4338" s="74"/>
    </row>
    <row r="4339" spans="1:97" s="72" customFormat="1" ht="75.75" customHeight="1">
      <c r="A4339" s="63"/>
      <c r="B4339" s="63"/>
      <c r="C4339" s="63"/>
      <c r="D4339" s="63"/>
      <c r="E4339" s="63"/>
      <c r="F4339" s="63"/>
      <c r="G4339" s="63"/>
      <c r="H4339" s="63"/>
      <c r="I4339" s="63"/>
      <c r="J4339" s="63"/>
      <c r="K4339" s="63"/>
      <c r="L4339" s="63"/>
      <c r="M4339" s="63"/>
      <c r="N4339" s="63"/>
      <c r="O4339" s="63"/>
      <c r="P4339" s="63"/>
      <c r="Q4339" s="63"/>
      <c r="R4339" s="63"/>
      <c r="S4339" s="63"/>
      <c r="T4339" s="63"/>
      <c r="U4339" s="63"/>
      <c r="V4339" s="63"/>
      <c r="W4339" s="63"/>
      <c r="X4339" s="63"/>
      <c r="Y4339" s="63"/>
      <c r="Z4339" s="63"/>
      <c r="AA4339" s="63"/>
      <c r="AB4339" s="63"/>
      <c r="AC4339" s="63"/>
      <c r="AD4339" s="63"/>
      <c r="AE4339" s="63"/>
      <c r="AF4339" s="63"/>
      <c r="AG4339" s="63"/>
      <c r="AH4339" s="63"/>
      <c r="AI4339" s="63"/>
      <c r="AJ4339" s="63"/>
      <c r="AK4339" s="63"/>
      <c r="AL4339" s="63"/>
      <c r="AM4339" s="63"/>
      <c r="AN4339" s="63"/>
      <c r="AO4339" s="63"/>
      <c r="AP4339" s="63"/>
      <c r="AQ4339" s="63"/>
      <c r="AR4339" s="63"/>
      <c r="AS4339" s="63"/>
      <c r="AT4339" s="63"/>
      <c r="AU4339" s="63"/>
      <c r="AV4339" s="63"/>
      <c r="AW4339" s="63"/>
      <c r="AX4339" s="63"/>
      <c r="AY4339" s="63"/>
      <c r="AZ4339" s="63"/>
      <c r="BA4339" s="63"/>
      <c r="BB4339" s="63"/>
      <c r="BC4339" s="63"/>
      <c r="BD4339" s="63"/>
      <c r="BE4339" s="63"/>
      <c r="BF4339" s="63"/>
      <c r="BG4339" s="63"/>
      <c r="BH4339" s="63"/>
      <c r="BI4339" s="63"/>
      <c r="BJ4339" s="63"/>
      <c r="BK4339" s="63"/>
      <c r="BL4339" s="63"/>
      <c r="BM4339" s="63"/>
      <c r="BN4339" s="63"/>
      <c r="BO4339" s="63"/>
      <c r="BP4339" s="63"/>
      <c r="BQ4339" s="63"/>
      <c r="BR4339" s="63"/>
      <c r="BS4339" s="63"/>
      <c r="BT4339" s="63"/>
      <c r="BU4339" s="63"/>
      <c r="BV4339" s="63"/>
      <c r="BW4339" s="63"/>
      <c r="BX4339" s="63"/>
      <c r="BY4339" s="63"/>
      <c r="BZ4339" s="63"/>
      <c r="CA4339" s="63"/>
      <c r="CB4339" s="63"/>
      <c r="CC4339" s="63"/>
      <c r="CD4339" s="63"/>
      <c r="CE4339" s="63"/>
      <c r="CF4339" s="63"/>
      <c r="CG4339" s="63"/>
      <c r="CH4339" s="63"/>
      <c r="CI4339" s="63"/>
      <c r="CJ4339" s="63"/>
      <c r="CK4339" s="63"/>
      <c r="CL4339" s="63"/>
      <c r="CM4339" s="63"/>
      <c r="CN4339" s="63"/>
      <c r="CO4339" s="63"/>
      <c r="CP4339" s="63"/>
      <c r="CR4339" s="227"/>
      <c r="CS4339" s="74"/>
    </row>
    <row r="4340" spans="1:97" s="72" customFormat="1" ht="75.75" customHeight="1">
      <c r="A4340" s="63"/>
      <c r="B4340" s="63"/>
      <c r="C4340" s="63"/>
      <c r="D4340" s="63"/>
      <c r="E4340" s="63"/>
      <c r="F4340" s="63"/>
      <c r="G4340" s="63"/>
      <c r="H4340" s="63"/>
      <c r="I4340" s="63"/>
      <c r="J4340" s="63"/>
      <c r="K4340" s="63"/>
      <c r="L4340" s="63"/>
      <c r="M4340" s="63"/>
      <c r="N4340" s="63"/>
      <c r="O4340" s="63"/>
      <c r="P4340" s="63"/>
      <c r="Q4340" s="63"/>
      <c r="R4340" s="63"/>
      <c r="S4340" s="63"/>
      <c r="T4340" s="63"/>
      <c r="U4340" s="63"/>
      <c r="V4340" s="63"/>
      <c r="W4340" s="63"/>
      <c r="X4340" s="63"/>
      <c r="Y4340" s="63"/>
      <c r="Z4340" s="63"/>
      <c r="AA4340" s="63"/>
      <c r="AB4340" s="63"/>
      <c r="AC4340" s="63"/>
      <c r="AD4340" s="63"/>
      <c r="AE4340" s="63"/>
      <c r="AF4340" s="63"/>
      <c r="AG4340" s="63"/>
      <c r="AH4340" s="63"/>
      <c r="AI4340" s="63"/>
      <c r="AJ4340" s="63"/>
      <c r="AK4340" s="63"/>
      <c r="AL4340" s="63"/>
      <c r="AM4340" s="63"/>
      <c r="AN4340" s="63"/>
      <c r="AO4340" s="63"/>
      <c r="AP4340" s="63"/>
      <c r="AQ4340" s="63"/>
      <c r="AR4340" s="63"/>
      <c r="AS4340" s="63"/>
      <c r="AT4340" s="63"/>
      <c r="AU4340" s="63"/>
      <c r="AV4340" s="63"/>
      <c r="AW4340" s="63"/>
      <c r="AX4340" s="63"/>
      <c r="AY4340" s="63"/>
      <c r="AZ4340" s="63"/>
      <c r="BA4340" s="63"/>
      <c r="BB4340" s="63"/>
      <c r="BC4340" s="63"/>
      <c r="BD4340" s="63"/>
      <c r="BE4340" s="63"/>
      <c r="BF4340" s="63"/>
      <c r="BG4340" s="63"/>
      <c r="BH4340" s="63"/>
      <c r="BI4340" s="63"/>
      <c r="BJ4340" s="63"/>
      <c r="BK4340" s="63"/>
      <c r="BL4340" s="63"/>
      <c r="BM4340" s="63"/>
      <c r="BN4340" s="63"/>
      <c r="BO4340" s="63"/>
      <c r="BP4340" s="63"/>
      <c r="BQ4340" s="63"/>
      <c r="BR4340" s="63"/>
      <c r="BS4340" s="63"/>
      <c r="BT4340" s="63"/>
      <c r="BU4340" s="63"/>
      <c r="BV4340" s="63"/>
      <c r="BW4340" s="63"/>
      <c r="BX4340" s="63"/>
      <c r="BY4340" s="63"/>
      <c r="BZ4340" s="63"/>
      <c r="CA4340" s="63"/>
      <c r="CB4340" s="63"/>
      <c r="CC4340" s="63"/>
      <c r="CD4340" s="63"/>
      <c r="CE4340" s="63"/>
      <c r="CF4340" s="63"/>
      <c r="CG4340" s="63"/>
      <c r="CH4340" s="63"/>
      <c r="CI4340" s="63"/>
      <c r="CJ4340" s="63"/>
      <c r="CK4340" s="63"/>
      <c r="CL4340" s="63"/>
      <c r="CM4340" s="63"/>
      <c r="CN4340" s="63"/>
      <c r="CO4340" s="63"/>
      <c r="CP4340" s="63"/>
      <c r="CR4340" s="227"/>
      <c r="CS4340" s="74"/>
    </row>
    <row r="4341" spans="1:97" s="72" customFormat="1" ht="75.75" customHeight="1">
      <c r="A4341" s="63"/>
      <c r="B4341" s="63"/>
      <c r="C4341" s="63"/>
      <c r="D4341" s="63"/>
      <c r="E4341" s="63"/>
      <c r="F4341" s="63"/>
      <c r="G4341" s="63"/>
      <c r="H4341" s="63"/>
      <c r="I4341" s="63"/>
      <c r="J4341" s="63"/>
      <c r="K4341" s="63"/>
      <c r="L4341" s="63"/>
      <c r="M4341" s="63"/>
      <c r="N4341" s="63"/>
      <c r="O4341" s="63"/>
      <c r="P4341" s="63"/>
      <c r="Q4341" s="63"/>
      <c r="R4341" s="63"/>
      <c r="S4341" s="63"/>
      <c r="T4341" s="63"/>
      <c r="U4341" s="63"/>
      <c r="V4341" s="63"/>
      <c r="W4341" s="63"/>
      <c r="X4341" s="63"/>
      <c r="Y4341" s="63"/>
      <c r="Z4341" s="63"/>
      <c r="AA4341" s="63"/>
      <c r="AB4341" s="63"/>
      <c r="AC4341" s="63"/>
      <c r="AD4341" s="63"/>
      <c r="AE4341" s="63"/>
      <c r="AF4341" s="63"/>
      <c r="AG4341" s="63"/>
      <c r="AH4341" s="63"/>
      <c r="AI4341" s="63"/>
      <c r="AJ4341" s="63"/>
      <c r="AK4341" s="63"/>
      <c r="AL4341" s="63"/>
      <c r="AM4341" s="63"/>
      <c r="AN4341" s="63"/>
      <c r="AO4341" s="63"/>
      <c r="AP4341" s="63"/>
      <c r="AQ4341" s="63"/>
      <c r="AR4341" s="63"/>
      <c r="AS4341" s="63"/>
      <c r="AT4341" s="63"/>
      <c r="AU4341" s="63"/>
      <c r="AV4341" s="63"/>
      <c r="AW4341" s="63"/>
      <c r="AX4341" s="63"/>
      <c r="AY4341" s="63"/>
      <c r="AZ4341" s="63"/>
      <c r="BA4341" s="63"/>
      <c r="BB4341" s="63"/>
      <c r="BC4341" s="63"/>
      <c r="BD4341" s="63"/>
      <c r="BE4341" s="63"/>
      <c r="BF4341" s="63"/>
      <c r="BG4341" s="63"/>
      <c r="BH4341" s="63"/>
      <c r="BI4341" s="63"/>
      <c r="BJ4341" s="63"/>
      <c r="BK4341" s="63"/>
      <c r="BL4341" s="63"/>
      <c r="BM4341" s="63"/>
      <c r="BN4341" s="63"/>
      <c r="BO4341" s="63"/>
      <c r="BP4341" s="63"/>
      <c r="BQ4341" s="63"/>
      <c r="BR4341" s="63"/>
      <c r="BS4341" s="63"/>
      <c r="BT4341" s="63"/>
      <c r="BU4341" s="63"/>
      <c r="BV4341" s="63"/>
      <c r="BW4341" s="63"/>
      <c r="BX4341" s="63"/>
      <c r="BY4341" s="63"/>
      <c r="BZ4341" s="63"/>
      <c r="CA4341" s="63"/>
      <c r="CB4341" s="63"/>
      <c r="CC4341" s="63"/>
      <c r="CD4341" s="63"/>
      <c r="CE4341" s="63"/>
      <c r="CF4341" s="63"/>
      <c r="CG4341" s="63"/>
      <c r="CH4341" s="63"/>
      <c r="CI4341" s="63"/>
      <c r="CJ4341" s="63"/>
      <c r="CK4341" s="63"/>
      <c r="CL4341" s="63"/>
      <c r="CM4341" s="63"/>
      <c r="CN4341" s="63"/>
      <c r="CO4341" s="63"/>
      <c r="CP4341" s="63"/>
      <c r="CR4341" s="227"/>
      <c r="CS4341" s="74"/>
    </row>
    <row r="4342" spans="1:97" s="72" customFormat="1" ht="75.75" customHeight="1">
      <c r="A4342" s="63"/>
      <c r="B4342" s="63"/>
      <c r="C4342" s="63"/>
      <c r="D4342" s="63"/>
      <c r="E4342" s="63"/>
      <c r="F4342" s="63"/>
      <c r="G4342" s="63"/>
      <c r="H4342" s="63"/>
      <c r="I4342" s="63"/>
      <c r="J4342" s="63"/>
      <c r="K4342" s="63"/>
      <c r="L4342" s="63"/>
      <c r="M4342" s="63"/>
      <c r="N4342" s="63"/>
      <c r="O4342" s="63"/>
      <c r="P4342" s="63"/>
      <c r="Q4342" s="63"/>
      <c r="R4342" s="63"/>
      <c r="S4342" s="63"/>
      <c r="T4342" s="63"/>
      <c r="U4342" s="63"/>
      <c r="V4342" s="63"/>
      <c r="W4342" s="63"/>
      <c r="X4342" s="63"/>
      <c r="Y4342" s="63"/>
      <c r="Z4342" s="63"/>
      <c r="AA4342" s="63"/>
      <c r="AB4342" s="63"/>
      <c r="AC4342" s="63"/>
      <c r="AD4342" s="63"/>
      <c r="AE4342" s="63"/>
      <c r="AF4342" s="63"/>
      <c r="AG4342" s="63"/>
      <c r="AH4342" s="63"/>
      <c r="AI4342" s="63"/>
      <c r="AJ4342" s="63"/>
      <c r="AK4342" s="63"/>
      <c r="AL4342" s="63"/>
      <c r="AM4342" s="63"/>
      <c r="AN4342" s="63"/>
      <c r="AO4342" s="63"/>
      <c r="AP4342" s="63"/>
      <c r="AQ4342" s="63"/>
      <c r="AR4342" s="63"/>
      <c r="AS4342" s="63"/>
      <c r="AT4342" s="63"/>
      <c r="AU4342" s="63"/>
      <c r="AV4342" s="63"/>
      <c r="AW4342" s="63"/>
      <c r="AX4342" s="63"/>
      <c r="AY4342" s="63"/>
      <c r="AZ4342" s="63"/>
      <c r="BA4342" s="63"/>
      <c r="BB4342" s="63"/>
      <c r="BC4342" s="63"/>
      <c r="BD4342" s="63"/>
      <c r="BE4342" s="63"/>
      <c r="BF4342" s="63"/>
      <c r="BG4342" s="63"/>
      <c r="BH4342" s="63"/>
      <c r="BI4342" s="63"/>
      <c r="BJ4342" s="63"/>
      <c r="BK4342" s="63"/>
      <c r="BL4342" s="63"/>
      <c r="BM4342" s="63"/>
      <c r="BN4342" s="63"/>
      <c r="BO4342" s="63"/>
      <c r="BP4342" s="63"/>
      <c r="BQ4342" s="63"/>
      <c r="BR4342" s="63"/>
      <c r="BS4342" s="63"/>
      <c r="BT4342" s="63"/>
      <c r="BU4342" s="63"/>
      <c r="BV4342" s="63"/>
      <c r="BW4342" s="63"/>
      <c r="BX4342" s="63"/>
      <c r="BY4342" s="63"/>
      <c r="BZ4342" s="63"/>
      <c r="CA4342" s="63"/>
      <c r="CB4342" s="63"/>
      <c r="CC4342" s="63"/>
      <c r="CD4342" s="63"/>
      <c r="CE4342" s="63"/>
      <c r="CF4342" s="63"/>
      <c r="CG4342" s="63"/>
      <c r="CH4342" s="63"/>
      <c r="CI4342" s="63"/>
      <c r="CJ4342" s="63"/>
      <c r="CK4342" s="63"/>
      <c r="CL4342" s="63"/>
      <c r="CM4342" s="63"/>
      <c r="CN4342" s="63"/>
      <c r="CO4342" s="63"/>
      <c r="CP4342" s="63"/>
      <c r="CR4342" s="227"/>
      <c r="CS4342" s="74"/>
    </row>
    <row r="4343" spans="1:97" s="72" customFormat="1" ht="75.75" customHeight="1">
      <c r="A4343" s="63"/>
      <c r="B4343" s="63"/>
      <c r="C4343" s="63"/>
      <c r="D4343" s="63"/>
      <c r="E4343" s="63"/>
      <c r="F4343" s="63"/>
      <c r="G4343" s="63"/>
      <c r="H4343" s="63"/>
      <c r="I4343" s="63"/>
      <c r="J4343" s="63"/>
      <c r="K4343" s="63"/>
      <c r="L4343" s="63"/>
      <c r="M4343" s="63"/>
      <c r="N4343" s="63"/>
      <c r="O4343" s="63"/>
      <c r="P4343" s="63"/>
      <c r="Q4343" s="63"/>
      <c r="R4343" s="63"/>
      <c r="S4343" s="63"/>
      <c r="T4343" s="63"/>
      <c r="U4343" s="63"/>
      <c r="V4343" s="63"/>
      <c r="W4343" s="63"/>
      <c r="X4343" s="63"/>
      <c r="Y4343" s="63"/>
      <c r="Z4343" s="63"/>
      <c r="AA4343" s="63"/>
      <c r="AB4343" s="63"/>
      <c r="AC4343" s="63"/>
      <c r="AD4343" s="63"/>
      <c r="AE4343" s="63"/>
      <c r="AF4343" s="63"/>
      <c r="AG4343" s="63"/>
      <c r="AH4343" s="63"/>
      <c r="AI4343" s="63"/>
      <c r="AJ4343" s="63"/>
      <c r="AK4343" s="63"/>
      <c r="AL4343" s="63"/>
      <c r="AM4343" s="63"/>
      <c r="AN4343" s="63"/>
      <c r="AO4343" s="63"/>
      <c r="AP4343" s="63"/>
      <c r="AQ4343" s="63"/>
      <c r="AR4343" s="63"/>
      <c r="AS4343" s="63"/>
      <c r="AT4343" s="63"/>
      <c r="AU4343" s="63"/>
      <c r="AV4343" s="63"/>
      <c r="AW4343" s="63"/>
      <c r="AX4343" s="63"/>
      <c r="AY4343" s="63"/>
      <c r="AZ4343" s="63"/>
      <c r="BA4343" s="63"/>
      <c r="BB4343" s="63"/>
      <c r="BC4343" s="63"/>
      <c r="BD4343" s="63"/>
      <c r="BE4343" s="63"/>
      <c r="BF4343" s="63"/>
      <c r="BG4343" s="63"/>
      <c r="BH4343" s="63"/>
      <c r="BI4343" s="63"/>
      <c r="BJ4343" s="63"/>
      <c r="BK4343" s="63"/>
      <c r="BL4343" s="63"/>
      <c r="BM4343" s="63"/>
      <c r="BN4343" s="63"/>
      <c r="BO4343" s="63"/>
      <c r="BP4343" s="63"/>
      <c r="BQ4343" s="63"/>
      <c r="BR4343" s="63"/>
      <c r="BS4343" s="63"/>
      <c r="BT4343" s="63"/>
      <c r="BU4343" s="63"/>
      <c r="BV4343" s="63"/>
      <c r="BW4343" s="63"/>
      <c r="BX4343" s="63"/>
      <c r="BY4343" s="63"/>
      <c r="BZ4343" s="63"/>
      <c r="CA4343" s="63"/>
      <c r="CB4343" s="63"/>
      <c r="CC4343" s="63"/>
      <c r="CD4343" s="63"/>
      <c r="CE4343" s="63"/>
      <c r="CF4343" s="63"/>
      <c r="CG4343" s="63"/>
      <c r="CH4343" s="63"/>
      <c r="CI4343" s="63"/>
      <c r="CJ4343" s="63"/>
      <c r="CK4343" s="63"/>
      <c r="CL4343" s="63"/>
      <c r="CM4343" s="63"/>
      <c r="CN4343" s="63"/>
      <c r="CO4343" s="63"/>
      <c r="CP4343" s="63"/>
      <c r="CR4343" s="227"/>
      <c r="CS4343" s="74"/>
    </row>
    <row r="4344" spans="1:97" s="72" customFormat="1" ht="75.75" customHeight="1">
      <c r="A4344" s="63"/>
      <c r="B4344" s="63"/>
      <c r="C4344" s="63"/>
      <c r="D4344" s="63"/>
      <c r="E4344" s="63"/>
      <c r="F4344" s="63"/>
      <c r="G4344" s="63"/>
      <c r="H4344" s="63"/>
      <c r="I4344" s="63"/>
      <c r="J4344" s="63"/>
      <c r="K4344" s="63"/>
      <c r="L4344" s="63"/>
      <c r="M4344" s="63"/>
      <c r="N4344" s="63"/>
      <c r="O4344" s="63"/>
      <c r="P4344" s="63"/>
      <c r="Q4344" s="63"/>
      <c r="R4344" s="63"/>
      <c r="S4344" s="63"/>
      <c r="T4344" s="63"/>
      <c r="U4344" s="63"/>
      <c r="V4344" s="63"/>
      <c r="W4344" s="63"/>
      <c r="X4344" s="63"/>
      <c r="Y4344" s="63"/>
      <c r="Z4344" s="63"/>
      <c r="AA4344" s="63"/>
      <c r="AB4344" s="63"/>
      <c r="AC4344" s="63"/>
      <c r="AD4344" s="63"/>
      <c r="AE4344" s="63"/>
      <c r="AF4344" s="63"/>
      <c r="AG4344" s="63"/>
      <c r="AH4344" s="63"/>
      <c r="AI4344" s="63"/>
      <c r="AJ4344" s="63"/>
      <c r="AK4344" s="63"/>
      <c r="AL4344" s="63"/>
      <c r="AM4344" s="63"/>
      <c r="AN4344" s="63"/>
      <c r="AO4344" s="63"/>
      <c r="AP4344" s="63"/>
      <c r="AQ4344" s="63"/>
      <c r="AR4344" s="63"/>
      <c r="AS4344" s="63"/>
      <c r="AT4344" s="63"/>
      <c r="AU4344" s="63"/>
      <c r="AV4344" s="63"/>
      <c r="AW4344" s="63"/>
      <c r="AX4344" s="63"/>
      <c r="AY4344" s="63"/>
      <c r="AZ4344" s="63"/>
      <c r="BA4344" s="63"/>
      <c r="BB4344" s="63"/>
      <c r="BC4344" s="63"/>
      <c r="BD4344" s="63"/>
      <c r="BE4344" s="63"/>
      <c r="BF4344" s="63"/>
      <c r="BG4344" s="63"/>
      <c r="BH4344" s="63"/>
      <c r="BI4344" s="63"/>
      <c r="BJ4344" s="63"/>
      <c r="BK4344" s="63"/>
      <c r="BL4344" s="63"/>
      <c r="BM4344" s="63"/>
      <c r="BN4344" s="63"/>
      <c r="BO4344" s="63"/>
      <c r="BP4344" s="63"/>
      <c r="BQ4344" s="63"/>
      <c r="BR4344" s="63"/>
      <c r="BS4344" s="63"/>
      <c r="BT4344" s="63"/>
      <c r="BU4344" s="63"/>
      <c r="BV4344" s="63"/>
      <c r="BW4344" s="63"/>
      <c r="BX4344" s="63"/>
      <c r="BY4344" s="63"/>
      <c r="BZ4344" s="63"/>
      <c r="CA4344" s="63"/>
      <c r="CB4344" s="63"/>
      <c r="CC4344" s="63"/>
      <c r="CD4344" s="63"/>
      <c r="CE4344" s="63"/>
      <c r="CF4344" s="63"/>
      <c r="CG4344" s="63"/>
      <c r="CH4344" s="63"/>
      <c r="CI4344" s="63"/>
      <c r="CJ4344" s="63"/>
      <c r="CK4344" s="63"/>
      <c r="CL4344" s="63"/>
      <c r="CM4344" s="63"/>
      <c r="CN4344" s="63"/>
      <c r="CO4344" s="63"/>
      <c r="CP4344" s="63"/>
      <c r="CR4344" s="227"/>
      <c r="CS4344" s="74"/>
    </row>
    <row r="4345" spans="1:97" s="72" customFormat="1" ht="75.75" customHeight="1">
      <c r="A4345" s="63"/>
      <c r="B4345" s="63"/>
      <c r="C4345" s="63"/>
      <c r="D4345" s="63"/>
      <c r="E4345" s="63"/>
      <c r="F4345" s="63"/>
      <c r="G4345" s="63"/>
      <c r="H4345" s="63"/>
      <c r="I4345" s="63"/>
      <c r="J4345" s="63"/>
      <c r="K4345" s="63"/>
      <c r="L4345" s="63"/>
      <c r="M4345" s="63"/>
      <c r="N4345" s="63"/>
      <c r="O4345" s="63"/>
      <c r="P4345" s="63"/>
      <c r="Q4345" s="63"/>
      <c r="R4345" s="63"/>
      <c r="S4345" s="63"/>
      <c r="T4345" s="63"/>
      <c r="U4345" s="63"/>
      <c r="V4345" s="63"/>
      <c r="W4345" s="63"/>
      <c r="X4345" s="63"/>
      <c r="Y4345" s="63"/>
      <c r="Z4345" s="63"/>
      <c r="AA4345" s="63"/>
      <c r="AB4345" s="63"/>
      <c r="AC4345" s="63"/>
      <c r="AD4345" s="63"/>
      <c r="AE4345" s="63"/>
      <c r="AF4345" s="63"/>
      <c r="AG4345" s="63"/>
      <c r="AH4345" s="63"/>
      <c r="AI4345" s="63"/>
      <c r="AJ4345" s="63"/>
      <c r="AK4345" s="63"/>
      <c r="AL4345" s="63"/>
      <c r="AM4345" s="63"/>
      <c r="AN4345" s="63"/>
      <c r="AO4345" s="63"/>
      <c r="AP4345" s="63"/>
      <c r="AQ4345" s="63"/>
      <c r="AR4345" s="63"/>
      <c r="AS4345" s="63"/>
      <c r="AT4345" s="63"/>
      <c r="AU4345" s="63"/>
      <c r="AV4345" s="63"/>
      <c r="AW4345" s="63"/>
      <c r="AX4345" s="63"/>
      <c r="AY4345" s="63"/>
      <c r="AZ4345" s="63"/>
      <c r="BA4345" s="63"/>
      <c r="BB4345" s="63"/>
      <c r="BC4345" s="63"/>
      <c r="BD4345" s="63"/>
      <c r="BE4345" s="63"/>
      <c r="BF4345" s="63"/>
      <c r="BG4345" s="63"/>
      <c r="BH4345" s="63"/>
      <c r="BI4345" s="63"/>
      <c r="BJ4345" s="63"/>
      <c r="BK4345" s="63"/>
      <c r="BL4345" s="63"/>
      <c r="BM4345" s="63"/>
      <c r="BN4345" s="63"/>
      <c r="BO4345" s="63"/>
      <c r="BP4345" s="63"/>
      <c r="BQ4345" s="63"/>
      <c r="BR4345" s="63"/>
      <c r="BS4345" s="63"/>
      <c r="BT4345" s="63"/>
      <c r="BU4345" s="63"/>
      <c r="BV4345" s="63"/>
      <c r="BW4345" s="63"/>
      <c r="BX4345" s="63"/>
      <c r="BY4345" s="63"/>
      <c r="BZ4345" s="63"/>
      <c r="CA4345" s="63"/>
      <c r="CB4345" s="63"/>
      <c r="CC4345" s="63"/>
      <c r="CD4345" s="63"/>
      <c r="CE4345" s="63"/>
      <c r="CF4345" s="63"/>
      <c r="CG4345" s="63"/>
      <c r="CH4345" s="63"/>
      <c r="CI4345" s="63"/>
      <c r="CJ4345" s="63"/>
      <c r="CK4345" s="63"/>
      <c r="CL4345" s="63"/>
      <c r="CM4345" s="63"/>
      <c r="CN4345" s="63"/>
      <c r="CO4345" s="63"/>
      <c r="CP4345" s="63"/>
      <c r="CR4345" s="227"/>
      <c r="CS4345" s="74"/>
    </row>
    <row r="4346" spans="1:97" s="72" customFormat="1" ht="75.75" customHeight="1">
      <c r="A4346" s="63"/>
      <c r="B4346" s="63"/>
      <c r="C4346" s="63"/>
      <c r="D4346" s="63"/>
      <c r="E4346" s="63"/>
      <c r="F4346" s="63"/>
      <c r="G4346" s="63"/>
      <c r="H4346" s="63"/>
      <c r="I4346" s="63"/>
      <c r="J4346" s="63"/>
      <c r="K4346" s="63"/>
      <c r="L4346" s="63"/>
      <c r="M4346" s="63"/>
      <c r="N4346" s="63"/>
      <c r="O4346" s="63"/>
      <c r="P4346" s="63"/>
      <c r="Q4346" s="63"/>
      <c r="R4346" s="63"/>
      <c r="S4346" s="63"/>
      <c r="T4346" s="63"/>
      <c r="U4346" s="63"/>
      <c r="V4346" s="63"/>
      <c r="W4346" s="63"/>
      <c r="X4346" s="63"/>
      <c r="Y4346" s="63"/>
      <c r="Z4346" s="63"/>
      <c r="AA4346" s="63"/>
      <c r="AB4346" s="63"/>
      <c r="AC4346" s="63"/>
      <c r="AD4346" s="63"/>
      <c r="AE4346" s="63"/>
      <c r="AF4346" s="63"/>
      <c r="AG4346" s="63"/>
      <c r="AH4346" s="63"/>
      <c r="AI4346" s="63"/>
      <c r="AJ4346" s="63"/>
      <c r="AK4346" s="63"/>
      <c r="AL4346" s="63"/>
      <c r="AM4346" s="63"/>
      <c r="AN4346" s="63"/>
      <c r="AO4346" s="63"/>
      <c r="AP4346" s="63"/>
      <c r="AQ4346" s="63"/>
      <c r="AR4346" s="63"/>
      <c r="AS4346" s="63"/>
      <c r="AT4346" s="63"/>
      <c r="AU4346" s="63"/>
      <c r="AV4346" s="63"/>
      <c r="AW4346" s="63"/>
      <c r="AX4346" s="63"/>
      <c r="AY4346" s="63"/>
      <c r="AZ4346" s="63"/>
      <c r="BA4346" s="63"/>
      <c r="BB4346" s="63"/>
      <c r="BC4346" s="63"/>
      <c r="BD4346" s="63"/>
      <c r="BE4346" s="63"/>
      <c r="BF4346" s="63"/>
      <c r="BG4346" s="63"/>
      <c r="BH4346" s="63"/>
      <c r="BI4346" s="63"/>
      <c r="BJ4346" s="63"/>
      <c r="BK4346" s="63"/>
      <c r="BL4346" s="63"/>
      <c r="BM4346" s="63"/>
      <c r="BN4346" s="63"/>
      <c r="BO4346" s="63"/>
      <c r="BP4346" s="63"/>
      <c r="BQ4346" s="63"/>
      <c r="BR4346" s="63"/>
      <c r="BS4346" s="63"/>
      <c r="BT4346" s="63"/>
      <c r="BU4346" s="63"/>
      <c r="BV4346" s="63"/>
      <c r="BW4346" s="63"/>
      <c r="BX4346" s="63"/>
      <c r="BY4346" s="63"/>
      <c r="BZ4346" s="63"/>
      <c r="CA4346" s="63"/>
      <c r="CB4346" s="63"/>
      <c r="CC4346" s="63"/>
      <c r="CD4346" s="63"/>
      <c r="CE4346" s="63"/>
      <c r="CF4346" s="63"/>
      <c r="CG4346" s="63"/>
      <c r="CH4346" s="63"/>
      <c r="CI4346" s="63"/>
      <c r="CJ4346" s="63"/>
      <c r="CK4346" s="63"/>
      <c r="CL4346" s="63"/>
      <c r="CM4346" s="63"/>
      <c r="CN4346" s="63"/>
      <c r="CO4346" s="63"/>
      <c r="CP4346" s="63"/>
      <c r="CR4346" s="227"/>
      <c r="CS4346" s="74"/>
    </row>
    <row r="4347" spans="1:97" s="72" customFormat="1" ht="75.75" customHeight="1">
      <c r="A4347" s="63"/>
      <c r="B4347" s="63"/>
      <c r="C4347" s="63"/>
      <c r="D4347" s="63"/>
      <c r="E4347" s="63"/>
      <c r="F4347" s="63"/>
      <c r="G4347" s="63"/>
      <c r="H4347" s="63"/>
      <c r="I4347" s="63"/>
      <c r="J4347" s="63"/>
      <c r="K4347" s="63"/>
      <c r="L4347" s="63"/>
      <c r="M4347" s="63"/>
      <c r="N4347" s="63"/>
      <c r="O4347" s="63"/>
      <c r="P4347" s="63"/>
      <c r="Q4347" s="63"/>
      <c r="R4347" s="63"/>
      <c r="S4347" s="63"/>
      <c r="T4347" s="63"/>
      <c r="U4347" s="63"/>
      <c r="V4347" s="63"/>
      <c r="W4347" s="63"/>
      <c r="X4347" s="63"/>
      <c r="Y4347" s="63"/>
      <c r="Z4347" s="63"/>
      <c r="AA4347" s="63"/>
      <c r="AB4347" s="63"/>
      <c r="AC4347" s="63"/>
      <c r="AD4347" s="63"/>
      <c r="AE4347" s="63"/>
      <c r="AF4347" s="63"/>
      <c r="AG4347" s="63"/>
      <c r="AH4347" s="63"/>
      <c r="AI4347" s="63"/>
      <c r="AJ4347" s="63"/>
      <c r="AK4347" s="63"/>
      <c r="AL4347" s="63"/>
      <c r="AM4347" s="63"/>
      <c r="AN4347" s="63"/>
      <c r="AO4347" s="63"/>
      <c r="AP4347" s="63"/>
      <c r="AQ4347" s="63"/>
      <c r="AR4347" s="63"/>
      <c r="AS4347" s="63"/>
      <c r="AT4347" s="63"/>
      <c r="AU4347" s="63"/>
      <c r="AV4347" s="63"/>
      <c r="AW4347" s="63"/>
      <c r="AX4347" s="63"/>
      <c r="AY4347" s="63"/>
      <c r="AZ4347" s="63"/>
      <c r="BA4347" s="63"/>
      <c r="BB4347" s="63"/>
      <c r="BC4347" s="63"/>
      <c r="BD4347" s="63"/>
      <c r="BE4347" s="63"/>
      <c r="BF4347" s="63"/>
      <c r="BG4347" s="63"/>
      <c r="BH4347" s="63"/>
      <c r="BI4347" s="63"/>
      <c r="BJ4347" s="63"/>
      <c r="BK4347" s="63"/>
      <c r="BL4347" s="63"/>
      <c r="BM4347" s="63"/>
      <c r="BN4347" s="63"/>
      <c r="BO4347" s="63"/>
      <c r="BP4347" s="63"/>
      <c r="BQ4347" s="63"/>
      <c r="BR4347" s="63"/>
      <c r="BS4347" s="63"/>
      <c r="BT4347" s="63"/>
      <c r="BU4347" s="63"/>
      <c r="BV4347" s="63"/>
      <c r="BW4347" s="63"/>
      <c r="BX4347" s="63"/>
      <c r="BY4347" s="63"/>
      <c r="BZ4347" s="63"/>
      <c r="CA4347" s="63"/>
      <c r="CB4347" s="63"/>
      <c r="CC4347" s="63"/>
      <c r="CD4347" s="63"/>
      <c r="CE4347" s="63"/>
      <c r="CF4347" s="63"/>
      <c r="CG4347" s="63"/>
      <c r="CH4347" s="63"/>
      <c r="CI4347" s="63"/>
      <c r="CJ4347" s="63"/>
      <c r="CK4347" s="63"/>
      <c r="CL4347" s="63"/>
      <c r="CM4347" s="63"/>
      <c r="CN4347" s="63"/>
      <c r="CO4347" s="63"/>
      <c r="CP4347" s="63"/>
      <c r="CR4347" s="227"/>
      <c r="CS4347" s="74"/>
    </row>
    <row r="4348" spans="1:97" s="72" customFormat="1" ht="75.75" customHeight="1">
      <c r="A4348" s="63"/>
      <c r="B4348" s="63"/>
      <c r="C4348" s="63"/>
      <c r="D4348" s="63"/>
      <c r="E4348" s="63"/>
      <c r="F4348" s="63"/>
      <c r="G4348" s="63"/>
      <c r="H4348" s="63"/>
      <c r="I4348" s="63"/>
      <c r="J4348" s="63"/>
      <c r="K4348" s="63"/>
      <c r="L4348" s="63"/>
      <c r="M4348" s="63"/>
      <c r="N4348" s="63"/>
      <c r="O4348" s="63"/>
      <c r="P4348" s="63"/>
      <c r="Q4348" s="63"/>
      <c r="R4348" s="63"/>
      <c r="S4348" s="63"/>
      <c r="T4348" s="63"/>
      <c r="U4348" s="63"/>
      <c r="V4348" s="63"/>
      <c r="W4348" s="63"/>
      <c r="X4348" s="63"/>
      <c r="Y4348" s="63"/>
      <c r="Z4348" s="63"/>
      <c r="AA4348" s="63"/>
      <c r="AB4348" s="63"/>
      <c r="AC4348" s="63"/>
      <c r="AD4348" s="63"/>
      <c r="AE4348" s="63"/>
      <c r="AF4348" s="63"/>
      <c r="AG4348" s="63"/>
      <c r="AH4348" s="63"/>
      <c r="AI4348" s="63"/>
      <c r="AJ4348" s="63"/>
      <c r="AK4348" s="63"/>
      <c r="AL4348" s="63"/>
      <c r="AM4348" s="63"/>
      <c r="AN4348" s="63"/>
      <c r="AO4348" s="63"/>
      <c r="AP4348" s="63"/>
      <c r="AQ4348" s="63"/>
      <c r="AR4348" s="63"/>
      <c r="AS4348" s="63"/>
      <c r="AT4348" s="63"/>
      <c r="AU4348" s="63"/>
      <c r="AV4348" s="63"/>
      <c r="AW4348" s="63"/>
      <c r="AX4348" s="63"/>
      <c r="AY4348" s="63"/>
      <c r="AZ4348" s="63"/>
      <c r="BA4348" s="63"/>
      <c r="BB4348" s="63"/>
      <c r="BC4348" s="63"/>
      <c r="BD4348" s="63"/>
      <c r="BE4348" s="63"/>
      <c r="BF4348" s="63"/>
      <c r="BG4348" s="63"/>
      <c r="BH4348" s="63"/>
      <c r="BI4348" s="63"/>
      <c r="BJ4348" s="63"/>
      <c r="BK4348" s="63"/>
      <c r="BL4348" s="63"/>
      <c r="BM4348" s="63"/>
      <c r="BN4348" s="63"/>
      <c r="BO4348" s="63"/>
      <c r="BP4348" s="63"/>
      <c r="BQ4348" s="63"/>
      <c r="BR4348" s="63"/>
      <c r="BS4348" s="63"/>
      <c r="BT4348" s="63"/>
      <c r="BU4348" s="63"/>
      <c r="BV4348" s="63"/>
      <c r="BW4348" s="63"/>
      <c r="BX4348" s="63"/>
      <c r="BY4348" s="63"/>
      <c r="BZ4348" s="63"/>
      <c r="CA4348" s="63"/>
      <c r="CB4348" s="63"/>
      <c r="CC4348" s="63"/>
      <c r="CD4348" s="63"/>
      <c r="CE4348" s="63"/>
      <c r="CF4348" s="63"/>
      <c r="CG4348" s="63"/>
      <c r="CH4348" s="63"/>
      <c r="CI4348" s="63"/>
      <c r="CJ4348" s="63"/>
      <c r="CK4348" s="63"/>
      <c r="CL4348" s="63"/>
      <c r="CM4348" s="63"/>
      <c r="CN4348" s="63"/>
      <c r="CO4348" s="63"/>
      <c r="CP4348" s="63"/>
      <c r="CR4348" s="227"/>
      <c r="CS4348" s="74"/>
    </row>
    <row r="4349" spans="1:97" s="72" customFormat="1" ht="75.75" customHeight="1">
      <c r="A4349" s="63"/>
      <c r="B4349" s="63"/>
      <c r="C4349" s="63"/>
      <c r="D4349" s="63"/>
      <c r="E4349" s="63"/>
      <c r="F4349" s="63"/>
      <c r="G4349" s="63"/>
      <c r="H4349" s="63"/>
      <c r="I4349" s="63"/>
      <c r="J4349" s="63"/>
      <c r="K4349" s="63"/>
      <c r="L4349" s="63"/>
      <c r="M4349" s="63"/>
      <c r="N4349" s="63"/>
      <c r="O4349" s="63"/>
      <c r="P4349" s="63"/>
      <c r="Q4349" s="63"/>
      <c r="R4349" s="63"/>
      <c r="S4349" s="63"/>
      <c r="T4349" s="63"/>
      <c r="U4349" s="63"/>
      <c r="V4349" s="63"/>
      <c r="W4349" s="63"/>
      <c r="X4349" s="63"/>
      <c r="Y4349" s="63"/>
      <c r="Z4349" s="63"/>
      <c r="AA4349" s="63"/>
      <c r="AB4349" s="63"/>
      <c r="AC4349" s="63"/>
      <c r="AD4349" s="63"/>
      <c r="AE4349" s="63"/>
      <c r="AF4349" s="63"/>
      <c r="AG4349" s="63"/>
      <c r="AH4349" s="63"/>
      <c r="AI4349" s="63"/>
      <c r="AJ4349" s="63"/>
      <c r="AK4349" s="63"/>
      <c r="AL4349" s="63"/>
      <c r="AM4349" s="63"/>
      <c r="AN4349" s="63"/>
      <c r="AO4349" s="63"/>
      <c r="AP4349" s="63"/>
      <c r="AQ4349" s="63"/>
      <c r="AR4349" s="63"/>
      <c r="AS4349" s="63"/>
      <c r="AT4349" s="63"/>
      <c r="AU4349" s="63"/>
      <c r="AV4349" s="63"/>
      <c r="AW4349" s="63"/>
      <c r="AX4349" s="63"/>
      <c r="AY4349" s="63"/>
      <c r="AZ4349" s="63"/>
      <c r="BA4349" s="63"/>
      <c r="BB4349" s="63"/>
      <c r="BC4349" s="63"/>
      <c r="BD4349" s="63"/>
      <c r="BE4349" s="63"/>
      <c r="BF4349" s="63"/>
      <c r="BG4349" s="63"/>
      <c r="BH4349" s="63"/>
      <c r="BI4349" s="63"/>
      <c r="BJ4349" s="63"/>
      <c r="BK4349" s="63"/>
      <c r="BL4349" s="63"/>
      <c r="BM4349" s="63"/>
      <c r="BN4349" s="63"/>
      <c r="BO4349" s="63"/>
      <c r="BP4349" s="63"/>
      <c r="BQ4349" s="63"/>
      <c r="BR4349" s="63"/>
      <c r="BS4349" s="63"/>
      <c r="BT4349" s="63"/>
      <c r="BU4349" s="63"/>
      <c r="BV4349" s="63"/>
      <c r="BW4349" s="63"/>
      <c r="BX4349" s="63"/>
      <c r="BY4349" s="63"/>
      <c r="BZ4349" s="63"/>
      <c r="CA4349" s="63"/>
      <c r="CB4349" s="63"/>
      <c r="CC4349" s="63"/>
      <c r="CD4349" s="63"/>
      <c r="CE4349" s="63"/>
      <c r="CF4349" s="63"/>
      <c r="CG4349" s="63"/>
      <c r="CH4349" s="63"/>
      <c r="CI4349" s="63"/>
      <c r="CJ4349" s="63"/>
      <c r="CK4349" s="63"/>
      <c r="CL4349" s="63"/>
      <c r="CM4349" s="63"/>
      <c r="CN4349" s="63"/>
      <c r="CO4349" s="63"/>
      <c r="CP4349" s="63"/>
      <c r="CR4349" s="227"/>
      <c r="CS4349" s="74"/>
    </row>
    <row r="4350" spans="1:97" s="72" customFormat="1" ht="75.75" customHeight="1">
      <c r="A4350" s="63"/>
      <c r="B4350" s="63"/>
      <c r="C4350" s="63"/>
      <c r="D4350" s="63"/>
      <c r="E4350" s="63"/>
      <c r="F4350" s="63"/>
      <c r="G4350" s="63"/>
      <c r="H4350" s="63"/>
      <c r="I4350" s="63"/>
      <c r="J4350" s="63"/>
      <c r="K4350" s="63"/>
      <c r="L4350" s="63"/>
      <c r="M4350" s="63"/>
      <c r="N4350" s="63"/>
      <c r="O4350" s="63"/>
      <c r="P4350" s="63"/>
      <c r="Q4350" s="63"/>
      <c r="R4350" s="63"/>
      <c r="S4350" s="63"/>
      <c r="T4350" s="63"/>
      <c r="U4350" s="63"/>
      <c r="V4350" s="63"/>
      <c r="W4350" s="63"/>
      <c r="X4350" s="63"/>
      <c r="Y4350" s="63"/>
      <c r="Z4350" s="63"/>
      <c r="AA4350" s="63"/>
      <c r="AB4350" s="63"/>
      <c r="AC4350" s="63"/>
      <c r="AD4350" s="63"/>
      <c r="AE4350" s="63"/>
      <c r="AF4350" s="63"/>
      <c r="AG4350" s="63"/>
      <c r="AH4350" s="63"/>
      <c r="AI4350" s="63"/>
      <c r="AJ4350" s="63"/>
      <c r="AK4350" s="63"/>
      <c r="AL4350" s="63"/>
      <c r="AM4350" s="63"/>
      <c r="AN4350" s="63"/>
      <c r="AO4350" s="63"/>
      <c r="AP4350" s="63"/>
      <c r="AQ4350" s="63"/>
      <c r="AR4350" s="63"/>
      <c r="AS4350" s="63"/>
      <c r="AT4350" s="63"/>
      <c r="AU4350" s="63"/>
      <c r="AV4350" s="63"/>
      <c r="AW4350" s="63"/>
      <c r="AX4350" s="63"/>
      <c r="AY4350" s="63"/>
      <c r="AZ4350" s="63"/>
      <c r="BA4350" s="63"/>
      <c r="BB4350" s="63"/>
      <c r="BC4350" s="63"/>
      <c r="BD4350" s="63"/>
      <c r="BE4350" s="63"/>
      <c r="BF4350" s="63"/>
      <c r="BG4350" s="63"/>
      <c r="BH4350" s="63"/>
      <c r="BI4350" s="63"/>
      <c r="BJ4350" s="63"/>
      <c r="BK4350" s="63"/>
      <c r="BL4350" s="63"/>
      <c r="BM4350" s="63"/>
      <c r="BN4350" s="63"/>
      <c r="BO4350" s="63"/>
      <c r="BP4350" s="63"/>
      <c r="BQ4350" s="63"/>
      <c r="BR4350" s="63"/>
      <c r="BS4350" s="63"/>
      <c r="BT4350" s="63"/>
      <c r="BU4350" s="63"/>
      <c r="BV4350" s="63"/>
      <c r="BW4350" s="63"/>
      <c r="BX4350" s="63"/>
      <c r="BY4350" s="63"/>
      <c r="BZ4350" s="63"/>
      <c r="CA4350" s="63"/>
      <c r="CB4350" s="63"/>
      <c r="CC4350" s="63"/>
      <c r="CD4350" s="63"/>
      <c r="CE4350" s="63"/>
      <c r="CF4350" s="63"/>
      <c r="CG4350" s="63"/>
      <c r="CH4350" s="63"/>
      <c r="CI4350" s="63"/>
      <c r="CJ4350" s="63"/>
      <c r="CK4350" s="63"/>
      <c r="CL4350" s="63"/>
      <c r="CM4350" s="63"/>
      <c r="CN4350" s="63"/>
      <c r="CO4350" s="63"/>
      <c r="CP4350" s="63"/>
      <c r="CR4350" s="227"/>
      <c r="CS4350" s="74"/>
    </row>
    <row r="4351" spans="1:97" s="72" customFormat="1" ht="75.75" customHeight="1">
      <c r="A4351" s="63"/>
      <c r="B4351" s="63"/>
      <c r="C4351" s="63"/>
      <c r="D4351" s="63"/>
      <c r="E4351" s="63"/>
      <c r="F4351" s="63"/>
      <c r="G4351" s="63"/>
      <c r="H4351" s="63"/>
      <c r="I4351" s="63"/>
      <c r="J4351" s="63"/>
      <c r="K4351" s="63"/>
      <c r="L4351" s="63"/>
      <c r="M4351" s="63"/>
      <c r="N4351" s="63"/>
      <c r="O4351" s="63"/>
      <c r="P4351" s="63"/>
      <c r="Q4351" s="63"/>
      <c r="R4351" s="63"/>
      <c r="S4351" s="63"/>
      <c r="T4351" s="63"/>
      <c r="U4351" s="63"/>
      <c r="V4351" s="63"/>
      <c r="W4351" s="63"/>
      <c r="X4351" s="63"/>
      <c r="Y4351" s="63"/>
      <c r="Z4351" s="63"/>
      <c r="AA4351" s="63"/>
      <c r="AB4351" s="63"/>
      <c r="AC4351" s="63"/>
      <c r="AD4351" s="63"/>
      <c r="AE4351" s="63"/>
      <c r="AF4351" s="63"/>
      <c r="AG4351" s="63"/>
      <c r="AH4351" s="63"/>
      <c r="AI4351" s="63"/>
      <c r="AJ4351" s="63"/>
      <c r="AK4351" s="63"/>
      <c r="AL4351" s="63"/>
      <c r="AM4351" s="63"/>
      <c r="AN4351" s="63"/>
      <c r="AO4351" s="63"/>
      <c r="AP4351" s="63"/>
      <c r="AQ4351" s="63"/>
      <c r="AR4351" s="63"/>
      <c r="AS4351" s="63"/>
      <c r="AT4351" s="63"/>
      <c r="AU4351" s="63"/>
      <c r="AV4351" s="63"/>
      <c r="AW4351" s="63"/>
      <c r="AX4351" s="63"/>
      <c r="AY4351" s="63"/>
      <c r="AZ4351" s="63"/>
      <c r="BA4351" s="63"/>
      <c r="BB4351" s="63"/>
      <c r="BC4351" s="63"/>
      <c r="BD4351" s="63"/>
      <c r="BE4351" s="63"/>
      <c r="BF4351" s="63"/>
      <c r="BG4351" s="63"/>
      <c r="BH4351" s="63"/>
      <c r="BI4351" s="63"/>
      <c r="BJ4351" s="63"/>
      <c r="BK4351" s="63"/>
      <c r="BL4351" s="63"/>
      <c r="BM4351" s="63"/>
      <c r="BN4351" s="63"/>
      <c r="BO4351" s="63"/>
      <c r="BP4351" s="63"/>
      <c r="BQ4351" s="63"/>
      <c r="BR4351" s="63"/>
      <c r="BS4351" s="63"/>
      <c r="BT4351" s="63"/>
      <c r="BU4351" s="63"/>
      <c r="BV4351" s="63"/>
      <c r="BW4351" s="63"/>
      <c r="BX4351" s="63"/>
      <c r="BY4351" s="63"/>
      <c r="BZ4351" s="63"/>
      <c r="CA4351" s="63"/>
      <c r="CB4351" s="63"/>
      <c r="CC4351" s="63"/>
      <c r="CD4351" s="63"/>
      <c r="CE4351" s="63"/>
      <c r="CF4351" s="63"/>
      <c r="CG4351" s="63"/>
      <c r="CH4351" s="63"/>
      <c r="CI4351" s="63"/>
      <c r="CJ4351" s="63"/>
      <c r="CK4351" s="63"/>
      <c r="CL4351" s="63"/>
      <c r="CM4351" s="63"/>
      <c r="CN4351" s="63"/>
      <c r="CO4351" s="63"/>
      <c r="CP4351" s="63"/>
      <c r="CR4351" s="227"/>
      <c r="CS4351" s="74"/>
    </row>
    <row r="4352" spans="1:97" s="72" customFormat="1" ht="75.75" customHeight="1">
      <c r="A4352" s="63"/>
      <c r="B4352" s="63"/>
      <c r="C4352" s="63"/>
      <c r="D4352" s="63"/>
      <c r="E4352" s="63"/>
      <c r="F4352" s="63"/>
      <c r="G4352" s="63"/>
      <c r="H4352" s="63"/>
      <c r="I4352" s="63"/>
      <c r="J4352" s="63"/>
      <c r="K4352" s="63"/>
      <c r="L4352" s="63"/>
      <c r="M4352" s="63"/>
      <c r="N4352" s="63"/>
      <c r="O4352" s="63"/>
      <c r="P4352" s="63"/>
      <c r="Q4352" s="63"/>
      <c r="R4352" s="63"/>
      <c r="S4352" s="63"/>
      <c r="T4352" s="63"/>
      <c r="U4352" s="63"/>
      <c r="V4352" s="63"/>
      <c r="W4352" s="63"/>
      <c r="X4352" s="63"/>
      <c r="Y4352" s="63"/>
      <c r="Z4352" s="63"/>
      <c r="AA4352" s="63"/>
      <c r="AB4352" s="63"/>
      <c r="AC4352" s="63"/>
      <c r="AD4352" s="63"/>
      <c r="AE4352" s="63"/>
      <c r="AF4352" s="63"/>
      <c r="AG4352" s="63"/>
      <c r="AH4352" s="63"/>
      <c r="AI4352" s="63"/>
      <c r="AJ4352" s="63"/>
      <c r="AK4352" s="63"/>
      <c r="AL4352" s="63"/>
      <c r="AM4352" s="63"/>
      <c r="AN4352" s="63"/>
      <c r="AO4352" s="63"/>
      <c r="AP4352" s="63"/>
      <c r="AQ4352" s="63"/>
      <c r="AR4352" s="63"/>
      <c r="AS4352" s="63"/>
      <c r="AT4352" s="63"/>
      <c r="AU4352" s="63"/>
      <c r="AV4352" s="63"/>
      <c r="AW4352" s="63"/>
      <c r="AX4352" s="63"/>
      <c r="AY4352" s="63"/>
      <c r="AZ4352" s="63"/>
      <c r="BA4352" s="63"/>
      <c r="BB4352" s="63"/>
      <c r="BC4352" s="63"/>
      <c r="BD4352" s="63"/>
      <c r="BE4352" s="63"/>
      <c r="BF4352" s="63"/>
      <c r="BG4352" s="63"/>
      <c r="BH4352" s="63"/>
      <c r="BI4352" s="63"/>
      <c r="BJ4352" s="63"/>
      <c r="BK4352" s="63"/>
      <c r="BL4352" s="63"/>
      <c r="BM4352" s="63"/>
      <c r="BN4352" s="63"/>
      <c r="BO4352" s="63"/>
      <c r="BP4352" s="63"/>
      <c r="BQ4352" s="63"/>
      <c r="BR4352" s="63"/>
      <c r="BS4352" s="63"/>
      <c r="BT4352" s="63"/>
      <c r="BU4352" s="63"/>
      <c r="BV4352" s="63"/>
      <c r="BW4352" s="63"/>
      <c r="BX4352" s="63"/>
      <c r="BY4352" s="63"/>
      <c r="BZ4352" s="63"/>
      <c r="CA4352" s="63"/>
      <c r="CB4352" s="63"/>
      <c r="CC4352" s="63"/>
      <c r="CD4352" s="63"/>
      <c r="CE4352" s="63"/>
      <c r="CF4352" s="63"/>
      <c r="CG4352" s="63"/>
      <c r="CH4352" s="63"/>
      <c r="CI4352" s="63"/>
      <c r="CJ4352" s="63"/>
      <c r="CK4352" s="63"/>
      <c r="CL4352" s="63"/>
      <c r="CM4352" s="63"/>
      <c r="CN4352" s="63"/>
      <c r="CO4352" s="63"/>
      <c r="CP4352" s="63"/>
      <c r="CR4352" s="227"/>
      <c r="CS4352" s="74"/>
    </row>
    <row r="4353" spans="1:97" s="72" customFormat="1" ht="75.75" customHeight="1">
      <c r="A4353" s="63"/>
      <c r="B4353" s="63"/>
      <c r="C4353" s="63"/>
      <c r="D4353" s="63"/>
      <c r="E4353" s="63"/>
      <c r="F4353" s="63"/>
      <c r="G4353" s="63"/>
      <c r="H4353" s="63"/>
      <c r="I4353" s="63"/>
      <c r="J4353" s="63"/>
      <c r="K4353" s="63"/>
      <c r="L4353" s="63"/>
      <c r="M4353" s="63"/>
      <c r="N4353" s="63"/>
      <c r="O4353" s="63"/>
      <c r="P4353" s="63"/>
      <c r="Q4353" s="63"/>
      <c r="R4353" s="63"/>
      <c r="S4353" s="63"/>
      <c r="T4353" s="63"/>
      <c r="U4353" s="63"/>
      <c r="V4353" s="63"/>
      <c r="W4353" s="63"/>
      <c r="X4353" s="63"/>
      <c r="Y4353" s="63"/>
      <c r="Z4353" s="63"/>
      <c r="AA4353" s="63"/>
      <c r="AB4353" s="63"/>
      <c r="AC4353" s="63"/>
      <c r="AD4353" s="63"/>
      <c r="AE4353" s="63"/>
      <c r="AF4353" s="63"/>
      <c r="AG4353" s="63"/>
      <c r="AH4353" s="63"/>
      <c r="AI4353" s="63"/>
      <c r="AJ4353" s="63"/>
      <c r="AK4353" s="63"/>
      <c r="AL4353" s="63"/>
      <c r="AM4353" s="63"/>
      <c r="AN4353" s="63"/>
      <c r="AO4353" s="63"/>
      <c r="AP4353" s="63"/>
      <c r="AQ4353" s="63"/>
      <c r="AR4353" s="63"/>
      <c r="AS4353" s="63"/>
      <c r="AT4353" s="63"/>
      <c r="AU4353" s="63"/>
      <c r="AV4353" s="63"/>
      <c r="AW4353" s="63"/>
      <c r="AX4353" s="63"/>
      <c r="AY4353" s="63"/>
      <c r="AZ4353" s="63"/>
      <c r="BA4353" s="63"/>
      <c r="BB4353" s="63"/>
      <c r="BC4353" s="63"/>
      <c r="BD4353" s="63"/>
      <c r="BE4353" s="63"/>
      <c r="BF4353" s="63"/>
      <c r="BG4353" s="63"/>
      <c r="BH4353" s="63"/>
      <c r="BI4353" s="63"/>
      <c r="BJ4353" s="63"/>
      <c r="BK4353" s="63"/>
      <c r="BL4353" s="63"/>
      <c r="BM4353" s="63"/>
      <c r="BN4353" s="63"/>
      <c r="BO4353" s="63"/>
      <c r="BP4353" s="63"/>
      <c r="BQ4353" s="63"/>
      <c r="BR4353" s="63"/>
      <c r="BS4353" s="63"/>
      <c r="BT4353" s="63"/>
      <c r="BU4353" s="63"/>
      <c r="BV4353" s="63"/>
      <c r="BW4353" s="63"/>
      <c r="BX4353" s="63"/>
      <c r="BY4353" s="63"/>
      <c r="BZ4353" s="63"/>
      <c r="CA4353" s="63"/>
      <c r="CB4353" s="63"/>
      <c r="CC4353" s="63"/>
      <c r="CD4353" s="63"/>
      <c r="CE4353" s="63"/>
      <c r="CF4353" s="63"/>
      <c r="CG4353" s="63"/>
      <c r="CH4353" s="63"/>
      <c r="CI4353" s="63"/>
      <c r="CJ4353" s="63"/>
      <c r="CK4353" s="63"/>
      <c r="CL4353" s="63"/>
      <c r="CM4353" s="63"/>
      <c r="CN4353" s="63"/>
      <c r="CO4353" s="63"/>
      <c r="CP4353" s="63"/>
      <c r="CR4353" s="227"/>
      <c r="CS4353" s="74"/>
    </row>
    <row r="4354" spans="1:97" s="72" customFormat="1" ht="75.75" customHeight="1">
      <c r="A4354" s="63"/>
      <c r="B4354" s="63"/>
      <c r="C4354" s="63"/>
      <c r="D4354" s="63"/>
      <c r="E4354" s="63"/>
      <c r="F4354" s="63"/>
      <c r="G4354" s="63"/>
      <c r="H4354" s="63"/>
      <c r="I4354" s="63"/>
      <c r="J4354" s="63"/>
      <c r="K4354" s="63"/>
      <c r="L4354" s="63"/>
      <c r="M4354" s="63"/>
      <c r="N4354" s="63"/>
      <c r="O4354" s="63"/>
      <c r="P4354" s="63"/>
      <c r="Q4354" s="63"/>
      <c r="R4354" s="63"/>
      <c r="S4354" s="63"/>
      <c r="T4354" s="63"/>
      <c r="U4354" s="63"/>
      <c r="V4354" s="63"/>
      <c r="W4354" s="63"/>
      <c r="X4354" s="63"/>
      <c r="Y4354" s="63"/>
      <c r="Z4354" s="63"/>
      <c r="AA4354" s="63"/>
      <c r="AB4354" s="63"/>
      <c r="AC4354" s="63"/>
      <c r="AD4354" s="63"/>
      <c r="AE4354" s="63"/>
      <c r="AF4354" s="63"/>
      <c r="AG4354" s="63"/>
      <c r="AH4354" s="63"/>
      <c r="AI4354" s="63"/>
      <c r="AJ4354" s="63"/>
      <c r="AK4354" s="63"/>
      <c r="AL4354" s="63"/>
      <c r="AM4354" s="63"/>
      <c r="AN4354" s="63"/>
      <c r="AO4354" s="63"/>
      <c r="AP4354" s="63"/>
      <c r="AQ4354" s="63"/>
      <c r="AR4354" s="63"/>
      <c r="AS4354" s="63"/>
      <c r="AT4354" s="63"/>
      <c r="AU4354" s="63"/>
      <c r="AV4354" s="63"/>
      <c r="AW4354" s="63"/>
      <c r="AX4354" s="63"/>
      <c r="AY4354" s="63"/>
      <c r="AZ4354" s="63"/>
      <c r="BA4354" s="63"/>
      <c r="BB4354" s="63"/>
      <c r="BC4354" s="63"/>
      <c r="BD4354" s="63"/>
      <c r="BE4354" s="63"/>
      <c r="BF4354" s="63"/>
      <c r="BG4354" s="63"/>
      <c r="BH4354" s="63"/>
      <c r="BI4354" s="63"/>
      <c r="BJ4354" s="63"/>
      <c r="BK4354" s="63"/>
      <c r="BL4354" s="63"/>
      <c r="BM4354" s="63"/>
      <c r="BN4354" s="63"/>
      <c r="BO4354" s="63"/>
      <c r="BP4354" s="63"/>
      <c r="BQ4354" s="63"/>
      <c r="BR4354" s="63"/>
      <c r="BS4354" s="63"/>
      <c r="BT4354" s="63"/>
      <c r="BU4354" s="63"/>
      <c r="BV4354" s="63"/>
      <c r="BW4354" s="63"/>
      <c r="BX4354" s="63"/>
      <c r="BY4354" s="63"/>
      <c r="BZ4354" s="63"/>
      <c r="CA4354" s="63"/>
      <c r="CB4354" s="63"/>
      <c r="CC4354" s="63"/>
      <c r="CD4354" s="63"/>
      <c r="CE4354" s="63"/>
      <c r="CF4354" s="63"/>
      <c r="CG4354" s="63"/>
      <c r="CH4354" s="63"/>
      <c r="CI4354" s="63"/>
      <c r="CJ4354" s="63"/>
      <c r="CK4354" s="63"/>
      <c r="CL4354" s="63"/>
      <c r="CM4354" s="63"/>
      <c r="CN4354" s="63"/>
      <c r="CO4354" s="63"/>
      <c r="CP4354" s="63"/>
      <c r="CR4354" s="227"/>
      <c r="CS4354" s="74"/>
    </row>
    <row r="4355" spans="1:97" s="72" customFormat="1" ht="75.75" customHeight="1">
      <c r="A4355" s="63"/>
      <c r="B4355" s="63"/>
      <c r="C4355" s="63"/>
      <c r="D4355" s="63"/>
      <c r="E4355" s="63"/>
      <c r="F4355" s="63"/>
      <c r="G4355" s="63"/>
      <c r="H4355" s="63"/>
      <c r="I4355" s="63"/>
      <c r="J4355" s="63"/>
      <c r="K4355" s="63"/>
      <c r="L4355" s="63"/>
      <c r="M4355" s="63"/>
      <c r="N4355" s="63"/>
      <c r="O4355" s="63"/>
      <c r="P4355" s="63"/>
      <c r="Q4355" s="63"/>
      <c r="R4355" s="63"/>
      <c r="S4355" s="63"/>
      <c r="T4355" s="63"/>
      <c r="U4355" s="63"/>
      <c r="V4355" s="63"/>
      <c r="W4355" s="63"/>
      <c r="X4355" s="63"/>
      <c r="Y4355" s="63"/>
      <c r="Z4355" s="63"/>
      <c r="AA4355" s="63"/>
      <c r="AB4355" s="63"/>
      <c r="AC4355" s="63"/>
      <c r="AD4355" s="63"/>
      <c r="AE4355" s="63"/>
      <c r="AF4355" s="63"/>
      <c r="AG4355" s="63"/>
      <c r="AH4355" s="63"/>
      <c r="AI4355" s="63"/>
      <c r="AJ4355" s="63"/>
      <c r="AK4355" s="63"/>
      <c r="AL4355" s="63"/>
      <c r="AM4355" s="63"/>
      <c r="AN4355" s="63"/>
      <c r="AO4355" s="63"/>
      <c r="AP4355" s="63"/>
      <c r="AQ4355" s="63"/>
      <c r="AR4355" s="63"/>
      <c r="AS4355" s="63"/>
      <c r="AT4355" s="63"/>
      <c r="AU4355" s="63"/>
      <c r="AV4355" s="63"/>
      <c r="AW4355" s="63"/>
      <c r="AX4355" s="63"/>
      <c r="AY4355" s="63"/>
      <c r="AZ4355" s="63"/>
      <c r="BA4355" s="63"/>
      <c r="BB4355" s="63"/>
      <c r="BC4355" s="63"/>
      <c r="BD4355" s="63"/>
      <c r="BE4355" s="63"/>
      <c r="BF4355" s="63"/>
      <c r="BG4355" s="63"/>
      <c r="BH4355" s="63"/>
      <c r="BI4355" s="63"/>
      <c r="BJ4355" s="63"/>
      <c r="BK4355" s="63"/>
      <c r="BL4355" s="63"/>
      <c r="BM4355" s="63"/>
      <c r="BN4355" s="63"/>
      <c r="BO4355" s="63"/>
      <c r="BP4355" s="63"/>
      <c r="BQ4355" s="63"/>
      <c r="BR4355" s="63"/>
      <c r="BS4355" s="63"/>
      <c r="BT4355" s="63"/>
      <c r="BU4355" s="63"/>
      <c r="BV4355" s="63"/>
      <c r="BW4355" s="63"/>
      <c r="BX4355" s="63"/>
      <c r="BY4355" s="63"/>
      <c r="BZ4355" s="63"/>
      <c r="CA4355" s="63"/>
      <c r="CB4355" s="63"/>
      <c r="CC4355" s="63"/>
      <c r="CD4355" s="63"/>
      <c r="CE4355" s="63"/>
      <c r="CF4355" s="63"/>
      <c r="CG4355" s="63"/>
      <c r="CH4355" s="63"/>
      <c r="CI4355" s="63"/>
      <c r="CJ4355" s="63"/>
      <c r="CK4355" s="63"/>
      <c r="CL4355" s="63"/>
      <c r="CM4355" s="63"/>
      <c r="CN4355" s="63"/>
      <c r="CO4355" s="63"/>
      <c r="CP4355" s="63"/>
      <c r="CR4355" s="227"/>
      <c r="CS4355" s="74"/>
    </row>
    <row r="4356" spans="1:97" s="72" customFormat="1" ht="75.75" customHeight="1">
      <c r="A4356" s="63"/>
      <c r="B4356" s="63"/>
      <c r="C4356" s="63"/>
      <c r="D4356" s="63"/>
      <c r="E4356" s="63"/>
      <c r="F4356" s="63"/>
      <c r="G4356" s="63"/>
      <c r="H4356" s="63"/>
      <c r="I4356" s="63"/>
      <c r="J4356" s="63"/>
      <c r="K4356" s="63"/>
      <c r="L4356" s="63"/>
      <c r="M4356" s="63"/>
      <c r="N4356" s="63"/>
      <c r="O4356" s="63"/>
      <c r="P4356" s="63"/>
      <c r="Q4356" s="63"/>
      <c r="R4356" s="63"/>
      <c r="S4356" s="63"/>
      <c r="T4356" s="63"/>
      <c r="U4356" s="63"/>
      <c r="V4356" s="63"/>
      <c r="W4356" s="63"/>
      <c r="X4356" s="63"/>
      <c r="Y4356" s="63"/>
      <c r="Z4356" s="63"/>
      <c r="AA4356" s="63"/>
      <c r="AB4356" s="63"/>
      <c r="AC4356" s="63"/>
      <c r="AD4356" s="63"/>
      <c r="AE4356" s="63"/>
      <c r="AF4356" s="63"/>
      <c r="AG4356" s="63"/>
      <c r="AH4356" s="63"/>
      <c r="AI4356" s="63"/>
      <c r="AJ4356" s="63"/>
      <c r="AK4356" s="63"/>
      <c r="AL4356" s="63"/>
      <c r="AM4356" s="63"/>
      <c r="AN4356" s="63"/>
      <c r="AO4356" s="63"/>
      <c r="AP4356" s="63"/>
      <c r="AQ4356" s="63"/>
      <c r="AR4356" s="63"/>
      <c r="AS4356" s="63"/>
      <c r="AT4356" s="63"/>
      <c r="AU4356" s="63"/>
      <c r="AV4356" s="63"/>
      <c r="AW4356" s="63"/>
      <c r="AX4356" s="63"/>
      <c r="AY4356" s="63"/>
      <c r="AZ4356" s="63"/>
      <c r="BA4356" s="63"/>
      <c r="BB4356" s="63"/>
      <c r="BC4356" s="63"/>
      <c r="BD4356" s="63"/>
      <c r="BE4356" s="63"/>
      <c r="BF4356" s="63"/>
      <c r="BG4356" s="63"/>
      <c r="BH4356" s="63"/>
      <c r="BI4356" s="63"/>
      <c r="BJ4356" s="63"/>
      <c r="BK4356" s="63"/>
      <c r="BL4356" s="63"/>
      <c r="BM4356" s="63"/>
      <c r="BN4356" s="63"/>
      <c r="BO4356" s="63"/>
      <c r="BP4356" s="63"/>
      <c r="BQ4356" s="63"/>
      <c r="BR4356" s="63"/>
      <c r="BS4356" s="63"/>
      <c r="BT4356" s="63"/>
      <c r="BU4356" s="63"/>
      <c r="BV4356" s="63"/>
      <c r="BW4356" s="63"/>
      <c r="BX4356" s="63"/>
      <c r="BY4356" s="63"/>
      <c r="BZ4356" s="63"/>
      <c r="CA4356" s="63"/>
      <c r="CB4356" s="63"/>
      <c r="CC4356" s="63"/>
      <c r="CD4356" s="63"/>
      <c r="CE4356" s="63"/>
      <c r="CF4356" s="63"/>
      <c r="CG4356" s="63"/>
      <c r="CH4356" s="63"/>
      <c r="CI4356" s="63"/>
      <c r="CJ4356" s="63"/>
      <c r="CK4356" s="63"/>
      <c r="CL4356" s="63"/>
      <c r="CM4356" s="63"/>
      <c r="CN4356" s="63"/>
      <c r="CO4356" s="63"/>
      <c r="CP4356" s="63"/>
      <c r="CR4356" s="227"/>
      <c r="CS4356" s="74"/>
    </row>
    <row r="4357" spans="1:97" s="72" customFormat="1" ht="75.75" customHeight="1">
      <c r="A4357" s="63"/>
      <c r="B4357" s="63"/>
      <c r="C4357" s="63"/>
      <c r="D4357" s="63"/>
      <c r="E4357" s="63"/>
      <c r="F4357" s="63"/>
      <c r="G4357" s="63"/>
      <c r="H4357" s="63"/>
      <c r="I4357" s="63"/>
      <c r="J4357" s="63"/>
      <c r="K4357" s="63"/>
      <c r="L4357" s="63"/>
      <c r="M4357" s="63"/>
      <c r="N4357" s="63"/>
      <c r="O4357" s="63"/>
      <c r="P4357" s="63"/>
      <c r="Q4357" s="63"/>
      <c r="R4357" s="63"/>
      <c r="S4357" s="63"/>
      <c r="T4357" s="63"/>
      <c r="U4357" s="63"/>
      <c r="V4357" s="63"/>
      <c r="W4357" s="63"/>
      <c r="X4357" s="63"/>
      <c r="Y4357" s="63"/>
      <c r="Z4357" s="63"/>
      <c r="AA4357" s="63"/>
      <c r="AB4357" s="63"/>
      <c r="AC4357" s="63"/>
      <c r="AD4357" s="63"/>
      <c r="AE4357" s="63"/>
      <c r="AF4357" s="63"/>
      <c r="AG4357" s="63"/>
      <c r="AH4357" s="63"/>
      <c r="AI4357" s="63"/>
      <c r="AJ4357" s="63"/>
      <c r="AK4357" s="63"/>
      <c r="AL4357" s="63"/>
      <c r="AM4357" s="63"/>
      <c r="AN4357" s="63"/>
      <c r="AO4357" s="63"/>
      <c r="AP4357" s="63"/>
      <c r="AQ4357" s="63"/>
      <c r="AR4357" s="63"/>
      <c r="AS4357" s="63"/>
      <c r="AT4357" s="63"/>
      <c r="AU4357" s="63"/>
      <c r="AV4357" s="63"/>
      <c r="AW4357" s="63"/>
      <c r="AX4357" s="63"/>
      <c r="AY4357" s="63"/>
      <c r="AZ4357" s="63"/>
      <c r="BA4357" s="63"/>
      <c r="BB4357" s="63"/>
      <c r="BC4357" s="63"/>
      <c r="BD4357" s="63"/>
      <c r="BE4357" s="63"/>
      <c r="BF4357" s="63"/>
      <c r="BG4357" s="63"/>
      <c r="BH4357" s="63"/>
      <c r="BI4357" s="63"/>
      <c r="BJ4357" s="63"/>
      <c r="BK4357" s="63"/>
      <c r="BL4357" s="63"/>
      <c r="BM4357" s="63"/>
      <c r="BN4357" s="63"/>
      <c r="BO4357" s="63"/>
      <c r="BP4357" s="63"/>
      <c r="BQ4357" s="63"/>
      <c r="BR4357" s="63"/>
      <c r="BS4357" s="63"/>
      <c r="BT4357" s="63"/>
      <c r="BU4357" s="63"/>
      <c r="BV4357" s="63"/>
      <c r="BW4357" s="63"/>
      <c r="BX4357" s="63"/>
      <c r="BY4357" s="63"/>
      <c r="BZ4357" s="63"/>
      <c r="CA4357" s="63"/>
      <c r="CB4357" s="63"/>
      <c r="CC4357" s="63"/>
      <c r="CD4357" s="63"/>
      <c r="CE4357" s="63"/>
      <c r="CF4357" s="63"/>
      <c r="CG4357" s="63"/>
      <c r="CH4357" s="63"/>
      <c r="CI4357" s="63"/>
      <c r="CJ4357" s="63"/>
      <c r="CK4357" s="63"/>
      <c r="CL4357" s="63"/>
      <c r="CM4357" s="63"/>
      <c r="CN4357" s="63"/>
      <c r="CO4357" s="63"/>
      <c r="CP4357" s="63"/>
      <c r="CR4357" s="227"/>
      <c r="CS4357" s="74"/>
    </row>
    <row r="4358" spans="1:97" s="72" customFormat="1" ht="75.75" customHeight="1">
      <c r="A4358" s="63"/>
      <c r="B4358" s="63"/>
      <c r="C4358" s="63"/>
      <c r="D4358" s="63"/>
      <c r="E4358" s="63"/>
      <c r="F4358" s="63"/>
      <c r="G4358" s="63"/>
      <c r="H4358" s="63"/>
      <c r="I4358" s="63"/>
      <c r="J4358" s="63"/>
      <c r="K4358" s="63"/>
      <c r="L4358" s="63"/>
      <c r="M4358" s="63"/>
      <c r="N4358" s="63"/>
      <c r="O4358" s="63"/>
      <c r="P4358" s="63"/>
      <c r="Q4358" s="63"/>
      <c r="R4358" s="63"/>
      <c r="S4358" s="63"/>
      <c r="T4358" s="63"/>
      <c r="U4358" s="63"/>
      <c r="V4358" s="63"/>
      <c r="W4358" s="63"/>
      <c r="X4358" s="63"/>
      <c r="Y4358" s="63"/>
      <c r="Z4358" s="63"/>
      <c r="AA4358" s="63"/>
      <c r="AB4358" s="63"/>
      <c r="AC4358" s="63"/>
      <c r="AD4358" s="63"/>
      <c r="AE4358" s="63"/>
      <c r="AF4358" s="63"/>
      <c r="AG4358" s="63"/>
      <c r="AH4358" s="63"/>
      <c r="AI4358" s="63"/>
      <c r="AJ4358" s="63"/>
      <c r="AK4358" s="63"/>
      <c r="AL4358" s="63"/>
      <c r="AM4358" s="63"/>
      <c r="AN4358" s="63"/>
      <c r="AO4358" s="63"/>
      <c r="AP4358" s="63"/>
      <c r="AQ4358" s="63"/>
      <c r="AR4358" s="63"/>
      <c r="AS4358" s="63"/>
      <c r="AT4358" s="63"/>
      <c r="AU4358" s="63"/>
      <c r="AV4358" s="63"/>
      <c r="AW4358" s="63"/>
      <c r="AX4358" s="63"/>
      <c r="AY4358" s="63"/>
      <c r="AZ4358" s="63"/>
      <c r="BA4358" s="63"/>
      <c r="BB4358" s="63"/>
      <c r="BC4358" s="63"/>
      <c r="BD4358" s="63"/>
      <c r="BE4358" s="63"/>
      <c r="BF4358" s="63"/>
      <c r="BG4358" s="63"/>
      <c r="BH4358" s="63"/>
      <c r="BI4358" s="63"/>
      <c r="BJ4358" s="63"/>
      <c r="BK4358" s="63"/>
      <c r="BL4358" s="63"/>
      <c r="BM4358" s="63"/>
      <c r="BN4358" s="63"/>
      <c r="BO4358" s="63"/>
      <c r="BP4358" s="63"/>
      <c r="BQ4358" s="63"/>
      <c r="BR4358" s="63"/>
      <c r="BS4358" s="63"/>
      <c r="BT4358" s="63"/>
      <c r="BU4358" s="63"/>
      <c r="BV4358" s="63"/>
      <c r="BW4358" s="63"/>
      <c r="BX4358" s="63"/>
      <c r="BY4358" s="63"/>
      <c r="BZ4358" s="63"/>
      <c r="CA4358" s="63"/>
      <c r="CB4358" s="63"/>
      <c r="CC4358" s="63"/>
      <c r="CD4358" s="63"/>
      <c r="CE4358" s="63"/>
      <c r="CF4358" s="63"/>
      <c r="CG4358" s="63"/>
      <c r="CH4358" s="63"/>
      <c r="CI4358" s="63"/>
      <c r="CJ4358" s="63"/>
      <c r="CK4358" s="63"/>
      <c r="CL4358" s="63"/>
      <c r="CM4358" s="63"/>
      <c r="CN4358" s="63"/>
      <c r="CO4358" s="63"/>
      <c r="CP4358" s="63"/>
      <c r="CR4358" s="227"/>
      <c r="CS4358" s="74"/>
    </row>
    <row r="4359" spans="1:97" s="72" customFormat="1" ht="75.75" customHeight="1">
      <c r="A4359" s="63"/>
      <c r="B4359" s="63"/>
      <c r="C4359" s="63"/>
      <c r="D4359" s="63"/>
      <c r="E4359" s="63"/>
      <c r="F4359" s="63"/>
      <c r="G4359" s="63"/>
      <c r="H4359" s="63"/>
      <c r="I4359" s="63"/>
      <c r="J4359" s="63"/>
      <c r="K4359" s="63"/>
      <c r="L4359" s="63"/>
      <c r="M4359" s="63"/>
      <c r="N4359" s="63"/>
      <c r="O4359" s="63"/>
      <c r="P4359" s="63"/>
      <c r="Q4359" s="63"/>
      <c r="R4359" s="63"/>
      <c r="S4359" s="63"/>
      <c r="T4359" s="63"/>
      <c r="U4359" s="63"/>
      <c r="V4359" s="63"/>
      <c r="W4359" s="63"/>
      <c r="X4359" s="63"/>
      <c r="Y4359" s="63"/>
      <c r="Z4359" s="63"/>
      <c r="AA4359" s="63"/>
      <c r="AB4359" s="63"/>
      <c r="AC4359" s="63"/>
      <c r="AD4359" s="63"/>
      <c r="AE4359" s="63"/>
      <c r="AF4359" s="63"/>
      <c r="AG4359" s="63"/>
      <c r="AH4359" s="63"/>
      <c r="AI4359" s="63"/>
      <c r="AJ4359" s="63"/>
      <c r="AK4359" s="63"/>
      <c r="AL4359" s="63"/>
      <c r="AM4359" s="63"/>
      <c r="AN4359" s="63"/>
      <c r="AO4359" s="63"/>
      <c r="AP4359" s="63"/>
      <c r="AQ4359" s="63"/>
      <c r="AR4359" s="63"/>
      <c r="AS4359" s="63"/>
      <c r="AT4359" s="63"/>
      <c r="AU4359" s="63"/>
      <c r="AV4359" s="63"/>
      <c r="AW4359" s="63"/>
      <c r="AX4359" s="63"/>
      <c r="AY4359" s="63"/>
      <c r="AZ4359" s="63"/>
      <c r="BA4359" s="63"/>
      <c r="BB4359" s="63"/>
      <c r="BC4359" s="63"/>
      <c r="BD4359" s="63"/>
      <c r="BE4359" s="63"/>
      <c r="BF4359" s="63"/>
      <c r="BG4359" s="63"/>
      <c r="BH4359" s="63"/>
      <c r="BI4359" s="63"/>
      <c r="BJ4359" s="63"/>
      <c r="BK4359" s="63"/>
      <c r="BL4359" s="63"/>
      <c r="BM4359" s="63"/>
      <c r="BN4359" s="63"/>
      <c r="BO4359" s="63"/>
      <c r="BP4359" s="63"/>
      <c r="BQ4359" s="63"/>
      <c r="BR4359" s="63"/>
      <c r="BS4359" s="63"/>
      <c r="BT4359" s="63"/>
      <c r="BU4359" s="63"/>
      <c r="BV4359" s="63"/>
      <c r="BW4359" s="63"/>
      <c r="BX4359" s="63"/>
      <c r="BY4359" s="63"/>
      <c r="BZ4359" s="63"/>
      <c r="CA4359" s="63"/>
      <c r="CB4359" s="63"/>
      <c r="CC4359" s="63"/>
      <c r="CD4359" s="63"/>
      <c r="CE4359" s="63"/>
      <c r="CF4359" s="63"/>
      <c r="CG4359" s="63"/>
      <c r="CH4359" s="63"/>
      <c r="CI4359" s="63"/>
      <c r="CJ4359" s="63"/>
      <c r="CK4359" s="63"/>
      <c r="CL4359" s="63"/>
      <c r="CM4359" s="63"/>
      <c r="CN4359" s="63"/>
      <c r="CO4359" s="63"/>
      <c r="CP4359" s="63"/>
      <c r="CR4359" s="227"/>
      <c r="CS4359" s="74"/>
    </row>
    <row r="4360" spans="1:97" s="72" customFormat="1" ht="75.75" customHeight="1">
      <c r="A4360" s="63"/>
      <c r="B4360" s="63"/>
      <c r="C4360" s="63"/>
      <c r="D4360" s="63"/>
      <c r="E4360" s="63"/>
      <c r="F4360" s="63"/>
      <c r="G4360" s="63"/>
      <c r="H4360" s="63"/>
      <c r="I4360" s="63"/>
      <c r="J4360" s="63"/>
      <c r="K4360" s="63"/>
      <c r="L4360" s="63"/>
      <c r="M4360" s="63"/>
      <c r="N4360" s="63"/>
      <c r="O4360" s="63"/>
      <c r="P4360" s="63"/>
      <c r="Q4360" s="63"/>
      <c r="R4360" s="63"/>
      <c r="S4360" s="63"/>
      <c r="T4360" s="63"/>
      <c r="U4360" s="63"/>
      <c r="V4360" s="63"/>
      <c r="W4360" s="63"/>
      <c r="X4360" s="63"/>
      <c r="Y4360" s="63"/>
      <c r="Z4360" s="63"/>
      <c r="AA4360" s="63"/>
      <c r="AB4360" s="63"/>
      <c r="AC4360" s="63"/>
      <c r="AD4360" s="63"/>
      <c r="AE4360" s="63"/>
      <c r="AF4360" s="63"/>
      <c r="AG4360" s="63"/>
      <c r="AH4360" s="63"/>
      <c r="AI4360" s="63"/>
      <c r="AJ4360" s="63"/>
      <c r="AK4360" s="63"/>
      <c r="AL4360" s="63"/>
      <c r="AM4360" s="63"/>
      <c r="AN4360" s="63"/>
      <c r="AO4360" s="63"/>
      <c r="AP4360" s="63"/>
      <c r="AQ4360" s="63"/>
      <c r="AR4360" s="63"/>
      <c r="AS4360" s="63"/>
      <c r="AT4360" s="63"/>
      <c r="AU4360" s="63"/>
      <c r="AV4360" s="63"/>
      <c r="AW4360" s="63"/>
      <c r="AX4360" s="63"/>
      <c r="AY4360" s="63"/>
      <c r="AZ4360" s="63"/>
      <c r="BA4360" s="63"/>
      <c r="BB4360" s="63"/>
      <c r="BC4360" s="63"/>
      <c r="BD4360" s="63"/>
      <c r="BE4360" s="63"/>
      <c r="BF4360" s="63"/>
      <c r="BG4360" s="63"/>
      <c r="BH4360" s="63"/>
      <c r="BI4360" s="63"/>
      <c r="BJ4360" s="63"/>
      <c r="BK4360" s="63"/>
      <c r="BL4360" s="63"/>
      <c r="BM4360" s="63"/>
      <c r="BN4360" s="63"/>
      <c r="BO4360" s="63"/>
      <c r="BP4360" s="63"/>
      <c r="BQ4360" s="63"/>
      <c r="BR4360" s="63"/>
      <c r="BS4360" s="63"/>
      <c r="BT4360" s="63"/>
      <c r="BU4360" s="63"/>
      <c r="BV4360" s="63"/>
      <c r="BW4360" s="63"/>
      <c r="BX4360" s="63"/>
      <c r="BY4360" s="63"/>
      <c r="BZ4360" s="63"/>
      <c r="CA4360" s="63"/>
      <c r="CB4360" s="63"/>
      <c r="CC4360" s="63"/>
      <c r="CD4360" s="63"/>
      <c r="CE4360" s="63"/>
      <c r="CF4360" s="63"/>
      <c r="CG4360" s="63"/>
      <c r="CH4360" s="63"/>
      <c r="CI4360" s="63"/>
      <c r="CJ4360" s="63"/>
      <c r="CK4360" s="63"/>
      <c r="CL4360" s="63"/>
      <c r="CM4360" s="63"/>
      <c r="CN4360" s="63"/>
      <c r="CO4360" s="63"/>
      <c r="CP4360" s="63"/>
      <c r="CR4360" s="227"/>
      <c r="CS4360" s="74"/>
    </row>
    <row r="4361" spans="1:97" s="72" customFormat="1" ht="75.75" customHeight="1">
      <c r="A4361" s="63"/>
      <c r="B4361" s="63"/>
      <c r="C4361" s="63"/>
      <c r="D4361" s="63"/>
      <c r="E4361" s="63"/>
      <c r="F4361" s="63"/>
      <c r="G4361" s="63"/>
      <c r="H4361" s="63"/>
      <c r="I4361" s="63"/>
      <c r="J4361" s="63"/>
      <c r="K4361" s="63"/>
      <c r="L4361" s="63"/>
      <c r="M4361" s="63"/>
      <c r="N4361" s="63"/>
      <c r="O4361" s="63"/>
      <c r="P4361" s="63"/>
      <c r="Q4361" s="63"/>
      <c r="R4361" s="63"/>
      <c r="S4361" s="63"/>
      <c r="T4361" s="63"/>
      <c r="U4361" s="63"/>
      <c r="V4361" s="63"/>
      <c r="W4361" s="63"/>
      <c r="X4361" s="63"/>
      <c r="Y4361" s="63"/>
      <c r="Z4361" s="63"/>
      <c r="AA4361" s="63"/>
      <c r="AB4361" s="63"/>
      <c r="AC4361" s="63"/>
      <c r="AD4361" s="63"/>
      <c r="AE4361" s="63"/>
      <c r="AF4361" s="63"/>
      <c r="AG4361" s="63"/>
      <c r="AH4361" s="63"/>
      <c r="AI4361" s="63"/>
      <c r="AJ4361" s="63"/>
      <c r="AK4361" s="63"/>
      <c r="AL4361" s="63"/>
      <c r="AM4361" s="63"/>
      <c r="AN4361" s="63"/>
      <c r="AO4361" s="63"/>
      <c r="AP4361" s="63"/>
      <c r="AQ4361" s="63"/>
      <c r="AR4361" s="63"/>
      <c r="AS4361" s="63"/>
      <c r="AT4361" s="63"/>
      <c r="AU4361" s="63"/>
      <c r="AV4361" s="63"/>
      <c r="AW4361" s="63"/>
      <c r="AX4361" s="63"/>
      <c r="AY4361" s="63"/>
      <c r="AZ4361" s="63"/>
      <c r="BA4361" s="63"/>
      <c r="BB4361" s="63"/>
      <c r="BC4361" s="63"/>
      <c r="BD4361" s="63"/>
      <c r="BE4361" s="63"/>
      <c r="BF4361" s="63"/>
      <c r="BG4361" s="63"/>
      <c r="BH4361" s="63"/>
      <c r="BI4361" s="63"/>
      <c r="BJ4361" s="63"/>
      <c r="BK4361" s="63"/>
      <c r="BL4361" s="63"/>
      <c r="BM4361" s="63"/>
      <c r="BN4361" s="63"/>
      <c r="BO4361" s="63"/>
      <c r="BP4361" s="63"/>
      <c r="BQ4361" s="63"/>
      <c r="BR4361" s="63"/>
      <c r="BS4361" s="63"/>
      <c r="BT4361" s="63"/>
      <c r="BU4361" s="63"/>
      <c r="BV4361" s="63"/>
      <c r="BW4361" s="63"/>
      <c r="BX4361" s="63"/>
      <c r="BY4361" s="63"/>
      <c r="BZ4361" s="63"/>
      <c r="CA4361" s="63"/>
      <c r="CB4361" s="63"/>
      <c r="CC4361" s="63"/>
      <c r="CD4361" s="63"/>
      <c r="CE4361" s="63"/>
      <c r="CF4361" s="63"/>
      <c r="CG4361" s="63"/>
      <c r="CH4361" s="63"/>
      <c r="CI4361" s="63"/>
      <c r="CJ4361" s="63"/>
      <c r="CK4361" s="63"/>
      <c r="CL4361" s="63"/>
      <c r="CM4361" s="63"/>
      <c r="CN4361" s="63"/>
      <c r="CO4361" s="63"/>
      <c r="CP4361" s="63"/>
      <c r="CR4361" s="227"/>
      <c r="CS4361" s="74"/>
    </row>
    <row r="4362" spans="1:97" s="72" customFormat="1" ht="75.75" customHeight="1">
      <c r="A4362" s="63"/>
      <c r="B4362" s="63"/>
      <c r="C4362" s="63"/>
      <c r="D4362" s="63"/>
      <c r="E4362" s="63"/>
      <c r="F4362" s="63"/>
      <c r="G4362" s="63"/>
      <c r="H4362" s="63"/>
      <c r="I4362" s="63"/>
      <c r="J4362" s="63"/>
      <c r="K4362" s="63"/>
      <c r="L4362" s="63"/>
      <c r="M4362" s="63"/>
      <c r="N4362" s="63"/>
      <c r="O4362" s="63"/>
      <c r="P4362" s="63"/>
      <c r="Q4362" s="63"/>
      <c r="R4362" s="63"/>
      <c r="S4362" s="63"/>
      <c r="T4362" s="63"/>
      <c r="U4362" s="63"/>
      <c r="V4362" s="63"/>
      <c r="W4362" s="63"/>
      <c r="X4362" s="63"/>
      <c r="Y4362" s="63"/>
      <c r="Z4362" s="63"/>
      <c r="AA4362" s="63"/>
      <c r="AB4362" s="63"/>
      <c r="AC4362" s="63"/>
      <c r="AD4362" s="63"/>
      <c r="AE4362" s="63"/>
      <c r="AF4362" s="63"/>
      <c r="AG4362" s="63"/>
      <c r="AH4362" s="63"/>
      <c r="AI4362" s="63"/>
      <c r="AJ4362" s="63"/>
      <c r="AK4362" s="63"/>
      <c r="AL4362" s="63"/>
      <c r="AM4362" s="63"/>
      <c r="AN4362" s="63"/>
      <c r="AO4362" s="63"/>
      <c r="AP4362" s="63"/>
      <c r="AQ4362" s="63"/>
      <c r="AR4362" s="63"/>
      <c r="AS4362" s="63"/>
      <c r="AT4362" s="63"/>
      <c r="AU4362" s="63"/>
      <c r="AV4362" s="63"/>
      <c r="AW4362" s="63"/>
      <c r="AX4362" s="63"/>
      <c r="AY4362" s="63"/>
      <c r="AZ4362" s="63"/>
      <c r="BA4362" s="63"/>
      <c r="BB4362" s="63"/>
      <c r="BC4362" s="63"/>
      <c r="BD4362" s="63"/>
      <c r="BE4362" s="63"/>
      <c r="BF4362" s="63"/>
      <c r="BG4362" s="63"/>
      <c r="BH4362" s="63"/>
      <c r="BI4362" s="63"/>
      <c r="BJ4362" s="63"/>
      <c r="BK4362" s="63"/>
      <c r="BL4362" s="63"/>
      <c r="BM4362" s="63"/>
      <c r="BN4362" s="63"/>
      <c r="BO4362" s="63"/>
      <c r="BP4362" s="63"/>
      <c r="BQ4362" s="63"/>
      <c r="BR4362" s="63"/>
      <c r="BS4362" s="63"/>
      <c r="BT4362" s="63"/>
      <c r="BU4362" s="63"/>
      <c r="BV4362" s="63"/>
      <c r="BW4362" s="63"/>
      <c r="BX4362" s="63"/>
      <c r="BY4362" s="63"/>
      <c r="BZ4362" s="63"/>
      <c r="CA4362" s="63"/>
      <c r="CB4362" s="63"/>
      <c r="CC4362" s="63"/>
      <c r="CD4362" s="63"/>
      <c r="CE4362" s="63"/>
      <c r="CF4362" s="63"/>
      <c r="CG4362" s="63"/>
      <c r="CH4362" s="63"/>
      <c r="CI4362" s="63"/>
      <c r="CJ4362" s="63"/>
      <c r="CK4362" s="63"/>
      <c r="CL4362" s="63"/>
      <c r="CM4362" s="63"/>
      <c r="CN4362" s="63"/>
      <c r="CO4362" s="63"/>
      <c r="CP4362" s="63"/>
      <c r="CR4362" s="227"/>
      <c r="CS4362" s="74"/>
    </row>
    <row r="4363" spans="1:97" s="72" customFormat="1" ht="75.75" customHeight="1">
      <c r="A4363" s="63"/>
      <c r="B4363" s="63"/>
      <c r="C4363" s="63"/>
      <c r="D4363" s="63"/>
      <c r="E4363" s="63"/>
      <c r="F4363" s="63"/>
      <c r="G4363" s="63"/>
      <c r="H4363" s="63"/>
      <c r="I4363" s="63"/>
      <c r="J4363" s="63"/>
      <c r="K4363" s="63"/>
      <c r="L4363" s="63"/>
      <c r="M4363" s="63"/>
      <c r="N4363" s="63"/>
      <c r="O4363" s="63"/>
      <c r="P4363" s="63"/>
      <c r="Q4363" s="63"/>
      <c r="R4363" s="63"/>
      <c r="S4363" s="63"/>
      <c r="T4363" s="63"/>
      <c r="U4363" s="63"/>
      <c r="V4363" s="63"/>
      <c r="W4363" s="63"/>
      <c r="X4363" s="63"/>
      <c r="Y4363" s="63"/>
      <c r="Z4363" s="63"/>
      <c r="AA4363" s="63"/>
      <c r="AB4363" s="63"/>
      <c r="AC4363" s="63"/>
      <c r="AD4363" s="63"/>
      <c r="AE4363" s="63"/>
      <c r="AF4363" s="63"/>
      <c r="AG4363" s="63"/>
      <c r="AH4363" s="63"/>
      <c r="AI4363" s="63"/>
      <c r="AJ4363" s="63"/>
      <c r="AK4363" s="63"/>
      <c r="AL4363" s="63"/>
      <c r="AM4363" s="63"/>
      <c r="AN4363" s="63"/>
      <c r="AO4363" s="63"/>
      <c r="AP4363" s="63"/>
      <c r="AQ4363" s="63"/>
      <c r="AR4363" s="63"/>
      <c r="AS4363" s="63"/>
      <c r="AT4363" s="63"/>
      <c r="AU4363" s="63"/>
      <c r="AV4363" s="63"/>
      <c r="AW4363" s="63"/>
      <c r="AX4363" s="63"/>
      <c r="AY4363" s="63"/>
      <c r="AZ4363" s="63"/>
      <c r="BA4363" s="63"/>
      <c r="BB4363" s="63"/>
      <c r="BC4363" s="63"/>
      <c r="BD4363" s="63"/>
      <c r="BE4363" s="63"/>
      <c r="BF4363" s="63"/>
      <c r="BG4363" s="63"/>
      <c r="BH4363" s="63"/>
      <c r="BI4363" s="63"/>
      <c r="BJ4363" s="63"/>
      <c r="BK4363" s="63"/>
      <c r="BL4363" s="63"/>
      <c r="BM4363" s="63"/>
      <c r="BN4363" s="63"/>
      <c r="BO4363" s="63"/>
      <c r="BP4363" s="63"/>
      <c r="BQ4363" s="63"/>
      <c r="BR4363" s="63"/>
      <c r="BS4363" s="63"/>
      <c r="BT4363" s="63"/>
      <c r="BU4363" s="63"/>
      <c r="BV4363" s="63"/>
      <c r="BW4363" s="63"/>
      <c r="BX4363" s="63"/>
      <c r="BY4363" s="63"/>
      <c r="BZ4363" s="63"/>
      <c r="CA4363" s="63"/>
      <c r="CB4363" s="63"/>
      <c r="CC4363" s="63"/>
      <c r="CD4363" s="63"/>
      <c r="CE4363" s="63"/>
      <c r="CF4363" s="63"/>
      <c r="CG4363" s="63"/>
      <c r="CH4363" s="63"/>
      <c r="CI4363" s="63"/>
      <c r="CJ4363" s="63"/>
      <c r="CK4363" s="63"/>
      <c r="CL4363" s="63"/>
      <c r="CM4363" s="63"/>
      <c r="CN4363" s="63"/>
      <c r="CO4363" s="63"/>
      <c r="CP4363" s="63"/>
      <c r="CR4363" s="227"/>
      <c r="CS4363" s="74"/>
    </row>
    <row r="4364" spans="1:97" s="72" customFormat="1" ht="75.75" customHeight="1">
      <c r="A4364" s="63"/>
      <c r="B4364" s="63"/>
      <c r="C4364" s="63"/>
      <c r="D4364" s="63"/>
      <c r="E4364" s="63"/>
      <c r="F4364" s="63"/>
      <c r="G4364" s="63"/>
      <c r="H4364" s="63"/>
      <c r="I4364" s="63"/>
      <c r="J4364" s="63"/>
      <c r="K4364" s="63"/>
      <c r="L4364" s="63"/>
      <c r="M4364" s="63"/>
      <c r="N4364" s="63"/>
      <c r="O4364" s="63"/>
      <c r="P4364" s="63"/>
      <c r="Q4364" s="63"/>
      <c r="R4364" s="63"/>
      <c r="S4364" s="63"/>
      <c r="T4364" s="63"/>
      <c r="U4364" s="63"/>
      <c r="V4364" s="63"/>
      <c r="W4364" s="63"/>
      <c r="X4364" s="63"/>
      <c r="Y4364" s="63"/>
      <c r="Z4364" s="63"/>
      <c r="AA4364" s="63"/>
      <c r="AB4364" s="63"/>
      <c r="AC4364" s="63"/>
      <c r="AD4364" s="63"/>
      <c r="AE4364" s="63"/>
      <c r="AF4364" s="63"/>
      <c r="AG4364" s="63"/>
      <c r="AH4364" s="63"/>
      <c r="AI4364" s="63"/>
      <c r="AJ4364" s="63"/>
      <c r="AK4364" s="63"/>
      <c r="AL4364" s="63"/>
      <c r="AM4364" s="63"/>
      <c r="AN4364" s="63"/>
      <c r="AO4364" s="63"/>
      <c r="AP4364" s="63"/>
      <c r="AQ4364" s="63"/>
      <c r="AR4364" s="63"/>
      <c r="AS4364" s="63"/>
      <c r="AT4364" s="63"/>
      <c r="AU4364" s="63"/>
      <c r="AV4364" s="63"/>
      <c r="AW4364" s="63"/>
      <c r="AX4364" s="63"/>
      <c r="AY4364" s="63"/>
      <c r="AZ4364" s="63"/>
      <c r="BA4364" s="63"/>
      <c r="BB4364" s="63"/>
      <c r="BC4364" s="63"/>
      <c r="BD4364" s="63"/>
      <c r="BE4364" s="63"/>
      <c r="BF4364" s="63"/>
      <c r="BG4364" s="63"/>
      <c r="BH4364" s="63"/>
      <c r="BI4364" s="63"/>
      <c r="BJ4364" s="63"/>
      <c r="BK4364" s="63"/>
      <c r="BL4364" s="63"/>
      <c r="BM4364" s="63"/>
      <c r="BN4364" s="63"/>
      <c r="BO4364" s="63"/>
      <c r="BP4364" s="63"/>
      <c r="BQ4364" s="63"/>
      <c r="BR4364" s="63"/>
      <c r="BS4364" s="63"/>
      <c r="BT4364" s="63"/>
      <c r="BU4364" s="63"/>
      <c r="BV4364" s="63"/>
      <c r="BW4364" s="63"/>
      <c r="BX4364" s="63"/>
      <c r="BY4364" s="63"/>
      <c r="BZ4364" s="63"/>
      <c r="CA4364" s="63"/>
      <c r="CB4364" s="63"/>
      <c r="CC4364" s="63"/>
      <c r="CD4364" s="63"/>
      <c r="CE4364" s="63"/>
      <c r="CF4364" s="63"/>
      <c r="CG4364" s="63"/>
      <c r="CH4364" s="63"/>
      <c r="CI4364" s="63"/>
      <c r="CJ4364" s="63"/>
      <c r="CK4364" s="63"/>
      <c r="CL4364" s="63"/>
      <c r="CM4364" s="63"/>
      <c r="CN4364" s="63"/>
      <c r="CO4364" s="63"/>
      <c r="CP4364" s="63"/>
      <c r="CR4364" s="227"/>
      <c r="CS4364" s="74"/>
    </row>
    <row r="4365" spans="1:97" s="72" customFormat="1" ht="75.75" customHeight="1">
      <c r="A4365" s="63"/>
      <c r="B4365" s="63"/>
      <c r="C4365" s="63"/>
      <c r="D4365" s="63"/>
      <c r="E4365" s="63"/>
      <c r="F4365" s="63"/>
      <c r="G4365" s="63"/>
      <c r="H4365" s="63"/>
      <c r="I4365" s="63"/>
      <c r="J4365" s="63"/>
      <c r="K4365" s="63"/>
      <c r="L4365" s="63"/>
      <c r="M4365" s="63"/>
      <c r="N4365" s="63"/>
      <c r="O4365" s="63"/>
      <c r="P4365" s="63"/>
      <c r="Q4365" s="63"/>
      <c r="R4365" s="63"/>
      <c r="S4365" s="63"/>
      <c r="T4365" s="63"/>
      <c r="U4365" s="63"/>
      <c r="V4365" s="63"/>
      <c r="W4365" s="63"/>
      <c r="X4365" s="63"/>
      <c r="Y4365" s="63"/>
      <c r="Z4365" s="63"/>
      <c r="AA4365" s="63"/>
      <c r="AB4365" s="63"/>
      <c r="AC4365" s="63"/>
      <c r="AD4365" s="63"/>
      <c r="AE4365" s="63"/>
      <c r="AF4365" s="63"/>
      <c r="AG4365" s="63"/>
      <c r="AH4365" s="63"/>
      <c r="AI4365" s="63"/>
      <c r="AJ4365" s="63"/>
      <c r="AK4365" s="63"/>
      <c r="AL4365" s="63"/>
      <c r="AM4365" s="63"/>
      <c r="AN4365" s="63"/>
      <c r="AO4365" s="63"/>
      <c r="AP4365" s="63"/>
      <c r="AQ4365" s="63"/>
      <c r="AR4365" s="63"/>
      <c r="AS4365" s="63"/>
      <c r="AT4365" s="63"/>
      <c r="AU4365" s="63"/>
      <c r="AV4365" s="63"/>
      <c r="AW4365" s="63"/>
      <c r="AX4365" s="63"/>
      <c r="AY4365" s="63"/>
      <c r="AZ4365" s="63"/>
      <c r="BA4365" s="63"/>
      <c r="BB4365" s="63"/>
      <c r="BC4365" s="63"/>
      <c r="BD4365" s="63"/>
      <c r="BE4365" s="63"/>
      <c r="BF4365" s="63"/>
      <c r="BG4365" s="63"/>
      <c r="BH4365" s="63"/>
      <c r="BI4365" s="63"/>
      <c r="BJ4365" s="63"/>
      <c r="BK4365" s="63"/>
      <c r="BL4365" s="63"/>
      <c r="BM4365" s="63"/>
      <c r="BN4365" s="63"/>
      <c r="BO4365" s="63"/>
      <c r="BP4365" s="63"/>
      <c r="BQ4365" s="63"/>
      <c r="BR4365" s="63"/>
      <c r="BS4365" s="63"/>
      <c r="BT4365" s="63"/>
      <c r="BU4365" s="63"/>
      <c r="BV4365" s="63"/>
      <c r="BW4365" s="63"/>
      <c r="BX4365" s="63"/>
      <c r="BY4365" s="63"/>
      <c r="BZ4365" s="63"/>
      <c r="CA4365" s="63"/>
      <c r="CB4365" s="63"/>
      <c r="CC4365" s="63"/>
      <c r="CD4365" s="63"/>
      <c r="CE4365" s="63"/>
      <c r="CF4365" s="63"/>
      <c r="CG4365" s="63"/>
      <c r="CH4365" s="63"/>
      <c r="CI4365" s="63"/>
      <c r="CJ4365" s="63"/>
      <c r="CK4365" s="63"/>
      <c r="CL4365" s="63"/>
      <c r="CM4365" s="63"/>
      <c r="CN4365" s="63"/>
      <c r="CO4365" s="63"/>
      <c r="CP4365" s="63"/>
      <c r="CR4365" s="227"/>
      <c r="CS4365" s="74"/>
    </row>
    <row r="4366" spans="1:97" s="72" customFormat="1" ht="75.75" customHeight="1">
      <c r="A4366" s="63"/>
      <c r="B4366" s="63"/>
      <c r="C4366" s="63"/>
      <c r="D4366" s="63"/>
      <c r="E4366" s="63"/>
      <c r="F4366" s="63"/>
      <c r="G4366" s="63"/>
      <c r="H4366" s="63"/>
      <c r="I4366" s="63"/>
      <c r="J4366" s="63"/>
      <c r="K4366" s="63"/>
      <c r="L4366" s="63"/>
      <c r="M4366" s="63"/>
      <c r="N4366" s="63"/>
      <c r="O4366" s="63"/>
      <c r="P4366" s="63"/>
      <c r="Q4366" s="63"/>
      <c r="R4366" s="63"/>
      <c r="S4366" s="63"/>
      <c r="T4366" s="63"/>
      <c r="U4366" s="63"/>
      <c r="V4366" s="63"/>
      <c r="W4366" s="63"/>
      <c r="X4366" s="63"/>
      <c r="Y4366" s="63"/>
      <c r="Z4366" s="63"/>
      <c r="AA4366" s="63"/>
      <c r="AB4366" s="63"/>
      <c r="AC4366" s="63"/>
      <c r="AD4366" s="63"/>
      <c r="AE4366" s="63"/>
      <c r="AF4366" s="63"/>
      <c r="AG4366" s="63"/>
      <c r="AH4366" s="63"/>
      <c r="AI4366" s="63"/>
      <c r="AJ4366" s="63"/>
      <c r="AK4366" s="63"/>
      <c r="AL4366" s="63"/>
      <c r="AM4366" s="63"/>
      <c r="AN4366" s="63"/>
      <c r="AO4366" s="63"/>
      <c r="AP4366" s="63"/>
      <c r="AQ4366" s="63"/>
      <c r="AR4366" s="63"/>
      <c r="AS4366" s="63"/>
      <c r="AT4366" s="63"/>
      <c r="AU4366" s="63"/>
      <c r="AV4366" s="63"/>
      <c r="AW4366" s="63"/>
      <c r="AX4366" s="63"/>
      <c r="AY4366" s="63"/>
      <c r="AZ4366" s="63"/>
      <c r="BA4366" s="63"/>
      <c r="BB4366" s="63"/>
      <c r="BC4366" s="63"/>
      <c r="BD4366" s="63"/>
      <c r="BE4366" s="63"/>
      <c r="BF4366" s="63"/>
      <c r="BG4366" s="63"/>
      <c r="BH4366" s="63"/>
      <c r="BI4366" s="63"/>
      <c r="BJ4366" s="63"/>
      <c r="BK4366" s="63"/>
      <c r="BL4366" s="63"/>
      <c r="BM4366" s="63"/>
      <c r="BN4366" s="63"/>
      <c r="BO4366" s="63"/>
      <c r="BP4366" s="63"/>
      <c r="BQ4366" s="63"/>
      <c r="BR4366" s="63"/>
      <c r="BS4366" s="63"/>
      <c r="BT4366" s="63"/>
      <c r="BU4366" s="63"/>
      <c r="BV4366" s="63"/>
      <c r="BW4366" s="63"/>
      <c r="BX4366" s="63"/>
      <c r="BY4366" s="63"/>
      <c r="BZ4366" s="63"/>
      <c r="CA4366" s="63"/>
      <c r="CB4366" s="63"/>
      <c r="CC4366" s="63"/>
      <c r="CD4366" s="63"/>
      <c r="CE4366" s="63"/>
      <c r="CF4366" s="63"/>
      <c r="CG4366" s="63"/>
      <c r="CH4366" s="63"/>
      <c r="CI4366" s="63"/>
      <c r="CJ4366" s="63"/>
      <c r="CK4366" s="63"/>
      <c r="CL4366" s="63"/>
      <c r="CM4366" s="63"/>
      <c r="CN4366" s="63"/>
      <c r="CO4366" s="63"/>
      <c r="CP4366" s="63"/>
      <c r="CR4366" s="227"/>
      <c r="CS4366" s="74"/>
    </row>
    <row r="4367" spans="1:97" s="72" customFormat="1" ht="75.75" customHeight="1">
      <c r="A4367" s="63"/>
      <c r="B4367" s="63"/>
      <c r="C4367" s="63"/>
      <c r="D4367" s="63"/>
      <c r="E4367" s="63"/>
      <c r="F4367" s="63"/>
      <c r="G4367" s="63"/>
      <c r="H4367" s="63"/>
      <c r="I4367" s="63"/>
      <c r="J4367" s="63"/>
      <c r="K4367" s="63"/>
      <c r="L4367" s="63"/>
      <c r="M4367" s="63"/>
      <c r="N4367" s="63"/>
      <c r="O4367" s="63"/>
      <c r="P4367" s="63"/>
      <c r="Q4367" s="63"/>
      <c r="R4367" s="63"/>
      <c r="S4367" s="63"/>
      <c r="T4367" s="63"/>
      <c r="U4367" s="63"/>
      <c r="V4367" s="63"/>
      <c r="W4367" s="63"/>
      <c r="X4367" s="63"/>
      <c r="Y4367" s="63"/>
      <c r="Z4367" s="63"/>
      <c r="AA4367" s="63"/>
      <c r="AB4367" s="63"/>
      <c r="AC4367" s="63"/>
      <c r="AD4367" s="63"/>
      <c r="AE4367" s="63"/>
      <c r="AF4367" s="63"/>
      <c r="AG4367" s="63"/>
      <c r="AH4367" s="63"/>
      <c r="AI4367" s="63"/>
      <c r="AJ4367" s="63"/>
      <c r="AK4367" s="63"/>
      <c r="AL4367" s="63"/>
      <c r="AM4367" s="63"/>
      <c r="AN4367" s="63"/>
      <c r="AO4367" s="63"/>
      <c r="AP4367" s="63"/>
      <c r="AQ4367" s="63"/>
      <c r="AR4367" s="63"/>
      <c r="AS4367" s="63"/>
      <c r="AT4367" s="63"/>
      <c r="AU4367" s="63"/>
      <c r="AV4367" s="63"/>
      <c r="AW4367" s="63"/>
      <c r="AX4367" s="63"/>
      <c r="AY4367" s="63"/>
      <c r="AZ4367" s="63"/>
      <c r="BA4367" s="63"/>
      <c r="BB4367" s="63"/>
      <c r="BC4367" s="63"/>
      <c r="BD4367" s="63"/>
      <c r="BE4367" s="63"/>
      <c r="BF4367" s="63"/>
      <c r="BG4367" s="63"/>
      <c r="BH4367" s="63"/>
      <c r="BI4367" s="63"/>
      <c r="BJ4367" s="63"/>
      <c r="BK4367" s="63"/>
      <c r="BL4367" s="63"/>
      <c r="BM4367" s="63"/>
      <c r="BN4367" s="63"/>
      <c r="BO4367" s="63"/>
      <c r="BP4367" s="63"/>
      <c r="BQ4367" s="63"/>
      <c r="BR4367" s="63"/>
      <c r="BS4367" s="63"/>
      <c r="BT4367" s="63"/>
      <c r="BU4367" s="63"/>
      <c r="BV4367" s="63"/>
      <c r="BW4367" s="63"/>
      <c r="BX4367" s="63"/>
      <c r="BY4367" s="63"/>
      <c r="BZ4367" s="63"/>
      <c r="CA4367" s="63"/>
      <c r="CB4367" s="63"/>
      <c r="CC4367" s="63"/>
      <c r="CD4367" s="63"/>
      <c r="CE4367" s="63"/>
      <c r="CF4367" s="63"/>
      <c r="CG4367" s="63"/>
      <c r="CH4367" s="63"/>
      <c r="CI4367" s="63"/>
      <c r="CJ4367" s="63"/>
      <c r="CK4367" s="63"/>
      <c r="CL4367" s="63"/>
      <c r="CM4367" s="63"/>
      <c r="CN4367" s="63"/>
      <c r="CO4367" s="63"/>
      <c r="CP4367" s="63"/>
      <c r="CR4367" s="227"/>
      <c r="CS4367" s="74"/>
    </row>
    <row r="4368" spans="1:97" s="72" customFormat="1" ht="75.75" customHeight="1">
      <c r="A4368" s="63"/>
      <c r="B4368" s="63"/>
      <c r="C4368" s="63"/>
      <c r="D4368" s="63"/>
      <c r="E4368" s="63"/>
      <c r="F4368" s="63"/>
      <c r="G4368" s="63"/>
      <c r="H4368" s="63"/>
      <c r="I4368" s="63"/>
      <c r="J4368" s="63"/>
      <c r="K4368" s="63"/>
      <c r="L4368" s="63"/>
      <c r="M4368" s="63"/>
      <c r="N4368" s="63"/>
      <c r="O4368" s="63"/>
      <c r="P4368" s="63"/>
      <c r="Q4368" s="63"/>
      <c r="R4368" s="63"/>
      <c r="S4368" s="63"/>
      <c r="T4368" s="63"/>
      <c r="U4368" s="63"/>
      <c r="V4368" s="63"/>
      <c r="W4368" s="63"/>
      <c r="X4368" s="63"/>
      <c r="Y4368" s="63"/>
      <c r="Z4368" s="63"/>
      <c r="AA4368" s="63"/>
      <c r="AB4368" s="63"/>
      <c r="AC4368" s="63"/>
      <c r="AD4368" s="63"/>
      <c r="AE4368" s="63"/>
      <c r="AF4368" s="63"/>
      <c r="AG4368" s="63"/>
      <c r="AH4368" s="63"/>
      <c r="AI4368" s="63"/>
      <c r="AJ4368" s="63"/>
      <c r="AK4368" s="63"/>
      <c r="AL4368" s="63"/>
      <c r="AM4368" s="63"/>
      <c r="AN4368" s="63"/>
      <c r="AO4368" s="63"/>
      <c r="AP4368" s="63"/>
      <c r="AQ4368" s="63"/>
      <c r="AR4368" s="63"/>
      <c r="AS4368" s="63"/>
      <c r="AT4368" s="63"/>
      <c r="AU4368" s="63"/>
      <c r="AV4368" s="63"/>
      <c r="AW4368" s="63"/>
      <c r="AX4368" s="63"/>
      <c r="AY4368" s="63"/>
      <c r="AZ4368" s="63"/>
      <c r="BA4368" s="63"/>
      <c r="BB4368" s="63"/>
      <c r="BC4368" s="63"/>
      <c r="BD4368" s="63"/>
      <c r="BE4368" s="63"/>
      <c r="BF4368" s="63"/>
      <c r="BG4368" s="63"/>
      <c r="BH4368" s="63"/>
      <c r="BI4368" s="63"/>
      <c r="BJ4368" s="63"/>
      <c r="BK4368" s="63"/>
      <c r="BL4368" s="63"/>
      <c r="BM4368" s="63"/>
      <c r="BN4368" s="63"/>
      <c r="BO4368" s="63"/>
      <c r="BP4368" s="63"/>
      <c r="BQ4368" s="63"/>
      <c r="BR4368" s="63"/>
      <c r="BS4368" s="63"/>
      <c r="BT4368" s="63"/>
      <c r="BU4368" s="63"/>
      <c r="BV4368" s="63"/>
      <c r="BW4368" s="63"/>
      <c r="BX4368" s="63"/>
      <c r="BY4368" s="63"/>
      <c r="BZ4368" s="63"/>
      <c r="CA4368" s="63"/>
      <c r="CB4368" s="63"/>
      <c r="CC4368" s="63"/>
      <c r="CD4368" s="63"/>
      <c r="CE4368" s="63"/>
      <c r="CF4368" s="63"/>
      <c r="CG4368" s="63"/>
      <c r="CH4368" s="63"/>
      <c r="CI4368" s="63"/>
      <c r="CJ4368" s="63"/>
      <c r="CK4368" s="63"/>
      <c r="CL4368" s="63"/>
      <c r="CM4368" s="63"/>
      <c r="CN4368" s="63"/>
      <c r="CO4368" s="63"/>
      <c r="CP4368" s="63"/>
      <c r="CR4368" s="227"/>
      <c r="CS4368" s="74"/>
    </row>
    <row r="4369" spans="1:97" s="72" customFormat="1" ht="75.75" customHeight="1">
      <c r="A4369" s="63"/>
      <c r="B4369" s="63"/>
      <c r="C4369" s="63"/>
      <c r="D4369" s="63"/>
      <c r="E4369" s="63"/>
      <c r="F4369" s="63"/>
      <c r="G4369" s="63"/>
      <c r="H4369" s="63"/>
      <c r="I4369" s="63"/>
      <c r="J4369" s="63"/>
      <c r="K4369" s="63"/>
      <c r="L4369" s="63"/>
      <c r="M4369" s="63"/>
      <c r="N4369" s="63"/>
      <c r="O4369" s="63"/>
      <c r="P4369" s="63"/>
      <c r="Q4369" s="63"/>
      <c r="R4369" s="63"/>
      <c r="S4369" s="63"/>
      <c r="T4369" s="63"/>
      <c r="U4369" s="63"/>
      <c r="V4369" s="63"/>
      <c r="W4369" s="63"/>
      <c r="X4369" s="63"/>
      <c r="Y4369" s="63"/>
      <c r="Z4369" s="63"/>
      <c r="AA4369" s="63"/>
      <c r="AB4369" s="63"/>
      <c r="AC4369" s="63"/>
      <c r="AD4369" s="63"/>
      <c r="AE4369" s="63"/>
      <c r="AF4369" s="63"/>
      <c r="AG4369" s="63"/>
      <c r="AH4369" s="63"/>
      <c r="AI4369" s="63"/>
      <c r="AJ4369" s="63"/>
      <c r="AK4369" s="63"/>
      <c r="AL4369" s="63"/>
      <c r="AM4369" s="63"/>
      <c r="AN4369" s="63"/>
      <c r="AO4369" s="63"/>
      <c r="AP4369" s="63"/>
      <c r="AQ4369" s="63"/>
      <c r="AR4369" s="63"/>
      <c r="AS4369" s="63"/>
      <c r="AT4369" s="63"/>
      <c r="AU4369" s="63"/>
      <c r="AV4369" s="63"/>
      <c r="AW4369" s="63"/>
      <c r="AX4369" s="63"/>
      <c r="AY4369" s="63"/>
      <c r="AZ4369" s="63"/>
      <c r="BA4369" s="63"/>
      <c r="BB4369" s="63"/>
      <c r="BC4369" s="63"/>
      <c r="BD4369" s="63"/>
      <c r="BE4369" s="63"/>
      <c r="BF4369" s="63"/>
      <c r="BG4369" s="63"/>
      <c r="BH4369" s="63"/>
      <c r="BI4369" s="63"/>
      <c r="BJ4369" s="63"/>
      <c r="BK4369" s="63"/>
      <c r="BL4369" s="63"/>
      <c r="BM4369" s="63"/>
      <c r="BN4369" s="63"/>
      <c r="BO4369" s="63"/>
      <c r="BP4369" s="63"/>
      <c r="BQ4369" s="63"/>
      <c r="BR4369" s="63"/>
      <c r="BS4369" s="63"/>
      <c r="BT4369" s="63"/>
      <c r="BU4369" s="63"/>
      <c r="BV4369" s="63"/>
      <c r="BW4369" s="63"/>
      <c r="BX4369" s="63"/>
      <c r="BY4369" s="63"/>
      <c r="BZ4369" s="63"/>
      <c r="CA4369" s="63"/>
      <c r="CB4369" s="63"/>
      <c r="CC4369" s="63"/>
      <c r="CD4369" s="63"/>
      <c r="CE4369" s="63"/>
      <c r="CF4369" s="63"/>
      <c r="CG4369" s="63"/>
      <c r="CH4369" s="63"/>
      <c r="CI4369" s="63"/>
      <c r="CJ4369" s="63"/>
      <c r="CK4369" s="63"/>
      <c r="CL4369" s="63"/>
      <c r="CM4369" s="63"/>
      <c r="CN4369" s="63"/>
      <c r="CO4369" s="63"/>
      <c r="CP4369" s="63"/>
      <c r="CR4369" s="227"/>
      <c r="CS4369" s="74"/>
    </row>
    <row r="4370" spans="1:97" s="72" customFormat="1" ht="75.75" customHeight="1">
      <c r="A4370" s="63"/>
      <c r="B4370" s="63"/>
      <c r="C4370" s="63"/>
      <c r="D4370" s="63"/>
      <c r="E4370" s="63"/>
      <c r="F4370" s="63"/>
      <c r="G4370" s="63"/>
      <c r="H4370" s="63"/>
      <c r="I4370" s="63"/>
      <c r="J4370" s="63"/>
      <c r="K4370" s="63"/>
      <c r="L4370" s="63"/>
      <c r="M4370" s="63"/>
      <c r="N4370" s="63"/>
      <c r="O4370" s="63"/>
      <c r="P4370" s="63"/>
      <c r="Q4370" s="63"/>
      <c r="R4370" s="63"/>
      <c r="S4370" s="63"/>
      <c r="T4370" s="63"/>
      <c r="U4370" s="63"/>
      <c r="V4370" s="63"/>
      <c r="W4370" s="63"/>
      <c r="X4370" s="63"/>
      <c r="Y4370" s="63"/>
      <c r="Z4370" s="63"/>
      <c r="AA4370" s="63"/>
      <c r="AB4370" s="63"/>
      <c r="AC4370" s="63"/>
      <c r="AD4370" s="63"/>
      <c r="AE4370" s="63"/>
      <c r="AF4370" s="63"/>
      <c r="AG4370" s="63"/>
      <c r="AH4370" s="63"/>
      <c r="AI4370" s="63"/>
      <c r="AJ4370" s="63"/>
      <c r="AK4370" s="63"/>
      <c r="AL4370" s="63"/>
      <c r="AM4370" s="63"/>
      <c r="AN4370" s="63"/>
      <c r="AO4370" s="63"/>
      <c r="AP4370" s="63"/>
      <c r="AQ4370" s="63"/>
      <c r="AR4370" s="63"/>
      <c r="AS4370" s="63"/>
      <c r="AT4370" s="63"/>
      <c r="AU4370" s="63"/>
      <c r="AV4370" s="63"/>
      <c r="AW4370" s="63"/>
      <c r="AX4370" s="63"/>
      <c r="AY4370" s="63"/>
      <c r="AZ4370" s="63"/>
      <c r="BA4370" s="63"/>
      <c r="BB4370" s="63"/>
      <c r="BC4370" s="63"/>
      <c r="BD4370" s="63"/>
      <c r="BE4370" s="63"/>
      <c r="BF4370" s="63"/>
      <c r="BG4370" s="63"/>
      <c r="BH4370" s="63"/>
      <c r="BI4370" s="63"/>
      <c r="BJ4370" s="63"/>
      <c r="BK4370" s="63"/>
      <c r="BL4370" s="63"/>
      <c r="BM4370" s="63"/>
      <c r="BN4370" s="63"/>
      <c r="BO4370" s="63"/>
      <c r="BP4370" s="63"/>
      <c r="BQ4370" s="63"/>
      <c r="BR4370" s="63"/>
      <c r="BS4370" s="63"/>
      <c r="BT4370" s="63"/>
      <c r="BU4370" s="63"/>
      <c r="BV4370" s="63"/>
      <c r="BW4370" s="63"/>
      <c r="BX4370" s="63"/>
      <c r="BY4370" s="63"/>
      <c r="BZ4370" s="63"/>
      <c r="CA4370" s="63"/>
      <c r="CB4370" s="63"/>
      <c r="CC4370" s="63"/>
      <c r="CD4370" s="63"/>
      <c r="CE4370" s="63"/>
      <c r="CF4370" s="63"/>
      <c r="CG4370" s="63"/>
      <c r="CH4370" s="63"/>
      <c r="CI4370" s="63"/>
      <c r="CJ4370" s="63"/>
      <c r="CK4370" s="63"/>
      <c r="CL4370" s="63"/>
      <c r="CM4370" s="63"/>
      <c r="CN4370" s="63"/>
      <c r="CO4370" s="63"/>
      <c r="CP4370" s="63"/>
      <c r="CR4370" s="227"/>
      <c r="CS4370" s="74"/>
    </row>
    <row r="4371" spans="1:97" s="72" customFormat="1" ht="75.75" customHeight="1">
      <c r="A4371" s="63"/>
      <c r="B4371" s="63"/>
      <c r="C4371" s="63"/>
      <c r="D4371" s="63"/>
      <c r="E4371" s="63"/>
      <c r="F4371" s="63"/>
      <c r="G4371" s="63"/>
      <c r="H4371" s="63"/>
      <c r="I4371" s="63"/>
      <c r="J4371" s="63"/>
      <c r="K4371" s="63"/>
      <c r="L4371" s="63"/>
      <c r="M4371" s="63"/>
      <c r="N4371" s="63"/>
      <c r="O4371" s="63"/>
      <c r="P4371" s="63"/>
      <c r="Q4371" s="63"/>
      <c r="R4371" s="63"/>
      <c r="S4371" s="63"/>
      <c r="T4371" s="63"/>
      <c r="U4371" s="63"/>
      <c r="V4371" s="63"/>
      <c r="W4371" s="63"/>
      <c r="X4371" s="63"/>
      <c r="Y4371" s="63"/>
      <c r="Z4371" s="63"/>
      <c r="AA4371" s="63"/>
      <c r="AB4371" s="63"/>
      <c r="AC4371" s="63"/>
      <c r="AD4371" s="63"/>
      <c r="AE4371" s="63"/>
      <c r="AF4371" s="63"/>
      <c r="AG4371" s="63"/>
      <c r="AH4371" s="63"/>
      <c r="AI4371" s="63"/>
      <c r="AJ4371" s="63"/>
      <c r="AK4371" s="63"/>
      <c r="AL4371" s="63"/>
      <c r="AM4371" s="63"/>
      <c r="AN4371" s="63"/>
      <c r="AO4371" s="63"/>
      <c r="AP4371" s="63"/>
      <c r="AQ4371" s="63"/>
      <c r="AR4371" s="63"/>
      <c r="AS4371" s="63"/>
      <c r="AT4371" s="63"/>
      <c r="AU4371" s="63"/>
      <c r="AV4371" s="63"/>
      <c r="AW4371" s="63"/>
      <c r="AX4371" s="63"/>
      <c r="AY4371" s="63"/>
      <c r="AZ4371" s="63"/>
      <c r="BA4371" s="63"/>
      <c r="BB4371" s="63"/>
      <c r="BC4371" s="63"/>
      <c r="BD4371" s="63"/>
      <c r="BE4371" s="63"/>
      <c r="BF4371" s="63"/>
      <c r="BG4371" s="63"/>
      <c r="BH4371" s="63"/>
      <c r="BI4371" s="63"/>
      <c r="BJ4371" s="63"/>
      <c r="BK4371" s="63"/>
      <c r="BL4371" s="63"/>
      <c r="BM4371" s="63"/>
      <c r="BN4371" s="63"/>
      <c r="BO4371" s="63"/>
      <c r="BP4371" s="63"/>
      <c r="BQ4371" s="63"/>
      <c r="BR4371" s="63"/>
      <c r="BS4371" s="63"/>
      <c r="BT4371" s="63"/>
      <c r="BU4371" s="63"/>
      <c r="BV4371" s="63"/>
      <c r="BW4371" s="63"/>
      <c r="BX4371" s="63"/>
      <c r="BY4371" s="63"/>
      <c r="BZ4371" s="63"/>
      <c r="CA4371" s="63"/>
      <c r="CB4371" s="63"/>
      <c r="CC4371" s="63"/>
      <c r="CD4371" s="63"/>
      <c r="CE4371" s="63"/>
      <c r="CF4371" s="63"/>
      <c r="CG4371" s="63"/>
      <c r="CH4371" s="63"/>
      <c r="CI4371" s="63"/>
      <c r="CJ4371" s="63"/>
      <c r="CK4371" s="63"/>
      <c r="CL4371" s="63"/>
      <c r="CM4371" s="63"/>
      <c r="CN4371" s="63"/>
      <c r="CO4371" s="63"/>
      <c r="CP4371" s="63"/>
      <c r="CR4371" s="227"/>
      <c r="CS4371" s="74"/>
    </row>
    <row r="4372" spans="1:97" s="72" customFormat="1" ht="75.75" customHeight="1">
      <c r="A4372" s="63"/>
      <c r="B4372" s="63"/>
      <c r="C4372" s="63"/>
      <c r="D4372" s="63"/>
      <c r="E4372" s="63"/>
      <c r="F4372" s="63"/>
      <c r="G4372" s="63"/>
      <c r="H4372" s="63"/>
      <c r="I4372" s="63"/>
      <c r="J4372" s="63"/>
      <c r="K4372" s="63"/>
      <c r="L4372" s="63"/>
      <c r="M4372" s="63"/>
      <c r="N4372" s="63"/>
      <c r="O4372" s="63"/>
      <c r="P4372" s="63"/>
      <c r="Q4372" s="63"/>
      <c r="R4372" s="63"/>
      <c r="S4372" s="63"/>
      <c r="T4372" s="63"/>
      <c r="U4372" s="63"/>
      <c r="V4372" s="63"/>
      <c r="W4372" s="63"/>
      <c r="X4372" s="63"/>
      <c r="Y4372" s="63"/>
      <c r="Z4372" s="63"/>
      <c r="AA4372" s="63"/>
      <c r="AB4372" s="63"/>
      <c r="AC4372" s="63"/>
      <c r="AD4372" s="63"/>
      <c r="AE4372" s="63"/>
      <c r="AF4372" s="63"/>
      <c r="AG4372" s="63"/>
      <c r="AH4372" s="63"/>
      <c r="AI4372" s="63"/>
      <c r="AJ4372" s="63"/>
      <c r="AK4372" s="63"/>
      <c r="AL4372" s="63"/>
      <c r="AM4372" s="63"/>
      <c r="AN4372" s="63"/>
      <c r="AO4372" s="63"/>
      <c r="AP4372" s="63"/>
      <c r="AQ4372" s="63"/>
      <c r="AR4372" s="63"/>
      <c r="AS4372" s="63"/>
      <c r="AT4372" s="63"/>
      <c r="AU4372" s="63"/>
      <c r="AV4372" s="63"/>
      <c r="AW4372" s="63"/>
      <c r="AX4372" s="63"/>
      <c r="AY4372" s="63"/>
      <c r="AZ4372" s="63"/>
      <c r="BA4372" s="63"/>
      <c r="BB4372" s="63"/>
      <c r="BC4372" s="63"/>
      <c r="BD4372" s="63"/>
      <c r="BE4372" s="63"/>
      <c r="BF4372" s="63"/>
      <c r="BG4372" s="63"/>
      <c r="BH4372" s="63"/>
      <c r="BI4372" s="63"/>
      <c r="BJ4372" s="63"/>
      <c r="BK4372" s="63"/>
      <c r="BL4372" s="63"/>
      <c r="BM4372" s="63"/>
      <c r="BN4372" s="63"/>
      <c r="BO4372" s="63"/>
      <c r="BP4372" s="63"/>
      <c r="BQ4372" s="63"/>
      <c r="BR4372" s="63"/>
      <c r="BS4372" s="63"/>
      <c r="BT4372" s="63"/>
      <c r="BU4372" s="63"/>
      <c r="BV4372" s="63"/>
      <c r="BW4372" s="63"/>
      <c r="BX4372" s="63"/>
      <c r="BY4372" s="63"/>
      <c r="BZ4372" s="63"/>
      <c r="CA4372" s="63"/>
      <c r="CB4372" s="63"/>
      <c r="CC4372" s="63"/>
      <c r="CD4372" s="63"/>
      <c r="CE4372" s="63"/>
      <c r="CF4372" s="63"/>
      <c r="CG4372" s="63"/>
      <c r="CH4372" s="63"/>
      <c r="CI4372" s="63"/>
      <c r="CJ4372" s="63"/>
      <c r="CK4372" s="63"/>
      <c r="CL4372" s="63"/>
      <c r="CM4372" s="63"/>
      <c r="CN4372" s="63"/>
      <c r="CO4372" s="63"/>
      <c r="CP4372" s="63"/>
      <c r="CR4372" s="227"/>
      <c r="CS4372" s="74"/>
    </row>
    <row r="4373" spans="1:97" s="72" customFormat="1" ht="75.75" customHeight="1">
      <c r="A4373" s="63"/>
      <c r="B4373" s="63"/>
      <c r="C4373" s="63"/>
      <c r="D4373" s="63"/>
      <c r="E4373" s="63"/>
      <c r="F4373" s="63"/>
      <c r="G4373" s="63"/>
      <c r="H4373" s="63"/>
      <c r="I4373" s="63"/>
      <c r="J4373" s="63"/>
      <c r="K4373" s="63"/>
      <c r="L4373" s="63"/>
      <c r="M4373" s="63"/>
      <c r="N4373" s="63"/>
      <c r="O4373" s="63"/>
      <c r="P4373" s="63"/>
      <c r="Q4373" s="63"/>
      <c r="R4373" s="63"/>
      <c r="S4373" s="63"/>
      <c r="T4373" s="63"/>
      <c r="U4373" s="63"/>
      <c r="V4373" s="63"/>
      <c r="W4373" s="63"/>
      <c r="X4373" s="63"/>
      <c r="Y4373" s="63"/>
      <c r="Z4373" s="63"/>
      <c r="AA4373" s="63"/>
      <c r="AB4373" s="63"/>
      <c r="AC4373" s="63"/>
      <c r="AD4373" s="63"/>
      <c r="AE4373" s="63"/>
      <c r="AF4373" s="63"/>
      <c r="AG4373" s="63"/>
      <c r="AH4373" s="63"/>
      <c r="AI4373" s="63"/>
      <c r="AJ4373" s="63"/>
      <c r="AK4373" s="63"/>
      <c r="AL4373" s="63"/>
      <c r="AM4373" s="63"/>
      <c r="AN4373" s="63"/>
      <c r="AO4373" s="63"/>
      <c r="AP4373" s="63"/>
      <c r="AQ4373" s="63"/>
      <c r="AR4373" s="63"/>
      <c r="AS4373" s="63"/>
      <c r="AT4373" s="63"/>
      <c r="AU4373" s="63"/>
      <c r="AV4373" s="63"/>
      <c r="AW4373" s="63"/>
      <c r="AX4373" s="63"/>
      <c r="AY4373" s="63"/>
      <c r="AZ4373" s="63"/>
      <c r="BA4373" s="63"/>
      <c r="BB4373" s="63"/>
      <c r="BC4373" s="63"/>
      <c r="BD4373" s="63"/>
      <c r="BE4373" s="63"/>
      <c r="BF4373" s="63"/>
      <c r="BG4373" s="63"/>
      <c r="BH4373" s="63"/>
      <c r="BI4373" s="63"/>
      <c r="BJ4373" s="63"/>
      <c r="BK4373" s="63"/>
      <c r="BL4373" s="63"/>
      <c r="BM4373" s="63"/>
      <c r="BN4373" s="63"/>
      <c r="BO4373" s="63"/>
      <c r="BP4373" s="63"/>
      <c r="BQ4373" s="63"/>
      <c r="BR4373" s="63"/>
      <c r="BS4373" s="63"/>
      <c r="BT4373" s="63"/>
      <c r="BU4373" s="63"/>
      <c r="BV4373" s="63"/>
      <c r="BW4373" s="63"/>
      <c r="BX4373" s="63"/>
      <c r="BY4373" s="63"/>
      <c r="BZ4373" s="63"/>
      <c r="CA4373" s="63"/>
      <c r="CB4373" s="63"/>
      <c r="CC4373" s="63"/>
      <c r="CD4373" s="63"/>
      <c r="CE4373" s="63"/>
      <c r="CF4373" s="63"/>
      <c r="CG4373" s="63"/>
      <c r="CH4373" s="63"/>
      <c r="CI4373" s="63"/>
      <c r="CJ4373" s="63"/>
      <c r="CK4373" s="63"/>
      <c r="CL4373" s="63"/>
      <c r="CM4373" s="63"/>
      <c r="CN4373" s="63"/>
      <c r="CO4373" s="63"/>
      <c r="CP4373" s="63"/>
      <c r="CR4373" s="227"/>
      <c r="CS4373" s="74"/>
    </row>
    <row r="4374" spans="1:97" s="72" customFormat="1" ht="75.75" customHeight="1">
      <c r="A4374" s="63"/>
      <c r="B4374" s="63"/>
      <c r="C4374" s="63"/>
      <c r="D4374" s="63"/>
      <c r="E4374" s="63"/>
      <c r="F4374" s="63"/>
      <c r="G4374" s="63"/>
      <c r="H4374" s="63"/>
      <c r="I4374" s="63"/>
      <c r="J4374" s="63"/>
      <c r="K4374" s="63"/>
      <c r="L4374" s="63"/>
      <c r="M4374" s="63"/>
      <c r="N4374" s="63"/>
      <c r="O4374" s="63"/>
      <c r="P4374" s="63"/>
      <c r="Q4374" s="63"/>
      <c r="R4374" s="63"/>
      <c r="S4374" s="63"/>
      <c r="T4374" s="63"/>
      <c r="U4374" s="63"/>
      <c r="V4374" s="63"/>
      <c r="W4374" s="63"/>
      <c r="X4374" s="63"/>
      <c r="Y4374" s="63"/>
      <c r="Z4374" s="63"/>
      <c r="AA4374" s="63"/>
      <c r="AB4374" s="63"/>
      <c r="AC4374" s="63"/>
      <c r="AD4374" s="63"/>
      <c r="AE4374" s="63"/>
      <c r="AF4374" s="63"/>
      <c r="AG4374" s="63"/>
      <c r="AH4374" s="63"/>
      <c r="AI4374" s="63"/>
      <c r="AJ4374" s="63"/>
      <c r="AK4374" s="63"/>
      <c r="AL4374" s="63"/>
      <c r="AM4374" s="63"/>
      <c r="AN4374" s="63"/>
      <c r="AO4374" s="63"/>
      <c r="AP4374" s="63"/>
      <c r="AQ4374" s="63"/>
      <c r="AR4374" s="63"/>
      <c r="AS4374" s="63"/>
      <c r="AT4374" s="63"/>
      <c r="AU4374" s="63"/>
      <c r="AV4374" s="63"/>
      <c r="AW4374" s="63"/>
      <c r="AX4374" s="63"/>
      <c r="AY4374" s="63"/>
      <c r="AZ4374" s="63"/>
      <c r="BA4374" s="63"/>
      <c r="BB4374" s="63"/>
      <c r="BC4374" s="63"/>
      <c r="BD4374" s="63"/>
      <c r="BE4374" s="63"/>
      <c r="BF4374" s="63"/>
      <c r="BG4374" s="63"/>
      <c r="BH4374" s="63"/>
      <c r="BI4374" s="63"/>
      <c r="BJ4374" s="63"/>
      <c r="BK4374" s="63"/>
      <c r="BL4374" s="63"/>
      <c r="BM4374" s="63"/>
      <c r="BN4374" s="63"/>
      <c r="BO4374" s="63"/>
      <c r="BP4374" s="63"/>
      <c r="BQ4374" s="63"/>
      <c r="BR4374" s="63"/>
      <c r="BS4374" s="63"/>
      <c r="BT4374" s="63"/>
      <c r="BU4374" s="63"/>
      <c r="BV4374" s="63"/>
      <c r="BW4374" s="63"/>
      <c r="BX4374" s="63"/>
      <c r="BY4374" s="63"/>
      <c r="BZ4374" s="63"/>
      <c r="CA4374" s="63"/>
      <c r="CB4374" s="63"/>
      <c r="CC4374" s="63"/>
      <c r="CD4374" s="63"/>
      <c r="CE4374" s="63"/>
      <c r="CF4374" s="63"/>
      <c r="CG4374" s="63"/>
      <c r="CH4374" s="63"/>
      <c r="CI4374" s="63"/>
      <c r="CJ4374" s="63"/>
      <c r="CK4374" s="63"/>
      <c r="CL4374" s="63"/>
      <c r="CM4374" s="63"/>
      <c r="CN4374" s="63"/>
      <c r="CO4374" s="63"/>
      <c r="CP4374" s="63"/>
      <c r="CR4374" s="227"/>
      <c r="CS4374" s="74"/>
    </row>
    <row r="4375" spans="1:97" s="72" customFormat="1" ht="75.75" customHeight="1">
      <c r="A4375" s="63"/>
      <c r="B4375" s="63"/>
      <c r="C4375" s="63"/>
      <c r="D4375" s="63"/>
      <c r="E4375" s="63"/>
      <c r="F4375" s="63"/>
      <c r="G4375" s="63"/>
      <c r="H4375" s="63"/>
      <c r="I4375" s="63"/>
      <c r="J4375" s="63"/>
      <c r="K4375" s="63"/>
      <c r="L4375" s="63"/>
      <c r="M4375" s="63"/>
      <c r="N4375" s="63"/>
      <c r="O4375" s="63"/>
      <c r="P4375" s="63"/>
      <c r="Q4375" s="63"/>
      <c r="R4375" s="63"/>
      <c r="S4375" s="63"/>
      <c r="T4375" s="63"/>
      <c r="U4375" s="63"/>
      <c r="V4375" s="63"/>
      <c r="W4375" s="63"/>
      <c r="X4375" s="63"/>
      <c r="Y4375" s="63"/>
      <c r="Z4375" s="63"/>
      <c r="AA4375" s="63"/>
      <c r="AB4375" s="63"/>
      <c r="AC4375" s="63"/>
      <c r="AD4375" s="63"/>
      <c r="AE4375" s="63"/>
      <c r="AF4375" s="63"/>
      <c r="AG4375" s="63"/>
      <c r="AH4375" s="63"/>
      <c r="AI4375" s="63"/>
      <c r="AJ4375" s="63"/>
      <c r="AK4375" s="63"/>
      <c r="AL4375" s="63"/>
      <c r="AM4375" s="63"/>
      <c r="AN4375" s="63"/>
      <c r="AO4375" s="63"/>
      <c r="AP4375" s="63"/>
      <c r="AQ4375" s="63"/>
      <c r="AR4375" s="63"/>
      <c r="AS4375" s="63"/>
      <c r="AT4375" s="63"/>
      <c r="AU4375" s="63"/>
      <c r="AV4375" s="63"/>
      <c r="AW4375" s="63"/>
      <c r="AX4375" s="63"/>
      <c r="AY4375" s="63"/>
      <c r="AZ4375" s="63"/>
      <c r="BA4375" s="63"/>
      <c r="BB4375" s="63"/>
      <c r="BC4375" s="63"/>
      <c r="BD4375" s="63"/>
      <c r="BE4375" s="63"/>
      <c r="BF4375" s="63"/>
      <c r="BG4375" s="63"/>
      <c r="BH4375" s="63"/>
      <c r="BI4375" s="63"/>
      <c r="BJ4375" s="63"/>
      <c r="BK4375" s="63"/>
      <c r="BL4375" s="63"/>
      <c r="BM4375" s="63"/>
      <c r="BN4375" s="63"/>
      <c r="BO4375" s="63"/>
      <c r="BP4375" s="63"/>
      <c r="BQ4375" s="63"/>
      <c r="BR4375" s="63"/>
      <c r="BS4375" s="63"/>
      <c r="BT4375" s="63"/>
      <c r="BU4375" s="63"/>
      <c r="BV4375" s="63"/>
      <c r="BW4375" s="63"/>
      <c r="BX4375" s="63"/>
      <c r="BY4375" s="63"/>
      <c r="BZ4375" s="63"/>
      <c r="CA4375" s="63"/>
      <c r="CB4375" s="63"/>
      <c r="CC4375" s="63"/>
      <c r="CD4375" s="63"/>
      <c r="CE4375" s="63"/>
      <c r="CF4375" s="63"/>
      <c r="CG4375" s="63"/>
      <c r="CH4375" s="63"/>
      <c r="CI4375" s="63"/>
      <c r="CJ4375" s="63"/>
      <c r="CK4375" s="63"/>
      <c r="CL4375" s="63"/>
      <c r="CM4375" s="63"/>
      <c r="CN4375" s="63"/>
      <c r="CO4375" s="63"/>
      <c r="CP4375" s="63"/>
      <c r="CR4375" s="227"/>
      <c r="CS4375" s="74"/>
    </row>
    <row r="4376" spans="1:97" s="72" customFormat="1" ht="75.75" customHeight="1">
      <c r="A4376" s="63"/>
      <c r="B4376" s="63"/>
      <c r="C4376" s="63"/>
      <c r="D4376" s="63"/>
      <c r="E4376" s="63"/>
      <c r="F4376" s="63"/>
      <c r="G4376" s="63"/>
      <c r="H4376" s="63"/>
      <c r="I4376" s="63"/>
      <c r="J4376" s="63"/>
      <c r="K4376" s="63"/>
      <c r="L4376" s="63"/>
      <c r="M4376" s="63"/>
      <c r="N4376" s="63"/>
      <c r="O4376" s="63"/>
      <c r="P4376" s="63"/>
      <c r="Q4376" s="63"/>
      <c r="R4376" s="63"/>
      <c r="S4376" s="63"/>
      <c r="T4376" s="63"/>
      <c r="U4376" s="63"/>
      <c r="V4376" s="63"/>
      <c r="W4376" s="63"/>
      <c r="X4376" s="63"/>
      <c r="Y4376" s="63"/>
      <c r="Z4376" s="63"/>
      <c r="AA4376" s="63"/>
      <c r="AB4376" s="63"/>
      <c r="AC4376" s="63"/>
      <c r="AD4376" s="63"/>
      <c r="AE4376" s="63"/>
      <c r="AF4376" s="63"/>
      <c r="AG4376" s="63"/>
      <c r="AH4376" s="63"/>
      <c r="AI4376" s="63"/>
      <c r="AJ4376" s="63"/>
      <c r="AK4376" s="63"/>
      <c r="AL4376" s="63"/>
      <c r="AM4376" s="63"/>
      <c r="AN4376" s="63"/>
      <c r="AO4376" s="63"/>
      <c r="AP4376" s="63"/>
      <c r="AQ4376" s="63"/>
      <c r="AR4376" s="63"/>
      <c r="AS4376" s="63"/>
      <c r="AT4376" s="63"/>
      <c r="AU4376" s="63"/>
      <c r="AV4376" s="63"/>
      <c r="AW4376" s="63"/>
      <c r="AX4376" s="63"/>
      <c r="AY4376" s="63"/>
      <c r="AZ4376" s="63"/>
      <c r="BA4376" s="63"/>
      <c r="BB4376" s="63"/>
      <c r="BC4376" s="63"/>
      <c r="BD4376" s="63"/>
      <c r="BE4376" s="63"/>
      <c r="BF4376" s="63"/>
      <c r="BG4376" s="63"/>
      <c r="BH4376" s="63"/>
      <c r="BI4376" s="63"/>
      <c r="BJ4376" s="63"/>
      <c r="BK4376" s="63"/>
      <c r="BL4376" s="63"/>
      <c r="BM4376" s="63"/>
      <c r="BN4376" s="63"/>
      <c r="BO4376" s="63"/>
      <c r="BP4376" s="63"/>
      <c r="BQ4376" s="63"/>
      <c r="BR4376" s="63"/>
      <c r="BS4376" s="63"/>
      <c r="BT4376" s="63"/>
      <c r="BU4376" s="63"/>
      <c r="BV4376" s="63"/>
      <c r="BW4376" s="63"/>
      <c r="BX4376" s="63"/>
      <c r="BY4376" s="63"/>
      <c r="BZ4376" s="63"/>
      <c r="CA4376" s="63"/>
      <c r="CB4376" s="63"/>
      <c r="CC4376" s="63"/>
      <c r="CD4376" s="63"/>
      <c r="CE4376" s="63"/>
      <c r="CF4376" s="63"/>
      <c r="CG4376" s="63"/>
      <c r="CH4376" s="63"/>
      <c r="CI4376" s="63"/>
      <c r="CJ4376" s="63"/>
      <c r="CK4376" s="63"/>
      <c r="CL4376" s="63"/>
      <c r="CM4376" s="63"/>
      <c r="CN4376" s="63"/>
      <c r="CO4376" s="63"/>
      <c r="CP4376" s="63"/>
      <c r="CR4376" s="227"/>
      <c r="CS4376" s="74"/>
    </row>
    <row r="4377" spans="1:97" s="72" customFormat="1" ht="75.75" customHeight="1">
      <c r="A4377" s="63"/>
      <c r="B4377" s="63"/>
      <c r="C4377" s="63"/>
      <c r="D4377" s="63"/>
      <c r="E4377" s="63"/>
      <c r="F4377" s="63"/>
      <c r="G4377" s="63"/>
      <c r="H4377" s="63"/>
      <c r="I4377" s="63"/>
      <c r="J4377" s="63"/>
      <c r="K4377" s="63"/>
      <c r="L4377" s="63"/>
      <c r="M4377" s="63"/>
      <c r="N4377" s="63"/>
      <c r="O4377" s="63"/>
      <c r="P4377" s="63"/>
      <c r="Q4377" s="63"/>
      <c r="R4377" s="63"/>
      <c r="S4377" s="63"/>
      <c r="T4377" s="63"/>
      <c r="U4377" s="63"/>
      <c r="V4377" s="63"/>
      <c r="W4377" s="63"/>
      <c r="X4377" s="63"/>
      <c r="Y4377" s="63"/>
      <c r="Z4377" s="63"/>
      <c r="AA4377" s="63"/>
      <c r="AB4377" s="63"/>
      <c r="AC4377" s="63"/>
      <c r="AD4377" s="63"/>
      <c r="AE4377" s="63"/>
      <c r="AF4377" s="63"/>
      <c r="AG4377" s="63"/>
      <c r="AH4377" s="63"/>
      <c r="AI4377" s="63"/>
      <c r="AJ4377" s="63"/>
      <c r="AK4377" s="63"/>
      <c r="AL4377" s="63"/>
      <c r="AM4377" s="63"/>
      <c r="AN4377" s="63"/>
      <c r="AO4377" s="63"/>
      <c r="AP4377" s="63"/>
      <c r="AQ4377" s="63"/>
      <c r="AR4377" s="63"/>
      <c r="AS4377" s="63"/>
      <c r="AT4377" s="63"/>
      <c r="AU4377" s="63"/>
      <c r="AV4377" s="63"/>
      <c r="AW4377" s="63"/>
      <c r="AX4377" s="63"/>
      <c r="AY4377" s="63"/>
      <c r="AZ4377" s="63"/>
      <c r="BA4377" s="63"/>
      <c r="BB4377" s="63"/>
      <c r="BC4377" s="63"/>
      <c r="BD4377" s="63"/>
      <c r="BE4377" s="63"/>
      <c r="BF4377" s="63"/>
      <c r="BG4377" s="63"/>
      <c r="BH4377" s="63"/>
      <c r="BI4377" s="63"/>
      <c r="BJ4377" s="63"/>
      <c r="BK4377" s="63"/>
      <c r="BL4377" s="63"/>
      <c r="BM4377" s="63"/>
      <c r="BN4377" s="63"/>
      <c r="BO4377" s="63"/>
      <c r="BP4377" s="63"/>
      <c r="BQ4377" s="63"/>
      <c r="BR4377" s="63"/>
      <c r="BS4377" s="63"/>
      <c r="BT4377" s="63"/>
      <c r="BU4377" s="63"/>
      <c r="BV4377" s="63"/>
      <c r="BW4377" s="63"/>
      <c r="BX4377" s="63"/>
      <c r="BY4377" s="63"/>
      <c r="BZ4377" s="63"/>
      <c r="CA4377" s="63"/>
      <c r="CB4377" s="63"/>
      <c r="CC4377" s="63"/>
      <c r="CD4377" s="63"/>
      <c r="CE4377" s="63"/>
      <c r="CF4377" s="63"/>
      <c r="CG4377" s="63"/>
      <c r="CH4377" s="63"/>
      <c r="CI4377" s="63"/>
      <c r="CJ4377" s="63"/>
      <c r="CK4377" s="63"/>
      <c r="CL4377" s="63"/>
      <c r="CM4377" s="63"/>
      <c r="CN4377" s="63"/>
      <c r="CO4377" s="63"/>
      <c r="CP4377" s="63"/>
      <c r="CR4377" s="227"/>
      <c r="CS4377" s="74"/>
    </row>
    <row r="4378" spans="1:97" s="72" customFormat="1" ht="75.75" customHeight="1">
      <c r="A4378" s="63"/>
      <c r="B4378" s="63"/>
      <c r="C4378" s="63"/>
      <c r="D4378" s="63"/>
      <c r="E4378" s="63"/>
      <c r="F4378" s="63"/>
      <c r="G4378" s="63"/>
      <c r="H4378" s="63"/>
      <c r="I4378" s="63"/>
      <c r="J4378" s="63"/>
      <c r="K4378" s="63"/>
      <c r="L4378" s="63"/>
      <c r="M4378" s="63"/>
      <c r="N4378" s="63"/>
      <c r="O4378" s="63"/>
      <c r="P4378" s="63"/>
      <c r="Q4378" s="63"/>
      <c r="R4378" s="63"/>
      <c r="S4378" s="63"/>
      <c r="T4378" s="63"/>
      <c r="U4378" s="63"/>
      <c r="V4378" s="63"/>
      <c r="W4378" s="63"/>
      <c r="X4378" s="63"/>
      <c r="Y4378" s="63"/>
      <c r="Z4378" s="63"/>
      <c r="AA4378" s="63"/>
      <c r="AB4378" s="63"/>
      <c r="AC4378" s="63"/>
      <c r="AD4378" s="63"/>
      <c r="AE4378" s="63"/>
      <c r="AF4378" s="63"/>
      <c r="AG4378" s="63"/>
      <c r="AH4378" s="63"/>
      <c r="AI4378" s="63"/>
      <c r="AJ4378" s="63"/>
      <c r="AK4378" s="63"/>
      <c r="AL4378" s="63"/>
      <c r="AM4378" s="63"/>
      <c r="AN4378" s="63"/>
      <c r="AO4378" s="63"/>
      <c r="AP4378" s="63"/>
      <c r="AQ4378" s="63"/>
      <c r="AR4378" s="63"/>
      <c r="AS4378" s="63"/>
      <c r="AT4378" s="63"/>
      <c r="AU4378" s="63"/>
      <c r="AV4378" s="63"/>
      <c r="AW4378" s="63"/>
      <c r="AX4378" s="63"/>
      <c r="AY4378" s="63"/>
      <c r="AZ4378" s="63"/>
      <c r="BA4378" s="63"/>
      <c r="BB4378" s="63"/>
      <c r="BC4378" s="63"/>
      <c r="BD4378" s="63"/>
      <c r="BE4378" s="63"/>
      <c r="BF4378" s="63"/>
      <c r="BG4378" s="63"/>
      <c r="BH4378" s="63"/>
      <c r="BI4378" s="63"/>
      <c r="BJ4378" s="63"/>
      <c r="BK4378" s="63"/>
      <c r="BL4378" s="63"/>
      <c r="BM4378" s="63"/>
      <c r="BN4378" s="63"/>
      <c r="BO4378" s="63"/>
      <c r="BP4378" s="63"/>
      <c r="BQ4378" s="63"/>
      <c r="BR4378" s="63"/>
      <c r="BS4378" s="63"/>
      <c r="BT4378" s="63"/>
      <c r="BU4378" s="63"/>
      <c r="BV4378" s="63"/>
      <c r="BW4378" s="63"/>
      <c r="BX4378" s="63"/>
      <c r="BY4378" s="63"/>
      <c r="BZ4378" s="63"/>
      <c r="CA4378" s="63"/>
      <c r="CB4378" s="63"/>
      <c r="CC4378" s="63"/>
      <c r="CD4378" s="63"/>
      <c r="CE4378" s="63"/>
      <c r="CF4378" s="63"/>
      <c r="CG4378" s="63"/>
      <c r="CH4378" s="63"/>
      <c r="CI4378" s="63"/>
      <c r="CJ4378" s="63"/>
      <c r="CK4378" s="63"/>
      <c r="CL4378" s="63"/>
      <c r="CM4378" s="63"/>
      <c r="CN4378" s="63"/>
      <c r="CO4378" s="63"/>
      <c r="CP4378" s="63"/>
      <c r="CR4378" s="227"/>
      <c r="CS4378" s="74"/>
    </row>
    <row r="4379" spans="1:97" s="72" customFormat="1" ht="75.75" customHeight="1">
      <c r="A4379" s="63"/>
      <c r="B4379" s="63"/>
      <c r="C4379" s="63"/>
      <c r="D4379" s="63"/>
      <c r="E4379" s="63"/>
      <c r="F4379" s="63"/>
      <c r="G4379" s="63"/>
      <c r="H4379" s="63"/>
      <c r="I4379" s="63"/>
      <c r="J4379" s="63"/>
      <c r="K4379" s="63"/>
      <c r="L4379" s="63"/>
      <c r="M4379" s="63"/>
      <c r="N4379" s="63"/>
      <c r="O4379" s="63"/>
      <c r="P4379" s="63"/>
      <c r="Q4379" s="63"/>
      <c r="R4379" s="63"/>
      <c r="S4379" s="63"/>
      <c r="T4379" s="63"/>
      <c r="U4379" s="63"/>
      <c r="V4379" s="63"/>
      <c r="W4379" s="63"/>
      <c r="X4379" s="63"/>
      <c r="Y4379" s="63"/>
      <c r="Z4379" s="63"/>
      <c r="AA4379" s="63"/>
      <c r="AB4379" s="63"/>
      <c r="AC4379" s="63"/>
      <c r="AD4379" s="63"/>
      <c r="AE4379" s="63"/>
      <c r="AF4379" s="63"/>
      <c r="AG4379" s="63"/>
      <c r="AH4379" s="63"/>
      <c r="AI4379" s="63"/>
      <c r="AJ4379" s="63"/>
      <c r="AK4379" s="63"/>
      <c r="AL4379" s="63"/>
      <c r="AM4379" s="63"/>
      <c r="AN4379" s="63"/>
      <c r="AO4379" s="63"/>
      <c r="AP4379" s="63"/>
      <c r="AQ4379" s="63"/>
      <c r="AR4379" s="63"/>
      <c r="AS4379" s="63"/>
      <c r="AT4379" s="63"/>
      <c r="AU4379" s="63"/>
      <c r="AV4379" s="63"/>
      <c r="AW4379" s="63"/>
      <c r="AX4379" s="63"/>
      <c r="AY4379" s="63"/>
      <c r="AZ4379" s="63"/>
      <c r="BA4379" s="63"/>
      <c r="BB4379" s="63"/>
      <c r="BC4379" s="63"/>
      <c r="BD4379" s="63"/>
      <c r="BE4379" s="63"/>
      <c r="BF4379" s="63"/>
      <c r="BG4379" s="63"/>
      <c r="BH4379" s="63"/>
      <c r="BI4379" s="63"/>
      <c r="BJ4379" s="63"/>
      <c r="BK4379" s="63"/>
      <c r="BL4379" s="63"/>
      <c r="BM4379" s="63"/>
      <c r="BN4379" s="63"/>
      <c r="BO4379" s="63"/>
      <c r="BP4379" s="63"/>
      <c r="BQ4379" s="63"/>
      <c r="BR4379" s="63"/>
      <c r="BS4379" s="63"/>
      <c r="BT4379" s="63"/>
      <c r="BU4379" s="63"/>
      <c r="BV4379" s="63"/>
      <c r="BW4379" s="63"/>
      <c r="BX4379" s="63"/>
      <c r="BY4379" s="63"/>
      <c r="BZ4379" s="63"/>
      <c r="CA4379" s="63"/>
      <c r="CB4379" s="63"/>
      <c r="CC4379" s="63"/>
      <c r="CD4379" s="63"/>
      <c r="CE4379" s="63"/>
      <c r="CF4379" s="63"/>
      <c r="CG4379" s="63"/>
      <c r="CH4379" s="63"/>
      <c r="CI4379" s="63"/>
      <c r="CJ4379" s="63"/>
      <c r="CK4379" s="63"/>
      <c r="CL4379" s="63"/>
      <c r="CM4379" s="63"/>
      <c r="CN4379" s="63"/>
      <c r="CO4379" s="63"/>
      <c r="CP4379" s="63"/>
      <c r="CR4379" s="227"/>
      <c r="CS4379" s="74"/>
    </row>
    <row r="4380" spans="1:97" s="72" customFormat="1" ht="75.75" customHeight="1">
      <c r="A4380" s="63"/>
      <c r="B4380" s="63"/>
      <c r="C4380" s="63"/>
      <c r="D4380" s="63"/>
      <c r="E4380" s="63"/>
      <c r="F4380" s="63"/>
      <c r="G4380" s="63"/>
      <c r="H4380" s="63"/>
      <c r="I4380" s="63"/>
      <c r="J4380" s="63"/>
      <c r="K4380" s="63"/>
      <c r="L4380" s="63"/>
      <c r="M4380" s="63"/>
      <c r="N4380" s="63"/>
      <c r="O4380" s="63"/>
      <c r="P4380" s="63"/>
      <c r="Q4380" s="63"/>
      <c r="R4380" s="63"/>
      <c r="S4380" s="63"/>
      <c r="T4380" s="63"/>
      <c r="U4380" s="63"/>
      <c r="V4380" s="63"/>
      <c r="W4380" s="63"/>
      <c r="X4380" s="63"/>
      <c r="Y4380" s="63"/>
      <c r="Z4380" s="63"/>
      <c r="AA4380" s="63"/>
      <c r="AB4380" s="63"/>
      <c r="AC4380" s="63"/>
      <c r="AD4380" s="63"/>
      <c r="AE4380" s="63"/>
      <c r="AF4380" s="63"/>
      <c r="AG4380" s="63"/>
      <c r="AH4380" s="63"/>
      <c r="AI4380" s="63"/>
      <c r="AJ4380" s="63"/>
      <c r="AK4380" s="63"/>
      <c r="AL4380" s="63"/>
      <c r="AM4380" s="63"/>
      <c r="AN4380" s="63"/>
      <c r="AO4380" s="63"/>
      <c r="AP4380" s="63"/>
      <c r="AQ4380" s="63"/>
      <c r="AR4380" s="63"/>
      <c r="AS4380" s="63"/>
      <c r="AT4380" s="63"/>
      <c r="AU4380" s="63"/>
      <c r="AV4380" s="63"/>
      <c r="AW4380" s="63"/>
      <c r="AX4380" s="63"/>
      <c r="AY4380" s="63"/>
      <c r="AZ4380" s="63"/>
      <c r="BA4380" s="63"/>
      <c r="BB4380" s="63"/>
      <c r="BC4380" s="63"/>
      <c r="BD4380" s="63"/>
      <c r="BE4380" s="63"/>
      <c r="BF4380" s="63"/>
      <c r="BG4380" s="63"/>
      <c r="BH4380" s="63"/>
      <c r="BI4380" s="63"/>
      <c r="BJ4380" s="63"/>
      <c r="BK4380" s="63"/>
      <c r="BL4380" s="63"/>
      <c r="BM4380" s="63"/>
      <c r="BN4380" s="63"/>
      <c r="BO4380" s="63"/>
      <c r="BP4380" s="63"/>
      <c r="BQ4380" s="63"/>
      <c r="BR4380" s="63"/>
      <c r="BS4380" s="63"/>
      <c r="BT4380" s="63"/>
      <c r="BU4380" s="63"/>
      <c r="BV4380" s="63"/>
      <c r="BW4380" s="63"/>
      <c r="BX4380" s="63"/>
      <c r="BY4380" s="63"/>
      <c r="BZ4380" s="63"/>
      <c r="CA4380" s="63"/>
      <c r="CB4380" s="63"/>
      <c r="CC4380" s="63"/>
      <c r="CD4380" s="63"/>
      <c r="CE4380" s="63"/>
      <c r="CF4380" s="63"/>
      <c r="CG4380" s="63"/>
      <c r="CH4380" s="63"/>
      <c r="CI4380" s="63"/>
      <c r="CJ4380" s="63"/>
      <c r="CK4380" s="63"/>
      <c r="CL4380" s="63"/>
      <c r="CM4380" s="63"/>
      <c r="CN4380" s="63"/>
      <c r="CO4380" s="63"/>
      <c r="CP4380" s="63"/>
      <c r="CR4380" s="227"/>
      <c r="CS4380" s="74"/>
    </row>
    <row r="4381" spans="1:97" s="72" customFormat="1" ht="75.75" customHeight="1">
      <c r="A4381" s="63"/>
      <c r="B4381" s="63"/>
      <c r="C4381" s="63"/>
      <c r="D4381" s="63"/>
      <c r="E4381" s="63"/>
      <c r="F4381" s="63"/>
      <c r="G4381" s="63"/>
      <c r="H4381" s="63"/>
      <c r="I4381" s="63"/>
      <c r="J4381" s="63"/>
      <c r="K4381" s="63"/>
      <c r="L4381" s="63"/>
      <c r="M4381" s="63"/>
      <c r="N4381" s="63"/>
      <c r="O4381" s="63"/>
      <c r="P4381" s="63"/>
      <c r="Q4381" s="63"/>
      <c r="R4381" s="63"/>
      <c r="S4381" s="63"/>
      <c r="T4381" s="63"/>
      <c r="U4381" s="63"/>
      <c r="V4381" s="63"/>
      <c r="W4381" s="63"/>
      <c r="X4381" s="63"/>
      <c r="Y4381" s="63"/>
      <c r="Z4381" s="63"/>
      <c r="AA4381" s="63"/>
      <c r="AB4381" s="63"/>
      <c r="AC4381" s="63"/>
      <c r="AD4381" s="63"/>
      <c r="AE4381" s="63"/>
      <c r="AF4381" s="63"/>
      <c r="AG4381" s="63"/>
      <c r="AH4381" s="63"/>
      <c r="AI4381" s="63"/>
      <c r="AJ4381" s="63"/>
      <c r="AK4381" s="63"/>
      <c r="AL4381" s="63"/>
      <c r="AM4381" s="63"/>
      <c r="AN4381" s="63"/>
      <c r="AO4381" s="63"/>
      <c r="AP4381" s="63"/>
      <c r="AQ4381" s="63"/>
      <c r="AR4381" s="63"/>
      <c r="AS4381" s="63"/>
      <c r="AT4381" s="63"/>
      <c r="AU4381" s="63"/>
      <c r="AV4381" s="63"/>
      <c r="AW4381" s="63"/>
      <c r="AX4381" s="63"/>
      <c r="AY4381" s="63"/>
      <c r="AZ4381" s="63"/>
      <c r="BA4381" s="63"/>
      <c r="BB4381" s="63"/>
      <c r="BC4381" s="63"/>
      <c r="BD4381" s="63"/>
      <c r="BE4381" s="63"/>
      <c r="BF4381" s="63"/>
      <c r="BG4381" s="63"/>
      <c r="BH4381" s="63"/>
      <c r="BI4381" s="63"/>
      <c r="BJ4381" s="63"/>
      <c r="BK4381" s="63"/>
      <c r="BL4381" s="63"/>
      <c r="BM4381" s="63"/>
      <c r="BN4381" s="63"/>
      <c r="BO4381" s="63"/>
      <c r="BP4381" s="63"/>
      <c r="BQ4381" s="63"/>
      <c r="BR4381" s="63"/>
      <c r="BS4381" s="63"/>
      <c r="BT4381" s="63"/>
      <c r="BU4381" s="63"/>
      <c r="BV4381" s="63"/>
      <c r="BW4381" s="63"/>
      <c r="BX4381" s="63"/>
      <c r="BY4381" s="63"/>
      <c r="BZ4381" s="63"/>
      <c r="CA4381" s="63"/>
      <c r="CB4381" s="63"/>
      <c r="CC4381" s="63"/>
      <c r="CD4381" s="63"/>
      <c r="CE4381" s="63"/>
      <c r="CF4381" s="63"/>
      <c r="CG4381" s="63"/>
      <c r="CH4381" s="63"/>
      <c r="CI4381" s="63"/>
      <c r="CJ4381" s="63"/>
      <c r="CK4381" s="63"/>
      <c r="CL4381" s="63"/>
      <c r="CM4381" s="63"/>
      <c r="CN4381" s="63"/>
      <c r="CO4381" s="63"/>
      <c r="CP4381" s="63"/>
      <c r="CR4381" s="227"/>
      <c r="CS4381" s="74"/>
    </row>
    <row r="4382" spans="1:97" s="72" customFormat="1" ht="75.75" customHeight="1">
      <c r="A4382" s="63"/>
      <c r="B4382" s="63"/>
      <c r="C4382" s="63"/>
      <c r="D4382" s="63"/>
      <c r="E4382" s="63"/>
      <c r="F4382" s="63"/>
      <c r="G4382" s="63"/>
      <c r="H4382" s="63"/>
      <c r="I4382" s="63"/>
      <c r="J4382" s="63"/>
      <c r="K4382" s="63"/>
      <c r="L4382" s="63"/>
      <c r="M4382" s="63"/>
      <c r="N4382" s="63"/>
      <c r="O4382" s="63"/>
      <c r="P4382" s="63"/>
      <c r="Q4382" s="63"/>
      <c r="R4382" s="63"/>
      <c r="S4382" s="63"/>
      <c r="T4382" s="63"/>
      <c r="U4382" s="63"/>
      <c r="V4382" s="63"/>
      <c r="W4382" s="63"/>
      <c r="X4382" s="63"/>
      <c r="Y4382" s="63"/>
      <c r="Z4382" s="63"/>
      <c r="AA4382" s="63"/>
      <c r="AB4382" s="63"/>
      <c r="AC4382" s="63"/>
      <c r="AD4382" s="63"/>
      <c r="AE4382" s="63"/>
      <c r="AF4382" s="63"/>
      <c r="AG4382" s="63"/>
      <c r="AH4382" s="63"/>
      <c r="AI4382" s="63"/>
      <c r="AJ4382" s="63"/>
      <c r="AK4382" s="63"/>
      <c r="AL4382" s="63"/>
      <c r="AM4382" s="63"/>
      <c r="AN4382" s="63"/>
      <c r="AO4382" s="63"/>
      <c r="AP4382" s="63"/>
      <c r="AQ4382" s="63"/>
      <c r="AR4382" s="63"/>
      <c r="AS4382" s="63"/>
      <c r="AT4382" s="63"/>
      <c r="AU4382" s="63"/>
      <c r="AV4382" s="63"/>
      <c r="AW4382" s="63"/>
      <c r="AX4382" s="63"/>
      <c r="AY4382" s="63"/>
      <c r="AZ4382" s="63"/>
      <c r="BA4382" s="63"/>
      <c r="BB4382" s="63"/>
      <c r="BC4382" s="63"/>
      <c r="BD4382" s="63"/>
      <c r="BE4382" s="63"/>
      <c r="BF4382" s="63"/>
      <c r="BG4382" s="63"/>
      <c r="BH4382" s="63"/>
      <c r="BI4382" s="63"/>
      <c r="BJ4382" s="63"/>
      <c r="BK4382" s="63"/>
      <c r="BL4382" s="63"/>
      <c r="BM4382" s="63"/>
      <c r="BN4382" s="63"/>
      <c r="BO4382" s="63"/>
      <c r="BP4382" s="63"/>
      <c r="BQ4382" s="63"/>
      <c r="BR4382" s="63"/>
      <c r="BS4382" s="63"/>
      <c r="BT4382" s="63"/>
      <c r="BU4382" s="63"/>
      <c r="BV4382" s="63"/>
      <c r="BW4382" s="63"/>
      <c r="BX4382" s="63"/>
      <c r="BY4382" s="63"/>
      <c r="BZ4382" s="63"/>
      <c r="CA4382" s="63"/>
      <c r="CB4382" s="63"/>
      <c r="CC4382" s="63"/>
      <c r="CD4382" s="63"/>
      <c r="CE4382" s="63"/>
      <c r="CF4382" s="63"/>
      <c r="CG4382" s="63"/>
      <c r="CH4382" s="63"/>
      <c r="CI4382" s="63"/>
      <c r="CJ4382" s="63"/>
      <c r="CK4382" s="63"/>
      <c r="CL4382" s="63"/>
      <c r="CM4382" s="63"/>
      <c r="CN4382" s="63"/>
      <c r="CO4382" s="63"/>
      <c r="CP4382" s="63"/>
      <c r="CR4382" s="227"/>
      <c r="CS4382" s="74"/>
    </row>
    <row r="4383" spans="1:97" s="72" customFormat="1" ht="75.75" customHeight="1">
      <c r="A4383" s="63"/>
      <c r="B4383" s="63"/>
      <c r="C4383" s="63"/>
      <c r="D4383" s="63"/>
      <c r="E4383" s="63"/>
      <c r="F4383" s="63"/>
      <c r="G4383" s="63"/>
      <c r="H4383" s="63"/>
      <c r="I4383" s="63"/>
      <c r="J4383" s="63"/>
      <c r="K4383" s="63"/>
      <c r="L4383" s="63"/>
      <c r="M4383" s="63"/>
      <c r="N4383" s="63"/>
      <c r="O4383" s="63"/>
      <c r="P4383" s="63"/>
      <c r="Q4383" s="63"/>
      <c r="R4383" s="63"/>
      <c r="S4383" s="63"/>
      <c r="T4383" s="63"/>
      <c r="U4383" s="63"/>
      <c r="V4383" s="63"/>
      <c r="W4383" s="63"/>
      <c r="X4383" s="63"/>
      <c r="Y4383" s="63"/>
      <c r="Z4383" s="63"/>
      <c r="AA4383" s="63"/>
      <c r="AB4383" s="63"/>
      <c r="AC4383" s="63"/>
      <c r="AD4383" s="63"/>
      <c r="AE4383" s="63"/>
      <c r="AF4383" s="63"/>
      <c r="AG4383" s="63"/>
      <c r="AH4383" s="63"/>
      <c r="AI4383" s="63"/>
      <c r="AJ4383" s="63"/>
      <c r="AK4383" s="63"/>
      <c r="AL4383" s="63"/>
      <c r="AM4383" s="63"/>
      <c r="AN4383" s="63"/>
      <c r="AO4383" s="63"/>
      <c r="AP4383" s="63"/>
      <c r="AQ4383" s="63"/>
      <c r="AR4383" s="63"/>
      <c r="AS4383" s="63"/>
      <c r="AT4383" s="63"/>
      <c r="AU4383" s="63"/>
      <c r="AV4383" s="63"/>
      <c r="AW4383" s="63"/>
      <c r="AX4383" s="63"/>
      <c r="AY4383" s="63"/>
      <c r="AZ4383" s="63"/>
      <c r="BA4383" s="63"/>
      <c r="BB4383" s="63"/>
      <c r="BC4383" s="63"/>
      <c r="BD4383" s="63"/>
      <c r="BE4383" s="63"/>
      <c r="BF4383" s="63"/>
      <c r="BG4383" s="63"/>
      <c r="BH4383" s="63"/>
      <c r="BI4383" s="63"/>
      <c r="BJ4383" s="63"/>
      <c r="BK4383" s="63"/>
      <c r="BL4383" s="63"/>
      <c r="BM4383" s="63"/>
      <c r="BN4383" s="63"/>
      <c r="BO4383" s="63"/>
      <c r="BP4383" s="63"/>
      <c r="BQ4383" s="63"/>
      <c r="BR4383" s="63"/>
      <c r="BS4383" s="63"/>
      <c r="BT4383" s="63"/>
      <c r="BU4383" s="63"/>
      <c r="BV4383" s="63"/>
      <c r="BW4383" s="63"/>
      <c r="BX4383" s="63"/>
      <c r="BY4383" s="63"/>
      <c r="BZ4383" s="63"/>
      <c r="CA4383" s="63"/>
      <c r="CB4383" s="63"/>
      <c r="CC4383" s="63"/>
      <c r="CD4383" s="63"/>
      <c r="CE4383" s="63"/>
      <c r="CF4383" s="63"/>
      <c r="CG4383" s="63"/>
      <c r="CH4383" s="63"/>
      <c r="CI4383" s="63"/>
      <c r="CJ4383" s="63"/>
      <c r="CK4383" s="63"/>
      <c r="CL4383" s="63"/>
      <c r="CM4383" s="63"/>
      <c r="CN4383" s="63"/>
      <c r="CO4383" s="63"/>
      <c r="CP4383" s="63"/>
      <c r="CR4383" s="227"/>
      <c r="CS4383" s="74"/>
    </row>
    <row r="4384" spans="1:97" s="72" customFormat="1" ht="75.75" customHeight="1">
      <c r="A4384" s="63"/>
      <c r="B4384" s="63"/>
      <c r="C4384" s="63"/>
      <c r="D4384" s="63"/>
      <c r="E4384" s="63"/>
      <c r="F4384" s="63"/>
      <c r="G4384" s="63"/>
      <c r="H4384" s="63"/>
      <c r="I4384" s="63"/>
      <c r="J4384" s="63"/>
      <c r="K4384" s="63"/>
      <c r="L4384" s="63"/>
      <c r="M4384" s="63"/>
      <c r="N4384" s="63"/>
      <c r="O4384" s="63"/>
      <c r="P4384" s="63"/>
      <c r="Q4384" s="63"/>
      <c r="R4384" s="63"/>
      <c r="S4384" s="63"/>
      <c r="T4384" s="63"/>
      <c r="U4384" s="63"/>
      <c r="V4384" s="63"/>
      <c r="W4384" s="63"/>
      <c r="X4384" s="63"/>
      <c r="Y4384" s="63"/>
      <c r="Z4384" s="63"/>
      <c r="AA4384" s="63"/>
      <c r="AB4384" s="63"/>
      <c r="AC4384" s="63"/>
      <c r="AD4384" s="63"/>
      <c r="AE4384" s="63"/>
      <c r="AF4384" s="63"/>
      <c r="AG4384" s="63"/>
      <c r="AH4384" s="63"/>
      <c r="AI4384" s="63"/>
      <c r="AJ4384" s="63"/>
      <c r="AK4384" s="63"/>
      <c r="AL4384" s="63"/>
      <c r="AM4384" s="63"/>
      <c r="AN4384" s="63"/>
      <c r="AO4384" s="63"/>
      <c r="AP4384" s="63"/>
      <c r="AQ4384" s="63"/>
      <c r="AR4384" s="63"/>
      <c r="AS4384" s="63"/>
      <c r="AT4384" s="63"/>
      <c r="AU4384" s="63"/>
      <c r="AV4384" s="63"/>
      <c r="AW4384" s="63"/>
      <c r="AX4384" s="63"/>
      <c r="AY4384" s="63"/>
      <c r="AZ4384" s="63"/>
      <c r="BA4384" s="63"/>
      <c r="BB4384" s="63"/>
      <c r="BC4384" s="63"/>
      <c r="BD4384" s="63"/>
      <c r="BE4384" s="63"/>
      <c r="BF4384" s="63"/>
      <c r="BG4384" s="63"/>
      <c r="BH4384" s="63"/>
      <c r="BI4384" s="63"/>
      <c r="BJ4384" s="63"/>
      <c r="BK4384" s="63"/>
      <c r="BL4384" s="63"/>
      <c r="BM4384" s="63"/>
      <c r="BN4384" s="63"/>
      <c r="BO4384" s="63"/>
      <c r="BP4384" s="63"/>
      <c r="BQ4384" s="63"/>
      <c r="BR4384" s="63"/>
      <c r="BS4384" s="63"/>
      <c r="BT4384" s="63"/>
      <c r="BU4384" s="63"/>
      <c r="BV4384" s="63"/>
      <c r="BW4384" s="63"/>
      <c r="BX4384" s="63"/>
      <c r="BY4384" s="63"/>
      <c r="BZ4384" s="63"/>
      <c r="CA4384" s="63"/>
      <c r="CB4384" s="63"/>
      <c r="CC4384" s="63"/>
      <c r="CD4384" s="63"/>
      <c r="CE4384" s="63"/>
      <c r="CF4384" s="63"/>
      <c r="CG4384" s="63"/>
      <c r="CH4384" s="63"/>
      <c r="CI4384" s="63"/>
      <c r="CJ4384" s="63"/>
      <c r="CK4384" s="63"/>
      <c r="CL4384" s="63"/>
      <c r="CM4384" s="63"/>
      <c r="CN4384" s="63"/>
      <c r="CO4384" s="63"/>
      <c r="CP4384" s="63"/>
      <c r="CR4384" s="227"/>
      <c r="CS4384" s="74"/>
    </row>
    <row r="4385" spans="1:97" s="72" customFormat="1" ht="75.75" customHeight="1">
      <c r="A4385" s="63"/>
      <c r="B4385" s="63"/>
      <c r="C4385" s="63"/>
      <c r="D4385" s="63"/>
      <c r="E4385" s="63"/>
      <c r="F4385" s="63"/>
      <c r="G4385" s="63"/>
      <c r="H4385" s="63"/>
      <c r="I4385" s="63"/>
      <c r="J4385" s="63"/>
      <c r="K4385" s="63"/>
      <c r="L4385" s="63"/>
      <c r="M4385" s="63"/>
      <c r="N4385" s="63"/>
      <c r="O4385" s="63"/>
      <c r="P4385" s="63"/>
      <c r="Q4385" s="63"/>
      <c r="R4385" s="63"/>
      <c r="S4385" s="63"/>
      <c r="T4385" s="63"/>
      <c r="U4385" s="63"/>
      <c r="V4385" s="63"/>
      <c r="W4385" s="63"/>
      <c r="X4385" s="63"/>
      <c r="Y4385" s="63"/>
      <c r="Z4385" s="63"/>
      <c r="AA4385" s="63"/>
      <c r="AB4385" s="63"/>
      <c r="AC4385" s="63"/>
      <c r="AD4385" s="63"/>
      <c r="AE4385" s="63"/>
      <c r="AF4385" s="63"/>
      <c r="AG4385" s="63"/>
      <c r="AH4385" s="63"/>
      <c r="AI4385" s="63"/>
      <c r="AJ4385" s="63"/>
      <c r="AK4385" s="63"/>
      <c r="AL4385" s="63"/>
      <c r="AM4385" s="63"/>
      <c r="AN4385" s="63"/>
      <c r="AO4385" s="63"/>
      <c r="AP4385" s="63"/>
      <c r="AQ4385" s="63"/>
      <c r="AR4385" s="63"/>
      <c r="AS4385" s="63"/>
      <c r="AT4385" s="63"/>
      <c r="AU4385" s="63"/>
      <c r="AV4385" s="63"/>
      <c r="AW4385" s="63"/>
      <c r="AX4385" s="63"/>
      <c r="AY4385" s="63"/>
      <c r="AZ4385" s="63"/>
      <c r="BA4385" s="63"/>
      <c r="BB4385" s="63"/>
      <c r="BC4385" s="63"/>
      <c r="BD4385" s="63"/>
      <c r="BE4385" s="63"/>
      <c r="BF4385" s="63"/>
      <c r="BG4385" s="63"/>
      <c r="BH4385" s="63"/>
      <c r="BI4385" s="63"/>
      <c r="BJ4385" s="63"/>
      <c r="BK4385" s="63"/>
      <c r="BL4385" s="63"/>
      <c r="BM4385" s="63"/>
      <c r="BN4385" s="63"/>
      <c r="BO4385" s="63"/>
      <c r="BP4385" s="63"/>
      <c r="BQ4385" s="63"/>
      <c r="BR4385" s="63"/>
      <c r="BS4385" s="63"/>
      <c r="BT4385" s="63"/>
      <c r="BU4385" s="63"/>
      <c r="BV4385" s="63"/>
      <c r="BW4385" s="63"/>
      <c r="BX4385" s="63"/>
      <c r="BY4385" s="63"/>
      <c r="BZ4385" s="63"/>
      <c r="CA4385" s="63"/>
      <c r="CB4385" s="63"/>
      <c r="CC4385" s="63"/>
      <c r="CD4385" s="63"/>
      <c r="CE4385" s="63"/>
      <c r="CF4385" s="63"/>
      <c r="CG4385" s="63"/>
      <c r="CH4385" s="63"/>
      <c r="CI4385" s="63"/>
      <c r="CJ4385" s="63"/>
      <c r="CK4385" s="63"/>
      <c r="CL4385" s="63"/>
      <c r="CM4385" s="63"/>
      <c r="CN4385" s="63"/>
      <c r="CO4385" s="63"/>
      <c r="CP4385" s="63"/>
      <c r="CR4385" s="227"/>
      <c r="CS4385" s="74"/>
    </row>
    <row r="4386" spans="1:97" s="72" customFormat="1" ht="75.75" customHeight="1">
      <c r="A4386" s="63"/>
      <c r="B4386" s="63"/>
      <c r="C4386" s="63"/>
      <c r="D4386" s="63"/>
      <c r="E4386" s="63"/>
      <c r="F4386" s="63"/>
      <c r="G4386" s="63"/>
      <c r="H4386" s="63"/>
      <c r="I4386" s="63"/>
      <c r="J4386" s="63"/>
      <c r="K4386" s="63"/>
      <c r="L4386" s="63"/>
      <c r="M4386" s="63"/>
      <c r="N4386" s="63"/>
      <c r="O4386" s="63"/>
      <c r="P4386" s="63"/>
      <c r="Q4386" s="63"/>
      <c r="R4386" s="63"/>
      <c r="S4386" s="63"/>
      <c r="T4386" s="63"/>
      <c r="U4386" s="63"/>
      <c r="V4386" s="63"/>
      <c r="W4386" s="63"/>
      <c r="X4386" s="63"/>
      <c r="Y4386" s="63"/>
      <c r="Z4386" s="63"/>
      <c r="AA4386" s="63"/>
      <c r="AB4386" s="63"/>
      <c r="AC4386" s="63"/>
      <c r="AD4386" s="63"/>
      <c r="AE4386" s="63"/>
      <c r="AF4386" s="63"/>
      <c r="AG4386" s="63"/>
      <c r="AH4386" s="63"/>
      <c r="AI4386" s="63"/>
      <c r="AJ4386" s="63"/>
      <c r="AK4386" s="63"/>
      <c r="AL4386" s="63"/>
      <c r="AM4386" s="63"/>
      <c r="AN4386" s="63"/>
      <c r="AO4386" s="63"/>
      <c r="AP4386" s="63"/>
      <c r="AQ4386" s="63"/>
      <c r="AR4386" s="63"/>
      <c r="AS4386" s="63"/>
      <c r="AT4386" s="63"/>
      <c r="AU4386" s="63"/>
      <c r="AV4386" s="63"/>
      <c r="AW4386" s="63"/>
      <c r="AX4386" s="63"/>
      <c r="AY4386" s="63"/>
      <c r="AZ4386" s="63"/>
      <c r="BA4386" s="63"/>
      <c r="BB4386" s="63"/>
      <c r="BC4386" s="63"/>
      <c r="BD4386" s="63"/>
      <c r="BE4386" s="63"/>
      <c r="BF4386" s="63"/>
      <c r="BG4386" s="63"/>
      <c r="BH4386" s="63"/>
      <c r="BI4386" s="63"/>
      <c r="BJ4386" s="63"/>
      <c r="BK4386" s="63"/>
      <c r="BL4386" s="63"/>
      <c r="BM4386" s="63"/>
      <c r="BN4386" s="63"/>
      <c r="BO4386" s="63"/>
      <c r="BP4386" s="63"/>
      <c r="BQ4386" s="63"/>
      <c r="BR4386" s="63"/>
      <c r="BS4386" s="63"/>
      <c r="BT4386" s="63"/>
      <c r="BU4386" s="63"/>
      <c r="BV4386" s="63"/>
      <c r="BW4386" s="63"/>
      <c r="BX4386" s="63"/>
      <c r="BY4386" s="63"/>
      <c r="BZ4386" s="63"/>
      <c r="CA4386" s="63"/>
      <c r="CB4386" s="63"/>
      <c r="CC4386" s="63"/>
      <c r="CD4386" s="63"/>
      <c r="CE4386" s="63"/>
      <c r="CF4386" s="63"/>
      <c r="CG4386" s="63"/>
      <c r="CH4386" s="63"/>
      <c r="CI4386" s="63"/>
      <c r="CJ4386" s="63"/>
      <c r="CK4386" s="63"/>
      <c r="CL4386" s="63"/>
      <c r="CM4386" s="63"/>
      <c r="CN4386" s="63"/>
      <c r="CO4386" s="63"/>
      <c r="CP4386" s="63"/>
      <c r="CR4386" s="227"/>
      <c r="CS4386" s="74"/>
    </row>
    <row r="4387" spans="1:97" s="72" customFormat="1" ht="75.75" customHeight="1">
      <c r="A4387" s="63"/>
      <c r="B4387" s="63"/>
      <c r="C4387" s="63"/>
      <c r="D4387" s="63"/>
      <c r="E4387" s="63"/>
      <c r="F4387" s="63"/>
      <c r="G4387" s="63"/>
      <c r="H4387" s="63"/>
      <c r="I4387" s="63"/>
      <c r="J4387" s="63"/>
      <c r="K4387" s="63"/>
      <c r="L4387" s="63"/>
      <c r="M4387" s="63"/>
      <c r="N4387" s="63"/>
      <c r="O4387" s="63"/>
      <c r="P4387" s="63"/>
      <c r="Q4387" s="63"/>
      <c r="R4387" s="63"/>
      <c r="S4387" s="63"/>
      <c r="T4387" s="63"/>
      <c r="U4387" s="63"/>
      <c r="V4387" s="63"/>
      <c r="W4387" s="63"/>
      <c r="X4387" s="63"/>
      <c r="Y4387" s="63"/>
      <c r="Z4387" s="63"/>
      <c r="AA4387" s="63"/>
      <c r="AB4387" s="63"/>
      <c r="AC4387" s="63"/>
      <c r="AD4387" s="63"/>
      <c r="AE4387" s="63"/>
      <c r="AF4387" s="63"/>
      <c r="AG4387" s="63"/>
      <c r="AH4387" s="63"/>
      <c r="AI4387" s="63"/>
      <c r="AJ4387" s="63"/>
      <c r="AK4387" s="63"/>
      <c r="AL4387" s="63"/>
      <c r="AM4387" s="63"/>
      <c r="AN4387" s="63"/>
      <c r="AO4387" s="63"/>
      <c r="AP4387" s="63"/>
      <c r="AQ4387" s="63"/>
      <c r="AR4387" s="63"/>
      <c r="AS4387" s="63"/>
      <c r="AT4387" s="63"/>
      <c r="AU4387" s="63"/>
      <c r="AV4387" s="63"/>
      <c r="AW4387" s="63"/>
      <c r="AX4387" s="63"/>
      <c r="AY4387" s="63"/>
      <c r="AZ4387" s="63"/>
      <c r="BA4387" s="63"/>
      <c r="BB4387" s="63"/>
      <c r="BC4387" s="63"/>
      <c r="BD4387" s="63"/>
      <c r="BE4387" s="63"/>
      <c r="BF4387" s="63"/>
      <c r="BG4387" s="63"/>
      <c r="BH4387" s="63"/>
      <c r="BI4387" s="63"/>
      <c r="BJ4387" s="63"/>
      <c r="BK4387" s="63"/>
      <c r="BL4387" s="63"/>
      <c r="BM4387" s="63"/>
      <c r="BN4387" s="63"/>
      <c r="BO4387" s="63"/>
      <c r="BP4387" s="63"/>
      <c r="BQ4387" s="63"/>
      <c r="BR4387" s="63"/>
      <c r="BS4387" s="63"/>
      <c r="BT4387" s="63"/>
      <c r="BU4387" s="63"/>
      <c r="BV4387" s="63"/>
      <c r="BW4387" s="63"/>
      <c r="BX4387" s="63"/>
      <c r="BY4387" s="63"/>
      <c r="BZ4387" s="63"/>
      <c r="CA4387" s="63"/>
      <c r="CB4387" s="63"/>
      <c r="CC4387" s="63"/>
      <c r="CD4387" s="63"/>
      <c r="CE4387" s="63"/>
      <c r="CF4387" s="63"/>
      <c r="CG4387" s="63"/>
      <c r="CH4387" s="63"/>
      <c r="CI4387" s="63"/>
      <c r="CJ4387" s="63"/>
      <c r="CK4387" s="63"/>
      <c r="CL4387" s="63"/>
      <c r="CM4387" s="63"/>
      <c r="CN4387" s="63"/>
      <c r="CO4387" s="63"/>
      <c r="CP4387" s="63"/>
      <c r="CR4387" s="227"/>
      <c r="CS4387" s="74"/>
    </row>
    <row r="4388" spans="1:97" s="72" customFormat="1" ht="75.75" customHeight="1">
      <c r="A4388" s="63"/>
      <c r="B4388" s="63"/>
      <c r="C4388" s="63"/>
      <c r="D4388" s="63"/>
      <c r="E4388" s="63"/>
      <c r="F4388" s="63"/>
      <c r="G4388" s="63"/>
      <c r="H4388" s="63"/>
      <c r="I4388" s="63"/>
      <c r="J4388" s="63"/>
      <c r="K4388" s="63"/>
      <c r="L4388" s="63"/>
      <c r="M4388" s="63"/>
      <c r="N4388" s="63"/>
      <c r="O4388" s="63"/>
      <c r="P4388" s="63"/>
      <c r="Q4388" s="63"/>
      <c r="R4388" s="63"/>
      <c r="S4388" s="63"/>
      <c r="T4388" s="63"/>
      <c r="U4388" s="63"/>
      <c r="V4388" s="63"/>
      <c r="W4388" s="63"/>
      <c r="X4388" s="63"/>
      <c r="Y4388" s="63"/>
      <c r="Z4388" s="63"/>
      <c r="AA4388" s="63"/>
      <c r="AB4388" s="63"/>
      <c r="AC4388" s="63"/>
      <c r="AD4388" s="63"/>
      <c r="AE4388" s="63"/>
      <c r="AF4388" s="63"/>
      <c r="AG4388" s="63"/>
      <c r="AH4388" s="63"/>
      <c r="AI4388" s="63"/>
      <c r="AJ4388" s="63"/>
      <c r="AK4388" s="63"/>
      <c r="AL4388" s="63"/>
      <c r="AM4388" s="63"/>
      <c r="AN4388" s="63"/>
      <c r="AO4388" s="63"/>
      <c r="AP4388" s="63"/>
      <c r="AQ4388" s="63"/>
      <c r="AR4388" s="63"/>
      <c r="AS4388" s="63"/>
      <c r="AT4388" s="63"/>
      <c r="AU4388" s="63"/>
      <c r="AV4388" s="63"/>
      <c r="AW4388" s="63"/>
      <c r="AX4388" s="63"/>
      <c r="AY4388" s="63"/>
      <c r="AZ4388" s="63"/>
      <c r="BA4388" s="63"/>
      <c r="BB4388" s="63"/>
      <c r="BC4388" s="63"/>
      <c r="BD4388" s="63"/>
      <c r="BE4388" s="63"/>
      <c r="BF4388" s="63"/>
      <c r="BG4388" s="63"/>
      <c r="BH4388" s="63"/>
      <c r="BI4388" s="63"/>
      <c r="BJ4388" s="63"/>
      <c r="BK4388" s="63"/>
      <c r="BL4388" s="63"/>
      <c r="BM4388" s="63"/>
      <c r="BN4388" s="63"/>
      <c r="BO4388" s="63"/>
      <c r="BP4388" s="63"/>
      <c r="BQ4388" s="63"/>
      <c r="BR4388" s="63"/>
      <c r="BS4388" s="63"/>
      <c r="BT4388" s="63"/>
      <c r="BU4388" s="63"/>
      <c r="BV4388" s="63"/>
      <c r="BW4388" s="63"/>
      <c r="BX4388" s="63"/>
      <c r="BY4388" s="63"/>
      <c r="BZ4388" s="63"/>
      <c r="CA4388" s="63"/>
      <c r="CB4388" s="63"/>
      <c r="CC4388" s="63"/>
      <c r="CD4388" s="63"/>
      <c r="CE4388" s="63"/>
      <c r="CF4388" s="63"/>
      <c r="CG4388" s="63"/>
      <c r="CH4388" s="63"/>
      <c r="CI4388" s="63"/>
      <c r="CJ4388" s="63"/>
      <c r="CK4388" s="63"/>
      <c r="CL4388" s="63"/>
      <c r="CM4388" s="63"/>
      <c r="CN4388" s="63"/>
      <c r="CO4388" s="63"/>
      <c r="CP4388" s="63"/>
      <c r="CR4388" s="227"/>
      <c r="CS4388" s="74"/>
    </row>
    <row r="4389" spans="1:97" s="72" customFormat="1" ht="75.75" customHeight="1">
      <c r="A4389" s="63"/>
      <c r="B4389" s="63"/>
      <c r="C4389" s="63"/>
      <c r="D4389" s="63"/>
      <c r="E4389" s="63"/>
      <c r="F4389" s="63"/>
      <c r="G4389" s="63"/>
      <c r="H4389" s="63"/>
      <c r="I4389" s="63"/>
      <c r="J4389" s="63"/>
      <c r="K4389" s="63"/>
      <c r="L4389" s="63"/>
      <c r="M4389" s="63"/>
      <c r="N4389" s="63"/>
      <c r="O4389" s="63"/>
      <c r="P4389" s="63"/>
      <c r="Q4389" s="63"/>
      <c r="R4389" s="63"/>
      <c r="S4389" s="63"/>
      <c r="T4389" s="63"/>
      <c r="U4389" s="63"/>
      <c r="V4389" s="63"/>
      <c r="W4389" s="63"/>
      <c r="X4389" s="63"/>
      <c r="Y4389" s="63"/>
      <c r="Z4389" s="63"/>
      <c r="AA4389" s="63"/>
      <c r="AB4389" s="63"/>
      <c r="AC4389" s="63"/>
      <c r="AD4389" s="63"/>
      <c r="AE4389" s="63"/>
      <c r="AF4389" s="63"/>
      <c r="AG4389" s="63"/>
      <c r="AH4389" s="63"/>
      <c r="AI4389" s="63"/>
      <c r="AJ4389" s="63"/>
      <c r="AK4389" s="63"/>
      <c r="AL4389" s="63"/>
      <c r="AM4389" s="63"/>
      <c r="AN4389" s="63"/>
      <c r="AO4389" s="63"/>
      <c r="AP4389" s="63"/>
      <c r="AQ4389" s="63"/>
      <c r="AR4389" s="63"/>
      <c r="AS4389" s="63"/>
      <c r="AT4389" s="63"/>
      <c r="AU4389" s="63"/>
      <c r="AV4389" s="63"/>
      <c r="AW4389" s="63"/>
      <c r="AX4389" s="63"/>
      <c r="AY4389" s="63"/>
      <c r="AZ4389" s="63"/>
      <c r="BA4389" s="63"/>
      <c r="BB4389" s="63"/>
      <c r="BC4389" s="63"/>
      <c r="BD4389" s="63"/>
      <c r="BE4389" s="63"/>
      <c r="BF4389" s="63"/>
      <c r="BG4389" s="63"/>
      <c r="BH4389" s="63"/>
      <c r="BI4389" s="63"/>
      <c r="BJ4389" s="63"/>
      <c r="BK4389" s="63"/>
      <c r="BL4389" s="63"/>
      <c r="BM4389" s="63"/>
      <c r="BN4389" s="63"/>
      <c r="BO4389" s="63"/>
      <c r="BP4389" s="63"/>
      <c r="BQ4389" s="63"/>
      <c r="BR4389" s="63"/>
      <c r="BS4389" s="63"/>
      <c r="BT4389" s="63"/>
      <c r="BU4389" s="63"/>
      <c r="BV4389" s="63"/>
      <c r="BW4389" s="63"/>
      <c r="BX4389" s="63"/>
      <c r="BY4389" s="63"/>
      <c r="BZ4389" s="63"/>
      <c r="CA4389" s="63"/>
      <c r="CB4389" s="63"/>
      <c r="CC4389" s="63"/>
      <c r="CD4389" s="63"/>
      <c r="CE4389" s="63"/>
      <c r="CF4389" s="63"/>
      <c r="CG4389" s="63"/>
      <c r="CH4389" s="63"/>
      <c r="CI4389" s="63"/>
      <c r="CJ4389" s="63"/>
      <c r="CK4389" s="63"/>
      <c r="CL4389" s="63"/>
      <c r="CM4389" s="63"/>
      <c r="CN4389" s="63"/>
      <c r="CO4389" s="63"/>
      <c r="CP4389" s="63"/>
      <c r="CR4389" s="227"/>
      <c r="CS4389" s="74"/>
    </row>
    <row r="4390" spans="1:97" s="72" customFormat="1" ht="75.75" customHeight="1">
      <c r="A4390" s="63"/>
      <c r="B4390" s="63"/>
      <c r="C4390" s="63"/>
      <c r="D4390" s="63"/>
      <c r="E4390" s="63"/>
      <c r="F4390" s="63"/>
      <c r="G4390" s="63"/>
      <c r="H4390" s="63"/>
      <c r="I4390" s="63"/>
      <c r="J4390" s="63"/>
      <c r="K4390" s="63"/>
      <c r="L4390" s="63"/>
      <c r="M4390" s="63"/>
      <c r="N4390" s="63"/>
      <c r="O4390" s="63"/>
      <c r="P4390" s="63"/>
      <c r="Q4390" s="63"/>
      <c r="R4390" s="63"/>
      <c r="S4390" s="63"/>
      <c r="T4390" s="63"/>
      <c r="U4390" s="63"/>
      <c r="V4390" s="63"/>
      <c r="W4390" s="63"/>
      <c r="X4390" s="63"/>
      <c r="Y4390" s="63"/>
      <c r="Z4390" s="63"/>
      <c r="AA4390" s="63"/>
      <c r="AB4390" s="63"/>
      <c r="AC4390" s="63"/>
      <c r="AD4390" s="63"/>
      <c r="AE4390" s="63"/>
      <c r="AF4390" s="63"/>
      <c r="AG4390" s="63"/>
      <c r="AH4390" s="63"/>
      <c r="AI4390" s="63"/>
      <c r="AJ4390" s="63"/>
      <c r="AK4390" s="63"/>
      <c r="AL4390" s="63"/>
      <c r="AM4390" s="63"/>
      <c r="AN4390" s="63"/>
      <c r="AO4390" s="63"/>
      <c r="AP4390" s="63"/>
      <c r="AQ4390" s="63"/>
      <c r="AR4390" s="63"/>
      <c r="AS4390" s="63"/>
      <c r="AT4390" s="63"/>
      <c r="AU4390" s="63"/>
      <c r="AV4390" s="63"/>
      <c r="AW4390" s="63"/>
      <c r="AX4390" s="63"/>
      <c r="AY4390" s="63"/>
      <c r="AZ4390" s="63"/>
      <c r="BA4390" s="63"/>
      <c r="BB4390" s="63"/>
      <c r="BC4390" s="63"/>
      <c r="BD4390" s="63"/>
      <c r="BE4390" s="63"/>
      <c r="BF4390" s="63"/>
      <c r="BG4390" s="63"/>
      <c r="BH4390" s="63"/>
      <c r="BI4390" s="63"/>
      <c r="BJ4390" s="63"/>
      <c r="BK4390" s="63"/>
      <c r="BL4390" s="63"/>
      <c r="BM4390" s="63"/>
      <c r="BN4390" s="63"/>
      <c r="BO4390" s="63"/>
      <c r="BP4390" s="63"/>
      <c r="BQ4390" s="63"/>
      <c r="BR4390" s="63"/>
      <c r="BS4390" s="63"/>
      <c r="BT4390" s="63"/>
      <c r="BU4390" s="63"/>
      <c r="BV4390" s="63"/>
      <c r="BW4390" s="63"/>
      <c r="BX4390" s="63"/>
      <c r="BY4390" s="63"/>
      <c r="BZ4390" s="63"/>
      <c r="CA4390" s="63"/>
      <c r="CB4390" s="63"/>
      <c r="CC4390" s="63"/>
      <c r="CD4390" s="63"/>
      <c r="CE4390" s="63"/>
      <c r="CF4390" s="63"/>
      <c r="CG4390" s="63"/>
      <c r="CH4390" s="63"/>
      <c r="CI4390" s="63"/>
      <c r="CJ4390" s="63"/>
      <c r="CK4390" s="63"/>
      <c r="CL4390" s="63"/>
      <c r="CM4390" s="63"/>
      <c r="CN4390" s="63"/>
      <c r="CO4390" s="63"/>
      <c r="CP4390" s="63"/>
      <c r="CR4390" s="227"/>
      <c r="CS4390" s="74"/>
    </row>
    <row r="4391" spans="1:97" s="72" customFormat="1" ht="75.75" customHeight="1">
      <c r="A4391" s="63"/>
      <c r="B4391" s="63"/>
      <c r="C4391" s="63"/>
      <c r="D4391" s="63"/>
      <c r="E4391" s="63"/>
      <c r="F4391" s="63"/>
      <c r="G4391" s="63"/>
      <c r="H4391" s="63"/>
      <c r="I4391" s="63"/>
      <c r="J4391" s="63"/>
      <c r="K4391" s="63"/>
      <c r="L4391" s="63"/>
      <c r="M4391" s="63"/>
      <c r="N4391" s="63"/>
      <c r="O4391" s="63"/>
      <c r="P4391" s="63"/>
      <c r="Q4391" s="63"/>
      <c r="R4391" s="63"/>
      <c r="S4391" s="63"/>
      <c r="T4391" s="63"/>
      <c r="U4391" s="63"/>
      <c r="V4391" s="63"/>
      <c r="W4391" s="63"/>
      <c r="X4391" s="63"/>
      <c r="Y4391" s="63"/>
      <c r="Z4391" s="63"/>
      <c r="AA4391" s="63"/>
      <c r="AB4391" s="63"/>
      <c r="AC4391" s="63"/>
      <c r="AD4391" s="63"/>
      <c r="AE4391" s="63"/>
      <c r="AF4391" s="63"/>
      <c r="AG4391" s="63"/>
      <c r="AH4391" s="63"/>
      <c r="AI4391" s="63"/>
      <c r="AJ4391" s="63"/>
      <c r="AK4391" s="63"/>
      <c r="AL4391" s="63"/>
      <c r="AM4391" s="63"/>
      <c r="AN4391" s="63"/>
      <c r="AO4391" s="63"/>
      <c r="AP4391" s="63"/>
      <c r="AQ4391" s="63"/>
      <c r="AR4391" s="63"/>
      <c r="AS4391" s="63"/>
      <c r="AT4391" s="63"/>
      <c r="AU4391" s="63"/>
      <c r="AV4391" s="63"/>
      <c r="AW4391" s="63"/>
      <c r="AX4391" s="63"/>
      <c r="AY4391" s="63"/>
      <c r="AZ4391" s="63"/>
      <c r="BA4391" s="63"/>
      <c r="BB4391" s="63"/>
      <c r="BC4391" s="63"/>
      <c r="BD4391" s="63"/>
      <c r="BE4391" s="63"/>
      <c r="BF4391" s="63"/>
      <c r="BG4391" s="63"/>
      <c r="BH4391" s="63"/>
      <c r="BI4391" s="63"/>
      <c r="BJ4391" s="63"/>
      <c r="BK4391" s="63"/>
      <c r="BL4391" s="63"/>
      <c r="BM4391" s="63"/>
      <c r="BN4391" s="63"/>
      <c r="BO4391" s="63"/>
      <c r="BP4391" s="63"/>
      <c r="BQ4391" s="63"/>
      <c r="BR4391" s="63"/>
      <c r="BS4391" s="63"/>
      <c r="BT4391" s="63"/>
      <c r="BU4391" s="63"/>
      <c r="BV4391" s="63"/>
      <c r="BW4391" s="63"/>
      <c r="BX4391" s="63"/>
      <c r="BY4391" s="63"/>
      <c r="BZ4391" s="63"/>
      <c r="CA4391" s="63"/>
      <c r="CB4391" s="63"/>
      <c r="CC4391" s="63"/>
      <c r="CD4391" s="63"/>
      <c r="CE4391" s="63"/>
      <c r="CF4391" s="63"/>
      <c r="CG4391" s="63"/>
      <c r="CH4391" s="63"/>
      <c r="CI4391" s="63"/>
      <c r="CJ4391" s="63"/>
      <c r="CK4391" s="63"/>
      <c r="CL4391" s="63"/>
      <c r="CM4391" s="63"/>
      <c r="CN4391" s="63"/>
      <c r="CO4391" s="63"/>
      <c r="CP4391" s="63"/>
      <c r="CR4391" s="227"/>
      <c r="CS4391" s="74"/>
    </row>
    <row r="4392" spans="1:97" s="72" customFormat="1" ht="75.75" customHeight="1">
      <c r="A4392" s="63"/>
      <c r="B4392" s="63"/>
      <c r="C4392" s="63"/>
      <c r="D4392" s="63"/>
      <c r="E4392" s="63"/>
      <c r="F4392" s="63"/>
      <c r="G4392" s="63"/>
      <c r="H4392" s="63"/>
      <c r="I4392" s="63"/>
      <c r="J4392" s="63"/>
      <c r="K4392" s="63"/>
      <c r="L4392" s="63"/>
      <c r="M4392" s="63"/>
      <c r="N4392" s="63"/>
      <c r="O4392" s="63"/>
      <c r="P4392" s="63"/>
      <c r="Q4392" s="63"/>
      <c r="R4392" s="63"/>
      <c r="S4392" s="63"/>
      <c r="T4392" s="63"/>
      <c r="U4392" s="63"/>
      <c r="V4392" s="63"/>
      <c r="W4392" s="63"/>
      <c r="X4392" s="63"/>
      <c r="Y4392" s="63"/>
      <c r="Z4392" s="63"/>
      <c r="AA4392" s="63"/>
      <c r="AB4392" s="63"/>
      <c r="AC4392" s="63"/>
      <c r="AD4392" s="63"/>
      <c r="AE4392" s="63"/>
      <c r="AF4392" s="63"/>
      <c r="AG4392" s="63"/>
      <c r="AH4392" s="63"/>
      <c r="AI4392" s="63"/>
      <c r="AJ4392" s="63"/>
      <c r="AK4392" s="63"/>
      <c r="AL4392" s="63"/>
      <c r="AM4392" s="63"/>
      <c r="AN4392" s="63"/>
      <c r="AO4392" s="63"/>
      <c r="AP4392" s="63"/>
      <c r="AQ4392" s="63"/>
      <c r="AR4392" s="63"/>
      <c r="AS4392" s="63"/>
      <c r="AT4392" s="63"/>
      <c r="AU4392" s="63"/>
      <c r="AV4392" s="63"/>
      <c r="AW4392" s="63"/>
      <c r="AX4392" s="63"/>
      <c r="AY4392" s="63"/>
      <c r="AZ4392" s="63"/>
      <c r="BA4392" s="63"/>
      <c r="BB4392" s="63"/>
      <c r="BC4392" s="63"/>
      <c r="BD4392" s="63"/>
      <c r="BE4392" s="63"/>
      <c r="BF4392" s="63"/>
      <c r="BG4392" s="63"/>
      <c r="BH4392" s="63"/>
      <c r="BI4392" s="63"/>
      <c r="BJ4392" s="63"/>
      <c r="BK4392" s="63"/>
      <c r="BL4392" s="63"/>
      <c r="BM4392" s="63"/>
      <c r="BN4392" s="63"/>
      <c r="BO4392" s="63"/>
      <c r="BP4392" s="63"/>
      <c r="BQ4392" s="63"/>
      <c r="BR4392" s="63"/>
      <c r="BS4392" s="63"/>
      <c r="BT4392" s="63"/>
      <c r="BU4392" s="63"/>
      <c r="BV4392" s="63"/>
      <c r="BW4392" s="63"/>
      <c r="BX4392" s="63"/>
      <c r="BY4392" s="63"/>
      <c r="BZ4392" s="63"/>
      <c r="CA4392" s="63"/>
      <c r="CB4392" s="63"/>
      <c r="CC4392" s="63"/>
      <c r="CD4392" s="63"/>
      <c r="CE4392" s="63"/>
      <c r="CF4392" s="63"/>
      <c r="CG4392" s="63"/>
      <c r="CH4392" s="63"/>
      <c r="CI4392" s="63"/>
      <c r="CJ4392" s="63"/>
      <c r="CK4392" s="63"/>
      <c r="CL4392" s="63"/>
      <c r="CM4392" s="63"/>
      <c r="CN4392" s="63"/>
      <c r="CO4392" s="63"/>
      <c r="CP4392" s="63"/>
      <c r="CR4392" s="227"/>
      <c r="CS4392" s="74"/>
    </row>
    <row r="4393" spans="1:97" s="72" customFormat="1" ht="75.75" customHeight="1">
      <c r="A4393" s="63"/>
      <c r="B4393" s="63"/>
      <c r="C4393" s="63"/>
      <c r="D4393" s="63"/>
      <c r="E4393" s="63"/>
      <c r="F4393" s="63"/>
      <c r="G4393" s="63"/>
      <c r="H4393" s="63"/>
      <c r="I4393" s="63"/>
      <c r="J4393" s="63"/>
      <c r="K4393" s="63"/>
      <c r="L4393" s="63"/>
      <c r="M4393" s="63"/>
      <c r="N4393" s="63"/>
      <c r="O4393" s="63"/>
      <c r="P4393" s="63"/>
      <c r="Q4393" s="63"/>
      <c r="R4393" s="63"/>
      <c r="S4393" s="63"/>
      <c r="T4393" s="63"/>
      <c r="U4393" s="63"/>
      <c r="V4393" s="63"/>
      <c r="W4393" s="63"/>
      <c r="X4393" s="63"/>
      <c r="Y4393" s="63"/>
      <c r="Z4393" s="63"/>
      <c r="AA4393" s="63"/>
      <c r="AB4393" s="63"/>
      <c r="AC4393" s="63"/>
      <c r="AD4393" s="63"/>
      <c r="AE4393" s="63"/>
      <c r="AF4393" s="63"/>
      <c r="AG4393" s="63"/>
      <c r="AH4393" s="63"/>
      <c r="AI4393" s="63"/>
      <c r="AJ4393" s="63"/>
      <c r="AK4393" s="63"/>
      <c r="AL4393" s="63"/>
      <c r="AM4393" s="63"/>
      <c r="AN4393" s="63"/>
      <c r="AO4393" s="63"/>
      <c r="AP4393" s="63"/>
      <c r="AQ4393" s="63"/>
      <c r="AR4393" s="63"/>
      <c r="AS4393" s="63"/>
      <c r="AT4393" s="63"/>
      <c r="AU4393" s="63"/>
      <c r="AV4393" s="63"/>
      <c r="AW4393" s="63"/>
      <c r="AX4393" s="63"/>
      <c r="AY4393" s="63"/>
      <c r="AZ4393" s="63"/>
      <c r="BA4393" s="63"/>
      <c r="BB4393" s="63"/>
      <c r="BC4393" s="63"/>
      <c r="BD4393" s="63"/>
      <c r="BE4393" s="63"/>
      <c r="BF4393" s="63"/>
      <c r="BG4393" s="63"/>
      <c r="BH4393" s="63"/>
      <c r="BI4393" s="63"/>
      <c r="BJ4393" s="63"/>
      <c r="BK4393" s="63"/>
      <c r="BL4393" s="63"/>
      <c r="BM4393" s="63"/>
      <c r="BN4393" s="63"/>
      <c r="BO4393" s="63"/>
      <c r="BP4393" s="63"/>
      <c r="BQ4393" s="63"/>
      <c r="BR4393" s="63"/>
      <c r="BS4393" s="63"/>
      <c r="BT4393" s="63"/>
      <c r="BU4393" s="63"/>
      <c r="BV4393" s="63"/>
      <c r="BW4393" s="63"/>
      <c r="BX4393" s="63"/>
      <c r="BY4393" s="63"/>
      <c r="BZ4393" s="63"/>
      <c r="CA4393" s="63"/>
      <c r="CB4393" s="63"/>
      <c r="CC4393" s="63"/>
      <c r="CD4393" s="63"/>
      <c r="CE4393" s="63"/>
      <c r="CF4393" s="63"/>
      <c r="CG4393" s="63"/>
      <c r="CH4393" s="63"/>
      <c r="CI4393" s="63"/>
      <c r="CJ4393" s="63"/>
      <c r="CK4393" s="63"/>
      <c r="CL4393" s="63"/>
      <c r="CM4393" s="63"/>
      <c r="CN4393" s="63"/>
      <c r="CO4393" s="63"/>
      <c r="CP4393" s="63"/>
      <c r="CR4393" s="227"/>
      <c r="CS4393" s="74"/>
    </row>
    <row r="4394" spans="1:97" s="72" customFormat="1" ht="75.75" customHeight="1">
      <c r="A4394" s="63"/>
      <c r="B4394" s="63"/>
      <c r="C4394" s="63"/>
      <c r="D4394" s="63"/>
      <c r="E4394" s="63"/>
      <c r="F4394" s="63"/>
      <c r="G4394" s="63"/>
      <c r="H4394" s="63"/>
      <c r="I4394" s="63"/>
      <c r="J4394" s="63"/>
      <c r="K4394" s="63"/>
      <c r="L4394" s="63"/>
      <c r="M4394" s="63"/>
      <c r="N4394" s="63"/>
      <c r="O4394" s="63"/>
      <c r="P4394" s="63"/>
      <c r="Q4394" s="63"/>
      <c r="R4394" s="63"/>
      <c r="S4394" s="63"/>
      <c r="T4394" s="63"/>
      <c r="U4394" s="63"/>
      <c r="V4394" s="63"/>
      <c r="W4394" s="63"/>
      <c r="X4394" s="63"/>
      <c r="Y4394" s="63"/>
      <c r="Z4394" s="63"/>
      <c r="AA4394" s="63"/>
      <c r="AB4394" s="63"/>
      <c r="AC4394" s="63"/>
      <c r="AD4394" s="63"/>
      <c r="AE4394" s="63"/>
      <c r="AF4394" s="63"/>
      <c r="AG4394" s="63"/>
      <c r="AH4394" s="63"/>
      <c r="AI4394" s="63"/>
      <c r="AJ4394" s="63"/>
      <c r="AK4394" s="63"/>
      <c r="AL4394" s="63"/>
      <c r="AM4394" s="63"/>
      <c r="AN4394" s="63"/>
      <c r="AO4394" s="63"/>
      <c r="AP4394" s="63"/>
      <c r="AQ4394" s="63"/>
      <c r="AR4394" s="63"/>
      <c r="AS4394" s="63"/>
      <c r="AT4394" s="63"/>
      <c r="AU4394" s="63"/>
      <c r="AV4394" s="63"/>
      <c r="AW4394" s="63"/>
      <c r="AX4394" s="63"/>
      <c r="AY4394" s="63"/>
      <c r="AZ4394" s="63"/>
      <c r="BA4394" s="63"/>
      <c r="BB4394" s="63"/>
      <c r="BC4394" s="63"/>
      <c r="BD4394" s="63"/>
      <c r="BE4394" s="63"/>
      <c r="BF4394" s="63"/>
      <c r="BG4394" s="63"/>
      <c r="BH4394" s="63"/>
      <c r="BI4394" s="63"/>
      <c r="BJ4394" s="63"/>
      <c r="BK4394" s="63"/>
      <c r="BL4394" s="63"/>
      <c r="BM4394" s="63"/>
      <c r="BN4394" s="63"/>
      <c r="BO4394" s="63"/>
      <c r="BP4394" s="63"/>
      <c r="BQ4394" s="63"/>
      <c r="BR4394" s="63"/>
      <c r="BS4394" s="63"/>
      <c r="BT4394" s="63"/>
      <c r="BU4394" s="63"/>
      <c r="BV4394" s="63"/>
      <c r="BW4394" s="63"/>
      <c r="BX4394" s="63"/>
      <c r="BY4394" s="63"/>
      <c r="BZ4394" s="63"/>
      <c r="CA4394" s="63"/>
      <c r="CB4394" s="63"/>
      <c r="CC4394" s="63"/>
      <c r="CD4394" s="63"/>
      <c r="CE4394" s="63"/>
      <c r="CF4394" s="63"/>
      <c r="CG4394" s="63"/>
      <c r="CH4394" s="63"/>
      <c r="CI4394" s="63"/>
      <c r="CJ4394" s="63"/>
      <c r="CK4394" s="63"/>
      <c r="CL4394" s="63"/>
      <c r="CM4394" s="63"/>
      <c r="CN4394" s="63"/>
      <c r="CO4394" s="63"/>
      <c r="CP4394" s="63"/>
      <c r="CR4394" s="227"/>
      <c r="CS4394" s="74"/>
    </row>
    <row r="4395" spans="1:97" s="72" customFormat="1" ht="75.75" customHeight="1">
      <c r="A4395" s="63"/>
      <c r="B4395" s="63"/>
      <c r="C4395" s="63"/>
      <c r="D4395" s="63"/>
      <c r="E4395" s="63"/>
      <c r="F4395" s="63"/>
      <c r="G4395" s="63"/>
      <c r="H4395" s="63"/>
      <c r="I4395" s="63"/>
      <c r="J4395" s="63"/>
      <c r="K4395" s="63"/>
      <c r="L4395" s="63"/>
      <c r="M4395" s="63"/>
      <c r="N4395" s="63"/>
      <c r="O4395" s="63"/>
      <c r="P4395" s="63"/>
      <c r="Q4395" s="63"/>
      <c r="R4395" s="63"/>
      <c r="S4395" s="63"/>
      <c r="T4395" s="63"/>
      <c r="U4395" s="63"/>
      <c r="V4395" s="63"/>
      <c r="W4395" s="63"/>
      <c r="X4395" s="63"/>
      <c r="Y4395" s="63"/>
      <c r="Z4395" s="63"/>
      <c r="AA4395" s="63"/>
      <c r="AB4395" s="63"/>
      <c r="AC4395" s="63"/>
      <c r="AD4395" s="63"/>
      <c r="AE4395" s="63"/>
      <c r="AF4395" s="63"/>
      <c r="AG4395" s="63"/>
      <c r="AH4395" s="63"/>
      <c r="AI4395" s="63"/>
      <c r="AJ4395" s="63"/>
      <c r="AK4395" s="63"/>
      <c r="AL4395" s="63"/>
      <c r="AM4395" s="63"/>
      <c r="AN4395" s="63"/>
      <c r="AO4395" s="63"/>
      <c r="AP4395" s="63"/>
      <c r="AQ4395" s="63"/>
      <c r="AR4395" s="63"/>
      <c r="AS4395" s="63"/>
      <c r="AT4395" s="63"/>
      <c r="AU4395" s="63"/>
      <c r="AV4395" s="63"/>
      <c r="AW4395" s="63"/>
      <c r="AX4395" s="63"/>
      <c r="AY4395" s="63"/>
      <c r="AZ4395" s="63"/>
      <c r="BA4395" s="63"/>
      <c r="BB4395" s="63"/>
      <c r="BC4395" s="63"/>
      <c r="BD4395" s="63"/>
      <c r="BE4395" s="63"/>
      <c r="BF4395" s="63"/>
      <c r="BG4395" s="63"/>
      <c r="BH4395" s="63"/>
      <c r="BI4395" s="63"/>
      <c r="BJ4395" s="63"/>
      <c r="BK4395" s="63"/>
      <c r="BL4395" s="63"/>
      <c r="BM4395" s="63"/>
      <c r="BN4395" s="63"/>
      <c r="BO4395" s="63"/>
      <c r="BP4395" s="63"/>
      <c r="BQ4395" s="63"/>
      <c r="BR4395" s="63"/>
      <c r="BS4395" s="63"/>
      <c r="BT4395" s="63"/>
      <c r="BU4395" s="63"/>
      <c r="BV4395" s="63"/>
      <c r="BW4395" s="63"/>
      <c r="BX4395" s="63"/>
      <c r="BY4395" s="63"/>
      <c r="BZ4395" s="63"/>
      <c r="CA4395" s="63"/>
      <c r="CB4395" s="63"/>
      <c r="CC4395" s="63"/>
      <c r="CD4395" s="63"/>
      <c r="CE4395" s="63"/>
      <c r="CF4395" s="63"/>
      <c r="CG4395" s="63"/>
      <c r="CH4395" s="63"/>
      <c r="CI4395" s="63"/>
      <c r="CJ4395" s="63"/>
      <c r="CK4395" s="63"/>
      <c r="CL4395" s="63"/>
      <c r="CM4395" s="63"/>
      <c r="CN4395" s="63"/>
      <c r="CO4395" s="63"/>
      <c r="CP4395" s="63"/>
      <c r="CR4395" s="227"/>
      <c r="CS4395" s="74"/>
    </row>
    <row r="4396" spans="1:97" s="72" customFormat="1" ht="75.75" customHeight="1">
      <c r="A4396" s="63"/>
      <c r="B4396" s="63"/>
      <c r="C4396" s="63"/>
      <c r="D4396" s="63"/>
      <c r="E4396" s="63"/>
      <c r="F4396" s="63"/>
      <c r="G4396" s="63"/>
      <c r="H4396" s="63"/>
      <c r="I4396" s="63"/>
      <c r="J4396" s="63"/>
      <c r="K4396" s="63"/>
      <c r="L4396" s="63"/>
      <c r="M4396" s="63"/>
      <c r="N4396" s="63"/>
      <c r="O4396" s="63"/>
      <c r="P4396" s="63"/>
      <c r="Q4396" s="63"/>
      <c r="R4396" s="63"/>
      <c r="S4396" s="63"/>
      <c r="T4396" s="63"/>
      <c r="U4396" s="63"/>
      <c r="V4396" s="63"/>
      <c r="W4396" s="63"/>
      <c r="X4396" s="63"/>
      <c r="Y4396" s="63"/>
      <c r="Z4396" s="63"/>
      <c r="AA4396" s="63"/>
      <c r="AB4396" s="63"/>
      <c r="AC4396" s="63"/>
      <c r="AD4396" s="63"/>
      <c r="AE4396" s="63"/>
      <c r="AF4396" s="63"/>
      <c r="AG4396" s="63"/>
      <c r="AH4396" s="63"/>
      <c r="AI4396" s="63"/>
      <c r="AJ4396" s="63"/>
      <c r="AK4396" s="63"/>
      <c r="AL4396" s="63"/>
      <c r="AM4396" s="63"/>
      <c r="AN4396" s="63"/>
      <c r="AO4396" s="63"/>
      <c r="AP4396" s="63"/>
      <c r="AQ4396" s="63"/>
      <c r="AR4396" s="63"/>
      <c r="AS4396" s="63"/>
      <c r="AT4396" s="63"/>
      <c r="AU4396" s="63"/>
      <c r="AV4396" s="63"/>
      <c r="AW4396" s="63"/>
      <c r="AX4396" s="63"/>
      <c r="AY4396" s="63"/>
      <c r="AZ4396" s="63"/>
      <c r="BA4396" s="63"/>
      <c r="BB4396" s="63"/>
      <c r="BC4396" s="63"/>
      <c r="BD4396" s="63"/>
      <c r="BE4396" s="63"/>
      <c r="BF4396" s="63"/>
      <c r="BG4396" s="63"/>
      <c r="BH4396" s="63"/>
      <c r="BI4396" s="63"/>
      <c r="BJ4396" s="63"/>
      <c r="BK4396" s="63"/>
      <c r="BL4396" s="63"/>
      <c r="BM4396" s="63"/>
      <c r="BN4396" s="63"/>
      <c r="BO4396" s="63"/>
      <c r="BP4396" s="63"/>
      <c r="BQ4396" s="63"/>
      <c r="BR4396" s="63"/>
      <c r="BS4396" s="63"/>
      <c r="BT4396" s="63"/>
      <c r="BU4396" s="63"/>
      <c r="BV4396" s="63"/>
      <c r="BW4396" s="63"/>
      <c r="BX4396" s="63"/>
      <c r="BY4396" s="63"/>
      <c r="BZ4396" s="63"/>
      <c r="CA4396" s="63"/>
      <c r="CB4396" s="63"/>
      <c r="CC4396" s="63"/>
      <c r="CD4396" s="63"/>
      <c r="CE4396" s="63"/>
      <c r="CF4396" s="63"/>
      <c r="CG4396" s="63"/>
      <c r="CH4396" s="63"/>
      <c r="CI4396" s="63"/>
      <c r="CJ4396" s="63"/>
      <c r="CK4396" s="63"/>
      <c r="CL4396" s="63"/>
      <c r="CM4396" s="63"/>
      <c r="CN4396" s="63"/>
      <c r="CO4396" s="63"/>
      <c r="CP4396" s="63"/>
      <c r="CR4396" s="227"/>
      <c r="CS4396" s="74"/>
    </row>
    <row r="4397" spans="1:97" s="72" customFormat="1" ht="75.75" customHeight="1">
      <c r="A4397" s="63"/>
      <c r="B4397" s="63"/>
      <c r="C4397" s="63"/>
      <c r="D4397" s="63"/>
      <c r="E4397" s="63"/>
      <c r="F4397" s="63"/>
      <c r="G4397" s="63"/>
      <c r="H4397" s="63"/>
      <c r="I4397" s="63"/>
      <c r="J4397" s="63"/>
      <c r="K4397" s="63"/>
      <c r="L4397" s="63"/>
      <c r="M4397" s="63"/>
      <c r="N4397" s="63"/>
      <c r="O4397" s="63"/>
      <c r="P4397" s="63"/>
      <c r="Q4397" s="63"/>
      <c r="R4397" s="63"/>
      <c r="S4397" s="63"/>
      <c r="T4397" s="63"/>
      <c r="U4397" s="63"/>
      <c r="V4397" s="63"/>
      <c r="W4397" s="63"/>
      <c r="X4397" s="63"/>
      <c r="Y4397" s="63"/>
      <c r="Z4397" s="63"/>
      <c r="AA4397" s="63"/>
      <c r="AB4397" s="63"/>
      <c r="AC4397" s="63"/>
      <c r="AD4397" s="63"/>
      <c r="AE4397" s="63"/>
      <c r="AF4397" s="63"/>
      <c r="AG4397" s="63"/>
      <c r="AH4397" s="63"/>
      <c r="AI4397" s="63"/>
      <c r="AJ4397" s="63"/>
      <c r="AK4397" s="63"/>
      <c r="AL4397" s="63"/>
      <c r="AM4397" s="63"/>
      <c r="AN4397" s="63"/>
      <c r="AO4397" s="63"/>
      <c r="AP4397" s="63"/>
      <c r="AQ4397" s="63"/>
      <c r="AR4397" s="63"/>
      <c r="AS4397" s="63"/>
      <c r="AT4397" s="63"/>
      <c r="AU4397" s="63"/>
      <c r="AV4397" s="63"/>
      <c r="AW4397" s="63"/>
      <c r="AX4397" s="63"/>
      <c r="AY4397" s="63"/>
      <c r="AZ4397" s="63"/>
      <c r="BA4397" s="63"/>
      <c r="BB4397" s="63"/>
      <c r="BC4397" s="63"/>
      <c r="BD4397" s="63"/>
      <c r="BE4397" s="63"/>
      <c r="BF4397" s="63"/>
      <c r="BG4397" s="63"/>
      <c r="BH4397" s="63"/>
      <c r="BI4397" s="63"/>
      <c r="BJ4397" s="63"/>
      <c r="BK4397" s="63"/>
      <c r="BL4397" s="63"/>
      <c r="BM4397" s="63"/>
      <c r="BN4397" s="63"/>
      <c r="BO4397" s="63"/>
      <c r="BP4397" s="63"/>
      <c r="BQ4397" s="63"/>
      <c r="BR4397" s="63"/>
      <c r="BS4397" s="63"/>
      <c r="BT4397" s="63"/>
      <c r="BU4397" s="63"/>
      <c r="BV4397" s="63"/>
      <c r="BW4397" s="63"/>
      <c r="BX4397" s="63"/>
      <c r="BY4397" s="63"/>
      <c r="BZ4397" s="63"/>
      <c r="CA4397" s="63"/>
      <c r="CB4397" s="63"/>
      <c r="CC4397" s="63"/>
      <c r="CD4397" s="63"/>
      <c r="CE4397" s="63"/>
      <c r="CF4397" s="63"/>
      <c r="CG4397" s="63"/>
      <c r="CH4397" s="63"/>
      <c r="CI4397" s="63"/>
      <c r="CJ4397" s="63"/>
      <c r="CK4397" s="63"/>
      <c r="CL4397" s="63"/>
      <c r="CM4397" s="63"/>
      <c r="CN4397" s="63"/>
      <c r="CO4397" s="63"/>
      <c r="CP4397" s="63"/>
      <c r="CR4397" s="227"/>
      <c r="CS4397" s="74"/>
    </row>
    <row r="4398" spans="1:97" s="72" customFormat="1" ht="75.75" customHeight="1">
      <c r="A4398" s="63"/>
      <c r="B4398" s="63"/>
      <c r="C4398" s="63"/>
      <c r="D4398" s="63"/>
      <c r="E4398" s="63"/>
      <c r="F4398" s="63"/>
      <c r="G4398" s="63"/>
      <c r="H4398" s="63"/>
      <c r="I4398" s="63"/>
      <c r="J4398" s="63"/>
      <c r="K4398" s="63"/>
      <c r="L4398" s="63"/>
      <c r="M4398" s="63"/>
      <c r="N4398" s="63"/>
      <c r="O4398" s="63"/>
      <c r="P4398" s="63"/>
      <c r="Q4398" s="63"/>
      <c r="R4398" s="63"/>
      <c r="S4398" s="63"/>
      <c r="T4398" s="63"/>
      <c r="U4398" s="63"/>
      <c r="V4398" s="63"/>
      <c r="W4398" s="63"/>
      <c r="X4398" s="63"/>
      <c r="Y4398" s="63"/>
      <c r="Z4398" s="63"/>
      <c r="AA4398" s="63"/>
      <c r="AB4398" s="63"/>
      <c r="AC4398" s="63"/>
      <c r="AD4398" s="63"/>
      <c r="AE4398" s="63"/>
      <c r="AF4398" s="63"/>
      <c r="AG4398" s="63"/>
      <c r="AH4398" s="63"/>
      <c r="AI4398" s="63"/>
      <c r="AJ4398" s="63"/>
      <c r="AK4398" s="63"/>
      <c r="AL4398" s="63"/>
      <c r="AM4398" s="63"/>
      <c r="AN4398" s="63"/>
      <c r="AO4398" s="63"/>
      <c r="AP4398" s="63"/>
      <c r="AQ4398" s="63"/>
      <c r="AR4398" s="63"/>
      <c r="AS4398" s="63"/>
      <c r="AT4398" s="63"/>
      <c r="AU4398" s="63"/>
      <c r="AV4398" s="63"/>
      <c r="AW4398" s="63"/>
      <c r="AX4398" s="63"/>
      <c r="AY4398" s="63"/>
      <c r="AZ4398" s="63"/>
      <c r="BA4398" s="63"/>
      <c r="BB4398" s="63"/>
      <c r="BC4398" s="63"/>
      <c r="BD4398" s="63"/>
      <c r="BE4398" s="63"/>
      <c r="BF4398" s="63"/>
      <c r="BG4398" s="63"/>
      <c r="BH4398" s="63"/>
      <c r="BI4398" s="63"/>
      <c r="BJ4398" s="63"/>
      <c r="BK4398" s="63"/>
      <c r="BL4398" s="63"/>
      <c r="BM4398" s="63"/>
      <c r="BN4398" s="63"/>
      <c r="BO4398" s="63"/>
      <c r="BP4398" s="63"/>
      <c r="BQ4398" s="63"/>
      <c r="BR4398" s="63"/>
      <c r="BS4398" s="63"/>
      <c r="BT4398" s="63"/>
      <c r="BU4398" s="63"/>
      <c r="BV4398" s="63"/>
      <c r="BW4398" s="63"/>
      <c r="BX4398" s="63"/>
      <c r="BY4398" s="63"/>
      <c r="BZ4398" s="63"/>
      <c r="CA4398" s="63"/>
      <c r="CB4398" s="63"/>
      <c r="CC4398" s="63"/>
      <c r="CD4398" s="63"/>
      <c r="CE4398" s="63"/>
      <c r="CF4398" s="63"/>
      <c r="CG4398" s="63"/>
      <c r="CH4398" s="63"/>
      <c r="CI4398" s="63"/>
      <c r="CJ4398" s="63"/>
      <c r="CK4398" s="63"/>
      <c r="CL4398" s="63"/>
      <c r="CM4398" s="63"/>
      <c r="CN4398" s="63"/>
      <c r="CO4398" s="63"/>
      <c r="CP4398" s="63"/>
      <c r="CR4398" s="227"/>
      <c r="CS4398" s="74"/>
    </row>
    <row r="4399" spans="1:97" s="72" customFormat="1" ht="75.75" customHeight="1">
      <c r="A4399" s="63"/>
      <c r="B4399" s="63"/>
      <c r="C4399" s="63"/>
      <c r="D4399" s="63"/>
      <c r="E4399" s="63"/>
      <c r="F4399" s="63"/>
      <c r="G4399" s="63"/>
      <c r="H4399" s="63"/>
      <c r="I4399" s="63"/>
      <c r="J4399" s="63"/>
      <c r="K4399" s="63"/>
      <c r="L4399" s="63"/>
      <c r="M4399" s="63"/>
      <c r="N4399" s="63"/>
      <c r="O4399" s="63"/>
      <c r="P4399" s="63"/>
      <c r="Q4399" s="63"/>
      <c r="R4399" s="63"/>
      <c r="S4399" s="63"/>
      <c r="T4399" s="63"/>
      <c r="U4399" s="63"/>
      <c r="V4399" s="63"/>
      <c r="W4399" s="63"/>
      <c r="X4399" s="63"/>
      <c r="Y4399" s="63"/>
      <c r="Z4399" s="63"/>
      <c r="AA4399" s="63"/>
      <c r="AB4399" s="63"/>
      <c r="AC4399" s="63"/>
      <c r="AD4399" s="63"/>
      <c r="AE4399" s="63"/>
      <c r="AF4399" s="63"/>
      <c r="AG4399" s="63"/>
      <c r="AH4399" s="63"/>
      <c r="AI4399" s="63"/>
      <c r="AJ4399" s="63"/>
      <c r="AK4399" s="63"/>
      <c r="AL4399" s="63"/>
      <c r="AM4399" s="63"/>
      <c r="AN4399" s="63"/>
      <c r="AO4399" s="63"/>
      <c r="AP4399" s="63"/>
      <c r="AQ4399" s="63"/>
      <c r="AR4399" s="63"/>
      <c r="AS4399" s="63"/>
      <c r="AT4399" s="63"/>
      <c r="AU4399" s="63"/>
      <c r="AV4399" s="63"/>
      <c r="AW4399" s="63"/>
      <c r="AX4399" s="63"/>
      <c r="AY4399" s="63"/>
      <c r="AZ4399" s="63"/>
      <c r="BA4399" s="63"/>
      <c r="BB4399" s="63"/>
      <c r="BC4399" s="63"/>
      <c r="BD4399" s="63"/>
      <c r="BE4399" s="63"/>
      <c r="BF4399" s="63"/>
      <c r="BG4399" s="63"/>
      <c r="BH4399" s="63"/>
      <c r="BI4399" s="63"/>
      <c r="BJ4399" s="63"/>
      <c r="BK4399" s="63"/>
      <c r="BL4399" s="63"/>
      <c r="BM4399" s="63"/>
      <c r="BN4399" s="63"/>
      <c r="BO4399" s="63"/>
      <c r="BP4399" s="63"/>
      <c r="BQ4399" s="63"/>
      <c r="BR4399" s="63"/>
      <c r="BS4399" s="63"/>
      <c r="BT4399" s="63"/>
      <c r="BU4399" s="63"/>
      <c r="BV4399" s="63"/>
      <c r="BW4399" s="63"/>
      <c r="BX4399" s="63"/>
      <c r="BY4399" s="63"/>
      <c r="BZ4399" s="63"/>
      <c r="CA4399" s="63"/>
      <c r="CB4399" s="63"/>
      <c r="CC4399" s="63"/>
      <c r="CD4399" s="63"/>
      <c r="CE4399" s="63"/>
      <c r="CF4399" s="63"/>
      <c r="CG4399" s="63"/>
      <c r="CH4399" s="63"/>
      <c r="CI4399" s="63"/>
      <c r="CJ4399" s="63"/>
      <c r="CK4399" s="63"/>
      <c r="CL4399" s="63"/>
      <c r="CM4399" s="63"/>
      <c r="CN4399" s="63"/>
      <c r="CO4399" s="63"/>
      <c r="CP4399" s="63"/>
      <c r="CR4399" s="227"/>
      <c r="CS4399" s="74"/>
    </row>
    <row r="4400" spans="1:97" s="72" customFormat="1" ht="75.75" customHeight="1">
      <c r="A4400" s="63"/>
      <c r="B4400" s="63"/>
      <c r="C4400" s="63"/>
      <c r="D4400" s="63"/>
      <c r="E4400" s="63"/>
      <c r="F4400" s="63"/>
      <c r="G4400" s="63"/>
      <c r="H4400" s="63"/>
      <c r="I4400" s="63"/>
      <c r="J4400" s="63"/>
      <c r="K4400" s="63"/>
      <c r="L4400" s="63"/>
      <c r="M4400" s="63"/>
      <c r="N4400" s="63"/>
      <c r="O4400" s="63"/>
      <c r="P4400" s="63"/>
      <c r="Q4400" s="63"/>
      <c r="R4400" s="63"/>
      <c r="S4400" s="63"/>
      <c r="T4400" s="63"/>
      <c r="U4400" s="63"/>
      <c r="V4400" s="63"/>
      <c r="W4400" s="63"/>
      <c r="X4400" s="63"/>
      <c r="Y4400" s="63"/>
      <c r="Z4400" s="63"/>
      <c r="AA4400" s="63"/>
      <c r="AB4400" s="63"/>
      <c r="AC4400" s="63"/>
      <c r="AD4400" s="63"/>
      <c r="AE4400" s="63"/>
      <c r="AF4400" s="63"/>
      <c r="AG4400" s="63"/>
      <c r="AH4400" s="63"/>
      <c r="AI4400" s="63"/>
      <c r="AJ4400" s="63"/>
      <c r="AK4400" s="63"/>
      <c r="AL4400" s="63"/>
      <c r="AM4400" s="63"/>
      <c r="AN4400" s="63"/>
      <c r="AO4400" s="63"/>
      <c r="AP4400" s="63"/>
      <c r="AQ4400" s="63"/>
      <c r="AR4400" s="63"/>
      <c r="AS4400" s="63"/>
      <c r="AT4400" s="63"/>
      <c r="AU4400" s="63"/>
      <c r="AV4400" s="63"/>
      <c r="AW4400" s="63"/>
      <c r="AX4400" s="63"/>
      <c r="AY4400" s="63"/>
      <c r="AZ4400" s="63"/>
      <c r="BA4400" s="63"/>
      <c r="BB4400" s="63"/>
      <c r="BC4400" s="63"/>
      <c r="BD4400" s="63"/>
      <c r="BE4400" s="63"/>
      <c r="BF4400" s="63"/>
      <c r="BG4400" s="63"/>
      <c r="BH4400" s="63"/>
      <c r="BI4400" s="63"/>
      <c r="BJ4400" s="63"/>
      <c r="BK4400" s="63"/>
      <c r="BL4400" s="63"/>
      <c r="BM4400" s="63"/>
      <c r="BN4400" s="63"/>
      <c r="BO4400" s="63"/>
      <c r="BP4400" s="63"/>
      <c r="BQ4400" s="63"/>
      <c r="BR4400" s="63"/>
      <c r="BS4400" s="63"/>
      <c r="BT4400" s="63"/>
      <c r="BU4400" s="63"/>
      <c r="BV4400" s="63"/>
      <c r="BW4400" s="63"/>
      <c r="BX4400" s="63"/>
      <c r="BY4400" s="63"/>
      <c r="BZ4400" s="63"/>
      <c r="CA4400" s="63"/>
      <c r="CB4400" s="63"/>
      <c r="CC4400" s="63"/>
      <c r="CD4400" s="63"/>
      <c r="CE4400" s="63"/>
      <c r="CF4400" s="63"/>
      <c r="CG4400" s="63"/>
      <c r="CH4400" s="63"/>
      <c r="CI4400" s="63"/>
      <c r="CJ4400" s="63"/>
      <c r="CK4400" s="63"/>
      <c r="CL4400" s="63"/>
      <c r="CM4400" s="63"/>
      <c r="CN4400" s="63"/>
      <c r="CO4400" s="63"/>
      <c r="CP4400" s="63"/>
      <c r="CR4400" s="227"/>
      <c r="CS4400" s="74"/>
    </row>
    <row r="4401" spans="1:97" s="72" customFormat="1" ht="75.75" customHeight="1">
      <c r="A4401" s="63"/>
      <c r="B4401" s="63"/>
      <c r="C4401" s="63"/>
      <c r="D4401" s="63"/>
      <c r="E4401" s="63"/>
      <c r="F4401" s="63"/>
      <c r="G4401" s="63"/>
      <c r="H4401" s="63"/>
      <c r="I4401" s="63"/>
      <c r="J4401" s="63"/>
      <c r="K4401" s="63"/>
      <c r="L4401" s="63"/>
      <c r="M4401" s="63"/>
      <c r="N4401" s="63"/>
      <c r="O4401" s="63"/>
      <c r="P4401" s="63"/>
      <c r="Q4401" s="63"/>
      <c r="R4401" s="63"/>
      <c r="S4401" s="63"/>
      <c r="T4401" s="63"/>
      <c r="U4401" s="63"/>
      <c r="V4401" s="63"/>
      <c r="W4401" s="63"/>
      <c r="X4401" s="63"/>
      <c r="Y4401" s="63"/>
      <c r="Z4401" s="63"/>
      <c r="AA4401" s="63"/>
      <c r="AB4401" s="63"/>
      <c r="AC4401" s="63"/>
      <c r="AD4401" s="63"/>
      <c r="AE4401" s="63"/>
      <c r="AF4401" s="63"/>
      <c r="AG4401" s="63"/>
      <c r="AH4401" s="63"/>
      <c r="AI4401" s="63"/>
      <c r="AJ4401" s="63"/>
      <c r="AK4401" s="63"/>
      <c r="AL4401" s="63"/>
      <c r="AM4401" s="63"/>
      <c r="AN4401" s="63"/>
      <c r="AO4401" s="63"/>
      <c r="AP4401" s="63"/>
      <c r="AQ4401" s="63"/>
      <c r="AR4401" s="63"/>
      <c r="AS4401" s="63"/>
      <c r="AT4401" s="63"/>
      <c r="AU4401" s="63"/>
      <c r="AV4401" s="63"/>
      <c r="AW4401" s="63"/>
      <c r="AX4401" s="63"/>
      <c r="AY4401" s="63"/>
      <c r="AZ4401" s="63"/>
      <c r="BA4401" s="63"/>
      <c r="BB4401" s="63"/>
      <c r="BC4401" s="63"/>
      <c r="BD4401" s="63"/>
      <c r="BE4401" s="63"/>
      <c r="BF4401" s="63"/>
      <c r="BG4401" s="63"/>
      <c r="BH4401" s="63"/>
      <c r="BI4401" s="63"/>
      <c r="BJ4401" s="63"/>
      <c r="BK4401" s="63"/>
      <c r="BL4401" s="63"/>
      <c r="BM4401" s="63"/>
      <c r="BN4401" s="63"/>
      <c r="BO4401" s="63"/>
      <c r="BP4401" s="63"/>
      <c r="BQ4401" s="63"/>
      <c r="BR4401" s="63"/>
      <c r="BS4401" s="63"/>
      <c r="BT4401" s="63"/>
      <c r="BU4401" s="63"/>
      <c r="BV4401" s="63"/>
      <c r="BW4401" s="63"/>
      <c r="BX4401" s="63"/>
      <c r="BY4401" s="63"/>
      <c r="BZ4401" s="63"/>
      <c r="CA4401" s="63"/>
      <c r="CB4401" s="63"/>
      <c r="CC4401" s="63"/>
      <c r="CD4401" s="63"/>
      <c r="CE4401" s="63"/>
      <c r="CF4401" s="63"/>
      <c r="CG4401" s="63"/>
      <c r="CH4401" s="63"/>
      <c r="CI4401" s="63"/>
      <c r="CJ4401" s="63"/>
      <c r="CK4401" s="63"/>
      <c r="CL4401" s="63"/>
      <c r="CM4401" s="63"/>
      <c r="CN4401" s="63"/>
      <c r="CO4401" s="63"/>
      <c r="CP4401" s="63"/>
      <c r="CR4401" s="227"/>
      <c r="CS4401" s="74"/>
    </row>
    <row r="4402" spans="1:97" s="72" customFormat="1" ht="75.75" customHeight="1">
      <c r="A4402" s="63"/>
      <c r="B4402" s="63"/>
      <c r="C4402" s="63"/>
      <c r="D4402" s="63"/>
      <c r="E4402" s="63"/>
      <c r="F4402" s="63"/>
      <c r="G4402" s="63"/>
      <c r="H4402" s="63"/>
      <c r="I4402" s="63"/>
      <c r="J4402" s="63"/>
      <c r="K4402" s="63"/>
      <c r="L4402" s="63"/>
      <c r="M4402" s="63"/>
      <c r="N4402" s="63"/>
      <c r="O4402" s="63"/>
      <c r="P4402" s="63"/>
      <c r="Q4402" s="63"/>
      <c r="R4402" s="63"/>
      <c r="S4402" s="63"/>
      <c r="T4402" s="63"/>
      <c r="U4402" s="63"/>
      <c r="V4402" s="63"/>
      <c r="W4402" s="63"/>
      <c r="X4402" s="63"/>
      <c r="Y4402" s="63"/>
      <c r="Z4402" s="63"/>
      <c r="AA4402" s="63"/>
      <c r="AB4402" s="63"/>
      <c r="AC4402" s="63"/>
      <c r="AD4402" s="63"/>
      <c r="AE4402" s="63"/>
      <c r="AF4402" s="63"/>
      <c r="AG4402" s="63"/>
      <c r="AH4402" s="63"/>
      <c r="AI4402" s="63"/>
      <c r="AJ4402" s="63"/>
      <c r="AK4402" s="63"/>
      <c r="AL4402" s="63"/>
      <c r="AM4402" s="63"/>
      <c r="AN4402" s="63"/>
      <c r="AO4402" s="63"/>
      <c r="AP4402" s="63"/>
      <c r="AQ4402" s="63"/>
      <c r="AR4402" s="63"/>
      <c r="AS4402" s="63"/>
      <c r="AT4402" s="63"/>
      <c r="AU4402" s="63"/>
      <c r="AV4402" s="63"/>
      <c r="AW4402" s="63"/>
      <c r="AX4402" s="63"/>
      <c r="AY4402" s="63"/>
      <c r="AZ4402" s="63"/>
      <c r="BA4402" s="63"/>
      <c r="BB4402" s="63"/>
      <c r="BC4402" s="63"/>
      <c r="BD4402" s="63"/>
      <c r="BE4402" s="63"/>
      <c r="BF4402" s="63"/>
      <c r="BG4402" s="63"/>
      <c r="BH4402" s="63"/>
      <c r="BI4402" s="63"/>
      <c r="BJ4402" s="63"/>
      <c r="BK4402" s="63"/>
      <c r="BL4402" s="63"/>
      <c r="BM4402" s="63"/>
      <c r="BN4402" s="63"/>
      <c r="BO4402" s="63"/>
      <c r="BP4402" s="63"/>
      <c r="BQ4402" s="63"/>
      <c r="BR4402" s="63"/>
      <c r="BS4402" s="63"/>
      <c r="BT4402" s="63"/>
      <c r="BU4402" s="63"/>
      <c r="BV4402" s="63"/>
      <c r="BW4402" s="63"/>
      <c r="BX4402" s="63"/>
      <c r="BY4402" s="63"/>
      <c r="BZ4402" s="63"/>
      <c r="CA4402" s="63"/>
      <c r="CB4402" s="63"/>
      <c r="CC4402" s="63"/>
      <c r="CD4402" s="63"/>
      <c r="CE4402" s="63"/>
      <c r="CF4402" s="63"/>
      <c r="CG4402" s="63"/>
      <c r="CH4402" s="63"/>
      <c r="CI4402" s="63"/>
      <c r="CJ4402" s="63"/>
      <c r="CK4402" s="63"/>
      <c r="CL4402" s="63"/>
      <c r="CM4402" s="63"/>
      <c r="CN4402" s="63"/>
      <c r="CO4402" s="63"/>
      <c r="CP4402" s="63"/>
      <c r="CR4402" s="227"/>
      <c r="CS4402" s="74"/>
    </row>
    <row r="4403" spans="1:97" s="72" customFormat="1" ht="75.75" customHeight="1">
      <c r="A4403" s="63"/>
      <c r="B4403" s="63"/>
      <c r="C4403" s="63"/>
      <c r="D4403" s="63"/>
      <c r="E4403" s="63"/>
      <c r="F4403" s="63"/>
      <c r="G4403" s="63"/>
      <c r="H4403" s="63"/>
      <c r="I4403" s="63"/>
      <c r="J4403" s="63"/>
      <c r="K4403" s="63"/>
      <c r="L4403" s="63"/>
      <c r="M4403" s="63"/>
      <c r="N4403" s="63"/>
      <c r="O4403" s="63"/>
      <c r="P4403" s="63"/>
      <c r="Q4403" s="63"/>
      <c r="R4403" s="63"/>
      <c r="S4403" s="63"/>
      <c r="T4403" s="63"/>
      <c r="U4403" s="63"/>
      <c r="V4403" s="63"/>
      <c r="W4403" s="63"/>
      <c r="X4403" s="63"/>
      <c r="Y4403" s="63"/>
      <c r="Z4403" s="63"/>
      <c r="AA4403" s="63"/>
      <c r="AB4403" s="63"/>
      <c r="AC4403" s="63"/>
      <c r="AD4403" s="63"/>
      <c r="AE4403" s="63"/>
      <c r="AF4403" s="63"/>
      <c r="AG4403" s="63"/>
      <c r="AH4403" s="63"/>
      <c r="AI4403" s="63"/>
      <c r="AJ4403" s="63"/>
      <c r="AK4403" s="63"/>
      <c r="AL4403" s="63"/>
      <c r="AM4403" s="63"/>
      <c r="AN4403" s="63"/>
      <c r="AO4403" s="63"/>
      <c r="AP4403" s="63"/>
      <c r="AQ4403" s="63"/>
      <c r="AR4403" s="63"/>
      <c r="AS4403" s="63"/>
      <c r="AT4403" s="63"/>
      <c r="AU4403" s="63"/>
      <c r="AV4403" s="63"/>
      <c r="AW4403" s="63"/>
      <c r="AX4403" s="63"/>
      <c r="AY4403" s="63"/>
      <c r="AZ4403" s="63"/>
      <c r="BA4403" s="63"/>
      <c r="BB4403" s="63"/>
      <c r="BC4403" s="63"/>
      <c r="BD4403" s="63"/>
      <c r="BE4403" s="63"/>
      <c r="BF4403" s="63"/>
      <c r="BG4403" s="63"/>
      <c r="BH4403" s="63"/>
      <c r="BI4403" s="63"/>
      <c r="BJ4403" s="63"/>
      <c r="BK4403" s="63"/>
      <c r="BL4403" s="63"/>
      <c r="BM4403" s="63"/>
      <c r="BN4403" s="63"/>
      <c r="BO4403" s="63"/>
      <c r="BP4403" s="63"/>
      <c r="BQ4403" s="63"/>
      <c r="BR4403" s="63"/>
      <c r="BS4403" s="63"/>
      <c r="BT4403" s="63"/>
      <c r="BU4403" s="63"/>
      <c r="BV4403" s="63"/>
      <c r="BW4403" s="63"/>
      <c r="BX4403" s="63"/>
      <c r="BY4403" s="63"/>
      <c r="BZ4403" s="63"/>
      <c r="CA4403" s="63"/>
      <c r="CB4403" s="63"/>
      <c r="CC4403" s="63"/>
      <c r="CD4403" s="63"/>
      <c r="CE4403" s="63"/>
      <c r="CF4403" s="63"/>
      <c r="CG4403" s="63"/>
      <c r="CH4403" s="63"/>
      <c r="CI4403" s="63"/>
      <c r="CJ4403" s="63"/>
      <c r="CK4403" s="63"/>
      <c r="CL4403" s="63"/>
      <c r="CM4403" s="63"/>
      <c r="CN4403" s="63"/>
      <c r="CO4403" s="63"/>
      <c r="CP4403" s="63"/>
      <c r="CR4403" s="227"/>
      <c r="CS4403" s="74"/>
    </row>
    <row r="4404" spans="1:97" s="72" customFormat="1" ht="75.75" customHeight="1">
      <c r="A4404" s="63"/>
      <c r="B4404" s="63"/>
      <c r="C4404" s="63"/>
      <c r="D4404" s="63"/>
      <c r="E4404" s="63"/>
      <c r="F4404" s="63"/>
      <c r="G4404" s="63"/>
      <c r="H4404" s="63"/>
      <c r="I4404" s="63"/>
      <c r="J4404" s="63"/>
      <c r="K4404" s="63"/>
      <c r="L4404" s="63"/>
      <c r="M4404" s="63"/>
      <c r="N4404" s="63"/>
      <c r="O4404" s="63"/>
      <c r="P4404" s="63"/>
      <c r="Q4404" s="63"/>
      <c r="R4404" s="63"/>
      <c r="S4404" s="63"/>
      <c r="T4404" s="63"/>
      <c r="U4404" s="63"/>
      <c r="V4404" s="63"/>
      <c r="W4404" s="63"/>
      <c r="X4404" s="63"/>
      <c r="Y4404" s="63"/>
      <c r="Z4404" s="63"/>
      <c r="AA4404" s="63"/>
      <c r="AB4404" s="63"/>
      <c r="AC4404" s="63"/>
      <c r="AD4404" s="63"/>
      <c r="AE4404" s="63"/>
      <c r="AF4404" s="63"/>
      <c r="AG4404" s="63"/>
      <c r="AH4404" s="63"/>
      <c r="AI4404" s="63"/>
      <c r="AJ4404" s="63"/>
      <c r="AK4404" s="63"/>
      <c r="AL4404" s="63"/>
      <c r="AM4404" s="63"/>
      <c r="AN4404" s="63"/>
      <c r="AO4404" s="63"/>
      <c r="AP4404" s="63"/>
      <c r="AQ4404" s="63"/>
      <c r="AR4404" s="63"/>
      <c r="AS4404" s="63"/>
      <c r="AT4404" s="63"/>
      <c r="AU4404" s="63"/>
      <c r="AV4404" s="63"/>
      <c r="AW4404" s="63"/>
      <c r="AX4404" s="63"/>
      <c r="AY4404" s="63"/>
      <c r="AZ4404" s="63"/>
      <c r="BA4404" s="63"/>
      <c r="BB4404" s="63"/>
      <c r="BC4404" s="63"/>
      <c r="BD4404" s="63"/>
      <c r="BE4404" s="63"/>
      <c r="BF4404" s="63"/>
      <c r="BG4404" s="63"/>
      <c r="BH4404" s="63"/>
      <c r="BI4404" s="63"/>
      <c r="BJ4404" s="63"/>
      <c r="BK4404" s="63"/>
      <c r="BL4404" s="63"/>
      <c r="BM4404" s="63"/>
      <c r="BN4404" s="63"/>
      <c r="BO4404" s="63"/>
      <c r="BP4404" s="63"/>
      <c r="BQ4404" s="63"/>
      <c r="BR4404" s="63"/>
      <c r="BS4404" s="63"/>
      <c r="BT4404" s="63"/>
      <c r="BU4404" s="63"/>
      <c r="BV4404" s="63"/>
      <c r="BW4404" s="63"/>
      <c r="BX4404" s="63"/>
      <c r="BY4404" s="63"/>
      <c r="BZ4404" s="63"/>
      <c r="CA4404" s="63"/>
      <c r="CB4404" s="63"/>
      <c r="CC4404" s="63"/>
      <c r="CD4404" s="63"/>
      <c r="CE4404" s="63"/>
      <c r="CF4404" s="63"/>
      <c r="CG4404" s="63"/>
      <c r="CH4404" s="63"/>
      <c r="CI4404" s="63"/>
      <c r="CJ4404" s="63"/>
      <c r="CK4404" s="63"/>
      <c r="CL4404" s="63"/>
      <c r="CM4404" s="63"/>
      <c r="CN4404" s="63"/>
      <c r="CO4404" s="63"/>
      <c r="CP4404" s="63"/>
      <c r="CR4404" s="227"/>
      <c r="CS4404" s="74"/>
    </row>
    <row r="4405" spans="1:97" s="72" customFormat="1" ht="75.75" customHeight="1">
      <c r="A4405" s="63"/>
      <c r="B4405" s="63"/>
      <c r="C4405" s="63"/>
      <c r="D4405" s="63"/>
      <c r="E4405" s="63"/>
      <c r="F4405" s="63"/>
      <c r="G4405" s="63"/>
      <c r="H4405" s="63"/>
      <c r="I4405" s="63"/>
      <c r="J4405" s="63"/>
      <c r="K4405" s="63"/>
      <c r="L4405" s="63"/>
      <c r="M4405" s="63"/>
      <c r="N4405" s="63"/>
      <c r="O4405" s="63"/>
      <c r="P4405" s="63"/>
      <c r="Q4405" s="63"/>
      <c r="R4405" s="63"/>
      <c r="S4405" s="63"/>
      <c r="T4405" s="63"/>
      <c r="U4405" s="63"/>
      <c r="V4405" s="63"/>
      <c r="W4405" s="63"/>
      <c r="X4405" s="63"/>
      <c r="Y4405" s="63"/>
      <c r="Z4405" s="63"/>
      <c r="AA4405" s="63"/>
      <c r="AB4405" s="63"/>
      <c r="AC4405" s="63"/>
      <c r="AD4405" s="63"/>
      <c r="AE4405" s="63"/>
      <c r="AF4405" s="63"/>
      <c r="AG4405" s="63"/>
      <c r="AH4405" s="63"/>
      <c r="AI4405" s="63"/>
      <c r="AJ4405" s="63"/>
      <c r="AK4405" s="63"/>
      <c r="AL4405" s="63"/>
      <c r="AM4405" s="63"/>
      <c r="AN4405" s="63"/>
      <c r="AO4405" s="63"/>
      <c r="AP4405" s="63"/>
      <c r="AQ4405" s="63"/>
      <c r="AR4405" s="63"/>
      <c r="AS4405" s="63"/>
      <c r="AT4405" s="63"/>
      <c r="AU4405" s="63"/>
      <c r="AV4405" s="63"/>
      <c r="AW4405" s="63"/>
      <c r="AX4405" s="63"/>
      <c r="AY4405" s="63"/>
      <c r="AZ4405" s="63"/>
      <c r="BA4405" s="63"/>
      <c r="BB4405" s="63"/>
      <c r="BC4405" s="63"/>
      <c r="BD4405" s="63"/>
      <c r="BE4405" s="63"/>
      <c r="BF4405" s="63"/>
      <c r="BG4405" s="63"/>
      <c r="BH4405" s="63"/>
      <c r="BI4405" s="63"/>
      <c r="BJ4405" s="63"/>
      <c r="BK4405" s="63"/>
      <c r="BL4405" s="63"/>
      <c r="BM4405" s="63"/>
      <c r="BN4405" s="63"/>
      <c r="BO4405" s="63"/>
      <c r="BP4405" s="63"/>
      <c r="BQ4405" s="63"/>
      <c r="BR4405" s="63"/>
      <c r="BS4405" s="63"/>
      <c r="BT4405" s="63"/>
      <c r="BU4405" s="63"/>
      <c r="BV4405" s="63"/>
      <c r="BW4405" s="63"/>
      <c r="BX4405" s="63"/>
      <c r="BY4405" s="63"/>
      <c r="BZ4405" s="63"/>
      <c r="CA4405" s="63"/>
      <c r="CB4405" s="63"/>
      <c r="CC4405" s="63"/>
      <c r="CD4405" s="63"/>
      <c r="CE4405" s="63"/>
      <c r="CF4405" s="63"/>
      <c r="CG4405" s="63"/>
      <c r="CH4405" s="63"/>
      <c r="CI4405" s="63"/>
      <c r="CJ4405" s="63"/>
      <c r="CK4405" s="63"/>
      <c r="CL4405" s="63"/>
      <c r="CM4405" s="63"/>
      <c r="CN4405" s="63"/>
      <c r="CO4405" s="63"/>
      <c r="CP4405" s="63"/>
      <c r="CR4405" s="227"/>
      <c r="CS4405" s="74"/>
    </row>
    <row r="4406" spans="1:97" s="72" customFormat="1" ht="75.75" customHeight="1">
      <c r="A4406" s="63"/>
      <c r="B4406" s="63"/>
      <c r="C4406" s="63"/>
      <c r="D4406" s="63"/>
      <c r="E4406" s="63"/>
      <c r="F4406" s="63"/>
      <c r="G4406" s="63"/>
      <c r="H4406" s="63"/>
      <c r="I4406" s="63"/>
      <c r="J4406" s="63"/>
      <c r="K4406" s="63"/>
      <c r="L4406" s="63"/>
      <c r="M4406" s="63"/>
      <c r="N4406" s="63"/>
      <c r="O4406" s="63"/>
      <c r="P4406" s="63"/>
      <c r="Q4406" s="63"/>
      <c r="R4406" s="63"/>
      <c r="S4406" s="63"/>
      <c r="T4406" s="63"/>
      <c r="U4406" s="63"/>
      <c r="V4406" s="63"/>
      <c r="W4406" s="63"/>
      <c r="X4406" s="63"/>
      <c r="Y4406" s="63"/>
      <c r="Z4406" s="63"/>
      <c r="AA4406" s="63"/>
      <c r="AB4406" s="63"/>
      <c r="AC4406" s="63"/>
      <c r="AD4406" s="63"/>
      <c r="AE4406" s="63"/>
      <c r="AF4406" s="63"/>
      <c r="AG4406" s="63"/>
      <c r="AH4406" s="63"/>
      <c r="AI4406" s="63"/>
      <c r="AJ4406" s="63"/>
      <c r="AK4406" s="63"/>
      <c r="AL4406" s="63"/>
      <c r="AM4406" s="63"/>
      <c r="AN4406" s="63"/>
      <c r="AO4406" s="63"/>
      <c r="AP4406" s="63"/>
      <c r="AQ4406" s="63"/>
      <c r="AR4406" s="63"/>
      <c r="AS4406" s="63"/>
      <c r="AT4406" s="63"/>
      <c r="AU4406" s="63"/>
      <c r="AV4406" s="63"/>
      <c r="AW4406" s="63"/>
      <c r="AX4406" s="63"/>
      <c r="AY4406" s="63"/>
      <c r="AZ4406" s="63"/>
      <c r="BA4406" s="63"/>
      <c r="BB4406" s="63"/>
      <c r="BC4406" s="63"/>
      <c r="BD4406" s="63"/>
      <c r="BE4406" s="63"/>
      <c r="BF4406" s="63"/>
      <c r="BG4406" s="63"/>
      <c r="BH4406" s="63"/>
      <c r="BI4406" s="63"/>
      <c r="BJ4406" s="63"/>
      <c r="BK4406" s="63"/>
      <c r="BL4406" s="63"/>
      <c r="BM4406" s="63"/>
      <c r="BN4406" s="63"/>
      <c r="BO4406" s="63"/>
      <c r="BP4406" s="63"/>
      <c r="BQ4406" s="63"/>
      <c r="BR4406" s="63"/>
      <c r="BS4406" s="63"/>
      <c r="BT4406" s="63"/>
      <c r="BU4406" s="63"/>
      <c r="BV4406" s="63"/>
      <c r="BW4406" s="63"/>
      <c r="BX4406" s="63"/>
      <c r="BY4406" s="63"/>
      <c r="BZ4406" s="63"/>
      <c r="CA4406" s="63"/>
      <c r="CB4406" s="63"/>
      <c r="CC4406" s="63"/>
      <c r="CD4406" s="63"/>
      <c r="CE4406" s="63"/>
      <c r="CF4406" s="63"/>
      <c r="CG4406" s="63"/>
      <c r="CH4406" s="63"/>
      <c r="CI4406" s="63"/>
      <c r="CJ4406" s="63"/>
      <c r="CK4406" s="63"/>
      <c r="CL4406" s="63"/>
      <c r="CM4406" s="63"/>
      <c r="CN4406" s="63"/>
      <c r="CO4406" s="63"/>
      <c r="CP4406" s="63"/>
      <c r="CR4406" s="227"/>
      <c r="CS4406" s="74"/>
    </row>
    <row r="4407" spans="1:97" s="72" customFormat="1" ht="75.75" customHeight="1">
      <c r="A4407" s="63"/>
      <c r="B4407" s="63"/>
      <c r="C4407" s="63"/>
      <c r="D4407" s="63"/>
      <c r="E4407" s="63"/>
      <c r="F4407" s="63"/>
      <c r="G4407" s="63"/>
      <c r="H4407" s="63"/>
      <c r="I4407" s="63"/>
      <c r="J4407" s="63"/>
      <c r="K4407" s="63"/>
      <c r="L4407" s="63"/>
      <c r="M4407" s="63"/>
      <c r="N4407" s="63"/>
      <c r="O4407" s="63"/>
      <c r="P4407" s="63"/>
      <c r="Q4407" s="63"/>
      <c r="R4407" s="63"/>
      <c r="S4407" s="63"/>
      <c r="T4407" s="63"/>
      <c r="U4407" s="63"/>
      <c r="V4407" s="63"/>
      <c r="W4407" s="63"/>
      <c r="X4407" s="63"/>
      <c r="Y4407" s="63"/>
      <c r="Z4407" s="63"/>
      <c r="AA4407" s="63"/>
      <c r="AB4407" s="63"/>
      <c r="AC4407" s="63"/>
      <c r="AD4407" s="63"/>
      <c r="AE4407" s="63"/>
      <c r="AF4407" s="63"/>
      <c r="AG4407" s="63"/>
      <c r="AH4407" s="63"/>
      <c r="AI4407" s="63"/>
      <c r="AJ4407" s="63"/>
      <c r="AK4407" s="63"/>
      <c r="AL4407" s="63"/>
      <c r="AM4407" s="63"/>
      <c r="AN4407" s="63"/>
      <c r="AO4407" s="63"/>
      <c r="AP4407" s="63"/>
      <c r="AQ4407" s="63"/>
      <c r="AR4407" s="63"/>
      <c r="AS4407" s="63"/>
      <c r="AT4407" s="63"/>
      <c r="AU4407" s="63"/>
      <c r="AV4407" s="63"/>
      <c r="AW4407" s="63"/>
      <c r="AX4407" s="63"/>
      <c r="AY4407" s="63"/>
      <c r="AZ4407" s="63"/>
      <c r="BA4407" s="63"/>
      <c r="BB4407" s="63"/>
      <c r="BC4407" s="63"/>
      <c r="BD4407" s="63"/>
      <c r="BE4407" s="63"/>
      <c r="BF4407" s="63"/>
      <c r="BG4407" s="63"/>
      <c r="BH4407" s="63"/>
      <c r="BI4407" s="63"/>
      <c r="BJ4407" s="63"/>
      <c r="BK4407" s="63"/>
      <c r="BL4407" s="63"/>
      <c r="BM4407" s="63"/>
      <c r="BN4407" s="63"/>
      <c r="BO4407" s="63"/>
      <c r="BP4407" s="63"/>
      <c r="BQ4407" s="63"/>
      <c r="BR4407" s="63"/>
      <c r="BS4407" s="63"/>
      <c r="BT4407" s="63"/>
      <c r="BU4407" s="63"/>
      <c r="BV4407" s="63"/>
      <c r="BW4407" s="63"/>
      <c r="BX4407" s="63"/>
      <c r="BY4407" s="63"/>
      <c r="BZ4407" s="63"/>
      <c r="CA4407" s="63"/>
      <c r="CB4407" s="63"/>
      <c r="CC4407" s="63"/>
      <c r="CD4407" s="63"/>
      <c r="CE4407" s="63"/>
      <c r="CF4407" s="63"/>
      <c r="CG4407" s="63"/>
      <c r="CH4407" s="63"/>
      <c r="CI4407" s="63"/>
      <c r="CJ4407" s="63"/>
      <c r="CK4407" s="63"/>
      <c r="CL4407" s="63"/>
      <c r="CM4407" s="63"/>
      <c r="CN4407" s="63"/>
      <c r="CO4407" s="63"/>
      <c r="CP4407" s="63"/>
      <c r="CR4407" s="227"/>
      <c r="CS4407" s="74"/>
    </row>
    <row r="4408" spans="1:97" s="72" customFormat="1" ht="75.75" customHeight="1">
      <c r="A4408" s="63"/>
      <c r="B4408" s="63"/>
      <c r="C4408" s="63"/>
      <c r="D4408" s="63"/>
      <c r="E4408" s="63"/>
      <c r="F4408" s="63"/>
      <c r="G4408" s="63"/>
      <c r="H4408" s="63"/>
      <c r="I4408" s="63"/>
      <c r="J4408" s="63"/>
      <c r="K4408" s="63"/>
      <c r="L4408" s="63"/>
      <c r="M4408" s="63"/>
      <c r="N4408" s="63"/>
      <c r="O4408" s="63"/>
      <c r="P4408" s="63"/>
      <c r="Q4408" s="63"/>
      <c r="R4408" s="63"/>
      <c r="S4408" s="63"/>
      <c r="T4408" s="63"/>
      <c r="U4408" s="63"/>
      <c r="V4408" s="63"/>
      <c r="W4408" s="63"/>
      <c r="X4408" s="63"/>
      <c r="Y4408" s="63"/>
      <c r="Z4408" s="63"/>
      <c r="AA4408" s="63"/>
      <c r="AB4408" s="63"/>
      <c r="AC4408" s="63"/>
      <c r="AD4408" s="63"/>
      <c r="AE4408" s="63"/>
      <c r="AF4408" s="63"/>
      <c r="AG4408" s="63"/>
      <c r="AH4408" s="63"/>
      <c r="AI4408" s="63"/>
      <c r="AJ4408" s="63"/>
      <c r="AK4408" s="63"/>
      <c r="AL4408" s="63"/>
      <c r="AM4408" s="63"/>
      <c r="AN4408" s="63"/>
      <c r="AO4408" s="63"/>
      <c r="AP4408" s="63"/>
      <c r="AQ4408" s="63"/>
      <c r="AR4408" s="63"/>
      <c r="AS4408" s="63"/>
      <c r="AT4408" s="63"/>
      <c r="AU4408" s="63"/>
      <c r="AV4408" s="63"/>
      <c r="AW4408" s="63"/>
      <c r="AX4408" s="63"/>
      <c r="AY4408" s="63"/>
      <c r="AZ4408" s="63"/>
      <c r="BA4408" s="63"/>
      <c r="BB4408" s="63"/>
      <c r="BC4408" s="63"/>
      <c r="BD4408" s="63"/>
      <c r="BE4408" s="63"/>
      <c r="BF4408" s="63"/>
      <c r="BG4408" s="63"/>
      <c r="BH4408" s="63"/>
      <c r="BI4408" s="63"/>
      <c r="BJ4408" s="63"/>
      <c r="BK4408" s="63"/>
      <c r="BL4408" s="63"/>
      <c r="BM4408" s="63"/>
      <c r="BN4408" s="63"/>
      <c r="BO4408" s="63"/>
      <c r="BP4408" s="63"/>
      <c r="BQ4408" s="63"/>
      <c r="BR4408" s="63"/>
      <c r="BS4408" s="63"/>
      <c r="BT4408" s="63"/>
      <c r="BU4408" s="63"/>
      <c r="BV4408" s="63"/>
      <c r="BW4408" s="63"/>
      <c r="BX4408" s="63"/>
      <c r="BY4408" s="63"/>
      <c r="BZ4408" s="63"/>
      <c r="CA4408" s="63"/>
      <c r="CB4408" s="63"/>
      <c r="CC4408" s="63"/>
      <c r="CD4408" s="63"/>
      <c r="CE4408" s="63"/>
      <c r="CF4408" s="63"/>
      <c r="CG4408" s="63"/>
      <c r="CH4408" s="63"/>
      <c r="CI4408" s="63"/>
      <c r="CJ4408" s="63"/>
      <c r="CK4408" s="63"/>
      <c r="CL4408" s="63"/>
      <c r="CM4408" s="63"/>
      <c r="CN4408" s="63"/>
      <c r="CO4408" s="63"/>
      <c r="CP4408" s="63"/>
      <c r="CR4408" s="227"/>
      <c r="CS4408" s="74"/>
    </row>
    <row r="4409" spans="1:97" s="72" customFormat="1" ht="75.75" customHeight="1">
      <c r="A4409" s="63"/>
      <c r="B4409" s="63"/>
      <c r="C4409" s="63"/>
      <c r="D4409" s="63"/>
      <c r="E4409" s="63"/>
      <c r="F4409" s="63"/>
      <c r="G4409" s="63"/>
      <c r="H4409" s="63"/>
      <c r="I4409" s="63"/>
      <c r="J4409" s="63"/>
      <c r="K4409" s="63"/>
      <c r="L4409" s="63"/>
      <c r="M4409" s="63"/>
      <c r="N4409" s="63"/>
      <c r="O4409" s="63"/>
      <c r="P4409" s="63"/>
      <c r="Q4409" s="63"/>
      <c r="R4409" s="63"/>
      <c r="S4409" s="63"/>
      <c r="T4409" s="63"/>
      <c r="U4409" s="63"/>
      <c r="V4409" s="63"/>
      <c r="W4409" s="63"/>
      <c r="X4409" s="63"/>
      <c r="Y4409" s="63"/>
      <c r="Z4409" s="63"/>
      <c r="AA4409" s="63"/>
      <c r="AB4409" s="63"/>
      <c r="AC4409" s="63"/>
      <c r="AD4409" s="63"/>
      <c r="AE4409" s="63"/>
      <c r="AF4409" s="63"/>
      <c r="AG4409" s="63"/>
      <c r="AH4409" s="63"/>
      <c r="AI4409" s="63"/>
      <c r="AJ4409" s="63"/>
      <c r="AK4409" s="63"/>
      <c r="AL4409" s="63"/>
      <c r="AM4409" s="63"/>
      <c r="AN4409" s="63"/>
      <c r="AO4409" s="63"/>
      <c r="AP4409" s="63"/>
      <c r="AQ4409" s="63"/>
      <c r="AR4409" s="63"/>
      <c r="AS4409" s="63"/>
      <c r="AT4409" s="63"/>
      <c r="AU4409" s="63"/>
      <c r="AV4409" s="63"/>
      <c r="AW4409" s="63"/>
      <c r="AX4409" s="63"/>
      <c r="AY4409" s="63"/>
      <c r="AZ4409" s="63"/>
      <c r="BA4409" s="63"/>
      <c r="BB4409" s="63"/>
      <c r="BC4409" s="63"/>
      <c r="BD4409" s="63"/>
      <c r="BE4409" s="63"/>
      <c r="BF4409" s="63"/>
      <c r="BG4409" s="63"/>
      <c r="BH4409" s="63"/>
      <c r="BI4409" s="63"/>
      <c r="BJ4409" s="63"/>
      <c r="BK4409" s="63"/>
      <c r="BL4409" s="63"/>
      <c r="BM4409" s="63"/>
      <c r="BN4409" s="63"/>
      <c r="BO4409" s="63"/>
      <c r="BP4409" s="63"/>
      <c r="BQ4409" s="63"/>
      <c r="BR4409" s="63"/>
      <c r="BS4409" s="63"/>
      <c r="BT4409" s="63"/>
      <c r="BU4409" s="63"/>
      <c r="BV4409" s="63"/>
      <c r="BW4409" s="63"/>
      <c r="BX4409" s="63"/>
      <c r="BY4409" s="63"/>
      <c r="BZ4409" s="63"/>
      <c r="CA4409" s="63"/>
      <c r="CB4409" s="63"/>
      <c r="CC4409" s="63"/>
      <c r="CD4409" s="63"/>
      <c r="CE4409" s="63"/>
      <c r="CF4409" s="63"/>
      <c r="CG4409" s="63"/>
      <c r="CH4409" s="63"/>
      <c r="CI4409" s="63"/>
      <c r="CJ4409" s="63"/>
      <c r="CK4409" s="63"/>
      <c r="CL4409" s="63"/>
      <c r="CM4409" s="63"/>
      <c r="CN4409" s="63"/>
      <c r="CO4409" s="63"/>
      <c r="CP4409" s="63"/>
      <c r="CR4409" s="227"/>
      <c r="CS4409" s="74"/>
    </row>
    <row r="4410" spans="1:97" s="72" customFormat="1" ht="75.75" customHeight="1">
      <c r="A4410" s="63"/>
      <c r="B4410" s="63"/>
      <c r="C4410" s="63"/>
      <c r="D4410" s="63"/>
      <c r="E4410" s="63"/>
      <c r="F4410" s="63"/>
      <c r="G4410" s="63"/>
      <c r="H4410" s="63"/>
      <c r="I4410" s="63"/>
      <c r="J4410" s="63"/>
      <c r="K4410" s="63"/>
      <c r="L4410" s="63"/>
      <c r="M4410" s="63"/>
      <c r="N4410" s="63"/>
      <c r="O4410" s="63"/>
      <c r="P4410" s="63"/>
      <c r="Q4410" s="63"/>
      <c r="R4410" s="63"/>
      <c r="S4410" s="63"/>
      <c r="T4410" s="63"/>
      <c r="U4410" s="63"/>
      <c r="V4410" s="63"/>
      <c r="W4410" s="63"/>
      <c r="X4410" s="63"/>
      <c r="Y4410" s="63"/>
      <c r="Z4410" s="63"/>
      <c r="AA4410" s="63"/>
      <c r="AB4410" s="63"/>
      <c r="AC4410" s="63"/>
      <c r="AD4410" s="63"/>
      <c r="AE4410" s="63"/>
      <c r="AF4410" s="63"/>
      <c r="AG4410" s="63"/>
      <c r="AH4410" s="63"/>
      <c r="AI4410" s="63"/>
      <c r="AJ4410" s="63"/>
      <c r="AK4410" s="63"/>
      <c r="AL4410" s="63"/>
      <c r="AM4410" s="63"/>
      <c r="AN4410" s="63"/>
      <c r="AO4410" s="63"/>
      <c r="AP4410" s="63"/>
      <c r="AQ4410" s="63"/>
      <c r="AR4410" s="63"/>
      <c r="AS4410" s="63"/>
      <c r="AT4410" s="63"/>
      <c r="AU4410" s="63"/>
      <c r="AV4410" s="63"/>
      <c r="AW4410" s="63"/>
      <c r="AX4410" s="63"/>
      <c r="AY4410" s="63"/>
      <c r="AZ4410" s="63"/>
      <c r="BA4410" s="63"/>
      <c r="BB4410" s="63"/>
      <c r="BC4410" s="63"/>
      <c r="BD4410" s="63"/>
      <c r="BE4410" s="63"/>
      <c r="BF4410" s="63"/>
      <c r="BG4410" s="63"/>
      <c r="BH4410" s="63"/>
      <c r="BI4410" s="63"/>
      <c r="BJ4410" s="63"/>
      <c r="BK4410" s="63"/>
      <c r="BL4410" s="63"/>
      <c r="BM4410" s="63"/>
      <c r="BN4410" s="63"/>
      <c r="BO4410" s="63"/>
      <c r="BP4410" s="63"/>
      <c r="BQ4410" s="63"/>
      <c r="BR4410" s="63"/>
      <c r="BS4410" s="63"/>
      <c r="BT4410" s="63"/>
      <c r="BU4410" s="63"/>
      <c r="BV4410" s="63"/>
      <c r="BW4410" s="63"/>
      <c r="BX4410" s="63"/>
      <c r="BY4410" s="63"/>
      <c r="BZ4410" s="63"/>
      <c r="CA4410" s="63"/>
      <c r="CB4410" s="63"/>
      <c r="CC4410" s="63"/>
      <c r="CD4410" s="63"/>
      <c r="CE4410" s="63"/>
      <c r="CF4410" s="63"/>
      <c r="CG4410" s="63"/>
      <c r="CH4410" s="63"/>
      <c r="CI4410" s="63"/>
      <c r="CJ4410" s="63"/>
      <c r="CK4410" s="63"/>
      <c r="CL4410" s="63"/>
      <c r="CM4410" s="63"/>
      <c r="CN4410" s="63"/>
      <c r="CO4410" s="63"/>
      <c r="CP4410" s="63"/>
      <c r="CR4410" s="227"/>
      <c r="CS4410" s="74"/>
    </row>
    <row r="4411" spans="1:97" s="72" customFormat="1" ht="75.75" customHeight="1">
      <c r="A4411" s="63"/>
      <c r="B4411" s="63"/>
      <c r="C4411" s="63"/>
      <c r="D4411" s="63"/>
      <c r="E4411" s="63"/>
      <c r="F4411" s="63"/>
      <c r="G4411" s="63"/>
      <c r="H4411" s="63"/>
      <c r="I4411" s="63"/>
      <c r="J4411" s="63"/>
      <c r="K4411" s="63"/>
      <c r="L4411" s="63"/>
      <c r="M4411" s="63"/>
      <c r="N4411" s="63"/>
      <c r="O4411" s="63"/>
      <c r="P4411" s="63"/>
      <c r="Q4411" s="63"/>
      <c r="R4411" s="63"/>
      <c r="S4411" s="63"/>
      <c r="T4411" s="63"/>
      <c r="U4411" s="63"/>
      <c r="V4411" s="63"/>
      <c r="W4411" s="63"/>
      <c r="X4411" s="63"/>
      <c r="Y4411" s="63"/>
      <c r="Z4411" s="63"/>
      <c r="AA4411" s="63"/>
      <c r="AB4411" s="63"/>
      <c r="AC4411" s="63"/>
      <c r="AD4411" s="63"/>
      <c r="AE4411" s="63"/>
      <c r="AF4411" s="63"/>
      <c r="AG4411" s="63"/>
      <c r="AH4411" s="63"/>
      <c r="AI4411" s="63"/>
      <c r="AJ4411" s="63"/>
      <c r="AK4411" s="63"/>
      <c r="AL4411" s="63"/>
      <c r="AM4411" s="63"/>
      <c r="AN4411" s="63"/>
      <c r="AO4411" s="63"/>
      <c r="AP4411" s="63"/>
      <c r="AQ4411" s="63"/>
      <c r="AR4411" s="63"/>
      <c r="AS4411" s="63"/>
      <c r="AT4411" s="63"/>
      <c r="AU4411" s="63"/>
      <c r="AV4411" s="63"/>
      <c r="AW4411" s="63"/>
      <c r="AX4411" s="63"/>
      <c r="AY4411" s="63"/>
      <c r="AZ4411" s="63"/>
      <c r="BA4411" s="63"/>
      <c r="BB4411" s="63"/>
      <c r="BC4411" s="63"/>
      <c r="BD4411" s="63"/>
      <c r="BE4411" s="63"/>
      <c r="BF4411" s="63"/>
      <c r="BG4411" s="63"/>
      <c r="BH4411" s="63"/>
      <c r="BI4411" s="63"/>
      <c r="BJ4411" s="63"/>
      <c r="BK4411" s="63"/>
      <c r="BL4411" s="63"/>
      <c r="BM4411" s="63"/>
      <c r="BN4411" s="63"/>
      <c r="BO4411" s="63"/>
      <c r="BP4411" s="63"/>
      <c r="BQ4411" s="63"/>
      <c r="BR4411" s="63"/>
      <c r="BS4411" s="63"/>
      <c r="BT4411" s="63"/>
      <c r="BU4411" s="63"/>
      <c r="BV4411" s="63"/>
      <c r="BW4411" s="63"/>
      <c r="BX4411" s="63"/>
      <c r="BY4411" s="63"/>
      <c r="BZ4411" s="63"/>
      <c r="CA4411" s="63"/>
      <c r="CB4411" s="63"/>
      <c r="CC4411" s="63"/>
      <c r="CD4411" s="63"/>
      <c r="CE4411" s="63"/>
      <c r="CF4411" s="63"/>
      <c r="CG4411" s="63"/>
      <c r="CH4411" s="63"/>
      <c r="CI4411" s="63"/>
      <c r="CJ4411" s="63"/>
      <c r="CK4411" s="63"/>
      <c r="CL4411" s="63"/>
      <c r="CM4411" s="63"/>
      <c r="CN4411" s="63"/>
      <c r="CO4411" s="63"/>
      <c r="CP4411" s="63"/>
      <c r="CR4411" s="227"/>
      <c r="CS4411" s="74"/>
    </row>
    <row r="4412" spans="1:97" s="72" customFormat="1" ht="75.75" customHeight="1">
      <c r="A4412" s="63"/>
      <c r="B4412" s="63"/>
      <c r="C4412" s="63"/>
      <c r="D4412" s="63"/>
      <c r="E4412" s="63"/>
      <c r="F4412" s="63"/>
      <c r="G4412" s="63"/>
      <c r="H4412" s="63"/>
      <c r="I4412" s="63"/>
      <c r="J4412" s="63"/>
      <c r="K4412" s="63"/>
      <c r="L4412" s="63"/>
      <c r="M4412" s="63"/>
      <c r="N4412" s="63"/>
      <c r="O4412" s="63"/>
      <c r="P4412" s="63"/>
      <c r="Q4412" s="63"/>
      <c r="R4412" s="63"/>
      <c r="S4412" s="63"/>
      <c r="T4412" s="63"/>
      <c r="U4412" s="63"/>
      <c r="V4412" s="63"/>
      <c r="W4412" s="63"/>
      <c r="X4412" s="63"/>
      <c r="Y4412" s="63"/>
      <c r="Z4412" s="63"/>
      <c r="AA4412" s="63"/>
      <c r="AB4412" s="63"/>
      <c r="AC4412" s="63"/>
      <c r="AD4412" s="63"/>
      <c r="AE4412" s="63"/>
      <c r="AF4412" s="63"/>
      <c r="AG4412" s="63"/>
      <c r="AH4412" s="63"/>
      <c r="AI4412" s="63"/>
      <c r="AJ4412" s="63"/>
      <c r="AK4412" s="63"/>
      <c r="AL4412" s="63"/>
      <c r="AM4412" s="63"/>
      <c r="AN4412" s="63"/>
      <c r="AO4412" s="63"/>
      <c r="AP4412" s="63"/>
      <c r="AQ4412" s="63"/>
      <c r="AR4412" s="63"/>
      <c r="AS4412" s="63"/>
      <c r="AT4412" s="63"/>
      <c r="AU4412" s="63"/>
      <c r="AV4412" s="63"/>
      <c r="AW4412" s="63"/>
      <c r="AX4412" s="63"/>
      <c r="AY4412" s="63"/>
      <c r="AZ4412" s="63"/>
      <c r="BA4412" s="63"/>
      <c r="BB4412" s="63"/>
      <c r="BC4412" s="63"/>
      <c r="BD4412" s="63"/>
      <c r="BE4412" s="63"/>
      <c r="BF4412" s="63"/>
      <c r="BG4412" s="63"/>
      <c r="BH4412" s="63"/>
      <c r="BI4412" s="63"/>
      <c r="BJ4412" s="63"/>
      <c r="BK4412" s="63"/>
      <c r="BL4412" s="63"/>
      <c r="BM4412" s="63"/>
      <c r="BN4412" s="63"/>
      <c r="BO4412" s="63"/>
      <c r="BP4412" s="63"/>
      <c r="BQ4412" s="63"/>
      <c r="BR4412" s="63"/>
      <c r="BS4412" s="63"/>
      <c r="BT4412" s="63"/>
      <c r="BU4412" s="63"/>
      <c r="BV4412" s="63"/>
      <c r="BW4412" s="63"/>
      <c r="BX4412" s="63"/>
      <c r="BY4412" s="63"/>
      <c r="BZ4412" s="63"/>
      <c r="CA4412" s="63"/>
      <c r="CB4412" s="63"/>
      <c r="CC4412" s="63"/>
      <c r="CD4412" s="63"/>
      <c r="CE4412" s="63"/>
      <c r="CF4412" s="63"/>
      <c r="CG4412" s="63"/>
      <c r="CH4412" s="63"/>
      <c r="CI4412" s="63"/>
      <c r="CJ4412" s="63"/>
      <c r="CK4412" s="63"/>
      <c r="CL4412" s="63"/>
      <c r="CM4412" s="63"/>
      <c r="CN4412" s="63"/>
      <c r="CO4412" s="63"/>
      <c r="CP4412" s="63"/>
      <c r="CR4412" s="227"/>
      <c r="CS4412" s="74"/>
    </row>
    <row r="4413" spans="1:97" s="72" customFormat="1" ht="75.75" customHeight="1">
      <c r="A4413" s="63"/>
      <c r="B4413" s="63"/>
      <c r="C4413" s="63"/>
      <c r="D4413" s="63"/>
      <c r="E4413" s="63"/>
      <c r="F4413" s="63"/>
      <c r="G4413" s="63"/>
      <c r="H4413" s="63"/>
      <c r="I4413" s="63"/>
      <c r="J4413" s="63"/>
      <c r="K4413" s="63"/>
      <c r="L4413" s="63"/>
      <c r="M4413" s="63"/>
      <c r="N4413" s="63"/>
      <c r="O4413" s="63"/>
      <c r="P4413" s="63"/>
      <c r="Q4413" s="63"/>
      <c r="R4413" s="63"/>
      <c r="S4413" s="63"/>
      <c r="T4413" s="63"/>
      <c r="U4413" s="63"/>
      <c r="V4413" s="63"/>
      <c r="W4413" s="63"/>
      <c r="X4413" s="63"/>
      <c r="Y4413" s="63"/>
      <c r="Z4413" s="63"/>
      <c r="AA4413" s="63"/>
      <c r="AB4413" s="63"/>
      <c r="AC4413" s="63"/>
      <c r="AD4413" s="63"/>
      <c r="AE4413" s="63"/>
      <c r="AF4413" s="63"/>
      <c r="AG4413" s="63"/>
      <c r="AH4413" s="63"/>
      <c r="AI4413" s="63"/>
      <c r="AJ4413" s="63"/>
      <c r="AK4413" s="63"/>
      <c r="AL4413" s="63"/>
      <c r="AM4413" s="63"/>
      <c r="AN4413" s="63"/>
      <c r="AO4413" s="63"/>
      <c r="AP4413" s="63"/>
      <c r="AQ4413" s="63"/>
      <c r="AR4413" s="63"/>
      <c r="AS4413" s="63"/>
      <c r="AT4413" s="63"/>
      <c r="AU4413" s="63"/>
      <c r="AV4413" s="63"/>
      <c r="AW4413" s="63"/>
      <c r="AX4413" s="63"/>
      <c r="AY4413" s="63"/>
      <c r="AZ4413" s="63"/>
      <c r="BA4413" s="63"/>
      <c r="BB4413" s="63"/>
      <c r="BC4413" s="63"/>
      <c r="BD4413" s="63"/>
      <c r="BE4413" s="63"/>
      <c r="BF4413" s="63"/>
      <c r="BG4413" s="63"/>
      <c r="BH4413" s="63"/>
      <c r="BI4413" s="63"/>
      <c r="BJ4413" s="63"/>
      <c r="BK4413" s="63"/>
      <c r="BL4413" s="63"/>
      <c r="BM4413" s="63"/>
      <c r="BN4413" s="63"/>
      <c r="BO4413" s="63"/>
      <c r="BP4413" s="63"/>
      <c r="BQ4413" s="63"/>
      <c r="BR4413" s="63"/>
      <c r="BS4413" s="63"/>
      <c r="BT4413" s="63"/>
      <c r="BU4413" s="63"/>
      <c r="BV4413" s="63"/>
      <c r="BW4413" s="63"/>
      <c r="BX4413" s="63"/>
      <c r="BY4413" s="63"/>
      <c r="BZ4413" s="63"/>
      <c r="CA4413" s="63"/>
      <c r="CB4413" s="63"/>
      <c r="CC4413" s="63"/>
      <c r="CD4413" s="63"/>
      <c r="CE4413" s="63"/>
      <c r="CF4413" s="63"/>
      <c r="CG4413" s="63"/>
      <c r="CH4413" s="63"/>
      <c r="CI4413" s="63"/>
      <c r="CJ4413" s="63"/>
      <c r="CK4413" s="63"/>
      <c r="CL4413" s="63"/>
      <c r="CM4413" s="63"/>
      <c r="CN4413" s="63"/>
      <c r="CO4413" s="63"/>
      <c r="CP4413" s="63"/>
      <c r="CR4413" s="227"/>
      <c r="CS4413" s="74"/>
    </row>
    <row r="4414" spans="1:97" s="72" customFormat="1" ht="75.75" customHeight="1">
      <c r="A4414" s="63"/>
      <c r="B4414" s="63"/>
      <c r="C4414" s="63"/>
      <c r="D4414" s="63"/>
      <c r="E4414" s="63"/>
      <c r="F4414" s="63"/>
      <c r="G4414" s="63"/>
      <c r="H4414" s="63"/>
      <c r="I4414" s="63"/>
      <c r="J4414" s="63"/>
      <c r="K4414" s="63"/>
      <c r="L4414" s="63"/>
      <c r="M4414" s="63"/>
      <c r="N4414" s="63"/>
      <c r="O4414" s="63"/>
      <c r="P4414" s="63"/>
      <c r="Q4414" s="63"/>
      <c r="R4414" s="63"/>
      <c r="S4414" s="63"/>
      <c r="T4414" s="63"/>
      <c r="U4414" s="63"/>
      <c r="V4414" s="63"/>
      <c r="W4414" s="63"/>
      <c r="X4414" s="63"/>
      <c r="Y4414" s="63"/>
      <c r="Z4414" s="63"/>
      <c r="AA4414" s="63"/>
      <c r="AB4414" s="63"/>
      <c r="AC4414" s="63"/>
      <c r="AD4414" s="63"/>
      <c r="AE4414" s="63"/>
      <c r="AF4414" s="63"/>
      <c r="AG4414" s="63"/>
      <c r="AH4414" s="63"/>
      <c r="AI4414" s="63"/>
      <c r="AJ4414" s="63"/>
      <c r="AK4414" s="63"/>
      <c r="AL4414" s="63"/>
      <c r="AM4414" s="63"/>
      <c r="AN4414" s="63"/>
      <c r="AO4414" s="63"/>
      <c r="AP4414" s="63"/>
      <c r="AQ4414" s="63"/>
      <c r="AR4414" s="63"/>
      <c r="AS4414" s="63"/>
      <c r="AT4414" s="63"/>
      <c r="AU4414" s="63"/>
      <c r="AV4414" s="63"/>
      <c r="AW4414" s="63"/>
      <c r="AX4414" s="63"/>
      <c r="AY4414" s="63"/>
      <c r="AZ4414" s="63"/>
      <c r="BA4414" s="63"/>
      <c r="BB4414" s="63"/>
      <c r="BC4414" s="63"/>
      <c r="BD4414" s="63"/>
      <c r="BE4414" s="63"/>
      <c r="BF4414" s="63"/>
      <c r="BG4414" s="63"/>
      <c r="BH4414" s="63"/>
      <c r="BI4414" s="63"/>
      <c r="BJ4414" s="63"/>
      <c r="BK4414" s="63"/>
      <c r="BL4414" s="63"/>
      <c r="BM4414" s="63"/>
      <c r="BN4414" s="63"/>
      <c r="BO4414" s="63"/>
      <c r="BP4414" s="63"/>
      <c r="BQ4414" s="63"/>
      <c r="BR4414" s="63"/>
      <c r="BS4414" s="63"/>
      <c r="BT4414" s="63"/>
      <c r="BU4414" s="63"/>
      <c r="BV4414" s="63"/>
      <c r="BW4414" s="63"/>
      <c r="BX4414" s="63"/>
      <c r="BY4414" s="63"/>
      <c r="BZ4414" s="63"/>
      <c r="CA4414" s="63"/>
      <c r="CB4414" s="63"/>
      <c r="CC4414" s="63"/>
      <c r="CD4414" s="63"/>
      <c r="CE4414" s="63"/>
      <c r="CF4414" s="63"/>
      <c r="CG4414" s="63"/>
      <c r="CH4414" s="63"/>
      <c r="CI4414" s="63"/>
      <c r="CJ4414" s="63"/>
      <c r="CK4414" s="63"/>
      <c r="CL4414" s="63"/>
      <c r="CM4414" s="63"/>
      <c r="CN4414" s="63"/>
      <c r="CO4414" s="63"/>
      <c r="CP4414" s="63"/>
      <c r="CR4414" s="227"/>
      <c r="CS4414" s="74"/>
    </row>
    <row r="4415" spans="1:97" s="72" customFormat="1" ht="75.75" customHeight="1">
      <c r="A4415" s="63"/>
      <c r="B4415" s="63"/>
      <c r="C4415" s="63"/>
      <c r="D4415" s="63"/>
      <c r="E4415" s="63"/>
      <c r="F4415" s="63"/>
      <c r="G4415" s="63"/>
      <c r="H4415" s="63"/>
      <c r="I4415" s="63"/>
      <c r="J4415" s="63"/>
      <c r="K4415" s="63"/>
      <c r="L4415" s="63"/>
      <c r="M4415" s="63"/>
      <c r="N4415" s="63"/>
      <c r="O4415" s="63"/>
      <c r="P4415" s="63"/>
      <c r="Q4415" s="63"/>
      <c r="R4415" s="63"/>
      <c r="S4415" s="63"/>
      <c r="T4415" s="63"/>
      <c r="U4415" s="63"/>
      <c r="V4415" s="63"/>
      <c r="W4415" s="63"/>
      <c r="X4415" s="63"/>
      <c r="Y4415" s="63"/>
      <c r="Z4415" s="63"/>
      <c r="AA4415" s="63"/>
      <c r="AB4415" s="63"/>
      <c r="AC4415" s="63"/>
      <c r="AD4415" s="63"/>
      <c r="AE4415" s="63"/>
      <c r="AF4415" s="63"/>
      <c r="AG4415" s="63"/>
      <c r="AH4415" s="63"/>
      <c r="AI4415" s="63"/>
      <c r="AJ4415" s="63"/>
      <c r="AK4415" s="63"/>
      <c r="AL4415" s="63"/>
      <c r="AM4415" s="63"/>
      <c r="AN4415" s="63"/>
      <c r="AO4415" s="63"/>
      <c r="AP4415" s="63"/>
      <c r="AQ4415" s="63"/>
      <c r="AR4415" s="63"/>
      <c r="AS4415" s="63"/>
      <c r="AT4415" s="63"/>
      <c r="AU4415" s="63"/>
      <c r="AV4415" s="63"/>
      <c r="AW4415" s="63"/>
      <c r="AX4415" s="63"/>
      <c r="AY4415" s="63"/>
      <c r="AZ4415" s="63"/>
      <c r="BA4415" s="63"/>
      <c r="BB4415" s="63"/>
      <c r="BC4415" s="63"/>
      <c r="BD4415" s="63"/>
      <c r="BE4415" s="63"/>
      <c r="BF4415" s="63"/>
      <c r="BG4415" s="63"/>
      <c r="BH4415" s="63"/>
      <c r="BI4415" s="63"/>
      <c r="BJ4415" s="63"/>
      <c r="BK4415" s="63"/>
      <c r="BL4415" s="63"/>
      <c r="BM4415" s="63"/>
      <c r="BN4415" s="63"/>
      <c r="BO4415" s="63"/>
      <c r="BP4415" s="63"/>
      <c r="BQ4415" s="63"/>
      <c r="BR4415" s="63"/>
      <c r="BS4415" s="63"/>
      <c r="BT4415" s="63"/>
      <c r="BU4415" s="63"/>
      <c r="BV4415" s="63"/>
      <c r="BW4415" s="63"/>
      <c r="BX4415" s="63"/>
      <c r="BY4415" s="63"/>
      <c r="BZ4415" s="63"/>
      <c r="CA4415" s="63"/>
      <c r="CB4415" s="63"/>
      <c r="CC4415" s="63"/>
      <c r="CD4415" s="63"/>
      <c r="CE4415" s="63"/>
      <c r="CF4415" s="63"/>
      <c r="CG4415" s="63"/>
      <c r="CH4415" s="63"/>
      <c r="CI4415" s="63"/>
      <c r="CJ4415" s="63"/>
      <c r="CK4415" s="63"/>
      <c r="CL4415" s="63"/>
      <c r="CM4415" s="63"/>
      <c r="CN4415" s="63"/>
      <c r="CO4415" s="63"/>
      <c r="CP4415" s="63"/>
      <c r="CR4415" s="227"/>
      <c r="CS4415" s="74"/>
    </row>
    <row r="4416" spans="1:97" s="72" customFormat="1" ht="75.75" customHeight="1">
      <c r="A4416" s="63"/>
      <c r="B4416" s="63"/>
      <c r="C4416" s="63"/>
      <c r="D4416" s="63"/>
      <c r="E4416" s="63"/>
      <c r="F4416" s="63"/>
      <c r="G4416" s="63"/>
      <c r="H4416" s="63"/>
      <c r="I4416" s="63"/>
      <c r="J4416" s="63"/>
      <c r="K4416" s="63"/>
      <c r="L4416" s="63"/>
      <c r="M4416" s="63"/>
      <c r="N4416" s="63"/>
      <c r="O4416" s="63"/>
      <c r="P4416" s="63"/>
      <c r="Q4416" s="63"/>
      <c r="R4416" s="63"/>
      <c r="S4416" s="63"/>
      <c r="T4416" s="63"/>
      <c r="U4416" s="63"/>
      <c r="V4416" s="63"/>
      <c r="W4416" s="63"/>
      <c r="X4416" s="63"/>
      <c r="Y4416" s="63"/>
      <c r="Z4416" s="63"/>
      <c r="AA4416" s="63"/>
      <c r="AB4416" s="63"/>
      <c r="AC4416" s="63"/>
      <c r="AD4416" s="63"/>
      <c r="AE4416" s="63"/>
      <c r="AF4416" s="63"/>
      <c r="AG4416" s="63"/>
      <c r="AH4416" s="63"/>
      <c r="AI4416" s="63"/>
      <c r="AJ4416" s="63"/>
      <c r="AK4416" s="63"/>
      <c r="AL4416" s="63"/>
      <c r="AM4416" s="63"/>
      <c r="AN4416" s="63"/>
      <c r="AO4416" s="63"/>
      <c r="AP4416" s="63"/>
      <c r="AQ4416" s="63"/>
      <c r="AR4416" s="63"/>
      <c r="AS4416" s="63"/>
      <c r="AT4416" s="63"/>
      <c r="AU4416" s="63"/>
      <c r="AV4416" s="63"/>
      <c r="AW4416" s="63"/>
      <c r="AX4416" s="63"/>
      <c r="AY4416" s="63"/>
      <c r="AZ4416" s="63"/>
      <c r="BA4416" s="63"/>
      <c r="BB4416" s="63"/>
      <c r="BC4416" s="63"/>
      <c r="BD4416" s="63"/>
      <c r="BE4416" s="63"/>
      <c r="BF4416" s="63"/>
      <c r="BG4416" s="63"/>
      <c r="BH4416" s="63"/>
      <c r="BI4416" s="63"/>
      <c r="BJ4416" s="63"/>
      <c r="BK4416" s="63"/>
      <c r="BL4416" s="63"/>
      <c r="BM4416" s="63"/>
      <c r="BN4416" s="63"/>
      <c r="BO4416" s="63"/>
      <c r="BP4416" s="63"/>
      <c r="BQ4416" s="63"/>
      <c r="BR4416" s="63"/>
      <c r="BS4416" s="63"/>
      <c r="BT4416" s="63"/>
      <c r="BU4416" s="63"/>
      <c r="BV4416" s="63"/>
      <c r="BW4416" s="63"/>
      <c r="BX4416" s="63"/>
      <c r="BY4416" s="63"/>
      <c r="BZ4416" s="63"/>
      <c r="CA4416" s="63"/>
      <c r="CB4416" s="63"/>
      <c r="CC4416" s="63"/>
      <c r="CD4416" s="63"/>
      <c r="CE4416" s="63"/>
      <c r="CF4416" s="63"/>
      <c r="CG4416" s="63"/>
      <c r="CH4416" s="63"/>
      <c r="CI4416" s="63"/>
      <c r="CJ4416" s="63"/>
      <c r="CK4416" s="63"/>
      <c r="CL4416" s="63"/>
      <c r="CM4416" s="63"/>
      <c r="CN4416" s="63"/>
      <c r="CO4416" s="63"/>
      <c r="CP4416" s="63"/>
      <c r="CR4416" s="227"/>
      <c r="CS4416" s="74"/>
    </row>
    <row r="4417" spans="1:97" s="72" customFormat="1" ht="75.75" customHeight="1">
      <c r="A4417" s="63"/>
      <c r="B4417" s="63"/>
      <c r="C4417" s="63"/>
      <c r="D4417" s="63"/>
      <c r="E4417" s="63"/>
      <c r="F4417" s="63"/>
      <c r="G4417" s="63"/>
      <c r="H4417" s="63"/>
      <c r="I4417" s="63"/>
      <c r="J4417" s="63"/>
      <c r="K4417" s="63"/>
      <c r="L4417" s="63"/>
      <c r="M4417" s="63"/>
      <c r="N4417" s="63"/>
      <c r="O4417" s="63"/>
      <c r="P4417" s="63"/>
      <c r="Q4417" s="63"/>
      <c r="R4417" s="63"/>
      <c r="S4417" s="63"/>
      <c r="T4417" s="63"/>
      <c r="U4417" s="63"/>
      <c r="V4417" s="63"/>
      <c r="W4417" s="63"/>
      <c r="X4417" s="63"/>
      <c r="Y4417" s="63"/>
      <c r="Z4417" s="63"/>
      <c r="AA4417" s="63"/>
      <c r="AB4417" s="63"/>
      <c r="AC4417" s="63"/>
      <c r="AD4417" s="63"/>
      <c r="AE4417" s="63"/>
      <c r="AF4417" s="63"/>
      <c r="AG4417" s="63"/>
      <c r="AH4417" s="63"/>
      <c r="AI4417" s="63"/>
      <c r="AJ4417" s="63"/>
      <c r="AK4417" s="63"/>
      <c r="AL4417" s="63"/>
      <c r="AM4417" s="63"/>
      <c r="AN4417" s="63"/>
      <c r="AO4417" s="63"/>
      <c r="AP4417" s="63"/>
      <c r="AQ4417" s="63"/>
      <c r="AR4417" s="63"/>
      <c r="AS4417" s="63"/>
      <c r="AT4417" s="63"/>
      <c r="AU4417" s="63"/>
      <c r="AV4417" s="63"/>
      <c r="AW4417" s="63"/>
      <c r="AX4417" s="63"/>
      <c r="AY4417" s="63"/>
      <c r="AZ4417" s="63"/>
      <c r="BA4417" s="63"/>
      <c r="BB4417" s="63"/>
      <c r="BC4417" s="63"/>
      <c r="BD4417" s="63"/>
      <c r="BE4417" s="63"/>
      <c r="BF4417" s="63"/>
      <c r="BG4417" s="63"/>
      <c r="BH4417" s="63"/>
      <c r="BI4417" s="63"/>
      <c r="BJ4417" s="63"/>
      <c r="BK4417" s="63"/>
      <c r="BL4417" s="63"/>
      <c r="BM4417" s="63"/>
      <c r="BN4417" s="63"/>
      <c r="BO4417" s="63"/>
      <c r="BP4417" s="63"/>
      <c r="BQ4417" s="63"/>
      <c r="BR4417" s="63"/>
      <c r="BS4417" s="63"/>
      <c r="BT4417" s="63"/>
      <c r="BU4417" s="63"/>
      <c r="BV4417" s="63"/>
      <c r="BW4417" s="63"/>
      <c r="BX4417" s="63"/>
      <c r="BY4417" s="63"/>
      <c r="BZ4417" s="63"/>
      <c r="CA4417" s="63"/>
      <c r="CB4417" s="63"/>
      <c r="CC4417" s="63"/>
      <c r="CD4417" s="63"/>
      <c r="CE4417" s="63"/>
      <c r="CF4417" s="63"/>
      <c r="CG4417" s="63"/>
      <c r="CH4417" s="63"/>
      <c r="CI4417" s="63"/>
      <c r="CJ4417" s="63"/>
      <c r="CK4417" s="63"/>
      <c r="CL4417" s="63"/>
      <c r="CM4417" s="63"/>
      <c r="CN4417" s="63"/>
      <c r="CO4417" s="63"/>
      <c r="CP4417" s="63"/>
      <c r="CR4417" s="227"/>
      <c r="CS4417" s="74"/>
    </row>
    <row r="4418" spans="1:97" s="72" customFormat="1" ht="75.75" customHeight="1">
      <c r="A4418" s="63"/>
      <c r="B4418" s="63"/>
      <c r="C4418" s="63"/>
      <c r="D4418" s="63"/>
      <c r="E4418" s="63"/>
      <c r="F4418" s="63"/>
      <c r="G4418" s="63"/>
      <c r="H4418" s="63"/>
      <c r="I4418" s="63"/>
      <c r="J4418" s="63"/>
      <c r="K4418" s="63"/>
      <c r="L4418" s="63"/>
      <c r="M4418" s="63"/>
      <c r="N4418" s="63"/>
      <c r="O4418" s="63"/>
      <c r="P4418" s="63"/>
      <c r="Q4418" s="63"/>
      <c r="R4418" s="63"/>
      <c r="S4418" s="63"/>
      <c r="T4418" s="63"/>
      <c r="U4418" s="63"/>
      <c r="V4418" s="63"/>
      <c r="W4418" s="63"/>
      <c r="X4418" s="63"/>
      <c r="Y4418" s="63"/>
      <c r="Z4418" s="63"/>
      <c r="AA4418" s="63"/>
      <c r="AB4418" s="63"/>
      <c r="AC4418" s="63"/>
      <c r="AD4418" s="63"/>
      <c r="AE4418" s="63"/>
      <c r="AF4418" s="63"/>
      <c r="AG4418" s="63"/>
      <c r="AH4418" s="63"/>
      <c r="AI4418" s="63"/>
      <c r="AJ4418" s="63"/>
      <c r="AK4418" s="63"/>
      <c r="AL4418" s="63"/>
      <c r="AM4418" s="63"/>
      <c r="AN4418" s="63"/>
      <c r="AO4418" s="63"/>
      <c r="AP4418" s="63"/>
      <c r="AQ4418" s="63"/>
      <c r="AR4418" s="63"/>
      <c r="AS4418" s="63"/>
      <c r="AT4418" s="63"/>
      <c r="AU4418" s="63"/>
      <c r="AV4418" s="63"/>
      <c r="AW4418" s="63"/>
      <c r="AX4418" s="63"/>
      <c r="AY4418" s="63"/>
      <c r="AZ4418" s="63"/>
      <c r="BA4418" s="63"/>
      <c r="BB4418" s="63"/>
      <c r="BC4418" s="63"/>
      <c r="BD4418" s="63"/>
      <c r="BE4418" s="63"/>
      <c r="BF4418" s="63"/>
      <c r="BG4418" s="63"/>
      <c r="BH4418" s="63"/>
      <c r="BI4418" s="63"/>
      <c r="BJ4418" s="63"/>
      <c r="BK4418" s="63"/>
      <c r="BL4418" s="63"/>
      <c r="BM4418" s="63"/>
      <c r="BN4418" s="63"/>
      <c r="BO4418" s="63"/>
      <c r="BP4418" s="63"/>
      <c r="BQ4418" s="63"/>
      <c r="BR4418" s="63"/>
      <c r="BS4418" s="63"/>
      <c r="BT4418" s="63"/>
      <c r="BU4418" s="63"/>
      <c r="BV4418" s="63"/>
      <c r="BW4418" s="63"/>
      <c r="BX4418" s="63"/>
      <c r="BY4418" s="63"/>
      <c r="BZ4418" s="63"/>
      <c r="CA4418" s="63"/>
      <c r="CB4418" s="63"/>
      <c r="CC4418" s="63"/>
      <c r="CD4418" s="63"/>
      <c r="CE4418" s="63"/>
      <c r="CF4418" s="63"/>
      <c r="CG4418" s="63"/>
      <c r="CH4418" s="63"/>
      <c r="CI4418" s="63"/>
      <c r="CJ4418" s="63"/>
      <c r="CK4418" s="63"/>
      <c r="CL4418" s="63"/>
      <c r="CM4418" s="63"/>
      <c r="CN4418" s="63"/>
      <c r="CO4418" s="63"/>
      <c r="CP4418" s="63"/>
      <c r="CR4418" s="227"/>
      <c r="CS4418" s="74"/>
    </row>
    <row r="4419" spans="1:97" s="72" customFormat="1" ht="75.75" customHeight="1">
      <c r="A4419" s="63"/>
      <c r="B4419" s="63"/>
      <c r="C4419" s="63"/>
      <c r="D4419" s="63"/>
      <c r="E4419" s="63"/>
      <c r="F4419" s="63"/>
      <c r="G4419" s="63"/>
      <c r="H4419" s="63"/>
      <c r="I4419" s="63"/>
      <c r="J4419" s="63"/>
      <c r="K4419" s="63"/>
      <c r="L4419" s="63"/>
      <c r="M4419" s="63"/>
      <c r="N4419" s="63"/>
      <c r="O4419" s="63"/>
      <c r="P4419" s="63"/>
      <c r="Q4419" s="63"/>
      <c r="R4419" s="63"/>
      <c r="S4419" s="63"/>
      <c r="T4419" s="63"/>
      <c r="U4419" s="63"/>
      <c r="V4419" s="63"/>
      <c r="W4419" s="63"/>
      <c r="X4419" s="63"/>
      <c r="Y4419" s="63"/>
      <c r="Z4419" s="63"/>
      <c r="AA4419" s="63"/>
      <c r="AB4419" s="63"/>
      <c r="AC4419" s="63"/>
      <c r="AD4419" s="63"/>
      <c r="AE4419" s="63"/>
      <c r="AF4419" s="63"/>
      <c r="AG4419" s="63"/>
      <c r="AH4419" s="63"/>
      <c r="AI4419" s="63"/>
      <c r="AJ4419" s="63"/>
      <c r="AK4419" s="63"/>
      <c r="AL4419" s="63"/>
      <c r="AM4419" s="63"/>
      <c r="AN4419" s="63"/>
      <c r="AO4419" s="63"/>
      <c r="AP4419" s="63"/>
      <c r="AQ4419" s="63"/>
      <c r="AR4419" s="63"/>
      <c r="AS4419" s="63"/>
      <c r="AT4419" s="63"/>
      <c r="AU4419" s="63"/>
      <c r="AV4419" s="63"/>
      <c r="AW4419" s="63"/>
      <c r="AX4419" s="63"/>
      <c r="AY4419" s="63"/>
      <c r="AZ4419" s="63"/>
      <c r="BA4419" s="63"/>
      <c r="BB4419" s="63"/>
      <c r="BC4419" s="63"/>
      <c r="BD4419" s="63"/>
      <c r="BE4419" s="63"/>
      <c r="BF4419" s="63"/>
      <c r="BG4419" s="63"/>
      <c r="BH4419" s="63"/>
      <c r="BI4419" s="63"/>
      <c r="BJ4419" s="63"/>
      <c r="BK4419" s="63"/>
      <c r="BL4419" s="63"/>
      <c r="BM4419" s="63"/>
      <c r="BN4419" s="63"/>
      <c r="BO4419" s="63"/>
      <c r="BP4419" s="63"/>
      <c r="BQ4419" s="63"/>
      <c r="BR4419" s="63"/>
      <c r="BS4419" s="63"/>
      <c r="BT4419" s="63"/>
      <c r="BU4419" s="63"/>
      <c r="BV4419" s="63"/>
      <c r="BW4419" s="63"/>
      <c r="BX4419" s="63"/>
      <c r="BY4419" s="63"/>
      <c r="BZ4419" s="63"/>
      <c r="CA4419" s="63"/>
      <c r="CB4419" s="63"/>
      <c r="CC4419" s="63"/>
      <c r="CD4419" s="63"/>
      <c r="CE4419" s="63"/>
      <c r="CF4419" s="63"/>
      <c r="CG4419" s="63"/>
      <c r="CH4419" s="63"/>
      <c r="CI4419" s="63"/>
      <c r="CJ4419" s="63"/>
      <c r="CK4419" s="63"/>
      <c r="CL4419" s="63"/>
      <c r="CM4419" s="63"/>
      <c r="CN4419" s="63"/>
      <c r="CO4419" s="63"/>
      <c r="CP4419" s="63"/>
      <c r="CR4419" s="227"/>
      <c r="CS4419" s="74"/>
    </row>
    <row r="4420" spans="1:97" s="72" customFormat="1" ht="75.75" customHeight="1">
      <c r="A4420" s="63"/>
      <c r="B4420" s="63"/>
      <c r="C4420" s="63"/>
      <c r="D4420" s="63"/>
      <c r="E4420" s="63"/>
      <c r="F4420" s="63"/>
      <c r="G4420" s="63"/>
      <c r="H4420" s="63"/>
      <c r="I4420" s="63"/>
      <c r="J4420" s="63"/>
      <c r="K4420" s="63"/>
      <c r="L4420" s="63"/>
      <c r="M4420" s="63"/>
      <c r="N4420" s="63"/>
      <c r="O4420" s="63"/>
      <c r="P4420" s="63"/>
      <c r="Q4420" s="63"/>
      <c r="R4420" s="63"/>
      <c r="S4420" s="63"/>
      <c r="T4420" s="63"/>
      <c r="U4420" s="63"/>
      <c r="V4420" s="63"/>
      <c r="W4420" s="63"/>
      <c r="X4420" s="63"/>
      <c r="Y4420" s="63"/>
      <c r="Z4420" s="63"/>
      <c r="AA4420" s="63"/>
      <c r="AB4420" s="63"/>
      <c r="AC4420" s="63"/>
      <c r="AD4420" s="63"/>
      <c r="AE4420" s="63"/>
      <c r="AF4420" s="63"/>
      <c r="AG4420" s="63"/>
      <c r="AH4420" s="63"/>
      <c r="AI4420" s="63"/>
      <c r="AJ4420" s="63"/>
      <c r="AK4420" s="63"/>
      <c r="AL4420" s="63"/>
      <c r="AM4420" s="63"/>
      <c r="AN4420" s="63"/>
      <c r="AO4420" s="63"/>
      <c r="AP4420" s="63"/>
      <c r="AQ4420" s="63"/>
      <c r="AR4420" s="63"/>
      <c r="AS4420" s="63"/>
      <c r="AT4420" s="63"/>
      <c r="AU4420" s="63"/>
      <c r="AV4420" s="63"/>
      <c r="AW4420" s="63"/>
      <c r="AX4420" s="63"/>
      <c r="AY4420" s="63"/>
      <c r="AZ4420" s="63"/>
      <c r="BA4420" s="63"/>
      <c r="BB4420" s="63"/>
      <c r="BC4420" s="63"/>
      <c r="BD4420" s="63"/>
      <c r="BE4420" s="63"/>
      <c r="BF4420" s="63"/>
      <c r="BG4420" s="63"/>
      <c r="BH4420" s="63"/>
      <c r="BI4420" s="63"/>
      <c r="BJ4420" s="63"/>
      <c r="BK4420" s="63"/>
      <c r="BL4420" s="63"/>
      <c r="BM4420" s="63"/>
      <c r="BN4420" s="63"/>
      <c r="BO4420" s="63"/>
      <c r="BP4420" s="63"/>
      <c r="BQ4420" s="63"/>
      <c r="BR4420" s="63"/>
      <c r="BS4420" s="63"/>
      <c r="BT4420" s="63"/>
      <c r="BU4420" s="63"/>
      <c r="BV4420" s="63"/>
      <c r="BW4420" s="63"/>
      <c r="BX4420" s="63"/>
      <c r="BY4420" s="63"/>
      <c r="BZ4420" s="63"/>
      <c r="CA4420" s="63"/>
      <c r="CB4420" s="63"/>
      <c r="CC4420" s="63"/>
      <c r="CD4420" s="63"/>
      <c r="CE4420" s="63"/>
      <c r="CF4420" s="63"/>
      <c r="CG4420" s="63"/>
      <c r="CH4420" s="63"/>
      <c r="CI4420" s="63"/>
      <c r="CJ4420" s="63"/>
      <c r="CK4420" s="63"/>
      <c r="CL4420" s="63"/>
      <c r="CM4420" s="63"/>
      <c r="CN4420" s="63"/>
      <c r="CO4420" s="63"/>
      <c r="CP4420" s="63"/>
      <c r="CR4420" s="227"/>
      <c r="CS4420" s="74"/>
    </row>
    <row r="4421" spans="1:97" s="72" customFormat="1" ht="75.75" customHeight="1">
      <c r="A4421" s="63"/>
      <c r="B4421" s="63"/>
      <c r="C4421" s="63"/>
      <c r="D4421" s="63"/>
      <c r="E4421" s="63"/>
      <c r="F4421" s="63"/>
      <c r="G4421" s="63"/>
      <c r="H4421" s="63"/>
      <c r="I4421" s="63"/>
      <c r="J4421" s="63"/>
      <c r="K4421" s="63"/>
      <c r="L4421" s="63"/>
      <c r="M4421" s="63"/>
      <c r="N4421" s="63"/>
      <c r="O4421" s="63"/>
      <c r="P4421" s="63"/>
      <c r="Q4421" s="63"/>
      <c r="R4421" s="63"/>
      <c r="S4421" s="63"/>
      <c r="T4421" s="63"/>
      <c r="U4421" s="63"/>
      <c r="V4421" s="63"/>
      <c r="W4421" s="63"/>
      <c r="X4421" s="63"/>
      <c r="Y4421" s="63"/>
      <c r="Z4421" s="63"/>
      <c r="AA4421" s="63"/>
      <c r="AB4421" s="63"/>
      <c r="AC4421" s="63"/>
      <c r="AD4421" s="63"/>
      <c r="AE4421" s="63"/>
      <c r="AF4421" s="63"/>
      <c r="AG4421" s="63"/>
      <c r="AH4421" s="63"/>
      <c r="AI4421" s="63"/>
      <c r="AJ4421" s="63"/>
      <c r="AK4421" s="63"/>
      <c r="AL4421" s="63"/>
      <c r="AM4421" s="63"/>
      <c r="AN4421" s="63"/>
      <c r="AO4421" s="63"/>
      <c r="AP4421" s="63"/>
      <c r="AQ4421" s="63"/>
      <c r="AR4421" s="63"/>
      <c r="AS4421" s="63"/>
      <c r="AT4421" s="63"/>
      <c r="AU4421" s="63"/>
      <c r="AV4421" s="63"/>
      <c r="AW4421" s="63"/>
      <c r="AX4421" s="63"/>
      <c r="AY4421" s="63"/>
      <c r="AZ4421" s="63"/>
      <c r="BA4421" s="63"/>
      <c r="BB4421" s="63"/>
      <c r="BC4421" s="63"/>
      <c r="BD4421" s="63"/>
      <c r="BE4421" s="63"/>
      <c r="BF4421" s="63"/>
      <c r="BG4421" s="63"/>
      <c r="BH4421" s="63"/>
      <c r="BI4421" s="63"/>
      <c r="BJ4421" s="63"/>
      <c r="BK4421" s="63"/>
      <c r="BL4421" s="63"/>
      <c r="BM4421" s="63"/>
      <c r="BN4421" s="63"/>
      <c r="BO4421" s="63"/>
      <c r="BP4421" s="63"/>
      <c r="BQ4421" s="63"/>
      <c r="BR4421" s="63"/>
      <c r="BS4421" s="63"/>
      <c r="BT4421" s="63"/>
      <c r="BU4421" s="63"/>
      <c r="BV4421" s="63"/>
      <c r="BW4421" s="63"/>
      <c r="BX4421" s="63"/>
      <c r="BY4421" s="63"/>
      <c r="BZ4421" s="63"/>
      <c r="CA4421" s="63"/>
      <c r="CB4421" s="63"/>
      <c r="CC4421" s="63"/>
      <c r="CD4421" s="63"/>
      <c r="CE4421" s="63"/>
      <c r="CF4421" s="63"/>
      <c r="CG4421" s="63"/>
      <c r="CH4421" s="63"/>
      <c r="CI4421" s="63"/>
      <c r="CJ4421" s="63"/>
      <c r="CK4421" s="63"/>
      <c r="CL4421" s="63"/>
      <c r="CM4421" s="63"/>
      <c r="CN4421" s="63"/>
      <c r="CO4421" s="63"/>
      <c r="CP4421" s="63"/>
      <c r="CR4421" s="227"/>
      <c r="CS4421" s="74"/>
    </row>
    <row r="4422" spans="1:97" s="72" customFormat="1" ht="75.75" customHeight="1">
      <c r="A4422" s="63"/>
      <c r="B4422" s="63"/>
      <c r="C4422" s="63"/>
      <c r="D4422" s="63"/>
      <c r="E4422" s="63"/>
      <c r="F4422" s="63"/>
      <c r="G4422" s="63"/>
      <c r="H4422" s="63"/>
      <c r="I4422" s="63"/>
      <c r="J4422" s="63"/>
      <c r="K4422" s="63"/>
      <c r="L4422" s="63"/>
      <c r="M4422" s="63"/>
      <c r="N4422" s="63"/>
      <c r="O4422" s="63"/>
      <c r="P4422" s="63"/>
      <c r="Q4422" s="63"/>
      <c r="R4422" s="63"/>
      <c r="S4422" s="63"/>
      <c r="T4422" s="63"/>
      <c r="U4422" s="63"/>
      <c r="V4422" s="63"/>
      <c r="W4422" s="63"/>
      <c r="X4422" s="63"/>
      <c r="Y4422" s="63"/>
      <c r="Z4422" s="63"/>
      <c r="AA4422" s="63"/>
      <c r="AB4422" s="63"/>
      <c r="AC4422" s="63"/>
      <c r="AD4422" s="63"/>
      <c r="AE4422" s="63"/>
      <c r="AF4422" s="63"/>
      <c r="AG4422" s="63"/>
      <c r="AH4422" s="63"/>
      <c r="AI4422" s="63"/>
      <c r="AJ4422" s="63"/>
      <c r="AK4422" s="63"/>
      <c r="AL4422" s="63"/>
      <c r="AM4422" s="63"/>
      <c r="AN4422" s="63"/>
      <c r="AO4422" s="63"/>
      <c r="AP4422" s="63"/>
      <c r="AQ4422" s="63"/>
      <c r="AR4422" s="63"/>
      <c r="AS4422" s="63"/>
      <c r="AT4422" s="63"/>
      <c r="AU4422" s="63"/>
      <c r="AV4422" s="63"/>
      <c r="AW4422" s="63"/>
      <c r="AX4422" s="63"/>
      <c r="AY4422" s="63"/>
      <c r="AZ4422" s="63"/>
      <c r="BA4422" s="63"/>
      <c r="BB4422" s="63"/>
      <c r="BC4422" s="63"/>
      <c r="BD4422" s="63"/>
      <c r="BE4422" s="63"/>
      <c r="BF4422" s="63"/>
      <c r="BG4422" s="63"/>
      <c r="BH4422" s="63"/>
      <c r="BI4422" s="63"/>
      <c r="BJ4422" s="63"/>
      <c r="BK4422" s="63"/>
      <c r="BL4422" s="63"/>
      <c r="BM4422" s="63"/>
      <c r="BN4422" s="63"/>
      <c r="BO4422" s="63"/>
      <c r="BP4422" s="63"/>
      <c r="BQ4422" s="63"/>
      <c r="BR4422" s="63"/>
      <c r="BS4422" s="63"/>
      <c r="BT4422" s="63"/>
      <c r="BU4422" s="63"/>
      <c r="BV4422" s="63"/>
      <c r="BW4422" s="63"/>
      <c r="BX4422" s="63"/>
      <c r="BY4422" s="63"/>
      <c r="BZ4422" s="63"/>
      <c r="CA4422" s="63"/>
      <c r="CB4422" s="63"/>
      <c r="CC4422" s="63"/>
      <c r="CD4422" s="63"/>
      <c r="CE4422" s="63"/>
      <c r="CF4422" s="63"/>
      <c r="CG4422" s="63"/>
      <c r="CH4422" s="63"/>
      <c r="CI4422" s="63"/>
      <c r="CJ4422" s="63"/>
      <c r="CK4422" s="63"/>
      <c r="CL4422" s="63"/>
      <c r="CM4422" s="63"/>
      <c r="CN4422" s="63"/>
      <c r="CO4422" s="63"/>
      <c r="CP4422" s="63"/>
      <c r="CR4422" s="227"/>
      <c r="CS4422" s="74"/>
    </row>
    <row r="4423" spans="1:97" s="72" customFormat="1" ht="75.75" customHeight="1">
      <c r="A4423" s="63"/>
      <c r="B4423" s="63"/>
      <c r="C4423" s="63"/>
      <c r="D4423" s="63"/>
      <c r="E4423" s="63"/>
      <c r="F4423" s="63"/>
      <c r="G4423" s="63"/>
      <c r="H4423" s="63"/>
      <c r="I4423" s="63"/>
      <c r="J4423" s="63"/>
      <c r="K4423" s="63"/>
      <c r="L4423" s="63"/>
      <c r="M4423" s="63"/>
      <c r="N4423" s="63"/>
      <c r="O4423" s="63"/>
      <c r="P4423" s="63"/>
      <c r="Q4423" s="63"/>
      <c r="R4423" s="63"/>
      <c r="S4423" s="63"/>
      <c r="T4423" s="63"/>
      <c r="U4423" s="63"/>
      <c r="V4423" s="63"/>
      <c r="W4423" s="63"/>
      <c r="X4423" s="63"/>
      <c r="Y4423" s="63"/>
      <c r="Z4423" s="63"/>
      <c r="AA4423" s="63"/>
      <c r="AB4423" s="63"/>
      <c r="AC4423" s="63"/>
      <c r="AD4423" s="63"/>
      <c r="AE4423" s="63"/>
      <c r="AF4423" s="63"/>
      <c r="AG4423" s="63"/>
      <c r="AH4423" s="63"/>
      <c r="AI4423" s="63"/>
      <c r="AJ4423" s="63"/>
      <c r="AK4423" s="63"/>
      <c r="AL4423" s="63"/>
      <c r="AM4423" s="63"/>
      <c r="AN4423" s="63"/>
      <c r="AO4423" s="63"/>
      <c r="AP4423" s="63"/>
      <c r="AQ4423" s="63"/>
      <c r="AR4423" s="63"/>
      <c r="AS4423" s="63"/>
      <c r="AT4423" s="63"/>
      <c r="AU4423" s="63"/>
      <c r="AV4423" s="63"/>
      <c r="AW4423" s="63"/>
      <c r="AX4423" s="63"/>
      <c r="AY4423" s="63"/>
      <c r="AZ4423" s="63"/>
      <c r="BA4423" s="63"/>
      <c r="BB4423" s="63"/>
      <c r="BC4423" s="63"/>
      <c r="BD4423" s="63"/>
      <c r="BE4423" s="63"/>
      <c r="BF4423" s="63"/>
      <c r="BG4423" s="63"/>
      <c r="BH4423" s="63"/>
      <c r="BI4423" s="63"/>
      <c r="BJ4423" s="63"/>
      <c r="BK4423" s="63"/>
      <c r="BL4423" s="63"/>
      <c r="BM4423" s="63"/>
      <c r="BN4423" s="63"/>
      <c r="BO4423" s="63"/>
      <c r="BP4423" s="63"/>
      <c r="BQ4423" s="63"/>
      <c r="BR4423" s="63"/>
      <c r="BS4423" s="63"/>
      <c r="BT4423" s="63"/>
      <c r="BU4423" s="63"/>
      <c r="BV4423" s="63"/>
      <c r="BW4423" s="63"/>
      <c r="BX4423" s="63"/>
      <c r="BY4423" s="63"/>
      <c r="BZ4423" s="63"/>
      <c r="CA4423" s="63"/>
      <c r="CB4423" s="63"/>
      <c r="CC4423" s="63"/>
      <c r="CD4423" s="63"/>
      <c r="CE4423" s="63"/>
      <c r="CF4423" s="63"/>
      <c r="CG4423" s="63"/>
      <c r="CH4423" s="63"/>
      <c r="CI4423" s="63"/>
      <c r="CJ4423" s="63"/>
      <c r="CK4423" s="63"/>
      <c r="CL4423" s="63"/>
      <c r="CM4423" s="63"/>
      <c r="CN4423" s="63"/>
      <c r="CO4423" s="63"/>
      <c r="CP4423" s="63"/>
      <c r="CR4423" s="227"/>
      <c r="CS4423" s="74"/>
    </row>
    <row r="4424" spans="1:97" s="72" customFormat="1" ht="75.75" customHeight="1">
      <c r="A4424" s="63"/>
      <c r="B4424" s="63"/>
      <c r="C4424" s="63"/>
      <c r="D4424" s="63"/>
      <c r="E4424" s="63"/>
      <c r="F4424" s="63"/>
      <c r="G4424" s="63"/>
      <c r="H4424" s="63"/>
      <c r="I4424" s="63"/>
      <c r="J4424" s="63"/>
      <c r="K4424" s="63"/>
      <c r="L4424" s="63"/>
      <c r="M4424" s="63"/>
      <c r="N4424" s="63"/>
      <c r="O4424" s="63"/>
      <c r="P4424" s="63"/>
      <c r="Q4424" s="63"/>
      <c r="R4424" s="63"/>
      <c r="S4424" s="63"/>
      <c r="T4424" s="63"/>
      <c r="U4424" s="63"/>
      <c r="V4424" s="63"/>
      <c r="W4424" s="63"/>
      <c r="X4424" s="63"/>
      <c r="Y4424" s="63"/>
      <c r="Z4424" s="63"/>
      <c r="AA4424" s="63"/>
      <c r="AB4424" s="63"/>
      <c r="AC4424" s="63"/>
      <c r="AD4424" s="63"/>
      <c r="AE4424" s="63"/>
      <c r="AF4424" s="63"/>
      <c r="AG4424" s="63"/>
      <c r="AH4424" s="63"/>
      <c r="AI4424" s="63"/>
      <c r="AJ4424" s="63"/>
      <c r="AK4424" s="63"/>
      <c r="AL4424" s="63"/>
      <c r="AM4424" s="63"/>
      <c r="AN4424" s="63"/>
      <c r="AO4424" s="63"/>
      <c r="AP4424" s="63"/>
      <c r="AQ4424" s="63"/>
      <c r="AR4424" s="63"/>
      <c r="AS4424" s="63"/>
      <c r="AT4424" s="63"/>
      <c r="AU4424" s="63"/>
      <c r="AV4424" s="63"/>
      <c r="AW4424" s="63"/>
      <c r="AX4424" s="63"/>
      <c r="AY4424" s="63"/>
      <c r="AZ4424" s="63"/>
      <c r="BA4424" s="63"/>
      <c r="BB4424" s="63"/>
      <c r="BC4424" s="63"/>
      <c r="BD4424" s="63"/>
      <c r="BE4424" s="63"/>
      <c r="BF4424" s="63"/>
      <c r="BG4424" s="63"/>
      <c r="BH4424" s="63"/>
      <c r="BI4424" s="63"/>
      <c r="BJ4424" s="63"/>
      <c r="BK4424" s="63"/>
      <c r="BL4424" s="63"/>
      <c r="BM4424" s="63"/>
      <c r="BN4424" s="63"/>
      <c r="BO4424" s="63"/>
      <c r="BP4424" s="63"/>
      <c r="BQ4424" s="63"/>
      <c r="BR4424" s="63"/>
      <c r="BS4424" s="63"/>
      <c r="BT4424" s="63"/>
      <c r="BU4424" s="63"/>
      <c r="BV4424" s="63"/>
      <c r="BW4424" s="63"/>
      <c r="BX4424" s="63"/>
      <c r="BY4424" s="63"/>
      <c r="BZ4424" s="63"/>
      <c r="CA4424" s="63"/>
      <c r="CB4424" s="63"/>
      <c r="CC4424" s="63"/>
      <c r="CD4424" s="63"/>
      <c r="CE4424" s="63"/>
      <c r="CF4424" s="63"/>
      <c r="CG4424" s="63"/>
      <c r="CH4424" s="63"/>
      <c r="CI4424" s="63"/>
      <c r="CJ4424" s="63"/>
      <c r="CK4424" s="63"/>
      <c r="CL4424" s="63"/>
      <c r="CM4424" s="63"/>
      <c r="CN4424" s="63"/>
      <c r="CO4424" s="63"/>
      <c r="CP4424" s="63"/>
      <c r="CR4424" s="227"/>
      <c r="CS4424" s="74"/>
    </row>
    <row r="4425" spans="1:97" s="72" customFormat="1" ht="75.75" customHeight="1">
      <c r="A4425" s="63"/>
      <c r="B4425" s="63"/>
      <c r="C4425" s="63"/>
      <c r="D4425" s="63"/>
      <c r="E4425" s="63"/>
      <c r="F4425" s="63"/>
      <c r="G4425" s="63"/>
      <c r="H4425" s="63"/>
      <c r="I4425" s="63"/>
      <c r="J4425" s="63"/>
      <c r="K4425" s="63"/>
      <c r="L4425" s="63"/>
      <c r="M4425" s="63"/>
      <c r="N4425" s="63"/>
      <c r="O4425" s="63"/>
      <c r="P4425" s="63"/>
      <c r="Q4425" s="63"/>
      <c r="R4425" s="63"/>
      <c r="S4425" s="63"/>
      <c r="T4425" s="63"/>
      <c r="U4425" s="63"/>
      <c r="V4425" s="63"/>
      <c r="W4425" s="63"/>
      <c r="X4425" s="63"/>
      <c r="Y4425" s="63"/>
      <c r="Z4425" s="63"/>
      <c r="AA4425" s="63"/>
      <c r="AB4425" s="63"/>
      <c r="AC4425" s="63"/>
      <c r="AD4425" s="63"/>
      <c r="AE4425" s="63"/>
      <c r="AF4425" s="63"/>
      <c r="AG4425" s="63"/>
      <c r="AH4425" s="63"/>
      <c r="AI4425" s="63"/>
      <c r="AJ4425" s="63"/>
      <c r="AK4425" s="63"/>
      <c r="AL4425" s="63"/>
      <c r="AM4425" s="63"/>
      <c r="AN4425" s="63"/>
      <c r="AO4425" s="63"/>
      <c r="AP4425" s="63"/>
      <c r="AQ4425" s="63"/>
      <c r="AR4425" s="63"/>
      <c r="AS4425" s="63"/>
      <c r="AT4425" s="63"/>
      <c r="AU4425" s="63"/>
      <c r="AV4425" s="63"/>
      <c r="AW4425" s="63"/>
      <c r="AX4425" s="63"/>
      <c r="AY4425" s="63"/>
      <c r="AZ4425" s="63"/>
      <c r="BA4425" s="63"/>
      <c r="BB4425" s="63"/>
      <c r="BC4425" s="63"/>
      <c r="BD4425" s="63"/>
      <c r="BE4425" s="63"/>
      <c r="BF4425" s="63"/>
      <c r="BG4425" s="63"/>
      <c r="BH4425" s="63"/>
      <c r="BI4425" s="63"/>
      <c r="BJ4425" s="63"/>
      <c r="BK4425" s="63"/>
      <c r="BL4425" s="63"/>
      <c r="BM4425" s="63"/>
      <c r="BN4425" s="63"/>
      <c r="BO4425" s="63"/>
      <c r="BP4425" s="63"/>
      <c r="BQ4425" s="63"/>
      <c r="BR4425" s="63"/>
      <c r="BS4425" s="63"/>
      <c r="BT4425" s="63"/>
      <c r="BU4425" s="63"/>
      <c r="BV4425" s="63"/>
      <c r="BW4425" s="63"/>
      <c r="BX4425" s="63"/>
      <c r="BY4425" s="63"/>
      <c r="BZ4425" s="63"/>
      <c r="CA4425" s="63"/>
      <c r="CB4425" s="63"/>
      <c r="CC4425" s="63"/>
      <c r="CD4425" s="63"/>
      <c r="CE4425" s="63"/>
      <c r="CF4425" s="63"/>
      <c r="CG4425" s="63"/>
      <c r="CH4425" s="63"/>
      <c r="CI4425" s="63"/>
      <c r="CJ4425" s="63"/>
      <c r="CK4425" s="63"/>
      <c r="CL4425" s="63"/>
      <c r="CM4425" s="63"/>
      <c r="CN4425" s="63"/>
      <c r="CO4425" s="63"/>
      <c r="CP4425" s="63"/>
      <c r="CR4425" s="227"/>
      <c r="CS4425" s="74"/>
    </row>
    <row r="4426" spans="1:97" s="72" customFormat="1" ht="75.75" customHeight="1">
      <c r="A4426" s="63"/>
      <c r="B4426" s="63"/>
      <c r="C4426" s="63"/>
      <c r="D4426" s="63"/>
      <c r="E4426" s="63"/>
      <c r="F4426" s="63"/>
      <c r="G4426" s="63"/>
      <c r="H4426" s="63"/>
      <c r="I4426" s="63"/>
      <c r="J4426" s="63"/>
      <c r="K4426" s="63"/>
      <c r="L4426" s="63"/>
      <c r="M4426" s="63"/>
      <c r="N4426" s="63"/>
      <c r="O4426" s="63"/>
      <c r="P4426" s="63"/>
      <c r="Q4426" s="63"/>
      <c r="R4426" s="63"/>
      <c r="S4426" s="63"/>
      <c r="T4426" s="63"/>
      <c r="U4426" s="63"/>
      <c r="V4426" s="63"/>
      <c r="W4426" s="63"/>
      <c r="X4426" s="63"/>
      <c r="Y4426" s="63"/>
      <c r="Z4426" s="63"/>
      <c r="AA4426" s="63"/>
      <c r="AB4426" s="63"/>
      <c r="AC4426" s="63"/>
      <c r="AD4426" s="63"/>
      <c r="AE4426" s="63"/>
      <c r="AF4426" s="63"/>
      <c r="AG4426" s="63"/>
      <c r="AH4426" s="63"/>
      <c r="AI4426" s="63"/>
      <c r="AJ4426" s="63"/>
      <c r="AK4426" s="63"/>
      <c r="AL4426" s="63"/>
      <c r="AM4426" s="63"/>
      <c r="AN4426" s="63"/>
      <c r="AO4426" s="63"/>
      <c r="AP4426" s="63"/>
      <c r="AQ4426" s="63"/>
      <c r="AR4426" s="63"/>
      <c r="AS4426" s="63"/>
      <c r="AT4426" s="63"/>
      <c r="AU4426" s="63"/>
      <c r="AV4426" s="63"/>
      <c r="AW4426" s="63"/>
      <c r="AX4426" s="63"/>
      <c r="AY4426" s="63"/>
      <c r="AZ4426" s="63"/>
      <c r="BA4426" s="63"/>
      <c r="BB4426" s="63"/>
      <c r="BC4426" s="63"/>
      <c r="BD4426" s="63"/>
      <c r="BE4426" s="63"/>
      <c r="BF4426" s="63"/>
      <c r="BG4426" s="63"/>
      <c r="BH4426" s="63"/>
      <c r="BI4426" s="63"/>
      <c r="BJ4426" s="63"/>
      <c r="BK4426" s="63"/>
      <c r="BL4426" s="63"/>
      <c r="BM4426" s="63"/>
      <c r="BN4426" s="63"/>
      <c r="BO4426" s="63"/>
      <c r="BP4426" s="63"/>
      <c r="BQ4426" s="63"/>
      <c r="BR4426" s="63"/>
      <c r="BS4426" s="63"/>
      <c r="BT4426" s="63"/>
      <c r="BU4426" s="63"/>
      <c r="BV4426" s="63"/>
      <c r="BW4426" s="63"/>
      <c r="BX4426" s="63"/>
      <c r="BY4426" s="63"/>
      <c r="BZ4426" s="63"/>
      <c r="CA4426" s="63"/>
      <c r="CB4426" s="63"/>
      <c r="CC4426" s="63"/>
      <c r="CD4426" s="63"/>
      <c r="CE4426" s="63"/>
      <c r="CF4426" s="63"/>
      <c r="CG4426" s="63"/>
      <c r="CH4426" s="63"/>
      <c r="CI4426" s="63"/>
      <c r="CJ4426" s="63"/>
      <c r="CK4426" s="63"/>
      <c r="CL4426" s="63"/>
      <c r="CM4426" s="63"/>
      <c r="CN4426" s="63"/>
      <c r="CO4426" s="63"/>
      <c r="CP4426" s="63"/>
      <c r="CR4426" s="227"/>
      <c r="CS4426" s="74"/>
    </row>
    <row r="4427" spans="1:97" s="72" customFormat="1" ht="75.75" customHeight="1">
      <c r="A4427" s="63"/>
      <c r="B4427" s="63"/>
      <c r="C4427" s="63"/>
      <c r="D4427" s="63"/>
      <c r="E4427" s="63"/>
      <c r="F4427" s="63"/>
      <c r="G4427" s="63"/>
      <c r="H4427" s="63"/>
      <c r="I4427" s="63"/>
      <c r="J4427" s="63"/>
      <c r="K4427" s="63"/>
      <c r="L4427" s="63"/>
      <c r="M4427" s="63"/>
      <c r="N4427" s="63"/>
      <c r="O4427" s="63"/>
      <c r="P4427" s="63"/>
      <c r="Q4427" s="63"/>
      <c r="R4427" s="63"/>
      <c r="S4427" s="63"/>
      <c r="T4427" s="63"/>
      <c r="U4427" s="63"/>
      <c r="V4427" s="63"/>
      <c r="W4427" s="63"/>
      <c r="X4427" s="63"/>
      <c r="Y4427" s="63"/>
      <c r="Z4427" s="63"/>
      <c r="AA4427" s="63"/>
      <c r="AB4427" s="63"/>
      <c r="AC4427" s="63"/>
      <c r="AD4427" s="63"/>
      <c r="AE4427" s="63"/>
      <c r="AF4427" s="63"/>
      <c r="AG4427" s="63"/>
      <c r="AH4427" s="63"/>
      <c r="AI4427" s="63"/>
      <c r="AJ4427" s="63"/>
      <c r="AK4427" s="63"/>
      <c r="AL4427" s="63"/>
      <c r="AM4427" s="63"/>
      <c r="AN4427" s="63"/>
      <c r="AO4427" s="63"/>
      <c r="AP4427" s="63"/>
      <c r="AQ4427" s="63"/>
      <c r="AR4427" s="63"/>
      <c r="AS4427" s="63"/>
      <c r="AT4427" s="63"/>
      <c r="AU4427" s="63"/>
      <c r="AV4427" s="63"/>
      <c r="AW4427" s="63"/>
      <c r="AX4427" s="63"/>
      <c r="AY4427" s="63"/>
      <c r="AZ4427" s="63"/>
      <c r="BA4427" s="63"/>
      <c r="BB4427" s="63"/>
      <c r="BC4427" s="63"/>
      <c r="BD4427" s="63"/>
      <c r="BE4427" s="63"/>
      <c r="BF4427" s="63"/>
      <c r="BG4427" s="63"/>
      <c r="BH4427" s="63"/>
      <c r="BI4427" s="63"/>
      <c r="BJ4427" s="63"/>
      <c r="BK4427" s="63"/>
      <c r="BL4427" s="63"/>
      <c r="BM4427" s="63"/>
      <c r="BN4427" s="63"/>
      <c r="BO4427" s="63"/>
      <c r="BP4427" s="63"/>
      <c r="BQ4427" s="63"/>
      <c r="BR4427" s="63"/>
      <c r="BS4427" s="63"/>
      <c r="BT4427" s="63"/>
      <c r="BU4427" s="63"/>
      <c r="BV4427" s="63"/>
      <c r="BW4427" s="63"/>
      <c r="BX4427" s="63"/>
      <c r="BY4427" s="63"/>
      <c r="BZ4427" s="63"/>
      <c r="CA4427" s="63"/>
      <c r="CB4427" s="63"/>
      <c r="CC4427" s="63"/>
      <c r="CD4427" s="63"/>
      <c r="CE4427" s="63"/>
      <c r="CF4427" s="63"/>
      <c r="CG4427" s="63"/>
      <c r="CH4427" s="63"/>
      <c r="CI4427" s="63"/>
      <c r="CJ4427" s="63"/>
      <c r="CK4427" s="63"/>
      <c r="CL4427" s="63"/>
      <c r="CM4427" s="63"/>
      <c r="CN4427" s="63"/>
      <c r="CO4427" s="63"/>
      <c r="CP4427" s="63"/>
      <c r="CR4427" s="227"/>
      <c r="CS4427" s="74"/>
    </row>
    <row r="4428" spans="1:97" s="72" customFormat="1" ht="75.75" customHeight="1">
      <c r="A4428" s="63"/>
      <c r="B4428" s="63"/>
      <c r="C4428" s="63"/>
      <c r="D4428" s="63"/>
      <c r="E4428" s="63"/>
      <c r="F4428" s="63"/>
      <c r="G4428" s="63"/>
      <c r="H4428" s="63"/>
      <c r="I4428" s="63"/>
      <c r="J4428" s="63"/>
      <c r="K4428" s="63"/>
      <c r="L4428" s="63"/>
      <c r="M4428" s="63"/>
      <c r="N4428" s="63"/>
      <c r="O4428" s="63"/>
      <c r="P4428" s="63"/>
      <c r="Q4428" s="63"/>
      <c r="R4428" s="63"/>
      <c r="S4428" s="63"/>
      <c r="T4428" s="63"/>
      <c r="U4428" s="63"/>
      <c r="V4428" s="63"/>
      <c r="W4428" s="63"/>
      <c r="X4428" s="63"/>
      <c r="Y4428" s="63"/>
      <c r="Z4428" s="63"/>
      <c r="AA4428" s="63"/>
      <c r="AB4428" s="63"/>
      <c r="AC4428" s="63"/>
      <c r="AD4428" s="63"/>
      <c r="AE4428" s="63"/>
      <c r="AF4428" s="63"/>
      <c r="AG4428" s="63"/>
      <c r="AH4428" s="63"/>
      <c r="AI4428" s="63"/>
      <c r="AJ4428" s="63"/>
      <c r="AK4428" s="63"/>
      <c r="AL4428" s="63"/>
      <c r="AM4428" s="63"/>
      <c r="AN4428" s="63"/>
      <c r="AO4428" s="63"/>
      <c r="AP4428" s="63"/>
      <c r="AQ4428" s="63"/>
      <c r="AR4428" s="63"/>
      <c r="AS4428" s="63"/>
      <c r="AT4428" s="63"/>
      <c r="AU4428" s="63"/>
      <c r="AV4428" s="63"/>
      <c r="AW4428" s="63"/>
      <c r="AX4428" s="63"/>
      <c r="AY4428" s="63"/>
      <c r="AZ4428" s="63"/>
      <c r="BA4428" s="63"/>
      <c r="BB4428" s="63"/>
      <c r="BC4428" s="63"/>
      <c r="BD4428" s="63"/>
      <c r="BE4428" s="63"/>
      <c r="BF4428" s="63"/>
      <c r="BG4428" s="63"/>
      <c r="BH4428" s="63"/>
      <c r="BI4428" s="63"/>
      <c r="BJ4428" s="63"/>
      <c r="BK4428" s="63"/>
      <c r="BL4428" s="63"/>
      <c r="BM4428" s="63"/>
      <c r="BN4428" s="63"/>
      <c r="BO4428" s="63"/>
      <c r="BP4428" s="63"/>
      <c r="BQ4428" s="63"/>
      <c r="BR4428" s="63"/>
      <c r="BS4428" s="63"/>
      <c r="BT4428" s="63"/>
      <c r="BU4428" s="63"/>
      <c r="BV4428" s="63"/>
      <c r="BW4428" s="63"/>
      <c r="BX4428" s="63"/>
      <c r="BY4428" s="63"/>
      <c r="BZ4428" s="63"/>
      <c r="CA4428" s="63"/>
      <c r="CB4428" s="63"/>
      <c r="CC4428" s="63"/>
      <c r="CD4428" s="63"/>
      <c r="CE4428" s="63"/>
      <c r="CF4428" s="63"/>
      <c r="CG4428" s="63"/>
      <c r="CH4428" s="63"/>
      <c r="CI4428" s="63"/>
      <c r="CJ4428" s="63"/>
      <c r="CK4428" s="63"/>
      <c r="CL4428" s="63"/>
      <c r="CM4428" s="63"/>
      <c r="CN4428" s="63"/>
      <c r="CO4428" s="63"/>
      <c r="CP4428" s="63"/>
      <c r="CR4428" s="227"/>
      <c r="CS4428" s="74"/>
    </row>
    <row r="4429" spans="1:97" s="72" customFormat="1" ht="75.75" customHeight="1">
      <c r="A4429" s="63"/>
      <c r="B4429" s="63"/>
      <c r="C4429" s="63"/>
      <c r="D4429" s="63"/>
      <c r="E4429" s="63"/>
      <c r="F4429" s="63"/>
      <c r="G4429" s="63"/>
      <c r="H4429" s="63"/>
      <c r="I4429" s="63"/>
      <c r="J4429" s="63"/>
      <c r="K4429" s="63"/>
      <c r="L4429" s="63"/>
      <c r="M4429" s="63"/>
      <c r="N4429" s="63"/>
      <c r="O4429" s="63"/>
      <c r="P4429" s="63"/>
      <c r="Q4429" s="63"/>
      <c r="R4429" s="63"/>
      <c r="S4429" s="63"/>
      <c r="T4429" s="63"/>
      <c r="U4429" s="63"/>
      <c r="V4429" s="63"/>
      <c r="W4429" s="63"/>
      <c r="X4429" s="63"/>
      <c r="Y4429" s="63"/>
      <c r="Z4429" s="63"/>
      <c r="AA4429" s="63"/>
      <c r="AB4429" s="63"/>
      <c r="AC4429" s="63"/>
      <c r="AD4429" s="63"/>
      <c r="AE4429" s="63"/>
      <c r="AF4429" s="63"/>
      <c r="AG4429" s="63"/>
      <c r="AH4429" s="63"/>
      <c r="AI4429" s="63"/>
      <c r="AJ4429" s="63"/>
      <c r="AK4429" s="63"/>
      <c r="AL4429" s="63"/>
      <c r="AM4429" s="63"/>
      <c r="AN4429" s="63"/>
      <c r="AO4429" s="63"/>
      <c r="AP4429" s="63"/>
      <c r="AQ4429" s="63"/>
      <c r="AR4429" s="63"/>
      <c r="AS4429" s="63"/>
      <c r="AT4429" s="63"/>
      <c r="AU4429" s="63"/>
      <c r="AV4429" s="63"/>
      <c r="AW4429" s="63"/>
      <c r="AX4429" s="63"/>
      <c r="AY4429" s="63"/>
      <c r="AZ4429" s="63"/>
      <c r="BA4429" s="63"/>
      <c r="BB4429" s="63"/>
      <c r="BC4429" s="63"/>
      <c r="BD4429" s="63"/>
      <c r="BE4429" s="63"/>
      <c r="BF4429" s="63"/>
      <c r="BG4429" s="63"/>
      <c r="BH4429" s="63"/>
      <c r="BI4429" s="63"/>
      <c r="BJ4429" s="63"/>
      <c r="BK4429" s="63"/>
      <c r="BL4429" s="63"/>
      <c r="BM4429" s="63"/>
      <c r="BN4429" s="63"/>
      <c r="BO4429" s="63"/>
      <c r="BP4429" s="63"/>
      <c r="BQ4429" s="63"/>
      <c r="BR4429" s="63"/>
      <c r="BS4429" s="63"/>
      <c r="BT4429" s="63"/>
      <c r="BU4429" s="63"/>
      <c r="BV4429" s="63"/>
      <c r="BW4429" s="63"/>
      <c r="BX4429" s="63"/>
      <c r="BY4429" s="63"/>
      <c r="BZ4429" s="63"/>
      <c r="CA4429" s="63"/>
      <c r="CB4429" s="63"/>
      <c r="CC4429" s="63"/>
      <c r="CD4429" s="63"/>
      <c r="CE4429" s="63"/>
      <c r="CF4429" s="63"/>
      <c r="CG4429" s="63"/>
      <c r="CH4429" s="63"/>
      <c r="CI4429" s="63"/>
      <c r="CJ4429" s="63"/>
      <c r="CK4429" s="63"/>
      <c r="CL4429" s="63"/>
      <c r="CM4429" s="63"/>
      <c r="CN4429" s="63"/>
      <c r="CO4429" s="63"/>
      <c r="CP4429" s="63"/>
      <c r="CR4429" s="227"/>
      <c r="CS4429" s="74"/>
    </row>
    <row r="4430" spans="1:97" s="72" customFormat="1" ht="75.75" customHeight="1">
      <c r="A4430" s="63"/>
      <c r="B4430" s="63"/>
      <c r="C4430" s="63"/>
      <c r="D4430" s="63"/>
      <c r="E4430" s="63"/>
      <c r="F4430" s="63"/>
      <c r="G4430" s="63"/>
      <c r="H4430" s="63"/>
      <c r="I4430" s="63"/>
      <c r="J4430" s="63"/>
      <c r="K4430" s="63"/>
      <c r="L4430" s="63"/>
      <c r="M4430" s="63"/>
      <c r="N4430" s="63"/>
      <c r="O4430" s="63"/>
      <c r="P4430" s="63"/>
      <c r="Q4430" s="63"/>
      <c r="R4430" s="63"/>
      <c r="S4430" s="63"/>
      <c r="T4430" s="63"/>
      <c r="U4430" s="63"/>
      <c r="V4430" s="63"/>
      <c r="W4430" s="63"/>
      <c r="X4430" s="63"/>
      <c r="Y4430" s="63"/>
      <c r="Z4430" s="63"/>
      <c r="AA4430" s="63"/>
      <c r="AB4430" s="63"/>
      <c r="AC4430" s="63"/>
      <c r="AD4430" s="63"/>
      <c r="AE4430" s="63"/>
      <c r="AF4430" s="63"/>
      <c r="AG4430" s="63"/>
      <c r="AH4430" s="63"/>
      <c r="AI4430" s="63"/>
      <c r="AJ4430" s="63"/>
      <c r="AK4430" s="63"/>
      <c r="AL4430" s="63"/>
      <c r="AM4430" s="63"/>
      <c r="AN4430" s="63"/>
      <c r="AO4430" s="63"/>
      <c r="AP4430" s="63"/>
      <c r="AQ4430" s="63"/>
      <c r="AR4430" s="63"/>
      <c r="AS4430" s="63"/>
      <c r="AT4430" s="63"/>
      <c r="AU4430" s="63"/>
      <c r="AV4430" s="63"/>
      <c r="AW4430" s="63"/>
      <c r="AX4430" s="63"/>
      <c r="AY4430" s="63"/>
      <c r="AZ4430" s="63"/>
      <c r="BA4430" s="63"/>
      <c r="BB4430" s="63"/>
      <c r="BC4430" s="63"/>
      <c r="BD4430" s="63"/>
      <c r="BE4430" s="63"/>
      <c r="BF4430" s="63"/>
      <c r="BG4430" s="63"/>
      <c r="BH4430" s="63"/>
      <c r="BI4430" s="63"/>
      <c r="BJ4430" s="63"/>
      <c r="BK4430" s="63"/>
      <c r="BL4430" s="63"/>
      <c r="BM4430" s="63"/>
      <c r="BN4430" s="63"/>
      <c r="BO4430" s="63"/>
      <c r="BP4430" s="63"/>
      <c r="BQ4430" s="63"/>
      <c r="BR4430" s="63"/>
      <c r="BS4430" s="63"/>
      <c r="BT4430" s="63"/>
      <c r="BU4430" s="63"/>
      <c r="BV4430" s="63"/>
      <c r="BW4430" s="63"/>
      <c r="BX4430" s="63"/>
      <c r="BY4430" s="63"/>
      <c r="BZ4430" s="63"/>
      <c r="CA4430" s="63"/>
      <c r="CB4430" s="63"/>
      <c r="CC4430" s="63"/>
      <c r="CD4430" s="63"/>
      <c r="CE4430" s="63"/>
      <c r="CF4430" s="63"/>
      <c r="CG4430" s="63"/>
      <c r="CH4430" s="63"/>
      <c r="CI4430" s="63"/>
      <c r="CJ4430" s="63"/>
      <c r="CK4430" s="63"/>
      <c r="CL4430" s="63"/>
      <c r="CM4430" s="63"/>
      <c r="CN4430" s="63"/>
      <c r="CO4430" s="63"/>
      <c r="CP4430" s="63"/>
      <c r="CR4430" s="227"/>
      <c r="CS4430" s="74"/>
    </row>
    <row r="4431" spans="1:97" s="72" customFormat="1" ht="75.75" customHeight="1">
      <c r="A4431" s="63"/>
      <c r="B4431" s="63"/>
      <c r="C4431" s="63"/>
      <c r="D4431" s="63"/>
      <c r="E4431" s="63"/>
      <c r="F4431" s="63"/>
      <c r="G4431" s="63"/>
      <c r="H4431" s="63"/>
      <c r="I4431" s="63"/>
      <c r="J4431" s="63"/>
      <c r="K4431" s="63"/>
      <c r="L4431" s="63"/>
      <c r="M4431" s="63"/>
      <c r="N4431" s="63"/>
      <c r="O4431" s="63"/>
      <c r="P4431" s="63"/>
      <c r="Q4431" s="63"/>
      <c r="R4431" s="63"/>
      <c r="S4431" s="63"/>
      <c r="T4431" s="63"/>
      <c r="U4431" s="63"/>
      <c r="V4431" s="63"/>
      <c r="W4431" s="63"/>
      <c r="X4431" s="63"/>
      <c r="Y4431" s="63"/>
      <c r="Z4431" s="63"/>
      <c r="AA4431" s="63"/>
      <c r="AB4431" s="63"/>
      <c r="AC4431" s="63"/>
      <c r="AD4431" s="63"/>
      <c r="AE4431" s="63"/>
      <c r="AF4431" s="63"/>
      <c r="AG4431" s="63"/>
      <c r="AH4431" s="63"/>
      <c r="AI4431" s="63"/>
      <c r="AJ4431" s="63"/>
      <c r="AK4431" s="63"/>
      <c r="AL4431" s="63"/>
      <c r="AM4431" s="63"/>
      <c r="AN4431" s="63"/>
      <c r="AO4431" s="63"/>
      <c r="AP4431" s="63"/>
      <c r="AQ4431" s="63"/>
      <c r="AR4431" s="63"/>
      <c r="AS4431" s="63"/>
      <c r="AT4431" s="63"/>
      <c r="AU4431" s="63"/>
      <c r="AV4431" s="63"/>
      <c r="AW4431" s="63"/>
      <c r="AX4431" s="63"/>
      <c r="AY4431" s="63"/>
      <c r="AZ4431" s="63"/>
      <c r="BA4431" s="63"/>
      <c r="BB4431" s="63"/>
      <c r="BC4431" s="63"/>
      <c r="BD4431" s="63"/>
      <c r="BE4431" s="63"/>
      <c r="BF4431" s="63"/>
      <c r="BG4431" s="63"/>
      <c r="BH4431" s="63"/>
      <c r="BI4431" s="63"/>
      <c r="BJ4431" s="63"/>
      <c r="BK4431" s="63"/>
      <c r="BL4431" s="63"/>
      <c r="BM4431" s="63"/>
      <c r="BN4431" s="63"/>
      <c r="BO4431" s="63"/>
      <c r="BP4431" s="63"/>
      <c r="BQ4431" s="63"/>
      <c r="BR4431" s="63"/>
      <c r="BS4431" s="63"/>
      <c r="BT4431" s="63"/>
      <c r="BU4431" s="63"/>
      <c r="BV4431" s="63"/>
      <c r="BW4431" s="63"/>
      <c r="BX4431" s="63"/>
      <c r="BY4431" s="63"/>
      <c r="BZ4431" s="63"/>
      <c r="CA4431" s="63"/>
      <c r="CB4431" s="63"/>
      <c r="CC4431" s="63"/>
      <c r="CD4431" s="63"/>
      <c r="CE4431" s="63"/>
      <c r="CF4431" s="63"/>
      <c r="CG4431" s="63"/>
      <c r="CH4431" s="63"/>
      <c r="CI4431" s="63"/>
      <c r="CJ4431" s="63"/>
      <c r="CK4431" s="63"/>
      <c r="CL4431" s="63"/>
      <c r="CM4431" s="63"/>
      <c r="CN4431" s="63"/>
      <c r="CO4431" s="63"/>
      <c r="CP4431" s="63"/>
      <c r="CR4431" s="227"/>
      <c r="CS4431" s="74"/>
    </row>
    <row r="4432" spans="1:97" s="72" customFormat="1" ht="75.75" customHeight="1">
      <c r="A4432" s="63"/>
      <c r="B4432" s="63"/>
      <c r="C4432" s="63"/>
      <c r="D4432" s="63"/>
      <c r="E4432" s="63"/>
      <c r="F4432" s="63"/>
      <c r="G4432" s="63"/>
      <c r="H4432" s="63"/>
      <c r="I4432" s="63"/>
      <c r="J4432" s="63"/>
      <c r="K4432" s="63"/>
      <c r="L4432" s="63"/>
      <c r="M4432" s="63"/>
      <c r="N4432" s="63"/>
      <c r="O4432" s="63"/>
      <c r="P4432" s="63"/>
      <c r="Q4432" s="63"/>
      <c r="R4432" s="63"/>
      <c r="S4432" s="63"/>
      <c r="T4432" s="63"/>
      <c r="U4432" s="63"/>
      <c r="V4432" s="63"/>
      <c r="W4432" s="63"/>
      <c r="X4432" s="63"/>
      <c r="Y4432" s="63"/>
      <c r="Z4432" s="63"/>
      <c r="AA4432" s="63"/>
      <c r="AB4432" s="63"/>
      <c r="AC4432" s="63"/>
      <c r="AD4432" s="63"/>
      <c r="AE4432" s="63"/>
      <c r="AF4432" s="63"/>
      <c r="AG4432" s="63"/>
      <c r="AH4432" s="63"/>
      <c r="AI4432" s="63"/>
      <c r="AJ4432" s="63"/>
      <c r="AK4432" s="63"/>
      <c r="AL4432" s="63"/>
      <c r="AM4432" s="63"/>
      <c r="AN4432" s="63"/>
      <c r="AO4432" s="63"/>
      <c r="AP4432" s="63"/>
      <c r="AQ4432" s="63"/>
      <c r="AR4432" s="63"/>
      <c r="AS4432" s="63"/>
      <c r="AT4432" s="63"/>
      <c r="AU4432" s="63"/>
      <c r="AV4432" s="63"/>
      <c r="AW4432" s="63"/>
      <c r="AX4432" s="63"/>
      <c r="AY4432" s="63"/>
      <c r="AZ4432" s="63"/>
      <c r="BA4432" s="63"/>
      <c r="BB4432" s="63"/>
      <c r="BC4432" s="63"/>
      <c r="BD4432" s="63"/>
      <c r="BE4432" s="63"/>
      <c r="BF4432" s="63"/>
      <c r="BG4432" s="63"/>
      <c r="BH4432" s="63"/>
      <c r="BI4432" s="63"/>
      <c r="BJ4432" s="63"/>
      <c r="BK4432" s="63"/>
      <c r="BL4432" s="63"/>
      <c r="BM4432" s="63"/>
      <c r="BN4432" s="63"/>
      <c r="BO4432" s="63"/>
      <c r="BP4432" s="63"/>
      <c r="BQ4432" s="63"/>
      <c r="BR4432" s="63"/>
      <c r="BS4432" s="63"/>
      <c r="BT4432" s="63"/>
      <c r="BU4432" s="63"/>
      <c r="BV4432" s="63"/>
      <c r="BW4432" s="63"/>
      <c r="BX4432" s="63"/>
      <c r="BY4432" s="63"/>
      <c r="BZ4432" s="63"/>
      <c r="CA4432" s="63"/>
      <c r="CB4432" s="63"/>
      <c r="CC4432" s="63"/>
      <c r="CD4432" s="63"/>
      <c r="CE4432" s="63"/>
      <c r="CF4432" s="63"/>
      <c r="CG4432" s="63"/>
      <c r="CH4432" s="63"/>
      <c r="CI4432" s="63"/>
      <c r="CJ4432" s="63"/>
      <c r="CK4432" s="63"/>
      <c r="CL4432" s="63"/>
      <c r="CM4432" s="63"/>
      <c r="CN4432" s="63"/>
      <c r="CO4432" s="63"/>
      <c r="CP4432" s="63"/>
      <c r="CR4432" s="227"/>
      <c r="CS4432" s="74"/>
    </row>
    <row r="4433" spans="1:97" s="72" customFormat="1" ht="75.75" customHeight="1">
      <c r="A4433" s="63"/>
      <c r="B4433" s="63"/>
      <c r="C4433" s="63"/>
      <c r="D4433" s="63"/>
      <c r="E4433" s="63"/>
      <c r="F4433" s="63"/>
      <c r="G4433" s="63"/>
      <c r="H4433" s="63"/>
      <c r="I4433" s="63"/>
      <c r="J4433" s="63"/>
      <c r="K4433" s="63"/>
      <c r="L4433" s="63"/>
      <c r="M4433" s="63"/>
      <c r="N4433" s="63"/>
      <c r="O4433" s="63"/>
      <c r="P4433" s="63"/>
      <c r="Q4433" s="63"/>
      <c r="R4433" s="63"/>
      <c r="S4433" s="63"/>
      <c r="T4433" s="63"/>
      <c r="U4433" s="63"/>
      <c r="V4433" s="63"/>
      <c r="W4433" s="63"/>
      <c r="X4433" s="63"/>
      <c r="Y4433" s="63"/>
      <c r="Z4433" s="63"/>
      <c r="AA4433" s="63"/>
      <c r="AB4433" s="63"/>
      <c r="AC4433" s="63"/>
      <c r="AD4433" s="63"/>
      <c r="AE4433" s="63"/>
      <c r="AF4433" s="63"/>
      <c r="AG4433" s="63"/>
      <c r="AH4433" s="63"/>
      <c r="AI4433" s="63"/>
      <c r="AJ4433" s="63"/>
      <c r="AK4433" s="63"/>
      <c r="AL4433" s="63"/>
      <c r="AM4433" s="63"/>
      <c r="AN4433" s="63"/>
      <c r="AO4433" s="63"/>
      <c r="AP4433" s="63"/>
      <c r="AQ4433" s="63"/>
      <c r="AR4433" s="63"/>
      <c r="AS4433" s="63"/>
      <c r="AT4433" s="63"/>
      <c r="AU4433" s="63"/>
      <c r="AV4433" s="63"/>
      <c r="AW4433" s="63"/>
      <c r="AX4433" s="63"/>
      <c r="AY4433" s="63"/>
      <c r="AZ4433" s="63"/>
      <c r="BA4433" s="63"/>
      <c r="BB4433" s="63"/>
      <c r="BC4433" s="63"/>
      <c r="BD4433" s="63"/>
      <c r="BE4433" s="63"/>
      <c r="BF4433" s="63"/>
      <c r="BG4433" s="63"/>
      <c r="BH4433" s="63"/>
      <c r="BI4433" s="63"/>
      <c r="BJ4433" s="63"/>
      <c r="BK4433" s="63"/>
      <c r="BL4433" s="63"/>
      <c r="BM4433" s="63"/>
      <c r="BN4433" s="63"/>
      <c r="BO4433" s="63"/>
      <c r="BP4433" s="63"/>
      <c r="BQ4433" s="63"/>
      <c r="BR4433" s="63"/>
      <c r="BS4433" s="63"/>
      <c r="BT4433" s="63"/>
      <c r="BU4433" s="63"/>
      <c r="BV4433" s="63"/>
      <c r="BW4433" s="63"/>
      <c r="BX4433" s="63"/>
      <c r="BY4433" s="63"/>
      <c r="BZ4433" s="63"/>
      <c r="CA4433" s="63"/>
      <c r="CB4433" s="63"/>
      <c r="CC4433" s="63"/>
      <c r="CD4433" s="63"/>
      <c r="CE4433" s="63"/>
      <c r="CF4433" s="63"/>
      <c r="CG4433" s="63"/>
      <c r="CH4433" s="63"/>
      <c r="CI4433" s="63"/>
      <c r="CJ4433" s="63"/>
      <c r="CK4433" s="63"/>
      <c r="CL4433" s="63"/>
      <c r="CM4433" s="63"/>
      <c r="CN4433" s="63"/>
      <c r="CO4433" s="63"/>
      <c r="CP4433" s="63"/>
      <c r="CR4433" s="227"/>
      <c r="CS4433" s="74"/>
    </row>
    <row r="4434" spans="1:97" s="72" customFormat="1" ht="75.75" customHeight="1">
      <c r="A4434" s="63"/>
      <c r="B4434" s="63"/>
      <c r="C4434" s="63"/>
      <c r="D4434" s="63"/>
      <c r="E4434" s="63"/>
      <c r="F4434" s="63"/>
      <c r="G4434" s="63"/>
      <c r="H4434" s="63"/>
      <c r="I4434" s="63"/>
      <c r="J4434" s="63"/>
      <c r="K4434" s="63"/>
      <c r="L4434" s="63"/>
      <c r="M4434" s="63"/>
      <c r="N4434" s="63"/>
      <c r="O4434" s="63"/>
      <c r="P4434" s="63"/>
      <c r="Q4434" s="63"/>
      <c r="R4434" s="63"/>
      <c r="S4434" s="63"/>
      <c r="T4434" s="63"/>
      <c r="U4434" s="63"/>
      <c r="V4434" s="63"/>
      <c r="W4434" s="63"/>
      <c r="X4434" s="63"/>
      <c r="Y4434" s="63"/>
      <c r="Z4434" s="63"/>
      <c r="AA4434" s="63"/>
      <c r="AB4434" s="63"/>
      <c r="AC4434" s="63"/>
      <c r="AD4434" s="63"/>
      <c r="AE4434" s="63"/>
      <c r="AF4434" s="63"/>
      <c r="AG4434" s="63"/>
      <c r="AH4434" s="63"/>
      <c r="AI4434" s="63"/>
      <c r="AJ4434" s="63"/>
      <c r="AK4434" s="63"/>
      <c r="AL4434" s="63"/>
      <c r="AM4434" s="63"/>
      <c r="AN4434" s="63"/>
      <c r="AO4434" s="63"/>
      <c r="AP4434" s="63"/>
      <c r="AQ4434" s="63"/>
      <c r="AR4434" s="63"/>
      <c r="AS4434" s="63"/>
      <c r="AT4434" s="63"/>
      <c r="AU4434" s="63"/>
      <c r="AV4434" s="63"/>
      <c r="AW4434" s="63"/>
      <c r="AX4434" s="63"/>
      <c r="AY4434" s="63"/>
      <c r="AZ4434" s="63"/>
      <c r="BA4434" s="63"/>
      <c r="BB4434" s="63"/>
      <c r="BC4434" s="63"/>
      <c r="BD4434" s="63"/>
      <c r="BE4434" s="63"/>
      <c r="BF4434" s="63"/>
      <c r="BG4434" s="63"/>
      <c r="BH4434" s="63"/>
      <c r="BI4434" s="63"/>
      <c r="BJ4434" s="63"/>
      <c r="BK4434" s="63"/>
      <c r="BL4434" s="63"/>
      <c r="BM4434" s="63"/>
      <c r="BN4434" s="63"/>
      <c r="BO4434" s="63"/>
      <c r="BP4434" s="63"/>
      <c r="BQ4434" s="63"/>
      <c r="BR4434" s="63"/>
      <c r="BS4434" s="63"/>
      <c r="BT4434" s="63"/>
      <c r="BU4434" s="63"/>
      <c r="BV4434" s="63"/>
      <c r="BW4434" s="63"/>
      <c r="BX4434" s="63"/>
      <c r="BY4434" s="63"/>
      <c r="BZ4434" s="63"/>
      <c r="CA4434" s="63"/>
      <c r="CB4434" s="63"/>
      <c r="CC4434" s="63"/>
      <c r="CD4434" s="63"/>
      <c r="CE4434" s="63"/>
      <c r="CF4434" s="63"/>
      <c r="CG4434" s="63"/>
      <c r="CH4434" s="63"/>
      <c r="CI4434" s="63"/>
      <c r="CJ4434" s="63"/>
      <c r="CK4434" s="63"/>
      <c r="CL4434" s="63"/>
      <c r="CM4434" s="63"/>
      <c r="CN4434" s="63"/>
      <c r="CO4434" s="63"/>
      <c r="CP4434" s="63"/>
      <c r="CR4434" s="227"/>
      <c r="CS4434" s="74"/>
    </row>
    <row r="4435" spans="1:97" s="72" customFormat="1" ht="75.75" customHeight="1">
      <c r="A4435" s="63"/>
      <c r="B4435" s="63"/>
      <c r="C4435" s="63"/>
      <c r="D4435" s="63"/>
      <c r="E4435" s="63"/>
      <c r="F4435" s="63"/>
      <c r="G4435" s="63"/>
      <c r="H4435" s="63"/>
      <c r="I4435" s="63"/>
      <c r="J4435" s="63"/>
      <c r="K4435" s="63"/>
      <c r="L4435" s="63"/>
      <c r="M4435" s="63"/>
      <c r="N4435" s="63"/>
      <c r="O4435" s="63"/>
      <c r="P4435" s="63"/>
      <c r="Q4435" s="63"/>
      <c r="R4435" s="63"/>
      <c r="S4435" s="63"/>
      <c r="T4435" s="63"/>
      <c r="U4435" s="63"/>
      <c r="V4435" s="63"/>
      <c r="W4435" s="63"/>
      <c r="X4435" s="63"/>
      <c r="Y4435" s="63"/>
      <c r="Z4435" s="63"/>
      <c r="AA4435" s="63"/>
      <c r="AB4435" s="63"/>
      <c r="AC4435" s="63"/>
      <c r="AD4435" s="63"/>
      <c r="AE4435" s="63"/>
      <c r="AF4435" s="63"/>
      <c r="AG4435" s="63"/>
      <c r="AH4435" s="63"/>
      <c r="AI4435" s="63"/>
      <c r="AJ4435" s="63"/>
      <c r="AK4435" s="63"/>
      <c r="AL4435" s="63"/>
      <c r="AM4435" s="63"/>
      <c r="AN4435" s="63"/>
      <c r="AO4435" s="63"/>
      <c r="AP4435" s="63"/>
      <c r="AQ4435" s="63"/>
      <c r="AR4435" s="63"/>
      <c r="AS4435" s="63"/>
      <c r="AT4435" s="63"/>
      <c r="AU4435" s="63"/>
      <c r="AV4435" s="63"/>
      <c r="AW4435" s="63"/>
      <c r="AX4435" s="63"/>
      <c r="AY4435" s="63"/>
      <c r="AZ4435" s="63"/>
      <c r="BA4435" s="63"/>
      <c r="BB4435" s="63"/>
      <c r="BC4435" s="63"/>
      <c r="BD4435" s="63"/>
      <c r="BE4435" s="63"/>
      <c r="BF4435" s="63"/>
      <c r="BG4435" s="63"/>
      <c r="BH4435" s="63"/>
      <c r="BI4435" s="63"/>
      <c r="BJ4435" s="63"/>
      <c r="BK4435" s="63"/>
      <c r="BL4435" s="63"/>
      <c r="BM4435" s="63"/>
      <c r="BN4435" s="63"/>
      <c r="BO4435" s="63"/>
      <c r="BP4435" s="63"/>
      <c r="BQ4435" s="63"/>
      <c r="BR4435" s="63"/>
      <c r="BS4435" s="63"/>
      <c r="BT4435" s="63"/>
      <c r="BU4435" s="63"/>
      <c r="BV4435" s="63"/>
      <c r="BW4435" s="63"/>
      <c r="BX4435" s="63"/>
      <c r="BY4435" s="63"/>
      <c r="BZ4435" s="63"/>
      <c r="CA4435" s="63"/>
      <c r="CB4435" s="63"/>
      <c r="CC4435" s="63"/>
      <c r="CD4435" s="63"/>
      <c r="CE4435" s="63"/>
      <c r="CF4435" s="63"/>
      <c r="CG4435" s="63"/>
      <c r="CH4435" s="63"/>
      <c r="CI4435" s="63"/>
      <c r="CJ4435" s="63"/>
      <c r="CK4435" s="63"/>
      <c r="CL4435" s="63"/>
      <c r="CM4435" s="63"/>
      <c r="CN4435" s="63"/>
      <c r="CO4435" s="63"/>
      <c r="CP4435" s="63"/>
      <c r="CR4435" s="227"/>
      <c r="CS4435" s="74"/>
    </row>
    <row r="4436" spans="1:97" s="72" customFormat="1" ht="75.75" customHeight="1">
      <c r="A4436" s="63"/>
      <c r="B4436" s="63"/>
      <c r="C4436" s="63"/>
      <c r="D4436" s="63"/>
      <c r="E4436" s="63"/>
      <c r="F4436" s="63"/>
      <c r="G4436" s="63"/>
      <c r="H4436" s="63"/>
      <c r="I4436" s="63"/>
      <c r="J4436" s="63"/>
      <c r="K4436" s="63"/>
      <c r="L4436" s="63"/>
      <c r="M4436" s="63"/>
      <c r="N4436" s="63"/>
      <c r="O4436" s="63"/>
      <c r="P4436" s="63"/>
      <c r="Q4436" s="63"/>
      <c r="R4436" s="63"/>
      <c r="S4436" s="63"/>
      <c r="T4436" s="63"/>
      <c r="U4436" s="63"/>
      <c r="V4436" s="63"/>
      <c r="W4436" s="63"/>
      <c r="X4436" s="63"/>
      <c r="Y4436" s="63"/>
      <c r="Z4436" s="63"/>
      <c r="AA4436" s="63"/>
      <c r="AB4436" s="63"/>
      <c r="AC4436" s="63"/>
      <c r="AD4436" s="63"/>
      <c r="AE4436" s="63"/>
      <c r="AF4436" s="63"/>
      <c r="AG4436" s="63"/>
      <c r="AH4436" s="63"/>
      <c r="AI4436" s="63"/>
      <c r="AJ4436" s="63"/>
      <c r="AK4436" s="63"/>
      <c r="AL4436" s="63"/>
      <c r="AM4436" s="63"/>
      <c r="AN4436" s="63"/>
      <c r="AO4436" s="63"/>
      <c r="AP4436" s="63"/>
      <c r="AQ4436" s="63"/>
      <c r="AR4436" s="63"/>
      <c r="AS4436" s="63"/>
      <c r="AT4436" s="63"/>
      <c r="AU4436" s="63"/>
      <c r="AV4436" s="63"/>
      <c r="AW4436" s="63"/>
      <c r="AX4436" s="63"/>
      <c r="AY4436" s="63"/>
      <c r="AZ4436" s="63"/>
      <c r="BA4436" s="63"/>
      <c r="BB4436" s="63"/>
      <c r="BC4436" s="63"/>
      <c r="BD4436" s="63"/>
      <c r="BE4436" s="63"/>
      <c r="BF4436" s="63"/>
      <c r="BG4436" s="63"/>
      <c r="BH4436" s="63"/>
      <c r="BI4436" s="63"/>
      <c r="BJ4436" s="63"/>
      <c r="BK4436" s="63"/>
      <c r="BL4436" s="63"/>
      <c r="BM4436" s="63"/>
      <c r="BN4436" s="63"/>
      <c r="BO4436" s="63"/>
      <c r="BP4436" s="63"/>
      <c r="BQ4436" s="63"/>
      <c r="BR4436" s="63"/>
      <c r="BS4436" s="63"/>
      <c r="BT4436" s="63"/>
      <c r="BU4436" s="63"/>
      <c r="BV4436" s="63"/>
      <c r="BW4436" s="63"/>
      <c r="BX4436" s="63"/>
      <c r="BY4436" s="63"/>
      <c r="BZ4436" s="63"/>
      <c r="CA4436" s="63"/>
      <c r="CB4436" s="63"/>
      <c r="CC4436" s="63"/>
      <c r="CD4436" s="63"/>
      <c r="CE4436" s="63"/>
      <c r="CF4436" s="63"/>
      <c r="CG4436" s="63"/>
      <c r="CH4436" s="63"/>
      <c r="CI4436" s="63"/>
      <c r="CJ4436" s="63"/>
      <c r="CK4436" s="63"/>
      <c r="CL4436" s="63"/>
      <c r="CM4436" s="63"/>
      <c r="CN4436" s="63"/>
      <c r="CO4436" s="63"/>
      <c r="CP4436" s="63"/>
      <c r="CR4436" s="227"/>
      <c r="CS4436" s="74"/>
    </row>
    <row r="4437" spans="1:97" s="72" customFormat="1" ht="75.75" customHeight="1">
      <c r="A4437" s="63"/>
      <c r="B4437" s="63"/>
      <c r="C4437" s="63"/>
      <c r="D4437" s="63"/>
      <c r="E4437" s="63"/>
      <c r="F4437" s="63"/>
      <c r="G4437" s="63"/>
      <c r="H4437" s="63"/>
      <c r="I4437" s="63"/>
      <c r="J4437" s="63"/>
      <c r="K4437" s="63"/>
      <c r="L4437" s="63"/>
      <c r="M4437" s="63"/>
      <c r="N4437" s="63"/>
      <c r="O4437" s="63"/>
      <c r="P4437" s="63"/>
      <c r="Q4437" s="63"/>
      <c r="R4437" s="63"/>
      <c r="S4437" s="63"/>
      <c r="T4437" s="63"/>
      <c r="U4437" s="63"/>
      <c r="V4437" s="63"/>
      <c r="W4437" s="63"/>
      <c r="X4437" s="63"/>
      <c r="Y4437" s="63"/>
      <c r="Z4437" s="63"/>
      <c r="AA4437" s="63"/>
      <c r="AB4437" s="63"/>
      <c r="AC4437" s="63"/>
      <c r="AD4437" s="63"/>
      <c r="AE4437" s="63"/>
      <c r="AF4437" s="63"/>
      <c r="AG4437" s="63"/>
      <c r="AH4437" s="63"/>
      <c r="AI4437" s="63"/>
      <c r="AJ4437" s="63"/>
      <c r="AK4437" s="63"/>
      <c r="AL4437" s="63"/>
      <c r="AM4437" s="63"/>
      <c r="AN4437" s="63"/>
      <c r="AO4437" s="63"/>
      <c r="AP4437" s="63"/>
      <c r="AQ4437" s="63"/>
      <c r="AR4437" s="63"/>
      <c r="AS4437" s="63"/>
      <c r="AT4437" s="63"/>
      <c r="AU4437" s="63"/>
      <c r="AV4437" s="63"/>
      <c r="AW4437" s="63"/>
      <c r="AX4437" s="63"/>
      <c r="AY4437" s="63"/>
      <c r="AZ4437" s="63"/>
      <c r="BA4437" s="63"/>
      <c r="BB4437" s="63"/>
      <c r="BC4437" s="63"/>
      <c r="BD4437" s="63"/>
      <c r="BE4437" s="63"/>
      <c r="BF4437" s="63"/>
      <c r="BG4437" s="63"/>
      <c r="BH4437" s="63"/>
      <c r="BI4437" s="63"/>
      <c r="BJ4437" s="63"/>
      <c r="BK4437" s="63"/>
      <c r="BL4437" s="63"/>
      <c r="BM4437" s="63"/>
      <c r="BN4437" s="63"/>
      <c r="BO4437" s="63"/>
      <c r="BP4437" s="63"/>
      <c r="BQ4437" s="63"/>
      <c r="BR4437" s="63"/>
      <c r="BS4437" s="63"/>
      <c r="BT4437" s="63"/>
      <c r="BU4437" s="63"/>
      <c r="BV4437" s="63"/>
      <c r="BW4437" s="63"/>
      <c r="BX4437" s="63"/>
      <c r="BY4437" s="63"/>
      <c r="BZ4437" s="63"/>
      <c r="CA4437" s="63"/>
      <c r="CB4437" s="63"/>
      <c r="CC4437" s="63"/>
      <c r="CD4437" s="63"/>
      <c r="CE4437" s="63"/>
      <c r="CF4437" s="63"/>
      <c r="CG4437" s="63"/>
      <c r="CH4437" s="63"/>
      <c r="CI4437" s="63"/>
      <c r="CJ4437" s="63"/>
      <c r="CK4437" s="63"/>
      <c r="CL4437" s="63"/>
      <c r="CM4437" s="63"/>
      <c r="CN4437" s="63"/>
      <c r="CO4437" s="63"/>
      <c r="CP4437" s="63"/>
      <c r="CR4437" s="227"/>
      <c r="CS4437" s="74"/>
    </row>
    <row r="4438" spans="1:97" s="72" customFormat="1" ht="75.75" customHeight="1">
      <c r="A4438" s="63"/>
      <c r="B4438" s="63"/>
      <c r="C4438" s="63"/>
      <c r="D4438" s="63"/>
      <c r="E4438" s="63"/>
      <c r="F4438" s="63"/>
      <c r="G4438" s="63"/>
      <c r="H4438" s="63"/>
      <c r="I4438" s="63"/>
      <c r="J4438" s="63"/>
      <c r="K4438" s="63"/>
      <c r="L4438" s="63"/>
      <c r="M4438" s="63"/>
      <c r="N4438" s="63"/>
      <c r="O4438" s="63"/>
      <c r="P4438" s="63"/>
      <c r="Q4438" s="63"/>
      <c r="R4438" s="63"/>
      <c r="S4438" s="63"/>
      <c r="T4438" s="63"/>
      <c r="U4438" s="63"/>
      <c r="V4438" s="63"/>
      <c r="W4438" s="63"/>
      <c r="X4438" s="63"/>
      <c r="Y4438" s="63"/>
      <c r="Z4438" s="63"/>
      <c r="AA4438" s="63"/>
      <c r="AB4438" s="63"/>
      <c r="AC4438" s="63"/>
      <c r="AD4438" s="63"/>
      <c r="AE4438" s="63"/>
      <c r="AF4438" s="63"/>
      <c r="AG4438" s="63"/>
      <c r="AH4438" s="63"/>
      <c r="AI4438" s="63"/>
      <c r="AJ4438" s="63"/>
      <c r="AK4438" s="63"/>
      <c r="AL4438" s="63"/>
      <c r="AM4438" s="63"/>
      <c r="AN4438" s="63"/>
      <c r="AO4438" s="63"/>
      <c r="AP4438" s="63"/>
      <c r="AQ4438" s="63"/>
      <c r="AR4438" s="63"/>
      <c r="AS4438" s="63"/>
      <c r="AT4438" s="63"/>
      <c r="AU4438" s="63"/>
      <c r="AV4438" s="63"/>
      <c r="AW4438" s="63"/>
      <c r="AX4438" s="63"/>
      <c r="AY4438" s="63"/>
      <c r="AZ4438" s="63"/>
      <c r="BA4438" s="63"/>
      <c r="BB4438" s="63"/>
      <c r="BC4438" s="63"/>
      <c r="BD4438" s="63"/>
      <c r="BE4438" s="63"/>
      <c r="BF4438" s="63"/>
      <c r="BG4438" s="63"/>
      <c r="BH4438" s="63"/>
      <c r="BI4438" s="63"/>
      <c r="BJ4438" s="63"/>
      <c r="BK4438" s="63"/>
      <c r="BL4438" s="63"/>
      <c r="BM4438" s="63"/>
      <c r="BN4438" s="63"/>
      <c r="BO4438" s="63"/>
      <c r="BP4438" s="63"/>
      <c r="BQ4438" s="63"/>
      <c r="BR4438" s="63"/>
      <c r="BS4438" s="63"/>
      <c r="BT4438" s="63"/>
      <c r="BU4438" s="63"/>
      <c r="BV4438" s="63"/>
      <c r="BW4438" s="63"/>
      <c r="BX4438" s="63"/>
      <c r="BY4438" s="63"/>
      <c r="BZ4438" s="63"/>
      <c r="CA4438" s="63"/>
      <c r="CB4438" s="63"/>
      <c r="CC4438" s="63"/>
      <c r="CD4438" s="63"/>
      <c r="CE4438" s="63"/>
      <c r="CF4438" s="63"/>
      <c r="CG4438" s="63"/>
      <c r="CH4438" s="63"/>
      <c r="CI4438" s="63"/>
      <c r="CJ4438" s="63"/>
      <c r="CK4438" s="63"/>
      <c r="CL4438" s="63"/>
      <c r="CM4438" s="63"/>
      <c r="CN4438" s="63"/>
      <c r="CO4438" s="63"/>
      <c r="CP4438" s="63"/>
      <c r="CR4438" s="227"/>
      <c r="CS4438" s="74"/>
    </row>
    <row r="4439" spans="1:97" s="72" customFormat="1" ht="75.75" customHeight="1">
      <c r="A4439" s="63"/>
      <c r="B4439" s="63"/>
      <c r="C4439" s="63"/>
      <c r="D4439" s="63"/>
      <c r="E4439" s="63"/>
      <c r="F4439" s="63"/>
      <c r="G4439" s="63"/>
      <c r="H4439" s="63"/>
      <c r="I4439" s="63"/>
      <c r="J4439" s="63"/>
      <c r="K4439" s="63"/>
      <c r="L4439" s="63"/>
      <c r="M4439" s="63"/>
      <c r="N4439" s="63"/>
      <c r="O4439" s="63"/>
      <c r="P4439" s="63"/>
      <c r="Q4439" s="63"/>
      <c r="R4439" s="63"/>
      <c r="S4439" s="63"/>
      <c r="T4439" s="63"/>
      <c r="U4439" s="63"/>
      <c r="V4439" s="63"/>
      <c r="W4439" s="63"/>
      <c r="X4439" s="63"/>
      <c r="Y4439" s="63"/>
      <c r="Z4439" s="63"/>
      <c r="AA4439" s="63"/>
      <c r="AB4439" s="63"/>
      <c r="AC4439" s="63"/>
      <c r="AD4439" s="63"/>
      <c r="AE4439" s="63"/>
      <c r="AF4439" s="63"/>
      <c r="AG4439" s="63"/>
      <c r="AH4439" s="63"/>
      <c r="AI4439" s="63"/>
      <c r="AJ4439" s="63"/>
      <c r="AK4439" s="63"/>
      <c r="AL4439" s="63"/>
      <c r="AM4439" s="63"/>
      <c r="AN4439" s="63"/>
      <c r="AO4439" s="63"/>
      <c r="AP4439" s="63"/>
      <c r="AQ4439" s="63"/>
      <c r="AR4439" s="63"/>
      <c r="AS4439" s="63"/>
      <c r="AT4439" s="63"/>
      <c r="AU4439" s="63"/>
      <c r="AV4439" s="63"/>
      <c r="AW4439" s="63"/>
      <c r="AX4439" s="63"/>
      <c r="AY4439" s="63"/>
      <c r="AZ4439" s="63"/>
      <c r="BA4439" s="63"/>
      <c r="BB4439" s="63"/>
      <c r="BC4439" s="63"/>
      <c r="BD4439" s="63"/>
      <c r="BE4439" s="63"/>
      <c r="BF4439" s="63"/>
      <c r="BG4439" s="63"/>
      <c r="BH4439" s="63"/>
      <c r="BI4439" s="63"/>
      <c r="BJ4439" s="63"/>
      <c r="BK4439" s="63"/>
      <c r="BL4439" s="63"/>
      <c r="BM4439" s="63"/>
      <c r="BN4439" s="63"/>
      <c r="BO4439" s="63"/>
      <c r="BP4439" s="63"/>
      <c r="BQ4439" s="63"/>
      <c r="BR4439" s="63"/>
      <c r="BS4439" s="63"/>
      <c r="BT4439" s="63"/>
      <c r="BU4439" s="63"/>
      <c r="BV4439" s="63"/>
      <c r="BW4439" s="63"/>
      <c r="BX4439" s="63"/>
      <c r="BY4439" s="63"/>
      <c r="BZ4439" s="63"/>
      <c r="CA4439" s="63"/>
      <c r="CB4439" s="63"/>
      <c r="CC4439" s="63"/>
      <c r="CD4439" s="63"/>
      <c r="CE4439" s="63"/>
      <c r="CF4439" s="63"/>
      <c r="CG4439" s="63"/>
      <c r="CH4439" s="63"/>
      <c r="CI4439" s="63"/>
      <c r="CJ4439" s="63"/>
      <c r="CK4439" s="63"/>
      <c r="CL4439" s="63"/>
      <c r="CM4439" s="63"/>
      <c r="CN4439" s="63"/>
      <c r="CO4439" s="63"/>
      <c r="CP4439" s="63"/>
      <c r="CR4439" s="227"/>
      <c r="CS4439" s="74"/>
    </row>
    <row r="4440" spans="1:97" s="72" customFormat="1" ht="75.75" customHeight="1">
      <c r="A4440" s="63"/>
      <c r="B4440" s="63"/>
      <c r="C4440" s="63"/>
      <c r="D4440" s="63"/>
      <c r="E4440" s="63"/>
      <c r="F4440" s="63"/>
      <c r="G4440" s="63"/>
      <c r="H4440" s="63"/>
      <c r="I4440" s="63"/>
      <c r="J4440" s="63"/>
      <c r="K4440" s="63"/>
      <c r="L4440" s="63"/>
      <c r="M4440" s="63"/>
      <c r="N4440" s="63"/>
      <c r="O4440" s="63"/>
      <c r="P4440" s="63"/>
      <c r="Q4440" s="63"/>
      <c r="R4440" s="63"/>
      <c r="S4440" s="63"/>
      <c r="T4440" s="63"/>
      <c r="U4440" s="63"/>
      <c r="V4440" s="63"/>
      <c r="W4440" s="63"/>
      <c r="X4440" s="63"/>
      <c r="Y4440" s="63"/>
      <c r="Z4440" s="63"/>
      <c r="AA4440" s="63"/>
      <c r="AB4440" s="63"/>
      <c r="AC4440" s="63"/>
      <c r="AD4440" s="63"/>
      <c r="AE4440" s="63"/>
      <c r="AF4440" s="63"/>
      <c r="AG4440" s="63"/>
      <c r="AH4440" s="63"/>
      <c r="AI4440" s="63"/>
      <c r="AJ4440" s="63"/>
      <c r="AK4440" s="63"/>
      <c r="AL4440" s="63"/>
      <c r="AM4440" s="63"/>
      <c r="AN4440" s="63"/>
      <c r="AO4440" s="63"/>
      <c r="AP4440" s="63"/>
      <c r="AQ4440" s="63"/>
      <c r="AR4440" s="63"/>
      <c r="AS4440" s="63"/>
      <c r="AT4440" s="63"/>
      <c r="AU4440" s="63"/>
      <c r="AV4440" s="63"/>
      <c r="AW4440" s="63"/>
      <c r="AX4440" s="63"/>
      <c r="AY4440" s="63"/>
      <c r="AZ4440" s="63"/>
      <c r="BA4440" s="63"/>
      <c r="BB4440" s="63"/>
      <c r="BC4440" s="63"/>
      <c r="BD4440" s="63"/>
      <c r="BE4440" s="63"/>
      <c r="BF4440" s="63"/>
      <c r="BG4440" s="63"/>
      <c r="BH4440" s="63"/>
      <c r="BI4440" s="63"/>
      <c r="BJ4440" s="63"/>
      <c r="BK4440" s="63"/>
      <c r="BL4440" s="63"/>
      <c r="BM4440" s="63"/>
      <c r="BN4440" s="63"/>
      <c r="BO4440" s="63"/>
      <c r="BP4440" s="63"/>
      <c r="BQ4440" s="63"/>
      <c r="BR4440" s="63"/>
      <c r="BS4440" s="63"/>
      <c r="BT4440" s="63"/>
      <c r="BU4440" s="63"/>
      <c r="BV4440" s="63"/>
      <c r="BW4440" s="63"/>
      <c r="BX4440" s="63"/>
      <c r="BY4440" s="63"/>
      <c r="BZ4440" s="63"/>
      <c r="CA4440" s="63"/>
      <c r="CB4440" s="63"/>
      <c r="CC4440" s="63"/>
      <c r="CD4440" s="63"/>
      <c r="CE4440" s="63"/>
      <c r="CF4440" s="63"/>
      <c r="CG4440" s="63"/>
      <c r="CH4440" s="63"/>
      <c r="CI4440" s="63"/>
      <c r="CJ4440" s="63"/>
      <c r="CK4440" s="63"/>
      <c r="CL4440" s="63"/>
      <c r="CM4440" s="63"/>
      <c r="CN4440" s="63"/>
      <c r="CO4440" s="63"/>
      <c r="CP4440" s="63"/>
      <c r="CR4440" s="227"/>
      <c r="CS4440" s="74"/>
    </row>
    <row r="4441" spans="1:97" s="72" customFormat="1" ht="75.75" customHeight="1">
      <c r="A4441" s="63"/>
      <c r="B4441" s="63"/>
      <c r="C4441" s="63"/>
      <c r="D4441" s="63"/>
      <c r="E4441" s="63"/>
      <c r="F4441" s="63"/>
      <c r="G4441" s="63"/>
      <c r="H4441" s="63"/>
      <c r="I4441" s="63"/>
      <c r="J4441" s="63"/>
      <c r="K4441" s="63"/>
      <c r="L4441" s="63"/>
      <c r="M4441" s="63"/>
      <c r="N4441" s="63"/>
      <c r="O4441" s="63"/>
      <c r="P4441" s="63"/>
      <c r="Q4441" s="63"/>
      <c r="R4441" s="63"/>
      <c r="S4441" s="63"/>
      <c r="T4441" s="63"/>
      <c r="U4441" s="63"/>
      <c r="V4441" s="63"/>
      <c r="W4441" s="63"/>
      <c r="X4441" s="63"/>
      <c r="Y4441" s="63"/>
      <c r="Z4441" s="63"/>
      <c r="AA4441" s="63"/>
      <c r="AB4441" s="63"/>
      <c r="AC4441" s="63"/>
      <c r="AD4441" s="63"/>
      <c r="AE4441" s="63"/>
      <c r="AF4441" s="63"/>
      <c r="AG4441" s="63"/>
      <c r="AH4441" s="63"/>
      <c r="AI4441" s="63"/>
      <c r="AJ4441" s="63"/>
      <c r="AK4441" s="63"/>
      <c r="AL4441" s="63"/>
      <c r="AM4441" s="63"/>
      <c r="AN4441" s="63"/>
      <c r="AO4441" s="63"/>
      <c r="AP4441" s="63"/>
      <c r="AQ4441" s="63"/>
      <c r="AR4441" s="63"/>
      <c r="AS4441" s="63"/>
      <c r="AT4441" s="63"/>
      <c r="AU4441" s="63"/>
      <c r="AV4441" s="63"/>
      <c r="AW4441" s="63"/>
      <c r="AX4441" s="63"/>
      <c r="AY4441" s="63"/>
      <c r="AZ4441" s="63"/>
      <c r="BA4441" s="63"/>
      <c r="BB4441" s="63"/>
      <c r="BC4441" s="63"/>
      <c r="BD4441" s="63"/>
      <c r="BE4441" s="63"/>
      <c r="BF4441" s="63"/>
      <c r="BG4441" s="63"/>
      <c r="BH4441" s="63"/>
      <c r="BI4441" s="63"/>
      <c r="BJ4441" s="63"/>
      <c r="BK4441" s="63"/>
      <c r="BL4441" s="63"/>
      <c r="BM4441" s="63"/>
      <c r="BN4441" s="63"/>
      <c r="BO4441" s="63"/>
      <c r="BP4441" s="63"/>
      <c r="BQ4441" s="63"/>
      <c r="BR4441" s="63"/>
      <c r="BS4441" s="63"/>
      <c r="BT4441" s="63"/>
      <c r="BU4441" s="63"/>
      <c r="BV4441" s="63"/>
      <c r="BW4441" s="63"/>
      <c r="BX4441" s="63"/>
      <c r="BY4441" s="63"/>
      <c r="BZ4441" s="63"/>
      <c r="CA4441" s="63"/>
      <c r="CB4441" s="63"/>
      <c r="CC4441" s="63"/>
      <c r="CD4441" s="63"/>
      <c r="CE4441" s="63"/>
      <c r="CF4441" s="63"/>
      <c r="CG4441" s="63"/>
      <c r="CH4441" s="63"/>
      <c r="CI4441" s="63"/>
      <c r="CJ4441" s="63"/>
      <c r="CK4441" s="63"/>
      <c r="CL4441" s="63"/>
      <c r="CM4441" s="63"/>
      <c r="CN4441" s="63"/>
      <c r="CO4441" s="63"/>
      <c r="CP4441" s="63"/>
      <c r="CR4441" s="227"/>
      <c r="CS4441" s="74"/>
    </row>
    <row r="4442" spans="1:97" s="72" customFormat="1" ht="75.75" customHeight="1">
      <c r="A4442" s="63"/>
      <c r="B4442" s="63"/>
      <c r="C4442" s="63"/>
      <c r="D4442" s="63"/>
      <c r="E4442" s="63"/>
      <c r="F4442" s="63"/>
      <c r="G4442" s="63"/>
      <c r="H4442" s="63"/>
      <c r="I4442" s="63"/>
      <c r="J4442" s="63"/>
      <c r="K4442" s="63"/>
      <c r="L4442" s="63"/>
      <c r="M4442" s="63"/>
      <c r="N4442" s="63"/>
      <c r="O4442" s="63"/>
      <c r="P4442" s="63"/>
      <c r="Q4442" s="63"/>
      <c r="R4442" s="63"/>
      <c r="S4442" s="63"/>
      <c r="T4442" s="63"/>
      <c r="U4442" s="63"/>
      <c r="V4442" s="63"/>
      <c r="W4442" s="63"/>
      <c r="X4442" s="63"/>
      <c r="Y4442" s="63"/>
      <c r="Z4442" s="63"/>
      <c r="AA4442" s="63"/>
      <c r="AB4442" s="63"/>
      <c r="AC4442" s="63"/>
      <c r="AD4442" s="63"/>
      <c r="AE4442" s="63"/>
      <c r="AF4442" s="63"/>
      <c r="AG4442" s="63"/>
      <c r="AH4442" s="63"/>
      <c r="AI4442" s="63"/>
      <c r="AJ4442" s="63"/>
      <c r="AK4442" s="63"/>
      <c r="AL4442" s="63"/>
      <c r="AM4442" s="63"/>
      <c r="AN4442" s="63"/>
      <c r="AO4442" s="63"/>
      <c r="AP4442" s="63"/>
      <c r="AQ4442" s="63"/>
      <c r="AR4442" s="63"/>
      <c r="AS4442" s="63"/>
      <c r="AT4442" s="63"/>
      <c r="AU4442" s="63"/>
      <c r="AV4442" s="63"/>
      <c r="AW4442" s="63"/>
      <c r="AX4442" s="63"/>
      <c r="AY4442" s="63"/>
      <c r="AZ4442" s="63"/>
      <c r="BA4442" s="63"/>
      <c r="BB4442" s="63"/>
      <c r="BC4442" s="63"/>
      <c r="BD4442" s="63"/>
      <c r="BE4442" s="63"/>
      <c r="BF4442" s="63"/>
      <c r="BG4442" s="63"/>
      <c r="BH4442" s="63"/>
      <c r="BI4442" s="63"/>
      <c r="BJ4442" s="63"/>
      <c r="BK4442" s="63"/>
      <c r="BL4442" s="63"/>
      <c r="BM4442" s="63"/>
      <c r="BN4442" s="63"/>
      <c r="BO4442" s="63"/>
      <c r="BP4442" s="63"/>
      <c r="BQ4442" s="63"/>
      <c r="BR4442" s="63"/>
      <c r="BS4442" s="63"/>
      <c r="BT4442" s="63"/>
      <c r="BU4442" s="63"/>
      <c r="BV4442" s="63"/>
      <c r="BW4442" s="63"/>
      <c r="BX4442" s="63"/>
      <c r="BY4442" s="63"/>
      <c r="BZ4442" s="63"/>
      <c r="CA4442" s="63"/>
      <c r="CB4442" s="63"/>
      <c r="CC4442" s="63"/>
      <c r="CD4442" s="63"/>
      <c r="CE4442" s="63"/>
      <c r="CF4442" s="63"/>
      <c r="CG4442" s="63"/>
      <c r="CH4442" s="63"/>
      <c r="CI4442" s="63"/>
      <c r="CJ4442" s="63"/>
      <c r="CK4442" s="63"/>
      <c r="CL4442" s="63"/>
      <c r="CM4442" s="63"/>
      <c r="CN4442" s="63"/>
      <c r="CO4442" s="63"/>
      <c r="CP4442" s="63"/>
      <c r="CR4442" s="227"/>
      <c r="CS4442" s="74"/>
    </row>
    <row r="4443" spans="1:97" s="72" customFormat="1" ht="75.75" customHeight="1">
      <c r="A4443" s="63"/>
      <c r="B4443" s="63"/>
      <c r="C4443" s="63"/>
      <c r="D4443" s="63"/>
      <c r="E4443" s="63"/>
      <c r="F4443" s="63"/>
      <c r="G4443" s="63"/>
      <c r="H4443" s="63"/>
      <c r="I4443" s="63"/>
      <c r="J4443" s="63"/>
      <c r="K4443" s="63"/>
      <c r="L4443" s="63"/>
      <c r="M4443" s="63"/>
      <c r="N4443" s="63"/>
      <c r="O4443" s="63"/>
      <c r="P4443" s="63"/>
      <c r="Q4443" s="63"/>
      <c r="R4443" s="63"/>
      <c r="S4443" s="63"/>
      <c r="T4443" s="63"/>
      <c r="U4443" s="63"/>
      <c r="V4443" s="63"/>
      <c r="W4443" s="63"/>
      <c r="X4443" s="63"/>
      <c r="Y4443" s="63"/>
      <c r="Z4443" s="63"/>
      <c r="AA4443" s="63"/>
      <c r="AB4443" s="63"/>
      <c r="AC4443" s="63"/>
      <c r="AD4443" s="63"/>
      <c r="AE4443" s="63"/>
      <c r="AF4443" s="63"/>
      <c r="AG4443" s="63"/>
      <c r="AH4443" s="63"/>
      <c r="AI4443" s="63"/>
      <c r="AJ4443" s="63"/>
      <c r="AK4443" s="63"/>
      <c r="AL4443" s="63"/>
      <c r="AM4443" s="63"/>
      <c r="AN4443" s="63"/>
      <c r="AO4443" s="63"/>
      <c r="AP4443" s="63"/>
      <c r="AQ4443" s="63"/>
      <c r="AR4443" s="63"/>
      <c r="AS4443" s="63"/>
      <c r="AT4443" s="63"/>
      <c r="AU4443" s="63"/>
      <c r="AV4443" s="63"/>
      <c r="AW4443" s="63"/>
      <c r="AX4443" s="63"/>
      <c r="AY4443" s="63"/>
      <c r="AZ4443" s="63"/>
      <c r="BA4443" s="63"/>
      <c r="BB4443" s="63"/>
      <c r="BC4443" s="63"/>
      <c r="BD4443" s="63"/>
      <c r="BE4443" s="63"/>
      <c r="BF4443" s="63"/>
      <c r="BG4443" s="63"/>
      <c r="BH4443" s="63"/>
      <c r="BI4443" s="63"/>
      <c r="BJ4443" s="63"/>
      <c r="BK4443" s="63"/>
      <c r="BL4443" s="63"/>
      <c r="BM4443" s="63"/>
      <c r="BN4443" s="63"/>
      <c r="BO4443" s="63"/>
      <c r="BP4443" s="63"/>
      <c r="BQ4443" s="63"/>
      <c r="BR4443" s="63"/>
      <c r="BS4443" s="63"/>
      <c r="BT4443" s="63"/>
      <c r="BU4443" s="63"/>
      <c r="BV4443" s="63"/>
      <c r="BW4443" s="63"/>
      <c r="BX4443" s="63"/>
      <c r="BY4443" s="63"/>
      <c r="BZ4443" s="63"/>
      <c r="CA4443" s="63"/>
      <c r="CB4443" s="63"/>
      <c r="CC4443" s="63"/>
      <c r="CD4443" s="63"/>
      <c r="CE4443" s="63"/>
      <c r="CF4443" s="63"/>
      <c r="CG4443" s="63"/>
      <c r="CH4443" s="63"/>
      <c r="CI4443" s="63"/>
      <c r="CJ4443" s="63"/>
      <c r="CK4443" s="63"/>
      <c r="CL4443" s="63"/>
      <c r="CM4443" s="63"/>
      <c r="CN4443" s="63"/>
      <c r="CO4443" s="63"/>
      <c r="CP4443" s="63"/>
      <c r="CR4443" s="227"/>
      <c r="CS4443" s="74"/>
    </row>
    <row r="4444" spans="1:97" s="72" customFormat="1" ht="75.75" customHeight="1">
      <c r="A4444" s="63"/>
      <c r="B4444" s="63"/>
      <c r="C4444" s="63"/>
      <c r="D4444" s="63"/>
      <c r="E4444" s="63"/>
      <c r="F4444" s="63"/>
      <c r="G4444" s="63"/>
      <c r="H4444" s="63"/>
      <c r="I4444" s="63"/>
      <c r="J4444" s="63"/>
      <c r="K4444" s="63"/>
      <c r="L4444" s="63"/>
      <c r="M4444" s="63"/>
      <c r="N4444" s="63"/>
      <c r="O4444" s="63"/>
      <c r="P4444" s="63"/>
      <c r="Q4444" s="63"/>
      <c r="R4444" s="63"/>
      <c r="S4444" s="63"/>
      <c r="T4444" s="63"/>
      <c r="U4444" s="63"/>
      <c r="V4444" s="63"/>
      <c r="W4444" s="63"/>
      <c r="X4444" s="63"/>
      <c r="Y4444" s="63"/>
      <c r="Z4444" s="63"/>
      <c r="AA4444" s="63"/>
      <c r="AB4444" s="63"/>
      <c r="AC4444" s="63"/>
      <c r="AD4444" s="63"/>
      <c r="AE4444" s="63"/>
      <c r="AF4444" s="63"/>
      <c r="AG4444" s="63"/>
      <c r="AH4444" s="63"/>
      <c r="AI4444" s="63"/>
      <c r="AJ4444" s="63"/>
      <c r="AK4444" s="63"/>
      <c r="AL4444" s="63"/>
      <c r="AM4444" s="63"/>
      <c r="AN4444" s="63"/>
      <c r="AO4444" s="63"/>
      <c r="AP4444" s="63"/>
      <c r="AQ4444" s="63"/>
      <c r="AR4444" s="63"/>
      <c r="AS4444" s="63"/>
      <c r="AT4444" s="63"/>
      <c r="AU4444" s="63"/>
      <c r="AV4444" s="63"/>
      <c r="AW4444" s="63"/>
      <c r="AX4444" s="63"/>
      <c r="AY4444" s="63"/>
      <c r="AZ4444" s="63"/>
      <c r="BA4444" s="63"/>
      <c r="BB4444" s="63"/>
      <c r="BC4444" s="63"/>
      <c r="BD4444" s="63"/>
      <c r="BE4444" s="63"/>
      <c r="BF4444" s="63"/>
      <c r="BG4444" s="63"/>
      <c r="BH4444" s="63"/>
      <c r="BI4444" s="63"/>
      <c r="BJ4444" s="63"/>
      <c r="BK4444" s="63"/>
      <c r="BL4444" s="63"/>
      <c r="BM4444" s="63"/>
      <c r="BN4444" s="63"/>
      <c r="BO4444" s="63"/>
      <c r="BP4444" s="63"/>
      <c r="BQ4444" s="63"/>
      <c r="BR4444" s="63"/>
      <c r="BS4444" s="63"/>
      <c r="BT4444" s="63"/>
      <c r="BU4444" s="63"/>
      <c r="BV4444" s="63"/>
      <c r="BW4444" s="63"/>
      <c r="BX4444" s="63"/>
      <c r="BY4444" s="63"/>
      <c r="BZ4444" s="63"/>
      <c r="CA4444" s="63"/>
      <c r="CB4444" s="63"/>
      <c r="CC4444" s="63"/>
      <c r="CD4444" s="63"/>
      <c r="CE4444" s="63"/>
      <c r="CF4444" s="63"/>
      <c r="CG4444" s="63"/>
      <c r="CH4444" s="63"/>
      <c r="CI4444" s="63"/>
      <c r="CJ4444" s="63"/>
      <c r="CK4444" s="63"/>
      <c r="CL4444" s="63"/>
      <c r="CM4444" s="63"/>
      <c r="CN4444" s="63"/>
      <c r="CO4444" s="63"/>
      <c r="CP4444" s="63"/>
      <c r="CR4444" s="227"/>
      <c r="CS4444" s="74"/>
    </row>
    <row r="4445" spans="1:97" s="72" customFormat="1" ht="75.75" customHeight="1">
      <c r="A4445" s="63"/>
      <c r="B4445" s="63"/>
      <c r="C4445" s="63"/>
      <c r="D4445" s="63"/>
      <c r="E4445" s="63"/>
      <c r="F4445" s="63"/>
      <c r="G4445" s="63"/>
      <c r="H4445" s="63"/>
      <c r="I4445" s="63"/>
      <c r="J4445" s="63"/>
      <c r="K4445" s="63"/>
      <c r="L4445" s="63"/>
      <c r="M4445" s="63"/>
      <c r="N4445" s="63"/>
      <c r="O4445" s="63"/>
      <c r="P4445" s="63"/>
      <c r="Q4445" s="63"/>
      <c r="R4445" s="63"/>
      <c r="S4445" s="63"/>
      <c r="T4445" s="63"/>
      <c r="U4445" s="63"/>
      <c r="V4445" s="63"/>
      <c r="W4445" s="63"/>
      <c r="X4445" s="63"/>
      <c r="Y4445" s="63"/>
      <c r="Z4445" s="63"/>
      <c r="AA4445" s="63"/>
      <c r="AB4445" s="63"/>
      <c r="AC4445" s="63"/>
      <c r="AD4445" s="63"/>
      <c r="AE4445" s="63"/>
      <c r="AF4445" s="63"/>
      <c r="AG4445" s="63"/>
      <c r="AH4445" s="63"/>
      <c r="AI4445" s="63"/>
      <c r="AJ4445" s="63"/>
      <c r="AK4445" s="63"/>
      <c r="AL4445" s="63"/>
      <c r="AM4445" s="63"/>
      <c r="AN4445" s="63"/>
      <c r="AO4445" s="63"/>
      <c r="AP4445" s="63"/>
      <c r="AQ4445" s="63"/>
      <c r="AR4445" s="63"/>
      <c r="AS4445" s="63"/>
      <c r="AT4445" s="63"/>
      <c r="AU4445" s="63"/>
      <c r="AV4445" s="63"/>
      <c r="AW4445" s="63"/>
      <c r="AX4445" s="63"/>
      <c r="AY4445" s="63"/>
      <c r="AZ4445" s="63"/>
      <c r="BA4445" s="63"/>
      <c r="BB4445" s="63"/>
      <c r="BC4445" s="63"/>
      <c r="BD4445" s="63"/>
      <c r="BE4445" s="63"/>
      <c r="BF4445" s="63"/>
      <c r="BG4445" s="63"/>
      <c r="BH4445" s="63"/>
      <c r="BI4445" s="63"/>
      <c r="BJ4445" s="63"/>
      <c r="BK4445" s="63"/>
      <c r="BL4445" s="63"/>
      <c r="BM4445" s="63"/>
      <c r="BN4445" s="63"/>
      <c r="BO4445" s="63"/>
      <c r="BP4445" s="63"/>
      <c r="BQ4445" s="63"/>
      <c r="BR4445" s="63"/>
      <c r="BS4445" s="63"/>
      <c r="BT4445" s="63"/>
      <c r="BU4445" s="63"/>
      <c r="BV4445" s="63"/>
      <c r="BW4445" s="63"/>
      <c r="BX4445" s="63"/>
      <c r="BY4445" s="63"/>
      <c r="BZ4445" s="63"/>
      <c r="CA4445" s="63"/>
      <c r="CB4445" s="63"/>
      <c r="CC4445" s="63"/>
      <c r="CD4445" s="63"/>
      <c r="CE4445" s="63"/>
      <c r="CF4445" s="63"/>
      <c r="CG4445" s="63"/>
      <c r="CH4445" s="63"/>
      <c r="CI4445" s="63"/>
      <c r="CJ4445" s="63"/>
      <c r="CK4445" s="63"/>
      <c r="CL4445" s="63"/>
      <c r="CM4445" s="63"/>
      <c r="CN4445" s="63"/>
      <c r="CO4445" s="63"/>
      <c r="CP4445" s="63"/>
      <c r="CR4445" s="227"/>
      <c r="CS4445" s="74"/>
    </row>
    <row r="4446" spans="1:97" s="72" customFormat="1" ht="75.75" customHeight="1">
      <c r="A4446" s="63"/>
      <c r="B4446" s="63"/>
      <c r="C4446" s="63"/>
      <c r="D4446" s="63"/>
      <c r="E4446" s="63"/>
      <c r="F4446" s="63"/>
      <c r="G4446" s="63"/>
      <c r="H4446" s="63"/>
      <c r="I4446" s="63"/>
      <c r="J4446" s="63"/>
      <c r="K4446" s="63"/>
      <c r="L4446" s="63"/>
      <c r="M4446" s="63"/>
      <c r="N4446" s="63"/>
      <c r="O4446" s="63"/>
      <c r="P4446" s="63"/>
      <c r="Q4446" s="63"/>
      <c r="R4446" s="63"/>
      <c r="S4446" s="63"/>
      <c r="T4446" s="63"/>
      <c r="U4446" s="63"/>
      <c r="V4446" s="63"/>
      <c r="W4446" s="63"/>
      <c r="X4446" s="63"/>
      <c r="Y4446" s="63"/>
      <c r="Z4446" s="63"/>
      <c r="AA4446" s="63"/>
      <c r="AB4446" s="63"/>
      <c r="AC4446" s="63"/>
      <c r="AD4446" s="63"/>
      <c r="AE4446" s="63"/>
      <c r="AF4446" s="63"/>
      <c r="AG4446" s="63"/>
      <c r="AH4446" s="63"/>
      <c r="AI4446" s="63"/>
      <c r="AJ4446" s="63"/>
      <c r="AK4446" s="63"/>
      <c r="AL4446" s="63"/>
      <c r="AM4446" s="63"/>
      <c r="AN4446" s="63"/>
      <c r="AO4446" s="63"/>
      <c r="AP4446" s="63"/>
      <c r="AQ4446" s="63"/>
      <c r="AR4446" s="63"/>
      <c r="AS4446" s="63"/>
      <c r="AT4446" s="63"/>
      <c r="AU4446" s="63"/>
      <c r="AV4446" s="63"/>
      <c r="AW4446" s="63"/>
      <c r="AX4446" s="63"/>
      <c r="AY4446" s="63"/>
      <c r="AZ4446" s="63"/>
      <c r="BA4446" s="63"/>
      <c r="BB4446" s="63"/>
      <c r="BC4446" s="63"/>
      <c r="BD4446" s="63"/>
      <c r="BE4446" s="63"/>
      <c r="BF4446" s="63"/>
      <c r="BG4446" s="63"/>
      <c r="BH4446" s="63"/>
      <c r="BI4446" s="63"/>
      <c r="BJ4446" s="63"/>
      <c r="BK4446" s="63"/>
      <c r="BL4446" s="63"/>
      <c r="BM4446" s="63"/>
      <c r="BN4446" s="63"/>
      <c r="BO4446" s="63"/>
      <c r="BP4446" s="63"/>
      <c r="BQ4446" s="63"/>
      <c r="BR4446" s="63"/>
      <c r="BS4446" s="63"/>
      <c r="BT4446" s="63"/>
      <c r="BU4446" s="63"/>
      <c r="BV4446" s="63"/>
      <c r="BW4446" s="63"/>
      <c r="BX4446" s="63"/>
      <c r="BY4446" s="63"/>
      <c r="BZ4446" s="63"/>
      <c r="CA4446" s="63"/>
      <c r="CB4446" s="63"/>
      <c r="CC4446" s="63"/>
      <c r="CD4446" s="63"/>
      <c r="CE4446" s="63"/>
      <c r="CF4446" s="63"/>
      <c r="CG4446" s="63"/>
      <c r="CH4446" s="63"/>
      <c r="CI4446" s="63"/>
      <c r="CJ4446" s="63"/>
      <c r="CK4446" s="63"/>
      <c r="CL4446" s="63"/>
      <c r="CM4446" s="63"/>
      <c r="CN4446" s="63"/>
      <c r="CO4446" s="63"/>
      <c r="CP4446" s="63"/>
      <c r="CR4446" s="227"/>
      <c r="CS4446" s="74"/>
    </row>
    <row r="4447" spans="1:97" s="72" customFormat="1" ht="75.75" customHeight="1">
      <c r="A4447" s="63"/>
      <c r="B4447" s="63"/>
      <c r="C4447" s="63"/>
      <c r="D4447" s="63"/>
      <c r="E4447" s="63"/>
      <c r="F4447" s="63"/>
      <c r="G4447" s="63"/>
      <c r="H4447" s="63"/>
      <c r="I4447" s="63"/>
      <c r="J4447" s="63"/>
      <c r="K4447" s="63"/>
      <c r="L4447" s="63"/>
      <c r="M4447" s="63"/>
      <c r="N4447" s="63"/>
      <c r="O4447" s="63"/>
      <c r="P4447" s="63"/>
      <c r="Q4447" s="63"/>
      <c r="R4447" s="63"/>
      <c r="S4447" s="63"/>
      <c r="T4447" s="63"/>
      <c r="U4447" s="63"/>
      <c r="V4447" s="63"/>
      <c r="W4447" s="63"/>
      <c r="X4447" s="63"/>
      <c r="Y4447" s="63"/>
      <c r="Z4447" s="63"/>
      <c r="AA4447" s="63"/>
      <c r="AB4447" s="63"/>
      <c r="AC4447" s="63"/>
      <c r="AD4447" s="63"/>
      <c r="AE4447" s="63"/>
      <c r="AF4447" s="63"/>
      <c r="AG4447" s="63"/>
      <c r="AH4447" s="63"/>
      <c r="AI4447" s="63"/>
      <c r="AJ4447" s="63"/>
      <c r="AK4447" s="63"/>
      <c r="AL4447" s="63"/>
      <c r="AM4447" s="63"/>
      <c r="AN4447" s="63"/>
      <c r="AO4447" s="63"/>
      <c r="AP4447" s="63"/>
      <c r="AQ4447" s="63"/>
      <c r="AR4447" s="63"/>
      <c r="AS4447" s="63"/>
      <c r="AT4447" s="63"/>
      <c r="AU4447" s="63"/>
      <c r="AV4447" s="63"/>
      <c r="AW4447" s="63"/>
      <c r="AX4447" s="63"/>
      <c r="AY4447" s="63"/>
      <c r="AZ4447" s="63"/>
      <c r="BA4447" s="63"/>
      <c r="BB4447" s="63"/>
      <c r="BC4447" s="63"/>
      <c r="BD4447" s="63"/>
      <c r="BE4447" s="63"/>
      <c r="BF4447" s="63"/>
      <c r="BG4447" s="63"/>
      <c r="BH4447" s="63"/>
      <c r="BI4447" s="63"/>
      <c r="BJ4447" s="63"/>
      <c r="BK4447" s="63"/>
      <c r="BL4447" s="63"/>
      <c r="BM4447" s="63"/>
      <c r="BN4447" s="63"/>
      <c r="BO4447" s="63"/>
      <c r="BP4447" s="63"/>
      <c r="BQ4447" s="63"/>
      <c r="BR4447" s="63"/>
      <c r="BS4447" s="63"/>
      <c r="BT4447" s="63"/>
      <c r="BU4447" s="63"/>
      <c r="BV4447" s="63"/>
      <c r="BW4447" s="63"/>
      <c r="BX4447" s="63"/>
      <c r="BY4447" s="63"/>
      <c r="BZ4447" s="63"/>
      <c r="CA4447" s="63"/>
      <c r="CB4447" s="63"/>
      <c r="CC4447" s="63"/>
      <c r="CD4447" s="63"/>
      <c r="CE4447" s="63"/>
      <c r="CF4447" s="63"/>
      <c r="CG4447" s="63"/>
      <c r="CH4447" s="63"/>
      <c r="CI4447" s="63"/>
      <c r="CJ4447" s="63"/>
      <c r="CK4447" s="63"/>
      <c r="CL4447" s="63"/>
      <c r="CM4447" s="63"/>
      <c r="CN4447" s="63"/>
      <c r="CO4447" s="63"/>
      <c r="CP4447" s="63"/>
      <c r="CR4447" s="227"/>
      <c r="CS4447" s="74"/>
    </row>
    <row r="4448" spans="1:97" s="72" customFormat="1" ht="75.75" customHeight="1">
      <c r="A4448" s="63"/>
      <c r="B4448" s="63"/>
      <c r="C4448" s="63"/>
      <c r="D4448" s="63"/>
      <c r="E4448" s="63"/>
      <c r="F4448" s="63"/>
      <c r="G4448" s="63"/>
      <c r="H4448" s="63"/>
      <c r="I4448" s="63"/>
      <c r="J4448" s="63"/>
      <c r="K4448" s="63"/>
      <c r="L4448" s="63"/>
      <c r="M4448" s="63"/>
      <c r="N4448" s="63"/>
      <c r="O4448" s="63"/>
      <c r="P4448" s="63"/>
      <c r="Q4448" s="63"/>
      <c r="R4448" s="63"/>
      <c r="S4448" s="63"/>
      <c r="T4448" s="63"/>
      <c r="U4448" s="63"/>
      <c r="V4448" s="63"/>
      <c r="W4448" s="63"/>
      <c r="X4448" s="63"/>
      <c r="Y4448" s="63"/>
      <c r="Z4448" s="63"/>
      <c r="AA4448" s="63"/>
      <c r="AB4448" s="63"/>
      <c r="AC4448" s="63"/>
      <c r="AD4448" s="63"/>
      <c r="AE4448" s="63"/>
      <c r="AF4448" s="63"/>
      <c r="AG4448" s="63"/>
      <c r="AH4448" s="63"/>
      <c r="AI4448" s="63"/>
      <c r="AJ4448" s="63"/>
      <c r="AK4448" s="63"/>
      <c r="AL4448" s="63"/>
      <c r="AM4448" s="63"/>
      <c r="AN4448" s="63"/>
      <c r="AO4448" s="63"/>
      <c r="AP4448" s="63"/>
      <c r="AQ4448" s="63"/>
      <c r="AR4448" s="63"/>
      <c r="AS4448" s="63"/>
      <c r="AT4448" s="63"/>
      <c r="AU4448" s="63"/>
      <c r="AV4448" s="63"/>
      <c r="AW4448" s="63"/>
      <c r="AX4448" s="63"/>
      <c r="AY4448" s="63"/>
      <c r="AZ4448" s="63"/>
      <c r="BA4448" s="63"/>
      <c r="BB4448" s="63"/>
      <c r="BC4448" s="63"/>
      <c r="BD4448" s="63"/>
      <c r="BE4448" s="63"/>
      <c r="BF4448" s="63"/>
      <c r="BG4448" s="63"/>
      <c r="BH4448" s="63"/>
      <c r="BI4448" s="63"/>
      <c r="BJ4448" s="63"/>
      <c r="BK4448" s="63"/>
      <c r="BL4448" s="63"/>
      <c r="BM4448" s="63"/>
      <c r="BN4448" s="63"/>
      <c r="BO4448" s="63"/>
      <c r="BP4448" s="63"/>
      <c r="BQ4448" s="63"/>
      <c r="BR4448" s="63"/>
      <c r="BS4448" s="63"/>
      <c r="BT4448" s="63"/>
      <c r="BU4448" s="63"/>
      <c r="BV4448" s="63"/>
      <c r="BW4448" s="63"/>
      <c r="BX4448" s="63"/>
      <c r="BY4448" s="63"/>
      <c r="BZ4448" s="63"/>
      <c r="CA4448" s="63"/>
      <c r="CB4448" s="63"/>
      <c r="CC4448" s="63"/>
      <c r="CD4448" s="63"/>
      <c r="CE4448" s="63"/>
      <c r="CF4448" s="63"/>
      <c r="CG4448" s="63"/>
      <c r="CH4448" s="63"/>
      <c r="CI4448" s="63"/>
      <c r="CJ4448" s="63"/>
      <c r="CK4448" s="63"/>
      <c r="CL4448" s="63"/>
      <c r="CM4448" s="63"/>
      <c r="CN4448" s="63"/>
      <c r="CO4448" s="63"/>
      <c r="CP4448" s="63"/>
      <c r="CR4448" s="227"/>
      <c r="CS4448" s="74"/>
    </row>
    <row r="4449" spans="1:97" s="72" customFormat="1" ht="75.75" customHeight="1">
      <c r="A4449" s="63"/>
      <c r="B4449" s="63"/>
      <c r="C4449" s="63"/>
      <c r="D4449" s="63"/>
      <c r="E4449" s="63"/>
      <c r="F4449" s="63"/>
      <c r="G4449" s="63"/>
      <c r="H4449" s="63"/>
      <c r="I4449" s="63"/>
      <c r="J4449" s="63"/>
      <c r="K4449" s="63"/>
      <c r="L4449" s="63"/>
      <c r="M4449" s="63"/>
      <c r="N4449" s="63"/>
      <c r="O4449" s="63"/>
      <c r="P4449" s="63"/>
      <c r="Q4449" s="63"/>
      <c r="R4449" s="63"/>
      <c r="S4449" s="63"/>
      <c r="T4449" s="63"/>
      <c r="U4449" s="63"/>
      <c r="V4449" s="63"/>
      <c r="W4449" s="63"/>
      <c r="X4449" s="63"/>
      <c r="Y4449" s="63"/>
      <c r="Z4449" s="63"/>
      <c r="AA4449" s="63"/>
      <c r="AB4449" s="63"/>
      <c r="AC4449" s="63"/>
      <c r="AD4449" s="63"/>
      <c r="AE4449" s="63"/>
      <c r="AF4449" s="63"/>
      <c r="AG4449" s="63"/>
      <c r="AH4449" s="63"/>
      <c r="AI4449" s="63"/>
      <c r="AJ4449" s="63"/>
      <c r="AK4449" s="63"/>
      <c r="AL4449" s="63"/>
      <c r="AM4449" s="63"/>
      <c r="AN4449" s="63"/>
      <c r="AO4449" s="63"/>
      <c r="AP4449" s="63"/>
      <c r="AQ4449" s="63"/>
      <c r="AR4449" s="63"/>
      <c r="AS4449" s="63"/>
      <c r="AT4449" s="63"/>
      <c r="AU4449" s="63"/>
      <c r="AV4449" s="63"/>
      <c r="AW4449" s="63"/>
      <c r="AX4449" s="63"/>
      <c r="AY4449" s="63"/>
      <c r="AZ4449" s="63"/>
      <c r="BA4449" s="63"/>
      <c r="BB4449" s="63"/>
      <c r="BC4449" s="63"/>
      <c r="BD4449" s="63"/>
      <c r="BE4449" s="63"/>
      <c r="BF4449" s="63"/>
      <c r="BG4449" s="63"/>
      <c r="BH4449" s="63"/>
      <c r="BI4449" s="63"/>
      <c r="BJ4449" s="63"/>
      <c r="BK4449" s="63"/>
      <c r="BL4449" s="63"/>
      <c r="BM4449" s="63"/>
      <c r="BN4449" s="63"/>
      <c r="BO4449" s="63"/>
      <c r="BP4449" s="63"/>
      <c r="BQ4449" s="63"/>
      <c r="BR4449" s="63"/>
      <c r="BS4449" s="63"/>
      <c r="BT4449" s="63"/>
      <c r="BU4449" s="63"/>
      <c r="BV4449" s="63"/>
      <c r="BW4449" s="63"/>
      <c r="BX4449" s="63"/>
      <c r="BY4449" s="63"/>
      <c r="BZ4449" s="63"/>
      <c r="CA4449" s="63"/>
      <c r="CB4449" s="63"/>
      <c r="CC4449" s="63"/>
      <c r="CD4449" s="63"/>
      <c r="CE4449" s="63"/>
      <c r="CF4449" s="63"/>
      <c r="CG4449" s="63"/>
      <c r="CH4449" s="63"/>
      <c r="CI4449" s="63"/>
      <c r="CJ4449" s="63"/>
      <c r="CK4449" s="63"/>
      <c r="CL4449" s="63"/>
      <c r="CM4449" s="63"/>
      <c r="CN4449" s="63"/>
      <c r="CO4449" s="63"/>
      <c r="CP4449" s="63"/>
      <c r="CR4449" s="227"/>
      <c r="CS4449" s="74"/>
    </row>
    <row r="4450" spans="1:97" s="72" customFormat="1" ht="75.75" customHeight="1">
      <c r="A4450" s="63"/>
      <c r="B4450" s="63"/>
      <c r="C4450" s="63"/>
      <c r="D4450" s="63"/>
      <c r="E4450" s="63"/>
      <c r="F4450" s="63"/>
      <c r="G4450" s="63"/>
      <c r="H4450" s="63"/>
      <c r="I4450" s="63"/>
      <c r="J4450" s="63"/>
      <c r="K4450" s="63"/>
      <c r="L4450" s="63"/>
      <c r="M4450" s="63"/>
      <c r="N4450" s="63"/>
      <c r="O4450" s="63"/>
      <c r="P4450" s="63"/>
      <c r="Q4450" s="63"/>
      <c r="R4450" s="63"/>
      <c r="S4450" s="63"/>
      <c r="T4450" s="63"/>
      <c r="U4450" s="63"/>
      <c r="V4450" s="63"/>
      <c r="W4450" s="63"/>
      <c r="X4450" s="63"/>
      <c r="Y4450" s="63"/>
      <c r="Z4450" s="63"/>
      <c r="AA4450" s="63"/>
      <c r="AB4450" s="63"/>
      <c r="AC4450" s="63"/>
      <c r="AD4450" s="63"/>
      <c r="AE4450" s="63"/>
      <c r="AF4450" s="63"/>
      <c r="AG4450" s="63"/>
      <c r="AH4450" s="63"/>
      <c r="AI4450" s="63"/>
      <c r="AJ4450" s="63"/>
      <c r="AK4450" s="63"/>
      <c r="AL4450" s="63"/>
      <c r="AM4450" s="63"/>
      <c r="AN4450" s="63"/>
      <c r="AO4450" s="63"/>
      <c r="AP4450" s="63"/>
      <c r="AQ4450" s="63"/>
      <c r="AR4450" s="63"/>
      <c r="AS4450" s="63"/>
      <c r="AT4450" s="63"/>
      <c r="AU4450" s="63"/>
      <c r="AV4450" s="63"/>
      <c r="AW4450" s="63"/>
      <c r="AX4450" s="63"/>
      <c r="AY4450" s="63"/>
      <c r="AZ4450" s="63"/>
      <c r="BA4450" s="63"/>
      <c r="BB4450" s="63"/>
      <c r="BC4450" s="63"/>
      <c r="BD4450" s="63"/>
      <c r="BE4450" s="63"/>
      <c r="BF4450" s="63"/>
      <c r="BG4450" s="63"/>
      <c r="BH4450" s="63"/>
      <c r="BI4450" s="63"/>
      <c r="BJ4450" s="63"/>
      <c r="BK4450" s="63"/>
      <c r="BL4450" s="63"/>
      <c r="BM4450" s="63"/>
      <c r="BN4450" s="63"/>
      <c r="BO4450" s="63"/>
      <c r="BP4450" s="63"/>
      <c r="BQ4450" s="63"/>
      <c r="BR4450" s="63"/>
      <c r="BS4450" s="63"/>
      <c r="BT4450" s="63"/>
      <c r="BU4450" s="63"/>
      <c r="BV4450" s="63"/>
      <c r="BW4450" s="63"/>
      <c r="BX4450" s="63"/>
      <c r="BY4450" s="63"/>
      <c r="BZ4450" s="63"/>
      <c r="CA4450" s="63"/>
      <c r="CB4450" s="63"/>
      <c r="CC4450" s="63"/>
      <c r="CD4450" s="63"/>
      <c r="CE4450" s="63"/>
      <c r="CF4450" s="63"/>
      <c r="CG4450" s="63"/>
      <c r="CH4450" s="63"/>
      <c r="CI4450" s="63"/>
      <c r="CJ4450" s="63"/>
      <c r="CK4450" s="63"/>
      <c r="CL4450" s="63"/>
      <c r="CM4450" s="63"/>
      <c r="CN4450" s="63"/>
      <c r="CO4450" s="63"/>
      <c r="CP4450" s="63"/>
      <c r="CR4450" s="227"/>
      <c r="CS4450" s="74"/>
    </row>
    <row r="4451" spans="1:97" s="72" customFormat="1" ht="75.75" customHeight="1">
      <c r="A4451" s="63"/>
      <c r="B4451" s="63"/>
      <c r="C4451" s="63"/>
      <c r="D4451" s="63"/>
      <c r="E4451" s="63"/>
      <c r="F4451" s="63"/>
      <c r="G4451" s="63"/>
      <c r="H4451" s="63"/>
      <c r="I4451" s="63"/>
      <c r="J4451" s="63"/>
      <c r="K4451" s="63"/>
      <c r="L4451" s="63"/>
      <c r="M4451" s="63"/>
      <c r="N4451" s="63"/>
      <c r="O4451" s="63"/>
      <c r="P4451" s="63"/>
      <c r="Q4451" s="63"/>
      <c r="R4451" s="63"/>
      <c r="S4451" s="63"/>
      <c r="T4451" s="63"/>
      <c r="U4451" s="63"/>
      <c r="V4451" s="63"/>
      <c r="W4451" s="63"/>
      <c r="X4451" s="63"/>
      <c r="Y4451" s="63"/>
      <c r="Z4451" s="63"/>
      <c r="AA4451" s="63"/>
      <c r="AB4451" s="63"/>
      <c r="AC4451" s="63"/>
      <c r="AD4451" s="63"/>
      <c r="AE4451" s="63"/>
      <c r="AF4451" s="63"/>
      <c r="AG4451" s="63"/>
      <c r="AH4451" s="63"/>
      <c r="AI4451" s="63"/>
      <c r="AJ4451" s="63"/>
      <c r="AK4451" s="63"/>
      <c r="AL4451" s="63"/>
      <c r="AM4451" s="63"/>
      <c r="AN4451" s="63"/>
      <c r="AO4451" s="63"/>
      <c r="AP4451" s="63"/>
      <c r="AQ4451" s="63"/>
      <c r="AR4451" s="63"/>
      <c r="AS4451" s="63"/>
      <c r="AT4451" s="63"/>
      <c r="AU4451" s="63"/>
      <c r="AV4451" s="63"/>
      <c r="AW4451" s="63"/>
      <c r="AX4451" s="63"/>
      <c r="AY4451" s="63"/>
      <c r="AZ4451" s="63"/>
      <c r="BA4451" s="63"/>
      <c r="BB4451" s="63"/>
      <c r="BC4451" s="63"/>
      <c r="BD4451" s="63"/>
      <c r="BE4451" s="63"/>
      <c r="BF4451" s="63"/>
      <c r="BG4451" s="63"/>
      <c r="BH4451" s="63"/>
      <c r="BI4451" s="63"/>
      <c r="BJ4451" s="63"/>
      <c r="BK4451" s="63"/>
      <c r="BL4451" s="63"/>
      <c r="BM4451" s="63"/>
      <c r="BN4451" s="63"/>
      <c r="BO4451" s="63"/>
      <c r="BP4451" s="63"/>
      <c r="BQ4451" s="63"/>
      <c r="BR4451" s="63"/>
      <c r="BS4451" s="63"/>
      <c r="BT4451" s="63"/>
      <c r="BU4451" s="63"/>
      <c r="BV4451" s="63"/>
      <c r="BW4451" s="63"/>
      <c r="BX4451" s="63"/>
      <c r="BY4451" s="63"/>
      <c r="BZ4451" s="63"/>
      <c r="CA4451" s="63"/>
      <c r="CB4451" s="63"/>
      <c r="CC4451" s="63"/>
      <c r="CD4451" s="63"/>
      <c r="CE4451" s="63"/>
      <c r="CF4451" s="63"/>
      <c r="CG4451" s="63"/>
      <c r="CH4451" s="63"/>
      <c r="CI4451" s="63"/>
      <c r="CJ4451" s="63"/>
      <c r="CK4451" s="63"/>
      <c r="CL4451" s="63"/>
      <c r="CM4451" s="63"/>
      <c r="CN4451" s="63"/>
      <c r="CO4451" s="63"/>
      <c r="CP4451" s="63"/>
      <c r="CR4451" s="227"/>
      <c r="CS4451" s="74"/>
    </row>
    <row r="4452" spans="1:97" s="72" customFormat="1" ht="75.75" customHeight="1">
      <c r="A4452" s="63"/>
      <c r="B4452" s="63"/>
      <c r="C4452" s="63"/>
      <c r="D4452" s="63"/>
      <c r="E4452" s="63"/>
      <c r="F4452" s="63"/>
      <c r="G4452" s="63"/>
      <c r="H4452" s="63"/>
      <c r="I4452" s="63"/>
      <c r="J4452" s="63"/>
      <c r="K4452" s="63"/>
      <c r="L4452" s="63"/>
      <c r="M4452" s="63"/>
      <c r="N4452" s="63"/>
      <c r="O4452" s="63"/>
      <c r="P4452" s="63"/>
      <c r="Q4452" s="63"/>
      <c r="R4452" s="63"/>
      <c r="S4452" s="63"/>
      <c r="T4452" s="63"/>
      <c r="U4452" s="63"/>
      <c r="V4452" s="63"/>
      <c r="W4452" s="63"/>
      <c r="X4452" s="63"/>
      <c r="Y4452" s="63"/>
      <c r="Z4452" s="63"/>
      <c r="AA4452" s="63"/>
      <c r="AB4452" s="63"/>
      <c r="AC4452" s="63"/>
      <c r="AD4452" s="63"/>
      <c r="AE4452" s="63"/>
      <c r="AF4452" s="63"/>
      <c r="AG4452" s="63"/>
      <c r="AH4452" s="63"/>
      <c r="AI4452" s="63"/>
      <c r="AJ4452" s="63"/>
      <c r="AK4452" s="63"/>
      <c r="AL4452" s="63"/>
      <c r="AM4452" s="63"/>
      <c r="AN4452" s="63"/>
      <c r="AO4452" s="63"/>
      <c r="AP4452" s="63"/>
      <c r="AQ4452" s="63"/>
      <c r="AR4452" s="63"/>
      <c r="AS4452" s="63"/>
      <c r="AT4452" s="63"/>
      <c r="AU4452" s="63"/>
      <c r="AV4452" s="63"/>
      <c r="AW4452" s="63"/>
      <c r="AX4452" s="63"/>
      <c r="AY4452" s="63"/>
      <c r="AZ4452" s="63"/>
      <c r="BA4452" s="63"/>
      <c r="BB4452" s="63"/>
      <c r="BC4452" s="63"/>
      <c r="BD4452" s="63"/>
      <c r="BE4452" s="63"/>
      <c r="BF4452" s="63"/>
      <c r="BG4452" s="63"/>
      <c r="BH4452" s="63"/>
      <c r="BI4452" s="63"/>
      <c r="BJ4452" s="63"/>
      <c r="BK4452" s="63"/>
      <c r="BL4452" s="63"/>
      <c r="BM4452" s="63"/>
      <c r="BN4452" s="63"/>
      <c r="BO4452" s="63"/>
      <c r="BP4452" s="63"/>
      <c r="BQ4452" s="63"/>
      <c r="BR4452" s="63"/>
      <c r="BS4452" s="63"/>
      <c r="BT4452" s="63"/>
      <c r="BU4452" s="63"/>
      <c r="BV4452" s="63"/>
      <c r="BW4452" s="63"/>
      <c r="BX4452" s="63"/>
      <c r="BY4452" s="63"/>
      <c r="BZ4452" s="63"/>
      <c r="CA4452" s="63"/>
      <c r="CB4452" s="63"/>
      <c r="CC4452" s="63"/>
      <c r="CD4452" s="63"/>
      <c r="CE4452" s="63"/>
      <c r="CF4452" s="63"/>
      <c r="CG4452" s="63"/>
      <c r="CH4452" s="63"/>
      <c r="CI4452" s="63"/>
      <c r="CJ4452" s="63"/>
      <c r="CK4452" s="63"/>
      <c r="CL4452" s="63"/>
      <c r="CM4452" s="63"/>
      <c r="CN4452" s="63"/>
      <c r="CO4452" s="63"/>
      <c r="CP4452" s="63"/>
      <c r="CR4452" s="227"/>
      <c r="CS4452" s="74"/>
    </row>
    <row r="4453" spans="1:97" s="72" customFormat="1" ht="75.75" customHeight="1">
      <c r="A4453" s="63"/>
      <c r="B4453" s="63"/>
      <c r="C4453" s="63"/>
      <c r="D4453" s="63"/>
      <c r="E4453" s="63"/>
      <c r="F4453" s="63"/>
      <c r="G4453" s="63"/>
      <c r="H4453" s="63"/>
      <c r="I4453" s="63"/>
      <c r="J4453" s="63"/>
      <c r="K4453" s="63"/>
      <c r="L4453" s="63"/>
      <c r="M4453" s="63"/>
      <c r="N4453" s="63"/>
      <c r="O4453" s="63"/>
      <c r="P4453" s="63"/>
      <c r="Q4453" s="63"/>
      <c r="R4453" s="63"/>
      <c r="S4453" s="63"/>
      <c r="T4453" s="63"/>
      <c r="U4453" s="63"/>
      <c r="V4453" s="63"/>
      <c r="W4453" s="63"/>
      <c r="X4453" s="63"/>
      <c r="Y4453" s="63"/>
      <c r="Z4453" s="63"/>
      <c r="AA4453" s="63"/>
      <c r="AB4453" s="63"/>
      <c r="AC4453" s="63"/>
      <c r="AD4453" s="63"/>
      <c r="AE4453" s="63"/>
      <c r="AF4453" s="63"/>
      <c r="AG4453" s="63"/>
      <c r="AH4453" s="63"/>
      <c r="AI4453" s="63"/>
      <c r="AJ4453" s="63"/>
      <c r="AK4453" s="63"/>
      <c r="AL4453" s="63"/>
      <c r="AM4453" s="63"/>
      <c r="AN4453" s="63"/>
      <c r="AO4453" s="63"/>
      <c r="AP4453" s="63"/>
      <c r="AQ4453" s="63"/>
      <c r="AR4453" s="63"/>
      <c r="AS4453" s="63"/>
      <c r="AT4453" s="63"/>
      <c r="AU4453" s="63"/>
      <c r="AV4453" s="63"/>
      <c r="AW4453" s="63"/>
      <c r="AX4453" s="63"/>
      <c r="AY4453" s="63"/>
      <c r="AZ4453" s="63"/>
      <c r="BA4453" s="63"/>
      <c r="BB4453" s="63"/>
      <c r="BC4453" s="63"/>
      <c r="BD4453" s="63"/>
      <c r="BE4453" s="63"/>
      <c r="BF4453" s="63"/>
      <c r="BG4453" s="63"/>
      <c r="BH4453" s="63"/>
      <c r="BI4453" s="63"/>
      <c r="BJ4453" s="63"/>
      <c r="BK4453" s="63"/>
      <c r="BL4453" s="63"/>
      <c r="BM4453" s="63"/>
      <c r="BN4453" s="63"/>
      <c r="BO4453" s="63"/>
      <c r="BP4453" s="63"/>
      <c r="BQ4453" s="63"/>
      <c r="BR4453" s="63"/>
      <c r="BS4453" s="63"/>
      <c r="BT4453" s="63"/>
      <c r="BU4453" s="63"/>
      <c r="BV4453" s="63"/>
      <c r="BW4453" s="63"/>
      <c r="BX4453" s="63"/>
      <c r="BY4453" s="63"/>
      <c r="BZ4453" s="63"/>
      <c r="CA4453" s="63"/>
      <c r="CB4453" s="63"/>
      <c r="CC4453" s="63"/>
      <c r="CD4453" s="63"/>
      <c r="CE4453" s="63"/>
      <c r="CF4453" s="63"/>
      <c r="CG4453" s="63"/>
      <c r="CH4453" s="63"/>
      <c r="CI4453" s="63"/>
      <c r="CJ4453" s="63"/>
      <c r="CK4453" s="63"/>
      <c r="CL4453" s="63"/>
      <c r="CM4453" s="63"/>
      <c r="CN4453" s="63"/>
      <c r="CO4453" s="63"/>
      <c r="CP4453" s="63"/>
      <c r="CR4453" s="227"/>
      <c r="CS4453" s="74"/>
    </row>
    <row r="4454" spans="1:97" s="72" customFormat="1" ht="75.75" customHeight="1">
      <c r="A4454" s="63"/>
      <c r="B4454" s="63"/>
      <c r="C4454" s="63"/>
      <c r="D4454" s="63"/>
      <c r="E4454" s="63"/>
      <c r="F4454" s="63"/>
      <c r="G4454" s="63"/>
      <c r="H4454" s="63"/>
      <c r="I4454" s="63"/>
      <c r="J4454" s="63"/>
      <c r="K4454" s="63"/>
      <c r="L4454" s="63"/>
      <c r="M4454" s="63"/>
      <c r="N4454" s="63"/>
      <c r="O4454" s="63"/>
      <c r="P4454" s="63"/>
      <c r="Q4454" s="63"/>
      <c r="R4454" s="63"/>
      <c r="S4454" s="63"/>
      <c r="T4454" s="63"/>
      <c r="U4454" s="63"/>
      <c r="V4454" s="63"/>
      <c r="W4454" s="63"/>
      <c r="X4454" s="63"/>
      <c r="Y4454" s="63"/>
      <c r="Z4454" s="63"/>
      <c r="AA4454" s="63"/>
      <c r="AB4454" s="63"/>
      <c r="AC4454" s="63"/>
      <c r="AD4454" s="63"/>
      <c r="AE4454" s="63"/>
      <c r="AF4454" s="63"/>
      <c r="AG4454" s="63"/>
      <c r="AH4454" s="63"/>
      <c r="AI4454" s="63"/>
      <c r="AJ4454" s="63"/>
      <c r="AK4454" s="63"/>
      <c r="AL4454" s="63"/>
      <c r="AM4454" s="63"/>
      <c r="AN4454" s="63"/>
      <c r="AO4454" s="63"/>
      <c r="AP4454" s="63"/>
      <c r="AQ4454" s="63"/>
      <c r="AR4454" s="63"/>
      <c r="AS4454" s="63"/>
      <c r="AT4454" s="63"/>
      <c r="AU4454" s="63"/>
      <c r="AV4454" s="63"/>
      <c r="AW4454" s="63"/>
      <c r="AX4454" s="63"/>
      <c r="AY4454" s="63"/>
      <c r="AZ4454" s="63"/>
      <c r="BA4454" s="63"/>
      <c r="BB4454" s="63"/>
      <c r="BC4454" s="63"/>
      <c r="BD4454" s="63"/>
      <c r="BE4454" s="63"/>
      <c r="BF4454" s="63"/>
      <c r="BG4454" s="63"/>
      <c r="BH4454" s="63"/>
      <c r="BI4454" s="63"/>
      <c r="BJ4454" s="63"/>
      <c r="BK4454" s="63"/>
      <c r="BL4454" s="63"/>
      <c r="BM4454" s="63"/>
      <c r="BN4454" s="63"/>
      <c r="BO4454" s="63"/>
      <c r="BP4454" s="63"/>
      <c r="BQ4454" s="63"/>
      <c r="BR4454" s="63"/>
      <c r="BS4454" s="63"/>
      <c r="BT4454" s="63"/>
      <c r="BU4454" s="63"/>
      <c r="BV4454" s="63"/>
      <c r="BW4454" s="63"/>
      <c r="BX4454" s="63"/>
      <c r="BY4454" s="63"/>
      <c r="BZ4454" s="63"/>
      <c r="CA4454" s="63"/>
      <c r="CB4454" s="63"/>
      <c r="CC4454" s="63"/>
      <c r="CD4454" s="63"/>
      <c r="CE4454" s="63"/>
      <c r="CF4454" s="63"/>
      <c r="CG4454" s="63"/>
      <c r="CH4454" s="63"/>
      <c r="CI4454" s="63"/>
      <c r="CJ4454" s="63"/>
      <c r="CK4454" s="63"/>
      <c r="CL4454" s="63"/>
      <c r="CM4454" s="63"/>
      <c r="CN4454" s="63"/>
      <c r="CO4454" s="63"/>
      <c r="CP4454" s="63"/>
      <c r="CR4454" s="227"/>
      <c r="CS4454" s="74"/>
    </row>
    <row r="4455" spans="1:97" s="72" customFormat="1" ht="75.75" customHeight="1">
      <c r="A4455" s="63"/>
      <c r="B4455" s="63"/>
      <c r="C4455" s="63"/>
      <c r="D4455" s="63"/>
      <c r="E4455" s="63"/>
      <c r="F4455" s="63"/>
      <c r="G4455" s="63"/>
      <c r="H4455" s="63"/>
      <c r="I4455" s="63"/>
      <c r="J4455" s="63"/>
      <c r="K4455" s="63"/>
      <c r="L4455" s="63"/>
      <c r="M4455" s="63"/>
      <c r="N4455" s="63"/>
      <c r="O4455" s="63"/>
      <c r="P4455" s="63"/>
      <c r="Q4455" s="63"/>
      <c r="R4455" s="63"/>
      <c r="S4455" s="63"/>
      <c r="T4455" s="63"/>
      <c r="U4455" s="63"/>
      <c r="V4455" s="63"/>
      <c r="W4455" s="63"/>
      <c r="X4455" s="63"/>
      <c r="Y4455" s="63"/>
      <c r="Z4455" s="63"/>
      <c r="AA4455" s="63"/>
      <c r="AB4455" s="63"/>
      <c r="AC4455" s="63"/>
      <c r="AD4455" s="63"/>
      <c r="AE4455" s="63"/>
      <c r="AF4455" s="63"/>
      <c r="AG4455" s="63"/>
      <c r="AH4455" s="63"/>
      <c r="AI4455" s="63"/>
      <c r="AJ4455" s="63"/>
      <c r="AK4455" s="63"/>
      <c r="AL4455" s="63"/>
      <c r="AM4455" s="63"/>
      <c r="AN4455" s="63"/>
      <c r="AO4455" s="63"/>
      <c r="AP4455" s="63"/>
      <c r="AQ4455" s="63"/>
      <c r="AR4455" s="63"/>
      <c r="AS4455" s="63"/>
      <c r="AT4455" s="63"/>
      <c r="AU4455" s="63"/>
      <c r="AV4455" s="63"/>
      <c r="AW4455" s="63"/>
      <c r="AX4455" s="63"/>
      <c r="AY4455" s="63"/>
      <c r="AZ4455" s="63"/>
      <c r="BA4455" s="63"/>
      <c r="BB4455" s="63"/>
      <c r="BC4455" s="63"/>
      <c r="BD4455" s="63"/>
      <c r="BE4455" s="63"/>
      <c r="BF4455" s="63"/>
      <c r="BG4455" s="63"/>
      <c r="BH4455" s="63"/>
      <c r="BI4455" s="63"/>
      <c r="BJ4455" s="63"/>
      <c r="BK4455" s="63"/>
      <c r="BL4455" s="63"/>
      <c r="BM4455" s="63"/>
      <c r="BN4455" s="63"/>
      <c r="BO4455" s="63"/>
      <c r="BP4455" s="63"/>
      <c r="BQ4455" s="63"/>
      <c r="BR4455" s="63"/>
      <c r="BS4455" s="63"/>
      <c r="BT4455" s="63"/>
      <c r="BU4455" s="63"/>
      <c r="BV4455" s="63"/>
      <c r="BW4455" s="63"/>
      <c r="BX4455" s="63"/>
      <c r="BY4455" s="63"/>
      <c r="BZ4455" s="63"/>
      <c r="CA4455" s="63"/>
      <c r="CB4455" s="63"/>
      <c r="CC4455" s="63"/>
      <c r="CD4455" s="63"/>
      <c r="CE4455" s="63"/>
      <c r="CF4455" s="63"/>
      <c r="CG4455" s="63"/>
      <c r="CH4455" s="63"/>
      <c r="CI4455" s="63"/>
      <c r="CJ4455" s="63"/>
      <c r="CK4455" s="63"/>
      <c r="CL4455" s="63"/>
      <c r="CM4455" s="63"/>
      <c r="CN4455" s="63"/>
      <c r="CO4455" s="63"/>
      <c r="CP4455" s="63"/>
      <c r="CR4455" s="227"/>
      <c r="CS4455" s="74"/>
    </row>
    <row r="4456" spans="1:97" s="72" customFormat="1" ht="75.75" customHeight="1">
      <c r="A4456" s="63"/>
      <c r="B4456" s="63"/>
      <c r="C4456" s="63"/>
      <c r="D4456" s="63"/>
      <c r="E4456" s="63"/>
      <c r="F4456" s="63"/>
      <c r="G4456" s="63"/>
      <c r="H4456" s="63"/>
      <c r="I4456" s="63"/>
      <c r="J4456" s="63"/>
      <c r="K4456" s="63"/>
      <c r="L4456" s="63"/>
      <c r="M4456" s="63"/>
      <c r="N4456" s="63"/>
      <c r="O4456" s="63"/>
      <c r="P4456" s="63"/>
      <c r="Q4456" s="63"/>
      <c r="R4456" s="63"/>
      <c r="S4456" s="63"/>
      <c r="T4456" s="63"/>
      <c r="U4456" s="63"/>
      <c r="V4456" s="63"/>
      <c r="W4456" s="63"/>
      <c r="X4456" s="63"/>
      <c r="Y4456" s="63"/>
      <c r="Z4456" s="63"/>
      <c r="AA4456" s="63"/>
      <c r="AB4456" s="63"/>
      <c r="AC4456" s="63"/>
      <c r="AD4456" s="63"/>
      <c r="AE4456" s="63"/>
      <c r="AF4456" s="63"/>
      <c r="AG4456" s="63"/>
      <c r="AH4456" s="63"/>
      <c r="AI4456" s="63"/>
      <c r="AJ4456" s="63"/>
      <c r="AK4456" s="63"/>
      <c r="AL4456" s="63"/>
      <c r="AM4456" s="63"/>
      <c r="AN4456" s="63"/>
      <c r="AO4456" s="63"/>
      <c r="AP4456" s="63"/>
      <c r="AQ4456" s="63"/>
      <c r="AR4456" s="63"/>
      <c r="AS4456" s="63"/>
      <c r="AT4456" s="63"/>
      <c r="AU4456" s="63"/>
      <c r="AV4456" s="63"/>
      <c r="AW4456" s="63"/>
      <c r="AX4456" s="63"/>
      <c r="AY4456" s="63"/>
      <c r="AZ4456" s="63"/>
      <c r="BA4456" s="63"/>
      <c r="BB4456" s="63"/>
      <c r="BC4456" s="63"/>
      <c r="BD4456" s="63"/>
      <c r="BE4456" s="63"/>
      <c r="BF4456" s="63"/>
      <c r="BG4456" s="63"/>
      <c r="BH4456" s="63"/>
      <c r="BI4456" s="63"/>
      <c r="BJ4456" s="63"/>
      <c r="BK4456" s="63"/>
      <c r="BL4456" s="63"/>
      <c r="BM4456" s="63"/>
      <c r="BN4456" s="63"/>
      <c r="BO4456" s="63"/>
      <c r="BP4456" s="63"/>
      <c r="BQ4456" s="63"/>
      <c r="BR4456" s="63"/>
      <c r="BS4456" s="63"/>
      <c r="BT4456" s="63"/>
      <c r="BU4456" s="63"/>
      <c r="BV4456" s="63"/>
      <c r="BW4456" s="63"/>
      <c r="BX4456" s="63"/>
      <c r="BY4456" s="63"/>
      <c r="BZ4456" s="63"/>
      <c r="CA4456" s="63"/>
      <c r="CB4456" s="63"/>
      <c r="CC4456" s="63"/>
      <c r="CD4456" s="63"/>
      <c r="CE4456" s="63"/>
      <c r="CF4456" s="63"/>
      <c r="CG4456" s="63"/>
      <c r="CH4456" s="63"/>
      <c r="CI4456" s="63"/>
      <c r="CJ4456" s="63"/>
      <c r="CK4456" s="63"/>
      <c r="CL4456" s="63"/>
      <c r="CM4456" s="63"/>
      <c r="CN4456" s="63"/>
      <c r="CO4456" s="63"/>
      <c r="CP4456" s="63"/>
      <c r="CR4456" s="227"/>
      <c r="CS4456" s="74"/>
    </row>
    <row r="4457" spans="1:97" s="72" customFormat="1" ht="75.75" customHeight="1">
      <c r="A4457" s="63"/>
      <c r="B4457" s="63"/>
      <c r="C4457" s="63"/>
      <c r="D4457" s="63"/>
      <c r="E4457" s="63"/>
      <c r="F4457" s="63"/>
      <c r="G4457" s="63"/>
      <c r="H4457" s="63"/>
      <c r="I4457" s="63"/>
      <c r="J4457" s="63"/>
      <c r="K4457" s="63"/>
      <c r="L4457" s="63"/>
      <c r="M4457" s="63"/>
      <c r="N4457" s="63"/>
      <c r="O4457" s="63"/>
      <c r="P4457" s="63"/>
      <c r="Q4457" s="63"/>
      <c r="R4457" s="63"/>
      <c r="S4457" s="63"/>
      <c r="T4457" s="63"/>
      <c r="U4457" s="63"/>
      <c r="V4457" s="63"/>
      <c r="W4457" s="63"/>
      <c r="X4457" s="63"/>
      <c r="Y4457" s="63"/>
      <c r="Z4457" s="63"/>
      <c r="AA4457" s="63"/>
      <c r="AB4457" s="63"/>
      <c r="AC4457" s="63"/>
      <c r="AD4457" s="63"/>
      <c r="AE4457" s="63"/>
      <c r="AF4457" s="63"/>
      <c r="AG4457" s="63"/>
      <c r="AH4457" s="63"/>
      <c r="AI4457" s="63"/>
      <c r="AJ4457" s="63"/>
      <c r="AK4457" s="63"/>
      <c r="AL4457" s="63"/>
      <c r="AM4457" s="63"/>
      <c r="AN4457" s="63"/>
      <c r="AO4457" s="63"/>
      <c r="AP4457" s="63"/>
      <c r="AQ4457" s="63"/>
      <c r="AR4457" s="63"/>
      <c r="AS4457" s="63"/>
      <c r="AT4457" s="63"/>
      <c r="AU4457" s="63"/>
      <c r="AV4457" s="63"/>
      <c r="AW4457" s="63"/>
      <c r="AX4457" s="63"/>
      <c r="AY4457" s="63"/>
      <c r="AZ4457" s="63"/>
      <c r="BA4457" s="63"/>
      <c r="BB4457" s="63"/>
      <c r="BC4457" s="63"/>
      <c r="BD4457" s="63"/>
      <c r="BE4457" s="63"/>
      <c r="BF4457" s="63"/>
      <c r="BG4457" s="63"/>
      <c r="BH4457" s="63"/>
      <c r="BI4457" s="63"/>
      <c r="BJ4457" s="63"/>
      <c r="BK4457" s="63"/>
      <c r="BL4457" s="63"/>
      <c r="BM4457" s="63"/>
      <c r="BN4457" s="63"/>
      <c r="BO4457" s="63"/>
      <c r="BP4457" s="63"/>
      <c r="BQ4457" s="63"/>
      <c r="BR4457" s="63"/>
      <c r="BS4457" s="63"/>
      <c r="BT4457" s="63"/>
      <c r="BU4457" s="63"/>
      <c r="BV4457" s="63"/>
      <c r="BW4457" s="63"/>
      <c r="BX4457" s="63"/>
      <c r="BY4457" s="63"/>
      <c r="BZ4457" s="63"/>
      <c r="CA4457" s="63"/>
      <c r="CB4457" s="63"/>
      <c r="CC4457" s="63"/>
      <c r="CD4457" s="63"/>
      <c r="CE4457" s="63"/>
      <c r="CF4457" s="63"/>
      <c r="CG4457" s="63"/>
      <c r="CH4457" s="63"/>
      <c r="CI4457" s="63"/>
      <c r="CJ4457" s="63"/>
      <c r="CK4457" s="63"/>
      <c r="CL4457" s="63"/>
      <c r="CM4457" s="63"/>
      <c r="CN4457" s="63"/>
      <c r="CO4457" s="63"/>
      <c r="CP4457" s="63"/>
      <c r="CR4457" s="227"/>
      <c r="CS4457" s="74"/>
    </row>
    <row r="4458" spans="1:97" s="72" customFormat="1" ht="75.75" customHeight="1">
      <c r="A4458" s="63"/>
      <c r="B4458" s="63"/>
      <c r="C4458" s="63"/>
      <c r="D4458" s="63"/>
      <c r="E4458" s="63"/>
      <c r="F4458" s="63"/>
      <c r="G4458" s="63"/>
      <c r="H4458" s="63"/>
      <c r="I4458" s="63"/>
      <c r="J4458" s="63"/>
      <c r="K4458" s="63"/>
      <c r="L4458" s="63"/>
      <c r="M4458" s="63"/>
      <c r="N4458" s="63"/>
      <c r="O4458" s="63"/>
      <c r="P4458" s="63"/>
      <c r="Q4458" s="63"/>
      <c r="R4458" s="63"/>
      <c r="S4458" s="63"/>
      <c r="T4458" s="63"/>
      <c r="U4458" s="63"/>
      <c r="V4458" s="63"/>
      <c r="W4458" s="63"/>
      <c r="X4458" s="63"/>
      <c r="Y4458" s="63"/>
      <c r="Z4458" s="63"/>
      <c r="AA4458" s="63"/>
      <c r="AB4458" s="63"/>
      <c r="AC4458" s="63"/>
      <c r="AD4458" s="63"/>
      <c r="AE4458" s="63"/>
      <c r="AF4458" s="63"/>
      <c r="AG4458" s="63"/>
      <c r="AH4458" s="63"/>
      <c r="AI4458" s="63"/>
      <c r="AJ4458" s="63"/>
      <c r="AK4458" s="63"/>
      <c r="AL4458" s="63"/>
      <c r="AM4458" s="63"/>
      <c r="AN4458" s="63"/>
      <c r="AO4458" s="63"/>
      <c r="AP4458" s="63"/>
      <c r="AQ4458" s="63"/>
      <c r="AR4458" s="63"/>
      <c r="AS4458" s="63"/>
      <c r="AT4458" s="63"/>
      <c r="AU4458" s="63"/>
      <c r="AV4458" s="63"/>
      <c r="AW4458" s="63"/>
      <c r="AX4458" s="63"/>
      <c r="AY4458" s="63"/>
      <c r="AZ4458" s="63"/>
      <c r="BA4458" s="63"/>
      <c r="BB4458" s="63"/>
      <c r="BC4458" s="63"/>
      <c r="BD4458" s="63"/>
      <c r="BE4458" s="63"/>
      <c r="BF4458" s="63"/>
      <c r="BG4458" s="63"/>
      <c r="BH4458" s="63"/>
      <c r="BI4458" s="63"/>
      <c r="BJ4458" s="63"/>
      <c r="BK4458" s="63"/>
      <c r="BL4458" s="63"/>
      <c r="BM4458" s="63"/>
      <c r="BN4458" s="63"/>
      <c r="BO4458" s="63"/>
      <c r="BP4458" s="63"/>
      <c r="BQ4458" s="63"/>
      <c r="BR4458" s="63"/>
      <c r="BS4458" s="63"/>
      <c r="BT4458" s="63"/>
      <c r="BU4458" s="63"/>
      <c r="BV4458" s="63"/>
      <c r="BW4458" s="63"/>
      <c r="BX4458" s="63"/>
      <c r="BY4458" s="63"/>
      <c r="BZ4458" s="63"/>
      <c r="CA4458" s="63"/>
      <c r="CB4458" s="63"/>
      <c r="CC4458" s="63"/>
      <c r="CD4458" s="63"/>
      <c r="CE4458" s="63"/>
      <c r="CF4458" s="63"/>
      <c r="CG4458" s="63"/>
      <c r="CH4458" s="63"/>
      <c r="CI4458" s="63"/>
      <c r="CJ4458" s="63"/>
      <c r="CK4458" s="63"/>
      <c r="CL4458" s="63"/>
      <c r="CM4458" s="63"/>
      <c r="CN4458" s="63"/>
      <c r="CO4458" s="63"/>
      <c r="CP4458" s="63"/>
      <c r="CR4458" s="227"/>
      <c r="CS4458" s="74"/>
    </row>
    <row r="4459" spans="1:97" s="72" customFormat="1" ht="75.75" customHeight="1">
      <c r="A4459" s="63"/>
      <c r="B4459" s="63"/>
      <c r="C4459" s="63"/>
      <c r="D4459" s="63"/>
      <c r="E4459" s="63"/>
      <c r="F4459" s="63"/>
      <c r="G4459" s="63"/>
      <c r="H4459" s="63"/>
      <c r="I4459" s="63"/>
      <c r="J4459" s="63"/>
      <c r="K4459" s="63"/>
      <c r="L4459" s="63"/>
      <c r="M4459" s="63"/>
      <c r="N4459" s="63"/>
      <c r="O4459" s="63"/>
      <c r="P4459" s="63"/>
      <c r="Q4459" s="63"/>
      <c r="R4459" s="63"/>
      <c r="S4459" s="63"/>
      <c r="T4459" s="63"/>
      <c r="U4459" s="63"/>
      <c r="V4459" s="63"/>
      <c r="W4459" s="63"/>
      <c r="X4459" s="63"/>
      <c r="Y4459" s="63"/>
      <c r="Z4459" s="63"/>
      <c r="AA4459" s="63"/>
      <c r="AB4459" s="63"/>
      <c r="AC4459" s="63"/>
      <c r="AD4459" s="63"/>
      <c r="AE4459" s="63"/>
      <c r="AF4459" s="63"/>
      <c r="AG4459" s="63"/>
      <c r="AH4459" s="63"/>
      <c r="AI4459" s="63"/>
      <c r="AJ4459" s="63"/>
      <c r="AK4459" s="63"/>
      <c r="AL4459" s="63"/>
      <c r="AM4459" s="63"/>
      <c r="AN4459" s="63"/>
      <c r="AO4459" s="63"/>
      <c r="AP4459" s="63"/>
      <c r="AQ4459" s="63"/>
      <c r="AR4459" s="63"/>
      <c r="AS4459" s="63"/>
      <c r="AT4459" s="63"/>
      <c r="AU4459" s="63"/>
      <c r="AV4459" s="63"/>
      <c r="AW4459" s="63"/>
      <c r="AX4459" s="63"/>
      <c r="AY4459" s="63"/>
      <c r="AZ4459" s="63"/>
      <c r="BA4459" s="63"/>
      <c r="BB4459" s="63"/>
      <c r="BC4459" s="63"/>
      <c r="BD4459" s="63"/>
      <c r="BE4459" s="63"/>
      <c r="BF4459" s="63"/>
      <c r="BG4459" s="63"/>
      <c r="BH4459" s="63"/>
      <c r="BI4459" s="63"/>
      <c r="BJ4459" s="63"/>
      <c r="BK4459" s="63"/>
      <c r="BL4459" s="63"/>
      <c r="BM4459" s="63"/>
      <c r="BN4459" s="63"/>
      <c r="BO4459" s="63"/>
      <c r="BP4459" s="63"/>
      <c r="BQ4459" s="63"/>
      <c r="BR4459" s="63"/>
      <c r="BS4459" s="63"/>
      <c r="BT4459" s="63"/>
      <c r="BU4459" s="63"/>
      <c r="BV4459" s="63"/>
      <c r="BW4459" s="63"/>
      <c r="BX4459" s="63"/>
      <c r="BY4459" s="63"/>
      <c r="BZ4459" s="63"/>
      <c r="CA4459" s="63"/>
      <c r="CB4459" s="63"/>
      <c r="CC4459" s="63"/>
      <c r="CD4459" s="63"/>
      <c r="CE4459" s="63"/>
      <c r="CF4459" s="63"/>
      <c r="CG4459" s="63"/>
      <c r="CH4459" s="63"/>
      <c r="CI4459" s="63"/>
      <c r="CJ4459" s="63"/>
      <c r="CK4459" s="63"/>
      <c r="CL4459" s="63"/>
      <c r="CM4459" s="63"/>
      <c r="CN4459" s="63"/>
      <c r="CO4459" s="63"/>
      <c r="CP4459" s="63"/>
      <c r="CR4459" s="227"/>
      <c r="CS4459" s="74"/>
    </row>
    <row r="4460" spans="1:97" s="72" customFormat="1" ht="75.75" customHeight="1">
      <c r="A4460" s="63"/>
      <c r="B4460" s="63"/>
      <c r="C4460" s="63"/>
      <c r="D4460" s="63"/>
      <c r="E4460" s="63"/>
      <c r="F4460" s="63"/>
      <c r="G4460" s="63"/>
      <c r="H4460" s="63"/>
      <c r="I4460" s="63"/>
      <c r="J4460" s="63"/>
      <c r="K4460" s="63"/>
      <c r="L4460" s="63"/>
      <c r="M4460" s="63"/>
      <c r="N4460" s="63"/>
      <c r="O4460" s="63"/>
      <c r="P4460" s="63"/>
      <c r="Q4460" s="63"/>
      <c r="R4460" s="63"/>
      <c r="S4460" s="63"/>
      <c r="T4460" s="63"/>
      <c r="U4460" s="63"/>
      <c r="V4460" s="63"/>
      <c r="W4460" s="63"/>
      <c r="X4460" s="63"/>
      <c r="Y4460" s="63"/>
      <c r="Z4460" s="63"/>
      <c r="AA4460" s="63"/>
      <c r="AB4460" s="63"/>
      <c r="AC4460" s="63"/>
      <c r="AD4460" s="63"/>
      <c r="AE4460" s="63"/>
      <c r="AF4460" s="63"/>
      <c r="AG4460" s="63"/>
      <c r="AH4460" s="63"/>
      <c r="AI4460" s="63"/>
      <c r="AJ4460" s="63"/>
      <c r="AK4460" s="63"/>
      <c r="AL4460" s="63"/>
      <c r="AM4460" s="63"/>
      <c r="AN4460" s="63"/>
      <c r="AO4460" s="63"/>
      <c r="AP4460" s="63"/>
      <c r="AQ4460" s="63"/>
      <c r="AR4460" s="63"/>
      <c r="AS4460" s="63"/>
      <c r="AT4460" s="63"/>
      <c r="AU4460" s="63"/>
      <c r="AV4460" s="63"/>
      <c r="AW4460" s="63"/>
      <c r="AX4460" s="63"/>
      <c r="AY4460" s="63"/>
      <c r="AZ4460" s="63"/>
      <c r="BA4460" s="63"/>
      <c r="BB4460" s="63"/>
      <c r="BC4460" s="63"/>
      <c r="BD4460" s="63"/>
      <c r="BE4460" s="63"/>
      <c r="BF4460" s="63"/>
      <c r="BG4460" s="63"/>
      <c r="BH4460" s="63"/>
      <c r="BI4460" s="63"/>
      <c r="BJ4460" s="63"/>
      <c r="BK4460" s="63"/>
      <c r="BL4460" s="63"/>
      <c r="BM4460" s="63"/>
      <c r="BN4460" s="63"/>
      <c r="BO4460" s="63"/>
      <c r="BP4460" s="63"/>
      <c r="BQ4460" s="63"/>
      <c r="BR4460" s="63"/>
      <c r="BS4460" s="63"/>
      <c r="BT4460" s="63"/>
      <c r="BU4460" s="63"/>
      <c r="BV4460" s="63"/>
      <c r="BW4460" s="63"/>
      <c r="BX4460" s="63"/>
      <c r="BY4460" s="63"/>
      <c r="BZ4460" s="63"/>
      <c r="CA4460" s="63"/>
      <c r="CB4460" s="63"/>
      <c r="CC4460" s="63"/>
      <c r="CD4460" s="63"/>
      <c r="CE4460" s="63"/>
      <c r="CF4460" s="63"/>
      <c r="CG4460" s="63"/>
      <c r="CH4460" s="63"/>
      <c r="CI4460" s="63"/>
      <c r="CJ4460" s="63"/>
      <c r="CK4460" s="63"/>
      <c r="CL4460" s="63"/>
      <c r="CM4460" s="63"/>
      <c r="CN4460" s="63"/>
      <c r="CO4460" s="63"/>
      <c r="CP4460" s="63"/>
      <c r="CR4460" s="227"/>
      <c r="CS4460" s="74"/>
    </row>
    <row r="4461" spans="1:97" s="72" customFormat="1" ht="75.75" customHeight="1">
      <c r="A4461" s="63"/>
      <c r="B4461" s="63"/>
      <c r="C4461" s="63"/>
      <c r="D4461" s="63"/>
      <c r="E4461" s="63"/>
      <c r="F4461" s="63"/>
      <c r="G4461" s="63"/>
      <c r="H4461" s="63"/>
      <c r="I4461" s="63"/>
      <c r="J4461" s="63"/>
      <c r="K4461" s="63"/>
      <c r="L4461" s="63"/>
      <c r="M4461" s="63"/>
      <c r="N4461" s="63"/>
      <c r="O4461" s="63"/>
      <c r="P4461" s="63"/>
      <c r="Q4461" s="63"/>
      <c r="R4461" s="63"/>
      <c r="S4461" s="63"/>
      <c r="T4461" s="63"/>
      <c r="U4461" s="63"/>
      <c r="V4461" s="63"/>
      <c r="W4461" s="63"/>
      <c r="X4461" s="63"/>
      <c r="Y4461" s="63"/>
      <c r="Z4461" s="63"/>
      <c r="AA4461" s="63"/>
      <c r="AB4461" s="63"/>
      <c r="AC4461" s="63"/>
      <c r="AD4461" s="63"/>
      <c r="AE4461" s="63"/>
      <c r="AF4461" s="63"/>
      <c r="AG4461" s="63"/>
      <c r="AH4461" s="63"/>
      <c r="AI4461" s="63"/>
      <c r="AJ4461" s="63"/>
      <c r="AK4461" s="63"/>
      <c r="AL4461" s="63"/>
      <c r="AM4461" s="63"/>
      <c r="AN4461" s="63"/>
      <c r="AO4461" s="63"/>
      <c r="AP4461" s="63"/>
      <c r="AQ4461" s="63"/>
      <c r="AR4461" s="63"/>
      <c r="AS4461" s="63"/>
      <c r="AT4461" s="63"/>
      <c r="AU4461" s="63"/>
      <c r="AV4461" s="63"/>
      <c r="AW4461" s="63"/>
      <c r="AX4461" s="63"/>
      <c r="AY4461" s="63"/>
      <c r="AZ4461" s="63"/>
      <c r="BA4461" s="63"/>
      <c r="BB4461" s="63"/>
      <c r="BC4461" s="63"/>
      <c r="BD4461" s="63"/>
      <c r="BE4461" s="63"/>
      <c r="BF4461" s="63"/>
      <c r="BG4461" s="63"/>
      <c r="BH4461" s="63"/>
      <c r="BI4461" s="63"/>
      <c r="BJ4461" s="63"/>
      <c r="BK4461" s="63"/>
      <c r="BL4461" s="63"/>
      <c r="BM4461" s="63"/>
      <c r="BN4461" s="63"/>
      <c r="BO4461" s="63"/>
      <c r="BP4461" s="63"/>
      <c r="BQ4461" s="63"/>
      <c r="BR4461" s="63"/>
      <c r="BS4461" s="63"/>
      <c r="BT4461" s="63"/>
      <c r="BU4461" s="63"/>
      <c r="BV4461" s="63"/>
      <c r="BW4461" s="63"/>
      <c r="BX4461" s="63"/>
      <c r="BY4461" s="63"/>
      <c r="BZ4461" s="63"/>
      <c r="CA4461" s="63"/>
      <c r="CB4461" s="63"/>
      <c r="CC4461" s="63"/>
      <c r="CD4461" s="63"/>
      <c r="CE4461" s="63"/>
      <c r="CF4461" s="63"/>
      <c r="CG4461" s="63"/>
      <c r="CH4461" s="63"/>
      <c r="CI4461" s="63"/>
      <c r="CJ4461" s="63"/>
      <c r="CK4461" s="63"/>
      <c r="CL4461" s="63"/>
      <c r="CM4461" s="63"/>
      <c r="CN4461" s="63"/>
      <c r="CO4461" s="63"/>
      <c r="CP4461" s="63"/>
      <c r="CR4461" s="227"/>
      <c r="CS4461" s="74"/>
    </row>
    <row r="4462" spans="1:97" s="72" customFormat="1" ht="75.75" customHeight="1">
      <c r="A4462" s="63"/>
      <c r="B4462" s="63"/>
      <c r="C4462" s="63"/>
      <c r="D4462" s="63"/>
      <c r="E4462" s="63"/>
      <c r="F4462" s="63"/>
      <c r="G4462" s="63"/>
      <c r="H4462" s="63"/>
      <c r="I4462" s="63"/>
      <c r="J4462" s="63"/>
      <c r="K4462" s="63"/>
      <c r="L4462" s="63"/>
      <c r="M4462" s="63"/>
      <c r="N4462" s="63"/>
      <c r="O4462" s="63"/>
      <c r="P4462" s="63"/>
      <c r="Q4462" s="63"/>
      <c r="R4462" s="63"/>
      <c r="S4462" s="63"/>
      <c r="T4462" s="63"/>
      <c r="U4462" s="63"/>
      <c r="V4462" s="63"/>
      <c r="W4462" s="63"/>
      <c r="X4462" s="63"/>
      <c r="Y4462" s="63"/>
      <c r="Z4462" s="63"/>
      <c r="AA4462" s="63"/>
      <c r="AB4462" s="63"/>
      <c r="AC4462" s="63"/>
      <c r="AD4462" s="63"/>
      <c r="AE4462" s="63"/>
      <c r="AF4462" s="63"/>
      <c r="AG4462" s="63"/>
      <c r="AH4462" s="63"/>
      <c r="AI4462" s="63"/>
      <c r="AJ4462" s="63"/>
      <c r="AK4462" s="63"/>
      <c r="AL4462" s="63"/>
      <c r="AM4462" s="63"/>
      <c r="AN4462" s="63"/>
      <c r="AO4462" s="63"/>
      <c r="AP4462" s="63"/>
      <c r="AQ4462" s="63"/>
      <c r="AR4462" s="63"/>
      <c r="AS4462" s="63"/>
      <c r="AT4462" s="63"/>
      <c r="AU4462" s="63"/>
      <c r="AV4462" s="63"/>
      <c r="AW4462" s="63"/>
      <c r="AX4462" s="63"/>
      <c r="AY4462" s="63"/>
      <c r="AZ4462" s="63"/>
      <c r="BA4462" s="63"/>
      <c r="BB4462" s="63"/>
      <c r="BC4462" s="63"/>
      <c r="BD4462" s="63"/>
      <c r="BE4462" s="63"/>
      <c r="BF4462" s="63"/>
      <c r="BG4462" s="63"/>
      <c r="BH4462" s="63"/>
      <c r="BI4462" s="63"/>
      <c r="BJ4462" s="63"/>
      <c r="BK4462" s="63"/>
      <c r="BL4462" s="63"/>
      <c r="BM4462" s="63"/>
      <c r="BN4462" s="63"/>
      <c r="BO4462" s="63"/>
      <c r="BP4462" s="63"/>
      <c r="BQ4462" s="63"/>
      <c r="BR4462" s="63"/>
      <c r="BS4462" s="63"/>
      <c r="BT4462" s="63"/>
      <c r="BU4462" s="63"/>
      <c r="BV4462" s="63"/>
      <c r="BW4462" s="63"/>
      <c r="BX4462" s="63"/>
      <c r="BY4462" s="63"/>
      <c r="BZ4462" s="63"/>
      <c r="CA4462" s="63"/>
      <c r="CB4462" s="63"/>
      <c r="CC4462" s="63"/>
      <c r="CD4462" s="63"/>
      <c r="CE4462" s="63"/>
      <c r="CF4462" s="63"/>
      <c r="CG4462" s="63"/>
      <c r="CH4462" s="63"/>
      <c r="CI4462" s="63"/>
      <c r="CJ4462" s="63"/>
      <c r="CK4462" s="63"/>
      <c r="CL4462" s="63"/>
      <c r="CM4462" s="63"/>
      <c r="CN4462" s="63"/>
      <c r="CO4462" s="63"/>
      <c r="CP4462" s="63"/>
      <c r="CR4462" s="227"/>
      <c r="CS4462" s="74"/>
    </row>
    <row r="4463" spans="1:97" s="72" customFormat="1" ht="75.75" customHeight="1">
      <c r="A4463" s="63"/>
      <c r="B4463" s="63"/>
      <c r="C4463" s="63"/>
      <c r="D4463" s="63"/>
      <c r="E4463" s="63"/>
      <c r="F4463" s="63"/>
      <c r="G4463" s="63"/>
      <c r="H4463" s="63"/>
      <c r="I4463" s="63"/>
      <c r="J4463" s="63"/>
      <c r="K4463" s="63"/>
      <c r="L4463" s="63"/>
      <c r="M4463" s="63"/>
      <c r="N4463" s="63"/>
      <c r="O4463" s="63"/>
      <c r="P4463" s="63"/>
      <c r="Q4463" s="63"/>
      <c r="R4463" s="63"/>
      <c r="S4463" s="63"/>
      <c r="T4463" s="63"/>
      <c r="U4463" s="63"/>
      <c r="V4463" s="63"/>
      <c r="W4463" s="63"/>
      <c r="X4463" s="63"/>
      <c r="Y4463" s="63"/>
      <c r="Z4463" s="63"/>
      <c r="AA4463" s="63"/>
      <c r="AB4463" s="63"/>
      <c r="AC4463" s="63"/>
      <c r="AD4463" s="63"/>
      <c r="AE4463" s="63"/>
      <c r="AF4463" s="63"/>
      <c r="AG4463" s="63"/>
      <c r="AH4463" s="63"/>
      <c r="AI4463" s="63"/>
      <c r="AJ4463" s="63"/>
      <c r="AK4463" s="63"/>
      <c r="AL4463" s="63"/>
      <c r="AM4463" s="63"/>
      <c r="AN4463" s="63"/>
      <c r="AO4463" s="63"/>
      <c r="AP4463" s="63"/>
      <c r="AQ4463" s="63"/>
      <c r="AR4463" s="63"/>
      <c r="AS4463" s="63"/>
      <c r="AT4463" s="63"/>
      <c r="AU4463" s="63"/>
      <c r="AV4463" s="63"/>
      <c r="AW4463" s="63"/>
      <c r="AX4463" s="63"/>
      <c r="AY4463" s="63"/>
      <c r="AZ4463" s="63"/>
      <c r="BA4463" s="63"/>
      <c r="BB4463" s="63"/>
      <c r="BC4463" s="63"/>
      <c r="BD4463" s="63"/>
      <c r="BE4463" s="63"/>
      <c r="BF4463" s="63"/>
      <c r="BG4463" s="63"/>
      <c r="BH4463" s="63"/>
      <c r="BI4463" s="63"/>
      <c r="BJ4463" s="63"/>
      <c r="BK4463" s="63"/>
      <c r="BL4463" s="63"/>
      <c r="BM4463" s="63"/>
      <c r="BN4463" s="63"/>
      <c r="BO4463" s="63"/>
      <c r="BP4463" s="63"/>
      <c r="BQ4463" s="63"/>
      <c r="BR4463" s="63"/>
      <c r="BS4463" s="63"/>
      <c r="BT4463" s="63"/>
      <c r="BU4463" s="63"/>
      <c r="BV4463" s="63"/>
      <c r="BW4463" s="63"/>
      <c r="BX4463" s="63"/>
      <c r="BY4463" s="63"/>
      <c r="BZ4463" s="63"/>
      <c r="CA4463" s="63"/>
      <c r="CB4463" s="63"/>
      <c r="CC4463" s="63"/>
      <c r="CD4463" s="63"/>
      <c r="CE4463" s="63"/>
      <c r="CF4463" s="63"/>
      <c r="CG4463" s="63"/>
      <c r="CH4463" s="63"/>
      <c r="CI4463" s="63"/>
      <c r="CJ4463" s="63"/>
      <c r="CK4463" s="63"/>
      <c r="CL4463" s="63"/>
      <c r="CM4463" s="63"/>
      <c r="CN4463" s="63"/>
      <c r="CO4463" s="63"/>
      <c r="CP4463" s="63"/>
      <c r="CR4463" s="227"/>
      <c r="CS4463" s="74"/>
    </row>
    <row r="4464" spans="1:97" s="72" customFormat="1" ht="75.75" customHeight="1">
      <c r="A4464" s="63"/>
      <c r="B4464" s="63"/>
      <c r="C4464" s="63"/>
      <c r="D4464" s="63"/>
      <c r="E4464" s="63"/>
      <c r="F4464" s="63"/>
      <c r="G4464" s="63"/>
      <c r="H4464" s="63"/>
      <c r="I4464" s="63"/>
      <c r="J4464" s="63"/>
      <c r="K4464" s="63"/>
      <c r="L4464" s="63"/>
      <c r="M4464" s="63"/>
      <c r="N4464" s="63"/>
      <c r="O4464" s="63"/>
      <c r="P4464" s="63"/>
      <c r="Q4464" s="63"/>
      <c r="R4464" s="63"/>
      <c r="S4464" s="63"/>
      <c r="T4464" s="63"/>
      <c r="U4464" s="63"/>
      <c r="V4464" s="63"/>
      <c r="W4464" s="63"/>
      <c r="X4464" s="63"/>
      <c r="Y4464" s="63"/>
      <c r="Z4464" s="63"/>
      <c r="AA4464" s="63"/>
      <c r="AB4464" s="63"/>
      <c r="AC4464" s="63"/>
      <c r="AD4464" s="63"/>
      <c r="AE4464" s="63"/>
      <c r="AF4464" s="63"/>
      <c r="AG4464" s="63"/>
      <c r="AH4464" s="63"/>
      <c r="AI4464" s="63"/>
      <c r="AJ4464" s="63"/>
      <c r="AK4464" s="63"/>
      <c r="AL4464" s="63"/>
      <c r="AM4464" s="63"/>
      <c r="AN4464" s="63"/>
      <c r="AO4464" s="63"/>
      <c r="AP4464" s="63"/>
      <c r="AQ4464" s="63"/>
      <c r="AR4464" s="63"/>
      <c r="AS4464" s="63"/>
      <c r="AT4464" s="63"/>
      <c r="AU4464" s="63"/>
      <c r="AV4464" s="63"/>
      <c r="AW4464" s="63"/>
      <c r="AX4464" s="63"/>
      <c r="AY4464" s="63"/>
      <c r="AZ4464" s="63"/>
      <c r="BA4464" s="63"/>
      <c r="BB4464" s="63"/>
      <c r="BC4464" s="63"/>
      <c r="BD4464" s="63"/>
      <c r="BE4464" s="63"/>
      <c r="BF4464" s="63"/>
      <c r="BG4464" s="63"/>
      <c r="BH4464" s="63"/>
      <c r="BI4464" s="63"/>
      <c r="BJ4464" s="63"/>
      <c r="BK4464" s="63"/>
      <c r="BL4464" s="63"/>
      <c r="BM4464" s="63"/>
      <c r="BN4464" s="63"/>
      <c r="BO4464" s="63"/>
      <c r="BP4464" s="63"/>
      <c r="BQ4464" s="63"/>
      <c r="BR4464" s="63"/>
      <c r="BS4464" s="63"/>
      <c r="BT4464" s="63"/>
      <c r="BU4464" s="63"/>
      <c r="BV4464" s="63"/>
      <c r="BW4464" s="63"/>
      <c r="BX4464" s="63"/>
      <c r="BY4464" s="63"/>
      <c r="BZ4464" s="63"/>
      <c r="CA4464" s="63"/>
      <c r="CB4464" s="63"/>
      <c r="CC4464" s="63"/>
      <c r="CD4464" s="63"/>
      <c r="CE4464" s="63"/>
      <c r="CF4464" s="63"/>
      <c r="CG4464" s="63"/>
      <c r="CH4464" s="63"/>
      <c r="CI4464" s="63"/>
      <c r="CJ4464" s="63"/>
      <c r="CK4464" s="63"/>
      <c r="CL4464" s="63"/>
      <c r="CM4464" s="63"/>
      <c r="CN4464" s="63"/>
      <c r="CO4464" s="63"/>
      <c r="CP4464" s="63"/>
      <c r="CR4464" s="227"/>
      <c r="CS4464" s="74"/>
    </row>
    <row r="4465" spans="1:97" s="72" customFormat="1" ht="75.75" customHeight="1">
      <c r="A4465" s="63"/>
      <c r="B4465" s="63"/>
      <c r="C4465" s="63"/>
      <c r="D4465" s="63"/>
      <c r="E4465" s="63"/>
      <c r="F4465" s="63"/>
      <c r="G4465" s="63"/>
      <c r="H4465" s="63"/>
      <c r="I4465" s="63"/>
      <c r="J4465" s="63"/>
      <c r="K4465" s="63"/>
      <c r="L4465" s="63"/>
      <c r="M4465" s="63"/>
      <c r="N4465" s="63"/>
      <c r="O4465" s="63"/>
      <c r="P4465" s="63"/>
      <c r="Q4465" s="63"/>
      <c r="R4465" s="63"/>
      <c r="S4465" s="63"/>
      <c r="T4465" s="63"/>
      <c r="U4465" s="63"/>
      <c r="V4465" s="63"/>
      <c r="W4465" s="63"/>
      <c r="X4465" s="63"/>
      <c r="Y4465" s="63"/>
      <c r="Z4465" s="63"/>
      <c r="AA4465" s="63"/>
      <c r="AB4465" s="63"/>
      <c r="AC4465" s="63"/>
      <c r="AD4465" s="63"/>
      <c r="AE4465" s="63"/>
      <c r="AF4465" s="63"/>
      <c r="AG4465" s="63"/>
      <c r="AH4465" s="63"/>
      <c r="AI4465" s="63"/>
      <c r="AJ4465" s="63"/>
      <c r="AK4465" s="63"/>
      <c r="AL4465" s="63"/>
      <c r="AM4465" s="63"/>
      <c r="AN4465" s="63"/>
      <c r="AO4465" s="63"/>
      <c r="AP4465" s="63"/>
      <c r="AQ4465" s="63"/>
      <c r="AR4465" s="63"/>
      <c r="AS4465" s="63"/>
      <c r="AT4465" s="63"/>
      <c r="AU4465" s="63"/>
      <c r="AV4465" s="63"/>
      <c r="AW4465" s="63"/>
      <c r="AX4465" s="63"/>
      <c r="AY4465" s="63"/>
      <c r="AZ4465" s="63"/>
      <c r="BA4465" s="63"/>
      <c r="BB4465" s="63"/>
      <c r="BC4465" s="63"/>
      <c r="BD4465" s="63"/>
      <c r="BE4465" s="63"/>
      <c r="BF4465" s="63"/>
      <c r="BG4465" s="63"/>
      <c r="BH4465" s="63"/>
      <c r="BI4465" s="63"/>
      <c r="BJ4465" s="63"/>
      <c r="BK4465" s="63"/>
      <c r="BL4465" s="63"/>
      <c r="BM4465" s="63"/>
      <c r="BN4465" s="63"/>
      <c r="BO4465" s="63"/>
      <c r="BP4465" s="63"/>
      <c r="BQ4465" s="63"/>
      <c r="BR4465" s="63"/>
      <c r="BS4465" s="63"/>
      <c r="BT4465" s="63"/>
      <c r="BU4465" s="63"/>
      <c r="BV4465" s="63"/>
      <c r="BW4465" s="63"/>
      <c r="BX4465" s="63"/>
      <c r="BY4465" s="63"/>
      <c r="BZ4465" s="63"/>
      <c r="CA4465" s="63"/>
      <c r="CB4465" s="63"/>
      <c r="CC4465" s="63"/>
      <c r="CD4465" s="63"/>
      <c r="CE4465" s="63"/>
      <c r="CF4465" s="63"/>
      <c r="CG4465" s="63"/>
      <c r="CH4465" s="63"/>
      <c r="CI4465" s="63"/>
      <c r="CJ4465" s="63"/>
      <c r="CK4465" s="63"/>
      <c r="CL4465" s="63"/>
      <c r="CM4465" s="63"/>
      <c r="CN4465" s="63"/>
      <c r="CO4465" s="63"/>
      <c r="CP4465" s="63"/>
      <c r="CR4465" s="227"/>
      <c r="CS4465" s="74"/>
    </row>
    <row r="4466" spans="1:97" s="72" customFormat="1" ht="75.75" customHeight="1">
      <c r="A4466" s="63"/>
      <c r="B4466" s="63"/>
      <c r="C4466" s="63"/>
      <c r="D4466" s="63"/>
      <c r="E4466" s="63"/>
      <c r="F4466" s="63"/>
      <c r="G4466" s="63"/>
      <c r="H4466" s="63"/>
      <c r="I4466" s="63"/>
      <c r="J4466" s="63"/>
      <c r="K4466" s="63"/>
      <c r="L4466" s="63"/>
      <c r="M4466" s="63"/>
      <c r="N4466" s="63"/>
      <c r="O4466" s="63"/>
      <c r="P4466" s="63"/>
      <c r="Q4466" s="63"/>
      <c r="R4466" s="63"/>
      <c r="S4466" s="63"/>
      <c r="T4466" s="63"/>
      <c r="U4466" s="63"/>
      <c r="V4466" s="63"/>
      <c r="W4466" s="63"/>
      <c r="X4466" s="63"/>
      <c r="Y4466" s="63"/>
      <c r="Z4466" s="63"/>
      <c r="AA4466" s="63"/>
      <c r="AB4466" s="63"/>
      <c r="AC4466" s="63"/>
      <c r="AD4466" s="63"/>
      <c r="AE4466" s="63"/>
      <c r="AF4466" s="63"/>
      <c r="AG4466" s="63"/>
      <c r="AH4466" s="63"/>
      <c r="AI4466" s="63"/>
      <c r="AJ4466" s="63"/>
      <c r="AK4466" s="63"/>
      <c r="AL4466" s="63"/>
      <c r="AM4466" s="63"/>
      <c r="AN4466" s="63"/>
      <c r="AO4466" s="63"/>
      <c r="AP4466" s="63"/>
      <c r="AQ4466" s="63"/>
      <c r="AR4466" s="63"/>
      <c r="AS4466" s="63"/>
      <c r="AT4466" s="63"/>
      <c r="AU4466" s="63"/>
      <c r="AV4466" s="63"/>
      <c r="AW4466" s="63"/>
      <c r="AX4466" s="63"/>
      <c r="AY4466" s="63"/>
      <c r="AZ4466" s="63"/>
      <c r="BA4466" s="63"/>
      <c r="BB4466" s="63"/>
      <c r="BC4466" s="63"/>
      <c r="BD4466" s="63"/>
      <c r="BE4466" s="63"/>
      <c r="BF4466" s="63"/>
      <c r="BG4466" s="63"/>
      <c r="BH4466" s="63"/>
      <c r="BI4466" s="63"/>
      <c r="BJ4466" s="63"/>
      <c r="BK4466" s="63"/>
      <c r="BL4466" s="63"/>
      <c r="BM4466" s="63"/>
      <c r="BN4466" s="63"/>
      <c r="BO4466" s="63"/>
      <c r="BP4466" s="63"/>
      <c r="BQ4466" s="63"/>
      <c r="BR4466" s="63"/>
      <c r="BS4466" s="63"/>
      <c r="BT4466" s="63"/>
      <c r="BU4466" s="63"/>
      <c r="BV4466" s="63"/>
      <c r="BW4466" s="63"/>
      <c r="BX4466" s="63"/>
      <c r="BY4466" s="63"/>
      <c r="BZ4466" s="63"/>
      <c r="CA4466" s="63"/>
      <c r="CB4466" s="63"/>
      <c r="CC4466" s="63"/>
      <c r="CD4466" s="63"/>
      <c r="CE4466" s="63"/>
      <c r="CF4466" s="63"/>
      <c r="CG4466" s="63"/>
      <c r="CH4466" s="63"/>
      <c r="CI4466" s="63"/>
      <c r="CJ4466" s="63"/>
      <c r="CK4466" s="63"/>
      <c r="CL4466" s="63"/>
      <c r="CM4466" s="63"/>
      <c r="CN4466" s="63"/>
      <c r="CO4466" s="63"/>
      <c r="CP4466" s="63"/>
      <c r="CR4466" s="227"/>
      <c r="CS4466" s="74"/>
    </row>
    <row r="4467" spans="1:97" s="72" customFormat="1" ht="75.75" customHeight="1">
      <c r="A4467" s="63"/>
      <c r="B4467" s="63"/>
      <c r="C4467" s="63"/>
      <c r="D4467" s="63"/>
      <c r="E4467" s="63"/>
      <c r="F4467" s="63"/>
      <c r="G4467" s="63"/>
      <c r="H4467" s="63"/>
      <c r="I4467" s="63"/>
      <c r="J4467" s="63"/>
      <c r="K4467" s="63"/>
      <c r="L4467" s="63"/>
      <c r="M4467" s="63"/>
      <c r="N4467" s="63"/>
      <c r="O4467" s="63"/>
      <c r="P4467" s="63"/>
      <c r="Q4467" s="63"/>
      <c r="R4467" s="63"/>
      <c r="S4467" s="63"/>
      <c r="T4467" s="63"/>
      <c r="U4467" s="63"/>
      <c r="V4467" s="63"/>
      <c r="W4467" s="63"/>
      <c r="X4467" s="63"/>
      <c r="Y4467" s="63"/>
      <c r="Z4467" s="63"/>
      <c r="AA4467" s="63"/>
      <c r="AB4467" s="63"/>
      <c r="AC4467" s="63"/>
      <c r="AD4467" s="63"/>
      <c r="AE4467" s="63"/>
      <c r="AF4467" s="63"/>
      <c r="AG4467" s="63"/>
      <c r="AH4467" s="63"/>
      <c r="AI4467" s="63"/>
      <c r="AJ4467" s="63"/>
      <c r="AK4467" s="63"/>
      <c r="AL4467" s="63"/>
      <c r="AM4467" s="63"/>
      <c r="AN4467" s="63"/>
      <c r="AO4467" s="63"/>
      <c r="AP4467" s="63"/>
      <c r="AQ4467" s="63"/>
      <c r="AR4467" s="63"/>
      <c r="AS4467" s="63"/>
      <c r="AT4467" s="63"/>
      <c r="AU4467" s="63"/>
      <c r="AV4467" s="63"/>
      <c r="AW4467" s="63"/>
      <c r="AX4467" s="63"/>
      <c r="AY4467" s="63"/>
      <c r="AZ4467" s="63"/>
      <c r="BA4467" s="63"/>
      <c r="BB4467" s="63"/>
      <c r="BC4467" s="63"/>
      <c r="BD4467" s="63"/>
      <c r="BE4467" s="63"/>
      <c r="BF4467" s="63"/>
      <c r="BG4467" s="63"/>
      <c r="BH4467" s="63"/>
      <c r="BI4467" s="63"/>
      <c r="BJ4467" s="63"/>
      <c r="BK4467" s="63"/>
      <c r="BL4467" s="63"/>
      <c r="BM4467" s="63"/>
      <c r="BN4467" s="63"/>
      <c r="BO4467" s="63"/>
      <c r="BP4467" s="63"/>
      <c r="BQ4467" s="63"/>
      <c r="BR4467" s="63"/>
      <c r="BS4467" s="63"/>
      <c r="BT4467" s="63"/>
      <c r="BU4467" s="63"/>
      <c r="BV4467" s="63"/>
      <c r="BW4467" s="63"/>
      <c r="BX4467" s="63"/>
      <c r="BY4467" s="63"/>
      <c r="BZ4467" s="63"/>
      <c r="CA4467" s="63"/>
      <c r="CB4467" s="63"/>
      <c r="CC4467" s="63"/>
      <c r="CD4467" s="63"/>
      <c r="CE4467" s="63"/>
      <c r="CF4467" s="63"/>
      <c r="CG4467" s="63"/>
      <c r="CH4467" s="63"/>
      <c r="CI4467" s="63"/>
      <c r="CJ4467" s="63"/>
      <c r="CK4467" s="63"/>
      <c r="CL4467" s="63"/>
      <c r="CM4467" s="63"/>
      <c r="CN4467" s="63"/>
      <c r="CO4467" s="63"/>
      <c r="CP4467" s="63"/>
      <c r="CR4467" s="227"/>
      <c r="CS4467" s="74"/>
    </row>
    <row r="4468" spans="1:97" s="72" customFormat="1" ht="75.75" customHeight="1">
      <c r="A4468" s="63"/>
      <c r="B4468" s="63"/>
      <c r="C4468" s="63"/>
      <c r="D4468" s="63"/>
      <c r="E4468" s="63"/>
      <c r="F4468" s="63"/>
      <c r="G4468" s="63"/>
      <c r="H4468" s="63"/>
      <c r="I4468" s="63"/>
      <c r="J4468" s="63"/>
      <c r="K4468" s="63"/>
      <c r="L4468" s="63"/>
      <c r="M4468" s="63"/>
      <c r="N4468" s="63"/>
      <c r="O4468" s="63"/>
      <c r="P4468" s="63"/>
      <c r="Q4468" s="63"/>
      <c r="R4468" s="63"/>
      <c r="S4468" s="63"/>
      <c r="T4468" s="63"/>
      <c r="U4468" s="63"/>
      <c r="V4468" s="63"/>
      <c r="W4468" s="63"/>
      <c r="X4468" s="63"/>
      <c r="Y4468" s="63"/>
      <c r="Z4468" s="63"/>
      <c r="AA4468" s="63"/>
      <c r="AB4468" s="63"/>
      <c r="AC4468" s="63"/>
      <c r="AD4468" s="63"/>
      <c r="AE4468" s="63"/>
      <c r="AF4468" s="63"/>
      <c r="AG4468" s="63"/>
      <c r="AH4468" s="63"/>
      <c r="AI4468" s="63"/>
      <c r="AJ4468" s="63"/>
      <c r="AK4468" s="63"/>
      <c r="AL4468" s="63"/>
      <c r="AM4468" s="63"/>
      <c r="AN4468" s="63"/>
      <c r="AO4468" s="63"/>
      <c r="AP4468" s="63"/>
      <c r="AQ4468" s="63"/>
      <c r="AR4468" s="63"/>
      <c r="AS4468" s="63"/>
      <c r="AT4468" s="63"/>
      <c r="AU4468" s="63"/>
      <c r="AV4468" s="63"/>
      <c r="AW4468" s="63"/>
      <c r="AX4468" s="63"/>
      <c r="AY4468" s="63"/>
      <c r="AZ4468" s="63"/>
      <c r="BA4468" s="63"/>
      <c r="BB4468" s="63"/>
      <c r="BC4468" s="63"/>
      <c r="BD4468" s="63"/>
      <c r="BE4468" s="63"/>
      <c r="BF4468" s="63"/>
      <c r="BG4468" s="63"/>
      <c r="BH4468" s="63"/>
      <c r="BI4468" s="63"/>
      <c r="BJ4468" s="63"/>
      <c r="BK4468" s="63"/>
      <c r="BL4468" s="63"/>
      <c r="BM4468" s="63"/>
      <c r="BN4468" s="63"/>
      <c r="BO4468" s="63"/>
      <c r="BP4468" s="63"/>
      <c r="BQ4468" s="63"/>
      <c r="BR4468" s="63"/>
      <c r="BS4468" s="63"/>
      <c r="BT4468" s="63"/>
      <c r="BU4468" s="63"/>
      <c r="BV4468" s="63"/>
      <c r="BW4468" s="63"/>
      <c r="BX4468" s="63"/>
      <c r="BY4468" s="63"/>
      <c r="BZ4468" s="63"/>
      <c r="CA4468" s="63"/>
      <c r="CB4468" s="63"/>
      <c r="CC4468" s="63"/>
      <c r="CD4468" s="63"/>
      <c r="CE4468" s="63"/>
      <c r="CF4468" s="63"/>
      <c r="CG4468" s="63"/>
      <c r="CH4468" s="63"/>
      <c r="CI4468" s="63"/>
      <c r="CJ4468" s="63"/>
      <c r="CK4468" s="63"/>
      <c r="CL4468" s="63"/>
      <c r="CM4468" s="63"/>
      <c r="CN4468" s="63"/>
      <c r="CO4468" s="63"/>
      <c r="CP4468" s="63"/>
      <c r="CR4468" s="227"/>
      <c r="CS4468" s="74"/>
    </row>
    <row r="4469" spans="1:97" s="72" customFormat="1" ht="75.75" customHeight="1">
      <c r="A4469" s="63"/>
      <c r="B4469" s="63"/>
      <c r="C4469" s="63"/>
      <c r="D4469" s="63"/>
      <c r="E4469" s="63"/>
      <c r="F4469" s="63"/>
      <c r="G4469" s="63"/>
      <c r="H4469" s="63"/>
      <c r="I4469" s="63"/>
      <c r="J4469" s="63"/>
      <c r="K4469" s="63"/>
      <c r="L4469" s="63"/>
      <c r="M4469" s="63"/>
      <c r="N4469" s="63"/>
      <c r="O4469" s="63"/>
      <c r="P4469" s="63"/>
      <c r="Q4469" s="63"/>
      <c r="R4469" s="63"/>
      <c r="S4469" s="63"/>
      <c r="T4469" s="63"/>
      <c r="U4469" s="63"/>
      <c r="V4469" s="63"/>
      <c r="W4469" s="63"/>
      <c r="X4469" s="63"/>
      <c r="Y4469" s="63"/>
      <c r="Z4469" s="63"/>
      <c r="AA4469" s="63"/>
      <c r="AB4469" s="63"/>
      <c r="AC4469" s="63"/>
      <c r="AD4469" s="63"/>
      <c r="AE4469" s="63"/>
      <c r="AF4469" s="63"/>
      <c r="AG4469" s="63"/>
      <c r="AH4469" s="63"/>
      <c r="AI4469" s="63"/>
      <c r="AJ4469" s="63"/>
      <c r="AK4469" s="63"/>
      <c r="AL4469" s="63"/>
      <c r="AM4469" s="63"/>
      <c r="AN4469" s="63"/>
      <c r="AO4469" s="63"/>
      <c r="AP4469" s="63"/>
      <c r="AQ4469" s="63"/>
      <c r="AR4469" s="63"/>
      <c r="AS4469" s="63"/>
      <c r="AT4469" s="63"/>
      <c r="AU4469" s="63"/>
      <c r="AV4469" s="63"/>
      <c r="AW4469" s="63"/>
      <c r="AX4469" s="63"/>
      <c r="AY4469" s="63"/>
      <c r="AZ4469" s="63"/>
      <c r="BA4469" s="63"/>
      <c r="BB4469" s="63"/>
      <c r="BC4469" s="63"/>
      <c r="BD4469" s="63"/>
      <c r="BE4469" s="63"/>
      <c r="BF4469" s="63"/>
      <c r="BG4469" s="63"/>
      <c r="BH4469" s="63"/>
      <c r="BI4469" s="63"/>
      <c r="BJ4469" s="63"/>
      <c r="BK4469" s="63"/>
      <c r="BL4469" s="63"/>
      <c r="BM4469" s="63"/>
      <c r="BN4469" s="63"/>
      <c r="BO4469" s="63"/>
      <c r="BP4469" s="63"/>
      <c r="BQ4469" s="63"/>
      <c r="BR4469" s="63"/>
      <c r="BS4469" s="63"/>
      <c r="BT4469" s="63"/>
      <c r="BU4469" s="63"/>
      <c r="BV4469" s="63"/>
      <c r="BW4469" s="63"/>
      <c r="BX4469" s="63"/>
      <c r="BY4469" s="63"/>
      <c r="BZ4469" s="63"/>
      <c r="CA4469" s="63"/>
      <c r="CB4469" s="63"/>
      <c r="CC4469" s="63"/>
      <c r="CD4469" s="63"/>
      <c r="CE4469" s="63"/>
      <c r="CF4469" s="63"/>
      <c r="CG4469" s="63"/>
      <c r="CH4469" s="63"/>
      <c r="CI4469" s="63"/>
      <c r="CJ4469" s="63"/>
      <c r="CK4469" s="63"/>
      <c r="CL4469" s="63"/>
      <c r="CM4469" s="63"/>
      <c r="CN4469" s="63"/>
      <c r="CO4469" s="63"/>
      <c r="CP4469" s="63"/>
      <c r="CR4469" s="227"/>
      <c r="CS4469" s="74"/>
    </row>
    <row r="4470" spans="1:97" s="72" customFormat="1" ht="75.75" customHeight="1">
      <c r="A4470" s="63"/>
      <c r="B4470" s="63"/>
      <c r="C4470" s="63"/>
      <c r="D4470" s="63"/>
      <c r="E4470" s="63"/>
      <c r="F4470" s="63"/>
      <c r="G4470" s="63"/>
      <c r="H4470" s="63"/>
      <c r="I4470" s="63"/>
      <c r="J4470" s="63"/>
      <c r="K4470" s="63"/>
      <c r="L4470" s="63"/>
      <c r="M4470" s="63"/>
      <c r="N4470" s="63"/>
      <c r="O4470" s="63"/>
      <c r="P4470" s="63"/>
      <c r="Q4470" s="63"/>
      <c r="R4470" s="63"/>
      <c r="S4470" s="63"/>
      <c r="T4470" s="63"/>
      <c r="U4470" s="63"/>
      <c r="V4470" s="63"/>
      <c r="W4470" s="63"/>
      <c r="X4470" s="63"/>
      <c r="Y4470" s="63"/>
      <c r="Z4470" s="63"/>
      <c r="AA4470" s="63"/>
      <c r="AB4470" s="63"/>
      <c r="AC4470" s="63"/>
      <c r="AD4470" s="63"/>
      <c r="AE4470" s="63"/>
      <c r="AF4470" s="63"/>
      <c r="AG4470" s="63"/>
      <c r="AH4470" s="63"/>
      <c r="AI4470" s="63"/>
      <c r="AJ4470" s="63"/>
      <c r="AK4470" s="63"/>
      <c r="AL4470" s="63"/>
      <c r="AM4470" s="63"/>
      <c r="AN4470" s="63"/>
      <c r="AO4470" s="63"/>
      <c r="AP4470" s="63"/>
      <c r="AQ4470" s="63"/>
      <c r="AR4470" s="63"/>
      <c r="AS4470" s="63"/>
      <c r="AT4470" s="63"/>
      <c r="AU4470" s="63"/>
      <c r="AV4470" s="63"/>
      <c r="AW4470" s="63"/>
      <c r="AX4470" s="63"/>
      <c r="AY4470" s="63"/>
      <c r="AZ4470" s="63"/>
      <c r="BA4470" s="63"/>
      <c r="BB4470" s="63"/>
      <c r="BC4470" s="63"/>
      <c r="BD4470" s="63"/>
      <c r="BE4470" s="63"/>
      <c r="BF4470" s="63"/>
      <c r="BG4470" s="63"/>
      <c r="BH4470" s="63"/>
      <c r="BI4470" s="63"/>
      <c r="BJ4470" s="63"/>
      <c r="BK4470" s="63"/>
      <c r="BL4470" s="63"/>
      <c r="BM4470" s="63"/>
      <c r="BN4470" s="63"/>
      <c r="BO4470" s="63"/>
      <c r="BP4470" s="63"/>
      <c r="BQ4470" s="63"/>
      <c r="BR4470" s="63"/>
      <c r="BS4470" s="63"/>
      <c r="BT4470" s="63"/>
      <c r="BU4470" s="63"/>
      <c r="BV4470" s="63"/>
      <c r="BW4470" s="63"/>
      <c r="BX4470" s="63"/>
      <c r="BY4470" s="63"/>
      <c r="BZ4470" s="63"/>
      <c r="CA4470" s="63"/>
      <c r="CB4470" s="63"/>
      <c r="CC4470" s="63"/>
      <c r="CD4470" s="63"/>
      <c r="CE4470" s="63"/>
      <c r="CF4470" s="63"/>
      <c r="CG4470" s="63"/>
      <c r="CH4470" s="63"/>
      <c r="CI4470" s="63"/>
      <c r="CJ4470" s="63"/>
      <c r="CK4470" s="63"/>
      <c r="CL4470" s="63"/>
      <c r="CM4470" s="63"/>
      <c r="CN4470" s="63"/>
      <c r="CO4470" s="63"/>
      <c r="CP4470" s="63"/>
      <c r="CR4470" s="227"/>
      <c r="CS4470" s="74"/>
    </row>
    <row r="4471" spans="1:97" s="72" customFormat="1" ht="75.75" customHeight="1">
      <c r="A4471" s="63"/>
      <c r="B4471" s="63"/>
      <c r="C4471" s="63"/>
      <c r="D4471" s="63"/>
      <c r="E4471" s="63"/>
      <c r="F4471" s="63"/>
      <c r="G4471" s="63"/>
      <c r="H4471" s="63"/>
      <c r="I4471" s="63"/>
      <c r="J4471" s="63"/>
      <c r="K4471" s="63"/>
      <c r="L4471" s="63"/>
      <c r="M4471" s="63"/>
      <c r="N4471" s="63"/>
      <c r="O4471" s="63"/>
      <c r="P4471" s="63"/>
      <c r="Q4471" s="63"/>
      <c r="R4471" s="63"/>
      <c r="S4471" s="63"/>
      <c r="T4471" s="63"/>
      <c r="U4471" s="63"/>
      <c r="V4471" s="63"/>
      <c r="W4471" s="63"/>
      <c r="X4471" s="63"/>
      <c r="Y4471" s="63"/>
      <c r="Z4471" s="63"/>
      <c r="AA4471" s="63"/>
      <c r="AB4471" s="63"/>
      <c r="AC4471" s="63"/>
      <c r="AD4471" s="63"/>
      <c r="AE4471" s="63"/>
      <c r="AF4471" s="63"/>
      <c r="AG4471" s="63"/>
      <c r="AH4471" s="63"/>
      <c r="AI4471" s="63"/>
      <c r="AJ4471" s="63"/>
      <c r="AK4471" s="63"/>
      <c r="AL4471" s="63"/>
      <c r="AM4471" s="63"/>
      <c r="AN4471" s="63"/>
      <c r="AO4471" s="63"/>
      <c r="AP4471" s="63"/>
      <c r="AQ4471" s="63"/>
      <c r="AR4471" s="63"/>
      <c r="AS4471" s="63"/>
      <c r="AT4471" s="63"/>
      <c r="AU4471" s="63"/>
      <c r="AV4471" s="63"/>
      <c r="AW4471" s="63"/>
      <c r="AX4471" s="63"/>
      <c r="AY4471" s="63"/>
      <c r="AZ4471" s="63"/>
      <c r="BA4471" s="63"/>
      <c r="BB4471" s="63"/>
      <c r="BC4471" s="63"/>
      <c r="BD4471" s="63"/>
      <c r="BE4471" s="63"/>
      <c r="BF4471" s="63"/>
      <c r="BG4471" s="63"/>
      <c r="BH4471" s="63"/>
      <c r="BI4471" s="63"/>
      <c r="BJ4471" s="63"/>
      <c r="BK4471" s="63"/>
      <c r="BL4471" s="63"/>
      <c r="BM4471" s="63"/>
      <c r="BN4471" s="63"/>
      <c r="BO4471" s="63"/>
      <c r="BP4471" s="63"/>
      <c r="BQ4471" s="63"/>
      <c r="BR4471" s="63"/>
      <c r="BS4471" s="63"/>
      <c r="BT4471" s="63"/>
      <c r="BU4471" s="63"/>
      <c r="BV4471" s="63"/>
      <c r="BW4471" s="63"/>
      <c r="BX4471" s="63"/>
      <c r="BY4471" s="63"/>
      <c r="BZ4471" s="63"/>
      <c r="CA4471" s="63"/>
      <c r="CB4471" s="63"/>
      <c r="CC4471" s="63"/>
      <c r="CD4471" s="63"/>
      <c r="CE4471" s="63"/>
      <c r="CF4471" s="63"/>
      <c r="CG4471" s="63"/>
      <c r="CH4471" s="63"/>
      <c r="CI4471" s="63"/>
      <c r="CJ4471" s="63"/>
      <c r="CK4471" s="63"/>
      <c r="CL4471" s="63"/>
      <c r="CM4471" s="63"/>
      <c r="CN4471" s="63"/>
      <c r="CO4471" s="63"/>
      <c r="CP4471" s="63"/>
      <c r="CR4471" s="227"/>
      <c r="CS4471" s="74"/>
    </row>
    <row r="4472" spans="1:97" s="72" customFormat="1" ht="75.75" customHeight="1">
      <c r="A4472" s="63"/>
      <c r="B4472" s="63"/>
      <c r="C4472" s="63"/>
      <c r="D4472" s="63"/>
      <c r="E4472" s="63"/>
      <c r="F4472" s="63"/>
      <c r="G4472" s="63"/>
      <c r="H4472" s="63"/>
      <c r="I4472" s="63"/>
      <c r="J4472" s="63"/>
      <c r="K4472" s="63"/>
      <c r="L4472" s="63"/>
      <c r="M4472" s="63"/>
      <c r="N4472" s="63"/>
      <c r="O4472" s="63"/>
      <c r="P4472" s="63"/>
      <c r="Q4472" s="63"/>
      <c r="R4472" s="63"/>
      <c r="S4472" s="63"/>
      <c r="T4472" s="63"/>
      <c r="U4472" s="63"/>
      <c r="V4472" s="63"/>
      <c r="W4472" s="63"/>
      <c r="X4472" s="63"/>
      <c r="Y4472" s="63"/>
      <c r="Z4472" s="63"/>
      <c r="AA4472" s="63"/>
      <c r="AB4472" s="63"/>
      <c r="AC4472" s="63"/>
      <c r="AD4472" s="63"/>
      <c r="AE4472" s="63"/>
      <c r="AF4472" s="63"/>
      <c r="AG4472" s="63"/>
      <c r="AH4472" s="63"/>
      <c r="AI4472" s="63"/>
      <c r="AJ4472" s="63"/>
      <c r="AK4472" s="63"/>
      <c r="AL4472" s="63"/>
      <c r="AM4472" s="63"/>
      <c r="AN4472" s="63"/>
      <c r="AO4472" s="63"/>
      <c r="AP4472" s="63"/>
      <c r="AQ4472" s="63"/>
      <c r="AR4472" s="63"/>
      <c r="AS4472" s="63"/>
      <c r="AT4472" s="63"/>
      <c r="AU4472" s="63"/>
      <c r="AV4472" s="63"/>
      <c r="AW4472" s="63"/>
      <c r="AX4472" s="63"/>
      <c r="AY4472" s="63"/>
      <c r="AZ4472" s="63"/>
      <c r="BA4472" s="63"/>
      <c r="BB4472" s="63"/>
      <c r="BC4472" s="63"/>
      <c r="BD4472" s="63"/>
      <c r="BE4472" s="63"/>
      <c r="BF4472" s="63"/>
      <c r="BG4472" s="63"/>
      <c r="BH4472" s="63"/>
      <c r="BI4472" s="63"/>
      <c r="BJ4472" s="63"/>
      <c r="BK4472" s="63"/>
      <c r="BL4472" s="63"/>
      <c r="BM4472" s="63"/>
      <c r="BN4472" s="63"/>
      <c r="BO4472" s="63"/>
      <c r="BP4472" s="63"/>
      <c r="BQ4472" s="63"/>
      <c r="BR4472" s="63"/>
      <c r="BS4472" s="63"/>
      <c r="BT4472" s="63"/>
      <c r="BU4472" s="63"/>
      <c r="BV4472" s="63"/>
      <c r="BW4472" s="63"/>
      <c r="BX4472" s="63"/>
      <c r="BY4472" s="63"/>
      <c r="BZ4472" s="63"/>
      <c r="CA4472" s="63"/>
      <c r="CB4472" s="63"/>
      <c r="CC4472" s="63"/>
      <c r="CD4472" s="63"/>
      <c r="CE4472" s="63"/>
      <c r="CF4472" s="63"/>
      <c r="CG4472" s="63"/>
      <c r="CH4472" s="63"/>
      <c r="CI4472" s="63"/>
      <c r="CJ4472" s="63"/>
      <c r="CK4472" s="63"/>
      <c r="CL4472" s="63"/>
      <c r="CM4472" s="63"/>
      <c r="CN4472" s="63"/>
      <c r="CO4472" s="63"/>
      <c r="CP4472" s="63"/>
      <c r="CR4472" s="227"/>
      <c r="CS4472" s="74"/>
    </row>
    <row r="4473" spans="1:97" s="72" customFormat="1" ht="75.75" customHeight="1">
      <c r="A4473" s="63"/>
      <c r="B4473" s="63"/>
      <c r="C4473" s="63"/>
      <c r="D4473" s="63"/>
      <c r="E4473" s="63"/>
      <c r="F4473" s="63"/>
      <c r="G4473" s="63"/>
      <c r="H4473" s="63"/>
      <c r="I4473" s="63"/>
      <c r="J4473" s="63"/>
      <c r="K4473" s="63"/>
      <c r="L4473" s="63"/>
      <c r="M4473" s="63"/>
      <c r="N4473" s="63"/>
      <c r="O4473" s="63"/>
      <c r="P4473" s="63"/>
      <c r="Q4473" s="63"/>
      <c r="R4473" s="63"/>
      <c r="S4473" s="63"/>
      <c r="T4473" s="63"/>
      <c r="U4473" s="63"/>
      <c r="V4473" s="63"/>
      <c r="W4473" s="63"/>
      <c r="X4473" s="63"/>
      <c r="Y4473" s="63"/>
      <c r="Z4473" s="63"/>
      <c r="AA4473" s="63"/>
      <c r="AB4473" s="63"/>
      <c r="AC4473" s="63"/>
      <c r="AD4473" s="63"/>
      <c r="AE4473" s="63"/>
      <c r="AF4473" s="63"/>
      <c r="AG4473" s="63"/>
      <c r="AH4473" s="63"/>
      <c r="AI4473" s="63"/>
      <c r="AJ4473" s="63"/>
      <c r="AK4473" s="63"/>
      <c r="AL4473" s="63"/>
      <c r="AM4473" s="63"/>
      <c r="AN4473" s="63"/>
      <c r="AO4473" s="63"/>
      <c r="AP4473" s="63"/>
      <c r="AQ4473" s="63"/>
      <c r="AR4473" s="63"/>
      <c r="AS4473" s="63"/>
      <c r="AT4473" s="63"/>
      <c r="AU4473" s="63"/>
      <c r="AV4473" s="63"/>
      <c r="AW4473" s="63"/>
      <c r="AX4473" s="63"/>
      <c r="AY4473" s="63"/>
      <c r="AZ4473" s="63"/>
      <c r="BA4473" s="63"/>
      <c r="BB4473" s="63"/>
      <c r="BC4473" s="63"/>
      <c r="BD4473" s="63"/>
      <c r="BE4473" s="63"/>
      <c r="BF4473" s="63"/>
      <c r="BG4473" s="63"/>
      <c r="BH4473" s="63"/>
      <c r="BI4473" s="63"/>
      <c r="BJ4473" s="63"/>
      <c r="BK4473" s="63"/>
      <c r="BL4473" s="63"/>
      <c r="BM4473" s="63"/>
      <c r="BN4473" s="63"/>
      <c r="BO4473" s="63"/>
      <c r="BP4473" s="63"/>
      <c r="BQ4473" s="63"/>
      <c r="BR4473" s="63"/>
      <c r="BS4473" s="63"/>
      <c r="BT4473" s="63"/>
      <c r="BU4473" s="63"/>
      <c r="BV4473" s="63"/>
      <c r="BW4473" s="63"/>
      <c r="BX4473" s="63"/>
      <c r="BY4473" s="63"/>
      <c r="BZ4473" s="63"/>
      <c r="CA4473" s="63"/>
      <c r="CB4473" s="63"/>
      <c r="CC4473" s="63"/>
      <c r="CD4473" s="63"/>
      <c r="CE4473" s="63"/>
      <c r="CF4473" s="63"/>
      <c r="CG4473" s="63"/>
      <c r="CH4473" s="63"/>
      <c r="CI4473" s="63"/>
      <c r="CJ4473" s="63"/>
      <c r="CK4473" s="63"/>
      <c r="CL4473" s="63"/>
      <c r="CM4473" s="63"/>
      <c r="CN4473" s="63"/>
      <c r="CO4473" s="63"/>
      <c r="CP4473" s="63"/>
      <c r="CR4473" s="227"/>
      <c r="CS4473" s="74"/>
    </row>
    <row r="4474" spans="1:97" s="72" customFormat="1" ht="75.75" customHeight="1">
      <c r="A4474" s="63"/>
      <c r="B4474" s="63"/>
      <c r="C4474" s="63"/>
      <c r="D4474" s="63"/>
      <c r="E4474" s="63"/>
      <c r="F4474" s="63"/>
      <c r="G4474" s="63"/>
      <c r="H4474" s="63"/>
      <c r="I4474" s="63"/>
      <c r="J4474" s="63"/>
      <c r="K4474" s="63"/>
      <c r="L4474" s="63"/>
      <c r="M4474" s="63"/>
      <c r="N4474" s="63"/>
      <c r="O4474" s="63"/>
      <c r="P4474" s="63"/>
      <c r="Q4474" s="63"/>
      <c r="R4474" s="63"/>
      <c r="S4474" s="63"/>
      <c r="T4474" s="63"/>
      <c r="U4474" s="63"/>
      <c r="V4474" s="63"/>
      <c r="W4474" s="63"/>
      <c r="X4474" s="63"/>
      <c r="Y4474" s="63"/>
      <c r="Z4474" s="63"/>
      <c r="AA4474" s="63"/>
      <c r="AB4474" s="63"/>
      <c r="AC4474" s="63"/>
      <c r="AD4474" s="63"/>
      <c r="AE4474" s="63"/>
      <c r="AF4474" s="63"/>
      <c r="AG4474" s="63"/>
      <c r="AH4474" s="63"/>
      <c r="AI4474" s="63"/>
      <c r="AJ4474" s="63"/>
      <c r="AK4474" s="63"/>
      <c r="AL4474" s="63"/>
      <c r="AM4474" s="63"/>
      <c r="AN4474" s="63"/>
      <c r="AO4474" s="63"/>
      <c r="AP4474" s="63"/>
      <c r="AQ4474" s="63"/>
      <c r="AR4474" s="63"/>
      <c r="AS4474" s="63"/>
      <c r="AT4474" s="63"/>
      <c r="AU4474" s="63"/>
      <c r="AV4474" s="63"/>
      <c r="AW4474" s="63"/>
      <c r="AX4474" s="63"/>
      <c r="AY4474" s="63"/>
      <c r="AZ4474" s="63"/>
      <c r="BA4474" s="63"/>
      <c r="BB4474" s="63"/>
      <c r="BC4474" s="63"/>
      <c r="BD4474" s="63"/>
      <c r="BE4474" s="63"/>
      <c r="BF4474" s="63"/>
      <c r="BG4474" s="63"/>
      <c r="BH4474" s="63"/>
      <c r="BI4474" s="63"/>
      <c r="BJ4474" s="63"/>
      <c r="BK4474" s="63"/>
      <c r="BL4474" s="63"/>
      <c r="BM4474" s="63"/>
      <c r="BN4474" s="63"/>
      <c r="BO4474" s="63"/>
      <c r="BP4474" s="63"/>
      <c r="BQ4474" s="63"/>
      <c r="BR4474" s="63"/>
      <c r="BS4474" s="63"/>
      <c r="BT4474" s="63"/>
      <c r="BU4474" s="63"/>
      <c r="BV4474" s="63"/>
      <c r="BW4474" s="63"/>
      <c r="BX4474" s="63"/>
      <c r="BY4474" s="63"/>
      <c r="BZ4474" s="63"/>
      <c r="CA4474" s="63"/>
      <c r="CB4474" s="63"/>
      <c r="CC4474" s="63"/>
      <c r="CD4474" s="63"/>
      <c r="CE4474" s="63"/>
      <c r="CF4474" s="63"/>
      <c r="CG4474" s="63"/>
      <c r="CH4474" s="63"/>
      <c r="CI4474" s="63"/>
      <c r="CJ4474" s="63"/>
      <c r="CK4474" s="63"/>
      <c r="CL4474" s="63"/>
      <c r="CM4474" s="63"/>
      <c r="CN4474" s="63"/>
      <c r="CO4474" s="63"/>
      <c r="CP4474" s="63"/>
      <c r="CR4474" s="227"/>
      <c r="CS4474" s="74"/>
    </row>
    <row r="4475" spans="1:97" s="72" customFormat="1" ht="75.75" customHeight="1">
      <c r="A4475" s="63"/>
      <c r="B4475" s="63"/>
      <c r="C4475" s="63"/>
      <c r="D4475" s="63"/>
      <c r="E4475" s="63"/>
      <c r="F4475" s="63"/>
      <c r="G4475" s="63"/>
      <c r="H4475" s="63"/>
      <c r="I4475" s="63"/>
      <c r="J4475" s="63"/>
      <c r="K4475" s="63"/>
      <c r="L4475" s="63"/>
      <c r="M4475" s="63"/>
      <c r="N4475" s="63"/>
      <c r="O4475" s="63"/>
      <c r="P4475" s="63"/>
      <c r="Q4475" s="63"/>
      <c r="R4475" s="63"/>
      <c r="S4475" s="63"/>
      <c r="T4475" s="63"/>
      <c r="U4475" s="63"/>
      <c r="V4475" s="63"/>
      <c r="W4475" s="63"/>
      <c r="X4475" s="63"/>
      <c r="Y4475" s="63"/>
      <c r="Z4475" s="63"/>
      <c r="AA4475" s="63"/>
      <c r="AB4475" s="63"/>
      <c r="AC4475" s="63"/>
      <c r="AD4475" s="63"/>
      <c r="AE4475" s="63"/>
      <c r="AF4475" s="63"/>
      <c r="AG4475" s="63"/>
      <c r="AH4475" s="63"/>
      <c r="AI4475" s="63"/>
      <c r="AJ4475" s="63"/>
      <c r="AK4475" s="63"/>
      <c r="AL4475" s="63"/>
      <c r="AM4475" s="63"/>
      <c r="AN4475" s="63"/>
      <c r="AO4475" s="63"/>
      <c r="AP4475" s="63"/>
      <c r="AQ4475" s="63"/>
      <c r="AR4475" s="63"/>
      <c r="AS4475" s="63"/>
      <c r="AT4475" s="63"/>
      <c r="AU4475" s="63"/>
      <c r="AV4475" s="63"/>
      <c r="AW4475" s="63"/>
      <c r="AX4475" s="63"/>
      <c r="AY4475" s="63"/>
      <c r="AZ4475" s="63"/>
      <c r="BA4475" s="63"/>
      <c r="BB4475" s="63"/>
      <c r="BC4475" s="63"/>
      <c r="BD4475" s="63"/>
      <c r="BE4475" s="63"/>
      <c r="BF4475" s="63"/>
      <c r="BG4475" s="63"/>
      <c r="BH4475" s="63"/>
      <c r="BI4475" s="63"/>
      <c r="BJ4475" s="63"/>
      <c r="BK4475" s="63"/>
      <c r="BL4475" s="63"/>
      <c r="BM4475" s="63"/>
      <c r="BN4475" s="63"/>
      <c r="BO4475" s="63"/>
      <c r="BP4475" s="63"/>
      <c r="BQ4475" s="63"/>
      <c r="BR4475" s="63"/>
      <c r="BS4475" s="63"/>
      <c r="BT4475" s="63"/>
      <c r="BU4475" s="63"/>
      <c r="BV4475" s="63"/>
      <c r="BW4475" s="63"/>
      <c r="BX4475" s="63"/>
      <c r="BY4475" s="63"/>
      <c r="BZ4475" s="63"/>
      <c r="CA4475" s="63"/>
      <c r="CB4475" s="63"/>
      <c r="CC4475" s="63"/>
      <c r="CD4475" s="63"/>
      <c r="CE4475" s="63"/>
      <c r="CF4475" s="63"/>
      <c r="CG4475" s="63"/>
      <c r="CH4475" s="63"/>
      <c r="CI4475" s="63"/>
      <c r="CJ4475" s="63"/>
      <c r="CK4475" s="63"/>
      <c r="CL4475" s="63"/>
      <c r="CM4475" s="63"/>
      <c r="CN4475" s="63"/>
      <c r="CO4475" s="63"/>
      <c r="CP4475" s="63"/>
      <c r="CR4475" s="227"/>
      <c r="CS4475" s="74"/>
    </row>
    <row r="4476" spans="1:97" s="72" customFormat="1" ht="75.75" customHeight="1">
      <c r="A4476" s="63"/>
      <c r="B4476" s="63"/>
      <c r="C4476" s="63"/>
      <c r="D4476" s="63"/>
      <c r="E4476" s="63"/>
      <c r="F4476" s="63"/>
      <c r="G4476" s="63"/>
      <c r="H4476" s="63"/>
      <c r="I4476" s="63"/>
      <c r="J4476" s="63"/>
      <c r="K4476" s="63"/>
      <c r="L4476" s="63"/>
      <c r="M4476" s="63"/>
      <c r="N4476" s="63"/>
      <c r="O4476" s="63"/>
      <c r="P4476" s="63"/>
      <c r="Q4476" s="63"/>
      <c r="R4476" s="63"/>
      <c r="S4476" s="63"/>
      <c r="T4476" s="63"/>
      <c r="U4476" s="63"/>
      <c r="V4476" s="63"/>
      <c r="W4476" s="63"/>
      <c r="X4476" s="63"/>
      <c r="Y4476" s="63"/>
      <c r="Z4476" s="63"/>
      <c r="AA4476" s="63"/>
      <c r="AB4476" s="63"/>
      <c r="AC4476" s="63"/>
      <c r="AD4476" s="63"/>
      <c r="AE4476" s="63"/>
      <c r="AF4476" s="63"/>
      <c r="AG4476" s="63"/>
      <c r="AH4476" s="63"/>
      <c r="AI4476" s="63"/>
      <c r="AJ4476" s="63"/>
      <c r="AK4476" s="63"/>
      <c r="AL4476" s="63"/>
      <c r="AM4476" s="63"/>
      <c r="AN4476" s="63"/>
      <c r="AO4476" s="63"/>
      <c r="AP4476" s="63"/>
      <c r="AQ4476" s="63"/>
      <c r="AR4476" s="63"/>
      <c r="AS4476" s="63"/>
      <c r="AT4476" s="63"/>
      <c r="AU4476" s="63"/>
      <c r="AV4476" s="63"/>
      <c r="AW4476" s="63"/>
      <c r="AX4476" s="63"/>
      <c r="AY4476" s="63"/>
      <c r="AZ4476" s="63"/>
      <c r="BA4476" s="63"/>
      <c r="BB4476" s="63"/>
      <c r="BC4476" s="63"/>
      <c r="BD4476" s="63"/>
      <c r="BE4476" s="63"/>
      <c r="BF4476" s="63"/>
      <c r="BG4476" s="63"/>
      <c r="BH4476" s="63"/>
      <c r="BI4476" s="63"/>
      <c r="BJ4476" s="63"/>
      <c r="BK4476" s="63"/>
      <c r="BL4476" s="63"/>
      <c r="BM4476" s="63"/>
      <c r="BN4476" s="63"/>
      <c r="BO4476" s="63"/>
      <c r="BP4476" s="63"/>
      <c r="BQ4476" s="63"/>
      <c r="BR4476" s="63"/>
      <c r="BS4476" s="63"/>
      <c r="BT4476" s="63"/>
      <c r="BU4476" s="63"/>
      <c r="BV4476" s="63"/>
      <c r="BW4476" s="63"/>
      <c r="BX4476" s="63"/>
      <c r="BY4476" s="63"/>
      <c r="BZ4476" s="63"/>
      <c r="CA4476" s="63"/>
      <c r="CB4476" s="63"/>
      <c r="CC4476" s="63"/>
      <c r="CD4476" s="63"/>
      <c r="CE4476" s="63"/>
      <c r="CF4476" s="63"/>
      <c r="CG4476" s="63"/>
      <c r="CH4476" s="63"/>
      <c r="CI4476" s="63"/>
      <c r="CJ4476" s="63"/>
      <c r="CK4476" s="63"/>
      <c r="CL4476" s="63"/>
      <c r="CM4476" s="63"/>
      <c r="CN4476" s="63"/>
      <c r="CO4476" s="63"/>
      <c r="CP4476" s="63"/>
      <c r="CR4476" s="227"/>
      <c r="CS4476" s="74"/>
    </row>
    <row r="4477" spans="1:97" s="72" customFormat="1" ht="75.75" customHeight="1">
      <c r="A4477" s="63"/>
      <c r="B4477" s="63"/>
      <c r="C4477" s="63"/>
      <c r="D4477" s="63"/>
      <c r="E4477" s="63"/>
      <c r="F4477" s="63"/>
      <c r="G4477" s="63"/>
      <c r="H4477" s="63"/>
      <c r="I4477" s="63"/>
      <c r="J4477" s="63"/>
      <c r="K4477" s="63"/>
      <c r="L4477" s="63"/>
      <c r="M4477" s="63"/>
      <c r="N4477" s="63"/>
      <c r="O4477" s="63"/>
      <c r="P4477" s="63"/>
      <c r="Q4477" s="63"/>
      <c r="R4477" s="63"/>
      <c r="S4477" s="63"/>
      <c r="T4477" s="63"/>
      <c r="U4477" s="63"/>
      <c r="V4477" s="63"/>
      <c r="W4477" s="63"/>
      <c r="X4477" s="63"/>
      <c r="Y4477" s="63"/>
      <c r="Z4477" s="63"/>
      <c r="AA4477" s="63"/>
      <c r="AB4477" s="63"/>
      <c r="AC4477" s="63"/>
      <c r="AD4477" s="63"/>
      <c r="AE4477" s="63"/>
      <c r="AF4477" s="63"/>
      <c r="AG4477" s="63"/>
      <c r="AH4477" s="63"/>
      <c r="AI4477" s="63"/>
      <c r="AJ4477" s="63"/>
      <c r="AK4477" s="63"/>
      <c r="AL4477" s="63"/>
      <c r="AM4477" s="63"/>
      <c r="AN4477" s="63"/>
      <c r="AO4477" s="63"/>
      <c r="AP4477" s="63"/>
      <c r="AQ4477" s="63"/>
      <c r="AR4477" s="63"/>
      <c r="AS4477" s="63"/>
      <c r="AT4477" s="63"/>
      <c r="AU4477" s="63"/>
      <c r="AV4477" s="63"/>
      <c r="AW4477" s="63"/>
      <c r="AX4477" s="63"/>
      <c r="AY4477" s="63"/>
      <c r="AZ4477" s="63"/>
      <c r="BA4477" s="63"/>
      <c r="BB4477" s="63"/>
      <c r="BC4477" s="63"/>
      <c r="BD4477" s="63"/>
      <c r="BE4477" s="63"/>
      <c r="BF4477" s="63"/>
      <c r="BG4477" s="63"/>
      <c r="BH4477" s="63"/>
      <c r="BI4477" s="63"/>
      <c r="BJ4477" s="63"/>
      <c r="BK4477" s="63"/>
      <c r="BL4477" s="63"/>
      <c r="BM4477" s="63"/>
      <c r="BN4477" s="63"/>
      <c r="BO4477" s="63"/>
      <c r="BP4477" s="63"/>
      <c r="BQ4477" s="63"/>
      <c r="BR4477" s="63"/>
      <c r="BS4477" s="63"/>
      <c r="BT4477" s="63"/>
      <c r="BU4477" s="63"/>
      <c r="BV4477" s="63"/>
      <c r="BW4477" s="63"/>
      <c r="BX4477" s="63"/>
      <c r="BY4477" s="63"/>
      <c r="BZ4477" s="63"/>
      <c r="CA4477" s="63"/>
      <c r="CB4477" s="63"/>
      <c r="CC4477" s="63"/>
      <c r="CD4477" s="63"/>
      <c r="CE4477" s="63"/>
      <c r="CF4477" s="63"/>
      <c r="CG4477" s="63"/>
      <c r="CH4477" s="63"/>
      <c r="CI4477" s="63"/>
      <c r="CJ4477" s="63"/>
      <c r="CK4477" s="63"/>
      <c r="CL4477" s="63"/>
      <c r="CM4477" s="63"/>
      <c r="CN4477" s="63"/>
      <c r="CO4477" s="63"/>
      <c r="CP4477" s="63"/>
      <c r="CR4477" s="227"/>
      <c r="CS4477" s="74"/>
    </row>
    <row r="4478" spans="1:97" s="72" customFormat="1" ht="75.75" customHeight="1">
      <c r="A4478" s="63"/>
      <c r="B4478" s="63"/>
      <c r="C4478" s="63"/>
      <c r="D4478" s="63"/>
      <c r="E4478" s="63"/>
      <c r="F4478" s="63"/>
      <c r="G4478" s="63"/>
      <c r="H4478" s="63"/>
      <c r="I4478" s="63"/>
      <c r="J4478" s="63"/>
      <c r="K4478" s="63"/>
      <c r="L4478" s="63"/>
      <c r="M4478" s="63"/>
      <c r="N4478" s="63"/>
      <c r="O4478" s="63"/>
      <c r="P4478" s="63"/>
      <c r="Q4478" s="63"/>
      <c r="R4478" s="63"/>
      <c r="S4478" s="63"/>
      <c r="T4478" s="63"/>
      <c r="U4478" s="63"/>
      <c r="V4478" s="63"/>
      <c r="W4478" s="63"/>
      <c r="X4478" s="63"/>
      <c r="Y4478" s="63"/>
      <c r="Z4478" s="63"/>
      <c r="AA4478" s="63"/>
      <c r="AB4478" s="63"/>
      <c r="AC4478" s="63"/>
      <c r="AD4478" s="63"/>
      <c r="AE4478" s="63"/>
      <c r="AF4478" s="63"/>
      <c r="AG4478" s="63"/>
      <c r="AH4478" s="63"/>
      <c r="AI4478" s="63"/>
      <c r="AJ4478" s="63"/>
      <c r="AK4478" s="63"/>
      <c r="AL4478" s="63"/>
      <c r="AM4478" s="63"/>
      <c r="AN4478" s="63"/>
      <c r="AO4478" s="63"/>
      <c r="AP4478" s="63"/>
      <c r="AQ4478" s="63"/>
      <c r="AR4478" s="63"/>
      <c r="AS4478" s="63"/>
      <c r="AT4478" s="63"/>
      <c r="AU4478" s="63"/>
      <c r="AV4478" s="63"/>
      <c r="AW4478" s="63"/>
      <c r="AX4478" s="63"/>
      <c r="AY4478" s="63"/>
      <c r="AZ4478" s="63"/>
      <c r="BA4478" s="63"/>
      <c r="BB4478" s="63"/>
      <c r="BC4478" s="63"/>
      <c r="BD4478" s="63"/>
      <c r="BE4478" s="63"/>
      <c r="BF4478" s="63"/>
      <c r="BG4478" s="63"/>
      <c r="BH4478" s="63"/>
      <c r="BI4478" s="63"/>
      <c r="BJ4478" s="63"/>
      <c r="BK4478" s="63"/>
      <c r="BL4478" s="63"/>
      <c r="BM4478" s="63"/>
      <c r="BN4478" s="63"/>
      <c r="BO4478" s="63"/>
      <c r="BP4478" s="63"/>
      <c r="BQ4478" s="63"/>
      <c r="BR4478" s="63"/>
      <c r="BS4478" s="63"/>
      <c r="BT4478" s="63"/>
      <c r="BU4478" s="63"/>
      <c r="BV4478" s="63"/>
      <c r="BW4478" s="63"/>
      <c r="BX4478" s="63"/>
      <c r="BY4478" s="63"/>
      <c r="BZ4478" s="63"/>
      <c r="CA4478" s="63"/>
      <c r="CB4478" s="63"/>
      <c r="CC4478" s="63"/>
      <c r="CD4478" s="63"/>
      <c r="CE4478" s="63"/>
      <c r="CF4478" s="63"/>
      <c r="CG4478" s="63"/>
      <c r="CH4478" s="63"/>
      <c r="CI4478" s="63"/>
      <c r="CJ4478" s="63"/>
      <c r="CK4478" s="63"/>
      <c r="CL4478" s="63"/>
      <c r="CM4478" s="63"/>
      <c r="CN4478" s="63"/>
      <c r="CO4478" s="63"/>
      <c r="CP4478" s="63"/>
      <c r="CR4478" s="227"/>
      <c r="CS4478" s="74"/>
    </row>
    <row r="4479" spans="1:97" s="72" customFormat="1" ht="75.75" customHeight="1">
      <c r="A4479" s="63"/>
      <c r="B4479" s="63"/>
      <c r="C4479" s="63"/>
      <c r="D4479" s="63"/>
      <c r="E4479" s="63"/>
      <c r="F4479" s="63"/>
      <c r="G4479" s="63"/>
      <c r="H4479" s="63"/>
      <c r="I4479" s="63"/>
      <c r="J4479" s="63"/>
      <c r="K4479" s="63"/>
      <c r="L4479" s="63"/>
      <c r="M4479" s="63"/>
      <c r="N4479" s="63"/>
      <c r="O4479" s="63"/>
      <c r="P4479" s="63"/>
      <c r="Q4479" s="63"/>
      <c r="R4479" s="63"/>
      <c r="S4479" s="63"/>
      <c r="T4479" s="63"/>
      <c r="U4479" s="63"/>
      <c r="V4479" s="63"/>
      <c r="W4479" s="63"/>
      <c r="X4479" s="63"/>
      <c r="Y4479" s="63"/>
      <c r="Z4479" s="63"/>
      <c r="AA4479" s="63"/>
      <c r="AB4479" s="63"/>
      <c r="AC4479" s="63"/>
      <c r="AD4479" s="63"/>
      <c r="AE4479" s="63"/>
      <c r="AF4479" s="63"/>
      <c r="AG4479" s="63"/>
      <c r="AH4479" s="63"/>
      <c r="AI4479" s="63"/>
      <c r="AJ4479" s="63"/>
      <c r="AK4479" s="63"/>
      <c r="AL4479" s="63"/>
      <c r="AM4479" s="63"/>
      <c r="AN4479" s="63"/>
      <c r="AO4479" s="63"/>
      <c r="AP4479" s="63"/>
      <c r="AQ4479" s="63"/>
      <c r="AR4479" s="63"/>
      <c r="AS4479" s="63"/>
      <c r="AT4479" s="63"/>
      <c r="AU4479" s="63"/>
      <c r="AV4479" s="63"/>
      <c r="AW4479" s="63"/>
      <c r="AX4479" s="63"/>
      <c r="AY4479" s="63"/>
      <c r="AZ4479" s="63"/>
      <c r="BA4479" s="63"/>
      <c r="BB4479" s="63"/>
      <c r="BC4479" s="63"/>
      <c r="BD4479" s="63"/>
      <c r="BE4479" s="63"/>
      <c r="BF4479" s="63"/>
      <c r="BG4479" s="63"/>
      <c r="BH4479" s="63"/>
      <c r="BI4479" s="63"/>
      <c r="BJ4479" s="63"/>
      <c r="BK4479" s="63"/>
      <c r="BL4479" s="63"/>
      <c r="BM4479" s="63"/>
      <c r="BN4479" s="63"/>
      <c r="BO4479" s="63"/>
      <c r="BP4479" s="63"/>
      <c r="BQ4479" s="63"/>
      <c r="BR4479" s="63"/>
      <c r="BS4479" s="63"/>
      <c r="BT4479" s="63"/>
      <c r="BU4479" s="63"/>
      <c r="BV4479" s="63"/>
      <c r="BW4479" s="63"/>
      <c r="BX4479" s="63"/>
      <c r="BY4479" s="63"/>
      <c r="BZ4479" s="63"/>
      <c r="CA4479" s="63"/>
      <c r="CB4479" s="63"/>
      <c r="CC4479" s="63"/>
      <c r="CD4479" s="63"/>
      <c r="CE4479" s="63"/>
      <c r="CF4479" s="63"/>
      <c r="CG4479" s="63"/>
      <c r="CH4479" s="63"/>
      <c r="CI4479" s="63"/>
      <c r="CJ4479" s="63"/>
      <c r="CK4479" s="63"/>
      <c r="CL4479" s="63"/>
      <c r="CM4479" s="63"/>
      <c r="CN4479" s="63"/>
      <c r="CO4479" s="63"/>
      <c r="CP4479" s="63"/>
      <c r="CR4479" s="227"/>
      <c r="CS4479" s="74"/>
    </row>
    <row r="4480" spans="1:97" s="72" customFormat="1" ht="75.75" customHeight="1">
      <c r="A4480" s="63"/>
      <c r="B4480" s="63"/>
      <c r="C4480" s="63"/>
      <c r="D4480" s="63"/>
      <c r="E4480" s="63"/>
      <c r="F4480" s="63"/>
      <c r="G4480" s="63"/>
      <c r="H4480" s="63"/>
      <c r="I4480" s="63"/>
      <c r="J4480" s="63"/>
      <c r="K4480" s="63"/>
      <c r="L4480" s="63"/>
      <c r="M4480" s="63"/>
      <c r="N4480" s="63"/>
      <c r="O4480" s="63"/>
      <c r="P4480" s="63"/>
      <c r="Q4480" s="63"/>
      <c r="R4480" s="63"/>
      <c r="S4480" s="63"/>
      <c r="T4480" s="63"/>
      <c r="U4480" s="63"/>
      <c r="V4480" s="63"/>
      <c r="W4480" s="63"/>
      <c r="X4480" s="63"/>
      <c r="Y4480" s="63"/>
      <c r="Z4480" s="63"/>
      <c r="AA4480" s="63"/>
      <c r="AB4480" s="63"/>
      <c r="AC4480" s="63"/>
      <c r="AD4480" s="63"/>
      <c r="AE4480" s="63"/>
      <c r="AF4480" s="63"/>
      <c r="AG4480" s="63"/>
      <c r="AH4480" s="63"/>
      <c r="AI4480" s="63"/>
      <c r="AJ4480" s="63"/>
      <c r="AK4480" s="63"/>
      <c r="AL4480" s="63"/>
      <c r="AM4480" s="63"/>
      <c r="AN4480" s="63"/>
      <c r="AO4480" s="63"/>
      <c r="AP4480" s="63"/>
      <c r="AQ4480" s="63"/>
      <c r="AR4480" s="63"/>
      <c r="AS4480" s="63"/>
      <c r="AT4480" s="63"/>
      <c r="AU4480" s="63"/>
      <c r="AV4480" s="63"/>
      <c r="AW4480" s="63"/>
      <c r="AX4480" s="63"/>
      <c r="AY4480" s="63"/>
      <c r="AZ4480" s="63"/>
      <c r="BA4480" s="63"/>
      <c r="BB4480" s="63"/>
      <c r="BC4480" s="63"/>
      <c r="BD4480" s="63"/>
      <c r="BE4480" s="63"/>
      <c r="BF4480" s="63"/>
      <c r="BG4480" s="63"/>
      <c r="BH4480" s="63"/>
      <c r="BI4480" s="63"/>
      <c r="BJ4480" s="63"/>
      <c r="BK4480" s="63"/>
      <c r="BL4480" s="63"/>
      <c r="BM4480" s="63"/>
      <c r="BN4480" s="63"/>
      <c r="BO4480" s="63"/>
      <c r="BP4480" s="63"/>
      <c r="BQ4480" s="63"/>
      <c r="BR4480" s="63"/>
      <c r="BS4480" s="63"/>
      <c r="BT4480" s="63"/>
      <c r="BU4480" s="63"/>
      <c r="BV4480" s="63"/>
      <c r="BW4480" s="63"/>
      <c r="BX4480" s="63"/>
      <c r="BY4480" s="63"/>
      <c r="BZ4480" s="63"/>
      <c r="CA4480" s="63"/>
      <c r="CB4480" s="63"/>
      <c r="CC4480" s="63"/>
      <c r="CD4480" s="63"/>
      <c r="CE4480" s="63"/>
      <c r="CF4480" s="63"/>
      <c r="CG4480" s="63"/>
      <c r="CH4480" s="63"/>
      <c r="CI4480" s="63"/>
      <c r="CJ4480" s="63"/>
      <c r="CK4480" s="63"/>
      <c r="CL4480" s="63"/>
      <c r="CM4480" s="63"/>
      <c r="CN4480" s="63"/>
      <c r="CO4480" s="63"/>
      <c r="CP4480" s="63"/>
      <c r="CR4480" s="227"/>
      <c r="CS4480" s="74"/>
    </row>
    <row r="4481" spans="1:97" s="72" customFormat="1" ht="75.75" customHeight="1">
      <c r="A4481" s="63"/>
      <c r="B4481" s="63"/>
      <c r="C4481" s="63"/>
      <c r="D4481" s="63"/>
      <c r="E4481" s="63"/>
      <c r="F4481" s="63"/>
      <c r="G4481" s="63"/>
      <c r="H4481" s="63"/>
      <c r="I4481" s="63"/>
      <c r="J4481" s="63"/>
      <c r="K4481" s="63"/>
      <c r="L4481" s="63"/>
      <c r="M4481" s="63"/>
      <c r="N4481" s="63"/>
      <c r="O4481" s="63"/>
      <c r="P4481" s="63"/>
      <c r="Q4481" s="63"/>
      <c r="R4481" s="63"/>
      <c r="S4481" s="63"/>
      <c r="T4481" s="63"/>
      <c r="U4481" s="63"/>
      <c r="V4481" s="63"/>
      <c r="W4481" s="63"/>
      <c r="X4481" s="63"/>
      <c r="Y4481" s="63"/>
      <c r="Z4481" s="63"/>
      <c r="AA4481" s="63"/>
      <c r="AB4481" s="63"/>
      <c r="AC4481" s="63"/>
      <c r="AD4481" s="63"/>
      <c r="AE4481" s="63"/>
      <c r="AF4481" s="63"/>
      <c r="AG4481" s="63"/>
      <c r="AH4481" s="63"/>
      <c r="AI4481" s="63"/>
      <c r="AJ4481" s="63"/>
      <c r="AK4481" s="63"/>
      <c r="AL4481" s="63"/>
      <c r="AM4481" s="63"/>
      <c r="AN4481" s="63"/>
      <c r="AO4481" s="63"/>
      <c r="AP4481" s="63"/>
      <c r="AQ4481" s="63"/>
      <c r="AR4481" s="63"/>
      <c r="AS4481" s="63"/>
      <c r="AT4481" s="63"/>
      <c r="AU4481" s="63"/>
      <c r="AV4481" s="63"/>
      <c r="AW4481" s="63"/>
      <c r="AX4481" s="63"/>
      <c r="AY4481" s="63"/>
      <c r="AZ4481" s="63"/>
      <c r="BA4481" s="63"/>
      <c r="BB4481" s="63"/>
      <c r="BC4481" s="63"/>
      <c r="BD4481" s="63"/>
      <c r="BE4481" s="63"/>
      <c r="BF4481" s="63"/>
      <c r="BG4481" s="63"/>
      <c r="BH4481" s="63"/>
      <c r="BI4481" s="63"/>
      <c r="BJ4481" s="63"/>
      <c r="BK4481" s="63"/>
      <c r="BL4481" s="63"/>
      <c r="BM4481" s="63"/>
      <c r="BN4481" s="63"/>
      <c r="BO4481" s="63"/>
      <c r="BP4481" s="63"/>
      <c r="BQ4481" s="63"/>
      <c r="BR4481" s="63"/>
      <c r="BS4481" s="63"/>
      <c r="BT4481" s="63"/>
      <c r="BU4481" s="63"/>
      <c r="BV4481" s="63"/>
      <c r="BW4481" s="63"/>
      <c r="BX4481" s="63"/>
      <c r="BY4481" s="63"/>
      <c r="BZ4481" s="63"/>
      <c r="CA4481" s="63"/>
      <c r="CB4481" s="63"/>
      <c r="CC4481" s="63"/>
      <c r="CD4481" s="63"/>
      <c r="CE4481" s="63"/>
      <c r="CF4481" s="63"/>
      <c r="CG4481" s="63"/>
      <c r="CH4481" s="63"/>
      <c r="CI4481" s="63"/>
      <c r="CJ4481" s="63"/>
      <c r="CK4481" s="63"/>
      <c r="CL4481" s="63"/>
      <c r="CM4481" s="63"/>
      <c r="CN4481" s="63"/>
      <c r="CO4481" s="63"/>
      <c r="CP4481" s="63"/>
      <c r="CR4481" s="227"/>
      <c r="CS4481" s="74"/>
    </row>
    <row r="4482" spans="1:97" s="72" customFormat="1" ht="75.75" customHeight="1">
      <c r="A4482" s="63"/>
      <c r="B4482" s="63"/>
      <c r="C4482" s="63"/>
      <c r="D4482" s="63"/>
      <c r="E4482" s="63"/>
      <c r="F4482" s="63"/>
      <c r="G4482" s="63"/>
      <c r="H4482" s="63"/>
      <c r="I4482" s="63"/>
      <c r="J4482" s="63"/>
      <c r="K4482" s="63"/>
      <c r="L4482" s="63"/>
      <c r="M4482" s="63"/>
      <c r="N4482" s="63"/>
      <c r="O4482" s="63"/>
      <c r="P4482" s="63"/>
      <c r="Q4482" s="63"/>
      <c r="R4482" s="63"/>
      <c r="S4482" s="63"/>
      <c r="T4482" s="63"/>
      <c r="U4482" s="63"/>
      <c r="V4482" s="63"/>
      <c r="W4482" s="63"/>
      <c r="X4482" s="63"/>
      <c r="Y4482" s="63"/>
      <c r="Z4482" s="63"/>
      <c r="AA4482" s="63"/>
      <c r="AB4482" s="63"/>
      <c r="AC4482" s="63"/>
      <c r="AD4482" s="63"/>
      <c r="AE4482" s="63"/>
      <c r="AF4482" s="63"/>
      <c r="AG4482" s="63"/>
      <c r="AH4482" s="63"/>
      <c r="AI4482" s="63"/>
      <c r="AJ4482" s="63"/>
      <c r="AK4482" s="63"/>
      <c r="AL4482" s="63"/>
      <c r="AM4482" s="63"/>
      <c r="AN4482" s="63"/>
      <c r="AO4482" s="63"/>
      <c r="AP4482" s="63"/>
      <c r="AQ4482" s="63"/>
      <c r="AR4482" s="63"/>
      <c r="AS4482" s="63"/>
      <c r="AT4482" s="63"/>
      <c r="AU4482" s="63"/>
      <c r="AV4482" s="63"/>
      <c r="AW4482" s="63"/>
      <c r="AX4482" s="63"/>
      <c r="AY4482" s="63"/>
      <c r="AZ4482" s="63"/>
      <c r="BA4482" s="63"/>
      <c r="BB4482" s="63"/>
      <c r="BC4482" s="63"/>
      <c r="BD4482" s="63"/>
      <c r="BE4482" s="63"/>
      <c r="BF4482" s="63"/>
      <c r="BG4482" s="63"/>
      <c r="BH4482" s="63"/>
      <c r="BI4482" s="63"/>
      <c r="BJ4482" s="63"/>
      <c r="BK4482" s="63"/>
      <c r="BL4482" s="63"/>
      <c r="BM4482" s="63"/>
      <c r="BN4482" s="63"/>
      <c r="BO4482" s="63"/>
      <c r="BP4482" s="63"/>
      <c r="BQ4482" s="63"/>
      <c r="BR4482" s="63"/>
      <c r="BS4482" s="63"/>
      <c r="BT4482" s="63"/>
      <c r="BU4482" s="63"/>
      <c r="BV4482" s="63"/>
      <c r="BW4482" s="63"/>
      <c r="BX4482" s="63"/>
      <c r="BY4482" s="63"/>
      <c r="BZ4482" s="63"/>
      <c r="CA4482" s="63"/>
      <c r="CB4482" s="63"/>
      <c r="CC4482" s="63"/>
      <c r="CD4482" s="63"/>
      <c r="CE4482" s="63"/>
      <c r="CF4482" s="63"/>
      <c r="CG4482" s="63"/>
      <c r="CH4482" s="63"/>
      <c r="CI4482" s="63"/>
      <c r="CJ4482" s="63"/>
      <c r="CK4482" s="63"/>
      <c r="CL4482" s="63"/>
      <c r="CM4482" s="63"/>
      <c r="CN4482" s="63"/>
      <c r="CO4482" s="63"/>
      <c r="CP4482" s="63"/>
      <c r="CR4482" s="227"/>
      <c r="CS4482" s="74"/>
    </row>
    <row r="4483" spans="1:97" s="72" customFormat="1" ht="75.75" customHeight="1">
      <c r="A4483" s="63"/>
      <c r="B4483" s="63"/>
      <c r="C4483" s="63"/>
      <c r="D4483" s="63"/>
      <c r="E4483" s="63"/>
      <c r="F4483" s="63"/>
      <c r="G4483" s="63"/>
      <c r="H4483" s="63"/>
      <c r="I4483" s="63"/>
      <c r="J4483" s="63"/>
      <c r="K4483" s="63"/>
      <c r="L4483" s="63"/>
      <c r="M4483" s="63"/>
      <c r="N4483" s="63"/>
      <c r="O4483" s="63"/>
      <c r="P4483" s="63"/>
      <c r="Q4483" s="63"/>
      <c r="R4483" s="63"/>
      <c r="S4483" s="63"/>
      <c r="T4483" s="63"/>
      <c r="U4483" s="63"/>
      <c r="V4483" s="63"/>
      <c r="W4483" s="63"/>
      <c r="X4483" s="63"/>
      <c r="Y4483" s="63"/>
      <c r="Z4483" s="63"/>
      <c r="AA4483" s="63"/>
      <c r="AB4483" s="63"/>
      <c r="AC4483" s="63"/>
      <c r="AD4483" s="63"/>
      <c r="AE4483" s="63"/>
      <c r="AF4483" s="63"/>
      <c r="AG4483" s="63"/>
      <c r="AH4483" s="63"/>
      <c r="AI4483" s="63"/>
      <c r="AJ4483" s="63"/>
      <c r="AK4483" s="63"/>
      <c r="AL4483" s="63"/>
      <c r="AM4483" s="63"/>
      <c r="AN4483" s="63"/>
      <c r="AO4483" s="63"/>
      <c r="AP4483" s="63"/>
      <c r="AQ4483" s="63"/>
      <c r="AR4483" s="63"/>
      <c r="AS4483" s="63"/>
      <c r="AT4483" s="63"/>
      <c r="AU4483" s="63"/>
      <c r="AV4483" s="63"/>
      <c r="AW4483" s="63"/>
      <c r="AX4483" s="63"/>
      <c r="AY4483" s="63"/>
      <c r="AZ4483" s="63"/>
      <c r="BA4483" s="63"/>
      <c r="BB4483" s="63"/>
      <c r="BC4483" s="63"/>
      <c r="BD4483" s="63"/>
      <c r="BE4483" s="63"/>
      <c r="BF4483" s="63"/>
      <c r="BG4483" s="63"/>
      <c r="BH4483" s="63"/>
      <c r="BI4483" s="63"/>
      <c r="BJ4483" s="63"/>
      <c r="BK4483" s="63"/>
      <c r="BL4483" s="63"/>
      <c r="BM4483" s="63"/>
      <c r="BN4483" s="63"/>
      <c r="BO4483" s="63"/>
      <c r="BP4483" s="63"/>
      <c r="BQ4483" s="63"/>
      <c r="BR4483" s="63"/>
      <c r="BS4483" s="63"/>
      <c r="BT4483" s="63"/>
      <c r="BU4483" s="63"/>
      <c r="BV4483" s="63"/>
      <c r="BW4483" s="63"/>
      <c r="BX4483" s="63"/>
      <c r="BY4483" s="63"/>
      <c r="BZ4483" s="63"/>
      <c r="CA4483" s="63"/>
      <c r="CB4483" s="63"/>
      <c r="CC4483" s="63"/>
      <c r="CD4483" s="63"/>
      <c r="CE4483" s="63"/>
      <c r="CF4483" s="63"/>
      <c r="CG4483" s="63"/>
      <c r="CH4483" s="63"/>
      <c r="CI4483" s="63"/>
      <c r="CJ4483" s="63"/>
      <c r="CK4483" s="63"/>
      <c r="CL4483" s="63"/>
      <c r="CM4483" s="63"/>
      <c r="CN4483" s="63"/>
      <c r="CO4483" s="63"/>
      <c r="CP4483" s="63"/>
      <c r="CR4483" s="227"/>
      <c r="CS4483" s="74"/>
    </row>
    <row r="4484" spans="1:97" s="72" customFormat="1" ht="75.75" customHeight="1">
      <c r="A4484" s="63"/>
      <c r="B4484" s="63"/>
      <c r="C4484" s="63"/>
      <c r="D4484" s="63"/>
      <c r="E4484" s="63"/>
      <c r="F4484" s="63"/>
      <c r="G4484" s="63"/>
      <c r="H4484" s="63"/>
      <c r="I4484" s="63"/>
      <c r="J4484" s="63"/>
      <c r="K4484" s="63"/>
      <c r="L4484" s="63"/>
      <c r="M4484" s="63"/>
      <c r="N4484" s="63"/>
      <c r="O4484" s="63"/>
      <c r="P4484" s="63"/>
      <c r="Q4484" s="63"/>
      <c r="R4484" s="63"/>
      <c r="S4484" s="63"/>
      <c r="T4484" s="63"/>
      <c r="U4484" s="63"/>
      <c r="V4484" s="63"/>
      <c r="W4484" s="63"/>
      <c r="X4484" s="63"/>
      <c r="Y4484" s="63"/>
      <c r="Z4484" s="63"/>
      <c r="AA4484" s="63"/>
      <c r="AB4484" s="63"/>
      <c r="AC4484" s="63"/>
      <c r="AD4484" s="63"/>
      <c r="AE4484" s="63"/>
      <c r="AF4484" s="63"/>
      <c r="AG4484" s="63"/>
      <c r="AH4484" s="63"/>
      <c r="AI4484" s="63"/>
      <c r="AJ4484" s="63"/>
      <c r="AK4484" s="63"/>
      <c r="AL4484" s="63"/>
      <c r="AM4484" s="63"/>
      <c r="AN4484" s="63"/>
      <c r="AO4484" s="63"/>
      <c r="AP4484" s="63"/>
      <c r="AQ4484" s="63"/>
      <c r="AR4484" s="63"/>
      <c r="AS4484" s="63"/>
      <c r="AT4484" s="63"/>
      <c r="AU4484" s="63"/>
      <c r="AV4484" s="63"/>
      <c r="AW4484" s="63"/>
      <c r="AX4484" s="63"/>
      <c r="AY4484" s="63"/>
      <c r="AZ4484" s="63"/>
      <c r="BA4484" s="63"/>
      <c r="BB4484" s="63"/>
      <c r="BC4484" s="63"/>
      <c r="BD4484" s="63"/>
      <c r="BE4484" s="63"/>
      <c r="BF4484" s="63"/>
      <c r="BG4484" s="63"/>
      <c r="BH4484" s="63"/>
      <c r="BI4484" s="63"/>
      <c r="BJ4484" s="63"/>
      <c r="BK4484" s="63"/>
      <c r="BL4484" s="63"/>
      <c r="BM4484" s="63"/>
      <c r="BN4484" s="63"/>
      <c r="BO4484" s="63"/>
      <c r="BP4484" s="63"/>
      <c r="BQ4484" s="63"/>
      <c r="BR4484" s="63"/>
      <c r="BS4484" s="63"/>
      <c r="BT4484" s="63"/>
      <c r="BU4484" s="63"/>
      <c r="BV4484" s="63"/>
      <c r="BW4484" s="63"/>
      <c r="BX4484" s="63"/>
      <c r="BY4484" s="63"/>
      <c r="BZ4484" s="63"/>
      <c r="CA4484" s="63"/>
      <c r="CB4484" s="63"/>
      <c r="CC4484" s="63"/>
      <c r="CD4484" s="63"/>
      <c r="CE4484" s="63"/>
      <c r="CF4484" s="63"/>
      <c r="CG4484" s="63"/>
      <c r="CH4484" s="63"/>
      <c r="CI4484" s="63"/>
      <c r="CJ4484" s="63"/>
      <c r="CK4484" s="63"/>
      <c r="CL4484" s="63"/>
      <c r="CM4484" s="63"/>
      <c r="CN4484" s="63"/>
      <c r="CO4484" s="63"/>
      <c r="CP4484" s="63"/>
      <c r="CR4484" s="227"/>
      <c r="CS4484" s="74"/>
    </row>
    <row r="4485" spans="1:97" s="72" customFormat="1" ht="75.75" customHeight="1">
      <c r="A4485" s="63"/>
      <c r="B4485" s="63"/>
      <c r="C4485" s="63"/>
      <c r="D4485" s="63"/>
      <c r="E4485" s="63"/>
      <c r="F4485" s="63"/>
      <c r="G4485" s="63"/>
      <c r="H4485" s="63"/>
      <c r="I4485" s="63"/>
      <c r="J4485" s="63"/>
      <c r="K4485" s="63"/>
      <c r="L4485" s="63"/>
      <c r="M4485" s="63"/>
      <c r="N4485" s="63"/>
      <c r="O4485" s="63"/>
      <c r="P4485" s="63"/>
      <c r="Q4485" s="63"/>
      <c r="R4485" s="63"/>
      <c r="S4485" s="63"/>
      <c r="T4485" s="63"/>
      <c r="U4485" s="63"/>
      <c r="V4485" s="63"/>
      <c r="W4485" s="63"/>
      <c r="X4485" s="63"/>
      <c r="Y4485" s="63"/>
      <c r="Z4485" s="63"/>
      <c r="AA4485" s="63"/>
      <c r="AB4485" s="63"/>
      <c r="AC4485" s="63"/>
      <c r="AD4485" s="63"/>
      <c r="AE4485" s="63"/>
      <c r="AF4485" s="63"/>
      <c r="AG4485" s="63"/>
      <c r="AH4485" s="63"/>
      <c r="AI4485" s="63"/>
      <c r="AJ4485" s="63"/>
      <c r="AK4485" s="63"/>
      <c r="AL4485" s="63"/>
      <c r="AM4485" s="63"/>
      <c r="AN4485" s="63"/>
      <c r="AO4485" s="63"/>
      <c r="AP4485" s="63"/>
      <c r="AQ4485" s="63"/>
      <c r="AR4485" s="63"/>
      <c r="AS4485" s="63"/>
      <c r="AT4485" s="63"/>
      <c r="AU4485" s="63"/>
      <c r="AV4485" s="63"/>
      <c r="AW4485" s="63"/>
      <c r="AX4485" s="63"/>
      <c r="AY4485" s="63"/>
      <c r="AZ4485" s="63"/>
      <c r="BA4485" s="63"/>
      <c r="BB4485" s="63"/>
      <c r="BC4485" s="63"/>
      <c r="BD4485" s="63"/>
      <c r="BE4485" s="63"/>
      <c r="BF4485" s="63"/>
      <c r="BG4485" s="63"/>
      <c r="BH4485" s="63"/>
      <c r="BI4485" s="63"/>
      <c r="BJ4485" s="63"/>
      <c r="BK4485" s="63"/>
      <c r="BL4485" s="63"/>
      <c r="BM4485" s="63"/>
      <c r="BN4485" s="63"/>
      <c r="BO4485" s="63"/>
      <c r="BP4485" s="63"/>
      <c r="BQ4485" s="63"/>
      <c r="BR4485" s="63"/>
      <c r="BS4485" s="63"/>
      <c r="BT4485" s="63"/>
      <c r="BU4485" s="63"/>
      <c r="BV4485" s="63"/>
      <c r="BW4485" s="63"/>
      <c r="BX4485" s="63"/>
      <c r="BY4485" s="63"/>
      <c r="BZ4485" s="63"/>
      <c r="CA4485" s="63"/>
      <c r="CB4485" s="63"/>
      <c r="CC4485" s="63"/>
      <c r="CD4485" s="63"/>
      <c r="CE4485" s="63"/>
      <c r="CF4485" s="63"/>
      <c r="CG4485" s="63"/>
      <c r="CH4485" s="63"/>
      <c r="CI4485" s="63"/>
      <c r="CJ4485" s="63"/>
      <c r="CK4485" s="63"/>
      <c r="CL4485" s="63"/>
      <c r="CM4485" s="63"/>
      <c r="CN4485" s="63"/>
      <c r="CO4485" s="63"/>
      <c r="CP4485" s="63"/>
      <c r="CR4485" s="227"/>
      <c r="CS4485" s="74"/>
    </row>
    <row r="4486" spans="1:97" s="72" customFormat="1" ht="75.75" customHeight="1">
      <c r="A4486" s="63"/>
      <c r="B4486" s="63"/>
      <c r="C4486" s="63"/>
      <c r="D4486" s="63"/>
      <c r="E4486" s="63"/>
      <c r="F4486" s="63"/>
      <c r="G4486" s="63"/>
      <c r="H4486" s="63"/>
      <c r="I4486" s="63"/>
      <c r="J4486" s="63"/>
      <c r="K4486" s="63"/>
      <c r="L4486" s="63"/>
      <c r="M4486" s="63"/>
      <c r="N4486" s="63"/>
      <c r="O4486" s="63"/>
      <c r="P4486" s="63"/>
      <c r="Q4486" s="63"/>
      <c r="R4486" s="63"/>
      <c r="S4486" s="63"/>
      <c r="T4486" s="63"/>
      <c r="U4486" s="63"/>
      <c r="V4486" s="63"/>
      <c r="W4486" s="63"/>
      <c r="X4486" s="63"/>
      <c r="Y4486" s="63"/>
      <c r="Z4486" s="63"/>
      <c r="AA4486" s="63"/>
      <c r="AB4486" s="63"/>
      <c r="AC4486" s="63"/>
      <c r="AD4486" s="63"/>
      <c r="AE4486" s="63"/>
      <c r="AF4486" s="63"/>
      <c r="AG4486" s="63"/>
      <c r="AH4486" s="63"/>
      <c r="AI4486" s="63"/>
      <c r="AJ4486" s="63"/>
      <c r="AK4486" s="63"/>
      <c r="AL4486" s="63"/>
      <c r="AM4486" s="63"/>
      <c r="AN4486" s="63"/>
      <c r="AO4486" s="63"/>
      <c r="AP4486" s="63"/>
      <c r="AQ4486" s="63"/>
      <c r="AR4486" s="63"/>
      <c r="AS4486" s="63"/>
      <c r="AT4486" s="63"/>
      <c r="AU4486" s="63"/>
      <c r="AV4486" s="63"/>
      <c r="AW4486" s="63"/>
      <c r="AX4486" s="63"/>
      <c r="AY4486" s="63"/>
      <c r="AZ4486" s="63"/>
      <c r="BA4486" s="63"/>
      <c r="BB4486" s="63"/>
      <c r="BC4486" s="63"/>
      <c r="BD4486" s="63"/>
      <c r="BE4486" s="63"/>
      <c r="BF4486" s="63"/>
      <c r="BG4486" s="63"/>
      <c r="BH4486" s="63"/>
      <c r="BI4486" s="63"/>
      <c r="BJ4486" s="63"/>
      <c r="BK4486" s="63"/>
      <c r="BL4486" s="63"/>
      <c r="BM4486" s="63"/>
      <c r="BN4486" s="63"/>
      <c r="BO4486" s="63"/>
      <c r="BP4486" s="63"/>
      <c r="BQ4486" s="63"/>
      <c r="BR4486" s="63"/>
      <c r="BS4486" s="63"/>
      <c r="BT4486" s="63"/>
      <c r="BU4486" s="63"/>
      <c r="BV4486" s="63"/>
      <c r="BW4486" s="63"/>
      <c r="BX4486" s="63"/>
      <c r="BY4486" s="63"/>
      <c r="BZ4486" s="63"/>
      <c r="CA4486" s="63"/>
      <c r="CB4486" s="63"/>
      <c r="CC4486" s="63"/>
      <c r="CD4486" s="63"/>
      <c r="CE4486" s="63"/>
      <c r="CF4486" s="63"/>
      <c r="CG4486" s="63"/>
      <c r="CH4486" s="63"/>
      <c r="CI4486" s="63"/>
      <c r="CJ4486" s="63"/>
      <c r="CK4486" s="63"/>
      <c r="CL4486" s="63"/>
      <c r="CM4486" s="63"/>
      <c r="CN4486" s="63"/>
      <c r="CO4486" s="63"/>
      <c r="CP4486" s="63"/>
      <c r="CR4486" s="227"/>
      <c r="CS4486" s="74"/>
    </row>
    <row r="4487" spans="1:97" s="72" customFormat="1" ht="75.75" customHeight="1">
      <c r="A4487" s="63"/>
      <c r="B4487" s="63"/>
      <c r="C4487" s="63"/>
      <c r="D4487" s="63"/>
      <c r="E4487" s="63"/>
      <c r="F4487" s="63"/>
      <c r="G4487" s="63"/>
      <c r="H4487" s="63"/>
      <c r="I4487" s="63"/>
      <c r="J4487" s="63"/>
      <c r="K4487" s="63"/>
      <c r="L4487" s="63"/>
      <c r="M4487" s="63"/>
      <c r="N4487" s="63"/>
      <c r="O4487" s="63"/>
      <c r="P4487" s="63"/>
      <c r="Q4487" s="63"/>
      <c r="R4487" s="63"/>
      <c r="S4487" s="63"/>
      <c r="T4487" s="63"/>
      <c r="U4487" s="63"/>
      <c r="V4487" s="63"/>
      <c r="W4487" s="63"/>
      <c r="X4487" s="63"/>
      <c r="Y4487" s="63"/>
      <c r="Z4487" s="63"/>
      <c r="AA4487" s="63"/>
      <c r="AB4487" s="63"/>
      <c r="AC4487" s="63"/>
      <c r="AD4487" s="63"/>
      <c r="AE4487" s="63"/>
      <c r="AF4487" s="63"/>
      <c r="AG4487" s="63"/>
      <c r="AH4487" s="63"/>
      <c r="AI4487" s="63"/>
      <c r="AJ4487" s="63"/>
      <c r="AK4487" s="63"/>
      <c r="AL4487" s="63"/>
      <c r="AM4487" s="63"/>
      <c r="AN4487" s="63"/>
      <c r="AO4487" s="63"/>
      <c r="AP4487" s="63"/>
      <c r="AQ4487" s="63"/>
      <c r="AR4487" s="63"/>
      <c r="AS4487" s="63"/>
      <c r="AT4487" s="63"/>
      <c r="AU4487" s="63"/>
      <c r="AV4487" s="63"/>
      <c r="AW4487" s="63"/>
      <c r="AX4487" s="63"/>
      <c r="AY4487" s="63"/>
      <c r="AZ4487" s="63"/>
      <c r="BA4487" s="63"/>
      <c r="BB4487" s="63"/>
      <c r="BC4487" s="63"/>
      <c r="BD4487" s="63"/>
      <c r="BE4487" s="63"/>
      <c r="BF4487" s="63"/>
      <c r="BG4487" s="63"/>
      <c r="BH4487" s="63"/>
      <c r="BI4487" s="63"/>
      <c r="BJ4487" s="63"/>
      <c r="BK4487" s="63"/>
      <c r="BL4487" s="63"/>
      <c r="BM4487" s="63"/>
      <c r="BN4487" s="63"/>
      <c r="BO4487" s="63"/>
      <c r="BP4487" s="63"/>
      <c r="BQ4487" s="63"/>
      <c r="BR4487" s="63"/>
      <c r="BS4487" s="63"/>
      <c r="BT4487" s="63"/>
      <c r="BU4487" s="63"/>
      <c r="BV4487" s="63"/>
      <c r="BW4487" s="63"/>
      <c r="BX4487" s="63"/>
      <c r="BY4487" s="63"/>
      <c r="BZ4487" s="63"/>
      <c r="CA4487" s="63"/>
      <c r="CB4487" s="63"/>
      <c r="CC4487" s="63"/>
      <c r="CD4487" s="63"/>
      <c r="CE4487" s="63"/>
      <c r="CF4487" s="63"/>
      <c r="CG4487" s="63"/>
      <c r="CH4487" s="63"/>
      <c r="CI4487" s="63"/>
      <c r="CJ4487" s="63"/>
      <c r="CK4487" s="63"/>
      <c r="CL4487" s="63"/>
      <c r="CM4487" s="63"/>
      <c r="CN4487" s="63"/>
      <c r="CO4487" s="63"/>
      <c r="CP4487" s="63"/>
      <c r="CR4487" s="227"/>
      <c r="CS4487" s="74"/>
    </row>
    <row r="4488" spans="1:97" s="72" customFormat="1" ht="75.75" customHeight="1">
      <c r="A4488" s="63"/>
      <c r="B4488" s="63"/>
      <c r="C4488" s="63"/>
      <c r="D4488" s="63"/>
      <c r="E4488" s="63"/>
      <c r="F4488" s="63"/>
      <c r="G4488" s="63"/>
      <c r="H4488" s="63"/>
      <c r="I4488" s="63"/>
      <c r="J4488" s="63"/>
      <c r="K4488" s="63"/>
      <c r="L4488" s="63"/>
      <c r="M4488" s="63"/>
      <c r="N4488" s="63"/>
      <c r="O4488" s="63"/>
      <c r="P4488" s="63"/>
      <c r="Q4488" s="63"/>
      <c r="R4488" s="63"/>
      <c r="S4488" s="63"/>
      <c r="T4488" s="63"/>
      <c r="U4488" s="63"/>
      <c r="V4488" s="63"/>
      <c r="W4488" s="63"/>
      <c r="X4488" s="63"/>
      <c r="Y4488" s="63"/>
      <c r="Z4488" s="63"/>
      <c r="AA4488" s="63"/>
      <c r="AB4488" s="63"/>
      <c r="AC4488" s="63"/>
      <c r="AD4488" s="63"/>
      <c r="AE4488" s="63"/>
      <c r="AF4488" s="63"/>
      <c r="AG4488" s="63"/>
      <c r="AH4488" s="63"/>
      <c r="AI4488" s="63"/>
      <c r="AJ4488" s="63"/>
      <c r="AK4488" s="63"/>
      <c r="AL4488" s="63"/>
      <c r="AM4488" s="63"/>
      <c r="AN4488" s="63"/>
      <c r="AO4488" s="63"/>
      <c r="AP4488" s="63"/>
      <c r="AQ4488" s="63"/>
      <c r="AR4488" s="63"/>
      <c r="AS4488" s="63"/>
      <c r="AT4488" s="63"/>
      <c r="AU4488" s="63"/>
      <c r="AV4488" s="63"/>
      <c r="AW4488" s="63"/>
      <c r="AX4488" s="63"/>
      <c r="AY4488" s="63"/>
      <c r="AZ4488" s="63"/>
      <c r="BA4488" s="63"/>
      <c r="BB4488" s="63"/>
      <c r="BC4488" s="63"/>
      <c r="BD4488" s="63"/>
      <c r="BE4488" s="63"/>
      <c r="BF4488" s="63"/>
      <c r="BG4488" s="63"/>
      <c r="BH4488" s="63"/>
      <c r="BI4488" s="63"/>
      <c r="BJ4488" s="63"/>
      <c r="BK4488" s="63"/>
      <c r="BL4488" s="63"/>
      <c r="BM4488" s="63"/>
      <c r="BN4488" s="63"/>
      <c r="BO4488" s="63"/>
      <c r="BP4488" s="63"/>
      <c r="BQ4488" s="63"/>
      <c r="BR4488" s="63"/>
      <c r="BS4488" s="63"/>
      <c r="BT4488" s="63"/>
      <c r="BU4488" s="63"/>
      <c r="BV4488" s="63"/>
      <c r="BW4488" s="63"/>
      <c r="BX4488" s="63"/>
      <c r="BY4488" s="63"/>
      <c r="BZ4488" s="63"/>
      <c r="CA4488" s="63"/>
      <c r="CB4488" s="63"/>
      <c r="CC4488" s="63"/>
      <c r="CD4488" s="63"/>
      <c r="CE4488" s="63"/>
      <c r="CF4488" s="63"/>
      <c r="CG4488" s="63"/>
      <c r="CH4488" s="63"/>
      <c r="CI4488" s="63"/>
      <c r="CJ4488" s="63"/>
      <c r="CK4488" s="63"/>
      <c r="CL4488" s="63"/>
      <c r="CM4488" s="63"/>
      <c r="CN4488" s="63"/>
      <c r="CO4488" s="63"/>
      <c r="CP4488" s="63"/>
      <c r="CR4488" s="227"/>
      <c r="CS4488" s="74"/>
    </row>
    <row r="4489" spans="1:97" s="72" customFormat="1" ht="75.75" customHeight="1">
      <c r="A4489" s="63"/>
      <c r="B4489" s="63"/>
      <c r="C4489" s="63"/>
      <c r="D4489" s="63"/>
      <c r="E4489" s="63"/>
      <c r="F4489" s="63"/>
      <c r="G4489" s="63"/>
      <c r="H4489" s="63"/>
      <c r="I4489" s="63"/>
      <c r="J4489" s="63"/>
      <c r="K4489" s="63"/>
      <c r="L4489" s="63"/>
      <c r="M4489" s="63"/>
      <c r="N4489" s="63"/>
      <c r="O4489" s="63"/>
      <c r="P4489" s="63"/>
      <c r="Q4489" s="63"/>
      <c r="R4489" s="63"/>
      <c r="S4489" s="63"/>
      <c r="T4489" s="63"/>
      <c r="U4489" s="63"/>
      <c r="V4489" s="63"/>
      <c r="W4489" s="63"/>
      <c r="X4489" s="63"/>
      <c r="Y4489" s="63"/>
      <c r="Z4489" s="63"/>
      <c r="AA4489" s="63"/>
      <c r="AB4489" s="63"/>
      <c r="AC4489" s="63"/>
      <c r="AD4489" s="63"/>
      <c r="AE4489" s="63"/>
      <c r="AF4489" s="63"/>
      <c r="AG4489" s="63"/>
      <c r="AH4489" s="63"/>
      <c r="AI4489" s="63"/>
      <c r="AJ4489" s="63"/>
      <c r="AK4489" s="63"/>
      <c r="AL4489" s="63"/>
      <c r="AM4489" s="63"/>
      <c r="AN4489" s="63"/>
      <c r="AO4489" s="63"/>
      <c r="AP4489" s="63"/>
      <c r="AQ4489" s="63"/>
      <c r="AR4489" s="63"/>
      <c r="AS4489" s="63"/>
      <c r="AT4489" s="63"/>
      <c r="AU4489" s="63"/>
      <c r="AV4489" s="63"/>
      <c r="AW4489" s="63"/>
      <c r="AX4489" s="63"/>
      <c r="AY4489" s="63"/>
      <c r="AZ4489" s="63"/>
      <c r="BA4489" s="63"/>
      <c r="BB4489" s="63"/>
      <c r="BC4489" s="63"/>
      <c r="BD4489" s="63"/>
      <c r="BE4489" s="63"/>
      <c r="BF4489" s="63"/>
      <c r="BG4489" s="63"/>
      <c r="BH4489" s="63"/>
      <c r="BI4489" s="63"/>
      <c r="BJ4489" s="63"/>
      <c r="BK4489" s="63"/>
      <c r="BL4489" s="63"/>
      <c r="BM4489" s="63"/>
      <c r="BN4489" s="63"/>
      <c r="BO4489" s="63"/>
      <c r="BP4489" s="63"/>
      <c r="BQ4489" s="63"/>
      <c r="BR4489" s="63"/>
      <c r="BS4489" s="63"/>
      <c r="BT4489" s="63"/>
      <c r="BU4489" s="63"/>
      <c r="BV4489" s="63"/>
      <c r="BW4489" s="63"/>
      <c r="BX4489" s="63"/>
      <c r="BY4489" s="63"/>
      <c r="BZ4489" s="63"/>
      <c r="CA4489" s="63"/>
      <c r="CB4489" s="63"/>
      <c r="CC4489" s="63"/>
      <c r="CD4489" s="63"/>
      <c r="CE4489" s="63"/>
      <c r="CF4489" s="63"/>
      <c r="CG4489" s="63"/>
      <c r="CH4489" s="63"/>
      <c r="CI4489" s="63"/>
      <c r="CJ4489" s="63"/>
      <c r="CK4489" s="63"/>
      <c r="CL4489" s="63"/>
      <c r="CM4489" s="63"/>
      <c r="CN4489" s="63"/>
      <c r="CO4489" s="63"/>
      <c r="CP4489" s="63"/>
      <c r="CR4489" s="227"/>
      <c r="CS4489" s="74"/>
    </row>
    <row r="4490" spans="1:97" s="72" customFormat="1" ht="75.75" customHeight="1">
      <c r="A4490" s="63"/>
      <c r="B4490" s="63"/>
      <c r="C4490" s="63"/>
      <c r="D4490" s="63"/>
      <c r="E4490" s="63"/>
      <c r="F4490" s="63"/>
      <c r="G4490" s="63"/>
      <c r="H4490" s="63"/>
      <c r="I4490" s="63"/>
      <c r="J4490" s="63"/>
      <c r="K4490" s="63"/>
      <c r="L4490" s="63"/>
      <c r="M4490" s="63"/>
      <c r="N4490" s="63"/>
      <c r="O4490" s="63"/>
      <c r="P4490" s="63"/>
      <c r="Q4490" s="63"/>
      <c r="R4490" s="63"/>
      <c r="S4490" s="63"/>
      <c r="T4490" s="63"/>
      <c r="U4490" s="63"/>
      <c r="V4490" s="63"/>
      <c r="W4490" s="63"/>
      <c r="X4490" s="63"/>
      <c r="Y4490" s="63"/>
      <c r="Z4490" s="63"/>
      <c r="AA4490" s="63"/>
      <c r="AB4490" s="63"/>
      <c r="AC4490" s="63"/>
      <c r="AD4490" s="63"/>
      <c r="AE4490" s="63"/>
      <c r="AF4490" s="63"/>
      <c r="AG4490" s="63"/>
      <c r="AH4490" s="63"/>
      <c r="AI4490" s="63"/>
      <c r="AJ4490" s="63"/>
      <c r="AK4490" s="63"/>
      <c r="AL4490" s="63"/>
      <c r="AM4490" s="63"/>
      <c r="AN4490" s="63"/>
      <c r="AO4490" s="63"/>
      <c r="AP4490" s="63"/>
      <c r="AQ4490" s="63"/>
      <c r="AR4490" s="63"/>
      <c r="AS4490" s="63"/>
      <c r="AT4490" s="63"/>
      <c r="AU4490" s="63"/>
      <c r="AV4490" s="63"/>
      <c r="AW4490" s="63"/>
      <c r="AX4490" s="63"/>
      <c r="AY4490" s="63"/>
      <c r="AZ4490" s="63"/>
      <c r="BA4490" s="63"/>
      <c r="BB4490" s="63"/>
      <c r="BC4490" s="63"/>
      <c r="BD4490" s="63"/>
      <c r="BE4490" s="63"/>
      <c r="BF4490" s="63"/>
      <c r="BG4490" s="63"/>
      <c r="BH4490" s="63"/>
      <c r="BI4490" s="63"/>
      <c r="BJ4490" s="63"/>
      <c r="BK4490" s="63"/>
      <c r="BL4490" s="63"/>
      <c r="BM4490" s="63"/>
      <c r="BN4490" s="63"/>
      <c r="BO4490" s="63"/>
      <c r="BP4490" s="63"/>
      <c r="BQ4490" s="63"/>
      <c r="BR4490" s="63"/>
      <c r="BS4490" s="63"/>
      <c r="BT4490" s="63"/>
      <c r="BU4490" s="63"/>
      <c r="BV4490" s="63"/>
      <c r="BW4490" s="63"/>
      <c r="BX4490" s="63"/>
      <c r="BY4490" s="63"/>
      <c r="BZ4490" s="63"/>
      <c r="CA4490" s="63"/>
      <c r="CB4490" s="63"/>
      <c r="CC4490" s="63"/>
      <c r="CD4490" s="63"/>
      <c r="CE4490" s="63"/>
      <c r="CF4490" s="63"/>
      <c r="CG4490" s="63"/>
      <c r="CH4490" s="63"/>
      <c r="CI4490" s="63"/>
      <c r="CJ4490" s="63"/>
      <c r="CK4490" s="63"/>
      <c r="CL4490" s="63"/>
      <c r="CM4490" s="63"/>
      <c r="CN4490" s="63"/>
      <c r="CO4490" s="63"/>
      <c r="CP4490" s="63"/>
      <c r="CR4490" s="227"/>
      <c r="CS4490" s="74"/>
    </row>
    <row r="4491" spans="1:97" s="72" customFormat="1" ht="75.75" customHeight="1">
      <c r="A4491" s="63"/>
      <c r="B4491" s="63"/>
      <c r="C4491" s="63"/>
      <c r="D4491" s="63"/>
      <c r="E4491" s="63"/>
      <c r="F4491" s="63"/>
      <c r="G4491" s="63"/>
      <c r="H4491" s="63"/>
      <c r="I4491" s="63"/>
      <c r="J4491" s="63"/>
      <c r="K4491" s="63"/>
      <c r="L4491" s="63"/>
      <c r="M4491" s="63"/>
      <c r="N4491" s="63"/>
      <c r="O4491" s="63"/>
      <c r="P4491" s="63"/>
      <c r="Q4491" s="63"/>
      <c r="R4491" s="63"/>
      <c r="S4491" s="63"/>
      <c r="T4491" s="63"/>
      <c r="U4491" s="63"/>
      <c r="V4491" s="63"/>
      <c r="W4491" s="63"/>
      <c r="X4491" s="63"/>
      <c r="Y4491" s="63"/>
      <c r="Z4491" s="63"/>
      <c r="AA4491" s="63"/>
      <c r="AB4491" s="63"/>
      <c r="AC4491" s="63"/>
      <c r="AD4491" s="63"/>
      <c r="AE4491" s="63"/>
      <c r="AF4491" s="63"/>
      <c r="AG4491" s="63"/>
      <c r="AH4491" s="63"/>
      <c r="AI4491" s="63"/>
      <c r="AJ4491" s="63"/>
      <c r="AK4491" s="63"/>
      <c r="AL4491" s="63"/>
      <c r="AM4491" s="63"/>
      <c r="AN4491" s="63"/>
      <c r="AO4491" s="63"/>
      <c r="AP4491" s="63"/>
      <c r="AQ4491" s="63"/>
      <c r="AR4491" s="63"/>
      <c r="AS4491" s="63"/>
      <c r="AT4491" s="63"/>
      <c r="AU4491" s="63"/>
      <c r="AV4491" s="63"/>
      <c r="AW4491" s="63"/>
      <c r="AX4491" s="63"/>
      <c r="AY4491" s="63"/>
      <c r="AZ4491" s="63"/>
      <c r="BA4491" s="63"/>
      <c r="BB4491" s="63"/>
      <c r="BC4491" s="63"/>
      <c r="BD4491" s="63"/>
      <c r="BE4491" s="63"/>
      <c r="BF4491" s="63"/>
      <c r="BG4491" s="63"/>
      <c r="BH4491" s="63"/>
      <c r="BI4491" s="63"/>
      <c r="BJ4491" s="63"/>
      <c r="BK4491" s="63"/>
      <c r="BL4491" s="63"/>
      <c r="BM4491" s="63"/>
      <c r="BN4491" s="63"/>
      <c r="BO4491" s="63"/>
      <c r="BP4491" s="63"/>
      <c r="BQ4491" s="63"/>
      <c r="BR4491" s="63"/>
      <c r="BS4491" s="63"/>
      <c r="BT4491" s="63"/>
      <c r="BU4491" s="63"/>
      <c r="BV4491" s="63"/>
      <c r="BW4491" s="63"/>
      <c r="BX4491" s="63"/>
      <c r="BY4491" s="63"/>
      <c r="BZ4491" s="63"/>
      <c r="CA4491" s="63"/>
      <c r="CB4491" s="63"/>
      <c r="CC4491" s="63"/>
      <c r="CD4491" s="63"/>
      <c r="CE4491" s="63"/>
      <c r="CF4491" s="63"/>
      <c r="CG4491" s="63"/>
      <c r="CH4491" s="63"/>
      <c r="CI4491" s="63"/>
      <c r="CJ4491" s="63"/>
      <c r="CK4491" s="63"/>
      <c r="CL4491" s="63"/>
      <c r="CM4491" s="63"/>
      <c r="CN4491" s="63"/>
      <c r="CO4491" s="63"/>
      <c r="CP4491" s="63"/>
      <c r="CR4491" s="227"/>
      <c r="CS4491" s="74"/>
    </row>
    <row r="4492" spans="1:97" s="72" customFormat="1" ht="75.75" customHeight="1">
      <c r="A4492" s="63"/>
      <c r="B4492" s="63"/>
      <c r="C4492" s="63"/>
      <c r="D4492" s="63"/>
      <c r="E4492" s="63"/>
      <c r="F4492" s="63"/>
      <c r="G4492" s="63"/>
      <c r="H4492" s="63"/>
      <c r="I4492" s="63"/>
      <c r="J4492" s="63"/>
      <c r="K4492" s="63"/>
      <c r="L4492" s="63"/>
      <c r="M4492" s="63"/>
      <c r="N4492" s="63"/>
      <c r="O4492" s="63"/>
      <c r="P4492" s="63"/>
      <c r="Q4492" s="63"/>
      <c r="R4492" s="63"/>
      <c r="S4492" s="63"/>
      <c r="T4492" s="63"/>
      <c r="U4492" s="63"/>
      <c r="V4492" s="63"/>
      <c r="W4492" s="63"/>
      <c r="X4492" s="63"/>
      <c r="Y4492" s="63"/>
      <c r="Z4492" s="63"/>
      <c r="AA4492" s="63"/>
      <c r="AB4492" s="63"/>
      <c r="AC4492" s="63"/>
      <c r="AD4492" s="63"/>
      <c r="AE4492" s="63"/>
      <c r="AF4492" s="63"/>
      <c r="AG4492" s="63"/>
      <c r="AH4492" s="63"/>
      <c r="AI4492" s="63"/>
      <c r="AJ4492" s="63"/>
      <c r="AK4492" s="63"/>
      <c r="AL4492" s="63"/>
      <c r="AM4492" s="63"/>
      <c r="AN4492" s="63"/>
      <c r="AO4492" s="63"/>
      <c r="AP4492" s="63"/>
      <c r="AQ4492" s="63"/>
      <c r="AR4492" s="63"/>
      <c r="AS4492" s="63"/>
      <c r="AT4492" s="63"/>
      <c r="AU4492" s="63"/>
      <c r="AV4492" s="63"/>
      <c r="AW4492" s="63"/>
      <c r="AX4492" s="63"/>
      <c r="AY4492" s="63"/>
      <c r="AZ4492" s="63"/>
      <c r="BA4492" s="63"/>
      <c r="BB4492" s="63"/>
      <c r="BC4492" s="63"/>
      <c r="BD4492" s="63"/>
      <c r="BE4492" s="63"/>
      <c r="BF4492" s="63"/>
      <c r="BG4492" s="63"/>
      <c r="BH4492" s="63"/>
      <c r="BI4492" s="63"/>
      <c r="BJ4492" s="63"/>
      <c r="BK4492" s="63"/>
      <c r="BL4492" s="63"/>
      <c r="BM4492" s="63"/>
      <c r="BN4492" s="63"/>
      <c r="BO4492" s="63"/>
      <c r="BP4492" s="63"/>
      <c r="BQ4492" s="63"/>
      <c r="BR4492" s="63"/>
      <c r="BS4492" s="63"/>
      <c r="BT4492" s="63"/>
      <c r="BU4492" s="63"/>
      <c r="BV4492" s="63"/>
      <c r="BW4492" s="63"/>
      <c r="BX4492" s="63"/>
      <c r="BY4492" s="63"/>
      <c r="BZ4492" s="63"/>
      <c r="CA4492" s="63"/>
      <c r="CB4492" s="63"/>
      <c r="CC4492" s="63"/>
      <c r="CD4492" s="63"/>
      <c r="CE4492" s="63"/>
      <c r="CF4492" s="63"/>
      <c r="CG4492" s="63"/>
      <c r="CH4492" s="63"/>
      <c r="CI4492" s="63"/>
      <c r="CJ4492" s="63"/>
      <c r="CK4492" s="63"/>
      <c r="CL4492" s="63"/>
      <c r="CM4492" s="63"/>
      <c r="CN4492" s="63"/>
      <c r="CO4492" s="63"/>
      <c r="CP4492" s="63"/>
      <c r="CR4492" s="227"/>
      <c r="CS4492" s="74"/>
    </row>
    <row r="4493" spans="1:97" s="72" customFormat="1" ht="75.75" customHeight="1">
      <c r="A4493" s="63"/>
      <c r="B4493" s="63"/>
      <c r="C4493" s="63"/>
      <c r="D4493" s="63"/>
      <c r="E4493" s="63"/>
      <c r="F4493" s="63"/>
      <c r="G4493" s="63"/>
      <c r="H4493" s="63"/>
      <c r="I4493" s="63"/>
      <c r="J4493" s="63"/>
      <c r="K4493" s="63"/>
      <c r="L4493" s="63"/>
      <c r="M4493" s="63"/>
      <c r="N4493" s="63"/>
      <c r="O4493" s="63"/>
      <c r="P4493" s="63"/>
      <c r="Q4493" s="63"/>
      <c r="R4493" s="63"/>
      <c r="S4493" s="63"/>
      <c r="T4493" s="63"/>
      <c r="U4493" s="63"/>
      <c r="V4493" s="63"/>
      <c r="W4493" s="63"/>
      <c r="X4493" s="63"/>
      <c r="Y4493" s="63"/>
      <c r="Z4493" s="63"/>
      <c r="AA4493" s="63"/>
      <c r="AB4493" s="63"/>
      <c r="AC4493" s="63"/>
      <c r="AD4493" s="63"/>
      <c r="AE4493" s="63"/>
      <c r="AF4493" s="63"/>
      <c r="AG4493" s="63"/>
      <c r="AH4493" s="63"/>
      <c r="AI4493" s="63"/>
      <c r="AJ4493" s="63"/>
      <c r="AK4493" s="63"/>
      <c r="AL4493" s="63"/>
      <c r="AM4493" s="63"/>
      <c r="AN4493" s="63"/>
      <c r="AO4493" s="63"/>
      <c r="AP4493" s="63"/>
      <c r="AQ4493" s="63"/>
      <c r="AR4493" s="63"/>
      <c r="AS4493" s="63"/>
      <c r="AT4493" s="63"/>
      <c r="AU4493" s="63"/>
      <c r="AV4493" s="63"/>
      <c r="AW4493" s="63"/>
      <c r="AX4493" s="63"/>
      <c r="AY4493" s="63"/>
      <c r="AZ4493" s="63"/>
      <c r="BA4493" s="63"/>
      <c r="BB4493" s="63"/>
      <c r="BC4493" s="63"/>
      <c r="BD4493" s="63"/>
      <c r="BE4493" s="63"/>
      <c r="BF4493" s="63"/>
      <c r="BG4493" s="63"/>
      <c r="BH4493" s="63"/>
      <c r="BI4493" s="63"/>
      <c r="BJ4493" s="63"/>
      <c r="BK4493" s="63"/>
      <c r="BL4493" s="63"/>
      <c r="BM4493" s="63"/>
      <c r="BN4493" s="63"/>
      <c r="BO4493" s="63"/>
      <c r="BP4493" s="63"/>
      <c r="BQ4493" s="63"/>
      <c r="BR4493" s="63"/>
      <c r="BS4493" s="63"/>
      <c r="BT4493" s="63"/>
      <c r="BU4493" s="63"/>
      <c r="BV4493" s="63"/>
      <c r="BW4493" s="63"/>
      <c r="BX4493" s="63"/>
      <c r="BY4493" s="63"/>
      <c r="BZ4493" s="63"/>
      <c r="CA4493" s="63"/>
      <c r="CB4493" s="63"/>
      <c r="CC4493" s="63"/>
      <c r="CD4493" s="63"/>
      <c r="CE4493" s="63"/>
      <c r="CF4493" s="63"/>
      <c r="CG4493" s="63"/>
      <c r="CH4493" s="63"/>
      <c r="CI4493" s="63"/>
      <c r="CJ4493" s="63"/>
      <c r="CK4493" s="63"/>
      <c r="CL4493" s="63"/>
      <c r="CM4493" s="63"/>
      <c r="CN4493" s="63"/>
      <c r="CO4493" s="63"/>
      <c r="CP4493" s="63"/>
      <c r="CR4493" s="227"/>
      <c r="CS4493" s="74"/>
    </row>
    <row r="4494" spans="1:97" s="72" customFormat="1" ht="75.75" customHeight="1">
      <c r="A4494" s="63"/>
      <c r="B4494" s="63"/>
      <c r="C4494" s="63"/>
      <c r="D4494" s="63"/>
      <c r="E4494" s="63"/>
      <c r="F4494" s="63"/>
      <c r="G4494" s="63"/>
      <c r="H4494" s="63"/>
      <c r="I4494" s="63"/>
      <c r="J4494" s="63"/>
      <c r="K4494" s="63"/>
      <c r="L4494" s="63"/>
      <c r="M4494" s="63"/>
      <c r="N4494" s="63"/>
      <c r="O4494" s="63"/>
      <c r="P4494" s="63"/>
      <c r="Q4494" s="63"/>
      <c r="R4494" s="63"/>
      <c r="S4494" s="63"/>
      <c r="T4494" s="63"/>
      <c r="U4494" s="63"/>
      <c r="V4494" s="63"/>
      <c r="W4494" s="63"/>
      <c r="X4494" s="63"/>
      <c r="Y4494" s="63"/>
      <c r="Z4494" s="63"/>
      <c r="AA4494" s="63"/>
      <c r="AB4494" s="63"/>
      <c r="AC4494" s="63"/>
      <c r="AD4494" s="63"/>
      <c r="AE4494" s="63"/>
      <c r="AF4494" s="63"/>
      <c r="AG4494" s="63"/>
      <c r="AH4494" s="63"/>
      <c r="AI4494" s="63"/>
      <c r="AJ4494" s="63"/>
      <c r="AK4494" s="63"/>
      <c r="AL4494" s="63"/>
      <c r="AM4494" s="63"/>
      <c r="AN4494" s="63"/>
      <c r="AO4494" s="63"/>
      <c r="AP4494" s="63"/>
      <c r="AQ4494" s="63"/>
      <c r="AR4494" s="63"/>
      <c r="AS4494" s="63"/>
      <c r="AT4494" s="63"/>
      <c r="AU4494" s="63"/>
      <c r="AV4494" s="63"/>
      <c r="AW4494" s="63"/>
      <c r="AX4494" s="63"/>
      <c r="AY4494" s="63"/>
      <c r="AZ4494" s="63"/>
      <c r="BA4494" s="63"/>
      <c r="BB4494" s="63"/>
      <c r="BC4494" s="63"/>
      <c r="BD4494" s="63"/>
      <c r="BE4494" s="63"/>
      <c r="BF4494" s="63"/>
      <c r="BG4494" s="63"/>
      <c r="BH4494" s="63"/>
      <c r="BI4494" s="63"/>
      <c r="BJ4494" s="63"/>
      <c r="BK4494" s="63"/>
      <c r="BL4494" s="63"/>
      <c r="BM4494" s="63"/>
      <c r="BN4494" s="63"/>
      <c r="BO4494" s="63"/>
      <c r="BP4494" s="63"/>
      <c r="BQ4494" s="63"/>
      <c r="BR4494" s="63"/>
      <c r="BS4494" s="63"/>
      <c r="BT4494" s="63"/>
      <c r="BU4494" s="63"/>
      <c r="BV4494" s="63"/>
      <c r="BW4494" s="63"/>
      <c r="BX4494" s="63"/>
      <c r="BY4494" s="63"/>
      <c r="BZ4494" s="63"/>
      <c r="CA4494" s="63"/>
      <c r="CB4494" s="63"/>
      <c r="CC4494" s="63"/>
      <c r="CD4494" s="63"/>
      <c r="CE4494" s="63"/>
      <c r="CF4494" s="63"/>
      <c r="CG4494" s="63"/>
      <c r="CH4494" s="63"/>
      <c r="CI4494" s="63"/>
      <c r="CJ4494" s="63"/>
      <c r="CK4494" s="63"/>
      <c r="CL4494" s="63"/>
      <c r="CM4494" s="63"/>
      <c r="CN4494" s="63"/>
      <c r="CO4494" s="63"/>
      <c r="CP4494" s="63"/>
      <c r="CR4494" s="227"/>
      <c r="CS4494" s="74"/>
    </row>
    <row r="4495" spans="1:97" s="72" customFormat="1" ht="75.75" customHeight="1">
      <c r="A4495" s="63"/>
      <c r="B4495" s="63"/>
      <c r="C4495" s="63"/>
      <c r="D4495" s="63"/>
      <c r="E4495" s="63"/>
      <c r="F4495" s="63"/>
      <c r="G4495" s="63"/>
      <c r="H4495" s="63"/>
      <c r="I4495" s="63"/>
      <c r="J4495" s="63"/>
      <c r="K4495" s="63"/>
      <c r="L4495" s="63"/>
      <c r="M4495" s="63"/>
      <c r="N4495" s="63"/>
      <c r="O4495" s="63"/>
      <c r="P4495" s="63"/>
      <c r="Q4495" s="63"/>
      <c r="R4495" s="63"/>
      <c r="S4495" s="63"/>
      <c r="T4495" s="63"/>
      <c r="U4495" s="63"/>
      <c r="V4495" s="63"/>
      <c r="W4495" s="63"/>
      <c r="X4495" s="63"/>
      <c r="Y4495" s="63"/>
      <c r="Z4495" s="63"/>
      <c r="AA4495" s="63"/>
      <c r="AB4495" s="63"/>
      <c r="AC4495" s="63"/>
      <c r="AD4495" s="63"/>
      <c r="AE4495" s="63"/>
      <c r="AF4495" s="63"/>
      <c r="AG4495" s="63"/>
      <c r="AH4495" s="63"/>
      <c r="AI4495" s="63"/>
      <c r="AJ4495" s="63"/>
      <c r="AK4495" s="63"/>
      <c r="AL4495" s="63"/>
      <c r="AM4495" s="63"/>
      <c r="AN4495" s="63"/>
      <c r="AO4495" s="63"/>
      <c r="AP4495" s="63"/>
      <c r="AQ4495" s="63"/>
      <c r="AR4495" s="63"/>
      <c r="AS4495" s="63"/>
      <c r="AT4495" s="63"/>
      <c r="AU4495" s="63"/>
      <c r="AV4495" s="63"/>
      <c r="AW4495" s="63"/>
      <c r="AX4495" s="63"/>
      <c r="AY4495" s="63"/>
      <c r="AZ4495" s="63"/>
      <c r="BA4495" s="63"/>
      <c r="BB4495" s="63"/>
      <c r="BC4495" s="63"/>
      <c r="BD4495" s="63"/>
      <c r="BE4495" s="63"/>
      <c r="BF4495" s="63"/>
      <c r="BG4495" s="63"/>
      <c r="BH4495" s="63"/>
      <c r="BI4495" s="63"/>
      <c r="BJ4495" s="63"/>
      <c r="BK4495" s="63"/>
      <c r="BL4495" s="63"/>
      <c r="BM4495" s="63"/>
      <c r="BN4495" s="63"/>
      <c r="BO4495" s="63"/>
      <c r="BP4495" s="63"/>
      <c r="BQ4495" s="63"/>
      <c r="BR4495" s="63"/>
      <c r="BS4495" s="63"/>
      <c r="BT4495" s="63"/>
      <c r="BU4495" s="63"/>
      <c r="BV4495" s="63"/>
      <c r="BW4495" s="63"/>
      <c r="BX4495" s="63"/>
      <c r="BY4495" s="63"/>
      <c r="BZ4495" s="63"/>
      <c r="CA4495" s="63"/>
      <c r="CB4495" s="63"/>
      <c r="CC4495" s="63"/>
      <c r="CD4495" s="63"/>
      <c r="CE4495" s="63"/>
      <c r="CF4495" s="63"/>
      <c r="CG4495" s="63"/>
      <c r="CH4495" s="63"/>
      <c r="CI4495" s="63"/>
      <c r="CJ4495" s="63"/>
      <c r="CK4495" s="63"/>
      <c r="CL4495" s="63"/>
      <c r="CM4495" s="63"/>
      <c r="CN4495" s="63"/>
      <c r="CO4495" s="63"/>
      <c r="CP4495" s="63"/>
      <c r="CR4495" s="227"/>
      <c r="CS4495" s="74"/>
    </row>
    <row r="4496" spans="1:97" s="72" customFormat="1" ht="75.75" customHeight="1">
      <c r="A4496" s="63"/>
      <c r="B4496" s="63"/>
      <c r="C4496" s="63"/>
      <c r="D4496" s="63"/>
      <c r="E4496" s="63"/>
      <c r="F4496" s="63"/>
      <c r="G4496" s="63"/>
      <c r="H4496" s="63"/>
      <c r="I4496" s="63"/>
      <c r="J4496" s="63"/>
      <c r="K4496" s="63"/>
      <c r="L4496" s="63"/>
      <c r="M4496" s="63"/>
      <c r="N4496" s="63"/>
      <c r="O4496" s="63"/>
      <c r="P4496" s="63"/>
      <c r="Q4496" s="63"/>
      <c r="R4496" s="63"/>
      <c r="S4496" s="63"/>
      <c r="T4496" s="63"/>
      <c r="U4496" s="63"/>
      <c r="V4496" s="63"/>
      <c r="W4496" s="63"/>
      <c r="X4496" s="63"/>
      <c r="Y4496" s="63"/>
      <c r="Z4496" s="63"/>
      <c r="AA4496" s="63"/>
      <c r="AB4496" s="63"/>
      <c r="AC4496" s="63"/>
      <c r="AD4496" s="63"/>
      <c r="AE4496" s="63"/>
      <c r="AF4496" s="63"/>
      <c r="AG4496" s="63"/>
      <c r="AH4496" s="63"/>
      <c r="AI4496" s="63"/>
      <c r="AJ4496" s="63"/>
      <c r="AK4496" s="63"/>
      <c r="AL4496" s="63"/>
      <c r="AM4496" s="63"/>
      <c r="AN4496" s="63"/>
      <c r="AO4496" s="63"/>
      <c r="AP4496" s="63"/>
      <c r="AQ4496" s="63"/>
      <c r="AR4496" s="63"/>
      <c r="AS4496" s="63"/>
      <c r="AT4496" s="63"/>
      <c r="AU4496" s="63"/>
      <c r="AV4496" s="63"/>
      <c r="AW4496" s="63"/>
      <c r="AX4496" s="63"/>
      <c r="AY4496" s="63"/>
      <c r="AZ4496" s="63"/>
      <c r="BA4496" s="63"/>
      <c r="BB4496" s="63"/>
      <c r="BC4496" s="63"/>
      <c r="BD4496" s="63"/>
      <c r="BE4496" s="63"/>
      <c r="BF4496" s="63"/>
      <c r="BG4496" s="63"/>
      <c r="BH4496" s="63"/>
      <c r="BI4496" s="63"/>
      <c r="BJ4496" s="63"/>
      <c r="BK4496" s="63"/>
      <c r="BL4496" s="63"/>
      <c r="BM4496" s="63"/>
      <c r="BN4496" s="63"/>
      <c r="BO4496" s="63"/>
      <c r="BP4496" s="63"/>
      <c r="BQ4496" s="63"/>
      <c r="BR4496" s="63"/>
      <c r="BS4496" s="63"/>
      <c r="BT4496" s="63"/>
      <c r="BU4496" s="63"/>
      <c r="BV4496" s="63"/>
      <c r="BW4496" s="63"/>
      <c r="BX4496" s="63"/>
      <c r="BY4496" s="63"/>
      <c r="BZ4496" s="63"/>
      <c r="CA4496" s="63"/>
      <c r="CB4496" s="63"/>
      <c r="CC4496" s="63"/>
      <c r="CD4496" s="63"/>
      <c r="CE4496" s="63"/>
      <c r="CF4496" s="63"/>
      <c r="CG4496" s="63"/>
      <c r="CH4496" s="63"/>
      <c r="CI4496" s="63"/>
      <c r="CJ4496" s="63"/>
      <c r="CK4496" s="63"/>
      <c r="CL4496" s="63"/>
      <c r="CM4496" s="63"/>
      <c r="CN4496" s="63"/>
      <c r="CO4496" s="63"/>
      <c r="CP4496" s="63"/>
      <c r="CR4496" s="227"/>
      <c r="CS4496" s="74"/>
    </row>
    <row r="4497" spans="1:97" s="72" customFormat="1" ht="75.75" customHeight="1">
      <c r="A4497" s="63"/>
      <c r="B4497" s="63"/>
      <c r="C4497" s="63"/>
      <c r="D4497" s="63"/>
      <c r="E4497" s="63"/>
      <c r="F4497" s="63"/>
      <c r="G4497" s="63"/>
      <c r="H4497" s="63"/>
      <c r="I4497" s="63"/>
      <c r="J4497" s="63"/>
      <c r="K4497" s="63"/>
      <c r="L4497" s="63"/>
      <c r="M4497" s="63"/>
      <c r="N4497" s="63"/>
      <c r="O4497" s="63"/>
      <c r="P4497" s="63"/>
      <c r="Q4497" s="63"/>
      <c r="R4497" s="63"/>
      <c r="S4497" s="63"/>
      <c r="T4497" s="63"/>
      <c r="U4497" s="63"/>
      <c r="V4497" s="63"/>
      <c r="W4497" s="63"/>
      <c r="X4497" s="63"/>
      <c r="Y4497" s="63"/>
      <c r="Z4497" s="63"/>
      <c r="AA4497" s="63"/>
      <c r="AB4497" s="63"/>
      <c r="AC4497" s="63"/>
      <c r="AD4497" s="63"/>
      <c r="AE4497" s="63"/>
      <c r="AF4497" s="63"/>
      <c r="AG4497" s="63"/>
      <c r="AH4497" s="63"/>
      <c r="AI4497" s="63"/>
      <c r="AJ4497" s="63"/>
      <c r="AK4497" s="63"/>
      <c r="AL4497" s="63"/>
      <c r="AM4497" s="63"/>
      <c r="AN4497" s="63"/>
      <c r="AO4497" s="63"/>
      <c r="AP4497" s="63"/>
      <c r="AQ4497" s="63"/>
      <c r="AR4497" s="63"/>
      <c r="AS4497" s="63"/>
      <c r="AT4497" s="63"/>
      <c r="AU4497" s="63"/>
      <c r="AV4497" s="63"/>
      <c r="AW4497" s="63"/>
      <c r="AX4497" s="63"/>
      <c r="AY4497" s="63"/>
      <c r="AZ4497" s="63"/>
      <c r="BA4497" s="63"/>
      <c r="BB4497" s="63"/>
      <c r="BC4497" s="63"/>
      <c r="BD4497" s="63"/>
      <c r="BE4497" s="63"/>
      <c r="BF4497" s="63"/>
      <c r="BG4497" s="63"/>
      <c r="BH4497" s="63"/>
      <c r="BI4497" s="63"/>
      <c r="BJ4497" s="63"/>
      <c r="BK4497" s="63"/>
      <c r="BL4497" s="63"/>
      <c r="BM4497" s="63"/>
      <c r="BN4497" s="63"/>
      <c r="BO4497" s="63"/>
      <c r="BP4497" s="63"/>
      <c r="BQ4497" s="63"/>
      <c r="BR4497" s="63"/>
      <c r="BS4497" s="63"/>
      <c r="BT4497" s="63"/>
      <c r="BU4497" s="63"/>
      <c r="BV4497" s="63"/>
      <c r="BW4497" s="63"/>
      <c r="BX4497" s="63"/>
      <c r="BY4497" s="63"/>
      <c r="BZ4497" s="63"/>
      <c r="CA4497" s="63"/>
      <c r="CB4497" s="63"/>
      <c r="CC4497" s="63"/>
      <c r="CD4497" s="63"/>
      <c r="CE4497" s="63"/>
      <c r="CF4497" s="63"/>
      <c r="CG4497" s="63"/>
      <c r="CH4497" s="63"/>
      <c r="CI4497" s="63"/>
      <c r="CJ4497" s="63"/>
      <c r="CK4497" s="63"/>
      <c r="CL4497" s="63"/>
      <c r="CM4497" s="63"/>
      <c r="CN4497" s="63"/>
      <c r="CO4497" s="63"/>
      <c r="CP4497" s="63"/>
      <c r="CR4497" s="227"/>
      <c r="CS4497" s="74"/>
    </row>
    <row r="4498" spans="1:97" s="72" customFormat="1" ht="75.75" customHeight="1">
      <c r="A4498" s="63"/>
      <c r="B4498" s="63"/>
      <c r="C4498" s="63"/>
      <c r="D4498" s="63"/>
      <c r="E4498" s="63"/>
      <c r="F4498" s="63"/>
      <c r="G4498" s="63"/>
      <c r="H4498" s="63"/>
      <c r="I4498" s="63"/>
      <c r="J4498" s="63"/>
      <c r="K4498" s="63"/>
      <c r="L4498" s="63"/>
      <c r="M4498" s="63"/>
      <c r="N4498" s="63"/>
      <c r="O4498" s="63"/>
      <c r="P4498" s="63"/>
      <c r="Q4498" s="63"/>
      <c r="R4498" s="63"/>
      <c r="S4498" s="63"/>
      <c r="T4498" s="63"/>
      <c r="U4498" s="63"/>
      <c r="V4498" s="63"/>
      <c r="W4498" s="63"/>
      <c r="X4498" s="63"/>
      <c r="Y4498" s="63"/>
      <c r="Z4498" s="63"/>
      <c r="AA4498" s="63"/>
      <c r="AB4498" s="63"/>
      <c r="AC4498" s="63"/>
      <c r="AD4498" s="63"/>
      <c r="AE4498" s="63"/>
      <c r="AF4498" s="63"/>
      <c r="AG4498" s="63"/>
      <c r="AH4498" s="63"/>
      <c r="AI4498" s="63"/>
      <c r="AJ4498" s="63"/>
      <c r="AK4498" s="63"/>
      <c r="AL4498" s="63"/>
      <c r="AM4498" s="63"/>
      <c r="AN4498" s="63"/>
      <c r="AO4498" s="63"/>
      <c r="AP4498" s="63"/>
      <c r="AQ4498" s="63"/>
      <c r="AR4498" s="63"/>
      <c r="AS4498" s="63"/>
      <c r="AT4498" s="63"/>
      <c r="AU4498" s="63"/>
      <c r="AV4498" s="63"/>
      <c r="AW4498" s="63"/>
      <c r="AX4498" s="63"/>
      <c r="AY4498" s="63"/>
      <c r="AZ4498" s="63"/>
      <c r="BA4498" s="63"/>
      <c r="BB4498" s="63"/>
      <c r="BC4498" s="63"/>
      <c r="BD4498" s="63"/>
      <c r="BE4498" s="63"/>
      <c r="BF4498" s="63"/>
      <c r="BG4498" s="63"/>
      <c r="BH4498" s="63"/>
      <c r="BI4498" s="63"/>
      <c r="BJ4498" s="63"/>
      <c r="BK4498" s="63"/>
      <c r="BL4498" s="63"/>
      <c r="BM4498" s="63"/>
      <c r="BN4498" s="63"/>
      <c r="BO4498" s="63"/>
      <c r="BP4498" s="63"/>
      <c r="BQ4498" s="63"/>
      <c r="BR4498" s="63"/>
      <c r="BS4498" s="63"/>
      <c r="BT4498" s="63"/>
      <c r="BU4498" s="63"/>
      <c r="BV4498" s="63"/>
      <c r="BW4498" s="63"/>
      <c r="BX4498" s="63"/>
      <c r="BY4498" s="63"/>
      <c r="BZ4498" s="63"/>
      <c r="CA4498" s="63"/>
      <c r="CB4498" s="63"/>
      <c r="CC4498" s="63"/>
      <c r="CD4498" s="63"/>
      <c r="CE4498" s="63"/>
      <c r="CF4498" s="63"/>
      <c r="CG4498" s="63"/>
      <c r="CH4498" s="63"/>
      <c r="CI4498" s="63"/>
      <c r="CJ4498" s="63"/>
      <c r="CK4498" s="63"/>
      <c r="CL4498" s="63"/>
      <c r="CM4498" s="63"/>
      <c r="CN4498" s="63"/>
      <c r="CO4498" s="63"/>
      <c r="CP4498" s="63"/>
      <c r="CR4498" s="227"/>
      <c r="CS4498" s="74"/>
    </row>
    <row r="4499" spans="1:97" s="72" customFormat="1" ht="75.75" customHeight="1">
      <c r="A4499" s="63"/>
      <c r="B4499" s="63"/>
      <c r="C4499" s="63"/>
      <c r="D4499" s="63"/>
      <c r="E4499" s="63"/>
      <c r="F4499" s="63"/>
      <c r="G4499" s="63"/>
      <c r="H4499" s="63"/>
      <c r="I4499" s="63"/>
      <c r="J4499" s="63"/>
      <c r="K4499" s="63"/>
      <c r="L4499" s="63"/>
      <c r="M4499" s="63"/>
      <c r="N4499" s="63"/>
      <c r="O4499" s="63"/>
      <c r="P4499" s="63"/>
      <c r="Q4499" s="63"/>
      <c r="R4499" s="63"/>
      <c r="S4499" s="63"/>
      <c r="T4499" s="63"/>
      <c r="U4499" s="63"/>
      <c r="V4499" s="63"/>
      <c r="W4499" s="63"/>
      <c r="X4499" s="63"/>
      <c r="Y4499" s="63"/>
      <c r="Z4499" s="63"/>
      <c r="AA4499" s="63"/>
      <c r="AB4499" s="63"/>
      <c r="AC4499" s="63"/>
      <c r="AD4499" s="63"/>
      <c r="AE4499" s="63"/>
      <c r="AF4499" s="63"/>
      <c r="AG4499" s="63"/>
      <c r="AH4499" s="63"/>
      <c r="AI4499" s="63"/>
      <c r="AJ4499" s="63"/>
      <c r="AK4499" s="63"/>
      <c r="AL4499" s="63"/>
      <c r="AM4499" s="63"/>
      <c r="AN4499" s="63"/>
      <c r="AO4499" s="63"/>
      <c r="AP4499" s="63"/>
      <c r="AQ4499" s="63"/>
      <c r="AR4499" s="63"/>
      <c r="AS4499" s="63"/>
      <c r="AT4499" s="63"/>
      <c r="AU4499" s="63"/>
      <c r="AV4499" s="63"/>
      <c r="AW4499" s="63"/>
      <c r="AX4499" s="63"/>
      <c r="AY4499" s="63"/>
      <c r="AZ4499" s="63"/>
      <c r="BA4499" s="63"/>
      <c r="BB4499" s="63"/>
      <c r="BC4499" s="63"/>
      <c r="BD4499" s="63"/>
      <c r="BE4499" s="63"/>
      <c r="BF4499" s="63"/>
      <c r="BG4499" s="63"/>
      <c r="BH4499" s="63"/>
      <c r="BI4499" s="63"/>
      <c r="BJ4499" s="63"/>
      <c r="BK4499" s="63"/>
      <c r="BL4499" s="63"/>
      <c r="BM4499" s="63"/>
      <c r="BN4499" s="63"/>
      <c r="BO4499" s="63"/>
      <c r="BP4499" s="63"/>
      <c r="BQ4499" s="63"/>
      <c r="BR4499" s="63"/>
      <c r="BS4499" s="63"/>
      <c r="BT4499" s="63"/>
      <c r="BU4499" s="63"/>
      <c r="BV4499" s="63"/>
      <c r="BW4499" s="63"/>
      <c r="BX4499" s="63"/>
      <c r="BY4499" s="63"/>
      <c r="BZ4499" s="63"/>
      <c r="CA4499" s="63"/>
      <c r="CB4499" s="63"/>
      <c r="CC4499" s="63"/>
      <c r="CD4499" s="63"/>
      <c r="CE4499" s="63"/>
      <c r="CF4499" s="63"/>
      <c r="CG4499" s="63"/>
      <c r="CH4499" s="63"/>
      <c r="CI4499" s="63"/>
      <c r="CJ4499" s="63"/>
      <c r="CK4499" s="63"/>
      <c r="CL4499" s="63"/>
      <c r="CM4499" s="63"/>
      <c r="CN4499" s="63"/>
      <c r="CO4499" s="63"/>
      <c r="CP4499" s="63"/>
      <c r="CR4499" s="227"/>
      <c r="CS4499" s="74"/>
    </row>
    <row r="4500" spans="1:97" s="72" customFormat="1" ht="75.75" customHeight="1">
      <c r="A4500" s="63"/>
      <c r="B4500" s="63"/>
      <c r="C4500" s="63"/>
      <c r="D4500" s="63"/>
      <c r="E4500" s="63"/>
      <c r="F4500" s="63"/>
      <c r="G4500" s="63"/>
      <c r="H4500" s="63"/>
      <c r="I4500" s="63"/>
      <c r="J4500" s="63"/>
      <c r="K4500" s="63"/>
      <c r="L4500" s="63"/>
      <c r="M4500" s="63"/>
      <c r="N4500" s="63"/>
      <c r="O4500" s="63"/>
      <c r="P4500" s="63"/>
      <c r="Q4500" s="63"/>
      <c r="R4500" s="63"/>
      <c r="S4500" s="63"/>
      <c r="T4500" s="63"/>
      <c r="U4500" s="63"/>
      <c r="V4500" s="63"/>
      <c r="W4500" s="63"/>
      <c r="X4500" s="63"/>
      <c r="Y4500" s="63"/>
      <c r="Z4500" s="63"/>
      <c r="AA4500" s="63"/>
      <c r="AB4500" s="63"/>
      <c r="AC4500" s="63"/>
      <c r="AD4500" s="63"/>
      <c r="AE4500" s="63"/>
      <c r="AF4500" s="63"/>
      <c r="AG4500" s="63"/>
      <c r="AH4500" s="63"/>
      <c r="AI4500" s="63"/>
      <c r="AJ4500" s="63"/>
      <c r="AK4500" s="63"/>
      <c r="AL4500" s="63"/>
      <c r="AM4500" s="63"/>
      <c r="AN4500" s="63"/>
      <c r="AO4500" s="63"/>
      <c r="AP4500" s="63"/>
      <c r="AQ4500" s="63"/>
      <c r="AR4500" s="63"/>
      <c r="AS4500" s="63"/>
      <c r="AT4500" s="63"/>
      <c r="AU4500" s="63"/>
      <c r="AV4500" s="63"/>
      <c r="AW4500" s="63"/>
      <c r="AX4500" s="63"/>
      <c r="AY4500" s="63"/>
      <c r="AZ4500" s="63"/>
      <c r="BA4500" s="63"/>
      <c r="BB4500" s="63"/>
      <c r="BC4500" s="63"/>
      <c r="BD4500" s="63"/>
      <c r="BE4500" s="63"/>
      <c r="BF4500" s="63"/>
      <c r="BG4500" s="63"/>
      <c r="BH4500" s="63"/>
      <c r="BI4500" s="63"/>
      <c r="BJ4500" s="63"/>
      <c r="BK4500" s="63"/>
      <c r="BL4500" s="63"/>
      <c r="BM4500" s="63"/>
      <c r="BN4500" s="63"/>
      <c r="BO4500" s="63"/>
      <c r="BP4500" s="63"/>
      <c r="BQ4500" s="63"/>
      <c r="BR4500" s="63"/>
      <c r="BS4500" s="63"/>
      <c r="BT4500" s="63"/>
      <c r="BU4500" s="63"/>
      <c r="BV4500" s="63"/>
      <c r="BW4500" s="63"/>
      <c r="BX4500" s="63"/>
      <c r="BY4500" s="63"/>
      <c r="BZ4500" s="63"/>
      <c r="CA4500" s="63"/>
      <c r="CB4500" s="63"/>
      <c r="CC4500" s="63"/>
      <c r="CD4500" s="63"/>
      <c r="CE4500" s="63"/>
      <c r="CF4500" s="63"/>
      <c r="CG4500" s="63"/>
      <c r="CH4500" s="63"/>
      <c r="CI4500" s="63"/>
      <c r="CJ4500" s="63"/>
      <c r="CK4500" s="63"/>
      <c r="CL4500" s="63"/>
      <c r="CM4500" s="63"/>
      <c r="CN4500" s="63"/>
      <c r="CO4500" s="63"/>
      <c r="CP4500" s="63"/>
      <c r="CR4500" s="227"/>
      <c r="CS4500" s="74"/>
    </row>
    <row r="4501" spans="1:97" s="72" customFormat="1" ht="75.75" customHeight="1">
      <c r="A4501" s="63"/>
      <c r="B4501" s="63"/>
      <c r="C4501" s="63"/>
      <c r="D4501" s="63"/>
      <c r="E4501" s="63"/>
      <c r="F4501" s="63"/>
      <c r="G4501" s="63"/>
      <c r="H4501" s="63"/>
      <c r="I4501" s="63"/>
      <c r="J4501" s="63"/>
      <c r="K4501" s="63"/>
      <c r="L4501" s="63"/>
      <c r="M4501" s="63"/>
      <c r="N4501" s="63"/>
      <c r="O4501" s="63"/>
      <c r="P4501" s="63"/>
      <c r="Q4501" s="63"/>
      <c r="R4501" s="63"/>
      <c r="S4501" s="63"/>
      <c r="T4501" s="63"/>
      <c r="U4501" s="63"/>
      <c r="V4501" s="63"/>
      <c r="W4501" s="63"/>
      <c r="X4501" s="63"/>
      <c r="Y4501" s="63"/>
      <c r="Z4501" s="63"/>
      <c r="AA4501" s="63"/>
      <c r="AB4501" s="63"/>
      <c r="AC4501" s="63"/>
      <c r="AD4501" s="63"/>
      <c r="AE4501" s="63"/>
      <c r="AF4501" s="63"/>
      <c r="AG4501" s="63"/>
      <c r="AH4501" s="63"/>
      <c r="AI4501" s="63"/>
      <c r="AJ4501" s="63"/>
      <c r="AK4501" s="63"/>
      <c r="AL4501" s="63"/>
      <c r="AM4501" s="63"/>
      <c r="AN4501" s="63"/>
      <c r="AO4501" s="63"/>
      <c r="AP4501" s="63"/>
      <c r="AQ4501" s="63"/>
      <c r="AR4501" s="63"/>
      <c r="AS4501" s="63"/>
      <c r="AT4501" s="63"/>
      <c r="AU4501" s="63"/>
      <c r="AV4501" s="63"/>
      <c r="AW4501" s="63"/>
      <c r="AX4501" s="63"/>
      <c r="AY4501" s="63"/>
      <c r="AZ4501" s="63"/>
      <c r="BA4501" s="63"/>
      <c r="BB4501" s="63"/>
      <c r="BC4501" s="63"/>
      <c r="BD4501" s="63"/>
      <c r="BE4501" s="63"/>
      <c r="BF4501" s="63"/>
      <c r="BG4501" s="63"/>
      <c r="BH4501" s="63"/>
      <c r="BI4501" s="63"/>
      <c r="BJ4501" s="63"/>
      <c r="BK4501" s="63"/>
      <c r="BL4501" s="63"/>
      <c r="BM4501" s="63"/>
      <c r="BN4501" s="63"/>
      <c r="BO4501" s="63"/>
      <c r="BP4501" s="63"/>
      <c r="BQ4501" s="63"/>
      <c r="BR4501" s="63"/>
      <c r="BS4501" s="63"/>
      <c r="BT4501" s="63"/>
      <c r="BU4501" s="63"/>
      <c r="BV4501" s="63"/>
      <c r="BW4501" s="63"/>
      <c r="BX4501" s="63"/>
      <c r="BY4501" s="63"/>
      <c r="BZ4501" s="63"/>
      <c r="CA4501" s="63"/>
      <c r="CB4501" s="63"/>
      <c r="CC4501" s="63"/>
      <c r="CD4501" s="63"/>
      <c r="CE4501" s="63"/>
      <c r="CF4501" s="63"/>
      <c r="CG4501" s="63"/>
      <c r="CH4501" s="63"/>
      <c r="CI4501" s="63"/>
      <c r="CJ4501" s="63"/>
      <c r="CK4501" s="63"/>
      <c r="CL4501" s="63"/>
      <c r="CM4501" s="63"/>
      <c r="CN4501" s="63"/>
      <c r="CO4501" s="63"/>
      <c r="CP4501" s="63"/>
      <c r="CR4501" s="227"/>
      <c r="CS4501" s="74"/>
    </row>
    <row r="4502" spans="1:97" s="72" customFormat="1" ht="75.75" customHeight="1">
      <c r="A4502" s="63"/>
      <c r="B4502" s="63"/>
      <c r="C4502" s="63"/>
      <c r="D4502" s="63"/>
      <c r="E4502" s="63"/>
      <c r="F4502" s="63"/>
      <c r="G4502" s="63"/>
      <c r="H4502" s="63"/>
      <c r="I4502" s="63"/>
      <c r="J4502" s="63"/>
      <c r="K4502" s="63"/>
      <c r="L4502" s="63"/>
      <c r="M4502" s="63"/>
      <c r="N4502" s="63"/>
      <c r="O4502" s="63"/>
      <c r="P4502" s="63"/>
      <c r="Q4502" s="63"/>
      <c r="R4502" s="63"/>
      <c r="S4502" s="63"/>
      <c r="T4502" s="63"/>
      <c r="U4502" s="63"/>
      <c r="V4502" s="63"/>
      <c r="W4502" s="63"/>
      <c r="X4502" s="63"/>
      <c r="Y4502" s="63"/>
      <c r="Z4502" s="63"/>
      <c r="AA4502" s="63"/>
      <c r="AB4502" s="63"/>
      <c r="AC4502" s="63"/>
      <c r="AD4502" s="63"/>
      <c r="AE4502" s="63"/>
      <c r="AF4502" s="63"/>
      <c r="AG4502" s="63"/>
      <c r="AH4502" s="63"/>
      <c r="AI4502" s="63"/>
      <c r="AJ4502" s="63"/>
      <c r="AK4502" s="63"/>
      <c r="AL4502" s="63"/>
      <c r="AM4502" s="63"/>
      <c r="AN4502" s="63"/>
      <c r="AO4502" s="63"/>
      <c r="AP4502" s="63"/>
      <c r="AQ4502" s="63"/>
      <c r="AR4502" s="63"/>
      <c r="AS4502" s="63"/>
      <c r="AT4502" s="63"/>
      <c r="AU4502" s="63"/>
      <c r="AV4502" s="63"/>
      <c r="AW4502" s="63"/>
      <c r="AX4502" s="63"/>
      <c r="AY4502" s="63"/>
      <c r="AZ4502" s="63"/>
      <c r="BA4502" s="63"/>
      <c r="BB4502" s="63"/>
      <c r="BC4502" s="63"/>
      <c r="BD4502" s="63"/>
      <c r="BE4502" s="63"/>
      <c r="BF4502" s="63"/>
      <c r="BG4502" s="63"/>
      <c r="BH4502" s="63"/>
      <c r="BI4502" s="63"/>
      <c r="BJ4502" s="63"/>
      <c r="BK4502" s="63"/>
      <c r="BL4502" s="63"/>
      <c r="BM4502" s="63"/>
      <c r="BN4502" s="63"/>
      <c r="BO4502" s="63"/>
      <c r="BP4502" s="63"/>
      <c r="BQ4502" s="63"/>
      <c r="BR4502" s="63"/>
      <c r="BS4502" s="63"/>
      <c r="BT4502" s="63"/>
      <c r="BU4502" s="63"/>
      <c r="BV4502" s="63"/>
      <c r="BW4502" s="63"/>
      <c r="BX4502" s="63"/>
      <c r="BY4502" s="63"/>
      <c r="BZ4502" s="63"/>
      <c r="CA4502" s="63"/>
      <c r="CB4502" s="63"/>
      <c r="CC4502" s="63"/>
      <c r="CD4502" s="63"/>
      <c r="CE4502" s="63"/>
      <c r="CF4502" s="63"/>
      <c r="CG4502" s="63"/>
      <c r="CH4502" s="63"/>
      <c r="CI4502" s="63"/>
      <c r="CJ4502" s="63"/>
      <c r="CK4502" s="63"/>
      <c r="CL4502" s="63"/>
      <c r="CM4502" s="63"/>
      <c r="CN4502" s="63"/>
      <c r="CO4502" s="63"/>
      <c r="CP4502" s="63"/>
      <c r="CR4502" s="227"/>
      <c r="CS4502" s="74"/>
    </row>
    <row r="4503" spans="1:97" s="72" customFormat="1" ht="75.75" customHeight="1">
      <c r="A4503" s="63"/>
      <c r="B4503" s="63"/>
      <c r="C4503" s="63"/>
      <c r="D4503" s="63"/>
      <c r="E4503" s="63"/>
      <c r="F4503" s="63"/>
      <c r="G4503" s="63"/>
      <c r="H4503" s="63"/>
      <c r="I4503" s="63"/>
      <c r="J4503" s="63"/>
      <c r="K4503" s="63"/>
      <c r="L4503" s="63"/>
      <c r="M4503" s="63"/>
      <c r="N4503" s="63"/>
      <c r="O4503" s="63"/>
      <c r="P4503" s="63"/>
      <c r="Q4503" s="63"/>
      <c r="R4503" s="63"/>
      <c r="S4503" s="63"/>
      <c r="T4503" s="63"/>
      <c r="U4503" s="63"/>
      <c r="V4503" s="63"/>
      <c r="W4503" s="63"/>
      <c r="X4503" s="63"/>
      <c r="Y4503" s="63"/>
      <c r="Z4503" s="63"/>
      <c r="AA4503" s="63"/>
      <c r="AB4503" s="63"/>
      <c r="AC4503" s="63"/>
      <c r="AD4503" s="63"/>
      <c r="AE4503" s="63"/>
      <c r="AF4503" s="63"/>
      <c r="AG4503" s="63"/>
      <c r="AH4503" s="63"/>
      <c r="AI4503" s="63"/>
      <c r="AJ4503" s="63"/>
      <c r="AK4503" s="63"/>
      <c r="AL4503" s="63"/>
      <c r="AM4503" s="63"/>
      <c r="AN4503" s="63"/>
      <c r="AO4503" s="63"/>
      <c r="AP4503" s="63"/>
      <c r="AQ4503" s="63"/>
      <c r="AR4503" s="63"/>
      <c r="AS4503" s="63"/>
      <c r="AT4503" s="63"/>
      <c r="AU4503" s="63"/>
      <c r="AV4503" s="63"/>
      <c r="AW4503" s="63"/>
      <c r="AX4503" s="63"/>
      <c r="AY4503" s="63"/>
      <c r="AZ4503" s="63"/>
      <c r="BA4503" s="63"/>
      <c r="BB4503" s="63"/>
      <c r="BC4503" s="63"/>
      <c r="BD4503" s="63"/>
      <c r="BE4503" s="63"/>
      <c r="BF4503" s="63"/>
      <c r="BG4503" s="63"/>
      <c r="BH4503" s="63"/>
      <c r="BI4503" s="63"/>
      <c r="BJ4503" s="63"/>
      <c r="BK4503" s="63"/>
      <c r="BL4503" s="63"/>
      <c r="BM4503" s="63"/>
      <c r="BN4503" s="63"/>
      <c r="BO4503" s="63"/>
      <c r="BP4503" s="63"/>
      <c r="BQ4503" s="63"/>
      <c r="BR4503" s="63"/>
      <c r="BS4503" s="63"/>
      <c r="BT4503" s="63"/>
      <c r="BU4503" s="63"/>
      <c r="BV4503" s="63"/>
      <c r="BW4503" s="63"/>
      <c r="BX4503" s="63"/>
      <c r="BY4503" s="63"/>
      <c r="BZ4503" s="63"/>
      <c r="CA4503" s="63"/>
      <c r="CB4503" s="63"/>
      <c r="CC4503" s="63"/>
      <c r="CD4503" s="63"/>
      <c r="CE4503" s="63"/>
      <c r="CF4503" s="63"/>
      <c r="CG4503" s="63"/>
      <c r="CH4503" s="63"/>
      <c r="CI4503" s="63"/>
      <c r="CJ4503" s="63"/>
      <c r="CK4503" s="63"/>
      <c r="CL4503" s="63"/>
      <c r="CM4503" s="63"/>
      <c r="CN4503" s="63"/>
      <c r="CO4503" s="63"/>
      <c r="CP4503" s="63"/>
      <c r="CR4503" s="227"/>
      <c r="CS4503" s="74"/>
    </row>
    <row r="4504" spans="1:97" s="72" customFormat="1" ht="75.75" customHeight="1">
      <c r="A4504" s="63"/>
      <c r="B4504" s="63"/>
      <c r="C4504" s="63"/>
      <c r="D4504" s="63"/>
      <c r="E4504" s="63"/>
      <c r="F4504" s="63"/>
      <c r="G4504" s="63"/>
      <c r="H4504" s="63"/>
      <c r="I4504" s="63"/>
      <c r="J4504" s="63"/>
      <c r="K4504" s="63"/>
      <c r="L4504" s="63"/>
      <c r="M4504" s="63"/>
      <c r="N4504" s="63"/>
      <c r="O4504" s="63"/>
      <c r="P4504" s="63"/>
      <c r="Q4504" s="63"/>
      <c r="R4504" s="63"/>
      <c r="S4504" s="63"/>
      <c r="T4504" s="63"/>
      <c r="U4504" s="63"/>
      <c r="V4504" s="63"/>
      <c r="W4504" s="63"/>
      <c r="X4504" s="63"/>
      <c r="Y4504" s="63"/>
      <c r="Z4504" s="63"/>
      <c r="AA4504" s="63"/>
      <c r="AB4504" s="63"/>
      <c r="AC4504" s="63"/>
      <c r="AD4504" s="63"/>
      <c r="AE4504" s="63"/>
      <c r="AF4504" s="63"/>
      <c r="AG4504" s="63"/>
      <c r="AH4504" s="63"/>
      <c r="AI4504" s="63"/>
      <c r="AJ4504" s="63"/>
      <c r="AK4504" s="63"/>
      <c r="AL4504" s="63"/>
      <c r="AM4504" s="63"/>
      <c r="AN4504" s="63"/>
      <c r="AO4504" s="63"/>
      <c r="AP4504" s="63"/>
      <c r="AQ4504" s="63"/>
      <c r="AR4504" s="63"/>
      <c r="AS4504" s="63"/>
      <c r="AT4504" s="63"/>
      <c r="AU4504" s="63"/>
      <c r="AV4504" s="63"/>
      <c r="AW4504" s="63"/>
      <c r="AX4504" s="63"/>
      <c r="AY4504" s="63"/>
      <c r="AZ4504" s="63"/>
      <c r="BA4504" s="63"/>
      <c r="BB4504" s="63"/>
      <c r="BC4504" s="63"/>
      <c r="BD4504" s="63"/>
      <c r="BE4504" s="63"/>
      <c r="BF4504" s="63"/>
      <c r="BG4504" s="63"/>
      <c r="BH4504" s="63"/>
      <c r="BI4504" s="63"/>
      <c r="BJ4504" s="63"/>
      <c r="BK4504" s="63"/>
      <c r="BL4504" s="63"/>
      <c r="BM4504" s="63"/>
      <c r="BN4504" s="63"/>
      <c r="BO4504" s="63"/>
      <c r="BP4504" s="63"/>
      <c r="BQ4504" s="63"/>
      <c r="BR4504" s="63"/>
      <c r="BS4504" s="63"/>
      <c r="BT4504" s="63"/>
      <c r="BU4504" s="63"/>
      <c r="BV4504" s="63"/>
      <c r="BW4504" s="63"/>
      <c r="BX4504" s="63"/>
      <c r="BY4504" s="63"/>
      <c r="BZ4504" s="63"/>
      <c r="CA4504" s="63"/>
      <c r="CB4504" s="63"/>
      <c r="CC4504" s="63"/>
      <c r="CD4504" s="63"/>
      <c r="CE4504" s="63"/>
      <c r="CF4504" s="63"/>
      <c r="CG4504" s="63"/>
      <c r="CH4504" s="63"/>
      <c r="CI4504" s="63"/>
      <c r="CJ4504" s="63"/>
      <c r="CK4504" s="63"/>
      <c r="CL4504" s="63"/>
      <c r="CM4504" s="63"/>
      <c r="CN4504" s="63"/>
      <c r="CO4504" s="63"/>
      <c r="CP4504" s="63"/>
      <c r="CR4504" s="227"/>
      <c r="CS4504" s="74"/>
    </row>
    <row r="4505" spans="1:97" s="72" customFormat="1" ht="75.75" customHeight="1">
      <c r="A4505" s="63"/>
      <c r="B4505" s="63"/>
      <c r="C4505" s="63"/>
      <c r="D4505" s="63"/>
      <c r="E4505" s="63"/>
      <c r="F4505" s="63"/>
      <c r="G4505" s="63"/>
      <c r="H4505" s="63"/>
      <c r="I4505" s="63"/>
      <c r="J4505" s="63"/>
      <c r="K4505" s="63"/>
      <c r="L4505" s="63"/>
      <c r="M4505" s="63"/>
      <c r="N4505" s="63"/>
      <c r="O4505" s="63"/>
      <c r="P4505" s="63"/>
      <c r="Q4505" s="63"/>
      <c r="R4505" s="63"/>
      <c r="S4505" s="63"/>
      <c r="T4505" s="63"/>
      <c r="U4505" s="63"/>
      <c r="V4505" s="63"/>
      <c r="W4505" s="63"/>
      <c r="X4505" s="63"/>
      <c r="Y4505" s="63"/>
      <c r="Z4505" s="63"/>
      <c r="AA4505" s="63"/>
      <c r="AB4505" s="63"/>
      <c r="AC4505" s="63"/>
      <c r="AD4505" s="63"/>
      <c r="AE4505" s="63"/>
      <c r="AF4505" s="63"/>
      <c r="AG4505" s="63"/>
      <c r="AH4505" s="63"/>
      <c r="AI4505" s="63"/>
      <c r="AJ4505" s="63"/>
      <c r="AK4505" s="63"/>
      <c r="AL4505" s="63"/>
      <c r="AM4505" s="63"/>
      <c r="AN4505" s="63"/>
      <c r="AO4505" s="63"/>
      <c r="AP4505" s="63"/>
      <c r="AQ4505" s="63"/>
      <c r="AR4505" s="63"/>
      <c r="AS4505" s="63"/>
      <c r="AT4505" s="63"/>
      <c r="AU4505" s="63"/>
      <c r="AV4505" s="63"/>
      <c r="AW4505" s="63"/>
      <c r="AX4505" s="63"/>
      <c r="AY4505" s="63"/>
      <c r="AZ4505" s="63"/>
      <c r="BA4505" s="63"/>
      <c r="BB4505" s="63"/>
      <c r="BC4505" s="63"/>
      <c r="BD4505" s="63"/>
      <c r="BE4505" s="63"/>
      <c r="BF4505" s="63"/>
      <c r="BG4505" s="63"/>
      <c r="BH4505" s="63"/>
      <c r="BI4505" s="63"/>
      <c r="BJ4505" s="63"/>
      <c r="BK4505" s="63"/>
      <c r="BL4505" s="63"/>
      <c r="BM4505" s="63"/>
      <c r="BN4505" s="63"/>
      <c r="BO4505" s="63"/>
      <c r="BP4505" s="63"/>
      <c r="BQ4505" s="63"/>
      <c r="BR4505" s="63"/>
      <c r="BS4505" s="63"/>
      <c r="BT4505" s="63"/>
      <c r="BU4505" s="63"/>
      <c r="BV4505" s="63"/>
      <c r="BW4505" s="63"/>
      <c r="BX4505" s="63"/>
      <c r="BY4505" s="63"/>
      <c r="BZ4505" s="63"/>
      <c r="CA4505" s="63"/>
      <c r="CB4505" s="63"/>
      <c r="CC4505" s="63"/>
      <c r="CD4505" s="63"/>
      <c r="CE4505" s="63"/>
      <c r="CF4505" s="63"/>
      <c r="CG4505" s="63"/>
      <c r="CH4505" s="63"/>
      <c r="CI4505" s="63"/>
      <c r="CJ4505" s="63"/>
      <c r="CK4505" s="63"/>
      <c r="CL4505" s="63"/>
      <c r="CM4505" s="63"/>
      <c r="CN4505" s="63"/>
      <c r="CO4505" s="63"/>
      <c r="CP4505" s="63"/>
      <c r="CR4505" s="227"/>
      <c r="CS4505" s="74"/>
    </row>
    <row r="4506" spans="1:97" s="72" customFormat="1" ht="75.75" customHeight="1">
      <c r="A4506" s="63"/>
      <c r="B4506" s="63"/>
      <c r="C4506" s="63"/>
      <c r="D4506" s="63"/>
      <c r="E4506" s="63"/>
      <c r="F4506" s="63"/>
      <c r="G4506" s="63"/>
      <c r="H4506" s="63"/>
      <c r="I4506" s="63"/>
      <c r="J4506" s="63"/>
      <c r="K4506" s="63"/>
      <c r="L4506" s="63"/>
      <c r="M4506" s="63"/>
      <c r="N4506" s="63"/>
      <c r="O4506" s="63"/>
      <c r="P4506" s="63"/>
      <c r="Q4506" s="63"/>
      <c r="R4506" s="63"/>
      <c r="S4506" s="63"/>
      <c r="T4506" s="63"/>
      <c r="U4506" s="63"/>
      <c r="V4506" s="63"/>
      <c r="W4506" s="63"/>
      <c r="X4506" s="63"/>
      <c r="Y4506" s="63"/>
      <c r="Z4506" s="63"/>
      <c r="AA4506" s="63"/>
      <c r="AB4506" s="63"/>
      <c r="AC4506" s="63"/>
      <c r="AD4506" s="63"/>
      <c r="AE4506" s="63"/>
      <c r="AF4506" s="63"/>
      <c r="AG4506" s="63"/>
      <c r="AH4506" s="63"/>
      <c r="AI4506" s="63"/>
      <c r="AJ4506" s="63"/>
      <c r="AK4506" s="63"/>
      <c r="AL4506" s="63"/>
      <c r="AM4506" s="63"/>
      <c r="AN4506" s="63"/>
      <c r="AO4506" s="63"/>
      <c r="AP4506" s="63"/>
      <c r="AQ4506" s="63"/>
      <c r="AR4506" s="63"/>
      <c r="AS4506" s="63"/>
      <c r="AT4506" s="63"/>
      <c r="AU4506" s="63"/>
      <c r="AV4506" s="63"/>
      <c r="AW4506" s="63"/>
      <c r="AX4506" s="63"/>
      <c r="AY4506" s="63"/>
      <c r="AZ4506" s="63"/>
      <c r="BA4506" s="63"/>
      <c r="BB4506" s="63"/>
      <c r="BC4506" s="63"/>
      <c r="BD4506" s="63"/>
      <c r="BE4506" s="63"/>
      <c r="BF4506" s="63"/>
      <c r="BG4506" s="63"/>
      <c r="BH4506" s="63"/>
      <c r="BI4506" s="63"/>
      <c r="BJ4506" s="63"/>
      <c r="BK4506" s="63"/>
      <c r="BL4506" s="63"/>
      <c r="BM4506" s="63"/>
      <c r="BN4506" s="63"/>
      <c r="BO4506" s="63"/>
      <c r="BP4506" s="63"/>
      <c r="BQ4506" s="63"/>
      <c r="BR4506" s="63"/>
      <c r="BS4506" s="63"/>
      <c r="BT4506" s="63"/>
      <c r="BU4506" s="63"/>
      <c r="BV4506" s="63"/>
      <c r="BW4506" s="63"/>
      <c r="BX4506" s="63"/>
      <c r="BY4506" s="63"/>
      <c r="BZ4506" s="63"/>
      <c r="CA4506" s="63"/>
      <c r="CB4506" s="63"/>
      <c r="CC4506" s="63"/>
      <c r="CD4506" s="63"/>
      <c r="CE4506" s="63"/>
      <c r="CF4506" s="63"/>
      <c r="CG4506" s="63"/>
      <c r="CH4506" s="63"/>
      <c r="CI4506" s="63"/>
      <c r="CJ4506" s="63"/>
      <c r="CK4506" s="63"/>
      <c r="CL4506" s="63"/>
      <c r="CM4506" s="63"/>
      <c r="CN4506" s="63"/>
      <c r="CO4506" s="63"/>
      <c r="CP4506" s="63"/>
      <c r="CR4506" s="227"/>
      <c r="CS4506" s="74"/>
    </row>
    <row r="4507" spans="1:97" s="72" customFormat="1" ht="75.75" customHeight="1">
      <c r="A4507" s="63"/>
      <c r="B4507" s="63"/>
      <c r="C4507" s="63"/>
      <c r="D4507" s="63"/>
      <c r="E4507" s="63"/>
      <c r="F4507" s="63"/>
      <c r="G4507" s="63"/>
      <c r="H4507" s="63"/>
      <c r="I4507" s="63"/>
      <c r="J4507" s="63"/>
      <c r="K4507" s="63"/>
      <c r="L4507" s="63"/>
      <c r="M4507" s="63"/>
      <c r="N4507" s="63"/>
      <c r="O4507" s="63"/>
      <c r="P4507" s="63"/>
      <c r="Q4507" s="63"/>
      <c r="R4507" s="63"/>
      <c r="S4507" s="63"/>
      <c r="T4507" s="63"/>
      <c r="U4507" s="63"/>
      <c r="V4507" s="63"/>
      <c r="W4507" s="63"/>
      <c r="X4507" s="63"/>
      <c r="Y4507" s="63"/>
      <c r="Z4507" s="63"/>
      <c r="AA4507" s="63"/>
      <c r="AB4507" s="63"/>
      <c r="AC4507" s="63"/>
      <c r="AD4507" s="63"/>
      <c r="AE4507" s="63"/>
      <c r="AF4507" s="63"/>
      <c r="AG4507" s="63"/>
      <c r="AH4507" s="63"/>
      <c r="AI4507" s="63"/>
      <c r="AJ4507" s="63"/>
      <c r="AK4507" s="63"/>
      <c r="AL4507" s="63"/>
      <c r="AM4507" s="63"/>
      <c r="AN4507" s="63"/>
      <c r="AO4507" s="63"/>
      <c r="AP4507" s="63"/>
      <c r="AQ4507" s="63"/>
      <c r="AR4507" s="63"/>
      <c r="AS4507" s="63"/>
      <c r="AT4507" s="63"/>
      <c r="AU4507" s="63"/>
      <c r="AV4507" s="63"/>
      <c r="AW4507" s="63"/>
      <c r="AX4507" s="63"/>
      <c r="AY4507" s="63"/>
      <c r="AZ4507" s="63"/>
      <c r="BA4507" s="63"/>
      <c r="BB4507" s="63"/>
      <c r="BC4507" s="63"/>
      <c r="BD4507" s="63"/>
      <c r="BE4507" s="63"/>
      <c r="BF4507" s="63"/>
      <c r="BG4507" s="63"/>
      <c r="BH4507" s="63"/>
      <c r="BI4507" s="63"/>
      <c r="BJ4507" s="63"/>
      <c r="BK4507" s="63"/>
      <c r="BL4507" s="63"/>
      <c r="BM4507" s="63"/>
      <c r="BN4507" s="63"/>
      <c r="BO4507" s="63"/>
      <c r="BP4507" s="63"/>
      <c r="BQ4507" s="63"/>
      <c r="BR4507" s="63"/>
      <c r="BS4507" s="63"/>
      <c r="BT4507" s="63"/>
      <c r="BU4507" s="63"/>
      <c r="BV4507" s="63"/>
      <c r="BW4507" s="63"/>
      <c r="BX4507" s="63"/>
      <c r="BY4507" s="63"/>
      <c r="BZ4507" s="63"/>
      <c r="CA4507" s="63"/>
      <c r="CB4507" s="63"/>
      <c r="CC4507" s="63"/>
      <c r="CD4507" s="63"/>
      <c r="CE4507" s="63"/>
      <c r="CF4507" s="63"/>
      <c r="CG4507" s="63"/>
      <c r="CH4507" s="63"/>
      <c r="CI4507" s="63"/>
      <c r="CJ4507" s="63"/>
      <c r="CK4507" s="63"/>
      <c r="CL4507" s="63"/>
      <c r="CM4507" s="63"/>
      <c r="CN4507" s="63"/>
      <c r="CO4507" s="63"/>
      <c r="CP4507" s="63"/>
      <c r="CR4507" s="227"/>
      <c r="CS4507" s="74"/>
    </row>
    <row r="4508" spans="1:97" s="72" customFormat="1" ht="75.75" customHeight="1">
      <c r="A4508" s="63"/>
      <c r="B4508" s="63"/>
      <c r="C4508" s="63"/>
      <c r="D4508" s="63"/>
      <c r="E4508" s="63"/>
      <c r="F4508" s="63"/>
      <c r="G4508" s="63"/>
      <c r="H4508" s="63"/>
      <c r="I4508" s="63"/>
      <c r="J4508" s="63"/>
      <c r="K4508" s="63"/>
      <c r="L4508" s="63"/>
      <c r="M4508" s="63"/>
      <c r="N4508" s="63"/>
      <c r="O4508" s="63"/>
      <c r="P4508" s="63"/>
      <c r="Q4508" s="63"/>
      <c r="R4508" s="63"/>
      <c r="S4508" s="63"/>
      <c r="T4508" s="63"/>
      <c r="U4508" s="63"/>
      <c r="V4508" s="63"/>
      <c r="W4508" s="63"/>
      <c r="X4508" s="63"/>
      <c r="Y4508" s="63"/>
      <c r="Z4508" s="63"/>
      <c r="AA4508" s="63"/>
      <c r="AB4508" s="63"/>
      <c r="AC4508" s="63"/>
      <c r="AD4508" s="63"/>
      <c r="AE4508" s="63"/>
      <c r="AF4508" s="63"/>
      <c r="AG4508" s="63"/>
      <c r="AH4508" s="63"/>
      <c r="AI4508" s="63"/>
      <c r="AJ4508" s="63"/>
      <c r="AK4508" s="63"/>
      <c r="AL4508" s="63"/>
      <c r="AM4508" s="63"/>
      <c r="AN4508" s="63"/>
      <c r="AO4508" s="63"/>
      <c r="AP4508" s="63"/>
      <c r="AQ4508" s="63"/>
      <c r="AR4508" s="63"/>
      <c r="AS4508" s="63"/>
      <c r="AT4508" s="63"/>
      <c r="AU4508" s="63"/>
      <c r="AV4508" s="63"/>
      <c r="AW4508" s="63"/>
      <c r="AX4508" s="63"/>
      <c r="AY4508" s="63"/>
      <c r="AZ4508" s="63"/>
      <c r="BA4508" s="63"/>
      <c r="BB4508" s="63"/>
      <c r="BC4508" s="63"/>
      <c r="BD4508" s="63"/>
      <c r="BE4508" s="63"/>
      <c r="BF4508" s="63"/>
      <c r="BG4508" s="63"/>
      <c r="BH4508" s="63"/>
      <c r="BI4508" s="63"/>
      <c r="BJ4508" s="63"/>
      <c r="BK4508" s="63"/>
      <c r="BL4508" s="63"/>
      <c r="BM4508" s="63"/>
      <c r="BN4508" s="63"/>
      <c r="BO4508" s="63"/>
      <c r="BP4508" s="63"/>
      <c r="BQ4508" s="63"/>
      <c r="BR4508" s="63"/>
      <c r="BS4508" s="63"/>
      <c r="BT4508" s="63"/>
      <c r="BU4508" s="63"/>
      <c r="BV4508" s="63"/>
      <c r="BW4508" s="63"/>
      <c r="BX4508" s="63"/>
      <c r="BY4508" s="63"/>
      <c r="BZ4508" s="63"/>
      <c r="CA4508" s="63"/>
      <c r="CB4508" s="63"/>
      <c r="CC4508" s="63"/>
      <c r="CD4508" s="63"/>
      <c r="CE4508" s="63"/>
      <c r="CF4508" s="63"/>
      <c r="CG4508" s="63"/>
      <c r="CH4508" s="63"/>
      <c r="CI4508" s="63"/>
      <c r="CJ4508" s="63"/>
      <c r="CK4508" s="63"/>
      <c r="CL4508" s="63"/>
      <c r="CM4508" s="63"/>
      <c r="CN4508" s="63"/>
      <c r="CO4508" s="63"/>
      <c r="CP4508" s="63"/>
      <c r="CR4508" s="227"/>
      <c r="CS4508" s="74"/>
    </row>
    <row r="4509" spans="1:97" s="72" customFormat="1" ht="75.75" customHeight="1">
      <c r="A4509" s="63"/>
      <c r="B4509" s="63"/>
      <c r="C4509" s="63"/>
      <c r="D4509" s="63"/>
      <c r="E4509" s="63"/>
      <c r="F4509" s="63"/>
      <c r="G4509" s="63"/>
      <c r="H4509" s="63"/>
      <c r="I4509" s="63"/>
      <c r="J4509" s="63"/>
      <c r="K4509" s="63"/>
      <c r="L4509" s="63"/>
      <c r="M4509" s="63"/>
      <c r="N4509" s="63"/>
      <c r="O4509" s="63"/>
      <c r="P4509" s="63"/>
      <c r="Q4509" s="63"/>
      <c r="R4509" s="63"/>
      <c r="S4509" s="63"/>
      <c r="T4509" s="63"/>
      <c r="U4509" s="63"/>
      <c r="V4509" s="63"/>
      <c r="W4509" s="63"/>
      <c r="X4509" s="63"/>
      <c r="Y4509" s="63"/>
      <c r="Z4509" s="63"/>
      <c r="AA4509" s="63"/>
      <c r="AB4509" s="63"/>
      <c r="AC4509" s="63"/>
      <c r="AD4509" s="63"/>
      <c r="AE4509" s="63"/>
      <c r="AF4509" s="63"/>
      <c r="AG4509" s="63"/>
      <c r="AH4509" s="63"/>
      <c r="AI4509" s="63"/>
      <c r="AJ4509" s="63"/>
      <c r="AK4509" s="63"/>
      <c r="AL4509" s="63"/>
      <c r="AM4509" s="63"/>
      <c r="AN4509" s="63"/>
      <c r="AO4509" s="63"/>
      <c r="AP4509" s="63"/>
      <c r="AQ4509" s="63"/>
      <c r="AR4509" s="63"/>
      <c r="AS4509" s="63"/>
      <c r="AT4509" s="63"/>
      <c r="AU4509" s="63"/>
      <c r="AV4509" s="63"/>
      <c r="AW4509" s="63"/>
      <c r="AX4509" s="63"/>
      <c r="AY4509" s="63"/>
      <c r="AZ4509" s="63"/>
      <c r="BA4509" s="63"/>
      <c r="BB4509" s="63"/>
      <c r="BC4509" s="63"/>
      <c r="BD4509" s="63"/>
      <c r="BE4509" s="63"/>
      <c r="BF4509" s="63"/>
      <c r="BG4509" s="63"/>
      <c r="BH4509" s="63"/>
      <c r="BI4509" s="63"/>
      <c r="BJ4509" s="63"/>
      <c r="BK4509" s="63"/>
      <c r="BL4509" s="63"/>
      <c r="BM4509" s="63"/>
      <c r="BN4509" s="63"/>
      <c r="BO4509" s="63"/>
      <c r="BP4509" s="63"/>
      <c r="BQ4509" s="63"/>
      <c r="BR4509" s="63"/>
      <c r="BS4509" s="63"/>
      <c r="BT4509" s="63"/>
      <c r="BU4509" s="63"/>
      <c r="BV4509" s="63"/>
      <c r="BW4509" s="63"/>
      <c r="BX4509" s="63"/>
      <c r="BY4509" s="63"/>
      <c r="BZ4509" s="63"/>
      <c r="CA4509" s="63"/>
      <c r="CB4509" s="63"/>
      <c r="CC4509" s="63"/>
      <c r="CD4509" s="63"/>
      <c r="CE4509" s="63"/>
      <c r="CF4509" s="63"/>
      <c r="CG4509" s="63"/>
      <c r="CH4509" s="63"/>
      <c r="CI4509" s="63"/>
      <c r="CJ4509" s="63"/>
      <c r="CK4509" s="63"/>
      <c r="CL4509" s="63"/>
      <c r="CM4509" s="63"/>
      <c r="CN4509" s="63"/>
      <c r="CO4509" s="63"/>
      <c r="CP4509" s="63"/>
      <c r="CR4509" s="227"/>
      <c r="CS4509" s="74"/>
    </row>
    <row r="4510" spans="1:97" s="72" customFormat="1" ht="75.75" customHeight="1">
      <c r="A4510" s="63"/>
      <c r="B4510" s="63"/>
      <c r="C4510" s="63"/>
      <c r="D4510" s="63"/>
      <c r="E4510" s="63"/>
      <c r="F4510" s="63"/>
      <c r="G4510" s="63"/>
      <c r="H4510" s="63"/>
      <c r="I4510" s="63"/>
      <c r="J4510" s="63"/>
      <c r="K4510" s="63"/>
      <c r="L4510" s="63"/>
      <c r="M4510" s="63"/>
      <c r="N4510" s="63"/>
      <c r="O4510" s="63"/>
      <c r="P4510" s="63"/>
      <c r="Q4510" s="63"/>
      <c r="R4510" s="63"/>
      <c r="S4510" s="63"/>
      <c r="T4510" s="63"/>
      <c r="U4510" s="63"/>
      <c r="V4510" s="63"/>
      <c r="W4510" s="63"/>
      <c r="X4510" s="63"/>
      <c r="Y4510" s="63"/>
      <c r="Z4510" s="63"/>
      <c r="AA4510" s="63"/>
      <c r="AB4510" s="63"/>
      <c r="AC4510" s="63"/>
      <c r="AD4510" s="63"/>
      <c r="AE4510" s="63"/>
      <c r="AF4510" s="63"/>
      <c r="AG4510" s="63"/>
      <c r="AH4510" s="63"/>
      <c r="AI4510" s="63"/>
      <c r="AJ4510" s="63"/>
      <c r="AK4510" s="63"/>
      <c r="AL4510" s="63"/>
      <c r="AM4510" s="63"/>
      <c r="AN4510" s="63"/>
      <c r="AO4510" s="63"/>
      <c r="AP4510" s="63"/>
      <c r="AQ4510" s="63"/>
      <c r="AR4510" s="63"/>
      <c r="AS4510" s="63"/>
      <c r="AT4510" s="63"/>
      <c r="AU4510" s="63"/>
      <c r="AV4510" s="63"/>
      <c r="AW4510" s="63"/>
      <c r="AX4510" s="63"/>
      <c r="AY4510" s="63"/>
      <c r="AZ4510" s="63"/>
      <c r="BA4510" s="63"/>
      <c r="BB4510" s="63"/>
      <c r="BC4510" s="63"/>
      <c r="BD4510" s="63"/>
      <c r="BE4510" s="63"/>
      <c r="BF4510" s="63"/>
      <c r="BG4510" s="63"/>
      <c r="BH4510" s="63"/>
      <c r="BI4510" s="63"/>
      <c r="BJ4510" s="63"/>
      <c r="BK4510" s="63"/>
      <c r="BL4510" s="63"/>
      <c r="BM4510" s="63"/>
      <c r="BN4510" s="63"/>
      <c r="BO4510" s="63"/>
      <c r="BP4510" s="63"/>
      <c r="BQ4510" s="63"/>
      <c r="BR4510" s="63"/>
      <c r="BS4510" s="63"/>
      <c r="BT4510" s="63"/>
      <c r="BU4510" s="63"/>
      <c r="BV4510" s="63"/>
      <c r="BW4510" s="63"/>
      <c r="BX4510" s="63"/>
      <c r="BY4510" s="63"/>
      <c r="BZ4510" s="63"/>
      <c r="CA4510" s="63"/>
      <c r="CB4510" s="63"/>
      <c r="CC4510" s="63"/>
      <c r="CD4510" s="63"/>
      <c r="CE4510" s="63"/>
      <c r="CF4510" s="63"/>
      <c r="CG4510" s="63"/>
      <c r="CH4510" s="63"/>
      <c r="CI4510" s="63"/>
      <c r="CJ4510" s="63"/>
      <c r="CK4510" s="63"/>
      <c r="CL4510" s="63"/>
      <c r="CM4510" s="63"/>
      <c r="CN4510" s="63"/>
      <c r="CO4510" s="63"/>
      <c r="CP4510" s="63"/>
      <c r="CR4510" s="227"/>
      <c r="CS4510" s="74"/>
    </row>
    <row r="4511" spans="1:97" s="72" customFormat="1" ht="75.75" customHeight="1">
      <c r="A4511" s="63"/>
      <c r="B4511" s="63"/>
      <c r="C4511" s="63"/>
      <c r="D4511" s="63"/>
      <c r="E4511" s="63"/>
      <c r="F4511" s="63"/>
      <c r="G4511" s="63"/>
      <c r="H4511" s="63"/>
      <c r="I4511" s="63"/>
      <c r="J4511" s="63"/>
      <c r="K4511" s="63"/>
      <c r="L4511" s="63"/>
      <c r="M4511" s="63"/>
      <c r="N4511" s="63"/>
      <c r="O4511" s="63"/>
      <c r="P4511" s="63"/>
      <c r="Q4511" s="63"/>
      <c r="R4511" s="63"/>
      <c r="S4511" s="63"/>
      <c r="T4511" s="63"/>
      <c r="U4511" s="63"/>
      <c r="V4511" s="63"/>
      <c r="W4511" s="63"/>
      <c r="X4511" s="63"/>
      <c r="Y4511" s="63"/>
      <c r="Z4511" s="63"/>
      <c r="AA4511" s="63"/>
      <c r="AB4511" s="63"/>
      <c r="AC4511" s="63"/>
      <c r="AD4511" s="63"/>
      <c r="AE4511" s="63"/>
      <c r="AF4511" s="63"/>
      <c r="AG4511" s="63"/>
      <c r="AH4511" s="63"/>
      <c r="AI4511" s="63"/>
      <c r="AJ4511" s="63"/>
      <c r="AK4511" s="63"/>
      <c r="AL4511" s="63"/>
      <c r="AM4511" s="63"/>
      <c r="AN4511" s="63"/>
      <c r="AO4511" s="63"/>
      <c r="AP4511" s="63"/>
      <c r="AQ4511" s="63"/>
      <c r="AR4511" s="63"/>
      <c r="AS4511" s="63"/>
      <c r="AT4511" s="63"/>
      <c r="AU4511" s="63"/>
      <c r="AV4511" s="63"/>
      <c r="AW4511" s="63"/>
      <c r="AX4511" s="63"/>
      <c r="AY4511" s="63"/>
      <c r="AZ4511" s="63"/>
      <c r="BA4511" s="63"/>
      <c r="BB4511" s="63"/>
      <c r="BC4511" s="63"/>
      <c r="BD4511" s="63"/>
      <c r="BE4511" s="63"/>
      <c r="BF4511" s="63"/>
      <c r="BG4511" s="63"/>
      <c r="BH4511" s="63"/>
      <c r="BI4511" s="63"/>
      <c r="BJ4511" s="63"/>
      <c r="BK4511" s="63"/>
      <c r="BL4511" s="63"/>
      <c r="BM4511" s="63"/>
      <c r="BN4511" s="63"/>
      <c r="BO4511" s="63"/>
      <c r="BP4511" s="63"/>
      <c r="BQ4511" s="63"/>
      <c r="BR4511" s="63"/>
      <c r="BS4511" s="63"/>
      <c r="BT4511" s="63"/>
      <c r="BU4511" s="63"/>
      <c r="BV4511" s="63"/>
      <c r="BW4511" s="63"/>
      <c r="BX4511" s="63"/>
      <c r="BY4511" s="63"/>
      <c r="BZ4511" s="63"/>
      <c r="CA4511" s="63"/>
      <c r="CB4511" s="63"/>
      <c r="CC4511" s="63"/>
      <c r="CD4511" s="63"/>
      <c r="CE4511" s="63"/>
      <c r="CF4511" s="63"/>
      <c r="CG4511" s="63"/>
      <c r="CH4511" s="63"/>
      <c r="CI4511" s="63"/>
      <c r="CJ4511" s="63"/>
      <c r="CK4511" s="63"/>
      <c r="CL4511" s="63"/>
      <c r="CM4511" s="63"/>
      <c r="CN4511" s="63"/>
      <c r="CO4511" s="63"/>
      <c r="CP4511" s="63"/>
      <c r="CR4511" s="227"/>
      <c r="CS4511" s="74"/>
    </row>
    <row r="4512" spans="1:97" s="72" customFormat="1" ht="75.75" customHeight="1">
      <c r="A4512" s="63"/>
      <c r="B4512" s="63"/>
      <c r="C4512" s="63"/>
      <c r="D4512" s="63"/>
      <c r="E4512" s="63"/>
      <c r="F4512" s="63"/>
      <c r="G4512" s="63"/>
      <c r="H4512" s="63"/>
      <c r="I4512" s="63"/>
      <c r="J4512" s="63"/>
      <c r="K4512" s="63"/>
      <c r="L4512" s="63"/>
      <c r="M4512" s="63"/>
      <c r="N4512" s="63"/>
      <c r="O4512" s="63"/>
      <c r="P4512" s="63"/>
      <c r="Q4512" s="63"/>
      <c r="R4512" s="63"/>
      <c r="S4512" s="63"/>
      <c r="T4512" s="63"/>
      <c r="U4512" s="63"/>
      <c r="V4512" s="63"/>
      <c r="W4512" s="63"/>
      <c r="X4512" s="63"/>
      <c r="Y4512" s="63"/>
      <c r="Z4512" s="63"/>
      <c r="AA4512" s="63"/>
      <c r="AB4512" s="63"/>
      <c r="AC4512" s="63"/>
      <c r="AD4512" s="63"/>
      <c r="AE4512" s="63"/>
      <c r="AF4512" s="63"/>
      <c r="AG4512" s="63"/>
      <c r="AH4512" s="63"/>
      <c r="AI4512" s="63"/>
      <c r="AJ4512" s="63"/>
      <c r="AK4512" s="63"/>
      <c r="AL4512" s="63"/>
      <c r="AM4512" s="63"/>
      <c r="AN4512" s="63"/>
      <c r="AO4512" s="63"/>
      <c r="AP4512" s="63"/>
      <c r="AQ4512" s="63"/>
      <c r="AR4512" s="63"/>
      <c r="AS4512" s="63"/>
      <c r="AT4512" s="63"/>
      <c r="AU4512" s="63"/>
      <c r="AV4512" s="63"/>
      <c r="AW4512" s="63"/>
      <c r="AX4512" s="63"/>
      <c r="AY4512" s="63"/>
      <c r="AZ4512" s="63"/>
      <c r="BA4512" s="63"/>
      <c r="BB4512" s="63"/>
      <c r="BC4512" s="63"/>
      <c r="BD4512" s="63"/>
      <c r="BE4512" s="63"/>
      <c r="BF4512" s="63"/>
      <c r="BG4512" s="63"/>
      <c r="BH4512" s="63"/>
      <c r="BI4512" s="63"/>
      <c r="BJ4512" s="63"/>
      <c r="BK4512" s="63"/>
      <c r="BL4512" s="63"/>
      <c r="BM4512" s="63"/>
      <c r="BN4512" s="63"/>
      <c r="BO4512" s="63"/>
      <c r="BP4512" s="63"/>
      <c r="BQ4512" s="63"/>
      <c r="BR4512" s="63"/>
      <c r="BS4512" s="63"/>
      <c r="BT4512" s="63"/>
      <c r="BU4512" s="63"/>
      <c r="BV4512" s="63"/>
      <c r="BW4512" s="63"/>
      <c r="BX4512" s="63"/>
      <c r="BY4512" s="63"/>
      <c r="BZ4512" s="63"/>
      <c r="CA4512" s="63"/>
      <c r="CB4512" s="63"/>
      <c r="CC4512" s="63"/>
      <c r="CD4512" s="63"/>
      <c r="CE4512" s="63"/>
      <c r="CF4512" s="63"/>
      <c r="CG4512" s="63"/>
      <c r="CH4512" s="63"/>
      <c r="CI4512" s="63"/>
      <c r="CJ4512" s="63"/>
      <c r="CK4512" s="63"/>
      <c r="CL4512" s="63"/>
      <c r="CM4512" s="63"/>
      <c r="CN4512" s="63"/>
      <c r="CO4512" s="63"/>
      <c r="CP4512" s="63"/>
      <c r="CR4512" s="227"/>
      <c r="CS4512" s="74"/>
    </row>
    <row r="4513" spans="1:97" s="72" customFormat="1" ht="75.75" customHeight="1">
      <c r="A4513" s="63"/>
      <c r="B4513" s="63"/>
      <c r="C4513" s="63"/>
      <c r="D4513" s="63"/>
      <c r="E4513" s="63"/>
      <c r="F4513" s="63"/>
      <c r="G4513" s="63"/>
      <c r="H4513" s="63"/>
      <c r="I4513" s="63"/>
      <c r="J4513" s="63"/>
      <c r="K4513" s="63"/>
      <c r="L4513" s="63"/>
      <c r="M4513" s="63"/>
      <c r="N4513" s="63"/>
      <c r="O4513" s="63"/>
      <c r="P4513" s="63"/>
      <c r="Q4513" s="63"/>
      <c r="R4513" s="63"/>
      <c r="S4513" s="63"/>
      <c r="T4513" s="63"/>
      <c r="U4513" s="63"/>
      <c r="V4513" s="63"/>
      <c r="W4513" s="63"/>
      <c r="X4513" s="63"/>
      <c r="Y4513" s="63"/>
      <c r="Z4513" s="63"/>
      <c r="AA4513" s="63"/>
      <c r="AB4513" s="63"/>
      <c r="AC4513" s="63"/>
      <c r="AD4513" s="63"/>
      <c r="AE4513" s="63"/>
      <c r="AF4513" s="63"/>
      <c r="AG4513" s="63"/>
      <c r="AH4513" s="63"/>
      <c r="AI4513" s="63"/>
      <c r="AJ4513" s="63"/>
      <c r="AK4513" s="63"/>
      <c r="AL4513" s="63"/>
      <c r="AM4513" s="63"/>
      <c r="AN4513" s="63"/>
      <c r="AO4513" s="63"/>
      <c r="AP4513" s="63"/>
      <c r="AQ4513" s="63"/>
      <c r="AR4513" s="63"/>
      <c r="AS4513" s="63"/>
      <c r="AT4513" s="63"/>
      <c r="AU4513" s="63"/>
      <c r="AV4513" s="63"/>
      <c r="AW4513" s="63"/>
      <c r="AX4513" s="63"/>
      <c r="AY4513" s="63"/>
      <c r="AZ4513" s="63"/>
      <c r="BA4513" s="63"/>
      <c r="BB4513" s="63"/>
      <c r="BC4513" s="63"/>
      <c r="BD4513" s="63"/>
      <c r="BE4513" s="63"/>
      <c r="BF4513" s="63"/>
      <c r="BG4513" s="63"/>
      <c r="BH4513" s="63"/>
      <c r="BI4513" s="63"/>
      <c r="BJ4513" s="63"/>
      <c r="BK4513" s="63"/>
      <c r="BL4513" s="63"/>
      <c r="BM4513" s="63"/>
      <c r="BN4513" s="63"/>
      <c r="BO4513" s="63"/>
      <c r="BP4513" s="63"/>
      <c r="BQ4513" s="63"/>
      <c r="BR4513" s="63"/>
      <c r="BS4513" s="63"/>
      <c r="BT4513" s="63"/>
      <c r="BU4513" s="63"/>
      <c r="BV4513" s="63"/>
      <c r="BW4513" s="63"/>
      <c r="BX4513" s="63"/>
      <c r="BY4513" s="63"/>
      <c r="BZ4513" s="63"/>
      <c r="CA4513" s="63"/>
      <c r="CB4513" s="63"/>
      <c r="CC4513" s="63"/>
      <c r="CD4513" s="63"/>
      <c r="CE4513" s="63"/>
      <c r="CF4513" s="63"/>
      <c r="CG4513" s="63"/>
      <c r="CH4513" s="63"/>
      <c r="CI4513" s="63"/>
      <c r="CJ4513" s="63"/>
      <c r="CK4513" s="63"/>
      <c r="CL4513" s="63"/>
      <c r="CM4513" s="63"/>
      <c r="CN4513" s="63"/>
      <c r="CO4513" s="63"/>
      <c r="CP4513" s="63"/>
      <c r="CR4513" s="227"/>
      <c r="CS4513" s="74"/>
    </row>
    <row r="4514" spans="1:97" s="72" customFormat="1" ht="75.75" customHeight="1">
      <c r="A4514" s="63"/>
      <c r="B4514" s="63"/>
      <c r="C4514" s="63"/>
      <c r="D4514" s="63"/>
      <c r="E4514" s="63"/>
      <c r="F4514" s="63"/>
      <c r="G4514" s="63"/>
      <c r="H4514" s="63"/>
      <c r="I4514" s="63"/>
      <c r="J4514" s="63"/>
      <c r="K4514" s="63"/>
      <c r="L4514" s="63"/>
      <c r="M4514" s="63"/>
      <c r="N4514" s="63"/>
      <c r="O4514" s="63"/>
      <c r="P4514" s="63"/>
      <c r="Q4514" s="63"/>
      <c r="R4514" s="63"/>
      <c r="S4514" s="63"/>
      <c r="T4514" s="63"/>
      <c r="U4514" s="63"/>
      <c r="V4514" s="63"/>
      <c r="W4514" s="63"/>
      <c r="X4514" s="63"/>
      <c r="Y4514" s="63"/>
      <c r="Z4514" s="63"/>
      <c r="AA4514" s="63"/>
      <c r="AB4514" s="63"/>
      <c r="AC4514" s="63"/>
      <c r="AD4514" s="63"/>
      <c r="AE4514" s="63"/>
      <c r="AF4514" s="63"/>
      <c r="AG4514" s="63"/>
      <c r="AH4514" s="63"/>
      <c r="AI4514" s="63"/>
      <c r="AJ4514" s="63"/>
      <c r="AK4514" s="63"/>
      <c r="AL4514" s="63"/>
      <c r="AM4514" s="63"/>
      <c r="AN4514" s="63"/>
      <c r="AO4514" s="63"/>
      <c r="AP4514" s="63"/>
      <c r="AQ4514" s="63"/>
      <c r="AR4514" s="63"/>
      <c r="AS4514" s="63"/>
      <c r="AT4514" s="63"/>
      <c r="AU4514" s="63"/>
      <c r="AV4514" s="63"/>
      <c r="AW4514" s="63"/>
      <c r="AX4514" s="63"/>
      <c r="AY4514" s="63"/>
      <c r="AZ4514" s="63"/>
      <c r="BA4514" s="63"/>
      <c r="BB4514" s="63"/>
      <c r="BC4514" s="63"/>
      <c r="BD4514" s="63"/>
      <c r="BE4514" s="63"/>
      <c r="BF4514" s="63"/>
      <c r="BG4514" s="63"/>
      <c r="BH4514" s="63"/>
      <c r="BI4514" s="63"/>
      <c r="BJ4514" s="63"/>
      <c r="BK4514" s="63"/>
      <c r="BL4514" s="63"/>
      <c r="BM4514" s="63"/>
      <c r="BN4514" s="63"/>
      <c r="BO4514" s="63"/>
      <c r="BP4514" s="63"/>
      <c r="BQ4514" s="63"/>
      <c r="BR4514" s="63"/>
      <c r="BS4514" s="63"/>
      <c r="BT4514" s="63"/>
      <c r="BU4514" s="63"/>
      <c r="BV4514" s="63"/>
      <c r="BW4514" s="63"/>
      <c r="BX4514" s="63"/>
      <c r="BY4514" s="63"/>
      <c r="BZ4514" s="63"/>
      <c r="CA4514" s="63"/>
      <c r="CB4514" s="63"/>
      <c r="CC4514" s="63"/>
      <c r="CD4514" s="63"/>
      <c r="CE4514" s="63"/>
      <c r="CF4514" s="63"/>
      <c r="CG4514" s="63"/>
      <c r="CH4514" s="63"/>
      <c r="CI4514" s="63"/>
      <c r="CJ4514" s="63"/>
      <c r="CK4514" s="63"/>
      <c r="CL4514" s="63"/>
      <c r="CM4514" s="63"/>
      <c r="CN4514" s="63"/>
      <c r="CO4514" s="63"/>
      <c r="CP4514" s="63"/>
      <c r="CR4514" s="227"/>
      <c r="CS4514" s="74"/>
    </row>
    <row r="4515" spans="1:97" s="72" customFormat="1" ht="75.75" customHeight="1">
      <c r="A4515" s="63"/>
      <c r="B4515" s="63"/>
      <c r="C4515" s="63"/>
      <c r="D4515" s="63"/>
      <c r="E4515" s="63"/>
      <c r="F4515" s="63"/>
      <c r="G4515" s="63"/>
      <c r="H4515" s="63"/>
      <c r="I4515" s="63"/>
      <c r="J4515" s="63"/>
      <c r="K4515" s="63"/>
      <c r="L4515" s="63"/>
      <c r="M4515" s="63"/>
      <c r="N4515" s="63"/>
      <c r="O4515" s="63"/>
      <c r="P4515" s="63"/>
      <c r="Q4515" s="63"/>
      <c r="R4515" s="63"/>
      <c r="S4515" s="63"/>
      <c r="T4515" s="63"/>
      <c r="U4515" s="63"/>
      <c r="V4515" s="63"/>
      <c r="W4515" s="63"/>
      <c r="X4515" s="63"/>
      <c r="Y4515" s="63"/>
      <c r="Z4515" s="63"/>
      <c r="AA4515" s="63"/>
      <c r="AB4515" s="63"/>
      <c r="AC4515" s="63"/>
      <c r="AD4515" s="63"/>
      <c r="AE4515" s="63"/>
      <c r="AF4515" s="63"/>
      <c r="AG4515" s="63"/>
      <c r="AH4515" s="63"/>
      <c r="AI4515" s="63"/>
      <c r="AJ4515" s="63"/>
      <c r="AK4515" s="63"/>
      <c r="AL4515" s="63"/>
      <c r="AM4515" s="63"/>
      <c r="AN4515" s="63"/>
      <c r="AO4515" s="63"/>
      <c r="AP4515" s="63"/>
      <c r="AQ4515" s="63"/>
      <c r="AR4515" s="63"/>
      <c r="AS4515" s="63"/>
      <c r="AT4515" s="63"/>
      <c r="AU4515" s="63"/>
      <c r="AV4515" s="63"/>
      <c r="AW4515" s="63"/>
      <c r="AX4515" s="63"/>
      <c r="AY4515" s="63"/>
      <c r="AZ4515" s="63"/>
      <c r="BA4515" s="63"/>
      <c r="BB4515" s="63"/>
      <c r="BC4515" s="63"/>
      <c r="BD4515" s="63"/>
      <c r="BE4515" s="63"/>
      <c r="BF4515" s="63"/>
      <c r="BG4515" s="63"/>
      <c r="BH4515" s="63"/>
      <c r="BI4515" s="63"/>
      <c r="BJ4515" s="63"/>
      <c r="BK4515" s="63"/>
      <c r="BL4515" s="63"/>
      <c r="BM4515" s="63"/>
      <c r="BN4515" s="63"/>
      <c r="BO4515" s="63"/>
      <c r="BP4515" s="63"/>
      <c r="BQ4515" s="63"/>
      <c r="BR4515" s="63"/>
      <c r="BS4515" s="63"/>
      <c r="BT4515" s="63"/>
      <c r="BU4515" s="63"/>
      <c r="BV4515" s="63"/>
      <c r="BW4515" s="63"/>
      <c r="BX4515" s="63"/>
      <c r="BY4515" s="63"/>
      <c r="BZ4515" s="63"/>
      <c r="CA4515" s="63"/>
      <c r="CB4515" s="63"/>
      <c r="CC4515" s="63"/>
      <c r="CD4515" s="63"/>
      <c r="CE4515" s="63"/>
      <c r="CF4515" s="63"/>
      <c r="CG4515" s="63"/>
      <c r="CH4515" s="63"/>
      <c r="CI4515" s="63"/>
      <c r="CJ4515" s="63"/>
      <c r="CK4515" s="63"/>
      <c r="CL4515" s="63"/>
      <c r="CM4515" s="63"/>
      <c r="CN4515" s="63"/>
      <c r="CO4515" s="63"/>
      <c r="CP4515" s="63"/>
      <c r="CR4515" s="227"/>
      <c r="CS4515" s="74"/>
    </row>
    <row r="4516" spans="1:97" s="72" customFormat="1" ht="75.75" customHeight="1">
      <c r="A4516" s="63"/>
      <c r="B4516" s="63"/>
      <c r="C4516" s="63"/>
      <c r="D4516" s="63"/>
      <c r="E4516" s="63"/>
      <c r="F4516" s="63"/>
      <c r="G4516" s="63"/>
      <c r="H4516" s="63"/>
      <c r="I4516" s="63"/>
      <c r="J4516" s="63"/>
      <c r="K4516" s="63"/>
      <c r="L4516" s="63"/>
      <c r="M4516" s="63"/>
      <c r="N4516" s="63"/>
      <c r="O4516" s="63"/>
      <c r="P4516" s="63"/>
      <c r="Q4516" s="63"/>
      <c r="R4516" s="63"/>
      <c r="S4516" s="63"/>
      <c r="T4516" s="63"/>
      <c r="U4516" s="63"/>
      <c r="V4516" s="63"/>
      <c r="W4516" s="63"/>
      <c r="X4516" s="63"/>
      <c r="Y4516" s="63"/>
      <c r="Z4516" s="63"/>
      <c r="AA4516" s="63"/>
      <c r="AB4516" s="63"/>
      <c r="AC4516" s="63"/>
      <c r="AD4516" s="63"/>
      <c r="AE4516" s="63"/>
      <c r="AF4516" s="63"/>
      <c r="AG4516" s="63"/>
      <c r="AH4516" s="63"/>
      <c r="AI4516" s="63"/>
      <c r="AJ4516" s="63"/>
      <c r="AK4516" s="63"/>
      <c r="AL4516" s="63"/>
      <c r="AM4516" s="63"/>
      <c r="AN4516" s="63"/>
      <c r="AO4516" s="63"/>
      <c r="AP4516" s="63"/>
      <c r="AQ4516" s="63"/>
      <c r="AR4516" s="63"/>
      <c r="AS4516" s="63"/>
      <c r="AT4516" s="63"/>
      <c r="AU4516" s="63"/>
      <c r="AV4516" s="63"/>
      <c r="AW4516" s="63"/>
      <c r="AX4516" s="63"/>
      <c r="AY4516" s="63"/>
      <c r="AZ4516" s="63"/>
      <c r="BA4516" s="63"/>
      <c r="BB4516" s="63"/>
      <c r="BC4516" s="63"/>
      <c r="BD4516" s="63"/>
      <c r="BE4516" s="63"/>
      <c r="BF4516" s="63"/>
      <c r="BG4516" s="63"/>
      <c r="BH4516" s="63"/>
      <c r="BI4516" s="63"/>
      <c r="BJ4516" s="63"/>
      <c r="BK4516" s="63"/>
      <c r="BL4516" s="63"/>
      <c r="BM4516" s="63"/>
      <c r="BN4516" s="63"/>
      <c r="BO4516" s="63"/>
      <c r="BP4516" s="63"/>
      <c r="BQ4516" s="63"/>
      <c r="BR4516" s="63"/>
      <c r="BS4516" s="63"/>
      <c r="BT4516" s="63"/>
      <c r="BU4516" s="63"/>
      <c r="BV4516" s="63"/>
      <c r="BW4516" s="63"/>
      <c r="BX4516" s="63"/>
      <c r="BY4516" s="63"/>
      <c r="BZ4516" s="63"/>
      <c r="CA4516" s="63"/>
      <c r="CB4516" s="63"/>
      <c r="CC4516" s="63"/>
      <c r="CD4516" s="63"/>
      <c r="CE4516" s="63"/>
      <c r="CF4516" s="63"/>
      <c r="CG4516" s="63"/>
      <c r="CH4516" s="63"/>
      <c r="CI4516" s="63"/>
      <c r="CJ4516" s="63"/>
      <c r="CK4516" s="63"/>
      <c r="CL4516" s="63"/>
      <c r="CM4516" s="63"/>
      <c r="CN4516" s="63"/>
      <c r="CO4516" s="63"/>
      <c r="CP4516" s="63"/>
      <c r="CR4516" s="227"/>
      <c r="CS4516" s="74"/>
    </row>
    <row r="4517" spans="1:97" s="72" customFormat="1" ht="75.75" customHeight="1">
      <c r="A4517" s="63"/>
      <c r="B4517" s="63"/>
      <c r="C4517" s="63"/>
      <c r="D4517" s="63"/>
      <c r="E4517" s="63"/>
      <c r="F4517" s="63"/>
      <c r="G4517" s="63"/>
      <c r="H4517" s="63"/>
      <c r="I4517" s="63"/>
      <c r="J4517" s="63"/>
      <c r="K4517" s="63"/>
      <c r="L4517" s="63"/>
      <c r="M4517" s="63"/>
      <c r="N4517" s="63"/>
      <c r="O4517" s="63"/>
      <c r="P4517" s="63"/>
      <c r="Q4517" s="63"/>
      <c r="R4517" s="63"/>
      <c r="S4517" s="63"/>
      <c r="T4517" s="63"/>
      <c r="U4517" s="63"/>
      <c r="V4517" s="63"/>
      <c r="W4517" s="63"/>
      <c r="X4517" s="63"/>
      <c r="Y4517" s="63"/>
      <c r="Z4517" s="63"/>
      <c r="AA4517" s="63"/>
      <c r="AB4517" s="63"/>
      <c r="AC4517" s="63"/>
      <c r="AD4517" s="63"/>
      <c r="AE4517" s="63"/>
      <c r="AF4517" s="63"/>
      <c r="AG4517" s="63"/>
      <c r="AH4517" s="63"/>
      <c r="AI4517" s="63"/>
      <c r="AJ4517" s="63"/>
      <c r="AK4517" s="63"/>
      <c r="AL4517" s="63"/>
      <c r="AM4517" s="63"/>
      <c r="AN4517" s="63"/>
      <c r="AO4517" s="63"/>
      <c r="AP4517" s="63"/>
      <c r="AQ4517" s="63"/>
      <c r="AR4517" s="63"/>
      <c r="AS4517" s="63"/>
      <c r="AT4517" s="63"/>
      <c r="AU4517" s="63"/>
      <c r="AV4517" s="63"/>
      <c r="AW4517" s="63"/>
      <c r="AX4517" s="63"/>
      <c r="AY4517" s="63"/>
      <c r="AZ4517" s="63"/>
      <c r="BA4517" s="63"/>
      <c r="BB4517" s="63"/>
      <c r="BC4517" s="63"/>
      <c r="BD4517" s="63"/>
      <c r="BE4517" s="63"/>
      <c r="BF4517" s="63"/>
      <c r="BG4517" s="63"/>
      <c r="BH4517" s="63"/>
      <c r="BI4517" s="63"/>
      <c r="BJ4517" s="63"/>
      <c r="BK4517" s="63"/>
      <c r="BL4517" s="63"/>
      <c r="BM4517" s="63"/>
      <c r="BN4517" s="63"/>
      <c r="BO4517" s="63"/>
      <c r="BP4517" s="63"/>
      <c r="BQ4517" s="63"/>
      <c r="BR4517" s="63"/>
      <c r="BS4517" s="63"/>
      <c r="BT4517" s="63"/>
      <c r="BU4517" s="63"/>
      <c r="BV4517" s="63"/>
      <c r="BW4517" s="63"/>
      <c r="BX4517" s="63"/>
      <c r="BY4517" s="63"/>
      <c r="BZ4517" s="63"/>
      <c r="CA4517" s="63"/>
      <c r="CB4517" s="63"/>
      <c r="CC4517" s="63"/>
      <c r="CD4517" s="63"/>
      <c r="CE4517" s="63"/>
      <c r="CF4517" s="63"/>
      <c r="CG4517" s="63"/>
      <c r="CH4517" s="63"/>
      <c r="CI4517" s="63"/>
      <c r="CJ4517" s="63"/>
      <c r="CK4517" s="63"/>
      <c r="CL4517" s="63"/>
      <c r="CM4517" s="63"/>
      <c r="CN4517" s="63"/>
      <c r="CO4517" s="63"/>
      <c r="CP4517" s="63"/>
      <c r="CR4517" s="227"/>
      <c r="CS4517" s="74"/>
    </row>
    <row r="4518" spans="1:97" s="72" customFormat="1" ht="75.75" customHeight="1">
      <c r="A4518" s="63"/>
      <c r="B4518" s="63"/>
      <c r="C4518" s="63"/>
      <c r="D4518" s="63"/>
      <c r="E4518" s="63"/>
      <c r="F4518" s="63"/>
      <c r="G4518" s="63"/>
      <c r="H4518" s="63"/>
      <c r="I4518" s="63"/>
      <c r="J4518" s="63"/>
      <c r="K4518" s="63"/>
      <c r="L4518" s="63"/>
      <c r="M4518" s="63"/>
      <c r="N4518" s="63"/>
      <c r="O4518" s="63"/>
      <c r="P4518" s="63"/>
      <c r="Q4518" s="63"/>
      <c r="R4518" s="63"/>
      <c r="S4518" s="63"/>
      <c r="T4518" s="63"/>
      <c r="U4518" s="63"/>
      <c r="V4518" s="63"/>
      <c r="W4518" s="63"/>
      <c r="X4518" s="63"/>
      <c r="Y4518" s="63"/>
      <c r="Z4518" s="63"/>
      <c r="AA4518" s="63"/>
      <c r="AB4518" s="63"/>
      <c r="AC4518" s="63"/>
      <c r="AD4518" s="63"/>
      <c r="AE4518" s="63"/>
      <c r="AF4518" s="63"/>
      <c r="AG4518" s="63"/>
      <c r="AH4518" s="63"/>
      <c r="AI4518" s="63"/>
      <c r="AJ4518" s="63"/>
      <c r="AK4518" s="63"/>
      <c r="AL4518" s="63"/>
      <c r="AM4518" s="63"/>
      <c r="AN4518" s="63"/>
      <c r="AO4518" s="63"/>
      <c r="AP4518" s="63"/>
      <c r="AQ4518" s="63"/>
      <c r="AR4518" s="63"/>
      <c r="AS4518" s="63"/>
      <c r="AT4518" s="63"/>
      <c r="AU4518" s="63"/>
      <c r="AV4518" s="63"/>
      <c r="AW4518" s="63"/>
      <c r="AX4518" s="63"/>
      <c r="AY4518" s="63"/>
      <c r="AZ4518" s="63"/>
      <c r="BA4518" s="63"/>
      <c r="BB4518" s="63"/>
      <c r="BC4518" s="63"/>
      <c r="BD4518" s="63"/>
      <c r="BE4518" s="63"/>
      <c r="BF4518" s="63"/>
      <c r="BG4518" s="63"/>
      <c r="BH4518" s="63"/>
      <c r="BI4518" s="63"/>
      <c r="BJ4518" s="63"/>
      <c r="BK4518" s="63"/>
      <c r="BL4518" s="63"/>
      <c r="BM4518" s="63"/>
      <c r="BN4518" s="63"/>
      <c r="BO4518" s="63"/>
      <c r="BP4518" s="63"/>
      <c r="BQ4518" s="63"/>
      <c r="BR4518" s="63"/>
      <c r="BS4518" s="63"/>
      <c r="BT4518" s="63"/>
      <c r="BU4518" s="63"/>
      <c r="BV4518" s="63"/>
      <c r="BW4518" s="63"/>
      <c r="BX4518" s="63"/>
      <c r="BY4518" s="63"/>
      <c r="BZ4518" s="63"/>
      <c r="CA4518" s="63"/>
      <c r="CB4518" s="63"/>
      <c r="CC4518" s="63"/>
      <c r="CD4518" s="63"/>
      <c r="CE4518" s="63"/>
      <c r="CF4518" s="63"/>
      <c r="CG4518" s="63"/>
      <c r="CH4518" s="63"/>
      <c r="CI4518" s="63"/>
      <c r="CJ4518" s="63"/>
      <c r="CK4518" s="63"/>
      <c r="CL4518" s="63"/>
      <c r="CM4518" s="63"/>
      <c r="CN4518" s="63"/>
      <c r="CO4518" s="63"/>
      <c r="CP4518" s="63"/>
      <c r="CR4518" s="227"/>
      <c r="CS4518" s="74"/>
    </row>
    <row r="4519" spans="1:97" s="72" customFormat="1" ht="75.75" customHeight="1">
      <c r="A4519" s="63"/>
      <c r="B4519" s="63"/>
      <c r="C4519" s="63"/>
      <c r="D4519" s="63"/>
      <c r="E4519" s="63"/>
      <c r="F4519" s="63"/>
      <c r="G4519" s="63"/>
      <c r="H4519" s="63"/>
      <c r="I4519" s="63"/>
      <c r="J4519" s="63"/>
      <c r="K4519" s="63"/>
      <c r="L4519" s="63"/>
      <c r="M4519" s="63"/>
      <c r="N4519" s="63"/>
      <c r="O4519" s="63"/>
      <c r="P4519" s="63"/>
      <c r="Q4519" s="63"/>
      <c r="R4519" s="63"/>
      <c r="S4519" s="63"/>
      <c r="T4519" s="63"/>
      <c r="U4519" s="63"/>
      <c r="V4519" s="63"/>
      <c r="W4519" s="63"/>
      <c r="X4519" s="63"/>
      <c r="Y4519" s="63"/>
      <c r="Z4519" s="63"/>
      <c r="AA4519" s="63"/>
      <c r="AB4519" s="63"/>
      <c r="AC4519" s="63"/>
      <c r="AD4519" s="63"/>
      <c r="AE4519" s="63"/>
      <c r="AF4519" s="63"/>
      <c r="AG4519" s="63"/>
      <c r="AH4519" s="63"/>
      <c r="AI4519" s="63"/>
      <c r="AJ4519" s="63"/>
      <c r="AK4519" s="63"/>
      <c r="AL4519" s="63"/>
      <c r="AM4519" s="63"/>
      <c r="AN4519" s="63"/>
      <c r="AO4519" s="63"/>
      <c r="AP4519" s="63"/>
      <c r="AQ4519" s="63"/>
      <c r="AR4519" s="63"/>
      <c r="AS4519" s="63"/>
      <c r="AT4519" s="63"/>
      <c r="AU4519" s="63"/>
      <c r="AV4519" s="63"/>
      <c r="AW4519" s="63"/>
      <c r="AX4519" s="63"/>
      <c r="AY4519" s="63"/>
      <c r="AZ4519" s="63"/>
      <c r="BA4519" s="63"/>
      <c r="BB4519" s="63"/>
      <c r="BC4519" s="63"/>
      <c r="BD4519" s="63"/>
      <c r="BE4519" s="63"/>
      <c r="BF4519" s="63"/>
      <c r="BG4519" s="63"/>
      <c r="BH4519" s="63"/>
      <c r="BI4519" s="63"/>
      <c r="BJ4519" s="63"/>
      <c r="BK4519" s="63"/>
      <c r="BL4519" s="63"/>
      <c r="BM4519" s="63"/>
      <c r="BN4519" s="63"/>
      <c r="BO4519" s="63"/>
      <c r="BP4519" s="63"/>
      <c r="BQ4519" s="63"/>
      <c r="BR4519" s="63"/>
      <c r="BS4519" s="63"/>
      <c r="BT4519" s="63"/>
      <c r="BU4519" s="63"/>
      <c r="BV4519" s="63"/>
      <c r="BW4519" s="63"/>
      <c r="BX4519" s="63"/>
      <c r="BY4519" s="63"/>
      <c r="BZ4519" s="63"/>
      <c r="CA4519" s="63"/>
      <c r="CB4519" s="63"/>
      <c r="CC4519" s="63"/>
      <c r="CD4519" s="63"/>
      <c r="CE4519" s="63"/>
      <c r="CF4519" s="63"/>
      <c r="CG4519" s="63"/>
      <c r="CH4519" s="63"/>
      <c r="CI4519" s="63"/>
      <c r="CJ4519" s="63"/>
      <c r="CK4519" s="63"/>
      <c r="CL4519" s="63"/>
      <c r="CM4519" s="63"/>
      <c r="CN4519" s="63"/>
      <c r="CO4519" s="63"/>
      <c r="CP4519" s="63"/>
      <c r="CR4519" s="227"/>
      <c r="CS4519" s="74"/>
    </row>
    <row r="4520" spans="1:97" s="72" customFormat="1" ht="75.75" customHeight="1">
      <c r="A4520" s="63"/>
      <c r="B4520" s="63"/>
      <c r="C4520" s="63"/>
      <c r="D4520" s="63"/>
      <c r="E4520" s="63"/>
      <c r="F4520" s="63"/>
      <c r="G4520" s="63"/>
      <c r="H4520" s="63"/>
      <c r="I4520" s="63"/>
      <c r="J4520" s="63"/>
      <c r="K4520" s="63"/>
      <c r="L4520" s="63"/>
      <c r="M4520" s="63"/>
      <c r="N4520" s="63"/>
      <c r="O4520" s="63"/>
      <c r="P4520" s="63"/>
      <c r="Q4520" s="63"/>
      <c r="R4520" s="63"/>
      <c r="S4520" s="63"/>
      <c r="T4520" s="63"/>
      <c r="U4520" s="63"/>
      <c r="V4520" s="63"/>
      <c r="W4520" s="63"/>
      <c r="X4520" s="63"/>
      <c r="Y4520" s="63"/>
      <c r="Z4520" s="63"/>
      <c r="AA4520" s="63"/>
      <c r="AB4520" s="63"/>
      <c r="AC4520" s="63"/>
      <c r="AD4520" s="63"/>
      <c r="AE4520" s="63"/>
      <c r="AF4520" s="63"/>
      <c r="AG4520" s="63"/>
      <c r="AH4520" s="63"/>
      <c r="AI4520" s="63"/>
      <c r="AJ4520" s="63"/>
      <c r="AK4520" s="63"/>
      <c r="AL4520" s="63"/>
      <c r="AM4520" s="63"/>
      <c r="AN4520" s="63"/>
      <c r="AO4520" s="63"/>
      <c r="AP4520" s="63"/>
      <c r="AQ4520" s="63"/>
      <c r="AR4520" s="63"/>
      <c r="AS4520" s="63"/>
      <c r="AT4520" s="63"/>
      <c r="AU4520" s="63"/>
      <c r="AV4520" s="63"/>
      <c r="AW4520" s="63"/>
      <c r="AX4520" s="63"/>
      <c r="AY4520" s="63"/>
      <c r="AZ4520" s="63"/>
      <c r="BA4520" s="63"/>
      <c r="BB4520" s="63"/>
      <c r="BC4520" s="63"/>
      <c r="BD4520" s="63"/>
      <c r="BE4520" s="63"/>
      <c r="BF4520" s="63"/>
      <c r="BG4520" s="63"/>
      <c r="BH4520" s="63"/>
      <c r="BI4520" s="63"/>
      <c r="BJ4520" s="63"/>
      <c r="BK4520" s="63"/>
      <c r="BL4520" s="63"/>
      <c r="BM4520" s="63"/>
      <c r="BN4520" s="63"/>
      <c r="BO4520" s="63"/>
      <c r="BP4520" s="63"/>
      <c r="BQ4520" s="63"/>
      <c r="BR4520" s="63"/>
      <c r="BS4520" s="63"/>
      <c r="BT4520" s="63"/>
      <c r="BU4520" s="63"/>
      <c r="BV4520" s="63"/>
      <c r="BW4520" s="63"/>
      <c r="BX4520" s="63"/>
      <c r="BY4520" s="63"/>
      <c r="BZ4520" s="63"/>
      <c r="CA4520" s="63"/>
      <c r="CB4520" s="63"/>
      <c r="CC4520" s="63"/>
      <c r="CD4520" s="63"/>
      <c r="CE4520" s="63"/>
      <c r="CF4520" s="63"/>
      <c r="CG4520" s="63"/>
      <c r="CH4520" s="63"/>
      <c r="CI4520" s="63"/>
      <c r="CJ4520" s="63"/>
      <c r="CK4520" s="63"/>
      <c r="CL4520" s="63"/>
      <c r="CM4520" s="63"/>
      <c r="CN4520" s="63"/>
      <c r="CO4520" s="63"/>
      <c r="CP4520" s="63"/>
      <c r="CR4520" s="227"/>
      <c r="CS4520" s="74"/>
    </row>
    <row r="4521" spans="1:97" s="72" customFormat="1" ht="75.75" customHeight="1">
      <c r="A4521" s="63"/>
      <c r="B4521" s="63"/>
      <c r="C4521" s="63"/>
      <c r="D4521" s="63"/>
      <c r="E4521" s="63"/>
      <c r="F4521" s="63"/>
      <c r="G4521" s="63"/>
      <c r="H4521" s="63"/>
      <c r="I4521" s="63"/>
      <c r="J4521" s="63"/>
      <c r="K4521" s="63"/>
      <c r="L4521" s="63"/>
      <c r="M4521" s="63"/>
      <c r="N4521" s="63"/>
      <c r="O4521" s="63"/>
      <c r="P4521" s="63"/>
      <c r="Q4521" s="63"/>
      <c r="R4521" s="63"/>
      <c r="S4521" s="63"/>
      <c r="T4521" s="63"/>
      <c r="U4521" s="63"/>
      <c r="V4521" s="63"/>
      <c r="W4521" s="63"/>
      <c r="X4521" s="63"/>
      <c r="Y4521" s="63"/>
      <c r="Z4521" s="63"/>
      <c r="AA4521" s="63"/>
      <c r="AB4521" s="63"/>
      <c r="AC4521" s="63"/>
      <c r="AD4521" s="63"/>
      <c r="AE4521" s="63"/>
      <c r="AF4521" s="63"/>
      <c r="AG4521" s="63"/>
      <c r="AH4521" s="63"/>
      <c r="AI4521" s="63"/>
      <c r="AJ4521" s="63"/>
      <c r="AK4521" s="63"/>
      <c r="AL4521" s="63"/>
      <c r="AM4521" s="63"/>
      <c r="AN4521" s="63"/>
      <c r="AO4521" s="63"/>
      <c r="AP4521" s="63"/>
      <c r="AQ4521" s="63"/>
      <c r="AR4521" s="63"/>
      <c r="AS4521" s="63"/>
      <c r="AT4521" s="63"/>
      <c r="AU4521" s="63"/>
      <c r="AV4521" s="63"/>
      <c r="AW4521" s="63"/>
      <c r="AX4521" s="63"/>
      <c r="AY4521" s="63"/>
      <c r="AZ4521" s="63"/>
      <c r="BA4521" s="63"/>
      <c r="BB4521" s="63"/>
      <c r="BC4521" s="63"/>
      <c r="BD4521" s="63"/>
      <c r="BE4521" s="63"/>
      <c r="BF4521" s="63"/>
      <c r="BG4521" s="63"/>
      <c r="BH4521" s="63"/>
      <c r="BI4521" s="63"/>
      <c r="BJ4521" s="63"/>
      <c r="BK4521" s="63"/>
      <c r="BL4521" s="63"/>
      <c r="BM4521" s="63"/>
      <c r="BN4521" s="63"/>
      <c r="BO4521" s="63"/>
      <c r="BP4521" s="63"/>
      <c r="BQ4521" s="63"/>
      <c r="BR4521" s="63"/>
      <c r="BS4521" s="63"/>
      <c r="BT4521" s="63"/>
      <c r="BU4521" s="63"/>
      <c r="BV4521" s="63"/>
      <c r="BW4521" s="63"/>
      <c r="BX4521" s="63"/>
      <c r="BY4521" s="63"/>
      <c r="BZ4521" s="63"/>
      <c r="CA4521" s="63"/>
      <c r="CB4521" s="63"/>
      <c r="CC4521" s="63"/>
      <c r="CD4521" s="63"/>
      <c r="CE4521" s="63"/>
      <c r="CF4521" s="63"/>
      <c r="CG4521" s="63"/>
      <c r="CH4521" s="63"/>
      <c r="CI4521" s="63"/>
      <c r="CJ4521" s="63"/>
      <c r="CK4521" s="63"/>
      <c r="CL4521" s="63"/>
      <c r="CM4521" s="63"/>
      <c r="CN4521" s="63"/>
      <c r="CO4521" s="63"/>
      <c r="CP4521" s="63"/>
      <c r="CR4521" s="227"/>
      <c r="CS4521" s="74"/>
    </row>
    <row r="4522" spans="1:97" s="72" customFormat="1" ht="75.75" customHeight="1">
      <c r="A4522" s="63"/>
      <c r="B4522" s="63"/>
      <c r="C4522" s="63"/>
      <c r="D4522" s="63"/>
      <c r="E4522" s="63"/>
      <c r="F4522" s="63"/>
      <c r="G4522" s="63"/>
      <c r="H4522" s="63"/>
      <c r="I4522" s="63"/>
      <c r="J4522" s="63"/>
      <c r="K4522" s="63"/>
      <c r="L4522" s="63"/>
      <c r="M4522" s="63"/>
      <c r="N4522" s="63"/>
      <c r="O4522" s="63"/>
      <c r="P4522" s="63"/>
      <c r="Q4522" s="63"/>
      <c r="R4522" s="63"/>
      <c r="S4522" s="63"/>
      <c r="T4522" s="63"/>
      <c r="U4522" s="63"/>
      <c r="V4522" s="63"/>
      <c r="W4522" s="63"/>
      <c r="X4522" s="63"/>
      <c r="Y4522" s="63"/>
      <c r="Z4522" s="63"/>
      <c r="AA4522" s="63"/>
      <c r="AB4522" s="63"/>
      <c r="AC4522" s="63"/>
      <c r="AD4522" s="63"/>
      <c r="AE4522" s="63"/>
      <c r="AF4522" s="63"/>
      <c r="AG4522" s="63"/>
      <c r="AH4522" s="63"/>
      <c r="AI4522" s="63"/>
      <c r="AJ4522" s="63"/>
      <c r="AK4522" s="63"/>
      <c r="AL4522" s="63"/>
      <c r="AM4522" s="63"/>
      <c r="AN4522" s="63"/>
      <c r="AO4522" s="63"/>
      <c r="AP4522" s="63"/>
      <c r="AQ4522" s="63"/>
      <c r="AR4522" s="63"/>
      <c r="AS4522" s="63"/>
      <c r="AT4522" s="63"/>
      <c r="AU4522" s="63"/>
      <c r="AV4522" s="63"/>
      <c r="AW4522" s="63"/>
      <c r="AX4522" s="63"/>
      <c r="AY4522" s="63"/>
      <c r="AZ4522" s="63"/>
      <c r="BA4522" s="63"/>
      <c r="BB4522" s="63"/>
      <c r="BC4522" s="63"/>
      <c r="BD4522" s="63"/>
      <c r="BE4522" s="63"/>
      <c r="BF4522" s="63"/>
      <c r="BG4522" s="63"/>
      <c r="BH4522" s="63"/>
      <c r="BI4522" s="63"/>
      <c r="BJ4522" s="63"/>
      <c r="BK4522" s="63"/>
      <c r="BL4522" s="63"/>
      <c r="BM4522" s="63"/>
      <c r="BN4522" s="63"/>
      <c r="BO4522" s="63"/>
      <c r="BP4522" s="63"/>
      <c r="BQ4522" s="63"/>
      <c r="BR4522" s="63"/>
      <c r="BS4522" s="63"/>
      <c r="BT4522" s="63"/>
      <c r="BU4522" s="63"/>
      <c r="BV4522" s="63"/>
      <c r="BW4522" s="63"/>
      <c r="BX4522" s="63"/>
      <c r="BY4522" s="63"/>
      <c r="BZ4522" s="63"/>
      <c r="CA4522" s="63"/>
      <c r="CB4522" s="63"/>
      <c r="CC4522" s="63"/>
      <c r="CD4522" s="63"/>
      <c r="CE4522" s="63"/>
      <c r="CF4522" s="63"/>
      <c r="CG4522" s="63"/>
      <c r="CH4522" s="63"/>
      <c r="CI4522" s="63"/>
      <c r="CJ4522" s="63"/>
      <c r="CK4522" s="63"/>
      <c r="CL4522" s="63"/>
      <c r="CM4522" s="63"/>
      <c r="CN4522" s="63"/>
      <c r="CO4522" s="63"/>
      <c r="CP4522" s="63"/>
      <c r="CR4522" s="227"/>
      <c r="CS4522" s="74"/>
    </row>
    <row r="4523" spans="1:97" s="72" customFormat="1" ht="75.75" customHeight="1">
      <c r="A4523" s="63"/>
      <c r="B4523" s="63"/>
      <c r="C4523" s="63"/>
      <c r="D4523" s="63"/>
      <c r="E4523" s="63"/>
      <c r="F4523" s="63"/>
      <c r="G4523" s="63"/>
      <c r="H4523" s="63"/>
      <c r="I4523" s="63"/>
      <c r="J4523" s="63"/>
      <c r="K4523" s="63"/>
      <c r="L4523" s="63"/>
      <c r="M4523" s="63"/>
      <c r="N4523" s="63"/>
      <c r="O4523" s="63"/>
      <c r="P4523" s="63"/>
      <c r="Q4523" s="63"/>
      <c r="R4523" s="63"/>
      <c r="S4523" s="63"/>
      <c r="T4523" s="63"/>
      <c r="U4523" s="63"/>
      <c r="V4523" s="63"/>
      <c r="W4523" s="63"/>
      <c r="X4523" s="63"/>
      <c r="Y4523" s="63"/>
      <c r="Z4523" s="63"/>
      <c r="AA4523" s="63"/>
      <c r="AB4523" s="63"/>
      <c r="AC4523" s="63"/>
      <c r="AD4523" s="63"/>
      <c r="AE4523" s="63"/>
      <c r="AF4523" s="63"/>
      <c r="AG4523" s="63"/>
      <c r="AH4523" s="63"/>
      <c r="AI4523" s="63"/>
      <c r="AJ4523" s="63"/>
      <c r="AK4523" s="63"/>
      <c r="AL4523" s="63"/>
      <c r="AM4523" s="63"/>
      <c r="AN4523" s="63"/>
      <c r="AO4523" s="63"/>
      <c r="AP4523" s="63"/>
      <c r="AQ4523" s="63"/>
      <c r="AR4523" s="63"/>
      <c r="AS4523" s="63"/>
      <c r="AT4523" s="63"/>
      <c r="AU4523" s="63"/>
      <c r="AV4523" s="63"/>
      <c r="AW4523" s="63"/>
      <c r="AX4523" s="63"/>
      <c r="AY4523" s="63"/>
      <c r="AZ4523" s="63"/>
      <c r="BA4523" s="63"/>
      <c r="BB4523" s="63"/>
      <c r="BC4523" s="63"/>
      <c r="BD4523" s="63"/>
      <c r="BE4523" s="63"/>
      <c r="BF4523" s="63"/>
      <c r="BG4523" s="63"/>
      <c r="BH4523" s="63"/>
      <c r="BI4523" s="63"/>
      <c r="BJ4523" s="63"/>
      <c r="BK4523" s="63"/>
      <c r="BL4523" s="63"/>
      <c r="BM4523" s="63"/>
      <c r="BN4523" s="63"/>
      <c r="BO4523" s="63"/>
      <c r="BP4523" s="63"/>
      <c r="BQ4523" s="63"/>
      <c r="BR4523" s="63"/>
      <c r="BS4523" s="63"/>
      <c r="BT4523" s="63"/>
      <c r="BU4523" s="63"/>
      <c r="BV4523" s="63"/>
      <c r="BW4523" s="63"/>
      <c r="BX4523" s="63"/>
      <c r="BY4523" s="63"/>
      <c r="BZ4523" s="63"/>
      <c r="CA4523" s="63"/>
      <c r="CB4523" s="63"/>
      <c r="CC4523" s="63"/>
      <c r="CD4523" s="63"/>
      <c r="CE4523" s="63"/>
      <c r="CF4523" s="63"/>
      <c r="CG4523" s="63"/>
      <c r="CH4523" s="63"/>
      <c r="CI4523" s="63"/>
      <c r="CJ4523" s="63"/>
      <c r="CK4523" s="63"/>
      <c r="CL4523" s="63"/>
      <c r="CM4523" s="63"/>
      <c r="CN4523" s="63"/>
      <c r="CO4523" s="63"/>
      <c r="CP4523" s="63"/>
      <c r="CR4523" s="227"/>
      <c r="CS4523" s="74"/>
    </row>
    <row r="4524" spans="1:97" s="72" customFormat="1" ht="75.75" customHeight="1">
      <c r="A4524" s="63"/>
      <c r="B4524" s="63"/>
      <c r="C4524" s="63"/>
      <c r="D4524" s="63"/>
      <c r="E4524" s="63"/>
      <c r="F4524" s="63"/>
      <c r="G4524" s="63"/>
      <c r="H4524" s="63"/>
      <c r="I4524" s="63"/>
      <c r="J4524" s="63"/>
      <c r="K4524" s="63"/>
      <c r="L4524" s="63"/>
      <c r="M4524" s="63"/>
      <c r="N4524" s="63"/>
      <c r="O4524" s="63"/>
      <c r="P4524" s="63"/>
      <c r="Q4524" s="63"/>
      <c r="R4524" s="63"/>
      <c r="S4524" s="63"/>
      <c r="T4524" s="63"/>
      <c r="U4524" s="63"/>
      <c r="V4524" s="63"/>
      <c r="W4524" s="63"/>
      <c r="X4524" s="63"/>
      <c r="Y4524" s="63"/>
      <c r="Z4524" s="63"/>
      <c r="AA4524" s="63"/>
      <c r="AB4524" s="63"/>
      <c r="AC4524" s="63"/>
      <c r="AD4524" s="63"/>
      <c r="AE4524" s="63"/>
      <c r="AF4524" s="63"/>
      <c r="AG4524" s="63"/>
      <c r="AH4524" s="63"/>
      <c r="AI4524" s="63"/>
      <c r="AJ4524" s="63"/>
      <c r="AK4524" s="63"/>
      <c r="AL4524" s="63"/>
      <c r="AM4524" s="63"/>
      <c r="AN4524" s="63"/>
      <c r="AO4524" s="63"/>
      <c r="AP4524" s="63"/>
      <c r="AQ4524" s="63"/>
      <c r="AR4524" s="63"/>
      <c r="AS4524" s="63"/>
      <c r="AT4524" s="63"/>
      <c r="AU4524" s="63"/>
      <c r="AV4524" s="63"/>
      <c r="AW4524" s="63"/>
      <c r="AX4524" s="63"/>
      <c r="AY4524" s="63"/>
      <c r="AZ4524" s="63"/>
      <c r="BA4524" s="63"/>
      <c r="BB4524" s="63"/>
      <c r="BC4524" s="63"/>
      <c r="BD4524" s="63"/>
      <c r="BE4524" s="63"/>
      <c r="BF4524" s="63"/>
      <c r="BG4524" s="63"/>
      <c r="BH4524" s="63"/>
      <c r="BI4524" s="63"/>
      <c r="BJ4524" s="63"/>
      <c r="BK4524" s="63"/>
      <c r="BL4524" s="63"/>
      <c r="BM4524" s="63"/>
      <c r="BN4524" s="63"/>
      <c r="BO4524" s="63"/>
      <c r="BP4524" s="63"/>
      <c r="BQ4524" s="63"/>
      <c r="BR4524" s="63"/>
      <c r="BS4524" s="63"/>
      <c r="BT4524" s="63"/>
      <c r="BU4524" s="63"/>
      <c r="BV4524" s="63"/>
      <c r="BW4524" s="63"/>
      <c r="BX4524" s="63"/>
      <c r="BY4524" s="63"/>
      <c r="BZ4524" s="63"/>
      <c r="CA4524" s="63"/>
      <c r="CB4524" s="63"/>
      <c r="CC4524" s="63"/>
      <c r="CD4524" s="63"/>
      <c r="CE4524" s="63"/>
      <c r="CF4524" s="63"/>
      <c r="CG4524" s="63"/>
      <c r="CH4524" s="63"/>
      <c r="CI4524" s="63"/>
      <c r="CJ4524" s="63"/>
      <c r="CK4524" s="63"/>
      <c r="CL4524" s="63"/>
      <c r="CM4524" s="63"/>
      <c r="CN4524" s="63"/>
      <c r="CO4524" s="63"/>
      <c r="CP4524" s="63"/>
      <c r="CR4524" s="227"/>
      <c r="CS4524" s="74"/>
    </row>
    <row r="4525" spans="1:97" s="72" customFormat="1" ht="75.75" customHeight="1">
      <c r="A4525" s="63"/>
      <c r="B4525" s="63"/>
      <c r="C4525" s="63"/>
      <c r="D4525" s="63"/>
      <c r="E4525" s="63"/>
      <c r="F4525" s="63"/>
      <c r="G4525" s="63"/>
      <c r="H4525" s="63"/>
      <c r="I4525" s="63"/>
      <c r="J4525" s="63"/>
      <c r="K4525" s="63"/>
      <c r="L4525" s="63"/>
      <c r="M4525" s="63"/>
      <c r="N4525" s="63"/>
      <c r="O4525" s="63"/>
      <c r="P4525" s="63"/>
      <c r="Q4525" s="63"/>
      <c r="R4525" s="63"/>
      <c r="S4525" s="63"/>
      <c r="T4525" s="63"/>
      <c r="U4525" s="63"/>
      <c r="V4525" s="63"/>
      <c r="W4525" s="63"/>
      <c r="X4525" s="63"/>
      <c r="Y4525" s="63"/>
      <c r="Z4525" s="63"/>
      <c r="AA4525" s="63"/>
      <c r="AB4525" s="63"/>
      <c r="AC4525" s="63"/>
      <c r="AD4525" s="63"/>
      <c r="AE4525" s="63"/>
      <c r="AF4525" s="63"/>
      <c r="AG4525" s="63"/>
      <c r="AH4525" s="63"/>
      <c r="AI4525" s="63"/>
      <c r="AJ4525" s="63"/>
      <c r="AK4525" s="63"/>
      <c r="AL4525" s="63"/>
      <c r="AM4525" s="63"/>
      <c r="AN4525" s="63"/>
      <c r="AO4525" s="63"/>
      <c r="AP4525" s="63"/>
      <c r="AQ4525" s="63"/>
      <c r="AR4525" s="63"/>
      <c r="AS4525" s="63"/>
      <c r="AT4525" s="63"/>
      <c r="AU4525" s="63"/>
      <c r="AV4525" s="63"/>
      <c r="AW4525" s="63"/>
      <c r="AX4525" s="63"/>
      <c r="AY4525" s="63"/>
      <c r="AZ4525" s="63"/>
      <c r="BA4525" s="63"/>
      <c r="BB4525" s="63"/>
      <c r="BC4525" s="63"/>
      <c r="BD4525" s="63"/>
      <c r="BE4525" s="63"/>
      <c r="BF4525" s="63"/>
      <c r="BG4525" s="63"/>
      <c r="BH4525" s="63"/>
      <c r="BI4525" s="63"/>
      <c r="BJ4525" s="63"/>
      <c r="BK4525" s="63"/>
      <c r="BL4525" s="63"/>
      <c r="BM4525" s="63"/>
      <c r="BN4525" s="63"/>
      <c r="BO4525" s="63"/>
      <c r="BP4525" s="63"/>
      <c r="BQ4525" s="63"/>
      <c r="BR4525" s="63"/>
      <c r="BS4525" s="63"/>
      <c r="BT4525" s="63"/>
      <c r="BU4525" s="63"/>
      <c r="BV4525" s="63"/>
      <c r="BW4525" s="63"/>
      <c r="BX4525" s="63"/>
      <c r="BY4525" s="63"/>
      <c r="BZ4525" s="63"/>
      <c r="CA4525" s="63"/>
      <c r="CB4525" s="63"/>
      <c r="CC4525" s="63"/>
      <c r="CD4525" s="63"/>
      <c r="CE4525" s="63"/>
      <c r="CF4525" s="63"/>
      <c r="CG4525" s="63"/>
      <c r="CH4525" s="63"/>
      <c r="CI4525" s="63"/>
      <c r="CJ4525" s="63"/>
      <c r="CK4525" s="63"/>
      <c r="CL4525" s="63"/>
      <c r="CM4525" s="63"/>
      <c r="CN4525" s="63"/>
      <c r="CO4525" s="63"/>
      <c r="CP4525" s="63"/>
      <c r="CR4525" s="227"/>
      <c r="CS4525" s="74"/>
    </row>
    <row r="4526" spans="1:97" s="72" customFormat="1" ht="75.75" customHeight="1">
      <c r="A4526" s="63"/>
      <c r="B4526" s="63"/>
      <c r="C4526" s="63"/>
      <c r="D4526" s="63"/>
      <c r="E4526" s="63"/>
      <c r="F4526" s="63"/>
      <c r="G4526" s="63"/>
      <c r="H4526" s="63"/>
      <c r="I4526" s="63"/>
      <c r="J4526" s="63"/>
      <c r="K4526" s="63"/>
      <c r="L4526" s="63"/>
      <c r="M4526" s="63"/>
      <c r="N4526" s="63"/>
      <c r="O4526" s="63"/>
      <c r="P4526" s="63"/>
      <c r="Q4526" s="63"/>
      <c r="R4526" s="63"/>
      <c r="S4526" s="63"/>
      <c r="T4526" s="63"/>
      <c r="U4526" s="63"/>
      <c r="V4526" s="63"/>
      <c r="W4526" s="63"/>
      <c r="X4526" s="63"/>
      <c r="Y4526" s="63"/>
      <c r="Z4526" s="63"/>
      <c r="AA4526" s="63"/>
      <c r="AB4526" s="63"/>
      <c r="AC4526" s="63"/>
      <c r="AD4526" s="63"/>
      <c r="AE4526" s="63"/>
      <c r="AF4526" s="63"/>
      <c r="AG4526" s="63"/>
      <c r="AH4526" s="63"/>
      <c r="AI4526" s="63"/>
      <c r="AJ4526" s="63"/>
      <c r="AK4526" s="63"/>
      <c r="AL4526" s="63"/>
      <c r="AM4526" s="63"/>
      <c r="AN4526" s="63"/>
      <c r="AO4526" s="63"/>
      <c r="AP4526" s="63"/>
      <c r="AQ4526" s="63"/>
      <c r="AR4526" s="63"/>
      <c r="AS4526" s="63"/>
      <c r="AT4526" s="63"/>
      <c r="AU4526" s="63"/>
      <c r="AV4526" s="63"/>
      <c r="AW4526" s="63"/>
      <c r="AX4526" s="63"/>
      <c r="AY4526" s="63"/>
      <c r="AZ4526" s="63"/>
      <c r="BA4526" s="63"/>
      <c r="BB4526" s="63"/>
      <c r="BC4526" s="63"/>
      <c r="BD4526" s="63"/>
      <c r="BE4526" s="63"/>
      <c r="BF4526" s="63"/>
      <c r="BG4526" s="63"/>
      <c r="BH4526" s="63"/>
      <c r="BI4526" s="63"/>
      <c r="BJ4526" s="63"/>
      <c r="BK4526" s="63"/>
      <c r="BL4526" s="63"/>
      <c r="BM4526" s="63"/>
      <c r="BN4526" s="63"/>
      <c r="BO4526" s="63"/>
      <c r="BP4526" s="63"/>
      <c r="BQ4526" s="63"/>
      <c r="BR4526" s="63"/>
      <c r="BS4526" s="63"/>
      <c r="BT4526" s="63"/>
      <c r="BU4526" s="63"/>
      <c r="BV4526" s="63"/>
      <c r="BW4526" s="63"/>
      <c r="BX4526" s="63"/>
      <c r="BY4526" s="63"/>
      <c r="BZ4526" s="63"/>
      <c r="CA4526" s="63"/>
      <c r="CB4526" s="63"/>
      <c r="CC4526" s="63"/>
      <c r="CD4526" s="63"/>
      <c r="CE4526" s="63"/>
      <c r="CF4526" s="63"/>
      <c r="CG4526" s="63"/>
      <c r="CH4526" s="63"/>
      <c r="CI4526" s="63"/>
      <c r="CJ4526" s="63"/>
      <c r="CK4526" s="63"/>
      <c r="CL4526" s="63"/>
      <c r="CM4526" s="63"/>
      <c r="CN4526" s="63"/>
      <c r="CO4526" s="63"/>
      <c r="CP4526" s="63"/>
      <c r="CR4526" s="227"/>
      <c r="CS4526" s="74"/>
    </row>
    <row r="4527" spans="1:97" s="72" customFormat="1" ht="75.75" customHeight="1">
      <c r="A4527" s="63"/>
      <c r="B4527" s="63"/>
      <c r="C4527" s="63"/>
      <c r="D4527" s="63"/>
      <c r="E4527" s="63"/>
      <c r="F4527" s="63"/>
      <c r="G4527" s="63"/>
      <c r="H4527" s="63"/>
      <c r="I4527" s="63"/>
      <c r="J4527" s="63"/>
      <c r="K4527" s="63"/>
      <c r="L4527" s="63"/>
      <c r="M4527" s="63"/>
      <c r="N4527" s="63"/>
      <c r="O4527" s="63"/>
      <c r="P4527" s="63"/>
      <c r="Q4527" s="63"/>
      <c r="R4527" s="63"/>
      <c r="S4527" s="63"/>
      <c r="T4527" s="63"/>
      <c r="U4527" s="63"/>
      <c r="V4527" s="63"/>
      <c r="W4527" s="63"/>
      <c r="X4527" s="63"/>
      <c r="Y4527" s="63"/>
      <c r="Z4527" s="63"/>
      <c r="AA4527" s="63"/>
      <c r="AB4527" s="63"/>
      <c r="AC4527" s="63"/>
      <c r="AD4527" s="63"/>
      <c r="AE4527" s="63"/>
      <c r="AF4527" s="63"/>
      <c r="AG4527" s="63"/>
      <c r="AH4527" s="63"/>
      <c r="AI4527" s="63"/>
      <c r="AJ4527" s="63"/>
      <c r="AK4527" s="63"/>
      <c r="AL4527" s="63"/>
      <c r="AM4527" s="63"/>
      <c r="AN4527" s="63"/>
      <c r="AO4527" s="63"/>
      <c r="AP4527" s="63"/>
      <c r="AQ4527" s="63"/>
      <c r="AR4527" s="63"/>
      <c r="AS4527" s="63"/>
      <c r="AT4527" s="63"/>
      <c r="AU4527" s="63"/>
      <c r="AV4527" s="63"/>
      <c r="AW4527" s="63"/>
      <c r="AX4527" s="63"/>
      <c r="AY4527" s="63"/>
      <c r="AZ4527" s="63"/>
      <c r="BA4527" s="63"/>
      <c r="BB4527" s="63"/>
      <c r="BC4527" s="63"/>
      <c r="BD4527" s="63"/>
      <c r="BE4527" s="63"/>
      <c r="BF4527" s="63"/>
      <c r="BG4527" s="63"/>
      <c r="BH4527" s="63"/>
      <c r="BI4527" s="63"/>
      <c r="BJ4527" s="63"/>
      <c r="BK4527" s="63"/>
      <c r="BL4527" s="63"/>
      <c r="BM4527" s="63"/>
      <c r="BN4527" s="63"/>
      <c r="BO4527" s="63"/>
      <c r="BP4527" s="63"/>
      <c r="BQ4527" s="63"/>
      <c r="BR4527" s="63"/>
      <c r="BS4527" s="63"/>
      <c r="BT4527" s="63"/>
      <c r="BU4527" s="63"/>
      <c r="BV4527" s="63"/>
      <c r="BW4527" s="63"/>
      <c r="BX4527" s="63"/>
      <c r="BY4527" s="63"/>
      <c r="BZ4527" s="63"/>
      <c r="CA4527" s="63"/>
      <c r="CB4527" s="63"/>
      <c r="CC4527" s="63"/>
      <c r="CD4527" s="63"/>
      <c r="CE4527" s="63"/>
      <c r="CF4527" s="63"/>
      <c r="CG4527" s="63"/>
      <c r="CH4527" s="63"/>
      <c r="CI4527" s="63"/>
      <c r="CJ4527" s="63"/>
      <c r="CK4527" s="63"/>
      <c r="CL4527" s="63"/>
      <c r="CM4527" s="63"/>
      <c r="CN4527" s="63"/>
      <c r="CO4527" s="63"/>
      <c r="CP4527" s="63"/>
      <c r="CR4527" s="227"/>
      <c r="CS4527" s="74"/>
    </row>
    <row r="4528" spans="1:97" s="72" customFormat="1" ht="75.75" customHeight="1">
      <c r="A4528" s="63"/>
      <c r="B4528" s="63"/>
      <c r="C4528" s="63"/>
      <c r="D4528" s="63"/>
      <c r="E4528" s="63"/>
      <c r="F4528" s="63"/>
      <c r="G4528" s="63"/>
      <c r="H4528" s="63"/>
      <c r="I4528" s="63"/>
      <c r="J4528" s="63"/>
      <c r="K4528" s="63"/>
      <c r="L4528" s="63"/>
      <c r="M4528" s="63"/>
      <c r="N4528" s="63"/>
      <c r="O4528" s="63"/>
      <c r="P4528" s="63"/>
      <c r="Q4528" s="63"/>
      <c r="R4528" s="63"/>
      <c r="S4528" s="63"/>
      <c r="T4528" s="63"/>
      <c r="U4528" s="63"/>
      <c r="V4528" s="63"/>
      <c r="W4528" s="63"/>
      <c r="X4528" s="63"/>
      <c r="Y4528" s="63"/>
      <c r="Z4528" s="63"/>
      <c r="AA4528" s="63"/>
      <c r="AB4528" s="63"/>
      <c r="AC4528" s="63"/>
      <c r="AD4528" s="63"/>
      <c r="AE4528" s="63"/>
      <c r="AF4528" s="63"/>
      <c r="AG4528" s="63"/>
      <c r="AH4528" s="63"/>
      <c r="AI4528" s="63"/>
      <c r="AJ4528" s="63"/>
      <c r="AK4528" s="63"/>
      <c r="AL4528" s="63"/>
      <c r="AM4528" s="63"/>
      <c r="AN4528" s="63"/>
      <c r="AO4528" s="63"/>
      <c r="AP4528" s="63"/>
      <c r="AQ4528" s="63"/>
      <c r="AR4528" s="63"/>
      <c r="AS4528" s="63"/>
      <c r="AT4528" s="63"/>
      <c r="AU4528" s="63"/>
      <c r="AV4528" s="63"/>
      <c r="AW4528" s="63"/>
      <c r="AX4528" s="63"/>
      <c r="AY4528" s="63"/>
      <c r="AZ4528" s="63"/>
      <c r="BA4528" s="63"/>
      <c r="BB4528" s="63"/>
      <c r="BC4528" s="63"/>
      <c r="BD4528" s="63"/>
      <c r="BE4528" s="63"/>
      <c r="BF4528" s="63"/>
      <c r="BG4528" s="63"/>
      <c r="BH4528" s="63"/>
      <c r="BI4528" s="63"/>
      <c r="BJ4528" s="63"/>
      <c r="BK4528" s="63"/>
      <c r="BL4528" s="63"/>
      <c r="BM4528" s="63"/>
      <c r="BN4528" s="63"/>
      <c r="BO4528" s="63"/>
      <c r="BP4528" s="63"/>
      <c r="BQ4528" s="63"/>
      <c r="BR4528" s="63"/>
      <c r="BS4528" s="63"/>
      <c r="BT4528" s="63"/>
      <c r="BU4528" s="63"/>
      <c r="BV4528" s="63"/>
      <c r="BW4528" s="63"/>
      <c r="BX4528" s="63"/>
      <c r="BY4528" s="63"/>
      <c r="BZ4528" s="63"/>
      <c r="CA4528" s="63"/>
      <c r="CB4528" s="63"/>
      <c r="CC4528" s="63"/>
      <c r="CD4528" s="63"/>
      <c r="CE4528" s="63"/>
      <c r="CF4528" s="63"/>
      <c r="CG4528" s="63"/>
      <c r="CH4528" s="63"/>
      <c r="CI4528" s="63"/>
      <c r="CJ4528" s="63"/>
      <c r="CK4528" s="63"/>
      <c r="CL4528" s="63"/>
      <c r="CM4528" s="63"/>
      <c r="CN4528" s="63"/>
      <c r="CO4528" s="63"/>
      <c r="CP4528" s="63"/>
      <c r="CR4528" s="227"/>
      <c r="CS4528" s="74"/>
    </row>
    <row r="4529" spans="1:97" s="72" customFormat="1" ht="75.75" customHeight="1">
      <c r="A4529" s="63"/>
      <c r="B4529" s="63"/>
      <c r="C4529" s="63"/>
      <c r="D4529" s="63"/>
      <c r="E4529" s="63"/>
      <c r="F4529" s="63"/>
      <c r="G4529" s="63"/>
      <c r="H4529" s="63"/>
      <c r="I4529" s="63"/>
      <c r="J4529" s="63"/>
      <c r="K4529" s="63"/>
      <c r="L4529" s="63"/>
      <c r="M4529" s="63"/>
      <c r="N4529" s="63"/>
      <c r="O4529" s="63"/>
      <c r="P4529" s="63"/>
      <c r="Q4529" s="63"/>
      <c r="R4529" s="63"/>
      <c r="S4529" s="63"/>
      <c r="T4529" s="63"/>
      <c r="U4529" s="63"/>
      <c r="V4529" s="63"/>
      <c r="W4529" s="63"/>
      <c r="X4529" s="63"/>
      <c r="Y4529" s="63"/>
      <c r="Z4529" s="63"/>
      <c r="AA4529" s="63"/>
      <c r="AB4529" s="63"/>
      <c r="AC4529" s="63"/>
      <c r="AD4529" s="63"/>
      <c r="AE4529" s="63"/>
      <c r="AF4529" s="63"/>
      <c r="AG4529" s="63"/>
      <c r="AH4529" s="63"/>
      <c r="AI4529" s="63"/>
      <c r="AJ4529" s="63"/>
      <c r="AK4529" s="63"/>
      <c r="AL4529" s="63"/>
      <c r="AM4529" s="63"/>
      <c r="AN4529" s="63"/>
      <c r="AO4529" s="63"/>
      <c r="AP4529" s="63"/>
      <c r="AQ4529" s="63"/>
      <c r="AR4529" s="63"/>
      <c r="AS4529" s="63"/>
      <c r="AT4529" s="63"/>
      <c r="AU4529" s="63"/>
      <c r="AV4529" s="63"/>
      <c r="AW4529" s="63"/>
      <c r="AX4529" s="63"/>
      <c r="AY4529" s="63"/>
      <c r="AZ4529" s="63"/>
      <c r="BA4529" s="63"/>
      <c r="BB4529" s="63"/>
      <c r="BC4529" s="63"/>
      <c r="BD4529" s="63"/>
      <c r="BE4529" s="63"/>
      <c r="BF4529" s="63"/>
      <c r="BG4529" s="63"/>
      <c r="BH4529" s="63"/>
      <c r="BI4529" s="63"/>
      <c r="BJ4529" s="63"/>
      <c r="BK4529" s="63"/>
      <c r="BL4529" s="63"/>
      <c r="BM4529" s="63"/>
      <c r="BN4529" s="63"/>
      <c r="BO4529" s="63"/>
      <c r="BP4529" s="63"/>
      <c r="BQ4529" s="63"/>
      <c r="BR4529" s="63"/>
      <c r="BS4529" s="63"/>
      <c r="BT4529" s="63"/>
      <c r="BU4529" s="63"/>
      <c r="BV4529" s="63"/>
      <c r="BW4529" s="63"/>
      <c r="BX4529" s="63"/>
      <c r="BY4529" s="63"/>
      <c r="BZ4529" s="63"/>
      <c r="CA4529" s="63"/>
      <c r="CB4529" s="63"/>
      <c r="CC4529" s="63"/>
      <c r="CD4529" s="63"/>
      <c r="CE4529" s="63"/>
      <c r="CF4529" s="63"/>
      <c r="CG4529" s="63"/>
      <c r="CH4529" s="63"/>
      <c r="CI4529" s="63"/>
      <c r="CJ4529" s="63"/>
      <c r="CK4529" s="63"/>
      <c r="CL4529" s="63"/>
      <c r="CM4529" s="63"/>
      <c r="CN4529" s="63"/>
      <c r="CO4529" s="63"/>
      <c r="CP4529" s="63"/>
      <c r="CR4529" s="227"/>
      <c r="CS4529" s="74"/>
    </row>
    <row r="4530" spans="1:97" s="72" customFormat="1" ht="75.75" customHeight="1">
      <c r="A4530" s="63"/>
      <c r="B4530" s="63"/>
      <c r="C4530" s="63"/>
      <c r="D4530" s="63"/>
      <c r="E4530" s="63"/>
      <c r="F4530" s="63"/>
      <c r="G4530" s="63"/>
      <c r="H4530" s="63"/>
      <c r="I4530" s="63"/>
      <c r="J4530" s="63"/>
      <c r="K4530" s="63"/>
      <c r="L4530" s="63"/>
      <c r="M4530" s="63"/>
      <c r="N4530" s="63"/>
      <c r="O4530" s="63"/>
      <c r="P4530" s="63"/>
      <c r="Q4530" s="63"/>
      <c r="R4530" s="63"/>
      <c r="S4530" s="63"/>
      <c r="T4530" s="63"/>
      <c r="U4530" s="63"/>
      <c r="V4530" s="63"/>
      <c r="W4530" s="63"/>
      <c r="X4530" s="63"/>
      <c r="Y4530" s="63"/>
      <c r="Z4530" s="63"/>
      <c r="AA4530" s="63"/>
      <c r="AB4530" s="63"/>
      <c r="AC4530" s="63"/>
      <c r="AD4530" s="63"/>
      <c r="AE4530" s="63"/>
      <c r="AF4530" s="63"/>
      <c r="AG4530" s="63"/>
      <c r="AH4530" s="63"/>
      <c r="AI4530" s="63"/>
      <c r="AJ4530" s="63"/>
      <c r="AK4530" s="63"/>
      <c r="AL4530" s="63"/>
      <c r="AM4530" s="63"/>
      <c r="AN4530" s="63"/>
      <c r="AO4530" s="63"/>
      <c r="AP4530" s="63"/>
      <c r="AQ4530" s="63"/>
      <c r="AR4530" s="63"/>
      <c r="AS4530" s="63"/>
      <c r="AT4530" s="63"/>
      <c r="AU4530" s="63"/>
      <c r="AV4530" s="63"/>
      <c r="AW4530" s="63"/>
      <c r="AX4530" s="63"/>
      <c r="AY4530" s="63"/>
      <c r="AZ4530" s="63"/>
      <c r="BA4530" s="63"/>
      <c r="BB4530" s="63"/>
      <c r="BC4530" s="63"/>
      <c r="BD4530" s="63"/>
      <c r="BE4530" s="63"/>
      <c r="BF4530" s="63"/>
      <c r="BG4530" s="63"/>
      <c r="BH4530" s="63"/>
      <c r="BI4530" s="63"/>
      <c r="BJ4530" s="63"/>
      <c r="BK4530" s="63"/>
      <c r="BL4530" s="63"/>
      <c r="BM4530" s="63"/>
      <c r="BN4530" s="63"/>
      <c r="BO4530" s="63"/>
      <c r="BP4530" s="63"/>
      <c r="BQ4530" s="63"/>
      <c r="BR4530" s="63"/>
      <c r="BS4530" s="63"/>
      <c r="BT4530" s="63"/>
      <c r="BU4530" s="63"/>
      <c r="BV4530" s="63"/>
      <c r="BW4530" s="63"/>
      <c r="BX4530" s="63"/>
      <c r="BY4530" s="63"/>
      <c r="BZ4530" s="63"/>
      <c r="CA4530" s="63"/>
      <c r="CB4530" s="63"/>
      <c r="CC4530" s="63"/>
      <c r="CD4530" s="63"/>
      <c r="CE4530" s="63"/>
      <c r="CF4530" s="63"/>
      <c r="CG4530" s="63"/>
      <c r="CH4530" s="63"/>
      <c r="CI4530" s="63"/>
      <c r="CJ4530" s="63"/>
      <c r="CK4530" s="63"/>
      <c r="CL4530" s="63"/>
      <c r="CM4530" s="63"/>
      <c r="CN4530" s="63"/>
      <c r="CO4530" s="63"/>
      <c r="CP4530" s="63"/>
      <c r="CR4530" s="227"/>
      <c r="CS4530" s="74"/>
    </row>
    <row r="4531" spans="1:97" s="72" customFormat="1" ht="75.75" customHeight="1">
      <c r="A4531" s="63"/>
      <c r="B4531" s="63"/>
      <c r="C4531" s="63"/>
      <c r="D4531" s="63"/>
      <c r="E4531" s="63"/>
      <c r="F4531" s="63"/>
      <c r="G4531" s="63"/>
      <c r="H4531" s="63"/>
      <c r="I4531" s="63"/>
      <c r="J4531" s="63"/>
      <c r="K4531" s="63"/>
      <c r="L4531" s="63"/>
      <c r="M4531" s="63"/>
      <c r="N4531" s="63"/>
      <c r="O4531" s="63"/>
      <c r="P4531" s="63"/>
      <c r="Q4531" s="63"/>
      <c r="R4531" s="63"/>
      <c r="S4531" s="63"/>
      <c r="T4531" s="63"/>
      <c r="U4531" s="63"/>
      <c r="V4531" s="63"/>
      <c r="W4531" s="63"/>
      <c r="X4531" s="63"/>
      <c r="Y4531" s="63"/>
      <c r="Z4531" s="63"/>
      <c r="AA4531" s="63"/>
      <c r="AB4531" s="63"/>
      <c r="AC4531" s="63"/>
      <c r="AD4531" s="63"/>
      <c r="AE4531" s="63"/>
      <c r="AF4531" s="63"/>
      <c r="AG4531" s="63"/>
      <c r="AH4531" s="63"/>
      <c r="AI4531" s="63"/>
      <c r="AJ4531" s="63"/>
      <c r="AK4531" s="63"/>
      <c r="AL4531" s="63"/>
      <c r="AM4531" s="63"/>
      <c r="AN4531" s="63"/>
      <c r="AO4531" s="63"/>
      <c r="AP4531" s="63"/>
      <c r="AQ4531" s="63"/>
      <c r="AR4531" s="63"/>
      <c r="AS4531" s="63"/>
      <c r="AT4531" s="63"/>
      <c r="AU4531" s="63"/>
      <c r="AV4531" s="63"/>
      <c r="AW4531" s="63"/>
      <c r="AX4531" s="63"/>
      <c r="AY4531" s="63"/>
      <c r="AZ4531" s="63"/>
      <c r="BA4531" s="63"/>
      <c r="BB4531" s="63"/>
      <c r="BC4531" s="63"/>
      <c r="BD4531" s="63"/>
      <c r="BE4531" s="63"/>
      <c r="BF4531" s="63"/>
      <c r="BG4531" s="63"/>
      <c r="BH4531" s="63"/>
      <c r="BI4531" s="63"/>
      <c r="BJ4531" s="63"/>
      <c r="BK4531" s="63"/>
      <c r="BL4531" s="63"/>
      <c r="BM4531" s="63"/>
      <c r="BN4531" s="63"/>
      <c r="BO4531" s="63"/>
      <c r="BP4531" s="63"/>
      <c r="BQ4531" s="63"/>
      <c r="BR4531" s="63"/>
      <c r="BS4531" s="63"/>
      <c r="BT4531" s="63"/>
      <c r="BU4531" s="63"/>
      <c r="BV4531" s="63"/>
      <c r="BW4531" s="63"/>
      <c r="BX4531" s="63"/>
      <c r="BY4531" s="63"/>
      <c r="BZ4531" s="63"/>
      <c r="CA4531" s="63"/>
      <c r="CB4531" s="63"/>
      <c r="CC4531" s="63"/>
      <c r="CD4531" s="63"/>
      <c r="CE4531" s="63"/>
      <c r="CF4531" s="63"/>
      <c r="CG4531" s="63"/>
      <c r="CH4531" s="63"/>
      <c r="CI4531" s="63"/>
      <c r="CJ4531" s="63"/>
      <c r="CK4531" s="63"/>
      <c r="CL4531" s="63"/>
      <c r="CM4531" s="63"/>
      <c r="CN4531" s="63"/>
      <c r="CO4531" s="63"/>
      <c r="CP4531" s="63"/>
      <c r="CR4531" s="227"/>
      <c r="CS4531" s="74"/>
    </row>
    <row r="4532" spans="1:97" s="72" customFormat="1" ht="75.75" customHeight="1">
      <c r="A4532" s="63"/>
      <c r="B4532" s="63"/>
      <c r="C4532" s="63"/>
      <c r="D4532" s="63"/>
      <c r="E4532" s="63"/>
      <c r="F4532" s="63"/>
      <c r="G4532" s="63"/>
      <c r="H4532" s="63"/>
      <c r="I4532" s="63"/>
      <c r="J4532" s="63"/>
      <c r="K4532" s="63"/>
      <c r="L4532" s="63"/>
      <c r="M4532" s="63"/>
      <c r="N4532" s="63"/>
      <c r="O4532" s="63"/>
      <c r="P4532" s="63"/>
      <c r="Q4532" s="63"/>
      <c r="R4532" s="63"/>
      <c r="S4532" s="63"/>
      <c r="T4532" s="63"/>
      <c r="U4532" s="63"/>
      <c r="V4532" s="63"/>
      <c r="W4532" s="63"/>
      <c r="X4532" s="63"/>
      <c r="Y4532" s="63"/>
      <c r="Z4532" s="63"/>
      <c r="AA4532" s="63"/>
      <c r="AB4532" s="63"/>
      <c r="AC4532" s="63"/>
      <c r="AD4532" s="63"/>
      <c r="AE4532" s="63"/>
      <c r="AF4532" s="63"/>
      <c r="AG4532" s="63"/>
      <c r="AH4532" s="63"/>
      <c r="AI4532" s="63"/>
      <c r="AJ4532" s="63"/>
      <c r="AK4532" s="63"/>
      <c r="AL4532" s="63"/>
      <c r="AM4532" s="63"/>
      <c r="AN4532" s="63"/>
      <c r="AO4532" s="63"/>
      <c r="AP4532" s="63"/>
      <c r="AQ4532" s="63"/>
      <c r="AR4532" s="63"/>
      <c r="AS4532" s="63"/>
      <c r="AT4532" s="63"/>
      <c r="AU4532" s="63"/>
      <c r="AV4532" s="63"/>
      <c r="AW4532" s="63"/>
      <c r="AX4532" s="63"/>
      <c r="AY4532" s="63"/>
      <c r="AZ4532" s="63"/>
      <c r="BA4532" s="63"/>
      <c r="BB4532" s="63"/>
      <c r="BC4532" s="63"/>
      <c r="BD4532" s="63"/>
      <c r="BE4532" s="63"/>
      <c r="BF4532" s="63"/>
      <c r="BG4532" s="63"/>
      <c r="BH4532" s="63"/>
      <c r="BI4532" s="63"/>
      <c r="BJ4532" s="63"/>
      <c r="BK4532" s="63"/>
      <c r="BL4532" s="63"/>
      <c r="BM4532" s="63"/>
      <c r="BN4532" s="63"/>
      <c r="BO4532" s="63"/>
      <c r="BP4532" s="63"/>
      <c r="BQ4532" s="63"/>
      <c r="BR4532" s="63"/>
      <c r="BS4532" s="63"/>
      <c r="BT4532" s="63"/>
      <c r="BU4532" s="63"/>
      <c r="BV4532" s="63"/>
      <c r="BW4532" s="63"/>
      <c r="BX4532" s="63"/>
      <c r="BY4532" s="63"/>
      <c r="BZ4532" s="63"/>
      <c r="CA4532" s="63"/>
      <c r="CB4532" s="63"/>
      <c r="CC4532" s="63"/>
      <c r="CD4532" s="63"/>
      <c r="CE4532" s="63"/>
      <c r="CF4532" s="63"/>
      <c r="CG4532" s="63"/>
      <c r="CH4532" s="63"/>
      <c r="CI4532" s="63"/>
      <c r="CJ4532" s="63"/>
      <c r="CK4532" s="63"/>
      <c r="CL4532" s="63"/>
      <c r="CM4532" s="63"/>
      <c r="CN4532" s="63"/>
      <c r="CO4532" s="63"/>
      <c r="CP4532" s="63"/>
      <c r="CR4532" s="227"/>
      <c r="CS4532" s="74"/>
    </row>
    <row r="4533" spans="1:97" s="72" customFormat="1" ht="75.75" customHeight="1">
      <c r="A4533" s="63"/>
      <c r="B4533" s="63"/>
      <c r="C4533" s="63"/>
      <c r="D4533" s="63"/>
      <c r="E4533" s="63"/>
      <c r="F4533" s="63"/>
      <c r="G4533" s="63"/>
      <c r="H4533" s="63"/>
      <c r="I4533" s="63"/>
      <c r="J4533" s="63"/>
      <c r="K4533" s="63"/>
      <c r="L4533" s="63"/>
      <c r="M4533" s="63"/>
      <c r="N4533" s="63"/>
      <c r="O4533" s="63"/>
      <c r="P4533" s="63"/>
      <c r="Q4533" s="63"/>
      <c r="R4533" s="63"/>
      <c r="S4533" s="63"/>
      <c r="T4533" s="63"/>
      <c r="U4533" s="63"/>
      <c r="V4533" s="63"/>
      <c r="W4533" s="63"/>
      <c r="X4533" s="63"/>
      <c r="Y4533" s="63"/>
      <c r="Z4533" s="63"/>
      <c r="AA4533" s="63"/>
      <c r="AB4533" s="63"/>
      <c r="AC4533" s="63"/>
      <c r="AD4533" s="63"/>
      <c r="AE4533" s="63"/>
      <c r="AF4533" s="63"/>
      <c r="AG4533" s="63"/>
      <c r="AH4533" s="63"/>
      <c r="AI4533" s="63"/>
      <c r="AJ4533" s="63"/>
      <c r="AK4533" s="63"/>
      <c r="AL4533" s="63"/>
      <c r="AM4533" s="63"/>
      <c r="AN4533" s="63"/>
      <c r="AO4533" s="63"/>
      <c r="AP4533" s="63"/>
      <c r="AQ4533" s="63"/>
      <c r="AR4533" s="63"/>
      <c r="AS4533" s="63"/>
      <c r="AT4533" s="63"/>
      <c r="AU4533" s="63"/>
      <c r="AV4533" s="63"/>
      <c r="AW4533" s="63"/>
      <c r="AX4533" s="63"/>
      <c r="AY4533" s="63"/>
      <c r="AZ4533" s="63"/>
      <c r="BA4533" s="63"/>
      <c r="BB4533" s="63"/>
      <c r="BC4533" s="63"/>
      <c r="BD4533" s="63"/>
      <c r="BE4533" s="63"/>
      <c r="BF4533" s="63"/>
      <c r="BG4533" s="63"/>
      <c r="BH4533" s="63"/>
      <c r="BI4533" s="63"/>
      <c r="BJ4533" s="63"/>
      <c r="BK4533" s="63"/>
      <c r="BL4533" s="63"/>
      <c r="BM4533" s="63"/>
      <c r="BN4533" s="63"/>
      <c r="BO4533" s="63"/>
      <c r="BP4533" s="63"/>
      <c r="BQ4533" s="63"/>
      <c r="BR4533" s="63"/>
      <c r="BS4533" s="63"/>
      <c r="BT4533" s="63"/>
      <c r="BU4533" s="63"/>
      <c r="BV4533" s="63"/>
      <c r="BW4533" s="63"/>
      <c r="BX4533" s="63"/>
      <c r="BY4533" s="63"/>
      <c r="BZ4533" s="63"/>
      <c r="CA4533" s="63"/>
      <c r="CB4533" s="63"/>
      <c r="CC4533" s="63"/>
      <c r="CD4533" s="63"/>
      <c r="CE4533" s="63"/>
      <c r="CF4533" s="63"/>
      <c r="CG4533" s="63"/>
      <c r="CH4533" s="63"/>
      <c r="CI4533" s="63"/>
      <c r="CJ4533" s="63"/>
      <c r="CK4533" s="63"/>
      <c r="CL4533" s="63"/>
      <c r="CM4533" s="63"/>
      <c r="CN4533" s="63"/>
      <c r="CO4533" s="63"/>
      <c r="CP4533" s="63"/>
      <c r="CR4533" s="227"/>
      <c r="CS4533" s="74"/>
    </row>
    <row r="4534" spans="1:97" s="72" customFormat="1" ht="75.75" customHeight="1">
      <c r="A4534" s="63"/>
      <c r="B4534" s="63"/>
      <c r="C4534" s="63"/>
      <c r="D4534" s="63"/>
      <c r="E4534" s="63"/>
      <c r="F4534" s="63"/>
      <c r="G4534" s="63"/>
      <c r="H4534" s="63"/>
      <c r="I4534" s="63"/>
      <c r="J4534" s="63"/>
      <c r="K4534" s="63"/>
      <c r="L4534" s="63"/>
      <c r="M4534" s="63"/>
      <c r="N4534" s="63"/>
      <c r="O4534" s="63"/>
      <c r="P4534" s="63"/>
      <c r="Q4534" s="63"/>
      <c r="R4534" s="63"/>
      <c r="S4534" s="63"/>
      <c r="T4534" s="63"/>
      <c r="U4534" s="63"/>
      <c r="V4534" s="63"/>
      <c r="W4534" s="63"/>
      <c r="X4534" s="63"/>
      <c r="Y4534" s="63"/>
      <c r="Z4534" s="63"/>
      <c r="AA4534" s="63"/>
      <c r="AB4534" s="63"/>
      <c r="AC4534" s="63"/>
      <c r="AD4534" s="63"/>
      <c r="AE4534" s="63"/>
      <c r="AF4534" s="63"/>
      <c r="AG4534" s="63"/>
      <c r="AH4534" s="63"/>
      <c r="AI4534" s="63"/>
      <c r="AJ4534" s="63"/>
      <c r="AK4534" s="63"/>
      <c r="AL4534" s="63"/>
      <c r="AM4534" s="63"/>
      <c r="AN4534" s="63"/>
      <c r="AO4534" s="63"/>
      <c r="AP4534" s="63"/>
      <c r="AQ4534" s="63"/>
      <c r="AR4534" s="63"/>
      <c r="AS4534" s="63"/>
      <c r="AT4534" s="63"/>
      <c r="AU4534" s="63"/>
      <c r="AV4534" s="63"/>
      <c r="AW4534" s="63"/>
      <c r="AX4534" s="63"/>
      <c r="AY4534" s="63"/>
      <c r="AZ4534" s="63"/>
      <c r="BA4534" s="63"/>
      <c r="BB4534" s="63"/>
      <c r="BC4534" s="63"/>
      <c r="BD4534" s="63"/>
      <c r="BE4534" s="63"/>
      <c r="BF4534" s="63"/>
      <c r="BG4534" s="63"/>
      <c r="BH4534" s="63"/>
      <c r="BI4534" s="63"/>
      <c r="BJ4534" s="63"/>
      <c r="BK4534" s="63"/>
      <c r="BL4534" s="63"/>
      <c r="BM4534" s="63"/>
      <c r="BN4534" s="63"/>
      <c r="BO4534" s="63"/>
      <c r="BP4534" s="63"/>
      <c r="BQ4534" s="63"/>
      <c r="BR4534" s="63"/>
      <c r="BS4534" s="63"/>
      <c r="BT4534" s="63"/>
      <c r="BU4534" s="63"/>
      <c r="BV4534" s="63"/>
      <c r="BW4534" s="63"/>
      <c r="BX4534" s="63"/>
      <c r="BY4534" s="63"/>
      <c r="BZ4534" s="63"/>
      <c r="CA4534" s="63"/>
      <c r="CB4534" s="63"/>
      <c r="CC4534" s="63"/>
      <c r="CD4534" s="63"/>
      <c r="CE4534" s="63"/>
      <c r="CF4534" s="63"/>
      <c r="CG4534" s="63"/>
      <c r="CH4534" s="63"/>
      <c r="CI4534" s="63"/>
      <c r="CJ4534" s="63"/>
      <c r="CK4534" s="63"/>
      <c r="CL4534" s="63"/>
      <c r="CM4534" s="63"/>
      <c r="CN4534" s="63"/>
      <c r="CO4534" s="63"/>
      <c r="CP4534" s="63"/>
      <c r="CR4534" s="227"/>
      <c r="CS4534" s="74"/>
    </row>
    <row r="4535" spans="1:97" s="72" customFormat="1" ht="75.75" customHeight="1">
      <c r="A4535" s="63"/>
      <c r="B4535" s="63"/>
      <c r="C4535" s="63"/>
      <c r="D4535" s="63"/>
      <c r="E4535" s="63"/>
      <c r="F4535" s="63"/>
      <c r="G4535" s="63"/>
      <c r="H4535" s="63"/>
      <c r="I4535" s="63"/>
      <c r="J4535" s="63"/>
      <c r="K4535" s="63"/>
      <c r="L4535" s="63"/>
      <c r="M4535" s="63"/>
      <c r="N4535" s="63"/>
      <c r="O4535" s="63"/>
      <c r="P4535" s="63"/>
      <c r="Q4535" s="63"/>
      <c r="R4535" s="63"/>
      <c r="S4535" s="63"/>
      <c r="T4535" s="63"/>
      <c r="U4535" s="63"/>
      <c r="V4535" s="63"/>
      <c r="W4535" s="63"/>
      <c r="X4535" s="63"/>
      <c r="Y4535" s="63"/>
      <c r="Z4535" s="63"/>
      <c r="AA4535" s="63"/>
      <c r="AB4535" s="63"/>
      <c r="AC4535" s="63"/>
      <c r="AD4535" s="63"/>
      <c r="AE4535" s="63"/>
      <c r="AF4535" s="63"/>
      <c r="AG4535" s="63"/>
      <c r="AH4535" s="63"/>
      <c r="AI4535" s="63"/>
      <c r="AJ4535" s="63"/>
      <c r="AK4535" s="63"/>
      <c r="AL4535" s="63"/>
      <c r="AM4535" s="63"/>
      <c r="AN4535" s="63"/>
      <c r="AO4535" s="63"/>
      <c r="AP4535" s="63"/>
      <c r="AQ4535" s="63"/>
      <c r="AR4535" s="63"/>
      <c r="AS4535" s="63"/>
      <c r="AT4535" s="63"/>
      <c r="AU4535" s="63"/>
      <c r="AV4535" s="63"/>
      <c r="AW4535" s="63"/>
      <c r="AX4535" s="63"/>
      <c r="AY4535" s="63"/>
      <c r="AZ4535" s="63"/>
      <c r="BA4535" s="63"/>
      <c r="BB4535" s="63"/>
      <c r="BC4535" s="63"/>
      <c r="BD4535" s="63"/>
      <c r="BE4535" s="63"/>
      <c r="BF4535" s="63"/>
      <c r="BG4535" s="63"/>
      <c r="BH4535" s="63"/>
      <c r="BI4535" s="63"/>
      <c r="BJ4535" s="63"/>
      <c r="BK4535" s="63"/>
      <c r="BL4535" s="63"/>
      <c r="BM4535" s="63"/>
      <c r="BN4535" s="63"/>
      <c r="BO4535" s="63"/>
      <c r="BP4535" s="63"/>
      <c r="BQ4535" s="63"/>
      <c r="BR4535" s="63"/>
      <c r="BS4535" s="63"/>
      <c r="BT4535" s="63"/>
      <c r="BU4535" s="63"/>
      <c r="BV4535" s="63"/>
      <c r="BW4535" s="63"/>
      <c r="BX4535" s="63"/>
      <c r="BY4535" s="63"/>
      <c r="BZ4535" s="63"/>
      <c r="CA4535" s="63"/>
      <c r="CB4535" s="63"/>
      <c r="CC4535" s="63"/>
      <c r="CD4535" s="63"/>
      <c r="CE4535" s="63"/>
      <c r="CF4535" s="63"/>
      <c r="CG4535" s="63"/>
      <c r="CH4535" s="63"/>
      <c r="CI4535" s="63"/>
      <c r="CJ4535" s="63"/>
      <c r="CK4535" s="63"/>
      <c r="CL4535" s="63"/>
      <c r="CM4535" s="63"/>
      <c r="CN4535" s="63"/>
      <c r="CO4535" s="63"/>
      <c r="CP4535" s="63"/>
      <c r="CR4535" s="227"/>
      <c r="CS4535" s="74"/>
    </row>
    <row r="4536" spans="1:97" s="72" customFormat="1" ht="75.75" customHeight="1">
      <c r="A4536" s="63"/>
      <c r="B4536" s="63"/>
      <c r="C4536" s="63"/>
      <c r="D4536" s="63"/>
      <c r="E4536" s="63"/>
      <c r="F4536" s="63"/>
      <c r="G4536" s="63"/>
      <c r="H4536" s="63"/>
      <c r="I4536" s="63"/>
      <c r="J4536" s="63"/>
      <c r="K4536" s="63"/>
      <c r="L4536" s="63"/>
      <c r="M4536" s="63"/>
      <c r="N4536" s="63"/>
      <c r="O4536" s="63"/>
      <c r="P4536" s="63"/>
      <c r="Q4536" s="63"/>
      <c r="R4536" s="63"/>
      <c r="S4536" s="63"/>
      <c r="T4536" s="63"/>
      <c r="U4536" s="63"/>
      <c r="V4536" s="63"/>
      <c r="W4536" s="63"/>
      <c r="X4536" s="63"/>
      <c r="Y4536" s="63"/>
      <c r="Z4536" s="63"/>
      <c r="AA4536" s="63"/>
      <c r="AB4536" s="63"/>
      <c r="AC4536" s="63"/>
      <c r="AD4536" s="63"/>
      <c r="AE4536" s="63"/>
      <c r="AF4536" s="63"/>
      <c r="AG4536" s="63"/>
      <c r="AH4536" s="63"/>
      <c r="AI4536" s="63"/>
      <c r="AJ4536" s="63"/>
      <c r="AK4536" s="63"/>
      <c r="AL4536" s="63"/>
      <c r="AM4536" s="63"/>
      <c r="AN4536" s="63"/>
      <c r="AO4536" s="63"/>
      <c r="AP4536" s="63"/>
      <c r="AQ4536" s="63"/>
      <c r="AR4536" s="63"/>
      <c r="AS4536" s="63"/>
      <c r="AT4536" s="63"/>
      <c r="AU4536" s="63"/>
      <c r="AV4536" s="63"/>
      <c r="AW4536" s="63"/>
      <c r="AX4536" s="63"/>
      <c r="AY4536" s="63"/>
      <c r="AZ4536" s="63"/>
      <c r="BA4536" s="63"/>
      <c r="BB4536" s="63"/>
      <c r="BC4536" s="63"/>
      <c r="BD4536" s="63"/>
      <c r="BE4536" s="63"/>
      <c r="BF4536" s="63"/>
      <c r="BG4536" s="63"/>
      <c r="BH4536" s="63"/>
      <c r="BI4536" s="63"/>
      <c r="BJ4536" s="63"/>
      <c r="BK4536" s="63"/>
      <c r="BL4536" s="63"/>
      <c r="BM4536" s="63"/>
      <c r="BN4536" s="63"/>
      <c r="BO4536" s="63"/>
      <c r="BP4536" s="63"/>
      <c r="BQ4536" s="63"/>
      <c r="BR4536" s="63"/>
      <c r="BS4536" s="63"/>
      <c r="BT4536" s="63"/>
      <c r="BU4536" s="63"/>
      <c r="BV4536" s="63"/>
      <c r="BW4536" s="63"/>
      <c r="BX4536" s="63"/>
      <c r="BY4536" s="63"/>
      <c r="BZ4536" s="63"/>
      <c r="CA4536" s="63"/>
      <c r="CB4536" s="63"/>
      <c r="CC4536" s="63"/>
      <c r="CD4536" s="63"/>
      <c r="CE4536" s="63"/>
      <c r="CF4536" s="63"/>
      <c r="CG4536" s="63"/>
      <c r="CH4536" s="63"/>
      <c r="CI4536" s="63"/>
      <c r="CJ4536" s="63"/>
      <c r="CK4536" s="63"/>
      <c r="CL4536" s="63"/>
      <c r="CM4536" s="63"/>
      <c r="CN4536" s="63"/>
      <c r="CO4536" s="63"/>
      <c r="CP4536" s="63"/>
      <c r="CR4536" s="227"/>
      <c r="CS4536" s="74"/>
    </row>
    <row r="4537" spans="1:97" s="72" customFormat="1" ht="75.75" customHeight="1">
      <c r="A4537" s="63"/>
      <c r="B4537" s="63"/>
      <c r="C4537" s="63"/>
      <c r="D4537" s="63"/>
      <c r="E4537" s="63"/>
      <c r="F4537" s="63"/>
      <c r="G4537" s="63"/>
      <c r="H4537" s="63"/>
      <c r="I4537" s="63"/>
      <c r="J4537" s="63"/>
      <c r="K4537" s="63"/>
      <c r="L4537" s="63"/>
      <c r="M4537" s="63"/>
      <c r="N4537" s="63"/>
      <c r="O4537" s="63"/>
      <c r="P4537" s="63"/>
      <c r="Q4537" s="63"/>
      <c r="R4537" s="63"/>
      <c r="S4537" s="63"/>
      <c r="T4537" s="63"/>
      <c r="U4537" s="63"/>
      <c r="V4537" s="63"/>
      <c r="W4537" s="63"/>
      <c r="X4537" s="63"/>
      <c r="Y4537" s="63"/>
      <c r="Z4537" s="63"/>
      <c r="AA4537" s="63"/>
      <c r="AB4537" s="63"/>
      <c r="AC4537" s="63"/>
      <c r="AD4537" s="63"/>
      <c r="AE4537" s="63"/>
      <c r="AF4537" s="63"/>
      <c r="AG4537" s="63"/>
      <c r="AH4537" s="63"/>
      <c r="AI4537" s="63"/>
      <c r="AJ4537" s="63"/>
      <c r="AK4537" s="63"/>
      <c r="AL4537" s="63"/>
      <c r="AM4537" s="63"/>
      <c r="AN4537" s="63"/>
      <c r="AO4537" s="63"/>
      <c r="AP4537" s="63"/>
      <c r="AQ4537" s="63"/>
      <c r="AR4537" s="63"/>
      <c r="AS4537" s="63"/>
      <c r="AT4537" s="63"/>
      <c r="AU4537" s="63"/>
      <c r="AV4537" s="63"/>
      <c r="AW4537" s="63"/>
      <c r="AX4537" s="63"/>
      <c r="AY4537" s="63"/>
      <c r="AZ4537" s="63"/>
      <c r="BA4537" s="63"/>
      <c r="BB4537" s="63"/>
      <c r="BC4537" s="63"/>
      <c r="BD4537" s="63"/>
      <c r="BE4537" s="63"/>
      <c r="BF4537" s="63"/>
      <c r="BG4537" s="63"/>
      <c r="BH4537" s="63"/>
      <c r="BI4537" s="63"/>
      <c r="BJ4537" s="63"/>
      <c r="BK4537" s="63"/>
      <c r="BL4537" s="63"/>
      <c r="BM4537" s="63"/>
      <c r="BN4537" s="63"/>
      <c r="BO4537" s="63"/>
      <c r="BP4537" s="63"/>
      <c r="BQ4537" s="63"/>
      <c r="BR4537" s="63"/>
      <c r="BS4537" s="63"/>
      <c r="BT4537" s="63"/>
      <c r="BU4537" s="63"/>
      <c r="BV4537" s="63"/>
      <c r="BW4537" s="63"/>
      <c r="BX4537" s="63"/>
      <c r="BY4537" s="63"/>
      <c r="BZ4537" s="63"/>
      <c r="CA4537" s="63"/>
      <c r="CB4537" s="63"/>
      <c r="CC4537" s="63"/>
      <c r="CD4537" s="63"/>
      <c r="CE4537" s="63"/>
      <c r="CF4537" s="63"/>
      <c r="CG4537" s="63"/>
      <c r="CH4537" s="63"/>
      <c r="CI4537" s="63"/>
      <c r="CJ4537" s="63"/>
      <c r="CK4537" s="63"/>
      <c r="CL4537" s="63"/>
      <c r="CM4537" s="63"/>
      <c r="CN4537" s="63"/>
      <c r="CO4537" s="63"/>
      <c r="CP4537" s="63"/>
      <c r="CR4537" s="227"/>
      <c r="CS4537" s="74"/>
    </row>
    <row r="4538" spans="1:97" s="72" customFormat="1" ht="75.75" customHeight="1">
      <c r="A4538" s="63"/>
      <c r="B4538" s="63"/>
      <c r="C4538" s="63"/>
      <c r="D4538" s="63"/>
      <c r="E4538" s="63"/>
      <c r="F4538" s="63"/>
      <c r="G4538" s="63"/>
      <c r="H4538" s="63"/>
      <c r="I4538" s="63"/>
      <c r="J4538" s="63"/>
      <c r="K4538" s="63"/>
      <c r="L4538" s="63"/>
      <c r="M4538" s="63"/>
      <c r="N4538" s="63"/>
      <c r="O4538" s="63"/>
      <c r="P4538" s="63"/>
      <c r="Q4538" s="63"/>
      <c r="R4538" s="63"/>
      <c r="S4538" s="63"/>
      <c r="T4538" s="63"/>
      <c r="U4538" s="63"/>
      <c r="V4538" s="63"/>
      <c r="W4538" s="63"/>
      <c r="X4538" s="63"/>
      <c r="Y4538" s="63"/>
      <c r="Z4538" s="63"/>
      <c r="AA4538" s="63"/>
      <c r="AB4538" s="63"/>
      <c r="AC4538" s="63"/>
      <c r="AD4538" s="63"/>
      <c r="AE4538" s="63"/>
      <c r="AF4538" s="63"/>
      <c r="AG4538" s="63"/>
      <c r="AH4538" s="63"/>
      <c r="AI4538" s="63"/>
      <c r="AJ4538" s="63"/>
      <c r="AK4538" s="63"/>
      <c r="AL4538" s="63"/>
      <c r="AM4538" s="63"/>
      <c r="AN4538" s="63"/>
      <c r="AO4538" s="63"/>
      <c r="AP4538" s="63"/>
      <c r="AQ4538" s="63"/>
      <c r="AR4538" s="63"/>
      <c r="AS4538" s="63"/>
      <c r="AT4538" s="63"/>
      <c r="AU4538" s="63"/>
      <c r="AV4538" s="63"/>
      <c r="AW4538" s="63"/>
      <c r="AX4538" s="63"/>
      <c r="AY4538" s="63"/>
      <c r="AZ4538" s="63"/>
      <c r="BA4538" s="63"/>
      <c r="BB4538" s="63"/>
      <c r="BC4538" s="63"/>
      <c r="BD4538" s="63"/>
      <c r="BE4538" s="63"/>
      <c r="BF4538" s="63"/>
      <c r="BG4538" s="63"/>
      <c r="BH4538" s="63"/>
      <c r="BI4538" s="63"/>
      <c r="BJ4538" s="63"/>
      <c r="BK4538" s="63"/>
      <c r="BL4538" s="63"/>
      <c r="BM4538" s="63"/>
      <c r="BN4538" s="63"/>
      <c r="BO4538" s="63"/>
      <c r="BP4538" s="63"/>
      <c r="BQ4538" s="63"/>
      <c r="BR4538" s="63"/>
      <c r="BS4538" s="63"/>
      <c r="BT4538" s="63"/>
      <c r="BU4538" s="63"/>
      <c r="BV4538" s="63"/>
      <c r="BW4538" s="63"/>
      <c r="BX4538" s="63"/>
      <c r="BY4538" s="63"/>
      <c r="BZ4538" s="63"/>
      <c r="CA4538" s="63"/>
      <c r="CB4538" s="63"/>
      <c r="CC4538" s="63"/>
      <c r="CD4538" s="63"/>
      <c r="CE4538" s="63"/>
      <c r="CF4538" s="63"/>
      <c r="CG4538" s="63"/>
      <c r="CH4538" s="63"/>
      <c r="CI4538" s="63"/>
      <c r="CJ4538" s="63"/>
      <c r="CK4538" s="63"/>
      <c r="CL4538" s="63"/>
      <c r="CM4538" s="63"/>
      <c r="CN4538" s="63"/>
      <c r="CO4538" s="63"/>
      <c r="CP4538" s="63"/>
      <c r="CR4538" s="227"/>
      <c r="CS4538" s="74"/>
    </row>
    <row r="4539" spans="1:97" s="72" customFormat="1" ht="75.75" customHeight="1">
      <c r="A4539" s="63"/>
      <c r="B4539" s="63"/>
      <c r="C4539" s="63"/>
      <c r="D4539" s="63"/>
      <c r="E4539" s="63"/>
      <c r="F4539" s="63"/>
      <c r="G4539" s="63"/>
      <c r="H4539" s="63"/>
      <c r="I4539" s="63"/>
      <c r="J4539" s="63"/>
      <c r="K4539" s="63"/>
      <c r="L4539" s="63"/>
      <c r="M4539" s="63"/>
      <c r="N4539" s="63"/>
      <c r="O4539" s="63"/>
      <c r="P4539" s="63"/>
      <c r="Q4539" s="63"/>
      <c r="R4539" s="63"/>
      <c r="S4539" s="63"/>
      <c r="T4539" s="63"/>
      <c r="U4539" s="63"/>
      <c r="V4539" s="63"/>
      <c r="W4539" s="63"/>
      <c r="X4539" s="63"/>
      <c r="Y4539" s="63"/>
      <c r="Z4539" s="63"/>
      <c r="AA4539" s="63"/>
      <c r="AB4539" s="63"/>
      <c r="AC4539" s="63"/>
      <c r="AD4539" s="63"/>
      <c r="AE4539" s="63"/>
      <c r="AF4539" s="63"/>
      <c r="AG4539" s="63"/>
      <c r="AH4539" s="63"/>
      <c r="AI4539" s="63"/>
      <c r="AJ4539" s="63"/>
      <c r="AK4539" s="63"/>
      <c r="AL4539" s="63"/>
      <c r="AM4539" s="63"/>
      <c r="AN4539" s="63"/>
      <c r="AO4539" s="63"/>
      <c r="AP4539" s="63"/>
      <c r="AQ4539" s="63"/>
      <c r="AR4539" s="63"/>
      <c r="AS4539" s="63"/>
      <c r="AT4539" s="63"/>
      <c r="AU4539" s="63"/>
      <c r="AV4539" s="63"/>
      <c r="AW4539" s="63"/>
      <c r="AX4539" s="63"/>
      <c r="AY4539" s="63"/>
      <c r="AZ4539" s="63"/>
      <c r="BA4539" s="63"/>
      <c r="BB4539" s="63"/>
      <c r="BC4539" s="63"/>
      <c r="BD4539" s="63"/>
      <c r="BE4539" s="63"/>
      <c r="BF4539" s="63"/>
      <c r="BG4539" s="63"/>
      <c r="BH4539" s="63"/>
      <c r="BI4539" s="63"/>
      <c r="BJ4539" s="63"/>
      <c r="BK4539" s="63"/>
      <c r="BL4539" s="63"/>
      <c r="BM4539" s="63"/>
      <c r="BN4539" s="63"/>
      <c r="BO4539" s="63"/>
      <c r="BP4539" s="63"/>
      <c r="BQ4539" s="63"/>
      <c r="BR4539" s="63"/>
      <c r="BS4539" s="63"/>
      <c r="BT4539" s="63"/>
      <c r="BU4539" s="63"/>
      <c r="BV4539" s="63"/>
      <c r="BW4539" s="63"/>
      <c r="BX4539" s="63"/>
      <c r="BY4539" s="63"/>
      <c r="BZ4539" s="63"/>
      <c r="CA4539" s="63"/>
      <c r="CB4539" s="63"/>
      <c r="CC4539" s="63"/>
      <c r="CD4539" s="63"/>
      <c r="CE4539" s="63"/>
      <c r="CF4539" s="63"/>
      <c r="CG4539" s="63"/>
      <c r="CH4539" s="63"/>
      <c r="CI4539" s="63"/>
      <c r="CJ4539" s="63"/>
      <c r="CK4539" s="63"/>
      <c r="CL4539" s="63"/>
      <c r="CM4539" s="63"/>
      <c r="CN4539" s="63"/>
      <c r="CO4539" s="63"/>
      <c r="CP4539" s="63"/>
      <c r="CR4539" s="227"/>
      <c r="CS4539" s="74"/>
    </row>
    <row r="4540" spans="1:97" s="72" customFormat="1" ht="75.75" customHeight="1">
      <c r="A4540" s="63"/>
      <c r="B4540" s="63"/>
      <c r="C4540" s="63"/>
      <c r="D4540" s="63"/>
      <c r="E4540" s="63"/>
      <c r="F4540" s="63"/>
      <c r="G4540" s="63"/>
      <c r="H4540" s="63"/>
      <c r="I4540" s="63"/>
      <c r="J4540" s="63"/>
      <c r="K4540" s="63"/>
      <c r="L4540" s="63"/>
      <c r="M4540" s="63"/>
      <c r="N4540" s="63"/>
      <c r="O4540" s="63"/>
      <c r="P4540" s="63"/>
      <c r="Q4540" s="63"/>
      <c r="R4540" s="63"/>
      <c r="S4540" s="63"/>
      <c r="T4540" s="63"/>
      <c r="U4540" s="63"/>
      <c r="V4540" s="63"/>
      <c r="W4540" s="63"/>
      <c r="X4540" s="63"/>
      <c r="Y4540" s="63"/>
      <c r="Z4540" s="63"/>
      <c r="AA4540" s="63"/>
      <c r="AB4540" s="63"/>
      <c r="AC4540" s="63"/>
      <c r="AD4540" s="63"/>
      <c r="AE4540" s="63"/>
      <c r="AF4540" s="63"/>
      <c r="AG4540" s="63"/>
      <c r="AH4540" s="63"/>
      <c r="AI4540" s="63"/>
      <c r="AJ4540" s="63"/>
      <c r="AK4540" s="63"/>
      <c r="AL4540" s="63"/>
      <c r="AM4540" s="63"/>
      <c r="AN4540" s="63"/>
      <c r="AO4540" s="63"/>
      <c r="AP4540" s="63"/>
      <c r="AQ4540" s="63"/>
      <c r="AR4540" s="63"/>
      <c r="AS4540" s="63"/>
      <c r="AT4540" s="63"/>
      <c r="AU4540" s="63"/>
      <c r="AV4540" s="63"/>
      <c r="AW4540" s="63"/>
      <c r="AX4540" s="63"/>
      <c r="AY4540" s="63"/>
      <c r="AZ4540" s="63"/>
      <c r="BA4540" s="63"/>
      <c r="BB4540" s="63"/>
      <c r="BC4540" s="63"/>
      <c r="BD4540" s="63"/>
      <c r="BE4540" s="63"/>
      <c r="BF4540" s="63"/>
      <c r="BG4540" s="63"/>
      <c r="BH4540" s="63"/>
      <c r="BI4540" s="63"/>
      <c r="BJ4540" s="63"/>
      <c r="BK4540" s="63"/>
      <c r="BL4540" s="63"/>
      <c r="BM4540" s="63"/>
      <c r="BN4540" s="63"/>
      <c r="BO4540" s="63"/>
      <c r="BP4540" s="63"/>
      <c r="BQ4540" s="63"/>
      <c r="BR4540" s="63"/>
      <c r="BS4540" s="63"/>
      <c r="BT4540" s="63"/>
      <c r="BU4540" s="63"/>
      <c r="BV4540" s="63"/>
      <c r="BW4540" s="63"/>
      <c r="BX4540" s="63"/>
      <c r="BY4540" s="63"/>
      <c r="BZ4540" s="63"/>
      <c r="CA4540" s="63"/>
      <c r="CB4540" s="63"/>
      <c r="CC4540" s="63"/>
      <c r="CD4540" s="63"/>
      <c r="CE4540" s="63"/>
      <c r="CF4540" s="63"/>
      <c r="CG4540" s="63"/>
      <c r="CH4540" s="63"/>
      <c r="CI4540" s="63"/>
      <c r="CJ4540" s="63"/>
      <c r="CK4540" s="63"/>
      <c r="CL4540" s="63"/>
      <c r="CM4540" s="63"/>
      <c r="CN4540" s="63"/>
      <c r="CO4540" s="63"/>
      <c r="CP4540" s="63"/>
      <c r="CR4540" s="227"/>
      <c r="CS4540" s="74"/>
    </row>
    <row r="4541" spans="1:97" s="72" customFormat="1" ht="75.75" customHeight="1">
      <c r="A4541" s="63"/>
      <c r="B4541" s="63"/>
      <c r="C4541" s="63"/>
      <c r="D4541" s="63"/>
      <c r="E4541" s="63"/>
      <c r="F4541" s="63"/>
      <c r="G4541" s="63"/>
      <c r="H4541" s="63"/>
      <c r="I4541" s="63"/>
      <c r="J4541" s="63"/>
      <c r="K4541" s="63"/>
      <c r="L4541" s="63"/>
      <c r="M4541" s="63"/>
      <c r="N4541" s="63"/>
      <c r="O4541" s="63"/>
      <c r="P4541" s="63"/>
      <c r="Q4541" s="63"/>
      <c r="R4541" s="63"/>
      <c r="S4541" s="63"/>
      <c r="T4541" s="63"/>
      <c r="U4541" s="63"/>
      <c r="V4541" s="63"/>
      <c r="W4541" s="63"/>
      <c r="X4541" s="63"/>
      <c r="Y4541" s="63"/>
      <c r="Z4541" s="63"/>
      <c r="AA4541" s="63"/>
      <c r="AB4541" s="63"/>
      <c r="AC4541" s="63"/>
      <c r="AD4541" s="63"/>
      <c r="AE4541" s="63"/>
      <c r="AF4541" s="63"/>
      <c r="AG4541" s="63"/>
      <c r="AH4541" s="63"/>
      <c r="AI4541" s="63"/>
      <c r="AJ4541" s="63"/>
      <c r="AK4541" s="63"/>
      <c r="AL4541" s="63"/>
      <c r="AM4541" s="63"/>
      <c r="AN4541" s="63"/>
      <c r="AO4541" s="63"/>
      <c r="AP4541" s="63"/>
      <c r="AQ4541" s="63"/>
      <c r="AR4541" s="63"/>
      <c r="AS4541" s="63"/>
      <c r="AT4541" s="63"/>
      <c r="AU4541" s="63"/>
      <c r="AV4541" s="63"/>
      <c r="AW4541" s="63"/>
      <c r="AX4541" s="63"/>
      <c r="AY4541" s="63"/>
      <c r="AZ4541" s="63"/>
      <c r="BA4541" s="63"/>
      <c r="BB4541" s="63"/>
      <c r="BC4541" s="63"/>
      <c r="BD4541" s="63"/>
      <c r="BE4541" s="63"/>
      <c r="BF4541" s="63"/>
      <c r="BG4541" s="63"/>
      <c r="BH4541" s="63"/>
      <c r="BI4541" s="63"/>
      <c r="BJ4541" s="63"/>
      <c r="BK4541" s="63"/>
      <c r="BL4541" s="63"/>
      <c r="BM4541" s="63"/>
      <c r="BN4541" s="63"/>
      <c r="BO4541" s="63"/>
      <c r="BP4541" s="63"/>
      <c r="BQ4541" s="63"/>
      <c r="BR4541" s="63"/>
      <c r="BS4541" s="63"/>
      <c r="BT4541" s="63"/>
      <c r="BU4541" s="63"/>
      <c r="BV4541" s="63"/>
      <c r="BW4541" s="63"/>
      <c r="BX4541" s="63"/>
      <c r="BY4541" s="63"/>
      <c r="BZ4541" s="63"/>
      <c r="CA4541" s="63"/>
      <c r="CB4541" s="63"/>
      <c r="CC4541" s="63"/>
      <c r="CD4541" s="63"/>
      <c r="CE4541" s="63"/>
      <c r="CF4541" s="63"/>
      <c r="CG4541" s="63"/>
      <c r="CH4541" s="63"/>
      <c r="CI4541" s="63"/>
      <c r="CJ4541" s="63"/>
      <c r="CK4541" s="63"/>
      <c r="CL4541" s="63"/>
      <c r="CM4541" s="63"/>
      <c r="CN4541" s="63"/>
      <c r="CO4541" s="63"/>
      <c r="CP4541" s="63"/>
      <c r="CR4541" s="227"/>
      <c r="CS4541" s="74"/>
    </row>
    <row r="4542" spans="1:97" s="72" customFormat="1" ht="75.75" customHeight="1">
      <c r="A4542" s="63"/>
      <c r="B4542" s="63"/>
      <c r="C4542" s="63"/>
      <c r="D4542" s="63"/>
      <c r="E4542" s="63"/>
      <c r="F4542" s="63"/>
      <c r="G4542" s="63"/>
      <c r="H4542" s="63"/>
      <c r="I4542" s="63"/>
      <c r="J4542" s="63"/>
      <c r="K4542" s="63"/>
      <c r="L4542" s="63"/>
      <c r="M4542" s="63"/>
      <c r="N4542" s="63"/>
      <c r="O4542" s="63"/>
      <c r="P4542" s="63"/>
      <c r="Q4542" s="63"/>
      <c r="R4542" s="63"/>
      <c r="S4542" s="63"/>
      <c r="T4542" s="63"/>
      <c r="U4542" s="63"/>
      <c r="V4542" s="63"/>
      <c r="W4542" s="63"/>
      <c r="X4542" s="63"/>
      <c r="Y4542" s="63"/>
      <c r="Z4542" s="63"/>
      <c r="AA4542" s="63"/>
      <c r="AB4542" s="63"/>
      <c r="AC4542" s="63"/>
      <c r="AD4542" s="63"/>
      <c r="AE4542" s="63"/>
      <c r="AF4542" s="63"/>
      <c r="AG4542" s="63"/>
      <c r="AH4542" s="63"/>
      <c r="AI4542" s="63"/>
      <c r="AJ4542" s="63"/>
      <c r="AK4542" s="63"/>
      <c r="AL4542" s="63"/>
      <c r="AM4542" s="63"/>
      <c r="AN4542" s="63"/>
      <c r="AO4542" s="63"/>
      <c r="AP4542" s="63"/>
      <c r="AQ4542" s="63"/>
      <c r="AR4542" s="63"/>
      <c r="AS4542" s="63"/>
      <c r="AT4542" s="63"/>
      <c r="AU4542" s="63"/>
      <c r="AV4542" s="63"/>
      <c r="AW4542" s="63"/>
      <c r="AX4542" s="63"/>
      <c r="AY4542" s="63"/>
      <c r="AZ4542" s="63"/>
      <c r="BA4542" s="63"/>
      <c r="BB4542" s="63"/>
      <c r="BC4542" s="63"/>
      <c r="BD4542" s="63"/>
      <c r="BE4542" s="63"/>
      <c r="BF4542" s="63"/>
      <c r="BG4542" s="63"/>
      <c r="BH4542" s="63"/>
      <c r="BI4542" s="63"/>
      <c r="BJ4542" s="63"/>
      <c r="BK4542" s="63"/>
      <c r="BL4542" s="63"/>
      <c r="BM4542" s="63"/>
      <c r="BN4542" s="63"/>
      <c r="BO4542" s="63"/>
      <c r="BP4542" s="63"/>
      <c r="BQ4542" s="63"/>
      <c r="BR4542" s="63"/>
      <c r="BS4542" s="63"/>
      <c r="BT4542" s="63"/>
      <c r="BU4542" s="63"/>
      <c r="BV4542" s="63"/>
      <c r="BW4542" s="63"/>
      <c r="BX4542" s="63"/>
      <c r="BY4542" s="63"/>
      <c r="BZ4542" s="63"/>
      <c r="CA4542" s="63"/>
      <c r="CB4542" s="63"/>
      <c r="CC4542" s="63"/>
      <c r="CD4542" s="63"/>
      <c r="CE4542" s="63"/>
      <c r="CF4542" s="63"/>
      <c r="CG4542" s="63"/>
      <c r="CH4542" s="63"/>
      <c r="CI4542" s="63"/>
      <c r="CJ4542" s="63"/>
      <c r="CK4542" s="63"/>
      <c r="CL4542" s="63"/>
      <c r="CM4542" s="63"/>
      <c r="CN4542" s="63"/>
      <c r="CO4542" s="63"/>
      <c r="CP4542" s="63"/>
      <c r="CR4542" s="227"/>
      <c r="CS4542" s="74"/>
    </row>
    <row r="4543" spans="1:97" s="72" customFormat="1" ht="75.75" customHeight="1">
      <c r="A4543" s="63"/>
      <c r="B4543" s="63"/>
      <c r="C4543" s="63"/>
      <c r="D4543" s="63"/>
      <c r="E4543" s="63"/>
      <c r="F4543" s="63"/>
      <c r="G4543" s="63"/>
      <c r="H4543" s="63"/>
      <c r="I4543" s="63"/>
      <c r="J4543" s="63"/>
      <c r="K4543" s="63"/>
      <c r="L4543" s="63"/>
      <c r="M4543" s="63"/>
      <c r="N4543" s="63"/>
      <c r="O4543" s="63"/>
      <c r="P4543" s="63"/>
      <c r="Q4543" s="63"/>
      <c r="R4543" s="63"/>
      <c r="S4543" s="63"/>
      <c r="T4543" s="63"/>
      <c r="U4543" s="63"/>
      <c r="V4543" s="63"/>
      <c r="W4543" s="63"/>
      <c r="X4543" s="63"/>
      <c r="Y4543" s="63"/>
      <c r="Z4543" s="63"/>
      <c r="AA4543" s="63"/>
      <c r="AB4543" s="63"/>
      <c r="AC4543" s="63"/>
      <c r="AD4543" s="63"/>
      <c r="AE4543" s="63"/>
      <c r="AF4543" s="63"/>
      <c r="AG4543" s="63"/>
      <c r="AH4543" s="63"/>
      <c r="AI4543" s="63"/>
      <c r="AJ4543" s="63"/>
      <c r="AK4543" s="63"/>
      <c r="AL4543" s="63"/>
      <c r="AM4543" s="63"/>
      <c r="AN4543" s="63"/>
      <c r="AO4543" s="63"/>
      <c r="AP4543" s="63"/>
      <c r="AQ4543" s="63"/>
      <c r="AR4543" s="63"/>
      <c r="AS4543" s="63"/>
      <c r="AT4543" s="63"/>
      <c r="AU4543" s="63"/>
      <c r="AV4543" s="63"/>
      <c r="AW4543" s="63"/>
      <c r="AX4543" s="63"/>
      <c r="AY4543" s="63"/>
      <c r="AZ4543" s="63"/>
      <c r="BA4543" s="63"/>
      <c r="BB4543" s="63"/>
      <c r="BC4543" s="63"/>
      <c r="BD4543" s="63"/>
      <c r="BE4543" s="63"/>
      <c r="BF4543" s="63"/>
      <c r="BG4543" s="63"/>
      <c r="BH4543" s="63"/>
      <c r="BI4543" s="63"/>
      <c r="BJ4543" s="63"/>
      <c r="BK4543" s="63"/>
      <c r="BL4543" s="63"/>
      <c r="BM4543" s="63"/>
      <c r="BN4543" s="63"/>
      <c r="BO4543" s="63"/>
      <c r="BP4543" s="63"/>
      <c r="BQ4543" s="63"/>
      <c r="BR4543" s="63"/>
      <c r="BS4543" s="63"/>
      <c r="BT4543" s="63"/>
      <c r="BU4543" s="63"/>
      <c r="BV4543" s="63"/>
      <c r="BW4543" s="63"/>
      <c r="BX4543" s="63"/>
      <c r="BY4543" s="63"/>
      <c r="BZ4543" s="63"/>
      <c r="CA4543" s="63"/>
      <c r="CB4543" s="63"/>
      <c r="CC4543" s="63"/>
      <c r="CD4543" s="63"/>
      <c r="CE4543" s="63"/>
      <c r="CF4543" s="63"/>
      <c r="CG4543" s="63"/>
      <c r="CH4543" s="63"/>
      <c r="CI4543" s="63"/>
      <c r="CJ4543" s="63"/>
      <c r="CK4543" s="63"/>
      <c r="CL4543" s="63"/>
      <c r="CM4543" s="63"/>
      <c r="CN4543" s="63"/>
      <c r="CO4543" s="63"/>
      <c r="CP4543" s="63"/>
      <c r="CR4543" s="227"/>
      <c r="CS4543" s="74"/>
    </row>
    <row r="4544" spans="1:97" s="72" customFormat="1" ht="75.75" customHeight="1">
      <c r="A4544" s="63"/>
      <c r="B4544" s="63"/>
      <c r="C4544" s="63"/>
      <c r="D4544" s="63"/>
      <c r="E4544" s="63"/>
      <c r="F4544" s="63"/>
      <c r="G4544" s="63"/>
      <c r="H4544" s="63"/>
      <c r="I4544" s="63"/>
      <c r="J4544" s="63"/>
      <c r="K4544" s="63"/>
      <c r="L4544" s="63"/>
      <c r="M4544" s="63"/>
      <c r="N4544" s="63"/>
      <c r="O4544" s="63"/>
      <c r="P4544" s="63"/>
      <c r="Q4544" s="63"/>
      <c r="R4544" s="63"/>
      <c r="S4544" s="63"/>
      <c r="T4544" s="63"/>
      <c r="U4544" s="63"/>
      <c r="V4544" s="63"/>
      <c r="W4544" s="63"/>
      <c r="X4544" s="63"/>
      <c r="Y4544" s="63"/>
      <c r="Z4544" s="63"/>
      <c r="AA4544" s="63"/>
      <c r="AB4544" s="63"/>
      <c r="AC4544" s="63"/>
      <c r="AD4544" s="63"/>
      <c r="AE4544" s="63"/>
      <c r="AF4544" s="63"/>
      <c r="AG4544" s="63"/>
      <c r="AH4544" s="63"/>
      <c r="AI4544" s="63"/>
      <c r="AJ4544" s="63"/>
      <c r="AK4544" s="63"/>
      <c r="AL4544" s="63"/>
      <c r="AM4544" s="63"/>
      <c r="AN4544" s="63"/>
      <c r="AO4544" s="63"/>
      <c r="AP4544" s="63"/>
      <c r="AQ4544" s="63"/>
      <c r="AR4544" s="63"/>
      <c r="AS4544" s="63"/>
      <c r="AT4544" s="63"/>
      <c r="AU4544" s="63"/>
      <c r="AV4544" s="63"/>
      <c r="AW4544" s="63"/>
      <c r="AX4544" s="63"/>
      <c r="AY4544" s="63"/>
      <c r="AZ4544" s="63"/>
      <c r="BA4544" s="63"/>
      <c r="BB4544" s="63"/>
      <c r="BC4544" s="63"/>
      <c r="BD4544" s="63"/>
      <c r="BE4544" s="63"/>
      <c r="BF4544" s="63"/>
      <c r="BG4544" s="63"/>
      <c r="BH4544" s="63"/>
      <c r="BI4544" s="63"/>
      <c r="BJ4544" s="63"/>
      <c r="BK4544" s="63"/>
      <c r="BL4544" s="63"/>
      <c r="BM4544" s="63"/>
      <c r="BN4544" s="63"/>
      <c r="BO4544" s="63"/>
      <c r="BP4544" s="63"/>
      <c r="BQ4544" s="63"/>
      <c r="BR4544" s="63"/>
      <c r="BS4544" s="63"/>
      <c r="BT4544" s="63"/>
      <c r="BU4544" s="63"/>
      <c r="BV4544" s="63"/>
      <c r="BW4544" s="63"/>
      <c r="BX4544" s="63"/>
      <c r="BY4544" s="63"/>
      <c r="BZ4544" s="63"/>
      <c r="CA4544" s="63"/>
      <c r="CB4544" s="63"/>
      <c r="CC4544" s="63"/>
      <c r="CD4544" s="63"/>
      <c r="CE4544" s="63"/>
      <c r="CF4544" s="63"/>
      <c r="CG4544" s="63"/>
      <c r="CH4544" s="63"/>
      <c r="CI4544" s="63"/>
      <c r="CJ4544" s="63"/>
      <c r="CK4544" s="63"/>
      <c r="CL4544" s="63"/>
      <c r="CM4544" s="63"/>
      <c r="CN4544" s="63"/>
      <c r="CO4544" s="63"/>
      <c r="CP4544" s="63"/>
      <c r="CR4544" s="227"/>
      <c r="CS4544" s="74"/>
    </row>
    <row r="4545" spans="1:97" s="72" customFormat="1" ht="75.75" customHeight="1">
      <c r="A4545" s="63"/>
      <c r="B4545" s="63"/>
      <c r="C4545" s="63"/>
      <c r="D4545" s="63"/>
      <c r="E4545" s="63"/>
      <c r="F4545" s="63"/>
      <c r="G4545" s="63"/>
      <c r="H4545" s="63"/>
      <c r="I4545" s="63"/>
      <c r="J4545" s="63"/>
      <c r="K4545" s="63"/>
      <c r="L4545" s="63"/>
      <c r="M4545" s="63"/>
      <c r="N4545" s="63"/>
      <c r="O4545" s="63"/>
      <c r="P4545" s="63"/>
      <c r="Q4545" s="63"/>
      <c r="R4545" s="63"/>
      <c r="S4545" s="63"/>
      <c r="T4545" s="63"/>
      <c r="U4545" s="63"/>
      <c r="V4545" s="63"/>
      <c r="W4545" s="63"/>
      <c r="X4545" s="63"/>
      <c r="Y4545" s="63"/>
      <c r="Z4545" s="63"/>
      <c r="AA4545" s="63"/>
      <c r="AB4545" s="63"/>
      <c r="AC4545" s="63"/>
      <c r="AD4545" s="63"/>
      <c r="AE4545" s="63"/>
      <c r="AF4545" s="63"/>
      <c r="AG4545" s="63"/>
      <c r="AH4545" s="63"/>
      <c r="AI4545" s="63"/>
      <c r="AJ4545" s="63"/>
      <c r="AK4545" s="63"/>
      <c r="AL4545" s="63"/>
      <c r="AM4545" s="63"/>
      <c r="AN4545" s="63"/>
      <c r="AO4545" s="63"/>
      <c r="AP4545" s="63"/>
      <c r="AQ4545" s="63"/>
      <c r="AR4545" s="63"/>
      <c r="AS4545" s="63"/>
      <c r="AT4545" s="63"/>
      <c r="AU4545" s="63"/>
      <c r="AV4545" s="63"/>
      <c r="AW4545" s="63"/>
      <c r="AX4545" s="63"/>
      <c r="AY4545" s="63"/>
      <c r="AZ4545" s="63"/>
      <c r="BA4545" s="63"/>
      <c r="BB4545" s="63"/>
      <c r="BC4545" s="63"/>
      <c r="BD4545" s="63"/>
      <c r="BE4545" s="63"/>
      <c r="BF4545" s="63"/>
      <c r="BG4545" s="63"/>
      <c r="BH4545" s="63"/>
      <c r="BI4545" s="63"/>
      <c r="BJ4545" s="63"/>
      <c r="BK4545" s="63"/>
      <c r="BL4545" s="63"/>
      <c r="BM4545" s="63"/>
      <c r="BN4545" s="63"/>
      <c r="BO4545" s="63"/>
      <c r="BP4545" s="63"/>
      <c r="BQ4545" s="63"/>
      <c r="BR4545" s="63"/>
      <c r="BS4545" s="63"/>
      <c r="BT4545" s="63"/>
      <c r="BU4545" s="63"/>
      <c r="BV4545" s="63"/>
      <c r="BW4545" s="63"/>
      <c r="BX4545" s="63"/>
      <c r="BY4545" s="63"/>
      <c r="BZ4545" s="63"/>
      <c r="CA4545" s="63"/>
      <c r="CB4545" s="63"/>
      <c r="CC4545" s="63"/>
      <c r="CD4545" s="63"/>
      <c r="CE4545" s="63"/>
      <c r="CF4545" s="63"/>
      <c r="CG4545" s="63"/>
      <c r="CH4545" s="63"/>
      <c r="CI4545" s="63"/>
      <c r="CJ4545" s="63"/>
      <c r="CK4545" s="63"/>
      <c r="CL4545" s="63"/>
      <c r="CM4545" s="63"/>
      <c r="CN4545" s="63"/>
      <c r="CO4545" s="63"/>
      <c r="CP4545" s="63"/>
      <c r="CR4545" s="227"/>
      <c r="CS4545" s="74"/>
    </row>
    <row r="4546" spans="1:97" s="72" customFormat="1" ht="75.75" customHeight="1">
      <c r="A4546" s="63"/>
      <c r="B4546" s="63"/>
      <c r="C4546" s="63"/>
      <c r="D4546" s="63"/>
      <c r="E4546" s="63"/>
      <c r="F4546" s="63"/>
      <c r="G4546" s="63"/>
      <c r="H4546" s="63"/>
      <c r="I4546" s="63"/>
      <c r="J4546" s="63"/>
      <c r="K4546" s="63"/>
      <c r="L4546" s="63"/>
      <c r="M4546" s="63"/>
      <c r="N4546" s="63"/>
      <c r="O4546" s="63"/>
      <c r="P4546" s="63"/>
      <c r="Q4546" s="63"/>
      <c r="R4546" s="63"/>
      <c r="S4546" s="63"/>
      <c r="T4546" s="63"/>
      <c r="U4546" s="63"/>
      <c r="V4546" s="63"/>
      <c r="W4546" s="63"/>
      <c r="X4546" s="63"/>
      <c r="Y4546" s="63"/>
      <c r="Z4546" s="63"/>
      <c r="AA4546" s="63"/>
      <c r="AB4546" s="63"/>
      <c r="AC4546" s="63"/>
      <c r="AD4546" s="63"/>
      <c r="AE4546" s="63"/>
      <c r="AF4546" s="63"/>
      <c r="AG4546" s="63"/>
      <c r="AH4546" s="63"/>
      <c r="AI4546" s="63"/>
      <c r="AJ4546" s="63"/>
      <c r="AK4546" s="63"/>
      <c r="AL4546" s="63"/>
      <c r="AM4546" s="63"/>
      <c r="AN4546" s="63"/>
      <c r="AO4546" s="63"/>
      <c r="AP4546" s="63"/>
      <c r="AQ4546" s="63"/>
      <c r="AR4546" s="63"/>
      <c r="AS4546" s="63"/>
      <c r="AT4546" s="63"/>
      <c r="AU4546" s="63"/>
      <c r="AV4546" s="63"/>
      <c r="AW4546" s="63"/>
      <c r="AX4546" s="63"/>
      <c r="AY4546" s="63"/>
      <c r="AZ4546" s="63"/>
      <c r="BA4546" s="63"/>
      <c r="BB4546" s="63"/>
      <c r="BC4546" s="63"/>
      <c r="BD4546" s="63"/>
      <c r="BE4546" s="63"/>
      <c r="BF4546" s="63"/>
      <c r="BG4546" s="63"/>
      <c r="BH4546" s="63"/>
      <c r="BI4546" s="63"/>
      <c r="BJ4546" s="63"/>
      <c r="BK4546" s="63"/>
      <c r="BL4546" s="63"/>
      <c r="BM4546" s="63"/>
      <c r="BN4546" s="63"/>
      <c r="BO4546" s="63"/>
      <c r="BP4546" s="63"/>
      <c r="BQ4546" s="63"/>
      <c r="BR4546" s="63"/>
      <c r="BS4546" s="63"/>
      <c r="BT4546" s="63"/>
      <c r="BU4546" s="63"/>
      <c r="BV4546" s="63"/>
      <c r="BW4546" s="63"/>
      <c r="BX4546" s="63"/>
      <c r="BY4546" s="63"/>
      <c r="BZ4546" s="63"/>
      <c r="CA4546" s="63"/>
      <c r="CB4546" s="63"/>
      <c r="CC4546" s="63"/>
      <c r="CD4546" s="63"/>
      <c r="CE4546" s="63"/>
      <c r="CF4546" s="63"/>
      <c r="CG4546" s="63"/>
      <c r="CH4546" s="63"/>
      <c r="CI4546" s="63"/>
      <c r="CJ4546" s="63"/>
      <c r="CK4546" s="63"/>
      <c r="CL4546" s="63"/>
      <c r="CM4546" s="63"/>
      <c r="CN4546" s="63"/>
      <c r="CO4546" s="63"/>
      <c r="CP4546" s="63"/>
      <c r="CR4546" s="227"/>
      <c r="CS4546" s="74"/>
    </row>
    <row r="4547" spans="1:97" s="72" customFormat="1" ht="75.75" customHeight="1">
      <c r="A4547" s="63"/>
      <c r="B4547" s="63"/>
      <c r="C4547" s="63"/>
      <c r="D4547" s="63"/>
      <c r="E4547" s="63"/>
      <c r="F4547" s="63"/>
      <c r="G4547" s="63"/>
      <c r="H4547" s="63"/>
      <c r="I4547" s="63"/>
      <c r="J4547" s="63"/>
      <c r="K4547" s="63"/>
      <c r="L4547" s="63"/>
      <c r="M4547" s="63"/>
      <c r="N4547" s="63"/>
      <c r="O4547" s="63"/>
      <c r="P4547" s="63"/>
      <c r="Q4547" s="63"/>
      <c r="R4547" s="63"/>
      <c r="S4547" s="63"/>
      <c r="T4547" s="63"/>
      <c r="U4547" s="63"/>
      <c r="V4547" s="63"/>
      <c r="W4547" s="63"/>
      <c r="X4547" s="63"/>
      <c r="Y4547" s="63"/>
      <c r="Z4547" s="63"/>
      <c r="AA4547" s="63"/>
      <c r="AB4547" s="63"/>
      <c r="AC4547" s="63"/>
      <c r="AD4547" s="63"/>
      <c r="AE4547" s="63"/>
      <c r="AF4547" s="63"/>
      <c r="AG4547" s="63"/>
      <c r="AH4547" s="63"/>
      <c r="AI4547" s="63"/>
      <c r="AJ4547" s="63"/>
      <c r="AK4547" s="63"/>
      <c r="AL4547" s="63"/>
      <c r="AM4547" s="63"/>
      <c r="AN4547" s="63"/>
      <c r="AO4547" s="63"/>
      <c r="AP4547" s="63"/>
      <c r="AQ4547" s="63"/>
      <c r="AR4547" s="63"/>
      <c r="AS4547" s="63"/>
      <c r="AT4547" s="63"/>
      <c r="AU4547" s="63"/>
      <c r="AV4547" s="63"/>
      <c r="AW4547" s="63"/>
      <c r="AX4547" s="63"/>
      <c r="AY4547" s="63"/>
      <c r="AZ4547" s="63"/>
      <c r="BA4547" s="63"/>
      <c r="BB4547" s="63"/>
      <c r="BC4547" s="63"/>
      <c r="BD4547" s="63"/>
      <c r="BE4547" s="63"/>
      <c r="BF4547" s="63"/>
      <c r="BG4547" s="63"/>
      <c r="BH4547" s="63"/>
      <c r="BI4547" s="63"/>
      <c r="BJ4547" s="63"/>
      <c r="BK4547" s="63"/>
      <c r="BL4547" s="63"/>
      <c r="BM4547" s="63"/>
      <c r="BN4547" s="63"/>
      <c r="BO4547" s="63"/>
      <c r="BP4547" s="63"/>
      <c r="BQ4547" s="63"/>
      <c r="BR4547" s="63"/>
      <c r="BS4547" s="63"/>
      <c r="BT4547" s="63"/>
      <c r="BU4547" s="63"/>
      <c r="BV4547" s="63"/>
      <c r="BW4547" s="63"/>
      <c r="BX4547" s="63"/>
      <c r="BY4547" s="63"/>
      <c r="BZ4547" s="63"/>
      <c r="CA4547" s="63"/>
      <c r="CB4547" s="63"/>
      <c r="CC4547" s="63"/>
      <c r="CD4547" s="63"/>
      <c r="CE4547" s="63"/>
      <c r="CF4547" s="63"/>
      <c r="CG4547" s="63"/>
      <c r="CH4547" s="63"/>
      <c r="CI4547" s="63"/>
      <c r="CJ4547" s="63"/>
      <c r="CK4547" s="63"/>
      <c r="CL4547" s="63"/>
      <c r="CM4547" s="63"/>
      <c r="CN4547" s="63"/>
      <c r="CO4547" s="63"/>
      <c r="CP4547" s="63"/>
      <c r="CR4547" s="227"/>
      <c r="CS4547" s="74"/>
    </row>
    <row r="4548" spans="1:97" s="72" customFormat="1" ht="75.75" customHeight="1">
      <c r="A4548" s="63"/>
      <c r="B4548" s="63"/>
      <c r="C4548" s="63"/>
      <c r="D4548" s="63"/>
      <c r="E4548" s="63"/>
      <c r="F4548" s="63"/>
      <c r="G4548" s="63"/>
      <c r="H4548" s="63"/>
      <c r="I4548" s="63"/>
      <c r="J4548" s="63"/>
      <c r="K4548" s="63"/>
      <c r="L4548" s="63"/>
      <c r="M4548" s="63"/>
      <c r="N4548" s="63"/>
      <c r="O4548" s="63"/>
      <c r="P4548" s="63"/>
      <c r="Q4548" s="63"/>
      <c r="R4548" s="63"/>
      <c r="S4548" s="63"/>
      <c r="T4548" s="63"/>
      <c r="U4548" s="63"/>
      <c r="V4548" s="63"/>
      <c r="W4548" s="63"/>
      <c r="X4548" s="63"/>
      <c r="Y4548" s="63"/>
      <c r="Z4548" s="63"/>
      <c r="AA4548" s="63"/>
      <c r="AB4548" s="63"/>
      <c r="AC4548" s="63"/>
      <c r="AD4548" s="63"/>
      <c r="AE4548" s="63"/>
      <c r="AF4548" s="63"/>
      <c r="AG4548" s="63"/>
      <c r="AH4548" s="63"/>
      <c r="AI4548" s="63"/>
      <c r="AJ4548" s="63"/>
      <c r="AK4548" s="63"/>
      <c r="AL4548" s="63"/>
      <c r="AM4548" s="63"/>
      <c r="AN4548" s="63"/>
      <c r="AO4548" s="63"/>
      <c r="AP4548" s="63"/>
      <c r="AQ4548" s="63"/>
      <c r="AR4548" s="63"/>
      <c r="AS4548" s="63"/>
      <c r="AT4548" s="63"/>
      <c r="AU4548" s="63"/>
      <c r="AV4548" s="63"/>
      <c r="AW4548" s="63"/>
      <c r="AX4548" s="63"/>
      <c r="AY4548" s="63"/>
      <c r="AZ4548" s="63"/>
      <c r="BA4548" s="63"/>
      <c r="BB4548" s="63"/>
      <c r="BC4548" s="63"/>
      <c r="BD4548" s="63"/>
      <c r="BE4548" s="63"/>
      <c r="BF4548" s="63"/>
      <c r="BG4548" s="63"/>
      <c r="BH4548" s="63"/>
      <c r="BI4548" s="63"/>
      <c r="BJ4548" s="63"/>
      <c r="BK4548" s="63"/>
      <c r="BL4548" s="63"/>
      <c r="BM4548" s="63"/>
      <c r="BN4548" s="63"/>
      <c r="BO4548" s="63"/>
      <c r="BP4548" s="63"/>
      <c r="BQ4548" s="63"/>
      <c r="BR4548" s="63"/>
      <c r="BS4548" s="63"/>
      <c r="BT4548" s="63"/>
      <c r="BU4548" s="63"/>
      <c r="BV4548" s="63"/>
      <c r="BW4548" s="63"/>
      <c r="BX4548" s="63"/>
      <c r="BY4548" s="63"/>
      <c r="BZ4548" s="63"/>
      <c r="CA4548" s="63"/>
      <c r="CB4548" s="63"/>
      <c r="CC4548" s="63"/>
      <c r="CD4548" s="63"/>
      <c r="CE4548" s="63"/>
      <c r="CF4548" s="63"/>
      <c r="CG4548" s="63"/>
      <c r="CH4548" s="63"/>
      <c r="CI4548" s="63"/>
      <c r="CJ4548" s="63"/>
      <c r="CK4548" s="63"/>
      <c r="CL4548" s="63"/>
      <c r="CM4548" s="63"/>
      <c r="CN4548" s="63"/>
      <c r="CO4548" s="63"/>
      <c r="CP4548" s="63"/>
      <c r="CR4548" s="227"/>
      <c r="CS4548" s="74"/>
    </row>
    <row r="4549" spans="1:97" s="72" customFormat="1" ht="75.75" customHeight="1">
      <c r="A4549" s="63"/>
      <c r="B4549" s="63"/>
      <c r="C4549" s="63"/>
      <c r="D4549" s="63"/>
      <c r="E4549" s="63"/>
      <c r="F4549" s="63"/>
      <c r="G4549" s="63"/>
      <c r="H4549" s="63"/>
      <c r="I4549" s="63"/>
      <c r="J4549" s="63"/>
      <c r="K4549" s="63"/>
      <c r="L4549" s="63"/>
      <c r="M4549" s="63"/>
      <c r="N4549" s="63"/>
      <c r="O4549" s="63"/>
      <c r="P4549" s="63"/>
      <c r="Q4549" s="63"/>
      <c r="R4549" s="63"/>
      <c r="S4549" s="63"/>
      <c r="T4549" s="63"/>
      <c r="U4549" s="63"/>
      <c r="V4549" s="63"/>
      <c r="W4549" s="63"/>
      <c r="X4549" s="63"/>
      <c r="Y4549" s="63"/>
      <c r="Z4549" s="63"/>
      <c r="AA4549" s="63"/>
      <c r="AB4549" s="63"/>
      <c r="AC4549" s="63"/>
      <c r="AD4549" s="63"/>
      <c r="AE4549" s="63"/>
      <c r="AF4549" s="63"/>
      <c r="AG4549" s="63"/>
      <c r="AH4549" s="63"/>
      <c r="AI4549" s="63"/>
      <c r="AJ4549" s="63"/>
      <c r="AK4549" s="63"/>
      <c r="AL4549" s="63"/>
      <c r="AM4549" s="63"/>
      <c r="AN4549" s="63"/>
      <c r="AO4549" s="63"/>
      <c r="AP4549" s="63"/>
      <c r="AQ4549" s="63"/>
      <c r="AR4549" s="63"/>
      <c r="AS4549" s="63"/>
      <c r="AT4549" s="63"/>
      <c r="AU4549" s="63"/>
      <c r="AV4549" s="63"/>
      <c r="AW4549" s="63"/>
      <c r="AX4549" s="63"/>
      <c r="AY4549" s="63"/>
      <c r="AZ4549" s="63"/>
      <c r="BA4549" s="63"/>
      <c r="BB4549" s="63"/>
      <c r="BC4549" s="63"/>
      <c r="BD4549" s="63"/>
      <c r="BE4549" s="63"/>
      <c r="BF4549" s="63"/>
      <c r="BG4549" s="63"/>
      <c r="BH4549" s="63"/>
      <c r="BI4549" s="63"/>
      <c r="BJ4549" s="63"/>
      <c r="BK4549" s="63"/>
      <c r="BL4549" s="63"/>
      <c r="BM4549" s="63"/>
      <c r="BN4549" s="63"/>
      <c r="BO4549" s="63"/>
      <c r="BP4549" s="63"/>
      <c r="BQ4549" s="63"/>
      <c r="BR4549" s="63"/>
      <c r="BS4549" s="63"/>
      <c r="BT4549" s="63"/>
      <c r="BU4549" s="63"/>
      <c r="BV4549" s="63"/>
      <c r="BW4549" s="63"/>
      <c r="BX4549" s="63"/>
      <c r="BY4549" s="63"/>
      <c r="BZ4549" s="63"/>
      <c r="CA4549" s="63"/>
      <c r="CB4549" s="63"/>
      <c r="CC4549" s="63"/>
      <c r="CD4549" s="63"/>
      <c r="CE4549" s="63"/>
      <c r="CF4549" s="63"/>
      <c r="CG4549" s="63"/>
      <c r="CH4549" s="63"/>
      <c r="CI4549" s="63"/>
      <c r="CJ4549" s="63"/>
      <c r="CK4549" s="63"/>
      <c r="CL4549" s="63"/>
      <c r="CM4549" s="63"/>
      <c r="CN4549" s="63"/>
      <c r="CO4549" s="63"/>
      <c r="CP4549" s="63"/>
      <c r="CR4549" s="227"/>
      <c r="CS4549" s="74"/>
    </row>
    <row r="4550" spans="1:97" s="72" customFormat="1" ht="75.75" customHeight="1">
      <c r="A4550" s="63"/>
      <c r="B4550" s="63"/>
      <c r="C4550" s="63"/>
      <c r="D4550" s="63"/>
      <c r="E4550" s="63"/>
      <c r="F4550" s="63"/>
      <c r="G4550" s="63"/>
      <c r="H4550" s="63"/>
      <c r="I4550" s="63"/>
      <c r="J4550" s="63"/>
      <c r="K4550" s="63"/>
      <c r="L4550" s="63"/>
      <c r="M4550" s="63"/>
      <c r="N4550" s="63"/>
      <c r="O4550" s="63"/>
      <c r="P4550" s="63"/>
      <c r="Q4550" s="63"/>
      <c r="R4550" s="63"/>
      <c r="S4550" s="63"/>
      <c r="T4550" s="63"/>
      <c r="U4550" s="63"/>
      <c r="V4550" s="63"/>
      <c r="W4550" s="63"/>
      <c r="X4550" s="63"/>
      <c r="Y4550" s="63"/>
      <c r="Z4550" s="63"/>
      <c r="AA4550" s="63"/>
      <c r="AB4550" s="63"/>
      <c r="AC4550" s="63"/>
      <c r="AD4550" s="63"/>
      <c r="AE4550" s="63"/>
      <c r="AF4550" s="63"/>
      <c r="AG4550" s="63"/>
      <c r="AH4550" s="63"/>
      <c r="AI4550" s="63"/>
      <c r="AJ4550" s="63"/>
      <c r="AK4550" s="63"/>
      <c r="AL4550" s="63"/>
      <c r="AM4550" s="63"/>
      <c r="AN4550" s="63"/>
      <c r="AO4550" s="63"/>
      <c r="AP4550" s="63"/>
      <c r="AQ4550" s="63"/>
      <c r="AR4550" s="63"/>
      <c r="AS4550" s="63"/>
      <c r="AT4550" s="63"/>
      <c r="AU4550" s="63"/>
      <c r="AV4550" s="63"/>
      <c r="AW4550" s="63"/>
      <c r="AX4550" s="63"/>
      <c r="AY4550" s="63"/>
      <c r="AZ4550" s="63"/>
      <c r="BA4550" s="63"/>
      <c r="BB4550" s="63"/>
      <c r="BC4550" s="63"/>
      <c r="BD4550" s="63"/>
      <c r="BE4550" s="63"/>
      <c r="BF4550" s="63"/>
      <c r="BG4550" s="63"/>
      <c r="BH4550" s="63"/>
      <c r="BI4550" s="63"/>
      <c r="BJ4550" s="63"/>
      <c r="BK4550" s="63"/>
      <c r="BL4550" s="63"/>
      <c r="BM4550" s="63"/>
      <c r="BN4550" s="63"/>
      <c r="BO4550" s="63"/>
      <c r="BP4550" s="63"/>
      <c r="BQ4550" s="63"/>
      <c r="BR4550" s="63"/>
      <c r="BS4550" s="63"/>
      <c r="BT4550" s="63"/>
      <c r="BU4550" s="63"/>
      <c r="BV4550" s="63"/>
      <c r="BW4550" s="63"/>
      <c r="BX4550" s="63"/>
      <c r="BY4550" s="63"/>
      <c r="BZ4550" s="63"/>
      <c r="CA4550" s="63"/>
      <c r="CB4550" s="63"/>
      <c r="CC4550" s="63"/>
      <c r="CD4550" s="63"/>
      <c r="CE4550" s="63"/>
      <c r="CF4550" s="63"/>
      <c r="CG4550" s="63"/>
      <c r="CH4550" s="63"/>
      <c r="CI4550" s="63"/>
      <c r="CJ4550" s="63"/>
      <c r="CK4550" s="63"/>
      <c r="CL4550" s="63"/>
      <c r="CM4550" s="63"/>
      <c r="CN4550" s="63"/>
      <c r="CO4550" s="63"/>
      <c r="CP4550" s="63"/>
      <c r="CR4550" s="227"/>
      <c r="CS4550" s="74"/>
    </row>
    <row r="4551" spans="1:97" s="72" customFormat="1" ht="75.75" customHeight="1">
      <c r="A4551" s="63"/>
      <c r="B4551" s="63"/>
      <c r="C4551" s="63"/>
      <c r="D4551" s="63"/>
      <c r="E4551" s="63"/>
      <c r="F4551" s="63"/>
      <c r="G4551" s="63"/>
      <c r="H4551" s="63"/>
      <c r="I4551" s="63"/>
      <c r="J4551" s="63"/>
      <c r="K4551" s="63"/>
      <c r="L4551" s="63"/>
      <c r="M4551" s="63"/>
      <c r="N4551" s="63"/>
      <c r="O4551" s="63"/>
      <c r="P4551" s="63"/>
      <c r="Q4551" s="63"/>
      <c r="R4551" s="63"/>
      <c r="S4551" s="63"/>
      <c r="T4551" s="63"/>
      <c r="U4551" s="63"/>
      <c r="V4551" s="63"/>
      <c r="W4551" s="63"/>
      <c r="X4551" s="63"/>
      <c r="Y4551" s="63"/>
      <c r="Z4551" s="63"/>
      <c r="AA4551" s="63"/>
      <c r="AB4551" s="63"/>
      <c r="AC4551" s="63"/>
      <c r="AD4551" s="63"/>
      <c r="AE4551" s="63"/>
      <c r="AF4551" s="63"/>
      <c r="AG4551" s="63"/>
      <c r="AH4551" s="63"/>
      <c r="AI4551" s="63"/>
      <c r="AJ4551" s="63"/>
      <c r="AK4551" s="63"/>
      <c r="AL4551" s="63"/>
      <c r="AM4551" s="63"/>
      <c r="AN4551" s="63"/>
      <c r="AO4551" s="63"/>
      <c r="AP4551" s="63"/>
      <c r="AQ4551" s="63"/>
      <c r="AR4551" s="63"/>
      <c r="AS4551" s="63"/>
      <c r="AT4551" s="63"/>
      <c r="AU4551" s="63"/>
      <c r="AV4551" s="63"/>
      <c r="AW4551" s="63"/>
      <c r="AX4551" s="63"/>
      <c r="AY4551" s="63"/>
      <c r="AZ4551" s="63"/>
      <c r="BA4551" s="63"/>
      <c r="BB4551" s="63"/>
      <c r="BC4551" s="63"/>
      <c r="BD4551" s="63"/>
      <c r="BE4551" s="63"/>
      <c r="BF4551" s="63"/>
      <c r="BG4551" s="63"/>
      <c r="BH4551" s="63"/>
      <c r="BI4551" s="63"/>
      <c r="BJ4551" s="63"/>
      <c r="BK4551" s="63"/>
      <c r="BL4551" s="63"/>
      <c r="BM4551" s="63"/>
      <c r="BN4551" s="63"/>
      <c r="BO4551" s="63"/>
      <c r="BP4551" s="63"/>
      <c r="BQ4551" s="63"/>
      <c r="BR4551" s="63"/>
      <c r="BS4551" s="63"/>
      <c r="BT4551" s="63"/>
      <c r="BU4551" s="63"/>
      <c r="BV4551" s="63"/>
      <c r="BW4551" s="63"/>
      <c r="BX4551" s="63"/>
      <c r="BY4551" s="63"/>
      <c r="BZ4551" s="63"/>
      <c r="CA4551" s="63"/>
      <c r="CB4551" s="63"/>
      <c r="CC4551" s="63"/>
      <c r="CD4551" s="63"/>
      <c r="CE4551" s="63"/>
      <c r="CF4551" s="63"/>
      <c r="CG4551" s="63"/>
      <c r="CH4551" s="63"/>
      <c r="CI4551" s="63"/>
      <c r="CJ4551" s="63"/>
      <c r="CK4551" s="63"/>
      <c r="CL4551" s="63"/>
      <c r="CM4551" s="63"/>
      <c r="CN4551" s="63"/>
      <c r="CO4551" s="63"/>
      <c r="CP4551" s="63"/>
      <c r="CR4551" s="227"/>
      <c r="CS4551" s="74"/>
    </row>
    <row r="4552" spans="1:97" s="72" customFormat="1" ht="75.75" customHeight="1">
      <c r="A4552" s="63"/>
      <c r="B4552" s="63"/>
      <c r="C4552" s="63"/>
      <c r="D4552" s="63"/>
      <c r="E4552" s="63"/>
      <c r="F4552" s="63"/>
      <c r="G4552" s="63"/>
      <c r="H4552" s="63"/>
      <c r="I4552" s="63"/>
      <c r="J4552" s="63"/>
      <c r="K4552" s="63"/>
      <c r="L4552" s="63"/>
      <c r="M4552" s="63"/>
      <c r="N4552" s="63"/>
      <c r="O4552" s="63"/>
      <c r="P4552" s="63"/>
      <c r="Q4552" s="63"/>
      <c r="R4552" s="63"/>
      <c r="S4552" s="63"/>
      <c r="T4552" s="63"/>
      <c r="U4552" s="63"/>
      <c r="V4552" s="63"/>
      <c r="W4552" s="63"/>
      <c r="X4552" s="63"/>
      <c r="Y4552" s="63"/>
      <c r="Z4552" s="63"/>
      <c r="AA4552" s="63"/>
      <c r="AB4552" s="63"/>
      <c r="AC4552" s="63"/>
      <c r="AD4552" s="63"/>
      <c r="AE4552" s="63"/>
      <c r="AF4552" s="63"/>
      <c r="AG4552" s="63"/>
      <c r="AH4552" s="63"/>
      <c r="AI4552" s="63"/>
      <c r="AJ4552" s="63"/>
      <c r="AK4552" s="63"/>
      <c r="AL4552" s="63"/>
      <c r="AM4552" s="63"/>
      <c r="AN4552" s="63"/>
      <c r="AO4552" s="63"/>
      <c r="AP4552" s="63"/>
      <c r="AQ4552" s="63"/>
      <c r="AR4552" s="63"/>
      <c r="AS4552" s="63"/>
      <c r="AT4552" s="63"/>
      <c r="AU4552" s="63"/>
      <c r="AV4552" s="63"/>
      <c r="AW4552" s="63"/>
      <c r="AX4552" s="63"/>
      <c r="AY4552" s="63"/>
      <c r="AZ4552" s="63"/>
      <c r="BA4552" s="63"/>
      <c r="BB4552" s="63"/>
      <c r="BC4552" s="63"/>
      <c r="BD4552" s="63"/>
      <c r="BE4552" s="63"/>
      <c r="BF4552" s="63"/>
      <c r="BG4552" s="63"/>
      <c r="BH4552" s="63"/>
      <c r="BI4552" s="63"/>
      <c r="BJ4552" s="63"/>
      <c r="BK4552" s="63"/>
      <c r="BL4552" s="63"/>
      <c r="BM4552" s="63"/>
      <c r="BN4552" s="63"/>
      <c r="BO4552" s="63"/>
      <c r="BP4552" s="63"/>
      <c r="BQ4552" s="63"/>
      <c r="BR4552" s="63"/>
      <c r="BS4552" s="63"/>
      <c r="BT4552" s="63"/>
      <c r="BU4552" s="63"/>
      <c r="BV4552" s="63"/>
      <c r="BW4552" s="63"/>
      <c r="BX4552" s="63"/>
      <c r="BY4552" s="63"/>
      <c r="BZ4552" s="63"/>
      <c r="CA4552" s="63"/>
      <c r="CB4552" s="63"/>
      <c r="CC4552" s="63"/>
      <c r="CD4552" s="63"/>
      <c r="CE4552" s="63"/>
      <c r="CF4552" s="63"/>
      <c r="CG4552" s="63"/>
      <c r="CH4552" s="63"/>
      <c r="CI4552" s="63"/>
      <c r="CJ4552" s="63"/>
      <c r="CK4552" s="63"/>
      <c r="CL4552" s="63"/>
      <c r="CM4552" s="63"/>
      <c r="CN4552" s="63"/>
      <c r="CO4552" s="63"/>
      <c r="CP4552" s="63"/>
      <c r="CR4552" s="227"/>
      <c r="CS4552" s="74"/>
    </row>
    <row r="4553" spans="1:97" s="72" customFormat="1" ht="75.75" customHeight="1">
      <c r="A4553" s="63"/>
      <c r="B4553" s="63"/>
      <c r="C4553" s="63"/>
      <c r="D4553" s="63"/>
      <c r="E4553" s="63"/>
      <c r="F4553" s="63"/>
      <c r="G4553" s="63"/>
      <c r="H4553" s="63"/>
      <c r="I4553" s="63"/>
      <c r="J4553" s="63"/>
      <c r="K4553" s="63"/>
      <c r="L4553" s="63"/>
      <c r="M4553" s="63"/>
      <c r="N4553" s="63"/>
      <c r="O4553" s="63"/>
      <c r="P4553" s="63"/>
      <c r="Q4553" s="63"/>
      <c r="R4553" s="63"/>
      <c r="S4553" s="63"/>
      <c r="T4553" s="63"/>
      <c r="U4553" s="63"/>
      <c r="V4553" s="63"/>
      <c r="W4553" s="63"/>
      <c r="X4553" s="63"/>
      <c r="Y4553" s="63"/>
      <c r="Z4553" s="63"/>
      <c r="AA4553" s="63"/>
      <c r="AB4553" s="63"/>
      <c r="AC4553" s="63"/>
      <c r="AD4553" s="63"/>
      <c r="AE4553" s="63"/>
      <c r="AF4553" s="63"/>
      <c r="AG4553" s="63"/>
      <c r="AH4553" s="63"/>
      <c r="AI4553" s="63"/>
      <c r="AJ4553" s="63"/>
      <c r="AK4553" s="63"/>
      <c r="AL4553" s="63"/>
      <c r="AM4553" s="63"/>
      <c r="AN4553" s="63"/>
      <c r="AO4553" s="63"/>
      <c r="AP4553" s="63"/>
      <c r="AQ4553" s="63"/>
      <c r="AR4553" s="63"/>
      <c r="AS4553" s="63"/>
      <c r="AT4553" s="63"/>
      <c r="AU4553" s="63"/>
      <c r="AV4553" s="63"/>
      <c r="AW4553" s="63"/>
      <c r="AX4553" s="63"/>
      <c r="AY4553" s="63"/>
      <c r="AZ4553" s="63"/>
      <c r="BA4553" s="63"/>
      <c r="BB4553" s="63"/>
      <c r="BC4553" s="63"/>
      <c r="BD4553" s="63"/>
      <c r="BE4553" s="63"/>
      <c r="BF4553" s="63"/>
      <c r="BG4553" s="63"/>
      <c r="BH4553" s="63"/>
      <c r="BI4553" s="63"/>
      <c r="BJ4553" s="63"/>
      <c r="BK4553" s="63"/>
      <c r="BL4553" s="63"/>
      <c r="BM4553" s="63"/>
      <c r="BN4553" s="63"/>
      <c r="BO4553" s="63"/>
      <c r="BP4553" s="63"/>
      <c r="BQ4553" s="63"/>
      <c r="BR4553" s="63"/>
      <c r="BS4553" s="63"/>
      <c r="BT4553" s="63"/>
      <c r="BU4553" s="63"/>
      <c r="BV4553" s="63"/>
      <c r="BW4553" s="63"/>
      <c r="BX4553" s="63"/>
      <c r="BY4553" s="63"/>
      <c r="BZ4553" s="63"/>
      <c r="CA4553" s="63"/>
      <c r="CB4553" s="63"/>
      <c r="CC4553" s="63"/>
      <c r="CD4553" s="63"/>
      <c r="CE4553" s="63"/>
      <c r="CF4553" s="63"/>
      <c r="CG4553" s="63"/>
      <c r="CH4553" s="63"/>
      <c r="CI4553" s="63"/>
      <c r="CJ4553" s="63"/>
      <c r="CK4553" s="63"/>
      <c r="CL4553" s="63"/>
      <c r="CM4553" s="63"/>
      <c r="CN4553" s="63"/>
      <c r="CO4553" s="63"/>
      <c r="CP4553" s="63"/>
      <c r="CR4553" s="227"/>
      <c r="CS4553" s="74"/>
    </row>
    <row r="4554" spans="1:97" s="72" customFormat="1" ht="75.75" customHeight="1">
      <c r="A4554" s="63"/>
      <c r="B4554" s="63"/>
      <c r="C4554" s="63"/>
      <c r="D4554" s="63"/>
      <c r="E4554" s="63"/>
      <c r="F4554" s="63"/>
      <c r="G4554" s="63"/>
      <c r="H4554" s="63"/>
      <c r="I4554" s="63"/>
      <c r="J4554" s="63"/>
      <c r="K4554" s="63"/>
      <c r="L4554" s="63"/>
      <c r="M4554" s="63"/>
      <c r="N4554" s="63"/>
      <c r="O4554" s="63"/>
      <c r="P4554" s="63"/>
      <c r="Q4554" s="63"/>
      <c r="R4554" s="63"/>
      <c r="S4554" s="63"/>
      <c r="T4554" s="63"/>
      <c r="U4554" s="63"/>
      <c r="V4554" s="63"/>
      <c r="W4554" s="63"/>
      <c r="X4554" s="63"/>
      <c r="Y4554" s="63"/>
      <c r="Z4554" s="63"/>
      <c r="AA4554" s="63"/>
      <c r="AB4554" s="63"/>
      <c r="AC4554" s="63"/>
      <c r="AD4554" s="63"/>
      <c r="AE4554" s="63"/>
      <c r="AF4554" s="63"/>
      <c r="AG4554" s="63"/>
      <c r="AH4554" s="63"/>
      <c r="AI4554" s="63"/>
      <c r="AJ4554" s="63"/>
      <c r="AK4554" s="63"/>
      <c r="AL4554" s="63"/>
      <c r="AM4554" s="63"/>
      <c r="AN4554" s="63"/>
      <c r="AO4554" s="63"/>
      <c r="AP4554" s="63"/>
      <c r="AQ4554" s="63"/>
      <c r="AR4554" s="63"/>
      <c r="AS4554" s="63"/>
      <c r="AT4554" s="63"/>
      <c r="AU4554" s="63"/>
      <c r="AV4554" s="63"/>
      <c r="AW4554" s="63"/>
      <c r="AX4554" s="63"/>
      <c r="AY4554" s="63"/>
      <c r="AZ4554" s="63"/>
      <c r="BA4554" s="63"/>
      <c r="BB4554" s="63"/>
      <c r="BC4554" s="63"/>
      <c r="BD4554" s="63"/>
      <c r="BE4554" s="63"/>
      <c r="BF4554" s="63"/>
      <c r="BG4554" s="63"/>
      <c r="BH4554" s="63"/>
      <c r="BI4554" s="63"/>
      <c r="BJ4554" s="63"/>
      <c r="BK4554" s="63"/>
      <c r="BL4554" s="63"/>
      <c r="BM4554" s="63"/>
      <c r="BN4554" s="63"/>
      <c r="BO4554" s="63"/>
      <c r="BP4554" s="63"/>
      <c r="BQ4554" s="63"/>
      <c r="BR4554" s="63"/>
      <c r="BS4554" s="63"/>
      <c r="BT4554" s="63"/>
      <c r="BU4554" s="63"/>
      <c r="BV4554" s="63"/>
      <c r="BW4554" s="63"/>
      <c r="BX4554" s="63"/>
      <c r="BY4554" s="63"/>
      <c r="BZ4554" s="63"/>
      <c r="CA4554" s="63"/>
      <c r="CB4554" s="63"/>
      <c r="CC4554" s="63"/>
      <c r="CD4554" s="63"/>
      <c r="CE4554" s="63"/>
      <c r="CF4554" s="63"/>
      <c r="CG4554" s="63"/>
      <c r="CH4554" s="63"/>
      <c r="CI4554" s="63"/>
      <c r="CJ4554" s="63"/>
      <c r="CK4554" s="63"/>
      <c r="CL4554" s="63"/>
      <c r="CM4554" s="63"/>
      <c r="CN4554" s="63"/>
      <c r="CO4554" s="63"/>
      <c r="CP4554" s="63"/>
      <c r="CR4554" s="227"/>
      <c r="CS4554" s="74"/>
    </row>
    <row r="4555" spans="1:97" s="72" customFormat="1" ht="75.75" customHeight="1">
      <c r="A4555" s="63"/>
      <c r="B4555" s="63"/>
      <c r="C4555" s="63"/>
      <c r="D4555" s="63"/>
      <c r="E4555" s="63"/>
      <c r="F4555" s="63"/>
      <c r="G4555" s="63"/>
      <c r="H4555" s="63"/>
      <c r="I4555" s="63"/>
      <c r="J4555" s="63"/>
      <c r="K4555" s="63"/>
      <c r="L4555" s="63"/>
      <c r="M4555" s="63"/>
      <c r="N4555" s="63"/>
      <c r="O4555" s="63"/>
      <c r="P4555" s="63"/>
      <c r="Q4555" s="63"/>
      <c r="R4555" s="63"/>
      <c r="S4555" s="63"/>
      <c r="T4555" s="63"/>
      <c r="U4555" s="63"/>
      <c r="V4555" s="63"/>
      <c r="W4555" s="63"/>
      <c r="X4555" s="63"/>
      <c r="Y4555" s="63"/>
      <c r="Z4555" s="63"/>
      <c r="AA4555" s="63"/>
      <c r="AB4555" s="63"/>
      <c r="AC4555" s="63"/>
      <c r="AD4555" s="63"/>
      <c r="AE4555" s="63"/>
      <c r="AF4555" s="63"/>
      <c r="AG4555" s="63"/>
      <c r="AH4555" s="63"/>
      <c r="AI4555" s="63"/>
      <c r="AJ4555" s="63"/>
      <c r="AK4555" s="63"/>
      <c r="AL4555" s="63"/>
      <c r="AM4555" s="63"/>
      <c r="AN4555" s="63"/>
      <c r="AO4555" s="63"/>
      <c r="AP4555" s="63"/>
      <c r="AQ4555" s="63"/>
      <c r="AR4555" s="63"/>
      <c r="AS4555" s="63"/>
      <c r="AT4555" s="63"/>
      <c r="AU4555" s="63"/>
      <c r="AV4555" s="63"/>
      <c r="AW4555" s="63"/>
      <c r="AX4555" s="63"/>
      <c r="AY4555" s="63"/>
      <c r="AZ4555" s="63"/>
      <c r="BA4555" s="63"/>
      <c r="BB4555" s="63"/>
      <c r="BC4555" s="63"/>
      <c r="BD4555" s="63"/>
      <c r="BE4555" s="63"/>
      <c r="BF4555" s="63"/>
      <c r="BG4555" s="63"/>
      <c r="BH4555" s="63"/>
      <c r="BI4555" s="63"/>
      <c r="BJ4555" s="63"/>
      <c r="BK4555" s="63"/>
      <c r="BL4555" s="63"/>
      <c r="BM4555" s="63"/>
      <c r="BN4555" s="63"/>
      <c r="BO4555" s="63"/>
      <c r="BP4555" s="63"/>
      <c r="BQ4555" s="63"/>
      <c r="BR4555" s="63"/>
      <c r="BS4555" s="63"/>
      <c r="BT4555" s="63"/>
      <c r="BU4555" s="63"/>
      <c r="BV4555" s="63"/>
      <c r="BW4555" s="63"/>
      <c r="BX4555" s="63"/>
      <c r="BY4555" s="63"/>
      <c r="BZ4555" s="63"/>
      <c r="CA4555" s="63"/>
      <c r="CB4555" s="63"/>
      <c r="CC4555" s="63"/>
      <c r="CD4555" s="63"/>
      <c r="CE4555" s="63"/>
      <c r="CF4555" s="63"/>
      <c r="CG4555" s="63"/>
      <c r="CH4555" s="63"/>
      <c r="CI4555" s="63"/>
      <c r="CJ4555" s="63"/>
      <c r="CK4555" s="63"/>
      <c r="CL4555" s="63"/>
      <c r="CM4555" s="63"/>
      <c r="CN4555" s="63"/>
      <c r="CO4555" s="63"/>
      <c r="CP4555" s="63"/>
      <c r="CR4555" s="227"/>
      <c r="CS4555" s="74"/>
    </row>
    <row r="4556" spans="1:97" s="72" customFormat="1" ht="75.75" customHeight="1">
      <c r="A4556" s="63"/>
      <c r="B4556" s="63"/>
      <c r="C4556" s="63"/>
      <c r="D4556" s="63"/>
      <c r="E4556" s="63"/>
      <c r="F4556" s="63"/>
      <c r="G4556" s="63"/>
      <c r="H4556" s="63"/>
      <c r="I4556" s="63"/>
      <c r="J4556" s="63"/>
      <c r="K4556" s="63"/>
      <c r="L4556" s="63"/>
      <c r="M4556" s="63"/>
      <c r="N4556" s="63"/>
      <c r="O4556" s="63"/>
      <c r="P4556" s="63"/>
      <c r="Q4556" s="63"/>
      <c r="R4556" s="63"/>
      <c r="S4556" s="63"/>
      <c r="T4556" s="63"/>
      <c r="U4556" s="63"/>
      <c r="V4556" s="63"/>
      <c r="W4556" s="63"/>
      <c r="X4556" s="63"/>
      <c r="Y4556" s="63"/>
      <c r="Z4556" s="63"/>
      <c r="AA4556" s="63"/>
      <c r="AB4556" s="63"/>
      <c r="AC4556" s="63"/>
      <c r="AD4556" s="63"/>
      <c r="AE4556" s="63"/>
      <c r="AF4556" s="63"/>
      <c r="AG4556" s="63"/>
      <c r="AH4556" s="63"/>
      <c r="AI4556" s="63"/>
      <c r="AJ4556" s="63"/>
      <c r="AK4556" s="63"/>
      <c r="AL4556" s="63"/>
      <c r="AM4556" s="63"/>
      <c r="AN4556" s="63"/>
      <c r="AO4556" s="63"/>
      <c r="AP4556" s="63"/>
      <c r="AQ4556" s="63"/>
      <c r="AR4556" s="63"/>
      <c r="AS4556" s="63"/>
      <c r="AT4556" s="63"/>
      <c r="AU4556" s="63"/>
      <c r="AV4556" s="63"/>
      <c r="AW4556" s="63"/>
      <c r="AX4556" s="63"/>
      <c r="AY4556" s="63"/>
      <c r="AZ4556" s="63"/>
      <c r="BA4556" s="63"/>
      <c r="BB4556" s="63"/>
      <c r="BC4556" s="63"/>
      <c r="BD4556" s="63"/>
      <c r="BE4556" s="63"/>
      <c r="BF4556" s="63"/>
      <c r="BG4556" s="63"/>
      <c r="BH4556" s="63"/>
      <c r="BI4556" s="63"/>
      <c r="BJ4556" s="63"/>
      <c r="BK4556" s="63"/>
      <c r="BL4556" s="63"/>
      <c r="BM4556" s="63"/>
      <c r="BN4556" s="63"/>
      <c r="BO4556" s="63"/>
      <c r="BP4556" s="63"/>
      <c r="BQ4556" s="63"/>
      <c r="BR4556" s="63"/>
      <c r="BS4556" s="63"/>
      <c r="BT4556" s="63"/>
      <c r="BU4556" s="63"/>
      <c r="BV4556" s="63"/>
      <c r="BW4556" s="63"/>
      <c r="BX4556" s="63"/>
      <c r="BY4556" s="63"/>
      <c r="BZ4556" s="63"/>
      <c r="CA4556" s="63"/>
      <c r="CB4556" s="63"/>
      <c r="CC4556" s="63"/>
      <c r="CD4556" s="63"/>
      <c r="CE4556" s="63"/>
      <c r="CF4556" s="63"/>
      <c r="CG4556" s="63"/>
      <c r="CH4556" s="63"/>
      <c r="CI4556" s="63"/>
      <c r="CJ4556" s="63"/>
      <c r="CK4556" s="63"/>
      <c r="CL4556" s="63"/>
      <c r="CM4556" s="63"/>
      <c r="CN4556" s="63"/>
      <c r="CO4556" s="63"/>
      <c r="CP4556" s="63"/>
      <c r="CR4556" s="227"/>
      <c r="CS4556" s="74"/>
    </row>
    <row r="4557" spans="1:97" s="72" customFormat="1" ht="75.75" customHeight="1">
      <c r="A4557" s="63"/>
      <c r="B4557" s="63"/>
      <c r="C4557" s="63"/>
      <c r="D4557" s="63"/>
      <c r="E4557" s="63"/>
      <c r="F4557" s="63"/>
      <c r="G4557" s="63"/>
      <c r="H4557" s="63"/>
      <c r="I4557" s="63"/>
      <c r="J4557" s="63"/>
      <c r="K4557" s="63"/>
      <c r="L4557" s="63"/>
      <c r="M4557" s="63"/>
      <c r="N4557" s="63"/>
      <c r="O4557" s="63"/>
      <c r="P4557" s="63"/>
      <c r="Q4557" s="63"/>
      <c r="R4557" s="63"/>
      <c r="S4557" s="63"/>
      <c r="T4557" s="63"/>
      <c r="U4557" s="63"/>
      <c r="V4557" s="63"/>
      <c r="W4557" s="63"/>
      <c r="X4557" s="63"/>
      <c r="Y4557" s="63"/>
      <c r="Z4557" s="63"/>
      <c r="AA4557" s="63"/>
      <c r="AB4557" s="63"/>
      <c r="AC4557" s="63"/>
      <c r="AD4557" s="63"/>
      <c r="AE4557" s="63"/>
      <c r="AF4557" s="63"/>
      <c r="AG4557" s="63"/>
      <c r="AH4557" s="63"/>
      <c r="AI4557" s="63"/>
      <c r="AJ4557" s="63"/>
      <c r="AK4557" s="63"/>
      <c r="AL4557" s="63"/>
      <c r="AM4557" s="63"/>
      <c r="AN4557" s="63"/>
      <c r="AO4557" s="63"/>
      <c r="AP4557" s="63"/>
      <c r="AQ4557" s="63"/>
      <c r="AR4557" s="63"/>
      <c r="AS4557" s="63"/>
      <c r="AT4557" s="63"/>
      <c r="AU4557" s="63"/>
      <c r="AV4557" s="63"/>
      <c r="AW4557" s="63"/>
      <c r="AX4557" s="63"/>
      <c r="AY4557" s="63"/>
      <c r="AZ4557" s="63"/>
      <c r="BA4557" s="63"/>
      <c r="BB4557" s="63"/>
      <c r="BC4557" s="63"/>
      <c r="BD4557" s="63"/>
      <c r="BE4557" s="63"/>
      <c r="BF4557" s="63"/>
      <c r="BG4557" s="63"/>
      <c r="BH4557" s="63"/>
      <c r="BI4557" s="63"/>
      <c r="BJ4557" s="63"/>
      <c r="BK4557" s="63"/>
      <c r="BL4557" s="63"/>
      <c r="BM4557" s="63"/>
      <c r="BN4557" s="63"/>
      <c r="BO4557" s="63"/>
      <c r="BP4557" s="63"/>
      <c r="BQ4557" s="63"/>
      <c r="BR4557" s="63"/>
      <c r="BS4557" s="63"/>
      <c r="BT4557" s="63"/>
      <c r="BU4557" s="63"/>
      <c r="BV4557" s="63"/>
      <c r="BW4557" s="63"/>
      <c r="BX4557" s="63"/>
      <c r="BY4557" s="63"/>
      <c r="BZ4557" s="63"/>
      <c r="CA4557" s="63"/>
      <c r="CB4557" s="63"/>
      <c r="CC4557" s="63"/>
      <c r="CD4557" s="63"/>
      <c r="CE4557" s="63"/>
      <c r="CF4557" s="63"/>
      <c r="CG4557" s="63"/>
      <c r="CH4557" s="63"/>
      <c r="CI4557" s="63"/>
      <c r="CJ4557" s="63"/>
      <c r="CK4557" s="63"/>
      <c r="CL4557" s="63"/>
      <c r="CM4557" s="63"/>
      <c r="CN4557" s="63"/>
      <c r="CO4557" s="63"/>
      <c r="CP4557" s="63"/>
      <c r="CR4557" s="227"/>
      <c r="CS4557" s="74"/>
    </row>
    <row r="4558" spans="1:97" s="72" customFormat="1" ht="75.75" customHeight="1">
      <c r="A4558" s="63"/>
      <c r="B4558" s="63"/>
      <c r="C4558" s="63"/>
      <c r="D4558" s="63"/>
      <c r="E4558" s="63"/>
      <c r="F4558" s="63"/>
      <c r="G4558" s="63"/>
      <c r="H4558" s="63"/>
      <c r="I4558" s="63"/>
      <c r="J4558" s="63"/>
      <c r="K4558" s="63"/>
      <c r="L4558" s="63"/>
      <c r="M4558" s="63"/>
      <c r="N4558" s="63"/>
      <c r="O4558" s="63"/>
      <c r="P4558" s="63"/>
      <c r="Q4558" s="63"/>
      <c r="R4558" s="63"/>
      <c r="S4558" s="63"/>
      <c r="T4558" s="63"/>
      <c r="U4558" s="63"/>
      <c r="V4558" s="63"/>
      <c r="W4558" s="63"/>
      <c r="X4558" s="63"/>
      <c r="Y4558" s="63"/>
      <c r="Z4558" s="63"/>
      <c r="AA4558" s="63"/>
      <c r="AB4558" s="63"/>
      <c r="AC4558" s="63"/>
      <c r="AD4558" s="63"/>
      <c r="AE4558" s="63"/>
      <c r="AF4558" s="63"/>
      <c r="AG4558" s="63"/>
      <c r="AH4558" s="63"/>
      <c r="AI4558" s="63"/>
      <c r="AJ4558" s="63"/>
      <c r="AK4558" s="63"/>
      <c r="AL4558" s="63"/>
      <c r="AM4558" s="63"/>
      <c r="AN4558" s="63"/>
      <c r="AO4558" s="63"/>
      <c r="AP4558" s="63"/>
      <c r="AQ4558" s="63"/>
      <c r="AR4558" s="63"/>
      <c r="AS4558" s="63"/>
      <c r="AT4558" s="63"/>
      <c r="AU4558" s="63"/>
      <c r="AV4558" s="63"/>
      <c r="AW4558" s="63"/>
      <c r="AX4558" s="63"/>
      <c r="AY4558" s="63"/>
      <c r="AZ4558" s="63"/>
      <c r="BA4558" s="63"/>
      <c r="BB4558" s="63"/>
      <c r="BC4558" s="63"/>
      <c r="BD4558" s="63"/>
      <c r="BE4558" s="63"/>
      <c r="BF4558" s="63"/>
      <c r="BG4558" s="63"/>
      <c r="BH4558" s="63"/>
      <c r="BI4558" s="63"/>
      <c r="BJ4558" s="63"/>
      <c r="BK4558" s="63"/>
      <c r="BL4558" s="63"/>
      <c r="BM4558" s="63"/>
      <c r="BN4558" s="63"/>
      <c r="BO4558" s="63"/>
      <c r="BP4558" s="63"/>
      <c r="BQ4558" s="63"/>
      <c r="BR4558" s="63"/>
      <c r="BS4558" s="63"/>
      <c r="BT4558" s="63"/>
      <c r="BU4558" s="63"/>
      <c r="BV4558" s="63"/>
      <c r="BW4558" s="63"/>
      <c r="BX4558" s="63"/>
      <c r="BY4558" s="63"/>
      <c r="BZ4558" s="63"/>
      <c r="CA4558" s="63"/>
      <c r="CB4558" s="63"/>
      <c r="CC4558" s="63"/>
      <c r="CD4558" s="63"/>
      <c r="CE4558" s="63"/>
      <c r="CF4558" s="63"/>
      <c r="CG4558" s="63"/>
      <c r="CH4558" s="63"/>
      <c r="CI4558" s="63"/>
      <c r="CJ4558" s="63"/>
      <c r="CK4558" s="63"/>
      <c r="CL4558" s="63"/>
      <c r="CM4558" s="63"/>
      <c r="CN4558" s="63"/>
      <c r="CO4558" s="63"/>
      <c r="CP4558" s="63"/>
      <c r="CR4558" s="227"/>
      <c r="CS4558" s="74"/>
    </row>
    <row r="4559" spans="1:97" s="72" customFormat="1" ht="75.75" customHeight="1">
      <c r="A4559" s="63"/>
      <c r="B4559" s="63"/>
      <c r="C4559" s="63"/>
      <c r="D4559" s="63"/>
      <c r="E4559" s="63"/>
      <c r="F4559" s="63"/>
      <c r="G4559" s="63"/>
      <c r="H4559" s="63"/>
      <c r="I4559" s="63"/>
      <c r="J4559" s="63"/>
      <c r="K4559" s="63"/>
      <c r="L4559" s="63"/>
      <c r="M4559" s="63"/>
      <c r="N4559" s="63"/>
      <c r="O4559" s="63"/>
      <c r="P4559" s="63"/>
      <c r="Q4559" s="63"/>
      <c r="R4559" s="63"/>
      <c r="S4559" s="63"/>
      <c r="T4559" s="63"/>
      <c r="U4559" s="63"/>
      <c r="V4559" s="63"/>
      <c r="W4559" s="63"/>
      <c r="X4559" s="63"/>
      <c r="Y4559" s="63"/>
      <c r="Z4559" s="63"/>
      <c r="AA4559" s="63"/>
      <c r="AB4559" s="63"/>
      <c r="AC4559" s="63"/>
      <c r="AD4559" s="63"/>
      <c r="AE4559" s="63"/>
      <c r="AF4559" s="63"/>
      <c r="AG4559" s="63"/>
      <c r="AH4559" s="63"/>
      <c r="AI4559" s="63"/>
      <c r="AJ4559" s="63"/>
      <c r="AK4559" s="63"/>
      <c r="AL4559" s="63"/>
      <c r="AM4559" s="63"/>
      <c r="AN4559" s="63"/>
      <c r="AO4559" s="63"/>
      <c r="AP4559" s="63"/>
      <c r="AQ4559" s="63"/>
      <c r="AR4559" s="63"/>
      <c r="AS4559" s="63"/>
      <c r="AT4559" s="63"/>
      <c r="AU4559" s="63"/>
      <c r="AV4559" s="63"/>
      <c r="AW4559" s="63"/>
      <c r="AX4559" s="63"/>
      <c r="AY4559" s="63"/>
      <c r="AZ4559" s="63"/>
      <c r="BA4559" s="63"/>
      <c r="BB4559" s="63"/>
      <c r="BC4559" s="63"/>
      <c r="BD4559" s="63"/>
      <c r="BE4559" s="63"/>
      <c r="BF4559" s="63"/>
      <c r="BG4559" s="63"/>
      <c r="BH4559" s="63"/>
      <c r="BI4559" s="63"/>
      <c r="BJ4559" s="63"/>
      <c r="BK4559" s="63"/>
      <c r="BL4559" s="63"/>
      <c r="BM4559" s="63"/>
      <c r="BN4559" s="63"/>
      <c r="BO4559" s="63"/>
      <c r="BP4559" s="63"/>
      <c r="BQ4559" s="63"/>
      <c r="BR4559" s="63"/>
      <c r="BS4559" s="63"/>
      <c r="BT4559" s="63"/>
      <c r="BU4559" s="63"/>
      <c r="BV4559" s="63"/>
      <c r="BW4559" s="63"/>
      <c r="BX4559" s="63"/>
      <c r="BY4559" s="63"/>
      <c r="BZ4559" s="63"/>
      <c r="CA4559" s="63"/>
      <c r="CB4559" s="63"/>
      <c r="CC4559" s="63"/>
      <c r="CD4559" s="63"/>
      <c r="CE4559" s="63"/>
      <c r="CF4559" s="63"/>
      <c r="CG4559" s="63"/>
      <c r="CH4559" s="63"/>
      <c r="CI4559" s="63"/>
      <c r="CJ4559" s="63"/>
      <c r="CK4559" s="63"/>
      <c r="CL4559" s="63"/>
      <c r="CM4559" s="63"/>
      <c r="CN4559" s="63"/>
      <c r="CO4559" s="63"/>
      <c r="CP4559" s="63"/>
      <c r="CR4559" s="227"/>
      <c r="CS4559" s="74"/>
    </row>
    <row r="4560" spans="1:97" s="72" customFormat="1" ht="75.75" customHeight="1">
      <c r="A4560" s="63"/>
      <c r="B4560" s="63"/>
      <c r="C4560" s="63"/>
      <c r="D4560" s="63"/>
      <c r="E4560" s="63"/>
      <c r="F4560" s="63"/>
      <c r="G4560" s="63"/>
      <c r="H4560" s="63"/>
      <c r="I4560" s="63"/>
      <c r="J4560" s="63"/>
      <c r="K4560" s="63"/>
      <c r="L4560" s="63"/>
      <c r="M4560" s="63"/>
      <c r="N4560" s="63"/>
      <c r="O4560" s="63"/>
      <c r="P4560" s="63"/>
      <c r="Q4560" s="63"/>
      <c r="R4560" s="63"/>
      <c r="S4560" s="63"/>
      <c r="T4560" s="63"/>
      <c r="U4560" s="63"/>
      <c r="V4560" s="63"/>
      <c r="W4560" s="63"/>
      <c r="X4560" s="63"/>
      <c r="Y4560" s="63"/>
      <c r="Z4560" s="63"/>
      <c r="AA4560" s="63"/>
      <c r="AB4560" s="63"/>
      <c r="AC4560" s="63"/>
      <c r="AD4560" s="63"/>
      <c r="AE4560" s="63"/>
      <c r="AF4560" s="63"/>
      <c r="AG4560" s="63"/>
      <c r="AH4560" s="63"/>
      <c r="AI4560" s="63"/>
      <c r="AJ4560" s="63"/>
      <c r="AK4560" s="63"/>
      <c r="AL4560" s="63"/>
      <c r="AM4560" s="63"/>
      <c r="AN4560" s="63"/>
      <c r="AO4560" s="63"/>
      <c r="AP4560" s="63"/>
      <c r="AQ4560" s="63"/>
      <c r="AR4560" s="63"/>
      <c r="AS4560" s="63"/>
      <c r="AT4560" s="63"/>
      <c r="AU4560" s="63"/>
      <c r="AV4560" s="63"/>
      <c r="AW4560" s="63"/>
      <c r="AX4560" s="63"/>
      <c r="AY4560" s="63"/>
      <c r="AZ4560" s="63"/>
      <c r="BA4560" s="63"/>
      <c r="BB4560" s="63"/>
      <c r="BC4560" s="63"/>
      <c r="BD4560" s="63"/>
      <c r="BE4560" s="63"/>
      <c r="BF4560" s="63"/>
      <c r="BG4560" s="63"/>
      <c r="BH4560" s="63"/>
      <c r="BI4560" s="63"/>
      <c r="BJ4560" s="63"/>
      <c r="BK4560" s="63"/>
      <c r="BL4560" s="63"/>
      <c r="BM4560" s="63"/>
      <c r="BN4560" s="63"/>
      <c r="BO4560" s="63"/>
      <c r="BP4560" s="63"/>
      <c r="BQ4560" s="63"/>
      <c r="BR4560" s="63"/>
      <c r="BS4560" s="63"/>
      <c r="BT4560" s="63"/>
      <c r="BU4560" s="63"/>
      <c r="BV4560" s="63"/>
      <c r="BW4560" s="63"/>
      <c r="BX4560" s="63"/>
      <c r="BY4560" s="63"/>
      <c r="BZ4560" s="63"/>
      <c r="CA4560" s="63"/>
      <c r="CB4560" s="63"/>
      <c r="CC4560" s="63"/>
      <c r="CD4560" s="63"/>
      <c r="CE4560" s="63"/>
      <c r="CF4560" s="63"/>
      <c r="CG4560" s="63"/>
      <c r="CH4560" s="63"/>
      <c r="CI4560" s="63"/>
      <c r="CJ4560" s="63"/>
      <c r="CK4560" s="63"/>
      <c r="CL4560" s="63"/>
      <c r="CM4560" s="63"/>
      <c r="CN4560" s="63"/>
      <c r="CO4560" s="63"/>
      <c r="CP4560" s="63"/>
      <c r="CR4560" s="227"/>
      <c r="CS4560" s="74"/>
    </row>
    <row r="4561" spans="1:97" s="72" customFormat="1" ht="75.75" customHeight="1">
      <c r="A4561" s="63"/>
      <c r="B4561" s="63"/>
      <c r="C4561" s="63"/>
      <c r="D4561" s="63"/>
      <c r="E4561" s="63"/>
      <c r="F4561" s="63"/>
      <c r="G4561" s="63"/>
      <c r="H4561" s="63"/>
      <c r="I4561" s="63"/>
      <c r="J4561" s="63"/>
      <c r="K4561" s="63"/>
      <c r="L4561" s="63"/>
      <c r="M4561" s="63"/>
      <c r="N4561" s="63"/>
      <c r="O4561" s="63"/>
      <c r="P4561" s="63"/>
      <c r="Q4561" s="63"/>
      <c r="R4561" s="63"/>
      <c r="S4561" s="63"/>
      <c r="T4561" s="63"/>
      <c r="U4561" s="63"/>
      <c r="V4561" s="63"/>
      <c r="W4561" s="63"/>
      <c r="X4561" s="63"/>
      <c r="Y4561" s="63"/>
      <c r="Z4561" s="63"/>
      <c r="AA4561" s="63"/>
      <c r="AB4561" s="63"/>
      <c r="AC4561" s="63"/>
      <c r="AD4561" s="63"/>
      <c r="AE4561" s="63"/>
      <c r="AF4561" s="63"/>
      <c r="AG4561" s="63"/>
      <c r="AH4561" s="63"/>
      <c r="AI4561" s="63"/>
      <c r="AJ4561" s="63"/>
      <c r="AK4561" s="63"/>
      <c r="AL4561" s="63"/>
      <c r="AM4561" s="63"/>
      <c r="AN4561" s="63"/>
      <c r="AO4561" s="63"/>
      <c r="AP4561" s="63"/>
      <c r="AQ4561" s="63"/>
      <c r="AR4561" s="63"/>
      <c r="AS4561" s="63"/>
      <c r="AT4561" s="63"/>
      <c r="AU4561" s="63"/>
      <c r="AV4561" s="63"/>
      <c r="AW4561" s="63"/>
      <c r="AX4561" s="63"/>
      <c r="AY4561" s="63"/>
      <c r="AZ4561" s="63"/>
      <c r="BA4561" s="63"/>
      <c r="BB4561" s="63"/>
      <c r="BC4561" s="63"/>
      <c r="BD4561" s="63"/>
      <c r="BE4561" s="63"/>
      <c r="BF4561" s="63"/>
      <c r="BG4561" s="63"/>
      <c r="BH4561" s="63"/>
      <c r="BI4561" s="63"/>
      <c r="BJ4561" s="63"/>
      <c r="BK4561" s="63"/>
      <c r="BL4561" s="63"/>
      <c r="BM4561" s="63"/>
      <c r="BN4561" s="63"/>
      <c r="BO4561" s="63"/>
      <c r="BP4561" s="63"/>
      <c r="BQ4561" s="63"/>
      <c r="BR4561" s="63"/>
      <c r="BS4561" s="63"/>
      <c r="BT4561" s="63"/>
      <c r="BU4561" s="63"/>
      <c r="BV4561" s="63"/>
      <c r="BW4561" s="63"/>
      <c r="BX4561" s="63"/>
      <c r="BY4561" s="63"/>
      <c r="BZ4561" s="63"/>
      <c r="CA4561" s="63"/>
      <c r="CB4561" s="63"/>
      <c r="CC4561" s="63"/>
      <c r="CD4561" s="63"/>
      <c r="CE4561" s="63"/>
      <c r="CF4561" s="63"/>
      <c r="CG4561" s="63"/>
      <c r="CH4561" s="63"/>
      <c r="CI4561" s="63"/>
      <c r="CJ4561" s="63"/>
      <c r="CK4561" s="63"/>
      <c r="CL4561" s="63"/>
      <c r="CM4561" s="63"/>
      <c r="CN4561" s="63"/>
      <c r="CO4561" s="63"/>
      <c r="CP4561" s="63"/>
      <c r="CR4561" s="227"/>
      <c r="CS4561" s="74"/>
    </row>
    <row r="4562" spans="1:97" s="72" customFormat="1" ht="75.75" customHeight="1">
      <c r="A4562" s="63"/>
      <c r="B4562" s="63"/>
      <c r="C4562" s="63"/>
      <c r="D4562" s="63"/>
      <c r="E4562" s="63"/>
      <c r="F4562" s="63"/>
      <c r="G4562" s="63"/>
      <c r="H4562" s="63"/>
      <c r="I4562" s="63"/>
      <c r="J4562" s="63"/>
      <c r="K4562" s="63"/>
      <c r="L4562" s="63"/>
      <c r="M4562" s="63"/>
      <c r="N4562" s="63"/>
      <c r="O4562" s="63"/>
      <c r="P4562" s="63"/>
      <c r="Q4562" s="63"/>
      <c r="R4562" s="63"/>
      <c r="S4562" s="63"/>
      <c r="T4562" s="63"/>
      <c r="U4562" s="63"/>
      <c r="V4562" s="63"/>
      <c r="W4562" s="63"/>
      <c r="X4562" s="63"/>
      <c r="Y4562" s="63"/>
      <c r="Z4562" s="63"/>
      <c r="AA4562" s="63"/>
      <c r="AB4562" s="63"/>
      <c r="AC4562" s="63"/>
      <c r="AD4562" s="63"/>
      <c r="AE4562" s="63"/>
      <c r="AF4562" s="63"/>
      <c r="AG4562" s="63"/>
      <c r="AH4562" s="63"/>
      <c r="AI4562" s="63"/>
      <c r="AJ4562" s="63"/>
      <c r="AK4562" s="63"/>
      <c r="AL4562" s="63"/>
      <c r="AM4562" s="63"/>
      <c r="AN4562" s="63"/>
      <c r="AO4562" s="63"/>
      <c r="AP4562" s="63"/>
      <c r="AQ4562" s="63"/>
      <c r="AR4562" s="63"/>
      <c r="AS4562" s="63"/>
      <c r="AT4562" s="63"/>
      <c r="AU4562" s="63"/>
      <c r="AV4562" s="63"/>
      <c r="AW4562" s="63"/>
      <c r="AX4562" s="63"/>
      <c r="AY4562" s="63"/>
      <c r="AZ4562" s="63"/>
      <c r="BA4562" s="63"/>
      <c r="BB4562" s="63"/>
      <c r="BC4562" s="63"/>
      <c r="BD4562" s="63"/>
      <c r="BE4562" s="63"/>
      <c r="BF4562" s="63"/>
      <c r="BG4562" s="63"/>
      <c r="BH4562" s="63"/>
      <c r="BI4562" s="63"/>
      <c r="BJ4562" s="63"/>
      <c r="BK4562" s="63"/>
      <c r="BL4562" s="63"/>
      <c r="BM4562" s="63"/>
      <c r="BN4562" s="63"/>
      <c r="BO4562" s="63"/>
      <c r="BP4562" s="63"/>
      <c r="BQ4562" s="63"/>
      <c r="BR4562" s="63"/>
      <c r="BS4562" s="63"/>
      <c r="BT4562" s="63"/>
      <c r="BU4562" s="63"/>
      <c r="BV4562" s="63"/>
      <c r="BW4562" s="63"/>
      <c r="BX4562" s="63"/>
      <c r="BY4562" s="63"/>
      <c r="BZ4562" s="63"/>
      <c r="CA4562" s="63"/>
      <c r="CB4562" s="63"/>
      <c r="CC4562" s="63"/>
      <c r="CD4562" s="63"/>
      <c r="CE4562" s="63"/>
      <c r="CF4562" s="63"/>
      <c r="CG4562" s="63"/>
      <c r="CH4562" s="63"/>
      <c r="CI4562" s="63"/>
      <c r="CJ4562" s="63"/>
      <c r="CK4562" s="63"/>
      <c r="CL4562" s="63"/>
      <c r="CM4562" s="63"/>
      <c r="CN4562" s="63"/>
      <c r="CO4562" s="63"/>
      <c r="CP4562" s="63"/>
      <c r="CR4562" s="227"/>
      <c r="CS4562" s="74"/>
    </row>
    <row r="4563" spans="1:97" s="72" customFormat="1" ht="75.75" customHeight="1">
      <c r="A4563" s="63"/>
      <c r="B4563" s="63"/>
      <c r="C4563" s="63"/>
      <c r="D4563" s="63"/>
      <c r="E4563" s="63"/>
      <c r="F4563" s="63"/>
      <c r="G4563" s="63"/>
      <c r="H4563" s="63"/>
      <c r="I4563" s="63"/>
      <c r="J4563" s="63"/>
      <c r="K4563" s="63"/>
      <c r="L4563" s="63"/>
      <c r="M4563" s="63"/>
      <c r="N4563" s="63"/>
      <c r="O4563" s="63"/>
      <c r="P4563" s="63"/>
      <c r="Q4563" s="63"/>
      <c r="R4563" s="63"/>
      <c r="S4563" s="63"/>
      <c r="T4563" s="63"/>
      <c r="U4563" s="63"/>
      <c r="V4563" s="63"/>
      <c r="W4563" s="63"/>
      <c r="X4563" s="63"/>
      <c r="Y4563" s="63"/>
      <c r="Z4563" s="63"/>
      <c r="AA4563" s="63"/>
      <c r="AB4563" s="63"/>
      <c r="AC4563" s="63"/>
      <c r="AD4563" s="63"/>
      <c r="AE4563" s="63"/>
      <c r="AF4563" s="63"/>
      <c r="AG4563" s="63"/>
      <c r="AH4563" s="63"/>
      <c r="AI4563" s="63"/>
      <c r="AJ4563" s="63"/>
      <c r="AK4563" s="63"/>
      <c r="AL4563" s="63"/>
      <c r="AM4563" s="63"/>
      <c r="AN4563" s="63"/>
      <c r="AO4563" s="63"/>
      <c r="AP4563" s="63"/>
      <c r="AQ4563" s="63"/>
      <c r="AR4563" s="63"/>
      <c r="AS4563" s="63"/>
      <c r="AT4563" s="63"/>
      <c r="AU4563" s="63"/>
      <c r="AV4563" s="63"/>
      <c r="AW4563" s="63"/>
      <c r="AX4563" s="63"/>
      <c r="AY4563" s="63"/>
      <c r="AZ4563" s="63"/>
      <c r="BA4563" s="63"/>
      <c r="BB4563" s="63"/>
      <c r="BC4563" s="63"/>
      <c r="BD4563" s="63"/>
      <c r="BE4563" s="63"/>
      <c r="BF4563" s="63"/>
      <c r="BG4563" s="63"/>
      <c r="BH4563" s="63"/>
      <c r="BI4563" s="63"/>
      <c r="BJ4563" s="63"/>
      <c r="BK4563" s="63"/>
      <c r="BL4563" s="63"/>
      <c r="BM4563" s="63"/>
      <c r="BN4563" s="63"/>
      <c r="BO4563" s="63"/>
      <c r="BP4563" s="63"/>
      <c r="BQ4563" s="63"/>
      <c r="BR4563" s="63"/>
      <c r="BS4563" s="63"/>
      <c r="BT4563" s="63"/>
      <c r="BU4563" s="63"/>
      <c r="BV4563" s="63"/>
      <c r="BW4563" s="63"/>
      <c r="BX4563" s="63"/>
      <c r="BY4563" s="63"/>
      <c r="BZ4563" s="63"/>
      <c r="CA4563" s="63"/>
      <c r="CB4563" s="63"/>
      <c r="CC4563" s="63"/>
      <c r="CD4563" s="63"/>
      <c r="CE4563" s="63"/>
      <c r="CF4563" s="63"/>
      <c r="CG4563" s="63"/>
      <c r="CH4563" s="63"/>
      <c r="CI4563" s="63"/>
      <c r="CJ4563" s="63"/>
      <c r="CK4563" s="63"/>
      <c r="CL4563" s="63"/>
      <c r="CM4563" s="63"/>
      <c r="CN4563" s="63"/>
      <c r="CO4563" s="63"/>
      <c r="CP4563" s="63"/>
      <c r="CR4563" s="227"/>
      <c r="CS4563" s="74"/>
    </row>
    <row r="4564" spans="1:97" s="72" customFormat="1" ht="75.75" customHeight="1">
      <c r="A4564" s="63"/>
      <c r="B4564" s="63"/>
      <c r="C4564" s="63"/>
      <c r="D4564" s="63"/>
      <c r="E4564" s="63"/>
      <c r="F4564" s="63"/>
      <c r="G4564" s="63"/>
      <c r="H4564" s="63"/>
      <c r="I4564" s="63"/>
      <c r="J4564" s="63"/>
      <c r="K4564" s="63"/>
      <c r="L4564" s="63"/>
      <c r="M4564" s="63"/>
      <c r="N4564" s="63"/>
      <c r="O4564" s="63"/>
      <c r="P4564" s="63"/>
      <c r="Q4564" s="63"/>
      <c r="R4564" s="63"/>
      <c r="S4564" s="63"/>
      <c r="T4564" s="63"/>
      <c r="U4564" s="63"/>
      <c r="V4564" s="63"/>
      <c r="W4564" s="63"/>
      <c r="X4564" s="63"/>
      <c r="Y4564" s="63"/>
      <c r="Z4564" s="63"/>
      <c r="AA4564" s="63"/>
      <c r="AB4564" s="63"/>
      <c r="AC4564" s="63"/>
      <c r="AD4564" s="63"/>
      <c r="AE4564" s="63"/>
      <c r="AF4564" s="63"/>
      <c r="AG4564" s="63"/>
      <c r="AH4564" s="63"/>
      <c r="AI4564" s="63"/>
      <c r="AJ4564" s="63"/>
      <c r="AK4564" s="63"/>
      <c r="AL4564" s="63"/>
      <c r="AM4564" s="63"/>
      <c r="AN4564" s="63"/>
      <c r="AO4564" s="63"/>
      <c r="AP4564" s="63"/>
      <c r="AQ4564" s="63"/>
      <c r="AR4564" s="63"/>
      <c r="AS4564" s="63"/>
      <c r="AT4564" s="63"/>
      <c r="AU4564" s="63"/>
      <c r="AV4564" s="63"/>
      <c r="AW4564" s="63"/>
      <c r="AX4564" s="63"/>
      <c r="AY4564" s="63"/>
      <c r="AZ4564" s="63"/>
      <c r="BA4564" s="63"/>
      <c r="BB4564" s="63"/>
      <c r="BC4564" s="63"/>
      <c r="BD4564" s="63"/>
      <c r="BE4564" s="63"/>
      <c r="BF4564" s="63"/>
      <c r="BG4564" s="63"/>
      <c r="BH4564" s="63"/>
      <c r="BI4564" s="63"/>
      <c r="BJ4564" s="63"/>
      <c r="BK4564" s="63"/>
      <c r="BL4564" s="63"/>
      <c r="BM4564" s="63"/>
      <c r="BN4564" s="63"/>
      <c r="BO4564" s="63"/>
      <c r="BP4564" s="63"/>
      <c r="BQ4564" s="63"/>
      <c r="BR4564" s="63"/>
      <c r="BS4564" s="63"/>
      <c r="BT4564" s="63"/>
      <c r="BU4564" s="63"/>
      <c r="BV4564" s="63"/>
      <c r="BW4564" s="63"/>
      <c r="BX4564" s="63"/>
      <c r="BY4564" s="63"/>
      <c r="BZ4564" s="63"/>
      <c r="CA4564" s="63"/>
      <c r="CB4564" s="63"/>
      <c r="CC4564" s="63"/>
      <c r="CD4564" s="63"/>
      <c r="CE4564" s="63"/>
      <c r="CF4564" s="63"/>
      <c r="CG4564" s="63"/>
      <c r="CH4564" s="63"/>
      <c r="CI4564" s="63"/>
      <c r="CJ4564" s="63"/>
      <c r="CK4564" s="63"/>
      <c r="CL4564" s="63"/>
      <c r="CM4564" s="63"/>
      <c r="CN4564" s="63"/>
      <c r="CO4564" s="63"/>
      <c r="CP4564" s="63"/>
      <c r="CR4564" s="227"/>
      <c r="CS4564" s="74"/>
    </row>
    <row r="4565" spans="1:97" s="72" customFormat="1" ht="75.75" customHeight="1">
      <c r="A4565" s="63"/>
      <c r="B4565" s="63"/>
      <c r="C4565" s="63"/>
      <c r="D4565" s="63"/>
      <c r="E4565" s="63"/>
      <c r="F4565" s="63"/>
      <c r="G4565" s="63"/>
      <c r="H4565" s="63"/>
      <c r="I4565" s="63"/>
      <c r="J4565" s="63"/>
      <c r="K4565" s="63"/>
      <c r="L4565" s="63"/>
      <c r="M4565" s="63"/>
      <c r="N4565" s="63"/>
      <c r="O4565" s="63"/>
      <c r="P4565" s="63"/>
      <c r="Q4565" s="63"/>
      <c r="R4565" s="63"/>
      <c r="S4565" s="63"/>
      <c r="T4565" s="63"/>
      <c r="U4565" s="63"/>
      <c r="V4565" s="63"/>
      <c r="W4565" s="63"/>
      <c r="X4565" s="63"/>
      <c r="Y4565" s="63"/>
      <c r="Z4565" s="63"/>
      <c r="AA4565" s="63"/>
      <c r="AB4565" s="63"/>
      <c r="AC4565" s="63"/>
      <c r="AD4565" s="63"/>
      <c r="AE4565" s="63"/>
      <c r="AF4565" s="63"/>
      <c r="AG4565" s="63"/>
      <c r="AH4565" s="63"/>
      <c r="AI4565" s="63"/>
      <c r="AJ4565" s="63"/>
      <c r="AK4565" s="63"/>
      <c r="AL4565" s="63"/>
      <c r="AM4565" s="63"/>
      <c r="AN4565" s="63"/>
      <c r="AO4565" s="63"/>
      <c r="AP4565" s="63"/>
      <c r="AQ4565" s="63"/>
      <c r="AR4565" s="63"/>
      <c r="AS4565" s="63"/>
      <c r="AT4565" s="63"/>
      <c r="AU4565" s="63"/>
      <c r="AV4565" s="63"/>
      <c r="AW4565" s="63"/>
      <c r="AX4565" s="63"/>
      <c r="AY4565" s="63"/>
      <c r="AZ4565" s="63"/>
      <c r="BA4565" s="63"/>
      <c r="BB4565" s="63"/>
      <c r="BC4565" s="63"/>
      <c r="BD4565" s="63"/>
      <c r="BE4565" s="63"/>
      <c r="BF4565" s="63"/>
      <c r="BG4565" s="63"/>
      <c r="BH4565" s="63"/>
      <c r="BI4565" s="63"/>
      <c r="BJ4565" s="63"/>
      <c r="BK4565" s="63"/>
      <c r="BL4565" s="63"/>
      <c r="BM4565" s="63"/>
      <c r="BN4565" s="63"/>
      <c r="BO4565" s="63"/>
      <c r="BP4565" s="63"/>
      <c r="BQ4565" s="63"/>
      <c r="BR4565" s="63"/>
      <c r="BS4565" s="63"/>
      <c r="BT4565" s="63"/>
      <c r="BU4565" s="63"/>
      <c r="BV4565" s="63"/>
      <c r="BW4565" s="63"/>
      <c r="BX4565" s="63"/>
      <c r="BY4565" s="63"/>
      <c r="BZ4565" s="63"/>
      <c r="CA4565" s="63"/>
      <c r="CB4565" s="63"/>
      <c r="CC4565" s="63"/>
      <c r="CD4565" s="63"/>
      <c r="CE4565" s="63"/>
      <c r="CF4565" s="63"/>
      <c r="CG4565" s="63"/>
      <c r="CH4565" s="63"/>
      <c r="CI4565" s="63"/>
      <c r="CJ4565" s="63"/>
      <c r="CK4565" s="63"/>
      <c r="CL4565" s="63"/>
      <c r="CM4565" s="63"/>
      <c r="CN4565" s="63"/>
      <c r="CO4565" s="63"/>
      <c r="CP4565" s="63"/>
      <c r="CR4565" s="227"/>
      <c r="CS4565" s="74"/>
    </row>
    <row r="4566" spans="1:97" s="72" customFormat="1" ht="75.75" customHeight="1">
      <c r="A4566" s="63"/>
      <c r="B4566" s="63"/>
      <c r="C4566" s="63"/>
      <c r="D4566" s="63"/>
      <c r="E4566" s="63"/>
      <c r="F4566" s="63"/>
      <c r="G4566" s="63"/>
      <c r="H4566" s="63"/>
      <c r="I4566" s="63"/>
      <c r="J4566" s="63"/>
      <c r="K4566" s="63"/>
      <c r="L4566" s="63"/>
      <c r="M4566" s="63"/>
      <c r="N4566" s="63"/>
      <c r="O4566" s="63"/>
      <c r="P4566" s="63"/>
      <c r="Q4566" s="63"/>
      <c r="R4566" s="63"/>
      <c r="S4566" s="63"/>
      <c r="T4566" s="63"/>
      <c r="U4566" s="63"/>
      <c r="V4566" s="63"/>
      <c r="W4566" s="63"/>
      <c r="X4566" s="63"/>
      <c r="Y4566" s="63"/>
      <c r="Z4566" s="63"/>
      <c r="AA4566" s="63"/>
      <c r="AB4566" s="63"/>
      <c r="AC4566" s="63"/>
      <c r="AD4566" s="63"/>
      <c r="AE4566" s="63"/>
      <c r="AF4566" s="63"/>
      <c r="AG4566" s="63"/>
      <c r="AH4566" s="63"/>
      <c r="AI4566" s="63"/>
      <c r="AJ4566" s="63"/>
      <c r="AK4566" s="63"/>
      <c r="AL4566" s="63"/>
      <c r="AM4566" s="63"/>
      <c r="AN4566" s="63"/>
      <c r="AO4566" s="63"/>
      <c r="AP4566" s="63"/>
      <c r="AQ4566" s="63"/>
      <c r="AR4566" s="63"/>
      <c r="AS4566" s="63"/>
      <c r="AT4566" s="63"/>
      <c r="AU4566" s="63"/>
      <c r="AV4566" s="63"/>
      <c r="AW4566" s="63"/>
      <c r="AX4566" s="63"/>
      <c r="AY4566" s="63"/>
      <c r="AZ4566" s="63"/>
      <c r="BA4566" s="63"/>
      <c r="BB4566" s="63"/>
      <c r="BC4566" s="63"/>
      <c r="BD4566" s="63"/>
      <c r="BE4566" s="63"/>
      <c r="BF4566" s="63"/>
      <c r="BG4566" s="63"/>
      <c r="BH4566" s="63"/>
      <c r="BI4566" s="63"/>
      <c r="BJ4566" s="63"/>
      <c r="BK4566" s="63"/>
      <c r="BL4566" s="63"/>
      <c r="BM4566" s="63"/>
      <c r="BN4566" s="63"/>
      <c r="BO4566" s="63"/>
      <c r="BP4566" s="63"/>
      <c r="BQ4566" s="63"/>
      <c r="BR4566" s="63"/>
      <c r="BS4566" s="63"/>
      <c r="BT4566" s="63"/>
      <c r="BU4566" s="63"/>
      <c r="BV4566" s="63"/>
      <c r="BW4566" s="63"/>
      <c r="BX4566" s="63"/>
      <c r="BY4566" s="63"/>
      <c r="BZ4566" s="63"/>
      <c r="CA4566" s="63"/>
      <c r="CB4566" s="63"/>
      <c r="CC4566" s="63"/>
      <c r="CD4566" s="63"/>
      <c r="CE4566" s="63"/>
      <c r="CF4566" s="63"/>
      <c r="CG4566" s="63"/>
      <c r="CH4566" s="63"/>
      <c r="CI4566" s="63"/>
      <c r="CJ4566" s="63"/>
      <c r="CK4566" s="63"/>
      <c r="CL4566" s="63"/>
      <c r="CM4566" s="63"/>
      <c r="CN4566" s="63"/>
      <c r="CO4566" s="63"/>
      <c r="CP4566" s="63"/>
      <c r="CR4566" s="227"/>
      <c r="CS4566" s="74"/>
    </row>
    <row r="4567" spans="1:97" s="72" customFormat="1" ht="75.75" customHeight="1">
      <c r="A4567" s="63"/>
      <c r="B4567" s="63"/>
      <c r="C4567" s="63"/>
      <c r="D4567" s="63"/>
      <c r="E4567" s="63"/>
      <c r="F4567" s="63"/>
      <c r="G4567" s="63"/>
      <c r="H4567" s="63"/>
      <c r="I4567" s="63"/>
      <c r="J4567" s="63"/>
      <c r="K4567" s="63"/>
      <c r="L4567" s="63"/>
      <c r="M4567" s="63"/>
      <c r="N4567" s="63"/>
      <c r="O4567" s="63"/>
      <c r="P4567" s="63"/>
      <c r="Q4567" s="63"/>
      <c r="R4567" s="63"/>
      <c r="S4567" s="63"/>
      <c r="T4567" s="63"/>
      <c r="U4567" s="63"/>
      <c r="V4567" s="63"/>
      <c r="W4567" s="63"/>
      <c r="X4567" s="63"/>
      <c r="Y4567" s="63"/>
      <c r="Z4567" s="63"/>
      <c r="AA4567" s="63"/>
      <c r="AB4567" s="63"/>
      <c r="AC4567" s="63"/>
      <c r="AD4567" s="63"/>
      <c r="AE4567" s="63"/>
      <c r="AF4567" s="63"/>
      <c r="AG4567" s="63"/>
      <c r="AH4567" s="63"/>
      <c r="AI4567" s="63"/>
      <c r="AJ4567" s="63"/>
      <c r="AK4567" s="63"/>
      <c r="AL4567" s="63"/>
      <c r="AM4567" s="63"/>
      <c r="AN4567" s="63"/>
      <c r="AO4567" s="63"/>
      <c r="AP4567" s="63"/>
      <c r="AQ4567" s="63"/>
      <c r="AR4567" s="63"/>
      <c r="AS4567" s="63"/>
      <c r="AT4567" s="63"/>
      <c r="AU4567" s="63"/>
      <c r="AV4567" s="63"/>
      <c r="AW4567" s="63"/>
      <c r="AX4567" s="63"/>
      <c r="AY4567" s="63"/>
      <c r="AZ4567" s="63"/>
      <c r="BA4567" s="63"/>
      <c r="BB4567" s="63"/>
      <c r="BC4567" s="63"/>
      <c r="BD4567" s="63"/>
      <c r="BE4567" s="63"/>
      <c r="BF4567" s="63"/>
      <c r="BG4567" s="63"/>
      <c r="BH4567" s="63"/>
      <c r="BI4567" s="63"/>
      <c r="BJ4567" s="63"/>
      <c r="BK4567" s="63"/>
      <c r="BL4567" s="63"/>
      <c r="BM4567" s="63"/>
      <c r="BN4567" s="63"/>
      <c r="BO4567" s="63"/>
      <c r="BP4567" s="63"/>
      <c r="BQ4567" s="63"/>
      <c r="BR4567" s="63"/>
      <c r="BS4567" s="63"/>
      <c r="BT4567" s="63"/>
      <c r="BU4567" s="63"/>
      <c r="BV4567" s="63"/>
      <c r="BW4567" s="63"/>
      <c r="BX4567" s="63"/>
      <c r="BY4567" s="63"/>
      <c r="BZ4567" s="63"/>
      <c r="CA4567" s="63"/>
      <c r="CB4567" s="63"/>
      <c r="CC4567" s="63"/>
      <c r="CD4567" s="63"/>
      <c r="CE4567" s="63"/>
      <c r="CF4567" s="63"/>
      <c r="CG4567" s="63"/>
      <c r="CH4567" s="63"/>
      <c r="CI4567" s="63"/>
      <c r="CJ4567" s="63"/>
      <c r="CK4567" s="63"/>
      <c r="CL4567" s="63"/>
      <c r="CM4567" s="63"/>
      <c r="CN4567" s="63"/>
      <c r="CO4567" s="63"/>
      <c r="CP4567" s="63"/>
      <c r="CR4567" s="227"/>
      <c r="CS4567" s="74"/>
    </row>
    <row r="4568" spans="1:97" s="72" customFormat="1" ht="75.75" customHeight="1">
      <c r="A4568" s="63"/>
      <c r="B4568" s="63"/>
      <c r="C4568" s="63"/>
      <c r="D4568" s="63"/>
      <c r="E4568" s="63"/>
      <c r="F4568" s="63"/>
      <c r="G4568" s="63"/>
      <c r="H4568" s="63"/>
      <c r="I4568" s="63"/>
      <c r="J4568" s="63"/>
      <c r="K4568" s="63"/>
      <c r="L4568" s="63"/>
      <c r="M4568" s="63"/>
      <c r="N4568" s="63"/>
      <c r="O4568" s="63"/>
      <c r="P4568" s="63"/>
      <c r="Q4568" s="63"/>
      <c r="R4568" s="63"/>
      <c r="S4568" s="63"/>
      <c r="T4568" s="63"/>
      <c r="U4568" s="63"/>
      <c r="V4568" s="63"/>
      <c r="W4568" s="63"/>
      <c r="X4568" s="63"/>
      <c r="Y4568" s="63"/>
      <c r="Z4568" s="63"/>
      <c r="AA4568" s="63"/>
      <c r="AB4568" s="63"/>
      <c r="AC4568" s="63"/>
      <c r="AD4568" s="63"/>
      <c r="AE4568" s="63"/>
      <c r="AF4568" s="63"/>
      <c r="AG4568" s="63"/>
      <c r="AH4568" s="63"/>
      <c r="AI4568" s="63"/>
      <c r="AJ4568" s="63"/>
      <c r="AK4568" s="63"/>
      <c r="AL4568" s="63"/>
      <c r="AM4568" s="63"/>
      <c r="AN4568" s="63"/>
      <c r="AO4568" s="63"/>
      <c r="AP4568" s="63"/>
      <c r="AQ4568" s="63"/>
      <c r="AR4568" s="63"/>
      <c r="AS4568" s="63"/>
      <c r="AT4568" s="63"/>
      <c r="AU4568" s="63"/>
      <c r="AV4568" s="63"/>
      <c r="AW4568" s="63"/>
      <c r="AX4568" s="63"/>
      <c r="AY4568" s="63"/>
      <c r="AZ4568" s="63"/>
      <c r="BA4568" s="63"/>
      <c r="BB4568" s="63"/>
      <c r="BC4568" s="63"/>
      <c r="BD4568" s="63"/>
      <c r="BE4568" s="63"/>
      <c r="BF4568" s="63"/>
      <c r="BG4568" s="63"/>
      <c r="BH4568" s="63"/>
      <c r="BI4568" s="63"/>
      <c r="BJ4568" s="63"/>
      <c r="BK4568" s="63"/>
      <c r="BL4568" s="63"/>
      <c r="BM4568" s="63"/>
      <c r="BN4568" s="63"/>
      <c r="BO4568" s="63"/>
      <c r="BP4568" s="63"/>
      <c r="BQ4568" s="63"/>
      <c r="BR4568" s="63"/>
      <c r="BS4568" s="63"/>
      <c r="BT4568" s="63"/>
      <c r="BU4568" s="63"/>
      <c r="BV4568" s="63"/>
      <c r="BW4568" s="63"/>
      <c r="BX4568" s="63"/>
      <c r="BY4568" s="63"/>
      <c r="BZ4568" s="63"/>
      <c r="CA4568" s="63"/>
      <c r="CB4568" s="63"/>
      <c r="CC4568" s="63"/>
      <c r="CD4568" s="63"/>
      <c r="CE4568" s="63"/>
      <c r="CF4568" s="63"/>
      <c r="CG4568" s="63"/>
      <c r="CH4568" s="63"/>
      <c r="CI4568" s="63"/>
      <c r="CJ4568" s="63"/>
      <c r="CK4568" s="63"/>
      <c r="CL4568" s="63"/>
      <c r="CM4568" s="63"/>
      <c r="CN4568" s="63"/>
      <c r="CO4568" s="63"/>
      <c r="CP4568" s="63"/>
      <c r="CR4568" s="227"/>
      <c r="CS4568" s="74"/>
    </row>
    <row r="4569" spans="1:97" s="72" customFormat="1" ht="75.75" customHeight="1">
      <c r="A4569" s="63"/>
      <c r="B4569" s="63"/>
      <c r="C4569" s="63"/>
      <c r="D4569" s="63"/>
      <c r="E4569" s="63"/>
      <c r="F4569" s="63"/>
      <c r="G4569" s="63"/>
      <c r="H4569" s="63"/>
      <c r="I4569" s="63"/>
      <c r="J4569" s="63"/>
      <c r="K4569" s="63"/>
      <c r="L4569" s="63"/>
      <c r="M4569" s="63"/>
      <c r="N4569" s="63"/>
      <c r="O4569" s="63"/>
      <c r="P4569" s="63"/>
      <c r="Q4569" s="63"/>
      <c r="R4569" s="63"/>
      <c r="S4569" s="63"/>
      <c r="T4569" s="63"/>
      <c r="U4569" s="63"/>
      <c r="V4569" s="63"/>
      <c r="W4569" s="63"/>
      <c r="X4569" s="63"/>
      <c r="Y4569" s="63"/>
      <c r="Z4569" s="63"/>
      <c r="AA4569" s="63"/>
      <c r="AB4569" s="63"/>
      <c r="AC4569" s="63"/>
      <c r="AD4569" s="63"/>
      <c r="AE4569" s="63"/>
      <c r="AF4569" s="63"/>
      <c r="AG4569" s="63"/>
      <c r="AH4569" s="63"/>
      <c r="AI4569" s="63"/>
      <c r="AJ4569" s="63"/>
      <c r="AK4569" s="63"/>
      <c r="AL4569" s="63"/>
      <c r="AM4569" s="63"/>
      <c r="AN4569" s="63"/>
      <c r="AO4569" s="63"/>
      <c r="AP4569" s="63"/>
      <c r="AQ4569" s="63"/>
      <c r="AR4569" s="63"/>
      <c r="AS4569" s="63"/>
      <c r="AT4569" s="63"/>
      <c r="AU4569" s="63"/>
      <c r="AV4569" s="63"/>
      <c r="AW4569" s="63"/>
      <c r="AX4569" s="63"/>
      <c r="AY4569" s="63"/>
      <c r="AZ4569" s="63"/>
      <c r="BA4569" s="63"/>
      <c r="BB4569" s="63"/>
      <c r="BC4569" s="63"/>
      <c r="BD4569" s="63"/>
      <c r="BE4569" s="63"/>
      <c r="BF4569" s="63"/>
      <c r="BG4569" s="63"/>
      <c r="BH4569" s="63"/>
      <c r="BI4569" s="63"/>
      <c r="BJ4569" s="63"/>
      <c r="BK4569" s="63"/>
      <c r="BL4569" s="63"/>
      <c r="BM4569" s="63"/>
      <c r="BN4569" s="63"/>
      <c r="BO4569" s="63"/>
      <c r="BP4569" s="63"/>
      <c r="BQ4569" s="63"/>
      <c r="BR4569" s="63"/>
      <c r="BS4569" s="63"/>
      <c r="BT4569" s="63"/>
      <c r="BU4569" s="63"/>
      <c r="BV4569" s="63"/>
      <c r="BW4569" s="63"/>
      <c r="BX4569" s="63"/>
      <c r="BY4569" s="63"/>
      <c r="BZ4569" s="63"/>
      <c r="CA4569" s="63"/>
      <c r="CB4569" s="63"/>
      <c r="CC4569" s="63"/>
      <c r="CD4569" s="63"/>
      <c r="CE4569" s="63"/>
      <c r="CF4569" s="63"/>
      <c r="CG4569" s="63"/>
      <c r="CH4569" s="63"/>
      <c r="CI4569" s="63"/>
      <c r="CJ4569" s="63"/>
      <c r="CK4569" s="63"/>
      <c r="CL4569" s="63"/>
      <c r="CM4569" s="63"/>
      <c r="CN4569" s="63"/>
      <c r="CO4569" s="63"/>
      <c r="CP4569" s="63"/>
      <c r="CR4569" s="227"/>
      <c r="CS4569" s="74"/>
    </row>
    <row r="4570" spans="1:97" s="72" customFormat="1" ht="75.75" customHeight="1">
      <c r="A4570" s="63"/>
      <c r="B4570" s="63"/>
      <c r="C4570" s="63"/>
      <c r="D4570" s="63"/>
      <c r="E4570" s="63"/>
      <c r="F4570" s="63"/>
      <c r="G4570" s="63"/>
      <c r="H4570" s="63"/>
      <c r="I4570" s="63"/>
      <c r="J4570" s="63"/>
      <c r="K4570" s="63"/>
      <c r="L4570" s="63"/>
      <c r="M4570" s="63"/>
      <c r="N4570" s="63"/>
      <c r="O4570" s="63"/>
      <c r="P4570" s="63"/>
      <c r="Q4570" s="63"/>
      <c r="R4570" s="63"/>
      <c r="S4570" s="63"/>
      <c r="T4570" s="63"/>
      <c r="U4570" s="63"/>
      <c r="V4570" s="63"/>
      <c r="W4570" s="63"/>
      <c r="X4570" s="63"/>
      <c r="Y4570" s="63"/>
      <c r="Z4570" s="63"/>
      <c r="AA4570" s="63"/>
      <c r="AB4570" s="63"/>
      <c r="AC4570" s="63"/>
      <c r="AD4570" s="63"/>
      <c r="AE4570" s="63"/>
      <c r="AF4570" s="63"/>
      <c r="AG4570" s="63"/>
      <c r="AH4570" s="63"/>
      <c r="AI4570" s="63"/>
      <c r="AJ4570" s="63"/>
      <c r="AK4570" s="63"/>
      <c r="AL4570" s="63"/>
      <c r="AM4570" s="63"/>
      <c r="AN4570" s="63"/>
      <c r="AO4570" s="63"/>
      <c r="AP4570" s="63"/>
      <c r="AQ4570" s="63"/>
      <c r="AR4570" s="63"/>
      <c r="AS4570" s="63"/>
      <c r="AT4570" s="63"/>
      <c r="AU4570" s="63"/>
      <c r="AV4570" s="63"/>
      <c r="AW4570" s="63"/>
      <c r="AX4570" s="63"/>
      <c r="AY4570" s="63"/>
      <c r="AZ4570" s="63"/>
      <c r="BA4570" s="63"/>
      <c r="BB4570" s="63"/>
      <c r="BC4570" s="63"/>
      <c r="BD4570" s="63"/>
      <c r="BE4570" s="63"/>
      <c r="BF4570" s="63"/>
      <c r="BG4570" s="63"/>
      <c r="BH4570" s="63"/>
      <c r="BI4570" s="63"/>
      <c r="BJ4570" s="63"/>
      <c r="BK4570" s="63"/>
      <c r="BL4570" s="63"/>
      <c r="BM4570" s="63"/>
      <c r="BN4570" s="63"/>
      <c r="BO4570" s="63"/>
      <c r="BP4570" s="63"/>
      <c r="BQ4570" s="63"/>
      <c r="BR4570" s="63"/>
      <c r="BS4570" s="63"/>
      <c r="BT4570" s="63"/>
      <c r="BU4570" s="63"/>
      <c r="BV4570" s="63"/>
      <c r="BW4570" s="63"/>
      <c r="BX4570" s="63"/>
      <c r="BY4570" s="63"/>
      <c r="BZ4570" s="63"/>
      <c r="CA4570" s="63"/>
      <c r="CB4570" s="63"/>
      <c r="CC4570" s="63"/>
      <c r="CD4570" s="63"/>
      <c r="CE4570" s="63"/>
      <c r="CF4570" s="63"/>
      <c r="CG4570" s="63"/>
      <c r="CH4570" s="63"/>
      <c r="CI4570" s="63"/>
      <c r="CJ4570" s="63"/>
      <c r="CK4570" s="63"/>
      <c r="CL4570" s="63"/>
      <c r="CM4570" s="63"/>
      <c r="CN4570" s="63"/>
      <c r="CO4570" s="63"/>
      <c r="CP4570" s="63"/>
      <c r="CR4570" s="227"/>
      <c r="CS4570" s="74"/>
    </row>
    <row r="4571" spans="1:97" s="72" customFormat="1" ht="75.75" customHeight="1">
      <c r="A4571" s="63"/>
      <c r="B4571" s="63"/>
      <c r="C4571" s="63"/>
      <c r="D4571" s="63"/>
      <c r="E4571" s="63"/>
      <c r="F4571" s="63"/>
      <c r="G4571" s="63"/>
      <c r="H4571" s="63"/>
      <c r="I4571" s="63"/>
      <c r="J4571" s="63"/>
      <c r="K4571" s="63"/>
      <c r="L4571" s="63"/>
      <c r="M4571" s="63"/>
      <c r="N4571" s="63"/>
      <c r="O4571" s="63"/>
      <c r="P4571" s="63"/>
      <c r="Q4571" s="63"/>
      <c r="R4571" s="63"/>
      <c r="S4571" s="63"/>
      <c r="T4571" s="63"/>
      <c r="U4571" s="63"/>
      <c r="V4571" s="63"/>
      <c r="W4571" s="63"/>
      <c r="X4571" s="63"/>
      <c r="Y4571" s="63"/>
      <c r="Z4571" s="63"/>
      <c r="AA4571" s="63"/>
      <c r="AB4571" s="63"/>
      <c r="AC4571" s="63"/>
      <c r="AD4571" s="63"/>
      <c r="AE4571" s="63"/>
      <c r="AF4571" s="63"/>
      <c r="AG4571" s="63"/>
      <c r="AH4571" s="63"/>
      <c r="AI4571" s="63"/>
      <c r="AJ4571" s="63"/>
      <c r="AK4571" s="63"/>
      <c r="AL4571" s="63"/>
      <c r="AM4571" s="63"/>
      <c r="AN4571" s="63"/>
      <c r="AO4571" s="63"/>
      <c r="AP4571" s="63"/>
      <c r="AQ4571" s="63"/>
      <c r="AR4571" s="63"/>
      <c r="AS4571" s="63"/>
      <c r="AT4571" s="63"/>
      <c r="AU4571" s="63"/>
      <c r="AV4571" s="63"/>
      <c r="AW4571" s="63"/>
      <c r="AX4571" s="63"/>
      <c r="AY4571" s="63"/>
      <c r="AZ4571" s="63"/>
      <c r="BA4571" s="63"/>
      <c r="BB4571" s="63"/>
      <c r="BC4571" s="63"/>
      <c r="BD4571" s="63"/>
      <c r="BE4571" s="63"/>
      <c r="BF4571" s="63"/>
      <c r="BG4571" s="63"/>
      <c r="BH4571" s="63"/>
      <c r="BI4571" s="63"/>
      <c r="BJ4571" s="63"/>
      <c r="BK4571" s="63"/>
      <c r="BL4571" s="63"/>
      <c r="BM4571" s="63"/>
      <c r="BN4571" s="63"/>
      <c r="BO4571" s="63"/>
      <c r="BP4571" s="63"/>
      <c r="BQ4571" s="63"/>
      <c r="BR4571" s="63"/>
      <c r="BS4571" s="63"/>
      <c r="BT4571" s="63"/>
      <c r="BU4571" s="63"/>
      <c r="BV4571" s="63"/>
      <c r="BW4571" s="63"/>
      <c r="BX4571" s="63"/>
      <c r="BY4571" s="63"/>
      <c r="BZ4571" s="63"/>
      <c r="CA4571" s="63"/>
      <c r="CB4571" s="63"/>
      <c r="CC4571" s="63"/>
      <c r="CD4571" s="63"/>
      <c r="CE4571" s="63"/>
      <c r="CF4571" s="63"/>
      <c r="CG4571" s="63"/>
      <c r="CH4571" s="63"/>
      <c r="CI4571" s="63"/>
      <c r="CJ4571" s="63"/>
      <c r="CK4571" s="63"/>
      <c r="CL4571" s="63"/>
      <c r="CM4571" s="63"/>
      <c r="CN4571" s="63"/>
      <c r="CO4571" s="63"/>
      <c r="CP4571" s="63"/>
      <c r="CR4571" s="227"/>
      <c r="CS4571" s="74"/>
    </row>
    <row r="4572" spans="1:97" s="72" customFormat="1" ht="75.75" customHeight="1">
      <c r="A4572" s="63"/>
      <c r="B4572" s="63"/>
      <c r="C4572" s="63"/>
      <c r="D4572" s="63"/>
      <c r="E4572" s="63"/>
      <c r="F4572" s="63"/>
      <c r="G4572" s="63"/>
      <c r="H4572" s="63"/>
      <c r="I4572" s="63"/>
      <c r="J4572" s="63"/>
      <c r="K4572" s="63"/>
      <c r="L4572" s="63"/>
      <c r="M4572" s="63"/>
      <c r="N4572" s="63"/>
      <c r="O4572" s="63"/>
      <c r="P4572" s="63"/>
      <c r="Q4572" s="63"/>
      <c r="R4572" s="63"/>
      <c r="S4572" s="63"/>
      <c r="T4572" s="63"/>
      <c r="U4572" s="63"/>
      <c r="V4572" s="63"/>
      <c r="W4572" s="63"/>
      <c r="X4572" s="63"/>
      <c r="Y4572" s="63"/>
      <c r="Z4572" s="63"/>
      <c r="AA4572" s="63"/>
      <c r="AB4572" s="63"/>
      <c r="AC4572" s="63"/>
      <c r="AD4572" s="63"/>
      <c r="AE4572" s="63"/>
      <c r="AF4572" s="63"/>
      <c r="AG4572" s="63"/>
      <c r="AH4572" s="63"/>
      <c r="AI4572" s="63"/>
      <c r="AJ4572" s="63"/>
      <c r="AK4572" s="63"/>
      <c r="AL4572" s="63"/>
      <c r="AM4572" s="63"/>
      <c r="AN4572" s="63"/>
      <c r="AO4572" s="63"/>
      <c r="AP4572" s="63"/>
      <c r="AQ4572" s="63"/>
      <c r="AR4572" s="63"/>
      <c r="AS4572" s="63"/>
      <c r="AT4572" s="63"/>
      <c r="AU4572" s="63"/>
      <c r="AV4572" s="63"/>
      <c r="AW4572" s="63"/>
      <c r="AX4572" s="63"/>
      <c r="AY4572" s="63"/>
      <c r="AZ4572" s="63"/>
      <c r="BA4572" s="63"/>
      <c r="BB4572" s="63"/>
      <c r="BC4572" s="63"/>
      <c r="BD4572" s="63"/>
      <c r="BE4572" s="63"/>
      <c r="BF4572" s="63"/>
      <c r="BG4572" s="63"/>
      <c r="BH4572" s="63"/>
      <c r="BI4572" s="63"/>
      <c r="BJ4572" s="63"/>
      <c r="BK4572" s="63"/>
      <c r="BL4572" s="63"/>
      <c r="BM4572" s="63"/>
      <c r="BN4572" s="63"/>
      <c r="BO4572" s="63"/>
      <c r="BP4572" s="63"/>
      <c r="BQ4572" s="63"/>
      <c r="BR4572" s="63"/>
      <c r="BS4572" s="63"/>
      <c r="BT4572" s="63"/>
      <c r="BU4572" s="63"/>
      <c r="BV4572" s="63"/>
      <c r="BW4572" s="63"/>
      <c r="BX4572" s="63"/>
      <c r="BY4572" s="63"/>
      <c r="BZ4572" s="63"/>
      <c r="CA4572" s="63"/>
      <c r="CB4572" s="63"/>
      <c r="CC4572" s="63"/>
      <c r="CD4572" s="63"/>
      <c r="CE4572" s="63"/>
      <c r="CF4572" s="63"/>
      <c r="CG4572" s="63"/>
      <c r="CH4572" s="63"/>
      <c r="CI4572" s="63"/>
      <c r="CJ4572" s="63"/>
      <c r="CK4572" s="63"/>
      <c r="CL4572" s="63"/>
      <c r="CM4572" s="63"/>
      <c r="CN4572" s="63"/>
      <c r="CO4572" s="63"/>
      <c r="CP4572" s="63"/>
      <c r="CR4572" s="227"/>
      <c r="CS4572" s="74"/>
    </row>
    <row r="4573" spans="1:97" s="72" customFormat="1" ht="75.75" customHeight="1">
      <c r="A4573" s="63"/>
      <c r="B4573" s="63"/>
      <c r="C4573" s="63"/>
      <c r="D4573" s="63"/>
      <c r="E4573" s="63"/>
      <c r="F4573" s="63"/>
      <c r="G4573" s="63"/>
      <c r="H4573" s="63"/>
      <c r="I4573" s="63"/>
      <c r="J4573" s="63"/>
      <c r="K4573" s="63"/>
      <c r="L4573" s="63"/>
      <c r="M4573" s="63"/>
      <c r="N4573" s="63"/>
      <c r="O4573" s="63"/>
      <c r="P4573" s="63"/>
      <c r="Q4573" s="63"/>
      <c r="R4573" s="63"/>
      <c r="S4573" s="63"/>
      <c r="T4573" s="63"/>
      <c r="U4573" s="63"/>
      <c r="V4573" s="63"/>
      <c r="W4573" s="63"/>
      <c r="X4573" s="63"/>
      <c r="Y4573" s="63"/>
      <c r="Z4573" s="63"/>
      <c r="AA4573" s="63"/>
      <c r="AB4573" s="63"/>
      <c r="AC4573" s="63"/>
      <c r="AD4573" s="63"/>
      <c r="AE4573" s="63"/>
      <c r="AF4573" s="63"/>
      <c r="AG4573" s="63"/>
      <c r="AH4573" s="63"/>
      <c r="AI4573" s="63"/>
      <c r="AJ4573" s="63"/>
      <c r="AK4573" s="63"/>
      <c r="AL4573" s="63"/>
      <c r="AM4573" s="63"/>
      <c r="AN4573" s="63"/>
      <c r="AO4573" s="63"/>
      <c r="AP4573" s="63"/>
      <c r="AQ4573" s="63"/>
      <c r="AR4573" s="63"/>
      <c r="AS4573" s="63"/>
      <c r="AT4573" s="63"/>
      <c r="AU4573" s="63"/>
      <c r="AV4573" s="63"/>
      <c r="AW4573" s="63"/>
      <c r="AX4573" s="63"/>
      <c r="AY4573" s="63"/>
      <c r="AZ4573" s="63"/>
      <c r="BA4573" s="63"/>
      <c r="BB4573" s="63"/>
      <c r="BC4573" s="63"/>
      <c r="BD4573" s="63"/>
      <c r="BE4573" s="63"/>
      <c r="BF4573" s="63"/>
      <c r="BG4573" s="63"/>
      <c r="BH4573" s="63"/>
      <c r="BI4573" s="63"/>
      <c r="BJ4573" s="63"/>
      <c r="BK4573" s="63"/>
      <c r="BL4573" s="63"/>
      <c r="BM4573" s="63"/>
      <c r="BN4573" s="63"/>
      <c r="BO4573" s="63"/>
      <c r="BP4573" s="63"/>
      <c r="BQ4573" s="63"/>
      <c r="BR4573" s="63"/>
      <c r="BS4573" s="63"/>
      <c r="BT4573" s="63"/>
      <c r="BU4573" s="63"/>
      <c r="BV4573" s="63"/>
      <c r="BW4573" s="63"/>
      <c r="BX4573" s="63"/>
      <c r="BY4573" s="63"/>
      <c r="BZ4573" s="63"/>
      <c r="CA4573" s="63"/>
      <c r="CB4573" s="63"/>
      <c r="CC4573" s="63"/>
      <c r="CD4573" s="63"/>
      <c r="CE4573" s="63"/>
      <c r="CF4573" s="63"/>
      <c r="CG4573" s="63"/>
      <c r="CH4573" s="63"/>
      <c r="CI4573" s="63"/>
      <c r="CJ4573" s="63"/>
      <c r="CK4573" s="63"/>
      <c r="CL4573" s="63"/>
      <c r="CM4573" s="63"/>
      <c r="CN4573" s="63"/>
      <c r="CO4573" s="63"/>
      <c r="CP4573" s="63"/>
      <c r="CR4573" s="227"/>
      <c r="CS4573" s="74"/>
    </row>
    <row r="4574" spans="1:97" s="72" customFormat="1" ht="75.75" customHeight="1">
      <c r="A4574" s="63"/>
      <c r="B4574" s="63"/>
      <c r="C4574" s="63"/>
      <c r="D4574" s="63"/>
      <c r="E4574" s="63"/>
      <c r="F4574" s="63"/>
      <c r="G4574" s="63"/>
      <c r="H4574" s="63"/>
      <c r="I4574" s="63"/>
      <c r="J4574" s="63"/>
      <c r="K4574" s="63"/>
      <c r="L4574" s="63"/>
      <c r="M4574" s="63"/>
      <c r="N4574" s="63"/>
      <c r="O4574" s="63"/>
      <c r="P4574" s="63"/>
      <c r="Q4574" s="63"/>
      <c r="R4574" s="63"/>
      <c r="S4574" s="63"/>
      <c r="T4574" s="63"/>
      <c r="U4574" s="63"/>
      <c r="V4574" s="63"/>
      <c r="W4574" s="63"/>
      <c r="X4574" s="63"/>
      <c r="Y4574" s="63"/>
      <c r="Z4574" s="63"/>
      <c r="AA4574" s="63"/>
      <c r="AB4574" s="63"/>
      <c r="AC4574" s="63"/>
      <c r="AD4574" s="63"/>
      <c r="AE4574" s="63"/>
      <c r="AF4574" s="63"/>
      <c r="AG4574" s="63"/>
      <c r="AH4574" s="63"/>
      <c r="AI4574" s="63"/>
      <c r="AJ4574" s="63"/>
      <c r="AK4574" s="63"/>
      <c r="AL4574" s="63"/>
      <c r="AM4574" s="63"/>
      <c r="AN4574" s="63"/>
      <c r="AO4574" s="63"/>
      <c r="AP4574" s="63"/>
      <c r="AQ4574" s="63"/>
      <c r="AR4574" s="63"/>
      <c r="AS4574" s="63"/>
      <c r="AT4574" s="63"/>
      <c r="AU4574" s="63"/>
      <c r="AV4574" s="63"/>
      <c r="AW4574" s="63"/>
      <c r="AX4574" s="63"/>
      <c r="AY4574" s="63"/>
      <c r="AZ4574" s="63"/>
      <c r="BA4574" s="63"/>
      <c r="BB4574" s="63"/>
      <c r="BC4574" s="63"/>
      <c r="BD4574" s="63"/>
      <c r="BE4574" s="63"/>
      <c r="BF4574" s="63"/>
      <c r="BG4574" s="63"/>
      <c r="BH4574" s="63"/>
      <c r="BI4574" s="63"/>
      <c r="BJ4574" s="63"/>
      <c r="BK4574" s="63"/>
      <c r="BL4574" s="63"/>
      <c r="BM4574" s="63"/>
      <c r="BN4574" s="63"/>
      <c r="BO4574" s="63"/>
      <c r="BP4574" s="63"/>
      <c r="BQ4574" s="63"/>
      <c r="BR4574" s="63"/>
      <c r="BS4574" s="63"/>
      <c r="BT4574" s="63"/>
      <c r="BU4574" s="63"/>
      <c r="BV4574" s="63"/>
      <c r="BW4574" s="63"/>
      <c r="BX4574" s="63"/>
      <c r="BY4574" s="63"/>
      <c r="BZ4574" s="63"/>
      <c r="CA4574" s="63"/>
      <c r="CB4574" s="63"/>
      <c r="CC4574" s="63"/>
      <c r="CD4574" s="63"/>
      <c r="CE4574" s="63"/>
      <c r="CF4574" s="63"/>
      <c r="CG4574" s="63"/>
      <c r="CH4574" s="63"/>
      <c r="CI4574" s="63"/>
      <c r="CJ4574" s="63"/>
      <c r="CK4574" s="63"/>
      <c r="CL4574" s="63"/>
      <c r="CM4574" s="63"/>
      <c r="CN4574" s="63"/>
      <c r="CO4574" s="63"/>
      <c r="CP4574" s="63"/>
      <c r="CR4574" s="227"/>
      <c r="CS4574" s="74"/>
    </row>
    <row r="4575" spans="1:97" s="72" customFormat="1" ht="75.75" customHeight="1">
      <c r="A4575" s="63"/>
      <c r="B4575" s="63"/>
      <c r="C4575" s="63"/>
      <c r="D4575" s="63"/>
      <c r="E4575" s="63"/>
      <c r="F4575" s="63"/>
      <c r="G4575" s="63"/>
      <c r="H4575" s="63"/>
      <c r="I4575" s="63"/>
      <c r="J4575" s="63"/>
      <c r="K4575" s="63"/>
      <c r="L4575" s="63"/>
      <c r="M4575" s="63"/>
      <c r="N4575" s="63"/>
      <c r="O4575" s="63"/>
      <c r="P4575" s="63"/>
      <c r="Q4575" s="63"/>
      <c r="R4575" s="63"/>
      <c r="S4575" s="63"/>
      <c r="T4575" s="63"/>
      <c r="U4575" s="63"/>
      <c r="V4575" s="63"/>
      <c r="W4575" s="63"/>
      <c r="X4575" s="63"/>
      <c r="Y4575" s="63"/>
      <c r="Z4575" s="63"/>
      <c r="AA4575" s="63"/>
      <c r="AB4575" s="63"/>
      <c r="AC4575" s="63"/>
      <c r="AD4575" s="63"/>
      <c r="AE4575" s="63"/>
      <c r="AF4575" s="63"/>
      <c r="AG4575" s="63"/>
      <c r="AH4575" s="63"/>
      <c r="AI4575" s="63"/>
      <c r="AJ4575" s="63"/>
      <c r="AK4575" s="63"/>
      <c r="AL4575" s="63"/>
      <c r="AM4575" s="63"/>
      <c r="AN4575" s="63"/>
      <c r="AO4575" s="63"/>
      <c r="AP4575" s="63"/>
      <c r="AQ4575" s="63"/>
      <c r="AR4575" s="63"/>
      <c r="AS4575" s="63"/>
      <c r="AT4575" s="63"/>
      <c r="AU4575" s="63"/>
      <c r="AV4575" s="63"/>
      <c r="AW4575" s="63"/>
      <c r="AX4575" s="63"/>
      <c r="AY4575" s="63"/>
      <c r="AZ4575" s="63"/>
      <c r="BA4575" s="63"/>
      <c r="BB4575" s="63"/>
      <c r="BC4575" s="63"/>
      <c r="BD4575" s="63"/>
      <c r="BE4575" s="63"/>
      <c r="BF4575" s="63"/>
      <c r="BG4575" s="63"/>
      <c r="BH4575" s="63"/>
      <c r="BI4575" s="63"/>
      <c r="BJ4575" s="63"/>
      <c r="BK4575" s="63"/>
      <c r="BL4575" s="63"/>
      <c r="BM4575" s="63"/>
      <c r="BN4575" s="63"/>
      <c r="BO4575" s="63"/>
      <c r="BP4575" s="63"/>
      <c r="BQ4575" s="63"/>
      <c r="BR4575" s="63"/>
      <c r="BS4575" s="63"/>
      <c r="BT4575" s="63"/>
      <c r="BU4575" s="63"/>
      <c r="BV4575" s="63"/>
      <c r="BW4575" s="63"/>
      <c r="BX4575" s="63"/>
      <c r="BY4575" s="63"/>
      <c r="BZ4575" s="63"/>
      <c r="CA4575" s="63"/>
      <c r="CB4575" s="63"/>
      <c r="CC4575" s="63"/>
      <c r="CD4575" s="63"/>
      <c r="CE4575" s="63"/>
      <c r="CF4575" s="63"/>
      <c r="CG4575" s="63"/>
      <c r="CH4575" s="63"/>
      <c r="CI4575" s="63"/>
      <c r="CJ4575" s="63"/>
      <c r="CK4575" s="63"/>
      <c r="CL4575" s="63"/>
      <c r="CM4575" s="63"/>
      <c r="CN4575" s="63"/>
      <c r="CO4575" s="63"/>
      <c r="CP4575" s="63"/>
      <c r="CR4575" s="227"/>
      <c r="CS4575" s="74"/>
    </row>
    <row r="4576" spans="1:97" s="72" customFormat="1" ht="75.75" customHeight="1">
      <c r="A4576" s="63"/>
      <c r="B4576" s="63"/>
      <c r="C4576" s="63"/>
      <c r="D4576" s="63"/>
      <c r="E4576" s="63"/>
      <c r="F4576" s="63"/>
      <c r="G4576" s="63"/>
      <c r="H4576" s="63"/>
      <c r="I4576" s="63"/>
      <c r="J4576" s="63"/>
      <c r="K4576" s="63"/>
      <c r="L4576" s="63"/>
      <c r="M4576" s="63"/>
      <c r="N4576" s="63"/>
      <c r="O4576" s="63"/>
      <c r="P4576" s="63"/>
      <c r="Q4576" s="63"/>
      <c r="R4576" s="63"/>
      <c r="S4576" s="63"/>
      <c r="T4576" s="63"/>
      <c r="U4576" s="63"/>
      <c r="V4576" s="63"/>
      <c r="W4576" s="63"/>
      <c r="X4576" s="63"/>
      <c r="Y4576" s="63"/>
      <c r="Z4576" s="63"/>
      <c r="AA4576" s="63"/>
      <c r="AB4576" s="63"/>
      <c r="AC4576" s="63"/>
      <c r="AD4576" s="63"/>
      <c r="AE4576" s="63"/>
      <c r="AF4576" s="63"/>
      <c r="AG4576" s="63"/>
      <c r="AH4576" s="63"/>
      <c r="AI4576" s="63"/>
      <c r="AJ4576" s="63"/>
      <c r="AK4576" s="63"/>
      <c r="AL4576" s="63"/>
      <c r="AM4576" s="63"/>
      <c r="AN4576" s="63"/>
      <c r="AO4576" s="63"/>
      <c r="AP4576" s="63"/>
      <c r="AQ4576" s="63"/>
      <c r="AR4576" s="63"/>
      <c r="AS4576" s="63"/>
      <c r="AT4576" s="63"/>
      <c r="AU4576" s="63"/>
      <c r="AV4576" s="63"/>
      <c r="AW4576" s="63"/>
      <c r="AX4576" s="63"/>
      <c r="AY4576" s="63"/>
      <c r="AZ4576" s="63"/>
      <c r="BA4576" s="63"/>
      <c r="BB4576" s="63"/>
      <c r="BC4576" s="63"/>
      <c r="BD4576" s="63"/>
      <c r="BE4576" s="63"/>
      <c r="BF4576" s="63"/>
      <c r="BG4576" s="63"/>
      <c r="BH4576" s="63"/>
      <c r="BI4576" s="63"/>
      <c r="BJ4576" s="63"/>
      <c r="BK4576" s="63"/>
      <c r="BL4576" s="63"/>
      <c r="BM4576" s="63"/>
      <c r="BN4576" s="63"/>
      <c r="BO4576" s="63"/>
      <c r="BP4576" s="63"/>
      <c r="BQ4576" s="63"/>
      <c r="BR4576" s="63"/>
      <c r="BS4576" s="63"/>
      <c r="BT4576" s="63"/>
      <c r="BU4576" s="63"/>
      <c r="BV4576" s="63"/>
      <c r="BW4576" s="63"/>
      <c r="BX4576" s="63"/>
      <c r="BY4576" s="63"/>
      <c r="BZ4576" s="63"/>
      <c r="CA4576" s="63"/>
      <c r="CB4576" s="63"/>
      <c r="CC4576" s="63"/>
      <c r="CD4576" s="63"/>
      <c r="CE4576" s="63"/>
      <c r="CF4576" s="63"/>
      <c r="CG4576" s="63"/>
      <c r="CH4576" s="63"/>
      <c r="CI4576" s="63"/>
      <c r="CJ4576" s="63"/>
      <c r="CK4576" s="63"/>
      <c r="CL4576" s="63"/>
      <c r="CM4576" s="63"/>
      <c r="CN4576" s="63"/>
      <c r="CO4576" s="63"/>
      <c r="CP4576" s="63"/>
      <c r="CR4576" s="227"/>
      <c r="CS4576" s="74"/>
    </row>
    <row r="4577" spans="1:97" s="72" customFormat="1" ht="75.75" customHeight="1">
      <c r="A4577" s="63"/>
      <c r="B4577" s="63"/>
      <c r="C4577" s="63"/>
      <c r="D4577" s="63"/>
      <c r="E4577" s="63"/>
      <c r="F4577" s="63"/>
      <c r="G4577" s="63"/>
      <c r="H4577" s="63"/>
      <c r="I4577" s="63"/>
      <c r="J4577" s="63"/>
      <c r="K4577" s="63"/>
      <c r="L4577" s="63"/>
      <c r="M4577" s="63"/>
      <c r="N4577" s="63"/>
      <c r="O4577" s="63"/>
      <c r="P4577" s="63"/>
      <c r="Q4577" s="63"/>
      <c r="R4577" s="63"/>
      <c r="S4577" s="63"/>
      <c r="T4577" s="63"/>
      <c r="U4577" s="63"/>
      <c r="V4577" s="63"/>
      <c r="W4577" s="63"/>
      <c r="X4577" s="63"/>
      <c r="Y4577" s="63"/>
      <c r="Z4577" s="63"/>
      <c r="AA4577" s="63"/>
      <c r="AB4577" s="63"/>
      <c r="AC4577" s="63"/>
      <c r="AD4577" s="63"/>
      <c r="AE4577" s="63"/>
      <c r="AF4577" s="63"/>
      <c r="AG4577" s="63"/>
      <c r="AH4577" s="63"/>
      <c r="AI4577" s="63"/>
      <c r="AJ4577" s="63"/>
      <c r="AK4577" s="63"/>
      <c r="AL4577" s="63"/>
      <c r="AM4577" s="63"/>
      <c r="AN4577" s="63"/>
      <c r="AO4577" s="63"/>
      <c r="AP4577" s="63"/>
      <c r="AQ4577" s="63"/>
      <c r="AR4577" s="63"/>
      <c r="AS4577" s="63"/>
      <c r="AT4577" s="63"/>
      <c r="AU4577" s="63"/>
      <c r="AV4577" s="63"/>
      <c r="AW4577" s="63"/>
      <c r="AX4577" s="63"/>
      <c r="AY4577" s="63"/>
      <c r="AZ4577" s="63"/>
      <c r="BA4577" s="63"/>
      <c r="BB4577" s="63"/>
      <c r="BC4577" s="63"/>
      <c r="BD4577" s="63"/>
      <c r="BE4577" s="63"/>
      <c r="BF4577" s="63"/>
      <c r="BG4577" s="63"/>
      <c r="BH4577" s="63"/>
      <c r="BI4577" s="63"/>
      <c r="BJ4577" s="63"/>
      <c r="BK4577" s="63"/>
      <c r="BL4577" s="63"/>
      <c r="BM4577" s="63"/>
      <c r="BN4577" s="63"/>
      <c r="BO4577" s="63"/>
      <c r="BP4577" s="63"/>
      <c r="BQ4577" s="63"/>
      <c r="BR4577" s="63"/>
      <c r="BS4577" s="63"/>
      <c r="BT4577" s="63"/>
      <c r="BU4577" s="63"/>
      <c r="BV4577" s="63"/>
      <c r="BW4577" s="63"/>
      <c r="BX4577" s="63"/>
      <c r="BY4577" s="63"/>
      <c r="BZ4577" s="63"/>
      <c r="CA4577" s="63"/>
      <c r="CB4577" s="63"/>
      <c r="CC4577" s="63"/>
      <c r="CD4577" s="63"/>
      <c r="CE4577" s="63"/>
      <c r="CF4577" s="63"/>
      <c r="CG4577" s="63"/>
      <c r="CH4577" s="63"/>
      <c r="CI4577" s="63"/>
      <c r="CJ4577" s="63"/>
      <c r="CK4577" s="63"/>
      <c r="CL4577" s="63"/>
      <c r="CM4577" s="63"/>
      <c r="CN4577" s="63"/>
      <c r="CO4577" s="63"/>
      <c r="CP4577" s="63"/>
      <c r="CR4577" s="227"/>
      <c r="CS4577" s="74"/>
    </row>
    <row r="4578" spans="1:97" s="72" customFormat="1" ht="75.75" customHeight="1">
      <c r="A4578" s="63"/>
      <c r="B4578" s="63"/>
      <c r="C4578" s="63"/>
      <c r="D4578" s="63"/>
      <c r="E4578" s="63"/>
      <c r="F4578" s="63"/>
      <c r="G4578" s="63"/>
      <c r="H4578" s="63"/>
      <c r="I4578" s="63"/>
      <c r="J4578" s="63"/>
      <c r="K4578" s="63"/>
      <c r="L4578" s="63"/>
      <c r="M4578" s="63"/>
      <c r="N4578" s="63"/>
      <c r="O4578" s="63"/>
      <c r="P4578" s="63"/>
      <c r="Q4578" s="63"/>
      <c r="R4578" s="63"/>
      <c r="S4578" s="63"/>
      <c r="T4578" s="63"/>
      <c r="U4578" s="63"/>
      <c r="V4578" s="63"/>
      <c r="W4578" s="63"/>
      <c r="X4578" s="63"/>
      <c r="Y4578" s="63"/>
      <c r="Z4578" s="63"/>
      <c r="AA4578" s="63"/>
      <c r="AB4578" s="63"/>
      <c r="AC4578" s="63"/>
      <c r="AD4578" s="63"/>
      <c r="AE4578" s="63"/>
      <c r="AF4578" s="63"/>
      <c r="AG4578" s="63"/>
      <c r="AH4578" s="63"/>
      <c r="AI4578" s="63"/>
      <c r="AJ4578" s="63"/>
      <c r="AK4578" s="63"/>
      <c r="AL4578" s="63"/>
      <c r="AM4578" s="63"/>
      <c r="AN4578" s="63"/>
      <c r="AO4578" s="63"/>
      <c r="AP4578" s="63"/>
      <c r="AQ4578" s="63"/>
      <c r="AR4578" s="63"/>
      <c r="AS4578" s="63"/>
      <c r="AT4578" s="63"/>
      <c r="AU4578" s="63"/>
      <c r="AV4578" s="63"/>
      <c r="AW4578" s="63"/>
      <c r="AX4578" s="63"/>
      <c r="AY4578" s="63"/>
      <c r="AZ4578" s="63"/>
      <c r="BA4578" s="63"/>
      <c r="BB4578" s="63"/>
      <c r="BC4578" s="63"/>
      <c r="BD4578" s="63"/>
      <c r="BE4578" s="63"/>
      <c r="BF4578" s="63"/>
      <c r="BG4578" s="63"/>
      <c r="BH4578" s="63"/>
      <c r="BI4578" s="63"/>
      <c r="BJ4578" s="63"/>
      <c r="BK4578" s="63"/>
      <c r="BL4578" s="63"/>
      <c r="BM4578" s="63"/>
      <c r="BN4578" s="63"/>
      <c r="BO4578" s="63"/>
      <c r="BP4578" s="63"/>
      <c r="BQ4578" s="63"/>
      <c r="BR4578" s="63"/>
      <c r="BS4578" s="63"/>
      <c r="BT4578" s="63"/>
      <c r="BU4578" s="63"/>
      <c r="BV4578" s="63"/>
      <c r="BW4578" s="63"/>
      <c r="BX4578" s="63"/>
      <c r="BY4578" s="63"/>
      <c r="BZ4578" s="63"/>
      <c r="CA4578" s="63"/>
      <c r="CB4578" s="63"/>
      <c r="CC4578" s="63"/>
      <c r="CD4578" s="63"/>
      <c r="CE4578" s="63"/>
      <c r="CF4578" s="63"/>
      <c r="CG4578" s="63"/>
      <c r="CH4578" s="63"/>
      <c r="CI4578" s="63"/>
      <c r="CJ4578" s="63"/>
      <c r="CK4578" s="63"/>
      <c r="CL4578" s="63"/>
      <c r="CM4578" s="63"/>
      <c r="CN4578" s="63"/>
      <c r="CO4578" s="63"/>
      <c r="CP4578" s="63"/>
      <c r="CR4578" s="227"/>
      <c r="CS4578" s="74"/>
    </row>
    <row r="4579" spans="1:97" s="72" customFormat="1" ht="75.75" customHeight="1">
      <c r="A4579" s="63"/>
      <c r="B4579" s="63"/>
      <c r="C4579" s="63"/>
      <c r="D4579" s="63"/>
      <c r="E4579" s="63"/>
      <c r="F4579" s="63"/>
      <c r="G4579" s="63"/>
      <c r="H4579" s="63"/>
      <c r="I4579" s="63"/>
      <c r="J4579" s="63"/>
      <c r="K4579" s="63"/>
      <c r="L4579" s="63"/>
      <c r="M4579" s="63"/>
      <c r="N4579" s="63"/>
      <c r="O4579" s="63"/>
      <c r="P4579" s="63"/>
      <c r="Q4579" s="63"/>
      <c r="R4579" s="63"/>
      <c r="S4579" s="63"/>
      <c r="T4579" s="63"/>
      <c r="U4579" s="63"/>
      <c r="V4579" s="63"/>
      <c r="W4579" s="63"/>
      <c r="X4579" s="63"/>
      <c r="Y4579" s="63"/>
      <c r="Z4579" s="63"/>
      <c r="AA4579" s="63"/>
      <c r="AB4579" s="63"/>
      <c r="AC4579" s="63"/>
      <c r="AD4579" s="63"/>
      <c r="AE4579" s="63"/>
      <c r="AF4579" s="63"/>
      <c r="AG4579" s="63"/>
      <c r="AH4579" s="63"/>
      <c r="AI4579" s="63"/>
      <c r="AJ4579" s="63"/>
      <c r="AK4579" s="63"/>
      <c r="AL4579" s="63"/>
      <c r="AM4579" s="63"/>
      <c r="AN4579" s="63"/>
      <c r="AO4579" s="63"/>
      <c r="AP4579" s="63"/>
      <c r="AQ4579" s="63"/>
      <c r="AR4579" s="63"/>
      <c r="AS4579" s="63"/>
      <c r="AT4579" s="63"/>
      <c r="AU4579" s="63"/>
      <c r="AV4579" s="63"/>
      <c r="AW4579" s="63"/>
      <c r="AX4579" s="63"/>
      <c r="AY4579" s="63"/>
      <c r="AZ4579" s="63"/>
      <c r="BA4579" s="63"/>
      <c r="BB4579" s="63"/>
      <c r="BC4579" s="63"/>
      <c r="BD4579" s="63"/>
      <c r="BE4579" s="63"/>
      <c r="BF4579" s="63"/>
      <c r="BG4579" s="63"/>
      <c r="BH4579" s="63"/>
      <c r="BI4579" s="63"/>
      <c r="BJ4579" s="63"/>
      <c r="BK4579" s="63"/>
      <c r="BL4579" s="63"/>
      <c r="BM4579" s="63"/>
      <c r="BN4579" s="63"/>
      <c r="BO4579" s="63"/>
      <c r="BP4579" s="63"/>
      <c r="BQ4579" s="63"/>
      <c r="BR4579" s="63"/>
      <c r="BS4579" s="63"/>
      <c r="BT4579" s="63"/>
      <c r="BU4579" s="63"/>
      <c r="BV4579" s="63"/>
      <c r="BW4579" s="63"/>
      <c r="BX4579" s="63"/>
      <c r="BY4579" s="63"/>
      <c r="BZ4579" s="63"/>
      <c r="CA4579" s="63"/>
      <c r="CB4579" s="63"/>
      <c r="CC4579" s="63"/>
      <c r="CD4579" s="63"/>
      <c r="CE4579" s="63"/>
      <c r="CF4579" s="63"/>
      <c r="CG4579" s="63"/>
      <c r="CH4579" s="63"/>
      <c r="CI4579" s="63"/>
      <c r="CJ4579" s="63"/>
      <c r="CK4579" s="63"/>
      <c r="CL4579" s="63"/>
      <c r="CM4579" s="63"/>
      <c r="CN4579" s="63"/>
      <c r="CO4579" s="63"/>
      <c r="CP4579" s="63"/>
      <c r="CR4579" s="227"/>
      <c r="CS4579" s="74"/>
    </row>
    <row r="4580" spans="1:97" s="72" customFormat="1" ht="75.75" customHeight="1">
      <c r="A4580" s="63"/>
      <c r="B4580" s="63"/>
      <c r="C4580" s="63"/>
      <c r="D4580" s="63"/>
      <c r="E4580" s="63"/>
      <c r="F4580" s="63"/>
      <c r="G4580" s="63"/>
      <c r="H4580" s="63"/>
      <c r="I4580" s="63"/>
      <c r="J4580" s="63"/>
      <c r="K4580" s="63"/>
      <c r="L4580" s="63"/>
      <c r="M4580" s="63"/>
      <c r="N4580" s="63"/>
      <c r="O4580" s="63"/>
      <c r="P4580" s="63"/>
      <c r="Q4580" s="63"/>
      <c r="R4580" s="63"/>
      <c r="S4580" s="63"/>
      <c r="T4580" s="63"/>
      <c r="U4580" s="63"/>
      <c r="V4580" s="63"/>
      <c r="W4580" s="63"/>
      <c r="X4580" s="63"/>
      <c r="Y4580" s="63"/>
      <c r="Z4580" s="63"/>
      <c r="AA4580" s="63"/>
      <c r="AB4580" s="63"/>
      <c r="AC4580" s="63"/>
      <c r="AD4580" s="63"/>
      <c r="AE4580" s="63"/>
      <c r="AF4580" s="63"/>
      <c r="AG4580" s="63"/>
      <c r="AH4580" s="63"/>
      <c r="AI4580" s="63"/>
      <c r="AJ4580" s="63"/>
      <c r="AK4580" s="63"/>
      <c r="AL4580" s="63"/>
      <c r="AM4580" s="63"/>
      <c r="AN4580" s="63"/>
      <c r="AO4580" s="63"/>
      <c r="AP4580" s="63"/>
      <c r="AQ4580" s="63"/>
      <c r="AR4580" s="63"/>
      <c r="AS4580" s="63"/>
      <c r="AT4580" s="63"/>
      <c r="AU4580" s="63"/>
      <c r="AV4580" s="63"/>
      <c r="AW4580" s="63"/>
      <c r="AX4580" s="63"/>
      <c r="AY4580" s="63"/>
      <c r="AZ4580" s="63"/>
      <c r="BA4580" s="63"/>
      <c r="BB4580" s="63"/>
      <c r="BC4580" s="63"/>
      <c r="BD4580" s="63"/>
      <c r="BE4580" s="63"/>
      <c r="BF4580" s="63"/>
      <c r="BG4580" s="63"/>
      <c r="BH4580" s="63"/>
      <c r="BI4580" s="63"/>
      <c r="BJ4580" s="63"/>
      <c r="BK4580" s="63"/>
      <c r="BL4580" s="63"/>
      <c r="BM4580" s="63"/>
      <c r="BN4580" s="63"/>
      <c r="BO4580" s="63"/>
      <c r="BP4580" s="63"/>
      <c r="BQ4580" s="63"/>
      <c r="BR4580" s="63"/>
      <c r="BS4580" s="63"/>
      <c r="BT4580" s="63"/>
      <c r="BU4580" s="63"/>
      <c r="BV4580" s="63"/>
      <c r="BW4580" s="63"/>
      <c r="BX4580" s="63"/>
      <c r="BY4580" s="63"/>
      <c r="BZ4580" s="63"/>
      <c r="CA4580" s="63"/>
      <c r="CB4580" s="63"/>
      <c r="CC4580" s="63"/>
      <c r="CD4580" s="63"/>
      <c r="CE4580" s="63"/>
      <c r="CF4580" s="63"/>
      <c r="CG4580" s="63"/>
      <c r="CH4580" s="63"/>
      <c r="CI4580" s="63"/>
      <c r="CJ4580" s="63"/>
      <c r="CK4580" s="63"/>
      <c r="CL4580" s="63"/>
      <c r="CM4580" s="63"/>
      <c r="CN4580" s="63"/>
      <c r="CO4580" s="63"/>
      <c r="CP4580" s="63"/>
      <c r="CR4580" s="227"/>
      <c r="CS4580" s="74"/>
    </row>
    <row r="4581" spans="1:97" s="72" customFormat="1" ht="75.75" customHeight="1">
      <c r="A4581" s="63"/>
      <c r="B4581" s="63"/>
      <c r="C4581" s="63"/>
      <c r="D4581" s="63"/>
      <c r="E4581" s="63"/>
      <c r="F4581" s="63"/>
      <c r="G4581" s="63"/>
      <c r="H4581" s="63"/>
      <c r="I4581" s="63"/>
      <c r="J4581" s="63"/>
      <c r="K4581" s="63"/>
      <c r="L4581" s="63"/>
      <c r="M4581" s="63"/>
      <c r="N4581" s="63"/>
      <c r="O4581" s="63"/>
      <c r="P4581" s="63"/>
      <c r="Q4581" s="63"/>
      <c r="R4581" s="63"/>
      <c r="S4581" s="63"/>
      <c r="T4581" s="63"/>
      <c r="U4581" s="63"/>
      <c r="V4581" s="63"/>
      <c r="W4581" s="63"/>
      <c r="X4581" s="63"/>
      <c r="Y4581" s="63"/>
      <c r="Z4581" s="63"/>
      <c r="AA4581" s="63"/>
      <c r="AB4581" s="63"/>
      <c r="AC4581" s="63"/>
      <c r="AD4581" s="63"/>
      <c r="AE4581" s="63"/>
      <c r="AF4581" s="63"/>
      <c r="AG4581" s="63"/>
      <c r="AH4581" s="63"/>
      <c r="AI4581" s="63"/>
      <c r="AJ4581" s="63"/>
      <c r="AK4581" s="63"/>
      <c r="AL4581" s="63"/>
      <c r="AM4581" s="63"/>
      <c r="AN4581" s="63"/>
      <c r="AO4581" s="63"/>
      <c r="AP4581" s="63"/>
      <c r="AQ4581" s="63"/>
      <c r="AR4581" s="63"/>
      <c r="AS4581" s="63"/>
      <c r="AT4581" s="63"/>
      <c r="AU4581" s="63"/>
      <c r="AV4581" s="63"/>
      <c r="AW4581" s="63"/>
      <c r="AX4581" s="63"/>
      <c r="AY4581" s="63"/>
      <c r="AZ4581" s="63"/>
      <c r="BA4581" s="63"/>
      <c r="BB4581" s="63"/>
      <c r="BC4581" s="63"/>
      <c r="BD4581" s="63"/>
      <c r="BE4581" s="63"/>
      <c r="BF4581" s="63"/>
      <c r="BG4581" s="63"/>
      <c r="BH4581" s="63"/>
      <c r="BI4581" s="63"/>
      <c r="BJ4581" s="63"/>
      <c r="BK4581" s="63"/>
      <c r="BL4581" s="63"/>
      <c r="BM4581" s="63"/>
      <c r="BN4581" s="63"/>
      <c r="BO4581" s="63"/>
      <c r="BP4581" s="63"/>
      <c r="BQ4581" s="63"/>
      <c r="BR4581" s="63"/>
      <c r="BS4581" s="63"/>
      <c r="BT4581" s="63"/>
      <c r="BU4581" s="63"/>
      <c r="BV4581" s="63"/>
      <c r="BW4581" s="63"/>
      <c r="BX4581" s="63"/>
      <c r="BY4581" s="63"/>
      <c r="BZ4581" s="63"/>
      <c r="CA4581" s="63"/>
      <c r="CB4581" s="63"/>
      <c r="CC4581" s="63"/>
      <c r="CD4581" s="63"/>
      <c r="CE4581" s="63"/>
      <c r="CF4581" s="63"/>
      <c r="CG4581" s="63"/>
      <c r="CH4581" s="63"/>
      <c r="CI4581" s="63"/>
      <c r="CJ4581" s="63"/>
      <c r="CK4581" s="63"/>
      <c r="CL4581" s="63"/>
      <c r="CM4581" s="63"/>
      <c r="CN4581" s="63"/>
      <c r="CO4581" s="63"/>
      <c r="CP4581" s="63"/>
      <c r="CR4581" s="227"/>
      <c r="CS4581" s="74"/>
    </row>
    <row r="4582" spans="1:97" s="72" customFormat="1" ht="75.75" customHeight="1">
      <c r="A4582" s="63"/>
      <c r="B4582" s="63"/>
      <c r="C4582" s="63"/>
      <c r="D4582" s="63"/>
      <c r="E4582" s="63"/>
      <c r="F4582" s="63"/>
      <c r="G4582" s="63"/>
      <c r="H4582" s="63"/>
      <c r="I4582" s="63"/>
      <c r="J4582" s="63"/>
      <c r="K4582" s="63"/>
      <c r="L4582" s="63"/>
      <c r="M4582" s="63"/>
      <c r="N4582" s="63"/>
      <c r="O4582" s="63"/>
      <c r="P4582" s="63"/>
      <c r="Q4582" s="63"/>
      <c r="R4582" s="63"/>
      <c r="S4582" s="63"/>
      <c r="T4582" s="63"/>
      <c r="U4582" s="63"/>
      <c r="V4582" s="63"/>
      <c r="W4582" s="63"/>
      <c r="X4582" s="63"/>
      <c r="Y4582" s="63"/>
      <c r="Z4582" s="63"/>
      <c r="AA4582" s="63"/>
      <c r="AB4582" s="63"/>
      <c r="AC4582" s="63"/>
      <c r="AD4582" s="63"/>
      <c r="AE4582" s="63"/>
      <c r="AF4582" s="63"/>
      <c r="AG4582" s="63"/>
      <c r="AH4582" s="63"/>
      <c r="AI4582" s="63"/>
      <c r="AJ4582" s="63"/>
      <c r="AK4582" s="63"/>
      <c r="AL4582" s="63"/>
      <c r="AM4582" s="63"/>
      <c r="AN4582" s="63"/>
      <c r="AO4582" s="63"/>
      <c r="AP4582" s="63"/>
      <c r="AQ4582" s="63"/>
      <c r="AR4582" s="63"/>
      <c r="AS4582" s="63"/>
      <c r="AT4582" s="63"/>
      <c r="AU4582" s="63"/>
      <c r="AV4582" s="63"/>
      <c r="AW4582" s="63"/>
      <c r="AX4582" s="63"/>
      <c r="AY4582" s="63"/>
      <c r="AZ4582" s="63"/>
      <c r="BA4582" s="63"/>
      <c r="BB4582" s="63"/>
      <c r="BC4582" s="63"/>
      <c r="BD4582" s="63"/>
      <c r="BE4582" s="63"/>
      <c r="BF4582" s="63"/>
      <c r="BG4582" s="63"/>
      <c r="BH4582" s="63"/>
      <c r="BI4582" s="63"/>
      <c r="BJ4582" s="63"/>
      <c r="BK4582" s="63"/>
      <c r="BL4582" s="63"/>
      <c r="BM4582" s="63"/>
      <c r="BN4582" s="63"/>
      <c r="BO4582" s="63"/>
      <c r="BP4582" s="63"/>
      <c r="BQ4582" s="63"/>
      <c r="BR4582" s="63"/>
      <c r="BS4582" s="63"/>
      <c r="BT4582" s="63"/>
      <c r="BU4582" s="63"/>
      <c r="BV4582" s="63"/>
      <c r="BW4582" s="63"/>
      <c r="BX4582" s="63"/>
      <c r="BY4582" s="63"/>
      <c r="BZ4582" s="63"/>
      <c r="CA4582" s="63"/>
      <c r="CB4582" s="63"/>
      <c r="CC4582" s="63"/>
      <c r="CD4582" s="63"/>
      <c r="CE4582" s="63"/>
      <c r="CF4582" s="63"/>
      <c r="CG4582" s="63"/>
      <c r="CH4582" s="63"/>
      <c r="CI4582" s="63"/>
      <c r="CJ4582" s="63"/>
      <c r="CK4582" s="63"/>
      <c r="CL4582" s="63"/>
      <c r="CM4582" s="63"/>
      <c r="CN4582" s="63"/>
      <c r="CO4582" s="63"/>
      <c r="CP4582" s="63"/>
      <c r="CR4582" s="227"/>
      <c r="CS4582" s="74"/>
    </row>
    <row r="4583" spans="1:97" s="72" customFormat="1" ht="75.75" customHeight="1">
      <c r="A4583" s="63"/>
      <c r="B4583" s="63"/>
      <c r="C4583" s="63"/>
      <c r="D4583" s="63"/>
      <c r="E4583" s="63"/>
      <c r="F4583" s="63"/>
      <c r="G4583" s="63"/>
      <c r="H4583" s="63"/>
      <c r="I4583" s="63"/>
      <c r="J4583" s="63"/>
      <c r="K4583" s="63"/>
      <c r="L4583" s="63"/>
      <c r="M4583" s="63"/>
      <c r="N4583" s="63"/>
      <c r="O4583" s="63"/>
      <c r="P4583" s="63"/>
      <c r="Q4583" s="63"/>
      <c r="R4583" s="63"/>
      <c r="S4583" s="63"/>
      <c r="T4583" s="63"/>
      <c r="U4583" s="63"/>
      <c r="V4583" s="63"/>
      <c r="W4583" s="63"/>
      <c r="X4583" s="63"/>
      <c r="Y4583" s="63"/>
      <c r="Z4583" s="63"/>
      <c r="AA4583" s="63"/>
      <c r="AB4583" s="63"/>
      <c r="AC4583" s="63"/>
      <c r="AD4583" s="63"/>
      <c r="AE4583" s="63"/>
      <c r="AF4583" s="63"/>
      <c r="AG4583" s="63"/>
      <c r="AH4583" s="63"/>
      <c r="AI4583" s="63"/>
      <c r="AJ4583" s="63"/>
      <c r="AK4583" s="63"/>
      <c r="AL4583" s="63"/>
      <c r="AM4583" s="63"/>
      <c r="AN4583" s="63"/>
      <c r="AO4583" s="63"/>
      <c r="AP4583" s="63"/>
      <c r="AQ4583" s="63"/>
      <c r="AR4583" s="63"/>
      <c r="AS4583" s="63"/>
      <c r="AT4583" s="63"/>
      <c r="AU4583" s="63"/>
      <c r="AV4583" s="63"/>
      <c r="AW4583" s="63"/>
      <c r="AX4583" s="63"/>
      <c r="AY4583" s="63"/>
      <c r="AZ4583" s="63"/>
      <c r="BA4583" s="63"/>
      <c r="BB4583" s="63"/>
      <c r="BC4583" s="63"/>
      <c r="BD4583" s="63"/>
      <c r="BE4583" s="63"/>
      <c r="BF4583" s="63"/>
      <c r="BG4583" s="63"/>
      <c r="BH4583" s="63"/>
      <c r="BI4583" s="63"/>
      <c r="BJ4583" s="63"/>
      <c r="BK4583" s="63"/>
      <c r="BL4583" s="63"/>
      <c r="BM4583" s="63"/>
      <c r="BN4583" s="63"/>
      <c r="BO4583" s="63"/>
      <c r="BP4583" s="63"/>
      <c r="BQ4583" s="63"/>
      <c r="BR4583" s="63"/>
      <c r="BS4583" s="63"/>
      <c r="BT4583" s="63"/>
      <c r="BU4583" s="63"/>
      <c r="BV4583" s="63"/>
      <c r="BW4583" s="63"/>
      <c r="BX4583" s="63"/>
      <c r="BY4583" s="63"/>
      <c r="BZ4583" s="63"/>
      <c r="CA4583" s="63"/>
      <c r="CB4583" s="63"/>
      <c r="CC4583" s="63"/>
      <c r="CD4583" s="63"/>
      <c r="CE4583" s="63"/>
      <c r="CF4583" s="63"/>
      <c r="CG4583" s="63"/>
      <c r="CH4583" s="63"/>
      <c r="CI4583" s="63"/>
      <c r="CJ4583" s="63"/>
      <c r="CK4583" s="63"/>
      <c r="CL4583" s="63"/>
      <c r="CM4583" s="63"/>
      <c r="CN4583" s="63"/>
      <c r="CO4583" s="63"/>
      <c r="CP4583" s="63"/>
      <c r="CR4583" s="227"/>
      <c r="CS4583" s="74"/>
    </row>
    <row r="4584" spans="1:97" s="72" customFormat="1" ht="75.75" customHeight="1">
      <c r="A4584" s="63"/>
      <c r="B4584" s="63"/>
      <c r="C4584" s="63"/>
      <c r="D4584" s="63"/>
      <c r="E4584" s="63"/>
      <c r="F4584" s="63"/>
      <c r="G4584" s="63"/>
      <c r="H4584" s="63"/>
      <c r="I4584" s="63"/>
      <c r="J4584" s="63"/>
      <c r="K4584" s="63"/>
      <c r="L4584" s="63"/>
      <c r="M4584" s="63"/>
      <c r="N4584" s="63"/>
      <c r="O4584" s="63"/>
      <c r="P4584" s="63"/>
      <c r="Q4584" s="63"/>
      <c r="R4584" s="63"/>
      <c r="S4584" s="63"/>
      <c r="T4584" s="63"/>
      <c r="U4584" s="63"/>
      <c r="V4584" s="63"/>
      <c r="W4584" s="63"/>
      <c r="X4584" s="63"/>
      <c r="Y4584" s="63"/>
      <c r="Z4584" s="63"/>
      <c r="AA4584" s="63"/>
      <c r="AB4584" s="63"/>
      <c r="AC4584" s="63"/>
      <c r="AD4584" s="63"/>
      <c r="AE4584" s="63"/>
      <c r="AF4584" s="63"/>
      <c r="AG4584" s="63"/>
      <c r="AH4584" s="63"/>
      <c r="AI4584" s="63"/>
      <c r="AJ4584" s="63"/>
      <c r="AK4584" s="63"/>
      <c r="AL4584" s="63"/>
      <c r="AM4584" s="63"/>
      <c r="AN4584" s="63"/>
      <c r="AO4584" s="63"/>
      <c r="AP4584" s="63"/>
      <c r="AQ4584" s="63"/>
      <c r="AR4584" s="63"/>
      <c r="AS4584" s="63"/>
      <c r="AT4584" s="63"/>
      <c r="AU4584" s="63"/>
      <c r="AV4584" s="63"/>
      <c r="AW4584" s="63"/>
      <c r="AX4584" s="63"/>
      <c r="AY4584" s="63"/>
      <c r="AZ4584" s="63"/>
      <c r="BA4584" s="63"/>
      <c r="BB4584" s="63"/>
      <c r="BC4584" s="63"/>
      <c r="BD4584" s="63"/>
      <c r="BE4584" s="63"/>
      <c r="BF4584" s="63"/>
      <c r="BG4584" s="63"/>
      <c r="BH4584" s="63"/>
      <c r="BI4584" s="63"/>
      <c r="BJ4584" s="63"/>
      <c r="BK4584" s="63"/>
      <c r="BL4584" s="63"/>
      <c r="BM4584" s="63"/>
      <c r="BN4584" s="63"/>
      <c r="BO4584" s="63"/>
      <c r="BP4584" s="63"/>
      <c r="BQ4584" s="63"/>
      <c r="BR4584" s="63"/>
      <c r="BS4584" s="63"/>
      <c r="BT4584" s="63"/>
      <c r="BU4584" s="63"/>
      <c r="BV4584" s="63"/>
      <c r="BW4584" s="63"/>
      <c r="BX4584" s="63"/>
      <c r="BY4584" s="63"/>
      <c r="BZ4584" s="63"/>
      <c r="CA4584" s="63"/>
      <c r="CB4584" s="63"/>
      <c r="CC4584" s="63"/>
      <c r="CD4584" s="63"/>
      <c r="CE4584" s="63"/>
      <c r="CF4584" s="63"/>
      <c r="CG4584" s="63"/>
      <c r="CH4584" s="63"/>
      <c r="CI4584" s="63"/>
      <c r="CJ4584" s="63"/>
      <c r="CK4584" s="63"/>
      <c r="CL4584" s="63"/>
      <c r="CM4584" s="63"/>
      <c r="CN4584" s="63"/>
      <c r="CO4584" s="63"/>
      <c r="CP4584" s="63"/>
      <c r="CR4584" s="227"/>
      <c r="CS4584" s="74"/>
    </row>
    <row r="4585" spans="1:97" s="72" customFormat="1" ht="75.75" customHeight="1">
      <c r="A4585" s="63"/>
      <c r="B4585" s="63"/>
      <c r="C4585" s="63"/>
      <c r="D4585" s="63"/>
      <c r="E4585" s="63"/>
      <c r="F4585" s="63"/>
      <c r="G4585" s="63"/>
      <c r="H4585" s="63"/>
      <c r="I4585" s="63"/>
      <c r="J4585" s="63"/>
      <c r="K4585" s="63"/>
      <c r="L4585" s="63"/>
      <c r="M4585" s="63"/>
      <c r="N4585" s="63"/>
      <c r="O4585" s="63"/>
      <c r="P4585" s="63"/>
      <c r="Q4585" s="63"/>
      <c r="R4585" s="63"/>
      <c r="S4585" s="63"/>
      <c r="T4585" s="63"/>
      <c r="U4585" s="63"/>
      <c r="V4585" s="63"/>
      <c r="W4585" s="63"/>
      <c r="X4585" s="63"/>
      <c r="Y4585" s="63"/>
      <c r="Z4585" s="63"/>
      <c r="AA4585" s="63"/>
      <c r="AB4585" s="63"/>
      <c r="AC4585" s="63"/>
      <c r="AD4585" s="63"/>
      <c r="AE4585" s="63"/>
      <c r="AF4585" s="63"/>
      <c r="AG4585" s="63"/>
      <c r="AH4585" s="63"/>
      <c r="AI4585" s="63"/>
      <c r="AJ4585" s="63"/>
      <c r="AK4585" s="63"/>
      <c r="AL4585" s="63"/>
      <c r="AM4585" s="63"/>
      <c r="AN4585" s="63"/>
      <c r="AO4585" s="63"/>
      <c r="AP4585" s="63"/>
      <c r="AQ4585" s="63"/>
      <c r="AR4585" s="63"/>
      <c r="AS4585" s="63"/>
      <c r="AT4585" s="63"/>
      <c r="AU4585" s="63"/>
      <c r="AV4585" s="63"/>
      <c r="AW4585" s="63"/>
      <c r="AX4585" s="63"/>
      <c r="AY4585" s="63"/>
      <c r="AZ4585" s="63"/>
      <c r="BA4585" s="63"/>
      <c r="BB4585" s="63"/>
      <c r="BC4585" s="63"/>
      <c r="BD4585" s="63"/>
      <c r="BE4585" s="63"/>
      <c r="BF4585" s="63"/>
      <c r="BG4585" s="63"/>
      <c r="BH4585" s="63"/>
      <c r="BI4585" s="63"/>
      <c r="BJ4585" s="63"/>
      <c r="BK4585" s="63"/>
      <c r="BL4585" s="63"/>
      <c r="BM4585" s="63"/>
      <c r="BN4585" s="63"/>
      <c r="BO4585" s="63"/>
      <c r="BP4585" s="63"/>
      <c r="BQ4585" s="63"/>
      <c r="BR4585" s="63"/>
      <c r="BS4585" s="63"/>
      <c r="BT4585" s="63"/>
      <c r="BU4585" s="63"/>
      <c r="BV4585" s="63"/>
      <c r="BW4585" s="63"/>
      <c r="BX4585" s="63"/>
      <c r="BY4585" s="63"/>
      <c r="BZ4585" s="63"/>
      <c r="CA4585" s="63"/>
      <c r="CB4585" s="63"/>
      <c r="CC4585" s="63"/>
      <c r="CD4585" s="63"/>
      <c r="CE4585" s="63"/>
      <c r="CF4585" s="63"/>
      <c r="CG4585" s="63"/>
      <c r="CH4585" s="63"/>
      <c r="CI4585" s="63"/>
      <c r="CJ4585" s="63"/>
      <c r="CK4585" s="63"/>
      <c r="CL4585" s="63"/>
      <c r="CM4585" s="63"/>
      <c r="CN4585" s="63"/>
      <c r="CO4585" s="63"/>
      <c r="CP4585" s="63"/>
      <c r="CR4585" s="227"/>
      <c r="CS4585" s="74"/>
    </row>
    <row r="4586" spans="1:97" s="72" customFormat="1" ht="75.75" customHeight="1">
      <c r="A4586" s="63"/>
      <c r="B4586" s="63"/>
      <c r="C4586" s="63"/>
      <c r="D4586" s="63"/>
      <c r="E4586" s="63"/>
      <c r="F4586" s="63"/>
      <c r="G4586" s="63"/>
      <c r="H4586" s="63"/>
      <c r="I4586" s="63"/>
      <c r="J4586" s="63"/>
      <c r="K4586" s="63"/>
      <c r="L4586" s="63"/>
      <c r="M4586" s="63"/>
      <c r="N4586" s="63"/>
      <c r="O4586" s="63"/>
      <c r="P4586" s="63"/>
      <c r="Q4586" s="63"/>
      <c r="R4586" s="63"/>
      <c r="S4586" s="63"/>
      <c r="T4586" s="63"/>
      <c r="U4586" s="63"/>
      <c r="V4586" s="63"/>
      <c r="W4586" s="63"/>
      <c r="X4586" s="63"/>
      <c r="Y4586" s="63"/>
      <c r="Z4586" s="63"/>
      <c r="AA4586" s="63"/>
      <c r="AB4586" s="63"/>
      <c r="AC4586" s="63"/>
      <c r="AD4586" s="63"/>
      <c r="AE4586" s="63"/>
      <c r="AF4586" s="63"/>
      <c r="AG4586" s="63"/>
      <c r="AH4586" s="63"/>
      <c r="AI4586" s="63"/>
      <c r="AJ4586" s="63"/>
      <c r="AK4586" s="63"/>
      <c r="AL4586" s="63"/>
      <c r="AM4586" s="63"/>
      <c r="AN4586" s="63"/>
      <c r="AO4586" s="63"/>
      <c r="AP4586" s="63"/>
      <c r="AQ4586" s="63"/>
      <c r="AR4586" s="63"/>
      <c r="AS4586" s="63"/>
      <c r="AT4586" s="63"/>
      <c r="AU4586" s="63"/>
      <c r="AV4586" s="63"/>
      <c r="AW4586" s="63"/>
      <c r="AX4586" s="63"/>
      <c r="AY4586" s="63"/>
      <c r="AZ4586" s="63"/>
      <c r="BA4586" s="63"/>
      <c r="BB4586" s="63"/>
      <c r="BC4586" s="63"/>
      <c r="BD4586" s="63"/>
      <c r="BE4586" s="63"/>
      <c r="BF4586" s="63"/>
      <c r="BG4586" s="63"/>
      <c r="BH4586" s="63"/>
      <c r="BI4586" s="63"/>
      <c r="BJ4586" s="63"/>
      <c r="BK4586" s="63"/>
      <c r="BL4586" s="63"/>
      <c r="BM4586" s="63"/>
      <c r="BN4586" s="63"/>
      <c r="BO4586" s="63"/>
      <c r="BP4586" s="63"/>
      <c r="BQ4586" s="63"/>
      <c r="BR4586" s="63"/>
      <c r="BS4586" s="63"/>
      <c r="BT4586" s="63"/>
      <c r="BU4586" s="63"/>
      <c r="BV4586" s="63"/>
      <c r="BW4586" s="63"/>
      <c r="BX4586" s="63"/>
      <c r="BY4586" s="63"/>
      <c r="BZ4586" s="63"/>
      <c r="CA4586" s="63"/>
      <c r="CB4586" s="63"/>
      <c r="CC4586" s="63"/>
      <c r="CD4586" s="63"/>
      <c r="CE4586" s="63"/>
      <c r="CF4586" s="63"/>
      <c r="CG4586" s="63"/>
      <c r="CH4586" s="63"/>
      <c r="CI4586" s="63"/>
      <c r="CJ4586" s="63"/>
      <c r="CK4586" s="63"/>
      <c r="CL4586" s="63"/>
      <c r="CM4586" s="63"/>
      <c r="CN4586" s="63"/>
      <c r="CO4586" s="63"/>
      <c r="CP4586" s="63"/>
      <c r="CR4586" s="227"/>
      <c r="CS4586" s="74"/>
    </row>
    <row r="4587" spans="1:97" s="72" customFormat="1" ht="75.75" customHeight="1">
      <c r="A4587" s="63"/>
      <c r="B4587" s="63"/>
      <c r="C4587" s="63"/>
      <c r="D4587" s="63"/>
      <c r="E4587" s="63"/>
      <c r="F4587" s="63"/>
      <c r="G4587" s="63"/>
      <c r="H4587" s="63"/>
      <c r="I4587" s="63"/>
      <c r="J4587" s="63"/>
      <c r="K4587" s="63"/>
      <c r="L4587" s="63"/>
      <c r="M4587" s="63"/>
      <c r="N4587" s="63"/>
      <c r="O4587" s="63"/>
      <c r="P4587" s="63"/>
      <c r="Q4587" s="63"/>
      <c r="R4587" s="63"/>
      <c r="S4587" s="63"/>
      <c r="T4587" s="63"/>
      <c r="U4587" s="63"/>
      <c r="V4587" s="63"/>
      <c r="W4587" s="63"/>
      <c r="X4587" s="63"/>
      <c r="Y4587" s="63"/>
      <c r="Z4587" s="63"/>
      <c r="AA4587" s="63"/>
      <c r="AB4587" s="63"/>
      <c r="AC4587" s="63"/>
      <c r="AD4587" s="63"/>
      <c r="AE4587" s="63"/>
      <c r="AF4587" s="63"/>
      <c r="AG4587" s="63"/>
      <c r="AH4587" s="63"/>
      <c r="AI4587" s="63"/>
      <c r="AJ4587" s="63"/>
      <c r="AK4587" s="63"/>
      <c r="AL4587" s="63"/>
      <c r="AM4587" s="63"/>
      <c r="AN4587" s="63"/>
      <c r="AO4587" s="63"/>
      <c r="AP4587" s="63"/>
      <c r="AQ4587" s="63"/>
      <c r="AR4587" s="63"/>
      <c r="AS4587" s="63"/>
      <c r="AT4587" s="63"/>
      <c r="AU4587" s="63"/>
      <c r="AV4587" s="63"/>
      <c r="AW4587" s="63"/>
      <c r="AX4587" s="63"/>
      <c r="AY4587" s="63"/>
      <c r="AZ4587" s="63"/>
      <c r="BA4587" s="63"/>
      <c r="BB4587" s="63"/>
      <c r="BC4587" s="63"/>
      <c r="BD4587" s="63"/>
      <c r="BE4587" s="63"/>
      <c r="BF4587" s="63"/>
      <c r="BG4587" s="63"/>
      <c r="BH4587" s="63"/>
      <c r="BI4587" s="63"/>
      <c r="BJ4587" s="63"/>
      <c r="BK4587" s="63"/>
      <c r="BL4587" s="63"/>
      <c r="BM4587" s="63"/>
      <c r="BN4587" s="63"/>
      <c r="BO4587" s="63"/>
      <c r="BP4587" s="63"/>
      <c r="BQ4587" s="63"/>
      <c r="BR4587" s="63"/>
      <c r="BS4587" s="63"/>
      <c r="BT4587" s="63"/>
      <c r="BU4587" s="63"/>
      <c r="BV4587" s="63"/>
      <c r="BW4587" s="63"/>
      <c r="BX4587" s="63"/>
      <c r="BY4587" s="63"/>
      <c r="BZ4587" s="63"/>
      <c r="CA4587" s="63"/>
      <c r="CB4587" s="63"/>
      <c r="CC4587" s="63"/>
      <c r="CD4587" s="63"/>
      <c r="CE4587" s="63"/>
      <c r="CF4587" s="63"/>
      <c r="CG4587" s="63"/>
      <c r="CH4587" s="63"/>
      <c r="CI4587" s="63"/>
      <c r="CJ4587" s="63"/>
      <c r="CK4587" s="63"/>
      <c r="CL4587" s="63"/>
      <c r="CM4587" s="63"/>
      <c r="CN4587" s="63"/>
      <c r="CO4587" s="63"/>
      <c r="CP4587" s="63"/>
      <c r="CR4587" s="227"/>
      <c r="CS4587" s="74"/>
    </row>
    <row r="4588" spans="1:97" s="72" customFormat="1" ht="75.75" customHeight="1">
      <c r="A4588" s="63"/>
      <c r="B4588" s="63"/>
      <c r="C4588" s="63"/>
      <c r="D4588" s="63"/>
      <c r="E4588" s="63"/>
      <c r="F4588" s="63"/>
      <c r="G4588" s="63"/>
      <c r="H4588" s="63"/>
      <c r="I4588" s="63"/>
      <c r="J4588" s="63"/>
      <c r="K4588" s="63"/>
      <c r="L4588" s="63"/>
      <c r="M4588" s="63"/>
      <c r="N4588" s="63"/>
      <c r="O4588" s="63"/>
      <c r="P4588" s="63"/>
      <c r="Q4588" s="63"/>
      <c r="R4588" s="63"/>
      <c r="S4588" s="63"/>
      <c r="T4588" s="63"/>
      <c r="U4588" s="63"/>
      <c r="V4588" s="63"/>
      <c r="W4588" s="63"/>
      <c r="X4588" s="63"/>
      <c r="Y4588" s="63"/>
      <c r="Z4588" s="63"/>
      <c r="AA4588" s="63"/>
      <c r="AB4588" s="63"/>
      <c r="AC4588" s="63"/>
      <c r="AD4588" s="63"/>
      <c r="AE4588" s="63"/>
      <c r="AF4588" s="63"/>
      <c r="AG4588" s="63"/>
      <c r="AH4588" s="63"/>
      <c r="AI4588" s="63"/>
      <c r="AJ4588" s="63"/>
      <c r="AK4588" s="63"/>
      <c r="AL4588" s="63"/>
      <c r="AM4588" s="63"/>
      <c r="AN4588" s="63"/>
      <c r="AO4588" s="63"/>
      <c r="AP4588" s="63"/>
      <c r="AQ4588" s="63"/>
      <c r="AR4588" s="63"/>
      <c r="AS4588" s="63"/>
      <c r="AT4588" s="63"/>
      <c r="AU4588" s="63"/>
      <c r="AV4588" s="63"/>
      <c r="AW4588" s="63"/>
      <c r="AX4588" s="63"/>
      <c r="AY4588" s="63"/>
      <c r="AZ4588" s="63"/>
      <c r="BA4588" s="63"/>
      <c r="BB4588" s="63"/>
      <c r="BC4588" s="63"/>
      <c r="BD4588" s="63"/>
      <c r="BE4588" s="63"/>
      <c r="BF4588" s="63"/>
      <c r="BG4588" s="63"/>
      <c r="BH4588" s="63"/>
      <c r="BI4588" s="63"/>
      <c r="BJ4588" s="63"/>
      <c r="BK4588" s="63"/>
      <c r="BL4588" s="63"/>
      <c r="BM4588" s="63"/>
      <c r="BN4588" s="63"/>
      <c r="BO4588" s="63"/>
      <c r="BP4588" s="63"/>
      <c r="BQ4588" s="63"/>
      <c r="BR4588" s="63"/>
      <c r="BS4588" s="63"/>
      <c r="BT4588" s="63"/>
      <c r="BU4588" s="63"/>
      <c r="BV4588" s="63"/>
      <c r="BW4588" s="63"/>
      <c r="BX4588" s="63"/>
      <c r="BY4588" s="63"/>
      <c r="BZ4588" s="63"/>
      <c r="CA4588" s="63"/>
      <c r="CB4588" s="63"/>
      <c r="CC4588" s="63"/>
      <c r="CD4588" s="63"/>
      <c r="CE4588" s="63"/>
      <c r="CF4588" s="63"/>
      <c r="CG4588" s="63"/>
      <c r="CH4588" s="63"/>
      <c r="CI4588" s="63"/>
      <c r="CJ4588" s="63"/>
      <c r="CK4588" s="63"/>
      <c r="CL4588" s="63"/>
      <c r="CM4588" s="63"/>
      <c r="CN4588" s="63"/>
      <c r="CO4588" s="63"/>
      <c r="CP4588" s="63"/>
      <c r="CR4588" s="227"/>
      <c r="CS4588" s="74"/>
    </row>
    <row r="4589" spans="1:97" s="72" customFormat="1" ht="75.75" customHeight="1">
      <c r="A4589" s="63"/>
      <c r="B4589" s="63"/>
      <c r="C4589" s="63"/>
      <c r="D4589" s="63"/>
      <c r="E4589" s="63"/>
      <c r="F4589" s="63"/>
      <c r="G4589" s="63"/>
      <c r="H4589" s="63"/>
      <c r="I4589" s="63"/>
      <c r="J4589" s="63"/>
      <c r="K4589" s="63"/>
      <c r="L4589" s="63"/>
      <c r="M4589" s="63"/>
      <c r="N4589" s="63"/>
      <c r="O4589" s="63"/>
      <c r="P4589" s="63"/>
      <c r="Q4589" s="63"/>
      <c r="R4589" s="63"/>
      <c r="S4589" s="63"/>
      <c r="T4589" s="63"/>
      <c r="U4589" s="63"/>
      <c r="V4589" s="63"/>
      <c r="W4589" s="63"/>
      <c r="X4589" s="63"/>
      <c r="Y4589" s="63"/>
      <c r="Z4589" s="63"/>
      <c r="AA4589" s="63"/>
      <c r="AB4589" s="63"/>
      <c r="AC4589" s="63"/>
      <c r="AD4589" s="63"/>
      <c r="AE4589" s="63"/>
      <c r="AF4589" s="63"/>
      <c r="AG4589" s="63"/>
      <c r="AH4589" s="63"/>
      <c r="AI4589" s="63"/>
      <c r="AJ4589" s="63"/>
      <c r="AK4589" s="63"/>
      <c r="AL4589" s="63"/>
      <c r="AM4589" s="63"/>
      <c r="AN4589" s="63"/>
      <c r="AO4589" s="63"/>
      <c r="AP4589" s="63"/>
      <c r="AQ4589" s="63"/>
      <c r="AR4589" s="63"/>
      <c r="AS4589" s="63"/>
      <c r="AT4589" s="63"/>
      <c r="AU4589" s="63"/>
      <c r="AV4589" s="63"/>
      <c r="AW4589" s="63"/>
      <c r="AX4589" s="63"/>
      <c r="AY4589" s="63"/>
      <c r="AZ4589" s="63"/>
      <c r="BA4589" s="63"/>
      <c r="BB4589" s="63"/>
      <c r="BC4589" s="63"/>
      <c r="BD4589" s="63"/>
      <c r="BE4589" s="63"/>
      <c r="BF4589" s="63"/>
      <c r="BG4589" s="63"/>
      <c r="BH4589" s="63"/>
      <c r="BI4589" s="63"/>
      <c r="BJ4589" s="63"/>
      <c r="BK4589" s="63"/>
      <c r="BL4589" s="63"/>
      <c r="BM4589" s="63"/>
      <c r="BN4589" s="63"/>
      <c r="BO4589" s="63"/>
      <c r="BP4589" s="63"/>
      <c r="BQ4589" s="63"/>
      <c r="BR4589" s="63"/>
      <c r="BS4589" s="63"/>
      <c r="BT4589" s="63"/>
      <c r="BU4589" s="63"/>
      <c r="BV4589" s="63"/>
      <c r="BW4589" s="63"/>
      <c r="BX4589" s="63"/>
      <c r="BY4589" s="63"/>
      <c r="BZ4589" s="63"/>
      <c r="CA4589" s="63"/>
      <c r="CB4589" s="63"/>
      <c r="CC4589" s="63"/>
      <c r="CD4589" s="63"/>
      <c r="CE4589" s="63"/>
      <c r="CF4589" s="63"/>
      <c r="CG4589" s="63"/>
      <c r="CH4589" s="63"/>
      <c r="CI4589" s="63"/>
      <c r="CJ4589" s="63"/>
      <c r="CK4589" s="63"/>
      <c r="CL4589" s="63"/>
      <c r="CM4589" s="63"/>
      <c r="CN4589" s="63"/>
      <c r="CO4589" s="63"/>
      <c r="CP4589" s="63"/>
      <c r="CR4589" s="227"/>
      <c r="CS4589" s="74"/>
    </row>
    <row r="4590" spans="1:97" s="72" customFormat="1" ht="75.75" customHeight="1">
      <c r="A4590" s="63"/>
      <c r="B4590" s="63"/>
      <c r="C4590" s="63"/>
      <c r="D4590" s="63"/>
      <c r="E4590" s="63"/>
      <c r="F4590" s="63"/>
      <c r="G4590" s="63"/>
      <c r="H4590" s="63"/>
      <c r="I4590" s="63"/>
      <c r="J4590" s="63"/>
      <c r="K4590" s="63"/>
      <c r="L4590" s="63"/>
      <c r="M4590" s="63"/>
      <c r="N4590" s="63"/>
      <c r="O4590" s="63"/>
      <c r="P4590" s="63"/>
      <c r="Q4590" s="63"/>
      <c r="R4590" s="63"/>
      <c r="S4590" s="63"/>
      <c r="T4590" s="63"/>
      <c r="U4590" s="63"/>
      <c r="V4590" s="63"/>
      <c r="W4590" s="63"/>
      <c r="X4590" s="63"/>
      <c r="Y4590" s="63"/>
      <c r="Z4590" s="63"/>
      <c r="AA4590" s="63"/>
      <c r="AB4590" s="63"/>
      <c r="AC4590" s="63"/>
      <c r="AD4590" s="63"/>
      <c r="AE4590" s="63"/>
      <c r="AF4590" s="63"/>
      <c r="AG4590" s="63"/>
      <c r="AH4590" s="63"/>
      <c r="AI4590" s="63"/>
      <c r="AJ4590" s="63"/>
      <c r="AK4590" s="63"/>
      <c r="AL4590" s="63"/>
      <c r="AM4590" s="63"/>
      <c r="AN4590" s="63"/>
      <c r="AO4590" s="63"/>
      <c r="AP4590" s="63"/>
      <c r="AQ4590" s="63"/>
      <c r="AR4590" s="63"/>
      <c r="AS4590" s="63"/>
      <c r="AT4590" s="63"/>
      <c r="AU4590" s="63"/>
      <c r="AV4590" s="63"/>
      <c r="AW4590" s="63"/>
      <c r="AX4590" s="63"/>
      <c r="AY4590" s="63"/>
      <c r="AZ4590" s="63"/>
      <c r="BA4590" s="63"/>
      <c r="BB4590" s="63"/>
      <c r="BC4590" s="63"/>
      <c r="BD4590" s="63"/>
      <c r="BE4590" s="63"/>
      <c r="BF4590" s="63"/>
      <c r="BG4590" s="63"/>
      <c r="BH4590" s="63"/>
      <c r="BI4590" s="63"/>
      <c r="BJ4590" s="63"/>
      <c r="BK4590" s="63"/>
      <c r="BL4590" s="63"/>
      <c r="BM4590" s="63"/>
      <c r="BN4590" s="63"/>
      <c r="BO4590" s="63"/>
      <c r="BP4590" s="63"/>
      <c r="BQ4590" s="63"/>
      <c r="BR4590" s="63"/>
      <c r="BS4590" s="63"/>
      <c r="BT4590" s="63"/>
      <c r="BU4590" s="63"/>
      <c r="BV4590" s="63"/>
      <c r="BW4590" s="63"/>
      <c r="BX4590" s="63"/>
      <c r="BY4590" s="63"/>
      <c r="BZ4590" s="63"/>
      <c r="CA4590" s="63"/>
      <c r="CB4590" s="63"/>
      <c r="CC4590" s="63"/>
      <c r="CD4590" s="63"/>
      <c r="CE4590" s="63"/>
      <c r="CF4590" s="63"/>
      <c r="CG4590" s="63"/>
      <c r="CH4590" s="63"/>
      <c r="CI4590" s="63"/>
      <c r="CJ4590" s="63"/>
      <c r="CK4590" s="63"/>
      <c r="CL4590" s="63"/>
      <c r="CM4590" s="63"/>
      <c r="CN4590" s="63"/>
      <c r="CO4590" s="63"/>
      <c r="CP4590" s="63"/>
      <c r="CR4590" s="227"/>
      <c r="CS4590" s="74"/>
    </row>
    <row r="4591" spans="1:97" s="72" customFormat="1" ht="75.75" customHeight="1">
      <c r="A4591" s="63"/>
      <c r="B4591" s="63"/>
      <c r="C4591" s="63"/>
      <c r="D4591" s="63"/>
      <c r="E4591" s="63"/>
      <c r="F4591" s="63"/>
      <c r="G4591" s="63"/>
      <c r="H4591" s="63"/>
      <c r="I4591" s="63"/>
      <c r="J4591" s="63"/>
      <c r="K4591" s="63"/>
      <c r="L4591" s="63"/>
      <c r="M4591" s="63"/>
      <c r="N4591" s="63"/>
      <c r="O4591" s="63"/>
      <c r="P4591" s="63"/>
      <c r="Q4591" s="63"/>
      <c r="R4591" s="63"/>
      <c r="S4591" s="63"/>
      <c r="T4591" s="63"/>
      <c r="U4591" s="63"/>
      <c r="V4591" s="63"/>
      <c r="W4591" s="63"/>
      <c r="X4591" s="63"/>
      <c r="Y4591" s="63"/>
      <c r="Z4591" s="63"/>
      <c r="AA4591" s="63"/>
      <c r="AB4591" s="63"/>
      <c r="AC4591" s="63"/>
      <c r="AD4591" s="63"/>
      <c r="AE4591" s="63"/>
      <c r="AF4591" s="63"/>
      <c r="AG4591" s="63"/>
      <c r="AH4591" s="63"/>
      <c r="AI4591" s="63"/>
      <c r="AJ4591" s="63"/>
      <c r="AK4591" s="63"/>
      <c r="AL4591" s="63"/>
      <c r="AM4591" s="63"/>
      <c r="AN4591" s="63"/>
      <c r="AO4591" s="63"/>
      <c r="AP4591" s="63"/>
      <c r="AQ4591" s="63"/>
      <c r="AR4591" s="63"/>
      <c r="AS4591" s="63"/>
      <c r="AT4591" s="63"/>
      <c r="AU4591" s="63"/>
      <c r="AV4591" s="63"/>
      <c r="AW4591" s="63"/>
      <c r="AX4591" s="63"/>
      <c r="AY4591" s="63"/>
      <c r="AZ4591" s="63"/>
      <c r="BA4591" s="63"/>
      <c r="BB4591" s="63"/>
      <c r="BC4591" s="63"/>
      <c r="BD4591" s="63"/>
      <c r="BE4591" s="63"/>
      <c r="BF4591" s="63"/>
      <c r="BG4591" s="63"/>
      <c r="BH4591" s="63"/>
      <c r="BI4591" s="63"/>
      <c r="BJ4591" s="63"/>
      <c r="BK4591" s="63"/>
      <c r="BL4591" s="63"/>
      <c r="BM4591" s="63"/>
      <c r="BN4591" s="63"/>
      <c r="BO4591" s="63"/>
      <c r="BP4591" s="63"/>
      <c r="BQ4591" s="63"/>
      <c r="BR4591" s="63"/>
      <c r="BS4591" s="63"/>
      <c r="BT4591" s="63"/>
      <c r="BU4591" s="63"/>
      <c r="BV4591" s="63"/>
      <c r="BW4591" s="63"/>
      <c r="BX4591" s="63"/>
      <c r="BY4591" s="63"/>
      <c r="BZ4591" s="63"/>
      <c r="CA4591" s="63"/>
      <c r="CB4591" s="63"/>
      <c r="CC4591" s="63"/>
      <c r="CD4591" s="63"/>
      <c r="CE4591" s="63"/>
      <c r="CF4591" s="63"/>
      <c r="CG4591" s="63"/>
      <c r="CH4591" s="63"/>
      <c r="CI4591" s="63"/>
      <c r="CJ4591" s="63"/>
      <c r="CK4591" s="63"/>
      <c r="CL4591" s="63"/>
      <c r="CM4591" s="63"/>
      <c r="CN4591" s="63"/>
      <c r="CO4591" s="63"/>
      <c r="CP4591" s="63"/>
      <c r="CR4591" s="227"/>
      <c r="CS4591" s="74"/>
    </row>
    <row r="4592" spans="1:97" s="72" customFormat="1" ht="75.75" customHeight="1">
      <c r="A4592" s="63"/>
      <c r="B4592" s="63"/>
      <c r="C4592" s="63"/>
      <c r="D4592" s="63"/>
      <c r="E4592" s="63"/>
      <c r="F4592" s="63"/>
      <c r="G4592" s="63"/>
      <c r="H4592" s="63"/>
      <c r="I4592" s="63"/>
      <c r="J4592" s="63"/>
      <c r="K4592" s="63"/>
      <c r="L4592" s="63"/>
      <c r="M4592" s="63"/>
      <c r="N4592" s="63"/>
      <c r="O4592" s="63"/>
      <c r="P4592" s="63"/>
      <c r="Q4592" s="63"/>
      <c r="R4592" s="63"/>
      <c r="S4592" s="63"/>
      <c r="T4592" s="63"/>
      <c r="U4592" s="63"/>
      <c r="V4592" s="63"/>
      <c r="W4592" s="63"/>
      <c r="X4592" s="63"/>
      <c r="Y4592" s="63"/>
      <c r="Z4592" s="63"/>
      <c r="AA4592" s="63"/>
      <c r="AB4592" s="63"/>
      <c r="AC4592" s="63"/>
      <c r="AD4592" s="63"/>
      <c r="AE4592" s="63"/>
      <c r="AF4592" s="63"/>
      <c r="AG4592" s="63"/>
      <c r="AH4592" s="63"/>
      <c r="AI4592" s="63"/>
      <c r="AJ4592" s="63"/>
      <c r="AK4592" s="63"/>
      <c r="AL4592" s="63"/>
      <c r="AM4592" s="63"/>
      <c r="AN4592" s="63"/>
      <c r="AO4592" s="63"/>
      <c r="AP4592" s="63"/>
      <c r="AQ4592" s="63"/>
      <c r="AR4592" s="63"/>
      <c r="AS4592" s="63"/>
      <c r="AT4592" s="63"/>
      <c r="AU4592" s="63"/>
      <c r="AV4592" s="63"/>
      <c r="AW4592" s="63"/>
      <c r="AX4592" s="63"/>
      <c r="AY4592" s="63"/>
      <c r="AZ4592" s="63"/>
      <c r="BA4592" s="63"/>
      <c r="BB4592" s="63"/>
      <c r="BC4592" s="63"/>
      <c r="BD4592" s="63"/>
      <c r="BE4592" s="63"/>
      <c r="BF4592" s="63"/>
      <c r="BG4592" s="63"/>
      <c r="BH4592" s="63"/>
      <c r="BI4592" s="63"/>
      <c r="BJ4592" s="63"/>
      <c r="BK4592" s="63"/>
      <c r="BL4592" s="63"/>
      <c r="BM4592" s="63"/>
      <c r="BN4592" s="63"/>
      <c r="BO4592" s="63"/>
      <c r="BP4592" s="63"/>
      <c r="BQ4592" s="63"/>
      <c r="BR4592" s="63"/>
      <c r="BS4592" s="63"/>
      <c r="BT4592" s="63"/>
      <c r="BU4592" s="63"/>
      <c r="BV4592" s="63"/>
      <c r="BW4592" s="63"/>
      <c r="BX4592" s="63"/>
      <c r="BY4592" s="63"/>
      <c r="BZ4592" s="63"/>
      <c r="CA4592" s="63"/>
      <c r="CB4592" s="63"/>
      <c r="CC4592" s="63"/>
      <c r="CD4592" s="63"/>
      <c r="CE4592" s="63"/>
      <c r="CF4592" s="63"/>
      <c r="CG4592" s="63"/>
      <c r="CH4592" s="63"/>
      <c r="CI4592" s="63"/>
      <c r="CJ4592" s="63"/>
      <c r="CK4592" s="63"/>
      <c r="CL4592" s="63"/>
      <c r="CM4592" s="63"/>
      <c r="CN4592" s="63"/>
      <c r="CO4592" s="63"/>
      <c r="CP4592" s="63"/>
      <c r="CR4592" s="227"/>
      <c r="CS4592" s="74"/>
    </row>
    <row r="4593" spans="1:97" s="72" customFormat="1" ht="75.75" customHeight="1">
      <c r="A4593" s="63"/>
      <c r="B4593" s="63"/>
      <c r="C4593" s="63"/>
      <c r="D4593" s="63"/>
      <c r="E4593" s="63"/>
      <c r="F4593" s="63"/>
      <c r="G4593" s="63"/>
      <c r="H4593" s="63"/>
      <c r="I4593" s="63"/>
      <c r="J4593" s="63"/>
      <c r="K4593" s="63"/>
      <c r="L4593" s="63"/>
      <c r="M4593" s="63"/>
      <c r="N4593" s="63"/>
      <c r="O4593" s="63"/>
      <c r="P4593" s="63"/>
      <c r="Q4593" s="63"/>
      <c r="R4593" s="63"/>
      <c r="S4593" s="63"/>
      <c r="T4593" s="63"/>
      <c r="U4593" s="63"/>
      <c r="V4593" s="63"/>
      <c r="W4593" s="63"/>
      <c r="X4593" s="63"/>
      <c r="Y4593" s="63"/>
      <c r="Z4593" s="63"/>
      <c r="AA4593" s="63"/>
      <c r="AB4593" s="63"/>
      <c r="AC4593" s="63"/>
      <c r="AD4593" s="63"/>
      <c r="AE4593" s="63"/>
      <c r="AF4593" s="63"/>
      <c r="AG4593" s="63"/>
      <c r="AH4593" s="63"/>
      <c r="AI4593" s="63"/>
      <c r="AJ4593" s="63"/>
      <c r="AK4593" s="63"/>
      <c r="AL4593" s="63"/>
      <c r="AM4593" s="63"/>
      <c r="AN4593" s="63"/>
      <c r="AO4593" s="63"/>
      <c r="AP4593" s="63"/>
      <c r="AQ4593" s="63"/>
      <c r="AR4593" s="63"/>
      <c r="AS4593" s="63"/>
      <c r="AT4593" s="63"/>
      <c r="AU4593" s="63"/>
      <c r="AV4593" s="63"/>
      <c r="AW4593" s="63"/>
      <c r="AX4593" s="63"/>
      <c r="AY4593" s="63"/>
      <c r="AZ4593" s="63"/>
      <c r="BA4593" s="63"/>
      <c r="BB4593" s="63"/>
      <c r="BC4593" s="63"/>
      <c r="BD4593" s="63"/>
      <c r="BE4593" s="63"/>
      <c r="BF4593" s="63"/>
      <c r="BG4593" s="63"/>
      <c r="BH4593" s="63"/>
      <c r="BI4593" s="63"/>
      <c r="BJ4593" s="63"/>
      <c r="BK4593" s="63"/>
      <c r="BL4593" s="63"/>
      <c r="BM4593" s="63"/>
      <c r="BN4593" s="63"/>
      <c r="BO4593" s="63"/>
      <c r="BP4593" s="63"/>
      <c r="BQ4593" s="63"/>
      <c r="BR4593" s="63"/>
      <c r="BS4593" s="63"/>
      <c r="BT4593" s="63"/>
      <c r="BU4593" s="63"/>
      <c r="BV4593" s="63"/>
      <c r="BW4593" s="63"/>
      <c r="BX4593" s="63"/>
      <c r="BY4593" s="63"/>
      <c r="BZ4593" s="63"/>
      <c r="CA4593" s="63"/>
      <c r="CB4593" s="63"/>
      <c r="CC4593" s="63"/>
      <c r="CD4593" s="63"/>
      <c r="CE4593" s="63"/>
      <c r="CF4593" s="63"/>
      <c r="CG4593" s="63"/>
      <c r="CH4593" s="63"/>
      <c r="CI4593" s="63"/>
      <c r="CJ4593" s="63"/>
      <c r="CK4593" s="63"/>
      <c r="CL4593" s="63"/>
      <c r="CM4593" s="63"/>
      <c r="CN4593" s="63"/>
      <c r="CO4593" s="63"/>
      <c r="CP4593" s="63"/>
      <c r="CR4593" s="227"/>
      <c r="CS4593" s="74"/>
    </row>
    <row r="4594" spans="1:97" s="72" customFormat="1" ht="75.75" customHeight="1">
      <c r="A4594" s="63"/>
      <c r="B4594" s="63"/>
      <c r="C4594" s="63"/>
      <c r="D4594" s="63"/>
      <c r="E4594" s="63"/>
      <c r="F4594" s="63"/>
      <c r="G4594" s="63"/>
      <c r="H4594" s="63"/>
      <c r="I4594" s="63"/>
      <c r="J4594" s="63"/>
      <c r="K4594" s="63"/>
      <c r="L4594" s="63"/>
      <c r="M4594" s="63"/>
      <c r="N4594" s="63"/>
      <c r="O4594" s="63"/>
      <c r="P4594" s="63"/>
      <c r="Q4594" s="63"/>
      <c r="R4594" s="63"/>
      <c r="S4594" s="63"/>
      <c r="T4594" s="63"/>
      <c r="U4594" s="63"/>
      <c r="V4594" s="63"/>
      <c r="W4594" s="63"/>
      <c r="X4594" s="63"/>
      <c r="Y4594" s="63"/>
      <c r="Z4594" s="63"/>
      <c r="AA4594" s="63"/>
      <c r="AB4594" s="63"/>
      <c r="AC4594" s="63"/>
      <c r="AD4594" s="63"/>
      <c r="AE4594" s="63"/>
      <c r="AF4594" s="63"/>
      <c r="AG4594" s="63"/>
      <c r="AH4594" s="63"/>
      <c r="AI4594" s="63"/>
      <c r="AJ4594" s="63"/>
      <c r="AK4594" s="63"/>
      <c r="AL4594" s="63"/>
      <c r="AM4594" s="63"/>
      <c r="AN4594" s="63"/>
      <c r="AO4594" s="63"/>
      <c r="AP4594" s="63"/>
      <c r="AQ4594" s="63"/>
      <c r="AR4594" s="63"/>
      <c r="AS4594" s="63"/>
      <c r="AT4594" s="63"/>
      <c r="AU4594" s="63"/>
      <c r="AV4594" s="63"/>
      <c r="AW4594" s="63"/>
      <c r="AX4594" s="63"/>
      <c r="AY4594" s="63"/>
      <c r="AZ4594" s="63"/>
      <c r="BA4594" s="63"/>
      <c r="BB4594" s="63"/>
      <c r="BC4594" s="63"/>
      <c r="BD4594" s="63"/>
      <c r="BE4594" s="63"/>
      <c r="BF4594" s="63"/>
      <c r="BG4594" s="63"/>
      <c r="BH4594" s="63"/>
      <c r="BI4594" s="63"/>
      <c r="BJ4594" s="63"/>
      <c r="BK4594" s="63"/>
      <c r="BL4594" s="63"/>
      <c r="BM4594" s="63"/>
      <c r="BN4594" s="63"/>
      <c r="BO4594" s="63"/>
      <c r="BP4594" s="63"/>
      <c r="BQ4594" s="63"/>
      <c r="BR4594" s="63"/>
      <c r="BS4594" s="63"/>
      <c r="BT4594" s="63"/>
      <c r="BU4594" s="63"/>
      <c r="BV4594" s="63"/>
      <c r="BW4594" s="63"/>
      <c r="BX4594" s="63"/>
      <c r="BY4594" s="63"/>
      <c r="BZ4594" s="63"/>
      <c r="CA4594" s="63"/>
      <c r="CB4594" s="63"/>
      <c r="CC4594" s="63"/>
      <c r="CD4594" s="63"/>
      <c r="CE4594" s="63"/>
      <c r="CF4594" s="63"/>
      <c r="CG4594" s="63"/>
      <c r="CH4594" s="63"/>
      <c r="CI4594" s="63"/>
      <c r="CJ4594" s="63"/>
      <c r="CK4594" s="63"/>
      <c r="CL4594" s="63"/>
      <c r="CM4594" s="63"/>
      <c r="CN4594" s="63"/>
      <c r="CO4594" s="63"/>
      <c r="CP4594" s="63"/>
      <c r="CR4594" s="227"/>
      <c r="CS4594" s="74"/>
    </row>
    <row r="4595" spans="1:97" s="72" customFormat="1" ht="75.75" customHeight="1">
      <c r="A4595" s="63"/>
      <c r="B4595" s="63"/>
      <c r="C4595" s="63"/>
      <c r="D4595" s="63"/>
      <c r="E4595" s="63"/>
      <c r="F4595" s="63"/>
      <c r="G4595" s="63"/>
      <c r="H4595" s="63"/>
      <c r="I4595" s="63"/>
      <c r="J4595" s="63"/>
      <c r="K4595" s="63"/>
      <c r="L4595" s="63"/>
      <c r="M4595" s="63"/>
      <c r="N4595" s="63"/>
      <c r="O4595" s="63"/>
      <c r="P4595" s="63"/>
      <c r="Q4595" s="63"/>
      <c r="R4595" s="63"/>
      <c r="S4595" s="63"/>
      <c r="T4595" s="63"/>
      <c r="U4595" s="63"/>
      <c r="V4595" s="63"/>
      <c r="W4595" s="63"/>
      <c r="X4595" s="63"/>
      <c r="Y4595" s="63"/>
      <c r="Z4595" s="63"/>
      <c r="AA4595" s="63"/>
      <c r="AB4595" s="63"/>
      <c r="AC4595" s="63"/>
      <c r="AD4595" s="63"/>
      <c r="AE4595" s="63"/>
      <c r="AF4595" s="63"/>
      <c r="AG4595" s="63"/>
      <c r="AH4595" s="63"/>
      <c r="AI4595" s="63"/>
      <c r="AJ4595" s="63"/>
      <c r="AK4595" s="63"/>
      <c r="AL4595" s="63"/>
      <c r="AM4595" s="63"/>
      <c r="AN4595" s="63"/>
      <c r="AO4595" s="63"/>
      <c r="AP4595" s="63"/>
      <c r="AQ4595" s="63"/>
      <c r="AR4595" s="63"/>
      <c r="AS4595" s="63"/>
      <c r="AT4595" s="63"/>
      <c r="AU4595" s="63"/>
      <c r="AV4595" s="63"/>
      <c r="AW4595" s="63"/>
      <c r="AX4595" s="63"/>
      <c r="AY4595" s="63"/>
      <c r="AZ4595" s="63"/>
      <c r="BA4595" s="63"/>
      <c r="BB4595" s="63"/>
      <c r="BC4595" s="63"/>
      <c r="BD4595" s="63"/>
      <c r="BE4595" s="63"/>
      <c r="BF4595" s="63"/>
      <c r="BG4595" s="63"/>
      <c r="BH4595" s="63"/>
      <c r="BI4595" s="63"/>
      <c r="BJ4595" s="63"/>
      <c r="BK4595" s="63"/>
      <c r="BL4595" s="63"/>
      <c r="BM4595" s="63"/>
      <c r="BN4595" s="63"/>
      <c r="BO4595" s="63"/>
      <c r="BP4595" s="63"/>
      <c r="BQ4595" s="63"/>
      <c r="BR4595" s="63"/>
      <c r="BS4595" s="63"/>
      <c r="BT4595" s="63"/>
      <c r="BU4595" s="63"/>
      <c r="BV4595" s="63"/>
      <c r="BW4595" s="63"/>
      <c r="BX4595" s="63"/>
      <c r="BY4595" s="63"/>
      <c r="BZ4595" s="63"/>
      <c r="CA4595" s="63"/>
      <c r="CB4595" s="63"/>
      <c r="CC4595" s="63"/>
      <c r="CD4595" s="63"/>
      <c r="CE4595" s="63"/>
      <c r="CF4595" s="63"/>
      <c r="CG4595" s="63"/>
      <c r="CH4595" s="63"/>
      <c r="CI4595" s="63"/>
      <c r="CJ4595" s="63"/>
      <c r="CK4595" s="63"/>
      <c r="CL4595" s="63"/>
      <c r="CM4595" s="63"/>
      <c r="CN4595" s="63"/>
      <c r="CO4595" s="63"/>
      <c r="CP4595" s="63"/>
      <c r="CR4595" s="227"/>
      <c r="CS4595" s="74"/>
    </row>
    <row r="4596" spans="1:97" s="72" customFormat="1" ht="75.75" customHeight="1">
      <c r="A4596" s="63"/>
      <c r="B4596" s="63"/>
      <c r="C4596" s="63"/>
      <c r="D4596" s="63"/>
      <c r="E4596" s="63"/>
      <c r="F4596" s="63"/>
      <c r="G4596" s="63"/>
      <c r="H4596" s="63"/>
      <c r="I4596" s="63"/>
      <c r="J4596" s="63"/>
      <c r="K4596" s="63"/>
      <c r="L4596" s="63"/>
      <c r="M4596" s="63"/>
      <c r="N4596" s="63"/>
      <c r="O4596" s="63"/>
      <c r="P4596" s="63"/>
      <c r="Q4596" s="63"/>
      <c r="R4596" s="63"/>
      <c r="S4596" s="63"/>
      <c r="T4596" s="63"/>
      <c r="U4596" s="63"/>
      <c r="V4596" s="63"/>
      <c r="W4596" s="63"/>
      <c r="X4596" s="63"/>
      <c r="Y4596" s="63"/>
      <c r="Z4596" s="63"/>
      <c r="AA4596" s="63"/>
      <c r="AB4596" s="63"/>
      <c r="AC4596" s="63"/>
      <c r="AD4596" s="63"/>
      <c r="AE4596" s="63"/>
      <c r="AF4596" s="63"/>
      <c r="AG4596" s="63"/>
      <c r="AH4596" s="63"/>
      <c r="AI4596" s="63"/>
      <c r="AJ4596" s="63"/>
      <c r="AK4596" s="63"/>
      <c r="AL4596" s="63"/>
      <c r="AM4596" s="63"/>
      <c r="AN4596" s="63"/>
      <c r="AO4596" s="63"/>
      <c r="AP4596" s="63"/>
      <c r="AQ4596" s="63"/>
      <c r="AR4596" s="63"/>
      <c r="AS4596" s="63"/>
      <c r="AT4596" s="63"/>
      <c r="AU4596" s="63"/>
      <c r="AV4596" s="63"/>
      <c r="AW4596" s="63"/>
      <c r="AX4596" s="63"/>
      <c r="AY4596" s="63"/>
      <c r="AZ4596" s="63"/>
      <c r="BA4596" s="63"/>
      <c r="BB4596" s="63"/>
      <c r="BC4596" s="63"/>
      <c r="BD4596" s="63"/>
      <c r="BE4596" s="63"/>
      <c r="BF4596" s="63"/>
      <c r="BG4596" s="63"/>
      <c r="BH4596" s="63"/>
      <c r="BI4596" s="63"/>
      <c r="BJ4596" s="63"/>
      <c r="BK4596" s="63"/>
      <c r="BL4596" s="63"/>
      <c r="BM4596" s="63"/>
      <c r="BN4596" s="63"/>
      <c r="BO4596" s="63"/>
      <c r="BP4596" s="63"/>
      <c r="BQ4596" s="63"/>
      <c r="BR4596" s="63"/>
      <c r="BS4596" s="63"/>
      <c r="BT4596" s="63"/>
      <c r="BU4596" s="63"/>
      <c r="BV4596" s="63"/>
      <c r="BW4596" s="63"/>
      <c r="BX4596" s="63"/>
      <c r="BY4596" s="63"/>
      <c r="BZ4596" s="63"/>
      <c r="CA4596" s="63"/>
      <c r="CB4596" s="63"/>
      <c r="CC4596" s="63"/>
      <c r="CD4596" s="63"/>
      <c r="CE4596" s="63"/>
      <c r="CF4596" s="63"/>
      <c r="CG4596" s="63"/>
      <c r="CH4596" s="63"/>
      <c r="CI4596" s="63"/>
      <c r="CJ4596" s="63"/>
      <c r="CK4596" s="63"/>
      <c r="CL4596" s="63"/>
      <c r="CM4596" s="63"/>
      <c r="CN4596" s="63"/>
      <c r="CO4596" s="63"/>
      <c r="CP4596" s="63"/>
      <c r="CR4596" s="227"/>
      <c r="CS4596" s="74"/>
    </row>
    <row r="4597" spans="1:97" s="72" customFormat="1" ht="75.75" customHeight="1">
      <c r="A4597" s="63"/>
      <c r="B4597" s="63"/>
      <c r="C4597" s="63"/>
      <c r="D4597" s="63"/>
      <c r="E4597" s="63"/>
      <c r="F4597" s="63"/>
      <c r="G4597" s="63"/>
      <c r="H4597" s="63"/>
      <c r="I4597" s="63"/>
      <c r="J4597" s="63"/>
      <c r="K4597" s="63"/>
      <c r="L4597" s="63"/>
      <c r="M4597" s="63"/>
      <c r="N4597" s="63"/>
      <c r="O4597" s="63"/>
      <c r="P4597" s="63"/>
      <c r="Q4597" s="63"/>
      <c r="R4597" s="63"/>
      <c r="S4597" s="63"/>
      <c r="T4597" s="63"/>
      <c r="U4597" s="63"/>
      <c r="V4597" s="63"/>
      <c r="W4597" s="63"/>
      <c r="X4597" s="63"/>
      <c r="Y4597" s="63"/>
      <c r="Z4597" s="63"/>
      <c r="AA4597" s="63"/>
      <c r="AB4597" s="63"/>
      <c r="AC4597" s="63"/>
      <c r="AD4597" s="63"/>
      <c r="AE4597" s="63"/>
      <c r="AF4597" s="63"/>
      <c r="AG4597" s="63"/>
      <c r="AH4597" s="63"/>
      <c r="AI4597" s="63"/>
      <c r="AJ4597" s="63"/>
      <c r="AK4597" s="63"/>
      <c r="AL4597" s="63"/>
      <c r="AM4597" s="63"/>
      <c r="AN4597" s="63"/>
      <c r="AO4597" s="63"/>
      <c r="AP4597" s="63"/>
      <c r="AQ4597" s="63"/>
      <c r="AR4597" s="63"/>
      <c r="AS4597" s="63"/>
      <c r="AT4597" s="63"/>
      <c r="AU4597" s="63"/>
      <c r="AV4597" s="63"/>
      <c r="AW4597" s="63"/>
      <c r="AX4597" s="63"/>
      <c r="AY4597" s="63"/>
      <c r="AZ4597" s="63"/>
      <c r="BA4597" s="63"/>
      <c r="BB4597" s="63"/>
      <c r="BC4597" s="63"/>
      <c r="BD4597" s="63"/>
      <c r="BE4597" s="63"/>
      <c r="BF4597" s="63"/>
      <c r="BG4597" s="63"/>
      <c r="BH4597" s="63"/>
      <c r="BI4597" s="63"/>
      <c r="BJ4597" s="63"/>
      <c r="BK4597" s="63"/>
      <c r="BL4597" s="63"/>
      <c r="BM4597" s="63"/>
      <c r="BN4597" s="63"/>
      <c r="BO4597" s="63"/>
      <c r="BP4597" s="63"/>
      <c r="BQ4597" s="63"/>
      <c r="BR4597" s="63"/>
      <c r="BS4597" s="63"/>
      <c r="BT4597" s="63"/>
      <c r="BU4597" s="63"/>
      <c r="BV4597" s="63"/>
      <c r="BW4597" s="63"/>
      <c r="BX4597" s="63"/>
      <c r="BY4597" s="63"/>
      <c r="BZ4597" s="63"/>
      <c r="CA4597" s="63"/>
      <c r="CB4597" s="63"/>
      <c r="CC4597" s="63"/>
      <c r="CD4597" s="63"/>
      <c r="CE4597" s="63"/>
      <c r="CF4597" s="63"/>
      <c r="CG4597" s="63"/>
      <c r="CH4597" s="63"/>
      <c r="CI4597" s="63"/>
      <c r="CJ4597" s="63"/>
      <c r="CK4597" s="63"/>
      <c r="CL4597" s="63"/>
      <c r="CM4597" s="63"/>
      <c r="CN4597" s="63"/>
      <c r="CO4597" s="63"/>
      <c r="CP4597" s="63"/>
      <c r="CR4597" s="227"/>
      <c r="CS4597" s="74"/>
    </row>
    <row r="4598" spans="1:97" s="72" customFormat="1" ht="75.75" customHeight="1">
      <c r="A4598" s="63"/>
      <c r="B4598" s="63"/>
      <c r="C4598" s="63"/>
      <c r="D4598" s="63"/>
      <c r="E4598" s="63"/>
      <c r="F4598" s="63"/>
      <c r="G4598" s="63"/>
      <c r="H4598" s="63"/>
      <c r="I4598" s="63"/>
      <c r="J4598" s="63"/>
      <c r="K4598" s="63"/>
      <c r="L4598" s="63"/>
      <c r="M4598" s="63"/>
      <c r="N4598" s="63"/>
      <c r="O4598" s="63"/>
      <c r="P4598" s="63"/>
      <c r="Q4598" s="63"/>
      <c r="R4598" s="63"/>
      <c r="S4598" s="63"/>
      <c r="T4598" s="63"/>
      <c r="U4598" s="63"/>
      <c r="V4598" s="63"/>
      <c r="W4598" s="63"/>
      <c r="X4598" s="63"/>
      <c r="Y4598" s="63"/>
      <c r="Z4598" s="63"/>
      <c r="AA4598" s="63"/>
      <c r="AB4598" s="63"/>
      <c r="AC4598" s="63"/>
      <c r="AD4598" s="63"/>
      <c r="AE4598" s="63"/>
      <c r="AF4598" s="63"/>
      <c r="AG4598" s="63"/>
      <c r="AH4598" s="63"/>
      <c r="AI4598" s="63"/>
      <c r="AJ4598" s="63"/>
      <c r="AK4598" s="63"/>
      <c r="AL4598" s="63"/>
      <c r="AM4598" s="63"/>
      <c r="AN4598" s="63"/>
      <c r="AO4598" s="63"/>
      <c r="AP4598" s="63"/>
      <c r="AQ4598" s="63"/>
      <c r="AR4598" s="63"/>
      <c r="AS4598" s="63"/>
      <c r="AT4598" s="63"/>
      <c r="AU4598" s="63"/>
      <c r="AV4598" s="63"/>
      <c r="AW4598" s="63"/>
      <c r="AX4598" s="63"/>
      <c r="AY4598" s="63"/>
      <c r="AZ4598" s="63"/>
      <c r="BA4598" s="63"/>
      <c r="BB4598" s="63"/>
      <c r="BC4598" s="63"/>
      <c r="BD4598" s="63"/>
      <c r="BE4598" s="63"/>
      <c r="BF4598" s="63"/>
      <c r="BG4598" s="63"/>
      <c r="BH4598" s="63"/>
      <c r="BI4598" s="63"/>
      <c r="BJ4598" s="63"/>
      <c r="BK4598" s="63"/>
      <c r="BL4598" s="63"/>
      <c r="BM4598" s="63"/>
      <c r="BN4598" s="63"/>
      <c r="BO4598" s="63"/>
      <c r="BP4598" s="63"/>
      <c r="BQ4598" s="63"/>
      <c r="BR4598" s="63"/>
      <c r="BS4598" s="63"/>
      <c r="BT4598" s="63"/>
      <c r="BU4598" s="63"/>
      <c r="BV4598" s="63"/>
      <c r="BW4598" s="63"/>
      <c r="BX4598" s="63"/>
      <c r="BY4598" s="63"/>
      <c r="BZ4598" s="63"/>
      <c r="CA4598" s="63"/>
      <c r="CB4598" s="63"/>
      <c r="CC4598" s="63"/>
      <c r="CD4598" s="63"/>
      <c r="CE4598" s="63"/>
      <c r="CF4598" s="63"/>
      <c r="CG4598" s="63"/>
      <c r="CH4598" s="63"/>
      <c r="CI4598" s="63"/>
      <c r="CJ4598" s="63"/>
      <c r="CK4598" s="63"/>
      <c r="CL4598" s="63"/>
      <c r="CM4598" s="63"/>
      <c r="CN4598" s="63"/>
      <c r="CO4598" s="63"/>
      <c r="CP4598" s="63"/>
      <c r="CR4598" s="227"/>
      <c r="CS4598" s="74"/>
    </row>
    <row r="4599" spans="1:97" s="72" customFormat="1" ht="75.75" customHeight="1">
      <c r="A4599" s="63"/>
      <c r="B4599" s="63"/>
      <c r="C4599" s="63"/>
      <c r="D4599" s="63"/>
      <c r="E4599" s="63"/>
      <c r="F4599" s="63"/>
      <c r="G4599" s="63"/>
      <c r="H4599" s="63"/>
      <c r="I4599" s="63"/>
      <c r="J4599" s="63"/>
      <c r="K4599" s="63"/>
      <c r="L4599" s="63"/>
      <c r="M4599" s="63"/>
      <c r="N4599" s="63"/>
      <c r="O4599" s="63"/>
      <c r="P4599" s="63"/>
      <c r="Q4599" s="63"/>
      <c r="R4599" s="63"/>
      <c r="S4599" s="63"/>
      <c r="T4599" s="63"/>
      <c r="U4599" s="63"/>
      <c r="V4599" s="63"/>
      <c r="W4599" s="63"/>
      <c r="X4599" s="63"/>
      <c r="Y4599" s="63"/>
      <c r="Z4599" s="63"/>
      <c r="AA4599" s="63"/>
      <c r="AB4599" s="63"/>
      <c r="AC4599" s="63"/>
      <c r="AD4599" s="63"/>
      <c r="AE4599" s="63"/>
      <c r="AF4599" s="63"/>
      <c r="AG4599" s="63"/>
      <c r="AH4599" s="63"/>
      <c r="AI4599" s="63"/>
      <c r="AJ4599" s="63"/>
      <c r="AK4599" s="63"/>
      <c r="AL4599" s="63"/>
      <c r="AM4599" s="63"/>
      <c r="AN4599" s="63"/>
      <c r="AO4599" s="63"/>
      <c r="AP4599" s="63"/>
      <c r="AQ4599" s="63"/>
      <c r="AR4599" s="63"/>
      <c r="AS4599" s="63"/>
      <c r="AT4599" s="63"/>
      <c r="AU4599" s="63"/>
      <c r="AV4599" s="63"/>
      <c r="AW4599" s="63"/>
      <c r="AX4599" s="63"/>
      <c r="AY4599" s="63"/>
      <c r="AZ4599" s="63"/>
      <c r="BA4599" s="63"/>
      <c r="BB4599" s="63"/>
      <c r="BC4599" s="63"/>
      <c r="BD4599" s="63"/>
      <c r="BE4599" s="63"/>
      <c r="BF4599" s="63"/>
      <c r="BG4599" s="63"/>
      <c r="BH4599" s="63"/>
      <c r="BI4599" s="63"/>
      <c r="BJ4599" s="63"/>
      <c r="BK4599" s="63"/>
      <c r="BL4599" s="63"/>
      <c r="BM4599" s="63"/>
      <c r="BN4599" s="63"/>
      <c r="BO4599" s="63"/>
      <c r="BP4599" s="63"/>
      <c r="BQ4599" s="63"/>
      <c r="BR4599" s="63"/>
      <c r="BS4599" s="63"/>
      <c r="BT4599" s="63"/>
      <c r="BU4599" s="63"/>
      <c r="BV4599" s="63"/>
      <c r="BW4599" s="63"/>
      <c r="BX4599" s="63"/>
      <c r="BY4599" s="63"/>
      <c r="BZ4599" s="63"/>
      <c r="CA4599" s="63"/>
      <c r="CB4599" s="63"/>
      <c r="CC4599" s="63"/>
      <c r="CD4599" s="63"/>
      <c r="CE4599" s="63"/>
      <c r="CF4599" s="63"/>
      <c r="CG4599" s="63"/>
      <c r="CH4599" s="63"/>
      <c r="CI4599" s="63"/>
      <c r="CJ4599" s="63"/>
      <c r="CK4599" s="63"/>
      <c r="CL4599" s="63"/>
      <c r="CM4599" s="63"/>
      <c r="CN4599" s="63"/>
      <c r="CO4599" s="63"/>
      <c r="CP4599" s="63"/>
      <c r="CR4599" s="227"/>
      <c r="CS4599" s="74"/>
    </row>
    <row r="4600" spans="1:97" s="72" customFormat="1" ht="75.75" customHeight="1">
      <c r="A4600" s="63"/>
      <c r="B4600" s="63"/>
      <c r="C4600" s="63"/>
      <c r="D4600" s="63"/>
      <c r="E4600" s="63"/>
      <c r="F4600" s="63"/>
      <c r="G4600" s="63"/>
      <c r="H4600" s="63"/>
      <c r="I4600" s="63"/>
      <c r="J4600" s="63"/>
      <c r="K4600" s="63"/>
      <c r="L4600" s="63"/>
      <c r="M4600" s="63"/>
      <c r="N4600" s="63"/>
      <c r="O4600" s="63"/>
      <c r="P4600" s="63"/>
      <c r="Q4600" s="63"/>
      <c r="R4600" s="63"/>
      <c r="S4600" s="63"/>
      <c r="T4600" s="63"/>
      <c r="U4600" s="63"/>
      <c r="V4600" s="63"/>
      <c r="W4600" s="63"/>
      <c r="X4600" s="63"/>
      <c r="Y4600" s="63"/>
      <c r="Z4600" s="63"/>
      <c r="AA4600" s="63"/>
      <c r="AB4600" s="63"/>
      <c r="AC4600" s="63"/>
      <c r="AD4600" s="63"/>
      <c r="AE4600" s="63"/>
      <c r="AF4600" s="63"/>
      <c r="AG4600" s="63"/>
      <c r="AH4600" s="63"/>
      <c r="AI4600" s="63"/>
      <c r="AJ4600" s="63"/>
      <c r="AK4600" s="63"/>
      <c r="AL4600" s="63"/>
      <c r="AM4600" s="63"/>
      <c r="AN4600" s="63"/>
      <c r="AO4600" s="63"/>
      <c r="AP4600" s="63"/>
      <c r="AQ4600" s="63"/>
      <c r="AR4600" s="63"/>
      <c r="AS4600" s="63"/>
      <c r="AT4600" s="63"/>
      <c r="AU4600" s="63"/>
      <c r="AV4600" s="63"/>
      <c r="AW4600" s="63"/>
      <c r="AX4600" s="63"/>
      <c r="AY4600" s="63"/>
      <c r="AZ4600" s="63"/>
      <c r="BA4600" s="63"/>
      <c r="BB4600" s="63"/>
      <c r="BC4600" s="63"/>
      <c r="BD4600" s="63"/>
      <c r="BE4600" s="63"/>
      <c r="BF4600" s="63"/>
      <c r="BG4600" s="63"/>
      <c r="BH4600" s="63"/>
      <c r="BI4600" s="63"/>
      <c r="BJ4600" s="63"/>
      <c r="BK4600" s="63"/>
      <c r="BL4600" s="63"/>
      <c r="BM4600" s="63"/>
      <c r="BN4600" s="63"/>
      <c r="BO4600" s="63"/>
      <c r="BP4600" s="63"/>
      <c r="BQ4600" s="63"/>
      <c r="BR4600" s="63"/>
      <c r="BS4600" s="63"/>
      <c r="BT4600" s="63"/>
      <c r="BU4600" s="63"/>
      <c r="BV4600" s="63"/>
      <c r="BW4600" s="63"/>
      <c r="BX4600" s="63"/>
      <c r="BY4600" s="63"/>
      <c r="BZ4600" s="63"/>
      <c r="CA4600" s="63"/>
      <c r="CB4600" s="63"/>
      <c r="CC4600" s="63"/>
      <c r="CD4600" s="63"/>
      <c r="CE4600" s="63"/>
      <c r="CF4600" s="63"/>
      <c r="CG4600" s="63"/>
      <c r="CH4600" s="63"/>
      <c r="CI4600" s="63"/>
      <c r="CJ4600" s="63"/>
      <c r="CK4600" s="63"/>
      <c r="CL4600" s="63"/>
      <c r="CM4600" s="63"/>
      <c r="CN4600" s="63"/>
      <c r="CO4600" s="63"/>
      <c r="CP4600" s="63"/>
      <c r="CR4600" s="227"/>
      <c r="CS4600" s="74"/>
    </row>
    <row r="4601" spans="1:97" s="72" customFormat="1" ht="75.75" customHeight="1">
      <c r="A4601" s="63"/>
      <c r="B4601" s="63"/>
      <c r="C4601" s="63"/>
      <c r="D4601" s="63"/>
      <c r="E4601" s="63"/>
      <c r="F4601" s="63"/>
      <c r="G4601" s="63"/>
      <c r="H4601" s="63"/>
      <c r="I4601" s="63"/>
      <c r="J4601" s="63"/>
      <c r="K4601" s="63"/>
      <c r="L4601" s="63"/>
      <c r="M4601" s="63"/>
      <c r="N4601" s="63"/>
      <c r="O4601" s="63"/>
      <c r="P4601" s="63"/>
      <c r="Q4601" s="63"/>
      <c r="R4601" s="63"/>
      <c r="S4601" s="63"/>
      <c r="T4601" s="63"/>
      <c r="U4601" s="63"/>
      <c r="V4601" s="63"/>
      <c r="W4601" s="63"/>
      <c r="X4601" s="63"/>
      <c r="Y4601" s="63"/>
      <c r="Z4601" s="63"/>
      <c r="AA4601" s="63"/>
      <c r="AB4601" s="63"/>
      <c r="AC4601" s="63"/>
      <c r="AD4601" s="63"/>
      <c r="AE4601" s="63"/>
      <c r="AF4601" s="63"/>
      <c r="AG4601" s="63"/>
      <c r="AH4601" s="63"/>
      <c r="AI4601" s="63"/>
      <c r="AJ4601" s="63"/>
      <c r="AK4601" s="63"/>
      <c r="AL4601" s="63"/>
      <c r="AM4601" s="63"/>
      <c r="AN4601" s="63"/>
      <c r="AO4601" s="63"/>
      <c r="AP4601" s="63"/>
      <c r="AQ4601" s="63"/>
      <c r="AR4601" s="63"/>
      <c r="AS4601" s="63"/>
      <c r="AT4601" s="63"/>
      <c r="AU4601" s="63"/>
      <c r="AV4601" s="63"/>
      <c r="AW4601" s="63"/>
      <c r="AX4601" s="63"/>
      <c r="AY4601" s="63"/>
      <c r="AZ4601" s="63"/>
      <c r="BA4601" s="63"/>
      <c r="BB4601" s="63"/>
      <c r="BC4601" s="63"/>
      <c r="BD4601" s="63"/>
      <c r="BE4601" s="63"/>
      <c r="BF4601" s="63"/>
      <c r="BG4601" s="63"/>
      <c r="BH4601" s="63"/>
      <c r="BI4601" s="63"/>
      <c r="BJ4601" s="63"/>
      <c r="BK4601" s="63"/>
      <c r="BL4601" s="63"/>
      <c r="BM4601" s="63"/>
      <c r="BN4601" s="63"/>
      <c r="BO4601" s="63"/>
      <c r="BP4601" s="63"/>
      <c r="BQ4601" s="63"/>
      <c r="BR4601" s="63"/>
      <c r="BS4601" s="63"/>
      <c r="BT4601" s="63"/>
      <c r="BU4601" s="63"/>
      <c r="BV4601" s="63"/>
      <c r="BW4601" s="63"/>
      <c r="BX4601" s="63"/>
      <c r="BY4601" s="63"/>
      <c r="BZ4601" s="63"/>
      <c r="CA4601" s="63"/>
      <c r="CB4601" s="63"/>
      <c r="CC4601" s="63"/>
      <c r="CD4601" s="63"/>
      <c r="CE4601" s="63"/>
      <c r="CF4601" s="63"/>
      <c r="CG4601" s="63"/>
      <c r="CH4601" s="63"/>
      <c r="CI4601" s="63"/>
      <c r="CJ4601" s="63"/>
      <c r="CK4601" s="63"/>
      <c r="CL4601" s="63"/>
      <c r="CM4601" s="63"/>
      <c r="CN4601" s="63"/>
      <c r="CO4601" s="63"/>
      <c r="CP4601" s="63"/>
      <c r="CR4601" s="227"/>
      <c r="CS4601" s="74"/>
    </row>
    <row r="4602" spans="1:97" s="72" customFormat="1" ht="75.75" customHeight="1">
      <c r="A4602" s="63"/>
      <c r="B4602" s="63"/>
      <c r="C4602" s="63"/>
      <c r="D4602" s="63"/>
      <c r="E4602" s="63"/>
      <c r="F4602" s="63"/>
      <c r="G4602" s="63"/>
      <c r="H4602" s="63"/>
      <c r="I4602" s="63"/>
      <c r="J4602" s="63"/>
      <c r="K4602" s="63"/>
      <c r="L4602" s="63"/>
      <c r="M4602" s="63"/>
      <c r="N4602" s="63"/>
      <c r="O4602" s="63"/>
      <c r="P4602" s="63"/>
      <c r="Q4602" s="63"/>
      <c r="R4602" s="63"/>
      <c r="S4602" s="63"/>
      <c r="T4602" s="63"/>
      <c r="U4602" s="63"/>
      <c r="V4602" s="63"/>
      <c r="W4602" s="63"/>
      <c r="X4602" s="63"/>
      <c r="Y4602" s="63"/>
      <c r="Z4602" s="63"/>
      <c r="AA4602" s="63"/>
      <c r="AB4602" s="63"/>
      <c r="AC4602" s="63"/>
      <c r="AD4602" s="63"/>
      <c r="AE4602" s="63"/>
      <c r="AF4602" s="63"/>
      <c r="AG4602" s="63"/>
      <c r="AH4602" s="63"/>
      <c r="AI4602" s="63"/>
      <c r="AJ4602" s="63"/>
      <c r="AK4602" s="63"/>
      <c r="AL4602" s="63"/>
      <c r="AM4602" s="63"/>
      <c r="AN4602" s="63"/>
      <c r="AO4602" s="63"/>
      <c r="AP4602" s="63"/>
      <c r="AQ4602" s="63"/>
      <c r="AR4602" s="63"/>
      <c r="AS4602" s="63"/>
      <c r="AT4602" s="63"/>
      <c r="AU4602" s="63"/>
      <c r="AV4602" s="63"/>
      <c r="AW4602" s="63"/>
      <c r="AX4602" s="63"/>
      <c r="AY4602" s="63"/>
      <c r="AZ4602" s="63"/>
      <c r="BA4602" s="63"/>
      <c r="BB4602" s="63"/>
      <c r="BC4602" s="63"/>
      <c r="BD4602" s="63"/>
      <c r="BE4602" s="63"/>
      <c r="BF4602" s="63"/>
      <c r="BG4602" s="63"/>
      <c r="BH4602" s="63"/>
      <c r="BI4602" s="63"/>
      <c r="BJ4602" s="63"/>
      <c r="BK4602" s="63"/>
      <c r="BL4602" s="63"/>
      <c r="BM4602" s="63"/>
      <c r="BN4602" s="63"/>
      <c r="BO4602" s="63"/>
      <c r="BP4602" s="63"/>
      <c r="BQ4602" s="63"/>
      <c r="BR4602" s="63"/>
      <c r="BS4602" s="63"/>
      <c r="BT4602" s="63"/>
      <c r="BU4602" s="63"/>
      <c r="BV4602" s="63"/>
      <c r="BW4602" s="63"/>
      <c r="BX4602" s="63"/>
      <c r="BY4602" s="63"/>
      <c r="BZ4602" s="63"/>
      <c r="CA4602" s="63"/>
      <c r="CB4602" s="63"/>
      <c r="CC4602" s="63"/>
      <c r="CD4602" s="63"/>
      <c r="CE4602" s="63"/>
      <c r="CF4602" s="63"/>
      <c r="CG4602" s="63"/>
      <c r="CH4602" s="63"/>
      <c r="CI4602" s="63"/>
      <c r="CJ4602" s="63"/>
      <c r="CK4602" s="63"/>
      <c r="CL4602" s="63"/>
      <c r="CM4602" s="63"/>
      <c r="CN4602" s="63"/>
      <c r="CO4602" s="63"/>
      <c r="CP4602" s="63"/>
      <c r="CR4602" s="227"/>
      <c r="CS4602" s="74"/>
    </row>
    <row r="4603" spans="1:97" s="72" customFormat="1" ht="75.75" customHeight="1">
      <c r="A4603" s="63"/>
      <c r="B4603" s="63"/>
      <c r="C4603" s="63"/>
      <c r="D4603" s="63"/>
      <c r="E4603" s="63"/>
      <c r="F4603" s="63"/>
      <c r="G4603" s="63"/>
      <c r="H4603" s="63"/>
      <c r="I4603" s="63"/>
      <c r="J4603" s="63"/>
      <c r="K4603" s="63"/>
      <c r="L4603" s="63"/>
      <c r="M4603" s="63"/>
      <c r="N4603" s="63"/>
      <c r="O4603" s="63"/>
      <c r="P4603" s="63"/>
      <c r="Q4603" s="63"/>
      <c r="R4603" s="63"/>
      <c r="S4603" s="63"/>
      <c r="T4603" s="63"/>
      <c r="U4603" s="63"/>
      <c r="V4603" s="63"/>
      <c r="W4603" s="63"/>
      <c r="X4603" s="63"/>
      <c r="Y4603" s="63"/>
      <c r="Z4603" s="63"/>
      <c r="AA4603" s="63"/>
      <c r="AB4603" s="63"/>
      <c r="AC4603" s="63"/>
      <c r="AD4603" s="63"/>
      <c r="AE4603" s="63"/>
      <c r="AF4603" s="63"/>
      <c r="AG4603" s="63"/>
      <c r="AH4603" s="63"/>
      <c r="AI4603" s="63"/>
      <c r="AJ4603" s="63"/>
      <c r="AK4603" s="63"/>
      <c r="AL4603" s="63"/>
      <c r="AM4603" s="63"/>
      <c r="AN4603" s="63"/>
      <c r="AO4603" s="63"/>
      <c r="AP4603" s="63"/>
      <c r="AQ4603" s="63"/>
      <c r="AR4603" s="63"/>
      <c r="AS4603" s="63"/>
      <c r="AT4603" s="63"/>
      <c r="AU4603" s="63"/>
      <c r="AV4603" s="63"/>
      <c r="AW4603" s="63"/>
      <c r="AX4603" s="63"/>
      <c r="AY4603" s="63"/>
      <c r="AZ4603" s="63"/>
      <c r="BA4603" s="63"/>
      <c r="BB4603" s="63"/>
      <c r="BC4603" s="63"/>
      <c r="BD4603" s="63"/>
      <c r="BE4603" s="63"/>
      <c r="BF4603" s="63"/>
      <c r="BG4603" s="63"/>
      <c r="BH4603" s="63"/>
      <c r="BI4603" s="63"/>
      <c r="BJ4603" s="63"/>
      <c r="BK4603" s="63"/>
      <c r="BL4603" s="63"/>
      <c r="BM4603" s="63"/>
      <c r="BN4603" s="63"/>
      <c r="BO4603" s="63"/>
      <c r="BP4603" s="63"/>
      <c r="BQ4603" s="63"/>
      <c r="BR4603" s="63"/>
      <c r="BS4603" s="63"/>
      <c r="BT4603" s="63"/>
      <c r="BU4603" s="63"/>
      <c r="BV4603" s="63"/>
      <c r="BW4603" s="63"/>
      <c r="BX4603" s="63"/>
      <c r="BY4603" s="63"/>
      <c r="BZ4603" s="63"/>
      <c r="CA4603" s="63"/>
      <c r="CB4603" s="63"/>
      <c r="CC4603" s="63"/>
      <c r="CD4603" s="63"/>
      <c r="CE4603" s="63"/>
      <c r="CF4603" s="63"/>
      <c r="CG4603" s="63"/>
      <c r="CH4603" s="63"/>
      <c r="CI4603" s="63"/>
      <c r="CJ4603" s="63"/>
      <c r="CK4603" s="63"/>
      <c r="CL4603" s="63"/>
      <c r="CM4603" s="63"/>
      <c r="CN4603" s="63"/>
      <c r="CO4603" s="63"/>
      <c r="CP4603" s="63"/>
      <c r="CR4603" s="227"/>
      <c r="CS4603" s="74"/>
    </row>
    <row r="4604" spans="1:97" s="72" customFormat="1" ht="75.75" customHeight="1">
      <c r="A4604" s="63"/>
      <c r="B4604" s="63"/>
      <c r="C4604" s="63"/>
      <c r="D4604" s="63"/>
      <c r="E4604" s="63"/>
      <c r="F4604" s="63"/>
      <c r="G4604" s="63"/>
      <c r="H4604" s="63"/>
      <c r="I4604" s="63"/>
      <c r="J4604" s="63"/>
      <c r="K4604" s="63"/>
      <c r="L4604" s="63"/>
      <c r="M4604" s="63"/>
      <c r="N4604" s="63"/>
      <c r="O4604" s="63"/>
      <c r="P4604" s="63"/>
      <c r="Q4604" s="63"/>
      <c r="R4604" s="63"/>
      <c r="S4604" s="63"/>
      <c r="T4604" s="63"/>
      <c r="U4604" s="63"/>
      <c r="V4604" s="63"/>
      <c r="W4604" s="63"/>
      <c r="X4604" s="63"/>
      <c r="Y4604" s="63"/>
      <c r="Z4604" s="63"/>
      <c r="AA4604" s="63"/>
      <c r="AB4604" s="63"/>
      <c r="AC4604" s="63"/>
      <c r="AD4604" s="63"/>
      <c r="AE4604" s="63"/>
      <c r="AF4604" s="63"/>
      <c r="AG4604" s="63"/>
      <c r="AH4604" s="63"/>
      <c r="AI4604" s="63"/>
      <c r="AJ4604" s="63"/>
      <c r="AK4604" s="63"/>
      <c r="AL4604" s="63"/>
      <c r="AM4604" s="63"/>
      <c r="AN4604" s="63"/>
      <c r="AO4604" s="63"/>
      <c r="AP4604" s="63"/>
      <c r="AQ4604" s="63"/>
      <c r="AR4604" s="63"/>
      <c r="AS4604" s="63"/>
      <c r="AT4604" s="63"/>
      <c r="AU4604" s="63"/>
      <c r="AV4604" s="63"/>
      <c r="AW4604" s="63"/>
      <c r="AX4604" s="63"/>
      <c r="AY4604" s="63"/>
      <c r="AZ4604" s="63"/>
      <c r="BA4604" s="63"/>
      <c r="BB4604" s="63"/>
      <c r="BC4604" s="63"/>
      <c r="BD4604" s="63"/>
      <c r="BE4604" s="63"/>
      <c r="BF4604" s="63"/>
      <c r="BG4604" s="63"/>
      <c r="BH4604" s="63"/>
      <c r="BI4604" s="63"/>
      <c r="BJ4604" s="63"/>
      <c r="BK4604" s="63"/>
      <c r="BL4604" s="63"/>
      <c r="BM4604" s="63"/>
      <c r="BN4604" s="63"/>
      <c r="BO4604" s="63"/>
      <c r="BP4604" s="63"/>
      <c r="BQ4604" s="63"/>
      <c r="BR4604" s="63"/>
      <c r="BS4604" s="63"/>
      <c r="BT4604" s="63"/>
      <c r="BU4604" s="63"/>
      <c r="BV4604" s="63"/>
      <c r="BW4604" s="63"/>
      <c r="BX4604" s="63"/>
      <c r="BY4604" s="63"/>
      <c r="BZ4604" s="63"/>
      <c r="CA4604" s="63"/>
      <c r="CB4604" s="63"/>
      <c r="CC4604" s="63"/>
      <c r="CD4604" s="63"/>
      <c r="CE4604" s="63"/>
      <c r="CF4604" s="63"/>
      <c r="CG4604" s="63"/>
      <c r="CH4604" s="63"/>
      <c r="CI4604" s="63"/>
      <c r="CJ4604" s="63"/>
      <c r="CK4604" s="63"/>
      <c r="CL4604" s="63"/>
      <c r="CM4604" s="63"/>
      <c r="CN4604" s="63"/>
      <c r="CO4604" s="63"/>
      <c r="CP4604" s="63"/>
      <c r="CR4604" s="227"/>
      <c r="CS4604" s="74"/>
    </row>
    <row r="4605" spans="1:97" s="72" customFormat="1" ht="75.75" customHeight="1">
      <c r="A4605" s="63"/>
      <c r="B4605" s="63"/>
      <c r="C4605" s="63"/>
      <c r="D4605" s="63"/>
      <c r="E4605" s="63"/>
      <c r="F4605" s="63"/>
      <c r="G4605" s="63"/>
      <c r="H4605" s="63"/>
      <c r="I4605" s="63"/>
      <c r="J4605" s="63"/>
      <c r="K4605" s="63"/>
      <c r="L4605" s="63"/>
      <c r="M4605" s="63"/>
      <c r="N4605" s="63"/>
      <c r="O4605" s="63"/>
      <c r="P4605" s="63"/>
      <c r="Q4605" s="63"/>
      <c r="R4605" s="63"/>
      <c r="S4605" s="63"/>
      <c r="T4605" s="63"/>
      <c r="U4605" s="63"/>
      <c r="V4605" s="63"/>
      <c r="W4605" s="63"/>
      <c r="X4605" s="63"/>
      <c r="Y4605" s="63"/>
      <c r="Z4605" s="63"/>
      <c r="AA4605" s="63"/>
      <c r="AB4605" s="63"/>
      <c r="AC4605" s="63"/>
      <c r="AD4605" s="63"/>
      <c r="AE4605" s="63"/>
      <c r="AF4605" s="63"/>
      <c r="AG4605" s="63"/>
      <c r="AH4605" s="63"/>
      <c r="AI4605" s="63"/>
      <c r="AJ4605" s="63"/>
      <c r="AK4605" s="63"/>
      <c r="AL4605" s="63"/>
      <c r="AM4605" s="63"/>
      <c r="AN4605" s="63"/>
      <c r="AO4605" s="63"/>
      <c r="AP4605" s="63"/>
      <c r="AQ4605" s="63"/>
      <c r="AR4605" s="63"/>
      <c r="AS4605" s="63"/>
      <c r="AT4605" s="63"/>
      <c r="AU4605" s="63"/>
      <c r="AV4605" s="63"/>
      <c r="AW4605" s="63"/>
      <c r="AX4605" s="63"/>
      <c r="AY4605" s="63"/>
      <c r="AZ4605" s="63"/>
      <c r="BA4605" s="63"/>
      <c r="BB4605" s="63"/>
      <c r="BC4605" s="63"/>
      <c r="BD4605" s="63"/>
      <c r="BE4605" s="63"/>
      <c r="BF4605" s="63"/>
      <c r="BG4605" s="63"/>
      <c r="BH4605" s="63"/>
      <c r="BI4605" s="63"/>
      <c r="BJ4605" s="63"/>
      <c r="BK4605" s="63"/>
      <c r="BL4605" s="63"/>
      <c r="BM4605" s="63"/>
      <c r="BN4605" s="63"/>
      <c r="BO4605" s="63"/>
      <c r="BP4605" s="63"/>
      <c r="BQ4605" s="63"/>
      <c r="BR4605" s="63"/>
      <c r="BS4605" s="63"/>
      <c r="BT4605" s="63"/>
      <c r="BU4605" s="63"/>
      <c r="BV4605" s="63"/>
      <c r="BW4605" s="63"/>
      <c r="BX4605" s="63"/>
      <c r="BY4605" s="63"/>
      <c r="BZ4605" s="63"/>
      <c r="CA4605" s="63"/>
      <c r="CB4605" s="63"/>
      <c r="CC4605" s="63"/>
      <c r="CD4605" s="63"/>
      <c r="CE4605" s="63"/>
      <c r="CF4605" s="63"/>
      <c r="CG4605" s="63"/>
      <c r="CH4605" s="63"/>
      <c r="CI4605" s="63"/>
      <c r="CJ4605" s="63"/>
      <c r="CK4605" s="63"/>
      <c r="CL4605" s="63"/>
      <c r="CM4605" s="63"/>
      <c r="CN4605" s="63"/>
      <c r="CO4605" s="63"/>
      <c r="CP4605" s="63"/>
      <c r="CR4605" s="227"/>
      <c r="CS4605" s="74"/>
    </row>
    <row r="4606" spans="1:97" s="72" customFormat="1" ht="75.75" customHeight="1">
      <c r="A4606" s="63"/>
      <c r="B4606" s="63"/>
      <c r="C4606" s="63"/>
      <c r="D4606" s="63"/>
      <c r="E4606" s="63"/>
      <c r="F4606" s="63"/>
      <c r="G4606" s="63"/>
      <c r="H4606" s="63"/>
      <c r="I4606" s="63"/>
      <c r="J4606" s="63"/>
      <c r="K4606" s="63"/>
      <c r="L4606" s="63"/>
      <c r="M4606" s="63"/>
      <c r="N4606" s="63"/>
      <c r="O4606" s="63"/>
      <c r="P4606" s="63"/>
      <c r="Q4606" s="63"/>
      <c r="R4606" s="63"/>
      <c r="S4606" s="63"/>
      <c r="T4606" s="63"/>
      <c r="U4606" s="63"/>
      <c r="V4606" s="63"/>
      <c r="W4606" s="63"/>
      <c r="X4606" s="63"/>
      <c r="Y4606" s="63"/>
      <c r="Z4606" s="63"/>
      <c r="AA4606" s="63"/>
      <c r="AB4606" s="63"/>
      <c r="AC4606" s="63"/>
      <c r="AD4606" s="63"/>
      <c r="AE4606" s="63"/>
      <c r="AF4606" s="63"/>
      <c r="AG4606" s="63"/>
      <c r="AH4606" s="63"/>
      <c r="AI4606" s="63"/>
      <c r="AJ4606" s="63"/>
      <c r="AK4606" s="63"/>
      <c r="AL4606" s="63"/>
      <c r="AM4606" s="63"/>
      <c r="AN4606" s="63"/>
      <c r="AO4606" s="63"/>
      <c r="AP4606" s="63"/>
      <c r="AQ4606" s="63"/>
      <c r="AR4606" s="63"/>
      <c r="AS4606" s="63"/>
      <c r="AT4606" s="63"/>
      <c r="AU4606" s="63"/>
      <c r="AV4606" s="63"/>
      <c r="AW4606" s="63"/>
      <c r="AX4606" s="63"/>
      <c r="AY4606" s="63"/>
      <c r="AZ4606" s="63"/>
      <c r="BA4606" s="63"/>
      <c r="BB4606" s="63"/>
      <c r="BC4606" s="63"/>
      <c r="BD4606" s="63"/>
      <c r="BE4606" s="63"/>
      <c r="BF4606" s="63"/>
      <c r="BG4606" s="63"/>
      <c r="BH4606" s="63"/>
      <c r="BI4606" s="63"/>
      <c r="BJ4606" s="63"/>
      <c r="BK4606" s="63"/>
      <c r="BL4606" s="63"/>
      <c r="BM4606" s="63"/>
      <c r="BN4606" s="63"/>
      <c r="BO4606" s="63"/>
      <c r="BP4606" s="63"/>
      <c r="BQ4606" s="63"/>
      <c r="BR4606" s="63"/>
      <c r="BS4606" s="63"/>
      <c r="BT4606" s="63"/>
      <c r="BU4606" s="63"/>
      <c r="BV4606" s="63"/>
      <c r="BW4606" s="63"/>
      <c r="BX4606" s="63"/>
      <c r="BY4606" s="63"/>
      <c r="BZ4606" s="63"/>
      <c r="CA4606" s="63"/>
      <c r="CB4606" s="63"/>
      <c r="CC4606" s="63"/>
      <c r="CD4606" s="63"/>
      <c r="CE4606" s="63"/>
      <c r="CF4606" s="63"/>
      <c r="CG4606" s="63"/>
      <c r="CH4606" s="63"/>
      <c r="CI4606" s="63"/>
      <c r="CJ4606" s="63"/>
      <c r="CK4606" s="63"/>
      <c r="CL4606" s="63"/>
      <c r="CM4606" s="63"/>
      <c r="CN4606" s="63"/>
      <c r="CO4606" s="63"/>
      <c r="CP4606" s="63"/>
      <c r="CR4606" s="227"/>
      <c r="CS4606" s="74"/>
    </row>
    <row r="4607" spans="1:97" s="72" customFormat="1" ht="75.75" customHeight="1">
      <c r="A4607" s="63"/>
      <c r="B4607" s="63"/>
      <c r="C4607" s="63"/>
      <c r="D4607" s="63"/>
      <c r="E4607" s="63"/>
      <c r="F4607" s="63"/>
      <c r="G4607" s="63"/>
      <c r="H4607" s="63"/>
      <c r="I4607" s="63"/>
      <c r="J4607" s="63"/>
      <c r="K4607" s="63"/>
      <c r="L4607" s="63"/>
      <c r="M4607" s="63"/>
      <c r="N4607" s="63"/>
      <c r="O4607" s="63"/>
      <c r="P4607" s="63"/>
      <c r="Q4607" s="63"/>
      <c r="R4607" s="63"/>
      <c r="S4607" s="63"/>
      <c r="T4607" s="63"/>
      <c r="U4607" s="63"/>
      <c r="V4607" s="63"/>
      <c r="W4607" s="63"/>
      <c r="X4607" s="63"/>
      <c r="Y4607" s="63"/>
      <c r="Z4607" s="63"/>
      <c r="AA4607" s="63"/>
      <c r="AB4607" s="63"/>
      <c r="AC4607" s="63"/>
      <c r="AD4607" s="63"/>
      <c r="AE4607" s="63"/>
      <c r="AF4607" s="63"/>
      <c r="AG4607" s="63"/>
      <c r="AH4607" s="63"/>
      <c r="AI4607" s="63"/>
      <c r="AJ4607" s="63"/>
      <c r="AK4607" s="63"/>
      <c r="AL4607" s="63"/>
      <c r="AM4607" s="63"/>
      <c r="AN4607" s="63"/>
      <c r="AO4607" s="63"/>
      <c r="AP4607" s="63"/>
      <c r="AQ4607" s="63"/>
      <c r="AR4607" s="63"/>
      <c r="AS4607" s="63"/>
      <c r="AT4607" s="63"/>
      <c r="AU4607" s="63"/>
      <c r="AV4607" s="63"/>
      <c r="AW4607" s="63"/>
      <c r="AX4607" s="63"/>
      <c r="AY4607" s="63"/>
      <c r="AZ4607" s="63"/>
      <c r="BA4607" s="63"/>
      <c r="BB4607" s="63"/>
      <c r="BC4607" s="63"/>
      <c r="BD4607" s="63"/>
      <c r="BE4607" s="63"/>
      <c r="BF4607" s="63"/>
      <c r="BG4607" s="63"/>
      <c r="BH4607" s="63"/>
      <c r="BI4607" s="63"/>
      <c r="BJ4607" s="63"/>
      <c r="BK4607" s="63"/>
      <c r="BL4607" s="63"/>
      <c r="BM4607" s="63"/>
      <c r="BN4607" s="63"/>
      <c r="BO4607" s="63"/>
      <c r="BP4607" s="63"/>
      <c r="BQ4607" s="63"/>
      <c r="BR4607" s="63"/>
      <c r="BS4607" s="63"/>
      <c r="BT4607" s="63"/>
      <c r="BU4607" s="63"/>
      <c r="BV4607" s="63"/>
      <c r="BW4607" s="63"/>
      <c r="BX4607" s="63"/>
      <c r="BY4607" s="63"/>
      <c r="BZ4607" s="63"/>
      <c r="CA4607" s="63"/>
      <c r="CB4607" s="63"/>
      <c r="CC4607" s="63"/>
      <c r="CD4607" s="63"/>
      <c r="CE4607" s="63"/>
      <c r="CF4607" s="63"/>
      <c r="CG4607" s="63"/>
      <c r="CH4607" s="63"/>
      <c r="CI4607" s="63"/>
      <c r="CJ4607" s="63"/>
      <c r="CK4607" s="63"/>
      <c r="CL4607" s="63"/>
      <c r="CM4607" s="63"/>
      <c r="CN4607" s="63"/>
      <c r="CO4607" s="63"/>
      <c r="CP4607" s="63"/>
      <c r="CR4607" s="227"/>
      <c r="CS4607" s="74"/>
    </row>
    <row r="4608" spans="1:97" s="72" customFormat="1" ht="75.75" customHeight="1">
      <c r="A4608" s="63"/>
      <c r="B4608" s="63"/>
      <c r="C4608" s="63"/>
      <c r="D4608" s="63"/>
      <c r="E4608" s="63"/>
      <c r="F4608" s="63"/>
      <c r="G4608" s="63"/>
      <c r="H4608" s="63"/>
      <c r="I4608" s="63"/>
      <c r="J4608" s="63"/>
      <c r="K4608" s="63"/>
      <c r="L4608" s="63"/>
      <c r="M4608" s="63"/>
      <c r="N4608" s="63"/>
      <c r="O4608" s="63"/>
      <c r="P4608" s="63"/>
      <c r="Q4608" s="63"/>
      <c r="R4608" s="63"/>
      <c r="S4608" s="63"/>
      <c r="T4608" s="63"/>
      <c r="U4608" s="63"/>
      <c r="V4608" s="63"/>
      <c r="W4608" s="63"/>
      <c r="X4608" s="63"/>
      <c r="Y4608" s="63"/>
      <c r="Z4608" s="63"/>
      <c r="AA4608" s="63"/>
      <c r="AB4608" s="63"/>
      <c r="AC4608" s="63"/>
      <c r="AD4608" s="63"/>
      <c r="AE4608" s="63"/>
      <c r="AF4608" s="63"/>
      <c r="AG4608" s="63"/>
      <c r="AH4608" s="63"/>
      <c r="AI4608" s="63"/>
      <c r="AJ4608" s="63"/>
      <c r="AK4608" s="63"/>
      <c r="AL4608" s="63"/>
      <c r="AM4608" s="63"/>
      <c r="AN4608" s="63"/>
      <c r="AO4608" s="63"/>
      <c r="AP4608" s="63"/>
      <c r="AQ4608" s="63"/>
      <c r="AR4608" s="63"/>
      <c r="AS4608" s="63"/>
      <c r="AT4608" s="63"/>
      <c r="AU4608" s="63"/>
      <c r="AV4608" s="63"/>
      <c r="AW4608" s="63"/>
      <c r="AX4608" s="63"/>
      <c r="AY4608" s="63"/>
      <c r="AZ4608" s="63"/>
      <c r="BA4608" s="63"/>
      <c r="BB4608" s="63"/>
      <c r="BC4608" s="63"/>
      <c r="BD4608" s="63"/>
      <c r="BE4608" s="63"/>
      <c r="BF4608" s="63"/>
      <c r="BG4608" s="63"/>
      <c r="BH4608" s="63"/>
      <c r="BI4608" s="63"/>
      <c r="BJ4608" s="63"/>
      <c r="BK4608" s="63"/>
      <c r="BL4608" s="63"/>
      <c r="BM4608" s="63"/>
      <c r="BN4608" s="63"/>
      <c r="BO4608" s="63"/>
      <c r="BP4608" s="63"/>
      <c r="BQ4608" s="63"/>
      <c r="BR4608" s="63"/>
      <c r="BS4608" s="63"/>
      <c r="BT4608" s="63"/>
      <c r="BU4608" s="63"/>
      <c r="BV4608" s="63"/>
      <c r="BW4608" s="63"/>
      <c r="BX4608" s="63"/>
      <c r="BY4608" s="63"/>
      <c r="BZ4608" s="63"/>
      <c r="CA4608" s="63"/>
      <c r="CB4608" s="63"/>
      <c r="CC4608" s="63"/>
      <c r="CD4608" s="63"/>
      <c r="CE4608" s="63"/>
      <c r="CF4608" s="63"/>
      <c r="CG4608" s="63"/>
      <c r="CH4608" s="63"/>
      <c r="CI4608" s="63"/>
      <c r="CJ4608" s="63"/>
      <c r="CK4608" s="63"/>
      <c r="CL4608" s="63"/>
      <c r="CM4608" s="63"/>
      <c r="CN4608" s="63"/>
      <c r="CO4608" s="63"/>
      <c r="CP4608" s="63"/>
      <c r="CR4608" s="227"/>
      <c r="CS4608" s="74"/>
    </row>
    <row r="4609" spans="1:97" s="72" customFormat="1" ht="75.75" customHeight="1">
      <c r="A4609" s="63"/>
      <c r="B4609" s="63"/>
      <c r="C4609" s="63"/>
      <c r="D4609" s="63"/>
      <c r="E4609" s="63"/>
      <c r="F4609" s="63"/>
      <c r="G4609" s="63"/>
      <c r="H4609" s="63"/>
      <c r="I4609" s="63"/>
      <c r="J4609" s="63"/>
      <c r="K4609" s="63"/>
      <c r="L4609" s="63"/>
      <c r="M4609" s="63"/>
      <c r="N4609" s="63"/>
      <c r="O4609" s="63"/>
      <c r="P4609" s="63"/>
      <c r="Q4609" s="63"/>
      <c r="R4609" s="63"/>
      <c r="S4609" s="63"/>
      <c r="T4609" s="63"/>
      <c r="U4609" s="63"/>
      <c r="V4609" s="63"/>
      <c r="W4609" s="63"/>
      <c r="X4609" s="63"/>
      <c r="Y4609" s="63"/>
      <c r="Z4609" s="63"/>
      <c r="AA4609" s="63"/>
      <c r="AB4609" s="63"/>
      <c r="AC4609" s="63"/>
      <c r="AD4609" s="63"/>
      <c r="AE4609" s="63"/>
      <c r="AF4609" s="63"/>
      <c r="AG4609" s="63"/>
      <c r="AH4609" s="63"/>
      <c r="AI4609" s="63"/>
      <c r="AJ4609" s="63"/>
      <c r="AK4609" s="63"/>
      <c r="AL4609" s="63"/>
      <c r="AM4609" s="63"/>
      <c r="AN4609" s="63"/>
      <c r="AO4609" s="63"/>
      <c r="AP4609" s="63"/>
      <c r="AQ4609" s="63"/>
      <c r="AR4609" s="63"/>
      <c r="AS4609" s="63"/>
      <c r="AT4609" s="63"/>
      <c r="AU4609" s="63"/>
      <c r="AV4609" s="63"/>
      <c r="AW4609" s="63"/>
      <c r="AX4609" s="63"/>
      <c r="AY4609" s="63"/>
      <c r="AZ4609" s="63"/>
      <c r="BA4609" s="63"/>
      <c r="BB4609" s="63"/>
      <c r="BC4609" s="63"/>
      <c r="BD4609" s="63"/>
      <c r="BE4609" s="63"/>
      <c r="BF4609" s="63"/>
      <c r="BG4609" s="63"/>
      <c r="BH4609" s="63"/>
      <c r="BI4609" s="63"/>
      <c r="BJ4609" s="63"/>
      <c r="BK4609" s="63"/>
      <c r="BL4609" s="63"/>
      <c r="BM4609" s="63"/>
      <c r="BN4609" s="63"/>
      <c r="BO4609" s="63"/>
      <c r="BP4609" s="63"/>
      <c r="BQ4609" s="63"/>
      <c r="BR4609" s="63"/>
      <c r="BS4609" s="63"/>
      <c r="BT4609" s="63"/>
      <c r="BU4609" s="63"/>
      <c r="BV4609" s="63"/>
      <c r="BW4609" s="63"/>
      <c r="BX4609" s="63"/>
      <c r="BY4609" s="63"/>
      <c r="BZ4609" s="63"/>
      <c r="CA4609" s="63"/>
      <c r="CB4609" s="63"/>
      <c r="CC4609" s="63"/>
      <c r="CD4609" s="63"/>
      <c r="CE4609" s="63"/>
      <c r="CF4609" s="63"/>
      <c r="CG4609" s="63"/>
      <c r="CH4609" s="63"/>
      <c r="CI4609" s="63"/>
      <c r="CJ4609" s="63"/>
      <c r="CK4609" s="63"/>
      <c r="CL4609" s="63"/>
      <c r="CM4609" s="63"/>
      <c r="CN4609" s="63"/>
      <c r="CO4609" s="63"/>
      <c r="CP4609" s="63"/>
      <c r="CR4609" s="227"/>
      <c r="CS4609" s="74"/>
    </row>
    <row r="4610" spans="1:97" s="72" customFormat="1" ht="75.75" customHeight="1">
      <c r="A4610" s="63"/>
      <c r="B4610" s="63"/>
      <c r="C4610" s="63"/>
      <c r="D4610" s="63"/>
      <c r="E4610" s="63"/>
      <c r="F4610" s="63"/>
      <c r="G4610" s="63"/>
      <c r="H4610" s="63"/>
      <c r="I4610" s="63"/>
      <c r="J4610" s="63"/>
      <c r="K4610" s="63"/>
      <c r="L4610" s="63"/>
      <c r="M4610" s="63"/>
      <c r="N4610" s="63"/>
      <c r="O4610" s="63"/>
      <c r="P4610" s="63"/>
      <c r="Q4610" s="63"/>
      <c r="R4610" s="63"/>
      <c r="S4610" s="63"/>
      <c r="T4610" s="63"/>
      <c r="U4610" s="63"/>
      <c r="V4610" s="63"/>
      <c r="W4610" s="63"/>
      <c r="X4610" s="63"/>
      <c r="Y4610" s="63"/>
      <c r="Z4610" s="63"/>
      <c r="AA4610" s="63"/>
      <c r="AB4610" s="63"/>
      <c r="AC4610" s="63"/>
      <c r="AD4610" s="63"/>
      <c r="AE4610" s="63"/>
      <c r="AF4610" s="63"/>
      <c r="AG4610" s="63"/>
      <c r="AH4610" s="63"/>
      <c r="AI4610" s="63"/>
      <c r="AJ4610" s="63"/>
      <c r="AK4610" s="63"/>
      <c r="AL4610" s="63"/>
      <c r="AM4610" s="63"/>
      <c r="AN4610" s="63"/>
      <c r="AO4610" s="63"/>
      <c r="AP4610" s="63"/>
      <c r="AQ4610" s="63"/>
      <c r="AR4610" s="63"/>
      <c r="AS4610" s="63"/>
      <c r="AT4610" s="63"/>
      <c r="AU4610" s="63"/>
      <c r="AV4610" s="63"/>
      <c r="AW4610" s="63"/>
      <c r="AX4610" s="63"/>
      <c r="AY4610" s="63"/>
      <c r="AZ4610" s="63"/>
      <c r="BA4610" s="63"/>
      <c r="BB4610" s="63"/>
      <c r="BC4610" s="63"/>
      <c r="BD4610" s="63"/>
      <c r="BE4610" s="63"/>
      <c r="BF4610" s="63"/>
      <c r="BG4610" s="63"/>
      <c r="BH4610" s="63"/>
      <c r="BI4610" s="63"/>
      <c r="BJ4610" s="63"/>
      <c r="BK4610" s="63"/>
      <c r="BL4610" s="63"/>
      <c r="BM4610" s="63"/>
      <c r="BN4610" s="63"/>
      <c r="BO4610" s="63"/>
      <c r="BP4610" s="63"/>
      <c r="BQ4610" s="63"/>
      <c r="BR4610" s="63"/>
      <c r="BS4610" s="63"/>
      <c r="BT4610" s="63"/>
      <c r="BU4610" s="63"/>
      <c r="BV4610" s="63"/>
      <c r="BW4610" s="63"/>
      <c r="BX4610" s="63"/>
      <c r="BY4610" s="63"/>
      <c r="BZ4610" s="63"/>
      <c r="CA4610" s="63"/>
      <c r="CB4610" s="63"/>
      <c r="CC4610" s="63"/>
      <c r="CD4610" s="63"/>
      <c r="CE4610" s="63"/>
      <c r="CF4610" s="63"/>
      <c r="CG4610" s="63"/>
      <c r="CH4610" s="63"/>
      <c r="CI4610" s="63"/>
      <c r="CJ4610" s="63"/>
      <c r="CK4610" s="63"/>
      <c r="CL4610" s="63"/>
      <c r="CM4610" s="63"/>
      <c r="CN4610" s="63"/>
      <c r="CO4610" s="63"/>
      <c r="CP4610" s="63"/>
      <c r="CR4610" s="227"/>
      <c r="CS4610" s="74"/>
    </row>
    <row r="4611" spans="1:97" s="72" customFormat="1" ht="75.75" customHeight="1">
      <c r="A4611" s="63"/>
      <c r="B4611" s="63"/>
      <c r="C4611" s="63"/>
      <c r="D4611" s="63"/>
      <c r="E4611" s="63"/>
      <c r="F4611" s="63"/>
      <c r="G4611" s="63"/>
      <c r="H4611" s="63"/>
      <c r="I4611" s="63"/>
      <c r="J4611" s="63"/>
      <c r="K4611" s="63"/>
      <c r="L4611" s="63"/>
      <c r="M4611" s="63"/>
      <c r="N4611" s="63"/>
      <c r="O4611" s="63"/>
      <c r="P4611" s="63"/>
      <c r="Q4611" s="63"/>
      <c r="R4611" s="63"/>
      <c r="S4611" s="63"/>
      <c r="T4611" s="63"/>
      <c r="U4611" s="63"/>
      <c r="V4611" s="63"/>
      <c r="W4611" s="63"/>
      <c r="X4611" s="63"/>
      <c r="Y4611" s="63"/>
      <c r="Z4611" s="63"/>
      <c r="AA4611" s="63"/>
      <c r="AB4611" s="63"/>
      <c r="AC4611" s="63"/>
      <c r="AD4611" s="63"/>
      <c r="AE4611" s="63"/>
      <c r="AF4611" s="63"/>
      <c r="AG4611" s="63"/>
      <c r="AH4611" s="63"/>
      <c r="AI4611" s="63"/>
      <c r="AJ4611" s="63"/>
      <c r="AK4611" s="63"/>
      <c r="AL4611" s="63"/>
      <c r="AM4611" s="63"/>
      <c r="AN4611" s="63"/>
      <c r="AO4611" s="63"/>
      <c r="AP4611" s="63"/>
      <c r="AQ4611" s="63"/>
      <c r="AR4611" s="63"/>
      <c r="AS4611" s="63"/>
      <c r="AT4611" s="63"/>
      <c r="AU4611" s="63"/>
      <c r="AV4611" s="63"/>
      <c r="AW4611" s="63"/>
      <c r="AX4611" s="63"/>
      <c r="AY4611" s="63"/>
      <c r="AZ4611" s="63"/>
      <c r="BA4611" s="63"/>
      <c r="BB4611" s="63"/>
      <c r="BC4611" s="63"/>
      <c r="BD4611" s="63"/>
      <c r="BE4611" s="63"/>
      <c r="BF4611" s="63"/>
      <c r="BG4611" s="63"/>
      <c r="BH4611" s="63"/>
      <c r="BI4611" s="63"/>
      <c r="BJ4611" s="63"/>
      <c r="BK4611" s="63"/>
      <c r="BL4611" s="63"/>
      <c r="BM4611" s="63"/>
      <c r="BN4611" s="63"/>
      <c r="BO4611" s="63"/>
      <c r="BP4611" s="63"/>
      <c r="BQ4611" s="63"/>
      <c r="BR4611" s="63"/>
      <c r="BS4611" s="63"/>
      <c r="BT4611" s="63"/>
      <c r="BU4611" s="63"/>
      <c r="BV4611" s="63"/>
      <c r="BW4611" s="63"/>
      <c r="BX4611" s="63"/>
      <c r="BY4611" s="63"/>
      <c r="BZ4611" s="63"/>
      <c r="CA4611" s="63"/>
      <c r="CB4611" s="63"/>
      <c r="CC4611" s="63"/>
      <c r="CD4611" s="63"/>
      <c r="CE4611" s="63"/>
      <c r="CF4611" s="63"/>
      <c r="CG4611" s="63"/>
      <c r="CH4611" s="63"/>
      <c r="CI4611" s="63"/>
      <c r="CJ4611" s="63"/>
      <c r="CK4611" s="63"/>
      <c r="CL4611" s="63"/>
      <c r="CM4611" s="63"/>
      <c r="CN4611" s="63"/>
      <c r="CO4611" s="63"/>
      <c r="CP4611" s="63"/>
      <c r="CR4611" s="227"/>
      <c r="CS4611" s="74"/>
    </row>
    <row r="4612" spans="1:97" s="72" customFormat="1" ht="75.75" customHeight="1">
      <c r="A4612" s="63"/>
      <c r="B4612" s="63"/>
      <c r="C4612" s="63"/>
      <c r="D4612" s="63"/>
      <c r="E4612" s="63"/>
      <c r="F4612" s="63"/>
      <c r="G4612" s="63"/>
      <c r="H4612" s="63"/>
      <c r="I4612" s="63"/>
      <c r="J4612" s="63"/>
      <c r="K4612" s="63"/>
      <c r="L4612" s="63"/>
      <c r="M4612" s="63"/>
      <c r="N4612" s="63"/>
      <c r="O4612" s="63"/>
      <c r="P4612" s="63"/>
      <c r="Q4612" s="63"/>
      <c r="R4612" s="63"/>
      <c r="S4612" s="63"/>
      <c r="T4612" s="63"/>
      <c r="U4612" s="63"/>
      <c r="V4612" s="63"/>
      <c r="W4612" s="63"/>
      <c r="X4612" s="63"/>
      <c r="Y4612" s="63"/>
      <c r="Z4612" s="63"/>
      <c r="AA4612" s="63"/>
      <c r="AB4612" s="63"/>
      <c r="AC4612" s="63"/>
      <c r="AD4612" s="63"/>
      <c r="AE4612" s="63"/>
      <c r="AF4612" s="63"/>
      <c r="AG4612" s="63"/>
      <c r="AH4612" s="63"/>
      <c r="AI4612" s="63"/>
      <c r="AJ4612" s="63"/>
      <c r="AK4612" s="63"/>
      <c r="AL4612" s="63"/>
      <c r="AM4612" s="63"/>
      <c r="AN4612" s="63"/>
      <c r="AO4612" s="63"/>
      <c r="AP4612" s="63"/>
      <c r="AQ4612" s="63"/>
      <c r="AR4612" s="63"/>
      <c r="AS4612" s="63"/>
      <c r="AT4612" s="63"/>
      <c r="AU4612" s="63"/>
      <c r="AV4612" s="63"/>
      <c r="AW4612" s="63"/>
      <c r="AX4612" s="63"/>
      <c r="AY4612" s="63"/>
      <c r="AZ4612" s="63"/>
      <c r="BA4612" s="63"/>
      <c r="BB4612" s="63"/>
      <c r="BC4612" s="63"/>
      <c r="BD4612" s="63"/>
      <c r="BE4612" s="63"/>
      <c r="BF4612" s="63"/>
      <c r="BG4612" s="63"/>
      <c r="BH4612" s="63"/>
      <c r="BI4612" s="63"/>
      <c r="BJ4612" s="63"/>
      <c r="BK4612" s="63"/>
      <c r="BL4612" s="63"/>
      <c r="BM4612" s="63"/>
      <c r="BN4612" s="63"/>
      <c r="BO4612" s="63"/>
      <c r="BP4612" s="63"/>
      <c r="BQ4612" s="63"/>
      <c r="BR4612" s="63"/>
      <c r="BS4612" s="63"/>
      <c r="BT4612" s="63"/>
      <c r="BU4612" s="63"/>
      <c r="BV4612" s="63"/>
      <c r="BW4612" s="63"/>
      <c r="BX4612" s="63"/>
      <c r="BY4612" s="63"/>
      <c r="BZ4612" s="63"/>
      <c r="CA4612" s="63"/>
      <c r="CB4612" s="63"/>
      <c r="CC4612" s="63"/>
      <c r="CD4612" s="63"/>
      <c r="CE4612" s="63"/>
      <c r="CF4612" s="63"/>
      <c r="CG4612" s="63"/>
      <c r="CH4612" s="63"/>
      <c r="CI4612" s="63"/>
      <c r="CJ4612" s="63"/>
      <c r="CK4612" s="63"/>
      <c r="CL4612" s="63"/>
      <c r="CM4612" s="63"/>
      <c r="CN4612" s="63"/>
      <c r="CO4612" s="63"/>
      <c r="CP4612" s="63"/>
      <c r="CR4612" s="227"/>
      <c r="CS4612" s="74"/>
    </row>
    <row r="4613" spans="1:97" s="72" customFormat="1" ht="75.75" customHeight="1">
      <c r="A4613" s="63"/>
      <c r="B4613" s="63"/>
      <c r="C4613" s="63"/>
      <c r="D4613" s="63"/>
      <c r="E4613" s="63"/>
      <c r="F4613" s="63"/>
      <c r="G4613" s="63"/>
      <c r="H4613" s="63"/>
      <c r="I4613" s="63"/>
      <c r="J4613" s="63"/>
      <c r="K4613" s="63"/>
      <c r="L4613" s="63"/>
      <c r="M4613" s="63"/>
      <c r="N4613" s="63"/>
      <c r="O4613" s="63"/>
      <c r="P4613" s="63"/>
      <c r="Q4613" s="63"/>
      <c r="R4613" s="63"/>
      <c r="S4613" s="63"/>
      <c r="T4613" s="63"/>
      <c r="U4613" s="63"/>
      <c r="V4613" s="63"/>
      <c r="W4613" s="63"/>
      <c r="X4613" s="63"/>
      <c r="Y4613" s="63"/>
      <c r="Z4613" s="63"/>
      <c r="AA4613" s="63"/>
      <c r="AB4613" s="63"/>
      <c r="AC4613" s="63"/>
      <c r="AD4613" s="63"/>
      <c r="AE4613" s="63"/>
      <c r="AF4613" s="63"/>
      <c r="AG4613" s="63"/>
      <c r="AH4613" s="63"/>
      <c r="AI4613" s="63"/>
      <c r="AJ4613" s="63"/>
      <c r="AK4613" s="63"/>
      <c r="AL4613" s="63"/>
      <c r="AM4613" s="63"/>
      <c r="AN4613" s="63"/>
      <c r="AO4613" s="63"/>
      <c r="AP4613" s="63"/>
      <c r="AQ4613" s="63"/>
      <c r="AR4613" s="63"/>
      <c r="AS4613" s="63"/>
      <c r="AT4613" s="63"/>
      <c r="AU4613" s="63"/>
      <c r="AV4613" s="63"/>
      <c r="AW4613" s="63"/>
      <c r="AX4613" s="63"/>
      <c r="AY4613" s="63"/>
      <c r="AZ4613" s="63"/>
      <c r="BA4613" s="63"/>
      <c r="BB4613" s="63"/>
      <c r="BC4613" s="63"/>
      <c r="BD4613" s="63"/>
      <c r="BE4613" s="63"/>
      <c r="BF4613" s="63"/>
      <c r="BG4613" s="63"/>
      <c r="BH4613" s="63"/>
      <c r="BI4613" s="63"/>
      <c r="BJ4613" s="63"/>
      <c r="BK4613" s="63"/>
      <c r="BL4613" s="63"/>
      <c r="BM4613" s="63"/>
      <c r="BN4613" s="63"/>
      <c r="BO4613" s="63"/>
      <c r="BP4613" s="63"/>
      <c r="BQ4613" s="63"/>
      <c r="BR4613" s="63"/>
      <c r="BS4613" s="63"/>
      <c r="BT4613" s="63"/>
      <c r="BU4613" s="63"/>
      <c r="BV4613" s="63"/>
      <c r="BW4613" s="63"/>
      <c r="BX4613" s="63"/>
      <c r="BY4613" s="63"/>
      <c r="BZ4613" s="63"/>
      <c r="CA4613" s="63"/>
      <c r="CB4613" s="63"/>
      <c r="CC4613" s="63"/>
      <c r="CD4613" s="63"/>
      <c r="CE4613" s="63"/>
      <c r="CF4613" s="63"/>
      <c r="CG4613" s="63"/>
      <c r="CH4613" s="63"/>
      <c r="CI4613" s="63"/>
      <c r="CJ4613" s="63"/>
      <c r="CK4613" s="63"/>
      <c r="CL4613" s="63"/>
      <c r="CM4613" s="63"/>
      <c r="CN4613" s="63"/>
      <c r="CO4613" s="63"/>
      <c r="CP4613" s="63"/>
      <c r="CR4613" s="227"/>
      <c r="CS4613" s="74"/>
    </row>
    <row r="4614" spans="1:97" s="72" customFormat="1" ht="75.75" customHeight="1">
      <c r="A4614" s="63"/>
      <c r="B4614" s="63"/>
      <c r="C4614" s="63"/>
      <c r="D4614" s="63"/>
      <c r="E4614" s="63"/>
      <c r="F4614" s="63"/>
      <c r="G4614" s="63"/>
      <c r="H4614" s="63"/>
      <c r="I4614" s="63"/>
      <c r="J4614" s="63"/>
      <c r="K4614" s="63"/>
      <c r="L4614" s="63"/>
      <c r="M4614" s="63"/>
      <c r="N4614" s="63"/>
      <c r="O4614" s="63"/>
      <c r="P4614" s="63"/>
      <c r="Q4614" s="63"/>
      <c r="R4614" s="63"/>
      <c r="S4614" s="63"/>
      <c r="T4614" s="63"/>
      <c r="U4614" s="63"/>
      <c r="V4614" s="63"/>
      <c r="W4614" s="63"/>
      <c r="X4614" s="63"/>
      <c r="Y4614" s="63"/>
      <c r="Z4614" s="63"/>
      <c r="AA4614" s="63"/>
      <c r="AB4614" s="63"/>
      <c r="AC4614" s="63"/>
      <c r="AD4614" s="63"/>
      <c r="AE4614" s="63"/>
      <c r="AF4614" s="63"/>
      <c r="AG4614" s="63"/>
      <c r="AH4614" s="63"/>
      <c r="AI4614" s="63"/>
      <c r="AJ4614" s="63"/>
      <c r="AK4614" s="63"/>
      <c r="AL4614" s="63"/>
      <c r="AM4614" s="63"/>
      <c r="AN4614" s="63"/>
      <c r="AO4614" s="63"/>
      <c r="AP4614" s="63"/>
      <c r="AQ4614" s="63"/>
      <c r="AR4614" s="63"/>
      <c r="AS4614" s="63"/>
      <c r="AT4614" s="63"/>
      <c r="AU4614" s="63"/>
      <c r="AV4614" s="63"/>
      <c r="AW4614" s="63"/>
      <c r="AX4614" s="63"/>
      <c r="AY4614" s="63"/>
      <c r="AZ4614" s="63"/>
      <c r="BA4614" s="63"/>
      <c r="BB4614" s="63"/>
      <c r="BC4614" s="63"/>
      <c r="BD4614" s="63"/>
      <c r="BE4614" s="63"/>
      <c r="BF4614" s="63"/>
      <c r="BG4614" s="63"/>
      <c r="BH4614" s="63"/>
      <c r="BI4614" s="63"/>
      <c r="BJ4614" s="63"/>
      <c r="BK4614" s="63"/>
      <c r="BL4614" s="63"/>
      <c r="BM4614" s="63"/>
      <c r="BN4614" s="63"/>
      <c r="BO4614" s="63"/>
      <c r="BP4614" s="63"/>
      <c r="BQ4614" s="63"/>
      <c r="BR4614" s="63"/>
      <c r="BS4614" s="63"/>
      <c r="BT4614" s="63"/>
      <c r="BU4614" s="63"/>
      <c r="BV4614" s="63"/>
      <c r="BW4614" s="63"/>
      <c r="BX4614" s="63"/>
      <c r="BY4614" s="63"/>
      <c r="BZ4614" s="63"/>
      <c r="CA4614" s="63"/>
      <c r="CB4614" s="63"/>
      <c r="CC4614" s="63"/>
      <c r="CD4614" s="63"/>
      <c r="CE4614" s="63"/>
      <c r="CF4614" s="63"/>
      <c r="CG4614" s="63"/>
      <c r="CH4614" s="63"/>
      <c r="CI4614" s="63"/>
      <c r="CJ4614" s="63"/>
      <c r="CK4614" s="63"/>
      <c r="CL4614" s="63"/>
      <c r="CM4614" s="63"/>
      <c r="CN4614" s="63"/>
      <c r="CO4614" s="63"/>
      <c r="CP4614" s="63"/>
      <c r="CR4614" s="227"/>
      <c r="CS4614" s="74"/>
    </row>
    <row r="4615" spans="1:97" s="72" customFormat="1" ht="75.75" customHeight="1">
      <c r="A4615" s="63"/>
      <c r="B4615" s="63"/>
      <c r="C4615" s="63"/>
      <c r="D4615" s="63"/>
      <c r="E4615" s="63"/>
      <c r="F4615" s="63"/>
      <c r="G4615" s="63"/>
      <c r="H4615" s="63"/>
      <c r="I4615" s="63"/>
      <c r="J4615" s="63"/>
      <c r="K4615" s="63"/>
      <c r="L4615" s="63"/>
      <c r="M4615" s="63"/>
      <c r="N4615" s="63"/>
      <c r="O4615" s="63"/>
      <c r="P4615" s="63"/>
      <c r="Q4615" s="63"/>
      <c r="R4615" s="63"/>
      <c r="S4615" s="63"/>
      <c r="T4615" s="63"/>
      <c r="U4615" s="63"/>
      <c r="V4615" s="63"/>
      <c r="W4615" s="63"/>
      <c r="X4615" s="63"/>
      <c r="Y4615" s="63"/>
      <c r="Z4615" s="63"/>
      <c r="AA4615" s="63"/>
      <c r="AB4615" s="63"/>
      <c r="AC4615" s="63"/>
      <c r="AD4615" s="63"/>
      <c r="AE4615" s="63"/>
      <c r="AF4615" s="63"/>
      <c r="AG4615" s="63"/>
      <c r="AH4615" s="63"/>
      <c r="AI4615" s="63"/>
      <c r="AJ4615" s="63"/>
      <c r="AK4615" s="63"/>
      <c r="AL4615" s="63"/>
      <c r="AM4615" s="63"/>
      <c r="AN4615" s="63"/>
      <c r="AO4615" s="63"/>
      <c r="AP4615" s="63"/>
      <c r="AQ4615" s="63"/>
      <c r="AR4615" s="63"/>
      <c r="AS4615" s="63"/>
      <c r="AT4615" s="63"/>
      <c r="AU4615" s="63"/>
      <c r="AV4615" s="63"/>
      <c r="AW4615" s="63"/>
      <c r="AX4615" s="63"/>
      <c r="AY4615" s="63"/>
      <c r="AZ4615" s="63"/>
      <c r="BA4615" s="63"/>
      <c r="BB4615" s="63"/>
      <c r="BC4615" s="63"/>
      <c r="BD4615" s="63"/>
      <c r="BE4615" s="63"/>
      <c r="BF4615" s="63"/>
      <c r="BG4615" s="63"/>
      <c r="BH4615" s="63"/>
      <c r="BI4615" s="63"/>
      <c r="BJ4615" s="63"/>
      <c r="BK4615" s="63"/>
      <c r="BL4615" s="63"/>
      <c r="BM4615" s="63"/>
      <c r="BN4615" s="63"/>
      <c r="BO4615" s="63"/>
      <c r="BP4615" s="63"/>
      <c r="BQ4615" s="63"/>
      <c r="BR4615" s="63"/>
      <c r="BS4615" s="63"/>
      <c r="BT4615" s="63"/>
      <c r="BU4615" s="63"/>
      <c r="BV4615" s="63"/>
      <c r="BW4615" s="63"/>
      <c r="BX4615" s="63"/>
      <c r="BY4615" s="63"/>
      <c r="BZ4615" s="63"/>
      <c r="CA4615" s="63"/>
      <c r="CB4615" s="63"/>
      <c r="CC4615" s="63"/>
      <c r="CD4615" s="63"/>
      <c r="CE4615" s="63"/>
      <c r="CF4615" s="63"/>
      <c r="CG4615" s="63"/>
      <c r="CH4615" s="63"/>
      <c r="CI4615" s="63"/>
      <c r="CJ4615" s="63"/>
      <c r="CK4615" s="63"/>
      <c r="CL4615" s="63"/>
      <c r="CM4615" s="63"/>
      <c r="CN4615" s="63"/>
      <c r="CO4615" s="63"/>
      <c r="CP4615" s="63"/>
      <c r="CR4615" s="227"/>
      <c r="CS4615" s="74"/>
    </row>
    <row r="4616" spans="1:97" s="72" customFormat="1" ht="75.75" customHeight="1">
      <c r="A4616" s="63"/>
      <c r="B4616" s="63"/>
      <c r="C4616" s="63"/>
      <c r="D4616" s="63"/>
      <c r="E4616" s="63"/>
      <c r="F4616" s="63"/>
      <c r="G4616" s="63"/>
      <c r="H4616" s="63"/>
      <c r="I4616" s="63"/>
      <c r="J4616" s="63"/>
      <c r="K4616" s="63"/>
      <c r="L4616" s="63"/>
      <c r="M4616" s="63"/>
      <c r="N4616" s="63"/>
      <c r="O4616" s="63"/>
      <c r="P4616" s="63"/>
      <c r="Q4616" s="63"/>
      <c r="R4616" s="63"/>
      <c r="S4616" s="63"/>
      <c r="T4616" s="63"/>
      <c r="U4616" s="63"/>
      <c r="V4616" s="63"/>
      <c r="W4616" s="63"/>
      <c r="X4616" s="63"/>
      <c r="Y4616" s="63"/>
      <c r="Z4616" s="63"/>
      <c r="AA4616" s="63"/>
      <c r="AB4616" s="63"/>
      <c r="AC4616" s="63"/>
      <c r="AD4616" s="63"/>
      <c r="AE4616" s="63"/>
      <c r="AF4616" s="63"/>
      <c r="AG4616" s="63"/>
      <c r="AH4616" s="63"/>
      <c r="AI4616" s="63"/>
      <c r="AJ4616" s="63"/>
      <c r="AK4616" s="63"/>
      <c r="AL4616" s="63"/>
      <c r="AM4616" s="63"/>
      <c r="AN4616" s="63"/>
      <c r="AO4616" s="63"/>
      <c r="AP4616" s="63"/>
      <c r="AQ4616" s="63"/>
      <c r="AR4616" s="63"/>
      <c r="AS4616" s="63"/>
      <c r="AT4616" s="63"/>
      <c r="AU4616" s="63"/>
      <c r="AV4616" s="63"/>
      <c r="AW4616" s="63"/>
      <c r="AX4616" s="63"/>
      <c r="AY4616" s="63"/>
      <c r="AZ4616" s="63"/>
      <c r="BA4616" s="63"/>
      <c r="BB4616" s="63"/>
      <c r="BC4616" s="63"/>
      <c r="BD4616" s="63"/>
      <c r="BE4616" s="63"/>
      <c r="BF4616" s="63"/>
      <c r="BG4616" s="63"/>
      <c r="BH4616" s="63"/>
      <c r="BI4616" s="63"/>
      <c r="BJ4616" s="63"/>
      <c r="BK4616" s="63"/>
      <c r="BL4616" s="63"/>
      <c r="BM4616" s="63"/>
      <c r="BN4616" s="63"/>
      <c r="BO4616" s="63"/>
      <c r="BP4616" s="63"/>
      <c r="BQ4616" s="63"/>
      <c r="BR4616" s="63"/>
      <c r="BS4616" s="63"/>
      <c r="BT4616" s="63"/>
      <c r="BU4616" s="63"/>
      <c r="BV4616" s="63"/>
      <c r="BW4616" s="63"/>
      <c r="BX4616" s="63"/>
      <c r="BY4616" s="63"/>
      <c r="BZ4616" s="63"/>
      <c r="CA4616" s="63"/>
      <c r="CB4616" s="63"/>
      <c r="CC4616" s="63"/>
      <c r="CD4616" s="63"/>
      <c r="CE4616" s="63"/>
      <c r="CF4616" s="63"/>
      <c r="CG4616" s="63"/>
      <c r="CH4616" s="63"/>
      <c r="CI4616" s="63"/>
      <c r="CJ4616" s="63"/>
      <c r="CK4616" s="63"/>
      <c r="CL4616" s="63"/>
      <c r="CM4616" s="63"/>
      <c r="CN4616" s="63"/>
      <c r="CO4616" s="63"/>
      <c r="CP4616" s="63"/>
      <c r="CR4616" s="227"/>
      <c r="CS4616" s="74"/>
    </row>
    <row r="4617" spans="1:97" s="72" customFormat="1" ht="75.75" customHeight="1">
      <c r="A4617" s="63"/>
      <c r="B4617" s="63"/>
      <c r="C4617" s="63"/>
      <c r="D4617" s="63"/>
      <c r="E4617" s="63"/>
      <c r="F4617" s="63"/>
      <c r="G4617" s="63"/>
      <c r="H4617" s="63"/>
      <c r="I4617" s="63"/>
      <c r="J4617" s="63"/>
      <c r="K4617" s="63"/>
      <c r="L4617" s="63"/>
      <c r="M4617" s="63"/>
      <c r="N4617" s="63"/>
      <c r="O4617" s="63"/>
      <c r="P4617" s="63"/>
      <c r="Q4617" s="63"/>
      <c r="R4617" s="63"/>
      <c r="S4617" s="63"/>
      <c r="T4617" s="63"/>
      <c r="U4617" s="63"/>
      <c r="V4617" s="63"/>
      <c r="W4617" s="63"/>
      <c r="X4617" s="63"/>
      <c r="Y4617" s="63"/>
      <c r="Z4617" s="63"/>
      <c r="AA4617" s="63"/>
      <c r="AB4617" s="63"/>
      <c r="AC4617" s="63"/>
      <c r="AD4617" s="63"/>
      <c r="AE4617" s="63"/>
      <c r="AF4617" s="63"/>
      <c r="AG4617" s="63"/>
      <c r="AH4617" s="63"/>
      <c r="AI4617" s="63"/>
      <c r="AJ4617" s="63"/>
      <c r="AK4617" s="63"/>
      <c r="AL4617" s="63"/>
      <c r="AM4617" s="63"/>
      <c r="AN4617" s="63"/>
      <c r="AO4617" s="63"/>
      <c r="AP4617" s="63"/>
      <c r="AQ4617" s="63"/>
      <c r="AR4617" s="63"/>
      <c r="AS4617" s="63"/>
      <c r="AT4617" s="63"/>
      <c r="AU4617" s="63"/>
      <c r="AV4617" s="63"/>
      <c r="AW4617" s="63"/>
      <c r="AX4617" s="63"/>
      <c r="AY4617" s="63"/>
      <c r="AZ4617" s="63"/>
      <c r="BA4617" s="63"/>
      <c r="BB4617" s="63"/>
      <c r="BC4617" s="63"/>
      <c r="BD4617" s="63"/>
      <c r="BE4617" s="63"/>
      <c r="BF4617" s="63"/>
      <c r="BG4617" s="63"/>
      <c r="BH4617" s="63"/>
      <c r="BI4617" s="63"/>
      <c r="BJ4617" s="63"/>
      <c r="BK4617" s="63"/>
      <c r="BL4617" s="63"/>
      <c r="BM4617" s="63"/>
      <c r="BN4617" s="63"/>
      <c r="BO4617" s="63"/>
      <c r="BP4617" s="63"/>
      <c r="BQ4617" s="63"/>
      <c r="BR4617" s="63"/>
      <c r="BS4617" s="63"/>
      <c r="BT4617" s="63"/>
      <c r="BU4617" s="63"/>
      <c r="BV4617" s="63"/>
      <c r="BW4617" s="63"/>
      <c r="BX4617" s="63"/>
      <c r="BY4617" s="63"/>
      <c r="BZ4617" s="63"/>
      <c r="CA4617" s="63"/>
      <c r="CB4617" s="63"/>
      <c r="CC4617" s="63"/>
      <c r="CD4617" s="63"/>
      <c r="CE4617" s="63"/>
      <c r="CF4617" s="63"/>
      <c r="CG4617" s="63"/>
      <c r="CH4617" s="63"/>
      <c r="CI4617" s="63"/>
      <c r="CJ4617" s="63"/>
      <c r="CK4617" s="63"/>
      <c r="CL4617" s="63"/>
      <c r="CM4617" s="63"/>
      <c r="CN4617" s="63"/>
      <c r="CO4617" s="63"/>
      <c r="CP4617" s="63"/>
      <c r="CR4617" s="227"/>
      <c r="CS4617" s="74"/>
    </row>
    <row r="4618" spans="1:97" s="72" customFormat="1" ht="75.75" customHeight="1">
      <c r="A4618" s="63"/>
      <c r="B4618" s="63"/>
      <c r="C4618" s="63"/>
      <c r="D4618" s="63"/>
      <c r="E4618" s="63"/>
      <c r="F4618" s="63"/>
      <c r="G4618" s="63"/>
      <c r="H4618" s="63"/>
      <c r="I4618" s="63"/>
      <c r="J4618" s="63"/>
      <c r="K4618" s="63"/>
      <c r="L4618" s="63"/>
      <c r="M4618" s="63"/>
      <c r="N4618" s="63"/>
      <c r="O4618" s="63"/>
      <c r="P4618" s="63"/>
      <c r="Q4618" s="63"/>
      <c r="R4618" s="63"/>
      <c r="S4618" s="63"/>
      <c r="T4618" s="63"/>
      <c r="U4618" s="63"/>
      <c r="V4618" s="63"/>
      <c r="W4618" s="63"/>
      <c r="X4618" s="63"/>
      <c r="Y4618" s="63"/>
      <c r="Z4618" s="63"/>
      <c r="AA4618" s="63"/>
      <c r="AB4618" s="63"/>
      <c r="AC4618" s="63"/>
      <c r="AD4618" s="63"/>
      <c r="AE4618" s="63"/>
      <c r="AF4618" s="63"/>
      <c r="AG4618" s="63"/>
      <c r="AH4618" s="63"/>
      <c r="AI4618" s="63"/>
      <c r="AJ4618" s="63"/>
      <c r="AK4618" s="63"/>
      <c r="AL4618" s="63"/>
      <c r="AM4618" s="63"/>
      <c r="AN4618" s="63"/>
      <c r="AO4618" s="63"/>
      <c r="AP4618" s="63"/>
      <c r="AQ4618" s="63"/>
      <c r="AR4618" s="63"/>
      <c r="AS4618" s="63"/>
      <c r="AT4618" s="63"/>
      <c r="AU4618" s="63"/>
      <c r="AV4618" s="63"/>
      <c r="AW4618" s="63"/>
      <c r="AX4618" s="63"/>
      <c r="AY4618" s="63"/>
      <c r="AZ4618" s="63"/>
      <c r="BA4618" s="63"/>
      <c r="BB4618" s="63"/>
      <c r="BC4618" s="63"/>
      <c r="BD4618" s="63"/>
      <c r="BE4618" s="63"/>
      <c r="BF4618" s="63"/>
      <c r="BG4618" s="63"/>
      <c r="BH4618" s="63"/>
      <c r="BI4618" s="63"/>
      <c r="BJ4618" s="63"/>
      <c r="BK4618" s="63"/>
      <c r="BL4618" s="63"/>
      <c r="BM4618" s="63"/>
      <c r="BN4618" s="63"/>
      <c r="BO4618" s="63"/>
      <c r="BP4618" s="63"/>
      <c r="BQ4618" s="63"/>
      <c r="BR4618" s="63"/>
      <c r="BS4618" s="63"/>
      <c r="BT4618" s="63"/>
      <c r="BU4618" s="63"/>
      <c r="BV4618" s="63"/>
      <c r="BW4618" s="63"/>
      <c r="BX4618" s="63"/>
      <c r="BY4618" s="63"/>
      <c r="BZ4618" s="63"/>
      <c r="CA4618" s="63"/>
      <c r="CB4618" s="63"/>
      <c r="CC4618" s="63"/>
      <c r="CD4618" s="63"/>
      <c r="CE4618" s="63"/>
      <c r="CF4618" s="63"/>
      <c r="CG4618" s="63"/>
      <c r="CH4618" s="63"/>
      <c r="CI4618" s="63"/>
      <c r="CJ4618" s="63"/>
      <c r="CK4618" s="63"/>
      <c r="CL4618" s="63"/>
      <c r="CM4618" s="63"/>
      <c r="CN4618" s="63"/>
      <c r="CO4618" s="63"/>
      <c r="CP4618" s="63"/>
      <c r="CR4618" s="227"/>
      <c r="CS4618" s="74"/>
    </row>
    <row r="4619" spans="1:97" s="72" customFormat="1" ht="75.75" customHeight="1">
      <c r="A4619" s="63"/>
      <c r="B4619" s="63"/>
      <c r="C4619" s="63"/>
      <c r="D4619" s="63"/>
      <c r="E4619" s="63"/>
      <c r="F4619" s="63"/>
      <c r="G4619" s="63"/>
      <c r="H4619" s="63"/>
      <c r="I4619" s="63"/>
      <c r="J4619" s="63"/>
      <c r="K4619" s="63"/>
      <c r="L4619" s="63"/>
      <c r="M4619" s="63"/>
      <c r="N4619" s="63"/>
      <c r="O4619" s="63"/>
      <c r="P4619" s="63"/>
      <c r="Q4619" s="63"/>
      <c r="R4619" s="63"/>
      <c r="S4619" s="63"/>
      <c r="T4619" s="63"/>
      <c r="U4619" s="63"/>
      <c r="V4619" s="63"/>
      <c r="W4619" s="63"/>
      <c r="X4619" s="63"/>
      <c r="Y4619" s="63"/>
      <c r="Z4619" s="63"/>
      <c r="AA4619" s="63"/>
      <c r="AB4619" s="63"/>
      <c r="AC4619" s="63"/>
      <c r="AD4619" s="63"/>
      <c r="AE4619" s="63"/>
      <c r="AF4619" s="63"/>
      <c r="AG4619" s="63"/>
      <c r="AH4619" s="63"/>
      <c r="AI4619" s="63"/>
      <c r="AJ4619" s="63"/>
      <c r="AK4619" s="63"/>
      <c r="AL4619" s="63"/>
      <c r="AM4619" s="63"/>
      <c r="AN4619" s="63"/>
      <c r="AO4619" s="63"/>
      <c r="AP4619" s="63"/>
      <c r="AQ4619" s="63"/>
      <c r="AR4619" s="63"/>
      <c r="AS4619" s="63"/>
      <c r="AT4619" s="63"/>
      <c r="AU4619" s="63"/>
      <c r="AV4619" s="63"/>
      <c r="AW4619" s="63"/>
      <c r="AX4619" s="63"/>
      <c r="AY4619" s="63"/>
      <c r="AZ4619" s="63"/>
      <c r="BA4619" s="63"/>
      <c r="BB4619" s="63"/>
      <c r="BC4619" s="63"/>
      <c r="BD4619" s="63"/>
      <c r="BE4619" s="63"/>
      <c r="BF4619" s="63"/>
      <c r="BG4619" s="63"/>
      <c r="BH4619" s="63"/>
      <c r="BI4619" s="63"/>
      <c r="BJ4619" s="63"/>
      <c r="BK4619" s="63"/>
      <c r="BL4619" s="63"/>
      <c r="BM4619" s="63"/>
      <c r="BN4619" s="63"/>
      <c r="BO4619" s="63"/>
      <c r="BP4619" s="63"/>
      <c r="BQ4619" s="63"/>
      <c r="BR4619" s="63"/>
      <c r="BS4619" s="63"/>
      <c r="BT4619" s="63"/>
      <c r="BU4619" s="63"/>
      <c r="BV4619" s="63"/>
      <c r="BW4619" s="63"/>
      <c r="BX4619" s="63"/>
      <c r="BY4619" s="63"/>
      <c r="BZ4619" s="63"/>
      <c r="CA4619" s="63"/>
      <c r="CB4619" s="63"/>
      <c r="CC4619" s="63"/>
      <c r="CD4619" s="63"/>
      <c r="CE4619" s="63"/>
      <c r="CF4619" s="63"/>
      <c r="CG4619" s="63"/>
      <c r="CH4619" s="63"/>
      <c r="CI4619" s="63"/>
      <c r="CJ4619" s="63"/>
      <c r="CK4619" s="63"/>
      <c r="CL4619" s="63"/>
      <c r="CM4619" s="63"/>
      <c r="CN4619" s="63"/>
      <c r="CO4619" s="63"/>
      <c r="CP4619" s="63"/>
      <c r="CR4619" s="227"/>
      <c r="CS4619" s="74"/>
    </row>
    <row r="4620" spans="1:97" s="72" customFormat="1" ht="75.75" customHeight="1">
      <c r="A4620" s="63"/>
      <c r="B4620" s="63"/>
      <c r="C4620" s="63"/>
      <c r="D4620" s="63"/>
      <c r="E4620" s="63"/>
      <c r="F4620" s="63"/>
      <c r="G4620" s="63"/>
      <c r="H4620" s="63"/>
      <c r="I4620" s="63"/>
      <c r="J4620" s="63"/>
      <c r="K4620" s="63"/>
      <c r="L4620" s="63"/>
      <c r="M4620" s="63"/>
      <c r="N4620" s="63"/>
      <c r="O4620" s="63"/>
      <c r="P4620" s="63"/>
      <c r="Q4620" s="63"/>
      <c r="R4620" s="63"/>
      <c r="S4620" s="63"/>
      <c r="T4620" s="63"/>
      <c r="U4620" s="63"/>
      <c r="V4620" s="63"/>
      <c r="W4620" s="63"/>
      <c r="X4620" s="63"/>
      <c r="Y4620" s="63"/>
      <c r="Z4620" s="63"/>
      <c r="AA4620" s="63"/>
      <c r="AB4620" s="63"/>
      <c r="AC4620" s="63"/>
      <c r="AD4620" s="63"/>
      <c r="AE4620" s="63"/>
      <c r="AF4620" s="63"/>
      <c r="AG4620" s="63"/>
      <c r="AH4620" s="63"/>
      <c r="AI4620" s="63"/>
      <c r="AJ4620" s="63"/>
      <c r="AK4620" s="63"/>
      <c r="AL4620" s="63"/>
      <c r="AM4620" s="63"/>
      <c r="AN4620" s="63"/>
      <c r="AO4620" s="63"/>
      <c r="AP4620" s="63"/>
      <c r="AQ4620" s="63"/>
      <c r="AR4620" s="63"/>
      <c r="AS4620" s="63"/>
      <c r="AT4620" s="63"/>
      <c r="AU4620" s="63"/>
      <c r="AV4620" s="63"/>
      <c r="AW4620" s="63"/>
      <c r="AX4620" s="63"/>
      <c r="AY4620" s="63"/>
      <c r="AZ4620" s="63"/>
      <c r="BA4620" s="63"/>
      <c r="BB4620" s="63"/>
      <c r="BC4620" s="63"/>
      <c r="BD4620" s="63"/>
      <c r="BE4620" s="63"/>
      <c r="BF4620" s="63"/>
      <c r="BG4620" s="63"/>
      <c r="BH4620" s="63"/>
      <c r="BI4620" s="63"/>
      <c r="BJ4620" s="63"/>
      <c r="BK4620" s="63"/>
      <c r="BL4620" s="63"/>
      <c r="BM4620" s="63"/>
      <c r="BN4620" s="63"/>
      <c r="BO4620" s="63"/>
      <c r="BP4620" s="63"/>
      <c r="BQ4620" s="63"/>
      <c r="BR4620" s="63"/>
      <c r="BS4620" s="63"/>
      <c r="BT4620" s="63"/>
      <c r="BU4620" s="63"/>
      <c r="BV4620" s="63"/>
      <c r="BW4620" s="63"/>
      <c r="BX4620" s="63"/>
      <c r="BY4620" s="63"/>
      <c r="BZ4620" s="63"/>
      <c r="CA4620" s="63"/>
      <c r="CB4620" s="63"/>
      <c r="CC4620" s="63"/>
      <c r="CD4620" s="63"/>
      <c r="CE4620" s="63"/>
      <c r="CF4620" s="63"/>
      <c r="CG4620" s="63"/>
      <c r="CH4620" s="63"/>
      <c r="CI4620" s="63"/>
      <c r="CJ4620" s="63"/>
      <c r="CK4620" s="63"/>
      <c r="CL4620" s="63"/>
      <c r="CM4620" s="63"/>
      <c r="CN4620" s="63"/>
      <c r="CO4620" s="63"/>
      <c r="CP4620" s="63"/>
      <c r="CR4620" s="227"/>
      <c r="CS4620" s="74"/>
    </row>
    <row r="4621" spans="1:97" s="72" customFormat="1" ht="75.75" customHeight="1">
      <c r="A4621" s="63"/>
      <c r="B4621" s="63"/>
      <c r="C4621" s="63"/>
      <c r="D4621" s="63"/>
      <c r="E4621" s="63"/>
      <c r="F4621" s="63"/>
      <c r="G4621" s="63"/>
      <c r="H4621" s="63"/>
      <c r="I4621" s="63"/>
      <c r="J4621" s="63"/>
      <c r="K4621" s="63"/>
      <c r="L4621" s="63"/>
      <c r="M4621" s="63"/>
      <c r="N4621" s="63"/>
      <c r="O4621" s="63"/>
      <c r="P4621" s="63"/>
      <c r="Q4621" s="63"/>
      <c r="R4621" s="63"/>
      <c r="S4621" s="63"/>
      <c r="T4621" s="63"/>
      <c r="U4621" s="63"/>
      <c r="V4621" s="63"/>
      <c r="W4621" s="63"/>
      <c r="X4621" s="63"/>
      <c r="Y4621" s="63"/>
      <c r="Z4621" s="63"/>
      <c r="AA4621" s="63"/>
      <c r="AB4621" s="63"/>
      <c r="AC4621" s="63"/>
      <c r="AD4621" s="63"/>
      <c r="AE4621" s="63"/>
      <c r="AF4621" s="63"/>
      <c r="AG4621" s="63"/>
      <c r="AH4621" s="63"/>
      <c r="AI4621" s="63"/>
      <c r="AJ4621" s="63"/>
      <c r="AK4621" s="63"/>
      <c r="AL4621" s="63"/>
      <c r="AM4621" s="63"/>
      <c r="AN4621" s="63"/>
      <c r="AO4621" s="63"/>
      <c r="AP4621" s="63"/>
      <c r="AQ4621" s="63"/>
      <c r="AR4621" s="63"/>
      <c r="AS4621" s="63"/>
      <c r="AT4621" s="63"/>
      <c r="AU4621" s="63"/>
      <c r="AV4621" s="63"/>
      <c r="AW4621" s="63"/>
      <c r="AX4621" s="63"/>
      <c r="AY4621" s="63"/>
      <c r="AZ4621" s="63"/>
      <c r="BA4621" s="63"/>
      <c r="BB4621" s="63"/>
      <c r="BC4621" s="63"/>
      <c r="BD4621" s="63"/>
      <c r="BE4621" s="63"/>
      <c r="BF4621" s="63"/>
      <c r="BG4621" s="63"/>
      <c r="BH4621" s="63"/>
      <c r="BI4621" s="63"/>
      <c r="BJ4621" s="63"/>
      <c r="BK4621" s="63"/>
      <c r="BL4621" s="63"/>
      <c r="BM4621" s="63"/>
      <c r="BN4621" s="63"/>
      <c r="BO4621" s="63"/>
      <c r="BP4621" s="63"/>
      <c r="BQ4621" s="63"/>
      <c r="BR4621" s="63"/>
      <c r="BS4621" s="63"/>
      <c r="BT4621" s="63"/>
      <c r="BU4621" s="63"/>
      <c r="BV4621" s="63"/>
      <c r="BW4621" s="63"/>
      <c r="BX4621" s="63"/>
      <c r="BY4621" s="63"/>
      <c r="BZ4621" s="63"/>
      <c r="CA4621" s="63"/>
      <c r="CB4621" s="63"/>
      <c r="CC4621" s="63"/>
      <c r="CD4621" s="63"/>
      <c r="CE4621" s="63"/>
      <c r="CF4621" s="63"/>
      <c r="CG4621" s="63"/>
      <c r="CH4621" s="63"/>
      <c r="CI4621" s="63"/>
      <c r="CJ4621" s="63"/>
      <c r="CK4621" s="63"/>
      <c r="CL4621" s="63"/>
      <c r="CM4621" s="63"/>
      <c r="CN4621" s="63"/>
      <c r="CO4621" s="63"/>
      <c r="CP4621" s="63"/>
      <c r="CR4621" s="227"/>
      <c r="CS4621" s="74"/>
    </row>
    <row r="4622" spans="1:97" s="72" customFormat="1" ht="75.75" customHeight="1">
      <c r="A4622" s="63"/>
      <c r="B4622" s="63"/>
      <c r="C4622" s="63"/>
      <c r="D4622" s="63"/>
      <c r="E4622" s="63"/>
      <c r="F4622" s="63"/>
      <c r="G4622" s="63"/>
      <c r="H4622" s="63"/>
      <c r="I4622" s="63"/>
      <c r="J4622" s="63"/>
      <c r="K4622" s="63"/>
      <c r="L4622" s="63"/>
      <c r="M4622" s="63"/>
      <c r="N4622" s="63"/>
      <c r="O4622" s="63"/>
      <c r="P4622" s="63"/>
      <c r="Q4622" s="63"/>
      <c r="R4622" s="63"/>
      <c r="S4622" s="63"/>
      <c r="T4622" s="63"/>
      <c r="U4622" s="63"/>
      <c r="V4622" s="63"/>
      <c r="W4622" s="63"/>
      <c r="X4622" s="63"/>
      <c r="Y4622" s="63"/>
      <c r="Z4622" s="63"/>
      <c r="AA4622" s="63"/>
      <c r="AB4622" s="63"/>
      <c r="AC4622" s="63"/>
      <c r="AD4622" s="63"/>
      <c r="AE4622" s="63"/>
      <c r="AF4622" s="63"/>
      <c r="AG4622" s="63"/>
      <c r="AH4622" s="63"/>
      <c r="AI4622" s="63"/>
      <c r="AJ4622" s="63"/>
      <c r="AK4622" s="63"/>
      <c r="AL4622" s="63"/>
      <c r="AM4622" s="63"/>
      <c r="AN4622" s="63"/>
      <c r="AO4622" s="63"/>
      <c r="AP4622" s="63"/>
      <c r="AQ4622" s="63"/>
      <c r="AR4622" s="63"/>
      <c r="AS4622" s="63"/>
      <c r="AT4622" s="63"/>
      <c r="AU4622" s="63"/>
      <c r="AV4622" s="63"/>
      <c r="AW4622" s="63"/>
      <c r="AX4622" s="63"/>
      <c r="AY4622" s="63"/>
      <c r="AZ4622" s="63"/>
      <c r="BA4622" s="63"/>
      <c r="BB4622" s="63"/>
      <c r="BC4622" s="63"/>
      <c r="BD4622" s="63"/>
      <c r="BE4622" s="63"/>
      <c r="BF4622" s="63"/>
      <c r="BG4622" s="63"/>
      <c r="BH4622" s="63"/>
      <c r="BI4622" s="63"/>
      <c r="BJ4622" s="63"/>
      <c r="BK4622" s="63"/>
      <c r="BL4622" s="63"/>
      <c r="BM4622" s="63"/>
      <c r="BN4622" s="63"/>
      <c r="BO4622" s="63"/>
      <c r="BP4622" s="63"/>
      <c r="BQ4622" s="63"/>
      <c r="BR4622" s="63"/>
      <c r="BS4622" s="63"/>
      <c r="BT4622" s="63"/>
      <c r="BU4622" s="63"/>
      <c r="BV4622" s="63"/>
      <c r="BW4622" s="63"/>
      <c r="BX4622" s="63"/>
      <c r="BY4622" s="63"/>
      <c r="BZ4622" s="63"/>
      <c r="CA4622" s="63"/>
      <c r="CB4622" s="63"/>
      <c r="CC4622" s="63"/>
      <c r="CD4622" s="63"/>
      <c r="CE4622" s="63"/>
      <c r="CF4622" s="63"/>
      <c r="CG4622" s="63"/>
      <c r="CH4622" s="63"/>
      <c r="CI4622" s="63"/>
      <c r="CJ4622" s="63"/>
      <c r="CK4622" s="63"/>
      <c r="CL4622" s="63"/>
      <c r="CM4622" s="63"/>
      <c r="CN4622" s="63"/>
      <c r="CO4622" s="63"/>
      <c r="CP4622" s="63"/>
      <c r="CR4622" s="227"/>
      <c r="CS4622" s="74"/>
    </row>
    <row r="4623" spans="1:97" s="72" customFormat="1" ht="75.75" customHeight="1">
      <c r="A4623" s="63"/>
      <c r="B4623" s="63"/>
      <c r="C4623" s="63"/>
      <c r="D4623" s="63"/>
      <c r="E4623" s="63"/>
      <c r="F4623" s="63"/>
      <c r="G4623" s="63"/>
      <c r="H4623" s="63"/>
      <c r="I4623" s="63"/>
      <c r="J4623" s="63"/>
      <c r="K4623" s="63"/>
      <c r="L4623" s="63"/>
      <c r="M4623" s="63"/>
      <c r="N4623" s="63"/>
      <c r="O4623" s="63"/>
      <c r="P4623" s="63"/>
      <c r="Q4623" s="63"/>
      <c r="R4623" s="63"/>
      <c r="S4623" s="63"/>
      <c r="T4623" s="63"/>
      <c r="U4623" s="63"/>
      <c r="V4623" s="63"/>
      <c r="W4623" s="63"/>
      <c r="X4623" s="63"/>
      <c r="Y4623" s="63"/>
      <c r="Z4623" s="63"/>
      <c r="AA4623" s="63"/>
      <c r="AB4623" s="63"/>
      <c r="AC4623" s="63"/>
      <c r="AD4623" s="63"/>
      <c r="AE4623" s="63"/>
      <c r="AF4623" s="63"/>
      <c r="AG4623" s="63"/>
      <c r="AH4623" s="63"/>
      <c r="AI4623" s="63"/>
      <c r="AJ4623" s="63"/>
      <c r="AK4623" s="63"/>
      <c r="AL4623" s="63"/>
      <c r="AM4623" s="63"/>
      <c r="AN4623" s="63"/>
      <c r="AO4623" s="63"/>
      <c r="AP4623" s="63"/>
      <c r="AQ4623" s="63"/>
      <c r="AR4623" s="63"/>
      <c r="AS4623" s="63"/>
      <c r="AT4623" s="63"/>
      <c r="AU4623" s="63"/>
      <c r="AV4623" s="63"/>
      <c r="AW4623" s="63"/>
      <c r="AX4623" s="63"/>
      <c r="AY4623" s="63"/>
      <c r="AZ4623" s="63"/>
      <c r="BA4623" s="63"/>
      <c r="BB4623" s="63"/>
      <c r="BC4623" s="63"/>
      <c r="BD4623" s="63"/>
      <c r="BE4623" s="63"/>
      <c r="BF4623" s="63"/>
      <c r="BG4623" s="63"/>
      <c r="BH4623" s="63"/>
      <c r="BI4623" s="63"/>
      <c r="BJ4623" s="63"/>
      <c r="BK4623" s="63"/>
      <c r="BL4623" s="63"/>
      <c r="BM4623" s="63"/>
      <c r="BN4623" s="63"/>
      <c r="BO4623" s="63"/>
      <c r="BP4623" s="63"/>
      <c r="BQ4623" s="63"/>
      <c r="BR4623" s="63"/>
      <c r="BS4623" s="63"/>
      <c r="BT4623" s="63"/>
      <c r="BU4623" s="63"/>
      <c r="BV4623" s="63"/>
      <c r="BW4623" s="63"/>
      <c r="BX4623" s="63"/>
      <c r="BY4623" s="63"/>
      <c r="BZ4623" s="63"/>
      <c r="CA4623" s="63"/>
      <c r="CB4623" s="63"/>
      <c r="CC4623" s="63"/>
      <c r="CD4623" s="63"/>
      <c r="CE4623" s="63"/>
      <c r="CF4623" s="63"/>
      <c r="CG4623" s="63"/>
      <c r="CH4623" s="63"/>
      <c r="CI4623" s="63"/>
      <c r="CJ4623" s="63"/>
      <c r="CK4623" s="63"/>
      <c r="CL4623" s="63"/>
      <c r="CM4623" s="63"/>
      <c r="CN4623" s="63"/>
      <c r="CO4623" s="63"/>
      <c r="CP4623" s="63"/>
      <c r="CR4623" s="227"/>
      <c r="CS4623" s="74"/>
    </row>
    <row r="4624" spans="1:97" s="72" customFormat="1" ht="75.75" customHeight="1">
      <c r="A4624" s="63"/>
      <c r="B4624" s="63"/>
      <c r="C4624" s="63"/>
      <c r="D4624" s="63"/>
      <c r="E4624" s="63"/>
      <c r="F4624" s="63"/>
      <c r="G4624" s="63"/>
      <c r="H4624" s="63"/>
      <c r="I4624" s="63"/>
      <c r="J4624" s="63"/>
      <c r="K4624" s="63"/>
      <c r="L4624" s="63"/>
      <c r="M4624" s="63"/>
      <c r="N4624" s="63"/>
      <c r="O4624" s="63"/>
      <c r="P4624" s="63"/>
      <c r="Q4624" s="63"/>
      <c r="R4624" s="63"/>
      <c r="S4624" s="63"/>
      <c r="T4624" s="63"/>
      <c r="U4624" s="63"/>
      <c r="V4624" s="63"/>
      <c r="W4624" s="63"/>
      <c r="X4624" s="63"/>
      <c r="Y4624" s="63"/>
      <c r="Z4624" s="63"/>
      <c r="AA4624" s="63"/>
      <c r="AB4624" s="63"/>
      <c r="AC4624" s="63"/>
      <c r="AD4624" s="63"/>
      <c r="AE4624" s="63"/>
      <c r="AF4624" s="63"/>
      <c r="AG4624" s="63"/>
      <c r="AH4624" s="63"/>
      <c r="AI4624" s="63"/>
      <c r="AJ4624" s="63"/>
      <c r="AK4624" s="63"/>
      <c r="AL4624" s="63"/>
      <c r="AM4624" s="63"/>
      <c r="AN4624" s="63"/>
      <c r="AO4624" s="63"/>
      <c r="AP4624" s="63"/>
      <c r="AQ4624" s="63"/>
      <c r="AR4624" s="63"/>
      <c r="AS4624" s="63"/>
      <c r="AT4624" s="63"/>
      <c r="AU4624" s="63"/>
      <c r="AV4624" s="63"/>
      <c r="AW4624" s="63"/>
      <c r="AX4624" s="63"/>
      <c r="AY4624" s="63"/>
      <c r="AZ4624" s="63"/>
      <c r="BA4624" s="63"/>
      <c r="BB4624" s="63"/>
      <c r="BC4624" s="63"/>
      <c r="BD4624" s="63"/>
      <c r="BE4624" s="63"/>
      <c r="BF4624" s="63"/>
      <c r="BG4624" s="63"/>
      <c r="BH4624" s="63"/>
      <c r="BI4624" s="63"/>
      <c r="BJ4624" s="63"/>
      <c r="BK4624" s="63"/>
      <c r="BL4624" s="63"/>
      <c r="BM4624" s="63"/>
      <c r="BN4624" s="63"/>
      <c r="BO4624" s="63"/>
      <c r="BP4624" s="63"/>
      <c r="BQ4624" s="63"/>
      <c r="BR4624" s="63"/>
      <c r="BS4624" s="63"/>
      <c r="BT4624" s="63"/>
      <c r="BU4624" s="63"/>
      <c r="BV4624" s="63"/>
      <c r="BW4624" s="63"/>
      <c r="BX4624" s="63"/>
      <c r="BY4624" s="63"/>
      <c r="BZ4624" s="63"/>
      <c r="CA4624" s="63"/>
      <c r="CB4624" s="63"/>
      <c r="CC4624" s="63"/>
      <c r="CD4624" s="63"/>
      <c r="CE4624" s="63"/>
      <c r="CF4624" s="63"/>
      <c r="CG4624" s="63"/>
      <c r="CH4624" s="63"/>
      <c r="CI4624" s="63"/>
      <c r="CJ4624" s="63"/>
      <c r="CK4624" s="63"/>
      <c r="CL4624" s="63"/>
      <c r="CM4624" s="63"/>
      <c r="CN4624" s="63"/>
      <c r="CO4624" s="63"/>
      <c r="CP4624" s="63"/>
      <c r="CR4624" s="227"/>
      <c r="CS4624" s="74"/>
    </row>
    <row r="4625" spans="1:97" s="72" customFormat="1" ht="75.75" customHeight="1">
      <c r="A4625" s="63"/>
      <c r="B4625" s="63"/>
      <c r="C4625" s="63"/>
      <c r="D4625" s="63"/>
      <c r="E4625" s="63"/>
      <c r="F4625" s="63"/>
      <c r="G4625" s="63"/>
      <c r="H4625" s="63"/>
      <c r="I4625" s="63"/>
      <c r="J4625" s="63"/>
      <c r="K4625" s="63"/>
      <c r="L4625" s="63"/>
      <c r="M4625" s="63"/>
      <c r="N4625" s="63"/>
      <c r="O4625" s="63"/>
      <c r="P4625" s="63"/>
      <c r="Q4625" s="63"/>
      <c r="R4625" s="63"/>
      <c r="S4625" s="63"/>
      <c r="T4625" s="63"/>
      <c r="U4625" s="63"/>
      <c r="V4625" s="63"/>
      <c r="W4625" s="63"/>
      <c r="X4625" s="63"/>
      <c r="Y4625" s="63"/>
      <c r="Z4625" s="63"/>
      <c r="AA4625" s="63"/>
      <c r="AB4625" s="63"/>
      <c r="AC4625" s="63"/>
      <c r="AD4625" s="63"/>
      <c r="AE4625" s="63"/>
      <c r="AF4625" s="63"/>
      <c r="AG4625" s="63"/>
      <c r="AH4625" s="63"/>
      <c r="AI4625" s="63"/>
      <c r="AJ4625" s="63"/>
      <c r="AK4625" s="63"/>
      <c r="AL4625" s="63"/>
      <c r="AM4625" s="63"/>
      <c r="AN4625" s="63"/>
      <c r="AO4625" s="63"/>
      <c r="AP4625" s="63"/>
      <c r="AQ4625" s="63"/>
      <c r="AR4625" s="63"/>
      <c r="AS4625" s="63"/>
      <c r="AT4625" s="63"/>
      <c r="AU4625" s="63"/>
      <c r="AV4625" s="63"/>
      <c r="AW4625" s="63"/>
      <c r="AX4625" s="63"/>
      <c r="AY4625" s="63"/>
      <c r="AZ4625" s="63"/>
      <c r="BA4625" s="63"/>
      <c r="BB4625" s="63"/>
      <c r="BC4625" s="63"/>
      <c r="BD4625" s="63"/>
      <c r="BE4625" s="63"/>
      <c r="BF4625" s="63"/>
      <c r="BG4625" s="63"/>
      <c r="BH4625" s="63"/>
      <c r="BI4625" s="63"/>
      <c r="BJ4625" s="63"/>
      <c r="BK4625" s="63"/>
      <c r="BL4625" s="63"/>
      <c r="BM4625" s="63"/>
      <c r="BN4625" s="63"/>
      <c r="BO4625" s="63"/>
      <c r="BP4625" s="63"/>
      <c r="BQ4625" s="63"/>
      <c r="BR4625" s="63"/>
      <c r="BS4625" s="63"/>
      <c r="BT4625" s="63"/>
      <c r="BU4625" s="63"/>
      <c r="BV4625" s="63"/>
      <c r="BW4625" s="63"/>
      <c r="BX4625" s="63"/>
      <c r="BY4625" s="63"/>
      <c r="BZ4625" s="63"/>
      <c r="CA4625" s="63"/>
      <c r="CB4625" s="63"/>
      <c r="CC4625" s="63"/>
      <c r="CD4625" s="63"/>
      <c r="CE4625" s="63"/>
      <c r="CF4625" s="63"/>
      <c r="CG4625" s="63"/>
      <c r="CH4625" s="63"/>
      <c r="CI4625" s="63"/>
      <c r="CJ4625" s="63"/>
      <c r="CK4625" s="63"/>
      <c r="CL4625" s="63"/>
      <c r="CM4625" s="63"/>
      <c r="CN4625" s="63"/>
      <c r="CO4625" s="63"/>
      <c r="CP4625" s="63"/>
      <c r="CR4625" s="227"/>
      <c r="CS4625" s="74"/>
    </row>
    <row r="4626" spans="1:97" s="72" customFormat="1" ht="75.75" customHeight="1">
      <c r="A4626" s="63"/>
      <c r="B4626" s="63"/>
      <c r="C4626" s="63"/>
      <c r="D4626" s="63"/>
      <c r="E4626" s="63"/>
      <c r="F4626" s="63"/>
      <c r="G4626" s="63"/>
      <c r="H4626" s="63"/>
      <c r="I4626" s="63"/>
      <c r="J4626" s="63"/>
      <c r="K4626" s="63"/>
      <c r="L4626" s="63"/>
      <c r="M4626" s="63"/>
      <c r="N4626" s="63"/>
      <c r="O4626" s="63"/>
      <c r="P4626" s="63"/>
      <c r="Q4626" s="63"/>
      <c r="R4626" s="63"/>
      <c r="S4626" s="63"/>
      <c r="T4626" s="63"/>
      <c r="U4626" s="63"/>
      <c r="V4626" s="63"/>
      <c r="W4626" s="63"/>
      <c r="X4626" s="63"/>
      <c r="Y4626" s="63"/>
      <c r="Z4626" s="63"/>
      <c r="AA4626" s="63"/>
      <c r="AB4626" s="63"/>
      <c r="AC4626" s="63"/>
      <c r="AD4626" s="63"/>
      <c r="AE4626" s="63"/>
      <c r="AF4626" s="63"/>
      <c r="AG4626" s="63"/>
      <c r="AH4626" s="63"/>
      <c r="AI4626" s="63"/>
      <c r="AJ4626" s="63"/>
      <c r="AK4626" s="63"/>
      <c r="AL4626" s="63"/>
      <c r="AM4626" s="63"/>
      <c r="AN4626" s="63"/>
      <c r="AO4626" s="63"/>
      <c r="AP4626" s="63"/>
      <c r="AQ4626" s="63"/>
      <c r="AR4626" s="63"/>
      <c r="AS4626" s="63"/>
      <c r="AT4626" s="63"/>
      <c r="AU4626" s="63"/>
      <c r="AV4626" s="63"/>
      <c r="AW4626" s="63"/>
      <c r="AX4626" s="63"/>
      <c r="AY4626" s="63"/>
      <c r="AZ4626" s="63"/>
      <c r="BA4626" s="63"/>
      <c r="BB4626" s="63"/>
      <c r="BC4626" s="63"/>
      <c r="BD4626" s="63"/>
      <c r="BE4626" s="63"/>
      <c r="BF4626" s="63"/>
      <c r="BG4626" s="63"/>
      <c r="BH4626" s="63"/>
      <c r="BI4626" s="63"/>
      <c r="BJ4626" s="63"/>
      <c r="BK4626" s="63"/>
      <c r="BL4626" s="63"/>
      <c r="BM4626" s="63"/>
      <c r="BN4626" s="63"/>
      <c r="BO4626" s="63"/>
      <c r="BP4626" s="63"/>
      <c r="BQ4626" s="63"/>
      <c r="BR4626" s="63"/>
      <c r="BS4626" s="63"/>
      <c r="BT4626" s="63"/>
      <c r="BU4626" s="63"/>
      <c r="BV4626" s="63"/>
      <c r="BW4626" s="63"/>
      <c r="BX4626" s="63"/>
      <c r="BY4626" s="63"/>
      <c r="BZ4626" s="63"/>
      <c r="CA4626" s="63"/>
      <c r="CB4626" s="63"/>
      <c r="CC4626" s="63"/>
      <c r="CD4626" s="63"/>
      <c r="CE4626" s="63"/>
      <c r="CF4626" s="63"/>
      <c r="CG4626" s="63"/>
      <c r="CH4626" s="63"/>
      <c r="CI4626" s="63"/>
      <c r="CJ4626" s="63"/>
      <c r="CK4626" s="63"/>
      <c r="CL4626" s="63"/>
      <c r="CM4626" s="63"/>
      <c r="CN4626" s="63"/>
      <c r="CO4626" s="63"/>
      <c r="CP4626" s="63"/>
      <c r="CR4626" s="227"/>
      <c r="CS4626" s="74"/>
    </row>
    <row r="4627" spans="1:97" s="72" customFormat="1" ht="75.75" customHeight="1">
      <c r="A4627" s="63"/>
      <c r="B4627" s="63"/>
      <c r="C4627" s="63"/>
      <c r="D4627" s="63"/>
      <c r="E4627" s="63"/>
      <c r="F4627" s="63"/>
      <c r="G4627" s="63"/>
      <c r="H4627" s="63"/>
      <c r="I4627" s="63"/>
      <c r="J4627" s="63"/>
      <c r="K4627" s="63"/>
      <c r="L4627" s="63"/>
      <c r="M4627" s="63"/>
      <c r="N4627" s="63"/>
      <c r="O4627" s="63"/>
      <c r="P4627" s="63"/>
      <c r="Q4627" s="63"/>
      <c r="R4627" s="63"/>
      <c r="S4627" s="63"/>
      <c r="T4627" s="63"/>
      <c r="U4627" s="63"/>
      <c r="V4627" s="63"/>
      <c r="W4627" s="63"/>
      <c r="X4627" s="63"/>
      <c r="Y4627" s="63"/>
      <c r="Z4627" s="63"/>
      <c r="AA4627" s="63"/>
      <c r="AB4627" s="63"/>
      <c r="AC4627" s="63"/>
      <c r="AD4627" s="63"/>
      <c r="AE4627" s="63"/>
      <c r="AF4627" s="63"/>
      <c r="AG4627" s="63"/>
      <c r="AH4627" s="63"/>
      <c r="AI4627" s="63"/>
      <c r="AJ4627" s="63"/>
      <c r="AK4627" s="63"/>
      <c r="AL4627" s="63"/>
      <c r="AM4627" s="63"/>
      <c r="AN4627" s="63"/>
      <c r="AO4627" s="63"/>
      <c r="AP4627" s="63"/>
      <c r="AQ4627" s="63"/>
      <c r="AR4627" s="63"/>
      <c r="AS4627" s="63"/>
      <c r="AT4627" s="63"/>
      <c r="AU4627" s="63"/>
      <c r="AV4627" s="63"/>
      <c r="AW4627" s="63"/>
      <c r="AX4627" s="63"/>
      <c r="AY4627" s="63"/>
      <c r="AZ4627" s="63"/>
      <c r="BA4627" s="63"/>
      <c r="BB4627" s="63"/>
      <c r="BC4627" s="63"/>
      <c r="BD4627" s="63"/>
      <c r="BE4627" s="63"/>
      <c r="BF4627" s="63"/>
      <c r="BG4627" s="63"/>
      <c r="BH4627" s="63"/>
      <c r="BI4627" s="63"/>
      <c r="BJ4627" s="63"/>
      <c r="BK4627" s="63"/>
      <c r="BL4627" s="63"/>
      <c r="BM4627" s="63"/>
      <c r="BN4627" s="63"/>
      <c r="BO4627" s="63"/>
      <c r="BP4627" s="63"/>
      <c r="BQ4627" s="63"/>
      <c r="BR4627" s="63"/>
      <c r="BS4627" s="63"/>
      <c r="BT4627" s="63"/>
      <c r="BU4627" s="63"/>
      <c r="BV4627" s="63"/>
      <c r="BW4627" s="63"/>
      <c r="BX4627" s="63"/>
      <c r="BY4627" s="63"/>
      <c r="BZ4627" s="63"/>
      <c r="CA4627" s="63"/>
      <c r="CB4627" s="63"/>
      <c r="CC4627" s="63"/>
      <c r="CD4627" s="63"/>
      <c r="CE4627" s="63"/>
      <c r="CF4627" s="63"/>
      <c r="CG4627" s="63"/>
      <c r="CH4627" s="63"/>
      <c r="CI4627" s="63"/>
      <c r="CJ4627" s="63"/>
      <c r="CK4627" s="63"/>
      <c r="CL4627" s="63"/>
      <c r="CM4627" s="63"/>
      <c r="CN4627" s="63"/>
      <c r="CO4627" s="63"/>
      <c r="CP4627" s="63"/>
      <c r="CR4627" s="227"/>
      <c r="CS4627" s="74"/>
    </row>
    <row r="4628" spans="1:97" s="72" customFormat="1" ht="75.75" customHeight="1">
      <c r="A4628" s="63"/>
      <c r="B4628" s="63"/>
      <c r="C4628" s="63"/>
      <c r="D4628" s="63"/>
      <c r="E4628" s="63"/>
      <c r="F4628" s="63"/>
      <c r="G4628" s="63"/>
      <c r="H4628" s="63"/>
      <c r="I4628" s="63"/>
      <c r="J4628" s="63"/>
      <c r="K4628" s="63"/>
      <c r="L4628" s="63"/>
      <c r="M4628" s="63"/>
      <c r="N4628" s="63"/>
      <c r="O4628" s="63"/>
      <c r="P4628" s="63"/>
      <c r="Q4628" s="63"/>
      <c r="R4628" s="63"/>
      <c r="S4628" s="63"/>
      <c r="T4628" s="63"/>
      <c r="U4628" s="63"/>
      <c r="V4628" s="63"/>
      <c r="W4628" s="63"/>
      <c r="X4628" s="63"/>
      <c r="Y4628" s="63"/>
      <c r="Z4628" s="63"/>
      <c r="AA4628" s="63"/>
      <c r="AB4628" s="63"/>
      <c r="AC4628" s="63"/>
      <c r="AD4628" s="63"/>
      <c r="AE4628" s="63"/>
      <c r="AF4628" s="63"/>
      <c r="AG4628" s="63"/>
      <c r="AH4628" s="63"/>
      <c r="AI4628" s="63"/>
      <c r="AJ4628" s="63"/>
      <c r="AK4628" s="63"/>
      <c r="AL4628" s="63"/>
      <c r="AM4628" s="63"/>
      <c r="AN4628" s="63"/>
      <c r="AO4628" s="63"/>
      <c r="AP4628" s="63"/>
      <c r="AQ4628" s="63"/>
      <c r="AR4628" s="63"/>
      <c r="AS4628" s="63"/>
      <c r="AT4628" s="63"/>
      <c r="AU4628" s="63"/>
      <c r="AV4628" s="63"/>
      <c r="AW4628" s="63"/>
      <c r="AX4628" s="63"/>
      <c r="AY4628" s="63"/>
      <c r="AZ4628" s="63"/>
      <c r="BA4628" s="63"/>
      <c r="BB4628" s="63"/>
      <c r="BC4628" s="63"/>
      <c r="BD4628" s="63"/>
      <c r="BE4628" s="63"/>
      <c r="BF4628" s="63"/>
      <c r="BG4628" s="63"/>
      <c r="BH4628" s="63"/>
      <c r="BI4628" s="63"/>
      <c r="BJ4628" s="63"/>
      <c r="BK4628" s="63"/>
      <c r="BL4628" s="63"/>
      <c r="BM4628" s="63"/>
      <c r="BN4628" s="63"/>
      <c r="BO4628" s="63"/>
      <c r="BP4628" s="63"/>
      <c r="BQ4628" s="63"/>
      <c r="BR4628" s="63"/>
      <c r="BS4628" s="63"/>
      <c r="BT4628" s="63"/>
      <c r="BU4628" s="63"/>
      <c r="BV4628" s="63"/>
      <c r="BW4628" s="63"/>
      <c r="BX4628" s="63"/>
      <c r="BY4628" s="63"/>
      <c r="BZ4628" s="63"/>
      <c r="CA4628" s="63"/>
      <c r="CB4628" s="63"/>
      <c r="CC4628" s="63"/>
      <c r="CD4628" s="63"/>
      <c r="CE4628" s="63"/>
      <c r="CF4628" s="63"/>
      <c r="CG4628" s="63"/>
      <c r="CH4628" s="63"/>
      <c r="CI4628" s="63"/>
      <c r="CJ4628" s="63"/>
      <c r="CK4628" s="63"/>
      <c r="CL4628" s="63"/>
      <c r="CM4628" s="63"/>
      <c r="CN4628" s="63"/>
      <c r="CO4628" s="63"/>
      <c r="CP4628" s="63"/>
      <c r="CR4628" s="227"/>
      <c r="CS4628" s="74"/>
    </row>
    <row r="4629" spans="1:97" s="72" customFormat="1" ht="75.75" customHeight="1">
      <c r="A4629" s="63"/>
      <c r="B4629" s="63"/>
      <c r="C4629" s="63"/>
      <c r="D4629" s="63"/>
      <c r="E4629" s="63"/>
      <c r="F4629" s="63"/>
      <c r="G4629" s="63"/>
      <c r="H4629" s="63"/>
      <c r="I4629" s="63"/>
      <c r="J4629" s="63"/>
      <c r="K4629" s="63"/>
      <c r="L4629" s="63"/>
      <c r="M4629" s="63"/>
      <c r="N4629" s="63"/>
      <c r="O4629" s="63"/>
      <c r="P4629" s="63"/>
      <c r="Q4629" s="63"/>
      <c r="R4629" s="63"/>
      <c r="S4629" s="63"/>
      <c r="T4629" s="63"/>
      <c r="U4629" s="63"/>
      <c r="V4629" s="63"/>
      <c r="W4629" s="63"/>
      <c r="X4629" s="63"/>
      <c r="Y4629" s="63"/>
      <c r="Z4629" s="63"/>
      <c r="AA4629" s="63"/>
      <c r="AB4629" s="63"/>
      <c r="AC4629" s="63"/>
      <c r="AD4629" s="63"/>
      <c r="AE4629" s="63"/>
      <c r="AF4629" s="63"/>
      <c r="AG4629" s="63"/>
      <c r="AH4629" s="63"/>
      <c r="AI4629" s="63"/>
      <c r="AJ4629" s="63"/>
      <c r="AK4629" s="63"/>
      <c r="AL4629" s="63"/>
      <c r="AM4629" s="63"/>
      <c r="AN4629" s="63"/>
      <c r="AO4629" s="63"/>
      <c r="AP4629" s="63"/>
      <c r="AQ4629" s="63"/>
      <c r="AR4629" s="63"/>
      <c r="AS4629" s="63"/>
      <c r="AT4629" s="63"/>
      <c r="AU4629" s="63"/>
      <c r="AV4629" s="63"/>
      <c r="AW4629" s="63"/>
      <c r="AX4629" s="63"/>
      <c r="AY4629" s="63"/>
      <c r="AZ4629" s="63"/>
      <c r="BA4629" s="63"/>
      <c r="BB4629" s="63"/>
      <c r="BC4629" s="63"/>
      <c r="BD4629" s="63"/>
      <c r="BE4629" s="63"/>
      <c r="BF4629" s="63"/>
      <c r="BG4629" s="63"/>
      <c r="BH4629" s="63"/>
      <c r="BI4629" s="63"/>
      <c r="BJ4629" s="63"/>
      <c r="BK4629" s="63"/>
      <c r="BL4629" s="63"/>
      <c r="BM4629" s="63"/>
      <c r="BN4629" s="63"/>
      <c r="BO4629" s="63"/>
      <c r="BP4629" s="63"/>
      <c r="BQ4629" s="63"/>
      <c r="BR4629" s="63"/>
      <c r="BS4629" s="63"/>
      <c r="BT4629" s="63"/>
      <c r="BU4629" s="63"/>
      <c r="BV4629" s="63"/>
      <c r="BW4629" s="63"/>
      <c r="BX4629" s="63"/>
      <c r="BY4629" s="63"/>
      <c r="BZ4629" s="63"/>
      <c r="CA4629" s="63"/>
      <c r="CB4629" s="63"/>
      <c r="CC4629" s="63"/>
      <c r="CD4629" s="63"/>
      <c r="CE4629" s="63"/>
      <c r="CF4629" s="63"/>
      <c r="CG4629" s="63"/>
      <c r="CH4629" s="63"/>
      <c r="CI4629" s="63"/>
      <c r="CJ4629" s="63"/>
      <c r="CK4629" s="63"/>
      <c r="CL4629" s="63"/>
      <c r="CM4629" s="63"/>
      <c r="CN4629" s="63"/>
      <c r="CO4629" s="63"/>
      <c r="CP4629" s="63"/>
      <c r="CR4629" s="227"/>
      <c r="CS4629" s="74"/>
    </row>
    <row r="4630" spans="1:97" s="72" customFormat="1" ht="75.75" customHeight="1">
      <c r="A4630" s="63"/>
      <c r="B4630" s="63"/>
      <c r="C4630" s="63"/>
      <c r="D4630" s="63"/>
      <c r="E4630" s="63"/>
      <c r="F4630" s="63"/>
      <c r="G4630" s="63"/>
      <c r="H4630" s="63"/>
      <c r="I4630" s="63"/>
      <c r="J4630" s="63"/>
      <c r="K4630" s="63"/>
      <c r="L4630" s="63"/>
      <c r="M4630" s="63"/>
      <c r="N4630" s="63"/>
      <c r="O4630" s="63"/>
      <c r="P4630" s="63"/>
      <c r="Q4630" s="63"/>
      <c r="R4630" s="63"/>
      <c r="S4630" s="63"/>
      <c r="T4630" s="63"/>
      <c r="U4630" s="63"/>
      <c r="V4630" s="63"/>
      <c r="W4630" s="63"/>
      <c r="X4630" s="63"/>
      <c r="Y4630" s="63"/>
      <c r="Z4630" s="63"/>
      <c r="AA4630" s="63"/>
      <c r="AB4630" s="63"/>
      <c r="AC4630" s="63"/>
      <c r="AD4630" s="63"/>
      <c r="AE4630" s="63"/>
      <c r="AF4630" s="63"/>
      <c r="AG4630" s="63"/>
      <c r="AH4630" s="63"/>
      <c r="AI4630" s="63"/>
      <c r="AJ4630" s="63"/>
      <c r="AK4630" s="63"/>
      <c r="AL4630" s="63"/>
      <c r="AM4630" s="63"/>
      <c r="AN4630" s="63"/>
      <c r="AO4630" s="63"/>
      <c r="AP4630" s="63"/>
      <c r="AQ4630" s="63"/>
      <c r="AR4630" s="63"/>
      <c r="AS4630" s="63"/>
      <c r="AT4630" s="63"/>
      <c r="AU4630" s="63"/>
      <c r="AV4630" s="63"/>
      <c r="AW4630" s="63"/>
      <c r="AX4630" s="63"/>
      <c r="AY4630" s="63"/>
      <c r="AZ4630" s="63"/>
      <c r="BA4630" s="63"/>
      <c r="BB4630" s="63"/>
      <c r="BC4630" s="63"/>
      <c r="BD4630" s="63"/>
      <c r="BE4630" s="63"/>
      <c r="BF4630" s="63"/>
      <c r="BG4630" s="63"/>
      <c r="BH4630" s="63"/>
      <c r="BI4630" s="63"/>
      <c r="BJ4630" s="63"/>
      <c r="BK4630" s="63"/>
      <c r="BL4630" s="63"/>
      <c r="BM4630" s="63"/>
      <c r="BN4630" s="63"/>
      <c r="BO4630" s="63"/>
      <c r="BP4630" s="63"/>
      <c r="BQ4630" s="63"/>
      <c r="BR4630" s="63"/>
      <c r="BS4630" s="63"/>
      <c r="BT4630" s="63"/>
      <c r="BU4630" s="63"/>
      <c r="BV4630" s="63"/>
      <c r="BW4630" s="63"/>
      <c r="BX4630" s="63"/>
      <c r="BY4630" s="63"/>
      <c r="BZ4630" s="63"/>
      <c r="CA4630" s="63"/>
      <c r="CB4630" s="63"/>
      <c r="CC4630" s="63"/>
      <c r="CD4630" s="63"/>
      <c r="CE4630" s="63"/>
      <c r="CF4630" s="63"/>
      <c r="CG4630" s="63"/>
      <c r="CH4630" s="63"/>
      <c r="CI4630" s="63"/>
      <c r="CJ4630" s="63"/>
      <c r="CK4630" s="63"/>
      <c r="CL4630" s="63"/>
      <c r="CM4630" s="63"/>
      <c r="CN4630" s="63"/>
      <c r="CO4630" s="63"/>
      <c r="CP4630" s="63"/>
      <c r="CR4630" s="227"/>
      <c r="CS4630" s="74"/>
    </row>
    <row r="4631" spans="1:97" s="72" customFormat="1" ht="75.75" customHeight="1">
      <c r="A4631" s="63"/>
      <c r="B4631" s="63"/>
      <c r="C4631" s="63"/>
      <c r="D4631" s="63"/>
      <c r="E4631" s="63"/>
      <c r="F4631" s="63"/>
      <c r="G4631" s="63"/>
      <c r="H4631" s="63"/>
      <c r="I4631" s="63"/>
      <c r="J4631" s="63"/>
      <c r="K4631" s="63"/>
      <c r="L4631" s="63"/>
      <c r="M4631" s="63"/>
      <c r="N4631" s="63"/>
      <c r="O4631" s="63"/>
      <c r="P4631" s="63"/>
      <c r="Q4631" s="63"/>
      <c r="R4631" s="63"/>
      <c r="S4631" s="63"/>
      <c r="T4631" s="63"/>
      <c r="U4631" s="63"/>
      <c r="V4631" s="63"/>
      <c r="W4631" s="63"/>
      <c r="X4631" s="63"/>
      <c r="Y4631" s="63"/>
      <c r="Z4631" s="63"/>
      <c r="AA4631" s="63"/>
      <c r="AB4631" s="63"/>
      <c r="AC4631" s="63"/>
      <c r="AD4631" s="63"/>
      <c r="AE4631" s="63"/>
      <c r="AF4631" s="63"/>
      <c r="AG4631" s="63"/>
      <c r="AH4631" s="63"/>
      <c r="AI4631" s="63"/>
      <c r="AJ4631" s="63"/>
      <c r="AK4631" s="63"/>
      <c r="AL4631" s="63"/>
      <c r="AM4631" s="63"/>
      <c r="AN4631" s="63"/>
      <c r="AO4631" s="63"/>
      <c r="AP4631" s="63"/>
      <c r="AQ4631" s="63"/>
      <c r="AR4631" s="63"/>
      <c r="AS4631" s="63"/>
      <c r="AT4631" s="63"/>
      <c r="AU4631" s="63"/>
      <c r="AV4631" s="63"/>
      <c r="AW4631" s="63"/>
      <c r="AX4631" s="63"/>
      <c r="AY4631" s="63"/>
      <c r="AZ4631" s="63"/>
      <c r="BA4631" s="63"/>
      <c r="BB4631" s="63"/>
      <c r="BC4631" s="63"/>
      <c r="BD4631" s="63"/>
      <c r="BE4631" s="63"/>
      <c r="BF4631" s="63"/>
      <c r="BG4631" s="63"/>
      <c r="BH4631" s="63"/>
      <c r="BI4631" s="63"/>
      <c r="BJ4631" s="63"/>
      <c r="BK4631" s="63"/>
      <c r="BL4631" s="63"/>
      <c r="BM4631" s="63"/>
      <c r="BN4631" s="63"/>
      <c r="BO4631" s="63"/>
      <c r="BP4631" s="63"/>
      <c r="BQ4631" s="63"/>
      <c r="BR4631" s="63"/>
      <c r="BS4631" s="63"/>
      <c r="BT4631" s="63"/>
      <c r="BU4631" s="63"/>
      <c r="BV4631" s="63"/>
      <c r="BW4631" s="63"/>
      <c r="BX4631" s="63"/>
      <c r="BY4631" s="63"/>
      <c r="BZ4631" s="63"/>
      <c r="CA4631" s="63"/>
      <c r="CB4631" s="63"/>
      <c r="CC4631" s="63"/>
      <c r="CD4631" s="63"/>
      <c r="CE4631" s="63"/>
      <c r="CF4631" s="63"/>
      <c r="CG4631" s="63"/>
      <c r="CH4631" s="63"/>
      <c r="CI4631" s="63"/>
      <c r="CJ4631" s="63"/>
      <c r="CK4631" s="63"/>
      <c r="CL4631" s="63"/>
      <c r="CM4631" s="63"/>
      <c r="CN4631" s="63"/>
      <c r="CO4631" s="63"/>
      <c r="CP4631" s="63"/>
      <c r="CR4631" s="227"/>
      <c r="CS4631" s="74"/>
    </row>
    <row r="4632" spans="1:97" s="72" customFormat="1" ht="75.75" customHeight="1">
      <c r="A4632" s="63"/>
      <c r="B4632" s="63"/>
      <c r="C4632" s="63"/>
      <c r="D4632" s="63"/>
      <c r="E4632" s="63"/>
      <c r="F4632" s="63"/>
      <c r="G4632" s="63"/>
      <c r="H4632" s="63"/>
      <c r="I4632" s="63"/>
      <c r="J4632" s="63"/>
      <c r="K4632" s="63"/>
      <c r="L4632" s="63"/>
      <c r="M4632" s="63"/>
      <c r="N4632" s="63"/>
      <c r="O4632" s="63"/>
      <c r="P4632" s="63"/>
      <c r="Q4632" s="63"/>
      <c r="R4632" s="63"/>
      <c r="S4632" s="63"/>
      <c r="T4632" s="63"/>
      <c r="U4632" s="63"/>
      <c r="V4632" s="63"/>
      <c r="W4632" s="63"/>
      <c r="X4632" s="63"/>
      <c r="Y4632" s="63"/>
      <c r="Z4632" s="63"/>
      <c r="AA4632" s="63"/>
      <c r="AB4632" s="63"/>
      <c r="AC4632" s="63"/>
      <c r="AD4632" s="63"/>
      <c r="AE4632" s="63"/>
      <c r="AF4632" s="63"/>
      <c r="AG4632" s="63"/>
      <c r="AH4632" s="63"/>
      <c r="AI4632" s="63"/>
      <c r="AJ4632" s="63"/>
      <c r="AK4632" s="63"/>
      <c r="AL4632" s="63"/>
      <c r="AM4632" s="63"/>
      <c r="AN4632" s="63"/>
      <c r="AO4632" s="63"/>
      <c r="AP4632" s="63"/>
      <c r="AQ4632" s="63"/>
      <c r="AR4632" s="63"/>
      <c r="AS4632" s="63"/>
      <c r="AT4632" s="63"/>
      <c r="AU4632" s="63"/>
      <c r="AV4632" s="63"/>
      <c r="AW4632" s="63"/>
      <c r="AX4632" s="63"/>
      <c r="AY4632" s="63"/>
      <c r="AZ4632" s="63"/>
      <c r="BA4632" s="63"/>
      <c r="BB4632" s="63"/>
      <c r="BC4632" s="63"/>
      <c r="BD4632" s="63"/>
      <c r="BE4632" s="63"/>
      <c r="BF4632" s="63"/>
      <c r="BG4632" s="63"/>
      <c r="BH4632" s="63"/>
      <c r="BI4632" s="63"/>
      <c r="BJ4632" s="63"/>
      <c r="BK4632" s="63"/>
      <c r="BL4632" s="63"/>
      <c r="BM4632" s="63"/>
      <c r="BN4632" s="63"/>
      <c r="BO4632" s="63"/>
      <c r="BP4632" s="63"/>
      <c r="BQ4632" s="63"/>
      <c r="BR4632" s="63"/>
      <c r="BS4632" s="63"/>
      <c r="BT4632" s="63"/>
      <c r="BU4632" s="63"/>
      <c r="BV4632" s="63"/>
      <c r="BW4632" s="63"/>
      <c r="BX4632" s="63"/>
      <c r="BY4632" s="63"/>
      <c r="BZ4632" s="63"/>
      <c r="CA4632" s="63"/>
      <c r="CB4632" s="63"/>
      <c r="CC4632" s="63"/>
      <c r="CD4632" s="63"/>
      <c r="CE4632" s="63"/>
      <c r="CF4632" s="63"/>
      <c r="CG4632" s="63"/>
      <c r="CH4632" s="63"/>
      <c r="CI4632" s="63"/>
      <c r="CJ4632" s="63"/>
      <c r="CK4632" s="63"/>
      <c r="CL4632" s="63"/>
      <c r="CM4632" s="63"/>
      <c r="CN4632" s="63"/>
      <c r="CO4632" s="63"/>
      <c r="CP4632" s="63"/>
      <c r="CR4632" s="227"/>
      <c r="CS4632" s="74"/>
    </row>
    <row r="4633" spans="1:97" s="72" customFormat="1" ht="75.75" customHeight="1">
      <c r="A4633" s="63"/>
      <c r="B4633" s="63"/>
      <c r="C4633" s="63"/>
      <c r="D4633" s="63"/>
      <c r="E4633" s="63"/>
      <c r="F4633" s="63"/>
      <c r="G4633" s="63"/>
      <c r="H4633" s="63"/>
      <c r="I4633" s="63"/>
      <c r="J4633" s="63"/>
      <c r="K4633" s="63"/>
      <c r="L4633" s="63"/>
      <c r="M4633" s="63"/>
      <c r="N4633" s="63"/>
      <c r="O4633" s="63"/>
      <c r="P4633" s="63"/>
      <c r="Q4633" s="63"/>
      <c r="R4633" s="63"/>
      <c r="S4633" s="63"/>
      <c r="T4633" s="63"/>
      <c r="U4633" s="63"/>
      <c r="V4633" s="63"/>
      <c r="W4633" s="63"/>
      <c r="X4633" s="63"/>
      <c r="Y4633" s="63"/>
      <c r="Z4633" s="63"/>
      <c r="AA4633" s="63"/>
      <c r="AB4633" s="63"/>
      <c r="AC4633" s="63"/>
      <c r="AD4633" s="63"/>
      <c r="AE4633" s="63"/>
      <c r="AF4633" s="63"/>
      <c r="AG4633" s="63"/>
      <c r="AH4633" s="63"/>
      <c r="AI4633" s="63"/>
      <c r="AJ4633" s="63"/>
      <c r="AK4633" s="63"/>
      <c r="AL4633" s="63"/>
      <c r="AM4633" s="63"/>
      <c r="AN4633" s="63"/>
      <c r="AO4633" s="63"/>
      <c r="AP4633" s="63"/>
      <c r="AQ4633" s="63"/>
      <c r="AR4633" s="63"/>
      <c r="AS4633" s="63"/>
      <c r="AT4633" s="63"/>
      <c r="AU4633" s="63"/>
      <c r="AV4633" s="63"/>
      <c r="AW4633" s="63"/>
      <c r="AX4633" s="63"/>
      <c r="AY4633" s="63"/>
      <c r="AZ4633" s="63"/>
      <c r="BA4633" s="63"/>
      <c r="BB4633" s="63"/>
      <c r="BC4633" s="63"/>
      <c r="BD4633" s="63"/>
      <c r="BE4633" s="63"/>
      <c r="BF4633" s="63"/>
      <c r="BG4633" s="63"/>
      <c r="BH4633" s="63"/>
      <c r="BI4633" s="63"/>
      <c r="BJ4633" s="63"/>
      <c r="BK4633" s="63"/>
      <c r="BL4633" s="63"/>
      <c r="BM4633" s="63"/>
      <c r="BN4633" s="63"/>
      <c r="BO4633" s="63"/>
      <c r="BP4633" s="63"/>
      <c r="BQ4633" s="63"/>
      <c r="BR4633" s="63"/>
      <c r="BS4633" s="63"/>
      <c r="BT4633" s="63"/>
      <c r="BU4633" s="63"/>
      <c r="BV4633" s="63"/>
      <c r="BW4633" s="63"/>
      <c r="BX4633" s="63"/>
      <c r="BY4633" s="63"/>
      <c r="BZ4633" s="63"/>
      <c r="CA4633" s="63"/>
      <c r="CB4633" s="63"/>
      <c r="CC4633" s="63"/>
      <c r="CD4633" s="63"/>
      <c r="CE4633" s="63"/>
      <c r="CF4633" s="63"/>
      <c r="CG4633" s="63"/>
      <c r="CH4633" s="63"/>
      <c r="CI4633" s="63"/>
      <c r="CJ4633" s="63"/>
      <c r="CK4633" s="63"/>
      <c r="CL4633" s="63"/>
      <c r="CM4633" s="63"/>
      <c r="CN4633" s="63"/>
      <c r="CO4633" s="63"/>
      <c r="CP4633" s="63"/>
      <c r="CR4633" s="227"/>
      <c r="CS4633" s="74"/>
    </row>
    <row r="4634" spans="1:97" s="72" customFormat="1" ht="75.75" customHeight="1">
      <c r="A4634" s="63"/>
      <c r="B4634" s="63"/>
      <c r="C4634" s="63"/>
      <c r="D4634" s="63"/>
      <c r="E4634" s="63"/>
      <c r="F4634" s="63"/>
      <c r="G4634" s="63"/>
      <c r="H4634" s="63"/>
      <c r="I4634" s="63"/>
      <c r="J4634" s="63"/>
      <c r="K4634" s="63"/>
      <c r="L4634" s="63"/>
      <c r="M4634" s="63"/>
      <c r="N4634" s="63"/>
      <c r="O4634" s="63"/>
      <c r="P4634" s="63"/>
      <c r="Q4634" s="63"/>
      <c r="R4634" s="63"/>
      <c r="S4634" s="63"/>
      <c r="T4634" s="63"/>
      <c r="U4634" s="63"/>
      <c r="V4634" s="63"/>
      <c r="W4634" s="63"/>
      <c r="X4634" s="63"/>
      <c r="Y4634" s="63"/>
      <c r="Z4634" s="63"/>
      <c r="AA4634" s="63"/>
      <c r="AB4634" s="63"/>
      <c r="AC4634" s="63"/>
      <c r="AD4634" s="63"/>
      <c r="AE4634" s="63"/>
      <c r="AF4634" s="63"/>
      <c r="AG4634" s="63"/>
      <c r="AH4634" s="63"/>
      <c r="AI4634" s="63"/>
      <c r="AJ4634" s="63"/>
      <c r="AK4634" s="63"/>
      <c r="AL4634" s="63"/>
      <c r="AM4634" s="63"/>
      <c r="AN4634" s="63"/>
      <c r="AO4634" s="63"/>
      <c r="AP4634" s="63"/>
      <c r="AQ4634" s="63"/>
      <c r="AR4634" s="63"/>
      <c r="AS4634" s="63"/>
      <c r="AT4634" s="63"/>
      <c r="AU4634" s="63"/>
      <c r="AV4634" s="63"/>
      <c r="AW4634" s="63"/>
      <c r="AX4634" s="63"/>
      <c r="AY4634" s="63"/>
      <c r="AZ4634" s="63"/>
      <c r="BA4634" s="63"/>
      <c r="BB4634" s="63"/>
      <c r="BC4634" s="63"/>
      <c r="BD4634" s="63"/>
      <c r="BE4634" s="63"/>
      <c r="BF4634" s="63"/>
      <c r="BG4634" s="63"/>
      <c r="BH4634" s="63"/>
      <c r="BI4634" s="63"/>
      <c r="BJ4634" s="63"/>
      <c r="BK4634" s="63"/>
      <c r="BL4634" s="63"/>
      <c r="BM4634" s="63"/>
      <c r="BN4634" s="63"/>
      <c r="BO4634" s="63"/>
      <c r="BP4634" s="63"/>
      <c r="BQ4634" s="63"/>
      <c r="BR4634" s="63"/>
      <c r="BS4634" s="63"/>
      <c r="BT4634" s="63"/>
      <c r="BU4634" s="63"/>
      <c r="BV4634" s="63"/>
      <c r="BW4634" s="63"/>
      <c r="BX4634" s="63"/>
      <c r="BY4634" s="63"/>
      <c r="BZ4634" s="63"/>
      <c r="CA4634" s="63"/>
      <c r="CB4634" s="63"/>
      <c r="CC4634" s="63"/>
      <c r="CD4634" s="63"/>
      <c r="CE4634" s="63"/>
      <c r="CF4634" s="63"/>
      <c r="CG4634" s="63"/>
      <c r="CH4634" s="63"/>
      <c r="CI4634" s="63"/>
      <c r="CJ4634" s="63"/>
      <c r="CK4634" s="63"/>
      <c r="CL4634" s="63"/>
      <c r="CM4634" s="63"/>
      <c r="CN4634" s="63"/>
      <c r="CO4634" s="63"/>
      <c r="CP4634" s="63"/>
      <c r="CR4634" s="227"/>
      <c r="CS4634" s="74"/>
    </row>
    <row r="4635" spans="1:97" s="72" customFormat="1" ht="75.75" customHeight="1">
      <c r="A4635" s="63"/>
      <c r="B4635" s="63"/>
      <c r="C4635" s="63"/>
      <c r="D4635" s="63"/>
      <c r="E4635" s="63"/>
      <c r="F4635" s="63"/>
      <c r="G4635" s="63"/>
      <c r="H4635" s="63"/>
      <c r="I4635" s="63"/>
      <c r="J4635" s="63"/>
      <c r="K4635" s="63"/>
      <c r="L4635" s="63"/>
      <c r="M4635" s="63"/>
      <c r="N4635" s="63"/>
      <c r="O4635" s="63"/>
      <c r="P4635" s="63"/>
      <c r="Q4635" s="63"/>
      <c r="R4635" s="63"/>
      <c r="S4635" s="63"/>
      <c r="T4635" s="63"/>
      <c r="U4635" s="63"/>
      <c r="V4635" s="63"/>
      <c r="W4635" s="63"/>
      <c r="X4635" s="63"/>
      <c r="Y4635" s="63"/>
      <c r="Z4635" s="63"/>
      <c r="AA4635" s="63"/>
      <c r="AB4635" s="63"/>
      <c r="AC4635" s="63"/>
      <c r="AD4635" s="63"/>
      <c r="AE4635" s="63"/>
      <c r="AF4635" s="63"/>
      <c r="AG4635" s="63"/>
      <c r="AH4635" s="63"/>
      <c r="AI4635" s="63"/>
      <c r="AJ4635" s="63"/>
      <c r="AK4635" s="63"/>
      <c r="AL4635" s="63"/>
      <c r="AM4635" s="63"/>
      <c r="AN4635" s="63"/>
      <c r="AO4635" s="63"/>
      <c r="AP4635" s="63"/>
      <c r="AQ4635" s="63"/>
      <c r="AR4635" s="63"/>
      <c r="AS4635" s="63"/>
      <c r="AT4635" s="63"/>
      <c r="AU4635" s="63"/>
      <c r="AV4635" s="63"/>
      <c r="AW4635" s="63"/>
      <c r="AX4635" s="63"/>
      <c r="AY4635" s="63"/>
      <c r="AZ4635" s="63"/>
      <c r="BA4635" s="63"/>
      <c r="BB4635" s="63"/>
      <c r="BC4635" s="63"/>
      <c r="BD4635" s="63"/>
      <c r="BE4635" s="63"/>
      <c r="BF4635" s="63"/>
      <c r="BG4635" s="63"/>
      <c r="BH4635" s="63"/>
      <c r="BI4635" s="63"/>
      <c r="BJ4635" s="63"/>
      <c r="BK4635" s="63"/>
      <c r="BL4635" s="63"/>
      <c r="BM4635" s="63"/>
      <c r="BN4635" s="63"/>
      <c r="BO4635" s="63"/>
      <c r="BP4635" s="63"/>
      <c r="BQ4635" s="63"/>
      <c r="BR4635" s="63"/>
      <c r="BS4635" s="63"/>
      <c r="BT4635" s="63"/>
      <c r="BU4635" s="63"/>
      <c r="BV4635" s="63"/>
      <c r="BW4635" s="63"/>
      <c r="BX4635" s="63"/>
      <c r="BY4635" s="63"/>
      <c r="BZ4635" s="63"/>
      <c r="CA4635" s="63"/>
      <c r="CB4635" s="63"/>
      <c r="CC4635" s="63"/>
      <c r="CD4635" s="63"/>
      <c r="CE4635" s="63"/>
      <c r="CF4635" s="63"/>
      <c r="CG4635" s="63"/>
      <c r="CH4635" s="63"/>
      <c r="CI4635" s="63"/>
      <c r="CJ4635" s="63"/>
      <c r="CK4635" s="63"/>
      <c r="CL4635" s="63"/>
      <c r="CM4635" s="63"/>
      <c r="CN4635" s="63"/>
      <c r="CO4635" s="63"/>
      <c r="CP4635" s="63"/>
      <c r="CR4635" s="227"/>
      <c r="CS4635" s="74"/>
    </row>
    <row r="4636" spans="1:97" s="72" customFormat="1" ht="75.75" customHeight="1">
      <c r="A4636" s="63"/>
      <c r="B4636" s="63"/>
      <c r="C4636" s="63"/>
      <c r="D4636" s="63"/>
      <c r="E4636" s="63"/>
      <c r="F4636" s="63"/>
      <c r="G4636" s="63"/>
      <c r="H4636" s="63"/>
      <c r="I4636" s="63"/>
      <c r="J4636" s="63"/>
      <c r="K4636" s="63"/>
      <c r="L4636" s="63"/>
      <c r="M4636" s="63"/>
      <c r="N4636" s="63"/>
      <c r="O4636" s="63"/>
      <c r="P4636" s="63"/>
      <c r="Q4636" s="63"/>
      <c r="R4636" s="63"/>
      <c r="S4636" s="63"/>
      <c r="T4636" s="63"/>
      <c r="U4636" s="63"/>
      <c r="V4636" s="63"/>
      <c r="W4636" s="63"/>
      <c r="X4636" s="63"/>
      <c r="Y4636" s="63"/>
      <c r="Z4636" s="63"/>
      <c r="AA4636" s="63"/>
      <c r="AB4636" s="63"/>
      <c r="AC4636" s="63"/>
      <c r="AD4636" s="63"/>
      <c r="AE4636" s="63"/>
      <c r="AF4636" s="63"/>
      <c r="AG4636" s="63"/>
      <c r="AH4636" s="63"/>
      <c r="AI4636" s="63"/>
      <c r="AJ4636" s="63"/>
      <c r="AK4636" s="63"/>
      <c r="AL4636" s="63"/>
      <c r="AM4636" s="63"/>
      <c r="AN4636" s="63"/>
      <c r="AO4636" s="63"/>
      <c r="AP4636" s="63"/>
      <c r="AQ4636" s="63"/>
      <c r="AR4636" s="63"/>
      <c r="AS4636" s="63"/>
      <c r="AT4636" s="63"/>
      <c r="AU4636" s="63"/>
      <c r="AV4636" s="63"/>
      <c r="AW4636" s="63"/>
      <c r="AX4636" s="63"/>
      <c r="AY4636" s="63"/>
      <c r="AZ4636" s="63"/>
      <c r="BA4636" s="63"/>
      <c r="BB4636" s="63"/>
      <c r="BC4636" s="63"/>
      <c r="BD4636" s="63"/>
      <c r="BE4636" s="63"/>
      <c r="BF4636" s="63"/>
      <c r="BG4636" s="63"/>
      <c r="BH4636" s="63"/>
      <c r="BI4636" s="63"/>
      <c r="BJ4636" s="63"/>
      <c r="BK4636" s="63"/>
      <c r="BL4636" s="63"/>
      <c r="BM4636" s="63"/>
      <c r="BN4636" s="63"/>
      <c r="BO4636" s="63"/>
      <c r="BP4636" s="63"/>
      <c r="BQ4636" s="63"/>
      <c r="BR4636" s="63"/>
      <c r="BS4636" s="63"/>
      <c r="BT4636" s="63"/>
      <c r="BU4636" s="63"/>
      <c r="BV4636" s="63"/>
      <c r="BW4636" s="63"/>
      <c r="BX4636" s="63"/>
      <c r="BY4636" s="63"/>
      <c r="BZ4636" s="63"/>
      <c r="CA4636" s="63"/>
      <c r="CB4636" s="63"/>
      <c r="CC4636" s="63"/>
      <c r="CD4636" s="63"/>
      <c r="CE4636" s="63"/>
      <c r="CF4636" s="63"/>
      <c r="CG4636" s="63"/>
      <c r="CH4636" s="63"/>
      <c r="CI4636" s="63"/>
      <c r="CJ4636" s="63"/>
      <c r="CK4636" s="63"/>
      <c r="CL4636" s="63"/>
      <c r="CM4636" s="63"/>
      <c r="CN4636" s="63"/>
      <c r="CO4636" s="63"/>
      <c r="CP4636" s="63"/>
      <c r="CR4636" s="227"/>
      <c r="CS4636" s="74"/>
    </row>
    <row r="4637" spans="1:97" s="72" customFormat="1" ht="75.75" customHeight="1">
      <c r="A4637" s="63"/>
      <c r="B4637" s="63"/>
      <c r="C4637" s="63"/>
      <c r="D4637" s="63"/>
      <c r="E4637" s="63"/>
      <c r="F4637" s="63"/>
      <c r="G4637" s="63"/>
      <c r="H4637" s="63"/>
      <c r="I4637" s="63"/>
      <c r="J4637" s="63"/>
      <c r="K4637" s="63"/>
      <c r="L4637" s="63"/>
      <c r="M4637" s="63"/>
      <c r="N4637" s="63"/>
      <c r="O4637" s="63"/>
      <c r="P4637" s="63"/>
      <c r="Q4637" s="63"/>
      <c r="R4637" s="63"/>
      <c r="S4637" s="63"/>
      <c r="T4637" s="63"/>
      <c r="U4637" s="63"/>
      <c r="V4637" s="63"/>
      <c r="W4637" s="63"/>
      <c r="X4637" s="63"/>
      <c r="Y4637" s="63"/>
      <c r="Z4637" s="63"/>
      <c r="AA4637" s="63"/>
      <c r="AB4637" s="63"/>
      <c r="AC4637" s="63"/>
      <c r="AD4637" s="63"/>
      <c r="AE4637" s="63"/>
      <c r="AF4637" s="63"/>
      <c r="AG4637" s="63"/>
      <c r="AH4637" s="63"/>
      <c r="AI4637" s="63"/>
      <c r="AJ4637" s="63"/>
      <c r="AK4637" s="63"/>
      <c r="AL4637" s="63"/>
      <c r="AM4637" s="63"/>
      <c r="AN4637" s="63"/>
      <c r="AO4637" s="63"/>
      <c r="AP4637" s="63"/>
      <c r="AQ4637" s="63"/>
      <c r="AR4637" s="63"/>
      <c r="AS4637" s="63"/>
      <c r="AT4637" s="63"/>
      <c r="AU4637" s="63"/>
      <c r="AV4637" s="63"/>
      <c r="AW4637" s="63"/>
      <c r="AX4637" s="63"/>
      <c r="AY4637" s="63"/>
      <c r="AZ4637" s="63"/>
      <c r="BA4637" s="63"/>
      <c r="BB4637" s="63"/>
      <c r="BC4637" s="63"/>
      <c r="BD4637" s="63"/>
      <c r="BE4637" s="63"/>
      <c r="BF4637" s="63"/>
      <c r="BG4637" s="63"/>
      <c r="BH4637" s="63"/>
      <c r="BI4637" s="63"/>
      <c r="BJ4637" s="63"/>
      <c r="BK4637" s="63"/>
      <c r="BL4637" s="63"/>
      <c r="BM4637" s="63"/>
      <c r="BN4637" s="63"/>
      <c r="BO4637" s="63"/>
      <c r="BP4637" s="63"/>
      <c r="BQ4637" s="63"/>
      <c r="BR4637" s="63"/>
      <c r="BS4637" s="63"/>
      <c r="BT4637" s="63"/>
      <c r="BU4637" s="63"/>
      <c r="BV4637" s="63"/>
      <c r="BW4637" s="63"/>
      <c r="BX4637" s="63"/>
      <c r="BY4637" s="63"/>
      <c r="BZ4637" s="63"/>
      <c r="CA4637" s="63"/>
      <c r="CB4637" s="63"/>
      <c r="CC4637" s="63"/>
      <c r="CD4637" s="63"/>
      <c r="CE4637" s="63"/>
      <c r="CF4637" s="63"/>
      <c r="CG4637" s="63"/>
      <c r="CH4637" s="63"/>
      <c r="CI4637" s="63"/>
      <c r="CJ4637" s="63"/>
      <c r="CK4637" s="63"/>
      <c r="CL4637" s="63"/>
      <c r="CM4637" s="63"/>
      <c r="CN4637" s="63"/>
      <c r="CO4637" s="63"/>
      <c r="CP4637" s="63"/>
      <c r="CR4637" s="227"/>
      <c r="CS4637" s="74"/>
    </row>
    <row r="4638" spans="1:97" s="72" customFormat="1" ht="75.75" customHeight="1">
      <c r="A4638" s="63"/>
      <c r="B4638" s="63"/>
      <c r="C4638" s="63"/>
      <c r="D4638" s="63"/>
      <c r="E4638" s="63"/>
      <c r="F4638" s="63"/>
      <c r="G4638" s="63"/>
      <c r="H4638" s="63"/>
      <c r="I4638" s="63"/>
      <c r="J4638" s="63"/>
      <c r="K4638" s="63"/>
      <c r="L4638" s="63"/>
      <c r="M4638" s="63"/>
      <c r="N4638" s="63"/>
      <c r="O4638" s="63"/>
      <c r="P4638" s="63"/>
      <c r="Q4638" s="63"/>
      <c r="R4638" s="63"/>
      <c r="S4638" s="63"/>
      <c r="T4638" s="63"/>
      <c r="U4638" s="63"/>
      <c r="V4638" s="63"/>
      <c r="W4638" s="63"/>
      <c r="X4638" s="63"/>
      <c r="Y4638" s="63"/>
      <c r="Z4638" s="63"/>
      <c r="AA4638" s="63"/>
      <c r="AB4638" s="63"/>
      <c r="AC4638" s="63"/>
      <c r="AD4638" s="63"/>
      <c r="AE4638" s="63"/>
      <c r="AF4638" s="63"/>
      <c r="AG4638" s="63"/>
      <c r="AH4638" s="63"/>
      <c r="AI4638" s="63"/>
      <c r="AJ4638" s="63"/>
      <c r="AK4638" s="63"/>
      <c r="AL4638" s="63"/>
      <c r="AM4638" s="63"/>
      <c r="AN4638" s="63"/>
      <c r="AO4638" s="63"/>
      <c r="AP4638" s="63"/>
      <c r="AQ4638" s="63"/>
      <c r="AR4638" s="63"/>
      <c r="AS4638" s="63"/>
      <c r="AT4638" s="63"/>
      <c r="AU4638" s="63"/>
      <c r="AV4638" s="63"/>
      <c r="AW4638" s="63"/>
      <c r="AX4638" s="63"/>
      <c r="AY4638" s="63"/>
      <c r="AZ4638" s="63"/>
      <c r="BA4638" s="63"/>
      <c r="BB4638" s="63"/>
      <c r="BC4638" s="63"/>
      <c r="BD4638" s="63"/>
      <c r="BE4638" s="63"/>
      <c r="BF4638" s="63"/>
      <c r="BG4638" s="63"/>
      <c r="BH4638" s="63"/>
      <c r="BI4638" s="63"/>
      <c r="BJ4638" s="63"/>
      <c r="BK4638" s="63"/>
      <c r="BL4638" s="63"/>
      <c r="BM4638" s="63"/>
      <c r="BN4638" s="63"/>
      <c r="BO4638" s="63"/>
      <c r="BP4638" s="63"/>
      <c r="BQ4638" s="63"/>
      <c r="BR4638" s="63"/>
      <c r="BS4638" s="63"/>
      <c r="BT4638" s="63"/>
      <c r="BU4638" s="63"/>
      <c r="BV4638" s="63"/>
      <c r="BW4638" s="63"/>
      <c r="BX4638" s="63"/>
      <c r="BY4638" s="63"/>
      <c r="BZ4638" s="63"/>
      <c r="CA4638" s="63"/>
      <c r="CB4638" s="63"/>
      <c r="CC4638" s="63"/>
      <c r="CD4638" s="63"/>
      <c r="CE4638" s="63"/>
      <c r="CF4638" s="63"/>
      <c r="CG4638" s="63"/>
      <c r="CH4638" s="63"/>
      <c r="CI4638" s="63"/>
      <c r="CJ4638" s="63"/>
      <c r="CK4638" s="63"/>
      <c r="CL4638" s="63"/>
      <c r="CM4638" s="63"/>
      <c r="CN4638" s="63"/>
      <c r="CO4638" s="63"/>
      <c r="CP4638" s="63"/>
      <c r="CR4638" s="227"/>
      <c r="CS4638" s="74"/>
    </row>
    <row r="4639" spans="1:97" s="72" customFormat="1" ht="75.75" customHeight="1">
      <c r="A4639" s="63"/>
      <c r="B4639" s="63"/>
      <c r="C4639" s="63"/>
      <c r="D4639" s="63"/>
      <c r="E4639" s="63"/>
      <c r="F4639" s="63"/>
      <c r="G4639" s="63"/>
      <c r="H4639" s="63"/>
      <c r="I4639" s="63"/>
      <c r="J4639" s="63"/>
      <c r="K4639" s="63"/>
      <c r="L4639" s="63"/>
      <c r="M4639" s="63"/>
      <c r="N4639" s="63"/>
      <c r="O4639" s="63"/>
      <c r="P4639" s="63"/>
      <c r="Q4639" s="63"/>
      <c r="R4639" s="63"/>
      <c r="S4639" s="63"/>
      <c r="T4639" s="63"/>
      <c r="U4639" s="63"/>
      <c r="V4639" s="63"/>
      <c r="W4639" s="63"/>
      <c r="X4639" s="63"/>
      <c r="Y4639" s="63"/>
      <c r="Z4639" s="63"/>
      <c r="AA4639" s="63"/>
      <c r="AB4639" s="63"/>
      <c r="AC4639" s="63"/>
      <c r="AD4639" s="63"/>
      <c r="AE4639" s="63"/>
      <c r="AF4639" s="63"/>
      <c r="AG4639" s="63"/>
      <c r="AH4639" s="63"/>
      <c r="AI4639" s="63"/>
      <c r="AJ4639" s="63"/>
      <c r="AK4639" s="63"/>
      <c r="AL4639" s="63"/>
      <c r="AM4639" s="63"/>
      <c r="AN4639" s="63"/>
      <c r="AO4639" s="63"/>
      <c r="AP4639" s="63"/>
      <c r="AQ4639" s="63"/>
      <c r="AR4639" s="63"/>
      <c r="AS4639" s="63"/>
      <c r="AT4639" s="63"/>
      <c r="AU4639" s="63"/>
      <c r="AV4639" s="63"/>
      <c r="AW4639" s="63"/>
      <c r="AX4639" s="63"/>
      <c r="AY4639" s="63"/>
      <c r="AZ4639" s="63"/>
      <c r="BA4639" s="63"/>
      <c r="BB4639" s="63"/>
      <c r="BC4639" s="63"/>
      <c r="BD4639" s="63"/>
      <c r="BE4639" s="63"/>
      <c r="BF4639" s="63"/>
      <c r="BG4639" s="63"/>
      <c r="BH4639" s="63"/>
      <c r="BI4639" s="63"/>
      <c r="BJ4639" s="63"/>
      <c r="BK4639" s="63"/>
      <c r="BL4639" s="63"/>
      <c r="BM4639" s="63"/>
      <c r="BN4639" s="63"/>
      <c r="BO4639" s="63"/>
      <c r="BP4639" s="63"/>
      <c r="BQ4639" s="63"/>
      <c r="BR4639" s="63"/>
      <c r="BS4639" s="63"/>
      <c r="BT4639" s="63"/>
      <c r="BU4639" s="63"/>
      <c r="BV4639" s="63"/>
      <c r="BW4639" s="63"/>
      <c r="BX4639" s="63"/>
      <c r="BY4639" s="63"/>
      <c r="BZ4639" s="63"/>
      <c r="CA4639" s="63"/>
      <c r="CB4639" s="63"/>
      <c r="CC4639" s="63"/>
      <c r="CD4639" s="63"/>
      <c r="CE4639" s="63"/>
      <c r="CF4639" s="63"/>
      <c r="CG4639" s="63"/>
      <c r="CH4639" s="63"/>
      <c r="CI4639" s="63"/>
      <c r="CJ4639" s="63"/>
      <c r="CK4639" s="63"/>
      <c r="CL4639" s="63"/>
      <c r="CM4639" s="63"/>
      <c r="CN4639" s="63"/>
      <c r="CO4639" s="63"/>
      <c r="CP4639" s="63"/>
      <c r="CR4639" s="227"/>
      <c r="CS4639" s="74"/>
    </row>
    <row r="4640" spans="1:97" s="72" customFormat="1" ht="75.75" customHeight="1">
      <c r="A4640" s="63"/>
      <c r="B4640" s="63"/>
      <c r="C4640" s="63"/>
      <c r="D4640" s="63"/>
      <c r="E4640" s="63"/>
      <c r="F4640" s="63"/>
      <c r="G4640" s="63"/>
      <c r="H4640" s="63"/>
      <c r="I4640" s="63"/>
      <c r="J4640" s="63"/>
      <c r="K4640" s="63"/>
      <c r="L4640" s="63"/>
      <c r="M4640" s="63"/>
      <c r="N4640" s="63"/>
      <c r="O4640" s="63"/>
      <c r="P4640" s="63"/>
      <c r="Q4640" s="63"/>
      <c r="R4640" s="63"/>
      <c r="S4640" s="63"/>
      <c r="T4640" s="63"/>
      <c r="U4640" s="63"/>
      <c r="V4640" s="63"/>
      <c r="W4640" s="63"/>
      <c r="X4640" s="63"/>
      <c r="Y4640" s="63"/>
      <c r="Z4640" s="63"/>
      <c r="AA4640" s="63"/>
      <c r="AB4640" s="63"/>
      <c r="AC4640" s="63"/>
      <c r="AD4640" s="63"/>
      <c r="AE4640" s="63"/>
      <c r="AF4640" s="63"/>
      <c r="AG4640" s="63"/>
      <c r="AH4640" s="63"/>
      <c r="AI4640" s="63"/>
      <c r="AJ4640" s="63"/>
      <c r="AK4640" s="63"/>
      <c r="AL4640" s="63"/>
      <c r="AM4640" s="63"/>
      <c r="AN4640" s="63"/>
      <c r="AO4640" s="63"/>
      <c r="AP4640" s="63"/>
      <c r="AQ4640" s="63"/>
      <c r="AR4640" s="63"/>
      <c r="AS4640" s="63"/>
      <c r="AT4640" s="63"/>
      <c r="AU4640" s="63"/>
      <c r="AV4640" s="63"/>
      <c r="AW4640" s="63"/>
      <c r="AX4640" s="63"/>
      <c r="AY4640" s="63"/>
      <c r="AZ4640" s="63"/>
      <c r="BA4640" s="63"/>
      <c r="BB4640" s="63"/>
      <c r="BC4640" s="63"/>
      <c r="BD4640" s="63"/>
      <c r="BE4640" s="63"/>
      <c r="BF4640" s="63"/>
      <c r="BG4640" s="63"/>
      <c r="BH4640" s="63"/>
      <c r="BI4640" s="63"/>
      <c r="BJ4640" s="63"/>
      <c r="BK4640" s="63"/>
      <c r="BL4640" s="63"/>
      <c r="BM4640" s="63"/>
      <c r="BN4640" s="63"/>
      <c r="BO4640" s="63"/>
      <c r="BP4640" s="63"/>
      <c r="BQ4640" s="63"/>
      <c r="BR4640" s="63"/>
      <c r="BS4640" s="63"/>
      <c r="BT4640" s="63"/>
      <c r="BU4640" s="63"/>
      <c r="BV4640" s="63"/>
      <c r="BW4640" s="63"/>
      <c r="BX4640" s="63"/>
      <c r="BY4640" s="63"/>
      <c r="BZ4640" s="63"/>
      <c r="CA4640" s="63"/>
      <c r="CB4640" s="63"/>
      <c r="CC4640" s="63"/>
      <c r="CD4640" s="63"/>
      <c r="CE4640" s="63"/>
      <c r="CF4640" s="63"/>
      <c r="CG4640" s="63"/>
      <c r="CH4640" s="63"/>
      <c r="CI4640" s="63"/>
      <c r="CJ4640" s="63"/>
      <c r="CK4640" s="63"/>
      <c r="CL4640" s="63"/>
      <c r="CM4640" s="63"/>
      <c r="CN4640" s="63"/>
      <c r="CO4640" s="63"/>
      <c r="CP4640" s="63"/>
      <c r="CR4640" s="227"/>
      <c r="CS4640" s="74"/>
    </row>
    <row r="4641" spans="1:97" s="72" customFormat="1" ht="75.75" customHeight="1">
      <c r="A4641" s="63"/>
      <c r="B4641" s="63"/>
      <c r="C4641" s="63"/>
      <c r="D4641" s="63"/>
      <c r="E4641" s="63"/>
      <c r="F4641" s="63"/>
      <c r="G4641" s="63"/>
      <c r="H4641" s="63"/>
      <c r="I4641" s="63"/>
      <c r="J4641" s="63"/>
      <c r="K4641" s="63"/>
      <c r="L4641" s="63"/>
      <c r="M4641" s="63"/>
      <c r="N4641" s="63"/>
      <c r="O4641" s="63"/>
      <c r="P4641" s="63"/>
      <c r="Q4641" s="63"/>
      <c r="R4641" s="63"/>
      <c r="S4641" s="63"/>
      <c r="T4641" s="63"/>
      <c r="U4641" s="63"/>
      <c r="V4641" s="63"/>
      <c r="W4641" s="63"/>
      <c r="X4641" s="63"/>
      <c r="Y4641" s="63"/>
      <c r="Z4641" s="63"/>
      <c r="AA4641" s="63"/>
      <c r="AB4641" s="63"/>
      <c r="AC4641" s="63"/>
      <c r="AD4641" s="63"/>
      <c r="AE4641" s="63"/>
      <c r="AF4641" s="63"/>
      <c r="AG4641" s="63"/>
      <c r="AH4641" s="63"/>
      <c r="AI4641" s="63"/>
      <c r="AJ4641" s="63"/>
      <c r="AK4641" s="63"/>
      <c r="AL4641" s="63"/>
      <c r="AM4641" s="63"/>
      <c r="AN4641" s="63"/>
      <c r="AO4641" s="63"/>
      <c r="AP4641" s="63"/>
      <c r="AQ4641" s="63"/>
      <c r="AR4641" s="63"/>
      <c r="AS4641" s="63"/>
      <c r="AT4641" s="63"/>
      <c r="AU4641" s="63"/>
      <c r="AV4641" s="63"/>
      <c r="AW4641" s="63"/>
      <c r="AX4641" s="63"/>
      <c r="AY4641" s="63"/>
      <c r="AZ4641" s="63"/>
      <c r="BA4641" s="63"/>
      <c r="BB4641" s="63"/>
      <c r="BC4641" s="63"/>
      <c r="BD4641" s="63"/>
      <c r="BE4641" s="63"/>
      <c r="BF4641" s="63"/>
      <c r="BG4641" s="63"/>
      <c r="BH4641" s="63"/>
      <c r="BI4641" s="63"/>
      <c r="BJ4641" s="63"/>
      <c r="BK4641" s="63"/>
      <c r="BL4641" s="63"/>
      <c r="BM4641" s="63"/>
      <c r="BN4641" s="63"/>
      <c r="BO4641" s="63"/>
      <c r="BP4641" s="63"/>
      <c r="BQ4641" s="63"/>
      <c r="BR4641" s="63"/>
      <c r="BS4641" s="63"/>
      <c r="BT4641" s="63"/>
      <c r="BU4641" s="63"/>
      <c r="BV4641" s="63"/>
      <c r="BW4641" s="63"/>
      <c r="BX4641" s="63"/>
      <c r="BY4641" s="63"/>
      <c r="BZ4641" s="63"/>
      <c r="CA4641" s="63"/>
      <c r="CB4641" s="63"/>
      <c r="CC4641" s="63"/>
      <c r="CD4641" s="63"/>
      <c r="CE4641" s="63"/>
      <c r="CF4641" s="63"/>
      <c r="CG4641" s="63"/>
      <c r="CH4641" s="63"/>
      <c r="CI4641" s="63"/>
      <c r="CJ4641" s="63"/>
      <c r="CK4641" s="63"/>
      <c r="CL4641" s="63"/>
      <c r="CM4641" s="63"/>
      <c r="CN4641" s="63"/>
      <c r="CO4641" s="63"/>
      <c r="CP4641" s="63"/>
      <c r="CR4641" s="227"/>
      <c r="CS4641" s="74"/>
    </row>
    <row r="4642" spans="1:97" s="72" customFormat="1" ht="75.75" customHeight="1">
      <c r="A4642" s="63"/>
      <c r="B4642" s="63"/>
      <c r="C4642" s="63"/>
      <c r="D4642" s="63"/>
      <c r="E4642" s="63"/>
      <c r="F4642" s="63"/>
      <c r="G4642" s="63"/>
      <c r="H4642" s="63"/>
      <c r="I4642" s="63"/>
      <c r="J4642" s="63"/>
      <c r="K4642" s="63"/>
      <c r="L4642" s="63"/>
      <c r="M4642" s="63"/>
      <c r="N4642" s="63"/>
      <c r="O4642" s="63"/>
      <c r="P4642" s="63"/>
      <c r="Q4642" s="63"/>
      <c r="R4642" s="63"/>
      <c r="S4642" s="63"/>
      <c r="T4642" s="63"/>
      <c r="U4642" s="63"/>
      <c r="V4642" s="63"/>
      <c r="W4642" s="63"/>
      <c r="X4642" s="63"/>
      <c r="Y4642" s="63"/>
      <c r="Z4642" s="63"/>
      <c r="AA4642" s="63"/>
      <c r="AB4642" s="63"/>
      <c r="AC4642" s="63"/>
      <c r="AD4642" s="63"/>
      <c r="AE4642" s="63"/>
      <c r="AF4642" s="63"/>
      <c r="AG4642" s="63"/>
      <c r="AH4642" s="63"/>
      <c r="AI4642" s="63"/>
      <c r="AJ4642" s="63"/>
      <c r="AK4642" s="63"/>
      <c r="AL4642" s="63"/>
      <c r="AM4642" s="63"/>
      <c r="AN4642" s="63"/>
      <c r="AO4642" s="63"/>
      <c r="AP4642" s="63"/>
      <c r="AQ4642" s="63"/>
      <c r="AR4642" s="63"/>
      <c r="AS4642" s="63"/>
      <c r="AT4642" s="63"/>
      <c r="AU4642" s="63"/>
      <c r="AV4642" s="63"/>
      <c r="AW4642" s="63"/>
      <c r="AX4642" s="63"/>
      <c r="AY4642" s="63"/>
      <c r="AZ4642" s="63"/>
      <c r="BA4642" s="63"/>
      <c r="BB4642" s="63"/>
      <c r="BC4642" s="63"/>
      <c r="BD4642" s="63"/>
      <c r="BE4642" s="63"/>
      <c r="BF4642" s="63"/>
      <c r="BG4642" s="63"/>
      <c r="BH4642" s="63"/>
      <c r="BI4642" s="63"/>
      <c r="BJ4642" s="63"/>
      <c r="BK4642" s="63"/>
      <c r="BL4642" s="63"/>
      <c r="BM4642" s="63"/>
      <c r="BN4642" s="63"/>
      <c r="BO4642" s="63"/>
      <c r="BP4642" s="63"/>
      <c r="BQ4642" s="63"/>
      <c r="BR4642" s="63"/>
      <c r="BS4642" s="63"/>
      <c r="BT4642" s="63"/>
      <c r="BU4642" s="63"/>
      <c r="BV4642" s="63"/>
      <c r="BW4642" s="63"/>
      <c r="BX4642" s="63"/>
      <c r="BY4642" s="63"/>
      <c r="BZ4642" s="63"/>
      <c r="CA4642" s="63"/>
      <c r="CB4642" s="63"/>
      <c r="CC4642" s="63"/>
      <c r="CD4642" s="63"/>
      <c r="CE4642" s="63"/>
      <c r="CF4642" s="63"/>
      <c r="CG4642" s="63"/>
      <c r="CH4642" s="63"/>
      <c r="CI4642" s="63"/>
      <c r="CJ4642" s="63"/>
      <c r="CK4642" s="63"/>
      <c r="CL4642" s="63"/>
      <c r="CM4642" s="63"/>
      <c r="CN4642" s="63"/>
      <c r="CO4642" s="63"/>
      <c r="CP4642" s="63"/>
      <c r="CR4642" s="227"/>
      <c r="CS4642" s="74"/>
    </row>
    <row r="4643" spans="1:97" s="72" customFormat="1" ht="75.75" customHeight="1">
      <c r="A4643" s="63"/>
      <c r="B4643" s="63"/>
      <c r="C4643" s="63"/>
      <c r="D4643" s="63"/>
      <c r="E4643" s="63"/>
      <c r="F4643" s="63"/>
      <c r="G4643" s="63"/>
      <c r="H4643" s="63"/>
      <c r="I4643" s="63"/>
      <c r="J4643" s="63"/>
      <c r="K4643" s="63"/>
      <c r="L4643" s="63"/>
      <c r="M4643" s="63"/>
      <c r="N4643" s="63"/>
      <c r="O4643" s="63"/>
      <c r="P4643" s="63"/>
      <c r="Q4643" s="63"/>
      <c r="R4643" s="63"/>
      <c r="S4643" s="63"/>
      <c r="T4643" s="63"/>
      <c r="U4643" s="63"/>
      <c r="V4643" s="63"/>
      <c r="W4643" s="63"/>
      <c r="X4643" s="63"/>
      <c r="Y4643" s="63"/>
      <c r="Z4643" s="63"/>
      <c r="AA4643" s="63"/>
      <c r="AB4643" s="63"/>
      <c r="AC4643" s="63"/>
      <c r="AD4643" s="63"/>
      <c r="AE4643" s="63"/>
      <c r="AF4643" s="63"/>
      <c r="AG4643" s="63"/>
      <c r="AH4643" s="63"/>
      <c r="AI4643" s="63"/>
      <c r="AJ4643" s="63"/>
      <c r="AK4643" s="63"/>
      <c r="AL4643" s="63"/>
      <c r="AM4643" s="63"/>
      <c r="AN4643" s="63"/>
      <c r="AO4643" s="63"/>
      <c r="AP4643" s="63"/>
      <c r="AQ4643" s="63"/>
      <c r="AR4643" s="63"/>
      <c r="AS4643" s="63"/>
      <c r="AT4643" s="63"/>
      <c r="AU4643" s="63"/>
      <c r="AV4643" s="63"/>
      <c r="AW4643" s="63"/>
      <c r="AX4643" s="63"/>
      <c r="AY4643" s="63"/>
      <c r="AZ4643" s="63"/>
      <c r="BA4643" s="63"/>
      <c r="BB4643" s="63"/>
      <c r="BC4643" s="63"/>
      <c r="BD4643" s="63"/>
      <c r="BE4643" s="63"/>
      <c r="BF4643" s="63"/>
      <c r="BG4643" s="63"/>
      <c r="BH4643" s="63"/>
      <c r="BI4643" s="63"/>
      <c r="BJ4643" s="63"/>
      <c r="BK4643" s="63"/>
      <c r="BL4643" s="63"/>
      <c r="BM4643" s="63"/>
      <c r="BN4643" s="63"/>
      <c r="BO4643" s="63"/>
      <c r="BP4643" s="63"/>
      <c r="BQ4643" s="63"/>
      <c r="BR4643" s="63"/>
      <c r="BS4643" s="63"/>
      <c r="BT4643" s="63"/>
      <c r="BU4643" s="63"/>
      <c r="BV4643" s="63"/>
      <c r="BW4643" s="63"/>
      <c r="BX4643" s="63"/>
      <c r="BY4643" s="63"/>
      <c r="BZ4643" s="63"/>
      <c r="CA4643" s="63"/>
      <c r="CB4643" s="63"/>
      <c r="CC4643" s="63"/>
      <c r="CD4643" s="63"/>
      <c r="CE4643" s="63"/>
      <c r="CF4643" s="63"/>
      <c r="CG4643" s="63"/>
      <c r="CH4643" s="63"/>
      <c r="CI4643" s="63"/>
      <c r="CJ4643" s="63"/>
      <c r="CK4643" s="63"/>
      <c r="CL4643" s="63"/>
      <c r="CM4643" s="63"/>
      <c r="CN4643" s="63"/>
      <c r="CO4643" s="63"/>
      <c r="CP4643" s="63"/>
      <c r="CR4643" s="227"/>
      <c r="CS4643" s="74"/>
    </row>
    <row r="4644" spans="1:97" s="72" customFormat="1" ht="75.75" customHeight="1">
      <c r="A4644" s="63"/>
      <c r="B4644" s="63"/>
      <c r="C4644" s="63"/>
      <c r="D4644" s="63"/>
      <c r="E4644" s="63"/>
      <c r="F4644" s="63"/>
      <c r="G4644" s="63"/>
      <c r="H4644" s="63"/>
      <c r="I4644" s="63"/>
      <c r="J4644" s="63"/>
      <c r="K4644" s="63"/>
      <c r="L4644" s="63"/>
      <c r="M4644" s="63"/>
      <c r="N4644" s="63"/>
      <c r="O4644" s="63"/>
      <c r="P4644" s="63"/>
      <c r="Q4644" s="63"/>
      <c r="R4644" s="63"/>
      <c r="S4644" s="63"/>
      <c r="T4644" s="63"/>
      <c r="U4644" s="63"/>
      <c r="V4644" s="63"/>
      <c r="W4644" s="63"/>
      <c r="X4644" s="63"/>
      <c r="Y4644" s="63"/>
      <c r="Z4644" s="63"/>
      <c r="AA4644" s="63"/>
      <c r="AB4644" s="63"/>
      <c r="AC4644" s="63"/>
      <c r="AD4644" s="63"/>
      <c r="AE4644" s="63"/>
      <c r="AF4644" s="63"/>
      <c r="AG4644" s="63"/>
      <c r="AH4644" s="63"/>
      <c r="AI4644" s="63"/>
      <c r="AJ4644" s="63"/>
      <c r="AK4644" s="63"/>
      <c r="AL4644" s="63"/>
      <c r="AM4644" s="63"/>
      <c r="AN4644" s="63"/>
      <c r="AO4644" s="63"/>
      <c r="AP4644" s="63"/>
      <c r="AQ4644" s="63"/>
      <c r="AR4644" s="63"/>
      <c r="AS4644" s="63"/>
      <c r="AT4644" s="63"/>
      <c r="AU4644" s="63"/>
      <c r="AV4644" s="63"/>
      <c r="AW4644" s="63"/>
      <c r="AX4644" s="63"/>
      <c r="AY4644" s="63"/>
      <c r="AZ4644" s="63"/>
      <c r="BA4644" s="63"/>
      <c r="BB4644" s="63"/>
      <c r="BC4644" s="63"/>
      <c r="BD4644" s="63"/>
      <c r="BE4644" s="63"/>
      <c r="BF4644" s="63"/>
      <c r="BG4644" s="63"/>
      <c r="BH4644" s="63"/>
      <c r="BI4644" s="63"/>
      <c r="BJ4644" s="63"/>
      <c r="BK4644" s="63"/>
      <c r="BL4644" s="63"/>
      <c r="BM4644" s="63"/>
      <c r="BN4644" s="63"/>
      <c r="BO4644" s="63"/>
      <c r="BP4644" s="63"/>
      <c r="BQ4644" s="63"/>
      <c r="BR4644" s="63"/>
      <c r="BS4644" s="63"/>
      <c r="BT4644" s="63"/>
      <c r="BU4644" s="63"/>
      <c r="BV4644" s="63"/>
      <c r="BW4644" s="63"/>
      <c r="BX4644" s="63"/>
      <c r="BY4644" s="63"/>
      <c r="BZ4644" s="63"/>
      <c r="CA4644" s="63"/>
      <c r="CB4644" s="63"/>
      <c r="CC4644" s="63"/>
      <c r="CD4644" s="63"/>
      <c r="CE4644" s="63"/>
      <c r="CF4644" s="63"/>
      <c r="CG4644" s="63"/>
      <c r="CH4644" s="63"/>
      <c r="CI4644" s="63"/>
      <c r="CJ4644" s="63"/>
      <c r="CK4644" s="63"/>
      <c r="CL4644" s="63"/>
      <c r="CM4644" s="63"/>
      <c r="CN4644" s="63"/>
      <c r="CO4644" s="63"/>
      <c r="CP4644" s="63"/>
      <c r="CR4644" s="227"/>
      <c r="CS4644" s="74"/>
    </row>
    <row r="4645" spans="1:97" s="72" customFormat="1" ht="75.75" customHeight="1">
      <c r="A4645" s="63"/>
      <c r="B4645" s="63"/>
      <c r="C4645" s="63"/>
      <c r="D4645" s="63"/>
      <c r="E4645" s="63"/>
      <c r="F4645" s="63"/>
      <c r="G4645" s="63"/>
      <c r="H4645" s="63"/>
      <c r="I4645" s="63"/>
      <c r="J4645" s="63"/>
      <c r="K4645" s="63"/>
      <c r="L4645" s="63"/>
      <c r="M4645" s="63"/>
      <c r="N4645" s="63"/>
      <c r="O4645" s="63"/>
      <c r="P4645" s="63"/>
      <c r="Q4645" s="63"/>
      <c r="R4645" s="63"/>
      <c r="S4645" s="63"/>
      <c r="T4645" s="63"/>
      <c r="U4645" s="63"/>
      <c r="V4645" s="63"/>
      <c r="W4645" s="63"/>
      <c r="X4645" s="63"/>
      <c r="Y4645" s="63"/>
      <c r="Z4645" s="63"/>
      <c r="AA4645" s="63"/>
      <c r="AB4645" s="63"/>
      <c r="AC4645" s="63"/>
      <c r="AD4645" s="63"/>
      <c r="AE4645" s="63"/>
      <c r="AF4645" s="63"/>
      <c r="AG4645" s="63"/>
      <c r="AH4645" s="63"/>
      <c r="AI4645" s="63"/>
      <c r="AJ4645" s="63"/>
      <c r="AK4645" s="63"/>
      <c r="AL4645" s="63"/>
      <c r="AM4645" s="63"/>
      <c r="AN4645" s="63"/>
      <c r="AO4645" s="63"/>
      <c r="AP4645" s="63"/>
      <c r="AQ4645" s="63"/>
      <c r="AR4645" s="63"/>
      <c r="AS4645" s="63"/>
      <c r="AT4645" s="63"/>
      <c r="AU4645" s="63"/>
      <c r="AV4645" s="63"/>
      <c r="AW4645" s="63"/>
      <c r="AX4645" s="63"/>
      <c r="AY4645" s="63"/>
      <c r="AZ4645" s="63"/>
      <c r="BA4645" s="63"/>
      <c r="BB4645" s="63"/>
      <c r="BC4645" s="63"/>
      <c r="BD4645" s="63"/>
      <c r="BE4645" s="63"/>
      <c r="BF4645" s="63"/>
      <c r="BG4645" s="63"/>
      <c r="BH4645" s="63"/>
      <c r="BI4645" s="63"/>
      <c r="BJ4645" s="63"/>
      <c r="BK4645" s="63"/>
      <c r="BL4645" s="63"/>
      <c r="BM4645" s="63"/>
      <c r="BN4645" s="63"/>
      <c r="BO4645" s="63"/>
      <c r="BP4645" s="63"/>
      <c r="BQ4645" s="63"/>
      <c r="BR4645" s="63"/>
      <c r="BS4645" s="63"/>
      <c r="BT4645" s="63"/>
      <c r="BU4645" s="63"/>
      <c r="BV4645" s="63"/>
      <c r="BW4645" s="63"/>
      <c r="BX4645" s="63"/>
      <c r="BY4645" s="63"/>
      <c r="BZ4645" s="63"/>
      <c r="CA4645" s="63"/>
      <c r="CB4645" s="63"/>
      <c r="CC4645" s="63"/>
      <c r="CD4645" s="63"/>
      <c r="CE4645" s="63"/>
      <c r="CF4645" s="63"/>
      <c r="CG4645" s="63"/>
      <c r="CH4645" s="63"/>
      <c r="CI4645" s="63"/>
      <c r="CJ4645" s="63"/>
      <c r="CK4645" s="63"/>
      <c r="CL4645" s="63"/>
      <c r="CM4645" s="63"/>
      <c r="CN4645" s="63"/>
      <c r="CO4645" s="63"/>
      <c r="CP4645" s="63"/>
      <c r="CR4645" s="227"/>
      <c r="CS4645" s="74"/>
    </row>
    <row r="4646" spans="1:97" s="72" customFormat="1" ht="75.75" customHeight="1">
      <c r="A4646" s="63"/>
      <c r="B4646" s="63"/>
      <c r="C4646" s="63"/>
      <c r="D4646" s="63"/>
      <c r="E4646" s="63"/>
      <c r="F4646" s="63"/>
      <c r="G4646" s="63"/>
      <c r="H4646" s="63"/>
      <c r="I4646" s="63"/>
      <c r="J4646" s="63"/>
      <c r="K4646" s="63"/>
      <c r="L4646" s="63"/>
      <c r="M4646" s="63"/>
      <c r="N4646" s="63"/>
      <c r="O4646" s="63"/>
      <c r="P4646" s="63"/>
      <c r="Q4646" s="63"/>
      <c r="R4646" s="63"/>
      <c r="S4646" s="63"/>
      <c r="T4646" s="63"/>
      <c r="U4646" s="63"/>
      <c r="V4646" s="63"/>
      <c r="W4646" s="63"/>
      <c r="X4646" s="63"/>
      <c r="Y4646" s="63"/>
      <c r="Z4646" s="63"/>
      <c r="AA4646" s="63"/>
      <c r="AB4646" s="63"/>
      <c r="AC4646" s="63"/>
      <c r="AD4646" s="63"/>
      <c r="AE4646" s="63"/>
      <c r="AF4646" s="63"/>
      <c r="AG4646" s="63"/>
      <c r="AH4646" s="63"/>
      <c r="AI4646" s="63"/>
      <c r="AJ4646" s="63"/>
      <c r="AK4646" s="63"/>
      <c r="AL4646" s="63"/>
      <c r="AM4646" s="63"/>
      <c r="AN4646" s="63"/>
      <c r="AO4646" s="63"/>
      <c r="AP4646" s="63"/>
      <c r="AQ4646" s="63"/>
      <c r="AR4646" s="63"/>
      <c r="AS4646" s="63"/>
      <c r="AT4646" s="63"/>
      <c r="AU4646" s="63"/>
      <c r="AV4646" s="63"/>
      <c r="AW4646" s="63"/>
      <c r="AX4646" s="63"/>
      <c r="AY4646" s="63"/>
      <c r="AZ4646" s="63"/>
      <c r="BA4646" s="63"/>
      <c r="BB4646" s="63"/>
      <c r="BC4646" s="63"/>
      <c r="BD4646" s="63"/>
      <c r="BE4646" s="63"/>
      <c r="BF4646" s="63"/>
      <c r="BG4646" s="63"/>
      <c r="BH4646" s="63"/>
      <c r="BI4646" s="63"/>
      <c r="BJ4646" s="63"/>
      <c r="BK4646" s="63"/>
      <c r="BL4646" s="63"/>
      <c r="BM4646" s="63"/>
      <c r="BN4646" s="63"/>
      <c r="BO4646" s="63"/>
      <c r="BP4646" s="63"/>
      <c r="BQ4646" s="63"/>
      <c r="BR4646" s="63"/>
      <c r="BS4646" s="63"/>
      <c r="BT4646" s="63"/>
      <c r="BU4646" s="63"/>
      <c r="BV4646" s="63"/>
      <c r="BW4646" s="63"/>
      <c r="BX4646" s="63"/>
      <c r="BY4646" s="63"/>
      <c r="BZ4646" s="63"/>
      <c r="CA4646" s="63"/>
      <c r="CB4646" s="63"/>
      <c r="CC4646" s="63"/>
      <c r="CD4646" s="63"/>
      <c r="CE4646" s="63"/>
      <c r="CF4646" s="63"/>
      <c r="CG4646" s="63"/>
      <c r="CH4646" s="63"/>
      <c r="CI4646" s="63"/>
      <c r="CJ4646" s="63"/>
      <c r="CK4646" s="63"/>
      <c r="CL4646" s="63"/>
      <c r="CM4646" s="63"/>
      <c r="CN4646" s="63"/>
      <c r="CO4646" s="63"/>
      <c r="CP4646" s="63"/>
      <c r="CR4646" s="227"/>
      <c r="CS4646" s="74"/>
    </row>
    <row r="4647" spans="1:97" s="72" customFormat="1" ht="75.75" customHeight="1">
      <c r="A4647" s="63"/>
      <c r="B4647" s="63"/>
      <c r="C4647" s="63"/>
      <c r="D4647" s="63"/>
      <c r="E4647" s="63"/>
      <c r="F4647" s="63"/>
      <c r="G4647" s="63"/>
      <c r="H4647" s="63"/>
      <c r="I4647" s="63"/>
      <c r="J4647" s="63"/>
      <c r="K4647" s="63"/>
      <c r="L4647" s="63"/>
      <c r="M4647" s="63"/>
      <c r="N4647" s="63"/>
      <c r="O4647" s="63"/>
      <c r="P4647" s="63"/>
      <c r="Q4647" s="63"/>
      <c r="R4647" s="63"/>
      <c r="S4647" s="63"/>
      <c r="T4647" s="63"/>
      <c r="U4647" s="63"/>
      <c r="V4647" s="63"/>
      <c r="W4647" s="63"/>
      <c r="X4647" s="63"/>
      <c r="Y4647" s="63"/>
      <c r="Z4647" s="63"/>
      <c r="AA4647" s="63"/>
      <c r="AB4647" s="63"/>
      <c r="AC4647" s="63"/>
      <c r="AD4647" s="63"/>
      <c r="AE4647" s="63"/>
      <c r="AF4647" s="63"/>
      <c r="AG4647" s="63"/>
      <c r="AH4647" s="63"/>
      <c r="AI4647" s="63"/>
      <c r="AJ4647" s="63"/>
      <c r="AK4647" s="63"/>
      <c r="AL4647" s="63"/>
      <c r="AM4647" s="63"/>
      <c r="AN4647" s="63"/>
      <c r="AO4647" s="63"/>
      <c r="AP4647" s="63"/>
      <c r="AQ4647" s="63"/>
      <c r="AR4647" s="63"/>
      <c r="AS4647" s="63"/>
      <c r="AT4647" s="63"/>
      <c r="AU4647" s="63"/>
      <c r="AV4647" s="63"/>
      <c r="AW4647" s="63"/>
      <c r="AX4647" s="63"/>
      <c r="AY4647" s="63"/>
      <c r="AZ4647" s="63"/>
      <c r="BA4647" s="63"/>
      <c r="BB4647" s="63"/>
      <c r="BC4647" s="63"/>
      <c r="BD4647" s="63"/>
      <c r="BE4647" s="63"/>
      <c r="BF4647" s="63"/>
      <c r="BG4647" s="63"/>
      <c r="BH4647" s="63"/>
      <c r="BI4647" s="63"/>
      <c r="BJ4647" s="63"/>
      <c r="BK4647" s="63"/>
      <c r="BL4647" s="63"/>
      <c r="BM4647" s="63"/>
      <c r="BN4647" s="63"/>
      <c r="BO4647" s="63"/>
      <c r="BP4647" s="63"/>
      <c r="BQ4647" s="63"/>
      <c r="BR4647" s="63"/>
      <c r="BS4647" s="63"/>
      <c r="BT4647" s="63"/>
      <c r="BU4647" s="63"/>
      <c r="BV4647" s="63"/>
      <c r="BW4647" s="63"/>
      <c r="BX4647" s="63"/>
      <c r="BY4647" s="63"/>
      <c r="BZ4647" s="63"/>
      <c r="CA4647" s="63"/>
      <c r="CB4647" s="63"/>
      <c r="CC4647" s="63"/>
      <c r="CD4647" s="63"/>
      <c r="CE4647" s="63"/>
      <c r="CF4647" s="63"/>
      <c r="CG4647" s="63"/>
      <c r="CH4647" s="63"/>
      <c r="CI4647" s="63"/>
      <c r="CJ4647" s="63"/>
      <c r="CK4647" s="63"/>
      <c r="CL4647" s="63"/>
      <c r="CM4647" s="63"/>
      <c r="CN4647" s="63"/>
      <c r="CO4647" s="63"/>
      <c r="CP4647" s="63"/>
      <c r="CR4647" s="227"/>
      <c r="CS4647" s="74"/>
    </row>
    <row r="4648" spans="1:97" s="72" customFormat="1" ht="75.75" customHeight="1">
      <c r="A4648" s="63"/>
      <c r="B4648" s="63"/>
      <c r="C4648" s="63"/>
      <c r="D4648" s="63"/>
      <c r="E4648" s="63"/>
      <c r="F4648" s="63"/>
      <c r="G4648" s="63"/>
      <c r="H4648" s="63"/>
      <c r="I4648" s="63"/>
      <c r="J4648" s="63"/>
      <c r="K4648" s="63"/>
      <c r="L4648" s="63"/>
      <c r="M4648" s="63"/>
      <c r="N4648" s="63"/>
      <c r="O4648" s="63"/>
      <c r="P4648" s="63"/>
      <c r="Q4648" s="63"/>
      <c r="R4648" s="63"/>
      <c r="S4648" s="63"/>
      <c r="T4648" s="63"/>
      <c r="U4648" s="63"/>
      <c r="V4648" s="63"/>
      <c r="W4648" s="63"/>
      <c r="X4648" s="63"/>
      <c r="Y4648" s="63"/>
      <c r="Z4648" s="63"/>
      <c r="AA4648" s="63"/>
      <c r="AB4648" s="63"/>
      <c r="AC4648" s="63"/>
      <c r="AD4648" s="63"/>
      <c r="AE4648" s="63"/>
      <c r="AF4648" s="63"/>
      <c r="AG4648" s="63"/>
      <c r="AH4648" s="63"/>
      <c r="AI4648" s="63"/>
      <c r="AJ4648" s="63"/>
      <c r="AK4648" s="63"/>
      <c r="AL4648" s="63"/>
      <c r="AM4648" s="63"/>
      <c r="AN4648" s="63"/>
      <c r="AO4648" s="63"/>
      <c r="AP4648" s="63"/>
      <c r="AQ4648" s="63"/>
      <c r="AR4648" s="63"/>
      <c r="AS4648" s="63"/>
      <c r="AT4648" s="63"/>
      <c r="AU4648" s="63"/>
      <c r="AV4648" s="63"/>
      <c r="AW4648" s="63"/>
      <c r="AX4648" s="63"/>
      <c r="AY4648" s="63"/>
      <c r="AZ4648" s="63"/>
      <c r="BA4648" s="63"/>
      <c r="BB4648" s="63"/>
      <c r="BC4648" s="63"/>
      <c r="BD4648" s="63"/>
      <c r="BE4648" s="63"/>
      <c r="BF4648" s="63"/>
      <c r="BG4648" s="63"/>
      <c r="BH4648" s="63"/>
      <c r="BI4648" s="63"/>
      <c r="BJ4648" s="63"/>
      <c r="BK4648" s="63"/>
      <c r="BL4648" s="63"/>
      <c r="BM4648" s="63"/>
      <c r="BN4648" s="63"/>
      <c r="BO4648" s="63"/>
      <c r="BP4648" s="63"/>
      <c r="BQ4648" s="63"/>
      <c r="BR4648" s="63"/>
      <c r="BS4648" s="63"/>
      <c r="BT4648" s="63"/>
      <c r="BU4648" s="63"/>
      <c r="BV4648" s="63"/>
      <c r="BW4648" s="63"/>
      <c r="BX4648" s="63"/>
      <c r="BY4648" s="63"/>
      <c r="BZ4648" s="63"/>
      <c r="CA4648" s="63"/>
      <c r="CB4648" s="63"/>
      <c r="CC4648" s="63"/>
      <c r="CD4648" s="63"/>
      <c r="CE4648" s="63"/>
      <c r="CF4648" s="63"/>
      <c r="CG4648" s="63"/>
      <c r="CH4648" s="63"/>
      <c r="CI4648" s="63"/>
      <c r="CJ4648" s="63"/>
      <c r="CK4648" s="63"/>
      <c r="CL4648" s="63"/>
      <c r="CM4648" s="63"/>
      <c r="CN4648" s="63"/>
      <c r="CO4648" s="63"/>
      <c r="CP4648" s="63"/>
      <c r="CR4648" s="227"/>
      <c r="CS4648" s="74"/>
    </row>
    <row r="4649" spans="1:97" s="72" customFormat="1" ht="75.75" customHeight="1">
      <c r="A4649" s="63"/>
      <c r="B4649" s="63"/>
      <c r="C4649" s="63"/>
      <c r="D4649" s="63"/>
      <c r="E4649" s="63"/>
      <c r="F4649" s="63"/>
      <c r="G4649" s="63"/>
      <c r="H4649" s="63"/>
      <c r="I4649" s="63"/>
      <c r="J4649" s="63"/>
      <c r="K4649" s="63"/>
      <c r="L4649" s="63"/>
      <c r="M4649" s="63"/>
      <c r="N4649" s="63"/>
      <c r="O4649" s="63"/>
      <c r="P4649" s="63"/>
      <c r="Q4649" s="63"/>
      <c r="R4649" s="63"/>
      <c r="S4649" s="63"/>
      <c r="T4649" s="63"/>
      <c r="U4649" s="63"/>
      <c r="V4649" s="63"/>
      <c r="W4649" s="63"/>
      <c r="X4649" s="63"/>
      <c r="Y4649" s="63"/>
      <c r="Z4649" s="63"/>
      <c r="AA4649" s="63"/>
      <c r="AB4649" s="63"/>
      <c r="AC4649" s="63"/>
      <c r="AD4649" s="63"/>
      <c r="AE4649" s="63"/>
      <c r="AF4649" s="63"/>
      <c r="AG4649" s="63"/>
      <c r="AH4649" s="63"/>
      <c r="AI4649" s="63"/>
      <c r="AJ4649" s="63"/>
      <c r="AK4649" s="63"/>
      <c r="AL4649" s="63"/>
      <c r="AM4649" s="63"/>
      <c r="AN4649" s="63"/>
      <c r="AO4649" s="63"/>
      <c r="AP4649" s="63"/>
      <c r="AQ4649" s="63"/>
      <c r="AR4649" s="63"/>
      <c r="AS4649" s="63"/>
      <c r="AT4649" s="63"/>
      <c r="AU4649" s="63"/>
      <c r="AV4649" s="63"/>
      <c r="AW4649" s="63"/>
      <c r="AX4649" s="63"/>
      <c r="AY4649" s="63"/>
      <c r="AZ4649" s="63"/>
      <c r="BA4649" s="63"/>
      <c r="BB4649" s="63"/>
      <c r="BC4649" s="63"/>
      <c r="BD4649" s="63"/>
      <c r="BE4649" s="63"/>
      <c r="BF4649" s="63"/>
      <c r="BG4649" s="63"/>
      <c r="BH4649" s="63"/>
      <c r="BI4649" s="63"/>
      <c r="BJ4649" s="63"/>
      <c r="BK4649" s="63"/>
      <c r="BL4649" s="63"/>
      <c r="BM4649" s="63"/>
      <c r="BN4649" s="63"/>
      <c r="BO4649" s="63"/>
      <c r="BP4649" s="63"/>
      <c r="BQ4649" s="63"/>
      <c r="BR4649" s="63"/>
      <c r="BS4649" s="63"/>
      <c r="BT4649" s="63"/>
      <c r="BU4649" s="63"/>
      <c r="BV4649" s="63"/>
      <c r="BW4649" s="63"/>
      <c r="BX4649" s="63"/>
      <c r="BY4649" s="63"/>
      <c r="BZ4649" s="63"/>
      <c r="CA4649" s="63"/>
      <c r="CB4649" s="63"/>
      <c r="CC4649" s="63"/>
      <c r="CD4649" s="63"/>
      <c r="CE4649" s="63"/>
      <c r="CF4649" s="63"/>
      <c r="CG4649" s="63"/>
      <c r="CH4649" s="63"/>
      <c r="CI4649" s="63"/>
      <c r="CJ4649" s="63"/>
      <c r="CK4649" s="63"/>
      <c r="CL4649" s="63"/>
      <c r="CM4649" s="63"/>
      <c r="CN4649" s="63"/>
      <c r="CO4649" s="63"/>
      <c r="CP4649" s="63"/>
      <c r="CR4649" s="227"/>
      <c r="CS4649" s="74"/>
    </row>
    <row r="4650" spans="1:97" s="72" customFormat="1" ht="75.75" customHeight="1">
      <c r="A4650" s="63"/>
      <c r="B4650" s="63"/>
      <c r="C4650" s="63"/>
      <c r="D4650" s="63"/>
      <c r="E4650" s="63"/>
      <c r="F4650" s="63"/>
      <c r="G4650" s="63"/>
      <c r="H4650" s="63"/>
      <c r="I4650" s="63"/>
      <c r="J4650" s="63"/>
      <c r="K4650" s="63"/>
      <c r="L4650" s="63"/>
      <c r="M4650" s="63"/>
      <c r="N4650" s="63"/>
      <c r="O4650" s="63"/>
      <c r="P4650" s="63"/>
      <c r="Q4650" s="63"/>
      <c r="R4650" s="63"/>
      <c r="S4650" s="63"/>
      <c r="T4650" s="63"/>
      <c r="U4650" s="63"/>
      <c r="V4650" s="63"/>
      <c r="W4650" s="63"/>
      <c r="X4650" s="63"/>
      <c r="Y4650" s="63"/>
      <c r="Z4650" s="63"/>
      <c r="AA4650" s="63"/>
      <c r="AB4650" s="63"/>
      <c r="AC4650" s="63"/>
      <c r="AD4650" s="63"/>
      <c r="AE4650" s="63"/>
      <c r="AF4650" s="63"/>
      <c r="AG4650" s="63"/>
      <c r="AH4650" s="63"/>
      <c r="AI4650" s="63"/>
      <c r="AJ4650" s="63"/>
      <c r="AK4650" s="63"/>
      <c r="AL4650" s="63"/>
      <c r="AM4650" s="63"/>
      <c r="AN4650" s="63"/>
      <c r="AO4650" s="63"/>
      <c r="AP4650" s="63"/>
      <c r="AQ4650" s="63"/>
      <c r="AR4650" s="63"/>
      <c r="AS4650" s="63"/>
      <c r="AT4650" s="63"/>
      <c r="AU4650" s="63"/>
      <c r="AV4650" s="63"/>
      <c r="AW4650" s="63"/>
      <c r="AX4650" s="63"/>
      <c r="AY4650" s="63"/>
      <c r="AZ4650" s="63"/>
      <c r="BA4650" s="63"/>
      <c r="BB4650" s="63"/>
      <c r="BC4650" s="63"/>
      <c r="BD4650" s="63"/>
      <c r="BE4650" s="63"/>
      <c r="BF4650" s="63"/>
      <c r="BG4650" s="63"/>
      <c r="BH4650" s="63"/>
      <c r="BI4650" s="63"/>
      <c r="BJ4650" s="63"/>
      <c r="BK4650" s="63"/>
      <c r="BL4650" s="63"/>
      <c r="BM4650" s="63"/>
      <c r="BN4650" s="63"/>
      <c r="BO4650" s="63"/>
      <c r="BP4650" s="63"/>
      <c r="BQ4650" s="63"/>
      <c r="BR4650" s="63"/>
      <c r="BS4650" s="63"/>
      <c r="BT4650" s="63"/>
      <c r="BU4650" s="63"/>
      <c r="BV4650" s="63"/>
      <c r="BW4650" s="63"/>
      <c r="BX4650" s="63"/>
      <c r="BY4650" s="63"/>
      <c r="BZ4650" s="63"/>
      <c r="CA4650" s="63"/>
      <c r="CB4650" s="63"/>
      <c r="CC4650" s="63"/>
      <c r="CD4650" s="63"/>
      <c r="CE4650" s="63"/>
      <c r="CF4650" s="63"/>
      <c r="CG4650" s="63"/>
      <c r="CH4650" s="63"/>
      <c r="CI4650" s="63"/>
      <c r="CJ4650" s="63"/>
      <c r="CK4650" s="63"/>
      <c r="CL4650" s="63"/>
      <c r="CM4650" s="63"/>
      <c r="CN4650" s="63"/>
      <c r="CO4650" s="63"/>
      <c r="CP4650" s="63"/>
      <c r="CR4650" s="227"/>
      <c r="CS4650" s="74"/>
    </row>
    <row r="4651" spans="1:97" s="72" customFormat="1" ht="75.75" customHeight="1">
      <c r="A4651" s="63"/>
      <c r="B4651" s="63"/>
      <c r="C4651" s="63"/>
      <c r="D4651" s="63"/>
      <c r="E4651" s="63"/>
      <c r="F4651" s="63"/>
      <c r="G4651" s="63"/>
      <c r="H4651" s="63"/>
      <c r="I4651" s="63"/>
      <c r="J4651" s="63"/>
      <c r="K4651" s="63"/>
      <c r="L4651" s="63"/>
      <c r="M4651" s="63"/>
      <c r="N4651" s="63"/>
      <c r="O4651" s="63"/>
      <c r="P4651" s="63"/>
      <c r="Q4651" s="63"/>
      <c r="R4651" s="63"/>
      <c r="S4651" s="63"/>
      <c r="T4651" s="63"/>
      <c r="U4651" s="63"/>
      <c r="V4651" s="63"/>
      <c r="W4651" s="63"/>
      <c r="X4651" s="63"/>
      <c r="Y4651" s="63"/>
      <c r="Z4651" s="63"/>
      <c r="AA4651" s="63"/>
      <c r="AB4651" s="63"/>
      <c r="AC4651" s="63"/>
      <c r="AD4651" s="63"/>
      <c r="AE4651" s="63"/>
      <c r="AF4651" s="63"/>
      <c r="AG4651" s="63"/>
      <c r="AH4651" s="63"/>
      <c r="AI4651" s="63"/>
      <c r="AJ4651" s="63"/>
      <c r="AK4651" s="63"/>
      <c r="AL4651" s="63"/>
      <c r="AM4651" s="63"/>
      <c r="AN4651" s="63"/>
      <c r="AO4651" s="63"/>
      <c r="AP4651" s="63"/>
      <c r="AQ4651" s="63"/>
      <c r="AR4651" s="63"/>
      <c r="AS4651" s="63"/>
      <c r="AT4651" s="63"/>
      <c r="AU4651" s="63"/>
      <c r="AV4651" s="63"/>
      <c r="AW4651" s="63"/>
      <c r="AX4651" s="63"/>
      <c r="AY4651" s="63"/>
      <c r="AZ4651" s="63"/>
      <c r="BA4651" s="63"/>
      <c r="BB4651" s="63"/>
      <c r="BC4651" s="63"/>
      <c r="BD4651" s="63"/>
      <c r="BE4651" s="63"/>
      <c r="BF4651" s="63"/>
      <c r="BG4651" s="63"/>
      <c r="BH4651" s="63"/>
      <c r="BI4651" s="63"/>
      <c r="BJ4651" s="63"/>
      <c r="BK4651" s="63"/>
      <c r="BL4651" s="63"/>
      <c r="BM4651" s="63"/>
      <c r="BN4651" s="63"/>
      <c r="BO4651" s="63"/>
      <c r="BP4651" s="63"/>
      <c r="BQ4651" s="63"/>
      <c r="BR4651" s="63"/>
      <c r="BS4651" s="63"/>
      <c r="BT4651" s="63"/>
      <c r="BU4651" s="63"/>
      <c r="BV4651" s="63"/>
      <c r="BW4651" s="63"/>
      <c r="BX4651" s="63"/>
      <c r="BY4651" s="63"/>
      <c r="BZ4651" s="63"/>
      <c r="CA4651" s="63"/>
      <c r="CB4651" s="63"/>
      <c r="CC4651" s="63"/>
      <c r="CD4651" s="63"/>
      <c r="CE4651" s="63"/>
      <c r="CF4651" s="63"/>
      <c r="CG4651" s="63"/>
      <c r="CH4651" s="63"/>
      <c r="CI4651" s="63"/>
      <c r="CJ4651" s="63"/>
      <c r="CK4651" s="63"/>
      <c r="CL4651" s="63"/>
      <c r="CM4651" s="63"/>
      <c r="CN4651" s="63"/>
      <c r="CO4651" s="63"/>
      <c r="CP4651" s="63"/>
      <c r="CR4651" s="227"/>
      <c r="CS4651" s="74"/>
    </row>
    <row r="4652" spans="1:97" s="72" customFormat="1" ht="75.75" customHeight="1">
      <c r="A4652" s="63"/>
      <c r="B4652" s="63"/>
      <c r="C4652" s="63"/>
      <c r="D4652" s="63"/>
      <c r="E4652" s="63"/>
      <c r="F4652" s="63"/>
      <c r="G4652" s="63"/>
      <c r="H4652" s="63"/>
      <c r="I4652" s="63"/>
      <c r="J4652" s="63"/>
      <c r="K4652" s="63"/>
      <c r="L4652" s="63"/>
      <c r="M4652" s="63"/>
      <c r="N4652" s="63"/>
      <c r="O4652" s="63"/>
      <c r="P4652" s="63"/>
      <c r="Q4652" s="63"/>
      <c r="R4652" s="63"/>
      <c r="S4652" s="63"/>
      <c r="T4652" s="63"/>
      <c r="U4652" s="63"/>
      <c r="V4652" s="63"/>
      <c r="W4652" s="63"/>
      <c r="X4652" s="63"/>
      <c r="Y4652" s="63"/>
      <c r="Z4652" s="63"/>
      <c r="AA4652" s="63"/>
      <c r="AB4652" s="63"/>
      <c r="AC4652" s="63"/>
      <c r="AD4652" s="63"/>
      <c r="AE4652" s="63"/>
      <c r="AF4652" s="63"/>
      <c r="AG4652" s="63"/>
      <c r="AH4652" s="63"/>
      <c r="AI4652" s="63"/>
      <c r="AJ4652" s="63"/>
      <c r="AK4652" s="63"/>
      <c r="AL4652" s="63"/>
      <c r="AM4652" s="63"/>
      <c r="AN4652" s="63"/>
      <c r="AO4652" s="63"/>
      <c r="AP4652" s="63"/>
      <c r="AQ4652" s="63"/>
      <c r="AR4652" s="63"/>
      <c r="AS4652" s="63"/>
      <c r="AT4652" s="63"/>
      <c r="AU4652" s="63"/>
      <c r="AV4652" s="63"/>
      <c r="AW4652" s="63"/>
      <c r="AX4652" s="63"/>
      <c r="AY4652" s="63"/>
      <c r="AZ4652" s="63"/>
      <c r="BA4652" s="63"/>
      <c r="BB4652" s="63"/>
      <c r="BC4652" s="63"/>
      <c r="BD4652" s="63"/>
      <c r="BE4652" s="63"/>
      <c r="BF4652" s="63"/>
      <c r="BG4652" s="63"/>
      <c r="BH4652" s="63"/>
      <c r="BI4652" s="63"/>
      <c r="BJ4652" s="63"/>
      <c r="BK4652" s="63"/>
      <c r="BL4652" s="63"/>
      <c r="BM4652" s="63"/>
      <c r="BN4652" s="63"/>
      <c r="BO4652" s="63"/>
      <c r="BP4652" s="63"/>
      <c r="BQ4652" s="63"/>
      <c r="BR4652" s="63"/>
      <c r="BS4652" s="63"/>
      <c r="BT4652" s="63"/>
      <c r="BU4652" s="63"/>
      <c r="BV4652" s="63"/>
      <c r="BW4652" s="63"/>
      <c r="BX4652" s="63"/>
      <c r="BY4652" s="63"/>
      <c r="BZ4652" s="63"/>
      <c r="CA4652" s="63"/>
      <c r="CB4652" s="63"/>
      <c r="CC4652" s="63"/>
      <c r="CD4652" s="63"/>
      <c r="CE4652" s="63"/>
      <c r="CF4652" s="63"/>
      <c r="CG4652" s="63"/>
      <c r="CH4652" s="63"/>
      <c r="CI4652" s="63"/>
      <c r="CJ4652" s="63"/>
      <c r="CK4652" s="63"/>
      <c r="CL4652" s="63"/>
      <c r="CM4652" s="63"/>
      <c r="CN4652" s="63"/>
      <c r="CO4652" s="63"/>
      <c r="CP4652" s="63"/>
      <c r="CR4652" s="227"/>
      <c r="CS4652" s="74"/>
    </row>
    <row r="4653" spans="1:97" s="72" customFormat="1" ht="75.75" customHeight="1">
      <c r="A4653" s="63"/>
      <c r="B4653" s="63"/>
      <c r="C4653" s="63"/>
      <c r="D4653" s="63"/>
      <c r="E4653" s="63"/>
      <c r="F4653" s="63"/>
      <c r="G4653" s="63"/>
      <c r="H4653" s="63"/>
      <c r="I4653" s="63"/>
      <c r="J4653" s="63"/>
      <c r="K4653" s="63"/>
      <c r="L4653" s="63"/>
      <c r="M4653" s="63"/>
      <c r="N4653" s="63"/>
      <c r="O4653" s="63"/>
      <c r="P4653" s="63"/>
      <c r="Q4653" s="63"/>
      <c r="R4653" s="63"/>
      <c r="S4653" s="63"/>
      <c r="T4653" s="63"/>
      <c r="U4653" s="63"/>
      <c r="V4653" s="63"/>
      <c r="W4653" s="63"/>
      <c r="X4653" s="63"/>
      <c r="Y4653" s="63"/>
      <c r="Z4653" s="63"/>
      <c r="AA4653" s="63"/>
      <c r="AB4653" s="63"/>
      <c r="AC4653" s="63"/>
      <c r="AD4653" s="63"/>
      <c r="AE4653" s="63"/>
      <c r="AF4653" s="63"/>
      <c r="AG4653" s="63"/>
      <c r="AH4653" s="63"/>
      <c r="AI4653" s="63"/>
      <c r="AJ4653" s="63"/>
      <c r="AK4653" s="63"/>
      <c r="AL4653" s="63"/>
      <c r="AM4653" s="63"/>
      <c r="AN4653" s="63"/>
      <c r="AO4653" s="63"/>
      <c r="AP4653" s="63"/>
      <c r="AQ4653" s="63"/>
      <c r="AR4653" s="63"/>
      <c r="AS4653" s="63"/>
      <c r="AT4653" s="63"/>
      <c r="AU4653" s="63"/>
      <c r="AV4653" s="63"/>
      <c r="AW4653" s="63"/>
      <c r="AX4653" s="63"/>
      <c r="AY4653" s="63"/>
      <c r="AZ4653" s="63"/>
      <c r="BA4653" s="63"/>
      <c r="BB4653" s="63"/>
      <c r="BC4653" s="63"/>
      <c r="BD4653" s="63"/>
      <c r="BE4653" s="63"/>
      <c r="BF4653" s="63"/>
      <c r="BG4653" s="63"/>
      <c r="BH4653" s="63"/>
      <c r="BI4653" s="63"/>
      <c r="BJ4653" s="63"/>
      <c r="BK4653" s="63"/>
      <c r="BL4653" s="63"/>
      <c r="BM4653" s="63"/>
      <c r="BN4653" s="63"/>
      <c r="BO4653" s="63"/>
      <c r="BP4653" s="63"/>
      <c r="BQ4653" s="63"/>
      <c r="BR4653" s="63"/>
      <c r="BS4653" s="63"/>
      <c r="BT4653" s="63"/>
      <c r="BU4653" s="63"/>
      <c r="BV4653" s="63"/>
      <c r="BW4653" s="63"/>
      <c r="BX4653" s="63"/>
      <c r="BY4653" s="63"/>
      <c r="BZ4653" s="63"/>
      <c r="CA4653" s="63"/>
      <c r="CB4653" s="63"/>
      <c r="CC4653" s="63"/>
      <c r="CD4653" s="63"/>
      <c r="CE4653" s="63"/>
      <c r="CF4653" s="63"/>
      <c r="CG4653" s="63"/>
      <c r="CH4653" s="63"/>
      <c r="CI4653" s="63"/>
      <c r="CJ4653" s="63"/>
      <c r="CK4653" s="63"/>
      <c r="CL4653" s="63"/>
      <c r="CM4653" s="63"/>
      <c r="CN4653" s="63"/>
      <c r="CO4653" s="63"/>
      <c r="CP4653" s="63"/>
      <c r="CR4653" s="227"/>
      <c r="CS4653" s="74"/>
    </row>
    <row r="4654" spans="1:97" s="72" customFormat="1" ht="75.75" customHeight="1">
      <c r="A4654" s="63"/>
      <c r="B4654" s="63"/>
      <c r="C4654" s="63"/>
      <c r="D4654" s="63"/>
      <c r="E4654" s="63"/>
      <c r="F4654" s="63"/>
      <c r="G4654" s="63"/>
      <c r="H4654" s="63"/>
      <c r="I4654" s="63"/>
      <c r="J4654" s="63"/>
      <c r="K4654" s="63"/>
      <c r="L4654" s="63"/>
      <c r="M4654" s="63"/>
      <c r="N4654" s="63"/>
      <c r="O4654" s="63"/>
      <c r="P4654" s="63"/>
      <c r="Q4654" s="63"/>
      <c r="R4654" s="63"/>
      <c r="S4654" s="63"/>
      <c r="T4654" s="63"/>
      <c r="U4654" s="63"/>
      <c r="V4654" s="63"/>
      <c r="W4654" s="63"/>
      <c r="X4654" s="63"/>
      <c r="Y4654" s="63"/>
      <c r="Z4654" s="63"/>
      <c r="AA4654" s="63"/>
      <c r="AB4654" s="63"/>
      <c r="AC4654" s="63"/>
      <c r="AD4654" s="63"/>
      <c r="AE4654" s="63"/>
      <c r="AF4654" s="63"/>
      <c r="AG4654" s="63"/>
      <c r="AH4654" s="63"/>
      <c r="AI4654" s="63"/>
      <c r="AJ4654" s="63"/>
      <c r="AK4654" s="63"/>
      <c r="AL4654" s="63"/>
      <c r="AM4654" s="63"/>
      <c r="AN4654" s="63"/>
      <c r="AO4654" s="63"/>
      <c r="AP4654" s="63"/>
      <c r="AQ4654" s="63"/>
      <c r="AR4654" s="63"/>
      <c r="AS4654" s="63"/>
      <c r="AT4654" s="63"/>
      <c r="AU4654" s="63"/>
      <c r="AV4654" s="63"/>
      <c r="AW4654" s="63"/>
      <c r="AX4654" s="63"/>
      <c r="AY4654" s="63"/>
      <c r="AZ4654" s="63"/>
      <c r="BA4654" s="63"/>
      <c r="BB4654" s="63"/>
      <c r="BC4654" s="63"/>
      <c r="BD4654" s="63"/>
      <c r="BE4654" s="63"/>
      <c r="BF4654" s="63"/>
      <c r="BG4654" s="63"/>
      <c r="BH4654" s="63"/>
      <c r="BI4654" s="63"/>
      <c r="BJ4654" s="63"/>
      <c r="BK4654" s="63"/>
      <c r="BL4654" s="63"/>
      <c r="BM4654" s="63"/>
      <c r="BN4654" s="63"/>
      <c r="BO4654" s="63"/>
      <c r="BP4654" s="63"/>
      <c r="BQ4654" s="63"/>
      <c r="BR4654" s="63"/>
      <c r="BS4654" s="63"/>
      <c r="BT4654" s="63"/>
      <c r="BU4654" s="63"/>
      <c r="BV4654" s="63"/>
      <c r="BW4654" s="63"/>
      <c r="BX4654" s="63"/>
      <c r="BY4654" s="63"/>
      <c r="BZ4654" s="63"/>
      <c r="CA4654" s="63"/>
      <c r="CB4654" s="63"/>
      <c r="CC4654" s="63"/>
      <c r="CD4654" s="63"/>
      <c r="CE4654" s="63"/>
      <c r="CF4654" s="63"/>
      <c r="CG4654" s="63"/>
      <c r="CH4654" s="63"/>
      <c r="CI4654" s="63"/>
      <c r="CJ4654" s="63"/>
      <c r="CK4654" s="63"/>
      <c r="CL4654" s="63"/>
      <c r="CM4654" s="63"/>
      <c r="CN4654" s="63"/>
      <c r="CO4654" s="63"/>
      <c r="CP4654" s="63"/>
      <c r="CR4654" s="227"/>
      <c r="CS4654" s="74"/>
    </row>
    <row r="4655" spans="1:97" s="72" customFormat="1" ht="75.75" customHeight="1">
      <c r="A4655" s="63"/>
      <c r="B4655" s="63"/>
      <c r="C4655" s="63"/>
      <c r="D4655" s="63"/>
      <c r="E4655" s="63"/>
      <c r="F4655" s="63"/>
      <c r="G4655" s="63"/>
      <c r="H4655" s="63"/>
      <c r="I4655" s="63"/>
      <c r="J4655" s="63"/>
      <c r="K4655" s="63"/>
      <c r="L4655" s="63"/>
      <c r="M4655" s="63"/>
      <c r="N4655" s="63"/>
      <c r="O4655" s="63"/>
      <c r="P4655" s="63"/>
      <c r="Q4655" s="63"/>
      <c r="R4655" s="63"/>
      <c r="S4655" s="63"/>
      <c r="T4655" s="63"/>
      <c r="U4655" s="63"/>
      <c r="V4655" s="63"/>
      <c r="W4655" s="63"/>
      <c r="X4655" s="63"/>
      <c r="Y4655" s="63"/>
      <c r="Z4655" s="63"/>
      <c r="AA4655" s="63"/>
      <c r="AB4655" s="63"/>
      <c r="AC4655" s="63"/>
      <c r="AD4655" s="63"/>
      <c r="AE4655" s="63"/>
      <c r="AF4655" s="63"/>
      <c r="AG4655" s="63"/>
      <c r="AH4655" s="63"/>
      <c r="AI4655" s="63"/>
      <c r="AJ4655" s="63"/>
      <c r="AK4655" s="63"/>
      <c r="AL4655" s="63"/>
      <c r="AM4655" s="63"/>
      <c r="AN4655" s="63"/>
      <c r="AO4655" s="63"/>
      <c r="AP4655" s="63"/>
      <c r="AQ4655" s="63"/>
      <c r="AR4655" s="63"/>
      <c r="AS4655" s="63"/>
      <c r="AT4655" s="63"/>
      <c r="AU4655" s="63"/>
      <c r="AV4655" s="63"/>
      <c r="AW4655" s="63"/>
      <c r="AX4655" s="63"/>
      <c r="AY4655" s="63"/>
      <c r="AZ4655" s="63"/>
      <c r="BA4655" s="63"/>
      <c r="BB4655" s="63"/>
      <c r="BC4655" s="63"/>
      <c r="BD4655" s="63"/>
      <c r="BE4655" s="63"/>
      <c r="BF4655" s="63"/>
      <c r="BG4655" s="63"/>
      <c r="BH4655" s="63"/>
      <c r="BI4655" s="63"/>
      <c r="BJ4655" s="63"/>
      <c r="BK4655" s="63"/>
      <c r="BL4655" s="63"/>
      <c r="BM4655" s="63"/>
      <c r="BN4655" s="63"/>
      <c r="BO4655" s="63"/>
      <c r="BP4655" s="63"/>
      <c r="BQ4655" s="63"/>
      <c r="BR4655" s="63"/>
      <c r="BS4655" s="63"/>
      <c r="BT4655" s="63"/>
      <c r="BU4655" s="63"/>
      <c r="BV4655" s="63"/>
      <c r="BW4655" s="63"/>
      <c r="BX4655" s="63"/>
      <c r="BY4655" s="63"/>
      <c r="BZ4655" s="63"/>
      <c r="CA4655" s="63"/>
      <c r="CB4655" s="63"/>
      <c r="CC4655" s="63"/>
      <c r="CD4655" s="63"/>
      <c r="CE4655" s="63"/>
      <c r="CF4655" s="63"/>
      <c r="CG4655" s="63"/>
      <c r="CH4655" s="63"/>
      <c r="CI4655" s="63"/>
      <c r="CJ4655" s="63"/>
      <c r="CK4655" s="63"/>
      <c r="CL4655" s="63"/>
      <c r="CM4655" s="63"/>
      <c r="CN4655" s="63"/>
      <c r="CO4655" s="63"/>
      <c r="CP4655" s="63"/>
      <c r="CR4655" s="227"/>
      <c r="CS4655" s="74"/>
    </row>
    <row r="4656" spans="1:97" s="72" customFormat="1" ht="75.75" customHeight="1">
      <c r="A4656" s="63"/>
      <c r="B4656" s="63"/>
      <c r="C4656" s="63"/>
      <c r="D4656" s="63"/>
      <c r="E4656" s="63"/>
      <c r="F4656" s="63"/>
      <c r="G4656" s="63"/>
      <c r="H4656" s="63"/>
      <c r="I4656" s="63"/>
      <c r="J4656" s="63"/>
      <c r="K4656" s="63"/>
      <c r="L4656" s="63"/>
      <c r="M4656" s="63"/>
      <c r="N4656" s="63"/>
      <c r="O4656" s="63"/>
      <c r="P4656" s="63"/>
      <c r="Q4656" s="63"/>
      <c r="R4656" s="63"/>
      <c r="S4656" s="63"/>
      <c r="T4656" s="63"/>
      <c r="U4656" s="63"/>
      <c r="V4656" s="63"/>
      <c r="W4656" s="63"/>
      <c r="X4656" s="63"/>
      <c r="Y4656" s="63"/>
      <c r="Z4656" s="63"/>
      <c r="AA4656" s="63"/>
      <c r="AB4656" s="63"/>
      <c r="AC4656" s="63"/>
      <c r="AD4656" s="63"/>
      <c r="AE4656" s="63"/>
      <c r="AF4656" s="63"/>
      <c r="AG4656" s="63"/>
      <c r="AH4656" s="63"/>
      <c r="AI4656" s="63"/>
      <c r="AJ4656" s="63"/>
      <c r="AK4656" s="63"/>
      <c r="AL4656" s="63"/>
      <c r="AM4656" s="63"/>
      <c r="AN4656" s="63"/>
      <c r="AO4656" s="63"/>
      <c r="AP4656" s="63"/>
      <c r="AQ4656" s="63"/>
      <c r="AR4656" s="63"/>
      <c r="AS4656" s="63"/>
      <c r="AT4656" s="63"/>
      <c r="AU4656" s="63"/>
      <c r="AV4656" s="63"/>
      <c r="AW4656" s="63"/>
      <c r="AX4656" s="63"/>
      <c r="AY4656" s="63"/>
      <c r="AZ4656" s="63"/>
      <c r="BA4656" s="63"/>
      <c r="BB4656" s="63"/>
      <c r="BC4656" s="63"/>
      <c r="BD4656" s="63"/>
      <c r="BE4656" s="63"/>
      <c r="BF4656" s="63"/>
      <c r="BG4656" s="63"/>
      <c r="BH4656" s="63"/>
      <c r="BI4656" s="63"/>
      <c r="BJ4656" s="63"/>
      <c r="BK4656" s="63"/>
      <c r="BL4656" s="63"/>
      <c r="BM4656" s="63"/>
      <c r="BN4656" s="63"/>
      <c r="BO4656" s="63"/>
      <c r="BP4656" s="63"/>
      <c r="BQ4656" s="63"/>
      <c r="BR4656" s="63"/>
      <c r="BS4656" s="63"/>
      <c r="BT4656" s="63"/>
      <c r="BU4656" s="63"/>
      <c r="BV4656" s="63"/>
      <c r="BW4656" s="63"/>
      <c r="BX4656" s="63"/>
      <c r="BY4656" s="63"/>
      <c r="BZ4656" s="63"/>
      <c r="CA4656" s="63"/>
      <c r="CB4656" s="63"/>
      <c r="CC4656" s="63"/>
      <c r="CD4656" s="63"/>
      <c r="CE4656" s="63"/>
      <c r="CF4656" s="63"/>
      <c r="CG4656" s="63"/>
      <c r="CH4656" s="63"/>
      <c r="CI4656" s="63"/>
      <c r="CJ4656" s="63"/>
      <c r="CK4656" s="63"/>
      <c r="CL4656" s="63"/>
      <c r="CM4656" s="63"/>
      <c r="CN4656" s="63"/>
      <c r="CO4656" s="63"/>
      <c r="CP4656" s="63"/>
      <c r="CR4656" s="227"/>
      <c r="CS4656" s="74"/>
    </row>
    <row r="4657" spans="1:97" s="72" customFormat="1" ht="75.75" customHeight="1">
      <c r="A4657" s="63"/>
      <c r="B4657" s="63"/>
      <c r="C4657" s="63"/>
      <c r="D4657" s="63"/>
      <c r="E4657" s="63"/>
      <c r="F4657" s="63"/>
      <c r="G4657" s="63"/>
      <c r="H4657" s="63"/>
      <c r="I4657" s="63"/>
      <c r="J4657" s="63"/>
      <c r="K4657" s="63"/>
      <c r="L4657" s="63"/>
      <c r="M4657" s="63"/>
      <c r="N4657" s="63"/>
      <c r="O4657" s="63"/>
      <c r="P4657" s="63"/>
      <c r="Q4657" s="63"/>
      <c r="R4657" s="63"/>
      <c r="S4657" s="63"/>
      <c r="T4657" s="63"/>
      <c r="U4657" s="63"/>
      <c r="V4657" s="63"/>
      <c r="W4657" s="63"/>
      <c r="X4657" s="63"/>
      <c r="Y4657" s="63"/>
      <c r="Z4657" s="63"/>
      <c r="AA4657" s="63"/>
      <c r="AB4657" s="63"/>
      <c r="AC4657" s="63"/>
      <c r="AD4657" s="63"/>
      <c r="AE4657" s="63"/>
      <c r="AF4657" s="63"/>
      <c r="AG4657" s="63"/>
      <c r="AH4657" s="63"/>
      <c r="AI4657" s="63"/>
      <c r="AJ4657" s="63"/>
      <c r="AK4657" s="63"/>
      <c r="AL4657" s="63"/>
      <c r="AM4657" s="63"/>
      <c r="AN4657" s="63"/>
      <c r="AO4657" s="63"/>
      <c r="AP4657" s="63"/>
      <c r="AQ4657" s="63"/>
      <c r="AR4657" s="63"/>
      <c r="AS4657" s="63"/>
      <c r="AT4657" s="63"/>
      <c r="AU4657" s="63"/>
      <c r="AV4657" s="63"/>
      <c r="AW4657" s="63"/>
      <c r="AX4657" s="63"/>
      <c r="AY4657" s="63"/>
      <c r="AZ4657" s="63"/>
      <c r="BA4657" s="63"/>
      <c r="BB4657" s="63"/>
      <c r="BC4657" s="63"/>
      <c r="BD4657" s="63"/>
      <c r="BE4657" s="63"/>
      <c r="BF4657" s="63"/>
      <c r="BG4657" s="63"/>
      <c r="BH4657" s="63"/>
      <c r="BI4657" s="63"/>
      <c r="BJ4657" s="63"/>
      <c r="BK4657" s="63"/>
      <c r="BL4657" s="63"/>
      <c r="BM4657" s="63"/>
      <c r="BN4657" s="63"/>
      <c r="BO4657" s="63"/>
      <c r="BP4657" s="63"/>
      <c r="BQ4657" s="63"/>
      <c r="BR4657" s="63"/>
      <c r="BS4657" s="63"/>
      <c r="BT4657" s="63"/>
      <c r="BU4657" s="63"/>
      <c r="BV4657" s="63"/>
      <c r="BW4657" s="63"/>
      <c r="BX4657" s="63"/>
      <c r="BY4657" s="63"/>
      <c r="BZ4657" s="63"/>
      <c r="CA4657" s="63"/>
      <c r="CB4657" s="63"/>
      <c r="CC4657" s="63"/>
      <c r="CD4657" s="63"/>
      <c r="CE4657" s="63"/>
      <c r="CF4657" s="63"/>
      <c r="CG4657" s="63"/>
      <c r="CH4657" s="63"/>
      <c r="CI4657" s="63"/>
      <c r="CJ4657" s="63"/>
      <c r="CK4657" s="63"/>
      <c r="CL4657" s="63"/>
      <c r="CM4657" s="63"/>
      <c r="CN4657" s="63"/>
      <c r="CO4657" s="63"/>
      <c r="CP4657" s="63"/>
      <c r="CR4657" s="227"/>
      <c r="CS4657" s="74"/>
    </row>
    <row r="4658" spans="1:97" s="72" customFormat="1" ht="75.75" customHeight="1">
      <c r="A4658" s="63"/>
      <c r="B4658" s="63"/>
      <c r="C4658" s="63"/>
      <c r="D4658" s="63"/>
      <c r="E4658" s="63"/>
      <c r="F4658" s="63"/>
      <c r="G4658" s="63"/>
      <c r="H4658" s="63"/>
      <c r="I4658" s="63"/>
      <c r="J4658" s="63"/>
      <c r="K4658" s="63"/>
      <c r="L4658" s="63"/>
      <c r="M4658" s="63"/>
      <c r="N4658" s="63"/>
      <c r="O4658" s="63"/>
      <c r="P4658" s="63"/>
      <c r="Q4658" s="63"/>
      <c r="R4658" s="63"/>
      <c r="S4658" s="63"/>
      <c r="T4658" s="63"/>
      <c r="U4658" s="63"/>
      <c r="V4658" s="63"/>
      <c r="W4658" s="63"/>
      <c r="X4658" s="63"/>
      <c r="Y4658" s="63"/>
      <c r="Z4658" s="63"/>
      <c r="AA4658" s="63"/>
      <c r="AB4658" s="63"/>
      <c r="AC4658" s="63"/>
      <c r="AD4658" s="63"/>
      <c r="AE4658" s="63"/>
      <c r="AF4658" s="63"/>
      <c r="AG4658" s="63"/>
      <c r="AH4658" s="63"/>
      <c r="AI4658" s="63"/>
      <c r="AJ4658" s="63"/>
      <c r="AK4658" s="63"/>
      <c r="AL4658" s="63"/>
      <c r="AM4658" s="63"/>
      <c r="AN4658" s="63"/>
      <c r="AO4658" s="63"/>
      <c r="AP4658" s="63"/>
      <c r="AQ4658" s="63"/>
      <c r="AR4658" s="63"/>
      <c r="AS4658" s="63"/>
      <c r="AT4658" s="63"/>
      <c r="AU4658" s="63"/>
      <c r="AV4658" s="63"/>
      <c r="AW4658" s="63"/>
      <c r="AX4658" s="63"/>
      <c r="AY4658" s="63"/>
      <c r="AZ4658" s="63"/>
      <c r="BA4658" s="63"/>
      <c r="BB4658" s="63"/>
      <c r="BC4658" s="63"/>
      <c r="BD4658" s="63"/>
      <c r="BE4658" s="63"/>
      <c r="BF4658" s="63"/>
      <c r="BG4658" s="63"/>
      <c r="BH4658" s="63"/>
      <c r="BI4658" s="63"/>
      <c r="BJ4658" s="63"/>
      <c r="BK4658" s="63"/>
      <c r="BL4658" s="63"/>
      <c r="BM4658" s="63"/>
      <c r="BN4658" s="63"/>
      <c r="BO4658" s="63"/>
      <c r="BP4658" s="63"/>
      <c r="BQ4658" s="63"/>
      <c r="BR4658" s="63"/>
      <c r="BS4658" s="63"/>
      <c r="BT4658" s="63"/>
      <c r="BU4658" s="63"/>
      <c r="BV4658" s="63"/>
      <c r="BW4658" s="63"/>
      <c r="BX4658" s="63"/>
      <c r="BY4658" s="63"/>
      <c r="BZ4658" s="63"/>
      <c r="CA4658" s="63"/>
      <c r="CB4658" s="63"/>
      <c r="CC4658" s="63"/>
      <c r="CD4658" s="63"/>
      <c r="CE4658" s="63"/>
      <c r="CF4658" s="63"/>
      <c r="CG4658" s="63"/>
      <c r="CH4658" s="63"/>
      <c r="CI4658" s="63"/>
      <c r="CJ4658" s="63"/>
      <c r="CK4658" s="63"/>
      <c r="CL4658" s="63"/>
      <c r="CM4658" s="63"/>
      <c r="CN4658" s="63"/>
      <c r="CO4658" s="63"/>
      <c r="CP4658" s="63"/>
      <c r="CR4658" s="227"/>
      <c r="CS4658" s="74"/>
    </row>
    <row r="4659" spans="1:97" s="72" customFormat="1" ht="75.75" customHeight="1">
      <c r="A4659" s="63"/>
      <c r="B4659" s="63"/>
      <c r="C4659" s="63"/>
      <c r="D4659" s="63"/>
      <c r="E4659" s="63"/>
      <c r="F4659" s="63"/>
      <c r="G4659" s="63"/>
      <c r="H4659" s="63"/>
      <c r="I4659" s="63"/>
      <c r="J4659" s="63"/>
      <c r="K4659" s="63"/>
      <c r="L4659" s="63"/>
      <c r="M4659" s="63"/>
      <c r="N4659" s="63"/>
      <c r="O4659" s="63"/>
      <c r="P4659" s="63"/>
      <c r="Q4659" s="63"/>
      <c r="R4659" s="63"/>
      <c r="S4659" s="63"/>
      <c r="T4659" s="63"/>
      <c r="U4659" s="63"/>
      <c r="V4659" s="63"/>
      <c r="W4659" s="63"/>
      <c r="X4659" s="63"/>
      <c r="Y4659" s="63"/>
      <c r="Z4659" s="63"/>
      <c r="AA4659" s="63"/>
      <c r="AB4659" s="63"/>
      <c r="AC4659" s="63"/>
      <c r="AD4659" s="63"/>
      <c r="AE4659" s="63"/>
      <c r="AF4659" s="63"/>
      <c r="AG4659" s="63"/>
      <c r="AH4659" s="63"/>
      <c r="AI4659" s="63"/>
      <c r="AJ4659" s="63"/>
      <c r="AK4659" s="63"/>
      <c r="AL4659" s="63"/>
      <c r="AM4659" s="63"/>
      <c r="AN4659" s="63"/>
      <c r="AO4659" s="63"/>
      <c r="AP4659" s="63"/>
      <c r="AQ4659" s="63"/>
      <c r="AR4659" s="63"/>
      <c r="AS4659" s="63"/>
      <c r="AT4659" s="63"/>
      <c r="AU4659" s="63"/>
      <c r="AV4659" s="63"/>
      <c r="AW4659" s="63"/>
      <c r="AX4659" s="63"/>
      <c r="AY4659" s="63"/>
      <c r="AZ4659" s="63"/>
      <c r="BA4659" s="63"/>
      <c r="BB4659" s="63"/>
      <c r="BC4659" s="63"/>
      <c r="BD4659" s="63"/>
      <c r="BE4659" s="63"/>
      <c r="BF4659" s="63"/>
      <c r="BG4659" s="63"/>
      <c r="BH4659" s="63"/>
      <c r="BI4659" s="63"/>
      <c r="BJ4659" s="63"/>
      <c r="BK4659" s="63"/>
      <c r="BL4659" s="63"/>
      <c r="BM4659" s="63"/>
      <c r="BN4659" s="63"/>
      <c r="BO4659" s="63"/>
      <c r="BP4659" s="63"/>
      <c r="BQ4659" s="63"/>
      <c r="BR4659" s="63"/>
      <c r="BS4659" s="63"/>
      <c r="BT4659" s="63"/>
      <c r="BU4659" s="63"/>
      <c r="BV4659" s="63"/>
      <c r="BW4659" s="63"/>
      <c r="BX4659" s="63"/>
      <c r="BY4659" s="63"/>
      <c r="BZ4659" s="63"/>
      <c r="CA4659" s="63"/>
      <c r="CB4659" s="63"/>
      <c r="CC4659" s="63"/>
      <c r="CD4659" s="63"/>
      <c r="CE4659" s="63"/>
      <c r="CF4659" s="63"/>
      <c r="CG4659" s="63"/>
      <c r="CH4659" s="63"/>
      <c r="CI4659" s="63"/>
      <c r="CJ4659" s="63"/>
      <c r="CK4659" s="63"/>
      <c r="CL4659" s="63"/>
      <c r="CM4659" s="63"/>
      <c r="CN4659" s="63"/>
      <c r="CO4659" s="63"/>
      <c r="CP4659" s="63"/>
      <c r="CR4659" s="227"/>
      <c r="CS4659" s="74"/>
    </row>
    <row r="4660" spans="1:97" s="72" customFormat="1" ht="75.75" customHeight="1">
      <c r="A4660" s="63"/>
      <c r="B4660" s="63"/>
      <c r="C4660" s="63"/>
      <c r="D4660" s="63"/>
      <c r="E4660" s="63"/>
      <c r="F4660" s="63"/>
      <c r="G4660" s="63"/>
      <c r="H4660" s="63"/>
      <c r="I4660" s="63"/>
      <c r="J4660" s="63"/>
      <c r="K4660" s="63"/>
      <c r="L4660" s="63"/>
      <c r="M4660" s="63"/>
      <c r="N4660" s="63"/>
      <c r="O4660" s="63"/>
      <c r="P4660" s="63"/>
      <c r="Q4660" s="63"/>
      <c r="R4660" s="63"/>
      <c r="S4660" s="63"/>
      <c r="T4660" s="63"/>
      <c r="U4660" s="63"/>
      <c r="V4660" s="63"/>
      <c r="W4660" s="63"/>
      <c r="X4660" s="63"/>
      <c r="Y4660" s="63"/>
      <c r="Z4660" s="63"/>
      <c r="AA4660" s="63"/>
      <c r="AB4660" s="63"/>
      <c r="AC4660" s="63"/>
      <c r="AD4660" s="63"/>
      <c r="AE4660" s="63"/>
      <c r="AF4660" s="63"/>
      <c r="AG4660" s="63"/>
      <c r="AH4660" s="63"/>
      <c r="AI4660" s="63"/>
      <c r="AJ4660" s="63"/>
      <c r="AK4660" s="63"/>
      <c r="AL4660" s="63"/>
      <c r="AM4660" s="63"/>
      <c r="AN4660" s="63"/>
      <c r="AO4660" s="63"/>
      <c r="AP4660" s="63"/>
      <c r="AQ4660" s="63"/>
      <c r="AR4660" s="63"/>
      <c r="AS4660" s="63"/>
      <c r="AT4660" s="63"/>
      <c r="AU4660" s="63"/>
      <c r="AV4660" s="63"/>
      <c r="AW4660" s="63"/>
      <c r="AX4660" s="63"/>
      <c r="AY4660" s="63"/>
      <c r="AZ4660" s="63"/>
      <c r="BA4660" s="63"/>
      <c r="BB4660" s="63"/>
      <c r="BC4660" s="63"/>
      <c r="BD4660" s="63"/>
      <c r="BE4660" s="63"/>
      <c r="BF4660" s="63"/>
      <c r="BG4660" s="63"/>
      <c r="BH4660" s="63"/>
      <c r="BI4660" s="63"/>
      <c r="BJ4660" s="63"/>
      <c r="BK4660" s="63"/>
      <c r="BL4660" s="63"/>
      <c r="BM4660" s="63"/>
      <c r="BN4660" s="63"/>
      <c r="BO4660" s="63"/>
      <c r="BP4660" s="63"/>
      <c r="BQ4660" s="63"/>
      <c r="BR4660" s="63"/>
      <c r="BS4660" s="63"/>
      <c r="BT4660" s="63"/>
      <c r="BU4660" s="63"/>
      <c r="BV4660" s="63"/>
      <c r="BW4660" s="63"/>
      <c r="BX4660" s="63"/>
      <c r="BY4660" s="63"/>
      <c r="BZ4660" s="63"/>
      <c r="CA4660" s="63"/>
      <c r="CB4660" s="63"/>
      <c r="CC4660" s="63"/>
      <c r="CD4660" s="63"/>
      <c r="CE4660" s="63"/>
      <c r="CF4660" s="63"/>
      <c r="CG4660" s="63"/>
      <c r="CH4660" s="63"/>
      <c r="CI4660" s="63"/>
      <c r="CJ4660" s="63"/>
      <c r="CK4660" s="63"/>
      <c r="CL4660" s="63"/>
      <c r="CM4660" s="63"/>
      <c r="CN4660" s="63"/>
      <c r="CO4660" s="63"/>
      <c r="CP4660" s="63"/>
      <c r="CR4660" s="227"/>
      <c r="CS4660" s="74"/>
    </row>
    <row r="4661" spans="1:97" s="72" customFormat="1" ht="75.75" customHeight="1">
      <c r="A4661" s="63"/>
      <c r="B4661" s="63"/>
      <c r="C4661" s="63"/>
      <c r="D4661" s="63"/>
      <c r="E4661" s="63"/>
      <c r="F4661" s="63"/>
      <c r="G4661" s="63"/>
      <c r="H4661" s="63"/>
      <c r="I4661" s="63"/>
      <c r="J4661" s="63"/>
      <c r="K4661" s="63"/>
      <c r="L4661" s="63"/>
      <c r="M4661" s="63"/>
      <c r="N4661" s="63"/>
      <c r="O4661" s="63"/>
      <c r="P4661" s="63"/>
      <c r="Q4661" s="63"/>
      <c r="R4661" s="63"/>
      <c r="S4661" s="63"/>
      <c r="T4661" s="63"/>
      <c r="U4661" s="63"/>
      <c r="V4661" s="63"/>
      <c r="W4661" s="63"/>
      <c r="X4661" s="63"/>
      <c r="Y4661" s="63"/>
      <c r="Z4661" s="63"/>
      <c r="AA4661" s="63"/>
      <c r="AB4661" s="63"/>
      <c r="AC4661" s="63"/>
      <c r="AD4661" s="63"/>
      <c r="AE4661" s="63"/>
      <c r="AF4661" s="63"/>
      <c r="AG4661" s="63"/>
      <c r="AH4661" s="63"/>
      <c r="AI4661" s="63"/>
      <c r="AJ4661" s="63"/>
      <c r="AK4661" s="63"/>
      <c r="AL4661" s="63"/>
      <c r="AM4661" s="63"/>
      <c r="AN4661" s="63"/>
      <c r="AO4661" s="63"/>
      <c r="AP4661" s="63"/>
      <c r="AQ4661" s="63"/>
      <c r="AR4661" s="63"/>
      <c r="AS4661" s="63"/>
      <c r="AT4661" s="63"/>
      <c r="AU4661" s="63"/>
      <c r="AV4661" s="63"/>
      <c r="AW4661" s="63"/>
      <c r="AX4661" s="63"/>
      <c r="AY4661" s="63"/>
      <c r="AZ4661" s="63"/>
      <c r="BA4661" s="63"/>
      <c r="BB4661" s="63"/>
      <c r="BC4661" s="63"/>
      <c r="BD4661" s="63"/>
      <c r="BE4661" s="63"/>
      <c r="BF4661" s="63"/>
      <c r="BG4661" s="63"/>
      <c r="BH4661" s="63"/>
      <c r="BI4661" s="63"/>
      <c r="BJ4661" s="63"/>
      <c r="BK4661" s="63"/>
      <c r="BL4661" s="63"/>
      <c r="BM4661" s="63"/>
      <c r="BN4661" s="63"/>
      <c r="BO4661" s="63"/>
      <c r="BP4661" s="63"/>
      <c r="BQ4661" s="63"/>
      <c r="BR4661" s="63"/>
      <c r="BS4661" s="63"/>
      <c r="BT4661" s="63"/>
      <c r="BU4661" s="63"/>
      <c r="BV4661" s="63"/>
      <c r="BW4661" s="63"/>
      <c r="BX4661" s="63"/>
      <c r="BY4661" s="63"/>
      <c r="BZ4661" s="63"/>
      <c r="CA4661" s="63"/>
      <c r="CB4661" s="63"/>
      <c r="CC4661" s="63"/>
      <c r="CD4661" s="63"/>
      <c r="CE4661" s="63"/>
      <c r="CF4661" s="63"/>
      <c r="CG4661" s="63"/>
      <c r="CH4661" s="63"/>
      <c r="CI4661" s="63"/>
      <c r="CJ4661" s="63"/>
      <c r="CK4661" s="63"/>
      <c r="CL4661" s="63"/>
      <c r="CM4661" s="63"/>
      <c r="CN4661" s="63"/>
      <c r="CO4661" s="63"/>
      <c r="CP4661" s="63"/>
      <c r="CR4661" s="227"/>
      <c r="CS4661" s="74"/>
    </row>
    <row r="4662" spans="1:97" s="72" customFormat="1" ht="75.75" customHeight="1">
      <c r="A4662" s="63"/>
      <c r="B4662" s="63"/>
      <c r="C4662" s="63"/>
      <c r="D4662" s="63"/>
      <c r="E4662" s="63"/>
      <c r="F4662" s="63"/>
      <c r="G4662" s="63"/>
      <c r="H4662" s="63"/>
      <c r="I4662" s="63"/>
      <c r="J4662" s="63"/>
      <c r="K4662" s="63"/>
      <c r="L4662" s="63"/>
      <c r="M4662" s="63"/>
      <c r="N4662" s="63"/>
      <c r="O4662" s="63"/>
      <c r="P4662" s="63"/>
      <c r="Q4662" s="63"/>
      <c r="R4662" s="63"/>
      <c r="S4662" s="63"/>
      <c r="T4662" s="63"/>
      <c r="U4662" s="63"/>
      <c r="V4662" s="63"/>
      <c r="W4662" s="63"/>
      <c r="X4662" s="63"/>
      <c r="Y4662" s="63"/>
      <c r="Z4662" s="63"/>
      <c r="AA4662" s="63"/>
      <c r="AB4662" s="63"/>
      <c r="AC4662" s="63"/>
      <c r="AD4662" s="63"/>
      <c r="AE4662" s="63"/>
      <c r="AF4662" s="63"/>
      <c r="AG4662" s="63"/>
      <c r="AH4662" s="63"/>
      <c r="AI4662" s="63"/>
      <c r="AJ4662" s="63"/>
      <c r="AK4662" s="63"/>
      <c r="AL4662" s="63"/>
      <c r="AM4662" s="63"/>
      <c r="AN4662" s="63"/>
      <c r="AO4662" s="63"/>
      <c r="AP4662" s="63"/>
      <c r="AQ4662" s="63"/>
      <c r="AR4662" s="63"/>
      <c r="AS4662" s="63"/>
      <c r="AT4662" s="63"/>
      <c r="AU4662" s="63"/>
      <c r="AV4662" s="63"/>
      <c r="AW4662" s="63"/>
      <c r="AX4662" s="63"/>
      <c r="AY4662" s="63"/>
      <c r="AZ4662" s="63"/>
      <c r="BA4662" s="63"/>
      <c r="BB4662" s="63"/>
      <c r="BC4662" s="63"/>
      <c r="BD4662" s="63"/>
      <c r="BE4662" s="63"/>
      <c r="BF4662" s="63"/>
      <c r="BG4662" s="63"/>
      <c r="BH4662" s="63"/>
      <c r="BI4662" s="63"/>
      <c r="BJ4662" s="63"/>
      <c r="BK4662" s="63"/>
      <c r="BL4662" s="63"/>
      <c r="BM4662" s="63"/>
      <c r="BN4662" s="63"/>
      <c r="BO4662" s="63"/>
      <c r="BP4662" s="63"/>
      <c r="BQ4662" s="63"/>
      <c r="BR4662" s="63"/>
      <c r="BS4662" s="63"/>
      <c r="BT4662" s="63"/>
      <c r="BU4662" s="63"/>
      <c r="BV4662" s="63"/>
      <c r="BW4662" s="63"/>
      <c r="BX4662" s="63"/>
      <c r="BY4662" s="63"/>
      <c r="BZ4662" s="63"/>
      <c r="CA4662" s="63"/>
      <c r="CB4662" s="63"/>
      <c r="CC4662" s="63"/>
      <c r="CD4662" s="63"/>
      <c r="CE4662" s="63"/>
      <c r="CF4662" s="63"/>
      <c r="CG4662" s="63"/>
      <c r="CH4662" s="63"/>
      <c r="CI4662" s="63"/>
      <c r="CJ4662" s="63"/>
      <c r="CK4662" s="63"/>
      <c r="CL4662" s="63"/>
      <c r="CM4662" s="63"/>
      <c r="CN4662" s="63"/>
      <c r="CO4662" s="63"/>
      <c r="CP4662" s="63"/>
      <c r="CR4662" s="227"/>
      <c r="CS4662" s="74"/>
    </row>
    <row r="4663" spans="1:97" s="72" customFormat="1" ht="75.75" customHeight="1">
      <c r="A4663" s="63"/>
      <c r="B4663" s="63"/>
      <c r="C4663" s="63"/>
      <c r="D4663" s="63"/>
      <c r="E4663" s="63"/>
      <c r="F4663" s="63"/>
      <c r="G4663" s="63"/>
      <c r="H4663" s="63"/>
      <c r="I4663" s="63"/>
      <c r="J4663" s="63"/>
      <c r="K4663" s="63"/>
      <c r="L4663" s="63"/>
      <c r="M4663" s="63"/>
      <c r="N4663" s="63"/>
      <c r="O4663" s="63"/>
      <c r="P4663" s="63"/>
      <c r="Q4663" s="63"/>
      <c r="R4663" s="63"/>
      <c r="S4663" s="63"/>
      <c r="T4663" s="63"/>
      <c r="U4663" s="63"/>
      <c r="V4663" s="63"/>
      <c r="W4663" s="63"/>
      <c r="X4663" s="63"/>
      <c r="Y4663" s="63"/>
      <c r="Z4663" s="63"/>
      <c r="AA4663" s="63"/>
      <c r="AB4663" s="63"/>
      <c r="AC4663" s="63"/>
      <c r="AD4663" s="63"/>
      <c r="AE4663" s="63"/>
      <c r="AF4663" s="63"/>
      <c r="AG4663" s="63"/>
      <c r="AH4663" s="63"/>
      <c r="AI4663" s="63"/>
      <c r="AJ4663" s="63"/>
      <c r="AK4663" s="63"/>
      <c r="AL4663" s="63"/>
      <c r="AM4663" s="63"/>
      <c r="AN4663" s="63"/>
      <c r="AO4663" s="63"/>
      <c r="AP4663" s="63"/>
      <c r="AQ4663" s="63"/>
      <c r="AR4663" s="63"/>
      <c r="AS4663" s="63"/>
      <c r="AT4663" s="63"/>
      <c r="AU4663" s="63"/>
      <c r="AV4663" s="63"/>
      <c r="AW4663" s="63"/>
      <c r="AX4663" s="63"/>
      <c r="AY4663" s="63"/>
      <c r="AZ4663" s="63"/>
      <c r="BA4663" s="63"/>
      <c r="BB4663" s="63"/>
      <c r="BC4663" s="63"/>
      <c r="BD4663" s="63"/>
      <c r="BE4663" s="63"/>
      <c r="BF4663" s="63"/>
      <c r="BG4663" s="63"/>
      <c r="BH4663" s="63"/>
      <c r="BI4663" s="63"/>
      <c r="BJ4663" s="63"/>
      <c r="BK4663" s="63"/>
      <c r="BL4663" s="63"/>
      <c r="BM4663" s="63"/>
      <c r="BN4663" s="63"/>
      <c r="BO4663" s="63"/>
      <c r="BP4663" s="63"/>
      <c r="BQ4663" s="63"/>
      <c r="BR4663" s="63"/>
      <c r="BS4663" s="63"/>
      <c r="BT4663" s="63"/>
      <c r="BU4663" s="63"/>
      <c r="BV4663" s="63"/>
      <c r="BW4663" s="63"/>
      <c r="BX4663" s="63"/>
      <c r="BY4663" s="63"/>
      <c r="BZ4663" s="63"/>
      <c r="CA4663" s="63"/>
      <c r="CB4663" s="63"/>
      <c r="CC4663" s="63"/>
      <c r="CD4663" s="63"/>
      <c r="CE4663" s="63"/>
      <c r="CF4663" s="63"/>
      <c r="CG4663" s="63"/>
      <c r="CH4663" s="63"/>
      <c r="CI4663" s="63"/>
      <c r="CJ4663" s="63"/>
      <c r="CK4663" s="63"/>
      <c r="CL4663" s="63"/>
      <c r="CM4663" s="63"/>
      <c r="CN4663" s="63"/>
      <c r="CO4663" s="63"/>
      <c r="CP4663" s="63"/>
      <c r="CR4663" s="227"/>
      <c r="CS4663" s="74"/>
    </row>
    <row r="4664" spans="1:97" s="72" customFormat="1" ht="75.75" customHeight="1">
      <c r="A4664" s="63"/>
      <c r="B4664" s="63"/>
      <c r="C4664" s="63"/>
      <c r="D4664" s="63"/>
      <c r="E4664" s="63"/>
      <c r="F4664" s="63"/>
      <c r="G4664" s="63"/>
      <c r="H4664" s="63"/>
      <c r="I4664" s="63"/>
      <c r="J4664" s="63"/>
      <c r="K4664" s="63"/>
      <c r="L4664" s="63"/>
      <c r="M4664" s="63"/>
      <c r="N4664" s="63"/>
      <c r="O4664" s="63"/>
      <c r="P4664" s="63"/>
      <c r="Q4664" s="63"/>
      <c r="R4664" s="63"/>
      <c r="S4664" s="63"/>
      <c r="T4664" s="63"/>
      <c r="U4664" s="63"/>
      <c r="V4664" s="63"/>
      <c r="W4664" s="63"/>
      <c r="X4664" s="63"/>
      <c r="Y4664" s="63"/>
      <c r="Z4664" s="63"/>
      <c r="AA4664" s="63"/>
      <c r="AB4664" s="63"/>
      <c r="AC4664" s="63"/>
      <c r="AD4664" s="63"/>
      <c r="AE4664" s="63"/>
      <c r="AF4664" s="63"/>
      <c r="AG4664" s="63"/>
      <c r="AH4664" s="63"/>
      <c r="AI4664" s="63"/>
      <c r="AJ4664" s="63"/>
      <c r="AK4664" s="63"/>
      <c r="AL4664" s="63"/>
      <c r="AM4664" s="63"/>
      <c r="AN4664" s="63"/>
      <c r="AO4664" s="63"/>
      <c r="AP4664" s="63"/>
      <c r="AQ4664" s="63"/>
      <c r="AR4664" s="63"/>
      <c r="AS4664" s="63"/>
      <c r="AT4664" s="63"/>
      <c r="AU4664" s="63"/>
      <c r="AV4664" s="63"/>
      <c r="AW4664" s="63"/>
      <c r="AX4664" s="63"/>
      <c r="AY4664" s="63"/>
      <c r="AZ4664" s="63"/>
      <c r="BA4664" s="63"/>
      <c r="BB4664" s="63"/>
      <c r="BC4664" s="63"/>
      <c r="BD4664" s="63"/>
      <c r="BE4664" s="63"/>
      <c r="BF4664" s="63"/>
      <c r="BG4664" s="63"/>
      <c r="BH4664" s="63"/>
      <c r="BI4664" s="63"/>
      <c r="BJ4664" s="63"/>
      <c r="BK4664" s="63"/>
      <c r="BL4664" s="63"/>
      <c r="BM4664" s="63"/>
      <c r="BN4664" s="63"/>
      <c r="BO4664" s="63"/>
      <c r="BP4664" s="63"/>
      <c r="BQ4664" s="63"/>
      <c r="BR4664" s="63"/>
      <c r="BS4664" s="63"/>
      <c r="BT4664" s="63"/>
      <c r="BU4664" s="63"/>
      <c r="BV4664" s="63"/>
      <c r="BW4664" s="63"/>
      <c r="BX4664" s="63"/>
      <c r="BY4664" s="63"/>
      <c r="BZ4664" s="63"/>
      <c r="CA4664" s="63"/>
      <c r="CB4664" s="63"/>
      <c r="CC4664" s="63"/>
      <c r="CD4664" s="63"/>
      <c r="CE4664" s="63"/>
      <c r="CF4664" s="63"/>
      <c r="CG4664" s="63"/>
      <c r="CH4664" s="63"/>
      <c r="CI4664" s="63"/>
      <c r="CJ4664" s="63"/>
      <c r="CK4664" s="63"/>
      <c r="CL4664" s="63"/>
      <c r="CM4664" s="63"/>
      <c r="CN4664" s="63"/>
      <c r="CO4664" s="63"/>
      <c r="CP4664" s="63"/>
      <c r="CR4664" s="227"/>
      <c r="CS4664" s="74"/>
    </row>
    <row r="4665" spans="1:97" s="72" customFormat="1" ht="75.75" customHeight="1">
      <c r="A4665" s="63"/>
      <c r="B4665" s="63"/>
      <c r="C4665" s="63"/>
      <c r="D4665" s="63"/>
      <c r="E4665" s="63"/>
      <c r="F4665" s="63"/>
      <c r="G4665" s="63"/>
      <c r="H4665" s="63"/>
      <c r="I4665" s="63"/>
      <c r="J4665" s="63"/>
      <c r="K4665" s="63"/>
      <c r="L4665" s="63"/>
      <c r="M4665" s="63"/>
      <c r="N4665" s="63"/>
      <c r="O4665" s="63"/>
      <c r="P4665" s="63"/>
      <c r="Q4665" s="63"/>
      <c r="R4665" s="63"/>
      <c r="S4665" s="63"/>
      <c r="T4665" s="63"/>
      <c r="U4665" s="63"/>
      <c r="V4665" s="63"/>
      <c r="W4665" s="63"/>
      <c r="X4665" s="63"/>
      <c r="Y4665" s="63"/>
      <c r="Z4665" s="63"/>
      <c r="AA4665" s="63"/>
      <c r="AB4665" s="63"/>
      <c r="AC4665" s="63"/>
      <c r="AD4665" s="63"/>
      <c r="AE4665" s="63"/>
      <c r="AF4665" s="63"/>
      <c r="AG4665" s="63"/>
      <c r="AH4665" s="63"/>
      <c r="AI4665" s="63"/>
      <c r="AJ4665" s="63"/>
      <c r="AK4665" s="63"/>
      <c r="AL4665" s="63"/>
      <c r="AM4665" s="63"/>
      <c r="AN4665" s="63"/>
      <c r="AO4665" s="63"/>
      <c r="AP4665" s="63"/>
      <c r="AQ4665" s="63"/>
      <c r="AR4665" s="63"/>
      <c r="AS4665" s="63"/>
      <c r="AT4665" s="63"/>
      <c r="AU4665" s="63"/>
      <c r="AV4665" s="63"/>
      <c r="AW4665" s="63"/>
      <c r="AX4665" s="63"/>
      <c r="AY4665" s="63"/>
      <c r="AZ4665" s="63"/>
      <c r="BA4665" s="63"/>
      <c r="BB4665" s="63"/>
      <c r="BC4665" s="63"/>
      <c r="BD4665" s="63"/>
      <c r="BE4665" s="63"/>
      <c r="BF4665" s="63"/>
      <c r="BG4665" s="63"/>
      <c r="BH4665" s="63"/>
      <c r="BI4665" s="63"/>
      <c r="BJ4665" s="63"/>
      <c r="BK4665" s="63"/>
      <c r="BL4665" s="63"/>
      <c r="BM4665" s="63"/>
      <c r="BN4665" s="63"/>
      <c r="BO4665" s="63"/>
      <c r="BP4665" s="63"/>
      <c r="BQ4665" s="63"/>
      <c r="BR4665" s="63"/>
      <c r="BS4665" s="63"/>
      <c r="BT4665" s="63"/>
      <c r="BU4665" s="63"/>
      <c r="BV4665" s="63"/>
      <c r="BW4665" s="63"/>
      <c r="BX4665" s="63"/>
      <c r="BY4665" s="63"/>
      <c r="BZ4665" s="63"/>
      <c r="CA4665" s="63"/>
      <c r="CB4665" s="63"/>
      <c r="CC4665" s="63"/>
      <c r="CD4665" s="63"/>
      <c r="CE4665" s="63"/>
      <c r="CF4665" s="63"/>
      <c r="CG4665" s="63"/>
      <c r="CH4665" s="63"/>
      <c r="CI4665" s="63"/>
      <c r="CJ4665" s="63"/>
      <c r="CK4665" s="63"/>
      <c r="CL4665" s="63"/>
      <c r="CM4665" s="63"/>
      <c r="CN4665" s="63"/>
      <c r="CO4665" s="63"/>
      <c r="CP4665" s="63"/>
      <c r="CR4665" s="227"/>
      <c r="CS4665" s="74"/>
    </row>
    <row r="4666" spans="1:97" s="72" customFormat="1" ht="75.75" customHeight="1">
      <c r="A4666" s="63"/>
      <c r="B4666" s="63"/>
      <c r="C4666" s="63"/>
      <c r="D4666" s="63"/>
      <c r="E4666" s="63"/>
      <c r="F4666" s="63"/>
      <c r="G4666" s="63"/>
      <c r="H4666" s="63"/>
      <c r="I4666" s="63"/>
      <c r="J4666" s="63"/>
      <c r="K4666" s="63"/>
      <c r="L4666" s="63"/>
      <c r="M4666" s="63"/>
      <c r="N4666" s="63"/>
      <c r="O4666" s="63"/>
      <c r="P4666" s="63"/>
      <c r="Q4666" s="63"/>
      <c r="R4666" s="63"/>
      <c r="S4666" s="63"/>
      <c r="T4666" s="63"/>
      <c r="U4666" s="63"/>
      <c r="V4666" s="63"/>
      <c r="W4666" s="63"/>
      <c r="X4666" s="63"/>
      <c r="Y4666" s="63"/>
      <c r="Z4666" s="63"/>
      <c r="AA4666" s="63"/>
      <c r="AB4666" s="63"/>
      <c r="AC4666" s="63"/>
      <c r="AD4666" s="63"/>
      <c r="AE4666" s="63"/>
      <c r="AF4666" s="63"/>
      <c r="AG4666" s="63"/>
      <c r="AH4666" s="63"/>
      <c r="AI4666" s="63"/>
      <c r="AJ4666" s="63"/>
      <c r="AK4666" s="63"/>
      <c r="AL4666" s="63"/>
      <c r="AM4666" s="63"/>
      <c r="AN4666" s="63"/>
      <c r="AO4666" s="63"/>
      <c r="AP4666" s="63"/>
      <c r="AQ4666" s="63"/>
      <c r="AR4666" s="63"/>
      <c r="AS4666" s="63"/>
      <c r="AT4666" s="63"/>
      <c r="AU4666" s="63"/>
      <c r="AV4666" s="63"/>
      <c r="AW4666" s="63"/>
      <c r="AX4666" s="63"/>
      <c r="AY4666" s="63"/>
      <c r="AZ4666" s="63"/>
      <c r="BA4666" s="63"/>
      <c r="BB4666" s="63"/>
      <c r="BC4666" s="63"/>
      <c r="BD4666" s="63"/>
      <c r="BE4666" s="63"/>
      <c r="BF4666" s="63"/>
      <c r="BG4666" s="63"/>
      <c r="BH4666" s="63"/>
      <c r="BI4666" s="63"/>
      <c r="BJ4666" s="63"/>
      <c r="BK4666" s="63"/>
      <c r="BL4666" s="63"/>
      <c r="BM4666" s="63"/>
      <c r="BN4666" s="63"/>
      <c r="BO4666" s="63"/>
      <c r="BP4666" s="63"/>
      <c r="BQ4666" s="63"/>
      <c r="BR4666" s="63"/>
      <c r="BS4666" s="63"/>
      <c r="BT4666" s="63"/>
      <c r="BU4666" s="63"/>
      <c r="BV4666" s="63"/>
      <c r="BW4666" s="63"/>
      <c r="BX4666" s="63"/>
      <c r="BY4666" s="63"/>
      <c r="BZ4666" s="63"/>
      <c r="CA4666" s="63"/>
      <c r="CB4666" s="63"/>
      <c r="CC4666" s="63"/>
      <c r="CD4666" s="63"/>
      <c r="CE4666" s="63"/>
      <c r="CF4666" s="63"/>
      <c r="CG4666" s="63"/>
      <c r="CH4666" s="63"/>
      <c r="CI4666" s="63"/>
      <c r="CJ4666" s="63"/>
      <c r="CK4666" s="63"/>
      <c r="CL4666" s="63"/>
      <c r="CM4666" s="63"/>
      <c r="CN4666" s="63"/>
      <c r="CO4666" s="63"/>
      <c r="CP4666" s="63"/>
      <c r="CR4666" s="227"/>
      <c r="CS4666" s="74"/>
    </row>
    <row r="4667" spans="1:97" s="72" customFormat="1" ht="75.75" customHeight="1">
      <c r="A4667" s="63"/>
      <c r="B4667" s="63"/>
      <c r="C4667" s="63"/>
      <c r="D4667" s="63"/>
      <c r="E4667" s="63"/>
      <c r="F4667" s="63"/>
      <c r="G4667" s="63"/>
      <c r="H4667" s="63"/>
      <c r="I4667" s="63"/>
      <c r="J4667" s="63"/>
      <c r="K4667" s="63"/>
      <c r="L4667" s="63"/>
      <c r="M4667" s="63"/>
      <c r="N4667" s="63"/>
      <c r="O4667" s="63"/>
      <c r="P4667" s="63"/>
      <c r="Q4667" s="63"/>
      <c r="R4667" s="63"/>
      <c r="S4667" s="63"/>
      <c r="T4667" s="63"/>
      <c r="U4667" s="63"/>
      <c r="V4667" s="63"/>
      <c r="W4667" s="63"/>
      <c r="X4667" s="63"/>
      <c r="Y4667" s="63"/>
      <c r="Z4667" s="63"/>
      <c r="AA4667" s="63"/>
      <c r="AB4667" s="63"/>
      <c r="AC4667" s="63"/>
      <c r="AD4667" s="63"/>
      <c r="AE4667" s="63"/>
      <c r="AF4667" s="63"/>
      <c r="AG4667" s="63"/>
      <c r="AH4667" s="63"/>
      <c r="AI4667" s="63"/>
      <c r="AJ4667" s="63"/>
      <c r="AK4667" s="63"/>
      <c r="AL4667" s="63"/>
      <c r="AM4667" s="63"/>
      <c r="AN4667" s="63"/>
      <c r="AO4667" s="63"/>
      <c r="AP4667" s="63"/>
      <c r="AQ4667" s="63"/>
      <c r="AR4667" s="63"/>
      <c r="AS4667" s="63"/>
      <c r="AT4667" s="63"/>
      <c r="AU4667" s="63"/>
      <c r="AV4667" s="63"/>
      <c r="AW4667" s="63"/>
      <c r="AX4667" s="63"/>
      <c r="AY4667" s="63"/>
      <c r="AZ4667" s="63"/>
      <c r="BA4667" s="63"/>
      <c r="BB4667" s="63"/>
      <c r="BC4667" s="63"/>
      <c r="BD4667" s="63"/>
      <c r="BE4667" s="63"/>
      <c r="BF4667" s="63"/>
      <c r="BG4667" s="63"/>
      <c r="BH4667" s="63"/>
      <c r="BI4667" s="63"/>
      <c r="BJ4667" s="63"/>
      <c r="BK4667" s="63"/>
      <c r="BL4667" s="63"/>
      <c r="BM4667" s="63"/>
      <c r="BN4667" s="63"/>
      <c r="BO4667" s="63"/>
      <c r="BP4667" s="63"/>
      <c r="BQ4667" s="63"/>
      <c r="BR4667" s="63"/>
      <c r="BS4667" s="63"/>
      <c r="BT4667" s="63"/>
      <c r="BU4667" s="63"/>
      <c r="BV4667" s="63"/>
      <c r="BW4667" s="63"/>
      <c r="BX4667" s="63"/>
      <c r="BY4667" s="63"/>
      <c r="BZ4667" s="63"/>
      <c r="CA4667" s="63"/>
      <c r="CB4667" s="63"/>
      <c r="CC4667" s="63"/>
      <c r="CD4667" s="63"/>
      <c r="CE4667" s="63"/>
      <c r="CF4667" s="63"/>
      <c r="CG4667" s="63"/>
      <c r="CH4667" s="63"/>
      <c r="CI4667" s="63"/>
      <c r="CJ4667" s="63"/>
      <c r="CK4667" s="63"/>
      <c r="CL4667" s="63"/>
      <c r="CM4667" s="63"/>
      <c r="CN4667" s="63"/>
      <c r="CO4667" s="63"/>
      <c r="CP4667" s="63"/>
      <c r="CR4667" s="227"/>
      <c r="CS4667" s="74"/>
    </row>
    <row r="4668" spans="1:97" s="72" customFormat="1" ht="75.75" customHeight="1">
      <c r="A4668" s="63"/>
      <c r="B4668" s="63"/>
      <c r="C4668" s="63"/>
      <c r="D4668" s="63"/>
      <c r="E4668" s="63"/>
      <c r="F4668" s="63"/>
      <c r="G4668" s="63"/>
      <c r="H4668" s="63"/>
      <c r="I4668" s="63"/>
      <c r="J4668" s="63"/>
      <c r="K4668" s="63"/>
      <c r="L4668" s="63"/>
      <c r="M4668" s="63"/>
      <c r="N4668" s="63"/>
      <c r="O4668" s="63"/>
      <c r="P4668" s="63"/>
      <c r="Q4668" s="63"/>
      <c r="R4668" s="63"/>
      <c r="S4668" s="63"/>
      <c r="T4668" s="63"/>
      <c r="U4668" s="63"/>
      <c r="V4668" s="63"/>
      <c r="W4668" s="63"/>
      <c r="X4668" s="63"/>
      <c r="Y4668" s="63"/>
      <c r="Z4668" s="63"/>
      <c r="AA4668" s="63"/>
      <c r="AB4668" s="63"/>
      <c r="AC4668" s="63"/>
      <c r="AD4668" s="63"/>
      <c r="AE4668" s="63"/>
      <c r="AF4668" s="63"/>
      <c r="AG4668" s="63"/>
      <c r="AH4668" s="63"/>
      <c r="AI4668" s="63"/>
      <c r="AJ4668" s="63"/>
      <c r="AK4668" s="63"/>
      <c r="AL4668" s="63"/>
      <c r="AM4668" s="63"/>
      <c r="AN4668" s="63"/>
      <c r="AO4668" s="63"/>
      <c r="AP4668" s="63"/>
      <c r="AQ4668" s="63"/>
      <c r="AR4668" s="63"/>
      <c r="AS4668" s="63"/>
      <c r="AT4668" s="63"/>
      <c r="AU4668" s="63"/>
      <c r="AV4668" s="63"/>
      <c r="AW4668" s="63"/>
      <c r="AX4668" s="63"/>
      <c r="AY4668" s="63"/>
      <c r="AZ4668" s="63"/>
      <c r="BA4668" s="63"/>
      <c r="BB4668" s="63"/>
      <c r="BC4668" s="63"/>
      <c r="BD4668" s="63"/>
      <c r="BE4668" s="63"/>
      <c r="BF4668" s="63"/>
      <c r="BG4668" s="63"/>
      <c r="BH4668" s="63"/>
      <c r="BI4668" s="63"/>
      <c r="BJ4668" s="63"/>
      <c r="BK4668" s="63"/>
      <c r="BL4668" s="63"/>
      <c r="BM4668" s="63"/>
      <c r="BN4668" s="63"/>
      <c r="BO4668" s="63"/>
      <c r="BP4668" s="63"/>
      <c r="BQ4668" s="63"/>
      <c r="BR4668" s="63"/>
      <c r="BS4668" s="63"/>
      <c r="BT4668" s="63"/>
      <c r="BU4668" s="63"/>
      <c r="BV4668" s="63"/>
      <c r="BW4668" s="63"/>
      <c r="BX4668" s="63"/>
      <c r="BY4668" s="63"/>
      <c r="BZ4668" s="63"/>
      <c r="CA4668" s="63"/>
      <c r="CB4668" s="63"/>
      <c r="CC4668" s="63"/>
      <c r="CD4668" s="63"/>
      <c r="CE4668" s="63"/>
      <c r="CF4668" s="63"/>
      <c r="CG4668" s="63"/>
      <c r="CH4668" s="63"/>
      <c r="CI4668" s="63"/>
      <c r="CJ4668" s="63"/>
      <c r="CK4668" s="63"/>
      <c r="CL4668" s="63"/>
      <c r="CM4668" s="63"/>
      <c r="CN4668" s="63"/>
      <c r="CO4668" s="63"/>
      <c r="CP4668" s="63"/>
      <c r="CR4668" s="227"/>
      <c r="CS4668" s="74"/>
    </row>
    <row r="4669" spans="1:97" s="72" customFormat="1" ht="75.75" customHeight="1">
      <c r="A4669" s="63"/>
      <c r="B4669" s="63"/>
      <c r="C4669" s="63"/>
      <c r="D4669" s="63"/>
      <c r="E4669" s="63"/>
      <c r="F4669" s="63"/>
      <c r="G4669" s="63"/>
      <c r="H4669" s="63"/>
      <c r="I4669" s="63"/>
      <c r="J4669" s="63"/>
      <c r="K4669" s="63"/>
      <c r="L4669" s="63"/>
      <c r="M4669" s="63"/>
      <c r="N4669" s="63"/>
      <c r="O4669" s="63"/>
      <c r="P4669" s="63"/>
      <c r="Q4669" s="63"/>
      <c r="R4669" s="63"/>
      <c r="S4669" s="63"/>
      <c r="T4669" s="63"/>
      <c r="U4669" s="63"/>
      <c r="V4669" s="63"/>
      <c r="W4669" s="63"/>
      <c r="X4669" s="63"/>
      <c r="Y4669" s="63"/>
      <c r="Z4669" s="63"/>
      <c r="AA4669" s="63"/>
      <c r="AB4669" s="63"/>
      <c r="AC4669" s="63"/>
      <c r="AD4669" s="63"/>
      <c r="AE4669" s="63"/>
      <c r="AF4669" s="63"/>
      <c r="AG4669" s="63"/>
      <c r="AH4669" s="63"/>
      <c r="AI4669" s="63"/>
      <c r="AJ4669" s="63"/>
      <c r="AK4669" s="63"/>
      <c r="AL4669" s="63"/>
      <c r="AM4669" s="63"/>
      <c r="AN4669" s="63"/>
      <c r="AO4669" s="63"/>
      <c r="AP4669" s="63"/>
      <c r="AQ4669" s="63"/>
      <c r="AR4669" s="63"/>
      <c r="AS4669" s="63"/>
      <c r="AT4669" s="63"/>
      <c r="AU4669" s="63"/>
      <c r="AV4669" s="63"/>
      <c r="AW4669" s="63"/>
      <c r="AX4669" s="63"/>
      <c r="AY4669" s="63"/>
      <c r="AZ4669" s="63"/>
      <c r="BA4669" s="63"/>
      <c r="BB4669" s="63"/>
      <c r="BC4669" s="63"/>
      <c r="BD4669" s="63"/>
      <c r="BE4669" s="63"/>
      <c r="BF4669" s="63"/>
      <c r="BG4669" s="63"/>
      <c r="BH4669" s="63"/>
      <c r="BI4669" s="63"/>
      <c r="BJ4669" s="63"/>
      <c r="BK4669" s="63"/>
      <c r="BL4669" s="63"/>
      <c r="BM4669" s="63"/>
      <c r="BN4669" s="63"/>
      <c r="BO4669" s="63"/>
      <c r="BP4669" s="63"/>
      <c r="BQ4669" s="63"/>
      <c r="BR4669" s="63"/>
      <c r="BS4669" s="63"/>
      <c r="BT4669" s="63"/>
      <c r="BU4669" s="63"/>
      <c r="BV4669" s="63"/>
      <c r="BW4669" s="63"/>
      <c r="BX4669" s="63"/>
      <c r="BY4669" s="63"/>
      <c r="BZ4669" s="63"/>
      <c r="CA4669" s="63"/>
      <c r="CB4669" s="63"/>
      <c r="CC4669" s="63"/>
      <c r="CD4669" s="63"/>
      <c r="CE4669" s="63"/>
      <c r="CF4669" s="63"/>
      <c r="CG4669" s="63"/>
      <c r="CH4669" s="63"/>
      <c r="CI4669" s="63"/>
      <c r="CJ4669" s="63"/>
      <c r="CK4669" s="63"/>
      <c r="CL4669" s="63"/>
      <c r="CM4669" s="63"/>
      <c r="CN4669" s="63"/>
      <c r="CO4669" s="63"/>
      <c r="CP4669" s="63"/>
      <c r="CR4669" s="227"/>
      <c r="CS4669" s="74"/>
    </row>
    <row r="4670" spans="1:97" s="72" customFormat="1" ht="75.75" customHeight="1">
      <c r="A4670" s="63"/>
      <c r="B4670" s="63"/>
      <c r="C4670" s="63"/>
      <c r="D4670" s="63"/>
      <c r="E4670" s="63"/>
      <c r="F4670" s="63"/>
      <c r="G4670" s="63"/>
      <c r="H4670" s="63"/>
      <c r="I4670" s="63"/>
      <c r="J4670" s="63"/>
      <c r="K4670" s="63"/>
      <c r="L4670" s="63"/>
      <c r="M4670" s="63"/>
      <c r="N4670" s="63"/>
      <c r="O4670" s="63"/>
      <c r="P4670" s="63"/>
      <c r="Q4670" s="63"/>
      <c r="R4670" s="63"/>
      <c r="S4670" s="63"/>
      <c r="T4670" s="63"/>
      <c r="U4670" s="63"/>
      <c r="V4670" s="63"/>
      <c r="W4670" s="63"/>
      <c r="X4670" s="63"/>
      <c r="Y4670" s="63"/>
      <c r="Z4670" s="63"/>
      <c r="AA4670" s="63"/>
      <c r="AB4670" s="63"/>
      <c r="AC4670" s="63"/>
      <c r="AD4670" s="63"/>
      <c r="AE4670" s="63"/>
      <c r="AF4670" s="63"/>
      <c r="AG4670" s="63"/>
      <c r="AH4670" s="63"/>
      <c r="AI4670" s="63"/>
      <c r="AJ4670" s="63"/>
      <c r="AK4670" s="63"/>
      <c r="AL4670" s="63"/>
      <c r="AM4670" s="63"/>
      <c r="AN4670" s="63"/>
      <c r="AO4670" s="63"/>
      <c r="AP4670" s="63"/>
      <c r="AQ4670" s="63"/>
      <c r="AR4670" s="63"/>
      <c r="AS4670" s="63"/>
      <c r="AT4670" s="63"/>
      <c r="AU4670" s="63"/>
      <c r="AV4670" s="63"/>
      <c r="AW4670" s="63"/>
      <c r="AX4670" s="63"/>
      <c r="AY4670" s="63"/>
      <c r="AZ4670" s="63"/>
      <c r="BA4670" s="63"/>
      <c r="BB4670" s="63"/>
      <c r="BC4670" s="63"/>
      <c r="BD4670" s="63"/>
      <c r="BE4670" s="63"/>
      <c r="BF4670" s="63"/>
      <c r="BG4670" s="63"/>
      <c r="BH4670" s="63"/>
      <c r="BI4670" s="63"/>
      <c r="BJ4670" s="63"/>
      <c r="BK4670" s="63"/>
      <c r="BL4670" s="63"/>
      <c r="BM4670" s="63"/>
      <c r="BN4670" s="63"/>
      <c r="BO4670" s="63"/>
      <c r="BP4670" s="63"/>
      <c r="BQ4670" s="63"/>
      <c r="BR4670" s="63"/>
      <c r="BS4670" s="63"/>
      <c r="BT4670" s="63"/>
      <c r="BU4670" s="63"/>
      <c r="BV4670" s="63"/>
      <c r="BW4670" s="63"/>
      <c r="BX4670" s="63"/>
      <c r="BY4670" s="63"/>
      <c r="BZ4670" s="63"/>
      <c r="CA4670" s="63"/>
      <c r="CB4670" s="63"/>
      <c r="CC4670" s="63"/>
      <c r="CD4670" s="63"/>
      <c r="CE4670" s="63"/>
      <c r="CF4670" s="63"/>
      <c r="CG4670" s="63"/>
      <c r="CH4670" s="63"/>
      <c r="CI4670" s="63"/>
      <c r="CJ4670" s="63"/>
      <c r="CK4670" s="63"/>
      <c r="CL4670" s="63"/>
      <c r="CM4670" s="63"/>
      <c r="CN4670" s="63"/>
      <c r="CO4670" s="63"/>
      <c r="CP4670" s="63"/>
      <c r="CR4670" s="227"/>
      <c r="CS4670" s="74"/>
    </row>
    <row r="4671" spans="1:97" s="72" customFormat="1" ht="75.75" customHeight="1">
      <c r="A4671" s="63"/>
      <c r="B4671" s="63"/>
      <c r="C4671" s="63"/>
      <c r="D4671" s="63"/>
      <c r="E4671" s="63"/>
      <c r="F4671" s="63"/>
      <c r="G4671" s="63"/>
      <c r="H4671" s="63"/>
      <c r="I4671" s="63"/>
      <c r="J4671" s="63"/>
      <c r="K4671" s="63"/>
      <c r="L4671" s="63"/>
      <c r="M4671" s="63"/>
      <c r="N4671" s="63"/>
      <c r="O4671" s="63"/>
      <c r="P4671" s="63"/>
      <c r="Q4671" s="63"/>
      <c r="R4671" s="63"/>
      <c r="S4671" s="63"/>
      <c r="T4671" s="63"/>
      <c r="U4671" s="63"/>
      <c r="V4671" s="63"/>
      <c r="W4671" s="63"/>
      <c r="X4671" s="63"/>
      <c r="Y4671" s="63"/>
      <c r="Z4671" s="63"/>
      <c r="AA4671" s="63"/>
      <c r="AB4671" s="63"/>
      <c r="AC4671" s="63"/>
      <c r="AD4671" s="63"/>
      <c r="AE4671" s="63"/>
      <c r="AF4671" s="63"/>
      <c r="AG4671" s="63"/>
      <c r="AH4671" s="63"/>
      <c r="AI4671" s="63"/>
      <c r="AJ4671" s="63"/>
      <c r="AK4671" s="63"/>
      <c r="AL4671" s="63"/>
      <c r="AM4671" s="63"/>
      <c r="AN4671" s="63"/>
      <c r="AO4671" s="63"/>
      <c r="AP4671" s="63"/>
      <c r="AQ4671" s="63"/>
      <c r="AR4671" s="63"/>
      <c r="AS4671" s="63"/>
      <c r="AT4671" s="63"/>
      <c r="AU4671" s="63"/>
      <c r="AV4671" s="63"/>
      <c r="AW4671" s="63"/>
      <c r="AX4671" s="63"/>
      <c r="AY4671" s="63"/>
      <c r="AZ4671" s="63"/>
      <c r="BA4671" s="63"/>
      <c r="BB4671" s="63"/>
      <c r="BC4671" s="63"/>
      <c r="BD4671" s="63"/>
      <c r="BE4671" s="63"/>
      <c r="BF4671" s="63"/>
      <c r="BG4671" s="63"/>
      <c r="BH4671" s="63"/>
      <c r="BI4671" s="63"/>
      <c r="BJ4671" s="63"/>
      <c r="BK4671" s="63"/>
      <c r="BL4671" s="63"/>
      <c r="BM4671" s="63"/>
      <c r="BN4671" s="63"/>
      <c r="BO4671" s="63"/>
      <c r="BP4671" s="63"/>
      <c r="BQ4671" s="63"/>
      <c r="BR4671" s="63"/>
      <c r="BS4671" s="63"/>
      <c r="BT4671" s="63"/>
      <c r="BU4671" s="63"/>
      <c r="BV4671" s="63"/>
      <c r="BW4671" s="63"/>
      <c r="BX4671" s="63"/>
      <c r="BY4671" s="63"/>
      <c r="BZ4671" s="63"/>
      <c r="CA4671" s="63"/>
      <c r="CB4671" s="63"/>
      <c r="CC4671" s="63"/>
      <c r="CD4671" s="63"/>
      <c r="CE4671" s="63"/>
      <c r="CF4671" s="63"/>
      <c r="CG4671" s="63"/>
      <c r="CH4671" s="63"/>
      <c r="CI4671" s="63"/>
      <c r="CJ4671" s="63"/>
      <c r="CK4671" s="63"/>
      <c r="CL4671" s="63"/>
      <c r="CM4671" s="63"/>
      <c r="CN4671" s="63"/>
      <c r="CO4671" s="63"/>
      <c r="CP4671" s="63"/>
      <c r="CR4671" s="227"/>
      <c r="CS4671" s="74"/>
    </row>
    <row r="4672" spans="1:97" s="72" customFormat="1" ht="75.75" customHeight="1">
      <c r="A4672" s="63"/>
      <c r="B4672" s="63"/>
      <c r="C4672" s="63"/>
      <c r="D4672" s="63"/>
      <c r="E4672" s="63"/>
      <c r="F4672" s="63"/>
      <c r="G4672" s="63"/>
      <c r="H4672" s="63"/>
      <c r="I4672" s="63"/>
      <c r="J4672" s="63"/>
      <c r="K4672" s="63"/>
      <c r="L4672" s="63"/>
      <c r="M4672" s="63"/>
      <c r="N4672" s="63"/>
      <c r="O4672" s="63"/>
      <c r="P4672" s="63"/>
      <c r="Q4672" s="63"/>
      <c r="R4672" s="63"/>
      <c r="S4672" s="63"/>
      <c r="T4672" s="63"/>
      <c r="U4672" s="63"/>
      <c r="V4672" s="63"/>
      <c r="W4672" s="63"/>
      <c r="X4672" s="63"/>
      <c r="Y4672" s="63"/>
      <c r="Z4672" s="63"/>
      <c r="AA4672" s="63"/>
      <c r="AB4672" s="63"/>
      <c r="AC4672" s="63"/>
      <c r="AD4672" s="63"/>
      <c r="AE4672" s="63"/>
      <c r="AF4672" s="63"/>
      <c r="AG4672" s="63"/>
      <c r="AH4672" s="63"/>
      <c r="AI4672" s="63"/>
      <c r="AJ4672" s="63"/>
      <c r="AK4672" s="63"/>
      <c r="AL4672" s="63"/>
      <c r="AM4672" s="63"/>
      <c r="AN4672" s="63"/>
      <c r="AO4672" s="63"/>
      <c r="AP4672" s="63"/>
      <c r="AQ4672" s="63"/>
      <c r="AR4672" s="63"/>
      <c r="AS4672" s="63"/>
      <c r="AT4672" s="63"/>
      <c r="AU4672" s="63"/>
      <c r="AV4672" s="63"/>
      <c r="AW4672" s="63"/>
      <c r="AX4672" s="63"/>
      <c r="AY4672" s="63"/>
      <c r="AZ4672" s="63"/>
      <c r="BA4672" s="63"/>
      <c r="BB4672" s="63"/>
      <c r="BC4672" s="63"/>
      <c r="BD4672" s="63"/>
      <c r="BE4672" s="63"/>
      <c r="BF4672" s="63"/>
      <c r="BG4672" s="63"/>
      <c r="BH4672" s="63"/>
      <c r="BI4672" s="63"/>
      <c r="BJ4672" s="63"/>
      <c r="BK4672" s="63"/>
      <c r="BL4672" s="63"/>
      <c r="BM4672" s="63"/>
      <c r="BN4672" s="63"/>
      <c r="BO4672" s="63"/>
      <c r="BP4672" s="63"/>
      <c r="BQ4672" s="63"/>
      <c r="BR4672" s="63"/>
      <c r="BS4672" s="63"/>
      <c r="BT4672" s="63"/>
      <c r="BU4672" s="63"/>
      <c r="BV4672" s="63"/>
      <c r="BW4672" s="63"/>
      <c r="BX4672" s="63"/>
      <c r="BY4672" s="63"/>
      <c r="BZ4672" s="63"/>
      <c r="CA4672" s="63"/>
      <c r="CB4672" s="63"/>
      <c r="CC4672" s="63"/>
      <c r="CD4672" s="63"/>
      <c r="CE4672" s="63"/>
      <c r="CF4672" s="63"/>
      <c r="CG4672" s="63"/>
      <c r="CH4672" s="63"/>
      <c r="CI4672" s="63"/>
      <c r="CJ4672" s="63"/>
      <c r="CK4672" s="63"/>
      <c r="CL4672" s="63"/>
      <c r="CM4672" s="63"/>
      <c r="CN4672" s="63"/>
      <c r="CO4672" s="63"/>
      <c r="CP4672" s="63"/>
      <c r="CR4672" s="227"/>
      <c r="CS4672" s="74"/>
    </row>
    <row r="4673" spans="1:97" s="72" customFormat="1" ht="75.75" customHeight="1">
      <c r="A4673" s="63"/>
      <c r="B4673" s="63"/>
      <c r="C4673" s="63"/>
      <c r="D4673" s="63"/>
      <c r="E4673" s="63"/>
      <c r="F4673" s="63"/>
      <c r="G4673" s="63"/>
      <c r="H4673" s="63"/>
      <c r="I4673" s="63"/>
      <c r="J4673" s="63"/>
      <c r="K4673" s="63"/>
      <c r="L4673" s="63"/>
      <c r="M4673" s="63"/>
      <c r="N4673" s="63"/>
      <c r="O4673" s="63"/>
      <c r="P4673" s="63"/>
      <c r="Q4673" s="63"/>
      <c r="R4673" s="63"/>
      <c r="S4673" s="63"/>
      <c r="T4673" s="63"/>
      <c r="U4673" s="63"/>
      <c r="V4673" s="63"/>
      <c r="W4673" s="63"/>
      <c r="X4673" s="63"/>
      <c r="Y4673" s="63"/>
      <c r="Z4673" s="63"/>
      <c r="AA4673" s="63"/>
      <c r="AB4673" s="63"/>
      <c r="AC4673" s="63"/>
      <c r="AD4673" s="63"/>
      <c r="AE4673" s="63"/>
      <c r="AF4673" s="63"/>
      <c r="AG4673" s="63"/>
      <c r="AH4673" s="63"/>
      <c r="AI4673" s="63"/>
      <c r="AJ4673" s="63"/>
      <c r="AK4673" s="63"/>
      <c r="AL4673" s="63"/>
      <c r="AM4673" s="63"/>
      <c r="AN4673" s="63"/>
      <c r="AO4673" s="63"/>
      <c r="AP4673" s="63"/>
      <c r="AQ4673" s="63"/>
      <c r="AR4673" s="63"/>
      <c r="AS4673" s="63"/>
      <c r="AT4673" s="63"/>
      <c r="AU4673" s="63"/>
      <c r="AV4673" s="63"/>
      <c r="AW4673" s="63"/>
      <c r="AX4673" s="63"/>
      <c r="AY4673" s="63"/>
      <c r="AZ4673" s="63"/>
      <c r="BA4673" s="63"/>
      <c r="BB4673" s="63"/>
      <c r="BC4673" s="63"/>
      <c r="BD4673" s="63"/>
      <c r="BE4673" s="63"/>
      <c r="BF4673" s="63"/>
      <c r="BG4673" s="63"/>
      <c r="BH4673" s="63"/>
      <c r="BI4673" s="63"/>
      <c r="BJ4673" s="63"/>
      <c r="BK4673" s="63"/>
      <c r="BL4673" s="63"/>
      <c r="BM4673" s="63"/>
      <c r="BN4673" s="63"/>
      <c r="BO4673" s="63"/>
      <c r="BP4673" s="63"/>
      <c r="BQ4673" s="63"/>
      <c r="BR4673" s="63"/>
      <c r="BS4673" s="63"/>
      <c r="BT4673" s="63"/>
      <c r="BU4673" s="63"/>
      <c r="BV4673" s="63"/>
      <c r="BW4673" s="63"/>
      <c r="BX4673" s="63"/>
      <c r="BY4673" s="63"/>
      <c r="BZ4673" s="63"/>
      <c r="CA4673" s="63"/>
      <c r="CB4673" s="63"/>
      <c r="CC4673" s="63"/>
      <c r="CD4673" s="63"/>
      <c r="CE4673" s="63"/>
      <c r="CF4673" s="63"/>
      <c r="CG4673" s="63"/>
      <c r="CH4673" s="63"/>
      <c r="CI4673" s="63"/>
      <c r="CJ4673" s="63"/>
      <c r="CK4673" s="63"/>
      <c r="CL4673" s="63"/>
      <c r="CM4673" s="63"/>
      <c r="CN4673" s="63"/>
      <c r="CO4673" s="63"/>
      <c r="CP4673" s="63"/>
      <c r="CR4673" s="227"/>
      <c r="CS4673" s="74"/>
    </row>
    <row r="4674" spans="1:97" s="72" customFormat="1" ht="75.75" customHeight="1">
      <c r="A4674" s="63"/>
      <c r="B4674" s="63"/>
      <c r="C4674" s="63"/>
      <c r="D4674" s="63"/>
      <c r="E4674" s="63"/>
      <c r="F4674" s="63"/>
      <c r="G4674" s="63"/>
      <c r="H4674" s="63"/>
      <c r="I4674" s="63"/>
      <c r="J4674" s="63"/>
      <c r="K4674" s="63"/>
      <c r="L4674" s="63"/>
      <c r="M4674" s="63"/>
      <c r="N4674" s="63"/>
      <c r="O4674" s="63"/>
      <c r="P4674" s="63"/>
      <c r="Q4674" s="63"/>
      <c r="R4674" s="63"/>
      <c r="S4674" s="63"/>
      <c r="T4674" s="63"/>
      <c r="U4674" s="63"/>
      <c r="V4674" s="63"/>
      <c r="W4674" s="63"/>
      <c r="X4674" s="63"/>
      <c r="Y4674" s="63"/>
      <c r="Z4674" s="63"/>
      <c r="AA4674" s="63"/>
      <c r="AB4674" s="63"/>
      <c r="AC4674" s="63"/>
      <c r="AD4674" s="63"/>
      <c r="AE4674" s="63"/>
      <c r="AF4674" s="63"/>
      <c r="AG4674" s="63"/>
      <c r="AH4674" s="63"/>
      <c r="AI4674" s="63"/>
      <c r="AJ4674" s="63"/>
      <c r="AK4674" s="63"/>
      <c r="AL4674" s="63"/>
      <c r="AM4674" s="63"/>
      <c r="AN4674" s="63"/>
      <c r="AO4674" s="63"/>
      <c r="AP4674" s="63"/>
      <c r="AQ4674" s="63"/>
      <c r="AR4674" s="63"/>
      <c r="AS4674" s="63"/>
      <c r="AT4674" s="63"/>
      <c r="AU4674" s="63"/>
      <c r="AV4674" s="63"/>
      <c r="AW4674" s="63"/>
      <c r="AX4674" s="63"/>
      <c r="AY4674" s="63"/>
      <c r="AZ4674" s="63"/>
      <c r="BA4674" s="63"/>
      <c r="BB4674" s="63"/>
      <c r="BC4674" s="63"/>
      <c r="BD4674" s="63"/>
      <c r="BE4674" s="63"/>
      <c r="BF4674" s="63"/>
      <c r="BG4674" s="63"/>
      <c r="BH4674" s="63"/>
      <c r="BI4674" s="63"/>
      <c r="BJ4674" s="63"/>
      <c r="BK4674" s="63"/>
      <c r="BL4674" s="63"/>
      <c r="BM4674" s="63"/>
      <c r="BN4674" s="63"/>
      <c r="BO4674" s="63"/>
      <c r="BP4674" s="63"/>
      <c r="BQ4674" s="63"/>
      <c r="BR4674" s="63"/>
      <c r="BS4674" s="63"/>
      <c r="BT4674" s="63"/>
      <c r="BU4674" s="63"/>
      <c r="BV4674" s="63"/>
      <c r="BW4674" s="63"/>
      <c r="BX4674" s="63"/>
      <c r="BY4674" s="63"/>
      <c r="BZ4674" s="63"/>
      <c r="CA4674" s="63"/>
      <c r="CB4674" s="63"/>
      <c r="CC4674" s="63"/>
      <c r="CD4674" s="63"/>
      <c r="CE4674" s="63"/>
      <c r="CF4674" s="63"/>
      <c r="CG4674" s="63"/>
      <c r="CH4674" s="63"/>
      <c r="CI4674" s="63"/>
      <c r="CJ4674" s="63"/>
      <c r="CK4674" s="63"/>
      <c r="CL4674" s="63"/>
      <c r="CM4674" s="63"/>
      <c r="CN4674" s="63"/>
      <c r="CO4674" s="63"/>
      <c r="CP4674" s="63"/>
      <c r="CR4674" s="227"/>
      <c r="CS4674" s="74"/>
    </row>
    <row r="4675" spans="1:97" s="72" customFormat="1" ht="75.75" customHeight="1">
      <c r="A4675" s="63"/>
      <c r="B4675" s="63"/>
      <c r="C4675" s="63"/>
      <c r="D4675" s="63"/>
      <c r="E4675" s="63"/>
      <c r="F4675" s="63"/>
      <c r="G4675" s="63"/>
      <c r="H4675" s="63"/>
      <c r="I4675" s="63"/>
      <c r="J4675" s="63"/>
      <c r="K4675" s="63"/>
      <c r="L4675" s="63"/>
      <c r="M4675" s="63"/>
      <c r="N4675" s="63"/>
      <c r="O4675" s="63"/>
      <c r="P4675" s="63"/>
      <c r="Q4675" s="63"/>
      <c r="R4675" s="63"/>
      <c r="S4675" s="63"/>
      <c r="T4675" s="63"/>
      <c r="U4675" s="63"/>
      <c r="V4675" s="63"/>
      <c r="W4675" s="63"/>
      <c r="X4675" s="63"/>
      <c r="Y4675" s="63"/>
      <c r="Z4675" s="63"/>
      <c r="AA4675" s="63"/>
      <c r="AB4675" s="63"/>
      <c r="AC4675" s="63"/>
      <c r="AD4675" s="63"/>
      <c r="AE4675" s="63"/>
      <c r="AF4675" s="63"/>
      <c r="AG4675" s="63"/>
      <c r="AH4675" s="63"/>
      <c r="AI4675" s="63"/>
      <c r="AJ4675" s="63"/>
      <c r="AK4675" s="63"/>
      <c r="AL4675" s="63"/>
      <c r="AM4675" s="63"/>
      <c r="AN4675" s="63"/>
      <c r="AO4675" s="63"/>
      <c r="AP4675" s="63"/>
      <c r="AQ4675" s="63"/>
      <c r="AR4675" s="63"/>
      <c r="AS4675" s="63"/>
      <c r="AT4675" s="63"/>
      <c r="AU4675" s="63"/>
      <c r="AV4675" s="63"/>
      <c r="AW4675" s="63"/>
      <c r="AX4675" s="63"/>
      <c r="AY4675" s="63"/>
      <c r="AZ4675" s="63"/>
      <c r="BA4675" s="63"/>
      <c r="BB4675" s="63"/>
      <c r="BC4675" s="63"/>
      <c r="BD4675" s="63"/>
      <c r="BE4675" s="63"/>
      <c r="BF4675" s="63"/>
      <c r="BG4675" s="63"/>
      <c r="BH4675" s="63"/>
      <c r="BI4675" s="63"/>
      <c r="BJ4675" s="63"/>
      <c r="BK4675" s="63"/>
      <c r="BL4675" s="63"/>
      <c r="BM4675" s="63"/>
      <c r="BN4675" s="63"/>
      <c r="BO4675" s="63"/>
      <c r="BP4675" s="63"/>
      <c r="BQ4675" s="63"/>
      <c r="BR4675" s="63"/>
      <c r="BS4675" s="63"/>
      <c r="BT4675" s="63"/>
      <c r="BU4675" s="63"/>
      <c r="BV4675" s="63"/>
      <c r="BW4675" s="63"/>
      <c r="BX4675" s="63"/>
      <c r="BY4675" s="63"/>
      <c r="BZ4675" s="63"/>
      <c r="CA4675" s="63"/>
      <c r="CB4675" s="63"/>
      <c r="CC4675" s="63"/>
      <c r="CD4675" s="63"/>
      <c r="CE4675" s="63"/>
      <c r="CF4675" s="63"/>
      <c r="CG4675" s="63"/>
      <c r="CH4675" s="63"/>
      <c r="CI4675" s="63"/>
      <c r="CJ4675" s="63"/>
      <c r="CK4675" s="63"/>
      <c r="CL4675" s="63"/>
      <c r="CM4675" s="63"/>
      <c r="CN4675" s="63"/>
      <c r="CO4675" s="63"/>
      <c r="CP4675" s="63"/>
      <c r="CR4675" s="227"/>
      <c r="CS4675" s="74"/>
    </row>
    <row r="4676" spans="1:97" s="72" customFormat="1" ht="75.75" customHeight="1">
      <c r="A4676" s="63"/>
      <c r="B4676" s="63"/>
      <c r="C4676" s="63"/>
      <c r="D4676" s="63"/>
      <c r="E4676" s="63"/>
      <c r="F4676" s="63"/>
      <c r="G4676" s="63"/>
      <c r="H4676" s="63"/>
      <c r="I4676" s="63"/>
      <c r="J4676" s="63"/>
      <c r="K4676" s="63"/>
      <c r="L4676" s="63"/>
      <c r="M4676" s="63"/>
      <c r="N4676" s="63"/>
      <c r="O4676" s="63"/>
      <c r="P4676" s="63"/>
      <c r="Q4676" s="63"/>
      <c r="R4676" s="63"/>
      <c r="S4676" s="63"/>
      <c r="T4676" s="63"/>
      <c r="U4676" s="63"/>
      <c r="V4676" s="63"/>
      <c r="W4676" s="63"/>
      <c r="X4676" s="63"/>
      <c r="Y4676" s="63"/>
      <c r="Z4676" s="63"/>
      <c r="AA4676" s="63"/>
      <c r="AB4676" s="63"/>
      <c r="AC4676" s="63"/>
      <c r="AD4676" s="63"/>
      <c r="AE4676" s="63"/>
      <c r="AF4676" s="63"/>
      <c r="AG4676" s="63"/>
      <c r="AH4676" s="63"/>
      <c r="AI4676" s="63"/>
      <c r="AJ4676" s="63"/>
      <c r="AK4676" s="63"/>
      <c r="AL4676" s="63"/>
      <c r="AM4676" s="63"/>
      <c r="AN4676" s="63"/>
      <c r="AO4676" s="63"/>
      <c r="AP4676" s="63"/>
      <c r="AQ4676" s="63"/>
      <c r="AR4676" s="63"/>
      <c r="AS4676" s="63"/>
      <c r="AT4676" s="63"/>
      <c r="AU4676" s="63"/>
      <c r="AV4676" s="63"/>
      <c r="AW4676" s="63"/>
      <c r="AX4676" s="63"/>
      <c r="AY4676" s="63"/>
      <c r="AZ4676" s="63"/>
      <c r="BA4676" s="63"/>
      <c r="BB4676" s="63"/>
      <c r="BC4676" s="63"/>
      <c r="BD4676" s="63"/>
      <c r="BE4676" s="63"/>
      <c r="BF4676" s="63"/>
      <c r="BG4676" s="63"/>
      <c r="BH4676" s="63"/>
      <c r="BI4676" s="63"/>
      <c r="BJ4676" s="63"/>
      <c r="BK4676" s="63"/>
      <c r="BL4676" s="63"/>
      <c r="BM4676" s="63"/>
      <c r="BN4676" s="63"/>
      <c r="BO4676" s="63"/>
      <c r="BP4676" s="63"/>
      <c r="BQ4676" s="63"/>
      <c r="BR4676" s="63"/>
      <c r="BS4676" s="63"/>
      <c r="BT4676" s="63"/>
      <c r="BU4676" s="63"/>
      <c r="BV4676" s="63"/>
      <c r="BW4676" s="63"/>
      <c r="BX4676" s="63"/>
      <c r="BY4676" s="63"/>
      <c r="BZ4676" s="63"/>
      <c r="CA4676" s="63"/>
      <c r="CB4676" s="63"/>
      <c r="CC4676" s="63"/>
      <c r="CD4676" s="63"/>
      <c r="CE4676" s="63"/>
      <c r="CF4676" s="63"/>
      <c r="CG4676" s="63"/>
      <c r="CH4676" s="63"/>
      <c r="CI4676" s="63"/>
      <c r="CJ4676" s="63"/>
      <c r="CK4676" s="63"/>
      <c r="CL4676" s="63"/>
      <c r="CM4676" s="63"/>
      <c r="CN4676" s="63"/>
      <c r="CO4676" s="63"/>
      <c r="CP4676" s="63"/>
      <c r="CR4676" s="227"/>
      <c r="CS4676" s="74"/>
    </row>
    <row r="4677" spans="1:97" s="72" customFormat="1" ht="75.75" customHeight="1">
      <c r="A4677" s="63"/>
      <c r="B4677" s="63"/>
      <c r="C4677" s="63"/>
      <c r="D4677" s="63"/>
      <c r="E4677" s="63"/>
      <c r="F4677" s="63"/>
      <c r="G4677" s="63"/>
      <c r="H4677" s="63"/>
      <c r="I4677" s="63"/>
      <c r="J4677" s="63"/>
      <c r="K4677" s="63"/>
      <c r="L4677" s="63"/>
      <c r="M4677" s="63"/>
      <c r="N4677" s="63"/>
      <c r="O4677" s="63"/>
      <c r="P4677" s="63"/>
      <c r="Q4677" s="63"/>
      <c r="R4677" s="63"/>
      <c r="S4677" s="63"/>
      <c r="T4677" s="63"/>
      <c r="U4677" s="63"/>
      <c r="V4677" s="63"/>
      <c r="W4677" s="63"/>
      <c r="X4677" s="63"/>
      <c r="Y4677" s="63"/>
      <c r="Z4677" s="63"/>
      <c r="AA4677" s="63"/>
      <c r="AB4677" s="63"/>
      <c r="AC4677" s="63"/>
      <c r="AD4677" s="63"/>
      <c r="AE4677" s="63"/>
      <c r="AF4677" s="63"/>
      <c r="AG4677" s="63"/>
      <c r="AH4677" s="63"/>
      <c r="AI4677" s="63"/>
      <c r="AJ4677" s="63"/>
      <c r="AK4677" s="63"/>
      <c r="AL4677" s="63"/>
      <c r="AM4677" s="63"/>
      <c r="AN4677" s="63"/>
      <c r="AO4677" s="63"/>
      <c r="AP4677" s="63"/>
      <c r="AQ4677" s="63"/>
      <c r="AR4677" s="63"/>
      <c r="AS4677" s="63"/>
      <c r="AT4677" s="63"/>
      <c r="AU4677" s="63"/>
      <c r="AV4677" s="63"/>
      <c r="AW4677" s="63"/>
      <c r="AX4677" s="63"/>
      <c r="AY4677" s="63"/>
      <c r="AZ4677" s="63"/>
      <c r="BA4677" s="63"/>
      <c r="BB4677" s="63"/>
      <c r="BC4677" s="63"/>
      <c r="BD4677" s="63"/>
      <c r="BE4677" s="63"/>
      <c r="BF4677" s="63"/>
      <c r="BG4677" s="63"/>
      <c r="BH4677" s="63"/>
      <c r="BI4677" s="63"/>
      <c r="BJ4677" s="63"/>
      <c r="BK4677" s="63"/>
      <c r="BL4677" s="63"/>
      <c r="BM4677" s="63"/>
      <c r="BN4677" s="63"/>
      <c r="BO4677" s="63"/>
      <c r="BP4677" s="63"/>
      <c r="BQ4677" s="63"/>
      <c r="BR4677" s="63"/>
      <c r="BS4677" s="63"/>
      <c r="BT4677" s="63"/>
      <c r="BU4677" s="63"/>
      <c r="BV4677" s="63"/>
      <c r="BW4677" s="63"/>
      <c r="BX4677" s="63"/>
      <c r="BY4677" s="63"/>
      <c r="BZ4677" s="63"/>
      <c r="CA4677" s="63"/>
      <c r="CB4677" s="63"/>
      <c r="CC4677" s="63"/>
      <c r="CD4677" s="63"/>
      <c r="CE4677" s="63"/>
      <c r="CF4677" s="63"/>
      <c r="CG4677" s="63"/>
      <c r="CH4677" s="63"/>
      <c r="CI4677" s="63"/>
      <c r="CJ4677" s="63"/>
      <c r="CK4677" s="63"/>
      <c r="CL4677" s="63"/>
      <c r="CM4677" s="63"/>
      <c r="CN4677" s="63"/>
      <c r="CO4677" s="63"/>
      <c r="CP4677" s="63"/>
      <c r="CR4677" s="227"/>
      <c r="CS4677" s="74"/>
    </row>
    <row r="4678" spans="1:97" s="72" customFormat="1" ht="75.75" customHeight="1">
      <c r="A4678" s="63"/>
      <c r="B4678" s="63"/>
      <c r="C4678" s="63"/>
      <c r="D4678" s="63"/>
      <c r="E4678" s="63"/>
      <c r="F4678" s="63"/>
      <c r="G4678" s="63"/>
      <c r="H4678" s="63"/>
      <c r="I4678" s="63"/>
      <c r="J4678" s="63"/>
      <c r="K4678" s="63"/>
      <c r="L4678" s="63"/>
      <c r="M4678" s="63"/>
      <c r="N4678" s="63"/>
      <c r="O4678" s="63"/>
      <c r="P4678" s="63"/>
      <c r="Q4678" s="63"/>
      <c r="R4678" s="63"/>
      <c r="S4678" s="63"/>
      <c r="T4678" s="63"/>
      <c r="U4678" s="63"/>
      <c r="V4678" s="63"/>
      <c r="W4678" s="63"/>
      <c r="X4678" s="63"/>
      <c r="Y4678" s="63"/>
      <c r="Z4678" s="63"/>
      <c r="AA4678" s="63"/>
      <c r="AB4678" s="63"/>
      <c r="AC4678" s="63"/>
      <c r="AD4678" s="63"/>
      <c r="AE4678" s="63"/>
      <c r="AF4678" s="63"/>
      <c r="AG4678" s="63"/>
      <c r="AH4678" s="63"/>
      <c r="AI4678" s="63"/>
      <c r="AJ4678" s="63"/>
      <c r="AK4678" s="63"/>
      <c r="AL4678" s="63"/>
      <c r="AM4678" s="63"/>
      <c r="AN4678" s="63"/>
      <c r="AO4678" s="63"/>
      <c r="AP4678" s="63"/>
      <c r="AQ4678" s="63"/>
      <c r="AR4678" s="63"/>
      <c r="AS4678" s="63"/>
      <c r="AT4678" s="63"/>
      <c r="AU4678" s="63"/>
      <c r="AV4678" s="63"/>
      <c r="AW4678" s="63"/>
      <c r="AX4678" s="63"/>
      <c r="AY4678" s="63"/>
      <c r="AZ4678" s="63"/>
      <c r="BA4678" s="63"/>
      <c r="BB4678" s="63"/>
      <c r="BC4678" s="63"/>
      <c r="BD4678" s="63"/>
      <c r="BE4678" s="63"/>
      <c r="BF4678" s="63"/>
      <c r="BG4678" s="63"/>
      <c r="BH4678" s="63"/>
      <c r="BI4678" s="63"/>
      <c r="BJ4678" s="63"/>
      <c r="BK4678" s="63"/>
      <c r="BL4678" s="63"/>
      <c r="BM4678" s="63"/>
      <c r="BN4678" s="63"/>
      <c r="BO4678" s="63"/>
      <c r="BP4678" s="63"/>
      <c r="BQ4678" s="63"/>
      <c r="BR4678" s="63"/>
      <c r="BS4678" s="63"/>
      <c r="BT4678" s="63"/>
      <c r="BU4678" s="63"/>
      <c r="BV4678" s="63"/>
      <c r="BW4678" s="63"/>
      <c r="BX4678" s="63"/>
      <c r="BY4678" s="63"/>
      <c r="BZ4678" s="63"/>
      <c r="CA4678" s="63"/>
      <c r="CB4678" s="63"/>
      <c r="CC4678" s="63"/>
      <c r="CD4678" s="63"/>
      <c r="CE4678" s="63"/>
      <c r="CF4678" s="63"/>
      <c r="CG4678" s="63"/>
      <c r="CH4678" s="63"/>
      <c r="CI4678" s="63"/>
      <c r="CJ4678" s="63"/>
      <c r="CK4678" s="63"/>
      <c r="CL4678" s="63"/>
      <c r="CM4678" s="63"/>
      <c r="CN4678" s="63"/>
      <c r="CO4678" s="63"/>
      <c r="CP4678" s="63"/>
      <c r="CR4678" s="227"/>
      <c r="CS4678" s="74"/>
    </row>
    <row r="4679" spans="1:97" s="72" customFormat="1" ht="75.75" customHeight="1">
      <c r="A4679" s="63"/>
      <c r="B4679" s="63"/>
      <c r="C4679" s="63"/>
      <c r="D4679" s="63"/>
      <c r="E4679" s="63"/>
      <c r="F4679" s="63"/>
      <c r="G4679" s="63"/>
      <c r="H4679" s="63"/>
      <c r="I4679" s="63"/>
      <c r="J4679" s="63"/>
      <c r="K4679" s="63"/>
      <c r="L4679" s="63"/>
      <c r="M4679" s="63"/>
      <c r="N4679" s="63"/>
      <c r="O4679" s="63"/>
      <c r="P4679" s="63"/>
      <c r="Q4679" s="63"/>
      <c r="R4679" s="63"/>
      <c r="S4679" s="63"/>
      <c r="T4679" s="63"/>
      <c r="U4679" s="63"/>
      <c r="V4679" s="63"/>
      <c r="W4679" s="63"/>
      <c r="X4679" s="63"/>
      <c r="Y4679" s="63"/>
      <c r="Z4679" s="63"/>
      <c r="AA4679" s="63"/>
      <c r="AB4679" s="63"/>
      <c r="AC4679" s="63"/>
      <c r="AD4679" s="63"/>
      <c r="AE4679" s="63"/>
      <c r="AF4679" s="63"/>
      <c r="AG4679" s="63"/>
      <c r="AH4679" s="63"/>
      <c r="AI4679" s="63"/>
      <c r="AJ4679" s="63"/>
      <c r="AK4679" s="63"/>
      <c r="AL4679" s="63"/>
      <c r="AM4679" s="63"/>
      <c r="AN4679" s="63"/>
      <c r="AO4679" s="63"/>
      <c r="AP4679" s="63"/>
      <c r="AQ4679" s="63"/>
      <c r="AR4679" s="63"/>
      <c r="AS4679" s="63"/>
      <c r="AT4679" s="63"/>
      <c r="AU4679" s="63"/>
      <c r="AV4679" s="63"/>
      <c r="AW4679" s="63"/>
      <c r="AX4679" s="63"/>
      <c r="AY4679" s="63"/>
      <c r="AZ4679" s="63"/>
      <c r="BA4679" s="63"/>
      <c r="BB4679" s="63"/>
      <c r="BC4679" s="63"/>
      <c r="BD4679" s="63"/>
      <c r="BE4679" s="63"/>
      <c r="BF4679" s="63"/>
      <c r="BG4679" s="63"/>
      <c r="BH4679" s="63"/>
      <c r="BI4679" s="63"/>
      <c r="BJ4679" s="63"/>
      <c r="BK4679" s="63"/>
      <c r="BL4679" s="63"/>
      <c r="BM4679" s="63"/>
      <c r="BN4679" s="63"/>
      <c r="BO4679" s="63"/>
      <c r="BP4679" s="63"/>
      <c r="BQ4679" s="63"/>
      <c r="BR4679" s="63"/>
      <c r="BS4679" s="63"/>
      <c r="BT4679" s="63"/>
      <c r="BU4679" s="63"/>
      <c r="BV4679" s="63"/>
      <c r="BW4679" s="63"/>
      <c r="BX4679" s="63"/>
      <c r="BY4679" s="63"/>
      <c r="BZ4679" s="63"/>
      <c r="CA4679" s="63"/>
      <c r="CB4679" s="63"/>
      <c r="CC4679" s="63"/>
      <c r="CD4679" s="63"/>
      <c r="CE4679" s="63"/>
      <c r="CF4679" s="63"/>
      <c r="CG4679" s="63"/>
      <c r="CH4679" s="63"/>
      <c r="CI4679" s="63"/>
      <c r="CJ4679" s="63"/>
      <c r="CK4679" s="63"/>
      <c r="CL4679" s="63"/>
      <c r="CM4679" s="63"/>
      <c r="CN4679" s="63"/>
      <c r="CO4679" s="63"/>
      <c r="CP4679" s="63"/>
      <c r="CR4679" s="227"/>
      <c r="CS4679" s="74"/>
    </row>
    <row r="4680" spans="1:97" s="72" customFormat="1" ht="75.75" customHeight="1">
      <c r="A4680" s="63"/>
      <c r="B4680" s="63"/>
      <c r="C4680" s="63"/>
      <c r="D4680" s="63"/>
      <c r="E4680" s="63"/>
      <c r="F4680" s="63"/>
      <c r="G4680" s="63"/>
      <c r="H4680" s="63"/>
      <c r="I4680" s="63"/>
      <c r="J4680" s="63"/>
      <c r="K4680" s="63"/>
      <c r="L4680" s="63"/>
      <c r="M4680" s="63"/>
      <c r="N4680" s="63"/>
      <c r="O4680" s="63"/>
      <c r="P4680" s="63"/>
      <c r="Q4680" s="63"/>
      <c r="R4680" s="63"/>
      <c r="S4680" s="63"/>
      <c r="T4680" s="63"/>
      <c r="U4680" s="63"/>
      <c r="V4680" s="63"/>
      <c r="W4680" s="63"/>
      <c r="X4680" s="63"/>
      <c r="Y4680" s="63"/>
      <c r="Z4680" s="63"/>
      <c r="AA4680" s="63"/>
      <c r="AB4680" s="63"/>
      <c r="AC4680" s="63"/>
      <c r="AD4680" s="63"/>
      <c r="AE4680" s="63"/>
      <c r="AF4680" s="63"/>
      <c r="AG4680" s="63"/>
      <c r="AH4680" s="63"/>
      <c r="AI4680" s="63"/>
      <c r="AJ4680" s="63"/>
      <c r="AK4680" s="63"/>
      <c r="AL4680" s="63"/>
      <c r="AM4680" s="63"/>
      <c r="AN4680" s="63"/>
      <c r="AO4680" s="63"/>
      <c r="AP4680" s="63"/>
      <c r="AQ4680" s="63"/>
      <c r="AR4680" s="63"/>
      <c r="AS4680" s="63"/>
      <c r="AT4680" s="63"/>
      <c r="AU4680" s="63"/>
      <c r="AV4680" s="63"/>
      <c r="AW4680" s="63"/>
      <c r="AX4680" s="63"/>
      <c r="AY4680" s="63"/>
      <c r="AZ4680" s="63"/>
      <c r="BA4680" s="63"/>
      <c r="BB4680" s="63"/>
      <c r="BC4680" s="63"/>
      <c r="BD4680" s="63"/>
      <c r="BE4680" s="63"/>
      <c r="BF4680" s="63"/>
      <c r="BG4680" s="63"/>
      <c r="BH4680" s="63"/>
      <c r="BI4680" s="63"/>
      <c r="BJ4680" s="63"/>
      <c r="BK4680" s="63"/>
      <c r="BL4680" s="63"/>
      <c r="BM4680" s="63"/>
      <c r="BN4680" s="63"/>
      <c r="BO4680" s="63"/>
      <c r="BP4680" s="63"/>
      <c r="BQ4680" s="63"/>
      <c r="BR4680" s="63"/>
      <c r="BS4680" s="63"/>
      <c r="BT4680" s="63"/>
      <c r="BU4680" s="63"/>
      <c r="BV4680" s="63"/>
      <c r="BW4680" s="63"/>
      <c r="BX4680" s="63"/>
      <c r="BY4680" s="63"/>
      <c r="BZ4680" s="63"/>
      <c r="CA4680" s="63"/>
      <c r="CB4680" s="63"/>
      <c r="CC4680" s="63"/>
      <c r="CD4680" s="63"/>
      <c r="CE4680" s="63"/>
      <c r="CF4680" s="63"/>
      <c r="CG4680" s="63"/>
      <c r="CH4680" s="63"/>
      <c r="CI4680" s="63"/>
      <c r="CJ4680" s="63"/>
      <c r="CK4680" s="63"/>
      <c r="CL4680" s="63"/>
      <c r="CM4680" s="63"/>
      <c r="CN4680" s="63"/>
      <c r="CO4680" s="63"/>
      <c r="CP4680" s="63"/>
      <c r="CR4680" s="227"/>
      <c r="CS4680" s="74"/>
    </row>
    <row r="4681" spans="1:97" s="72" customFormat="1" ht="75.75" customHeight="1">
      <c r="A4681" s="63"/>
      <c r="B4681" s="63"/>
      <c r="C4681" s="63"/>
      <c r="D4681" s="63"/>
      <c r="E4681" s="63"/>
      <c r="F4681" s="63"/>
      <c r="G4681" s="63"/>
      <c r="H4681" s="63"/>
      <c r="I4681" s="63"/>
      <c r="J4681" s="63"/>
      <c r="K4681" s="63"/>
      <c r="L4681" s="63"/>
      <c r="M4681" s="63"/>
      <c r="N4681" s="63"/>
      <c r="O4681" s="63"/>
      <c r="P4681" s="63"/>
      <c r="Q4681" s="63"/>
      <c r="R4681" s="63"/>
      <c r="S4681" s="63"/>
      <c r="T4681" s="63"/>
      <c r="U4681" s="63"/>
      <c r="V4681" s="63"/>
      <c r="W4681" s="63"/>
      <c r="X4681" s="63"/>
      <c r="Y4681" s="63"/>
      <c r="Z4681" s="63"/>
      <c r="AA4681" s="63"/>
      <c r="AB4681" s="63"/>
      <c r="AC4681" s="63"/>
      <c r="AD4681" s="63"/>
      <c r="AE4681" s="63"/>
      <c r="AF4681" s="63"/>
      <c r="AG4681" s="63"/>
      <c r="AH4681" s="63"/>
      <c r="AI4681" s="63"/>
      <c r="AJ4681" s="63"/>
      <c r="AK4681" s="63"/>
      <c r="AL4681" s="63"/>
      <c r="AM4681" s="63"/>
      <c r="AN4681" s="63"/>
      <c r="AO4681" s="63"/>
      <c r="AP4681" s="63"/>
      <c r="AQ4681" s="63"/>
      <c r="AR4681" s="63"/>
      <c r="AS4681" s="63"/>
      <c r="AT4681" s="63"/>
      <c r="AU4681" s="63"/>
      <c r="AV4681" s="63"/>
      <c r="AW4681" s="63"/>
      <c r="AX4681" s="63"/>
      <c r="AY4681" s="63"/>
      <c r="AZ4681" s="63"/>
      <c r="BA4681" s="63"/>
      <c r="BB4681" s="63"/>
      <c r="BC4681" s="63"/>
      <c r="BD4681" s="63"/>
      <c r="BE4681" s="63"/>
      <c r="BF4681" s="63"/>
      <c r="BG4681" s="63"/>
      <c r="BH4681" s="63"/>
      <c r="BI4681" s="63"/>
      <c r="BJ4681" s="63"/>
      <c r="BK4681" s="63"/>
      <c r="BL4681" s="63"/>
      <c r="BM4681" s="63"/>
      <c r="BN4681" s="63"/>
      <c r="BO4681" s="63"/>
      <c r="BP4681" s="63"/>
      <c r="BQ4681" s="63"/>
      <c r="BR4681" s="63"/>
      <c r="BS4681" s="63"/>
      <c r="BT4681" s="63"/>
      <c r="BU4681" s="63"/>
      <c r="BV4681" s="63"/>
      <c r="BW4681" s="63"/>
      <c r="BX4681" s="63"/>
      <c r="BY4681" s="63"/>
      <c r="BZ4681" s="63"/>
      <c r="CA4681" s="63"/>
      <c r="CB4681" s="63"/>
      <c r="CC4681" s="63"/>
      <c r="CD4681" s="63"/>
      <c r="CE4681" s="63"/>
      <c r="CF4681" s="63"/>
      <c r="CG4681" s="63"/>
      <c r="CH4681" s="63"/>
      <c r="CI4681" s="63"/>
      <c r="CJ4681" s="63"/>
      <c r="CK4681" s="63"/>
      <c r="CL4681" s="63"/>
      <c r="CM4681" s="63"/>
      <c r="CN4681" s="63"/>
      <c r="CO4681" s="63"/>
      <c r="CP4681" s="63"/>
      <c r="CR4681" s="227"/>
      <c r="CS4681" s="74"/>
    </row>
    <row r="4682" spans="1:97" s="72" customFormat="1" ht="75.75" customHeight="1">
      <c r="A4682" s="63"/>
      <c r="B4682" s="63"/>
      <c r="C4682" s="63"/>
      <c r="D4682" s="63"/>
      <c r="E4682" s="63"/>
      <c r="F4682" s="63"/>
      <c r="G4682" s="63"/>
      <c r="H4682" s="63"/>
      <c r="I4682" s="63"/>
      <c r="J4682" s="63"/>
      <c r="K4682" s="63"/>
      <c r="L4682" s="63"/>
      <c r="M4682" s="63"/>
      <c r="N4682" s="63"/>
      <c r="O4682" s="63"/>
      <c r="P4682" s="63"/>
      <c r="Q4682" s="63"/>
      <c r="R4682" s="63"/>
      <c r="S4682" s="63"/>
      <c r="T4682" s="63"/>
      <c r="U4682" s="63"/>
      <c r="V4682" s="63"/>
      <c r="W4682" s="63"/>
      <c r="X4682" s="63"/>
      <c r="Y4682" s="63"/>
      <c r="Z4682" s="63"/>
      <c r="AA4682" s="63"/>
      <c r="AB4682" s="63"/>
      <c r="AC4682" s="63"/>
      <c r="AD4682" s="63"/>
      <c r="AE4682" s="63"/>
      <c r="AF4682" s="63"/>
      <c r="AG4682" s="63"/>
      <c r="AH4682" s="63"/>
      <c r="AI4682" s="63"/>
      <c r="AJ4682" s="63"/>
      <c r="AK4682" s="63"/>
      <c r="AL4682" s="63"/>
      <c r="AM4682" s="63"/>
      <c r="AN4682" s="63"/>
      <c r="AO4682" s="63"/>
      <c r="AP4682" s="63"/>
      <c r="AQ4682" s="63"/>
      <c r="AR4682" s="63"/>
      <c r="AS4682" s="63"/>
      <c r="AT4682" s="63"/>
      <c r="AU4682" s="63"/>
      <c r="AV4682" s="63"/>
      <c r="AW4682" s="63"/>
      <c r="AX4682" s="63"/>
      <c r="AY4682" s="63"/>
      <c r="AZ4682" s="63"/>
      <c r="BA4682" s="63"/>
      <c r="BB4682" s="63"/>
      <c r="BC4682" s="63"/>
      <c r="BD4682" s="63"/>
      <c r="BE4682" s="63"/>
      <c r="BF4682" s="63"/>
      <c r="BG4682" s="63"/>
      <c r="BH4682" s="63"/>
      <c r="BI4682" s="63"/>
      <c r="BJ4682" s="63"/>
      <c r="BK4682" s="63"/>
      <c r="BL4682" s="63"/>
      <c r="BM4682" s="63"/>
      <c r="BN4682" s="63"/>
      <c r="BO4682" s="63"/>
      <c r="BP4682" s="63"/>
      <c r="BQ4682" s="63"/>
      <c r="BR4682" s="63"/>
      <c r="BS4682" s="63"/>
      <c r="BT4682" s="63"/>
      <c r="BU4682" s="63"/>
      <c r="BV4682" s="63"/>
      <c r="BW4682" s="63"/>
      <c r="BX4682" s="63"/>
      <c r="BY4682" s="63"/>
      <c r="BZ4682" s="63"/>
      <c r="CA4682" s="63"/>
      <c r="CB4682" s="63"/>
      <c r="CC4682" s="63"/>
      <c r="CD4682" s="63"/>
      <c r="CE4682" s="63"/>
      <c r="CF4682" s="63"/>
      <c r="CG4682" s="63"/>
      <c r="CH4682" s="63"/>
      <c r="CI4682" s="63"/>
      <c r="CJ4682" s="63"/>
      <c r="CK4682" s="63"/>
      <c r="CL4682" s="63"/>
      <c r="CM4682" s="63"/>
      <c r="CN4682" s="63"/>
      <c r="CO4682" s="63"/>
      <c r="CP4682" s="63"/>
      <c r="CR4682" s="227"/>
      <c r="CS4682" s="74"/>
    </row>
    <row r="4683" spans="1:97" s="72" customFormat="1" ht="75.75" customHeight="1">
      <c r="A4683" s="63"/>
      <c r="B4683" s="63"/>
      <c r="C4683" s="63"/>
      <c r="D4683" s="63"/>
      <c r="E4683" s="63"/>
      <c r="F4683" s="63"/>
      <c r="G4683" s="63"/>
      <c r="H4683" s="63"/>
      <c r="I4683" s="63"/>
      <c r="J4683" s="63"/>
      <c r="K4683" s="63"/>
      <c r="L4683" s="63"/>
      <c r="M4683" s="63"/>
      <c r="N4683" s="63"/>
      <c r="O4683" s="63"/>
      <c r="P4683" s="63"/>
      <c r="Q4683" s="63"/>
      <c r="R4683" s="63"/>
      <c r="S4683" s="63"/>
      <c r="T4683" s="63"/>
      <c r="U4683" s="63"/>
      <c r="V4683" s="63"/>
      <c r="W4683" s="63"/>
      <c r="X4683" s="63"/>
      <c r="Y4683" s="63"/>
      <c r="Z4683" s="63"/>
      <c r="AA4683" s="63"/>
      <c r="AB4683" s="63"/>
      <c r="AC4683" s="63"/>
      <c r="AD4683" s="63"/>
      <c r="AE4683" s="63"/>
      <c r="AF4683" s="63"/>
      <c r="AG4683" s="63"/>
      <c r="AH4683" s="63"/>
      <c r="AI4683" s="63"/>
      <c r="AJ4683" s="63"/>
      <c r="AK4683" s="63"/>
      <c r="AL4683" s="63"/>
      <c r="AM4683" s="63"/>
      <c r="AN4683" s="63"/>
      <c r="AO4683" s="63"/>
      <c r="AP4683" s="63"/>
      <c r="AQ4683" s="63"/>
      <c r="AR4683" s="63"/>
      <c r="AS4683" s="63"/>
      <c r="AT4683" s="63"/>
      <c r="AU4683" s="63"/>
      <c r="AV4683" s="63"/>
      <c r="AW4683" s="63"/>
      <c r="AX4683" s="63"/>
      <c r="AY4683" s="63"/>
      <c r="AZ4683" s="63"/>
      <c r="BA4683" s="63"/>
      <c r="BB4683" s="63"/>
      <c r="BC4683" s="63"/>
      <c r="BD4683" s="63"/>
      <c r="BE4683" s="63"/>
      <c r="BF4683" s="63"/>
      <c r="BG4683" s="63"/>
      <c r="BH4683" s="63"/>
      <c r="BI4683" s="63"/>
      <c r="BJ4683" s="63"/>
      <c r="BK4683" s="63"/>
      <c r="BL4683" s="63"/>
      <c r="BM4683" s="63"/>
      <c r="BN4683" s="63"/>
      <c r="BO4683" s="63"/>
      <c r="BP4683" s="63"/>
      <c r="BQ4683" s="63"/>
      <c r="BR4683" s="63"/>
      <c r="BS4683" s="63"/>
      <c r="BT4683" s="63"/>
      <c r="BU4683" s="63"/>
      <c r="BV4683" s="63"/>
      <c r="BW4683" s="63"/>
      <c r="BX4683" s="63"/>
      <c r="BY4683" s="63"/>
      <c r="BZ4683" s="63"/>
      <c r="CA4683" s="63"/>
      <c r="CB4683" s="63"/>
      <c r="CC4683" s="63"/>
      <c r="CD4683" s="63"/>
      <c r="CE4683" s="63"/>
      <c r="CF4683" s="63"/>
      <c r="CG4683" s="63"/>
      <c r="CH4683" s="63"/>
      <c r="CI4683" s="63"/>
      <c r="CJ4683" s="63"/>
      <c r="CK4683" s="63"/>
      <c r="CL4683" s="63"/>
      <c r="CM4683" s="63"/>
      <c r="CN4683" s="63"/>
      <c r="CO4683" s="63"/>
      <c r="CP4683" s="63"/>
      <c r="CR4683" s="227"/>
      <c r="CS4683" s="74"/>
    </row>
    <row r="4684" spans="1:97" s="72" customFormat="1" ht="75.75" customHeight="1">
      <c r="A4684" s="63"/>
      <c r="B4684" s="63"/>
      <c r="C4684" s="63"/>
      <c r="D4684" s="63"/>
      <c r="E4684" s="63"/>
      <c r="F4684" s="63"/>
      <c r="G4684" s="63"/>
      <c r="H4684" s="63"/>
      <c r="I4684" s="63"/>
      <c r="J4684" s="63"/>
      <c r="K4684" s="63"/>
      <c r="L4684" s="63"/>
      <c r="M4684" s="63"/>
      <c r="N4684" s="63"/>
      <c r="O4684" s="63"/>
      <c r="P4684" s="63"/>
      <c r="Q4684" s="63"/>
      <c r="R4684" s="63"/>
      <c r="S4684" s="63"/>
      <c r="T4684" s="63"/>
      <c r="U4684" s="63"/>
      <c r="V4684" s="63"/>
      <c r="W4684" s="63"/>
      <c r="X4684" s="63"/>
      <c r="Y4684" s="63"/>
      <c r="Z4684" s="63"/>
      <c r="AA4684" s="63"/>
      <c r="AB4684" s="63"/>
      <c r="AC4684" s="63"/>
      <c r="AD4684" s="63"/>
      <c r="AE4684" s="63"/>
      <c r="AF4684" s="63"/>
      <c r="AG4684" s="63"/>
      <c r="AH4684" s="63"/>
      <c r="AI4684" s="63"/>
      <c r="AJ4684" s="63"/>
      <c r="AK4684" s="63"/>
      <c r="AL4684" s="63"/>
      <c r="AM4684" s="63"/>
      <c r="AN4684" s="63"/>
      <c r="AO4684" s="63"/>
      <c r="AP4684" s="63"/>
      <c r="AQ4684" s="63"/>
      <c r="AR4684" s="63"/>
      <c r="AS4684" s="63"/>
      <c r="AT4684" s="63"/>
      <c r="AU4684" s="63"/>
      <c r="AV4684" s="63"/>
      <c r="AW4684" s="63"/>
      <c r="AX4684" s="63"/>
      <c r="AY4684" s="63"/>
      <c r="AZ4684" s="63"/>
      <c r="BA4684" s="63"/>
      <c r="BB4684" s="63"/>
      <c r="BC4684" s="63"/>
      <c r="BD4684" s="63"/>
      <c r="BE4684" s="63"/>
      <c r="BF4684" s="63"/>
      <c r="BG4684" s="63"/>
      <c r="BH4684" s="63"/>
      <c r="BI4684" s="63"/>
      <c r="BJ4684" s="63"/>
      <c r="BK4684" s="63"/>
      <c r="BL4684" s="63"/>
      <c r="BM4684" s="63"/>
      <c r="BN4684" s="63"/>
      <c r="BO4684" s="63"/>
      <c r="BP4684" s="63"/>
      <c r="BQ4684" s="63"/>
      <c r="BR4684" s="63"/>
      <c r="BS4684" s="63"/>
      <c r="BT4684" s="63"/>
      <c r="BU4684" s="63"/>
      <c r="BV4684" s="63"/>
      <c r="BW4684" s="63"/>
      <c r="BX4684" s="63"/>
      <c r="BY4684" s="63"/>
      <c r="BZ4684" s="63"/>
      <c r="CA4684" s="63"/>
      <c r="CB4684" s="63"/>
      <c r="CC4684" s="63"/>
      <c r="CD4684" s="63"/>
      <c r="CE4684" s="63"/>
      <c r="CF4684" s="63"/>
      <c r="CG4684" s="63"/>
      <c r="CH4684" s="63"/>
      <c r="CI4684" s="63"/>
      <c r="CJ4684" s="63"/>
      <c r="CK4684" s="63"/>
      <c r="CL4684" s="63"/>
      <c r="CM4684" s="63"/>
      <c r="CN4684" s="63"/>
      <c r="CO4684" s="63"/>
      <c r="CP4684" s="63"/>
      <c r="CR4684" s="227"/>
      <c r="CS4684" s="74"/>
    </row>
    <row r="4685" spans="1:97" s="72" customFormat="1" ht="75.75" customHeight="1">
      <c r="A4685" s="63"/>
      <c r="B4685" s="63"/>
      <c r="C4685" s="63"/>
      <c r="D4685" s="63"/>
      <c r="E4685" s="63"/>
      <c r="F4685" s="63"/>
      <c r="G4685" s="63"/>
      <c r="H4685" s="63"/>
      <c r="I4685" s="63"/>
      <c r="J4685" s="63"/>
      <c r="K4685" s="63"/>
      <c r="L4685" s="63"/>
      <c r="M4685" s="63"/>
      <c r="N4685" s="63"/>
      <c r="O4685" s="63"/>
      <c r="P4685" s="63"/>
      <c r="Q4685" s="63"/>
      <c r="R4685" s="63"/>
      <c r="S4685" s="63"/>
      <c r="T4685" s="63"/>
      <c r="U4685" s="63"/>
      <c r="V4685" s="63"/>
      <c r="W4685" s="63"/>
      <c r="X4685" s="63"/>
      <c r="Y4685" s="63"/>
      <c r="Z4685" s="63"/>
      <c r="AA4685" s="63"/>
      <c r="AB4685" s="63"/>
      <c r="AC4685" s="63"/>
      <c r="AD4685" s="63"/>
      <c r="AE4685" s="63"/>
      <c r="AF4685" s="63"/>
      <c r="AG4685" s="63"/>
      <c r="AH4685" s="63"/>
      <c r="AI4685" s="63"/>
      <c r="AJ4685" s="63"/>
      <c r="AK4685" s="63"/>
      <c r="AL4685" s="63"/>
      <c r="AM4685" s="63"/>
      <c r="AN4685" s="63"/>
      <c r="AO4685" s="63"/>
      <c r="AP4685" s="63"/>
      <c r="AQ4685" s="63"/>
      <c r="AR4685" s="63"/>
      <c r="AS4685" s="63"/>
      <c r="AT4685" s="63"/>
      <c r="AU4685" s="63"/>
      <c r="AV4685" s="63"/>
      <c r="AW4685" s="63"/>
      <c r="AX4685" s="63"/>
      <c r="AY4685" s="63"/>
      <c r="AZ4685" s="63"/>
      <c r="BA4685" s="63"/>
      <c r="BB4685" s="63"/>
      <c r="BC4685" s="63"/>
      <c r="BD4685" s="63"/>
      <c r="BE4685" s="63"/>
      <c r="BF4685" s="63"/>
      <c r="BG4685" s="63"/>
      <c r="BH4685" s="63"/>
      <c r="BI4685" s="63"/>
      <c r="BJ4685" s="63"/>
      <c r="BK4685" s="63"/>
      <c r="BL4685" s="63"/>
      <c r="BM4685" s="63"/>
      <c r="BN4685" s="63"/>
      <c r="BO4685" s="63"/>
      <c r="BP4685" s="63"/>
      <c r="BQ4685" s="63"/>
      <c r="BR4685" s="63"/>
      <c r="BS4685" s="63"/>
      <c r="BT4685" s="63"/>
      <c r="BU4685" s="63"/>
      <c r="BV4685" s="63"/>
      <c r="BW4685" s="63"/>
      <c r="BX4685" s="63"/>
      <c r="BY4685" s="63"/>
      <c r="BZ4685" s="63"/>
      <c r="CA4685" s="63"/>
      <c r="CB4685" s="63"/>
      <c r="CC4685" s="63"/>
      <c r="CD4685" s="63"/>
      <c r="CE4685" s="63"/>
      <c r="CF4685" s="63"/>
      <c r="CG4685" s="63"/>
      <c r="CH4685" s="63"/>
      <c r="CI4685" s="63"/>
      <c r="CJ4685" s="63"/>
      <c r="CK4685" s="63"/>
      <c r="CL4685" s="63"/>
      <c r="CM4685" s="63"/>
      <c r="CN4685" s="63"/>
      <c r="CO4685" s="63"/>
      <c r="CP4685" s="63"/>
      <c r="CR4685" s="227"/>
      <c r="CS4685" s="74"/>
    </row>
    <row r="4686" spans="1:97" s="72" customFormat="1" ht="75.75" customHeight="1">
      <c r="A4686" s="63"/>
      <c r="B4686" s="63"/>
      <c r="C4686" s="63"/>
      <c r="D4686" s="63"/>
      <c r="E4686" s="63"/>
      <c r="F4686" s="63"/>
      <c r="G4686" s="63"/>
      <c r="H4686" s="63"/>
      <c r="I4686" s="63"/>
      <c r="J4686" s="63"/>
      <c r="K4686" s="63"/>
      <c r="L4686" s="63"/>
      <c r="M4686" s="63"/>
      <c r="N4686" s="63"/>
      <c r="O4686" s="63"/>
      <c r="P4686" s="63"/>
      <c r="Q4686" s="63"/>
      <c r="R4686" s="63"/>
      <c r="S4686" s="63"/>
      <c r="T4686" s="63"/>
      <c r="U4686" s="63"/>
      <c r="V4686" s="63"/>
      <c r="W4686" s="63"/>
      <c r="X4686" s="63"/>
      <c r="Y4686" s="63"/>
      <c r="Z4686" s="63"/>
      <c r="AA4686" s="63"/>
      <c r="AB4686" s="63"/>
      <c r="AC4686" s="63"/>
      <c r="AD4686" s="63"/>
      <c r="AE4686" s="63"/>
      <c r="AF4686" s="63"/>
      <c r="AG4686" s="63"/>
      <c r="AH4686" s="63"/>
      <c r="AI4686" s="63"/>
      <c r="AJ4686" s="63"/>
      <c r="AK4686" s="63"/>
      <c r="AL4686" s="63"/>
      <c r="AM4686" s="63"/>
      <c r="AN4686" s="63"/>
      <c r="AO4686" s="63"/>
      <c r="AP4686" s="63"/>
      <c r="AQ4686" s="63"/>
      <c r="AR4686" s="63"/>
      <c r="AS4686" s="63"/>
      <c r="AT4686" s="63"/>
      <c r="AU4686" s="63"/>
      <c r="AV4686" s="63"/>
      <c r="AW4686" s="63"/>
      <c r="AX4686" s="63"/>
      <c r="AY4686" s="63"/>
      <c r="AZ4686" s="63"/>
      <c r="BA4686" s="63"/>
      <c r="BB4686" s="63"/>
      <c r="BC4686" s="63"/>
      <c r="BD4686" s="63"/>
      <c r="BE4686" s="63"/>
      <c r="BF4686" s="63"/>
      <c r="BG4686" s="63"/>
      <c r="BH4686" s="63"/>
      <c r="BI4686" s="63"/>
      <c r="BJ4686" s="63"/>
      <c r="BK4686" s="63"/>
      <c r="BL4686" s="63"/>
      <c r="BM4686" s="63"/>
      <c r="BN4686" s="63"/>
      <c r="BO4686" s="63"/>
      <c r="BP4686" s="63"/>
      <c r="BQ4686" s="63"/>
      <c r="BR4686" s="63"/>
      <c r="BS4686" s="63"/>
      <c r="BT4686" s="63"/>
      <c r="BU4686" s="63"/>
      <c r="BV4686" s="63"/>
      <c r="BW4686" s="63"/>
      <c r="BX4686" s="63"/>
      <c r="BY4686" s="63"/>
      <c r="BZ4686" s="63"/>
      <c r="CA4686" s="63"/>
      <c r="CB4686" s="63"/>
      <c r="CC4686" s="63"/>
      <c r="CD4686" s="63"/>
      <c r="CE4686" s="63"/>
      <c r="CF4686" s="63"/>
      <c r="CG4686" s="63"/>
      <c r="CH4686" s="63"/>
      <c r="CI4686" s="63"/>
      <c r="CJ4686" s="63"/>
      <c r="CK4686" s="63"/>
      <c r="CL4686" s="63"/>
      <c r="CM4686" s="63"/>
      <c r="CN4686" s="63"/>
      <c r="CO4686" s="63"/>
      <c r="CP4686" s="63"/>
      <c r="CR4686" s="227"/>
      <c r="CS4686" s="74"/>
    </row>
    <row r="4687" spans="1:97" s="72" customFormat="1" ht="75.75" customHeight="1">
      <c r="A4687" s="63"/>
      <c r="B4687" s="63"/>
      <c r="C4687" s="63"/>
      <c r="D4687" s="63"/>
      <c r="E4687" s="63"/>
      <c r="F4687" s="63"/>
      <c r="G4687" s="63"/>
      <c r="H4687" s="63"/>
      <c r="I4687" s="63"/>
      <c r="J4687" s="63"/>
      <c r="K4687" s="63"/>
      <c r="L4687" s="63"/>
      <c r="M4687" s="63"/>
      <c r="N4687" s="63"/>
      <c r="O4687" s="63"/>
      <c r="P4687" s="63"/>
      <c r="Q4687" s="63"/>
      <c r="R4687" s="63"/>
      <c r="S4687" s="63"/>
      <c r="T4687" s="63"/>
      <c r="U4687" s="63"/>
      <c r="V4687" s="63"/>
      <c r="W4687" s="63"/>
      <c r="X4687" s="63"/>
      <c r="Y4687" s="63"/>
      <c r="Z4687" s="63"/>
      <c r="AA4687" s="63"/>
      <c r="AB4687" s="63"/>
      <c r="AC4687" s="63"/>
      <c r="AD4687" s="63"/>
      <c r="AE4687" s="63"/>
      <c r="AF4687" s="63"/>
      <c r="AG4687" s="63"/>
      <c r="AH4687" s="63"/>
      <c r="AI4687" s="63"/>
      <c r="AJ4687" s="63"/>
      <c r="AK4687" s="63"/>
      <c r="AL4687" s="63"/>
      <c r="AM4687" s="63"/>
      <c r="AN4687" s="63"/>
      <c r="AO4687" s="63"/>
      <c r="AP4687" s="63"/>
      <c r="AQ4687" s="63"/>
      <c r="AR4687" s="63"/>
      <c r="AS4687" s="63"/>
      <c r="AT4687" s="63"/>
      <c r="AU4687" s="63"/>
      <c r="AV4687" s="63"/>
      <c r="AW4687" s="63"/>
      <c r="AX4687" s="63"/>
      <c r="AY4687" s="63"/>
      <c r="AZ4687" s="63"/>
      <c r="BA4687" s="63"/>
      <c r="BB4687" s="63"/>
      <c r="BC4687" s="63"/>
      <c r="BD4687" s="63"/>
      <c r="BE4687" s="63"/>
      <c r="BF4687" s="63"/>
      <c r="BG4687" s="63"/>
      <c r="BH4687" s="63"/>
      <c r="BI4687" s="63"/>
      <c r="BJ4687" s="63"/>
      <c r="BK4687" s="63"/>
      <c r="BL4687" s="63"/>
      <c r="BM4687" s="63"/>
      <c r="BN4687" s="63"/>
      <c r="BO4687" s="63"/>
      <c r="BP4687" s="63"/>
      <c r="BQ4687" s="63"/>
      <c r="BR4687" s="63"/>
      <c r="BS4687" s="63"/>
      <c r="BT4687" s="63"/>
      <c r="BU4687" s="63"/>
      <c r="BV4687" s="63"/>
      <c r="BW4687" s="63"/>
      <c r="BX4687" s="63"/>
      <c r="BY4687" s="63"/>
      <c r="BZ4687" s="63"/>
      <c r="CA4687" s="63"/>
      <c r="CB4687" s="63"/>
      <c r="CC4687" s="63"/>
      <c r="CD4687" s="63"/>
      <c r="CE4687" s="63"/>
      <c r="CF4687" s="63"/>
      <c r="CG4687" s="63"/>
      <c r="CH4687" s="63"/>
      <c r="CI4687" s="63"/>
      <c r="CJ4687" s="63"/>
      <c r="CK4687" s="63"/>
      <c r="CL4687" s="63"/>
      <c r="CM4687" s="63"/>
      <c r="CN4687" s="63"/>
      <c r="CO4687" s="63"/>
      <c r="CP4687" s="63"/>
      <c r="CR4687" s="227"/>
      <c r="CS4687" s="74"/>
    </row>
    <row r="4688" spans="1:97" s="72" customFormat="1" ht="75.75" customHeight="1">
      <c r="A4688" s="63"/>
      <c r="B4688" s="63"/>
      <c r="C4688" s="63"/>
      <c r="D4688" s="63"/>
      <c r="E4688" s="63"/>
      <c r="F4688" s="63"/>
      <c r="G4688" s="63"/>
      <c r="H4688" s="63"/>
      <c r="I4688" s="63"/>
      <c r="J4688" s="63"/>
      <c r="K4688" s="63"/>
      <c r="L4688" s="63"/>
      <c r="M4688" s="63"/>
      <c r="N4688" s="63"/>
      <c r="O4688" s="63"/>
      <c r="P4688" s="63"/>
      <c r="Q4688" s="63"/>
      <c r="R4688" s="63"/>
      <c r="S4688" s="63"/>
      <c r="T4688" s="63"/>
      <c r="U4688" s="63"/>
      <c r="V4688" s="63"/>
      <c r="W4688" s="63"/>
      <c r="X4688" s="63"/>
      <c r="Y4688" s="63"/>
      <c r="Z4688" s="63"/>
      <c r="AA4688" s="63"/>
      <c r="AB4688" s="63"/>
      <c r="AC4688" s="63"/>
      <c r="AD4688" s="63"/>
      <c r="AE4688" s="63"/>
      <c r="AF4688" s="63"/>
      <c r="AG4688" s="63"/>
      <c r="AH4688" s="63"/>
      <c r="AI4688" s="63"/>
      <c r="AJ4688" s="63"/>
      <c r="AK4688" s="63"/>
      <c r="AL4688" s="63"/>
      <c r="AM4688" s="63"/>
      <c r="AN4688" s="63"/>
      <c r="AO4688" s="63"/>
      <c r="AP4688" s="63"/>
      <c r="AQ4688" s="63"/>
      <c r="AR4688" s="63"/>
      <c r="AS4688" s="63"/>
      <c r="AT4688" s="63"/>
      <c r="AU4688" s="63"/>
      <c r="AV4688" s="63"/>
      <c r="AW4688" s="63"/>
      <c r="AX4688" s="63"/>
      <c r="AY4688" s="63"/>
      <c r="AZ4688" s="63"/>
      <c r="BA4688" s="63"/>
      <c r="BB4688" s="63"/>
      <c r="BC4688" s="63"/>
      <c r="BD4688" s="63"/>
      <c r="BE4688" s="63"/>
      <c r="BF4688" s="63"/>
      <c r="BG4688" s="63"/>
      <c r="BH4688" s="63"/>
      <c r="BI4688" s="63"/>
      <c r="BJ4688" s="63"/>
      <c r="BK4688" s="63"/>
      <c r="BL4688" s="63"/>
      <c r="BM4688" s="63"/>
      <c r="BN4688" s="63"/>
      <c r="BO4688" s="63"/>
      <c r="BP4688" s="63"/>
      <c r="BQ4688" s="63"/>
      <c r="BR4688" s="63"/>
      <c r="BS4688" s="63"/>
      <c r="BT4688" s="63"/>
      <c r="BU4688" s="63"/>
      <c r="BV4688" s="63"/>
      <c r="BW4688" s="63"/>
      <c r="BX4688" s="63"/>
      <c r="BY4688" s="63"/>
      <c r="BZ4688" s="63"/>
      <c r="CA4688" s="63"/>
      <c r="CB4688" s="63"/>
      <c r="CC4688" s="63"/>
      <c r="CD4688" s="63"/>
      <c r="CE4688" s="63"/>
      <c r="CF4688" s="63"/>
      <c r="CG4688" s="63"/>
      <c r="CH4688" s="63"/>
      <c r="CI4688" s="63"/>
      <c r="CJ4688" s="63"/>
      <c r="CK4688" s="63"/>
      <c r="CL4688" s="63"/>
      <c r="CM4688" s="63"/>
      <c r="CN4688" s="63"/>
      <c r="CO4688" s="63"/>
      <c r="CP4688" s="63"/>
      <c r="CR4688" s="227"/>
      <c r="CS4688" s="74"/>
    </row>
    <row r="4689" spans="1:97" s="72" customFormat="1" ht="75.75" customHeight="1">
      <c r="A4689" s="63"/>
      <c r="B4689" s="63"/>
      <c r="C4689" s="63"/>
      <c r="D4689" s="63"/>
      <c r="E4689" s="63"/>
      <c r="F4689" s="63"/>
      <c r="G4689" s="63"/>
      <c r="H4689" s="63"/>
      <c r="I4689" s="63"/>
      <c r="J4689" s="63"/>
      <c r="K4689" s="63"/>
      <c r="L4689" s="63"/>
      <c r="M4689" s="63"/>
      <c r="N4689" s="63"/>
      <c r="O4689" s="63"/>
      <c r="P4689" s="63"/>
      <c r="Q4689" s="63"/>
      <c r="R4689" s="63"/>
      <c r="S4689" s="63"/>
      <c r="T4689" s="63"/>
      <c r="U4689" s="63"/>
      <c r="V4689" s="63"/>
      <c r="W4689" s="63"/>
      <c r="X4689" s="63"/>
      <c r="Y4689" s="63"/>
      <c r="Z4689" s="63"/>
      <c r="AA4689" s="63"/>
      <c r="AB4689" s="63"/>
      <c r="AC4689" s="63"/>
      <c r="AD4689" s="63"/>
      <c r="AE4689" s="63"/>
      <c r="AF4689" s="63"/>
      <c r="AG4689" s="63"/>
      <c r="AH4689" s="63"/>
      <c r="AI4689" s="63"/>
      <c r="AJ4689" s="63"/>
      <c r="AK4689" s="63"/>
      <c r="AL4689" s="63"/>
      <c r="AM4689" s="63"/>
      <c r="AN4689" s="63"/>
      <c r="AO4689" s="63"/>
      <c r="AP4689" s="63"/>
      <c r="AQ4689" s="63"/>
      <c r="AR4689" s="63"/>
      <c r="AS4689" s="63"/>
      <c r="AT4689" s="63"/>
      <c r="AU4689" s="63"/>
      <c r="AV4689" s="63"/>
      <c r="AW4689" s="63"/>
      <c r="AX4689" s="63"/>
      <c r="AY4689" s="63"/>
      <c r="AZ4689" s="63"/>
      <c r="BA4689" s="63"/>
      <c r="BB4689" s="63"/>
      <c r="BC4689" s="63"/>
      <c r="BD4689" s="63"/>
      <c r="BE4689" s="63"/>
      <c r="BF4689" s="63"/>
      <c r="BG4689" s="63"/>
      <c r="BH4689" s="63"/>
      <c r="BI4689" s="63"/>
      <c r="BJ4689" s="63"/>
      <c r="BK4689" s="63"/>
      <c r="BL4689" s="63"/>
      <c r="BM4689" s="63"/>
      <c r="BN4689" s="63"/>
      <c r="BO4689" s="63"/>
      <c r="BP4689" s="63"/>
      <c r="BQ4689" s="63"/>
      <c r="BR4689" s="63"/>
      <c r="BS4689" s="63"/>
      <c r="BT4689" s="63"/>
      <c r="BU4689" s="63"/>
      <c r="BV4689" s="63"/>
      <c r="BW4689" s="63"/>
      <c r="BX4689" s="63"/>
      <c r="BY4689" s="63"/>
      <c r="BZ4689" s="63"/>
      <c r="CA4689" s="63"/>
      <c r="CB4689" s="63"/>
      <c r="CC4689" s="63"/>
      <c r="CD4689" s="63"/>
      <c r="CE4689" s="63"/>
      <c r="CF4689" s="63"/>
      <c r="CG4689" s="63"/>
      <c r="CH4689" s="63"/>
      <c r="CI4689" s="63"/>
      <c r="CJ4689" s="63"/>
      <c r="CK4689" s="63"/>
      <c r="CL4689" s="63"/>
      <c r="CM4689" s="63"/>
      <c r="CN4689" s="63"/>
      <c r="CO4689" s="63"/>
      <c r="CP4689" s="63"/>
      <c r="CR4689" s="227"/>
      <c r="CS4689" s="74"/>
    </row>
    <row r="4690" spans="1:97" s="72" customFormat="1" ht="75.75" customHeight="1">
      <c r="A4690" s="63"/>
      <c r="B4690" s="63"/>
      <c r="C4690" s="63"/>
      <c r="D4690" s="63"/>
      <c r="E4690" s="63"/>
      <c r="F4690" s="63"/>
      <c r="G4690" s="63"/>
      <c r="H4690" s="63"/>
      <c r="I4690" s="63"/>
      <c r="J4690" s="63"/>
      <c r="K4690" s="63"/>
      <c r="L4690" s="63"/>
      <c r="M4690" s="63"/>
      <c r="N4690" s="63"/>
      <c r="O4690" s="63"/>
      <c r="P4690" s="63"/>
      <c r="Q4690" s="63"/>
      <c r="R4690" s="63"/>
      <c r="S4690" s="63"/>
      <c r="T4690" s="63"/>
      <c r="U4690" s="63"/>
      <c r="V4690" s="63"/>
      <c r="W4690" s="63"/>
      <c r="X4690" s="63"/>
      <c r="Y4690" s="63"/>
      <c r="Z4690" s="63"/>
      <c r="AA4690" s="63"/>
      <c r="AB4690" s="63"/>
      <c r="AC4690" s="63"/>
      <c r="AD4690" s="63"/>
      <c r="AE4690" s="63"/>
      <c r="AF4690" s="63"/>
      <c r="AG4690" s="63"/>
      <c r="AH4690" s="63"/>
      <c r="AI4690" s="63"/>
      <c r="AJ4690" s="63"/>
      <c r="AK4690" s="63"/>
      <c r="AL4690" s="63"/>
      <c r="AM4690" s="63"/>
      <c r="AN4690" s="63"/>
      <c r="AO4690" s="63"/>
      <c r="AP4690" s="63"/>
      <c r="AQ4690" s="63"/>
      <c r="AR4690" s="63"/>
      <c r="AS4690" s="63"/>
      <c r="AT4690" s="63"/>
      <c r="AU4690" s="63"/>
      <c r="AV4690" s="63"/>
      <c r="AW4690" s="63"/>
      <c r="AX4690" s="63"/>
      <c r="AY4690" s="63"/>
      <c r="AZ4690" s="63"/>
      <c r="BA4690" s="63"/>
      <c r="BB4690" s="63"/>
      <c r="BC4690" s="63"/>
      <c r="BD4690" s="63"/>
      <c r="BE4690" s="63"/>
      <c r="BF4690" s="63"/>
      <c r="BG4690" s="63"/>
      <c r="BH4690" s="63"/>
      <c r="BI4690" s="63"/>
      <c r="BJ4690" s="63"/>
      <c r="BK4690" s="63"/>
      <c r="BL4690" s="63"/>
      <c r="BM4690" s="63"/>
      <c r="BN4690" s="63"/>
      <c r="BO4690" s="63"/>
      <c r="BP4690" s="63"/>
      <c r="BQ4690" s="63"/>
      <c r="BR4690" s="63"/>
      <c r="BS4690" s="63"/>
      <c r="BT4690" s="63"/>
      <c r="BU4690" s="63"/>
      <c r="BV4690" s="63"/>
      <c r="BW4690" s="63"/>
      <c r="BX4690" s="63"/>
      <c r="BY4690" s="63"/>
      <c r="BZ4690" s="63"/>
      <c r="CA4690" s="63"/>
      <c r="CB4690" s="63"/>
      <c r="CC4690" s="63"/>
      <c r="CD4690" s="63"/>
      <c r="CE4690" s="63"/>
      <c r="CF4690" s="63"/>
      <c r="CG4690" s="63"/>
      <c r="CH4690" s="63"/>
      <c r="CI4690" s="63"/>
      <c r="CJ4690" s="63"/>
      <c r="CK4690" s="63"/>
      <c r="CL4690" s="63"/>
      <c r="CM4690" s="63"/>
      <c r="CN4690" s="63"/>
      <c r="CO4690" s="63"/>
      <c r="CP4690" s="63"/>
      <c r="CR4690" s="227"/>
      <c r="CS4690" s="74"/>
    </row>
    <row r="4691" spans="1:97" s="72" customFormat="1" ht="75.75" customHeight="1">
      <c r="A4691" s="63"/>
      <c r="B4691" s="63"/>
      <c r="C4691" s="63"/>
      <c r="D4691" s="63"/>
      <c r="E4691" s="63"/>
      <c r="F4691" s="63"/>
      <c r="G4691" s="63"/>
      <c r="H4691" s="63"/>
      <c r="I4691" s="63"/>
      <c r="J4691" s="63"/>
      <c r="K4691" s="63"/>
      <c r="L4691" s="63"/>
      <c r="M4691" s="63"/>
      <c r="N4691" s="63"/>
      <c r="O4691" s="63"/>
      <c r="P4691" s="63"/>
      <c r="Q4691" s="63"/>
      <c r="R4691" s="63"/>
      <c r="S4691" s="63"/>
      <c r="T4691" s="63"/>
      <c r="U4691" s="63"/>
      <c r="V4691" s="63"/>
      <c r="W4691" s="63"/>
      <c r="X4691" s="63"/>
      <c r="Y4691" s="63"/>
      <c r="Z4691" s="63"/>
      <c r="AA4691" s="63"/>
      <c r="AB4691" s="63"/>
      <c r="AC4691" s="63"/>
      <c r="AD4691" s="63"/>
      <c r="AE4691" s="63"/>
      <c r="AF4691" s="63"/>
      <c r="AG4691" s="63"/>
      <c r="AH4691" s="63"/>
      <c r="AI4691" s="63"/>
      <c r="AJ4691" s="63"/>
      <c r="AK4691" s="63"/>
      <c r="AL4691" s="63"/>
      <c r="AM4691" s="63"/>
      <c r="AN4691" s="63"/>
      <c r="AO4691" s="63"/>
      <c r="AP4691" s="63"/>
      <c r="AQ4691" s="63"/>
      <c r="AR4691" s="63"/>
      <c r="AS4691" s="63"/>
      <c r="AT4691" s="63"/>
      <c r="AU4691" s="63"/>
      <c r="AV4691" s="63"/>
      <c r="AW4691" s="63"/>
      <c r="AX4691" s="63"/>
      <c r="AY4691" s="63"/>
      <c r="AZ4691" s="63"/>
      <c r="BA4691" s="63"/>
      <c r="BB4691" s="63"/>
      <c r="BC4691" s="63"/>
      <c r="BD4691" s="63"/>
      <c r="BE4691" s="63"/>
      <c r="BF4691" s="63"/>
      <c r="BG4691" s="63"/>
      <c r="BH4691" s="63"/>
      <c r="BI4691" s="63"/>
      <c r="BJ4691" s="63"/>
      <c r="BK4691" s="63"/>
      <c r="BL4691" s="63"/>
      <c r="BM4691" s="63"/>
      <c r="BN4691" s="63"/>
      <c r="BO4691" s="63"/>
      <c r="BP4691" s="63"/>
      <c r="BQ4691" s="63"/>
      <c r="BR4691" s="63"/>
      <c r="BS4691" s="63"/>
      <c r="BT4691" s="63"/>
      <c r="BU4691" s="63"/>
      <c r="BV4691" s="63"/>
      <c r="BW4691" s="63"/>
      <c r="BX4691" s="63"/>
      <c r="BY4691" s="63"/>
      <c r="BZ4691" s="63"/>
      <c r="CA4691" s="63"/>
      <c r="CB4691" s="63"/>
      <c r="CC4691" s="63"/>
      <c r="CD4691" s="63"/>
      <c r="CE4691" s="63"/>
      <c r="CF4691" s="63"/>
      <c r="CG4691" s="63"/>
      <c r="CH4691" s="63"/>
      <c r="CI4691" s="63"/>
      <c r="CJ4691" s="63"/>
      <c r="CK4691" s="63"/>
      <c r="CL4691" s="63"/>
      <c r="CM4691" s="63"/>
      <c r="CN4691" s="63"/>
      <c r="CO4691" s="63"/>
      <c r="CP4691" s="63"/>
      <c r="CR4691" s="227"/>
      <c r="CS4691" s="74"/>
    </row>
    <row r="4692" spans="1:97" s="72" customFormat="1" ht="75.75" customHeight="1">
      <c r="A4692" s="63"/>
      <c r="B4692" s="63"/>
      <c r="C4692" s="63"/>
      <c r="D4692" s="63"/>
      <c r="E4692" s="63"/>
      <c r="F4692" s="63"/>
      <c r="G4692" s="63"/>
      <c r="H4692" s="63"/>
      <c r="I4692" s="63"/>
      <c r="J4692" s="63"/>
      <c r="K4692" s="63"/>
      <c r="L4692" s="63"/>
      <c r="M4692" s="63"/>
      <c r="N4692" s="63"/>
      <c r="O4692" s="63"/>
      <c r="P4692" s="63"/>
      <c r="Q4692" s="63"/>
      <c r="R4692" s="63"/>
      <c r="S4692" s="63"/>
      <c r="T4692" s="63"/>
      <c r="U4692" s="63"/>
      <c r="V4692" s="63"/>
      <c r="W4692" s="63"/>
      <c r="X4692" s="63"/>
      <c r="Y4692" s="63"/>
      <c r="Z4692" s="63"/>
      <c r="AA4692" s="63"/>
      <c r="AB4692" s="63"/>
      <c r="AC4692" s="63"/>
      <c r="AD4692" s="63"/>
      <c r="AE4692" s="63"/>
      <c r="AF4692" s="63"/>
      <c r="AG4692" s="63"/>
      <c r="AH4692" s="63"/>
      <c r="AI4692" s="63"/>
      <c r="AJ4692" s="63"/>
      <c r="AK4692" s="63"/>
      <c r="AL4692" s="63"/>
      <c r="AM4692" s="63"/>
      <c r="AN4692" s="63"/>
      <c r="AO4692" s="63"/>
      <c r="AP4692" s="63"/>
      <c r="AQ4692" s="63"/>
      <c r="AR4692" s="63"/>
      <c r="AS4692" s="63"/>
      <c r="AT4692" s="63"/>
      <c r="AU4692" s="63"/>
      <c r="AV4692" s="63"/>
      <c r="AW4692" s="63"/>
      <c r="AX4692" s="63"/>
      <c r="AY4692" s="63"/>
      <c r="AZ4692" s="63"/>
      <c r="BA4692" s="63"/>
      <c r="BB4692" s="63"/>
      <c r="BC4692" s="63"/>
      <c r="BD4692" s="63"/>
      <c r="BE4692" s="63"/>
      <c r="BF4692" s="63"/>
      <c r="BG4692" s="63"/>
      <c r="BH4692" s="63"/>
      <c r="BI4692" s="63"/>
      <c r="BJ4692" s="63"/>
      <c r="BK4692" s="63"/>
      <c r="BL4692" s="63"/>
      <c r="BM4692" s="63"/>
      <c r="BN4692" s="63"/>
      <c r="BO4692" s="63"/>
      <c r="BP4692" s="63"/>
      <c r="BQ4692" s="63"/>
      <c r="BR4692" s="63"/>
      <c r="BS4692" s="63"/>
      <c r="BT4692" s="63"/>
      <c r="BU4692" s="63"/>
      <c r="BV4692" s="63"/>
      <c r="BW4692" s="63"/>
      <c r="BX4692" s="63"/>
      <c r="BY4692" s="63"/>
      <c r="BZ4692" s="63"/>
      <c r="CA4692" s="63"/>
      <c r="CB4692" s="63"/>
      <c r="CC4692" s="63"/>
      <c r="CD4692" s="63"/>
      <c r="CE4692" s="63"/>
      <c r="CF4692" s="63"/>
      <c r="CG4692" s="63"/>
      <c r="CH4692" s="63"/>
      <c r="CI4692" s="63"/>
      <c r="CJ4692" s="63"/>
      <c r="CK4692" s="63"/>
      <c r="CL4692" s="63"/>
      <c r="CM4692" s="63"/>
      <c r="CN4692" s="63"/>
      <c r="CO4692" s="63"/>
      <c r="CP4692" s="63"/>
      <c r="CR4692" s="227"/>
      <c r="CS4692" s="74"/>
    </row>
    <row r="4693" spans="1:97" s="72" customFormat="1" ht="75.75" customHeight="1">
      <c r="A4693" s="63"/>
      <c r="B4693" s="63"/>
      <c r="C4693" s="63"/>
      <c r="D4693" s="63"/>
      <c r="E4693" s="63"/>
      <c r="F4693" s="63"/>
      <c r="G4693" s="63"/>
      <c r="H4693" s="63"/>
      <c r="I4693" s="63"/>
      <c r="J4693" s="63"/>
      <c r="K4693" s="63"/>
      <c r="L4693" s="63"/>
      <c r="M4693" s="63"/>
      <c r="N4693" s="63"/>
      <c r="O4693" s="63"/>
      <c r="P4693" s="63"/>
      <c r="Q4693" s="63"/>
      <c r="R4693" s="63"/>
      <c r="S4693" s="63"/>
      <c r="T4693" s="63"/>
      <c r="U4693" s="63"/>
      <c r="V4693" s="63"/>
      <c r="W4693" s="63"/>
      <c r="X4693" s="63"/>
      <c r="Y4693" s="63"/>
      <c r="Z4693" s="63"/>
      <c r="AA4693" s="63"/>
      <c r="AB4693" s="63"/>
      <c r="AC4693" s="63"/>
      <c r="AD4693" s="63"/>
      <c r="AE4693" s="63"/>
      <c r="AF4693" s="63"/>
      <c r="AG4693" s="63"/>
      <c r="AH4693" s="63"/>
      <c r="AI4693" s="63"/>
      <c r="AJ4693" s="63"/>
      <c r="AK4693" s="63"/>
      <c r="AL4693" s="63"/>
      <c r="AM4693" s="63"/>
      <c r="AN4693" s="63"/>
      <c r="AO4693" s="63"/>
      <c r="AP4693" s="63"/>
      <c r="AQ4693" s="63"/>
      <c r="AR4693" s="63"/>
      <c r="AS4693" s="63"/>
      <c r="AT4693" s="63"/>
      <c r="AU4693" s="63"/>
      <c r="AV4693" s="63"/>
      <c r="AW4693" s="63"/>
      <c r="AX4693" s="63"/>
      <c r="AY4693" s="63"/>
      <c r="AZ4693" s="63"/>
      <c r="BA4693" s="63"/>
      <c r="BB4693" s="63"/>
      <c r="BC4693" s="63"/>
      <c r="BD4693" s="63"/>
      <c r="BE4693" s="63"/>
      <c r="BF4693" s="63"/>
      <c r="BG4693" s="63"/>
      <c r="BH4693" s="63"/>
      <c r="BI4693" s="63"/>
      <c r="BJ4693" s="63"/>
      <c r="BK4693" s="63"/>
      <c r="BL4693" s="63"/>
      <c r="BM4693" s="63"/>
      <c r="BN4693" s="63"/>
      <c r="BO4693" s="63"/>
      <c r="BP4693" s="63"/>
      <c r="BQ4693" s="63"/>
      <c r="BR4693" s="63"/>
      <c r="BS4693" s="63"/>
      <c r="BT4693" s="63"/>
      <c r="BU4693" s="63"/>
      <c r="BV4693" s="63"/>
      <c r="BW4693" s="63"/>
      <c r="BX4693" s="63"/>
      <c r="BY4693" s="63"/>
      <c r="BZ4693" s="63"/>
      <c r="CA4693" s="63"/>
      <c r="CB4693" s="63"/>
      <c r="CC4693" s="63"/>
      <c r="CD4693" s="63"/>
      <c r="CE4693" s="63"/>
      <c r="CF4693" s="63"/>
      <c r="CG4693" s="63"/>
      <c r="CH4693" s="63"/>
      <c r="CI4693" s="63"/>
      <c r="CJ4693" s="63"/>
      <c r="CK4693" s="63"/>
      <c r="CL4693" s="63"/>
      <c r="CM4693" s="63"/>
      <c r="CN4693" s="63"/>
      <c r="CO4693" s="63"/>
      <c r="CP4693" s="63"/>
      <c r="CR4693" s="227"/>
      <c r="CS4693" s="74"/>
    </row>
    <row r="4694" spans="1:97" s="72" customFormat="1" ht="75.75" customHeight="1">
      <c r="A4694" s="63"/>
      <c r="B4694" s="63"/>
      <c r="C4694" s="63"/>
      <c r="D4694" s="63"/>
      <c r="E4694" s="63"/>
      <c r="F4694" s="63"/>
      <c r="G4694" s="63"/>
      <c r="H4694" s="63"/>
      <c r="I4694" s="63"/>
      <c r="J4694" s="63"/>
      <c r="K4694" s="63"/>
      <c r="L4694" s="63"/>
      <c r="M4694" s="63"/>
      <c r="N4694" s="63"/>
      <c r="O4694" s="63"/>
      <c r="P4694" s="63"/>
      <c r="Q4694" s="63"/>
      <c r="R4694" s="63"/>
      <c r="S4694" s="63"/>
      <c r="T4694" s="63"/>
      <c r="U4694" s="63"/>
      <c r="V4694" s="63"/>
      <c r="W4694" s="63"/>
      <c r="X4694" s="63"/>
      <c r="Y4694" s="63"/>
      <c r="Z4694" s="63"/>
      <c r="AA4694" s="63"/>
      <c r="AB4694" s="63"/>
      <c r="AC4694" s="63"/>
      <c r="AD4694" s="63"/>
      <c r="AE4694" s="63"/>
      <c r="AF4694" s="63"/>
      <c r="AG4694" s="63"/>
      <c r="AH4694" s="63"/>
      <c r="AI4694" s="63"/>
      <c r="AJ4694" s="63"/>
      <c r="AK4694" s="63"/>
      <c r="AL4694" s="63"/>
      <c r="AM4694" s="63"/>
      <c r="AN4694" s="63"/>
      <c r="AO4694" s="63"/>
      <c r="AP4694" s="63"/>
      <c r="AQ4694" s="63"/>
      <c r="AR4694" s="63"/>
      <c r="AS4694" s="63"/>
      <c r="AT4694" s="63"/>
      <c r="AU4694" s="63"/>
      <c r="AV4694" s="63"/>
      <c r="AW4694" s="63"/>
      <c r="AX4694" s="63"/>
      <c r="AY4694" s="63"/>
      <c r="AZ4694" s="63"/>
      <c r="BA4694" s="63"/>
      <c r="BB4694" s="63"/>
      <c r="BC4694" s="63"/>
      <c r="BD4694" s="63"/>
      <c r="BE4694" s="63"/>
      <c r="BF4694" s="63"/>
      <c r="BG4694" s="63"/>
      <c r="BH4694" s="63"/>
      <c r="BI4694" s="63"/>
      <c r="BJ4694" s="63"/>
      <c r="BK4694" s="63"/>
      <c r="BL4694" s="63"/>
      <c r="BM4694" s="63"/>
      <c r="BN4694" s="63"/>
      <c r="BO4694" s="63"/>
      <c r="BP4694" s="63"/>
      <c r="BQ4694" s="63"/>
      <c r="BR4694" s="63"/>
      <c r="BS4694" s="63"/>
      <c r="BT4694" s="63"/>
      <c r="BU4694" s="63"/>
      <c r="BV4694" s="63"/>
      <c r="BW4694" s="63"/>
      <c r="BX4694" s="63"/>
      <c r="BY4694" s="63"/>
      <c r="BZ4694" s="63"/>
      <c r="CA4694" s="63"/>
      <c r="CB4694" s="63"/>
      <c r="CC4694" s="63"/>
      <c r="CD4694" s="63"/>
      <c r="CE4694" s="63"/>
      <c r="CF4694" s="63"/>
      <c r="CG4694" s="63"/>
      <c r="CH4694" s="63"/>
      <c r="CI4694" s="63"/>
      <c r="CJ4694" s="63"/>
      <c r="CK4694" s="63"/>
      <c r="CL4694" s="63"/>
      <c r="CM4694" s="63"/>
      <c r="CN4694" s="63"/>
      <c r="CO4694" s="63"/>
      <c r="CP4694" s="63"/>
      <c r="CR4694" s="227"/>
      <c r="CS4694" s="74"/>
    </row>
    <row r="4695" spans="1:97" s="72" customFormat="1" ht="75.75" customHeight="1">
      <c r="A4695" s="63"/>
      <c r="B4695" s="63"/>
      <c r="C4695" s="63"/>
      <c r="D4695" s="63"/>
      <c r="E4695" s="63"/>
      <c r="F4695" s="63"/>
      <c r="G4695" s="63"/>
      <c r="H4695" s="63"/>
      <c r="I4695" s="63"/>
      <c r="J4695" s="63"/>
      <c r="K4695" s="63"/>
      <c r="L4695" s="63"/>
      <c r="M4695" s="63"/>
      <c r="N4695" s="63"/>
      <c r="O4695" s="63"/>
      <c r="P4695" s="63"/>
      <c r="Q4695" s="63"/>
      <c r="R4695" s="63"/>
      <c r="S4695" s="63"/>
      <c r="T4695" s="63"/>
      <c r="U4695" s="63"/>
      <c r="V4695" s="63"/>
      <c r="W4695" s="63"/>
      <c r="X4695" s="63"/>
      <c r="Y4695" s="63"/>
      <c r="Z4695" s="63"/>
      <c r="AA4695" s="63"/>
      <c r="AB4695" s="63"/>
      <c r="AC4695" s="63"/>
      <c r="AD4695" s="63"/>
      <c r="AE4695" s="63"/>
      <c r="AF4695" s="63"/>
      <c r="AG4695" s="63"/>
      <c r="AH4695" s="63"/>
      <c r="AI4695" s="63"/>
      <c r="AJ4695" s="63"/>
      <c r="AK4695" s="63"/>
      <c r="AL4695" s="63"/>
      <c r="AM4695" s="63"/>
      <c r="AN4695" s="63"/>
      <c r="AO4695" s="63"/>
      <c r="AP4695" s="63"/>
      <c r="AQ4695" s="63"/>
      <c r="AR4695" s="63"/>
      <c r="AS4695" s="63"/>
      <c r="AT4695" s="63"/>
      <c r="AU4695" s="63"/>
      <c r="AV4695" s="63"/>
      <c r="AW4695" s="63"/>
      <c r="AX4695" s="63"/>
      <c r="AY4695" s="63"/>
      <c r="AZ4695" s="63"/>
      <c r="BA4695" s="63"/>
      <c r="BB4695" s="63"/>
      <c r="BC4695" s="63"/>
      <c r="BD4695" s="63"/>
      <c r="BE4695" s="63"/>
      <c r="BF4695" s="63"/>
      <c r="BG4695" s="63"/>
      <c r="BH4695" s="63"/>
      <c r="BI4695" s="63"/>
      <c r="BJ4695" s="63"/>
      <c r="BK4695" s="63"/>
      <c r="BL4695" s="63"/>
      <c r="BM4695" s="63"/>
      <c r="BN4695" s="63"/>
      <c r="BO4695" s="63"/>
      <c r="BP4695" s="63"/>
      <c r="BQ4695" s="63"/>
      <c r="BR4695" s="63"/>
      <c r="BS4695" s="63"/>
      <c r="BT4695" s="63"/>
      <c r="BU4695" s="63"/>
      <c r="BV4695" s="63"/>
      <c r="BW4695" s="63"/>
      <c r="BX4695" s="63"/>
      <c r="BY4695" s="63"/>
      <c r="BZ4695" s="63"/>
      <c r="CA4695" s="63"/>
      <c r="CB4695" s="63"/>
      <c r="CC4695" s="63"/>
      <c r="CD4695" s="63"/>
      <c r="CE4695" s="63"/>
      <c r="CF4695" s="63"/>
      <c r="CG4695" s="63"/>
      <c r="CH4695" s="63"/>
      <c r="CI4695" s="63"/>
      <c r="CJ4695" s="63"/>
      <c r="CK4695" s="63"/>
      <c r="CL4695" s="63"/>
      <c r="CM4695" s="63"/>
      <c r="CN4695" s="63"/>
      <c r="CO4695" s="63"/>
      <c r="CP4695" s="63"/>
      <c r="CR4695" s="227"/>
      <c r="CS4695" s="74"/>
    </row>
    <row r="4696" spans="1:97" s="72" customFormat="1" ht="75.75" customHeight="1">
      <c r="A4696" s="63"/>
      <c r="B4696" s="63"/>
      <c r="C4696" s="63"/>
      <c r="D4696" s="63"/>
      <c r="E4696" s="63"/>
      <c r="F4696" s="63"/>
      <c r="G4696" s="63"/>
      <c r="H4696" s="63"/>
      <c r="I4696" s="63"/>
      <c r="J4696" s="63"/>
      <c r="K4696" s="63"/>
      <c r="L4696" s="63"/>
      <c r="M4696" s="63"/>
      <c r="N4696" s="63"/>
      <c r="O4696" s="63"/>
      <c r="P4696" s="63"/>
      <c r="Q4696" s="63"/>
      <c r="R4696" s="63"/>
      <c r="S4696" s="63"/>
      <c r="T4696" s="63"/>
      <c r="U4696" s="63"/>
      <c r="V4696" s="63"/>
      <c r="W4696" s="63"/>
      <c r="X4696" s="63"/>
      <c r="Y4696" s="63"/>
      <c r="Z4696" s="63"/>
      <c r="AA4696" s="63"/>
      <c r="AB4696" s="63"/>
      <c r="AC4696" s="63"/>
      <c r="AD4696" s="63"/>
      <c r="AE4696" s="63"/>
      <c r="AF4696" s="63"/>
      <c r="AG4696" s="63"/>
      <c r="AH4696" s="63"/>
      <c r="AI4696" s="63"/>
      <c r="AJ4696" s="63"/>
      <c r="AK4696" s="63"/>
      <c r="AL4696" s="63"/>
      <c r="AM4696" s="63"/>
      <c r="AN4696" s="63"/>
      <c r="AO4696" s="63"/>
      <c r="AP4696" s="63"/>
      <c r="AQ4696" s="63"/>
      <c r="AR4696" s="63"/>
      <c r="AS4696" s="63"/>
      <c r="AT4696" s="63"/>
      <c r="AU4696" s="63"/>
      <c r="AV4696" s="63"/>
      <c r="AW4696" s="63"/>
      <c r="AX4696" s="63"/>
      <c r="AY4696" s="63"/>
      <c r="AZ4696" s="63"/>
      <c r="BA4696" s="63"/>
      <c r="BB4696" s="63"/>
      <c r="BC4696" s="63"/>
      <c r="BD4696" s="63"/>
      <c r="BE4696" s="63"/>
      <c r="BF4696" s="63"/>
      <c r="BG4696" s="63"/>
      <c r="BH4696" s="63"/>
      <c r="BI4696" s="63"/>
      <c r="BJ4696" s="63"/>
      <c r="BK4696" s="63"/>
      <c r="BL4696" s="63"/>
      <c r="BM4696" s="63"/>
      <c r="BN4696" s="63"/>
      <c r="BO4696" s="63"/>
      <c r="BP4696" s="63"/>
      <c r="BQ4696" s="63"/>
      <c r="BR4696" s="63"/>
      <c r="BS4696" s="63"/>
      <c r="BT4696" s="63"/>
      <c r="BU4696" s="63"/>
      <c r="BV4696" s="63"/>
      <c r="BW4696" s="63"/>
      <c r="BX4696" s="63"/>
      <c r="BY4696" s="63"/>
      <c r="BZ4696" s="63"/>
      <c r="CA4696" s="63"/>
      <c r="CB4696" s="63"/>
      <c r="CC4696" s="63"/>
      <c r="CD4696" s="63"/>
      <c r="CE4696" s="63"/>
      <c r="CF4696" s="63"/>
      <c r="CG4696" s="63"/>
      <c r="CH4696" s="63"/>
      <c r="CI4696" s="63"/>
      <c r="CJ4696" s="63"/>
      <c r="CK4696" s="63"/>
      <c r="CL4696" s="63"/>
      <c r="CM4696" s="63"/>
      <c r="CN4696" s="63"/>
      <c r="CO4696" s="63"/>
      <c r="CP4696" s="63"/>
      <c r="CR4696" s="227"/>
      <c r="CS4696" s="74"/>
    </row>
    <row r="4697" spans="1:97" s="72" customFormat="1" ht="75.75" customHeight="1">
      <c r="A4697" s="63"/>
      <c r="B4697" s="63"/>
      <c r="C4697" s="63"/>
      <c r="D4697" s="63"/>
      <c r="E4697" s="63"/>
      <c r="F4697" s="63"/>
      <c r="G4697" s="63"/>
      <c r="H4697" s="63"/>
      <c r="I4697" s="63"/>
      <c r="J4697" s="63"/>
      <c r="K4697" s="63"/>
      <c r="L4697" s="63"/>
      <c r="M4697" s="63"/>
      <c r="N4697" s="63"/>
      <c r="O4697" s="63"/>
      <c r="P4697" s="63"/>
      <c r="Q4697" s="63"/>
      <c r="R4697" s="63"/>
      <c r="S4697" s="63"/>
      <c r="T4697" s="63"/>
      <c r="U4697" s="63"/>
      <c r="V4697" s="63"/>
      <c r="W4697" s="63"/>
      <c r="X4697" s="63"/>
      <c r="Y4697" s="63"/>
      <c r="Z4697" s="63"/>
      <c r="AA4697" s="63"/>
      <c r="AB4697" s="63"/>
      <c r="AC4697" s="63"/>
      <c r="AD4697" s="63"/>
      <c r="AE4697" s="63"/>
      <c r="AF4697" s="63"/>
      <c r="AG4697" s="63"/>
      <c r="AH4697" s="63"/>
      <c r="AI4697" s="63"/>
      <c r="AJ4697" s="63"/>
      <c r="AK4697" s="63"/>
      <c r="AL4697" s="63"/>
      <c r="AM4697" s="63"/>
      <c r="AN4697" s="63"/>
      <c r="AO4697" s="63"/>
      <c r="AP4697" s="63"/>
      <c r="AQ4697" s="63"/>
      <c r="AR4697" s="63"/>
      <c r="AS4697" s="63"/>
      <c r="AT4697" s="63"/>
      <c r="AU4697" s="63"/>
      <c r="AV4697" s="63"/>
      <c r="AW4697" s="63"/>
      <c r="AX4697" s="63"/>
      <c r="AY4697" s="63"/>
      <c r="AZ4697" s="63"/>
      <c r="BA4697" s="63"/>
      <c r="BB4697" s="63"/>
      <c r="BC4697" s="63"/>
      <c r="BD4697" s="63"/>
      <c r="BE4697" s="63"/>
      <c r="BF4697" s="63"/>
      <c r="BG4697" s="63"/>
      <c r="BH4697" s="63"/>
      <c r="BI4697" s="63"/>
      <c r="BJ4697" s="63"/>
      <c r="BK4697" s="63"/>
      <c r="BL4697" s="63"/>
      <c r="BM4697" s="63"/>
      <c r="BN4697" s="63"/>
      <c r="BO4697" s="63"/>
      <c r="BP4697" s="63"/>
      <c r="BQ4697" s="63"/>
      <c r="BR4697" s="63"/>
      <c r="BS4697" s="63"/>
      <c r="BT4697" s="63"/>
      <c r="BU4697" s="63"/>
      <c r="BV4697" s="63"/>
      <c r="BW4697" s="63"/>
      <c r="BX4697" s="63"/>
      <c r="BY4697" s="63"/>
      <c r="BZ4697" s="63"/>
      <c r="CA4697" s="63"/>
      <c r="CB4697" s="63"/>
      <c r="CC4697" s="63"/>
      <c r="CD4697" s="63"/>
      <c r="CE4697" s="63"/>
      <c r="CF4697" s="63"/>
      <c r="CG4697" s="63"/>
      <c r="CH4697" s="63"/>
      <c r="CI4697" s="63"/>
      <c r="CJ4697" s="63"/>
      <c r="CK4697" s="63"/>
      <c r="CL4697" s="63"/>
      <c r="CM4697" s="63"/>
      <c r="CN4697" s="63"/>
      <c r="CO4697" s="63"/>
      <c r="CP4697" s="63"/>
      <c r="CR4697" s="227"/>
      <c r="CS4697" s="74"/>
    </row>
    <row r="4698" spans="1:97" s="72" customFormat="1" ht="75.75" customHeight="1">
      <c r="A4698" s="63"/>
      <c r="B4698" s="63"/>
      <c r="C4698" s="63"/>
      <c r="D4698" s="63"/>
      <c r="E4698" s="63"/>
      <c r="F4698" s="63"/>
      <c r="G4698" s="63"/>
      <c r="H4698" s="63"/>
      <c r="I4698" s="63"/>
      <c r="J4698" s="63"/>
      <c r="K4698" s="63"/>
      <c r="L4698" s="63"/>
      <c r="M4698" s="63"/>
      <c r="N4698" s="63"/>
      <c r="O4698" s="63"/>
      <c r="P4698" s="63"/>
      <c r="Q4698" s="63"/>
      <c r="R4698" s="63"/>
      <c r="S4698" s="63"/>
      <c r="T4698" s="63"/>
      <c r="U4698" s="63"/>
      <c r="V4698" s="63"/>
      <c r="W4698" s="63"/>
      <c r="X4698" s="63"/>
      <c r="Y4698" s="63"/>
      <c r="Z4698" s="63"/>
      <c r="AA4698" s="63"/>
      <c r="AB4698" s="63"/>
      <c r="AC4698" s="63"/>
      <c r="AD4698" s="63"/>
      <c r="AE4698" s="63"/>
      <c r="AF4698" s="63"/>
      <c r="AG4698" s="63"/>
      <c r="AH4698" s="63"/>
      <c r="AI4698" s="63"/>
      <c r="AJ4698" s="63"/>
      <c r="AK4698" s="63"/>
      <c r="AL4698" s="63"/>
      <c r="AM4698" s="63"/>
      <c r="AN4698" s="63"/>
      <c r="AO4698" s="63"/>
      <c r="AP4698" s="63"/>
      <c r="AQ4698" s="63"/>
      <c r="AR4698" s="63"/>
      <c r="AS4698" s="63"/>
      <c r="AT4698" s="63"/>
      <c r="AU4698" s="63"/>
      <c r="AV4698" s="63"/>
      <c r="AW4698" s="63"/>
      <c r="AX4698" s="63"/>
      <c r="AY4698" s="63"/>
      <c r="AZ4698" s="63"/>
      <c r="BA4698" s="63"/>
      <c r="BB4698" s="63"/>
      <c r="BC4698" s="63"/>
      <c r="BD4698" s="63"/>
      <c r="BE4698" s="63"/>
      <c r="BF4698" s="63"/>
      <c r="BG4698" s="63"/>
      <c r="BH4698" s="63"/>
      <c r="BI4698" s="63"/>
      <c r="BJ4698" s="63"/>
      <c r="BK4698" s="63"/>
      <c r="BL4698" s="63"/>
      <c r="BM4698" s="63"/>
      <c r="BN4698" s="63"/>
      <c r="BO4698" s="63"/>
      <c r="BP4698" s="63"/>
      <c r="BQ4698" s="63"/>
      <c r="BR4698" s="63"/>
      <c r="BS4698" s="63"/>
      <c r="BT4698" s="63"/>
      <c r="BU4698" s="63"/>
      <c r="BV4698" s="63"/>
      <c r="BW4698" s="63"/>
      <c r="BX4698" s="63"/>
      <c r="BY4698" s="63"/>
      <c r="BZ4698" s="63"/>
      <c r="CA4698" s="63"/>
      <c r="CB4698" s="63"/>
      <c r="CC4698" s="63"/>
      <c r="CD4698" s="63"/>
      <c r="CE4698" s="63"/>
      <c r="CF4698" s="63"/>
      <c r="CG4698" s="63"/>
      <c r="CH4698" s="63"/>
      <c r="CI4698" s="63"/>
      <c r="CJ4698" s="63"/>
      <c r="CK4698" s="63"/>
      <c r="CL4698" s="63"/>
      <c r="CM4698" s="63"/>
      <c r="CN4698" s="63"/>
      <c r="CO4698" s="63"/>
      <c r="CP4698" s="63"/>
      <c r="CR4698" s="227"/>
      <c r="CS4698" s="74"/>
    </row>
    <row r="4699" spans="1:97" s="72" customFormat="1" ht="75.75" customHeight="1">
      <c r="A4699" s="63"/>
      <c r="B4699" s="63"/>
      <c r="C4699" s="63"/>
      <c r="D4699" s="63"/>
      <c r="E4699" s="63"/>
      <c r="F4699" s="63"/>
      <c r="G4699" s="63"/>
      <c r="H4699" s="63"/>
      <c r="I4699" s="63"/>
      <c r="J4699" s="63"/>
      <c r="K4699" s="63"/>
      <c r="L4699" s="63"/>
      <c r="M4699" s="63"/>
      <c r="N4699" s="63"/>
      <c r="O4699" s="63"/>
      <c r="P4699" s="63"/>
      <c r="Q4699" s="63"/>
      <c r="R4699" s="63"/>
      <c r="S4699" s="63"/>
      <c r="T4699" s="63"/>
      <c r="U4699" s="63"/>
      <c r="V4699" s="63"/>
      <c r="W4699" s="63"/>
      <c r="X4699" s="63"/>
      <c r="Y4699" s="63"/>
      <c r="Z4699" s="63"/>
      <c r="AA4699" s="63"/>
      <c r="AB4699" s="63"/>
      <c r="AC4699" s="63"/>
      <c r="AD4699" s="63"/>
      <c r="AE4699" s="63"/>
      <c r="AF4699" s="63"/>
      <c r="AG4699" s="63"/>
      <c r="AH4699" s="63"/>
      <c r="AI4699" s="63"/>
      <c r="AJ4699" s="63"/>
      <c r="AK4699" s="63"/>
      <c r="AL4699" s="63"/>
      <c r="AM4699" s="63"/>
      <c r="AN4699" s="63"/>
      <c r="AO4699" s="63"/>
      <c r="AP4699" s="63"/>
      <c r="AQ4699" s="63"/>
      <c r="AR4699" s="63"/>
      <c r="AS4699" s="63"/>
      <c r="AT4699" s="63"/>
      <c r="AU4699" s="63"/>
      <c r="AV4699" s="63"/>
      <c r="AW4699" s="63"/>
      <c r="AX4699" s="63"/>
      <c r="AY4699" s="63"/>
      <c r="AZ4699" s="63"/>
      <c r="BA4699" s="63"/>
      <c r="BB4699" s="63"/>
      <c r="BC4699" s="63"/>
      <c r="BD4699" s="63"/>
      <c r="BE4699" s="63"/>
      <c r="BF4699" s="63"/>
      <c r="BG4699" s="63"/>
      <c r="BH4699" s="63"/>
      <c r="BI4699" s="63"/>
      <c r="BJ4699" s="63"/>
      <c r="BK4699" s="63"/>
      <c r="BL4699" s="63"/>
      <c r="BM4699" s="63"/>
      <c r="BN4699" s="63"/>
      <c r="BO4699" s="63"/>
      <c r="BP4699" s="63"/>
      <c r="BQ4699" s="63"/>
      <c r="BR4699" s="63"/>
      <c r="BS4699" s="63"/>
      <c r="BT4699" s="63"/>
      <c r="BU4699" s="63"/>
      <c r="BV4699" s="63"/>
      <c r="BW4699" s="63"/>
      <c r="BX4699" s="63"/>
      <c r="BY4699" s="63"/>
      <c r="BZ4699" s="63"/>
      <c r="CA4699" s="63"/>
      <c r="CB4699" s="63"/>
      <c r="CC4699" s="63"/>
      <c r="CD4699" s="63"/>
      <c r="CE4699" s="63"/>
      <c r="CF4699" s="63"/>
      <c r="CG4699" s="63"/>
      <c r="CH4699" s="63"/>
      <c r="CI4699" s="63"/>
      <c r="CJ4699" s="63"/>
      <c r="CK4699" s="63"/>
      <c r="CL4699" s="63"/>
      <c r="CM4699" s="63"/>
      <c r="CN4699" s="63"/>
      <c r="CO4699" s="63"/>
      <c r="CP4699" s="63"/>
      <c r="CR4699" s="227"/>
      <c r="CS4699" s="74"/>
    </row>
    <row r="4700" spans="1:97" s="72" customFormat="1" ht="75.75" customHeight="1">
      <c r="A4700" s="63"/>
      <c r="B4700" s="63"/>
      <c r="C4700" s="63"/>
      <c r="D4700" s="63"/>
      <c r="E4700" s="63"/>
      <c r="F4700" s="63"/>
      <c r="G4700" s="63"/>
      <c r="H4700" s="63"/>
      <c r="I4700" s="63"/>
      <c r="J4700" s="63"/>
      <c r="K4700" s="63"/>
      <c r="L4700" s="63"/>
      <c r="M4700" s="63"/>
      <c r="N4700" s="63"/>
      <c r="O4700" s="63"/>
      <c r="P4700" s="63"/>
      <c r="Q4700" s="63"/>
      <c r="R4700" s="63"/>
      <c r="S4700" s="63"/>
      <c r="T4700" s="63"/>
      <c r="U4700" s="63"/>
      <c r="V4700" s="63"/>
      <c r="W4700" s="63"/>
      <c r="X4700" s="63"/>
      <c r="Y4700" s="63"/>
      <c r="Z4700" s="63"/>
      <c r="AA4700" s="63"/>
      <c r="AB4700" s="63"/>
      <c r="AC4700" s="63"/>
      <c r="AD4700" s="63"/>
      <c r="AE4700" s="63"/>
      <c r="AF4700" s="63"/>
      <c r="AG4700" s="63"/>
      <c r="AH4700" s="63"/>
      <c r="AI4700" s="63"/>
      <c r="AJ4700" s="63"/>
      <c r="AK4700" s="63"/>
      <c r="AL4700" s="63"/>
      <c r="AM4700" s="63"/>
      <c r="AN4700" s="63"/>
      <c r="AO4700" s="63"/>
      <c r="AP4700" s="63"/>
      <c r="AQ4700" s="63"/>
      <c r="AR4700" s="63"/>
      <c r="AS4700" s="63"/>
      <c r="AT4700" s="63"/>
      <c r="AU4700" s="63"/>
      <c r="AV4700" s="63"/>
      <c r="AW4700" s="63"/>
      <c r="AX4700" s="63"/>
      <c r="AY4700" s="63"/>
      <c r="AZ4700" s="63"/>
      <c r="BA4700" s="63"/>
      <c r="BB4700" s="63"/>
      <c r="BC4700" s="63"/>
      <c r="BD4700" s="63"/>
      <c r="BE4700" s="63"/>
      <c r="BF4700" s="63"/>
      <c r="BG4700" s="63"/>
      <c r="BH4700" s="63"/>
      <c r="BI4700" s="63"/>
      <c r="BJ4700" s="63"/>
      <c r="BK4700" s="63"/>
      <c r="BL4700" s="63"/>
      <c r="BM4700" s="63"/>
      <c r="BN4700" s="63"/>
      <c r="BO4700" s="63"/>
      <c r="BP4700" s="63"/>
      <c r="BQ4700" s="63"/>
      <c r="BR4700" s="63"/>
      <c r="BS4700" s="63"/>
      <c r="BT4700" s="63"/>
      <c r="BU4700" s="63"/>
      <c r="BV4700" s="63"/>
      <c r="BW4700" s="63"/>
      <c r="BX4700" s="63"/>
      <c r="BY4700" s="63"/>
      <c r="BZ4700" s="63"/>
      <c r="CA4700" s="63"/>
      <c r="CB4700" s="63"/>
      <c r="CC4700" s="63"/>
      <c r="CD4700" s="63"/>
      <c r="CE4700" s="63"/>
      <c r="CF4700" s="63"/>
      <c r="CG4700" s="63"/>
      <c r="CH4700" s="63"/>
      <c r="CI4700" s="63"/>
      <c r="CJ4700" s="63"/>
      <c r="CK4700" s="63"/>
      <c r="CL4700" s="63"/>
      <c r="CM4700" s="63"/>
      <c r="CN4700" s="63"/>
      <c r="CO4700" s="63"/>
      <c r="CP4700" s="63"/>
      <c r="CR4700" s="227"/>
      <c r="CS4700" s="74"/>
    </row>
    <row r="4701" spans="1:97" s="72" customFormat="1" ht="75.75" customHeight="1">
      <c r="A4701" s="63"/>
      <c r="B4701" s="63"/>
      <c r="C4701" s="63"/>
      <c r="D4701" s="63"/>
      <c r="E4701" s="63"/>
      <c r="F4701" s="63"/>
      <c r="G4701" s="63"/>
      <c r="H4701" s="63"/>
      <c r="I4701" s="63"/>
      <c r="J4701" s="63"/>
      <c r="K4701" s="63"/>
      <c r="L4701" s="63"/>
      <c r="M4701" s="63"/>
      <c r="N4701" s="63"/>
      <c r="O4701" s="63"/>
      <c r="P4701" s="63"/>
      <c r="Q4701" s="63"/>
      <c r="R4701" s="63"/>
      <c r="S4701" s="63"/>
      <c r="T4701" s="63"/>
      <c r="U4701" s="63"/>
      <c r="V4701" s="63"/>
      <c r="W4701" s="63"/>
      <c r="X4701" s="63"/>
      <c r="Y4701" s="63"/>
      <c r="Z4701" s="63"/>
      <c r="AA4701" s="63"/>
      <c r="AB4701" s="63"/>
      <c r="AC4701" s="63"/>
      <c r="AD4701" s="63"/>
      <c r="AE4701" s="63"/>
      <c r="AF4701" s="63"/>
      <c r="AG4701" s="63"/>
      <c r="AH4701" s="63"/>
      <c r="AI4701" s="63"/>
      <c r="AJ4701" s="63"/>
      <c r="AK4701" s="63"/>
      <c r="AL4701" s="63"/>
      <c r="AM4701" s="63"/>
      <c r="AN4701" s="63"/>
      <c r="AO4701" s="63"/>
      <c r="AP4701" s="63"/>
      <c r="AQ4701" s="63"/>
      <c r="AR4701" s="63"/>
      <c r="AS4701" s="63"/>
      <c r="AT4701" s="63"/>
      <c r="AU4701" s="63"/>
      <c r="AV4701" s="63"/>
      <c r="AW4701" s="63"/>
      <c r="AX4701" s="63"/>
      <c r="AY4701" s="63"/>
      <c r="AZ4701" s="63"/>
      <c r="BA4701" s="63"/>
      <c r="BB4701" s="63"/>
      <c r="BC4701" s="63"/>
      <c r="BD4701" s="63"/>
      <c r="BE4701" s="63"/>
      <c r="BF4701" s="63"/>
      <c r="BG4701" s="63"/>
      <c r="BH4701" s="63"/>
      <c r="BI4701" s="63"/>
      <c r="BJ4701" s="63"/>
      <c r="BK4701" s="63"/>
      <c r="BL4701" s="63"/>
      <c r="BM4701" s="63"/>
      <c r="BN4701" s="63"/>
      <c r="BO4701" s="63"/>
      <c r="BP4701" s="63"/>
      <c r="BQ4701" s="63"/>
      <c r="BR4701" s="63"/>
      <c r="BS4701" s="63"/>
      <c r="BT4701" s="63"/>
      <c r="BU4701" s="63"/>
      <c r="BV4701" s="63"/>
      <c r="BW4701" s="63"/>
      <c r="BX4701" s="63"/>
      <c r="BY4701" s="63"/>
      <c r="BZ4701" s="63"/>
      <c r="CA4701" s="63"/>
      <c r="CB4701" s="63"/>
      <c r="CC4701" s="63"/>
      <c r="CD4701" s="63"/>
      <c r="CE4701" s="63"/>
      <c r="CF4701" s="63"/>
      <c r="CG4701" s="63"/>
      <c r="CH4701" s="63"/>
      <c r="CI4701" s="63"/>
      <c r="CJ4701" s="63"/>
      <c r="CK4701" s="63"/>
      <c r="CL4701" s="63"/>
      <c r="CM4701" s="63"/>
      <c r="CN4701" s="63"/>
      <c r="CO4701" s="63"/>
      <c r="CP4701" s="63"/>
      <c r="CR4701" s="227"/>
      <c r="CS4701" s="74"/>
    </row>
    <row r="4702" spans="1:97" s="72" customFormat="1" ht="75.75" customHeight="1">
      <c r="A4702" s="63"/>
      <c r="B4702" s="63"/>
      <c r="C4702" s="63"/>
      <c r="D4702" s="63"/>
      <c r="E4702" s="63"/>
      <c r="F4702" s="63"/>
      <c r="G4702" s="63"/>
      <c r="H4702" s="63"/>
      <c r="I4702" s="63"/>
      <c r="J4702" s="63"/>
      <c r="K4702" s="63"/>
      <c r="L4702" s="63"/>
      <c r="M4702" s="63"/>
      <c r="N4702" s="63"/>
      <c r="O4702" s="63"/>
      <c r="P4702" s="63"/>
      <c r="Q4702" s="63"/>
      <c r="R4702" s="63"/>
      <c r="S4702" s="63"/>
      <c r="T4702" s="63"/>
      <c r="U4702" s="63"/>
      <c r="V4702" s="63"/>
      <c r="W4702" s="63"/>
      <c r="X4702" s="63"/>
      <c r="Y4702" s="63"/>
      <c r="Z4702" s="63"/>
      <c r="AA4702" s="63"/>
      <c r="AB4702" s="63"/>
      <c r="AC4702" s="63"/>
      <c r="AD4702" s="63"/>
      <c r="AE4702" s="63"/>
      <c r="AF4702" s="63"/>
      <c r="AG4702" s="63"/>
      <c r="AH4702" s="63"/>
      <c r="AI4702" s="63"/>
      <c r="AJ4702" s="63"/>
      <c r="AK4702" s="63"/>
      <c r="AL4702" s="63"/>
      <c r="AM4702" s="63"/>
      <c r="AN4702" s="63"/>
      <c r="AO4702" s="63"/>
      <c r="AP4702" s="63"/>
      <c r="AQ4702" s="63"/>
      <c r="AR4702" s="63"/>
      <c r="AS4702" s="63"/>
      <c r="AT4702" s="63"/>
      <c r="AU4702" s="63"/>
      <c r="AV4702" s="63"/>
      <c r="AW4702" s="63"/>
      <c r="AX4702" s="63"/>
      <c r="AY4702" s="63"/>
      <c r="AZ4702" s="63"/>
      <c r="BA4702" s="63"/>
      <c r="BB4702" s="63"/>
      <c r="BC4702" s="63"/>
      <c r="BD4702" s="63"/>
      <c r="BE4702" s="63"/>
      <c r="BF4702" s="63"/>
      <c r="BG4702" s="63"/>
      <c r="BH4702" s="63"/>
      <c r="BI4702" s="63"/>
      <c r="BJ4702" s="63"/>
      <c r="BK4702" s="63"/>
      <c r="BL4702" s="63"/>
      <c r="BM4702" s="63"/>
      <c r="BN4702" s="63"/>
      <c r="BO4702" s="63"/>
      <c r="BP4702" s="63"/>
      <c r="BQ4702" s="63"/>
      <c r="BR4702" s="63"/>
      <c r="BS4702" s="63"/>
      <c r="BT4702" s="63"/>
      <c r="BU4702" s="63"/>
      <c r="BV4702" s="63"/>
      <c r="BW4702" s="63"/>
      <c r="BX4702" s="63"/>
      <c r="BY4702" s="63"/>
      <c r="BZ4702" s="63"/>
      <c r="CA4702" s="63"/>
      <c r="CB4702" s="63"/>
      <c r="CC4702" s="63"/>
      <c r="CD4702" s="63"/>
      <c r="CE4702" s="63"/>
      <c r="CF4702" s="63"/>
      <c r="CG4702" s="63"/>
      <c r="CH4702" s="63"/>
      <c r="CI4702" s="63"/>
      <c r="CJ4702" s="63"/>
      <c r="CK4702" s="63"/>
      <c r="CL4702" s="63"/>
      <c r="CM4702" s="63"/>
      <c r="CN4702" s="63"/>
      <c r="CO4702" s="63"/>
      <c r="CP4702" s="63"/>
      <c r="CR4702" s="227"/>
      <c r="CS4702" s="74"/>
    </row>
    <row r="4703" spans="1:97" s="72" customFormat="1" ht="75.75" customHeight="1">
      <c r="A4703" s="63"/>
      <c r="B4703" s="63"/>
      <c r="C4703" s="63"/>
      <c r="D4703" s="63"/>
      <c r="E4703" s="63"/>
      <c r="F4703" s="63"/>
      <c r="G4703" s="63"/>
      <c r="H4703" s="63"/>
      <c r="I4703" s="63"/>
      <c r="J4703" s="63"/>
      <c r="K4703" s="63"/>
      <c r="L4703" s="63"/>
      <c r="M4703" s="63"/>
      <c r="N4703" s="63"/>
      <c r="O4703" s="63"/>
      <c r="P4703" s="63"/>
      <c r="Q4703" s="63"/>
      <c r="R4703" s="63"/>
      <c r="S4703" s="63"/>
      <c r="T4703" s="63"/>
      <c r="U4703" s="63"/>
      <c r="V4703" s="63"/>
      <c r="W4703" s="63"/>
      <c r="X4703" s="63"/>
      <c r="Y4703" s="63"/>
      <c r="Z4703" s="63"/>
      <c r="AA4703" s="63"/>
      <c r="AB4703" s="63"/>
      <c r="AC4703" s="63"/>
      <c r="AD4703" s="63"/>
      <c r="AE4703" s="63"/>
      <c r="AF4703" s="63"/>
      <c r="AG4703" s="63"/>
      <c r="AH4703" s="63"/>
      <c r="AI4703" s="63"/>
      <c r="AJ4703" s="63"/>
      <c r="AK4703" s="63"/>
      <c r="AL4703" s="63"/>
      <c r="AM4703" s="63"/>
      <c r="AN4703" s="63"/>
      <c r="AO4703" s="63"/>
      <c r="AP4703" s="63"/>
      <c r="AQ4703" s="63"/>
      <c r="AR4703" s="63"/>
      <c r="AS4703" s="63"/>
      <c r="AT4703" s="63"/>
      <c r="AU4703" s="63"/>
      <c r="AV4703" s="63"/>
      <c r="AW4703" s="63"/>
      <c r="AX4703" s="63"/>
      <c r="AY4703" s="63"/>
      <c r="AZ4703" s="63"/>
      <c r="BA4703" s="63"/>
      <c r="BB4703" s="63"/>
      <c r="BC4703" s="63"/>
      <c r="BD4703" s="63"/>
      <c r="BE4703" s="63"/>
      <c r="BF4703" s="63"/>
      <c r="BG4703" s="63"/>
      <c r="BH4703" s="63"/>
      <c r="BI4703" s="63"/>
      <c r="BJ4703" s="63"/>
      <c r="BK4703" s="63"/>
      <c r="BL4703" s="63"/>
      <c r="BM4703" s="63"/>
      <c r="BN4703" s="63"/>
      <c r="BO4703" s="63"/>
      <c r="BP4703" s="63"/>
      <c r="BQ4703" s="63"/>
      <c r="BR4703" s="63"/>
      <c r="BS4703" s="63"/>
      <c r="BT4703" s="63"/>
      <c r="BU4703" s="63"/>
      <c r="BV4703" s="63"/>
      <c r="BW4703" s="63"/>
      <c r="BX4703" s="63"/>
      <c r="BY4703" s="63"/>
      <c r="BZ4703" s="63"/>
      <c r="CA4703" s="63"/>
      <c r="CB4703" s="63"/>
      <c r="CC4703" s="63"/>
      <c r="CD4703" s="63"/>
      <c r="CE4703" s="63"/>
      <c r="CF4703" s="63"/>
      <c r="CG4703" s="63"/>
      <c r="CH4703" s="63"/>
      <c r="CI4703" s="63"/>
      <c r="CJ4703" s="63"/>
      <c r="CK4703" s="63"/>
      <c r="CL4703" s="63"/>
      <c r="CM4703" s="63"/>
      <c r="CN4703" s="63"/>
      <c r="CO4703" s="63"/>
      <c r="CP4703" s="63"/>
      <c r="CR4703" s="227"/>
      <c r="CS4703" s="74"/>
    </row>
    <row r="4704" spans="1:97" s="72" customFormat="1" ht="75.75" customHeight="1">
      <c r="A4704" s="63"/>
      <c r="B4704" s="63"/>
      <c r="C4704" s="63"/>
      <c r="D4704" s="63"/>
      <c r="E4704" s="63"/>
      <c r="F4704" s="63"/>
      <c r="G4704" s="63"/>
      <c r="H4704" s="63"/>
      <c r="I4704" s="63"/>
      <c r="J4704" s="63"/>
      <c r="K4704" s="63"/>
      <c r="L4704" s="63"/>
      <c r="M4704" s="63"/>
      <c r="N4704" s="63"/>
      <c r="O4704" s="63"/>
      <c r="P4704" s="63"/>
      <c r="Q4704" s="63"/>
      <c r="R4704" s="63"/>
      <c r="S4704" s="63"/>
      <c r="T4704" s="63"/>
      <c r="U4704" s="63"/>
      <c r="V4704" s="63"/>
      <c r="W4704" s="63"/>
      <c r="X4704" s="63"/>
      <c r="Y4704" s="63"/>
      <c r="Z4704" s="63"/>
      <c r="AA4704" s="63"/>
      <c r="AB4704" s="63"/>
      <c r="AC4704" s="63"/>
      <c r="AD4704" s="63"/>
      <c r="AE4704" s="63"/>
      <c r="AF4704" s="63"/>
      <c r="AG4704" s="63"/>
      <c r="AH4704" s="63"/>
      <c r="AI4704" s="63"/>
      <c r="AJ4704" s="63"/>
      <c r="AK4704" s="63"/>
      <c r="AL4704" s="63"/>
      <c r="AM4704" s="63"/>
      <c r="AN4704" s="63"/>
      <c r="AO4704" s="63"/>
      <c r="AP4704" s="63"/>
      <c r="AQ4704" s="63"/>
      <c r="AR4704" s="63"/>
      <c r="AS4704" s="63"/>
      <c r="AT4704" s="63"/>
      <c r="AU4704" s="63"/>
      <c r="AV4704" s="63"/>
      <c r="AW4704" s="63"/>
      <c r="AX4704" s="63"/>
      <c r="AY4704" s="63"/>
      <c r="AZ4704" s="63"/>
      <c r="BA4704" s="63"/>
      <c r="BB4704" s="63"/>
      <c r="BC4704" s="63"/>
      <c r="BD4704" s="63"/>
      <c r="BE4704" s="63"/>
      <c r="BF4704" s="63"/>
      <c r="BG4704" s="63"/>
      <c r="BH4704" s="63"/>
      <c r="BI4704" s="63"/>
      <c r="BJ4704" s="63"/>
      <c r="BK4704" s="63"/>
      <c r="BL4704" s="63"/>
      <c r="BM4704" s="63"/>
      <c r="BN4704" s="63"/>
      <c r="BO4704" s="63"/>
      <c r="BP4704" s="63"/>
      <c r="BQ4704" s="63"/>
      <c r="BR4704" s="63"/>
      <c r="BS4704" s="63"/>
      <c r="BT4704" s="63"/>
      <c r="BU4704" s="63"/>
      <c r="BV4704" s="63"/>
      <c r="BW4704" s="63"/>
      <c r="BX4704" s="63"/>
      <c r="BY4704" s="63"/>
      <c r="BZ4704" s="63"/>
      <c r="CA4704" s="63"/>
      <c r="CB4704" s="63"/>
      <c r="CC4704" s="63"/>
      <c r="CD4704" s="63"/>
      <c r="CE4704" s="63"/>
      <c r="CF4704" s="63"/>
      <c r="CG4704" s="63"/>
      <c r="CH4704" s="63"/>
      <c r="CI4704" s="63"/>
      <c r="CJ4704" s="63"/>
      <c r="CK4704" s="63"/>
      <c r="CL4704" s="63"/>
      <c r="CM4704" s="63"/>
      <c r="CN4704" s="63"/>
      <c r="CO4704" s="63"/>
      <c r="CP4704" s="63"/>
      <c r="CR4704" s="227"/>
      <c r="CS4704" s="74"/>
    </row>
    <row r="4705" spans="1:97" s="72" customFormat="1" ht="75.75" customHeight="1">
      <c r="A4705" s="63"/>
      <c r="B4705" s="63"/>
      <c r="C4705" s="63"/>
      <c r="D4705" s="63"/>
      <c r="E4705" s="63"/>
      <c r="F4705" s="63"/>
      <c r="G4705" s="63"/>
      <c r="H4705" s="63"/>
      <c r="I4705" s="63"/>
      <c r="J4705" s="63"/>
      <c r="K4705" s="63"/>
      <c r="L4705" s="63"/>
      <c r="M4705" s="63"/>
      <c r="N4705" s="63"/>
      <c r="O4705" s="63"/>
      <c r="P4705" s="63"/>
      <c r="Q4705" s="63"/>
      <c r="R4705" s="63"/>
      <c r="S4705" s="63"/>
      <c r="T4705" s="63"/>
      <c r="U4705" s="63"/>
      <c r="V4705" s="63"/>
      <c r="W4705" s="63"/>
      <c r="X4705" s="63"/>
      <c r="Y4705" s="63"/>
      <c r="Z4705" s="63"/>
      <c r="AA4705" s="63"/>
      <c r="AB4705" s="63"/>
      <c r="AC4705" s="63"/>
      <c r="AD4705" s="63"/>
      <c r="AE4705" s="63"/>
      <c r="AF4705" s="63"/>
      <c r="AG4705" s="63"/>
      <c r="AH4705" s="63"/>
      <c r="AI4705" s="63"/>
      <c r="AJ4705" s="63"/>
      <c r="AK4705" s="63"/>
      <c r="AL4705" s="63"/>
      <c r="AM4705" s="63"/>
      <c r="AN4705" s="63"/>
      <c r="AO4705" s="63"/>
      <c r="AP4705" s="63"/>
      <c r="AQ4705" s="63"/>
      <c r="AR4705" s="63"/>
      <c r="AS4705" s="63"/>
      <c r="AT4705" s="63"/>
      <c r="AU4705" s="63"/>
      <c r="AV4705" s="63"/>
      <c r="AW4705" s="63"/>
      <c r="AX4705" s="63"/>
      <c r="AY4705" s="63"/>
      <c r="AZ4705" s="63"/>
      <c r="BA4705" s="63"/>
      <c r="BB4705" s="63"/>
      <c r="BC4705" s="63"/>
      <c r="BD4705" s="63"/>
      <c r="BE4705" s="63"/>
      <c r="BF4705" s="63"/>
      <c r="BG4705" s="63"/>
      <c r="BH4705" s="63"/>
      <c r="BI4705" s="63"/>
      <c r="BJ4705" s="63"/>
      <c r="BK4705" s="63"/>
      <c r="BL4705" s="63"/>
      <c r="BM4705" s="63"/>
      <c r="BN4705" s="63"/>
      <c r="BO4705" s="63"/>
      <c r="BP4705" s="63"/>
      <c r="BQ4705" s="63"/>
      <c r="BR4705" s="63"/>
      <c r="BS4705" s="63"/>
      <c r="BT4705" s="63"/>
      <c r="BU4705" s="63"/>
      <c r="BV4705" s="63"/>
      <c r="BW4705" s="63"/>
      <c r="BX4705" s="63"/>
      <c r="BY4705" s="63"/>
      <c r="BZ4705" s="63"/>
      <c r="CA4705" s="63"/>
      <c r="CB4705" s="63"/>
      <c r="CC4705" s="63"/>
      <c r="CD4705" s="63"/>
      <c r="CE4705" s="63"/>
      <c r="CF4705" s="63"/>
      <c r="CG4705" s="63"/>
      <c r="CH4705" s="63"/>
      <c r="CI4705" s="63"/>
      <c r="CJ4705" s="63"/>
      <c r="CK4705" s="63"/>
      <c r="CL4705" s="63"/>
      <c r="CM4705" s="63"/>
      <c r="CN4705" s="63"/>
      <c r="CO4705" s="63"/>
      <c r="CP4705" s="63"/>
      <c r="CR4705" s="227"/>
      <c r="CS4705" s="74"/>
    </row>
    <row r="4706" spans="1:97" s="72" customFormat="1" ht="75.75" customHeight="1">
      <c r="A4706" s="63"/>
      <c r="B4706" s="63"/>
      <c r="C4706" s="63"/>
      <c r="D4706" s="63"/>
      <c r="E4706" s="63"/>
      <c r="F4706" s="63"/>
      <c r="G4706" s="63"/>
      <c r="H4706" s="63"/>
      <c r="I4706" s="63"/>
      <c r="J4706" s="63"/>
      <c r="K4706" s="63"/>
      <c r="L4706" s="63"/>
      <c r="M4706" s="63"/>
      <c r="N4706" s="63"/>
      <c r="O4706" s="63"/>
      <c r="P4706" s="63"/>
      <c r="Q4706" s="63"/>
      <c r="R4706" s="63"/>
      <c r="S4706" s="63"/>
      <c r="T4706" s="63"/>
      <c r="U4706" s="63"/>
      <c r="V4706" s="63"/>
      <c r="W4706" s="63"/>
      <c r="X4706" s="63"/>
      <c r="Y4706" s="63"/>
      <c r="Z4706" s="63"/>
      <c r="AA4706" s="63"/>
      <c r="AB4706" s="63"/>
      <c r="AC4706" s="63"/>
      <c r="AD4706" s="63"/>
      <c r="AE4706" s="63"/>
      <c r="AF4706" s="63"/>
      <c r="AG4706" s="63"/>
      <c r="AH4706" s="63"/>
      <c r="AI4706" s="63"/>
      <c r="AJ4706" s="63"/>
      <c r="AK4706" s="63"/>
      <c r="AL4706" s="63"/>
      <c r="AM4706" s="63"/>
      <c r="AN4706" s="63"/>
      <c r="AO4706" s="63"/>
      <c r="AP4706" s="63"/>
      <c r="AQ4706" s="63"/>
      <c r="AR4706" s="63"/>
      <c r="AS4706" s="63"/>
      <c r="AT4706" s="63"/>
      <c r="AU4706" s="63"/>
      <c r="AV4706" s="63"/>
      <c r="AW4706" s="63"/>
      <c r="AX4706" s="63"/>
      <c r="AY4706" s="63"/>
      <c r="AZ4706" s="63"/>
      <c r="BA4706" s="63"/>
      <c r="BB4706" s="63"/>
      <c r="BC4706" s="63"/>
      <c r="BD4706" s="63"/>
      <c r="BE4706" s="63"/>
      <c r="BF4706" s="63"/>
      <c r="BG4706" s="63"/>
      <c r="BH4706" s="63"/>
      <c r="BI4706" s="63"/>
      <c r="BJ4706" s="63"/>
      <c r="BK4706" s="63"/>
      <c r="BL4706" s="63"/>
      <c r="BM4706" s="63"/>
      <c r="BN4706" s="63"/>
      <c r="BO4706" s="63"/>
      <c r="BP4706" s="63"/>
      <c r="BQ4706" s="63"/>
      <c r="BR4706" s="63"/>
      <c r="BS4706" s="63"/>
      <c r="BT4706" s="63"/>
      <c r="BU4706" s="63"/>
      <c r="BV4706" s="63"/>
      <c r="BW4706" s="63"/>
      <c r="BX4706" s="63"/>
      <c r="BY4706" s="63"/>
      <c r="BZ4706" s="63"/>
      <c r="CA4706" s="63"/>
      <c r="CB4706" s="63"/>
      <c r="CC4706" s="63"/>
      <c r="CD4706" s="63"/>
      <c r="CE4706" s="63"/>
      <c r="CF4706" s="63"/>
      <c r="CG4706" s="63"/>
      <c r="CH4706" s="63"/>
      <c r="CI4706" s="63"/>
      <c r="CJ4706" s="63"/>
      <c r="CK4706" s="63"/>
      <c r="CL4706" s="63"/>
      <c r="CM4706" s="63"/>
      <c r="CN4706" s="63"/>
      <c r="CO4706" s="63"/>
      <c r="CP4706" s="63"/>
      <c r="CR4706" s="227"/>
      <c r="CS4706" s="74"/>
    </row>
    <row r="4707" spans="1:97" s="72" customFormat="1" ht="75.75" customHeight="1">
      <c r="A4707" s="63"/>
      <c r="B4707" s="63"/>
      <c r="C4707" s="63"/>
      <c r="D4707" s="63"/>
      <c r="E4707" s="63"/>
      <c r="F4707" s="63"/>
      <c r="G4707" s="63"/>
      <c r="H4707" s="63"/>
      <c r="I4707" s="63"/>
      <c r="J4707" s="63"/>
      <c r="K4707" s="63"/>
      <c r="L4707" s="63"/>
      <c r="M4707" s="63"/>
      <c r="N4707" s="63"/>
      <c r="O4707" s="63"/>
      <c r="P4707" s="63"/>
      <c r="Q4707" s="63"/>
      <c r="R4707" s="63"/>
      <c r="S4707" s="63"/>
      <c r="T4707" s="63"/>
      <c r="U4707" s="63"/>
      <c r="V4707" s="63"/>
      <c r="W4707" s="63"/>
      <c r="X4707" s="63"/>
      <c r="Y4707" s="63"/>
      <c r="Z4707" s="63"/>
      <c r="AA4707" s="63"/>
      <c r="AB4707" s="63"/>
      <c r="AC4707" s="63"/>
      <c r="AD4707" s="63"/>
      <c r="AE4707" s="63"/>
      <c r="AF4707" s="63"/>
      <c r="AG4707" s="63"/>
      <c r="AH4707" s="63"/>
      <c r="AI4707" s="63"/>
      <c r="AJ4707" s="63"/>
      <c r="AK4707" s="63"/>
      <c r="AL4707" s="63"/>
      <c r="AM4707" s="63"/>
      <c r="AN4707" s="63"/>
      <c r="AO4707" s="63"/>
      <c r="AP4707" s="63"/>
      <c r="AQ4707" s="63"/>
      <c r="AR4707" s="63"/>
      <c r="AS4707" s="63"/>
      <c r="AT4707" s="63"/>
      <c r="AU4707" s="63"/>
      <c r="AV4707" s="63"/>
      <c r="AW4707" s="63"/>
      <c r="AX4707" s="63"/>
      <c r="AY4707" s="63"/>
      <c r="AZ4707" s="63"/>
      <c r="BA4707" s="63"/>
      <c r="BB4707" s="63"/>
      <c r="BC4707" s="63"/>
      <c r="BD4707" s="63"/>
      <c r="BE4707" s="63"/>
      <c r="BF4707" s="63"/>
      <c r="BG4707" s="63"/>
      <c r="BH4707" s="63"/>
      <c r="BI4707" s="63"/>
      <c r="BJ4707" s="63"/>
      <c r="BK4707" s="63"/>
      <c r="BL4707" s="63"/>
      <c r="BM4707" s="63"/>
      <c r="BN4707" s="63"/>
      <c r="BO4707" s="63"/>
      <c r="BP4707" s="63"/>
      <c r="BQ4707" s="63"/>
      <c r="BR4707" s="63"/>
      <c r="BS4707" s="63"/>
      <c r="BT4707" s="63"/>
      <c r="BU4707" s="63"/>
      <c r="BV4707" s="63"/>
      <c r="BW4707" s="63"/>
      <c r="BX4707" s="63"/>
      <c r="BY4707" s="63"/>
      <c r="BZ4707" s="63"/>
      <c r="CA4707" s="63"/>
      <c r="CB4707" s="63"/>
      <c r="CC4707" s="63"/>
      <c r="CD4707" s="63"/>
      <c r="CE4707" s="63"/>
      <c r="CF4707" s="63"/>
      <c r="CG4707" s="63"/>
      <c r="CH4707" s="63"/>
      <c r="CI4707" s="63"/>
      <c r="CJ4707" s="63"/>
      <c r="CK4707" s="63"/>
      <c r="CL4707" s="63"/>
      <c r="CM4707" s="63"/>
      <c r="CN4707" s="63"/>
      <c r="CO4707" s="63"/>
      <c r="CP4707" s="63"/>
      <c r="CR4707" s="227"/>
      <c r="CS4707" s="74"/>
    </row>
    <row r="4708" spans="1:97" s="72" customFormat="1" ht="75.75" customHeight="1">
      <c r="A4708" s="63"/>
      <c r="B4708" s="63"/>
      <c r="C4708" s="63"/>
      <c r="D4708" s="63"/>
      <c r="E4708" s="63"/>
      <c r="F4708" s="63"/>
      <c r="G4708" s="63"/>
      <c r="H4708" s="63"/>
      <c r="I4708" s="63"/>
      <c r="J4708" s="63"/>
      <c r="K4708" s="63"/>
      <c r="L4708" s="63"/>
      <c r="M4708" s="63"/>
      <c r="N4708" s="63"/>
      <c r="O4708" s="63"/>
      <c r="P4708" s="63"/>
      <c r="Q4708" s="63"/>
      <c r="R4708" s="63"/>
      <c r="S4708" s="63"/>
      <c r="T4708" s="63"/>
      <c r="U4708" s="63"/>
      <c r="V4708" s="63"/>
      <c r="W4708" s="63"/>
      <c r="X4708" s="63"/>
      <c r="Y4708" s="63"/>
      <c r="Z4708" s="63"/>
      <c r="AA4708" s="63"/>
      <c r="AB4708" s="63"/>
      <c r="AC4708" s="63"/>
      <c r="AD4708" s="63"/>
      <c r="AE4708" s="63"/>
      <c r="AF4708" s="63"/>
      <c r="AG4708" s="63"/>
      <c r="AH4708" s="63"/>
      <c r="AI4708" s="63"/>
      <c r="AJ4708" s="63"/>
      <c r="AK4708" s="63"/>
      <c r="AL4708" s="63"/>
      <c r="AM4708" s="63"/>
      <c r="AN4708" s="63"/>
      <c r="AO4708" s="63"/>
      <c r="AP4708" s="63"/>
      <c r="AQ4708" s="63"/>
      <c r="AR4708" s="63"/>
      <c r="AS4708" s="63"/>
      <c r="AT4708" s="63"/>
      <c r="AU4708" s="63"/>
      <c r="AV4708" s="63"/>
      <c r="AW4708" s="63"/>
      <c r="AX4708" s="63"/>
      <c r="AY4708" s="63"/>
      <c r="AZ4708" s="63"/>
      <c r="BA4708" s="63"/>
      <c r="BB4708" s="63"/>
      <c r="BC4708" s="63"/>
      <c r="BD4708" s="63"/>
      <c r="BE4708" s="63"/>
      <c r="BF4708" s="63"/>
      <c r="BG4708" s="63"/>
      <c r="BH4708" s="63"/>
      <c r="BI4708" s="63"/>
      <c r="BJ4708" s="63"/>
      <c r="BK4708" s="63"/>
      <c r="BL4708" s="63"/>
      <c r="BM4708" s="63"/>
      <c r="BN4708" s="63"/>
      <c r="BO4708" s="63"/>
      <c r="BP4708" s="63"/>
      <c r="BQ4708" s="63"/>
      <c r="BR4708" s="63"/>
      <c r="BS4708" s="63"/>
      <c r="BT4708" s="63"/>
      <c r="BU4708" s="63"/>
      <c r="BV4708" s="63"/>
      <c r="BW4708" s="63"/>
      <c r="BX4708" s="63"/>
      <c r="BY4708" s="63"/>
      <c r="BZ4708" s="63"/>
      <c r="CA4708" s="63"/>
      <c r="CB4708" s="63"/>
      <c r="CC4708" s="63"/>
      <c r="CD4708" s="63"/>
      <c r="CE4708" s="63"/>
      <c r="CF4708" s="63"/>
      <c r="CG4708" s="63"/>
      <c r="CH4708" s="63"/>
      <c r="CI4708" s="63"/>
      <c r="CJ4708" s="63"/>
      <c r="CK4708" s="63"/>
      <c r="CL4708" s="63"/>
      <c r="CM4708" s="63"/>
      <c r="CN4708" s="63"/>
      <c r="CO4708" s="63"/>
      <c r="CP4708" s="63"/>
      <c r="CR4708" s="227"/>
      <c r="CS4708" s="74"/>
    </row>
    <row r="4709" spans="1:97" s="72" customFormat="1" ht="75.75" customHeight="1">
      <c r="A4709" s="63"/>
      <c r="B4709" s="63"/>
      <c r="C4709" s="63"/>
      <c r="D4709" s="63"/>
      <c r="E4709" s="63"/>
      <c r="F4709" s="63"/>
      <c r="G4709" s="63"/>
      <c r="H4709" s="63"/>
      <c r="I4709" s="63"/>
      <c r="J4709" s="63"/>
      <c r="K4709" s="63"/>
      <c r="L4709" s="63"/>
      <c r="M4709" s="63"/>
      <c r="N4709" s="63"/>
      <c r="O4709" s="63"/>
      <c r="P4709" s="63"/>
      <c r="Q4709" s="63"/>
      <c r="R4709" s="63"/>
      <c r="S4709" s="63"/>
      <c r="T4709" s="63"/>
      <c r="U4709" s="63"/>
      <c r="V4709" s="63"/>
      <c r="W4709" s="63"/>
      <c r="X4709" s="63"/>
      <c r="Y4709" s="63"/>
      <c r="Z4709" s="63"/>
      <c r="AA4709" s="63"/>
      <c r="AB4709" s="63"/>
      <c r="AC4709" s="63"/>
      <c r="AD4709" s="63"/>
      <c r="AE4709" s="63"/>
      <c r="AF4709" s="63"/>
      <c r="AG4709" s="63"/>
      <c r="AH4709" s="63"/>
      <c r="AI4709" s="63"/>
      <c r="AJ4709" s="63"/>
      <c r="AK4709" s="63"/>
      <c r="AL4709" s="63"/>
      <c r="AM4709" s="63"/>
      <c r="AN4709" s="63"/>
      <c r="AO4709" s="63"/>
      <c r="AP4709" s="63"/>
      <c r="AQ4709" s="63"/>
      <c r="AR4709" s="63"/>
      <c r="AS4709" s="63"/>
      <c r="AT4709" s="63"/>
      <c r="AU4709" s="63"/>
      <c r="AV4709" s="63"/>
      <c r="AW4709" s="63"/>
      <c r="AX4709" s="63"/>
      <c r="AY4709" s="63"/>
      <c r="AZ4709" s="63"/>
      <c r="BA4709" s="63"/>
      <c r="BB4709" s="63"/>
      <c r="BC4709" s="63"/>
      <c r="BD4709" s="63"/>
      <c r="BE4709" s="63"/>
      <c r="BF4709" s="63"/>
      <c r="BG4709" s="63"/>
      <c r="BH4709" s="63"/>
      <c r="BI4709" s="63"/>
      <c r="BJ4709" s="63"/>
      <c r="BK4709" s="63"/>
      <c r="BL4709" s="63"/>
      <c r="BM4709" s="63"/>
      <c r="BN4709" s="63"/>
      <c r="BO4709" s="63"/>
      <c r="BP4709" s="63"/>
      <c r="BQ4709" s="63"/>
      <c r="BR4709" s="63"/>
      <c r="BS4709" s="63"/>
      <c r="BT4709" s="63"/>
      <c r="BU4709" s="63"/>
      <c r="BV4709" s="63"/>
      <c r="BW4709" s="63"/>
      <c r="BX4709" s="63"/>
      <c r="BY4709" s="63"/>
      <c r="BZ4709" s="63"/>
      <c r="CA4709" s="63"/>
      <c r="CB4709" s="63"/>
      <c r="CC4709" s="63"/>
      <c r="CD4709" s="63"/>
      <c r="CE4709" s="63"/>
      <c r="CF4709" s="63"/>
      <c r="CG4709" s="63"/>
      <c r="CH4709" s="63"/>
      <c r="CI4709" s="63"/>
      <c r="CJ4709" s="63"/>
      <c r="CK4709" s="63"/>
      <c r="CL4709" s="63"/>
      <c r="CM4709" s="63"/>
      <c r="CN4709" s="63"/>
      <c r="CO4709" s="63"/>
      <c r="CP4709" s="63"/>
      <c r="CR4709" s="227"/>
      <c r="CS4709" s="74"/>
    </row>
    <row r="4710" spans="1:97" s="72" customFormat="1" ht="75.75" customHeight="1">
      <c r="A4710" s="63"/>
      <c r="B4710" s="63"/>
      <c r="C4710" s="63"/>
      <c r="D4710" s="63"/>
      <c r="E4710" s="63"/>
      <c r="F4710" s="63"/>
      <c r="G4710" s="63"/>
      <c r="H4710" s="63"/>
      <c r="I4710" s="63"/>
      <c r="J4710" s="63"/>
      <c r="K4710" s="63"/>
      <c r="L4710" s="63"/>
      <c r="M4710" s="63"/>
      <c r="N4710" s="63"/>
      <c r="O4710" s="63"/>
      <c r="P4710" s="63"/>
      <c r="Q4710" s="63"/>
      <c r="R4710" s="63"/>
      <c r="S4710" s="63"/>
      <c r="T4710" s="63"/>
      <c r="U4710" s="63"/>
      <c r="V4710" s="63"/>
      <c r="W4710" s="63"/>
      <c r="X4710" s="63"/>
      <c r="Y4710" s="63"/>
      <c r="Z4710" s="63"/>
      <c r="AA4710" s="63"/>
      <c r="AB4710" s="63"/>
      <c r="AC4710" s="63"/>
      <c r="AD4710" s="63"/>
      <c r="AE4710" s="63"/>
      <c r="AF4710" s="63"/>
      <c r="AG4710" s="63"/>
      <c r="AH4710" s="63"/>
      <c r="AI4710" s="63"/>
      <c r="AJ4710" s="63"/>
      <c r="AK4710" s="63"/>
      <c r="AL4710" s="63"/>
      <c r="AM4710" s="63"/>
      <c r="AN4710" s="63"/>
      <c r="AO4710" s="63"/>
      <c r="AP4710" s="63"/>
      <c r="AQ4710" s="63"/>
      <c r="AR4710" s="63"/>
      <c r="AS4710" s="63"/>
      <c r="AT4710" s="63"/>
      <c r="AU4710" s="63"/>
      <c r="AV4710" s="63"/>
      <c r="AW4710" s="63"/>
      <c r="AX4710" s="63"/>
      <c r="AY4710" s="63"/>
      <c r="AZ4710" s="63"/>
      <c r="BA4710" s="63"/>
      <c r="BB4710" s="63"/>
      <c r="BC4710" s="63"/>
      <c r="BD4710" s="63"/>
      <c r="BE4710" s="63"/>
      <c r="BF4710" s="63"/>
      <c r="BG4710" s="63"/>
      <c r="BH4710" s="63"/>
      <c r="BI4710" s="63"/>
      <c r="BJ4710" s="63"/>
      <c r="BK4710" s="63"/>
      <c r="BL4710" s="63"/>
      <c r="BM4710" s="63"/>
      <c r="BN4710" s="63"/>
      <c r="BO4710" s="63"/>
      <c r="BP4710" s="63"/>
      <c r="BQ4710" s="63"/>
      <c r="BR4710" s="63"/>
      <c r="BS4710" s="63"/>
      <c r="BT4710" s="63"/>
      <c r="BU4710" s="63"/>
      <c r="BV4710" s="63"/>
      <c r="BW4710" s="63"/>
      <c r="BX4710" s="63"/>
      <c r="BY4710" s="63"/>
      <c r="BZ4710" s="63"/>
      <c r="CA4710" s="63"/>
      <c r="CB4710" s="63"/>
      <c r="CC4710" s="63"/>
      <c r="CD4710" s="63"/>
      <c r="CE4710" s="63"/>
      <c r="CF4710" s="63"/>
      <c r="CG4710" s="63"/>
      <c r="CH4710" s="63"/>
      <c r="CI4710" s="63"/>
      <c r="CJ4710" s="63"/>
      <c r="CK4710" s="63"/>
      <c r="CL4710" s="63"/>
      <c r="CM4710" s="63"/>
      <c r="CN4710" s="63"/>
      <c r="CO4710" s="63"/>
      <c r="CP4710" s="63"/>
      <c r="CR4710" s="227"/>
      <c r="CS4710" s="74"/>
    </row>
    <row r="4711" spans="1:97" s="72" customFormat="1" ht="75.75" customHeight="1">
      <c r="A4711" s="63"/>
      <c r="B4711" s="63"/>
      <c r="C4711" s="63"/>
      <c r="D4711" s="63"/>
      <c r="E4711" s="63"/>
      <c r="F4711" s="63"/>
      <c r="G4711" s="63"/>
      <c r="H4711" s="63"/>
      <c r="I4711" s="63"/>
      <c r="J4711" s="63"/>
      <c r="K4711" s="63"/>
      <c r="L4711" s="63"/>
      <c r="M4711" s="63"/>
      <c r="N4711" s="63"/>
      <c r="O4711" s="63"/>
      <c r="P4711" s="63"/>
      <c r="Q4711" s="63"/>
      <c r="R4711" s="63"/>
      <c r="S4711" s="63"/>
      <c r="T4711" s="63"/>
      <c r="U4711" s="63"/>
      <c r="V4711" s="63"/>
      <c r="W4711" s="63"/>
      <c r="X4711" s="63"/>
      <c r="Y4711" s="63"/>
      <c r="Z4711" s="63"/>
      <c r="AA4711" s="63"/>
      <c r="AB4711" s="63"/>
      <c r="AC4711" s="63"/>
      <c r="AD4711" s="63"/>
      <c r="AE4711" s="63"/>
      <c r="AF4711" s="63"/>
      <c r="AG4711" s="63"/>
      <c r="AH4711" s="63"/>
      <c r="AI4711" s="63"/>
      <c r="AJ4711" s="63"/>
      <c r="AK4711" s="63"/>
      <c r="AL4711" s="63"/>
      <c r="AM4711" s="63"/>
      <c r="AN4711" s="63"/>
      <c r="AO4711" s="63"/>
      <c r="AP4711" s="63"/>
      <c r="AQ4711" s="63"/>
      <c r="AR4711" s="63"/>
      <c r="AS4711" s="63"/>
      <c r="AT4711" s="63"/>
      <c r="AU4711" s="63"/>
      <c r="AV4711" s="63"/>
      <c r="AW4711" s="63"/>
      <c r="AX4711" s="63"/>
      <c r="AY4711" s="63"/>
      <c r="AZ4711" s="63"/>
      <c r="BA4711" s="63"/>
      <c r="BB4711" s="63"/>
      <c r="BC4711" s="63"/>
      <c r="BD4711" s="63"/>
      <c r="BE4711" s="63"/>
      <c r="BF4711" s="63"/>
      <c r="BG4711" s="63"/>
      <c r="BH4711" s="63"/>
      <c r="BI4711" s="63"/>
      <c r="BJ4711" s="63"/>
      <c r="BK4711" s="63"/>
      <c r="BL4711" s="63"/>
      <c r="BM4711" s="63"/>
      <c r="BN4711" s="63"/>
      <c r="BO4711" s="63"/>
      <c r="BP4711" s="63"/>
      <c r="BQ4711" s="63"/>
      <c r="BR4711" s="63"/>
      <c r="BS4711" s="63"/>
      <c r="BT4711" s="63"/>
      <c r="BU4711" s="63"/>
      <c r="BV4711" s="63"/>
      <c r="BW4711" s="63"/>
      <c r="BX4711" s="63"/>
      <c r="BY4711" s="63"/>
      <c r="BZ4711" s="63"/>
      <c r="CA4711" s="63"/>
      <c r="CB4711" s="63"/>
      <c r="CC4711" s="63"/>
      <c r="CD4711" s="63"/>
      <c r="CE4711" s="63"/>
      <c r="CF4711" s="63"/>
      <c r="CG4711" s="63"/>
      <c r="CH4711" s="63"/>
      <c r="CI4711" s="63"/>
      <c r="CJ4711" s="63"/>
      <c r="CK4711" s="63"/>
      <c r="CL4711" s="63"/>
      <c r="CM4711" s="63"/>
      <c r="CN4711" s="63"/>
      <c r="CO4711" s="63"/>
      <c r="CP4711" s="63"/>
      <c r="CR4711" s="227"/>
      <c r="CS4711" s="74"/>
    </row>
    <row r="4712" spans="1:97" s="72" customFormat="1" ht="75.75" customHeight="1">
      <c r="A4712" s="63"/>
      <c r="B4712" s="63"/>
      <c r="C4712" s="63"/>
      <c r="D4712" s="63"/>
      <c r="E4712" s="63"/>
      <c r="F4712" s="63"/>
      <c r="G4712" s="63"/>
      <c r="H4712" s="63"/>
      <c r="I4712" s="63"/>
      <c r="J4712" s="63"/>
      <c r="K4712" s="63"/>
      <c r="L4712" s="63"/>
      <c r="M4712" s="63"/>
      <c r="N4712" s="63"/>
      <c r="O4712" s="63"/>
      <c r="P4712" s="63"/>
      <c r="Q4712" s="63"/>
      <c r="R4712" s="63"/>
      <c r="S4712" s="63"/>
      <c r="T4712" s="63"/>
      <c r="U4712" s="63"/>
      <c r="V4712" s="63"/>
      <c r="W4712" s="63"/>
      <c r="X4712" s="63"/>
      <c r="Y4712" s="63"/>
      <c r="Z4712" s="63"/>
      <c r="AA4712" s="63"/>
      <c r="AB4712" s="63"/>
      <c r="AC4712" s="63"/>
      <c r="AD4712" s="63"/>
      <c r="AE4712" s="63"/>
      <c r="AF4712" s="63"/>
      <c r="AG4712" s="63"/>
      <c r="AH4712" s="63"/>
      <c r="AI4712" s="63"/>
      <c r="AJ4712" s="63"/>
      <c r="AK4712" s="63"/>
      <c r="AL4712" s="63"/>
      <c r="AM4712" s="63"/>
      <c r="AN4712" s="63"/>
      <c r="AO4712" s="63"/>
      <c r="AP4712" s="63"/>
      <c r="AQ4712" s="63"/>
      <c r="AR4712" s="63"/>
      <c r="AS4712" s="63"/>
      <c r="AT4712" s="63"/>
      <c r="AU4712" s="63"/>
      <c r="AV4712" s="63"/>
      <c r="AW4712" s="63"/>
      <c r="AX4712" s="63"/>
      <c r="AY4712" s="63"/>
      <c r="AZ4712" s="63"/>
      <c r="BA4712" s="63"/>
      <c r="BB4712" s="63"/>
      <c r="BC4712" s="63"/>
      <c r="BD4712" s="63"/>
      <c r="BE4712" s="63"/>
      <c r="BF4712" s="63"/>
      <c r="BG4712" s="63"/>
      <c r="BH4712" s="63"/>
      <c r="BI4712" s="63"/>
      <c r="BJ4712" s="63"/>
      <c r="BK4712" s="63"/>
      <c r="BL4712" s="63"/>
      <c r="BM4712" s="63"/>
      <c r="BN4712" s="63"/>
      <c r="BO4712" s="63"/>
      <c r="BP4712" s="63"/>
      <c r="BQ4712" s="63"/>
      <c r="BR4712" s="63"/>
      <c r="BS4712" s="63"/>
      <c r="BT4712" s="63"/>
      <c r="BU4712" s="63"/>
      <c r="BV4712" s="63"/>
      <c r="BW4712" s="63"/>
      <c r="BX4712" s="63"/>
      <c r="BY4712" s="63"/>
      <c r="BZ4712" s="63"/>
      <c r="CA4712" s="63"/>
      <c r="CB4712" s="63"/>
      <c r="CC4712" s="63"/>
      <c r="CD4712" s="63"/>
      <c r="CE4712" s="63"/>
      <c r="CF4712" s="63"/>
      <c r="CG4712" s="63"/>
      <c r="CH4712" s="63"/>
      <c r="CI4712" s="63"/>
      <c r="CJ4712" s="63"/>
      <c r="CK4712" s="63"/>
      <c r="CL4712" s="63"/>
      <c r="CM4712" s="63"/>
      <c r="CN4712" s="63"/>
      <c r="CO4712" s="63"/>
      <c r="CP4712" s="63"/>
      <c r="CR4712" s="227"/>
      <c r="CS4712" s="74"/>
    </row>
    <row r="4713" spans="1:97" s="72" customFormat="1" ht="75.75" customHeight="1">
      <c r="A4713" s="63"/>
      <c r="B4713" s="63"/>
      <c r="C4713" s="63"/>
      <c r="D4713" s="63"/>
      <c r="E4713" s="63"/>
      <c r="F4713" s="63"/>
      <c r="G4713" s="63"/>
      <c r="H4713" s="63"/>
      <c r="I4713" s="63"/>
      <c r="J4713" s="63"/>
      <c r="K4713" s="63"/>
      <c r="L4713" s="63"/>
      <c r="M4713" s="63"/>
      <c r="N4713" s="63"/>
      <c r="O4713" s="63"/>
      <c r="P4713" s="63"/>
      <c r="Q4713" s="63"/>
      <c r="R4713" s="63"/>
      <c r="S4713" s="63"/>
      <c r="T4713" s="63"/>
      <c r="U4713" s="63"/>
      <c r="V4713" s="63"/>
      <c r="W4713" s="63"/>
      <c r="X4713" s="63"/>
      <c r="Y4713" s="63"/>
      <c r="Z4713" s="63"/>
      <c r="AA4713" s="63"/>
      <c r="AB4713" s="63"/>
      <c r="AC4713" s="63"/>
      <c r="AD4713" s="63"/>
      <c r="AE4713" s="63"/>
      <c r="AF4713" s="63"/>
      <c r="AG4713" s="63"/>
      <c r="AH4713" s="63"/>
      <c r="AI4713" s="63"/>
      <c r="AJ4713" s="63"/>
      <c r="AK4713" s="63"/>
      <c r="AL4713" s="63"/>
      <c r="AM4713" s="63"/>
      <c r="AN4713" s="63"/>
      <c r="AO4713" s="63"/>
      <c r="AP4713" s="63"/>
      <c r="AQ4713" s="63"/>
      <c r="AR4713" s="63"/>
      <c r="AS4713" s="63"/>
      <c r="AT4713" s="63"/>
      <c r="AU4713" s="63"/>
      <c r="AV4713" s="63"/>
      <c r="AW4713" s="63"/>
      <c r="AX4713" s="63"/>
      <c r="AY4713" s="63"/>
      <c r="AZ4713" s="63"/>
      <c r="BA4713" s="63"/>
      <c r="BB4713" s="63"/>
      <c r="BC4713" s="63"/>
      <c r="BD4713" s="63"/>
      <c r="BE4713" s="63"/>
      <c r="BF4713" s="63"/>
      <c r="BG4713" s="63"/>
      <c r="BH4713" s="63"/>
      <c r="BI4713" s="63"/>
      <c r="BJ4713" s="63"/>
      <c r="BK4713" s="63"/>
      <c r="BL4713" s="63"/>
      <c r="BM4713" s="63"/>
      <c r="BN4713" s="63"/>
      <c r="BO4713" s="63"/>
      <c r="BP4713" s="63"/>
      <c r="BQ4713" s="63"/>
      <c r="BR4713" s="63"/>
      <c r="BS4713" s="63"/>
      <c r="BT4713" s="63"/>
      <c r="BU4713" s="63"/>
      <c r="BV4713" s="63"/>
      <c r="BW4713" s="63"/>
      <c r="BX4713" s="63"/>
      <c r="BY4713" s="63"/>
      <c r="BZ4713" s="63"/>
      <c r="CA4713" s="63"/>
      <c r="CB4713" s="63"/>
      <c r="CC4713" s="63"/>
      <c r="CD4713" s="63"/>
      <c r="CE4713" s="63"/>
      <c r="CF4713" s="63"/>
      <c r="CG4713" s="63"/>
      <c r="CH4713" s="63"/>
      <c r="CI4713" s="63"/>
      <c r="CJ4713" s="63"/>
      <c r="CK4713" s="63"/>
      <c r="CL4713" s="63"/>
      <c r="CM4713" s="63"/>
      <c r="CN4713" s="63"/>
      <c r="CO4713" s="63"/>
      <c r="CP4713" s="63"/>
      <c r="CR4713" s="227"/>
      <c r="CS4713" s="74"/>
    </row>
    <row r="4714" spans="1:97" s="72" customFormat="1" ht="75.75" customHeight="1">
      <c r="A4714" s="63"/>
      <c r="B4714" s="63"/>
      <c r="C4714" s="63"/>
      <c r="D4714" s="63"/>
      <c r="E4714" s="63"/>
      <c r="F4714" s="63"/>
      <c r="G4714" s="63"/>
      <c r="H4714" s="63"/>
      <c r="I4714" s="63"/>
      <c r="J4714" s="63"/>
      <c r="K4714" s="63"/>
      <c r="L4714" s="63"/>
      <c r="M4714" s="63"/>
      <c r="N4714" s="63"/>
      <c r="O4714" s="63"/>
      <c r="P4714" s="63"/>
      <c r="Q4714" s="63"/>
      <c r="R4714" s="63"/>
      <c r="S4714" s="63"/>
      <c r="T4714" s="63"/>
      <c r="U4714" s="63"/>
      <c r="V4714" s="63"/>
      <c r="W4714" s="63"/>
      <c r="X4714" s="63"/>
      <c r="Y4714" s="63"/>
      <c r="Z4714" s="63"/>
      <c r="AA4714" s="63"/>
      <c r="AB4714" s="63"/>
      <c r="AC4714" s="63"/>
      <c r="AD4714" s="63"/>
      <c r="AE4714" s="63"/>
      <c r="AF4714" s="63"/>
      <c r="AG4714" s="63"/>
      <c r="AH4714" s="63"/>
      <c r="AI4714" s="63"/>
      <c r="AJ4714" s="63"/>
      <c r="AK4714" s="63"/>
      <c r="AL4714" s="63"/>
      <c r="AM4714" s="63"/>
      <c r="AN4714" s="63"/>
      <c r="AO4714" s="63"/>
      <c r="AP4714" s="63"/>
      <c r="AQ4714" s="63"/>
      <c r="AR4714" s="63"/>
      <c r="AS4714" s="63"/>
      <c r="AT4714" s="63"/>
      <c r="AU4714" s="63"/>
      <c r="AV4714" s="63"/>
      <c r="AW4714" s="63"/>
      <c r="AX4714" s="63"/>
      <c r="AY4714" s="63"/>
      <c r="AZ4714" s="63"/>
      <c r="BA4714" s="63"/>
      <c r="BB4714" s="63"/>
      <c r="BC4714" s="63"/>
      <c r="BD4714" s="63"/>
      <c r="BE4714" s="63"/>
      <c r="BF4714" s="63"/>
      <c r="BG4714" s="63"/>
      <c r="BH4714" s="63"/>
      <c r="BI4714" s="63"/>
      <c r="BJ4714" s="63"/>
      <c r="BK4714" s="63"/>
      <c r="BL4714" s="63"/>
      <c r="BM4714" s="63"/>
      <c r="BN4714" s="63"/>
      <c r="BO4714" s="63"/>
      <c r="BP4714" s="63"/>
      <c r="BQ4714" s="63"/>
      <c r="BR4714" s="63"/>
      <c r="BS4714" s="63"/>
      <c r="BT4714" s="63"/>
      <c r="BU4714" s="63"/>
      <c r="BV4714" s="63"/>
      <c r="BW4714" s="63"/>
      <c r="BX4714" s="63"/>
      <c r="BY4714" s="63"/>
      <c r="BZ4714" s="63"/>
      <c r="CA4714" s="63"/>
      <c r="CB4714" s="63"/>
      <c r="CC4714" s="63"/>
      <c r="CD4714" s="63"/>
      <c r="CE4714" s="63"/>
      <c r="CF4714" s="63"/>
      <c r="CG4714" s="63"/>
      <c r="CH4714" s="63"/>
      <c r="CI4714" s="63"/>
      <c r="CJ4714" s="63"/>
      <c r="CK4714" s="63"/>
      <c r="CL4714" s="63"/>
      <c r="CM4714" s="63"/>
      <c r="CN4714" s="63"/>
      <c r="CO4714" s="63"/>
      <c r="CP4714" s="63"/>
      <c r="CR4714" s="227"/>
      <c r="CS4714" s="74"/>
    </row>
    <row r="4715" spans="1:97" s="72" customFormat="1" ht="75.75" customHeight="1">
      <c r="A4715" s="63"/>
      <c r="B4715" s="63"/>
      <c r="C4715" s="63"/>
      <c r="D4715" s="63"/>
      <c r="E4715" s="63"/>
      <c r="F4715" s="63"/>
      <c r="G4715" s="63"/>
      <c r="H4715" s="63"/>
      <c r="I4715" s="63"/>
      <c r="J4715" s="63"/>
      <c r="K4715" s="63"/>
      <c r="L4715" s="63"/>
      <c r="M4715" s="63"/>
      <c r="N4715" s="63"/>
      <c r="O4715" s="63"/>
      <c r="P4715" s="63"/>
      <c r="Q4715" s="63"/>
      <c r="R4715" s="63"/>
      <c r="S4715" s="63"/>
      <c r="T4715" s="63"/>
      <c r="U4715" s="63"/>
      <c r="V4715" s="63"/>
      <c r="W4715" s="63"/>
      <c r="X4715" s="63"/>
      <c r="Y4715" s="63"/>
      <c r="Z4715" s="63"/>
      <c r="AA4715" s="63"/>
      <c r="AB4715" s="63"/>
      <c r="AC4715" s="63"/>
      <c r="AD4715" s="63"/>
      <c r="AE4715" s="63"/>
      <c r="AF4715" s="63"/>
      <c r="AG4715" s="63"/>
      <c r="AH4715" s="63"/>
      <c r="AI4715" s="63"/>
      <c r="AJ4715" s="63"/>
      <c r="AK4715" s="63"/>
      <c r="AL4715" s="63"/>
      <c r="AM4715" s="63"/>
      <c r="AN4715" s="63"/>
      <c r="AO4715" s="63"/>
      <c r="AP4715" s="63"/>
      <c r="AQ4715" s="63"/>
      <c r="AR4715" s="63"/>
      <c r="AS4715" s="63"/>
      <c r="AT4715" s="63"/>
      <c r="AU4715" s="63"/>
      <c r="AV4715" s="63"/>
      <c r="AW4715" s="63"/>
      <c r="AX4715" s="63"/>
      <c r="AY4715" s="63"/>
      <c r="AZ4715" s="63"/>
      <c r="BA4715" s="63"/>
      <c r="BB4715" s="63"/>
      <c r="BC4715" s="63"/>
      <c r="BD4715" s="63"/>
      <c r="BE4715" s="63"/>
      <c r="BF4715" s="63"/>
      <c r="BG4715" s="63"/>
      <c r="BH4715" s="63"/>
      <c r="BI4715" s="63"/>
      <c r="BJ4715" s="63"/>
      <c r="BK4715" s="63"/>
      <c r="BL4715" s="63"/>
      <c r="BM4715" s="63"/>
      <c r="BN4715" s="63"/>
      <c r="BO4715" s="63"/>
      <c r="BP4715" s="63"/>
      <c r="BQ4715" s="63"/>
      <c r="BR4715" s="63"/>
      <c r="BS4715" s="63"/>
      <c r="BT4715" s="63"/>
      <c r="BU4715" s="63"/>
      <c r="BV4715" s="63"/>
      <c r="BW4715" s="63"/>
      <c r="BX4715" s="63"/>
      <c r="BY4715" s="63"/>
      <c r="BZ4715" s="63"/>
      <c r="CA4715" s="63"/>
      <c r="CB4715" s="63"/>
      <c r="CC4715" s="63"/>
      <c r="CD4715" s="63"/>
      <c r="CE4715" s="63"/>
      <c r="CF4715" s="63"/>
      <c r="CG4715" s="63"/>
      <c r="CH4715" s="63"/>
      <c r="CI4715" s="63"/>
      <c r="CJ4715" s="63"/>
      <c r="CK4715" s="63"/>
      <c r="CL4715" s="63"/>
      <c r="CM4715" s="63"/>
      <c r="CN4715" s="63"/>
      <c r="CO4715" s="63"/>
      <c r="CP4715" s="63"/>
      <c r="CR4715" s="227"/>
      <c r="CS4715" s="74"/>
    </row>
    <row r="4716" spans="1:97" s="72" customFormat="1" ht="75.75" customHeight="1">
      <c r="A4716" s="63"/>
      <c r="B4716" s="63"/>
      <c r="C4716" s="63"/>
      <c r="D4716" s="63"/>
      <c r="E4716" s="63"/>
      <c r="F4716" s="63"/>
      <c r="G4716" s="63"/>
      <c r="H4716" s="63"/>
      <c r="I4716" s="63"/>
      <c r="J4716" s="63"/>
      <c r="K4716" s="63"/>
      <c r="L4716" s="63"/>
      <c r="M4716" s="63"/>
      <c r="N4716" s="63"/>
      <c r="O4716" s="63"/>
      <c r="P4716" s="63"/>
      <c r="Q4716" s="63"/>
      <c r="R4716" s="63"/>
      <c r="S4716" s="63"/>
      <c r="T4716" s="63"/>
      <c r="U4716" s="63"/>
      <c r="V4716" s="63"/>
      <c r="W4716" s="63"/>
      <c r="X4716" s="63"/>
      <c r="Y4716" s="63"/>
      <c r="Z4716" s="63"/>
      <c r="AA4716" s="63"/>
      <c r="AB4716" s="63"/>
      <c r="AC4716" s="63"/>
      <c r="AD4716" s="63"/>
      <c r="AE4716" s="63"/>
      <c r="AF4716" s="63"/>
      <c r="AG4716" s="63"/>
      <c r="AH4716" s="63"/>
      <c r="AI4716" s="63"/>
      <c r="AJ4716" s="63"/>
      <c r="AK4716" s="63"/>
      <c r="AL4716" s="63"/>
      <c r="AM4716" s="63"/>
      <c r="AN4716" s="63"/>
      <c r="AO4716" s="63"/>
      <c r="AP4716" s="63"/>
      <c r="AQ4716" s="63"/>
      <c r="AR4716" s="63"/>
      <c r="AS4716" s="63"/>
      <c r="AT4716" s="63"/>
      <c r="AU4716" s="63"/>
      <c r="AV4716" s="63"/>
      <c r="AW4716" s="63"/>
      <c r="AX4716" s="63"/>
      <c r="AY4716" s="63"/>
      <c r="AZ4716" s="63"/>
      <c r="BA4716" s="63"/>
      <c r="BB4716" s="63"/>
      <c r="BC4716" s="63"/>
      <c r="BD4716" s="63"/>
      <c r="BE4716" s="63"/>
      <c r="BF4716" s="63"/>
      <c r="BG4716" s="63"/>
      <c r="BH4716" s="63"/>
      <c r="BI4716" s="63"/>
      <c r="BJ4716" s="63"/>
      <c r="BK4716" s="63"/>
      <c r="BL4716" s="63"/>
      <c r="BM4716" s="63"/>
      <c r="BN4716" s="63"/>
      <c r="BO4716" s="63"/>
      <c r="BP4716" s="63"/>
      <c r="BQ4716" s="63"/>
      <c r="BR4716" s="63"/>
      <c r="BS4716" s="63"/>
      <c r="BT4716" s="63"/>
      <c r="BU4716" s="63"/>
      <c r="BV4716" s="63"/>
      <c r="BW4716" s="63"/>
      <c r="BX4716" s="63"/>
      <c r="BY4716" s="63"/>
      <c r="BZ4716" s="63"/>
      <c r="CA4716" s="63"/>
      <c r="CB4716" s="63"/>
      <c r="CC4716" s="63"/>
      <c r="CD4716" s="63"/>
      <c r="CE4716" s="63"/>
      <c r="CF4716" s="63"/>
      <c r="CG4716" s="63"/>
      <c r="CH4716" s="63"/>
      <c r="CI4716" s="63"/>
      <c r="CJ4716" s="63"/>
      <c r="CK4716" s="63"/>
      <c r="CL4716" s="63"/>
      <c r="CM4716" s="63"/>
      <c r="CN4716" s="63"/>
      <c r="CO4716" s="63"/>
      <c r="CP4716" s="63"/>
      <c r="CR4716" s="227"/>
      <c r="CS4716" s="74"/>
    </row>
    <row r="4717" spans="1:97" s="72" customFormat="1" ht="75.75" customHeight="1">
      <c r="A4717" s="63"/>
      <c r="B4717" s="63"/>
      <c r="C4717" s="63"/>
      <c r="D4717" s="63"/>
      <c r="E4717" s="63"/>
      <c r="F4717" s="63"/>
      <c r="G4717" s="63"/>
      <c r="H4717" s="63"/>
      <c r="I4717" s="63"/>
      <c r="J4717" s="63"/>
      <c r="K4717" s="63"/>
      <c r="L4717" s="63"/>
      <c r="M4717" s="63"/>
      <c r="N4717" s="63"/>
      <c r="O4717" s="63"/>
      <c r="P4717" s="63"/>
      <c r="Q4717" s="63"/>
      <c r="R4717" s="63"/>
      <c r="S4717" s="63"/>
      <c r="T4717" s="63"/>
      <c r="U4717" s="63"/>
      <c r="V4717" s="63"/>
      <c r="W4717" s="63"/>
      <c r="X4717" s="63"/>
      <c r="Y4717" s="63"/>
      <c r="Z4717" s="63"/>
      <c r="AA4717" s="63"/>
      <c r="AB4717" s="63"/>
      <c r="AC4717" s="63"/>
      <c r="AD4717" s="63"/>
      <c r="AE4717" s="63"/>
      <c r="AF4717" s="63"/>
      <c r="AG4717" s="63"/>
      <c r="AH4717" s="63"/>
      <c r="AI4717" s="63"/>
      <c r="AJ4717" s="63"/>
      <c r="AK4717" s="63"/>
      <c r="AL4717" s="63"/>
      <c r="AM4717" s="63"/>
      <c r="AN4717" s="63"/>
      <c r="AO4717" s="63"/>
      <c r="AP4717" s="63"/>
      <c r="AQ4717" s="63"/>
      <c r="AR4717" s="63"/>
      <c r="AS4717" s="63"/>
      <c r="AT4717" s="63"/>
      <c r="AU4717" s="63"/>
      <c r="AV4717" s="63"/>
      <c r="AW4717" s="63"/>
      <c r="AX4717" s="63"/>
      <c r="AY4717" s="63"/>
      <c r="AZ4717" s="63"/>
      <c r="BA4717" s="63"/>
      <c r="BB4717" s="63"/>
      <c r="BC4717" s="63"/>
      <c r="BD4717" s="63"/>
      <c r="BE4717" s="63"/>
      <c r="BF4717" s="63"/>
      <c r="BG4717" s="63"/>
      <c r="BH4717" s="63"/>
      <c r="BI4717" s="63"/>
      <c r="BJ4717" s="63"/>
      <c r="BK4717" s="63"/>
      <c r="BL4717" s="63"/>
      <c r="BM4717" s="63"/>
      <c r="BN4717" s="63"/>
      <c r="BO4717" s="63"/>
      <c r="BP4717" s="63"/>
      <c r="BQ4717" s="63"/>
      <c r="BR4717" s="63"/>
      <c r="BS4717" s="63"/>
      <c r="BT4717" s="63"/>
      <c r="BU4717" s="63"/>
      <c r="BV4717" s="63"/>
      <c r="BW4717" s="63"/>
      <c r="BX4717" s="63"/>
      <c r="BY4717" s="63"/>
      <c r="BZ4717" s="63"/>
      <c r="CA4717" s="63"/>
      <c r="CB4717" s="63"/>
      <c r="CC4717" s="63"/>
      <c r="CD4717" s="63"/>
      <c r="CE4717" s="63"/>
      <c r="CF4717" s="63"/>
      <c r="CG4717" s="63"/>
      <c r="CH4717" s="63"/>
      <c r="CI4717" s="63"/>
      <c r="CJ4717" s="63"/>
      <c r="CK4717" s="63"/>
      <c r="CL4717" s="63"/>
      <c r="CM4717" s="63"/>
      <c r="CN4717" s="63"/>
      <c r="CO4717" s="63"/>
      <c r="CP4717" s="63"/>
      <c r="CR4717" s="227"/>
      <c r="CS4717" s="74"/>
    </row>
    <row r="4718" spans="1:97" s="72" customFormat="1" ht="75.75" customHeight="1">
      <c r="A4718" s="63"/>
      <c r="B4718" s="63"/>
      <c r="C4718" s="63"/>
      <c r="D4718" s="63"/>
      <c r="E4718" s="63"/>
      <c r="F4718" s="63"/>
      <c r="G4718" s="63"/>
      <c r="H4718" s="63"/>
      <c r="I4718" s="63"/>
      <c r="J4718" s="63"/>
      <c r="K4718" s="63"/>
      <c r="L4718" s="63"/>
      <c r="M4718" s="63"/>
      <c r="N4718" s="63"/>
      <c r="O4718" s="63"/>
      <c r="P4718" s="63"/>
      <c r="Q4718" s="63"/>
      <c r="R4718" s="63"/>
      <c r="S4718" s="63"/>
      <c r="T4718" s="63"/>
      <c r="U4718" s="63"/>
      <c r="V4718" s="63"/>
      <c r="W4718" s="63"/>
      <c r="X4718" s="63"/>
      <c r="Y4718" s="63"/>
      <c r="Z4718" s="63"/>
      <c r="AA4718" s="63"/>
      <c r="AB4718" s="63"/>
      <c r="AC4718" s="63"/>
      <c r="AD4718" s="63"/>
      <c r="AE4718" s="63"/>
      <c r="AF4718" s="63"/>
      <c r="AG4718" s="63"/>
      <c r="AH4718" s="63"/>
      <c r="AI4718" s="63"/>
      <c r="AJ4718" s="63"/>
      <c r="AK4718" s="63"/>
      <c r="AL4718" s="63"/>
      <c r="AM4718" s="63"/>
      <c r="AN4718" s="63"/>
      <c r="AO4718" s="63"/>
      <c r="AP4718" s="63"/>
      <c r="AQ4718" s="63"/>
      <c r="AR4718" s="63"/>
      <c r="AS4718" s="63"/>
      <c r="AT4718" s="63"/>
      <c r="AU4718" s="63"/>
      <c r="AV4718" s="63"/>
      <c r="AW4718" s="63"/>
      <c r="AX4718" s="63"/>
      <c r="AY4718" s="63"/>
      <c r="AZ4718" s="63"/>
      <c r="BA4718" s="63"/>
      <c r="BB4718" s="63"/>
      <c r="BC4718" s="63"/>
      <c r="BD4718" s="63"/>
      <c r="BE4718" s="63"/>
      <c r="BF4718" s="63"/>
      <c r="BG4718" s="63"/>
      <c r="BH4718" s="63"/>
      <c r="BI4718" s="63"/>
      <c r="BJ4718" s="63"/>
      <c r="BK4718" s="63"/>
      <c r="BL4718" s="63"/>
      <c r="BM4718" s="63"/>
      <c r="BN4718" s="63"/>
      <c r="BO4718" s="63"/>
      <c r="BP4718" s="63"/>
      <c r="BQ4718" s="63"/>
      <c r="BR4718" s="63"/>
      <c r="BS4718" s="63"/>
      <c r="BT4718" s="63"/>
      <c r="BU4718" s="63"/>
      <c r="BV4718" s="63"/>
      <c r="BW4718" s="63"/>
      <c r="BX4718" s="63"/>
      <c r="BY4718" s="63"/>
      <c r="BZ4718" s="63"/>
      <c r="CA4718" s="63"/>
      <c r="CB4718" s="63"/>
      <c r="CC4718" s="63"/>
      <c r="CD4718" s="63"/>
      <c r="CE4718" s="63"/>
      <c r="CF4718" s="63"/>
      <c r="CG4718" s="63"/>
      <c r="CH4718" s="63"/>
      <c r="CI4718" s="63"/>
      <c r="CJ4718" s="63"/>
      <c r="CK4718" s="63"/>
      <c r="CL4718" s="63"/>
      <c r="CM4718" s="63"/>
      <c r="CN4718" s="63"/>
      <c r="CO4718" s="63"/>
      <c r="CP4718" s="63"/>
      <c r="CR4718" s="227"/>
      <c r="CS4718" s="74"/>
    </row>
    <row r="4719" spans="1:97" s="72" customFormat="1" ht="75.75" customHeight="1">
      <c r="A4719" s="63"/>
      <c r="B4719" s="63"/>
      <c r="C4719" s="63"/>
      <c r="D4719" s="63"/>
      <c r="E4719" s="63"/>
      <c r="F4719" s="63"/>
      <c r="G4719" s="63"/>
      <c r="H4719" s="63"/>
      <c r="I4719" s="63"/>
      <c r="J4719" s="63"/>
      <c r="K4719" s="63"/>
      <c r="L4719" s="63"/>
      <c r="M4719" s="63"/>
      <c r="N4719" s="63"/>
      <c r="O4719" s="63"/>
      <c r="P4719" s="63"/>
      <c r="Q4719" s="63"/>
      <c r="R4719" s="63"/>
      <c r="S4719" s="63"/>
      <c r="T4719" s="63"/>
      <c r="U4719" s="63"/>
      <c r="V4719" s="63"/>
      <c r="W4719" s="63"/>
      <c r="X4719" s="63"/>
      <c r="Y4719" s="63"/>
      <c r="Z4719" s="63"/>
      <c r="AA4719" s="63"/>
      <c r="AB4719" s="63"/>
      <c r="AC4719" s="63"/>
      <c r="AD4719" s="63"/>
      <c r="AE4719" s="63"/>
      <c r="AF4719" s="63"/>
      <c r="AG4719" s="63"/>
      <c r="AH4719" s="63"/>
      <c r="AI4719" s="63"/>
      <c r="AJ4719" s="63"/>
      <c r="AK4719" s="63"/>
      <c r="AL4719" s="63"/>
      <c r="AM4719" s="63"/>
      <c r="AN4719" s="63"/>
      <c r="AO4719" s="63"/>
      <c r="AP4719" s="63"/>
      <c r="AQ4719" s="63"/>
      <c r="AR4719" s="63"/>
      <c r="AS4719" s="63"/>
      <c r="AT4719" s="63"/>
      <c r="AU4719" s="63"/>
      <c r="AV4719" s="63"/>
      <c r="AW4719" s="63"/>
      <c r="AX4719" s="63"/>
      <c r="AY4719" s="63"/>
      <c r="AZ4719" s="63"/>
      <c r="BA4719" s="63"/>
      <c r="BB4719" s="63"/>
      <c r="BC4719" s="63"/>
      <c r="BD4719" s="63"/>
      <c r="BE4719" s="63"/>
      <c r="BF4719" s="63"/>
      <c r="BG4719" s="63"/>
      <c r="BH4719" s="63"/>
      <c r="BI4719" s="63"/>
      <c r="BJ4719" s="63"/>
      <c r="BK4719" s="63"/>
      <c r="BL4719" s="63"/>
      <c r="BM4719" s="63"/>
      <c r="BN4719" s="63"/>
      <c r="BO4719" s="63"/>
      <c r="BP4719" s="63"/>
      <c r="BQ4719" s="63"/>
      <c r="BR4719" s="63"/>
      <c r="BS4719" s="63"/>
      <c r="BT4719" s="63"/>
      <c r="BU4719" s="63"/>
      <c r="BV4719" s="63"/>
      <c r="BW4719" s="63"/>
      <c r="BX4719" s="63"/>
      <c r="BY4719" s="63"/>
      <c r="BZ4719" s="63"/>
      <c r="CA4719" s="63"/>
      <c r="CB4719" s="63"/>
      <c r="CC4719" s="63"/>
      <c r="CD4719" s="63"/>
      <c r="CE4719" s="63"/>
      <c r="CF4719" s="63"/>
      <c r="CG4719" s="63"/>
      <c r="CH4719" s="63"/>
      <c r="CI4719" s="63"/>
      <c r="CJ4719" s="63"/>
      <c r="CK4719" s="63"/>
      <c r="CL4719" s="63"/>
      <c r="CM4719" s="63"/>
      <c r="CN4719" s="63"/>
      <c r="CO4719" s="63"/>
      <c r="CP4719" s="63"/>
      <c r="CR4719" s="227"/>
      <c r="CS4719" s="74"/>
    </row>
    <row r="4720" spans="1:97" s="72" customFormat="1" ht="75.75" customHeight="1">
      <c r="A4720" s="63"/>
      <c r="B4720" s="63"/>
      <c r="C4720" s="63"/>
      <c r="D4720" s="63"/>
      <c r="E4720" s="63"/>
      <c r="F4720" s="63"/>
      <c r="G4720" s="63"/>
      <c r="H4720" s="63"/>
      <c r="I4720" s="63"/>
      <c r="J4720" s="63"/>
      <c r="K4720" s="63"/>
      <c r="L4720" s="63"/>
      <c r="M4720" s="63"/>
      <c r="N4720" s="63"/>
      <c r="O4720" s="63"/>
      <c r="P4720" s="63"/>
      <c r="Q4720" s="63"/>
      <c r="R4720" s="63"/>
      <c r="S4720" s="63"/>
      <c r="T4720" s="63"/>
      <c r="U4720" s="63"/>
      <c r="V4720" s="63"/>
      <c r="W4720" s="63"/>
      <c r="X4720" s="63"/>
      <c r="Y4720" s="63"/>
      <c r="Z4720" s="63"/>
      <c r="AA4720" s="63"/>
      <c r="AB4720" s="63"/>
      <c r="AC4720" s="63"/>
      <c r="AD4720" s="63"/>
      <c r="AE4720" s="63"/>
      <c r="AF4720" s="63"/>
      <c r="AG4720" s="63"/>
      <c r="AH4720" s="63"/>
      <c r="AI4720" s="63"/>
      <c r="AJ4720" s="63"/>
      <c r="AK4720" s="63"/>
      <c r="AL4720" s="63"/>
      <c r="AM4720" s="63"/>
      <c r="AN4720" s="63"/>
      <c r="AO4720" s="63"/>
      <c r="AP4720" s="63"/>
      <c r="AQ4720" s="63"/>
      <c r="AR4720" s="63"/>
      <c r="AS4720" s="63"/>
      <c r="AT4720" s="63"/>
      <c r="AU4720" s="63"/>
      <c r="AV4720" s="63"/>
      <c r="AW4720" s="63"/>
      <c r="AX4720" s="63"/>
      <c r="AY4720" s="63"/>
      <c r="AZ4720" s="63"/>
      <c r="BA4720" s="63"/>
      <c r="BB4720" s="63"/>
      <c r="BC4720" s="63"/>
      <c r="BD4720" s="63"/>
      <c r="BE4720" s="63"/>
      <c r="BF4720" s="63"/>
      <c r="BG4720" s="63"/>
      <c r="BH4720" s="63"/>
      <c r="BI4720" s="63"/>
      <c r="BJ4720" s="63"/>
      <c r="BK4720" s="63"/>
      <c r="BL4720" s="63"/>
      <c r="BM4720" s="63"/>
      <c r="BN4720" s="63"/>
      <c r="BO4720" s="63"/>
      <c r="BP4720" s="63"/>
      <c r="BQ4720" s="63"/>
      <c r="BR4720" s="63"/>
      <c r="BS4720" s="63"/>
      <c r="BT4720" s="63"/>
      <c r="BU4720" s="63"/>
      <c r="BV4720" s="63"/>
      <c r="BW4720" s="63"/>
      <c r="BX4720" s="63"/>
      <c r="BY4720" s="63"/>
      <c r="BZ4720" s="63"/>
      <c r="CA4720" s="63"/>
      <c r="CB4720" s="63"/>
      <c r="CC4720" s="63"/>
      <c r="CD4720" s="63"/>
      <c r="CE4720" s="63"/>
      <c r="CF4720" s="63"/>
      <c r="CG4720" s="63"/>
      <c r="CH4720" s="63"/>
      <c r="CI4720" s="63"/>
      <c r="CJ4720" s="63"/>
      <c r="CK4720" s="63"/>
      <c r="CL4720" s="63"/>
      <c r="CM4720" s="63"/>
      <c r="CN4720" s="63"/>
      <c r="CO4720" s="63"/>
      <c r="CP4720" s="63"/>
      <c r="CR4720" s="227"/>
      <c r="CS4720" s="74"/>
    </row>
    <row r="4721" spans="1:97" s="72" customFormat="1" ht="75.75" customHeight="1">
      <c r="A4721" s="63"/>
      <c r="B4721" s="63"/>
      <c r="C4721" s="63"/>
      <c r="D4721" s="63"/>
      <c r="E4721" s="63"/>
      <c r="F4721" s="63"/>
      <c r="G4721" s="63"/>
      <c r="H4721" s="63"/>
      <c r="I4721" s="63"/>
      <c r="J4721" s="63"/>
      <c r="K4721" s="63"/>
      <c r="L4721" s="63"/>
      <c r="M4721" s="63"/>
      <c r="N4721" s="63"/>
      <c r="O4721" s="63"/>
      <c r="P4721" s="63"/>
      <c r="Q4721" s="63"/>
      <c r="R4721" s="63"/>
      <c r="S4721" s="63"/>
      <c r="T4721" s="63"/>
      <c r="U4721" s="63"/>
      <c r="V4721" s="63"/>
      <c r="W4721" s="63"/>
      <c r="X4721" s="63"/>
      <c r="Y4721" s="63"/>
      <c r="Z4721" s="63"/>
      <c r="AA4721" s="63"/>
      <c r="AB4721" s="63"/>
      <c r="AC4721" s="63"/>
      <c r="AD4721" s="63"/>
      <c r="AE4721" s="63"/>
      <c r="AF4721" s="63"/>
      <c r="AG4721" s="63"/>
      <c r="AH4721" s="63"/>
      <c r="AI4721" s="63"/>
      <c r="AJ4721" s="63"/>
      <c r="AK4721" s="63"/>
      <c r="AL4721" s="63"/>
      <c r="AM4721" s="63"/>
      <c r="AN4721" s="63"/>
      <c r="AO4721" s="63"/>
      <c r="AP4721" s="63"/>
      <c r="AQ4721" s="63"/>
      <c r="AR4721" s="63"/>
      <c r="AS4721" s="63"/>
      <c r="AT4721" s="63"/>
      <c r="AU4721" s="63"/>
      <c r="AV4721" s="63"/>
      <c r="AW4721" s="63"/>
      <c r="AX4721" s="63"/>
      <c r="AY4721" s="63"/>
      <c r="AZ4721" s="63"/>
      <c r="BA4721" s="63"/>
      <c r="BB4721" s="63"/>
      <c r="BC4721" s="63"/>
      <c r="BD4721" s="63"/>
      <c r="BE4721" s="63"/>
      <c r="BF4721" s="63"/>
      <c r="BG4721" s="63"/>
      <c r="BH4721" s="63"/>
      <c r="BI4721" s="63"/>
      <c r="BJ4721" s="63"/>
      <c r="BK4721" s="63"/>
      <c r="BL4721" s="63"/>
      <c r="BM4721" s="63"/>
      <c r="BN4721" s="63"/>
      <c r="BO4721" s="63"/>
      <c r="BP4721" s="63"/>
      <c r="BQ4721" s="63"/>
      <c r="BR4721" s="63"/>
      <c r="BS4721" s="63"/>
      <c r="BT4721" s="63"/>
      <c r="BU4721" s="63"/>
      <c r="BV4721" s="63"/>
      <c r="BW4721" s="63"/>
      <c r="BX4721" s="63"/>
      <c r="BY4721" s="63"/>
      <c r="BZ4721" s="63"/>
      <c r="CA4721" s="63"/>
      <c r="CB4721" s="63"/>
      <c r="CC4721" s="63"/>
      <c r="CD4721" s="63"/>
      <c r="CE4721" s="63"/>
      <c r="CF4721" s="63"/>
      <c r="CG4721" s="63"/>
      <c r="CH4721" s="63"/>
      <c r="CI4721" s="63"/>
      <c r="CJ4721" s="63"/>
      <c r="CK4721" s="63"/>
      <c r="CL4721" s="63"/>
      <c r="CM4721" s="63"/>
      <c r="CN4721" s="63"/>
      <c r="CO4721" s="63"/>
      <c r="CP4721" s="63"/>
      <c r="CR4721" s="227"/>
      <c r="CS4721" s="74"/>
    </row>
    <row r="4722" spans="1:97" s="72" customFormat="1" ht="75.75" customHeight="1">
      <c r="A4722" s="63"/>
      <c r="B4722" s="63"/>
      <c r="C4722" s="63"/>
      <c r="D4722" s="63"/>
      <c r="E4722" s="63"/>
      <c r="F4722" s="63"/>
      <c r="G4722" s="63"/>
      <c r="H4722" s="63"/>
      <c r="I4722" s="63"/>
      <c r="J4722" s="63"/>
      <c r="K4722" s="63"/>
      <c r="L4722" s="63"/>
      <c r="M4722" s="63"/>
      <c r="N4722" s="63"/>
      <c r="O4722" s="63"/>
      <c r="P4722" s="63"/>
      <c r="Q4722" s="63"/>
      <c r="R4722" s="63"/>
      <c r="S4722" s="63"/>
      <c r="T4722" s="63"/>
      <c r="U4722" s="63"/>
      <c r="V4722" s="63"/>
      <c r="W4722" s="63"/>
      <c r="X4722" s="63"/>
      <c r="Y4722" s="63"/>
      <c r="Z4722" s="63"/>
      <c r="AA4722" s="63"/>
      <c r="AB4722" s="63"/>
      <c r="AC4722" s="63"/>
      <c r="AD4722" s="63"/>
      <c r="AE4722" s="63"/>
      <c r="AF4722" s="63"/>
      <c r="AG4722" s="63"/>
      <c r="AH4722" s="63"/>
      <c r="AI4722" s="63"/>
      <c r="AJ4722" s="63"/>
      <c r="AK4722" s="63"/>
      <c r="AL4722" s="63"/>
      <c r="AM4722" s="63"/>
      <c r="AN4722" s="63"/>
      <c r="AO4722" s="63"/>
      <c r="AP4722" s="63"/>
      <c r="AQ4722" s="63"/>
      <c r="AR4722" s="63"/>
      <c r="AS4722" s="63"/>
      <c r="AT4722" s="63"/>
      <c r="AU4722" s="63"/>
      <c r="AV4722" s="63"/>
      <c r="AW4722" s="63"/>
      <c r="AX4722" s="63"/>
      <c r="AY4722" s="63"/>
      <c r="AZ4722" s="63"/>
      <c r="BA4722" s="63"/>
      <c r="BB4722" s="63"/>
      <c r="BC4722" s="63"/>
      <c r="BD4722" s="63"/>
      <c r="BE4722" s="63"/>
      <c r="BF4722" s="63"/>
      <c r="BG4722" s="63"/>
      <c r="BH4722" s="63"/>
      <c r="BI4722" s="63"/>
      <c r="BJ4722" s="63"/>
      <c r="BK4722" s="63"/>
      <c r="BL4722" s="63"/>
      <c r="BM4722" s="63"/>
      <c r="BN4722" s="63"/>
      <c r="BO4722" s="63"/>
      <c r="BP4722" s="63"/>
      <c r="BQ4722" s="63"/>
      <c r="BR4722" s="63"/>
      <c r="BS4722" s="63"/>
      <c r="BT4722" s="63"/>
      <c r="BU4722" s="63"/>
      <c r="BV4722" s="63"/>
      <c r="BW4722" s="63"/>
      <c r="BX4722" s="63"/>
      <c r="BY4722" s="63"/>
      <c r="BZ4722" s="63"/>
      <c r="CA4722" s="63"/>
      <c r="CB4722" s="63"/>
      <c r="CC4722" s="63"/>
      <c r="CD4722" s="63"/>
      <c r="CE4722" s="63"/>
      <c r="CF4722" s="63"/>
      <c r="CG4722" s="63"/>
      <c r="CH4722" s="63"/>
      <c r="CI4722" s="63"/>
      <c r="CJ4722" s="63"/>
      <c r="CK4722" s="63"/>
      <c r="CL4722" s="63"/>
      <c r="CM4722" s="63"/>
      <c r="CN4722" s="63"/>
      <c r="CO4722" s="63"/>
      <c r="CP4722" s="63"/>
      <c r="CR4722" s="227"/>
      <c r="CS4722" s="74"/>
    </row>
    <row r="4723" spans="1:97" s="72" customFormat="1" ht="75.75" customHeight="1">
      <c r="A4723" s="63"/>
      <c r="B4723" s="63"/>
      <c r="C4723" s="63"/>
      <c r="D4723" s="63"/>
      <c r="E4723" s="63"/>
      <c r="F4723" s="63"/>
      <c r="G4723" s="63"/>
      <c r="H4723" s="63"/>
      <c r="I4723" s="63"/>
      <c r="J4723" s="63"/>
      <c r="K4723" s="63"/>
      <c r="L4723" s="63"/>
      <c r="M4723" s="63"/>
      <c r="N4723" s="63"/>
      <c r="O4723" s="63"/>
      <c r="P4723" s="63"/>
      <c r="Q4723" s="63"/>
      <c r="R4723" s="63"/>
      <c r="S4723" s="63"/>
      <c r="T4723" s="63"/>
      <c r="U4723" s="63"/>
      <c r="V4723" s="63"/>
      <c r="W4723" s="63"/>
      <c r="X4723" s="63"/>
      <c r="Y4723" s="63"/>
      <c r="Z4723" s="63"/>
      <c r="AA4723" s="63"/>
      <c r="AB4723" s="63"/>
      <c r="AC4723" s="63"/>
      <c r="AD4723" s="63"/>
      <c r="AE4723" s="63"/>
      <c r="AF4723" s="63"/>
      <c r="AG4723" s="63"/>
      <c r="AH4723" s="63"/>
      <c r="AI4723" s="63"/>
      <c r="AJ4723" s="63"/>
      <c r="AK4723" s="63"/>
      <c r="AL4723" s="63"/>
      <c r="AM4723" s="63"/>
      <c r="AN4723" s="63"/>
      <c r="AO4723" s="63"/>
      <c r="AP4723" s="63"/>
      <c r="AQ4723" s="63"/>
      <c r="AR4723" s="63"/>
      <c r="AS4723" s="63"/>
      <c r="AT4723" s="63"/>
      <c r="AU4723" s="63"/>
      <c r="AV4723" s="63"/>
      <c r="AW4723" s="63"/>
      <c r="AX4723" s="63"/>
      <c r="AY4723" s="63"/>
      <c r="AZ4723" s="63"/>
      <c r="BA4723" s="63"/>
      <c r="BB4723" s="63"/>
      <c r="BC4723" s="63"/>
      <c r="BD4723" s="63"/>
      <c r="BE4723" s="63"/>
      <c r="BF4723" s="63"/>
      <c r="BG4723" s="63"/>
      <c r="BH4723" s="63"/>
      <c r="BI4723" s="63"/>
      <c r="BJ4723" s="63"/>
      <c r="BK4723" s="63"/>
      <c r="BL4723" s="63"/>
      <c r="BM4723" s="63"/>
      <c r="BN4723" s="63"/>
      <c r="BO4723" s="63"/>
      <c r="BP4723" s="63"/>
      <c r="BQ4723" s="63"/>
      <c r="BR4723" s="63"/>
      <c r="BS4723" s="63"/>
      <c r="BT4723" s="63"/>
      <c r="BU4723" s="63"/>
      <c r="BV4723" s="63"/>
      <c r="BW4723" s="63"/>
      <c r="BX4723" s="63"/>
      <c r="BY4723" s="63"/>
      <c r="BZ4723" s="63"/>
      <c r="CA4723" s="63"/>
      <c r="CB4723" s="63"/>
      <c r="CC4723" s="63"/>
      <c r="CD4723" s="63"/>
      <c r="CE4723" s="63"/>
      <c r="CF4723" s="63"/>
      <c r="CG4723" s="63"/>
      <c r="CH4723" s="63"/>
      <c r="CI4723" s="63"/>
      <c r="CJ4723" s="63"/>
      <c r="CK4723" s="63"/>
      <c r="CL4723" s="63"/>
      <c r="CM4723" s="63"/>
      <c r="CN4723" s="63"/>
      <c r="CO4723" s="63"/>
      <c r="CP4723" s="63"/>
      <c r="CR4723" s="227"/>
      <c r="CS4723" s="74"/>
    </row>
    <row r="4724" spans="1:97" s="72" customFormat="1" ht="75.75" customHeight="1">
      <c r="A4724" s="63"/>
      <c r="B4724" s="63"/>
      <c r="C4724" s="63"/>
      <c r="D4724" s="63"/>
      <c r="E4724" s="63"/>
      <c r="F4724" s="63"/>
      <c r="G4724" s="63"/>
      <c r="H4724" s="63"/>
      <c r="I4724" s="63"/>
      <c r="J4724" s="63"/>
      <c r="K4724" s="63"/>
      <c r="L4724" s="63"/>
      <c r="M4724" s="63"/>
      <c r="N4724" s="63"/>
      <c r="O4724" s="63"/>
      <c r="P4724" s="63"/>
      <c r="Q4724" s="63"/>
      <c r="R4724" s="63"/>
      <c r="S4724" s="63"/>
      <c r="T4724" s="63"/>
      <c r="U4724" s="63"/>
      <c r="V4724" s="63"/>
      <c r="W4724" s="63"/>
      <c r="X4724" s="63"/>
      <c r="Y4724" s="63"/>
      <c r="Z4724" s="63"/>
      <c r="AA4724" s="63"/>
      <c r="AB4724" s="63"/>
      <c r="AC4724" s="63"/>
      <c r="AD4724" s="63"/>
      <c r="AE4724" s="63"/>
      <c r="AF4724" s="63"/>
      <c r="AG4724" s="63"/>
      <c r="AH4724" s="63"/>
      <c r="AI4724" s="63"/>
      <c r="AJ4724" s="63"/>
      <c r="AK4724" s="63"/>
      <c r="AL4724" s="63"/>
      <c r="AM4724" s="63"/>
      <c r="AN4724" s="63"/>
      <c r="AO4724" s="63"/>
      <c r="AP4724" s="63"/>
      <c r="AQ4724" s="63"/>
      <c r="AR4724" s="63"/>
      <c r="AS4724" s="63"/>
      <c r="AT4724" s="63"/>
      <c r="AU4724" s="63"/>
      <c r="AV4724" s="63"/>
      <c r="AW4724" s="63"/>
      <c r="AX4724" s="63"/>
      <c r="AY4724" s="63"/>
      <c r="AZ4724" s="63"/>
      <c r="BA4724" s="63"/>
      <c r="BB4724" s="63"/>
      <c r="BC4724" s="63"/>
      <c r="BD4724" s="63"/>
      <c r="BE4724" s="63"/>
      <c r="BF4724" s="63"/>
      <c r="BG4724" s="63"/>
      <c r="BH4724" s="63"/>
      <c r="BI4724" s="63"/>
      <c r="BJ4724" s="63"/>
      <c r="BK4724" s="63"/>
      <c r="BL4724" s="63"/>
      <c r="BM4724" s="63"/>
      <c r="BN4724" s="63"/>
      <c r="BO4724" s="63"/>
      <c r="BP4724" s="63"/>
      <c r="BQ4724" s="63"/>
      <c r="BR4724" s="63"/>
      <c r="BS4724" s="63"/>
      <c r="BT4724" s="63"/>
      <c r="BU4724" s="63"/>
      <c r="BV4724" s="63"/>
      <c r="BW4724" s="63"/>
      <c r="BX4724" s="63"/>
      <c r="BY4724" s="63"/>
      <c r="BZ4724" s="63"/>
      <c r="CA4724" s="63"/>
      <c r="CB4724" s="63"/>
      <c r="CC4724" s="63"/>
      <c r="CD4724" s="63"/>
      <c r="CE4724" s="63"/>
      <c r="CF4724" s="63"/>
      <c r="CG4724" s="63"/>
      <c r="CH4724" s="63"/>
      <c r="CI4724" s="63"/>
      <c r="CJ4724" s="63"/>
      <c r="CK4724" s="63"/>
      <c r="CL4724" s="63"/>
      <c r="CM4724" s="63"/>
      <c r="CN4724" s="63"/>
      <c r="CO4724" s="63"/>
      <c r="CP4724" s="63"/>
      <c r="CR4724" s="227"/>
      <c r="CS4724" s="74"/>
    </row>
    <row r="4725" spans="1:97" s="72" customFormat="1" ht="75.75" customHeight="1">
      <c r="A4725" s="63"/>
      <c r="B4725" s="63"/>
      <c r="C4725" s="63"/>
      <c r="D4725" s="63"/>
      <c r="E4725" s="63"/>
      <c r="F4725" s="63"/>
      <c r="G4725" s="63"/>
      <c r="H4725" s="63"/>
      <c r="I4725" s="63"/>
      <c r="J4725" s="63"/>
      <c r="K4725" s="63"/>
      <c r="L4725" s="63"/>
      <c r="M4725" s="63"/>
      <c r="N4725" s="63"/>
      <c r="O4725" s="63"/>
      <c r="P4725" s="63"/>
      <c r="Q4725" s="63"/>
      <c r="R4725" s="63"/>
      <c r="S4725" s="63"/>
      <c r="T4725" s="63"/>
      <c r="U4725" s="63"/>
      <c r="V4725" s="63"/>
      <c r="W4725" s="63"/>
      <c r="X4725" s="63"/>
      <c r="Y4725" s="63"/>
      <c r="Z4725" s="63"/>
      <c r="AA4725" s="63"/>
      <c r="AB4725" s="63"/>
      <c r="AC4725" s="63"/>
      <c r="AD4725" s="63"/>
      <c r="AE4725" s="63"/>
      <c r="AF4725" s="63"/>
      <c r="AG4725" s="63"/>
      <c r="AH4725" s="63"/>
      <c r="AI4725" s="63"/>
      <c r="AJ4725" s="63"/>
      <c r="AK4725" s="63"/>
      <c r="AL4725" s="63"/>
      <c r="AM4725" s="63"/>
      <c r="AN4725" s="63"/>
      <c r="AO4725" s="63"/>
      <c r="AP4725" s="63"/>
      <c r="AQ4725" s="63"/>
      <c r="AR4725" s="63"/>
      <c r="AS4725" s="63"/>
      <c r="AT4725" s="63"/>
      <c r="AU4725" s="63"/>
      <c r="AV4725" s="63"/>
      <c r="AW4725" s="63"/>
      <c r="AX4725" s="63"/>
      <c r="AY4725" s="63"/>
      <c r="AZ4725" s="63"/>
      <c r="BA4725" s="63"/>
      <c r="BB4725" s="63"/>
      <c r="BC4725" s="63"/>
      <c r="BD4725" s="63"/>
      <c r="BE4725" s="63"/>
      <c r="BF4725" s="63"/>
      <c r="BG4725" s="63"/>
      <c r="BH4725" s="63"/>
      <c r="BI4725" s="63"/>
      <c r="BJ4725" s="63"/>
      <c r="BK4725" s="63"/>
      <c r="BL4725" s="63"/>
      <c r="BM4725" s="63"/>
      <c r="BN4725" s="63"/>
      <c r="BO4725" s="63"/>
      <c r="BP4725" s="63"/>
      <c r="BQ4725" s="63"/>
      <c r="BR4725" s="63"/>
      <c r="BS4725" s="63"/>
      <c r="BT4725" s="63"/>
      <c r="BU4725" s="63"/>
      <c r="BV4725" s="63"/>
      <c r="BW4725" s="63"/>
      <c r="BX4725" s="63"/>
      <c r="BY4725" s="63"/>
      <c r="BZ4725" s="63"/>
      <c r="CA4725" s="63"/>
      <c r="CB4725" s="63"/>
      <c r="CC4725" s="63"/>
      <c r="CD4725" s="63"/>
      <c r="CE4725" s="63"/>
      <c r="CF4725" s="63"/>
      <c r="CG4725" s="63"/>
      <c r="CH4725" s="63"/>
      <c r="CI4725" s="63"/>
      <c r="CJ4725" s="63"/>
      <c r="CK4725" s="63"/>
      <c r="CL4725" s="63"/>
      <c r="CM4725" s="63"/>
      <c r="CN4725" s="63"/>
      <c r="CO4725" s="63"/>
      <c r="CP4725" s="63"/>
      <c r="CR4725" s="227"/>
      <c r="CS4725" s="74"/>
    </row>
    <row r="4726" spans="1:97" s="72" customFormat="1" ht="75.75" customHeight="1">
      <c r="A4726" s="63"/>
      <c r="B4726" s="63"/>
      <c r="C4726" s="63"/>
      <c r="D4726" s="63"/>
      <c r="E4726" s="63"/>
      <c r="F4726" s="63"/>
      <c r="G4726" s="63"/>
      <c r="H4726" s="63"/>
      <c r="I4726" s="63"/>
      <c r="J4726" s="63"/>
      <c r="K4726" s="63"/>
      <c r="L4726" s="63"/>
      <c r="M4726" s="63"/>
      <c r="N4726" s="63"/>
      <c r="O4726" s="63"/>
      <c r="P4726" s="63"/>
      <c r="Q4726" s="63"/>
      <c r="R4726" s="63"/>
      <c r="S4726" s="63"/>
      <c r="T4726" s="63"/>
      <c r="U4726" s="63"/>
      <c r="V4726" s="63"/>
      <c r="W4726" s="63"/>
      <c r="X4726" s="63"/>
      <c r="Y4726" s="63"/>
      <c r="Z4726" s="63"/>
      <c r="AA4726" s="63"/>
      <c r="AB4726" s="63"/>
      <c r="AC4726" s="63"/>
      <c r="AD4726" s="63"/>
      <c r="AE4726" s="63"/>
      <c r="AF4726" s="63"/>
      <c r="AG4726" s="63"/>
      <c r="AH4726" s="63"/>
      <c r="AI4726" s="63"/>
      <c r="AJ4726" s="63"/>
      <c r="AK4726" s="63"/>
      <c r="AL4726" s="63"/>
      <c r="AM4726" s="63"/>
      <c r="AN4726" s="63"/>
      <c r="AO4726" s="63"/>
      <c r="AP4726" s="63"/>
      <c r="AQ4726" s="63"/>
      <c r="AR4726" s="63"/>
      <c r="AS4726" s="63"/>
      <c r="AT4726" s="63"/>
      <c r="AU4726" s="63"/>
      <c r="AV4726" s="63"/>
      <c r="AW4726" s="63"/>
      <c r="AX4726" s="63"/>
      <c r="AY4726" s="63"/>
      <c r="AZ4726" s="63"/>
      <c r="BA4726" s="63"/>
      <c r="BB4726" s="63"/>
      <c r="BC4726" s="63"/>
      <c r="BD4726" s="63"/>
      <c r="BE4726" s="63"/>
      <c r="BF4726" s="63"/>
      <c r="BG4726" s="63"/>
      <c r="BH4726" s="63"/>
      <c r="BI4726" s="63"/>
      <c r="BJ4726" s="63"/>
      <c r="BK4726" s="63"/>
      <c r="BL4726" s="63"/>
      <c r="BM4726" s="63"/>
      <c r="BN4726" s="63"/>
      <c r="BO4726" s="63"/>
      <c r="BP4726" s="63"/>
      <c r="BQ4726" s="63"/>
      <c r="BR4726" s="63"/>
      <c r="BS4726" s="63"/>
      <c r="BT4726" s="63"/>
      <c r="BU4726" s="63"/>
      <c r="BV4726" s="63"/>
      <c r="BW4726" s="63"/>
      <c r="BX4726" s="63"/>
      <c r="BY4726" s="63"/>
      <c r="BZ4726" s="63"/>
      <c r="CA4726" s="63"/>
      <c r="CB4726" s="63"/>
      <c r="CC4726" s="63"/>
      <c r="CD4726" s="63"/>
      <c r="CE4726" s="63"/>
      <c r="CF4726" s="63"/>
      <c r="CG4726" s="63"/>
      <c r="CH4726" s="63"/>
      <c r="CI4726" s="63"/>
      <c r="CJ4726" s="63"/>
      <c r="CK4726" s="63"/>
      <c r="CL4726" s="63"/>
      <c r="CM4726" s="63"/>
      <c r="CN4726" s="63"/>
      <c r="CO4726" s="63"/>
      <c r="CP4726" s="63"/>
      <c r="CR4726" s="227"/>
      <c r="CS4726" s="74"/>
    </row>
    <row r="4727" spans="1:97" s="72" customFormat="1" ht="75.75" customHeight="1">
      <c r="A4727" s="63"/>
      <c r="B4727" s="63"/>
      <c r="C4727" s="63"/>
      <c r="D4727" s="63"/>
      <c r="E4727" s="63"/>
      <c r="F4727" s="63"/>
      <c r="G4727" s="63"/>
      <c r="H4727" s="63"/>
      <c r="I4727" s="63"/>
      <c r="J4727" s="63"/>
      <c r="K4727" s="63"/>
      <c r="L4727" s="63"/>
      <c r="M4727" s="63"/>
      <c r="N4727" s="63"/>
      <c r="O4727" s="63"/>
      <c r="P4727" s="63"/>
      <c r="Q4727" s="63"/>
      <c r="R4727" s="63"/>
      <c r="S4727" s="63"/>
      <c r="T4727" s="63"/>
      <c r="U4727" s="63"/>
      <c r="V4727" s="63"/>
      <c r="W4727" s="63"/>
      <c r="X4727" s="63"/>
      <c r="Y4727" s="63"/>
      <c r="Z4727" s="63"/>
      <c r="AA4727" s="63"/>
      <c r="AB4727" s="63"/>
      <c r="AC4727" s="63"/>
      <c r="AD4727" s="63"/>
      <c r="AE4727" s="63"/>
      <c r="AF4727" s="63"/>
      <c r="AG4727" s="63"/>
      <c r="AH4727" s="63"/>
      <c r="AI4727" s="63"/>
      <c r="AJ4727" s="63"/>
      <c r="AK4727" s="63"/>
      <c r="AL4727" s="63"/>
      <c r="AM4727" s="63"/>
      <c r="AN4727" s="63"/>
      <c r="AO4727" s="63"/>
      <c r="AP4727" s="63"/>
      <c r="AQ4727" s="63"/>
      <c r="AR4727" s="63"/>
      <c r="AS4727" s="63"/>
      <c r="AT4727" s="63"/>
      <c r="AU4727" s="63"/>
      <c r="AV4727" s="63"/>
      <c r="AW4727" s="63"/>
      <c r="AX4727" s="63"/>
      <c r="AY4727" s="63"/>
      <c r="AZ4727" s="63"/>
      <c r="BA4727" s="63"/>
      <c r="BB4727" s="63"/>
      <c r="BC4727" s="63"/>
      <c r="BD4727" s="63"/>
      <c r="BE4727" s="63"/>
      <c r="BF4727" s="63"/>
      <c r="BG4727" s="63"/>
      <c r="BH4727" s="63"/>
      <c r="BI4727" s="63"/>
      <c r="BJ4727" s="63"/>
      <c r="BK4727" s="63"/>
      <c r="BL4727" s="63"/>
      <c r="BM4727" s="63"/>
      <c r="BN4727" s="63"/>
      <c r="BO4727" s="63"/>
      <c r="BP4727" s="63"/>
      <c r="BQ4727" s="63"/>
      <c r="BR4727" s="63"/>
      <c r="BS4727" s="63"/>
      <c r="BT4727" s="63"/>
      <c r="BU4727" s="63"/>
      <c r="BV4727" s="63"/>
      <c r="BW4727" s="63"/>
      <c r="BX4727" s="63"/>
      <c r="BY4727" s="63"/>
      <c r="BZ4727" s="63"/>
      <c r="CA4727" s="63"/>
      <c r="CB4727" s="63"/>
      <c r="CC4727" s="63"/>
      <c r="CD4727" s="63"/>
      <c r="CE4727" s="63"/>
      <c r="CF4727" s="63"/>
      <c r="CG4727" s="63"/>
      <c r="CH4727" s="63"/>
      <c r="CI4727" s="63"/>
      <c r="CJ4727" s="63"/>
      <c r="CK4727" s="63"/>
      <c r="CL4727" s="63"/>
      <c r="CM4727" s="63"/>
      <c r="CN4727" s="63"/>
      <c r="CO4727" s="63"/>
      <c r="CP4727" s="63"/>
      <c r="CR4727" s="227"/>
      <c r="CS4727" s="74"/>
    </row>
    <row r="4728" spans="1:97" s="72" customFormat="1" ht="75.75" customHeight="1">
      <c r="A4728" s="63"/>
      <c r="B4728" s="63"/>
      <c r="C4728" s="63"/>
      <c r="D4728" s="63"/>
      <c r="E4728" s="63"/>
      <c r="F4728" s="63"/>
      <c r="G4728" s="63"/>
      <c r="H4728" s="63"/>
      <c r="I4728" s="63"/>
      <c r="J4728" s="63"/>
      <c r="K4728" s="63"/>
      <c r="L4728" s="63"/>
      <c r="M4728" s="63"/>
      <c r="N4728" s="63"/>
      <c r="O4728" s="63"/>
      <c r="P4728" s="63"/>
      <c r="Q4728" s="63"/>
      <c r="R4728" s="63"/>
      <c r="S4728" s="63"/>
      <c r="T4728" s="63"/>
      <c r="U4728" s="63"/>
      <c r="V4728" s="63"/>
      <c r="W4728" s="63"/>
      <c r="X4728" s="63"/>
      <c r="Y4728" s="63"/>
      <c r="Z4728" s="63"/>
      <c r="AA4728" s="63"/>
      <c r="AB4728" s="63"/>
      <c r="AC4728" s="63"/>
      <c r="AD4728" s="63"/>
      <c r="AE4728" s="63"/>
      <c r="AF4728" s="63"/>
      <c r="AG4728" s="63"/>
      <c r="AH4728" s="63"/>
      <c r="AI4728" s="63"/>
      <c r="AJ4728" s="63"/>
      <c r="AK4728" s="63"/>
      <c r="AL4728" s="63"/>
      <c r="AM4728" s="63"/>
      <c r="AN4728" s="63"/>
      <c r="AO4728" s="63"/>
      <c r="AP4728" s="63"/>
      <c r="AQ4728" s="63"/>
      <c r="AR4728" s="63"/>
      <c r="AS4728" s="63"/>
      <c r="AT4728" s="63"/>
      <c r="AU4728" s="63"/>
      <c r="AV4728" s="63"/>
      <c r="AW4728" s="63"/>
      <c r="AX4728" s="63"/>
      <c r="AY4728" s="63"/>
      <c r="AZ4728" s="63"/>
      <c r="BA4728" s="63"/>
      <c r="BB4728" s="63"/>
      <c r="BC4728" s="63"/>
      <c r="BD4728" s="63"/>
      <c r="BE4728" s="63"/>
      <c r="BF4728" s="63"/>
      <c r="BG4728" s="63"/>
      <c r="BH4728" s="63"/>
      <c r="BI4728" s="63"/>
      <c r="BJ4728" s="63"/>
      <c r="BK4728" s="63"/>
      <c r="BL4728" s="63"/>
      <c r="BM4728" s="63"/>
      <c r="BN4728" s="63"/>
      <c r="BO4728" s="63"/>
      <c r="BP4728" s="63"/>
      <c r="BQ4728" s="63"/>
      <c r="BR4728" s="63"/>
      <c r="BS4728" s="63"/>
      <c r="BT4728" s="63"/>
      <c r="BU4728" s="63"/>
      <c r="BV4728" s="63"/>
      <c r="BW4728" s="63"/>
      <c r="BX4728" s="63"/>
      <c r="BY4728" s="63"/>
      <c r="BZ4728" s="63"/>
      <c r="CA4728" s="63"/>
      <c r="CB4728" s="63"/>
      <c r="CC4728" s="63"/>
      <c r="CD4728" s="63"/>
      <c r="CE4728" s="63"/>
      <c r="CF4728" s="63"/>
      <c r="CG4728" s="63"/>
      <c r="CH4728" s="63"/>
      <c r="CI4728" s="63"/>
      <c r="CJ4728" s="63"/>
      <c r="CK4728" s="63"/>
      <c r="CL4728" s="63"/>
      <c r="CM4728" s="63"/>
      <c r="CN4728" s="63"/>
      <c r="CO4728" s="63"/>
      <c r="CP4728" s="63"/>
      <c r="CR4728" s="227"/>
      <c r="CS4728" s="74"/>
    </row>
    <row r="4729" spans="1:97" s="72" customFormat="1" ht="75.75" customHeight="1">
      <c r="A4729" s="63"/>
      <c r="B4729" s="63"/>
      <c r="C4729" s="63"/>
      <c r="D4729" s="63"/>
      <c r="E4729" s="63"/>
      <c r="F4729" s="63"/>
      <c r="G4729" s="63"/>
      <c r="H4729" s="63"/>
      <c r="I4729" s="63"/>
      <c r="J4729" s="63"/>
      <c r="K4729" s="63"/>
      <c r="L4729" s="63"/>
      <c r="M4729" s="63"/>
      <c r="N4729" s="63"/>
      <c r="O4729" s="63"/>
      <c r="P4729" s="63"/>
      <c r="Q4729" s="63"/>
      <c r="R4729" s="63"/>
      <c r="S4729" s="63"/>
      <c r="T4729" s="63"/>
      <c r="U4729" s="63"/>
      <c r="V4729" s="63"/>
      <c r="W4729" s="63"/>
      <c r="X4729" s="63"/>
      <c r="Y4729" s="63"/>
      <c r="Z4729" s="63"/>
      <c r="AA4729" s="63"/>
      <c r="AB4729" s="63"/>
      <c r="AC4729" s="63"/>
      <c r="AD4729" s="63"/>
      <c r="AE4729" s="63"/>
      <c r="AF4729" s="63"/>
      <c r="AG4729" s="63"/>
      <c r="AH4729" s="63"/>
      <c r="AI4729" s="63"/>
      <c r="AJ4729" s="63"/>
      <c r="AK4729" s="63"/>
      <c r="AL4729" s="63"/>
      <c r="AM4729" s="63"/>
      <c r="AN4729" s="63"/>
      <c r="AO4729" s="63"/>
      <c r="AP4729" s="63"/>
      <c r="AQ4729" s="63"/>
      <c r="AR4729" s="63"/>
      <c r="AS4729" s="63"/>
      <c r="AT4729" s="63"/>
      <c r="AU4729" s="63"/>
      <c r="AV4729" s="63"/>
      <c r="AW4729" s="63"/>
      <c r="AX4729" s="63"/>
      <c r="AY4729" s="63"/>
      <c r="AZ4729" s="63"/>
      <c r="BA4729" s="63"/>
      <c r="BB4729" s="63"/>
      <c r="BC4729" s="63"/>
      <c r="BD4729" s="63"/>
      <c r="BE4729" s="63"/>
      <c r="BF4729" s="63"/>
      <c r="BG4729" s="63"/>
      <c r="BH4729" s="63"/>
      <c r="BI4729" s="63"/>
      <c r="BJ4729" s="63"/>
      <c r="BK4729" s="63"/>
      <c r="BL4729" s="63"/>
      <c r="BM4729" s="63"/>
      <c r="BN4729" s="63"/>
      <c r="BO4729" s="63"/>
      <c r="BP4729" s="63"/>
      <c r="BQ4729" s="63"/>
      <c r="BR4729" s="63"/>
      <c r="BS4729" s="63"/>
      <c r="BT4729" s="63"/>
      <c r="BU4729" s="63"/>
      <c r="BV4729" s="63"/>
      <c r="BW4729" s="63"/>
      <c r="BX4729" s="63"/>
      <c r="BY4729" s="63"/>
      <c r="BZ4729" s="63"/>
      <c r="CA4729" s="63"/>
      <c r="CB4729" s="63"/>
      <c r="CC4729" s="63"/>
      <c r="CD4729" s="63"/>
      <c r="CE4729" s="63"/>
      <c r="CF4729" s="63"/>
      <c r="CG4729" s="63"/>
      <c r="CH4729" s="63"/>
      <c r="CI4729" s="63"/>
      <c r="CJ4729" s="63"/>
      <c r="CK4729" s="63"/>
      <c r="CL4729" s="63"/>
      <c r="CM4729" s="63"/>
      <c r="CN4729" s="63"/>
      <c r="CO4729" s="63"/>
      <c r="CP4729" s="63"/>
      <c r="CR4729" s="227"/>
      <c r="CS4729" s="74"/>
    </row>
    <row r="4730" spans="1:97" s="72" customFormat="1" ht="75.75" customHeight="1">
      <c r="A4730" s="63"/>
      <c r="B4730" s="63"/>
      <c r="C4730" s="63"/>
      <c r="D4730" s="63"/>
      <c r="E4730" s="63"/>
      <c r="F4730" s="63"/>
      <c r="G4730" s="63"/>
      <c r="H4730" s="63"/>
      <c r="I4730" s="63"/>
      <c r="J4730" s="63"/>
      <c r="K4730" s="63"/>
      <c r="L4730" s="63"/>
      <c r="M4730" s="63"/>
      <c r="N4730" s="63"/>
      <c r="O4730" s="63"/>
      <c r="P4730" s="63"/>
      <c r="Q4730" s="63"/>
      <c r="R4730" s="63"/>
      <c r="S4730" s="63"/>
      <c r="T4730" s="63"/>
      <c r="U4730" s="63"/>
      <c r="V4730" s="63"/>
      <c r="W4730" s="63"/>
      <c r="X4730" s="63"/>
      <c r="Y4730" s="63"/>
      <c r="Z4730" s="63"/>
      <c r="AA4730" s="63"/>
      <c r="AB4730" s="63"/>
      <c r="AC4730" s="63"/>
      <c r="AD4730" s="63"/>
      <c r="AE4730" s="63"/>
      <c r="AF4730" s="63"/>
      <c r="AG4730" s="63"/>
      <c r="AH4730" s="63"/>
      <c r="AI4730" s="63"/>
      <c r="AJ4730" s="63"/>
      <c r="AK4730" s="63"/>
      <c r="AL4730" s="63"/>
      <c r="AM4730" s="63"/>
      <c r="AN4730" s="63"/>
      <c r="AO4730" s="63"/>
      <c r="AP4730" s="63"/>
      <c r="AQ4730" s="63"/>
      <c r="AR4730" s="63"/>
      <c r="AS4730" s="63"/>
      <c r="AT4730" s="63"/>
      <c r="AU4730" s="63"/>
      <c r="AV4730" s="63"/>
      <c r="AW4730" s="63"/>
      <c r="AX4730" s="63"/>
      <c r="AY4730" s="63"/>
      <c r="AZ4730" s="63"/>
      <c r="BA4730" s="63"/>
      <c r="BB4730" s="63"/>
      <c r="BC4730" s="63"/>
      <c r="BD4730" s="63"/>
      <c r="BE4730" s="63"/>
      <c r="BF4730" s="63"/>
      <c r="BG4730" s="63"/>
      <c r="BH4730" s="63"/>
      <c r="BI4730" s="63"/>
      <c r="BJ4730" s="63"/>
      <c r="BK4730" s="63"/>
      <c r="BL4730" s="63"/>
      <c r="BM4730" s="63"/>
      <c r="BN4730" s="63"/>
      <c r="BO4730" s="63"/>
      <c r="BP4730" s="63"/>
      <c r="BQ4730" s="63"/>
      <c r="BR4730" s="63"/>
      <c r="BS4730" s="63"/>
      <c r="BT4730" s="63"/>
      <c r="BU4730" s="63"/>
      <c r="BV4730" s="63"/>
      <c r="BW4730" s="63"/>
      <c r="BX4730" s="63"/>
      <c r="BY4730" s="63"/>
      <c r="BZ4730" s="63"/>
      <c r="CA4730" s="63"/>
      <c r="CB4730" s="63"/>
      <c r="CC4730" s="63"/>
      <c r="CD4730" s="63"/>
      <c r="CE4730" s="63"/>
      <c r="CF4730" s="63"/>
      <c r="CG4730" s="63"/>
      <c r="CH4730" s="63"/>
      <c r="CI4730" s="63"/>
      <c r="CJ4730" s="63"/>
      <c r="CK4730" s="63"/>
      <c r="CL4730" s="63"/>
      <c r="CM4730" s="63"/>
      <c r="CN4730" s="63"/>
      <c r="CO4730" s="63"/>
      <c r="CP4730" s="63"/>
      <c r="CR4730" s="227"/>
      <c r="CS4730" s="74"/>
    </row>
    <row r="4731" spans="1:97" s="72" customFormat="1" ht="75.75" customHeight="1">
      <c r="A4731" s="63"/>
      <c r="B4731" s="63"/>
      <c r="C4731" s="63"/>
      <c r="D4731" s="63"/>
      <c r="E4731" s="63"/>
      <c r="F4731" s="63"/>
      <c r="G4731" s="63"/>
      <c r="H4731" s="63"/>
      <c r="I4731" s="63"/>
      <c r="J4731" s="63"/>
      <c r="K4731" s="63"/>
      <c r="L4731" s="63"/>
      <c r="M4731" s="63"/>
      <c r="N4731" s="63"/>
      <c r="O4731" s="63"/>
      <c r="P4731" s="63"/>
      <c r="Q4731" s="63"/>
      <c r="R4731" s="63"/>
      <c r="S4731" s="63"/>
      <c r="T4731" s="63"/>
      <c r="U4731" s="63"/>
      <c r="V4731" s="63"/>
      <c r="W4731" s="63"/>
      <c r="X4731" s="63"/>
      <c r="Y4731" s="63"/>
      <c r="Z4731" s="63"/>
      <c r="AA4731" s="63"/>
      <c r="AB4731" s="63"/>
      <c r="AC4731" s="63"/>
      <c r="AD4731" s="63"/>
      <c r="AE4731" s="63"/>
      <c r="AF4731" s="63"/>
      <c r="AG4731" s="63"/>
      <c r="AH4731" s="63"/>
      <c r="AI4731" s="63"/>
      <c r="AJ4731" s="63"/>
      <c r="AK4731" s="63"/>
      <c r="AL4731" s="63"/>
      <c r="AM4731" s="63"/>
      <c r="AN4731" s="63"/>
      <c r="AO4731" s="63"/>
      <c r="AP4731" s="63"/>
      <c r="AQ4731" s="63"/>
      <c r="AR4731" s="63"/>
      <c r="AS4731" s="63"/>
      <c r="AT4731" s="63"/>
      <c r="AU4731" s="63"/>
      <c r="AV4731" s="63"/>
      <c r="AW4731" s="63"/>
      <c r="AX4731" s="63"/>
      <c r="AY4731" s="63"/>
      <c r="AZ4731" s="63"/>
      <c r="BA4731" s="63"/>
      <c r="BB4731" s="63"/>
      <c r="BC4731" s="63"/>
      <c r="BD4731" s="63"/>
      <c r="BE4731" s="63"/>
      <c r="BF4731" s="63"/>
      <c r="BG4731" s="63"/>
      <c r="BH4731" s="63"/>
      <c r="BI4731" s="63"/>
      <c r="BJ4731" s="63"/>
      <c r="BK4731" s="63"/>
      <c r="BL4731" s="63"/>
      <c r="BM4731" s="63"/>
      <c r="BN4731" s="63"/>
      <c r="BO4731" s="63"/>
      <c r="BP4731" s="63"/>
      <c r="BQ4731" s="63"/>
      <c r="BR4731" s="63"/>
      <c r="BS4731" s="63"/>
      <c r="BT4731" s="63"/>
      <c r="BU4731" s="63"/>
      <c r="BV4731" s="63"/>
      <c r="BW4731" s="63"/>
      <c r="BX4731" s="63"/>
      <c r="BY4731" s="63"/>
      <c r="BZ4731" s="63"/>
      <c r="CA4731" s="63"/>
      <c r="CB4731" s="63"/>
      <c r="CC4731" s="63"/>
      <c r="CD4731" s="63"/>
      <c r="CE4731" s="63"/>
      <c r="CF4731" s="63"/>
      <c r="CG4731" s="63"/>
      <c r="CH4731" s="63"/>
      <c r="CI4731" s="63"/>
      <c r="CJ4731" s="63"/>
      <c r="CK4731" s="63"/>
      <c r="CL4731" s="63"/>
      <c r="CM4731" s="63"/>
      <c r="CN4731" s="63"/>
      <c r="CO4731" s="63"/>
      <c r="CP4731" s="63"/>
      <c r="CR4731" s="227"/>
      <c r="CS4731" s="74"/>
    </row>
    <row r="4732" spans="1:97" s="72" customFormat="1" ht="75.75" customHeight="1">
      <c r="A4732" s="63"/>
      <c r="B4732" s="63"/>
      <c r="C4732" s="63"/>
      <c r="D4732" s="63"/>
      <c r="E4732" s="63"/>
      <c r="F4732" s="63"/>
      <c r="G4732" s="63"/>
      <c r="H4732" s="63"/>
      <c r="I4732" s="63"/>
      <c r="J4732" s="63"/>
      <c r="K4732" s="63"/>
      <c r="L4732" s="63"/>
      <c r="M4732" s="63"/>
      <c r="N4732" s="63"/>
      <c r="O4732" s="63"/>
      <c r="P4732" s="63"/>
      <c r="Q4732" s="63"/>
      <c r="R4732" s="63"/>
      <c r="S4732" s="63"/>
      <c r="T4732" s="63"/>
      <c r="U4732" s="63"/>
      <c r="V4732" s="63"/>
      <c r="W4732" s="63"/>
      <c r="X4732" s="63"/>
      <c r="Y4732" s="63"/>
      <c r="Z4732" s="63"/>
      <c r="AA4732" s="63"/>
      <c r="AB4732" s="63"/>
      <c r="AC4732" s="63"/>
      <c r="AD4732" s="63"/>
      <c r="AE4732" s="63"/>
      <c r="AF4732" s="63"/>
      <c r="AG4732" s="63"/>
      <c r="AH4732" s="63"/>
      <c r="AI4732" s="63"/>
      <c r="AJ4732" s="63"/>
      <c r="AK4732" s="63"/>
      <c r="AL4732" s="63"/>
      <c r="AM4732" s="63"/>
      <c r="AN4732" s="63"/>
      <c r="AO4732" s="63"/>
      <c r="AP4732" s="63"/>
      <c r="AQ4732" s="63"/>
      <c r="AR4732" s="63"/>
      <c r="AS4732" s="63"/>
      <c r="AT4732" s="63"/>
      <c r="AU4732" s="63"/>
      <c r="AV4732" s="63"/>
      <c r="AW4732" s="63"/>
      <c r="AX4732" s="63"/>
      <c r="AY4732" s="63"/>
      <c r="AZ4732" s="63"/>
      <c r="BA4732" s="63"/>
      <c r="BB4732" s="63"/>
      <c r="BC4732" s="63"/>
      <c r="BD4732" s="63"/>
      <c r="BE4732" s="63"/>
      <c r="BF4732" s="63"/>
      <c r="BG4732" s="63"/>
      <c r="BH4732" s="63"/>
      <c r="BI4732" s="63"/>
      <c r="BJ4732" s="63"/>
      <c r="BK4732" s="63"/>
      <c r="BL4732" s="63"/>
      <c r="BM4732" s="63"/>
      <c r="BN4732" s="63"/>
      <c r="BO4732" s="63"/>
      <c r="BP4732" s="63"/>
      <c r="BQ4732" s="63"/>
      <c r="BR4732" s="63"/>
      <c r="BS4732" s="63"/>
      <c r="BT4732" s="63"/>
      <c r="BU4732" s="63"/>
      <c r="BV4732" s="63"/>
      <c r="BW4732" s="63"/>
      <c r="BX4732" s="63"/>
      <c r="BY4732" s="63"/>
      <c r="BZ4732" s="63"/>
      <c r="CA4732" s="63"/>
      <c r="CB4732" s="63"/>
      <c r="CC4732" s="63"/>
      <c r="CD4732" s="63"/>
      <c r="CE4732" s="63"/>
      <c r="CF4732" s="63"/>
      <c r="CG4732" s="63"/>
      <c r="CH4732" s="63"/>
      <c r="CI4732" s="63"/>
      <c r="CJ4732" s="63"/>
      <c r="CK4732" s="63"/>
      <c r="CL4732" s="63"/>
      <c r="CM4732" s="63"/>
      <c r="CN4732" s="63"/>
      <c r="CO4732" s="63"/>
      <c r="CP4732" s="63"/>
      <c r="CR4732" s="227"/>
      <c r="CS4732" s="74"/>
    </row>
    <row r="4733" spans="1:97" s="72" customFormat="1" ht="75.75" customHeight="1">
      <c r="A4733" s="63"/>
      <c r="B4733" s="63"/>
      <c r="C4733" s="63"/>
      <c r="D4733" s="63"/>
      <c r="E4733" s="63"/>
      <c r="F4733" s="63"/>
      <c r="G4733" s="63"/>
      <c r="H4733" s="63"/>
      <c r="I4733" s="63"/>
      <c r="J4733" s="63"/>
      <c r="K4733" s="63"/>
      <c r="L4733" s="63"/>
      <c r="M4733" s="63"/>
      <c r="N4733" s="63"/>
      <c r="O4733" s="63"/>
      <c r="P4733" s="63"/>
      <c r="Q4733" s="63"/>
      <c r="R4733" s="63"/>
      <c r="S4733" s="63"/>
      <c r="T4733" s="63"/>
      <c r="U4733" s="63"/>
      <c r="V4733" s="63"/>
      <c r="W4733" s="63"/>
      <c r="X4733" s="63"/>
      <c r="Y4733" s="63"/>
      <c r="Z4733" s="63"/>
      <c r="AA4733" s="63"/>
      <c r="AB4733" s="63"/>
      <c r="AC4733" s="63"/>
      <c r="AD4733" s="63"/>
      <c r="AE4733" s="63"/>
      <c r="AF4733" s="63"/>
      <c r="AG4733" s="63"/>
      <c r="AH4733" s="63"/>
      <c r="AI4733" s="63"/>
      <c r="AJ4733" s="63"/>
      <c r="AK4733" s="63"/>
      <c r="AL4733" s="63"/>
      <c r="AM4733" s="63"/>
      <c r="AN4733" s="63"/>
      <c r="AO4733" s="63"/>
      <c r="AP4733" s="63"/>
      <c r="AQ4733" s="63"/>
      <c r="AR4733" s="63"/>
      <c r="AS4733" s="63"/>
      <c r="AT4733" s="63"/>
      <c r="AU4733" s="63"/>
      <c r="AV4733" s="63"/>
      <c r="AW4733" s="63"/>
      <c r="AX4733" s="63"/>
      <c r="AY4733" s="63"/>
      <c r="AZ4733" s="63"/>
      <c r="BA4733" s="63"/>
      <c r="BB4733" s="63"/>
      <c r="BC4733" s="63"/>
      <c r="BD4733" s="63"/>
      <c r="BE4733" s="63"/>
      <c r="BF4733" s="63"/>
      <c r="BG4733" s="63"/>
      <c r="BH4733" s="63"/>
      <c r="BI4733" s="63"/>
      <c r="BJ4733" s="63"/>
      <c r="BK4733" s="63"/>
      <c r="BL4733" s="63"/>
      <c r="BM4733" s="63"/>
      <c r="BN4733" s="63"/>
      <c r="BO4733" s="63"/>
      <c r="BP4733" s="63"/>
      <c r="BQ4733" s="63"/>
      <c r="BR4733" s="63"/>
      <c r="BS4733" s="63"/>
      <c r="BT4733" s="63"/>
      <c r="BU4733" s="63"/>
      <c r="BV4733" s="63"/>
      <c r="BW4733" s="63"/>
      <c r="BX4733" s="63"/>
      <c r="BY4733" s="63"/>
      <c r="BZ4733" s="63"/>
      <c r="CA4733" s="63"/>
      <c r="CB4733" s="63"/>
      <c r="CC4733" s="63"/>
      <c r="CD4733" s="63"/>
      <c r="CE4733" s="63"/>
      <c r="CF4733" s="63"/>
      <c r="CG4733" s="63"/>
      <c r="CH4733" s="63"/>
      <c r="CI4733" s="63"/>
      <c r="CJ4733" s="63"/>
      <c r="CK4733" s="63"/>
      <c r="CL4733" s="63"/>
      <c r="CM4733" s="63"/>
      <c r="CN4733" s="63"/>
      <c r="CO4733" s="63"/>
      <c r="CP4733" s="63"/>
      <c r="CR4733" s="227"/>
      <c r="CS4733" s="74"/>
    </row>
    <row r="4734" spans="1:97" s="72" customFormat="1" ht="75.75" customHeight="1">
      <c r="A4734" s="63"/>
      <c r="B4734" s="63"/>
      <c r="C4734" s="63"/>
      <c r="D4734" s="63"/>
      <c r="E4734" s="63"/>
      <c r="F4734" s="63"/>
      <c r="G4734" s="63"/>
      <c r="H4734" s="63"/>
      <c r="I4734" s="63"/>
      <c r="J4734" s="63"/>
      <c r="K4734" s="63"/>
      <c r="L4734" s="63"/>
      <c r="M4734" s="63"/>
      <c r="N4734" s="63"/>
      <c r="O4734" s="63"/>
      <c r="P4734" s="63"/>
      <c r="Q4734" s="63"/>
      <c r="R4734" s="63"/>
      <c r="S4734" s="63"/>
      <c r="T4734" s="63"/>
      <c r="U4734" s="63"/>
      <c r="V4734" s="63"/>
      <c r="W4734" s="63"/>
      <c r="X4734" s="63"/>
      <c r="Y4734" s="63"/>
      <c r="Z4734" s="63"/>
      <c r="AA4734" s="63"/>
      <c r="AB4734" s="63"/>
      <c r="AC4734" s="63"/>
      <c r="AD4734" s="63"/>
      <c r="AE4734" s="63"/>
      <c r="AF4734" s="63"/>
      <c r="AG4734" s="63"/>
      <c r="AH4734" s="63"/>
      <c r="AI4734" s="63"/>
      <c r="AJ4734" s="63"/>
      <c r="AK4734" s="63"/>
      <c r="AL4734" s="63"/>
      <c r="AM4734" s="63"/>
      <c r="AN4734" s="63"/>
      <c r="AO4734" s="63"/>
      <c r="AP4734" s="63"/>
      <c r="AQ4734" s="63"/>
      <c r="AR4734" s="63"/>
      <c r="AS4734" s="63"/>
      <c r="AT4734" s="63"/>
      <c r="AU4734" s="63"/>
      <c r="AV4734" s="63"/>
      <c r="AW4734" s="63"/>
      <c r="AX4734" s="63"/>
      <c r="AY4734" s="63"/>
      <c r="AZ4734" s="63"/>
      <c r="BA4734" s="63"/>
      <c r="BB4734" s="63"/>
      <c r="BC4734" s="63"/>
      <c r="BD4734" s="63"/>
      <c r="BE4734" s="63"/>
      <c r="BF4734" s="63"/>
      <c r="BG4734" s="63"/>
      <c r="BH4734" s="63"/>
      <c r="BI4734" s="63"/>
      <c r="BJ4734" s="63"/>
      <c r="BK4734" s="63"/>
      <c r="BL4734" s="63"/>
      <c r="BM4734" s="63"/>
      <c r="BN4734" s="63"/>
      <c r="BO4734" s="63"/>
      <c r="BP4734" s="63"/>
      <c r="BQ4734" s="63"/>
      <c r="BR4734" s="63"/>
      <c r="BS4734" s="63"/>
      <c r="BT4734" s="63"/>
      <c r="BU4734" s="63"/>
      <c r="BV4734" s="63"/>
      <c r="BW4734" s="63"/>
      <c r="BX4734" s="63"/>
      <c r="BY4734" s="63"/>
      <c r="BZ4734" s="63"/>
      <c r="CA4734" s="63"/>
      <c r="CB4734" s="63"/>
      <c r="CC4734" s="63"/>
      <c r="CD4734" s="63"/>
      <c r="CE4734" s="63"/>
      <c r="CF4734" s="63"/>
      <c r="CG4734" s="63"/>
      <c r="CH4734" s="63"/>
      <c r="CI4734" s="63"/>
      <c r="CJ4734" s="63"/>
      <c r="CK4734" s="63"/>
      <c r="CL4734" s="63"/>
      <c r="CM4734" s="63"/>
      <c r="CN4734" s="63"/>
      <c r="CO4734" s="63"/>
      <c r="CP4734" s="63"/>
      <c r="CR4734" s="227"/>
      <c r="CS4734" s="74"/>
    </row>
    <row r="4735" spans="1:97" s="72" customFormat="1" ht="75.75" customHeight="1">
      <c r="A4735" s="63"/>
      <c r="B4735" s="63"/>
      <c r="C4735" s="63"/>
      <c r="D4735" s="63"/>
      <c r="E4735" s="63"/>
      <c r="F4735" s="63"/>
      <c r="G4735" s="63"/>
      <c r="H4735" s="63"/>
      <c r="I4735" s="63"/>
      <c r="J4735" s="63"/>
      <c r="K4735" s="63"/>
      <c r="L4735" s="63"/>
      <c r="M4735" s="63"/>
      <c r="N4735" s="63"/>
      <c r="O4735" s="63"/>
      <c r="P4735" s="63"/>
      <c r="Q4735" s="63"/>
      <c r="R4735" s="63"/>
      <c r="S4735" s="63"/>
      <c r="T4735" s="63"/>
      <c r="U4735" s="63"/>
      <c r="V4735" s="63"/>
      <c r="W4735" s="63"/>
      <c r="X4735" s="63"/>
      <c r="Y4735" s="63"/>
      <c r="Z4735" s="63"/>
      <c r="AA4735" s="63"/>
      <c r="AB4735" s="63"/>
      <c r="AC4735" s="63"/>
      <c r="AD4735" s="63"/>
      <c r="AE4735" s="63"/>
      <c r="AF4735" s="63"/>
      <c r="AG4735" s="63"/>
      <c r="AH4735" s="63"/>
      <c r="AI4735" s="63"/>
      <c r="AJ4735" s="63"/>
      <c r="AK4735" s="63"/>
      <c r="AL4735" s="63"/>
      <c r="AM4735" s="63"/>
      <c r="AN4735" s="63"/>
      <c r="AO4735" s="63"/>
      <c r="AP4735" s="63"/>
      <c r="AQ4735" s="63"/>
      <c r="AR4735" s="63"/>
      <c r="AS4735" s="63"/>
      <c r="AT4735" s="63"/>
      <c r="AU4735" s="63"/>
      <c r="AV4735" s="63"/>
      <c r="AW4735" s="63"/>
      <c r="AX4735" s="63"/>
      <c r="AY4735" s="63"/>
      <c r="AZ4735" s="63"/>
      <c r="BA4735" s="63"/>
      <c r="BB4735" s="63"/>
      <c r="BC4735" s="63"/>
      <c r="BD4735" s="63"/>
      <c r="BE4735" s="63"/>
      <c r="BF4735" s="63"/>
      <c r="BG4735" s="63"/>
      <c r="BH4735" s="63"/>
      <c r="BI4735" s="63"/>
      <c r="BJ4735" s="63"/>
      <c r="BK4735" s="63"/>
      <c r="BL4735" s="63"/>
      <c r="BM4735" s="63"/>
      <c r="BN4735" s="63"/>
      <c r="BO4735" s="63"/>
      <c r="BP4735" s="63"/>
      <c r="BQ4735" s="63"/>
      <c r="BR4735" s="63"/>
      <c r="BS4735" s="63"/>
      <c r="BT4735" s="63"/>
      <c r="BU4735" s="63"/>
      <c r="BV4735" s="63"/>
      <c r="BW4735" s="63"/>
      <c r="BX4735" s="63"/>
      <c r="BY4735" s="63"/>
      <c r="BZ4735" s="63"/>
      <c r="CA4735" s="63"/>
      <c r="CB4735" s="63"/>
      <c r="CC4735" s="63"/>
      <c r="CD4735" s="63"/>
      <c r="CE4735" s="63"/>
      <c r="CF4735" s="63"/>
      <c r="CG4735" s="63"/>
      <c r="CH4735" s="63"/>
      <c r="CI4735" s="63"/>
      <c r="CJ4735" s="63"/>
      <c r="CK4735" s="63"/>
      <c r="CL4735" s="63"/>
      <c r="CM4735" s="63"/>
      <c r="CN4735" s="63"/>
      <c r="CO4735" s="63"/>
      <c r="CP4735" s="63"/>
      <c r="CR4735" s="227"/>
      <c r="CS4735" s="74"/>
    </row>
    <row r="4736" spans="1:97" s="72" customFormat="1" ht="75.75" customHeight="1">
      <c r="A4736" s="63"/>
      <c r="B4736" s="63"/>
      <c r="C4736" s="63"/>
      <c r="D4736" s="63"/>
      <c r="E4736" s="63"/>
      <c r="F4736" s="63"/>
      <c r="G4736" s="63"/>
      <c r="H4736" s="63"/>
      <c r="I4736" s="63"/>
      <c r="J4736" s="63"/>
      <c r="K4736" s="63"/>
      <c r="L4736" s="63"/>
      <c r="M4736" s="63"/>
      <c r="N4736" s="63"/>
      <c r="O4736" s="63"/>
      <c r="P4736" s="63"/>
      <c r="Q4736" s="63"/>
      <c r="R4736" s="63"/>
      <c r="S4736" s="63"/>
      <c r="T4736" s="63"/>
      <c r="U4736" s="63"/>
      <c r="V4736" s="63"/>
      <c r="W4736" s="63"/>
      <c r="X4736" s="63"/>
      <c r="Y4736" s="63"/>
      <c r="Z4736" s="63"/>
      <c r="AA4736" s="63"/>
      <c r="AB4736" s="63"/>
      <c r="AC4736" s="63"/>
      <c r="AD4736" s="63"/>
      <c r="AE4736" s="63"/>
      <c r="AF4736" s="63"/>
      <c r="AG4736" s="63"/>
      <c r="AH4736" s="63"/>
      <c r="AI4736" s="63"/>
      <c r="AJ4736" s="63"/>
      <c r="AK4736" s="63"/>
      <c r="AL4736" s="63"/>
      <c r="AM4736" s="63"/>
      <c r="AN4736" s="63"/>
      <c r="AO4736" s="63"/>
      <c r="AP4736" s="63"/>
      <c r="AQ4736" s="63"/>
      <c r="AR4736" s="63"/>
      <c r="AS4736" s="63"/>
      <c r="AT4736" s="63"/>
      <c r="AU4736" s="63"/>
      <c r="AV4736" s="63"/>
      <c r="AW4736" s="63"/>
      <c r="AX4736" s="63"/>
      <c r="AY4736" s="63"/>
      <c r="AZ4736" s="63"/>
      <c r="BA4736" s="63"/>
      <c r="BB4736" s="63"/>
      <c r="BC4736" s="63"/>
      <c r="BD4736" s="63"/>
      <c r="BE4736" s="63"/>
      <c r="BF4736" s="63"/>
      <c r="BG4736" s="63"/>
      <c r="BH4736" s="63"/>
      <c r="BI4736" s="63"/>
      <c r="BJ4736" s="63"/>
      <c r="BK4736" s="63"/>
      <c r="BL4736" s="63"/>
      <c r="BM4736" s="63"/>
      <c r="BN4736" s="63"/>
      <c r="BO4736" s="63"/>
      <c r="BP4736" s="63"/>
      <c r="BQ4736" s="63"/>
      <c r="BR4736" s="63"/>
      <c r="BS4736" s="63"/>
      <c r="BT4736" s="63"/>
      <c r="BU4736" s="63"/>
      <c r="BV4736" s="63"/>
      <c r="BW4736" s="63"/>
      <c r="BX4736" s="63"/>
      <c r="BY4736" s="63"/>
      <c r="BZ4736" s="63"/>
      <c r="CA4736" s="63"/>
      <c r="CB4736" s="63"/>
      <c r="CC4736" s="63"/>
      <c r="CD4736" s="63"/>
      <c r="CE4736" s="63"/>
      <c r="CF4736" s="63"/>
      <c r="CG4736" s="63"/>
      <c r="CH4736" s="63"/>
      <c r="CI4736" s="63"/>
      <c r="CJ4736" s="63"/>
      <c r="CK4736" s="63"/>
      <c r="CL4736" s="63"/>
      <c r="CM4736" s="63"/>
      <c r="CN4736" s="63"/>
      <c r="CO4736" s="63"/>
      <c r="CP4736" s="63"/>
      <c r="CR4736" s="227"/>
      <c r="CS4736" s="74"/>
    </row>
    <row r="4737" spans="1:97" s="72" customFormat="1" ht="75.75" customHeight="1">
      <c r="A4737" s="63"/>
      <c r="B4737" s="63"/>
      <c r="C4737" s="63"/>
      <c r="D4737" s="63"/>
      <c r="E4737" s="63"/>
      <c r="F4737" s="63"/>
      <c r="G4737" s="63"/>
      <c r="H4737" s="63"/>
      <c r="I4737" s="63"/>
      <c r="J4737" s="63"/>
      <c r="K4737" s="63"/>
      <c r="L4737" s="63"/>
      <c r="M4737" s="63"/>
      <c r="N4737" s="63"/>
      <c r="O4737" s="63"/>
      <c r="P4737" s="63"/>
      <c r="Q4737" s="63"/>
      <c r="R4737" s="63"/>
      <c r="S4737" s="63"/>
      <c r="T4737" s="63"/>
      <c r="U4737" s="63"/>
      <c r="V4737" s="63"/>
      <c r="W4737" s="63"/>
      <c r="X4737" s="63"/>
      <c r="Y4737" s="63"/>
      <c r="Z4737" s="63"/>
      <c r="AA4737" s="63"/>
      <c r="AB4737" s="63"/>
      <c r="AC4737" s="63"/>
      <c r="AD4737" s="63"/>
      <c r="AE4737" s="63"/>
      <c r="AF4737" s="63"/>
      <c r="AG4737" s="63"/>
      <c r="AH4737" s="63"/>
      <c r="AI4737" s="63"/>
      <c r="AJ4737" s="63"/>
      <c r="AK4737" s="63"/>
      <c r="AL4737" s="63"/>
      <c r="AM4737" s="63"/>
      <c r="AN4737" s="63"/>
      <c r="AO4737" s="63"/>
      <c r="AP4737" s="63"/>
      <c r="AQ4737" s="63"/>
      <c r="AR4737" s="63"/>
      <c r="AS4737" s="63"/>
      <c r="AT4737" s="63"/>
      <c r="AU4737" s="63"/>
      <c r="AV4737" s="63"/>
      <c r="AW4737" s="63"/>
      <c r="AX4737" s="63"/>
      <c r="AY4737" s="63"/>
      <c r="AZ4737" s="63"/>
      <c r="BA4737" s="63"/>
      <c r="BB4737" s="63"/>
      <c r="BC4737" s="63"/>
      <c r="BD4737" s="63"/>
      <c r="BE4737" s="63"/>
      <c r="BF4737" s="63"/>
      <c r="BG4737" s="63"/>
      <c r="BH4737" s="63"/>
      <c r="BI4737" s="63"/>
      <c r="BJ4737" s="63"/>
      <c r="BK4737" s="63"/>
      <c r="BL4737" s="63"/>
      <c r="BM4737" s="63"/>
      <c r="BN4737" s="63"/>
      <c r="BO4737" s="63"/>
      <c r="BP4737" s="63"/>
      <c r="BQ4737" s="63"/>
      <c r="BR4737" s="63"/>
      <c r="BS4737" s="63"/>
      <c r="BT4737" s="63"/>
      <c r="BU4737" s="63"/>
      <c r="BV4737" s="63"/>
      <c r="BW4737" s="63"/>
      <c r="BX4737" s="63"/>
      <c r="BY4737" s="63"/>
      <c r="BZ4737" s="63"/>
      <c r="CA4737" s="63"/>
      <c r="CB4737" s="63"/>
      <c r="CC4737" s="63"/>
      <c r="CD4737" s="63"/>
      <c r="CE4737" s="63"/>
      <c r="CF4737" s="63"/>
      <c r="CG4737" s="63"/>
      <c r="CH4737" s="63"/>
      <c r="CI4737" s="63"/>
      <c r="CJ4737" s="63"/>
      <c r="CK4737" s="63"/>
      <c r="CL4737" s="63"/>
      <c r="CM4737" s="63"/>
      <c r="CN4737" s="63"/>
      <c r="CO4737" s="63"/>
      <c r="CP4737" s="63"/>
      <c r="CR4737" s="227"/>
      <c r="CS4737" s="74"/>
    </row>
    <row r="4738" spans="1:97" s="72" customFormat="1" ht="75.75" customHeight="1">
      <c r="A4738" s="63"/>
      <c r="B4738" s="63"/>
      <c r="C4738" s="63"/>
      <c r="D4738" s="63"/>
      <c r="E4738" s="63"/>
      <c r="F4738" s="63"/>
      <c r="G4738" s="63"/>
      <c r="H4738" s="63"/>
      <c r="I4738" s="63"/>
      <c r="J4738" s="63"/>
      <c r="K4738" s="63"/>
      <c r="L4738" s="63"/>
      <c r="M4738" s="63"/>
      <c r="N4738" s="63"/>
      <c r="O4738" s="63"/>
      <c r="P4738" s="63"/>
      <c r="Q4738" s="63"/>
      <c r="R4738" s="63"/>
      <c r="S4738" s="63"/>
      <c r="T4738" s="63"/>
      <c r="U4738" s="63"/>
      <c r="V4738" s="63"/>
      <c r="W4738" s="63"/>
      <c r="X4738" s="63"/>
      <c r="Y4738" s="63"/>
      <c r="Z4738" s="63"/>
      <c r="AA4738" s="63"/>
      <c r="AB4738" s="63"/>
      <c r="AC4738" s="63"/>
      <c r="AD4738" s="63"/>
      <c r="AE4738" s="63"/>
      <c r="AF4738" s="63"/>
      <c r="AG4738" s="63"/>
      <c r="AH4738" s="63"/>
      <c r="AI4738" s="63"/>
      <c r="AJ4738" s="63"/>
      <c r="AK4738" s="63"/>
      <c r="AL4738" s="63"/>
      <c r="AM4738" s="63"/>
      <c r="AN4738" s="63"/>
      <c r="AO4738" s="63"/>
      <c r="AP4738" s="63"/>
      <c r="AQ4738" s="63"/>
      <c r="AR4738" s="63"/>
      <c r="AS4738" s="63"/>
      <c r="AT4738" s="63"/>
      <c r="AU4738" s="63"/>
      <c r="AV4738" s="63"/>
      <c r="AW4738" s="63"/>
      <c r="AX4738" s="63"/>
      <c r="AY4738" s="63"/>
      <c r="AZ4738" s="63"/>
      <c r="BA4738" s="63"/>
      <c r="BB4738" s="63"/>
      <c r="BC4738" s="63"/>
      <c r="BD4738" s="63"/>
      <c r="BE4738" s="63"/>
      <c r="BF4738" s="63"/>
      <c r="BG4738" s="63"/>
      <c r="BH4738" s="63"/>
      <c r="BI4738" s="63"/>
      <c r="BJ4738" s="63"/>
      <c r="BK4738" s="63"/>
      <c r="BL4738" s="63"/>
      <c r="BM4738" s="63"/>
      <c r="BN4738" s="63"/>
      <c r="BO4738" s="63"/>
      <c r="BP4738" s="63"/>
      <c r="BQ4738" s="63"/>
      <c r="BR4738" s="63"/>
      <c r="BS4738" s="63"/>
      <c r="BT4738" s="63"/>
      <c r="BU4738" s="63"/>
      <c r="BV4738" s="63"/>
      <c r="BW4738" s="63"/>
      <c r="BX4738" s="63"/>
      <c r="BY4738" s="63"/>
      <c r="BZ4738" s="63"/>
      <c r="CA4738" s="63"/>
      <c r="CB4738" s="63"/>
      <c r="CC4738" s="63"/>
      <c r="CD4738" s="63"/>
      <c r="CE4738" s="63"/>
      <c r="CF4738" s="63"/>
      <c r="CG4738" s="63"/>
      <c r="CH4738" s="63"/>
      <c r="CI4738" s="63"/>
      <c r="CJ4738" s="63"/>
      <c r="CK4738" s="63"/>
      <c r="CL4738" s="63"/>
      <c r="CM4738" s="63"/>
      <c r="CN4738" s="63"/>
      <c r="CO4738" s="63"/>
      <c r="CP4738" s="63"/>
      <c r="CR4738" s="227"/>
      <c r="CS4738" s="74"/>
    </row>
    <row r="4739" spans="1:97" s="72" customFormat="1" ht="75.75" customHeight="1">
      <c r="A4739" s="63"/>
      <c r="B4739" s="63"/>
      <c r="C4739" s="63"/>
      <c r="D4739" s="63"/>
      <c r="E4739" s="63"/>
      <c r="F4739" s="63"/>
      <c r="G4739" s="63"/>
      <c r="H4739" s="63"/>
      <c r="I4739" s="63"/>
      <c r="J4739" s="63"/>
      <c r="K4739" s="63"/>
      <c r="L4739" s="63"/>
      <c r="M4739" s="63"/>
      <c r="N4739" s="63"/>
      <c r="O4739" s="63"/>
      <c r="P4739" s="63"/>
      <c r="Q4739" s="63"/>
      <c r="R4739" s="63"/>
      <c r="S4739" s="63"/>
      <c r="T4739" s="63"/>
      <c r="U4739" s="63"/>
      <c r="V4739" s="63"/>
      <c r="W4739" s="63"/>
      <c r="X4739" s="63"/>
      <c r="Y4739" s="63"/>
      <c r="Z4739" s="63"/>
      <c r="AA4739" s="63"/>
      <c r="AB4739" s="63"/>
      <c r="AC4739" s="63"/>
      <c r="AD4739" s="63"/>
      <c r="AE4739" s="63"/>
      <c r="AF4739" s="63"/>
      <c r="AG4739" s="63"/>
      <c r="AH4739" s="63"/>
      <c r="AI4739" s="63"/>
      <c r="AJ4739" s="63"/>
      <c r="AK4739" s="63"/>
      <c r="AL4739" s="63"/>
      <c r="AM4739" s="63"/>
      <c r="AN4739" s="63"/>
      <c r="AO4739" s="63"/>
      <c r="AP4739" s="63"/>
      <c r="AQ4739" s="63"/>
      <c r="AR4739" s="63"/>
      <c r="AS4739" s="63"/>
      <c r="AT4739" s="63"/>
      <c r="AU4739" s="63"/>
      <c r="AV4739" s="63"/>
      <c r="AW4739" s="63"/>
      <c r="AX4739" s="63"/>
      <c r="AY4739" s="63"/>
      <c r="AZ4739" s="63"/>
      <c r="BA4739" s="63"/>
      <c r="BB4739" s="63"/>
      <c r="BC4739" s="63"/>
      <c r="BD4739" s="63"/>
      <c r="BE4739" s="63"/>
      <c r="BF4739" s="63"/>
      <c r="BG4739" s="63"/>
      <c r="BH4739" s="63"/>
      <c r="BI4739" s="63"/>
      <c r="BJ4739" s="63"/>
      <c r="BK4739" s="63"/>
      <c r="BL4739" s="63"/>
      <c r="BM4739" s="63"/>
      <c r="BN4739" s="63"/>
      <c r="BO4739" s="63"/>
      <c r="BP4739" s="63"/>
      <c r="BQ4739" s="63"/>
      <c r="BR4739" s="63"/>
      <c r="BS4739" s="63"/>
      <c r="BT4739" s="63"/>
      <c r="BU4739" s="63"/>
      <c r="BV4739" s="63"/>
      <c r="BW4739" s="63"/>
      <c r="BX4739" s="63"/>
      <c r="BY4739" s="63"/>
      <c r="BZ4739" s="63"/>
      <c r="CA4739" s="63"/>
      <c r="CB4739" s="63"/>
      <c r="CC4739" s="63"/>
      <c r="CD4739" s="63"/>
      <c r="CE4739" s="63"/>
      <c r="CF4739" s="63"/>
      <c r="CG4739" s="63"/>
      <c r="CH4739" s="63"/>
      <c r="CI4739" s="63"/>
      <c r="CJ4739" s="63"/>
      <c r="CK4739" s="63"/>
      <c r="CL4739" s="63"/>
      <c r="CM4739" s="63"/>
      <c r="CN4739" s="63"/>
      <c r="CO4739" s="63"/>
      <c r="CP4739" s="63"/>
      <c r="CR4739" s="227"/>
      <c r="CS4739" s="74"/>
    </row>
    <row r="4740" spans="1:97" s="72" customFormat="1" ht="75.75" customHeight="1">
      <c r="A4740" s="63"/>
      <c r="B4740" s="63"/>
      <c r="C4740" s="63"/>
      <c r="D4740" s="63"/>
      <c r="E4740" s="63"/>
      <c r="F4740" s="63"/>
      <c r="G4740" s="63"/>
      <c r="H4740" s="63"/>
      <c r="I4740" s="63"/>
      <c r="J4740" s="63"/>
      <c r="K4740" s="63"/>
      <c r="L4740" s="63"/>
      <c r="M4740" s="63"/>
      <c r="N4740" s="63"/>
      <c r="O4740" s="63"/>
      <c r="P4740" s="63"/>
      <c r="Q4740" s="63"/>
      <c r="R4740" s="63"/>
      <c r="S4740" s="63"/>
      <c r="T4740" s="63"/>
      <c r="U4740" s="63"/>
      <c r="V4740" s="63"/>
      <c r="W4740" s="63"/>
      <c r="X4740" s="63"/>
      <c r="Y4740" s="63"/>
      <c r="Z4740" s="63"/>
      <c r="AA4740" s="63"/>
      <c r="AB4740" s="63"/>
      <c r="AC4740" s="63"/>
      <c r="AD4740" s="63"/>
      <c r="AE4740" s="63"/>
      <c r="AF4740" s="63"/>
      <c r="AG4740" s="63"/>
      <c r="AH4740" s="63"/>
      <c r="AI4740" s="63"/>
      <c r="AJ4740" s="63"/>
      <c r="AK4740" s="63"/>
      <c r="AL4740" s="63"/>
      <c r="AM4740" s="63"/>
      <c r="AN4740" s="63"/>
      <c r="AO4740" s="63"/>
      <c r="AP4740" s="63"/>
      <c r="AQ4740" s="63"/>
      <c r="AR4740" s="63"/>
      <c r="AS4740" s="63"/>
      <c r="AT4740" s="63"/>
      <c r="AU4740" s="63"/>
      <c r="AV4740" s="63"/>
      <c r="AW4740" s="63"/>
      <c r="AX4740" s="63"/>
      <c r="AY4740" s="63"/>
      <c r="AZ4740" s="63"/>
      <c r="BA4740" s="63"/>
      <c r="BB4740" s="63"/>
      <c r="BC4740" s="63"/>
      <c r="BD4740" s="63"/>
      <c r="BE4740" s="63"/>
      <c r="BF4740" s="63"/>
      <c r="BG4740" s="63"/>
      <c r="BH4740" s="63"/>
      <c r="BI4740" s="63"/>
      <c r="BJ4740" s="63"/>
      <c r="BK4740" s="63"/>
      <c r="BL4740" s="63"/>
      <c r="BM4740" s="63"/>
      <c r="BN4740" s="63"/>
      <c r="BO4740" s="63"/>
      <c r="BP4740" s="63"/>
      <c r="BQ4740" s="63"/>
      <c r="BR4740" s="63"/>
      <c r="BS4740" s="63"/>
      <c r="BT4740" s="63"/>
      <c r="BU4740" s="63"/>
      <c r="BV4740" s="63"/>
      <c r="BW4740" s="63"/>
      <c r="BX4740" s="63"/>
      <c r="BY4740" s="63"/>
      <c r="BZ4740" s="63"/>
      <c r="CA4740" s="63"/>
      <c r="CB4740" s="63"/>
      <c r="CC4740" s="63"/>
      <c r="CD4740" s="63"/>
      <c r="CE4740" s="63"/>
      <c r="CF4740" s="63"/>
      <c r="CG4740" s="63"/>
      <c r="CH4740" s="63"/>
      <c r="CI4740" s="63"/>
      <c r="CJ4740" s="63"/>
      <c r="CK4740" s="63"/>
      <c r="CL4740" s="63"/>
      <c r="CM4740" s="63"/>
      <c r="CN4740" s="63"/>
      <c r="CO4740" s="63"/>
      <c r="CP4740" s="63"/>
      <c r="CR4740" s="227"/>
      <c r="CS4740" s="74"/>
    </row>
    <row r="4741" spans="1:97" s="72" customFormat="1" ht="75.75" customHeight="1">
      <c r="A4741" s="63"/>
      <c r="B4741" s="63"/>
      <c r="C4741" s="63"/>
      <c r="D4741" s="63"/>
      <c r="E4741" s="63"/>
      <c r="F4741" s="63"/>
      <c r="G4741" s="63"/>
      <c r="H4741" s="63"/>
      <c r="I4741" s="63"/>
      <c r="J4741" s="63"/>
      <c r="K4741" s="63"/>
      <c r="L4741" s="63"/>
      <c r="M4741" s="63"/>
      <c r="N4741" s="63"/>
      <c r="O4741" s="63"/>
      <c r="P4741" s="63"/>
      <c r="Q4741" s="63"/>
      <c r="R4741" s="63"/>
      <c r="S4741" s="63"/>
      <c r="T4741" s="63"/>
      <c r="U4741" s="63"/>
      <c r="V4741" s="63"/>
      <c r="W4741" s="63"/>
      <c r="X4741" s="63"/>
      <c r="Y4741" s="63"/>
      <c r="Z4741" s="63"/>
      <c r="AA4741" s="63"/>
      <c r="AB4741" s="63"/>
      <c r="AC4741" s="63"/>
      <c r="AD4741" s="63"/>
      <c r="AE4741" s="63"/>
      <c r="AF4741" s="63"/>
      <c r="AG4741" s="63"/>
      <c r="AH4741" s="63"/>
      <c r="AI4741" s="63"/>
      <c r="AJ4741" s="63"/>
      <c r="AK4741" s="63"/>
      <c r="AL4741" s="63"/>
      <c r="AM4741" s="63"/>
      <c r="AN4741" s="63"/>
      <c r="AO4741" s="63"/>
      <c r="AP4741" s="63"/>
      <c r="AQ4741" s="63"/>
      <c r="AR4741" s="63"/>
      <c r="AS4741" s="63"/>
      <c r="AT4741" s="63"/>
      <c r="AU4741" s="63"/>
      <c r="AV4741" s="63"/>
      <c r="AW4741" s="63"/>
      <c r="AX4741" s="63"/>
      <c r="AY4741" s="63"/>
      <c r="AZ4741" s="63"/>
      <c r="BA4741" s="63"/>
      <c r="BB4741" s="63"/>
      <c r="BC4741" s="63"/>
      <c r="BD4741" s="63"/>
      <c r="BE4741" s="63"/>
      <c r="BF4741" s="63"/>
      <c r="BG4741" s="63"/>
      <c r="BH4741" s="63"/>
      <c r="BI4741" s="63"/>
      <c r="BJ4741" s="63"/>
      <c r="BK4741" s="63"/>
      <c r="BL4741" s="63"/>
      <c r="BM4741" s="63"/>
      <c r="BN4741" s="63"/>
      <c r="BO4741" s="63"/>
      <c r="BP4741" s="63"/>
      <c r="BQ4741" s="63"/>
      <c r="BR4741" s="63"/>
      <c r="BS4741" s="63"/>
      <c r="BT4741" s="63"/>
      <c r="BU4741" s="63"/>
      <c r="BV4741" s="63"/>
      <c r="BW4741" s="63"/>
      <c r="BX4741" s="63"/>
      <c r="BY4741" s="63"/>
      <c r="BZ4741" s="63"/>
      <c r="CA4741" s="63"/>
      <c r="CB4741" s="63"/>
      <c r="CC4741" s="63"/>
      <c r="CD4741" s="63"/>
      <c r="CE4741" s="63"/>
      <c r="CF4741" s="63"/>
      <c r="CG4741" s="63"/>
      <c r="CH4741" s="63"/>
      <c r="CI4741" s="63"/>
      <c r="CJ4741" s="63"/>
      <c r="CK4741" s="63"/>
      <c r="CL4741" s="63"/>
      <c r="CM4741" s="63"/>
      <c r="CN4741" s="63"/>
      <c r="CO4741" s="63"/>
      <c r="CP4741" s="63"/>
      <c r="CR4741" s="227"/>
      <c r="CS4741" s="74"/>
    </row>
    <row r="4742" spans="1:97" s="72" customFormat="1" ht="75.75" customHeight="1">
      <c r="A4742" s="63"/>
      <c r="B4742" s="63"/>
      <c r="C4742" s="63"/>
      <c r="D4742" s="63"/>
      <c r="E4742" s="63"/>
      <c r="F4742" s="63"/>
      <c r="G4742" s="63"/>
      <c r="H4742" s="63"/>
      <c r="I4742" s="63"/>
      <c r="J4742" s="63"/>
      <c r="K4742" s="63"/>
      <c r="L4742" s="63"/>
      <c r="M4742" s="63"/>
      <c r="N4742" s="63"/>
      <c r="O4742" s="63"/>
      <c r="P4742" s="63"/>
      <c r="Q4742" s="63"/>
      <c r="R4742" s="63"/>
      <c r="S4742" s="63"/>
      <c r="T4742" s="63"/>
      <c r="U4742" s="63"/>
      <c r="V4742" s="63"/>
      <c r="W4742" s="63"/>
      <c r="X4742" s="63"/>
      <c r="Y4742" s="63"/>
      <c r="Z4742" s="63"/>
      <c r="AA4742" s="63"/>
      <c r="AB4742" s="63"/>
      <c r="AC4742" s="63"/>
      <c r="AD4742" s="63"/>
      <c r="AE4742" s="63"/>
      <c r="AF4742" s="63"/>
      <c r="AG4742" s="63"/>
      <c r="AH4742" s="63"/>
      <c r="AI4742" s="63"/>
      <c r="AJ4742" s="63"/>
      <c r="AK4742" s="63"/>
      <c r="AL4742" s="63"/>
      <c r="AM4742" s="63"/>
      <c r="AN4742" s="63"/>
      <c r="AO4742" s="63"/>
      <c r="AP4742" s="63"/>
      <c r="AQ4742" s="63"/>
      <c r="AR4742" s="63"/>
      <c r="AS4742" s="63"/>
      <c r="AT4742" s="63"/>
      <c r="AU4742" s="63"/>
      <c r="AV4742" s="63"/>
      <c r="AW4742" s="63"/>
      <c r="AX4742" s="63"/>
      <c r="AY4742" s="63"/>
      <c r="AZ4742" s="63"/>
      <c r="BA4742" s="63"/>
      <c r="BB4742" s="63"/>
      <c r="BC4742" s="63"/>
      <c r="BD4742" s="63"/>
      <c r="BE4742" s="63"/>
      <c r="BF4742" s="63"/>
      <c r="BG4742" s="63"/>
      <c r="BH4742" s="63"/>
      <c r="BI4742" s="63"/>
      <c r="BJ4742" s="63"/>
      <c r="BK4742" s="63"/>
      <c r="BL4742" s="63"/>
      <c r="BM4742" s="63"/>
      <c r="BN4742" s="63"/>
      <c r="BO4742" s="63"/>
      <c r="BP4742" s="63"/>
      <c r="BQ4742" s="63"/>
      <c r="BR4742" s="63"/>
      <c r="BS4742" s="63"/>
      <c r="BT4742" s="63"/>
      <c r="BU4742" s="63"/>
      <c r="BV4742" s="63"/>
      <c r="BW4742" s="63"/>
      <c r="BX4742" s="63"/>
      <c r="BY4742" s="63"/>
      <c r="BZ4742" s="63"/>
      <c r="CA4742" s="63"/>
      <c r="CB4742" s="63"/>
      <c r="CC4742" s="63"/>
      <c r="CD4742" s="63"/>
      <c r="CE4742" s="63"/>
      <c r="CF4742" s="63"/>
      <c r="CG4742" s="63"/>
      <c r="CH4742" s="63"/>
      <c r="CI4742" s="63"/>
      <c r="CJ4742" s="63"/>
      <c r="CK4742" s="63"/>
      <c r="CL4742" s="63"/>
      <c r="CM4742" s="63"/>
      <c r="CN4742" s="63"/>
      <c r="CO4742" s="63"/>
      <c r="CP4742" s="63"/>
      <c r="CR4742" s="227"/>
      <c r="CS4742" s="74"/>
    </row>
    <row r="4743" spans="1:97" s="72" customFormat="1" ht="75.75" customHeight="1">
      <c r="A4743" s="63"/>
      <c r="B4743" s="63"/>
      <c r="C4743" s="63"/>
      <c r="D4743" s="63"/>
      <c r="E4743" s="63"/>
      <c r="F4743" s="63"/>
      <c r="G4743" s="63"/>
      <c r="H4743" s="63"/>
      <c r="I4743" s="63"/>
      <c r="J4743" s="63"/>
      <c r="K4743" s="63"/>
      <c r="L4743" s="63"/>
      <c r="M4743" s="63"/>
      <c r="N4743" s="63"/>
      <c r="O4743" s="63"/>
      <c r="P4743" s="63"/>
      <c r="Q4743" s="63"/>
      <c r="R4743" s="63"/>
      <c r="S4743" s="63"/>
      <c r="T4743" s="63"/>
      <c r="U4743" s="63"/>
      <c r="V4743" s="63"/>
      <c r="W4743" s="63"/>
      <c r="X4743" s="63"/>
      <c r="Y4743" s="63"/>
      <c r="Z4743" s="63"/>
      <c r="AA4743" s="63"/>
      <c r="AB4743" s="63"/>
      <c r="AC4743" s="63"/>
      <c r="AD4743" s="63"/>
      <c r="AE4743" s="63"/>
      <c r="AF4743" s="63"/>
      <c r="AG4743" s="63"/>
      <c r="AH4743" s="63"/>
      <c r="AI4743" s="63"/>
      <c r="AJ4743" s="63"/>
      <c r="AK4743" s="63"/>
      <c r="AL4743" s="63"/>
      <c r="AM4743" s="63"/>
      <c r="AN4743" s="63"/>
      <c r="AO4743" s="63"/>
      <c r="AP4743" s="63"/>
      <c r="AQ4743" s="63"/>
      <c r="AR4743" s="63"/>
      <c r="AS4743" s="63"/>
      <c r="AT4743" s="63"/>
      <c r="AU4743" s="63"/>
      <c r="AV4743" s="63"/>
      <c r="AW4743" s="63"/>
      <c r="AX4743" s="63"/>
      <c r="AY4743" s="63"/>
      <c r="AZ4743" s="63"/>
      <c r="BA4743" s="63"/>
      <c r="BB4743" s="63"/>
      <c r="BC4743" s="63"/>
      <c r="BD4743" s="63"/>
      <c r="BE4743" s="63"/>
      <c r="BF4743" s="63"/>
      <c r="BG4743" s="63"/>
      <c r="BH4743" s="63"/>
      <c r="BI4743" s="63"/>
      <c r="BJ4743" s="63"/>
      <c r="BK4743" s="63"/>
      <c r="BL4743" s="63"/>
      <c r="BM4743" s="63"/>
      <c r="BN4743" s="63"/>
      <c r="BO4743" s="63"/>
      <c r="BP4743" s="63"/>
      <c r="BQ4743" s="63"/>
      <c r="BR4743" s="63"/>
      <c r="BS4743" s="63"/>
      <c r="BT4743" s="63"/>
      <c r="BU4743" s="63"/>
      <c r="BV4743" s="63"/>
      <c r="BW4743" s="63"/>
      <c r="BX4743" s="63"/>
      <c r="BY4743" s="63"/>
      <c r="BZ4743" s="63"/>
      <c r="CA4743" s="63"/>
      <c r="CB4743" s="63"/>
      <c r="CC4743" s="63"/>
      <c r="CD4743" s="63"/>
      <c r="CE4743" s="63"/>
      <c r="CF4743" s="63"/>
      <c r="CG4743" s="63"/>
      <c r="CH4743" s="63"/>
      <c r="CI4743" s="63"/>
      <c r="CJ4743" s="63"/>
      <c r="CK4743" s="63"/>
      <c r="CL4743" s="63"/>
      <c r="CM4743" s="63"/>
      <c r="CN4743" s="63"/>
      <c r="CO4743" s="63"/>
      <c r="CP4743" s="63"/>
      <c r="CR4743" s="227"/>
      <c r="CS4743" s="74"/>
    </row>
    <row r="4744" spans="1:97" s="72" customFormat="1" ht="75.75" customHeight="1">
      <c r="A4744" s="63"/>
      <c r="B4744" s="63"/>
      <c r="C4744" s="63"/>
      <c r="D4744" s="63"/>
      <c r="E4744" s="63"/>
      <c r="F4744" s="63"/>
      <c r="G4744" s="63"/>
      <c r="H4744" s="63"/>
      <c r="I4744" s="63"/>
      <c r="J4744" s="63"/>
      <c r="K4744" s="63"/>
      <c r="L4744" s="63"/>
      <c r="M4744" s="63"/>
      <c r="N4744" s="63"/>
      <c r="O4744" s="63"/>
      <c r="P4744" s="63"/>
      <c r="Q4744" s="63"/>
      <c r="R4744" s="63"/>
      <c r="S4744" s="63"/>
      <c r="T4744" s="63"/>
      <c r="U4744" s="63"/>
      <c r="V4744" s="63"/>
      <c r="W4744" s="63"/>
      <c r="X4744" s="63"/>
      <c r="Y4744" s="63"/>
      <c r="Z4744" s="63"/>
      <c r="AA4744" s="63"/>
      <c r="AB4744" s="63"/>
      <c r="AC4744" s="63"/>
      <c r="AD4744" s="63"/>
      <c r="AE4744" s="63"/>
      <c r="AF4744" s="63"/>
      <c r="AG4744" s="63"/>
      <c r="AH4744" s="63"/>
      <c r="AI4744" s="63"/>
      <c r="AJ4744" s="63"/>
      <c r="AK4744" s="63"/>
      <c r="AL4744" s="63"/>
      <c r="AM4744" s="63"/>
      <c r="AN4744" s="63"/>
      <c r="AO4744" s="63"/>
      <c r="AP4744" s="63"/>
      <c r="AQ4744" s="63"/>
      <c r="AR4744" s="63"/>
      <c r="AS4744" s="63"/>
      <c r="AT4744" s="63"/>
      <c r="AU4744" s="63"/>
      <c r="AV4744" s="63"/>
      <c r="AW4744" s="63"/>
      <c r="AX4744" s="63"/>
      <c r="AY4744" s="63"/>
      <c r="AZ4744" s="63"/>
      <c r="BA4744" s="63"/>
      <c r="BB4744" s="63"/>
      <c r="BC4744" s="63"/>
      <c r="BD4744" s="63"/>
      <c r="BE4744" s="63"/>
      <c r="BF4744" s="63"/>
      <c r="BG4744" s="63"/>
      <c r="BH4744" s="63"/>
      <c r="BI4744" s="63"/>
      <c r="BJ4744" s="63"/>
      <c r="BK4744" s="63"/>
      <c r="BL4744" s="63"/>
      <c r="BM4744" s="63"/>
      <c r="BN4744" s="63"/>
      <c r="BO4744" s="63"/>
      <c r="BP4744" s="63"/>
      <c r="BQ4744" s="63"/>
      <c r="BR4744" s="63"/>
      <c r="BS4744" s="63"/>
      <c r="BT4744" s="63"/>
      <c r="BU4744" s="63"/>
      <c r="BV4744" s="63"/>
      <c r="BW4744" s="63"/>
      <c r="BX4744" s="63"/>
      <c r="BY4744" s="63"/>
      <c r="BZ4744" s="63"/>
      <c r="CA4744" s="63"/>
      <c r="CB4744" s="63"/>
      <c r="CC4744" s="63"/>
      <c r="CD4744" s="63"/>
      <c r="CE4744" s="63"/>
      <c r="CF4744" s="63"/>
      <c r="CG4744" s="63"/>
      <c r="CH4744" s="63"/>
      <c r="CI4744" s="63"/>
      <c r="CJ4744" s="63"/>
      <c r="CK4744" s="63"/>
      <c r="CL4744" s="63"/>
      <c r="CM4744" s="63"/>
      <c r="CN4744" s="63"/>
      <c r="CO4744" s="63"/>
      <c r="CP4744" s="63"/>
      <c r="CR4744" s="227"/>
      <c r="CS4744" s="74"/>
    </row>
    <row r="4745" spans="1:97" s="72" customFormat="1" ht="75.75" customHeight="1">
      <c r="A4745" s="63"/>
      <c r="B4745" s="63"/>
      <c r="C4745" s="63"/>
      <c r="D4745" s="63"/>
      <c r="E4745" s="63"/>
      <c r="F4745" s="63"/>
      <c r="G4745" s="63"/>
      <c r="H4745" s="63"/>
      <c r="I4745" s="63"/>
      <c r="J4745" s="63"/>
      <c r="K4745" s="63"/>
      <c r="L4745" s="63"/>
      <c r="M4745" s="63"/>
      <c r="N4745" s="63"/>
      <c r="O4745" s="63"/>
      <c r="P4745" s="63"/>
      <c r="Q4745" s="63"/>
      <c r="R4745" s="63"/>
      <c r="S4745" s="63"/>
      <c r="T4745" s="63"/>
      <c r="U4745" s="63"/>
      <c r="V4745" s="63"/>
      <c r="W4745" s="63"/>
      <c r="X4745" s="63"/>
      <c r="Y4745" s="63"/>
      <c r="Z4745" s="63"/>
      <c r="AA4745" s="63"/>
      <c r="AB4745" s="63"/>
      <c r="AC4745" s="63"/>
      <c r="AD4745" s="63"/>
      <c r="AE4745" s="63"/>
      <c r="AF4745" s="63"/>
      <c r="AG4745" s="63"/>
      <c r="AH4745" s="63"/>
      <c r="AI4745" s="63"/>
      <c r="AJ4745" s="63"/>
      <c r="AK4745" s="63"/>
      <c r="AL4745" s="63"/>
      <c r="AM4745" s="63"/>
      <c r="AN4745" s="63"/>
      <c r="AO4745" s="63"/>
      <c r="AP4745" s="63"/>
      <c r="AQ4745" s="63"/>
      <c r="AR4745" s="63"/>
      <c r="AS4745" s="63"/>
      <c r="AT4745" s="63"/>
      <c r="AU4745" s="63"/>
      <c r="AV4745" s="63"/>
      <c r="AW4745" s="63"/>
      <c r="AX4745" s="63"/>
      <c r="AY4745" s="63"/>
      <c r="AZ4745" s="63"/>
      <c r="BA4745" s="63"/>
      <c r="BB4745" s="63"/>
      <c r="BC4745" s="63"/>
      <c r="BD4745" s="63"/>
      <c r="BE4745" s="63"/>
      <c r="BF4745" s="63"/>
      <c r="BG4745" s="63"/>
      <c r="BH4745" s="63"/>
      <c r="BI4745" s="63"/>
      <c r="BJ4745" s="63"/>
      <c r="BK4745" s="63"/>
      <c r="BL4745" s="63"/>
      <c r="BM4745" s="63"/>
      <c r="BN4745" s="63"/>
      <c r="BO4745" s="63"/>
      <c r="BP4745" s="63"/>
      <c r="BQ4745" s="63"/>
      <c r="BR4745" s="63"/>
      <c r="BS4745" s="63"/>
      <c r="BT4745" s="63"/>
      <c r="BU4745" s="63"/>
      <c r="BV4745" s="63"/>
      <c r="BW4745" s="63"/>
      <c r="BX4745" s="63"/>
      <c r="BY4745" s="63"/>
      <c r="BZ4745" s="63"/>
      <c r="CA4745" s="63"/>
      <c r="CB4745" s="63"/>
      <c r="CC4745" s="63"/>
      <c r="CD4745" s="63"/>
      <c r="CE4745" s="63"/>
      <c r="CF4745" s="63"/>
      <c r="CG4745" s="63"/>
      <c r="CH4745" s="63"/>
      <c r="CI4745" s="63"/>
      <c r="CJ4745" s="63"/>
      <c r="CK4745" s="63"/>
      <c r="CL4745" s="63"/>
      <c r="CM4745" s="63"/>
      <c r="CN4745" s="63"/>
      <c r="CO4745" s="63"/>
      <c r="CP4745" s="63"/>
      <c r="CR4745" s="227"/>
      <c r="CS4745" s="74"/>
    </row>
    <row r="4746" spans="1:97" s="72" customFormat="1" ht="75.75" customHeight="1">
      <c r="A4746" s="63"/>
      <c r="B4746" s="63"/>
      <c r="C4746" s="63"/>
      <c r="D4746" s="63"/>
      <c r="E4746" s="63"/>
      <c r="F4746" s="63"/>
      <c r="G4746" s="63"/>
      <c r="H4746" s="63"/>
      <c r="I4746" s="63"/>
      <c r="J4746" s="63"/>
      <c r="K4746" s="63"/>
      <c r="L4746" s="63"/>
      <c r="M4746" s="63"/>
      <c r="N4746" s="63"/>
      <c r="O4746" s="63"/>
      <c r="P4746" s="63"/>
      <c r="Q4746" s="63"/>
      <c r="R4746" s="63"/>
      <c r="S4746" s="63"/>
      <c r="T4746" s="63"/>
      <c r="U4746" s="63"/>
      <c r="V4746" s="63"/>
      <c r="W4746" s="63"/>
      <c r="X4746" s="63"/>
      <c r="Y4746" s="63"/>
      <c r="Z4746" s="63"/>
      <c r="AA4746" s="63"/>
      <c r="AB4746" s="63"/>
      <c r="AC4746" s="63"/>
      <c r="AD4746" s="63"/>
      <c r="AE4746" s="63"/>
      <c r="AF4746" s="63"/>
      <c r="AG4746" s="63"/>
      <c r="AH4746" s="63"/>
      <c r="AI4746" s="63"/>
      <c r="AJ4746" s="63"/>
      <c r="AK4746" s="63"/>
      <c r="AL4746" s="63"/>
      <c r="AM4746" s="63"/>
      <c r="AN4746" s="63"/>
      <c r="AO4746" s="63"/>
      <c r="AP4746" s="63"/>
      <c r="AQ4746" s="63"/>
      <c r="AR4746" s="63"/>
      <c r="AS4746" s="63"/>
      <c r="AT4746" s="63"/>
      <c r="AU4746" s="63"/>
      <c r="AV4746" s="63"/>
      <c r="AW4746" s="63"/>
      <c r="AX4746" s="63"/>
      <c r="AY4746" s="63"/>
      <c r="AZ4746" s="63"/>
      <c r="BA4746" s="63"/>
      <c r="BB4746" s="63"/>
      <c r="BC4746" s="63"/>
      <c r="BD4746" s="63"/>
      <c r="BE4746" s="63"/>
      <c r="BF4746" s="63"/>
      <c r="BG4746" s="63"/>
      <c r="BH4746" s="63"/>
      <c r="BI4746" s="63"/>
      <c r="BJ4746" s="63"/>
      <c r="BK4746" s="63"/>
      <c r="BL4746" s="63"/>
      <c r="BM4746" s="63"/>
      <c r="BN4746" s="63"/>
      <c r="BO4746" s="63"/>
      <c r="BP4746" s="63"/>
      <c r="BQ4746" s="63"/>
      <c r="BR4746" s="63"/>
      <c r="BS4746" s="63"/>
      <c r="BT4746" s="63"/>
      <c r="BU4746" s="63"/>
      <c r="BV4746" s="63"/>
      <c r="BW4746" s="63"/>
      <c r="BX4746" s="63"/>
      <c r="BY4746" s="63"/>
      <c r="BZ4746" s="63"/>
      <c r="CA4746" s="63"/>
      <c r="CB4746" s="63"/>
      <c r="CC4746" s="63"/>
      <c r="CD4746" s="63"/>
      <c r="CE4746" s="63"/>
      <c r="CF4746" s="63"/>
      <c r="CG4746" s="63"/>
      <c r="CH4746" s="63"/>
      <c r="CI4746" s="63"/>
      <c r="CJ4746" s="63"/>
      <c r="CK4746" s="63"/>
      <c r="CL4746" s="63"/>
      <c r="CM4746" s="63"/>
      <c r="CN4746" s="63"/>
      <c r="CO4746" s="63"/>
      <c r="CP4746" s="63"/>
      <c r="CR4746" s="227"/>
      <c r="CS4746" s="74"/>
    </row>
    <row r="4747" spans="1:97" s="72" customFormat="1" ht="75.75" customHeight="1">
      <c r="A4747" s="63"/>
      <c r="B4747" s="63"/>
      <c r="C4747" s="63"/>
      <c r="D4747" s="63"/>
      <c r="E4747" s="63"/>
      <c r="F4747" s="63"/>
      <c r="G4747" s="63"/>
      <c r="H4747" s="63"/>
      <c r="I4747" s="63"/>
      <c r="J4747" s="63"/>
      <c r="K4747" s="63"/>
      <c r="L4747" s="63"/>
      <c r="M4747" s="63"/>
      <c r="N4747" s="63"/>
      <c r="O4747" s="63"/>
      <c r="P4747" s="63"/>
      <c r="Q4747" s="63"/>
      <c r="R4747" s="63"/>
      <c r="S4747" s="63"/>
      <c r="T4747" s="63"/>
      <c r="U4747" s="63"/>
      <c r="V4747" s="63"/>
      <c r="W4747" s="63"/>
      <c r="X4747" s="63"/>
      <c r="Y4747" s="63"/>
      <c r="Z4747" s="63"/>
      <c r="AA4747" s="63"/>
      <c r="AB4747" s="63"/>
      <c r="AC4747" s="63"/>
      <c r="AD4747" s="63"/>
      <c r="AE4747" s="63"/>
      <c r="AF4747" s="63"/>
      <c r="AG4747" s="63"/>
      <c r="AH4747" s="63"/>
      <c r="AI4747" s="63"/>
      <c r="AJ4747" s="63"/>
      <c r="AK4747" s="63"/>
      <c r="AL4747" s="63"/>
      <c r="AM4747" s="63"/>
      <c r="AN4747" s="63"/>
      <c r="AO4747" s="63"/>
      <c r="AP4747" s="63"/>
      <c r="AQ4747" s="63"/>
      <c r="AR4747" s="63"/>
      <c r="AS4747" s="63"/>
      <c r="AT4747" s="63"/>
      <c r="AU4747" s="63"/>
      <c r="AV4747" s="63"/>
      <c r="AW4747" s="63"/>
      <c r="AX4747" s="63"/>
      <c r="AY4747" s="63"/>
      <c r="AZ4747" s="63"/>
      <c r="BA4747" s="63"/>
      <c r="BB4747" s="63"/>
      <c r="BC4747" s="63"/>
      <c r="BD4747" s="63"/>
      <c r="BE4747" s="63"/>
      <c r="BF4747" s="63"/>
      <c r="BG4747" s="63"/>
      <c r="BH4747" s="63"/>
      <c r="BI4747" s="63"/>
      <c r="BJ4747" s="63"/>
      <c r="BK4747" s="63"/>
      <c r="BL4747" s="63"/>
      <c r="BM4747" s="63"/>
      <c r="BN4747" s="63"/>
      <c r="BO4747" s="63"/>
      <c r="BP4747" s="63"/>
      <c r="BQ4747" s="63"/>
      <c r="BR4747" s="63"/>
      <c r="BS4747" s="63"/>
      <c r="BT4747" s="63"/>
      <c r="BU4747" s="63"/>
      <c r="BV4747" s="63"/>
      <c r="BW4747" s="63"/>
      <c r="BX4747" s="63"/>
      <c r="BY4747" s="63"/>
      <c r="BZ4747" s="63"/>
      <c r="CA4747" s="63"/>
      <c r="CB4747" s="63"/>
      <c r="CC4747" s="63"/>
      <c r="CD4747" s="63"/>
      <c r="CE4747" s="63"/>
      <c r="CF4747" s="63"/>
      <c r="CG4747" s="63"/>
      <c r="CH4747" s="63"/>
      <c r="CI4747" s="63"/>
      <c r="CJ4747" s="63"/>
      <c r="CK4747" s="63"/>
      <c r="CL4747" s="63"/>
      <c r="CM4747" s="63"/>
      <c r="CN4747" s="63"/>
      <c r="CO4747" s="63"/>
      <c r="CP4747" s="63"/>
      <c r="CR4747" s="227"/>
      <c r="CS4747" s="74"/>
    </row>
    <row r="4748" spans="1:97" s="72" customFormat="1" ht="75.75" customHeight="1">
      <c r="A4748" s="63"/>
      <c r="B4748" s="63"/>
      <c r="C4748" s="63"/>
      <c r="D4748" s="63"/>
      <c r="E4748" s="63"/>
      <c r="F4748" s="63"/>
      <c r="G4748" s="63"/>
      <c r="H4748" s="63"/>
      <c r="I4748" s="63"/>
      <c r="J4748" s="63"/>
      <c r="K4748" s="63"/>
      <c r="L4748" s="63"/>
      <c r="M4748" s="63"/>
      <c r="N4748" s="63"/>
      <c r="O4748" s="63"/>
      <c r="P4748" s="63"/>
      <c r="Q4748" s="63"/>
      <c r="R4748" s="63"/>
      <c r="S4748" s="63"/>
      <c r="T4748" s="63"/>
      <c r="U4748" s="63"/>
      <c r="V4748" s="63"/>
      <c r="W4748" s="63"/>
      <c r="X4748" s="63"/>
      <c r="Y4748" s="63"/>
      <c r="Z4748" s="63"/>
      <c r="AA4748" s="63"/>
      <c r="AB4748" s="63"/>
      <c r="AC4748" s="63"/>
      <c r="AD4748" s="63"/>
      <c r="AE4748" s="63"/>
      <c r="AF4748" s="63"/>
      <c r="AG4748" s="63"/>
      <c r="AH4748" s="63"/>
      <c r="AI4748" s="63"/>
      <c r="AJ4748" s="63"/>
      <c r="AK4748" s="63"/>
      <c r="AL4748" s="63"/>
      <c r="AM4748" s="63"/>
      <c r="AN4748" s="63"/>
      <c r="AO4748" s="63"/>
      <c r="AP4748" s="63"/>
      <c r="AQ4748" s="63"/>
      <c r="AR4748" s="63"/>
      <c r="AS4748" s="63"/>
      <c r="AT4748" s="63"/>
      <c r="AU4748" s="63"/>
      <c r="AV4748" s="63"/>
      <c r="AW4748" s="63"/>
      <c r="AX4748" s="63"/>
      <c r="AY4748" s="63"/>
      <c r="AZ4748" s="63"/>
      <c r="BA4748" s="63"/>
      <c r="BB4748" s="63"/>
      <c r="BC4748" s="63"/>
      <c r="BD4748" s="63"/>
      <c r="BE4748" s="63"/>
      <c r="BF4748" s="63"/>
      <c r="BG4748" s="63"/>
      <c r="BH4748" s="63"/>
      <c r="BI4748" s="63"/>
      <c r="BJ4748" s="63"/>
      <c r="BK4748" s="63"/>
      <c r="BL4748" s="63"/>
      <c r="BM4748" s="63"/>
      <c r="BN4748" s="63"/>
      <c r="BO4748" s="63"/>
      <c r="BP4748" s="63"/>
      <c r="BQ4748" s="63"/>
      <c r="BR4748" s="63"/>
      <c r="BS4748" s="63"/>
      <c r="BT4748" s="63"/>
      <c r="BU4748" s="63"/>
      <c r="BV4748" s="63"/>
      <c r="BW4748" s="63"/>
      <c r="BX4748" s="63"/>
      <c r="BY4748" s="63"/>
      <c r="BZ4748" s="63"/>
      <c r="CA4748" s="63"/>
      <c r="CB4748" s="63"/>
      <c r="CC4748" s="63"/>
      <c r="CD4748" s="63"/>
      <c r="CE4748" s="63"/>
      <c r="CF4748" s="63"/>
      <c r="CG4748" s="63"/>
      <c r="CH4748" s="63"/>
      <c r="CI4748" s="63"/>
      <c r="CJ4748" s="63"/>
      <c r="CK4748" s="63"/>
      <c r="CL4748" s="63"/>
      <c r="CM4748" s="63"/>
      <c r="CN4748" s="63"/>
      <c r="CO4748" s="63"/>
      <c r="CP4748" s="63"/>
      <c r="CR4748" s="227"/>
      <c r="CS4748" s="74"/>
    </row>
    <row r="4749" spans="1:97" s="72" customFormat="1" ht="75.75" customHeight="1">
      <c r="A4749" s="63"/>
      <c r="B4749" s="63"/>
      <c r="C4749" s="63"/>
      <c r="D4749" s="63"/>
      <c r="E4749" s="63"/>
      <c r="F4749" s="63"/>
      <c r="G4749" s="63"/>
      <c r="H4749" s="63"/>
      <c r="I4749" s="63"/>
      <c r="J4749" s="63"/>
      <c r="K4749" s="63"/>
      <c r="L4749" s="63"/>
      <c r="M4749" s="63"/>
      <c r="N4749" s="63"/>
      <c r="O4749" s="63"/>
      <c r="P4749" s="63"/>
      <c r="Q4749" s="63"/>
      <c r="R4749" s="63"/>
      <c r="S4749" s="63"/>
      <c r="T4749" s="63"/>
      <c r="U4749" s="63"/>
      <c r="V4749" s="63"/>
      <c r="W4749" s="63"/>
      <c r="X4749" s="63"/>
      <c r="Y4749" s="63"/>
      <c r="Z4749" s="63"/>
      <c r="AA4749" s="63"/>
      <c r="AB4749" s="63"/>
      <c r="AC4749" s="63"/>
      <c r="AD4749" s="63"/>
      <c r="AE4749" s="63"/>
      <c r="AF4749" s="63"/>
      <c r="AG4749" s="63"/>
      <c r="AH4749" s="63"/>
      <c r="AI4749" s="63"/>
      <c r="AJ4749" s="63"/>
      <c r="AK4749" s="63"/>
      <c r="AL4749" s="63"/>
      <c r="AM4749" s="63"/>
      <c r="AN4749" s="63"/>
      <c r="AO4749" s="63"/>
      <c r="AP4749" s="63"/>
      <c r="AQ4749" s="63"/>
      <c r="AR4749" s="63"/>
      <c r="AS4749" s="63"/>
      <c r="AT4749" s="63"/>
      <c r="AU4749" s="63"/>
      <c r="AV4749" s="63"/>
      <c r="AW4749" s="63"/>
      <c r="AX4749" s="63"/>
      <c r="AY4749" s="63"/>
      <c r="AZ4749" s="63"/>
      <c r="BA4749" s="63"/>
      <c r="BB4749" s="63"/>
      <c r="BC4749" s="63"/>
      <c r="BD4749" s="63"/>
      <c r="BE4749" s="63"/>
      <c r="BF4749" s="63"/>
      <c r="BG4749" s="63"/>
      <c r="BH4749" s="63"/>
      <c r="BI4749" s="63"/>
      <c r="BJ4749" s="63"/>
      <c r="BK4749" s="63"/>
      <c r="BL4749" s="63"/>
      <c r="BM4749" s="63"/>
      <c r="BN4749" s="63"/>
      <c r="BO4749" s="63"/>
      <c r="BP4749" s="63"/>
      <c r="BQ4749" s="63"/>
      <c r="BR4749" s="63"/>
      <c r="BS4749" s="63"/>
      <c r="BT4749" s="63"/>
      <c r="BU4749" s="63"/>
      <c r="BV4749" s="63"/>
      <c r="BW4749" s="63"/>
      <c r="BX4749" s="63"/>
      <c r="BY4749" s="63"/>
      <c r="BZ4749" s="63"/>
      <c r="CA4749" s="63"/>
      <c r="CB4749" s="63"/>
      <c r="CC4749" s="63"/>
      <c r="CD4749" s="63"/>
      <c r="CE4749" s="63"/>
      <c r="CF4749" s="63"/>
      <c r="CG4749" s="63"/>
      <c r="CH4749" s="63"/>
      <c r="CI4749" s="63"/>
      <c r="CJ4749" s="63"/>
      <c r="CK4749" s="63"/>
      <c r="CL4749" s="63"/>
      <c r="CM4749" s="63"/>
      <c r="CN4749" s="63"/>
      <c r="CO4749" s="63"/>
      <c r="CP4749" s="63"/>
      <c r="CR4749" s="227"/>
      <c r="CS4749" s="74"/>
    </row>
    <row r="4750" spans="1:97" s="72" customFormat="1" ht="75.75" customHeight="1">
      <c r="A4750" s="63"/>
      <c r="B4750" s="63"/>
      <c r="C4750" s="63"/>
      <c r="D4750" s="63"/>
      <c r="E4750" s="63"/>
      <c r="F4750" s="63"/>
      <c r="G4750" s="63"/>
      <c r="H4750" s="63"/>
      <c r="I4750" s="63"/>
      <c r="J4750" s="63"/>
      <c r="K4750" s="63"/>
      <c r="L4750" s="63"/>
      <c r="M4750" s="63"/>
      <c r="N4750" s="63"/>
      <c r="O4750" s="63"/>
      <c r="P4750" s="63"/>
      <c r="Q4750" s="63"/>
      <c r="R4750" s="63"/>
      <c r="S4750" s="63"/>
      <c r="T4750" s="63"/>
      <c r="U4750" s="63"/>
      <c r="V4750" s="63"/>
      <c r="W4750" s="63"/>
      <c r="X4750" s="63"/>
      <c r="Y4750" s="63"/>
      <c r="Z4750" s="63"/>
      <c r="AA4750" s="63"/>
      <c r="AB4750" s="63"/>
      <c r="AC4750" s="63"/>
      <c r="AD4750" s="63"/>
      <c r="AE4750" s="63"/>
      <c r="AF4750" s="63"/>
      <c r="AG4750" s="63"/>
      <c r="AH4750" s="63"/>
      <c r="AI4750" s="63"/>
      <c r="AJ4750" s="63"/>
      <c r="AK4750" s="63"/>
      <c r="AL4750" s="63"/>
      <c r="AM4750" s="63"/>
      <c r="AN4750" s="63"/>
      <c r="AO4750" s="63"/>
      <c r="AP4750" s="63"/>
      <c r="AQ4750" s="63"/>
      <c r="AR4750" s="63"/>
      <c r="AS4750" s="63"/>
      <c r="AT4750" s="63"/>
      <c r="AU4750" s="63"/>
      <c r="AV4750" s="63"/>
      <c r="AW4750" s="63"/>
      <c r="AX4750" s="63"/>
      <c r="AY4750" s="63"/>
      <c r="AZ4750" s="63"/>
      <c r="BA4750" s="63"/>
      <c r="BB4750" s="63"/>
      <c r="BC4750" s="63"/>
      <c r="BD4750" s="63"/>
      <c r="BE4750" s="63"/>
      <c r="BF4750" s="63"/>
      <c r="BG4750" s="63"/>
      <c r="BH4750" s="63"/>
      <c r="BI4750" s="63"/>
      <c r="BJ4750" s="63"/>
      <c r="BK4750" s="63"/>
      <c r="BL4750" s="63"/>
      <c r="BM4750" s="63"/>
      <c r="BN4750" s="63"/>
      <c r="BO4750" s="63"/>
      <c r="BP4750" s="63"/>
      <c r="BQ4750" s="63"/>
      <c r="BR4750" s="63"/>
      <c r="BS4750" s="63"/>
      <c r="BT4750" s="63"/>
      <c r="BU4750" s="63"/>
      <c r="BV4750" s="63"/>
      <c r="BW4750" s="63"/>
      <c r="BX4750" s="63"/>
      <c r="BY4750" s="63"/>
      <c r="BZ4750" s="63"/>
      <c r="CA4750" s="63"/>
      <c r="CB4750" s="63"/>
      <c r="CC4750" s="63"/>
      <c r="CD4750" s="63"/>
      <c r="CE4750" s="63"/>
      <c r="CF4750" s="63"/>
      <c r="CG4750" s="63"/>
      <c r="CH4750" s="63"/>
      <c r="CI4750" s="63"/>
      <c r="CJ4750" s="63"/>
      <c r="CK4750" s="63"/>
      <c r="CL4750" s="63"/>
      <c r="CM4750" s="63"/>
      <c r="CN4750" s="63"/>
      <c r="CO4750" s="63"/>
      <c r="CP4750" s="63"/>
      <c r="CR4750" s="227"/>
      <c r="CS4750" s="74"/>
    </row>
    <row r="4751" spans="1:97" s="72" customFormat="1" ht="75.75" customHeight="1">
      <c r="A4751" s="63"/>
      <c r="B4751" s="63"/>
      <c r="C4751" s="63"/>
      <c r="D4751" s="63"/>
      <c r="E4751" s="63"/>
      <c r="F4751" s="63"/>
      <c r="G4751" s="63"/>
      <c r="H4751" s="63"/>
      <c r="I4751" s="63"/>
      <c r="J4751" s="63"/>
      <c r="K4751" s="63"/>
      <c r="L4751" s="63"/>
      <c r="M4751" s="63"/>
      <c r="N4751" s="63"/>
      <c r="O4751" s="63"/>
      <c r="P4751" s="63"/>
      <c r="Q4751" s="63"/>
      <c r="R4751" s="63"/>
      <c r="S4751" s="63"/>
      <c r="T4751" s="63"/>
      <c r="U4751" s="63"/>
      <c r="V4751" s="63"/>
      <c r="W4751" s="63"/>
      <c r="X4751" s="63"/>
      <c r="Y4751" s="63"/>
      <c r="Z4751" s="63"/>
      <c r="AA4751" s="63"/>
      <c r="AB4751" s="63"/>
      <c r="AC4751" s="63"/>
      <c r="AD4751" s="63"/>
      <c r="AE4751" s="63"/>
      <c r="AF4751" s="63"/>
      <c r="AG4751" s="63"/>
      <c r="AH4751" s="63"/>
      <c r="AI4751" s="63"/>
      <c r="AJ4751" s="63"/>
      <c r="AK4751" s="63"/>
      <c r="AL4751" s="63"/>
      <c r="AM4751" s="63"/>
      <c r="AN4751" s="63"/>
      <c r="AO4751" s="63"/>
      <c r="AP4751" s="63"/>
      <c r="AQ4751" s="63"/>
      <c r="AR4751" s="63"/>
      <c r="AS4751" s="63"/>
      <c r="AT4751" s="63"/>
      <c r="AU4751" s="63"/>
      <c r="AV4751" s="63"/>
      <c r="AW4751" s="63"/>
      <c r="AX4751" s="63"/>
      <c r="AY4751" s="63"/>
      <c r="AZ4751" s="63"/>
      <c r="BA4751" s="63"/>
      <c r="BB4751" s="63"/>
      <c r="BC4751" s="63"/>
      <c r="BD4751" s="63"/>
      <c r="BE4751" s="63"/>
      <c r="BF4751" s="63"/>
      <c r="BG4751" s="63"/>
      <c r="BH4751" s="63"/>
      <c r="BI4751" s="63"/>
      <c r="BJ4751" s="63"/>
      <c r="BK4751" s="63"/>
      <c r="BL4751" s="63"/>
      <c r="BM4751" s="63"/>
      <c r="BN4751" s="63"/>
      <c r="BO4751" s="63"/>
      <c r="BP4751" s="63"/>
      <c r="BQ4751" s="63"/>
      <c r="BR4751" s="63"/>
      <c r="BS4751" s="63"/>
      <c r="BT4751" s="63"/>
      <c r="BU4751" s="63"/>
      <c r="BV4751" s="63"/>
      <c r="BW4751" s="63"/>
      <c r="BX4751" s="63"/>
      <c r="BY4751" s="63"/>
      <c r="BZ4751" s="63"/>
      <c r="CA4751" s="63"/>
      <c r="CB4751" s="63"/>
      <c r="CC4751" s="63"/>
      <c r="CD4751" s="63"/>
      <c r="CE4751" s="63"/>
      <c r="CF4751" s="63"/>
      <c r="CG4751" s="63"/>
      <c r="CH4751" s="63"/>
      <c r="CI4751" s="63"/>
      <c r="CJ4751" s="63"/>
      <c r="CK4751" s="63"/>
      <c r="CL4751" s="63"/>
      <c r="CM4751" s="63"/>
      <c r="CN4751" s="63"/>
      <c r="CO4751" s="63"/>
      <c r="CP4751" s="63"/>
      <c r="CR4751" s="227"/>
      <c r="CS4751" s="74"/>
    </row>
    <row r="4752" spans="1:97" s="72" customFormat="1" ht="75.75" customHeight="1">
      <c r="A4752" s="63"/>
      <c r="B4752" s="63"/>
      <c r="C4752" s="63"/>
      <c r="D4752" s="63"/>
      <c r="E4752" s="63"/>
      <c r="F4752" s="63"/>
      <c r="G4752" s="63"/>
      <c r="H4752" s="63"/>
      <c r="I4752" s="63"/>
      <c r="J4752" s="63"/>
      <c r="K4752" s="63"/>
      <c r="L4752" s="63"/>
      <c r="M4752" s="63"/>
      <c r="N4752" s="63"/>
      <c r="O4752" s="63"/>
      <c r="P4752" s="63"/>
      <c r="Q4752" s="63"/>
      <c r="R4752" s="63"/>
      <c r="S4752" s="63"/>
      <c r="T4752" s="63"/>
      <c r="U4752" s="63"/>
      <c r="V4752" s="63"/>
      <c r="W4752" s="63"/>
      <c r="X4752" s="63"/>
      <c r="Y4752" s="63"/>
      <c r="Z4752" s="63"/>
      <c r="AA4752" s="63"/>
      <c r="AB4752" s="63"/>
      <c r="AC4752" s="63"/>
      <c r="AD4752" s="63"/>
      <c r="AE4752" s="63"/>
      <c r="AF4752" s="63"/>
      <c r="AG4752" s="63"/>
      <c r="AH4752" s="63"/>
      <c r="AI4752" s="63"/>
      <c r="AJ4752" s="63"/>
      <c r="AK4752" s="63"/>
      <c r="AL4752" s="63"/>
      <c r="AM4752" s="63"/>
      <c r="AN4752" s="63"/>
      <c r="AO4752" s="63"/>
      <c r="AP4752" s="63"/>
      <c r="AQ4752" s="63"/>
      <c r="AR4752" s="63"/>
      <c r="AS4752" s="63"/>
      <c r="AT4752" s="63"/>
      <c r="AU4752" s="63"/>
      <c r="AV4752" s="63"/>
      <c r="AW4752" s="63"/>
      <c r="AX4752" s="63"/>
      <c r="AY4752" s="63"/>
      <c r="AZ4752" s="63"/>
      <c r="BA4752" s="63"/>
      <c r="BB4752" s="63"/>
      <c r="BC4752" s="63"/>
      <c r="BD4752" s="63"/>
      <c r="BE4752" s="63"/>
      <c r="BF4752" s="63"/>
      <c r="BG4752" s="63"/>
      <c r="BH4752" s="63"/>
      <c r="BI4752" s="63"/>
      <c r="BJ4752" s="63"/>
      <c r="BK4752" s="63"/>
      <c r="BL4752" s="63"/>
      <c r="BM4752" s="63"/>
      <c r="BN4752" s="63"/>
      <c r="BO4752" s="63"/>
      <c r="BP4752" s="63"/>
      <c r="BQ4752" s="63"/>
      <c r="BR4752" s="63"/>
      <c r="BS4752" s="63"/>
      <c r="BT4752" s="63"/>
      <c r="BU4752" s="63"/>
      <c r="BV4752" s="63"/>
      <c r="BW4752" s="63"/>
      <c r="BX4752" s="63"/>
      <c r="BY4752" s="63"/>
      <c r="BZ4752" s="63"/>
      <c r="CA4752" s="63"/>
      <c r="CB4752" s="63"/>
      <c r="CC4752" s="63"/>
      <c r="CD4752" s="63"/>
      <c r="CE4752" s="63"/>
      <c r="CF4752" s="63"/>
      <c r="CG4752" s="63"/>
      <c r="CH4752" s="63"/>
      <c r="CI4752" s="63"/>
      <c r="CJ4752" s="63"/>
      <c r="CK4752" s="63"/>
      <c r="CL4752" s="63"/>
      <c r="CM4752" s="63"/>
      <c r="CN4752" s="63"/>
      <c r="CO4752" s="63"/>
      <c r="CP4752" s="63"/>
      <c r="CR4752" s="227"/>
      <c r="CS4752" s="74"/>
    </row>
    <row r="4753" spans="1:97" s="72" customFormat="1" ht="75.75" customHeight="1">
      <c r="A4753" s="63"/>
      <c r="B4753" s="63"/>
      <c r="C4753" s="63"/>
      <c r="D4753" s="63"/>
      <c r="E4753" s="63"/>
      <c r="F4753" s="63"/>
      <c r="G4753" s="63"/>
      <c r="H4753" s="63"/>
      <c r="I4753" s="63"/>
      <c r="J4753" s="63"/>
      <c r="K4753" s="63"/>
      <c r="L4753" s="63"/>
      <c r="M4753" s="63"/>
      <c r="N4753" s="63"/>
      <c r="O4753" s="63"/>
      <c r="P4753" s="63"/>
      <c r="Q4753" s="63"/>
      <c r="R4753" s="63"/>
      <c r="S4753" s="63"/>
      <c r="T4753" s="63"/>
      <c r="U4753" s="63"/>
      <c r="V4753" s="63"/>
      <c r="W4753" s="63"/>
      <c r="X4753" s="63"/>
      <c r="Y4753" s="63"/>
      <c r="Z4753" s="63"/>
      <c r="AA4753" s="63"/>
      <c r="AB4753" s="63"/>
      <c r="AC4753" s="63"/>
      <c r="AD4753" s="63"/>
      <c r="AE4753" s="63"/>
      <c r="AF4753" s="63"/>
      <c r="AG4753" s="63"/>
      <c r="AH4753" s="63"/>
      <c r="AI4753" s="63"/>
      <c r="AJ4753" s="63"/>
      <c r="AK4753" s="63"/>
      <c r="AL4753" s="63"/>
      <c r="AM4753" s="63"/>
      <c r="AN4753" s="63"/>
      <c r="AO4753" s="63"/>
      <c r="AP4753" s="63"/>
      <c r="AQ4753" s="63"/>
      <c r="AR4753" s="63"/>
      <c r="AS4753" s="63"/>
      <c r="AT4753" s="63"/>
      <c r="AU4753" s="63"/>
      <c r="AV4753" s="63"/>
      <c r="AW4753" s="63"/>
      <c r="AX4753" s="63"/>
      <c r="AY4753" s="63"/>
      <c r="AZ4753" s="63"/>
      <c r="BA4753" s="63"/>
      <c r="BB4753" s="63"/>
      <c r="BC4753" s="63"/>
      <c r="BD4753" s="63"/>
      <c r="BE4753" s="63"/>
      <c r="BF4753" s="63"/>
      <c r="BG4753" s="63"/>
      <c r="BH4753" s="63"/>
      <c r="BI4753" s="63"/>
      <c r="BJ4753" s="63"/>
      <c r="BK4753" s="63"/>
      <c r="BL4753" s="63"/>
      <c r="BM4753" s="63"/>
      <c r="BN4753" s="63"/>
      <c r="BO4753" s="63"/>
      <c r="BP4753" s="63"/>
      <c r="BQ4753" s="63"/>
      <c r="BR4753" s="63"/>
      <c r="BS4753" s="63"/>
      <c r="BT4753" s="63"/>
      <c r="BU4753" s="63"/>
      <c r="BV4753" s="63"/>
      <c r="BW4753" s="63"/>
      <c r="BX4753" s="63"/>
      <c r="BY4753" s="63"/>
      <c r="BZ4753" s="63"/>
      <c r="CA4753" s="63"/>
      <c r="CB4753" s="63"/>
      <c r="CC4753" s="63"/>
      <c r="CD4753" s="63"/>
      <c r="CE4753" s="63"/>
      <c r="CF4753" s="63"/>
      <c r="CG4753" s="63"/>
      <c r="CH4753" s="63"/>
      <c r="CI4753" s="63"/>
      <c r="CJ4753" s="63"/>
      <c r="CK4753" s="63"/>
      <c r="CL4753" s="63"/>
      <c r="CM4753" s="63"/>
      <c r="CN4753" s="63"/>
      <c r="CO4753" s="63"/>
      <c r="CP4753" s="63"/>
      <c r="CR4753" s="227"/>
      <c r="CS4753" s="74"/>
    </row>
    <row r="4754" spans="1:97" s="72" customFormat="1" ht="75.75" customHeight="1">
      <c r="A4754" s="63"/>
      <c r="B4754" s="63"/>
      <c r="C4754" s="63"/>
      <c r="D4754" s="63"/>
      <c r="E4754" s="63"/>
      <c r="F4754" s="63"/>
      <c r="G4754" s="63"/>
      <c r="H4754" s="63"/>
      <c r="I4754" s="63"/>
      <c r="J4754" s="63"/>
      <c r="K4754" s="63"/>
      <c r="L4754" s="63"/>
      <c r="M4754" s="63"/>
      <c r="N4754" s="63"/>
      <c r="O4754" s="63"/>
      <c r="P4754" s="63"/>
      <c r="Q4754" s="63"/>
      <c r="R4754" s="63"/>
      <c r="S4754" s="63"/>
      <c r="T4754" s="63"/>
      <c r="U4754" s="63"/>
      <c r="V4754" s="63"/>
      <c r="W4754" s="63"/>
      <c r="X4754" s="63"/>
      <c r="Y4754" s="63"/>
      <c r="Z4754" s="63"/>
      <c r="AA4754" s="63"/>
      <c r="AB4754" s="63"/>
      <c r="AC4754" s="63"/>
      <c r="AD4754" s="63"/>
      <c r="AE4754" s="63"/>
      <c r="AF4754" s="63"/>
      <c r="AG4754" s="63"/>
      <c r="AH4754" s="63"/>
      <c r="AI4754" s="63"/>
      <c r="AJ4754" s="63"/>
      <c r="AK4754" s="63"/>
      <c r="AL4754" s="63"/>
      <c r="AM4754" s="63"/>
      <c r="AN4754" s="63"/>
      <c r="AO4754" s="63"/>
      <c r="AP4754" s="63"/>
      <c r="AQ4754" s="63"/>
      <c r="AR4754" s="63"/>
      <c r="AS4754" s="63"/>
      <c r="AT4754" s="63"/>
      <c r="AU4754" s="63"/>
      <c r="AV4754" s="63"/>
      <c r="AW4754" s="63"/>
      <c r="AX4754" s="63"/>
      <c r="AY4754" s="63"/>
      <c r="AZ4754" s="63"/>
      <c r="BA4754" s="63"/>
      <c r="BB4754" s="63"/>
      <c r="BC4754" s="63"/>
      <c r="BD4754" s="63"/>
      <c r="BE4754" s="63"/>
      <c r="BF4754" s="63"/>
      <c r="BG4754" s="63"/>
      <c r="BH4754" s="63"/>
      <c r="BI4754" s="63"/>
      <c r="BJ4754" s="63"/>
      <c r="BK4754" s="63"/>
      <c r="BL4754" s="63"/>
      <c r="BM4754" s="63"/>
      <c r="BN4754" s="63"/>
      <c r="BO4754" s="63"/>
      <c r="BP4754" s="63"/>
      <c r="BQ4754" s="63"/>
      <c r="BR4754" s="63"/>
      <c r="BS4754" s="63"/>
      <c r="BT4754" s="63"/>
      <c r="BU4754" s="63"/>
      <c r="BV4754" s="63"/>
      <c r="BW4754" s="63"/>
      <c r="BX4754" s="63"/>
      <c r="BY4754" s="63"/>
      <c r="BZ4754" s="63"/>
      <c r="CA4754" s="63"/>
      <c r="CB4754" s="63"/>
      <c r="CC4754" s="63"/>
      <c r="CD4754" s="63"/>
      <c r="CE4754" s="63"/>
      <c r="CF4754" s="63"/>
      <c r="CG4754" s="63"/>
      <c r="CH4754" s="63"/>
      <c r="CI4754" s="63"/>
      <c r="CJ4754" s="63"/>
      <c r="CK4754" s="63"/>
      <c r="CL4754" s="63"/>
      <c r="CM4754" s="63"/>
      <c r="CN4754" s="63"/>
      <c r="CO4754" s="63"/>
      <c r="CP4754" s="63"/>
      <c r="CR4754" s="227"/>
      <c r="CS4754" s="74"/>
    </row>
    <row r="4755" spans="1:97" s="72" customFormat="1" ht="75.75" customHeight="1">
      <c r="A4755" s="63"/>
      <c r="B4755" s="63"/>
      <c r="C4755" s="63"/>
      <c r="D4755" s="63"/>
      <c r="E4755" s="63"/>
      <c r="F4755" s="63"/>
      <c r="G4755" s="63"/>
      <c r="H4755" s="63"/>
      <c r="I4755" s="63"/>
      <c r="J4755" s="63"/>
      <c r="K4755" s="63"/>
      <c r="L4755" s="63"/>
      <c r="M4755" s="63"/>
      <c r="N4755" s="63"/>
      <c r="O4755" s="63"/>
      <c r="P4755" s="63"/>
      <c r="Q4755" s="63"/>
      <c r="R4755" s="63"/>
      <c r="S4755" s="63"/>
      <c r="T4755" s="63"/>
      <c r="U4755" s="63"/>
      <c r="V4755" s="63"/>
      <c r="W4755" s="63"/>
      <c r="X4755" s="63"/>
      <c r="Y4755" s="63"/>
      <c r="Z4755" s="63"/>
      <c r="AA4755" s="63"/>
      <c r="AB4755" s="63"/>
      <c r="AC4755" s="63"/>
      <c r="AD4755" s="63"/>
      <c r="AE4755" s="63"/>
      <c r="AF4755" s="63"/>
      <c r="AG4755" s="63"/>
      <c r="AH4755" s="63"/>
      <c r="AI4755" s="63"/>
      <c r="AJ4755" s="63"/>
      <c r="AK4755" s="63"/>
      <c r="AL4755" s="63"/>
      <c r="AM4755" s="63"/>
      <c r="AN4755" s="63"/>
      <c r="AO4755" s="63"/>
      <c r="AP4755" s="63"/>
      <c r="AQ4755" s="63"/>
      <c r="AR4755" s="63"/>
      <c r="AS4755" s="63"/>
      <c r="AT4755" s="63"/>
      <c r="AU4755" s="63"/>
      <c r="AV4755" s="63"/>
      <c r="AW4755" s="63"/>
      <c r="AX4755" s="63"/>
      <c r="AY4755" s="63"/>
      <c r="AZ4755" s="63"/>
      <c r="BA4755" s="63"/>
      <c r="BB4755" s="63"/>
      <c r="BC4755" s="63"/>
      <c r="BD4755" s="63"/>
      <c r="BE4755" s="63"/>
      <c r="BF4755" s="63"/>
      <c r="BG4755" s="63"/>
      <c r="BH4755" s="63"/>
      <c r="BI4755" s="63"/>
      <c r="BJ4755" s="63"/>
      <c r="BK4755" s="63"/>
      <c r="BL4755" s="63"/>
      <c r="BM4755" s="63"/>
      <c r="BN4755" s="63"/>
      <c r="BO4755" s="63"/>
      <c r="BP4755" s="63"/>
      <c r="BQ4755" s="63"/>
      <c r="BR4755" s="63"/>
      <c r="BS4755" s="63"/>
      <c r="BT4755" s="63"/>
      <c r="BU4755" s="63"/>
      <c r="BV4755" s="63"/>
      <c r="BW4755" s="63"/>
      <c r="BX4755" s="63"/>
      <c r="BY4755" s="63"/>
      <c r="BZ4755" s="63"/>
      <c r="CA4755" s="63"/>
      <c r="CB4755" s="63"/>
      <c r="CC4755" s="63"/>
      <c r="CD4755" s="63"/>
      <c r="CE4755" s="63"/>
      <c r="CF4755" s="63"/>
      <c r="CG4755" s="63"/>
      <c r="CH4755" s="63"/>
      <c r="CI4755" s="63"/>
      <c r="CJ4755" s="63"/>
      <c r="CK4755" s="63"/>
      <c r="CL4755" s="63"/>
      <c r="CM4755" s="63"/>
      <c r="CN4755" s="63"/>
      <c r="CO4755" s="63"/>
      <c r="CP4755" s="63"/>
      <c r="CR4755" s="227"/>
      <c r="CS4755" s="74"/>
    </row>
    <row r="4756" spans="1:97" s="72" customFormat="1" ht="75.75" customHeight="1">
      <c r="A4756" s="63"/>
      <c r="B4756" s="63"/>
      <c r="C4756" s="63"/>
      <c r="D4756" s="63"/>
      <c r="E4756" s="63"/>
      <c r="F4756" s="63"/>
      <c r="G4756" s="63"/>
      <c r="H4756" s="63"/>
      <c r="I4756" s="63"/>
      <c r="J4756" s="63"/>
      <c r="K4756" s="63"/>
      <c r="L4756" s="63"/>
      <c r="M4756" s="63"/>
      <c r="N4756" s="63"/>
      <c r="O4756" s="63"/>
      <c r="P4756" s="63"/>
      <c r="Q4756" s="63"/>
      <c r="R4756" s="63"/>
      <c r="S4756" s="63"/>
      <c r="T4756" s="63"/>
      <c r="U4756" s="63"/>
      <c r="V4756" s="63"/>
      <c r="W4756" s="63"/>
      <c r="X4756" s="63"/>
      <c r="Y4756" s="63"/>
      <c r="Z4756" s="63"/>
      <c r="AA4756" s="63"/>
      <c r="AB4756" s="63"/>
      <c r="AC4756" s="63"/>
      <c r="AD4756" s="63"/>
      <c r="AE4756" s="63"/>
      <c r="AF4756" s="63"/>
      <c r="AG4756" s="63"/>
      <c r="AH4756" s="63"/>
      <c r="AI4756" s="63"/>
      <c r="AJ4756" s="63"/>
      <c r="AK4756" s="63"/>
      <c r="AL4756" s="63"/>
      <c r="AM4756" s="63"/>
      <c r="AN4756" s="63"/>
      <c r="AO4756" s="63"/>
      <c r="AP4756" s="63"/>
      <c r="AQ4756" s="63"/>
      <c r="AR4756" s="63"/>
      <c r="AS4756" s="63"/>
      <c r="AT4756" s="63"/>
      <c r="AU4756" s="63"/>
      <c r="AV4756" s="63"/>
      <c r="AW4756" s="63"/>
      <c r="AX4756" s="63"/>
      <c r="AY4756" s="63"/>
      <c r="AZ4756" s="63"/>
      <c r="BA4756" s="63"/>
      <c r="BB4756" s="63"/>
      <c r="BC4756" s="63"/>
      <c r="BD4756" s="63"/>
      <c r="BE4756" s="63"/>
      <c r="BF4756" s="63"/>
      <c r="BG4756" s="63"/>
      <c r="BH4756" s="63"/>
      <c r="BI4756" s="63"/>
      <c r="BJ4756" s="63"/>
      <c r="BK4756" s="63"/>
      <c r="BL4756" s="63"/>
      <c r="BM4756" s="63"/>
      <c r="BN4756" s="63"/>
      <c r="BO4756" s="63"/>
      <c r="BP4756" s="63"/>
      <c r="BQ4756" s="63"/>
      <c r="BR4756" s="63"/>
      <c r="BS4756" s="63"/>
      <c r="BT4756" s="63"/>
      <c r="BU4756" s="63"/>
      <c r="BV4756" s="63"/>
      <c r="BW4756" s="63"/>
      <c r="BX4756" s="63"/>
      <c r="BY4756" s="63"/>
      <c r="BZ4756" s="63"/>
      <c r="CA4756" s="63"/>
      <c r="CB4756" s="63"/>
      <c r="CC4756" s="63"/>
      <c r="CD4756" s="63"/>
      <c r="CE4756" s="63"/>
      <c r="CF4756" s="63"/>
      <c r="CG4756" s="63"/>
      <c r="CH4756" s="63"/>
      <c r="CI4756" s="63"/>
      <c r="CJ4756" s="63"/>
      <c r="CK4756" s="63"/>
      <c r="CL4756" s="63"/>
      <c r="CM4756" s="63"/>
      <c r="CN4756" s="63"/>
      <c r="CO4756" s="63"/>
      <c r="CP4756" s="63"/>
      <c r="CR4756" s="227"/>
      <c r="CS4756" s="74"/>
    </row>
    <row r="4757" spans="1:97" s="72" customFormat="1" ht="75.75" customHeight="1">
      <c r="A4757" s="63"/>
      <c r="B4757" s="63"/>
      <c r="C4757" s="63"/>
      <c r="D4757" s="63"/>
      <c r="E4757" s="63"/>
      <c r="F4757" s="63"/>
      <c r="G4757" s="63"/>
      <c r="H4757" s="63"/>
      <c r="I4757" s="63"/>
      <c r="J4757" s="63"/>
      <c r="K4757" s="63"/>
      <c r="L4757" s="63"/>
      <c r="M4757" s="63"/>
      <c r="N4757" s="63"/>
      <c r="O4757" s="63"/>
      <c r="P4757" s="63"/>
      <c r="Q4757" s="63"/>
      <c r="R4757" s="63"/>
      <c r="S4757" s="63"/>
      <c r="T4757" s="63"/>
      <c r="U4757" s="63"/>
      <c r="V4757" s="63"/>
      <c r="W4757" s="63"/>
      <c r="X4757" s="63"/>
      <c r="Y4757" s="63"/>
      <c r="Z4757" s="63"/>
      <c r="AA4757" s="63"/>
      <c r="AB4757" s="63"/>
      <c r="AC4757" s="63"/>
      <c r="AD4757" s="63"/>
      <c r="AE4757" s="63"/>
      <c r="AF4757" s="63"/>
      <c r="AG4757" s="63"/>
      <c r="AH4757" s="63"/>
      <c r="AI4757" s="63"/>
      <c r="AJ4757" s="63"/>
      <c r="AK4757" s="63"/>
      <c r="AL4757" s="63"/>
      <c r="AM4757" s="63"/>
      <c r="AN4757" s="63"/>
      <c r="AO4757" s="63"/>
      <c r="AP4757" s="63"/>
      <c r="AQ4757" s="63"/>
      <c r="AR4757" s="63"/>
      <c r="AS4757" s="63"/>
      <c r="AT4757" s="63"/>
      <c r="AU4757" s="63"/>
      <c r="AV4757" s="63"/>
      <c r="AW4757" s="63"/>
      <c r="AX4757" s="63"/>
      <c r="AY4757" s="63"/>
      <c r="AZ4757" s="63"/>
      <c r="BA4757" s="63"/>
      <c r="BB4757" s="63"/>
      <c r="BC4757" s="63"/>
      <c r="BD4757" s="63"/>
      <c r="BE4757" s="63"/>
      <c r="BF4757" s="63"/>
      <c r="BG4757" s="63"/>
      <c r="BH4757" s="63"/>
      <c r="BI4757" s="63"/>
      <c r="BJ4757" s="63"/>
      <c r="BK4757" s="63"/>
      <c r="BL4757" s="63"/>
      <c r="BM4757" s="63"/>
      <c r="BN4757" s="63"/>
      <c r="BO4757" s="63"/>
      <c r="BP4757" s="63"/>
      <c r="BQ4757" s="63"/>
      <c r="BR4757" s="63"/>
      <c r="BS4757" s="63"/>
      <c r="BT4757" s="63"/>
      <c r="BU4757" s="63"/>
      <c r="BV4757" s="63"/>
      <c r="BW4757" s="63"/>
      <c r="BX4757" s="63"/>
      <c r="BY4757" s="63"/>
      <c r="BZ4757" s="63"/>
      <c r="CA4757" s="63"/>
      <c r="CB4757" s="63"/>
      <c r="CC4757" s="63"/>
      <c r="CD4757" s="63"/>
      <c r="CE4757" s="63"/>
      <c r="CF4757" s="63"/>
      <c r="CG4757" s="63"/>
      <c r="CH4757" s="63"/>
      <c r="CI4757" s="63"/>
      <c r="CJ4757" s="63"/>
      <c r="CK4757" s="63"/>
      <c r="CL4757" s="63"/>
      <c r="CM4757" s="63"/>
      <c r="CN4757" s="63"/>
      <c r="CO4757" s="63"/>
      <c r="CP4757" s="63"/>
      <c r="CR4757" s="227"/>
      <c r="CS4757" s="74"/>
    </row>
    <row r="4758" spans="1:97" s="72" customFormat="1" ht="75.75" customHeight="1">
      <c r="A4758" s="63"/>
      <c r="B4758" s="63"/>
      <c r="C4758" s="63"/>
      <c r="D4758" s="63"/>
      <c r="E4758" s="63"/>
      <c r="F4758" s="63"/>
      <c r="G4758" s="63"/>
      <c r="H4758" s="63"/>
      <c r="I4758" s="63"/>
      <c r="J4758" s="63"/>
      <c r="K4758" s="63"/>
      <c r="L4758" s="63"/>
      <c r="M4758" s="63"/>
      <c r="N4758" s="63"/>
      <c r="O4758" s="63"/>
      <c r="P4758" s="63"/>
      <c r="Q4758" s="63"/>
      <c r="R4758" s="63"/>
      <c r="S4758" s="63"/>
      <c r="T4758" s="63"/>
      <c r="U4758" s="63"/>
      <c r="V4758" s="63"/>
      <c r="W4758" s="63"/>
      <c r="X4758" s="63"/>
      <c r="Y4758" s="63"/>
      <c r="Z4758" s="63"/>
      <c r="AA4758" s="63"/>
      <c r="AB4758" s="63"/>
      <c r="AC4758" s="63"/>
      <c r="AD4758" s="63"/>
      <c r="AE4758" s="63"/>
      <c r="AF4758" s="63"/>
      <c r="AG4758" s="63"/>
      <c r="AH4758" s="63"/>
      <c r="AI4758" s="63"/>
      <c r="AJ4758" s="63"/>
      <c r="AK4758" s="63"/>
      <c r="AL4758" s="63"/>
      <c r="AM4758" s="63"/>
      <c r="AN4758" s="63"/>
      <c r="AO4758" s="63"/>
      <c r="AP4758" s="63"/>
      <c r="AQ4758" s="63"/>
      <c r="AR4758" s="63"/>
      <c r="AS4758" s="63"/>
      <c r="AT4758" s="63"/>
      <c r="AU4758" s="63"/>
      <c r="AV4758" s="63"/>
      <c r="AW4758" s="63"/>
      <c r="AX4758" s="63"/>
      <c r="AY4758" s="63"/>
      <c r="AZ4758" s="63"/>
      <c r="BA4758" s="63"/>
      <c r="BB4758" s="63"/>
      <c r="BC4758" s="63"/>
      <c r="BD4758" s="63"/>
      <c r="BE4758" s="63"/>
      <c r="BF4758" s="63"/>
      <c r="BG4758" s="63"/>
      <c r="BH4758" s="63"/>
      <c r="BI4758" s="63"/>
      <c r="BJ4758" s="63"/>
      <c r="BK4758" s="63"/>
      <c r="BL4758" s="63"/>
      <c r="BM4758" s="63"/>
      <c r="BN4758" s="63"/>
      <c r="BO4758" s="63"/>
      <c r="BP4758" s="63"/>
      <c r="BQ4758" s="63"/>
      <c r="BR4758" s="63"/>
      <c r="BS4758" s="63"/>
      <c r="BT4758" s="63"/>
      <c r="BU4758" s="63"/>
      <c r="BV4758" s="63"/>
      <c r="BW4758" s="63"/>
      <c r="BX4758" s="63"/>
      <c r="BY4758" s="63"/>
      <c r="BZ4758" s="63"/>
      <c r="CA4758" s="63"/>
      <c r="CB4758" s="63"/>
      <c r="CC4758" s="63"/>
      <c r="CD4758" s="63"/>
      <c r="CE4758" s="63"/>
      <c r="CF4758" s="63"/>
      <c r="CG4758" s="63"/>
      <c r="CH4758" s="63"/>
      <c r="CI4758" s="63"/>
      <c r="CJ4758" s="63"/>
      <c r="CK4758" s="63"/>
      <c r="CL4758" s="63"/>
      <c r="CM4758" s="63"/>
      <c r="CN4758" s="63"/>
      <c r="CO4758" s="63"/>
      <c r="CP4758" s="63"/>
      <c r="CR4758" s="227"/>
      <c r="CS4758" s="74"/>
    </row>
    <row r="4759" spans="1:97" s="72" customFormat="1" ht="75.75" customHeight="1">
      <c r="A4759" s="63"/>
      <c r="B4759" s="63"/>
      <c r="C4759" s="63"/>
      <c r="D4759" s="63"/>
      <c r="E4759" s="63"/>
      <c r="F4759" s="63"/>
      <c r="G4759" s="63"/>
      <c r="H4759" s="63"/>
      <c r="I4759" s="63"/>
      <c r="J4759" s="63"/>
      <c r="K4759" s="63"/>
      <c r="L4759" s="63"/>
      <c r="M4759" s="63"/>
      <c r="N4759" s="63"/>
      <c r="O4759" s="63"/>
      <c r="P4759" s="63"/>
      <c r="Q4759" s="63"/>
      <c r="R4759" s="63"/>
      <c r="S4759" s="63"/>
      <c r="T4759" s="63"/>
      <c r="U4759" s="63"/>
      <c r="V4759" s="63"/>
      <c r="W4759" s="63"/>
      <c r="X4759" s="63"/>
      <c r="Y4759" s="63"/>
      <c r="Z4759" s="63"/>
      <c r="AA4759" s="63"/>
      <c r="AB4759" s="63"/>
      <c r="AC4759" s="63"/>
      <c r="AD4759" s="63"/>
      <c r="AE4759" s="63"/>
      <c r="AF4759" s="63"/>
      <c r="AG4759" s="63"/>
      <c r="AH4759" s="63"/>
      <c r="AI4759" s="63"/>
      <c r="AJ4759" s="63"/>
      <c r="AK4759" s="63"/>
      <c r="AL4759" s="63"/>
      <c r="AM4759" s="63"/>
      <c r="AN4759" s="63"/>
      <c r="AO4759" s="63"/>
      <c r="AP4759" s="63"/>
      <c r="AQ4759" s="63"/>
      <c r="AR4759" s="63"/>
      <c r="AS4759" s="63"/>
      <c r="AT4759" s="63"/>
      <c r="AU4759" s="63"/>
      <c r="AV4759" s="63"/>
      <c r="AW4759" s="63"/>
      <c r="AX4759" s="63"/>
      <c r="AY4759" s="63"/>
      <c r="AZ4759" s="63"/>
      <c r="BA4759" s="63"/>
      <c r="BB4759" s="63"/>
      <c r="BC4759" s="63"/>
      <c r="BD4759" s="63"/>
      <c r="BE4759" s="63"/>
      <c r="BF4759" s="63"/>
      <c r="BG4759" s="63"/>
      <c r="BH4759" s="63"/>
      <c r="BI4759" s="63"/>
      <c r="BJ4759" s="63"/>
      <c r="BK4759" s="63"/>
      <c r="BL4759" s="63"/>
      <c r="BM4759" s="63"/>
      <c r="BN4759" s="63"/>
      <c r="BO4759" s="63"/>
      <c r="BP4759" s="63"/>
      <c r="BQ4759" s="63"/>
      <c r="BR4759" s="63"/>
      <c r="BS4759" s="63"/>
      <c r="BT4759" s="63"/>
      <c r="BU4759" s="63"/>
      <c r="BV4759" s="63"/>
      <c r="BW4759" s="63"/>
      <c r="BX4759" s="63"/>
      <c r="BY4759" s="63"/>
      <c r="BZ4759" s="63"/>
      <c r="CA4759" s="63"/>
      <c r="CB4759" s="63"/>
      <c r="CC4759" s="63"/>
      <c r="CD4759" s="63"/>
      <c r="CE4759" s="63"/>
      <c r="CF4759" s="63"/>
      <c r="CG4759" s="63"/>
      <c r="CH4759" s="63"/>
      <c r="CI4759" s="63"/>
      <c r="CJ4759" s="63"/>
      <c r="CK4759" s="63"/>
      <c r="CL4759" s="63"/>
      <c r="CM4759" s="63"/>
      <c r="CN4759" s="63"/>
      <c r="CO4759" s="63"/>
      <c r="CP4759" s="63"/>
      <c r="CR4759" s="227"/>
      <c r="CS4759" s="74"/>
    </row>
    <row r="4760" spans="1:97" s="72" customFormat="1" ht="75.75" customHeight="1">
      <c r="A4760" s="63"/>
      <c r="B4760" s="63"/>
      <c r="C4760" s="63"/>
      <c r="D4760" s="63"/>
      <c r="E4760" s="63"/>
      <c r="F4760" s="63"/>
      <c r="G4760" s="63"/>
      <c r="H4760" s="63"/>
      <c r="I4760" s="63"/>
      <c r="J4760" s="63"/>
      <c r="K4760" s="63"/>
      <c r="L4760" s="63"/>
      <c r="M4760" s="63"/>
      <c r="N4760" s="63"/>
      <c r="O4760" s="63"/>
      <c r="P4760" s="63"/>
      <c r="Q4760" s="63"/>
      <c r="R4760" s="63"/>
      <c r="S4760" s="63"/>
      <c r="T4760" s="63"/>
      <c r="U4760" s="63"/>
      <c r="V4760" s="63"/>
      <c r="W4760" s="63"/>
      <c r="X4760" s="63"/>
      <c r="Y4760" s="63"/>
      <c r="Z4760" s="63"/>
      <c r="AA4760" s="63"/>
      <c r="AB4760" s="63"/>
      <c r="AC4760" s="63"/>
      <c r="AD4760" s="63"/>
      <c r="AE4760" s="63"/>
      <c r="AF4760" s="63"/>
      <c r="AG4760" s="63"/>
      <c r="AH4760" s="63"/>
      <c r="AI4760" s="63"/>
      <c r="AJ4760" s="63"/>
      <c r="AK4760" s="63"/>
      <c r="AL4760" s="63"/>
      <c r="AM4760" s="63"/>
      <c r="AN4760" s="63"/>
      <c r="AO4760" s="63"/>
      <c r="AP4760" s="63"/>
      <c r="AQ4760" s="63"/>
      <c r="AR4760" s="63"/>
      <c r="AS4760" s="63"/>
      <c r="AT4760" s="63"/>
      <c r="AU4760" s="63"/>
      <c r="AV4760" s="63"/>
      <c r="AW4760" s="63"/>
      <c r="AX4760" s="63"/>
      <c r="AY4760" s="63"/>
      <c r="AZ4760" s="63"/>
      <c r="BA4760" s="63"/>
      <c r="BB4760" s="63"/>
      <c r="BC4760" s="63"/>
      <c r="BD4760" s="63"/>
      <c r="BE4760" s="63"/>
      <c r="BF4760" s="63"/>
      <c r="BG4760" s="63"/>
      <c r="BH4760" s="63"/>
      <c r="BI4760" s="63"/>
      <c r="BJ4760" s="63"/>
      <c r="BK4760" s="63"/>
      <c r="BL4760" s="63"/>
      <c r="BM4760" s="63"/>
      <c r="BN4760" s="63"/>
      <c r="BO4760" s="63"/>
      <c r="BP4760" s="63"/>
      <c r="BQ4760" s="63"/>
      <c r="BR4760" s="63"/>
      <c r="BS4760" s="63"/>
      <c r="BT4760" s="63"/>
      <c r="BU4760" s="63"/>
      <c r="BV4760" s="63"/>
      <c r="BW4760" s="63"/>
      <c r="BX4760" s="63"/>
      <c r="BY4760" s="63"/>
      <c r="BZ4760" s="63"/>
      <c r="CA4760" s="63"/>
      <c r="CB4760" s="63"/>
      <c r="CC4760" s="63"/>
      <c r="CD4760" s="63"/>
      <c r="CE4760" s="63"/>
      <c r="CF4760" s="63"/>
      <c r="CG4760" s="63"/>
      <c r="CH4760" s="63"/>
      <c r="CI4760" s="63"/>
      <c r="CJ4760" s="63"/>
      <c r="CK4760" s="63"/>
      <c r="CL4760" s="63"/>
      <c r="CM4760" s="63"/>
      <c r="CN4760" s="63"/>
      <c r="CO4760" s="63"/>
      <c r="CP4760" s="63"/>
      <c r="CR4760" s="227"/>
      <c r="CS4760" s="74"/>
    </row>
    <row r="4761" spans="1:97" s="72" customFormat="1" ht="75.75" customHeight="1">
      <c r="A4761" s="63"/>
      <c r="B4761" s="63"/>
      <c r="C4761" s="63"/>
      <c r="D4761" s="63"/>
      <c r="E4761" s="63"/>
      <c r="F4761" s="63"/>
      <c r="G4761" s="63"/>
      <c r="H4761" s="63"/>
      <c r="I4761" s="63"/>
      <c r="J4761" s="63"/>
      <c r="K4761" s="63"/>
      <c r="L4761" s="63"/>
      <c r="M4761" s="63"/>
      <c r="N4761" s="63"/>
      <c r="O4761" s="63"/>
      <c r="P4761" s="63"/>
      <c r="Q4761" s="63"/>
      <c r="R4761" s="63"/>
      <c r="S4761" s="63"/>
      <c r="T4761" s="63"/>
      <c r="U4761" s="63"/>
      <c r="V4761" s="63"/>
      <c r="W4761" s="63"/>
      <c r="X4761" s="63"/>
      <c r="Y4761" s="63"/>
      <c r="Z4761" s="63"/>
      <c r="AA4761" s="63"/>
      <c r="AB4761" s="63"/>
      <c r="AC4761" s="63"/>
      <c r="AD4761" s="63"/>
      <c r="AE4761" s="63"/>
      <c r="AF4761" s="63"/>
      <c r="AG4761" s="63"/>
      <c r="AH4761" s="63"/>
      <c r="AI4761" s="63"/>
      <c r="AJ4761" s="63"/>
      <c r="AK4761" s="63"/>
      <c r="AL4761" s="63"/>
      <c r="AM4761" s="63"/>
      <c r="AN4761" s="63"/>
      <c r="AO4761" s="63"/>
      <c r="AP4761" s="63"/>
      <c r="AQ4761" s="63"/>
      <c r="AR4761" s="63"/>
      <c r="AS4761" s="63"/>
      <c r="AT4761" s="63"/>
      <c r="AU4761" s="63"/>
      <c r="AV4761" s="63"/>
      <c r="AW4761" s="63"/>
      <c r="AX4761" s="63"/>
      <c r="AY4761" s="63"/>
      <c r="AZ4761" s="63"/>
      <c r="BA4761" s="63"/>
      <c r="BB4761" s="63"/>
      <c r="BC4761" s="63"/>
      <c r="BD4761" s="63"/>
      <c r="BE4761" s="63"/>
      <c r="BF4761" s="63"/>
      <c r="BG4761" s="63"/>
      <c r="BH4761" s="63"/>
      <c r="BI4761" s="63"/>
      <c r="BJ4761" s="63"/>
      <c r="BK4761" s="63"/>
      <c r="BL4761" s="63"/>
      <c r="BM4761" s="63"/>
      <c r="BN4761" s="63"/>
      <c r="BO4761" s="63"/>
      <c r="BP4761" s="63"/>
      <c r="BQ4761" s="63"/>
      <c r="BR4761" s="63"/>
      <c r="BS4761" s="63"/>
      <c r="BT4761" s="63"/>
      <c r="BU4761" s="63"/>
      <c r="BV4761" s="63"/>
      <c r="BW4761" s="63"/>
      <c r="BX4761" s="63"/>
      <c r="BY4761" s="63"/>
      <c r="BZ4761" s="63"/>
      <c r="CA4761" s="63"/>
      <c r="CB4761" s="63"/>
      <c r="CC4761" s="63"/>
      <c r="CD4761" s="63"/>
      <c r="CE4761" s="63"/>
      <c r="CF4761" s="63"/>
      <c r="CG4761" s="63"/>
      <c r="CH4761" s="63"/>
      <c r="CI4761" s="63"/>
      <c r="CJ4761" s="63"/>
      <c r="CK4761" s="63"/>
      <c r="CL4761" s="63"/>
      <c r="CM4761" s="63"/>
      <c r="CN4761" s="63"/>
      <c r="CO4761" s="63"/>
      <c r="CP4761" s="63"/>
      <c r="CR4761" s="227"/>
      <c r="CS4761" s="74"/>
    </row>
    <row r="4762" spans="1:97" s="72" customFormat="1" ht="75.75" customHeight="1">
      <c r="A4762" s="63"/>
      <c r="B4762" s="63"/>
      <c r="C4762" s="63"/>
      <c r="D4762" s="63"/>
      <c r="E4762" s="63"/>
      <c r="F4762" s="63"/>
      <c r="G4762" s="63"/>
      <c r="H4762" s="63"/>
      <c r="I4762" s="63"/>
      <c r="J4762" s="63"/>
      <c r="K4762" s="63"/>
      <c r="L4762" s="63"/>
      <c r="M4762" s="63"/>
      <c r="N4762" s="63"/>
      <c r="O4762" s="63"/>
      <c r="P4762" s="63"/>
      <c r="Q4762" s="63"/>
      <c r="R4762" s="63"/>
      <c r="S4762" s="63"/>
      <c r="T4762" s="63"/>
      <c r="U4762" s="63"/>
      <c r="V4762" s="63"/>
      <c r="W4762" s="63"/>
      <c r="X4762" s="63"/>
      <c r="Y4762" s="63"/>
      <c r="Z4762" s="63"/>
      <c r="AA4762" s="63"/>
      <c r="AB4762" s="63"/>
      <c r="AC4762" s="63"/>
      <c r="AD4762" s="63"/>
      <c r="AE4762" s="63"/>
      <c r="AF4762" s="63"/>
      <c r="AG4762" s="63"/>
      <c r="AH4762" s="63"/>
      <c r="AI4762" s="63"/>
      <c r="AJ4762" s="63"/>
      <c r="AK4762" s="63"/>
      <c r="AL4762" s="63"/>
      <c r="AM4762" s="63"/>
      <c r="AN4762" s="63"/>
      <c r="AO4762" s="63"/>
      <c r="AP4762" s="63"/>
      <c r="AQ4762" s="63"/>
      <c r="AR4762" s="63"/>
      <c r="AS4762" s="63"/>
      <c r="AT4762" s="63"/>
      <c r="AU4762" s="63"/>
      <c r="AV4762" s="63"/>
      <c r="AW4762" s="63"/>
      <c r="AX4762" s="63"/>
      <c r="AY4762" s="63"/>
      <c r="AZ4762" s="63"/>
      <c r="BA4762" s="63"/>
      <c r="BB4762" s="63"/>
      <c r="BC4762" s="63"/>
      <c r="BD4762" s="63"/>
      <c r="BE4762" s="63"/>
      <c r="BF4762" s="63"/>
      <c r="BG4762" s="63"/>
      <c r="BH4762" s="63"/>
      <c r="BI4762" s="63"/>
      <c r="BJ4762" s="63"/>
      <c r="BK4762" s="63"/>
      <c r="BL4762" s="63"/>
      <c r="BM4762" s="63"/>
      <c r="BN4762" s="63"/>
      <c r="BO4762" s="63"/>
      <c r="BP4762" s="63"/>
      <c r="BQ4762" s="63"/>
      <c r="BR4762" s="63"/>
      <c r="BS4762" s="63"/>
      <c r="BT4762" s="63"/>
      <c r="BU4762" s="63"/>
      <c r="BV4762" s="63"/>
      <c r="BW4762" s="63"/>
      <c r="BX4762" s="63"/>
      <c r="BY4762" s="63"/>
      <c r="BZ4762" s="63"/>
      <c r="CA4762" s="63"/>
      <c r="CB4762" s="63"/>
      <c r="CC4762" s="63"/>
      <c r="CD4762" s="63"/>
      <c r="CE4762" s="63"/>
      <c r="CF4762" s="63"/>
      <c r="CG4762" s="63"/>
      <c r="CH4762" s="63"/>
      <c r="CI4762" s="63"/>
      <c r="CJ4762" s="63"/>
      <c r="CK4762" s="63"/>
      <c r="CL4762" s="63"/>
      <c r="CM4762" s="63"/>
      <c r="CN4762" s="63"/>
      <c r="CO4762" s="63"/>
      <c r="CP4762" s="63"/>
      <c r="CR4762" s="227"/>
      <c r="CS4762" s="74"/>
    </row>
    <row r="4763" spans="1:97" s="72" customFormat="1" ht="75.75" customHeight="1">
      <c r="A4763" s="63"/>
      <c r="B4763" s="63"/>
      <c r="C4763" s="63"/>
      <c r="D4763" s="63"/>
      <c r="E4763" s="63"/>
      <c r="F4763" s="63"/>
      <c r="G4763" s="63"/>
      <c r="H4763" s="63"/>
      <c r="I4763" s="63"/>
      <c r="J4763" s="63"/>
      <c r="K4763" s="63"/>
      <c r="L4763" s="63"/>
      <c r="M4763" s="63"/>
      <c r="N4763" s="63"/>
      <c r="O4763" s="63"/>
      <c r="P4763" s="63"/>
      <c r="Q4763" s="63"/>
      <c r="R4763" s="63"/>
      <c r="S4763" s="63"/>
      <c r="T4763" s="63"/>
      <c r="U4763" s="63"/>
      <c r="V4763" s="63"/>
      <c r="W4763" s="63"/>
      <c r="X4763" s="63"/>
      <c r="Y4763" s="63"/>
      <c r="Z4763" s="63"/>
      <c r="AA4763" s="63"/>
      <c r="AB4763" s="63"/>
      <c r="AC4763" s="63"/>
      <c r="AD4763" s="63"/>
      <c r="AE4763" s="63"/>
      <c r="AF4763" s="63"/>
      <c r="AG4763" s="63"/>
      <c r="AH4763" s="63"/>
      <c r="AI4763" s="63"/>
      <c r="AJ4763" s="63"/>
      <c r="AK4763" s="63"/>
      <c r="AL4763" s="63"/>
      <c r="AM4763" s="63"/>
      <c r="AN4763" s="63"/>
      <c r="AO4763" s="63"/>
      <c r="AP4763" s="63"/>
      <c r="AQ4763" s="63"/>
      <c r="AR4763" s="63"/>
      <c r="AS4763" s="63"/>
      <c r="AT4763" s="63"/>
      <c r="AU4763" s="63"/>
      <c r="AV4763" s="63"/>
      <c r="AW4763" s="63"/>
      <c r="AX4763" s="63"/>
      <c r="AY4763" s="63"/>
      <c r="AZ4763" s="63"/>
      <c r="BA4763" s="63"/>
      <c r="BB4763" s="63"/>
      <c r="BC4763" s="63"/>
      <c r="BD4763" s="63"/>
      <c r="BE4763" s="63"/>
      <c r="BF4763" s="63"/>
      <c r="BG4763" s="63"/>
      <c r="BH4763" s="63"/>
      <c r="BI4763" s="63"/>
      <c r="BJ4763" s="63"/>
      <c r="BK4763" s="63"/>
      <c r="BL4763" s="63"/>
      <c r="BM4763" s="63"/>
      <c r="BN4763" s="63"/>
      <c r="BO4763" s="63"/>
      <c r="BP4763" s="63"/>
      <c r="BQ4763" s="63"/>
      <c r="BR4763" s="63"/>
      <c r="BS4763" s="63"/>
      <c r="BT4763" s="63"/>
      <c r="BU4763" s="63"/>
      <c r="BV4763" s="63"/>
      <c r="BW4763" s="63"/>
      <c r="BX4763" s="63"/>
      <c r="BY4763" s="63"/>
      <c r="BZ4763" s="63"/>
      <c r="CA4763" s="63"/>
      <c r="CB4763" s="63"/>
      <c r="CC4763" s="63"/>
      <c r="CD4763" s="63"/>
      <c r="CE4763" s="63"/>
      <c r="CF4763" s="63"/>
      <c r="CG4763" s="63"/>
      <c r="CH4763" s="63"/>
      <c r="CI4763" s="63"/>
      <c r="CJ4763" s="63"/>
      <c r="CK4763" s="63"/>
      <c r="CL4763" s="63"/>
      <c r="CM4763" s="63"/>
      <c r="CN4763" s="63"/>
      <c r="CO4763" s="63"/>
      <c r="CP4763" s="63"/>
      <c r="CR4763" s="227"/>
      <c r="CS4763" s="74"/>
    </row>
    <row r="4764" spans="1:97" s="72" customFormat="1" ht="75.75" customHeight="1">
      <c r="A4764" s="63"/>
      <c r="B4764" s="63"/>
      <c r="C4764" s="63"/>
      <c r="D4764" s="63"/>
      <c r="E4764" s="63"/>
      <c r="F4764" s="63"/>
      <c r="G4764" s="63"/>
      <c r="H4764" s="63"/>
      <c r="I4764" s="63"/>
      <c r="J4764" s="63"/>
      <c r="K4764" s="63"/>
      <c r="L4764" s="63"/>
      <c r="M4764" s="63"/>
      <c r="N4764" s="63"/>
      <c r="O4764" s="63"/>
      <c r="P4764" s="63"/>
      <c r="Q4764" s="63"/>
      <c r="R4764" s="63"/>
      <c r="S4764" s="63"/>
      <c r="T4764" s="63"/>
      <c r="U4764" s="63"/>
      <c r="V4764" s="63"/>
      <c r="W4764" s="63"/>
      <c r="X4764" s="63"/>
      <c r="Y4764" s="63"/>
      <c r="Z4764" s="63"/>
      <c r="AA4764" s="63"/>
      <c r="AB4764" s="63"/>
      <c r="AC4764" s="63"/>
      <c r="AD4764" s="63"/>
      <c r="AE4764" s="63"/>
      <c r="AF4764" s="63"/>
      <c r="AG4764" s="63"/>
      <c r="AH4764" s="63"/>
      <c r="AI4764" s="63"/>
      <c r="AJ4764" s="63"/>
      <c r="AK4764" s="63"/>
      <c r="AL4764" s="63"/>
      <c r="AM4764" s="63"/>
      <c r="AN4764" s="63"/>
      <c r="AO4764" s="63"/>
      <c r="AP4764" s="63"/>
      <c r="AQ4764" s="63"/>
      <c r="AR4764" s="63"/>
      <c r="AS4764" s="63"/>
      <c r="AT4764" s="63"/>
      <c r="AU4764" s="63"/>
      <c r="AV4764" s="63"/>
      <c r="AW4764" s="63"/>
      <c r="AX4764" s="63"/>
      <c r="AY4764" s="63"/>
      <c r="AZ4764" s="63"/>
      <c r="BA4764" s="63"/>
      <c r="BB4764" s="63"/>
      <c r="BC4764" s="63"/>
      <c r="BD4764" s="63"/>
      <c r="BE4764" s="63"/>
      <c r="BF4764" s="63"/>
      <c r="BG4764" s="63"/>
      <c r="BH4764" s="63"/>
      <c r="BI4764" s="63"/>
      <c r="BJ4764" s="63"/>
      <c r="BK4764" s="63"/>
      <c r="BL4764" s="63"/>
      <c r="BM4764" s="63"/>
      <c r="BN4764" s="63"/>
      <c r="BO4764" s="63"/>
      <c r="BP4764" s="63"/>
      <c r="BQ4764" s="63"/>
      <c r="BR4764" s="63"/>
      <c r="BS4764" s="63"/>
      <c r="BT4764" s="63"/>
      <c r="BU4764" s="63"/>
      <c r="BV4764" s="63"/>
      <c r="BW4764" s="63"/>
      <c r="BX4764" s="63"/>
      <c r="BY4764" s="63"/>
      <c r="BZ4764" s="63"/>
      <c r="CA4764" s="63"/>
      <c r="CB4764" s="63"/>
      <c r="CC4764" s="63"/>
      <c r="CD4764" s="63"/>
      <c r="CE4764" s="63"/>
      <c r="CF4764" s="63"/>
      <c r="CG4764" s="63"/>
      <c r="CH4764" s="63"/>
      <c r="CI4764" s="63"/>
      <c r="CJ4764" s="63"/>
      <c r="CK4764" s="63"/>
      <c r="CL4764" s="63"/>
      <c r="CM4764" s="63"/>
      <c r="CN4764" s="63"/>
      <c r="CO4764" s="63"/>
      <c r="CP4764" s="63"/>
      <c r="CR4764" s="227"/>
      <c r="CS4764" s="74"/>
    </row>
    <row r="4765" spans="1:97" s="72" customFormat="1" ht="75.75" customHeight="1">
      <c r="A4765" s="63"/>
      <c r="B4765" s="63"/>
      <c r="C4765" s="63"/>
      <c r="D4765" s="63"/>
      <c r="E4765" s="63"/>
      <c r="F4765" s="63"/>
      <c r="G4765" s="63"/>
      <c r="H4765" s="63"/>
      <c r="I4765" s="63"/>
      <c r="J4765" s="63"/>
      <c r="K4765" s="63"/>
      <c r="L4765" s="63"/>
      <c r="M4765" s="63"/>
      <c r="N4765" s="63"/>
      <c r="O4765" s="63"/>
      <c r="P4765" s="63"/>
      <c r="Q4765" s="63"/>
      <c r="R4765" s="63"/>
      <c r="S4765" s="63"/>
      <c r="T4765" s="63"/>
      <c r="U4765" s="63"/>
      <c r="V4765" s="63"/>
      <c r="W4765" s="63"/>
      <c r="X4765" s="63"/>
      <c r="Y4765" s="63"/>
      <c r="Z4765" s="63"/>
      <c r="AA4765" s="63"/>
      <c r="AB4765" s="63"/>
      <c r="AC4765" s="63"/>
      <c r="AD4765" s="63"/>
      <c r="AE4765" s="63"/>
      <c r="AF4765" s="63"/>
      <c r="AG4765" s="63"/>
      <c r="AH4765" s="63"/>
      <c r="AI4765" s="63"/>
      <c r="AJ4765" s="63"/>
      <c r="AK4765" s="63"/>
      <c r="AL4765" s="63"/>
      <c r="AM4765" s="63"/>
      <c r="AN4765" s="63"/>
      <c r="AO4765" s="63"/>
      <c r="AP4765" s="63"/>
      <c r="AQ4765" s="63"/>
      <c r="AR4765" s="63"/>
      <c r="AS4765" s="63"/>
      <c r="AT4765" s="63"/>
      <c r="AU4765" s="63"/>
      <c r="AV4765" s="63"/>
      <c r="AW4765" s="63"/>
      <c r="AX4765" s="63"/>
      <c r="AY4765" s="63"/>
      <c r="AZ4765" s="63"/>
      <c r="BA4765" s="63"/>
      <c r="BB4765" s="63"/>
      <c r="BC4765" s="63"/>
      <c r="BD4765" s="63"/>
      <c r="BE4765" s="63"/>
      <c r="BF4765" s="63"/>
      <c r="BG4765" s="63"/>
      <c r="BH4765" s="63"/>
      <c r="BI4765" s="63"/>
      <c r="BJ4765" s="63"/>
      <c r="BK4765" s="63"/>
      <c r="BL4765" s="63"/>
      <c r="BM4765" s="63"/>
      <c r="BN4765" s="63"/>
      <c r="BO4765" s="63"/>
      <c r="BP4765" s="63"/>
      <c r="BQ4765" s="63"/>
      <c r="BR4765" s="63"/>
      <c r="BS4765" s="63"/>
      <c r="BT4765" s="63"/>
      <c r="BU4765" s="63"/>
      <c r="BV4765" s="63"/>
      <c r="BW4765" s="63"/>
      <c r="BX4765" s="63"/>
      <c r="BY4765" s="63"/>
      <c r="BZ4765" s="63"/>
      <c r="CA4765" s="63"/>
      <c r="CB4765" s="63"/>
      <c r="CC4765" s="63"/>
      <c r="CD4765" s="63"/>
      <c r="CE4765" s="63"/>
      <c r="CF4765" s="63"/>
      <c r="CG4765" s="63"/>
      <c r="CH4765" s="63"/>
      <c r="CI4765" s="63"/>
      <c r="CJ4765" s="63"/>
      <c r="CK4765" s="63"/>
      <c r="CL4765" s="63"/>
      <c r="CM4765" s="63"/>
      <c r="CN4765" s="63"/>
      <c r="CO4765" s="63"/>
      <c r="CP4765" s="63"/>
      <c r="CR4765" s="227"/>
      <c r="CS4765" s="74"/>
    </row>
    <row r="4766" spans="1:97" s="72" customFormat="1" ht="75.75" customHeight="1">
      <c r="A4766" s="63"/>
      <c r="B4766" s="63"/>
      <c r="C4766" s="63"/>
      <c r="D4766" s="63"/>
      <c r="E4766" s="63"/>
      <c r="F4766" s="63"/>
      <c r="G4766" s="63"/>
      <c r="H4766" s="63"/>
      <c r="I4766" s="63"/>
      <c r="J4766" s="63"/>
      <c r="K4766" s="63"/>
      <c r="L4766" s="63"/>
      <c r="M4766" s="63"/>
      <c r="N4766" s="63"/>
      <c r="O4766" s="63"/>
      <c r="P4766" s="63"/>
      <c r="Q4766" s="63"/>
      <c r="R4766" s="63"/>
      <c r="S4766" s="63"/>
      <c r="T4766" s="63"/>
      <c r="U4766" s="63"/>
      <c r="V4766" s="63"/>
      <c r="W4766" s="63"/>
      <c r="X4766" s="63"/>
      <c r="Y4766" s="63"/>
      <c r="Z4766" s="63"/>
      <c r="AA4766" s="63"/>
      <c r="AB4766" s="63"/>
      <c r="AC4766" s="63"/>
      <c r="AD4766" s="63"/>
      <c r="AE4766" s="63"/>
      <c r="AF4766" s="63"/>
      <c r="AG4766" s="63"/>
      <c r="AH4766" s="63"/>
      <c r="AI4766" s="63"/>
      <c r="AJ4766" s="63"/>
      <c r="AK4766" s="63"/>
      <c r="AL4766" s="63"/>
      <c r="AM4766" s="63"/>
      <c r="AN4766" s="63"/>
      <c r="AO4766" s="63"/>
      <c r="AP4766" s="63"/>
      <c r="AQ4766" s="63"/>
      <c r="AR4766" s="63"/>
      <c r="AS4766" s="63"/>
      <c r="AT4766" s="63"/>
      <c r="AU4766" s="63"/>
      <c r="AV4766" s="63"/>
      <c r="AW4766" s="63"/>
      <c r="AX4766" s="63"/>
      <c r="AY4766" s="63"/>
      <c r="AZ4766" s="63"/>
      <c r="BA4766" s="63"/>
      <c r="BB4766" s="63"/>
      <c r="BC4766" s="63"/>
      <c r="BD4766" s="63"/>
      <c r="BE4766" s="63"/>
      <c r="BF4766" s="63"/>
      <c r="BG4766" s="63"/>
      <c r="BH4766" s="63"/>
      <c r="BI4766" s="63"/>
      <c r="BJ4766" s="63"/>
      <c r="BK4766" s="63"/>
      <c r="BL4766" s="63"/>
      <c r="BM4766" s="63"/>
      <c r="BN4766" s="63"/>
      <c r="BO4766" s="63"/>
      <c r="BP4766" s="63"/>
      <c r="BQ4766" s="63"/>
      <c r="BR4766" s="63"/>
      <c r="BS4766" s="63"/>
      <c r="BT4766" s="63"/>
      <c r="BU4766" s="63"/>
      <c r="BV4766" s="63"/>
      <c r="BW4766" s="63"/>
      <c r="BX4766" s="63"/>
      <c r="BY4766" s="63"/>
      <c r="BZ4766" s="63"/>
      <c r="CA4766" s="63"/>
      <c r="CB4766" s="63"/>
      <c r="CC4766" s="63"/>
      <c r="CD4766" s="63"/>
      <c r="CE4766" s="63"/>
      <c r="CF4766" s="63"/>
      <c r="CG4766" s="63"/>
      <c r="CH4766" s="63"/>
      <c r="CI4766" s="63"/>
      <c r="CJ4766" s="63"/>
      <c r="CK4766" s="63"/>
      <c r="CL4766" s="63"/>
      <c r="CM4766" s="63"/>
      <c r="CN4766" s="63"/>
      <c r="CO4766" s="63"/>
      <c r="CP4766" s="63"/>
      <c r="CR4766" s="227"/>
      <c r="CS4766" s="74"/>
    </row>
    <row r="4767" spans="1:97" s="72" customFormat="1" ht="75.75" customHeight="1">
      <c r="A4767" s="63"/>
      <c r="B4767" s="63"/>
      <c r="C4767" s="63"/>
      <c r="D4767" s="63"/>
      <c r="E4767" s="63"/>
      <c r="F4767" s="63"/>
      <c r="G4767" s="63"/>
      <c r="H4767" s="63"/>
      <c r="I4767" s="63"/>
      <c r="J4767" s="63"/>
      <c r="K4767" s="63"/>
      <c r="L4767" s="63"/>
      <c r="M4767" s="63"/>
      <c r="N4767" s="63"/>
      <c r="O4767" s="63"/>
      <c r="P4767" s="63"/>
      <c r="Q4767" s="63"/>
      <c r="R4767" s="63"/>
      <c r="S4767" s="63"/>
      <c r="T4767" s="63"/>
      <c r="U4767" s="63"/>
      <c r="V4767" s="63"/>
      <c r="W4767" s="63"/>
      <c r="X4767" s="63"/>
      <c r="Y4767" s="63"/>
      <c r="Z4767" s="63"/>
      <c r="AA4767" s="63"/>
      <c r="AB4767" s="63"/>
      <c r="AC4767" s="63"/>
      <c r="AD4767" s="63"/>
      <c r="AE4767" s="63"/>
      <c r="AF4767" s="63"/>
      <c r="AG4767" s="63"/>
      <c r="AH4767" s="63"/>
      <c r="AI4767" s="63"/>
      <c r="AJ4767" s="63"/>
      <c r="AK4767" s="63"/>
      <c r="AL4767" s="63"/>
      <c r="AM4767" s="63"/>
      <c r="AN4767" s="63"/>
      <c r="AO4767" s="63"/>
      <c r="AP4767" s="63"/>
      <c r="AQ4767" s="63"/>
      <c r="AR4767" s="63"/>
      <c r="AS4767" s="63"/>
      <c r="AT4767" s="63"/>
      <c r="AU4767" s="63"/>
      <c r="AV4767" s="63"/>
      <c r="AW4767" s="63"/>
      <c r="AX4767" s="63"/>
      <c r="AY4767" s="63"/>
      <c r="AZ4767" s="63"/>
      <c r="BA4767" s="63"/>
      <c r="BB4767" s="63"/>
      <c r="BC4767" s="63"/>
      <c r="BD4767" s="63"/>
      <c r="BE4767" s="63"/>
      <c r="BF4767" s="63"/>
      <c r="BG4767" s="63"/>
      <c r="BH4767" s="63"/>
      <c r="BI4767" s="63"/>
      <c r="BJ4767" s="63"/>
      <c r="BK4767" s="63"/>
      <c r="BL4767" s="63"/>
      <c r="BM4767" s="63"/>
      <c r="BN4767" s="63"/>
      <c r="BO4767" s="63"/>
      <c r="BP4767" s="63"/>
      <c r="BQ4767" s="63"/>
      <c r="BR4767" s="63"/>
      <c r="BS4767" s="63"/>
      <c r="BT4767" s="63"/>
      <c r="BU4767" s="63"/>
      <c r="BV4767" s="63"/>
      <c r="BW4767" s="63"/>
      <c r="BX4767" s="63"/>
      <c r="BY4767" s="63"/>
      <c r="BZ4767" s="63"/>
      <c r="CA4767" s="63"/>
      <c r="CB4767" s="63"/>
      <c r="CC4767" s="63"/>
      <c r="CD4767" s="63"/>
      <c r="CE4767" s="63"/>
      <c r="CF4767" s="63"/>
      <c r="CG4767" s="63"/>
      <c r="CH4767" s="63"/>
      <c r="CI4767" s="63"/>
      <c r="CJ4767" s="63"/>
      <c r="CK4767" s="63"/>
      <c r="CL4767" s="63"/>
      <c r="CM4767" s="63"/>
      <c r="CN4767" s="63"/>
      <c r="CO4767" s="63"/>
      <c r="CP4767" s="63"/>
      <c r="CR4767" s="227"/>
      <c r="CS4767" s="74"/>
    </row>
    <row r="4768" spans="1:97" s="72" customFormat="1" ht="75.75" customHeight="1">
      <c r="A4768" s="63"/>
      <c r="B4768" s="63"/>
      <c r="C4768" s="63"/>
      <c r="D4768" s="63"/>
      <c r="E4768" s="63"/>
      <c r="F4768" s="63"/>
      <c r="G4768" s="63"/>
      <c r="H4768" s="63"/>
      <c r="I4768" s="63"/>
      <c r="J4768" s="63"/>
      <c r="K4768" s="63"/>
      <c r="L4768" s="63"/>
      <c r="M4768" s="63"/>
      <c r="N4768" s="63"/>
      <c r="O4768" s="63"/>
      <c r="P4768" s="63"/>
      <c r="Q4768" s="63"/>
      <c r="R4768" s="63"/>
      <c r="S4768" s="63"/>
      <c r="T4768" s="63"/>
      <c r="U4768" s="63"/>
      <c r="V4768" s="63"/>
      <c r="W4768" s="63"/>
      <c r="X4768" s="63"/>
      <c r="Y4768" s="63"/>
      <c r="Z4768" s="63"/>
      <c r="AA4768" s="63"/>
      <c r="AB4768" s="63"/>
      <c r="AC4768" s="63"/>
      <c r="AD4768" s="63"/>
      <c r="AE4768" s="63"/>
      <c r="AF4768" s="63"/>
      <c r="AG4768" s="63"/>
      <c r="AH4768" s="63"/>
      <c r="AI4768" s="63"/>
      <c r="AJ4768" s="63"/>
      <c r="AK4768" s="63"/>
      <c r="AL4768" s="63"/>
      <c r="AM4768" s="63"/>
      <c r="AN4768" s="63"/>
      <c r="AO4768" s="63"/>
      <c r="AP4768" s="63"/>
      <c r="AQ4768" s="63"/>
      <c r="AR4768" s="63"/>
      <c r="AS4768" s="63"/>
      <c r="AT4768" s="63"/>
      <c r="AU4768" s="63"/>
      <c r="AV4768" s="63"/>
      <c r="AW4768" s="63"/>
      <c r="AX4768" s="63"/>
      <c r="AY4768" s="63"/>
      <c r="AZ4768" s="63"/>
      <c r="BA4768" s="63"/>
      <c r="BB4768" s="63"/>
      <c r="BC4768" s="63"/>
      <c r="BD4768" s="63"/>
      <c r="BE4768" s="63"/>
      <c r="BF4768" s="63"/>
      <c r="BG4768" s="63"/>
      <c r="BH4768" s="63"/>
      <c r="BI4768" s="63"/>
      <c r="BJ4768" s="63"/>
      <c r="BK4768" s="63"/>
      <c r="BL4768" s="63"/>
      <c r="BM4768" s="63"/>
      <c r="BN4768" s="63"/>
      <c r="BO4768" s="63"/>
      <c r="BP4768" s="63"/>
      <c r="BQ4768" s="63"/>
      <c r="BR4768" s="63"/>
      <c r="BS4768" s="63"/>
      <c r="BT4768" s="63"/>
      <c r="BU4768" s="63"/>
      <c r="BV4768" s="63"/>
      <c r="BW4768" s="63"/>
      <c r="BX4768" s="63"/>
      <c r="BY4768" s="63"/>
      <c r="BZ4768" s="63"/>
      <c r="CA4768" s="63"/>
      <c r="CB4768" s="63"/>
      <c r="CC4768" s="63"/>
      <c r="CD4768" s="63"/>
      <c r="CE4768" s="63"/>
      <c r="CF4768" s="63"/>
      <c r="CG4768" s="63"/>
      <c r="CH4768" s="63"/>
      <c r="CI4768" s="63"/>
      <c r="CJ4768" s="63"/>
      <c r="CK4768" s="63"/>
      <c r="CL4768" s="63"/>
      <c r="CM4768" s="63"/>
      <c r="CN4768" s="63"/>
      <c r="CO4768" s="63"/>
      <c r="CP4768" s="63"/>
      <c r="CR4768" s="227"/>
      <c r="CS4768" s="74"/>
    </row>
    <row r="4769" spans="1:97" s="72" customFormat="1" ht="75.75" customHeight="1">
      <c r="A4769" s="63"/>
      <c r="B4769" s="63"/>
      <c r="C4769" s="63"/>
      <c r="D4769" s="63"/>
      <c r="E4769" s="63"/>
      <c r="F4769" s="63"/>
      <c r="G4769" s="63"/>
      <c r="H4769" s="63"/>
      <c r="I4769" s="63"/>
      <c r="J4769" s="63"/>
      <c r="K4769" s="63"/>
      <c r="L4769" s="63"/>
      <c r="M4769" s="63"/>
      <c r="N4769" s="63"/>
      <c r="O4769" s="63"/>
      <c r="P4769" s="63"/>
      <c r="Q4769" s="63"/>
      <c r="R4769" s="63"/>
      <c r="S4769" s="63"/>
      <c r="T4769" s="63"/>
      <c r="U4769" s="63"/>
      <c r="V4769" s="63"/>
      <c r="W4769" s="63"/>
      <c r="X4769" s="63"/>
      <c r="Y4769" s="63"/>
      <c r="Z4769" s="63"/>
      <c r="AA4769" s="63"/>
      <c r="AB4769" s="63"/>
      <c r="AC4769" s="63"/>
      <c r="AD4769" s="63"/>
      <c r="AE4769" s="63"/>
      <c r="AF4769" s="63"/>
      <c r="AG4769" s="63"/>
      <c r="AH4769" s="63"/>
      <c r="AI4769" s="63"/>
      <c r="AJ4769" s="63"/>
      <c r="AK4769" s="63"/>
      <c r="AL4769" s="63"/>
      <c r="AM4769" s="63"/>
      <c r="AN4769" s="63"/>
      <c r="AO4769" s="63"/>
      <c r="AP4769" s="63"/>
      <c r="AQ4769" s="63"/>
      <c r="AR4769" s="63"/>
      <c r="AS4769" s="63"/>
      <c r="AT4769" s="63"/>
      <c r="AU4769" s="63"/>
      <c r="AV4769" s="63"/>
      <c r="AW4769" s="63"/>
      <c r="AX4769" s="63"/>
      <c r="AY4769" s="63"/>
      <c r="AZ4769" s="63"/>
      <c r="BA4769" s="63"/>
      <c r="BB4769" s="63"/>
      <c r="BC4769" s="63"/>
      <c r="BD4769" s="63"/>
      <c r="BE4769" s="63"/>
      <c r="BF4769" s="63"/>
      <c r="BG4769" s="63"/>
      <c r="BH4769" s="63"/>
      <c r="BI4769" s="63"/>
      <c r="BJ4769" s="63"/>
      <c r="BK4769" s="63"/>
      <c r="BL4769" s="63"/>
      <c r="BM4769" s="63"/>
      <c r="BN4769" s="63"/>
      <c r="BO4769" s="63"/>
      <c r="BP4769" s="63"/>
      <c r="BQ4769" s="63"/>
      <c r="BR4769" s="63"/>
      <c r="BS4769" s="63"/>
      <c r="BT4769" s="63"/>
      <c r="BU4769" s="63"/>
      <c r="BV4769" s="63"/>
      <c r="BW4769" s="63"/>
      <c r="BX4769" s="63"/>
      <c r="BY4769" s="63"/>
      <c r="BZ4769" s="63"/>
      <c r="CA4769" s="63"/>
      <c r="CB4769" s="63"/>
      <c r="CC4769" s="63"/>
      <c r="CD4769" s="63"/>
      <c r="CE4769" s="63"/>
      <c r="CF4769" s="63"/>
      <c r="CG4769" s="63"/>
      <c r="CH4769" s="63"/>
      <c r="CI4769" s="63"/>
      <c r="CJ4769" s="63"/>
      <c r="CK4769" s="63"/>
      <c r="CL4769" s="63"/>
      <c r="CM4769" s="63"/>
      <c r="CN4769" s="63"/>
      <c r="CO4769" s="63"/>
      <c r="CP4769" s="63"/>
      <c r="CR4769" s="227"/>
      <c r="CS4769" s="74"/>
    </row>
    <row r="4770" spans="1:97" s="72" customFormat="1" ht="75.75" customHeight="1">
      <c r="A4770" s="63"/>
      <c r="B4770" s="63"/>
      <c r="C4770" s="63"/>
      <c r="D4770" s="63"/>
      <c r="E4770" s="63"/>
      <c r="F4770" s="63"/>
      <c r="G4770" s="63"/>
      <c r="H4770" s="63"/>
      <c r="I4770" s="63"/>
      <c r="J4770" s="63"/>
      <c r="K4770" s="63"/>
      <c r="L4770" s="63"/>
      <c r="M4770" s="63"/>
      <c r="N4770" s="63"/>
      <c r="O4770" s="63"/>
      <c r="P4770" s="63"/>
      <c r="Q4770" s="63"/>
      <c r="R4770" s="63"/>
      <c r="S4770" s="63"/>
      <c r="T4770" s="63"/>
      <c r="U4770" s="63"/>
      <c r="V4770" s="63"/>
      <c r="W4770" s="63"/>
      <c r="X4770" s="63"/>
      <c r="Y4770" s="63"/>
      <c r="Z4770" s="63"/>
      <c r="AA4770" s="63"/>
      <c r="AB4770" s="63"/>
      <c r="AC4770" s="63"/>
      <c r="AD4770" s="63"/>
      <c r="AE4770" s="63"/>
      <c r="AF4770" s="63"/>
      <c r="AG4770" s="63"/>
      <c r="AH4770" s="63"/>
      <c r="AI4770" s="63"/>
      <c r="AJ4770" s="63"/>
      <c r="AK4770" s="63"/>
      <c r="AL4770" s="63"/>
      <c r="AM4770" s="63"/>
      <c r="AN4770" s="63"/>
      <c r="AO4770" s="63"/>
      <c r="AP4770" s="63"/>
      <c r="AQ4770" s="63"/>
      <c r="AR4770" s="63"/>
      <c r="AS4770" s="63"/>
      <c r="AT4770" s="63"/>
      <c r="AU4770" s="63"/>
      <c r="AV4770" s="63"/>
      <c r="AW4770" s="63"/>
      <c r="AX4770" s="63"/>
      <c r="AY4770" s="63"/>
      <c r="AZ4770" s="63"/>
      <c r="BA4770" s="63"/>
      <c r="BB4770" s="63"/>
      <c r="BC4770" s="63"/>
      <c r="BD4770" s="63"/>
      <c r="BE4770" s="63"/>
      <c r="BF4770" s="63"/>
      <c r="BG4770" s="63"/>
      <c r="BH4770" s="63"/>
      <c r="BI4770" s="63"/>
      <c r="BJ4770" s="63"/>
      <c r="BK4770" s="63"/>
      <c r="BL4770" s="63"/>
      <c r="BM4770" s="63"/>
      <c r="BN4770" s="63"/>
      <c r="BO4770" s="63"/>
      <c r="BP4770" s="63"/>
      <c r="BQ4770" s="63"/>
      <c r="BR4770" s="63"/>
      <c r="BS4770" s="63"/>
      <c r="BT4770" s="63"/>
      <c r="BU4770" s="63"/>
      <c r="BV4770" s="63"/>
      <c r="BW4770" s="63"/>
      <c r="BX4770" s="63"/>
      <c r="BY4770" s="63"/>
      <c r="BZ4770" s="63"/>
      <c r="CA4770" s="63"/>
      <c r="CB4770" s="63"/>
      <c r="CC4770" s="63"/>
      <c r="CD4770" s="63"/>
      <c r="CE4770" s="63"/>
      <c r="CF4770" s="63"/>
      <c r="CG4770" s="63"/>
      <c r="CH4770" s="63"/>
      <c r="CI4770" s="63"/>
      <c r="CJ4770" s="63"/>
      <c r="CK4770" s="63"/>
      <c r="CL4770" s="63"/>
      <c r="CM4770" s="63"/>
      <c r="CN4770" s="63"/>
      <c r="CO4770" s="63"/>
      <c r="CP4770" s="63"/>
      <c r="CR4770" s="227"/>
      <c r="CS4770" s="74"/>
    </row>
    <row r="4771" spans="1:97" s="72" customFormat="1" ht="75.75" customHeight="1">
      <c r="A4771" s="63"/>
      <c r="B4771" s="63"/>
      <c r="C4771" s="63"/>
      <c r="D4771" s="63"/>
      <c r="E4771" s="63"/>
      <c r="F4771" s="63"/>
      <c r="G4771" s="63"/>
      <c r="H4771" s="63"/>
      <c r="I4771" s="63"/>
      <c r="J4771" s="63"/>
      <c r="K4771" s="63"/>
      <c r="L4771" s="63"/>
      <c r="M4771" s="63"/>
      <c r="N4771" s="63"/>
      <c r="O4771" s="63"/>
      <c r="P4771" s="63"/>
      <c r="Q4771" s="63"/>
      <c r="R4771" s="63"/>
      <c r="S4771" s="63"/>
      <c r="T4771" s="63"/>
      <c r="U4771" s="63"/>
      <c r="V4771" s="63"/>
      <c r="W4771" s="63"/>
      <c r="X4771" s="63"/>
      <c r="Y4771" s="63"/>
      <c r="Z4771" s="63"/>
      <c r="AA4771" s="63"/>
      <c r="AB4771" s="63"/>
      <c r="AC4771" s="63"/>
      <c r="AD4771" s="63"/>
      <c r="AE4771" s="63"/>
      <c r="AF4771" s="63"/>
      <c r="AG4771" s="63"/>
      <c r="AH4771" s="63"/>
      <c r="AI4771" s="63"/>
      <c r="AJ4771" s="63"/>
      <c r="AK4771" s="63"/>
      <c r="AL4771" s="63"/>
      <c r="AM4771" s="63"/>
      <c r="AN4771" s="63"/>
      <c r="AO4771" s="63"/>
      <c r="AP4771" s="63"/>
      <c r="AQ4771" s="63"/>
      <c r="AR4771" s="63"/>
      <c r="AS4771" s="63"/>
      <c r="AT4771" s="63"/>
      <c r="AU4771" s="63"/>
      <c r="AV4771" s="63"/>
      <c r="AW4771" s="63"/>
      <c r="AX4771" s="63"/>
      <c r="AY4771" s="63"/>
      <c r="AZ4771" s="63"/>
      <c r="BA4771" s="63"/>
      <c r="BB4771" s="63"/>
      <c r="BC4771" s="63"/>
      <c r="BD4771" s="63"/>
      <c r="BE4771" s="63"/>
      <c r="BF4771" s="63"/>
      <c r="BG4771" s="63"/>
      <c r="BH4771" s="63"/>
      <c r="BI4771" s="63"/>
      <c r="BJ4771" s="63"/>
      <c r="BK4771" s="63"/>
      <c r="BL4771" s="63"/>
      <c r="BM4771" s="63"/>
      <c r="BN4771" s="63"/>
      <c r="BO4771" s="63"/>
      <c r="BP4771" s="63"/>
      <c r="BQ4771" s="63"/>
      <c r="BR4771" s="63"/>
      <c r="BS4771" s="63"/>
      <c r="BT4771" s="63"/>
      <c r="BU4771" s="63"/>
      <c r="BV4771" s="63"/>
      <c r="BW4771" s="63"/>
      <c r="BX4771" s="63"/>
      <c r="BY4771" s="63"/>
      <c r="BZ4771" s="63"/>
      <c r="CA4771" s="63"/>
      <c r="CB4771" s="63"/>
      <c r="CC4771" s="63"/>
      <c r="CD4771" s="63"/>
      <c r="CE4771" s="63"/>
      <c r="CF4771" s="63"/>
      <c r="CG4771" s="63"/>
      <c r="CH4771" s="63"/>
      <c r="CI4771" s="63"/>
      <c r="CJ4771" s="63"/>
      <c r="CK4771" s="63"/>
      <c r="CL4771" s="63"/>
      <c r="CM4771" s="63"/>
      <c r="CN4771" s="63"/>
      <c r="CO4771" s="63"/>
      <c r="CP4771" s="63"/>
      <c r="CR4771" s="227"/>
      <c r="CS4771" s="74"/>
    </row>
    <row r="4772" spans="1:97" s="72" customFormat="1" ht="75.75" customHeight="1">
      <c r="A4772" s="63"/>
      <c r="B4772" s="63"/>
      <c r="C4772" s="63"/>
      <c r="D4772" s="63"/>
      <c r="E4772" s="63"/>
      <c r="F4772" s="63"/>
      <c r="G4772" s="63"/>
      <c r="H4772" s="63"/>
      <c r="I4772" s="63"/>
      <c r="J4772" s="63"/>
      <c r="K4772" s="63"/>
      <c r="L4772" s="63"/>
      <c r="M4772" s="63"/>
      <c r="N4772" s="63"/>
      <c r="O4772" s="63"/>
      <c r="P4772" s="63"/>
      <c r="Q4772" s="63"/>
      <c r="R4772" s="63"/>
      <c r="S4772" s="63"/>
      <c r="T4772" s="63"/>
      <c r="U4772" s="63"/>
      <c r="V4772" s="63"/>
      <c r="W4772" s="63"/>
      <c r="X4772" s="63"/>
      <c r="Y4772" s="63"/>
      <c r="Z4772" s="63"/>
      <c r="AA4772" s="63"/>
      <c r="AB4772" s="63"/>
      <c r="AC4772" s="63"/>
      <c r="AD4772" s="63"/>
      <c r="AE4772" s="63"/>
      <c r="AF4772" s="63"/>
      <c r="AG4772" s="63"/>
      <c r="AH4772" s="63"/>
      <c r="AI4772" s="63"/>
      <c r="AJ4772" s="63"/>
      <c r="AK4772" s="63"/>
      <c r="AL4772" s="63"/>
      <c r="AM4772" s="63"/>
      <c r="AN4772" s="63"/>
      <c r="AO4772" s="63"/>
      <c r="AP4772" s="63"/>
      <c r="AQ4772" s="63"/>
      <c r="AR4772" s="63"/>
      <c r="AS4772" s="63"/>
      <c r="AT4772" s="63"/>
      <c r="AU4772" s="63"/>
      <c r="AV4772" s="63"/>
      <c r="AW4772" s="63"/>
      <c r="AX4772" s="63"/>
      <c r="AY4772" s="63"/>
      <c r="AZ4772" s="63"/>
      <c r="BA4772" s="63"/>
      <c r="BB4772" s="63"/>
      <c r="BC4772" s="63"/>
      <c r="BD4772" s="63"/>
      <c r="BE4772" s="63"/>
      <c r="BF4772" s="63"/>
      <c r="BG4772" s="63"/>
      <c r="BH4772" s="63"/>
      <c r="BI4772" s="63"/>
      <c r="BJ4772" s="63"/>
      <c r="BK4772" s="63"/>
      <c r="BL4772" s="63"/>
      <c r="BM4772" s="63"/>
      <c r="BN4772" s="63"/>
      <c r="BO4772" s="63"/>
      <c r="BP4772" s="63"/>
      <c r="BQ4772" s="63"/>
      <c r="BR4772" s="63"/>
      <c r="BS4772" s="63"/>
      <c r="BT4772" s="63"/>
      <c r="BU4772" s="63"/>
      <c r="BV4772" s="63"/>
      <c r="BW4772" s="63"/>
      <c r="BX4772" s="63"/>
      <c r="BY4772" s="63"/>
      <c r="BZ4772" s="63"/>
      <c r="CA4772" s="63"/>
      <c r="CB4772" s="63"/>
      <c r="CC4772" s="63"/>
      <c r="CD4772" s="63"/>
      <c r="CE4772" s="63"/>
      <c r="CF4772" s="63"/>
      <c r="CG4772" s="63"/>
      <c r="CH4772" s="63"/>
      <c r="CI4772" s="63"/>
      <c r="CJ4772" s="63"/>
      <c r="CK4772" s="63"/>
      <c r="CL4772" s="63"/>
      <c r="CM4772" s="63"/>
      <c r="CN4772" s="63"/>
      <c r="CO4772" s="63"/>
      <c r="CP4772" s="63"/>
      <c r="CR4772" s="227"/>
      <c r="CS4772" s="74"/>
    </row>
    <row r="4773" spans="1:97" s="72" customFormat="1" ht="75.75" customHeight="1">
      <c r="A4773" s="63"/>
      <c r="B4773" s="63"/>
      <c r="C4773" s="63"/>
      <c r="D4773" s="63"/>
      <c r="E4773" s="63"/>
      <c r="F4773" s="63"/>
      <c r="G4773" s="63"/>
      <c r="H4773" s="63"/>
      <c r="I4773" s="63"/>
      <c r="J4773" s="63"/>
      <c r="K4773" s="63"/>
      <c r="L4773" s="63"/>
      <c r="M4773" s="63"/>
      <c r="N4773" s="63"/>
      <c r="O4773" s="63"/>
      <c r="P4773" s="63"/>
      <c r="Q4773" s="63"/>
      <c r="R4773" s="63"/>
      <c r="S4773" s="63"/>
      <c r="T4773" s="63"/>
      <c r="U4773" s="63"/>
      <c r="V4773" s="63"/>
      <c r="W4773" s="63"/>
      <c r="X4773" s="63"/>
      <c r="Y4773" s="63"/>
      <c r="Z4773" s="63"/>
      <c r="AA4773" s="63"/>
      <c r="AB4773" s="63"/>
      <c r="AC4773" s="63"/>
      <c r="AD4773" s="63"/>
      <c r="AE4773" s="63"/>
      <c r="AF4773" s="63"/>
      <c r="AG4773" s="63"/>
      <c r="AH4773" s="63"/>
      <c r="AI4773" s="63"/>
      <c r="AJ4773" s="63"/>
      <c r="AK4773" s="63"/>
      <c r="AL4773" s="63"/>
      <c r="AM4773" s="63"/>
      <c r="AN4773" s="63"/>
      <c r="AO4773" s="63"/>
      <c r="AP4773" s="63"/>
      <c r="AQ4773" s="63"/>
      <c r="AR4773" s="63"/>
      <c r="AS4773" s="63"/>
      <c r="AT4773" s="63"/>
      <c r="AU4773" s="63"/>
      <c r="AV4773" s="63"/>
      <c r="AW4773" s="63"/>
      <c r="AX4773" s="63"/>
      <c r="AY4773" s="63"/>
      <c r="AZ4773" s="63"/>
      <c r="BA4773" s="63"/>
      <c r="BB4773" s="63"/>
      <c r="BC4773" s="63"/>
      <c r="BD4773" s="63"/>
      <c r="BE4773" s="63"/>
      <c r="BF4773" s="63"/>
      <c r="BG4773" s="63"/>
      <c r="BH4773" s="63"/>
      <c r="BI4773" s="63"/>
      <c r="BJ4773" s="63"/>
      <c r="BK4773" s="63"/>
      <c r="BL4773" s="63"/>
      <c r="BM4773" s="63"/>
      <c r="BN4773" s="63"/>
      <c r="BO4773" s="63"/>
      <c r="BP4773" s="63"/>
      <c r="BQ4773" s="63"/>
      <c r="BR4773" s="63"/>
      <c r="BS4773" s="63"/>
      <c r="BT4773" s="63"/>
      <c r="BU4773" s="63"/>
      <c r="BV4773" s="63"/>
      <c r="BW4773" s="63"/>
      <c r="BX4773" s="63"/>
      <c r="BY4773" s="63"/>
      <c r="BZ4773" s="63"/>
      <c r="CA4773" s="63"/>
      <c r="CB4773" s="63"/>
      <c r="CC4773" s="63"/>
      <c r="CD4773" s="63"/>
      <c r="CE4773" s="63"/>
      <c r="CF4773" s="63"/>
      <c r="CG4773" s="63"/>
      <c r="CH4773" s="63"/>
      <c r="CI4773" s="63"/>
      <c r="CJ4773" s="63"/>
      <c r="CK4773" s="63"/>
      <c r="CL4773" s="63"/>
      <c r="CM4773" s="63"/>
      <c r="CN4773" s="63"/>
      <c r="CO4773" s="63"/>
      <c r="CP4773" s="63"/>
      <c r="CR4773" s="227"/>
      <c r="CS4773" s="74"/>
    </row>
    <row r="4774" spans="1:97" s="72" customFormat="1" ht="75.75" customHeight="1">
      <c r="A4774" s="63"/>
      <c r="B4774" s="63"/>
      <c r="C4774" s="63"/>
      <c r="D4774" s="63"/>
      <c r="E4774" s="63"/>
      <c r="F4774" s="63"/>
      <c r="G4774" s="63"/>
      <c r="H4774" s="63"/>
      <c r="I4774" s="63"/>
      <c r="J4774" s="63"/>
      <c r="K4774" s="63"/>
      <c r="L4774" s="63"/>
      <c r="M4774" s="63"/>
      <c r="N4774" s="63"/>
      <c r="O4774" s="63"/>
      <c r="P4774" s="63"/>
      <c r="Q4774" s="63"/>
      <c r="R4774" s="63"/>
      <c r="S4774" s="63"/>
      <c r="T4774" s="63"/>
      <c r="U4774" s="63"/>
      <c r="V4774" s="63"/>
      <c r="W4774" s="63"/>
      <c r="X4774" s="63"/>
      <c r="Y4774" s="63"/>
      <c r="Z4774" s="63"/>
      <c r="AA4774" s="63"/>
      <c r="AB4774" s="63"/>
      <c r="AC4774" s="63"/>
      <c r="AD4774" s="63"/>
      <c r="AE4774" s="63"/>
      <c r="AF4774" s="63"/>
      <c r="AG4774" s="63"/>
      <c r="AH4774" s="63"/>
      <c r="AI4774" s="63"/>
      <c r="AJ4774" s="63"/>
      <c r="AK4774" s="63"/>
      <c r="AL4774" s="63"/>
      <c r="AM4774" s="63"/>
      <c r="AN4774" s="63"/>
      <c r="AO4774" s="63"/>
      <c r="AP4774" s="63"/>
      <c r="AQ4774" s="63"/>
      <c r="AR4774" s="63"/>
      <c r="AS4774" s="63"/>
      <c r="AT4774" s="63"/>
      <c r="AU4774" s="63"/>
      <c r="AV4774" s="63"/>
      <c r="AW4774" s="63"/>
      <c r="AX4774" s="63"/>
      <c r="AY4774" s="63"/>
      <c r="AZ4774" s="63"/>
      <c r="BA4774" s="63"/>
      <c r="BB4774" s="63"/>
      <c r="BC4774" s="63"/>
      <c r="BD4774" s="63"/>
      <c r="BE4774" s="63"/>
      <c r="BF4774" s="63"/>
      <c r="BG4774" s="63"/>
      <c r="BH4774" s="63"/>
      <c r="BI4774" s="63"/>
      <c r="BJ4774" s="63"/>
      <c r="BK4774" s="63"/>
      <c r="BL4774" s="63"/>
      <c r="BM4774" s="63"/>
      <c r="BN4774" s="63"/>
      <c r="BO4774" s="63"/>
      <c r="BP4774" s="63"/>
      <c r="BQ4774" s="63"/>
      <c r="BR4774" s="63"/>
      <c r="BS4774" s="63"/>
      <c r="BT4774" s="63"/>
      <c r="BU4774" s="63"/>
      <c r="BV4774" s="63"/>
      <c r="BW4774" s="63"/>
      <c r="BX4774" s="63"/>
      <c r="BY4774" s="63"/>
      <c r="BZ4774" s="63"/>
      <c r="CA4774" s="63"/>
      <c r="CB4774" s="63"/>
      <c r="CC4774" s="63"/>
      <c r="CD4774" s="63"/>
      <c r="CE4774" s="63"/>
      <c r="CF4774" s="63"/>
      <c r="CG4774" s="63"/>
      <c r="CH4774" s="63"/>
      <c r="CI4774" s="63"/>
      <c r="CJ4774" s="63"/>
      <c r="CK4774" s="63"/>
      <c r="CL4774" s="63"/>
      <c r="CM4774" s="63"/>
      <c r="CN4774" s="63"/>
      <c r="CO4774" s="63"/>
      <c r="CP4774" s="63"/>
      <c r="CR4774" s="227"/>
      <c r="CS4774" s="74"/>
    </row>
    <row r="4775" spans="1:97" s="72" customFormat="1" ht="75.75" customHeight="1">
      <c r="A4775" s="63"/>
      <c r="B4775" s="63"/>
      <c r="C4775" s="63"/>
      <c r="D4775" s="63"/>
      <c r="E4775" s="63"/>
      <c r="F4775" s="63"/>
      <c r="G4775" s="63"/>
      <c r="H4775" s="63"/>
      <c r="I4775" s="63"/>
      <c r="J4775" s="63"/>
      <c r="K4775" s="63"/>
      <c r="L4775" s="63"/>
      <c r="M4775" s="63"/>
      <c r="N4775" s="63"/>
      <c r="O4775" s="63"/>
      <c r="P4775" s="63"/>
      <c r="Q4775" s="63"/>
      <c r="R4775" s="63"/>
      <c r="S4775" s="63"/>
      <c r="T4775" s="63"/>
      <c r="U4775" s="63"/>
      <c r="V4775" s="63"/>
      <c r="W4775" s="63"/>
      <c r="X4775" s="63"/>
      <c r="Y4775" s="63"/>
      <c r="Z4775" s="63"/>
      <c r="AA4775" s="63"/>
      <c r="AB4775" s="63"/>
      <c r="AC4775" s="63"/>
      <c r="AD4775" s="63"/>
      <c r="AE4775" s="63"/>
      <c r="AF4775" s="63"/>
      <c r="AG4775" s="63"/>
      <c r="AH4775" s="63"/>
      <c r="AI4775" s="63"/>
      <c r="AJ4775" s="63"/>
      <c r="AK4775" s="63"/>
      <c r="AL4775" s="63"/>
      <c r="AM4775" s="63"/>
      <c r="AN4775" s="63"/>
      <c r="AO4775" s="63"/>
      <c r="AP4775" s="63"/>
      <c r="AQ4775" s="63"/>
      <c r="AR4775" s="63"/>
      <c r="AS4775" s="63"/>
      <c r="AT4775" s="63"/>
      <c r="AU4775" s="63"/>
      <c r="AV4775" s="63"/>
      <c r="AW4775" s="63"/>
      <c r="AX4775" s="63"/>
      <c r="AY4775" s="63"/>
      <c r="AZ4775" s="63"/>
      <c r="BA4775" s="63"/>
      <c r="BB4775" s="63"/>
      <c r="BC4775" s="63"/>
      <c r="BD4775" s="63"/>
      <c r="BE4775" s="63"/>
      <c r="BF4775" s="63"/>
      <c r="BG4775" s="63"/>
      <c r="BH4775" s="63"/>
      <c r="BI4775" s="63"/>
      <c r="BJ4775" s="63"/>
      <c r="BK4775" s="63"/>
      <c r="BL4775" s="63"/>
      <c r="BM4775" s="63"/>
      <c r="BN4775" s="63"/>
      <c r="BO4775" s="63"/>
      <c r="BP4775" s="63"/>
      <c r="BQ4775" s="63"/>
      <c r="BR4775" s="63"/>
      <c r="BS4775" s="63"/>
      <c r="BT4775" s="63"/>
      <c r="BU4775" s="63"/>
      <c r="BV4775" s="63"/>
      <c r="BW4775" s="63"/>
      <c r="BX4775" s="63"/>
      <c r="BY4775" s="63"/>
      <c r="BZ4775" s="63"/>
      <c r="CA4775" s="63"/>
      <c r="CB4775" s="63"/>
      <c r="CC4775" s="63"/>
      <c r="CD4775" s="63"/>
      <c r="CE4775" s="63"/>
      <c r="CF4775" s="63"/>
      <c r="CG4775" s="63"/>
      <c r="CH4775" s="63"/>
      <c r="CI4775" s="63"/>
      <c r="CJ4775" s="63"/>
      <c r="CK4775" s="63"/>
      <c r="CL4775" s="63"/>
      <c r="CM4775" s="63"/>
      <c r="CN4775" s="63"/>
      <c r="CO4775" s="63"/>
      <c r="CP4775" s="63"/>
      <c r="CR4775" s="227"/>
      <c r="CS4775" s="74"/>
    </row>
    <row r="4776" spans="1:97" s="72" customFormat="1" ht="75.75" customHeight="1">
      <c r="A4776" s="63"/>
      <c r="B4776" s="63"/>
      <c r="C4776" s="63"/>
      <c r="D4776" s="63"/>
      <c r="E4776" s="63"/>
      <c r="F4776" s="63"/>
      <c r="G4776" s="63"/>
      <c r="H4776" s="63"/>
      <c r="I4776" s="63"/>
      <c r="J4776" s="63"/>
      <c r="K4776" s="63"/>
      <c r="L4776" s="63"/>
      <c r="M4776" s="63"/>
      <c r="N4776" s="63"/>
      <c r="O4776" s="63"/>
      <c r="P4776" s="63"/>
      <c r="Q4776" s="63"/>
      <c r="R4776" s="63"/>
      <c r="S4776" s="63"/>
      <c r="T4776" s="63"/>
      <c r="U4776" s="63"/>
      <c r="V4776" s="63"/>
      <c r="W4776" s="63"/>
      <c r="X4776" s="63"/>
      <c r="Y4776" s="63"/>
      <c r="Z4776" s="63"/>
      <c r="AA4776" s="63"/>
      <c r="AB4776" s="63"/>
      <c r="AC4776" s="63"/>
      <c r="AD4776" s="63"/>
      <c r="AE4776" s="63"/>
      <c r="AF4776" s="63"/>
      <c r="AG4776" s="63"/>
      <c r="AH4776" s="63"/>
      <c r="AI4776" s="63"/>
      <c r="AJ4776" s="63"/>
      <c r="AK4776" s="63"/>
      <c r="AL4776" s="63"/>
      <c r="AM4776" s="63"/>
      <c r="AN4776" s="63"/>
      <c r="AO4776" s="63"/>
      <c r="AP4776" s="63"/>
      <c r="AQ4776" s="63"/>
      <c r="AR4776" s="63"/>
      <c r="AS4776" s="63"/>
      <c r="AT4776" s="63"/>
      <c r="AU4776" s="63"/>
      <c r="AV4776" s="63"/>
      <c r="AW4776" s="63"/>
      <c r="AX4776" s="63"/>
      <c r="AY4776" s="63"/>
      <c r="AZ4776" s="63"/>
      <c r="BA4776" s="63"/>
      <c r="BB4776" s="63"/>
      <c r="BC4776" s="63"/>
      <c r="BD4776" s="63"/>
      <c r="BE4776" s="63"/>
      <c r="BF4776" s="63"/>
      <c r="BG4776" s="63"/>
      <c r="BH4776" s="63"/>
      <c r="BI4776" s="63"/>
      <c r="BJ4776" s="63"/>
      <c r="BK4776" s="63"/>
      <c r="BL4776" s="63"/>
      <c r="BM4776" s="63"/>
      <c r="BN4776" s="63"/>
      <c r="BO4776" s="63"/>
      <c r="BP4776" s="63"/>
      <c r="BQ4776" s="63"/>
      <c r="BR4776" s="63"/>
      <c r="BS4776" s="63"/>
      <c r="BT4776" s="63"/>
      <c r="BU4776" s="63"/>
      <c r="BV4776" s="63"/>
      <c r="BW4776" s="63"/>
      <c r="BX4776" s="63"/>
      <c r="BY4776" s="63"/>
      <c r="BZ4776" s="63"/>
      <c r="CA4776" s="63"/>
      <c r="CB4776" s="63"/>
      <c r="CC4776" s="63"/>
      <c r="CD4776" s="63"/>
      <c r="CE4776" s="63"/>
      <c r="CF4776" s="63"/>
      <c r="CG4776" s="63"/>
      <c r="CH4776" s="63"/>
      <c r="CI4776" s="63"/>
      <c r="CJ4776" s="63"/>
      <c r="CK4776" s="63"/>
      <c r="CL4776" s="63"/>
      <c r="CM4776" s="63"/>
      <c r="CN4776" s="63"/>
      <c r="CO4776" s="63"/>
      <c r="CP4776" s="63"/>
      <c r="CR4776" s="227"/>
      <c r="CS4776" s="74"/>
    </row>
    <row r="4777" spans="1:97" s="72" customFormat="1" ht="75.75" customHeight="1">
      <c r="A4777" s="63"/>
      <c r="B4777" s="63"/>
      <c r="C4777" s="63"/>
      <c r="D4777" s="63"/>
      <c r="E4777" s="63"/>
      <c r="F4777" s="63"/>
      <c r="G4777" s="63"/>
      <c r="H4777" s="63"/>
      <c r="I4777" s="63"/>
      <c r="J4777" s="63"/>
      <c r="K4777" s="63"/>
      <c r="L4777" s="63"/>
      <c r="M4777" s="63"/>
      <c r="N4777" s="63"/>
      <c r="O4777" s="63"/>
      <c r="P4777" s="63"/>
      <c r="Q4777" s="63"/>
      <c r="R4777" s="63"/>
      <c r="S4777" s="63"/>
      <c r="T4777" s="63"/>
      <c r="U4777" s="63"/>
      <c r="V4777" s="63"/>
      <c r="W4777" s="63"/>
      <c r="X4777" s="63"/>
      <c r="Y4777" s="63"/>
      <c r="Z4777" s="63"/>
      <c r="AA4777" s="63"/>
      <c r="AB4777" s="63"/>
      <c r="AC4777" s="63"/>
      <c r="AD4777" s="63"/>
      <c r="AE4777" s="63"/>
      <c r="AF4777" s="63"/>
      <c r="AG4777" s="63"/>
      <c r="AH4777" s="63"/>
      <c r="AI4777" s="63"/>
      <c r="AJ4777" s="63"/>
      <c r="AK4777" s="63"/>
      <c r="AL4777" s="63"/>
      <c r="AM4777" s="63"/>
      <c r="AN4777" s="63"/>
      <c r="AO4777" s="63"/>
      <c r="AP4777" s="63"/>
      <c r="AQ4777" s="63"/>
      <c r="AR4777" s="63"/>
      <c r="AS4777" s="63"/>
      <c r="AT4777" s="63"/>
      <c r="AU4777" s="63"/>
      <c r="AV4777" s="63"/>
      <c r="AW4777" s="63"/>
      <c r="AX4777" s="63"/>
      <c r="AY4777" s="63"/>
      <c r="AZ4777" s="63"/>
      <c r="BA4777" s="63"/>
      <c r="BB4777" s="63"/>
      <c r="BC4777" s="63"/>
      <c r="BD4777" s="63"/>
      <c r="BE4777" s="63"/>
      <c r="BF4777" s="63"/>
      <c r="BG4777" s="63"/>
      <c r="BH4777" s="63"/>
      <c r="BI4777" s="63"/>
      <c r="BJ4777" s="63"/>
      <c r="BK4777" s="63"/>
      <c r="BL4777" s="63"/>
      <c r="BM4777" s="63"/>
      <c r="BN4777" s="63"/>
      <c r="BO4777" s="63"/>
      <c r="BP4777" s="63"/>
      <c r="BQ4777" s="63"/>
      <c r="BR4777" s="63"/>
      <c r="BS4777" s="63"/>
      <c r="BT4777" s="63"/>
      <c r="BU4777" s="63"/>
      <c r="BV4777" s="63"/>
      <c r="BW4777" s="63"/>
      <c r="BX4777" s="63"/>
      <c r="BY4777" s="63"/>
      <c r="BZ4777" s="63"/>
      <c r="CA4777" s="63"/>
      <c r="CB4777" s="63"/>
      <c r="CC4777" s="63"/>
      <c r="CD4777" s="63"/>
      <c r="CE4777" s="63"/>
      <c r="CF4777" s="63"/>
      <c r="CG4777" s="63"/>
      <c r="CH4777" s="63"/>
      <c r="CI4777" s="63"/>
      <c r="CJ4777" s="63"/>
      <c r="CK4777" s="63"/>
      <c r="CL4777" s="63"/>
      <c r="CM4777" s="63"/>
      <c r="CN4777" s="63"/>
      <c r="CO4777" s="63"/>
      <c r="CP4777" s="63"/>
      <c r="CR4777" s="227"/>
      <c r="CS4777" s="74"/>
    </row>
    <row r="4778" spans="1:97" s="72" customFormat="1" ht="75.75" customHeight="1">
      <c r="A4778" s="63"/>
      <c r="B4778" s="63"/>
      <c r="C4778" s="63"/>
      <c r="D4778" s="63"/>
      <c r="E4778" s="63"/>
      <c r="F4778" s="63"/>
      <c r="G4778" s="63"/>
      <c r="H4778" s="63"/>
      <c r="I4778" s="63"/>
      <c r="J4778" s="63"/>
      <c r="K4778" s="63"/>
      <c r="L4778" s="63"/>
      <c r="M4778" s="63"/>
      <c r="N4778" s="63"/>
      <c r="O4778" s="63"/>
      <c r="P4778" s="63"/>
      <c r="Q4778" s="63"/>
      <c r="R4778" s="63"/>
      <c r="S4778" s="63"/>
      <c r="T4778" s="63"/>
      <c r="U4778" s="63"/>
      <c r="V4778" s="63"/>
      <c r="W4778" s="63"/>
      <c r="X4778" s="63"/>
      <c r="Y4778" s="63"/>
      <c r="Z4778" s="63"/>
      <c r="AA4778" s="63"/>
      <c r="AB4778" s="63"/>
      <c r="AC4778" s="63"/>
      <c r="AD4778" s="63"/>
      <c r="AE4778" s="63"/>
      <c r="AF4778" s="63"/>
      <c r="AG4778" s="63"/>
      <c r="AH4778" s="63"/>
      <c r="AI4778" s="63"/>
      <c r="AJ4778" s="63"/>
      <c r="AK4778" s="63"/>
      <c r="AL4778" s="63"/>
      <c r="AM4778" s="63"/>
      <c r="AN4778" s="63"/>
      <c r="AO4778" s="63"/>
      <c r="AP4778" s="63"/>
      <c r="AQ4778" s="63"/>
      <c r="AR4778" s="63"/>
      <c r="AS4778" s="63"/>
      <c r="AT4778" s="63"/>
      <c r="AU4778" s="63"/>
      <c r="AV4778" s="63"/>
      <c r="AW4778" s="63"/>
      <c r="AX4778" s="63"/>
      <c r="AY4778" s="63"/>
      <c r="AZ4778" s="63"/>
      <c r="BA4778" s="63"/>
      <c r="BB4778" s="63"/>
      <c r="BC4778" s="63"/>
      <c r="BD4778" s="63"/>
      <c r="BE4778" s="63"/>
      <c r="BF4778" s="63"/>
      <c r="BG4778" s="63"/>
      <c r="BH4778" s="63"/>
      <c r="BI4778" s="63"/>
      <c r="BJ4778" s="63"/>
      <c r="BK4778" s="63"/>
      <c r="BL4778" s="63"/>
      <c r="BM4778" s="63"/>
      <c r="BN4778" s="63"/>
      <c r="BO4778" s="63"/>
      <c r="BP4778" s="63"/>
      <c r="BQ4778" s="63"/>
      <c r="BR4778" s="63"/>
      <c r="BS4778" s="63"/>
      <c r="BT4778" s="63"/>
      <c r="BU4778" s="63"/>
      <c r="BV4778" s="63"/>
      <c r="BW4778" s="63"/>
      <c r="BX4778" s="63"/>
      <c r="BY4778" s="63"/>
      <c r="BZ4778" s="63"/>
      <c r="CA4778" s="63"/>
      <c r="CB4778" s="63"/>
      <c r="CC4778" s="63"/>
      <c r="CD4778" s="63"/>
      <c r="CE4778" s="63"/>
      <c r="CF4778" s="63"/>
      <c r="CG4778" s="63"/>
      <c r="CH4778" s="63"/>
      <c r="CI4778" s="63"/>
      <c r="CJ4778" s="63"/>
      <c r="CK4778" s="63"/>
      <c r="CL4778" s="63"/>
      <c r="CM4778" s="63"/>
      <c r="CN4778" s="63"/>
      <c r="CO4778" s="63"/>
      <c r="CP4778" s="63"/>
      <c r="CR4778" s="227"/>
      <c r="CS4778" s="74"/>
    </row>
    <row r="4779" spans="1:97" s="72" customFormat="1" ht="75.75" customHeight="1">
      <c r="A4779" s="63"/>
      <c r="B4779" s="63"/>
      <c r="C4779" s="63"/>
      <c r="D4779" s="63"/>
      <c r="E4779" s="63"/>
      <c r="F4779" s="63"/>
      <c r="G4779" s="63"/>
      <c r="H4779" s="63"/>
      <c r="I4779" s="63"/>
      <c r="J4779" s="63"/>
      <c r="K4779" s="63"/>
      <c r="L4779" s="63"/>
      <c r="M4779" s="63"/>
      <c r="N4779" s="63"/>
      <c r="O4779" s="63"/>
      <c r="P4779" s="63"/>
      <c r="Q4779" s="63"/>
      <c r="R4779" s="63"/>
      <c r="S4779" s="63"/>
      <c r="T4779" s="63"/>
      <c r="U4779" s="63"/>
      <c r="V4779" s="63"/>
      <c r="W4779" s="63"/>
      <c r="X4779" s="63"/>
      <c r="Y4779" s="63"/>
      <c r="Z4779" s="63"/>
      <c r="AA4779" s="63"/>
      <c r="AB4779" s="63"/>
      <c r="AC4779" s="63"/>
      <c r="AD4779" s="63"/>
      <c r="AE4779" s="63"/>
      <c r="AF4779" s="63"/>
      <c r="AG4779" s="63"/>
      <c r="AH4779" s="63"/>
      <c r="AI4779" s="63"/>
      <c r="AJ4779" s="63"/>
      <c r="AK4779" s="63"/>
      <c r="AL4779" s="63"/>
      <c r="AM4779" s="63"/>
      <c r="AN4779" s="63"/>
      <c r="AO4779" s="63"/>
      <c r="AP4779" s="63"/>
      <c r="AQ4779" s="63"/>
      <c r="AR4779" s="63"/>
      <c r="AS4779" s="63"/>
      <c r="AT4779" s="63"/>
      <c r="AU4779" s="63"/>
      <c r="AV4779" s="63"/>
      <c r="AW4779" s="63"/>
      <c r="AX4779" s="63"/>
      <c r="AY4779" s="63"/>
      <c r="AZ4779" s="63"/>
      <c r="BA4779" s="63"/>
      <c r="BB4779" s="63"/>
      <c r="BC4779" s="63"/>
      <c r="BD4779" s="63"/>
      <c r="BE4779" s="63"/>
      <c r="BF4779" s="63"/>
      <c r="BG4779" s="63"/>
      <c r="BH4779" s="63"/>
      <c r="BI4779" s="63"/>
      <c r="BJ4779" s="63"/>
      <c r="BK4779" s="63"/>
      <c r="BL4779" s="63"/>
      <c r="BM4779" s="63"/>
      <c r="BN4779" s="63"/>
      <c r="BO4779" s="63"/>
      <c r="BP4779" s="63"/>
      <c r="BQ4779" s="63"/>
      <c r="BR4779" s="63"/>
      <c r="BS4779" s="63"/>
      <c r="BT4779" s="63"/>
      <c r="BU4779" s="63"/>
      <c r="BV4779" s="63"/>
      <c r="BW4779" s="63"/>
      <c r="BX4779" s="63"/>
      <c r="BY4779" s="63"/>
      <c r="BZ4779" s="63"/>
      <c r="CA4779" s="63"/>
      <c r="CB4779" s="63"/>
      <c r="CC4779" s="63"/>
      <c r="CD4779" s="63"/>
      <c r="CE4779" s="63"/>
      <c r="CF4779" s="63"/>
      <c r="CG4779" s="63"/>
      <c r="CH4779" s="63"/>
      <c r="CI4779" s="63"/>
      <c r="CJ4779" s="63"/>
      <c r="CK4779" s="63"/>
      <c r="CL4779" s="63"/>
      <c r="CM4779" s="63"/>
      <c r="CN4779" s="63"/>
      <c r="CO4779" s="63"/>
      <c r="CP4779" s="63"/>
      <c r="CR4779" s="227"/>
      <c r="CS4779" s="74"/>
    </row>
    <row r="4780" spans="1:97" s="72" customFormat="1" ht="75.75" customHeight="1">
      <c r="A4780" s="63"/>
      <c r="B4780" s="63"/>
      <c r="C4780" s="63"/>
      <c r="D4780" s="63"/>
      <c r="E4780" s="63"/>
      <c r="F4780" s="63"/>
      <c r="G4780" s="63"/>
      <c r="H4780" s="63"/>
      <c r="I4780" s="63"/>
      <c r="J4780" s="63"/>
      <c r="K4780" s="63"/>
      <c r="L4780" s="63"/>
      <c r="M4780" s="63"/>
      <c r="N4780" s="63"/>
      <c r="O4780" s="63"/>
      <c r="P4780" s="63"/>
      <c r="Q4780" s="63"/>
      <c r="R4780" s="63"/>
      <c r="S4780" s="63"/>
      <c r="T4780" s="63"/>
      <c r="U4780" s="63"/>
      <c r="V4780" s="63"/>
      <c r="W4780" s="63"/>
      <c r="X4780" s="63"/>
      <c r="Y4780" s="63"/>
      <c r="Z4780" s="63"/>
      <c r="AA4780" s="63"/>
      <c r="AB4780" s="63"/>
      <c r="AC4780" s="63"/>
      <c r="AD4780" s="63"/>
      <c r="AE4780" s="63"/>
      <c r="AF4780" s="63"/>
      <c r="AG4780" s="63"/>
      <c r="AH4780" s="63"/>
      <c r="AI4780" s="63"/>
      <c r="AJ4780" s="63"/>
      <c r="AK4780" s="63"/>
      <c r="AL4780" s="63"/>
      <c r="AM4780" s="63"/>
      <c r="AN4780" s="63"/>
      <c r="AO4780" s="63"/>
      <c r="AP4780" s="63"/>
      <c r="AQ4780" s="63"/>
      <c r="AR4780" s="63"/>
      <c r="AS4780" s="63"/>
      <c r="AT4780" s="63"/>
      <c r="AU4780" s="63"/>
      <c r="AV4780" s="63"/>
      <c r="AW4780" s="63"/>
      <c r="AX4780" s="63"/>
      <c r="AY4780" s="63"/>
      <c r="AZ4780" s="63"/>
      <c r="BA4780" s="63"/>
      <c r="BB4780" s="63"/>
      <c r="BC4780" s="63"/>
      <c r="BD4780" s="63"/>
      <c r="BE4780" s="63"/>
      <c r="BF4780" s="63"/>
      <c r="BG4780" s="63"/>
      <c r="BH4780" s="63"/>
      <c r="BI4780" s="63"/>
      <c r="BJ4780" s="63"/>
      <c r="BK4780" s="63"/>
      <c r="BL4780" s="63"/>
      <c r="BM4780" s="63"/>
      <c r="BN4780" s="63"/>
      <c r="BO4780" s="63"/>
      <c r="BP4780" s="63"/>
      <c r="BQ4780" s="63"/>
      <c r="BR4780" s="63"/>
      <c r="BS4780" s="63"/>
      <c r="BT4780" s="63"/>
      <c r="BU4780" s="63"/>
      <c r="BV4780" s="63"/>
      <c r="BW4780" s="63"/>
      <c r="BX4780" s="63"/>
      <c r="BY4780" s="63"/>
      <c r="BZ4780" s="63"/>
      <c r="CA4780" s="63"/>
      <c r="CB4780" s="63"/>
      <c r="CC4780" s="63"/>
      <c r="CD4780" s="63"/>
      <c r="CE4780" s="63"/>
      <c r="CF4780" s="63"/>
      <c r="CG4780" s="63"/>
      <c r="CH4780" s="63"/>
      <c r="CI4780" s="63"/>
      <c r="CJ4780" s="63"/>
      <c r="CK4780" s="63"/>
      <c r="CL4780" s="63"/>
      <c r="CM4780" s="63"/>
      <c r="CN4780" s="63"/>
      <c r="CO4780" s="63"/>
      <c r="CP4780" s="63"/>
      <c r="CR4780" s="227"/>
      <c r="CS4780" s="74"/>
    </row>
    <row r="4781" spans="1:97" s="72" customFormat="1" ht="75.75" customHeight="1">
      <c r="A4781" s="63"/>
      <c r="B4781" s="63"/>
      <c r="C4781" s="63"/>
      <c r="D4781" s="63"/>
      <c r="E4781" s="63"/>
      <c r="F4781" s="63"/>
      <c r="G4781" s="63"/>
      <c r="H4781" s="63"/>
      <c r="I4781" s="63"/>
      <c r="J4781" s="63"/>
      <c r="K4781" s="63"/>
      <c r="L4781" s="63"/>
      <c r="M4781" s="63"/>
      <c r="N4781" s="63"/>
      <c r="O4781" s="63"/>
      <c r="P4781" s="63"/>
      <c r="Q4781" s="63"/>
      <c r="R4781" s="63"/>
      <c r="S4781" s="63"/>
      <c r="T4781" s="63"/>
      <c r="U4781" s="63"/>
      <c r="V4781" s="63"/>
      <c r="W4781" s="63"/>
      <c r="X4781" s="63"/>
      <c r="Y4781" s="63"/>
      <c r="Z4781" s="63"/>
      <c r="AA4781" s="63"/>
      <c r="AB4781" s="63"/>
      <c r="AC4781" s="63"/>
      <c r="AD4781" s="63"/>
      <c r="AE4781" s="63"/>
      <c r="AF4781" s="63"/>
      <c r="AG4781" s="63"/>
      <c r="AH4781" s="63"/>
      <c r="AI4781" s="63"/>
      <c r="AJ4781" s="63"/>
      <c r="AK4781" s="63"/>
      <c r="AL4781" s="63"/>
      <c r="AM4781" s="63"/>
      <c r="AN4781" s="63"/>
      <c r="AO4781" s="63"/>
      <c r="AP4781" s="63"/>
      <c r="AQ4781" s="63"/>
      <c r="AR4781" s="63"/>
      <c r="AS4781" s="63"/>
      <c r="AT4781" s="63"/>
      <c r="AU4781" s="63"/>
      <c r="AV4781" s="63"/>
      <c r="AW4781" s="63"/>
      <c r="AX4781" s="63"/>
      <c r="AY4781" s="63"/>
      <c r="AZ4781" s="63"/>
      <c r="BA4781" s="63"/>
      <c r="BB4781" s="63"/>
      <c r="BC4781" s="63"/>
      <c r="BD4781" s="63"/>
      <c r="BE4781" s="63"/>
      <c r="BF4781" s="63"/>
      <c r="BG4781" s="63"/>
      <c r="BH4781" s="63"/>
      <c r="BI4781" s="63"/>
      <c r="BJ4781" s="63"/>
      <c r="BK4781" s="63"/>
      <c r="BL4781" s="63"/>
      <c r="BM4781" s="63"/>
      <c r="BN4781" s="63"/>
      <c r="BO4781" s="63"/>
      <c r="BP4781" s="63"/>
      <c r="BQ4781" s="63"/>
      <c r="BR4781" s="63"/>
      <c r="BS4781" s="63"/>
      <c r="BT4781" s="63"/>
      <c r="BU4781" s="63"/>
      <c r="BV4781" s="63"/>
      <c r="BW4781" s="63"/>
      <c r="BX4781" s="63"/>
      <c r="BY4781" s="63"/>
      <c r="BZ4781" s="63"/>
      <c r="CA4781" s="63"/>
      <c r="CB4781" s="63"/>
      <c r="CC4781" s="63"/>
      <c r="CD4781" s="63"/>
      <c r="CE4781" s="63"/>
      <c r="CF4781" s="63"/>
      <c r="CG4781" s="63"/>
      <c r="CH4781" s="63"/>
      <c r="CI4781" s="63"/>
      <c r="CJ4781" s="63"/>
      <c r="CK4781" s="63"/>
      <c r="CL4781" s="63"/>
      <c r="CM4781" s="63"/>
      <c r="CN4781" s="63"/>
      <c r="CO4781" s="63"/>
      <c r="CP4781" s="63"/>
      <c r="CR4781" s="227"/>
      <c r="CS4781" s="74"/>
    </row>
    <row r="4782" spans="1:97" s="72" customFormat="1" ht="75.75" customHeight="1">
      <c r="A4782" s="63"/>
      <c r="B4782" s="63"/>
      <c r="C4782" s="63"/>
      <c r="D4782" s="63"/>
      <c r="E4782" s="63"/>
      <c r="F4782" s="63"/>
      <c r="G4782" s="63"/>
      <c r="H4782" s="63"/>
      <c r="I4782" s="63"/>
      <c r="J4782" s="63"/>
      <c r="K4782" s="63"/>
      <c r="L4782" s="63"/>
      <c r="M4782" s="63"/>
      <c r="N4782" s="63"/>
      <c r="O4782" s="63"/>
      <c r="P4782" s="63"/>
      <c r="Q4782" s="63"/>
      <c r="R4782" s="63"/>
      <c r="S4782" s="63"/>
      <c r="T4782" s="63"/>
      <c r="U4782" s="63"/>
      <c r="V4782" s="63"/>
      <c r="W4782" s="63"/>
      <c r="X4782" s="63"/>
      <c r="Y4782" s="63"/>
      <c r="Z4782" s="63"/>
      <c r="AA4782" s="63"/>
      <c r="AB4782" s="63"/>
      <c r="AC4782" s="63"/>
      <c r="AD4782" s="63"/>
      <c r="AE4782" s="63"/>
      <c r="AF4782" s="63"/>
      <c r="AG4782" s="63"/>
      <c r="AH4782" s="63"/>
      <c r="AI4782" s="63"/>
      <c r="AJ4782" s="63"/>
      <c r="AK4782" s="63"/>
      <c r="AL4782" s="63"/>
      <c r="AM4782" s="63"/>
      <c r="AN4782" s="63"/>
      <c r="AO4782" s="63"/>
      <c r="AP4782" s="63"/>
      <c r="AQ4782" s="63"/>
      <c r="AR4782" s="63"/>
      <c r="AS4782" s="63"/>
      <c r="AT4782" s="63"/>
      <c r="AU4782" s="63"/>
      <c r="AV4782" s="63"/>
      <c r="AW4782" s="63"/>
      <c r="AX4782" s="63"/>
      <c r="AY4782" s="63"/>
      <c r="AZ4782" s="63"/>
      <c r="BA4782" s="63"/>
      <c r="BB4782" s="63"/>
      <c r="BC4782" s="63"/>
      <c r="BD4782" s="63"/>
      <c r="BE4782" s="63"/>
      <c r="BF4782" s="63"/>
      <c r="BG4782" s="63"/>
      <c r="BH4782" s="63"/>
      <c r="BI4782" s="63"/>
      <c r="BJ4782" s="63"/>
      <c r="BK4782" s="63"/>
      <c r="BL4782" s="63"/>
      <c r="BM4782" s="63"/>
      <c r="BN4782" s="63"/>
      <c r="BO4782" s="63"/>
      <c r="BP4782" s="63"/>
      <c r="BQ4782" s="63"/>
      <c r="BR4782" s="63"/>
      <c r="BS4782" s="63"/>
      <c r="BT4782" s="63"/>
      <c r="BU4782" s="63"/>
      <c r="BV4782" s="63"/>
      <c r="BW4782" s="63"/>
      <c r="BX4782" s="63"/>
      <c r="BY4782" s="63"/>
      <c r="BZ4782" s="63"/>
      <c r="CA4782" s="63"/>
      <c r="CB4782" s="63"/>
      <c r="CC4782" s="63"/>
      <c r="CD4782" s="63"/>
      <c r="CE4782" s="63"/>
      <c r="CF4782" s="63"/>
      <c r="CG4782" s="63"/>
      <c r="CH4782" s="63"/>
      <c r="CI4782" s="63"/>
      <c r="CJ4782" s="63"/>
      <c r="CK4782" s="63"/>
      <c r="CL4782" s="63"/>
      <c r="CM4782" s="63"/>
      <c r="CN4782" s="63"/>
      <c r="CO4782" s="63"/>
      <c r="CP4782" s="63"/>
      <c r="CR4782" s="227"/>
      <c r="CS4782" s="74"/>
    </row>
    <row r="4783" spans="1:97" s="72" customFormat="1" ht="75.75" customHeight="1">
      <c r="A4783" s="63"/>
      <c r="B4783" s="63"/>
      <c r="C4783" s="63"/>
      <c r="D4783" s="63"/>
      <c r="E4783" s="63"/>
      <c r="F4783" s="63"/>
      <c r="G4783" s="63"/>
      <c r="H4783" s="63"/>
      <c r="I4783" s="63"/>
      <c r="J4783" s="63"/>
      <c r="K4783" s="63"/>
      <c r="L4783" s="63"/>
      <c r="M4783" s="63"/>
      <c r="N4783" s="63"/>
      <c r="O4783" s="63"/>
      <c r="P4783" s="63"/>
      <c r="Q4783" s="63"/>
      <c r="R4783" s="63"/>
      <c r="S4783" s="63"/>
      <c r="T4783" s="63"/>
      <c r="U4783" s="63"/>
      <c r="V4783" s="63"/>
      <c r="W4783" s="63"/>
      <c r="X4783" s="63"/>
      <c r="Y4783" s="63"/>
      <c r="Z4783" s="63"/>
      <c r="AA4783" s="63"/>
      <c r="AB4783" s="63"/>
      <c r="AC4783" s="63"/>
      <c r="AD4783" s="63"/>
      <c r="AE4783" s="63"/>
      <c r="AF4783" s="63"/>
      <c r="AG4783" s="63"/>
      <c r="AH4783" s="63"/>
      <c r="AI4783" s="63"/>
      <c r="AJ4783" s="63"/>
      <c r="AK4783" s="63"/>
      <c r="AL4783" s="63"/>
      <c r="AM4783" s="63"/>
      <c r="AN4783" s="63"/>
      <c r="AO4783" s="63"/>
      <c r="AP4783" s="63"/>
      <c r="AQ4783" s="63"/>
      <c r="AR4783" s="63"/>
      <c r="AS4783" s="63"/>
      <c r="AT4783" s="63"/>
      <c r="AU4783" s="63"/>
      <c r="AV4783" s="63"/>
      <c r="AW4783" s="63"/>
      <c r="AX4783" s="63"/>
      <c r="AY4783" s="63"/>
      <c r="AZ4783" s="63"/>
      <c r="BA4783" s="63"/>
      <c r="BB4783" s="63"/>
      <c r="BC4783" s="63"/>
      <c r="BD4783" s="63"/>
      <c r="BE4783" s="63"/>
      <c r="BF4783" s="63"/>
      <c r="BG4783" s="63"/>
      <c r="BH4783" s="63"/>
      <c r="BI4783" s="63"/>
      <c r="BJ4783" s="63"/>
      <c r="BK4783" s="63"/>
      <c r="BL4783" s="63"/>
      <c r="BM4783" s="63"/>
      <c r="BN4783" s="63"/>
      <c r="BO4783" s="63"/>
      <c r="BP4783" s="63"/>
      <c r="BQ4783" s="63"/>
      <c r="BR4783" s="63"/>
      <c r="BS4783" s="63"/>
      <c r="BT4783" s="63"/>
      <c r="BU4783" s="63"/>
      <c r="BV4783" s="63"/>
      <c r="BW4783" s="63"/>
      <c r="BX4783" s="63"/>
      <c r="BY4783" s="63"/>
      <c r="BZ4783" s="63"/>
      <c r="CA4783" s="63"/>
      <c r="CB4783" s="63"/>
      <c r="CC4783" s="63"/>
      <c r="CD4783" s="63"/>
      <c r="CE4783" s="63"/>
      <c r="CF4783" s="63"/>
      <c r="CG4783" s="63"/>
      <c r="CH4783" s="63"/>
      <c r="CI4783" s="63"/>
      <c r="CJ4783" s="63"/>
      <c r="CK4783" s="63"/>
      <c r="CL4783" s="63"/>
      <c r="CM4783" s="63"/>
      <c r="CN4783" s="63"/>
      <c r="CO4783" s="63"/>
      <c r="CP4783" s="63"/>
      <c r="CR4783" s="227"/>
      <c r="CS4783" s="74"/>
    </row>
    <row r="4784" spans="1:97" s="72" customFormat="1" ht="75.75" customHeight="1">
      <c r="A4784" s="63"/>
      <c r="B4784" s="63"/>
      <c r="C4784" s="63"/>
      <c r="D4784" s="63"/>
      <c r="E4784" s="63"/>
      <c r="F4784" s="63"/>
      <c r="G4784" s="63"/>
      <c r="H4784" s="63"/>
      <c r="I4784" s="63"/>
      <c r="J4784" s="63"/>
      <c r="K4784" s="63"/>
      <c r="L4784" s="63"/>
      <c r="M4784" s="63"/>
      <c r="N4784" s="63"/>
      <c r="O4784" s="63"/>
      <c r="P4784" s="63"/>
      <c r="Q4784" s="63"/>
      <c r="R4784" s="63"/>
      <c r="S4784" s="63"/>
      <c r="T4784" s="63"/>
      <c r="U4784" s="63"/>
      <c r="V4784" s="63"/>
      <c r="W4784" s="63"/>
      <c r="X4784" s="63"/>
      <c r="Y4784" s="63"/>
      <c r="Z4784" s="63"/>
      <c r="AA4784" s="63"/>
      <c r="AB4784" s="63"/>
      <c r="AC4784" s="63"/>
      <c r="AD4784" s="63"/>
      <c r="AE4784" s="63"/>
      <c r="AF4784" s="63"/>
      <c r="AG4784" s="63"/>
      <c r="AH4784" s="63"/>
      <c r="AI4784" s="63"/>
      <c r="AJ4784" s="63"/>
      <c r="AK4784" s="63"/>
      <c r="AL4784" s="63"/>
      <c r="AM4784" s="63"/>
      <c r="AN4784" s="63"/>
      <c r="AO4784" s="63"/>
      <c r="AP4784" s="63"/>
      <c r="AQ4784" s="63"/>
      <c r="AR4784" s="63"/>
      <c r="AS4784" s="63"/>
      <c r="AT4784" s="63"/>
      <c r="AU4784" s="63"/>
      <c r="AV4784" s="63"/>
      <c r="AW4784" s="63"/>
      <c r="AX4784" s="63"/>
      <c r="AY4784" s="63"/>
      <c r="AZ4784" s="63"/>
      <c r="BA4784" s="63"/>
      <c r="BB4784" s="63"/>
      <c r="BC4784" s="63"/>
      <c r="BD4784" s="63"/>
      <c r="BE4784" s="63"/>
      <c r="BF4784" s="63"/>
      <c r="BG4784" s="63"/>
      <c r="BH4784" s="63"/>
      <c r="BI4784" s="63"/>
      <c r="BJ4784" s="63"/>
      <c r="BK4784" s="63"/>
      <c r="BL4784" s="63"/>
      <c r="BM4784" s="63"/>
      <c r="BN4784" s="63"/>
      <c r="BO4784" s="63"/>
      <c r="BP4784" s="63"/>
      <c r="BQ4784" s="63"/>
      <c r="BR4784" s="63"/>
      <c r="BS4784" s="63"/>
      <c r="BT4784" s="63"/>
      <c r="BU4784" s="63"/>
      <c r="BV4784" s="63"/>
      <c r="BW4784" s="63"/>
      <c r="BX4784" s="63"/>
      <c r="BY4784" s="63"/>
      <c r="BZ4784" s="63"/>
      <c r="CA4784" s="63"/>
      <c r="CB4784" s="63"/>
      <c r="CC4784" s="63"/>
      <c r="CD4784" s="63"/>
      <c r="CE4784" s="63"/>
      <c r="CF4784" s="63"/>
      <c r="CG4784" s="63"/>
      <c r="CH4784" s="63"/>
      <c r="CI4784" s="63"/>
      <c r="CJ4784" s="63"/>
      <c r="CK4784" s="63"/>
      <c r="CL4784" s="63"/>
      <c r="CM4784" s="63"/>
      <c r="CN4784" s="63"/>
      <c r="CO4784" s="63"/>
      <c r="CP4784" s="63"/>
      <c r="CR4784" s="227"/>
      <c r="CS4784" s="74"/>
    </row>
    <row r="4785" spans="1:97" s="72" customFormat="1" ht="75.75" customHeight="1">
      <c r="A4785" s="63"/>
      <c r="B4785" s="63"/>
      <c r="C4785" s="63"/>
      <c r="D4785" s="63"/>
      <c r="E4785" s="63"/>
      <c r="F4785" s="63"/>
      <c r="G4785" s="63"/>
      <c r="H4785" s="63"/>
      <c r="I4785" s="63"/>
      <c r="J4785" s="63"/>
      <c r="K4785" s="63"/>
      <c r="L4785" s="63"/>
      <c r="M4785" s="63"/>
      <c r="N4785" s="63"/>
      <c r="O4785" s="63"/>
      <c r="P4785" s="63"/>
      <c r="Q4785" s="63"/>
      <c r="R4785" s="63"/>
      <c r="S4785" s="63"/>
      <c r="T4785" s="63"/>
      <c r="U4785" s="63"/>
      <c r="V4785" s="63"/>
      <c r="W4785" s="63"/>
      <c r="X4785" s="63"/>
      <c r="Y4785" s="63"/>
      <c r="Z4785" s="63"/>
      <c r="AA4785" s="63"/>
      <c r="AB4785" s="63"/>
      <c r="AC4785" s="63"/>
      <c r="AD4785" s="63"/>
      <c r="AE4785" s="63"/>
      <c r="AF4785" s="63"/>
      <c r="AG4785" s="63"/>
      <c r="AH4785" s="63"/>
      <c r="AI4785" s="63"/>
      <c r="AJ4785" s="63"/>
      <c r="AK4785" s="63"/>
      <c r="AL4785" s="63"/>
      <c r="AM4785" s="63"/>
      <c r="AN4785" s="63"/>
      <c r="AO4785" s="63"/>
      <c r="AP4785" s="63"/>
      <c r="AQ4785" s="63"/>
      <c r="AR4785" s="63"/>
      <c r="AS4785" s="63"/>
      <c r="AT4785" s="63"/>
      <c r="AU4785" s="63"/>
      <c r="AV4785" s="63"/>
      <c r="AW4785" s="63"/>
      <c r="AX4785" s="63"/>
      <c r="AY4785" s="63"/>
      <c r="AZ4785" s="63"/>
      <c r="BA4785" s="63"/>
      <c r="BB4785" s="63"/>
      <c r="BC4785" s="63"/>
      <c r="BD4785" s="63"/>
      <c r="BE4785" s="63"/>
      <c r="BF4785" s="63"/>
      <c r="BG4785" s="63"/>
      <c r="BH4785" s="63"/>
      <c r="BI4785" s="63"/>
      <c r="BJ4785" s="63"/>
      <c r="BK4785" s="63"/>
      <c r="BL4785" s="63"/>
      <c r="BM4785" s="63"/>
      <c r="BN4785" s="63"/>
      <c r="BO4785" s="63"/>
      <c r="BP4785" s="63"/>
      <c r="BQ4785" s="63"/>
      <c r="BR4785" s="63"/>
      <c r="BS4785" s="63"/>
      <c r="BT4785" s="63"/>
      <c r="BU4785" s="63"/>
      <c r="BV4785" s="63"/>
      <c r="BW4785" s="63"/>
      <c r="BX4785" s="63"/>
      <c r="BY4785" s="63"/>
      <c r="BZ4785" s="63"/>
      <c r="CA4785" s="63"/>
      <c r="CB4785" s="63"/>
      <c r="CC4785" s="63"/>
      <c r="CD4785" s="63"/>
      <c r="CE4785" s="63"/>
      <c r="CF4785" s="63"/>
      <c r="CG4785" s="63"/>
      <c r="CH4785" s="63"/>
      <c r="CI4785" s="63"/>
      <c r="CJ4785" s="63"/>
      <c r="CK4785" s="63"/>
      <c r="CL4785" s="63"/>
      <c r="CM4785" s="63"/>
      <c r="CN4785" s="63"/>
      <c r="CO4785" s="63"/>
      <c r="CP4785" s="63"/>
      <c r="CR4785" s="227"/>
      <c r="CS4785" s="74"/>
    </row>
    <row r="4786" spans="1:97" s="72" customFormat="1" ht="75.75" customHeight="1">
      <c r="A4786" s="63"/>
      <c r="B4786" s="63"/>
      <c r="C4786" s="63"/>
      <c r="D4786" s="63"/>
      <c r="E4786" s="63"/>
      <c r="F4786" s="63"/>
      <c r="G4786" s="63"/>
      <c r="H4786" s="63"/>
      <c r="I4786" s="63"/>
      <c r="J4786" s="63"/>
      <c r="K4786" s="63"/>
      <c r="L4786" s="63"/>
      <c r="M4786" s="63"/>
      <c r="N4786" s="63"/>
      <c r="O4786" s="63"/>
      <c r="P4786" s="63"/>
      <c r="Q4786" s="63"/>
      <c r="R4786" s="63"/>
      <c r="S4786" s="63"/>
      <c r="T4786" s="63"/>
      <c r="U4786" s="63"/>
      <c r="V4786" s="63"/>
      <c r="W4786" s="63"/>
      <c r="X4786" s="63"/>
      <c r="Y4786" s="63"/>
      <c r="Z4786" s="63"/>
      <c r="AA4786" s="63"/>
      <c r="AB4786" s="63"/>
      <c r="AC4786" s="63"/>
      <c r="AD4786" s="63"/>
      <c r="AE4786" s="63"/>
      <c r="AF4786" s="63"/>
      <c r="AG4786" s="63"/>
      <c r="AH4786" s="63"/>
      <c r="AI4786" s="63"/>
      <c r="AJ4786" s="63"/>
      <c r="AK4786" s="63"/>
      <c r="AL4786" s="63"/>
      <c r="AM4786" s="63"/>
      <c r="AN4786" s="63"/>
      <c r="AO4786" s="63"/>
      <c r="AP4786" s="63"/>
      <c r="AQ4786" s="63"/>
      <c r="AR4786" s="63"/>
      <c r="AS4786" s="63"/>
      <c r="AT4786" s="63"/>
      <c r="AU4786" s="63"/>
      <c r="AV4786" s="63"/>
      <c r="AW4786" s="63"/>
      <c r="AX4786" s="63"/>
      <c r="AY4786" s="63"/>
      <c r="AZ4786" s="63"/>
      <c r="BA4786" s="63"/>
      <c r="BB4786" s="63"/>
      <c r="BC4786" s="63"/>
      <c r="BD4786" s="63"/>
      <c r="BE4786" s="63"/>
      <c r="BF4786" s="63"/>
      <c r="BG4786" s="63"/>
      <c r="BH4786" s="63"/>
      <c r="BI4786" s="63"/>
      <c r="BJ4786" s="63"/>
      <c r="BK4786" s="63"/>
      <c r="BL4786" s="63"/>
      <c r="BM4786" s="63"/>
      <c r="BN4786" s="63"/>
      <c r="BO4786" s="63"/>
      <c r="BP4786" s="63"/>
      <c r="BQ4786" s="63"/>
      <c r="BR4786" s="63"/>
      <c r="BS4786" s="63"/>
      <c r="BT4786" s="63"/>
      <c r="BU4786" s="63"/>
      <c r="BV4786" s="63"/>
      <c r="BW4786" s="63"/>
      <c r="BX4786" s="63"/>
      <c r="BY4786" s="63"/>
      <c r="BZ4786" s="63"/>
      <c r="CA4786" s="63"/>
      <c r="CB4786" s="63"/>
      <c r="CC4786" s="63"/>
      <c r="CD4786" s="63"/>
      <c r="CE4786" s="63"/>
      <c r="CF4786" s="63"/>
      <c r="CG4786" s="63"/>
      <c r="CH4786" s="63"/>
      <c r="CI4786" s="63"/>
      <c r="CJ4786" s="63"/>
      <c r="CK4786" s="63"/>
      <c r="CL4786" s="63"/>
      <c r="CM4786" s="63"/>
      <c r="CN4786" s="63"/>
      <c r="CO4786" s="63"/>
      <c r="CP4786" s="63"/>
      <c r="CR4786" s="227"/>
      <c r="CS4786" s="74"/>
    </row>
    <row r="4787" spans="1:97" s="72" customFormat="1" ht="75.75" customHeight="1">
      <c r="A4787" s="63"/>
      <c r="B4787" s="63"/>
      <c r="C4787" s="63"/>
      <c r="D4787" s="63"/>
      <c r="E4787" s="63"/>
      <c r="F4787" s="63"/>
      <c r="G4787" s="63"/>
      <c r="H4787" s="63"/>
      <c r="I4787" s="63"/>
      <c r="J4787" s="63"/>
      <c r="K4787" s="63"/>
      <c r="L4787" s="63"/>
      <c r="M4787" s="63"/>
      <c r="N4787" s="63"/>
      <c r="O4787" s="63"/>
      <c r="P4787" s="63"/>
      <c r="Q4787" s="63"/>
      <c r="R4787" s="63"/>
      <c r="S4787" s="63"/>
      <c r="T4787" s="63"/>
      <c r="U4787" s="63"/>
      <c r="V4787" s="63"/>
      <c r="W4787" s="63"/>
      <c r="X4787" s="63"/>
      <c r="Y4787" s="63"/>
      <c r="Z4787" s="63"/>
      <c r="AA4787" s="63"/>
      <c r="AB4787" s="63"/>
      <c r="AC4787" s="63"/>
      <c r="AD4787" s="63"/>
      <c r="AE4787" s="63"/>
      <c r="AF4787" s="63"/>
      <c r="AG4787" s="63"/>
      <c r="AH4787" s="63"/>
      <c r="AI4787" s="63"/>
      <c r="AJ4787" s="63"/>
      <c r="AK4787" s="63"/>
      <c r="AL4787" s="63"/>
      <c r="AM4787" s="63"/>
      <c r="AN4787" s="63"/>
      <c r="AO4787" s="63"/>
      <c r="AP4787" s="63"/>
      <c r="AQ4787" s="63"/>
      <c r="AR4787" s="63"/>
      <c r="AS4787" s="63"/>
      <c r="AT4787" s="63"/>
      <c r="AU4787" s="63"/>
      <c r="AV4787" s="63"/>
      <c r="AW4787" s="63"/>
      <c r="AX4787" s="63"/>
      <c r="AY4787" s="63"/>
      <c r="AZ4787" s="63"/>
      <c r="BA4787" s="63"/>
      <c r="BB4787" s="63"/>
      <c r="BC4787" s="63"/>
      <c r="BD4787" s="63"/>
      <c r="BE4787" s="63"/>
      <c r="BF4787" s="63"/>
      <c r="BG4787" s="63"/>
      <c r="BH4787" s="63"/>
      <c r="BI4787" s="63"/>
      <c r="BJ4787" s="63"/>
      <c r="BK4787" s="63"/>
      <c r="BL4787" s="63"/>
      <c r="BM4787" s="63"/>
      <c r="BN4787" s="63"/>
      <c r="BO4787" s="63"/>
      <c r="BP4787" s="63"/>
      <c r="BQ4787" s="63"/>
      <c r="BR4787" s="63"/>
      <c r="BS4787" s="63"/>
      <c r="BT4787" s="63"/>
      <c r="BU4787" s="63"/>
      <c r="BV4787" s="63"/>
      <c r="BW4787" s="63"/>
      <c r="BX4787" s="63"/>
      <c r="BY4787" s="63"/>
      <c r="BZ4787" s="63"/>
      <c r="CA4787" s="63"/>
      <c r="CB4787" s="63"/>
      <c r="CC4787" s="63"/>
      <c r="CD4787" s="63"/>
      <c r="CE4787" s="63"/>
      <c r="CF4787" s="63"/>
      <c r="CG4787" s="63"/>
      <c r="CH4787" s="63"/>
      <c r="CI4787" s="63"/>
      <c r="CJ4787" s="63"/>
      <c r="CK4787" s="63"/>
      <c r="CL4787" s="63"/>
      <c r="CM4787" s="63"/>
      <c r="CN4787" s="63"/>
      <c r="CO4787" s="63"/>
      <c r="CP4787" s="63"/>
      <c r="CR4787" s="227"/>
      <c r="CS4787" s="74"/>
    </row>
    <row r="4788" spans="1:97" s="72" customFormat="1" ht="75.75" customHeight="1">
      <c r="A4788" s="63"/>
      <c r="B4788" s="63"/>
      <c r="C4788" s="63"/>
      <c r="D4788" s="63"/>
      <c r="E4788" s="63"/>
      <c r="F4788" s="63"/>
      <c r="G4788" s="63"/>
      <c r="H4788" s="63"/>
      <c r="I4788" s="63"/>
      <c r="J4788" s="63"/>
      <c r="K4788" s="63"/>
      <c r="L4788" s="63"/>
      <c r="M4788" s="63"/>
      <c r="N4788" s="63"/>
      <c r="O4788" s="63"/>
      <c r="P4788" s="63"/>
      <c r="Q4788" s="63"/>
      <c r="R4788" s="63"/>
      <c r="S4788" s="63"/>
      <c r="T4788" s="63"/>
      <c r="U4788" s="63"/>
      <c r="V4788" s="63"/>
      <c r="W4788" s="63"/>
      <c r="X4788" s="63"/>
      <c r="Y4788" s="63"/>
      <c r="Z4788" s="63"/>
      <c r="AA4788" s="63"/>
      <c r="AB4788" s="63"/>
      <c r="AC4788" s="63"/>
      <c r="AD4788" s="63"/>
      <c r="AE4788" s="63"/>
      <c r="AF4788" s="63"/>
      <c r="AG4788" s="63"/>
      <c r="AH4788" s="63"/>
      <c r="AI4788" s="63"/>
      <c r="AJ4788" s="63"/>
      <c r="AK4788" s="63"/>
      <c r="AL4788" s="63"/>
      <c r="AM4788" s="63"/>
      <c r="AN4788" s="63"/>
      <c r="AO4788" s="63"/>
      <c r="AP4788" s="63"/>
      <c r="AQ4788" s="63"/>
      <c r="AR4788" s="63"/>
      <c r="AS4788" s="63"/>
      <c r="AT4788" s="63"/>
      <c r="AU4788" s="63"/>
      <c r="AV4788" s="63"/>
      <c r="AW4788" s="63"/>
      <c r="AX4788" s="63"/>
      <c r="AY4788" s="63"/>
      <c r="AZ4788" s="63"/>
      <c r="BA4788" s="63"/>
      <c r="BB4788" s="63"/>
      <c r="BC4788" s="63"/>
      <c r="BD4788" s="63"/>
      <c r="BE4788" s="63"/>
      <c r="BF4788" s="63"/>
      <c r="BG4788" s="63"/>
      <c r="BH4788" s="63"/>
      <c r="BI4788" s="63"/>
      <c r="BJ4788" s="63"/>
      <c r="BK4788" s="63"/>
      <c r="BL4788" s="63"/>
      <c r="BM4788" s="63"/>
      <c r="BN4788" s="63"/>
      <c r="BO4788" s="63"/>
      <c r="BP4788" s="63"/>
      <c r="BQ4788" s="63"/>
      <c r="BR4788" s="63"/>
      <c r="BS4788" s="63"/>
      <c r="BT4788" s="63"/>
      <c r="BU4788" s="63"/>
      <c r="BV4788" s="63"/>
      <c r="BW4788" s="63"/>
      <c r="BX4788" s="63"/>
      <c r="BY4788" s="63"/>
      <c r="BZ4788" s="63"/>
      <c r="CA4788" s="63"/>
      <c r="CB4788" s="63"/>
      <c r="CC4788" s="63"/>
      <c r="CD4788" s="63"/>
      <c r="CE4788" s="63"/>
      <c r="CF4788" s="63"/>
      <c r="CG4788" s="63"/>
      <c r="CH4788" s="63"/>
      <c r="CI4788" s="63"/>
      <c r="CJ4788" s="63"/>
      <c r="CK4788" s="63"/>
      <c r="CL4788" s="63"/>
      <c r="CM4788" s="63"/>
      <c r="CN4788" s="63"/>
      <c r="CO4788" s="63"/>
      <c r="CP4788" s="63"/>
      <c r="CR4788" s="227"/>
      <c r="CS4788" s="74"/>
    </row>
    <row r="4789" spans="1:97" s="72" customFormat="1" ht="75.75" customHeight="1">
      <c r="A4789" s="63"/>
      <c r="B4789" s="63"/>
      <c r="C4789" s="63"/>
      <c r="D4789" s="63"/>
      <c r="E4789" s="63"/>
      <c r="F4789" s="63"/>
      <c r="G4789" s="63"/>
      <c r="H4789" s="63"/>
      <c r="I4789" s="63"/>
      <c r="J4789" s="63"/>
      <c r="K4789" s="63"/>
      <c r="L4789" s="63"/>
      <c r="M4789" s="63"/>
      <c r="N4789" s="63"/>
      <c r="O4789" s="63"/>
      <c r="P4789" s="63"/>
      <c r="Q4789" s="63"/>
      <c r="R4789" s="63"/>
      <c r="S4789" s="63"/>
      <c r="T4789" s="63"/>
      <c r="U4789" s="63"/>
      <c r="V4789" s="63"/>
      <c r="W4789" s="63"/>
      <c r="X4789" s="63"/>
      <c r="Y4789" s="63"/>
      <c r="Z4789" s="63"/>
      <c r="AA4789" s="63"/>
      <c r="AB4789" s="63"/>
      <c r="AC4789" s="63"/>
      <c r="AD4789" s="63"/>
      <c r="AE4789" s="63"/>
      <c r="AF4789" s="63"/>
      <c r="AG4789" s="63"/>
      <c r="AH4789" s="63"/>
      <c r="AI4789" s="63"/>
      <c r="AJ4789" s="63"/>
      <c r="AK4789" s="63"/>
      <c r="AL4789" s="63"/>
      <c r="AM4789" s="63"/>
      <c r="AN4789" s="63"/>
      <c r="AO4789" s="63"/>
      <c r="AP4789" s="63"/>
      <c r="AQ4789" s="63"/>
      <c r="AR4789" s="63"/>
      <c r="AS4789" s="63"/>
      <c r="AT4789" s="63"/>
      <c r="AU4789" s="63"/>
      <c r="AV4789" s="63"/>
      <c r="AW4789" s="63"/>
      <c r="AX4789" s="63"/>
      <c r="AY4789" s="63"/>
      <c r="AZ4789" s="63"/>
      <c r="BA4789" s="63"/>
      <c r="BB4789" s="63"/>
      <c r="BC4789" s="63"/>
      <c r="BD4789" s="63"/>
      <c r="BE4789" s="63"/>
      <c r="BF4789" s="63"/>
      <c r="BG4789" s="63"/>
      <c r="BH4789" s="63"/>
      <c r="BI4789" s="63"/>
      <c r="BJ4789" s="63"/>
      <c r="BK4789" s="63"/>
      <c r="BL4789" s="63"/>
      <c r="BM4789" s="63"/>
      <c r="BN4789" s="63"/>
      <c r="BO4789" s="63"/>
      <c r="BP4789" s="63"/>
      <c r="BQ4789" s="63"/>
      <c r="BR4789" s="63"/>
      <c r="BS4789" s="63"/>
      <c r="BT4789" s="63"/>
      <c r="BU4789" s="63"/>
      <c r="BV4789" s="63"/>
      <c r="BW4789" s="63"/>
      <c r="BX4789" s="63"/>
      <c r="BY4789" s="63"/>
      <c r="BZ4789" s="63"/>
      <c r="CA4789" s="63"/>
      <c r="CB4789" s="63"/>
      <c r="CC4789" s="63"/>
      <c r="CD4789" s="63"/>
      <c r="CE4789" s="63"/>
      <c r="CF4789" s="63"/>
      <c r="CG4789" s="63"/>
      <c r="CH4789" s="63"/>
      <c r="CI4789" s="63"/>
      <c r="CJ4789" s="63"/>
      <c r="CK4789" s="63"/>
      <c r="CL4789" s="63"/>
      <c r="CM4789" s="63"/>
      <c r="CN4789" s="63"/>
      <c r="CO4789" s="63"/>
      <c r="CP4789" s="63"/>
      <c r="CR4789" s="227"/>
      <c r="CS4789" s="74"/>
    </row>
    <row r="4790" spans="1:97" s="72" customFormat="1" ht="75.75" customHeight="1">
      <c r="A4790" s="63"/>
      <c r="B4790" s="63"/>
      <c r="C4790" s="63"/>
      <c r="D4790" s="63"/>
      <c r="E4790" s="63"/>
      <c r="F4790" s="63"/>
      <c r="G4790" s="63"/>
      <c r="H4790" s="63"/>
      <c r="I4790" s="63"/>
      <c r="J4790" s="63"/>
      <c r="K4790" s="63"/>
      <c r="L4790" s="63"/>
      <c r="M4790" s="63"/>
      <c r="N4790" s="63"/>
      <c r="O4790" s="63"/>
      <c r="P4790" s="63"/>
      <c r="Q4790" s="63"/>
      <c r="R4790" s="63"/>
      <c r="S4790" s="63"/>
      <c r="T4790" s="63"/>
      <c r="U4790" s="63"/>
      <c r="V4790" s="63"/>
      <c r="W4790" s="63"/>
      <c r="X4790" s="63"/>
      <c r="Y4790" s="63"/>
      <c r="Z4790" s="63"/>
      <c r="AA4790" s="63"/>
      <c r="AB4790" s="63"/>
      <c r="AC4790" s="63"/>
      <c r="AD4790" s="63"/>
      <c r="AE4790" s="63"/>
      <c r="AF4790" s="63"/>
      <c r="AG4790" s="63"/>
      <c r="AH4790" s="63"/>
      <c r="AI4790" s="63"/>
      <c r="AJ4790" s="63"/>
      <c r="AK4790" s="63"/>
      <c r="AL4790" s="63"/>
      <c r="AM4790" s="63"/>
      <c r="AN4790" s="63"/>
      <c r="AO4790" s="63"/>
      <c r="AP4790" s="63"/>
      <c r="AQ4790" s="63"/>
      <c r="AR4790" s="63"/>
      <c r="AS4790" s="63"/>
      <c r="AT4790" s="63"/>
      <c r="AU4790" s="63"/>
      <c r="AV4790" s="63"/>
      <c r="AW4790" s="63"/>
      <c r="AX4790" s="63"/>
      <c r="AY4790" s="63"/>
      <c r="AZ4790" s="63"/>
      <c r="BA4790" s="63"/>
      <c r="BB4790" s="63"/>
      <c r="BC4790" s="63"/>
      <c r="BD4790" s="63"/>
      <c r="BE4790" s="63"/>
      <c r="BF4790" s="63"/>
      <c r="BG4790" s="63"/>
      <c r="BH4790" s="63"/>
      <c r="BI4790" s="63"/>
      <c r="BJ4790" s="63"/>
      <c r="BK4790" s="63"/>
      <c r="BL4790" s="63"/>
      <c r="BM4790" s="63"/>
      <c r="BN4790" s="63"/>
      <c r="BO4790" s="63"/>
      <c r="BP4790" s="63"/>
      <c r="BQ4790" s="63"/>
      <c r="BR4790" s="63"/>
      <c r="BS4790" s="63"/>
      <c r="BT4790" s="63"/>
      <c r="BU4790" s="63"/>
      <c r="BV4790" s="63"/>
      <c r="BW4790" s="63"/>
      <c r="BX4790" s="63"/>
      <c r="BY4790" s="63"/>
      <c r="BZ4790" s="63"/>
      <c r="CA4790" s="63"/>
      <c r="CB4790" s="63"/>
      <c r="CC4790" s="63"/>
      <c r="CD4790" s="63"/>
      <c r="CE4790" s="63"/>
      <c r="CF4790" s="63"/>
      <c r="CG4790" s="63"/>
      <c r="CH4790" s="63"/>
      <c r="CI4790" s="63"/>
      <c r="CJ4790" s="63"/>
      <c r="CK4790" s="63"/>
      <c r="CL4790" s="63"/>
      <c r="CM4790" s="63"/>
      <c r="CN4790" s="63"/>
      <c r="CO4790" s="63"/>
      <c r="CP4790" s="63"/>
      <c r="CR4790" s="227"/>
      <c r="CS4790" s="74"/>
    </row>
    <row r="4791" spans="1:97" s="72" customFormat="1" ht="75.75" customHeight="1">
      <c r="A4791" s="63"/>
      <c r="B4791" s="63"/>
      <c r="C4791" s="63"/>
      <c r="D4791" s="63"/>
      <c r="E4791" s="63"/>
      <c r="F4791" s="63"/>
      <c r="G4791" s="63"/>
      <c r="H4791" s="63"/>
      <c r="I4791" s="63"/>
      <c r="J4791" s="63"/>
      <c r="K4791" s="63"/>
      <c r="L4791" s="63"/>
      <c r="M4791" s="63"/>
      <c r="N4791" s="63"/>
      <c r="O4791" s="63"/>
      <c r="P4791" s="63"/>
      <c r="Q4791" s="63"/>
      <c r="R4791" s="63"/>
      <c r="S4791" s="63"/>
      <c r="T4791" s="63"/>
      <c r="U4791" s="63"/>
      <c r="V4791" s="63"/>
      <c r="W4791" s="63"/>
      <c r="X4791" s="63"/>
      <c r="Y4791" s="63"/>
      <c r="Z4791" s="63"/>
      <c r="AA4791" s="63"/>
      <c r="AB4791" s="63"/>
      <c r="AC4791" s="63"/>
      <c r="AD4791" s="63"/>
      <c r="AE4791" s="63"/>
      <c r="AF4791" s="63"/>
      <c r="AG4791" s="63"/>
      <c r="AH4791" s="63"/>
      <c r="AI4791" s="63"/>
      <c r="AJ4791" s="63"/>
      <c r="AK4791" s="63"/>
      <c r="AL4791" s="63"/>
      <c r="AM4791" s="63"/>
      <c r="AN4791" s="63"/>
      <c r="AO4791" s="63"/>
      <c r="AP4791" s="63"/>
      <c r="AQ4791" s="63"/>
      <c r="AR4791" s="63"/>
      <c r="AS4791" s="63"/>
      <c r="AT4791" s="63"/>
      <c r="AU4791" s="63"/>
      <c r="AV4791" s="63"/>
      <c r="AW4791" s="63"/>
      <c r="AX4791" s="63"/>
      <c r="AY4791" s="63"/>
      <c r="AZ4791" s="63"/>
      <c r="BA4791" s="63"/>
      <c r="BB4791" s="63"/>
      <c r="BC4791" s="63"/>
      <c r="BD4791" s="63"/>
      <c r="BE4791" s="63"/>
      <c r="BF4791" s="63"/>
      <c r="BG4791" s="63"/>
      <c r="BH4791" s="63"/>
      <c r="BI4791" s="63"/>
      <c r="BJ4791" s="63"/>
      <c r="BK4791" s="63"/>
      <c r="BL4791" s="63"/>
      <c r="BM4791" s="63"/>
      <c r="BN4791" s="63"/>
      <c r="BO4791" s="63"/>
      <c r="BP4791" s="63"/>
      <c r="BQ4791" s="63"/>
      <c r="BR4791" s="63"/>
      <c r="BS4791" s="63"/>
      <c r="BT4791" s="63"/>
      <c r="BU4791" s="63"/>
      <c r="BV4791" s="63"/>
      <c r="BW4791" s="63"/>
      <c r="BX4791" s="63"/>
      <c r="BY4791" s="63"/>
      <c r="BZ4791" s="63"/>
      <c r="CA4791" s="63"/>
      <c r="CB4791" s="63"/>
      <c r="CC4791" s="63"/>
      <c r="CD4791" s="63"/>
      <c r="CE4791" s="63"/>
      <c r="CF4791" s="63"/>
      <c r="CG4791" s="63"/>
      <c r="CH4791" s="63"/>
      <c r="CI4791" s="63"/>
      <c r="CJ4791" s="63"/>
      <c r="CK4791" s="63"/>
      <c r="CL4791" s="63"/>
      <c r="CM4791" s="63"/>
      <c r="CN4791" s="63"/>
      <c r="CO4791" s="63"/>
      <c r="CP4791" s="63"/>
      <c r="CR4791" s="227"/>
      <c r="CS4791" s="74"/>
    </row>
    <row r="4792" spans="1:97" s="72" customFormat="1" ht="75.75" customHeight="1">
      <c r="A4792" s="63"/>
      <c r="B4792" s="63"/>
      <c r="C4792" s="63"/>
      <c r="D4792" s="63"/>
      <c r="E4792" s="63"/>
      <c r="F4792" s="63"/>
      <c r="G4792" s="63"/>
      <c r="H4792" s="63"/>
      <c r="I4792" s="63"/>
      <c r="J4792" s="63"/>
      <c r="K4792" s="63"/>
      <c r="L4792" s="63"/>
      <c r="M4792" s="63"/>
      <c r="N4792" s="63"/>
      <c r="O4792" s="63"/>
      <c r="P4792" s="63"/>
      <c r="Q4792" s="63"/>
      <c r="R4792" s="63"/>
      <c r="S4792" s="63"/>
      <c r="T4792" s="63"/>
      <c r="U4792" s="63"/>
      <c r="V4792" s="63"/>
      <c r="W4792" s="63"/>
      <c r="X4792" s="63"/>
      <c r="Y4792" s="63"/>
      <c r="Z4792" s="63"/>
      <c r="AA4792" s="63"/>
      <c r="AB4792" s="63"/>
      <c r="AC4792" s="63"/>
      <c r="AD4792" s="63"/>
      <c r="AE4792" s="63"/>
      <c r="AF4792" s="63"/>
      <c r="AG4792" s="63"/>
      <c r="AH4792" s="63"/>
      <c r="AI4792" s="63"/>
      <c r="AJ4792" s="63"/>
      <c r="AK4792" s="63"/>
      <c r="AL4792" s="63"/>
      <c r="AM4792" s="63"/>
      <c r="AN4792" s="63"/>
      <c r="AO4792" s="63"/>
      <c r="AP4792" s="63"/>
      <c r="AQ4792" s="63"/>
      <c r="AR4792" s="63"/>
      <c r="AS4792" s="63"/>
      <c r="AT4792" s="63"/>
      <c r="AU4792" s="63"/>
      <c r="AV4792" s="63"/>
      <c r="AW4792" s="63"/>
      <c r="AX4792" s="63"/>
      <c r="AY4792" s="63"/>
      <c r="AZ4792" s="63"/>
      <c r="BA4792" s="63"/>
      <c r="BB4792" s="63"/>
      <c r="BC4792" s="63"/>
      <c r="BD4792" s="63"/>
      <c r="BE4792" s="63"/>
      <c r="BF4792" s="63"/>
      <c r="BG4792" s="63"/>
      <c r="BH4792" s="63"/>
      <c r="BI4792" s="63"/>
      <c r="BJ4792" s="63"/>
      <c r="BK4792" s="63"/>
      <c r="BL4792" s="63"/>
      <c r="BM4792" s="63"/>
      <c r="BN4792" s="63"/>
      <c r="BO4792" s="63"/>
      <c r="BP4792" s="63"/>
      <c r="BQ4792" s="63"/>
      <c r="BR4792" s="63"/>
      <c r="BS4792" s="63"/>
      <c r="BT4792" s="63"/>
      <c r="BU4792" s="63"/>
      <c r="BV4792" s="63"/>
      <c r="BW4792" s="63"/>
      <c r="BX4792" s="63"/>
      <c r="BY4792" s="63"/>
      <c r="BZ4792" s="63"/>
      <c r="CA4792" s="63"/>
      <c r="CB4792" s="63"/>
      <c r="CC4792" s="63"/>
      <c r="CD4792" s="63"/>
      <c r="CE4792" s="63"/>
      <c r="CF4792" s="63"/>
      <c r="CG4792" s="63"/>
      <c r="CH4792" s="63"/>
      <c r="CI4792" s="63"/>
      <c r="CJ4792" s="63"/>
      <c r="CK4792" s="63"/>
      <c r="CL4792" s="63"/>
      <c r="CM4792" s="63"/>
      <c r="CN4792" s="63"/>
      <c r="CO4792" s="63"/>
      <c r="CP4792" s="63"/>
      <c r="CR4792" s="227"/>
      <c r="CS4792" s="74"/>
    </row>
    <row r="4793" spans="1:97" s="72" customFormat="1" ht="75.75" customHeight="1">
      <c r="A4793" s="63"/>
      <c r="B4793" s="63"/>
      <c r="C4793" s="63"/>
      <c r="D4793" s="63"/>
      <c r="E4793" s="63"/>
      <c r="F4793" s="63"/>
      <c r="G4793" s="63"/>
      <c r="H4793" s="63"/>
      <c r="I4793" s="63"/>
      <c r="J4793" s="63"/>
      <c r="K4793" s="63"/>
      <c r="L4793" s="63"/>
      <c r="M4793" s="63"/>
      <c r="N4793" s="63"/>
      <c r="O4793" s="63"/>
      <c r="P4793" s="63"/>
      <c r="Q4793" s="63"/>
      <c r="R4793" s="63"/>
      <c r="S4793" s="63"/>
      <c r="T4793" s="63"/>
      <c r="U4793" s="63"/>
      <c r="V4793" s="63"/>
      <c r="W4793" s="63"/>
      <c r="X4793" s="63"/>
      <c r="Y4793" s="63"/>
      <c r="Z4793" s="63"/>
      <c r="AA4793" s="63"/>
      <c r="AB4793" s="63"/>
      <c r="AC4793" s="63"/>
      <c r="AD4793" s="63"/>
      <c r="AE4793" s="63"/>
      <c r="AF4793" s="63"/>
      <c r="AG4793" s="63"/>
      <c r="AH4793" s="63"/>
      <c r="AI4793" s="63"/>
      <c r="AJ4793" s="63"/>
      <c r="AK4793" s="63"/>
      <c r="AL4793" s="63"/>
      <c r="AM4793" s="63"/>
      <c r="AN4793" s="63"/>
      <c r="AO4793" s="63"/>
      <c r="AP4793" s="63"/>
      <c r="AQ4793" s="63"/>
      <c r="AR4793" s="63"/>
      <c r="AS4793" s="63"/>
      <c r="AT4793" s="63"/>
      <c r="AU4793" s="63"/>
      <c r="AV4793" s="63"/>
      <c r="AW4793" s="63"/>
      <c r="AX4793" s="63"/>
      <c r="AY4793" s="63"/>
      <c r="AZ4793" s="63"/>
      <c r="BA4793" s="63"/>
      <c r="BB4793" s="63"/>
      <c r="BC4793" s="63"/>
      <c r="BD4793" s="63"/>
      <c r="BE4793" s="63"/>
      <c r="BF4793" s="63"/>
      <c r="BG4793" s="63"/>
      <c r="BH4793" s="63"/>
      <c r="BI4793" s="63"/>
      <c r="BJ4793" s="63"/>
      <c r="BK4793" s="63"/>
      <c r="BL4793" s="63"/>
      <c r="BM4793" s="63"/>
      <c r="BN4793" s="63"/>
      <c r="BO4793" s="63"/>
      <c r="BP4793" s="63"/>
      <c r="BQ4793" s="63"/>
      <c r="BR4793" s="63"/>
      <c r="BS4793" s="63"/>
      <c r="BT4793" s="63"/>
      <c r="BU4793" s="63"/>
      <c r="BV4793" s="63"/>
      <c r="BW4793" s="63"/>
      <c r="BX4793" s="63"/>
      <c r="BY4793" s="63"/>
      <c r="BZ4793" s="63"/>
      <c r="CA4793" s="63"/>
      <c r="CB4793" s="63"/>
      <c r="CC4793" s="63"/>
      <c r="CD4793" s="63"/>
      <c r="CE4793" s="63"/>
      <c r="CF4793" s="63"/>
      <c r="CG4793" s="63"/>
      <c r="CH4793" s="63"/>
      <c r="CI4793" s="63"/>
      <c r="CJ4793" s="63"/>
      <c r="CK4793" s="63"/>
      <c r="CL4793" s="63"/>
      <c r="CM4793" s="63"/>
      <c r="CN4793" s="63"/>
      <c r="CO4793" s="63"/>
      <c r="CP4793" s="63"/>
      <c r="CR4793" s="227"/>
      <c r="CS4793" s="74"/>
    </row>
    <row r="4794" spans="1:97" s="72" customFormat="1" ht="75.75" customHeight="1">
      <c r="A4794" s="63"/>
      <c r="B4794" s="63"/>
      <c r="C4794" s="63"/>
      <c r="D4794" s="63"/>
      <c r="E4794" s="63"/>
      <c r="F4794" s="63"/>
      <c r="G4794" s="63"/>
      <c r="H4794" s="63"/>
      <c r="I4794" s="63"/>
      <c r="J4794" s="63"/>
      <c r="K4794" s="63"/>
      <c r="L4794" s="63"/>
      <c r="M4794" s="63"/>
      <c r="N4794" s="63"/>
      <c r="O4794" s="63"/>
      <c r="P4794" s="63"/>
      <c r="Q4794" s="63"/>
      <c r="R4794" s="63"/>
      <c r="S4794" s="63"/>
      <c r="T4794" s="63"/>
      <c r="U4794" s="63"/>
      <c r="V4794" s="63"/>
      <c r="W4794" s="63"/>
      <c r="X4794" s="63"/>
      <c r="Y4794" s="63"/>
      <c r="Z4794" s="63"/>
      <c r="AA4794" s="63"/>
      <c r="AB4794" s="63"/>
      <c r="AC4794" s="63"/>
      <c r="AD4794" s="63"/>
      <c r="AE4794" s="63"/>
      <c r="AF4794" s="63"/>
      <c r="AG4794" s="63"/>
      <c r="AH4794" s="63"/>
      <c r="AI4794" s="63"/>
      <c r="AJ4794" s="63"/>
      <c r="AK4794" s="63"/>
      <c r="AL4794" s="63"/>
      <c r="AM4794" s="63"/>
      <c r="AN4794" s="63"/>
      <c r="AO4794" s="63"/>
      <c r="AP4794" s="63"/>
      <c r="AQ4794" s="63"/>
      <c r="AR4794" s="63"/>
      <c r="AS4794" s="63"/>
      <c r="AT4794" s="63"/>
      <c r="AU4794" s="63"/>
      <c r="AV4794" s="63"/>
      <c r="AW4794" s="63"/>
      <c r="AX4794" s="63"/>
      <c r="AY4794" s="63"/>
      <c r="AZ4794" s="63"/>
      <c r="BA4794" s="63"/>
      <c r="BB4794" s="63"/>
      <c r="BC4794" s="63"/>
      <c r="BD4794" s="63"/>
      <c r="BE4794" s="63"/>
      <c r="BF4794" s="63"/>
      <c r="BG4794" s="63"/>
      <c r="BH4794" s="63"/>
      <c r="BI4794" s="63"/>
      <c r="BJ4794" s="63"/>
      <c r="BK4794" s="63"/>
      <c r="BL4794" s="63"/>
      <c r="BM4794" s="63"/>
      <c r="BN4794" s="63"/>
      <c r="BO4794" s="63"/>
      <c r="BP4794" s="63"/>
      <c r="BQ4794" s="63"/>
      <c r="BR4794" s="63"/>
      <c r="BS4794" s="63"/>
      <c r="BT4794" s="63"/>
      <c r="BU4794" s="63"/>
      <c r="BV4794" s="63"/>
      <c r="BW4794" s="63"/>
      <c r="BX4794" s="63"/>
      <c r="BY4794" s="63"/>
      <c r="BZ4794" s="63"/>
      <c r="CA4794" s="63"/>
      <c r="CB4794" s="63"/>
      <c r="CC4794" s="63"/>
      <c r="CD4794" s="63"/>
      <c r="CE4794" s="63"/>
      <c r="CF4794" s="63"/>
      <c r="CG4794" s="63"/>
      <c r="CH4794" s="63"/>
      <c r="CI4794" s="63"/>
      <c r="CJ4794" s="63"/>
      <c r="CK4794" s="63"/>
      <c r="CL4794" s="63"/>
      <c r="CM4794" s="63"/>
      <c r="CN4794" s="63"/>
      <c r="CO4794" s="63"/>
      <c r="CP4794" s="63"/>
      <c r="CR4794" s="227"/>
      <c r="CS4794" s="74"/>
    </row>
    <row r="4795" spans="1:97" s="72" customFormat="1" ht="75.75" customHeight="1">
      <c r="A4795" s="63"/>
      <c r="B4795" s="63"/>
      <c r="C4795" s="63"/>
      <c r="D4795" s="63"/>
      <c r="E4795" s="63"/>
      <c r="F4795" s="63"/>
      <c r="G4795" s="63"/>
      <c r="H4795" s="63"/>
      <c r="I4795" s="63"/>
      <c r="J4795" s="63"/>
      <c r="K4795" s="63"/>
      <c r="L4795" s="63"/>
      <c r="M4795" s="63"/>
      <c r="N4795" s="63"/>
      <c r="O4795" s="63"/>
      <c r="P4795" s="63"/>
      <c r="Q4795" s="63"/>
      <c r="R4795" s="63"/>
      <c r="S4795" s="63"/>
      <c r="T4795" s="63"/>
      <c r="U4795" s="63"/>
      <c r="V4795" s="63"/>
      <c r="W4795" s="63"/>
      <c r="X4795" s="63"/>
      <c r="Y4795" s="63"/>
      <c r="Z4795" s="63"/>
      <c r="AA4795" s="63"/>
      <c r="AB4795" s="63"/>
      <c r="AC4795" s="63"/>
      <c r="AD4795" s="63"/>
      <c r="AE4795" s="63"/>
      <c r="AF4795" s="63"/>
      <c r="AG4795" s="63"/>
      <c r="AH4795" s="63"/>
      <c r="AI4795" s="63"/>
      <c r="AJ4795" s="63"/>
      <c r="AK4795" s="63"/>
      <c r="AL4795" s="63"/>
      <c r="AM4795" s="63"/>
      <c r="AN4795" s="63"/>
      <c r="AO4795" s="63"/>
      <c r="AP4795" s="63"/>
      <c r="AQ4795" s="63"/>
      <c r="AR4795" s="63"/>
      <c r="AS4795" s="63"/>
      <c r="AT4795" s="63"/>
      <c r="AU4795" s="63"/>
      <c r="AV4795" s="63"/>
      <c r="AW4795" s="63"/>
      <c r="AX4795" s="63"/>
      <c r="AY4795" s="63"/>
      <c r="AZ4795" s="63"/>
      <c r="BA4795" s="63"/>
      <c r="BB4795" s="63"/>
      <c r="BC4795" s="63"/>
      <c r="BD4795" s="63"/>
      <c r="BE4795" s="63"/>
      <c r="BF4795" s="63"/>
      <c r="BG4795" s="63"/>
      <c r="BH4795" s="63"/>
      <c r="BI4795" s="63"/>
      <c r="BJ4795" s="63"/>
      <c r="BK4795" s="63"/>
      <c r="BL4795" s="63"/>
      <c r="BM4795" s="63"/>
      <c r="BN4795" s="63"/>
      <c r="BO4795" s="63"/>
      <c r="BP4795" s="63"/>
      <c r="BQ4795" s="63"/>
      <c r="BR4795" s="63"/>
      <c r="BS4795" s="63"/>
      <c r="BT4795" s="63"/>
      <c r="BU4795" s="63"/>
      <c r="BV4795" s="63"/>
      <c r="BW4795" s="63"/>
      <c r="BX4795" s="63"/>
      <c r="BY4795" s="63"/>
      <c r="BZ4795" s="63"/>
      <c r="CA4795" s="63"/>
      <c r="CB4795" s="63"/>
      <c r="CC4795" s="63"/>
      <c r="CD4795" s="63"/>
      <c r="CE4795" s="63"/>
      <c r="CF4795" s="63"/>
      <c r="CG4795" s="63"/>
      <c r="CH4795" s="63"/>
      <c r="CI4795" s="63"/>
      <c r="CJ4795" s="63"/>
      <c r="CK4795" s="63"/>
      <c r="CL4795" s="63"/>
      <c r="CM4795" s="63"/>
      <c r="CN4795" s="63"/>
      <c r="CO4795" s="63"/>
      <c r="CP4795" s="63"/>
      <c r="CR4795" s="227"/>
      <c r="CS4795" s="74"/>
    </row>
    <row r="4796" spans="1:97" s="72" customFormat="1" ht="75.75" customHeight="1">
      <c r="A4796" s="63"/>
      <c r="B4796" s="63"/>
      <c r="C4796" s="63"/>
      <c r="D4796" s="63"/>
      <c r="E4796" s="63"/>
      <c r="F4796" s="63"/>
      <c r="G4796" s="63"/>
      <c r="H4796" s="63"/>
      <c r="I4796" s="63"/>
      <c r="J4796" s="63"/>
      <c r="K4796" s="63"/>
      <c r="L4796" s="63"/>
      <c r="M4796" s="63"/>
      <c r="N4796" s="63"/>
      <c r="O4796" s="63"/>
      <c r="P4796" s="63"/>
      <c r="Q4796" s="63"/>
      <c r="R4796" s="63"/>
      <c r="S4796" s="63"/>
      <c r="T4796" s="63"/>
      <c r="U4796" s="63"/>
      <c r="V4796" s="63"/>
      <c r="W4796" s="63"/>
      <c r="X4796" s="63"/>
      <c r="Y4796" s="63"/>
      <c r="Z4796" s="63"/>
      <c r="AA4796" s="63"/>
      <c r="AB4796" s="63"/>
      <c r="AC4796" s="63"/>
      <c r="AD4796" s="63"/>
      <c r="AE4796" s="63"/>
      <c r="AF4796" s="63"/>
      <c r="AG4796" s="63"/>
      <c r="AH4796" s="63"/>
      <c r="AI4796" s="63"/>
      <c r="AJ4796" s="63"/>
      <c r="AK4796" s="63"/>
      <c r="AL4796" s="63"/>
      <c r="AM4796" s="63"/>
      <c r="AN4796" s="63"/>
      <c r="AO4796" s="63"/>
      <c r="AP4796" s="63"/>
      <c r="AQ4796" s="63"/>
      <c r="AR4796" s="63"/>
      <c r="AS4796" s="63"/>
      <c r="AT4796" s="63"/>
      <c r="AU4796" s="63"/>
      <c r="AV4796" s="63"/>
      <c r="AW4796" s="63"/>
      <c r="AX4796" s="63"/>
      <c r="AY4796" s="63"/>
      <c r="AZ4796" s="63"/>
      <c r="BA4796" s="63"/>
      <c r="BB4796" s="63"/>
      <c r="BC4796" s="63"/>
      <c r="BD4796" s="63"/>
      <c r="BE4796" s="63"/>
      <c r="BF4796" s="63"/>
      <c r="BG4796" s="63"/>
      <c r="BH4796" s="63"/>
      <c r="BI4796" s="63"/>
      <c r="BJ4796" s="63"/>
      <c r="BK4796" s="63"/>
      <c r="BL4796" s="63"/>
      <c r="BM4796" s="63"/>
      <c r="BN4796" s="63"/>
      <c r="BO4796" s="63"/>
      <c r="BP4796" s="63"/>
      <c r="BQ4796" s="63"/>
      <c r="BR4796" s="63"/>
      <c r="BS4796" s="63"/>
      <c r="BT4796" s="63"/>
      <c r="BU4796" s="63"/>
      <c r="BV4796" s="63"/>
      <c r="BW4796" s="63"/>
      <c r="BX4796" s="63"/>
      <c r="BY4796" s="63"/>
      <c r="BZ4796" s="63"/>
      <c r="CA4796" s="63"/>
      <c r="CB4796" s="63"/>
      <c r="CC4796" s="63"/>
      <c r="CD4796" s="63"/>
      <c r="CE4796" s="63"/>
      <c r="CF4796" s="63"/>
      <c r="CG4796" s="63"/>
      <c r="CH4796" s="63"/>
      <c r="CI4796" s="63"/>
      <c r="CJ4796" s="63"/>
      <c r="CK4796" s="63"/>
      <c r="CL4796" s="63"/>
      <c r="CM4796" s="63"/>
      <c r="CN4796" s="63"/>
      <c r="CO4796" s="63"/>
      <c r="CP4796" s="63"/>
      <c r="CR4796" s="227"/>
      <c r="CS4796" s="74"/>
    </row>
    <row r="4797" spans="1:97" s="72" customFormat="1" ht="75.75" customHeight="1">
      <c r="A4797" s="63"/>
      <c r="B4797" s="63"/>
      <c r="C4797" s="63"/>
      <c r="D4797" s="63"/>
      <c r="E4797" s="63"/>
      <c r="F4797" s="63"/>
      <c r="G4797" s="63"/>
      <c r="H4797" s="63"/>
      <c r="I4797" s="63"/>
      <c r="J4797" s="63"/>
      <c r="K4797" s="63"/>
      <c r="L4797" s="63"/>
      <c r="M4797" s="63"/>
      <c r="N4797" s="63"/>
      <c r="O4797" s="63"/>
      <c r="P4797" s="63"/>
      <c r="Q4797" s="63"/>
      <c r="R4797" s="63"/>
      <c r="S4797" s="63"/>
      <c r="T4797" s="63"/>
      <c r="U4797" s="63"/>
      <c r="V4797" s="63"/>
      <c r="W4797" s="63"/>
      <c r="X4797" s="63"/>
      <c r="Y4797" s="63"/>
      <c r="Z4797" s="63"/>
      <c r="AA4797" s="63"/>
      <c r="AB4797" s="63"/>
      <c r="AC4797" s="63"/>
      <c r="AD4797" s="63"/>
      <c r="AE4797" s="63"/>
      <c r="AF4797" s="63"/>
      <c r="AG4797" s="63"/>
      <c r="AH4797" s="63"/>
      <c r="AI4797" s="63"/>
      <c r="AJ4797" s="63"/>
      <c r="AK4797" s="63"/>
      <c r="AL4797" s="63"/>
      <c r="AM4797" s="63"/>
      <c r="AN4797" s="63"/>
      <c r="AO4797" s="63"/>
      <c r="AP4797" s="63"/>
      <c r="AQ4797" s="63"/>
      <c r="AR4797" s="63"/>
      <c r="AS4797" s="63"/>
      <c r="AT4797" s="63"/>
      <c r="AU4797" s="63"/>
      <c r="AV4797" s="63"/>
      <c r="AW4797" s="63"/>
      <c r="AX4797" s="63"/>
      <c r="AY4797" s="63"/>
      <c r="AZ4797" s="63"/>
      <c r="BA4797" s="63"/>
      <c r="BB4797" s="63"/>
      <c r="BC4797" s="63"/>
      <c r="BD4797" s="63"/>
      <c r="BE4797" s="63"/>
      <c r="BF4797" s="63"/>
      <c r="BG4797" s="63"/>
      <c r="BH4797" s="63"/>
      <c r="BI4797" s="63"/>
      <c r="BJ4797" s="63"/>
      <c r="BK4797" s="63"/>
      <c r="BL4797" s="63"/>
      <c r="BM4797" s="63"/>
      <c r="BN4797" s="63"/>
      <c r="BO4797" s="63"/>
      <c r="BP4797" s="63"/>
      <c r="BQ4797" s="63"/>
      <c r="BR4797" s="63"/>
      <c r="BS4797" s="63"/>
      <c r="BT4797" s="63"/>
      <c r="BU4797" s="63"/>
      <c r="BV4797" s="63"/>
      <c r="BW4797" s="63"/>
      <c r="BX4797" s="63"/>
      <c r="BY4797" s="63"/>
      <c r="BZ4797" s="63"/>
      <c r="CA4797" s="63"/>
      <c r="CB4797" s="63"/>
      <c r="CC4797" s="63"/>
      <c r="CD4797" s="63"/>
      <c r="CE4797" s="63"/>
      <c r="CF4797" s="63"/>
      <c r="CG4797" s="63"/>
      <c r="CH4797" s="63"/>
      <c r="CI4797" s="63"/>
      <c r="CJ4797" s="63"/>
      <c r="CK4797" s="63"/>
      <c r="CL4797" s="63"/>
      <c r="CM4797" s="63"/>
      <c r="CN4797" s="63"/>
      <c r="CO4797" s="63"/>
      <c r="CP4797" s="63"/>
      <c r="CR4797" s="227"/>
      <c r="CS4797" s="74"/>
    </row>
    <row r="4798" spans="1:97" s="72" customFormat="1" ht="75.75" customHeight="1">
      <c r="A4798" s="63"/>
      <c r="B4798" s="63"/>
      <c r="C4798" s="63"/>
      <c r="D4798" s="63"/>
      <c r="E4798" s="63"/>
      <c r="F4798" s="63"/>
      <c r="G4798" s="63"/>
      <c r="H4798" s="63"/>
      <c r="I4798" s="63"/>
      <c r="J4798" s="63"/>
      <c r="K4798" s="63"/>
      <c r="L4798" s="63"/>
      <c r="M4798" s="63"/>
      <c r="N4798" s="63"/>
      <c r="O4798" s="63"/>
      <c r="P4798" s="63"/>
      <c r="Q4798" s="63"/>
      <c r="R4798" s="63"/>
      <c r="S4798" s="63"/>
      <c r="T4798" s="63"/>
      <c r="U4798" s="63"/>
      <c r="V4798" s="63"/>
      <c r="W4798" s="63"/>
      <c r="X4798" s="63"/>
      <c r="Y4798" s="63"/>
      <c r="Z4798" s="63"/>
      <c r="AA4798" s="63"/>
      <c r="AB4798" s="63"/>
      <c r="AC4798" s="63"/>
      <c r="AD4798" s="63"/>
      <c r="AE4798" s="63"/>
      <c r="AF4798" s="63"/>
      <c r="AG4798" s="63"/>
      <c r="AH4798" s="63"/>
      <c r="AI4798" s="63"/>
      <c r="AJ4798" s="63"/>
      <c r="AK4798" s="63"/>
      <c r="AL4798" s="63"/>
      <c r="AM4798" s="63"/>
      <c r="AN4798" s="63"/>
      <c r="AO4798" s="63"/>
      <c r="AP4798" s="63"/>
      <c r="AQ4798" s="63"/>
      <c r="AR4798" s="63"/>
      <c r="AS4798" s="63"/>
      <c r="AT4798" s="63"/>
      <c r="AU4798" s="63"/>
      <c r="AV4798" s="63"/>
      <c r="AW4798" s="63"/>
      <c r="AX4798" s="63"/>
      <c r="AY4798" s="63"/>
      <c r="AZ4798" s="63"/>
      <c r="BA4798" s="63"/>
      <c r="BB4798" s="63"/>
      <c r="BC4798" s="63"/>
      <c r="BD4798" s="63"/>
      <c r="BE4798" s="63"/>
      <c r="BF4798" s="63"/>
      <c r="BG4798" s="63"/>
      <c r="BH4798" s="63"/>
      <c r="BI4798" s="63"/>
      <c r="BJ4798" s="63"/>
      <c r="BK4798" s="63"/>
      <c r="BL4798" s="63"/>
      <c r="BM4798" s="63"/>
      <c r="BN4798" s="63"/>
      <c r="BO4798" s="63"/>
      <c r="BP4798" s="63"/>
      <c r="BQ4798" s="63"/>
      <c r="BR4798" s="63"/>
      <c r="BS4798" s="63"/>
      <c r="BT4798" s="63"/>
      <c r="BU4798" s="63"/>
      <c r="BV4798" s="63"/>
      <c r="BW4798" s="63"/>
      <c r="BX4798" s="63"/>
      <c r="BY4798" s="63"/>
      <c r="BZ4798" s="63"/>
      <c r="CA4798" s="63"/>
      <c r="CB4798" s="63"/>
      <c r="CC4798" s="63"/>
      <c r="CD4798" s="63"/>
      <c r="CE4798" s="63"/>
      <c r="CF4798" s="63"/>
      <c r="CG4798" s="63"/>
      <c r="CH4798" s="63"/>
      <c r="CI4798" s="63"/>
      <c r="CJ4798" s="63"/>
      <c r="CK4798" s="63"/>
      <c r="CL4798" s="63"/>
      <c r="CM4798" s="63"/>
      <c r="CN4798" s="63"/>
      <c r="CO4798" s="63"/>
      <c r="CP4798" s="63"/>
      <c r="CR4798" s="227"/>
      <c r="CS4798" s="74"/>
    </row>
    <row r="4799" spans="1:97" s="72" customFormat="1" ht="75.75" customHeight="1">
      <c r="A4799" s="63"/>
      <c r="B4799" s="63"/>
      <c r="C4799" s="63"/>
      <c r="D4799" s="63"/>
      <c r="E4799" s="63"/>
      <c r="F4799" s="63"/>
      <c r="G4799" s="63"/>
      <c r="H4799" s="63"/>
      <c r="I4799" s="63"/>
      <c r="J4799" s="63"/>
      <c r="K4799" s="63"/>
      <c r="L4799" s="63"/>
      <c r="M4799" s="63"/>
      <c r="N4799" s="63"/>
      <c r="O4799" s="63"/>
      <c r="P4799" s="63"/>
      <c r="Q4799" s="63"/>
      <c r="R4799" s="63"/>
      <c r="S4799" s="63"/>
      <c r="T4799" s="63"/>
      <c r="U4799" s="63"/>
      <c r="V4799" s="63"/>
      <c r="W4799" s="63"/>
      <c r="X4799" s="63"/>
      <c r="Y4799" s="63"/>
      <c r="Z4799" s="63"/>
      <c r="AA4799" s="63"/>
      <c r="AB4799" s="63"/>
      <c r="AC4799" s="63"/>
      <c r="AD4799" s="63"/>
      <c r="AE4799" s="63"/>
      <c r="AF4799" s="63"/>
      <c r="AG4799" s="63"/>
      <c r="AH4799" s="63"/>
      <c r="AI4799" s="63"/>
      <c r="AJ4799" s="63"/>
      <c r="AK4799" s="63"/>
      <c r="AL4799" s="63"/>
      <c r="AM4799" s="63"/>
      <c r="AN4799" s="63"/>
      <c r="AO4799" s="63"/>
      <c r="AP4799" s="63"/>
      <c r="AQ4799" s="63"/>
      <c r="AR4799" s="63"/>
      <c r="AS4799" s="63"/>
      <c r="AT4799" s="63"/>
      <c r="AU4799" s="63"/>
      <c r="AV4799" s="63"/>
      <c r="AW4799" s="63"/>
      <c r="AX4799" s="63"/>
      <c r="AY4799" s="63"/>
      <c r="AZ4799" s="63"/>
      <c r="BA4799" s="63"/>
      <c r="BB4799" s="63"/>
      <c r="BC4799" s="63"/>
      <c r="BD4799" s="63"/>
      <c r="BE4799" s="63"/>
      <c r="BF4799" s="63"/>
      <c r="BG4799" s="63"/>
      <c r="BH4799" s="63"/>
      <c r="BI4799" s="63"/>
      <c r="BJ4799" s="63"/>
      <c r="BK4799" s="63"/>
      <c r="BL4799" s="63"/>
      <c r="BM4799" s="63"/>
      <c r="BN4799" s="63"/>
      <c r="BO4799" s="63"/>
      <c r="BP4799" s="63"/>
      <c r="BQ4799" s="63"/>
      <c r="BR4799" s="63"/>
      <c r="BS4799" s="63"/>
      <c r="BT4799" s="63"/>
      <c r="BU4799" s="63"/>
      <c r="BV4799" s="63"/>
      <c r="BW4799" s="63"/>
      <c r="BX4799" s="63"/>
      <c r="BY4799" s="63"/>
      <c r="BZ4799" s="63"/>
      <c r="CA4799" s="63"/>
      <c r="CB4799" s="63"/>
      <c r="CC4799" s="63"/>
      <c r="CD4799" s="63"/>
      <c r="CE4799" s="63"/>
      <c r="CF4799" s="63"/>
      <c r="CG4799" s="63"/>
      <c r="CH4799" s="63"/>
      <c r="CI4799" s="63"/>
      <c r="CJ4799" s="63"/>
      <c r="CK4799" s="63"/>
      <c r="CL4799" s="63"/>
      <c r="CM4799" s="63"/>
      <c r="CN4799" s="63"/>
      <c r="CO4799" s="63"/>
      <c r="CP4799" s="63"/>
      <c r="CR4799" s="227"/>
      <c r="CS4799" s="74"/>
    </row>
    <row r="4800" spans="1:97" s="72" customFormat="1" ht="75.75" customHeight="1">
      <c r="A4800" s="63"/>
      <c r="B4800" s="63"/>
      <c r="C4800" s="63"/>
      <c r="D4800" s="63"/>
      <c r="E4800" s="63"/>
      <c r="F4800" s="63"/>
      <c r="G4800" s="63"/>
      <c r="H4800" s="63"/>
      <c r="I4800" s="63"/>
      <c r="J4800" s="63"/>
      <c r="K4800" s="63"/>
      <c r="L4800" s="63"/>
      <c r="M4800" s="63"/>
      <c r="N4800" s="63"/>
      <c r="O4800" s="63"/>
      <c r="P4800" s="63"/>
      <c r="Q4800" s="63"/>
      <c r="R4800" s="63"/>
      <c r="S4800" s="63"/>
      <c r="T4800" s="63"/>
      <c r="U4800" s="63"/>
      <c r="V4800" s="63"/>
      <c r="W4800" s="63"/>
      <c r="X4800" s="63"/>
      <c r="Y4800" s="63"/>
      <c r="Z4800" s="63"/>
      <c r="AA4800" s="63"/>
      <c r="AB4800" s="63"/>
      <c r="AC4800" s="63"/>
      <c r="AD4800" s="63"/>
      <c r="AE4800" s="63"/>
      <c r="AF4800" s="63"/>
      <c r="AG4800" s="63"/>
      <c r="AH4800" s="63"/>
      <c r="AI4800" s="63"/>
      <c r="AJ4800" s="63"/>
      <c r="AK4800" s="63"/>
      <c r="AL4800" s="63"/>
      <c r="AM4800" s="63"/>
      <c r="AN4800" s="63"/>
      <c r="AO4800" s="63"/>
      <c r="AP4800" s="63"/>
      <c r="AQ4800" s="63"/>
      <c r="AR4800" s="63"/>
      <c r="AS4800" s="63"/>
      <c r="AT4800" s="63"/>
      <c r="AU4800" s="63"/>
      <c r="AV4800" s="63"/>
      <c r="AW4800" s="63"/>
      <c r="AX4800" s="63"/>
      <c r="AY4800" s="63"/>
      <c r="AZ4800" s="63"/>
      <c r="BA4800" s="63"/>
      <c r="BB4800" s="63"/>
      <c r="BC4800" s="63"/>
      <c r="BD4800" s="63"/>
      <c r="BE4800" s="63"/>
      <c r="BF4800" s="63"/>
      <c r="BG4800" s="63"/>
      <c r="BH4800" s="63"/>
      <c r="BI4800" s="63"/>
      <c r="BJ4800" s="63"/>
      <c r="BK4800" s="63"/>
      <c r="BL4800" s="63"/>
      <c r="BM4800" s="63"/>
      <c r="BN4800" s="63"/>
      <c r="BO4800" s="63"/>
      <c r="BP4800" s="63"/>
      <c r="BQ4800" s="63"/>
      <c r="BR4800" s="63"/>
      <c r="BS4800" s="63"/>
      <c r="BT4800" s="63"/>
      <c r="BU4800" s="63"/>
      <c r="BV4800" s="63"/>
      <c r="BW4800" s="63"/>
      <c r="BX4800" s="63"/>
      <c r="BY4800" s="63"/>
      <c r="BZ4800" s="63"/>
      <c r="CA4800" s="63"/>
      <c r="CB4800" s="63"/>
      <c r="CC4800" s="63"/>
      <c r="CD4800" s="63"/>
      <c r="CE4800" s="63"/>
      <c r="CF4800" s="63"/>
      <c r="CG4800" s="63"/>
      <c r="CH4800" s="63"/>
      <c r="CI4800" s="63"/>
      <c r="CJ4800" s="63"/>
      <c r="CK4800" s="63"/>
      <c r="CL4800" s="63"/>
      <c r="CM4800" s="63"/>
      <c r="CN4800" s="63"/>
      <c r="CO4800" s="63"/>
      <c r="CP4800" s="63"/>
      <c r="CR4800" s="227"/>
      <c r="CS4800" s="74"/>
    </row>
    <row r="4801" spans="1:97" s="72" customFormat="1" ht="75.75" customHeight="1">
      <c r="A4801" s="63"/>
      <c r="B4801" s="63"/>
      <c r="C4801" s="63"/>
      <c r="D4801" s="63"/>
      <c r="E4801" s="63"/>
      <c r="F4801" s="63"/>
      <c r="G4801" s="63"/>
      <c r="H4801" s="63"/>
      <c r="I4801" s="63"/>
      <c r="J4801" s="63"/>
      <c r="K4801" s="63"/>
      <c r="L4801" s="63"/>
      <c r="M4801" s="63"/>
      <c r="N4801" s="63"/>
      <c r="O4801" s="63"/>
      <c r="P4801" s="63"/>
      <c r="Q4801" s="63"/>
      <c r="R4801" s="63"/>
      <c r="S4801" s="63"/>
      <c r="T4801" s="63"/>
      <c r="U4801" s="63"/>
      <c r="V4801" s="63"/>
      <c r="W4801" s="63"/>
      <c r="X4801" s="63"/>
      <c r="Y4801" s="63"/>
      <c r="Z4801" s="63"/>
      <c r="AA4801" s="63"/>
      <c r="AB4801" s="63"/>
      <c r="AC4801" s="63"/>
      <c r="AD4801" s="63"/>
      <c r="AE4801" s="63"/>
      <c r="AF4801" s="63"/>
      <c r="AG4801" s="63"/>
      <c r="AH4801" s="63"/>
      <c r="AI4801" s="63"/>
      <c r="AJ4801" s="63"/>
      <c r="AK4801" s="63"/>
      <c r="AL4801" s="63"/>
      <c r="AM4801" s="63"/>
      <c r="AN4801" s="63"/>
      <c r="AO4801" s="63"/>
      <c r="AP4801" s="63"/>
      <c r="AQ4801" s="63"/>
      <c r="AR4801" s="63"/>
      <c r="AS4801" s="63"/>
      <c r="AT4801" s="63"/>
      <c r="AU4801" s="63"/>
      <c r="AV4801" s="63"/>
      <c r="AW4801" s="63"/>
      <c r="AX4801" s="63"/>
      <c r="AY4801" s="63"/>
      <c r="AZ4801" s="63"/>
      <c r="BA4801" s="63"/>
      <c r="BB4801" s="63"/>
      <c r="BC4801" s="63"/>
      <c r="BD4801" s="63"/>
      <c r="BE4801" s="63"/>
      <c r="BF4801" s="63"/>
      <c r="BG4801" s="63"/>
      <c r="BH4801" s="63"/>
      <c r="BI4801" s="63"/>
      <c r="BJ4801" s="63"/>
      <c r="BK4801" s="63"/>
      <c r="BL4801" s="63"/>
      <c r="BM4801" s="63"/>
      <c r="BN4801" s="63"/>
      <c r="BO4801" s="63"/>
      <c r="BP4801" s="63"/>
      <c r="BQ4801" s="63"/>
      <c r="BR4801" s="63"/>
      <c r="BS4801" s="63"/>
      <c r="BT4801" s="63"/>
      <c r="BU4801" s="63"/>
      <c r="BV4801" s="63"/>
      <c r="BW4801" s="63"/>
      <c r="BX4801" s="63"/>
      <c r="BY4801" s="63"/>
      <c r="BZ4801" s="63"/>
      <c r="CA4801" s="63"/>
      <c r="CB4801" s="63"/>
      <c r="CC4801" s="63"/>
      <c r="CD4801" s="63"/>
      <c r="CE4801" s="63"/>
      <c r="CF4801" s="63"/>
      <c r="CG4801" s="63"/>
      <c r="CH4801" s="63"/>
      <c r="CI4801" s="63"/>
      <c r="CJ4801" s="63"/>
      <c r="CK4801" s="63"/>
      <c r="CL4801" s="63"/>
      <c r="CM4801" s="63"/>
      <c r="CN4801" s="63"/>
      <c r="CO4801" s="63"/>
      <c r="CP4801" s="63"/>
      <c r="CR4801" s="227"/>
      <c r="CS4801" s="74"/>
    </row>
    <row r="4802" spans="1:97" s="72" customFormat="1" ht="75.75" customHeight="1">
      <c r="A4802" s="63"/>
      <c r="B4802" s="63"/>
      <c r="C4802" s="63"/>
      <c r="D4802" s="63"/>
      <c r="E4802" s="63"/>
      <c r="F4802" s="63"/>
      <c r="G4802" s="63"/>
      <c r="H4802" s="63"/>
      <c r="I4802" s="63"/>
      <c r="J4802" s="63"/>
      <c r="K4802" s="63"/>
      <c r="L4802" s="63"/>
      <c r="M4802" s="63"/>
      <c r="N4802" s="63"/>
      <c r="O4802" s="63"/>
      <c r="P4802" s="63"/>
      <c r="Q4802" s="63"/>
      <c r="R4802" s="63"/>
      <c r="S4802" s="63"/>
      <c r="T4802" s="63"/>
      <c r="U4802" s="63"/>
      <c r="V4802" s="63"/>
      <c r="W4802" s="63"/>
      <c r="X4802" s="63"/>
      <c r="Y4802" s="63"/>
      <c r="Z4802" s="63"/>
      <c r="AA4802" s="63"/>
      <c r="AB4802" s="63"/>
      <c r="AC4802" s="63"/>
      <c r="AD4802" s="63"/>
      <c r="AE4802" s="63"/>
      <c r="AF4802" s="63"/>
      <c r="AG4802" s="63"/>
      <c r="AH4802" s="63"/>
      <c r="AI4802" s="63"/>
      <c r="AJ4802" s="63"/>
      <c r="AK4802" s="63"/>
      <c r="AL4802" s="63"/>
      <c r="AM4802" s="63"/>
      <c r="AN4802" s="63"/>
      <c r="AO4802" s="63"/>
      <c r="AP4802" s="63"/>
      <c r="AQ4802" s="63"/>
      <c r="AR4802" s="63"/>
      <c r="AS4802" s="63"/>
      <c r="AT4802" s="63"/>
      <c r="AU4802" s="63"/>
      <c r="AV4802" s="63"/>
      <c r="AW4802" s="63"/>
      <c r="AX4802" s="63"/>
      <c r="AY4802" s="63"/>
      <c r="AZ4802" s="63"/>
      <c r="BA4802" s="63"/>
      <c r="BB4802" s="63"/>
      <c r="BC4802" s="63"/>
      <c r="BD4802" s="63"/>
      <c r="BE4802" s="63"/>
      <c r="BF4802" s="63"/>
      <c r="BG4802" s="63"/>
      <c r="BH4802" s="63"/>
      <c r="BI4802" s="63"/>
      <c r="BJ4802" s="63"/>
      <c r="BK4802" s="63"/>
      <c r="BL4802" s="63"/>
      <c r="BM4802" s="63"/>
      <c r="BN4802" s="63"/>
      <c r="BO4802" s="63"/>
      <c r="BP4802" s="63"/>
      <c r="BQ4802" s="63"/>
      <c r="BR4802" s="63"/>
      <c r="BS4802" s="63"/>
      <c r="BT4802" s="63"/>
      <c r="BU4802" s="63"/>
      <c r="BV4802" s="63"/>
      <c r="BW4802" s="63"/>
      <c r="BX4802" s="63"/>
      <c r="BY4802" s="63"/>
      <c r="BZ4802" s="63"/>
      <c r="CA4802" s="63"/>
      <c r="CB4802" s="63"/>
      <c r="CC4802" s="63"/>
      <c r="CD4802" s="63"/>
      <c r="CE4802" s="63"/>
      <c r="CF4802" s="63"/>
      <c r="CG4802" s="63"/>
      <c r="CH4802" s="63"/>
      <c r="CI4802" s="63"/>
      <c r="CJ4802" s="63"/>
      <c r="CK4802" s="63"/>
      <c r="CL4802" s="63"/>
      <c r="CM4802" s="63"/>
      <c r="CN4802" s="63"/>
      <c r="CO4802" s="63"/>
      <c r="CP4802" s="63"/>
      <c r="CR4802" s="227"/>
      <c r="CS4802" s="74"/>
    </row>
    <row r="4803" spans="1:97" s="72" customFormat="1" ht="75.75" customHeight="1">
      <c r="A4803" s="63"/>
      <c r="B4803" s="63"/>
      <c r="C4803" s="63"/>
      <c r="D4803" s="63"/>
      <c r="E4803" s="63"/>
      <c r="F4803" s="63"/>
      <c r="G4803" s="63"/>
      <c r="H4803" s="63"/>
      <c r="I4803" s="63"/>
      <c r="J4803" s="63"/>
      <c r="K4803" s="63"/>
      <c r="L4803" s="63"/>
      <c r="M4803" s="63"/>
      <c r="N4803" s="63"/>
      <c r="O4803" s="63"/>
      <c r="P4803" s="63"/>
      <c r="Q4803" s="63"/>
      <c r="R4803" s="63"/>
      <c r="S4803" s="63"/>
      <c r="T4803" s="63"/>
      <c r="U4803" s="63"/>
      <c r="V4803" s="63"/>
      <c r="W4803" s="63"/>
      <c r="X4803" s="63"/>
      <c r="Y4803" s="63"/>
      <c r="Z4803" s="63"/>
      <c r="AA4803" s="63"/>
      <c r="AB4803" s="63"/>
      <c r="AC4803" s="63"/>
      <c r="AD4803" s="63"/>
      <c r="AE4803" s="63"/>
      <c r="AF4803" s="63"/>
      <c r="AG4803" s="63"/>
      <c r="AH4803" s="63"/>
      <c r="AI4803" s="63"/>
      <c r="AJ4803" s="63"/>
      <c r="AK4803" s="63"/>
      <c r="AL4803" s="63"/>
      <c r="AM4803" s="63"/>
      <c r="AN4803" s="63"/>
      <c r="AO4803" s="63"/>
      <c r="AP4803" s="63"/>
      <c r="AQ4803" s="63"/>
      <c r="AR4803" s="63"/>
      <c r="AS4803" s="63"/>
      <c r="AT4803" s="63"/>
      <c r="AU4803" s="63"/>
      <c r="AV4803" s="63"/>
      <c r="AW4803" s="63"/>
      <c r="AX4803" s="63"/>
      <c r="AY4803" s="63"/>
      <c r="AZ4803" s="63"/>
      <c r="BA4803" s="63"/>
      <c r="BB4803" s="63"/>
      <c r="BC4803" s="63"/>
      <c r="BD4803" s="63"/>
      <c r="BE4803" s="63"/>
      <c r="BF4803" s="63"/>
      <c r="BG4803" s="63"/>
      <c r="BH4803" s="63"/>
      <c r="BI4803" s="63"/>
      <c r="BJ4803" s="63"/>
      <c r="BK4803" s="63"/>
      <c r="BL4803" s="63"/>
      <c r="BM4803" s="63"/>
      <c r="BN4803" s="63"/>
      <c r="BO4803" s="63"/>
      <c r="BP4803" s="63"/>
      <c r="BQ4803" s="63"/>
      <c r="BR4803" s="63"/>
      <c r="BS4803" s="63"/>
      <c r="BT4803" s="63"/>
      <c r="BU4803" s="63"/>
      <c r="BV4803" s="63"/>
      <c r="BW4803" s="63"/>
      <c r="BX4803" s="63"/>
      <c r="BY4803" s="63"/>
      <c r="BZ4803" s="63"/>
      <c r="CA4803" s="63"/>
      <c r="CB4803" s="63"/>
      <c r="CC4803" s="63"/>
      <c r="CD4803" s="63"/>
      <c r="CE4803" s="63"/>
      <c r="CF4803" s="63"/>
      <c r="CG4803" s="63"/>
      <c r="CH4803" s="63"/>
      <c r="CI4803" s="63"/>
      <c r="CJ4803" s="63"/>
      <c r="CK4803" s="63"/>
      <c r="CL4803" s="63"/>
      <c r="CM4803" s="63"/>
      <c r="CN4803" s="63"/>
      <c r="CO4803" s="63"/>
      <c r="CP4803" s="63"/>
      <c r="CR4803" s="227"/>
      <c r="CS4803" s="74"/>
    </row>
    <row r="4804" spans="1:97" s="72" customFormat="1" ht="75.75" customHeight="1">
      <c r="A4804" s="63"/>
      <c r="B4804" s="63"/>
      <c r="C4804" s="63"/>
      <c r="D4804" s="63"/>
      <c r="E4804" s="63"/>
      <c r="F4804" s="63"/>
      <c r="G4804" s="63"/>
      <c r="H4804" s="63"/>
      <c r="I4804" s="63"/>
      <c r="J4804" s="63"/>
      <c r="K4804" s="63"/>
      <c r="L4804" s="63"/>
      <c r="M4804" s="63"/>
      <c r="N4804" s="63"/>
      <c r="O4804" s="63"/>
      <c r="P4804" s="63"/>
      <c r="Q4804" s="63"/>
      <c r="R4804" s="63"/>
      <c r="S4804" s="63"/>
      <c r="T4804" s="63"/>
      <c r="U4804" s="63"/>
      <c r="V4804" s="63"/>
      <c r="W4804" s="63"/>
      <c r="X4804" s="63"/>
      <c r="Y4804" s="63"/>
      <c r="Z4804" s="63"/>
      <c r="AA4804" s="63"/>
      <c r="AB4804" s="63"/>
      <c r="AC4804" s="63"/>
      <c r="AD4804" s="63"/>
      <c r="AE4804" s="63"/>
      <c r="AF4804" s="63"/>
      <c r="AG4804" s="63"/>
      <c r="AH4804" s="63"/>
      <c r="AI4804" s="63"/>
      <c r="AJ4804" s="63"/>
      <c r="AK4804" s="63"/>
      <c r="AL4804" s="63"/>
      <c r="AM4804" s="63"/>
      <c r="AN4804" s="63"/>
      <c r="AO4804" s="63"/>
      <c r="AP4804" s="63"/>
      <c r="AQ4804" s="63"/>
      <c r="AR4804" s="63"/>
      <c r="AS4804" s="63"/>
      <c r="AT4804" s="63"/>
      <c r="AU4804" s="63"/>
      <c r="AV4804" s="63"/>
      <c r="AW4804" s="63"/>
      <c r="AX4804" s="63"/>
      <c r="AY4804" s="63"/>
      <c r="AZ4804" s="63"/>
      <c r="BA4804" s="63"/>
      <c r="BB4804" s="63"/>
      <c r="BC4804" s="63"/>
      <c r="BD4804" s="63"/>
      <c r="BE4804" s="63"/>
      <c r="BF4804" s="63"/>
      <c r="BG4804" s="63"/>
      <c r="BH4804" s="63"/>
      <c r="BI4804" s="63"/>
      <c r="BJ4804" s="63"/>
      <c r="BK4804" s="63"/>
      <c r="BL4804" s="63"/>
      <c r="BM4804" s="63"/>
      <c r="BN4804" s="63"/>
      <c r="BO4804" s="63"/>
      <c r="BP4804" s="63"/>
      <c r="BQ4804" s="63"/>
      <c r="BR4804" s="63"/>
      <c r="BS4804" s="63"/>
      <c r="BT4804" s="63"/>
      <c r="BU4804" s="63"/>
      <c r="BV4804" s="63"/>
      <c r="BW4804" s="63"/>
      <c r="BX4804" s="63"/>
      <c r="BY4804" s="63"/>
      <c r="BZ4804" s="63"/>
      <c r="CA4804" s="63"/>
      <c r="CB4804" s="63"/>
      <c r="CC4804" s="63"/>
      <c r="CD4804" s="63"/>
      <c r="CE4804" s="63"/>
      <c r="CF4804" s="63"/>
      <c r="CG4804" s="63"/>
      <c r="CH4804" s="63"/>
      <c r="CI4804" s="63"/>
      <c r="CJ4804" s="63"/>
      <c r="CK4804" s="63"/>
      <c r="CL4804" s="63"/>
      <c r="CM4804" s="63"/>
      <c r="CN4804" s="63"/>
      <c r="CO4804" s="63"/>
      <c r="CP4804" s="63"/>
      <c r="CR4804" s="227"/>
      <c r="CS4804" s="74"/>
    </row>
    <row r="4805" spans="1:97" s="72" customFormat="1" ht="75.75" customHeight="1">
      <c r="A4805" s="63"/>
      <c r="B4805" s="63"/>
      <c r="C4805" s="63"/>
      <c r="D4805" s="63"/>
      <c r="E4805" s="63"/>
      <c r="F4805" s="63"/>
      <c r="G4805" s="63"/>
      <c r="H4805" s="63"/>
      <c r="I4805" s="63"/>
      <c r="J4805" s="63"/>
      <c r="K4805" s="63"/>
      <c r="L4805" s="63"/>
      <c r="M4805" s="63"/>
      <c r="N4805" s="63"/>
      <c r="O4805" s="63"/>
      <c r="P4805" s="63"/>
      <c r="Q4805" s="63"/>
      <c r="R4805" s="63"/>
      <c r="S4805" s="63"/>
      <c r="T4805" s="63"/>
      <c r="U4805" s="63"/>
      <c r="V4805" s="63"/>
      <c r="W4805" s="63"/>
      <c r="X4805" s="63"/>
      <c r="Y4805" s="63"/>
      <c r="Z4805" s="63"/>
      <c r="AA4805" s="63"/>
      <c r="AB4805" s="63"/>
      <c r="AC4805" s="63"/>
      <c r="AD4805" s="63"/>
      <c r="AE4805" s="63"/>
      <c r="AF4805" s="63"/>
      <c r="AG4805" s="63"/>
      <c r="AH4805" s="63"/>
      <c r="AI4805" s="63"/>
      <c r="AJ4805" s="63"/>
      <c r="AK4805" s="63"/>
      <c r="AL4805" s="63"/>
      <c r="AM4805" s="63"/>
      <c r="AN4805" s="63"/>
      <c r="AO4805" s="63"/>
      <c r="AP4805" s="63"/>
      <c r="AQ4805" s="63"/>
      <c r="AR4805" s="63"/>
      <c r="AS4805" s="63"/>
      <c r="AT4805" s="63"/>
      <c r="AU4805" s="63"/>
      <c r="AV4805" s="63"/>
      <c r="AW4805" s="63"/>
      <c r="AX4805" s="63"/>
      <c r="AY4805" s="63"/>
      <c r="AZ4805" s="63"/>
      <c r="BA4805" s="63"/>
      <c r="BB4805" s="63"/>
      <c r="BC4805" s="63"/>
      <c r="BD4805" s="63"/>
      <c r="BE4805" s="63"/>
      <c r="BF4805" s="63"/>
      <c r="BG4805" s="63"/>
      <c r="BH4805" s="63"/>
      <c r="BI4805" s="63"/>
      <c r="BJ4805" s="63"/>
      <c r="BK4805" s="63"/>
      <c r="BL4805" s="63"/>
      <c r="BM4805" s="63"/>
      <c r="BN4805" s="63"/>
      <c r="BO4805" s="63"/>
      <c r="BP4805" s="63"/>
      <c r="BQ4805" s="63"/>
      <c r="BR4805" s="63"/>
      <c r="BS4805" s="63"/>
      <c r="BT4805" s="63"/>
      <c r="BU4805" s="63"/>
      <c r="BV4805" s="63"/>
      <c r="BW4805" s="63"/>
      <c r="BX4805" s="63"/>
      <c r="BY4805" s="63"/>
      <c r="BZ4805" s="63"/>
      <c r="CA4805" s="63"/>
      <c r="CB4805" s="63"/>
      <c r="CC4805" s="63"/>
      <c r="CD4805" s="63"/>
      <c r="CE4805" s="63"/>
      <c r="CF4805" s="63"/>
      <c r="CG4805" s="63"/>
      <c r="CH4805" s="63"/>
      <c r="CI4805" s="63"/>
      <c r="CJ4805" s="63"/>
      <c r="CK4805" s="63"/>
      <c r="CL4805" s="63"/>
      <c r="CM4805" s="63"/>
      <c r="CN4805" s="63"/>
      <c r="CO4805" s="63"/>
      <c r="CP4805" s="63"/>
      <c r="CR4805" s="227"/>
      <c r="CS4805" s="74"/>
    </row>
    <row r="4806" spans="1:97" s="72" customFormat="1" ht="75.75" customHeight="1">
      <c r="A4806" s="63"/>
      <c r="B4806" s="63"/>
      <c r="C4806" s="63"/>
      <c r="D4806" s="63"/>
      <c r="E4806" s="63"/>
      <c r="F4806" s="63"/>
      <c r="G4806" s="63"/>
      <c r="H4806" s="63"/>
      <c r="I4806" s="63"/>
      <c r="J4806" s="63"/>
      <c r="K4806" s="63"/>
      <c r="L4806" s="63"/>
      <c r="M4806" s="63"/>
      <c r="N4806" s="63"/>
      <c r="O4806" s="63"/>
      <c r="P4806" s="63"/>
      <c r="Q4806" s="63"/>
      <c r="R4806" s="63"/>
      <c r="S4806" s="63"/>
      <c r="T4806" s="63"/>
      <c r="U4806" s="63"/>
      <c r="V4806" s="63"/>
      <c r="W4806" s="63"/>
      <c r="X4806" s="63"/>
      <c r="Y4806" s="63"/>
      <c r="Z4806" s="63"/>
      <c r="AA4806" s="63"/>
      <c r="AB4806" s="63"/>
      <c r="AC4806" s="63"/>
      <c r="AD4806" s="63"/>
      <c r="AE4806" s="63"/>
      <c r="AF4806" s="63"/>
      <c r="AG4806" s="63"/>
      <c r="AH4806" s="63"/>
      <c r="AI4806" s="63"/>
      <c r="AJ4806" s="63"/>
      <c r="AK4806" s="63"/>
      <c r="AL4806" s="63"/>
      <c r="AM4806" s="63"/>
      <c r="AN4806" s="63"/>
      <c r="AO4806" s="63"/>
      <c r="AP4806" s="63"/>
      <c r="AQ4806" s="63"/>
      <c r="AR4806" s="63"/>
      <c r="AS4806" s="63"/>
      <c r="AT4806" s="63"/>
      <c r="AU4806" s="63"/>
      <c r="AV4806" s="63"/>
      <c r="AW4806" s="63"/>
      <c r="AX4806" s="63"/>
      <c r="AY4806" s="63"/>
      <c r="AZ4806" s="63"/>
      <c r="BA4806" s="63"/>
      <c r="BB4806" s="63"/>
      <c r="BC4806" s="63"/>
      <c r="BD4806" s="63"/>
      <c r="BE4806" s="63"/>
      <c r="BF4806" s="63"/>
      <c r="BG4806" s="63"/>
      <c r="BH4806" s="63"/>
      <c r="BI4806" s="63"/>
      <c r="BJ4806" s="63"/>
      <c r="BK4806" s="63"/>
      <c r="BL4806" s="63"/>
      <c r="BM4806" s="63"/>
      <c r="BN4806" s="63"/>
      <c r="BO4806" s="63"/>
      <c r="BP4806" s="63"/>
      <c r="BQ4806" s="63"/>
      <c r="BR4806" s="63"/>
      <c r="BS4806" s="63"/>
      <c r="BT4806" s="63"/>
      <c r="BU4806" s="63"/>
      <c r="BV4806" s="63"/>
      <c r="BW4806" s="63"/>
      <c r="BX4806" s="63"/>
      <c r="BY4806" s="63"/>
      <c r="BZ4806" s="63"/>
      <c r="CA4806" s="63"/>
      <c r="CB4806" s="63"/>
      <c r="CC4806" s="63"/>
      <c r="CD4806" s="63"/>
      <c r="CE4806" s="63"/>
      <c r="CF4806" s="63"/>
      <c r="CG4806" s="63"/>
      <c r="CH4806" s="63"/>
      <c r="CI4806" s="63"/>
      <c r="CJ4806" s="63"/>
      <c r="CK4806" s="63"/>
      <c r="CL4806" s="63"/>
      <c r="CM4806" s="63"/>
      <c r="CN4806" s="63"/>
      <c r="CO4806" s="63"/>
      <c r="CP4806" s="63"/>
      <c r="CR4806" s="227"/>
      <c r="CS4806" s="74"/>
    </row>
    <row r="4807" spans="1:97" s="72" customFormat="1" ht="75.75" customHeight="1">
      <c r="A4807" s="63"/>
      <c r="B4807" s="63"/>
      <c r="C4807" s="63"/>
      <c r="D4807" s="63"/>
      <c r="E4807" s="63"/>
      <c r="F4807" s="63"/>
      <c r="G4807" s="63"/>
      <c r="H4807" s="63"/>
      <c r="I4807" s="63"/>
      <c r="J4807" s="63"/>
      <c r="K4807" s="63"/>
      <c r="L4807" s="63"/>
      <c r="M4807" s="63"/>
      <c r="N4807" s="63"/>
      <c r="O4807" s="63"/>
      <c r="P4807" s="63"/>
      <c r="Q4807" s="63"/>
      <c r="R4807" s="63"/>
      <c r="S4807" s="63"/>
      <c r="T4807" s="63"/>
      <c r="U4807" s="63"/>
      <c r="V4807" s="63"/>
      <c r="W4807" s="63"/>
      <c r="X4807" s="63"/>
      <c r="Y4807" s="63"/>
      <c r="Z4807" s="63"/>
      <c r="AA4807" s="63"/>
      <c r="AB4807" s="63"/>
      <c r="AC4807" s="63"/>
      <c r="AD4807" s="63"/>
      <c r="AE4807" s="63"/>
      <c r="AF4807" s="63"/>
      <c r="AG4807" s="63"/>
      <c r="AH4807" s="63"/>
      <c r="AI4807" s="63"/>
      <c r="AJ4807" s="63"/>
      <c r="AK4807" s="63"/>
      <c r="AL4807" s="63"/>
      <c r="AM4807" s="63"/>
      <c r="AN4807" s="63"/>
      <c r="AO4807" s="63"/>
      <c r="AP4807" s="63"/>
      <c r="AQ4807" s="63"/>
      <c r="AR4807" s="63"/>
      <c r="AS4807" s="63"/>
      <c r="AT4807" s="63"/>
      <c r="AU4807" s="63"/>
      <c r="AV4807" s="63"/>
      <c r="AW4807" s="63"/>
      <c r="AX4807" s="63"/>
      <c r="AY4807" s="63"/>
      <c r="AZ4807" s="63"/>
      <c r="BA4807" s="63"/>
      <c r="BB4807" s="63"/>
      <c r="BC4807" s="63"/>
      <c r="BD4807" s="63"/>
      <c r="BE4807" s="63"/>
      <c r="BF4807" s="63"/>
      <c r="BG4807" s="63"/>
      <c r="BH4807" s="63"/>
      <c r="BI4807" s="63"/>
      <c r="BJ4807" s="63"/>
      <c r="BK4807" s="63"/>
      <c r="BL4807" s="63"/>
      <c r="BM4807" s="63"/>
      <c r="BN4807" s="63"/>
      <c r="BO4807" s="63"/>
      <c r="BP4807" s="63"/>
      <c r="BQ4807" s="63"/>
      <c r="BR4807" s="63"/>
      <c r="BS4807" s="63"/>
      <c r="BT4807" s="63"/>
      <c r="BU4807" s="63"/>
      <c r="BV4807" s="63"/>
      <c r="BW4807" s="63"/>
      <c r="BX4807" s="63"/>
      <c r="BY4807" s="63"/>
      <c r="BZ4807" s="63"/>
      <c r="CA4807" s="63"/>
      <c r="CB4807" s="63"/>
      <c r="CC4807" s="63"/>
      <c r="CD4807" s="63"/>
      <c r="CE4807" s="63"/>
      <c r="CF4807" s="63"/>
      <c r="CG4807" s="63"/>
      <c r="CH4807" s="63"/>
      <c r="CI4807" s="63"/>
      <c r="CJ4807" s="63"/>
      <c r="CK4807" s="63"/>
      <c r="CL4807" s="63"/>
      <c r="CM4807" s="63"/>
      <c r="CN4807" s="63"/>
      <c r="CO4807" s="63"/>
      <c r="CP4807" s="63"/>
      <c r="CR4807" s="227"/>
      <c r="CS4807" s="74"/>
    </row>
    <row r="4808" spans="1:97" s="72" customFormat="1" ht="75.75" customHeight="1">
      <c r="A4808" s="63"/>
      <c r="B4808" s="63"/>
      <c r="C4808" s="63"/>
      <c r="D4808" s="63"/>
      <c r="E4808" s="63"/>
      <c r="F4808" s="63"/>
      <c r="G4808" s="63"/>
      <c r="H4808" s="63"/>
      <c r="I4808" s="63"/>
      <c r="J4808" s="63"/>
      <c r="K4808" s="63"/>
      <c r="L4808" s="63"/>
      <c r="M4808" s="63"/>
      <c r="N4808" s="63"/>
      <c r="O4808" s="63"/>
      <c r="P4808" s="63"/>
      <c r="Q4808" s="63"/>
      <c r="R4808" s="63"/>
      <c r="S4808" s="63"/>
      <c r="T4808" s="63"/>
      <c r="U4808" s="63"/>
      <c r="V4808" s="63"/>
      <c r="W4808" s="63"/>
      <c r="X4808" s="63"/>
      <c r="Y4808" s="63"/>
      <c r="Z4808" s="63"/>
      <c r="AA4808" s="63"/>
      <c r="AB4808" s="63"/>
      <c r="AC4808" s="63"/>
      <c r="AD4808" s="63"/>
      <c r="AE4808" s="63"/>
      <c r="AF4808" s="63"/>
      <c r="AG4808" s="63"/>
      <c r="AH4808" s="63"/>
      <c r="AI4808" s="63"/>
      <c r="AJ4808" s="63"/>
      <c r="AK4808" s="63"/>
      <c r="AL4808" s="63"/>
      <c r="AM4808" s="63"/>
      <c r="AN4808" s="63"/>
      <c r="AO4808" s="63"/>
      <c r="AP4808" s="63"/>
      <c r="AQ4808" s="63"/>
      <c r="AR4808" s="63"/>
      <c r="AS4808" s="63"/>
      <c r="AT4808" s="63"/>
      <c r="AU4808" s="63"/>
      <c r="AV4808" s="63"/>
      <c r="AW4808" s="63"/>
      <c r="AX4808" s="63"/>
      <c r="AY4808" s="63"/>
      <c r="AZ4808" s="63"/>
      <c r="BA4808" s="63"/>
      <c r="BB4808" s="63"/>
      <c r="BC4808" s="63"/>
      <c r="BD4808" s="63"/>
      <c r="BE4808" s="63"/>
      <c r="BF4808" s="63"/>
      <c r="BG4808" s="63"/>
      <c r="BH4808" s="63"/>
      <c r="BI4808" s="63"/>
      <c r="BJ4808" s="63"/>
      <c r="BK4808" s="63"/>
      <c r="BL4808" s="63"/>
      <c r="BM4808" s="63"/>
      <c r="BN4808" s="63"/>
      <c r="BO4808" s="63"/>
      <c r="BP4808" s="63"/>
      <c r="BQ4808" s="63"/>
      <c r="BR4808" s="63"/>
      <c r="BS4808" s="63"/>
      <c r="BT4808" s="63"/>
      <c r="BU4808" s="63"/>
      <c r="BV4808" s="63"/>
      <c r="BW4808" s="63"/>
      <c r="BX4808" s="63"/>
      <c r="BY4808" s="63"/>
      <c r="BZ4808" s="63"/>
      <c r="CA4808" s="63"/>
      <c r="CB4808" s="63"/>
      <c r="CC4808" s="63"/>
      <c r="CD4808" s="63"/>
      <c r="CE4808" s="63"/>
      <c r="CF4808" s="63"/>
      <c r="CG4808" s="63"/>
      <c r="CH4808" s="63"/>
      <c r="CI4808" s="63"/>
      <c r="CJ4808" s="63"/>
      <c r="CK4808" s="63"/>
      <c r="CL4808" s="63"/>
      <c r="CM4808" s="63"/>
      <c r="CN4808" s="63"/>
      <c r="CO4808" s="63"/>
      <c r="CP4808" s="63"/>
      <c r="CR4808" s="227"/>
      <c r="CS4808" s="74"/>
    </row>
    <row r="4809" spans="1:97" s="72" customFormat="1" ht="75.75" customHeight="1">
      <c r="A4809" s="63"/>
      <c r="B4809" s="63"/>
      <c r="C4809" s="63"/>
      <c r="D4809" s="63"/>
      <c r="E4809" s="63"/>
      <c r="F4809" s="63"/>
      <c r="G4809" s="63"/>
      <c r="H4809" s="63"/>
      <c r="I4809" s="63"/>
      <c r="J4809" s="63"/>
      <c r="K4809" s="63"/>
      <c r="L4809" s="63"/>
      <c r="M4809" s="63"/>
      <c r="N4809" s="63"/>
      <c r="O4809" s="63"/>
      <c r="P4809" s="63"/>
      <c r="Q4809" s="63"/>
      <c r="R4809" s="63"/>
      <c r="S4809" s="63"/>
      <c r="T4809" s="63"/>
      <c r="U4809" s="63"/>
      <c r="V4809" s="63"/>
      <c r="W4809" s="63"/>
      <c r="X4809" s="63"/>
      <c r="Y4809" s="63"/>
      <c r="Z4809" s="63"/>
      <c r="AA4809" s="63"/>
      <c r="AB4809" s="63"/>
      <c r="AC4809" s="63"/>
      <c r="AD4809" s="63"/>
      <c r="AE4809" s="63"/>
      <c r="AF4809" s="63"/>
      <c r="AG4809" s="63"/>
      <c r="AH4809" s="63"/>
      <c r="AI4809" s="63"/>
      <c r="AJ4809" s="63"/>
      <c r="AK4809" s="63"/>
      <c r="AL4809" s="63"/>
      <c r="AM4809" s="63"/>
      <c r="AN4809" s="63"/>
      <c r="AO4809" s="63"/>
      <c r="AP4809" s="63"/>
      <c r="AQ4809" s="63"/>
      <c r="AR4809" s="63"/>
      <c r="AS4809" s="63"/>
      <c r="AT4809" s="63"/>
      <c r="AU4809" s="63"/>
      <c r="AV4809" s="63"/>
      <c r="AW4809" s="63"/>
      <c r="AX4809" s="63"/>
      <c r="AY4809" s="63"/>
      <c r="AZ4809" s="63"/>
      <c r="BA4809" s="63"/>
      <c r="BB4809" s="63"/>
      <c r="BC4809" s="63"/>
      <c r="BD4809" s="63"/>
      <c r="BE4809" s="63"/>
      <c r="BF4809" s="63"/>
      <c r="BG4809" s="63"/>
      <c r="BH4809" s="63"/>
      <c r="BI4809" s="63"/>
      <c r="BJ4809" s="63"/>
      <c r="BK4809" s="63"/>
      <c r="BL4809" s="63"/>
      <c r="BM4809" s="63"/>
      <c r="BN4809" s="63"/>
      <c r="BO4809" s="63"/>
      <c r="BP4809" s="63"/>
      <c r="BQ4809" s="63"/>
      <c r="BR4809" s="63"/>
      <c r="BS4809" s="63"/>
      <c r="BT4809" s="63"/>
      <c r="BU4809" s="63"/>
      <c r="BV4809" s="63"/>
      <c r="BW4809" s="63"/>
      <c r="BX4809" s="63"/>
      <c r="BY4809" s="63"/>
      <c r="BZ4809" s="63"/>
      <c r="CA4809" s="63"/>
      <c r="CB4809" s="63"/>
      <c r="CC4809" s="63"/>
      <c r="CD4809" s="63"/>
      <c r="CE4809" s="63"/>
      <c r="CF4809" s="63"/>
      <c r="CG4809" s="63"/>
      <c r="CH4809" s="63"/>
      <c r="CI4809" s="63"/>
      <c r="CJ4809" s="63"/>
      <c r="CK4809" s="63"/>
      <c r="CL4809" s="63"/>
      <c r="CM4809" s="63"/>
      <c r="CN4809" s="63"/>
      <c r="CO4809" s="63"/>
      <c r="CP4809" s="63"/>
      <c r="CR4809" s="227"/>
      <c r="CS4809" s="74"/>
    </row>
    <row r="4810" spans="1:97" s="72" customFormat="1" ht="75.75" customHeight="1">
      <c r="A4810" s="63"/>
      <c r="B4810" s="63"/>
      <c r="C4810" s="63"/>
      <c r="D4810" s="63"/>
      <c r="E4810" s="63"/>
      <c r="F4810" s="63"/>
      <c r="G4810" s="63"/>
      <c r="H4810" s="63"/>
      <c r="I4810" s="63"/>
      <c r="J4810" s="63"/>
      <c r="K4810" s="63"/>
      <c r="L4810" s="63"/>
      <c r="M4810" s="63"/>
      <c r="N4810" s="63"/>
      <c r="O4810" s="63"/>
      <c r="P4810" s="63"/>
      <c r="Q4810" s="63"/>
      <c r="R4810" s="63"/>
      <c r="S4810" s="63"/>
      <c r="T4810" s="63"/>
      <c r="U4810" s="63"/>
      <c r="V4810" s="63"/>
      <c r="W4810" s="63"/>
      <c r="X4810" s="63"/>
      <c r="Y4810" s="63"/>
      <c r="Z4810" s="63"/>
      <c r="AA4810" s="63"/>
      <c r="AB4810" s="63"/>
      <c r="AC4810" s="63"/>
      <c r="AD4810" s="63"/>
      <c r="AE4810" s="63"/>
      <c r="AF4810" s="63"/>
      <c r="AG4810" s="63"/>
      <c r="AH4810" s="63"/>
      <c r="AI4810" s="63"/>
      <c r="AJ4810" s="63"/>
      <c r="AK4810" s="63"/>
      <c r="AL4810" s="63"/>
      <c r="AM4810" s="63"/>
      <c r="AN4810" s="63"/>
      <c r="AO4810" s="63"/>
      <c r="AP4810" s="63"/>
      <c r="AQ4810" s="63"/>
      <c r="AR4810" s="63"/>
      <c r="AS4810" s="63"/>
      <c r="AT4810" s="63"/>
      <c r="AU4810" s="63"/>
      <c r="AV4810" s="63"/>
      <c r="AW4810" s="63"/>
      <c r="AX4810" s="63"/>
      <c r="AY4810" s="63"/>
      <c r="AZ4810" s="63"/>
      <c r="BA4810" s="63"/>
      <c r="BB4810" s="63"/>
      <c r="BC4810" s="63"/>
      <c r="BD4810" s="63"/>
      <c r="BE4810" s="63"/>
      <c r="BF4810" s="63"/>
      <c r="BG4810" s="63"/>
      <c r="BH4810" s="63"/>
      <c r="BI4810" s="63"/>
      <c r="BJ4810" s="63"/>
      <c r="BK4810" s="63"/>
      <c r="BL4810" s="63"/>
      <c r="BM4810" s="63"/>
      <c r="BN4810" s="63"/>
      <c r="BO4810" s="63"/>
      <c r="BP4810" s="63"/>
      <c r="BQ4810" s="63"/>
      <c r="BR4810" s="63"/>
      <c r="BS4810" s="63"/>
      <c r="BT4810" s="63"/>
      <c r="BU4810" s="63"/>
      <c r="BV4810" s="63"/>
      <c r="BW4810" s="63"/>
      <c r="BX4810" s="63"/>
      <c r="BY4810" s="63"/>
      <c r="BZ4810" s="63"/>
      <c r="CA4810" s="63"/>
      <c r="CB4810" s="63"/>
      <c r="CC4810" s="63"/>
      <c r="CD4810" s="63"/>
      <c r="CE4810" s="63"/>
      <c r="CF4810" s="63"/>
      <c r="CG4810" s="63"/>
      <c r="CH4810" s="63"/>
      <c r="CI4810" s="63"/>
      <c r="CJ4810" s="63"/>
      <c r="CK4810" s="63"/>
      <c r="CL4810" s="63"/>
      <c r="CM4810" s="63"/>
      <c r="CN4810" s="63"/>
      <c r="CO4810" s="63"/>
      <c r="CP4810" s="63"/>
      <c r="CR4810" s="227"/>
      <c r="CS4810" s="74"/>
    </row>
    <row r="4811" spans="1:97" s="72" customFormat="1" ht="75.75" customHeight="1">
      <c r="A4811" s="63"/>
      <c r="B4811" s="63"/>
      <c r="C4811" s="63"/>
      <c r="D4811" s="63"/>
      <c r="E4811" s="63"/>
      <c r="F4811" s="63"/>
      <c r="G4811" s="63"/>
      <c r="H4811" s="63"/>
      <c r="I4811" s="63"/>
      <c r="J4811" s="63"/>
      <c r="K4811" s="63"/>
      <c r="L4811" s="63"/>
      <c r="M4811" s="63"/>
      <c r="N4811" s="63"/>
      <c r="O4811" s="63"/>
      <c r="P4811" s="63"/>
      <c r="Q4811" s="63"/>
      <c r="R4811" s="63"/>
      <c r="S4811" s="63"/>
      <c r="T4811" s="63"/>
      <c r="U4811" s="63"/>
      <c r="V4811" s="63"/>
      <c r="W4811" s="63"/>
      <c r="X4811" s="63"/>
      <c r="Y4811" s="63"/>
      <c r="Z4811" s="63"/>
      <c r="AA4811" s="63"/>
      <c r="AB4811" s="63"/>
      <c r="AC4811" s="63"/>
      <c r="AD4811" s="63"/>
      <c r="AE4811" s="63"/>
      <c r="AF4811" s="63"/>
      <c r="AG4811" s="63"/>
      <c r="AH4811" s="63"/>
      <c r="AI4811" s="63"/>
      <c r="AJ4811" s="63"/>
      <c r="AK4811" s="63"/>
      <c r="AL4811" s="63"/>
      <c r="AM4811" s="63"/>
      <c r="AN4811" s="63"/>
      <c r="AO4811" s="63"/>
      <c r="AP4811" s="63"/>
      <c r="AQ4811" s="63"/>
      <c r="AR4811" s="63"/>
      <c r="AS4811" s="63"/>
      <c r="AT4811" s="63"/>
      <c r="AU4811" s="63"/>
      <c r="AV4811" s="63"/>
      <c r="AW4811" s="63"/>
      <c r="AX4811" s="63"/>
      <c r="AY4811" s="63"/>
      <c r="AZ4811" s="63"/>
      <c r="BA4811" s="63"/>
      <c r="BB4811" s="63"/>
      <c r="BC4811" s="63"/>
      <c r="BD4811" s="63"/>
      <c r="BE4811" s="63"/>
      <c r="BF4811" s="63"/>
      <c r="BG4811" s="63"/>
      <c r="BH4811" s="63"/>
      <c r="BI4811" s="63"/>
      <c r="BJ4811" s="63"/>
      <c r="BK4811" s="63"/>
      <c r="BL4811" s="63"/>
      <c r="BM4811" s="63"/>
      <c r="BN4811" s="63"/>
      <c r="BO4811" s="63"/>
      <c r="BP4811" s="63"/>
      <c r="BQ4811" s="63"/>
      <c r="BR4811" s="63"/>
      <c r="BS4811" s="63"/>
      <c r="BT4811" s="63"/>
      <c r="BU4811" s="63"/>
      <c r="BV4811" s="63"/>
      <c r="BW4811" s="63"/>
      <c r="BX4811" s="63"/>
      <c r="BY4811" s="63"/>
      <c r="BZ4811" s="63"/>
      <c r="CA4811" s="63"/>
      <c r="CB4811" s="63"/>
      <c r="CC4811" s="63"/>
      <c r="CD4811" s="63"/>
      <c r="CE4811" s="63"/>
      <c r="CF4811" s="63"/>
      <c r="CG4811" s="63"/>
      <c r="CH4811" s="63"/>
      <c r="CI4811" s="63"/>
      <c r="CJ4811" s="63"/>
      <c r="CK4811" s="63"/>
      <c r="CL4811" s="63"/>
      <c r="CM4811" s="63"/>
      <c r="CN4811" s="63"/>
      <c r="CO4811" s="63"/>
      <c r="CP4811" s="63"/>
      <c r="CR4811" s="227"/>
      <c r="CS4811" s="74"/>
    </row>
    <row r="4812" spans="1:97" s="72" customFormat="1" ht="75.75" customHeight="1">
      <c r="A4812" s="63"/>
      <c r="B4812" s="63"/>
      <c r="C4812" s="63"/>
      <c r="D4812" s="63"/>
      <c r="E4812" s="63"/>
      <c r="F4812" s="63"/>
      <c r="G4812" s="63"/>
      <c r="H4812" s="63"/>
      <c r="I4812" s="63"/>
      <c r="J4812" s="63"/>
      <c r="K4812" s="63"/>
      <c r="L4812" s="63"/>
      <c r="M4812" s="63"/>
      <c r="N4812" s="63"/>
      <c r="O4812" s="63"/>
      <c r="P4812" s="63"/>
      <c r="Q4812" s="63"/>
      <c r="R4812" s="63"/>
      <c r="S4812" s="63"/>
      <c r="T4812" s="63"/>
      <c r="U4812" s="63"/>
      <c r="V4812" s="63"/>
      <c r="W4812" s="63"/>
      <c r="X4812" s="63"/>
      <c r="Y4812" s="63"/>
      <c r="Z4812" s="63"/>
      <c r="AA4812" s="63"/>
      <c r="AB4812" s="63"/>
      <c r="AC4812" s="63"/>
      <c r="AD4812" s="63"/>
      <c r="AE4812" s="63"/>
      <c r="AF4812" s="63"/>
      <c r="AG4812" s="63"/>
      <c r="AH4812" s="63"/>
      <c r="AI4812" s="63"/>
      <c r="AJ4812" s="63"/>
      <c r="AK4812" s="63"/>
      <c r="AL4812" s="63"/>
      <c r="AM4812" s="63"/>
      <c r="AN4812" s="63"/>
      <c r="AO4812" s="63"/>
      <c r="AP4812" s="63"/>
      <c r="AQ4812" s="63"/>
      <c r="AR4812" s="63"/>
      <c r="AS4812" s="63"/>
      <c r="AT4812" s="63"/>
      <c r="AU4812" s="63"/>
      <c r="AV4812" s="63"/>
      <c r="AW4812" s="63"/>
      <c r="AX4812" s="63"/>
      <c r="AY4812" s="63"/>
      <c r="AZ4812" s="63"/>
      <c r="BA4812" s="63"/>
      <c r="BB4812" s="63"/>
      <c r="BC4812" s="63"/>
      <c r="BD4812" s="63"/>
      <c r="BE4812" s="63"/>
      <c r="BF4812" s="63"/>
      <c r="BG4812" s="63"/>
      <c r="BH4812" s="63"/>
      <c r="BI4812" s="63"/>
      <c r="BJ4812" s="63"/>
      <c r="BK4812" s="63"/>
      <c r="BL4812" s="63"/>
      <c r="BM4812" s="63"/>
      <c r="BN4812" s="63"/>
      <c r="BO4812" s="63"/>
      <c r="BP4812" s="63"/>
      <c r="BQ4812" s="63"/>
      <c r="BR4812" s="63"/>
      <c r="BS4812" s="63"/>
      <c r="BT4812" s="63"/>
      <c r="BU4812" s="63"/>
      <c r="BV4812" s="63"/>
      <c r="BW4812" s="63"/>
      <c r="BX4812" s="63"/>
      <c r="BY4812" s="63"/>
      <c r="BZ4812" s="63"/>
      <c r="CA4812" s="63"/>
      <c r="CB4812" s="63"/>
      <c r="CC4812" s="63"/>
      <c r="CD4812" s="63"/>
      <c r="CE4812" s="63"/>
      <c r="CF4812" s="63"/>
      <c r="CG4812" s="63"/>
      <c r="CH4812" s="63"/>
      <c r="CI4812" s="63"/>
      <c r="CJ4812" s="63"/>
      <c r="CK4812" s="63"/>
      <c r="CL4812" s="63"/>
      <c r="CM4812" s="63"/>
      <c r="CN4812" s="63"/>
      <c r="CO4812" s="63"/>
      <c r="CP4812" s="63"/>
      <c r="CR4812" s="227"/>
      <c r="CS4812" s="74"/>
    </row>
    <row r="4813" spans="1:97" s="72" customFormat="1" ht="75.75" customHeight="1">
      <c r="A4813" s="63"/>
      <c r="B4813" s="63"/>
      <c r="C4813" s="63"/>
      <c r="D4813" s="63"/>
      <c r="E4813" s="63"/>
      <c r="F4813" s="63"/>
      <c r="G4813" s="63"/>
      <c r="H4813" s="63"/>
      <c r="I4813" s="63"/>
      <c r="J4813" s="63"/>
      <c r="K4813" s="63"/>
      <c r="L4813" s="63"/>
      <c r="M4813" s="63"/>
      <c r="N4813" s="63"/>
      <c r="O4813" s="63"/>
      <c r="P4813" s="63"/>
      <c r="Q4813" s="63"/>
      <c r="R4813" s="63"/>
      <c r="S4813" s="63"/>
      <c r="T4813" s="63"/>
      <c r="U4813" s="63"/>
      <c r="V4813" s="63"/>
      <c r="W4813" s="63"/>
      <c r="X4813" s="63"/>
      <c r="Y4813" s="63"/>
      <c r="Z4813" s="63"/>
      <c r="AA4813" s="63"/>
      <c r="AB4813" s="63"/>
      <c r="AC4813" s="63"/>
      <c r="AD4813" s="63"/>
      <c r="AE4813" s="63"/>
      <c r="AF4813" s="63"/>
      <c r="AG4813" s="63"/>
      <c r="AH4813" s="63"/>
      <c r="AI4813" s="63"/>
      <c r="AJ4813" s="63"/>
      <c r="AK4813" s="63"/>
      <c r="AL4813" s="63"/>
      <c r="AM4813" s="63"/>
      <c r="AN4813" s="63"/>
      <c r="AO4813" s="63"/>
      <c r="AP4813" s="63"/>
      <c r="AQ4813" s="63"/>
      <c r="AR4813" s="63"/>
      <c r="AS4813" s="63"/>
      <c r="AT4813" s="63"/>
      <c r="AU4813" s="63"/>
      <c r="AV4813" s="63"/>
      <c r="AW4813" s="63"/>
      <c r="AX4813" s="63"/>
      <c r="AY4813" s="63"/>
      <c r="AZ4813" s="63"/>
      <c r="BA4813" s="63"/>
      <c r="BB4813" s="63"/>
      <c r="BC4813" s="63"/>
      <c r="BD4813" s="63"/>
      <c r="BE4813" s="63"/>
      <c r="BF4813" s="63"/>
      <c r="BG4813" s="63"/>
      <c r="BH4813" s="63"/>
      <c r="BI4813" s="63"/>
      <c r="BJ4813" s="63"/>
      <c r="BK4813" s="63"/>
      <c r="BL4813" s="63"/>
      <c r="BM4813" s="63"/>
      <c r="BN4813" s="63"/>
      <c r="BO4813" s="63"/>
      <c r="BP4813" s="63"/>
      <c r="BQ4813" s="63"/>
      <c r="BR4813" s="63"/>
      <c r="BS4813" s="63"/>
      <c r="BT4813" s="63"/>
      <c r="BU4813" s="63"/>
      <c r="BV4813" s="63"/>
      <c r="BW4813" s="63"/>
      <c r="BX4813" s="63"/>
      <c r="BY4813" s="63"/>
      <c r="BZ4813" s="63"/>
      <c r="CA4813" s="63"/>
      <c r="CB4813" s="63"/>
      <c r="CC4813" s="63"/>
      <c r="CD4813" s="63"/>
      <c r="CE4813" s="63"/>
      <c r="CF4813" s="63"/>
      <c r="CG4813" s="63"/>
      <c r="CH4813" s="63"/>
      <c r="CI4813" s="63"/>
      <c r="CJ4813" s="63"/>
      <c r="CK4813" s="63"/>
      <c r="CL4813" s="63"/>
      <c r="CM4813" s="63"/>
      <c r="CN4813" s="63"/>
      <c r="CO4813" s="63"/>
      <c r="CP4813" s="63"/>
      <c r="CR4813" s="227"/>
      <c r="CS4813" s="74"/>
    </row>
    <row r="4814" spans="1:97" s="72" customFormat="1" ht="75.75" customHeight="1">
      <c r="A4814" s="63"/>
      <c r="B4814" s="63"/>
      <c r="C4814" s="63"/>
      <c r="D4814" s="63"/>
      <c r="E4814" s="63"/>
      <c r="F4814" s="63"/>
      <c r="G4814" s="63"/>
      <c r="H4814" s="63"/>
      <c r="I4814" s="63"/>
      <c r="J4814" s="63"/>
      <c r="K4814" s="63"/>
      <c r="L4814" s="63"/>
      <c r="M4814" s="63"/>
      <c r="N4814" s="63"/>
      <c r="O4814" s="63"/>
      <c r="P4814" s="63"/>
      <c r="Q4814" s="63"/>
      <c r="R4814" s="63"/>
      <c r="S4814" s="63"/>
      <c r="T4814" s="63"/>
      <c r="U4814" s="63"/>
      <c r="V4814" s="63"/>
      <c r="W4814" s="63"/>
      <c r="X4814" s="63"/>
      <c r="Y4814" s="63"/>
      <c r="Z4814" s="63"/>
      <c r="AA4814" s="63"/>
      <c r="AB4814" s="63"/>
      <c r="AC4814" s="63"/>
      <c r="AD4814" s="63"/>
      <c r="AE4814" s="63"/>
      <c r="AF4814" s="63"/>
      <c r="AG4814" s="63"/>
      <c r="AH4814" s="63"/>
      <c r="AI4814" s="63"/>
      <c r="AJ4814" s="63"/>
      <c r="AK4814" s="63"/>
      <c r="AL4814" s="63"/>
      <c r="AM4814" s="63"/>
      <c r="AN4814" s="63"/>
      <c r="AO4814" s="63"/>
      <c r="AP4814" s="63"/>
      <c r="AQ4814" s="63"/>
      <c r="AR4814" s="63"/>
      <c r="AS4814" s="63"/>
      <c r="AT4814" s="63"/>
      <c r="AU4814" s="63"/>
      <c r="AV4814" s="63"/>
      <c r="AW4814" s="63"/>
      <c r="AX4814" s="63"/>
      <c r="AY4814" s="63"/>
      <c r="AZ4814" s="63"/>
      <c r="BA4814" s="63"/>
      <c r="BB4814" s="63"/>
      <c r="BC4814" s="63"/>
      <c r="BD4814" s="63"/>
      <c r="BE4814" s="63"/>
      <c r="BF4814" s="63"/>
      <c r="BG4814" s="63"/>
      <c r="BH4814" s="63"/>
      <c r="BI4814" s="63"/>
      <c r="BJ4814" s="63"/>
      <c r="BK4814" s="63"/>
      <c r="BL4814" s="63"/>
      <c r="BM4814" s="63"/>
      <c r="BN4814" s="63"/>
      <c r="BO4814" s="63"/>
      <c r="BP4814" s="63"/>
      <c r="BQ4814" s="63"/>
      <c r="BR4814" s="63"/>
      <c r="BS4814" s="63"/>
      <c r="BT4814" s="63"/>
      <c r="BU4814" s="63"/>
      <c r="BV4814" s="63"/>
      <c r="BW4814" s="63"/>
      <c r="BX4814" s="63"/>
      <c r="BY4814" s="63"/>
      <c r="BZ4814" s="63"/>
      <c r="CA4814" s="63"/>
      <c r="CB4814" s="63"/>
      <c r="CC4814" s="63"/>
      <c r="CD4814" s="63"/>
      <c r="CE4814" s="63"/>
      <c r="CF4814" s="63"/>
      <c r="CG4814" s="63"/>
      <c r="CH4814" s="63"/>
      <c r="CI4814" s="63"/>
      <c r="CJ4814" s="63"/>
      <c r="CK4814" s="63"/>
      <c r="CL4814" s="63"/>
      <c r="CM4814" s="63"/>
      <c r="CN4814" s="63"/>
      <c r="CO4814" s="63"/>
      <c r="CP4814" s="63"/>
      <c r="CR4814" s="227"/>
      <c r="CS4814" s="74"/>
    </row>
    <row r="4815" spans="1:97" s="72" customFormat="1" ht="75.75" customHeight="1">
      <c r="A4815" s="63"/>
      <c r="B4815" s="63"/>
      <c r="C4815" s="63"/>
      <c r="D4815" s="63"/>
      <c r="E4815" s="63"/>
      <c r="F4815" s="63"/>
      <c r="G4815" s="63"/>
      <c r="H4815" s="63"/>
      <c r="I4815" s="63"/>
      <c r="J4815" s="63"/>
      <c r="K4815" s="63"/>
      <c r="L4815" s="63"/>
      <c r="M4815" s="63"/>
      <c r="N4815" s="63"/>
      <c r="O4815" s="63"/>
      <c r="P4815" s="63"/>
      <c r="Q4815" s="63"/>
      <c r="R4815" s="63"/>
      <c r="S4815" s="63"/>
      <c r="T4815" s="63"/>
      <c r="U4815" s="63"/>
      <c r="V4815" s="63"/>
      <c r="W4815" s="63"/>
      <c r="X4815" s="63"/>
      <c r="Y4815" s="63"/>
      <c r="Z4815" s="63"/>
      <c r="AA4815" s="63"/>
      <c r="AB4815" s="63"/>
      <c r="AC4815" s="63"/>
      <c r="AD4815" s="63"/>
      <c r="AE4815" s="63"/>
      <c r="AF4815" s="63"/>
      <c r="AG4815" s="63"/>
      <c r="AH4815" s="63"/>
      <c r="AI4815" s="63"/>
      <c r="AJ4815" s="63"/>
      <c r="AK4815" s="63"/>
      <c r="AL4815" s="63"/>
      <c r="AM4815" s="63"/>
      <c r="AN4815" s="63"/>
      <c r="AO4815" s="63"/>
      <c r="AP4815" s="63"/>
      <c r="AQ4815" s="63"/>
      <c r="AR4815" s="63"/>
      <c r="AS4815" s="63"/>
      <c r="AT4815" s="63"/>
      <c r="AU4815" s="63"/>
      <c r="AV4815" s="63"/>
      <c r="AW4815" s="63"/>
      <c r="AX4815" s="63"/>
      <c r="AY4815" s="63"/>
      <c r="AZ4815" s="63"/>
      <c r="BA4815" s="63"/>
      <c r="BB4815" s="63"/>
      <c r="BC4815" s="63"/>
      <c r="BD4815" s="63"/>
      <c r="BE4815" s="63"/>
      <c r="BF4815" s="63"/>
      <c r="BG4815" s="63"/>
      <c r="BH4815" s="63"/>
      <c r="BI4815" s="63"/>
      <c r="BJ4815" s="63"/>
      <c r="BK4815" s="63"/>
      <c r="BL4815" s="63"/>
      <c r="BM4815" s="63"/>
      <c r="BN4815" s="63"/>
      <c r="BO4815" s="63"/>
      <c r="BP4815" s="63"/>
      <c r="BQ4815" s="63"/>
      <c r="BR4815" s="63"/>
      <c r="BS4815" s="63"/>
      <c r="BT4815" s="63"/>
      <c r="BU4815" s="63"/>
      <c r="BV4815" s="63"/>
      <c r="BW4815" s="63"/>
      <c r="BX4815" s="63"/>
      <c r="BY4815" s="63"/>
      <c r="BZ4815" s="63"/>
      <c r="CA4815" s="63"/>
      <c r="CB4815" s="63"/>
      <c r="CC4815" s="63"/>
      <c r="CD4815" s="63"/>
      <c r="CE4815" s="63"/>
      <c r="CF4815" s="63"/>
      <c r="CG4815" s="63"/>
      <c r="CH4815" s="63"/>
      <c r="CI4815" s="63"/>
      <c r="CJ4815" s="63"/>
      <c r="CK4815" s="63"/>
      <c r="CL4815" s="63"/>
      <c r="CM4815" s="63"/>
      <c r="CN4815" s="63"/>
      <c r="CO4815" s="63"/>
      <c r="CP4815" s="63"/>
      <c r="CR4815" s="227"/>
      <c r="CS4815" s="74"/>
    </row>
    <row r="4816" spans="1:97" s="72" customFormat="1" ht="75.75" customHeight="1">
      <c r="A4816" s="63"/>
      <c r="B4816" s="63"/>
      <c r="C4816" s="63"/>
      <c r="D4816" s="63"/>
      <c r="E4816" s="63"/>
      <c r="F4816" s="63"/>
      <c r="G4816" s="63"/>
      <c r="H4816" s="63"/>
      <c r="I4816" s="63"/>
      <c r="J4816" s="63"/>
      <c r="K4816" s="63"/>
      <c r="L4816" s="63"/>
      <c r="M4816" s="63"/>
      <c r="N4816" s="63"/>
      <c r="O4816" s="63"/>
      <c r="P4816" s="63"/>
      <c r="Q4816" s="63"/>
      <c r="R4816" s="63"/>
      <c r="S4816" s="63"/>
      <c r="T4816" s="63"/>
      <c r="U4816" s="63"/>
      <c r="V4816" s="63"/>
      <c r="W4816" s="63"/>
      <c r="X4816" s="63"/>
      <c r="Y4816" s="63"/>
      <c r="Z4816" s="63"/>
      <c r="AA4816" s="63"/>
      <c r="AB4816" s="63"/>
      <c r="AC4816" s="63"/>
      <c r="AD4816" s="63"/>
      <c r="AE4816" s="63"/>
      <c r="AF4816" s="63"/>
      <c r="AG4816" s="63"/>
      <c r="AH4816" s="63"/>
      <c r="AI4816" s="63"/>
      <c r="AJ4816" s="63"/>
      <c r="AK4816" s="63"/>
      <c r="AL4816" s="63"/>
      <c r="AM4816" s="63"/>
      <c r="AN4816" s="63"/>
      <c r="AO4816" s="63"/>
      <c r="AP4816" s="63"/>
      <c r="AQ4816" s="63"/>
      <c r="AR4816" s="63"/>
      <c r="AS4816" s="63"/>
      <c r="AT4816" s="63"/>
      <c r="AU4816" s="63"/>
      <c r="AV4816" s="63"/>
      <c r="AW4816" s="63"/>
      <c r="AX4816" s="63"/>
      <c r="AY4816" s="63"/>
      <c r="AZ4816" s="63"/>
      <c r="BA4816" s="63"/>
      <c r="BB4816" s="63"/>
      <c r="BC4816" s="63"/>
      <c r="BD4816" s="63"/>
      <c r="BE4816" s="63"/>
      <c r="BF4816" s="63"/>
      <c r="BG4816" s="63"/>
      <c r="BH4816" s="63"/>
      <c r="BI4816" s="63"/>
      <c r="BJ4816" s="63"/>
      <c r="BK4816" s="63"/>
      <c r="BL4816" s="63"/>
      <c r="BM4816" s="63"/>
      <c r="BN4816" s="63"/>
      <c r="BO4816" s="63"/>
      <c r="BP4816" s="63"/>
      <c r="BQ4816" s="63"/>
      <c r="BR4816" s="63"/>
      <c r="BS4816" s="63"/>
      <c r="BT4816" s="63"/>
      <c r="BU4816" s="63"/>
      <c r="BV4816" s="63"/>
      <c r="BW4816" s="63"/>
      <c r="BX4816" s="63"/>
      <c r="BY4816" s="63"/>
      <c r="BZ4816" s="63"/>
      <c r="CA4816" s="63"/>
      <c r="CB4816" s="63"/>
      <c r="CC4816" s="63"/>
      <c r="CD4816" s="63"/>
      <c r="CE4816" s="63"/>
      <c r="CF4816" s="63"/>
      <c r="CG4816" s="63"/>
      <c r="CH4816" s="63"/>
      <c r="CI4816" s="63"/>
      <c r="CJ4816" s="63"/>
      <c r="CK4816" s="63"/>
      <c r="CL4816" s="63"/>
      <c r="CM4816" s="63"/>
      <c r="CN4816" s="63"/>
      <c r="CO4816" s="63"/>
      <c r="CP4816" s="63"/>
      <c r="CR4816" s="227"/>
      <c r="CS4816" s="74"/>
    </row>
    <row r="4817" spans="1:97" s="72" customFormat="1" ht="75.75" customHeight="1">
      <c r="A4817" s="63"/>
      <c r="B4817" s="63"/>
      <c r="C4817" s="63"/>
      <c r="D4817" s="63"/>
      <c r="E4817" s="63"/>
      <c r="F4817" s="63"/>
      <c r="G4817" s="63"/>
      <c r="H4817" s="63"/>
      <c r="I4817" s="63"/>
      <c r="J4817" s="63"/>
      <c r="K4817" s="63"/>
      <c r="L4817" s="63"/>
      <c r="M4817" s="63"/>
      <c r="N4817" s="63"/>
      <c r="O4817" s="63"/>
      <c r="P4817" s="63"/>
      <c r="Q4817" s="63"/>
      <c r="R4817" s="63"/>
      <c r="S4817" s="63"/>
      <c r="T4817" s="63"/>
      <c r="U4817" s="63"/>
      <c r="V4817" s="63"/>
      <c r="W4817" s="63"/>
      <c r="X4817" s="63"/>
      <c r="Y4817" s="63"/>
      <c r="Z4817" s="63"/>
      <c r="AA4817" s="63"/>
      <c r="AB4817" s="63"/>
      <c r="AC4817" s="63"/>
      <c r="AD4817" s="63"/>
      <c r="AE4817" s="63"/>
      <c r="AF4817" s="63"/>
      <c r="AG4817" s="63"/>
      <c r="AH4817" s="63"/>
      <c r="AI4817" s="63"/>
      <c r="AJ4817" s="63"/>
      <c r="AK4817" s="63"/>
      <c r="AL4817" s="63"/>
      <c r="AM4817" s="63"/>
      <c r="AN4817" s="63"/>
      <c r="AO4817" s="63"/>
      <c r="AP4817" s="63"/>
      <c r="AQ4817" s="63"/>
      <c r="AR4817" s="63"/>
      <c r="AS4817" s="63"/>
      <c r="AT4817" s="63"/>
      <c r="AU4817" s="63"/>
      <c r="AV4817" s="63"/>
      <c r="AW4817" s="63"/>
      <c r="AX4817" s="63"/>
      <c r="AY4817" s="63"/>
      <c r="AZ4817" s="63"/>
      <c r="BA4817" s="63"/>
      <c r="BB4817" s="63"/>
      <c r="BC4817" s="63"/>
      <c r="BD4817" s="63"/>
      <c r="BE4817" s="63"/>
      <c r="BF4817" s="63"/>
      <c r="BG4817" s="63"/>
      <c r="BH4817" s="63"/>
      <c r="BI4817" s="63"/>
      <c r="BJ4817" s="63"/>
      <c r="BK4817" s="63"/>
      <c r="BL4817" s="63"/>
      <c r="BM4817" s="63"/>
      <c r="BN4817" s="63"/>
      <c r="BO4817" s="63"/>
      <c r="BP4817" s="63"/>
      <c r="BQ4817" s="63"/>
      <c r="BR4817" s="63"/>
      <c r="BS4817" s="63"/>
      <c r="BT4817" s="63"/>
      <c r="BU4817" s="63"/>
      <c r="BV4817" s="63"/>
      <c r="BW4817" s="63"/>
      <c r="BX4817" s="63"/>
      <c r="BY4817" s="63"/>
      <c r="BZ4817" s="63"/>
      <c r="CA4817" s="63"/>
      <c r="CB4817" s="63"/>
      <c r="CC4817" s="63"/>
      <c r="CD4817" s="63"/>
      <c r="CE4817" s="63"/>
      <c r="CF4817" s="63"/>
      <c r="CG4817" s="63"/>
      <c r="CH4817" s="63"/>
      <c r="CI4817" s="63"/>
      <c r="CJ4817" s="63"/>
      <c r="CK4817" s="63"/>
      <c r="CL4817" s="63"/>
      <c r="CM4817" s="63"/>
      <c r="CN4817" s="63"/>
      <c r="CO4817" s="63"/>
      <c r="CP4817" s="63"/>
      <c r="CR4817" s="227"/>
      <c r="CS4817" s="74"/>
    </row>
    <row r="4818" spans="1:97" s="72" customFormat="1" ht="75.75" customHeight="1">
      <c r="A4818" s="63"/>
      <c r="B4818" s="63"/>
      <c r="C4818" s="63"/>
      <c r="D4818" s="63"/>
      <c r="E4818" s="63"/>
      <c r="F4818" s="63"/>
      <c r="G4818" s="63"/>
      <c r="H4818" s="63"/>
      <c r="I4818" s="63"/>
      <c r="J4818" s="63"/>
      <c r="K4818" s="63"/>
      <c r="L4818" s="63"/>
      <c r="M4818" s="63"/>
      <c r="N4818" s="63"/>
      <c r="O4818" s="63"/>
      <c r="P4818" s="63"/>
      <c r="Q4818" s="63"/>
      <c r="R4818" s="63"/>
      <c r="S4818" s="63"/>
      <c r="T4818" s="63"/>
      <c r="U4818" s="63"/>
      <c r="V4818" s="63"/>
      <c r="W4818" s="63"/>
      <c r="X4818" s="63"/>
      <c r="Y4818" s="63"/>
      <c r="Z4818" s="63"/>
      <c r="AA4818" s="63"/>
      <c r="AB4818" s="63"/>
      <c r="AC4818" s="63"/>
      <c r="AD4818" s="63"/>
      <c r="AE4818" s="63"/>
      <c r="AF4818" s="63"/>
      <c r="AG4818" s="63"/>
      <c r="AH4818" s="63"/>
      <c r="AI4818" s="63"/>
      <c r="AJ4818" s="63"/>
      <c r="AK4818" s="63"/>
      <c r="AL4818" s="63"/>
      <c r="AM4818" s="63"/>
      <c r="AN4818" s="63"/>
      <c r="AO4818" s="63"/>
      <c r="AP4818" s="63"/>
      <c r="AQ4818" s="63"/>
      <c r="AR4818" s="63"/>
      <c r="AS4818" s="63"/>
      <c r="AT4818" s="63"/>
      <c r="AU4818" s="63"/>
      <c r="AV4818" s="63"/>
      <c r="AW4818" s="63"/>
      <c r="AX4818" s="63"/>
      <c r="AY4818" s="63"/>
      <c r="AZ4818" s="63"/>
      <c r="BA4818" s="63"/>
      <c r="BB4818" s="63"/>
      <c r="BC4818" s="63"/>
      <c r="BD4818" s="63"/>
      <c r="BE4818" s="63"/>
      <c r="BF4818" s="63"/>
      <c r="BG4818" s="63"/>
      <c r="BH4818" s="63"/>
      <c r="BI4818" s="63"/>
      <c r="BJ4818" s="63"/>
      <c r="BK4818" s="63"/>
      <c r="BL4818" s="63"/>
      <c r="BM4818" s="63"/>
      <c r="BN4818" s="63"/>
      <c r="BO4818" s="63"/>
      <c r="BP4818" s="63"/>
      <c r="BQ4818" s="63"/>
      <c r="BR4818" s="63"/>
      <c r="BS4818" s="63"/>
      <c r="BT4818" s="63"/>
      <c r="BU4818" s="63"/>
      <c r="BV4818" s="63"/>
      <c r="BW4818" s="63"/>
      <c r="BX4818" s="63"/>
      <c r="BY4818" s="63"/>
      <c r="BZ4818" s="63"/>
      <c r="CA4818" s="63"/>
      <c r="CB4818" s="63"/>
      <c r="CC4818" s="63"/>
      <c r="CD4818" s="63"/>
      <c r="CE4818" s="63"/>
      <c r="CF4818" s="63"/>
      <c r="CG4818" s="63"/>
      <c r="CH4818" s="63"/>
      <c r="CI4818" s="63"/>
      <c r="CJ4818" s="63"/>
      <c r="CK4818" s="63"/>
      <c r="CL4818" s="63"/>
      <c r="CM4818" s="63"/>
      <c r="CN4818" s="63"/>
      <c r="CO4818" s="63"/>
      <c r="CP4818" s="63"/>
      <c r="CR4818" s="227"/>
      <c r="CS4818" s="74"/>
    </row>
    <row r="4819" spans="1:97" s="72" customFormat="1" ht="75.75" customHeight="1">
      <c r="A4819" s="63"/>
      <c r="B4819" s="63"/>
      <c r="C4819" s="63"/>
      <c r="D4819" s="63"/>
      <c r="E4819" s="63"/>
      <c r="F4819" s="63"/>
      <c r="G4819" s="63"/>
      <c r="H4819" s="63"/>
      <c r="I4819" s="63"/>
      <c r="J4819" s="63"/>
      <c r="K4819" s="63"/>
      <c r="L4819" s="63"/>
      <c r="M4819" s="63"/>
      <c r="N4819" s="63"/>
      <c r="O4819" s="63"/>
      <c r="P4819" s="63"/>
      <c r="Q4819" s="63"/>
      <c r="R4819" s="63"/>
      <c r="S4819" s="63"/>
      <c r="T4819" s="63"/>
      <c r="U4819" s="63"/>
      <c r="V4819" s="63"/>
      <c r="W4819" s="63"/>
      <c r="X4819" s="63"/>
      <c r="Y4819" s="63"/>
      <c r="Z4819" s="63"/>
      <c r="AA4819" s="63"/>
      <c r="AB4819" s="63"/>
      <c r="AC4819" s="63"/>
      <c r="AD4819" s="63"/>
      <c r="AE4819" s="63"/>
      <c r="AF4819" s="63"/>
      <c r="AG4819" s="63"/>
      <c r="AH4819" s="63"/>
      <c r="AI4819" s="63"/>
      <c r="AJ4819" s="63"/>
      <c r="AK4819" s="63"/>
      <c r="AL4819" s="63"/>
      <c r="AM4819" s="63"/>
      <c r="AN4819" s="63"/>
      <c r="AO4819" s="63"/>
      <c r="AP4819" s="63"/>
      <c r="AQ4819" s="63"/>
      <c r="AR4819" s="63"/>
      <c r="AS4819" s="63"/>
      <c r="AT4819" s="63"/>
      <c r="AU4819" s="63"/>
      <c r="AV4819" s="63"/>
      <c r="AW4819" s="63"/>
      <c r="AX4819" s="63"/>
      <c r="AY4819" s="63"/>
      <c r="AZ4819" s="63"/>
      <c r="BA4819" s="63"/>
      <c r="BB4819" s="63"/>
      <c r="BC4819" s="63"/>
      <c r="BD4819" s="63"/>
      <c r="BE4819" s="63"/>
      <c r="BF4819" s="63"/>
      <c r="BG4819" s="63"/>
      <c r="BH4819" s="63"/>
      <c r="BI4819" s="63"/>
      <c r="BJ4819" s="63"/>
      <c r="BK4819" s="63"/>
      <c r="BL4819" s="63"/>
      <c r="BM4819" s="63"/>
      <c r="BN4819" s="63"/>
      <c r="BO4819" s="63"/>
      <c r="BP4819" s="63"/>
      <c r="BQ4819" s="63"/>
      <c r="BR4819" s="63"/>
      <c r="BS4819" s="63"/>
      <c r="BT4819" s="63"/>
      <c r="BU4819" s="63"/>
      <c r="BV4819" s="63"/>
      <c r="BW4819" s="63"/>
      <c r="BX4819" s="63"/>
      <c r="BY4819" s="63"/>
      <c r="BZ4819" s="63"/>
      <c r="CA4819" s="63"/>
      <c r="CB4819" s="63"/>
      <c r="CC4819" s="63"/>
      <c r="CD4819" s="63"/>
      <c r="CE4819" s="63"/>
      <c r="CF4819" s="63"/>
      <c r="CG4819" s="63"/>
      <c r="CH4819" s="63"/>
      <c r="CI4819" s="63"/>
      <c r="CJ4819" s="63"/>
      <c r="CK4819" s="63"/>
      <c r="CL4819" s="63"/>
      <c r="CM4819" s="63"/>
      <c r="CN4819" s="63"/>
      <c r="CO4819" s="63"/>
      <c r="CP4819" s="63"/>
      <c r="CR4819" s="227"/>
      <c r="CS4819" s="74"/>
    </row>
    <row r="4820" spans="1:97" s="72" customFormat="1" ht="75.75" customHeight="1">
      <c r="A4820" s="63"/>
      <c r="B4820" s="63"/>
      <c r="C4820" s="63"/>
      <c r="D4820" s="63"/>
      <c r="E4820" s="63"/>
      <c r="F4820" s="63"/>
      <c r="G4820" s="63"/>
      <c r="H4820" s="63"/>
      <c r="I4820" s="63"/>
      <c r="J4820" s="63"/>
      <c r="K4820" s="63"/>
      <c r="L4820" s="63"/>
      <c r="M4820" s="63"/>
      <c r="N4820" s="63"/>
      <c r="O4820" s="63"/>
      <c r="P4820" s="63"/>
      <c r="Q4820" s="63"/>
      <c r="R4820" s="63"/>
      <c r="S4820" s="63"/>
      <c r="T4820" s="63"/>
      <c r="U4820" s="63"/>
      <c r="V4820" s="63"/>
      <c r="W4820" s="63"/>
      <c r="X4820" s="63"/>
      <c r="Y4820" s="63"/>
      <c r="Z4820" s="63"/>
      <c r="AA4820" s="63"/>
      <c r="AB4820" s="63"/>
      <c r="AC4820" s="63"/>
      <c r="AD4820" s="63"/>
      <c r="AE4820" s="63"/>
      <c r="AF4820" s="63"/>
      <c r="AG4820" s="63"/>
      <c r="AH4820" s="63"/>
      <c r="AI4820" s="63"/>
      <c r="AJ4820" s="63"/>
      <c r="AK4820" s="63"/>
      <c r="AL4820" s="63"/>
      <c r="AM4820" s="63"/>
      <c r="AN4820" s="63"/>
      <c r="AO4820" s="63"/>
      <c r="AP4820" s="63"/>
      <c r="AQ4820" s="63"/>
      <c r="AR4820" s="63"/>
      <c r="AS4820" s="63"/>
      <c r="AT4820" s="63"/>
      <c r="AU4820" s="63"/>
      <c r="AV4820" s="63"/>
      <c r="AW4820" s="63"/>
      <c r="AX4820" s="63"/>
      <c r="AY4820" s="63"/>
      <c r="AZ4820" s="63"/>
      <c r="BA4820" s="63"/>
      <c r="BB4820" s="63"/>
      <c r="BC4820" s="63"/>
      <c r="BD4820" s="63"/>
      <c r="BE4820" s="63"/>
      <c r="BF4820" s="63"/>
      <c r="BG4820" s="63"/>
      <c r="BH4820" s="63"/>
      <c r="BI4820" s="63"/>
      <c r="BJ4820" s="63"/>
      <c r="BK4820" s="63"/>
      <c r="BL4820" s="63"/>
      <c r="BM4820" s="63"/>
      <c r="BN4820" s="63"/>
      <c r="BO4820" s="63"/>
      <c r="BP4820" s="63"/>
      <c r="BQ4820" s="63"/>
      <c r="BR4820" s="63"/>
      <c r="BS4820" s="63"/>
      <c r="BT4820" s="63"/>
      <c r="BU4820" s="63"/>
      <c r="BV4820" s="63"/>
      <c r="BW4820" s="63"/>
      <c r="BX4820" s="63"/>
      <c r="BY4820" s="63"/>
      <c r="BZ4820" s="63"/>
      <c r="CA4820" s="63"/>
      <c r="CB4820" s="63"/>
      <c r="CC4820" s="63"/>
      <c r="CD4820" s="63"/>
      <c r="CE4820" s="63"/>
      <c r="CF4820" s="63"/>
      <c r="CG4820" s="63"/>
      <c r="CH4820" s="63"/>
      <c r="CI4820" s="63"/>
      <c r="CJ4820" s="63"/>
      <c r="CK4820" s="63"/>
      <c r="CL4820" s="63"/>
      <c r="CM4820" s="63"/>
      <c r="CN4820" s="63"/>
      <c r="CO4820" s="63"/>
      <c r="CP4820" s="63"/>
      <c r="CR4820" s="227"/>
      <c r="CS4820" s="74"/>
    </row>
    <row r="4821" spans="1:97" s="72" customFormat="1" ht="75.75" customHeight="1">
      <c r="A4821" s="63"/>
      <c r="B4821" s="63"/>
      <c r="C4821" s="63"/>
      <c r="D4821" s="63"/>
      <c r="E4821" s="63"/>
      <c r="F4821" s="63"/>
      <c r="G4821" s="63"/>
      <c r="H4821" s="63"/>
      <c r="I4821" s="63"/>
      <c r="J4821" s="63"/>
      <c r="K4821" s="63"/>
      <c r="L4821" s="63"/>
      <c r="M4821" s="63"/>
      <c r="N4821" s="63"/>
      <c r="O4821" s="63"/>
      <c r="P4821" s="63"/>
      <c r="Q4821" s="63"/>
      <c r="R4821" s="63"/>
      <c r="S4821" s="63"/>
      <c r="T4821" s="63"/>
      <c r="U4821" s="63"/>
      <c r="V4821" s="63"/>
      <c r="W4821" s="63"/>
      <c r="X4821" s="63"/>
      <c r="Y4821" s="63"/>
      <c r="Z4821" s="63"/>
      <c r="AA4821" s="63"/>
      <c r="AB4821" s="63"/>
      <c r="AC4821" s="63"/>
      <c r="AD4821" s="63"/>
      <c r="AE4821" s="63"/>
      <c r="AF4821" s="63"/>
      <c r="AG4821" s="63"/>
      <c r="AH4821" s="63"/>
      <c r="AI4821" s="63"/>
      <c r="AJ4821" s="63"/>
      <c r="AK4821" s="63"/>
      <c r="AL4821" s="63"/>
      <c r="AM4821" s="63"/>
      <c r="AN4821" s="63"/>
      <c r="AO4821" s="63"/>
      <c r="AP4821" s="63"/>
      <c r="AQ4821" s="63"/>
      <c r="AR4821" s="63"/>
      <c r="AS4821" s="63"/>
      <c r="AT4821" s="63"/>
      <c r="AU4821" s="63"/>
      <c r="AV4821" s="63"/>
      <c r="AW4821" s="63"/>
      <c r="AX4821" s="63"/>
      <c r="AY4821" s="63"/>
      <c r="AZ4821" s="63"/>
      <c r="BA4821" s="63"/>
      <c r="BB4821" s="63"/>
      <c r="BC4821" s="63"/>
      <c r="BD4821" s="63"/>
      <c r="BE4821" s="63"/>
      <c r="BF4821" s="63"/>
      <c r="BG4821" s="63"/>
      <c r="BH4821" s="63"/>
      <c r="BI4821" s="63"/>
      <c r="BJ4821" s="63"/>
      <c r="BK4821" s="63"/>
      <c r="BL4821" s="63"/>
      <c r="BM4821" s="63"/>
      <c r="BN4821" s="63"/>
      <c r="BO4821" s="63"/>
      <c r="BP4821" s="63"/>
      <c r="BQ4821" s="63"/>
      <c r="BR4821" s="63"/>
      <c r="BS4821" s="63"/>
      <c r="BT4821" s="63"/>
      <c r="BU4821" s="63"/>
      <c r="BV4821" s="63"/>
      <c r="BW4821" s="63"/>
      <c r="BX4821" s="63"/>
      <c r="BY4821" s="63"/>
      <c r="BZ4821" s="63"/>
      <c r="CA4821" s="63"/>
      <c r="CB4821" s="63"/>
      <c r="CC4821" s="63"/>
      <c r="CD4821" s="63"/>
      <c r="CE4821" s="63"/>
      <c r="CF4821" s="63"/>
      <c r="CG4821" s="63"/>
      <c r="CH4821" s="63"/>
      <c r="CI4821" s="63"/>
      <c r="CJ4821" s="63"/>
      <c r="CK4821" s="63"/>
      <c r="CL4821" s="63"/>
      <c r="CM4821" s="63"/>
      <c r="CN4821" s="63"/>
      <c r="CO4821" s="63"/>
      <c r="CP4821" s="63"/>
      <c r="CR4821" s="227"/>
      <c r="CS4821" s="74"/>
    </row>
    <row r="4822" spans="1:97" s="72" customFormat="1" ht="75.75" customHeight="1">
      <c r="A4822" s="63"/>
      <c r="B4822" s="63"/>
      <c r="C4822" s="63"/>
      <c r="D4822" s="63"/>
      <c r="E4822" s="63"/>
      <c r="F4822" s="63"/>
      <c r="G4822" s="63"/>
      <c r="H4822" s="63"/>
      <c r="I4822" s="63"/>
      <c r="J4822" s="63"/>
      <c r="K4822" s="63"/>
      <c r="L4822" s="63"/>
      <c r="M4822" s="63"/>
      <c r="N4822" s="63"/>
      <c r="O4822" s="63"/>
      <c r="P4822" s="63"/>
      <c r="Q4822" s="63"/>
      <c r="R4822" s="63"/>
      <c r="S4822" s="63"/>
      <c r="T4822" s="63"/>
      <c r="U4822" s="63"/>
      <c r="V4822" s="63"/>
      <c r="W4822" s="63"/>
      <c r="X4822" s="63"/>
      <c r="Y4822" s="63"/>
      <c r="Z4822" s="63"/>
      <c r="AA4822" s="63"/>
      <c r="AB4822" s="63"/>
      <c r="AC4822" s="63"/>
      <c r="AD4822" s="63"/>
      <c r="AE4822" s="63"/>
      <c r="AF4822" s="63"/>
      <c r="AG4822" s="63"/>
      <c r="AH4822" s="63"/>
      <c r="AI4822" s="63"/>
      <c r="AJ4822" s="63"/>
      <c r="AK4822" s="63"/>
      <c r="AL4822" s="63"/>
      <c r="AM4822" s="63"/>
      <c r="AN4822" s="63"/>
      <c r="AO4822" s="63"/>
      <c r="AP4822" s="63"/>
      <c r="AQ4822" s="63"/>
      <c r="AR4822" s="63"/>
      <c r="AS4822" s="63"/>
      <c r="AT4822" s="63"/>
      <c r="AU4822" s="63"/>
      <c r="AV4822" s="63"/>
      <c r="AW4822" s="63"/>
      <c r="AX4822" s="63"/>
      <c r="AY4822" s="63"/>
      <c r="AZ4822" s="63"/>
      <c r="BA4822" s="63"/>
      <c r="BB4822" s="63"/>
      <c r="BC4822" s="63"/>
      <c r="BD4822" s="63"/>
      <c r="BE4822" s="63"/>
      <c r="BF4822" s="63"/>
      <c r="BG4822" s="63"/>
      <c r="BH4822" s="63"/>
      <c r="BI4822" s="63"/>
      <c r="BJ4822" s="63"/>
      <c r="BK4822" s="63"/>
      <c r="BL4822" s="63"/>
      <c r="BM4822" s="63"/>
      <c r="BN4822" s="63"/>
      <c r="BO4822" s="63"/>
      <c r="BP4822" s="63"/>
      <c r="BQ4822" s="63"/>
      <c r="BR4822" s="63"/>
      <c r="BS4822" s="63"/>
      <c r="BT4822" s="63"/>
      <c r="BU4822" s="63"/>
      <c r="BV4822" s="63"/>
      <c r="BW4822" s="63"/>
      <c r="BX4822" s="63"/>
      <c r="BY4822" s="63"/>
      <c r="BZ4822" s="63"/>
      <c r="CA4822" s="63"/>
      <c r="CB4822" s="63"/>
      <c r="CC4822" s="63"/>
      <c r="CD4822" s="63"/>
      <c r="CE4822" s="63"/>
      <c r="CF4822" s="63"/>
      <c r="CG4822" s="63"/>
      <c r="CH4822" s="63"/>
      <c r="CI4822" s="63"/>
      <c r="CJ4822" s="63"/>
      <c r="CK4822" s="63"/>
      <c r="CL4822" s="63"/>
      <c r="CM4822" s="63"/>
      <c r="CN4822" s="63"/>
      <c r="CO4822" s="63"/>
      <c r="CP4822" s="63"/>
      <c r="CR4822" s="227"/>
      <c r="CS4822" s="74"/>
    </row>
    <row r="4823" spans="1:97" s="72" customFormat="1" ht="75.75" customHeight="1">
      <c r="A4823" s="63"/>
      <c r="B4823" s="63"/>
      <c r="C4823" s="63"/>
      <c r="D4823" s="63"/>
      <c r="E4823" s="63"/>
      <c r="F4823" s="63"/>
      <c r="G4823" s="63"/>
      <c r="H4823" s="63"/>
      <c r="I4823" s="63"/>
      <c r="J4823" s="63"/>
      <c r="K4823" s="63"/>
      <c r="L4823" s="63"/>
      <c r="M4823" s="63"/>
      <c r="N4823" s="63"/>
      <c r="O4823" s="63"/>
      <c r="P4823" s="63"/>
      <c r="Q4823" s="63"/>
      <c r="R4823" s="63"/>
      <c r="S4823" s="63"/>
      <c r="T4823" s="63"/>
      <c r="U4823" s="63"/>
      <c r="V4823" s="63"/>
      <c r="W4823" s="63"/>
      <c r="X4823" s="63"/>
      <c r="Y4823" s="63"/>
      <c r="Z4823" s="63"/>
      <c r="AA4823" s="63"/>
      <c r="AB4823" s="63"/>
      <c r="AC4823" s="63"/>
      <c r="AD4823" s="63"/>
      <c r="AE4823" s="63"/>
      <c r="AF4823" s="63"/>
      <c r="AG4823" s="63"/>
      <c r="AH4823" s="63"/>
      <c r="AI4823" s="63"/>
      <c r="AJ4823" s="63"/>
      <c r="AK4823" s="63"/>
      <c r="AL4823" s="63"/>
      <c r="AM4823" s="63"/>
      <c r="AN4823" s="63"/>
      <c r="AO4823" s="63"/>
      <c r="AP4823" s="63"/>
      <c r="AQ4823" s="63"/>
      <c r="AR4823" s="63"/>
      <c r="AS4823" s="63"/>
      <c r="AT4823" s="63"/>
      <c r="AU4823" s="63"/>
      <c r="AV4823" s="63"/>
      <c r="AW4823" s="63"/>
      <c r="AX4823" s="63"/>
      <c r="AY4823" s="63"/>
      <c r="AZ4823" s="63"/>
      <c r="BA4823" s="63"/>
      <c r="BB4823" s="63"/>
      <c r="BC4823" s="63"/>
      <c r="BD4823" s="63"/>
      <c r="BE4823" s="63"/>
      <c r="BF4823" s="63"/>
      <c r="BG4823" s="63"/>
      <c r="BH4823" s="63"/>
      <c r="BI4823" s="63"/>
      <c r="BJ4823" s="63"/>
      <c r="BK4823" s="63"/>
      <c r="BL4823" s="63"/>
      <c r="BM4823" s="63"/>
      <c r="BN4823" s="63"/>
      <c r="BO4823" s="63"/>
      <c r="BP4823" s="63"/>
      <c r="BQ4823" s="63"/>
      <c r="BR4823" s="63"/>
      <c r="BS4823" s="63"/>
      <c r="BT4823" s="63"/>
      <c r="BU4823" s="63"/>
      <c r="BV4823" s="63"/>
      <c r="BW4823" s="63"/>
      <c r="BX4823" s="63"/>
      <c r="BY4823" s="63"/>
      <c r="BZ4823" s="63"/>
      <c r="CA4823" s="63"/>
      <c r="CB4823" s="63"/>
      <c r="CC4823" s="63"/>
      <c r="CD4823" s="63"/>
      <c r="CE4823" s="63"/>
      <c r="CF4823" s="63"/>
      <c r="CG4823" s="63"/>
      <c r="CH4823" s="63"/>
      <c r="CI4823" s="63"/>
      <c r="CJ4823" s="63"/>
      <c r="CK4823" s="63"/>
      <c r="CL4823" s="63"/>
      <c r="CM4823" s="63"/>
      <c r="CN4823" s="63"/>
      <c r="CO4823" s="63"/>
      <c r="CP4823" s="63"/>
      <c r="CR4823" s="227"/>
      <c r="CS4823" s="74"/>
    </row>
    <row r="4824" spans="1:97" s="72" customFormat="1" ht="75.75" customHeight="1">
      <c r="A4824" s="63"/>
      <c r="B4824" s="63"/>
      <c r="C4824" s="63"/>
      <c r="D4824" s="63"/>
      <c r="E4824" s="63"/>
      <c r="F4824" s="63"/>
      <c r="G4824" s="63"/>
      <c r="H4824" s="63"/>
      <c r="I4824" s="63"/>
      <c r="J4824" s="63"/>
      <c r="K4824" s="63"/>
      <c r="L4824" s="63"/>
      <c r="M4824" s="63"/>
      <c r="N4824" s="63"/>
      <c r="O4824" s="63"/>
      <c r="P4824" s="63"/>
      <c r="Q4824" s="63"/>
      <c r="R4824" s="63"/>
      <c r="S4824" s="63"/>
      <c r="T4824" s="63"/>
      <c r="U4824" s="63"/>
      <c r="V4824" s="63"/>
      <c r="W4824" s="63"/>
      <c r="X4824" s="63"/>
      <c r="Y4824" s="63"/>
      <c r="Z4824" s="63"/>
      <c r="AA4824" s="63"/>
      <c r="AB4824" s="63"/>
      <c r="AC4824" s="63"/>
      <c r="AD4824" s="63"/>
      <c r="AE4824" s="63"/>
      <c r="AF4824" s="63"/>
      <c r="AG4824" s="63"/>
      <c r="AH4824" s="63"/>
      <c r="AI4824" s="63"/>
      <c r="AJ4824" s="63"/>
      <c r="AK4824" s="63"/>
      <c r="AL4824" s="63"/>
      <c r="AM4824" s="63"/>
      <c r="AN4824" s="63"/>
      <c r="AO4824" s="63"/>
      <c r="AP4824" s="63"/>
      <c r="AQ4824" s="63"/>
      <c r="AR4824" s="63"/>
      <c r="AS4824" s="63"/>
      <c r="AT4824" s="63"/>
      <c r="AU4824" s="63"/>
      <c r="AV4824" s="63"/>
      <c r="AW4824" s="63"/>
      <c r="AX4824" s="63"/>
      <c r="AY4824" s="63"/>
      <c r="AZ4824" s="63"/>
      <c r="BA4824" s="63"/>
      <c r="BB4824" s="63"/>
      <c r="BC4824" s="63"/>
      <c r="BD4824" s="63"/>
      <c r="BE4824" s="63"/>
      <c r="BF4824" s="63"/>
      <c r="BG4824" s="63"/>
      <c r="BH4824" s="63"/>
      <c r="BI4824" s="63"/>
      <c r="BJ4824" s="63"/>
      <c r="BK4824" s="63"/>
      <c r="BL4824" s="63"/>
      <c r="BM4824" s="63"/>
      <c r="BN4824" s="63"/>
      <c r="BO4824" s="63"/>
      <c r="BP4824" s="63"/>
      <c r="BQ4824" s="63"/>
      <c r="BR4824" s="63"/>
      <c r="BS4824" s="63"/>
      <c r="BT4824" s="63"/>
      <c r="BU4824" s="63"/>
      <c r="BV4824" s="63"/>
      <c r="BW4824" s="63"/>
      <c r="BX4824" s="63"/>
      <c r="BY4824" s="63"/>
      <c r="BZ4824" s="63"/>
      <c r="CA4824" s="63"/>
      <c r="CB4824" s="63"/>
      <c r="CC4824" s="63"/>
      <c r="CD4824" s="63"/>
      <c r="CE4824" s="63"/>
      <c r="CF4824" s="63"/>
      <c r="CG4824" s="63"/>
      <c r="CH4824" s="63"/>
      <c r="CI4824" s="63"/>
      <c r="CJ4824" s="63"/>
      <c r="CK4824" s="63"/>
      <c r="CL4824" s="63"/>
      <c r="CM4824" s="63"/>
      <c r="CN4824" s="63"/>
      <c r="CO4824" s="63"/>
      <c r="CP4824" s="63"/>
      <c r="CR4824" s="227"/>
      <c r="CS4824" s="74"/>
    </row>
    <row r="4825" spans="1:97" s="72" customFormat="1" ht="75.75" customHeight="1">
      <c r="A4825" s="63"/>
      <c r="B4825" s="63"/>
      <c r="C4825" s="63"/>
      <c r="D4825" s="63"/>
      <c r="E4825" s="63"/>
      <c r="F4825" s="63"/>
      <c r="G4825" s="63"/>
      <c r="H4825" s="63"/>
      <c r="I4825" s="63"/>
      <c r="J4825" s="63"/>
      <c r="K4825" s="63"/>
      <c r="L4825" s="63"/>
      <c r="M4825" s="63"/>
      <c r="N4825" s="63"/>
      <c r="O4825" s="63"/>
      <c r="P4825" s="63"/>
      <c r="Q4825" s="63"/>
      <c r="R4825" s="63"/>
      <c r="S4825" s="63"/>
      <c r="T4825" s="63"/>
      <c r="U4825" s="63"/>
      <c r="V4825" s="63"/>
      <c r="W4825" s="63"/>
      <c r="X4825" s="63"/>
      <c r="Y4825" s="63"/>
      <c r="Z4825" s="63"/>
      <c r="AA4825" s="63"/>
      <c r="AB4825" s="63"/>
      <c r="AC4825" s="63"/>
      <c r="AD4825" s="63"/>
      <c r="AE4825" s="63"/>
      <c r="AF4825" s="63"/>
      <c r="AG4825" s="63"/>
      <c r="AH4825" s="63"/>
      <c r="AI4825" s="63"/>
      <c r="AJ4825" s="63"/>
      <c r="AK4825" s="63"/>
      <c r="AL4825" s="63"/>
      <c r="AM4825" s="63"/>
      <c r="AN4825" s="63"/>
      <c r="AO4825" s="63"/>
      <c r="AP4825" s="63"/>
      <c r="AQ4825" s="63"/>
      <c r="AR4825" s="63"/>
      <c r="AS4825" s="63"/>
      <c r="AT4825" s="63"/>
      <c r="AU4825" s="63"/>
      <c r="AV4825" s="63"/>
      <c r="AW4825" s="63"/>
      <c r="AX4825" s="63"/>
      <c r="AY4825" s="63"/>
      <c r="AZ4825" s="63"/>
      <c r="BA4825" s="63"/>
      <c r="BB4825" s="63"/>
      <c r="BC4825" s="63"/>
      <c r="BD4825" s="63"/>
      <c r="BE4825" s="63"/>
      <c r="BF4825" s="63"/>
      <c r="BG4825" s="63"/>
      <c r="BH4825" s="63"/>
      <c r="BI4825" s="63"/>
      <c r="BJ4825" s="63"/>
      <c r="BK4825" s="63"/>
      <c r="BL4825" s="63"/>
      <c r="BM4825" s="63"/>
      <c r="BN4825" s="63"/>
      <c r="BO4825" s="63"/>
      <c r="BP4825" s="63"/>
      <c r="BQ4825" s="63"/>
      <c r="BR4825" s="63"/>
      <c r="BS4825" s="63"/>
      <c r="BT4825" s="63"/>
      <c r="BU4825" s="63"/>
      <c r="BV4825" s="63"/>
      <c r="BW4825" s="63"/>
      <c r="BX4825" s="63"/>
      <c r="BY4825" s="63"/>
      <c r="BZ4825" s="63"/>
      <c r="CA4825" s="63"/>
      <c r="CB4825" s="63"/>
      <c r="CC4825" s="63"/>
      <c r="CD4825" s="63"/>
      <c r="CE4825" s="63"/>
      <c r="CF4825" s="63"/>
      <c r="CG4825" s="63"/>
      <c r="CH4825" s="63"/>
      <c r="CI4825" s="63"/>
      <c r="CJ4825" s="63"/>
      <c r="CK4825" s="63"/>
      <c r="CL4825" s="63"/>
      <c r="CM4825" s="63"/>
      <c r="CN4825" s="63"/>
      <c r="CO4825" s="63"/>
      <c r="CP4825" s="63"/>
      <c r="CR4825" s="227"/>
      <c r="CS4825" s="74"/>
    </row>
    <row r="4826" spans="1:97" s="72" customFormat="1" ht="75.75" customHeight="1">
      <c r="A4826" s="63"/>
      <c r="B4826" s="63"/>
      <c r="C4826" s="63"/>
      <c r="D4826" s="63"/>
      <c r="E4826" s="63"/>
      <c r="F4826" s="63"/>
      <c r="G4826" s="63"/>
      <c r="H4826" s="63"/>
      <c r="I4826" s="63"/>
      <c r="J4826" s="63"/>
      <c r="K4826" s="63"/>
      <c r="L4826" s="63"/>
      <c r="M4826" s="63"/>
      <c r="N4826" s="63"/>
      <c r="O4826" s="63"/>
      <c r="P4826" s="63"/>
      <c r="Q4826" s="63"/>
      <c r="R4826" s="63"/>
      <c r="S4826" s="63"/>
      <c r="T4826" s="63"/>
      <c r="U4826" s="63"/>
      <c r="V4826" s="63"/>
      <c r="W4826" s="63"/>
      <c r="X4826" s="63"/>
      <c r="Y4826" s="63"/>
      <c r="Z4826" s="63"/>
      <c r="AA4826" s="63"/>
      <c r="AB4826" s="63"/>
      <c r="AC4826" s="63"/>
      <c r="AD4826" s="63"/>
      <c r="AE4826" s="63"/>
      <c r="AF4826" s="63"/>
      <c r="AG4826" s="63"/>
      <c r="AH4826" s="63"/>
      <c r="AI4826" s="63"/>
      <c r="AJ4826" s="63"/>
      <c r="AK4826" s="63"/>
      <c r="AL4826" s="63"/>
      <c r="AM4826" s="63"/>
      <c r="AN4826" s="63"/>
      <c r="AO4826" s="63"/>
      <c r="AP4826" s="63"/>
      <c r="AQ4826" s="63"/>
      <c r="AR4826" s="63"/>
      <c r="AS4826" s="63"/>
      <c r="AT4826" s="63"/>
      <c r="AU4826" s="63"/>
      <c r="AV4826" s="63"/>
      <c r="AW4826" s="63"/>
      <c r="AX4826" s="63"/>
      <c r="AY4826" s="63"/>
      <c r="AZ4826" s="63"/>
      <c r="BA4826" s="63"/>
      <c r="BB4826" s="63"/>
      <c r="BC4826" s="63"/>
      <c r="BD4826" s="63"/>
      <c r="BE4826" s="63"/>
      <c r="BF4826" s="63"/>
      <c r="BG4826" s="63"/>
      <c r="BH4826" s="63"/>
      <c r="BI4826" s="63"/>
      <c r="BJ4826" s="63"/>
      <c r="BK4826" s="63"/>
      <c r="BL4826" s="63"/>
      <c r="BM4826" s="63"/>
      <c r="BN4826" s="63"/>
      <c r="BO4826" s="63"/>
      <c r="BP4826" s="63"/>
      <c r="BQ4826" s="63"/>
      <c r="BR4826" s="63"/>
      <c r="BS4826" s="63"/>
      <c r="BT4826" s="63"/>
      <c r="BU4826" s="63"/>
      <c r="BV4826" s="63"/>
      <c r="BW4826" s="63"/>
      <c r="BX4826" s="63"/>
      <c r="BY4826" s="63"/>
      <c r="BZ4826" s="63"/>
      <c r="CA4826" s="63"/>
      <c r="CB4826" s="63"/>
      <c r="CC4826" s="63"/>
      <c r="CD4826" s="63"/>
      <c r="CE4826" s="63"/>
      <c r="CF4826" s="63"/>
      <c r="CG4826" s="63"/>
      <c r="CH4826" s="63"/>
      <c r="CI4826" s="63"/>
      <c r="CJ4826" s="63"/>
      <c r="CK4826" s="63"/>
      <c r="CL4826" s="63"/>
      <c r="CM4826" s="63"/>
      <c r="CN4826" s="63"/>
      <c r="CO4826" s="63"/>
      <c r="CP4826" s="63"/>
      <c r="CR4826" s="227"/>
      <c r="CS4826" s="74"/>
    </row>
    <row r="4827" spans="1:97" s="72" customFormat="1" ht="75.75" customHeight="1">
      <c r="A4827" s="63"/>
      <c r="B4827" s="63"/>
      <c r="C4827" s="63"/>
      <c r="D4827" s="63"/>
      <c r="E4827" s="63"/>
      <c r="F4827" s="63"/>
      <c r="G4827" s="63"/>
      <c r="H4827" s="63"/>
      <c r="I4827" s="63"/>
      <c r="J4827" s="63"/>
      <c r="K4827" s="63"/>
      <c r="L4827" s="63"/>
      <c r="M4827" s="63"/>
      <c r="N4827" s="63"/>
      <c r="O4827" s="63"/>
      <c r="P4827" s="63"/>
      <c r="Q4827" s="63"/>
      <c r="R4827" s="63"/>
      <c r="S4827" s="63"/>
      <c r="T4827" s="63"/>
      <c r="U4827" s="63"/>
      <c r="V4827" s="63"/>
      <c r="W4827" s="63"/>
      <c r="X4827" s="63"/>
      <c r="Y4827" s="63"/>
      <c r="Z4827" s="63"/>
      <c r="AA4827" s="63"/>
      <c r="AB4827" s="63"/>
      <c r="AC4827" s="63"/>
      <c r="AD4827" s="63"/>
      <c r="AE4827" s="63"/>
      <c r="AF4827" s="63"/>
      <c r="AG4827" s="63"/>
      <c r="AH4827" s="63"/>
      <c r="AI4827" s="63"/>
      <c r="AJ4827" s="63"/>
      <c r="AK4827" s="63"/>
      <c r="AL4827" s="63"/>
      <c r="AM4827" s="63"/>
      <c r="AN4827" s="63"/>
      <c r="AO4827" s="63"/>
      <c r="AP4827" s="63"/>
      <c r="AQ4827" s="63"/>
      <c r="AR4827" s="63"/>
      <c r="AS4827" s="63"/>
      <c r="AT4827" s="63"/>
      <c r="AU4827" s="63"/>
      <c r="AV4827" s="63"/>
      <c r="AW4827" s="63"/>
      <c r="AX4827" s="63"/>
      <c r="AY4827" s="63"/>
      <c r="AZ4827" s="63"/>
      <c r="BA4827" s="63"/>
      <c r="BB4827" s="63"/>
      <c r="BC4827" s="63"/>
      <c r="BD4827" s="63"/>
      <c r="BE4827" s="63"/>
      <c r="BF4827" s="63"/>
      <c r="BG4827" s="63"/>
      <c r="BH4827" s="63"/>
      <c r="BI4827" s="63"/>
      <c r="BJ4827" s="63"/>
      <c r="BK4827" s="63"/>
      <c r="BL4827" s="63"/>
      <c r="BM4827" s="63"/>
      <c r="BN4827" s="63"/>
      <c r="BO4827" s="63"/>
      <c r="BP4827" s="63"/>
      <c r="BQ4827" s="63"/>
      <c r="BR4827" s="63"/>
      <c r="BS4827" s="63"/>
      <c r="BT4827" s="63"/>
      <c r="BU4827" s="63"/>
      <c r="BV4827" s="63"/>
      <c r="BW4827" s="63"/>
      <c r="BX4827" s="63"/>
      <c r="BY4827" s="63"/>
      <c r="BZ4827" s="63"/>
      <c r="CA4827" s="63"/>
      <c r="CB4827" s="63"/>
      <c r="CC4827" s="63"/>
      <c r="CD4827" s="63"/>
      <c r="CE4827" s="63"/>
      <c r="CF4827" s="63"/>
      <c r="CG4827" s="63"/>
      <c r="CH4827" s="63"/>
      <c r="CI4827" s="63"/>
      <c r="CJ4827" s="63"/>
      <c r="CK4827" s="63"/>
      <c r="CL4827" s="63"/>
      <c r="CM4827" s="63"/>
      <c r="CN4827" s="63"/>
      <c r="CO4827" s="63"/>
      <c r="CP4827" s="63"/>
      <c r="CR4827" s="227"/>
      <c r="CS4827" s="74"/>
    </row>
    <row r="4828" spans="1:97" s="72" customFormat="1" ht="75.75" customHeight="1">
      <c r="A4828" s="63"/>
      <c r="B4828" s="63"/>
      <c r="C4828" s="63"/>
      <c r="D4828" s="63"/>
      <c r="E4828" s="63"/>
      <c r="F4828" s="63"/>
      <c r="G4828" s="63"/>
      <c r="H4828" s="63"/>
      <c r="I4828" s="63"/>
      <c r="J4828" s="63"/>
      <c r="K4828" s="63"/>
      <c r="L4828" s="63"/>
      <c r="M4828" s="63"/>
      <c r="N4828" s="63"/>
      <c r="O4828" s="63"/>
      <c r="P4828" s="63"/>
      <c r="Q4828" s="63"/>
      <c r="R4828" s="63"/>
      <c r="S4828" s="63"/>
      <c r="T4828" s="63"/>
      <c r="U4828" s="63"/>
      <c r="V4828" s="63"/>
      <c r="W4828" s="63"/>
      <c r="X4828" s="63"/>
      <c r="Y4828" s="63"/>
      <c r="Z4828" s="63"/>
      <c r="AA4828" s="63"/>
      <c r="AB4828" s="63"/>
      <c r="AC4828" s="63"/>
      <c r="AD4828" s="63"/>
      <c r="AE4828" s="63"/>
      <c r="AF4828" s="63"/>
      <c r="AG4828" s="63"/>
      <c r="AH4828" s="63"/>
      <c r="AI4828" s="63"/>
      <c r="AJ4828" s="63"/>
      <c r="AK4828" s="63"/>
      <c r="AL4828" s="63"/>
      <c r="AM4828" s="63"/>
      <c r="AN4828" s="63"/>
      <c r="AO4828" s="63"/>
      <c r="AP4828" s="63"/>
      <c r="AQ4828" s="63"/>
      <c r="AR4828" s="63"/>
      <c r="AS4828" s="63"/>
      <c r="AT4828" s="63"/>
      <c r="AU4828" s="63"/>
      <c r="AV4828" s="63"/>
      <c r="AW4828" s="63"/>
      <c r="AX4828" s="63"/>
      <c r="AY4828" s="63"/>
      <c r="AZ4828" s="63"/>
      <c r="BA4828" s="63"/>
      <c r="BB4828" s="63"/>
      <c r="BC4828" s="63"/>
      <c r="BD4828" s="63"/>
      <c r="BE4828" s="63"/>
      <c r="BF4828" s="63"/>
      <c r="BG4828" s="63"/>
      <c r="BH4828" s="63"/>
      <c r="BI4828" s="63"/>
      <c r="BJ4828" s="63"/>
      <c r="BK4828" s="63"/>
      <c r="BL4828" s="63"/>
      <c r="BM4828" s="63"/>
      <c r="BN4828" s="63"/>
      <c r="BO4828" s="63"/>
      <c r="BP4828" s="63"/>
      <c r="BQ4828" s="63"/>
      <c r="BR4828" s="63"/>
      <c r="BS4828" s="63"/>
      <c r="BT4828" s="63"/>
      <c r="BU4828" s="63"/>
      <c r="BV4828" s="63"/>
      <c r="BW4828" s="63"/>
      <c r="BX4828" s="63"/>
      <c r="BY4828" s="63"/>
      <c r="BZ4828" s="63"/>
      <c r="CA4828" s="63"/>
      <c r="CB4828" s="63"/>
      <c r="CC4828" s="63"/>
      <c r="CD4828" s="63"/>
      <c r="CE4828" s="63"/>
      <c r="CF4828" s="63"/>
      <c r="CG4828" s="63"/>
      <c r="CH4828" s="63"/>
      <c r="CI4828" s="63"/>
      <c r="CJ4828" s="63"/>
      <c r="CK4828" s="63"/>
      <c r="CL4828" s="63"/>
      <c r="CM4828" s="63"/>
      <c r="CN4828" s="63"/>
      <c r="CO4828" s="63"/>
      <c r="CP4828" s="63"/>
      <c r="CR4828" s="227"/>
      <c r="CS4828" s="74"/>
    </row>
    <row r="4829" spans="1:97" s="72" customFormat="1" ht="75.75" customHeight="1">
      <c r="A4829" s="63"/>
      <c r="B4829" s="63"/>
      <c r="C4829" s="63"/>
      <c r="D4829" s="63"/>
      <c r="E4829" s="63"/>
      <c r="F4829" s="63"/>
      <c r="G4829" s="63"/>
      <c r="H4829" s="63"/>
      <c r="I4829" s="63"/>
      <c r="J4829" s="63"/>
      <c r="K4829" s="63"/>
      <c r="L4829" s="63"/>
      <c r="M4829" s="63"/>
      <c r="N4829" s="63"/>
      <c r="O4829" s="63"/>
      <c r="P4829" s="63"/>
      <c r="Q4829" s="63"/>
      <c r="R4829" s="63"/>
      <c r="S4829" s="63"/>
      <c r="T4829" s="63"/>
      <c r="U4829" s="63"/>
      <c r="V4829" s="63"/>
      <c r="W4829" s="63"/>
      <c r="X4829" s="63"/>
      <c r="Y4829" s="63"/>
      <c r="Z4829" s="63"/>
      <c r="AA4829" s="63"/>
      <c r="AB4829" s="63"/>
      <c r="AC4829" s="63"/>
      <c r="AD4829" s="63"/>
      <c r="AE4829" s="63"/>
      <c r="AF4829" s="63"/>
      <c r="AG4829" s="63"/>
      <c r="AH4829" s="63"/>
      <c r="AI4829" s="63"/>
      <c r="AJ4829" s="63"/>
      <c r="AK4829" s="63"/>
      <c r="AL4829" s="63"/>
      <c r="AM4829" s="63"/>
      <c r="AN4829" s="63"/>
      <c r="AO4829" s="63"/>
      <c r="AP4829" s="63"/>
      <c r="AQ4829" s="63"/>
      <c r="AR4829" s="63"/>
      <c r="AS4829" s="63"/>
      <c r="AT4829" s="63"/>
      <c r="AU4829" s="63"/>
      <c r="AV4829" s="63"/>
      <c r="AW4829" s="63"/>
      <c r="AX4829" s="63"/>
      <c r="AY4829" s="63"/>
      <c r="AZ4829" s="63"/>
      <c r="BA4829" s="63"/>
      <c r="BB4829" s="63"/>
      <c r="BC4829" s="63"/>
      <c r="BD4829" s="63"/>
      <c r="BE4829" s="63"/>
      <c r="BF4829" s="63"/>
      <c r="BG4829" s="63"/>
      <c r="BH4829" s="63"/>
      <c r="BI4829" s="63"/>
      <c r="BJ4829" s="63"/>
      <c r="BK4829" s="63"/>
      <c r="BL4829" s="63"/>
      <c r="BM4829" s="63"/>
      <c r="BN4829" s="63"/>
      <c r="BO4829" s="63"/>
      <c r="BP4829" s="63"/>
      <c r="BQ4829" s="63"/>
      <c r="BR4829" s="63"/>
      <c r="BS4829" s="63"/>
      <c r="BT4829" s="63"/>
      <c r="BU4829" s="63"/>
      <c r="BV4829" s="63"/>
      <c r="BW4829" s="63"/>
      <c r="BX4829" s="63"/>
      <c r="BY4829" s="63"/>
      <c r="BZ4829" s="63"/>
      <c r="CA4829" s="63"/>
      <c r="CB4829" s="63"/>
      <c r="CC4829" s="63"/>
      <c r="CD4829" s="63"/>
      <c r="CE4829" s="63"/>
      <c r="CF4829" s="63"/>
      <c r="CG4829" s="63"/>
      <c r="CH4829" s="63"/>
      <c r="CI4829" s="63"/>
      <c r="CJ4829" s="63"/>
      <c r="CK4829" s="63"/>
      <c r="CL4829" s="63"/>
      <c r="CM4829" s="63"/>
      <c r="CN4829" s="63"/>
      <c r="CO4829" s="63"/>
      <c r="CP4829" s="63"/>
      <c r="CR4829" s="227"/>
      <c r="CS4829" s="74"/>
    </row>
    <row r="4830" spans="1:97" s="72" customFormat="1" ht="75.75" customHeight="1">
      <c r="A4830" s="63"/>
      <c r="B4830" s="63"/>
      <c r="C4830" s="63"/>
      <c r="D4830" s="63"/>
      <c r="E4830" s="63"/>
      <c r="F4830" s="63"/>
      <c r="G4830" s="63"/>
      <c r="H4830" s="63"/>
      <c r="I4830" s="63"/>
      <c r="J4830" s="63"/>
      <c r="K4830" s="63"/>
      <c r="L4830" s="63"/>
      <c r="M4830" s="63"/>
      <c r="N4830" s="63"/>
      <c r="O4830" s="63"/>
      <c r="P4830" s="63"/>
      <c r="Q4830" s="63"/>
      <c r="R4830" s="63"/>
      <c r="S4830" s="63"/>
      <c r="T4830" s="63"/>
      <c r="U4830" s="63"/>
      <c r="V4830" s="63"/>
      <c r="W4830" s="63"/>
      <c r="X4830" s="63"/>
      <c r="Y4830" s="63"/>
      <c r="Z4830" s="63"/>
      <c r="AA4830" s="63"/>
      <c r="AB4830" s="63"/>
      <c r="AC4830" s="63"/>
      <c r="AD4830" s="63"/>
      <c r="AE4830" s="63"/>
      <c r="AF4830" s="63"/>
      <c r="AG4830" s="63"/>
      <c r="AH4830" s="63"/>
      <c r="AI4830" s="63"/>
      <c r="AJ4830" s="63"/>
      <c r="AK4830" s="63"/>
      <c r="AL4830" s="63"/>
      <c r="AM4830" s="63"/>
      <c r="AN4830" s="63"/>
      <c r="AO4830" s="63"/>
      <c r="AP4830" s="63"/>
      <c r="AQ4830" s="63"/>
      <c r="AR4830" s="63"/>
      <c r="AS4830" s="63"/>
      <c r="AT4830" s="63"/>
      <c r="AU4830" s="63"/>
      <c r="AV4830" s="63"/>
      <c r="AW4830" s="63"/>
      <c r="AX4830" s="63"/>
      <c r="AY4830" s="63"/>
      <c r="AZ4830" s="63"/>
      <c r="BA4830" s="63"/>
      <c r="BB4830" s="63"/>
      <c r="BC4830" s="63"/>
      <c r="BD4830" s="63"/>
      <c r="BE4830" s="63"/>
      <c r="BF4830" s="63"/>
      <c r="BG4830" s="63"/>
      <c r="BH4830" s="63"/>
      <c r="BI4830" s="63"/>
      <c r="BJ4830" s="63"/>
      <c r="BK4830" s="63"/>
      <c r="BL4830" s="63"/>
      <c r="BM4830" s="63"/>
      <c r="BN4830" s="63"/>
      <c r="BO4830" s="63"/>
      <c r="BP4830" s="63"/>
      <c r="BQ4830" s="63"/>
      <c r="BR4830" s="63"/>
      <c r="BS4830" s="63"/>
      <c r="BT4830" s="63"/>
      <c r="BU4830" s="63"/>
      <c r="BV4830" s="63"/>
      <c r="BW4830" s="63"/>
      <c r="BX4830" s="63"/>
      <c r="BY4830" s="63"/>
      <c r="BZ4830" s="63"/>
      <c r="CA4830" s="63"/>
      <c r="CB4830" s="63"/>
      <c r="CC4830" s="63"/>
      <c r="CD4830" s="63"/>
      <c r="CE4830" s="63"/>
      <c r="CF4830" s="63"/>
      <c r="CG4830" s="63"/>
      <c r="CH4830" s="63"/>
      <c r="CI4830" s="63"/>
      <c r="CJ4830" s="63"/>
      <c r="CK4830" s="63"/>
      <c r="CL4830" s="63"/>
      <c r="CM4830" s="63"/>
      <c r="CN4830" s="63"/>
      <c r="CO4830" s="63"/>
      <c r="CP4830" s="63"/>
      <c r="CR4830" s="227"/>
      <c r="CS4830" s="74"/>
    </row>
    <row r="4831" spans="1:97" s="72" customFormat="1" ht="75.75" customHeight="1">
      <c r="A4831" s="63"/>
      <c r="B4831" s="63"/>
      <c r="C4831" s="63"/>
      <c r="D4831" s="63"/>
      <c r="E4831" s="63"/>
      <c r="F4831" s="63"/>
      <c r="G4831" s="63"/>
      <c r="H4831" s="63"/>
      <c r="I4831" s="63"/>
      <c r="J4831" s="63"/>
      <c r="K4831" s="63"/>
      <c r="L4831" s="63"/>
      <c r="M4831" s="63"/>
      <c r="N4831" s="63"/>
      <c r="O4831" s="63"/>
      <c r="P4831" s="63"/>
      <c r="Q4831" s="63"/>
      <c r="R4831" s="63"/>
      <c r="S4831" s="63"/>
      <c r="T4831" s="63"/>
      <c r="U4831" s="63"/>
      <c r="V4831" s="63"/>
      <c r="W4831" s="63"/>
      <c r="X4831" s="63"/>
      <c r="Y4831" s="63"/>
      <c r="Z4831" s="63"/>
      <c r="AA4831" s="63"/>
      <c r="AB4831" s="63"/>
      <c r="AC4831" s="63"/>
      <c r="AD4831" s="63"/>
      <c r="AE4831" s="63"/>
      <c r="AF4831" s="63"/>
      <c r="AG4831" s="63"/>
      <c r="AH4831" s="63"/>
      <c r="AI4831" s="63"/>
      <c r="AJ4831" s="63"/>
      <c r="AK4831" s="63"/>
      <c r="AL4831" s="63"/>
      <c r="AM4831" s="63"/>
      <c r="AN4831" s="63"/>
      <c r="AO4831" s="63"/>
      <c r="AP4831" s="63"/>
      <c r="AQ4831" s="63"/>
      <c r="AR4831" s="63"/>
      <c r="AS4831" s="63"/>
      <c r="AT4831" s="63"/>
      <c r="AU4831" s="63"/>
      <c r="AV4831" s="63"/>
      <c r="AW4831" s="63"/>
      <c r="AX4831" s="63"/>
      <c r="AY4831" s="63"/>
      <c r="AZ4831" s="63"/>
      <c r="BA4831" s="63"/>
      <c r="BB4831" s="63"/>
      <c r="BC4831" s="63"/>
      <c r="BD4831" s="63"/>
      <c r="BE4831" s="63"/>
      <c r="BF4831" s="63"/>
      <c r="BG4831" s="63"/>
      <c r="BH4831" s="63"/>
      <c r="BI4831" s="63"/>
      <c r="BJ4831" s="63"/>
      <c r="BK4831" s="63"/>
      <c r="BL4831" s="63"/>
      <c r="BM4831" s="63"/>
      <c r="BN4831" s="63"/>
      <c r="BO4831" s="63"/>
      <c r="BP4831" s="63"/>
      <c r="BQ4831" s="63"/>
      <c r="BR4831" s="63"/>
      <c r="BS4831" s="63"/>
      <c r="BT4831" s="63"/>
      <c r="BU4831" s="63"/>
      <c r="BV4831" s="63"/>
      <c r="BW4831" s="63"/>
      <c r="BX4831" s="63"/>
      <c r="BY4831" s="63"/>
      <c r="BZ4831" s="63"/>
      <c r="CA4831" s="63"/>
      <c r="CB4831" s="63"/>
      <c r="CC4831" s="63"/>
      <c r="CD4831" s="63"/>
      <c r="CE4831" s="63"/>
      <c r="CF4831" s="63"/>
      <c r="CG4831" s="63"/>
      <c r="CH4831" s="63"/>
      <c r="CI4831" s="63"/>
      <c r="CJ4831" s="63"/>
      <c r="CK4831" s="63"/>
      <c r="CL4831" s="63"/>
      <c r="CM4831" s="63"/>
      <c r="CN4831" s="63"/>
      <c r="CO4831" s="63"/>
      <c r="CP4831" s="63"/>
      <c r="CR4831" s="227"/>
      <c r="CS4831" s="74"/>
    </row>
    <row r="4832" spans="1:97" s="72" customFormat="1" ht="75.75" customHeight="1">
      <c r="A4832" s="63"/>
      <c r="B4832" s="63"/>
      <c r="C4832" s="63"/>
      <c r="D4832" s="63"/>
      <c r="E4832" s="63"/>
      <c r="F4832" s="63"/>
      <c r="G4832" s="63"/>
      <c r="H4832" s="63"/>
      <c r="I4832" s="63"/>
      <c r="J4832" s="63"/>
      <c r="K4832" s="63"/>
      <c r="L4832" s="63"/>
      <c r="M4832" s="63"/>
      <c r="N4832" s="63"/>
      <c r="O4832" s="63"/>
      <c r="P4832" s="63"/>
      <c r="Q4832" s="63"/>
      <c r="R4832" s="63"/>
      <c r="S4832" s="63"/>
      <c r="T4832" s="63"/>
      <c r="U4832" s="63"/>
      <c r="V4832" s="63"/>
      <c r="W4832" s="63"/>
      <c r="X4832" s="63"/>
      <c r="Y4832" s="63"/>
      <c r="Z4832" s="63"/>
      <c r="AA4832" s="63"/>
      <c r="AB4832" s="63"/>
      <c r="AC4832" s="63"/>
      <c r="AD4832" s="63"/>
      <c r="AE4832" s="63"/>
      <c r="AF4832" s="63"/>
      <c r="AG4832" s="63"/>
      <c r="AH4832" s="63"/>
      <c r="AI4832" s="63"/>
      <c r="AJ4832" s="63"/>
      <c r="AK4832" s="63"/>
      <c r="AL4832" s="63"/>
      <c r="AM4832" s="63"/>
      <c r="AN4832" s="63"/>
      <c r="AO4832" s="63"/>
      <c r="AP4832" s="63"/>
      <c r="AQ4832" s="63"/>
      <c r="AR4832" s="63"/>
      <c r="AS4832" s="63"/>
      <c r="AT4832" s="63"/>
      <c r="AU4832" s="63"/>
      <c r="AV4832" s="63"/>
      <c r="AW4832" s="63"/>
      <c r="AX4832" s="63"/>
      <c r="AY4832" s="63"/>
      <c r="AZ4832" s="63"/>
      <c r="BA4832" s="63"/>
      <c r="BB4832" s="63"/>
      <c r="BC4832" s="63"/>
      <c r="BD4832" s="63"/>
      <c r="BE4832" s="63"/>
      <c r="BF4832" s="63"/>
      <c r="BG4832" s="63"/>
      <c r="BH4832" s="63"/>
      <c r="BI4832" s="63"/>
      <c r="BJ4832" s="63"/>
      <c r="BK4832" s="63"/>
      <c r="BL4832" s="63"/>
      <c r="BM4832" s="63"/>
      <c r="BN4832" s="63"/>
      <c r="BO4832" s="63"/>
      <c r="BP4832" s="63"/>
      <c r="BQ4832" s="63"/>
      <c r="BR4832" s="63"/>
      <c r="BS4832" s="63"/>
      <c r="BT4832" s="63"/>
      <c r="BU4832" s="63"/>
      <c r="BV4832" s="63"/>
      <c r="BW4832" s="63"/>
      <c r="BX4832" s="63"/>
      <c r="BY4832" s="63"/>
      <c r="BZ4832" s="63"/>
      <c r="CA4832" s="63"/>
      <c r="CB4832" s="63"/>
      <c r="CC4832" s="63"/>
      <c r="CD4832" s="63"/>
      <c r="CE4832" s="63"/>
      <c r="CF4832" s="63"/>
      <c r="CG4832" s="63"/>
      <c r="CH4832" s="63"/>
      <c r="CI4832" s="63"/>
      <c r="CJ4832" s="63"/>
      <c r="CK4832" s="63"/>
      <c r="CL4832" s="63"/>
      <c r="CM4832" s="63"/>
      <c r="CN4832" s="63"/>
      <c r="CO4832" s="63"/>
      <c r="CP4832" s="63"/>
      <c r="CR4832" s="227"/>
      <c r="CS4832" s="74"/>
    </row>
    <row r="4833" spans="1:97" s="72" customFormat="1" ht="75.75" customHeight="1">
      <c r="A4833" s="63"/>
      <c r="B4833" s="63"/>
      <c r="C4833" s="63"/>
      <c r="D4833" s="63"/>
      <c r="E4833" s="63"/>
      <c r="F4833" s="63"/>
      <c r="G4833" s="63"/>
      <c r="H4833" s="63"/>
      <c r="I4833" s="63"/>
      <c r="J4833" s="63"/>
      <c r="K4833" s="63"/>
      <c r="L4833" s="63"/>
      <c r="M4833" s="63"/>
      <c r="N4833" s="63"/>
      <c r="O4833" s="63"/>
      <c r="P4833" s="63"/>
      <c r="Q4833" s="63"/>
      <c r="R4833" s="63"/>
      <c r="S4833" s="63"/>
      <c r="T4833" s="63"/>
      <c r="U4833" s="63"/>
      <c r="V4833" s="63"/>
      <c r="W4833" s="63"/>
      <c r="X4833" s="63"/>
      <c r="Y4833" s="63"/>
      <c r="Z4833" s="63"/>
      <c r="AA4833" s="63"/>
      <c r="AB4833" s="63"/>
      <c r="AC4833" s="63"/>
      <c r="AD4833" s="63"/>
      <c r="AE4833" s="63"/>
      <c r="AF4833" s="63"/>
      <c r="AG4833" s="63"/>
      <c r="AH4833" s="63"/>
      <c r="AI4833" s="63"/>
      <c r="AJ4833" s="63"/>
      <c r="AK4833" s="63"/>
      <c r="AL4833" s="63"/>
      <c r="AM4833" s="63"/>
      <c r="AN4833" s="63"/>
      <c r="AO4833" s="63"/>
      <c r="AP4833" s="63"/>
      <c r="AQ4833" s="63"/>
      <c r="AR4833" s="63"/>
      <c r="AS4833" s="63"/>
      <c r="AT4833" s="63"/>
      <c r="AU4833" s="63"/>
      <c r="AV4833" s="63"/>
      <c r="AW4833" s="63"/>
      <c r="AX4833" s="63"/>
      <c r="AY4833" s="63"/>
      <c r="AZ4833" s="63"/>
      <c r="BA4833" s="63"/>
      <c r="BB4833" s="63"/>
      <c r="BC4833" s="63"/>
      <c r="BD4833" s="63"/>
      <c r="BE4833" s="63"/>
      <c r="BF4833" s="63"/>
      <c r="BG4833" s="63"/>
      <c r="BH4833" s="63"/>
      <c r="BI4833" s="63"/>
      <c r="BJ4833" s="63"/>
      <c r="BK4833" s="63"/>
      <c r="BL4833" s="63"/>
      <c r="BM4833" s="63"/>
      <c r="BN4833" s="63"/>
      <c r="BO4833" s="63"/>
      <c r="BP4833" s="63"/>
      <c r="BQ4833" s="63"/>
      <c r="BR4833" s="63"/>
      <c r="BS4833" s="63"/>
      <c r="BT4833" s="63"/>
      <c r="BU4833" s="63"/>
      <c r="BV4833" s="63"/>
      <c r="BW4833" s="63"/>
      <c r="BX4833" s="63"/>
      <c r="BY4833" s="63"/>
      <c r="BZ4833" s="63"/>
      <c r="CA4833" s="63"/>
      <c r="CB4833" s="63"/>
      <c r="CC4833" s="63"/>
      <c r="CD4833" s="63"/>
      <c r="CE4833" s="63"/>
      <c r="CF4833" s="63"/>
      <c r="CG4833" s="63"/>
      <c r="CH4833" s="63"/>
      <c r="CI4833" s="63"/>
      <c r="CJ4833" s="63"/>
      <c r="CK4833" s="63"/>
      <c r="CL4833" s="63"/>
      <c r="CM4833" s="63"/>
      <c r="CN4833" s="63"/>
      <c r="CO4833" s="63"/>
      <c r="CP4833" s="63"/>
      <c r="CR4833" s="227"/>
      <c r="CS4833" s="74"/>
    </row>
    <row r="4834" spans="1:97" s="72" customFormat="1" ht="75.75" customHeight="1">
      <c r="A4834" s="63"/>
      <c r="B4834" s="63"/>
      <c r="C4834" s="63"/>
      <c r="D4834" s="63"/>
      <c r="E4834" s="63"/>
      <c r="F4834" s="63"/>
      <c r="G4834" s="63"/>
      <c r="H4834" s="63"/>
      <c r="I4834" s="63"/>
      <c r="J4834" s="63"/>
      <c r="K4834" s="63"/>
      <c r="L4834" s="63"/>
      <c r="M4834" s="63"/>
      <c r="N4834" s="63"/>
      <c r="O4834" s="63"/>
      <c r="P4834" s="63"/>
      <c r="Q4834" s="63"/>
      <c r="R4834" s="63"/>
      <c r="S4834" s="63"/>
      <c r="T4834" s="63"/>
      <c r="U4834" s="63"/>
      <c r="V4834" s="63"/>
      <c r="W4834" s="63"/>
      <c r="X4834" s="63"/>
      <c r="Y4834" s="63"/>
      <c r="Z4834" s="63"/>
      <c r="AA4834" s="63"/>
      <c r="AB4834" s="63"/>
      <c r="AC4834" s="63"/>
      <c r="AD4834" s="63"/>
      <c r="AE4834" s="63"/>
      <c r="AF4834" s="63"/>
      <c r="AG4834" s="63"/>
      <c r="AH4834" s="63"/>
      <c r="AI4834" s="63"/>
      <c r="AJ4834" s="63"/>
      <c r="AK4834" s="63"/>
      <c r="AL4834" s="63"/>
      <c r="AM4834" s="63"/>
      <c r="AN4834" s="63"/>
      <c r="AO4834" s="63"/>
      <c r="AP4834" s="63"/>
      <c r="AQ4834" s="63"/>
      <c r="AR4834" s="63"/>
      <c r="AS4834" s="63"/>
      <c r="AT4834" s="63"/>
      <c r="AU4834" s="63"/>
      <c r="AV4834" s="63"/>
      <c r="AW4834" s="63"/>
      <c r="AX4834" s="63"/>
      <c r="AY4834" s="63"/>
      <c r="AZ4834" s="63"/>
      <c r="BA4834" s="63"/>
      <c r="BB4834" s="63"/>
      <c r="BC4834" s="63"/>
      <c r="BD4834" s="63"/>
      <c r="BE4834" s="63"/>
      <c r="BF4834" s="63"/>
      <c r="BG4834" s="63"/>
      <c r="BH4834" s="63"/>
      <c r="BI4834" s="63"/>
      <c r="BJ4834" s="63"/>
      <c r="BK4834" s="63"/>
      <c r="BL4834" s="63"/>
      <c r="BM4834" s="63"/>
      <c r="BN4834" s="63"/>
      <c r="BO4834" s="63"/>
      <c r="BP4834" s="63"/>
      <c r="BQ4834" s="63"/>
      <c r="BR4834" s="63"/>
      <c r="BS4834" s="63"/>
      <c r="BT4834" s="63"/>
      <c r="BU4834" s="63"/>
      <c r="BV4834" s="63"/>
      <c r="BW4834" s="63"/>
      <c r="BX4834" s="63"/>
      <c r="BY4834" s="63"/>
      <c r="BZ4834" s="63"/>
      <c r="CA4834" s="63"/>
      <c r="CB4834" s="63"/>
      <c r="CC4834" s="63"/>
      <c r="CD4834" s="63"/>
      <c r="CE4834" s="63"/>
      <c r="CF4834" s="63"/>
      <c r="CG4834" s="63"/>
      <c r="CH4834" s="63"/>
      <c r="CI4834" s="63"/>
      <c r="CJ4834" s="63"/>
      <c r="CK4834" s="63"/>
      <c r="CL4834" s="63"/>
      <c r="CM4834" s="63"/>
      <c r="CN4834" s="63"/>
      <c r="CO4834" s="63"/>
      <c r="CP4834" s="63"/>
      <c r="CR4834" s="227"/>
      <c r="CS4834" s="74"/>
    </row>
    <row r="4835" spans="1:97" s="72" customFormat="1" ht="75.75" customHeight="1">
      <c r="A4835" s="63"/>
      <c r="B4835" s="63"/>
      <c r="C4835" s="63"/>
      <c r="D4835" s="63"/>
      <c r="E4835" s="63"/>
      <c r="F4835" s="63"/>
      <c r="G4835" s="63"/>
      <c r="H4835" s="63"/>
      <c r="I4835" s="63"/>
      <c r="J4835" s="63"/>
      <c r="K4835" s="63"/>
      <c r="L4835" s="63"/>
      <c r="M4835" s="63"/>
      <c r="N4835" s="63"/>
      <c r="O4835" s="63"/>
      <c r="P4835" s="63"/>
      <c r="Q4835" s="63"/>
      <c r="R4835" s="63"/>
      <c r="S4835" s="63"/>
      <c r="T4835" s="63"/>
      <c r="U4835" s="63"/>
      <c r="V4835" s="63"/>
      <c r="W4835" s="63"/>
      <c r="X4835" s="63"/>
      <c r="Y4835" s="63"/>
      <c r="Z4835" s="63"/>
      <c r="AA4835" s="63"/>
      <c r="AB4835" s="63"/>
      <c r="AC4835" s="63"/>
      <c r="AD4835" s="63"/>
      <c r="AE4835" s="63"/>
      <c r="AF4835" s="63"/>
      <c r="AG4835" s="63"/>
      <c r="AH4835" s="63"/>
      <c r="AI4835" s="63"/>
      <c r="AJ4835" s="63"/>
      <c r="AK4835" s="63"/>
      <c r="AL4835" s="63"/>
      <c r="AM4835" s="63"/>
      <c r="AN4835" s="63"/>
      <c r="AO4835" s="63"/>
      <c r="AP4835" s="63"/>
      <c r="AQ4835" s="63"/>
      <c r="AR4835" s="63"/>
      <c r="AS4835" s="63"/>
      <c r="AT4835" s="63"/>
      <c r="AU4835" s="63"/>
      <c r="AV4835" s="63"/>
      <c r="AW4835" s="63"/>
      <c r="AX4835" s="63"/>
      <c r="AY4835" s="63"/>
      <c r="AZ4835" s="63"/>
      <c r="BA4835" s="63"/>
      <c r="BB4835" s="63"/>
      <c r="BC4835" s="63"/>
      <c r="BD4835" s="63"/>
      <c r="BE4835" s="63"/>
      <c r="BF4835" s="63"/>
      <c r="BG4835" s="63"/>
      <c r="BH4835" s="63"/>
      <c r="BI4835" s="63"/>
      <c r="BJ4835" s="63"/>
      <c r="BK4835" s="63"/>
      <c r="BL4835" s="63"/>
      <c r="BM4835" s="63"/>
      <c r="BN4835" s="63"/>
      <c r="BO4835" s="63"/>
      <c r="BP4835" s="63"/>
      <c r="BQ4835" s="63"/>
      <c r="BR4835" s="63"/>
      <c r="BS4835" s="63"/>
      <c r="BT4835" s="63"/>
      <c r="BU4835" s="63"/>
      <c r="BV4835" s="63"/>
      <c r="BW4835" s="63"/>
      <c r="BX4835" s="63"/>
      <c r="BY4835" s="63"/>
      <c r="BZ4835" s="63"/>
      <c r="CA4835" s="63"/>
      <c r="CB4835" s="63"/>
      <c r="CC4835" s="63"/>
      <c r="CD4835" s="63"/>
      <c r="CE4835" s="63"/>
      <c r="CF4835" s="63"/>
      <c r="CG4835" s="63"/>
      <c r="CH4835" s="63"/>
      <c r="CI4835" s="63"/>
      <c r="CJ4835" s="63"/>
      <c r="CK4835" s="63"/>
      <c r="CL4835" s="63"/>
      <c r="CM4835" s="63"/>
      <c r="CN4835" s="63"/>
      <c r="CO4835" s="63"/>
      <c r="CP4835" s="63"/>
      <c r="CR4835" s="227"/>
      <c r="CS4835" s="74"/>
    </row>
    <row r="4836" spans="1:97" s="72" customFormat="1" ht="75.75" customHeight="1">
      <c r="A4836" s="63"/>
      <c r="B4836" s="63"/>
      <c r="C4836" s="63"/>
      <c r="D4836" s="63"/>
      <c r="E4836" s="63"/>
      <c r="F4836" s="63"/>
      <c r="G4836" s="63"/>
      <c r="H4836" s="63"/>
      <c r="I4836" s="63"/>
      <c r="J4836" s="63"/>
      <c r="K4836" s="63"/>
      <c r="L4836" s="63"/>
      <c r="M4836" s="63"/>
      <c r="N4836" s="63"/>
      <c r="O4836" s="63"/>
      <c r="P4836" s="63"/>
      <c r="Q4836" s="63"/>
      <c r="R4836" s="63"/>
      <c r="S4836" s="63"/>
      <c r="T4836" s="63"/>
      <c r="U4836" s="63"/>
      <c r="V4836" s="63"/>
      <c r="W4836" s="63"/>
      <c r="X4836" s="63"/>
      <c r="Y4836" s="63"/>
      <c r="Z4836" s="63"/>
      <c r="AA4836" s="63"/>
      <c r="AB4836" s="63"/>
      <c r="AC4836" s="63"/>
      <c r="AD4836" s="63"/>
      <c r="AE4836" s="63"/>
      <c r="AF4836" s="63"/>
      <c r="AG4836" s="63"/>
      <c r="AH4836" s="63"/>
      <c r="AI4836" s="63"/>
      <c r="AJ4836" s="63"/>
      <c r="AK4836" s="63"/>
      <c r="AL4836" s="63"/>
      <c r="AM4836" s="63"/>
      <c r="AN4836" s="63"/>
      <c r="AO4836" s="63"/>
      <c r="AP4836" s="63"/>
      <c r="AQ4836" s="63"/>
      <c r="AR4836" s="63"/>
      <c r="AS4836" s="63"/>
      <c r="AT4836" s="63"/>
      <c r="AU4836" s="63"/>
      <c r="AV4836" s="63"/>
      <c r="AW4836" s="63"/>
      <c r="AX4836" s="63"/>
      <c r="AY4836" s="63"/>
      <c r="AZ4836" s="63"/>
      <c r="BA4836" s="63"/>
      <c r="BB4836" s="63"/>
      <c r="BC4836" s="63"/>
      <c r="BD4836" s="63"/>
      <c r="BE4836" s="63"/>
      <c r="BF4836" s="63"/>
      <c r="BG4836" s="63"/>
      <c r="BH4836" s="63"/>
      <c r="BI4836" s="63"/>
      <c r="BJ4836" s="63"/>
      <c r="BK4836" s="63"/>
      <c r="BL4836" s="63"/>
      <c r="BM4836" s="63"/>
      <c r="BN4836" s="63"/>
      <c r="BO4836" s="63"/>
      <c r="BP4836" s="63"/>
      <c r="BQ4836" s="63"/>
      <c r="BR4836" s="63"/>
      <c r="BS4836" s="63"/>
      <c r="BT4836" s="63"/>
      <c r="BU4836" s="63"/>
      <c r="BV4836" s="63"/>
      <c r="BW4836" s="63"/>
      <c r="BX4836" s="63"/>
      <c r="BY4836" s="63"/>
      <c r="BZ4836" s="63"/>
      <c r="CA4836" s="63"/>
      <c r="CB4836" s="63"/>
      <c r="CC4836" s="63"/>
      <c r="CD4836" s="63"/>
      <c r="CE4836" s="63"/>
      <c r="CF4836" s="63"/>
      <c r="CG4836" s="63"/>
      <c r="CH4836" s="63"/>
      <c r="CI4836" s="63"/>
      <c r="CJ4836" s="63"/>
      <c r="CK4836" s="63"/>
      <c r="CL4836" s="63"/>
      <c r="CM4836" s="63"/>
      <c r="CN4836" s="63"/>
      <c r="CO4836" s="63"/>
      <c r="CP4836" s="63"/>
      <c r="CR4836" s="227"/>
      <c r="CS4836" s="74"/>
    </row>
    <row r="4837" spans="1:97" s="72" customFormat="1" ht="75.75" customHeight="1">
      <c r="A4837" s="63"/>
      <c r="B4837" s="63"/>
      <c r="C4837" s="63"/>
      <c r="D4837" s="63"/>
      <c r="E4837" s="63"/>
      <c r="F4837" s="63"/>
      <c r="G4837" s="63"/>
      <c r="H4837" s="63"/>
      <c r="I4837" s="63"/>
      <c r="J4837" s="63"/>
      <c r="K4837" s="63"/>
      <c r="L4837" s="63"/>
      <c r="M4837" s="63"/>
      <c r="N4837" s="63"/>
      <c r="O4837" s="63"/>
      <c r="P4837" s="63"/>
      <c r="Q4837" s="63"/>
      <c r="R4837" s="63"/>
      <c r="S4837" s="63"/>
      <c r="T4837" s="63"/>
      <c r="U4837" s="63"/>
      <c r="V4837" s="63"/>
      <c r="W4837" s="63"/>
      <c r="X4837" s="63"/>
      <c r="Y4837" s="63"/>
      <c r="Z4837" s="63"/>
      <c r="AA4837" s="63"/>
      <c r="AB4837" s="63"/>
      <c r="AC4837" s="63"/>
      <c r="AD4837" s="63"/>
      <c r="AE4837" s="63"/>
      <c r="AF4837" s="63"/>
      <c r="AG4837" s="63"/>
      <c r="AH4837" s="63"/>
      <c r="AI4837" s="63"/>
      <c r="AJ4837" s="63"/>
      <c r="AK4837" s="63"/>
      <c r="AL4837" s="63"/>
      <c r="AM4837" s="63"/>
      <c r="AN4837" s="63"/>
      <c r="AO4837" s="63"/>
      <c r="AP4837" s="63"/>
      <c r="AQ4837" s="63"/>
      <c r="AR4837" s="63"/>
      <c r="AS4837" s="63"/>
      <c r="AT4837" s="63"/>
      <c r="AU4837" s="63"/>
      <c r="AV4837" s="63"/>
      <c r="AW4837" s="63"/>
      <c r="AX4837" s="63"/>
      <c r="AY4837" s="63"/>
      <c r="AZ4837" s="63"/>
      <c r="BA4837" s="63"/>
      <c r="BB4837" s="63"/>
      <c r="BC4837" s="63"/>
      <c r="BD4837" s="63"/>
      <c r="BE4837" s="63"/>
      <c r="BF4837" s="63"/>
      <c r="BG4837" s="63"/>
      <c r="BH4837" s="63"/>
      <c r="BI4837" s="63"/>
      <c r="BJ4837" s="63"/>
      <c r="BK4837" s="63"/>
      <c r="BL4837" s="63"/>
      <c r="BM4837" s="63"/>
      <c r="BN4837" s="63"/>
      <c r="BO4837" s="63"/>
      <c r="BP4837" s="63"/>
      <c r="BQ4837" s="63"/>
      <c r="BR4837" s="63"/>
      <c r="BS4837" s="63"/>
      <c r="BT4837" s="63"/>
      <c r="BU4837" s="63"/>
      <c r="BV4837" s="63"/>
      <c r="BW4837" s="63"/>
      <c r="BX4837" s="63"/>
      <c r="BY4837" s="63"/>
      <c r="BZ4837" s="63"/>
      <c r="CA4837" s="63"/>
      <c r="CB4837" s="63"/>
      <c r="CC4837" s="63"/>
      <c r="CD4837" s="63"/>
      <c r="CE4837" s="63"/>
      <c r="CF4837" s="63"/>
      <c r="CG4837" s="63"/>
      <c r="CH4837" s="63"/>
      <c r="CI4837" s="63"/>
      <c r="CJ4837" s="63"/>
      <c r="CK4837" s="63"/>
      <c r="CL4837" s="63"/>
      <c r="CM4837" s="63"/>
      <c r="CN4837" s="63"/>
      <c r="CO4837" s="63"/>
      <c r="CP4837" s="63"/>
      <c r="CR4837" s="227"/>
      <c r="CS4837" s="74"/>
    </row>
    <row r="4838" spans="1:97" s="72" customFormat="1" ht="75.75" customHeight="1">
      <c r="A4838" s="63"/>
      <c r="B4838" s="63"/>
      <c r="C4838" s="63"/>
      <c r="D4838" s="63"/>
      <c r="E4838" s="63"/>
      <c r="F4838" s="63"/>
      <c r="G4838" s="63"/>
      <c r="H4838" s="63"/>
      <c r="I4838" s="63"/>
      <c r="J4838" s="63"/>
      <c r="K4838" s="63"/>
      <c r="L4838" s="63"/>
      <c r="M4838" s="63"/>
      <c r="N4838" s="63"/>
      <c r="O4838" s="63"/>
      <c r="P4838" s="63"/>
      <c r="Q4838" s="63"/>
      <c r="R4838" s="63"/>
      <c r="S4838" s="63"/>
      <c r="T4838" s="63"/>
      <c r="U4838" s="63"/>
      <c r="V4838" s="63"/>
      <c r="W4838" s="63"/>
      <c r="X4838" s="63"/>
      <c r="Y4838" s="63"/>
      <c r="Z4838" s="63"/>
      <c r="AA4838" s="63"/>
      <c r="AB4838" s="63"/>
      <c r="AC4838" s="63"/>
      <c r="AD4838" s="63"/>
      <c r="AE4838" s="63"/>
      <c r="AF4838" s="63"/>
      <c r="AG4838" s="63"/>
      <c r="AH4838" s="63"/>
      <c r="AI4838" s="63"/>
      <c r="AJ4838" s="63"/>
      <c r="AK4838" s="63"/>
      <c r="AL4838" s="63"/>
      <c r="AM4838" s="63"/>
      <c r="AN4838" s="63"/>
      <c r="AO4838" s="63"/>
      <c r="AP4838" s="63"/>
      <c r="AQ4838" s="63"/>
      <c r="AR4838" s="63"/>
      <c r="AS4838" s="63"/>
      <c r="AT4838" s="63"/>
      <c r="AU4838" s="63"/>
      <c r="AV4838" s="63"/>
      <c r="AW4838" s="63"/>
      <c r="AX4838" s="63"/>
      <c r="AY4838" s="63"/>
      <c r="AZ4838" s="63"/>
      <c r="BA4838" s="63"/>
      <c r="BB4838" s="63"/>
      <c r="BC4838" s="63"/>
      <c r="BD4838" s="63"/>
      <c r="BE4838" s="63"/>
      <c r="BF4838" s="63"/>
      <c r="BG4838" s="63"/>
      <c r="BH4838" s="63"/>
      <c r="BI4838" s="63"/>
      <c r="BJ4838" s="63"/>
      <c r="BK4838" s="63"/>
      <c r="BL4838" s="63"/>
      <c r="BM4838" s="63"/>
      <c r="BN4838" s="63"/>
      <c r="BO4838" s="63"/>
      <c r="BP4838" s="63"/>
      <c r="BQ4838" s="63"/>
      <c r="BR4838" s="63"/>
      <c r="BS4838" s="63"/>
      <c r="BT4838" s="63"/>
      <c r="BU4838" s="63"/>
      <c r="BV4838" s="63"/>
      <c r="BW4838" s="63"/>
      <c r="BX4838" s="63"/>
      <c r="BY4838" s="63"/>
      <c r="BZ4838" s="63"/>
      <c r="CA4838" s="63"/>
      <c r="CB4838" s="63"/>
      <c r="CC4838" s="63"/>
      <c r="CD4838" s="63"/>
      <c r="CE4838" s="63"/>
      <c r="CF4838" s="63"/>
      <c r="CG4838" s="63"/>
      <c r="CH4838" s="63"/>
      <c r="CI4838" s="63"/>
      <c r="CJ4838" s="63"/>
      <c r="CK4838" s="63"/>
      <c r="CL4838" s="63"/>
      <c r="CM4838" s="63"/>
      <c r="CN4838" s="63"/>
      <c r="CO4838" s="63"/>
      <c r="CP4838" s="63"/>
      <c r="CR4838" s="227"/>
      <c r="CS4838" s="74"/>
    </row>
    <row r="4839" spans="1:97" s="72" customFormat="1" ht="75.75" customHeight="1">
      <c r="A4839" s="63"/>
      <c r="B4839" s="63"/>
      <c r="C4839" s="63"/>
      <c r="D4839" s="63"/>
      <c r="E4839" s="63"/>
      <c r="F4839" s="63"/>
      <c r="G4839" s="63"/>
      <c r="H4839" s="63"/>
      <c r="I4839" s="63"/>
      <c r="J4839" s="63"/>
      <c r="K4839" s="63"/>
      <c r="L4839" s="63"/>
      <c r="M4839" s="63"/>
      <c r="N4839" s="63"/>
      <c r="O4839" s="63"/>
      <c r="P4839" s="63"/>
      <c r="Q4839" s="63"/>
      <c r="R4839" s="63"/>
      <c r="S4839" s="63"/>
      <c r="T4839" s="63"/>
      <c r="U4839" s="63"/>
      <c r="V4839" s="63"/>
      <c r="W4839" s="63"/>
      <c r="X4839" s="63"/>
      <c r="Y4839" s="63"/>
      <c r="Z4839" s="63"/>
      <c r="AA4839" s="63"/>
      <c r="AB4839" s="63"/>
      <c r="AC4839" s="63"/>
      <c r="AD4839" s="63"/>
      <c r="AE4839" s="63"/>
      <c r="AF4839" s="63"/>
      <c r="AG4839" s="63"/>
      <c r="AH4839" s="63"/>
      <c r="AI4839" s="63"/>
      <c r="AJ4839" s="63"/>
      <c r="AK4839" s="63"/>
      <c r="AL4839" s="63"/>
      <c r="AM4839" s="63"/>
      <c r="AN4839" s="63"/>
      <c r="AO4839" s="63"/>
      <c r="AP4839" s="63"/>
      <c r="AQ4839" s="63"/>
      <c r="AR4839" s="63"/>
      <c r="AS4839" s="63"/>
      <c r="AT4839" s="63"/>
      <c r="AU4839" s="63"/>
      <c r="AV4839" s="63"/>
      <c r="AW4839" s="63"/>
      <c r="AX4839" s="63"/>
      <c r="AY4839" s="63"/>
      <c r="AZ4839" s="63"/>
      <c r="BA4839" s="63"/>
      <c r="BB4839" s="63"/>
      <c r="BC4839" s="63"/>
      <c r="BD4839" s="63"/>
      <c r="BE4839" s="63"/>
      <c r="BF4839" s="63"/>
      <c r="BG4839" s="63"/>
      <c r="BH4839" s="63"/>
      <c r="BI4839" s="63"/>
      <c r="BJ4839" s="63"/>
      <c r="BK4839" s="63"/>
      <c r="BL4839" s="63"/>
      <c r="BM4839" s="63"/>
      <c r="BN4839" s="63"/>
      <c r="BO4839" s="63"/>
      <c r="BP4839" s="63"/>
      <c r="BQ4839" s="63"/>
      <c r="BR4839" s="63"/>
      <c r="BS4839" s="63"/>
      <c r="BT4839" s="63"/>
      <c r="BU4839" s="63"/>
      <c r="BV4839" s="63"/>
      <c r="BW4839" s="63"/>
      <c r="BX4839" s="63"/>
      <c r="BY4839" s="63"/>
      <c r="BZ4839" s="63"/>
      <c r="CA4839" s="63"/>
      <c r="CB4839" s="63"/>
      <c r="CC4839" s="63"/>
      <c r="CD4839" s="63"/>
      <c r="CE4839" s="63"/>
      <c r="CF4839" s="63"/>
      <c r="CG4839" s="63"/>
      <c r="CH4839" s="63"/>
      <c r="CI4839" s="63"/>
      <c r="CJ4839" s="63"/>
      <c r="CK4839" s="63"/>
      <c r="CL4839" s="63"/>
      <c r="CM4839" s="63"/>
      <c r="CN4839" s="63"/>
      <c r="CO4839" s="63"/>
      <c r="CP4839" s="63"/>
      <c r="CR4839" s="227"/>
      <c r="CS4839" s="74"/>
    </row>
    <row r="4840" spans="1:97" s="72" customFormat="1" ht="75.75" customHeight="1">
      <c r="A4840" s="63"/>
      <c r="B4840" s="63"/>
      <c r="C4840" s="63"/>
      <c r="D4840" s="63"/>
      <c r="E4840" s="63"/>
      <c r="F4840" s="63"/>
      <c r="G4840" s="63"/>
      <c r="H4840" s="63"/>
      <c r="I4840" s="63"/>
      <c r="J4840" s="63"/>
      <c r="K4840" s="63"/>
      <c r="L4840" s="63"/>
      <c r="M4840" s="63"/>
      <c r="N4840" s="63"/>
      <c r="O4840" s="63"/>
      <c r="P4840" s="63"/>
      <c r="Q4840" s="63"/>
      <c r="R4840" s="63"/>
      <c r="S4840" s="63"/>
      <c r="T4840" s="63"/>
      <c r="U4840" s="63"/>
      <c r="V4840" s="63"/>
      <c r="W4840" s="63"/>
      <c r="X4840" s="63"/>
      <c r="Y4840" s="63"/>
      <c r="Z4840" s="63"/>
      <c r="AA4840" s="63"/>
      <c r="AB4840" s="63"/>
      <c r="AC4840" s="63"/>
      <c r="AD4840" s="63"/>
      <c r="AE4840" s="63"/>
      <c r="AF4840" s="63"/>
      <c r="AG4840" s="63"/>
      <c r="AH4840" s="63"/>
      <c r="AI4840" s="63"/>
      <c r="AJ4840" s="63"/>
      <c r="AK4840" s="63"/>
      <c r="AL4840" s="63"/>
      <c r="AM4840" s="63"/>
      <c r="AN4840" s="63"/>
      <c r="AO4840" s="63"/>
      <c r="AP4840" s="63"/>
      <c r="AQ4840" s="63"/>
      <c r="AR4840" s="63"/>
      <c r="AS4840" s="63"/>
      <c r="AT4840" s="63"/>
      <c r="AU4840" s="63"/>
      <c r="AV4840" s="63"/>
      <c r="AW4840" s="63"/>
      <c r="AX4840" s="63"/>
      <c r="AY4840" s="63"/>
      <c r="AZ4840" s="63"/>
      <c r="BA4840" s="63"/>
      <c r="BB4840" s="63"/>
      <c r="BC4840" s="63"/>
      <c r="BD4840" s="63"/>
      <c r="BE4840" s="63"/>
      <c r="BF4840" s="63"/>
      <c r="BG4840" s="63"/>
      <c r="BH4840" s="63"/>
      <c r="BI4840" s="63"/>
      <c r="BJ4840" s="63"/>
      <c r="BK4840" s="63"/>
      <c r="BL4840" s="63"/>
      <c r="BM4840" s="63"/>
      <c r="BN4840" s="63"/>
      <c r="BO4840" s="63"/>
      <c r="BP4840" s="63"/>
      <c r="BQ4840" s="63"/>
      <c r="BR4840" s="63"/>
      <c r="BS4840" s="63"/>
      <c r="BT4840" s="63"/>
      <c r="BU4840" s="63"/>
      <c r="BV4840" s="63"/>
      <c r="BW4840" s="63"/>
      <c r="BX4840" s="63"/>
      <c r="BY4840" s="63"/>
      <c r="BZ4840" s="63"/>
      <c r="CA4840" s="63"/>
      <c r="CB4840" s="63"/>
      <c r="CC4840" s="63"/>
      <c r="CD4840" s="63"/>
      <c r="CE4840" s="63"/>
      <c r="CF4840" s="63"/>
      <c r="CG4840" s="63"/>
      <c r="CH4840" s="63"/>
      <c r="CI4840" s="63"/>
      <c r="CJ4840" s="63"/>
      <c r="CK4840" s="63"/>
      <c r="CL4840" s="63"/>
      <c r="CM4840" s="63"/>
      <c r="CN4840" s="63"/>
      <c r="CO4840" s="63"/>
      <c r="CP4840" s="63"/>
      <c r="CR4840" s="227"/>
      <c r="CS4840" s="74"/>
    </row>
    <row r="4841" spans="1:97" s="72" customFormat="1" ht="75.75" customHeight="1">
      <c r="A4841" s="63"/>
      <c r="B4841" s="63"/>
      <c r="C4841" s="63"/>
      <c r="D4841" s="63"/>
      <c r="E4841" s="63"/>
      <c r="F4841" s="63"/>
      <c r="G4841" s="63"/>
      <c r="H4841" s="63"/>
      <c r="I4841" s="63"/>
      <c r="J4841" s="63"/>
      <c r="K4841" s="63"/>
      <c r="L4841" s="63"/>
      <c r="M4841" s="63"/>
      <c r="N4841" s="63"/>
      <c r="O4841" s="63"/>
      <c r="P4841" s="63"/>
      <c r="Q4841" s="63"/>
      <c r="R4841" s="63"/>
      <c r="S4841" s="63"/>
      <c r="T4841" s="63"/>
      <c r="U4841" s="63"/>
      <c r="V4841" s="63"/>
      <c r="W4841" s="63"/>
      <c r="X4841" s="63"/>
      <c r="Y4841" s="63"/>
      <c r="Z4841" s="63"/>
      <c r="AA4841" s="63"/>
      <c r="AB4841" s="63"/>
      <c r="AC4841" s="63"/>
      <c r="AD4841" s="63"/>
      <c r="AE4841" s="63"/>
      <c r="AF4841" s="63"/>
      <c r="AG4841" s="63"/>
      <c r="AH4841" s="63"/>
      <c r="AI4841" s="63"/>
      <c r="AJ4841" s="63"/>
      <c r="AK4841" s="63"/>
      <c r="AL4841" s="63"/>
      <c r="AM4841" s="63"/>
      <c r="AN4841" s="63"/>
      <c r="AO4841" s="63"/>
      <c r="AP4841" s="63"/>
      <c r="AQ4841" s="63"/>
      <c r="AR4841" s="63"/>
      <c r="AS4841" s="63"/>
      <c r="AT4841" s="63"/>
      <c r="AU4841" s="63"/>
      <c r="AV4841" s="63"/>
      <c r="AW4841" s="63"/>
      <c r="AX4841" s="63"/>
      <c r="AY4841" s="63"/>
      <c r="AZ4841" s="63"/>
      <c r="BA4841" s="63"/>
      <c r="BB4841" s="63"/>
      <c r="BC4841" s="63"/>
      <c r="BD4841" s="63"/>
      <c r="BE4841" s="63"/>
      <c r="BF4841" s="63"/>
      <c r="BG4841" s="63"/>
      <c r="BH4841" s="63"/>
      <c r="BI4841" s="63"/>
      <c r="BJ4841" s="63"/>
      <c r="BK4841" s="63"/>
      <c r="BL4841" s="63"/>
      <c r="BM4841" s="63"/>
      <c r="BN4841" s="63"/>
      <c r="BO4841" s="63"/>
      <c r="BP4841" s="63"/>
      <c r="BQ4841" s="63"/>
      <c r="BR4841" s="63"/>
      <c r="BS4841" s="63"/>
      <c r="BT4841" s="63"/>
      <c r="BU4841" s="63"/>
      <c r="BV4841" s="63"/>
      <c r="BW4841" s="63"/>
      <c r="BX4841" s="63"/>
      <c r="BY4841" s="63"/>
      <c r="BZ4841" s="63"/>
      <c r="CA4841" s="63"/>
      <c r="CB4841" s="63"/>
      <c r="CC4841" s="63"/>
      <c r="CD4841" s="63"/>
      <c r="CE4841" s="63"/>
      <c r="CF4841" s="63"/>
      <c r="CG4841" s="63"/>
      <c r="CH4841" s="63"/>
      <c r="CI4841" s="63"/>
      <c r="CJ4841" s="63"/>
      <c r="CK4841" s="63"/>
      <c r="CL4841" s="63"/>
      <c r="CM4841" s="63"/>
      <c r="CN4841" s="63"/>
      <c r="CO4841" s="63"/>
      <c r="CP4841" s="63"/>
      <c r="CR4841" s="227"/>
      <c r="CS4841" s="74"/>
    </row>
    <row r="4842" spans="1:97" s="72" customFormat="1" ht="75.75" customHeight="1">
      <c r="A4842" s="63"/>
      <c r="B4842" s="63"/>
      <c r="C4842" s="63"/>
      <c r="D4842" s="63"/>
      <c r="E4842" s="63"/>
      <c r="F4842" s="63"/>
      <c r="G4842" s="63"/>
      <c r="H4842" s="63"/>
      <c r="I4842" s="63"/>
      <c r="J4842" s="63"/>
      <c r="K4842" s="63"/>
      <c r="L4842" s="63"/>
      <c r="M4842" s="63"/>
      <c r="N4842" s="63"/>
      <c r="O4842" s="63"/>
      <c r="P4842" s="63"/>
      <c r="Q4842" s="63"/>
      <c r="R4842" s="63"/>
      <c r="S4842" s="63"/>
      <c r="T4842" s="63"/>
      <c r="U4842" s="63"/>
      <c r="V4842" s="63"/>
      <c r="W4842" s="63"/>
      <c r="X4842" s="63"/>
      <c r="Y4842" s="63"/>
      <c r="Z4842" s="63"/>
      <c r="AA4842" s="63"/>
      <c r="AB4842" s="63"/>
      <c r="AC4842" s="63"/>
      <c r="AD4842" s="63"/>
      <c r="AE4842" s="63"/>
      <c r="AF4842" s="63"/>
      <c r="AG4842" s="63"/>
      <c r="AH4842" s="63"/>
      <c r="AI4842" s="63"/>
      <c r="AJ4842" s="63"/>
      <c r="AK4842" s="63"/>
      <c r="AL4842" s="63"/>
      <c r="AM4842" s="63"/>
      <c r="AN4842" s="63"/>
      <c r="AO4842" s="63"/>
      <c r="AP4842" s="63"/>
      <c r="AQ4842" s="63"/>
      <c r="AR4842" s="63"/>
      <c r="AS4842" s="63"/>
      <c r="AT4842" s="63"/>
      <c r="AU4842" s="63"/>
      <c r="AV4842" s="63"/>
      <c r="AW4842" s="63"/>
      <c r="AX4842" s="63"/>
      <c r="AY4842" s="63"/>
      <c r="AZ4842" s="63"/>
      <c r="BA4842" s="63"/>
      <c r="BB4842" s="63"/>
      <c r="BC4842" s="63"/>
      <c r="BD4842" s="63"/>
      <c r="BE4842" s="63"/>
      <c r="BF4842" s="63"/>
      <c r="BG4842" s="63"/>
      <c r="BH4842" s="63"/>
      <c r="BI4842" s="63"/>
      <c r="BJ4842" s="63"/>
      <c r="BK4842" s="63"/>
      <c r="BL4842" s="63"/>
      <c r="BM4842" s="63"/>
      <c r="BN4842" s="63"/>
      <c r="BO4842" s="63"/>
      <c r="BP4842" s="63"/>
      <c r="BQ4842" s="63"/>
      <c r="BR4842" s="63"/>
      <c r="BS4842" s="63"/>
      <c r="BT4842" s="63"/>
      <c r="BU4842" s="63"/>
      <c r="BV4842" s="63"/>
      <c r="BW4842" s="63"/>
      <c r="BX4842" s="63"/>
      <c r="BY4842" s="63"/>
      <c r="BZ4842" s="63"/>
      <c r="CA4842" s="63"/>
      <c r="CB4842" s="63"/>
      <c r="CC4842" s="63"/>
      <c r="CD4842" s="63"/>
      <c r="CE4842" s="63"/>
      <c r="CF4842" s="63"/>
      <c r="CG4842" s="63"/>
      <c r="CH4842" s="63"/>
      <c r="CI4842" s="63"/>
      <c r="CJ4842" s="63"/>
      <c r="CK4842" s="63"/>
      <c r="CL4842" s="63"/>
      <c r="CM4842" s="63"/>
      <c r="CN4842" s="63"/>
      <c r="CO4842" s="63"/>
      <c r="CP4842" s="63"/>
      <c r="CR4842" s="227"/>
      <c r="CS4842" s="74"/>
    </row>
    <row r="4843" spans="1:97" s="72" customFormat="1" ht="75.75" customHeight="1">
      <c r="A4843" s="63"/>
      <c r="B4843" s="63"/>
      <c r="C4843" s="63"/>
      <c r="D4843" s="63"/>
      <c r="E4843" s="63"/>
      <c r="F4843" s="63"/>
      <c r="G4843" s="63"/>
      <c r="H4843" s="63"/>
      <c r="I4843" s="63"/>
      <c r="J4843" s="63"/>
      <c r="K4843" s="63"/>
      <c r="L4843" s="63"/>
      <c r="M4843" s="63"/>
      <c r="N4843" s="63"/>
      <c r="O4843" s="63"/>
      <c r="P4843" s="63"/>
      <c r="Q4843" s="63"/>
      <c r="R4843" s="63"/>
      <c r="S4843" s="63"/>
      <c r="T4843" s="63"/>
      <c r="U4843" s="63"/>
      <c r="V4843" s="63"/>
      <c r="W4843" s="63"/>
      <c r="X4843" s="63"/>
      <c r="Y4843" s="63"/>
      <c r="Z4843" s="63"/>
      <c r="AA4843" s="63"/>
      <c r="AB4843" s="63"/>
      <c r="AC4843" s="63"/>
      <c r="AD4843" s="63"/>
      <c r="AE4843" s="63"/>
      <c r="AF4843" s="63"/>
      <c r="AG4843" s="63"/>
      <c r="AH4843" s="63"/>
      <c r="AI4843" s="63"/>
      <c r="AJ4843" s="63"/>
      <c r="AK4843" s="63"/>
      <c r="AL4843" s="63"/>
      <c r="AM4843" s="63"/>
      <c r="AN4843" s="63"/>
      <c r="AO4843" s="63"/>
      <c r="AP4843" s="63"/>
      <c r="AQ4843" s="63"/>
      <c r="AR4843" s="63"/>
      <c r="AS4843" s="63"/>
      <c r="AT4843" s="63"/>
      <c r="AU4843" s="63"/>
      <c r="AV4843" s="63"/>
      <c r="AW4843" s="63"/>
      <c r="AX4843" s="63"/>
      <c r="AY4843" s="63"/>
      <c r="AZ4843" s="63"/>
      <c r="BA4843" s="63"/>
      <c r="BB4843" s="63"/>
      <c r="BC4843" s="63"/>
      <c r="BD4843" s="63"/>
      <c r="BE4843" s="63"/>
      <c r="BF4843" s="63"/>
      <c r="BG4843" s="63"/>
      <c r="BH4843" s="63"/>
      <c r="BI4843" s="63"/>
      <c r="BJ4843" s="63"/>
      <c r="BK4843" s="63"/>
      <c r="BL4843" s="63"/>
      <c r="BM4843" s="63"/>
      <c r="BN4843" s="63"/>
      <c r="BO4843" s="63"/>
      <c r="BP4843" s="63"/>
      <c r="BQ4843" s="63"/>
      <c r="BR4843" s="63"/>
      <c r="BS4843" s="63"/>
      <c r="BT4843" s="63"/>
      <c r="BU4843" s="63"/>
      <c r="BV4843" s="63"/>
      <c r="BW4843" s="63"/>
      <c r="BX4843" s="63"/>
      <c r="BY4843" s="63"/>
      <c r="BZ4843" s="63"/>
      <c r="CA4843" s="63"/>
      <c r="CB4843" s="63"/>
      <c r="CC4843" s="63"/>
      <c r="CD4843" s="63"/>
      <c r="CE4843" s="63"/>
      <c r="CF4843" s="63"/>
      <c r="CG4843" s="63"/>
      <c r="CH4843" s="63"/>
      <c r="CI4843" s="63"/>
      <c r="CJ4843" s="63"/>
      <c r="CK4843" s="63"/>
      <c r="CL4843" s="63"/>
      <c r="CM4843" s="63"/>
      <c r="CN4843" s="63"/>
      <c r="CO4843" s="63"/>
      <c r="CP4843" s="63"/>
      <c r="CR4843" s="227"/>
      <c r="CS4843" s="74"/>
    </row>
    <row r="4844" spans="1:97" s="72" customFormat="1" ht="75.75" customHeight="1">
      <c r="A4844" s="63"/>
      <c r="B4844" s="63"/>
      <c r="C4844" s="63"/>
      <c r="D4844" s="63"/>
      <c r="E4844" s="63"/>
      <c r="F4844" s="63"/>
      <c r="G4844" s="63"/>
      <c r="H4844" s="63"/>
      <c r="I4844" s="63"/>
      <c r="J4844" s="63"/>
      <c r="K4844" s="63"/>
      <c r="L4844" s="63"/>
      <c r="M4844" s="63"/>
      <c r="N4844" s="63"/>
      <c r="O4844" s="63"/>
      <c r="P4844" s="63"/>
      <c r="Q4844" s="63"/>
      <c r="R4844" s="63"/>
      <c r="S4844" s="63"/>
      <c r="T4844" s="63"/>
      <c r="U4844" s="63"/>
      <c r="V4844" s="63"/>
      <c r="W4844" s="63"/>
      <c r="X4844" s="63"/>
      <c r="Y4844" s="63"/>
      <c r="Z4844" s="63"/>
      <c r="AA4844" s="63"/>
      <c r="AB4844" s="63"/>
      <c r="AC4844" s="63"/>
      <c r="AD4844" s="63"/>
      <c r="AE4844" s="63"/>
      <c r="AF4844" s="63"/>
      <c r="AG4844" s="63"/>
      <c r="AH4844" s="63"/>
      <c r="AI4844" s="63"/>
      <c r="AJ4844" s="63"/>
      <c r="AK4844" s="63"/>
      <c r="AL4844" s="63"/>
      <c r="AM4844" s="63"/>
      <c r="AN4844" s="63"/>
      <c r="AO4844" s="63"/>
      <c r="AP4844" s="63"/>
      <c r="AQ4844" s="63"/>
      <c r="AR4844" s="63"/>
      <c r="AS4844" s="63"/>
      <c r="AT4844" s="63"/>
      <c r="AU4844" s="63"/>
      <c r="AV4844" s="63"/>
      <c r="AW4844" s="63"/>
      <c r="AX4844" s="63"/>
      <c r="AY4844" s="63"/>
      <c r="AZ4844" s="63"/>
      <c r="BA4844" s="63"/>
      <c r="BB4844" s="63"/>
      <c r="BC4844" s="63"/>
      <c r="BD4844" s="63"/>
      <c r="BE4844" s="63"/>
      <c r="BF4844" s="63"/>
      <c r="BG4844" s="63"/>
      <c r="BH4844" s="63"/>
      <c r="BI4844" s="63"/>
      <c r="BJ4844" s="63"/>
      <c r="BK4844" s="63"/>
      <c r="BL4844" s="63"/>
      <c r="BM4844" s="63"/>
      <c r="BN4844" s="63"/>
      <c r="BO4844" s="63"/>
      <c r="BP4844" s="63"/>
      <c r="BQ4844" s="63"/>
      <c r="BR4844" s="63"/>
      <c r="BS4844" s="63"/>
      <c r="BT4844" s="63"/>
      <c r="BU4844" s="63"/>
      <c r="BV4844" s="63"/>
      <c r="BW4844" s="63"/>
      <c r="BX4844" s="63"/>
      <c r="BY4844" s="63"/>
      <c r="BZ4844" s="63"/>
      <c r="CA4844" s="63"/>
      <c r="CB4844" s="63"/>
      <c r="CC4844" s="63"/>
      <c r="CD4844" s="63"/>
      <c r="CE4844" s="63"/>
      <c r="CF4844" s="63"/>
      <c r="CG4844" s="63"/>
      <c r="CH4844" s="63"/>
      <c r="CI4844" s="63"/>
      <c r="CJ4844" s="63"/>
      <c r="CK4844" s="63"/>
      <c r="CL4844" s="63"/>
      <c r="CM4844" s="63"/>
      <c r="CN4844" s="63"/>
      <c r="CO4844" s="63"/>
      <c r="CP4844" s="63"/>
      <c r="CR4844" s="227"/>
      <c r="CS4844" s="74"/>
    </row>
    <row r="4845" spans="1:97" s="72" customFormat="1" ht="75.75" customHeight="1">
      <c r="A4845" s="63"/>
      <c r="B4845" s="63"/>
      <c r="C4845" s="63"/>
      <c r="D4845" s="63"/>
      <c r="E4845" s="63"/>
      <c r="F4845" s="63"/>
      <c r="G4845" s="63"/>
      <c r="H4845" s="63"/>
      <c r="I4845" s="63"/>
      <c r="J4845" s="63"/>
      <c r="K4845" s="63"/>
      <c r="L4845" s="63"/>
      <c r="M4845" s="63"/>
      <c r="N4845" s="63"/>
      <c r="O4845" s="63"/>
      <c r="P4845" s="63"/>
      <c r="Q4845" s="63"/>
      <c r="R4845" s="63"/>
      <c r="S4845" s="63"/>
      <c r="T4845" s="63"/>
      <c r="U4845" s="63"/>
      <c r="V4845" s="63"/>
      <c r="W4845" s="63"/>
      <c r="X4845" s="63"/>
      <c r="Y4845" s="63"/>
      <c r="Z4845" s="63"/>
      <c r="AA4845" s="63"/>
      <c r="AB4845" s="63"/>
      <c r="AC4845" s="63"/>
      <c r="AD4845" s="63"/>
      <c r="AE4845" s="63"/>
      <c r="AF4845" s="63"/>
      <c r="AG4845" s="63"/>
      <c r="AH4845" s="63"/>
      <c r="AI4845" s="63"/>
      <c r="AJ4845" s="63"/>
      <c r="AK4845" s="63"/>
      <c r="AL4845" s="63"/>
      <c r="AM4845" s="63"/>
      <c r="AN4845" s="63"/>
      <c r="AO4845" s="63"/>
      <c r="AP4845" s="63"/>
      <c r="AQ4845" s="63"/>
      <c r="AR4845" s="63"/>
      <c r="AS4845" s="63"/>
      <c r="AT4845" s="63"/>
      <c r="AU4845" s="63"/>
      <c r="AV4845" s="63"/>
      <c r="AW4845" s="63"/>
      <c r="AX4845" s="63"/>
      <c r="AY4845" s="63"/>
      <c r="AZ4845" s="63"/>
      <c r="BA4845" s="63"/>
      <c r="BB4845" s="63"/>
      <c r="BC4845" s="63"/>
      <c r="BD4845" s="63"/>
      <c r="BE4845" s="63"/>
      <c r="BF4845" s="63"/>
      <c r="BG4845" s="63"/>
      <c r="BH4845" s="63"/>
      <c r="BI4845" s="63"/>
      <c r="BJ4845" s="63"/>
      <c r="BK4845" s="63"/>
      <c r="BL4845" s="63"/>
      <c r="BM4845" s="63"/>
      <c r="BN4845" s="63"/>
      <c r="BO4845" s="63"/>
      <c r="BP4845" s="63"/>
      <c r="BQ4845" s="63"/>
      <c r="BR4845" s="63"/>
      <c r="BS4845" s="63"/>
      <c r="BT4845" s="63"/>
      <c r="BU4845" s="63"/>
      <c r="BV4845" s="63"/>
      <c r="BW4845" s="63"/>
      <c r="BX4845" s="63"/>
      <c r="BY4845" s="63"/>
      <c r="BZ4845" s="63"/>
      <c r="CA4845" s="63"/>
      <c r="CB4845" s="63"/>
      <c r="CC4845" s="63"/>
      <c r="CD4845" s="63"/>
      <c r="CE4845" s="63"/>
      <c r="CF4845" s="63"/>
      <c r="CG4845" s="63"/>
      <c r="CH4845" s="63"/>
      <c r="CI4845" s="63"/>
      <c r="CJ4845" s="63"/>
      <c r="CK4845" s="63"/>
      <c r="CL4845" s="63"/>
      <c r="CM4845" s="63"/>
      <c r="CN4845" s="63"/>
      <c r="CO4845" s="63"/>
      <c r="CP4845" s="63"/>
      <c r="CR4845" s="227"/>
      <c r="CS4845" s="74"/>
    </row>
    <row r="4846" spans="1:97" s="72" customFormat="1" ht="75.75" customHeight="1">
      <c r="A4846" s="63"/>
      <c r="B4846" s="63"/>
      <c r="C4846" s="63"/>
      <c r="D4846" s="63"/>
      <c r="E4846" s="63"/>
      <c r="F4846" s="63"/>
      <c r="G4846" s="63"/>
      <c r="H4846" s="63"/>
      <c r="I4846" s="63"/>
      <c r="J4846" s="63"/>
      <c r="K4846" s="63"/>
      <c r="L4846" s="63"/>
      <c r="M4846" s="63"/>
      <c r="N4846" s="63"/>
      <c r="O4846" s="63"/>
      <c r="P4846" s="63"/>
      <c r="Q4846" s="63"/>
      <c r="R4846" s="63"/>
      <c r="S4846" s="63"/>
      <c r="T4846" s="63"/>
      <c r="U4846" s="63"/>
      <c r="V4846" s="63"/>
      <c r="W4846" s="63"/>
      <c r="X4846" s="63"/>
      <c r="Y4846" s="63"/>
      <c r="Z4846" s="63"/>
      <c r="AA4846" s="63"/>
      <c r="AB4846" s="63"/>
      <c r="AC4846" s="63"/>
      <c r="AD4846" s="63"/>
      <c r="AE4846" s="63"/>
      <c r="AF4846" s="63"/>
      <c r="AG4846" s="63"/>
      <c r="AH4846" s="63"/>
      <c r="AI4846" s="63"/>
      <c r="AJ4846" s="63"/>
      <c r="AK4846" s="63"/>
      <c r="AL4846" s="63"/>
      <c r="AM4846" s="63"/>
      <c r="AN4846" s="63"/>
      <c r="AO4846" s="63"/>
      <c r="AP4846" s="63"/>
      <c r="AQ4846" s="63"/>
      <c r="AR4846" s="63"/>
      <c r="AS4846" s="63"/>
      <c r="AT4846" s="63"/>
      <c r="AU4846" s="63"/>
      <c r="AV4846" s="63"/>
      <c r="AW4846" s="63"/>
      <c r="AX4846" s="63"/>
      <c r="AY4846" s="63"/>
      <c r="AZ4846" s="63"/>
      <c r="BA4846" s="63"/>
      <c r="BB4846" s="63"/>
      <c r="BC4846" s="63"/>
      <c r="BD4846" s="63"/>
      <c r="BE4846" s="63"/>
      <c r="BF4846" s="63"/>
      <c r="BG4846" s="63"/>
      <c r="BH4846" s="63"/>
      <c r="BI4846" s="63"/>
      <c r="BJ4846" s="63"/>
      <c r="BK4846" s="63"/>
      <c r="BL4846" s="63"/>
      <c r="BM4846" s="63"/>
      <c r="BN4846" s="63"/>
      <c r="BO4846" s="63"/>
      <c r="BP4846" s="63"/>
      <c r="BQ4846" s="63"/>
      <c r="BR4846" s="63"/>
      <c r="BS4846" s="63"/>
      <c r="BT4846" s="63"/>
      <c r="BU4846" s="63"/>
      <c r="BV4846" s="63"/>
      <c r="BW4846" s="63"/>
      <c r="BX4846" s="63"/>
      <c r="BY4846" s="63"/>
      <c r="BZ4846" s="63"/>
      <c r="CA4846" s="63"/>
      <c r="CB4846" s="63"/>
      <c r="CC4846" s="63"/>
      <c r="CD4846" s="63"/>
      <c r="CE4846" s="63"/>
      <c r="CF4846" s="63"/>
      <c r="CG4846" s="63"/>
      <c r="CH4846" s="63"/>
      <c r="CI4846" s="63"/>
      <c r="CJ4846" s="63"/>
      <c r="CK4846" s="63"/>
      <c r="CL4846" s="63"/>
      <c r="CM4846" s="63"/>
      <c r="CN4846" s="63"/>
      <c r="CO4846" s="63"/>
      <c r="CP4846" s="63"/>
      <c r="CR4846" s="227"/>
      <c r="CS4846" s="74"/>
    </row>
    <row r="4847" spans="1:97" s="72" customFormat="1" ht="75.75" customHeight="1">
      <c r="A4847" s="63"/>
      <c r="B4847" s="63"/>
      <c r="C4847" s="63"/>
      <c r="D4847" s="63"/>
      <c r="E4847" s="63"/>
      <c r="F4847" s="63"/>
      <c r="G4847" s="63"/>
      <c r="H4847" s="63"/>
      <c r="I4847" s="63"/>
      <c r="J4847" s="63"/>
      <c r="K4847" s="63"/>
      <c r="L4847" s="63"/>
      <c r="M4847" s="63"/>
      <c r="N4847" s="63"/>
      <c r="O4847" s="63"/>
      <c r="P4847" s="63"/>
      <c r="Q4847" s="63"/>
      <c r="R4847" s="63"/>
      <c r="S4847" s="63"/>
      <c r="T4847" s="63"/>
      <c r="U4847" s="63"/>
      <c r="V4847" s="63"/>
      <c r="W4847" s="63"/>
      <c r="X4847" s="63"/>
      <c r="Y4847" s="63"/>
      <c r="Z4847" s="63"/>
      <c r="AA4847" s="63"/>
      <c r="AB4847" s="63"/>
      <c r="AC4847" s="63"/>
      <c r="AD4847" s="63"/>
      <c r="AE4847" s="63"/>
      <c r="AF4847" s="63"/>
      <c r="AG4847" s="63"/>
      <c r="AH4847" s="63"/>
      <c r="AI4847" s="63"/>
      <c r="AJ4847" s="63"/>
      <c r="AK4847" s="63"/>
      <c r="AL4847" s="63"/>
      <c r="AM4847" s="63"/>
      <c r="AN4847" s="63"/>
      <c r="AO4847" s="63"/>
      <c r="AP4847" s="63"/>
      <c r="AQ4847" s="63"/>
      <c r="AR4847" s="63"/>
      <c r="AS4847" s="63"/>
      <c r="AT4847" s="63"/>
      <c r="AU4847" s="63"/>
      <c r="AV4847" s="63"/>
      <c r="AW4847" s="63"/>
      <c r="AX4847" s="63"/>
      <c r="AY4847" s="63"/>
      <c r="AZ4847" s="63"/>
      <c r="BA4847" s="63"/>
      <c r="BB4847" s="63"/>
      <c r="BC4847" s="63"/>
      <c r="BD4847" s="63"/>
      <c r="BE4847" s="63"/>
      <c r="BF4847" s="63"/>
      <c r="BG4847" s="63"/>
      <c r="BH4847" s="63"/>
      <c r="BI4847" s="63"/>
      <c r="BJ4847" s="63"/>
      <c r="BK4847" s="63"/>
      <c r="BL4847" s="63"/>
      <c r="BM4847" s="63"/>
      <c r="BN4847" s="63"/>
      <c r="BO4847" s="63"/>
      <c r="BP4847" s="63"/>
      <c r="BQ4847" s="63"/>
      <c r="BR4847" s="63"/>
      <c r="BS4847" s="63"/>
      <c r="BT4847" s="63"/>
      <c r="BU4847" s="63"/>
      <c r="BV4847" s="63"/>
      <c r="BW4847" s="63"/>
      <c r="BX4847" s="63"/>
      <c r="BY4847" s="63"/>
      <c r="BZ4847" s="63"/>
      <c r="CA4847" s="63"/>
      <c r="CB4847" s="63"/>
      <c r="CC4847" s="63"/>
      <c r="CD4847" s="63"/>
      <c r="CE4847" s="63"/>
      <c r="CF4847" s="63"/>
      <c r="CG4847" s="63"/>
      <c r="CH4847" s="63"/>
      <c r="CI4847" s="63"/>
      <c r="CJ4847" s="63"/>
      <c r="CK4847" s="63"/>
      <c r="CL4847" s="63"/>
      <c r="CM4847" s="63"/>
      <c r="CN4847" s="63"/>
      <c r="CO4847" s="63"/>
      <c r="CP4847" s="63"/>
      <c r="CR4847" s="227"/>
      <c r="CS4847" s="74"/>
    </row>
    <row r="4848" spans="1:97" s="72" customFormat="1" ht="75.75" customHeight="1">
      <c r="A4848" s="63"/>
      <c r="B4848" s="63"/>
      <c r="C4848" s="63"/>
      <c r="D4848" s="63"/>
      <c r="E4848" s="63"/>
      <c r="F4848" s="63"/>
      <c r="G4848" s="63"/>
      <c r="H4848" s="63"/>
      <c r="I4848" s="63"/>
      <c r="J4848" s="63"/>
      <c r="K4848" s="63"/>
      <c r="L4848" s="63"/>
      <c r="M4848" s="63"/>
      <c r="N4848" s="63"/>
      <c r="O4848" s="63"/>
      <c r="P4848" s="63"/>
      <c r="Q4848" s="63"/>
      <c r="R4848" s="63"/>
      <c r="S4848" s="63"/>
      <c r="T4848" s="63"/>
      <c r="U4848" s="63"/>
      <c r="V4848" s="63"/>
      <c r="W4848" s="63"/>
      <c r="X4848" s="63"/>
      <c r="Y4848" s="63"/>
      <c r="Z4848" s="63"/>
      <c r="AA4848" s="63"/>
      <c r="AB4848" s="63"/>
      <c r="AC4848" s="63"/>
      <c r="AD4848" s="63"/>
      <c r="AE4848" s="63"/>
      <c r="AF4848" s="63"/>
      <c r="AG4848" s="63"/>
      <c r="AH4848" s="63"/>
      <c r="AI4848" s="63"/>
      <c r="AJ4848" s="63"/>
      <c r="AK4848" s="63"/>
      <c r="AL4848" s="63"/>
      <c r="AM4848" s="63"/>
      <c r="AN4848" s="63"/>
      <c r="AO4848" s="63"/>
      <c r="AP4848" s="63"/>
      <c r="AQ4848" s="63"/>
      <c r="AR4848" s="63"/>
      <c r="AS4848" s="63"/>
      <c r="AT4848" s="63"/>
      <c r="AU4848" s="63"/>
      <c r="AV4848" s="63"/>
      <c r="AW4848" s="63"/>
      <c r="AX4848" s="63"/>
      <c r="AY4848" s="63"/>
      <c r="AZ4848" s="63"/>
      <c r="BA4848" s="63"/>
      <c r="BB4848" s="63"/>
      <c r="BC4848" s="63"/>
      <c r="BD4848" s="63"/>
      <c r="BE4848" s="63"/>
      <c r="BF4848" s="63"/>
      <c r="BG4848" s="63"/>
      <c r="BH4848" s="63"/>
      <c r="BI4848" s="63"/>
      <c r="BJ4848" s="63"/>
      <c r="BK4848" s="63"/>
      <c r="BL4848" s="63"/>
      <c r="BM4848" s="63"/>
      <c r="BN4848" s="63"/>
      <c r="BO4848" s="63"/>
      <c r="BP4848" s="63"/>
      <c r="BQ4848" s="63"/>
      <c r="BR4848" s="63"/>
      <c r="BS4848" s="63"/>
      <c r="BT4848" s="63"/>
      <c r="BU4848" s="63"/>
      <c r="BV4848" s="63"/>
      <c r="BW4848" s="63"/>
      <c r="BX4848" s="63"/>
      <c r="BY4848" s="63"/>
      <c r="BZ4848" s="63"/>
      <c r="CA4848" s="63"/>
      <c r="CB4848" s="63"/>
      <c r="CC4848" s="63"/>
      <c r="CD4848" s="63"/>
      <c r="CE4848" s="63"/>
      <c r="CF4848" s="63"/>
      <c r="CG4848" s="63"/>
      <c r="CH4848" s="63"/>
      <c r="CI4848" s="63"/>
      <c r="CJ4848" s="63"/>
      <c r="CK4848" s="63"/>
      <c r="CL4848" s="63"/>
      <c r="CM4848" s="63"/>
      <c r="CN4848" s="63"/>
      <c r="CO4848" s="63"/>
      <c r="CP4848" s="63"/>
      <c r="CR4848" s="227"/>
      <c r="CS4848" s="74"/>
    </row>
    <row r="4849" spans="1:97" s="72" customFormat="1" ht="75.75" customHeight="1">
      <c r="A4849" s="63"/>
      <c r="B4849" s="63"/>
      <c r="C4849" s="63"/>
      <c r="D4849" s="63"/>
      <c r="E4849" s="63"/>
      <c r="F4849" s="63"/>
      <c r="G4849" s="63"/>
      <c r="H4849" s="63"/>
      <c r="I4849" s="63"/>
      <c r="J4849" s="63"/>
      <c r="K4849" s="63"/>
      <c r="L4849" s="63"/>
      <c r="M4849" s="63"/>
      <c r="N4849" s="63"/>
      <c r="O4849" s="63"/>
      <c r="P4849" s="63"/>
      <c r="Q4849" s="63"/>
      <c r="R4849" s="63"/>
      <c r="S4849" s="63"/>
      <c r="T4849" s="63"/>
      <c r="U4849" s="63"/>
      <c r="V4849" s="63"/>
      <c r="W4849" s="63"/>
      <c r="X4849" s="63"/>
      <c r="Y4849" s="63"/>
      <c r="Z4849" s="63"/>
      <c r="AA4849" s="63"/>
      <c r="AB4849" s="63"/>
      <c r="AC4849" s="63"/>
      <c r="AD4849" s="63"/>
      <c r="AE4849" s="63"/>
      <c r="AF4849" s="63"/>
      <c r="AG4849" s="63"/>
      <c r="AH4849" s="63"/>
      <c r="AI4849" s="63"/>
      <c r="AJ4849" s="63"/>
      <c r="AK4849" s="63"/>
      <c r="AL4849" s="63"/>
      <c r="AM4849" s="63"/>
      <c r="AN4849" s="63"/>
      <c r="AO4849" s="63"/>
      <c r="AP4849" s="63"/>
      <c r="AQ4849" s="63"/>
      <c r="AR4849" s="63"/>
      <c r="AS4849" s="63"/>
      <c r="AT4849" s="63"/>
      <c r="AU4849" s="63"/>
      <c r="AV4849" s="63"/>
      <c r="AW4849" s="63"/>
      <c r="AX4849" s="63"/>
      <c r="AY4849" s="63"/>
      <c r="AZ4849" s="63"/>
      <c r="BA4849" s="63"/>
      <c r="BB4849" s="63"/>
      <c r="BC4849" s="63"/>
      <c r="BD4849" s="63"/>
      <c r="BE4849" s="63"/>
      <c r="BF4849" s="63"/>
      <c r="BG4849" s="63"/>
      <c r="BH4849" s="63"/>
      <c r="BI4849" s="63"/>
      <c r="BJ4849" s="63"/>
      <c r="BK4849" s="63"/>
      <c r="BL4849" s="63"/>
      <c r="BM4849" s="63"/>
      <c r="BN4849" s="63"/>
      <c r="BO4849" s="63"/>
      <c r="BP4849" s="63"/>
      <c r="BQ4849" s="63"/>
      <c r="BR4849" s="63"/>
      <c r="BS4849" s="63"/>
      <c r="BT4849" s="63"/>
      <c r="BU4849" s="63"/>
      <c r="BV4849" s="63"/>
      <c r="BW4849" s="63"/>
      <c r="BX4849" s="63"/>
      <c r="BY4849" s="63"/>
      <c r="BZ4849" s="63"/>
      <c r="CA4849" s="63"/>
      <c r="CB4849" s="63"/>
      <c r="CC4849" s="63"/>
      <c r="CD4849" s="63"/>
      <c r="CE4849" s="63"/>
      <c r="CF4849" s="63"/>
      <c r="CG4849" s="63"/>
      <c r="CH4849" s="63"/>
      <c r="CI4849" s="63"/>
      <c r="CJ4849" s="63"/>
      <c r="CK4849" s="63"/>
      <c r="CL4849" s="63"/>
      <c r="CM4849" s="63"/>
      <c r="CN4849" s="63"/>
      <c r="CO4849" s="63"/>
      <c r="CP4849" s="63"/>
      <c r="CR4849" s="227"/>
      <c r="CS4849" s="74"/>
    </row>
    <row r="4850" spans="1:97" s="72" customFormat="1" ht="75.75" customHeight="1">
      <c r="A4850" s="63"/>
      <c r="B4850" s="63"/>
      <c r="C4850" s="63"/>
      <c r="D4850" s="63"/>
      <c r="E4850" s="63"/>
      <c r="F4850" s="63"/>
      <c r="G4850" s="63"/>
      <c r="H4850" s="63"/>
      <c r="I4850" s="63"/>
      <c r="J4850" s="63"/>
      <c r="K4850" s="63"/>
      <c r="L4850" s="63"/>
      <c r="M4850" s="63"/>
      <c r="N4850" s="63"/>
      <c r="O4850" s="63"/>
      <c r="P4850" s="63"/>
      <c r="Q4850" s="63"/>
      <c r="R4850" s="63"/>
      <c r="S4850" s="63"/>
      <c r="T4850" s="63"/>
      <c r="U4850" s="63"/>
      <c r="V4850" s="63"/>
      <c r="W4850" s="63"/>
      <c r="X4850" s="63"/>
      <c r="Y4850" s="63"/>
      <c r="Z4850" s="63"/>
      <c r="AA4850" s="63"/>
      <c r="AB4850" s="63"/>
      <c r="AC4850" s="63"/>
      <c r="AD4850" s="63"/>
      <c r="AE4850" s="63"/>
      <c r="AF4850" s="63"/>
      <c r="AG4850" s="63"/>
      <c r="AH4850" s="63"/>
      <c r="AI4850" s="63"/>
      <c r="AJ4850" s="63"/>
      <c r="AK4850" s="63"/>
      <c r="AL4850" s="63"/>
      <c r="AM4850" s="63"/>
      <c r="AN4850" s="63"/>
      <c r="AO4850" s="63"/>
      <c r="AP4850" s="63"/>
      <c r="AQ4850" s="63"/>
      <c r="AR4850" s="63"/>
      <c r="AS4850" s="63"/>
      <c r="AT4850" s="63"/>
      <c r="AU4850" s="63"/>
      <c r="AV4850" s="63"/>
      <c r="AW4850" s="63"/>
      <c r="AX4850" s="63"/>
      <c r="AY4850" s="63"/>
      <c r="AZ4850" s="63"/>
      <c r="BA4850" s="63"/>
      <c r="BB4850" s="63"/>
      <c r="BC4850" s="63"/>
      <c r="BD4850" s="63"/>
      <c r="BE4850" s="63"/>
      <c r="BF4850" s="63"/>
      <c r="BG4850" s="63"/>
      <c r="BH4850" s="63"/>
      <c r="BI4850" s="63"/>
      <c r="BJ4850" s="63"/>
      <c r="BK4850" s="63"/>
      <c r="BL4850" s="63"/>
      <c r="BM4850" s="63"/>
      <c r="BN4850" s="63"/>
      <c r="BO4850" s="63"/>
      <c r="BP4850" s="63"/>
      <c r="BQ4850" s="63"/>
      <c r="BR4850" s="63"/>
      <c r="BS4850" s="63"/>
      <c r="BT4850" s="63"/>
      <c r="BU4850" s="63"/>
      <c r="BV4850" s="63"/>
      <c r="BW4850" s="63"/>
      <c r="BX4850" s="63"/>
      <c r="BY4850" s="63"/>
      <c r="BZ4850" s="63"/>
      <c r="CA4850" s="63"/>
      <c r="CB4850" s="63"/>
      <c r="CC4850" s="63"/>
      <c r="CD4850" s="63"/>
      <c r="CE4850" s="63"/>
      <c r="CF4850" s="63"/>
      <c r="CG4850" s="63"/>
      <c r="CH4850" s="63"/>
      <c r="CI4850" s="63"/>
      <c r="CJ4850" s="63"/>
      <c r="CK4850" s="63"/>
      <c r="CL4850" s="63"/>
      <c r="CM4850" s="63"/>
      <c r="CN4850" s="63"/>
      <c r="CO4850" s="63"/>
      <c r="CP4850" s="63"/>
      <c r="CR4850" s="227"/>
      <c r="CS4850" s="74"/>
    </row>
    <row r="4851" spans="1:97" s="72" customFormat="1" ht="75.75" customHeight="1">
      <c r="A4851" s="63"/>
      <c r="B4851" s="63"/>
      <c r="C4851" s="63"/>
      <c r="D4851" s="63"/>
      <c r="E4851" s="63"/>
      <c r="F4851" s="63"/>
      <c r="G4851" s="63"/>
      <c r="H4851" s="63"/>
      <c r="I4851" s="63"/>
      <c r="J4851" s="63"/>
      <c r="K4851" s="63"/>
      <c r="L4851" s="63"/>
      <c r="M4851" s="63"/>
      <c r="N4851" s="63"/>
      <c r="O4851" s="63"/>
      <c r="P4851" s="63"/>
      <c r="Q4851" s="63"/>
      <c r="R4851" s="63"/>
      <c r="S4851" s="63"/>
      <c r="T4851" s="63"/>
      <c r="U4851" s="63"/>
      <c r="V4851" s="63"/>
      <c r="W4851" s="63"/>
      <c r="X4851" s="63"/>
      <c r="Y4851" s="63"/>
      <c r="Z4851" s="63"/>
      <c r="AA4851" s="63"/>
      <c r="AB4851" s="63"/>
      <c r="AC4851" s="63"/>
      <c r="AD4851" s="63"/>
      <c r="AE4851" s="63"/>
      <c r="AF4851" s="63"/>
      <c r="AG4851" s="63"/>
      <c r="AH4851" s="63"/>
      <c r="AI4851" s="63"/>
      <c r="AJ4851" s="63"/>
      <c r="AK4851" s="63"/>
      <c r="AL4851" s="63"/>
      <c r="AM4851" s="63"/>
      <c r="AN4851" s="63"/>
      <c r="AO4851" s="63"/>
      <c r="AP4851" s="63"/>
      <c r="AQ4851" s="63"/>
      <c r="AR4851" s="63"/>
      <c r="AS4851" s="63"/>
      <c r="AT4851" s="63"/>
      <c r="AU4851" s="63"/>
      <c r="AV4851" s="63"/>
      <c r="AW4851" s="63"/>
      <c r="AX4851" s="63"/>
      <c r="AY4851" s="63"/>
      <c r="AZ4851" s="63"/>
      <c r="BA4851" s="63"/>
      <c r="BB4851" s="63"/>
      <c r="BC4851" s="63"/>
      <c r="BD4851" s="63"/>
      <c r="BE4851" s="63"/>
      <c r="BF4851" s="63"/>
      <c r="BG4851" s="63"/>
      <c r="BH4851" s="63"/>
      <c r="BI4851" s="63"/>
      <c r="BJ4851" s="63"/>
      <c r="BK4851" s="63"/>
      <c r="BL4851" s="63"/>
      <c r="BM4851" s="63"/>
      <c r="BN4851" s="63"/>
      <c r="BO4851" s="63"/>
      <c r="BP4851" s="63"/>
      <c r="BQ4851" s="63"/>
      <c r="BR4851" s="63"/>
      <c r="BS4851" s="63"/>
      <c r="BT4851" s="63"/>
      <c r="BU4851" s="63"/>
      <c r="BV4851" s="63"/>
      <c r="BW4851" s="63"/>
      <c r="BX4851" s="63"/>
      <c r="BY4851" s="63"/>
      <c r="BZ4851" s="63"/>
      <c r="CA4851" s="63"/>
      <c r="CB4851" s="63"/>
      <c r="CC4851" s="63"/>
      <c r="CD4851" s="63"/>
      <c r="CE4851" s="63"/>
      <c r="CF4851" s="63"/>
      <c r="CG4851" s="63"/>
      <c r="CH4851" s="63"/>
      <c r="CI4851" s="63"/>
      <c r="CJ4851" s="63"/>
      <c r="CK4851" s="63"/>
      <c r="CL4851" s="63"/>
      <c r="CM4851" s="63"/>
      <c r="CN4851" s="63"/>
      <c r="CO4851" s="63"/>
      <c r="CP4851" s="63"/>
      <c r="CR4851" s="227"/>
      <c r="CS4851" s="74"/>
    </row>
    <row r="4852" spans="1:97" s="72" customFormat="1" ht="75.75" customHeight="1">
      <c r="A4852" s="63"/>
      <c r="B4852" s="63"/>
      <c r="C4852" s="63"/>
      <c r="D4852" s="63"/>
      <c r="E4852" s="63"/>
      <c r="F4852" s="63"/>
      <c r="G4852" s="63"/>
      <c r="H4852" s="63"/>
      <c r="I4852" s="63"/>
      <c r="J4852" s="63"/>
      <c r="K4852" s="63"/>
      <c r="L4852" s="63"/>
      <c r="M4852" s="63"/>
      <c r="N4852" s="63"/>
      <c r="O4852" s="63"/>
      <c r="P4852" s="63"/>
      <c r="Q4852" s="63"/>
      <c r="R4852" s="63"/>
      <c r="S4852" s="63"/>
      <c r="T4852" s="63"/>
      <c r="U4852" s="63"/>
      <c r="V4852" s="63"/>
      <c r="W4852" s="63"/>
      <c r="X4852" s="63"/>
      <c r="Y4852" s="63"/>
      <c r="Z4852" s="63"/>
      <c r="AA4852" s="63"/>
      <c r="AB4852" s="63"/>
      <c r="AC4852" s="63"/>
      <c r="AD4852" s="63"/>
      <c r="AE4852" s="63"/>
      <c r="AF4852" s="63"/>
      <c r="AG4852" s="63"/>
      <c r="AH4852" s="63"/>
      <c r="AI4852" s="63"/>
      <c r="AJ4852" s="63"/>
      <c r="AK4852" s="63"/>
      <c r="AL4852" s="63"/>
      <c r="AM4852" s="63"/>
      <c r="AN4852" s="63"/>
      <c r="AO4852" s="63"/>
      <c r="AP4852" s="63"/>
      <c r="AQ4852" s="63"/>
      <c r="AR4852" s="63"/>
      <c r="AS4852" s="63"/>
      <c r="AT4852" s="63"/>
      <c r="AU4852" s="63"/>
      <c r="AV4852" s="63"/>
      <c r="AW4852" s="63"/>
      <c r="AX4852" s="63"/>
      <c r="AY4852" s="63"/>
      <c r="AZ4852" s="63"/>
      <c r="BA4852" s="63"/>
      <c r="BB4852" s="63"/>
      <c r="BC4852" s="63"/>
      <c r="BD4852" s="63"/>
      <c r="BE4852" s="63"/>
      <c r="BF4852" s="63"/>
      <c r="BG4852" s="63"/>
      <c r="BH4852" s="63"/>
      <c r="BI4852" s="63"/>
      <c r="BJ4852" s="63"/>
      <c r="BK4852" s="63"/>
      <c r="BL4852" s="63"/>
      <c r="BM4852" s="63"/>
      <c r="BN4852" s="63"/>
      <c r="BO4852" s="63"/>
      <c r="BP4852" s="63"/>
      <c r="BQ4852" s="63"/>
      <c r="BR4852" s="63"/>
      <c r="BS4852" s="63"/>
      <c r="BT4852" s="63"/>
      <c r="BU4852" s="63"/>
      <c r="BV4852" s="63"/>
      <c r="BW4852" s="63"/>
      <c r="BX4852" s="63"/>
      <c r="BY4852" s="63"/>
      <c r="BZ4852" s="63"/>
      <c r="CA4852" s="63"/>
      <c r="CB4852" s="63"/>
      <c r="CC4852" s="63"/>
      <c r="CD4852" s="63"/>
      <c r="CE4852" s="63"/>
      <c r="CF4852" s="63"/>
      <c r="CG4852" s="63"/>
      <c r="CH4852" s="63"/>
      <c r="CI4852" s="63"/>
      <c r="CJ4852" s="63"/>
      <c r="CK4852" s="63"/>
      <c r="CL4852" s="63"/>
      <c r="CM4852" s="63"/>
      <c r="CN4852" s="63"/>
      <c r="CO4852" s="63"/>
      <c r="CP4852" s="63"/>
      <c r="CR4852" s="227"/>
      <c r="CS4852" s="74"/>
    </row>
    <row r="4853" spans="1:97" s="72" customFormat="1" ht="75.75" customHeight="1">
      <c r="A4853" s="63"/>
      <c r="B4853" s="63"/>
      <c r="C4853" s="63"/>
      <c r="D4853" s="63"/>
      <c r="E4853" s="63"/>
      <c r="F4853" s="63"/>
      <c r="G4853" s="63"/>
      <c r="H4853" s="63"/>
      <c r="I4853" s="63"/>
      <c r="J4853" s="63"/>
      <c r="K4853" s="63"/>
      <c r="L4853" s="63"/>
      <c r="M4853" s="63"/>
      <c r="N4853" s="63"/>
      <c r="O4853" s="63"/>
      <c r="P4853" s="63"/>
      <c r="Q4853" s="63"/>
      <c r="R4853" s="63"/>
      <c r="S4853" s="63"/>
      <c r="T4853" s="63"/>
      <c r="U4853" s="63"/>
      <c r="V4853" s="63"/>
      <c r="W4853" s="63"/>
      <c r="X4853" s="63"/>
      <c r="Y4853" s="63"/>
      <c r="Z4853" s="63"/>
      <c r="AA4853" s="63"/>
      <c r="AB4853" s="63"/>
      <c r="AC4853" s="63"/>
      <c r="AD4853" s="63"/>
      <c r="AE4853" s="63"/>
      <c r="AF4853" s="63"/>
      <c r="AG4853" s="63"/>
      <c r="AH4853" s="63"/>
      <c r="AI4853" s="63"/>
      <c r="AJ4853" s="63"/>
      <c r="AK4853" s="63"/>
      <c r="AL4853" s="63"/>
      <c r="AM4853" s="63"/>
      <c r="AN4853" s="63"/>
      <c r="AO4853" s="63"/>
      <c r="AP4853" s="63"/>
      <c r="AQ4853" s="63"/>
      <c r="AR4853" s="63"/>
      <c r="AS4853" s="63"/>
      <c r="AT4853" s="63"/>
      <c r="AU4853" s="63"/>
      <c r="AV4853" s="63"/>
      <c r="AW4853" s="63"/>
      <c r="AX4853" s="63"/>
      <c r="AY4853" s="63"/>
      <c r="AZ4853" s="63"/>
      <c r="BA4853" s="63"/>
      <c r="BB4853" s="63"/>
      <c r="BC4853" s="63"/>
      <c r="BD4853" s="63"/>
      <c r="BE4853" s="63"/>
      <c r="BF4853" s="63"/>
      <c r="BG4853" s="63"/>
      <c r="BH4853" s="63"/>
      <c r="BI4853" s="63"/>
      <c r="BJ4853" s="63"/>
      <c r="BK4853" s="63"/>
      <c r="BL4853" s="63"/>
      <c r="BM4853" s="63"/>
      <c r="BN4853" s="63"/>
      <c r="BO4853" s="63"/>
      <c r="BP4853" s="63"/>
      <c r="BQ4853" s="63"/>
      <c r="BR4853" s="63"/>
      <c r="BS4853" s="63"/>
      <c r="BT4853" s="63"/>
      <c r="BU4853" s="63"/>
      <c r="BV4853" s="63"/>
      <c r="BW4853" s="63"/>
      <c r="BX4853" s="63"/>
      <c r="BY4853" s="63"/>
      <c r="BZ4853" s="63"/>
      <c r="CA4853" s="63"/>
      <c r="CB4853" s="63"/>
      <c r="CC4853" s="63"/>
      <c r="CD4853" s="63"/>
      <c r="CE4853" s="63"/>
      <c r="CF4853" s="63"/>
      <c r="CG4853" s="63"/>
      <c r="CH4853" s="63"/>
      <c r="CI4853" s="63"/>
      <c r="CJ4853" s="63"/>
      <c r="CK4853" s="63"/>
      <c r="CL4853" s="63"/>
      <c r="CM4853" s="63"/>
      <c r="CN4853" s="63"/>
      <c r="CO4853" s="63"/>
      <c r="CP4853" s="63"/>
      <c r="CR4853" s="227"/>
      <c r="CS4853" s="74"/>
    </row>
    <row r="4854" spans="1:97" s="72" customFormat="1" ht="75.75" customHeight="1">
      <c r="A4854" s="63"/>
      <c r="B4854" s="63"/>
      <c r="C4854" s="63"/>
      <c r="D4854" s="63"/>
      <c r="E4854" s="63"/>
      <c r="F4854" s="63"/>
      <c r="G4854" s="63"/>
      <c r="H4854" s="63"/>
      <c r="I4854" s="63"/>
      <c r="J4854" s="63"/>
      <c r="K4854" s="63"/>
      <c r="L4854" s="63"/>
      <c r="M4854" s="63"/>
      <c r="N4854" s="63"/>
      <c r="O4854" s="63"/>
      <c r="P4854" s="63"/>
      <c r="Q4854" s="63"/>
      <c r="R4854" s="63"/>
      <c r="S4854" s="63"/>
      <c r="T4854" s="63"/>
      <c r="U4854" s="63"/>
      <c r="V4854" s="63"/>
      <c r="W4854" s="63"/>
      <c r="X4854" s="63"/>
      <c r="Y4854" s="63"/>
      <c r="Z4854" s="63"/>
      <c r="AA4854" s="63"/>
      <c r="AB4854" s="63"/>
      <c r="AC4854" s="63"/>
      <c r="AD4854" s="63"/>
      <c r="AE4854" s="63"/>
      <c r="AF4854" s="63"/>
      <c r="AG4854" s="63"/>
      <c r="AH4854" s="63"/>
      <c r="AI4854" s="63"/>
      <c r="AJ4854" s="63"/>
      <c r="AK4854" s="63"/>
      <c r="AL4854" s="63"/>
      <c r="AM4854" s="63"/>
      <c r="AN4854" s="63"/>
      <c r="AO4854" s="63"/>
      <c r="AP4854" s="63"/>
      <c r="AQ4854" s="63"/>
      <c r="AR4854" s="63"/>
      <c r="AS4854" s="63"/>
      <c r="AT4854" s="63"/>
      <c r="AU4854" s="63"/>
      <c r="AV4854" s="63"/>
      <c r="AW4854" s="63"/>
      <c r="AX4854" s="63"/>
      <c r="AY4854" s="63"/>
      <c r="AZ4854" s="63"/>
      <c r="BA4854" s="63"/>
      <c r="BB4854" s="63"/>
      <c r="BC4854" s="63"/>
      <c r="BD4854" s="63"/>
      <c r="BE4854" s="63"/>
      <c r="BF4854" s="63"/>
      <c r="BG4854" s="63"/>
      <c r="BH4854" s="63"/>
      <c r="BI4854" s="63"/>
      <c r="BJ4854" s="63"/>
      <c r="BK4854" s="63"/>
      <c r="BL4854" s="63"/>
      <c r="BM4854" s="63"/>
      <c r="BN4854" s="63"/>
      <c r="BO4854" s="63"/>
      <c r="BP4854" s="63"/>
      <c r="BQ4854" s="63"/>
      <c r="BR4854" s="63"/>
      <c r="BS4854" s="63"/>
      <c r="BT4854" s="63"/>
      <c r="BU4854" s="63"/>
      <c r="BV4854" s="63"/>
      <c r="BW4854" s="63"/>
      <c r="BX4854" s="63"/>
      <c r="BY4854" s="63"/>
      <c r="BZ4854" s="63"/>
      <c r="CA4854" s="63"/>
      <c r="CB4854" s="63"/>
      <c r="CC4854" s="63"/>
      <c r="CD4854" s="63"/>
      <c r="CE4854" s="63"/>
      <c r="CF4854" s="63"/>
      <c r="CG4854" s="63"/>
      <c r="CH4854" s="63"/>
      <c r="CI4854" s="63"/>
      <c r="CJ4854" s="63"/>
      <c r="CK4854" s="63"/>
      <c r="CL4854" s="63"/>
      <c r="CM4854" s="63"/>
      <c r="CN4854" s="63"/>
      <c r="CO4854" s="63"/>
      <c r="CP4854" s="63"/>
      <c r="CR4854" s="227"/>
      <c r="CS4854" s="74"/>
    </row>
    <row r="4855" spans="1:97" s="72" customFormat="1" ht="75.75" customHeight="1">
      <c r="A4855" s="63"/>
      <c r="B4855" s="63"/>
      <c r="C4855" s="63"/>
      <c r="D4855" s="63"/>
      <c r="E4855" s="63"/>
      <c r="F4855" s="63"/>
      <c r="G4855" s="63"/>
      <c r="H4855" s="63"/>
      <c r="I4855" s="63"/>
      <c r="J4855" s="63"/>
      <c r="K4855" s="63"/>
      <c r="L4855" s="63"/>
      <c r="M4855" s="63"/>
      <c r="N4855" s="63"/>
      <c r="O4855" s="63"/>
      <c r="P4855" s="63"/>
      <c r="Q4855" s="63"/>
      <c r="R4855" s="63"/>
      <c r="S4855" s="63"/>
      <c r="T4855" s="63"/>
      <c r="U4855" s="63"/>
      <c r="V4855" s="63"/>
      <c r="W4855" s="63"/>
      <c r="X4855" s="63"/>
      <c r="Y4855" s="63"/>
      <c r="Z4855" s="63"/>
      <c r="AA4855" s="63"/>
      <c r="AB4855" s="63"/>
      <c r="AC4855" s="63"/>
      <c r="AD4855" s="63"/>
      <c r="AE4855" s="63"/>
      <c r="AF4855" s="63"/>
      <c r="AG4855" s="63"/>
      <c r="AH4855" s="63"/>
      <c r="AI4855" s="63"/>
      <c r="AJ4855" s="63"/>
      <c r="AK4855" s="63"/>
      <c r="AL4855" s="63"/>
      <c r="AM4855" s="63"/>
      <c r="AN4855" s="63"/>
      <c r="AO4855" s="63"/>
      <c r="AP4855" s="63"/>
      <c r="AQ4855" s="63"/>
      <c r="AR4855" s="63"/>
      <c r="AS4855" s="63"/>
      <c r="AT4855" s="63"/>
      <c r="AU4855" s="63"/>
      <c r="AV4855" s="63"/>
      <c r="AW4855" s="63"/>
      <c r="AX4855" s="63"/>
      <c r="AY4855" s="63"/>
      <c r="AZ4855" s="63"/>
      <c r="BA4855" s="63"/>
      <c r="BB4855" s="63"/>
      <c r="BC4855" s="63"/>
      <c r="BD4855" s="63"/>
      <c r="BE4855" s="63"/>
      <c r="BF4855" s="63"/>
      <c r="BG4855" s="63"/>
      <c r="BH4855" s="63"/>
      <c r="BI4855" s="63"/>
      <c r="BJ4855" s="63"/>
      <c r="BK4855" s="63"/>
      <c r="BL4855" s="63"/>
      <c r="BM4855" s="63"/>
      <c r="BN4855" s="63"/>
      <c r="BO4855" s="63"/>
      <c r="BP4855" s="63"/>
      <c r="BQ4855" s="63"/>
      <c r="BR4855" s="63"/>
      <c r="BS4855" s="63"/>
      <c r="BT4855" s="63"/>
      <c r="BU4855" s="63"/>
      <c r="BV4855" s="63"/>
      <c r="BW4855" s="63"/>
      <c r="BX4855" s="63"/>
      <c r="BY4855" s="63"/>
      <c r="BZ4855" s="63"/>
      <c r="CA4855" s="63"/>
      <c r="CB4855" s="63"/>
      <c r="CC4855" s="63"/>
      <c r="CD4855" s="63"/>
      <c r="CE4855" s="63"/>
      <c r="CF4855" s="63"/>
      <c r="CG4855" s="63"/>
      <c r="CH4855" s="63"/>
      <c r="CI4855" s="63"/>
      <c r="CJ4855" s="63"/>
      <c r="CK4855" s="63"/>
      <c r="CL4855" s="63"/>
      <c r="CM4855" s="63"/>
      <c r="CN4855" s="63"/>
      <c r="CO4855" s="63"/>
      <c r="CP4855" s="63"/>
      <c r="CR4855" s="227"/>
      <c r="CS4855" s="74"/>
    </row>
    <row r="4856" spans="1:97" s="72" customFormat="1" ht="75.75" customHeight="1">
      <c r="A4856" s="63"/>
      <c r="B4856" s="63"/>
      <c r="C4856" s="63"/>
      <c r="D4856" s="63"/>
      <c r="E4856" s="63"/>
      <c r="F4856" s="63"/>
      <c r="G4856" s="63"/>
      <c r="H4856" s="63"/>
      <c r="I4856" s="63"/>
      <c r="J4856" s="63"/>
      <c r="K4856" s="63"/>
      <c r="L4856" s="63"/>
      <c r="M4856" s="63"/>
      <c r="N4856" s="63"/>
      <c r="O4856" s="63"/>
      <c r="P4856" s="63"/>
      <c r="Q4856" s="63"/>
      <c r="R4856" s="63"/>
      <c r="S4856" s="63"/>
      <c r="T4856" s="63"/>
      <c r="U4856" s="63"/>
      <c r="V4856" s="63"/>
      <c r="W4856" s="63"/>
      <c r="X4856" s="63"/>
      <c r="Y4856" s="63"/>
      <c r="Z4856" s="63"/>
      <c r="AA4856" s="63"/>
      <c r="AB4856" s="63"/>
      <c r="AC4856" s="63"/>
      <c r="AD4856" s="63"/>
      <c r="AE4856" s="63"/>
      <c r="AF4856" s="63"/>
      <c r="AG4856" s="63"/>
      <c r="AH4856" s="63"/>
      <c r="AI4856" s="63"/>
      <c r="AJ4856" s="63"/>
      <c r="AK4856" s="63"/>
      <c r="AL4856" s="63"/>
      <c r="AM4856" s="63"/>
      <c r="AN4856" s="63"/>
      <c r="AO4856" s="63"/>
      <c r="AP4856" s="63"/>
      <c r="AQ4856" s="63"/>
      <c r="AR4856" s="63"/>
      <c r="AS4856" s="63"/>
      <c r="AT4856" s="63"/>
      <c r="AU4856" s="63"/>
      <c r="AV4856" s="63"/>
      <c r="AW4856" s="63"/>
      <c r="AX4856" s="63"/>
      <c r="AY4856" s="63"/>
      <c r="AZ4856" s="63"/>
      <c r="BA4856" s="63"/>
      <c r="BB4856" s="63"/>
      <c r="BC4856" s="63"/>
      <c r="BD4856" s="63"/>
      <c r="BE4856" s="63"/>
      <c r="BF4856" s="63"/>
      <c r="BG4856" s="63"/>
      <c r="BH4856" s="63"/>
      <c r="BI4856" s="63"/>
      <c r="BJ4856" s="63"/>
      <c r="BK4856" s="63"/>
      <c r="BL4856" s="63"/>
      <c r="BM4856" s="63"/>
      <c r="BN4856" s="63"/>
      <c r="BO4856" s="63"/>
      <c r="BP4856" s="63"/>
      <c r="BQ4856" s="63"/>
      <c r="BR4856" s="63"/>
      <c r="BS4856" s="63"/>
      <c r="BT4856" s="63"/>
      <c r="BU4856" s="63"/>
      <c r="BV4856" s="63"/>
      <c r="BW4856" s="63"/>
      <c r="BX4856" s="63"/>
      <c r="BY4856" s="63"/>
      <c r="BZ4856" s="63"/>
      <c r="CA4856" s="63"/>
      <c r="CB4856" s="63"/>
      <c r="CC4856" s="63"/>
      <c r="CD4856" s="63"/>
      <c r="CE4856" s="63"/>
      <c r="CF4856" s="63"/>
      <c r="CG4856" s="63"/>
      <c r="CH4856" s="63"/>
      <c r="CI4856" s="63"/>
      <c r="CJ4856" s="63"/>
      <c r="CK4856" s="63"/>
      <c r="CL4856" s="63"/>
      <c r="CM4856" s="63"/>
      <c r="CN4856" s="63"/>
      <c r="CO4856" s="63"/>
      <c r="CP4856" s="63"/>
      <c r="CR4856" s="227"/>
      <c r="CS4856" s="74"/>
    </row>
    <row r="4857" spans="1:97" s="72" customFormat="1" ht="75.75" customHeight="1">
      <c r="A4857" s="63"/>
      <c r="B4857" s="63"/>
      <c r="C4857" s="63"/>
      <c r="D4857" s="63"/>
      <c r="E4857" s="63"/>
      <c r="F4857" s="63"/>
      <c r="G4857" s="63"/>
      <c r="H4857" s="63"/>
      <c r="I4857" s="63"/>
      <c r="J4857" s="63"/>
      <c r="K4857" s="63"/>
      <c r="L4857" s="63"/>
      <c r="M4857" s="63"/>
      <c r="N4857" s="63"/>
      <c r="O4857" s="63"/>
      <c r="P4857" s="63"/>
      <c r="Q4857" s="63"/>
      <c r="R4857" s="63"/>
      <c r="S4857" s="63"/>
      <c r="T4857" s="63"/>
      <c r="U4857" s="63"/>
      <c r="V4857" s="63"/>
      <c r="W4857" s="63"/>
      <c r="X4857" s="63"/>
      <c r="Y4857" s="63"/>
      <c r="Z4857" s="63"/>
      <c r="AA4857" s="63"/>
      <c r="AB4857" s="63"/>
      <c r="AC4857" s="63"/>
      <c r="AD4857" s="63"/>
      <c r="AE4857" s="63"/>
      <c r="AF4857" s="63"/>
      <c r="AG4857" s="63"/>
      <c r="AH4857" s="63"/>
      <c r="AI4857" s="63"/>
      <c r="AJ4857" s="63"/>
      <c r="AK4857" s="63"/>
      <c r="AL4857" s="63"/>
      <c r="AM4857" s="63"/>
      <c r="AN4857" s="63"/>
      <c r="AO4857" s="63"/>
      <c r="AP4857" s="63"/>
      <c r="AQ4857" s="63"/>
      <c r="AR4857" s="63"/>
      <c r="AS4857" s="63"/>
      <c r="AT4857" s="63"/>
      <c r="AU4857" s="63"/>
      <c r="AV4857" s="63"/>
      <c r="AW4857" s="63"/>
      <c r="AX4857" s="63"/>
      <c r="AY4857" s="63"/>
      <c r="AZ4857" s="63"/>
      <c r="BA4857" s="63"/>
      <c r="BB4857" s="63"/>
      <c r="BC4857" s="63"/>
      <c r="BD4857" s="63"/>
      <c r="BE4857" s="63"/>
      <c r="BF4857" s="63"/>
      <c r="BG4857" s="63"/>
      <c r="BH4857" s="63"/>
      <c r="BI4857" s="63"/>
      <c r="BJ4857" s="63"/>
      <c r="BK4857" s="63"/>
      <c r="BL4857" s="63"/>
      <c r="BM4857" s="63"/>
      <c r="BN4857" s="63"/>
      <c r="BO4857" s="63"/>
      <c r="BP4857" s="63"/>
      <c r="BQ4857" s="63"/>
      <c r="BR4857" s="63"/>
      <c r="BS4857" s="63"/>
      <c r="BT4857" s="63"/>
      <c r="BU4857" s="63"/>
      <c r="BV4857" s="63"/>
      <c r="BW4857" s="63"/>
      <c r="BX4857" s="63"/>
      <c r="BY4857" s="63"/>
      <c r="BZ4857" s="63"/>
      <c r="CA4857" s="63"/>
      <c r="CB4857" s="63"/>
      <c r="CC4857" s="63"/>
      <c r="CD4857" s="63"/>
      <c r="CE4857" s="63"/>
      <c r="CF4857" s="63"/>
      <c r="CG4857" s="63"/>
      <c r="CH4857" s="63"/>
      <c r="CI4857" s="63"/>
      <c r="CJ4857" s="63"/>
      <c r="CK4857" s="63"/>
      <c r="CL4857" s="63"/>
      <c r="CM4857" s="63"/>
      <c r="CN4857" s="63"/>
      <c r="CO4857" s="63"/>
      <c r="CP4857" s="63"/>
      <c r="CR4857" s="227"/>
      <c r="CS4857" s="74"/>
    </row>
    <row r="4858" spans="1:97" s="72" customFormat="1" ht="75.75" customHeight="1">
      <c r="A4858" s="63"/>
      <c r="B4858" s="63"/>
      <c r="C4858" s="63"/>
      <c r="D4858" s="63"/>
      <c r="E4858" s="63"/>
      <c r="F4858" s="63"/>
      <c r="G4858" s="63"/>
      <c r="H4858" s="63"/>
      <c r="I4858" s="63"/>
      <c r="J4858" s="63"/>
      <c r="K4858" s="63"/>
      <c r="L4858" s="63"/>
      <c r="M4858" s="63"/>
      <c r="N4858" s="63"/>
      <c r="O4858" s="63"/>
      <c r="P4858" s="63"/>
      <c r="Q4858" s="63"/>
      <c r="R4858" s="63"/>
      <c r="S4858" s="63"/>
      <c r="T4858" s="63"/>
      <c r="U4858" s="63"/>
      <c r="V4858" s="63"/>
      <c r="W4858" s="63"/>
      <c r="X4858" s="63"/>
      <c r="Y4858" s="63"/>
      <c r="Z4858" s="63"/>
      <c r="AA4858" s="63"/>
      <c r="AB4858" s="63"/>
      <c r="AC4858" s="63"/>
      <c r="AD4858" s="63"/>
      <c r="AE4858" s="63"/>
      <c r="AF4858" s="63"/>
      <c r="AG4858" s="63"/>
      <c r="AH4858" s="63"/>
      <c r="AI4858" s="63"/>
      <c r="AJ4858" s="63"/>
      <c r="AK4858" s="63"/>
      <c r="AL4858" s="63"/>
      <c r="AM4858" s="63"/>
      <c r="AN4858" s="63"/>
      <c r="AO4858" s="63"/>
      <c r="AP4858" s="63"/>
      <c r="AQ4858" s="63"/>
      <c r="AR4858" s="63"/>
      <c r="AS4858" s="63"/>
      <c r="AT4858" s="63"/>
      <c r="AU4858" s="63"/>
      <c r="AV4858" s="63"/>
      <c r="AW4858" s="63"/>
      <c r="AX4858" s="63"/>
      <c r="AY4858" s="63"/>
      <c r="AZ4858" s="63"/>
      <c r="BA4858" s="63"/>
      <c r="BB4858" s="63"/>
      <c r="BC4858" s="63"/>
      <c r="BD4858" s="63"/>
      <c r="BE4858" s="63"/>
      <c r="BF4858" s="63"/>
      <c r="BG4858" s="63"/>
      <c r="BH4858" s="63"/>
      <c r="BI4858" s="63"/>
      <c r="BJ4858" s="63"/>
      <c r="BK4858" s="63"/>
      <c r="BL4858" s="63"/>
      <c r="BM4858" s="63"/>
      <c r="BN4858" s="63"/>
      <c r="BO4858" s="63"/>
      <c r="BP4858" s="63"/>
      <c r="BQ4858" s="63"/>
      <c r="BR4858" s="63"/>
      <c r="BS4858" s="63"/>
      <c r="BT4858" s="63"/>
      <c r="BU4858" s="63"/>
      <c r="BV4858" s="63"/>
      <c r="BW4858" s="63"/>
      <c r="BX4858" s="63"/>
      <c r="BY4858" s="63"/>
      <c r="BZ4858" s="63"/>
      <c r="CA4858" s="63"/>
      <c r="CB4858" s="63"/>
      <c r="CC4858" s="63"/>
      <c r="CD4858" s="63"/>
      <c r="CE4858" s="63"/>
      <c r="CF4858" s="63"/>
      <c r="CG4858" s="63"/>
      <c r="CH4858" s="63"/>
      <c r="CI4858" s="63"/>
      <c r="CJ4858" s="63"/>
      <c r="CK4858" s="63"/>
      <c r="CL4858" s="63"/>
      <c r="CM4858" s="63"/>
      <c r="CN4858" s="63"/>
      <c r="CO4858" s="63"/>
      <c r="CP4858" s="63"/>
      <c r="CR4858" s="227"/>
      <c r="CS4858" s="74"/>
    </row>
    <row r="4859" spans="1:97" s="72" customFormat="1" ht="75.75" customHeight="1">
      <c r="A4859" s="63"/>
      <c r="B4859" s="63"/>
      <c r="C4859" s="63"/>
      <c r="D4859" s="63"/>
      <c r="E4859" s="63"/>
      <c r="F4859" s="63"/>
      <c r="G4859" s="63"/>
      <c r="H4859" s="63"/>
      <c r="I4859" s="63"/>
      <c r="J4859" s="63"/>
      <c r="K4859" s="63"/>
      <c r="L4859" s="63"/>
      <c r="M4859" s="63"/>
      <c r="N4859" s="63"/>
      <c r="O4859" s="63"/>
      <c r="P4859" s="63"/>
      <c r="Q4859" s="63"/>
      <c r="R4859" s="63"/>
      <c r="S4859" s="63"/>
      <c r="T4859" s="63"/>
      <c r="U4859" s="63"/>
      <c r="V4859" s="63"/>
      <c r="W4859" s="63"/>
      <c r="X4859" s="63"/>
      <c r="Y4859" s="63"/>
      <c r="Z4859" s="63"/>
      <c r="AA4859" s="63"/>
      <c r="AB4859" s="63"/>
      <c r="AC4859" s="63"/>
      <c r="AD4859" s="63"/>
      <c r="AE4859" s="63"/>
      <c r="AF4859" s="63"/>
      <c r="AG4859" s="63"/>
      <c r="AH4859" s="63"/>
      <c r="AI4859" s="63"/>
      <c r="AJ4859" s="63"/>
      <c r="AK4859" s="63"/>
      <c r="AL4859" s="63"/>
      <c r="AM4859" s="63"/>
      <c r="AN4859" s="63"/>
      <c r="AO4859" s="63"/>
      <c r="AP4859" s="63"/>
      <c r="AQ4859" s="63"/>
      <c r="AR4859" s="63"/>
      <c r="AS4859" s="63"/>
      <c r="AT4859" s="63"/>
      <c r="AU4859" s="63"/>
      <c r="AV4859" s="63"/>
      <c r="AW4859" s="63"/>
      <c r="AX4859" s="63"/>
      <c r="AY4859" s="63"/>
      <c r="AZ4859" s="63"/>
      <c r="BA4859" s="63"/>
      <c r="BB4859" s="63"/>
      <c r="BC4859" s="63"/>
      <c r="BD4859" s="63"/>
      <c r="BE4859" s="63"/>
      <c r="BF4859" s="63"/>
      <c r="BG4859" s="63"/>
      <c r="BH4859" s="63"/>
      <c r="BI4859" s="63"/>
      <c r="BJ4859" s="63"/>
      <c r="BK4859" s="63"/>
      <c r="BL4859" s="63"/>
      <c r="BM4859" s="63"/>
      <c r="BN4859" s="63"/>
      <c r="BO4859" s="63"/>
      <c r="BP4859" s="63"/>
      <c r="BQ4859" s="63"/>
      <c r="BR4859" s="63"/>
      <c r="BS4859" s="63"/>
      <c r="BT4859" s="63"/>
      <c r="BU4859" s="63"/>
      <c r="BV4859" s="63"/>
      <c r="BW4859" s="63"/>
      <c r="BX4859" s="63"/>
      <c r="BY4859" s="63"/>
      <c r="BZ4859" s="63"/>
      <c r="CA4859" s="63"/>
      <c r="CB4859" s="63"/>
      <c r="CC4859" s="63"/>
      <c r="CD4859" s="63"/>
      <c r="CE4859" s="63"/>
      <c r="CF4859" s="63"/>
      <c r="CG4859" s="63"/>
      <c r="CH4859" s="63"/>
      <c r="CI4859" s="63"/>
      <c r="CJ4859" s="63"/>
      <c r="CK4859" s="63"/>
      <c r="CL4859" s="63"/>
      <c r="CM4859" s="63"/>
      <c r="CN4859" s="63"/>
      <c r="CO4859" s="63"/>
      <c r="CP4859" s="63"/>
      <c r="CR4859" s="227"/>
      <c r="CS4859" s="74"/>
    </row>
    <row r="4860" spans="1:97" s="72" customFormat="1" ht="75.75" customHeight="1">
      <c r="A4860" s="63"/>
      <c r="B4860" s="63"/>
      <c r="C4860" s="63"/>
      <c r="D4860" s="63"/>
      <c r="E4860" s="63"/>
      <c r="F4860" s="63"/>
      <c r="G4860" s="63"/>
      <c r="H4860" s="63"/>
      <c r="I4860" s="63"/>
      <c r="J4860" s="63"/>
      <c r="K4860" s="63"/>
      <c r="L4860" s="63"/>
      <c r="M4860" s="63"/>
      <c r="N4860" s="63"/>
      <c r="O4860" s="63"/>
      <c r="P4860" s="63"/>
      <c r="Q4860" s="63"/>
      <c r="R4860" s="63"/>
      <c r="S4860" s="63"/>
      <c r="T4860" s="63"/>
      <c r="U4860" s="63"/>
      <c r="V4860" s="63"/>
      <c r="W4860" s="63"/>
      <c r="X4860" s="63"/>
      <c r="Y4860" s="63"/>
      <c r="Z4860" s="63"/>
      <c r="AA4860" s="63"/>
      <c r="AB4860" s="63"/>
      <c r="AC4860" s="63"/>
      <c r="AD4860" s="63"/>
      <c r="AE4860" s="63"/>
      <c r="AF4860" s="63"/>
      <c r="AG4860" s="63"/>
      <c r="AH4860" s="63"/>
      <c r="AI4860" s="63"/>
      <c r="AJ4860" s="63"/>
      <c r="AK4860" s="63"/>
      <c r="AL4860" s="63"/>
      <c r="AM4860" s="63"/>
      <c r="AN4860" s="63"/>
      <c r="AO4860" s="63"/>
      <c r="AP4860" s="63"/>
      <c r="AQ4860" s="63"/>
      <c r="AR4860" s="63"/>
      <c r="AS4860" s="63"/>
      <c r="AT4860" s="63"/>
      <c r="AU4860" s="63"/>
      <c r="AV4860" s="63"/>
      <c r="AW4860" s="63"/>
      <c r="AX4860" s="63"/>
      <c r="AY4860" s="63"/>
      <c r="AZ4860" s="63"/>
      <c r="BA4860" s="63"/>
      <c r="BB4860" s="63"/>
      <c r="BC4860" s="63"/>
      <c r="BD4860" s="63"/>
      <c r="BE4860" s="63"/>
      <c r="BF4860" s="63"/>
      <c r="BG4860" s="63"/>
      <c r="BH4860" s="63"/>
      <c r="BI4860" s="63"/>
      <c r="BJ4860" s="63"/>
      <c r="BK4860" s="63"/>
      <c r="BL4860" s="63"/>
      <c r="BM4860" s="63"/>
      <c r="BN4860" s="63"/>
      <c r="BO4860" s="63"/>
      <c r="BP4860" s="63"/>
      <c r="BQ4860" s="63"/>
      <c r="BR4860" s="63"/>
      <c r="BS4860" s="63"/>
      <c r="BT4860" s="63"/>
      <c r="BU4860" s="63"/>
      <c r="BV4860" s="63"/>
      <c r="BW4860" s="63"/>
      <c r="BX4860" s="63"/>
      <c r="BY4860" s="63"/>
      <c r="BZ4860" s="63"/>
      <c r="CA4860" s="63"/>
      <c r="CB4860" s="63"/>
      <c r="CC4860" s="63"/>
      <c r="CD4860" s="63"/>
      <c r="CE4860" s="63"/>
      <c r="CF4860" s="63"/>
      <c r="CG4860" s="63"/>
      <c r="CH4860" s="63"/>
      <c r="CI4860" s="63"/>
      <c r="CJ4860" s="63"/>
      <c r="CK4860" s="63"/>
      <c r="CL4860" s="63"/>
      <c r="CM4860" s="63"/>
      <c r="CN4860" s="63"/>
      <c r="CO4860" s="63"/>
      <c r="CP4860" s="63"/>
      <c r="CR4860" s="227"/>
      <c r="CS4860" s="74"/>
    </row>
    <row r="4861" spans="1:97" s="72" customFormat="1" ht="75.75" customHeight="1">
      <c r="A4861" s="63"/>
      <c r="B4861" s="63"/>
      <c r="C4861" s="63"/>
      <c r="D4861" s="63"/>
      <c r="E4861" s="63"/>
      <c r="F4861" s="63"/>
      <c r="G4861" s="63"/>
      <c r="H4861" s="63"/>
      <c r="I4861" s="63"/>
      <c r="J4861" s="63"/>
      <c r="K4861" s="63"/>
      <c r="L4861" s="63"/>
      <c r="M4861" s="63"/>
      <c r="N4861" s="63"/>
      <c r="O4861" s="63"/>
      <c r="P4861" s="63"/>
      <c r="Q4861" s="63"/>
      <c r="R4861" s="63"/>
      <c r="S4861" s="63"/>
      <c r="T4861" s="63"/>
      <c r="U4861" s="63"/>
      <c r="V4861" s="63"/>
      <c r="W4861" s="63"/>
      <c r="X4861" s="63"/>
      <c r="Y4861" s="63"/>
      <c r="Z4861" s="63"/>
      <c r="AA4861" s="63"/>
      <c r="AB4861" s="63"/>
      <c r="AC4861" s="63"/>
      <c r="AD4861" s="63"/>
      <c r="AE4861" s="63"/>
      <c r="AF4861" s="63"/>
      <c r="AG4861" s="63"/>
      <c r="AH4861" s="63"/>
      <c r="AI4861" s="63"/>
      <c r="AJ4861" s="63"/>
      <c r="AK4861" s="63"/>
      <c r="AL4861" s="63"/>
      <c r="AM4861" s="63"/>
      <c r="AN4861" s="63"/>
      <c r="AO4861" s="63"/>
      <c r="AP4861" s="63"/>
      <c r="AQ4861" s="63"/>
      <c r="AR4861" s="63"/>
      <c r="AS4861" s="63"/>
      <c r="AT4861" s="63"/>
      <c r="AU4861" s="63"/>
      <c r="AV4861" s="63"/>
      <c r="AW4861" s="63"/>
      <c r="AX4861" s="63"/>
      <c r="AY4861" s="63"/>
      <c r="AZ4861" s="63"/>
      <c r="BA4861" s="63"/>
      <c r="BB4861" s="63"/>
      <c r="BC4861" s="63"/>
      <c r="BD4861" s="63"/>
      <c r="BE4861" s="63"/>
      <c r="BF4861" s="63"/>
      <c r="BG4861" s="63"/>
      <c r="BH4861" s="63"/>
      <c r="BI4861" s="63"/>
      <c r="BJ4861" s="63"/>
      <c r="BK4861" s="63"/>
      <c r="BL4861" s="63"/>
      <c r="BM4861" s="63"/>
      <c r="BN4861" s="63"/>
      <c r="BO4861" s="63"/>
      <c r="BP4861" s="63"/>
      <c r="BQ4861" s="63"/>
      <c r="BR4861" s="63"/>
      <c r="BS4861" s="63"/>
      <c r="BT4861" s="63"/>
      <c r="BU4861" s="63"/>
      <c r="BV4861" s="63"/>
      <c r="BW4861" s="63"/>
      <c r="BX4861" s="63"/>
      <c r="BY4861" s="63"/>
      <c r="BZ4861" s="63"/>
      <c r="CA4861" s="63"/>
      <c r="CB4861" s="63"/>
      <c r="CC4861" s="63"/>
      <c r="CD4861" s="63"/>
      <c r="CE4861" s="63"/>
      <c r="CF4861" s="63"/>
      <c r="CG4861" s="63"/>
      <c r="CH4861" s="63"/>
      <c r="CI4861" s="63"/>
      <c r="CJ4861" s="63"/>
      <c r="CK4861" s="63"/>
      <c r="CL4861" s="63"/>
      <c r="CM4861" s="63"/>
      <c r="CN4861" s="63"/>
      <c r="CO4861" s="63"/>
      <c r="CP4861" s="63"/>
      <c r="CR4861" s="227"/>
      <c r="CS4861" s="74"/>
    </row>
    <row r="4862" spans="1:97" s="72" customFormat="1" ht="75.75" customHeight="1">
      <c r="A4862" s="63"/>
      <c r="B4862" s="63"/>
      <c r="C4862" s="63"/>
      <c r="D4862" s="63"/>
      <c r="E4862" s="63"/>
      <c r="F4862" s="63"/>
      <c r="G4862" s="63"/>
      <c r="H4862" s="63"/>
      <c r="I4862" s="63"/>
      <c r="J4862" s="63"/>
      <c r="K4862" s="63"/>
      <c r="L4862" s="63"/>
      <c r="M4862" s="63"/>
      <c r="N4862" s="63"/>
      <c r="O4862" s="63"/>
      <c r="P4862" s="63"/>
      <c r="Q4862" s="63"/>
      <c r="R4862" s="63"/>
      <c r="S4862" s="63"/>
      <c r="T4862" s="63"/>
      <c r="U4862" s="63"/>
      <c r="V4862" s="63"/>
      <c r="W4862" s="63"/>
      <c r="X4862" s="63"/>
      <c r="Y4862" s="63"/>
      <c r="Z4862" s="63"/>
      <c r="AA4862" s="63"/>
      <c r="AB4862" s="63"/>
      <c r="AC4862" s="63"/>
      <c r="AD4862" s="63"/>
      <c r="AE4862" s="63"/>
      <c r="AF4862" s="63"/>
      <c r="AG4862" s="63"/>
      <c r="AH4862" s="63"/>
      <c r="AI4862" s="63"/>
      <c r="AJ4862" s="63"/>
      <c r="AK4862" s="63"/>
      <c r="AL4862" s="63"/>
      <c r="AM4862" s="63"/>
      <c r="AN4862" s="63"/>
      <c r="AO4862" s="63"/>
      <c r="AP4862" s="63"/>
      <c r="AQ4862" s="63"/>
      <c r="AR4862" s="63"/>
      <c r="AS4862" s="63"/>
      <c r="AT4862" s="63"/>
      <c r="AU4862" s="63"/>
      <c r="AV4862" s="63"/>
      <c r="AW4862" s="63"/>
      <c r="AX4862" s="63"/>
      <c r="AY4862" s="63"/>
      <c r="AZ4862" s="63"/>
      <c r="BA4862" s="63"/>
      <c r="BB4862" s="63"/>
      <c r="BC4862" s="63"/>
      <c r="BD4862" s="63"/>
      <c r="BE4862" s="63"/>
      <c r="BF4862" s="63"/>
      <c r="BG4862" s="63"/>
      <c r="BH4862" s="63"/>
      <c r="BI4862" s="63"/>
      <c r="BJ4862" s="63"/>
      <c r="BK4862" s="63"/>
      <c r="BL4862" s="63"/>
      <c r="BM4862" s="63"/>
      <c r="BN4862" s="63"/>
      <c r="BO4862" s="63"/>
      <c r="BP4862" s="63"/>
      <c r="BQ4862" s="63"/>
      <c r="BR4862" s="63"/>
      <c r="BS4862" s="63"/>
      <c r="BT4862" s="63"/>
      <c r="BU4862" s="63"/>
      <c r="BV4862" s="63"/>
      <c r="BW4862" s="63"/>
      <c r="BX4862" s="63"/>
      <c r="BY4862" s="63"/>
      <c r="BZ4862" s="63"/>
      <c r="CA4862" s="63"/>
      <c r="CB4862" s="63"/>
      <c r="CC4862" s="63"/>
      <c r="CD4862" s="63"/>
      <c r="CE4862" s="63"/>
      <c r="CF4862" s="63"/>
      <c r="CG4862" s="63"/>
      <c r="CH4862" s="63"/>
      <c r="CI4862" s="63"/>
      <c r="CJ4862" s="63"/>
      <c r="CK4862" s="63"/>
      <c r="CL4862" s="63"/>
      <c r="CM4862" s="63"/>
      <c r="CN4862" s="63"/>
      <c r="CO4862" s="63"/>
      <c r="CP4862" s="63"/>
      <c r="CR4862" s="227"/>
      <c r="CS4862" s="74"/>
    </row>
    <row r="4863" spans="1:97" s="72" customFormat="1" ht="75.75" customHeight="1">
      <c r="A4863" s="63"/>
      <c r="B4863" s="63"/>
      <c r="C4863" s="63"/>
      <c r="D4863" s="63"/>
      <c r="E4863" s="63"/>
      <c r="F4863" s="63"/>
      <c r="G4863" s="63"/>
      <c r="H4863" s="63"/>
      <c r="I4863" s="63"/>
      <c r="J4863" s="63"/>
      <c r="K4863" s="63"/>
      <c r="L4863" s="63"/>
      <c r="M4863" s="63"/>
      <c r="N4863" s="63"/>
      <c r="O4863" s="63"/>
      <c r="P4863" s="63"/>
      <c r="Q4863" s="63"/>
      <c r="R4863" s="63"/>
      <c r="S4863" s="63"/>
      <c r="T4863" s="63"/>
      <c r="U4863" s="63"/>
      <c r="V4863" s="63"/>
      <c r="W4863" s="63"/>
      <c r="X4863" s="63"/>
      <c r="Y4863" s="63"/>
      <c r="Z4863" s="63"/>
      <c r="AA4863" s="63"/>
      <c r="AB4863" s="63"/>
      <c r="AC4863" s="63"/>
      <c r="AD4863" s="63"/>
      <c r="AE4863" s="63"/>
      <c r="AF4863" s="63"/>
      <c r="AG4863" s="63"/>
      <c r="AH4863" s="63"/>
      <c r="AI4863" s="63"/>
      <c r="AJ4863" s="63"/>
      <c r="AK4863" s="63"/>
      <c r="AL4863" s="63"/>
      <c r="AM4863" s="63"/>
      <c r="AN4863" s="63"/>
      <c r="AO4863" s="63"/>
      <c r="AP4863" s="63"/>
      <c r="AQ4863" s="63"/>
      <c r="AR4863" s="63"/>
      <c r="AS4863" s="63"/>
      <c r="AT4863" s="63"/>
      <c r="AU4863" s="63"/>
      <c r="AV4863" s="63"/>
      <c r="AW4863" s="63"/>
      <c r="AX4863" s="63"/>
      <c r="AY4863" s="63"/>
      <c r="AZ4863" s="63"/>
      <c r="BA4863" s="63"/>
      <c r="BB4863" s="63"/>
      <c r="BC4863" s="63"/>
      <c r="BD4863" s="63"/>
      <c r="BE4863" s="63"/>
      <c r="BF4863" s="63"/>
      <c r="BG4863" s="63"/>
      <c r="BH4863" s="63"/>
      <c r="BI4863" s="63"/>
      <c r="BJ4863" s="63"/>
      <c r="BK4863" s="63"/>
      <c r="BL4863" s="63"/>
      <c r="BM4863" s="63"/>
      <c r="BN4863" s="63"/>
      <c r="BO4863" s="63"/>
      <c r="BP4863" s="63"/>
      <c r="BQ4863" s="63"/>
      <c r="BR4863" s="63"/>
      <c r="BS4863" s="63"/>
      <c r="BT4863" s="63"/>
      <c r="BU4863" s="63"/>
      <c r="BV4863" s="63"/>
      <c r="BW4863" s="63"/>
      <c r="BX4863" s="63"/>
      <c r="BY4863" s="63"/>
      <c r="BZ4863" s="63"/>
      <c r="CA4863" s="63"/>
      <c r="CB4863" s="63"/>
      <c r="CC4863" s="63"/>
      <c r="CD4863" s="63"/>
      <c r="CE4863" s="63"/>
      <c r="CF4863" s="63"/>
      <c r="CG4863" s="63"/>
      <c r="CH4863" s="63"/>
      <c r="CI4863" s="63"/>
      <c r="CJ4863" s="63"/>
      <c r="CK4863" s="63"/>
      <c r="CL4863" s="63"/>
      <c r="CM4863" s="63"/>
      <c r="CN4863" s="63"/>
      <c r="CO4863" s="63"/>
      <c r="CP4863" s="63"/>
      <c r="CR4863" s="227"/>
      <c r="CS4863" s="74"/>
    </row>
    <row r="4864" spans="1:97" s="72" customFormat="1" ht="75.75" customHeight="1">
      <c r="A4864" s="63"/>
      <c r="B4864" s="63"/>
      <c r="C4864" s="63"/>
      <c r="D4864" s="63"/>
      <c r="E4864" s="63"/>
      <c r="F4864" s="63"/>
      <c r="G4864" s="63"/>
      <c r="H4864" s="63"/>
      <c r="I4864" s="63"/>
      <c r="J4864" s="63"/>
      <c r="K4864" s="63"/>
      <c r="L4864" s="63"/>
      <c r="M4864" s="63"/>
      <c r="N4864" s="63"/>
      <c r="O4864" s="63"/>
      <c r="P4864" s="63"/>
      <c r="Q4864" s="63"/>
      <c r="R4864" s="63"/>
      <c r="S4864" s="63"/>
      <c r="T4864" s="63"/>
      <c r="U4864" s="63"/>
      <c r="V4864" s="63"/>
      <c r="W4864" s="63"/>
      <c r="X4864" s="63"/>
      <c r="Y4864" s="63"/>
      <c r="Z4864" s="63"/>
      <c r="AA4864" s="63"/>
      <c r="AB4864" s="63"/>
      <c r="AC4864" s="63"/>
      <c r="AD4864" s="63"/>
      <c r="AE4864" s="63"/>
      <c r="AF4864" s="63"/>
      <c r="AG4864" s="63"/>
      <c r="AH4864" s="63"/>
      <c r="AI4864" s="63"/>
      <c r="AJ4864" s="63"/>
      <c r="AK4864" s="63"/>
      <c r="AL4864" s="63"/>
      <c r="AM4864" s="63"/>
      <c r="AN4864" s="63"/>
      <c r="AO4864" s="63"/>
      <c r="AP4864" s="63"/>
      <c r="AQ4864" s="63"/>
      <c r="AR4864" s="63"/>
      <c r="AS4864" s="63"/>
      <c r="AT4864" s="63"/>
      <c r="AU4864" s="63"/>
      <c r="AV4864" s="63"/>
      <c r="AW4864" s="63"/>
      <c r="AX4864" s="63"/>
      <c r="AY4864" s="63"/>
      <c r="AZ4864" s="63"/>
      <c r="BA4864" s="63"/>
      <c r="BB4864" s="63"/>
      <c r="BC4864" s="63"/>
      <c r="BD4864" s="63"/>
      <c r="BE4864" s="63"/>
      <c r="BF4864" s="63"/>
      <c r="BG4864" s="63"/>
      <c r="BH4864" s="63"/>
      <c r="BI4864" s="63"/>
      <c r="BJ4864" s="63"/>
      <c r="BK4864" s="63"/>
      <c r="BL4864" s="63"/>
      <c r="BM4864" s="63"/>
      <c r="BN4864" s="63"/>
      <c r="BO4864" s="63"/>
      <c r="BP4864" s="63"/>
      <c r="BQ4864" s="63"/>
      <c r="BR4864" s="63"/>
      <c r="BS4864" s="63"/>
      <c r="BT4864" s="63"/>
      <c r="BU4864" s="63"/>
      <c r="BV4864" s="63"/>
      <c r="BW4864" s="63"/>
      <c r="BX4864" s="63"/>
      <c r="BY4864" s="63"/>
      <c r="BZ4864" s="63"/>
      <c r="CA4864" s="63"/>
      <c r="CB4864" s="63"/>
      <c r="CC4864" s="63"/>
      <c r="CD4864" s="63"/>
      <c r="CE4864" s="63"/>
      <c r="CF4864" s="63"/>
      <c r="CG4864" s="63"/>
      <c r="CH4864" s="63"/>
      <c r="CI4864" s="63"/>
      <c r="CJ4864" s="63"/>
      <c r="CK4864" s="63"/>
      <c r="CL4864" s="63"/>
      <c r="CM4864" s="63"/>
      <c r="CN4864" s="63"/>
      <c r="CO4864" s="63"/>
      <c r="CP4864" s="63"/>
      <c r="CR4864" s="227"/>
      <c r="CS4864" s="74"/>
    </row>
    <row r="4865" spans="1:97" s="72" customFormat="1" ht="75.75" customHeight="1">
      <c r="A4865" s="63"/>
      <c r="B4865" s="63"/>
      <c r="C4865" s="63"/>
      <c r="D4865" s="63"/>
      <c r="E4865" s="63"/>
      <c r="F4865" s="63"/>
      <c r="G4865" s="63"/>
      <c r="H4865" s="63"/>
      <c r="I4865" s="63"/>
      <c r="J4865" s="63"/>
      <c r="K4865" s="63"/>
      <c r="L4865" s="63"/>
      <c r="M4865" s="63"/>
      <c r="N4865" s="63"/>
      <c r="O4865" s="63"/>
      <c r="P4865" s="63"/>
      <c r="Q4865" s="63"/>
      <c r="R4865" s="63"/>
      <c r="S4865" s="63"/>
      <c r="T4865" s="63"/>
      <c r="U4865" s="63"/>
      <c r="V4865" s="63"/>
      <c r="W4865" s="63"/>
      <c r="X4865" s="63"/>
      <c r="Y4865" s="63"/>
      <c r="Z4865" s="63"/>
      <c r="AA4865" s="63"/>
      <c r="AB4865" s="63"/>
      <c r="AC4865" s="63"/>
      <c r="AD4865" s="63"/>
      <c r="AE4865" s="63"/>
      <c r="AF4865" s="63"/>
      <c r="AG4865" s="63"/>
      <c r="AH4865" s="63"/>
      <c r="AI4865" s="63"/>
      <c r="AJ4865" s="63"/>
      <c r="AK4865" s="63"/>
      <c r="AL4865" s="63"/>
      <c r="AM4865" s="63"/>
      <c r="AN4865" s="63"/>
      <c r="AO4865" s="63"/>
      <c r="AP4865" s="63"/>
      <c r="AQ4865" s="63"/>
      <c r="AR4865" s="63"/>
      <c r="AS4865" s="63"/>
      <c r="AT4865" s="63"/>
      <c r="AU4865" s="63"/>
      <c r="AV4865" s="63"/>
      <c r="AW4865" s="63"/>
      <c r="AX4865" s="63"/>
      <c r="AY4865" s="63"/>
      <c r="AZ4865" s="63"/>
      <c r="BA4865" s="63"/>
      <c r="BB4865" s="63"/>
      <c r="BC4865" s="63"/>
      <c r="BD4865" s="63"/>
      <c r="BE4865" s="63"/>
      <c r="BF4865" s="63"/>
      <c r="BG4865" s="63"/>
      <c r="BH4865" s="63"/>
      <c r="BI4865" s="63"/>
      <c r="BJ4865" s="63"/>
      <c r="BK4865" s="63"/>
      <c r="BL4865" s="63"/>
      <c r="BM4865" s="63"/>
      <c r="BN4865" s="63"/>
      <c r="BO4865" s="63"/>
      <c r="BP4865" s="63"/>
      <c r="BQ4865" s="63"/>
      <c r="BR4865" s="63"/>
      <c r="BS4865" s="63"/>
      <c r="BT4865" s="63"/>
      <c r="BU4865" s="63"/>
      <c r="BV4865" s="63"/>
      <c r="BW4865" s="63"/>
      <c r="BX4865" s="63"/>
      <c r="BY4865" s="63"/>
      <c r="BZ4865" s="63"/>
      <c r="CA4865" s="63"/>
      <c r="CB4865" s="63"/>
      <c r="CC4865" s="63"/>
      <c r="CD4865" s="63"/>
      <c r="CE4865" s="63"/>
      <c r="CF4865" s="63"/>
      <c r="CG4865" s="63"/>
      <c r="CH4865" s="63"/>
      <c r="CI4865" s="63"/>
      <c r="CJ4865" s="63"/>
      <c r="CK4865" s="63"/>
      <c r="CL4865" s="63"/>
      <c r="CM4865" s="63"/>
      <c r="CN4865" s="63"/>
      <c r="CO4865" s="63"/>
      <c r="CP4865" s="63"/>
      <c r="CR4865" s="227"/>
      <c r="CS4865" s="74"/>
    </row>
    <row r="4866" spans="1:97" s="72" customFormat="1" ht="75.75" customHeight="1">
      <c r="A4866" s="63"/>
      <c r="B4866" s="63"/>
      <c r="C4866" s="63"/>
      <c r="D4866" s="63"/>
      <c r="E4866" s="63"/>
      <c r="F4866" s="63"/>
      <c r="G4866" s="63"/>
      <c r="H4866" s="63"/>
      <c r="I4866" s="63"/>
      <c r="J4866" s="63"/>
      <c r="K4866" s="63"/>
      <c r="L4866" s="63"/>
      <c r="M4866" s="63"/>
      <c r="N4866" s="63"/>
      <c r="O4866" s="63"/>
      <c r="P4866" s="63"/>
      <c r="Q4866" s="63"/>
      <c r="R4866" s="63"/>
      <c r="S4866" s="63"/>
      <c r="T4866" s="63"/>
      <c r="U4866" s="63"/>
      <c r="V4866" s="63"/>
      <c r="W4866" s="63"/>
      <c r="X4866" s="63"/>
      <c r="Y4866" s="63"/>
      <c r="Z4866" s="63"/>
      <c r="AA4866" s="63"/>
      <c r="AB4866" s="63"/>
      <c r="AC4866" s="63"/>
      <c r="AD4866" s="63"/>
      <c r="AE4866" s="63"/>
      <c r="AF4866" s="63"/>
      <c r="AG4866" s="63"/>
      <c r="AH4866" s="63"/>
      <c r="AI4866" s="63"/>
      <c r="AJ4866" s="63"/>
      <c r="AK4866" s="63"/>
      <c r="AL4866" s="63"/>
      <c r="AM4866" s="63"/>
      <c r="AN4866" s="63"/>
      <c r="AO4866" s="63"/>
      <c r="AP4866" s="63"/>
      <c r="AQ4866" s="63"/>
      <c r="AR4866" s="63"/>
      <c r="AS4866" s="63"/>
      <c r="AT4866" s="63"/>
      <c r="AU4866" s="63"/>
      <c r="AV4866" s="63"/>
      <c r="AW4866" s="63"/>
      <c r="AX4866" s="63"/>
      <c r="AY4866" s="63"/>
      <c r="AZ4866" s="63"/>
      <c r="BA4866" s="63"/>
      <c r="BB4866" s="63"/>
      <c r="BC4866" s="63"/>
      <c r="BD4866" s="63"/>
      <c r="BE4866" s="63"/>
      <c r="BF4866" s="63"/>
      <c r="BG4866" s="63"/>
      <c r="BH4866" s="63"/>
      <c r="BI4866" s="63"/>
      <c r="BJ4866" s="63"/>
      <c r="BK4866" s="63"/>
      <c r="BL4866" s="63"/>
      <c r="BM4866" s="63"/>
      <c r="BN4866" s="63"/>
      <c r="BO4866" s="63"/>
      <c r="BP4866" s="63"/>
      <c r="BQ4866" s="63"/>
      <c r="BR4866" s="63"/>
      <c r="BS4866" s="63"/>
      <c r="BT4866" s="63"/>
      <c r="BU4866" s="63"/>
      <c r="BV4866" s="63"/>
      <c r="BW4866" s="63"/>
      <c r="BX4866" s="63"/>
      <c r="BY4866" s="63"/>
      <c r="BZ4866" s="63"/>
      <c r="CA4866" s="63"/>
      <c r="CB4866" s="63"/>
      <c r="CC4866" s="63"/>
      <c r="CD4866" s="63"/>
      <c r="CE4866" s="63"/>
      <c r="CF4866" s="63"/>
      <c r="CG4866" s="63"/>
      <c r="CH4866" s="63"/>
      <c r="CI4866" s="63"/>
      <c r="CJ4866" s="63"/>
      <c r="CK4866" s="63"/>
      <c r="CL4866" s="63"/>
      <c r="CM4866" s="63"/>
      <c r="CN4866" s="63"/>
      <c r="CO4866" s="63"/>
      <c r="CP4866" s="63"/>
      <c r="CR4866" s="227"/>
      <c r="CS4866" s="74"/>
    </row>
    <row r="4867" spans="1:97" s="72" customFormat="1" ht="75.75" customHeight="1">
      <c r="A4867" s="63"/>
      <c r="B4867" s="63"/>
      <c r="C4867" s="63"/>
      <c r="D4867" s="63"/>
      <c r="E4867" s="63"/>
      <c r="F4867" s="63"/>
      <c r="G4867" s="63"/>
      <c r="H4867" s="63"/>
      <c r="I4867" s="63"/>
      <c r="J4867" s="63"/>
      <c r="K4867" s="63"/>
      <c r="L4867" s="63"/>
      <c r="M4867" s="63"/>
      <c r="N4867" s="63"/>
      <c r="O4867" s="63"/>
      <c r="P4867" s="63"/>
      <c r="Q4867" s="63"/>
      <c r="R4867" s="63"/>
      <c r="S4867" s="63"/>
      <c r="T4867" s="63"/>
      <c r="U4867" s="63"/>
      <c r="V4867" s="63"/>
      <c r="W4867" s="63"/>
      <c r="X4867" s="63"/>
      <c r="Y4867" s="63"/>
      <c r="Z4867" s="63"/>
      <c r="AA4867" s="63"/>
      <c r="AB4867" s="63"/>
      <c r="AC4867" s="63"/>
      <c r="AD4867" s="63"/>
      <c r="AE4867" s="63"/>
      <c r="AF4867" s="63"/>
      <c r="AG4867" s="63"/>
      <c r="AH4867" s="63"/>
      <c r="AI4867" s="63"/>
      <c r="AJ4867" s="63"/>
      <c r="AK4867" s="63"/>
      <c r="AL4867" s="63"/>
      <c r="AM4867" s="63"/>
      <c r="AN4867" s="63"/>
      <c r="AO4867" s="63"/>
      <c r="AP4867" s="63"/>
      <c r="AQ4867" s="63"/>
      <c r="AR4867" s="63"/>
      <c r="AS4867" s="63"/>
      <c r="AT4867" s="63"/>
      <c r="AU4867" s="63"/>
      <c r="AV4867" s="63"/>
      <c r="AW4867" s="63"/>
      <c r="AX4867" s="63"/>
      <c r="AY4867" s="63"/>
      <c r="AZ4867" s="63"/>
      <c r="BA4867" s="63"/>
      <c r="BB4867" s="63"/>
      <c r="BC4867" s="63"/>
      <c r="BD4867" s="63"/>
      <c r="BE4867" s="63"/>
      <c r="BF4867" s="63"/>
      <c r="BG4867" s="63"/>
      <c r="BH4867" s="63"/>
      <c r="BI4867" s="63"/>
      <c r="BJ4867" s="63"/>
      <c r="BK4867" s="63"/>
      <c r="BL4867" s="63"/>
      <c r="BM4867" s="63"/>
      <c r="BN4867" s="63"/>
      <c r="BO4867" s="63"/>
      <c r="BP4867" s="63"/>
      <c r="BQ4867" s="63"/>
      <c r="BR4867" s="63"/>
      <c r="BS4867" s="63"/>
      <c r="BT4867" s="63"/>
      <c r="BU4867" s="63"/>
      <c r="BV4867" s="63"/>
      <c r="BW4867" s="63"/>
      <c r="BX4867" s="63"/>
      <c r="BY4867" s="63"/>
      <c r="BZ4867" s="63"/>
      <c r="CA4867" s="63"/>
      <c r="CB4867" s="63"/>
      <c r="CC4867" s="63"/>
      <c r="CD4867" s="63"/>
      <c r="CE4867" s="63"/>
      <c r="CF4867" s="63"/>
      <c r="CG4867" s="63"/>
      <c r="CH4867" s="63"/>
      <c r="CI4867" s="63"/>
      <c r="CJ4867" s="63"/>
      <c r="CK4867" s="63"/>
      <c r="CL4867" s="63"/>
      <c r="CM4867" s="63"/>
      <c r="CN4867" s="63"/>
      <c r="CO4867" s="63"/>
      <c r="CP4867" s="63"/>
      <c r="CR4867" s="227"/>
      <c r="CS4867" s="74"/>
    </row>
    <row r="4868" spans="1:97" s="72" customFormat="1" ht="75.75" customHeight="1">
      <c r="A4868" s="63"/>
      <c r="B4868" s="63"/>
      <c r="C4868" s="63"/>
      <c r="D4868" s="63"/>
      <c r="E4868" s="63"/>
      <c r="F4868" s="63"/>
      <c r="G4868" s="63"/>
      <c r="H4868" s="63"/>
      <c r="I4868" s="63"/>
      <c r="J4868" s="63"/>
      <c r="K4868" s="63"/>
      <c r="L4868" s="63"/>
      <c r="M4868" s="63"/>
      <c r="N4868" s="63"/>
      <c r="O4868" s="63"/>
      <c r="P4868" s="63"/>
      <c r="Q4868" s="63"/>
      <c r="R4868" s="63"/>
      <c r="S4868" s="63"/>
      <c r="T4868" s="63"/>
      <c r="U4868" s="63"/>
      <c r="V4868" s="63"/>
      <c r="W4868" s="63"/>
      <c r="X4868" s="63"/>
      <c r="Y4868" s="63"/>
      <c r="Z4868" s="63"/>
      <c r="AA4868" s="63"/>
      <c r="AB4868" s="63"/>
      <c r="AC4868" s="63"/>
      <c r="AD4868" s="63"/>
      <c r="AE4868" s="63"/>
      <c r="AF4868" s="63"/>
      <c r="AG4868" s="63"/>
      <c r="AH4868" s="63"/>
      <c r="AI4868" s="63"/>
      <c r="AJ4868" s="63"/>
      <c r="AK4868" s="63"/>
      <c r="AL4868" s="63"/>
      <c r="AM4868" s="63"/>
      <c r="AN4868" s="63"/>
      <c r="AO4868" s="63"/>
      <c r="AP4868" s="63"/>
      <c r="AQ4868" s="63"/>
      <c r="AR4868" s="63"/>
      <c r="AS4868" s="63"/>
      <c r="AT4868" s="63"/>
      <c r="AU4868" s="63"/>
      <c r="AV4868" s="63"/>
      <c r="AW4868" s="63"/>
      <c r="AX4868" s="63"/>
      <c r="AY4868" s="63"/>
      <c r="AZ4868" s="63"/>
      <c r="BA4868" s="63"/>
      <c r="BB4868" s="63"/>
      <c r="BC4868" s="63"/>
      <c r="BD4868" s="63"/>
      <c r="BE4868" s="63"/>
      <c r="BF4868" s="63"/>
      <c r="BG4868" s="63"/>
      <c r="BH4868" s="63"/>
      <c r="BI4868" s="63"/>
      <c r="BJ4868" s="63"/>
      <c r="BK4868" s="63"/>
      <c r="BL4868" s="63"/>
      <c r="BM4868" s="63"/>
      <c r="BN4868" s="63"/>
      <c r="BO4868" s="63"/>
      <c r="BP4868" s="63"/>
      <c r="BQ4868" s="63"/>
      <c r="BR4868" s="63"/>
      <c r="BS4868" s="63"/>
      <c r="BT4868" s="63"/>
      <c r="BU4868" s="63"/>
      <c r="BV4868" s="63"/>
      <c r="BW4868" s="63"/>
      <c r="BX4868" s="63"/>
      <c r="BY4868" s="63"/>
      <c r="BZ4868" s="63"/>
      <c r="CA4868" s="63"/>
      <c r="CB4868" s="63"/>
      <c r="CC4868" s="63"/>
      <c r="CD4868" s="63"/>
      <c r="CE4868" s="63"/>
      <c r="CF4868" s="63"/>
      <c r="CG4868" s="63"/>
      <c r="CH4868" s="63"/>
      <c r="CI4868" s="63"/>
      <c r="CJ4868" s="63"/>
      <c r="CK4868" s="63"/>
      <c r="CL4868" s="63"/>
      <c r="CM4868" s="63"/>
      <c r="CN4868" s="63"/>
      <c r="CO4868" s="63"/>
      <c r="CP4868" s="63"/>
      <c r="CR4868" s="227"/>
      <c r="CS4868" s="74"/>
    </row>
    <row r="4869" spans="1:97" s="72" customFormat="1" ht="75.75" customHeight="1">
      <c r="A4869" s="63"/>
      <c r="B4869" s="63"/>
      <c r="C4869" s="63"/>
      <c r="D4869" s="63"/>
      <c r="E4869" s="63"/>
      <c r="F4869" s="63"/>
      <c r="G4869" s="63"/>
      <c r="H4869" s="63"/>
      <c r="I4869" s="63"/>
      <c r="J4869" s="63"/>
      <c r="K4869" s="63"/>
      <c r="L4869" s="63"/>
      <c r="M4869" s="63"/>
      <c r="N4869" s="63"/>
      <c r="O4869" s="63"/>
      <c r="P4869" s="63"/>
      <c r="Q4869" s="63"/>
      <c r="R4869" s="63"/>
      <c r="S4869" s="63"/>
      <c r="T4869" s="63"/>
      <c r="U4869" s="63"/>
      <c r="V4869" s="63"/>
      <c r="W4869" s="63"/>
      <c r="X4869" s="63"/>
      <c r="Y4869" s="63"/>
      <c r="Z4869" s="63"/>
      <c r="AA4869" s="63"/>
      <c r="AB4869" s="63"/>
      <c r="AC4869" s="63"/>
      <c r="AD4869" s="63"/>
      <c r="AE4869" s="63"/>
      <c r="AF4869" s="63"/>
      <c r="AG4869" s="63"/>
      <c r="AH4869" s="63"/>
      <c r="AI4869" s="63"/>
      <c r="AJ4869" s="63"/>
      <c r="AK4869" s="63"/>
      <c r="AL4869" s="63"/>
      <c r="AM4869" s="63"/>
      <c r="AN4869" s="63"/>
      <c r="AO4869" s="63"/>
      <c r="AP4869" s="63"/>
      <c r="AQ4869" s="63"/>
      <c r="AR4869" s="63"/>
      <c r="AS4869" s="63"/>
      <c r="AT4869" s="63"/>
      <c r="AU4869" s="63"/>
      <c r="AV4869" s="63"/>
      <c r="AW4869" s="63"/>
      <c r="AX4869" s="63"/>
      <c r="AY4869" s="63"/>
      <c r="AZ4869" s="63"/>
      <c r="BA4869" s="63"/>
      <c r="BB4869" s="63"/>
      <c r="BC4869" s="63"/>
      <c r="BD4869" s="63"/>
      <c r="BE4869" s="63"/>
      <c r="BF4869" s="63"/>
      <c r="BG4869" s="63"/>
      <c r="BH4869" s="63"/>
      <c r="BI4869" s="63"/>
      <c r="BJ4869" s="63"/>
      <c r="BK4869" s="63"/>
      <c r="BL4869" s="63"/>
      <c r="BM4869" s="63"/>
      <c r="BN4869" s="63"/>
      <c r="BO4869" s="63"/>
      <c r="BP4869" s="63"/>
      <c r="BQ4869" s="63"/>
      <c r="BR4869" s="63"/>
      <c r="BS4869" s="63"/>
      <c r="BT4869" s="63"/>
      <c r="BU4869" s="63"/>
      <c r="BV4869" s="63"/>
      <c r="BW4869" s="63"/>
      <c r="BX4869" s="63"/>
      <c r="BY4869" s="63"/>
      <c r="BZ4869" s="63"/>
      <c r="CA4869" s="63"/>
      <c r="CB4869" s="63"/>
      <c r="CC4869" s="63"/>
      <c r="CD4869" s="63"/>
      <c r="CE4869" s="63"/>
      <c r="CF4869" s="63"/>
      <c r="CG4869" s="63"/>
      <c r="CH4869" s="63"/>
      <c r="CI4869" s="63"/>
      <c r="CJ4869" s="63"/>
      <c r="CK4869" s="63"/>
      <c r="CL4869" s="63"/>
      <c r="CM4869" s="63"/>
      <c r="CN4869" s="63"/>
      <c r="CO4869" s="63"/>
      <c r="CP4869" s="63"/>
      <c r="CR4869" s="227"/>
      <c r="CS4869" s="74"/>
    </row>
    <row r="4870" spans="1:97" s="72" customFormat="1" ht="75.75" customHeight="1">
      <c r="A4870" s="63"/>
      <c r="B4870" s="63"/>
      <c r="C4870" s="63"/>
      <c r="D4870" s="63"/>
      <c r="E4870" s="63"/>
      <c r="F4870" s="63"/>
      <c r="G4870" s="63"/>
      <c r="H4870" s="63"/>
      <c r="I4870" s="63"/>
      <c r="J4870" s="63"/>
      <c r="K4870" s="63"/>
      <c r="L4870" s="63"/>
      <c r="M4870" s="63"/>
      <c r="N4870" s="63"/>
      <c r="O4870" s="63"/>
      <c r="P4870" s="63"/>
      <c r="Q4870" s="63"/>
      <c r="R4870" s="63"/>
      <c r="S4870" s="63"/>
      <c r="T4870" s="63"/>
      <c r="U4870" s="63"/>
      <c r="V4870" s="63"/>
      <c r="W4870" s="63"/>
      <c r="X4870" s="63"/>
      <c r="Y4870" s="63"/>
      <c r="Z4870" s="63"/>
      <c r="AA4870" s="63"/>
      <c r="AB4870" s="63"/>
      <c r="AC4870" s="63"/>
      <c r="AD4870" s="63"/>
      <c r="AE4870" s="63"/>
      <c r="AF4870" s="63"/>
      <c r="AG4870" s="63"/>
      <c r="AH4870" s="63"/>
      <c r="AI4870" s="63"/>
      <c r="AJ4870" s="63"/>
      <c r="AK4870" s="63"/>
      <c r="AL4870" s="63"/>
      <c r="AM4870" s="63"/>
      <c r="AN4870" s="63"/>
      <c r="AO4870" s="63"/>
      <c r="AP4870" s="63"/>
      <c r="AQ4870" s="63"/>
      <c r="AR4870" s="63"/>
      <c r="AS4870" s="63"/>
      <c r="AT4870" s="63"/>
      <c r="AU4870" s="63"/>
      <c r="AV4870" s="63"/>
      <c r="AW4870" s="63"/>
      <c r="AX4870" s="63"/>
      <c r="AY4870" s="63"/>
      <c r="AZ4870" s="63"/>
      <c r="BA4870" s="63"/>
      <c r="BB4870" s="63"/>
      <c r="BC4870" s="63"/>
      <c r="BD4870" s="63"/>
      <c r="BE4870" s="63"/>
      <c r="BF4870" s="63"/>
      <c r="BG4870" s="63"/>
      <c r="BH4870" s="63"/>
      <c r="BI4870" s="63"/>
      <c r="BJ4870" s="63"/>
      <c r="BK4870" s="63"/>
      <c r="BL4870" s="63"/>
      <c r="BM4870" s="63"/>
      <c r="BN4870" s="63"/>
      <c r="BO4870" s="63"/>
      <c r="BP4870" s="63"/>
      <c r="BQ4870" s="63"/>
      <c r="BR4870" s="63"/>
      <c r="BS4870" s="63"/>
      <c r="BT4870" s="63"/>
      <c r="BU4870" s="63"/>
      <c r="BV4870" s="63"/>
      <c r="BW4870" s="63"/>
      <c r="BX4870" s="63"/>
      <c r="BY4870" s="63"/>
      <c r="BZ4870" s="63"/>
      <c r="CA4870" s="63"/>
      <c r="CB4870" s="63"/>
      <c r="CC4870" s="63"/>
      <c r="CD4870" s="63"/>
      <c r="CE4870" s="63"/>
      <c r="CF4870" s="63"/>
      <c r="CG4870" s="63"/>
      <c r="CH4870" s="63"/>
      <c r="CI4870" s="63"/>
      <c r="CJ4870" s="63"/>
      <c r="CK4870" s="63"/>
      <c r="CL4870" s="63"/>
      <c r="CM4870" s="63"/>
      <c r="CN4870" s="63"/>
      <c r="CO4870" s="63"/>
      <c r="CP4870" s="63"/>
      <c r="CR4870" s="227"/>
      <c r="CS4870" s="74"/>
    </row>
    <row r="4871" spans="1:97" s="72" customFormat="1" ht="75.75" customHeight="1">
      <c r="A4871" s="63"/>
      <c r="B4871" s="63"/>
      <c r="C4871" s="63"/>
      <c r="D4871" s="63"/>
      <c r="E4871" s="63"/>
      <c r="F4871" s="63"/>
      <c r="G4871" s="63"/>
      <c r="H4871" s="63"/>
      <c r="I4871" s="63"/>
      <c r="J4871" s="63"/>
      <c r="K4871" s="63"/>
      <c r="L4871" s="63"/>
      <c r="M4871" s="63"/>
      <c r="N4871" s="63"/>
      <c r="O4871" s="63"/>
      <c r="P4871" s="63"/>
      <c r="Q4871" s="63"/>
      <c r="R4871" s="63"/>
      <c r="S4871" s="63"/>
      <c r="T4871" s="63"/>
      <c r="U4871" s="63"/>
      <c r="V4871" s="63"/>
      <c r="W4871" s="63"/>
      <c r="X4871" s="63"/>
      <c r="Y4871" s="63"/>
      <c r="Z4871" s="63"/>
      <c r="AA4871" s="63"/>
      <c r="AB4871" s="63"/>
      <c r="AC4871" s="63"/>
      <c r="AD4871" s="63"/>
      <c r="AE4871" s="63"/>
      <c r="AF4871" s="63"/>
      <c r="AG4871" s="63"/>
      <c r="AH4871" s="63"/>
      <c r="AI4871" s="63"/>
      <c r="AJ4871" s="63"/>
      <c r="AK4871" s="63"/>
      <c r="AL4871" s="63"/>
      <c r="AM4871" s="63"/>
      <c r="AN4871" s="63"/>
      <c r="AO4871" s="63"/>
      <c r="AP4871" s="63"/>
      <c r="AQ4871" s="63"/>
      <c r="AR4871" s="63"/>
      <c r="AS4871" s="63"/>
      <c r="AT4871" s="63"/>
      <c r="AU4871" s="63"/>
      <c r="AV4871" s="63"/>
      <c r="AW4871" s="63"/>
      <c r="AX4871" s="63"/>
      <c r="AY4871" s="63"/>
      <c r="AZ4871" s="63"/>
      <c r="BA4871" s="63"/>
      <c r="BB4871" s="63"/>
      <c r="BC4871" s="63"/>
      <c r="BD4871" s="63"/>
      <c r="BE4871" s="63"/>
      <c r="BF4871" s="63"/>
      <c r="BG4871" s="63"/>
      <c r="BH4871" s="63"/>
      <c r="BI4871" s="63"/>
      <c r="BJ4871" s="63"/>
      <c r="BK4871" s="63"/>
      <c r="BL4871" s="63"/>
      <c r="BM4871" s="63"/>
      <c r="BN4871" s="63"/>
      <c r="BO4871" s="63"/>
      <c r="BP4871" s="63"/>
      <c r="BQ4871" s="63"/>
      <c r="BR4871" s="63"/>
      <c r="BS4871" s="63"/>
      <c r="BT4871" s="63"/>
      <c r="BU4871" s="63"/>
      <c r="BV4871" s="63"/>
      <c r="BW4871" s="63"/>
      <c r="BX4871" s="63"/>
      <c r="BY4871" s="63"/>
      <c r="BZ4871" s="63"/>
      <c r="CA4871" s="63"/>
      <c r="CB4871" s="63"/>
      <c r="CC4871" s="63"/>
      <c r="CD4871" s="63"/>
      <c r="CE4871" s="63"/>
      <c r="CF4871" s="63"/>
      <c r="CG4871" s="63"/>
      <c r="CH4871" s="63"/>
      <c r="CI4871" s="63"/>
      <c r="CJ4871" s="63"/>
      <c r="CK4871" s="63"/>
      <c r="CL4871" s="63"/>
      <c r="CM4871" s="63"/>
      <c r="CN4871" s="63"/>
      <c r="CO4871" s="63"/>
      <c r="CP4871" s="63"/>
      <c r="CR4871" s="227"/>
      <c r="CS4871" s="74"/>
    </row>
    <row r="4872" spans="1:97" s="72" customFormat="1" ht="75.75" customHeight="1">
      <c r="A4872" s="63"/>
      <c r="B4872" s="63"/>
      <c r="C4872" s="63"/>
      <c r="D4872" s="63"/>
      <c r="E4872" s="63"/>
      <c r="F4872" s="63"/>
      <c r="G4872" s="63"/>
      <c r="H4872" s="63"/>
      <c r="I4872" s="63"/>
      <c r="J4872" s="63"/>
      <c r="K4872" s="63"/>
      <c r="L4872" s="63"/>
      <c r="M4872" s="63"/>
      <c r="N4872" s="63"/>
      <c r="O4872" s="63"/>
      <c r="P4872" s="63"/>
      <c r="Q4872" s="63"/>
      <c r="R4872" s="63"/>
      <c r="S4872" s="63"/>
      <c r="T4872" s="63"/>
      <c r="U4872" s="63"/>
      <c r="V4872" s="63"/>
      <c r="W4872" s="63"/>
      <c r="X4872" s="63"/>
      <c r="Y4872" s="63"/>
      <c r="Z4872" s="63"/>
      <c r="AA4872" s="63"/>
      <c r="AB4872" s="63"/>
      <c r="AC4872" s="63"/>
      <c r="AD4872" s="63"/>
      <c r="AE4872" s="63"/>
      <c r="AF4872" s="63"/>
      <c r="AG4872" s="63"/>
      <c r="AH4872" s="63"/>
      <c r="AI4872" s="63"/>
      <c r="AJ4872" s="63"/>
      <c r="AK4872" s="63"/>
      <c r="AL4872" s="63"/>
      <c r="AM4872" s="63"/>
      <c r="AN4872" s="63"/>
      <c r="AO4872" s="63"/>
      <c r="AP4872" s="63"/>
      <c r="AQ4872" s="63"/>
      <c r="AR4872" s="63"/>
      <c r="AS4872" s="63"/>
      <c r="AT4872" s="63"/>
      <c r="AU4872" s="63"/>
      <c r="AV4872" s="63"/>
      <c r="AW4872" s="63"/>
      <c r="AX4872" s="63"/>
      <c r="AY4872" s="63"/>
      <c r="AZ4872" s="63"/>
      <c r="BA4872" s="63"/>
      <c r="BB4872" s="63"/>
      <c r="BC4872" s="63"/>
      <c r="BD4872" s="63"/>
      <c r="BE4872" s="63"/>
      <c r="BF4872" s="63"/>
      <c r="BG4872" s="63"/>
      <c r="BH4872" s="63"/>
      <c r="BI4872" s="63"/>
      <c r="BJ4872" s="63"/>
      <c r="BK4872" s="63"/>
      <c r="BL4872" s="63"/>
      <c r="BM4872" s="63"/>
      <c r="BN4872" s="63"/>
      <c r="BO4872" s="63"/>
      <c r="BP4872" s="63"/>
      <c r="BQ4872" s="63"/>
      <c r="BR4872" s="63"/>
      <c r="BS4872" s="63"/>
      <c r="BT4872" s="63"/>
      <c r="BU4872" s="63"/>
      <c r="BV4872" s="63"/>
      <c r="BW4872" s="63"/>
      <c r="BX4872" s="63"/>
      <c r="BY4872" s="63"/>
      <c r="BZ4872" s="63"/>
      <c r="CA4872" s="63"/>
      <c r="CB4872" s="63"/>
      <c r="CC4872" s="63"/>
      <c r="CD4872" s="63"/>
      <c r="CE4872" s="63"/>
      <c r="CF4872" s="63"/>
      <c r="CG4872" s="63"/>
      <c r="CH4872" s="63"/>
      <c r="CI4872" s="63"/>
      <c r="CJ4872" s="63"/>
      <c r="CK4872" s="63"/>
      <c r="CL4872" s="63"/>
      <c r="CM4872" s="63"/>
      <c r="CN4872" s="63"/>
      <c r="CO4872" s="63"/>
      <c r="CP4872" s="63"/>
      <c r="CR4872" s="227"/>
      <c r="CS4872" s="74"/>
    </row>
    <row r="4873" spans="1:97" s="72" customFormat="1" ht="75.75" customHeight="1">
      <c r="A4873" s="63"/>
      <c r="B4873" s="63"/>
      <c r="C4873" s="63"/>
      <c r="D4873" s="63"/>
      <c r="E4873" s="63"/>
      <c r="F4873" s="63"/>
      <c r="G4873" s="63"/>
      <c r="H4873" s="63"/>
      <c r="I4873" s="63"/>
      <c r="J4873" s="63"/>
      <c r="K4873" s="63"/>
      <c r="L4873" s="63"/>
      <c r="M4873" s="63"/>
      <c r="N4873" s="63"/>
      <c r="O4873" s="63"/>
      <c r="P4873" s="63"/>
      <c r="Q4873" s="63"/>
      <c r="R4873" s="63"/>
      <c r="S4873" s="63"/>
      <c r="T4873" s="63"/>
      <c r="U4873" s="63"/>
      <c r="V4873" s="63"/>
      <c r="W4873" s="63"/>
      <c r="X4873" s="63"/>
      <c r="Y4873" s="63"/>
      <c r="Z4873" s="63"/>
      <c r="AA4873" s="63"/>
      <c r="AB4873" s="63"/>
      <c r="AC4873" s="63"/>
      <c r="AD4873" s="63"/>
      <c r="AE4873" s="63"/>
      <c r="AF4873" s="63"/>
      <c r="AG4873" s="63"/>
      <c r="AH4873" s="63"/>
      <c r="AI4873" s="63"/>
      <c r="AJ4873" s="63"/>
      <c r="AK4873" s="63"/>
      <c r="AL4873" s="63"/>
      <c r="AM4873" s="63"/>
      <c r="AN4873" s="63"/>
      <c r="AO4873" s="63"/>
      <c r="AP4873" s="63"/>
      <c r="AQ4873" s="63"/>
      <c r="AR4873" s="63"/>
      <c r="AS4873" s="63"/>
      <c r="AT4873" s="63"/>
      <c r="AU4873" s="63"/>
      <c r="AV4873" s="63"/>
      <c r="AW4873" s="63"/>
      <c r="AX4873" s="63"/>
      <c r="AY4873" s="63"/>
      <c r="AZ4873" s="63"/>
      <c r="BA4873" s="63"/>
      <c r="BB4873" s="63"/>
      <c r="BC4873" s="63"/>
      <c r="BD4873" s="63"/>
      <c r="BE4873" s="63"/>
      <c r="BF4873" s="63"/>
      <c r="BG4873" s="63"/>
      <c r="BH4873" s="63"/>
      <c r="BI4873" s="63"/>
      <c r="BJ4873" s="63"/>
      <c r="BK4873" s="63"/>
      <c r="BL4873" s="63"/>
      <c r="BM4873" s="63"/>
      <c r="BN4873" s="63"/>
      <c r="BO4873" s="63"/>
      <c r="BP4873" s="63"/>
      <c r="BQ4873" s="63"/>
      <c r="BR4873" s="63"/>
      <c r="BS4873" s="63"/>
      <c r="BT4873" s="63"/>
      <c r="BU4873" s="63"/>
      <c r="BV4873" s="63"/>
      <c r="BW4873" s="63"/>
      <c r="BX4873" s="63"/>
      <c r="BY4873" s="63"/>
      <c r="BZ4873" s="63"/>
      <c r="CA4873" s="63"/>
      <c r="CB4873" s="63"/>
      <c r="CC4873" s="63"/>
      <c r="CD4873" s="63"/>
      <c r="CE4873" s="63"/>
      <c r="CF4873" s="63"/>
      <c r="CG4873" s="63"/>
      <c r="CH4873" s="63"/>
      <c r="CI4873" s="63"/>
      <c r="CJ4873" s="63"/>
      <c r="CK4873" s="63"/>
      <c r="CL4873" s="63"/>
      <c r="CM4873" s="63"/>
      <c r="CN4873" s="63"/>
      <c r="CO4873" s="63"/>
      <c r="CP4873" s="63"/>
      <c r="CR4873" s="227"/>
      <c r="CS4873" s="74"/>
    </row>
    <row r="4874" spans="1:97" s="72" customFormat="1" ht="75.75" customHeight="1">
      <c r="A4874" s="63"/>
      <c r="B4874" s="63"/>
      <c r="C4874" s="63"/>
      <c r="D4874" s="63"/>
      <c r="E4874" s="63"/>
      <c r="F4874" s="63"/>
      <c r="G4874" s="63"/>
      <c r="H4874" s="63"/>
      <c r="I4874" s="63"/>
      <c r="J4874" s="63"/>
      <c r="K4874" s="63"/>
      <c r="L4874" s="63"/>
      <c r="M4874" s="63"/>
      <c r="N4874" s="63"/>
      <c r="O4874" s="63"/>
      <c r="P4874" s="63"/>
      <c r="Q4874" s="63"/>
      <c r="R4874" s="63"/>
      <c r="S4874" s="63"/>
      <c r="T4874" s="63"/>
      <c r="U4874" s="63"/>
      <c r="V4874" s="63"/>
      <c r="W4874" s="63"/>
      <c r="X4874" s="63"/>
      <c r="Y4874" s="63"/>
      <c r="Z4874" s="63"/>
      <c r="AA4874" s="63"/>
      <c r="AB4874" s="63"/>
      <c r="AC4874" s="63"/>
      <c r="AD4874" s="63"/>
      <c r="AE4874" s="63"/>
      <c r="AF4874" s="63"/>
      <c r="AG4874" s="63"/>
      <c r="AH4874" s="63"/>
      <c r="AI4874" s="63"/>
      <c r="AJ4874" s="63"/>
      <c r="AK4874" s="63"/>
      <c r="AL4874" s="63"/>
      <c r="AM4874" s="63"/>
      <c r="AN4874" s="63"/>
      <c r="AO4874" s="63"/>
      <c r="AP4874" s="63"/>
      <c r="AQ4874" s="63"/>
      <c r="AR4874" s="63"/>
      <c r="AS4874" s="63"/>
      <c r="AT4874" s="63"/>
      <c r="AU4874" s="63"/>
      <c r="AV4874" s="63"/>
      <c r="AW4874" s="63"/>
      <c r="AX4874" s="63"/>
      <c r="AY4874" s="63"/>
      <c r="AZ4874" s="63"/>
      <c r="BA4874" s="63"/>
      <c r="BB4874" s="63"/>
      <c r="BC4874" s="63"/>
      <c r="BD4874" s="63"/>
      <c r="BE4874" s="63"/>
      <c r="BF4874" s="63"/>
      <c r="BG4874" s="63"/>
      <c r="BH4874" s="63"/>
      <c r="BI4874" s="63"/>
      <c r="BJ4874" s="63"/>
      <c r="BK4874" s="63"/>
      <c r="BL4874" s="63"/>
      <c r="BM4874" s="63"/>
      <c r="BN4874" s="63"/>
      <c r="BO4874" s="63"/>
      <c r="BP4874" s="63"/>
      <c r="BQ4874" s="63"/>
      <c r="BR4874" s="63"/>
      <c r="BS4874" s="63"/>
      <c r="BT4874" s="63"/>
      <c r="BU4874" s="63"/>
      <c r="BV4874" s="63"/>
      <c r="BW4874" s="63"/>
      <c r="BX4874" s="63"/>
      <c r="BY4874" s="63"/>
      <c r="BZ4874" s="63"/>
      <c r="CA4874" s="63"/>
      <c r="CB4874" s="63"/>
      <c r="CC4874" s="63"/>
      <c r="CD4874" s="63"/>
      <c r="CE4874" s="63"/>
      <c r="CF4874" s="63"/>
      <c r="CG4874" s="63"/>
      <c r="CH4874" s="63"/>
      <c r="CI4874" s="63"/>
      <c r="CJ4874" s="63"/>
      <c r="CK4874" s="63"/>
      <c r="CL4874" s="63"/>
      <c r="CM4874" s="63"/>
      <c r="CN4874" s="63"/>
      <c r="CO4874" s="63"/>
      <c r="CP4874" s="63"/>
      <c r="CR4874" s="227"/>
      <c r="CS4874" s="74"/>
    </row>
    <row r="4875" spans="1:97" s="72" customFormat="1" ht="75.75" customHeight="1">
      <c r="A4875" s="63"/>
      <c r="B4875" s="63"/>
      <c r="C4875" s="63"/>
      <c r="D4875" s="63"/>
      <c r="E4875" s="63"/>
      <c r="F4875" s="63"/>
      <c r="G4875" s="63"/>
      <c r="H4875" s="63"/>
      <c r="I4875" s="63"/>
      <c r="J4875" s="63"/>
      <c r="K4875" s="63"/>
      <c r="L4875" s="63"/>
      <c r="M4875" s="63"/>
      <c r="N4875" s="63"/>
      <c r="O4875" s="63"/>
      <c r="P4875" s="63"/>
      <c r="Q4875" s="63"/>
      <c r="R4875" s="63"/>
      <c r="S4875" s="63"/>
      <c r="T4875" s="63"/>
      <c r="U4875" s="63"/>
      <c r="V4875" s="63"/>
      <c r="W4875" s="63"/>
      <c r="X4875" s="63"/>
      <c r="Y4875" s="63"/>
      <c r="Z4875" s="63"/>
      <c r="AA4875" s="63"/>
      <c r="AB4875" s="63"/>
      <c r="AC4875" s="63"/>
      <c r="AD4875" s="63"/>
      <c r="AE4875" s="63"/>
      <c r="AF4875" s="63"/>
      <c r="AG4875" s="63"/>
      <c r="AH4875" s="63"/>
      <c r="AI4875" s="63"/>
      <c r="AJ4875" s="63"/>
      <c r="AK4875" s="63"/>
      <c r="AL4875" s="63"/>
      <c r="AM4875" s="63"/>
      <c r="AN4875" s="63"/>
      <c r="AO4875" s="63"/>
      <c r="AP4875" s="63"/>
      <c r="AQ4875" s="63"/>
      <c r="AR4875" s="63"/>
      <c r="AS4875" s="63"/>
      <c r="AT4875" s="63"/>
      <c r="AU4875" s="63"/>
      <c r="AV4875" s="63"/>
      <c r="AW4875" s="63"/>
      <c r="AX4875" s="63"/>
      <c r="AY4875" s="63"/>
      <c r="AZ4875" s="63"/>
      <c r="BA4875" s="63"/>
      <c r="BB4875" s="63"/>
      <c r="BC4875" s="63"/>
      <c r="BD4875" s="63"/>
      <c r="BE4875" s="63"/>
      <c r="BF4875" s="63"/>
      <c r="BG4875" s="63"/>
      <c r="BH4875" s="63"/>
      <c r="BI4875" s="63"/>
      <c r="BJ4875" s="63"/>
      <c r="BK4875" s="63"/>
      <c r="BL4875" s="63"/>
      <c r="BM4875" s="63"/>
      <c r="BN4875" s="63"/>
      <c r="BO4875" s="63"/>
      <c r="BP4875" s="63"/>
      <c r="BQ4875" s="63"/>
      <c r="BR4875" s="63"/>
      <c r="BS4875" s="63"/>
      <c r="BT4875" s="63"/>
      <c r="BU4875" s="63"/>
      <c r="BV4875" s="63"/>
      <c r="BW4875" s="63"/>
      <c r="BX4875" s="63"/>
      <c r="BY4875" s="63"/>
      <c r="BZ4875" s="63"/>
      <c r="CA4875" s="63"/>
      <c r="CB4875" s="63"/>
      <c r="CC4875" s="63"/>
      <c r="CD4875" s="63"/>
      <c r="CE4875" s="63"/>
      <c r="CF4875" s="63"/>
      <c r="CG4875" s="63"/>
      <c r="CH4875" s="63"/>
      <c r="CI4875" s="63"/>
      <c r="CJ4875" s="63"/>
      <c r="CK4875" s="63"/>
      <c r="CL4875" s="63"/>
      <c r="CM4875" s="63"/>
      <c r="CN4875" s="63"/>
      <c r="CO4875" s="63"/>
      <c r="CP4875" s="63"/>
      <c r="CR4875" s="227"/>
      <c r="CS4875" s="74"/>
    </row>
    <row r="4876" spans="1:97" s="72" customFormat="1" ht="75.75" customHeight="1">
      <c r="A4876" s="63"/>
      <c r="B4876" s="63"/>
      <c r="C4876" s="63"/>
      <c r="D4876" s="63"/>
      <c r="E4876" s="63"/>
      <c r="F4876" s="63"/>
      <c r="G4876" s="63"/>
      <c r="H4876" s="63"/>
      <c r="I4876" s="63"/>
      <c r="J4876" s="63"/>
      <c r="K4876" s="63"/>
      <c r="L4876" s="63"/>
      <c r="M4876" s="63"/>
      <c r="N4876" s="63"/>
      <c r="O4876" s="63"/>
      <c r="P4876" s="63"/>
      <c r="Q4876" s="63"/>
      <c r="R4876" s="63"/>
      <c r="S4876" s="63"/>
      <c r="T4876" s="63"/>
      <c r="U4876" s="63"/>
      <c r="V4876" s="63"/>
      <c r="W4876" s="63"/>
      <c r="X4876" s="63"/>
      <c r="Y4876" s="63"/>
      <c r="Z4876" s="63"/>
      <c r="AA4876" s="63"/>
      <c r="AB4876" s="63"/>
      <c r="AC4876" s="63"/>
      <c r="AD4876" s="63"/>
      <c r="AE4876" s="63"/>
      <c r="AF4876" s="63"/>
      <c r="AG4876" s="63"/>
      <c r="AH4876" s="63"/>
      <c r="AI4876" s="63"/>
      <c r="AJ4876" s="63"/>
      <c r="AK4876" s="63"/>
      <c r="AL4876" s="63"/>
      <c r="AM4876" s="63"/>
      <c r="AN4876" s="63"/>
      <c r="AO4876" s="63"/>
      <c r="AP4876" s="63"/>
      <c r="AQ4876" s="63"/>
      <c r="AR4876" s="63"/>
      <c r="AS4876" s="63"/>
      <c r="AT4876" s="63"/>
      <c r="AU4876" s="63"/>
      <c r="AV4876" s="63"/>
      <c r="AW4876" s="63"/>
      <c r="AX4876" s="63"/>
      <c r="AY4876" s="63"/>
      <c r="AZ4876" s="63"/>
      <c r="BA4876" s="63"/>
      <c r="BB4876" s="63"/>
      <c r="BC4876" s="63"/>
      <c r="BD4876" s="63"/>
      <c r="BE4876" s="63"/>
      <c r="BF4876" s="63"/>
      <c r="BG4876" s="63"/>
      <c r="BH4876" s="63"/>
      <c r="BI4876" s="63"/>
      <c r="BJ4876" s="63"/>
      <c r="BK4876" s="63"/>
      <c r="BL4876" s="63"/>
      <c r="BM4876" s="63"/>
      <c r="BN4876" s="63"/>
      <c r="BO4876" s="63"/>
      <c r="BP4876" s="63"/>
      <c r="BQ4876" s="63"/>
      <c r="BR4876" s="63"/>
      <c r="BS4876" s="63"/>
      <c r="BT4876" s="63"/>
      <c r="BU4876" s="63"/>
      <c r="BV4876" s="63"/>
      <c r="BW4876" s="63"/>
      <c r="BX4876" s="63"/>
      <c r="BY4876" s="63"/>
      <c r="BZ4876" s="63"/>
      <c r="CA4876" s="63"/>
      <c r="CB4876" s="63"/>
      <c r="CC4876" s="63"/>
      <c r="CD4876" s="63"/>
      <c r="CE4876" s="63"/>
      <c r="CF4876" s="63"/>
      <c r="CG4876" s="63"/>
      <c r="CH4876" s="63"/>
      <c r="CI4876" s="63"/>
      <c r="CJ4876" s="63"/>
      <c r="CK4876" s="63"/>
      <c r="CL4876" s="63"/>
      <c r="CM4876" s="63"/>
      <c r="CN4876" s="63"/>
      <c r="CO4876" s="63"/>
      <c r="CP4876" s="63"/>
      <c r="CR4876" s="227"/>
      <c r="CS4876" s="74"/>
    </row>
    <row r="4877" spans="1:97" s="72" customFormat="1" ht="75.75" customHeight="1">
      <c r="A4877" s="63"/>
      <c r="B4877" s="63"/>
      <c r="C4877" s="63"/>
      <c r="D4877" s="63"/>
      <c r="E4877" s="63"/>
      <c r="F4877" s="63"/>
      <c r="G4877" s="63"/>
      <c r="H4877" s="63"/>
      <c r="I4877" s="63"/>
      <c r="J4877" s="63"/>
      <c r="K4877" s="63"/>
      <c r="L4877" s="63"/>
      <c r="M4877" s="63"/>
      <c r="N4877" s="63"/>
      <c r="O4877" s="63"/>
      <c r="P4877" s="63"/>
      <c r="Q4877" s="63"/>
      <c r="R4877" s="63"/>
      <c r="S4877" s="63"/>
      <c r="T4877" s="63"/>
      <c r="U4877" s="63"/>
      <c r="V4877" s="63"/>
      <c r="W4877" s="63"/>
      <c r="X4877" s="63"/>
      <c r="Y4877" s="63"/>
      <c r="Z4877" s="63"/>
      <c r="AA4877" s="63"/>
      <c r="AB4877" s="63"/>
      <c r="AC4877" s="63"/>
      <c r="AD4877" s="63"/>
      <c r="AE4877" s="63"/>
      <c r="AF4877" s="63"/>
      <c r="AG4877" s="63"/>
      <c r="AH4877" s="63"/>
      <c r="AI4877" s="63"/>
      <c r="AJ4877" s="63"/>
      <c r="AK4877" s="63"/>
      <c r="AL4877" s="63"/>
      <c r="AM4877" s="63"/>
      <c r="AN4877" s="63"/>
      <c r="AO4877" s="63"/>
      <c r="AP4877" s="63"/>
      <c r="AQ4877" s="63"/>
      <c r="AR4877" s="63"/>
      <c r="AS4877" s="63"/>
      <c r="AT4877" s="63"/>
      <c r="AU4877" s="63"/>
      <c r="AV4877" s="63"/>
      <c r="AW4877" s="63"/>
      <c r="AX4877" s="63"/>
      <c r="AY4877" s="63"/>
      <c r="AZ4877" s="63"/>
      <c r="BA4877" s="63"/>
      <c r="BB4877" s="63"/>
      <c r="BC4877" s="63"/>
      <c r="BD4877" s="63"/>
      <c r="BE4877" s="63"/>
      <c r="BF4877" s="63"/>
      <c r="BG4877" s="63"/>
      <c r="BH4877" s="63"/>
      <c r="BI4877" s="63"/>
      <c r="BJ4877" s="63"/>
      <c r="BK4877" s="63"/>
      <c r="BL4877" s="63"/>
      <c r="BM4877" s="63"/>
      <c r="BN4877" s="63"/>
      <c r="BO4877" s="63"/>
      <c r="BP4877" s="63"/>
      <c r="BQ4877" s="63"/>
      <c r="BR4877" s="63"/>
      <c r="BS4877" s="63"/>
      <c r="BT4877" s="63"/>
      <c r="BU4877" s="63"/>
      <c r="BV4877" s="63"/>
      <c r="BW4877" s="63"/>
      <c r="BX4877" s="63"/>
      <c r="BY4877" s="63"/>
      <c r="BZ4877" s="63"/>
      <c r="CA4877" s="63"/>
      <c r="CB4877" s="63"/>
      <c r="CC4877" s="63"/>
      <c r="CD4877" s="63"/>
      <c r="CE4877" s="63"/>
      <c r="CF4877" s="63"/>
      <c r="CG4877" s="63"/>
      <c r="CH4877" s="63"/>
      <c r="CI4877" s="63"/>
      <c r="CJ4877" s="63"/>
      <c r="CK4877" s="63"/>
      <c r="CL4877" s="63"/>
      <c r="CM4877" s="63"/>
      <c r="CN4877" s="63"/>
      <c r="CO4877" s="63"/>
      <c r="CP4877" s="63"/>
      <c r="CR4877" s="227"/>
      <c r="CS4877" s="74"/>
    </row>
    <row r="4878" spans="1:97" s="72" customFormat="1" ht="75.75" customHeight="1">
      <c r="A4878" s="63"/>
      <c r="B4878" s="63"/>
      <c r="C4878" s="63"/>
      <c r="D4878" s="63"/>
      <c r="E4878" s="63"/>
      <c r="F4878" s="63"/>
      <c r="G4878" s="63"/>
      <c r="H4878" s="63"/>
      <c r="I4878" s="63"/>
      <c r="J4878" s="63"/>
      <c r="K4878" s="63"/>
      <c r="L4878" s="63"/>
      <c r="M4878" s="63"/>
      <c r="N4878" s="63"/>
      <c r="O4878" s="63"/>
      <c r="P4878" s="63"/>
      <c r="Q4878" s="63"/>
      <c r="R4878" s="63"/>
      <c r="S4878" s="63"/>
      <c r="T4878" s="63"/>
      <c r="U4878" s="63"/>
      <c r="V4878" s="63"/>
      <c r="W4878" s="63"/>
      <c r="X4878" s="63"/>
      <c r="Y4878" s="63"/>
      <c r="Z4878" s="63"/>
      <c r="AA4878" s="63"/>
      <c r="AB4878" s="63"/>
      <c r="AC4878" s="63"/>
      <c r="AD4878" s="63"/>
      <c r="AE4878" s="63"/>
      <c r="AF4878" s="63"/>
      <c r="AG4878" s="63"/>
      <c r="AH4878" s="63"/>
      <c r="AI4878" s="63"/>
      <c r="AJ4878" s="63"/>
      <c r="AK4878" s="63"/>
      <c r="AL4878" s="63"/>
      <c r="AM4878" s="63"/>
      <c r="AN4878" s="63"/>
      <c r="AO4878" s="63"/>
      <c r="AP4878" s="63"/>
      <c r="AQ4878" s="63"/>
      <c r="AR4878" s="63"/>
      <c r="AS4878" s="63"/>
      <c r="AT4878" s="63"/>
      <c r="AU4878" s="63"/>
      <c r="AV4878" s="63"/>
      <c r="AW4878" s="63"/>
      <c r="AX4878" s="63"/>
      <c r="AY4878" s="63"/>
      <c r="AZ4878" s="63"/>
      <c r="BA4878" s="63"/>
      <c r="BB4878" s="63"/>
      <c r="BC4878" s="63"/>
      <c r="BD4878" s="63"/>
      <c r="BE4878" s="63"/>
      <c r="BF4878" s="63"/>
      <c r="BG4878" s="63"/>
      <c r="BH4878" s="63"/>
      <c r="BI4878" s="63"/>
      <c r="BJ4878" s="63"/>
      <c r="BK4878" s="63"/>
      <c r="BL4878" s="63"/>
      <c r="BM4878" s="63"/>
      <c r="BN4878" s="63"/>
      <c r="BO4878" s="63"/>
      <c r="BP4878" s="63"/>
      <c r="BQ4878" s="63"/>
      <c r="BR4878" s="63"/>
      <c r="BS4878" s="63"/>
      <c r="BT4878" s="63"/>
      <c r="BU4878" s="63"/>
      <c r="BV4878" s="63"/>
      <c r="BW4878" s="63"/>
      <c r="BX4878" s="63"/>
      <c r="BY4878" s="63"/>
      <c r="BZ4878" s="63"/>
      <c r="CA4878" s="63"/>
      <c r="CB4878" s="63"/>
      <c r="CC4878" s="63"/>
      <c r="CD4878" s="63"/>
      <c r="CE4878" s="63"/>
      <c r="CF4878" s="63"/>
      <c r="CG4878" s="63"/>
      <c r="CH4878" s="63"/>
      <c r="CI4878" s="63"/>
      <c r="CJ4878" s="63"/>
      <c r="CK4878" s="63"/>
      <c r="CL4878" s="63"/>
      <c r="CM4878" s="63"/>
      <c r="CN4878" s="63"/>
      <c r="CO4878" s="63"/>
      <c r="CP4878" s="63"/>
      <c r="CR4878" s="227"/>
      <c r="CS4878" s="74"/>
    </row>
    <row r="4879" spans="1:97" s="72" customFormat="1" ht="75.75" customHeight="1">
      <c r="A4879" s="63"/>
      <c r="B4879" s="63"/>
      <c r="C4879" s="63"/>
      <c r="D4879" s="63"/>
      <c r="E4879" s="63"/>
      <c r="F4879" s="63"/>
      <c r="G4879" s="63"/>
      <c r="H4879" s="63"/>
      <c r="I4879" s="63"/>
      <c r="J4879" s="63"/>
      <c r="K4879" s="63"/>
      <c r="L4879" s="63"/>
      <c r="M4879" s="63"/>
      <c r="N4879" s="63"/>
      <c r="O4879" s="63"/>
      <c r="P4879" s="63"/>
      <c r="Q4879" s="63"/>
      <c r="R4879" s="63"/>
      <c r="S4879" s="63"/>
      <c r="T4879" s="63"/>
      <c r="U4879" s="63"/>
      <c r="V4879" s="63"/>
      <c r="W4879" s="63"/>
      <c r="X4879" s="63"/>
      <c r="Y4879" s="63"/>
      <c r="Z4879" s="63"/>
      <c r="AA4879" s="63"/>
      <c r="AB4879" s="63"/>
      <c r="AC4879" s="63"/>
      <c r="AD4879" s="63"/>
      <c r="AE4879" s="63"/>
      <c r="AF4879" s="63"/>
      <c r="AG4879" s="63"/>
      <c r="AH4879" s="63"/>
      <c r="AI4879" s="63"/>
      <c r="AJ4879" s="63"/>
      <c r="AK4879" s="63"/>
      <c r="AL4879" s="63"/>
      <c r="AM4879" s="63"/>
      <c r="AN4879" s="63"/>
      <c r="AO4879" s="63"/>
      <c r="AP4879" s="63"/>
      <c r="AQ4879" s="63"/>
      <c r="AR4879" s="63"/>
      <c r="AS4879" s="63"/>
      <c r="AT4879" s="63"/>
      <c r="AU4879" s="63"/>
      <c r="AV4879" s="63"/>
      <c r="AW4879" s="63"/>
      <c r="AX4879" s="63"/>
      <c r="AY4879" s="63"/>
      <c r="AZ4879" s="63"/>
      <c r="BA4879" s="63"/>
      <c r="BB4879" s="63"/>
      <c r="BC4879" s="63"/>
      <c r="BD4879" s="63"/>
      <c r="BE4879" s="63"/>
      <c r="BF4879" s="63"/>
      <c r="BG4879" s="63"/>
      <c r="BH4879" s="63"/>
      <c r="BI4879" s="63"/>
      <c r="BJ4879" s="63"/>
      <c r="BK4879" s="63"/>
      <c r="BL4879" s="63"/>
      <c r="BM4879" s="63"/>
      <c r="BN4879" s="63"/>
      <c r="BO4879" s="63"/>
      <c r="BP4879" s="63"/>
      <c r="BQ4879" s="63"/>
      <c r="BR4879" s="63"/>
      <c r="BS4879" s="63"/>
      <c r="BT4879" s="63"/>
      <c r="BU4879" s="63"/>
      <c r="BV4879" s="63"/>
      <c r="BW4879" s="63"/>
      <c r="BX4879" s="63"/>
      <c r="BY4879" s="63"/>
      <c r="BZ4879" s="63"/>
      <c r="CA4879" s="63"/>
      <c r="CB4879" s="63"/>
      <c r="CC4879" s="63"/>
      <c r="CD4879" s="63"/>
      <c r="CE4879" s="63"/>
      <c r="CF4879" s="63"/>
      <c r="CG4879" s="63"/>
      <c r="CH4879" s="63"/>
      <c r="CI4879" s="63"/>
      <c r="CJ4879" s="63"/>
      <c r="CK4879" s="63"/>
      <c r="CL4879" s="63"/>
      <c r="CM4879" s="63"/>
      <c r="CN4879" s="63"/>
      <c r="CO4879" s="63"/>
      <c r="CP4879" s="63"/>
      <c r="CR4879" s="227"/>
      <c r="CS4879" s="74"/>
    </row>
    <row r="4880" spans="1:97" s="72" customFormat="1" ht="75.75" customHeight="1">
      <c r="A4880" s="63"/>
      <c r="B4880" s="63"/>
      <c r="C4880" s="63"/>
      <c r="D4880" s="63"/>
      <c r="E4880" s="63"/>
      <c r="F4880" s="63"/>
      <c r="G4880" s="63"/>
      <c r="H4880" s="63"/>
      <c r="I4880" s="63"/>
      <c r="J4880" s="63"/>
      <c r="K4880" s="63"/>
      <c r="L4880" s="63"/>
      <c r="M4880" s="63"/>
      <c r="N4880" s="63"/>
      <c r="O4880" s="63"/>
      <c r="P4880" s="63"/>
      <c r="Q4880" s="63"/>
      <c r="R4880" s="63"/>
      <c r="S4880" s="63"/>
      <c r="T4880" s="63"/>
      <c r="U4880" s="63"/>
      <c r="V4880" s="63"/>
      <c r="W4880" s="63"/>
      <c r="X4880" s="63"/>
      <c r="Y4880" s="63"/>
      <c r="Z4880" s="63"/>
      <c r="AA4880" s="63"/>
      <c r="AB4880" s="63"/>
      <c r="AC4880" s="63"/>
      <c r="AD4880" s="63"/>
      <c r="AE4880" s="63"/>
      <c r="AF4880" s="63"/>
      <c r="AG4880" s="63"/>
      <c r="AH4880" s="63"/>
      <c r="AI4880" s="63"/>
      <c r="AJ4880" s="63"/>
      <c r="AK4880" s="63"/>
      <c r="AL4880" s="63"/>
      <c r="AM4880" s="63"/>
      <c r="AN4880" s="63"/>
      <c r="AO4880" s="63"/>
      <c r="AP4880" s="63"/>
      <c r="AQ4880" s="63"/>
      <c r="AR4880" s="63"/>
      <c r="AS4880" s="63"/>
      <c r="AT4880" s="63"/>
      <c r="AU4880" s="63"/>
      <c r="AV4880" s="63"/>
      <c r="AW4880" s="63"/>
      <c r="AX4880" s="63"/>
      <c r="AY4880" s="63"/>
      <c r="AZ4880" s="63"/>
      <c r="BA4880" s="63"/>
      <c r="BB4880" s="63"/>
      <c r="BC4880" s="63"/>
      <c r="BD4880" s="63"/>
      <c r="BE4880" s="63"/>
      <c r="BF4880" s="63"/>
      <c r="BG4880" s="63"/>
      <c r="BH4880" s="63"/>
      <c r="BI4880" s="63"/>
      <c r="BJ4880" s="63"/>
      <c r="BK4880" s="63"/>
      <c r="BL4880" s="63"/>
      <c r="BM4880" s="63"/>
      <c r="BN4880" s="63"/>
      <c r="BO4880" s="63"/>
      <c r="BP4880" s="63"/>
      <c r="BQ4880" s="63"/>
      <c r="BR4880" s="63"/>
      <c r="BS4880" s="63"/>
      <c r="BT4880" s="63"/>
      <c r="BU4880" s="63"/>
      <c r="BV4880" s="63"/>
      <c r="BW4880" s="63"/>
      <c r="BX4880" s="63"/>
      <c r="BY4880" s="63"/>
      <c r="BZ4880" s="63"/>
      <c r="CA4880" s="63"/>
      <c r="CB4880" s="63"/>
      <c r="CC4880" s="63"/>
      <c r="CD4880" s="63"/>
      <c r="CE4880" s="63"/>
      <c r="CF4880" s="63"/>
      <c r="CG4880" s="63"/>
      <c r="CH4880" s="63"/>
      <c r="CI4880" s="63"/>
      <c r="CJ4880" s="63"/>
      <c r="CK4880" s="63"/>
      <c r="CL4880" s="63"/>
      <c r="CM4880" s="63"/>
      <c r="CN4880" s="63"/>
      <c r="CO4880" s="63"/>
      <c r="CP4880" s="63"/>
      <c r="CR4880" s="227"/>
      <c r="CS4880" s="74"/>
    </row>
    <row r="4881" spans="1:97" s="72" customFormat="1" ht="75.75" customHeight="1">
      <c r="A4881" s="63"/>
      <c r="B4881" s="63"/>
      <c r="C4881" s="63"/>
      <c r="D4881" s="63"/>
      <c r="E4881" s="63"/>
      <c r="F4881" s="63"/>
      <c r="G4881" s="63"/>
      <c r="H4881" s="63"/>
      <c r="I4881" s="63"/>
      <c r="J4881" s="63"/>
      <c r="K4881" s="63"/>
      <c r="L4881" s="63"/>
      <c r="M4881" s="63"/>
      <c r="N4881" s="63"/>
      <c r="O4881" s="63"/>
      <c r="P4881" s="63"/>
      <c r="Q4881" s="63"/>
      <c r="R4881" s="63"/>
      <c r="S4881" s="63"/>
      <c r="T4881" s="63"/>
      <c r="U4881" s="63"/>
      <c r="V4881" s="63"/>
      <c r="W4881" s="63"/>
      <c r="X4881" s="63"/>
      <c r="Y4881" s="63"/>
      <c r="Z4881" s="63"/>
      <c r="AA4881" s="63"/>
      <c r="AB4881" s="63"/>
      <c r="AC4881" s="63"/>
      <c r="AD4881" s="63"/>
      <c r="AE4881" s="63"/>
      <c r="AF4881" s="63"/>
      <c r="AG4881" s="63"/>
      <c r="AH4881" s="63"/>
      <c r="AI4881" s="63"/>
      <c r="AJ4881" s="63"/>
      <c r="AK4881" s="63"/>
      <c r="AL4881" s="63"/>
      <c r="AM4881" s="63"/>
      <c r="AN4881" s="63"/>
      <c r="AO4881" s="63"/>
      <c r="AP4881" s="63"/>
      <c r="AQ4881" s="63"/>
      <c r="AR4881" s="63"/>
      <c r="AS4881" s="63"/>
      <c r="AT4881" s="63"/>
      <c r="AU4881" s="63"/>
      <c r="AV4881" s="63"/>
      <c r="AW4881" s="63"/>
      <c r="AX4881" s="63"/>
      <c r="AY4881" s="63"/>
      <c r="AZ4881" s="63"/>
      <c r="BA4881" s="63"/>
      <c r="BB4881" s="63"/>
      <c r="BC4881" s="63"/>
      <c r="BD4881" s="63"/>
      <c r="BE4881" s="63"/>
      <c r="BF4881" s="63"/>
      <c r="BG4881" s="63"/>
      <c r="BH4881" s="63"/>
      <c r="BI4881" s="63"/>
      <c r="BJ4881" s="63"/>
      <c r="BK4881" s="63"/>
      <c r="BL4881" s="63"/>
      <c r="BM4881" s="63"/>
      <c r="BN4881" s="63"/>
      <c r="BO4881" s="63"/>
      <c r="BP4881" s="63"/>
      <c r="BQ4881" s="63"/>
      <c r="BR4881" s="63"/>
      <c r="BS4881" s="63"/>
      <c r="BT4881" s="63"/>
      <c r="BU4881" s="63"/>
      <c r="BV4881" s="63"/>
      <c r="BW4881" s="63"/>
      <c r="BX4881" s="63"/>
      <c r="BY4881" s="63"/>
      <c r="BZ4881" s="63"/>
      <c r="CA4881" s="63"/>
      <c r="CB4881" s="63"/>
      <c r="CC4881" s="63"/>
      <c r="CD4881" s="63"/>
      <c r="CE4881" s="63"/>
      <c r="CF4881" s="63"/>
      <c r="CG4881" s="63"/>
      <c r="CH4881" s="63"/>
      <c r="CI4881" s="63"/>
      <c r="CJ4881" s="63"/>
      <c r="CK4881" s="63"/>
      <c r="CL4881" s="63"/>
      <c r="CM4881" s="63"/>
      <c r="CN4881" s="63"/>
      <c r="CO4881" s="63"/>
      <c r="CP4881" s="63"/>
      <c r="CR4881" s="227"/>
      <c r="CS4881" s="74"/>
    </row>
    <row r="4882" spans="1:97" s="72" customFormat="1" ht="75.75" customHeight="1">
      <c r="A4882" s="63"/>
      <c r="B4882" s="63"/>
      <c r="C4882" s="63"/>
      <c r="D4882" s="63"/>
      <c r="E4882" s="63"/>
      <c r="F4882" s="63"/>
      <c r="G4882" s="63"/>
      <c r="H4882" s="63"/>
      <c r="I4882" s="63"/>
      <c r="J4882" s="63"/>
      <c r="K4882" s="63"/>
      <c r="L4882" s="63"/>
      <c r="M4882" s="63"/>
      <c r="N4882" s="63"/>
      <c r="O4882" s="63"/>
      <c r="P4882" s="63"/>
      <c r="Q4882" s="63"/>
      <c r="R4882" s="63"/>
      <c r="S4882" s="63"/>
      <c r="T4882" s="63"/>
      <c r="U4882" s="63"/>
      <c r="V4882" s="63"/>
      <c r="W4882" s="63"/>
      <c r="X4882" s="63"/>
      <c r="Y4882" s="63"/>
      <c r="Z4882" s="63"/>
      <c r="AA4882" s="63"/>
      <c r="AB4882" s="63"/>
      <c r="AC4882" s="63"/>
      <c r="AD4882" s="63"/>
      <c r="AE4882" s="63"/>
      <c r="AF4882" s="63"/>
      <c r="AG4882" s="63"/>
      <c r="AH4882" s="63"/>
      <c r="AI4882" s="63"/>
      <c r="AJ4882" s="63"/>
      <c r="AK4882" s="63"/>
      <c r="AL4882" s="63"/>
      <c r="AM4882" s="63"/>
      <c r="AN4882" s="63"/>
      <c r="AO4882" s="63"/>
      <c r="AP4882" s="63"/>
      <c r="AQ4882" s="63"/>
      <c r="AR4882" s="63"/>
      <c r="AS4882" s="63"/>
      <c r="AT4882" s="63"/>
      <c r="AU4882" s="63"/>
      <c r="AV4882" s="63"/>
      <c r="AW4882" s="63"/>
      <c r="AX4882" s="63"/>
      <c r="AY4882" s="63"/>
      <c r="AZ4882" s="63"/>
      <c r="BA4882" s="63"/>
      <c r="BB4882" s="63"/>
      <c r="BC4882" s="63"/>
      <c r="BD4882" s="63"/>
      <c r="BE4882" s="63"/>
      <c r="BF4882" s="63"/>
      <c r="BG4882" s="63"/>
      <c r="BH4882" s="63"/>
      <c r="BI4882" s="63"/>
      <c r="BJ4882" s="63"/>
      <c r="BK4882" s="63"/>
      <c r="BL4882" s="63"/>
      <c r="BM4882" s="63"/>
      <c r="BN4882" s="63"/>
      <c r="BO4882" s="63"/>
      <c r="BP4882" s="63"/>
      <c r="BQ4882" s="63"/>
      <c r="BR4882" s="63"/>
      <c r="BS4882" s="63"/>
      <c r="BT4882" s="63"/>
      <c r="BU4882" s="63"/>
      <c r="BV4882" s="63"/>
      <c r="BW4882" s="63"/>
      <c r="BX4882" s="63"/>
      <c r="BY4882" s="63"/>
      <c r="BZ4882" s="63"/>
      <c r="CA4882" s="63"/>
      <c r="CB4882" s="63"/>
      <c r="CC4882" s="63"/>
      <c r="CD4882" s="63"/>
      <c r="CE4882" s="63"/>
      <c r="CF4882" s="63"/>
      <c r="CG4882" s="63"/>
      <c r="CH4882" s="63"/>
      <c r="CI4882" s="63"/>
      <c r="CJ4882" s="63"/>
      <c r="CK4882" s="63"/>
      <c r="CL4882" s="63"/>
      <c r="CM4882" s="63"/>
      <c r="CN4882" s="63"/>
      <c r="CO4882" s="63"/>
      <c r="CP4882" s="63"/>
      <c r="CR4882" s="227"/>
      <c r="CS4882" s="74"/>
    </row>
    <row r="4883" spans="1:97" s="72" customFormat="1" ht="75.75" customHeight="1">
      <c r="A4883" s="63"/>
      <c r="B4883" s="63"/>
      <c r="C4883" s="63"/>
      <c r="D4883" s="63"/>
      <c r="E4883" s="63"/>
      <c r="F4883" s="63"/>
      <c r="G4883" s="63"/>
      <c r="H4883" s="63"/>
      <c r="I4883" s="63"/>
      <c r="J4883" s="63"/>
      <c r="K4883" s="63"/>
      <c r="L4883" s="63"/>
      <c r="M4883" s="63"/>
      <c r="N4883" s="63"/>
      <c r="O4883" s="63"/>
      <c r="P4883" s="63"/>
      <c r="Q4883" s="63"/>
      <c r="R4883" s="63"/>
      <c r="S4883" s="63"/>
      <c r="T4883" s="63"/>
      <c r="U4883" s="63"/>
      <c r="V4883" s="63"/>
      <c r="W4883" s="63"/>
      <c r="X4883" s="63"/>
      <c r="Y4883" s="63"/>
      <c r="Z4883" s="63"/>
      <c r="AA4883" s="63"/>
      <c r="AB4883" s="63"/>
      <c r="AC4883" s="63"/>
      <c r="AD4883" s="63"/>
      <c r="AE4883" s="63"/>
      <c r="AF4883" s="63"/>
      <c r="AG4883" s="63"/>
      <c r="AH4883" s="63"/>
      <c r="AI4883" s="63"/>
      <c r="AJ4883" s="63"/>
      <c r="AK4883" s="63"/>
      <c r="AL4883" s="63"/>
      <c r="AM4883" s="63"/>
      <c r="AN4883" s="63"/>
      <c r="AO4883" s="63"/>
      <c r="AP4883" s="63"/>
      <c r="AQ4883" s="63"/>
      <c r="AR4883" s="63"/>
      <c r="AS4883" s="63"/>
      <c r="AT4883" s="63"/>
      <c r="AU4883" s="63"/>
      <c r="AV4883" s="63"/>
      <c r="AW4883" s="63"/>
      <c r="AX4883" s="63"/>
      <c r="AY4883" s="63"/>
      <c r="AZ4883" s="63"/>
      <c r="BA4883" s="63"/>
      <c r="BB4883" s="63"/>
      <c r="BC4883" s="63"/>
      <c r="BD4883" s="63"/>
      <c r="BE4883" s="63"/>
      <c r="BF4883" s="63"/>
      <c r="BG4883" s="63"/>
      <c r="BH4883" s="63"/>
      <c r="BI4883" s="63"/>
      <c r="BJ4883" s="63"/>
      <c r="BK4883" s="63"/>
      <c r="BL4883" s="63"/>
      <c r="BM4883" s="63"/>
      <c r="BN4883" s="63"/>
      <c r="BO4883" s="63"/>
      <c r="BP4883" s="63"/>
      <c r="BQ4883" s="63"/>
      <c r="BR4883" s="63"/>
      <c r="BS4883" s="63"/>
      <c r="BT4883" s="63"/>
      <c r="BU4883" s="63"/>
      <c r="BV4883" s="63"/>
      <c r="BW4883" s="63"/>
      <c r="BX4883" s="63"/>
      <c r="BY4883" s="63"/>
      <c r="BZ4883" s="63"/>
      <c r="CA4883" s="63"/>
      <c r="CB4883" s="63"/>
      <c r="CC4883" s="63"/>
      <c r="CD4883" s="63"/>
      <c r="CE4883" s="63"/>
      <c r="CF4883" s="63"/>
      <c r="CG4883" s="63"/>
      <c r="CH4883" s="63"/>
      <c r="CI4883" s="63"/>
      <c r="CJ4883" s="63"/>
      <c r="CK4883" s="63"/>
      <c r="CL4883" s="63"/>
      <c r="CM4883" s="63"/>
      <c r="CN4883" s="63"/>
      <c r="CO4883" s="63"/>
      <c r="CP4883" s="63"/>
      <c r="CR4883" s="227"/>
      <c r="CS4883" s="74"/>
    </row>
    <row r="4884" spans="1:97" s="72" customFormat="1" ht="75.75" customHeight="1">
      <c r="A4884" s="63"/>
      <c r="B4884" s="63"/>
      <c r="C4884" s="63"/>
      <c r="D4884" s="63"/>
      <c r="E4884" s="63"/>
      <c r="F4884" s="63"/>
      <c r="G4884" s="63"/>
      <c r="H4884" s="63"/>
      <c r="I4884" s="63"/>
      <c r="J4884" s="63"/>
      <c r="K4884" s="63"/>
      <c r="L4884" s="63"/>
      <c r="M4884" s="63"/>
      <c r="N4884" s="63"/>
      <c r="O4884" s="63"/>
      <c r="P4884" s="63"/>
      <c r="Q4884" s="63"/>
      <c r="R4884" s="63"/>
      <c r="S4884" s="63"/>
      <c r="T4884" s="63"/>
      <c r="U4884" s="63"/>
      <c r="V4884" s="63"/>
      <c r="W4884" s="63"/>
      <c r="X4884" s="63"/>
      <c r="Y4884" s="63"/>
      <c r="Z4884" s="63"/>
      <c r="AA4884" s="63"/>
      <c r="AB4884" s="63"/>
      <c r="AC4884" s="63"/>
      <c r="AD4884" s="63"/>
      <c r="AE4884" s="63"/>
      <c r="AF4884" s="63"/>
      <c r="AG4884" s="63"/>
      <c r="AH4884" s="63"/>
      <c r="AI4884" s="63"/>
      <c r="AJ4884" s="63"/>
      <c r="AK4884" s="63"/>
      <c r="AL4884" s="63"/>
      <c r="AM4884" s="63"/>
      <c r="AN4884" s="63"/>
      <c r="AO4884" s="63"/>
      <c r="AP4884" s="63"/>
      <c r="AQ4884" s="63"/>
      <c r="AR4884" s="63"/>
      <c r="AS4884" s="63"/>
      <c r="AT4884" s="63"/>
      <c r="AU4884" s="63"/>
      <c r="AV4884" s="63"/>
      <c r="AW4884" s="63"/>
      <c r="AX4884" s="63"/>
      <c r="AY4884" s="63"/>
      <c r="AZ4884" s="63"/>
      <c r="BA4884" s="63"/>
      <c r="BB4884" s="63"/>
      <c r="BC4884" s="63"/>
      <c r="BD4884" s="63"/>
      <c r="BE4884" s="63"/>
      <c r="BF4884" s="63"/>
      <c r="BG4884" s="63"/>
      <c r="BH4884" s="63"/>
      <c r="BI4884" s="63"/>
      <c r="BJ4884" s="63"/>
      <c r="BK4884" s="63"/>
      <c r="BL4884" s="63"/>
      <c r="BM4884" s="63"/>
      <c r="BN4884" s="63"/>
      <c r="BO4884" s="63"/>
      <c r="BP4884" s="63"/>
      <c r="BQ4884" s="63"/>
      <c r="BR4884" s="63"/>
      <c r="BS4884" s="63"/>
      <c r="BT4884" s="63"/>
      <c r="BU4884" s="63"/>
      <c r="BV4884" s="63"/>
      <c r="BW4884" s="63"/>
      <c r="BX4884" s="63"/>
      <c r="BY4884" s="63"/>
      <c r="BZ4884" s="63"/>
      <c r="CA4884" s="63"/>
      <c r="CB4884" s="63"/>
      <c r="CC4884" s="63"/>
      <c r="CD4884" s="63"/>
      <c r="CE4884" s="63"/>
      <c r="CF4884" s="63"/>
      <c r="CG4884" s="63"/>
      <c r="CH4884" s="63"/>
      <c r="CI4884" s="63"/>
      <c r="CJ4884" s="63"/>
      <c r="CK4884" s="63"/>
      <c r="CL4884" s="63"/>
      <c r="CM4884" s="63"/>
      <c r="CN4884" s="63"/>
      <c r="CO4884" s="63"/>
      <c r="CP4884" s="63"/>
      <c r="CR4884" s="227"/>
      <c r="CS4884" s="74"/>
    </row>
    <row r="4885" spans="1:97" s="72" customFormat="1" ht="75.75" customHeight="1">
      <c r="A4885" s="63"/>
      <c r="B4885" s="63"/>
      <c r="C4885" s="63"/>
      <c r="D4885" s="63"/>
      <c r="E4885" s="63"/>
      <c r="F4885" s="63"/>
      <c r="G4885" s="63"/>
      <c r="H4885" s="63"/>
      <c r="I4885" s="63"/>
      <c r="J4885" s="63"/>
      <c r="K4885" s="63"/>
      <c r="L4885" s="63"/>
      <c r="M4885" s="63"/>
      <c r="N4885" s="63"/>
      <c r="O4885" s="63"/>
      <c r="P4885" s="63"/>
      <c r="Q4885" s="63"/>
      <c r="R4885" s="63"/>
      <c r="S4885" s="63"/>
      <c r="T4885" s="63"/>
      <c r="U4885" s="63"/>
      <c r="V4885" s="63"/>
      <c r="W4885" s="63"/>
      <c r="X4885" s="63"/>
      <c r="Y4885" s="63"/>
      <c r="Z4885" s="63"/>
      <c r="AA4885" s="63"/>
      <c r="AB4885" s="63"/>
      <c r="AC4885" s="63"/>
      <c r="AD4885" s="63"/>
      <c r="AE4885" s="63"/>
      <c r="AF4885" s="63"/>
      <c r="AG4885" s="63"/>
      <c r="AH4885" s="63"/>
      <c r="AI4885" s="63"/>
      <c r="AJ4885" s="63"/>
      <c r="AK4885" s="63"/>
      <c r="AL4885" s="63"/>
      <c r="AM4885" s="63"/>
      <c r="AN4885" s="63"/>
      <c r="AO4885" s="63"/>
      <c r="AP4885" s="63"/>
      <c r="AQ4885" s="63"/>
      <c r="AR4885" s="63"/>
      <c r="AS4885" s="63"/>
      <c r="AT4885" s="63"/>
      <c r="AU4885" s="63"/>
      <c r="AV4885" s="63"/>
      <c r="AW4885" s="63"/>
      <c r="AX4885" s="63"/>
      <c r="AY4885" s="63"/>
      <c r="AZ4885" s="63"/>
      <c r="BA4885" s="63"/>
      <c r="BB4885" s="63"/>
      <c r="BC4885" s="63"/>
      <c r="BD4885" s="63"/>
      <c r="BE4885" s="63"/>
      <c r="BF4885" s="63"/>
      <c r="BG4885" s="63"/>
      <c r="BH4885" s="63"/>
      <c r="BI4885" s="63"/>
      <c r="BJ4885" s="63"/>
      <c r="BK4885" s="63"/>
      <c r="BL4885" s="63"/>
      <c r="BM4885" s="63"/>
      <c r="BN4885" s="63"/>
      <c r="BO4885" s="63"/>
      <c r="BP4885" s="63"/>
      <c r="BQ4885" s="63"/>
      <c r="BR4885" s="63"/>
      <c r="BS4885" s="63"/>
      <c r="BT4885" s="63"/>
      <c r="BU4885" s="63"/>
      <c r="BV4885" s="63"/>
      <c r="BW4885" s="63"/>
      <c r="BX4885" s="63"/>
      <c r="BY4885" s="63"/>
      <c r="BZ4885" s="63"/>
      <c r="CA4885" s="63"/>
      <c r="CB4885" s="63"/>
      <c r="CC4885" s="63"/>
      <c r="CD4885" s="63"/>
      <c r="CE4885" s="63"/>
      <c r="CF4885" s="63"/>
      <c r="CG4885" s="63"/>
      <c r="CH4885" s="63"/>
      <c r="CI4885" s="63"/>
      <c r="CJ4885" s="63"/>
      <c r="CK4885" s="63"/>
      <c r="CL4885" s="63"/>
      <c r="CM4885" s="63"/>
      <c r="CN4885" s="63"/>
      <c r="CO4885" s="63"/>
      <c r="CP4885" s="63"/>
      <c r="CR4885" s="227"/>
      <c r="CS4885" s="74"/>
    </row>
    <row r="4886" spans="1:97" s="72" customFormat="1" ht="75.75" customHeight="1">
      <c r="A4886" s="63"/>
      <c r="B4886" s="63"/>
      <c r="C4886" s="63"/>
      <c r="D4886" s="63"/>
      <c r="E4886" s="63"/>
      <c r="F4886" s="63"/>
      <c r="G4886" s="63"/>
      <c r="H4886" s="63"/>
      <c r="I4886" s="63"/>
      <c r="J4886" s="63"/>
      <c r="K4886" s="63"/>
      <c r="L4886" s="63"/>
      <c r="M4886" s="63"/>
      <c r="N4886" s="63"/>
      <c r="O4886" s="63"/>
      <c r="P4886" s="63"/>
      <c r="Q4886" s="63"/>
      <c r="R4886" s="63"/>
      <c r="S4886" s="63"/>
      <c r="T4886" s="63"/>
      <c r="U4886" s="63"/>
      <c r="V4886" s="63"/>
      <c r="W4886" s="63"/>
      <c r="X4886" s="63"/>
      <c r="Y4886" s="63"/>
      <c r="Z4886" s="63"/>
      <c r="AA4886" s="63"/>
      <c r="AB4886" s="63"/>
      <c r="AC4886" s="63"/>
      <c r="AD4886" s="63"/>
      <c r="AE4886" s="63"/>
      <c r="AF4886" s="63"/>
      <c r="AG4886" s="63"/>
      <c r="AH4886" s="63"/>
      <c r="AI4886" s="63"/>
      <c r="AJ4886" s="63"/>
      <c r="AK4886" s="63"/>
      <c r="AL4886" s="63"/>
      <c r="AM4886" s="63"/>
      <c r="AN4886" s="63"/>
      <c r="AO4886" s="63"/>
      <c r="AP4886" s="63"/>
      <c r="AQ4886" s="63"/>
      <c r="AR4886" s="63"/>
      <c r="AS4886" s="63"/>
      <c r="AT4886" s="63"/>
      <c r="AU4886" s="63"/>
      <c r="AV4886" s="63"/>
      <c r="AW4886" s="63"/>
      <c r="AX4886" s="63"/>
      <c r="AY4886" s="63"/>
      <c r="AZ4886" s="63"/>
      <c r="BA4886" s="63"/>
      <c r="BB4886" s="63"/>
      <c r="BC4886" s="63"/>
      <c r="BD4886" s="63"/>
      <c r="BE4886" s="63"/>
      <c r="BF4886" s="63"/>
      <c r="BG4886" s="63"/>
      <c r="BH4886" s="63"/>
      <c r="BI4886" s="63"/>
      <c r="BJ4886" s="63"/>
      <c r="BK4886" s="63"/>
      <c r="BL4886" s="63"/>
      <c r="BM4886" s="63"/>
      <c r="BN4886" s="63"/>
      <c r="BO4886" s="63"/>
      <c r="BP4886" s="63"/>
      <c r="BQ4886" s="63"/>
      <c r="BR4886" s="63"/>
      <c r="BS4886" s="63"/>
      <c r="BT4886" s="63"/>
      <c r="BU4886" s="63"/>
      <c r="BV4886" s="63"/>
      <c r="BW4886" s="63"/>
      <c r="BX4886" s="63"/>
      <c r="BY4886" s="63"/>
      <c r="BZ4886" s="63"/>
      <c r="CA4886" s="63"/>
      <c r="CB4886" s="63"/>
      <c r="CC4886" s="63"/>
      <c r="CD4886" s="63"/>
      <c r="CE4886" s="63"/>
      <c r="CF4886" s="63"/>
      <c r="CG4886" s="63"/>
      <c r="CH4886" s="63"/>
      <c r="CI4886" s="63"/>
      <c r="CJ4886" s="63"/>
      <c r="CK4886" s="63"/>
      <c r="CL4886" s="63"/>
      <c r="CM4886" s="63"/>
      <c r="CN4886" s="63"/>
      <c r="CO4886" s="63"/>
      <c r="CP4886" s="63"/>
      <c r="CR4886" s="227"/>
      <c r="CS4886" s="74"/>
    </row>
    <row r="4887" spans="1:97" s="72" customFormat="1" ht="75.75" customHeight="1">
      <c r="A4887" s="63"/>
      <c r="B4887" s="63"/>
      <c r="C4887" s="63"/>
      <c r="D4887" s="63"/>
      <c r="E4887" s="63"/>
      <c r="F4887" s="63"/>
      <c r="G4887" s="63"/>
      <c r="H4887" s="63"/>
      <c r="I4887" s="63"/>
      <c r="J4887" s="63"/>
      <c r="K4887" s="63"/>
      <c r="L4887" s="63"/>
      <c r="M4887" s="63"/>
      <c r="N4887" s="63"/>
      <c r="O4887" s="63"/>
      <c r="P4887" s="63"/>
      <c r="Q4887" s="63"/>
      <c r="R4887" s="63"/>
      <c r="S4887" s="63"/>
      <c r="T4887" s="63"/>
      <c r="U4887" s="63"/>
      <c r="V4887" s="63"/>
      <c r="W4887" s="63"/>
      <c r="X4887" s="63"/>
      <c r="Y4887" s="63"/>
      <c r="Z4887" s="63"/>
      <c r="AA4887" s="63"/>
      <c r="AB4887" s="63"/>
      <c r="AC4887" s="63"/>
      <c r="AD4887" s="63"/>
      <c r="AE4887" s="63"/>
      <c r="AF4887" s="63"/>
      <c r="AG4887" s="63"/>
      <c r="AH4887" s="63"/>
      <c r="AI4887" s="63"/>
      <c r="AJ4887" s="63"/>
      <c r="AK4887" s="63"/>
      <c r="AL4887" s="63"/>
      <c r="AM4887" s="63"/>
      <c r="AN4887" s="63"/>
      <c r="AO4887" s="63"/>
      <c r="AP4887" s="63"/>
      <c r="AQ4887" s="63"/>
      <c r="AR4887" s="63"/>
      <c r="AS4887" s="63"/>
      <c r="AT4887" s="63"/>
      <c r="AU4887" s="63"/>
      <c r="AV4887" s="63"/>
      <c r="AW4887" s="63"/>
      <c r="AX4887" s="63"/>
      <c r="AY4887" s="63"/>
      <c r="AZ4887" s="63"/>
      <c r="BA4887" s="63"/>
      <c r="BB4887" s="63"/>
      <c r="BC4887" s="63"/>
      <c r="BD4887" s="63"/>
      <c r="BE4887" s="63"/>
      <c r="BF4887" s="63"/>
      <c r="BG4887" s="63"/>
      <c r="BH4887" s="63"/>
      <c r="BI4887" s="63"/>
      <c r="BJ4887" s="63"/>
      <c r="BK4887" s="63"/>
      <c r="BL4887" s="63"/>
      <c r="BM4887" s="63"/>
      <c r="BN4887" s="63"/>
      <c r="BO4887" s="63"/>
      <c r="BP4887" s="63"/>
      <c r="BQ4887" s="63"/>
      <c r="BR4887" s="63"/>
      <c r="BS4887" s="63"/>
      <c r="BT4887" s="63"/>
      <c r="BU4887" s="63"/>
      <c r="BV4887" s="63"/>
      <c r="BW4887" s="63"/>
      <c r="BX4887" s="63"/>
      <c r="BY4887" s="63"/>
      <c r="BZ4887" s="63"/>
      <c r="CA4887" s="63"/>
      <c r="CB4887" s="63"/>
      <c r="CC4887" s="63"/>
      <c r="CD4887" s="63"/>
      <c r="CE4887" s="63"/>
      <c r="CF4887" s="63"/>
      <c r="CG4887" s="63"/>
      <c r="CH4887" s="63"/>
      <c r="CI4887" s="63"/>
      <c r="CJ4887" s="63"/>
      <c r="CK4887" s="63"/>
      <c r="CL4887" s="63"/>
      <c r="CM4887" s="63"/>
      <c r="CN4887" s="63"/>
      <c r="CO4887" s="63"/>
      <c r="CP4887" s="63"/>
      <c r="CR4887" s="227"/>
      <c r="CS4887" s="74"/>
    </row>
    <row r="4888" spans="1:97" s="72" customFormat="1" ht="75.75" customHeight="1">
      <c r="A4888" s="63"/>
      <c r="B4888" s="63"/>
      <c r="C4888" s="63"/>
      <c r="D4888" s="63"/>
      <c r="E4888" s="63"/>
      <c r="F4888" s="63"/>
      <c r="G4888" s="63"/>
      <c r="H4888" s="63"/>
      <c r="I4888" s="63"/>
      <c r="J4888" s="63"/>
      <c r="K4888" s="63"/>
      <c r="L4888" s="63"/>
      <c r="M4888" s="63"/>
      <c r="N4888" s="63"/>
      <c r="O4888" s="63"/>
      <c r="P4888" s="63"/>
      <c r="Q4888" s="63"/>
      <c r="R4888" s="63"/>
      <c r="S4888" s="63"/>
      <c r="T4888" s="63"/>
      <c r="U4888" s="63"/>
      <c r="V4888" s="63"/>
      <c r="W4888" s="63"/>
      <c r="X4888" s="63"/>
      <c r="Y4888" s="63"/>
      <c r="Z4888" s="63"/>
      <c r="AA4888" s="63"/>
      <c r="AB4888" s="63"/>
      <c r="AC4888" s="63"/>
      <c r="AD4888" s="63"/>
      <c r="AE4888" s="63"/>
      <c r="AF4888" s="63"/>
      <c r="AG4888" s="63"/>
      <c r="AH4888" s="63"/>
      <c r="AI4888" s="63"/>
      <c r="AJ4888" s="63"/>
      <c r="AK4888" s="63"/>
      <c r="AL4888" s="63"/>
      <c r="AM4888" s="63"/>
      <c r="AN4888" s="63"/>
      <c r="AO4888" s="63"/>
      <c r="AP4888" s="63"/>
      <c r="AQ4888" s="63"/>
      <c r="AR4888" s="63"/>
      <c r="AS4888" s="63"/>
      <c r="AT4888" s="63"/>
      <c r="AU4888" s="63"/>
      <c r="AV4888" s="63"/>
      <c r="AW4888" s="63"/>
      <c r="AX4888" s="63"/>
      <c r="AY4888" s="63"/>
      <c r="AZ4888" s="63"/>
      <c r="BA4888" s="63"/>
      <c r="BB4888" s="63"/>
      <c r="BC4888" s="63"/>
      <c r="BD4888" s="63"/>
      <c r="BE4888" s="63"/>
      <c r="BF4888" s="63"/>
      <c r="BG4888" s="63"/>
      <c r="BH4888" s="63"/>
      <c r="BI4888" s="63"/>
      <c r="BJ4888" s="63"/>
      <c r="BK4888" s="63"/>
      <c r="BL4888" s="63"/>
      <c r="BM4888" s="63"/>
      <c r="BN4888" s="63"/>
      <c r="BO4888" s="63"/>
      <c r="BP4888" s="63"/>
      <c r="BQ4888" s="63"/>
      <c r="BR4888" s="63"/>
      <c r="BS4888" s="63"/>
      <c r="BT4888" s="63"/>
      <c r="BU4888" s="63"/>
      <c r="BV4888" s="63"/>
      <c r="BW4888" s="63"/>
      <c r="BX4888" s="63"/>
      <c r="BY4888" s="63"/>
      <c r="BZ4888" s="63"/>
      <c r="CA4888" s="63"/>
      <c r="CB4888" s="63"/>
      <c r="CC4888" s="63"/>
      <c r="CD4888" s="63"/>
      <c r="CE4888" s="63"/>
      <c r="CF4888" s="63"/>
      <c r="CG4888" s="63"/>
      <c r="CH4888" s="63"/>
      <c r="CI4888" s="63"/>
      <c r="CJ4888" s="63"/>
      <c r="CK4888" s="63"/>
      <c r="CL4888" s="63"/>
      <c r="CM4888" s="63"/>
      <c r="CN4888" s="63"/>
      <c r="CO4888" s="63"/>
      <c r="CP4888" s="63"/>
      <c r="CR4888" s="227"/>
      <c r="CS4888" s="74"/>
    </row>
    <row r="4889" spans="1:97" s="72" customFormat="1" ht="75.75" customHeight="1">
      <c r="A4889" s="63"/>
      <c r="B4889" s="63"/>
      <c r="C4889" s="63"/>
      <c r="D4889" s="63"/>
      <c r="E4889" s="63"/>
      <c r="F4889" s="63"/>
      <c r="G4889" s="63"/>
      <c r="H4889" s="63"/>
      <c r="I4889" s="63"/>
      <c r="J4889" s="63"/>
      <c r="K4889" s="63"/>
      <c r="L4889" s="63"/>
      <c r="M4889" s="63"/>
      <c r="N4889" s="63"/>
      <c r="O4889" s="63"/>
      <c r="P4889" s="63"/>
      <c r="Q4889" s="63"/>
      <c r="R4889" s="63"/>
      <c r="S4889" s="63"/>
      <c r="T4889" s="63"/>
      <c r="U4889" s="63"/>
      <c r="V4889" s="63"/>
      <c r="W4889" s="63"/>
      <c r="X4889" s="63"/>
      <c r="Y4889" s="63"/>
      <c r="Z4889" s="63"/>
      <c r="AA4889" s="63"/>
      <c r="AB4889" s="63"/>
      <c r="AC4889" s="63"/>
      <c r="AD4889" s="63"/>
      <c r="AE4889" s="63"/>
      <c r="AF4889" s="63"/>
      <c r="AG4889" s="63"/>
      <c r="AH4889" s="63"/>
      <c r="AI4889" s="63"/>
      <c r="AJ4889" s="63"/>
      <c r="AK4889" s="63"/>
      <c r="AL4889" s="63"/>
      <c r="AM4889" s="63"/>
      <c r="AN4889" s="63"/>
      <c r="AO4889" s="63"/>
      <c r="AP4889" s="63"/>
      <c r="AQ4889" s="63"/>
      <c r="AR4889" s="63"/>
      <c r="AS4889" s="63"/>
      <c r="AT4889" s="63"/>
      <c r="AU4889" s="63"/>
      <c r="AV4889" s="63"/>
      <c r="AW4889" s="63"/>
      <c r="AX4889" s="63"/>
      <c r="AY4889" s="63"/>
      <c r="AZ4889" s="63"/>
      <c r="BA4889" s="63"/>
      <c r="BB4889" s="63"/>
      <c r="BC4889" s="63"/>
      <c r="BD4889" s="63"/>
      <c r="BE4889" s="63"/>
      <c r="BF4889" s="63"/>
      <c r="BG4889" s="63"/>
      <c r="BH4889" s="63"/>
      <c r="BI4889" s="63"/>
      <c r="BJ4889" s="63"/>
      <c r="BK4889" s="63"/>
      <c r="BL4889" s="63"/>
      <c r="BM4889" s="63"/>
      <c r="BN4889" s="63"/>
      <c r="BO4889" s="63"/>
      <c r="BP4889" s="63"/>
      <c r="BQ4889" s="63"/>
      <c r="BR4889" s="63"/>
      <c r="BS4889" s="63"/>
      <c r="BT4889" s="63"/>
      <c r="BU4889" s="63"/>
      <c r="BV4889" s="63"/>
      <c r="BW4889" s="63"/>
      <c r="BX4889" s="63"/>
      <c r="BY4889" s="63"/>
      <c r="BZ4889" s="63"/>
      <c r="CA4889" s="63"/>
      <c r="CB4889" s="63"/>
      <c r="CC4889" s="63"/>
      <c r="CD4889" s="63"/>
      <c r="CE4889" s="63"/>
      <c r="CF4889" s="63"/>
      <c r="CG4889" s="63"/>
      <c r="CH4889" s="63"/>
      <c r="CI4889" s="63"/>
      <c r="CJ4889" s="63"/>
      <c r="CK4889" s="63"/>
      <c r="CL4889" s="63"/>
      <c r="CM4889" s="63"/>
      <c r="CN4889" s="63"/>
      <c r="CO4889" s="63"/>
      <c r="CP4889" s="63"/>
      <c r="CR4889" s="227"/>
      <c r="CS4889" s="74"/>
    </row>
    <row r="4890" spans="1:97" s="72" customFormat="1" ht="75.75" customHeight="1">
      <c r="A4890" s="63"/>
      <c r="B4890" s="63"/>
      <c r="C4890" s="63"/>
      <c r="D4890" s="63"/>
      <c r="E4890" s="63"/>
      <c r="F4890" s="63"/>
      <c r="G4890" s="63"/>
      <c r="H4890" s="63"/>
      <c r="I4890" s="63"/>
      <c r="J4890" s="63"/>
      <c r="K4890" s="63"/>
      <c r="L4890" s="63"/>
      <c r="M4890" s="63"/>
      <c r="N4890" s="63"/>
      <c r="O4890" s="63"/>
      <c r="P4890" s="63"/>
      <c r="Q4890" s="63"/>
      <c r="R4890" s="63"/>
      <c r="S4890" s="63"/>
      <c r="T4890" s="63"/>
      <c r="U4890" s="63"/>
      <c r="V4890" s="63"/>
      <c r="W4890" s="63"/>
      <c r="X4890" s="63"/>
      <c r="Y4890" s="63"/>
      <c r="Z4890" s="63"/>
      <c r="AA4890" s="63"/>
      <c r="AB4890" s="63"/>
      <c r="AC4890" s="63"/>
      <c r="AD4890" s="63"/>
      <c r="AE4890" s="63"/>
      <c r="AF4890" s="63"/>
      <c r="AG4890" s="63"/>
      <c r="AH4890" s="63"/>
      <c r="AI4890" s="63"/>
      <c r="AJ4890" s="63"/>
      <c r="AK4890" s="63"/>
      <c r="AL4890" s="63"/>
      <c r="AM4890" s="63"/>
      <c r="AN4890" s="63"/>
      <c r="AO4890" s="63"/>
      <c r="AP4890" s="63"/>
      <c r="AQ4890" s="63"/>
      <c r="AR4890" s="63"/>
      <c r="AS4890" s="63"/>
      <c r="AT4890" s="63"/>
      <c r="AU4890" s="63"/>
      <c r="AV4890" s="63"/>
      <c r="AW4890" s="63"/>
      <c r="AX4890" s="63"/>
      <c r="AY4890" s="63"/>
      <c r="AZ4890" s="63"/>
      <c r="BA4890" s="63"/>
      <c r="BB4890" s="63"/>
      <c r="BC4890" s="63"/>
      <c r="BD4890" s="63"/>
      <c r="BE4890" s="63"/>
      <c r="BF4890" s="63"/>
      <c r="BG4890" s="63"/>
      <c r="BH4890" s="63"/>
      <c r="BI4890" s="63"/>
      <c r="BJ4890" s="63"/>
      <c r="BK4890" s="63"/>
      <c r="BL4890" s="63"/>
      <c r="BM4890" s="63"/>
      <c r="BN4890" s="63"/>
      <c r="BO4890" s="63"/>
      <c r="BP4890" s="63"/>
      <c r="BQ4890" s="63"/>
      <c r="BR4890" s="63"/>
      <c r="BS4890" s="63"/>
      <c r="BT4890" s="63"/>
      <c r="BU4890" s="63"/>
      <c r="BV4890" s="63"/>
      <c r="BW4890" s="63"/>
      <c r="BX4890" s="63"/>
      <c r="BY4890" s="63"/>
      <c r="BZ4890" s="63"/>
      <c r="CA4890" s="63"/>
      <c r="CB4890" s="63"/>
      <c r="CC4890" s="63"/>
      <c r="CD4890" s="63"/>
      <c r="CE4890" s="63"/>
      <c r="CF4890" s="63"/>
      <c r="CG4890" s="63"/>
      <c r="CH4890" s="63"/>
      <c r="CI4890" s="63"/>
      <c r="CJ4890" s="63"/>
      <c r="CK4890" s="63"/>
      <c r="CL4890" s="63"/>
      <c r="CM4890" s="63"/>
      <c r="CN4890" s="63"/>
      <c r="CO4890" s="63"/>
      <c r="CP4890" s="63"/>
      <c r="CR4890" s="227"/>
      <c r="CS4890" s="74"/>
    </row>
    <row r="4891" spans="1:97" s="72" customFormat="1" ht="75.75" customHeight="1">
      <c r="A4891" s="63"/>
      <c r="B4891" s="63"/>
      <c r="C4891" s="63"/>
      <c r="D4891" s="63"/>
      <c r="E4891" s="63"/>
      <c r="F4891" s="63"/>
      <c r="G4891" s="63"/>
      <c r="H4891" s="63"/>
      <c r="I4891" s="63"/>
      <c r="J4891" s="63"/>
      <c r="K4891" s="63"/>
      <c r="L4891" s="63"/>
      <c r="M4891" s="63"/>
      <c r="N4891" s="63"/>
      <c r="O4891" s="63"/>
      <c r="P4891" s="63"/>
      <c r="Q4891" s="63"/>
      <c r="R4891" s="63"/>
      <c r="S4891" s="63"/>
      <c r="T4891" s="63"/>
      <c r="U4891" s="63"/>
      <c r="V4891" s="63"/>
      <c r="W4891" s="63"/>
      <c r="X4891" s="63"/>
      <c r="Y4891" s="63"/>
      <c r="Z4891" s="63"/>
      <c r="AA4891" s="63"/>
      <c r="AB4891" s="63"/>
      <c r="AC4891" s="63"/>
      <c r="AD4891" s="63"/>
      <c r="AE4891" s="63"/>
      <c r="AF4891" s="63"/>
      <c r="AG4891" s="63"/>
      <c r="AH4891" s="63"/>
      <c r="AI4891" s="63"/>
      <c r="AJ4891" s="63"/>
      <c r="AK4891" s="63"/>
      <c r="AL4891" s="63"/>
      <c r="AM4891" s="63"/>
      <c r="AN4891" s="63"/>
      <c r="AO4891" s="63"/>
      <c r="AP4891" s="63"/>
      <c r="AQ4891" s="63"/>
      <c r="AR4891" s="63"/>
      <c r="AS4891" s="63"/>
      <c r="AT4891" s="63"/>
      <c r="AU4891" s="63"/>
      <c r="AV4891" s="63"/>
      <c r="AW4891" s="63"/>
      <c r="AX4891" s="63"/>
      <c r="AY4891" s="63"/>
      <c r="AZ4891" s="63"/>
      <c r="BA4891" s="63"/>
      <c r="BB4891" s="63"/>
      <c r="BC4891" s="63"/>
      <c r="BD4891" s="63"/>
      <c r="BE4891" s="63"/>
      <c r="BF4891" s="63"/>
      <c r="BG4891" s="63"/>
      <c r="BH4891" s="63"/>
      <c r="BI4891" s="63"/>
      <c r="BJ4891" s="63"/>
      <c r="BK4891" s="63"/>
      <c r="BL4891" s="63"/>
      <c r="BM4891" s="63"/>
      <c r="BN4891" s="63"/>
      <c r="BO4891" s="63"/>
      <c r="BP4891" s="63"/>
      <c r="BQ4891" s="63"/>
      <c r="BR4891" s="63"/>
      <c r="BS4891" s="63"/>
      <c r="BT4891" s="63"/>
      <c r="BU4891" s="63"/>
      <c r="BV4891" s="63"/>
      <c r="BW4891" s="63"/>
      <c r="BX4891" s="63"/>
      <c r="BY4891" s="63"/>
      <c r="BZ4891" s="63"/>
      <c r="CA4891" s="63"/>
      <c r="CB4891" s="63"/>
      <c r="CC4891" s="63"/>
      <c r="CD4891" s="63"/>
      <c r="CE4891" s="63"/>
      <c r="CF4891" s="63"/>
      <c r="CG4891" s="63"/>
      <c r="CH4891" s="63"/>
      <c r="CI4891" s="63"/>
      <c r="CJ4891" s="63"/>
      <c r="CK4891" s="63"/>
      <c r="CL4891" s="63"/>
      <c r="CM4891" s="63"/>
      <c r="CN4891" s="63"/>
      <c r="CO4891" s="63"/>
      <c r="CP4891" s="63"/>
      <c r="CR4891" s="227"/>
      <c r="CS4891" s="74"/>
    </row>
    <row r="4892" spans="1:97" s="72" customFormat="1" ht="75.75" customHeight="1">
      <c r="A4892" s="63"/>
      <c r="B4892" s="63"/>
      <c r="C4892" s="63"/>
      <c r="D4892" s="63"/>
      <c r="E4892" s="63"/>
      <c r="F4892" s="63"/>
      <c r="G4892" s="63"/>
      <c r="H4892" s="63"/>
      <c r="I4892" s="63"/>
      <c r="J4892" s="63"/>
      <c r="K4892" s="63"/>
      <c r="L4892" s="63"/>
      <c r="M4892" s="63"/>
      <c r="N4892" s="63"/>
      <c r="O4892" s="63"/>
      <c r="P4892" s="63"/>
      <c r="Q4892" s="63"/>
      <c r="R4892" s="63"/>
      <c r="S4892" s="63"/>
      <c r="T4892" s="63"/>
      <c r="U4892" s="63"/>
      <c r="V4892" s="63"/>
      <c r="W4892" s="63"/>
      <c r="X4892" s="63"/>
      <c r="Y4892" s="63"/>
      <c r="Z4892" s="63"/>
      <c r="AA4892" s="63"/>
      <c r="AB4892" s="63"/>
      <c r="AC4892" s="63"/>
      <c r="AD4892" s="63"/>
      <c r="AE4892" s="63"/>
      <c r="AF4892" s="63"/>
      <c r="AG4892" s="63"/>
      <c r="AH4892" s="63"/>
      <c r="AI4892" s="63"/>
      <c r="AJ4892" s="63"/>
      <c r="AK4892" s="63"/>
      <c r="AL4892" s="63"/>
      <c r="AM4892" s="63"/>
      <c r="AN4892" s="63"/>
      <c r="AO4892" s="63"/>
      <c r="AP4892" s="63"/>
      <c r="AQ4892" s="63"/>
      <c r="AR4892" s="63"/>
      <c r="AS4892" s="63"/>
      <c r="AT4892" s="63"/>
      <c r="AU4892" s="63"/>
      <c r="AV4892" s="63"/>
      <c r="AW4892" s="63"/>
      <c r="AX4892" s="63"/>
      <c r="AY4892" s="63"/>
      <c r="AZ4892" s="63"/>
      <c r="BA4892" s="63"/>
      <c r="BB4892" s="63"/>
      <c r="BC4892" s="63"/>
      <c r="BD4892" s="63"/>
      <c r="BE4892" s="63"/>
      <c r="BF4892" s="63"/>
      <c r="BG4892" s="63"/>
      <c r="BH4892" s="63"/>
      <c r="BI4892" s="63"/>
      <c r="BJ4892" s="63"/>
      <c r="BK4892" s="63"/>
      <c r="BL4892" s="63"/>
      <c r="BM4892" s="63"/>
      <c r="BN4892" s="63"/>
      <c r="BO4892" s="63"/>
      <c r="BP4892" s="63"/>
      <c r="BQ4892" s="63"/>
      <c r="BR4892" s="63"/>
      <c r="BS4892" s="63"/>
      <c r="BT4892" s="63"/>
      <c r="BU4892" s="63"/>
      <c r="BV4892" s="63"/>
      <c r="BW4892" s="63"/>
      <c r="BX4892" s="63"/>
      <c r="BY4892" s="63"/>
      <c r="BZ4892" s="63"/>
      <c r="CA4892" s="63"/>
      <c r="CB4892" s="63"/>
      <c r="CC4892" s="63"/>
      <c r="CD4892" s="63"/>
      <c r="CE4892" s="63"/>
      <c r="CF4892" s="63"/>
      <c r="CG4892" s="63"/>
      <c r="CH4892" s="63"/>
      <c r="CI4892" s="63"/>
      <c r="CJ4892" s="63"/>
      <c r="CK4892" s="63"/>
      <c r="CL4892" s="63"/>
      <c r="CM4892" s="63"/>
      <c r="CN4892" s="63"/>
      <c r="CO4892" s="63"/>
      <c r="CP4892" s="63"/>
      <c r="CR4892" s="227"/>
      <c r="CS4892" s="74"/>
    </row>
    <row r="4893" spans="1:97" s="72" customFormat="1" ht="75.75" customHeight="1">
      <c r="A4893" s="63"/>
      <c r="B4893" s="63"/>
      <c r="C4893" s="63"/>
      <c r="D4893" s="63"/>
      <c r="E4893" s="63"/>
      <c r="F4893" s="63"/>
      <c r="G4893" s="63"/>
      <c r="H4893" s="63"/>
      <c r="I4893" s="63"/>
      <c r="J4893" s="63"/>
      <c r="K4893" s="63"/>
      <c r="L4893" s="63"/>
      <c r="M4893" s="63"/>
      <c r="N4893" s="63"/>
      <c r="O4893" s="63"/>
      <c r="P4893" s="63"/>
      <c r="Q4893" s="63"/>
      <c r="R4893" s="63"/>
      <c r="S4893" s="63"/>
      <c r="T4893" s="63"/>
      <c r="U4893" s="63"/>
      <c r="V4893" s="63"/>
      <c r="W4893" s="63"/>
      <c r="X4893" s="63"/>
      <c r="Y4893" s="63"/>
      <c r="Z4893" s="63"/>
      <c r="AA4893" s="63"/>
      <c r="AB4893" s="63"/>
      <c r="AC4893" s="63"/>
      <c r="AD4893" s="63"/>
      <c r="AE4893" s="63"/>
      <c r="AF4893" s="63"/>
      <c r="AG4893" s="63"/>
      <c r="AH4893" s="63"/>
      <c r="AI4893" s="63"/>
      <c r="AJ4893" s="63"/>
      <c r="AK4893" s="63"/>
      <c r="AL4893" s="63"/>
      <c r="AM4893" s="63"/>
      <c r="AN4893" s="63"/>
      <c r="AO4893" s="63"/>
      <c r="AP4893" s="63"/>
      <c r="AQ4893" s="63"/>
      <c r="AR4893" s="63"/>
      <c r="AS4893" s="63"/>
      <c r="AT4893" s="63"/>
      <c r="AU4893" s="63"/>
      <c r="AV4893" s="63"/>
      <c r="AW4893" s="63"/>
      <c r="AX4893" s="63"/>
      <c r="AY4893" s="63"/>
      <c r="AZ4893" s="63"/>
      <c r="BA4893" s="63"/>
      <c r="BB4893" s="63"/>
      <c r="BC4893" s="63"/>
      <c r="BD4893" s="63"/>
      <c r="BE4893" s="63"/>
      <c r="BF4893" s="63"/>
      <c r="BG4893" s="63"/>
      <c r="BH4893" s="63"/>
      <c r="BI4893" s="63"/>
      <c r="BJ4893" s="63"/>
      <c r="BK4893" s="63"/>
      <c r="BL4893" s="63"/>
      <c r="BM4893" s="63"/>
      <c r="BN4893" s="63"/>
      <c r="BO4893" s="63"/>
      <c r="BP4893" s="63"/>
      <c r="BQ4893" s="63"/>
      <c r="BR4893" s="63"/>
      <c r="BS4893" s="63"/>
      <c r="BT4893" s="63"/>
      <c r="BU4893" s="63"/>
      <c r="BV4893" s="63"/>
      <c r="BW4893" s="63"/>
      <c r="BX4893" s="63"/>
      <c r="BY4893" s="63"/>
      <c r="BZ4893" s="63"/>
      <c r="CA4893" s="63"/>
      <c r="CB4893" s="63"/>
      <c r="CC4893" s="63"/>
      <c r="CD4893" s="63"/>
      <c r="CE4893" s="63"/>
      <c r="CF4893" s="63"/>
      <c r="CG4893" s="63"/>
      <c r="CH4893" s="63"/>
      <c r="CI4893" s="63"/>
      <c r="CJ4893" s="63"/>
      <c r="CK4893" s="63"/>
      <c r="CL4893" s="63"/>
      <c r="CM4893" s="63"/>
      <c r="CN4893" s="63"/>
      <c r="CO4893" s="63"/>
      <c r="CP4893" s="63"/>
      <c r="CR4893" s="227"/>
      <c r="CS4893" s="74"/>
    </row>
    <row r="4894" spans="1:97" s="72" customFormat="1" ht="75.75" customHeight="1">
      <c r="A4894" s="63"/>
      <c r="B4894" s="63"/>
      <c r="C4894" s="63"/>
      <c r="D4894" s="63"/>
      <c r="E4894" s="63"/>
      <c r="F4894" s="63"/>
      <c r="G4894" s="63"/>
      <c r="H4894" s="63"/>
      <c r="I4894" s="63"/>
      <c r="J4894" s="63"/>
      <c r="K4894" s="63"/>
      <c r="L4894" s="63"/>
      <c r="M4894" s="63"/>
      <c r="N4894" s="63"/>
      <c r="O4894" s="63"/>
      <c r="P4894" s="63"/>
      <c r="Q4894" s="63"/>
      <c r="R4894" s="63"/>
      <c r="S4894" s="63"/>
      <c r="T4894" s="63"/>
      <c r="U4894" s="63"/>
      <c r="V4894" s="63"/>
      <c r="W4894" s="63"/>
      <c r="X4894" s="63"/>
      <c r="Y4894" s="63"/>
      <c r="Z4894" s="63"/>
      <c r="AA4894" s="63"/>
      <c r="AB4894" s="63"/>
      <c r="AC4894" s="63"/>
      <c r="AD4894" s="63"/>
      <c r="AE4894" s="63"/>
      <c r="AF4894" s="63"/>
      <c r="AG4894" s="63"/>
      <c r="AH4894" s="63"/>
      <c r="AI4894" s="63"/>
      <c r="AJ4894" s="63"/>
      <c r="AK4894" s="63"/>
      <c r="AL4894" s="63"/>
      <c r="AM4894" s="63"/>
      <c r="AN4894" s="63"/>
      <c r="AO4894" s="63"/>
      <c r="AP4894" s="63"/>
      <c r="AQ4894" s="63"/>
      <c r="AR4894" s="63"/>
      <c r="AS4894" s="63"/>
      <c r="AT4894" s="63"/>
      <c r="AU4894" s="63"/>
      <c r="AV4894" s="63"/>
      <c r="AW4894" s="63"/>
      <c r="AX4894" s="63"/>
      <c r="AY4894" s="63"/>
      <c r="AZ4894" s="63"/>
      <c r="BA4894" s="63"/>
      <c r="BB4894" s="63"/>
      <c r="BC4894" s="63"/>
      <c r="BD4894" s="63"/>
      <c r="BE4894" s="63"/>
      <c r="BF4894" s="63"/>
      <c r="BG4894" s="63"/>
      <c r="BH4894" s="63"/>
      <c r="BI4894" s="63"/>
      <c r="BJ4894" s="63"/>
      <c r="BK4894" s="63"/>
      <c r="BL4894" s="63"/>
      <c r="BM4894" s="63"/>
      <c r="BN4894" s="63"/>
      <c r="BO4894" s="63"/>
      <c r="BP4894" s="63"/>
      <c r="BQ4894" s="63"/>
      <c r="BR4894" s="63"/>
      <c r="BS4894" s="63"/>
      <c r="BT4894" s="63"/>
      <c r="BU4894" s="63"/>
      <c r="BV4894" s="63"/>
      <c r="BW4894" s="63"/>
      <c r="BX4894" s="63"/>
      <c r="BY4894" s="63"/>
      <c r="BZ4894" s="63"/>
      <c r="CA4894" s="63"/>
      <c r="CB4894" s="63"/>
      <c r="CC4894" s="63"/>
      <c r="CD4894" s="63"/>
      <c r="CE4894" s="63"/>
      <c r="CF4894" s="63"/>
      <c r="CG4894" s="63"/>
      <c r="CH4894" s="63"/>
      <c r="CI4894" s="63"/>
      <c r="CJ4894" s="63"/>
      <c r="CK4894" s="63"/>
      <c r="CL4894" s="63"/>
      <c r="CM4894" s="63"/>
      <c r="CN4894" s="63"/>
      <c r="CO4894" s="63"/>
      <c r="CP4894" s="63"/>
      <c r="CR4894" s="227"/>
      <c r="CS4894" s="74"/>
    </row>
    <row r="4895" spans="1:97" s="72" customFormat="1" ht="75.75" customHeight="1">
      <c r="A4895" s="63"/>
      <c r="B4895" s="63"/>
      <c r="C4895" s="63"/>
      <c r="D4895" s="63"/>
      <c r="E4895" s="63"/>
      <c r="F4895" s="63"/>
      <c r="G4895" s="63"/>
      <c r="H4895" s="63"/>
      <c r="I4895" s="63"/>
      <c r="J4895" s="63"/>
      <c r="K4895" s="63"/>
      <c r="L4895" s="63"/>
      <c r="M4895" s="63"/>
      <c r="N4895" s="63"/>
      <c r="O4895" s="63"/>
      <c r="P4895" s="63"/>
      <c r="Q4895" s="63"/>
      <c r="R4895" s="63"/>
      <c r="S4895" s="63"/>
      <c r="T4895" s="63"/>
      <c r="U4895" s="63"/>
      <c r="V4895" s="63"/>
      <c r="W4895" s="63"/>
      <c r="X4895" s="63"/>
      <c r="Y4895" s="63"/>
      <c r="Z4895" s="63"/>
      <c r="AA4895" s="63"/>
      <c r="AB4895" s="63"/>
      <c r="AC4895" s="63"/>
      <c r="AD4895" s="63"/>
      <c r="AE4895" s="63"/>
      <c r="AF4895" s="63"/>
      <c r="AG4895" s="63"/>
      <c r="AH4895" s="63"/>
      <c r="AI4895" s="63"/>
      <c r="AJ4895" s="63"/>
      <c r="AK4895" s="63"/>
      <c r="AL4895" s="63"/>
      <c r="AM4895" s="63"/>
      <c r="AN4895" s="63"/>
      <c r="AO4895" s="63"/>
      <c r="AP4895" s="63"/>
      <c r="AQ4895" s="63"/>
      <c r="AR4895" s="63"/>
      <c r="AS4895" s="63"/>
      <c r="AT4895" s="63"/>
      <c r="AU4895" s="63"/>
      <c r="AV4895" s="63"/>
      <c r="AW4895" s="63"/>
      <c r="AX4895" s="63"/>
      <c r="AY4895" s="63"/>
      <c r="AZ4895" s="63"/>
      <c r="BA4895" s="63"/>
      <c r="BB4895" s="63"/>
      <c r="BC4895" s="63"/>
      <c r="BD4895" s="63"/>
      <c r="BE4895" s="63"/>
      <c r="BF4895" s="63"/>
      <c r="BG4895" s="63"/>
      <c r="BH4895" s="63"/>
      <c r="BI4895" s="63"/>
      <c r="BJ4895" s="63"/>
      <c r="BK4895" s="63"/>
      <c r="BL4895" s="63"/>
      <c r="BM4895" s="63"/>
      <c r="BN4895" s="63"/>
      <c r="BO4895" s="63"/>
      <c r="BP4895" s="63"/>
      <c r="BQ4895" s="63"/>
      <c r="BR4895" s="63"/>
      <c r="BS4895" s="63"/>
      <c r="BT4895" s="63"/>
      <c r="BU4895" s="63"/>
      <c r="BV4895" s="63"/>
      <c r="BW4895" s="63"/>
      <c r="BX4895" s="63"/>
      <c r="BY4895" s="63"/>
      <c r="BZ4895" s="63"/>
      <c r="CA4895" s="63"/>
      <c r="CB4895" s="63"/>
      <c r="CC4895" s="63"/>
      <c r="CD4895" s="63"/>
      <c r="CE4895" s="63"/>
      <c r="CF4895" s="63"/>
      <c r="CG4895" s="63"/>
      <c r="CH4895" s="63"/>
      <c r="CI4895" s="63"/>
      <c r="CJ4895" s="63"/>
      <c r="CK4895" s="63"/>
      <c r="CL4895" s="63"/>
      <c r="CM4895" s="63"/>
      <c r="CN4895" s="63"/>
      <c r="CO4895" s="63"/>
      <c r="CP4895" s="63"/>
      <c r="CR4895" s="227"/>
      <c r="CS4895" s="74"/>
    </row>
    <row r="4896" spans="1:97" s="72" customFormat="1" ht="75.75" customHeight="1">
      <c r="A4896" s="63"/>
      <c r="B4896" s="63"/>
      <c r="C4896" s="63"/>
      <c r="D4896" s="63"/>
      <c r="E4896" s="63"/>
      <c r="F4896" s="63"/>
      <c r="G4896" s="63"/>
      <c r="H4896" s="63"/>
      <c r="I4896" s="63"/>
      <c r="J4896" s="63"/>
      <c r="K4896" s="63"/>
      <c r="L4896" s="63"/>
      <c r="M4896" s="63"/>
      <c r="N4896" s="63"/>
      <c r="O4896" s="63"/>
      <c r="P4896" s="63"/>
      <c r="Q4896" s="63"/>
      <c r="R4896" s="63"/>
      <c r="S4896" s="63"/>
      <c r="T4896" s="63"/>
      <c r="U4896" s="63"/>
      <c r="V4896" s="63"/>
      <c r="W4896" s="63"/>
      <c r="X4896" s="63"/>
      <c r="Y4896" s="63"/>
      <c r="Z4896" s="63"/>
      <c r="AA4896" s="63"/>
      <c r="AB4896" s="63"/>
      <c r="AC4896" s="63"/>
      <c r="AD4896" s="63"/>
      <c r="AE4896" s="63"/>
      <c r="AF4896" s="63"/>
      <c r="AG4896" s="63"/>
      <c r="AH4896" s="63"/>
      <c r="AI4896" s="63"/>
      <c r="AJ4896" s="63"/>
      <c r="AK4896" s="63"/>
      <c r="AL4896" s="63"/>
      <c r="AM4896" s="63"/>
      <c r="AN4896" s="63"/>
      <c r="AO4896" s="63"/>
      <c r="AP4896" s="63"/>
      <c r="AQ4896" s="63"/>
      <c r="AR4896" s="63"/>
      <c r="AS4896" s="63"/>
      <c r="AT4896" s="63"/>
      <c r="AU4896" s="63"/>
      <c r="AV4896" s="63"/>
      <c r="AW4896" s="63"/>
      <c r="AX4896" s="63"/>
      <c r="AY4896" s="63"/>
      <c r="AZ4896" s="63"/>
      <c r="BA4896" s="63"/>
      <c r="BB4896" s="63"/>
      <c r="BC4896" s="63"/>
      <c r="BD4896" s="63"/>
      <c r="BE4896" s="63"/>
      <c r="BF4896" s="63"/>
      <c r="BG4896" s="63"/>
      <c r="BH4896" s="63"/>
      <c r="BI4896" s="63"/>
      <c r="BJ4896" s="63"/>
      <c r="BK4896" s="63"/>
      <c r="BL4896" s="63"/>
      <c r="BM4896" s="63"/>
      <c r="BN4896" s="63"/>
      <c r="BO4896" s="63"/>
      <c r="BP4896" s="63"/>
      <c r="BQ4896" s="63"/>
      <c r="BR4896" s="63"/>
      <c r="BS4896" s="63"/>
      <c r="BT4896" s="63"/>
      <c r="BU4896" s="63"/>
      <c r="BV4896" s="63"/>
      <c r="BW4896" s="63"/>
      <c r="BX4896" s="63"/>
      <c r="BY4896" s="63"/>
      <c r="BZ4896" s="63"/>
      <c r="CA4896" s="63"/>
      <c r="CB4896" s="63"/>
      <c r="CC4896" s="63"/>
      <c r="CD4896" s="63"/>
      <c r="CE4896" s="63"/>
      <c r="CF4896" s="63"/>
      <c r="CG4896" s="63"/>
      <c r="CH4896" s="63"/>
      <c r="CI4896" s="63"/>
      <c r="CJ4896" s="63"/>
      <c r="CK4896" s="63"/>
      <c r="CL4896" s="63"/>
      <c r="CM4896" s="63"/>
      <c r="CN4896" s="63"/>
      <c r="CO4896" s="63"/>
      <c r="CP4896" s="63"/>
      <c r="CR4896" s="227"/>
      <c r="CS4896" s="74"/>
    </row>
    <row r="4897" spans="1:97" s="72" customFormat="1" ht="75.75" customHeight="1">
      <c r="A4897" s="63"/>
      <c r="B4897" s="63"/>
      <c r="C4897" s="63"/>
      <c r="D4897" s="63"/>
      <c r="E4897" s="63"/>
      <c r="F4897" s="63"/>
      <c r="G4897" s="63"/>
      <c r="H4897" s="63"/>
      <c r="I4897" s="63"/>
      <c r="J4897" s="63"/>
      <c r="K4897" s="63"/>
      <c r="L4897" s="63"/>
      <c r="M4897" s="63"/>
      <c r="N4897" s="63"/>
      <c r="O4897" s="63"/>
      <c r="P4897" s="63"/>
      <c r="Q4897" s="63"/>
      <c r="R4897" s="63"/>
      <c r="S4897" s="63"/>
      <c r="T4897" s="63"/>
      <c r="U4897" s="63"/>
      <c r="V4897" s="63"/>
      <c r="W4897" s="63"/>
      <c r="X4897" s="63"/>
      <c r="Y4897" s="63"/>
      <c r="Z4897" s="63"/>
      <c r="AA4897" s="63"/>
      <c r="AB4897" s="63"/>
      <c r="AC4897" s="63"/>
      <c r="AD4897" s="63"/>
      <c r="AE4897" s="63"/>
      <c r="AF4897" s="63"/>
      <c r="AG4897" s="63"/>
      <c r="AH4897" s="63"/>
      <c r="AI4897" s="63"/>
      <c r="AJ4897" s="63"/>
      <c r="AK4897" s="63"/>
      <c r="AL4897" s="63"/>
      <c r="AM4897" s="63"/>
      <c r="AN4897" s="63"/>
      <c r="AO4897" s="63"/>
      <c r="AP4897" s="63"/>
      <c r="AQ4897" s="63"/>
      <c r="AR4897" s="63"/>
      <c r="AS4897" s="63"/>
      <c r="AT4897" s="63"/>
      <c r="AU4897" s="63"/>
      <c r="AV4897" s="63"/>
      <c r="AW4897" s="63"/>
      <c r="AX4897" s="63"/>
      <c r="AY4897" s="63"/>
      <c r="AZ4897" s="63"/>
      <c r="BA4897" s="63"/>
      <c r="BB4897" s="63"/>
      <c r="BC4897" s="63"/>
      <c r="BD4897" s="63"/>
      <c r="BE4897" s="63"/>
      <c r="BF4897" s="63"/>
      <c r="BG4897" s="63"/>
      <c r="BH4897" s="63"/>
      <c r="BI4897" s="63"/>
      <c r="BJ4897" s="63"/>
      <c r="BK4897" s="63"/>
      <c r="BL4897" s="63"/>
      <c r="BM4897" s="63"/>
      <c r="BN4897" s="63"/>
      <c r="BO4897" s="63"/>
      <c r="BP4897" s="63"/>
      <c r="BQ4897" s="63"/>
      <c r="BR4897" s="63"/>
      <c r="BS4897" s="63"/>
      <c r="BT4897" s="63"/>
      <c r="BU4897" s="63"/>
      <c r="BV4897" s="63"/>
      <c r="BW4897" s="63"/>
      <c r="BX4897" s="63"/>
      <c r="BY4897" s="63"/>
      <c r="BZ4897" s="63"/>
      <c r="CA4897" s="63"/>
      <c r="CB4897" s="63"/>
      <c r="CC4897" s="63"/>
      <c r="CD4897" s="63"/>
      <c r="CE4897" s="63"/>
      <c r="CF4897" s="63"/>
      <c r="CG4897" s="63"/>
      <c r="CH4897" s="63"/>
      <c r="CI4897" s="63"/>
      <c r="CJ4897" s="63"/>
      <c r="CK4897" s="63"/>
      <c r="CL4897" s="63"/>
      <c r="CM4897" s="63"/>
      <c r="CN4897" s="63"/>
      <c r="CO4897" s="63"/>
      <c r="CP4897" s="63"/>
      <c r="CR4897" s="227"/>
      <c r="CS4897" s="74"/>
    </row>
    <row r="4898" spans="1:97" s="72" customFormat="1" ht="75.75" customHeight="1">
      <c r="A4898" s="63"/>
      <c r="B4898" s="63"/>
      <c r="C4898" s="63"/>
      <c r="D4898" s="63"/>
      <c r="E4898" s="63"/>
      <c r="F4898" s="63"/>
      <c r="G4898" s="63"/>
      <c r="H4898" s="63"/>
      <c r="I4898" s="63"/>
      <c r="J4898" s="63"/>
      <c r="K4898" s="63"/>
      <c r="L4898" s="63"/>
      <c r="M4898" s="63"/>
      <c r="N4898" s="63"/>
      <c r="O4898" s="63"/>
      <c r="P4898" s="63"/>
      <c r="Q4898" s="63"/>
      <c r="R4898" s="63"/>
      <c r="S4898" s="63"/>
      <c r="T4898" s="63"/>
      <c r="U4898" s="63"/>
      <c r="V4898" s="63"/>
      <c r="W4898" s="63"/>
      <c r="X4898" s="63"/>
      <c r="Y4898" s="63"/>
      <c r="Z4898" s="63"/>
      <c r="AA4898" s="63"/>
      <c r="AB4898" s="63"/>
      <c r="AC4898" s="63"/>
      <c r="AD4898" s="63"/>
      <c r="AE4898" s="63"/>
      <c r="AF4898" s="63"/>
      <c r="AG4898" s="63"/>
      <c r="AH4898" s="63"/>
      <c r="AI4898" s="63"/>
      <c r="AJ4898" s="63"/>
      <c r="AK4898" s="63"/>
      <c r="AL4898" s="63"/>
      <c r="AM4898" s="63"/>
      <c r="AN4898" s="63"/>
      <c r="AO4898" s="63"/>
      <c r="AP4898" s="63"/>
      <c r="AQ4898" s="63"/>
      <c r="AR4898" s="63"/>
      <c r="AS4898" s="63"/>
      <c r="AT4898" s="63"/>
      <c r="AU4898" s="63"/>
      <c r="AV4898" s="63"/>
      <c r="AW4898" s="63"/>
      <c r="AX4898" s="63"/>
      <c r="AY4898" s="63"/>
      <c r="AZ4898" s="63"/>
      <c r="BA4898" s="63"/>
      <c r="BB4898" s="63"/>
      <c r="BC4898" s="63"/>
      <c r="BD4898" s="63"/>
      <c r="BE4898" s="63"/>
      <c r="BF4898" s="63"/>
      <c r="BG4898" s="63"/>
      <c r="BH4898" s="63"/>
      <c r="BI4898" s="63"/>
      <c r="BJ4898" s="63"/>
      <c r="BK4898" s="63"/>
      <c r="BL4898" s="63"/>
      <c r="BM4898" s="63"/>
      <c r="BN4898" s="63"/>
      <c r="BO4898" s="63"/>
      <c r="BP4898" s="63"/>
      <c r="BQ4898" s="63"/>
      <c r="BR4898" s="63"/>
      <c r="BS4898" s="63"/>
      <c r="BT4898" s="63"/>
      <c r="BU4898" s="63"/>
      <c r="BV4898" s="63"/>
      <c r="BW4898" s="63"/>
      <c r="BX4898" s="63"/>
      <c r="BY4898" s="63"/>
      <c r="BZ4898" s="63"/>
      <c r="CA4898" s="63"/>
      <c r="CB4898" s="63"/>
      <c r="CC4898" s="63"/>
      <c r="CD4898" s="63"/>
      <c r="CE4898" s="63"/>
      <c r="CF4898" s="63"/>
      <c r="CG4898" s="63"/>
      <c r="CH4898" s="63"/>
      <c r="CI4898" s="63"/>
      <c r="CJ4898" s="63"/>
      <c r="CK4898" s="63"/>
      <c r="CL4898" s="63"/>
      <c r="CM4898" s="63"/>
      <c r="CN4898" s="63"/>
      <c r="CO4898" s="63"/>
      <c r="CP4898" s="63"/>
      <c r="CR4898" s="227"/>
      <c r="CS4898" s="74"/>
    </row>
    <row r="4899" spans="1:97" s="72" customFormat="1" ht="75.75" customHeight="1">
      <c r="A4899" s="63"/>
      <c r="B4899" s="63"/>
      <c r="C4899" s="63"/>
      <c r="D4899" s="63"/>
      <c r="E4899" s="63"/>
      <c r="F4899" s="63"/>
      <c r="G4899" s="63"/>
      <c r="H4899" s="63"/>
      <c r="I4899" s="63"/>
      <c r="J4899" s="63"/>
      <c r="K4899" s="63"/>
      <c r="L4899" s="63"/>
      <c r="M4899" s="63"/>
      <c r="N4899" s="63"/>
      <c r="O4899" s="63"/>
      <c r="P4899" s="63"/>
      <c r="Q4899" s="63"/>
      <c r="R4899" s="63"/>
      <c r="S4899" s="63"/>
      <c r="T4899" s="63"/>
      <c r="U4899" s="63"/>
      <c r="V4899" s="63"/>
      <c r="W4899" s="63"/>
      <c r="X4899" s="63"/>
      <c r="Y4899" s="63"/>
      <c r="Z4899" s="63"/>
      <c r="AA4899" s="63"/>
      <c r="AB4899" s="63"/>
      <c r="AC4899" s="63"/>
      <c r="AD4899" s="63"/>
      <c r="AE4899" s="63"/>
      <c r="AF4899" s="63"/>
      <c r="AG4899" s="63"/>
      <c r="AH4899" s="63"/>
      <c r="AI4899" s="63"/>
      <c r="AJ4899" s="63"/>
      <c r="AK4899" s="63"/>
      <c r="AL4899" s="63"/>
      <c r="AM4899" s="63"/>
      <c r="AN4899" s="63"/>
      <c r="AO4899" s="63"/>
      <c r="AP4899" s="63"/>
      <c r="AQ4899" s="63"/>
      <c r="AR4899" s="63"/>
      <c r="AS4899" s="63"/>
      <c r="AT4899" s="63"/>
      <c r="AU4899" s="63"/>
      <c r="AV4899" s="63"/>
      <c r="AW4899" s="63"/>
      <c r="AX4899" s="63"/>
      <c r="AY4899" s="63"/>
      <c r="AZ4899" s="63"/>
      <c r="BA4899" s="63"/>
      <c r="BB4899" s="63"/>
      <c r="BC4899" s="63"/>
      <c r="BD4899" s="63"/>
      <c r="BE4899" s="63"/>
      <c r="BF4899" s="63"/>
      <c r="BG4899" s="63"/>
      <c r="BH4899" s="63"/>
      <c r="BI4899" s="63"/>
      <c r="BJ4899" s="63"/>
      <c r="BK4899" s="63"/>
      <c r="BL4899" s="63"/>
      <c r="BM4899" s="63"/>
      <c r="BN4899" s="63"/>
      <c r="BO4899" s="63"/>
      <c r="BP4899" s="63"/>
      <c r="BQ4899" s="63"/>
      <c r="BR4899" s="63"/>
      <c r="BS4899" s="63"/>
      <c r="BT4899" s="63"/>
      <c r="BU4899" s="63"/>
      <c r="BV4899" s="63"/>
      <c r="BW4899" s="63"/>
      <c r="BX4899" s="63"/>
      <c r="BY4899" s="63"/>
      <c r="BZ4899" s="63"/>
      <c r="CA4899" s="63"/>
      <c r="CB4899" s="63"/>
      <c r="CC4899" s="63"/>
      <c r="CD4899" s="63"/>
      <c r="CE4899" s="63"/>
      <c r="CF4899" s="63"/>
      <c r="CG4899" s="63"/>
      <c r="CH4899" s="63"/>
      <c r="CI4899" s="63"/>
      <c r="CJ4899" s="63"/>
      <c r="CK4899" s="63"/>
      <c r="CL4899" s="63"/>
      <c r="CM4899" s="63"/>
      <c r="CN4899" s="63"/>
      <c r="CO4899" s="63"/>
      <c r="CP4899" s="63"/>
      <c r="CR4899" s="227"/>
      <c r="CS4899" s="74"/>
    </row>
    <row r="4900" spans="1:97" s="72" customFormat="1" ht="75.75" customHeight="1">
      <c r="A4900" s="63"/>
      <c r="B4900" s="63"/>
      <c r="C4900" s="63"/>
      <c r="D4900" s="63"/>
      <c r="E4900" s="63"/>
      <c r="F4900" s="63"/>
      <c r="G4900" s="63"/>
      <c r="H4900" s="63"/>
      <c r="I4900" s="63"/>
      <c r="J4900" s="63"/>
      <c r="K4900" s="63"/>
      <c r="L4900" s="63"/>
      <c r="M4900" s="63"/>
      <c r="N4900" s="63"/>
      <c r="O4900" s="63"/>
      <c r="P4900" s="63"/>
      <c r="Q4900" s="63"/>
      <c r="R4900" s="63"/>
      <c r="S4900" s="63"/>
      <c r="T4900" s="63"/>
      <c r="U4900" s="63"/>
      <c r="V4900" s="63"/>
      <c r="W4900" s="63"/>
      <c r="X4900" s="63"/>
      <c r="Y4900" s="63"/>
      <c r="Z4900" s="63"/>
      <c r="AA4900" s="63"/>
      <c r="AB4900" s="63"/>
      <c r="AC4900" s="63"/>
      <c r="AD4900" s="63"/>
      <c r="AE4900" s="63"/>
      <c r="AF4900" s="63"/>
      <c r="AG4900" s="63"/>
      <c r="AH4900" s="63"/>
      <c r="AI4900" s="63"/>
      <c r="AJ4900" s="63"/>
      <c r="AK4900" s="63"/>
      <c r="AL4900" s="63"/>
      <c r="AM4900" s="63"/>
      <c r="AN4900" s="63"/>
      <c r="AO4900" s="63"/>
      <c r="AP4900" s="63"/>
      <c r="AQ4900" s="63"/>
      <c r="AR4900" s="63"/>
      <c r="AS4900" s="63"/>
      <c r="AT4900" s="63"/>
      <c r="AU4900" s="63"/>
      <c r="AV4900" s="63"/>
      <c r="AW4900" s="63"/>
      <c r="AX4900" s="63"/>
      <c r="AY4900" s="63"/>
      <c r="AZ4900" s="63"/>
      <c r="BA4900" s="63"/>
      <c r="BB4900" s="63"/>
      <c r="BC4900" s="63"/>
      <c r="BD4900" s="63"/>
      <c r="BE4900" s="63"/>
      <c r="BF4900" s="63"/>
      <c r="BG4900" s="63"/>
      <c r="BH4900" s="63"/>
      <c r="BI4900" s="63"/>
      <c r="BJ4900" s="63"/>
      <c r="BK4900" s="63"/>
      <c r="BL4900" s="63"/>
      <c r="BM4900" s="63"/>
      <c r="BN4900" s="63"/>
      <c r="BO4900" s="63"/>
      <c r="BP4900" s="63"/>
      <c r="BQ4900" s="63"/>
      <c r="BR4900" s="63"/>
      <c r="BS4900" s="63"/>
      <c r="BT4900" s="63"/>
      <c r="BU4900" s="63"/>
      <c r="BV4900" s="63"/>
      <c r="BW4900" s="63"/>
      <c r="BX4900" s="63"/>
      <c r="BY4900" s="63"/>
      <c r="BZ4900" s="63"/>
      <c r="CA4900" s="63"/>
      <c r="CB4900" s="63"/>
      <c r="CC4900" s="63"/>
      <c r="CD4900" s="63"/>
      <c r="CE4900" s="63"/>
      <c r="CF4900" s="63"/>
      <c r="CG4900" s="63"/>
      <c r="CH4900" s="63"/>
      <c r="CI4900" s="63"/>
      <c r="CJ4900" s="63"/>
      <c r="CK4900" s="63"/>
      <c r="CL4900" s="63"/>
      <c r="CM4900" s="63"/>
      <c r="CN4900" s="63"/>
      <c r="CO4900" s="63"/>
      <c r="CP4900" s="63"/>
      <c r="CR4900" s="227"/>
      <c r="CS4900" s="74"/>
    </row>
    <row r="4901" spans="1:97" s="72" customFormat="1" ht="75.75" customHeight="1">
      <c r="A4901" s="63"/>
      <c r="B4901" s="63"/>
      <c r="C4901" s="63"/>
      <c r="D4901" s="63"/>
      <c r="E4901" s="63"/>
      <c r="F4901" s="63"/>
      <c r="G4901" s="63"/>
      <c r="H4901" s="63"/>
      <c r="I4901" s="63"/>
      <c r="J4901" s="63"/>
      <c r="K4901" s="63"/>
      <c r="L4901" s="63"/>
      <c r="M4901" s="63"/>
      <c r="N4901" s="63"/>
      <c r="O4901" s="63"/>
      <c r="P4901" s="63"/>
      <c r="Q4901" s="63"/>
      <c r="R4901" s="63"/>
      <c r="S4901" s="63"/>
      <c r="T4901" s="63"/>
      <c r="U4901" s="63"/>
      <c r="V4901" s="63"/>
      <c r="W4901" s="63"/>
      <c r="X4901" s="63"/>
      <c r="Y4901" s="63"/>
      <c r="Z4901" s="63"/>
      <c r="AA4901" s="63"/>
      <c r="AB4901" s="63"/>
      <c r="AC4901" s="63"/>
      <c r="AD4901" s="63"/>
      <c r="AE4901" s="63"/>
      <c r="AF4901" s="63"/>
      <c r="AG4901" s="63"/>
      <c r="AH4901" s="63"/>
      <c r="AI4901" s="63"/>
      <c r="AJ4901" s="63"/>
      <c r="AK4901" s="63"/>
      <c r="AL4901" s="63"/>
      <c r="AM4901" s="63"/>
      <c r="AN4901" s="63"/>
      <c r="AO4901" s="63"/>
      <c r="AP4901" s="63"/>
      <c r="AQ4901" s="63"/>
      <c r="AR4901" s="63"/>
      <c r="AS4901" s="63"/>
      <c r="AT4901" s="63"/>
      <c r="AU4901" s="63"/>
      <c r="AV4901" s="63"/>
      <c r="AW4901" s="63"/>
      <c r="AX4901" s="63"/>
      <c r="AY4901" s="63"/>
      <c r="AZ4901" s="63"/>
      <c r="BA4901" s="63"/>
      <c r="BB4901" s="63"/>
      <c r="BC4901" s="63"/>
      <c r="BD4901" s="63"/>
      <c r="BE4901" s="63"/>
      <c r="BF4901" s="63"/>
      <c r="BG4901" s="63"/>
      <c r="BH4901" s="63"/>
      <c r="BI4901" s="63"/>
      <c r="BJ4901" s="63"/>
      <c r="BK4901" s="63"/>
      <c r="BL4901" s="63"/>
      <c r="BM4901" s="63"/>
      <c r="BN4901" s="63"/>
      <c r="BO4901" s="63"/>
      <c r="BP4901" s="63"/>
      <c r="BQ4901" s="63"/>
      <c r="BR4901" s="63"/>
      <c r="BS4901" s="63"/>
      <c r="BT4901" s="63"/>
      <c r="BU4901" s="63"/>
      <c r="BV4901" s="63"/>
      <c r="BW4901" s="63"/>
      <c r="BX4901" s="63"/>
      <c r="BY4901" s="63"/>
      <c r="BZ4901" s="63"/>
      <c r="CA4901" s="63"/>
      <c r="CB4901" s="63"/>
      <c r="CC4901" s="63"/>
      <c r="CD4901" s="63"/>
      <c r="CE4901" s="63"/>
      <c r="CF4901" s="63"/>
      <c r="CG4901" s="63"/>
      <c r="CH4901" s="63"/>
      <c r="CI4901" s="63"/>
      <c r="CJ4901" s="63"/>
      <c r="CK4901" s="63"/>
      <c r="CL4901" s="63"/>
      <c r="CM4901" s="63"/>
      <c r="CN4901" s="63"/>
      <c r="CO4901" s="63"/>
      <c r="CP4901" s="63"/>
      <c r="CR4901" s="227"/>
      <c r="CS4901" s="74"/>
    </row>
    <row r="4902" spans="1:97" s="72" customFormat="1" ht="75.75" customHeight="1">
      <c r="A4902" s="63"/>
      <c r="B4902" s="63"/>
      <c r="C4902" s="63"/>
      <c r="D4902" s="63"/>
      <c r="E4902" s="63"/>
      <c r="F4902" s="63"/>
      <c r="G4902" s="63"/>
      <c r="H4902" s="63"/>
      <c r="I4902" s="63"/>
      <c r="J4902" s="63"/>
      <c r="K4902" s="63"/>
      <c r="L4902" s="63"/>
      <c r="M4902" s="63"/>
      <c r="N4902" s="63"/>
      <c r="O4902" s="63"/>
      <c r="P4902" s="63"/>
      <c r="Q4902" s="63"/>
      <c r="R4902" s="63"/>
      <c r="S4902" s="63"/>
      <c r="T4902" s="63"/>
      <c r="U4902" s="63"/>
      <c r="V4902" s="63"/>
      <c r="W4902" s="63"/>
      <c r="X4902" s="63"/>
      <c r="Y4902" s="63"/>
      <c r="Z4902" s="63"/>
      <c r="AA4902" s="63"/>
      <c r="AB4902" s="63"/>
      <c r="AC4902" s="63"/>
      <c r="AD4902" s="63"/>
      <c r="AE4902" s="63"/>
      <c r="AF4902" s="63"/>
      <c r="AG4902" s="63"/>
      <c r="AH4902" s="63"/>
      <c r="AI4902" s="63"/>
      <c r="AJ4902" s="63"/>
      <c r="AK4902" s="63"/>
      <c r="AL4902" s="63"/>
      <c r="AM4902" s="63"/>
      <c r="AN4902" s="63"/>
      <c r="AO4902" s="63"/>
      <c r="AP4902" s="63"/>
      <c r="AQ4902" s="63"/>
      <c r="AR4902" s="63"/>
      <c r="AS4902" s="63"/>
      <c r="AT4902" s="63"/>
      <c r="AU4902" s="63"/>
      <c r="AV4902" s="63"/>
      <c r="AW4902" s="63"/>
      <c r="AX4902" s="63"/>
      <c r="AY4902" s="63"/>
      <c r="AZ4902" s="63"/>
      <c r="BA4902" s="63"/>
      <c r="BB4902" s="63"/>
      <c r="BC4902" s="63"/>
      <c r="BD4902" s="63"/>
      <c r="BE4902" s="63"/>
      <c r="BF4902" s="63"/>
      <c r="BG4902" s="63"/>
      <c r="BH4902" s="63"/>
      <c r="BI4902" s="63"/>
      <c r="BJ4902" s="63"/>
      <c r="BK4902" s="63"/>
      <c r="BL4902" s="63"/>
      <c r="BM4902" s="63"/>
      <c r="BN4902" s="63"/>
      <c r="BO4902" s="63"/>
      <c r="BP4902" s="63"/>
      <c r="BQ4902" s="63"/>
      <c r="BR4902" s="63"/>
      <c r="BS4902" s="63"/>
      <c r="BT4902" s="63"/>
      <c r="BU4902" s="63"/>
      <c r="BV4902" s="63"/>
      <c r="BW4902" s="63"/>
      <c r="BX4902" s="63"/>
      <c r="BY4902" s="63"/>
      <c r="BZ4902" s="63"/>
      <c r="CA4902" s="63"/>
      <c r="CB4902" s="63"/>
      <c r="CC4902" s="63"/>
      <c r="CD4902" s="63"/>
      <c r="CE4902" s="63"/>
      <c r="CF4902" s="63"/>
      <c r="CG4902" s="63"/>
      <c r="CH4902" s="63"/>
      <c r="CI4902" s="63"/>
      <c r="CJ4902" s="63"/>
      <c r="CK4902" s="63"/>
      <c r="CL4902" s="63"/>
      <c r="CM4902" s="63"/>
      <c r="CN4902" s="63"/>
      <c r="CO4902" s="63"/>
      <c r="CP4902" s="63"/>
      <c r="CR4902" s="227"/>
      <c r="CS4902" s="74"/>
    </row>
    <row r="4903" spans="1:97" s="72" customFormat="1" ht="75.75" customHeight="1">
      <c r="A4903" s="63"/>
      <c r="B4903" s="63"/>
      <c r="C4903" s="63"/>
      <c r="D4903" s="63"/>
      <c r="E4903" s="63"/>
      <c r="F4903" s="63"/>
      <c r="G4903" s="63"/>
      <c r="H4903" s="63"/>
      <c r="I4903" s="63"/>
      <c r="J4903" s="63"/>
      <c r="K4903" s="63"/>
      <c r="L4903" s="63"/>
      <c r="M4903" s="63"/>
      <c r="N4903" s="63"/>
      <c r="O4903" s="63"/>
      <c r="P4903" s="63"/>
      <c r="Q4903" s="63"/>
      <c r="R4903" s="63"/>
      <c r="S4903" s="63"/>
      <c r="T4903" s="63"/>
      <c r="U4903" s="63"/>
      <c r="V4903" s="63"/>
      <c r="W4903" s="63"/>
      <c r="X4903" s="63"/>
      <c r="Y4903" s="63"/>
      <c r="Z4903" s="63"/>
      <c r="AA4903" s="63"/>
      <c r="AB4903" s="63"/>
      <c r="AC4903" s="63"/>
      <c r="AD4903" s="63"/>
      <c r="AE4903" s="63"/>
      <c r="AF4903" s="63"/>
      <c r="AG4903" s="63"/>
      <c r="AH4903" s="63"/>
      <c r="AI4903" s="63"/>
      <c r="AJ4903" s="63"/>
      <c r="AK4903" s="63"/>
      <c r="AL4903" s="63"/>
      <c r="AM4903" s="63"/>
      <c r="AN4903" s="63"/>
      <c r="AO4903" s="63"/>
      <c r="AP4903" s="63"/>
      <c r="AQ4903" s="63"/>
      <c r="AR4903" s="63"/>
      <c r="AS4903" s="63"/>
      <c r="AT4903" s="63"/>
      <c r="AU4903" s="63"/>
      <c r="AV4903" s="63"/>
      <c r="AW4903" s="63"/>
      <c r="AX4903" s="63"/>
      <c r="AY4903" s="63"/>
      <c r="AZ4903" s="63"/>
      <c r="BA4903" s="63"/>
      <c r="BB4903" s="63"/>
      <c r="BC4903" s="63"/>
      <c r="BD4903" s="63"/>
      <c r="BE4903" s="63"/>
      <c r="BF4903" s="63"/>
      <c r="BG4903" s="63"/>
      <c r="BH4903" s="63"/>
      <c r="BI4903" s="63"/>
      <c r="BJ4903" s="63"/>
      <c r="BK4903" s="63"/>
      <c r="BL4903" s="63"/>
      <c r="BM4903" s="63"/>
      <c r="BN4903" s="63"/>
      <c r="BO4903" s="63"/>
      <c r="BP4903" s="63"/>
      <c r="BQ4903" s="63"/>
      <c r="BR4903" s="63"/>
      <c r="BS4903" s="63"/>
      <c r="BT4903" s="63"/>
      <c r="BU4903" s="63"/>
      <c r="BV4903" s="63"/>
      <c r="BW4903" s="63"/>
      <c r="BX4903" s="63"/>
      <c r="BY4903" s="63"/>
      <c r="BZ4903" s="63"/>
      <c r="CA4903" s="63"/>
      <c r="CB4903" s="63"/>
      <c r="CC4903" s="63"/>
      <c r="CD4903" s="63"/>
      <c r="CE4903" s="63"/>
      <c r="CF4903" s="63"/>
      <c r="CG4903" s="63"/>
      <c r="CH4903" s="63"/>
      <c r="CI4903" s="63"/>
      <c r="CJ4903" s="63"/>
      <c r="CK4903" s="63"/>
      <c r="CL4903" s="63"/>
      <c r="CM4903" s="63"/>
      <c r="CN4903" s="63"/>
      <c r="CO4903" s="63"/>
      <c r="CP4903" s="63"/>
      <c r="CR4903" s="227"/>
      <c r="CS4903" s="74"/>
    </row>
    <row r="4904" spans="1:97" s="72" customFormat="1" ht="75.75" customHeight="1">
      <c r="A4904" s="63"/>
      <c r="B4904" s="63"/>
      <c r="C4904" s="63"/>
      <c r="D4904" s="63"/>
      <c r="E4904" s="63"/>
      <c r="F4904" s="63"/>
      <c r="G4904" s="63"/>
      <c r="H4904" s="63"/>
      <c r="I4904" s="63"/>
      <c r="J4904" s="63"/>
      <c r="K4904" s="63"/>
      <c r="L4904" s="63"/>
      <c r="M4904" s="63"/>
      <c r="N4904" s="63"/>
      <c r="O4904" s="63"/>
      <c r="P4904" s="63"/>
      <c r="Q4904" s="63"/>
      <c r="R4904" s="63"/>
      <c r="S4904" s="63"/>
      <c r="T4904" s="63"/>
      <c r="U4904" s="63"/>
      <c r="V4904" s="63"/>
      <c r="W4904" s="63"/>
      <c r="X4904" s="63"/>
      <c r="Y4904" s="63"/>
      <c r="Z4904" s="63"/>
      <c r="AA4904" s="63"/>
      <c r="AB4904" s="63"/>
      <c r="AC4904" s="63"/>
      <c r="AD4904" s="63"/>
      <c r="AE4904" s="63"/>
      <c r="AF4904" s="63"/>
      <c r="AG4904" s="63"/>
      <c r="AH4904" s="63"/>
      <c r="AI4904" s="63"/>
      <c r="AJ4904" s="63"/>
      <c r="AK4904" s="63"/>
      <c r="AL4904" s="63"/>
      <c r="AM4904" s="63"/>
      <c r="AN4904" s="63"/>
      <c r="AO4904" s="63"/>
      <c r="AP4904" s="63"/>
      <c r="AQ4904" s="63"/>
      <c r="AR4904" s="63"/>
      <c r="AS4904" s="63"/>
      <c r="AT4904" s="63"/>
      <c r="AU4904" s="63"/>
      <c r="AV4904" s="63"/>
      <c r="AW4904" s="63"/>
      <c r="AX4904" s="63"/>
      <c r="AY4904" s="63"/>
      <c r="AZ4904" s="63"/>
      <c r="BA4904" s="63"/>
      <c r="BB4904" s="63"/>
      <c r="BC4904" s="63"/>
      <c r="BD4904" s="63"/>
      <c r="BE4904" s="63"/>
      <c r="BF4904" s="63"/>
      <c r="BG4904" s="63"/>
      <c r="BH4904" s="63"/>
      <c r="BI4904" s="63"/>
      <c r="BJ4904" s="63"/>
      <c r="BK4904" s="63"/>
      <c r="BL4904" s="63"/>
      <c r="BM4904" s="63"/>
      <c r="BN4904" s="63"/>
      <c r="BO4904" s="63"/>
      <c r="BP4904" s="63"/>
      <c r="BQ4904" s="63"/>
      <c r="BR4904" s="63"/>
      <c r="BS4904" s="63"/>
      <c r="BT4904" s="63"/>
      <c r="BU4904" s="63"/>
      <c r="BV4904" s="63"/>
      <c r="BW4904" s="63"/>
      <c r="BX4904" s="63"/>
      <c r="BY4904" s="63"/>
      <c r="BZ4904" s="63"/>
      <c r="CA4904" s="63"/>
      <c r="CB4904" s="63"/>
      <c r="CC4904" s="63"/>
      <c r="CD4904" s="63"/>
      <c r="CE4904" s="63"/>
      <c r="CF4904" s="63"/>
      <c r="CG4904" s="63"/>
      <c r="CH4904" s="63"/>
      <c r="CI4904" s="63"/>
      <c r="CJ4904" s="63"/>
      <c r="CK4904" s="63"/>
      <c r="CL4904" s="63"/>
      <c r="CM4904" s="63"/>
      <c r="CN4904" s="63"/>
      <c r="CO4904" s="63"/>
      <c r="CP4904" s="63"/>
      <c r="CR4904" s="227"/>
      <c r="CS4904" s="74"/>
    </row>
    <row r="4905" spans="1:97" s="72" customFormat="1" ht="75.75" customHeight="1">
      <c r="A4905" s="63"/>
      <c r="B4905" s="63"/>
      <c r="C4905" s="63"/>
      <c r="D4905" s="63"/>
      <c r="E4905" s="63"/>
      <c r="F4905" s="63"/>
      <c r="G4905" s="63"/>
      <c r="H4905" s="63"/>
      <c r="I4905" s="63"/>
      <c r="J4905" s="63"/>
      <c r="K4905" s="63"/>
      <c r="L4905" s="63"/>
      <c r="M4905" s="63"/>
      <c r="N4905" s="63"/>
      <c r="O4905" s="63"/>
      <c r="P4905" s="63"/>
      <c r="Q4905" s="63"/>
      <c r="R4905" s="63"/>
      <c r="S4905" s="63"/>
      <c r="T4905" s="63"/>
      <c r="U4905" s="63"/>
      <c r="V4905" s="63"/>
      <c r="W4905" s="63"/>
      <c r="X4905" s="63"/>
      <c r="Y4905" s="63"/>
      <c r="Z4905" s="63"/>
      <c r="AA4905" s="63"/>
      <c r="AB4905" s="63"/>
      <c r="AC4905" s="63"/>
      <c r="AD4905" s="63"/>
      <c r="AE4905" s="63"/>
      <c r="AF4905" s="63"/>
      <c r="AG4905" s="63"/>
      <c r="AH4905" s="63"/>
      <c r="AI4905" s="63"/>
      <c r="AJ4905" s="63"/>
      <c r="AK4905" s="63"/>
      <c r="AL4905" s="63"/>
      <c r="AM4905" s="63"/>
      <c r="AN4905" s="63"/>
      <c r="AO4905" s="63"/>
      <c r="AP4905" s="63"/>
      <c r="AQ4905" s="63"/>
      <c r="AR4905" s="63"/>
      <c r="AS4905" s="63"/>
      <c r="AT4905" s="63"/>
      <c r="AU4905" s="63"/>
      <c r="AV4905" s="63"/>
      <c r="AW4905" s="63"/>
      <c r="AX4905" s="63"/>
      <c r="AY4905" s="63"/>
      <c r="AZ4905" s="63"/>
      <c r="BA4905" s="63"/>
      <c r="BB4905" s="63"/>
      <c r="BC4905" s="63"/>
      <c r="BD4905" s="63"/>
      <c r="BE4905" s="63"/>
      <c r="BF4905" s="63"/>
      <c r="BG4905" s="63"/>
      <c r="BH4905" s="63"/>
      <c r="BI4905" s="63"/>
      <c r="BJ4905" s="63"/>
      <c r="BK4905" s="63"/>
      <c r="BL4905" s="63"/>
      <c r="BM4905" s="63"/>
      <c r="BN4905" s="63"/>
      <c r="BO4905" s="63"/>
      <c r="BP4905" s="63"/>
      <c r="BQ4905" s="63"/>
      <c r="BR4905" s="63"/>
      <c r="BS4905" s="63"/>
      <c r="BT4905" s="63"/>
      <c r="BU4905" s="63"/>
      <c r="BV4905" s="63"/>
      <c r="BW4905" s="63"/>
      <c r="BX4905" s="63"/>
      <c r="BY4905" s="63"/>
      <c r="BZ4905" s="63"/>
      <c r="CA4905" s="63"/>
      <c r="CB4905" s="63"/>
      <c r="CC4905" s="63"/>
      <c r="CD4905" s="63"/>
      <c r="CE4905" s="63"/>
      <c r="CF4905" s="63"/>
      <c r="CG4905" s="63"/>
      <c r="CH4905" s="63"/>
      <c r="CI4905" s="63"/>
      <c r="CJ4905" s="63"/>
      <c r="CK4905" s="63"/>
      <c r="CL4905" s="63"/>
      <c r="CM4905" s="63"/>
      <c r="CN4905" s="63"/>
      <c r="CO4905" s="63"/>
      <c r="CP4905" s="63"/>
      <c r="CR4905" s="227"/>
      <c r="CS4905" s="74"/>
    </row>
    <row r="4906" spans="1:97" s="72" customFormat="1" ht="75.75" customHeight="1">
      <c r="A4906" s="63"/>
      <c r="B4906" s="63"/>
      <c r="C4906" s="63"/>
      <c r="D4906" s="63"/>
      <c r="E4906" s="63"/>
      <c r="F4906" s="63"/>
      <c r="G4906" s="63"/>
      <c r="H4906" s="63"/>
      <c r="I4906" s="63"/>
      <c r="J4906" s="63"/>
      <c r="K4906" s="63"/>
      <c r="L4906" s="63"/>
      <c r="M4906" s="63"/>
      <c r="N4906" s="63"/>
      <c r="O4906" s="63"/>
      <c r="P4906" s="63"/>
      <c r="Q4906" s="63"/>
      <c r="R4906" s="63"/>
      <c r="S4906" s="63"/>
      <c r="T4906" s="63"/>
      <c r="U4906" s="63"/>
      <c r="V4906" s="63"/>
      <c r="W4906" s="63"/>
      <c r="X4906" s="63"/>
      <c r="Y4906" s="63"/>
      <c r="Z4906" s="63"/>
      <c r="AA4906" s="63"/>
      <c r="AB4906" s="63"/>
      <c r="AC4906" s="63"/>
      <c r="AD4906" s="63"/>
      <c r="AE4906" s="63"/>
      <c r="AF4906" s="63"/>
      <c r="AG4906" s="63"/>
      <c r="AH4906" s="63"/>
      <c r="AI4906" s="63"/>
      <c r="AJ4906" s="63"/>
      <c r="AK4906" s="63"/>
      <c r="AL4906" s="63"/>
      <c r="AM4906" s="63"/>
      <c r="AN4906" s="63"/>
      <c r="AO4906" s="63"/>
      <c r="AP4906" s="63"/>
      <c r="AQ4906" s="63"/>
      <c r="AR4906" s="63"/>
      <c r="AS4906" s="63"/>
      <c r="AT4906" s="63"/>
      <c r="AU4906" s="63"/>
      <c r="AV4906" s="63"/>
      <c r="AW4906" s="63"/>
      <c r="AX4906" s="63"/>
      <c r="AY4906" s="63"/>
      <c r="AZ4906" s="63"/>
      <c r="BA4906" s="63"/>
      <c r="BB4906" s="63"/>
      <c r="BC4906" s="63"/>
      <c r="BD4906" s="63"/>
      <c r="BE4906" s="63"/>
      <c r="BF4906" s="63"/>
      <c r="BG4906" s="63"/>
      <c r="BH4906" s="63"/>
      <c r="BI4906" s="63"/>
      <c r="BJ4906" s="63"/>
      <c r="BK4906" s="63"/>
      <c r="BL4906" s="63"/>
      <c r="BM4906" s="63"/>
      <c r="BN4906" s="63"/>
      <c r="BO4906" s="63"/>
      <c r="BP4906" s="63"/>
      <c r="BQ4906" s="63"/>
      <c r="BR4906" s="63"/>
      <c r="BS4906" s="63"/>
      <c r="BT4906" s="63"/>
      <c r="BU4906" s="63"/>
      <c r="BV4906" s="63"/>
      <c r="BW4906" s="63"/>
      <c r="BX4906" s="63"/>
      <c r="BY4906" s="63"/>
      <c r="BZ4906" s="63"/>
      <c r="CA4906" s="63"/>
      <c r="CB4906" s="63"/>
      <c r="CC4906" s="63"/>
      <c r="CD4906" s="63"/>
      <c r="CE4906" s="63"/>
      <c r="CF4906" s="63"/>
      <c r="CG4906" s="63"/>
      <c r="CH4906" s="63"/>
      <c r="CI4906" s="63"/>
      <c r="CJ4906" s="63"/>
      <c r="CK4906" s="63"/>
      <c r="CL4906" s="63"/>
      <c r="CM4906" s="63"/>
      <c r="CN4906" s="63"/>
      <c r="CO4906" s="63"/>
      <c r="CP4906" s="63"/>
      <c r="CR4906" s="227"/>
      <c r="CS4906" s="74"/>
    </row>
    <row r="4907" spans="1:97" s="72" customFormat="1" ht="75.75" customHeight="1">
      <c r="A4907" s="63"/>
      <c r="B4907" s="63"/>
      <c r="C4907" s="63"/>
      <c r="D4907" s="63"/>
      <c r="E4907" s="63"/>
      <c r="F4907" s="63"/>
      <c r="G4907" s="63"/>
      <c r="H4907" s="63"/>
      <c r="I4907" s="63"/>
      <c r="J4907" s="63"/>
      <c r="K4907" s="63"/>
      <c r="L4907" s="63"/>
      <c r="M4907" s="63"/>
      <c r="N4907" s="63"/>
      <c r="O4907" s="63"/>
      <c r="P4907" s="63"/>
      <c r="Q4907" s="63"/>
      <c r="R4907" s="63"/>
      <c r="S4907" s="63"/>
      <c r="T4907" s="63"/>
      <c r="U4907" s="63"/>
      <c r="V4907" s="63"/>
      <c r="W4907" s="63"/>
      <c r="X4907" s="63"/>
      <c r="Y4907" s="63"/>
      <c r="Z4907" s="63"/>
      <c r="AA4907" s="63"/>
      <c r="AB4907" s="63"/>
      <c r="AC4907" s="63"/>
      <c r="AD4907" s="63"/>
      <c r="AE4907" s="63"/>
      <c r="AF4907" s="63"/>
      <c r="AG4907" s="63"/>
      <c r="AH4907" s="63"/>
      <c r="AI4907" s="63"/>
      <c r="AJ4907" s="63"/>
      <c r="AK4907" s="63"/>
      <c r="AL4907" s="63"/>
      <c r="AM4907" s="63"/>
      <c r="AN4907" s="63"/>
      <c r="AO4907" s="63"/>
      <c r="AP4907" s="63"/>
      <c r="AQ4907" s="63"/>
      <c r="AR4907" s="63"/>
      <c r="AS4907" s="63"/>
      <c r="AT4907" s="63"/>
      <c r="AU4907" s="63"/>
      <c r="AV4907" s="63"/>
      <c r="AW4907" s="63"/>
      <c r="AX4907" s="63"/>
      <c r="AY4907" s="63"/>
      <c r="AZ4907" s="63"/>
      <c r="BA4907" s="63"/>
      <c r="BB4907" s="63"/>
      <c r="BC4907" s="63"/>
      <c r="BD4907" s="63"/>
      <c r="BE4907" s="63"/>
      <c r="BF4907" s="63"/>
      <c r="BG4907" s="63"/>
      <c r="BH4907" s="63"/>
      <c r="BI4907" s="63"/>
      <c r="BJ4907" s="63"/>
      <c r="BK4907" s="63"/>
      <c r="BL4907" s="63"/>
      <c r="BM4907" s="63"/>
      <c r="BN4907" s="63"/>
      <c r="BO4907" s="63"/>
      <c r="BP4907" s="63"/>
      <c r="BQ4907" s="63"/>
      <c r="BR4907" s="63"/>
      <c r="BS4907" s="63"/>
      <c r="BT4907" s="63"/>
      <c r="BU4907" s="63"/>
      <c r="BV4907" s="63"/>
      <c r="BW4907" s="63"/>
      <c r="BX4907" s="63"/>
      <c r="BY4907" s="63"/>
      <c r="BZ4907" s="63"/>
      <c r="CA4907" s="63"/>
      <c r="CB4907" s="63"/>
      <c r="CC4907" s="63"/>
      <c r="CD4907" s="63"/>
      <c r="CE4907" s="63"/>
      <c r="CF4907" s="63"/>
      <c r="CG4907" s="63"/>
      <c r="CH4907" s="63"/>
      <c r="CI4907" s="63"/>
      <c r="CJ4907" s="63"/>
      <c r="CK4907" s="63"/>
      <c r="CL4907" s="63"/>
      <c r="CM4907" s="63"/>
      <c r="CN4907" s="63"/>
      <c r="CO4907" s="63"/>
      <c r="CP4907" s="63"/>
      <c r="CR4907" s="227"/>
      <c r="CS4907" s="74"/>
    </row>
    <row r="4908" spans="1:97" s="72" customFormat="1" ht="75.75" customHeight="1">
      <c r="A4908" s="63"/>
      <c r="B4908" s="63"/>
      <c r="C4908" s="63"/>
      <c r="D4908" s="63"/>
      <c r="E4908" s="63"/>
      <c r="F4908" s="63"/>
      <c r="G4908" s="63"/>
      <c r="H4908" s="63"/>
      <c r="I4908" s="63"/>
      <c r="J4908" s="63"/>
      <c r="K4908" s="63"/>
      <c r="L4908" s="63"/>
      <c r="M4908" s="63"/>
      <c r="N4908" s="63"/>
      <c r="O4908" s="63"/>
      <c r="P4908" s="63"/>
      <c r="Q4908" s="63"/>
      <c r="R4908" s="63"/>
      <c r="S4908" s="63"/>
      <c r="T4908" s="63"/>
      <c r="U4908" s="63"/>
      <c r="V4908" s="63"/>
      <c r="W4908" s="63"/>
      <c r="X4908" s="63"/>
      <c r="Y4908" s="63"/>
      <c r="Z4908" s="63"/>
      <c r="AA4908" s="63"/>
      <c r="AB4908" s="63"/>
      <c r="AC4908" s="63"/>
      <c r="AD4908" s="63"/>
      <c r="AE4908" s="63"/>
      <c r="AF4908" s="63"/>
      <c r="AG4908" s="63"/>
      <c r="AH4908" s="63"/>
      <c r="AI4908" s="63"/>
      <c r="AJ4908" s="63"/>
      <c r="AK4908" s="63"/>
      <c r="AL4908" s="63"/>
      <c r="AM4908" s="63"/>
      <c r="AN4908" s="63"/>
      <c r="AO4908" s="63"/>
      <c r="AP4908" s="63"/>
      <c r="AQ4908" s="63"/>
      <c r="AR4908" s="63"/>
      <c r="AS4908" s="63"/>
      <c r="AT4908" s="63"/>
      <c r="AU4908" s="63"/>
      <c r="AV4908" s="63"/>
      <c r="AW4908" s="63"/>
      <c r="AX4908" s="63"/>
      <c r="AY4908" s="63"/>
      <c r="AZ4908" s="63"/>
      <c r="BA4908" s="63"/>
      <c r="BB4908" s="63"/>
      <c r="BC4908" s="63"/>
      <c r="BD4908" s="63"/>
      <c r="BE4908" s="63"/>
      <c r="BF4908" s="63"/>
      <c r="BG4908" s="63"/>
      <c r="BH4908" s="63"/>
      <c r="BI4908" s="63"/>
      <c r="BJ4908" s="63"/>
      <c r="BK4908" s="63"/>
      <c r="BL4908" s="63"/>
      <c r="BM4908" s="63"/>
      <c r="BN4908" s="63"/>
      <c r="BO4908" s="63"/>
      <c r="BP4908" s="63"/>
      <c r="BQ4908" s="63"/>
      <c r="BR4908" s="63"/>
      <c r="BS4908" s="63"/>
      <c r="BT4908" s="63"/>
      <c r="BU4908" s="63"/>
      <c r="BV4908" s="63"/>
      <c r="BW4908" s="63"/>
      <c r="BX4908" s="63"/>
      <c r="BY4908" s="63"/>
      <c r="BZ4908" s="63"/>
      <c r="CA4908" s="63"/>
      <c r="CB4908" s="63"/>
      <c r="CC4908" s="63"/>
      <c r="CD4908" s="63"/>
      <c r="CE4908" s="63"/>
      <c r="CF4908" s="63"/>
      <c r="CG4908" s="63"/>
      <c r="CH4908" s="63"/>
      <c r="CI4908" s="63"/>
      <c r="CJ4908" s="63"/>
      <c r="CK4908" s="63"/>
      <c r="CL4908" s="63"/>
      <c r="CM4908" s="63"/>
      <c r="CN4908" s="63"/>
      <c r="CO4908" s="63"/>
      <c r="CP4908" s="63"/>
      <c r="CR4908" s="227"/>
      <c r="CS4908" s="74"/>
    </row>
    <row r="4909" spans="1:97" s="72" customFormat="1" ht="75.75" customHeight="1">
      <c r="A4909" s="63"/>
      <c r="B4909" s="63"/>
      <c r="C4909" s="63"/>
      <c r="D4909" s="63"/>
      <c r="E4909" s="63"/>
      <c r="F4909" s="63"/>
      <c r="G4909" s="63"/>
      <c r="H4909" s="63"/>
      <c r="I4909" s="63"/>
      <c r="J4909" s="63"/>
      <c r="K4909" s="63"/>
      <c r="L4909" s="63"/>
      <c r="M4909" s="63"/>
      <c r="N4909" s="63"/>
      <c r="O4909" s="63"/>
      <c r="P4909" s="63"/>
      <c r="Q4909" s="63"/>
      <c r="R4909" s="63"/>
      <c r="S4909" s="63"/>
      <c r="T4909" s="63"/>
      <c r="U4909" s="63"/>
      <c r="V4909" s="63"/>
      <c r="W4909" s="63"/>
      <c r="X4909" s="63"/>
      <c r="Y4909" s="63"/>
      <c r="Z4909" s="63"/>
      <c r="AA4909" s="63"/>
      <c r="AB4909" s="63"/>
      <c r="AC4909" s="63"/>
      <c r="AD4909" s="63"/>
      <c r="AE4909" s="63"/>
      <c r="AF4909" s="63"/>
      <c r="AG4909" s="63"/>
      <c r="AH4909" s="63"/>
      <c r="AI4909" s="63"/>
      <c r="AJ4909" s="63"/>
      <c r="AK4909" s="63"/>
      <c r="AL4909" s="63"/>
      <c r="AM4909" s="63"/>
      <c r="AN4909" s="63"/>
      <c r="AO4909" s="63"/>
      <c r="AP4909" s="63"/>
      <c r="AQ4909" s="63"/>
      <c r="AR4909" s="63"/>
      <c r="AS4909" s="63"/>
      <c r="AT4909" s="63"/>
      <c r="AU4909" s="63"/>
      <c r="AV4909" s="63"/>
      <c r="AW4909" s="63"/>
      <c r="AX4909" s="63"/>
      <c r="AY4909" s="63"/>
      <c r="AZ4909" s="63"/>
      <c r="BA4909" s="63"/>
      <c r="BB4909" s="63"/>
      <c r="BC4909" s="63"/>
      <c r="BD4909" s="63"/>
      <c r="BE4909" s="63"/>
      <c r="BF4909" s="63"/>
      <c r="BG4909" s="63"/>
      <c r="BH4909" s="63"/>
      <c r="BI4909" s="63"/>
      <c r="BJ4909" s="63"/>
      <c r="BK4909" s="63"/>
      <c r="BL4909" s="63"/>
      <c r="BM4909" s="63"/>
      <c r="BN4909" s="63"/>
      <c r="BO4909" s="63"/>
      <c r="BP4909" s="63"/>
      <c r="BQ4909" s="63"/>
      <c r="BR4909" s="63"/>
      <c r="BS4909" s="63"/>
      <c r="BT4909" s="63"/>
      <c r="BU4909" s="63"/>
      <c r="BV4909" s="63"/>
      <c r="BW4909" s="63"/>
      <c r="BX4909" s="63"/>
      <c r="BY4909" s="63"/>
      <c r="BZ4909" s="63"/>
      <c r="CA4909" s="63"/>
      <c r="CB4909" s="63"/>
      <c r="CC4909" s="63"/>
      <c r="CD4909" s="63"/>
      <c r="CE4909" s="63"/>
      <c r="CF4909" s="63"/>
      <c r="CG4909" s="63"/>
      <c r="CH4909" s="63"/>
      <c r="CI4909" s="63"/>
      <c r="CJ4909" s="63"/>
      <c r="CK4909" s="63"/>
      <c r="CL4909" s="63"/>
      <c r="CM4909" s="63"/>
      <c r="CN4909" s="63"/>
      <c r="CO4909" s="63"/>
      <c r="CP4909" s="63"/>
      <c r="CR4909" s="227"/>
      <c r="CS4909" s="74"/>
    </row>
    <row r="4910" spans="1:97" s="72" customFormat="1" ht="75.75" customHeight="1">
      <c r="A4910" s="63"/>
      <c r="B4910" s="63"/>
      <c r="C4910" s="63"/>
      <c r="D4910" s="63"/>
      <c r="E4910" s="63"/>
      <c r="F4910" s="63"/>
      <c r="G4910" s="63"/>
      <c r="H4910" s="63"/>
      <c r="I4910" s="63"/>
      <c r="J4910" s="63"/>
      <c r="K4910" s="63"/>
      <c r="L4910" s="63"/>
      <c r="M4910" s="63"/>
      <c r="N4910" s="63"/>
      <c r="O4910" s="63"/>
      <c r="P4910" s="63"/>
      <c r="Q4910" s="63"/>
      <c r="R4910" s="63"/>
      <c r="S4910" s="63"/>
      <c r="T4910" s="63"/>
      <c r="U4910" s="63"/>
      <c r="V4910" s="63"/>
      <c r="W4910" s="63"/>
      <c r="X4910" s="63"/>
      <c r="Y4910" s="63"/>
      <c r="Z4910" s="63"/>
      <c r="AA4910" s="63"/>
      <c r="AB4910" s="63"/>
      <c r="AC4910" s="63"/>
      <c r="AD4910" s="63"/>
      <c r="AE4910" s="63"/>
      <c r="AF4910" s="63"/>
      <c r="AG4910" s="63"/>
      <c r="AH4910" s="63"/>
      <c r="AI4910" s="63"/>
      <c r="AJ4910" s="63"/>
      <c r="AK4910" s="63"/>
      <c r="AL4910" s="63"/>
      <c r="AM4910" s="63"/>
      <c r="AN4910" s="63"/>
      <c r="AO4910" s="63"/>
      <c r="AP4910" s="63"/>
      <c r="AQ4910" s="63"/>
      <c r="AR4910" s="63"/>
      <c r="AS4910" s="63"/>
      <c r="AT4910" s="63"/>
      <c r="AU4910" s="63"/>
      <c r="AV4910" s="63"/>
      <c r="AW4910" s="63"/>
      <c r="AX4910" s="63"/>
      <c r="AY4910" s="63"/>
      <c r="AZ4910" s="63"/>
      <c r="BA4910" s="63"/>
      <c r="BB4910" s="63"/>
      <c r="BC4910" s="63"/>
      <c r="BD4910" s="63"/>
      <c r="BE4910" s="63"/>
      <c r="BF4910" s="63"/>
      <c r="BG4910" s="63"/>
      <c r="BH4910" s="63"/>
      <c r="BI4910" s="63"/>
      <c r="BJ4910" s="63"/>
      <c r="BK4910" s="63"/>
      <c r="BL4910" s="63"/>
      <c r="BM4910" s="63"/>
      <c r="BN4910" s="63"/>
      <c r="BO4910" s="63"/>
      <c r="BP4910" s="63"/>
      <c r="BQ4910" s="63"/>
      <c r="BR4910" s="63"/>
      <c r="BS4910" s="63"/>
      <c r="BT4910" s="63"/>
      <c r="BU4910" s="63"/>
      <c r="BV4910" s="63"/>
      <c r="BW4910" s="63"/>
      <c r="BX4910" s="63"/>
      <c r="BY4910" s="63"/>
      <c r="BZ4910" s="63"/>
      <c r="CA4910" s="63"/>
      <c r="CB4910" s="63"/>
      <c r="CC4910" s="63"/>
      <c r="CD4910" s="63"/>
      <c r="CE4910" s="63"/>
      <c r="CF4910" s="63"/>
      <c r="CG4910" s="63"/>
      <c r="CH4910" s="63"/>
      <c r="CI4910" s="63"/>
      <c r="CJ4910" s="63"/>
      <c r="CK4910" s="63"/>
      <c r="CL4910" s="63"/>
      <c r="CM4910" s="63"/>
      <c r="CN4910" s="63"/>
      <c r="CO4910" s="63"/>
      <c r="CP4910" s="63"/>
      <c r="CR4910" s="227"/>
      <c r="CS4910" s="74"/>
    </row>
    <row r="4911" spans="1:97" s="72" customFormat="1" ht="75.75" customHeight="1">
      <c r="A4911" s="63"/>
      <c r="B4911" s="63"/>
      <c r="C4911" s="63"/>
      <c r="D4911" s="63"/>
      <c r="E4911" s="63"/>
      <c r="F4911" s="63"/>
      <c r="G4911" s="63"/>
      <c r="H4911" s="63"/>
      <c r="I4911" s="63"/>
      <c r="J4911" s="63"/>
      <c r="K4911" s="63"/>
      <c r="L4911" s="63"/>
      <c r="M4911" s="63"/>
      <c r="N4911" s="63"/>
      <c r="O4911" s="63"/>
      <c r="P4911" s="63"/>
      <c r="Q4911" s="63"/>
      <c r="R4911" s="63"/>
      <c r="S4911" s="63"/>
      <c r="T4911" s="63"/>
      <c r="U4911" s="63"/>
      <c r="V4911" s="63"/>
      <c r="W4911" s="63"/>
      <c r="X4911" s="63"/>
      <c r="Y4911" s="63"/>
      <c r="Z4911" s="63"/>
      <c r="AA4911" s="63"/>
      <c r="AB4911" s="63"/>
      <c r="AC4911" s="63"/>
      <c r="AD4911" s="63"/>
      <c r="AE4911" s="63"/>
      <c r="AF4911" s="63"/>
      <c r="AG4911" s="63"/>
      <c r="AH4911" s="63"/>
      <c r="AI4911" s="63"/>
      <c r="AJ4911" s="63"/>
      <c r="AK4911" s="63"/>
      <c r="AL4911" s="63"/>
      <c r="AM4911" s="63"/>
      <c r="AN4911" s="63"/>
      <c r="AO4911" s="63"/>
      <c r="AP4911" s="63"/>
      <c r="AQ4911" s="63"/>
      <c r="AR4911" s="63"/>
      <c r="AS4911" s="63"/>
      <c r="AT4911" s="63"/>
      <c r="AU4911" s="63"/>
      <c r="AV4911" s="63"/>
      <c r="AW4911" s="63"/>
      <c r="AX4911" s="63"/>
      <c r="AY4911" s="63"/>
      <c r="AZ4911" s="63"/>
      <c r="BA4911" s="63"/>
      <c r="BB4911" s="63"/>
      <c r="BC4911" s="63"/>
      <c r="BD4911" s="63"/>
      <c r="BE4911" s="63"/>
      <c r="BF4911" s="63"/>
      <c r="BG4911" s="63"/>
      <c r="BH4911" s="63"/>
      <c r="BI4911" s="63"/>
      <c r="BJ4911" s="63"/>
      <c r="BK4911" s="63"/>
      <c r="BL4911" s="63"/>
      <c r="BM4911" s="63"/>
      <c r="BN4911" s="63"/>
      <c r="BO4911" s="63"/>
      <c r="BP4911" s="63"/>
      <c r="BQ4911" s="63"/>
      <c r="BR4911" s="63"/>
      <c r="BS4911" s="63"/>
      <c r="BT4911" s="63"/>
      <c r="BU4911" s="63"/>
      <c r="BV4911" s="63"/>
      <c r="BW4911" s="63"/>
      <c r="BX4911" s="63"/>
      <c r="BY4911" s="63"/>
      <c r="BZ4911" s="63"/>
      <c r="CA4911" s="63"/>
      <c r="CB4911" s="63"/>
      <c r="CC4911" s="63"/>
      <c r="CD4911" s="63"/>
      <c r="CE4911" s="63"/>
      <c r="CF4911" s="63"/>
      <c r="CG4911" s="63"/>
      <c r="CH4911" s="63"/>
      <c r="CI4911" s="63"/>
      <c r="CJ4911" s="63"/>
      <c r="CK4911" s="63"/>
      <c r="CL4911" s="63"/>
      <c r="CM4911" s="63"/>
      <c r="CN4911" s="63"/>
      <c r="CO4911" s="63"/>
      <c r="CP4911" s="63"/>
      <c r="CR4911" s="227"/>
      <c r="CS4911" s="74"/>
    </row>
    <row r="4912" spans="1:97" s="72" customFormat="1" ht="75.75" customHeight="1">
      <c r="A4912" s="63"/>
      <c r="B4912" s="63"/>
      <c r="C4912" s="63"/>
      <c r="D4912" s="63"/>
      <c r="E4912" s="63"/>
      <c r="F4912" s="63"/>
      <c r="G4912" s="63"/>
      <c r="H4912" s="63"/>
      <c r="I4912" s="63"/>
      <c r="J4912" s="63"/>
      <c r="K4912" s="63"/>
      <c r="L4912" s="63"/>
      <c r="M4912" s="63"/>
      <c r="N4912" s="63"/>
      <c r="O4912" s="63"/>
      <c r="P4912" s="63"/>
      <c r="Q4912" s="63"/>
      <c r="R4912" s="63"/>
      <c r="S4912" s="63"/>
      <c r="T4912" s="63"/>
      <c r="U4912" s="63"/>
      <c r="V4912" s="63"/>
      <c r="W4912" s="63"/>
      <c r="X4912" s="63"/>
      <c r="Y4912" s="63"/>
      <c r="Z4912" s="63"/>
      <c r="AA4912" s="63"/>
      <c r="AB4912" s="63"/>
      <c r="AC4912" s="63"/>
      <c r="AD4912" s="63"/>
      <c r="AE4912" s="63"/>
      <c r="AF4912" s="63"/>
      <c r="AG4912" s="63"/>
      <c r="AH4912" s="63"/>
      <c r="AI4912" s="63"/>
      <c r="AJ4912" s="63"/>
      <c r="AK4912" s="63"/>
      <c r="AL4912" s="63"/>
      <c r="AM4912" s="63"/>
      <c r="AN4912" s="63"/>
      <c r="AO4912" s="63"/>
      <c r="AP4912" s="63"/>
      <c r="AQ4912" s="63"/>
      <c r="AR4912" s="63"/>
      <c r="AS4912" s="63"/>
      <c r="AT4912" s="63"/>
      <c r="AU4912" s="63"/>
      <c r="AV4912" s="63"/>
      <c r="AW4912" s="63"/>
      <c r="AX4912" s="63"/>
      <c r="AY4912" s="63"/>
      <c r="AZ4912" s="63"/>
      <c r="BA4912" s="63"/>
      <c r="BB4912" s="63"/>
      <c r="BC4912" s="63"/>
      <c r="BD4912" s="63"/>
      <c r="BE4912" s="63"/>
      <c r="BF4912" s="63"/>
      <c r="BG4912" s="63"/>
      <c r="BH4912" s="63"/>
      <c r="BI4912" s="63"/>
      <c r="BJ4912" s="63"/>
      <c r="BK4912" s="63"/>
      <c r="BL4912" s="63"/>
      <c r="BM4912" s="63"/>
      <c r="BN4912" s="63"/>
      <c r="BO4912" s="63"/>
      <c r="BP4912" s="63"/>
      <c r="BQ4912" s="63"/>
      <c r="BR4912" s="63"/>
      <c r="BS4912" s="63"/>
      <c r="BT4912" s="63"/>
      <c r="BU4912" s="63"/>
      <c r="BV4912" s="63"/>
      <c r="BW4912" s="63"/>
      <c r="BX4912" s="63"/>
      <c r="BY4912" s="63"/>
      <c r="BZ4912" s="63"/>
      <c r="CA4912" s="63"/>
      <c r="CB4912" s="63"/>
      <c r="CC4912" s="63"/>
      <c r="CD4912" s="63"/>
      <c r="CE4912" s="63"/>
      <c r="CF4912" s="63"/>
      <c r="CG4912" s="63"/>
      <c r="CH4912" s="63"/>
      <c r="CI4912" s="63"/>
      <c r="CJ4912" s="63"/>
      <c r="CK4912" s="63"/>
      <c r="CL4912" s="63"/>
      <c r="CM4912" s="63"/>
      <c r="CN4912" s="63"/>
      <c r="CO4912" s="63"/>
      <c r="CP4912" s="63"/>
      <c r="CR4912" s="227"/>
      <c r="CS4912" s="74"/>
    </row>
    <row r="4913" spans="1:97" s="72" customFormat="1" ht="75.75" customHeight="1">
      <c r="A4913" s="63"/>
      <c r="B4913" s="63"/>
      <c r="C4913" s="63"/>
      <c r="D4913" s="63"/>
      <c r="E4913" s="63"/>
      <c r="F4913" s="63"/>
      <c r="G4913" s="63"/>
      <c r="H4913" s="63"/>
      <c r="I4913" s="63"/>
      <c r="J4913" s="63"/>
      <c r="K4913" s="63"/>
      <c r="L4913" s="63"/>
      <c r="M4913" s="63"/>
      <c r="N4913" s="63"/>
      <c r="O4913" s="63"/>
      <c r="P4913" s="63"/>
      <c r="Q4913" s="63"/>
      <c r="R4913" s="63"/>
      <c r="S4913" s="63"/>
      <c r="T4913" s="63"/>
      <c r="U4913" s="63"/>
      <c r="V4913" s="63"/>
      <c r="W4913" s="63"/>
      <c r="X4913" s="63"/>
      <c r="Y4913" s="63"/>
      <c r="Z4913" s="63"/>
      <c r="AA4913" s="63"/>
      <c r="AB4913" s="63"/>
      <c r="AC4913" s="63"/>
      <c r="AD4913" s="63"/>
      <c r="AE4913" s="63"/>
      <c r="AF4913" s="63"/>
      <c r="AG4913" s="63"/>
      <c r="AH4913" s="63"/>
      <c r="AI4913" s="63"/>
      <c r="AJ4913" s="63"/>
      <c r="AK4913" s="63"/>
      <c r="AL4913" s="63"/>
      <c r="AM4913" s="63"/>
      <c r="AN4913" s="63"/>
      <c r="AO4913" s="63"/>
      <c r="AP4913" s="63"/>
      <c r="AQ4913" s="63"/>
      <c r="AR4913" s="63"/>
      <c r="AS4913" s="63"/>
      <c r="AT4913" s="63"/>
      <c r="AU4913" s="63"/>
      <c r="AV4913" s="63"/>
      <c r="AW4913" s="63"/>
      <c r="AX4913" s="63"/>
      <c r="AY4913" s="63"/>
      <c r="AZ4913" s="63"/>
      <c r="BA4913" s="63"/>
      <c r="BB4913" s="63"/>
      <c r="BC4913" s="63"/>
      <c r="BD4913" s="63"/>
      <c r="BE4913" s="63"/>
      <c r="BF4913" s="63"/>
      <c r="BG4913" s="63"/>
      <c r="BH4913" s="63"/>
      <c r="BI4913" s="63"/>
      <c r="BJ4913" s="63"/>
      <c r="BK4913" s="63"/>
      <c r="BL4913" s="63"/>
      <c r="BM4913" s="63"/>
      <c r="BN4913" s="63"/>
      <c r="BO4913" s="63"/>
      <c r="BP4913" s="63"/>
      <c r="BQ4913" s="63"/>
      <c r="BR4913" s="63"/>
      <c r="BS4913" s="63"/>
      <c r="BT4913" s="63"/>
      <c r="BU4913" s="63"/>
      <c r="BV4913" s="63"/>
      <c r="BW4913" s="63"/>
      <c r="BX4913" s="63"/>
      <c r="BY4913" s="63"/>
      <c r="BZ4913" s="63"/>
      <c r="CA4913" s="63"/>
      <c r="CB4913" s="63"/>
      <c r="CC4913" s="63"/>
      <c r="CD4913" s="63"/>
      <c r="CE4913" s="63"/>
      <c r="CF4913" s="63"/>
      <c r="CG4913" s="63"/>
      <c r="CH4913" s="63"/>
      <c r="CI4913" s="63"/>
      <c r="CJ4913" s="63"/>
      <c r="CK4913" s="63"/>
      <c r="CL4913" s="63"/>
      <c r="CM4913" s="63"/>
      <c r="CN4913" s="63"/>
      <c r="CO4913" s="63"/>
      <c r="CP4913" s="63"/>
      <c r="CR4913" s="227"/>
      <c r="CS4913" s="74"/>
    </row>
    <row r="4914" spans="1:97" s="72" customFormat="1" ht="75.75" customHeight="1">
      <c r="A4914" s="63"/>
      <c r="B4914" s="63"/>
      <c r="C4914" s="63"/>
      <c r="D4914" s="63"/>
      <c r="E4914" s="63"/>
      <c r="F4914" s="63"/>
      <c r="G4914" s="63"/>
      <c r="H4914" s="63"/>
      <c r="I4914" s="63"/>
      <c r="J4914" s="63"/>
      <c r="K4914" s="63"/>
      <c r="L4914" s="63"/>
      <c r="M4914" s="63"/>
      <c r="N4914" s="63"/>
      <c r="O4914" s="63"/>
      <c r="P4914" s="63"/>
      <c r="Q4914" s="63"/>
      <c r="R4914" s="63"/>
      <c r="S4914" s="63"/>
      <c r="T4914" s="63"/>
      <c r="U4914" s="63"/>
      <c r="V4914" s="63"/>
      <c r="W4914" s="63"/>
      <c r="X4914" s="63"/>
      <c r="Y4914" s="63"/>
      <c r="Z4914" s="63"/>
      <c r="AA4914" s="63"/>
      <c r="AB4914" s="63"/>
      <c r="AC4914" s="63"/>
      <c r="AD4914" s="63"/>
      <c r="AE4914" s="63"/>
      <c r="AF4914" s="63"/>
      <c r="AG4914" s="63"/>
      <c r="AH4914" s="63"/>
      <c r="AI4914" s="63"/>
      <c r="AJ4914" s="63"/>
      <c r="AK4914" s="63"/>
      <c r="AL4914" s="63"/>
      <c r="AM4914" s="63"/>
      <c r="AN4914" s="63"/>
      <c r="AO4914" s="63"/>
      <c r="AP4914" s="63"/>
      <c r="AQ4914" s="63"/>
      <c r="AR4914" s="63"/>
      <c r="AS4914" s="63"/>
      <c r="AT4914" s="63"/>
      <c r="AU4914" s="63"/>
      <c r="AV4914" s="63"/>
      <c r="AW4914" s="63"/>
      <c r="AX4914" s="63"/>
      <c r="AY4914" s="63"/>
      <c r="AZ4914" s="63"/>
      <c r="BA4914" s="63"/>
      <c r="BB4914" s="63"/>
      <c r="BC4914" s="63"/>
      <c r="BD4914" s="63"/>
      <c r="BE4914" s="63"/>
      <c r="BF4914" s="63"/>
      <c r="BG4914" s="63"/>
      <c r="BH4914" s="63"/>
      <c r="BI4914" s="63"/>
      <c r="BJ4914" s="63"/>
      <c r="BK4914" s="63"/>
      <c r="BL4914" s="63"/>
      <c r="BM4914" s="63"/>
      <c r="BN4914" s="63"/>
      <c r="BO4914" s="63"/>
      <c r="BP4914" s="63"/>
      <c r="BQ4914" s="63"/>
      <c r="BR4914" s="63"/>
      <c r="BS4914" s="63"/>
      <c r="BT4914" s="63"/>
      <c r="BU4914" s="63"/>
      <c r="BV4914" s="63"/>
      <c r="BW4914" s="63"/>
      <c r="BX4914" s="63"/>
      <c r="BY4914" s="63"/>
      <c r="BZ4914" s="63"/>
      <c r="CA4914" s="63"/>
      <c r="CB4914" s="63"/>
      <c r="CC4914" s="63"/>
      <c r="CD4914" s="63"/>
      <c r="CE4914" s="63"/>
      <c r="CF4914" s="63"/>
      <c r="CG4914" s="63"/>
      <c r="CH4914" s="63"/>
      <c r="CI4914" s="63"/>
      <c r="CJ4914" s="63"/>
      <c r="CK4914" s="63"/>
      <c r="CL4914" s="63"/>
      <c r="CM4914" s="63"/>
      <c r="CN4914" s="63"/>
      <c r="CO4914" s="63"/>
      <c r="CP4914" s="63"/>
      <c r="CR4914" s="227"/>
      <c r="CS4914" s="74"/>
    </row>
    <row r="4915" spans="1:97" s="72" customFormat="1" ht="75.75" customHeight="1">
      <c r="A4915" s="63"/>
      <c r="B4915" s="63"/>
      <c r="C4915" s="63"/>
      <c r="D4915" s="63"/>
      <c r="E4915" s="63"/>
      <c r="F4915" s="63"/>
      <c r="G4915" s="63"/>
      <c r="H4915" s="63"/>
      <c r="I4915" s="63"/>
      <c r="J4915" s="63"/>
      <c r="K4915" s="63"/>
      <c r="L4915" s="63"/>
      <c r="M4915" s="63"/>
      <c r="N4915" s="63"/>
      <c r="O4915" s="63"/>
      <c r="P4915" s="63"/>
      <c r="Q4915" s="63"/>
      <c r="R4915" s="63"/>
      <c r="S4915" s="63"/>
      <c r="T4915" s="63"/>
      <c r="U4915" s="63"/>
      <c r="V4915" s="63"/>
      <c r="W4915" s="63"/>
      <c r="X4915" s="63"/>
      <c r="Y4915" s="63"/>
      <c r="Z4915" s="63"/>
      <c r="AA4915" s="63"/>
      <c r="AB4915" s="63"/>
      <c r="AC4915" s="63"/>
      <c r="AD4915" s="63"/>
      <c r="AE4915" s="63"/>
      <c r="AF4915" s="63"/>
      <c r="AG4915" s="63"/>
      <c r="AH4915" s="63"/>
      <c r="AI4915" s="63"/>
      <c r="AJ4915" s="63"/>
      <c r="AK4915" s="63"/>
      <c r="AL4915" s="63"/>
      <c r="AM4915" s="63"/>
      <c r="AN4915" s="63"/>
      <c r="AO4915" s="63"/>
      <c r="AP4915" s="63"/>
      <c r="AQ4915" s="63"/>
      <c r="AR4915" s="63"/>
      <c r="AS4915" s="63"/>
      <c r="AT4915" s="63"/>
      <c r="AU4915" s="63"/>
      <c r="AV4915" s="63"/>
      <c r="AW4915" s="63"/>
      <c r="AX4915" s="63"/>
      <c r="AY4915" s="63"/>
      <c r="AZ4915" s="63"/>
      <c r="BA4915" s="63"/>
      <c r="BB4915" s="63"/>
      <c r="BC4915" s="63"/>
      <c r="BD4915" s="63"/>
      <c r="BE4915" s="63"/>
      <c r="BF4915" s="63"/>
      <c r="BG4915" s="63"/>
      <c r="BH4915" s="63"/>
      <c r="BI4915" s="63"/>
      <c r="BJ4915" s="63"/>
      <c r="BK4915" s="63"/>
      <c r="BL4915" s="63"/>
      <c r="BM4915" s="63"/>
      <c r="BN4915" s="63"/>
      <c r="BO4915" s="63"/>
      <c r="BP4915" s="63"/>
      <c r="BQ4915" s="63"/>
      <c r="BR4915" s="63"/>
      <c r="BS4915" s="63"/>
      <c r="BT4915" s="63"/>
      <c r="BU4915" s="63"/>
      <c r="BV4915" s="63"/>
      <c r="BW4915" s="63"/>
      <c r="BX4915" s="63"/>
      <c r="BY4915" s="63"/>
      <c r="BZ4915" s="63"/>
      <c r="CA4915" s="63"/>
      <c r="CB4915" s="63"/>
      <c r="CC4915" s="63"/>
      <c r="CD4915" s="63"/>
      <c r="CE4915" s="63"/>
      <c r="CF4915" s="63"/>
      <c r="CG4915" s="63"/>
      <c r="CH4915" s="63"/>
      <c r="CI4915" s="63"/>
      <c r="CJ4915" s="63"/>
      <c r="CK4915" s="63"/>
      <c r="CL4915" s="63"/>
      <c r="CM4915" s="63"/>
      <c r="CN4915" s="63"/>
      <c r="CO4915" s="63"/>
      <c r="CP4915" s="63"/>
      <c r="CR4915" s="227"/>
      <c r="CS4915" s="74"/>
    </row>
    <row r="4916" spans="1:97" s="72" customFormat="1" ht="75.75" customHeight="1">
      <c r="A4916" s="63"/>
      <c r="B4916" s="63"/>
      <c r="C4916" s="63"/>
      <c r="D4916" s="63"/>
      <c r="E4916" s="63"/>
      <c r="F4916" s="63"/>
      <c r="G4916" s="63"/>
      <c r="H4916" s="63"/>
      <c r="I4916" s="63"/>
      <c r="J4916" s="63"/>
      <c r="K4916" s="63"/>
      <c r="L4916" s="63"/>
      <c r="M4916" s="63"/>
      <c r="N4916" s="63"/>
      <c r="O4916" s="63"/>
      <c r="P4916" s="63"/>
      <c r="Q4916" s="63"/>
      <c r="R4916" s="63"/>
      <c r="S4916" s="63"/>
      <c r="T4916" s="63"/>
      <c r="U4916" s="63"/>
      <c r="V4916" s="63"/>
      <c r="W4916" s="63"/>
      <c r="X4916" s="63"/>
      <c r="Y4916" s="63"/>
      <c r="Z4916" s="63"/>
      <c r="AA4916" s="63"/>
      <c r="AB4916" s="63"/>
      <c r="AC4916" s="63"/>
      <c r="AD4916" s="63"/>
      <c r="AE4916" s="63"/>
      <c r="AF4916" s="63"/>
      <c r="AG4916" s="63"/>
      <c r="AH4916" s="63"/>
      <c r="AI4916" s="63"/>
      <c r="AJ4916" s="63"/>
      <c r="AK4916" s="63"/>
      <c r="AL4916" s="63"/>
      <c r="AM4916" s="63"/>
      <c r="AN4916" s="63"/>
      <c r="AO4916" s="63"/>
      <c r="AP4916" s="63"/>
      <c r="AQ4916" s="63"/>
      <c r="AR4916" s="63"/>
      <c r="AS4916" s="63"/>
      <c r="AT4916" s="63"/>
      <c r="AU4916" s="63"/>
      <c r="AV4916" s="63"/>
      <c r="AW4916" s="63"/>
      <c r="AX4916" s="63"/>
      <c r="AY4916" s="63"/>
      <c r="AZ4916" s="63"/>
      <c r="BA4916" s="63"/>
      <c r="BB4916" s="63"/>
      <c r="BC4916" s="63"/>
      <c r="BD4916" s="63"/>
      <c r="BE4916" s="63"/>
      <c r="BF4916" s="63"/>
      <c r="BG4916" s="63"/>
      <c r="BH4916" s="63"/>
      <c r="BI4916" s="63"/>
      <c r="BJ4916" s="63"/>
      <c r="BK4916" s="63"/>
      <c r="BL4916" s="63"/>
      <c r="BM4916" s="63"/>
      <c r="BN4916" s="63"/>
      <c r="BO4916" s="63"/>
      <c r="BP4916" s="63"/>
      <c r="BQ4916" s="63"/>
      <c r="BR4916" s="63"/>
      <c r="BS4916" s="63"/>
      <c r="BT4916" s="63"/>
      <c r="BU4916" s="63"/>
      <c r="BV4916" s="63"/>
      <c r="BW4916" s="63"/>
      <c r="BX4916" s="63"/>
      <c r="BY4916" s="63"/>
      <c r="BZ4916" s="63"/>
      <c r="CA4916" s="63"/>
      <c r="CB4916" s="63"/>
      <c r="CC4916" s="63"/>
      <c r="CD4916" s="63"/>
      <c r="CE4916" s="63"/>
      <c r="CF4916" s="63"/>
      <c r="CG4916" s="63"/>
      <c r="CH4916" s="63"/>
      <c r="CI4916" s="63"/>
      <c r="CJ4916" s="63"/>
      <c r="CK4916" s="63"/>
      <c r="CL4916" s="63"/>
      <c r="CM4916" s="63"/>
      <c r="CN4916" s="63"/>
      <c r="CO4916" s="63"/>
      <c r="CP4916" s="63"/>
      <c r="CR4916" s="227"/>
      <c r="CS4916" s="74"/>
    </row>
    <row r="4917" spans="1:97" s="72" customFormat="1" ht="75.75" customHeight="1">
      <c r="A4917" s="63"/>
      <c r="B4917" s="63"/>
      <c r="C4917" s="63"/>
      <c r="D4917" s="63"/>
      <c r="E4917" s="63"/>
      <c r="F4917" s="63"/>
      <c r="G4917" s="63"/>
      <c r="H4917" s="63"/>
      <c r="I4917" s="63"/>
      <c r="J4917" s="63"/>
      <c r="K4917" s="63"/>
      <c r="L4917" s="63"/>
      <c r="M4917" s="63"/>
      <c r="N4917" s="63"/>
      <c r="O4917" s="63"/>
      <c r="P4917" s="63"/>
      <c r="Q4917" s="63"/>
      <c r="R4917" s="63"/>
      <c r="S4917" s="63"/>
      <c r="T4917" s="63"/>
      <c r="U4917" s="63"/>
      <c r="V4917" s="63"/>
      <c r="W4917" s="63"/>
      <c r="X4917" s="63"/>
      <c r="Y4917" s="63"/>
      <c r="Z4917" s="63"/>
      <c r="AA4917" s="63"/>
      <c r="AB4917" s="63"/>
      <c r="AC4917" s="63"/>
      <c r="AD4917" s="63"/>
      <c r="AE4917" s="63"/>
      <c r="AF4917" s="63"/>
      <c r="AG4917" s="63"/>
      <c r="AH4917" s="63"/>
      <c r="AI4917" s="63"/>
      <c r="AJ4917" s="63"/>
      <c r="AK4917" s="63"/>
      <c r="AL4917" s="63"/>
      <c r="AM4917" s="63"/>
      <c r="AN4917" s="63"/>
      <c r="AO4917" s="63"/>
      <c r="AP4917" s="63"/>
      <c r="AQ4917" s="63"/>
      <c r="AR4917" s="63"/>
      <c r="AS4917" s="63"/>
      <c r="AT4917" s="63"/>
      <c r="AU4917" s="63"/>
      <c r="AV4917" s="63"/>
      <c r="AW4917" s="63"/>
      <c r="AX4917" s="63"/>
      <c r="AY4917" s="63"/>
      <c r="AZ4917" s="63"/>
      <c r="BA4917" s="63"/>
      <c r="BB4917" s="63"/>
      <c r="BC4917" s="63"/>
      <c r="BD4917" s="63"/>
      <c r="BE4917" s="63"/>
      <c r="BF4917" s="63"/>
      <c r="BG4917" s="63"/>
      <c r="BH4917" s="63"/>
      <c r="BI4917" s="63"/>
      <c r="BJ4917" s="63"/>
      <c r="BK4917" s="63"/>
      <c r="BL4917" s="63"/>
      <c r="BM4917" s="63"/>
      <c r="BN4917" s="63"/>
      <c r="BO4917" s="63"/>
      <c r="BP4917" s="63"/>
      <c r="BQ4917" s="63"/>
      <c r="BR4917" s="63"/>
      <c r="BS4917" s="63"/>
      <c r="BT4917" s="63"/>
      <c r="BU4917" s="63"/>
      <c r="BV4917" s="63"/>
      <c r="BW4917" s="63"/>
      <c r="BX4917" s="63"/>
      <c r="BY4917" s="63"/>
      <c r="BZ4917" s="63"/>
      <c r="CA4917" s="63"/>
      <c r="CB4917" s="63"/>
      <c r="CC4917" s="63"/>
      <c r="CD4917" s="63"/>
      <c r="CE4917" s="63"/>
      <c r="CF4917" s="63"/>
      <c r="CG4917" s="63"/>
      <c r="CH4917" s="63"/>
      <c r="CI4917" s="63"/>
      <c r="CJ4917" s="63"/>
      <c r="CK4917" s="63"/>
      <c r="CL4917" s="63"/>
      <c r="CM4917" s="63"/>
      <c r="CN4917" s="63"/>
      <c r="CO4917" s="63"/>
      <c r="CP4917" s="63"/>
      <c r="CR4917" s="227"/>
      <c r="CS4917" s="74"/>
    </row>
    <row r="4918" spans="1:97" s="72" customFormat="1" ht="75.75" customHeight="1">
      <c r="A4918" s="63"/>
      <c r="B4918" s="63"/>
      <c r="C4918" s="63"/>
      <c r="D4918" s="63"/>
      <c r="E4918" s="63"/>
      <c r="F4918" s="63"/>
      <c r="G4918" s="63"/>
      <c r="H4918" s="63"/>
      <c r="I4918" s="63"/>
      <c r="J4918" s="63"/>
      <c r="K4918" s="63"/>
      <c r="L4918" s="63"/>
      <c r="M4918" s="63"/>
      <c r="N4918" s="63"/>
      <c r="O4918" s="63"/>
      <c r="P4918" s="63"/>
      <c r="Q4918" s="63"/>
      <c r="R4918" s="63"/>
      <c r="S4918" s="63"/>
      <c r="T4918" s="63"/>
      <c r="U4918" s="63"/>
      <c r="V4918" s="63"/>
      <c r="W4918" s="63"/>
      <c r="X4918" s="63"/>
      <c r="Y4918" s="63"/>
      <c r="Z4918" s="63"/>
      <c r="AA4918" s="63"/>
      <c r="AB4918" s="63"/>
      <c r="AC4918" s="63"/>
      <c r="AD4918" s="63"/>
      <c r="AE4918" s="63"/>
      <c r="AF4918" s="63"/>
      <c r="AG4918" s="63"/>
      <c r="AH4918" s="63"/>
      <c r="AI4918" s="63"/>
      <c r="AJ4918" s="63"/>
      <c r="AK4918" s="63"/>
      <c r="AL4918" s="63"/>
      <c r="AM4918" s="63"/>
      <c r="AN4918" s="63"/>
      <c r="AO4918" s="63"/>
      <c r="AP4918" s="63"/>
      <c r="AQ4918" s="63"/>
      <c r="AR4918" s="63"/>
      <c r="AS4918" s="63"/>
      <c r="AT4918" s="63"/>
      <c r="AU4918" s="63"/>
      <c r="AV4918" s="63"/>
      <c r="AW4918" s="63"/>
      <c r="AX4918" s="63"/>
      <c r="AY4918" s="63"/>
      <c r="AZ4918" s="63"/>
      <c r="BA4918" s="63"/>
      <c r="BB4918" s="63"/>
      <c r="BC4918" s="63"/>
      <c r="BD4918" s="63"/>
      <c r="BE4918" s="63"/>
      <c r="BF4918" s="63"/>
      <c r="BG4918" s="63"/>
      <c r="BH4918" s="63"/>
      <c r="BI4918" s="63"/>
      <c r="BJ4918" s="63"/>
      <c r="BK4918" s="63"/>
      <c r="BL4918" s="63"/>
      <c r="BM4918" s="63"/>
      <c r="BN4918" s="63"/>
      <c r="BO4918" s="63"/>
      <c r="BP4918" s="63"/>
      <c r="BQ4918" s="63"/>
      <c r="BR4918" s="63"/>
      <c r="BS4918" s="63"/>
      <c r="BT4918" s="63"/>
      <c r="BU4918" s="63"/>
      <c r="BV4918" s="63"/>
      <c r="BW4918" s="63"/>
      <c r="BX4918" s="63"/>
      <c r="BY4918" s="63"/>
      <c r="BZ4918" s="63"/>
      <c r="CA4918" s="63"/>
      <c r="CB4918" s="63"/>
      <c r="CC4918" s="63"/>
      <c r="CD4918" s="63"/>
      <c r="CE4918" s="63"/>
      <c r="CF4918" s="63"/>
      <c r="CG4918" s="63"/>
      <c r="CH4918" s="63"/>
      <c r="CI4918" s="63"/>
      <c r="CJ4918" s="63"/>
      <c r="CK4918" s="63"/>
      <c r="CL4918" s="63"/>
      <c r="CM4918" s="63"/>
      <c r="CN4918" s="63"/>
      <c r="CO4918" s="63"/>
      <c r="CP4918" s="63"/>
      <c r="CR4918" s="227"/>
      <c r="CS4918" s="74"/>
    </row>
    <row r="4919" spans="1:97" s="72" customFormat="1" ht="75.75" customHeight="1">
      <c r="A4919" s="63"/>
      <c r="B4919" s="63"/>
      <c r="C4919" s="63"/>
      <c r="D4919" s="63"/>
      <c r="E4919" s="63"/>
      <c r="F4919" s="63"/>
      <c r="G4919" s="63"/>
      <c r="H4919" s="63"/>
      <c r="I4919" s="63"/>
      <c r="J4919" s="63"/>
      <c r="K4919" s="63"/>
      <c r="L4919" s="63"/>
      <c r="M4919" s="63"/>
      <c r="N4919" s="63"/>
      <c r="O4919" s="63"/>
      <c r="P4919" s="63"/>
      <c r="Q4919" s="63"/>
      <c r="R4919" s="63"/>
      <c r="S4919" s="63"/>
      <c r="T4919" s="63"/>
      <c r="U4919" s="63"/>
      <c r="V4919" s="63"/>
      <c r="W4919" s="63"/>
      <c r="X4919" s="63"/>
      <c r="Y4919" s="63"/>
      <c r="Z4919" s="63"/>
      <c r="AA4919" s="63"/>
      <c r="AB4919" s="63"/>
      <c r="AC4919" s="63"/>
      <c r="AD4919" s="63"/>
      <c r="AE4919" s="63"/>
      <c r="AF4919" s="63"/>
      <c r="AG4919" s="63"/>
      <c r="AH4919" s="63"/>
      <c r="AI4919" s="63"/>
      <c r="AJ4919" s="63"/>
      <c r="AK4919" s="63"/>
      <c r="AL4919" s="63"/>
      <c r="AM4919" s="63"/>
      <c r="AN4919" s="63"/>
      <c r="AO4919" s="63"/>
      <c r="AP4919" s="63"/>
      <c r="AQ4919" s="63"/>
      <c r="AR4919" s="63"/>
      <c r="AS4919" s="63"/>
      <c r="AT4919" s="63"/>
      <c r="AU4919" s="63"/>
      <c r="AV4919" s="63"/>
      <c r="AW4919" s="63"/>
      <c r="AX4919" s="63"/>
      <c r="AY4919" s="63"/>
      <c r="AZ4919" s="63"/>
      <c r="BA4919" s="63"/>
      <c r="BB4919" s="63"/>
      <c r="BC4919" s="63"/>
      <c r="BD4919" s="63"/>
      <c r="BE4919" s="63"/>
      <c r="BF4919" s="63"/>
      <c r="BG4919" s="63"/>
      <c r="BH4919" s="63"/>
      <c r="BI4919" s="63"/>
      <c r="BJ4919" s="63"/>
      <c r="BK4919" s="63"/>
      <c r="BL4919" s="63"/>
      <c r="BM4919" s="63"/>
      <c r="BN4919" s="63"/>
      <c r="BO4919" s="63"/>
      <c r="BP4919" s="63"/>
      <c r="BQ4919" s="63"/>
      <c r="BR4919" s="63"/>
      <c r="BS4919" s="63"/>
      <c r="BT4919" s="63"/>
      <c r="BU4919" s="63"/>
      <c r="BV4919" s="63"/>
      <c r="BW4919" s="63"/>
      <c r="BX4919" s="63"/>
      <c r="BY4919" s="63"/>
      <c r="BZ4919" s="63"/>
      <c r="CA4919" s="63"/>
      <c r="CB4919" s="63"/>
      <c r="CC4919" s="63"/>
      <c r="CD4919" s="63"/>
      <c r="CE4919" s="63"/>
      <c r="CF4919" s="63"/>
      <c r="CG4919" s="63"/>
      <c r="CH4919" s="63"/>
      <c r="CI4919" s="63"/>
      <c r="CJ4919" s="63"/>
      <c r="CK4919" s="63"/>
      <c r="CL4919" s="63"/>
      <c r="CM4919" s="63"/>
      <c r="CN4919" s="63"/>
      <c r="CO4919" s="63"/>
      <c r="CP4919" s="63"/>
      <c r="CR4919" s="227"/>
      <c r="CS4919" s="74"/>
    </row>
    <row r="4920" spans="1:97" s="72" customFormat="1" ht="75.75" customHeight="1">
      <c r="A4920" s="63"/>
      <c r="B4920" s="63"/>
      <c r="C4920" s="63"/>
      <c r="D4920" s="63"/>
      <c r="E4920" s="63"/>
      <c r="F4920" s="63"/>
      <c r="G4920" s="63"/>
      <c r="H4920" s="63"/>
      <c r="I4920" s="63"/>
      <c r="J4920" s="63"/>
      <c r="K4920" s="63"/>
      <c r="L4920" s="63"/>
      <c r="M4920" s="63"/>
      <c r="N4920" s="63"/>
      <c r="O4920" s="63"/>
      <c r="P4920" s="63"/>
      <c r="Q4920" s="63"/>
      <c r="R4920" s="63"/>
      <c r="S4920" s="63"/>
      <c r="T4920" s="63"/>
      <c r="U4920" s="63"/>
      <c r="V4920" s="63"/>
      <c r="W4920" s="63"/>
      <c r="X4920" s="63"/>
      <c r="Y4920" s="63"/>
      <c r="Z4920" s="63"/>
      <c r="AA4920" s="63"/>
      <c r="AB4920" s="63"/>
      <c r="AC4920" s="63"/>
      <c r="AD4920" s="63"/>
      <c r="AE4920" s="63"/>
      <c r="AF4920" s="63"/>
      <c r="AG4920" s="63"/>
      <c r="AH4920" s="63"/>
      <c r="AI4920" s="63"/>
      <c r="AJ4920" s="63"/>
      <c r="AK4920" s="63"/>
      <c r="AL4920" s="63"/>
      <c r="AM4920" s="63"/>
      <c r="AN4920" s="63"/>
      <c r="AO4920" s="63"/>
      <c r="AP4920" s="63"/>
      <c r="AQ4920" s="63"/>
      <c r="AR4920" s="63"/>
      <c r="AS4920" s="63"/>
      <c r="AT4920" s="63"/>
      <c r="AU4920" s="63"/>
      <c r="AV4920" s="63"/>
      <c r="AW4920" s="63"/>
      <c r="AX4920" s="63"/>
      <c r="AY4920" s="63"/>
      <c r="AZ4920" s="63"/>
      <c r="BA4920" s="63"/>
      <c r="BB4920" s="63"/>
      <c r="BC4920" s="63"/>
      <c r="BD4920" s="63"/>
      <c r="BE4920" s="63"/>
      <c r="BF4920" s="63"/>
      <c r="BG4920" s="63"/>
      <c r="BH4920" s="63"/>
      <c r="BI4920" s="63"/>
      <c r="BJ4920" s="63"/>
      <c r="BK4920" s="63"/>
      <c r="BL4920" s="63"/>
      <c r="BM4920" s="63"/>
      <c r="BN4920" s="63"/>
      <c r="BO4920" s="63"/>
      <c r="BP4920" s="63"/>
      <c r="BQ4920" s="63"/>
      <c r="BR4920" s="63"/>
      <c r="BS4920" s="63"/>
      <c r="BT4920" s="63"/>
      <c r="BU4920" s="63"/>
      <c r="BV4920" s="63"/>
      <c r="BW4920" s="63"/>
      <c r="BX4920" s="63"/>
      <c r="BY4920" s="63"/>
      <c r="BZ4920" s="63"/>
      <c r="CA4920" s="63"/>
      <c r="CB4920" s="63"/>
      <c r="CC4920" s="63"/>
      <c r="CD4920" s="63"/>
      <c r="CE4920" s="63"/>
      <c r="CF4920" s="63"/>
      <c r="CG4920" s="63"/>
      <c r="CH4920" s="63"/>
      <c r="CI4920" s="63"/>
      <c r="CJ4920" s="63"/>
      <c r="CK4920" s="63"/>
      <c r="CL4920" s="63"/>
      <c r="CM4920" s="63"/>
      <c r="CN4920" s="63"/>
      <c r="CO4920" s="63"/>
      <c r="CP4920" s="63"/>
      <c r="CR4920" s="227"/>
      <c r="CS4920" s="74"/>
    </row>
    <row r="4921" spans="1:97" s="72" customFormat="1" ht="75.75" customHeight="1">
      <c r="A4921" s="63"/>
      <c r="B4921" s="63"/>
      <c r="C4921" s="63"/>
      <c r="D4921" s="63"/>
      <c r="E4921" s="63"/>
      <c r="F4921" s="63"/>
      <c r="G4921" s="63"/>
      <c r="H4921" s="63"/>
      <c r="I4921" s="63"/>
      <c r="J4921" s="63"/>
      <c r="K4921" s="63"/>
      <c r="L4921" s="63"/>
      <c r="M4921" s="63"/>
      <c r="N4921" s="63"/>
      <c r="O4921" s="63"/>
      <c r="P4921" s="63"/>
      <c r="Q4921" s="63"/>
      <c r="R4921" s="63"/>
      <c r="S4921" s="63"/>
      <c r="T4921" s="63"/>
      <c r="U4921" s="63"/>
      <c r="V4921" s="63"/>
      <c r="W4921" s="63"/>
      <c r="X4921" s="63"/>
      <c r="Y4921" s="63"/>
      <c r="Z4921" s="63"/>
      <c r="AA4921" s="63"/>
      <c r="AB4921" s="63"/>
      <c r="AC4921" s="63"/>
      <c r="AD4921" s="63"/>
      <c r="AE4921" s="63"/>
      <c r="AF4921" s="63"/>
      <c r="AG4921" s="63"/>
      <c r="AH4921" s="63"/>
      <c r="AI4921" s="63"/>
      <c r="AJ4921" s="63"/>
      <c r="AK4921" s="63"/>
      <c r="AL4921" s="63"/>
      <c r="AM4921" s="63"/>
      <c r="AN4921" s="63"/>
      <c r="AO4921" s="63"/>
      <c r="AP4921" s="63"/>
      <c r="AQ4921" s="63"/>
      <c r="AR4921" s="63"/>
      <c r="AS4921" s="63"/>
      <c r="AT4921" s="63"/>
      <c r="AU4921" s="63"/>
      <c r="AV4921" s="63"/>
      <c r="AW4921" s="63"/>
      <c r="AX4921" s="63"/>
      <c r="AY4921" s="63"/>
      <c r="AZ4921" s="63"/>
      <c r="BA4921" s="63"/>
      <c r="BB4921" s="63"/>
      <c r="BC4921" s="63"/>
      <c r="BD4921" s="63"/>
      <c r="BE4921" s="63"/>
      <c r="BF4921" s="63"/>
      <c r="BG4921" s="63"/>
      <c r="BH4921" s="63"/>
      <c r="BI4921" s="63"/>
      <c r="BJ4921" s="63"/>
      <c r="BK4921" s="63"/>
      <c r="BL4921" s="63"/>
      <c r="BM4921" s="63"/>
      <c r="BN4921" s="63"/>
      <c r="BO4921" s="63"/>
      <c r="BP4921" s="63"/>
      <c r="BQ4921" s="63"/>
      <c r="BR4921" s="63"/>
      <c r="BS4921" s="63"/>
      <c r="BT4921" s="63"/>
      <c r="BU4921" s="63"/>
      <c r="BV4921" s="63"/>
      <c r="BW4921" s="63"/>
      <c r="BX4921" s="63"/>
      <c r="BY4921" s="63"/>
      <c r="BZ4921" s="63"/>
      <c r="CA4921" s="63"/>
      <c r="CB4921" s="63"/>
      <c r="CC4921" s="63"/>
      <c r="CD4921" s="63"/>
      <c r="CE4921" s="63"/>
      <c r="CF4921" s="63"/>
      <c r="CG4921" s="63"/>
      <c r="CH4921" s="63"/>
      <c r="CI4921" s="63"/>
      <c r="CJ4921" s="63"/>
      <c r="CK4921" s="63"/>
      <c r="CL4921" s="63"/>
      <c r="CM4921" s="63"/>
      <c r="CN4921" s="63"/>
      <c r="CO4921" s="63"/>
      <c r="CP4921" s="63"/>
      <c r="CR4921" s="227"/>
      <c r="CS4921" s="74"/>
    </row>
    <row r="4922" spans="1:97" s="72" customFormat="1" ht="75.75" customHeight="1">
      <c r="A4922" s="63"/>
      <c r="B4922" s="63"/>
      <c r="C4922" s="63"/>
      <c r="D4922" s="63"/>
      <c r="E4922" s="63"/>
      <c r="F4922" s="63"/>
      <c r="G4922" s="63"/>
      <c r="H4922" s="63"/>
      <c r="I4922" s="63"/>
      <c r="J4922" s="63"/>
      <c r="K4922" s="63"/>
      <c r="L4922" s="63"/>
      <c r="M4922" s="63"/>
      <c r="N4922" s="63"/>
      <c r="O4922" s="63"/>
      <c r="P4922" s="63"/>
      <c r="Q4922" s="63"/>
      <c r="R4922" s="63"/>
      <c r="S4922" s="63"/>
      <c r="T4922" s="63"/>
      <c r="U4922" s="63"/>
      <c r="V4922" s="63"/>
      <c r="W4922" s="63"/>
      <c r="X4922" s="63"/>
      <c r="Y4922" s="63"/>
      <c r="Z4922" s="63"/>
      <c r="AA4922" s="63"/>
      <c r="AB4922" s="63"/>
      <c r="AC4922" s="63"/>
      <c r="AD4922" s="63"/>
      <c r="AE4922" s="63"/>
      <c r="AF4922" s="63"/>
      <c r="AG4922" s="63"/>
      <c r="AH4922" s="63"/>
      <c r="AI4922" s="63"/>
      <c r="AJ4922" s="63"/>
      <c r="AK4922" s="63"/>
      <c r="AL4922" s="63"/>
      <c r="AM4922" s="63"/>
      <c r="AN4922" s="63"/>
      <c r="AO4922" s="63"/>
      <c r="AP4922" s="63"/>
      <c r="AQ4922" s="63"/>
      <c r="AR4922" s="63"/>
      <c r="AS4922" s="63"/>
      <c r="AT4922" s="63"/>
      <c r="AU4922" s="63"/>
      <c r="AV4922" s="63"/>
      <c r="AW4922" s="63"/>
      <c r="AX4922" s="63"/>
      <c r="AY4922" s="63"/>
      <c r="AZ4922" s="63"/>
      <c r="BA4922" s="63"/>
      <c r="BB4922" s="63"/>
      <c r="BC4922" s="63"/>
      <c r="BD4922" s="63"/>
      <c r="BE4922" s="63"/>
      <c r="BF4922" s="63"/>
      <c r="BG4922" s="63"/>
      <c r="BH4922" s="63"/>
      <c r="BI4922" s="63"/>
      <c r="BJ4922" s="63"/>
      <c r="BK4922" s="63"/>
      <c r="BL4922" s="63"/>
      <c r="BM4922" s="63"/>
      <c r="BN4922" s="63"/>
      <c r="BO4922" s="63"/>
      <c r="BP4922" s="63"/>
      <c r="BQ4922" s="63"/>
      <c r="BR4922" s="63"/>
      <c r="BS4922" s="63"/>
      <c r="BT4922" s="63"/>
      <c r="BU4922" s="63"/>
      <c r="BV4922" s="63"/>
      <c r="BW4922" s="63"/>
      <c r="BX4922" s="63"/>
      <c r="BY4922" s="63"/>
      <c r="BZ4922" s="63"/>
      <c r="CA4922" s="63"/>
      <c r="CB4922" s="63"/>
      <c r="CC4922" s="63"/>
      <c r="CD4922" s="63"/>
      <c r="CE4922" s="63"/>
      <c r="CF4922" s="63"/>
      <c r="CG4922" s="63"/>
      <c r="CH4922" s="63"/>
      <c r="CI4922" s="63"/>
      <c r="CJ4922" s="63"/>
      <c r="CK4922" s="63"/>
      <c r="CL4922" s="63"/>
      <c r="CM4922" s="63"/>
      <c r="CN4922" s="63"/>
      <c r="CO4922" s="63"/>
      <c r="CP4922" s="63"/>
      <c r="CR4922" s="227"/>
      <c r="CS4922" s="74"/>
    </row>
    <row r="4923" spans="1:97" s="72" customFormat="1" ht="75.75" customHeight="1">
      <c r="A4923" s="63"/>
      <c r="B4923" s="63"/>
      <c r="C4923" s="63"/>
      <c r="D4923" s="63"/>
      <c r="E4923" s="63"/>
      <c r="F4923" s="63"/>
      <c r="G4923" s="63"/>
      <c r="H4923" s="63"/>
      <c r="I4923" s="63"/>
      <c r="J4923" s="63"/>
      <c r="K4923" s="63"/>
      <c r="L4923" s="63"/>
      <c r="M4923" s="63"/>
      <c r="N4923" s="63"/>
      <c r="O4923" s="63"/>
      <c r="P4923" s="63"/>
      <c r="Q4923" s="63"/>
      <c r="R4923" s="63"/>
      <c r="S4923" s="63"/>
      <c r="T4923" s="63"/>
      <c r="U4923" s="63"/>
      <c r="V4923" s="63"/>
      <c r="W4923" s="63"/>
      <c r="X4923" s="63"/>
      <c r="Y4923" s="63"/>
      <c r="Z4923" s="63"/>
      <c r="AA4923" s="63"/>
      <c r="AB4923" s="63"/>
      <c r="AC4923" s="63"/>
      <c r="AD4923" s="63"/>
      <c r="AE4923" s="63"/>
      <c r="AF4923" s="63"/>
      <c r="AG4923" s="63"/>
      <c r="AH4923" s="63"/>
      <c r="AI4923" s="63"/>
      <c r="AJ4923" s="63"/>
      <c r="AK4923" s="63"/>
      <c r="AL4923" s="63"/>
      <c r="AM4923" s="63"/>
      <c r="AN4923" s="63"/>
      <c r="AO4923" s="63"/>
      <c r="AP4923" s="63"/>
      <c r="AQ4923" s="63"/>
      <c r="AR4923" s="63"/>
      <c r="AS4923" s="63"/>
      <c r="AT4923" s="63"/>
      <c r="AU4923" s="63"/>
      <c r="AV4923" s="63"/>
      <c r="AW4923" s="63"/>
      <c r="AX4923" s="63"/>
      <c r="AY4923" s="63"/>
      <c r="AZ4923" s="63"/>
      <c r="BA4923" s="63"/>
      <c r="BB4923" s="63"/>
      <c r="BC4923" s="63"/>
      <c r="BD4923" s="63"/>
      <c r="BE4923" s="63"/>
      <c r="BF4923" s="63"/>
      <c r="BG4923" s="63"/>
      <c r="BH4923" s="63"/>
      <c r="BI4923" s="63"/>
      <c r="BJ4923" s="63"/>
      <c r="BK4923" s="63"/>
      <c r="BL4923" s="63"/>
      <c r="BM4923" s="63"/>
      <c r="BN4923" s="63"/>
      <c r="BO4923" s="63"/>
      <c r="BP4923" s="63"/>
      <c r="BQ4923" s="63"/>
      <c r="BR4923" s="63"/>
      <c r="BS4923" s="63"/>
      <c r="BT4923" s="63"/>
      <c r="BU4923" s="63"/>
      <c r="BV4923" s="63"/>
      <c r="BW4923" s="63"/>
      <c r="BX4923" s="63"/>
      <c r="BY4923" s="63"/>
      <c r="BZ4923" s="63"/>
      <c r="CA4923" s="63"/>
      <c r="CB4923" s="63"/>
      <c r="CC4923" s="63"/>
      <c r="CD4923" s="63"/>
      <c r="CE4923" s="63"/>
      <c r="CF4923" s="63"/>
      <c r="CG4923" s="63"/>
      <c r="CH4923" s="63"/>
      <c r="CI4923" s="63"/>
      <c r="CJ4923" s="63"/>
      <c r="CK4923" s="63"/>
      <c r="CL4923" s="63"/>
      <c r="CM4923" s="63"/>
      <c r="CN4923" s="63"/>
      <c r="CO4923" s="63"/>
      <c r="CP4923" s="63"/>
      <c r="CR4923" s="227"/>
      <c r="CS4923" s="74"/>
    </row>
    <row r="4924" spans="1:97" s="72" customFormat="1" ht="75.75" customHeight="1">
      <c r="A4924" s="63"/>
      <c r="B4924" s="63"/>
      <c r="C4924" s="63"/>
      <c r="D4924" s="63"/>
      <c r="E4924" s="63"/>
      <c r="F4924" s="63"/>
      <c r="G4924" s="63"/>
      <c r="H4924" s="63"/>
      <c r="I4924" s="63"/>
      <c r="J4924" s="63"/>
      <c r="K4924" s="63"/>
      <c r="L4924" s="63"/>
      <c r="M4924" s="63"/>
      <c r="N4924" s="63"/>
      <c r="O4924" s="63"/>
      <c r="P4924" s="63"/>
      <c r="Q4924" s="63"/>
      <c r="R4924" s="63"/>
      <c r="S4924" s="63"/>
      <c r="T4924" s="63"/>
      <c r="U4924" s="63"/>
      <c r="V4924" s="63"/>
      <c r="W4924" s="63"/>
      <c r="X4924" s="63"/>
      <c r="Y4924" s="63"/>
      <c r="Z4924" s="63"/>
      <c r="AA4924" s="63"/>
      <c r="AB4924" s="63"/>
      <c r="AC4924" s="63"/>
      <c r="AD4924" s="63"/>
      <c r="AE4924" s="63"/>
      <c r="AF4924" s="63"/>
      <c r="AG4924" s="63"/>
      <c r="AH4924" s="63"/>
      <c r="AI4924" s="63"/>
      <c r="AJ4924" s="63"/>
      <c r="AK4924" s="63"/>
      <c r="AL4924" s="63"/>
      <c r="AM4924" s="63"/>
      <c r="AN4924" s="63"/>
      <c r="AO4924" s="63"/>
      <c r="AP4924" s="63"/>
      <c r="AQ4924" s="63"/>
      <c r="AR4924" s="63"/>
      <c r="AS4924" s="63"/>
      <c r="AT4924" s="63"/>
      <c r="AU4924" s="63"/>
      <c r="AV4924" s="63"/>
      <c r="AW4924" s="63"/>
      <c r="AX4924" s="63"/>
      <c r="AY4924" s="63"/>
      <c r="AZ4924" s="63"/>
      <c r="BA4924" s="63"/>
      <c r="BB4924" s="63"/>
      <c r="BC4924" s="63"/>
      <c r="BD4924" s="63"/>
      <c r="BE4924" s="63"/>
      <c r="BF4924" s="63"/>
      <c r="BG4924" s="63"/>
      <c r="BH4924" s="63"/>
      <c r="BI4924" s="63"/>
      <c r="BJ4924" s="63"/>
      <c r="BK4924" s="63"/>
      <c r="BL4924" s="63"/>
      <c r="BM4924" s="63"/>
      <c r="BN4924" s="63"/>
      <c r="BO4924" s="63"/>
      <c r="BP4924" s="63"/>
      <c r="BQ4924" s="63"/>
      <c r="BR4924" s="63"/>
      <c r="BS4924" s="63"/>
      <c r="BT4924" s="63"/>
      <c r="BU4924" s="63"/>
      <c r="BV4924" s="63"/>
      <c r="BW4924" s="63"/>
      <c r="BX4924" s="63"/>
      <c r="BY4924" s="63"/>
      <c r="BZ4924" s="63"/>
      <c r="CA4924" s="63"/>
      <c r="CB4924" s="63"/>
      <c r="CC4924" s="63"/>
      <c r="CD4924" s="63"/>
      <c r="CE4924" s="63"/>
      <c r="CF4924" s="63"/>
      <c r="CG4924" s="63"/>
      <c r="CH4924" s="63"/>
      <c r="CI4924" s="63"/>
      <c r="CJ4924" s="63"/>
      <c r="CK4924" s="63"/>
      <c r="CL4924" s="63"/>
      <c r="CM4924" s="63"/>
      <c r="CN4924" s="63"/>
      <c r="CO4924" s="63"/>
      <c r="CP4924" s="63"/>
      <c r="CR4924" s="227"/>
      <c r="CS4924" s="74"/>
    </row>
    <row r="4925" spans="1:97" s="72" customFormat="1" ht="75.75" customHeight="1">
      <c r="A4925" s="63"/>
      <c r="B4925" s="63"/>
      <c r="C4925" s="63"/>
      <c r="D4925" s="63"/>
      <c r="E4925" s="63"/>
      <c r="F4925" s="63"/>
      <c r="G4925" s="63"/>
      <c r="H4925" s="63"/>
      <c r="I4925" s="63"/>
      <c r="J4925" s="63"/>
      <c r="K4925" s="63"/>
      <c r="L4925" s="63"/>
      <c r="M4925" s="63"/>
      <c r="N4925" s="63"/>
      <c r="O4925" s="63"/>
      <c r="P4925" s="63"/>
      <c r="Q4925" s="63"/>
      <c r="R4925" s="63"/>
      <c r="S4925" s="63"/>
      <c r="T4925" s="63"/>
      <c r="U4925" s="63"/>
      <c r="V4925" s="63"/>
      <c r="W4925" s="63"/>
      <c r="X4925" s="63"/>
      <c r="Y4925" s="63"/>
      <c r="Z4925" s="63"/>
      <c r="AA4925" s="63"/>
      <c r="AB4925" s="63"/>
      <c r="AC4925" s="63"/>
      <c r="AD4925" s="63"/>
      <c r="AE4925" s="63"/>
      <c r="AF4925" s="63"/>
      <c r="AG4925" s="63"/>
      <c r="AH4925" s="63"/>
      <c r="AI4925" s="63"/>
      <c r="AJ4925" s="63"/>
      <c r="AK4925" s="63"/>
      <c r="AL4925" s="63"/>
      <c r="AM4925" s="63"/>
      <c r="AN4925" s="63"/>
      <c r="AO4925" s="63"/>
      <c r="AP4925" s="63"/>
      <c r="AQ4925" s="63"/>
      <c r="AR4925" s="63"/>
      <c r="AS4925" s="63"/>
      <c r="AT4925" s="63"/>
      <c r="AU4925" s="63"/>
      <c r="AV4925" s="63"/>
      <c r="AW4925" s="63"/>
      <c r="AX4925" s="63"/>
      <c r="AY4925" s="63"/>
      <c r="AZ4925" s="63"/>
      <c r="BA4925" s="63"/>
      <c r="BB4925" s="63"/>
      <c r="BC4925" s="63"/>
      <c r="BD4925" s="63"/>
      <c r="BE4925" s="63"/>
      <c r="BF4925" s="63"/>
      <c r="BG4925" s="63"/>
      <c r="BH4925" s="63"/>
      <c r="BI4925" s="63"/>
      <c r="BJ4925" s="63"/>
      <c r="BK4925" s="63"/>
      <c r="BL4925" s="63"/>
      <c r="BM4925" s="63"/>
      <c r="BN4925" s="63"/>
      <c r="BO4925" s="63"/>
      <c r="BP4925" s="63"/>
      <c r="BQ4925" s="63"/>
      <c r="BR4925" s="63"/>
      <c r="BS4925" s="63"/>
      <c r="BT4925" s="63"/>
      <c r="BU4925" s="63"/>
      <c r="BV4925" s="63"/>
      <c r="BW4925" s="63"/>
      <c r="BX4925" s="63"/>
      <c r="BY4925" s="63"/>
      <c r="BZ4925" s="63"/>
      <c r="CA4925" s="63"/>
      <c r="CB4925" s="63"/>
      <c r="CC4925" s="63"/>
      <c r="CD4925" s="63"/>
      <c r="CE4925" s="63"/>
      <c r="CF4925" s="63"/>
      <c r="CG4925" s="63"/>
      <c r="CH4925" s="63"/>
      <c r="CI4925" s="63"/>
      <c r="CJ4925" s="63"/>
      <c r="CK4925" s="63"/>
      <c r="CL4925" s="63"/>
      <c r="CM4925" s="63"/>
      <c r="CN4925" s="63"/>
      <c r="CO4925" s="63"/>
      <c r="CP4925" s="63"/>
      <c r="CR4925" s="227"/>
      <c r="CS4925" s="74"/>
    </row>
    <row r="4926" spans="1:97" s="72" customFormat="1" ht="75.75" customHeight="1">
      <c r="A4926" s="63"/>
      <c r="B4926" s="63"/>
      <c r="C4926" s="63"/>
      <c r="D4926" s="63"/>
      <c r="E4926" s="63"/>
      <c r="F4926" s="63"/>
      <c r="G4926" s="63"/>
      <c r="H4926" s="63"/>
      <c r="I4926" s="63"/>
      <c r="J4926" s="63"/>
      <c r="K4926" s="63"/>
      <c r="L4926" s="63"/>
      <c r="M4926" s="63"/>
      <c r="N4926" s="63"/>
      <c r="O4926" s="63"/>
      <c r="P4926" s="63"/>
      <c r="Q4926" s="63"/>
      <c r="R4926" s="63"/>
      <c r="S4926" s="63"/>
      <c r="T4926" s="63"/>
      <c r="U4926" s="63"/>
      <c r="V4926" s="63"/>
      <c r="W4926" s="63"/>
      <c r="X4926" s="63"/>
      <c r="Y4926" s="63"/>
      <c r="Z4926" s="63"/>
      <c r="AA4926" s="63"/>
      <c r="AB4926" s="63"/>
      <c r="AC4926" s="63"/>
      <c r="AD4926" s="63"/>
      <c r="AE4926" s="63"/>
      <c r="AF4926" s="63"/>
      <c r="AG4926" s="63"/>
      <c r="AH4926" s="63"/>
      <c r="AI4926" s="63"/>
      <c r="AJ4926" s="63"/>
      <c r="AK4926" s="63"/>
      <c r="AL4926" s="63"/>
      <c r="AM4926" s="63"/>
      <c r="AN4926" s="63"/>
      <c r="AO4926" s="63"/>
      <c r="AP4926" s="63"/>
      <c r="AQ4926" s="63"/>
      <c r="AR4926" s="63"/>
      <c r="AS4926" s="63"/>
      <c r="AT4926" s="63"/>
      <c r="AU4926" s="63"/>
      <c r="AV4926" s="63"/>
      <c r="AW4926" s="63"/>
      <c r="AX4926" s="63"/>
      <c r="AY4926" s="63"/>
      <c r="AZ4926" s="63"/>
      <c r="BA4926" s="63"/>
      <c r="BB4926" s="63"/>
      <c r="BC4926" s="63"/>
      <c r="BD4926" s="63"/>
      <c r="BE4926" s="63"/>
      <c r="BF4926" s="63"/>
      <c r="BG4926" s="63"/>
      <c r="BH4926" s="63"/>
      <c r="BI4926" s="63"/>
      <c r="BJ4926" s="63"/>
      <c r="BK4926" s="63"/>
      <c r="BL4926" s="63"/>
      <c r="BM4926" s="63"/>
      <c r="BN4926" s="63"/>
      <c r="BO4926" s="63"/>
      <c r="BP4926" s="63"/>
      <c r="BQ4926" s="63"/>
      <c r="BR4926" s="63"/>
      <c r="BS4926" s="63"/>
      <c r="BT4926" s="63"/>
      <c r="BU4926" s="63"/>
      <c r="BV4926" s="63"/>
      <c r="BW4926" s="63"/>
      <c r="BX4926" s="63"/>
      <c r="BY4926" s="63"/>
      <c r="BZ4926" s="63"/>
      <c r="CA4926" s="63"/>
      <c r="CB4926" s="63"/>
      <c r="CC4926" s="63"/>
      <c r="CD4926" s="63"/>
      <c r="CE4926" s="63"/>
      <c r="CF4926" s="63"/>
      <c r="CG4926" s="63"/>
      <c r="CH4926" s="63"/>
      <c r="CI4926" s="63"/>
      <c r="CJ4926" s="63"/>
      <c r="CK4926" s="63"/>
      <c r="CL4926" s="63"/>
      <c r="CM4926" s="63"/>
      <c r="CN4926" s="63"/>
      <c r="CO4926" s="63"/>
      <c r="CP4926" s="63"/>
      <c r="CR4926" s="227"/>
      <c r="CS4926" s="74"/>
    </row>
    <row r="4927" spans="1:97" s="72" customFormat="1" ht="75.75" customHeight="1">
      <c r="A4927" s="63"/>
      <c r="B4927" s="63"/>
      <c r="C4927" s="63"/>
      <c r="D4927" s="63"/>
      <c r="E4927" s="63"/>
      <c r="F4927" s="63"/>
      <c r="G4927" s="63"/>
      <c r="H4927" s="63"/>
      <c r="I4927" s="63"/>
      <c r="J4927" s="63"/>
      <c r="K4927" s="63"/>
      <c r="L4927" s="63"/>
      <c r="M4927" s="63"/>
      <c r="N4927" s="63"/>
      <c r="O4927" s="63"/>
      <c r="P4927" s="63"/>
      <c r="Q4927" s="63"/>
      <c r="R4927" s="63"/>
      <c r="S4927" s="63"/>
      <c r="T4927" s="63"/>
      <c r="U4927" s="63"/>
      <c r="V4927" s="63"/>
      <c r="W4927" s="63"/>
      <c r="X4927" s="63"/>
      <c r="Y4927" s="63"/>
      <c r="Z4927" s="63"/>
      <c r="AA4927" s="63"/>
      <c r="AB4927" s="63"/>
      <c r="AC4927" s="63"/>
      <c r="AD4927" s="63"/>
      <c r="AE4927" s="63"/>
      <c r="AF4927" s="63"/>
      <c r="AG4927" s="63"/>
      <c r="AH4927" s="63"/>
      <c r="AI4927" s="63"/>
      <c r="AJ4927" s="63"/>
      <c r="AK4927" s="63"/>
      <c r="AL4927" s="63"/>
      <c r="AM4927" s="63"/>
      <c r="AN4927" s="63"/>
      <c r="AO4927" s="63"/>
      <c r="AP4927" s="63"/>
      <c r="AQ4927" s="63"/>
      <c r="AR4927" s="63"/>
      <c r="AS4927" s="63"/>
      <c r="AT4927" s="63"/>
      <c r="AU4927" s="63"/>
      <c r="AV4927" s="63"/>
      <c r="AW4927" s="63"/>
      <c r="AX4927" s="63"/>
      <c r="AY4927" s="63"/>
      <c r="AZ4927" s="63"/>
      <c r="BA4927" s="63"/>
      <c r="BB4927" s="63"/>
      <c r="BC4927" s="63"/>
      <c r="BD4927" s="63"/>
      <c r="BE4927" s="63"/>
      <c r="BF4927" s="63"/>
      <c r="BG4927" s="63"/>
      <c r="BH4927" s="63"/>
      <c r="BI4927" s="63"/>
      <c r="BJ4927" s="63"/>
      <c r="BK4927" s="63"/>
      <c r="BL4927" s="63"/>
      <c r="BM4927" s="63"/>
      <c r="BN4927" s="63"/>
      <c r="BO4927" s="63"/>
      <c r="BP4927" s="63"/>
      <c r="BQ4927" s="63"/>
      <c r="BR4927" s="63"/>
      <c r="BS4927" s="63"/>
      <c r="BT4927" s="63"/>
      <c r="BU4927" s="63"/>
      <c r="BV4927" s="63"/>
      <c r="BW4927" s="63"/>
      <c r="BX4927" s="63"/>
      <c r="BY4927" s="63"/>
      <c r="BZ4927" s="63"/>
      <c r="CA4927" s="63"/>
      <c r="CB4927" s="63"/>
      <c r="CC4927" s="63"/>
      <c r="CD4927" s="63"/>
      <c r="CE4927" s="63"/>
      <c r="CF4927" s="63"/>
      <c r="CG4927" s="63"/>
      <c r="CH4927" s="63"/>
      <c r="CI4927" s="63"/>
      <c r="CJ4927" s="63"/>
      <c r="CK4927" s="63"/>
      <c r="CL4927" s="63"/>
      <c r="CM4927" s="63"/>
      <c r="CN4927" s="63"/>
      <c r="CO4927" s="63"/>
      <c r="CP4927" s="63"/>
      <c r="CR4927" s="227"/>
      <c r="CS4927" s="74"/>
    </row>
    <row r="4928" spans="1:97" s="72" customFormat="1" ht="75.75" customHeight="1">
      <c r="A4928" s="63"/>
      <c r="B4928" s="63"/>
      <c r="C4928" s="63"/>
      <c r="D4928" s="63"/>
      <c r="E4928" s="63"/>
      <c r="F4928" s="63"/>
      <c r="G4928" s="63"/>
      <c r="H4928" s="63"/>
      <c r="I4928" s="63"/>
      <c r="J4928" s="63"/>
      <c r="K4928" s="63"/>
      <c r="L4928" s="63"/>
      <c r="M4928" s="63"/>
      <c r="N4928" s="63"/>
      <c r="O4928" s="63"/>
      <c r="P4928" s="63"/>
      <c r="Q4928" s="63"/>
      <c r="R4928" s="63"/>
      <c r="S4928" s="63"/>
      <c r="T4928" s="63"/>
      <c r="U4928" s="63"/>
      <c r="V4928" s="63"/>
      <c r="W4928" s="63"/>
      <c r="X4928" s="63"/>
      <c r="Y4928" s="63"/>
      <c r="Z4928" s="63"/>
      <c r="AA4928" s="63"/>
      <c r="AB4928" s="63"/>
      <c r="AC4928" s="63"/>
      <c r="AD4928" s="63"/>
      <c r="AE4928" s="63"/>
      <c r="AF4928" s="63"/>
      <c r="AG4928" s="63"/>
      <c r="AH4928" s="63"/>
      <c r="AI4928" s="63"/>
      <c r="AJ4928" s="63"/>
      <c r="AK4928" s="63"/>
      <c r="AL4928" s="63"/>
      <c r="AM4928" s="63"/>
      <c r="AN4928" s="63"/>
      <c r="AO4928" s="63"/>
      <c r="AP4928" s="63"/>
      <c r="AQ4928" s="63"/>
      <c r="AR4928" s="63"/>
      <c r="AS4928" s="63"/>
      <c r="AT4928" s="63"/>
      <c r="AU4928" s="63"/>
      <c r="AV4928" s="63"/>
      <c r="AW4928" s="63"/>
      <c r="AX4928" s="63"/>
      <c r="AY4928" s="63"/>
      <c r="AZ4928" s="63"/>
      <c r="BA4928" s="63"/>
      <c r="BB4928" s="63"/>
      <c r="BC4928" s="63"/>
      <c r="BD4928" s="63"/>
      <c r="BE4928" s="63"/>
      <c r="BF4928" s="63"/>
      <c r="BG4928" s="63"/>
      <c r="BH4928" s="63"/>
      <c r="BI4928" s="63"/>
      <c r="BJ4928" s="63"/>
      <c r="BK4928" s="63"/>
      <c r="BL4928" s="63"/>
      <c r="BM4928" s="63"/>
      <c r="BN4928" s="63"/>
      <c r="BO4928" s="63"/>
      <c r="BP4928" s="63"/>
      <c r="BQ4928" s="63"/>
      <c r="BR4928" s="63"/>
      <c r="BS4928" s="63"/>
      <c r="BT4928" s="63"/>
      <c r="BU4928" s="63"/>
      <c r="BV4928" s="63"/>
      <c r="BW4928" s="63"/>
      <c r="BX4928" s="63"/>
      <c r="BY4928" s="63"/>
      <c r="BZ4928" s="63"/>
      <c r="CA4928" s="63"/>
      <c r="CB4928" s="63"/>
      <c r="CC4928" s="63"/>
      <c r="CD4928" s="63"/>
      <c r="CE4928" s="63"/>
      <c r="CF4928" s="63"/>
      <c r="CG4928" s="63"/>
      <c r="CH4928" s="63"/>
      <c r="CI4928" s="63"/>
      <c r="CJ4928" s="63"/>
      <c r="CK4928" s="63"/>
      <c r="CL4928" s="63"/>
      <c r="CM4928" s="63"/>
      <c r="CN4928" s="63"/>
      <c r="CO4928" s="63"/>
      <c r="CP4928" s="63"/>
      <c r="CR4928" s="227"/>
      <c r="CS4928" s="74"/>
    </row>
    <row r="4929" spans="1:97" s="72" customFormat="1" ht="75.75" customHeight="1">
      <c r="A4929" s="63"/>
      <c r="B4929" s="63"/>
      <c r="C4929" s="63"/>
      <c r="D4929" s="63"/>
      <c r="E4929" s="63"/>
      <c r="F4929" s="63"/>
      <c r="G4929" s="63"/>
      <c r="H4929" s="63"/>
      <c r="I4929" s="63"/>
      <c r="J4929" s="63"/>
      <c r="K4929" s="63"/>
      <c r="L4929" s="63"/>
      <c r="M4929" s="63"/>
      <c r="N4929" s="63"/>
      <c r="O4929" s="63"/>
      <c r="P4929" s="63"/>
      <c r="Q4929" s="63"/>
      <c r="R4929" s="63"/>
      <c r="S4929" s="63"/>
      <c r="T4929" s="63"/>
      <c r="U4929" s="63"/>
      <c r="V4929" s="63"/>
      <c r="W4929" s="63"/>
      <c r="X4929" s="63"/>
      <c r="Y4929" s="63"/>
      <c r="Z4929" s="63"/>
      <c r="AA4929" s="63"/>
      <c r="AB4929" s="63"/>
      <c r="AC4929" s="63"/>
      <c r="AD4929" s="63"/>
      <c r="AE4929" s="63"/>
      <c r="AF4929" s="63"/>
      <c r="AG4929" s="63"/>
      <c r="AH4929" s="63"/>
      <c r="AI4929" s="63"/>
      <c r="AJ4929" s="63"/>
      <c r="AK4929" s="63"/>
      <c r="AL4929" s="63"/>
      <c r="AM4929" s="63"/>
      <c r="AN4929" s="63"/>
      <c r="AO4929" s="63"/>
      <c r="AP4929" s="63"/>
      <c r="AQ4929" s="63"/>
      <c r="AR4929" s="63"/>
      <c r="AS4929" s="63"/>
      <c r="AT4929" s="63"/>
      <c r="AU4929" s="63"/>
      <c r="AV4929" s="63"/>
      <c r="AW4929" s="63"/>
      <c r="AX4929" s="63"/>
      <c r="AY4929" s="63"/>
      <c r="AZ4929" s="63"/>
      <c r="BA4929" s="63"/>
      <c r="BB4929" s="63"/>
      <c r="BC4929" s="63"/>
      <c r="BD4929" s="63"/>
      <c r="BE4929" s="63"/>
      <c r="BF4929" s="63"/>
      <c r="BG4929" s="63"/>
      <c r="BH4929" s="63"/>
      <c r="BI4929" s="63"/>
      <c r="BJ4929" s="63"/>
      <c r="BK4929" s="63"/>
      <c r="BL4929" s="63"/>
      <c r="BM4929" s="63"/>
      <c r="BN4929" s="63"/>
      <c r="BO4929" s="63"/>
      <c r="BP4929" s="63"/>
      <c r="BQ4929" s="63"/>
      <c r="BR4929" s="63"/>
      <c r="BS4929" s="63"/>
      <c r="BT4929" s="63"/>
      <c r="BU4929" s="63"/>
      <c r="BV4929" s="63"/>
      <c r="BW4929" s="63"/>
      <c r="BX4929" s="63"/>
      <c r="BY4929" s="63"/>
      <c r="BZ4929" s="63"/>
      <c r="CA4929" s="63"/>
      <c r="CB4929" s="63"/>
      <c r="CC4929" s="63"/>
      <c r="CD4929" s="63"/>
      <c r="CE4929" s="63"/>
      <c r="CF4929" s="63"/>
      <c r="CG4929" s="63"/>
      <c r="CH4929" s="63"/>
      <c r="CI4929" s="63"/>
      <c r="CJ4929" s="63"/>
      <c r="CK4929" s="63"/>
      <c r="CL4929" s="63"/>
      <c r="CM4929" s="63"/>
      <c r="CN4929" s="63"/>
      <c r="CO4929" s="63"/>
      <c r="CP4929" s="63"/>
      <c r="CR4929" s="227"/>
      <c r="CS4929" s="74"/>
    </row>
    <row r="4930" spans="1:97" s="72" customFormat="1" ht="75.75" customHeight="1">
      <c r="A4930" s="63"/>
      <c r="B4930" s="63"/>
      <c r="C4930" s="63"/>
      <c r="D4930" s="63"/>
      <c r="E4930" s="63"/>
      <c r="F4930" s="63"/>
      <c r="G4930" s="63"/>
      <c r="H4930" s="63"/>
      <c r="I4930" s="63"/>
      <c r="J4930" s="63"/>
      <c r="K4930" s="63"/>
      <c r="L4930" s="63"/>
      <c r="M4930" s="63"/>
      <c r="N4930" s="63"/>
      <c r="O4930" s="63"/>
      <c r="P4930" s="63"/>
      <c r="Q4930" s="63"/>
      <c r="R4930" s="63"/>
      <c r="S4930" s="63"/>
      <c r="T4930" s="63"/>
      <c r="U4930" s="63"/>
      <c r="V4930" s="63"/>
      <c r="W4930" s="63"/>
      <c r="X4930" s="63"/>
      <c r="Y4930" s="63"/>
      <c r="Z4930" s="63"/>
      <c r="AA4930" s="63"/>
      <c r="AB4930" s="63"/>
      <c r="AC4930" s="63"/>
      <c r="AD4930" s="63"/>
      <c r="AE4930" s="63"/>
      <c r="AF4930" s="63"/>
      <c r="AG4930" s="63"/>
      <c r="AH4930" s="63"/>
      <c r="AI4930" s="63"/>
      <c r="AJ4930" s="63"/>
      <c r="AK4930" s="63"/>
      <c r="AL4930" s="63"/>
      <c r="AM4930" s="63"/>
      <c r="AN4930" s="63"/>
      <c r="AO4930" s="63"/>
      <c r="AP4930" s="63"/>
      <c r="AQ4930" s="63"/>
      <c r="AR4930" s="63"/>
      <c r="AS4930" s="63"/>
      <c r="AT4930" s="63"/>
      <c r="AU4930" s="63"/>
      <c r="AV4930" s="63"/>
      <c r="AW4930" s="63"/>
      <c r="AX4930" s="63"/>
      <c r="AY4930" s="63"/>
      <c r="AZ4930" s="63"/>
      <c r="BA4930" s="63"/>
      <c r="BB4930" s="63"/>
      <c r="BC4930" s="63"/>
      <c r="BD4930" s="63"/>
      <c r="BE4930" s="63"/>
      <c r="BF4930" s="63"/>
      <c r="BG4930" s="63"/>
      <c r="BH4930" s="63"/>
      <c r="BI4930" s="63"/>
      <c r="BJ4930" s="63"/>
      <c r="BK4930" s="63"/>
      <c r="BL4930" s="63"/>
      <c r="BM4930" s="63"/>
      <c r="BN4930" s="63"/>
      <c r="BO4930" s="63"/>
      <c r="BP4930" s="63"/>
      <c r="BQ4930" s="63"/>
      <c r="BR4930" s="63"/>
      <c r="BS4930" s="63"/>
      <c r="BT4930" s="63"/>
      <c r="BU4930" s="63"/>
      <c r="BV4930" s="63"/>
      <c r="BW4930" s="63"/>
      <c r="BX4930" s="63"/>
      <c r="BY4930" s="63"/>
      <c r="BZ4930" s="63"/>
      <c r="CA4930" s="63"/>
      <c r="CB4930" s="63"/>
      <c r="CC4930" s="63"/>
      <c r="CD4930" s="63"/>
      <c r="CE4930" s="63"/>
      <c r="CF4930" s="63"/>
      <c r="CG4930" s="63"/>
      <c r="CH4930" s="63"/>
      <c r="CI4930" s="63"/>
      <c r="CJ4930" s="63"/>
      <c r="CK4930" s="63"/>
      <c r="CL4930" s="63"/>
      <c r="CM4930" s="63"/>
      <c r="CN4930" s="63"/>
      <c r="CO4930" s="63"/>
      <c r="CP4930" s="63"/>
      <c r="CR4930" s="227"/>
      <c r="CS4930" s="74"/>
    </row>
    <row r="4931" spans="1:97" s="72" customFormat="1" ht="75.75" customHeight="1">
      <c r="A4931" s="63"/>
      <c r="B4931" s="63"/>
      <c r="C4931" s="63"/>
      <c r="D4931" s="63"/>
      <c r="E4931" s="63"/>
      <c r="F4931" s="63"/>
      <c r="G4931" s="63"/>
      <c r="H4931" s="63"/>
      <c r="I4931" s="63"/>
      <c r="J4931" s="63"/>
      <c r="K4931" s="63"/>
      <c r="L4931" s="63"/>
      <c r="M4931" s="63"/>
      <c r="N4931" s="63"/>
      <c r="O4931" s="63"/>
      <c r="P4931" s="63"/>
      <c r="Q4931" s="63"/>
      <c r="R4931" s="63"/>
      <c r="S4931" s="63"/>
      <c r="T4931" s="63"/>
      <c r="U4931" s="63"/>
      <c r="V4931" s="63"/>
      <c r="W4931" s="63"/>
      <c r="X4931" s="63"/>
      <c r="Y4931" s="63"/>
      <c r="Z4931" s="63"/>
      <c r="AA4931" s="63"/>
      <c r="AB4931" s="63"/>
      <c r="AC4931" s="63"/>
      <c r="AD4931" s="63"/>
      <c r="AE4931" s="63"/>
      <c r="AF4931" s="63"/>
      <c r="AG4931" s="63"/>
      <c r="AH4931" s="63"/>
      <c r="AI4931" s="63"/>
      <c r="AJ4931" s="63"/>
      <c r="AK4931" s="63"/>
      <c r="AL4931" s="63"/>
      <c r="AM4931" s="63"/>
      <c r="AN4931" s="63"/>
      <c r="AO4931" s="63"/>
      <c r="AP4931" s="63"/>
      <c r="AQ4931" s="63"/>
      <c r="AR4931" s="63"/>
      <c r="AS4931" s="63"/>
      <c r="AT4931" s="63"/>
      <c r="AU4931" s="63"/>
      <c r="AV4931" s="63"/>
      <c r="AW4931" s="63"/>
      <c r="AX4931" s="63"/>
      <c r="AY4931" s="63"/>
      <c r="AZ4931" s="63"/>
      <c r="BA4931" s="63"/>
      <c r="BB4931" s="63"/>
      <c r="BC4931" s="63"/>
      <c r="BD4931" s="63"/>
      <c r="BE4931" s="63"/>
      <c r="BF4931" s="63"/>
      <c r="BG4931" s="63"/>
      <c r="BH4931" s="63"/>
      <c r="BI4931" s="63"/>
      <c r="BJ4931" s="63"/>
      <c r="BK4931" s="63"/>
      <c r="BL4931" s="63"/>
      <c r="BM4931" s="63"/>
      <c r="BN4931" s="63"/>
      <c r="BO4931" s="63"/>
      <c r="BP4931" s="63"/>
      <c r="BQ4931" s="63"/>
      <c r="BR4931" s="63"/>
      <c r="BS4931" s="63"/>
      <c r="BT4931" s="63"/>
      <c r="BU4931" s="63"/>
      <c r="BV4931" s="63"/>
      <c r="BW4931" s="63"/>
      <c r="BX4931" s="63"/>
      <c r="BY4931" s="63"/>
      <c r="BZ4931" s="63"/>
      <c r="CA4931" s="63"/>
      <c r="CB4931" s="63"/>
      <c r="CC4931" s="63"/>
      <c r="CD4931" s="63"/>
      <c r="CE4931" s="63"/>
      <c r="CF4931" s="63"/>
      <c r="CG4931" s="63"/>
      <c r="CH4931" s="63"/>
      <c r="CI4931" s="63"/>
      <c r="CJ4931" s="63"/>
      <c r="CK4931" s="63"/>
      <c r="CL4931" s="63"/>
      <c r="CM4931" s="63"/>
      <c r="CN4931" s="63"/>
      <c r="CO4931" s="63"/>
      <c r="CP4931" s="63"/>
      <c r="CR4931" s="227"/>
      <c r="CS4931" s="74"/>
    </row>
    <row r="4932" spans="1:97" s="72" customFormat="1" ht="75.75" customHeight="1">
      <c r="A4932" s="63"/>
      <c r="B4932" s="63"/>
      <c r="C4932" s="63"/>
      <c r="D4932" s="63"/>
      <c r="E4932" s="63"/>
      <c r="F4932" s="63"/>
      <c r="G4932" s="63"/>
      <c r="H4932" s="63"/>
      <c r="I4932" s="63"/>
      <c r="J4932" s="63"/>
      <c r="K4932" s="63"/>
      <c r="L4932" s="63"/>
      <c r="M4932" s="63"/>
      <c r="N4932" s="63"/>
      <c r="O4932" s="63"/>
      <c r="P4932" s="63"/>
      <c r="Q4932" s="63"/>
      <c r="R4932" s="63"/>
      <c r="S4932" s="63"/>
      <c r="T4932" s="63"/>
      <c r="U4932" s="63"/>
      <c r="V4932" s="63"/>
      <c r="W4932" s="63"/>
      <c r="X4932" s="63"/>
      <c r="Y4932" s="63"/>
      <c r="Z4932" s="63"/>
      <c r="AA4932" s="63"/>
      <c r="AB4932" s="63"/>
      <c r="AC4932" s="63"/>
      <c r="AD4932" s="63"/>
      <c r="AE4932" s="63"/>
      <c r="AF4932" s="63"/>
      <c r="AG4932" s="63"/>
      <c r="AH4932" s="63"/>
      <c r="AI4932" s="63"/>
      <c r="AJ4932" s="63"/>
      <c r="AK4932" s="63"/>
      <c r="AL4932" s="63"/>
      <c r="AM4932" s="63"/>
      <c r="AN4932" s="63"/>
      <c r="AO4932" s="63"/>
      <c r="AP4932" s="63"/>
      <c r="AQ4932" s="63"/>
      <c r="AR4932" s="63"/>
      <c r="AS4932" s="63"/>
      <c r="AT4932" s="63"/>
      <c r="AU4932" s="63"/>
      <c r="AV4932" s="63"/>
      <c r="AW4932" s="63"/>
      <c r="AX4932" s="63"/>
      <c r="AY4932" s="63"/>
      <c r="AZ4932" s="63"/>
      <c r="BA4932" s="63"/>
      <c r="BB4932" s="63"/>
      <c r="BC4932" s="63"/>
      <c r="BD4932" s="63"/>
      <c r="BE4932" s="63"/>
      <c r="BF4932" s="63"/>
      <c r="BG4932" s="63"/>
      <c r="BH4932" s="63"/>
      <c r="BI4932" s="63"/>
      <c r="BJ4932" s="63"/>
      <c r="BK4932" s="63"/>
      <c r="BL4932" s="63"/>
      <c r="BM4932" s="63"/>
      <c r="BN4932" s="63"/>
      <c r="BO4932" s="63"/>
      <c r="BP4932" s="63"/>
      <c r="BQ4932" s="63"/>
      <c r="BR4932" s="63"/>
      <c r="BS4932" s="63"/>
      <c r="BT4932" s="63"/>
      <c r="BU4932" s="63"/>
      <c r="BV4932" s="63"/>
      <c r="BW4932" s="63"/>
      <c r="BX4932" s="63"/>
      <c r="BY4932" s="63"/>
      <c r="BZ4932" s="63"/>
      <c r="CA4932" s="63"/>
      <c r="CB4932" s="63"/>
      <c r="CC4932" s="63"/>
      <c r="CD4932" s="63"/>
      <c r="CE4932" s="63"/>
      <c r="CF4932" s="63"/>
      <c r="CG4932" s="63"/>
      <c r="CH4932" s="63"/>
      <c r="CI4932" s="63"/>
      <c r="CJ4932" s="63"/>
      <c r="CK4932" s="63"/>
      <c r="CL4932" s="63"/>
      <c r="CM4932" s="63"/>
      <c r="CN4932" s="63"/>
      <c r="CO4932" s="63"/>
      <c r="CP4932" s="63"/>
      <c r="CR4932" s="227"/>
      <c r="CS4932" s="74"/>
    </row>
    <row r="4933" spans="1:97" s="72" customFormat="1" ht="75.75" customHeight="1">
      <c r="A4933" s="63"/>
      <c r="B4933" s="63"/>
      <c r="C4933" s="63"/>
      <c r="D4933" s="63"/>
      <c r="E4933" s="63"/>
      <c r="F4933" s="63"/>
      <c r="G4933" s="63"/>
      <c r="H4933" s="63"/>
      <c r="I4933" s="63"/>
      <c r="J4933" s="63"/>
      <c r="K4933" s="63"/>
      <c r="L4933" s="63"/>
      <c r="M4933" s="63"/>
      <c r="N4933" s="63"/>
      <c r="O4933" s="63"/>
      <c r="P4933" s="63"/>
      <c r="Q4933" s="63"/>
      <c r="R4933" s="63"/>
      <c r="S4933" s="63"/>
      <c r="T4933" s="63"/>
      <c r="U4933" s="63"/>
      <c r="V4933" s="63"/>
      <c r="W4933" s="63"/>
      <c r="X4933" s="63"/>
      <c r="Y4933" s="63"/>
      <c r="Z4933" s="63"/>
      <c r="AA4933" s="63"/>
      <c r="AB4933" s="63"/>
      <c r="AC4933" s="63"/>
      <c r="AD4933" s="63"/>
      <c r="AE4933" s="63"/>
      <c r="AF4933" s="63"/>
      <c r="AG4933" s="63"/>
      <c r="AH4933" s="63"/>
      <c r="AI4933" s="63"/>
      <c r="AJ4933" s="63"/>
      <c r="AK4933" s="63"/>
      <c r="AL4933" s="63"/>
      <c r="AM4933" s="63"/>
      <c r="AN4933" s="63"/>
      <c r="AO4933" s="63"/>
      <c r="AP4933" s="63"/>
      <c r="AQ4933" s="63"/>
      <c r="AR4933" s="63"/>
      <c r="AS4933" s="63"/>
      <c r="AT4933" s="63"/>
      <c r="AU4933" s="63"/>
      <c r="AV4933" s="63"/>
      <c r="AW4933" s="63"/>
      <c r="AX4933" s="63"/>
      <c r="AY4933" s="63"/>
      <c r="AZ4933" s="63"/>
      <c r="BA4933" s="63"/>
      <c r="BB4933" s="63"/>
      <c r="BC4933" s="63"/>
      <c r="BD4933" s="63"/>
      <c r="BE4933" s="63"/>
      <c r="BF4933" s="63"/>
      <c r="BG4933" s="63"/>
      <c r="BH4933" s="63"/>
      <c r="BI4933" s="63"/>
      <c r="BJ4933" s="63"/>
      <c r="BK4933" s="63"/>
      <c r="BL4933" s="63"/>
      <c r="BM4933" s="63"/>
      <c r="BN4933" s="63"/>
      <c r="BO4933" s="63"/>
      <c r="BP4933" s="63"/>
      <c r="BQ4933" s="63"/>
      <c r="BR4933" s="63"/>
      <c r="BS4933" s="63"/>
      <c r="BT4933" s="63"/>
      <c r="BU4933" s="63"/>
      <c r="BV4933" s="63"/>
      <c r="BW4933" s="63"/>
      <c r="BX4933" s="63"/>
      <c r="BY4933" s="63"/>
      <c r="BZ4933" s="63"/>
      <c r="CA4933" s="63"/>
      <c r="CB4933" s="63"/>
      <c r="CC4933" s="63"/>
      <c r="CD4933" s="63"/>
      <c r="CE4933" s="63"/>
      <c r="CF4933" s="63"/>
      <c r="CG4933" s="63"/>
      <c r="CH4933" s="63"/>
      <c r="CI4933" s="63"/>
      <c r="CJ4933" s="63"/>
      <c r="CK4933" s="63"/>
      <c r="CL4933" s="63"/>
      <c r="CM4933" s="63"/>
      <c r="CN4933" s="63"/>
      <c r="CO4933" s="63"/>
      <c r="CP4933" s="63"/>
      <c r="CR4933" s="227"/>
      <c r="CS4933" s="74"/>
    </row>
    <row r="4934" spans="1:97" s="72" customFormat="1" ht="75.75" customHeight="1">
      <c r="A4934" s="63"/>
      <c r="B4934" s="63"/>
      <c r="C4934" s="63"/>
      <c r="D4934" s="63"/>
      <c r="E4934" s="63"/>
      <c r="F4934" s="63"/>
      <c r="G4934" s="63"/>
      <c r="H4934" s="63"/>
      <c r="I4934" s="63"/>
      <c r="J4934" s="63"/>
      <c r="K4934" s="63"/>
      <c r="L4934" s="63"/>
      <c r="M4934" s="63"/>
      <c r="N4934" s="63"/>
      <c r="O4934" s="63"/>
      <c r="P4934" s="63"/>
      <c r="Q4934" s="63"/>
      <c r="R4934" s="63"/>
      <c r="S4934" s="63"/>
      <c r="T4934" s="63"/>
      <c r="U4934" s="63"/>
      <c r="V4934" s="63"/>
      <c r="W4934" s="63"/>
      <c r="X4934" s="63"/>
      <c r="Y4934" s="63"/>
      <c r="Z4934" s="63"/>
      <c r="AA4934" s="63"/>
      <c r="AB4934" s="63"/>
      <c r="AC4934" s="63"/>
      <c r="AD4934" s="63"/>
      <c r="AE4934" s="63"/>
      <c r="AF4934" s="63"/>
      <c r="AG4934" s="63"/>
      <c r="AH4934" s="63"/>
      <c r="AI4934" s="63"/>
      <c r="AJ4934" s="63"/>
      <c r="AK4934" s="63"/>
      <c r="AL4934" s="63"/>
      <c r="AM4934" s="63"/>
      <c r="AN4934" s="63"/>
      <c r="AO4934" s="63"/>
      <c r="AP4934" s="63"/>
      <c r="AQ4934" s="63"/>
      <c r="AR4934" s="63"/>
      <c r="AS4934" s="63"/>
      <c r="AT4934" s="63"/>
      <c r="AU4934" s="63"/>
      <c r="AV4934" s="63"/>
      <c r="AW4934" s="63"/>
      <c r="AX4934" s="63"/>
      <c r="AY4934" s="63"/>
      <c r="AZ4934" s="63"/>
      <c r="BA4934" s="63"/>
      <c r="BB4934" s="63"/>
      <c r="BC4934" s="63"/>
      <c r="BD4934" s="63"/>
      <c r="BE4934" s="63"/>
      <c r="BF4934" s="63"/>
      <c r="BG4934" s="63"/>
      <c r="BH4934" s="63"/>
      <c r="BI4934" s="63"/>
      <c r="BJ4934" s="63"/>
      <c r="BK4934" s="63"/>
      <c r="BL4934" s="63"/>
      <c r="BM4934" s="63"/>
      <c r="BN4934" s="63"/>
      <c r="BO4934" s="63"/>
      <c r="BP4934" s="63"/>
      <c r="BQ4934" s="63"/>
      <c r="BR4934" s="63"/>
      <c r="BS4934" s="63"/>
      <c r="BT4934" s="63"/>
      <c r="BU4934" s="63"/>
      <c r="BV4934" s="63"/>
      <c r="BW4934" s="63"/>
      <c r="BX4934" s="63"/>
      <c r="BY4934" s="63"/>
      <c r="BZ4934" s="63"/>
      <c r="CA4934" s="63"/>
      <c r="CB4934" s="63"/>
      <c r="CC4934" s="63"/>
      <c r="CD4934" s="63"/>
      <c r="CE4934" s="63"/>
      <c r="CF4934" s="63"/>
      <c r="CG4934" s="63"/>
      <c r="CH4934" s="63"/>
      <c r="CI4934" s="63"/>
      <c r="CJ4934" s="63"/>
      <c r="CK4934" s="63"/>
      <c r="CL4934" s="63"/>
      <c r="CM4934" s="63"/>
      <c r="CN4934" s="63"/>
      <c r="CO4934" s="63"/>
      <c r="CP4934" s="63"/>
      <c r="CR4934" s="227"/>
      <c r="CS4934" s="74"/>
    </row>
    <row r="4935" spans="1:97" s="72" customFormat="1" ht="75.75" customHeight="1">
      <c r="A4935" s="63"/>
      <c r="B4935" s="63"/>
      <c r="C4935" s="63"/>
      <c r="D4935" s="63"/>
      <c r="E4935" s="63"/>
      <c r="F4935" s="63"/>
      <c r="G4935" s="63"/>
      <c r="H4935" s="63"/>
      <c r="I4935" s="63"/>
      <c r="J4935" s="63"/>
      <c r="K4935" s="63"/>
      <c r="L4935" s="63"/>
      <c r="M4935" s="63"/>
      <c r="N4935" s="63"/>
      <c r="O4935" s="63"/>
      <c r="P4935" s="63"/>
      <c r="Q4935" s="63"/>
      <c r="R4935" s="63"/>
      <c r="S4935" s="63"/>
      <c r="T4935" s="63"/>
      <c r="U4935" s="63"/>
      <c r="V4935" s="63"/>
      <c r="W4935" s="63"/>
      <c r="X4935" s="63"/>
      <c r="Y4935" s="63"/>
      <c r="Z4935" s="63"/>
      <c r="AA4935" s="63"/>
      <c r="AB4935" s="63"/>
      <c r="AC4935" s="63"/>
      <c r="AD4935" s="63"/>
      <c r="AE4935" s="63"/>
      <c r="AF4935" s="63"/>
      <c r="AG4935" s="63"/>
      <c r="AH4935" s="63"/>
      <c r="AI4935" s="63"/>
      <c r="AJ4935" s="63"/>
      <c r="AK4935" s="63"/>
      <c r="AL4935" s="63"/>
      <c r="AM4935" s="63"/>
      <c r="AN4935" s="63"/>
      <c r="AO4935" s="63"/>
      <c r="AP4935" s="63"/>
      <c r="AQ4935" s="63"/>
      <c r="AR4935" s="63"/>
      <c r="AS4935" s="63"/>
      <c r="AT4935" s="63"/>
      <c r="AU4935" s="63"/>
      <c r="AV4935" s="63"/>
      <c r="AW4935" s="63"/>
      <c r="AX4935" s="63"/>
      <c r="AY4935" s="63"/>
      <c r="AZ4935" s="63"/>
      <c r="BA4935" s="63"/>
      <c r="BB4935" s="63"/>
      <c r="BC4935" s="63"/>
      <c r="BD4935" s="63"/>
      <c r="BE4935" s="63"/>
      <c r="BF4935" s="63"/>
      <c r="BG4935" s="63"/>
      <c r="BH4935" s="63"/>
      <c r="BI4935" s="63"/>
      <c r="BJ4935" s="63"/>
      <c r="BK4935" s="63"/>
      <c r="BL4935" s="63"/>
      <c r="BM4935" s="63"/>
      <c r="BN4935" s="63"/>
      <c r="BO4935" s="63"/>
      <c r="BP4935" s="63"/>
      <c r="BQ4935" s="63"/>
      <c r="BR4935" s="63"/>
      <c r="BS4935" s="63"/>
      <c r="BT4935" s="63"/>
      <c r="BU4935" s="63"/>
      <c r="BV4935" s="63"/>
      <c r="BW4935" s="63"/>
      <c r="BX4935" s="63"/>
      <c r="BY4935" s="63"/>
      <c r="BZ4935" s="63"/>
      <c r="CA4935" s="63"/>
      <c r="CB4935" s="63"/>
      <c r="CC4935" s="63"/>
      <c r="CD4935" s="63"/>
      <c r="CE4935" s="63"/>
      <c r="CF4935" s="63"/>
      <c r="CG4935" s="63"/>
      <c r="CH4935" s="63"/>
      <c r="CI4935" s="63"/>
      <c r="CJ4935" s="63"/>
      <c r="CK4935" s="63"/>
      <c r="CL4935" s="63"/>
      <c r="CM4935" s="63"/>
      <c r="CN4935" s="63"/>
      <c r="CO4935" s="63"/>
      <c r="CP4935" s="63"/>
      <c r="CR4935" s="227"/>
      <c r="CS4935" s="74"/>
    </row>
    <row r="4936" spans="1:97" s="72" customFormat="1" ht="75.75" customHeight="1">
      <c r="A4936" s="63"/>
      <c r="B4936" s="63"/>
      <c r="C4936" s="63"/>
      <c r="D4936" s="63"/>
      <c r="E4936" s="63"/>
      <c r="F4936" s="63"/>
      <c r="G4936" s="63"/>
      <c r="H4936" s="63"/>
      <c r="I4936" s="63"/>
      <c r="J4936" s="63"/>
      <c r="K4936" s="63"/>
      <c r="L4936" s="63"/>
      <c r="M4936" s="63"/>
      <c r="N4936" s="63"/>
      <c r="O4936" s="63"/>
      <c r="P4936" s="63"/>
      <c r="Q4936" s="63"/>
      <c r="R4936" s="63"/>
      <c r="S4936" s="63"/>
      <c r="T4936" s="63"/>
      <c r="U4936" s="63"/>
      <c r="V4936" s="63"/>
      <c r="W4936" s="63"/>
      <c r="X4936" s="63"/>
      <c r="Y4936" s="63"/>
      <c r="Z4936" s="63"/>
      <c r="AA4936" s="63"/>
      <c r="AB4936" s="63"/>
      <c r="AC4936" s="63"/>
      <c r="AD4936" s="63"/>
      <c r="AE4936" s="63"/>
      <c r="AF4936" s="63"/>
      <c r="AG4936" s="63"/>
      <c r="AH4936" s="63"/>
      <c r="AI4936" s="63"/>
      <c r="AJ4936" s="63"/>
      <c r="AK4936" s="63"/>
      <c r="AL4936" s="63"/>
      <c r="AM4936" s="63"/>
      <c r="AN4936" s="63"/>
      <c r="AO4936" s="63"/>
      <c r="AP4936" s="63"/>
      <c r="AQ4936" s="63"/>
      <c r="AR4936" s="63"/>
      <c r="AS4936" s="63"/>
      <c r="AT4936" s="63"/>
      <c r="AU4936" s="63"/>
      <c r="AV4936" s="63"/>
      <c r="AW4936" s="63"/>
      <c r="AX4936" s="63"/>
      <c r="AY4936" s="63"/>
      <c r="AZ4936" s="63"/>
      <c r="BA4936" s="63"/>
      <c r="BB4936" s="63"/>
      <c r="BC4936" s="63"/>
      <c r="BD4936" s="63"/>
      <c r="BE4936" s="63"/>
      <c r="BF4936" s="63"/>
      <c r="BG4936" s="63"/>
      <c r="BH4936" s="63"/>
      <c r="BI4936" s="63"/>
      <c r="BJ4936" s="63"/>
      <c r="BK4936" s="63"/>
      <c r="BL4936" s="63"/>
      <c r="BM4936" s="63"/>
      <c r="BN4936" s="63"/>
      <c r="BO4936" s="63"/>
      <c r="BP4936" s="63"/>
      <c r="BQ4936" s="63"/>
      <c r="BR4936" s="63"/>
      <c r="BS4936" s="63"/>
      <c r="BT4936" s="63"/>
      <c r="BU4936" s="63"/>
      <c r="BV4936" s="63"/>
      <c r="BW4936" s="63"/>
      <c r="BX4936" s="63"/>
      <c r="BY4936" s="63"/>
      <c r="BZ4936" s="63"/>
      <c r="CA4936" s="63"/>
      <c r="CB4936" s="63"/>
      <c r="CC4936" s="63"/>
      <c r="CD4936" s="63"/>
      <c r="CE4936" s="63"/>
      <c r="CF4936" s="63"/>
      <c r="CG4936" s="63"/>
      <c r="CH4936" s="63"/>
      <c r="CI4936" s="63"/>
      <c r="CJ4936" s="63"/>
      <c r="CK4936" s="63"/>
      <c r="CL4936" s="63"/>
      <c r="CM4936" s="63"/>
      <c r="CN4936" s="63"/>
      <c r="CO4936" s="63"/>
      <c r="CP4936" s="63"/>
      <c r="CR4936" s="227"/>
      <c r="CS4936" s="74"/>
    </row>
    <row r="4937" spans="1:97" s="72" customFormat="1" ht="75.75" customHeight="1">
      <c r="A4937" s="63"/>
      <c r="B4937" s="63"/>
      <c r="C4937" s="63"/>
      <c r="D4937" s="63"/>
      <c r="E4937" s="63"/>
      <c r="F4937" s="63"/>
      <c r="G4937" s="63"/>
      <c r="H4937" s="63"/>
      <c r="I4937" s="63"/>
      <c r="J4937" s="63"/>
      <c r="K4937" s="63"/>
      <c r="L4937" s="63"/>
      <c r="M4937" s="63"/>
      <c r="N4937" s="63"/>
      <c r="O4937" s="63"/>
      <c r="P4937" s="63"/>
      <c r="Q4937" s="63"/>
      <c r="R4937" s="63"/>
      <c r="S4937" s="63"/>
      <c r="T4937" s="63"/>
      <c r="U4937" s="63"/>
      <c r="V4937" s="63"/>
      <c r="W4937" s="63"/>
      <c r="X4937" s="63"/>
      <c r="Y4937" s="63"/>
      <c r="Z4937" s="63"/>
      <c r="AA4937" s="63"/>
      <c r="AB4937" s="63"/>
      <c r="AC4937" s="63"/>
      <c r="AD4937" s="63"/>
      <c r="AE4937" s="63"/>
      <c r="AF4937" s="63"/>
      <c r="AG4937" s="63"/>
      <c r="AH4937" s="63"/>
      <c r="AI4937" s="63"/>
      <c r="AJ4937" s="63"/>
      <c r="AK4937" s="63"/>
      <c r="AL4937" s="63"/>
      <c r="AM4937" s="63"/>
      <c r="AN4937" s="63"/>
      <c r="AO4937" s="63"/>
      <c r="AP4937" s="63"/>
      <c r="AQ4937" s="63"/>
      <c r="AR4937" s="63"/>
      <c r="AS4937" s="63"/>
      <c r="AT4937" s="63"/>
      <c r="AU4937" s="63"/>
      <c r="AV4937" s="63"/>
      <c r="AW4937" s="63"/>
      <c r="AX4937" s="63"/>
      <c r="AY4937" s="63"/>
      <c r="AZ4937" s="63"/>
      <c r="BA4937" s="63"/>
      <c r="BB4937" s="63"/>
      <c r="BC4937" s="63"/>
      <c r="BD4937" s="63"/>
      <c r="BE4937" s="63"/>
      <c r="BF4937" s="63"/>
      <c r="BG4937" s="63"/>
      <c r="BH4937" s="63"/>
      <c r="BI4937" s="63"/>
      <c r="BJ4937" s="63"/>
      <c r="BK4937" s="63"/>
      <c r="BL4937" s="63"/>
      <c r="BM4937" s="63"/>
      <c r="BN4937" s="63"/>
      <c r="BO4937" s="63"/>
      <c r="BP4937" s="63"/>
      <c r="BQ4937" s="63"/>
      <c r="BR4937" s="63"/>
      <c r="BS4937" s="63"/>
      <c r="BT4937" s="63"/>
      <c r="BU4937" s="63"/>
      <c r="BV4937" s="63"/>
      <c r="BW4937" s="63"/>
      <c r="BX4937" s="63"/>
      <c r="BY4937" s="63"/>
      <c r="BZ4937" s="63"/>
      <c r="CA4937" s="63"/>
      <c r="CB4937" s="63"/>
      <c r="CC4937" s="63"/>
      <c r="CD4937" s="63"/>
      <c r="CE4937" s="63"/>
      <c r="CF4937" s="63"/>
      <c r="CG4937" s="63"/>
      <c r="CH4937" s="63"/>
      <c r="CI4937" s="63"/>
      <c r="CJ4937" s="63"/>
      <c r="CK4937" s="63"/>
      <c r="CL4937" s="63"/>
      <c r="CM4937" s="63"/>
      <c r="CN4937" s="63"/>
      <c r="CO4937" s="63"/>
      <c r="CP4937" s="63"/>
      <c r="CR4937" s="227"/>
      <c r="CS4937" s="74"/>
    </row>
    <row r="4938" spans="1:97" s="72" customFormat="1" ht="75.75" customHeight="1">
      <c r="A4938" s="63"/>
      <c r="B4938" s="63"/>
      <c r="C4938" s="63"/>
      <c r="D4938" s="63"/>
      <c r="E4938" s="63"/>
      <c r="F4938" s="63"/>
      <c r="G4938" s="63"/>
      <c r="H4938" s="63"/>
      <c r="I4938" s="63"/>
      <c r="J4938" s="63"/>
      <c r="K4938" s="63"/>
      <c r="L4938" s="63"/>
      <c r="M4938" s="63"/>
      <c r="N4938" s="63"/>
      <c r="O4938" s="63"/>
      <c r="P4938" s="63"/>
      <c r="Q4938" s="63"/>
      <c r="R4938" s="63"/>
      <c r="S4938" s="63"/>
      <c r="T4938" s="63"/>
      <c r="U4938" s="63"/>
      <c r="V4938" s="63"/>
      <c r="W4938" s="63"/>
      <c r="X4938" s="63"/>
      <c r="Y4938" s="63"/>
      <c r="Z4938" s="63"/>
      <c r="AA4938" s="63"/>
      <c r="AB4938" s="63"/>
      <c r="AC4938" s="63"/>
      <c r="AD4938" s="63"/>
      <c r="AE4938" s="63"/>
      <c r="AF4938" s="63"/>
      <c r="AG4938" s="63"/>
      <c r="AH4938" s="63"/>
      <c r="AI4938" s="63"/>
      <c r="AJ4938" s="63"/>
      <c r="AK4938" s="63"/>
      <c r="AL4938" s="63"/>
      <c r="AM4938" s="63"/>
      <c r="AN4938" s="63"/>
      <c r="AO4938" s="63"/>
      <c r="AP4938" s="63"/>
      <c r="AQ4938" s="63"/>
      <c r="AR4938" s="63"/>
      <c r="AS4938" s="63"/>
      <c r="AT4938" s="63"/>
      <c r="AU4938" s="63"/>
      <c r="AV4938" s="63"/>
      <c r="AW4938" s="63"/>
      <c r="AX4938" s="63"/>
      <c r="AY4938" s="63"/>
      <c r="AZ4938" s="63"/>
      <c r="BA4938" s="63"/>
      <c r="BB4938" s="63"/>
      <c r="BC4938" s="63"/>
      <c r="BD4938" s="63"/>
      <c r="BE4938" s="63"/>
      <c r="BF4938" s="63"/>
      <c r="BG4938" s="63"/>
      <c r="BH4938" s="63"/>
      <c r="BI4938" s="63"/>
      <c r="BJ4938" s="63"/>
      <c r="BK4938" s="63"/>
      <c r="BL4938" s="63"/>
      <c r="BM4938" s="63"/>
      <c r="BN4938" s="63"/>
      <c r="BO4938" s="63"/>
      <c r="BP4938" s="63"/>
      <c r="BQ4938" s="63"/>
      <c r="BR4938" s="63"/>
      <c r="BS4938" s="63"/>
      <c r="BT4938" s="63"/>
      <c r="BU4938" s="63"/>
      <c r="BV4938" s="63"/>
      <c r="BW4938" s="63"/>
      <c r="BX4938" s="63"/>
      <c r="BY4938" s="63"/>
      <c r="BZ4938" s="63"/>
      <c r="CA4938" s="63"/>
      <c r="CB4938" s="63"/>
      <c r="CC4938" s="63"/>
      <c r="CD4938" s="63"/>
      <c r="CE4938" s="63"/>
      <c r="CF4938" s="63"/>
      <c r="CG4938" s="63"/>
      <c r="CH4938" s="63"/>
      <c r="CI4938" s="63"/>
      <c r="CJ4938" s="63"/>
      <c r="CK4938" s="63"/>
      <c r="CL4938" s="63"/>
      <c r="CM4938" s="63"/>
      <c r="CN4938" s="63"/>
      <c r="CO4938" s="63"/>
      <c r="CP4938" s="63"/>
      <c r="CR4938" s="227"/>
      <c r="CS4938" s="74"/>
    </row>
    <row r="4939" spans="1:97" s="72" customFormat="1" ht="75.75" customHeight="1">
      <c r="A4939" s="63"/>
      <c r="B4939" s="63"/>
      <c r="C4939" s="63"/>
      <c r="D4939" s="63"/>
      <c r="E4939" s="63"/>
      <c r="F4939" s="63"/>
      <c r="G4939" s="63"/>
      <c r="H4939" s="63"/>
      <c r="I4939" s="63"/>
      <c r="J4939" s="63"/>
      <c r="K4939" s="63"/>
      <c r="L4939" s="63"/>
      <c r="M4939" s="63"/>
      <c r="N4939" s="63"/>
      <c r="O4939" s="63"/>
      <c r="P4939" s="63"/>
      <c r="Q4939" s="63"/>
      <c r="R4939" s="63"/>
      <c r="S4939" s="63"/>
      <c r="T4939" s="63"/>
      <c r="U4939" s="63"/>
      <c r="V4939" s="63"/>
      <c r="W4939" s="63"/>
      <c r="X4939" s="63"/>
      <c r="Y4939" s="63"/>
      <c r="Z4939" s="63"/>
      <c r="AA4939" s="63"/>
      <c r="AB4939" s="63"/>
      <c r="AC4939" s="63"/>
      <c r="AD4939" s="63"/>
      <c r="AE4939" s="63"/>
      <c r="AF4939" s="63"/>
      <c r="AG4939" s="63"/>
      <c r="AH4939" s="63"/>
      <c r="AI4939" s="63"/>
      <c r="AJ4939" s="63"/>
      <c r="AK4939" s="63"/>
      <c r="AL4939" s="63"/>
      <c r="AM4939" s="63"/>
      <c r="AN4939" s="63"/>
      <c r="AO4939" s="63"/>
      <c r="AP4939" s="63"/>
      <c r="AQ4939" s="63"/>
      <c r="AR4939" s="63"/>
      <c r="AS4939" s="63"/>
      <c r="AT4939" s="63"/>
      <c r="AU4939" s="63"/>
      <c r="AV4939" s="63"/>
      <c r="AW4939" s="63"/>
      <c r="AX4939" s="63"/>
      <c r="AY4939" s="63"/>
      <c r="AZ4939" s="63"/>
      <c r="BA4939" s="63"/>
      <c r="BB4939" s="63"/>
      <c r="BC4939" s="63"/>
      <c r="BD4939" s="63"/>
      <c r="BE4939" s="63"/>
      <c r="BF4939" s="63"/>
      <c r="BG4939" s="63"/>
      <c r="BH4939" s="63"/>
      <c r="BI4939" s="63"/>
      <c r="BJ4939" s="63"/>
      <c r="BK4939" s="63"/>
      <c r="BL4939" s="63"/>
      <c r="BM4939" s="63"/>
      <c r="BN4939" s="63"/>
      <c r="BO4939" s="63"/>
      <c r="BP4939" s="63"/>
      <c r="BQ4939" s="63"/>
      <c r="BR4939" s="63"/>
      <c r="BS4939" s="63"/>
      <c r="BT4939" s="63"/>
      <c r="BU4939" s="63"/>
      <c r="BV4939" s="63"/>
      <c r="BW4939" s="63"/>
      <c r="BX4939" s="63"/>
      <c r="BY4939" s="63"/>
      <c r="BZ4939" s="63"/>
      <c r="CA4939" s="63"/>
      <c r="CB4939" s="63"/>
      <c r="CC4939" s="63"/>
      <c r="CD4939" s="63"/>
      <c r="CE4939" s="63"/>
      <c r="CF4939" s="63"/>
      <c r="CG4939" s="63"/>
      <c r="CH4939" s="63"/>
      <c r="CI4939" s="63"/>
      <c r="CJ4939" s="63"/>
      <c r="CK4939" s="63"/>
      <c r="CL4939" s="63"/>
      <c r="CM4939" s="63"/>
      <c r="CN4939" s="63"/>
      <c r="CO4939" s="63"/>
      <c r="CP4939" s="63"/>
      <c r="CR4939" s="227"/>
      <c r="CS4939" s="74"/>
    </row>
    <row r="4940" spans="1:97" s="72" customFormat="1" ht="75.75" customHeight="1">
      <c r="A4940" s="63"/>
      <c r="B4940" s="63"/>
      <c r="C4940" s="63"/>
      <c r="D4940" s="63"/>
      <c r="E4940" s="63"/>
      <c r="F4940" s="63"/>
      <c r="G4940" s="63"/>
      <c r="H4940" s="63"/>
      <c r="I4940" s="63"/>
      <c r="J4940" s="63"/>
      <c r="K4940" s="63"/>
      <c r="L4940" s="63"/>
      <c r="M4940" s="63"/>
      <c r="N4940" s="63"/>
      <c r="O4940" s="63"/>
      <c r="P4940" s="63"/>
      <c r="Q4940" s="63"/>
      <c r="R4940" s="63"/>
      <c r="S4940" s="63"/>
      <c r="T4940" s="63"/>
      <c r="U4940" s="63"/>
      <c r="V4940" s="63"/>
      <c r="W4940" s="63"/>
      <c r="X4940" s="63"/>
      <c r="Y4940" s="63"/>
      <c r="Z4940" s="63"/>
      <c r="AA4940" s="63"/>
      <c r="AB4940" s="63"/>
      <c r="AC4940" s="63"/>
      <c r="AD4940" s="63"/>
      <c r="AE4940" s="63"/>
      <c r="AF4940" s="63"/>
      <c r="AG4940" s="63"/>
      <c r="AH4940" s="63"/>
      <c r="AI4940" s="63"/>
      <c r="AJ4940" s="63"/>
      <c r="AK4940" s="63"/>
      <c r="AL4940" s="63"/>
      <c r="AM4940" s="63"/>
      <c r="AN4940" s="63"/>
      <c r="AO4940" s="63"/>
      <c r="AP4940" s="63"/>
      <c r="AQ4940" s="63"/>
      <c r="AR4940" s="63"/>
      <c r="AS4940" s="63"/>
      <c r="AT4940" s="63"/>
      <c r="AU4940" s="63"/>
      <c r="AV4940" s="63"/>
      <c r="AW4940" s="63"/>
      <c r="AX4940" s="63"/>
      <c r="AY4940" s="63"/>
      <c r="AZ4940" s="63"/>
      <c r="BA4940" s="63"/>
      <c r="BB4940" s="63"/>
      <c r="BC4940" s="63"/>
      <c r="BD4940" s="63"/>
      <c r="BE4940" s="63"/>
      <c r="BF4940" s="63"/>
      <c r="BG4940" s="63"/>
      <c r="BH4940" s="63"/>
      <c r="BI4940" s="63"/>
      <c r="BJ4940" s="63"/>
      <c r="BK4940" s="63"/>
      <c r="BL4940" s="63"/>
      <c r="BM4940" s="63"/>
      <c r="BN4940" s="63"/>
      <c r="BO4940" s="63"/>
      <c r="BP4940" s="63"/>
      <c r="BQ4940" s="63"/>
      <c r="BR4940" s="63"/>
      <c r="BS4940" s="63"/>
      <c r="BT4940" s="63"/>
      <c r="BU4940" s="63"/>
      <c r="BV4940" s="63"/>
      <c r="BW4940" s="63"/>
      <c r="BX4940" s="63"/>
      <c r="BY4940" s="63"/>
      <c r="BZ4940" s="63"/>
      <c r="CA4940" s="63"/>
      <c r="CB4940" s="63"/>
      <c r="CC4940" s="63"/>
      <c r="CD4940" s="63"/>
      <c r="CE4940" s="63"/>
      <c r="CF4940" s="63"/>
      <c r="CG4940" s="63"/>
      <c r="CH4940" s="63"/>
      <c r="CI4940" s="63"/>
      <c r="CJ4940" s="63"/>
      <c r="CK4940" s="63"/>
      <c r="CL4940" s="63"/>
      <c r="CM4940" s="63"/>
      <c r="CN4940" s="63"/>
      <c r="CO4940" s="63"/>
      <c r="CP4940" s="63"/>
      <c r="CR4940" s="227"/>
      <c r="CS4940" s="74"/>
    </row>
    <row r="4941" spans="1:97" s="72" customFormat="1" ht="75.75" customHeight="1">
      <c r="A4941" s="63"/>
      <c r="B4941" s="63"/>
      <c r="C4941" s="63"/>
      <c r="D4941" s="63"/>
      <c r="E4941" s="63"/>
      <c r="F4941" s="63"/>
      <c r="G4941" s="63"/>
      <c r="H4941" s="63"/>
      <c r="I4941" s="63"/>
      <c r="J4941" s="63"/>
      <c r="K4941" s="63"/>
      <c r="L4941" s="63"/>
      <c r="M4941" s="63"/>
      <c r="N4941" s="63"/>
      <c r="O4941" s="63"/>
      <c r="P4941" s="63"/>
      <c r="Q4941" s="63"/>
      <c r="R4941" s="63"/>
      <c r="S4941" s="63"/>
      <c r="T4941" s="63"/>
      <c r="U4941" s="63"/>
      <c r="V4941" s="63"/>
      <c r="W4941" s="63"/>
      <c r="X4941" s="63"/>
      <c r="Y4941" s="63"/>
      <c r="Z4941" s="63"/>
      <c r="AA4941" s="63"/>
      <c r="AB4941" s="63"/>
      <c r="AC4941" s="63"/>
      <c r="AD4941" s="63"/>
      <c r="AE4941" s="63"/>
      <c r="AF4941" s="63"/>
      <c r="AG4941" s="63"/>
      <c r="AH4941" s="63"/>
      <c r="AI4941" s="63"/>
      <c r="AJ4941" s="63"/>
      <c r="AK4941" s="63"/>
      <c r="AL4941" s="63"/>
      <c r="AM4941" s="63"/>
      <c r="AN4941" s="63"/>
      <c r="AO4941" s="63"/>
      <c r="AP4941" s="63"/>
      <c r="AQ4941" s="63"/>
      <c r="AR4941" s="63"/>
      <c r="AS4941" s="63"/>
      <c r="AT4941" s="63"/>
      <c r="AU4941" s="63"/>
      <c r="AV4941" s="63"/>
      <c r="AW4941" s="63"/>
      <c r="AX4941" s="63"/>
      <c r="AY4941" s="63"/>
      <c r="AZ4941" s="63"/>
      <c r="BA4941" s="63"/>
      <c r="BB4941" s="63"/>
      <c r="BC4941" s="63"/>
      <c r="BD4941" s="63"/>
      <c r="BE4941" s="63"/>
      <c r="BF4941" s="63"/>
      <c r="BG4941" s="63"/>
      <c r="BH4941" s="63"/>
      <c r="BI4941" s="63"/>
      <c r="BJ4941" s="63"/>
      <c r="BK4941" s="63"/>
      <c r="BL4941" s="63"/>
      <c r="BM4941" s="63"/>
      <c r="BN4941" s="63"/>
      <c r="BO4941" s="63"/>
      <c r="BP4941" s="63"/>
      <c r="BQ4941" s="63"/>
      <c r="BR4941" s="63"/>
      <c r="BS4941" s="63"/>
      <c r="BT4941" s="63"/>
      <c r="BU4941" s="63"/>
      <c r="BV4941" s="63"/>
      <c r="BW4941" s="63"/>
      <c r="BX4941" s="63"/>
      <c r="BY4941" s="63"/>
      <c r="BZ4941" s="63"/>
      <c r="CA4941" s="63"/>
      <c r="CB4941" s="63"/>
      <c r="CC4941" s="63"/>
      <c r="CD4941" s="63"/>
      <c r="CE4941" s="63"/>
      <c r="CF4941" s="63"/>
      <c r="CG4941" s="63"/>
      <c r="CH4941" s="63"/>
      <c r="CI4941" s="63"/>
      <c r="CJ4941" s="63"/>
      <c r="CK4941" s="63"/>
      <c r="CL4941" s="63"/>
      <c r="CM4941" s="63"/>
      <c r="CN4941" s="63"/>
      <c r="CO4941" s="63"/>
      <c r="CP4941" s="63"/>
      <c r="CR4941" s="227"/>
      <c r="CS4941" s="74"/>
    </row>
    <row r="4942" spans="1:97" s="72" customFormat="1" ht="75.75" customHeight="1">
      <c r="A4942" s="63"/>
      <c r="B4942" s="63"/>
      <c r="C4942" s="63"/>
      <c r="D4942" s="63"/>
      <c r="E4942" s="63"/>
      <c r="F4942" s="63"/>
      <c r="G4942" s="63"/>
      <c r="H4942" s="63"/>
      <c r="I4942" s="63"/>
      <c r="J4942" s="63"/>
      <c r="K4942" s="63"/>
      <c r="L4942" s="63"/>
      <c r="M4942" s="63"/>
      <c r="N4942" s="63"/>
      <c r="O4942" s="63"/>
      <c r="P4942" s="63"/>
      <c r="Q4942" s="63"/>
      <c r="R4942" s="63"/>
      <c r="S4942" s="63"/>
      <c r="T4942" s="63"/>
      <c r="U4942" s="63"/>
      <c r="V4942" s="63"/>
      <c r="W4942" s="63"/>
      <c r="X4942" s="63"/>
      <c r="Y4942" s="63"/>
      <c r="Z4942" s="63"/>
      <c r="AA4942" s="63"/>
      <c r="AB4942" s="63"/>
      <c r="AC4942" s="63"/>
      <c r="AD4942" s="63"/>
      <c r="AE4942" s="63"/>
      <c r="AF4942" s="63"/>
      <c r="AG4942" s="63"/>
      <c r="AH4942" s="63"/>
      <c r="AI4942" s="63"/>
      <c r="AJ4942" s="63"/>
      <c r="AK4942" s="63"/>
      <c r="AL4942" s="63"/>
      <c r="AM4942" s="63"/>
      <c r="AN4942" s="63"/>
      <c r="AO4942" s="63"/>
      <c r="AP4942" s="63"/>
      <c r="AQ4942" s="63"/>
      <c r="AR4942" s="63"/>
      <c r="AS4942" s="63"/>
      <c r="AT4942" s="63"/>
      <c r="AU4942" s="63"/>
      <c r="AV4942" s="63"/>
      <c r="AW4942" s="63"/>
      <c r="AX4942" s="63"/>
      <c r="AY4942" s="63"/>
      <c r="AZ4942" s="63"/>
      <c r="BA4942" s="63"/>
      <c r="BB4942" s="63"/>
      <c r="BC4942" s="63"/>
      <c r="BD4942" s="63"/>
      <c r="BE4942" s="63"/>
      <c r="BF4942" s="63"/>
      <c r="BG4942" s="63"/>
      <c r="BH4942" s="63"/>
      <c r="BI4942" s="63"/>
      <c r="BJ4942" s="63"/>
      <c r="BK4942" s="63"/>
      <c r="BL4942" s="63"/>
      <c r="BM4942" s="63"/>
      <c r="BN4942" s="63"/>
      <c r="BO4942" s="63"/>
      <c r="BP4942" s="63"/>
      <c r="BQ4942" s="63"/>
      <c r="BR4942" s="63"/>
      <c r="BS4942" s="63"/>
      <c r="BT4942" s="63"/>
      <c r="BU4942" s="63"/>
      <c r="BV4942" s="63"/>
      <c r="BW4942" s="63"/>
      <c r="BX4942" s="63"/>
      <c r="BY4942" s="63"/>
      <c r="BZ4942" s="63"/>
      <c r="CA4942" s="63"/>
      <c r="CB4942" s="63"/>
      <c r="CC4942" s="63"/>
      <c r="CD4942" s="63"/>
      <c r="CE4942" s="63"/>
      <c r="CF4942" s="63"/>
      <c r="CG4942" s="63"/>
      <c r="CH4942" s="63"/>
      <c r="CI4942" s="63"/>
      <c r="CJ4942" s="63"/>
      <c r="CK4942" s="63"/>
      <c r="CL4942" s="63"/>
      <c r="CM4942" s="63"/>
      <c r="CN4942" s="63"/>
      <c r="CO4942" s="63"/>
      <c r="CP4942" s="63"/>
      <c r="CR4942" s="227"/>
      <c r="CS4942" s="74"/>
    </row>
    <row r="4943" spans="1:97" s="72" customFormat="1" ht="75.75" customHeight="1">
      <c r="A4943" s="63"/>
      <c r="B4943" s="63"/>
      <c r="C4943" s="63"/>
      <c r="D4943" s="63"/>
      <c r="E4943" s="63"/>
      <c r="F4943" s="63"/>
      <c r="G4943" s="63"/>
      <c r="H4943" s="63"/>
      <c r="I4943" s="63"/>
      <c r="J4943" s="63"/>
      <c r="K4943" s="63"/>
      <c r="L4943" s="63"/>
      <c r="M4943" s="63"/>
      <c r="N4943" s="63"/>
      <c r="O4943" s="63"/>
      <c r="P4943" s="63"/>
      <c r="Q4943" s="63"/>
      <c r="R4943" s="63"/>
      <c r="S4943" s="63"/>
      <c r="T4943" s="63"/>
      <c r="U4943" s="63"/>
      <c r="V4943" s="63"/>
      <c r="W4943" s="63"/>
      <c r="X4943" s="63"/>
      <c r="Y4943" s="63"/>
      <c r="Z4943" s="63"/>
      <c r="AA4943" s="63"/>
      <c r="AB4943" s="63"/>
      <c r="AC4943" s="63"/>
      <c r="AD4943" s="63"/>
      <c r="AE4943" s="63"/>
      <c r="AF4943" s="63"/>
      <c r="AG4943" s="63"/>
      <c r="AH4943" s="63"/>
      <c r="AI4943" s="63"/>
      <c r="AJ4943" s="63"/>
      <c r="AK4943" s="63"/>
      <c r="AL4943" s="63"/>
      <c r="AM4943" s="63"/>
      <c r="AN4943" s="63"/>
      <c r="AO4943" s="63"/>
      <c r="AP4943" s="63"/>
      <c r="AQ4943" s="63"/>
      <c r="AR4943" s="63"/>
      <c r="AS4943" s="63"/>
      <c r="AT4943" s="63"/>
      <c r="AU4943" s="63"/>
      <c r="AV4943" s="63"/>
      <c r="AW4943" s="63"/>
      <c r="AX4943" s="63"/>
      <c r="AY4943" s="63"/>
      <c r="AZ4943" s="63"/>
      <c r="BA4943" s="63"/>
      <c r="BB4943" s="63"/>
      <c r="BC4943" s="63"/>
      <c r="BD4943" s="63"/>
      <c r="BE4943" s="63"/>
      <c r="BF4943" s="63"/>
      <c r="BG4943" s="63"/>
      <c r="BH4943" s="63"/>
      <c r="BI4943" s="63"/>
      <c r="BJ4943" s="63"/>
      <c r="BK4943" s="63"/>
      <c r="BL4943" s="63"/>
      <c r="BM4943" s="63"/>
      <c r="BN4943" s="63"/>
      <c r="BO4943" s="63"/>
      <c r="BP4943" s="63"/>
      <c r="BQ4943" s="63"/>
      <c r="BR4943" s="63"/>
      <c r="BS4943" s="63"/>
      <c r="BT4943" s="63"/>
      <c r="BU4943" s="63"/>
      <c r="BV4943" s="63"/>
      <c r="BW4943" s="63"/>
      <c r="BX4943" s="63"/>
      <c r="BY4943" s="63"/>
      <c r="BZ4943" s="63"/>
      <c r="CA4943" s="63"/>
      <c r="CB4943" s="63"/>
      <c r="CC4943" s="63"/>
      <c r="CD4943" s="63"/>
      <c r="CE4943" s="63"/>
      <c r="CF4943" s="63"/>
      <c r="CG4943" s="63"/>
      <c r="CH4943" s="63"/>
      <c r="CI4943" s="63"/>
      <c r="CJ4943" s="63"/>
      <c r="CK4943" s="63"/>
      <c r="CL4943" s="63"/>
      <c r="CM4943" s="63"/>
      <c r="CN4943" s="63"/>
      <c r="CO4943" s="63"/>
      <c r="CP4943" s="63"/>
      <c r="CR4943" s="227"/>
      <c r="CS4943" s="74"/>
    </row>
    <row r="4944" spans="1:97" s="72" customFormat="1" ht="75.75" customHeight="1">
      <c r="A4944" s="63"/>
      <c r="B4944" s="63"/>
      <c r="C4944" s="63"/>
      <c r="D4944" s="63"/>
      <c r="E4944" s="63"/>
      <c r="F4944" s="63"/>
      <c r="G4944" s="63"/>
      <c r="H4944" s="63"/>
      <c r="I4944" s="63"/>
      <c r="J4944" s="63"/>
      <c r="K4944" s="63"/>
      <c r="L4944" s="63"/>
      <c r="M4944" s="63"/>
      <c r="N4944" s="63"/>
      <c r="O4944" s="63"/>
      <c r="P4944" s="63"/>
      <c r="Q4944" s="63"/>
      <c r="R4944" s="63"/>
      <c r="S4944" s="63"/>
      <c r="T4944" s="63"/>
      <c r="U4944" s="63"/>
      <c r="V4944" s="63"/>
      <c r="W4944" s="63"/>
      <c r="X4944" s="63"/>
      <c r="Y4944" s="63"/>
      <c r="Z4944" s="63"/>
      <c r="AA4944" s="63"/>
      <c r="AB4944" s="63"/>
      <c r="AC4944" s="63"/>
      <c r="AD4944" s="63"/>
      <c r="AE4944" s="63"/>
      <c r="AF4944" s="63"/>
      <c r="AG4944" s="63"/>
      <c r="AH4944" s="63"/>
      <c r="AI4944" s="63"/>
      <c r="AJ4944" s="63"/>
      <c r="AK4944" s="63"/>
      <c r="AL4944" s="63"/>
      <c r="AM4944" s="63"/>
      <c r="AN4944" s="63"/>
      <c r="AO4944" s="63"/>
      <c r="AP4944" s="63"/>
      <c r="AQ4944" s="63"/>
      <c r="AR4944" s="63"/>
      <c r="AS4944" s="63"/>
      <c r="AT4944" s="63"/>
      <c r="AU4944" s="63"/>
      <c r="AV4944" s="63"/>
      <c r="AW4944" s="63"/>
      <c r="AX4944" s="63"/>
      <c r="AY4944" s="63"/>
      <c r="AZ4944" s="63"/>
      <c r="BA4944" s="63"/>
      <c r="BB4944" s="63"/>
      <c r="BC4944" s="63"/>
      <c r="BD4944" s="63"/>
      <c r="BE4944" s="63"/>
      <c r="BF4944" s="63"/>
      <c r="BG4944" s="63"/>
      <c r="BH4944" s="63"/>
      <c r="BI4944" s="63"/>
      <c r="BJ4944" s="63"/>
      <c r="BK4944" s="63"/>
      <c r="BL4944" s="63"/>
      <c r="BM4944" s="63"/>
      <c r="BN4944" s="63"/>
      <c r="BO4944" s="63"/>
      <c r="BP4944" s="63"/>
      <c r="BQ4944" s="63"/>
      <c r="BR4944" s="63"/>
      <c r="BS4944" s="63"/>
      <c r="BT4944" s="63"/>
      <c r="BU4944" s="63"/>
      <c r="BV4944" s="63"/>
      <c r="BW4944" s="63"/>
      <c r="BX4944" s="63"/>
      <c r="BY4944" s="63"/>
      <c r="BZ4944" s="63"/>
      <c r="CA4944" s="63"/>
      <c r="CB4944" s="63"/>
      <c r="CC4944" s="63"/>
      <c r="CD4944" s="63"/>
      <c r="CE4944" s="63"/>
      <c r="CF4944" s="63"/>
      <c r="CG4944" s="63"/>
      <c r="CH4944" s="63"/>
      <c r="CI4944" s="63"/>
      <c r="CJ4944" s="63"/>
      <c r="CK4944" s="63"/>
      <c r="CL4944" s="63"/>
      <c r="CM4944" s="63"/>
      <c r="CN4944" s="63"/>
      <c r="CO4944" s="63"/>
      <c r="CP4944" s="63"/>
      <c r="CR4944" s="227"/>
      <c r="CS4944" s="74"/>
    </row>
    <row r="4945" spans="1:97" s="72" customFormat="1" ht="75.75" customHeight="1">
      <c r="A4945" s="63"/>
      <c r="B4945" s="63"/>
      <c r="C4945" s="63"/>
      <c r="D4945" s="63"/>
      <c r="E4945" s="63"/>
      <c r="F4945" s="63"/>
      <c r="G4945" s="63"/>
      <c r="H4945" s="63"/>
      <c r="I4945" s="63"/>
      <c r="J4945" s="63"/>
      <c r="K4945" s="63"/>
      <c r="L4945" s="63"/>
      <c r="M4945" s="63"/>
      <c r="N4945" s="63"/>
      <c r="O4945" s="63"/>
      <c r="P4945" s="63"/>
      <c r="Q4945" s="63"/>
      <c r="R4945" s="63"/>
      <c r="S4945" s="63"/>
      <c r="T4945" s="63"/>
      <c r="U4945" s="63"/>
      <c r="V4945" s="63"/>
      <c r="W4945" s="63"/>
      <c r="X4945" s="63"/>
      <c r="Y4945" s="63"/>
      <c r="Z4945" s="63"/>
      <c r="AA4945" s="63"/>
      <c r="AB4945" s="63"/>
      <c r="AC4945" s="63"/>
      <c r="AD4945" s="63"/>
      <c r="AE4945" s="63"/>
      <c r="AF4945" s="63"/>
      <c r="AG4945" s="63"/>
      <c r="AH4945" s="63"/>
      <c r="AI4945" s="63"/>
      <c r="AJ4945" s="63"/>
      <c r="AK4945" s="63"/>
      <c r="AL4945" s="63"/>
      <c r="AM4945" s="63"/>
      <c r="AN4945" s="63"/>
      <c r="AO4945" s="63"/>
      <c r="AP4945" s="63"/>
      <c r="AQ4945" s="63"/>
      <c r="AR4945" s="63"/>
      <c r="AS4945" s="63"/>
      <c r="AT4945" s="63"/>
      <c r="AU4945" s="63"/>
      <c r="AV4945" s="63"/>
      <c r="AW4945" s="63"/>
      <c r="AX4945" s="63"/>
      <c r="AY4945" s="63"/>
      <c r="AZ4945" s="63"/>
      <c r="BA4945" s="63"/>
      <c r="BB4945" s="63"/>
      <c r="BC4945" s="63"/>
      <c r="BD4945" s="63"/>
      <c r="BE4945" s="63"/>
      <c r="BF4945" s="63"/>
      <c r="BG4945" s="63"/>
      <c r="BH4945" s="63"/>
      <c r="BI4945" s="63"/>
      <c r="BJ4945" s="63"/>
      <c r="BK4945" s="63"/>
      <c r="BL4945" s="63"/>
      <c r="BM4945" s="63"/>
      <c r="BN4945" s="63"/>
      <c r="BO4945" s="63"/>
      <c r="BP4945" s="63"/>
      <c r="BQ4945" s="63"/>
      <c r="BR4945" s="63"/>
      <c r="BS4945" s="63"/>
      <c r="BT4945" s="63"/>
      <c r="BU4945" s="63"/>
      <c r="BV4945" s="63"/>
      <c r="BW4945" s="63"/>
      <c r="BX4945" s="63"/>
      <c r="BY4945" s="63"/>
      <c r="BZ4945" s="63"/>
      <c r="CA4945" s="63"/>
      <c r="CB4945" s="63"/>
      <c r="CC4945" s="63"/>
      <c r="CD4945" s="63"/>
      <c r="CE4945" s="63"/>
      <c r="CF4945" s="63"/>
      <c r="CG4945" s="63"/>
      <c r="CH4945" s="63"/>
      <c r="CI4945" s="63"/>
      <c r="CJ4945" s="63"/>
      <c r="CK4945" s="63"/>
      <c r="CL4945" s="63"/>
      <c r="CM4945" s="63"/>
      <c r="CN4945" s="63"/>
      <c r="CO4945" s="63"/>
      <c r="CP4945" s="63"/>
      <c r="CR4945" s="227"/>
      <c r="CS4945" s="74"/>
    </row>
    <row r="4946" spans="1:97" s="72" customFormat="1" ht="75.75" customHeight="1">
      <c r="A4946" s="63"/>
      <c r="B4946" s="63"/>
      <c r="C4946" s="63"/>
      <c r="D4946" s="63"/>
      <c r="E4946" s="63"/>
      <c r="F4946" s="63"/>
      <c r="G4946" s="63"/>
      <c r="H4946" s="63"/>
      <c r="I4946" s="63"/>
      <c r="J4946" s="63"/>
      <c r="K4946" s="63"/>
      <c r="L4946" s="63"/>
      <c r="M4946" s="63"/>
      <c r="N4946" s="63"/>
      <c r="O4946" s="63"/>
      <c r="P4946" s="63"/>
      <c r="Q4946" s="63"/>
      <c r="R4946" s="63"/>
      <c r="S4946" s="63"/>
      <c r="T4946" s="63"/>
      <c r="U4946" s="63"/>
      <c r="V4946" s="63"/>
      <c r="W4946" s="63"/>
      <c r="X4946" s="63"/>
      <c r="Y4946" s="63"/>
      <c r="Z4946" s="63"/>
      <c r="AA4946" s="63"/>
      <c r="AB4946" s="63"/>
      <c r="AC4946" s="63"/>
      <c r="AD4946" s="63"/>
      <c r="AE4946" s="63"/>
      <c r="AF4946" s="63"/>
      <c r="AG4946" s="63"/>
      <c r="AH4946" s="63"/>
      <c r="AI4946" s="63"/>
      <c r="AJ4946" s="63"/>
      <c r="AK4946" s="63"/>
      <c r="AL4946" s="63"/>
      <c r="AM4946" s="63"/>
      <c r="AN4946" s="63"/>
      <c r="AO4946" s="63"/>
      <c r="AP4946" s="63"/>
      <c r="AQ4946" s="63"/>
      <c r="AR4946" s="63"/>
      <c r="AS4946" s="63"/>
      <c r="AT4946" s="63"/>
      <c r="AU4946" s="63"/>
      <c r="AV4946" s="63"/>
      <c r="AW4946" s="63"/>
      <c r="AX4946" s="63"/>
      <c r="AY4946" s="63"/>
      <c r="AZ4946" s="63"/>
      <c r="BA4946" s="63"/>
      <c r="BB4946" s="63"/>
      <c r="BC4946" s="63"/>
      <c r="BD4946" s="63"/>
      <c r="BE4946" s="63"/>
      <c r="BF4946" s="63"/>
      <c r="BG4946" s="63"/>
      <c r="BH4946" s="63"/>
      <c r="BI4946" s="63"/>
      <c r="BJ4946" s="63"/>
      <c r="BK4946" s="63"/>
      <c r="BL4946" s="63"/>
      <c r="BM4946" s="63"/>
      <c r="BN4946" s="63"/>
      <c r="BO4946" s="63"/>
      <c r="BP4946" s="63"/>
      <c r="BQ4946" s="63"/>
      <c r="BR4946" s="63"/>
      <c r="BS4946" s="63"/>
      <c r="BT4946" s="63"/>
      <c r="BU4946" s="63"/>
      <c r="BV4946" s="63"/>
      <c r="BW4946" s="63"/>
      <c r="BX4946" s="63"/>
      <c r="BY4946" s="63"/>
      <c r="BZ4946" s="63"/>
      <c r="CA4946" s="63"/>
      <c r="CB4946" s="63"/>
      <c r="CC4946" s="63"/>
      <c r="CD4946" s="63"/>
      <c r="CE4946" s="63"/>
      <c r="CF4946" s="63"/>
      <c r="CG4946" s="63"/>
      <c r="CH4946" s="63"/>
      <c r="CI4946" s="63"/>
      <c r="CJ4946" s="63"/>
      <c r="CK4946" s="63"/>
      <c r="CL4946" s="63"/>
      <c r="CM4946" s="63"/>
      <c r="CN4946" s="63"/>
      <c r="CO4946" s="63"/>
      <c r="CP4946" s="63"/>
      <c r="CR4946" s="227"/>
      <c r="CS4946" s="74"/>
    </row>
    <row r="4947" spans="1:97" s="72" customFormat="1" ht="75.75" customHeight="1">
      <c r="A4947" s="63"/>
      <c r="B4947" s="63"/>
      <c r="C4947" s="63"/>
      <c r="D4947" s="63"/>
      <c r="E4947" s="63"/>
      <c r="F4947" s="63"/>
      <c r="G4947" s="63"/>
      <c r="H4947" s="63"/>
      <c r="I4947" s="63"/>
      <c r="J4947" s="63"/>
      <c r="K4947" s="63"/>
      <c r="L4947" s="63"/>
      <c r="M4947" s="63"/>
      <c r="N4947" s="63"/>
      <c r="O4947" s="63"/>
      <c r="P4947" s="63"/>
      <c r="Q4947" s="63"/>
      <c r="R4947" s="63"/>
      <c r="S4947" s="63"/>
      <c r="T4947" s="63"/>
      <c r="U4947" s="63"/>
      <c r="V4947" s="63"/>
      <c r="W4947" s="63"/>
      <c r="X4947" s="63"/>
      <c r="Y4947" s="63"/>
      <c r="Z4947" s="63"/>
      <c r="AA4947" s="63"/>
      <c r="AB4947" s="63"/>
      <c r="AC4947" s="63"/>
      <c r="AD4947" s="63"/>
      <c r="AE4947" s="63"/>
      <c r="AF4947" s="63"/>
      <c r="AG4947" s="63"/>
      <c r="AH4947" s="63"/>
      <c r="AI4947" s="63"/>
      <c r="AJ4947" s="63"/>
      <c r="AK4947" s="63"/>
      <c r="AL4947" s="63"/>
      <c r="AM4947" s="63"/>
      <c r="AN4947" s="63"/>
      <c r="AO4947" s="63"/>
      <c r="AP4947" s="63"/>
      <c r="AQ4947" s="63"/>
      <c r="AR4947" s="63"/>
      <c r="AS4947" s="63"/>
      <c r="AT4947" s="63"/>
      <c r="AU4947" s="63"/>
      <c r="AV4947" s="63"/>
      <c r="AW4947" s="63"/>
      <c r="AX4947" s="63"/>
      <c r="AY4947" s="63"/>
      <c r="AZ4947" s="63"/>
      <c r="BA4947" s="63"/>
      <c r="BB4947" s="63"/>
      <c r="BC4947" s="63"/>
      <c r="BD4947" s="63"/>
      <c r="BE4947" s="63"/>
      <c r="BF4947" s="63"/>
      <c r="BG4947" s="63"/>
      <c r="BH4947" s="63"/>
      <c r="BI4947" s="63"/>
      <c r="BJ4947" s="63"/>
      <c r="BK4947" s="63"/>
      <c r="BL4947" s="63"/>
      <c r="BM4947" s="63"/>
      <c r="BN4947" s="63"/>
      <c r="BO4947" s="63"/>
      <c r="BP4947" s="63"/>
      <c r="BQ4947" s="63"/>
      <c r="BR4947" s="63"/>
      <c r="BS4947" s="63"/>
      <c r="BT4947" s="63"/>
      <c r="BU4947" s="63"/>
      <c r="BV4947" s="63"/>
      <c r="BW4947" s="63"/>
      <c r="BX4947" s="63"/>
      <c r="BY4947" s="63"/>
      <c r="BZ4947" s="63"/>
      <c r="CA4947" s="63"/>
      <c r="CB4947" s="63"/>
      <c r="CC4947" s="63"/>
      <c r="CD4947" s="63"/>
      <c r="CE4947" s="63"/>
      <c r="CF4947" s="63"/>
      <c r="CG4947" s="63"/>
      <c r="CH4947" s="63"/>
      <c r="CI4947" s="63"/>
      <c r="CJ4947" s="63"/>
      <c r="CK4947" s="63"/>
      <c r="CL4947" s="63"/>
      <c r="CM4947" s="63"/>
      <c r="CN4947" s="63"/>
      <c r="CO4947" s="63"/>
      <c r="CP4947" s="63"/>
      <c r="CR4947" s="227"/>
      <c r="CS4947" s="74"/>
    </row>
    <row r="4948" spans="1:97" s="72" customFormat="1" ht="75.75" customHeight="1">
      <c r="A4948" s="63"/>
      <c r="B4948" s="63"/>
      <c r="C4948" s="63"/>
      <c r="D4948" s="63"/>
      <c r="E4948" s="63"/>
      <c r="F4948" s="63"/>
      <c r="G4948" s="63"/>
      <c r="H4948" s="63"/>
      <c r="I4948" s="63"/>
      <c r="J4948" s="63"/>
      <c r="K4948" s="63"/>
      <c r="L4948" s="63"/>
      <c r="M4948" s="63"/>
      <c r="N4948" s="63"/>
      <c r="O4948" s="63"/>
      <c r="P4948" s="63"/>
      <c r="Q4948" s="63"/>
      <c r="R4948" s="63"/>
      <c r="S4948" s="63"/>
      <c r="T4948" s="63"/>
      <c r="U4948" s="63"/>
      <c r="V4948" s="63"/>
      <c r="W4948" s="63"/>
      <c r="X4948" s="63"/>
      <c r="Y4948" s="63"/>
      <c r="Z4948" s="63"/>
      <c r="AA4948" s="63"/>
      <c r="AB4948" s="63"/>
      <c r="AC4948" s="63"/>
      <c r="AD4948" s="63"/>
      <c r="AE4948" s="63"/>
      <c r="AF4948" s="63"/>
      <c r="AG4948" s="63"/>
      <c r="AH4948" s="63"/>
      <c r="AI4948" s="63"/>
      <c r="AJ4948" s="63"/>
      <c r="AK4948" s="63"/>
      <c r="AL4948" s="63"/>
      <c r="AM4948" s="63"/>
      <c r="AN4948" s="63"/>
      <c r="AO4948" s="63"/>
      <c r="AP4948" s="63"/>
      <c r="AQ4948" s="63"/>
      <c r="AR4948" s="63"/>
      <c r="AS4948" s="63"/>
      <c r="AT4948" s="63"/>
      <c r="AU4948" s="63"/>
      <c r="AV4948" s="63"/>
      <c r="AW4948" s="63"/>
      <c r="AX4948" s="63"/>
      <c r="AY4948" s="63"/>
      <c r="AZ4948" s="63"/>
      <c r="BA4948" s="63"/>
      <c r="BB4948" s="63"/>
      <c r="BC4948" s="63"/>
      <c r="BD4948" s="63"/>
      <c r="BE4948" s="63"/>
      <c r="BF4948" s="63"/>
      <c r="BG4948" s="63"/>
      <c r="BH4948" s="63"/>
      <c r="BI4948" s="63"/>
      <c r="BJ4948" s="63"/>
      <c r="BK4948" s="63"/>
      <c r="BL4948" s="63"/>
      <c r="BM4948" s="63"/>
      <c r="BN4948" s="63"/>
      <c r="BO4948" s="63"/>
      <c r="BP4948" s="63"/>
      <c r="BQ4948" s="63"/>
      <c r="BR4948" s="63"/>
      <c r="BS4948" s="63"/>
      <c r="BT4948" s="63"/>
      <c r="BU4948" s="63"/>
      <c r="BV4948" s="63"/>
      <c r="BW4948" s="63"/>
      <c r="BX4948" s="63"/>
      <c r="BY4948" s="63"/>
      <c r="BZ4948" s="63"/>
      <c r="CA4948" s="63"/>
      <c r="CB4948" s="63"/>
      <c r="CC4948" s="63"/>
      <c r="CD4948" s="63"/>
      <c r="CE4948" s="63"/>
      <c r="CF4948" s="63"/>
      <c r="CG4948" s="63"/>
      <c r="CH4948" s="63"/>
      <c r="CI4948" s="63"/>
      <c r="CJ4948" s="63"/>
      <c r="CK4948" s="63"/>
      <c r="CL4948" s="63"/>
      <c r="CM4948" s="63"/>
      <c r="CN4948" s="63"/>
      <c r="CO4948" s="63"/>
      <c r="CP4948" s="63"/>
      <c r="CR4948" s="227"/>
      <c r="CS4948" s="74"/>
    </row>
    <row r="4949" spans="1:97" s="72" customFormat="1" ht="75.75" customHeight="1">
      <c r="A4949" s="63"/>
      <c r="B4949" s="63"/>
      <c r="C4949" s="63"/>
      <c r="D4949" s="63"/>
      <c r="E4949" s="63"/>
      <c r="F4949" s="63"/>
      <c r="G4949" s="63"/>
      <c r="H4949" s="63"/>
      <c r="I4949" s="63"/>
      <c r="J4949" s="63"/>
      <c r="K4949" s="63"/>
      <c r="L4949" s="63"/>
      <c r="M4949" s="63"/>
      <c r="N4949" s="63"/>
      <c r="O4949" s="63"/>
      <c r="P4949" s="63"/>
      <c r="Q4949" s="63"/>
      <c r="R4949" s="63"/>
      <c r="S4949" s="63"/>
      <c r="T4949" s="63"/>
      <c r="U4949" s="63"/>
      <c r="V4949" s="63"/>
      <c r="W4949" s="63"/>
      <c r="X4949" s="63"/>
      <c r="Y4949" s="63"/>
      <c r="Z4949" s="63"/>
      <c r="AA4949" s="63"/>
      <c r="AB4949" s="63"/>
      <c r="AC4949" s="63"/>
      <c r="AD4949" s="63"/>
      <c r="AE4949" s="63"/>
      <c r="AF4949" s="63"/>
      <c r="AG4949" s="63"/>
      <c r="AH4949" s="63"/>
      <c r="AI4949" s="63"/>
      <c r="AJ4949" s="63"/>
      <c r="AK4949" s="63"/>
      <c r="AL4949" s="63"/>
      <c r="AM4949" s="63"/>
      <c r="AN4949" s="63"/>
      <c r="AO4949" s="63"/>
      <c r="AP4949" s="63"/>
      <c r="AQ4949" s="63"/>
      <c r="AR4949" s="63"/>
      <c r="AS4949" s="63"/>
      <c r="AT4949" s="63"/>
      <c r="AU4949" s="63"/>
      <c r="AV4949" s="63"/>
      <c r="AW4949" s="63"/>
      <c r="AX4949" s="63"/>
      <c r="AY4949" s="63"/>
      <c r="AZ4949" s="63"/>
      <c r="BA4949" s="63"/>
      <c r="BB4949" s="63"/>
      <c r="BC4949" s="63"/>
      <c r="BD4949" s="63"/>
      <c r="BE4949" s="63"/>
      <c r="BF4949" s="63"/>
      <c r="BG4949" s="63"/>
      <c r="BH4949" s="63"/>
      <c r="BI4949" s="63"/>
      <c r="BJ4949" s="63"/>
      <c r="BK4949" s="63"/>
      <c r="BL4949" s="63"/>
      <c r="BM4949" s="63"/>
      <c r="BN4949" s="63"/>
      <c r="BO4949" s="63"/>
      <c r="BP4949" s="63"/>
      <c r="BQ4949" s="63"/>
      <c r="BR4949" s="63"/>
      <c r="BS4949" s="63"/>
      <c r="BT4949" s="63"/>
      <c r="BU4949" s="63"/>
      <c r="BV4949" s="63"/>
      <c r="BW4949" s="63"/>
      <c r="BX4949" s="63"/>
      <c r="BY4949" s="63"/>
      <c r="BZ4949" s="63"/>
      <c r="CA4949" s="63"/>
      <c r="CB4949" s="63"/>
      <c r="CC4949" s="63"/>
      <c r="CD4949" s="63"/>
      <c r="CE4949" s="63"/>
      <c r="CF4949" s="63"/>
      <c r="CG4949" s="63"/>
      <c r="CH4949" s="63"/>
      <c r="CI4949" s="63"/>
      <c r="CJ4949" s="63"/>
      <c r="CK4949" s="63"/>
      <c r="CL4949" s="63"/>
      <c r="CM4949" s="63"/>
      <c r="CN4949" s="63"/>
      <c r="CO4949" s="63"/>
      <c r="CP4949" s="63"/>
      <c r="CR4949" s="227"/>
      <c r="CS4949" s="74"/>
    </row>
    <row r="4950" spans="1:97" s="72" customFormat="1" ht="75.75" customHeight="1">
      <c r="A4950" s="63"/>
      <c r="B4950" s="63"/>
      <c r="C4950" s="63"/>
      <c r="D4950" s="63"/>
      <c r="E4950" s="63"/>
      <c r="F4950" s="63"/>
      <c r="G4950" s="63"/>
      <c r="H4950" s="63"/>
      <c r="I4950" s="63"/>
      <c r="J4950" s="63"/>
      <c r="K4950" s="63"/>
      <c r="L4950" s="63"/>
      <c r="M4950" s="63"/>
      <c r="N4950" s="63"/>
      <c r="O4950" s="63"/>
      <c r="P4950" s="63"/>
      <c r="Q4950" s="63"/>
      <c r="R4950" s="63"/>
      <c r="S4950" s="63"/>
      <c r="T4950" s="63"/>
      <c r="U4950" s="63"/>
      <c r="V4950" s="63"/>
      <c r="W4950" s="63"/>
      <c r="X4950" s="63"/>
      <c r="Y4950" s="63"/>
      <c r="Z4950" s="63"/>
      <c r="AA4950" s="63"/>
      <c r="AB4950" s="63"/>
      <c r="AC4950" s="63"/>
      <c r="AD4950" s="63"/>
      <c r="AE4950" s="63"/>
      <c r="AF4950" s="63"/>
      <c r="AG4950" s="63"/>
      <c r="AH4950" s="63"/>
      <c r="AI4950" s="63"/>
      <c r="AJ4950" s="63"/>
      <c r="AK4950" s="63"/>
      <c r="AL4950" s="63"/>
      <c r="AM4950" s="63"/>
      <c r="AN4950" s="63"/>
      <c r="AO4950" s="63"/>
      <c r="AP4950" s="63"/>
      <c r="AQ4950" s="63"/>
      <c r="AR4950" s="63"/>
      <c r="AS4950" s="63"/>
      <c r="AT4950" s="63"/>
      <c r="AU4950" s="63"/>
      <c r="AV4950" s="63"/>
      <c r="AW4950" s="63"/>
      <c r="AX4950" s="63"/>
      <c r="AY4950" s="63"/>
      <c r="AZ4950" s="63"/>
      <c r="BA4950" s="63"/>
      <c r="BB4950" s="63"/>
      <c r="BC4950" s="63"/>
      <c r="BD4950" s="63"/>
      <c r="BE4950" s="63"/>
      <c r="BF4950" s="63"/>
      <c r="BG4950" s="63"/>
      <c r="BH4950" s="63"/>
      <c r="BI4950" s="63"/>
      <c r="BJ4950" s="63"/>
      <c r="BK4950" s="63"/>
      <c r="BL4950" s="63"/>
      <c r="BM4950" s="63"/>
      <c r="BN4950" s="63"/>
      <c r="BO4950" s="63"/>
      <c r="BP4950" s="63"/>
      <c r="BQ4950" s="63"/>
      <c r="BR4950" s="63"/>
      <c r="BS4950" s="63"/>
      <c r="BT4950" s="63"/>
      <c r="BU4950" s="63"/>
      <c r="BV4950" s="63"/>
      <c r="BW4950" s="63"/>
      <c r="BX4950" s="63"/>
      <c r="BY4950" s="63"/>
      <c r="BZ4950" s="63"/>
      <c r="CA4950" s="63"/>
      <c r="CB4950" s="63"/>
      <c r="CC4950" s="63"/>
      <c r="CD4950" s="63"/>
      <c r="CE4950" s="63"/>
      <c r="CF4950" s="63"/>
      <c r="CG4950" s="63"/>
      <c r="CH4950" s="63"/>
      <c r="CI4950" s="63"/>
      <c r="CJ4950" s="63"/>
      <c r="CK4950" s="63"/>
      <c r="CL4950" s="63"/>
      <c r="CM4950" s="63"/>
      <c r="CN4950" s="63"/>
      <c r="CO4950" s="63"/>
      <c r="CP4950" s="63"/>
      <c r="CR4950" s="227"/>
      <c r="CS4950" s="74"/>
    </row>
    <row r="4951" spans="1:97" s="72" customFormat="1" ht="75.75" customHeight="1">
      <c r="A4951" s="63"/>
      <c r="B4951" s="63"/>
      <c r="C4951" s="63"/>
      <c r="D4951" s="63"/>
      <c r="E4951" s="63"/>
      <c r="F4951" s="63"/>
      <c r="G4951" s="63"/>
      <c r="H4951" s="63"/>
      <c r="I4951" s="63"/>
      <c r="J4951" s="63"/>
      <c r="K4951" s="63"/>
      <c r="L4951" s="63"/>
      <c r="M4951" s="63"/>
      <c r="N4951" s="63"/>
      <c r="O4951" s="63"/>
      <c r="P4951" s="63"/>
      <c r="Q4951" s="63"/>
      <c r="R4951" s="63"/>
      <c r="S4951" s="63"/>
      <c r="T4951" s="63"/>
      <c r="U4951" s="63"/>
      <c r="V4951" s="63"/>
      <c r="W4951" s="63"/>
      <c r="X4951" s="63"/>
      <c r="Y4951" s="63"/>
      <c r="Z4951" s="63"/>
      <c r="AA4951" s="63"/>
      <c r="AB4951" s="63"/>
      <c r="AC4951" s="63"/>
      <c r="AD4951" s="63"/>
      <c r="AE4951" s="63"/>
      <c r="AF4951" s="63"/>
      <c r="AG4951" s="63"/>
      <c r="AH4951" s="63"/>
      <c r="AI4951" s="63"/>
      <c r="AJ4951" s="63"/>
      <c r="AK4951" s="63"/>
      <c r="AL4951" s="63"/>
      <c r="AM4951" s="63"/>
      <c r="AN4951" s="63"/>
      <c r="AO4951" s="63"/>
      <c r="AP4951" s="63"/>
      <c r="AQ4951" s="63"/>
      <c r="AR4951" s="63"/>
      <c r="AS4951" s="63"/>
      <c r="AT4951" s="63"/>
      <c r="AU4951" s="63"/>
      <c r="AV4951" s="63"/>
      <c r="AW4951" s="63"/>
      <c r="AX4951" s="63"/>
      <c r="AY4951" s="63"/>
      <c r="AZ4951" s="63"/>
      <c r="BA4951" s="63"/>
      <c r="BB4951" s="63"/>
      <c r="BC4951" s="63"/>
      <c r="BD4951" s="63"/>
      <c r="BE4951" s="63"/>
      <c r="BF4951" s="63"/>
      <c r="BG4951" s="63"/>
      <c r="BH4951" s="63"/>
      <c r="BI4951" s="63"/>
      <c r="BJ4951" s="63"/>
      <c r="BK4951" s="63"/>
      <c r="BL4951" s="63"/>
      <c r="BM4951" s="63"/>
      <c r="BN4951" s="63"/>
      <c r="BO4951" s="63"/>
      <c r="BP4951" s="63"/>
      <c r="BQ4951" s="63"/>
      <c r="BR4951" s="63"/>
      <c r="BS4951" s="63"/>
      <c r="BT4951" s="63"/>
      <c r="BU4951" s="63"/>
      <c r="BV4951" s="63"/>
      <c r="BW4951" s="63"/>
      <c r="BX4951" s="63"/>
      <c r="BY4951" s="63"/>
      <c r="BZ4951" s="63"/>
      <c r="CA4951" s="63"/>
      <c r="CB4951" s="63"/>
      <c r="CC4951" s="63"/>
      <c r="CD4951" s="63"/>
      <c r="CE4951" s="63"/>
      <c r="CF4951" s="63"/>
      <c r="CG4951" s="63"/>
      <c r="CH4951" s="63"/>
      <c r="CI4951" s="63"/>
      <c r="CJ4951" s="63"/>
      <c r="CK4951" s="63"/>
      <c r="CL4951" s="63"/>
      <c r="CM4951" s="63"/>
      <c r="CN4951" s="63"/>
      <c r="CO4951" s="63"/>
      <c r="CP4951" s="63"/>
      <c r="CR4951" s="227"/>
      <c r="CS4951" s="74"/>
    </row>
    <row r="4952" spans="1:97" s="72" customFormat="1" ht="75.75" customHeight="1">
      <c r="A4952" s="63"/>
      <c r="B4952" s="63"/>
      <c r="C4952" s="63"/>
      <c r="D4952" s="63"/>
      <c r="E4952" s="63"/>
      <c r="F4952" s="63"/>
      <c r="G4952" s="63"/>
      <c r="H4952" s="63"/>
      <c r="I4952" s="63"/>
      <c r="J4952" s="63"/>
      <c r="K4952" s="63"/>
      <c r="L4952" s="63"/>
      <c r="M4952" s="63"/>
      <c r="N4952" s="63"/>
      <c r="O4952" s="63"/>
      <c r="P4952" s="63"/>
      <c r="Q4952" s="63"/>
      <c r="R4952" s="63"/>
      <c r="S4952" s="63"/>
      <c r="T4952" s="63"/>
      <c r="U4952" s="63"/>
      <c r="V4952" s="63"/>
      <c r="W4952" s="63"/>
      <c r="X4952" s="63"/>
      <c r="Y4952" s="63"/>
      <c r="Z4952" s="63"/>
      <c r="AA4952" s="63"/>
      <c r="AB4952" s="63"/>
      <c r="AC4952" s="63"/>
      <c r="AD4952" s="63"/>
      <c r="AE4952" s="63"/>
      <c r="AF4952" s="63"/>
      <c r="AG4952" s="63"/>
      <c r="AH4952" s="63"/>
      <c r="AI4952" s="63"/>
      <c r="AJ4952" s="63"/>
      <c r="AK4952" s="63"/>
      <c r="AL4952" s="63"/>
      <c r="AM4952" s="63"/>
      <c r="AN4952" s="63"/>
      <c r="AO4952" s="63"/>
      <c r="AP4952" s="63"/>
      <c r="AQ4952" s="63"/>
      <c r="AR4952" s="63"/>
      <c r="AS4952" s="63"/>
      <c r="AT4952" s="63"/>
      <c r="AU4952" s="63"/>
      <c r="AV4952" s="63"/>
      <c r="AW4952" s="63"/>
      <c r="AX4952" s="63"/>
      <c r="AY4952" s="63"/>
      <c r="AZ4952" s="63"/>
      <c r="BA4952" s="63"/>
      <c r="BB4952" s="63"/>
      <c r="BC4952" s="63"/>
      <c r="BD4952" s="63"/>
      <c r="BE4952" s="63"/>
      <c r="BF4952" s="63"/>
      <c r="BG4952" s="63"/>
      <c r="BH4952" s="63"/>
      <c r="BI4952" s="63"/>
      <c r="BJ4952" s="63"/>
      <c r="BK4952" s="63"/>
      <c r="BL4952" s="63"/>
      <c r="BM4952" s="63"/>
      <c r="BN4952" s="63"/>
      <c r="BO4952" s="63"/>
      <c r="BP4952" s="63"/>
      <c r="BQ4952" s="63"/>
      <c r="BR4952" s="63"/>
      <c r="BS4952" s="63"/>
      <c r="BT4952" s="63"/>
      <c r="BU4952" s="63"/>
      <c r="BV4952" s="63"/>
      <c r="BW4952" s="63"/>
      <c r="BX4952" s="63"/>
      <c r="BY4952" s="63"/>
      <c r="BZ4952" s="63"/>
      <c r="CA4952" s="63"/>
      <c r="CB4952" s="63"/>
      <c r="CC4952" s="63"/>
      <c r="CD4952" s="63"/>
      <c r="CE4952" s="63"/>
      <c r="CF4952" s="63"/>
      <c r="CG4952" s="63"/>
      <c r="CH4952" s="63"/>
      <c r="CI4952" s="63"/>
      <c r="CJ4952" s="63"/>
      <c r="CK4952" s="63"/>
      <c r="CL4952" s="63"/>
      <c r="CM4952" s="63"/>
      <c r="CN4952" s="63"/>
      <c r="CO4952" s="63"/>
      <c r="CP4952" s="63"/>
      <c r="CR4952" s="227"/>
      <c r="CS4952" s="74"/>
    </row>
    <row r="4953" spans="1:97" s="72" customFormat="1" ht="75.75" customHeight="1">
      <c r="A4953" s="63"/>
      <c r="B4953" s="63"/>
      <c r="C4953" s="63"/>
      <c r="D4953" s="63"/>
      <c r="E4953" s="63"/>
      <c r="F4953" s="63"/>
      <c r="G4953" s="63"/>
      <c r="H4953" s="63"/>
      <c r="I4953" s="63"/>
      <c r="J4953" s="63"/>
      <c r="K4953" s="63"/>
      <c r="L4953" s="63"/>
      <c r="M4953" s="63"/>
      <c r="N4953" s="63"/>
      <c r="O4953" s="63"/>
      <c r="P4953" s="63"/>
      <c r="Q4953" s="63"/>
      <c r="R4953" s="63"/>
      <c r="S4953" s="63"/>
      <c r="T4953" s="63"/>
      <c r="U4953" s="63"/>
      <c r="V4953" s="63"/>
      <c r="W4953" s="63"/>
      <c r="X4953" s="63"/>
      <c r="Y4953" s="63"/>
      <c r="Z4953" s="63"/>
      <c r="AA4953" s="63"/>
      <c r="AB4953" s="63"/>
      <c r="AC4953" s="63"/>
      <c r="AD4953" s="63"/>
      <c r="AE4953" s="63"/>
      <c r="AF4953" s="63"/>
      <c r="AG4953" s="63"/>
      <c r="AH4953" s="63"/>
      <c r="AI4953" s="63"/>
      <c r="AJ4953" s="63"/>
      <c r="AK4953" s="63"/>
      <c r="AL4953" s="63"/>
      <c r="AM4953" s="63"/>
      <c r="AN4953" s="63"/>
      <c r="AO4953" s="63"/>
      <c r="AP4953" s="63"/>
      <c r="AQ4953" s="63"/>
      <c r="AR4953" s="63"/>
      <c r="AS4953" s="63"/>
      <c r="AT4953" s="63"/>
      <c r="AU4953" s="63"/>
      <c r="AV4953" s="63"/>
      <c r="AW4953" s="63"/>
      <c r="AX4953" s="63"/>
      <c r="AY4953" s="63"/>
      <c r="AZ4953" s="63"/>
      <c r="BA4953" s="63"/>
      <c r="BB4953" s="63"/>
      <c r="BC4953" s="63"/>
      <c r="BD4953" s="63"/>
      <c r="BE4953" s="63"/>
      <c r="BF4953" s="63"/>
      <c r="BG4953" s="63"/>
      <c r="BH4953" s="63"/>
      <c r="BI4953" s="63"/>
      <c r="BJ4953" s="63"/>
      <c r="BK4953" s="63"/>
      <c r="BL4953" s="63"/>
      <c r="BM4953" s="63"/>
      <c r="BN4953" s="63"/>
      <c r="BO4953" s="63"/>
      <c r="BP4953" s="63"/>
      <c r="BQ4953" s="63"/>
      <c r="BR4953" s="63"/>
      <c r="BS4953" s="63"/>
      <c r="BT4953" s="63"/>
      <c r="BU4953" s="63"/>
      <c r="BV4953" s="63"/>
      <c r="BW4953" s="63"/>
      <c r="BX4953" s="63"/>
      <c r="BY4953" s="63"/>
      <c r="BZ4953" s="63"/>
      <c r="CA4953" s="63"/>
      <c r="CB4953" s="63"/>
      <c r="CC4953" s="63"/>
      <c r="CD4953" s="63"/>
      <c r="CE4953" s="63"/>
      <c r="CF4953" s="63"/>
      <c r="CG4953" s="63"/>
      <c r="CH4953" s="63"/>
      <c r="CI4953" s="63"/>
      <c r="CJ4953" s="63"/>
      <c r="CK4953" s="63"/>
      <c r="CL4953" s="63"/>
      <c r="CM4953" s="63"/>
      <c r="CN4953" s="63"/>
      <c r="CO4953" s="63"/>
      <c r="CP4953" s="63"/>
      <c r="CR4953" s="227"/>
      <c r="CS4953" s="74"/>
    </row>
    <row r="4954" spans="1:97" s="72" customFormat="1" ht="75.75" customHeight="1">
      <c r="A4954" s="63"/>
      <c r="B4954" s="63"/>
      <c r="C4954" s="63"/>
      <c r="D4954" s="63"/>
      <c r="E4954" s="63"/>
      <c r="F4954" s="63"/>
      <c r="G4954" s="63"/>
      <c r="H4954" s="63"/>
      <c r="I4954" s="63"/>
      <c r="J4954" s="63"/>
      <c r="K4954" s="63"/>
      <c r="L4954" s="63"/>
      <c r="M4954" s="63"/>
      <c r="N4954" s="63"/>
      <c r="O4954" s="63"/>
      <c r="P4954" s="63"/>
      <c r="Q4954" s="63"/>
      <c r="R4954" s="63"/>
      <c r="S4954" s="63"/>
      <c r="T4954" s="63"/>
      <c r="U4954" s="63"/>
      <c r="V4954" s="63"/>
      <c r="W4954" s="63"/>
      <c r="X4954" s="63"/>
      <c r="Y4954" s="63"/>
      <c r="Z4954" s="63"/>
      <c r="AA4954" s="63"/>
      <c r="AB4954" s="63"/>
      <c r="AC4954" s="63"/>
      <c r="AD4954" s="63"/>
      <c r="AE4954" s="63"/>
      <c r="AF4954" s="63"/>
      <c r="AG4954" s="63"/>
      <c r="AH4954" s="63"/>
      <c r="AI4954" s="63"/>
      <c r="AJ4954" s="63"/>
      <c r="AK4954" s="63"/>
      <c r="AL4954" s="63"/>
      <c r="AM4954" s="63"/>
      <c r="AN4954" s="63"/>
      <c r="AO4954" s="63"/>
      <c r="AP4954" s="63"/>
      <c r="AQ4954" s="63"/>
      <c r="AR4954" s="63"/>
      <c r="AS4954" s="63"/>
      <c r="AT4954" s="63"/>
      <c r="AU4954" s="63"/>
      <c r="AV4954" s="63"/>
      <c r="AW4954" s="63"/>
      <c r="AX4954" s="63"/>
      <c r="AY4954" s="63"/>
      <c r="AZ4954" s="63"/>
      <c r="BA4954" s="63"/>
      <c r="BB4954" s="63"/>
      <c r="BC4954" s="63"/>
      <c r="BD4954" s="63"/>
      <c r="BE4954" s="63"/>
      <c r="BF4954" s="63"/>
      <c r="BG4954" s="63"/>
      <c r="BH4954" s="63"/>
      <c r="BI4954" s="63"/>
      <c r="BJ4954" s="63"/>
      <c r="BK4954" s="63"/>
      <c r="BL4954" s="63"/>
      <c r="BM4954" s="63"/>
      <c r="BN4954" s="63"/>
      <c r="BO4954" s="63"/>
      <c r="BP4954" s="63"/>
      <c r="BQ4954" s="63"/>
      <c r="BR4954" s="63"/>
      <c r="BS4954" s="63"/>
      <c r="BT4954" s="63"/>
      <c r="BU4954" s="63"/>
      <c r="BV4954" s="63"/>
      <c r="BW4954" s="63"/>
      <c r="BX4954" s="63"/>
      <c r="BY4954" s="63"/>
      <c r="BZ4954" s="63"/>
      <c r="CA4954" s="63"/>
      <c r="CB4954" s="63"/>
      <c r="CC4954" s="63"/>
      <c r="CD4954" s="63"/>
      <c r="CE4954" s="63"/>
      <c r="CF4954" s="63"/>
      <c r="CG4954" s="63"/>
      <c r="CH4954" s="63"/>
      <c r="CI4954" s="63"/>
      <c r="CJ4954" s="63"/>
      <c r="CK4954" s="63"/>
      <c r="CL4954" s="63"/>
      <c r="CM4954" s="63"/>
      <c r="CN4954" s="63"/>
      <c r="CO4954" s="63"/>
      <c r="CP4954" s="63"/>
      <c r="CR4954" s="227"/>
      <c r="CS4954" s="74"/>
    </row>
    <row r="4955" spans="1:97" s="72" customFormat="1" ht="75.75" customHeight="1">
      <c r="A4955" s="63"/>
      <c r="B4955" s="63"/>
      <c r="C4955" s="63"/>
      <c r="D4955" s="63"/>
      <c r="E4955" s="63"/>
      <c r="F4955" s="63"/>
      <c r="G4955" s="63"/>
      <c r="H4955" s="63"/>
      <c r="I4955" s="63"/>
      <c r="J4955" s="63"/>
      <c r="K4955" s="63"/>
      <c r="L4955" s="63"/>
      <c r="M4955" s="63"/>
      <c r="N4955" s="63"/>
      <c r="O4955" s="63"/>
      <c r="P4955" s="63"/>
      <c r="Q4955" s="63"/>
      <c r="R4955" s="63"/>
      <c r="S4955" s="63"/>
      <c r="T4955" s="63"/>
      <c r="U4955" s="63"/>
      <c r="V4955" s="63"/>
      <c r="W4955" s="63"/>
      <c r="X4955" s="63"/>
      <c r="Y4955" s="63"/>
      <c r="Z4955" s="63"/>
      <c r="AA4955" s="63"/>
      <c r="AB4955" s="63"/>
      <c r="AC4955" s="63"/>
      <c r="AD4955" s="63"/>
      <c r="AE4955" s="63"/>
      <c r="AF4955" s="63"/>
      <c r="AG4955" s="63"/>
      <c r="AH4955" s="63"/>
      <c r="AI4955" s="63"/>
      <c r="AJ4955" s="63"/>
      <c r="AK4955" s="63"/>
      <c r="AL4955" s="63"/>
      <c r="AM4955" s="63"/>
      <c r="AN4955" s="63"/>
      <c r="AO4955" s="63"/>
      <c r="AP4955" s="63"/>
      <c r="AQ4955" s="63"/>
      <c r="AR4955" s="63"/>
      <c r="AS4955" s="63"/>
      <c r="AT4955" s="63"/>
      <c r="AU4955" s="63"/>
      <c r="AV4955" s="63"/>
      <c r="AW4955" s="63"/>
      <c r="AX4955" s="63"/>
      <c r="AY4955" s="63"/>
      <c r="AZ4955" s="63"/>
      <c r="BA4955" s="63"/>
      <c r="BB4955" s="63"/>
      <c r="BC4955" s="63"/>
      <c r="BD4955" s="63"/>
      <c r="BE4955" s="63"/>
      <c r="BF4955" s="63"/>
      <c r="BG4955" s="63"/>
      <c r="BH4955" s="63"/>
      <c r="BI4955" s="63"/>
      <c r="BJ4955" s="63"/>
      <c r="BK4955" s="63"/>
      <c r="BL4955" s="63"/>
      <c r="BM4955" s="63"/>
      <c r="BN4955" s="63"/>
      <c r="BO4955" s="63"/>
      <c r="BP4955" s="63"/>
      <c r="BQ4955" s="63"/>
      <c r="BR4955" s="63"/>
      <c r="BS4955" s="63"/>
      <c r="BT4955" s="63"/>
      <c r="BU4955" s="63"/>
      <c r="BV4955" s="63"/>
      <c r="BW4955" s="63"/>
      <c r="BX4955" s="63"/>
      <c r="BY4955" s="63"/>
      <c r="BZ4955" s="63"/>
      <c r="CA4955" s="63"/>
      <c r="CB4955" s="63"/>
      <c r="CC4955" s="63"/>
      <c r="CD4955" s="63"/>
      <c r="CE4955" s="63"/>
      <c r="CF4955" s="63"/>
      <c r="CG4955" s="63"/>
      <c r="CH4955" s="63"/>
      <c r="CI4955" s="63"/>
      <c r="CJ4955" s="63"/>
      <c r="CK4955" s="63"/>
      <c r="CL4955" s="63"/>
      <c r="CM4955" s="63"/>
      <c r="CN4955" s="63"/>
      <c r="CO4955" s="63"/>
      <c r="CP4955" s="63"/>
      <c r="CR4955" s="227"/>
      <c r="CS4955" s="74"/>
    </row>
    <row r="4956" spans="1:97" s="72" customFormat="1" ht="75.75" customHeight="1">
      <c r="A4956" s="63"/>
      <c r="B4956" s="63"/>
      <c r="C4956" s="63"/>
      <c r="D4956" s="63"/>
      <c r="E4956" s="63"/>
      <c r="F4956" s="63"/>
      <c r="G4956" s="63"/>
      <c r="H4956" s="63"/>
      <c r="I4956" s="63"/>
      <c r="J4956" s="63"/>
      <c r="K4956" s="63"/>
      <c r="L4956" s="63"/>
      <c r="M4956" s="63"/>
      <c r="N4956" s="63"/>
      <c r="O4956" s="63"/>
      <c r="P4956" s="63"/>
      <c r="Q4956" s="63"/>
      <c r="R4956" s="63"/>
      <c r="S4956" s="63"/>
      <c r="T4956" s="63"/>
      <c r="U4956" s="63"/>
      <c r="V4956" s="63"/>
      <c r="W4956" s="63"/>
      <c r="X4956" s="63"/>
      <c r="Y4956" s="63"/>
      <c r="Z4956" s="63"/>
      <c r="AA4956" s="63"/>
      <c r="AB4956" s="63"/>
      <c r="AC4956" s="63"/>
      <c r="AD4956" s="63"/>
      <c r="AE4956" s="63"/>
      <c r="AF4956" s="63"/>
      <c r="AG4956" s="63"/>
      <c r="AH4956" s="63"/>
      <c r="AI4956" s="63"/>
      <c r="AJ4956" s="63"/>
      <c r="AK4956" s="63"/>
      <c r="AL4956" s="63"/>
      <c r="AM4956" s="63"/>
      <c r="AN4956" s="63"/>
      <c r="AO4956" s="63"/>
      <c r="AP4956" s="63"/>
      <c r="AQ4956" s="63"/>
      <c r="AR4956" s="63"/>
      <c r="AS4956" s="63"/>
      <c r="AT4956" s="63"/>
      <c r="AU4956" s="63"/>
      <c r="AV4956" s="63"/>
      <c r="AW4956" s="63"/>
      <c r="AX4956" s="63"/>
      <c r="AY4956" s="63"/>
      <c r="AZ4956" s="63"/>
      <c r="BA4956" s="63"/>
      <c r="BB4956" s="63"/>
      <c r="BC4956" s="63"/>
      <c r="BD4956" s="63"/>
      <c r="BE4956" s="63"/>
      <c r="BF4956" s="63"/>
      <c r="BG4956" s="63"/>
      <c r="BH4956" s="63"/>
      <c r="BI4956" s="63"/>
      <c r="BJ4956" s="63"/>
      <c r="BK4956" s="63"/>
      <c r="BL4956" s="63"/>
      <c r="BM4956" s="63"/>
      <c r="BN4956" s="63"/>
      <c r="BO4956" s="63"/>
      <c r="BP4956" s="63"/>
      <c r="BQ4956" s="63"/>
      <c r="BR4956" s="63"/>
      <c r="BS4956" s="63"/>
      <c r="BT4956" s="63"/>
      <c r="BU4956" s="63"/>
      <c r="BV4956" s="63"/>
      <c r="BW4956" s="63"/>
      <c r="BX4956" s="63"/>
      <c r="BY4956" s="63"/>
      <c r="BZ4956" s="63"/>
      <c r="CA4956" s="63"/>
      <c r="CB4956" s="63"/>
      <c r="CC4956" s="63"/>
      <c r="CD4956" s="63"/>
      <c r="CE4956" s="63"/>
      <c r="CF4956" s="63"/>
      <c r="CG4956" s="63"/>
      <c r="CH4956" s="63"/>
      <c r="CI4956" s="63"/>
      <c r="CJ4956" s="63"/>
      <c r="CK4956" s="63"/>
      <c r="CL4956" s="63"/>
      <c r="CM4956" s="63"/>
      <c r="CN4956" s="63"/>
      <c r="CO4956" s="63"/>
      <c r="CP4956" s="63"/>
      <c r="CR4956" s="227"/>
      <c r="CS4956" s="74"/>
    </row>
    <row r="4957" spans="1:97" s="72" customFormat="1" ht="75.75" customHeight="1">
      <c r="A4957" s="63"/>
      <c r="B4957" s="63"/>
      <c r="C4957" s="63"/>
      <c r="D4957" s="63"/>
      <c r="E4957" s="63"/>
      <c r="F4957" s="63"/>
      <c r="G4957" s="63"/>
      <c r="H4957" s="63"/>
      <c r="I4957" s="63"/>
      <c r="J4957" s="63"/>
      <c r="K4957" s="63"/>
      <c r="L4957" s="63"/>
      <c r="M4957" s="63"/>
      <c r="N4957" s="63"/>
      <c r="O4957" s="63"/>
      <c r="P4957" s="63"/>
      <c r="Q4957" s="63"/>
      <c r="R4957" s="63"/>
      <c r="S4957" s="63"/>
      <c r="T4957" s="63"/>
      <c r="U4957" s="63"/>
      <c r="V4957" s="63"/>
      <c r="W4957" s="63"/>
      <c r="X4957" s="63"/>
      <c r="Y4957" s="63"/>
      <c r="Z4957" s="63"/>
      <c r="AA4957" s="63"/>
      <c r="AB4957" s="63"/>
      <c r="AC4957" s="63"/>
      <c r="AD4957" s="63"/>
      <c r="AE4957" s="63"/>
      <c r="AF4957" s="63"/>
      <c r="AG4957" s="63"/>
      <c r="AH4957" s="63"/>
      <c r="AI4957" s="63"/>
      <c r="AJ4957" s="63"/>
      <c r="AK4957" s="63"/>
      <c r="AL4957" s="63"/>
      <c r="AM4957" s="63"/>
      <c r="AN4957" s="63"/>
      <c r="AO4957" s="63"/>
      <c r="AP4957" s="63"/>
      <c r="AQ4957" s="63"/>
      <c r="AR4957" s="63"/>
      <c r="AS4957" s="63"/>
      <c r="AT4957" s="63"/>
      <c r="AU4957" s="63"/>
      <c r="AV4957" s="63"/>
      <c r="AW4957" s="63"/>
      <c r="AX4957" s="63"/>
      <c r="AY4957" s="63"/>
      <c r="AZ4957" s="63"/>
      <c r="BA4957" s="63"/>
      <c r="BB4957" s="63"/>
      <c r="BC4957" s="63"/>
      <c r="BD4957" s="63"/>
      <c r="BE4957" s="63"/>
      <c r="BF4957" s="63"/>
      <c r="BG4957" s="63"/>
      <c r="BH4957" s="63"/>
      <c r="BI4957" s="63"/>
      <c r="BJ4957" s="63"/>
      <c r="BK4957" s="63"/>
      <c r="BL4957" s="63"/>
      <c r="BM4957" s="63"/>
      <c r="BN4957" s="63"/>
      <c r="BO4957" s="63"/>
      <c r="BP4957" s="63"/>
      <c r="BQ4957" s="63"/>
      <c r="BR4957" s="63"/>
      <c r="BS4957" s="63"/>
      <c r="BT4957" s="63"/>
      <c r="BU4957" s="63"/>
      <c r="BV4957" s="63"/>
      <c r="BW4957" s="63"/>
      <c r="BX4957" s="63"/>
      <c r="BY4957" s="63"/>
      <c r="BZ4957" s="63"/>
      <c r="CA4957" s="63"/>
      <c r="CB4957" s="63"/>
      <c r="CC4957" s="63"/>
      <c r="CD4957" s="63"/>
      <c r="CE4957" s="63"/>
      <c r="CF4957" s="63"/>
      <c r="CG4957" s="63"/>
      <c r="CH4957" s="63"/>
      <c r="CI4957" s="63"/>
      <c r="CJ4957" s="63"/>
      <c r="CK4957" s="63"/>
      <c r="CL4957" s="63"/>
      <c r="CM4957" s="63"/>
      <c r="CN4957" s="63"/>
      <c r="CO4957" s="63"/>
      <c r="CP4957" s="63"/>
      <c r="CR4957" s="227"/>
      <c r="CS4957" s="74"/>
    </row>
    <row r="4958" spans="1:97" s="72" customFormat="1" ht="75.75" customHeight="1">
      <c r="A4958" s="63"/>
      <c r="B4958" s="63"/>
      <c r="C4958" s="63"/>
      <c r="D4958" s="63"/>
      <c r="E4958" s="63"/>
      <c r="F4958" s="63"/>
      <c r="G4958" s="63"/>
      <c r="H4958" s="63"/>
      <c r="I4958" s="63"/>
      <c r="J4958" s="63"/>
      <c r="K4958" s="63"/>
      <c r="L4958" s="63"/>
      <c r="M4958" s="63"/>
      <c r="N4958" s="63"/>
      <c r="O4958" s="63"/>
      <c r="P4958" s="63"/>
      <c r="Q4958" s="63"/>
      <c r="R4958" s="63"/>
      <c r="S4958" s="63"/>
      <c r="T4958" s="63"/>
      <c r="U4958" s="63"/>
      <c r="V4958" s="63"/>
      <c r="W4958" s="63"/>
      <c r="X4958" s="63"/>
      <c r="Y4958" s="63"/>
      <c r="Z4958" s="63"/>
      <c r="AA4958" s="63"/>
      <c r="AB4958" s="63"/>
      <c r="AC4958" s="63"/>
      <c r="AD4958" s="63"/>
      <c r="AE4958" s="63"/>
      <c r="AF4958" s="63"/>
      <c r="AG4958" s="63"/>
      <c r="AH4958" s="63"/>
      <c r="AI4958" s="63"/>
      <c r="AJ4958" s="63"/>
      <c r="AK4958" s="63"/>
      <c r="AL4958" s="63"/>
      <c r="AM4958" s="63"/>
      <c r="AN4958" s="63"/>
      <c r="AO4958" s="63"/>
      <c r="AP4958" s="63"/>
      <c r="AQ4958" s="63"/>
      <c r="AR4958" s="63"/>
      <c r="AS4958" s="63"/>
      <c r="AT4958" s="63"/>
      <c r="AU4958" s="63"/>
      <c r="AV4958" s="63"/>
      <c r="AW4958" s="63"/>
      <c r="AX4958" s="63"/>
      <c r="AY4958" s="63"/>
      <c r="AZ4958" s="63"/>
      <c r="BA4958" s="63"/>
      <c r="BB4958" s="63"/>
      <c r="BC4958" s="63"/>
      <c r="BD4958" s="63"/>
      <c r="BE4958" s="63"/>
      <c r="BF4958" s="63"/>
      <c r="BG4958" s="63"/>
      <c r="BH4958" s="63"/>
      <c r="BI4958" s="63"/>
      <c r="BJ4958" s="63"/>
      <c r="BK4958" s="63"/>
      <c r="BL4958" s="63"/>
      <c r="BM4958" s="63"/>
      <c r="BN4958" s="63"/>
      <c r="BO4958" s="63"/>
      <c r="BP4958" s="63"/>
      <c r="BQ4958" s="63"/>
      <c r="BR4958" s="63"/>
      <c r="BS4958" s="63"/>
      <c r="BT4958" s="63"/>
      <c r="BU4958" s="63"/>
      <c r="BV4958" s="63"/>
      <c r="BW4958" s="63"/>
      <c r="BX4958" s="63"/>
      <c r="BY4958" s="63"/>
      <c r="BZ4958" s="63"/>
      <c r="CA4958" s="63"/>
      <c r="CB4958" s="63"/>
      <c r="CC4958" s="63"/>
      <c r="CD4958" s="63"/>
      <c r="CE4958" s="63"/>
      <c r="CF4958" s="63"/>
      <c r="CG4958" s="63"/>
      <c r="CH4958" s="63"/>
      <c r="CI4958" s="63"/>
      <c r="CJ4958" s="63"/>
      <c r="CK4958" s="63"/>
      <c r="CL4958" s="63"/>
      <c r="CM4958" s="63"/>
      <c r="CN4958" s="63"/>
      <c r="CO4958" s="63"/>
      <c r="CP4958" s="63"/>
      <c r="CR4958" s="227"/>
      <c r="CS4958" s="74"/>
    </row>
    <row r="4959" spans="1:97" s="72" customFormat="1" ht="75.75" customHeight="1">
      <c r="A4959" s="63"/>
      <c r="B4959" s="63"/>
      <c r="C4959" s="63"/>
      <c r="D4959" s="63"/>
      <c r="E4959" s="63"/>
      <c r="F4959" s="63"/>
      <c r="G4959" s="63"/>
      <c r="H4959" s="63"/>
      <c r="I4959" s="63"/>
      <c r="J4959" s="63"/>
      <c r="K4959" s="63"/>
      <c r="L4959" s="63"/>
      <c r="M4959" s="63"/>
      <c r="N4959" s="63"/>
      <c r="O4959" s="63"/>
      <c r="P4959" s="63"/>
      <c r="Q4959" s="63"/>
      <c r="R4959" s="63"/>
      <c r="S4959" s="63"/>
      <c r="T4959" s="63"/>
      <c r="U4959" s="63"/>
      <c r="V4959" s="63"/>
      <c r="W4959" s="63"/>
      <c r="X4959" s="63"/>
      <c r="Y4959" s="63"/>
      <c r="Z4959" s="63"/>
      <c r="AA4959" s="63"/>
      <c r="AB4959" s="63"/>
      <c r="AC4959" s="63"/>
      <c r="AD4959" s="63"/>
      <c r="AE4959" s="63"/>
      <c r="AF4959" s="63"/>
      <c r="AG4959" s="63"/>
      <c r="AH4959" s="63"/>
      <c r="AI4959" s="63"/>
      <c r="AJ4959" s="63"/>
      <c r="AK4959" s="63"/>
      <c r="AL4959" s="63"/>
      <c r="AM4959" s="63"/>
      <c r="AN4959" s="63"/>
      <c r="AO4959" s="63"/>
      <c r="AP4959" s="63"/>
      <c r="AQ4959" s="63"/>
      <c r="AR4959" s="63"/>
      <c r="AS4959" s="63"/>
      <c r="AT4959" s="63"/>
      <c r="AU4959" s="63"/>
      <c r="AV4959" s="63"/>
      <c r="AW4959" s="63"/>
      <c r="AX4959" s="63"/>
      <c r="AY4959" s="63"/>
      <c r="AZ4959" s="63"/>
      <c r="BA4959" s="63"/>
      <c r="BB4959" s="63"/>
      <c r="BC4959" s="63"/>
      <c r="BD4959" s="63"/>
      <c r="BE4959" s="63"/>
      <c r="BF4959" s="63"/>
      <c r="BG4959" s="63"/>
      <c r="BH4959" s="63"/>
      <c r="BI4959" s="63"/>
      <c r="BJ4959" s="63"/>
      <c r="BK4959" s="63"/>
      <c r="BL4959" s="63"/>
      <c r="BM4959" s="63"/>
      <c r="BN4959" s="63"/>
      <c r="BO4959" s="63"/>
      <c r="BP4959" s="63"/>
      <c r="BQ4959" s="63"/>
      <c r="BR4959" s="63"/>
      <c r="BS4959" s="63"/>
      <c r="BT4959" s="63"/>
      <c r="BU4959" s="63"/>
      <c r="BV4959" s="63"/>
      <c r="BW4959" s="63"/>
      <c r="BX4959" s="63"/>
      <c r="BY4959" s="63"/>
      <c r="BZ4959" s="63"/>
      <c r="CA4959" s="63"/>
      <c r="CB4959" s="63"/>
      <c r="CC4959" s="63"/>
      <c r="CD4959" s="63"/>
      <c r="CE4959" s="63"/>
      <c r="CF4959" s="63"/>
      <c r="CG4959" s="63"/>
      <c r="CH4959" s="63"/>
      <c r="CI4959" s="63"/>
      <c r="CJ4959" s="63"/>
      <c r="CK4959" s="63"/>
      <c r="CL4959" s="63"/>
      <c r="CM4959" s="63"/>
      <c r="CN4959" s="63"/>
      <c r="CO4959" s="63"/>
      <c r="CP4959" s="63"/>
      <c r="CR4959" s="227"/>
      <c r="CS4959" s="74"/>
    </row>
    <row r="4960" spans="1:97" s="72" customFormat="1" ht="75.75" customHeight="1">
      <c r="A4960" s="63"/>
      <c r="B4960" s="63"/>
      <c r="C4960" s="63"/>
      <c r="D4960" s="63"/>
      <c r="E4960" s="63"/>
      <c r="F4960" s="63"/>
      <c r="G4960" s="63"/>
      <c r="H4960" s="63"/>
      <c r="I4960" s="63"/>
      <c r="J4960" s="63"/>
      <c r="K4960" s="63"/>
      <c r="L4960" s="63"/>
      <c r="M4960" s="63"/>
      <c r="N4960" s="63"/>
      <c r="O4960" s="63"/>
      <c r="P4960" s="63"/>
      <c r="Q4960" s="63"/>
      <c r="R4960" s="63"/>
      <c r="S4960" s="63"/>
      <c r="T4960" s="63"/>
      <c r="U4960" s="63"/>
      <c r="V4960" s="63"/>
      <c r="W4960" s="63"/>
      <c r="X4960" s="63"/>
      <c r="Y4960" s="63"/>
      <c r="Z4960" s="63"/>
      <c r="AA4960" s="63"/>
      <c r="AB4960" s="63"/>
      <c r="AC4960" s="63"/>
      <c r="AD4960" s="63"/>
      <c r="AE4960" s="63"/>
      <c r="AF4960" s="63"/>
      <c r="AG4960" s="63"/>
      <c r="AH4960" s="63"/>
      <c r="AI4960" s="63"/>
      <c r="AJ4960" s="63"/>
      <c r="AK4960" s="63"/>
      <c r="AL4960" s="63"/>
      <c r="AM4960" s="63"/>
      <c r="AN4960" s="63"/>
      <c r="AO4960" s="63"/>
      <c r="AP4960" s="63"/>
      <c r="AQ4960" s="63"/>
      <c r="AR4960" s="63"/>
      <c r="AS4960" s="63"/>
      <c r="AT4960" s="63"/>
      <c r="AU4960" s="63"/>
      <c r="AV4960" s="63"/>
      <c r="AW4960" s="63"/>
      <c r="AX4960" s="63"/>
      <c r="AY4960" s="63"/>
      <c r="AZ4960" s="63"/>
      <c r="BA4960" s="63"/>
      <c r="BB4960" s="63"/>
      <c r="BC4960" s="63"/>
      <c r="BD4960" s="63"/>
      <c r="BE4960" s="63"/>
      <c r="BF4960" s="63"/>
      <c r="BG4960" s="63"/>
      <c r="BH4960" s="63"/>
      <c r="BI4960" s="63"/>
      <c r="BJ4960" s="63"/>
      <c r="BK4960" s="63"/>
      <c r="BL4960" s="63"/>
      <c r="BM4960" s="63"/>
      <c r="BN4960" s="63"/>
      <c r="BO4960" s="63"/>
      <c r="BP4960" s="63"/>
      <c r="BQ4960" s="63"/>
      <c r="BR4960" s="63"/>
      <c r="BS4960" s="63"/>
      <c r="BT4960" s="63"/>
      <c r="BU4960" s="63"/>
      <c r="BV4960" s="63"/>
      <c r="BW4960" s="63"/>
      <c r="BX4960" s="63"/>
      <c r="BY4960" s="63"/>
      <c r="BZ4960" s="63"/>
      <c r="CA4960" s="63"/>
      <c r="CB4960" s="63"/>
      <c r="CC4960" s="63"/>
      <c r="CD4960" s="63"/>
      <c r="CE4960" s="63"/>
      <c r="CF4960" s="63"/>
      <c r="CG4960" s="63"/>
      <c r="CH4960" s="63"/>
      <c r="CI4960" s="63"/>
      <c r="CJ4960" s="63"/>
      <c r="CK4960" s="63"/>
      <c r="CL4960" s="63"/>
      <c r="CM4960" s="63"/>
      <c r="CN4960" s="63"/>
      <c r="CO4960" s="63"/>
      <c r="CP4960" s="63"/>
      <c r="CR4960" s="227"/>
      <c r="CS4960" s="74"/>
    </row>
    <row r="4961" spans="1:97" s="72" customFormat="1" ht="75.75" customHeight="1">
      <c r="A4961" s="63"/>
      <c r="B4961" s="63"/>
      <c r="C4961" s="63"/>
      <c r="D4961" s="63"/>
      <c r="E4961" s="63"/>
      <c r="F4961" s="63"/>
      <c r="G4961" s="63"/>
      <c r="H4961" s="63"/>
      <c r="I4961" s="63"/>
      <c r="J4961" s="63"/>
      <c r="K4961" s="63"/>
      <c r="L4961" s="63"/>
      <c r="M4961" s="63"/>
      <c r="N4961" s="63"/>
      <c r="O4961" s="63"/>
      <c r="P4961" s="63"/>
      <c r="Q4961" s="63"/>
      <c r="R4961" s="63"/>
      <c r="S4961" s="63"/>
      <c r="T4961" s="63"/>
      <c r="U4961" s="63"/>
      <c r="V4961" s="63"/>
      <c r="W4961" s="63"/>
      <c r="X4961" s="63"/>
      <c r="Y4961" s="63"/>
      <c r="Z4961" s="63"/>
      <c r="AA4961" s="63"/>
      <c r="AB4961" s="63"/>
      <c r="AC4961" s="63"/>
      <c r="AD4961" s="63"/>
      <c r="AE4961" s="63"/>
      <c r="AF4961" s="63"/>
      <c r="AG4961" s="63"/>
      <c r="AH4961" s="63"/>
      <c r="AI4961" s="63"/>
      <c r="AJ4961" s="63"/>
      <c r="AK4961" s="63"/>
      <c r="AL4961" s="63"/>
      <c r="AM4961" s="63"/>
      <c r="AN4961" s="63"/>
      <c r="AO4961" s="63"/>
      <c r="AP4961" s="63"/>
      <c r="AQ4961" s="63"/>
      <c r="AR4961" s="63"/>
      <c r="AS4961" s="63"/>
      <c r="AT4961" s="63"/>
      <c r="AU4961" s="63"/>
      <c r="AV4961" s="63"/>
      <c r="AW4961" s="63"/>
      <c r="AX4961" s="63"/>
      <c r="AY4961" s="63"/>
      <c r="AZ4961" s="63"/>
      <c r="BA4961" s="63"/>
      <c r="BB4961" s="63"/>
      <c r="BC4961" s="63"/>
      <c r="BD4961" s="63"/>
      <c r="BE4961" s="63"/>
      <c r="BF4961" s="63"/>
      <c r="BG4961" s="63"/>
      <c r="BH4961" s="63"/>
      <c r="BI4961" s="63"/>
      <c r="BJ4961" s="63"/>
      <c r="BK4961" s="63"/>
      <c r="BL4961" s="63"/>
      <c r="BM4961" s="63"/>
      <c r="BN4961" s="63"/>
      <c r="BO4961" s="63"/>
      <c r="BP4961" s="63"/>
      <c r="BQ4961" s="63"/>
      <c r="BR4961" s="63"/>
      <c r="BS4961" s="63"/>
      <c r="BT4961" s="63"/>
      <c r="BU4961" s="63"/>
      <c r="BV4961" s="63"/>
      <c r="BW4961" s="63"/>
      <c r="BX4961" s="63"/>
      <c r="BY4961" s="63"/>
      <c r="BZ4961" s="63"/>
      <c r="CA4961" s="63"/>
      <c r="CB4961" s="63"/>
      <c r="CC4961" s="63"/>
      <c r="CD4961" s="63"/>
      <c r="CE4961" s="63"/>
      <c r="CF4961" s="63"/>
      <c r="CG4961" s="63"/>
      <c r="CH4961" s="63"/>
      <c r="CI4961" s="63"/>
      <c r="CJ4961" s="63"/>
      <c r="CK4961" s="63"/>
      <c r="CL4961" s="63"/>
      <c r="CM4961" s="63"/>
      <c r="CN4961" s="63"/>
      <c r="CO4961" s="63"/>
      <c r="CP4961" s="63"/>
      <c r="CR4961" s="227"/>
      <c r="CS4961" s="74"/>
    </row>
    <row r="4962" spans="1:97" s="72" customFormat="1" ht="75.75" customHeight="1">
      <c r="A4962" s="63"/>
      <c r="B4962" s="63"/>
      <c r="C4962" s="63"/>
      <c r="D4962" s="63"/>
      <c r="E4962" s="63"/>
      <c r="F4962" s="63"/>
      <c r="G4962" s="63"/>
      <c r="H4962" s="63"/>
      <c r="I4962" s="63"/>
      <c r="J4962" s="63"/>
      <c r="K4962" s="63"/>
      <c r="L4962" s="63"/>
      <c r="M4962" s="63"/>
      <c r="N4962" s="63"/>
      <c r="O4962" s="63"/>
      <c r="P4962" s="63"/>
      <c r="Q4962" s="63"/>
      <c r="R4962" s="63"/>
      <c r="S4962" s="63"/>
      <c r="T4962" s="63"/>
      <c r="U4962" s="63"/>
      <c r="V4962" s="63"/>
      <c r="W4962" s="63"/>
      <c r="X4962" s="63"/>
      <c r="Y4962" s="63"/>
      <c r="Z4962" s="63"/>
      <c r="AA4962" s="63"/>
      <c r="AB4962" s="63"/>
      <c r="AC4962" s="63"/>
      <c r="AD4962" s="63"/>
      <c r="AE4962" s="63"/>
      <c r="AF4962" s="63"/>
      <c r="AG4962" s="63"/>
      <c r="AH4962" s="63"/>
      <c r="AI4962" s="63"/>
      <c r="AJ4962" s="63"/>
      <c r="AK4962" s="63"/>
      <c r="AL4962" s="63"/>
      <c r="AM4962" s="63"/>
      <c r="AN4962" s="63"/>
      <c r="AO4962" s="63"/>
      <c r="AP4962" s="63"/>
      <c r="AQ4962" s="63"/>
      <c r="AR4962" s="63"/>
      <c r="AS4962" s="63"/>
      <c r="AT4962" s="63"/>
      <c r="AU4962" s="63"/>
      <c r="AV4962" s="63"/>
      <c r="AW4962" s="63"/>
      <c r="AX4962" s="63"/>
      <c r="AY4962" s="63"/>
      <c r="AZ4962" s="63"/>
      <c r="BA4962" s="63"/>
      <c r="BB4962" s="63"/>
      <c r="BC4962" s="63"/>
      <c r="BD4962" s="63"/>
      <c r="BE4962" s="63"/>
      <c r="BF4962" s="63"/>
      <c r="BG4962" s="63"/>
      <c r="BH4962" s="63"/>
      <c r="BI4962" s="63"/>
      <c r="BJ4962" s="63"/>
      <c r="BK4962" s="63"/>
      <c r="BL4962" s="63"/>
      <c r="BM4962" s="63"/>
      <c r="BN4962" s="63"/>
      <c r="BO4962" s="63"/>
      <c r="BP4962" s="63"/>
      <c r="BQ4962" s="63"/>
      <c r="BR4962" s="63"/>
      <c r="BS4962" s="63"/>
      <c r="BT4962" s="63"/>
      <c r="BU4962" s="63"/>
      <c r="BV4962" s="63"/>
      <c r="BW4962" s="63"/>
      <c r="BX4962" s="63"/>
      <c r="BY4962" s="63"/>
      <c r="BZ4962" s="63"/>
      <c r="CA4962" s="63"/>
      <c r="CB4962" s="63"/>
      <c r="CC4962" s="63"/>
      <c r="CD4962" s="63"/>
      <c r="CE4962" s="63"/>
      <c r="CF4962" s="63"/>
      <c r="CG4962" s="63"/>
      <c r="CH4962" s="63"/>
      <c r="CI4962" s="63"/>
      <c r="CJ4962" s="63"/>
      <c r="CK4962" s="63"/>
      <c r="CL4962" s="63"/>
      <c r="CM4962" s="63"/>
      <c r="CN4962" s="63"/>
      <c r="CO4962" s="63"/>
      <c r="CP4962" s="63"/>
      <c r="CR4962" s="227"/>
      <c r="CS4962" s="74"/>
    </row>
    <row r="4963" spans="1:97" s="72" customFormat="1" ht="75.75" customHeight="1">
      <c r="A4963" s="63"/>
      <c r="B4963" s="63"/>
      <c r="C4963" s="63"/>
      <c r="D4963" s="63"/>
      <c r="E4963" s="63"/>
      <c r="F4963" s="63"/>
      <c r="G4963" s="63"/>
      <c r="H4963" s="63"/>
      <c r="I4963" s="63"/>
      <c r="J4963" s="63"/>
      <c r="K4963" s="63"/>
      <c r="L4963" s="63"/>
      <c r="M4963" s="63"/>
      <c r="N4963" s="63"/>
      <c r="O4963" s="63"/>
      <c r="P4963" s="63"/>
      <c r="Q4963" s="63"/>
      <c r="R4963" s="63"/>
      <c r="S4963" s="63"/>
      <c r="T4963" s="63"/>
      <c r="U4963" s="63"/>
      <c r="V4963" s="63"/>
      <c r="W4963" s="63"/>
      <c r="X4963" s="63"/>
      <c r="Y4963" s="63"/>
      <c r="Z4963" s="63"/>
      <c r="AA4963" s="63"/>
      <c r="AB4963" s="63"/>
      <c r="AC4963" s="63"/>
      <c r="AD4963" s="63"/>
      <c r="AE4963" s="63"/>
      <c r="AF4963" s="63"/>
      <c r="AG4963" s="63"/>
      <c r="AH4963" s="63"/>
      <c r="AI4963" s="63"/>
      <c r="AJ4963" s="63"/>
      <c r="AK4963" s="63"/>
      <c r="AL4963" s="63"/>
      <c r="AM4963" s="63"/>
      <c r="AN4963" s="63"/>
      <c r="AO4963" s="63"/>
      <c r="AP4963" s="63"/>
      <c r="AQ4963" s="63"/>
      <c r="AR4963" s="63"/>
      <c r="AS4963" s="63"/>
      <c r="AT4963" s="63"/>
      <c r="AU4963" s="63"/>
      <c r="AV4963" s="63"/>
      <c r="AW4963" s="63"/>
      <c r="AX4963" s="63"/>
      <c r="AY4963" s="63"/>
      <c r="AZ4963" s="63"/>
      <c r="BA4963" s="63"/>
      <c r="BB4963" s="63"/>
      <c r="BC4963" s="63"/>
      <c r="BD4963" s="63"/>
      <c r="BE4963" s="63"/>
      <c r="BF4963" s="63"/>
      <c r="BG4963" s="63"/>
      <c r="BH4963" s="63"/>
      <c r="BI4963" s="63"/>
      <c r="BJ4963" s="63"/>
      <c r="BK4963" s="63"/>
      <c r="BL4963" s="63"/>
      <c r="BM4963" s="63"/>
      <c r="BN4963" s="63"/>
      <c r="BO4963" s="63"/>
      <c r="BP4963" s="63"/>
      <c r="BQ4963" s="63"/>
      <c r="BR4963" s="63"/>
      <c r="BS4963" s="63"/>
      <c r="BT4963" s="63"/>
      <c r="BU4963" s="63"/>
      <c r="BV4963" s="63"/>
      <c r="BW4963" s="63"/>
      <c r="BX4963" s="63"/>
      <c r="BY4963" s="63"/>
      <c r="BZ4963" s="63"/>
      <c r="CA4963" s="63"/>
      <c r="CB4963" s="63"/>
      <c r="CC4963" s="63"/>
      <c r="CD4963" s="63"/>
      <c r="CE4963" s="63"/>
      <c r="CF4963" s="63"/>
      <c r="CG4963" s="63"/>
      <c r="CH4963" s="63"/>
      <c r="CI4963" s="63"/>
      <c r="CJ4963" s="63"/>
      <c r="CK4963" s="63"/>
      <c r="CL4963" s="63"/>
      <c r="CM4963" s="63"/>
      <c r="CN4963" s="63"/>
      <c r="CO4963" s="63"/>
      <c r="CP4963" s="63"/>
      <c r="CR4963" s="227"/>
      <c r="CS4963" s="74"/>
    </row>
    <row r="4964" spans="1:97" s="72" customFormat="1" ht="75.75" customHeight="1">
      <c r="A4964" s="63"/>
      <c r="B4964" s="63"/>
      <c r="C4964" s="63"/>
      <c r="D4964" s="63"/>
      <c r="E4964" s="63"/>
      <c r="F4964" s="63"/>
      <c r="G4964" s="63"/>
      <c r="H4964" s="63"/>
      <c r="I4964" s="63"/>
      <c r="J4964" s="63"/>
      <c r="K4964" s="63"/>
      <c r="L4964" s="63"/>
      <c r="M4964" s="63"/>
      <c r="N4964" s="63"/>
      <c r="O4964" s="63"/>
      <c r="P4964" s="63"/>
      <c r="Q4964" s="63"/>
      <c r="R4964" s="63"/>
      <c r="S4964" s="63"/>
      <c r="T4964" s="63"/>
      <c r="U4964" s="63"/>
      <c r="V4964" s="63"/>
      <c r="W4964" s="63"/>
      <c r="X4964" s="63"/>
      <c r="Y4964" s="63"/>
      <c r="Z4964" s="63"/>
      <c r="AA4964" s="63"/>
      <c r="AB4964" s="63"/>
      <c r="AC4964" s="63"/>
      <c r="AD4964" s="63"/>
      <c r="AE4964" s="63"/>
      <c r="AF4964" s="63"/>
      <c r="AG4964" s="63"/>
      <c r="AH4964" s="63"/>
      <c r="AI4964" s="63"/>
      <c r="AJ4964" s="63"/>
      <c r="AK4964" s="63"/>
      <c r="AL4964" s="63"/>
      <c r="AM4964" s="63"/>
      <c r="AN4964" s="63"/>
      <c r="AO4964" s="63"/>
      <c r="AP4964" s="63"/>
      <c r="AQ4964" s="63"/>
      <c r="AR4964" s="63"/>
      <c r="AS4964" s="63"/>
      <c r="AT4964" s="63"/>
      <c r="AU4964" s="63"/>
      <c r="AV4964" s="63"/>
      <c r="AW4964" s="63"/>
      <c r="AX4964" s="63"/>
      <c r="AY4964" s="63"/>
      <c r="AZ4964" s="63"/>
      <c r="BA4964" s="63"/>
      <c r="BB4964" s="63"/>
      <c r="BC4964" s="63"/>
      <c r="BD4964" s="63"/>
      <c r="BE4964" s="63"/>
      <c r="BF4964" s="63"/>
      <c r="BG4964" s="63"/>
      <c r="BH4964" s="63"/>
      <c r="BI4964" s="63"/>
      <c r="BJ4964" s="63"/>
      <c r="BK4964" s="63"/>
      <c r="BL4964" s="63"/>
      <c r="BM4964" s="63"/>
      <c r="BN4964" s="63"/>
      <c r="BO4964" s="63"/>
      <c r="BP4964" s="63"/>
      <c r="BQ4964" s="63"/>
      <c r="BR4964" s="63"/>
      <c r="BS4964" s="63"/>
      <c r="BT4964" s="63"/>
      <c r="BU4964" s="63"/>
      <c r="BV4964" s="63"/>
      <c r="BW4964" s="63"/>
      <c r="BX4964" s="63"/>
      <c r="BY4964" s="63"/>
      <c r="BZ4964" s="63"/>
      <c r="CA4964" s="63"/>
      <c r="CB4964" s="63"/>
      <c r="CC4964" s="63"/>
      <c r="CD4964" s="63"/>
      <c r="CE4964" s="63"/>
      <c r="CF4964" s="63"/>
      <c r="CG4964" s="63"/>
      <c r="CH4964" s="63"/>
      <c r="CI4964" s="63"/>
      <c r="CJ4964" s="63"/>
      <c r="CK4964" s="63"/>
      <c r="CL4964" s="63"/>
      <c r="CM4964" s="63"/>
      <c r="CN4964" s="63"/>
      <c r="CO4964" s="63"/>
      <c r="CP4964" s="63"/>
      <c r="CR4964" s="227"/>
      <c r="CS4964" s="74"/>
    </row>
    <row r="4965" spans="1:97" s="72" customFormat="1" ht="75.75" customHeight="1">
      <c r="A4965" s="63"/>
      <c r="B4965" s="63"/>
      <c r="C4965" s="63"/>
      <c r="D4965" s="63"/>
      <c r="E4965" s="63"/>
      <c r="F4965" s="63"/>
      <c r="G4965" s="63"/>
      <c r="H4965" s="63"/>
      <c r="I4965" s="63"/>
      <c r="J4965" s="63"/>
      <c r="K4965" s="63"/>
      <c r="L4965" s="63"/>
      <c r="M4965" s="63"/>
      <c r="N4965" s="63"/>
      <c r="O4965" s="63"/>
      <c r="P4965" s="63"/>
      <c r="Q4965" s="63"/>
      <c r="R4965" s="63"/>
      <c r="S4965" s="63"/>
      <c r="T4965" s="63"/>
      <c r="U4965" s="63"/>
      <c r="V4965" s="63"/>
      <c r="W4965" s="63"/>
      <c r="X4965" s="63"/>
      <c r="Y4965" s="63"/>
      <c r="Z4965" s="63"/>
      <c r="AA4965" s="63"/>
      <c r="AB4965" s="63"/>
      <c r="AC4965" s="63"/>
      <c r="AD4965" s="63"/>
      <c r="AE4965" s="63"/>
      <c r="AF4965" s="63"/>
      <c r="AG4965" s="63"/>
      <c r="AH4965" s="63"/>
      <c r="AI4965" s="63"/>
      <c r="AJ4965" s="63"/>
      <c r="AK4965" s="63"/>
      <c r="AL4965" s="63"/>
      <c r="AM4965" s="63"/>
      <c r="AN4965" s="63"/>
      <c r="AO4965" s="63"/>
      <c r="AP4965" s="63"/>
      <c r="AQ4965" s="63"/>
      <c r="AR4965" s="63"/>
      <c r="AS4965" s="63"/>
      <c r="AT4965" s="63"/>
      <c r="AU4965" s="63"/>
      <c r="AV4965" s="63"/>
      <c r="AW4965" s="63"/>
      <c r="AX4965" s="63"/>
      <c r="AY4965" s="63"/>
      <c r="AZ4965" s="63"/>
      <c r="BA4965" s="63"/>
      <c r="BB4965" s="63"/>
      <c r="BC4965" s="63"/>
      <c r="BD4965" s="63"/>
      <c r="BE4965" s="63"/>
      <c r="BF4965" s="63"/>
      <c r="BG4965" s="63"/>
      <c r="BH4965" s="63"/>
      <c r="BI4965" s="63"/>
      <c r="BJ4965" s="63"/>
      <c r="BK4965" s="63"/>
      <c r="BL4965" s="63"/>
      <c r="BM4965" s="63"/>
      <c r="BN4965" s="63"/>
      <c r="BO4965" s="63"/>
      <c r="BP4965" s="63"/>
      <c r="BQ4965" s="63"/>
      <c r="BR4965" s="63"/>
      <c r="BS4965" s="63"/>
      <c r="BT4965" s="63"/>
      <c r="BU4965" s="63"/>
      <c r="BV4965" s="63"/>
      <c r="BW4965" s="63"/>
      <c r="BX4965" s="63"/>
      <c r="BY4965" s="63"/>
      <c r="BZ4965" s="63"/>
      <c r="CA4965" s="63"/>
      <c r="CB4965" s="63"/>
      <c r="CC4965" s="63"/>
      <c r="CD4965" s="63"/>
      <c r="CE4965" s="63"/>
      <c r="CF4965" s="63"/>
      <c r="CG4965" s="63"/>
      <c r="CH4965" s="63"/>
      <c r="CI4965" s="63"/>
      <c r="CJ4965" s="63"/>
      <c r="CK4965" s="63"/>
      <c r="CL4965" s="63"/>
      <c r="CM4965" s="63"/>
      <c r="CN4965" s="63"/>
      <c r="CO4965" s="63"/>
      <c r="CP4965" s="63"/>
      <c r="CR4965" s="227"/>
      <c r="CS4965" s="74"/>
    </row>
    <row r="4966" spans="1:97" s="72" customFormat="1" ht="75.75" customHeight="1">
      <c r="A4966" s="63"/>
      <c r="B4966" s="63"/>
      <c r="C4966" s="63"/>
      <c r="D4966" s="63"/>
      <c r="E4966" s="63"/>
      <c r="F4966" s="63"/>
      <c r="G4966" s="63"/>
      <c r="H4966" s="63"/>
      <c r="I4966" s="63"/>
      <c r="J4966" s="63"/>
      <c r="K4966" s="63"/>
      <c r="L4966" s="63"/>
      <c r="M4966" s="63"/>
      <c r="N4966" s="63"/>
      <c r="O4966" s="63"/>
      <c r="P4966" s="63"/>
      <c r="Q4966" s="63"/>
      <c r="R4966" s="63"/>
      <c r="S4966" s="63"/>
      <c r="T4966" s="63"/>
      <c r="U4966" s="63"/>
      <c r="V4966" s="63"/>
      <c r="W4966" s="63"/>
      <c r="X4966" s="63"/>
      <c r="Y4966" s="63"/>
      <c r="Z4966" s="63"/>
      <c r="AA4966" s="63"/>
      <c r="AB4966" s="63"/>
      <c r="AC4966" s="63"/>
      <c r="AD4966" s="63"/>
      <c r="AE4966" s="63"/>
      <c r="AF4966" s="63"/>
      <c r="AG4966" s="63"/>
      <c r="AH4966" s="63"/>
      <c r="AI4966" s="63"/>
      <c r="AJ4966" s="63"/>
      <c r="AK4966" s="63"/>
      <c r="AL4966" s="63"/>
      <c r="AM4966" s="63"/>
      <c r="AN4966" s="63"/>
      <c r="AO4966" s="63"/>
      <c r="AP4966" s="63"/>
      <c r="AQ4966" s="63"/>
      <c r="AR4966" s="63"/>
      <c r="AS4966" s="63"/>
      <c r="AT4966" s="63"/>
      <c r="AU4966" s="63"/>
      <c r="AV4966" s="63"/>
      <c r="AW4966" s="63"/>
      <c r="AX4966" s="63"/>
      <c r="AY4966" s="63"/>
      <c r="AZ4966" s="63"/>
      <c r="BA4966" s="63"/>
      <c r="BB4966" s="63"/>
      <c r="BC4966" s="63"/>
      <c r="BD4966" s="63"/>
      <c r="BE4966" s="63"/>
      <c r="BF4966" s="63"/>
      <c r="BG4966" s="63"/>
      <c r="BH4966" s="63"/>
      <c r="BI4966" s="63"/>
      <c r="BJ4966" s="63"/>
      <c r="BK4966" s="63"/>
      <c r="BL4966" s="63"/>
      <c r="BM4966" s="63"/>
      <c r="BN4966" s="63"/>
      <c r="BO4966" s="63"/>
      <c r="BP4966" s="63"/>
      <c r="BQ4966" s="63"/>
      <c r="BR4966" s="63"/>
      <c r="BS4966" s="63"/>
      <c r="BT4966" s="63"/>
      <c r="BU4966" s="63"/>
      <c r="BV4966" s="63"/>
      <c r="BW4966" s="63"/>
      <c r="BX4966" s="63"/>
      <c r="BY4966" s="63"/>
      <c r="BZ4966" s="63"/>
      <c r="CA4966" s="63"/>
      <c r="CB4966" s="63"/>
      <c r="CC4966" s="63"/>
      <c r="CD4966" s="63"/>
      <c r="CE4966" s="63"/>
      <c r="CF4966" s="63"/>
      <c r="CG4966" s="63"/>
      <c r="CH4966" s="63"/>
      <c r="CI4966" s="63"/>
      <c r="CJ4966" s="63"/>
      <c r="CK4966" s="63"/>
      <c r="CL4966" s="63"/>
      <c r="CM4966" s="63"/>
      <c r="CN4966" s="63"/>
      <c r="CO4966" s="63"/>
      <c r="CP4966" s="63"/>
      <c r="CR4966" s="227"/>
      <c r="CS4966" s="74"/>
    </row>
    <row r="4967" spans="1:97" s="72" customFormat="1" ht="75.75" customHeight="1">
      <c r="A4967" s="63"/>
      <c r="B4967" s="63"/>
      <c r="C4967" s="63"/>
      <c r="D4967" s="63"/>
      <c r="E4967" s="63"/>
      <c r="F4967" s="63"/>
      <c r="G4967" s="63"/>
      <c r="H4967" s="63"/>
      <c r="I4967" s="63"/>
      <c r="J4967" s="63"/>
      <c r="K4967" s="63"/>
      <c r="L4967" s="63"/>
      <c r="M4967" s="63"/>
      <c r="N4967" s="63"/>
      <c r="O4967" s="63"/>
      <c r="P4967" s="63"/>
      <c r="Q4967" s="63"/>
      <c r="R4967" s="63"/>
      <c r="S4967" s="63"/>
      <c r="T4967" s="63"/>
      <c r="U4967" s="63"/>
      <c r="V4967" s="63"/>
      <c r="W4967" s="63"/>
      <c r="X4967" s="63"/>
      <c r="Y4967" s="63"/>
      <c r="Z4967" s="63"/>
      <c r="AA4967" s="63"/>
      <c r="AB4967" s="63"/>
      <c r="AC4967" s="63"/>
      <c r="AD4967" s="63"/>
      <c r="AE4967" s="63"/>
      <c r="AF4967" s="63"/>
      <c r="AG4967" s="63"/>
      <c r="AH4967" s="63"/>
      <c r="AI4967" s="63"/>
      <c r="AJ4967" s="63"/>
      <c r="AK4967" s="63"/>
      <c r="AL4967" s="63"/>
      <c r="AM4967" s="63"/>
      <c r="AN4967" s="63"/>
      <c r="AO4967" s="63"/>
      <c r="AP4967" s="63"/>
      <c r="AQ4967" s="63"/>
      <c r="AR4967" s="63"/>
      <c r="AS4967" s="63"/>
      <c r="AT4967" s="63"/>
      <c r="AU4967" s="63"/>
      <c r="AV4967" s="63"/>
      <c r="AW4967" s="63"/>
      <c r="AX4967" s="63"/>
      <c r="AY4967" s="63"/>
      <c r="AZ4967" s="63"/>
      <c r="BA4967" s="63"/>
      <c r="BB4967" s="63"/>
      <c r="BC4967" s="63"/>
      <c r="BD4967" s="63"/>
      <c r="BE4967" s="63"/>
      <c r="BF4967" s="63"/>
      <c r="BG4967" s="63"/>
      <c r="BH4967" s="63"/>
      <c r="BI4967" s="63"/>
      <c r="BJ4967" s="63"/>
      <c r="BK4967" s="63"/>
      <c r="BL4967" s="63"/>
      <c r="BM4967" s="63"/>
      <c r="BN4967" s="63"/>
      <c r="BO4967" s="63"/>
      <c r="BP4967" s="63"/>
      <c r="BQ4967" s="63"/>
      <c r="BR4967" s="63"/>
      <c r="BS4967" s="63"/>
      <c r="BT4967" s="63"/>
      <c r="BU4967" s="63"/>
      <c r="BV4967" s="63"/>
      <c r="BW4967" s="63"/>
      <c r="BX4967" s="63"/>
      <c r="BY4967" s="63"/>
      <c r="BZ4967" s="63"/>
      <c r="CA4967" s="63"/>
      <c r="CB4967" s="63"/>
      <c r="CC4967" s="63"/>
      <c r="CD4967" s="63"/>
      <c r="CE4967" s="63"/>
      <c r="CF4967" s="63"/>
      <c r="CG4967" s="63"/>
      <c r="CH4967" s="63"/>
      <c r="CI4967" s="63"/>
      <c r="CJ4967" s="63"/>
      <c r="CK4967" s="63"/>
      <c r="CL4967" s="63"/>
      <c r="CM4967" s="63"/>
      <c r="CN4967" s="63"/>
      <c r="CO4967" s="63"/>
      <c r="CP4967" s="63"/>
      <c r="CR4967" s="227"/>
      <c r="CS4967" s="74"/>
    </row>
    <row r="4968" spans="1:97" s="72" customFormat="1" ht="75.75" customHeight="1">
      <c r="A4968" s="63"/>
      <c r="B4968" s="63"/>
      <c r="C4968" s="63"/>
      <c r="D4968" s="63"/>
      <c r="E4968" s="63"/>
      <c r="F4968" s="63"/>
      <c r="G4968" s="63"/>
      <c r="H4968" s="63"/>
      <c r="I4968" s="63"/>
      <c r="J4968" s="63"/>
      <c r="K4968" s="63"/>
      <c r="L4968" s="63"/>
      <c r="M4968" s="63"/>
      <c r="N4968" s="63"/>
      <c r="O4968" s="63"/>
      <c r="P4968" s="63"/>
      <c r="Q4968" s="63"/>
      <c r="R4968" s="63"/>
      <c r="S4968" s="63"/>
      <c r="T4968" s="63"/>
      <c r="U4968" s="63"/>
      <c r="V4968" s="63"/>
      <c r="W4968" s="63"/>
      <c r="X4968" s="63"/>
      <c r="Y4968" s="63"/>
      <c r="Z4968" s="63"/>
      <c r="AA4968" s="63"/>
      <c r="AB4968" s="63"/>
      <c r="AC4968" s="63"/>
      <c r="AD4968" s="63"/>
      <c r="AE4968" s="63"/>
      <c r="AF4968" s="63"/>
      <c r="AG4968" s="63"/>
      <c r="AH4968" s="63"/>
      <c r="AI4968" s="63"/>
      <c r="AJ4968" s="63"/>
      <c r="AK4968" s="63"/>
      <c r="AL4968" s="63"/>
      <c r="AM4968" s="63"/>
      <c r="AN4968" s="63"/>
      <c r="AO4968" s="63"/>
      <c r="AP4968" s="63"/>
      <c r="AQ4968" s="63"/>
      <c r="AR4968" s="63"/>
      <c r="AS4968" s="63"/>
      <c r="AT4968" s="63"/>
      <c r="AU4968" s="63"/>
      <c r="AV4968" s="63"/>
      <c r="AW4968" s="63"/>
      <c r="AX4968" s="63"/>
      <c r="AY4968" s="63"/>
      <c r="AZ4968" s="63"/>
      <c r="BA4968" s="63"/>
      <c r="BB4968" s="63"/>
      <c r="BC4968" s="63"/>
      <c r="BD4968" s="63"/>
      <c r="BE4968" s="63"/>
      <c r="BF4968" s="63"/>
      <c r="BG4968" s="63"/>
      <c r="BH4968" s="63"/>
      <c r="BI4968" s="63"/>
      <c r="BJ4968" s="63"/>
      <c r="BK4968" s="63"/>
      <c r="BL4968" s="63"/>
      <c r="BM4968" s="63"/>
      <c r="BN4968" s="63"/>
      <c r="BO4968" s="63"/>
      <c r="BP4968" s="63"/>
      <c r="BQ4968" s="63"/>
      <c r="BR4968" s="63"/>
      <c r="BS4968" s="63"/>
      <c r="BT4968" s="63"/>
      <c r="BU4968" s="63"/>
      <c r="BV4968" s="63"/>
      <c r="BW4968" s="63"/>
      <c r="BX4968" s="63"/>
      <c r="BY4968" s="63"/>
      <c r="BZ4968" s="63"/>
      <c r="CA4968" s="63"/>
      <c r="CB4968" s="63"/>
      <c r="CC4968" s="63"/>
      <c r="CD4968" s="63"/>
      <c r="CE4968" s="63"/>
      <c r="CF4968" s="63"/>
      <c r="CG4968" s="63"/>
      <c r="CH4968" s="63"/>
      <c r="CI4968" s="63"/>
      <c r="CJ4968" s="63"/>
      <c r="CK4968" s="63"/>
      <c r="CL4968" s="63"/>
      <c r="CM4968" s="63"/>
      <c r="CN4968" s="63"/>
      <c r="CO4968" s="63"/>
      <c r="CP4968" s="63"/>
      <c r="CR4968" s="227"/>
      <c r="CS4968" s="74"/>
    </row>
    <row r="4969" spans="1:97" s="72" customFormat="1" ht="75.75" customHeight="1">
      <c r="A4969" s="63"/>
      <c r="B4969" s="63"/>
      <c r="C4969" s="63"/>
      <c r="D4969" s="63"/>
      <c r="E4969" s="63"/>
      <c r="F4969" s="63"/>
      <c r="G4969" s="63"/>
      <c r="H4969" s="63"/>
      <c r="I4969" s="63"/>
      <c r="J4969" s="63"/>
      <c r="K4969" s="63"/>
      <c r="L4969" s="63"/>
      <c r="M4969" s="63"/>
      <c r="N4969" s="63"/>
      <c r="O4969" s="63"/>
      <c r="P4969" s="63"/>
      <c r="Q4969" s="63"/>
      <c r="R4969" s="63"/>
      <c r="S4969" s="63"/>
      <c r="T4969" s="63"/>
      <c r="U4969" s="63"/>
      <c r="V4969" s="63"/>
      <c r="W4969" s="63"/>
      <c r="X4969" s="63"/>
      <c r="Y4969" s="63"/>
      <c r="Z4969" s="63"/>
      <c r="AA4969" s="63"/>
      <c r="AB4969" s="63"/>
      <c r="AC4969" s="63"/>
      <c r="AD4969" s="63"/>
      <c r="AE4969" s="63"/>
      <c r="AF4969" s="63"/>
      <c r="AG4969" s="63"/>
      <c r="AH4969" s="63"/>
      <c r="AI4969" s="63"/>
      <c r="AJ4969" s="63"/>
      <c r="AK4969" s="63"/>
      <c r="AL4969" s="63"/>
      <c r="AM4969" s="63"/>
      <c r="AN4969" s="63"/>
      <c r="AO4969" s="63"/>
      <c r="AP4969" s="63"/>
      <c r="AQ4969" s="63"/>
      <c r="AR4969" s="63"/>
      <c r="AS4969" s="63"/>
      <c r="AT4969" s="63"/>
      <c r="AU4969" s="63"/>
      <c r="AV4969" s="63"/>
      <c r="AW4969" s="63"/>
      <c r="AX4969" s="63"/>
      <c r="AY4969" s="63"/>
      <c r="AZ4969" s="63"/>
      <c r="BA4969" s="63"/>
      <c r="BB4969" s="63"/>
      <c r="BC4969" s="63"/>
      <c r="BD4969" s="63"/>
      <c r="BE4969" s="63"/>
      <c r="BF4969" s="63"/>
      <c r="BG4969" s="63"/>
      <c r="BH4969" s="63"/>
      <c r="BI4969" s="63"/>
      <c r="BJ4969" s="63"/>
      <c r="BK4969" s="63"/>
      <c r="BL4969" s="63"/>
      <c r="BM4969" s="63"/>
      <c r="BN4969" s="63"/>
      <c r="BO4969" s="63"/>
      <c r="BP4969" s="63"/>
      <c r="BQ4969" s="63"/>
      <c r="BR4969" s="63"/>
      <c r="BS4969" s="63"/>
      <c r="BT4969" s="63"/>
      <c r="BU4969" s="63"/>
      <c r="BV4969" s="63"/>
      <c r="BW4969" s="63"/>
      <c r="BX4969" s="63"/>
      <c r="BY4969" s="63"/>
      <c r="BZ4969" s="63"/>
      <c r="CA4969" s="63"/>
      <c r="CB4969" s="63"/>
      <c r="CC4969" s="63"/>
      <c r="CD4969" s="63"/>
      <c r="CE4969" s="63"/>
      <c r="CF4969" s="63"/>
      <c r="CG4969" s="63"/>
      <c r="CH4969" s="63"/>
      <c r="CI4969" s="63"/>
      <c r="CJ4969" s="63"/>
      <c r="CK4969" s="63"/>
      <c r="CL4969" s="63"/>
      <c r="CM4969" s="63"/>
      <c r="CN4969" s="63"/>
      <c r="CO4969" s="63"/>
      <c r="CP4969" s="63"/>
      <c r="CR4969" s="227"/>
      <c r="CS4969" s="74"/>
    </row>
    <row r="4970" spans="1:97" s="72" customFormat="1" ht="75.75" customHeight="1">
      <c r="A4970" s="63"/>
      <c r="B4970" s="63"/>
      <c r="C4970" s="63"/>
      <c r="D4970" s="63"/>
      <c r="E4970" s="63"/>
      <c r="F4970" s="63"/>
      <c r="G4970" s="63"/>
      <c r="H4970" s="63"/>
      <c r="I4970" s="63"/>
      <c r="J4970" s="63"/>
      <c r="K4970" s="63"/>
      <c r="L4970" s="63"/>
      <c r="M4970" s="63"/>
      <c r="N4970" s="63"/>
      <c r="O4970" s="63"/>
      <c r="P4970" s="63"/>
      <c r="Q4970" s="63"/>
      <c r="R4970" s="63"/>
      <c r="S4970" s="63"/>
      <c r="T4970" s="63"/>
      <c r="U4970" s="63"/>
      <c r="V4970" s="63"/>
      <c r="W4970" s="63"/>
      <c r="X4970" s="63"/>
      <c r="Y4970" s="63"/>
      <c r="Z4970" s="63"/>
      <c r="AA4970" s="63"/>
      <c r="AB4970" s="63"/>
      <c r="AC4970" s="63"/>
      <c r="AD4970" s="63"/>
      <c r="AE4970" s="63"/>
      <c r="AF4970" s="63"/>
      <c r="AG4970" s="63"/>
      <c r="AH4970" s="63"/>
      <c r="AI4970" s="63"/>
      <c r="AJ4970" s="63"/>
      <c r="AK4970" s="63"/>
      <c r="AL4970" s="63"/>
      <c r="AM4970" s="63"/>
      <c r="AN4970" s="63"/>
      <c r="AO4970" s="63"/>
      <c r="AP4970" s="63"/>
      <c r="AQ4970" s="63"/>
      <c r="AR4970" s="63"/>
      <c r="AS4970" s="63"/>
      <c r="AT4970" s="63"/>
      <c r="AU4970" s="63"/>
      <c r="AV4970" s="63"/>
      <c r="AW4970" s="63"/>
      <c r="AX4970" s="63"/>
      <c r="AY4970" s="63"/>
      <c r="AZ4970" s="63"/>
      <c r="BA4970" s="63"/>
      <c r="BB4970" s="63"/>
      <c r="BC4970" s="63"/>
      <c r="BD4970" s="63"/>
      <c r="BE4970" s="63"/>
      <c r="BF4970" s="63"/>
      <c r="BG4970" s="63"/>
      <c r="BH4970" s="63"/>
      <c r="BI4970" s="63"/>
      <c r="BJ4970" s="63"/>
      <c r="BK4970" s="63"/>
      <c r="BL4970" s="63"/>
      <c r="BM4970" s="63"/>
      <c r="BN4970" s="63"/>
      <c r="BO4970" s="63"/>
      <c r="BP4970" s="63"/>
      <c r="BQ4970" s="63"/>
      <c r="BR4970" s="63"/>
      <c r="BS4970" s="63"/>
      <c r="BT4970" s="63"/>
      <c r="BU4970" s="63"/>
      <c r="BV4970" s="63"/>
      <c r="BW4970" s="63"/>
      <c r="BX4970" s="63"/>
      <c r="BY4970" s="63"/>
      <c r="BZ4970" s="63"/>
      <c r="CA4970" s="63"/>
      <c r="CB4970" s="63"/>
      <c r="CC4970" s="63"/>
      <c r="CD4970" s="63"/>
      <c r="CE4970" s="63"/>
      <c r="CF4970" s="63"/>
      <c r="CG4970" s="63"/>
      <c r="CH4970" s="63"/>
      <c r="CI4970" s="63"/>
      <c r="CJ4970" s="63"/>
      <c r="CK4970" s="63"/>
      <c r="CL4970" s="63"/>
      <c r="CM4970" s="63"/>
      <c r="CN4970" s="63"/>
      <c r="CO4970" s="63"/>
      <c r="CP4970" s="63"/>
      <c r="CR4970" s="227"/>
      <c r="CS4970" s="74"/>
    </row>
    <row r="4971" spans="1:97" s="72" customFormat="1" ht="75.75" customHeight="1">
      <c r="A4971" s="63"/>
      <c r="B4971" s="63"/>
      <c r="C4971" s="63"/>
      <c r="D4971" s="63"/>
      <c r="E4971" s="63"/>
      <c r="F4971" s="63"/>
      <c r="G4971" s="63"/>
      <c r="H4971" s="63"/>
      <c r="I4971" s="63"/>
      <c r="J4971" s="63"/>
      <c r="K4971" s="63"/>
      <c r="L4971" s="63"/>
      <c r="M4971" s="63"/>
      <c r="N4971" s="63"/>
      <c r="O4971" s="63"/>
      <c r="P4971" s="63"/>
      <c r="Q4971" s="63"/>
      <c r="R4971" s="63"/>
      <c r="S4971" s="63"/>
      <c r="T4971" s="63"/>
      <c r="U4971" s="63"/>
      <c r="V4971" s="63"/>
      <c r="W4971" s="63"/>
      <c r="X4971" s="63"/>
      <c r="Y4971" s="63"/>
      <c r="Z4971" s="63"/>
      <c r="AA4971" s="63"/>
      <c r="AB4971" s="63"/>
      <c r="AC4971" s="63"/>
      <c r="AD4971" s="63"/>
      <c r="AE4971" s="63"/>
      <c r="AF4971" s="63"/>
      <c r="AG4971" s="63"/>
      <c r="AH4971" s="63"/>
      <c r="AI4971" s="63"/>
      <c r="AJ4971" s="63"/>
      <c r="AK4971" s="63"/>
      <c r="AL4971" s="63"/>
      <c r="AM4971" s="63"/>
      <c r="AN4971" s="63"/>
      <c r="AO4971" s="63"/>
      <c r="AP4971" s="63"/>
      <c r="AQ4971" s="63"/>
      <c r="AR4971" s="63"/>
      <c r="AS4971" s="63"/>
      <c r="AT4971" s="63"/>
      <c r="AU4971" s="63"/>
      <c r="AV4971" s="63"/>
      <c r="AW4971" s="63"/>
      <c r="AX4971" s="63"/>
      <c r="AY4971" s="63"/>
      <c r="AZ4971" s="63"/>
      <c r="BA4971" s="63"/>
      <c r="BB4971" s="63"/>
      <c r="BC4971" s="63"/>
      <c r="BD4971" s="63"/>
      <c r="BE4971" s="63"/>
      <c r="BF4971" s="63"/>
      <c r="BG4971" s="63"/>
      <c r="BH4971" s="63"/>
      <c r="BI4971" s="63"/>
      <c r="BJ4971" s="63"/>
      <c r="BK4971" s="63"/>
      <c r="BL4971" s="63"/>
      <c r="BM4971" s="63"/>
      <c r="BN4971" s="63"/>
      <c r="BO4971" s="63"/>
      <c r="BP4971" s="63"/>
      <c r="BQ4971" s="63"/>
      <c r="BR4971" s="63"/>
      <c r="BS4971" s="63"/>
      <c r="BT4971" s="63"/>
      <c r="BU4971" s="63"/>
      <c r="BV4971" s="63"/>
      <c r="BW4971" s="63"/>
      <c r="BX4971" s="63"/>
      <c r="BY4971" s="63"/>
      <c r="BZ4971" s="63"/>
      <c r="CA4971" s="63"/>
      <c r="CB4971" s="63"/>
      <c r="CC4971" s="63"/>
      <c r="CD4971" s="63"/>
      <c r="CE4971" s="63"/>
      <c r="CF4971" s="63"/>
      <c r="CG4971" s="63"/>
      <c r="CH4971" s="63"/>
      <c r="CI4971" s="63"/>
      <c r="CJ4971" s="63"/>
      <c r="CK4971" s="63"/>
      <c r="CL4971" s="63"/>
      <c r="CM4971" s="63"/>
      <c r="CN4971" s="63"/>
      <c r="CO4971" s="63"/>
      <c r="CP4971" s="63"/>
      <c r="CR4971" s="227"/>
      <c r="CS4971" s="74"/>
    </row>
    <row r="4972" spans="1:97" s="72" customFormat="1" ht="75.75" customHeight="1">
      <c r="A4972" s="63"/>
      <c r="B4972" s="63"/>
      <c r="C4972" s="63"/>
      <c r="D4972" s="63"/>
      <c r="E4972" s="63"/>
      <c r="F4972" s="63"/>
      <c r="G4972" s="63"/>
      <c r="H4972" s="63"/>
      <c r="I4972" s="63"/>
      <c r="J4972" s="63"/>
      <c r="K4972" s="63"/>
      <c r="L4972" s="63"/>
      <c r="M4972" s="63"/>
      <c r="N4972" s="63"/>
      <c r="O4972" s="63"/>
      <c r="P4972" s="63"/>
      <c r="Q4972" s="63"/>
      <c r="R4972" s="63"/>
      <c r="S4972" s="63"/>
      <c r="T4972" s="63"/>
      <c r="U4972" s="63"/>
      <c r="V4972" s="63"/>
      <c r="W4972" s="63"/>
      <c r="X4972" s="63"/>
      <c r="Y4972" s="63"/>
      <c r="Z4972" s="63"/>
      <c r="AA4972" s="63"/>
      <c r="AB4972" s="63"/>
      <c r="AC4972" s="63"/>
      <c r="AD4972" s="63"/>
      <c r="AE4972" s="63"/>
      <c r="AF4972" s="63"/>
      <c r="AG4972" s="63"/>
      <c r="AH4972" s="63"/>
      <c r="AI4972" s="63"/>
      <c r="AJ4972" s="63"/>
      <c r="AK4972" s="63"/>
      <c r="AL4972" s="63"/>
      <c r="AM4972" s="63"/>
      <c r="AN4972" s="63"/>
      <c r="AO4972" s="63"/>
      <c r="AP4972" s="63"/>
      <c r="AQ4972" s="63"/>
      <c r="AR4972" s="63"/>
      <c r="AS4972" s="63"/>
      <c r="AT4972" s="63"/>
      <c r="AU4972" s="63"/>
      <c r="AV4972" s="63"/>
      <c r="AW4972" s="63"/>
      <c r="AX4972" s="63"/>
      <c r="AY4972" s="63"/>
      <c r="AZ4972" s="63"/>
      <c r="BA4972" s="63"/>
      <c r="BB4972" s="63"/>
      <c r="BC4972" s="63"/>
      <c r="BD4972" s="63"/>
      <c r="BE4972" s="63"/>
      <c r="BF4972" s="63"/>
      <c r="BG4972" s="63"/>
      <c r="BH4972" s="63"/>
      <c r="BI4972" s="63"/>
      <c r="BJ4972" s="63"/>
      <c r="BK4972" s="63"/>
      <c r="BL4972" s="63"/>
      <c r="BM4972" s="63"/>
      <c r="BN4972" s="63"/>
      <c r="BO4972" s="63"/>
      <c r="BP4972" s="63"/>
      <c r="BQ4972" s="63"/>
      <c r="BR4972" s="63"/>
      <c r="BS4972" s="63"/>
      <c r="BT4972" s="63"/>
      <c r="BU4972" s="63"/>
      <c r="BV4972" s="63"/>
      <c r="BW4972" s="63"/>
      <c r="BX4972" s="63"/>
      <c r="BY4972" s="63"/>
      <c r="BZ4972" s="63"/>
      <c r="CA4972" s="63"/>
      <c r="CB4972" s="63"/>
      <c r="CC4972" s="63"/>
      <c r="CD4972" s="63"/>
      <c r="CE4972" s="63"/>
      <c r="CF4972" s="63"/>
      <c r="CG4972" s="63"/>
      <c r="CH4972" s="63"/>
      <c r="CI4972" s="63"/>
      <c r="CJ4972" s="63"/>
      <c r="CK4972" s="63"/>
      <c r="CL4972" s="63"/>
      <c r="CM4972" s="63"/>
      <c r="CN4972" s="63"/>
      <c r="CO4972" s="63"/>
      <c r="CP4972" s="63"/>
      <c r="CR4972" s="227"/>
      <c r="CS4972" s="74"/>
    </row>
    <row r="4973" spans="1:97" s="72" customFormat="1" ht="75.75" customHeight="1">
      <c r="A4973" s="63"/>
      <c r="B4973" s="63"/>
      <c r="C4973" s="63"/>
      <c r="D4973" s="63"/>
      <c r="E4973" s="63"/>
      <c r="F4973" s="63"/>
      <c r="G4973" s="63"/>
      <c r="H4973" s="63"/>
      <c r="I4973" s="63"/>
      <c r="J4973" s="63"/>
      <c r="K4973" s="63"/>
      <c r="L4973" s="63"/>
      <c r="M4973" s="63"/>
      <c r="N4973" s="63"/>
      <c r="O4973" s="63"/>
      <c r="P4973" s="63"/>
      <c r="Q4973" s="63"/>
      <c r="R4973" s="63"/>
      <c r="S4973" s="63"/>
      <c r="T4973" s="63"/>
      <c r="U4973" s="63"/>
      <c r="V4973" s="63"/>
      <c r="W4973" s="63"/>
      <c r="X4973" s="63"/>
      <c r="Y4973" s="63"/>
      <c r="Z4973" s="63"/>
      <c r="AA4973" s="63"/>
      <c r="AB4973" s="63"/>
      <c r="AC4973" s="63"/>
      <c r="AD4973" s="63"/>
      <c r="AE4973" s="63"/>
      <c r="AF4973" s="63"/>
      <c r="AG4973" s="63"/>
      <c r="AH4973" s="63"/>
      <c r="AI4973" s="63"/>
      <c r="AJ4973" s="63"/>
      <c r="AK4973" s="63"/>
      <c r="AL4973" s="63"/>
      <c r="AM4973" s="63"/>
      <c r="AN4973" s="63"/>
      <c r="AO4973" s="63"/>
      <c r="AP4973" s="63"/>
      <c r="AQ4973" s="63"/>
      <c r="AR4973" s="63"/>
      <c r="AS4973" s="63"/>
      <c r="AT4973" s="63"/>
      <c r="AU4973" s="63"/>
      <c r="AV4973" s="63"/>
      <c r="AW4973" s="63"/>
      <c r="AX4973" s="63"/>
      <c r="AY4973" s="63"/>
      <c r="AZ4973" s="63"/>
      <c r="BA4973" s="63"/>
      <c r="BB4973" s="63"/>
      <c r="BC4973" s="63"/>
      <c r="BD4973" s="63"/>
      <c r="BE4973" s="63"/>
      <c r="BF4973" s="63"/>
      <c r="BG4973" s="63"/>
      <c r="BH4973" s="63"/>
      <c r="BI4973" s="63"/>
      <c r="BJ4973" s="63"/>
      <c r="BK4973" s="63"/>
      <c r="BL4973" s="63"/>
      <c r="BM4973" s="63"/>
      <c r="BN4973" s="63"/>
      <c r="BO4973" s="63"/>
      <c r="BP4973" s="63"/>
      <c r="BQ4973" s="63"/>
      <c r="BR4973" s="63"/>
      <c r="BS4973" s="63"/>
      <c r="BT4973" s="63"/>
      <c r="BU4973" s="63"/>
      <c r="BV4973" s="63"/>
      <c r="BW4973" s="63"/>
      <c r="BX4973" s="63"/>
      <c r="BY4973" s="63"/>
      <c r="BZ4973" s="63"/>
      <c r="CA4973" s="63"/>
      <c r="CB4973" s="63"/>
      <c r="CC4973" s="63"/>
      <c r="CD4973" s="63"/>
      <c r="CE4973" s="63"/>
      <c r="CF4973" s="63"/>
      <c r="CG4973" s="63"/>
      <c r="CH4973" s="63"/>
      <c r="CI4973" s="63"/>
      <c r="CJ4973" s="63"/>
      <c r="CK4973" s="63"/>
      <c r="CL4973" s="63"/>
      <c r="CM4973" s="63"/>
      <c r="CN4973" s="63"/>
      <c r="CO4973" s="63"/>
      <c r="CP4973" s="63"/>
      <c r="CR4973" s="227"/>
      <c r="CS4973" s="74"/>
    </row>
    <row r="4974" spans="1:97" s="72" customFormat="1" ht="75.75" customHeight="1">
      <c r="A4974" s="63"/>
      <c r="B4974" s="63"/>
      <c r="C4974" s="63"/>
      <c r="D4974" s="63"/>
      <c r="E4974" s="63"/>
      <c r="F4974" s="63"/>
      <c r="G4974" s="63"/>
      <c r="H4974" s="63"/>
      <c r="I4974" s="63"/>
      <c r="J4974" s="63"/>
      <c r="K4974" s="63"/>
      <c r="L4974" s="63"/>
      <c r="M4974" s="63"/>
      <c r="N4974" s="63"/>
      <c r="O4974" s="63"/>
      <c r="P4974" s="63"/>
      <c r="Q4974" s="63"/>
      <c r="R4974" s="63"/>
      <c r="S4974" s="63"/>
      <c r="T4974" s="63"/>
      <c r="U4974" s="63"/>
      <c r="V4974" s="63"/>
      <c r="W4974" s="63"/>
      <c r="X4974" s="63"/>
      <c r="Y4974" s="63"/>
      <c r="Z4974" s="63"/>
      <c r="AA4974" s="63"/>
      <c r="AB4974" s="63"/>
      <c r="AC4974" s="63"/>
      <c r="AD4974" s="63"/>
      <c r="AE4974" s="63"/>
      <c r="AF4974" s="63"/>
      <c r="AG4974" s="63"/>
      <c r="AH4974" s="63"/>
      <c r="AI4974" s="63"/>
      <c r="AJ4974" s="63"/>
      <c r="AK4974" s="63"/>
      <c r="AL4974" s="63"/>
      <c r="AM4974" s="63"/>
      <c r="AN4974" s="63"/>
      <c r="AO4974" s="63"/>
      <c r="AP4974" s="63"/>
      <c r="AQ4974" s="63"/>
      <c r="AR4974" s="63"/>
      <c r="AS4974" s="63"/>
      <c r="AT4974" s="63"/>
      <c r="AU4974" s="63"/>
      <c r="AV4974" s="63"/>
      <c r="AW4974" s="63"/>
      <c r="AX4974" s="63"/>
      <c r="AY4974" s="63"/>
      <c r="AZ4974" s="63"/>
      <c r="BA4974" s="63"/>
      <c r="BB4974" s="63"/>
      <c r="BC4974" s="63"/>
      <c r="BD4974" s="63"/>
      <c r="BE4974" s="63"/>
      <c r="BF4974" s="63"/>
      <c r="BG4974" s="63"/>
      <c r="BH4974" s="63"/>
      <c r="BI4974" s="63"/>
      <c r="BJ4974" s="63"/>
      <c r="BK4974" s="63"/>
      <c r="BL4974" s="63"/>
      <c r="BM4974" s="63"/>
      <c r="BN4974" s="63"/>
      <c r="BO4974" s="63"/>
      <c r="BP4974" s="63"/>
      <c r="BQ4974" s="63"/>
      <c r="BR4974" s="63"/>
      <c r="BS4974" s="63"/>
      <c r="BT4974" s="63"/>
      <c r="BU4974" s="63"/>
      <c r="BV4974" s="63"/>
      <c r="BW4974" s="63"/>
      <c r="BX4974" s="63"/>
      <c r="BY4974" s="63"/>
      <c r="BZ4974" s="63"/>
      <c r="CA4974" s="63"/>
      <c r="CB4974" s="63"/>
      <c r="CC4974" s="63"/>
      <c r="CD4974" s="63"/>
      <c r="CE4974" s="63"/>
      <c r="CF4974" s="63"/>
      <c r="CG4974" s="63"/>
      <c r="CH4974" s="63"/>
      <c r="CI4974" s="63"/>
      <c r="CJ4974" s="63"/>
      <c r="CK4974" s="63"/>
      <c r="CL4974" s="63"/>
      <c r="CM4974" s="63"/>
      <c r="CN4974" s="63"/>
      <c r="CO4974" s="63"/>
      <c r="CP4974" s="63"/>
      <c r="CR4974" s="227"/>
      <c r="CS4974" s="74"/>
    </row>
    <row r="4975" spans="1:97" s="72" customFormat="1" ht="75.75" customHeight="1">
      <c r="A4975" s="63"/>
      <c r="B4975" s="63"/>
      <c r="C4975" s="63"/>
      <c r="D4975" s="63"/>
      <c r="E4975" s="63"/>
      <c r="F4975" s="63"/>
      <c r="G4975" s="63"/>
      <c r="H4975" s="63"/>
      <c r="I4975" s="63"/>
      <c r="J4975" s="63"/>
      <c r="K4975" s="63"/>
      <c r="L4975" s="63"/>
      <c r="M4975" s="63"/>
      <c r="N4975" s="63"/>
      <c r="O4975" s="63"/>
      <c r="P4975" s="63"/>
      <c r="Q4975" s="63"/>
      <c r="R4975" s="63"/>
      <c r="S4975" s="63"/>
      <c r="T4975" s="63"/>
      <c r="U4975" s="63"/>
      <c r="V4975" s="63"/>
      <c r="W4975" s="63"/>
      <c r="X4975" s="63"/>
      <c r="Y4975" s="63"/>
      <c r="Z4975" s="63"/>
      <c r="AA4975" s="63"/>
      <c r="AB4975" s="63"/>
      <c r="AC4975" s="63"/>
      <c r="AD4975" s="63"/>
      <c r="AE4975" s="63"/>
      <c r="AF4975" s="63"/>
      <c r="AG4975" s="63"/>
      <c r="AH4975" s="63"/>
      <c r="AI4975" s="63"/>
      <c r="AJ4975" s="63"/>
      <c r="AK4975" s="63"/>
      <c r="AL4975" s="63"/>
      <c r="AM4975" s="63"/>
      <c r="AN4975" s="63"/>
      <c r="AO4975" s="63"/>
      <c r="AP4975" s="63"/>
      <c r="AQ4975" s="63"/>
      <c r="AR4975" s="63"/>
      <c r="AS4975" s="63"/>
      <c r="AT4975" s="63"/>
      <c r="AU4975" s="63"/>
      <c r="AV4975" s="63"/>
      <c r="AW4975" s="63"/>
      <c r="AX4975" s="63"/>
      <c r="AY4975" s="63"/>
      <c r="AZ4975" s="63"/>
      <c r="BA4975" s="63"/>
      <c r="BB4975" s="63"/>
      <c r="BC4975" s="63"/>
      <c r="BD4975" s="63"/>
      <c r="BE4975" s="63"/>
      <c r="BF4975" s="63"/>
      <c r="BG4975" s="63"/>
      <c r="BH4975" s="63"/>
      <c r="BI4975" s="63"/>
      <c r="BJ4975" s="63"/>
      <c r="BK4975" s="63"/>
      <c r="BL4975" s="63"/>
      <c r="BM4975" s="63"/>
      <c r="BN4975" s="63"/>
      <c r="BO4975" s="63"/>
      <c r="BP4975" s="63"/>
      <c r="BQ4975" s="63"/>
      <c r="BR4975" s="63"/>
      <c r="BS4975" s="63"/>
      <c r="BT4975" s="63"/>
      <c r="BU4975" s="63"/>
      <c r="BV4975" s="63"/>
      <c r="BW4975" s="63"/>
      <c r="BX4975" s="63"/>
      <c r="BY4975" s="63"/>
      <c r="BZ4975" s="63"/>
      <c r="CA4975" s="63"/>
      <c r="CB4975" s="63"/>
      <c r="CC4975" s="63"/>
      <c r="CD4975" s="63"/>
      <c r="CE4975" s="63"/>
      <c r="CF4975" s="63"/>
      <c r="CG4975" s="63"/>
      <c r="CH4975" s="63"/>
      <c r="CI4975" s="63"/>
      <c r="CJ4975" s="63"/>
      <c r="CK4975" s="63"/>
      <c r="CL4975" s="63"/>
      <c r="CM4975" s="63"/>
      <c r="CN4975" s="63"/>
      <c r="CO4975" s="63"/>
      <c r="CP4975" s="63"/>
      <c r="CR4975" s="227"/>
      <c r="CS4975" s="74"/>
    </row>
    <row r="4976" spans="1:97" s="72" customFormat="1" ht="75.75" customHeight="1">
      <c r="A4976" s="63"/>
      <c r="B4976" s="63"/>
      <c r="C4976" s="63"/>
      <c r="D4976" s="63"/>
      <c r="E4976" s="63"/>
      <c r="F4976" s="63"/>
      <c r="G4976" s="63"/>
      <c r="H4976" s="63"/>
      <c r="I4976" s="63"/>
      <c r="J4976" s="63"/>
      <c r="K4976" s="63"/>
      <c r="L4976" s="63"/>
      <c r="M4976" s="63"/>
      <c r="N4976" s="63"/>
      <c r="O4976" s="63"/>
      <c r="P4976" s="63"/>
      <c r="Q4976" s="63"/>
      <c r="R4976" s="63"/>
      <c r="S4976" s="63"/>
      <c r="T4976" s="63"/>
      <c r="U4976" s="63"/>
      <c r="V4976" s="63"/>
      <c r="W4976" s="63"/>
      <c r="X4976" s="63"/>
      <c r="Y4976" s="63"/>
      <c r="Z4976" s="63"/>
      <c r="AA4976" s="63"/>
      <c r="AB4976" s="63"/>
      <c r="AC4976" s="63"/>
      <c r="AD4976" s="63"/>
      <c r="AE4976" s="63"/>
      <c r="AF4976" s="63"/>
      <c r="AG4976" s="63"/>
      <c r="AH4976" s="63"/>
      <c r="AI4976" s="63"/>
      <c r="AJ4976" s="63"/>
      <c r="AK4976" s="63"/>
      <c r="AL4976" s="63"/>
      <c r="AM4976" s="63"/>
      <c r="AN4976" s="63"/>
      <c r="AO4976" s="63"/>
      <c r="AP4976" s="63"/>
      <c r="AQ4976" s="63"/>
      <c r="AR4976" s="63"/>
      <c r="AS4976" s="63"/>
      <c r="AT4976" s="63"/>
      <c r="AU4976" s="63"/>
      <c r="AV4976" s="63"/>
      <c r="AW4976" s="63"/>
      <c r="AX4976" s="63"/>
      <c r="AY4976" s="63"/>
      <c r="AZ4976" s="63"/>
      <c r="BA4976" s="63"/>
      <c r="BB4976" s="63"/>
      <c r="BC4976" s="63"/>
      <c r="BD4976" s="63"/>
      <c r="BE4976" s="63"/>
      <c r="BF4976" s="63"/>
      <c r="BG4976" s="63"/>
      <c r="BH4976" s="63"/>
      <c r="BI4976" s="63"/>
      <c r="BJ4976" s="63"/>
      <c r="BK4976" s="63"/>
      <c r="BL4976" s="63"/>
      <c r="BM4976" s="63"/>
      <c r="BN4976" s="63"/>
      <c r="BO4976" s="63"/>
      <c r="BP4976" s="63"/>
      <c r="BQ4976" s="63"/>
      <c r="BR4976" s="63"/>
      <c r="BS4976" s="63"/>
      <c r="BT4976" s="63"/>
      <c r="BU4976" s="63"/>
      <c r="BV4976" s="63"/>
      <c r="BW4976" s="63"/>
      <c r="BX4976" s="63"/>
      <c r="BY4976" s="63"/>
      <c r="BZ4976" s="63"/>
      <c r="CA4976" s="63"/>
      <c r="CB4976" s="63"/>
      <c r="CC4976" s="63"/>
      <c r="CD4976" s="63"/>
      <c r="CE4976" s="63"/>
      <c r="CF4976" s="63"/>
      <c r="CG4976" s="63"/>
      <c r="CH4976" s="63"/>
      <c r="CI4976" s="63"/>
      <c r="CJ4976" s="63"/>
      <c r="CK4976" s="63"/>
      <c r="CL4976" s="63"/>
      <c r="CM4976" s="63"/>
      <c r="CN4976" s="63"/>
      <c r="CO4976" s="63"/>
      <c r="CP4976" s="63"/>
      <c r="CR4976" s="227"/>
      <c r="CS4976" s="74"/>
    </row>
    <row r="4977" spans="1:97" s="72" customFormat="1" ht="75.75" customHeight="1">
      <c r="A4977" s="63"/>
      <c r="B4977" s="63"/>
      <c r="C4977" s="63"/>
      <c r="D4977" s="63"/>
      <c r="E4977" s="63"/>
      <c r="F4977" s="63"/>
      <c r="G4977" s="63"/>
      <c r="H4977" s="63"/>
      <c r="I4977" s="63"/>
      <c r="J4977" s="63"/>
      <c r="K4977" s="63"/>
      <c r="L4977" s="63"/>
      <c r="M4977" s="63"/>
      <c r="N4977" s="63"/>
      <c r="O4977" s="63"/>
      <c r="P4977" s="63"/>
      <c r="Q4977" s="63"/>
      <c r="R4977" s="63"/>
      <c r="S4977" s="63"/>
      <c r="T4977" s="63"/>
      <c r="U4977" s="63"/>
      <c r="V4977" s="63"/>
      <c r="W4977" s="63"/>
      <c r="X4977" s="63"/>
      <c r="Y4977" s="63"/>
      <c r="Z4977" s="63"/>
      <c r="AA4977" s="63"/>
      <c r="AB4977" s="63"/>
      <c r="AC4977" s="63"/>
      <c r="AD4977" s="63"/>
      <c r="AE4977" s="63"/>
      <c r="AF4977" s="63"/>
      <c r="AG4977" s="63"/>
      <c r="AH4977" s="63"/>
      <c r="AI4977" s="63"/>
      <c r="AJ4977" s="63"/>
      <c r="AK4977" s="63"/>
      <c r="AL4977" s="63"/>
      <c r="AM4977" s="63"/>
      <c r="AN4977" s="63"/>
      <c r="AO4977" s="63"/>
      <c r="AP4977" s="63"/>
      <c r="AQ4977" s="63"/>
      <c r="AR4977" s="63"/>
      <c r="AS4977" s="63"/>
      <c r="AT4977" s="63"/>
      <c r="AU4977" s="63"/>
      <c r="AV4977" s="63"/>
      <c r="AW4977" s="63"/>
      <c r="AX4977" s="63"/>
      <c r="AY4977" s="63"/>
      <c r="AZ4977" s="63"/>
      <c r="BA4977" s="63"/>
      <c r="BB4977" s="63"/>
      <c r="BC4977" s="63"/>
      <c r="BD4977" s="63"/>
      <c r="BE4977" s="63"/>
      <c r="BF4977" s="63"/>
      <c r="BG4977" s="63"/>
      <c r="BH4977" s="63"/>
      <c r="BI4977" s="63"/>
      <c r="BJ4977" s="63"/>
      <c r="BK4977" s="63"/>
      <c r="BL4977" s="63"/>
      <c r="BM4977" s="63"/>
      <c r="BN4977" s="63"/>
      <c r="BO4977" s="63"/>
      <c r="BP4977" s="63"/>
      <c r="BQ4977" s="63"/>
      <c r="BR4977" s="63"/>
      <c r="BS4977" s="63"/>
      <c r="BT4977" s="63"/>
      <c r="BU4977" s="63"/>
      <c r="BV4977" s="63"/>
      <c r="BW4977" s="63"/>
      <c r="BX4977" s="63"/>
      <c r="BY4977" s="63"/>
      <c r="BZ4977" s="63"/>
      <c r="CA4977" s="63"/>
      <c r="CB4977" s="63"/>
      <c r="CC4977" s="63"/>
      <c r="CD4977" s="63"/>
      <c r="CE4977" s="63"/>
      <c r="CF4977" s="63"/>
      <c r="CG4977" s="63"/>
      <c r="CH4977" s="63"/>
      <c r="CI4977" s="63"/>
      <c r="CJ4977" s="63"/>
      <c r="CK4977" s="63"/>
      <c r="CL4977" s="63"/>
      <c r="CM4977" s="63"/>
      <c r="CN4977" s="63"/>
      <c r="CO4977" s="63"/>
      <c r="CP4977" s="63"/>
      <c r="CR4977" s="227"/>
      <c r="CS4977" s="74"/>
    </row>
    <row r="4978" spans="1:97" s="72" customFormat="1" ht="75.75" customHeight="1">
      <c r="A4978" s="63"/>
      <c r="B4978" s="63"/>
      <c r="C4978" s="63"/>
      <c r="D4978" s="63"/>
      <c r="E4978" s="63"/>
      <c r="F4978" s="63"/>
      <c r="G4978" s="63"/>
      <c r="H4978" s="63"/>
      <c r="I4978" s="63"/>
      <c r="J4978" s="63"/>
      <c r="K4978" s="63"/>
      <c r="L4978" s="63"/>
      <c r="M4978" s="63"/>
      <c r="N4978" s="63"/>
      <c r="O4978" s="63"/>
      <c r="P4978" s="63"/>
      <c r="Q4978" s="63"/>
      <c r="R4978" s="63"/>
      <c r="S4978" s="63"/>
      <c r="T4978" s="63"/>
      <c r="U4978" s="63"/>
      <c r="V4978" s="63"/>
      <c r="W4978" s="63"/>
      <c r="X4978" s="63"/>
      <c r="Y4978" s="63"/>
      <c r="Z4978" s="63"/>
      <c r="AA4978" s="63"/>
      <c r="AB4978" s="63"/>
      <c r="AC4978" s="63"/>
      <c r="AD4978" s="63"/>
      <c r="AE4978" s="63"/>
      <c r="AF4978" s="63"/>
      <c r="AG4978" s="63"/>
      <c r="AH4978" s="63"/>
      <c r="AI4978" s="63"/>
      <c r="AJ4978" s="63"/>
      <c r="AK4978" s="63"/>
      <c r="AL4978" s="63"/>
      <c r="AM4978" s="63"/>
      <c r="AN4978" s="63"/>
      <c r="AO4978" s="63"/>
      <c r="AP4978" s="63"/>
      <c r="AQ4978" s="63"/>
      <c r="AR4978" s="63"/>
      <c r="AS4978" s="63"/>
      <c r="AT4978" s="63"/>
      <c r="AU4978" s="63"/>
      <c r="AV4978" s="63"/>
      <c r="AW4978" s="63"/>
      <c r="AX4978" s="63"/>
      <c r="AY4978" s="63"/>
      <c r="AZ4978" s="63"/>
      <c r="BA4978" s="63"/>
      <c r="BB4978" s="63"/>
      <c r="BC4978" s="63"/>
      <c r="BD4978" s="63"/>
      <c r="BE4978" s="63"/>
      <c r="BF4978" s="63"/>
      <c r="BG4978" s="63"/>
      <c r="BH4978" s="63"/>
      <c r="BI4978" s="63"/>
      <c r="BJ4978" s="63"/>
      <c r="BK4978" s="63"/>
      <c r="BL4978" s="63"/>
      <c r="BM4978" s="63"/>
      <c r="BN4978" s="63"/>
      <c r="BO4978" s="63"/>
      <c r="BP4978" s="63"/>
      <c r="BQ4978" s="63"/>
      <c r="BR4978" s="63"/>
      <c r="BS4978" s="63"/>
      <c r="BT4978" s="63"/>
      <c r="BU4978" s="63"/>
      <c r="BV4978" s="63"/>
      <c r="BW4978" s="63"/>
      <c r="BX4978" s="63"/>
      <c r="BY4978" s="63"/>
      <c r="BZ4978" s="63"/>
      <c r="CA4978" s="63"/>
      <c r="CB4978" s="63"/>
      <c r="CC4978" s="63"/>
      <c r="CD4978" s="63"/>
      <c r="CE4978" s="63"/>
      <c r="CF4978" s="63"/>
      <c r="CG4978" s="63"/>
      <c r="CH4978" s="63"/>
      <c r="CI4978" s="63"/>
      <c r="CJ4978" s="63"/>
      <c r="CK4978" s="63"/>
      <c r="CL4978" s="63"/>
      <c r="CM4978" s="63"/>
      <c r="CN4978" s="63"/>
      <c r="CO4978" s="63"/>
      <c r="CP4978" s="63"/>
      <c r="CR4978" s="227"/>
      <c r="CS4978" s="74"/>
    </row>
    <row r="4979" spans="1:97" s="72" customFormat="1" ht="75.75" customHeight="1">
      <c r="A4979" s="63"/>
      <c r="B4979" s="63"/>
      <c r="C4979" s="63"/>
      <c r="D4979" s="63"/>
      <c r="E4979" s="63"/>
      <c r="F4979" s="63"/>
      <c r="G4979" s="63"/>
      <c r="H4979" s="63"/>
      <c r="I4979" s="63"/>
      <c r="J4979" s="63"/>
      <c r="K4979" s="63"/>
      <c r="L4979" s="63"/>
      <c r="M4979" s="63"/>
      <c r="N4979" s="63"/>
      <c r="O4979" s="63"/>
      <c r="P4979" s="63"/>
      <c r="Q4979" s="63"/>
      <c r="R4979" s="63"/>
      <c r="S4979" s="63"/>
      <c r="T4979" s="63"/>
      <c r="U4979" s="63"/>
      <c r="V4979" s="63"/>
      <c r="W4979" s="63"/>
      <c r="X4979" s="63"/>
      <c r="Y4979" s="63"/>
      <c r="Z4979" s="63"/>
      <c r="AA4979" s="63"/>
      <c r="AB4979" s="63"/>
      <c r="AC4979" s="63"/>
      <c r="AD4979" s="63"/>
      <c r="AE4979" s="63"/>
      <c r="AF4979" s="63"/>
      <c r="AG4979" s="63"/>
      <c r="AH4979" s="63"/>
      <c r="AI4979" s="63"/>
      <c r="AJ4979" s="63"/>
      <c r="AK4979" s="63"/>
      <c r="AL4979" s="63"/>
      <c r="AM4979" s="63"/>
      <c r="AN4979" s="63"/>
      <c r="AO4979" s="63"/>
      <c r="AP4979" s="63"/>
      <c r="AQ4979" s="63"/>
      <c r="AR4979" s="63"/>
      <c r="AS4979" s="63"/>
      <c r="AT4979" s="63"/>
      <c r="AU4979" s="63"/>
      <c r="AV4979" s="63"/>
      <c r="AW4979" s="63"/>
      <c r="AX4979" s="63"/>
      <c r="AY4979" s="63"/>
      <c r="AZ4979" s="63"/>
      <c r="BA4979" s="63"/>
      <c r="BB4979" s="63"/>
      <c r="BC4979" s="63"/>
      <c r="BD4979" s="63"/>
      <c r="BE4979" s="63"/>
      <c r="BF4979" s="63"/>
      <c r="BG4979" s="63"/>
      <c r="BH4979" s="63"/>
      <c r="BI4979" s="63"/>
      <c r="BJ4979" s="63"/>
      <c r="BK4979" s="63"/>
      <c r="BL4979" s="63"/>
      <c r="BM4979" s="63"/>
      <c r="BN4979" s="63"/>
      <c r="BO4979" s="63"/>
      <c r="BP4979" s="63"/>
      <c r="BQ4979" s="63"/>
      <c r="BR4979" s="63"/>
      <c r="BS4979" s="63"/>
      <c r="BT4979" s="63"/>
      <c r="BU4979" s="63"/>
      <c r="BV4979" s="63"/>
      <c r="BW4979" s="63"/>
      <c r="BX4979" s="63"/>
      <c r="BY4979" s="63"/>
      <c r="BZ4979" s="63"/>
      <c r="CA4979" s="63"/>
      <c r="CB4979" s="63"/>
      <c r="CC4979" s="63"/>
      <c r="CD4979" s="63"/>
      <c r="CE4979" s="63"/>
      <c r="CF4979" s="63"/>
      <c r="CG4979" s="63"/>
      <c r="CH4979" s="63"/>
      <c r="CI4979" s="63"/>
      <c r="CJ4979" s="63"/>
      <c r="CK4979" s="63"/>
      <c r="CL4979" s="63"/>
      <c r="CM4979" s="63"/>
      <c r="CN4979" s="63"/>
      <c r="CO4979" s="63"/>
      <c r="CP4979" s="63"/>
      <c r="CR4979" s="227"/>
      <c r="CS4979" s="74"/>
    </row>
    <row r="4980" spans="1:97" s="72" customFormat="1" ht="75.75" customHeight="1">
      <c r="A4980" s="63"/>
      <c r="B4980" s="63"/>
      <c r="C4980" s="63"/>
      <c r="D4980" s="63"/>
      <c r="E4980" s="63"/>
      <c r="F4980" s="63"/>
      <c r="G4980" s="63"/>
      <c r="H4980" s="63"/>
      <c r="I4980" s="63"/>
      <c r="J4980" s="63"/>
      <c r="K4980" s="63"/>
      <c r="L4980" s="63"/>
      <c r="M4980" s="63"/>
      <c r="N4980" s="63"/>
      <c r="O4980" s="63"/>
      <c r="P4980" s="63"/>
      <c r="Q4980" s="63"/>
      <c r="R4980" s="63"/>
      <c r="S4980" s="63"/>
      <c r="T4980" s="63"/>
      <c r="U4980" s="63"/>
      <c r="V4980" s="63"/>
      <c r="W4980" s="63"/>
      <c r="X4980" s="63"/>
      <c r="Y4980" s="63"/>
      <c r="Z4980" s="63"/>
      <c r="AA4980" s="63"/>
      <c r="AB4980" s="63"/>
      <c r="AC4980" s="63"/>
      <c r="AD4980" s="63"/>
      <c r="AE4980" s="63"/>
      <c r="AF4980" s="63"/>
      <c r="AG4980" s="63"/>
      <c r="AH4980" s="63"/>
      <c r="AI4980" s="63"/>
      <c r="AJ4980" s="63"/>
      <c r="AK4980" s="63"/>
      <c r="AL4980" s="63"/>
      <c r="AM4980" s="63"/>
      <c r="AN4980" s="63"/>
      <c r="AO4980" s="63"/>
      <c r="AP4980" s="63"/>
      <c r="AQ4980" s="63"/>
      <c r="AR4980" s="63"/>
      <c r="AS4980" s="63"/>
      <c r="AT4980" s="63"/>
      <c r="AU4980" s="63"/>
      <c r="AV4980" s="63"/>
      <c r="AW4980" s="63"/>
      <c r="AX4980" s="63"/>
      <c r="AY4980" s="63"/>
      <c r="AZ4980" s="63"/>
      <c r="BA4980" s="63"/>
      <c r="BB4980" s="63"/>
      <c r="BC4980" s="63"/>
      <c r="BD4980" s="63"/>
      <c r="BE4980" s="63"/>
      <c r="BF4980" s="63"/>
      <c r="BG4980" s="63"/>
      <c r="BH4980" s="63"/>
      <c r="BI4980" s="63"/>
      <c r="BJ4980" s="63"/>
      <c r="BK4980" s="63"/>
      <c r="BL4980" s="63"/>
      <c r="BM4980" s="63"/>
      <c r="BN4980" s="63"/>
      <c r="BO4980" s="63"/>
      <c r="BP4980" s="63"/>
      <c r="BQ4980" s="63"/>
      <c r="BR4980" s="63"/>
      <c r="BS4980" s="63"/>
      <c r="BT4980" s="63"/>
      <c r="BU4980" s="63"/>
      <c r="BV4980" s="63"/>
      <c r="BW4980" s="63"/>
      <c r="BX4980" s="63"/>
      <c r="BY4980" s="63"/>
      <c r="BZ4980" s="63"/>
      <c r="CA4980" s="63"/>
      <c r="CB4980" s="63"/>
      <c r="CC4980" s="63"/>
      <c r="CD4980" s="63"/>
      <c r="CE4980" s="63"/>
      <c r="CF4980" s="63"/>
      <c r="CG4980" s="63"/>
      <c r="CH4980" s="63"/>
      <c r="CI4980" s="63"/>
      <c r="CJ4980" s="63"/>
      <c r="CK4980" s="63"/>
      <c r="CL4980" s="63"/>
      <c r="CM4980" s="63"/>
      <c r="CN4980" s="63"/>
      <c r="CO4980" s="63"/>
      <c r="CP4980" s="63"/>
      <c r="CR4980" s="227"/>
      <c r="CS4980" s="74"/>
    </row>
    <row r="4981" spans="1:97" s="72" customFormat="1" ht="75.75" customHeight="1">
      <c r="A4981" s="63"/>
      <c r="B4981" s="63"/>
      <c r="C4981" s="63"/>
      <c r="D4981" s="63"/>
      <c r="E4981" s="63"/>
      <c r="F4981" s="63"/>
      <c r="G4981" s="63"/>
      <c r="H4981" s="63"/>
      <c r="I4981" s="63"/>
      <c r="J4981" s="63"/>
      <c r="K4981" s="63"/>
      <c r="L4981" s="63"/>
      <c r="M4981" s="63"/>
      <c r="N4981" s="63"/>
      <c r="O4981" s="63"/>
      <c r="P4981" s="63"/>
      <c r="Q4981" s="63"/>
      <c r="R4981" s="63"/>
      <c r="S4981" s="63"/>
      <c r="T4981" s="63"/>
      <c r="U4981" s="63"/>
      <c r="V4981" s="63"/>
      <c r="W4981" s="63"/>
      <c r="X4981" s="63"/>
      <c r="Y4981" s="63"/>
      <c r="Z4981" s="63"/>
      <c r="AA4981" s="63"/>
      <c r="AB4981" s="63"/>
      <c r="AC4981" s="63"/>
      <c r="AD4981" s="63"/>
      <c r="AE4981" s="63"/>
      <c r="AF4981" s="63"/>
      <c r="AG4981" s="63"/>
      <c r="AH4981" s="63"/>
      <c r="AI4981" s="63"/>
      <c r="AJ4981" s="63"/>
      <c r="AK4981" s="63"/>
      <c r="AL4981" s="63"/>
      <c r="AM4981" s="63"/>
      <c r="AN4981" s="63"/>
      <c r="AO4981" s="63"/>
      <c r="AP4981" s="63"/>
      <c r="AQ4981" s="63"/>
      <c r="AR4981" s="63"/>
      <c r="AS4981" s="63"/>
      <c r="AT4981" s="63"/>
      <c r="AU4981" s="63"/>
      <c r="AV4981" s="63"/>
      <c r="AW4981" s="63"/>
      <c r="AX4981" s="63"/>
      <c r="AY4981" s="63"/>
      <c r="AZ4981" s="63"/>
      <c r="BA4981" s="63"/>
      <c r="BB4981" s="63"/>
      <c r="BC4981" s="63"/>
      <c r="BD4981" s="63"/>
      <c r="BE4981" s="63"/>
      <c r="BF4981" s="63"/>
      <c r="BG4981" s="63"/>
      <c r="BH4981" s="63"/>
      <c r="BI4981" s="63"/>
      <c r="BJ4981" s="63"/>
      <c r="BK4981" s="63"/>
      <c r="BL4981" s="63"/>
      <c r="BM4981" s="63"/>
      <c r="BN4981" s="63"/>
      <c r="BO4981" s="63"/>
      <c r="BP4981" s="63"/>
      <c r="BQ4981" s="63"/>
      <c r="BR4981" s="63"/>
      <c r="BS4981" s="63"/>
      <c r="BT4981" s="63"/>
      <c r="BU4981" s="63"/>
      <c r="BV4981" s="63"/>
      <c r="BW4981" s="63"/>
      <c r="BX4981" s="63"/>
      <c r="BY4981" s="63"/>
      <c r="BZ4981" s="63"/>
      <c r="CA4981" s="63"/>
      <c r="CB4981" s="63"/>
      <c r="CC4981" s="63"/>
      <c r="CD4981" s="63"/>
      <c r="CE4981" s="63"/>
      <c r="CF4981" s="63"/>
      <c r="CG4981" s="63"/>
      <c r="CH4981" s="63"/>
      <c r="CI4981" s="63"/>
      <c r="CJ4981" s="63"/>
      <c r="CK4981" s="63"/>
      <c r="CL4981" s="63"/>
      <c r="CM4981" s="63"/>
      <c r="CN4981" s="63"/>
      <c r="CO4981" s="63"/>
      <c r="CP4981" s="63"/>
      <c r="CR4981" s="227"/>
      <c r="CS4981" s="74"/>
    </row>
    <row r="4982" spans="1:97" s="72" customFormat="1" ht="75.75" customHeight="1">
      <c r="A4982" s="63"/>
      <c r="B4982" s="63"/>
      <c r="C4982" s="63"/>
      <c r="D4982" s="63"/>
      <c r="E4982" s="63"/>
      <c r="F4982" s="63"/>
      <c r="G4982" s="63"/>
      <c r="H4982" s="63"/>
      <c r="I4982" s="63"/>
      <c r="J4982" s="63"/>
      <c r="K4982" s="63"/>
      <c r="L4982" s="63"/>
      <c r="M4982" s="63"/>
      <c r="N4982" s="63"/>
      <c r="O4982" s="63"/>
      <c r="P4982" s="63"/>
      <c r="Q4982" s="63"/>
      <c r="R4982" s="63"/>
      <c r="S4982" s="63"/>
      <c r="T4982" s="63"/>
      <c r="U4982" s="63"/>
      <c r="V4982" s="63"/>
      <c r="W4982" s="63"/>
      <c r="X4982" s="63"/>
      <c r="Y4982" s="63"/>
      <c r="Z4982" s="63"/>
      <c r="AA4982" s="63"/>
      <c r="AB4982" s="63"/>
      <c r="AC4982" s="63"/>
      <c r="AD4982" s="63"/>
      <c r="AE4982" s="63"/>
      <c r="AF4982" s="63"/>
      <c r="AG4982" s="63"/>
      <c r="AH4982" s="63"/>
      <c r="AI4982" s="63"/>
      <c r="AJ4982" s="63"/>
      <c r="AK4982" s="63"/>
      <c r="AL4982" s="63"/>
      <c r="AM4982" s="63"/>
      <c r="AN4982" s="63"/>
      <c r="AO4982" s="63"/>
      <c r="AP4982" s="63"/>
      <c r="AQ4982" s="63"/>
      <c r="AR4982" s="63"/>
      <c r="AS4982" s="63"/>
      <c r="AT4982" s="63"/>
      <c r="AU4982" s="63"/>
      <c r="AV4982" s="63"/>
      <c r="AW4982" s="63"/>
      <c r="AX4982" s="63"/>
      <c r="AY4982" s="63"/>
      <c r="AZ4982" s="63"/>
      <c r="BA4982" s="63"/>
      <c r="BB4982" s="63"/>
      <c r="BC4982" s="63"/>
      <c r="BD4982" s="63"/>
      <c r="BE4982" s="63"/>
      <c r="BF4982" s="63"/>
      <c r="BG4982" s="63"/>
      <c r="BH4982" s="63"/>
      <c r="BI4982" s="63"/>
      <c r="BJ4982" s="63"/>
      <c r="BK4982" s="63"/>
      <c r="BL4982" s="63"/>
      <c r="BM4982" s="63"/>
      <c r="BN4982" s="63"/>
      <c r="BO4982" s="63"/>
      <c r="BP4982" s="63"/>
      <c r="BQ4982" s="63"/>
      <c r="BR4982" s="63"/>
      <c r="BS4982" s="63"/>
      <c r="BT4982" s="63"/>
      <c r="BU4982" s="63"/>
      <c r="BV4982" s="63"/>
      <c r="BW4982" s="63"/>
      <c r="BX4982" s="63"/>
      <c r="BY4982" s="63"/>
      <c r="BZ4982" s="63"/>
      <c r="CA4982" s="63"/>
      <c r="CB4982" s="63"/>
      <c r="CC4982" s="63"/>
      <c r="CD4982" s="63"/>
      <c r="CE4982" s="63"/>
      <c r="CF4982" s="63"/>
      <c r="CG4982" s="63"/>
      <c r="CH4982" s="63"/>
      <c r="CI4982" s="63"/>
      <c r="CJ4982" s="63"/>
      <c r="CK4982" s="63"/>
      <c r="CL4982" s="63"/>
      <c r="CM4982" s="63"/>
      <c r="CN4982" s="63"/>
      <c r="CO4982" s="63"/>
      <c r="CP4982" s="63"/>
      <c r="CR4982" s="227"/>
      <c r="CS4982" s="74"/>
    </row>
    <row r="4983" spans="1:97" s="72" customFormat="1" ht="75.75" customHeight="1">
      <c r="A4983" s="63"/>
      <c r="B4983" s="63"/>
      <c r="C4983" s="63"/>
      <c r="D4983" s="63"/>
      <c r="E4983" s="63"/>
      <c r="F4983" s="63"/>
      <c r="G4983" s="63"/>
      <c r="H4983" s="63"/>
      <c r="I4983" s="63"/>
      <c r="J4983" s="63"/>
      <c r="K4983" s="63"/>
      <c r="L4983" s="63"/>
      <c r="M4983" s="63"/>
      <c r="N4983" s="63"/>
      <c r="O4983" s="63"/>
      <c r="P4983" s="63"/>
      <c r="Q4983" s="63"/>
      <c r="R4983" s="63"/>
      <c r="S4983" s="63"/>
      <c r="T4983" s="63"/>
      <c r="U4983" s="63"/>
      <c r="V4983" s="63"/>
      <c r="W4983" s="63"/>
      <c r="X4983" s="63"/>
      <c r="Y4983" s="63"/>
      <c r="Z4983" s="63"/>
      <c r="AA4983" s="63"/>
      <c r="AB4983" s="63"/>
      <c r="AC4983" s="63"/>
      <c r="AD4983" s="63"/>
      <c r="AE4983" s="63"/>
      <c r="AF4983" s="63"/>
      <c r="AG4983" s="63"/>
      <c r="AH4983" s="63"/>
      <c r="AI4983" s="63"/>
      <c r="AJ4983" s="63"/>
      <c r="AK4983" s="63"/>
      <c r="AL4983" s="63"/>
      <c r="AM4983" s="63"/>
      <c r="AN4983" s="63"/>
      <c r="AO4983" s="63"/>
      <c r="AP4983" s="63"/>
      <c r="AQ4983" s="63"/>
      <c r="AR4983" s="63"/>
      <c r="AS4983" s="63"/>
      <c r="AT4983" s="63"/>
      <c r="AU4983" s="63"/>
      <c r="AV4983" s="63"/>
      <c r="AW4983" s="63"/>
      <c r="AX4983" s="63"/>
      <c r="AY4983" s="63"/>
      <c r="AZ4983" s="63"/>
      <c r="BA4983" s="63"/>
      <c r="BB4983" s="63"/>
      <c r="BC4983" s="63"/>
      <c r="BD4983" s="63"/>
      <c r="BE4983" s="63"/>
      <c r="BF4983" s="63"/>
      <c r="BG4983" s="63"/>
      <c r="BH4983" s="63"/>
      <c r="BI4983" s="63"/>
      <c r="BJ4983" s="63"/>
      <c r="BK4983" s="63"/>
      <c r="BL4983" s="63"/>
      <c r="BM4983" s="63"/>
      <c r="BN4983" s="63"/>
      <c r="BO4983" s="63"/>
      <c r="BP4983" s="63"/>
      <c r="BQ4983" s="63"/>
      <c r="BR4983" s="63"/>
      <c r="BS4983" s="63"/>
      <c r="BT4983" s="63"/>
      <c r="BU4983" s="63"/>
      <c r="BV4983" s="63"/>
      <c r="BW4983" s="63"/>
      <c r="BX4983" s="63"/>
      <c r="BY4983" s="63"/>
      <c r="BZ4983" s="63"/>
      <c r="CA4983" s="63"/>
      <c r="CB4983" s="63"/>
      <c r="CC4983" s="63"/>
      <c r="CD4983" s="63"/>
      <c r="CE4983" s="63"/>
      <c r="CF4983" s="63"/>
      <c r="CG4983" s="63"/>
      <c r="CH4983" s="63"/>
      <c r="CI4983" s="63"/>
      <c r="CJ4983" s="63"/>
      <c r="CK4983" s="63"/>
      <c r="CL4983" s="63"/>
      <c r="CM4983" s="63"/>
      <c r="CN4983" s="63"/>
      <c r="CO4983" s="63"/>
      <c r="CP4983" s="63"/>
      <c r="CR4983" s="227"/>
      <c r="CS4983" s="74"/>
    </row>
    <row r="4984" spans="1:97" s="72" customFormat="1" ht="75.75" customHeight="1">
      <c r="A4984" s="63"/>
      <c r="B4984" s="63"/>
      <c r="C4984" s="63"/>
      <c r="D4984" s="63"/>
      <c r="E4984" s="63"/>
      <c r="F4984" s="63"/>
      <c r="G4984" s="63"/>
      <c r="H4984" s="63"/>
      <c r="I4984" s="63"/>
      <c r="J4984" s="63"/>
      <c r="K4984" s="63"/>
      <c r="L4984" s="63"/>
      <c r="M4984" s="63"/>
      <c r="N4984" s="63"/>
      <c r="O4984" s="63"/>
      <c r="P4984" s="63"/>
      <c r="Q4984" s="63"/>
      <c r="R4984" s="63"/>
      <c r="S4984" s="63"/>
      <c r="T4984" s="63"/>
      <c r="U4984" s="63"/>
      <c r="V4984" s="63"/>
      <c r="W4984" s="63"/>
      <c r="X4984" s="63"/>
      <c r="Y4984" s="63"/>
      <c r="Z4984" s="63"/>
      <c r="AA4984" s="63"/>
      <c r="AB4984" s="63"/>
      <c r="AC4984" s="63"/>
      <c r="AD4984" s="63"/>
      <c r="AE4984" s="63"/>
      <c r="AF4984" s="63"/>
      <c r="AG4984" s="63"/>
      <c r="AH4984" s="63"/>
      <c r="AI4984" s="63"/>
      <c r="AJ4984" s="63"/>
      <c r="AK4984" s="63"/>
      <c r="AL4984" s="63"/>
      <c r="AM4984" s="63"/>
      <c r="AN4984" s="63"/>
      <c r="AO4984" s="63"/>
      <c r="AP4984" s="63"/>
      <c r="AQ4984" s="63"/>
      <c r="AR4984" s="63"/>
      <c r="AS4984" s="63"/>
      <c r="AT4984" s="63"/>
      <c r="AU4984" s="63"/>
      <c r="AV4984" s="63"/>
      <c r="AW4984" s="63"/>
      <c r="AX4984" s="63"/>
      <c r="AY4984" s="63"/>
      <c r="AZ4984" s="63"/>
      <c r="BA4984" s="63"/>
      <c r="BB4984" s="63"/>
      <c r="BC4984" s="63"/>
      <c r="BD4984" s="63"/>
      <c r="BE4984" s="63"/>
      <c r="BF4984" s="63"/>
      <c r="BG4984" s="63"/>
      <c r="BH4984" s="63"/>
      <c r="BI4984" s="63"/>
      <c r="BJ4984" s="63"/>
      <c r="BK4984" s="63"/>
      <c r="BL4984" s="63"/>
      <c r="BM4984" s="63"/>
      <c r="BN4984" s="63"/>
      <c r="BO4984" s="63"/>
      <c r="BP4984" s="63"/>
      <c r="BQ4984" s="63"/>
      <c r="BR4984" s="63"/>
      <c r="BS4984" s="63"/>
      <c r="BT4984" s="63"/>
      <c r="BU4984" s="63"/>
      <c r="BV4984" s="63"/>
      <c r="BW4984" s="63"/>
      <c r="BX4984" s="63"/>
      <c r="BY4984" s="63"/>
      <c r="BZ4984" s="63"/>
      <c r="CA4984" s="63"/>
      <c r="CB4984" s="63"/>
      <c r="CC4984" s="63"/>
      <c r="CD4984" s="63"/>
      <c r="CE4984" s="63"/>
      <c r="CF4984" s="63"/>
      <c r="CG4984" s="63"/>
      <c r="CH4984" s="63"/>
      <c r="CI4984" s="63"/>
      <c r="CJ4984" s="63"/>
      <c r="CK4984" s="63"/>
      <c r="CL4984" s="63"/>
      <c r="CM4984" s="63"/>
      <c r="CN4984" s="63"/>
      <c r="CO4984" s="63"/>
      <c r="CP4984" s="63"/>
      <c r="CR4984" s="227"/>
      <c r="CS4984" s="74"/>
    </row>
    <row r="4985" spans="1:97" s="72" customFormat="1" ht="75.75" customHeight="1">
      <c r="A4985" s="63"/>
      <c r="B4985" s="63"/>
      <c r="C4985" s="63"/>
      <c r="D4985" s="63"/>
      <c r="E4985" s="63"/>
      <c r="F4985" s="63"/>
      <c r="G4985" s="63"/>
      <c r="H4985" s="63"/>
      <c r="I4985" s="63"/>
      <c r="J4985" s="63"/>
      <c r="K4985" s="63"/>
      <c r="L4985" s="63"/>
      <c r="M4985" s="63"/>
      <c r="N4985" s="63"/>
      <c r="O4985" s="63"/>
      <c r="P4985" s="63"/>
      <c r="Q4985" s="63"/>
      <c r="R4985" s="63"/>
      <c r="S4985" s="63"/>
      <c r="T4985" s="63"/>
      <c r="U4985" s="63"/>
      <c r="V4985" s="63"/>
      <c r="W4985" s="63"/>
      <c r="X4985" s="63"/>
      <c r="Y4985" s="63"/>
      <c r="Z4985" s="63"/>
      <c r="AA4985" s="63"/>
      <c r="AB4985" s="63"/>
      <c r="AC4985" s="63"/>
      <c r="AD4985" s="63"/>
      <c r="AE4985" s="63"/>
      <c r="AF4985" s="63"/>
      <c r="AG4985" s="63"/>
      <c r="AH4985" s="63"/>
      <c r="AI4985" s="63"/>
      <c r="AJ4985" s="63"/>
      <c r="AK4985" s="63"/>
      <c r="AL4985" s="63"/>
      <c r="AM4985" s="63"/>
      <c r="AN4985" s="63"/>
      <c r="AO4985" s="63"/>
      <c r="AP4985" s="63"/>
      <c r="AQ4985" s="63"/>
      <c r="AR4985" s="63"/>
      <c r="AS4985" s="63"/>
      <c r="AT4985" s="63"/>
      <c r="AU4985" s="63"/>
      <c r="AV4985" s="63"/>
      <c r="AW4985" s="63"/>
      <c r="AX4985" s="63"/>
      <c r="AY4985" s="63"/>
      <c r="AZ4985" s="63"/>
      <c r="BA4985" s="63"/>
      <c r="BB4985" s="63"/>
      <c r="BC4985" s="63"/>
      <c r="BD4985" s="63"/>
      <c r="BE4985" s="63"/>
      <c r="BF4985" s="63"/>
      <c r="BG4985" s="63"/>
      <c r="BH4985" s="63"/>
      <c r="BI4985" s="63"/>
      <c r="BJ4985" s="63"/>
      <c r="BK4985" s="63"/>
      <c r="BL4985" s="63"/>
      <c r="BM4985" s="63"/>
      <c r="BN4985" s="63"/>
      <c r="BO4985" s="63"/>
      <c r="BP4985" s="63"/>
      <c r="BQ4985" s="63"/>
      <c r="BR4985" s="63"/>
      <c r="BS4985" s="63"/>
      <c r="BT4985" s="63"/>
      <c r="BU4985" s="63"/>
      <c r="BV4985" s="63"/>
      <c r="BW4985" s="63"/>
      <c r="BX4985" s="63"/>
      <c r="BY4985" s="63"/>
      <c r="BZ4985" s="63"/>
      <c r="CA4985" s="63"/>
      <c r="CB4985" s="63"/>
      <c r="CC4985" s="63"/>
      <c r="CD4985" s="63"/>
      <c r="CE4985" s="63"/>
      <c r="CF4985" s="63"/>
      <c r="CG4985" s="63"/>
      <c r="CH4985" s="63"/>
      <c r="CI4985" s="63"/>
      <c r="CJ4985" s="63"/>
      <c r="CK4985" s="63"/>
      <c r="CL4985" s="63"/>
      <c r="CM4985" s="63"/>
      <c r="CN4985" s="63"/>
      <c r="CO4985" s="63"/>
      <c r="CP4985" s="63"/>
      <c r="CR4985" s="227"/>
      <c r="CS4985" s="74"/>
    </row>
    <row r="4986" spans="1:97" s="72" customFormat="1" ht="75.75" customHeight="1">
      <c r="A4986" s="63"/>
      <c r="B4986" s="63"/>
      <c r="C4986" s="63"/>
      <c r="D4986" s="63"/>
      <c r="E4986" s="63"/>
      <c r="F4986" s="63"/>
      <c r="G4986" s="63"/>
      <c r="H4986" s="63"/>
      <c r="I4986" s="63"/>
      <c r="J4986" s="63"/>
      <c r="K4986" s="63"/>
      <c r="L4986" s="63"/>
      <c r="M4986" s="63"/>
      <c r="N4986" s="63"/>
      <c r="O4986" s="63"/>
      <c r="P4986" s="63"/>
      <c r="Q4986" s="63"/>
      <c r="R4986" s="63"/>
      <c r="S4986" s="63"/>
      <c r="T4986" s="63"/>
      <c r="U4986" s="63"/>
      <c r="V4986" s="63"/>
      <c r="W4986" s="63"/>
      <c r="X4986" s="63"/>
      <c r="Y4986" s="63"/>
      <c r="Z4986" s="63"/>
      <c r="AA4986" s="63"/>
      <c r="AB4986" s="63"/>
      <c r="AC4986" s="63"/>
      <c r="AD4986" s="63"/>
      <c r="AE4986" s="63"/>
      <c r="AF4986" s="63"/>
      <c r="AG4986" s="63"/>
      <c r="AH4986" s="63"/>
      <c r="AI4986" s="63"/>
      <c r="AJ4986" s="63"/>
      <c r="AK4986" s="63"/>
      <c r="AL4986" s="63"/>
      <c r="AM4986" s="63"/>
      <c r="AN4986" s="63"/>
      <c r="AO4986" s="63"/>
      <c r="AP4986" s="63"/>
      <c r="AQ4986" s="63"/>
      <c r="AR4986" s="63"/>
      <c r="AS4986" s="63"/>
      <c r="AT4986" s="63"/>
      <c r="AU4986" s="63"/>
      <c r="AV4986" s="63"/>
      <c r="AW4986" s="63"/>
      <c r="AX4986" s="63"/>
      <c r="AY4986" s="63"/>
      <c r="AZ4986" s="63"/>
      <c r="BA4986" s="63"/>
      <c r="BB4986" s="63"/>
      <c r="BC4986" s="63"/>
      <c r="BD4986" s="63"/>
      <c r="BE4986" s="63"/>
      <c r="BF4986" s="63"/>
      <c r="BG4986" s="63"/>
      <c r="BH4986" s="63"/>
      <c r="BI4986" s="63"/>
      <c r="BJ4986" s="63"/>
      <c r="BK4986" s="63"/>
      <c r="BL4986" s="63"/>
      <c r="BM4986" s="63"/>
      <c r="BN4986" s="63"/>
      <c r="BO4986" s="63"/>
      <c r="BP4986" s="63"/>
      <c r="BQ4986" s="63"/>
      <c r="BR4986" s="63"/>
      <c r="BS4986" s="63"/>
      <c r="BT4986" s="63"/>
      <c r="BU4986" s="63"/>
      <c r="BV4986" s="63"/>
      <c r="BW4986" s="63"/>
      <c r="BX4986" s="63"/>
      <c r="BY4986" s="63"/>
      <c r="BZ4986" s="63"/>
      <c r="CA4986" s="63"/>
      <c r="CB4986" s="63"/>
      <c r="CC4986" s="63"/>
      <c r="CD4986" s="63"/>
      <c r="CE4986" s="63"/>
      <c r="CF4986" s="63"/>
      <c r="CG4986" s="63"/>
      <c r="CH4986" s="63"/>
      <c r="CI4986" s="63"/>
      <c r="CJ4986" s="63"/>
      <c r="CK4986" s="63"/>
      <c r="CL4986" s="63"/>
      <c r="CM4986" s="63"/>
      <c r="CN4986" s="63"/>
      <c r="CO4986" s="63"/>
      <c r="CP4986" s="63"/>
      <c r="CR4986" s="227"/>
      <c r="CS4986" s="74"/>
    </row>
    <row r="4987" spans="1:97" s="72" customFormat="1" ht="75.75" customHeight="1">
      <c r="A4987" s="63"/>
      <c r="B4987" s="63"/>
      <c r="C4987" s="63"/>
      <c r="D4987" s="63"/>
      <c r="E4987" s="63"/>
      <c r="F4987" s="63"/>
      <c r="G4987" s="63"/>
      <c r="H4987" s="63"/>
      <c r="I4987" s="63"/>
      <c r="J4987" s="63"/>
      <c r="K4987" s="63"/>
      <c r="L4987" s="63"/>
      <c r="M4987" s="63"/>
      <c r="N4987" s="63"/>
      <c r="O4987" s="63"/>
      <c r="P4987" s="63"/>
      <c r="Q4987" s="63"/>
      <c r="R4987" s="63"/>
      <c r="S4987" s="63"/>
      <c r="T4987" s="63"/>
      <c r="U4987" s="63"/>
      <c r="V4987" s="63"/>
      <c r="W4987" s="63"/>
      <c r="X4987" s="63"/>
      <c r="Y4987" s="63"/>
      <c r="Z4987" s="63"/>
      <c r="AA4987" s="63"/>
      <c r="AB4987" s="63"/>
      <c r="AC4987" s="63"/>
      <c r="AD4987" s="63"/>
      <c r="AE4987" s="63"/>
      <c r="AF4987" s="63"/>
      <c r="AG4987" s="63"/>
      <c r="AH4987" s="63"/>
      <c r="AI4987" s="63"/>
      <c r="AJ4987" s="63"/>
      <c r="AK4987" s="63"/>
      <c r="AL4987" s="63"/>
      <c r="AM4987" s="63"/>
      <c r="AN4987" s="63"/>
      <c r="AO4987" s="63"/>
      <c r="AP4987" s="63"/>
      <c r="AQ4987" s="63"/>
      <c r="AR4987" s="63"/>
      <c r="AS4987" s="63"/>
      <c r="AT4987" s="63"/>
      <c r="AU4987" s="63"/>
      <c r="AV4987" s="63"/>
      <c r="AW4987" s="63"/>
      <c r="AX4987" s="63"/>
      <c r="AY4987" s="63"/>
      <c r="AZ4987" s="63"/>
      <c r="BA4987" s="63"/>
      <c r="BB4987" s="63"/>
      <c r="BC4987" s="63"/>
      <c r="BD4987" s="63"/>
      <c r="BE4987" s="63"/>
      <c r="BF4987" s="63"/>
      <c r="BG4987" s="63"/>
      <c r="BH4987" s="63"/>
      <c r="BI4987" s="63"/>
      <c r="BJ4987" s="63"/>
      <c r="BK4987" s="63"/>
      <c r="BL4987" s="63"/>
      <c r="BM4987" s="63"/>
      <c r="BN4987" s="63"/>
      <c r="BO4987" s="63"/>
      <c r="BP4987" s="63"/>
      <c r="BQ4987" s="63"/>
      <c r="BR4987" s="63"/>
      <c r="BS4987" s="63"/>
      <c r="BT4987" s="63"/>
      <c r="BU4987" s="63"/>
      <c r="BV4987" s="63"/>
      <c r="BW4987" s="63"/>
      <c r="BX4987" s="63"/>
      <c r="BY4987" s="63"/>
      <c r="BZ4987" s="63"/>
      <c r="CA4987" s="63"/>
      <c r="CB4987" s="63"/>
      <c r="CC4987" s="63"/>
      <c r="CD4987" s="63"/>
      <c r="CE4987" s="63"/>
      <c r="CF4987" s="63"/>
      <c r="CG4987" s="63"/>
      <c r="CH4987" s="63"/>
      <c r="CI4987" s="63"/>
      <c r="CJ4987" s="63"/>
      <c r="CK4987" s="63"/>
      <c r="CL4987" s="63"/>
      <c r="CM4987" s="63"/>
      <c r="CN4987" s="63"/>
      <c r="CO4987" s="63"/>
      <c r="CP4987" s="63"/>
      <c r="CR4987" s="227"/>
      <c r="CS4987" s="74"/>
    </row>
    <row r="4988" spans="1:97" s="72" customFormat="1" ht="75.75" customHeight="1">
      <c r="A4988" s="63"/>
      <c r="B4988" s="63"/>
      <c r="C4988" s="63"/>
      <c r="D4988" s="63"/>
      <c r="E4988" s="63"/>
      <c r="F4988" s="63"/>
      <c r="G4988" s="63"/>
      <c r="H4988" s="63"/>
      <c r="I4988" s="63"/>
      <c r="J4988" s="63"/>
      <c r="K4988" s="63"/>
      <c r="L4988" s="63"/>
      <c r="M4988" s="63"/>
      <c r="N4988" s="63"/>
      <c r="O4988" s="63"/>
      <c r="P4988" s="63"/>
      <c r="Q4988" s="63"/>
      <c r="R4988" s="63"/>
      <c r="S4988" s="63"/>
      <c r="T4988" s="63"/>
      <c r="U4988" s="63"/>
      <c r="V4988" s="63"/>
      <c r="W4988" s="63"/>
      <c r="X4988" s="63"/>
      <c r="Y4988" s="63"/>
      <c r="Z4988" s="63"/>
      <c r="AA4988" s="63"/>
      <c r="AB4988" s="63"/>
      <c r="AC4988" s="63"/>
      <c r="AD4988" s="63"/>
      <c r="AE4988" s="63"/>
      <c r="AF4988" s="63"/>
      <c r="AG4988" s="63"/>
      <c r="AH4988" s="63"/>
      <c r="AI4988" s="63"/>
      <c r="AJ4988" s="63"/>
      <c r="AK4988" s="63"/>
      <c r="AL4988" s="63"/>
      <c r="AM4988" s="63"/>
      <c r="AN4988" s="63"/>
      <c r="AO4988" s="63"/>
      <c r="AP4988" s="63"/>
      <c r="AQ4988" s="63"/>
      <c r="AR4988" s="63"/>
      <c r="AS4988" s="63"/>
      <c r="AT4988" s="63"/>
      <c r="AU4988" s="63"/>
      <c r="AV4988" s="63"/>
      <c r="AW4988" s="63"/>
      <c r="AX4988" s="63"/>
      <c r="AY4988" s="63"/>
      <c r="AZ4988" s="63"/>
      <c r="BA4988" s="63"/>
      <c r="BB4988" s="63"/>
      <c r="BC4988" s="63"/>
      <c r="BD4988" s="63"/>
      <c r="BE4988" s="63"/>
      <c r="BF4988" s="63"/>
      <c r="BG4988" s="63"/>
      <c r="BH4988" s="63"/>
      <c r="BI4988" s="63"/>
      <c r="BJ4988" s="63"/>
      <c r="BK4988" s="63"/>
      <c r="BL4988" s="63"/>
      <c r="BM4988" s="63"/>
      <c r="BN4988" s="63"/>
      <c r="BO4988" s="63"/>
      <c r="BP4988" s="63"/>
      <c r="BQ4988" s="63"/>
      <c r="BR4988" s="63"/>
      <c r="BS4988" s="63"/>
      <c r="BT4988" s="63"/>
      <c r="BU4988" s="63"/>
      <c r="BV4988" s="63"/>
      <c r="BW4988" s="63"/>
      <c r="BX4988" s="63"/>
      <c r="BY4988" s="63"/>
      <c r="BZ4988" s="63"/>
      <c r="CA4988" s="63"/>
      <c r="CB4988" s="63"/>
      <c r="CC4988" s="63"/>
      <c r="CD4988" s="63"/>
      <c r="CE4988" s="63"/>
      <c r="CF4988" s="63"/>
      <c r="CG4988" s="63"/>
      <c r="CH4988" s="63"/>
      <c r="CI4988" s="63"/>
      <c r="CJ4988" s="63"/>
      <c r="CK4988" s="63"/>
      <c r="CL4988" s="63"/>
      <c r="CM4988" s="63"/>
      <c r="CN4988" s="63"/>
      <c r="CO4988" s="63"/>
      <c r="CP4988" s="63"/>
      <c r="CR4988" s="227"/>
      <c r="CS4988" s="74"/>
    </row>
    <row r="4989" spans="1:97" s="72" customFormat="1" ht="75.75" customHeight="1">
      <c r="A4989" s="63"/>
      <c r="B4989" s="63"/>
      <c r="C4989" s="63"/>
      <c r="D4989" s="63"/>
      <c r="E4989" s="63"/>
      <c r="F4989" s="63"/>
      <c r="G4989" s="63"/>
      <c r="H4989" s="63"/>
      <c r="I4989" s="63"/>
      <c r="J4989" s="63"/>
      <c r="K4989" s="63"/>
      <c r="L4989" s="63"/>
      <c r="M4989" s="63"/>
      <c r="N4989" s="63"/>
      <c r="O4989" s="63"/>
      <c r="P4989" s="63"/>
      <c r="Q4989" s="63"/>
      <c r="R4989" s="63"/>
      <c r="S4989" s="63"/>
      <c r="T4989" s="63"/>
      <c r="U4989" s="63"/>
      <c r="V4989" s="63"/>
      <c r="W4989" s="63"/>
      <c r="X4989" s="63"/>
      <c r="Y4989" s="63"/>
      <c r="Z4989" s="63"/>
      <c r="AA4989" s="63"/>
      <c r="AB4989" s="63"/>
      <c r="AC4989" s="63"/>
      <c r="AD4989" s="63"/>
      <c r="AE4989" s="63"/>
      <c r="AF4989" s="63"/>
      <c r="AG4989" s="63"/>
      <c r="AH4989" s="63"/>
      <c r="AI4989" s="63"/>
      <c r="AJ4989" s="63"/>
      <c r="AK4989" s="63"/>
      <c r="AL4989" s="63"/>
      <c r="AM4989" s="63"/>
      <c r="AN4989" s="63"/>
      <c r="AO4989" s="63"/>
      <c r="AP4989" s="63"/>
      <c r="AQ4989" s="63"/>
      <c r="AR4989" s="63"/>
      <c r="AS4989" s="63"/>
      <c r="AT4989" s="63"/>
      <c r="AU4989" s="63"/>
      <c r="AV4989" s="63"/>
      <c r="AW4989" s="63"/>
      <c r="AX4989" s="63"/>
      <c r="AY4989" s="63"/>
      <c r="AZ4989" s="63"/>
      <c r="BA4989" s="63"/>
      <c r="BB4989" s="63"/>
      <c r="BC4989" s="63"/>
      <c r="BD4989" s="63"/>
      <c r="BE4989" s="63"/>
      <c r="BF4989" s="63"/>
      <c r="BG4989" s="63"/>
      <c r="BH4989" s="63"/>
      <c r="BI4989" s="63"/>
      <c r="BJ4989" s="63"/>
      <c r="BK4989" s="63"/>
      <c r="BL4989" s="63"/>
      <c r="BM4989" s="63"/>
      <c r="BN4989" s="63"/>
      <c r="BO4989" s="63"/>
      <c r="BP4989" s="63"/>
      <c r="BQ4989" s="63"/>
      <c r="BR4989" s="63"/>
      <c r="BS4989" s="63"/>
      <c r="BT4989" s="63"/>
      <c r="BU4989" s="63"/>
      <c r="BV4989" s="63"/>
      <c r="BW4989" s="63"/>
      <c r="BX4989" s="63"/>
      <c r="BY4989" s="63"/>
      <c r="BZ4989" s="63"/>
      <c r="CA4989" s="63"/>
      <c r="CB4989" s="63"/>
      <c r="CC4989" s="63"/>
      <c r="CD4989" s="63"/>
      <c r="CE4989" s="63"/>
      <c r="CF4989" s="63"/>
      <c r="CG4989" s="63"/>
      <c r="CH4989" s="63"/>
      <c r="CI4989" s="63"/>
      <c r="CJ4989" s="63"/>
      <c r="CK4989" s="63"/>
      <c r="CL4989" s="63"/>
      <c r="CM4989" s="63"/>
      <c r="CN4989" s="63"/>
      <c r="CO4989" s="63"/>
      <c r="CP4989" s="63"/>
      <c r="CR4989" s="227"/>
      <c r="CS4989" s="74"/>
    </row>
    <row r="4990" spans="1:97" s="72" customFormat="1" ht="75.75" customHeight="1">
      <c r="A4990" s="63"/>
      <c r="B4990" s="63"/>
      <c r="C4990" s="63"/>
      <c r="D4990" s="63"/>
      <c r="E4990" s="63"/>
      <c r="F4990" s="63"/>
      <c r="G4990" s="63"/>
      <c r="H4990" s="63"/>
      <c r="I4990" s="63"/>
      <c r="J4990" s="63"/>
      <c r="K4990" s="63"/>
      <c r="L4990" s="63"/>
      <c r="M4990" s="63"/>
      <c r="N4990" s="63"/>
      <c r="O4990" s="63"/>
      <c r="P4990" s="63"/>
      <c r="Q4990" s="63"/>
      <c r="R4990" s="63"/>
      <c r="S4990" s="63"/>
      <c r="T4990" s="63"/>
      <c r="U4990" s="63"/>
      <c r="V4990" s="63"/>
      <c r="W4990" s="63"/>
      <c r="X4990" s="63"/>
      <c r="Y4990" s="63"/>
      <c r="Z4990" s="63"/>
      <c r="AA4990" s="63"/>
      <c r="AB4990" s="63"/>
      <c r="AC4990" s="63"/>
      <c r="AD4990" s="63"/>
      <c r="AE4990" s="63"/>
      <c r="AF4990" s="63"/>
      <c r="AG4990" s="63"/>
      <c r="AH4990" s="63"/>
      <c r="AI4990" s="63"/>
      <c r="AJ4990" s="63"/>
      <c r="AK4990" s="63"/>
      <c r="AL4990" s="63"/>
      <c r="AM4990" s="63"/>
      <c r="AN4990" s="63"/>
      <c r="AO4990" s="63"/>
      <c r="AP4990" s="63"/>
      <c r="AQ4990" s="63"/>
      <c r="AR4990" s="63"/>
      <c r="AS4990" s="63"/>
      <c r="AT4990" s="63"/>
      <c r="AU4990" s="63"/>
      <c r="AV4990" s="63"/>
      <c r="AW4990" s="63"/>
      <c r="AX4990" s="63"/>
      <c r="AY4990" s="63"/>
      <c r="AZ4990" s="63"/>
      <c r="BA4990" s="63"/>
      <c r="BB4990" s="63"/>
      <c r="BC4990" s="63"/>
      <c r="BD4990" s="63"/>
      <c r="BE4990" s="63"/>
      <c r="BF4990" s="63"/>
      <c r="BG4990" s="63"/>
      <c r="BH4990" s="63"/>
      <c r="BI4990" s="63"/>
      <c r="BJ4990" s="63"/>
      <c r="BK4990" s="63"/>
      <c r="BL4990" s="63"/>
      <c r="BM4990" s="63"/>
      <c r="BN4990" s="63"/>
      <c r="BO4990" s="63"/>
      <c r="BP4990" s="63"/>
      <c r="BQ4990" s="63"/>
      <c r="BR4990" s="63"/>
      <c r="BS4990" s="63"/>
      <c r="BT4990" s="63"/>
      <c r="BU4990" s="63"/>
      <c r="BV4990" s="63"/>
      <c r="BW4990" s="63"/>
      <c r="BX4990" s="63"/>
      <c r="BY4990" s="63"/>
      <c r="BZ4990" s="63"/>
      <c r="CA4990" s="63"/>
      <c r="CB4990" s="63"/>
      <c r="CC4990" s="63"/>
      <c r="CD4990" s="63"/>
      <c r="CE4990" s="63"/>
      <c r="CF4990" s="63"/>
      <c r="CG4990" s="63"/>
      <c r="CH4990" s="63"/>
      <c r="CI4990" s="63"/>
      <c r="CJ4990" s="63"/>
      <c r="CK4990" s="63"/>
      <c r="CL4990" s="63"/>
      <c r="CM4990" s="63"/>
      <c r="CN4990" s="63"/>
      <c r="CO4990" s="63"/>
      <c r="CP4990" s="63"/>
      <c r="CR4990" s="227"/>
      <c r="CS4990" s="74"/>
    </row>
    <row r="4991" spans="1:97" s="72" customFormat="1" ht="75.75" customHeight="1">
      <c r="A4991" s="63"/>
      <c r="B4991" s="63"/>
      <c r="C4991" s="63"/>
      <c r="D4991" s="63"/>
      <c r="E4991" s="63"/>
      <c r="F4991" s="63"/>
      <c r="G4991" s="63"/>
      <c r="H4991" s="63"/>
      <c r="I4991" s="63"/>
      <c r="J4991" s="63"/>
      <c r="K4991" s="63"/>
      <c r="L4991" s="63"/>
      <c r="M4991" s="63"/>
      <c r="N4991" s="63"/>
      <c r="O4991" s="63"/>
      <c r="P4991" s="63"/>
      <c r="Q4991" s="63"/>
      <c r="R4991" s="63"/>
      <c r="S4991" s="63"/>
      <c r="T4991" s="63"/>
      <c r="U4991" s="63"/>
      <c r="V4991" s="63"/>
      <c r="W4991" s="63"/>
      <c r="X4991" s="63"/>
      <c r="Y4991" s="63"/>
      <c r="Z4991" s="63"/>
      <c r="AA4991" s="63"/>
      <c r="AB4991" s="63"/>
      <c r="AC4991" s="63"/>
      <c r="AD4991" s="63"/>
      <c r="AE4991" s="63"/>
      <c r="AF4991" s="63"/>
      <c r="AG4991" s="63"/>
      <c r="AH4991" s="63"/>
      <c r="AI4991" s="63"/>
      <c r="AJ4991" s="63"/>
      <c r="AK4991" s="63"/>
      <c r="AL4991" s="63"/>
      <c r="AM4991" s="63"/>
      <c r="AN4991" s="63"/>
      <c r="AO4991" s="63"/>
      <c r="AP4991" s="63"/>
      <c r="AQ4991" s="63"/>
      <c r="AR4991" s="63"/>
      <c r="AS4991" s="63"/>
      <c r="AT4991" s="63"/>
      <c r="AU4991" s="63"/>
      <c r="AV4991" s="63"/>
      <c r="AW4991" s="63"/>
      <c r="AX4991" s="63"/>
      <c r="AY4991" s="63"/>
      <c r="AZ4991" s="63"/>
      <c r="BA4991" s="63"/>
      <c r="BB4991" s="63"/>
      <c r="BC4991" s="63"/>
      <c r="BD4991" s="63"/>
      <c r="BE4991" s="63"/>
      <c r="BF4991" s="63"/>
      <c r="BG4991" s="63"/>
      <c r="BH4991" s="63"/>
      <c r="BI4991" s="63"/>
      <c r="BJ4991" s="63"/>
      <c r="BK4991" s="63"/>
      <c r="BL4991" s="63"/>
      <c r="BM4991" s="63"/>
      <c r="BN4991" s="63"/>
      <c r="BO4991" s="63"/>
      <c r="BP4991" s="63"/>
      <c r="BQ4991" s="63"/>
      <c r="BR4991" s="63"/>
      <c r="BS4991" s="63"/>
      <c r="BT4991" s="63"/>
      <c r="BU4991" s="63"/>
      <c r="BV4991" s="63"/>
      <c r="BW4991" s="63"/>
      <c r="BX4991" s="63"/>
      <c r="BY4991" s="63"/>
      <c r="BZ4991" s="63"/>
      <c r="CA4991" s="63"/>
      <c r="CB4991" s="63"/>
      <c r="CC4991" s="63"/>
      <c r="CD4991" s="63"/>
      <c r="CE4991" s="63"/>
      <c r="CF4991" s="63"/>
      <c r="CG4991" s="63"/>
      <c r="CH4991" s="63"/>
      <c r="CI4991" s="63"/>
      <c r="CJ4991" s="63"/>
      <c r="CK4991" s="63"/>
      <c r="CL4991" s="63"/>
      <c r="CM4991" s="63"/>
      <c r="CN4991" s="63"/>
      <c r="CO4991" s="63"/>
      <c r="CP4991" s="63"/>
      <c r="CR4991" s="227"/>
      <c r="CS4991" s="74"/>
    </row>
    <row r="4992" spans="1:97" s="72" customFormat="1" ht="75.75" customHeight="1">
      <c r="A4992" s="63"/>
      <c r="B4992" s="63"/>
      <c r="C4992" s="63"/>
      <c r="D4992" s="63"/>
      <c r="E4992" s="63"/>
      <c r="F4992" s="63"/>
      <c r="G4992" s="63"/>
      <c r="H4992" s="63"/>
      <c r="I4992" s="63"/>
      <c r="J4992" s="63"/>
      <c r="K4992" s="63"/>
      <c r="L4992" s="63"/>
      <c r="M4992" s="63"/>
      <c r="N4992" s="63"/>
      <c r="O4992" s="63"/>
      <c r="P4992" s="63"/>
      <c r="Q4992" s="63"/>
      <c r="R4992" s="63"/>
      <c r="S4992" s="63"/>
      <c r="T4992" s="63"/>
      <c r="U4992" s="63"/>
      <c r="V4992" s="63"/>
      <c r="W4992" s="63"/>
      <c r="X4992" s="63"/>
      <c r="Y4992" s="63"/>
      <c r="Z4992" s="63"/>
      <c r="AA4992" s="63"/>
      <c r="AB4992" s="63"/>
      <c r="AC4992" s="63"/>
      <c r="AD4992" s="63"/>
      <c r="AE4992" s="63"/>
      <c r="AF4992" s="63"/>
      <c r="AG4992" s="63"/>
      <c r="AH4992" s="63"/>
      <c r="AI4992" s="63"/>
      <c r="AJ4992" s="63"/>
      <c r="AK4992" s="63"/>
      <c r="AL4992" s="63"/>
      <c r="AM4992" s="63"/>
      <c r="AN4992" s="63"/>
      <c r="AO4992" s="63"/>
      <c r="AP4992" s="63"/>
      <c r="AQ4992" s="63"/>
      <c r="AR4992" s="63"/>
      <c r="AS4992" s="63"/>
      <c r="AT4992" s="63"/>
      <c r="AU4992" s="63"/>
      <c r="AV4992" s="63"/>
      <c r="AW4992" s="63"/>
      <c r="AX4992" s="63"/>
      <c r="AY4992" s="63"/>
      <c r="AZ4992" s="63"/>
      <c r="BA4992" s="63"/>
      <c r="BB4992" s="63"/>
      <c r="BC4992" s="63"/>
      <c r="BD4992" s="63"/>
      <c r="BE4992" s="63"/>
      <c r="BF4992" s="63"/>
      <c r="BG4992" s="63"/>
      <c r="BH4992" s="63"/>
      <c r="BI4992" s="63"/>
      <c r="BJ4992" s="63"/>
      <c r="BK4992" s="63"/>
      <c r="BL4992" s="63"/>
      <c r="BM4992" s="63"/>
      <c r="BN4992" s="63"/>
      <c r="BO4992" s="63"/>
      <c r="BP4992" s="63"/>
      <c r="BQ4992" s="63"/>
      <c r="BR4992" s="63"/>
      <c r="BS4992" s="63"/>
      <c r="BT4992" s="63"/>
      <c r="BU4992" s="63"/>
      <c r="BV4992" s="63"/>
      <c r="BW4992" s="63"/>
      <c r="BX4992" s="63"/>
      <c r="BY4992" s="63"/>
      <c r="BZ4992" s="63"/>
      <c r="CA4992" s="63"/>
      <c r="CB4992" s="63"/>
      <c r="CC4992" s="63"/>
      <c r="CD4992" s="63"/>
      <c r="CE4992" s="63"/>
      <c r="CF4992" s="63"/>
      <c r="CG4992" s="63"/>
      <c r="CH4992" s="63"/>
      <c r="CI4992" s="63"/>
      <c r="CJ4992" s="63"/>
      <c r="CK4992" s="63"/>
      <c r="CL4992" s="63"/>
      <c r="CM4992" s="63"/>
      <c r="CN4992" s="63"/>
      <c r="CO4992" s="63"/>
      <c r="CP4992" s="63"/>
      <c r="CR4992" s="227"/>
      <c r="CS4992" s="74"/>
    </row>
    <row r="4993" spans="1:97" s="72" customFormat="1" ht="75.75" customHeight="1">
      <c r="A4993" s="63"/>
      <c r="B4993" s="63"/>
      <c r="C4993" s="63"/>
      <c r="D4993" s="63"/>
      <c r="E4993" s="63"/>
      <c r="F4993" s="63"/>
      <c r="G4993" s="63"/>
      <c r="H4993" s="63"/>
      <c r="I4993" s="63"/>
      <c r="J4993" s="63"/>
      <c r="K4993" s="63"/>
      <c r="L4993" s="63"/>
      <c r="M4993" s="63"/>
      <c r="N4993" s="63"/>
      <c r="O4993" s="63"/>
      <c r="P4993" s="63"/>
      <c r="Q4993" s="63"/>
      <c r="R4993" s="63"/>
      <c r="S4993" s="63"/>
      <c r="T4993" s="63"/>
      <c r="U4993" s="63"/>
      <c r="V4993" s="63"/>
      <c r="W4993" s="63"/>
      <c r="X4993" s="63"/>
      <c r="Y4993" s="63"/>
      <c r="Z4993" s="63"/>
      <c r="AA4993" s="63"/>
      <c r="AB4993" s="63"/>
      <c r="AC4993" s="63"/>
      <c r="AD4993" s="63"/>
      <c r="AE4993" s="63"/>
      <c r="AF4993" s="63"/>
      <c r="AG4993" s="63"/>
      <c r="AH4993" s="63"/>
      <c r="AI4993" s="63"/>
      <c r="AJ4993" s="63"/>
      <c r="AK4993" s="63"/>
      <c r="AL4993" s="63"/>
      <c r="AM4993" s="63"/>
      <c r="AN4993" s="63"/>
      <c r="AO4993" s="63"/>
      <c r="AP4993" s="63"/>
      <c r="AQ4993" s="63"/>
      <c r="AR4993" s="63"/>
      <c r="AS4993" s="63"/>
      <c r="AT4993" s="63"/>
      <c r="AU4993" s="63"/>
      <c r="AV4993" s="63"/>
      <c r="AW4993" s="63"/>
      <c r="AX4993" s="63"/>
      <c r="AY4993" s="63"/>
      <c r="AZ4993" s="63"/>
      <c r="BA4993" s="63"/>
      <c r="BB4993" s="63"/>
      <c r="BC4993" s="63"/>
      <c r="BD4993" s="63"/>
      <c r="BE4993" s="63"/>
      <c r="BF4993" s="63"/>
      <c r="BG4993" s="63"/>
      <c r="BH4993" s="63"/>
      <c r="BI4993" s="63"/>
      <c r="BJ4993" s="63"/>
      <c r="BK4993" s="63"/>
      <c r="BL4993" s="63"/>
      <c r="BM4993" s="63"/>
      <c r="BN4993" s="63"/>
      <c r="BO4993" s="63"/>
      <c r="BP4993" s="63"/>
      <c r="BQ4993" s="63"/>
      <c r="BR4993" s="63"/>
      <c r="BS4993" s="63"/>
      <c r="BT4993" s="63"/>
      <c r="BU4993" s="63"/>
      <c r="BV4993" s="63"/>
      <c r="BW4993" s="63"/>
      <c r="BX4993" s="63"/>
      <c r="BY4993" s="63"/>
      <c r="BZ4993" s="63"/>
      <c r="CA4993" s="63"/>
      <c r="CB4993" s="63"/>
      <c r="CC4993" s="63"/>
      <c r="CD4993" s="63"/>
      <c r="CE4993" s="63"/>
      <c r="CF4993" s="63"/>
      <c r="CG4993" s="63"/>
      <c r="CH4993" s="63"/>
      <c r="CI4993" s="63"/>
      <c r="CJ4993" s="63"/>
      <c r="CK4993" s="63"/>
      <c r="CL4993" s="63"/>
      <c r="CM4993" s="63"/>
      <c r="CN4993" s="63"/>
      <c r="CO4993" s="63"/>
      <c r="CP4993" s="63"/>
      <c r="CR4993" s="227"/>
      <c r="CS4993" s="74"/>
    </row>
    <row r="4994" spans="1:97" s="72" customFormat="1" ht="75.75" customHeight="1">
      <c r="A4994" s="63"/>
      <c r="B4994" s="63"/>
      <c r="C4994" s="63"/>
      <c r="D4994" s="63"/>
      <c r="E4994" s="63"/>
      <c r="F4994" s="63"/>
      <c r="G4994" s="63"/>
      <c r="H4994" s="63"/>
      <c r="I4994" s="63"/>
      <c r="J4994" s="63"/>
      <c r="K4994" s="63"/>
      <c r="L4994" s="63"/>
      <c r="M4994" s="63"/>
      <c r="N4994" s="63"/>
      <c r="O4994" s="63"/>
      <c r="P4994" s="63"/>
      <c r="Q4994" s="63"/>
      <c r="R4994" s="63"/>
      <c r="S4994" s="63"/>
      <c r="T4994" s="63"/>
      <c r="U4994" s="63"/>
      <c r="V4994" s="63"/>
      <c r="W4994" s="63"/>
      <c r="X4994" s="63"/>
      <c r="Y4994" s="63"/>
      <c r="Z4994" s="63"/>
      <c r="AA4994" s="63"/>
      <c r="AB4994" s="63"/>
      <c r="AC4994" s="63"/>
      <c r="AD4994" s="63"/>
      <c r="AE4994" s="63"/>
      <c r="AF4994" s="63"/>
      <c r="AG4994" s="63"/>
      <c r="AH4994" s="63"/>
      <c r="AI4994" s="63"/>
      <c r="AJ4994" s="63"/>
      <c r="AK4994" s="63"/>
      <c r="AL4994" s="63"/>
      <c r="AM4994" s="63"/>
      <c r="AN4994" s="63"/>
      <c r="AO4994" s="63"/>
      <c r="AP4994" s="63"/>
      <c r="AQ4994" s="63"/>
      <c r="AR4994" s="63"/>
      <c r="AS4994" s="63"/>
      <c r="AT4994" s="63"/>
      <c r="AU4994" s="63"/>
      <c r="AV4994" s="63"/>
      <c r="AW4994" s="63"/>
      <c r="AX4994" s="63"/>
      <c r="AY4994" s="63"/>
      <c r="AZ4994" s="63"/>
      <c r="BA4994" s="63"/>
      <c r="BB4994" s="63"/>
      <c r="BC4994" s="63"/>
      <c r="BD4994" s="63"/>
      <c r="BE4994" s="63"/>
      <c r="BF4994" s="63"/>
      <c r="BG4994" s="63"/>
      <c r="BH4994" s="63"/>
      <c r="BI4994" s="63"/>
      <c r="BJ4994" s="63"/>
      <c r="BK4994" s="63"/>
      <c r="BL4994" s="63"/>
      <c r="BM4994" s="63"/>
      <c r="BN4994" s="63"/>
      <c r="BO4994" s="63"/>
      <c r="BP4994" s="63"/>
      <c r="BQ4994" s="63"/>
      <c r="BR4994" s="63"/>
      <c r="BS4994" s="63"/>
      <c r="BT4994" s="63"/>
      <c r="BU4994" s="63"/>
      <c r="BV4994" s="63"/>
      <c r="BW4994" s="63"/>
      <c r="BX4994" s="63"/>
      <c r="BY4994" s="63"/>
      <c r="BZ4994" s="63"/>
      <c r="CA4994" s="63"/>
      <c r="CB4994" s="63"/>
      <c r="CC4994" s="63"/>
      <c r="CD4994" s="63"/>
      <c r="CE4994" s="63"/>
      <c r="CF4994" s="63"/>
      <c r="CG4994" s="63"/>
      <c r="CH4994" s="63"/>
      <c r="CI4994" s="63"/>
      <c r="CJ4994" s="63"/>
      <c r="CK4994" s="63"/>
      <c r="CL4994" s="63"/>
      <c r="CM4994" s="63"/>
      <c r="CN4994" s="63"/>
      <c r="CO4994" s="63"/>
      <c r="CP4994" s="63"/>
      <c r="CR4994" s="227"/>
      <c r="CS4994" s="74"/>
    </row>
    <row r="4995" spans="1:97" s="72" customFormat="1" ht="75.75" customHeight="1">
      <c r="A4995" s="63"/>
      <c r="B4995" s="63"/>
      <c r="C4995" s="63"/>
      <c r="D4995" s="63"/>
      <c r="E4995" s="63"/>
      <c r="F4995" s="63"/>
      <c r="G4995" s="63"/>
      <c r="H4995" s="63"/>
      <c r="I4995" s="63"/>
      <c r="J4995" s="63"/>
      <c r="K4995" s="63"/>
      <c r="L4995" s="63"/>
      <c r="M4995" s="63"/>
      <c r="N4995" s="63"/>
      <c r="O4995" s="63"/>
      <c r="P4995" s="63"/>
      <c r="Q4995" s="63"/>
      <c r="R4995" s="63"/>
      <c r="S4995" s="63"/>
      <c r="T4995" s="63"/>
      <c r="U4995" s="63"/>
      <c r="V4995" s="63"/>
      <c r="W4995" s="63"/>
      <c r="X4995" s="63"/>
      <c r="Y4995" s="63"/>
      <c r="Z4995" s="63"/>
      <c r="AA4995" s="63"/>
      <c r="AB4995" s="63"/>
      <c r="AC4995" s="63"/>
      <c r="AD4995" s="63"/>
      <c r="AE4995" s="63"/>
      <c r="AF4995" s="63"/>
      <c r="AG4995" s="63"/>
      <c r="AH4995" s="63"/>
      <c r="AI4995" s="63"/>
      <c r="AJ4995" s="63"/>
      <c r="AK4995" s="63"/>
      <c r="AL4995" s="63"/>
      <c r="AM4995" s="63"/>
      <c r="AN4995" s="63"/>
      <c r="AO4995" s="63"/>
      <c r="AP4995" s="63"/>
      <c r="AQ4995" s="63"/>
      <c r="AR4995" s="63"/>
      <c r="AS4995" s="63"/>
      <c r="AT4995" s="63"/>
      <c r="AU4995" s="63"/>
      <c r="AV4995" s="63"/>
      <c r="AW4995" s="63"/>
      <c r="AX4995" s="63"/>
      <c r="AY4995" s="63"/>
      <c r="AZ4995" s="63"/>
      <c r="BA4995" s="63"/>
      <c r="BB4995" s="63"/>
      <c r="BC4995" s="63"/>
      <c r="BD4995" s="63"/>
      <c r="BE4995" s="63"/>
      <c r="BF4995" s="63"/>
      <c r="BG4995" s="63"/>
      <c r="BH4995" s="63"/>
      <c r="BI4995" s="63"/>
      <c r="BJ4995" s="63"/>
      <c r="BK4995" s="63"/>
      <c r="BL4995" s="63"/>
      <c r="BM4995" s="63"/>
      <c r="BN4995" s="63"/>
      <c r="BO4995" s="63"/>
      <c r="BP4995" s="63"/>
      <c r="BQ4995" s="63"/>
      <c r="BR4995" s="63"/>
      <c r="BS4995" s="63"/>
      <c r="BT4995" s="63"/>
      <c r="BU4995" s="63"/>
      <c r="BV4995" s="63"/>
      <c r="BW4995" s="63"/>
      <c r="BX4995" s="63"/>
      <c r="BY4995" s="63"/>
      <c r="BZ4995" s="63"/>
      <c r="CA4995" s="63"/>
      <c r="CB4995" s="63"/>
      <c r="CC4995" s="63"/>
      <c r="CD4995" s="63"/>
      <c r="CE4995" s="63"/>
      <c r="CF4995" s="63"/>
      <c r="CG4995" s="63"/>
      <c r="CH4995" s="63"/>
      <c r="CI4995" s="63"/>
      <c r="CJ4995" s="63"/>
      <c r="CK4995" s="63"/>
      <c r="CL4995" s="63"/>
      <c r="CM4995" s="63"/>
      <c r="CN4995" s="63"/>
      <c r="CO4995" s="63"/>
      <c r="CP4995" s="63"/>
      <c r="CR4995" s="227"/>
      <c r="CS4995" s="74"/>
    </row>
    <row r="4996" spans="1:97" s="72" customFormat="1" ht="75.75" customHeight="1">
      <c r="A4996" s="63"/>
      <c r="B4996" s="63"/>
      <c r="C4996" s="63"/>
      <c r="D4996" s="63"/>
      <c r="E4996" s="63"/>
      <c r="F4996" s="63"/>
      <c r="G4996" s="63"/>
      <c r="H4996" s="63"/>
      <c r="I4996" s="63"/>
      <c r="J4996" s="63"/>
      <c r="K4996" s="63"/>
      <c r="L4996" s="63"/>
      <c r="M4996" s="63"/>
      <c r="N4996" s="63"/>
      <c r="O4996" s="63"/>
      <c r="P4996" s="63"/>
      <c r="Q4996" s="63"/>
      <c r="R4996" s="63"/>
      <c r="S4996" s="63"/>
      <c r="T4996" s="63"/>
      <c r="U4996" s="63"/>
      <c r="V4996" s="63"/>
      <c r="W4996" s="63"/>
      <c r="X4996" s="63"/>
      <c r="Y4996" s="63"/>
      <c r="Z4996" s="63"/>
      <c r="AA4996" s="63"/>
      <c r="AB4996" s="63"/>
      <c r="AC4996" s="63"/>
      <c r="AD4996" s="63"/>
      <c r="AE4996" s="63"/>
      <c r="AF4996" s="63"/>
      <c r="AG4996" s="63"/>
      <c r="AH4996" s="63"/>
      <c r="AI4996" s="63"/>
      <c r="AJ4996" s="63"/>
      <c r="AK4996" s="63"/>
      <c r="AL4996" s="63"/>
      <c r="AM4996" s="63"/>
      <c r="AN4996" s="63"/>
      <c r="AO4996" s="63"/>
      <c r="AP4996" s="63"/>
      <c r="AQ4996" s="63"/>
      <c r="AR4996" s="63"/>
      <c r="AS4996" s="63"/>
      <c r="AT4996" s="63"/>
      <c r="AU4996" s="63"/>
      <c r="AV4996" s="63"/>
      <c r="AW4996" s="63"/>
      <c r="AX4996" s="63"/>
      <c r="AY4996" s="63"/>
      <c r="AZ4996" s="63"/>
      <c r="BA4996" s="63"/>
      <c r="BB4996" s="63"/>
      <c r="BC4996" s="63"/>
      <c r="BD4996" s="63"/>
      <c r="BE4996" s="63"/>
      <c r="BF4996" s="63"/>
      <c r="BG4996" s="63"/>
      <c r="BH4996" s="63"/>
      <c r="BI4996" s="63"/>
      <c r="BJ4996" s="63"/>
      <c r="BK4996" s="63"/>
      <c r="BL4996" s="63"/>
      <c r="BM4996" s="63"/>
      <c r="BN4996" s="63"/>
      <c r="BO4996" s="63"/>
      <c r="BP4996" s="63"/>
      <c r="BQ4996" s="63"/>
      <c r="BR4996" s="63"/>
      <c r="BS4996" s="63"/>
      <c r="BT4996" s="63"/>
      <c r="BU4996" s="63"/>
      <c r="BV4996" s="63"/>
      <c r="BW4996" s="63"/>
      <c r="BX4996" s="63"/>
      <c r="BY4996" s="63"/>
      <c r="BZ4996" s="63"/>
      <c r="CA4996" s="63"/>
      <c r="CB4996" s="63"/>
      <c r="CC4996" s="63"/>
      <c r="CD4996" s="63"/>
      <c r="CE4996" s="63"/>
      <c r="CF4996" s="63"/>
      <c r="CG4996" s="63"/>
      <c r="CH4996" s="63"/>
      <c r="CI4996" s="63"/>
      <c r="CJ4996" s="63"/>
      <c r="CK4996" s="63"/>
      <c r="CL4996" s="63"/>
      <c r="CM4996" s="63"/>
      <c r="CN4996" s="63"/>
      <c r="CO4996" s="63"/>
      <c r="CP4996" s="63"/>
      <c r="CR4996" s="227"/>
      <c r="CS4996" s="74"/>
    </row>
    <row r="4997" spans="1:97" s="72" customFormat="1" ht="75.75" customHeight="1">
      <c r="A4997" s="63"/>
      <c r="B4997" s="63"/>
      <c r="C4997" s="63"/>
      <c r="D4997" s="63"/>
      <c r="E4997" s="63"/>
      <c r="F4997" s="63"/>
      <c r="G4997" s="63"/>
      <c r="H4997" s="63"/>
      <c r="I4997" s="63"/>
      <c r="J4997" s="63"/>
      <c r="K4997" s="63"/>
      <c r="L4997" s="63"/>
      <c r="M4997" s="63"/>
      <c r="N4997" s="63"/>
      <c r="O4997" s="63"/>
      <c r="P4997" s="63"/>
      <c r="Q4997" s="63"/>
      <c r="R4997" s="63"/>
      <c r="S4997" s="63"/>
      <c r="T4997" s="63"/>
      <c r="U4997" s="63"/>
      <c r="V4997" s="63"/>
      <c r="W4997" s="63"/>
      <c r="X4997" s="63"/>
      <c r="Y4997" s="63"/>
      <c r="Z4997" s="63"/>
      <c r="AA4997" s="63"/>
      <c r="AB4997" s="63"/>
      <c r="AC4997" s="63"/>
      <c r="AD4997" s="63"/>
      <c r="AE4997" s="63"/>
      <c r="AF4997" s="63"/>
      <c r="AG4997" s="63"/>
      <c r="AH4997" s="63"/>
      <c r="AI4997" s="63"/>
      <c r="AJ4997" s="63"/>
      <c r="AK4997" s="63"/>
      <c r="AL4997" s="63"/>
      <c r="AM4997" s="63"/>
      <c r="AN4997" s="63"/>
      <c r="AO4997" s="63"/>
      <c r="AP4997" s="63"/>
      <c r="AQ4997" s="63"/>
      <c r="AR4997" s="63"/>
      <c r="AS4997" s="63"/>
      <c r="AT4997" s="63"/>
      <c r="AU4997" s="63"/>
      <c r="AV4997" s="63"/>
      <c r="AW4997" s="63"/>
      <c r="AX4997" s="63"/>
      <c r="AY4997" s="63"/>
      <c r="AZ4997" s="63"/>
      <c r="BA4997" s="63"/>
      <c r="BB4997" s="63"/>
      <c r="BC4997" s="63"/>
      <c r="BD4997" s="63"/>
      <c r="BE4997" s="63"/>
      <c r="BF4997" s="63"/>
      <c r="BG4997" s="63"/>
      <c r="BH4997" s="63"/>
      <c r="BI4997" s="63"/>
      <c r="BJ4997" s="63"/>
      <c r="BK4997" s="63"/>
      <c r="BL4997" s="63"/>
      <c r="BM4997" s="63"/>
      <c r="BN4997" s="63"/>
      <c r="BO4997" s="63"/>
      <c r="BP4997" s="63"/>
      <c r="BQ4997" s="63"/>
      <c r="BR4997" s="63"/>
      <c r="BS4997" s="63"/>
      <c r="BT4997" s="63"/>
      <c r="BU4997" s="63"/>
      <c r="BV4997" s="63"/>
      <c r="BW4997" s="63"/>
      <c r="BX4997" s="63"/>
      <c r="BY4997" s="63"/>
      <c r="BZ4997" s="63"/>
      <c r="CA4997" s="63"/>
      <c r="CB4997" s="63"/>
      <c r="CC4997" s="63"/>
      <c r="CD4997" s="63"/>
      <c r="CE4997" s="63"/>
      <c r="CF4997" s="63"/>
      <c r="CG4997" s="63"/>
      <c r="CH4997" s="63"/>
      <c r="CI4997" s="63"/>
      <c r="CJ4997" s="63"/>
      <c r="CK4997" s="63"/>
      <c r="CL4997" s="63"/>
      <c r="CM4997" s="63"/>
      <c r="CN4997" s="63"/>
      <c r="CO4997" s="63"/>
      <c r="CP4997" s="63"/>
      <c r="CR4997" s="227"/>
      <c r="CS4997" s="74"/>
    </row>
    <row r="4998" spans="1:97" s="72" customFormat="1" ht="75.75" customHeight="1">
      <c r="A4998" s="63"/>
      <c r="B4998" s="63"/>
      <c r="C4998" s="63"/>
      <c r="D4998" s="63"/>
      <c r="E4998" s="63"/>
      <c r="F4998" s="63"/>
      <c r="G4998" s="63"/>
      <c r="H4998" s="63"/>
      <c r="I4998" s="63"/>
      <c r="J4998" s="63"/>
      <c r="K4998" s="63"/>
      <c r="L4998" s="63"/>
      <c r="M4998" s="63"/>
      <c r="N4998" s="63"/>
      <c r="O4998" s="63"/>
      <c r="P4998" s="63"/>
      <c r="Q4998" s="63"/>
      <c r="R4998" s="63"/>
      <c r="S4998" s="63"/>
      <c r="T4998" s="63"/>
      <c r="U4998" s="63"/>
      <c r="V4998" s="63"/>
      <c r="W4998" s="63"/>
      <c r="X4998" s="63"/>
      <c r="Y4998" s="63"/>
      <c r="Z4998" s="63"/>
      <c r="AA4998" s="63"/>
      <c r="AB4998" s="63"/>
      <c r="AC4998" s="63"/>
      <c r="AD4998" s="63"/>
      <c r="AE4998" s="63"/>
      <c r="AF4998" s="63"/>
      <c r="AG4998" s="63"/>
      <c r="AH4998" s="63"/>
      <c r="AI4998" s="63"/>
      <c r="AJ4998" s="63"/>
      <c r="AK4998" s="63"/>
      <c r="AL4998" s="63"/>
      <c r="AM4998" s="63"/>
      <c r="AN4998" s="63"/>
      <c r="AO4998" s="63"/>
      <c r="AP4998" s="63"/>
      <c r="AQ4998" s="63"/>
      <c r="AR4998" s="63"/>
      <c r="AS4998" s="63"/>
      <c r="AT4998" s="63"/>
      <c r="AU4998" s="63"/>
      <c r="AV4998" s="63"/>
      <c r="AW4998" s="63"/>
      <c r="AX4998" s="63"/>
      <c r="AY4998" s="63"/>
      <c r="AZ4998" s="63"/>
      <c r="BA4998" s="63"/>
      <c r="BB4998" s="63"/>
      <c r="BC4998" s="63"/>
      <c r="BD4998" s="63"/>
      <c r="BE4998" s="63"/>
      <c r="BF4998" s="63"/>
      <c r="BG4998" s="63"/>
      <c r="BH4998" s="63"/>
      <c r="BI4998" s="63"/>
      <c r="BJ4998" s="63"/>
      <c r="BK4998" s="63"/>
      <c r="BL4998" s="63"/>
      <c r="BM4998" s="63"/>
      <c r="BN4998" s="63"/>
      <c r="BO4998" s="63"/>
      <c r="BP4998" s="63"/>
      <c r="BQ4998" s="63"/>
      <c r="BR4998" s="63"/>
      <c r="BS4998" s="63"/>
      <c r="BT4998" s="63"/>
      <c r="BU4998" s="63"/>
      <c r="BV4998" s="63"/>
      <c r="BW4998" s="63"/>
      <c r="BX4998" s="63"/>
      <c r="BY4998" s="63"/>
      <c r="BZ4998" s="63"/>
      <c r="CA4998" s="63"/>
      <c r="CB4998" s="63"/>
      <c r="CC4998" s="63"/>
      <c r="CD4998" s="63"/>
      <c r="CE4998" s="63"/>
      <c r="CF4998" s="63"/>
      <c r="CG4998" s="63"/>
      <c r="CH4998" s="63"/>
      <c r="CI4998" s="63"/>
      <c r="CJ4998" s="63"/>
      <c r="CK4998" s="63"/>
      <c r="CL4998" s="63"/>
      <c r="CM4998" s="63"/>
      <c r="CN4998" s="63"/>
      <c r="CO4998" s="63"/>
      <c r="CP4998" s="63"/>
      <c r="CR4998" s="227"/>
      <c r="CS4998" s="74"/>
    </row>
    <row r="4999" spans="1:97" s="72" customFormat="1" ht="75.75" customHeight="1">
      <c r="A4999" s="63"/>
      <c r="B4999" s="63"/>
      <c r="C4999" s="63"/>
      <c r="D4999" s="63"/>
      <c r="E4999" s="63"/>
      <c r="F4999" s="63"/>
      <c r="G4999" s="63"/>
      <c r="H4999" s="63"/>
      <c r="I4999" s="63"/>
      <c r="J4999" s="63"/>
      <c r="K4999" s="63"/>
      <c r="L4999" s="63"/>
      <c r="M4999" s="63"/>
      <c r="N4999" s="63"/>
      <c r="O4999" s="63"/>
      <c r="P4999" s="63"/>
      <c r="Q4999" s="63"/>
      <c r="R4999" s="63"/>
      <c r="S4999" s="63"/>
      <c r="T4999" s="63"/>
      <c r="U4999" s="63"/>
      <c r="V4999" s="63"/>
      <c r="W4999" s="63"/>
      <c r="X4999" s="63"/>
      <c r="Y4999" s="63"/>
      <c r="Z4999" s="63"/>
      <c r="AA4999" s="63"/>
      <c r="AB4999" s="63"/>
      <c r="AC4999" s="63"/>
      <c r="AD4999" s="63"/>
      <c r="AE4999" s="63"/>
      <c r="AF4999" s="63"/>
      <c r="AG4999" s="63"/>
      <c r="AH4999" s="63"/>
      <c r="AI4999" s="63"/>
      <c r="AJ4999" s="63"/>
      <c r="AK4999" s="63"/>
      <c r="AL4999" s="63"/>
      <c r="AM4999" s="63"/>
      <c r="AN4999" s="63"/>
      <c r="AO4999" s="63"/>
      <c r="AP4999" s="63"/>
      <c r="AQ4999" s="63"/>
      <c r="AR4999" s="63"/>
      <c r="AS4999" s="63"/>
      <c r="AT4999" s="63"/>
      <c r="AU4999" s="63"/>
      <c r="AV4999" s="63"/>
      <c r="AW4999" s="63"/>
      <c r="AX4999" s="63"/>
      <c r="AY4999" s="63"/>
      <c r="AZ4999" s="63"/>
      <c r="BA4999" s="63"/>
      <c r="BB4999" s="63"/>
      <c r="BC4999" s="63"/>
      <c r="BD4999" s="63"/>
      <c r="BE4999" s="63"/>
      <c r="BF4999" s="63"/>
      <c r="BG4999" s="63"/>
      <c r="BH4999" s="63"/>
      <c r="BI4999" s="63"/>
      <c r="BJ4999" s="63"/>
      <c r="BK4999" s="63"/>
      <c r="BL4999" s="63"/>
      <c r="BM4999" s="63"/>
      <c r="BN4999" s="63"/>
      <c r="BO4999" s="63"/>
      <c r="BP4999" s="63"/>
      <c r="BQ4999" s="63"/>
      <c r="BR4999" s="63"/>
      <c r="BS4999" s="63"/>
      <c r="BT4999" s="63"/>
      <c r="BU4999" s="63"/>
      <c r="BV4999" s="63"/>
      <c r="BW4999" s="63"/>
      <c r="BX4999" s="63"/>
      <c r="BY4999" s="63"/>
      <c r="BZ4999" s="63"/>
      <c r="CA4999" s="63"/>
      <c r="CB4999" s="63"/>
      <c r="CC4999" s="63"/>
      <c r="CD4999" s="63"/>
      <c r="CE4999" s="63"/>
      <c r="CF4999" s="63"/>
      <c r="CG4999" s="63"/>
      <c r="CH4999" s="63"/>
      <c r="CI4999" s="63"/>
      <c r="CJ4999" s="63"/>
      <c r="CK4999" s="63"/>
      <c r="CL4999" s="63"/>
      <c r="CM4999" s="63"/>
      <c r="CN4999" s="63"/>
      <c r="CO4999" s="63"/>
      <c r="CP4999" s="63"/>
      <c r="CR4999" s="227"/>
      <c r="CS4999" s="74"/>
    </row>
    <row r="5000" spans="1:97" s="72" customFormat="1" ht="75.75" customHeight="1">
      <c r="A5000" s="63"/>
      <c r="B5000" s="63"/>
      <c r="C5000" s="63"/>
      <c r="D5000" s="63"/>
      <c r="E5000" s="63"/>
      <c r="F5000" s="63"/>
      <c r="G5000" s="63"/>
      <c r="H5000" s="63"/>
      <c r="I5000" s="63"/>
      <c r="J5000" s="63"/>
      <c r="K5000" s="63"/>
      <c r="L5000" s="63"/>
      <c r="M5000" s="63"/>
      <c r="N5000" s="63"/>
      <c r="O5000" s="63"/>
      <c r="P5000" s="63"/>
      <c r="Q5000" s="63"/>
      <c r="R5000" s="63"/>
      <c r="S5000" s="63"/>
      <c r="T5000" s="63"/>
      <c r="U5000" s="63"/>
      <c r="V5000" s="63"/>
      <c r="W5000" s="63"/>
      <c r="X5000" s="63"/>
      <c r="Y5000" s="63"/>
      <c r="Z5000" s="63"/>
      <c r="AA5000" s="63"/>
      <c r="AB5000" s="63"/>
      <c r="AC5000" s="63"/>
      <c r="AD5000" s="63"/>
      <c r="AE5000" s="63"/>
      <c r="AF5000" s="63"/>
      <c r="AG5000" s="63"/>
      <c r="AH5000" s="63"/>
      <c r="AI5000" s="63"/>
      <c r="AJ5000" s="63"/>
      <c r="AK5000" s="63"/>
      <c r="AL5000" s="63"/>
      <c r="AM5000" s="63"/>
      <c r="AN5000" s="63"/>
      <c r="AO5000" s="63"/>
      <c r="AP5000" s="63"/>
      <c r="AQ5000" s="63"/>
      <c r="AR5000" s="63"/>
      <c r="AS5000" s="63"/>
      <c r="AT5000" s="63"/>
      <c r="AU5000" s="63"/>
      <c r="AV5000" s="63"/>
      <c r="AW5000" s="63"/>
      <c r="AX5000" s="63"/>
      <c r="AY5000" s="63"/>
      <c r="AZ5000" s="63"/>
      <c r="BA5000" s="63"/>
      <c r="BB5000" s="63"/>
      <c r="BC5000" s="63"/>
      <c r="BD5000" s="63"/>
      <c r="BE5000" s="63"/>
      <c r="BF5000" s="63"/>
      <c r="BG5000" s="63"/>
      <c r="BH5000" s="63"/>
      <c r="BI5000" s="63"/>
      <c r="BJ5000" s="63"/>
      <c r="BK5000" s="63"/>
      <c r="BL5000" s="63"/>
      <c r="BM5000" s="63"/>
      <c r="BN5000" s="63"/>
      <c r="BO5000" s="63"/>
      <c r="BP5000" s="63"/>
      <c r="BQ5000" s="63"/>
      <c r="BR5000" s="63"/>
      <c r="BS5000" s="63"/>
      <c r="BT5000" s="63"/>
      <c r="BU5000" s="63"/>
      <c r="BV5000" s="63"/>
      <c r="BW5000" s="63"/>
      <c r="BX5000" s="63"/>
      <c r="BY5000" s="63"/>
      <c r="BZ5000" s="63"/>
      <c r="CA5000" s="63"/>
      <c r="CB5000" s="63"/>
      <c r="CC5000" s="63"/>
      <c r="CD5000" s="63"/>
      <c r="CE5000" s="63"/>
      <c r="CF5000" s="63"/>
      <c r="CG5000" s="63"/>
      <c r="CH5000" s="63"/>
      <c r="CI5000" s="63"/>
      <c r="CJ5000" s="63"/>
      <c r="CK5000" s="63"/>
      <c r="CL5000" s="63"/>
      <c r="CM5000" s="63"/>
      <c r="CN5000" s="63"/>
      <c r="CO5000" s="63"/>
      <c r="CP5000" s="63"/>
      <c r="CR5000" s="227"/>
      <c r="CS5000" s="74"/>
    </row>
    <row r="5001" spans="1:97" s="72" customFormat="1" ht="75.75" customHeight="1">
      <c r="A5001" s="63"/>
      <c r="B5001" s="63"/>
      <c r="C5001" s="63"/>
      <c r="D5001" s="63"/>
      <c r="E5001" s="63"/>
      <c r="F5001" s="63"/>
      <c r="G5001" s="63"/>
      <c r="H5001" s="63"/>
      <c r="I5001" s="63"/>
      <c r="J5001" s="63"/>
      <c r="K5001" s="63"/>
      <c r="L5001" s="63"/>
      <c r="M5001" s="63"/>
      <c r="N5001" s="63"/>
      <c r="O5001" s="63"/>
      <c r="P5001" s="63"/>
      <c r="Q5001" s="63"/>
      <c r="R5001" s="63"/>
      <c r="S5001" s="63"/>
      <c r="T5001" s="63"/>
      <c r="U5001" s="63"/>
      <c r="V5001" s="63"/>
      <c r="W5001" s="63"/>
      <c r="X5001" s="63"/>
      <c r="Y5001" s="63"/>
      <c r="Z5001" s="63"/>
      <c r="AA5001" s="63"/>
      <c r="AB5001" s="63"/>
      <c r="AC5001" s="63"/>
      <c r="AD5001" s="63"/>
      <c r="AE5001" s="63"/>
      <c r="AF5001" s="63"/>
      <c r="AG5001" s="63"/>
      <c r="AH5001" s="63"/>
      <c r="AI5001" s="63"/>
      <c r="AJ5001" s="63"/>
      <c r="AK5001" s="63"/>
      <c r="AL5001" s="63"/>
      <c r="AM5001" s="63"/>
      <c r="AN5001" s="63"/>
      <c r="AO5001" s="63"/>
      <c r="AP5001" s="63"/>
      <c r="AQ5001" s="63"/>
      <c r="AR5001" s="63"/>
      <c r="AS5001" s="63"/>
      <c r="AT5001" s="63"/>
      <c r="AU5001" s="63"/>
      <c r="AV5001" s="63"/>
      <c r="AW5001" s="63"/>
      <c r="AX5001" s="63"/>
      <c r="AY5001" s="63"/>
      <c r="AZ5001" s="63"/>
      <c r="BA5001" s="63"/>
      <c r="BB5001" s="63"/>
      <c r="BC5001" s="63"/>
      <c r="BD5001" s="63"/>
      <c r="BE5001" s="63"/>
      <c r="BF5001" s="63"/>
      <c r="BG5001" s="63"/>
      <c r="BH5001" s="63"/>
      <c r="BI5001" s="63"/>
      <c r="BJ5001" s="63"/>
      <c r="BK5001" s="63"/>
      <c r="BL5001" s="63"/>
      <c r="BM5001" s="63"/>
      <c r="BN5001" s="63"/>
      <c r="BO5001" s="63"/>
      <c r="BP5001" s="63"/>
      <c r="BQ5001" s="63"/>
      <c r="BR5001" s="63"/>
      <c r="BS5001" s="63"/>
      <c r="BT5001" s="63"/>
      <c r="BU5001" s="63"/>
      <c r="BV5001" s="63"/>
      <c r="BW5001" s="63"/>
      <c r="BX5001" s="63"/>
      <c r="BY5001" s="63"/>
      <c r="BZ5001" s="63"/>
      <c r="CA5001" s="63"/>
      <c r="CB5001" s="63"/>
      <c r="CC5001" s="63"/>
      <c r="CD5001" s="63"/>
      <c r="CE5001" s="63"/>
      <c r="CF5001" s="63"/>
      <c r="CG5001" s="63"/>
      <c r="CH5001" s="63"/>
      <c r="CI5001" s="63"/>
      <c r="CJ5001" s="63"/>
      <c r="CK5001" s="63"/>
      <c r="CL5001" s="63"/>
      <c r="CM5001" s="63"/>
      <c r="CN5001" s="63"/>
      <c r="CO5001" s="63"/>
      <c r="CP5001" s="63"/>
      <c r="CR5001" s="227"/>
      <c r="CS5001" s="74"/>
    </row>
    <row r="5002" spans="1:97" s="72" customFormat="1" ht="75.75" customHeight="1">
      <c r="A5002" s="63"/>
      <c r="B5002" s="63"/>
      <c r="C5002" s="63"/>
      <c r="D5002" s="63"/>
      <c r="E5002" s="63"/>
      <c r="F5002" s="63"/>
      <c r="G5002" s="63"/>
      <c r="H5002" s="63"/>
      <c r="I5002" s="63"/>
      <c r="J5002" s="63"/>
      <c r="K5002" s="63"/>
      <c r="L5002" s="63"/>
      <c r="M5002" s="63"/>
      <c r="N5002" s="63"/>
      <c r="O5002" s="63"/>
      <c r="P5002" s="63"/>
      <c r="Q5002" s="63"/>
      <c r="R5002" s="63"/>
      <c r="S5002" s="63"/>
      <c r="T5002" s="63"/>
      <c r="U5002" s="63"/>
      <c r="V5002" s="63"/>
      <c r="W5002" s="63"/>
      <c r="X5002" s="63"/>
      <c r="Y5002" s="63"/>
      <c r="Z5002" s="63"/>
      <c r="AA5002" s="63"/>
      <c r="AB5002" s="63"/>
      <c r="AC5002" s="63"/>
      <c r="AD5002" s="63"/>
      <c r="AE5002" s="63"/>
      <c r="AF5002" s="63"/>
      <c r="AG5002" s="63"/>
      <c r="AH5002" s="63"/>
      <c r="AI5002" s="63"/>
      <c r="AJ5002" s="63"/>
      <c r="AK5002" s="63"/>
      <c r="AL5002" s="63"/>
      <c r="AM5002" s="63"/>
      <c r="AN5002" s="63"/>
      <c r="AO5002" s="63"/>
      <c r="AP5002" s="63"/>
      <c r="AQ5002" s="63"/>
      <c r="AR5002" s="63"/>
      <c r="AS5002" s="63"/>
      <c r="AT5002" s="63"/>
      <c r="AU5002" s="63"/>
      <c r="AV5002" s="63"/>
      <c r="AW5002" s="63"/>
      <c r="AX5002" s="63"/>
      <c r="AY5002" s="63"/>
      <c r="AZ5002" s="63"/>
      <c r="BA5002" s="63"/>
      <c r="BB5002" s="63"/>
      <c r="BC5002" s="63"/>
      <c r="BD5002" s="63"/>
      <c r="BE5002" s="63"/>
      <c r="BF5002" s="63"/>
      <c r="BG5002" s="63"/>
      <c r="BH5002" s="63"/>
      <c r="BI5002" s="63"/>
      <c r="BJ5002" s="63"/>
      <c r="BK5002" s="63"/>
      <c r="BL5002" s="63"/>
      <c r="BM5002" s="63"/>
      <c r="BN5002" s="63"/>
      <c r="BO5002" s="63"/>
      <c r="BP5002" s="63"/>
      <c r="BQ5002" s="63"/>
      <c r="BR5002" s="63"/>
      <c r="BS5002" s="63"/>
      <c r="BT5002" s="63"/>
      <c r="BU5002" s="63"/>
      <c r="BV5002" s="63"/>
      <c r="BW5002" s="63"/>
      <c r="BX5002" s="63"/>
      <c r="BY5002" s="63"/>
      <c r="BZ5002" s="63"/>
      <c r="CA5002" s="63"/>
      <c r="CB5002" s="63"/>
      <c r="CC5002" s="63"/>
      <c r="CD5002" s="63"/>
      <c r="CE5002" s="63"/>
      <c r="CF5002" s="63"/>
      <c r="CG5002" s="63"/>
      <c r="CH5002" s="63"/>
      <c r="CI5002" s="63"/>
      <c r="CJ5002" s="63"/>
      <c r="CK5002" s="63"/>
      <c r="CL5002" s="63"/>
      <c r="CM5002" s="63"/>
      <c r="CN5002" s="63"/>
      <c r="CO5002" s="63"/>
      <c r="CP5002" s="63"/>
      <c r="CR5002" s="227"/>
      <c r="CS5002" s="74"/>
    </row>
    <row r="5003" spans="1:97" s="72" customFormat="1" ht="75.75" customHeight="1">
      <c r="A5003" s="63"/>
      <c r="B5003" s="63"/>
      <c r="C5003" s="63"/>
      <c r="D5003" s="63"/>
      <c r="E5003" s="63"/>
      <c r="F5003" s="63"/>
      <c r="G5003" s="63"/>
      <c r="H5003" s="63"/>
      <c r="I5003" s="63"/>
      <c r="J5003" s="63"/>
      <c r="K5003" s="63"/>
      <c r="L5003" s="63"/>
      <c r="M5003" s="63"/>
      <c r="N5003" s="63"/>
      <c r="O5003" s="63"/>
      <c r="P5003" s="63"/>
      <c r="Q5003" s="63"/>
      <c r="R5003" s="63"/>
      <c r="S5003" s="63"/>
      <c r="T5003" s="63"/>
      <c r="U5003" s="63"/>
      <c r="V5003" s="63"/>
      <c r="W5003" s="63"/>
      <c r="X5003" s="63"/>
      <c r="Y5003" s="63"/>
      <c r="Z5003" s="63"/>
      <c r="AA5003" s="63"/>
      <c r="AB5003" s="63"/>
      <c r="AC5003" s="63"/>
      <c r="AD5003" s="63"/>
      <c r="AE5003" s="63"/>
      <c r="AF5003" s="63"/>
      <c r="AG5003" s="63"/>
      <c r="AH5003" s="63"/>
      <c r="AI5003" s="63"/>
      <c r="AJ5003" s="63"/>
      <c r="AK5003" s="63"/>
      <c r="AL5003" s="63"/>
      <c r="AM5003" s="63"/>
      <c r="AN5003" s="63"/>
      <c r="AO5003" s="63"/>
      <c r="AP5003" s="63"/>
      <c r="AQ5003" s="63"/>
      <c r="AR5003" s="63"/>
      <c r="AS5003" s="63"/>
      <c r="AT5003" s="63"/>
      <c r="AU5003" s="63"/>
      <c r="AV5003" s="63"/>
      <c r="AW5003" s="63"/>
      <c r="AX5003" s="63"/>
      <c r="AY5003" s="63"/>
      <c r="AZ5003" s="63"/>
      <c r="BA5003" s="63"/>
      <c r="BB5003" s="63"/>
      <c r="BC5003" s="63"/>
      <c r="BD5003" s="63"/>
      <c r="BE5003" s="63"/>
      <c r="BF5003" s="63"/>
      <c r="BG5003" s="63"/>
      <c r="BH5003" s="63"/>
      <c r="BI5003" s="63"/>
      <c r="BJ5003" s="63"/>
      <c r="BK5003" s="63"/>
      <c r="BL5003" s="63"/>
      <c r="BM5003" s="63"/>
      <c r="BN5003" s="63"/>
      <c r="BO5003" s="63"/>
      <c r="BP5003" s="63"/>
      <c r="BQ5003" s="63"/>
      <c r="BR5003" s="63"/>
      <c r="BS5003" s="63"/>
      <c r="BT5003" s="63"/>
      <c r="BU5003" s="63"/>
      <c r="BV5003" s="63"/>
      <c r="BW5003" s="63"/>
      <c r="BX5003" s="63"/>
      <c r="BY5003" s="63"/>
      <c r="BZ5003" s="63"/>
      <c r="CA5003" s="63"/>
      <c r="CB5003" s="63"/>
      <c r="CC5003" s="63"/>
      <c r="CD5003" s="63"/>
      <c r="CE5003" s="63"/>
      <c r="CF5003" s="63"/>
      <c r="CG5003" s="63"/>
      <c r="CH5003" s="63"/>
      <c r="CI5003" s="63"/>
      <c r="CJ5003" s="63"/>
      <c r="CK5003" s="63"/>
      <c r="CL5003" s="63"/>
      <c r="CM5003" s="63"/>
      <c r="CN5003" s="63"/>
      <c r="CO5003" s="63"/>
      <c r="CP5003" s="63"/>
      <c r="CR5003" s="227"/>
      <c r="CS5003" s="74"/>
    </row>
    <row r="5004" spans="1:97" s="72" customFormat="1" ht="75.75" customHeight="1">
      <c r="A5004" s="63"/>
      <c r="B5004" s="63"/>
      <c r="C5004" s="63"/>
      <c r="D5004" s="63"/>
      <c r="E5004" s="63"/>
      <c r="F5004" s="63"/>
      <c r="G5004" s="63"/>
      <c r="H5004" s="63"/>
      <c r="I5004" s="63"/>
      <c r="J5004" s="63"/>
      <c r="K5004" s="63"/>
      <c r="L5004" s="63"/>
      <c r="M5004" s="63"/>
      <c r="N5004" s="63"/>
      <c r="O5004" s="63"/>
      <c r="P5004" s="63"/>
      <c r="Q5004" s="63"/>
      <c r="R5004" s="63"/>
      <c r="S5004" s="63"/>
      <c r="T5004" s="63"/>
      <c r="U5004" s="63"/>
      <c r="V5004" s="63"/>
      <c r="W5004" s="63"/>
      <c r="X5004" s="63"/>
      <c r="Y5004" s="63"/>
      <c r="Z5004" s="63"/>
      <c r="AA5004" s="63"/>
      <c r="AB5004" s="63"/>
      <c r="AC5004" s="63"/>
      <c r="AD5004" s="63"/>
      <c r="AE5004" s="63"/>
      <c r="AF5004" s="63"/>
      <c r="AG5004" s="63"/>
      <c r="AH5004" s="63"/>
      <c r="AI5004" s="63"/>
      <c r="AJ5004" s="63"/>
      <c r="AK5004" s="63"/>
      <c r="AL5004" s="63"/>
      <c r="AM5004" s="63"/>
      <c r="AN5004" s="63"/>
      <c r="AO5004" s="63"/>
      <c r="AP5004" s="63"/>
      <c r="AQ5004" s="63"/>
      <c r="AR5004" s="63"/>
      <c r="AS5004" s="63"/>
      <c r="AT5004" s="63"/>
      <c r="AU5004" s="63"/>
      <c r="AV5004" s="63"/>
      <c r="AW5004" s="63"/>
      <c r="AX5004" s="63"/>
      <c r="AY5004" s="63"/>
      <c r="AZ5004" s="63"/>
      <c r="BA5004" s="63"/>
      <c r="BB5004" s="63"/>
      <c r="BC5004" s="63"/>
      <c r="BD5004" s="63"/>
      <c r="BE5004" s="63"/>
      <c r="BF5004" s="63"/>
      <c r="BG5004" s="63"/>
      <c r="BH5004" s="63"/>
      <c r="BI5004" s="63"/>
      <c r="BJ5004" s="63"/>
      <c r="BK5004" s="63"/>
      <c r="BL5004" s="63"/>
      <c r="BM5004" s="63"/>
      <c r="BN5004" s="63"/>
      <c r="BO5004" s="63"/>
      <c r="BP5004" s="63"/>
      <c r="BQ5004" s="63"/>
      <c r="BR5004" s="63"/>
      <c r="BS5004" s="63"/>
      <c r="BT5004" s="63"/>
      <c r="BU5004" s="63"/>
      <c r="BV5004" s="63"/>
      <c r="BW5004" s="63"/>
      <c r="BX5004" s="63"/>
      <c r="BY5004" s="63"/>
      <c r="BZ5004" s="63"/>
      <c r="CA5004" s="63"/>
      <c r="CB5004" s="63"/>
      <c r="CC5004" s="63"/>
      <c r="CD5004" s="63"/>
      <c r="CE5004" s="63"/>
      <c r="CF5004" s="63"/>
      <c r="CG5004" s="63"/>
      <c r="CH5004" s="63"/>
      <c r="CI5004" s="63"/>
      <c r="CJ5004" s="63"/>
      <c r="CK5004" s="63"/>
      <c r="CL5004" s="63"/>
      <c r="CM5004" s="63"/>
      <c r="CN5004" s="63"/>
      <c r="CO5004" s="63"/>
      <c r="CP5004" s="63"/>
      <c r="CR5004" s="227"/>
      <c r="CS5004" s="74"/>
    </row>
    <row r="5005" spans="1:97" s="72" customFormat="1" ht="75.75" customHeight="1">
      <c r="A5005" s="63"/>
      <c r="B5005" s="63"/>
      <c r="C5005" s="63"/>
      <c r="D5005" s="63"/>
      <c r="E5005" s="63"/>
      <c r="F5005" s="63"/>
      <c r="G5005" s="63"/>
      <c r="H5005" s="63"/>
      <c r="I5005" s="63"/>
      <c r="J5005" s="63"/>
      <c r="K5005" s="63"/>
      <c r="L5005" s="63"/>
      <c r="M5005" s="63"/>
      <c r="N5005" s="63"/>
      <c r="O5005" s="63"/>
      <c r="P5005" s="63"/>
      <c r="Q5005" s="63"/>
      <c r="R5005" s="63"/>
      <c r="S5005" s="63"/>
      <c r="T5005" s="63"/>
      <c r="U5005" s="63"/>
      <c r="V5005" s="63"/>
      <c r="W5005" s="63"/>
      <c r="X5005" s="63"/>
      <c r="Y5005" s="63"/>
      <c r="Z5005" s="63"/>
      <c r="AA5005" s="63"/>
      <c r="AB5005" s="63"/>
      <c r="AC5005" s="63"/>
      <c r="AD5005" s="63"/>
      <c r="AE5005" s="63"/>
      <c r="AF5005" s="63"/>
      <c r="AG5005" s="63"/>
      <c r="AH5005" s="63"/>
      <c r="AI5005" s="63"/>
      <c r="AJ5005" s="63"/>
      <c r="AK5005" s="63"/>
      <c r="AL5005" s="63"/>
      <c r="AM5005" s="63"/>
      <c r="AN5005" s="63"/>
      <c r="AO5005" s="63"/>
      <c r="AP5005" s="63"/>
      <c r="AQ5005" s="63"/>
      <c r="AR5005" s="63"/>
      <c r="AS5005" s="63"/>
      <c r="AT5005" s="63"/>
      <c r="AU5005" s="63"/>
      <c r="AV5005" s="63"/>
      <c r="AW5005" s="63"/>
      <c r="AX5005" s="63"/>
      <c r="AY5005" s="63"/>
      <c r="AZ5005" s="63"/>
      <c r="BA5005" s="63"/>
      <c r="BB5005" s="63"/>
      <c r="BC5005" s="63"/>
      <c r="BD5005" s="63"/>
      <c r="BE5005" s="63"/>
      <c r="BF5005" s="63"/>
      <c r="BG5005" s="63"/>
      <c r="BH5005" s="63"/>
      <c r="BI5005" s="63"/>
      <c r="BJ5005" s="63"/>
      <c r="BK5005" s="63"/>
      <c r="BL5005" s="63"/>
      <c r="BM5005" s="63"/>
      <c r="BN5005" s="63"/>
      <c r="BO5005" s="63"/>
      <c r="BP5005" s="63"/>
      <c r="BQ5005" s="63"/>
      <c r="BR5005" s="63"/>
      <c r="BS5005" s="63"/>
      <c r="BT5005" s="63"/>
      <c r="BU5005" s="63"/>
      <c r="BV5005" s="63"/>
      <c r="BW5005" s="63"/>
      <c r="BX5005" s="63"/>
      <c r="BY5005" s="63"/>
      <c r="BZ5005" s="63"/>
      <c r="CA5005" s="63"/>
      <c r="CB5005" s="63"/>
      <c r="CC5005" s="63"/>
      <c r="CD5005" s="63"/>
      <c r="CE5005" s="63"/>
      <c r="CF5005" s="63"/>
      <c r="CG5005" s="63"/>
      <c r="CH5005" s="63"/>
      <c r="CI5005" s="63"/>
      <c r="CJ5005" s="63"/>
      <c r="CK5005" s="63"/>
      <c r="CL5005" s="63"/>
      <c r="CM5005" s="63"/>
      <c r="CN5005" s="63"/>
      <c r="CO5005" s="63"/>
      <c r="CP5005" s="63"/>
      <c r="CR5005" s="227"/>
      <c r="CS5005" s="74"/>
    </row>
    <row r="5006" spans="1:97" s="72" customFormat="1" ht="75.75" customHeight="1">
      <c r="A5006" s="63"/>
      <c r="B5006" s="63"/>
      <c r="C5006" s="63"/>
      <c r="D5006" s="63"/>
      <c r="E5006" s="63"/>
      <c r="F5006" s="63"/>
      <c r="G5006" s="63"/>
      <c r="H5006" s="63"/>
      <c r="I5006" s="63"/>
      <c r="J5006" s="63"/>
      <c r="K5006" s="63"/>
      <c r="L5006" s="63"/>
      <c r="M5006" s="63"/>
      <c r="N5006" s="63"/>
      <c r="O5006" s="63"/>
      <c r="P5006" s="63"/>
      <c r="Q5006" s="63"/>
      <c r="R5006" s="63"/>
      <c r="S5006" s="63"/>
      <c r="T5006" s="63"/>
      <c r="U5006" s="63"/>
      <c r="V5006" s="63"/>
      <c r="W5006" s="63"/>
      <c r="X5006" s="63"/>
      <c r="Y5006" s="63"/>
      <c r="Z5006" s="63"/>
      <c r="AA5006" s="63"/>
      <c r="AB5006" s="63"/>
      <c r="AC5006" s="63"/>
      <c r="AD5006" s="63"/>
      <c r="AE5006" s="63"/>
      <c r="AF5006" s="63"/>
      <c r="AG5006" s="63"/>
      <c r="AH5006" s="63"/>
      <c r="AI5006" s="63"/>
      <c r="AJ5006" s="63"/>
      <c r="AK5006" s="63"/>
      <c r="AL5006" s="63"/>
      <c r="AM5006" s="63"/>
      <c r="AN5006" s="63"/>
      <c r="AO5006" s="63"/>
      <c r="AP5006" s="63"/>
      <c r="AQ5006" s="63"/>
      <c r="AR5006" s="63"/>
      <c r="AS5006" s="63"/>
      <c r="AT5006" s="63"/>
      <c r="AU5006" s="63"/>
      <c r="AV5006" s="63"/>
      <c r="AW5006" s="63"/>
      <c r="AX5006" s="63"/>
      <c r="AY5006" s="63"/>
      <c r="AZ5006" s="63"/>
      <c r="BA5006" s="63"/>
      <c r="BB5006" s="63"/>
      <c r="BC5006" s="63"/>
      <c r="BD5006" s="63"/>
      <c r="BE5006" s="63"/>
      <c r="BF5006" s="63"/>
      <c r="BG5006" s="63"/>
      <c r="BH5006" s="63"/>
      <c r="BI5006" s="63"/>
      <c r="BJ5006" s="63"/>
      <c r="BK5006" s="63"/>
      <c r="BL5006" s="63"/>
      <c r="BM5006" s="63"/>
      <c r="BN5006" s="63"/>
      <c r="BO5006" s="63"/>
      <c r="BP5006" s="63"/>
      <c r="BQ5006" s="63"/>
      <c r="BR5006" s="63"/>
      <c r="BS5006" s="63"/>
      <c r="BT5006" s="63"/>
      <c r="BU5006" s="63"/>
      <c r="BV5006" s="63"/>
      <c r="BW5006" s="63"/>
      <c r="BX5006" s="63"/>
      <c r="BY5006" s="63"/>
      <c r="BZ5006" s="63"/>
      <c r="CA5006" s="63"/>
      <c r="CB5006" s="63"/>
      <c r="CC5006" s="63"/>
      <c r="CD5006" s="63"/>
      <c r="CE5006" s="63"/>
      <c r="CF5006" s="63"/>
      <c r="CG5006" s="63"/>
      <c r="CH5006" s="63"/>
      <c r="CI5006" s="63"/>
      <c r="CJ5006" s="63"/>
      <c r="CK5006" s="63"/>
      <c r="CL5006" s="63"/>
      <c r="CM5006" s="63"/>
      <c r="CN5006" s="63"/>
      <c r="CO5006" s="63"/>
      <c r="CP5006" s="63"/>
      <c r="CR5006" s="227"/>
      <c r="CS5006" s="74"/>
    </row>
    <row r="5007" spans="1:97" s="72" customFormat="1" ht="75.75" customHeight="1">
      <c r="A5007" s="63"/>
      <c r="B5007" s="63"/>
      <c r="C5007" s="63"/>
      <c r="D5007" s="63"/>
      <c r="E5007" s="63"/>
      <c r="F5007" s="63"/>
      <c r="G5007" s="63"/>
      <c r="H5007" s="63"/>
      <c r="I5007" s="63"/>
      <c r="J5007" s="63"/>
      <c r="K5007" s="63"/>
      <c r="L5007" s="63"/>
      <c r="M5007" s="63"/>
      <c r="N5007" s="63"/>
      <c r="O5007" s="63"/>
      <c r="P5007" s="63"/>
      <c r="Q5007" s="63"/>
      <c r="R5007" s="63"/>
      <c r="S5007" s="63"/>
      <c r="T5007" s="63"/>
      <c r="U5007" s="63"/>
      <c r="V5007" s="63"/>
      <c r="W5007" s="63"/>
      <c r="X5007" s="63"/>
      <c r="Y5007" s="63"/>
      <c r="Z5007" s="63"/>
      <c r="AA5007" s="63"/>
      <c r="AB5007" s="63"/>
      <c r="AC5007" s="63"/>
      <c r="AD5007" s="63"/>
      <c r="AE5007" s="63"/>
      <c r="AF5007" s="63"/>
      <c r="AG5007" s="63"/>
      <c r="AH5007" s="63"/>
      <c r="AI5007" s="63"/>
      <c r="AJ5007" s="63"/>
      <c r="AK5007" s="63"/>
      <c r="AL5007" s="63"/>
      <c r="AM5007" s="63"/>
      <c r="AN5007" s="63"/>
      <c r="AO5007" s="63"/>
      <c r="AP5007" s="63"/>
      <c r="AQ5007" s="63"/>
      <c r="AR5007" s="63"/>
      <c r="AS5007" s="63"/>
      <c r="AT5007" s="63"/>
      <c r="AU5007" s="63"/>
      <c r="AV5007" s="63"/>
      <c r="AW5007" s="63"/>
      <c r="AX5007" s="63"/>
      <c r="AY5007" s="63"/>
      <c r="AZ5007" s="63"/>
      <c r="BA5007" s="63"/>
      <c r="BB5007" s="63"/>
      <c r="BC5007" s="63"/>
      <c r="BD5007" s="63"/>
      <c r="BE5007" s="63"/>
      <c r="BF5007" s="63"/>
      <c r="BG5007" s="63"/>
      <c r="BH5007" s="63"/>
      <c r="BI5007" s="63"/>
      <c r="BJ5007" s="63"/>
      <c r="BK5007" s="63"/>
      <c r="BL5007" s="63"/>
      <c r="BM5007" s="63"/>
      <c r="BN5007" s="63"/>
      <c r="BO5007" s="63"/>
      <c r="BP5007" s="63"/>
      <c r="BQ5007" s="63"/>
      <c r="BR5007" s="63"/>
      <c r="BS5007" s="63"/>
      <c r="BT5007" s="63"/>
      <c r="BU5007" s="63"/>
      <c r="BV5007" s="63"/>
      <c r="BW5007" s="63"/>
      <c r="BX5007" s="63"/>
      <c r="BY5007" s="63"/>
      <c r="BZ5007" s="63"/>
      <c r="CA5007" s="63"/>
      <c r="CB5007" s="63"/>
      <c r="CC5007" s="63"/>
      <c r="CD5007" s="63"/>
      <c r="CE5007" s="63"/>
      <c r="CF5007" s="63"/>
      <c r="CG5007" s="63"/>
      <c r="CH5007" s="63"/>
      <c r="CI5007" s="63"/>
      <c r="CJ5007" s="63"/>
      <c r="CK5007" s="63"/>
      <c r="CL5007" s="63"/>
      <c r="CM5007" s="63"/>
      <c r="CN5007" s="63"/>
      <c r="CO5007" s="63"/>
      <c r="CP5007" s="63"/>
      <c r="CR5007" s="227"/>
      <c r="CS5007" s="74"/>
    </row>
    <row r="5008" spans="1:97" s="72" customFormat="1" ht="75.75" customHeight="1">
      <c r="A5008" s="63"/>
      <c r="B5008" s="63"/>
      <c r="C5008" s="63"/>
      <c r="D5008" s="63"/>
      <c r="E5008" s="63"/>
      <c r="F5008" s="63"/>
      <c r="G5008" s="63"/>
      <c r="H5008" s="63"/>
      <c r="I5008" s="63"/>
      <c r="J5008" s="63"/>
      <c r="K5008" s="63"/>
      <c r="L5008" s="63"/>
      <c r="M5008" s="63"/>
      <c r="N5008" s="63"/>
      <c r="O5008" s="63"/>
      <c r="P5008" s="63"/>
      <c r="Q5008" s="63"/>
      <c r="R5008" s="63"/>
      <c r="S5008" s="63"/>
      <c r="T5008" s="63"/>
      <c r="U5008" s="63"/>
      <c r="V5008" s="63"/>
      <c r="W5008" s="63"/>
      <c r="X5008" s="63"/>
      <c r="Y5008" s="63"/>
      <c r="Z5008" s="63"/>
      <c r="AA5008" s="63"/>
      <c r="AB5008" s="63"/>
      <c r="AC5008" s="63"/>
      <c r="AD5008" s="63"/>
      <c r="AE5008" s="63"/>
      <c r="AF5008" s="63"/>
      <c r="AG5008" s="63"/>
      <c r="AH5008" s="63"/>
      <c r="AI5008" s="63"/>
      <c r="AJ5008" s="63"/>
      <c r="AK5008" s="63"/>
      <c r="AL5008" s="63"/>
      <c r="AM5008" s="63"/>
      <c r="AN5008" s="63"/>
      <c r="AO5008" s="63"/>
      <c r="AP5008" s="63"/>
      <c r="AQ5008" s="63"/>
      <c r="AR5008" s="63"/>
      <c r="AS5008" s="63"/>
      <c r="AT5008" s="63"/>
      <c r="AU5008" s="63"/>
      <c r="AV5008" s="63"/>
      <c r="AW5008" s="63"/>
      <c r="AX5008" s="63"/>
      <c r="AY5008" s="63"/>
      <c r="AZ5008" s="63"/>
      <c r="BA5008" s="63"/>
      <c r="BB5008" s="63"/>
      <c r="BC5008" s="63"/>
      <c r="BD5008" s="63"/>
      <c r="BE5008" s="63"/>
      <c r="BF5008" s="63"/>
      <c r="BG5008" s="63"/>
      <c r="BH5008" s="63"/>
      <c r="BI5008" s="63"/>
      <c r="BJ5008" s="63"/>
      <c r="BK5008" s="63"/>
      <c r="BL5008" s="63"/>
      <c r="BM5008" s="63"/>
      <c r="BN5008" s="63"/>
      <c r="BO5008" s="63"/>
      <c r="BP5008" s="63"/>
      <c r="BQ5008" s="63"/>
      <c r="BR5008" s="63"/>
      <c r="BS5008" s="63"/>
      <c r="BT5008" s="63"/>
      <c r="BU5008" s="63"/>
      <c r="BV5008" s="63"/>
      <c r="BW5008" s="63"/>
      <c r="BX5008" s="63"/>
      <c r="BY5008" s="63"/>
      <c r="BZ5008" s="63"/>
      <c r="CA5008" s="63"/>
      <c r="CB5008" s="63"/>
      <c r="CC5008" s="63"/>
      <c r="CD5008" s="63"/>
      <c r="CE5008" s="63"/>
      <c r="CF5008" s="63"/>
      <c r="CG5008" s="63"/>
      <c r="CH5008" s="63"/>
      <c r="CI5008" s="63"/>
      <c r="CJ5008" s="63"/>
      <c r="CK5008" s="63"/>
      <c r="CL5008" s="63"/>
      <c r="CM5008" s="63"/>
      <c r="CN5008" s="63"/>
      <c r="CO5008" s="63"/>
      <c r="CP5008" s="63"/>
      <c r="CR5008" s="227"/>
      <c r="CS5008" s="74"/>
    </row>
    <row r="5009" spans="1:97" s="72" customFormat="1" ht="75.75" customHeight="1">
      <c r="A5009" s="63"/>
      <c r="B5009" s="63"/>
      <c r="C5009" s="63"/>
      <c r="D5009" s="63"/>
      <c r="E5009" s="63"/>
      <c r="F5009" s="63"/>
      <c r="G5009" s="63"/>
      <c r="H5009" s="63"/>
      <c r="I5009" s="63"/>
      <c r="J5009" s="63"/>
      <c r="K5009" s="63"/>
      <c r="L5009" s="63"/>
      <c r="M5009" s="63"/>
      <c r="N5009" s="63"/>
      <c r="O5009" s="63"/>
      <c r="P5009" s="63"/>
      <c r="Q5009" s="63"/>
      <c r="R5009" s="63"/>
      <c r="S5009" s="63"/>
      <c r="T5009" s="63"/>
      <c r="U5009" s="63"/>
      <c r="V5009" s="63"/>
      <c r="W5009" s="63"/>
      <c r="X5009" s="63"/>
      <c r="Y5009" s="63"/>
      <c r="Z5009" s="63"/>
      <c r="AA5009" s="63"/>
      <c r="AB5009" s="63"/>
      <c r="AC5009" s="63"/>
      <c r="AD5009" s="63"/>
      <c r="AE5009" s="63"/>
      <c r="AF5009" s="63"/>
      <c r="AG5009" s="63"/>
      <c r="AH5009" s="63"/>
      <c r="AI5009" s="63"/>
      <c r="AJ5009" s="63"/>
      <c r="AK5009" s="63"/>
      <c r="AL5009" s="63"/>
      <c r="AM5009" s="63"/>
      <c r="AN5009" s="63"/>
      <c r="AO5009" s="63"/>
      <c r="AP5009" s="63"/>
      <c r="AQ5009" s="63"/>
      <c r="AR5009" s="63"/>
      <c r="AS5009" s="63"/>
      <c r="AT5009" s="63"/>
      <c r="AU5009" s="63"/>
      <c r="AV5009" s="63"/>
      <c r="AW5009" s="63"/>
      <c r="AX5009" s="63"/>
      <c r="AY5009" s="63"/>
      <c r="AZ5009" s="63"/>
      <c r="BA5009" s="63"/>
      <c r="BB5009" s="63"/>
      <c r="BC5009" s="63"/>
      <c r="BD5009" s="63"/>
      <c r="BE5009" s="63"/>
      <c r="BF5009" s="63"/>
      <c r="BG5009" s="63"/>
      <c r="BH5009" s="63"/>
      <c r="BI5009" s="63"/>
      <c r="BJ5009" s="63"/>
      <c r="BK5009" s="63"/>
      <c r="BL5009" s="63"/>
      <c r="BM5009" s="63"/>
      <c r="BN5009" s="63"/>
      <c r="BO5009" s="63"/>
      <c r="BP5009" s="63"/>
      <c r="BQ5009" s="63"/>
      <c r="BR5009" s="63"/>
      <c r="BS5009" s="63"/>
      <c r="BT5009" s="63"/>
      <c r="BU5009" s="63"/>
      <c r="BV5009" s="63"/>
      <c r="BW5009" s="63"/>
      <c r="BX5009" s="63"/>
      <c r="BY5009" s="63"/>
      <c r="BZ5009" s="63"/>
      <c r="CA5009" s="63"/>
      <c r="CB5009" s="63"/>
      <c r="CC5009" s="63"/>
      <c r="CD5009" s="63"/>
      <c r="CE5009" s="63"/>
      <c r="CF5009" s="63"/>
      <c r="CG5009" s="63"/>
      <c r="CH5009" s="63"/>
      <c r="CI5009" s="63"/>
      <c r="CJ5009" s="63"/>
      <c r="CK5009" s="63"/>
      <c r="CL5009" s="63"/>
      <c r="CM5009" s="63"/>
      <c r="CN5009" s="63"/>
      <c r="CO5009" s="63"/>
      <c r="CP5009" s="63"/>
      <c r="CR5009" s="227"/>
      <c r="CS5009" s="74"/>
    </row>
    <row r="5010" spans="1:97" s="72" customFormat="1" ht="75.75" customHeight="1">
      <c r="A5010" s="63"/>
      <c r="B5010" s="63"/>
      <c r="C5010" s="63"/>
      <c r="D5010" s="63"/>
      <c r="E5010" s="63"/>
      <c r="F5010" s="63"/>
      <c r="G5010" s="63"/>
      <c r="H5010" s="63"/>
      <c r="I5010" s="63"/>
      <c r="J5010" s="63"/>
      <c r="K5010" s="63"/>
      <c r="L5010" s="63"/>
      <c r="M5010" s="63"/>
      <c r="N5010" s="63"/>
      <c r="O5010" s="63"/>
      <c r="P5010" s="63"/>
      <c r="Q5010" s="63"/>
      <c r="R5010" s="63"/>
      <c r="S5010" s="63"/>
      <c r="T5010" s="63"/>
      <c r="U5010" s="63"/>
      <c r="V5010" s="63"/>
      <c r="W5010" s="63"/>
      <c r="X5010" s="63"/>
      <c r="Y5010" s="63"/>
      <c r="Z5010" s="63"/>
      <c r="AA5010" s="63"/>
      <c r="AB5010" s="63"/>
      <c r="AC5010" s="63"/>
      <c r="AD5010" s="63"/>
      <c r="AE5010" s="63"/>
      <c r="AF5010" s="63"/>
      <c r="AG5010" s="63"/>
      <c r="AH5010" s="63"/>
      <c r="AI5010" s="63"/>
      <c r="AJ5010" s="63"/>
      <c r="AK5010" s="63"/>
      <c r="AL5010" s="63"/>
      <c r="AM5010" s="63"/>
      <c r="AN5010" s="63"/>
      <c r="AO5010" s="63"/>
      <c r="AP5010" s="63"/>
      <c r="AQ5010" s="63"/>
      <c r="AR5010" s="63"/>
      <c r="AS5010" s="63"/>
      <c r="AT5010" s="63"/>
      <c r="AU5010" s="63"/>
      <c r="AV5010" s="63"/>
      <c r="AW5010" s="63"/>
      <c r="AX5010" s="63"/>
      <c r="AY5010" s="63"/>
      <c r="AZ5010" s="63"/>
      <c r="BA5010" s="63"/>
      <c r="BB5010" s="63"/>
      <c r="BC5010" s="63"/>
      <c r="BD5010" s="63"/>
      <c r="BE5010" s="63"/>
      <c r="BF5010" s="63"/>
      <c r="BG5010" s="63"/>
      <c r="BH5010" s="63"/>
      <c r="BI5010" s="63"/>
      <c r="BJ5010" s="63"/>
      <c r="BK5010" s="63"/>
      <c r="BL5010" s="63"/>
      <c r="BM5010" s="63"/>
      <c r="BN5010" s="63"/>
      <c r="BO5010" s="63"/>
      <c r="BP5010" s="63"/>
      <c r="BQ5010" s="63"/>
      <c r="BR5010" s="63"/>
      <c r="BS5010" s="63"/>
      <c r="BT5010" s="63"/>
      <c r="BU5010" s="63"/>
      <c r="BV5010" s="63"/>
      <c r="BW5010" s="63"/>
      <c r="BX5010" s="63"/>
      <c r="BY5010" s="63"/>
      <c r="BZ5010" s="63"/>
      <c r="CA5010" s="63"/>
      <c r="CB5010" s="63"/>
      <c r="CC5010" s="63"/>
      <c r="CD5010" s="63"/>
      <c r="CE5010" s="63"/>
      <c r="CF5010" s="63"/>
      <c r="CG5010" s="63"/>
      <c r="CH5010" s="63"/>
      <c r="CI5010" s="63"/>
      <c r="CJ5010" s="63"/>
      <c r="CK5010" s="63"/>
      <c r="CL5010" s="63"/>
      <c r="CM5010" s="63"/>
      <c r="CN5010" s="63"/>
      <c r="CO5010" s="63"/>
      <c r="CP5010" s="63"/>
      <c r="CR5010" s="227"/>
      <c r="CS5010" s="74"/>
    </row>
    <row r="5011" spans="1:97" s="72" customFormat="1" ht="75.75" customHeight="1">
      <c r="A5011" s="63"/>
      <c r="B5011" s="63"/>
      <c r="C5011" s="63"/>
      <c r="D5011" s="63"/>
      <c r="E5011" s="63"/>
      <c r="F5011" s="63"/>
      <c r="G5011" s="63"/>
      <c r="H5011" s="63"/>
      <c r="I5011" s="63"/>
      <c r="J5011" s="63"/>
      <c r="K5011" s="63"/>
      <c r="L5011" s="63"/>
      <c r="M5011" s="63"/>
      <c r="N5011" s="63"/>
      <c r="O5011" s="63"/>
      <c r="P5011" s="63"/>
      <c r="Q5011" s="63"/>
      <c r="R5011" s="63"/>
      <c r="S5011" s="63"/>
      <c r="T5011" s="63"/>
      <c r="U5011" s="63"/>
      <c r="V5011" s="63"/>
      <c r="W5011" s="63"/>
      <c r="X5011" s="63"/>
      <c r="Y5011" s="63"/>
      <c r="Z5011" s="63"/>
      <c r="AA5011" s="63"/>
      <c r="AB5011" s="63"/>
      <c r="AC5011" s="63"/>
      <c r="AD5011" s="63"/>
      <c r="AE5011" s="63"/>
      <c r="AF5011" s="63"/>
      <c r="AG5011" s="63"/>
      <c r="AH5011" s="63"/>
      <c r="AI5011" s="63"/>
      <c r="AJ5011" s="63"/>
      <c r="AK5011" s="63"/>
      <c r="AL5011" s="63"/>
      <c r="AM5011" s="63"/>
      <c r="AN5011" s="63"/>
      <c r="AO5011" s="63"/>
      <c r="AP5011" s="63"/>
      <c r="AQ5011" s="63"/>
      <c r="AR5011" s="63"/>
      <c r="AS5011" s="63"/>
      <c r="AT5011" s="63"/>
      <c r="AU5011" s="63"/>
      <c r="AV5011" s="63"/>
      <c r="AW5011" s="63"/>
      <c r="AX5011" s="63"/>
      <c r="AY5011" s="63"/>
      <c r="AZ5011" s="63"/>
      <c r="BA5011" s="63"/>
      <c r="BB5011" s="63"/>
      <c r="BC5011" s="63"/>
      <c r="BD5011" s="63"/>
      <c r="BE5011" s="63"/>
      <c r="BF5011" s="63"/>
      <c r="BG5011" s="63"/>
      <c r="BH5011" s="63"/>
      <c r="BI5011" s="63"/>
      <c r="BJ5011" s="63"/>
      <c r="BK5011" s="63"/>
      <c r="BL5011" s="63"/>
      <c r="BM5011" s="63"/>
      <c r="BN5011" s="63"/>
      <c r="BO5011" s="63"/>
      <c r="BP5011" s="63"/>
      <c r="BQ5011" s="63"/>
      <c r="BR5011" s="63"/>
      <c r="BS5011" s="63"/>
      <c r="BT5011" s="63"/>
      <c r="BU5011" s="63"/>
      <c r="BV5011" s="63"/>
      <c r="BW5011" s="63"/>
      <c r="BX5011" s="63"/>
      <c r="BY5011" s="63"/>
      <c r="BZ5011" s="63"/>
      <c r="CA5011" s="63"/>
      <c r="CB5011" s="63"/>
      <c r="CC5011" s="63"/>
      <c r="CD5011" s="63"/>
      <c r="CE5011" s="63"/>
      <c r="CF5011" s="63"/>
      <c r="CG5011" s="63"/>
      <c r="CH5011" s="63"/>
      <c r="CI5011" s="63"/>
      <c r="CJ5011" s="63"/>
      <c r="CK5011" s="63"/>
      <c r="CL5011" s="63"/>
      <c r="CM5011" s="63"/>
      <c r="CN5011" s="63"/>
      <c r="CO5011" s="63"/>
      <c r="CP5011" s="63"/>
      <c r="CR5011" s="227"/>
      <c r="CS5011" s="74"/>
    </row>
    <row r="5012" spans="1:97" s="72" customFormat="1" ht="75.75" customHeight="1">
      <c r="A5012" s="63"/>
      <c r="B5012" s="63"/>
      <c r="C5012" s="63"/>
      <c r="D5012" s="63"/>
      <c r="E5012" s="63"/>
      <c r="F5012" s="63"/>
      <c r="G5012" s="63"/>
      <c r="H5012" s="63"/>
      <c r="I5012" s="63"/>
      <c r="J5012" s="63"/>
      <c r="K5012" s="63"/>
      <c r="L5012" s="63"/>
      <c r="M5012" s="63"/>
      <c r="N5012" s="63"/>
      <c r="O5012" s="63"/>
      <c r="P5012" s="63"/>
      <c r="Q5012" s="63"/>
      <c r="R5012" s="63"/>
      <c r="S5012" s="63"/>
      <c r="T5012" s="63"/>
      <c r="U5012" s="63"/>
      <c r="V5012" s="63"/>
      <c r="W5012" s="63"/>
      <c r="X5012" s="63"/>
      <c r="Y5012" s="63"/>
      <c r="Z5012" s="63"/>
      <c r="AA5012" s="63"/>
      <c r="AB5012" s="63"/>
      <c r="AC5012" s="63"/>
      <c r="AD5012" s="63"/>
      <c r="AE5012" s="63"/>
      <c r="AF5012" s="63"/>
      <c r="AG5012" s="63"/>
      <c r="AH5012" s="63"/>
      <c r="AI5012" s="63"/>
      <c r="AJ5012" s="63"/>
      <c r="AK5012" s="63"/>
      <c r="AL5012" s="63"/>
      <c r="AM5012" s="63"/>
      <c r="AN5012" s="63"/>
      <c r="AO5012" s="63"/>
      <c r="AP5012" s="63"/>
      <c r="AQ5012" s="63"/>
      <c r="AR5012" s="63"/>
      <c r="AS5012" s="63"/>
      <c r="AT5012" s="63"/>
      <c r="AU5012" s="63"/>
      <c r="AV5012" s="63"/>
      <c r="AW5012" s="63"/>
      <c r="AX5012" s="63"/>
      <c r="AY5012" s="63"/>
      <c r="AZ5012" s="63"/>
      <c r="BA5012" s="63"/>
      <c r="BB5012" s="63"/>
      <c r="BC5012" s="63"/>
      <c r="BD5012" s="63"/>
      <c r="BE5012" s="63"/>
      <c r="BF5012" s="63"/>
      <c r="BG5012" s="63"/>
      <c r="BH5012" s="63"/>
      <c r="BI5012" s="63"/>
      <c r="BJ5012" s="63"/>
      <c r="BK5012" s="63"/>
      <c r="BL5012" s="63"/>
      <c r="BM5012" s="63"/>
      <c r="BN5012" s="63"/>
      <c r="BO5012" s="63"/>
      <c r="BP5012" s="63"/>
      <c r="BQ5012" s="63"/>
      <c r="BR5012" s="63"/>
      <c r="BS5012" s="63"/>
      <c r="BT5012" s="63"/>
      <c r="BU5012" s="63"/>
      <c r="BV5012" s="63"/>
      <c r="BW5012" s="63"/>
      <c r="BX5012" s="63"/>
      <c r="BY5012" s="63"/>
      <c r="BZ5012" s="63"/>
      <c r="CA5012" s="63"/>
      <c r="CB5012" s="63"/>
      <c r="CC5012" s="63"/>
      <c r="CD5012" s="63"/>
      <c r="CE5012" s="63"/>
      <c r="CF5012" s="63"/>
      <c r="CG5012" s="63"/>
      <c r="CH5012" s="63"/>
      <c r="CI5012" s="63"/>
      <c r="CJ5012" s="63"/>
      <c r="CK5012" s="63"/>
      <c r="CL5012" s="63"/>
      <c r="CM5012" s="63"/>
      <c r="CN5012" s="63"/>
      <c r="CO5012" s="63"/>
      <c r="CP5012" s="63"/>
      <c r="CR5012" s="227"/>
      <c r="CS5012" s="74"/>
    </row>
    <row r="5013" spans="1:97" s="72" customFormat="1" ht="75.75" customHeight="1">
      <c r="A5013" s="63"/>
      <c r="B5013" s="63"/>
      <c r="C5013" s="63"/>
      <c r="D5013" s="63"/>
      <c r="E5013" s="63"/>
      <c r="F5013" s="63"/>
      <c r="G5013" s="63"/>
      <c r="H5013" s="63"/>
      <c r="I5013" s="63"/>
      <c r="J5013" s="63"/>
      <c r="K5013" s="63"/>
      <c r="L5013" s="63"/>
      <c r="M5013" s="63"/>
      <c r="N5013" s="63"/>
      <c r="O5013" s="63"/>
      <c r="P5013" s="63"/>
      <c r="Q5013" s="63"/>
      <c r="R5013" s="63"/>
      <c r="S5013" s="63"/>
      <c r="T5013" s="63"/>
      <c r="U5013" s="63"/>
      <c r="V5013" s="63"/>
      <c r="W5013" s="63"/>
      <c r="X5013" s="63"/>
      <c r="Y5013" s="63"/>
      <c r="Z5013" s="63"/>
      <c r="AA5013" s="63"/>
      <c r="AB5013" s="63"/>
      <c r="AC5013" s="63"/>
      <c r="AD5013" s="63"/>
      <c r="AE5013" s="63"/>
      <c r="AF5013" s="63"/>
      <c r="AG5013" s="63"/>
      <c r="AH5013" s="63"/>
      <c r="AI5013" s="63"/>
      <c r="AJ5013" s="63"/>
      <c r="AK5013" s="63"/>
      <c r="AL5013" s="63"/>
      <c r="AM5013" s="63"/>
      <c r="AN5013" s="63"/>
      <c r="AO5013" s="63"/>
      <c r="AP5013" s="63"/>
      <c r="AQ5013" s="63"/>
      <c r="AR5013" s="63"/>
      <c r="AS5013" s="63"/>
      <c r="AT5013" s="63"/>
      <c r="AU5013" s="63"/>
      <c r="AV5013" s="63"/>
      <c r="AW5013" s="63"/>
      <c r="AX5013" s="63"/>
      <c r="AY5013" s="63"/>
      <c r="AZ5013" s="63"/>
      <c r="BA5013" s="63"/>
      <c r="BB5013" s="63"/>
      <c r="BC5013" s="63"/>
      <c r="BD5013" s="63"/>
      <c r="BE5013" s="63"/>
      <c r="BF5013" s="63"/>
      <c r="BG5013" s="63"/>
      <c r="BH5013" s="63"/>
      <c r="BI5013" s="63"/>
      <c r="BJ5013" s="63"/>
      <c r="BK5013" s="63"/>
      <c r="BL5013" s="63"/>
      <c r="BM5013" s="63"/>
      <c r="BN5013" s="63"/>
      <c r="BO5013" s="63"/>
      <c r="BP5013" s="63"/>
      <c r="BQ5013" s="63"/>
      <c r="BR5013" s="63"/>
      <c r="BS5013" s="63"/>
      <c r="BT5013" s="63"/>
      <c r="BU5013" s="63"/>
      <c r="BV5013" s="63"/>
      <c r="BW5013" s="63"/>
      <c r="BX5013" s="63"/>
      <c r="BY5013" s="63"/>
      <c r="BZ5013" s="63"/>
      <c r="CA5013" s="63"/>
      <c r="CB5013" s="63"/>
      <c r="CC5013" s="63"/>
      <c r="CD5013" s="63"/>
      <c r="CE5013" s="63"/>
      <c r="CF5013" s="63"/>
      <c r="CG5013" s="63"/>
      <c r="CH5013" s="63"/>
      <c r="CI5013" s="63"/>
      <c r="CJ5013" s="63"/>
      <c r="CK5013" s="63"/>
      <c r="CL5013" s="63"/>
      <c r="CM5013" s="63"/>
      <c r="CN5013" s="63"/>
      <c r="CO5013" s="63"/>
      <c r="CP5013" s="63"/>
      <c r="CR5013" s="227"/>
      <c r="CS5013" s="74"/>
    </row>
    <row r="5014" spans="1:97" s="72" customFormat="1" ht="75.75" customHeight="1">
      <c r="A5014" s="63"/>
      <c r="B5014" s="63"/>
      <c r="C5014" s="63"/>
      <c r="D5014" s="63"/>
      <c r="E5014" s="63"/>
      <c r="F5014" s="63"/>
      <c r="G5014" s="63"/>
      <c r="H5014" s="63"/>
      <c r="I5014" s="63"/>
      <c r="J5014" s="63"/>
      <c r="K5014" s="63"/>
      <c r="L5014" s="63"/>
      <c r="M5014" s="63"/>
      <c r="N5014" s="63"/>
      <c r="O5014" s="63"/>
      <c r="P5014" s="63"/>
      <c r="Q5014" s="63"/>
      <c r="R5014" s="63"/>
      <c r="S5014" s="63"/>
      <c r="T5014" s="63"/>
      <c r="U5014" s="63"/>
      <c r="V5014" s="63"/>
      <c r="W5014" s="63"/>
      <c r="X5014" s="63"/>
      <c r="Y5014" s="63"/>
      <c r="Z5014" s="63"/>
      <c r="AA5014" s="63"/>
      <c r="AB5014" s="63"/>
      <c r="AC5014" s="63"/>
      <c r="AD5014" s="63"/>
      <c r="AE5014" s="63"/>
      <c r="AF5014" s="63"/>
      <c r="AG5014" s="63"/>
      <c r="AH5014" s="63"/>
      <c r="AI5014" s="63"/>
      <c r="AJ5014" s="63"/>
      <c r="AK5014" s="63"/>
      <c r="AL5014" s="63"/>
      <c r="AM5014" s="63"/>
      <c r="AN5014" s="63"/>
      <c r="AO5014" s="63"/>
      <c r="AP5014" s="63"/>
      <c r="AQ5014" s="63"/>
      <c r="AR5014" s="63"/>
      <c r="AS5014" s="63"/>
      <c r="AT5014" s="63"/>
      <c r="AU5014" s="63"/>
      <c r="AV5014" s="63"/>
      <c r="AW5014" s="63"/>
      <c r="AX5014" s="63"/>
      <c r="AY5014" s="63"/>
      <c r="AZ5014" s="63"/>
      <c r="BA5014" s="63"/>
      <c r="BB5014" s="63"/>
      <c r="BC5014" s="63"/>
      <c r="BD5014" s="63"/>
      <c r="BE5014" s="63"/>
      <c r="BF5014" s="63"/>
      <c r="BG5014" s="63"/>
      <c r="BH5014" s="63"/>
      <c r="BI5014" s="63"/>
      <c r="BJ5014" s="63"/>
      <c r="BK5014" s="63"/>
      <c r="BL5014" s="63"/>
      <c r="BM5014" s="63"/>
      <c r="BN5014" s="63"/>
      <c r="BO5014" s="63"/>
      <c r="BP5014" s="63"/>
      <c r="BQ5014" s="63"/>
      <c r="BR5014" s="63"/>
      <c r="BS5014" s="63"/>
      <c r="BT5014" s="63"/>
      <c r="BU5014" s="63"/>
      <c r="BV5014" s="63"/>
      <c r="BW5014" s="63"/>
      <c r="BX5014" s="63"/>
      <c r="BY5014" s="63"/>
      <c r="BZ5014" s="63"/>
      <c r="CA5014" s="63"/>
      <c r="CB5014" s="63"/>
      <c r="CC5014" s="63"/>
      <c r="CD5014" s="63"/>
      <c r="CE5014" s="63"/>
      <c r="CF5014" s="63"/>
      <c r="CG5014" s="63"/>
      <c r="CH5014" s="63"/>
      <c r="CI5014" s="63"/>
      <c r="CJ5014" s="63"/>
      <c r="CK5014" s="63"/>
      <c r="CL5014" s="63"/>
      <c r="CM5014" s="63"/>
      <c r="CN5014" s="63"/>
      <c r="CO5014" s="63"/>
      <c r="CP5014" s="63"/>
      <c r="CR5014" s="227"/>
      <c r="CS5014" s="74"/>
    </row>
    <row r="5015" spans="1:97" s="72" customFormat="1" ht="75.75" customHeight="1">
      <c r="A5015" s="63"/>
      <c r="B5015" s="63"/>
      <c r="C5015" s="63"/>
      <c r="D5015" s="63"/>
      <c r="E5015" s="63"/>
      <c r="F5015" s="63"/>
      <c r="G5015" s="63"/>
      <c r="H5015" s="63"/>
      <c r="I5015" s="63"/>
      <c r="J5015" s="63"/>
      <c r="K5015" s="63"/>
      <c r="L5015" s="63"/>
      <c r="M5015" s="63"/>
      <c r="N5015" s="63"/>
      <c r="O5015" s="63"/>
      <c r="P5015" s="63"/>
      <c r="Q5015" s="63"/>
      <c r="R5015" s="63"/>
      <c r="S5015" s="63"/>
      <c r="T5015" s="63"/>
      <c r="U5015" s="63"/>
      <c r="V5015" s="63"/>
      <c r="W5015" s="63"/>
      <c r="X5015" s="63"/>
      <c r="Y5015" s="63"/>
      <c r="Z5015" s="63"/>
      <c r="AA5015" s="63"/>
      <c r="AB5015" s="63"/>
      <c r="AC5015" s="63"/>
      <c r="AD5015" s="63"/>
      <c r="AE5015" s="63"/>
      <c r="AF5015" s="63"/>
      <c r="AG5015" s="63"/>
      <c r="AH5015" s="63"/>
      <c r="AI5015" s="63"/>
      <c r="AJ5015" s="63"/>
      <c r="AK5015" s="63"/>
      <c r="AL5015" s="63"/>
      <c r="AM5015" s="63"/>
      <c r="AN5015" s="63"/>
      <c r="AO5015" s="63"/>
      <c r="AP5015" s="63"/>
      <c r="AQ5015" s="63"/>
      <c r="AR5015" s="63"/>
      <c r="AS5015" s="63"/>
      <c r="AT5015" s="63"/>
      <c r="AU5015" s="63"/>
      <c r="AV5015" s="63"/>
      <c r="AW5015" s="63"/>
      <c r="AX5015" s="63"/>
      <c r="AY5015" s="63"/>
      <c r="AZ5015" s="63"/>
      <c r="BA5015" s="63"/>
      <c r="BB5015" s="63"/>
      <c r="BC5015" s="63"/>
      <c r="BD5015" s="63"/>
      <c r="BE5015" s="63"/>
      <c r="BF5015" s="63"/>
      <c r="BG5015" s="63"/>
      <c r="BH5015" s="63"/>
      <c r="BI5015" s="63"/>
      <c r="BJ5015" s="63"/>
      <c r="BK5015" s="63"/>
      <c r="BL5015" s="63"/>
      <c r="BM5015" s="63"/>
      <c r="BN5015" s="63"/>
      <c r="BO5015" s="63"/>
      <c r="BP5015" s="63"/>
      <c r="BQ5015" s="63"/>
      <c r="BR5015" s="63"/>
      <c r="BS5015" s="63"/>
      <c r="BT5015" s="63"/>
      <c r="BU5015" s="63"/>
      <c r="BV5015" s="63"/>
      <c r="BW5015" s="63"/>
      <c r="BX5015" s="63"/>
      <c r="BY5015" s="63"/>
      <c r="BZ5015" s="63"/>
      <c r="CA5015" s="63"/>
      <c r="CB5015" s="63"/>
      <c r="CC5015" s="63"/>
      <c r="CD5015" s="63"/>
      <c r="CE5015" s="63"/>
      <c r="CF5015" s="63"/>
      <c r="CG5015" s="63"/>
      <c r="CH5015" s="63"/>
      <c r="CI5015" s="63"/>
      <c r="CJ5015" s="63"/>
      <c r="CK5015" s="63"/>
      <c r="CL5015" s="63"/>
      <c r="CM5015" s="63"/>
      <c r="CN5015" s="63"/>
      <c r="CO5015" s="63"/>
      <c r="CP5015" s="63"/>
      <c r="CR5015" s="227"/>
      <c r="CS5015" s="74"/>
    </row>
    <row r="5016" spans="1:97" s="72" customFormat="1" ht="75.75" customHeight="1">
      <c r="A5016" s="63"/>
      <c r="B5016" s="63"/>
      <c r="C5016" s="63"/>
      <c r="D5016" s="63"/>
      <c r="E5016" s="63"/>
      <c r="F5016" s="63"/>
      <c r="G5016" s="63"/>
      <c r="H5016" s="63"/>
      <c r="I5016" s="63"/>
      <c r="J5016" s="63"/>
      <c r="K5016" s="63"/>
      <c r="L5016" s="63"/>
      <c r="M5016" s="63"/>
      <c r="N5016" s="63"/>
      <c r="O5016" s="63"/>
      <c r="P5016" s="63"/>
      <c r="Q5016" s="63"/>
      <c r="R5016" s="63"/>
      <c r="S5016" s="63"/>
      <c r="T5016" s="63"/>
      <c r="U5016" s="63"/>
      <c r="V5016" s="63"/>
      <c r="W5016" s="63"/>
      <c r="X5016" s="63"/>
      <c r="Y5016" s="63"/>
      <c r="Z5016" s="63"/>
      <c r="AA5016" s="63"/>
      <c r="AB5016" s="63"/>
      <c r="AC5016" s="63"/>
      <c r="AD5016" s="63"/>
      <c r="AE5016" s="63"/>
      <c r="AF5016" s="63"/>
      <c r="AG5016" s="63"/>
      <c r="AH5016" s="63"/>
      <c r="AI5016" s="63"/>
      <c r="AJ5016" s="63"/>
      <c r="AK5016" s="63"/>
      <c r="AL5016" s="63"/>
      <c r="AM5016" s="63"/>
      <c r="AN5016" s="63"/>
      <c r="AO5016" s="63"/>
      <c r="AP5016" s="63"/>
      <c r="AQ5016" s="63"/>
      <c r="AR5016" s="63"/>
      <c r="AS5016" s="63"/>
      <c r="AT5016" s="63"/>
      <c r="AU5016" s="63"/>
      <c r="AV5016" s="63"/>
      <c r="AW5016" s="63"/>
      <c r="AX5016" s="63"/>
      <c r="AY5016" s="63"/>
      <c r="AZ5016" s="63"/>
      <c r="BA5016" s="63"/>
      <c r="BB5016" s="63"/>
      <c r="BC5016" s="63"/>
      <c r="BD5016" s="63"/>
      <c r="BE5016" s="63"/>
      <c r="BF5016" s="63"/>
      <c r="BG5016" s="63"/>
      <c r="BH5016" s="63"/>
      <c r="BI5016" s="63"/>
      <c r="BJ5016" s="63"/>
      <c r="BK5016" s="63"/>
      <c r="BL5016" s="63"/>
      <c r="BM5016" s="63"/>
      <c r="BN5016" s="63"/>
      <c r="BO5016" s="63"/>
      <c r="BP5016" s="63"/>
      <c r="BQ5016" s="63"/>
      <c r="BR5016" s="63"/>
      <c r="BS5016" s="63"/>
      <c r="BT5016" s="63"/>
      <c r="BU5016" s="63"/>
      <c r="BV5016" s="63"/>
      <c r="BW5016" s="63"/>
      <c r="BX5016" s="63"/>
      <c r="BY5016" s="63"/>
      <c r="BZ5016" s="63"/>
      <c r="CA5016" s="63"/>
      <c r="CB5016" s="63"/>
      <c r="CC5016" s="63"/>
      <c r="CD5016" s="63"/>
      <c r="CE5016" s="63"/>
      <c r="CF5016" s="63"/>
      <c r="CG5016" s="63"/>
      <c r="CH5016" s="63"/>
      <c r="CI5016" s="63"/>
      <c r="CJ5016" s="63"/>
      <c r="CK5016" s="63"/>
      <c r="CL5016" s="63"/>
      <c r="CM5016" s="63"/>
      <c r="CN5016" s="63"/>
      <c r="CO5016" s="63"/>
      <c r="CP5016" s="63"/>
      <c r="CR5016" s="227"/>
      <c r="CS5016" s="74"/>
    </row>
    <row r="5017" spans="1:97" s="72" customFormat="1" ht="75.75" customHeight="1">
      <c r="A5017" s="63"/>
      <c r="B5017" s="63"/>
      <c r="C5017" s="63"/>
      <c r="D5017" s="63"/>
      <c r="E5017" s="63"/>
      <c r="F5017" s="63"/>
      <c r="G5017" s="63"/>
      <c r="H5017" s="63"/>
      <c r="I5017" s="63"/>
      <c r="J5017" s="63"/>
      <c r="K5017" s="63"/>
      <c r="L5017" s="63"/>
      <c r="M5017" s="63"/>
      <c r="N5017" s="63"/>
      <c r="O5017" s="63"/>
      <c r="P5017" s="63"/>
      <c r="Q5017" s="63"/>
      <c r="R5017" s="63"/>
      <c r="S5017" s="63"/>
      <c r="T5017" s="63"/>
      <c r="U5017" s="63"/>
      <c r="V5017" s="63"/>
      <c r="W5017" s="63"/>
      <c r="X5017" s="63"/>
      <c r="Y5017" s="63"/>
      <c r="Z5017" s="63"/>
      <c r="AA5017" s="63"/>
      <c r="AB5017" s="63"/>
      <c r="AC5017" s="63"/>
      <c r="AD5017" s="63"/>
      <c r="AE5017" s="63"/>
      <c r="AF5017" s="63"/>
      <c r="AG5017" s="63"/>
      <c r="AH5017" s="63"/>
      <c r="AI5017" s="63"/>
      <c r="AJ5017" s="63"/>
      <c r="AK5017" s="63"/>
      <c r="AL5017" s="63"/>
      <c r="AM5017" s="63"/>
      <c r="AN5017" s="63"/>
      <c r="AO5017" s="63"/>
      <c r="AP5017" s="63"/>
      <c r="AQ5017" s="63"/>
      <c r="AR5017" s="63"/>
      <c r="AS5017" s="63"/>
      <c r="AT5017" s="63"/>
      <c r="AU5017" s="63"/>
      <c r="AV5017" s="63"/>
      <c r="AW5017" s="63"/>
      <c r="AX5017" s="63"/>
      <c r="AY5017" s="63"/>
      <c r="AZ5017" s="63"/>
      <c r="BA5017" s="63"/>
      <c r="BB5017" s="63"/>
      <c r="BC5017" s="63"/>
      <c r="BD5017" s="63"/>
      <c r="BE5017" s="63"/>
      <c r="BF5017" s="63"/>
      <c r="BG5017" s="63"/>
      <c r="BH5017" s="63"/>
      <c r="BI5017" s="63"/>
      <c r="BJ5017" s="63"/>
      <c r="BK5017" s="63"/>
      <c r="BL5017" s="63"/>
      <c r="BM5017" s="63"/>
      <c r="BN5017" s="63"/>
      <c r="BO5017" s="63"/>
      <c r="BP5017" s="63"/>
      <c r="BQ5017" s="63"/>
      <c r="BR5017" s="63"/>
      <c r="BS5017" s="63"/>
      <c r="BT5017" s="63"/>
      <c r="BU5017" s="63"/>
      <c r="BV5017" s="63"/>
      <c r="BW5017" s="63"/>
      <c r="BX5017" s="63"/>
      <c r="BY5017" s="63"/>
      <c r="BZ5017" s="63"/>
      <c r="CA5017" s="63"/>
      <c r="CB5017" s="63"/>
      <c r="CC5017" s="63"/>
      <c r="CD5017" s="63"/>
      <c r="CE5017" s="63"/>
      <c r="CF5017" s="63"/>
      <c r="CG5017" s="63"/>
      <c r="CH5017" s="63"/>
      <c r="CI5017" s="63"/>
      <c r="CJ5017" s="63"/>
      <c r="CK5017" s="63"/>
      <c r="CL5017" s="63"/>
      <c r="CM5017" s="63"/>
      <c r="CN5017" s="63"/>
      <c r="CO5017" s="63"/>
      <c r="CP5017" s="63"/>
      <c r="CR5017" s="227"/>
      <c r="CS5017" s="74"/>
    </row>
    <row r="5018" spans="1:97" s="72" customFormat="1" ht="75.75" customHeight="1">
      <c r="A5018" s="63"/>
      <c r="B5018" s="63"/>
      <c r="C5018" s="63"/>
      <c r="D5018" s="63"/>
      <c r="E5018" s="63"/>
      <c r="F5018" s="63"/>
      <c r="G5018" s="63"/>
      <c r="H5018" s="63"/>
      <c r="I5018" s="63"/>
      <c r="J5018" s="63"/>
      <c r="K5018" s="63"/>
      <c r="L5018" s="63"/>
      <c r="M5018" s="63"/>
      <c r="N5018" s="63"/>
      <c r="O5018" s="63"/>
      <c r="P5018" s="63"/>
      <c r="Q5018" s="63"/>
      <c r="R5018" s="63"/>
      <c r="S5018" s="63"/>
      <c r="T5018" s="63"/>
      <c r="U5018" s="63"/>
      <c r="V5018" s="63"/>
      <c r="W5018" s="63"/>
      <c r="X5018" s="63"/>
      <c r="Y5018" s="63"/>
      <c r="Z5018" s="63"/>
      <c r="AA5018" s="63"/>
      <c r="AB5018" s="63"/>
      <c r="AC5018" s="63"/>
      <c r="AD5018" s="63"/>
      <c r="AE5018" s="63"/>
      <c r="AF5018" s="63"/>
      <c r="AG5018" s="63"/>
      <c r="AH5018" s="63"/>
      <c r="AI5018" s="63"/>
      <c r="AJ5018" s="63"/>
      <c r="AK5018" s="63"/>
      <c r="AL5018" s="63"/>
      <c r="AM5018" s="63"/>
      <c r="AN5018" s="63"/>
      <c r="AO5018" s="63"/>
      <c r="AP5018" s="63"/>
      <c r="AQ5018" s="63"/>
      <c r="AR5018" s="63"/>
      <c r="AS5018" s="63"/>
      <c r="AT5018" s="63"/>
      <c r="AU5018" s="63"/>
      <c r="AV5018" s="63"/>
      <c r="AW5018" s="63"/>
      <c r="AX5018" s="63"/>
      <c r="AY5018" s="63"/>
      <c r="AZ5018" s="63"/>
      <c r="BA5018" s="63"/>
      <c r="BB5018" s="63"/>
      <c r="BC5018" s="63"/>
      <c r="BD5018" s="63"/>
      <c r="BE5018" s="63"/>
      <c r="BF5018" s="63"/>
      <c r="BG5018" s="63"/>
      <c r="BH5018" s="63"/>
      <c r="BI5018" s="63"/>
      <c r="BJ5018" s="63"/>
      <c r="BK5018" s="63"/>
      <c r="BL5018" s="63"/>
      <c r="BM5018" s="63"/>
      <c r="BN5018" s="63"/>
      <c r="BO5018" s="63"/>
      <c r="BP5018" s="63"/>
      <c r="BQ5018" s="63"/>
      <c r="BR5018" s="63"/>
      <c r="BS5018" s="63"/>
      <c r="BT5018" s="63"/>
      <c r="BU5018" s="63"/>
      <c r="BV5018" s="63"/>
      <c r="BW5018" s="63"/>
      <c r="BX5018" s="63"/>
      <c r="BY5018" s="63"/>
      <c r="BZ5018" s="63"/>
      <c r="CA5018" s="63"/>
      <c r="CB5018" s="63"/>
      <c r="CC5018" s="63"/>
      <c r="CD5018" s="63"/>
      <c r="CE5018" s="63"/>
      <c r="CF5018" s="63"/>
      <c r="CG5018" s="63"/>
      <c r="CH5018" s="63"/>
      <c r="CI5018" s="63"/>
      <c r="CJ5018" s="63"/>
      <c r="CK5018" s="63"/>
      <c r="CL5018" s="63"/>
      <c r="CM5018" s="63"/>
      <c r="CN5018" s="63"/>
      <c r="CO5018" s="63"/>
      <c r="CP5018" s="63"/>
      <c r="CR5018" s="227"/>
      <c r="CS5018" s="74"/>
    </row>
    <row r="5019" spans="1:97" s="72" customFormat="1" ht="75.75" customHeight="1">
      <c r="A5019" s="63"/>
      <c r="B5019" s="63"/>
      <c r="C5019" s="63"/>
      <c r="D5019" s="63"/>
      <c r="E5019" s="63"/>
      <c r="F5019" s="63"/>
      <c r="G5019" s="63"/>
      <c r="H5019" s="63"/>
      <c r="I5019" s="63"/>
      <c r="J5019" s="63"/>
      <c r="K5019" s="63"/>
      <c r="L5019" s="63"/>
      <c r="M5019" s="63"/>
      <c r="N5019" s="63"/>
      <c r="O5019" s="63"/>
      <c r="P5019" s="63"/>
      <c r="Q5019" s="63"/>
      <c r="R5019" s="63"/>
      <c r="S5019" s="63"/>
      <c r="T5019" s="63"/>
      <c r="U5019" s="63"/>
      <c r="V5019" s="63"/>
      <c r="W5019" s="63"/>
      <c r="X5019" s="63"/>
      <c r="Y5019" s="63"/>
      <c r="Z5019" s="63"/>
      <c r="AA5019" s="63"/>
      <c r="AB5019" s="63"/>
      <c r="AC5019" s="63"/>
      <c r="AD5019" s="63"/>
      <c r="AE5019" s="63"/>
      <c r="AF5019" s="63"/>
      <c r="AG5019" s="63"/>
      <c r="AH5019" s="63"/>
      <c r="AI5019" s="63"/>
      <c r="AJ5019" s="63"/>
      <c r="AK5019" s="63"/>
      <c r="AL5019" s="63"/>
      <c r="AM5019" s="63"/>
      <c r="AN5019" s="63"/>
      <c r="AO5019" s="63"/>
      <c r="AP5019" s="63"/>
      <c r="AQ5019" s="63"/>
      <c r="AR5019" s="63"/>
      <c r="AS5019" s="63"/>
      <c r="AT5019" s="63"/>
      <c r="AU5019" s="63"/>
      <c r="AV5019" s="63"/>
      <c r="AW5019" s="63"/>
      <c r="AX5019" s="63"/>
      <c r="AY5019" s="63"/>
      <c r="AZ5019" s="63"/>
      <c r="BA5019" s="63"/>
      <c r="BB5019" s="63"/>
      <c r="BC5019" s="63"/>
      <c r="BD5019" s="63"/>
      <c r="BE5019" s="63"/>
      <c r="BF5019" s="63"/>
      <c r="BG5019" s="63"/>
      <c r="BH5019" s="63"/>
      <c r="BI5019" s="63"/>
      <c r="BJ5019" s="63"/>
      <c r="BK5019" s="63"/>
      <c r="BL5019" s="63"/>
      <c r="BM5019" s="63"/>
      <c r="BN5019" s="63"/>
      <c r="BO5019" s="63"/>
      <c r="BP5019" s="63"/>
      <c r="BQ5019" s="63"/>
      <c r="BR5019" s="63"/>
      <c r="BS5019" s="63"/>
      <c r="BT5019" s="63"/>
      <c r="BU5019" s="63"/>
      <c r="BV5019" s="63"/>
      <c r="BW5019" s="63"/>
      <c r="BX5019" s="63"/>
      <c r="BY5019" s="63"/>
      <c r="BZ5019" s="63"/>
      <c r="CA5019" s="63"/>
      <c r="CB5019" s="63"/>
      <c r="CC5019" s="63"/>
      <c r="CD5019" s="63"/>
      <c r="CE5019" s="63"/>
      <c r="CF5019" s="63"/>
      <c r="CG5019" s="63"/>
      <c r="CH5019" s="63"/>
      <c r="CI5019" s="63"/>
      <c r="CJ5019" s="63"/>
      <c r="CK5019" s="63"/>
      <c r="CL5019" s="63"/>
      <c r="CM5019" s="63"/>
      <c r="CN5019" s="63"/>
      <c r="CO5019" s="63"/>
      <c r="CP5019" s="63"/>
      <c r="CR5019" s="227"/>
      <c r="CS5019" s="74"/>
    </row>
    <row r="5020" spans="1:97" s="72" customFormat="1" ht="75.75" customHeight="1">
      <c r="A5020" s="63"/>
      <c r="B5020" s="63"/>
      <c r="C5020" s="63"/>
      <c r="D5020" s="63"/>
      <c r="E5020" s="63"/>
      <c r="F5020" s="63"/>
      <c r="G5020" s="63"/>
      <c r="H5020" s="63"/>
      <c r="I5020" s="63"/>
      <c r="J5020" s="63"/>
      <c r="K5020" s="63"/>
      <c r="L5020" s="63"/>
      <c r="M5020" s="63"/>
      <c r="N5020" s="63"/>
      <c r="O5020" s="63"/>
      <c r="P5020" s="63"/>
      <c r="Q5020" s="63"/>
      <c r="R5020" s="63"/>
      <c r="S5020" s="63"/>
      <c r="T5020" s="63"/>
      <c r="U5020" s="63"/>
      <c r="V5020" s="63"/>
      <c r="W5020" s="63"/>
      <c r="X5020" s="63"/>
      <c r="Y5020" s="63"/>
      <c r="Z5020" s="63"/>
      <c r="AA5020" s="63"/>
      <c r="AB5020" s="63"/>
      <c r="AC5020" s="63"/>
      <c r="AD5020" s="63"/>
      <c r="AE5020" s="63"/>
      <c r="AF5020" s="63"/>
      <c r="AG5020" s="63"/>
      <c r="AH5020" s="63"/>
      <c r="AI5020" s="63"/>
      <c r="AJ5020" s="63"/>
      <c r="AK5020" s="63"/>
      <c r="AL5020" s="63"/>
      <c r="AM5020" s="63"/>
      <c r="AN5020" s="63"/>
      <c r="AO5020" s="63"/>
      <c r="AP5020" s="63"/>
      <c r="AQ5020" s="63"/>
      <c r="AR5020" s="63"/>
      <c r="AS5020" s="63"/>
      <c r="AT5020" s="63"/>
      <c r="AU5020" s="63"/>
      <c r="AV5020" s="63"/>
      <c r="AW5020" s="63"/>
      <c r="AX5020" s="63"/>
      <c r="AY5020" s="63"/>
      <c r="AZ5020" s="63"/>
      <c r="BA5020" s="63"/>
      <c r="BB5020" s="63"/>
      <c r="BC5020" s="63"/>
      <c r="BD5020" s="63"/>
      <c r="BE5020" s="63"/>
      <c r="BF5020" s="63"/>
      <c r="BG5020" s="63"/>
      <c r="BH5020" s="63"/>
      <c r="BI5020" s="63"/>
      <c r="BJ5020" s="63"/>
      <c r="BK5020" s="63"/>
      <c r="BL5020" s="63"/>
      <c r="BM5020" s="63"/>
      <c r="BN5020" s="63"/>
      <c r="BO5020" s="63"/>
      <c r="BP5020" s="63"/>
      <c r="BQ5020" s="63"/>
      <c r="BR5020" s="63"/>
      <c r="BS5020" s="63"/>
      <c r="BT5020" s="63"/>
      <c r="BU5020" s="63"/>
      <c r="BV5020" s="63"/>
      <c r="BW5020" s="63"/>
      <c r="BX5020" s="63"/>
      <c r="BY5020" s="63"/>
      <c r="BZ5020" s="63"/>
      <c r="CA5020" s="63"/>
      <c r="CB5020" s="63"/>
      <c r="CC5020" s="63"/>
      <c r="CD5020" s="63"/>
      <c r="CE5020" s="63"/>
      <c r="CF5020" s="63"/>
      <c r="CG5020" s="63"/>
      <c r="CH5020" s="63"/>
      <c r="CI5020" s="63"/>
      <c r="CJ5020" s="63"/>
      <c r="CK5020" s="63"/>
      <c r="CL5020" s="63"/>
      <c r="CM5020" s="63"/>
      <c r="CN5020" s="63"/>
      <c r="CO5020" s="63"/>
      <c r="CP5020" s="63"/>
      <c r="CR5020" s="227"/>
      <c r="CS5020" s="74"/>
    </row>
    <row r="5021" spans="1:97" s="72" customFormat="1" ht="75.75" customHeight="1">
      <c r="A5021" s="63"/>
      <c r="B5021" s="63"/>
      <c r="C5021" s="63"/>
      <c r="D5021" s="63"/>
      <c r="E5021" s="63"/>
      <c r="F5021" s="63"/>
      <c r="G5021" s="63"/>
      <c r="H5021" s="63"/>
      <c r="I5021" s="63"/>
      <c r="J5021" s="63"/>
      <c r="K5021" s="63"/>
      <c r="L5021" s="63"/>
      <c r="M5021" s="63"/>
      <c r="N5021" s="63"/>
      <c r="O5021" s="63"/>
      <c r="P5021" s="63"/>
      <c r="Q5021" s="63"/>
      <c r="R5021" s="63"/>
      <c r="S5021" s="63"/>
      <c r="T5021" s="63"/>
      <c r="U5021" s="63"/>
      <c r="V5021" s="63"/>
      <c r="W5021" s="63"/>
      <c r="X5021" s="63"/>
      <c r="Y5021" s="63"/>
      <c r="Z5021" s="63"/>
      <c r="AA5021" s="63"/>
      <c r="AB5021" s="63"/>
      <c r="AC5021" s="63"/>
      <c r="AD5021" s="63"/>
      <c r="AE5021" s="63"/>
      <c r="AF5021" s="63"/>
      <c r="AG5021" s="63"/>
      <c r="AH5021" s="63"/>
      <c r="AI5021" s="63"/>
      <c r="AJ5021" s="63"/>
      <c r="AK5021" s="63"/>
      <c r="AL5021" s="63"/>
      <c r="AM5021" s="63"/>
      <c r="AN5021" s="63"/>
      <c r="AO5021" s="63"/>
      <c r="AP5021" s="63"/>
      <c r="AQ5021" s="63"/>
      <c r="AR5021" s="63"/>
      <c r="AS5021" s="63"/>
      <c r="AT5021" s="63"/>
      <c r="AU5021" s="63"/>
      <c r="AV5021" s="63"/>
      <c r="AW5021" s="63"/>
      <c r="AX5021" s="63"/>
      <c r="AY5021" s="63"/>
      <c r="AZ5021" s="63"/>
      <c r="BA5021" s="63"/>
      <c r="BB5021" s="63"/>
      <c r="BC5021" s="63"/>
      <c r="BD5021" s="63"/>
      <c r="BE5021" s="63"/>
      <c r="BF5021" s="63"/>
      <c r="BG5021" s="63"/>
      <c r="BH5021" s="63"/>
      <c r="BI5021" s="63"/>
      <c r="BJ5021" s="63"/>
      <c r="BK5021" s="63"/>
      <c r="BL5021" s="63"/>
      <c r="BM5021" s="63"/>
      <c r="BN5021" s="63"/>
      <c r="BO5021" s="63"/>
      <c r="BP5021" s="63"/>
      <c r="BQ5021" s="63"/>
      <c r="BR5021" s="63"/>
      <c r="BS5021" s="63"/>
      <c r="BT5021" s="63"/>
      <c r="BU5021" s="63"/>
      <c r="BV5021" s="63"/>
      <c r="BW5021" s="63"/>
      <c r="BX5021" s="63"/>
      <c r="BY5021" s="63"/>
      <c r="BZ5021" s="63"/>
      <c r="CA5021" s="63"/>
      <c r="CB5021" s="63"/>
      <c r="CC5021" s="63"/>
      <c r="CD5021" s="63"/>
      <c r="CE5021" s="63"/>
      <c r="CF5021" s="63"/>
      <c r="CG5021" s="63"/>
      <c r="CH5021" s="63"/>
      <c r="CI5021" s="63"/>
      <c r="CJ5021" s="63"/>
      <c r="CK5021" s="63"/>
      <c r="CL5021" s="63"/>
      <c r="CM5021" s="63"/>
      <c r="CN5021" s="63"/>
      <c r="CO5021" s="63"/>
      <c r="CP5021" s="63"/>
      <c r="CR5021" s="227"/>
      <c r="CS5021" s="74"/>
    </row>
    <row r="5022" spans="1:97" s="72" customFormat="1" ht="75.75" customHeight="1">
      <c r="A5022" s="63"/>
      <c r="B5022" s="63"/>
      <c r="C5022" s="63"/>
      <c r="D5022" s="63"/>
      <c r="E5022" s="63"/>
      <c r="F5022" s="63"/>
      <c r="G5022" s="63"/>
      <c r="H5022" s="63"/>
      <c r="I5022" s="63"/>
      <c r="J5022" s="63"/>
      <c r="K5022" s="63"/>
      <c r="L5022" s="63"/>
      <c r="M5022" s="63"/>
      <c r="N5022" s="63"/>
      <c r="O5022" s="63"/>
      <c r="P5022" s="63"/>
      <c r="Q5022" s="63"/>
      <c r="R5022" s="63"/>
      <c r="S5022" s="63"/>
      <c r="T5022" s="63"/>
      <c r="U5022" s="63"/>
      <c r="V5022" s="63"/>
      <c r="W5022" s="63"/>
      <c r="X5022" s="63"/>
      <c r="Y5022" s="63"/>
      <c r="Z5022" s="63"/>
      <c r="AA5022" s="63"/>
      <c r="AB5022" s="63"/>
      <c r="AC5022" s="63"/>
      <c r="AD5022" s="63"/>
      <c r="AE5022" s="63"/>
      <c r="AF5022" s="63"/>
      <c r="AG5022" s="63"/>
      <c r="AH5022" s="63"/>
      <c r="AI5022" s="63"/>
      <c r="AJ5022" s="63"/>
      <c r="AK5022" s="63"/>
      <c r="AL5022" s="63"/>
      <c r="AM5022" s="63"/>
      <c r="AN5022" s="63"/>
      <c r="AO5022" s="63"/>
      <c r="AP5022" s="63"/>
      <c r="AQ5022" s="63"/>
      <c r="AR5022" s="63"/>
      <c r="AS5022" s="63"/>
      <c r="AT5022" s="63"/>
      <c r="AU5022" s="63"/>
      <c r="AV5022" s="63"/>
      <c r="AW5022" s="63"/>
      <c r="AX5022" s="63"/>
      <c r="AY5022" s="63"/>
      <c r="AZ5022" s="63"/>
      <c r="BA5022" s="63"/>
      <c r="BB5022" s="63"/>
      <c r="BC5022" s="63"/>
      <c r="BD5022" s="63"/>
      <c r="BE5022" s="63"/>
      <c r="BF5022" s="63"/>
      <c r="BG5022" s="63"/>
      <c r="BH5022" s="63"/>
      <c r="BI5022" s="63"/>
      <c r="BJ5022" s="63"/>
      <c r="BK5022" s="63"/>
      <c r="BL5022" s="63"/>
      <c r="BM5022" s="63"/>
      <c r="BN5022" s="63"/>
      <c r="BO5022" s="63"/>
      <c r="BP5022" s="63"/>
      <c r="BQ5022" s="63"/>
      <c r="BR5022" s="63"/>
      <c r="BS5022" s="63"/>
      <c r="BT5022" s="63"/>
      <c r="BU5022" s="63"/>
      <c r="BV5022" s="63"/>
      <c r="BW5022" s="63"/>
      <c r="BX5022" s="63"/>
      <c r="BY5022" s="63"/>
      <c r="BZ5022" s="63"/>
      <c r="CA5022" s="63"/>
      <c r="CB5022" s="63"/>
      <c r="CC5022" s="63"/>
      <c r="CD5022" s="63"/>
      <c r="CE5022" s="63"/>
      <c r="CF5022" s="63"/>
      <c r="CG5022" s="63"/>
      <c r="CH5022" s="63"/>
      <c r="CI5022" s="63"/>
      <c r="CJ5022" s="63"/>
      <c r="CK5022" s="63"/>
      <c r="CL5022" s="63"/>
      <c r="CM5022" s="63"/>
      <c r="CN5022" s="63"/>
      <c r="CO5022" s="63"/>
      <c r="CP5022" s="63"/>
      <c r="CR5022" s="227"/>
      <c r="CS5022" s="74"/>
    </row>
    <row r="5023" spans="1:97" s="72" customFormat="1" ht="75.75" customHeight="1">
      <c r="A5023" s="63"/>
      <c r="B5023" s="63"/>
      <c r="C5023" s="63"/>
      <c r="D5023" s="63"/>
      <c r="E5023" s="63"/>
      <c r="F5023" s="63"/>
      <c r="G5023" s="63"/>
      <c r="H5023" s="63"/>
      <c r="I5023" s="63"/>
      <c r="J5023" s="63"/>
      <c r="K5023" s="63"/>
      <c r="L5023" s="63"/>
      <c r="M5023" s="63"/>
      <c r="N5023" s="63"/>
      <c r="O5023" s="63"/>
      <c r="P5023" s="63"/>
      <c r="Q5023" s="63"/>
      <c r="R5023" s="63"/>
      <c r="S5023" s="63"/>
      <c r="T5023" s="63"/>
      <c r="U5023" s="63"/>
      <c r="V5023" s="63"/>
      <c r="W5023" s="63"/>
      <c r="X5023" s="63"/>
      <c r="Y5023" s="63"/>
      <c r="Z5023" s="63"/>
      <c r="AA5023" s="63"/>
      <c r="AB5023" s="63"/>
      <c r="AC5023" s="63"/>
      <c r="AD5023" s="63"/>
      <c r="AE5023" s="63"/>
      <c r="AF5023" s="63"/>
      <c r="AG5023" s="63"/>
      <c r="AH5023" s="63"/>
      <c r="AI5023" s="63"/>
      <c r="AJ5023" s="63"/>
      <c r="AK5023" s="63"/>
      <c r="AL5023" s="63"/>
      <c r="AM5023" s="63"/>
      <c r="AN5023" s="63"/>
      <c r="AO5023" s="63"/>
      <c r="AP5023" s="63"/>
      <c r="AQ5023" s="63"/>
      <c r="AR5023" s="63"/>
      <c r="AS5023" s="63"/>
      <c r="AT5023" s="63"/>
      <c r="AU5023" s="63"/>
      <c r="AV5023" s="63"/>
      <c r="AW5023" s="63"/>
      <c r="AX5023" s="63"/>
      <c r="AY5023" s="63"/>
      <c r="AZ5023" s="63"/>
      <c r="BA5023" s="63"/>
      <c r="BB5023" s="63"/>
      <c r="BC5023" s="63"/>
      <c r="BD5023" s="63"/>
      <c r="BE5023" s="63"/>
      <c r="BF5023" s="63"/>
      <c r="BG5023" s="63"/>
      <c r="BH5023" s="63"/>
      <c r="BI5023" s="63"/>
      <c r="BJ5023" s="63"/>
      <c r="BK5023" s="63"/>
      <c r="BL5023" s="63"/>
      <c r="BM5023" s="63"/>
      <c r="BN5023" s="63"/>
      <c r="BO5023" s="63"/>
      <c r="BP5023" s="63"/>
      <c r="BQ5023" s="63"/>
      <c r="BR5023" s="63"/>
      <c r="BS5023" s="63"/>
      <c r="BT5023" s="63"/>
      <c r="BU5023" s="63"/>
      <c r="BV5023" s="63"/>
      <c r="BW5023" s="63"/>
      <c r="BX5023" s="63"/>
      <c r="BY5023" s="63"/>
      <c r="BZ5023" s="63"/>
      <c r="CA5023" s="63"/>
      <c r="CB5023" s="63"/>
      <c r="CC5023" s="63"/>
      <c r="CD5023" s="63"/>
      <c r="CE5023" s="63"/>
      <c r="CF5023" s="63"/>
      <c r="CG5023" s="63"/>
      <c r="CH5023" s="63"/>
      <c r="CI5023" s="63"/>
      <c r="CJ5023" s="63"/>
      <c r="CK5023" s="63"/>
      <c r="CL5023" s="63"/>
      <c r="CM5023" s="63"/>
      <c r="CN5023" s="63"/>
      <c r="CO5023" s="63"/>
      <c r="CP5023" s="63"/>
      <c r="CR5023" s="227"/>
      <c r="CS5023" s="74"/>
    </row>
    <row r="5024" spans="1:97" s="72" customFormat="1" ht="75.75" customHeight="1">
      <c r="A5024" s="63"/>
      <c r="B5024" s="63"/>
      <c r="C5024" s="63"/>
      <c r="D5024" s="63"/>
      <c r="E5024" s="63"/>
      <c r="F5024" s="63"/>
      <c r="G5024" s="63"/>
      <c r="H5024" s="63"/>
      <c r="I5024" s="63"/>
      <c r="J5024" s="63"/>
      <c r="K5024" s="63"/>
      <c r="L5024" s="63"/>
      <c r="M5024" s="63"/>
      <c r="N5024" s="63"/>
      <c r="O5024" s="63"/>
      <c r="P5024" s="63"/>
      <c r="Q5024" s="63"/>
      <c r="R5024" s="63"/>
      <c r="S5024" s="63"/>
      <c r="T5024" s="63"/>
      <c r="U5024" s="63"/>
      <c r="V5024" s="63"/>
      <c r="W5024" s="63"/>
      <c r="X5024" s="63"/>
      <c r="Y5024" s="63"/>
      <c r="Z5024" s="63"/>
      <c r="AA5024" s="63"/>
      <c r="AB5024" s="63"/>
      <c r="AC5024" s="63"/>
      <c r="AD5024" s="63"/>
      <c r="AE5024" s="63"/>
      <c r="AF5024" s="63"/>
      <c r="AG5024" s="63"/>
      <c r="AH5024" s="63"/>
      <c r="AI5024" s="63"/>
      <c r="AJ5024" s="63"/>
      <c r="AK5024" s="63"/>
      <c r="AL5024" s="63"/>
      <c r="AM5024" s="63"/>
      <c r="AN5024" s="63"/>
      <c r="AO5024" s="63"/>
      <c r="AP5024" s="63"/>
      <c r="AQ5024" s="63"/>
      <c r="AR5024" s="63"/>
      <c r="AS5024" s="63"/>
      <c r="AT5024" s="63"/>
      <c r="AU5024" s="63"/>
      <c r="AV5024" s="63"/>
      <c r="AW5024" s="63"/>
      <c r="AX5024" s="63"/>
      <c r="AY5024" s="63"/>
      <c r="AZ5024" s="63"/>
      <c r="BA5024" s="63"/>
      <c r="BB5024" s="63"/>
      <c r="BC5024" s="63"/>
      <c r="BD5024" s="63"/>
      <c r="BE5024" s="63"/>
      <c r="BF5024" s="63"/>
      <c r="BG5024" s="63"/>
      <c r="BH5024" s="63"/>
      <c r="BI5024" s="63"/>
      <c r="BJ5024" s="63"/>
      <c r="BK5024" s="63"/>
      <c r="BL5024" s="63"/>
      <c r="BM5024" s="63"/>
      <c r="BN5024" s="63"/>
      <c r="BO5024" s="63"/>
      <c r="BP5024" s="63"/>
      <c r="BQ5024" s="63"/>
      <c r="BR5024" s="63"/>
      <c r="BS5024" s="63"/>
      <c r="BT5024" s="63"/>
      <c r="BU5024" s="63"/>
      <c r="BV5024" s="63"/>
      <c r="BW5024" s="63"/>
      <c r="BX5024" s="63"/>
      <c r="BY5024" s="63"/>
      <c r="BZ5024" s="63"/>
      <c r="CA5024" s="63"/>
      <c r="CB5024" s="63"/>
      <c r="CC5024" s="63"/>
      <c r="CD5024" s="63"/>
      <c r="CE5024" s="63"/>
      <c r="CF5024" s="63"/>
      <c r="CG5024" s="63"/>
      <c r="CH5024" s="63"/>
      <c r="CI5024" s="63"/>
      <c r="CJ5024" s="63"/>
      <c r="CK5024" s="63"/>
      <c r="CL5024" s="63"/>
      <c r="CM5024" s="63"/>
      <c r="CN5024" s="63"/>
      <c r="CO5024" s="63"/>
      <c r="CP5024" s="63"/>
      <c r="CR5024" s="227"/>
      <c r="CS5024" s="74"/>
    </row>
    <row r="5025" spans="1:97" s="72" customFormat="1" ht="75.75" customHeight="1">
      <c r="A5025" s="63"/>
      <c r="B5025" s="63"/>
      <c r="C5025" s="63"/>
      <c r="D5025" s="63"/>
      <c r="E5025" s="63"/>
      <c r="F5025" s="63"/>
      <c r="G5025" s="63"/>
      <c r="H5025" s="63"/>
      <c r="I5025" s="63"/>
      <c r="J5025" s="63"/>
      <c r="K5025" s="63"/>
      <c r="L5025" s="63"/>
      <c r="M5025" s="63"/>
      <c r="N5025" s="63"/>
      <c r="O5025" s="63"/>
      <c r="P5025" s="63"/>
      <c r="Q5025" s="63"/>
      <c r="R5025" s="63"/>
      <c r="S5025" s="63"/>
      <c r="T5025" s="63"/>
      <c r="U5025" s="63"/>
      <c r="V5025" s="63"/>
      <c r="W5025" s="63"/>
      <c r="X5025" s="63"/>
      <c r="Y5025" s="63"/>
      <c r="Z5025" s="63"/>
      <c r="AA5025" s="63"/>
      <c r="AB5025" s="63"/>
      <c r="AC5025" s="63"/>
      <c r="AD5025" s="63"/>
      <c r="AE5025" s="63"/>
      <c r="AF5025" s="63"/>
      <c r="AG5025" s="63"/>
      <c r="AH5025" s="63"/>
      <c r="AI5025" s="63"/>
      <c r="AJ5025" s="63"/>
      <c r="AK5025" s="63"/>
      <c r="AL5025" s="63"/>
      <c r="AM5025" s="63"/>
      <c r="AN5025" s="63"/>
      <c r="AO5025" s="63"/>
      <c r="AP5025" s="63"/>
      <c r="AQ5025" s="63"/>
      <c r="AR5025" s="63"/>
      <c r="AS5025" s="63"/>
      <c r="AT5025" s="63"/>
      <c r="AU5025" s="63"/>
      <c r="AV5025" s="63"/>
      <c r="AW5025" s="63"/>
      <c r="AX5025" s="63"/>
      <c r="AY5025" s="63"/>
      <c r="AZ5025" s="63"/>
      <c r="BA5025" s="63"/>
      <c r="BB5025" s="63"/>
      <c r="BC5025" s="63"/>
      <c r="BD5025" s="63"/>
      <c r="BE5025" s="63"/>
      <c r="BF5025" s="63"/>
      <c r="BG5025" s="63"/>
      <c r="BH5025" s="63"/>
      <c r="BI5025" s="63"/>
      <c r="BJ5025" s="63"/>
      <c r="BK5025" s="63"/>
      <c r="BL5025" s="63"/>
      <c r="BM5025" s="63"/>
      <c r="BN5025" s="63"/>
      <c r="BO5025" s="63"/>
      <c r="BP5025" s="63"/>
      <c r="BQ5025" s="63"/>
      <c r="BR5025" s="63"/>
      <c r="BS5025" s="63"/>
      <c r="BT5025" s="63"/>
      <c r="BU5025" s="63"/>
      <c r="BV5025" s="63"/>
      <c r="BW5025" s="63"/>
      <c r="BX5025" s="63"/>
      <c r="BY5025" s="63"/>
      <c r="BZ5025" s="63"/>
      <c r="CA5025" s="63"/>
      <c r="CB5025" s="63"/>
      <c r="CC5025" s="63"/>
      <c r="CD5025" s="63"/>
      <c r="CE5025" s="63"/>
      <c r="CF5025" s="63"/>
      <c r="CG5025" s="63"/>
      <c r="CH5025" s="63"/>
      <c r="CI5025" s="63"/>
      <c r="CJ5025" s="63"/>
      <c r="CK5025" s="63"/>
      <c r="CL5025" s="63"/>
      <c r="CM5025" s="63"/>
      <c r="CN5025" s="63"/>
      <c r="CO5025" s="63"/>
      <c r="CP5025" s="63"/>
      <c r="CR5025" s="227"/>
      <c r="CS5025" s="74"/>
    </row>
    <row r="5026" spans="1:97" s="72" customFormat="1" ht="75.75" customHeight="1">
      <c r="A5026" s="63"/>
      <c r="B5026" s="63"/>
      <c r="C5026" s="63"/>
      <c r="D5026" s="63"/>
      <c r="E5026" s="63"/>
      <c r="F5026" s="63"/>
      <c r="G5026" s="63"/>
      <c r="H5026" s="63"/>
      <c r="I5026" s="63"/>
      <c r="J5026" s="63"/>
      <c r="K5026" s="63"/>
      <c r="L5026" s="63"/>
      <c r="M5026" s="63"/>
      <c r="N5026" s="63"/>
      <c r="O5026" s="63"/>
      <c r="P5026" s="63"/>
      <c r="Q5026" s="63"/>
      <c r="R5026" s="63"/>
      <c r="S5026" s="63"/>
      <c r="T5026" s="63"/>
      <c r="U5026" s="63"/>
      <c r="V5026" s="63"/>
      <c r="W5026" s="63"/>
      <c r="X5026" s="63"/>
      <c r="Y5026" s="63"/>
      <c r="Z5026" s="63"/>
      <c r="AA5026" s="63"/>
      <c r="AB5026" s="63"/>
      <c r="AC5026" s="63"/>
      <c r="AD5026" s="63"/>
      <c r="AE5026" s="63"/>
      <c r="AF5026" s="63"/>
      <c r="AG5026" s="63"/>
      <c r="AH5026" s="63"/>
      <c r="AI5026" s="63"/>
      <c r="AJ5026" s="63"/>
      <c r="AK5026" s="63"/>
      <c r="AL5026" s="63"/>
      <c r="AM5026" s="63"/>
      <c r="AN5026" s="63"/>
      <c r="AO5026" s="63"/>
      <c r="AP5026" s="63"/>
      <c r="AQ5026" s="63"/>
      <c r="AR5026" s="63"/>
      <c r="AS5026" s="63"/>
      <c r="AT5026" s="63"/>
      <c r="AU5026" s="63"/>
      <c r="AV5026" s="63"/>
      <c r="AW5026" s="63"/>
      <c r="AX5026" s="63"/>
      <c r="AY5026" s="63"/>
      <c r="AZ5026" s="63"/>
      <c r="BA5026" s="63"/>
      <c r="BB5026" s="63"/>
      <c r="BC5026" s="63"/>
      <c r="BD5026" s="63"/>
      <c r="BE5026" s="63"/>
      <c r="BF5026" s="63"/>
      <c r="BG5026" s="63"/>
      <c r="BH5026" s="63"/>
      <c r="BI5026" s="63"/>
      <c r="BJ5026" s="63"/>
      <c r="BK5026" s="63"/>
      <c r="BL5026" s="63"/>
      <c r="BM5026" s="63"/>
      <c r="BN5026" s="63"/>
      <c r="BO5026" s="63"/>
      <c r="BP5026" s="63"/>
      <c r="BQ5026" s="63"/>
      <c r="BR5026" s="63"/>
      <c r="BS5026" s="63"/>
      <c r="BT5026" s="63"/>
      <c r="BU5026" s="63"/>
      <c r="BV5026" s="63"/>
      <c r="BW5026" s="63"/>
      <c r="BX5026" s="63"/>
      <c r="BY5026" s="63"/>
      <c r="BZ5026" s="63"/>
      <c r="CA5026" s="63"/>
      <c r="CB5026" s="63"/>
      <c r="CC5026" s="63"/>
      <c r="CD5026" s="63"/>
      <c r="CE5026" s="63"/>
      <c r="CF5026" s="63"/>
      <c r="CG5026" s="63"/>
      <c r="CH5026" s="63"/>
      <c r="CI5026" s="63"/>
      <c r="CJ5026" s="63"/>
      <c r="CK5026" s="63"/>
      <c r="CL5026" s="63"/>
      <c r="CM5026" s="63"/>
      <c r="CN5026" s="63"/>
      <c r="CO5026" s="63"/>
      <c r="CP5026" s="63"/>
      <c r="CR5026" s="227"/>
      <c r="CS5026" s="74"/>
    </row>
    <row r="5027" spans="1:97" s="72" customFormat="1" ht="75.75" customHeight="1">
      <c r="A5027" s="63"/>
      <c r="B5027" s="63"/>
      <c r="C5027" s="63"/>
      <c r="D5027" s="63"/>
      <c r="E5027" s="63"/>
      <c r="F5027" s="63"/>
      <c r="G5027" s="63"/>
      <c r="H5027" s="63"/>
      <c r="I5027" s="63"/>
      <c r="J5027" s="63"/>
      <c r="K5027" s="63"/>
      <c r="L5027" s="63"/>
      <c r="M5027" s="63"/>
      <c r="N5027" s="63"/>
      <c r="O5027" s="63"/>
      <c r="P5027" s="63"/>
      <c r="Q5027" s="63"/>
      <c r="R5027" s="63"/>
      <c r="S5027" s="63"/>
      <c r="T5027" s="63"/>
      <c r="U5027" s="63"/>
      <c r="V5027" s="63"/>
      <c r="W5027" s="63"/>
      <c r="X5027" s="63"/>
      <c r="Y5027" s="63"/>
      <c r="Z5027" s="63"/>
      <c r="AA5027" s="63"/>
      <c r="AB5027" s="63"/>
      <c r="AC5027" s="63"/>
      <c r="AD5027" s="63"/>
      <c r="AE5027" s="63"/>
      <c r="AF5027" s="63"/>
      <c r="AG5027" s="63"/>
      <c r="AH5027" s="63"/>
      <c r="AI5027" s="63"/>
      <c r="AJ5027" s="63"/>
      <c r="AK5027" s="63"/>
      <c r="AL5027" s="63"/>
      <c r="AM5027" s="63"/>
      <c r="AN5027" s="63"/>
      <c r="AO5027" s="63"/>
      <c r="AP5027" s="63"/>
      <c r="AQ5027" s="63"/>
      <c r="AR5027" s="63"/>
      <c r="AS5027" s="63"/>
      <c r="AT5027" s="63"/>
      <c r="AU5027" s="63"/>
      <c r="AV5027" s="63"/>
      <c r="AW5027" s="63"/>
      <c r="AX5027" s="63"/>
      <c r="AY5027" s="63"/>
      <c r="AZ5027" s="63"/>
      <c r="BA5027" s="63"/>
      <c r="BB5027" s="63"/>
      <c r="BC5027" s="63"/>
      <c r="BD5027" s="63"/>
      <c r="BE5027" s="63"/>
      <c r="BF5027" s="63"/>
      <c r="BG5027" s="63"/>
      <c r="BH5027" s="63"/>
      <c r="BI5027" s="63"/>
      <c r="BJ5027" s="63"/>
      <c r="BK5027" s="63"/>
      <c r="BL5027" s="63"/>
      <c r="BM5027" s="63"/>
      <c r="BN5027" s="63"/>
      <c r="BO5027" s="63"/>
      <c r="BP5027" s="63"/>
      <c r="BQ5027" s="63"/>
      <c r="BR5027" s="63"/>
      <c r="BS5027" s="63"/>
      <c r="BT5027" s="63"/>
      <c r="BU5027" s="63"/>
      <c r="BV5027" s="63"/>
      <c r="BW5027" s="63"/>
      <c r="BX5027" s="63"/>
      <c r="BY5027" s="63"/>
      <c r="BZ5027" s="63"/>
      <c r="CA5027" s="63"/>
      <c r="CB5027" s="63"/>
      <c r="CC5027" s="63"/>
      <c r="CD5027" s="63"/>
      <c r="CE5027" s="63"/>
      <c r="CF5027" s="63"/>
      <c r="CG5027" s="63"/>
      <c r="CH5027" s="63"/>
      <c r="CI5027" s="63"/>
      <c r="CJ5027" s="63"/>
      <c r="CK5027" s="63"/>
      <c r="CL5027" s="63"/>
      <c r="CM5027" s="63"/>
      <c r="CN5027" s="63"/>
      <c r="CO5027" s="63"/>
      <c r="CP5027" s="63"/>
      <c r="CR5027" s="227"/>
      <c r="CS5027" s="74"/>
    </row>
    <row r="5028" spans="1:97" s="72" customFormat="1" ht="75.75" customHeight="1">
      <c r="A5028" s="63"/>
      <c r="B5028" s="63"/>
      <c r="C5028" s="63"/>
      <c r="D5028" s="63"/>
      <c r="E5028" s="63"/>
      <c r="F5028" s="63"/>
      <c r="G5028" s="63"/>
      <c r="H5028" s="63"/>
      <c r="I5028" s="63"/>
      <c r="J5028" s="63"/>
      <c r="K5028" s="63"/>
      <c r="L5028" s="63"/>
      <c r="M5028" s="63"/>
      <c r="N5028" s="63"/>
      <c r="O5028" s="63"/>
      <c r="P5028" s="63"/>
      <c r="Q5028" s="63"/>
      <c r="R5028" s="63"/>
      <c r="S5028" s="63"/>
      <c r="T5028" s="63"/>
      <c r="U5028" s="63"/>
      <c r="V5028" s="63"/>
      <c r="W5028" s="63"/>
      <c r="X5028" s="63"/>
      <c r="Y5028" s="63"/>
      <c r="Z5028" s="63"/>
      <c r="AA5028" s="63"/>
      <c r="AB5028" s="63"/>
      <c r="AC5028" s="63"/>
      <c r="AD5028" s="63"/>
      <c r="AE5028" s="63"/>
      <c r="AF5028" s="63"/>
      <c r="AG5028" s="63"/>
      <c r="AH5028" s="63"/>
      <c r="AI5028" s="63"/>
      <c r="AJ5028" s="63"/>
      <c r="AK5028" s="63"/>
      <c r="AL5028" s="63"/>
      <c r="AM5028" s="63"/>
      <c r="AN5028" s="63"/>
      <c r="AO5028" s="63"/>
      <c r="AP5028" s="63"/>
      <c r="AQ5028" s="63"/>
      <c r="AR5028" s="63"/>
      <c r="AS5028" s="63"/>
      <c r="AT5028" s="63"/>
      <c r="AU5028" s="63"/>
      <c r="AV5028" s="63"/>
      <c r="AW5028" s="63"/>
      <c r="AX5028" s="63"/>
      <c r="AY5028" s="63"/>
      <c r="AZ5028" s="63"/>
      <c r="BA5028" s="63"/>
      <c r="BB5028" s="63"/>
      <c r="BC5028" s="63"/>
      <c r="BD5028" s="63"/>
      <c r="BE5028" s="63"/>
      <c r="BF5028" s="63"/>
      <c r="BG5028" s="63"/>
      <c r="BH5028" s="63"/>
      <c r="BI5028" s="63"/>
      <c r="BJ5028" s="63"/>
      <c r="BK5028" s="63"/>
      <c r="BL5028" s="63"/>
      <c r="BM5028" s="63"/>
      <c r="BN5028" s="63"/>
      <c r="BO5028" s="63"/>
      <c r="BP5028" s="63"/>
      <c r="BQ5028" s="63"/>
      <c r="BR5028" s="63"/>
      <c r="BS5028" s="63"/>
      <c r="BT5028" s="63"/>
      <c r="BU5028" s="63"/>
      <c r="BV5028" s="63"/>
      <c r="BW5028" s="63"/>
      <c r="BX5028" s="63"/>
      <c r="BY5028" s="63"/>
      <c r="BZ5028" s="63"/>
      <c r="CA5028" s="63"/>
      <c r="CB5028" s="63"/>
      <c r="CC5028" s="63"/>
      <c r="CD5028" s="63"/>
      <c r="CE5028" s="63"/>
      <c r="CF5028" s="63"/>
      <c r="CG5028" s="63"/>
      <c r="CH5028" s="63"/>
      <c r="CI5028" s="63"/>
      <c r="CJ5028" s="63"/>
      <c r="CK5028" s="63"/>
      <c r="CL5028" s="63"/>
      <c r="CM5028" s="63"/>
      <c r="CN5028" s="63"/>
      <c r="CO5028" s="63"/>
      <c r="CP5028" s="63"/>
      <c r="CR5028" s="227"/>
      <c r="CS5028" s="74"/>
    </row>
    <row r="5029" spans="1:97" s="72" customFormat="1" ht="75.75" customHeight="1">
      <c r="A5029" s="63"/>
      <c r="B5029" s="63"/>
      <c r="C5029" s="63"/>
      <c r="D5029" s="63"/>
      <c r="E5029" s="63"/>
      <c r="F5029" s="63"/>
      <c r="G5029" s="63"/>
      <c r="H5029" s="63"/>
      <c r="I5029" s="63"/>
      <c r="J5029" s="63"/>
      <c r="K5029" s="63"/>
      <c r="L5029" s="63"/>
      <c r="M5029" s="63"/>
      <c r="N5029" s="63"/>
      <c r="O5029" s="63"/>
      <c r="P5029" s="63"/>
      <c r="Q5029" s="63"/>
      <c r="R5029" s="63"/>
      <c r="S5029" s="63"/>
      <c r="T5029" s="63"/>
      <c r="U5029" s="63"/>
      <c r="V5029" s="63"/>
      <c r="W5029" s="63"/>
      <c r="X5029" s="63"/>
      <c r="Y5029" s="63"/>
      <c r="Z5029" s="63"/>
      <c r="AA5029" s="63"/>
      <c r="AB5029" s="63"/>
      <c r="AC5029" s="63"/>
      <c r="AD5029" s="63"/>
      <c r="AE5029" s="63"/>
      <c r="AF5029" s="63"/>
      <c r="AG5029" s="63"/>
      <c r="AH5029" s="63"/>
      <c r="AI5029" s="63"/>
      <c r="AJ5029" s="63"/>
      <c r="AK5029" s="63"/>
      <c r="AL5029" s="63"/>
      <c r="AM5029" s="63"/>
      <c r="AN5029" s="63"/>
      <c r="AO5029" s="63"/>
      <c r="AP5029" s="63"/>
      <c r="AQ5029" s="63"/>
      <c r="AR5029" s="63"/>
      <c r="AS5029" s="63"/>
      <c r="AT5029" s="63"/>
      <c r="AU5029" s="63"/>
      <c r="AV5029" s="63"/>
      <c r="AW5029" s="63"/>
      <c r="AX5029" s="63"/>
      <c r="AY5029" s="63"/>
      <c r="AZ5029" s="63"/>
      <c r="BA5029" s="63"/>
      <c r="BB5029" s="63"/>
      <c r="BC5029" s="63"/>
      <c r="BD5029" s="63"/>
      <c r="BE5029" s="63"/>
      <c r="BF5029" s="63"/>
      <c r="BG5029" s="63"/>
      <c r="BH5029" s="63"/>
      <c r="BI5029" s="63"/>
      <c r="BJ5029" s="63"/>
      <c r="BK5029" s="63"/>
      <c r="BL5029" s="63"/>
      <c r="BM5029" s="63"/>
      <c r="BN5029" s="63"/>
      <c r="BO5029" s="63"/>
      <c r="BP5029" s="63"/>
      <c r="BQ5029" s="63"/>
      <c r="BR5029" s="63"/>
      <c r="BS5029" s="63"/>
      <c r="BT5029" s="63"/>
      <c r="BU5029" s="63"/>
      <c r="BV5029" s="63"/>
      <c r="BW5029" s="63"/>
      <c r="BX5029" s="63"/>
      <c r="BY5029" s="63"/>
      <c r="BZ5029" s="63"/>
      <c r="CA5029" s="63"/>
      <c r="CB5029" s="63"/>
      <c r="CC5029" s="63"/>
      <c r="CD5029" s="63"/>
      <c r="CE5029" s="63"/>
      <c r="CF5029" s="63"/>
      <c r="CG5029" s="63"/>
      <c r="CH5029" s="63"/>
      <c r="CI5029" s="63"/>
      <c r="CJ5029" s="63"/>
      <c r="CK5029" s="63"/>
      <c r="CL5029" s="63"/>
      <c r="CM5029" s="63"/>
      <c r="CN5029" s="63"/>
      <c r="CO5029" s="63"/>
      <c r="CP5029" s="63"/>
      <c r="CR5029" s="227"/>
      <c r="CS5029" s="74"/>
    </row>
    <row r="5030" spans="1:97" s="72" customFormat="1" ht="75.75" customHeight="1">
      <c r="A5030" s="63"/>
      <c r="B5030" s="63"/>
      <c r="C5030" s="63"/>
      <c r="D5030" s="63"/>
      <c r="E5030" s="63"/>
      <c r="F5030" s="63"/>
      <c r="G5030" s="63"/>
      <c r="H5030" s="63"/>
      <c r="I5030" s="63"/>
      <c r="J5030" s="63"/>
      <c r="K5030" s="63"/>
      <c r="L5030" s="63"/>
      <c r="M5030" s="63"/>
      <c r="N5030" s="63"/>
      <c r="O5030" s="63"/>
      <c r="P5030" s="63"/>
      <c r="Q5030" s="63"/>
      <c r="R5030" s="63"/>
      <c r="S5030" s="63"/>
      <c r="T5030" s="63"/>
      <c r="U5030" s="63"/>
      <c r="V5030" s="63"/>
      <c r="W5030" s="63"/>
      <c r="X5030" s="63"/>
      <c r="Y5030" s="63"/>
      <c r="Z5030" s="63"/>
      <c r="AA5030" s="63"/>
      <c r="AB5030" s="63"/>
      <c r="AC5030" s="63"/>
      <c r="AD5030" s="63"/>
      <c r="AE5030" s="63"/>
      <c r="AF5030" s="63"/>
      <c r="AG5030" s="63"/>
      <c r="AH5030" s="63"/>
      <c r="AI5030" s="63"/>
      <c r="AJ5030" s="63"/>
      <c r="AK5030" s="63"/>
      <c r="AL5030" s="63"/>
      <c r="AM5030" s="63"/>
      <c r="AN5030" s="63"/>
      <c r="AO5030" s="63"/>
      <c r="AP5030" s="63"/>
      <c r="AQ5030" s="63"/>
      <c r="AR5030" s="63"/>
      <c r="AS5030" s="63"/>
      <c r="AT5030" s="63"/>
      <c r="AU5030" s="63"/>
      <c r="AV5030" s="63"/>
      <c r="AW5030" s="63"/>
      <c r="AX5030" s="63"/>
      <c r="AY5030" s="63"/>
      <c r="AZ5030" s="63"/>
      <c r="BA5030" s="63"/>
      <c r="BB5030" s="63"/>
      <c r="BC5030" s="63"/>
      <c r="BD5030" s="63"/>
      <c r="BE5030" s="63"/>
      <c r="BF5030" s="63"/>
      <c r="BG5030" s="63"/>
      <c r="BH5030" s="63"/>
      <c r="BI5030" s="63"/>
      <c r="BJ5030" s="63"/>
      <c r="BK5030" s="63"/>
      <c r="BL5030" s="63"/>
      <c r="BM5030" s="63"/>
      <c r="BN5030" s="63"/>
      <c r="BO5030" s="63"/>
      <c r="BP5030" s="63"/>
      <c r="BQ5030" s="63"/>
      <c r="BR5030" s="63"/>
      <c r="BS5030" s="63"/>
      <c r="BT5030" s="63"/>
      <c r="BU5030" s="63"/>
      <c r="BV5030" s="63"/>
      <c r="BW5030" s="63"/>
      <c r="BX5030" s="63"/>
      <c r="BY5030" s="63"/>
      <c r="BZ5030" s="63"/>
      <c r="CA5030" s="63"/>
      <c r="CB5030" s="63"/>
      <c r="CC5030" s="63"/>
      <c r="CD5030" s="63"/>
      <c r="CE5030" s="63"/>
      <c r="CF5030" s="63"/>
      <c r="CG5030" s="63"/>
      <c r="CH5030" s="63"/>
      <c r="CI5030" s="63"/>
      <c r="CJ5030" s="63"/>
      <c r="CK5030" s="63"/>
      <c r="CL5030" s="63"/>
      <c r="CM5030" s="63"/>
      <c r="CN5030" s="63"/>
      <c r="CO5030" s="63"/>
      <c r="CP5030" s="63"/>
      <c r="CR5030" s="227"/>
      <c r="CS5030" s="74"/>
    </row>
    <row r="5031" spans="1:97" s="72" customFormat="1" ht="75.75" customHeight="1">
      <c r="A5031" s="63"/>
      <c r="B5031" s="63"/>
      <c r="C5031" s="63"/>
      <c r="D5031" s="63"/>
      <c r="E5031" s="63"/>
      <c r="F5031" s="63"/>
      <c r="G5031" s="63"/>
      <c r="H5031" s="63"/>
      <c r="I5031" s="63"/>
      <c r="J5031" s="63"/>
      <c r="K5031" s="63"/>
      <c r="L5031" s="63"/>
      <c r="M5031" s="63"/>
      <c r="N5031" s="63"/>
      <c r="O5031" s="63"/>
      <c r="P5031" s="63"/>
      <c r="Q5031" s="63"/>
      <c r="R5031" s="63"/>
      <c r="S5031" s="63"/>
      <c r="T5031" s="63"/>
      <c r="U5031" s="63"/>
      <c r="V5031" s="63"/>
      <c r="W5031" s="63"/>
      <c r="X5031" s="63"/>
      <c r="Y5031" s="63"/>
      <c r="Z5031" s="63"/>
      <c r="AA5031" s="63"/>
      <c r="AB5031" s="63"/>
      <c r="AC5031" s="63"/>
      <c r="AD5031" s="63"/>
      <c r="AE5031" s="63"/>
      <c r="AF5031" s="63"/>
      <c r="AG5031" s="63"/>
      <c r="AH5031" s="63"/>
      <c r="AI5031" s="63"/>
      <c r="AJ5031" s="63"/>
      <c r="AK5031" s="63"/>
      <c r="AL5031" s="63"/>
      <c r="AM5031" s="63"/>
      <c r="AN5031" s="63"/>
      <c r="AO5031" s="63"/>
      <c r="AP5031" s="63"/>
      <c r="AQ5031" s="63"/>
      <c r="AR5031" s="63"/>
      <c r="AS5031" s="63"/>
      <c r="AT5031" s="63"/>
      <c r="AU5031" s="63"/>
      <c r="AV5031" s="63"/>
      <c r="AW5031" s="63"/>
      <c r="AX5031" s="63"/>
      <c r="AY5031" s="63"/>
      <c r="AZ5031" s="63"/>
      <c r="BA5031" s="63"/>
      <c r="BB5031" s="63"/>
      <c r="BC5031" s="63"/>
      <c r="BD5031" s="63"/>
      <c r="BE5031" s="63"/>
      <c r="BF5031" s="63"/>
      <c r="BG5031" s="63"/>
      <c r="BH5031" s="63"/>
      <c r="BI5031" s="63"/>
      <c r="BJ5031" s="63"/>
      <c r="BK5031" s="63"/>
      <c r="BL5031" s="63"/>
      <c r="BM5031" s="63"/>
      <c r="BN5031" s="63"/>
      <c r="BO5031" s="63"/>
      <c r="BP5031" s="63"/>
      <c r="BQ5031" s="63"/>
      <c r="BR5031" s="63"/>
      <c r="BS5031" s="63"/>
      <c r="BT5031" s="63"/>
      <c r="BU5031" s="63"/>
      <c r="BV5031" s="63"/>
      <c r="BW5031" s="63"/>
      <c r="BX5031" s="63"/>
      <c r="BY5031" s="63"/>
      <c r="BZ5031" s="63"/>
      <c r="CA5031" s="63"/>
      <c r="CB5031" s="63"/>
      <c r="CC5031" s="63"/>
      <c r="CD5031" s="63"/>
      <c r="CE5031" s="63"/>
      <c r="CF5031" s="63"/>
      <c r="CG5031" s="63"/>
      <c r="CH5031" s="63"/>
      <c r="CI5031" s="63"/>
      <c r="CJ5031" s="63"/>
      <c r="CK5031" s="63"/>
      <c r="CL5031" s="63"/>
      <c r="CM5031" s="63"/>
      <c r="CN5031" s="63"/>
      <c r="CO5031" s="63"/>
      <c r="CP5031" s="63"/>
      <c r="CR5031" s="227"/>
      <c r="CS5031" s="74"/>
    </row>
    <row r="5032" spans="1:97" s="72" customFormat="1" ht="75.75" customHeight="1">
      <c r="A5032" s="63"/>
      <c r="B5032" s="63"/>
      <c r="C5032" s="63"/>
      <c r="D5032" s="63"/>
      <c r="E5032" s="63"/>
      <c r="F5032" s="63"/>
      <c r="G5032" s="63"/>
      <c r="H5032" s="63"/>
      <c r="I5032" s="63"/>
      <c r="J5032" s="63"/>
      <c r="K5032" s="63"/>
      <c r="L5032" s="63"/>
      <c r="M5032" s="63"/>
      <c r="N5032" s="63"/>
      <c r="O5032" s="63"/>
      <c r="P5032" s="63"/>
      <c r="Q5032" s="63"/>
      <c r="R5032" s="63"/>
      <c r="S5032" s="63"/>
      <c r="T5032" s="63"/>
      <c r="U5032" s="63"/>
      <c r="V5032" s="63"/>
      <c r="W5032" s="63"/>
      <c r="X5032" s="63"/>
      <c r="Y5032" s="63"/>
      <c r="Z5032" s="63"/>
      <c r="AA5032" s="63"/>
      <c r="AB5032" s="63"/>
      <c r="AC5032" s="63"/>
      <c r="AD5032" s="63"/>
      <c r="AE5032" s="63"/>
      <c r="AF5032" s="63"/>
      <c r="AG5032" s="63"/>
      <c r="AH5032" s="63"/>
      <c r="AI5032" s="63"/>
      <c r="AJ5032" s="63"/>
      <c r="AK5032" s="63"/>
      <c r="AL5032" s="63"/>
      <c r="AM5032" s="63"/>
      <c r="AN5032" s="63"/>
      <c r="AO5032" s="63"/>
      <c r="AP5032" s="63"/>
      <c r="AQ5032" s="63"/>
      <c r="AR5032" s="63"/>
      <c r="AS5032" s="63"/>
      <c r="AT5032" s="63"/>
      <c r="AU5032" s="63"/>
      <c r="AV5032" s="63"/>
      <c r="AW5032" s="63"/>
      <c r="AX5032" s="63"/>
      <c r="AY5032" s="63"/>
      <c r="AZ5032" s="63"/>
      <c r="BA5032" s="63"/>
      <c r="BB5032" s="63"/>
      <c r="BC5032" s="63"/>
      <c r="BD5032" s="63"/>
      <c r="BE5032" s="63"/>
      <c r="BF5032" s="63"/>
      <c r="BG5032" s="63"/>
      <c r="BH5032" s="63"/>
      <c r="BI5032" s="63"/>
      <c r="BJ5032" s="63"/>
      <c r="BK5032" s="63"/>
      <c r="BL5032" s="63"/>
      <c r="BM5032" s="63"/>
      <c r="BN5032" s="63"/>
      <c r="BO5032" s="63"/>
      <c r="BP5032" s="63"/>
      <c r="BQ5032" s="63"/>
      <c r="BR5032" s="63"/>
      <c r="BS5032" s="63"/>
      <c r="BT5032" s="63"/>
      <c r="BU5032" s="63"/>
      <c r="BV5032" s="63"/>
      <c r="BW5032" s="63"/>
      <c r="BX5032" s="63"/>
      <c r="BY5032" s="63"/>
      <c r="BZ5032" s="63"/>
      <c r="CA5032" s="63"/>
      <c r="CB5032" s="63"/>
      <c r="CC5032" s="63"/>
      <c r="CD5032" s="63"/>
      <c r="CE5032" s="63"/>
      <c r="CF5032" s="63"/>
      <c r="CG5032" s="63"/>
      <c r="CH5032" s="63"/>
      <c r="CI5032" s="63"/>
      <c r="CJ5032" s="63"/>
      <c r="CK5032" s="63"/>
      <c r="CL5032" s="63"/>
      <c r="CM5032" s="63"/>
      <c r="CN5032" s="63"/>
      <c r="CO5032" s="63"/>
      <c r="CP5032" s="63"/>
      <c r="CR5032" s="227"/>
      <c r="CS5032" s="74"/>
    </row>
    <row r="5033" spans="1:97" s="72" customFormat="1" ht="75.75" customHeight="1">
      <c r="A5033" s="63"/>
      <c r="B5033" s="63"/>
      <c r="C5033" s="63"/>
      <c r="D5033" s="63"/>
      <c r="E5033" s="63"/>
      <c r="F5033" s="63"/>
      <c r="G5033" s="63"/>
      <c r="H5033" s="63"/>
      <c r="I5033" s="63"/>
      <c r="J5033" s="63"/>
      <c r="K5033" s="63"/>
      <c r="L5033" s="63"/>
      <c r="M5033" s="63"/>
      <c r="N5033" s="63"/>
      <c r="O5033" s="63"/>
      <c r="P5033" s="63"/>
      <c r="Q5033" s="63"/>
      <c r="R5033" s="63"/>
      <c r="S5033" s="63"/>
      <c r="T5033" s="63"/>
      <c r="U5033" s="63"/>
      <c r="V5033" s="63"/>
      <c r="W5033" s="63"/>
      <c r="X5033" s="63"/>
      <c r="Y5033" s="63"/>
      <c r="Z5033" s="63"/>
      <c r="AA5033" s="63"/>
      <c r="AB5033" s="63"/>
      <c r="AC5033" s="63"/>
      <c r="AD5033" s="63"/>
      <c r="AE5033" s="63"/>
      <c r="AF5033" s="63"/>
      <c r="AG5033" s="63"/>
      <c r="AH5033" s="63"/>
      <c r="AI5033" s="63"/>
      <c r="AJ5033" s="63"/>
      <c r="AK5033" s="63"/>
      <c r="AL5033" s="63"/>
      <c r="AM5033" s="63"/>
      <c r="AN5033" s="63"/>
      <c r="AO5033" s="63"/>
      <c r="AP5033" s="63"/>
      <c r="AQ5033" s="63"/>
      <c r="AR5033" s="63"/>
      <c r="AS5033" s="63"/>
      <c r="AT5033" s="63"/>
      <c r="AU5033" s="63"/>
      <c r="AV5033" s="63"/>
      <c r="AW5033" s="63"/>
      <c r="AX5033" s="63"/>
      <c r="AY5033" s="63"/>
      <c r="AZ5033" s="63"/>
      <c r="BA5033" s="63"/>
      <c r="BB5033" s="63"/>
      <c r="BC5033" s="63"/>
      <c r="BD5033" s="63"/>
      <c r="BE5033" s="63"/>
      <c r="BF5033" s="63"/>
      <c r="BG5033" s="63"/>
      <c r="BH5033" s="63"/>
      <c r="BI5033" s="63"/>
      <c r="BJ5033" s="63"/>
      <c r="BK5033" s="63"/>
      <c r="BL5033" s="63"/>
      <c r="BM5033" s="63"/>
      <c r="BN5033" s="63"/>
      <c r="BO5033" s="63"/>
      <c r="BP5033" s="63"/>
      <c r="BQ5033" s="63"/>
      <c r="BR5033" s="63"/>
      <c r="BS5033" s="63"/>
      <c r="BT5033" s="63"/>
      <c r="BU5033" s="63"/>
      <c r="BV5033" s="63"/>
      <c r="BW5033" s="63"/>
      <c r="BX5033" s="63"/>
      <c r="BY5033" s="63"/>
      <c r="BZ5033" s="63"/>
      <c r="CA5033" s="63"/>
      <c r="CB5033" s="63"/>
      <c r="CC5033" s="63"/>
      <c r="CD5033" s="63"/>
      <c r="CE5033" s="63"/>
      <c r="CF5033" s="63"/>
      <c r="CG5033" s="63"/>
      <c r="CH5033" s="63"/>
      <c r="CI5033" s="63"/>
      <c r="CJ5033" s="63"/>
      <c r="CK5033" s="63"/>
      <c r="CL5033" s="63"/>
      <c r="CM5033" s="63"/>
      <c r="CN5033" s="63"/>
      <c r="CO5033" s="63"/>
      <c r="CP5033" s="63"/>
      <c r="CR5033" s="227"/>
      <c r="CS5033" s="74"/>
    </row>
    <row r="5034" spans="1:97" s="72" customFormat="1" ht="75.75" customHeight="1">
      <c r="A5034" s="63"/>
      <c r="B5034" s="63"/>
      <c r="C5034" s="63"/>
      <c r="D5034" s="63"/>
      <c r="E5034" s="63"/>
      <c r="F5034" s="63"/>
      <c r="G5034" s="63"/>
      <c r="H5034" s="63"/>
      <c r="I5034" s="63"/>
      <c r="J5034" s="63"/>
      <c r="K5034" s="63"/>
      <c r="L5034" s="63"/>
      <c r="M5034" s="63"/>
      <c r="N5034" s="63"/>
      <c r="O5034" s="63"/>
      <c r="P5034" s="63"/>
      <c r="Q5034" s="63"/>
      <c r="R5034" s="63"/>
      <c r="S5034" s="63"/>
      <c r="T5034" s="63"/>
      <c r="U5034" s="63"/>
      <c r="V5034" s="63"/>
      <c r="W5034" s="63"/>
      <c r="X5034" s="63"/>
      <c r="Y5034" s="63"/>
      <c r="Z5034" s="63"/>
      <c r="AA5034" s="63"/>
      <c r="AB5034" s="63"/>
      <c r="AC5034" s="63"/>
      <c r="AD5034" s="63"/>
      <c r="AE5034" s="63"/>
      <c r="AF5034" s="63"/>
      <c r="AG5034" s="63"/>
      <c r="AH5034" s="63"/>
      <c r="AI5034" s="63"/>
      <c r="AJ5034" s="63"/>
      <c r="AK5034" s="63"/>
      <c r="AL5034" s="63"/>
      <c r="AM5034" s="63"/>
      <c r="AN5034" s="63"/>
      <c r="AO5034" s="63"/>
      <c r="AP5034" s="63"/>
      <c r="AQ5034" s="63"/>
      <c r="AR5034" s="63"/>
      <c r="AS5034" s="63"/>
      <c r="AT5034" s="63"/>
      <c r="AU5034" s="63"/>
      <c r="AV5034" s="63"/>
      <c r="AW5034" s="63"/>
      <c r="AX5034" s="63"/>
      <c r="AY5034" s="63"/>
      <c r="AZ5034" s="63"/>
      <c r="BA5034" s="63"/>
      <c r="BB5034" s="63"/>
      <c r="BC5034" s="63"/>
      <c r="BD5034" s="63"/>
      <c r="BE5034" s="63"/>
      <c r="BF5034" s="63"/>
      <c r="BG5034" s="63"/>
      <c r="BH5034" s="63"/>
      <c r="BI5034" s="63"/>
      <c r="BJ5034" s="63"/>
      <c r="BK5034" s="63"/>
      <c r="BL5034" s="63"/>
      <c r="BM5034" s="63"/>
      <c r="BN5034" s="63"/>
      <c r="BO5034" s="63"/>
      <c r="BP5034" s="63"/>
      <c r="BQ5034" s="63"/>
      <c r="BR5034" s="63"/>
      <c r="BS5034" s="63"/>
      <c r="BT5034" s="63"/>
      <c r="BU5034" s="63"/>
      <c r="BV5034" s="63"/>
      <c r="BW5034" s="63"/>
      <c r="BX5034" s="63"/>
      <c r="BY5034" s="63"/>
      <c r="BZ5034" s="63"/>
      <c r="CA5034" s="63"/>
      <c r="CB5034" s="63"/>
      <c r="CC5034" s="63"/>
      <c r="CD5034" s="63"/>
      <c r="CE5034" s="63"/>
      <c r="CF5034" s="63"/>
      <c r="CG5034" s="63"/>
      <c r="CH5034" s="63"/>
      <c r="CI5034" s="63"/>
      <c r="CJ5034" s="63"/>
      <c r="CK5034" s="63"/>
      <c r="CL5034" s="63"/>
      <c r="CM5034" s="63"/>
      <c r="CN5034" s="63"/>
      <c r="CO5034" s="63"/>
      <c r="CP5034" s="63"/>
      <c r="CR5034" s="227"/>
      <c r="CS5034" s="74"/>
    </row>
    <row r="5035" spans="1:97" s="72" customFormat="1" ht="75.75" customHeight="1">
      <c r="A5035" s="63"/>
      <c r="B5035" s="63"/>
      <c r="C5035" s="63"/>
      <c r="D5035" s="63"/>
      <c r="E5035" s="63"/>
      <c r="F5035" s="63"/>
      <c r="G5035" s="63"/>
      <c r="H5035" s="63"/>
      <c r="I5035" s="63"/>
      <c r="J5035" s="63"/>
      <c r="K5035" s="63"/>
      <c r="L5035" s="63"/>
      <c r="M5035" s="63"/>
      <c r="N5035" s="63"/>
      <c r="O5035" s="63"/>
      <c r="P5035" s="63"/>
      <c r="Q5035" s="63"/>
      <c r="R5035" s="63"/>
      <c r="S5035" s="63"/>
      <c r="T5035" s="63"/>
      <c r="U5035" s="63"/>
      <c r="V5035" s="63"/>
      <c r="W5035" s="63"/>
      <c r="X5035" s="63"/>
      <c r="Y5035" s="63"/>
      <c r="Z5035" s="63"/>
      <c r="AA5035" s="63"/>
      <c r="AB5035" s="63"/>
      <c r="AC5035" s="63"/>
      <c r="AD5035" s="63"/>
      <c r="AE5035" s="63"/>
      <c r="AF5035" s="63"/>
      <c r="AG5035" s="63"/>
      <c r="AH5035" s="63"/>
      <c r="AI5035" s="63"/>
      <c r="AJ5035" s="63"/>
      <c r="AK5035" s="63"/>
      <c r="AL5035" s="63"/>
      <c r="AM5035" s="63"/>
      <c r="AN5035" s="63"/>
      <c r="AO5035" s="63"/>
      <c r="AP5035" s="63"/>
      <c r="AQ5035" s="63"/>
      <c r="AR5035" s="63"/>
      <c r="AS5035" s="63"/>
      <c r="AT5035" s="63"/>
      <c r="AU5035" s="63"/>
      <c r="AV5035" s="63"/>
      <c r="AW5035" s="63"/>
      <c r="AX5035" s="63"/>
      <c r="AY5035" s="63"/>
      <c r="AZ5035" s="63"/>
      <c r="BA5035" s="63"/>
      <c r="BB5035" s="63"/>
      <c r="BC5035" s="63"/>
      <c r="BD5035" s="63"/>
      <c r="BE5035" s="63"/>
      <c r="BF5035" s="63"/>
      <c r="BG5035" s="63"/>
      <c r="BH5035" s="63"/>
      <c r="BI5035" s="63"/>
      <c r="BJ5035" s="63"/>
      <c r="BK5035" s="63"/>
      <c r="BL5035" s="63"/>
      <c r="BM5035" s="63"/>
      <c r="BN5035" s="63"/>
      <c r="BO5035" s="63"/>
      <c r="BP5035" s="63"/>
      <c r="BQ5035" s="63"/>
      <c r="BR5035" s="63"/>
      <c r="BS5035" s="63"/>
      <c r="BT5035" s="63"/>
      <c r="BU5035" s="63"/>
      <c r="BV5035" s="63"/>
      <c r="BW5035" s="63"/>
      <c r="BX5035" s="63"/>
      <c r="BY5035" s="63"/>
      <c r="BZ5035" s="63"/>
      <c r="CA5035" s="63"/>
      <c r="CB5035" s="63"/>
      <c r="CC5035" s="63"/>
      <c r="CD5035" s="63"/>
      <c r="CE5035" s="63"/>
      <c r="CF5035" s="63"/>
      <c r="CG5035" s="63"/>
      <c r="CH5035" s="63"/>
      <c r="CI5035" s="63"/>
      <c r="CJ5035" s="63"/>
      <c r="CK5035" s="63"/>
      <c r="CL5035" s="63"/>
      <c r="CM5035" s="63"/>
      <c r="CN5035" s="63"/>
      <c r="CO5035" s="63"/>
      <c r="CP5035" s="63"/>
      <c r="CR5035" s="227"/>
      <c r="CS5035" s="74"/>
    </row>
    <row r="5036" spans="1:97" s="72" customFormat="1" ht="75.75" customHeight="1">
      <c r="A5036" s="63"/>
      <c r="B5036" s="63"/>
      <c r="C5036" s="63"/>
      <c r="D5036" s="63"/>
      <c r="E5036" s="63"/>
      <c r="F5036" s="63"/>
      <c r="G5036" s="63"/>
      <c r="H5036" s="63"/>
      <c r="I5036" s="63"/>
      <c r="J5036" s="63"/>
      <c r="K5036" s="63"/>
      <c r="L5036" s="63"/>
      <c r="M5036" s="63"/>
      <c r="N5036" s="63"/>
      <c r="O5036" s="63"/>
      <c r="P5036" s="63"/>
      <c r="Q5036" s="63"/>
      <c r="R5036" s="63"/>
      <c r="S5036" s="63"/>
      <c r="T5036" s="63"/>
      <c r="U5036" s="63"/>
      <c r="V5036" s="63"/>
      <c r="W5036" s="63"/>
      <c r="X5036" s="63"/>
      <c r="Y5036" s="63"/>
      <c r="Z5036" s="63"/>
      <c r="AA5036" s="63"/>
      <c r="AB5036" s="63"/>
      <c r="AC5036" s="63"/>
      <c r="AD5036" s="63"/>
      <c r="AE5036" s="63"/>
      <c r="AF5036" s="63"/>
      <c r="AG5036" s="63"/>
      <c r="AH5036" s="63"/>
      <c r="AI5036" s="63"/>
      <c r="AJ5036" s="63"/>
      <c r="AK5036" s="63"/>
      <c r="AL5036" s="63"/>
      <c r="AM5036" s="63"/>
      <c r="AN5036" s="63"/>
      <c r="AO5036" s="63"/>
      <c r="AP5036" s="63"/>
      <c r="AQ5036" s="63"/>
      <c r="AR5036" s="63"/>
      <c r="AS5036" s="63"/>
      <c r="AT5036" s="63"/>
      <c r="AU5036" s="63"/>
      <c r="AV5036" s="63"/>
      <c r="AW5036" s="63"/>
      <c r="AX5036" s="63"/>
      <c r="AY5036" s="63"/>
      <c r="AZ5036" s="63"/>
      <c r="BA5036" s="63"/>
      <c r="BB5036" s="63"/>
      <c r="BC5036" s="63"/>
      <c r="BD5036" s="63"/>
      <c r="BE5036" s="63"/>
      <c r="BF5036" s="63"/>
      <c r="BG5036" s="63"/>
      <c r="BH5036" s="63"/>
      <c r="BI5036" s="63"/>
      <c r="BJ5036" s="63"/>
      <c r="BK5036" s="63"/>
      <c r="BL5036" s="63"/>
      <c r="BM5036" s="63"/>
      <c r="BN5036" s="63"/>
      <c r="BO5036" s="63"/>
      <c r="BP5036" s="63"/>
      <c r="BQ5036" s="63"/>
      <c r="BR5036" s="63"/>
      <c r="BS5036" s="63"/>
      <c r="BT5036" s="63"/>
      <c r="BU5036" s="63"/>
      <c r="BV5036" s="63"/>
      <c r="BW5036" s="63"/>
      <c r="BX5036" s="63"/>
      <c r="BY5036" s="63"/>
      <c r="BZ5036" s="63"/>
      <c r="CA5036" s="63"/>
      <c r="CB5036" s="63"/>
      <c r="CC5036" s="63"/>
      <c r="CD5036" s="63"/>
      <c r="CE5036" s="63"/>
      <c r="CF5036" s="63"/>
      <c r="CG5036" s="63"/>
      <c r="CH5036" s="63"/>
      <c r="CI5036" s="63"/>
      <c r="CJ5036" s="63"/>
      <c r="CK5036" s="63"/>
      <c r="CL5036" s="63"/>
      <c r="CM5036" s="63"/>
      <c r="CN5036" s="63"/>
      <c r="CO5036" s="63"/>
      <c r="CP5036" s="63"/>
      <c r="CR5036" s="227"/>
      <c r="CS5036" s="74"/>
    </row>
    <row r="5037" spans="1:97" s="72" customFormat="1" ht="75.75" customHeight="1">
      <c r="A5037" s="63"/>
      <c r="B5037" s="63"/>
      <c r="C5037" s="63"/>
      <c r="D5037" s="63"/>
      <c r="E5037" s="63"/>
      <c r="F5037" s="63"/>
      <c r="G5037" s="63"/>
      <c r="H5037" s="63"/>
      <c r="I5037" s="63"/>
      <c r="J5037" s="63"/>
      <c r="K5037" s="63"/>
      <c r="L5037" s="63"/>
      <c r="M5037" s="63"/>
      <c r="N5037" s="63"/>
      <c r="O5037" s="63"/>
      <c r="P5037" s="63"/>
      <c r="Q5037" s="63"/>
      <c r="R5037" s="63"/>
      <c r="S5037" s="63"/>
      <c r="T5037" s="63"/>
      <c r="U5037" s="63"/>
      <c r="V5037" s="63"/>
      <c r="W5037" s="63"/>
      <c r="X5037" s="63"/>
      <c r="Y5037" s="63"/>
      <c r="Z5037" s="63"/>
      <c r="AA5037" s="63"/>
      <c r="AB5037" s="63"/>
      <c r="AC5037" s="63"/>
      <c r="AD5037" s="63"/>
      <c r="AE5037" s="63"/>
      <c r="AF5037" s="63"/>
      <c r="AG5037" s="63"/>
      <c r="AH5037" s="63"/>
      <c r="AI5037" s="63"/>
      <c r="AJ5037" s="63"/>
      <c r="AK5037" s="63"/>
      <c r="AL5037" s="63"/>
      <c r="AM5037" s="63"/>
      <c r="AN5037" s="63"/>
      <c r="AO5037" s="63"/>
      <c r="AP5037" s="63"/>
      <c r="AQ5037" s="63"/>
      <c r="AR5037" s="63"/>
      <c r="AS5037" s="63"/>
      <c r="AT5037" s="63"/>
      <c r="AU5037" s="63"/>
      <c r="AV5037" s="63"/>
      <c r="AW5037" s="63"/>
      <c r="AX5037" s="63"/>
      <c r="AY5037" s="63"/>
      <c r="AZ5037" s="63"/>
      <c r="BA5037" s="63"/>
      <c r="BB5037" s="63"/>
      <c r="BC5037" s="63"/>
      <c r="BD5037" s="63"/>
      <c r="BE5037" s="63"/>
      <c r="BF5037" s="63"/>
      <c r="BG5037" s="63"/>
      <c r="BH5037" s="63"/>
      <c r="BI5037" s="63"/>
      <c r="BJ5037" s="63"/>
      <c r="BK5037" s="63"/>
      <c r="BL5037" s="63"/>
      <c r="BM5037" s="63"/>
      <c r="BN5037" s="63"/>
      <c r="BO5037" s="63"/>
      <c r="BP5037" s="63"/>
      <c r="BQ5037" s="63"/>
      <c r="BR5037" s="63"/>
      <c r="BS5037" s="63"/>
      <c r="BT5037" s="63"/>
      <c r="BU5037" s="63"/>
      <c r="BV5037" s="63"/>
      <c r="BW5037" s="63"/>
      <c r="BX5037" s="63"/>
      <c r="BY5037" s="63"/>
      <c r="BZ5037" s="63"/>
      <c r="CA5037" s="63"/>
      <c r="CB5037" s="63"/>
      <c r="CC5037" s="63"/>
      <c r="CD5037" s="63"/>
      <c r="CE5037" s="63"/>
      <c r="CF5037" s="63"/>
      <c r="CG5037" s="63"/>
      <c r="CH5037" s="63"/>
      <c r="CI5037" s="63"/>
      <c r="CJ5037" s="63"/>
      <c r="CK5037" s="63"/>
      <c r="CL5037" s="63"/>
      <c r="CM5037" s="63"/>
      <c r="CN5037" s="63"/>
      <c r="CO5037" s="63"/>
      <c r="CP5037" s="63"/>
      <c r="CR5037" s="227"/>
      <c r="CS5037" s="74"/>
    </row>
    <row r="5038" spans="1:97" s="72" customFormat="1" ht="75.75" customHeight="1">
      <c r="A5038" s="63"/>
      <c r="B5038" s="63"/>
      <c r="C5038" s="63"/>
      <c r="D5038" s="63"/>
      <c r="E5038" s="63"/>
      <c r="F5038" s="63"/>
      <c r="G5038" s="63"/>
      <c r="H5038" s="63"/>
      <c r="I5038" s="63"/>
      <c r="J5038" s="63"/>
      <c r="K5038" s="63"/>
      <c r="L5038" s="63"/>
      <c r="M5038" s="63"/>
      <c r="N5038" s="63"/>
      <c r="O5038" s="63"/>
      <c r="P5038" s="63"/>
      <c r="Q5038" s="63"/>
      <c r="R5038" s="63"/>
      <c r="S5038" s="63"/>
      <c r="T5038" s="63"/>
      <c r="U5038" s="63"/>
      <c r="V5038" s="63"/>
      <c r="W5038" s="63"/>
      <c r="X5038" s="63"/>
      <c r="Y5038" s="63"/>
      <c r="Z5038" s="63"/>
      <c r="AA5038" s="63"/>
      <c r="AB5038" s="63"/>
      <c r="AC5038" s="63"/>
      <c r="AD5038" s="63"/>
      <c r="AE5038" s="63"/>
      <c r="AF5038" s="63"/>
      <c r="AG5038" s="63"/>
      <c r="AH5038" s="63"/>
      <c r="AI5038" s="63"/>
      <c r="AJ5038" s="63"/>
      <c r="AK5038" s="63"/>
      <c r="AL5038" s="63"/>
      <c r="AM5038" s="63"/>
      <c r="AN5038" s="63"/>
      <c r="AO5038" s="63"/>
      <c r="AP5038" s="63"/>
      <c r="AQ5038" s="63"/>
      <c r="AR5038" s="63"/>
      <c r="AS5038" s="63"/>
      <c r="AT5038" s="63"/>
      <c r="AU5038" s="63"/>
      <c r="AV5038" s="63"/>
      <c r="AW5038" s="63"/>
      <c r="AX5038" s="63"/>
      <c r="AY5038" s="63"/>
      <c r="AZ5038" s="63"/>
      <c r="BA5038" s="63"/>
      <c r="BB5038" s="63"/>
      <c r="BC5038" s="63"/>
      <c r="BD5038" s="63"/>
      <c r="BE5038" s="63"/>
      <c r="BF5038" s="63"/>
      <c r="BG5038" s="63"/>
      <c r="BH5038" s="63"/>
      <c r="BI5038" s="63"/>
      <c r="BJ5038" s="63"/>
      <c r="BK5038" s="63"/>
      <c r="BL5038" s="63"/>
      <c r="BM5038" s="63"/>
      <c r="BN5038" s="63"/>
      <c r="BO5038" s="63"/>
      <c r="BP5038" s="63"/>
      <c r="BQ5038" s="63"/>
      <c r="BR5038" s="63"/>
      <c r="BS5038" s="63"/>
      <c r="BT5038" s="63"/>
      <c r="BU5038" s="63"/>
      <c r="BV5038" s="63"/>
      <c r="BW5038" s="63"/>
      <c r="BX5038" s="63"/>
      <c r="BY5038" s="63"/>
      <c r="BZ5038" s="63"/>
      <c r="CA5038" s="63"/>
      <c r="CB5038" s="63"/>
      <c r="CC5038" s="63"/>
      <c r="CD5038" s="63"/>
      <c r="CE5038" s="63"/>
      <c r="CF5038" s="63"/>
      <c r="CG5038" s="63"/>
      <c r="CH5038" s="63"/>
      <c r="CI5038" s="63"/>
      <c r="CJ5038" s="63"/>
      <c r="CK5038" s="63"/>
      <c r="CL5038" s="63"/>
      <c r="CM5038" s="63"/>
      <c r="CN5038" s="63"/>
      <c r="CO5038" s="63"/>
      <c r="CP5038" s="63"/>
      <c r="CR5038" s="227"/>
      <c r="CS5038" s="74"/>
    </row>
    <row r="5039" spans="1:97" s="72" customFormat="1" ht="75.75" customHeight="1">
      <c r="A5039" s="63"/>
      <c r="B5039" s="63"/>
      <c r="C5039" s="63"/>
      <c r="D5039" s="63"/>
      <c r="E5039" s="63"/>
      <c r="F5039" s="63"/>
      <c r="G5039" s="63"/>
      <c r="H5039" s="63"/>
      <c r="I5039" s="63"/>
      <c r="J5039" s="63"/>
      <c r="K5039" s="63"/>
      <c r="L5039" s="63"/>
      <c r="M5039" s="63"/>
      <c r="N5039" s="63"/>
      <c r="O5039" s="63"/>
      <c r="P5039" s="63"/>
      <c r="Q5039" s="63"/>
      <c r="R5039" s="63"/>
      <c r="S5039" s="63"/>
      <c r="T5039" s="63"/>
      <c r="U5039" s="63"/>
      <c r="V5039" s="63"/>
      <c r="W5039" s="63"/>
      <c r="X5039" s="63"/>
      <c r="Y5039" s="63"/>
      <c r="Z5039" s="63"/>
      <c r="AA5039" s="63"/>
      <c r="AB5039" s="63"/>
      <c r="AC5039" s="63"/>
      <c r="AD5039" s="63"/>
      <c r="AE5039" s="63"/>
      <c r="AF5039" s="63"/>
      <c r="AG5039" s="63"/>
      <c r="AH5039" s="63"/>
      <c r="AI5039" s="63"/>
      <c r="AJ5039" s="63"/>
      <c r="AK5039" s="63"/>
      <c r="AL5039" s="63"/>
      <c r="AM5039" s="63"/>
      <c r="AN5039" s="63"/>
      <c r="AO5039" s="63"/>
      <c r="AP5039" s="63"/>
      <c r="AQ5039" s="63"/>
      <c r="AR5039" s="63"/>
      <c r="AS5039" s="63"/>
      <c r="AT5039" s="63"/>
      <c r="AU5039" s="63"/>
      <c r="AV5039" s="63"/>
      <c r="AW5039" s="63"/>
      <c r="AX5039" s="63"/>
      <c r="AY5039" s="63"/>
      <c r="AZ5039" s="63"/>
      <c r="BA5039" s="63"/>
      <c r="BB5039" s="63"/>
      <c r="BC5039" s="63"/>
      <c r="BD5039" s="63"/>
      <c r="BE5039" s="63"/>
      <c r="BF5039" s="63"/>
      <c r="BG5039" s="63"/>
      <c r="BH5039" s="63"/>
      <c r="BI5039" s="63"/>
      <c r="BJ5039" s="63"/>
      <c r="BK5039" s="63"/>
      <c r="BL5039" s="63"/>
      <c r="BM5039" s="63"/>
      <c r="BN5039" s="63"/>
      <c r="BO5039" s="63"/>
      <c r="BP5039" s="63"/>
      <c r="BQ5039" s="63"/>
      <c r="BR5039" s="63"/>
      <c r="BS5039" s="63"/>
      <c r="BT5039" s="63"/>
      <c r="BU5039" s="63"/>
      <c r="BV5039" s="63"/>
      <c r="BW5039" s="63"/>
      <c r="BX5039" s="63"/>
      <c r="BY5039" s="63"/>
      <c r="BZ5039" s="63"/>
      <c r="CA5039" s="63"/>
      <c r="CB5039" s="63"/>
      <c r="CC5039" s="63"/>
      <c r="CD5039" s="63"/>
      <c r="CE5039" s="63"/>
      <c r="CF5039" s="63"/>
      <c r="CG5039" s="63"/>
      <c r="CH5039" s="63"/>
      <c r="CI5039" s="63"/>
      <c r="CJ5039" s="63"/>
      <c r="CK5039" s="63"/>
      <c r="CL5039" s="63"/>
      <c r="CM5039" s="63"/>
      <c r="CN5039" s="63"/>
      <c r="CO5039" s="63"/>
      <c r="CP5039" s="63"/>
      <c r="CR5039" s="227"/>
      <c r="CS5039" s="74"/>
    </row>
    <row r="5040" spans="1:97" s="72" customFormat="1" ht="75.75" customHeight="1">
      <c r="A5040" s="63"/>
      <c r="B5040" s="63"/>
      <c r="C5040" s="63"/>
      <c r="D5040" s="63"/>
      <c r="E5040" s="63"/>
      <c r="F5040" s="63"/>
      <c r="G5040" s="63"/>
      <c r="H5040" s="63"/>
      <c r="I5040" s="63"/>
      <c r="J5040" s="63"/>
      <c r="K5040" s="63"/>
      <c r="L5040" s="63"/>
      <c r="M5040" s="63"/>
      <c r="N5040" s="63"/>
      <c r="O5040" s="63"/>
      <c r="P5040" s="63"/>
      <c r="Q5040" s="63"/>
      <c r="R5040" s="63"/>
      <c r="S5040" s="63"/>
      <c r="T5040" s="63"/>
      <c r="U5040" s="63"/>
      <c r="V5040" s="63"/>
      <c r="W5040" s="63"/>
      <c r="X5040" s="63"/>
      <c r="Y5040" s="63"/>
      <c r="Z5040" s="63"/>
      <c r="AA5040" s="63"/>
      <c r="AB5040" s="63"/>
      <c r="AC5040" s="63"/>
      <c r="AD5040" s="63"/>
      <c r="AE5040" s="63"/>
      <c r="AF5040" s="63"/>
      <c r="AG5040" s="63"/>
      <c r="AH5040" s="63"/>
      <c r="AI5040" s="63"/>
      <c r="AJ5040" s="63"/>
      <c r="AK5040" s="63"/>
      <c r="AL5040" s="63"/>
      <c r="AM5040" s="63"/>
      <c r="AN5040" s="63"/>
      <c r="AO5040" s="63"/>
      <c r="AP5040" s="63"/>
      <c r="AQ5040" s="63"/>
      <c r="AR5040" s="63"/>
      <c r="AS5040" s="63"/>
      <c r="AT5040" s="63"/>
      <c r="AU5040" s="63"/>
      <c r="AV5040" s="63"/>
      <c r="AW5040" s="63"/>
      <c r="AX5040" s="63"/>
      <c r="AY5040" s="63"/>
      <c r="AZ5040" s="63"/>
      <c r="BA5040" s="63"/>
      <c r="BB5040" s="63"/>
      <c r="BC5040" s="63"/>
      <c r="BD5040" s="63"/>
      <c r="BE5040" s="63"/>
      <c r="BF5040" s="63"/>
      <c r="BG5040" s="63"/>
      <c r="BH5040" s="63"/>
      <c r="BI5040" s="63"/>
      <c r="BJ5040" s="63"/>
      <c r="BK5040" s="63"/>
      <c r="BL5040" s="63"/>
      <c r="BM5040" s="63"/>
      <c r="BN5040" s="63"/>
      <c r="BO5040" s="63"/>
      <c r="BP5040" s="63"/>
      <c r="BQ5040" s="63"/>
      <c r="BR5040" s="63"/>
      <c r="BS5040" s="63"/>
      <c r="BT5040" s="63"/>
      <c r="BU5040" s="63"/>
      <c r="BV5040" s="63"/>
      <c r="BW5040" s="63"/>
      <c r="BX5040" s="63"/>
      <c r="BY5040" s="63"/>
      <c r="BZ5040" s="63"/>
      <c r="CA5040" s="63"/>
      <c r="CB5040" s="63"/>
      <c r="CC5040" s="63"/>
      <c r="CD5040" s="63"/>
      <c r="CE5040" s="63"/>
      <c r="CF5040" s="63"/>
      <c r="CG5040" s="63"/>
      <c r="CH5040" s="63"/>
      <c r="CI5040" s="63"/>
      <c r="CJ5040" s="63"/>
      <c r="CK5040" s="63"/>
      <c r="CL5040" s="63"/>
      <c r="CM5040" s="63"/>
      <c r="CN5040" s="63"/>
      <c r="CO5040" s="63"/>
      <c r="CP5040" s="63"/>
      <c r="CR5040" s="227"/>
      <c r="CS5040" s="74"/>
    </row>
    <row r="5041" spans="1:97" s="72" customFormat="1" ht="75.75" customHeight="1">
      <c r="A5041" s="63"/>
      <c r="B5041" s="63"/>
      <c r="C5041" s="63"/>
      <c r="D5041" s="63"/>
      <c r="E5041" s="63"/>
      <c r="F5041" s="63"/>
      <c r="G5041" s="63"/>
      <c r="H5041" s="63"/>
      <c r="I5041" s="63"/>
      <c r="J5041" s="63"/>
      <c r="K5041" s="63"/>
      <c r="L5041" s="63"/>
      <c r="M5041" s="63"/>
      <c r="N5041" s="63"/>
      <c r="O5041" s="63"/>
      <c r="P5041" s="63"/>
      <c r="Q5041" s="63"/>
      <c r="R5041" s="63"/>
      <c r="S5041" s="63"/>
      <c r="T5041" s="63"/>
      <c r="U5041" s="63"/>
      <c r="V5041" s="63"/>
      <c r="W5041" s="63"/>
      <c r="X5041" s="63"/>
      <c r="Y5041" s="63"/>
      <c r="Z5041" s="63"/>
      <c r="AA5041" s="63"/>
      <c r="AB5041" s="63"/>
      <c r="AC5041" s="63"/>
      <c r="AD5041" s="63"/>
      <c r="AE5041" s="63"/>
      <c r="AF5041" s="63"/>
      <c r="AG5041" s="63"/>
      <c r="AH5041" s="63"/>
      <c r="AI5041" s="63"/>
      <c r="AJ5041" s="63"/>
      <c r="AK5041" s="63"/>
      <c r="AL5041" s="63"/>
      <c r="AM5041" s="63"/>
      <c r="AN5041" s="63"/>
      <c r="AO5041" s="63"/>
      <c r="AP5041" s="63"/>
      <c r="AQ5041" s="63"/>
      <c r="AR5041" s="63"/>
      <c r="AS5041" s="63"/>
      <c r="AT5041" s="63"/>
      <c r="AU5041" s="63"/>
      <c r="AV5041" s="63"/>
      <c r="AW5041" s="63"/>
      <c r="AX5041" s="63"/>
      <c r="AY5041" s="63"/>
      <c r="AZ5041" s="63"/>
      <c r="BA5041" s="63"/>
      <c r="BB5041" s="63"/>
      <c r="BC5041" s="63"/>
      <c r="BD5041" s="63"/>
      <c r="BE5041" s="63"/>
      <c r="BF5041" s="63"/>
      <c r="BG5041" s="63"/>
      <c r="BH5041" s="63"/>
      <c r="BI5041" s="63"/>
      <c r="BJ5041" s="63"/>
      <c r="BK5041" s="63"/>
      <c r="BL5041" s="63"/>
      <c r="BM5041" s="63"/>
      <c r="BN5041" s="63"/>
      <c r="BO5041" s="63"/>
      <c r="BP5041" s="63"/>
      <c r="BQ5041" s="63"/>
      <c r="BR5041" s="63"/>
      <c r="BS5041" s="63"/>
      <c r="BT5041" s="63"/>
      <c r="BU5041" s="63"/>
      <c r="BV5041" s="63"/>
      <c r="BW5041" s="63"/>
      <c r="BX5041" s="63"/>
      <c r="BY5041" s="63"/>
      <c r="BZ5041" s="63"/>
      <c r="CA5041" s="63"/>
      <c r="CB5041" s="63"/>
      <c r="CC5041" s="63"/>
      <c r="CD5041" s="63"/>
      <c r="CE5041" s="63"/>
      <c r="CF5041" s="63"/>
      <c r="CG5041" s="63"/>
      <c r="CH5041" s="63"/>
      <c r="CI5041" s="63"/>
      <c r="CJ5041" s="63"/>
      <c r="CK5041" s="63"/>
      <c r="CL5041" s="63"/>
      <c r="CM5041" s="63"/>
      <c r="CN5041" s="63"/>
      <c r="CO5041" s="63"/>
      <c r="CP5041" s="63"/>
      <c r="CR5041" s="227"/>
      <c r="CS5041" s="74"/>
    </row>
    <row r="5042" spans="1:97" s="72" customFormat="1" ht="75.75" customHeight="1">
      <c r="A5042" s="63"/>
      <c r="B5042" s="63"/>
      <c r="C5042" s="63"/>
      <c r="D5042" s="63"/>
      <c r="E5042" s="63"/>
      <c r="F5042" s="63"/>
      <c r="G5042" s="63"/>
      <c r="H5042" s="63"/>
      <c r="I5042" s="63"/>
      <c r="J5042" s="63"/>
      <c r="K5042" s="63"/>
      <c r="L5042" s="63"/>
      <c r="M5042" s="63"/>
      <c r="N5042" s="63"/>
      <c r="O5042" s="63"/>
      <c r="P5042" s="63"/>
      <c r="Q5042" s="63"/>
      <c r="R5042" s="63"/>
      <c r="S5042" s="63"/>
      <c r="T5042" s="63"/>
      <c r="U5042" s="63"/>
      <c r="V5042" s="63"/>
      <c r="W5042" s="63"/>
      <c r="X5042" s="63"/>
      <c r="Y5042" s="63"/>
      <c r="Z5042" s="63"/>
      <c r="AA5042" s="63"/>
      <c r="AB5042" s="63"/>
      <c r="AC5042" s="63"/>
      <c r="AD5042" s="63"/>
      <c r="AE5042" s="63"/>
      <c r="AF5042" s="63"/>
      <c r="AG5042" s="63"/>
      <c r="AH5042" s="63"/>
      <c r="AI5042" s="63"/>
      <c r="AJ5042" s="63"/>
      <c r="AK5042" s="63"/>
      <c r="AL5042" s="63"/>
      <c r="AM5042" s="63"/>
      <c r="AN5042" s="63"/>
      <c r="AO5042" s="63"/>
      <c r="AP5042" s="63"/>
      <c r="AQ5042" s="63"/>
      <c r="AR5042" s="63"/>
      <c r="AS5042" s="63"/>
      <c r="AT5042" s="63"/>
      <c r="AU5042" s="63"/>
      <c r="AV5042" s="63"/>
      <c r="AW5042" s="63"/>
      <c r="AX5042" s="63"/>
      <c r="AY5042" s="63"/>
      <c r="AZ5042" s="63"/>
      <c r="BA5042" s="63"/>
      <c r="BB5042" s="63"/>
      <c r="BC5042" s="63"/>
      <c r="BD5042" s="63"/>
      <c r="BE5042" s="63"/>
      <c r="BF5042" s="63"/>
      <c r="BG5042" s="63"/>
      <c r="BH5042" s="63"/>
      <c r="BI5042" s="63"/>
      <c r="BJ5042" s="63"/>
      <c r="BK5042" s="63"/>
      <c r="BL5042" s="63"/>
      <c r="BM5042" s="63"/>
      <c r="BN5042" s="63"/>
      <c r="BO5042" s="63"/>
      <c r="BP5042" s="63"/>
      <c r="BQ5042" s="63"/>
      <c r="BR5042" s="63"/>
      <c r="BS5042" s="63"/>
      <c r="BT5042" s="63"/>
      <c r="BU5042" s="63"/>
      <c r="BV5042" s="63"/>
      <c r="BW5042" s="63"/>
      <c r="BX5042" s="63"/>
      <c r="BY5042" s="63"/>
      <c r="BZ5042" s="63"/>
      <c r="CA5042" s="63"/>
      <c r="CB5042" s="63"/>
      <c r="CC5042" s="63"/>
      <c r="CD5042" s="63"/>
      <c r="CE5042" s="63"/>
      <c r="CF5042" s="63"/>
      <c r="CG5042" s="63"/>
      <c r="CH5042" s="63"/>
      <c r="CI5042" s="63"/>
      <c r="CJ5042" s="63"/>
      <c r="CK5042" s="63"/>
      <c r="CL5042" s="63"/>
      <c r="CM5042" s="63"/>
      <c r="CN5042" s="63"/>
      <c r="CO5042" s="63"/>
      <c r="CP5042" s="63"/>
      <c r="CR5042" s="227"/>
      <c r="CS5042" s="74"/>
    </row>
    <row r="5043" spans="1:97" s="72" customFormat="1" ht="75.75" customHeight="1">
      <c r="A5043" s="63"/>
      <c r="B5043" s="63"/>
      <c r="C5043" s="63"/>
      <c r="D5043" s="63"/>
      <c r="E5043" s="63"/>
      <c r="F5043" s="63"/>
      <c r="G5043" s="63"/>
      <c r="H5043" s="63"/>
      <c r="I5043" s="63"/>
      <c r="J5043" s="63"/>
      <c r="K5043" s="63"/>
      <c r="L5043" s="63"/>
      <c r="M5043" s="63"/>
      <c r="N5043" s="63"/>
      <c r="O5043" s="63"/>
      <c r="P5043" s="63"/>
      <c r="Q5043" s="63"/>
      <c r="R5043" s="63"/>
      <c r="S5043" s="63"/>
      <c r="T5043" s="63"/>
      <c r="U5043" s="63"/>
      <c r="V5043" s="63"/>
      <c r="W5043" s="63"/>
      <c r="X5043" s="63"/>
      <c r="Y5043" s="63"/>
      <c r="Z5043" s="63"/>
      <c r="AA5043" s="63"/>
      <c r="AB5043" s="63"/>
      <c r="AC5043" s="63"/>
      <c r="AD5043" s="63"/>
      <c r="AE5043" s="63"/>
      <c r="AF5043" s="63"/>
      <c r="AG5043" s="63"/>
      <c r="AH5043" s="63"/>
      <c r="AI5043" s="63"/>
      <c r="AJ5043" s="63"/>
      <c r="AK5043" s="63"/>
      <c r="AL5043" s="63"/>
      <c r="AM5043" s="63"/>
      <c r="AN5043" s="63"/>
      <c r="AO5043" s="63"/>
      <c r="AP5043" s="63"/>
      <c r="AQ5043" s="63"/>
      <c r="AR5043" s="63"/>
      <c r="AS5043" s="63"/>
      <c r="AT5043" s="63"/>
      <c r="AU5043" s="63"/>
      <c r="AV5043" s="63"/>
      <c r="AW5043" s="63"/>
      <c r="AX5043" s="63"/>
      <c r="AY5043" s="63"/>
      <c r="AZ5043" s="63"/>
      <c r="BA5043" s="63"/>
      <c r="BB5043" s="63"/>
      <c r="BC5043" s="63"/>
      <c r="BD5043" s="63"/>
      <c r="BE5043" s="63"/>
      <c r="BF5043" s="63"/>
      <c r="BG5043" s="63"/>
      <c r="BH5043" s="63"/>
      <c r="BI5043" s="63"/>
      <c r="BJ5043" s="63"/>
      <c r="BK5043" s="63"/>
      <c r="BL5043" s="63"/>
      <c r="BM5043" s="63"/>
      <c r="BN5043" s="63"/>
      <c r="BO5043" s="63"/>
      <c r="BP5043" s="63"/>
      <c r="BQ5043" s="63"/>
      <c r="BR5043" s="63"/>
      <c r="BS5043" s="63"/>
      <c r="BT5043" s="63"/>
      <c r="BU5043" s="63"/>
      <c r="BV5043" s="63"/>
      <c r="BW5043" s="63"/>
      <c r="BX5043" s="63"/>
      <c r="BY5043" s="63"/>
      <c r="BZ5043" s="63"/>
      <c r="CA5043" s="63"/>
      <c r="CB5043" s="63"/>
      <c r="CC5043" s="63"/>
      <c r="CD5043" s="63"/>
      <c r="CE5043" s="63"/>
      <c r="CF5043" s="63"/>
      <c r="CG5043" s="63"/>
      <c r="CH5043" s="63"/>
      <c r="CI5043" s="63"/>
      <c r="CJ5043" s="63"/>
      <c r="CK5043" s="63"/>
      <c r="CL5043" s="63"/>
      <c r="CM5043" s="63"/>
      <c r="CN5043" s="63"/>
      <c r="CO5043" s="63"/>
      <c r="CP5043" s="63"/>
      <c r="CR5043" s="227"/>
      <c r="CS5043" s="74"/>
    </row>
    <row r="5044" spans="1:97" s="72" customFormat="1" ht="75.75" customHeight="1">
      <c r="A5044" s="63"/>
      <c r="B5044" s="63"/>
      <c r="C5044" s="63"/>
      <c r="D5044" s="63"/>
      <c r="E5044" s="63"/>
      <c r="F5044" s="63"/>
      <c r="G5044" s="63"/>
      <c r="H5044" s="63"/>
      <c r="I5044" s="63"/>
      <c r="J5044" s="63"/>
      <c r="K5044" s="63"/>
      <c r="L5044" s="63"/>
      <c r="M5044" s="63"/>
      <c r="N5044" s="63"/>
      <c r="O5044" s="63"/>
      <c r="P5044" s="63"/>
      <c r="Q5044" s="63"/>
      <c r="R5044" s="63"/>
      <c r="S5044" s="63"/>
      <c r="T5044" s="63"/>
      <c r="U5044" s="63"/>
      <c r="V5044" s="63"/>
      <c r="W5044" s="63"/>
      <c r="X5044" s="63"/>
      <c r="Y5044" s="63"/>
      <c r="Z5044" s="63"/>
      <c r="AA5044" s="63"/>
      <c r="AB5044" s="63"/>
      <c r="AC5044" s="63"/>
      <c r="AD5044" s="63"/>
      <c r="AE5044" s="63"/>
      <c r="AF5044" s="63"/>
      <c r="AG5044" s="63"/>
      <c r="AH5044" s="63"/>
      <c r="AI5044" s="63"/>
      <c r="AJ5044" s="63"/>
      <c r="AK5044" s="63"/>
      <c r="AL5044" s="63"/>
      <c r="AM5044" s="63"/>
      <c r="AN5044" s="63"/>
      <c r="AO5044" s="63"/>
      <c r="AP5044" s="63"/>
      <c r="AQ5044" s="63"/>
      <c r="AR5044" s="63"/>
      <c r="AS5044" s="63"/>
      <c r="AT5044" s="63"/>
      <c r="AU5044" s="63"/>
      <c r="AV5044" s="63"/>
      <c r="AW5044" s="63"/>
      <c r="AX5044" s="63"/>
      <c r="AY5044" s="63"/>
      <c r="AZ5044" s="63"/>
      <c r="BA5044" s="63"/>
      <c r="BB5044" s="63"/>
      <c r="BC5044" s="63"/>
      <c r="BD5044" s="63"/>
      <c r="BE5044" s="63"/>
      <c r="BF5044" s="63"/>
      <c r="BG5044" s="63"/>
      <c r="BH5044" s="63"/>
      <c r="BI5044" s="63"/>
      <c r="BJ5044" s="63"/>
      <c r="BK5044" s="63"/>
      <c r="BL5044" s="63"/>
      <c r="BM5044" s="63"/>
      <c r="BN5044" s="63"/>
      <c r="BO5044" s="63"/>
      <c r="BP5044" s="63"/>
      <c r="BQ5044" s="63"/>
      <c r="BR5044" s="63"/>
      <c r="BS5044" s="63"/>
      <c r="BT5044" s="63"/>
      <c r="BU5044" s="63"/>
      <c r="BV5044" s="63"/>
      <c r="BW5044" s="63"/>
      <c r="BX5044" s="63"/>
      <c r="BY5044" s="63"/>
      <c r="BZ5044" s="63"/>
      <c r="CA5044" s="63"/>
      <c r="CB5044" s="63"/>
      <c r="CC5044" s="63"/>
      <c r="CD5044" s="63"/>
      <c r="CE5044" s="63"/>
      <c r="CF5044" s="63"/>
      <c r="CG5044" s="63"/>
      <c r="CH5044" s="63"/>
      <c r="CI5044" s="63"/>
      <c r="CJ5044" s="63"/>
      <c r="CK5044" s="63"/>
      <c r="CL5044" s="63"/>
      <c r="CM5044" s="63"/>
      <c r="CN5044" s="63"/>
      <c r="CO5044" s="63"/>
      <c r="CP5044" s="63"/>
      <c r="CR5044" s="227"/>
      <c r="CS5044" s="74"/>
    </row>
    <row r="5045" spans="1:97" s="72" customFormat="1" ht="75.75" customHeight="1">
      <c r="A5045" s="63"/>
      <c r="B5045" s="63"/>
      <c r="C5045" s="63"/>
      <c r="D5045" s="63"/>
      <c r="E5045" s="63"/>
      <c r="F5045" s="63"/>
      <c r="G5045" s="63"/>
      <c r="H5045" s="63"/>
      <c r="I5045" s="63"/>
      <c r="J5045" s="63"/>
      <c r="K5045" s="63"/>
      <c r="L5045" s="63"/>
      <c r="M5045" s="63"/>
      <c r="N5045" s="63"/>
      <c r="O5045" s="63"/>
      <c r="P5045" s="63"/>
      <c r="Q5045" s="63"/>
      <c r="R5045" s="63"/>
      <c r="S5045" s="63"/>
      <c r="T5045" s="63"/>
      <c r="U5045" s="63"/>
      <c r="V5045" s="63"/>
      <c r="W5045" s="63"/>
      <c r="X5045" s="63"/>
      <c r="Y5045" s="63"/>
      <c r="Z5045" s="63"/>
      <c r="AA5045" s="63"/>
      <c r="AB5045" s="63"/>
      <c r="AC5045" s="63"/>
      <c r="AD5045" s="63"/>
      <c r="AE5045" s="63"/>
      <c r="AF5045" s="63"/>
      <c r="AG5045" s="63"/>
      <c r="AH5045" s="63"/>
      <c r="AI5045" s="63"/>
      <c r="AJ5045" s="63"/>
      <c r="AK5045" s="63"/>
      <c r="AL5045" s="63"/>
      <c r="AM5045" s="63"/>
      <c r="AN5045" s="63"/>
      <c r="AO5045" s="63"/>
      <c r="AP5045" s="63"/>
      <c r="AQ5045" s="63"/>
      <c r="AR5045" s="63"/>
      <c r="AS5045" s="63"/>
      <c r="AT5045" s="63"/>
      <c r="AU5045" s="63"/>
      <c r="AV5045" s="63"/>
      <c r="AW5045" s="63"/>
      <c r="AX5045" s="63"/>
      <c r="AY5045" s="63"/>
      <c r="AZ5045" s="63"/>
      <c r="BA5045" s="63"/>
      <c r="BB5045" s="63"/>
      <c r="BC5045" s="63"/>
      <c r="BD5045" s="63"/>
      <c r="BE5045" s="63"/>
      <c r="BF5045" s="63"/>
      <c r="BG5045" s="63"/>
      <c r="BH5045" s="63"/>
      <c r="BI5045" s="63"/>
      <c r="BJ5045" s="63"/>
      <c r="BK5045" s="63"/>
      <c r="BL5045" s="63"/>
      <c r="BM5045" s="63"/>
      <c r="BN5045" s="63"/>
      <c r="BO5045" s="63"/>
      <c r="BP5045" s="63"/>
      <c r="BQ5045" s="63"/>
      <c r="BR5045" s="63"/>
      <c r="BS5045" s="63"/>
      <c r="BT5045" s="63"/>
      <c r="BU5045" s="63"/>
      <c r="BV5045" s="63"/>
      <c r="BW5045" s="63"/>
      <c r="BX5045" s="63"/>
      <c r="BY5045" s="63"/>
      <c r="BZ5045" s="63"/>
      <c r="CA5045" s="63"/>
      <c r="CB5045" s="63"/>
      <c r="CC5045" s="63"/>
      <c r="CD5045" s="63"/>
      <c r="CE5045" s="63"/>
      <c r="CF5045" s="63"/>
      <c r="CG5045" s="63"/>
      <c r="CH5045" s="63"/>
      <c r="CI5045" s="63"/>
      <c r="CJ5045" s="63"/>
      <c r="CK5045" s="63"/>
      <c r="CL5045" s="63"/>
      <c r="CM5045" s="63"/>
      <c r="CN5045" s="63"/>
      <c r="CO5045" s="63"/>
      <c r="CP5045" s="63"/>
      <c r="CR5045" s="227"/>
      <c r="CS5045" s="74"/>
    </row>
    <row r="5046" spans="1:97" s="72" customFormat="1" ht="75.75" customHeight="1">
      <c r="A5046" s="63"/>
      <c r="B5046" s="63"/>
      <c r="C5046" s="63"/>
      <c r="D5046" s="63"/>
      <c r="E5046" s="63"/>
      <c r="F5046" s="63"/>
      <c r="G5046" s="63"/>
      <c r="H5046" s="63"/>
      <c r="I5046" s="63"/>
      <c r="J5046" s="63"/>
      <c r="K5046" s="63"/>
      <c r="L5046" s="63"/>
      <c r="M5046" s="63"/>
      <c r="N5046" s="63"/>
      <c r="O5046" s="63"/>
      <c r="P5046" s="63"/>
      <c r="Q5046" s="63"/>
      <c r="R5046" s="63"/>
      <c r="S5046" s="63"/>
      <c r="T5046" s="63"/>
      <c r="U5046" s="63"/>
      <c r="V5046" s="63"/>
      <c r="W5046" s="63"/>
      <c r="X5046" s="63"/>
      <c r="Y5046" s="63"/>
      <c r="Z5046" s="63"/>
      <c r="AA5046" s="63"/>
      <c r="AB5046" s="63"/>
      <c r="AC5046" s="63"/>
      <c r="AD5046" s="63"/>
      <c r="AE5046" s="63"/>
      <c r="AF5046" s="63"/>
      <c r="AG5046" s="63"/>
      <c r="AH5046" s="63"/>
      <c r="AI5046" s="63"/>
      <c r="AJ5046" s="63"/>
      <c r="AK5046" s="63"/>
      <c r="AL5046" s="63"/>
      <c r="AM5046" s="63"/>
      <c r="AN5046" s="63"/>
      <c r="AO5046" s="63"/>
      <c r="AP5046" s="63"/>
      <c r="AQ5046" s="63"/>
      <c r="AR5046" s="63"/>
      <c r="AS5046" s="63"/>
      <c r="AT5046" s="63"/>
      <c r="AU5046" s="63"/>
      <c r="AV5046" s="63"/>
      <c r="AW5046" s="63"/>
      <c r="AX5046" s="63"/>
      <c r="AY5046" s="63"/>
      <c r="AZ5046" s="63"/>
      <c r="BA5046" s="63"/>
      <c r="BB5046" s="63"/>
      <c r="BC5046" s="63"/>
      <c r="BD5046" s="63"/>
      <c r="BE5046" s="63"/>
      <c r="BF5046" s="63"/>
      <c r="BG5046" s="63"/>
      <c r="BH5046" s="63"/>
      <c r="BI5046" s="63"/>
      <c r="BJ5046" s="63"/>
      <c r="BK5046" s="63"/>
      <c r="BL5046" s="63"/>
      <c r="BM5046" s="63"/>
      <c r="BN5046" s="63"/>
      <c r="BO5046" s="63"/>
      <c r="BP5046" s="63"/>
      <c r="BQ5046" s="63"/>
      <c r="BR5046" s="63"/>
      <c r="BS5046" s="63"/>
      <c r="BT5046" s="63"/>
      <c r="BU5046" s="63"/>
      <c r="BV5046" s="63"/>
      <c r="BW5046" s="63"/>
      <c r="BX5046" s="63"/>
      <c r="BY5046" s="63"/>
      <c r="BZ5046" s="63"/>
      <c r="CA5046" s="63"/>
      <c r="CB5046" s="63"/>
      <c r="CC5046" s="63"/>
      <c r="CD5046" s="63"/>
      <c r="CE5046" s="63"/>
      <c r="CF5046" s="63"/>
      <c r="CG5046" s="63"/>
      <c r="CH5046" s="63"/>
      <c r="CI5046" s="63"/>
      <c r="CJ5046" s="63"/>
      <c r="CK5046" s="63"/>
      <c r="CL5046" s="63"/>
      <c r="CM5046" s="63"/>
      <c r="CN5046" s="63"/>
      <c r="CO5046" s="63"/>
      <c r="CP5046" s="63"/>
      <c r="CR5046" s="227"/>
      <c r="CS5046" s="74"/>
    </row>
    <row r="5047" spans="1:97" s="72" customFormat="1" ht="75.75" customHeight="1">
      <c r="A5047" s="63"/>
      <c r="B5047" s="63"/>
      <c r="C5047" s="63"/>
      <c r="D5047" s="63"/>
      <c r="E5047" s="63"/>
      <c r="F5047" s="63"/>
      <c r="G5047" s="63"/>
      <c r="H5047" s="63"/>
      <c r="I5047" s="63"/>
      <c r="J5047" s="63"/>
      <c r="K5047" s="63"/>
      <c r="L5047" s="63"/>
      <c r="M5047" s="63"/>
      <c r="N5047" s="63"/>
      <c r="O5047" s="63"/>
      <c r="P5047" s="63"/>
      <c r="Q5047" s="63"/>
      <c r="R5047" s="63"/>
      <c r="S5047" s="63"/>
      <c r="T5047" s="63"/>
      <c r="U5047" s="63"/>
      <c r="V5047" s="63"/>
      <c r="W5047" s="63"/>
      <c r="X5047" s="63"/>
      <c r="Y5047" s="63"/>
      <c r="Z5047" s="63"/>
      <c r="AA5047" s="63"/>
      <c r="AB5047" s="63"/>
      <c r="AC5047" s="63"/>
      <c r="AD5047" s="63"/>
      <c r="AE5047" s="63"/>
      <c r="AF5047" s="63"/>
      <c r="AG5047" s="63"/>
      <c r="AH5047" s="63"/>
      <c r="AI5047" s="63"/>
      <c r="AJ5047" s="63"/>
      <c r="AK5047" s="63"/>
      <c r="AL5047" s="63"/>
      <c r="AM5047" s="63"/>
      <c r="AN5047" s="63"/>
      <c r="AO5047" s="63"/>
      <c r="AP5047" s="63"/>
      <c r="AQ5047" s="63"/>
      <c r="AR5047" s="63"/>
      <c r="AS5047" s="63"/>
      <c r="AT5047" s="63"/>
      <c r="AU5047" s="63"/>
      <c r="AV5047" s="63"/>
      <c r="AW5047" s="63"/>
      <c r="AX5047" s="63"/>
      <c r="AY5047" s="63"/>
      <c r="AZ5047" s="63"/>
      <c r="BA5047" s="63"/>
      <c r="BB5047" s="63"/>
      <c r="BC5047" s="63"/>
      <c r="BD5047" s="63"/>
      <c r="BE5047" s="63"/>
      <c r="BF5047" s="63"/>
      <c r="BG5047" s="63"/>
      <c r="BH5047" s="63"/>
      <c r="BI5047" s="63"/>
      <c r="BJ5047" s="63"/>
      <c r="BK5047" s="63"/>
      <c r="BL5047" s="63"/>
      <c r="BM5047" s="63"/>
      <c r="BN5047" s="63"/>
      <c r="BO5047" s="63"/>
      <c r="BP5047" s="63"/>
      <c r="BQ5047" s="63"/>
      <c r="BR5047" s="63"/>
      <c r="BS5047" s="63"/>
      <c r="BT5047" s="63"/>
      <c r="BU5047" s="63"/>
      <c r="BV5047" s="63"/>
      <c r="BW5047" s="63"/>
      <c r="BX5047" s="63"/>
      <c r="BY5047" s="63"/>
      <c r="BZ5047" s="63"/>
      <c r="CA5047" s="63"/>
      <c r="CB5047" s="63"/>
      <c r="CC5047" s="63"/>
      <c r="CD5047" s="63"/>
      <c r="CE5047" s="63"/>
      <c r="CF5047" s="63"/>
      <c r="CG5047" s="63"/>
      <c r="CH5047" s="63"/>
      <c r="CI5047" s="63"/>
      <c r="CJ5047" s="63"/>
      <c r="CK5047" s="63"/>
      <c r="CL5047" s="63"/>
      <c r="CM5047" s="63"/>
      <c r="CN5047" s="63"/>
      <c r="CO5047" s="63"/>
      <c r="CP5047" s="63"/>
      <c r="CR5047" s="227"/>
      <c r="CS5047" s="74"/>
    </row>
    <row r="5048" spans="1:97" s="72" customFormat="1" ht="75.75" customHeight="1">
      <c r="A5048" s="63"/>
      <c r="B5048" s="63"/>
      <c r="C5048" s="63"/>
      <c r="D5048" s="63"/>
      <c r="E5048" s="63"/>
      <c r="F5048" s="63"/>
      <c r="G5048" s="63"/>
      <c r="H5048" s="63"/>
      <c r="I5048" s="63"/>
      <c r="J5048" s="63"/>
      <c r="K5048" s="63"/>
      <c r="L5048" s="63"/>
      <c r="M5048" s="63"/>
      <c r="N5048" s="63"/>
      <c r="O5048" s="63"/>
      <c r="P5048" s="63"/>
      <c r="Q5048" s="63"/>
      <c r="R5048" s="63"/>
      <c r="S5048" s="63"/>
      <c r="T5048" s="63"/>
      <c r="U5048" s="63"/>
      <c r="V5048" s="63"/>
      <c r="W5048" s="63"/>
      <c r="X5048" s="63"/>
      <c r="Y5048" s="63"/>
      <c r="Z5048" s="63"/>
      <c r="AA5048" s="63"/>
      <c r="AB5048" s="63"/>
      <c r="AC5048" s="63"/>
      <c r="AD5048" s="63"/>
      <c r="AE5048" s="63"/>
      <c r="AF5048" s="63"/>
      <c r="AG5048" s="63"/>
      <c r="AH5048" s="63"/>
      <c r="AI5048" s="63"/>
      <c r="AJ5048" s="63"/>
      <c r="AK5048" s="63"/>
      <c r="AL5048" s="63"/>
      <c r="AM5048" s="63"/>
      <c r="AN5048" s="63"/>
      <c r="AO5048" s="63"/>
      <c r="AP5048" s="63"/>
      <c r="AQ5048" s="63"/>
      <c r="AR5048" s="63"/>
      <c r="AS5048" s="63"/>
      <c r="AT5048" s="63"/>
      <c r="AU5048" s="63"/>
      <c r="AV5048" s="63"/>
      <c r="AW5048" s="63"/>
      <c r="AX5048" s="63"/>
      <c r="AY5048" s="63"/>
      <c r="AZ5048" s="63"/>
      <c r="BA5048" s="63"/>
      <c r="BB5048" s="63"/>
      <c r="BC5048" s="63"/>
      <c r="BD5048" s="63"/>
      <c r="BE5048" s="63"/>
      <c r="BF5048" s="63"/>
      <c r="BG5048" s="63"/>
      <c r="BH5048" s="63"/>
      <c r="BI5048" s="63"/>
      <c r="BJ5048" s="63"/>
      <c r="BK5048" s="63"/>
      <c r="BL5048" s="63"/>
      <c r="BM5048" s="63"/>
      <c r="BN5048" s="63"/>
      <c r="BO5048" s="63"/>
      <c r="BP5048" s="63"/>
      <c r="BQ5048" s="63"/>
      <c r="BR5048" s="63"/>
      <c r="BS5048" s="63"/>
      <c r="BT5048" s="63"/>
      <c r="BU5048" s="63"/>
      <c r="BV5048" s="63"/>
      <c r="BW5048" s="63"/>
      <c r="BX5048" s="63"/>
      <c r="BY5048" s="63"/>
      <c r="BZ5048" s="63"/>
      <c r="CA5048" s="63"/>
      <c r="CB5048" s="63"/>
      <c r="CC5048" s="63"/>
      <c r="CD5048" s="63"/>
      <c r="CE5048" s="63"/>
      <c r="CF5048" s="63"/>
      <c r="CG5048" s="63"/>
      <c r="CH5048" s="63"/>
      <c r="CI5048" s="63"/>
      <c r="CJ5048" s="63"/>
      <c r="CK5048" s="63"/>
      <c r="CL5048" s="63"/>
      <c r="CM5048" s="63"/>
      <c r="CN5048" s="63"/>
      <c r="CO5048" s="63"/>
      <c r="CP5048" s="63"/>
      <c r="CR5048" s="227"/>
      <c r="CS5048" s="74"/>
    </row>
    <row r="5049" spans="1:97" s="72" customFormat="1" ht="75.75" customHeight="1">
      <c r="A5049" s="63"/>
      <c r="B5049" s="63"/>
      <c r="C5049" s="63"/>
      <c r="D5049" s="63"/>
      <c r="E5049" s="63"/>
      <c r="F5049" s="63"/>
      <c r="G5049" s="63"/>
      <c r="H5049" s="63"/>
      <c r="I5049" s="63"/>
      <c r="J5049" s="63"/>
      <c r="K5049" s="63"/>
      <c r="L5049" s="63"/>
      <c r="M5049" s="63"/>
      <c r="N5049" s="63"/>
      <c r="O5049" s="63"/>
      <c r="P5049" s="63"/>
      <c r="Q5049" s="63"/>
      <c r="R5049" s="63"/>
      <c r="S5049" s="63"/>
      <c r="T5049" s="63"/>
      <c r="U5049" s="63"/>
      <c r="V5049" s="63"/>
      <c r="W5049" s="63"/>
      <c r="X5049" s="63"/>
      <c r="Y5049" s="63"/>
      <c r="Z5049" s="63"/>
      <c r="AA5049" s="63"/>
      <c r="AB5049" s="63"/>
      <c r="AC5049" s="63"/>
      <c r="AD5049" s="63"/>
      <c r="AE5049" s="63"/>
      <c r="AF5049" s="63"/>
      <c r="AG5049" s="63"/>
      <c r="AH5049" s="63"/>
      <c r="AI5049" s="63"/>
      <c r="AJ5049" s="63"/>
      <c r="AK5049" s="63"/>
      <c r="AL5049" s="63"/>
      <c r="AM5049" s="63"/>
      <c r="AN5049" s="63"/>
      <c r="AO5049" s="63"/>
      <c r="AP5049" s="63"/>
      <c r="AQ5049" s="63"/>
      <c r="AR5049" s="63"/>
      <c r="AS5049" s="63"/>
      <c r="AT5049" s="63"/>
      <c r="AU5049" s="63"/>
      <c r="AV5049" s="63"/>
      <c r="AW5049" s="63"/>
      <c r="AX5049" s="63"/>
      <c r="AY5049" s="63"/>
      <c r="AZ5049" s="63"/>
      <c r="BA5049" s="63"/>
      <c r="BB5049" s="63"/>
      <c r="BC5049" s="63"/>
      <c r="BD5049" s="63"/>
      <c r="BE5049" s="63"/>
      <c r="BF5049" s="63"/>
      <c r="BG5049" s="63"/>
      <c r="BH5049" s="63"/>
      <c r="BI5049" s="63"/>
      <c r="BJ5049" s="63"/>
      <c r="BK5049" s="63"/>
      <c r="BL5049" s="63"/>
      <c r="BM5049" s="63"/>
      <c r="BN5049" s="63"/>
      <c r="BO5049" s="63"/>
      <c r="BP5049" s="63"/>
      <c r="BQ5049" s="63"/>
      <c r="BR5049" s="63"/>
      <c r="BS5049" s="63"/>
      <c r="BT5049" s="63"/>
      <c r="BU5049" s="63"/>
      <c r="BV5049" s="63"/>
      <c r="BW5049" s="63"/>
      <c r="BX5049" s="63"/>
      <c r="BY5049" s="63"/>
      <c r="BZ5049" s="63"/>
      <c r="CA5049" s="63"/>
      <c r="CB5049" s="63"/>
      <c r="CC5049" s="63"/>
      <c r="CD5049" s="63"/>
      <c r="CE5049" s="63"/>
      <c r="CF5049" s="63"/>
      <c r="CG5049" s="63"/>
      <c r="CH5049" s="63"/>
      <c r="CI5049" s="63"/>
      <c r="CJ5049" s="63"/>
      <c r="CK5049" s="63"/>
      <c r="CL5049" s="63"/>
      <c r="CM5049" s="63"/>
      <c r="CN5049" s="63"/>
      <c r="CO5049" s="63"/>
      <c r="CP5049" s="63"/>
      <c r="CR5049" s="227"/>
      <c r="CS5049" s="74"/>
    </row>
    <row r="5050" spans="1:97" s="72" customFormat="1" ht="75.75" customHeight="1">
      <c r="A5050" s="63"/>
      <c r="B5050" s="63"/>
      <c r="C5050" s="63"/>
      <c r="D5050" s="63"/>
      <c r="E5050" s="63"/>
      <c r="F5050" s="63"/>
      <c r="G5050" s="63"/>
      <c r="H5050" s="63"/>
      <c r="I5050" s="63"/>
      <c r="J5050" s="63"/>
      <c r="K5050" s="63"/>
      <c r="L5050" s="63"/>
      <c r="M5050" s="63"/>
      <c r="N5050" s="63"/>
      <c r="O5050" s="63"/>
      <c r="P5050" s="63"/>
      <c r="Q5050" s="63"/>
      <c r="R5050" s="63"/>
      <c r="S5050" s="63"/>
      <c r="T5050" s="63"/>
      <c r="U5050" s="63"/>
      <c r="V5050" s="63"/>
      <c r="W5050" s="63"/>
      <c r="X5050" s="63"/>
      <c r="Y5050" s="63"/>
      <c r="Z5050" s="63"/>
      <c r="AA5050" s="63"/>
      <c r="AB5050" s="63"/>
      <c r="AC5050" s="63"/>
      <c r="AD5050" s="63"/>
      <c r="AE5050" s="63"/>
      <c r="AF5050" s="63"/>
      <c r="AG5050" s="63"/>
      <c r="AH5050" s="63"/>
      <c r="AI5050" s="63"/>
      <c r="AJ5050" s="63"/>
      <c r="AK5050" s="63"/>
      <c r="AL5050" s="63"/>
      <c r="AM5050" s="63"/>
      <c r="AN5050" s="63"/>
      <c r="AO5050" s="63"/>
      <c r="AP5050" s="63"/>
      <c r="AQ5050" s="63"/>
      <c r="AR5050" s="63"/>
      <c r="AS5050" s="63"/>
      <c r="AT5050" s="63"/>
      <c r="AU5050" s="63"/>
      <c r="AV5050" s="63"/>
      <c r="AW5050" s="63"/>
      <c r="AX5050" s="63"/>
      <c r="AY5050" s="63"/>
      <c r="AZ5050" s="63"/>
      <c r="BA5050" s="63"/>
      <c r="BB5050" s="63"/>
      <c r="BC5050" s="63"/>
      <c r="BD5050" s="63"/>
      <c r="BE5050" s="63"/>
      <c r="BF5050" s="63"/>
      <c r="BG5050" s="63"/>
      <c r="BH5050" s="63"/>
      <c r="BI5050" s="63"/>
      <c r="BJ5050" s="63"/>
      <c r="BK5050" s="63"/>
      <c r="BL5050" s="63"/>
      <c r="BM5050" s="63"/>
      <c r="BN5050" s="63"/>
      <c r="BO5050" s="63"/>
      <c r="BP5050" s="63"/>
      <c r="BQ5050" s="63"/>
      <c r="BR5050" s="63"/>
      <c r="BS5050" s="63"/>
      <c r="BT5050" s="63"/>
      <c r="BU5050" s="63"/>
      <c r="BV5050" s="63"/>
      <c r="BW5050" s="63"/>
      <c r="BX5050" s="63"/>
      <c r="BY5050" s="63"/>
      <c r="BZ5050" s="63"/>
      <c r="CA5050" s="63"/>
      <c r="CB5050" s="63"/>
      <c r="CC5050" s="63"/>
      <c r="CD5050" s="63"/>
      <c r="CE5050" s="63"/>
      <c r="CF5050" s="63"/>
      <c r="CG5050" s="63"/>
      <c r="CH5050" s="63"/>
      <c r="CI5050" s="63"/>
      <c r="CJ5050" s="63"/>
      <c r="CK5050" s="63"/>
      <c r="CL5050" s="63"/>
      <c r="CM5050" s="63"/>
      <c r="CN5050" s="63"/>
      <c r="CO5050" s="63"/>
      <c r="CP5050" s="63"/>
      <c r="CR5050" s="227"/>
      <c r="CS5050" s="74"/>
    </row>
    <row r="5051" spans="1:97" s="72" customFormat="1" ht="75.75" customHeight="1">
      <c r="A5051" s="63"/>
      <c r="B5051" s="63"/>
      <c r="C5051" s="63"/>
      <c r="D5051" s="63"/>
      <c r="E5051" s="63"/>
      <c r="F5051" s="63"/>
      <c r="G5051" s="63"/>
      <c r="H5051" s="63"/>
      <c r="I5051" s="63"/>
      <c r="J5051" s="63"/>
      <c r="K5051" s="63"/>
      <c r="L5051" s="63"/>
      <c r="M5051" s="63"/>
      <c r="N5051" s="63"/>
      <c r="O5051" s="63"/>
      <c r="P5051" s="63"/>
      <c r="Q5051" s="63"/>
      <c r="R5051" s="63"/>
      <c r="S5051" s="63"/>
      <c r="T5051" s="63"/>
      <c r="U5051" s="63"/>
      <c r="V5051" s="63"/>
      <c r="W5051" s="63"/>
      <c r="X5051" s="63"/>
      <c r="Y5051" s="63"/>
      <c r="Z5051" s="63"/>
      <c r="AA5051" s="63"/>
      <c r="AB5051" s="63"/>
      <c r="AC5051" s="63"/>
      <c r="AD5051" s="63"/>
      <c r="AE5051" s="63"/>
      <c r="AF5051" s="63"/>
      <c r="AG5051" s="63"/>
      <c r="AH5051" s="63"/>
      <c r="AI5051" s="63"/>
      <c r="AJ5051" s="63"/>
      <c r="AK5051" s="63"/>
      <c r="AL5051" s="63"/>
      <c r="AM5051" s="63"/>
      <c r="AN5051" s="63"/>
      <c r="AO5051" s="63"/>
      <c r="AP5051" s="63"/>
      <c r="AQ5051" s="63"/>
      <c r="AR5051" s="63"/>
      <c r="AS5051" s="63"/>
      <c r="AT5051" s="63"/>
      <c r="AU5051" s="63"/>
      <c r="AV5051" s="63"/>
      <c r="AW5051" s="63"/>
      <c r="AX5051" s="63"/>
      <c r="AY5051" s="63"/>
      <c r="AZ5051" s="63"/>
      <c r="BA5051" s="63"/>
      <c r="BB5051" s="63"/>
      <c r="BC5051" s="63"/>
      <c r="BD5051" s="63"/>
      <c r="BE5051" s="63"/>
      <c r="BF5051" s="63"/>
      <c r="BG5051" s="63"/>
      <c r="BH5051" s="63"/>
      <c r="BI5051" s="63"/>
      <c r="BJ5051" s="63"/>
      <c r="BK5051" s="63"/>
      <c r="BL5051" s="63"/>
      <c r="BM5051" s="63"/>
      <c r="BN5051" s="63"/>
      <c r="BO5051" s="63"/>
      <c r="BP5051" s="63"/>
      <c r="BQ5051" s="63"/>
      <c r="BR5051" s="63"/>
      <c r="BS5051" s="63"/>
      <c r="BT5051" s="63"/>
      <c r="BU5051" s="63"/>
      <c r="BV5051" s="63"/>
      <c r="BW5051" s="63"/>
      <c r="BX5051" s="63"/>
      <c r="BY5051" s="63"/>
      <c r="BZ5051" s="63"/>
      <c r="CA5051" s="63"/>
      <c r="CB5051" s="63"/>
      <c r="CC5051" s="63"/>
      <c r="CD5051" s="63"/>
      <c r="CE5051" s="63"/>
      <c r="CF5051" s="63"/>
      <c r="CG5051" s="63"/>
      <c r="CH5051" s="63"/>
      <c r="CI5051" s="63"/>
      <c r="CJ5051" s="63"/>
      <c r="CK5051" s="63"/>
      <c r="CL5051" s="63"/>
      <c r="CM5051" s="63"/>
      <c r="CN5051" s="63"/>
      <c r="CO5051" s="63"/>
      <c r="CP5051" s="63"/>
      <c r="CR5051" s="227"/>
      <c r="CS5051" s="74"/>
    </row>
    <row r="5052" spans="1:97" s="72" customFormat="1" ht="75.75" customHeight="1">
      <c r="A5052" s="63"/>
      <c r="B5052" s="63"/>
      <c r="C5052" s="63"/>
      <c r="D5052" s="63"/>
      <c r="E5052" s="63"/>
      <c r="F5052" s="63"/>
      <c r="G5052" s="63"/>
      <c r="H5052" s="63"/>
      <c r="I5052" s="63"/>
      <c r="J5052" s="63"/>
      <c r="K5052" s="63"/>
      <c r="L5052" s="63"/>
      <c r="M5052" s="63"/>
      <c r="N5052" s="63"/>
      <c r="O5052" s="63"/>
      <c r="P5052" s="63"/>
      <c r="Q5052" s="63"/>
      <c r="R5052" s="63"/>
      <c r="S5052" s="63"/>
      <c r="T5052" s="63"/>
      <c r="U5052" s="63"/>
      <c r="V5052" s="63"/>
      <c r="W5052" s="63"/>
      <c r="X5052" s="63"/>
      <c r="Y5052" s="63"/>
      <c r="Z5052" s="63"/>
      <c r="AA5052" s="63"/>
      <c r="AB5052" s="63"/>
      <c r="AC5052" s="63"/>
      <c r="AD5052" s="63"/>
      <c r="AE5052" s="63"/>
      <c r="AF5052" s="63"/>
      <c r="AG5052" s="63"/>
      <c r="AH5052" s="63"/>
      <c r="AI5052" s="63"/>
      <c r="AJ5052" s="63"/>
      <c r="AK5052" s="63"/>
      <c r="AL5052" s="63"/>
      <c r="AM5052" s="63"/>
      <c r="AN5052" s="63"/>
      <c r="AO5052" s="63"/>
      <c r="AP5052" s="63"/>
      <c r="AQ5052" s="63"/>
      <c r="AR5052" s="63"/>
      <c r="AS5052" s="63"/>
      <c r="AT5052" s="63"/>
      <c r="AU5052" s="63"/>
      <c r="AV5052" s="63"/>
      <c r="AW5052" s="63"/>
      <c r="AX5052" s="63"/>
      <c r="AY5052" s="63"/>
      <c r="AZ5052" s="63"/>
      <c r="BA5052" s="63"/>
      <c r="BB5052" s="63"/>
      <c r="BC5052" s="63"/>
      <c r="BD5052" s="63"/>
      <c r="BE5052" s="63"/>
      <c r="BF5052" s="63"/>
      <c r="BG5052" s="63"/>
      <c r="BH5052" s="63"/>
      <c r="BI5052" s="63"/>
      <c r="BJ5052" s="63"/>
      <c r="BK5052" s="63"/>
      <c r="BL5052" s="63"/>
      <c r="BM5052" s="63"/>
      <c r="BN5052" s="63"/>
      <c r="BO5052" s="63"/>
      <c r="BP5052" s="63"/>
      <c r="BQ5052" s="63"/>
      <c r="BR5052" s="63"/>
      <c r="BS5052" s="63"/>
      <c r="BT5052" s="63"/>
      <c r="BU5052" s="63"/>
      <c r="BV5052" s="63"/>
      <c r="BW5052" s="63"/>
      <c r="BX5052" s="63"/>
      <c r="BY5052" s="63"/>
      <c r="BZ5052" s="63"/>
      <c r="CA5052" s="63"/>
      <c r="CB5052" s="63"/>
      <c r="CC5052" s="63"/>
      <c r="CD5052" s="63"/>
      <c r="CE5052" s="63"/>
      <c r="CF5052" s="63"/>
      <c r="CG5052" s="63"/>
      <c r="CH5052" s="63"/>
      <c r="CI5052" s="63"/>
      <c r="CJ5052" s="63"/>
      <c r="CK5052" s="63"/>
      <c r="CL5052" s="63"/>
      <c r="CM5052" s="63"/>
      <c r="CN5052" s="63"/>
      <c r="CO5052" s="63"/>
      <c r="CP5052" s="63"/>
      <c r="CR5052" s="227"/>
      <c r="CS5052" s="74"/>
    </row>
    <row r="5053" spans="1:97" s="72" customFormat="1" ht="75.75" customHeight="1">
      <c r="A5053" s="63"/>
      <c r="B5053" s="63"/>
      <c r="C5053" s="63"/>
      <c r="D5053" s="63"/>
      <c r="E5053" s="63"/>
      <c r="F5053" s="63"/>
      <c r="G5053" s="63"/>
      <c r="H5053" s="63"/>
      <c r="I5053" s="63"/>
      <c r="J5053" s="63"/>
      <c r="K5053" s="63"/>
      <c r="L5053" s="63"/>
      <c r="M5053" s="63"/>
      <c r="N5053" s="63"/>
      <c r="O5053" s="63"/>
      <c r="P5053" s="63"/>
      <c r="Q5053" s="63"/>
      <c r="R5053" s="63"/>
      <c r="S5053" s="63"/>
      <c r="T5053" s="63"/>
      <c r="U5053" s="63"/>
      <c r="V5053" s="63"/>
      <c r="W5053" s="63"/>
      <c r="X5053" s="63"/>
      <c r="Y5053" s="63"/>
      <c r="Z5053" s="63"/>
      <c r="AA5053" s="63"/>
      <c r="AB5053" s="63"/>
      <c r="AC5053" s="63"/>
      <c r="AD5053" s="63"/>
      <c r="AE5053" s="63"/>
      <c r="AF5053" s="63"/>
      <c r="AG5053" s="63"/>
      <c r="AH5053" s="63"/>
      <c r="AI5053" s="63"/>
      <c r="AJ5053" s="63"/>
      <c r="AK5053" s="63"/>
      <c r="AL5053" s="63"/>
      <c r="AM5053" s="63"/>
      <c r="AN5053" s="63"/>
      <c r="AO5053" s="63"/>
      <c r="AP5053" s="63"/>
      <c r="AQ5053" s="63"/>
      <c r="AR5053" s="63"/>
      <c r="AS5053" s="63"/>
      <c r="AT5053" s="63"/>
      <c r="AU5053" s="63"/>
      <c r="AV5053" s="63"/>
      <c r="AW5053" s="63"/>
      <c r="AX5053" s="63"/>
      <c r="AY5053" s="63"/>
      <c r="AZ5053" s="63"/>
      <c r="BA5053" s="63"/>
      <c r="BB5053" s="63"/>
      <c r="BC5053" s="63"/>
      <c r="BD5053" s="63"/>
      <c r="BE5053" s="63"/>
      <c r="BF5053" s="63"/>
      <c r="BG5053" s="63"/>
      <c r="BH5053" s="63"/>
      <c r="BI5053" s="63"/>
      <c r="BJ5053" s="63"/>
      <c r="BK5053" s="63"/>
      <c r="BL5053" s="63"/>
      <c r="BM5053" s="63"/>
      <c r="BN5053" s="63"/>
      <c r="BO5053" s="63"/>
      <c r="BP5053" s="63"/>
      <c r="BQ5053" s="63"/>
      <c r="BR5053" s="63"/>
      <c r="BS5053" s="63"/>
      <c r="BT5053" s="63"/>
      <c r="BU5053" s="63"/>
      <c r="BV5053" s="63"/>
      <c r="BW5053" s="63"/>
      <c r="BX5053" s="63"/>
      <c r="BY5053" s="63"/>
      <c r="BZ5053" s="63"/>
      <c r="CA5053" s="63"/>
      <c r="CB5053" s="63"/>
      <c r="CC5053" s="63"/>
      <c r="CD5053" s="63"/>
      <c r="CE5053" s="63"/>
      <c r="CF5053" s="63"/>
      <c r="CG5053" s="63"/>
      <c r="CH5053" s="63"/>
      <c r="CI5053" s="63"/>
      <c r="CJ5053" s="63"/>
      <c r="CK5053" s="63"/>
      <c r="CL5053" s="63"/>
      <c r="CM5053" s="63"/>
      <c r="CN5053" s="63"/>
      <c r="CO5053" s="63"/>
      <c r="CP5053" s="63"/>
      <c r="CR5053" s="227"/>
      <c r="CS5053" s="74"/>
    </row>
    <row r="5054" spans="1:97" s="72" customFormat="1" ht="75.75" customHeight="1">
      <c r="A5054" s="63"/>
      <c r="B5054" s="63"/>
      <c r="C5054" s="63"/>
      <c r="D5054" s="63"/>
      <c r="E5054" s="63"/>
      <c r="F5054" s="63"/>
      <c r="G5054" s="63"/>
      <c r="H5054" s="63"/>
      <c r="I5054" s="63"/>
      <c r="J5054" s="63"/>
      <c r="K5054" s="63"/>
      <c r="L5054" s="63"/>
      <c r="M5054" s="63"/>
      <c r="N5054" s="63"/>
      <c r="O5054" s="63"/>
      <c r="P5054" s="63"/>
      <c r="Q5054" s="63"/>
      <c r="R5054" s="63"/>
      <c r="S5054" s="63"/>
      <c r="T5054" s="63"/>
      <c r="U5054" s="63"/>
      <c r="V5054" s="63"/>
      <c r="W5054" s="63"/>
      <c r="X5054" s="63"/>
      <c r="Y5054" s="63"/>
      <c r="Z5054" s="63"/>
      <c r="AA5054" s="63"/>
      <c r="AB5054" s="63"/>
      <c r="AC5054" s="63"/>
      <c r="AD5054" s="63"/>
      <c r="AE5054" s="63"/>
      <c r="AF5054" s="63"/>
      <c r="AG5054" s="63"/>
      <c r="AH5054" s="63"/>
      <c r="AI5054" s="63"/>
      <c r="AJ5054" s="63"/>
      <c r="AK5054" s="63"/>
      <c r="AL5054" s="63"/>
      <c r="AM5054" s="63"/>
      <c r="AN5054" s="63"/>
      <c r="AO5054" s="63"/>
      <c r="AP5054" s="63"/>
      <c r="AQ5054" s="63"/>
      <c r="AR5054" s="63"/>
      <c r="AS5054" s="63"/>
      <c r="AT5054" s="63"/>
      <c r="AU5054" s="63"/>
      <c r="AV5054" s="63"/>
      <c r="AW5054" s="63"/>
      <c r="AX5054" s="63"/>
      <c r="AY5054" s="63"/>
      <c r="AZ5054" s="63"/>
      <c r="BA5054" s="63"/>
      <c r="BB5054" s="63"/>
      <c r="BC5054" s="63"/>
      <c r="BD5054" s="63"/>
      <c r="BE5054" s="63"/>
      <c r="BF5054" s="63"/>
      <c r="BG5054" s="63"/>
      <c r="BH5054" s="63"/>
      <c r="BI5054" s="63"/>
      <c r="BJ5054" s="63"/>
      <c r="BK5054" s="63"/>
      <c r="BL5054" s="63"/>
      <c r="BM5054" s="63"/>
      <c r="BN5054" s="63"/>
      <c r="BO5054" s="63"/>
      <c r="BP5054" s="63"/>
      <c r="BQ5054" s="63"/>
      <c r="BR5054" s="63"/>
      <c r="BS5054" s="63"/>
      <c r="BT5054" s="63"/>
      <c r="BU5054" s="63"/>
      <c r="BV5054" s="63"/>
      <c r="BW5054" s="63"/>
      <c r="BX5054" s="63"/>
      <c r="BY5054" s="63"/>
      <c r="BZ5054" s="63"/>
      <c r="CA5054" s="63"/>
      <c r="CB5054" s="63"/>
      <c r="CC5054" s="63"/>
      <c r="CD5054" s="63"/>
      <c r="CE5054" s="63"/>
      <c r="CF5054" s="63"/>
      <c r="CG5054" s="63"/>
      <c r="CH5054" s="63"/>
      <c r="CI5054" s="63"/>
      <c r="CJ5054" s="63"/>
      <c r="CK5054" s="63"/>
      <c r="CL5054" s="63"/>
      <c r="CM5054" s="63"/>
      <c r="CN5054" s="63"/>
      <c r="CO5054" s="63"/>
      <c r="CP5054" s="63"/>
      <c r="CR5054" s="227"/>
      <c r="CS5054" s="74"/>
    </row>
    <row r="5055" spans="1:97" s="72" customFormat="1" ht="75.75" customHeight="1">
      <c r="A5055" s="63"/>
      <c r="B5055" s="63"/>
      <c r="C5055" s="63"/>
      <c r="D5055" s="63"/>
      <c r="E5055" s="63"/>
      <c r="F5055" s="63"/>
      <c r="G5055" s="63"/>
      <c r="H5055" s="63"/>
      <c r="I5055" s="63"/>
      <c r="J5055" s="63"/>
      <c r="K5055" s="63"/>
      <c r="L5055" s="63"/>
      <c r="M5055" s="63"/>
      <c r="N5055" s="63"/>
      <c r="O5055" s="63"/>
      <c r="P5055" s="63"/>
      <c r="Q5055" s="63"/>
      <c r="R5055" s="63"/>
      <c r="S5055" s="63"/>
      <c r="T5055" s="63"/>
      <c r="U5055" s="63"/>
      <c r="V5055" s="63"/>
      <c r="W5055" s="63"/>
      <c r="X5055" s="63"/>
      <c r="Y5055" s="63"/>
      <c r="Z5055" s="63"/>
      <c r="AA5055" s="63"/>
      <c r="AB5055" s="63"/>
      <c r="AC5055" s="63"/>
      <c r="AD5055" s="63"/>
      <c r="AE5055" s="63"/>
      <c r="AF5055" s="63"/>
      <c r="AG5055" s="63"/>
      <c r="AH5055" s="63"/>
      <c r="AI5055" s="63"/>
      <c r="AJ5055" s="63"/>
      <c r="AK5055" s="63"/>
      <c r="AL5055" s="63"/>
      <c r="AM5055" s="63"/>
      <c r="AN5055" s="63"/>
      <c r="AO5055" s="63"/>
      <c r="AP5055" s="63"/>
      <c r="AQ5055" s="63"/>
      <c r="AR5055" s="63"/>
      <c r="AS5055" s="63"/>
      <c r="AT5055" s="63"/>
      <c r="AU5055" s="63"/>
      <c r="AV5055" s="63"/>
      <c r="AW5055" s="63"/>
      <c r="AX5055" s="63"/>
      <c r="AY5055" s="63"/>
      <c r="AZ5055" s="63"/>
      <c r="BA5055" s="63"/>
      <c r="BB5055" s="63"/>
      <c r="BC5055" s="63"/>
      <c r="BD5055" s="63"/>
      <c r="BE5055" s="63"/>
      <c r="BF5055" s="63"/>
      <c r="BG5055" s="63"/>
      <c r="BH5055" s="63"/>
      <c r="BI5055" s="63"/>
      <c r="BJ5055" s="63"/>
      <c r="BK5055" s="63"/>
      <c r="BL5055" s="63"/>
      <c r="BM5055" s="63"/>
      <c r="BN5055" s="63"/>
      <c r="BO5055" s="63"/>
      <c r="BP5055" s="63"/>
      <c r="BQ5055" s="63"/>
      <c r="BR5055" s="63"/>
      <c r="BS5055" s="63"/>
      <c r="BT5055" s="63"/>
      <c r="BU5055" s="63"/>
      <c r="BV5055" s="63"/>
      <c r="BW5055" s="63"/>
      <c r="BX5055" s="63"/>
      <c r="BY5055" s="63"/>
      <c r="BZ5055" s="63"/>
      <c r="CA5055" s="63"/>
      <c r="CB5055" s="63"/>
      <c r="CC5055" s="63"/>
      <c r="CD5055" s="63"/>
      <c r="CE5055" s="63"/>
      <c r="CF5055" s="63"/>
      <c r="CG5055" s="63"/>
      <c r="CH5055" s="63"/>
      <c r="CI5055" s="63"/>
      <c r="CJ5055" s="63"/>
      <c r="CK5055" s="63"/>
      <c r="CL5055" s="63"/>
      <c r="CM5055" s="63"/>
      <c r="CN5055" s="63"/>
      <c r="CO5055" s="63"/>
      <c r="CP5055" s="63"/>
      <c r="CR5055" s="227"/>
      <c r="CS5055" s="74"/>
    </row>
    <row r="5056" spans="1:97" s="72" customFormat="1" ht="75.75" customHeight="1">
      <c r="A5056" s="63"/>
      <c r="B5056" s="63"/>
      <c r="C5056" s="63"/>
      <c r="D5056" s="63"/>
      <c r="E5056" s="63"/>
      <c r="F5056" s="63"/>
      <c r="G5056" s="63"/>
      <c r="H5056" s="63"/>
      <c r="I5056" s="63"/>
      <c r="J5056" s="63"/>
      <c r="K5056" s="63"/>
      <c r="L5056" s="63"/>
      <c r="M5056" s="63"/>
      <c r="N5056" s="63"/>
      <c r="O5056" s="63"/>
      <c r="P5056" s="63"/>
      <c r="Q5056" s="63"/>
      <c r="R5056" s="63"/>
      <c r="S5056" s="63"/>
      <c r="T5056" s="63"/>
      <c r="U5056" s="63"/>
      <c r="V5056" s="63"/>
      <c r="W5056" s="63"/>
      <c r="X5056" s="63"/>
      <c r="Y5056" s="63"/>
      <c r="Z5056" s="63"/>
      <c r="AA5056" s="63"/>
      <c r="AB5056" s="63"/>
      <c r="AC5056" s="63"/>
      <c r="AD5056" s="63"/>
      <c r="AE5056" s="63"/>
      <c r="AF5056" s="63"/>
      <c r="AG5056" s="63"/>
      <c r="AH5056" s="63"/>
      <c r="AI5056" s="63"/>
      <c r="AJ5056" s="63"/>
      <c r="AK5056" s="63"/>
      <c r="AL5056" s="63"/>
      <c r="AM5056" s="63"/>
      <c r="AN5056" s="63"/>
      <c r="AO5056" s="63"/>
      <c r="AP5056" s="63"/>
      <c r="AQ5056" s="63"/>
      <c r="AR5056" s="63"/>
      <c r="AS5056" s="63"/>
      <c r="AT5056" s="63"/>
      <c r="AU5056" s="63"/>
      <c r="AV5056" s="63"/>
      <c r="AW5056" s="63"/>
      <c r="AX5056" s="63"/>
      <c r="AY5056" s="63"/>
      <c r="AZ5056" s="63"/>
      <c r="BA5056" s="63"/>
      <c r="BB5056" s="63"/>
      <c r="BC5056" s="63"/>
      <c r="BD5056" s="63"/>
      <c r="BE5056" s="63"/>
      <c r="BF5056" s="63"/>
      <c r="BG5056" s="63"/>
      <c r="BH5056" s="63"/>
      <c r="BI5056" s="63"/>
      <c r="BJ5056" s="63"/>
      <c r="BK5056" s="63"/>
      <c r="BL5056" s="63"/>
      <c r="BM5056" s="63"/>
      <c r="BN5056" s="63"/>
      <c r="BO5056" s="63"/>
      <c r="BP5056" s="63"/>
      <c r="BQ5056" s="63"/>
      <c r="BR5056" s="63"/>
      <c r="BS5056" s="63"/>
      <c r="BT5056" s="63"/>
      <c r="BU5056" s="63"/>
      <c r="BV5056" s="63"/>
      <c r="BW5056" s="63"/>
      <c r="BX5056" s="63"/>
      <c r="BY5056" s="63"/>
      <c r="BZ5056" s="63"/>
      <c r="CA5056" s="63"/>
      <c r="CB5056" s="63"/>
      <c r="CC5056" s="63"/>
      <c r="CD5056" s="63"/>
      <c r="CE5056" s="63"/>
      <c r="CF5056" s="63"/>
      <c r="CG5056" s="63"/>
      <c r="CH5056" s="63"/>
      <c r="CI5056" s="63"/>
      <c r="CJ5056" s="63"/>
      <c r="CK5056" s="63"/>
      <c r="CL5056" s="63"/>
      <c r="CM5056" s="63"/>
      <c r="CN5056" s="63"/>
      <c r="CO5056" s="63"/>
      <c r="CP5056" s="63"/>
      <c r="CR5056" s="227"/>
      <c r="CS5056" s="74"/>
    </row>
    <row r="5057" spans="1:97" s="72" customFormat="1" ht="75.75" customHeight="1">
      <c r="A5057" s="63"/>
      <c r="B5057" s="63"/>
      <c r="C5057" s="63"/>
      <c r="D5057" s="63"/>
      <c r="E5057" s="63"/>
      <c r="F5057" s="63"/>
      <c r="G5057" s="63"/>
      <c r="H5057" s="63"/>
      <c r="I5057" s="63"/>
      <c r="J5057" s="63"/>
      <c r="K5057" s="63"/>
      <c r="L5057" s="63"/>
      <c r="M5057" s="63"/>
      <c r="N5057" s="63"/>
      <c r="O5057" s="63"/>
      <c r="P5057" s="63"/>
      <c r="Q5057" s="63"/>
      <c r="R5057" s="63"/>
      <c r="S5057" s="63"/>
      <c r="T5057" s="63"/>
      <c r="U5057" s="63"/>
      <c r="V5057" s="63"/>
      <c r="W5057" s="63"/>
      <c r="X5057" s="63"/>
      <c r="Y5057" s="63"/>
      <c r="Z5057" s="63"/>
      <c r="AA5057" s="63"/>
      <c r="AB5057" s="63"/>
      <c r="AC5057" s="63"/>
      <c r="AD5057" s="63"/>
      <c r="AE5057" s="63"/>
      <c r="AF5057" s="63"/>
      <c r="AG5057" s="63"/>
      <c r="AH5057" s="63"/>
      <c r="AI5057" s="63"/>
      <c r="AJ5057" s="63"/>
      <c r="AK5057" s="63"/>
      <c r="AL5057" s="63"/>
      <c r="AM5057" s="63"/>
      <c r="AN5057" s="63"/>
      <c r="AO5057" s="63"/>
      <c r="AP5057" s="63"/>
      <c r="AQ5057" s="63"/>
      <c r="AR5057" s="63"/>
      <c r="AS5057" s="63"/>
      <c r="AT5057" s="63"/>
      <c r="AU5057" s="63"/>
      <c r="AV5057" s="63"/>
      <c r="AW5057" s="63"/>
      <c r="AX5057" s="63"/>
      <c r="AY5057" s="63"/>
      <c r="AZ5057" s="63"/>
      <c r="BA5057" s="63"/>
      <c r="BB5057" s="63"/>
      <c r="BC5057" s="63"/>
      <c r="BD5057" s="63"/>
      <c r="BE5057" s="63"/>
      <c r="BF5057" s="63"/>
      <c r="BG5057" s="63"/>
      <c r="BH5057" s="63"/>
      <c r="BI5057" s="63"/>
      <c r="BJ5057" s="63"/>
      <c r="BK5057" s="63"/>
      <c r="BL5057" s="63"/>
      <c r="BM5057" s="63"/>
      <c r="BN5057" s="63"/>
      <c r="BO5057" s="63"/>
      <c r="BP5057" s="63"/>
      <c r="BQ5057" s="63"/>
      <c r="BR5057" s="63"/>
      <c r="BS5057" s="63"/>
      <c r="BT5057" s="63"/>
      <c r="BU5057" s="63"/>
      <c r="BV5057" s="63"/>
      <c r="BW5057" s="63"/>
      <c r="BX5057" s="63"/>
      <c r="BY5057" s="63"/>
      <c r="BZ5057" s="63"/>
      <c r="CA5057" s="63"/>
      <c r="CB5057" s="63"/>
      <c r="CC5057" s="63"/>
      <c r="CD5057" s="63"/>
      <c r="CE5057" s="63"/>
      <c r="CF5057" s="63"/>
      <c r="CG5057" s="63"/>
      <c r="CH5057" s="63"/>
      <c r="CI5057" s="63"/>
      <c r="CJ5057" s="63"/>
      <c r="CK5057" s="63"/>
      <c r="CL5057" s="63"/>
      <c r="CM5057" s="63"/>
      <c r="CN5057" s="63"/>
      <c r="CO5057" s="63"/>
      <c r="CP5057" s="63"/>
      <c r="CR5057" s="227"/>
      <c r="CS5057" s="74"/>
    </row>
    <row r="5058" spans="1:97" s="72" customFormat="1" ht="75.75" customHeight="1">
      <c r="A5058" s="63"/>
      <c r="B5058" s="63"/>
      <c r="C5058" s="63"/>
      <c r="D5058" s="63"/>
      <c r="E5058" s="63"/>
      <c r="F5058" s="63"/>
      <c r="G5058" s="63"/>
      <c r="H5058" s="63"/>
      <c r="I5058" s="63"/>
      <c r="J5058" s="63"/>
      <c r="K5058" s="63"/>
      <c r="L5058" s="63"/>
      <c r="M5058" s="63"/>
      <c r="N5058" s="63"/>
      <c r="O5058" s="63"/>
      <c r="P5058" s="63"/>
      <c r="Q5058" s="63"/>
      <c r="R5058" s="63"/>
      <c r="S5058" s="63"/>
      <c r="T5058" s="63"/>
      <c r="U5058" s="63"/>
      <c r="V5058" s="63"/>
      <c r="W5058" s="63"/>
      <c r="X5058" s="63"/>
      <c r="Y5058" s="63"/>
      <c r="Z5058" s="63"/>
      <c r="AA5058" s="63"/>
      <c r="AB5058" s="63"/>
      <c r="AC5058" s="63"/>
      <c r="AD5058" s="63"/>
      <c r="AE5058" s="63"/>
      <c r="AF5058" s="63"/>
      <c r="AG5058" s="63"/>
      <c r="AH5058" s="63"/>
      <c r="AI5058" s="63"/>
      <c r="AJ5058" s="63"/>
      <c r="AK5058" s="63"/>
      <c r="AL5058" s="63"/>
      <c r="AM5058" s="63"/>
      <c r="AN5058" s="63"/>
      <c r="AO5058" s="63"/>
      <c r="AP5058" s="63"/>
      <c r="AQ5058" s="63"/>
      <c r="AR5058" s="63"/>
      <c r="AS5058" s="63"/>
      <c r="AT5058" s="63"/>
      <c r="AU5058" s="63"/>
      <c r="AV5058" s="63"/>
      <c r="AW5058" s="63"/>
      <c r="AX5058" s="63"/>
      <c r="AY5058" s="63"/>
      <c r="AZ5058" s="63"/>
      <c r="BA5058" s="63"/>
      <c r="BB5058" s="63"/>
      <c r="BC5058" s="63"/>
      <c r="BD5058" s="63"/>
      <c r="BE5058" s="63"/>
      <c r="BF5058" s="63"/>
      <c r="BG5058" s="63"/>
      <c r="BH5058" s="63"/>
      <c r="BI5058" s="63"/>
      <c r="BJ5058" s="63"/>
      <c r="BK5058" s="63"/>
      <c r="BL5058" s="63"/>
      <c r="BM5058" s="63"/>
      <c r="BN5058" s="63"/>
      <c r="BO5058" s="63"/>
      <c r="BP5058" s="63"/>
      <c r="BQ5058" s="63"/>
      <c r="BR5058" s="63"/>
      <c r="BS5058" s="63"/>
      <c r="BT5058" s="63"/>
      <c r="BU5058" s="63"/>
      <c r="BV5058" s="63"/>
      <c r="BW5058" s="63"/>
      <c r="BX5058" s="63"/>
      <c r="BY5058" s="63"/>
      <c r="BZ5058" s="63"/>
      <c r="CA5058" s="63"/>
      <c r="CB5058" s="63"/>
      <c r="CC5058" s="63"/>
      <c r="CD5058" s="63"/>
      <c r="CE5058" s="63"/>
      <c r="CF5058" s="63"/>
      <c r="CG5058" s="63"/>
      <c r="CH5058" s="63"/>
      <c r="CI5058" s="63"/>
      <c r="CJ5058" s="63"/>
      <c r="CK5058" s="63"/>
      <c r="CL5058" s="63"/>
      <c r="CM5058" s="63"/>
      <c r="CN5058" s="63"/>
      <c r="CO5058" s="63"/>
      <c r="CP5058" s="63"/>
      <c r="CR5058" s="227"/>
      <c r="CS5058" s="74"/>
    </row>
    <row r="5059" spans="1:97" s="72" customFormat="1" ht="75.75" customHeight="1">
      <c r="A5059" s="63"/>
      <c r="B5059" s="63"/>
      <c r="C5059" s="63"/>
      <c r="D5059" s="63"/>
      <c r="E5059" s="63"/>
      <c r="F5059" s="63"/>
      <c r="G5059" s="63"/>
      <c r="H5059" s="63"/>
      <c r="I5059" s="63"/>
      <c r="J5059" s="63"/>
      <c r="K5059" s="63"/>
      <c r="L5059" s="63"/>
      <c r="M5059" s="63"/>
      <c r="N5059" s="63"/>
      <c r="O5059" s="63"/>
      <c r="P5059" s="63"/>
      <c r="Q5059" s="63"/>
      <c r="R5059" s="63"/>
      <c r="S5059" s="63"/>
      <c r="T5059" s="63"/>
      <c r="U5059" s="63"/>
      <c r="V5059" s="63"/>
      <c r="W5059" s="63"/>
      <c r="X5059" s="63"/>
      <c r="Y5059" s="63"/>
      <c r="Z5059" s="63"/>
      <c r="AA5059" s="63"/>
      <c r="AB5059" s="63"/>
      <c r="AC5059" s="63"/>
      <c r="AD5059" s="63"/>
      <c r="AE5059" s="63"/>
      <c r="AF5059" s="63"/>
      <c r="AG5059" s="63"/>
      <c r="AH5059" s="63"/>
      <c r="AI5059" s="63"/>
      <c r="AJ5059" s="63"/>
      <c r="AK5059" s="63"/>
      <c r="AL5059" s="63"/>
      <c r="AM5059" s="63"/>
      <c r="AN5059" s="63"/>
      <c r="AO5059" s="63"/>
      <c r="AP5059" s="63"/>
      <c r="AQ5059" s="63"/>
      <c r="AR5059" s="63"/>
      <c r="AS5059" s="63"/>
      <c r="AT5059" s="63"/>
      <c r="AU5059" s="63"/>
      <c r="AV5059" s="63"/>
      <c r="AW5059" s="63"/>
      <c r="AX5059" s="63"/>
      <c r="AY5059" s="63"/>
      <c r="AZ5059" s="63"/>
      <c r="BA5059" s="63"/>
      <c r="BB5059" s="63"/>
      <c r="BC5059" s="63"/>
      <c r="BD5059" s="63"/>
      <c r="BE5059" s="63"/>
      <c r="BF5059" s="63"/>
      <c r="BG5059" s="63"/>
      <c r="BH5059" s="63"/>
      <c r="BI5059" s="63"/>
      <c r="BJ5059" s="63"/>
      <c r="BK5059" s="63"/>
      <c r="BL5059" s="63"/>
      <c r="BM5059" s="63"/>
      <c r="BN5059" s="63"/>
      <c r="BO5059" s="63"/>
      <c r="BP5059" s="63"/>
      <c r="BQ5059" s="63"/>
      <c r="BR5059" s="63"/>
      <c r="BS5059" s="63"/>
      <c r="BT5059" s="63"/>
      <c r="BU5059" s="63"/>
      <c r="BV5059" s="63"/>
      <c r="BW5059" s="63"/>
      <c r="BX5059" s="63"/>
      <c r="BY5059" s="63"/>
      <c r="BZ5059" s="63"/>
      <c r="CA5059" s="63"/>
      <c r="CB5059" s="63"/>
      <c r="CC5059" s="63"/>
      <c r="CD5059" s="63"/>
      <c r="CE5059" s="63"/>
      <c r="CF5059" s="63"/>
      <c r="CG5059" s="63"/>
      <c r="CH5059" s="63"/>
      <c r="CI5059" s="63"/>
      <c r="CJ5059" s="63"/>
      <c r="CK5059" s="63"/>
      <c r="CL5059" s="63"/>
      <c r="CM5059" s="63"/>
      <c r="CN5059" s="63"/>
      <c r="CO5059" s="63"/>
      <c r="CP5059" s="63"/>
      <c r="CR5059" s="227"/>
      <c r="CS5059" s="74"/>
    </row>
    <row r="5060" spans="1:97" s="72" customFormat="1" ht="75.75" customHeight="1">
      <c r="A5060" s="63"/>
      <c r="B5060" s="63"/>
      <c r="C5060" s="63"/>
      <c r="D5060" s="63"/>
      <c r="E5060" s="63"/>
      <c r="F5060" s="63"/>
      <c r="G5060" s="63"/>
      <c r="H5060" s="63"/>
      <c r="I5060" s="63"/>
      <c r="J5060" s="63"/>
      <c r="K5060" s="63"/>
      <c r="L5060" s="63"/>
      <c r="M5060" s="63"/>
      <c r="N5060" s="63"/>
      <c r="O5060" s="63"/>
      <c r="P5060" s="63"/>
      <c r="Q5060" s="63"/>
      <c r="R5060" s="63"/>
      <c r="S5060" s="63"/>
      <c r="T5060" s="63"/>
      <c r="U5060" s="63"/>
      <c r="V5060" s="63"/>
      <c r="W5060" s="63"/>
      <c r="X5060" s="63"/>
      <c r="Y5060" s="63"/>
      <c r="Z5060" s="63"/>
      <c r="AA5060" s="63"/>
      <c r="AB5060" s="63"/>
      <c r="AC5060" s="63"/>
      <c r="AD5060" s="63"/>
      <c r="AE5060" s="63"/>
      <c r="AF5060" s="63"/>
      <c r="AG5060" s="63"/>
      <c r="AH5060" s="63"/>
      <c r="AI5060" s="63"/>
      <c r="AJ5060" s="63"/>
      <c r="AK5060" s="63"/>
      <c r="AL5060" s="63"/>
      <c r="AM5060" s="63"/>
      <c r="AN5060" s="63"/>
      <c r="AO5060" s="63"/>
      <c r="AP5060" s="63"/>
      <c r="AQ5060" s="63"/>
      <c r="AR5060" s="63"/>
      <c r="AS5060" s="63"/>
      <c r="AT5060" s="63"/>
      <c r="AU5060" s="63"/>
      <c r="AV5060" s="63"/>
      <c r="AW5060" s="63"/>
      <c r="AX5060" s="63"/>
      <c r="AY5060" s="63"/>
      <c r="AZ5060" s="63"/>
      <c r="BA5060" s="63"/>
      <c r="BB5060" s="63"/>
      <c r="BC5060" s="63"/>
      <c r="BD5060" s="63"/>
      <c r="BE5060" s="63"/>
      <c r="BF5060" s="63"/>
      <c r="BG5060" s="63"/>
      <c r="BH5060" s="63"/>
      <c r="BI5060" s="63"/>
      <c r="BJ5060" s="63"/>
      <c r="BK5060" s="63"/>
      <c r="BL5060" s="63"/>
      <c r="BM5060" s="63"/>
      <c r="BN5060" s="63"/>
      <c r="BO5060" s="63"/>
      <c r="BP5060" s="63"/>
      <c r="BQ5060" s="63"/>
      <c r="BR5060" s="63"/>
      <c r="BS5060" s="63"/>
      <c r="BT5060" s="63"/>
      <c r="BU5060" s="63"/>
      <c r="BV5060" s="63"/>
      <c r="BW5060" s="63"/>
      <c r="BX5060" s="63"/>
      <c r="BY5060" s="63"/>
      <c r="BZ5060" s="63"/>
      <c r="CA5060" s="63"/>
      <c r="CB5060" s="63"/>
      <c r="CC5060" s="63"/>
      <c r="CD5060" s="63"/>
      <c r="CE5060" s="63"/>
      <c r="CF5060" s="63"/>
      <c r="CG5060" s="63"/>
      <c r="CH5060" s="63"/>
      <c r="CI5060" s="63"/>
      <c r="CJ5060" s="63"/>
      <c r="CK5060" s="63"/>
      <c r="CL5060" s="63"/>
      <c r="CM5060" s="63"/>
      <c r="CN5060" s="63"/>
      <c r="CO5060" s="63"/>
      <c r="CP5060" s="63"/>
      <c r="CR5060" s="227"/>
      <c r="CS5060" s="74"/>
    </row>
    <row r="5061" spans="1:97" s="72" customFormat="1" ht="75.75" customHeight="1">
      <c r="A5061" s="63"/>
      <c r="B5061" s="63"/>
      <c r="C5061" s="63"/>
      <c r="D5061" s="63"/>
      <c r="E5061" s="63"/>
      <c r="F5061" s="63"/>
      <c r="G5061" s="63"/>
      <c r="H5061" s="63"/>
      <c r="I5061" s="63"/>
      <c r="J5061" s="63"/>
      <c r="K5061" s="63"/>
      <c r="L5061" s="63"/>
      <c r="M5061" s="63"/>
      <c r="N5061" s="63"/>
      <c r="O5061" s="63"/>
      <c r="P5061" s="63"/>
      <c r="Q5061" s="63"/>
      <c r="R5061" s="63"/>
      <c r="S5061" s="63"/>
      <c r="T5061" s="63"/>
      <c r="U5061" s="63"/>
      <c r="V5061" s="63"/>
      <c r="W5061" s="63"/>
      <c r="X5061" s="63"/>
      <c r="Y5061" s="63"/>
      <c r="Z5061" s="63"/>
      <c r="AA5061" s="63"/>
      <c r="AB5061" s="63"/>
      <c r="AC5061" s="63"/>
      <c r="AD5061" s="63"/>
      <c r="AE5061" s="63"/>
      <c r="AF5061" s="63"/>
      <c r="AG5061" s="63"/>
      <c r="AH5061" s="63"/>
      <c r="AI5061" s="63"/>
      <c r="AJ5061" s="63"/>
      <c r="AK5061" s="63"/>
      <c r="AL5061" s="63"/>
      <c r="AM5061" s="63"/>
      <c r="AN5061" s="63"/>
      <c r="AO5061" s="63"/>
      <c r="AP5061" s="63"/>
      <c r="AQ5061" s="63"/>
      <c r="AR5061" s="63"/>
      <c r="AS5061" s="63"/>
      <c r="AT5061" s="63"/>
      <c r="AU5061" s="63"/>
      <c r="AV5061" s="63"/>
      <c r="AW5061" s="63"/>
      <c r="AX5061" s="63"/>
      <c r="AY5061" s="63"/>
      <c r="AZ5061" s="63"/>
      <c r="BA5061" s="63"/>
      <c r="BB5061" s="63"/>
      <c r="BC5061" s="63"/>
      <c r="BD5061" s="63"/>
      <c r="BE5061" s="63"/>
      <c r="BF5061" s="63"/>
      <c r="BG5061" s="63"/>
      <c r="BH5061" s="63"/>
      <c r="BI5061" s="63"/>
      <c r="BJ5061" s="63"/>
      <c r="BK5061" s="63"/>
      <c r="BL5061" s="63"/>
      <c r="BM5061" s="63"/>
      <c r="BN5061" s="63"/>
      <c r="BO5061" s="63"/>
      <c r="BP5061" s="63"/>
      <c r="BQ5061" s="63"/>
      <c r="BR5061" s="63"/>
      <c r="BS5061" s="63"/>
      <c r="BT5061" s="63"/>
      <c r="BU5061" s="63"/>
      <c r="BV5061" s="63"/>
      <c r="BW5061" s="63"/>
      <c r="BX5061" s="63"/>
      <c r="BY5061" s="63"/>
      <c r="BZ5061" s="63"/>
      <c r="CA5061" s="63"/>
      <c r="CB5061" s="63"/>
      <c r="CC5061" s="63"/>
      <c r="CD5061" s="63"/>
      <c r="CE5061" s="63"/>
      <c r="CF5061" s="63"/>
      <c r="CG5061" s="63"/>
      <c r="CH5061" s="63"/>
      <c r="CI5061" s="63"/>
      <c r="CJ5061" s="63"/>
      <c r="CK5061" s="63"/>
      <c r="CL5061" s="63"/>
      <c r="CM5061" s="63"/>
      <c r="CN5061" s="63"/>
      <c r="CO5061" s="63"/>
      <c r="CP5061" s="63"/>
      <c r="CR5061" s="227"/>
      <c r="CS5061" s="74"/>
    </row>
    <row r="5062" spans="1:97" s="72" customFormat="1" ht="75.75" customHeight="1">
      <c r="A5062" s="63"/>
      <c r="B5062" s="63"/>
      <c r="C5062" s="63"/>
      <c r="D5062" s="63"/>
      <c r="E5062" s="63"/>
      <c r="F5062" s="63"/>
      <c r="G5062" s="63"/>
      <c r="H5062" s="63"/>
      <c r="I5062" s="63"/>
      <c r="J5062" s="63"/>
      <c r="K5062" s="63"/>
      <c r="L5062" s="63"/>
      <c r="M5062" s="63"/>
      <c r="N5062" s="63"/>
      <c r="O5062" s="63"/>
      <c r="P5062" s="63"/>
      <c r="Q5062" s="63"/>
      <c r="R5062" s="63"/>
      <c r="S5062" s="63"/>
      <c r="T5062" s="63"/>
      <c r="U5062" s="63"/>
      <c r="V5062" s="63"/>
      <c r="W5062" s="63"/>
      <c r="X5062" s="63"/>
      <c r="Y5062" s="63"/>
      <c r="Z5062" s="63"/>
      <c r="AA5062" s="63"/>
      <c r="AB5062" s="63"/>
      <c r="AC5062" s="63"/>
      <c r="AD5062" s="63"/>
      <c r="AE5062" s="63"/>
      <c r="AF5062" s="63"/>
      <c r="AG5062" s="63"/>
      <c r="AH5062" s="63"/>
      <c r="AI5062" s="63"/>
      <c r="AJ5062" s="63"/>
      <c r="AK5062" s="63"/>
      <c r="AL5062" s="63"/>
      <c r="AM5062" s="63"/>
      <c r="AN5062" s="63"/>
      <c r="AO5062" s="63"/>
      <c r="AP5062" s="63"/>
      <c r="AQ5062" s="63"/>
      <c r="AR5062" s="63"/>
      <c r="AS5062" s="63"/>
      <c r="AT5062" s="63"/>
      <c r="AU5062" s="63"/>
      <c r="AV5062" s="63"/>
      <c r="AW5062" s="63"/>
      <c r="AX5062" s="63"/>
      <c r="AY5062" s="63"/>
      <c r="AZ5062" s="63"/>
      <c r="BA5062" s="63"/>
      <c r="BB5062" s="63"/>
      <c r="BC5062" s="63"/>
      <c r="BD5062" s="63"/>
      <c r="BE5062" s="63"/>
      <c r="BF5062" s="63"/>
      <c r="BG5062" s="63"/>
      <c r="BH5062" s="63"/>
      <c r="BI5062" s="63"/>
      <c r="BJ5062" s="63"/>
      <c r="BK5062" s="63"/>
      <c r="BL5062" s="63"/>
      <c r="BM5062" s="63"/>
      <c r="BN5062" s="63"/>
      <c r="BO5062" s="63"/>
      <c r="BP5062" s="63"/>
      <c r="BQ5062" s="63"/>
      <c r="BR5062" s="63"/>
      <c r="BS5062" s="63"/>
      <c r="BT5062" s="63"/>
      <c r="BU5062" s="63"/>
      <c r="BV5062" s="63"/>
      <c r="BW5062" s="63"/>
      <c r="BX5062" s="63"/>
      <c r="BY5062" s="63"/>
      <c r="BZ5062" s="63"/>
      <c r="CA5062" s="63"/>
      <c r="CB5062" s="63"/>
      <c r="CC5062" s="63"/>
      <c r="CD5062" s="63"/>
      <c r="CE5062" s="63"/>
      <c r="CF5062" s="63"/>
      <c r="CG5062" s="63"/>
      <c r="CH5062" s="63"/>
      <c r="CI5062" s="63"/>
      <c r="CJ5062" s="63"/>
      <c r="CK5062" s="63"/>
      <c r="CL5062" s="63"/>
      <c r="CM5062" s="63"/>
      <c r="CN5062" s="63"/>
      <c r="CO5062" s="63"/>
      <c r="CP5062" s="63"/>
      <c r="CR5062" s="227"/>
      <c r="CS5062" s="74"/>
    </row>
    <row r="5063" spans="1:97" s="72" customFormat="1" ht="75.75" customHeight="1">
      <c r="A5063" s="63"/>
      <c r="B5063" s="63"/>
      <c r="C5063" s="63"/>
      <c r="D5063" s="63"/>
      <c r="E5063" s="63"/>
      <c r="F5063" s="63"/>
      <c r="G5063" s="63"/>
      <c r="H5063" s="63"/>
      <c r="I5063" s="63"/>
      <c r="J5063" s="63"/>
      <c r="K5063" s="63"/>
      <c r="L5063" s="63"/>
      <c r="M5063" s="63"/>
      <c r="N5063" s="63"/>
      <c r="O5063" s="63"/>
      <c r="P5063" s="63"/>
      <c r="Q5063" s="63"/>
      <c r="R5063" s="63"/>
      <c r="S5063" s="63"/>
      <c r="T5063" s="63"/>
      <c r="U5063" s="63"/>
      <c r="V5063" s="63"/>
      <c r="W5063" s="63"/>
      <c r="X5063" s="63"/>
      <c r="Y5063" s="63"/>
      <c r="Z5063" s="63"/>
      <c r="AA5063" s="63"/>
      <c r="AB5063" s="63"/>
      <c r="AC5063" s="63"/>
      <c r="AD5063" s="63"/>
      <c r="AE5063" s="63"/>
      <c r="AF5063" s="63"/>
      <c r="AG5063" s="63"/>
      <c r="AH5063" s="63"/>
      <c r="AI5063" s="63"/>
      <c r="AJ5063" s="63"/>
      <c r="AK5063" s="63"/>
      <c r="AL5063" s="63"/>
      <c r="AM5063" s="63"/>
      <c r="AN5063" s="63"/>
      <c r="AO5063" s="63"/>
      <c r="AP5063" s="63"/>
      <c r="AQ5063" s="63"/>
      <c r="AR5063" s="63"/>
      <c r="AS5063" s="63"/>
      <c r="AT5063" s="63"/>
      <c r="AU5063" s="63"/>
      <c r="AV5063" s="63"/>
      <c r="AW5063" s="63"/>
      <c r="AX5063" s="63"/>
      <c r="AY5063" s="63"/>
      <c r="AZ5063" s="63"/>
      <c r="BA5063" s="63"/>
      <c r="BB5063" s="63"/>
      <c r="BC5063" s="63"/>
      <c r="BD5063" s="63"/>
      <c r="BE5063" s="63"/>
      <c r="BF5063" s="63"/>
      <c r="BG5063" s="63"/>
      <c r="BH5063" s="63"/>
      <c r="BI5063" s="63"/>
      <c r="BJ5063" s="63"/>
      <c r="BK5063" s="63"/>
      <c r="BL5063" s="63"/>
      <c r="BM5063" s="63"/>
      <c r="BN5063" s="63"/>
      <c r="BO5063" s="63"/>
      <c r="BP5063" s="63"/>
      <c r="BQ5063" s="63"/>
      <c r="BR5063" s="63"/>
      <c r="BS5063" s="63"/>
      <c r="BT5063" s="63"/>
      <c r="BU5063" s="63"/>
      <c r="BV5063" s="63"/>
      <c r="BW5063" s="63"/>
      <c r="BX5063" s="63"/>
      <c r="BY5063" s="63"/>
      <c r="BZ5063" s="63"/>
      <c r="CA5063" s="63"/>
      <c r="CB5063" s="63"/>
      <c r="CC5063" s="63"/>
      <c r="CD5063" s="63"/>
      <c r="CE5063" s="63"/>
      <c r="CF5063" s="63"/>
      <c r="CG5063" s="63"/>
      <c r="CH5063" s="63"/>
      <c r="CI5063" s="63"/>
      <c r="CJ5063" s="63"/>
      <c r="CK5063" s="63"/>
      <c r="CL5063" s="63"/>
      <c r="CM5063" s="63"/>
      <c r="CN5063" s="63"/>
      <c r="CO5063" s="63"/>
      <c r="CP5063" s="63"/>
      <c r="CR5063" s="227"/>
      <c r="CS5063" s="74"/>
    </row>
    <row r="5064" spans="1:97" s="72" customFormat="1" ht="75.75" customHeight="1">
      <c r="A5064" s="63"/>
      <c r="B5064" s="63"/>
      <c r="C5064" s="63"/>
      <c r="D5064" s="63"/>
      <c r="E5064" s="63"/>
      <c r="F5064" s="63"/>
      <c r="G5064" s="63"/>
      <c r="H5064" s="63"/>
      <c r="I5064" s="63"/>
      <c r="J5064" s="63"/>
      <c r="K5064" s="63"/>
      <c r="L5064" s="63"/>
      <c r="M5064" s="63"/>
      <c r="N5064" s="63"/>
      <c r="O5064" s="63"/>
      <c r="P5064" s="63"/>
      <c r="Q5064" s="63"/>
      <c r="R5064" s="63"/>
      <c r="S5064" s="63"/>
      <c r="T5064" s="63"/>
      <c r="U5064" s="63"/>
      <c r="V5064" s="63"/>
      <c r="W5064" s="63"/>
      <c r="X5064" s="63"/>
      <c r="Y5064" s="63"/>
      <c r="Z5064" s="63"/>
      <c r="AA5064" s="63"/>
      <c r="AB5064" s="63"/>
      <c r="AC5064" s="63"/>
      <c r="AD5064" s="63"/>
      <c r="AE5064" s="63"/>
      <c r="AF5064" s="63"/>
      <c r="AG5064" s="63"/>
      <c r="AH5064" s="63"/>
      <c r="AI5064" s="63"/>
      <c r="AJ5064" s="63"/>
      <c r="AK5064" s="63"/>
      <c r="AL5064" s="63"/>
      <c r="AM5064" s="63"/>
      <c r="AN5064" s="63"/>
      <c r="AO5064" s="63"/>
      <c r="AP5064" s="63"/>
      <c r="AQ5064" s="63"/>
      <c r="AR5064" s="63"/>
      <c r="AS5064" s="63"/>
      <c r="AT5064" s="63"/>
      <c r="AU5064" s="63"/>
      <c r="AV5064" s="63"/>
      <c r="AW5064" s="63"/>
      <c r="AX5064" s="63"/>
      <c r="AY5064" s="63"/>
      <c r="AZ5064" s="63"/>
      <c r="BA5064" s="63"/>
      <c r="BB5064" s="63"/>
      <c r="BC5064" s="63"/>
      <c r="BD5064" s="63"/>
      <c r="BE5064" s="63"/>
      <c r="BF5064" s="63"/>
      <c r="BG5064" s="63"/>
      <c r="BH5064" s="63"/>
      <c r="BI5064" s="63"/>
      <c r="BJ5064" s="63"/>
      <c r="BK5064" s="63"/>
      <c r="BL5064" s="63"/>
      <c r="BM5064" s="63"/>
      <c r="BN5064" s="63"/>
      <c r="BO5064" s="63"/>
      <c r="BP5064" s="63"/>
      <c r="BQ5064" s="63"/>
      <c r="BR5064" s="63"/>
      <c r="BS5064" s="63"/>
      <c r="BT5064" s="63"/>
      <c r="BU5064" s="63"/>
      <c r="BV5064" s="63"/>
      <c r="BW5064" s="63"/>
      <c r="BX5064" s="63"/>
      <c r="BY5064" s="63"/>
      <c r="BZ5064" s="63"/>
      <c r="CA5064" s="63"/>
      <c r="CB5064" s="63"/>
      <c r="CC5064" s="63"/>
      <c r="CD5064" s="63"/>
      <c r="CE5064" s="63"/>
      <c r="CF5064" s="63"/>
      <c r="CG5064" s="63"/>
      <c r="CH5064" s="63"/>
      <c r="CI5064" s="63"/>
      <c r="CJ5064" s="63"/>
      <c r="CK5064" s="63"/>
      <c r="CL5064" s="63"/>
      <c r="CM5064" s="63"/>
      <c r="CN5064" s="63"/>
      <c r="CO5064" s="63"/>
      <c r="CP5064" s="63"/>
      <c r="CR5064" s="227"/>
      <c r="CS5064" s="74"/>
    </row>
    <row r="5065" spans="1:97" s="72" customFormat="1" ht="75.75" customHeight="1">
      <c r="A5065" s="63"/>
      <c r="B5065" s="63"/>
      <c r="C5065" s="63"/>
      <c r="D5065" s="63"/>
      <c r="E5065" s="63"/>
      <c r="F5065" s="63"/>
      <c r="G5065" s="63"/>
      <c r="H5065" s="63"/>
      <c r="I5065" s="63"/>
      <c r="J5065" s="63"/>
      <c r="K5065" s="63"/>
      <c r="L5065" s="63"/>
      <c r="M5065" s="63"/>
      <c r="N5065" s="63"/>
      <c r="O5065" s="63"/>
      <c r="P5065" s="63"/>
      <c r="Q5065" s="63"/>
      <c r="R5065" s="63"/>
      <c r="S5065" s="63"/>
      <c r="T5065" s="63"/>
      <c r="U5065" s="63"/>
      <c r="V5065" s="63"/>
      <c r="W5065" s="63"/>
      <c r="X5065" s="63"/>
      <c r="Y5065" s="63"/>
      <c r="Z5065" s="63"/>
      <c r="AA5065" s="63"/>
      <c r="AB5065" s="63"/>
      <c r="AC5065" s="63"/>
      <c r="AD5065" s="63"/>
      <c r="AE5065" s="63"/>
      <c r="AF5065" s="63"/>
      <c r="AG5065" s="63"/>
      <c r="AH5065" s="63"/>
      <c r="AI5065" s="63"/>
      <c r="AJ5065" s="63"/>
      <c r="AK5065" s="63"/>
      <c r="AL5065" s="63"/>
      <c r="AM5065" s="63"/>
      <c r="AN5065" s="63"/>
      <c r="AO5065" s="63"/>
      <c r="AP5065" s="63"/>
      <c r="AQ5065" s="63"/>
      <c r="AR5065" s="63"/>
      <c r="AS5065" s="63"/>
      <c r="AT5065" s="63"/>
      <c r="AU5065" s="63"/>
      <c r="AV5065" s="63"/>
      <c r="AW5065" s="63"/>
      <c r="AX5065" s="63"/>
      <c r="AY5065" s="63"/>
      <c r="AZ5065" s="63"/>
      <c r="BA5065" s="63"/>
      <c r="BB5065" s="63"/>
      <c r="BC5065" s="63"/>
      <c r="BD5065" s="63"/>
      <c r="BE5065" s="63"/>
      <c r="BF5065" s="63"/>
      <c r="BG5065" s="63"/>
      <c r="BH5065" s="63"/>
      <c r="BI5065" s="63"/>
      <c r="BJ5065" s="63"/>
      <c r="BK5065" s="63"/>
      <c r="BL5065" s="63"/>
      <c r="BM5065" s="63"/>
      <c r="BN5065" s="63"/>
      <c r="BO5065" s="63"/>
      <c r="BP5065" s="63"/>
      <c r="BQ5065" s="63"/>
      <c r="BR5065" s="63"/>
      <c r="BS5065" s="63"/>
      <c r="BT5065" s="63"/>
      <c r="BU5065" s="63"/>
      <c r="BV5065" s="63"/>
      <c r="BW5065" s="63"/>
      <c r="BX5065" s="63"/>
      <c r="BY5065" s="63"/>
      <c r="BZ5065" s="63"/>
      <c r="CA5065" s="63"/>
      <c r="CB5065" s="63"/>
      <c r="CC5065" s="63"/>
      <c r="CD5065" s="63"/>
      <c r="CE5065" s="63"/>
      <c r="CF5065" s="63"/>
      <c r="CG5065" s="63"/>
      <c r="CH5065" s="63"/>
      <c r="CI5065" s="63"/>
      <c r="CJ5065" s="63"/>
      <c r="CK5065" s="63"/>
      <c r="CL5065" s="63"/>
      <c r="CM5065" s="63"/>
      <c r="CN5065" s="63"/>
      <c r="CO5065" s="63"/>
      <c r="CP5065" s="63"/>
      <c r="CR5065" s="227"/>
      <c r="CS5065" s="74"/>
    </row>
    <row r="5066" spans="1:97" s="72" customFormat="1" ht="75.75" customHeight="1">
      <c r="A5066" s="63"/>
      <c r="B5066" s="63"/>
      <c r="C5066" s="63"/>
      <c r="D5066" s="63"/>
      <c r="E5066" s="63"/>
      <c r="F5066" s="63"/>
      <c r="G5066" s="63"/>
      <c r="H5066" s="63"/>
      <c r="I5066" s="63"/>
      <c r="J5066" s="63"/>
      <c r="K5066" s="63"/>
      <c r="L5066" s="63"/>
      <c r="M5066" s="63"/>
      <c r="N5066" s="63"/>
      <c r="O5066" s="63"/>
      <c r="P5066" s="63"/>
      <c r="Q5066" s="63"/>
      <c r="R5066" s="63"/>
      <c r="S5066" s="63"/>
      <c r="T5066" s="63"/>
      <c r="U5066" s="63"/>
      <c r="V5066" s="63"/>
      <c r="W5066" s="63"/>
      <c r="X5066" s="63"/>
      <c r="Y5066" s="63"/>
      <c r="Z5066" s="63"/>
      <c r="AA5066" s="63"/>
      <c r="AB5066" s="63"/>
      <c r="AC5066" s="63"/>
      <c r="AD5066" s="63"/>
      <c r="AE5066" s="63"/>
      <c r="AF5066" s="63"/>
      <c r="AG5066" s="63"/>
      <c r="AH5066" s="63"/>
      <c r="AI5066" s="63"/>
      <c r="AJ5066" s="63"/>
      <c r="AK5066" s="63"/>
      <c r="AL5066" s="63"/>
      <c r="AM5066" s="63"/>
      <c r="AN5066" s="63"/>
      <c r="AO5066" s="63"/>
      <c r="AP5066" s="63"/>
      <c r="AQ5066" s="63"/>
      <c r="AR5066" s="63"/>
      <c r="AS5066" s="63"/>
      <c r="AT5066" s="63"/>
      <c r="AU5066" s="63"/>
      <c r="AV5066" s="63"/>
      <c r="AW5066" s="63"/>
      <c r="AX5066" s="63"/>
      <c r="AY5066" s="63"/>
      <c r="AZ5066" s="63"/>
      <c r="BA5066" s="63"/>
      <c r="BB5066" s="63"/>
      <c r="BC5066" s="63"/>
      <c r="BD5066" s="63"/>
      <c r="BE5066" s="63"/>
      <c r="BF5066" s="63"/>
      <c r="BG5066" s="63"/>
      <c r="BH5066" s="63"/>
      <c r="BI5066" s="63"/>
      <c r="BJ5066" s="63"/>
      <c r="BK5066" s="63"/>
      <c r="BL5066" s="63"/>
      <c r="BM5066" s="63"/>
      <c r="BN5066" s="63"/>
      <c r="BO5066" s="63"/>
      <c r="BP5066" s="63"/>
      <c r="BQ5066" s="63"/>
      <c r="BR5066" s="63"/>
      <c r="BS5066" s="63"/>
      <c r="BT5066" s="63"/>
      <c r="BU5066" s="63"/>
      <c r="BV5066" s="63"/>
      <c r="BW5066" s="63"/>
      <c r="BX5066" s="63"/>
      <c r="BY5066" s="63"/>
      <c r="BZ5066" s="63"/>
      <c r="CA5066" s="63"/>
      <c r="CB5066" s="63"/>
      <c r="CC5066" s="63"/>
      <c r="CD5066" s="63"/>
      <c r="CE5066" s="63"/>
      <c r="CF5066" s="63"/>
      <c r="CG5066" s="63"/>
      <c r="CH5066" s="63"/>
      <c r="CI5066" s="63"/>
      <c r="CJ5066" s="63"/>
      <c r="CK5066" s="63"/>
      <c r="CL5066" s="63"/>
      <c r="CM5066" s="63"/>
      <c r="CN5066" s="63"/>
      <c r="CO5066" s="63"/>
      <c r="CP5066" s="63"/>
      <c r="CR5066" s="227"/>
      <c r="CS5066" s="74"/>
    </row>
    <row r="5067" spans="1:97" s="72" customFormat="1" ht="75.75" customHeight="1">
      <c r="A5067" s="63"/>
      <c r="B5067" s="63"/>
      <c r="C5067" s="63"/>
      <c r="D5067" s="63"/>
      <c r="E5067" s="63"/>
      <c r="F5067" s="63"/>
      <c r="G5067" s="63"/>
      <c r="H5067" s="63"/>
      <c r="I5067" s="63"/>
      <c r="J5067" s="63"/>
      <c r="K5067" s="63"/>
      <c r="L5067" s="63"/>
      <c r="M5067" s="63"/>
      <c r="N5067" s="63"/>
      <c r="O5067" s="63"/>
      <c r="P5067" s="63"/>
      <c r="Q5067" s="63"/>
      <c r="R5067" s="63"/>
      <c r="S5067" s="63"/>
      <c r="T5067" s="63"/>
      <c r="U5067" s="63"/>
      <c r="V5067" s="63"/>
      <c r="W5067" s="63"/>
      <c r="X5067" s="63"/>
      <c r="Y5067" s="63"/>
      <c r="Z5067" s="63"/>
      <c r="AA5067" s="63"/>
      <c r="AB5067" s="63"/>
      <c r="AC5067" s="63"/>
      <c r="AD5067" s="63"/>
      <c r="AE5067" s="63"/>
      <c r="AF5067" s="63"/>
      <c r="AG5067" s="63"/>
      <c r="AH5067" s="63"/>
      <c r="AI5067" s="63"/>
      <c r="AJ5067" s="63"/>
      <c r="AK5067" s="63"/>
      <c r="AL5067" s="63"/>
      <c r="AM5067" s="63"/>
      <c r="AN5067" s="63"/>
      <c r="AO5067" s="63"/>
      <c r="AP5067" s="63"/>
      <c r="AQ5067" s="63"/>
      <c r="AR5067" s="63"/>
      <c r="AS5067" s="63"/>
      <c r="AT5067" s="63"/>
      <c r="AU5067" s="63"/>
      <c r="AV5067" s="63"/>
      <c r="AW5067" s="63"/>
      <c r="AX5067" s="63"/>
      <c r="AY5067" s="63"/>
      <c r="AZ5067" s="63"/>
      <c r="BA5067" s="63"/>
      <c r="BB5067" s="63"/>
      <c r="BC5067" s="63"/>
      <c r="BD5067" s="63"/>
      <c r="BE5067" s="63"/>
      <c r="BF5067" s="63"/>
      <c r="BG5067" s="63"/>
      <c r="BH5067" s="63"/>
      <c r="BI5067" s="63"/>
      <c r="BJ5067" s="63"/>
      <c r="BK5067" s="63"/>
      <c r="BL5067" s="63"/>
      <c r="BM5067" s="63"/>
      <c r="BN5067" s="63"/>
      <c r="BO5067" s="63"/>
      <c r="BP5067" s="63"/>
      <c r="BQ5067" s="63"/>
      <c r="BR5067" s="63"/>
      <c r="BS5067" s="63"/>
      <c r="BT5067" s="63"/>
      <c r="BU5067" s="63"/>
      <c r="BV5067" s="63"/>
      <c r="BW5067" s="63"/>
      <c r="BX5067" s="63"/>
      <c r="BY5067" s="63"/>
      <c r="BZ5067" s="63"/>
      <c r="CA5067" s="63"/>
      <c r="CB5067" s="63"/>
      <c r="CC5067" s="63"/>
      <c r="CD5067" s="63"/>
      <c r="CE5067" s="63"/>
      <c r="CF5067" s="63"/>
      <c r="CG5067" s="63"/>
      <c r="CH5067" s="63"/>
      <c r="CI5067" s="63"/>
      <c r="CJ5067" s="63"/>
      <c r="CK5067" s="63"/>
      <c r="CL5067" s="63"/>
      <c r="CM5067" s="63"/>
      <c r="CN5067" s="63"/>
      <c r="CO5067" s="63"/>
      <c r="CP5067" s="63"/>
      <c r="CR5067" s="227"/>
      <c r="CS5067" s="74"/>
    </row>
    <row r="5068" spans="1:97" s="72" customFormat="1" ht="75.75" customHeight="1">
      <c r="A5068" s="63"/>
      <c r="B5068" s="63"/>
      <c r="C5068" s="63"/>
      <c r="D5068" s="63"/>
      <c r="E5068" s="63"/>
      <c r="F5068" s="63"/>
      <c r="G5068" s="63"/>
      <c r="H5068" s="63"/>
      <c r="I5068" s="63"/>
      <c r="J5068" s="63"/>
      <c r="K5068" s="63"/>
      <c r="L5068" s="63"/>
      <c r="M5068" s="63"/>
      <c r="N5068" s="63"/>
      <c r="O5068" s="63"/>
      <c r="P5068" s="63"/>
      <c r="Q5068" s="63"/>
      <c r="R5068" s="63"/>
      <c r="S5068" s="63"/>
      <c r="T5068" s="63"/>
      <c r="U5068" s="63"/>
      <c r="V5068" s="63"/>
      <c r="W5068" s="63"/>
      <c r="X5068" s="63"/>
      <c r="Y5068" s="63"/>
      <c r="Z5068" s="63"/>
      <c r="AA5068" s="63"/>
      <c r="AB5068" s="63"/>
      <c r="AC5068" s="63"/>
      <c r="AD5068" s="63"/>
      <c r="AE5068" s="63"/>
      <c r="AF5068" s="63"/>
      <c r="AG5068" s="63"/>
      <c r="AH5068" s="63"/>
      <c r="AI5068" s="63"/>
      <c r="AJ5068" s="63"/>
      <c r="AK5068" s="63"/>
      <c r="AL5068" s="63"/>
      <c r="AM5068" s="63"/>
      <c r="AN5068" s="63"/>
      <c r="AO5068" s="63"/>
      <c r="AP5068" s="63"/>
      <c r="AQ5068" s="63"/>
      <c r="AR5068" s="63"/>
      <c r="AS5068" s="63"/>
      <c r="AT5068" s="63"/>
      <c r="AU5068" s="63"/>
      <c r="AV5068" s="63"/>
      <c r="AW5068" s="63"/>
      <c r="AX5068" s="63"/>
      <c r="AY5068" s="63"/>
      <c r="AZ5068" s="63"/>
      <c r="BA5068" s="63"/>
      <c r="BB5068" s="63"/>
      <c r="BC5068" s="63"/>
      <c r="BD5068" s="63"/>
      <c r="BE5068" s="63"/>
      <c r="BF5068" s="63"/>
      <c r="BG5068" s="63"/>
      <c r="BH5068" s="63"/>
      <c r="BI5068" s="63"/>
      <c r="BJ5068" s="63"/>
      <c r="BK5068" s="63"/>
      <c r="BL5068" s="63"/>
      <c r="BM5068" s="63"/>
      <c r="BN5068" s="63"/>
      <c r="BO5068" s="63"/>
      <c r="BP5068" s="63"/>
      <c r="BQ5068" s="63"/>
      <c r="BR5068" s="63"/>
      <c r="BS5068" s="63"/>
      <c r="BT5068" s="63"/>
      <c r="BU5068" s="63"/>
      <c r="BV5068" s="63"/>
      <c r="BW5068" s="63"/>
      <c r="BX5068" s="63"/>
      <c r="BY5068" s="63"/>
      <c r="BZ5068" s="63"/>
      <c r="CA5068" s="63"/>
      <c r="CB5068" s="63"/>
      <c r="CC5068" s="63"/>
      <c r="CD5068" s="63"/>
      <c r="CE5068" s="63"/>
      <c r="CF5068" s="63"/>
      <c r="CG5068" s="63"/>
      <c r="CH5068" s="63"/>
      <c r="CI5068" s="63"/>
      <c r="CJ5068" s="63"/>
      <c r="CK5068" s="63"/>
      <c r="CL5068" s="63"/>
      <c r="CM5068" s="63"/>
      <c r="CN5068" s="63"/>
      <c r="CO5068" s="63"/>
      <c r="CP5068" s="63"/>
      <c r="CR5068" s="227"/>
      <c r="CS5068" s="74"/>
    </row>
    <row r="5069" spans="1:97" s="72" customFormat="1" ht="75.75" customHeight="1">
      <c r="A5069" s="63"/>
      <c r="B5069" s="63"/>
      <c r="C5069" s="63"/>
      <c r="D5069" s="63"/>
      <c r="E5069" s="63"/>
      <c r="F5069" s="63"/>
      <c r="G5069" s="63"/>
      <c r="H5069" s="63"/>
      <c r="I5069" s="63"/>
      <c r="J5069" s="63"/>
      <c r="K5069" s="63"/>
      <c r="L5069" s="63"/>
      <c r="M5069" s="63"/>
      <c r="N5069" s="63"/>
      <c r="O5069" s="63"/>
      <c r="P5069" s="63"/>
      <c r="Q5069" s="63"/>
      <c r="R5069" s="63"/>
      <c r="S5069" s="63"/>
      <c r="T5069" s="63"/>
      <c r="U5069" s="63"/>
      <c r="V5069" s="63"/>
      <c r="W5069" s="63"/>
      <c r="X5069" s="63"/>
      <c r="Y5069" s="63"/>
      <c r="Z5069" s="63"/>
      <c r="AA5069" s="63"/>
      <c r="AB5069" s="63"/>
      <c r="AC5069" s="63"/>
      <c r="AD5069" s="63"/>
      <c r="AE5069" s="63"/>
      <c r="AF5069" s="63"/>
      <c r="AG5069" s="63"/>
      <c r="AH5069" s="63"/>
      <c r="AI5069" s="63"/>
      <c r="AJ5069" s="63"/>
      <c r="AK5069" s="63"/>
      <c r="AL5069" s="63"/>
      <c r="AM5069" s="63"/>
      <c r="AN5069" s="63"/>
      <c r="AO5069" s="63"/>
      <c r="AP5069" s="63"/>
      <c r="AQ5069" s="63"/>
      <c r="AR5069" s="63"/>
      <c r="AS5069" s="63"/>
      <c r="AT5069" s="63"/>
      <c r="AU5069" s="63"/>
      <c r="AV5069" s="63"/>
      <c r="AW5069" s="63"/>
      <c r="AX5069" s="63"/>
      <c r="AY5069" s="63"/>
      <c r="AZ5069" s="63"/>
      <c r="BA5069" s="63"/>
      <c r="BB5069" s="63"/>
      <c r="BC5069" s="63"/>
      <c r="BD5069" s="63"/>
      <c r="BE5069" s="63"/>
      <c r="BF5069" s="63"/>
      <c r="BG5069" s="63"/>
      <c r="BH5069" s="63"/>
      <c r="BI5069" s="63"/>
      <c r="BJ5069" s="63"/>
      <c r="BK5069" s="63"/>
      <c r="BL5069" s="63"/>
      <c r="BM5069" s="63"/>
      <c r="BN5069" s="63"/>
      <c r="BO5069" s="63"/>
      <c r="BP5069" s="63"/>
      <c r="BQ5069" s="63"/>
      <c r="BR5069" s="63"/>
      <c r="BS5069" s="63"/>
      <c r="BT5069" s="63"/>
      <c r="BU5069" s="63"/>
      <c r="BV5069" s="63"/>
      <c r="BW5069" s="63"/>
      <c r="BX5069" s="63"/>
      <c r="BY5069" s="63"/>
      <c r="BZ5069" s="63"/>
      <c r="CA5069" s="63"/>
      <c r="CB5069" s="63"/>
      <c r="CC5069" s="63"/>
      <c r="CD5069" s="63"/>
      <c r="CE5069" s="63"/>
      <c r="CF5069" s="63"/>
      <c r="CG5069" s="63"/>
      <c r="CH5069" s="63"/>
      <c r="CI5069" s="63"/>
      <c r="CJ5069" s="63"/>
      <c r="CK5069" s="63"/>
      <c r="CL5069" s="63"/>
      <c r="CM5069" s="63"/>
      <c r="CN5069" s="63"/>
      <c r="CO5069" s="63"/>
      <c r="CP5069" s="63"/>
      <c r="CR5069" s="227"/>
      <c r="CS5069" s="74"/>
    </row>
    <row r="5070" spans="1:97" s="72" customFormat="1" ht="75.75" customHeight="1">
      <c r="A5070" s="63"/>
      <c r="B5070" s="63"/>
      <c r="C5070" s="63"/>
      <c r="D5070" s="63"/>
      <c r="E5070" s="63"/>
      <c r="F5070" s="63"/>
      <c r="G5070" s="63"/>
      <c r="H5070" s="63"/>
      <c r="I5070" s="63"/>
      <c r="J5070" s="63"/>
      <c r="K5070" s="63"/>
      <c r="L5070" s="63"/>
      <c r="M5070" s="63"/>
      <c r="N5070" s="63"/>
      <c r="O5070" s="63"/>
      <c r="P5070" s="63"/>
      <c r="Q5070" s="63"/>
      <c r="R5070" s="63"/>
      <c r="S5070" s="63"/>
      <c r="T5070" s="63"/>
      <c r="U5070" s="63"/>
      <c r="V5070" s="63"/>
      <c r="W5070" s="63"/>
      <c r="X5070" s="63"/>
      <c r="Y5070" s="63"/>
      <c r="Z5070" s="63"/>
      <c r="AA5070" s="63"/>
      <c r="AB5070" s="63"/>
      <c r="AC5070" s="63"/>
      <c r="AD5070" s="63"/>
      <c r="AE5070" s="63"/>
      <c r="AF5070" s="63"/>
      <c r="AG5070" s="63"/>
      <c r="AH5070" s="63"/>
      <c r="AI5070" s="63"/>
      <c r="AJ5070" s="63"/>
      <c r="AK5070" s="63"/>
      <c r="AL5070" s="63"/>
      <c r="AM5070" s="63"/>
      <c r="AN5070" s="63"/>
      <c r="AO5070" s="63"/>
      <c r="AP5070" s="63"/>
      <c r="AQ5070" s="63"/>
      <c r="AR5070" s="63"/>
      <c r="AS5070" s="63"/>
      <c r="AT5070" s="63"/>
      <c r="AU5070" s="63"/>
      <c r="AV5070" s="63"/>
      <c r="AW5070" s="63"/>
      <c r="AX5070" s="63"/>
      <c r="AY5070" s="63"/>
      <c r="AZ5070" s="63"/>
      <c r="BA5070" s="63"/>
      <c r="BB5070" s="63"/>
      <c r="BC5070" s="63"/>
      <c r="BD5070" s="63"/>
      <c r="BE5070" s="63"/>
      <c r="BF5070" s="63"/>
      <c r="BG5070" s="63"/>
      <c r="BH5070" s="63"/>
      <c r="BI5070" s="63"/>
      <c r="BJ5070" s="63"/>
      <c r="BK5070" s="63"/>
      <c r="BL5070" s="63"/>
      <c r="BM5070" s="63"/>
      <c r="BN5070" s="63"/>
      <c r="BO5070" s="63"/>
      <c r="BP5070" s="63"/>
      <c r="BQ5070" s="63"/>
      <c r="BR5070" s="63"/>
      <c r="BS5070" s="63"/>
      <c r="BT5070" s="63"/>
      <c r="BU5070" s="63"/>
      <c r="BV5070" s="63"/>
      <c r="BW5070" s="63"/>
      <c r="BX5070" s="63"/>
      <c r="BY5070" s="63"/>
      <c r="BZ5070" s="63"/>
      <c r="CA5070" s="63"/>
      <c r="CB5070" s="63"/>
      <c r="CC5070" s="63"/>
      <c r="CD5070" s="63"/>
      <c r="CE5070" s="63"/>
      <c r="CF5070" s="63"/>
      <c r="CG5070" s="63"/>
      <c r="CH5070" s="63"/>
      <c r="CI5070" s="63"/>
      <c r="CJ5070" s="63"/>
      <c r="CK5070" s="63"/>
      <c r="CL5070" s="63"/>
      <c r="CM5070" s="63"/>
      <c r="CN5070" s="63"/>
      <c r="CO5070" s="63"/>
      <c r="CP5070" s="63"/>
      <c r="CR5070" s="227"/>
      <c r="CS5070" s="74"/>
    </row>
    <row r="5071" spans="1:97" s="72" customFormat="1" ht="75.75" customHeight="1">
      <c r="A5071" s="63"/>
      <c r="B5071" s="63"/>
      <c r="C5071" s="63"/>
      <c r="D5071" s="63"/>
      <c r="E5071" s="63"/>
      <c r="F5071" s="63"/>
      <c r="G5071" s="63"/>
      <c r="H5071" s="63"/>
      <c r="I5071" s="63"/>
      <c r="J5071" s="63"/>
      <c r="K5071" s="63"/>
      <c r="L5071" s="63"/>
      <c r="M5071" s="63"/>
      <c r="N5071" s="63"/>
      <c r="O5071" s="63"/>
      <c r="P5071" s="63"/>
      <c r="Q5071" s="63"/>
      <c r="R5071" s="63"/>
      <c r="S5071" s="63"/>
      <c r="T5071" s="63"/>
      <c r="U5071" s="63"/>
      <c r="V5071" s="63"/>
      <c r="W5071" s="63"/>
      <c r="X5071" s="63"/>
      <c r="Y5071" s="63"/>
      <c r="Z5071" s="63"/>
      <c r="AA5071" s="63"/>
      <c r="AB5071" s="63"/>
      <c r="AC5071" s="63"/>
      <c r="AD5071" s="63"/>
      <c r="AE5071" s="63"/>
      <c r="AF5071" s="63"/>
      <c r="AG5071" s="63"/>
      <c r="AH5071" s="63"/>
      <c r="AI5071" s="63"/>
      <c r="AJ5071" s="63"/>
      <c r="AK5071" s="63"/>
      <c r="AL5071" s="63"/>
      <c r="AM5071" s="63"/>
      <c r="AN5071" s="63"/>
      <c r="AO5071" s="63"/>
      <c r="AP5071" s="63"/>
      <c r="AQ5071" s="63"/>
      <c r="AR5071" s="63"/>
      <c r="AS5071" s="63"/>
      <c r="AT5071" s="63"/>
      <c r="AU5071" s="63"/>
      <c r="AV5071" s="63"/>
      <c r="AW5071" s="63"/>
      <c r="AX5071" s="63"/>
      <c r="AY5071" s="63"/>
      <c r="AZ5071" s="63"/>
      <c r="BA5071" s="63"/>
      <c r="BB5071" s="63"/>
      <c r="BC5071" s="63"/>
      <c r="BD5071" s="63"/>
      <c r="BE5071" s="63"/>
      <c r="BF5071" s="63"/>
      <c r="BG5071" s="63"/>
      <c r="BH5071" s="63"/>
      <c r="BI5071" s="63"/>
      <c r="BJ5071" s="63"/>
      <c r="BK5071" s="63"/>
      <c r="BL5071" s="63"/>
      <c r="BM5071" s="63"/>
      <c r="BN5071" s="63"/>
      <c r="BO5071" s="63"/>
      <c r="BP5071" s="63"/>
      <c r="BQ5071" s="63"/>
      <c r="BR5071" s="63"/>
      <c r="BS5071" s="63"/>
      <c r="BT5071" s="63"/>
      <c r="BU5071" s="63"/>
      <c r="BV5071" s="63"/>
      <c r="BW5071" s="63"/>
      <c r="BX5071" s="63"/>
      <c r="BY5071" s="63"/>
      <c r="BZ5071" s="63"/>
      <c r="CA5071" s="63"/>
      <c r="CB5071" s="63"/>
      <c r="CC5071" s="63"/>
      <c r="CD5071" s="63"/>
      <c r="CE5071" s="63"/>
      <c r="CF5071" s="63"/>
      <c r="CG5071" s="63"/>
      <c r="CH5071" s="63"/>
      <c r="CI5071" s="63"/>
      <c r="CJ5071" s="63"/>
      <c r="CK5071" s="63"/>
      <c r="CL5071" s="63"/>
      <c r="CM5071" s="63"/>
      <c r="CN5071" s="63"/>
      <c r="CO5071" s="63"/>
      <c r="CP5071" s="63"/>
      <c r="CR5071" s="227"/>
      <c r="CS5071" s="74"/>
    </row>
    <row r="5072" spans="1:97" s="72" customFormat="1" ht="75.75" customHeight="1">
      <c r="A5072" s="63"/>
      <c r="B5072" s="63"/>
      <c r="C5072" s="63"/>
      <c r="D5072" s="63"/>
      <c r="E5072" s="63"/>
      <c r="F5072" s="63"/>
      <c r="G5072" s="63"/>
      <c r="H5072" s="63"/>
      <c r="I5072" s="63"/>
      <c r="J5072" s="63"/>
      <c r="K5072" s="63"/>
      <c r="L5072" s="63"/>
      <c r="M5072" s="63"/>
      <c r="N5072" s="63"/>
      <c r="O5072" s="63"/>
      <c r="P5072" s="63"/>
      <c r="Q5072" s="63"/>
      <c r="R5072" s="63"/>
      <c r="S5072" s="63"/>
      <c r="T5072" s="63"/>
      <c r="U5072" s="63"/>
      <c r="V5072" s="63"/>
      <c r="W5072" s="63"/>
      <c r="X5072" s="63"/>
      <c r="Y5072" s="63"/>
      <c r="Z5072" s="63"/>
      <c r="AA5072" s="63"/>
      <c r="AB5072" s="63"/>
      <c r="AC5072" s="63"/>
      <c r="AD5072" s="63"/>
      <c r="AE5072" s="63"/>
      <c r="AF5072" s="63"/>
      <c r="AG5072" s="63"/>
      <c r="AH5072" s="63"/>
      <c r="AI5072" s="63"/>
      <c r="AJ5072" s="63"/>
      <c r="AK5072" s="63"/>
      <c r="AL5072" s="63"/>
      <c r="AM5072" s="63"/>
      <c r="AN5072" s="63"/>
      <c r="AO5072" s="63"/>
      <c r="AP5072" s="63"/>
      <c r="AQ5072" s="63"/>
      <c r="AR5072" s="63"/>
      <c r="AS5072" s="63"/>
      <c r="AT5072" s="63"/>
      <c r="AU5072" s="63"/>
      <c r="AV5072" s="63"/>
      <c r="AW5072" s="63"/>
      <c r="AX5072" s="63"/>
      <c r="AY5072" s="63"/>
      <c r="AZ5072" s="63"/>
      <c r="BA5072" s="63"/>
      <c r="BB5072" s="63"/>
      <c r="BC5072" s="63"/>
      <c r="BD5072" s="63"/>
      <c r="BE5072" s="63"/>
      <c r="BF5072" s="63"/>
      <c r="BG5072" s="63"/>
      <c r="BH5072" s="63"/>
      <c r="BI5072" s="63"/>
      <c r="BJ5072" s="63"/>
      <c r="BK5072" s="63"/>
      <c r="BL5072" s="63"/>
      <c r="BM5072" s="63"/>
      <c r="BN5072" s="63"/>
      <c r="BO5072" s="63"/>
      <c r="BP5072" s="63"/>
      <c r="BQ5072" s="63"/>
      <c r="BR5072" s="63"/>
      <c r="BS5072" s="63"/>
      <c r="BT5072" s="63"/>
      <c r="BU5072" s="63"/>
      <c r="BV5072" s="63"/>
      <c r="BW5072" s="63"/>
      <c r="BX5072" s="63"/>
      <c r="BY5072" s="63"/>
      <c r="BZ5072" s="63"/>
      <c r="CA5072" s="63"/>
      <c r="CB5072" s="63"/>
      <c r="CC5072" s="63"/>
      <c r="CD5072" s="63"/>
      <c r="CE5072" s="63"/>
      <c r="CF5072" s="63"/>
      <c r="CG5072" s="63"/>
      <c r="CH5072" s="63"/>
      <c r="CI5072" s="63"/>
      <c r="CJ5072" s="63"/>
      <c r="CK5072" s="63"/>
      <c r="CL5072" s="63"/>
      <c r="CM5072" s="63"/>
      <c r="CN5072" s="63"/>
      <c r="CO5072" s="63"/>
      <c r="CP5072" s="63"/>
      <c r="CR5072" s="227"/>
      <c r="CS5072" s="74"/>
    </row>
    <row r="5073" spans="1:97" s="72" customFormat="1" ht="75.75" customHeight="1">
      <c r="A5073" s="63"/>
      <c r="B5073" s="63"/>
      <c r="C5073" s="63"/>
      <c r="D5073" s="63"/>
      <c r="E5073" s="63"/>
      <c r="F5073" s="63"/>
      <c r="G5073" s="63"/>
      <c r="H5073" s="63"/>
      <c r="I5073" s="63"/>
      <c r="J5073" s="63"/>
      <c r="K5073" s="63"/>
      <c r="L5073" s="63"/>
      <c r="M5073" s="63"/>
      <c r="N5073" s="63"/>
      <c r="O5073" s="63"/>
      <c r="P5073" s="63"/>
      <c r="Q5073" s="63"/>
      <c r="R5073" s="63"/>
      <c r="S5073" s="63"/>
      <c r="T5073" s="63"/>
      <c r="U5073" s="63"/>
      <c r="V5073" s="63"/>
      <c r="W5073" s="63"/>
      <c r="X5073" s="63"/>
      <c r="Y5073" s="63"/>
      <c r="Z5073" s="63"/>
      <c r="AA5073" s="63"/>
      <c r="AB5073" s="63"/>
      <c r="AC5073" s="63"/>
      <c r="AD5073" s="63"/>
      <c r="AE5073" s="63"/>
      <c r="AF5073" s="63"/>
      <c r="AG5073" s="63"/>
      <c r="AH5073" s="63"/>
      <c r="AI5073" s="63"/>
      <c r="AJ5073" s="63"/>
      <c r="AK5073" s="63"/>
      <c r="AL5073" s="63"/>
      <c r="AM5073" s="63"/>
      <c r="AN5073" s="63"/>
      <c r="AO5073" s="63"/>
      <c r="AP5073" s="63"/>
      <c r="AQ5073" s="63"/>
      <c r="AR5073" s="63"/>
      <c r="AS5073" s="63"/>
      <c r="AT5073" s="63"/>
      <c r="AU5073" s="63"/>
      <c r="AV5073" s="63"/>
      <c r="AW5073" s="63"/>
      <c r="AX5073" s="63"/>
      <c r="AY5073" s="63"/>
      <c r="AZ5073" s="63"/>
      <c r="BA5073" s="63"/>
      <c r="BB5073" s="63"/>
      <c r="BC5073" s="63"/>
      <c r="BD5073" s="63"/>
      <c r="BE5073" s="63"/>
      <c r="BF5073" s="63"/>
      <c r="BG5073" s="63"/>
      <c r="BH5073" s="63"/>
      <c r="BI5073" s="63"/>
      <c r="BJ5073" s="63"/>
      <c r="BK5073" s="63"/>
      <c r="BL5073" s="63"/>
      <c r="BM5073" s="63"/>
      <c r="BN5073" s="63"/>
      <c r="BO5073" s="63"/>
      <c r="BP5073" s="63"/>
      <c r="BQ5073" s="63"/>
      <c r="BR5073" s="63"/>
      <c r="BS5073" s="63"/>
      <c r="BT5073" s="63"/>
      <c r="BU5073" s="63"/>
      <c r="BV5073" s="63"/>
      <c r="BW5073" s="63"/>
      <c r="BX5073" s="63"/>
      <c r="BY5073" s="63"/>
      <c r="BZ5073" s="63"/>
      <c r="CA5073" s="63"/>
      <c r="CB5073" s="63"/>
      <c r="CC5073" s="63"/>
      <c r="CD5073" s="63"/>
      <c r="CE5073" s="63"/>
      <c r="CF5073" s="63"/>
      <c r="CG5073" s="63"/>
      <c r="CH5073" s="63"/>
      <c r="CI5073" s="63"/>
      <c r="CJ5073" s="63"/>
      <c r="CK5073" s="63"/>
      <c r="CL5073" s="63"/>
      <c r="CM5073" s="63"/>
      <c r="CN5073" s="63"/>
      <c r="CO5073" s="63"/>
      <c r="CP5073" s="63"/>
      <c r="CR5073" s="227"/>
      <c r="CS5073" s="74"/>
    </row>
    <row r="5074" spans="1:97" s="72" customFormat="1" ht="75.75" customHeight="1">
      <c r="A5074" s="63"/>
      <c r="B5074" s="63"/>
      <c r="C5074" s="63"/>
      <c r="D5074" s="63"/>
      <c r="E5074" s="63"/>
      <c r="F5074" s="63"/>
      <c r="G5074" s="63"/>
      <c r="H5074" s="63"/>
      <c r="I5074" s="63"/>
      <c r="J5074" s="63"/>
      <c r="K5074" s="63"/>
      <c r="L5074" s="63"/>
      <c r="M5074" s="63"/>
      <c r="N5074" s="63"/>
      <c r="O5074" s="63"/>
      <c r="P5074" s="63"/>
      <c r="Q5074" s="63"/>
      <c r="R5074" s="63"/>
      <c r="S5074" s="63"/>
      <c r="T5074" s="63"/>
      <c r="U5074" s="63"/>
      <c r="V5074" s="63"/>
      <c r="W5074" s="63"/>
      <c r="X5074" s="63"/>
      <c r="Y5074" s="63"/>
      <c r="Z5074" s="63"/>
      <c r="AA5074" s="63"/>
      <c r="AB5074" s="63"/>
      <c r="AC5074" s="63"/>
      <c r="AD5074" s="63"/>
      <c r="AE5074" s="63"/>
      <c r="AF5074" s="63"/>
      <c r="AG5074" s="63"/>
      <c r="AH5074" s="63"/>
      <c r="AI5074" s="63"/>
      <c r="AJ5074" s="63"/>
      <c r="AK5074" s="63"/>
      <c r="AL5074" s="63"/>
      <c r="AM5074" s="63"/>
      <c r="AN5074" s="63"/>
      <c r="AO5074" s="63"/>
      <c r="AP5074" s="63"/>
      <c r="AQ5074" s="63"/>
      <c r="AR5074" s="63"/>
      <c r="AS5074" s="63"/>
      <c r="AT5074" s="63"/>
      <c r="AU5074" s="63"/>
      <c r="AV5074" s="63"/>
      <c r="AW5074" s="63"/>
      <c r="AX5074" s="63"/>
      <c r="AY5074" s="63"/>
      <c r="AZ5074" s="63"/>
      <c r="BA5074" s="63"/>
      <c r="BB5074" s="63"/>
      <c r="BC5074" s="63"/>
      <c r="BD5074" s="63"/>
      <c r="BE5074" s="63"/>
      <c r="BF5074" s="63"/>
      <c r="BG5074" s="63"/>
      <c r="BH5074" s="63"/>
      <c r="BI5074" s="63"/>
      <c r="BJ5074" s="63"/>
      <c r="BK5074" s="63"/>
      <c r="BL5074" s="63"/>
      <c r="BM5074" s="63"/>
      <c r="BN5074" s="63"/>
      <c r="BO5074" s="63"/>
      <c r="BP5074" s="63"/>
      <c r="BQ5074" s="63"/>
      <c r="BR5074" s="63"/>
      <c r="BS5074" s="63"/>
      <c r="BT5074" s="63"/>
      <c r="BU5074" s="63"/>
      <c r="BV5074" s="63"/>
      <c r="BW5074" s="63"/>
      <c r="BX5074" s="63"/>
      <c r="BY5074" s="63"/>
      <c r="BZ5074" s="63"/>
      <c r="CA5074" s="63"/>
      <c r="CB5074" s="63"/>
      <c r="CC5074" s="63"/>
      <c r="CD5074" s="63"/>
      <c r="CE5074" s="63"/>
      <c r="CF5074" s="63"/>
      <c r="CG5074" s="63"/>
      <c r="CH5074" s="63"/>
      <c r="CI5074" s="63"/>
      <c r="CJ5074" s="63"/>
      <c r="CK5074" s="63"/>
      <c r="CL5074" s="63"/>
      <c r="CM5074" s="63"/>
      <c r="CN5074" s="63"/>
      <c r="CO5074" s="63"/>
      <c r="CP5074" s="63"/>
      <c r="CR5074" s="227"/>
      <c r="CS5074" s="74"/>
    </row>
    <row r="5075" spans="1:97" s="72" customFormat="1" ht="75.75" customHeight="1">
      <c r="A5075" s="63"/>
      <c r="B5075" s="63"/>
      <c r="C5075" s="63"/>
      <c r="D5075" s="63"/>
      <c r="E5075" s="63"/>
      <c r="F5075" s="63"/>
      <c r="G5075" s="63"/>
      <c r="H5075" s="63"/>
      <c r="I5075" s="63"/>
      <c r="J5075" s="63"/>
      <c r="K5075" s="63"/>
      <c r="L5075" s="63"/>
      <c r="M5075" s="63"/>
      <c r="N5075" s="63"/>
      <c r="O5075" s="63"/>
      <c r="P5075" s="63"/>
      <c r="Q5075" s="63"/>
      <c r="R5075" s="63"/>
      <c r="S5075" s="63"/>
      <c r="T5075" s="63"/>
      <c r="U5075" s="63"/>
      <c r="V5075" s="63"/>
      <c r="W5075" s="63"/>
      <c r="X5075" s="63"/>
      <c r="Y5075" s="63"/>
      <c r="Z5075" s="63"/>
      <c r="AA5075" s="63"/>
      <c r="AB5075" s="63"/>
      <c r="AC5075" s="63"/>
      <c r="AD5075" s="63"/>
      <c r="AE5075" s="63"/>
      <c r="AF5075" s="63"/>
      <c r="AG5075" s="63"/>
      <c r="AH5075" s="63"/>
      <c r="AI5075" s="63"/>
      <c r="AJ5075" s="63"/>
      <c r="AK5075" s="63"/>
      <c r="AL5075" s="63"/>
      <c r="AM5075" s="63"/>
      <c r="AN5075" s="63"/>
      <c r="AO5075" s="63"/>
      <c r="AP5075" s="63"/>
      <c r="AQ5075" s="63"/>
      <c r="AR5075" s="63"/>
      <c r="AS5075" s="63"/>
      <c r="AT5075" s="63"/>
      <c r="AU5075" s="63"/>
      <c r="AV5075" s="63"/>
      <c r="AW5075" s="63"/>
      <c r="AX5075" s="63"/>
      <c r="AY5075" s="63"/>
      <c r="AZ5075" s="63"/>
      <c r="BA5075" s="63"/>
      <c r="BB5075" s="63"/>
      <c r="BC5075" s="63"/>
      <c r="BD5075" s="63"/>
      <c r="BE5075" s="63"/>
      <c r="BF5075" s="63"/>
      <c r="BG5075" s="63"/>
      <c r="BH5075" s="63"/>
      <c r="BI5075" s="63"/>
      <c r="BJ5075" s="63"/>
      <c r="BK5075" s="63"/>
      <c r="BL5075" s="63"/>
      <c r="BM5075" s="63"/>
      <c r="BN5075" s="63"/>
      <c r="BO5075" s="63"/>
      <c r="BP5075" s="63"/>
      <c r="BQ5075" s="63"/>
      <c r="BR5075" s="63"/>
      <c r="BS5075" s="63"/>
      <c r="BT5075" s="63"/>
      <c r="BU5075" s="63"/>
      <c r="BV5075" s="63"/>
      <c r="BW5075" s="63"/>
      <c r="BX5075" s="63"/>
      <c r="BY5075" s="63"/>
      <c r="BZ5075" s="63"/>
      <c r="CA5075" s="63"/>
      <c r="CB5075" s="63"/>
      <c r="CC5075" s="63"/>
      <c r="CD5075" s="63"/>
      <c r="CE5075" s="63"/>
      <c r="CF5075" s="63"/>
      <c r="CG5075" s="63"/>
      <c r="CH5075" s="63"/>
      <c r="CI5075" s="63"/>
      <c r="CJ5075" s="63"/>
      <c r="CK5075" s="63"/>
      <c r="CL5075" s="63"/>
      <c r="CM5075" s="63"/>
      <c r="CN5075" s="63"/>
      <c r="CO5075" s="63"/>
      <c r="CP5075" s="63"/>
      <c r="CR5075" s="227"/>
      <c r="CS5075" s="74"/>
    </row>
    <row r="5076" spans="1:97" s="72" customFormat="1" ht="75.75" customHeight="1">
      <c r="A5076" s="63"/>
      <c r="B5076" s="63"/>
      <c r="C5076" s="63"/>
      <c r="D5076" s="63"/>
      <c r="E5076" s="63"/>
      <c r="F5076" s="63"/>
      <c r="G5076" s="63"/>
      <c r="H5076" s="63"/>
      <c r="I5076" s="63"/>
      <c r="J5076" s="63"/>
      <c r="K5076" s="63"/>
      <c r="L5076" s="63"/>
      <c r="M5076" s="63"/>
      <c r="N5076" s="63"/>
      <c r="O5076" s="63"/>
      <c r="P5076" s="63"/>
      <c r="Q5076" s="63"/>
      <c r="R5076" s="63"/>
      <c r="S5076" s="63"/>
      <c r="T5076" s="63"/>
      <c r="U5076" s="63"/>
      <c r="V5076" s="63"/>
      <c r="W5076" s="63"/>
      <c r="X5076" s="63"/>
      <c r="Y5076" s="63"/>
      <c r="Z5076" s="63"/>
      <c r="AA5076" s="63"/>
      <c r="AB5076" s="63"/>
      <c r="AC5076" s="63"/>
      <c r="AD5076" s="63"/>
      <c r="AE5076" s="63"/>
      <c r="AF5076" s="63"/>
      <c r="AG5076" s="63"/>
      <c r="AH5076" s="63"/>
      <c r="AI5076" s="63"/>
      <c r="AJ5076" s="63"/>
      <c r="AK5076" s="63"/>
      <c r="AL5076" s="63"/>
      <c r="AM5076" s="63"/>
      <c r="AN5076" s="63"/>
      <c r="AO5076" s="63"/>
      <c r="AP5076" s="63"/>
      <c r="AQ5076" s="63"/>
      <c r="AR5076" s="63"/>
      <c r="AS5076" s="63"/>
      <c r="AT5076" s="63"/>
      <c r="AU5076" s="63"/>
      <c r="AV5076" s="63"/>
      <c r="AW5076" s="63"/>
      <c r="AX5076" s="63"/>
      <c r="AY5076" s="63"/>
      <c r="AZ5076" s="63"/>
      <c r="BA5076" s="63"/>
      <c r="BB5076" s="63"/>
      <c r="BC5076" s="63"/>
      <c r="BD5076" s="63"/>
      <c r="BE5076" s="63"/>
      <c r="BF5076" s="63"/>
      <c r="BG5076" s="63"/>
      <c r="BH5076" s="63"/>
      <c r="BI5076" s="63"/>
      <c r="BJ5076" s="63"/>
      <c r="BK5076" s="63"/>
      <c r="BL5076" s="63"/>
      <c r="BM5076" s="63"/>
      <c r="BN5076" s="63"/>
      <c r="BO5076" s="63"/>
      <c r="BP5076" s="63"/>
      <c r="BQ5076" s="63"/>
      <c r="BR5076" s="63"/>
      <c r="BS5076" s="63"/>
      <c r="BT5076" s="63"/>
      <c r="BU5076" s="63"/>
      <c r="BV5076" s="63"/>
      <c r="BW5076" s="63"/>
      <c r="BX5076" s="63"/>
      <c r="BY5076" s="63"/>
      <c r="BZ5076" s="63"/>
      <c r="CA5076" s="63"/>
      <c r="CB5076" s="63"/>
      <c r="CC5076" s="63"/>
      <c r="CD5076" s="63"/>
      <c r="CE5076" s="63"/>
      <c r="CF5076" s="63"/>
      <c r="CG5076" s="63"/>
      <c r="CH5076" s="63"/>
      <c r="CI5076" s="63"/>
      <c r="CJ5076" s="63"/>
      <c r="CK5076" s="63"/>
      <c r="CL5076" s="63"/>
      <c r="CM5076" s="63"/>
      <c r="CN5076" s="63"/>
      <c r="CO5076" s="63"/>
      <c r="CP5076" s="63"/>
      <c r="CR5076" s="227"/>
      <c r="CS5076" s="74"/>
    </row>
    <row r="5077" spans="1:97" s="72" customFormat="1" ht="75.75" customHeight="1">
      <c r="A5077" s="63"/>
      <c r="B5077" s="63"/>
      <c r="C5077" s="63"/>
      <c r="D5077" s="63"/>
      <c r="E5077" s="63"/>
      <c r="F5077" s="63"/>
      <c r="G5077" s="63"/>
      <c r="H5077" s="63"/>
      <c r="I5077" s="63"/>
      <c r="J5077" s="63"/>
      <c r="K5077" s="63"/>
      <c r="L5077" s="63"/>
      <c r="M5077" s="63"/>
      <c r="N5077" s="63"/>
      <c r="O5077" s="63"/>
      <c r="P5077" s="63"/>
      <c r="Q5077" s="63"/>
      <c r="R5077" s="63"/>
      <c r="S5077" s="63"/>
      <c r="T5077" s="63"/>
      <c r="U5077" s="63"/>
      <c r="V5077" s="63"/>
      <c r="W5077" s="63"/>
      <c r="X5077" s="63"/>
      <c r="Y5077" s="63"/>
      <c r="Z5077" s="63"/>
      <c r="AA5077" s="63"/>
      <c r="AB5077" s="63"/>
      <c r="AC5077" s="63"/>
      <c r="AD5077" s="63"/>
      <c r="AE5077" s="63"/>
      <c r="AF5077" s="63"/>
      <c r="AG5077" s="63"/>
      <c r="AH5077" s="63"/>
      <c r="AI5077" s="63"/>
      <c r="AJ5077" s="63"/>
      <c r="AK5077" s="63"/>
      <c r="AL5077" s="63"/>
      <c r="AM5077" s="63"/>
      <c r="AN5077" s="63"/>
      <c r="AO5077" s="63"/>
      <c r="AP5077" s="63"/>
      <c r="AQ5077" s="63"/>
      <c r="AR5077" s="63"/>
      <c r="AS5077" s="63"/>
      <c r="AT5077" s="63"/>
      <c r="AU5077" s="63"/>
      <c r="AV5077" s="63"/>
      <c r="AW5077" s="63"/>
      <c r="AX5077" s="63"/>
      <c r="AY5077" s="63"/>
      <c r="AZ5077" s="63"/>
      <c r="BA5077" s="63"/>
      <c r="BB5077" s="63"/>
      <c r="BC5077" s="63"/>
      <c r="BD5077" s="63"/>
      <c r="BE5077" s="63"/>
      <c r="BF5077" s="63"/>
      <c r="BG5077" s="63"/>
      <c r="BH5077" s="63"/>
      <c r="BI5077" s="63"/>
      <c r="BJ5077" s="63"/>
      <c r="BK5077" s="63"/>
      <c r="BL5077" s="63"/>
      <c r="BM5077" s="63"/>
      <c r="BN5077" s="63"/>
      <c r="BO5077" s="63"/>
      <c r="BP5077" s="63"/>
      <c r="BQ5077" s="63"/>
      <c r="BR5077" s="63"/>
      <c r="BS5077" s="63"/>
      <c r="BT5077" s="63"/>
      <c r="BU5077" s="63"/>
      <c r="BV5077" s="63"/>
      <c r="BW5077" s="63"/>
      <c r="BX5077" s="63"/>
      <c r="BY5077" s="63"/>
      <c r="BZ5077" s="63"/>
      <c r="CA5077" s="63"/>
      <c r="CB5077" s="63"/>
      <c r="CC5077" s="63"/>
      <c r="CD5077" s="63"/>
      <c r="CE5077" s="63"/>
      <c r="CF5077" s="63"/>
      <c r="CG5077" s="63"/>
      <c r="CH5077" s="63"/>
      <c r="CI5077" s="63"/>
      <c r="CJ5077" s="63"/>
      <c r="CK5077" s="63"/>
      <c r="CL5077" s="63"/>
      <c r="CM5077" s="63"/>
      <c r="CN5077" s="63"/>
      <c r="CO5077" s="63"/>
      <c r="CP5077" s="63"/>
      <c r="CR5077" s="227"/>
      <c r="CS5077" s="74"/>
    </row>
    <row r="5078" spans="1:97" s="72" customFormat="1" ht="75.75" customHeight="1">
      <c r="A5078" s="63"/>
      <c r="B5078" s="63"/>
      <c r="C5078" s="63"/>
      <c r="D5078" s="63"/>
      <c r="E5078" s="63"/>
      <c r="F5078" s="63"/>
      <c r="G5078" s="63"/>
      <c r="H5078" s="63"/>
      <c r="I5078" s="63"/>
      <c r="J5078" s="63"/>
      <c r="K5078" s="63"/>
      <c r="L5078" s="63"/>
      <c r="M5078" s="63"/>
      <c r="N5078" s="63"/>
      <c r="O5078" s="63"/>
      <c r="P5078" s="63"/>
      <c r="Q5078" s="63"/>
      <c r="R5078" s="63"/>
      <c r="S5078" s="63"/>
      <c r="T5078" s="63"/>
      <c r="U5078" s="63"/>
      <c r="V5078" s="63"/>
      <c r="W5078" s="63"/>
      <c r="X5078" s="63"/>
      <c r="Y5078" s="63"/>
      <c r="Z5078" s="63"/>
      <c r="AA5078" s="63"/>
      <c r="AB5078" s="63"/>
      <c r="AC5078" s="63"/>
      <c r="AD5078" s="63"/>
      <c r="AE5078" s="63"/>
      <c r="AF5078" s="63"/>
      <c r="AG5078" s="63"/>
      <c r="AH5078" s="63"/>
      <c r="AI5078" s="63"/>
      <c r="AJ5078" s="63"/>
      <c r="AK5078" s="63"/>
      <c r="AL5078" s="63"/>
      <c r="AM5078" s="63"/>
      <c r="AN5078" s="63"/>
      <c r="AO5078" s="63"/>
      <c r="AP5078" s="63"/>
      <c r="AQ5078" s="63"/>
      <c r="AR5078" s="63"/>
      <c r="AS5078" s="63"/>
      <c r="AT5078" s="63"/>
      <c r="AU5078" s="63"/>
      <c r="AV5078" s="63"/>
      <c r="AW5078" s="63"/>
      <c r="AX5078" s="63"/>
      <c r="AY5078" s="63"/>
      <c r="AZ5078" s="63"/>
      <c r="BA5078" s="63"/>
      <c r="BB5078" s="63"/>
      <c r="BC5078" s="63"/>
      <c r="BD5078" s="63"/>
      <c r="BE5078" s="63"/>
      <c r="BF5078" s="63"/>
      <c r="BG5078" s="63"/>
      <c r="BH5078" s="63"/>
      <c r="BI5078" s="63"/>
      <c r="BJ5078" s="63"/>
      <c r="BK5078" s="63"/>
      <c r="BL5078" s="63"/>
      <c r="BM5078" s="63"/>
      <c r="BN5078" s="63"/>
      <c r="BO5078" s="63"/>
      <c r="BP5078" s="63"/>
      <c r="BQ5078" s="63"/>
      <c r="BR5078" s="63"/>
      <c r="BS5078" s="63"/>
      <c r="BT5078" s="63"/>
      <c r="BU5078" s="63"/>
      <c r="BV5078" s="63"/>
      <c r="BW5078" s="63"/>
      <c r="BX5078" s="63"/>
      <c r="BY5078" s="63"/>
      <c r="BZ5078" s="63"/>
      <c r="CA5078" s="63"/>
      <c r="CB5078" s="63"/>
      <c r="CC5078" s="63"/>
      <c r="CD5078" s="63"/>
      <c r="CE5078" s="63"/>
      <c r="CF5078" s="63"/>
      <c r="CG5078" s="63"/>
      <c r="CH5078" s="63"/>
      <c r="CI5078" s="63"/>
      <c r="CJ5078" s="63"/>
      <c r="CK5078" s="63"/>
      <c r="CL5078" s="63"/>
      <c r="CM5078" s="63"/>
      <c r="CN5078" s="63"/>
      <c r="CO5078" s="63"/>
      <c r="CP5078" s="63"/>
      <c r="CR5078" s="227"/>
      <c r="CS5078" s="74"/>
    </row>
    <row r="5079" spans="1:97" s="72" customFormat="1" ht="75.75" customHeight="1">
      <c r="A5079" s="63"/>
      <c r="B5079" s="63"/>
      <c r="C5079" s="63"/>
      <c r="D5079" s="63"/>
      <c r="E5079" s="63"/>
      <c r="F5079" s="63"/>
      <c r="G5079" s="63"/>
      <c r="H5079" s="63"/>
      <c r="I5079" s="63"/>
      <c r="J5079" s="63"/>
      <c r="K5079" s="63"/>
      <c r="L5079" s="63"/>
      <c r="M5079" s="63"/>
      <c r="N5079" s="63"/>
      <c r="O5079" s="63"/>
      <c r="P5079" s="63"/>
      <c r="Q5079" s="63"/>
      <c r="R5079" s="63"/>
      <c r="S5079" s="63"/>
      <c r="T5079" s="63"/>
      <c r="U5079" s="63"/>
      <c r="V5079" s="63"/>
      <c r="W5079" s="63"/>
      <c r="X5079" s="63"/>
      <c r="Y5079" s="63"/>
      <c r="Z5079" s="63"/>
      <c r="AA5079" s="63"/>
      <c r="AB5079" s="63"/>
      <c r="AC5079" s="63"/>
      <c r="AD5079" s="63"/>
      <c r="AE5079" s="63"/>
      <c r="AF5079" s="63"/>
      <c r="AG5079" s="63"/>
      <c r="AH5079" s="63"/>
      <c r="AI5079" s="63"/>
      <c r="AJ5079" s="63"/>
      <c r="AK5079" s="63"/>
      <c r="AL5079" s="63"/>
      <c r="AM5079" s="63"/>
      <c r="AN5079" s="63"/>
      <c r="AO5079" s="63"/>
      <c r="AP5079" s="63"/>
      <c r="AQ5079" s="63"/>
      <c r="AR5079" s="63"/>
      <c r="AS5079" s="63"/>
      <c r="AT5079" s="63"/>
      <c r="AU5079" s="63"/>
      <c r="AV5079" s="63"/>
      <c r="AW5079" s="63"/>
      <c r="AX5079" s="63"/>
      <c r="AY5079" s="63"/>
      <c r="AZ5079" s="63"/>
      <c r="BA5079" s="63"/>
      <c r="BB5079" s="63"/>
      <c r="BC5079" s="63"/>
      <c r="BD5079" s="63"/>
      <c r="BE5079" s="63"/>
      <c r="BF5079" s="63"/>
      <c r="BG5079" s="63"/>
      <c r="BH5079" s="63"/>
      <c r="BI5079" s="63"/>
      <c r="BJ5079" s="63"/>
      <c r="BK5079" s="63"/>
      <c r="BL5079" s="63"/>
      <c r="BM5079" s="63"/>
      <c r="BN5079" s="63"/>
      <c r="BO5079" s="63"/>
      <c r="BP5079" s="63"/>
      <c r="BQ5079" s="63"/>
      <c r="BR5079" s="63"/>
      <c r="BS5079" s="63"/>
      <c r="BT5079" s="63"/>
      <c r="BU5079" s="63"/>
      <c r="BV5079" s="63"/>
      <c r="BW5079" s="63"/>
      <c r="BX5079" s="63"/>
      <c r="BY5079" s="63"/>
      <c r="BZ5079" s="63"/>
      <c r="CA5079" s="63"/>
      <c r="CB5079" s="63"/>
      <c r="CC5079" s="63"/>
      <c r="CD5079" s="63"/>
      <c r="CE5079" s="63"/>
      <c r="CF5079" s="63"/>
      <c r="CG5079" s="63"/>
      <c r="CH5079" s="63"/>
      <c r="CI5079" s="63"/>
      <c r="CJ5079" s="63"/>
      <c r="CK5079" s="63"/>
      <c r="CL5079" s="63"/>
      <c r="CM5079" s="63"/>
      <c r="CN5079" s="63"/>
      <c r="CO5079" s="63"/>
      <c r="CP5079" s="63"/>
      <c r="CR5079" s="227"/>
      <c r="CS5079" s="74"/>
    </row>
    <row r="5080" spans="1:97" s="72" customFormat="1" ht="75.75" customHeight="1">
      <c r="A5080" s="63"/>
      <c r="B5080" s="63"/>
      <c r="C5080" s="63"/>
      <c r="D5080" s="63"/>
      <c r="E5080" s="63"/>
      <c r="F5080" s="63"/>
      <c r="G5080" s="63"/>
      <c r="H5080" s="63"/>
      <c r="I5080" s="63"/>
      <c r="J5080" s="63"/>
      <c r="K5080" s="63"/>
      <c r="L5080" s="63"/>
      <c r="M5080" s="63"/>
      <c r="N5080" s="63"/>
      <c r="O5080" s="63"/>
      <c r="P5080" s="63"/>
      <c r="Q5080" s="63"/>
      <c r="R5080" s="63"/>
      <c r="S5080" s="63"/>
      <c r="T5080" s="63"/>
      <c r="U5080" s="63"/>
      <c r="V5080" s="63"/>
      <c r="W5080" s="63"/>
      <c r="X5080" s="63"/>
      <c r="Y5080" s="63"/>
      <c r="Z5080" s="63"/>
      <c r="AA5080" s="63"/>
      <c r="AB5080" s="63"/>
      <c r="AC5080" s="63"/>
      <c r="AD5080" s="63"/>
      <c r="AE5080" s="63"/>
      <c r="AF5080" s="63"/>
      <c r="AG5080" s="63"/>
      <c r="AH5080" s="63"/>
      <c r="AI5080" s="63"/>
      <c r="AJ5080" s="63"/>
      <c r="AK5080" s="63"/>
      <c r="AL5080" s="63"/>
      <c r="AM5080" s="63"/>
      <c r="AN5080" s="63"/>
      <c r="AO5080" s="63"/>
      <c r="AP5080" s="63"/>
      <c r="AQ5080" s="63"/>
      <c r="AR5080" s="63"/>
      <c r="AS5080" s="63"/>
      <c r="AT5080" s="63"/>
      <c r="AU5080" s="63"/>
      <c r="AV5080" s="63"/>
      <c r="AW5080" s="63"/>
      <c r="AX5080" s="63"/>
      <c r="AY5080" s="63"/>
      <c r="AZ5080" s="63"/>
      <c r="BA5080" s="63"/>
      <c r="BB5080" s="63"/>
      <c r="BC5080" s="63"/>
      <c r="BD5080" s="63"/>
      <c r="BE5080" s="63"/>
      <c r="BF5080" s="63"/>
      <c r="BG5080" s="63"/>
      <c r="BH5080" s="63"/>
      <c r="BI5080" s="63"/>
      <c r="BJ5080" s="63"/>
      <c r="BK5080" s="63"/>
      <c r="BL5080" s="63"/>
      <c r="BM5080" s="63"/>
      <c r="BN5080" s="63"/>
      <c r="BO5080" s="63"/>
      <c r="BP5080" s="63"/>
      <c r="BQ5080" s="63"/>
      <c r="BR5080" s="63"/>
      <c r="BS5080" s="63"/>
      <c r="BT5080" s="63"/>
      <c r="BU5080" s="63"/>
      <c r="BV5080" s="63"/>
      <c r="BW5080" s="63"/>
      <c r="BX5080" s="63"/>
      <c r="BY5080" s="63"/>
      <c r="BZ5080" s="63"/>
      <c r="CA5080" s="63"/>
      <c r="CB5080" s="63"/>
      <c r="CC5080" s="63"/>
      <c r="CD5080" s="63"/>
      <c r="CE5080" s="63"/>
      <c r="CF5080" s="63"/>
      <c r="CG5080" s="63"/>
      <c r="CH5080" s="63"/>
      <c r="CI5080" s="63"/>
      <c r="CJ5080" s="63"/>
      <c r="CK5080" s="63"/>
      <c r="CL5080" s="63"/>
      <c r="CM5080" s="63"/>
      <c r="CN5080" s="63"/>
      <c r="CO5080" s="63"/>
      <c r="CP5080" s="63"/>
      <c r="CR5080" s="227"/>
      <c r="CS5080" s="74"/>
    </row>
    <row r="5081" spans="1:97" s="72" customFormat="1" ht="75.75" customHeight="1">
      <c r="A5081" s="63"/>
      <c r="B5081" s="63"/>
      <c r="C5081" s="63"/>
      <c r="D5081" s="63"/>
      <c r="E5081" s="63"/>
      <c r="F5081" s="63"/>
      <c r="G5081" s="63"/>
      <c r="H5081" s="63"/>
      <c r="I5081" s="63"/>
      <c r="J5081" s="63"/>
      <c r="K5081" s="63"/>
      <c r="L5081" s="63"/>
      <c r="M5081" s="63"/>
      <c r="N5081" s="63"/>
      <c r="O5081" s="63"/>
      <c r="P5081" s="63"/>
      <c r="Q5081" s="63"/>
      <c r="R5081" s="63"/>
      <c r="S5081" s="63"/>
      <c r="T5081" s="63"/>
      <c r="U5081" s="63"/>
      <c r="V5081" s="63"/>
      <c r="W5081" s="63"/>
      <c r="X5081" s="63"/>
      <c r="Y5081" s="63"/>
      <c r="Z5081" s="63"/>
      <c r="AA5081" s="63"/>
      <c r="AB5081" s="63"/>
      <c r="AC5081" s="63"/>
      <c r="AD5081" s="63"/>
      <c r="AE5081" s="63"/>
      <c r="AF5081" s="63"/>
      <c r="AG5081" s="63"/>
      <c r="AH5081" s="63"/>
      <c r="AI5081" s="63"/>
      <c r="AJ5081" s="63"/>
      <c r="AK5081" s="63"/>
      <c r="AL5081" s="63"/>
      <c r="AM5081" s="63"/>
      <c r="AN5081" s="63"/>
      <c r="AO5081" s="63"/>
      <c r="AP5081" s="63"/>
      <c r="AQ5081" s="63"/>
      <c r="AR5081" s="63"/>
      <c r="AS5081" s="63"/>
      <c r="AT5081" s="63"/>
      <c r="AU5081" s="63"/>
      <c r="AV5081" s="63"/>
      <c r="AW5081" s="63"/>
      <c r="AX5081" s="63"/>
      <c r="AY5081" s="63"/>
      <c r="AZ5081" s="63"/>
      <c r="BA5081" s="63"/>
      <c r="BB5081" s="63"/>
      <c r="BC5081" s="63"/>
      <c r="BD5081" s="63"/>
      <c r="BE5081" s="63"/>
      <c r="BF5081" s="63"/>
      <c r="BG5081" s="63"/>
      <c r="BH5081" s="63"/>
      <c r="BI5081" s="63"/>
      <c r="BJ5081" s="63"/>
      <c r="BK5081" s="63"/>
      <c r="BL5081" s="63"/>
      <c r="BM5081" s="63"/>
      <c r="BN5081" s="63"/>
      <c r="BO5081" s="63"/>
      <c r="BP5081" s="63"/>
      <c r="BQ5081" s="63"/>
      <c r="BR5081" s="63"/>
      <c r="BS5081" s="63"/>
      <c r="BT5081" s="63"/>
      <c r="BU5081" s="63"/>
      <c r="BV5081" s="63"/>
      <c r="BW5081" s="63"/>
      <c r="BX5081" s="63"/>
      <c r="BY5081" s="63"/>
      <c r="BZ5081" s="63"/>
      <c r="CA5081" s="63"/>
      <c r="CB5081" s="63"/>
      <c r="CC5081" s="63"/>
      <c r="CD5081" s="63"/>
      <c r="CE5081" s="63"/>
      <c r="CF5081" s="63"/>
      <c r="CG5081" s="63"/>
      <c r="CH5081" s="63"/>
      <c r="CI5081" s="63"/>
      <c r="CJ5081" s="63"/>
      <c r="CK5081" s="63"/>
      <c r="CL5081" s="63"/>
      <c r="CM5081" s="63"/>
      <c r="CN5081" s="63"/>
      <c r="CO5081" s="63"/>
      <c r="CP5081" s="63"/>
      <c r="CR5081" s="227"/>
      <c r="CS5081" s="74"/>
    </row>
    <row r="5082" spans="1:97" s="72" customFormat="1" ht="75.75" customHeight="1">
      <c r="A5082" s="63"/>
      <c r="B5082" s="63"/>
      <c r="C5082" s="63"/>
      <c r="D5082" s="63"/>
      <c r="E5082" s="63"/>
      <c r="F5082" s="63"/>
      <c r="G5082" s="63"/>
      <c r="H5082" s="63"/>
      <c r="I5082" s="63"/>
      <c r="J5082" s="63"/>
      <c r="K5082" s="63"/>
      <c r="L5082" s="63"/>
      <c r="M5082" s="63"/>
      <c r="N5082" s="63"/>
      <c r="O5082" s="63"/>
      <c r="P5082" s="63"/>
      <c r="Q5082" s="63"/>
      <c r="R5082" s="63"/>
      <c r="S5082" s="63"/>
      <c r="T5082" s="63"/>
      <c r="U5082" s="63"/>
      <c r="V5082" s="63"/>
      <c r="W5082" s="63"/>
      <c r="X5082" s="63"/>
      <c r="Y5082" s="63"/>
      <c r="Z5082" s="63"/>
      <c r="AA5082" s="63"/>
      <c r="AB5082" s="63"/>
      <c r="AC5082" s="63"/>
      <c r="AD5082" s="63"/>
      <c r="AE5082" s="63"/>
      <c r="AF5082" s="63"/>
      <c r="AG5082" s="63"/>
      <c r="AH5082" s="63"/>
      <c r="AI5082" s="63"/>
      <c r="AJ5082" s="63"/>
      <c r="AK5082" s="63"/>
      <c r="AL5082" s="63"/>
      <c r="AM5082" s="63"/>
      <c r="AN5082" s="63"/>
      <c r="AO5082" s="63"/>
      <c r="AP5082" s="63"/>
      <c r="AQ5082" s="63"/>
      <c r="AR5082" s="63"/>
      <c r="AS5082" s="63"/>
      <c r="AT5082" s="63"/>
      <c r="AU5082" s="63"/>
      <c r="AV5082" s="63"/>
      <c r="AW5082" s="63"/>
      <c r="AX5082" s="63"/>
      <c r="AY5082" s="63"/>
      <c r="AZ5082" s="63"/>
      <c r="BA5082" s="63"/>
      <c r="BB5082" s="63"/>
      <c r="BC5082" s="63"/>
      <c r="BD5082" s="63"/>
      <c r="BE5082" s="63"/>
      <c r="BF5082" s="63"/>
      <c r="BG5082" s="63"/>
      <c r="BH5082" s="63"/>
      <c r="BI5082" s="63"/>
      <c r="BJ5082" s="63"/>
      <c r="BK5082" s="63"/>
      <c r="BL5082" s="63"/>
      <c r="BM5082" s="63"/>
      <c r="BN5082" s="63"/>
      <c r="BO5082" s="63"/>
      <c r="BP5082" s="63"/>
      <c r="BQ5082" s="63"/>
      <c r="BR5082" s="63"/>
      <c r="BS5082" s="63"/>
      <c r="BT5082" s="63"/>
      <c r="BU5082" s="63"/>
      <c r="BV5082" s="63"/>
      <c r="BW5082" s="63"/>
      <c r="BX5082" s="63"/>
      <c r="BY5082" s="63"/>
      <c r="BZ5082" s="63"/>
      <c r="CA5082" s="63"/>
      <c r="CB5082" s="63"/>
      <c r="CC5082" s="63"/>
      <c r="CD5082" s="63"/>
      <c r="CE5082" s="63"/>
      <c r="CF5082" s="63"/>
      <c r="CG5082" s="63"/>
      <c r="CH5082" s="63"/>
      <c r="CI5082" s="63"/>
      <c r="CJ5082" s="63"/>
      <c r="CK5082" s="63"/>
      <c r="CL5082" s="63"/>
      <c r="CM5082" s="63"/>
      <c r="CN5082" s="63"/>
      <c r="CO5082" s="63"/>
      <c r="CP5082" s="63"/>
      <c r="CR5082" s="227"/>
      <c r="CS5082" s="74"/>
    </row>
    <row r="5083" spans="1:97" s="72" customFormat="1" ht="75.75" customHeight="1">
      <c r="A5083" s="63"/>
      <c r="B5083" s="63"/>
      <c r="C5083" s="63"/>
      <c r="D5083" s="63"/>
      <c r="E5083" s="63"/>
      <c r="F5083" s="63"/>
      <c r="G5083" s="63"/>
      <c r="H5083" s="63"/>
      <c r="I5083" s="63"/>
      <c r="J5083" s="63"/>
      <c r="K5083" s="63"/>
      <c r="L5083" s="63"/>
      <c r="M5083" s="63"/>
      <c r="N5083" s="63"/>
      <c r="O5083" s="63"/>
      <c r="P5083" s="63"/>
      <c r="Q5083" s="63"/>
      <c r="R5083" s="63"/>
      <c r="S5083" s="63"/>
      <c r="T5083" s="63"/>
      <c r="U5083" s="63"/>
      <c r="V5083" s="63"/>
      <c r="W5083" s="63"/>
      <c r="X5083" s="63"/>
      <c r="Y5083" s="63"/>
      <c r="Z5083" s="63"/>
      <c r="AA5083" s="63"/>
      <c r="AB5083" s="63"/>
      <c r="AC5083" s="63"/>
      <c r="AD5083" s="63"/>
      <c r="AE5083" s="63"/>
      <c r="AF5083" s="63"/>
      <c r="AG5083" s="63"/>
      <c r="AH5083" s="63"/>
      <c r="AI5083" s="63"/>
      <c r="AJ5083" s="63"/>
      <c r="AK5083" s="63"/>
      <c r="AL5083" s="63"/>
      <c r="AM5083" s="63"/>
      <c r="AN5083" s="63"/>
      <c r="AO5083" s="63"/>
      <c r="AP5083" s="63"/>
      <c r="AQ5083" s="63"/>
      <c r="AR5083" s="63"/>
      <c r="AS5083" s="63"/>
      <c r="AT5083" s="63"/>
      <c r="AU5083" s="63"/>
      <c r="AV5083" s="63"/>
      <c r="AW5083" s="63"/>
      <c r="AX5083" s="63"/>
      <c r="AY5083" s="63"/>
      <c r="AZ5083" s="63"/>
      <c r="BA5083" s="63"/>
      <c r="BB5083" s="63"/>
      <c r="BC5083" s="63"/>
      <c r="BD5083" s="63"/>
      <c r="BE5083" s="63"/>
      <c r="BF5083" s="63"/>
      <c r="BG5083" s="63"/>
      <c r="BH5083" s="63"/>
      <c r="BI5083" s="63"/>
      <c r="BJ5083" s="63"/>
      <c r="BK5083" s="63"/>
      <c r="BL5083" s="63"/>
      <c r="BM5083" s="63"/>
      <c r="BN5083" s="63"/>
      <c r="BO5083" s="63"/>
      <c r="BP5083" s="63"/>
      <c r="BQ5083" s="63"/>
      <c r="BR5083" s="63"/>
      <c r="BS5083" s="63"/>
      <c r="BT5083" s="63"/>
      <c r="BU5083" s="63"/>
      <c r="BV5083" s="63"/>
      <c r="BW5083" s="63"/>
      <c r="BX5083" s="63"/>
      <c r="BY5083" s="63"/>
      <c r="BZ5083" s="63"/>
      <c r="CA5083" s="63"/>
      <c r="CB5083" s="63"/>
      <c r="CC5083" s="63"/>
      <c r="CD5083" s="63"/>
      <c r="CE5083" s="63"/>
      <c r="CF5083" s="63"/>
      <c r="CG5083" s="63"/>
      <c r="CH5083" s="63"/>
      <c r="CI5083" s="63"/>
      <c r="CJ5083" s="63"/>
      <c r="CK5083" s="63"/>
      <c r="CL5083" s="63"/>
      <c r="CM5083" s="63"/>
      <c r="CN5083" s="63"/>
      <c r="CO5083" s="63"/>
      <c r="CP5083" s="63"/>
      <c r="CR5083" s="227"/>
      <c r="CS5083" s="74"/>
    </row>
    <row r="5084" spans="1:97" s="72" customFormat="1" ht="75.75" customHeight="1">
      <c r="A5084" s="63"/>
      <c r="B5084" s="63"/>
      <c r="C5084" s="63"/>
      <c r="D5084" s="63"/>
      <c r="E5084" s="63"/>
      <c r="F5084" s="63"/>
      <c r="G5084" s="63"/>
      <c r="H5084" s="63"/>
      <c r="I5084" s="63"/>
      <c r="J5084" s="63"/>
      <c r="K5084" s="63"/>
      <c r="L5084" s="63"/>
      <c r="M5084" s="63"/>
      <c r="N5084" s="63"/>
      <c r="O5084" s="63"/>
      <c r="P5084" s="63"/>
      <c r="Q5084" s="63"/>
      <c r="R5084" s="63"/>
      <c r="S5084" s="63"/>
      <c r="T5084" s="63"/>
      <c r="U5084" s="63"/>
      <c r="V5084" s="63"/>
      <c r="W5084" s="63"/>
      <c r="X5084" s="63"/>
      <c r="Y5084" s="63"/>
      <c r="Z5084" s="63"/>
      <c r="AA5084" s="63"/>
      <c r="AB5084" s="63"/>
      <c r="AC5084" s="63"/>
      <c r="AD5084" s="63"/>
      <c r="AE5084" s="63"/>
      <c r="AF5084" s="63"/>
      <c r="AG5084" s="63"/>
      <c r="AH5084" s="63"/>
      <c r="AI5084" s="63"/>
      <c r="AJ5084" s="63"/>
      <c r="AK5084" s="63"/>
      <c r="AL5084" s="63"/>
      <c r="AM5084" s="63"/>
      <c r="AN5084" s="63"/>
      <c r="AO5084" s="63"/>
      <c r="AP5084" s="63"/>
      <c r="AQ5084" s="63"/>
      <c r="AR5084" s="63"/>
      <c r="AS5084" s="63"/>
      <c r="AT5084" s="63"/>
      <c r="AU5084" s="63"/>
      <c r="AV5084" s="63"/>
      <c r="AW5084" s="63"/>
      <c r="AX5084" s="63"/>
      <c r="AY5084" s="63"/>
      <c r="AZ5084" s="63"/>
      <c r="BA5084" s="63"/>
      <c r="BB5084" s="63"/>
      <c r="BC5084" s="63"/>
      <c r="BD5084" s="63"/>
      <c r="BE5084" s="63"/>
      <c r="BF5084" s="63"/>
      <c r="BG5084" s="63"/>
      <c r="BH5084" s="63"/>
      <c r="BI5084" s="63"/>
      <c r="BJ5084" s="63"/>
      <c r="BK5084" s="63"/>
      <c r="BL5084" s="63"/>
      <c r="BM5084" s="63"/>
      <c r="BN5084" s="63"/>
      <c r="BO5084" s="63"/>
      <c r="BP5084" s="63"/>
      <c r="BQ5084" s="63"/>
      <c r="BR5084" s="63"/>
      <c r="BS5084" s="63"/>
      <c r="BT5084" s="63"/>
      <c r="BU5084" s="63"/>
      <c r="BV5084" s="63"/>
      <c r="BW5084" s="63"/>
      <c r="BX5084" s="63"/>
      <c r="BY5084" s="63"/>
      <c r="BZ5084" s="63"/>
      <c r="CA5084" s="63"/>
      <c r="CB5084" s="63"/>
      <c r="CC5084" s="63"/>
      <c r="CD5084" s="63"/>
      <c r="CE5084" s="63"/>
      <c r="CF5084" s="63"/>
      <c r="CG5084" s="63"/>
      <c r="CH5084" s="63"/>
      <c r="CI5084" s="63"/>
      <c r="CJ5084" s="63"/>
      <c r="CK5084" s="63"/>
      <c r="CL5084" s="63"/>
      <c r="CM5084" s="63"/>
      <c r="CN5084" s="63"/>
      <c r="CO5084" s="63"/>
      <c r="CP5084" s="63"/>
      <c r="CR5084" s="227"/>
      <c r="CS5084" s="74"/>
    </row>
    <row r="5085" spans="1:97" s="72" customFormat="1" ht="75.75" customHeight="1">
      <c r="A5085" s="63"/>
      <c r="B5085" s="63"/>
      <c r="C5085" s="63"/>
      <c r="D5085" s="63"/>
      <c r="E5085" s="63"/>
      <c r="F5085" s="63"/>
      <c r="G5085" s="63"/>
      <c r="H5085" s="63"/>
      <c r="I5085" s="63"/>
      <c r="J5085" s="63"/>
      <c r="K5085" s="63"/>
      <c r="L5085" s="63"/>
      <c r="M5085" s="63"/>
      <c r="N5085" s="63"/>
      <c r="O5085" s="63"/>
      <c r="P5085" s="63"/>
      <c r="Q5085" s="63"/>
      <c r="R5085" s="63"/>
      <c r="S5085" s="63"/>
      <c r="T5085" s="63"/>
      <c r="U5085" s="63"/>
      <c r="V5085" s="63"/>
      <c r="W5085" s="63"/>
      <c r="X5085" s="63"/>
      <c r="Y5085" s="63"/>
      <c r="Z5085" s="63"/>
      <c r="AA5085" s="63"/>
      <c r="AB5085" s="63"/>
      <c r="AC5085" s="63"/>
      <c r="AD5085" s="63"/>
      <c r="AE5085" s="63"/>
      <c r="AF5085" s="63"/>
      <c r="AG5085" s="63"/>
      <c r="AH5085" s="63"/>
      <c r="AI5085" s="63"/>
      <c r="AJ5085" s="63"/>
      <c r="AK5085" s="63"/>
      <c r="AL5085" s="63"/>
      <c r="AM5085" s="63"/>
      <c r="AN5085" s="63"/>
      <c r="AO5085" s="63"/>
      <c r="AP5085" s="63"/>
      <c r="AQ5085" s="63"/>
      <c r="AR5085" s="63"/>
      <c r="AS5085" s="63"/>
      <c r="AT5085" s="63"/>
      <c r="AU5085" s="63"/>
      <c r="AV5085" s="63"/>
      <c r="AW5085" s="63"/>
      <c r="AX5085" s="63"/>
      <c r="AY5085" s="63"/>
      <c r="AZ5085" s="63"/>
      <c r="BA5085" s="63"/>
      <c r="BB5085" s="63"/>
      <c r="BC5085" s="63"/>
      <c r="BD5085" s="63"/>
      <c r="BE5085" s="63"/>
      <c r="BF5085" s="63"/>
      <c r="BG5085" s="63"/>
      <c r="BH5085" s="63"/>
      <c r="BI5085" s="63"/>
      <c r="BJ5085" s="63"/>
      <c r="BK5085" s="63"/>
      <c r="BL5085" s="63"/>
      <c r="BM5085" s="63"/>
      <c r="BN5085" s="63"/>
      <c r="BO5085" s="63"/>
      <c r="BP5085" s="63"/>
      <c r="BQ5085" s="63"/>
      <c r="BR5085" s="63"/>
      <c r="BS5085" s="63"/>
      <c r="BT5085" s="63"/>
      <c r="BU5085" s="63"/>
      <c r="BV5085" s="63"/>
      <c r="BW5085" s="63"/>
      <c r="BX5085" s="63"/>
      <c r="BY5085" s="63"/>
      <c r="BZ5085" s="63"/>
      <c r="CA5085" s="63"/>
      <c r="CB5085" s="63"/>
      <c r="CC5085" s="63"/>
      <c r="CD5085" s="63"/>
      <c r="CE5085" s="63"/>
      <c r="CF5085" s="63"/>
      <c r="CG5085" s="63"/>
      <c r="CH5085" s="63"/>
      <c r="CI5085" s="63"/>
      <c r="CJ5085" s="63"/>
      <c r="CK5085" s="63"/>
      <c r="CL5085" s="63"/>
      <c r="CM5085" s="63"/>
      <c r="CN5085" s="63"/>
      <c r="CO5085" s="63"/>
      <c r="CP5085" s="63"/>
      <c r="CR5085" s="227"/>
      <c r="CS5085" s="74"/>
    </row>
    <row r="5086" spans="1:97" s="72" customFormat="1" ht="75.75" customHeight="1">
      <c r="A5086" s="63"/>
      <c r="B5086" s="63"/>
      <c r="C5086" s="63"/>
      <c r="D5086" s="63"/>
      <c r="E5086" s="63"/>
      <c r="F5086" s="63"/>
      <c r="G5086" s="63"/>
      <c r="H5086" s="63"/>
      <c r="I5086" s="63"/>
      <c r="J5086" s="63"/>
      <c r="K5086" s="63"/>
      <c r="L5086" s="63"/>
      <c r="M5086" s="63"/>
      <c r="N5086" s="63"/>
      <c r="O5086" s="63"/>
      <c r="P5086" s="63"/>
      <c r="Q5086" s="63"/>
      <c r="R5086" s="63"/>
      <c r="S5086" s="63"/>
      <c r="T5086" s="63"/>
      <c r="U5086" s="63"/>
      <c r="V5086" s="63"/>
      <c r="W5086" s="63"/>
      <c r="X5086" s="63"/>
      <c r="Y5086" s="63"/>
      <c r="Z5086" s="63"/>
      <c r="AA5086" s="63"/>
      <c r="AB5086" s="63"/>
      <c r="AC5086" s="63"/>
      <c r="AD5086" s="63"/>
      <c r="AE5086" s="63"/>
      <c r="AF5086" s="63"/>
      <c r="AG5086" s="63"/>
      <c r="AH5086" s="63"/>
      <c r="AI5086" s="63"/>
      <c r="AJ5086" s="63"/>
      <c r="AK5086" s="63"/>
      <c r="AL5086" s="63"/>
      <c r="AM5086" s="63"/>
      <c r="AN5086" s="63"/>
      <c r="AO5086" s="63"/>
      <c r="AP5086" s="63"/>
      <c r="AQ5086" s="63"/>
      <c r="AR5086" s="63"/>
      <c r="AS5086" s="63"/>
      <c r="AT5086" s="63"/>
      <c r="AU5086" s="63"/>
      <c r="AV5086" s="63"/>
      <c r="AW5086" s="63"/>
      <c r="AX5086" s="63"/>
      <c r="AY5086" s="63"/>
      <c r="AZ5086" s="63"/>
      <c r="BA5086" s="63"/>
      <c r="BB5086" s="63"/>
      <c r="BC5086" s="63"/>
      <c r="BD5086" s="63"/>
      <c r="BE5086" s="63"/>
      <c r="BF5086" s="63"/>
      <c r="BG5086" s="63"/>
      <c r="BH5086" s="63"/>
      <c r="BI5086" s="63"/>
      <c r="BJ5086" s="63"/>
      <c r="BK5086" s="63"/>
      <c r="BL5086" s="63"/>
      <c r="BM5086" s="63"/>
      <c r="BN5086" s="63"/>
      <c r="BO5086" s="63"/>
      <c r="BP5086" s="63"/>
      <c r="BQ5086" s="63"/>
      <c r="BR5086" s="63"/>
      <c r="BS5086" s="63"/>
      <c r="BT5086" s="63"/>
      <c r="BU5086" s="63"/>
      <c r="BV5086" s="63"/>
      <c r="BW5086" s="63"/>
      <c r="BX5086" s="63"/>
      <c r="BY5086" s="63"/>
      <c r="BZ5086" s="63"/>
      <c r="CA5086" s="63"/>
      <c r="CB5086" s="63"/>
      <c r="CC5086" s="63"/>
      <c r="CD5086" s="63"/>
      <c r="CE5086" s="63"/>
      <c r="CF5086" s="63"/>
      <c r="CG5086" s="63"/>
      <c r="CH5086" s="63"/>
      <c r="CI5086" s="63"/>
      <c r="CJ5086" s="63"/>
      <c r="CK5086" s="63"/>
      <c r="CL5086" s="63"/>
      <c r="CM5086" s="63"/>
      <c r="CN5086" s="63"/>
      <c r="CO5086" s="63"/>
      <c r="CP5086" s="63"/>
      <c r="CR5086" s="227"/>
      <c r="CS5086" s="74"/>
    </row>
    <row r="5087" spans="1:97" s="72" customFormat="1" ht="75.75" customHeight="1">
      <c r="A5087" s="63"/>
      <c r="B5087" s="63"/>
      <c r="C5087" s="63"/>
      <c r="D5087" s="63"/>
      <c r="E5087" s="63"/>
      <c r="F5087" s="63"/>
      <c r="G5087" s="63"/>
      <c r="H5087" s="63"/>
      <c r="I5087" s="63"/>
      <c r="J5087" s="63"/>
      <c r="K5087" s="63"/>
      <c r="L5087" s="63"/>
      <c r="M5087" s="63"/>
      <c r="N5087" s="63"/>
      <c r="O5087" s="63"/>
      <c r="P5087" s="63"/>
      <c r="Q5087" s="63"/>
      <c r="R5087" s="63"/>
      <c r="S5087" s="63"/>
      <c r="T5087" s="63"/>
      <c r="U5087" s="63"/>
      <c r="V5087" s="63"/>
      <c r="W5087" s="63"/>
      <c r="X5087" s="63"/>
      <c r="Y5087" s="63"/>
      <c r="Z5087" s="63"/>
      <c r="AA5087" s="63"/>
      <c r="AB5087" s="63"/>
      <c r="AC5087" s="63"/>
      <c r="AD5087" s="63"/>
      <c r="AE5087" s="63"/>
      <c r="AF5087" s="63"/>
      <c r="AG5087" s="63"/>
      <c r="AH5087" s="63"/>
      <c r="AI5087" s="63"/>
      <c r="AJ5087" s="63"/>
      <c r="AK5087" s="63"/>
      <c r="AL5087" s="63"/>
      <c r="AM5087" s="63"/>
      <c r="AN5087" s="63"/>
      <c r="AO5087" s="63"/>
      <c r="AP5087" s="63"/>
      <c r="AQ5087" s="63"/>
      <c r="AR5087" s="63"/>
      <c r="AS5087" s="63"/>
      <c r="AT5087" s="63"/>
      <c r="AU5087" s="63"/>
      <c r="AV5087" s="63"/>
      <c r="AW5087" s="63"/>
      <c r="AX5087" s="63"/>
      <c r="AY5087" s="63"/>
      <c r="AZ5087" s="63"/>
      <c r="BA5087" s="63"/>
      <c r="BB5087" s="63"/>
      <c r="BC5087" s="63"/>
      <c r="BD5087" s="63"/>
      <c r="BE5087" s="63"/>
      <c r="BF5087" s="63"/>
      <c r="BG5087" s="63"/>
      <c r="BH5087" s="63"/>
      <c r="BI5087" s="63"/>
      <c r="BJ5087" s="63"/>
      <c r="BK5087" s="63"/>
      <c r="BL5087" s="63"/>
      <c r="BM5087" s="63"/>
      <c r="BN5087" s="63"/>
      <c r="BO5087" s="63"/>
      <c r="BP5087" s="63"/>
      <c r="BQ5087" s="63"/>
      <c r="BR5087" s="63"/>
      <c r="BS5087" s="63"/>
      <c r="BT5087" s="63"/>
      <c r="BU5087" s="63"/>
      <c r="BV5087" s="63"/>
      <c r="BW5087" s="63"/>
      <c r="BX5087" s="63"/>
      <c r="BY5087" s="63"/>
      <c r="BZ5087" s="63"/>
      <c r="CA5087" s="63"/>
      <c r="CB5087" s="63"/>
      <c r="CC5087" s="63"/>
      <c r="CD5087" s="63"/>
      <c r="CE5087" s="63"/>
      <c r="CF5087" s="63"/>
      <c r="CG5087" s="63"/>
      <c r="CH5087" s="63"/>
      <c r="CI5087" s="63"/>
      <c r="CJ5087" s="63"/>
      <c r="CK5087" s="63"/>
      <c r="CL5087" s="63"/>
      <c r="CM5087" s="63"/>
      <c r="CN5087" s="63"/>
      <c r="CO5087" s="63"/>
      <c r="CP5087" s="63"/>
      <c r="CR5087" s="227"/>
      <c r="CS5087" s="74"/>
    </row>
    <row r="5088" spans="1:97" s="72" customFormat="1" ht="75.75" customHeight="1">
      <c r="A5088" s="63"/>
      <c r="B5088" s="63"/>
      <c r="C5088" s="63"/>
      <c r="D5088" s="63"/>
      <c r="E5088" s="63"/>
      <c r="F5088" s="63"/>
      <c r="G5088" s="63"/>
      <c r="H5088" s="63"/>
      <c r="I5088" s="63"/>
      <c r="J5088" s="63"/>
      <c r="K5088" s="63"/>
      <c r="L5088" s="63"/>
      <c r="M5088" s="63"/>
      <c r="N5088" s="63"/>
      <c r="O5088" s="63"/>
      <c r="P5088" s="63"/>
      <c r="Q5088" s="63"/>
      <c r="R5088" s="63"/>
      <c r="S5088" s="63"/>
      <c r="T5088" s="63"/>
      <c r="U5088" s="63"/>
      <c r="V5088" s="63"/>
      <c r="W5088" s="63"/>
      <c r="X5088" s="63"/>
      <c r="Y5088" s="63"/>
      <c r="Z5088" s="63"/>
      <c r="AA5088" s="63"/>
      <c r="AB5088" s="63"/>
      <c r="AC5088" s="63"/>
      <c r="AD5088" s="63"/>
      <c r="AE5088" s="63"/>
      <c r="AF5088" s="63"/>
      <c r="AG5088" s="63"/>
      <c r="AH5088" s="63"/>
      <c r="AI5088" s="63"/>
      <c r="AJ5088" s="63"/>
      <c r="AK5088" s="63"/>
      <c r="AL5088" s="63"/>
      <c r="AM5088" s="63"/>
      <c r="AN5088" s="63"/>
      <c r="AO5088" s="63"/>
      <c r="AP5088" s="63"/>
      <c r="AQ5088" s="63"/>
      <c r="AR5088" s="63"/>
      <c r="AS5088" s="63"/>
      <c r="AT5088" s="63"/>
      <c r="AU5088" s="63"/>
      <c r="AV5088" s="63"/>
      <c r="AW5088" s="63"/>
      <c r="AX5088" s="63"/>
      <c r="AY5088" s="63"/>
      <c r="AZ5088" s="63"/>
      <c r="BA5088" s="63"/>
      <c r="BB5088" s="63"/>
      <c r="BC5088" s="63"/>
      <c r="BD5088" s="63"/>
      <c r="BE5088" s="63"/>
      <c r="BF5088" s="63"/>
      <c r="BG5088" s="63"/>
      <c r="BH5088" s="63"/>
      <c r="BI5088" s="63"/>
      <c r="BJ5088" s="63"/>
      <c r="BK5088" s="63"/>
      <c r="BL5088" s="63"/>
      <c r="BM5088" s="63"/>
      <c r="BN5088" s="63"/>
      <c r="BO5088" s="63"/>
      <c r="BP5088" s="63"/>
      <c r="BQ5088" s="63"/>
      <c r="BR5088" s="63"/>
      <c r="BS5088" s="63"/>
      <c r="BT5088" s="63"/>
      <c r="BU5088" s="63"/>
      <c r="BV5088" s="63"/>
      <c r="BW5088" s="63"/>
      <c r="BX5088" s="63"/>
      <c r="BY5088" s="63"/>
      <c r="BZ5088" s="63"/>
      <c r="CA5088" s="63"/>
      <c r="CB5088" s="63"/>
      <c r="CC5088" s="63"/>
      <c r="CD5088" s="63"/>
      <c r="CE5088" s="63"/>
      <c r="CF5088" s="63"/>
      <c r="CG5088" s="63"/>
      <c r="CH5088" s="63"/>
      <c r="CI5088" s="63"/>
      <c r="CJ5088" s="63"/>
      <c r="CK5088" s="63"/>
      <c r="CL5088" s="63"/>
      <c r="CM5088" s="63"/>
      <c r="CN5088" s="63"/>
      <c r="CO5088" s="63"/>
      <c r="CP5088" s="63"/>
      <c r="CR5088" s="227"/>
      <c r="CS5088" s="74"/>
    </row>
    <row r="5089" spans="1:97" s="72" customFormat="1" ht="75.75" customHeight="1">
      <c r="A5089" s="63"/>
      <c r="B5089" s="63"/>
      <c r="C5089" s="63"/>
      <c r="D5089" s="63"/>
      <c r="E5089" s="63"/>
      <c r="F5089" s="63"/>
      <c r="G5089" s="63"/>
      <c r="H5089" s="63"/>
      <c r="I5089" s="63"/>
      <c r="J5089" s="63"/>
      <c r="K5089" s="63"/>
      <c r="L5089" s="63"/>
      <c r="M5089" s="63"/>
      <c r="N5089" s="63"/>
      <c r="O5089" s="63"/>
      <c r="P5089" s="63"/>
      <c r="Q5089" s="63"/>
      <c r="R5089" s="63"/>
      <c r="S5089" s="63"/>
      <c r="T5089" s="63"/>
      <c r="U5089" s="63"/>
      <c r="V5089" s="63"/>
      <c r="W5089" s="63"/>
      <c r="X5089" s="63"/>
      <c r="Y5089" s="63"/>
      <c r="Z5089" s="63"/>
      <c r="AA5089" s="63"/>
      <c r="AB5089" s="63"/>
      <c r="AC5089" s="63"/>
      <c r="AD5089" s="63"/>
      <c r="AE5089" s="63"/>
      <c r="AF5089" s="63"/>
      <c r="AG5089" s="63"/>
      <c r="AH5089" s="63"/>
      <c r="AI5089" s="63"/>
      <c r="AJ5089" s="63"/>
      <c r="AK5089" s="63"/>
      <c r="AL5089" s="63"/>
      <c r="AM5089" s="63"/>
      <c r="AN5089" s="63"/>
      <c r="AO5089" s="63"/>
      <c r="AP5089" s="63"/>
      <c r="AQ5089" s="63"/>
      <c r="AR5089" s="63"/>
      <c r="AS5089" s="63"/>
      <c r="AT5089" s="63"/>
      <c r="AU5089" s="63"/>
      <c r="AV5089" s="63"/>
      <c r="AW5089" s="63"/>
      <c r="AX5089" s="63"/>
      <c r="AY5089" s="63"/>
      <c r="AZ5089" s="63"/>
      <c r="BA5089" s="63"/>
      <c r="BB5089" s="63"/>
      <c r="BC5089" s="63"/>
      <c r="BD5089" s="63"/>
      <c r="BE5089" s="63"/>
      <c r="BF5089" s="63"/>
      <c r="BG5089" s="63"/>
      <c r="BH5089" s="63"/>
      <c r="BI5089" s="63"/>
      <c r="BJ5089" s="63"/>
      <c r="BK5089" s="63"/>
      <c r="BL5089" s="63"/>
      <c r="BM5089" s="63"/>
      <c r="BN5089" s="63"/>
      <c r="BO5089" s="63"/>
      <c r="BP5089" s="63"/>
      <c r="BQ5089" s="63"/>
      <c r="BR5089" s="63"/>
      <c r="BS5089" s="63"/>
      <c r="BT5089" s="63"/>
      <c r="BU5089" s="63"/>
      <c r="BV5089" s="63"/>
      <c r="BW5089" s="63"/>
      <c r="BX5089" s="63"/>
      <c r="BY5089" s="63"/>
      <c r="BZ5089" s="63"/>
      <c r="CA5089" s="63"/>
      <c r="CB5089" s="63"/>
      <c r="CC5089" s="63"/>
      <c r="CD5089" s="63"/>
      <c r="CE5089" s="63"/>
      <c r="CF5089" s="63"/>
      <c r="CG5089" s="63"/>
      <c r="CH5089" s="63"/>
      <c r="CI5089" s="63"/>
      <c r="CJ5089" s="63"/>
      <c r="CK5089" s="63"/>
      <c r="CL5089" s="63"/>
      <c r="CM5089" s="63"/>
      <c r="CN5089" s="63"/>
      <c r="CO5089" s="63"/>
      <c r="CP5089" s="63"/>
      <c r="CR5089" s="227"/>
      <c r="CS5089" s="74"/>
    </row>
    <row r="5090" spans="1:97" s="72" customFormat="1" ht="75.75" customHeight="1">
      <c r="A5090" s="63"/>
      <c r="B5090" s="63"/>
      <c r="C5090" s="63"/>
      <c r="D5090" s="63"/>
      <c r="E5090" s="63"/>
      <c r="F5090" s="63"/>
      <c r="G5090" s="63"/>
      <c r="H5090" s="63"/>
      <c r="I5090" s="63"/>
      <c r="J5090" s="63"/>
      <c r="K5090" s="63"/>
      <c r="L5090" s="63"/>
      <c r="M5090" s="63"/>
      <c r="N5090" s="63"/>
      <c r="O5090" s="63"/>
      <c r="P5090" s="63"/>
      <c r="Q5090" s="63"/>
      <c r="R5090" s="63"/>
      <c r="S5090" s="63"/>
      <c r="T5090" s="63"/>
      <c r="U5090" s="63"/>
      <c r="V5090" s="63"/>
      <c r="W5090" s="63"/>
      <c r="X5090" s="63"/>
      <c r="Y5090" s="63"/>
      <c r="Z5090" s="63"/>
      <c r="AA5090" s="63"/>
      <c r="AB5090" s="63"/>
      <c r="AC5090" s="63"/>
      <c r="AD5090" s="63"/>
      <c r="AE5090" s="63"/>
      <c r="AF5090" s="63"/>
      <c r="AG5090" s="63"/>
      <c r="AH5090" s="63"/>
      <c r="AI5090" s="63"/>
      <c r="AJ5090" s="63"/>
      <c r="AK5090" s="63"/>
      <c r="AL5090" s="63"/>
      <c r="AM5090" s="63"/>
      <c r="AN5090" s="63"/>
      <c r="AO5090" s="63"/>
      <c r="AP5090" s="63"/>
      <c r="AQ5090" s="63"/>
      <c r="AR5090" s="63"/>
      <c r="AS5090" s="63"/>
      <c r="AT5090" s="63"/>
      <c r="AU5090" s="63"/>
      <c r="AV5090" s="63"/>
      <c r="AW5090" s="63"/>
      <c r="AX5090" s="63"/>
      <c r="AY5090" s="63"/>
      <c r="AZ5090" s="63"/>
      <c r="BA5090" s="63"/>
      <c r="BB5090" s="63"/>
      <c r="BC5090" s="63"/>
      <c r="BD5090" s="63"/>
      <c r="BE5090" s="63"/>
      <c r="BF5090" s="63"/>
      <c r="BG5090" s="63"/>
      <c r="BH5090" s="63"/>
      <c r="BI5090" s="63"/>
      <c r="BJ5090" s="63"/>
      <c r="BK5090" s="63"/>
      <c r="BL5090" s="63"/>
      <c r="BM5090" s="63"/>
      <c r="BN5090" s="63"/>
      <c r="BO5090" s="63"/>
      <c r="BP5090" s="63"/>
      <c r="BQ5090" s="63"/>
      <c r="BR5090" s="63"/>
      <c r="BS5090" s="63"/>
      <c r="BT5090" s="63"/>
      <c r="BU5090" s="63"/>
      <c r="BV5090" s="63"/>
      <c r="BW5090" s="63"/>
      <c r="BX5090" s="63"/>
      <c r="BY5090" s="63"/>
      <c r="BZ5090" s="63"/>
      <c r="CA5090" s="63"/>
      <c r="CB5090" s="63"/>
      <c r="CC5090" s="63"/>
      <c r="CD5090" s="63"/>
      <c r="CE5090" s="63"/>
      <c r="CF5090" s="63"/>
      <c r="CG5090" s="63"/>
      <c r="CH5090" s="63"/>
      <c r="CI5090" s="63"/>
      <c r="CJ5090" s="63"/>
      <c r="CK5090" s="63"/>
      <c r="CL5090" s="63"/>
      <c r="CM5090" s="63"/>
      <c r="CN5090" s="63"/>
      <c r="CO5090" s="63"/>
      <c r="CP5090" s="63"/>
      <c r="CR5090" s="227"/>
      <c r="CS5090" s="74"/>
    </row>
    <row r="5091" spans="1:97" s="72" customFormat="1" ht="75.75" customHeight="1">
      <c r="A5091" s="63"/>
      <c r="B5091" s="63"/>
      <c r="C5091" s="63"/>
      <c r="D5091" s="63"/>
      <c r="E5091" s="63"/>
      <c r="F5091" s="63"/>
      <c r="G5091" s="63"/>
      <c r="H5091" s="63"/>
      <c r="I5091" s="63"/>
      <c r="J5091" s="63"/>
      <c r="K5091" s="63"/>
      <c r="L5091" s="63"/>
      <c r="M5091" s="63"/>
      <c r="N5091" s="63"/>
      <c r="O5091" s="63"/>
      <c r="P5091" s="63"/>
      <c r="Q5091" s="63"/>
      <c r="R5091" s="63"/>
      <c r="S5091" s="63"/>
      <c r="T5091" s="63"/>
      <c r="U5091" s="63"/>
      <c r="V5091" s="63"/>
      <c r="W5091" s="63"/>
      <c r="X5091" s="63"/>
      <c r="Y5091" s="63"/>
      <c r="Z5091" s="63"/>
      <c r="AA5091" s="63"/>
      <c r="AB5091" s="63"/>
      <c r="AC5091" s="63"/>
      <c r="AD5091" s="63"/>
      <c r="AE5091" s="63"/>
      <c r="AF5091" s="63"/>
      <c r="AG5091" s="63"/>
      <c r="AH5091" s="63"/>
      <c r="AI5091" s="63"/>
      <c r="AJ5091" s="63"/>
      <c r="AK5091" s="63"/>
      <c r="AL5091" s="63"/>
      <c r="AM5091" s="63"/>
      <c r="AN5091" s="63"/>
      <c r="AO5091" s="63"/>
      <c r="AP5091" s="63"/>
      <c r="AQ5091" s="63"/>
      <c r="AR5091" s="63"/>
      <c r="AS5091" s="63"/>
      <c r="AT5091" s="63"/>
      <c r="AU5091" s="63"/>
      <c r="AV5091" s="63"/>
      <c r="AW5091" s="63"/>
      <c r="AX5091" s="63"/>
      <c r="AY5091" s="63"/>
      <c r="AZ5091" s="63"/>
      <c r="BA5091" s="63"/>
      <c r="BB5091" s="63"/>
      <c r="BC5091" s="63"/>
      <c r="BD5091" s="63"/>
      <c r="BE5091" s="63"/>
      <c r="BF5091" s="63"/>
      <c r="BG5091" s="63"/>
      <c r="BH5091" s="63"/>
      <c r="BI5091" s="63"/>
      <c r="BJ5091" s="63"/>
      <c r="BK5091" s="63"/>
      <c r="BL5091" s="63"/>
      <c r="BM5091" s="63"/>
      <c r="BN5091" s="63"/>
      <c r="BO5091" s="63"/>
      <c r="BP5091" s="63"/>
      <c r="BQ5091" s="63"/>
      <c r="BR5091" s="63"/>
      <c r="BS5091" s="63"/>
      <c r="BT5091" s="63"/>
      <c r="BU5091" s="63"/>
      <c r="BV5091" s="63"/>
      <c r="BW5091" s="63"/>
      <c r="BX5091" s="63"/>
      <c r="BY5091" s="63"/>
      <c r="BZ5091" s="63"/>
      <c r="CA5091" s="63"/>
      <c r="CB5091" s="63"/>
      <c r="CC5091" s="63"/>
      <c r="CD5091" s="63"/>
      <c r="CE5091" s="63"/>
      <c r="CF5091" s="63"/>
      <c r="CG5091" s="63"/>
      <c r="CH5091" s="63"/>
      <c r="CI5091" s="63"/>
      <c r="CJ5091" s="63"/>
      <c r="CK5091" s="63"/>
      <c r="CL5091" s="63"/>
      <c r="CM5091" s="63"/>
      <c r="CN5091" s="63"/>
      <c r="CO5091" s="63"/>
      <c r="CP5091" s="63"/>
      <c r="CR5091" s="227"/>
      <c r="CS5091" s="74"/>
    </row>
    <row r="5092" spans="1:97" s="72" customFormat="1" ht="75.75" customHeight="1">
      <c r="A5092" s="63"/>
      <c r="B5092" s="63"/>
      <c r="C5092" s="63"/>
      <c r="D5092" s="63"/>
      <c r="E5092" s="63"/>
      <c r="F5092" s="63"/>
      <c r="G5092" s="63"/>
      <c r="H5092" s="63"/>
      <c r="I5092" s="63"/>
      <c r="J5092" s="63"/>
      <c r="K5092" s="63"/>
      <c r="L5092" s="63"/>
      <c r="M5092" s="63"/>
      <c r="N5092" s="63"/>
      <c r="O5092" s="63"/>
      <c r="P5092" s="63"/>
      <c r="Q5092" s="63"/>
      <c r="R5092" s="63"/>
      <c r="S5092" s="63"/>
      <c r="T5092" s="63"/>
      <c r="U5092" s="63"/>
      <c r="V5092" s="63"/>
      <c r="W5092" s="63"/>
      <c r="X5092" s="63"/>
      <c r="Y5092" s="63"/>
      <c r="Z5092" s="63"/>
      <c r="AA5092" s="63"/>
      <c r="AB5092" s="63"/>
      <c r="AC5092" s="63"/>
      <c r="AD5092" s="63"/>
      <c r="AE5092" s="63"/>
      <c r="AF5092" s="63"/>
      <c r="AG5092" s="63"/>
      <c r="AH5092" s="63"/>
      <c r="AI5092" s="63"/>
      <c r="AJ5092" s="63"/>
      <c r="AK5092" s="63"/>
      <c r="AL5092" s="63"/>
      <c r="AM5092" s="63"/>
      <c r="AN5092" s="63"/>
      <c r="AO5092" s="63"/>
      <c r="AP5092" s="63"/>
      <c r="AQ5092" s="63"/>
      <c r="AR5092" s="63"/>
      <c r="AS5092" s="63"/>
      <c r="AT5092" s="63"/>
      <c r="AU5092" s="63"/>
      <c r="AV5092" s="63"/>
      <c r="AW5092" s="63"/>
      <c r="AX5092" s="63"/>
      <c r="AY5092" s="63"/>
      <c r="AZ5092" s="63"/>
      <c r="BA5092" s="63"/>
      <c r="BB5092" s="63"/>
      <c r="BC5092" s="63"/>
      <c r="BD5092" s="63"/>
      <c r="BE5092" s="63"/>
      <c r="BF5092" s="63"/>
      <c r="BG5092" s="63"/>
      <c r="BH5092" s="63"/>
      <c r="BI5092" s="63"/>
      <c r="BJ5092" s="63"/>
      <c r="BK5092" s="63"/>
      <c r="BL5092" s="63"/>
      <c r="BM5092" s="63"/>
      <c r="BN5092" s="63"/>
      <c r="BO5092" s="63"/>
      <c r="BP5092" s="63"/>
      <c r="BQ5092" s="63"/>
      <c r="BR5092" s="63"/>
      <c r="BS5092" s="63"/>
      <c r="BT5092" s="63"/>
      <c r="BU5092" s="63"/>
      <c r="BV5092" s="63"/>
      <c r="BW5092" s="63"/>
      <c r="BX5092" s="63"/>
      <c r="BY5092" s="63"/>
      <c r="BZ5092" s="63"/>
      <c r="CA5092" s="63"/>
      <c r="CB5092" s="63"/>
      <c r="CC5092" s="63"/>
      <c r="CD5092" s="63"/>
      <c r="CE5092" s="63"/>
      <c r="CF5092" s="63"/>
      <c r="CG5092" s="63"/>
      <c r="CH5092" s="63"/>
      <c r="CI5092" s="63"/>
      <c r="CJ5092" s="63"/>
      <c r="CK5092" s="63"/>
      <c r="CL5092" s="63"/>
      <c r="CM5092" s="63"/>
      <c r="CN5092" s="63"/>
      <c r="CO5092" s="63"/>
      <c r="CP5092" s="63"/>
      <c r="CR5092" s="227"/>
      <c r="CS5092" s="74"/>
    </row>
    <row r="5093" spans="1:97" s="72" customFormat="1" ht="75.75" customHeight="1">
      <c r="A5093" s="63"/>
      <c r="B5093" s="63"/>
      <c r="C5093" s="63"/>
      <c r="D5093" s="63"/>
      <c r="E5093" s="63"/>
      <c r="F5093" s="63"/>
      <c r="G5093" s="63"/>
      <c r="H5093" s="63"/>
      <c r="I5093" s="63"/>
      <c r="J5093" s="63"/>
      <c r="K5093" s="63"/>
      <c r="L5093" s="63"/>
      <c r="M5093" s="63"/>
      <c r="N5093" s="63"/>
      <c r="O5093" s="63"/>
      <c r="P5093" s="63"/>
      <c r="Q5093" s="63"/>
      <c r="R5093" s="63"/>
      <c r="S5093" s="63"/>
      <c r="T5093" s="63"/>
      <c r="U5093" s="63"/>
      <c r="V5093" s="63"/>
      <c r="W5093" s="63"/>
      <c r="X5093" s="63"/>
      <c r="Y5093" s="63"/>
      <c r="Z5093" s="63"/>
      <c r="AA5093" s="63"/>
      <c r="AB5093" s="63"/>
      <c r="AC5093" s="63"/>
      <c r="AD5093" s="63"/>
      <c r="AE5093" s="63"/>
      <c r="AF5093" s="63"/>
      <c r="AG5093" s="63"/>
      <c r="AH5093" s="63"/>
      <c r="AI5093" s="63"/>
      <c r="AJ5093" s="63"/>
      <c r="AK5093" s="63"/>
      <c r="AL5093" s="63"/>
      <c r="AM5093" s="63"/>
      <c r="AN5093" s="63"/>
      <c r="AO5093" s="63"/>
      <c r="AP5093" s="63"/>
      <c r="AQ5093" s="63"/>
      <c r="AR5093" s="63"/>
      <c r="AS5093" s="63"/>
      <c r="AT5093" s="63"/>
      <c r="AU5093" s="63"/>
      <c r="AV5093" s="63"/>
      <c r="AW5093" s="63"/>
      <c r="AX5093" s="63"/>
      <c r="AY5093" s="63"/>
      <c r="AZ5093" s="63"/>
      <c r="BA5093" s="63"/>
      <c r="BB5093" s="63"/>
      <c r="BC5093" s="63"/>
      <c r="BD5093" s="63"/>
      <c r="BE5093" s="63"/>
      <c r="BF5093" s="63"/>
      <c r="BG5093" s="63"/>
      <c r="BH5093" s="63"/>
      <c r="BI5093" s="63"/>
      <c r="BJ5093" s="63"/>
      <c r="BK5093" s="63"/>
      <c r="BL5093" s="63"/>
      <c r="BM5093" s="63"/>
      <c r="BN5093" s="63"/>
      <c r="BO5093" s="63"/>
      <c r="BP5093" s="63"/>
      <c r="BQ5093" s="63"/>
      <c r="BR5093" s="63"/>
      <c r="BS5093" s="63"/>
      <c r="BT5093" s="63"/>
      <c r="BU5093" s="63"/>
      <c r="BV5093" s="63"/>
      <c r="BW5093" s="63"/>
      <c r="BX5093" s="63"/>
      <c r="BY5093" s="63"/>
      <c r="BZ5093" s="63"/>
      <c r="CA5093" s="63"/>
      <c r="CB5093" s="63"/>
      <c r="CC5093" s="63"/>
      <c r="CD5093" s="63"/>
      <c r="CE5093" s="63"/>
      <c r="CF5093" s="63"/>
      <c r="CG5093" s="63"/>
      <c r="CH5093" s="63"/>
      <c r="CI5093" s="63"/>
      <c r="CJ5093" s="63"/>
      <c r="CK5093" s="63"/>
      <c r="CL5093" s="63"/>
      <c r="CM5093" s="63"/>
      <c r="CN5093" s="63"/>
      <c r="CO5093" s="63"/>
      <c r="CP5093" s="63"/>
      <c r="CR5093" s="227"/>
      <c r="CS5093" s="74"/>
    </row>
    <row r="5094" spans="1:97" s="72" customFormat="1" ht="75.75" customHeight="1">
      <c r="A5094" s="63"/>
      <c r="B5094" s="63"/>
      <c r="C5094" s="63"/>
      <c r="D5094" s="63"/>
      <c r="E5094" s="63"/>
      <c r="F5094" s="63"/>
      <c r="G5094" s="63"/>
      <c r="H5094" s="63"/>
      <c r="I5094" s="63"/>
      <c r="J5094" s="63"/>
      <c r="K5094" s="63"/>
      <c r="L5094" s="63"/>
      <c r="M5094" s="63"/>
      <c r="N5094" s="63"/>
      <c r="O5094" s="63"/>
      <c r="P5094" s="63"/>
      <c r="Q5094" s="63"/>
      <c r="R5094" s="63"/>
      <c r="S5094" s="63"/>
      <c r="T5094" s="63"/>
      <c r="U5094" s="63"/>
      <c r="V5094" s="63"/>
      <c r="W5094" s="63"/>
      <c r="X5094" s="63"/>
      <c r="Y5094" s="63"/>
      <c r="Z5094" s="63"/>
      <c r="AA5094" s="63"/>
      <c r="AB5094" s="63"/>
      <c r="AC5094" s="63"/>
      <c r="AD5094" s="63"/>
      <c r="AE5094" s="63"/>
      <c r="AF5094" s="63"/>
      <c r="AG5094" s="63"/>
      <c r="AH5094" s="63"/>
      <c r="AI5094" s="63"/>
      <c r="AJ5094" s="63"/>
      <c r="AK5094" s="63"/>
      <c r="AL5094" s="63"/>
      <c r="AM5094" s="63"/>
      <c r="AN5094" s="63"/>
      <c r="AO5094" s="63"/>
      <c r="AP5094" s="63"/>
      <c r="AQ5094" s="63"/>
      <c r="AR5094" s="63"/>
      <c r="AS5094" s="63"/>
      <c r="AT5094" s="63"/>
      <c r="AU5094" s="63"/>
      <c r="AV5094" s="63"/>
      <c r="AW5094" s="63"/>
      <c r="AX5094" s="63"/>
      <c r="AY5094" s="63"/>
      <c r="AZ5094" s="63"/>
      <c r="BA5094" s="63"/>
      <c r="BB5094" s="63"/>
      <c r="BC5094" s="63"/>
      <c r="BD5094" s="63"/>
      <c r="BE5094" s="63"/>
      <c r="BF5094" s="63"/>
      <c r="BG5094" s="63"/>
      <c r="BH5094" s="63"/>
      <c r="BI5094" s="63"/>
      <c r="BJ5094" s="63"/>
      <c r="BK5094" s="63"/>
      <c r="BL5094" s="63"/>
      <c r="BM5094" s="63"/>
      <c r="BN5094" s="63"/>
      <c r="BO5094" s="63"/>
      <c r="BP5094" s="63"/>
      <c r="BQ5094" s="63"/>
      <c r="BR5094" s="63"/>
      <c r="BS5094" s="63"/>
      <c r="BT5094" s="63"/>
      <c r="BU5094" s="63"/>
      <c r="BV5094" s="63"/>
      <c r="BW5094" s="63"/>
      <c r="BX5094" s="63"/>
      <c r="BY5094" s="63"/>
      <c r="BZ5094" s="63"/>
      <c r="CA5094" s="63"/>
      <c r="CB5094" s="63"/>
      <c r="CC5094" s="63"/>
      <c r="CD5094" s="63"/>
      <c r="CE5094" s="63"/>
      <c r="CF5094" s="63"/>
      <c r="CG5094" s="63"/>
      <c r="CH5094" s="63"/>
      <c r="CI5094" s="63"/>
      <c r="CJ5094" s="63"/>
      <c r="CK5094" s="63"/>
      <c r="CL5094" s="63"/>
      <c r="CM5094" s="63"/>
      <c r="CN5094" s="63"/>
      <c r="CO5094" s="63"/>
      <c r="CP5094" s="63"/>
      <c r="CR5094" s="227"/>
      <c r="CS5094" s="74"/>
    </row>
    <row r="5095" spans="1:97" s="72" customFormat="1" ht="75.75" customHeight="1">
      <c r="A5095" s="63"/>
      <c r="B5095" s="63"/>
      <c r="C5095" s="63"/>
      <c r="D5095" s="63"/>
      <c r="E5095" s="63"/>
      <c r="F5095" s="63"/>
      <c r="G5095" s="63"/>
      <c r="H5095" s="63"/>
      <c r="I5095" s="63"/>
      <c r="J5095" s="63"/>
      <c r="K5095" s="63"/>
      <c r="L5095" s="63"/>
      <c r="M5095" s="63"/>
      <c r="N5095" s="63"/>
      <c r="O5095" s="63"/>
      <c r="P5095" s="63"/>
      <c r="Q5095" s="63"/>
      <c r="R5095" s="63"/>
      <c r="S5095" s="63"/>
      <c r="T5095" s="63"/>
      <c r="U5095" s="63"/>
      <c r="V5095" s="63"/>
      <c r="W5095" s="63"/>
      <c r="X5095" s="63"/>
      <c r="Y5095" s="63"/>
      <c r="Z5095" s="63"/>
      <c r="AA5095" s="63"/>
      <c r="AB5095" s="63"/>
      <c r="AC5095" s="63"/>
      <c r="AD5095" s="63"/>
      <c r="AE5095" s="63"/>
      <c r="AF5095" s="63"/>
      <c r="AG5095" s="63"/>
      <c r="AH5095" s="63"/>
      <c r="AI5095" s="63"/>
      <c r="AJ5095" s="63"/>
      <c r="AK5095" s="63"/>
      <c r="AL5095" s="63"/>
      <c r="AM5095" s="63"/>
      <c r="AN5095" s="63"/>
      <c r="AO5095" s="63"/>
      <c r="AP5095" s="63"/>
      <c r="AQ5095" s="63"/>
      <c r="AR5095" s="63"/>
      <c r="AS5095" s="63"/>
      <c r="AT5095" s="63"/>
      <c r="AU5095" s="63"/>
      <c r="AV5095" s="63"/>
      <c r="AW5095" s="63"/>
      <c r="AX5095" s="63"/>
      <c r="AY5095" s="63"/>
      <c r="AZ5095" s="63"/>
      <c r="BA5095" s="63"/>
      <c r="BB5095" s="63"/>
      <c r="BC5095" s="63"/>
      <c r="BD5095" s="63"/>
      <c r="BE5095" s="63"/>
      <c r="BF5095" s="63"/>
      <c r="BG5095" s="63"/>
      <c r="BH5095" s="63"/>
      <c r="BI5095" s="63"/>
      <c r="BJ5095" s="63"/>
      <c r="BK5095" s="63"/>
      <c r="BL5095" s="63"/>
      <c r="BM5095" s="63"/>
      <c r="BN5095" s="63"/>
      <c r="BO5095" s="63"/>
      <c r="BP5095" s="63"/>
      <c r="BQ5095" s="63"/>
      <c r="BR5095" s="63"/>
      <c r="BS5095" s="63"/>
      <c r="BT5095" s="63"/>
      <c r="BU5095" s="63"/>
      <c r="BV5095" s="63"/>
      <c r="BW5095" s="63"/>
      <c r="BX5095" s="63"/>
      <c r="BY5095" s="63"/>
      <c r="BZ5095" s="63"/>
      <c r="CA5095" s="63"/>
      <c r="CB5095" s="63"/>
      <c r="CC5095" s="63"/>
      <c r="CD5095" s="63"/>
      <c r="CE5095" s="63"/>
      <c r="CF5095" s="63"/>
      <c r="CG5095" s="63"/>
      <c r="CH5095" s="63"/>
      <c r="CI5095" s="63"/>
      <c r="CJ5095" s="63"/>
      <c r="CK5095" s="63"/>
      <c r="CL5095" s="63"/>
      <c r="CM5095" s="63"/>
      <c r="CN5095" s="63"/>
      <c r="CO5095" s="63"/>
      <c r="CP5095" s="63"/>
      <c r="CR5095" s="227"/>
      <c r="CS5095" s="74"/>
    </row>
    <row r="5096" spans="1:97" s="72" customFormat="1" ht="75.75" customHeight="1">
      <c r="A5096" s="63"/>
      <c r="B5096" s="63"/>
      <c r="C5096" s="63"/>
      <c r="D5096" s="63"/>
      <c r="E5096" s="63"/>
      <c r="F5096" s="63"/>
      <c r="G5096" s="63"/>
      <c r="H5096" s="63"/>
      <c r="I5096" s="63"/>
      <c r="J5096" s="63"/>
      <c r="K5096" s="63"/>
      <c r="L5096" s="63"/>
      <c r="M5096" s="63"/>
      <c r="N5096" s="63"/>
      <c r="O5096" s="63"/>
      <c r="P5096" s="63"/>
      <c r="Q5096" s="63"/>
      <c r="R5096" s="63"/>
      <c r="S5096" s="63"/>
      <c r="T5096" s="63"/>
      <c r="U5096" s="63"/>
      <c r="V5096" s="63"/>
      <c r="W5096" s="63"/>
      <c r="X5096" s="63"/>
      <c r="Y5096" s="63"/>
      <c r="Z5096" s="63"/>
      <c r="AA5096" s="63"/>
      <c r="AB5096" s="63"/>
      <c r="AC5096" s="63"/>
      <c r="AD5096" s="63"/>
      <c r="AE5096" s="63"/>
      <c r="AF5096" s="63"/>
      <c r="AG5096" s="63"/>
      <c r="AH5096" s="63"/>
      <c r="AI5096" s="63"/>
      <c r="AJ5096" s="63"/>
      <c r="AK5096" s="63"/>
      <c r="AL5096" s="63"/>
      <c r="AM5096" s="63"/>
      <c r="AN5096" s="63"/>
      <c r="AO5096" s="63"/>
      <c r="AP5096" s="63"/>
      <c r="AQ5096" s="63"/>
      <c r="AR5096" s="63"/>
      <c r="AS5096" s="63"/>
      <c r="AT5096" s="63"/>
      <c r="AU5096" s="63"/>
      <c r="AV5096" s="63"/>
      <c r="AW5096" s="63"/>
      <c r="AX5096" s="63"/>
      <c r="AY5096" s="63"/>
      <c r="AZ5096" s="63"/>
      <c r="BA5096" s="63"/>
      <c r="BB5096" s="63"/>
      <c r="BC5096" s="63"/>
      <c r="BD5096" s="63"/>
      <c r="BE5096" s="63"/>
      <c r="BF5096" s="63"/>
      <c r="BG5096" s="63"/>
      <c r="BH5096" s="63"/>
      <c r="BI5096" s="63"/>
      <c r="BJ5096" s="63"/>
      <c r="BK5096" s="63"/>
      <c r="BL5096" s="63"/>
      <c r="BM5096" s="63"/>
      <c r="BN5096" s="63"/>
      <c r="BO5096" s="63"/>
      <c r="BP5096" s="63"/>
      <c r="BQ5096" s="63"/>
      <c r="BR5096" s="63"/>
      <c r="BS5096" s="63"/>
      <c r="BT5096" s="63"/>
      <c r="BU5096" s="63"/>
      <c r="BV5096" s="63"/>
      <c r="BW5096" s="63"/>
      <c r="BX5096" s="63"/>
      <c r="BY5096" s="63"/>
      <c r="BZ5096" s="63"/>
      <c r="CA5096" s="63"/>
      <c r="CB5096" s="63"/>
      <c r="CC5096" s="63"/>
      <c r="CD5096" s="63"/>
      <c r="CE5096" s="63"/>
      <c r="CF5096" s="63"/>
      <c r="CG5096" s="63"/>
      <c r="CH5096" s="63"/>
      <c r="CI5096" s="63"/>
      <c r="CJ5096" s="63"/>
      <c r="CK5096" s="63"/>
      <c r="CL5096" s="63"/>
      <c r="CM5096" s="63"/>
      <c r="CN5096" s="63"/>
      <c r="CO5096" s="63"/>
      <c r="CP5096" s="63"/>
      <c r="CR5096" s="227"/>
      <c r="CS5096" s="74"/>
    </row>
    <row r="5097" spans="1:97" s="72" customFormat="1" ht="75.75" customHeight="1">
      <c r="A5097" s="63"/>
      <c r="B5097" s="63"/>
      <c r="C5097" s="63"/>
      <c r="D5097" s="63"/>
      <c r="E5097" s="63"/>
      <c r="F5097" s="63"/>
      <c r="G5097" s="63"/>
      <c r="H5097" s="63"/>
      <c r="I5097" s="63"/>
      <c r="J5097" s="63"/>
      <c r="K5097" s="63"/>
      <c r="L5097" s="63"/>
      <c r="M5097" s="63"/>
      <c r="N5097" s="63"/>
      <c r="O5097" s="63"/>
      <c r="P5097" s="63"/>
      <c r="Q5097" s="63"/>
      <c r="R5097" s="63"/>
      <c r="S5097" s="63"/>
      <c r="T5097" s="63"/>
      <c r="U5097" s="63"/>
      <c r="V5097" s="63"/>
      <c r="W5097" s="63"/>
      <c r="X5097" s="63"/>
      <c r="Y5097" s="63"/>
      <c r="Z5097" s="63"/>
      <c r="AA5097" s="63"/>
      <c r="AB5097" s="63"/>
      <c r="AC5097" s="63"/>
      <c r="AD5097" s="63"/>
      <c r="AE5097" s="63"/>
      <c r="AF5097" s="63"/>
      <c r="AG5097" s="63"/>
      <c r="AH5097" s="63"/>
      <c r="AI5097" s="63"/>
      <c r="AJ5097" s="63"/>
      <c r="AK5097" s="63"/>
      <c r="AL5097" s="63"/>
      <c r="AM5097" s="63"/>
      <c r="AN5097" s="63"/>
      <c r="AO5097" s="63"/>
      <c r="AP5097" s="63"/>
      <c r="AQ5097" s="63"/>
      <c r="AR5097" s="63"/>
      <c r="AS5097" s="63"/>
      <c r="AT5097" s="63"/>
      <c r="AU5097" s="63"/>
      <c r="AV5097" s="63"/>
      <c r="AW5097" s="63"/>
      <c r="AX5097" s="63"/>
      <c r="AY5097" s="63"/>
      <c r="AZ5097" s="63"/>
      <c r="BA5097" s="63"/>
      <c r="BB5097" s="63"/>
      <c r="BC5097" s="63"/>
      <c r="BD5097" s="63"/>
      <c r="BE5097" s="63"/>
      <c r="BF5097" s="63"/>
      <c r="BG5097" s="63"/>
      <c r="BH5097" s="63"/>
      <c r="BI5097" s="63"/>
      <c r="BJ5097" s="63"/>
      <c r="BK5097" s="63"/>
      <c r="BL5097" s="63"/>
      <c r="BM5097" s="63"/>
      <c r="BN5097" s="63"/>
      <c r="BO5097" s="63"/>
      <c r="BP5097" s="63"/>
      <c r="BQ5097" s="63"/>
      <c r="BR5097" s="63"/>
      <c r="BS5097" s="63"/>
      <c r="BT5097" s="63"/>
      <c r="BU5097" s="63"/>
      <c r="BV5097" s="63"/>
      <c r="BW5097" s="63"/>
      <c r="BX5097" s="63"/>
      <c r="BY5097" s="63"/>
      <c r="BZ5097" s="63"/>
      <c r="CA5097" s="63"/>
      <c r="CB5097" s="63"/>
      <c r="CC5097" s="63"/>
      <c r="CD5097" s="63"/>
      <c r="CE5097" s="63"/>
      <c r="CF5097" s="63"/>
      <c r="CG5097" s="63"/>
      <c r="CH5097" s="63"/>
      <c r="CI5097" s="63"/>
      <c r="CJ5097" s="63"/>
      <c r="CK5097" s="63"/>
      <c r="CL5097" s="63"/>
      <c r="CM5097" s="63"/>
      <c r="CN5097" s="63"/>
      <c r="CO5097" s="63"/>
      <c r="CP5097" s="63"/>
      <c r="CR5097" s="227"/>
      <c r="CS5097" s="74"/>
    </row>
    <row r="5098" spans="1:97" s="72" customFormat="1" ht="75.75" customHeight="1">
      <c r="A5098" s="63"/>
      <c r="B5098" s="63"/>
      <c r="C5098" s="63"/>
      <c r="D5098" s="63"/>
      <c r="E5098" s="63"/>
      <c r="F5098" s="63"/>
      <c r="G5098" s="63"/>
      <c r="H5098" s="63"/>
      <c r="I5098" s="63"/>
      <c r="J5098" s="63"/>
      <c r="K5098" s="63"/>
      <c r="L5098" s="63"/>
      <c r="M5098" s="63"/>
      <c r="N5098" s="63"/>
      <c r="O5098" s="63"/>
      <c r="P5098" s="63"/>
      <c r="Q5098" s="63"/>
      <c r="R5098" s="63"/>
      <c r="S5098" s="63"/>
      <c r="T5098" s="63"/>
      <c r="U5098" s="63"/>
      <c r="V5098" s="63"/>
      <c r="W5098" s="63"/>
      <c r="X5098" s="63"/>
      <c r="Y5098" s="63"/>
      <c r="Z5098" s="63"/>
      <c r="AA5098" s="63"/>
      <c r="AB5098" s="63"/>
      <c r="AC5098" s="63"/>
      <c r="AD5098" s="63"/>
      <c r="AE5098" s="63"/>
      <c r="AF5098" s="63"/>
      <c r="AG5098" s="63"/>
      <c r="AH5098" s="63"/>
      <c r="AI5098" s="63"/>
      <c r="AJ5098" s="63"/>
      <c r="AK5098" s="63"/>
      <c r="AL5098" s="63"/>
      <c r="AM5098" s="63"/>
      <c r="AN5098" s="63"/>
      <c r="AO5098" s="63"/>
      <c r="AP5098" s="63"/>
      <c r="AQ5098" s="63"/>
      <c r="AR5098" s="63"/>
      <c r="AS5098" s="63"/>
      <c r="AT5098" s="63"/>
      <c r="AU5098" s="63"/>
      <c r="AV5098" s="63"/>
      <c r="AW5098" s="63"/>
      <c r="AX5098" s="63"/>
      <c r="AY5098" s="63"/>
      <c r="AZ5098" s="63"/>
      <c r="BA5098" s="63"/>
      <c r="BB5098" s="63"/>
      <c r="BC5098" s="63"/>
      <c r="BD5098" s="63"/>
      <c r="BE5098" s="63"/>
      <c r="BF5098" s="63"/>
      <c r="BG5098" s="63"/>
      <c r="BH5098" s="63"/>
      <c r="BI5098" s="63"/>
      <c r="BJ5098" s="63"/>
      <c r="BK5098" s="63"/>
      <c r="BL5098" s="63"/>
      <c r="BM5098" s="63"/>
      <c r="BN5098" s="63"/>
      <c r="BO5098" s="63"/>
      <c r="BP5098" s="63"/>
      <c r="BQ5098" s="63"/>
      <c r="BR5098" s="63"/>
      <c r="BS5098" s="63"/>
      <c r="BT5098" s="63"/>
      <c r="BU5098" s="63"/>
      <c r="BV5098" s="63"/>
      <c r="BW5098" s="63"/>
      <c r="BX5098" s="63"/>
      <c r="BY5098" s="63"/>
      <c r="BZ5098" s="63"/>
      <c r="CA5098" s="63"/>
      <c r="CB5098" s="63"/>
      <c r="CC5098" s="63"/>
      <c r="CD5098" s="63"/>
      <c r="CE5098" s="63"/>
      <c r="CF5098" s="63"/>
      <c r="CG5098" s="63"/>
      <c r="CH5098" s="63"/>
      <c r="CI5098" s="63"/>
      <c r="CJ5098" s="63"/>
      <c r="CK5098" s="63"/>
      <c r="CL5098" s="63"/>
      <c r="CM5098" s="63"/>
      <c r="CN5098" s="63"/>
      <c r="CO5098" s="63"/>
      <c r="CP5098" s="63"/>
      <c r="CR5098" s="227"/>
      <c r="CS5098" s="74"/>
    </row>
    <row r="5099" spans="1:97" s="72" customFormat="1" ht="75.75" customHeight="1">
      <c r="A5099" s="63"/>
      <c r="B5099" s="63"/>
      <c r="C5099" s="63"/>
      <c r="D5099" s="63"/>
      <c r="E5099" s="63"/>
      <c r="F5099" s="63"/>
      <c r="G5099" s="63"/>
      <c r="H5099" s="63"/>
      <c r="I5099" s="63"/>
      <c r="J5099" s="63"/>
      <c r="K5099" s="63"/>
      <c r="L5099" s="63"/>
      <c r="M5099" s="63"/>
      <c r="N5099" s="63"/>
      <c r="O5099" s="63"/>
      <c r="P5099" s="63"/>
      <c r="Q5099" s="63"/>
      <c r="R5099" s="63"/>
      <c r="S5099" s="63"/>
      <c r="T5099" s="63"/>
      <c r="U5099" s="63"/>
      <c r="V5099" s="63"/>
      <c r="W5099" s="63"/>
      <c r="X5099" s="63"/>
      <c r="Y5099" s="63"/>
      <c r="Z5099" s="63"/>
      <c r="AA5099" s="63"/>
      <c r="AB5099" s="63"/>
      <c r="AC5099" s="63"/>
      <c r="AD5099" s="63"/>
      <c r="AE5099" s="63"/>
      <c r="AF5099" s="63"/>
      <c r="AG5099" s="63"/>
      <c r="AH5099" s="63"/>
      <c r="AI5099" s="63"/>
      <c r="AJ5099" s="63"/>
      <c r="AK5099" s="63"/>
      <c r="AL5099" s="63"/>
      <c r="AM5099" s="63"/>
      <c r="AN5099" s="63"/>
      <c r="AO5099" s="63"/>
      <c r="AP5099" s="63"/>
      <c r="AQ5099" s="63"/>
      <c r="AR5099" s="63"/>
      <c r="AS5099" s="63"/>
      <c r="AT5099" s="63"/>
      <c r="AU5099" s="63"/>
      <c r="AV5099" s="63"/>
      <c r="AW5099" s="63"/>
      <c r="AX5099" s="63"/>
      <c r="AY5099" s="63"/>
      <c r="AZ5099" s="63"/>
      <c r="BA5099" s="63"/>
      <c r="BB5099" s="63"/>
      <c r="BC5099" s="63"/>
      <c r="BD5099" s="63"/>
      <c r="BE5099" s="63"/>
      <c r="BF5099" s="63"/>
      <c r="BG5099" s="63"/>
      <c r="BH5099" s="63"/>
      <c r="BI5099" s="63"/>
      <c r="BJ5099" s="63"/>
      <c r="BK5099" s="63"/>
      <c r="BL5099" s="63"/>
      <c r="BM5099" s="63"/>
      <c r="BN5099" s="63"/>
      <c r="BO5099" s="63"/>
      <c r="BP5099" s="63"/>
      <c r="BQ5099" s="63"/>
      <c r="BR5099" s="63"/>
      <c r="BS5099" s="63"/>
      <c r="BT5099" s="63"/>
      <c r="BU5099" s="63"/>
      <c r="BV5099" s="63"/>
      <c r="BW5099" s="63"/>
      <c r="BX5099" s="63"/>
      <c r="BY5099" s="63"/>
      <c r="BZ5099" s="63"/>
      <c r="CA5099" s="63"/>
      <c r="CB5099" s="63"/>
      <c r="CC5099" s="63"/>
      <c r="CD5099" s="63"/>
      <c r="CE5099" s="63"/>
      <c r="CF5099" s="63"/>
      <c r="CG5099" s="63"/>
      <c r="CH5099" s="63"/>
      <c r="CI5099" s="63"/>
      <c r="CJ5099" s="63"/>
      <c r="CK5099" s="63"/>
      <c r="CL5099" s="63"/>
      <c r="CM5099" s="63"/>
      <c r="CN5099" s="63"/>
      <c r="CO5099" s="63"/>
      <c r="CP5099" s="63"/>
      <c r="CR5099" s="227"/>
      <c r="CS5099" s="74"/>
    </row>
    <row r="5100" spans="1:97" s="72" customFormat="1" ht="75.75" customHeight="1">
      <c r="A5100" s="63"/>
      <c r="B5100" s="63"/>
      <c r="C5100" s="63"/>
      <c r="D5100" s="63"/>
      <c r="E5100" s="63"/>
      <c r="F5100" s="63"/>
      <c r="G5100" s="63"/>
      <c r="H5100" s="63"/>
      <c r="I5100" s="63"/>
      <c r="J5100" s="63"/>
      <c r="K5100" s="63"/>
      <c r="L5100" s="63"/>
      <c r="M5100" s="63"/>
      <c r="N5100" s="63"/>
      <c r="O5100" s="63"/>
      <c r="P5100" s="63"/>
      <c r="Q5100" s="63"/>
      <c r="R5100" s="63"/>
      <c r="S5100" s="63"/>
      <c r="T5100" s="63"/>
      <c r="U5100" s="63"/>
      <c r="V5100" s="63"/>
      <c r="W5100" s="63"/>
      <c r="X5100" s="63"/>
      <c r="Y5100" s="63"/>
      <c r="Z5100" s="63"/>
      <c r="AA5100" s="63"/>
      <c r="AB5100" s="63"/>
      <c r="AC5100" s="63"/>
      <c r="AD5100" s="63"/>
      <c r="AE5100" s="63"/>
      <c r="AF5100" s="63"/>
      <c r="AG5100" s="63"/>
      <c r="AH5100" s="63"/>
      <c r="AI5100" s="63"/>
      <c r="AJ5100" s="63"/>
      <c r="AK5100" s="63"/>
      <c r="AL5100" s="63"/>
      <c r="AM5100" s="63"/>
      <c r="AN5100" s="63"/>
      <c r="AO5100" s="63"/>
      <c r="AP5100" s="63"/>
      <c r="AQ5100" s="63"/>
      <c r="AR5100" s="63"/>
      <c r="AS5100" s="63"/>
      <c r="AT5100" s="63"/>
      <c r="AU5100" s="63"/>
      <c r="AV5100" s="63"/>
      <c r="AW5100" s="63"/>
      <c r="AX5100" s="63"/>
      <c r="AY5100" s="63"/>
      <c r="AZ5100" s="63"/>
      <c r="BA5100" s="63"/>
      <c r="BB5100" s="63"/>
      <c r="BC5100" s="63"/>
      <c r="BD5100" s="63"/>
      <c r="BE5100" s="63"/>
      <c r="BF5100" s="63"/>
      <c r="BG5100" s="63"/>
      <c r="BH5100" s="63"/>
      <c r="BI5100" s="63"/>
      <c r="BJ5100" s="63"/>
      <c r="BK5100" s="63"/>
      <c r="BL5100" s="63"/>
      <c r="BM5100" s="63"/>
      <c r="BN5100" s="63"/>
      <c r="BO5100" s="63"/>
      <c r="BP5100" s="63"/>
      <c r="BQ5100" s="63"/>
      <c r="BR5100" s="63"/>
      <c r="BS5100" s="63"/>
      <c r="BT5100" s="63"/>
      <c r="BU5100" s="63"/>
      <c r="BV5100" s="63"/>
      <c r="BW5100" s="63"/>
      <c r="BX5100" s="63"/>
      <c r="BY5100" s="63"/>
      <c r="BZ5100" s="63"/>
      <c r="CA5100" s="63"/>
      <c r="CB5100" s="63"/>
      <c r="CC5100" s="63"/>
      <c r="CD5100" s="63"/>
      <c r="CE5100" s="63"/>
      <c r="CF5100" s="63"/>
      <c r="CG5100" s="63"/>
      <c r="CH5100" s="63"/>
      <c r="CI5100" s="63"/>
      <c r="CJ5100" s="63"/>
      <c r="CK5100" s="63"/>
      <c r="CL5100" s="63"/>
      <c r="CM5100" s="63"/>
      <c r="CN5100" s="63"/>
      <c r="CO5100" s="63"/>
      <c r="CP5100" s="63"/>
      <c r="CR5100" s="227"/>
      <c r="CS5100" s="74"/>
    </row>
    <row r="5101" spans="1:97" s="72" customFormat="1" ht="75.75" customHeight="1">
      <c r="A5101" s="63"/>
      <c r="B5101" s="63"/>
      <c r="C5101" s="63"/>
      <c r="D5101" s="63"/>
      <c r="E5101" s="63"/>
      <c r="F5101" s="63"/>
      <c r="G5101" s="63"/>
      <c r="H5101" s="63"/>
      <c r="I5101" s="63"/>
      <c r="J5101" s="63"/>
      <c r="K5101" s="63"/>
      <c r="L5101" s="63"/>
      <c r="M5101" s="63"/>
      <c r="N5101" s="63"/>
      <c r="O5101" s="63"/>
      <c r="P5101" s="63"/>
      <c r="Q5101" s="63"/>
      <c r="R5101" s="63"/>
      <c r="S5101" s="63"/>
      <c r="T5101" s="63"/>
      <c r="U5101" s="63"/>
      <c r="V5101" s="63"/>
      <c r="W5101" s="63"/>
      <c r="X5101" s="63"/>
      <c r="Y5101" s="63"/>
      <c r="Z5101" s="63"/>
      <c r="AA5101" s="63"/>
      <c r="AB5101" s="63"/>
      <c r="AC5101" s="63"/>
      <c r="AD5101" s="63"/>
      <c r="AE5101" s="63"/>
      <c r="AF5101" s="63"/>
      <c r="AG5101" s="63"/>
      <c r="AH5101" s="63"/>
      <c r="AI5101" s="63"/>
      <c r="AJ5101" s="63"/>
      <c r="AK5101" s="63"/>
      <c r="AL5101" s="63"/>
      <c r="AM5101" s="63"/>
      <c r="AN5101" s="63"/>
      <c r="AO5101" s="63"/>
      <c r="AP5101" s="63"/>
      <c r="AQ5101" s="63"/>
      <c r="AR5101" s="63"/>
      <c r="AS5101" s="63"/>
      <c r="AT5101" s="63"/>
      <c r="AU5101" s="63"/>
      <c r="AV5101" s="63"/>
      <c r="AW5101" s="63"/>
      <c r="AX5101" s="63"/>
      <c r="AY5101" s="63"/>
      <c r="AZ5101" s="63"/>
      <c r="BA5101" s="63"/>
      <c r="BB5101" s="63"/>
      <c r="BC5101" s="63"/>
      <c r="BD5101" s="63"/>
      <c r="BE5101" s="63"/>
      <c r="BF5101" s="63"/>
      <c r="BG5101" s="63"/>
      <c r="BH5101" s="63"/>
      <c r="BI5101" s="63"/>
      <c r="BJ5101" s="63"/>
      <c r="BK5101" s="63"/>
      <c r="BL5101" s="63"/>
      <c r="BM5101" s="63"/>
      <c r="BN5101" s="63"/>
      <c r="BO5101" s="63"/>
      <c r="BP5101" s="63"/>
      <c r="BQ5101" s="63"/>
      <c r="BR5101" s="63"/>
      <c r="BS5101" s="63"/>
      <c r="BT5101" s="63"/>
      <c r="BU5101" s="63"/>
      <c r="BV5101" s="63"/>
      <c r="BW5101" s="63"/>
      <c r="BX5101" s="63"/>
      <c r="BY5101" s="63"/>
      <c r="BZ5101" s="63"/>
      <c r="CA5101" s="63"/>
      <c r="CB5101" s="63"/>
      <c r="CC5101" s="63"/>
      <c r="CD5101" s="63"/>
      <c r="CE5101" s="63"/>
      <c r="CF5101" s="63"/>
      <c r="CG5101" s="63"/>
      <c r="CH5101" s="63"/>
      <c r="CI5101" s="63"/>
      <c r="CJ5101" s="63"/>
      <c r="CK5101" s="63"/>
      <c r="CL5101" s="63"/>
      <c r="CM5101" s="63"/>
      <c r="CN5101" s="63"/>
      <c r="CO5101" s="63"/>
      <c r="CP5101" s="63"/>
      <c r="CR5101" s="227"/>
      <c r="CS5101" s="74"/>
    </row>
    <row r="5102" spans="1:97" s="72" customFormat="1" ht="75.75" customHeight="1">
      <c r="A5102" s="63"/>
      <c r="B5102" s="63"/>
      <c r="C5102" s="63"/>
      <c r="D5102" s="63"/>
      <c r="E5102" s="63"/>
      <c r="F5102" s="63"/>
      <c r="G5102" s="63"/>
      <c r="H5102" s="63"/>
      <c r="I5102" s="63"/>
      <c r="J5102" s="63"/>
      <c r="K5102" s="63"/>
      <c r="L5102" s="63"/>
      <c r="M5102" s="63"/>
      <c r="N5102" s="63"/>
      <c r="O5102" s="63"/>
      <c r="P5102" s="63"/>
      <c r="Q5102" s="63"/>
      <c r="R5102" s="63"/>
      <c r="S5102" s="63"/>
      <c r="T5102" s="63"/>
      <c r="U5102" s="63"/>
      <c r="V5102" s="63"/>
      <c r="W5102" s="63"/>
      <c r="X5102" s="63"/>
      <c r="Y5102" s="63"/>
      <c r="Z5102" s="63"/>
      <c r="AA5102" s="63"/>
      <c r="AB5102" s="63"/>
      <c r="AC5102" s="63"/>
      <c r="AD5102" s="63"/>
      <c r="AE5102" s="63"/>
      <c r="AF5102" s="63"/>
      <c r="AG5102" s="63"/>
      <c r="AH5102" s="63"/>
      <c r="AI5102" s="63"/>
      <c r="AJ5102" s="63"/>
      <c r="AK5102" s="63"/>
      <c r="AL5102" s="63"/>
      <c r="AM5102" s="63"/>
      <c r="AN5102" s="63"/>
      <c r="AO5102" s="63"/>
      <c r="AP5102" s="63"/>
      <c r="AQ5102" s="63"/>
      <c r="AR5102" s="63"/>
      <c r="AS5102" s="63"/>
      <c r="AT5102" s="63"/>
      <c r="AU5102" s="63"/>
      <c r="AV5102" s="63"/>
      <c r="AW5102" s="63"/>
      <c r="AX5102" s="63"/>
      <c r="AY5102" s="63"/>
      <c r="AZ5102" s="63"/>
      <c r="BA5102" s="63"/>
      <c r="BB5102" s="63"/>
      <c r="BC5102" s="63"/>
      <c r="BD5102" s="63"/>
      <c r="BE5102" s="63"/>
      <c r="BF5102" s="63"/>
      <c r="BG5102" s="63"/>
      <c r="BH5102" s="63"/>
      <c r="BI5102" s="63"/>
      <c r="BJ5102" s="63"/>
      <c r="BK5102" s="63"/>
      <c r="BL5102" s="63"/>
      <c r="BM5102" s="63"/>
      <c r="BN5102" s="63"/>
      <c r="BO5102" s="63"/>
      <c r="BP5102" s="63"/>
      <c r="BQ5102" s="63"/>
      <c r="BR5102" s="63"/>
      <c r="BS5102" s="63"/>
      <c r="BT5102" s="63"/>
      <c r="BU5102" s="63"/>
      <c r="BV5102" s="63"/>
      <c r="BW5102" s="63"/>
      <c r="BX5102" s="63"/>
      <c r="BY5102" s="63"/>
      <c r="BZ5102" s="63"/>
      <c r="CA5102" s="63"/>
      <c r="CB5102" s="63"/>
      <c r="CC5102" s="63"/>
      <c r="CD5102" s="63"/>
      <c r="CE5102" s="63"/>
      <c r="CF5102" s="63"/>
      <c r="CG5102" s="63"/>
      <c r="CH5102" s="63"/>
      <c r="CI5102" s="63"/>
      <c r="CJ5102" s="63"/>
      <c r="CK5102" s="63"/>
      <c r="CL5102" s="63"/>
      <c r="CM5102" s="63"/>
      <c r="CN5102" s="63"/>
      <c r="CO5102" s="63"/>
      <c r="CP5102" s="63"/>
      <c r="CR5102" s="227"/>
      <c r="CS5102" s="74"/>
    </row>
    <row r="5103" spans="1:97" s="72" customFormat="1" ht="75.75" customHeight="1">
      <c r="A5103" s="63"/>
      <c r="B5103" s="63"/>
      <c r="C5103" s="63"/>
      <c r="D5103" s="63"/>
      <c r="E5103" s="63"/>
      <c r="F5103" s="63"/>
      <c r="G5103" s="63"/>
      <c r="H5103" s="63"/>
      <c r="I5103" s="63"/>
      <c r="J5103" s="63"/>
      <c r="K5103" s="63"/>
      <c r="L5103" s="63"/>
      <c r="M5103" s="63"/>
      <c r="N5103" s="63"/>
      <c r="O5103" s="63"/>
      <c r="P5103" s="63"/>
      <c r="Q5103" s="63"/>
      <c r="R5103" s="63"/>
      <c r="S5103" s="63"/>
      <c r="T5103" s="63"/>
      <c r="U5103" s="63"/>
      <c r="V5103" s="63"/>
      <c r="W5103" s="63"/>
      <c r="X5103" s="63"/>
      <c r="Y5103" s="63"/>
      <c r="Z5103" s="63"/>
      <c r="AA5103" s="63"/>
      <c r="AB5103" s="63"/>
      <c r="AC5103" s="63"/>
      <c r="AD5103" s="63"/>
      <c r="AE5103" s="63"/>
      <c r="AF5103" s="63"/>
      <c r="AG5103" s="63"/>
      <c r="AH5103" s="63"/>
      <c r="AI5103" s="63"/>
      <c r="AJ5103" s="63"/>
      <c r="AK5103" s="63"/>
      <c r="AL5103" s="63"/>
      <c r="AM5103" s="63"/>
      <c r="AN5103" s="63"/>
      <c r="AO5103" s="63"/>
      <c r="AP5103" s="63"/>
      <c r="AQ5103" s="63"/>
      <c r="AR5103" s="63"/>
      <c r="AS5103" s="63"/>
      <c r="AT5103" s="63"/>
      <c r="AU5103" s="63"/>
      <c r="AV5103" s="63"/>
      <c r="AW5103" s="63"/>
      <c r="AX5103" s="63"/>
      <c r="AY5103" s="63"/>
      <c r="AZ5103" s="63"/>
      <c r="BA5103" s="63"/>
      <c r="BB5103" s="63"/>
      <c r="BC5103" s="63"/>
      <c r="BD5103" s="63"/>
      <c r="BE5103" s="63"/>
      <c r="BF5103" s="63"/>
      <c r="BG5103" s="63"/>
      <c r="BH5103" s="63"/>
      <c r="BI5103" s="63"/>
      <c r="BJ5103" s="63"/>
      <c r="BK5103" s="63"/>
      <c r="BL5103" s="63"/>
      <c r="BM5103" s="63"/>
      <c r="BN5103" s="63"/>
      <c r="BO5103" s="63"/>
      <c r="BP5103" s="63"/>
      <c r="BQ5103" s="63"/>
      <c r="BR5103" s="63"/>
      <c r="BS5103" s="63"/>
      <c r="BT5103" s="63"/>
      <c r="BU5103" s="63"/>
      <c r="BV5103" s="63"/>
      <c r="BW5103" s="63"/>
      <c r="BX5103" s="63"/>
      <c r="BY5103" s="63"/>
      <c r="BZ5103" s="63"/>
      <c r="CA5103" s="63"/>
      <c r="CB5103" s="63"/>
      <c r="CC5103" s="63"/>
      <c r="CD5103" s="63"/>
      <c r="CE5103" s="63"/>
      <c r="CF5103" s="63"/>
      <c r="CG5103" s="63"/>
      <c r="CH5103" s="63"/>
      <c r="CI5103" s="63"/>
      <c r="CJ5103" s="63"/>
      <c r="CK5103" s="63"/>
      <c r="CL5103" s="63"/>
      <c r="CM5103" s="63"/>
      <c r="CN5103" s="63"/>
      <c r="CO5103" s="63"/>
      <c r="CP5103" s="63"/>
      <c r="CR5103" s="227"/>
      <c r="CS5103" s="74"/>
    </row>
    <row r="5104" spans="1:97" s="72" customFormat="1" ht="75.75" customHeight="1">
      <c r="A5104" s="63"/>
      <c r="B5104" s="63"/>
      <c r="C5104" s="63"/>
      <c r="D5104" s="63"/>
      <c r="E5104" s="63"/>
      <c r="F5104" s="63"/>
      <c r="G5104" s="63"/>
      <c r="H5104" s="63"/>
      <c r="I5104" s="63"/>
      <c r="J5104" s="63"/>
      <c r="K5104" s="63"/>
      <c r="L5104" s="63"/>
      <c r="M5104" s="63"/>
      <c r="N5104" s="63"/>
      <c r="O5104" s="63"/>
      <c r="P5104" s="63"/>
      <c r="Q5104" s="63"/>
      <c r="R5104" s="63"/>
      <c r="S5104" s="63"/>
      <c r="T5104" s="63"/>
      <c r="U5104" s="63"/>
      <c r="V5104" s="63"/>
      <c r="W5104" s="63"/>
      <c r="X5104" s="63"/>
      <c r="Y5104" s="63"/>
      <c r="Z5104" s="63"/>
      <c r="AA5104" s="63"/>
      <c r="AB5104" s="63"/>
      <c r="AC5104" s="63"/>
      <c r="AD5104" s="63"/>
      <c r="AE5104" s="63"/>
      <c r="AF5104" s="63"/>
      <c r="AG5104" s="63"/>
      <c r="AH5104" s="63"/>
      <c r="AI5104" s="63"/>
      <c r="AJ5104" s="63"/>
      <c r="AK5104" s="63"/>
      <c r="AL5104" s="63"/>
      <c r="AM5104" s="63"/>
      <c r="AN5104" s="63"/>
      <c r="AO5104" s="63"/>
      <c r="AP5104" s="63"/>
      <c r="AQ5104" s="63"/>
      <c r="AR5104" s="63"/>
      <c r="AS5104" s="63"/>
      <c r="AT5104" s="63"/>
      <c r="AU5104" s="63"/>
      <c r="AV5104" s="63"/>
      <c r="AW5104" s="63"/>
      <c r="AX5104" s="63"/>
      <c r="AY5104" s="63"/>
      <c r="AZ5104" s="63"/>
      <c r="BA5104" s="63"/>
      <c r="BB5104" s="63"/>
      <c r="BC5104" s="63"/>
      <c r="BD5104" s="63"/>
      <c r="BE5104" s="63"/>
      <c r="BF5104" s="63"/>
      <c r="BG5104" s="63"/>
      <c r="BH5104" s="63"/>
      <c r="BI5104" s="63"/>
      <c r="BJ5104" s="63"/>
      <c r="BK5104" s="63"/>
      <c r="BL5104" s="63"/>
      <c r="BM5104" s="63"/>
      <c r="BN5104" s="63"/>
      <c r="BO5104" s="63"/>
      <c r="BP5104" s="63"/>
      <c r="BQ5104" s="63"/>
      <c r="BR5104" s="63"/>
      <c r="BS5104" s="63"/>
      <c r="BT5104" s="63"/>
      <c r="BU5104" s="63"/>
      <c r="BV5104" s="63"/>
      <c r="BW5104" s="63"/>
      <c r="BX5104" s="63"/>
      <c r="BY5104" s="63"/>
      <c r="BZ5104" s="63"/>
      <c r="CA5104" s="63"/>
      <c r="CB5104" s="63"/>
      <c r="CC5104" s="63"/>
      <c r="CD5104" s="63"/>
      <c r="CE5104" s="63"/>
      <c r="CF5104" s="63"/>
      <c r="CG5104" s="63"/>
      <c r="CH5104" s="63"/>
      <c r="CI5104" s="63"/>
      <c r="CJ5104" s="63"/>
      <c r="CK5104" s="63"/>
      <c r="CL5104" s="63"/>
      <c r="CM5104" s="63"/>
      <c r="CN5104" s="63"/>
      <c r="CO5104" s="63"/>
      <c r="CP5104" s="63"/>
      <c r="CR5104" s="227"/>
      <c r="CS5104" s="74"/>
    </row>
    <row r="5105" spans="1:97" s="72" customFormat="1" ht="75.75" customHeight="1">
      <c r="A5105" s="63"/>
      <c r="B5105" s="63"/>
      <c r="C5105" s="63"/>
      <c r="D5105" s="63"/>
      <c r="E5105" s="63"/>
      <c r="F5105" s="63"/>
      <c r="G5105" s="63"/>
      <c r="H5105" s="63"/>
      <c r="I5105" s="63"/>
      <c r="J5105" s="63"/>
      <c r="K5105" s="63"/>
      <c r="L5105" s="63"/>
      <c r="M5105" s="63"/>
      <c r="N5105" s="63"/>
      <c r="O5105" s="63"/>
      <c r="P5105" s="63"/>
      <c r="Q5105" s="63"/>
      <c r="R5105" s="63"/>
      <c r="S5105" s="63"/>
      <c r="T5105" s="63"/>
      <c r="U5105" s="63"/>
      <c r="V5105" s="63"/>
      <c r="W5105" s="63"/>
      <c r="X5105" s="63"/>
      <c r="Y5105" s="63"/>
      <c r="Z5105" s="63"/>
      <c r="AA5105" s="63"/>
      <c r="AB5105" s="63"/>
      <c r="AC5105" s="63"/>
      <c r="AD5105" s="63"/>
      <c r="AE5105" s="63"/>
      <c r="AF5105" s="63"/>
      <c r="AG5105" s="63"/>
      <c r="AH5105" s="63"/>
      <c r="AI5105" s="63"/>
      <c r="AJ5105" s="63"/>
      <c r="AK5105" s="63"/>
      <c r="AL5105" s="63"/>
      <c r="AM5105" s="63"/>
      <c r="AN5105" s="63"/>
      <c r="AO5105" s="63"/>
      <c r="AP5105" s="63"/>
      <c r="AQ5105" s="63"/>
      <c r="AR5105" s="63"/>
      <c r="AS5105" s="63"/>
      <c r="AT5105" s="63"/>
      <c r="AU5105" s="63"/>
      <c r="AV5105" s="63"/>
      <c r="AW5105" s="63"/>
      <c r="AX5105" s="63"/>
      <c r="AY5105" s="63"/>
      <c r="AZ5105" s="63"/>
      <c r="BA5105" s="63"/>
      <c r="BB5105" s="63"/>
      <c r="BC5105" s="63"/>
      <c r="BD5105" s="63"/>
      <c r="BE5105" s="63"/>
      <c r="BF5105" s="63"/>
      <c r="BG5105" s="63"/>
      <c r="BH5105" s="63"/>
      <c r="BI5105" s="63"/>
      <c r="BJ5105" s="63"/>
      <c r="BK5105" s="63"/>
      <c r="BL5105" s="63"/>
      <c r="BM5105" s="63"/>
      <c r="BN5105" s="63"/>
      <c r="BO5105" s="63"/>
      <c r="BP5105" s="63"/>
      <c r="BQ5105" s="63"/>
      <c r="BR5105" s="63"/>
      <c r="BS5105" s="63"/>
      <c r="BT5105" s="63"/>
      <c r="BU5105" s="63"/>
      <c r="BV5105" s="63"/>
      <c r="BW5105" s="63"/>
      <c r="BX5105" s="63"/>
      <c r="BY5105" s="63"/>
      <c r="BZ5105" s="63"/>
      <c r="CA5105" s="63"/>
      <c r="CB5105" s="63"/>
      <c r="CC5105" s="63"/>
      <c r="CD5105" s="63"/>
      <c r="CE5105" s="63"/>
      <c r="CF5105" s="63"/>
      <c r="CG5105" s="63"/>
      <c r="CH5105" s="63"/>
      <c r="CI5105" s="63"/>
      <c r="CJ5105" s="63"/>
      <c r="CK5105" s="63"/>
      <c r="CL5105" s="63"/>
      <c r="CM5105" s="63"/>
      <c r="CN5105" s="63"/>
      <c r="CO5105" s="63"/>
      <c r="CP5105" s="63"/>
      <c r="CR5105" s="227"/>
      <c r="CS5105" s="74"/>
    </row>
    <row r="5106" spans="1:97" s="72" customFormat="1" ht="75.75" customHeight="1">
      <c r="A5106" s="63"/>
      <c r="B5106" s="63"/>
      <c r="C5106" s="63"/>
      <c r="D5106" s="63"/>
      <c r="E5106" s="63"/>
      <c r="F5106" s="63"/>
      <c r="G5106" s="63"/>
      <c r="H5106" s="63"/>
      <c r="I5106" s="63"/>
      <c r="J5106" s="63"/>
      <c r="K5106" s="63"/>
      <c r="L5106" s="63"/>
      <c r="M5106" s="63"/>
      <c r="N5106" s="63"/>
      <c r="O5106" s="63"/>
      <c r="P5106" s="63"/>
      <c r="Q5106" s="63"/>
      <c r="R5106" s="63"/>
      <c r="S5106" s="63"/>
      <c r="T5106" s="63"/>
      <c r="U5106" s="63"/>
      <c r="V5106" s="63"/>
      <c r="W5106" s="63"/>
      <c r="X5106" s="63"/>
      <c r="Y5106" s="63"/>
      <c r="Z5106" s="63"/>
      <c r="AA5106" s="63"/>
      <c r="AB5106" s="63"/>
      <c r="AC5106" s="63"/>
      <c r="AD5106" s="63"/>
      <c r="AE5106" s="63"/>
      <c r="AF5106" s="63"/>
      <c r="AG5106" s="63"/>
      <c r="AH5106" s="63"/>
      <c r="AI5106" s="63"/>
      <c r="AJ5106" s="63"/>
      <c r="AK5106" s="63"/>
      <c r="AL5106" s="63"/>
      <c r="AM5106" s="63"/>
      <c r="AN5106" s="63"/>
      <c r="AO5106" s="63"/>
      <c r="AP5106" s="63"/>
      <c r="AQ5106" s="63"/>
      <c r="AR5106" s="63"/>
      <c r="AS5106" s="63"/>
      <c r="AT5106" s="63"/>
      <c r="AU5106" s="63"/>
      <c r="AV5106" s="63"/>
      <c r="AW5106" s="63"/>
      <c r="AX5106" s="63"/>
      <c r="AY5106" s="63"/>
      <c r="AZ5106" s="63"/>
      <c r="BA5106" s="63"/>
      <c r="BB5106" s="63"/>
      <c r="BC5106" s="63"/>
      <c r="BD5106" s="63"/>
      <c r="BE5106" s="63"/>
      <c r="BF5106" s="63"/>
      <c r="BG5106" s="63"/>
      <c r="BH5106" s="63"/>
      <c r="BI5106" s="63"/>
      <c r="BJ5106" s="63"/>
      <c r="BK5106" s="63"/>
      <c r="BL5106" s="63"/>
      <c r="BM5106" s="63"/>
      <c r="BN5106" s="63"/>
      <c r="BO5106" s="63"/>
      <c r="BP5106" s="63"/>
      <c r="BQ5106" s="63"/>
      <c r="BR5106" s="63"/>
      <c r="BS5106" s="63"/>
      <c r="BT5106" s="63"/>
      <c r="BU5106" s="63"/>
      <c r="BV5106" s="63"/>
      <c r="BW5106" s="63"/>
      <c r="BX5106" s="63"/>
      <c r="BY5106" s="63"/>
      <c r="BZ5106" s="63"/>
      <c r="CA5106" s="63"/>
      <c r="CB5106" s="63"/>
      <c r="CC5106" s="63"/>
      <c r="CD5106" s="63"/>
      <c r="CE5106" s="63"/>
      <c r="CF5106" s="63"/>
      <c r="CG5106" s="63"/>
      <c r="CH5106" s="63"/>
      <c r="CI5106" s="63"/>
      <c r="CJ5106" s="63"/>
      <c r="CK5106" s="63"/>
      <c r="CL5106" s="63"/>
      <c r="CM5106" s="63"/>
      <c r="CN5106" s="63"/>
      <c r="CO5106" s="63"/>
      <c r="CP5106" s="63"/>
      <c r="CR5106" s="227"/>
      <c r="CS5106" s="74"/>
    </row>
    <row r="5107" spans="1:97" s="72" customFormat="1" ht="75.75" customHeight="1">
      <c r="A5107" s="63"/>
      <c r="B5107" s="63"/>
      <c r="C5107" s="63"/>
      <c r="D5107" s="63"/>
      <c r="E5107" s="63"/>
      <c r="F5107" s="63"/>
      <c r="G5107" s="63"/>
      <c r="H5107" s="63"/>
      <c r="I5107" s="63"/>
      <c r="J5107" s="63"/>
      <c r="K5107" s="63"/>
      <c r="L5107" s="63"/>
      <c r="M5107" s="63"/>
      <c r="N5107" s="63"/>
      <c r="O5107" s="63"/>
      <c r="P5107" s="63"/>
      <c r="Q5107" s="63"/>
      <c r="R5107" s="63"/>
      <c r="S5107" s="63"/>
      <c r="T5107" s="63"/>
      <c r="U5107" s="63"/>
      <c r="V5107" s="63"/>
      <c r="W5107" s="63"/>
      <c r="X5107" s="63"/>
      <c r="Y5107" s="63"/>
      <c r="Z5107" s="63"/>
      <c r="AA5107" s="63"/>
      <c r="AB5107" s="63"/>
      <c r="AC5107" s="63"/>
      <c r="AD5107" s="63"/>
      <c r="AE5107" s="63"/>
      <c r="AF5107" s="63"/>
      <c r="AG5107" s="63"/>
      <c r="AH5107" s="63"/>
      <c r="AI5107" s="63"/>
      <c r="AJ5107" s="63"/>
      <c r="AK5107" s="63"/>
      <c r="AL5107" s="63"/>
      <c r="AM5107" s="63"/>
      <c r="AN5107" s="63"/>
      <c r="AO5107" s="63"/>
      <c r="AP5107" s="63"/>
      <c r="AQ5107" s="63"/>
      <c r="AR5107" s="63"/>
      <c r="AS5107" s="63"/>
      <c r="AT5107" s="63"/>
      <c r="AU5107" s="63"/>
      <c r="AV5107" s="63"/>
      <c r="AW5107" s="63"/>
      <c r="AX5107" s="63"/>
      <c r="AY5107" s="63"/>
      <c r="AZ5107" s="63"/>
      <c r="BA5107" s="63"/>
      <c r="BB5107" s="63"/>
      <c r="BC5107" s="63"/>
      <c r="BD5107" s="63"/>
      <c r="BE5107" s="63"/>
      <c r="BF5107" s="63"/>
      <c r="BG5107" s="63"/>
      <c r="BH5107" s="63"/>
      <c r="BI5107" s="63"/>
      <c r="BJ5107" s="63"/>
      <c r="BK5107" s="63"/>
      <c r="BL5107" s="63"/>
      <c r="BM5107" s="63"/>
      <c r="BN5107" s="63"/>
      <c r="BO5107" s="63"/>
      <c r="BP5107" s="63"/>
      <c r="BQ5107" s="63"/>
      <c r="BR5107" s="63"/>
      <c r="BS5107" s="63"/>
      <c r="BT5107" s="63"/>
      <c r="BU5107" s="63"/>
      <c r="BV5107" s="63"/>
      <c r="BW5107" s="63"/>
      <c r="BX5107" s="63"/>
      <c r="BY5107" s="63"/>
      <c r="BZ5107" s="63"/>
      <c r="CA5107" s="63"/>
      <c r="CB5107" s="63"/>
      <c r="CC5107" s="63"/>
      <c r="CD5107" s="63"/>
      <c r="CE5107" s="63"/>
      <c r="CF5107" s="63"/>
      <c r="CG5107" s="63"/>
      <c r="CH5107" s="63"/>
      <c r="CI5107" s="63"/>
      <c r="CJ5107" s="63"/>
      <c r="CK5107" s="63"/>
      <c r="CL5107" s="63"/>
      <c r="CM5107" s="63"/>
      <c r="CN5107" s="63"/>
      <c r="CO5107" s="63"/>
      <c r="CP5107" s="63"/>
      <c r="CR5107" s="227"/>
      <c r="CS5107" s="74"/>
    </row>
    <row r="5108" spans="1:97" s="72" customFormat="1" ht="75.75" customHeight="1">
      <c r="A5108" s="63"/>
      <c r="B5108" s="63"/>
      <c r="C5108" s="63"/>
      <c r="D5108" s="63"/>
      <c r="E5108" s="63"/>
      <c r="F5108" s="63"/>
      <c r="G5108" s="63"/>
      <c r="H5108" s="63"/>
      <c r="I5108" s="63"/>
      <c r="J5108" s="63"/>
      <c r="K5108" s="63"/>
      <c r="L5108" s="63"/>
      <c r="M5108" s="63"/>
      <c r="N5108" s="63"/>
      <c r="O5108" s="63"/>
      <c r="P5108" s="63"/>
      <c r="Q5108" s="63"/>
      <c r="R5108" s="63"/>
      <c r="S5108" s="63"/>
      <c r="T5108" s="63"/>
      <c r="U5108" s="63"/>
      <c r="V5108" s="63"/>
      <c r="W5108" s="63"/>
      <c r="X5108" s="63"/>
      <c r="Y5108" s="63"/>
      <c r="Z5108" s="63"/>
      <c r="AA5108" s="63"/>
      <c r="AB5108" s="63"/>
      <c r="AC5108" s="63"/>
      <c r="AD5108" s="63"/>
      <c r="AE5108" s="63"/>
      <c r="AF5108" s="63"/>
      <c r="AG5108" s="63"/>
      <c r="AH5108" s="63"/>
      <c r="AI5108" s="63"/>
      <c r="AJ5108" s="63"/>
      <c r="AK5108" s="63"/>
      <c r="AL5108" s="63"/>
      <c r="AM5108" s="63"/>
      <c r="AN5108" s="63"/>
      <c r="AO5108" s="63"/>
      <c r="AP5108" s="63"/>
      <c r="AQ5108" s="63"/>
      <c r="AR5108" s="63"/>
      <c r="AS5108" s="63"/>
      <c r="AT5108" s="63"/>
      <c r="AU5108" s="63"/>
      <c r="AV5108" s="63"/>
      <c r="AW5108" s="63"/>
      <c r="AX5108" s="63"/>
      <c r="AY5108" s="63"/>
      <c r="AZ5108" s="63"/>
      <c r="BA5108" s="63"/>
      <c r="BB5108" s="63"/>
      <c r="BC5108" s="63"/>
      <c r="BD5108" s="63"/>
      <c r="BE5108" s="63"/>
      <c r="BF5108" s="63"/>
      <c r="BG5108" s="63"/>
      <c r="BH5108" s="63"/>
      <c r="BI5108" s="63"/>
      <c r="BJ5108" s="63"/>
      <c r="BK5108" s="63"/>
      <c r="BL5108" s="63"/>
      <c r="BM5108" s="63"/>
      <c r="BN5108" s="63"/>
      <c r="BO5108" s="63"/>
      <c r="BP5108" s="63"/>
      <c r="BQ5108" s="63"/>
      <c r="BR5108" s="63"/>
      <c r="BS5108" s="63"/>
      <c r="BT5108" s="63"/>
      <c r="BU5108" s="63"/>
      <c r="BV5108" s="63"/>
      <c r="BW5108" s="63"/>
      <c r="BX5108" s="63"/>
      <c r="BY5108" s="63"/>
      <c r="BZ5108" s="63"/>
      <c r="CA5108" s="63"/>
      <c r="CB5108" s="63"/>
      <c r="CC5108" s="63"/>
      <c r="CD5108" s="63"/>
      <c r="CE5108" s="63"/>
      <c r="CF5108" s="63"/>
      <c r="CG5108" s="63"/>
      <c r="CH5108" s="63"/>
      <c r="CI5108" s="63"/>
      <c r="CJ5108" s="63"/>
      <c r="CK5108" s="63"/>
      <c r="CL5108" s="63"/>
      <c r="CM5108" s="63"/>
      <c r="CN5108" s="63"/>
      <c r="CO5108" s="63"/>
      <c r="CP5108" s="63"/>
      <c r="CR5108" s="227"/>
      <c r="CS5108" s="74"/>
    </row>
    <row r="5109" spans="1:97" s="72" customFormat="1" ht="75.75" customHeight="1">
      <c r="A5109" s="63"/>
      <c r="B5109" s="63"/>
      <c r="C5109" s="63"/>
      <c r="D5109" s="63"/>
      <c r="E5109" s="63"/>
      <c r="F5109" s="63"/>
      <c r="G5109" s="63"/>
      <c r="H5109" s="63"/>
      <c r="I5109" s="63"/>
      <c r="J5109" s="63"/>
      <c r="K5109" s="63"/>
      <c r="L5109" s="63"/>
      <c r="M5109" s="63"/>
      <c r="N5109" s="63"/>
      <c r="O5109" s="63"/>
      <c r="P5109" s="63"/>
      <c r="Q5109" s="63"/>
      <c r="R5109" s="63"/>
      <c r="S5109" s="63"/>
      <c r="T5109" s="63"/>
      <c r="U5109" s="63"/>
      <c r="V5109" s="63"/>
      <c r="W5109" s="63"/>
      <c r="X5109" s="63"/>
      <c r="Y5109" s="63"/>
      <c r="Z5109" s="63"/>
      <c r="AA5109" s="63"/>
      <c r="AB5109" s="63"/>
      <c r="AC5109" s="63"/>
      <c r="AD5109" s="63"/>
      <c r="AE5109" s="63"/>
      <c r="AF5109" s="63"/>
      <c r="AG5109" s="63"/>
      <c r="AH5109" s="63"/>
      <c r="AI5109" s="63"/>
      <c r="AJ5109" s="63"/>
      <c r="AK5109" s="63"/>
      <c r="AL5109" s="63"/>
      <c r="AM5109" s="63"/>
      <c r="AN5109" s="63"/>
      <c r="AO5109" s="63"/>
      <c r="AP5109" s="63"/>
      <c r="AQ5109" s="63"/>
      <c r="AR5109" s="63"/>
      <c r="AS5109" s="63"/>
      <c r="AT5109" s="63"/>
      <c r="AU5109" s="63"/>
      <c r="AV5109" s="63"/>
      <c r="AW5109" s="63"/>
      <c r="AX5109" s="63"/>
      <c r="AY5109" s="63"/>
      <c r="AZ5109" s="63"/>
      <c r="BA5109" s="63"/>
      <c r="BB5109" s="63"/>
      <c r="BC5109" s="63"/>
      <c r="BD5109" s="63"/>
      <c r="BE5109" s="63"/>
      <c r="BF5109" s="63"/>
      <c r="BG5109" s="63"/>
      <c r="BH5109" s="63"/>
      <c r="BI5109" s="63"/>
      <c r="BJ5109" s="63"/>
      <c r="BK5109" s="63"/>
      <c r="BL5109" s="63"/>
      <c r="BM5109" s="63"/>
      <c r="BN5109" s="63"/>
      <c r="BO5109" s="63"/>
      <c r="BP5109" s="63"/>
      <c r="BQ5109" s="63"/>
      <c r="BR5109" s="63"/>
      <c r="BS5109" s="63"/>
      <c r="BT5109" s="63"/>
      <c r="BU5109" s="63"/>
      <c r="BV5109" s="63"/>
      <c r="BW5109" s="63"/>
      <c r="BX5109" s="63"/>
      <c r="BY5109" s="63"/>
      <c r="BZ5109" s="63"/>
      <c r="CA5109" s="63"/>
      <c r="CB5109" s="63"/>
      <c r="CC5109" s="63"/>
      <c r="CD5109" s="63"/>
      <c r="CE5109" s="63"/>
      <c r="CF5109" s="63"/>
      <c r="CG5109" s="63"/>
      <c r="CH5109" s="63"/>
      <c r="CI5109" s="63"/>
      <c r="CJ5109" s="63"/>
      <c r="CK5109" s="63"/>
      <c r="CL5109" s="63"/>
      <c r="CM5109" s="63"/>
      <c r="CN5109" s="63"/>
      <c r="CO5109" s="63"/>
      <c r="CP5109" s="63"/>
      <c r="CR5109" s="227"/>
      <c r="CS5109" s="74"/>
    </row>
    <row r="5110" spans="1:97" s="72" customFormat="1" ht="75.75" customHeight="1">
      <c r="A5110" s="63"/>
      <c r="B5110" s="63"/>
      <c r="C5110" s="63"/>
      <c r="D5110" s="63"/>
      <c r="E5110" s="63"/>
      <c r="F5110" s="63"/>
      <c r="G5110" s="63"/>
      <c r="H5110" s="63"/>
      <c r="I5110" s="63"/>
      <c r="J5110" s="63"/>
      <c r="K5110" s="63"/>
      <c r="L5110" s="63"/>
      <c r="M5110" s="63"/>
      <c r="N5110" s="63"/>
      <c r="O5110" s="63"/>
      <c r="P5110" s="63"/>
      <c r="Q5110" s="63"/>
      <c r="R5110" s="63"/>
      <c r="S5110" s="63"/>
      <c r="T5110" s="63"/>
      <c r="U5110" s="63"/>
      <c r="V5110" s="63"/>
      <c r="W5110" s="63"/>
      <c r="X5110" s="63"/>
      <c r="Y5110" s="63"/>
      <c r="Z5110" s="63"/>
      <c r="AA5110" s="63"/>
      <c r="AB5110" s="63"/>
      <c r="AC5110" s="63"/>
      <c r="AD5110" s="63"/>
      <c r="AE5110" s="63"/>
      <c r="AF5110" s="63"/>
      <c r="AG5110" s="63"/>
      <c r="AH5110" s="63"/>
      <c r="AI5110" s="63"/>
      <c r="AJ5110" s="63"/>
      <c r="AK5110" s="63"/>
      <c r="AL5110" s="63"/>
      <c r="AM5110" s="63"/>
      <c r="AN5110" s="63"/>
      <c r="AO5110" s="63"/>
      <c r="AP5110" s="63"/>
      <c r="AQ5110" s="63"/>
      <c r="AR5110" s="63"/>
      <c r="AS5110" s="63"/>
      <c r="AT5110" s="63"/>
      <c r="AU5110" s="63"/>
      <c r="AV5110" s="63"/>
      <c r="AW5110" s="63"/>
      <c r="AX5110" s="63"/>
      <c r="AY5110" s="63"/>
      <c r="AZ5110" s="63"/>
      <c r="BA5110" s="63"/>
      <c r="BB5110" s="63"/>
      <c r="BC5110" s="63"/>
      <c r="BD5110" s="63"/>
      <c r="BE5110" s="63"/>
      <c r="BF5110" s="63"/>
      <c r="BG5110" s="63"/>
      <c r="BH5110" s="63"/>
      <c r="BI5110" s="63"/>
      <c r="BJ5110" s="63"/>
      <c r="BK5110" s="63"/>
      <c r="BL5110" s="63"/>
      <c r="BM5110" s="63"/>
      <c r="BN5110" s="63"/>
      <c r="BO5110" s="63"/>
      <c r="BP5110" s="63"/>
      <c r="BQ5110" s="63"/>
      <c r="BR5110" s="63"/>
      <c r="BS5110" s="63"/>
      <c r="BT5110" s="63"/>
      <c r="BU5110" s="63"/>
      <c r="BV5110" s="63"/>
      <c r="BW5110" s="63"/>
      <c r="BX5110" s="63"/>
      <c r="BY5110" s="63"/>
      <c r="BZ5110" s="63"/>
      <c r="CA5110" s="63"/>
      <c r="CB5110" s="63"/>
      <c r="CC5110" s="63"/>
      <c r="CD5110" s="63"/>
      <c r="CE5110" s="63"/>
      <c r="CF5110" s="63"/>
      <c r="CG5110" s="63"/>
      <c r="CH5110" s="63"/>
      <c r="CI5110" s="63"/>
      <c r="CJ5110" s="63"/>
      <c r="CK5110" s="63"/>
      <c r="CL5110" s="63"/>
      <c r="CM5110" s="63"/>
      <c r="CN5110" s="63"/>
      <c r="CO5110" s="63"/>
      <c r="CP5110" s="63"/>
      <c r="CR5110" s="227"/>
      <c r="CS5110" s="74"/>
    </row>
    <row r="5111" spans="1:97" s="72" customFormat="1" ht="75.75" customHeight="1">
      <c r="A5111" s="63"/>
      <c r="B5111" s="63"/>
      <c r="C5111" s="63"/>
      <c r="D5111" s="63"/>
      <c r="E5111" s="63"/>
      <c r="F5111" s="63"/>
      <c r="G5111" s="63"/>
      <c r="H5111" s="63"/>
      <c r="I5111" s="63"/>
      <c r="J5111" s="63"/>
      <c r="K5111" s="63"/>
      <c r="L5111" s="63"/>
      <c r="M5111" s="63"/>
      <c r="N5111" s="63"/>
      <c r="O5111" s="63"/>
      <c r="P5111" s="63"/>
      <c r="Q5111" s="63"/>
      <c r="R5111" s="63"/>
      <c r="S5111" s="63"/>
      <c r="T5111" s="63"/>
      <c r="U5111" s="63"/>
      <c r="V5111" s="63"/>
      <c r="W5111" s="63"/>
      <c r="X5111" s="63"/>
      <c r="Y5111" s="63"/>
      <c r="Z5111" s="63"/>
      <c r="AA5111" s="63"/>
      <c r="AB5111" s="63"/>
      <c r="AC5111" s="63"/>
      <c r="AD5111" s="63"/>
      <c r="AE5111" s="63"/>
      <c r="AF5111" s="63"/>
      <c r="AG5111" s="63"/>
      <c r="AH5111" s="63"/>
      <c r="AI5111" s="63"/>
      <c r="AJ5111" s="63"/>
      <c r="AK5111" s="63"/>
      <c r="AL5111" s="63"/>
      <c r="AM5111" s="63"/>
      <c r="AN5111" s="63"/>
      <c r="AO5111" s="63"/>
      <c r="AP5111" s="63"/>
      <c r="AQ5111" s="63"/>
      <c r="AR5111" s="63"/>
      <c r="AS5111" s="63"/>
      <c r="AT5111" s="63"/>
      <c r="AU5111" s="63"/>
      <c r="AV5111" s="63"/>
      <c r="AW5111" s="63"/>
      <c r="AX5111" s="63"/>
      <c r="AY5111" s="63"/>
      <c r="AZ5111" s="63"/>
      <c r="BA5111" s="63"/>
      <c r="BB5111" s="63"/>
      <c r="BC5111" s="63"/>
      <c r="BD5111" s="63"/>
      <c r="BE5111" s="63"/>
      <c r="BF5111" s="63"/>
      <c r="BG5111" s="63"/>
      <c r="BH5111" s="63"/>
      <c r="BI5111" s="63"/>
      <c r="BJ5111" s="63"/>
      <c r="BK5111" s="63"/>
      <c r="BL5111" s="63"/>
      <c r="BM5111" s="63"/>
      <c r="BN5111" s="63"/>
      <c r="BO5111" s="63"/>
      <c r="BP5111" s="63"/>
      <c r="BQ5111" s="63"/>
      <c r="BR5111" s="63"/>
      <c r="BS5111" s="63"/>
      <c r="BT5111" s="63"/>
      <c r="BU5111" s="63"/>
      <c r="BV5111" s="63"/>
      <c r="BW5111" s="63"/>
      <c r="BX5111" s="63"/>
      <c r="BY5111" s="63"/>
      <c r="BZ5111" s="63"/>
      <c r="CA5111" s="63"/>
      <c r="CB5111" s="63"/>
      <c r="CC5111" s="63"/>
      <c r="CD5111" s="63"/>
      <c r="CE5111" s="63"/>
      <c r="CF5111" s="63"/>
      <c r="CG5111" s="63"/>
      <c r="CH5111" s="63"/>
      <c r="CI5111" s="63"/>
      <c r="CJ5111" s="63"/>
      <c r="CK5111" s="63"/>
      <c r="CL5111" s="63"/>
      <c r="CM5111" s="63"/>
      <c r="CN5111" s="63"/>
      <c r="CO5111" s="63"/>
      <c r="CP5111" s="63"/>
      <c r="CR5111" s="227"/>
      <c r="CS5111" s="74"/>
    </row>
    <row r="5112" spans="1:97" s="72" customFormat="1" ht="75.75" customHeight="1">
      <c r="A5112" s="63"/>
      <c r="B5112" s="63"/>
      <c r="C5112" s="63"/>
      <c r="D5112" s="63"/>
      <c r="E5112" s="63"/>
      <c r="F5112" s="63"/>
      <c r="G5112" s="63"/>
      <c r="H5112" s="63"/>
      <c r="I5112" s="63"/>
      <c r="J5112" s="63"/>
      <c r="K5112" s="63"/>
      <c r="L5112" s="63"/>
      <c r="M5112" s="63"/>
      <c r="N5112" s="63"/>
      <c r="O5112" s="63"/>
      <c r="P5112" s="63"/>
      <c r="Q5112" s="63"/>
      <c r="R5112" s="63"/>
      <c r="S5112" s="63"/>
      <c r="T5112" s="63"/>
      <c r="U5112" s="63"/>
      <c r="V5112" s="63"/>
      <c r="W5112" s="63"/>
      <c r="X5112" s="63"/>
      <c r="Y5112" s="63"/>
      <c r="Z5112" s="63"/>
      <c r="AA5112" s="63"/>
      <c r="AB5112" s="63"/>
      <c r="AC5112" s="63"/>
      <c r="AD5112" s="63"/>
      <c r="AE5112" s="63"/>
      <c r="AF5112" s="63"/>
      <c r="AG5112" s="63"/>
      <c r="AH5112" s="63"/>
      <c r="AI5112" s="63"/>
      <c r="AJ5112" s="63"/>
      <c r="AK5112" s="63"/>
      <c r="AL5112" s="63"/>
      <c r="AM5112" s="63"/>
      <c r="AN5112" s="63"/>
      <c r="AO5112" s="63"/>
      <c r="AP5112" s="63"/>
      <c r="AQ5112" s="63"/>
      <c r="AR5112" s="63"/>
      <c r="AS5112" s="63"/>
      <c r="AT5112" s="63"/>
      <c r="AU5112" s="63"/>
      <c r="AV5112" s="63"/>
      <c r="AW5112" s="63"/>
      <c r="AX5112" s="63"/>
      <c r="AY5112" s="63"/>
      <c r="AZ5112" s="63"/>
      <c r="BA5112" s="63"/>
      <c r="BB5112" s="63"/>
      <c r="BC5112" s="63"/>
      <c r="BD5112" s="63"/>
      <c r="BE5112" s="63"/>
      <c r="BF5112" s="63"/>
      <c r="BG5112" s="63"/>
      <c r="BH5112" s="63"/>
      <c r="BI5112" s="63"/>
      <c r="BJ5112" s="63"/>
      <c r="BK5112" s="63"/>
      <c r="BL5112" s="63"/>
      <c r="BM5112" s="63"/>
      <c r="BN5112" s="63"/>
      <c r="BO5112" s="63"/>
      <c r="BP5112" s="63"/>
      <c r="BQ5112" s="63"/>
      <c r="BR5112" s="63"/>
      <c r="BS5112" s="63"/>
      <c r="BT5112" s="63"/>
      <c r="BU5112" s="63"/>
      <c r="BV5112" s="63"/>
      <c r="BW5112" s="63"/>
      <c r="BX5112" s="63"/>
      <c r="BY5112" s="63"/>
      <c r="BZ5112" s="63"/>
      <c r="CA5112" s="63"/>
      <c r="CB5112" s="63"/>
      <c r="CC5112" s="63"/>
      <c r="CD5112" s="63"/>
      <c r="CE5112" s="63"/>
      <c r="CF5112" s="63"/>
      <c r="CG5112" s="63"/>
      <c r="CH5112" s="63"/>
      <c r="CI5112" s="63"/>
      <c r="CJ5112" s="63"/>
      <c r="CK5112" s="63"/>
      <c r="CL5112" s="63"/>
      <c r="CM5112" s="63"/>
      <c r="CN5112" s="63"/>
      <c r="CO5112" s="63"/>
      <c r="CP5112" s="63"/>
      <c r="CR5112" s="227"/>
      <c r="CS5112" s="74"/>
    </row>
    <row r="5113" spans="1:97" s="72" customFormat="1" ht="75.75" customHeight="1">
      <c r="A5113" s="63"/>
      <c r="B5113" s="63"/>
      <c r="C5113" s="63"/>
      <c r="D5113" s="63"/>
      <c r="E5113" s="63"/>
      <c r="F5113" s="63"/>
      <c r="G5113" s="63"/>
      <c r="H5113" s="63"/>
      <c r="I5113" s="63"/>
      <c r="J5113" s="63"/>
      <c r="K5113" s="63"/>
      <c r="L5113" s="63"/>
      <c r="M5113" s="63"/>
      <c r="N5113" s="63"/>
      <c r="O5113" s="63"/>
      <c r="P5113" s="63"/>
      <c r="Q5113" s="63"/>
      <c r="R5113" s="63"/>
      <c r="S5113" s="63"/>
      <c r="T5113" s="63"/>
      <c r="U5113" s="63"/>
      <c r="V5113" s="63"/>
      <c r="W5113" s="63"/>
      <c r="X5113" s="63"/>
      <c r="Y5113" s="63"/>
      <c r="Z5113" s="63"/>
      <c r="AA5113" s="63"/>
      <c r="AB5113" s="63"/>
      <c r="AC5113" s="63"/>
      <c r="AD5113" s="63"/>
      <c r="AE5113" s="63"/>
      <c r="AF5113" s="63"/>
      <c r="AG5113" s="63"/>
      <c r="AH5113" s="63"/>
      <c r="AI5113" s="63"/>
      <c r="AJ5113" s="63"/>
      <c r="AK5113" s="63"/>
      <c r="AL5113" s="63"/>
      <c r="AM5113" s="63"/>
      <c r="AN5113" s="63"/>
      <c r="AO5113" s="63"/>
      <c r="AP5113" s="63"/>
      <c r="AQ5113" s="63"/>
      <c r="AR5113" s="63"/>
      <c r="AS5113" s="63"/>
      <c r="AT5113" s="63"/>
      <c r="AU5113" s="63"/>
      <c r="AV5113" s="63"/>
      <c r="AW5113" s="63"/>
      <c r="AX5113" s="63"/>
      <c r="AY5113" s="63"/>
      <c r="AZ5113" s="63"/>
      <c r="BA5113" s="63"/>
      <c r="BB5113" s="63"/>
      <c r="BC5113" s="63"/>
      <c r="BD5113" s="63"/>
      <c r="BE5113" s="63"/>
      <c r="BF5113" s="63"/>
      <c r="BG5113" s="63"/>
      <c r="BH5113" s="63"/>
      <c r="BI5113" s="63"/>
      <c r="BJ5113" s="63"/>
      <c r="BK5113" s="63"/>
      <c r="BL5113" s="63"/>
      <c r="BM5113" s="63"/>
      <c r="BN5113" s="63"/>
      <c r="BO5113" s="63"/>
      <c r="BP5113" s="63"/>
      <c r="BQ5113" s="63"/>
      <c r="BR5113" s="63"/>
      <c r="BS5113" s="63"/>
      <c r="BT5113" s="63"/>
      <c r="BU5113" s="63"/>
      <c r="BV5113" s="63"/>
      <c r="BW5113" s="63"/>
      <c r="BX5113" s="63"/>
      <c r="BY5113" s="63"/>
      <c r="BZ5113" s="63"/>
      <c r="CA5113" s="63"/>
      <c r="CB5113" s="63"/>
      <c r="CC5113" s="63"/>
      <c r="CD5113" s="63"/>
      <c r="CE5113" s="63"/>
      <c r="CF5113" s="63"/>
      <c r="CG5113" s="63"/>
      <c r="CH5113" s="63"/>
      <c r="CI5113" s="63"/>
      <c r="CJ5113" s="63"/>
      <c r="CK5113" s="63"/>
      <c r="CL5113" s="63"/>
      <c r="CM5113" s="63"/>
      <c r="CN5113" s="63"/>
      <c r="CO5113" s="63"/>
      <c r="CP5113" s="63"/>
      <c r="CR5113" s="227"/>
      <c r="CS5113" s="74"/>
    </row>
    <row r="5114" spans="1:97" s="72" customFormat="1" ht="75.75" customHeight="1">
      <c r="A5114" s="63"/>
      <c r="B5114" s="63"/>
      <c r="C5114" s="63"/>
      <c r="D5114" s="63"/>
      <c r="E5114" s="63"/>
      <c r="F5114" s="63"/>
      <c r="G5114" s="63"/>
      <c r="H5114" s="63"/>
      <c r="I5114" s="63"/>
      <c r="J5114" s="63"/>
      <c r="K5114" s="63"/>
      <c r="L5114" s="63"/>
      <c r="M5114" s="63"/>
      <c r="N5114" s="63"/>
      <c r="O5114" s="63"/>
      <c r="P5114" s="63"/>
      <c r="Q5114" s="63"/>
      <c r="R5114" s="63"/>
      <c r="S5114" s="63"/>
      <c r="T5114" s="63"/>
      <c r="U5114" s="63"/>
      <c r="V5114" s="63"/>
      <c r="W5114" s="63"/>
      <c r="X5114" s="63"/>
      <c r="Y5114" s="63"/>
      <c r="Z5114" s="63"/>
      <c r="AA5114" s="63"/>
      <c r="AB5114" s="63"/>
      <c r="AC5114" s="63"/>
      <c r="AD5114" s="63"/>
      <c r="AE5114" s="63"/>
      <c r="AF5114" s="63"/>
      <c r="AG5114" s="63"/>
      <c r="AH5114" s="63"/>
      <c r="AI5114" s="63"/>
      <c r="AJ5114" s="63"/>
      <c r="AK5114" s="63"/>
      <c r="AL5114" s="63"/>
      <c r="AM5114" s="63"/>
      <c r="AN5114" s="63"/>
      <c r="AO5114" s="63"/>
      <c r="AP5114" s="63"/>
      <c r="AQ5114" s="63"/>
      <c r="AR5114" s="63"/>
      <c r="AS5114" s="63"/>
      <c r="AT5114" s="63"/>
      <c r="AU5114" s="63"/>
      <c r="AV5114" s="63"/>
      <c r="AW5114" s="63"/>
      <c r="AX5114" s="63"/>
      <c r="AY5114" s="63"/>
      <c r="AZ5114" s="63"/>
      <c r="BA5114" s="63"/>
      <c r="BB5114" s="63"/>
      <c r="BC5114" s="63"/>
      <c r="BD5114" s="63"/>
      <c r="BE5114" s="63"/>
      <c r="BF5114" s="63"/>
      <c r="BG5114" s="63"/>
      <c r="BH5114" s="63"/>
      <c r="BI5114" s="63"/>
      <c r="BJ5114" s="63"/>
      <c r="BK5114" s="63"/>
      <c r="BL5114" s="63"/>
      <c r="BM5114" s="63"/>
      <c r="BN5114" s="63"/>
      <c r="BO5114" s="63"/>
      <c r="BP5114" s="63"/>
      <c r="BQ5114" s="63"/>
      <c r="BR5114" s="63"/>
      <c r="BS5114" s="63"/>
      <c r="BT5114" s="63"/>
      <c r="BU5114" s="63"/>
      <c r="BV5114" s="63"/>
      <c r="BW5114" s="63"/>
      <c r="BX5114" s="63"/>
      <c r="BY5114" s="63"/>
      <c r="BZ5114" s="63"/>
      <c r="CA5114" s="63"/>
      <c r="CB5114" s="63"/>
      <c r="CC5114" s="63"/>
      <c r="CD5114" s="63"/>
      <c r="CE5114" s="63"/>
      <c r="CF5114" s="63"/>
      <c r="CG5114" s="63"/>
      <c r="CH5114" s="63"/>
      <c r="CI5114" s="63"/>
      <c r="CJ5114" s="63"/>
      <c r="CK5114" s="63"/>
      <c r="CL5114" s="63"/>
      <c r="CM5114" s="63"/>
      <c r="CN5114" s="63"/>
      <c r="CO5114" s="63"/>
      <c r="CP5114" s="63"/>
      <c r="CR5114" s="227"/>
      <c r="CS5114" s="74"/>
    </row>
    <row r="5115" spans="1:97" s="72" customFormat="1" ht="75.75" customHeight="1">
      <c r="A5115" s="63"/>
      <c r="B5115" s="63"/>
      <c r="C5115" s="63"/>
      <c r="D5115" s="63"/>
      <c r="E5115" s="63"/>
      <c r="F5115" s="63"/>
      <c r="G5115" s="63"/>
      <c r="H5115" s="63"/>
      <c r="I5115" s="63"/>
      <c r="J5115" s="63"/>
      <c r="K5115" s="63"/>
      <c r="L5115" s="63"/>
      <c r="M5115" s="63"/>
      <c r="N5115" s="63"/>
      <c r="O5115" s="63"/>
      <c r="P5115" s="63"/>
      <c r="Q5115" s="63"/>
      <c r="R5115" s="63"/>
      <c r="S5115" s="63"/>
      <c r="T5115" s="63"/>
      <c r="U5115" s="63"/>
      <c r="V5115" s="63"/>
      <c r="W5115" s="63"/>
      <c r="X5115" s="63"/>
      <c r="Y5115" s="63"/>
      <c r="Z5115" s="63"/>
      <c r="AA5115" s="63"/>
      <c r="AB5115" s="63"/>
      <c r="AC5115" s="63"/>
      <c r="AD5115" s="63"/>
      <c r="AE5115" s="63"/>
      <c r="AF5115" s="63"/>
      <c r="AG5115" s="63"/>
      <c r="AH5115" s="63"/>
      <c r="AI5115" s="63"/>
      <c r="AJ5115" s="63"/>
      <c r="AK5115" s="63"/>
      <c r="AL5115" s="63"/>
      <c r="AM5115" s="63"/>
      <c r="AN5115" s="63"/>
      <c r="AO5115" s="63"/>
      <c r="AP5115" s="63"/>
      <c r="AQ5115" s="63"/>
      <c r="AR5115" s="63"/>
      <c r="AS5115" s="63"/>
      <c r="AT5115" s="63"/>
      <c r="AU5115" s="63"/>
      <c r="AV5115" s="63"/>
      <c r="AW5115" s="63"/>
      <c r="AX5115" s="63"/>
      <c r="AY5115" s="63"/>
      <c r="AZ5115" s="63"/>
      <c r="BA5115" s="63"/>
      <c r="BB5115" s="63"/>
      <c r="BC5115" s="63"/>
      <c r="BD5115" s="63"/>
      <c r="BE5115" s="63"/>
      <c r="BF5115" s="63"/>
      <c r="BG5115" s="63"/>
      <c r="BH5115" s="63"/>
      <c r="BI5115" s="63"/>
      <c r="BJ5115" s="63"/>
      <c r="BK5115" s="63"/>
      <c r="BL5115" s="63"/>
      <c r="BM5115" s="63"/>
      <c r="BN5115" s="63"/>
      <c r="BO5115" s="63"/>
      <c r="BP5115" s="63"/>
      <c r="BQ5115" s="63"/>
      <c r="BR5115" s="63"/>
      <c r="BS5115" s="63"/>
      <c r="BT5115" s="63"/>
      <c r="BU5115" s="63"/>
      <c r="BV5115" s="63"/>
      <c r="BW5115" s="63"/>
      <c r="BX5115" s="63"/>
      <c r="BY5115" s="63"/>
      <c r="BZ5115" s="63"/>
      <c r="CA5115" s="63"/>
      <c r="CB5115" s="63"/>
      <c r="CC5115" s="63"/>
      <c r="CD5115" s="63"/>
      <c r="CE5115" s="63"/>
      <c r="CF5115" s="63"/>
      <c r="CG5115" s="63"/>
      <c r="CH5115" s="63"/>
      <c r="CI5115" s="63"/>
      <c r="CJ5115" s="63"/>
      <c r="CK5115" s="63"/>
      <c r="CL5115" s="63"/>
      <c r="CM5115" s="63"/>
      <c r="CN5115" s="63"/>
      <c r="CO5115" s="63"/>
      <c r="CP5115" s="63"/>
      <c r="CR5115" s="227"/>
      <c r="CS5115" s="74"/>
    </row>
    <row r="5116" spans="1:97" s="72" customFormat="1" ht="75.75" customHeight="1">
      <c r="A5116" s="63"/>
      <c r="B5116" s="63"/>
      <c r="C5116" s="63"/>
      <c r="D5116" s="63"/>
      <c r="E5116" s="63"/>
      <c r="F5116" s="63"/>
      <c r="G5116" s="63"/>
      <c r="H5116" s="63"/>
      <c r="I5116" s="63"/>
      <c r="J5116" s="63"/>
      <c r="K5116" s="63"/>
      <c r="L5116" s="63"/>
      <c r="M5116" s="63"/>
      <c r="N5116" s="63"/>
      <c r="O5116" s="63"/>
      <c r="P5116" s="63"/>
      <c r="Q5116" s="63"/>
      <c r="R5116" s="63"/>
      <c r="S5116" s="63"/>
      <c r="T5116" s="63"/>
      <c r="U5116" s="63"/>
      <c r="V5116" s="63"/>
      <c r="W5116" s="63"/>
      <c r="X5116" s="63"/>
      <c r="Y5116" s="63"/>
      <c r="Z5116" s="63"/>
      <c r="AA5116" s="63"/>
      <c r="AB5116" s="63"/>
      <c r="AC5116" s="63"/>
      <c r="AD5116" s="63"/>
      <c r="AE5116" s="63"/>
      <c r="AF5116" s="63"/>
      <c r="AG5116" s="63"/>
      <c r="AH5116" s="63"/>
      <c r="AI5116" s="63"/>
      <c r="AJ5116" s="63"/>
      <c r="AK5116" s="63"/>
      <c r="AL5116" s="63"/>
      <c r="AM5116" s="63"/>
      <c r="AN5116" s="63"/>
      <c r="AO5116" s="63"/>
      <c r="AP5116" s="63"/>
      <c r="AQ5116" s="63"/>
      <c r="AR5116" s="63"/>
      <c r="AS5116" s="63"/>
      <c r="AT5116" s="63"/>
      <c r="AU5116" s="63"/>
      <c r="AV5116" s="63"/>
      <c r="AW5116" s="63"/>
      <c r="AX5116" s="63"/>
      <c r="AY5116" s="63"/>
      <c r="AZ5116" s="63"/>
      <c r="BA5116" s="63"/>
      <c r="BB5116" s="63"/>
      <c r="BC5116" s="63"/>
      <c r="BD5116" s="63"/>
      <c r="BE5116" s="63"/>
      <c r="BF5116" s="63"/>
      <c r="BG5116" s="63"/>
      <c r="BH5116" s="63"/>
      <c r="BI5116" s="63"/>
      <c r="BJ5116" s="63"/>
      <c r="BK5116" s="63"/>
      <c r="BL5116" s="63"/>
      <c r="BM5116" s="63"/>
      <c r="BN5116" s="63"/>
      <c r="BO5116" s="63"/>
      <c r="BP5116" s="63"/>
      <c r="BQ5116" s="63"/>
      <c r="BR5116" s="63"/>
      <c r="BS5116" s="63"/>
      <c r="BT5116" s="63"/>
      <c r="BU5116" s="63"/>
      <c r="BV5116" s="63"/>
      <c r="BW5116" s="63"/>
      <c r="BX5116" s="63"/>
      <c r="BY5116" s="63"/>
      <c r="BZ5116" s="63"/>
      <c r="CA5116" s="63"/>
      <c r="CB5116" s="63"/>
      <c r="CC5116" s="63"/>
      <c r="CD5116" s="63"/>
      <c r="CE5116" s="63"/>
      <c r="CF5116" s="63"/>
      <c r="CG5116" s="63"/>
      <c r="CH5116" s="63"/>
      <c r="CI5116" s="63"/>
      <c r="CJ5116" s="63"/>
      <c r="CK5116" s="63"/>
      <c r="CL5116" s="63"/>
      <c r="CM5116" s="63"/>
      <c r="CN5116" s="63"/>
      <c r="CO5116" s="63"/>
      <c r="CP5116" s="63"/>
      <c r="CR5116" s="227"/>
      <c r="CS5116" s="74"/>
    </row>
    <row r="5117" spans="1:97" s="72" customFormat="1" ht="75.75" customHeight="1">
      <c r="A5117" s="63"/>
      <c r="B5117" s="63"/>
      <c r="C5117" s="63"/>
      <c r="D5117" s="63"/>
      <c r="E5117" s="63"/>
      <c r="F5117" s="63"/>
      <c r="G5117" s="63"/>
      <c r="H5117" s="63"/>
      <c r="I5117" s="63"/>
      <c r="J5117" s="63"/>
      <c r="K5117" s="63"/>
      <c r="L5117" s="63"/>
      <c r="M5117" s="63"/>
      <c r="N5117" s="63"/>
      <c r="O5117" s="63"/>
      <c r="P5117" s="63"/>
      <c r="Q5117" s="63"/>
      <c r="R5117" s="63"/>
      <c r="S5117" s="63"/>
      <c r="T5117" s="63"/>
      <c r="U5117" s="63"/>
      <c r="V5117" s="63"/>
      <c r="W5117" s="63"/>
      <c r="X5117" s="63"/>
      <c r="Y5117" s="63"/>
      <c r="Z5117" s="63"/>
      <c r="AA5117" s="63"/>
      <c r="AB5117" s="63"/>
      <c r="AC5117" s="63"/>
      <c r="AD5117" s="63"/>
      <c r="AE5117" s="63"/>
      <c r="AF5117" s="63"/>
      <c r="AG5117" s="63"/>
      <c r="AH5117" s="63"/>
      <c r="AI5117" s="63"/>
      <c r="AJ5117" s="63"/>
      <c r="AK5117" s="63"/>
      <c r="AL5117" s="63"/>
      <c r="AM5117" s="63"/>
      <c r="AN5117" s="63"/>
      <c r="AO5117" s="63"/>
      <c r="AP5117" s="63"/>
      <c r="AQ5117" s="63"/>
      <c r="AR5117" s="63"/>
      <c r="AS5117" s="63"/>
      <c r="AT5117" s="63"/>
      <c r="AU5117" s="63"/>
      <c r="AV5117" s="63"/>
      <c r="AW5117" s="63"/>
      <c r="AX5117" s="63"/>
      <c r="AY5117" s="63"/>
      <c r="AZ5117" s="63"/>
      <c r="BA5117" s="63"/>
      <c r="BB5117" s="63"/>
      <c r="BC5117" s="63"/>
      <c r="BD5117" s="63"/>
      <c r="BE5117" s="63"/>
      <c r="BF5117" s="63"/>
      <c r="BG5117" s="63"/>
      <c r="BH5117" s="63"/>
      <c r="BI5117" s="63"/>
      <c r="BJ5117" s="63"/>
      <c r="BK5117" s="63"/>
      <c r="BL5117" s="63"/>
      <c r="BM5117" s="63"/>
      <c r="BN5117" s="63"/>
      <c r="BO5117" s="63"/>
      <c r="BP5117" s="63"/>
      <c r="BQ5117" s="63"/>
      <c r="BR5117" s="63"/>
      <c r="BS5117" s="63"/>
      <c r="BT5117" s="63"/>
      <c r="BU5117" s="63"/>
      <c r="BV5117" s="63"/>
      <c r="BW5117" s="63"/>
      <c r="BX5117" s="63"/>
      <c r="BY5117" s="63"/>
      <c r="BZ5117" s="63"/>
      <c r="CA5117" s="63"/>
      <c r="CB5117" s="63"/>
      <c r="CC5117" s="63"/>
      <c r="CD5117" s="63"/>
      <c r="CE5117" s="63"/>
      <c r="CF5117" s="63"/>
      <c r="CG5117" s="63"/>
      <c r="CH5117" s="63"/>
      <c r="CI5117" s="63"/>
      <c r="CJ5117" s="63"/>
      <c r="CK5117" s="63"/>
      <c r="CL5117" s="63"/>
      <c r="CM5117" s="63"/>
      <c r="CN5117" s="63"/>
      <c r="CO5117" s="63"/>
      <c r="CP5117" s="63"/>
      <c r="CR5117" s="227"/>
      <c r="CS5117" s="74"/>
    </row>
    <row r="5118" spans="1:97" s="72" customFormat="1" ht="75.75" customHeight="1">
      <c r="A5118" s="63"/>
      <c r="B5118" s="63"/>
      <c r="C5118" s="63"/>
      <c r="D5118" s="63"/>
      <c r="E5118" s="63"/>
      <c r="F5118" s="63"/>
      <c r="G5118" s="63"/>
      <c r="H5118" s="63"/>
      <c r="I5118" s="63"/>
      <c r="J5118" s="63"/>
      <c r="K5118" s="63"/>
      <c r="L5118" s="63"/>
      <c r="M5118" s="63"/>
      <c r="N5118" s="63"/>
      <c r="O5118" s="63"/>
      <c r="P5118" s="63"/>
      <c r="Q5118" s="63"/>
      <c r="R5118" s="63"/>
      <c r="S5118" s="63"/>
      <c r="T5118" s="63"/>
      <c r="U5118" s="63"/>
      <c r="V5118" s="63"/>
      <c r="W5118" s="63"/>
      <c r="X5118" s="63"/>
      <c r="Y5118" s="63"/>
      <c r="Z5118" s="63"/>
      <c r="AA5118" s="63"/>
      <c r="AB5118" s="63"/>
      <c r="AC5118" s="63"/>
      <c r="AD5118" s="63"/>
      <c r="AE5118" s="63"/>
      <c r="AF5118" s="63"/>
      <c r="AG5118" s="63"/>
      <c r="AH5118" s="63"/>
      <c r="AI5118" s="63"/>
      <c r="AJ5118" s="63"/>
      <c r="AK5118" s="63"/>
      <c r="AL5118" s="63"/>
      <c r="AM5118" s="63"/>
      <c r="AN5118" s="63"/>
      <c r="AO5118" s="63"/>
      <c r="AP5118" s="63"/>
      <c r="AQ5118" s="63"/>
      <c r="AR5118" s="63"/>
      <c r="AS5118" s="63"/>
      <c r="AT5118" s="63"/>
      <c r="AU5118" s="63"/>
      <c r="AV5118" s="63"/>
      <c r="AW5118" s="63"/>
      <c r="AX5118" s="63"/>
      <c r="AY5118" s="63"/>
      <c r="AZ5118" s="63"/>
      <c r="BA5118" s="63"/>
      <c r="BB5118" s="63"/>
      <c r="BC5118" s="63"/>
      <c r="BD5118" s="63"/>
      <c r="BE5118" s="63"/>
      <c r="BF5118" s="63"/>
      <c r="BG5118" s="63"/>
      <c r="BH5118" s="63"/>
      <c r="BI5118" s="63"/>
      <c r="BJ5118" s="63"/>
      <c r="BK5118" s="63"/>
      <c r="BL5118" s="63"/>
      <c r="BM5118" s="63"/>
      <c r="BN5118" s="63"/>
      <c r="BO5118" s="63"/>
      <c r="BP5118" s="63"/>
      <c r="BQ5118" s="63"/>
      <c r="BR5118" s="63"/>
      <c r="BS5118" s="63"/>
      <c r="BT5118" s="63"/>
      <c r="BU5118" s="63"/>
      <c r="BV5118" s="63"/>
      <c r="BW5118" s="63"/>
      <c r="BX5118" s="63"/>
      <c r="BY5118" s="63"/>
      <c r="BZ5118" s="63"/>
      <c r="CA5118" s="63"/>
      <c r="CB5118" s="63"/>
      <c r="CC5118" s="63"/>
      <c r="CD5118" s="63"/>
      <c r="CE5118" s="63"/>
      <c r="CF5118" s="63"/>
      <c r="CG5118" s="63"/>
      <c r="CH5118" s="63"/>
      <c r="CI5118" s="63"/>
      <c r="CJ5118" s="63"/>
      <c r="CK5118" s="63"/>
      <c r="CL5118" s="63"/>
      <c r="CM5118" s="63"/>
      <c r="CN5118" s="63"/>
      <c r="CO5118" s="63"/>
      <c r="CP5118" s="63"/>
      <c r="CR5118" s="227"/>
      <c r="CS5118" s="74"/>
    </row>
    <row r="5119" spans="1:97" s="72" customFormat="1" ht="75.75" customHeight="1">
      <c r="A5119" s="63"/>
      <c r="B5119" s="63"/>
      <c r="C5119" s="63"/>
      <c r="D5119" s="63"/>
      <c r="E5119" s="63"/>
      <c r="F5119" s="63"/>
      <c r="G5119" s="63"/>
      <c r="H5119" s="63"/>
      <c r="I5119" s="63"/>
      <c r="J5119" s="63"/>
      <c r="K5119" s="63"/>
      <c r="L5119" s="63"/>
      <c r="M5119" s="63"/>
      <c r="N5119" s="63"/>
      <c r="O5119" s="63"/>
      <c r="P5119" s="63"/>
      <c r="Q5119" s="63"/>
      <c r="R5119" s="63"/>
      <c r="S5119" s="63"/>
      <c r="T5119" s="63"/>
      <c r="U5119" s="63"/>
      <c r="V5119" s="63"/>
      <c r="W5119" s="63"/>
      <c r="X5119" s="63"/>
      <c r="Y5119" s="63"/>
      <c r="Z5119" s="63"/>
      <c r="AA5119" s="63"/>
      <c r="AB5119" s="63"/>
      <c r="AC5119" s="63"/>
      <c r="AD5119" s="63"/>
      <c r="AE5119" s="63"/>
      <c r="AF5119" s="63"/>
      <c r="AG5119" s="63"/>
      <c r="AH5119" s="63"/>
      <c r="AI5119" s="63"/>
      <c r="AJ5119" s="63"/>
      <c r="AK5119" s="63"/>
      <c r="AL5119" s="63"/>
      <c r="AM5119" s="63"/>
      <c r="AN5119" s="63"/>
      <c r="AO5119" s="63"/>
      <c r="AP5119" s="63"/>
      <c r="AQ5119" s="63"/>
      <c r="AR5119" s="63"/>
      <c r="AS5119" s="63"/>
      <c r="AT5119" s="63"/>
      <c r="AU5119" s="63"/>
      <c r="AV5119" s="63"/>
      <c r="AW5119" s="63"/>
      <c r="AX5119" s="63"/>
      <c r="AY5119" s="63"/>
      <c r="AZ5119" s="63"/>
      <c r="BA5119" s="63"/>
      <c r="BB5119" s="63"/>
      <c r="BC5119" s="63"/>
      <c r="BD5119" s="63"/>
      <c r="BE5119" s="63"/>
      <c r="BF5119" s="63"/>
      <c r="BG5119" s="63"/>
      <c r="BH5119" s="63"/>
      <c r="BI5119" s="63"/>
      <c r="BJ5119" s="63"/>
      <c r="BK5119" s="63"/>
      <c r="BL5119" s="63"/>
      <c r="BM5119" s="63"/>
      <c r="BN5119" s="63"/>
      <c r="BO5119" s="63"/>
      <c r="BP5119" s="63"/>
      <c r="BQ5119" s="63"/>
      <c r="BR5119" s="63"/>
      <c r="BS5119" s="63"/>
      <c r="BT5119" s="63"/>
      <c r="BU5119" s="63"/>
      <c r="BV5119" s="63"/>
      <c r="BW5119" s="63"/>
      <c r="BX5119" s="63"/>
      <c r="BY5119" s="63"/>
      <c r="BZ5119" s="63"/>
      <c r="CA5119" s="63"/>
      <c r="CB5119" s="63"/>
      <c r="CC5119" s="63"/>
      <c r="CD5119" s="63"/>
      <c r="CE5119" s="63"/>
      <c r="CF5119" s="63"/>
      <c r="CG5119" s="63"/>
      <c r="CH5119" s="63"/>
      <c r="CI5119" s="63"/>
      <c r="CJ5119" s="63"/>
      <c r="CK5119" s="63"/>
      <c r="CL5119" s="63"/>
      <c r="CM5119" s="63"/>
      <c r="CN5119" s="63"/>
      <c r="CO5119" s="63"/>
      <c r="CP5119" s="63"/>
      <c r="CR5119" s="227"/>
      <c r="CS5119" s="74"/>
    </row>
    <row r="5120" spans="1:97" s="72" customFormat="1" ht="75.75" customHeight="1">
      <c r="A5120" s="63"/>
      <c r="B5120" s="63"/>
      <c r="C5120" s="63"/>
      <c r="D5120" s="63"/>
      <c r="E5120" s="63"/>
      <c r="F5120" s="63"/>
      <c r="G5120" s="63"/>
      <c r="H5120" s="63"/>
      <c r="I5120" s="63"/>
      <c r="J5120" s="63"/>
      <c r="K5120" s="63"/>
      <c r="L5120" s="63"/>
      <c r="M5120" s="63"/>
      <c r="N5120" s="63"/>
      <c r="O5120" s="63"/>
      <c r="P5120" s="63"/>
      <c r="Q5120" s="63"/>
      <c r="R5120" s="63"/>
      <c r="S5120" s="63"/>
      <c r="T5120" s="63"/>
      <c r="U5120" s="63"/>
      <c r="V5120" s="63"/>
      <c r="W5120" s="63"/>
      <c r="X5120" s="63"/>
      <c r="Y5120" s="63"/>
      <c r="Z5120" s="63"/>
      <c r="AA5120" s="63"/>
      <c r="AB5120" s="63"/>
      <c r="AC5120" s="63"/>
      <c r="AD5120" s="63"/>
      <c r="AE5120" s="63"/>
      <c r="AF5120" s="63"/>
      <c r="AG5120" s="63"/>
      <c r="AH5120" s="63"/>
      <c r="AI5120" s="63"/>
      <c r="AJ5120" s="63"/>
      <c r="AK5120" s="63"/>
      <c r="AL5120" s="63"/>
      <c r="AM5120" s="63"/>
      <c r="AN5120" s="63"/>
      <c r="AO5120" s="63"/>
      <c r="AP5120" s="63"/>
      <c r="AQ5120" s="63"/>
      <c r="AR5120" s="63"/>
      <c r="AS5120" s="63"/>
      <c r="AT5120" s="63"/>
      <c r="AU5120" s="63"/>
      <c r="AV5120" s="63"/>
      <c r="AW5120" s="63"/>
      <c r="AX5120" s="63"/>
      <c r="AY5120" s="63"/>
      <c r="AZ5120" s="63"/>
      <c r="BA5120" s="63"/>
      <c r="BB5120" s="63"/>
      <c r="BC5120" s="63"/>
      <c r="BD5120" s="63"/>
      <c r="BE5120" s="63"/>
      <c r="BF5120" s="63"/>
      <c r="BG5120" s="63"/>
      <c r="BH5120" s="63"/>
      <c r="BI5120" s="63"/>
      <c r="BJ5120" s="63"/>
      <c r="BK5120" s="63"/>
      <c r="BL5120" s="63"/>
      <c r="BM5120" s="63"/>
      <c r="BN5120" s="63"/>
      <c r="BO5120" s="63"/>
      <c r="BP5120" s="63"/>
      <c r="BQ5120" s="63"/>
      <c r="BR5120" s="63"/>
      <c r="BS5120" s="63"/>
      <c r="BT5120" s="63"/>
      <c r="BU5120" s="63"/>
      <c r="BV5120" s="63"/>
      <c r="BW5120" s="63"/>
      <c r="BX5120" s="63"/>
      <c r="BY5120" s="63"/>
      <c r="BZ5120" s="63"/>
      <c r="CA5120" s="63"/>
      <c r="CB5120" s="63"/>
      <c r="CC5120" s="63"/>
      <c r="CD5120" s="63"/>
      <c r="CE5120" s="63"/>
      <c r="CF5120" s="63"/>
      <c r="CG5120" s="63"/>
      <c r="CH5120" s="63"/>
      <c r="CI5120" s="63"/>
      <c r="CJ5120" s="63"/>
      <c r="CK5120" s="63"/>
      <c r="CL5120" s="63"/>
      <c r="CM5120" s="63"/>
      <c r="CN5120" s="63"/>
      <c r="CO5120" s="63"/>
      <c r="CP5120" s="63"/>
      <c r="CR5120" s="227"/>
      <c r="CS5120" s="74"/>
    </row>
    <row r="5121" spans="1:97" s="72" customFormat="1" ht="75.75" customHeight="1">
      <c r="A5121" s="63"/>
      <c r="B5121" s="63"/>
      <c r="C5121" s="63"/>
      <c r="D5121" s="63"/>
      <c r="E5121" s="63"/>
      <c r="F5121" s="63"/>
      <c r="G5121" s="63"/>
      <c r="H5121" s="63"/>
      <c r="I5121" s="63"/>
      <c r="J5121" s="63"/>
      <c r="K5121" s="63"/>
      <c r="L5121" s="63"/>
      <c r="M5121" s="63"/>
      <c r="N5121" s="63"/>
      <c r="O5121" s="63"/>
      <c r="P5121" s="63"/>
      <c r="Q5121" s="63"/>
      <c r="R5121" s="63"/>
      <c r="S5121" s="63"/>
      <c r="T5121" s="63"/>
      <c r="U5121" s="63"/>
      <c r="V5121" s="63"/>
      <c r="W5121" s="63"/>
      <c r="X5121" s="63"/>
      <c r="Y5121" s="63"/>
      <c r="Z5121" s="63"/>
      <c r="AA5121" s="63"/>
      <c r="AB5121" s="63"/>
      <c r="AC5121" s="63"/>
      <c r="AD5121" s="63"/>
      <c r="AE5121" s="63"/>
      <c r="AF5121" s="63"/>
      <c r="AG5121" s="63"/>
      <c r="AH5121" s="63"/>
      <c r="AI5121" s="63"/>
      <c r="AJ5121" s="63"/>
      <c r="AK5121" s="63"/>
      <c r="AL5121" s="63"/>
      <c r="AM5121" s="63"/>
      <c r="AN5121" s="63"/>
      <c r="AO5121" s="63"/>
      <c r="AP5121" s="63"/>
      <c r="AQ5121" s="63"/>
      <c r="AR5121" s="63"/>
      <c r="AS5121" s="63"/>
      <c r="AT5121" s="63"/>
      <c r="AU5121" s="63"/>
      <c r="AV5121" s="63"/>
      <c r="AW5121" s="63"/>
      <c r="AX5121" s="63"/>
      <c r="AY5121" s="63"/>
      <c r="AZ5121" s="63"/>
      <c r="BA5121" s="63"/>
      <c r="BB5121" s="63"/>
      <c r="BC5121" s="63"/>
      <c r="BD5121" s="63"/>
      <c r="BE5121" s="63"/>
      <c r="BF5121" s="63"/>
      <c r="BG5121" s="63"/>
      <c r="BH5121" s="63"/>
      <c r="BI5121" s="63"/>
      <c r="BJ5121" s="63"/>
      <c r="BK5121" s="63"/>
      <c r="BL5121" s="63"/>
      <c r="BM5121" s="63"/>
      <c r="BN5121" s="63"/>
      <c r="BO5121" s="63"/>
      <c r="BP5121" s="63"/>
      <c r="BQ5121" s="63"/>
      <c r="BR5121" s="63"/>
      <c r="BS5121" s="63"/>
      <c r="BT5121" s="63"/>
      <c r="BU5121" s="63"/>
      <c r="BV5121" s="63"/>
      <c r="BW5121" s="63"/>
      <c r="BX5121" s="63"/>
      <c r="BY5121" s="63"/>
      <c r="BZ5121" s="63"/>
      <c r="CA5121" s="63"/>
      <c r="CB5121" s="63"/>
      <c r="CC5121" s="63"/>
      <c r="CD5121" s="63"/>
      <c r="CE5121" s="63"/>
      <c r="CF5121" s="63"/>
      <c r="CG5121" s="63"/>
      <c r="CH5121" s="63"/>
      <c r="CI5121" s="63"/>
      <c r="CJ5121" s="63"/>
      <c r="CK5121" s="63"/>
      <c r="CL5121" s="63"/>
      <c r="CM5121" s="63"/>
      <c r="CN5121" s="63"/>
      <c r="CO5121" s="63"/>
      <c r="CP5121" s="63"/>
      <c r="CR5121" s="227"/>
      <c r="CS5121" s="74"/>
    </row>
    <row r="5122" spans="1:97" s="72" customFormat="1" ht="75.75" customHeight="1">
      <c r="A5122" s="63"/>
      <c r="B5122" s="63"/>
      <c r="C5122" s="63"/>
      <c r="D5122" s="63"/>
      <c r="E5122" s="63"/>
      <c r="F5122" s="63"/>
      <c r="G5122" s="63"/>
      <c r="H5122" s="63"/>
      <c r="I5122" s="63"/>
      <c r="J5122" s="63"/>
      <c r="K5122" s="63"/>
      <c r="L5122" s="63"/>
      <c r="M5122" s="63"/>
      <c r="N5122" s="63"/>
      <c r="O5122" s="63"/>
      <c r="P5122" s="63"/>
      <c r="Q5122" s="63"/>
      <c r="R5122" s="63"/>
      <c r="S5122" s="63"/>
      <c r="T5122" s="63"/>
      <c r="U5122" s="63"/>
      <c r="V5122" s="63"/>
      <c r="W5122" s="63"/>
      <c r="X5122" s="63"/>
      <c r="Y5122" s="63"/>
      <c r="Z5122" s="63"/>
      <c r="AA5122" s="63"/>
      <c r="AB5122" s="63"/>
      <c r="AC5122" s="63"/>
      <c r="AD5122" s="63"/>
      <c r="AE5122" s="63"/>
      <c r="AF5122" s="63"/>
      <c r="AG5122" s="63"/>
      <c r="AH5122" s="63"/>
      <c r="AI5122" s="63"/>
      <c r="AJ5122" s="63"/>
      <c r="AK5122" s="63"/>
      <c r="AL5122" s="63"/>
      <c r="AM5122" s="63"/>
      <c r="AN5122" s="63"/>
      <c r="AO5122" s="63"/>
      <c r="AP5122" s="63"/>
      <c r="AQ5122" s="63"/>
      <c r="AR5122" s="63"/>
      <c r="AS5122" s="63"/>
      <c r="AT5122" s="63"/>
      <c r="AU5122" s="63"/>
      <c r="AV5122" s="63"/>
      <c r="AW5122" s="63"/>
      <c r="AX5122" s="63"/>
      <c r="AY5122" s="63"/>
      <c r="AZ5122" s="63"/>
      <c r="BA5122" s="63"/>
      <c r="BB5122" s="63"/>
      <c r="BC5122" s="63"/>
      <c r="BD5122" s="63"/>
      <c r="BE5122" s="63"/>
      <c r="BF5122" s="63"/>
      <c r="BG5122" s="63"/>
      <c r="BH5122" s="63"/>
      <c r="BI5122" s="63"/>
      <c r="BJ5122" s="63"/>
      <c r="BK5122" s="63"/>
      <c r="BL5122" s="63"/>
      <c r="BM5122" s="63"/>
      <c r="BN5122" s="63"/>
      <c r="BO5122" s="63"/>
      <c r="BP5122" s="63"/>
      <c r="BQ5122" s="63"/>
      <c r="BR5122" s="63"/>
      <c r="BS5122" s="63"/>
      <c r="BT5122" s="63"/>
      <c r="BU5122" s="63"/>
      <c r="BV5122" s="63"/>
      <c r="BW5122" s="63"/>
      <c r="BX5122" s="63"/>
      <c r="BY5122" s="63"/>
      <c r="BZ5122" s="63"/>
      <c r="CA5122" s="63"/>
      <c r="CB5122" s="63"/>
      <c r="CC5122" s="63"/>
      <c r="CD5122" s="63"/>
      <c r="CE5122" s="63"/>
      <c r="CF5122" s="63"/>
      <c r="CG5122" s="63"/>
      <c r="CH5122" s="63"/>
      <c r="CI5122" s="63"/>
      <c r="CJ5122" s="63"/>
      <c r="CK5122" s="63"/>
      <c r="CL5122" s="63"/>
      <c r="CM5122" s="63"/>
      <c r="CN5122" s="63"/>
      <c r="CO5122" s="63"/>
      <c r="CP5122" s="63"/>
      <c r="CR5122" s="227"/>
      <c r="CS5122" s="74"/>
    </row>
    <row r="5123" spans="1:97" s="72" customFormat="1" ht="75.75" customHeight="1">
      <c r="A5123" s="63"/>
      <c r="B5123" s="63"/>
      <c r="C5123" s="63"/>
      <c r="D5123" s="63"/>
      <c r="E5123" s="63"/>
      <c r="F5123" s="63"/>
      <c r="G5123" s="63"/>
      <c r="H5123" s="63"/>
      <c r="I5123" s="63"/>
      <c r="J5123" s="63"/>
      <c r="K5123" s="63"/>
      <c r="L5123" s="63"/>
      <c r="M5123" s="63"/>
      <c r="N5123" s="63"/>
      <c r="O5123" s="63"/>
      <c r="P5123" s="63"/>
      <c r="Q5123" s="63"/>
      <c r="R5123" s="63"/>
      <c r="S5123" s="63"/>
      <c r="T5123" s="63"/>
      <c r="U5123" s="63"/>
      <c r="V5123" s="63"/>
      <c r="W5123" s="63"/>
      <c r="X5123" s="63"/>
      <c r="Y5123" s="63"/>
      <c r="Z5123" s="63"/>
      <c r="AA5123" s="63"/>
      <c r="AB5123" s="63"/>
      <c r="AC5123" s="63"/>
      <c r="AD5123" s="63"/>
      <c r="AE5123" s="63"/>
      <c r="AF5123" s="63"/>
      <c r="AG5123" s="63"/>
      <c r="AH5123" s="63"/>
      <c r="AI5123" s="63"/>
      <c r="AJ5123" s="63"/>
      <c r="AK5123" s="63"/>
      <c r="AL5123" s="63"/>
      <c r="AM5123" s="63"/>
      <c r="AN5123" s="63"/>
      <c r="AO5123" s="63"/>
      <c r="AP5123" s="63"/>
      <c r="AQ5123" s="63"/>
      <c r="AR5123" s="63"/>
      <c r="AS5123" s="63"/>
      <c r="AT5123" s="63"/>
      <c r="AU5123" s="63"/>
      <c r="AV5123" s="63"/>
      <c r="AW5123" s="63"/>
      <c r="AX5123" s="63"/>
      <c r="AY5123" s="63"/>
      <c r="AZ5123" s="63"/>
      <c r="BA5123" s="63"/>
      <c r="BB5123" s="63"/>
      <c r="BC5123" s="63"/>
      <c r="BD5123" s="63"/>
      <c r="BE5123" s="63"/>
      <c r="BF5123" s="63"/>
      <c r="BG5123" s="63"/>
      <c r="BH5123" s="63"/>
      <c r="BI5123" s="63"/>
      <c r="BJ5123" s="63"/>
      <c r="BK5123" s="63"/>
      <c r="BL5123" s="63"/>
      <c r="BM5123" s="63"/>
      <c r="BN5123" s="63"/>
      <c r="BO5123" s="63"/>
      <c r="BP5123" s="63"/>
      <c r="BQ5123" s="63"/>
      <c r="BR5123" s="63"/>
      <c r="BS5123" s="63"/>
      <c r="BT5123" s="63"/>
      <c r="BU5123" s="63"/>
      <c r="BV5123" s="63"/>
      <c r="BW5123" s="63"/>
      <c r="BX5123" s="63"/>
      <c r="BY5123" s="63"/>
      <c r="BZ5123" s="63"/>
      <c r="CA5123" s="63"/>
      <c r="CB5123" s="63"/>
      <c r="CC5123" s="63"/>
      <c r="CD5123" s="63"/>
      <c r="CE5123" s="63"/>
      <c r="CF5123" s="63"/>
      <c r="CG5123" s="63"/>
      <c r="CH5123" s="63"/>
      <c r="CI5123" s="63"/>
      <c r="CJ5123" s="63"/>
      <c r="CK5123" s="63"/>
      <c r="CL5123" s="63"/>
      <c r="CM5123" s="63"/>
      <c r="CN5123" s="63"/>
      <c r="CO5123" s="63"/>
      <c r="CP5123" s="63"/>
      <c r="CR5123" s="227"/>
      <c r="CS5123" s="74"/>
    </row>
    <row r="5124" spans="1:97" s="72" customFormat="1" ht="75.75" customHeight="1">
      <c r="A5124" s="63"/>
      <c r="B5124" s="63"/>
      <c r="C5124" s="63"/>
      <c r="D5124" s="63"/>
      <c r="E5124" s="63"/>
      <c r="F5124" s="63"/>
      <c r="G5124" s="63"/>
      <c r="H5124" s="63"/>
      <c r="I5124" s="63"/>
      <c r="J5124" s="63"/>
      <c r="K5124" s="63"/>
      <c r="L5124" s="63"/>
      <c r="M5124" s="63"/>
      <c r="N5124" s="63"/>
      <c r="O5124" s="63"/>
      <c r="P5124" s="63"/>
      <c r="Q5124" s="63"/>
      <c r="R5124" s="63"/>
      <c r="S5124" s="63"/>
      <c r="T5124" s="63"/>
      <c r="U5124" s="63"/>
      <c r="V5124" s="63"/>
      <c r="W5124" s="63"/>
      <c r="X5124" s="63"/>
      <c r="Y5124" s="63"/>
      <c r="Z5124" s="63"/>
      <c r="AA5124" s="63"/>
      <c r="AB5124" s="63"/>
      <c r="AC5124" s="63"/>
      <c r="AD5124" s="63"/>
      <c r="AE5124" s="63"/>
      <c r="AF5124" s="63"/>
      <c r="AG5124" s="63"/>
      <c r="AH5124" s="63"/>
      <c r="AI5124" s="63"/>
      <c r="AJ5124" s="63"/>
      <c r="AK5124" s="63"/>
      <c r="AL5124" s="63"/>
      <c r="AM5124" s="63"/>
      <c r="AN5124" s="63"/>
      <c r="AO5124" s="63"/>
      <c r="AP5124" s="63"/>
      <c r="AQ5124" s="63"/>
      <c r="AR5124" s="63"/>
      <c r="AS5124" s="63"/>
      <c r="AT5124" s="63"/>
      <c r="AU5124" s="63"/>
      <c r="AV5124" s="63"/>
      <c r="AW5124" s="63"/>
      <c r="AX5124" s="63"/>
      <c r="AY5124" s="63"/>
      <c r="AZ5124" s="63"/>
      <c r="BA5124" s="63"/>
      <c r="BB5124" s="63"/>
      <c r="BC5124" s="63"/>
      <c r="BD5124" s="63"/>
      <c r="BE5124" s="63"/>
      <c r="BF5124" s="63"/>
      <c r="BG5124" s="63"/>
      <c r="BH5124" s="63"/>
      <c r="BI5124" s="63"/>
      <c r="BJ5124" s="63"/>
      <c r="BK5124" s="63"/>
      <c r="BL5124" s="63"/>
      <c r="BM5124" s="63"/>
      <c r="BN5124" s="63"/>
      <c r="BO5124" s="63"/>
      <c r="BP5124" s="63"/>
      <c r="BQ5124" s="63"/>
      <c r="BR5124" s="63"/>
      <c r="BS5124" s="63"/>
      <c r="BT5124" s="63"/>
      <c r="BU5124" s="63"/>
      <c r="BV5124" s="63"/>
      <c r="BW5124" s="63"/>
      <c r="BX5124" s="63"/>
      <c r="BY5124" s="63"/>
      <c r="BZ5124" s="63"/>
      <c r="CA5124" s="63"/>
      <c r="CB5124" s="63"/>
      <c r="CC5124" s="63"/>
      <c r="CD5124" s="63"/>
      <c r="CE5124" s="63"/>
      <c r="CF5124" s="63"/>
      <c r="CG5124" s="63"/>
      <c r="CH5124" s="63"/>
      <c r="CI5124" s="63"/>
      <c r="CJ5124" s="63"/>
      <c r="CK5124" s="63"/>
      <c r="CL5124" s="63"/>
      <c r="CM5124" s="63"/>
      <c r="CN5124" s="63"/>
      <c r="CO5124" s="63"/>
      <c r="CP5124" s="63"/>
      <c r="CR5124" s="227"/>
      <c r="CS5124" s="74"/>
    </row>
    <row r="5125" spans="1:97" s="72" customFormat="1" ht="75.75" customHeight="1">
      <c r="A5125" s="63"/>
      <c r="B5125" s="63"/>
      <c r="C5125" s="63"/>
      <c r="D5125" s="63"/>
      <c r="E5125" s="63"/>
      <c r="F5125" s="63"/>
      <c r="G5125" s="63"/>
      <c r="H5125" s="63"/>
      <c r="I5125" s="63"/>
      <c r="J5125" s="63"/>
      <c r="K5125" s="63"/>
      <c r="L5125" s="63"/>
      <c r="M5125" s="63"/>
      <c r="N5125" s="63"/>
      <c r="O5125" s="63"/>
      <c r="P5125" s="63"/>
      <c r="Q5125" s="63"/>
      <c r="R5125" s="63"/>
      <c r="S5125" s="63"/>
      <c r="T5125" s="63"/>
      <c r="U5125" s="63"/>
      <c r="V5125" s="63"/>
      <c r="W5125" s="63"/>
      <c r="X5125" s="63"/>
      <c r="Y5125" s="63"/>
      <c r="Z5125" s="63"/>
      <c r="AA5125" s="63"/>
      <c r="AB5125" s="63"/>
      <c r="AC5125" s="63"/>
      <c r="AD5125" s="63"/>
      <c r="AE5125" s="63"/>
      <c r="AF5125" s="63"/>
      <c r="AG5125" s="63"/>
      <c r="AH5125" s="63"/>
      <c r="AI5125" s="63"/>
      <c r="AJ5125" s="63"/>
      <c r="AK5125" s="63"/>
      <c r="AL5125" s="63"/>
      <c r="AM5125" s="63"/>
      <c r="AN5125" s="63"/>
      <c r="AO5125" s="63"/>
      <c r="AP5125" s="63"/>
      <c r="AQ5125" s="63"/>
      <c r="AR5125" s="63"/>
      <c r="AS5125" s="63"/>
      <c r="AT5125" s="63"/>
      <c r="AU5125" s="63"/>
      <c r="AV5125" s="63"/>
      <c r="AW5125" s="63"/>
      <c r="AX5125" s="63"/>
      <c r="AY5125" s="63"/>
      <c r="AZ5125" s="63"/>
      <c r="BA5125" s="63"/>
      <c r="BB5125" s="63"/>
      <c r="BC5125" s="63"/>
      <c r="BD5125" s="63"/>
      <c r="BE5125" s="63"/>
      <c r="BF5125" s="63"/>
      <c r="BG5125" s="63"/>
      <c r="BH5125" s="63"/>
      <c r="BI5125" s="63"/>
      <c r="BJ5125" s="63"/>
      <c r="BK5125" s="63"/>
      <c r="BL5125" s="63"/>
      <c r="BM5125" s="63"/>
      <c r="BN5125" s="63"/>
      <c r="BO5125" s="63"/>
      <c r="BP5125" s="63"/>
      <c r="BQ5125" s="63"/>
      <c r="BR5125" s="63"/>
      <c r="BS5125" s="63"/>
      <c r="BT5125" s="63"/>
      <c r="BU5125" s="63"/>
      <c r="BV5125" s="63"/>
      <c r="BW5125" s="63"/>
      <c r="BX5125" s="63"/>
      <c r="BY5125" s="63"/>
      <c r="BZ5125" s="63"/>
      <c r="CA5125" s="63"/>
      <c r="CB5125" s="63"/>
      <c r="CC5125" s="63"/>
      <c r="CD5125" s="63"/>
      <c r="CE5125" s="63"/>
      <c r="CF5125" s="63"/>
      <c r="CG5125" s="63"/>
      <c r="CH5125" s="63"/>
      <c r="CI5125" s="63"/>
      <c r="CJ5125" s="63"/>
      <c r="CK5125" s="63"/>
      <c r="CL5125" s="63"/>
      <c r="CM5125" s="63"/>
      <c r="CN5125" s="63"/>
      <c r="CO5125" s="63"/>
      <c r="CP5125" s="63"/>
      <c r="CR5125" s="227"/>
      <c r="CS5125" s="74"/>
    </row>
    <row r="5126" spans="1:97" s="72" customFormat="1" ht="75.75" customHeight="1">
      <c r="A5126" s="63"/>
      <c r="B5126" s="63"/>
      <c r="C5126" s="63"/>
      <c r="D5126" s="63"/>
      <c r="E5126" s="63"/>
      <c r="F5126" s="63"/>
      <c r="G5126" s="63"/>
      <c r="H5126" s="63"/>
      <c r="I5126" s="63"/>
      <c r="J5126" s="63"/>
      <c r="K5126" s="63"/>
      <c r="L5126" s="63"/>
      <c r="M5126" s="63"/>
      <c r="N5126" s="63"/>
      <c r="O5126" s="63"/>
      <c r="P5126" s="63"/>
      <c r="Q5126" s="63"/>
      <c r="R5126" s="63"/>
      <c r="S5126" s="63"/>
      <c r="T5126" s="63"/>
      <c r="U5126" s="63"/>
      <c r="V5126" s="63"/>
      <c r="W5126" s="63"/>
      <c r="X5126" s="63"/>
      <c r="Y5126" s="63"/>
      <c r="Z5126" s="63"/>
      <c r="AA5126" s="63"/>
      <c r="AB5126" s="63"/>
      <c r="AC5126" s="63"/>
      <c r="AD5126" s="63"/>
      <c r="AE5126" s="63"/>
      <c r="AF5126" s="63"/>
      <c r="AG5126" s="63"/>
      <c r="AH5126" s="63"/>
      <c r="AI5126" s="63"/>
      <c r="AJ5126" s="63"/>
      <c r="AK5126" s="63"/>
      <c r="AL5126" s="63"/>
      <c r="AM5126" s="63"/>
      <c r="AN5126" s="63"/>
      <c r="AO5126" s="63"/>
      <c r="AP5126" s="63"/>
      <c r="AQ5126" s="63"/>
      <c r="AR5126" s="63"/>
      <c r="AS5126" s="63"/>
      <c r="AT5126" s="63"/>
      <c r="AU5126" s="63"/>
      <c r="AV5126" s="63"/>
      <c r="AW5126" s="63"/>
      <c r="AX5126" s="63"/>
      <c r="AY5126" s="63"/>
      <c r="AZ5126" s="63"/>
      <c r="BA5126" s="63"/>
      <c r="BB5126" s="63"/>
      <c r="BC5126" s="63"/>
      <c r="BD5126" s="63"/>
      <c r="BE5126" s="63"/>
      <c r="BF5126" s="63"/>
      <c r="BG5126" s="63"/>
      <c r="BH5126" s="63"/>
      <c r="BI5126" s="63"/>
      <c r="BJ5126" s="63"/>
      <c r="BK5126" s="63"/>
      <c r="BL5126" s="63"/>
      <c r="BM5126" s="63"/>
      <c r="BN5126" s="63"/>
      <c r="BO5126" s="63"/>
      <c r="BP5126" s="63"/>
      <c r="BQ5126" s="63"/>
      <c r="BR5126" s="63"/>
      <c r="BS5126" s="63"/>
      <c r="BT5126" s="63"/>
      <c r="BU5126" s="63"/>
      <c r="BV5126" s="63"/>
      <c r="BW5126" s="63"/>
      <c r="BX5126" s="63"/>
      <c r="BY5126" s="63"/>
      <c r="BZ5126" s="63"/>
      <c r="CA5126" s="63"/>
      <c r="CB5126" s="63"/>
      <c r="CC5126" s="63"/>
      <c r="CD5126" s="63"/>
      <c r="CE5126" s="63"/>
      <c r="CF5126" s="63"/>
      <c r="CG5126" s="63"/>
      <c r="CH5126" s="63"/>
      <c r="CI5126" s="63"/>
      <c r="CJ5126" s="63"/>
      <c r="CK5126" s="63"/>
      <c r="CL5126" s="63"/>
      <c r="CM5126" s="63"/>
      <c r="CN5126" s="63"/>
      <c r="CO5126" s="63"/>
      <c r="CP5126" s="63"/>
      <c r="CR5126" s="227"/>
      <c r="CS5126" s="74"/>
    </row>
    <row r="5127" spans="1:97" s="72" customFormat="1" ht="75.75" customHeight="1">
      <c r="A5127" s="63"/>
      <c r="B5127" s="63"/>
      <c r="C5127" s="63"/>
      <c r="D5127" s="63"/>
      <c r="E5127" s="63"/>
      <c r="F5127" s="63"/>
      <c r="G5127" s="63"/>
      <c r="H5127" s="63"/>
      <c r="I5127" s="63"/>
      <c r="J5127" s="63"/>
      <c r="K5127" s="63"/>
      <c r="L5127" s="63"/>
      <c r="M5127" s="63"/>
      <c r="N5127" s="63"/>
      <c r="O5127" s="63"/>
      <c r="P5127" s="63"/>
      <c r="Q5127" s="63"/>
      <c r="R5127" s="63"/>
      <c r="S5127" s="63"/>
      <c r="T5127" s="63"/>
      <c r="U5127" s="63"/>
      <c r="V5127" s="63"/>
      <c r="W5127" s="63"/>
      <c r="X5127" s="63"/>
      <c r="Y5127" s="63"/>
      <c r="Z5127" s="63"/>
      <c r="AA5127" s="63"/>
      <c r="AB5127" s="63"/>
      <c r="AC5127" s="63"/>
      <c r="AD5127" s="63"/>
      <c r="AE5127" s="63"/>
      <c r="AF5127" s="63"/>
      <c r="AG5127" s="63"/>
      <c r="AH5127" s="63"/>
      <c r="AI5127" s="63"/>
      <c r="AJ5127" s="63"/>
      <c r="AK5127" s="63"/>
      <c r="AL5127" s="63"/>
      <c r="AM5127" s="63"/>
      <c r="AN5127" s="63"/>
      <c r="AO5127" s="63"/>
      <c r="AP5127" s="63"/>
      <c r="AQ5127" s="63"/>
      <c r="AR5127" s="63"/>
      <c r="AS5127" s="63"/>
      <c r="AT5127" s="63"/>
      <c r="AU5127" s="63"/>
      <c r="AV5127" s="63"/>
      <c r="AW5127" s="63"/>
      <c r="AX5127" s="63"/>
      <c r="AY5127" s="63"/>
      <c r="AZ5127" s="63"/>
      <c r="BA5127" s="63"/>
      <c r="BB5127" s="63"/>
      <c r="BC5127" s="63"/>
      <c r="BD5127" s="63"/>
      <c r="BE5127" s="63"/>
      <c r="BF5127" s="63"/>
      <c r="BG5127" s="63"/>
      <c r="BH5127" s="63"/>
      <c r="BI5127" s="63"/>
      <c r="BJ5127" s="63"/>
      <c r="BK5127" s="63"/>
      <c r="BL5127" s="63"/>
      <c r="BM5127" s="63"/>
      <c r="BN5127" s="63"/>
      <c r="BO5127" s="63"/>
      <c r="BP5127" s="63"/>
      <c r="BQ5127" s="63"/>
      <c r="BR5127" s="63"/>
      <c r="BS5127" s="63"/>
      <c r="BT5127" s="63"/>
      <c r="BU5127" s="63"/>
      <c r="BV5127" s="63"/>
      <c r="BW5127" s="63"/>
      <c r="BX5127" s="63"/>
      <c r="BY5127" s="63"/>
      <c r="BZ5127" s="63"/>
      <c r="CA5127" s="63"/>
      <c r="CB5127" s="63"/>
      <c r="CC5127" s="63"/>
      <c r="CD5127" s="63"/>
      <c r="CE5127" s="63"/>
      <c r="CF5127" s="63"/>
      <c r="CG5127" s="63"/>
      <c r="CH5127" s="63"/>
      <c r="CI5127" s="63"/>
      <c r="CJ5127" s="63"/>
      <c r="CK5127" s="63"/>
      <c r="CL5127" s="63"/>
      <c r="CM5127" s="63"/>
      <c r="CN5127" s="63"/>
      <c r="CO5127" s="63"/>
      <c r="CP5127" s="63"/>
      <c r="CR5127" s="227"/>
      <c r="CS5127" s="74"/>
    </row>
    <row r="5128" spans="1:97" s="72" customFormat="1" ht="75.75" customHeight="1">
      <c r="A5128" s="63"/>
      <c r="B5128" s="63"/>
      <c r="C5128" s="63"/>
      <c r="D5128" s="63"/>
      <c r="E5128" s="63"/>
      <c r="F5128" s="63"/>
      <c r="G5128" s="63"/>
      <c r="H5128" s="63"/>
      <c r="I5128" s="63"/>
      <c r="J5128" s="63"/>
      <c r="K5128" s="63"/>
      <c r="L5128" s="63"/>
      <c r="M5128" s="63"/>
      <c r="N5128" s="63"/>
      <c r="O5128" s="63"/>
      <c r="P5128" s="63"/>
      <c r="Q5128" s="63"/>
      <c r="R5128" s="63"/>
      <c r="S5128" s="63"/>
      <c r="T5128" s="63"/>
      <c r="U5128" s="63"/>
      <c r="V5128" s="63"/>
      <c r="W5128" s="63"/>
      <c r="X5128" s="63"/>
      <c r="Y5128" s="63"/>
      <c r="Z5128" s="63"/>
      <c r="AA5128" s="63"/>
      <c r="AB5128" s="63"/>
      <c r="AC5128" s="63"/>
      <c r="AD5128" s="63"/>
      <c r="AE5128" s="63"/>
      <c r="AF5128" s="63"/>
      <c r="AG5128" s="63"/>
      <c r="AH5128" s="63"/>
      <c r="AI5128" s="63"/>
      <c r="AJ5128" s="63"/>
      <c r="AK5128" s="63"/>
      <c r="AL5128" s="63"/>
      <c r="AM5128" s="63"/>
      <c r="AN5128" s="63"/>
      <c r="AO5128" s="63"/>
      <c r="AP5128" s="63"/>
      <c r="AQ5128" s="63"/>
      <c r="AR5128" s="63"/>
      <c r="AS5128" s="63"/>
      <c r="AT5128" s="63"/>
      <c r="AU5128" s="63"/>
      <c r="AV5128" s="63"/>
      <c r="AW5128" s="63"/>
      <c r="AX5128" s="63"/>
      <c r="AY5128" s="63"/>
      <c r="AZ5128" s="63"/>
      <c r="BA5128" s="63"/>
      <c r="BB5128" s="63"/>
      <c r="BC5128" s="63"/>
      <c r="BD5128" s="63"/>
      <c r="BE5128" s="63"/>
      <c r="BF5128" s="63"/>
      <c r="BG5128" s="63"/>
      <c r="BH5128" s="63"/>
      <c r="BI5128" s="63"/>
      <c r="BJ5128" s="63"/>
      <c r="BK5128" s="63"/>
      <c r="BL5128" s="63"/>
      <c r="BM5128" s="63"/>
      <c r="BN5128" s="63"/>
      <c r="BO5128" s="63"/>
      <c r="BP5128" s="63"/>
      <c r="BQ5128" s="63"/>
      <c r="BR5128" s="63"/>
      <c r="BS5128" s="63"/>
      <c r="BT5128" s="63"/>
      <c r="BU5128" s="63"/>
      <c r="BV5128" s="63"/>
      <c r="BW5128" s="63"/>
      <c r="BX5128" s="63"/>
      <c r="BY5128" s="63"/>
      <c r="BZ5128" s="63"/>
      <c r="CA5128" s="63"/>
      <c r="CB5128" s="63"/>
      <c r="CC5128" s="63"/>
      <c r="CD5128" s="63"/>
      <c r="CE5128" s="63"/>
      <c r="CF5128" s="63"/>
      <c r="CG5128" s="63"/>
      <c r="CH5128" s="63"/>
      <c r="CI5128" s="63"/>
      <c r="CJ5128" s="63"/>
      <c r="CK5128" s="63"/>
      <c r="CL5128" s="63"/>
      <c r="CM5128" s="63"/>
      <c r="CN5128" s="63"/>
      <c r="CO5128" s="63"/>
      <c r="CP5128" s="63"/>
      <c r="CR5128" s="227"/>
      <c r="CS5128" s="74"/>
    </row>
    <row r="5129" spans="1:97" s="72" customFormat="1" ht="75.75" customHeight="1">
      <c r="A5129" s="63"/>
      <c r="B5129" s="63"/>
      <c r="C5129" s="63"/>
      <c r="D5129" s="63"/>
      <c r="E5129" s="63"/>
      <c r="F5129" s="63"/>
      <c r="G5129" s="63"/>
      <c r="H5129" s="63"/>
      <c r="I5129" s="63"/>
      <c r="J5129" s="63"/>
      <c r="K5129" s="63"/>
      <c r="L5129" s="63"/>
      <c r="M5129" s="63"/>
      <c r="N5129" s="63"/>
      <c r="O5129" s="63"/>
      <c r="P5129" s="63"/>
      <c r="Q5129" s="63"/>
      <c r="R5129" s="63"/>
      <c r="S5129" s="63"/>
      <c r="T5129" s="63"/>
      <c r="U5129" s="63"/>
      <c r="V5129" s="63"/>
      <c r="W5129" s="63"/>
      <c r="X5129" s="63"/>
      <c r="Y5129" s="63"/>
      <c r="Z5129" s="63"/>
      <c r="AA5129" s="63"/>
      <c r="AB5129" s="63"/>
      <c r="AC5129" s="63"/>
      <c r="AD5129" s="63"/>
      <c r="AE5129" s="63"/>
      <c r="AF5129" s="63"/>
      <c r="AG5129" s="63"/>
      <c r="AH5129" s="63"/>
      <c r="AI5129" s="63"/>
      <c r="AJ5129" s="63"/>
      <c r="AK5129" s="63"/>
      <c r="AL5129" s="63"/>
      <c r="AM5129" s="63"/>
      <c r="AN5129" s="63"/>
      <c r="AO5129" s="63"/>
      <c r="AP5129" s="63"/>
      <c r="AQ5129" s="63"/>
      <c r="AR5129" s="63"/>
      <c r="AS5129" s="63"/>
      <c r="AT5129" s="63"/>
      <c r="AU5129" s="63"/>
      <c r="AV5129" s="63"/>
      <c r="AW5129" s="63"/>
      <c r="AX5129" s="63"/>
      <c r="AY5129" s="63"/>
      <c r="AZ5129" s="63"/>
      <c r="BA5129" s="63"/>
      <c r="BB5129" s="63"/>
      <c r="BC5129" s="63"/>
      <c r="BD5129" s="63"/>
      <c r="BE5129" s="63"/>
      <c r="BF5129" s="63"/>
      <c r="BG5129" s="63"/>
      <c r="BH5129" s="63"/>
      <c r="BI5129" s="63"/>
      <c r="BJ5129" s="63"/>
      <c r="BK5129" s="63"/>
      <c r="BL5129" s="63"/>
      <c r="BM5129" s="63"/>
      <c r="BN5129" s="63"/>
      <c r="BO5129" s="63"/>
      <c r="BP5129" s="63"/>
      <c r="BQ5129" s="63"/>
      <c r="BR5129" s="63"/>
      <c r="BS5129" s="63"/>
      <c r="BT5129" s="63"/>
      <c r="BU5129" s="63"/>
      <c r="BV5129" s="63"/>
      <c r="BW5129" s="63"/>
      <c r="BX5129" s="63"/>
      <c r="BY5129" s="63"/>
      <c r="BZ5129" s="63"/>
      <c r="CA5129" s="63"/>
      <c r="CB5129" s="63"/>
      <c r="CC5129" s="63"/>
      <c r="CD5129" s="63"/>
      <c r="CE5129" s="63"/>
      <c r="CF5129" s="63"/>
      <c r="CG5129" s="63"/>
      <c r="CH5129" s="63"/>
      <c r="CI5129" s="63"/>
      <c r="CJ5129" s="63"/>
      <c r="CK5129" s="63"/>
      <c r="CL5129" s="63"/>
      <c r="CM5129" s="63"/>
      <c r="CN5129" s="63"/>
      <c r="CO5129" s="63"/>
      <c r="CP5129" s="63"/>
      <c r="CR5129" s="227"/>
      <c r="CS5129" s="74"/>
    </row>
    <row r="5130" spans="1:97" s="72" customFormat="1" ht="75.75" customHeight="1">
      <c r="A5130" s="63"/>
      <c r="B5130" s="63"/>
      <c r="C5130" s="63"/>
      <c r="D5130" s="63"/>
      <c r="E5130" s="63"/>
      <c r="F5130" s="63"/>
      <c r="G5130" s="63"/>
      <c r="H5130" s="63"/>
      <c r="I5130" s="63"/>
      <c r="J5130" s="63"/>
      <c r="K5130" s="63"/>
      <c r="L5130" s="63"/>
      <c r="M5130" s="63"/>
      <c r="N5130" s="63"/>
      <c r="O5130" s="63"/>
      <c r="P5130" s="63"/>
      <c r="Q5130" s="63"/>
      <c r="R5130" s="63"/>
      <c r="S5130" s="63"/>
      <c r="T5130" s="63"/>
      <c r="U5130" s="63"/>
      <c r="V5130" s="63"/>
      <c r="W5130" s="63"/>
      <c r="X5130" s="63"/>
      <c r="Y5130" s="63"/>
      <c r="Z5130" s="63"/>
      <c r="AA5130" s="63"/>
      <c r="AB5130" s="63"/>
      <c r="AC5130" s="63"/>
      <c r="AD5130" s="63"/>
      <c r="AE5130" s="63"/>
      <c r="AF5130" s="63"/>
      <c r="AG5130" s="63"/>
      <c r="AH5130" s="63"/>
      <c r="AI5130" s="63"/>
      <c r="AJ5130" s="63"/>
      <c r="AK5130" s="63"/>
      <c r="AL5130" s="63"/>
      <c r="AM5130" s="63"/>
      <c r="AN5130" s="63"/>
      <c r="AO5130" s="63"/>
      <c r="AP5130" s="63"/>
      <c r="AQ5130" s="63"/>
      <c r="AR5130" s="63"/>
      <c r="AS5130" s="63"/>
      <c r="AT5130" s="63"/>
      <c r="AU5130" s="63"/>
      <c r="AV5130" s="63"/>
      <c r="AW5130" s="63"/>
      <c r="AX5130" s="63"/>
      <c r="AY5130" s="63"/>
      <c r="AZ5130" s="63"/>
      <c r="BA5130" s="63"/>
      <c r="BB5130" s="63"/>
      <c r="BC5130" s="63"/>
      <c r="BD5130" s="63"/>
      <c r="BE5130" s="63"/>
      <c r="BF5130" s="63"/>
      <c r="BG5130" s="63"/>
      <c r="BH5130" s="63"/>
      <c r="BI5130" s="63"/>
      <c r="BJ5130" s="63"/>
      <c r="BK5130" s="63"/>
      <c r="BL5130" s="63"/>
      <c r="BM5130" s="63"/>
      <c r="BN5130" s="63"/>
      <c r="BO5130" s="63"/>
      <c r="BP5130" s="63"/>
      <c r="BQ5130" s="63"/>
      <c r="BR5130" s="63"/>
      <c r="BS5130" s="63"/>
      <c r="BT5130" s="63"/>
      <c r="BU5130" s="63"/>
      <c r="BV5130" s="63"/>
      <c r="BW5130" s="63"/>
      <c r="BX5130" s="63"/>
      <c r="BY5130" s="63"/>
      <c r="BZ5130" s="63"/>
      <c r="CA5130" s="63"/>
      <c r="CB5130" s="63"/>
      <c r="CC5130" s="63"/>
      <c r="CD5130" s="63"/>
      <c r="CE5130" s="63"/>
      <c r="CF5130" s="63"/>
      <c r="CG5130" s="63"/>
      <c r="CH5130" s="63"/>
      <c r="CI5130" s="63"/>
      <c r="CJ5130" s="63"/>
      <c r="CK5130" s="63"/>
      <c r="CL5130" s="63"/>
      <c r="CM5130" s="63"/>
      <c r="CN5130" s="63"/>
      <c r="CO5130" s="63"/>
      <c r="CP5130" s="63"/>
      <c r="CR5130" s="227"/>
      <c r="CS5130" s="74"/>
    </row>
    <row r="5131" spans="1:97" s="72" customFormat="1" ht="75.75" customHeight="1">
      <c r="A5131" s="63"/>
      <c r="B5131" s="63"/>
      <c r="C5131" s="63"/>
      <c r="D5131" s="63"/>
      <c r="E5131" s="63"/>
      <c r="F5131" s="63"/>
      <c r="G5131" s="63"/>
      <c r="H5131" s="63"/>
      <c r="I5131" s="63"/>
      <c r="J5131" s="63"/>
      <c r="K5131" s="63"/>
      <c r="L5131" s="63"/>
      <c r="M5131" s="63"/>
      <c r="N5131" s="63"/>
      <c r="O5131" s="63"/>
      <c r="P5131" s="63"/>
      <c r="Q5131" s="63"/>
      <c r="R5131" s="63"/>
      <c r="S5131" s="63"/>
      <c r="T5131" s="63"/>
      <c r="U5131" s="63"/>
      <c r="V5131" s="63"/>
      <c r="W5131" s="63"/>
      <c r="X5131" s="63"/>
      <c r="Y5131" s="63"/>
      <c r="Z5131" s="63"/>
      <c r="AA5131" s="63"/>
      <c r="AB5131" s="63"/>
      <c r="AC5131" s="63"/>
      <c r="AD5131" s="63"/>
      <c r="AE5131" s="63"/>
      <c r="AF5131" s="63"/>
      <c r="AG5131" s="63"/>
      <c r="AH5131" s="63"/>
      <c r="AI5131" s="63"/>
      <c r="AJ5131" s="63"/>
      <c r="AK5131" s="63"/>
      <c r="AL5131" s="63"/>
      <c r="AM5131" s="63"/>
      <c r="AN5131" s="63"/>
      <c r="AO5131" s="63"/>
      <c r="AP5131" s="63"/>
      <c r="AQ5131" s="63"/>
      <c r="AR5131" s="63"/>
      <c r="AS5131" s="63"/>
      <c r="AT5131" s="63"/>
      <c r="AU5131" s="63"/>
      <c r="AV5131" s="63"/>
      <c r="AW5131" s="63"/>
      <c r="AX5131" s="63"/>
      <c r="AY5131" s="63"/>
      <c r="AZ5131" s="63"/>
      <c r="BA5131" s="63"/>
      <c r="BB5131" s="63"/>
      <c r="BC5131" s="63"/>
      <c r="BD5131" s="63"/>
      <c r="BE5131" s="63"/>
      <c r="BF5131" s="63"/>
      <c r="BG5131" s="63"/>
      <c r="BH5131" s="63"/>
      <c r="BI5131" s="63"/>
      <c r="BJ5131" s="63"/>
      <c r="BK5131" s="63"/>
      <c r="BL5131" s="63"/>
      <c r="BM5131" s="63"/>
      <c r="BN5131" s="63"/>
      <c r="BO5131" s="63"/>
      <c r="BP5131" s="63"/>
      <c r="BQ5131" s="63"/>
      <c r="BR5131" s="63"/>
      <c r="BS5131" s="63"/>
      <c r="BT5131" s="63"/>
      <c r="BU5131" s="63"/>
      <c r="BV5131" s="63"/>
      <c r="BW5131" s="63"/>
      <c r="BX5131" s="63"/>
      <c r="BY5131" s="63"/>
      <c r="BZ5131" s="63"/>
      <c r="CA5131" s="63"/>
      <c r="CB5131" s="63"/>
      <c r="CC5131" s="63"/>
      <c r="CD5131" s="63"/>
      <c r="CE5131" s="63"/>
      <c r="CF5131" s="63"/>
      <c r="CG5131" s="63"/>
      <c r="CH5131" s="63"/>
      <c r="CI5131" s="63"/>
      <c r="CJ5131" s="63"/>
      <c r="CK5131" s="63"/>
      <c r="CL5131" s="63"/>
      <c r="CM5131" s="63"/>
      <c r="CN5131" s="63"/>
      <c r="CO5131" s="63"/>
      <c r="CP5131" s="63"/>
      <c r="CR5131" s="227"/>
      <c r="CS5131" s="74"/>
    </row>
    <row r="5132" spans="1:97" s="72" customFormat="1" ht="75.75" customHeight="1">
      <c r="A5132" s="63"/>
      <c r="B5132" s="63"/>
      <c r="C5132" s="63"/>
      <c r="D5132" s="63"/>
      <c r="E5132" s="63"/>
      <c r="F5132" s="63"/>
      <c r="G5132" s="63"/>
      <c r="H5132" s="63"/>
      <c r="I5132" s="63"/>
      <c r="J5132" s="63"/>
      <c r="K5132" s="63"/>
      <c r="L5132" s="63"/>
      <c r="M5132" s="63"/>
      <c r="N5132" s="63"/>
      <c r="O5132" s="63"/>
      <c r="P5132" s="63"/>
      <c r="Q5132" s="63"/>
      <c r="R5132" s="63"/>
      <c r="S5132" s="63"/>
      <c r="T5132" s="63"/>
      <c r="U5132" s="63"/>
      <c r="V5132" s="63"/>
      <c r="W5132" s="63"/>
      <c r="X5132" s="63"/>
      <c r="Y5132" s="63"/>
      <c r="Z5132" s="63"/>
      <c r="AA5132" s="63"/>
      <c r="AB5132" s="63"/>
      <c r="AC5132" s="63"/>
      <c r="AD5132" s="63"/>
      <c r="AE5132" s="63"/>
      <c r="AF5132" s="63"/>
      <c r="AG5132" s="63"/>
      <c r="AH5132" s="63"/>
      <c r="AI5132" s="63"/>
      <c r="AJ5132" s="63"/>
      <c r="AK5132" s="63"/>
      <c r="AL5132" s="63"/>
      <c r="AM5132" s="63"/>
      <c r="AN5132" s="63"/>
      <c r="AO5132" s="63"/>
      <c r="AP5132" s="63"/>
      <c r="AQ5132" s="63"/>
      <c r="AR5132" s="63"/>
      <c r="AS5132" s="63"/>
      <c r="AT5132" s="63"/>
      <c r="AU5132" s="63"/>
      <c r="AV5132" s="63"/>
      <c r="AW5132" s="63"/>
      <c r="AX5132" s="63"/>
      <c r="AY5132" s="63"/>
      <c r="AZ5132" s="63"/>
      <c r="BA5132" s="63"/>
      <c r="BB5132" s="63"/>
      <c r="BC5132" s="63"/>
      <c r="BD5132" s="63"/>
      <c r="BE5132" s="63"/>
      <c r="BF5132" s="63"/>
      <c r="BG5132" s="63"/>
      <c r="BH5132" s="63"/>
      <c r="BI5132" s="63"/>
      <c r="BJ5132" s="63"/>
      <c r="BK5132" s="63"/>
      <c r="BL5132" s="63"/>
      <c r="BM5132" s="63"/>
      <c r="BN5132" s="63"/>
      <c r="BO5132" s="63"/>
      <c r="BP5132" s="63"/>
      <c r="BQ5132" s="63"/>
      <c r="BR5132" s="63"/>
      <c r="BS5132" s="63"/>
      <c r="BT5132" s="63"/>
      <c r="BU5132" s="63"/>
      <c r="BV5132" s="63"/>
      <c r="BW5132" s="63"/>
      <c r="BX5132" s="63"/>
      <c r="BY5132" s="63"/>
      <c r="BZ5132" s="63"/>
      <c r="CA5132" s="63"/>
      <c r="CB5132" s="63"/>
      <c r="CC5132" s="63"/>
      <c r="CD5132" s="63"/>
      <c r="CE5132" s="63"/>
      <c r="CF5132" s="63"/>
      <c r="CG5132" s="63"/>
      <c r="CH5132" s="63"/>
      <c r="CI5132" s="63"/>
      <c r="CJ5132" s="63"/>
      <c r="CK5132" s="63"/>
      <c r="CL5132" s="63"/>
      <c r="CM5132" s="63"/>
      <c r="CN5132" s="63"/>
      <c r="CO5132" s="63"/>
      <c r="CP5132" s="63"/>
      <c r="CR5132" s="227"/>
      <c r="CS5132" s="74"/>
    </row>
    <row r="5133" spans="1:97" s="72" customFormat="1" ht="75.75" customHeight="1">
      <c r="A5133" s="63"/>
      <c r="B5133" s="63"/>
      <c r="C5133" s="63"/>
      <c r="D5133" s="63"/>
      <c r="E5133" s="63"/>
      <c r="F5133" s="63"/>
      <c r="G5133" s="63"/>
      <c r="H5133" s="63"/>
      <c r="I5133" s="63"/>
      <c r="J5133" s="63"/>
      <c r="K5133" s="63"/>
      <c r="L5133" s="63"/>
      <c r="M5133" s="63"/>
      <c r="N5133" s="63"/>
      <c r="O5133" s="63"/>
      <c r="P5133" s="63"/>
      <c r="Q5133" s="63"/>
      <c r="R5133" s="63"/>
      <c r="S5133" s="63"/>
      <c r="T5133" s="63"/>
      <c r="U5133" s="63"/>
      <c r="V5133" s="63"/>
      <c r="W5133" s="63"/>
      <c r="X5133" s="63"/>
      <c r="Y5133" s="63"/>
      <c r="Z5133" s="63"/>
      <c r="AA5133" s="63"/>
      <c r="AB5133" s="63"/>
      <c r="AC5133" s="63"/>
      <c r="AD5133" s="63"/>
      <c r="AE5133" s="63"/>
      <c r="AF5133" s="63"/>
      <c r="AG5133" s="63"/>
      <c r="AH5133" s="63"/>
      <c r="AI5133" s="63"/>
      <c r="AJ5133" s="63"/>
      <c r="AK5133" s="63"/>
      <c r="AL5133" s="63"/>
      <c r="AM5133" s="63"/>
      <c r="AN5133" s="63"/>
      <c r="AO5133" s="63"/>
      <c r="AP5133" s="63"/>
      <c r="AQ5133" s="63"/>
      <c r="AR5133" s="63"/>
      <c r="AS5133" s="63"/>
      <c r="AT5133" s="63"/>
      <c r="AU5133" s="63"/>
      <c r="AV5133" s="63"/>
      <c r="AW5133" s="63"/>
      <c r="AX5133" s="63"/>
      <c r="AY5133" s="63"/>
      <c r="AZ5133" s="63"/>
      <c r="BA5133" s="63"/>
      <c r="BB5133" s="63"/>
      <c r="BC5133" s="63"/>
      <c r="BD5133" s="63"/>
      <c r="BE5133" s="63"/>
      <c r="BF5133" s="63"/>
      <c r="BG5133" s="63"/>
      <c r="BH5133" s="63"/>
      <c r="BI5133" s="63"/>
      <c r="BJ5133" s="63"/>
      <c r="BK5133" s="63"/>
      <c r="BL5133" s="63"/>
      <c r="BM5133" s="63"/>
      <c r="BN5133" s="63"/>
      <c r="BO5133" s="63"/>
      <c r="BP5133" s="63"/>
      <c r="BQ5133" s="63"/>
      <c r="BR5133" s="63"/>
      <c r="BS5133" s="63"/>
      <c r="BT5133" s="63"/>
      <c r="BU5133" s="63"/>
      <c r="BV5133" s="63"/>
      <c r="BW5133" s="63"/>
      <c r="BX5133" s="63"/>
      <c r="BY5133" s="63"/>
      <c r="BZ5133" s="63"/>
      <c r="CA5133" s="63"/>
      <c r="CB5133" s="63"/>
      <c r="CC5133" s="63"/>
      <c r="CD5133" s="63"/>
      <c r="CE5133" s="63"/>
      <c r="CF5133" s="63"/>
      <c r="CG5133" s="63"/>
      <c r="CH5133" s="63"/>
      <c r="CI5133" s="63"/>
      <c r="CJ5133" s="63"/>
      <c r="CK5133" s="63"/>
      <c r="CL5133" s="63"/>
      <c r="CM5133" s="63"/>
      <c r="CN5133" s="63"/>
      <c r="CO5133" s="63"/>
      <c r="CP5133" s="63"/>
      <c r="CR5133" s="227"/>
      <c r="CS5133" s="74"/>
    </row>
    <row r="5134" spans="1:97" s="72" customFormat="1" ht="75.75" customHeight="1">
      <c r="A5134" s="63"/>
      <c r="B5134" s="63"/>
      <c r="C5134" s="63"/>
      <c r="D5134" s="63"/>
      <c r="E5134" s="63"/>
      <c r="F5134" s="63"/>
      <c r="G5134" s="63"/>
      <c r="H5134" s="63"/>
      <c r="I5134" s="63"/>
      <c r="J5134" s="63"/>
      <c r="K5134" s="63"/>
      <c r="L5134" s="63"/>
      <c r="M5134" s="63"/>
      <c r="N5134" s="63"/>
      <c r="O5134" s="63"/>
      <c r="P5134" s="63"/>
      <c r="Q5134" s="63"/>
      <c r="R5134" s="63"/>
      <c r="S5134" s="63"/>
      <c r="T5134" s="63"/>
      <c r="U5134" s="63"/>
      <c r="V5134" s="63"/>
      <c r="W5134" s="63"/>
      <c r="X5134" s="63"/>
      <c r="Y5134" s="63"/>
      <c r="Z5134" s="63"/>
      <c r="AA5134" s="63"/>
      <c r="AB5134" s="63"/>
      <c r="AC5134" s="63"/>
      <c r="AD5134" s="63"/>
      <c r="AE5134" s="63"/>
      <c r="AF5134" s="63"/>
      <c r="AG5134" s="63"/>
      <c r="AH5134" s="63"/>
      <c r="AI5134" s="63"/>
      <c r="AJ5134" s="63"/>
      <c r="AK5134" s="63"/>
      <c r="AL5134" s="63"/>
      <c r="AM5134" s="63"/>
      <c r="AN5134" s="63"/>
      <c r="AO5134" s="63"/>
      <c r="AP5134" s="63"/>
      <c r="AQ5134" s="63"/>
      <c r="AR5134" s="63"/>
      <c r="AS5134" s="63"/>
      <c r="AT5134" s="63"/>
      <c r="AU5134" s="63"/>
      <c r="AV5134" s="63"/>
      <c r="AW5134" s="63"/>
      <c r="AX5134" s="63"/>
      <c r="AY5134" s="63"/>
      <c r="AZ5134" s="63"/>
      <c r="BA5134" s="63"/>
      <c r="BB5134" s="63"/>
      <c r="BC5134" s="63"/>
      <c r="BD5134" s="63"/>
      <c r="BE5134" s="63"/>
      <c r="BF5134" s="63"/>
      <c r="BG5134" s="63"/>
      <c r="BH5134" s="63"/>
      <c r="BI5134" s="63"/>
      <c r="BJ5134" s="63"/>
      <c r="BK5134" s="63"/>
      <c r="BL5134" s="63"/>
      <c r="BM5134" s="63"/>
      <c r="BN5134" s="63"/>
      <c r="BO5134" s="63"/>
      <c r="BP5134" s="63"/>
      <c r="BQ5134" s="63"/>
      <c r="BR5134" s="63"/>
      <c r="BS5134" s="63"/>
      <c r="BT5134" s="63"/>
      <c r="BU5134" s="63"/>
      <c r="BV5134" s="63"/>
      <c r="BW5134" s="63"/>
      <c r="BX5134" s="63"/>
      <c r="BY5134" s="63"/>
      <c r="BZ5134" s="63"/>
      <c r="CA5134" s="63"/>
      <c r="CB5134" s="63"/>
      <c r="CC5134" s="63"/>
      <c r="CD5134" s="63"/>
      <c r="CE5134" s="63"/>
      <c r="CF5134" s="63"/>
      <c r="CG5134" s="63"/>
      <c r="CH5134" s="63"/>
      <c r="CI5134" s="63"/>
      <c r="CJ5134" s="63"/>
      <c r="CK5134" s="63"/>
      <c r="CL5134" s="63"/>
      <c r="CM5134" s="63"/>
      <c r="CN5134" s="63"/>
      <c r="CO5134" s="63"/>
      <c r="CP5134" s="63"/>
      <c r="CR5134" s="227"/>
      <c r="CS5134" s="74"/>
    </row>
    <row r="5135" spans="1:97" s="72" customFormat="1" ht="75.75" customHeight="1">
      <c r="A5135" s="63"/>
      <c r="B5135" s="63"/>
      <c r="C5135" s="63"/>
      <c r="D5135" s="63"/>
      <c r="E5135" s="63"/>
      <c r="F5135" s="63"/>
      <c r="G5135" s="63"/>
      <c r="H5135" s="63"/>
      <c r="I5135" s="63"/>
      <c r="J5135" s="63"/>
      <c r="K5135" s="63"/>
      <c r="L5135" s="63"/>
      <c r="M5135" s="63"/>
      <c r="N5135" s="63"/>
      <c r="O5135" s="63"/>
      <c r="P5135" s="63"/>
      <c r="Q5135" s="63"/>
      <c r="R5135" s="63"/>
      <c r="S5135" s="63"/>
      <c r="T5135" s="63"/>
      <c r="U5135" s="63"/>
      <c r="V5135" s="63"/>
      <c r="W5135" s="63"/>
      <c r="X5135" s="63"/>
      <c r="Y5135" s="63"/>
      <c r="Z5135" s="63"/>
      <c r="AA5135" s="63"/>
      <c r="AB5135" s="63"/>
      <c r="AC5135" s="63"/>
      <c r="AD5135" s="63"/>
      <c r="AE5135" s="63"/>
      <c r="AF5135" s="63"/>
      <c r="AG5135" s="63"/>
      <c r="AH5135" s="63"/>
      <c r="AI5135" s="63"/>
      <c r="AJ5135" s="63"/>
      <c r="AK5135" s="63"/>
      <c r="AL5135" s="63"/>
      <c r="AM5135" s="63"/>
      <c r="AN5135" s="63"/>
      <c r="AO5135" s="63"/>
      <c r="AP5135" s="63"/>
      <c r="AQ5135" s="63"/>
      <c r="AR5135" s="63"/>
      <c r="AS5135" s="63"/>
      <c r="AT5135" s="63"/>
      <c r="AU5135" s="63"/>
      <c r="AV5135" s="63"/>
      <c r="AW5135" s="63"/>
      <c r="AX5135" s="63"/>
      <c r="AY5135" s="63"/>
      <c r="AZ5135" s="63"/>
      <c r="BA5135" s="63"/>
      <c r="BB5135" s="63"/>
      <c r="BC5135" s="63"/>
      <c r="BD5135" s="63"/>
      <c r="BE5135" s="63"/>
      <c r="BF5135" s="63"/>
      <c r="BG5135" s="63"/>
      <c r="BH5135" s="63"/>
      <c r="BI5135" s="63"/>
      <c r="BJ5135" s="63"/>
      <c r="BK5135" s="63"/>
      <c r="BL5135" s="63"/>
      <c r="BM5135" s="63"/>
      <c r="BN5135" s="63"/>
      <c r="BO5135" s="63"/>
      <c r="BP5135" s="63"/>
      <c r="BQ5135" s="63"/>
      <c r="BR5135" s="63"/>
      <c r="BS5135" s="63"/>
      <c r="BT5135" s="63"/>
      <c r="BU5135" s="63"/>
      <c r="BV5135" s="63"/>
      <c r="BW5135" s="63"/>
      <c r="BX5135" s="63"/>
      <c r="BY5135" s="63"/>
      <c r="BZ5135" s="63"/>
      <c r="CA5135" s="63"/>
      <c r="CB5135" s="63"/>
      <c r="CC5135" s="63"/>
      <c r="CD5135" s="63"/>
      <c r="CE5135" s="63"/>
      <c r="CF5135" s="63"/>
      <c r="CG5135" s="63"/>
      <c r="CH5135" s="63"/>
      <c r="CI5135" s="63"/>
      <c r="CJ5135" s="63"/>
      <c r="CK5135" s="63"/>
      <c r="CL5135" s="63"/>
      <c r="CM5135" s="63"/>
      <c r="CN5135" s="63"/>
      <c r="CO5135" s="63"/>
      <c r="CP5135" s="63"/>
      <c r="CR5135" s="227"/>
      <c r="CS5135" s="74"/>
    </row>
    <row r="5136" spans="1:97" s="72" customFormat="1" ht="75.75" customHeight="1">
      <c r="A5136" s="63"/>
      <c r="B5136" s="63"/>
      <c r="C5136" s="63"/>
      <c r="D5136" s="63"/>
      <c r="E5136" s="63"/>
      <c r="F5136" s="63"/>
      <c r="G5136" s="63"/>
      <c r="H5136" s="63"/>
      <c r="I5136" s="63"/>
      <c r="J5136" s="63"/>
      <c r="K5136" s="63"/>
      <c r="L5136" s="63"/>
      <c r="M5136" s="63"/>
      <c r="N5136" s="63"/>
      <c r="O5136" s="63"/>
      <c r="P5136" s="63"/>
      <c r="Q5136" s="63"/>
      <c r="R5136" s="63"/>
      <c r="S5136" s="63"/>
      <c r="T5136" s="63"/>
      <c r="U5136" s="63"/>
      <c r="V5136" s="63"/>
      <c r="W5136" s="63"/>
      <c r="X5136" s="63"/>
      <c r="Y5136" s="63"/>
      <c r="Z5136" s="63"/>
      <c r="AA5136" s="63"/>
      <c r="AB5136" s="63"/>
      <c r="AC5136" s="63"/>
      <c r="AD5136" s="63"/>
      <c r="AE5136" s="63"/>
      <c r="AF5136" s="63"/>
      <c r="AG5136" s="63"/>
      <c r="AH5136" s="63"/>
      <c r="AI5136" s="63"/>
      <c r="AJ5136" s="63"/>
      <c r="AK5136" s="63"/>
      <c r="AL5136" s="63"/>
      <c r="AM5136" s="63"/>
      <c r="AN5136" s="63"/>
      <c r="AO5136" s="63"/>
      <c r="AP5136" s="63"/>
      <c r="AQ5136" s="63"/>
      <c r="AR5136" s="63"/>
      <c r="AS5136" s="63"/>
      <c r="AT5136" s="63"/>
      <c r="AU5136" s="63"/>
      <c r="AV5136" s="63"/>
      <c r="AW5136" s="63"/>
      <c r="AX5136" s="63"/>
      <c r="AY5136" s="63"/>
      <c r="AZ5136" s="63"/>
      <c r="BA5136" s="63"/>
      <c r="BB5136" s="63"/>
      <c r="BC5136" s="63"/>
      <c r="BD5136" s="63"/>
      <c r="BE5136" s="63"/>
      <c r="BF5136" s="63"/>
      <c r="BG5136" s="63"/>
      <c r="BH5136" s="63"/>
      <c r="BI5136" s="63"/>
      <c r="BJ5136" s="63"/>
      <c r="BK5136" s="63"/>
      <c r="BL5136" s="63"/>
      <c r="BM5136" s="63"/>
      <c r="BN5136" s="63"/>
      <c r="BO5136" s="63"/>
      <c r="BP5136" s="63"/>
      <c r="BQ5136" s="63"/>
      <c r="BR5136" s="63"/>
      <c r="BS5136" s="63"/>
      <c r="BT5136" s="63"/>
      <c r="BU5136" s="63"/>
      <c r="BV5136" s="63"/>
      <c r="BW5136" s="63"/>
      <c r="BX5136" s="63"/>
      <c r="BY5136" s="63"/>
      <c r="BZ5136" s="63"/>
      <c r="CA5136" s="63"/>
      <c r="CB5136" s="63"/>
      <c r="CC5136" s="63"/>
      <c r="CD5136" s="63"/>
      <c r="CE5136" s="63"/>
      <c r="CF5136" s="63"/>
      <c r="CG5136" s="63"/>
      <c r="CH5136" s="63"/>
      <c r="CI5136" s="63"/>
      <c r="CJ5136" s="63"/>
      <c r="CK5136" s="63"/>
      <c r="CL5136" s="63"/>
      <c r="CM5136" s="63"/>
      <c r="CN5136" s="63"/>
      <c r="CO5136" s="63"/>
      <c r="CP5136" s="63"/>
      <c r="CR5136" s="227"/>
      <c r="CS5136" s="74"/>
    </row>
    <row r="5137" spans="1:97" s="72" customFormat="1" ht="75.75" customHeight="1">
      <c r="A5137" s="63"/>
      <c r="B5137" s="63"/>
      <c r="C5137" s="63"/>
      <c r="D5137" s="63"/>
      <c r="E5137" s="63"/>
      <c r="F5137" s="63"/>
      <c r="G5137" s="63"/>
      <c r="H5137" s="63"/>
      <c r="I5137" s="63"/>
      <c r="J5137" s="63"/>
      <c r="K5137" s="63"/>
      <c r="L5137" s="63"/>
      <c r="M5137" s="63"/>
      <c r="N5137" s="63"/>
      <c r="O5137" s="63"/>
      <c r="P5137" s="63"/>
      <c r="Q5137" s="63"/>
      <c r="R5137" s="63"/>
      <c r="S5137" s="63"/>
      <c r="T5137" s="63"/>
      <c r="U5137" s="63"/>
      <c r="V5137" s="63"/>
      <c r="W5137" s="63"/>
      <c r="X5137" s="63"/>
      <c r="Y5137" s="63"/>
      <c r="Z5137" s="63"/>
      <c r="AA5137" s="63"/>
      <c r="AB5137" s="63"/>
      <c r="AC5137" s="63"/>
      <c r="AD5137" s="63"/>
      <c r="AE5137" s="63"/>
      <c r="AF5137" s="63"/>
      <c r="AG5137" s="63"/>
      <c r="AH5137" s="63"/>
      <c r="AI5137" s="63"/>
      <c r="AJ5137" s="63"/>
      <c r="AK5137" s="63"/>
      <c r="AL5137" s="63"/>
      <c r="AM5137" s="63"/>
      <c r="AN5137" s="63"/>
      <c r="AO5137" s="63"/>
      <c r="AP5137" s="63"/>
      <c r="AQ5137" s="63"/>
      <c r="AR5137" s="63"/>
      <c r="AS5137" s="63"/>
      <c r="AT5137" s="63"/>
      <c r="AU5137" s="63"/>
      <c r="AV5137" s="63"/>
      <c r="AW5137" s="63"/>
      <c r="AX5137" s="63"/>
      <c r="AY5137" s="63"/>
      <c r="AZ5137" s="63"/>
      <c r="BA5137" s="63"/>
      <c r="BB5137" s="63"/>
      <c r="BC5137" s="63"/>
      <c r="BD5137" s="63"/>
      <c r="BE5137" s="63"/>
      <c r="BF5137" s="63"/>
      <c r="BG5137" s="63"/>
      <c r="BH5137" s="63"/>
      <c r="BI5137" s="63"/>
      <c r="BJ5137" s="63"/>
      <c r="BK5137" s="63"/>
      <c r="BL5137" s="63"/>
      <c r="BM5137" s="63"/>
      <c r="BN5137" s="63"/>
      <c r="BO5137" s="63"/>
      <c r="BP5137" s="63"/>
      <c r="BQ5137" s="63"/>
      <c r="BR5137" s="63"/>
      <c r="BS5137" s="63"/>
      <c r="BT5137" s="63"/>
      <c r="BU5137" s="63"/>
      <c r="BV5137" s="63"/>
      <c r="BW5137" s="63"/>
      <c r="BX5137" s="63"/>
      <c r="BY5137" s="63"/>
      <c r="BZ5137" s="63"/>
      <c r="CA5137" s="63"/>
      <c r="CB5137" s="63"/>
      <c r="CC5137" s="63"/>
      <c r="CD5137" s="63"/>
      <c r="CE5137" s="63"/>
      <c r="CF5137" s="63"/>
      <c r="CG5137" s="63"/>
      <c r="CH5137" s="63"/>
      <c r="CI5137" s="63"/>
      <c r="CJ5137" s="63"/>
      <c r="CK5137" s="63"/>
      <c r="CL5137" s="63"/>
      <c r="CM5137" s="63"/>
      <c r="CN5137" s="63"/>
      <c r="CO5137" s="63"/>
      <c r="CP5137" s="63"/>
      <c r="CR5137" s="227"/>
      <c r="CS5137" s="74"/>
    </row>
    <row r="5138" spans="1:97" s="72" customFormat="1" ht="75.75" customHeight="1">
      <c r="A5138" s="63"/>
      <c r="B5138" s="63"/>
      <c r="C5138" s="63"/>
      <c r="D5138" s="63"/>
      <c r="E5138" s="63"/>
      <c r="F5138" s="63"/>
      <c r="G5138" s="63"/>
      <c r="H5138" s="63"/>
      <c r="I5138" s="63"/>
      <c r="J5138" s="63"/>
      <c r="K5138" s="63"/>
      <c r="L5138" s="63"/>
      <c r="M5138" s="63"/>
      <c r="N5138" s="63"/>
      <c r="O5138" s="63"/>
      <c r="P5138" s="63"/>
      <c r="Q5138" s="63"/>
      <c r="R5138" s="63"/>
      <c r="S5138" s="63"/>
      <c r="T5138" s="63"/>
      <c r="U5138" s="63"/>
      <c r="V5138" s="63"/>
      <c r="W5138" s="63"/>
      <c r="X5138" s="63"/>
      <c r="Y5138" s="63"/>
      <c r="Z5138" s="63"/>
      <c r="AA5138" s="63"/>
      <c r="AB5138" s="63"/>
      <c r="AC5138" s="63"/>
      <c r="AD5138" s="63"/>
      <c r="AE5138" s="63"/>
      <c r="AF5138" s="63"/>
      <c r="AG5138" s="63"/>
      <c r="AH5138" s="63"/>
      <c r="AI5138" s="63"/>
      <c r="AJ5138" s="63"/>
      <c r="AK5138" s="63"/>
      <c r="AL5138" s="63"/>
      <c r="AM5138" s="63"/>
      <c r="AN5138" s="63"/>
      <c r="AO5138" s="63"/>
      <c r="AP5138" s="63"/>
      <c r="AQ5138" s="63"/>
      <c r="AR5138" s="63"/>
      <c r="AS5138" s="63"/>
      <c r="AT5138" s="63"/>
      <c r="AU5138" s="63"/>
      <c r="AV5138" s="63"/>
      <c r="AW5138" s="63"/>
      <c r="AX5138" s="63"/>
      <c r="AY5138" s="63"/>
      <c r="AZ5138" s="63"/>
      <c r="BA5138" s="63"/>
      <c r="BB5138" s="63"/>
      <c r="BC5138" s="63"/>
      <c r="BD5138" s="63"/>
      <c r="BE5138" s="63"/>
      <c r="BF5138" s="63"/>
      <c r="BG5138" s="63"/>
      <c r="BH5138" s="63"/>
      <c r="BI5138" s="63"/>
      <c r="BJ5138" s="63"/>
      <c r="BK5138" s="63"/>
      <c r="BL5138" s="63"/>
      <c r="BM5138" s="63"/>
      <c r="BN5138" s="63"/>
      <c r="BO5138" s="63"/>
      <c r="BP5138" s="63"/>
      <c r="BQ5138" s="63"/>
      <c r="BR5138" s="63"/>
      <c r="BS5138" s="63"/>
      <c r="BT5138" s="63"/>
      <c r="BU5138" s="63"/>
      <c r="BV5138" s="63"/>
      <c r="BW5138" s="63"/>
      <c r="BX5138" s="63"/>
      <c r="BY5138" s="63"/>
      <c r="BZ5138" s="63"/>
      <c r="CA5138" s="63"/>
      <c r="CB5138" s="63"/>
      <c r="CC5138" s="63"/>
      <c r="CD5138" s="63"/>
      <c r="CE5138" s="63"/>
      <c r="CF5138" s="63"/>
      <c r="CG5138" s="63"/>
      <c r="CH5138" s="63"/>
      <c r="CI5138" s="63"/>
      <c r="CJ5138" s="63"/>
      <c r="CK5138" s="63"/>
      <c r="CL5138" s="63"/>
      <c r="CM5138" s="63"/>
      <c r="CN5138" s="63"/>
      <c r="CO5138" s="63"/>
      <c r="CP5138" s="63"/>
      <c r="CR5138" s="227"/>
      <c r="CS5138" s="74"/>
    </row>
    <row r="5139" spans="1:97" s="72" customFormat="1" ht="75.75" customHeight="1">
      <c r="A5139" s="63"/>
      <c r="B5139" s="63"/>
      <c r="C5139" s="63"/>
      <c r="D5139" s="63"/>
      <c r="E5139" s="63"/>
      <c r="F5139" s="63"/>
      <c r="G5139" s="63"/>
      <c r="H5139" s="63"/>
      <c r="I5139" s="63"/>
      <c r="J5139" s="63"/>
      <c r="K5139" s="63"/>
      <c r="L5139" s="63"/>
      <c r="M5139" s="63"/>
      <c r="N5139" s="63"/>
      <c r="O5139" s="63"/>
      <c r="P5139" s="63"/>
      <c r="Q5139" s="63"/>
      <c r="R5139" s="63"/>
      <c r="S5139" s="63"/>
      <c r="T5139" s="63"/>
      <c r="U5139" s="63"/>
      <c r="V5139" s="63"/>
      <c r="W5139" s="63"/>
      <c r="X5139" s="63"/>
      <c r="Y5139" s="63"/>
      <c r="Z5139" s="63"/>
      <c r="AA5139" s="63"/>
      <c r="AB5139" s="63"/>
      <c r="AC5139" s="63"/>
      <c r="AD5139" s="63"/>
      <c r="AE5139" s="63"/>
      <c r="AF5139" s="63"/>
      <c r="AG5139" s="63"/>
      <c r="AH5139" s="63"/>
      <c r="AI5139" s="63"/>
      <c r="AJ5139" s="63"/>
      <c r="AK5139" s="63"/>
      <c r="AL5139" s="63"/>
      <c r="AM5139" s="63"/>
      <c r="AN5139" s="63"/>
      <c r="AO5139" s="63"/>
      <c r="AP5139" s="63"/>
      <c r="AQ5139" s="63"/>
      <c r="AR5139" s="63"/>
      <c r="AS5139" s="63"/>
      <c r="AT5139" s="63"/>
      <c r="AU5139" s="63"/>
      <c r="AV5139" s="63"/>
      <c r="AW5139" s="63"/>
      <c r="AX5139" s="63"/>
      <c r="AY5139" s="63"/>
      <c r="AZ5139" s="63"/>
      <c r="BA5139" s="63"/>
      <c r="BB5139" s="63"/>
      <c r="BC5139" s="63"/>
      <c r="BD5139" s="63"/>
      <c r="BE5139" s="63"/>
      <c r="BF5139" s="63"/>
      <c r="BG5139" s="63"/>
      <c r="BH5139" s="63"/>
      <c r="BI5139" s="63"/>
      <c r="BJ5139" s="63"/>
      <c r="BK5139" s="63"/>
      <c r="BL5139" s="63"/>
      <c r="BM5139" s="63"/>
      <c r="BN5139" s="63"/>
      <c r="BO5139" s="63"/>
      <c r="BP5139" s="63"/>
      <c r="BQ5139" s="63"/>
      <c r="BR5139" s="63"/>
      <c r="BS5139" s="63"/>
      <c r="BT5139" s="63"/>
      <c r="BU5139" s="63"/>
      <c r="BV5139" s="63"/>
      <c r="BW5139" s="63"/>
      <c r="BX5139" s="63"/>
      <c r="BY5139" s="63"/>
      <c r="BZ5139" s="63"/>
      <c r="CA5139" s="63"/>
      <c r="CB5139" s="63"/>
      <c r="CC5139" s="63"/>
      <c r="CD5139" s="63"/>
      <c r="CE5139" s="63"/>
      <c r="CF5139" s="63"/>
      <c r="CG5139" s="63"/>
      <c r="CH5139" s="63"/>
      <c r="CI5139" s="63"/>
      <c r="CJ5139" s="63"/>
      <c r="CK5139" s="63"/>
      <c r="CL5139" s="63"/>
      <c r="CM5139" s="63"/>
      <c r="CN5139" s="63"/>
      <c r="CO5139" s="63"/>
      <c r="CP5139" s="63"/>
      <c r="CR5139" s="227"/>
      <c r="CS5139" s="74"/>
    </row>
    <row r="5140" spans="1:97" s="72" customFormat="1" ht="75.75" customHeight="1">
      <c r="A5140" s="63"/>
      <c r="B5140" s="63"/>
      <c r="C5140" s="63"/>
      <c r="D5140" s="63"/>
      <c r="E5140" s="63"/>
      <c r="F5140" s="63"/>
      <c r="G5140" s="63"/>
      <c r="H5140" s="63"/>
      <c r="I5140" s="63"/>
      <c r="J5140" s="63"/>
      <c r="K5140" s="63"/>
      <c r="L5140" s="63"/>
      <c r="M5140" s="63"/>
      <c r="N5140" s="63"/>
      <c r="O5140" s="63"/>
      <c r="P5140" s="63"/>
      <c r="Q5140" s="63"/>
      <c r="R5140" s="63"/>
      <c r="S5140" s="63"/>
      <c r="T5140" s="63"/>
      <c r="U5140" s="63"/>
      <c r="V5140" s="63"/>
      <c r="W5140" s="63"/>
      <c r="X5140" s="63"/>
      <c r="Y5140" s="63"/>
      <c r="Z5140" s="63"/>
      <c r="AA5140" s="63"/>
      <c r="AB5140" s="63"/>
      <c r="AC5140" s="63"/>
      <c r="AD5140" s="63"/>
      <c r="AE5140" s="63"/>
      <c r="AF5140" s="63"/>
      <c r="AG5140" s="63"/>
      <c r="AH5140" s="63"/>
      <c r="AI5140" s="63"/>
      <c r="AJ5140" s="63"/>
      <c r="AK5140" s="63"/>
      <c r="AL5140" s="63"/>
      <c r="AM5140" s="63"/>
      <c r="AN5140" s="63"/>
      <c r="AO5140" s="63"/>
      <c r="AP5140" s="63"/>
      <c r="AQ5140" s="63"/>
      <c r="AR5140" s="63"/>
      <c r="AS5140" s="63"/>
      <c r="AT5140" s="63"/>
      <c r="AU5140" s="63"/>
      <c r="AV5140" s="63"/>
      <c r="AW5140" s="63"/>
      <c r="AX5140" s="63"/>
      <c r="AY5140" s="63"/>
      <c r="AZ5140" s="63"/>
      <c r="BA5140" s="63"/>
      <c r="BB5140" s="63"/>
      <c r="BC5140" s="63"/>
      <c r="BD5140" s="63"/>
      <c r="BE5140" s="63"/>
      <c r="BF5140" s="63"/>
      <c r="BG5140" s="63"/>
      <c r="BH5140" s="63"/>
      <c r="BI5140" s="63"/>
      <c r="BJ5140" s="63"/>
      <c r="BK5140" s="63"/>
      <c r="BL5140" s="63"/>
      <c r="BM5140" s="63"/>
      <c r="BN5140" s="63"/>
      <c r="BO5140" s="63"/>
      <c r="BP5140" s="63"/>
      <c r="BQ5140" s="63"/>
      <c r="BR5140" s="63"/>
      <c r="BS5140" s="63"/>
      <c r="BT5140" s="63"/>
      <c r="BU5140" s="63"/>
      <c r="BV5140" s="63"/>
      <c r="BW5140" s="63"/>
      <c r="BX5140" s="63"/>
      <c r="BY5140" s="63"/>
      <c r="BZ5140" s="63"/>
      <c r="CA5140" s="63"/>
      <c r="CB5140" s="63"/>
      <c r="CC5140" s="63"/>
      <c r="CD5140" s="63"/>
      <c r="CE5140" s="63"/>
      <c r="CF5140" s="63"/>
      <c r="CG5140" s="63"/>
      <c r="CH5140" s="63"/>
      <c r="CI5140" s="63"/>
      <c r="CJ5140" s="63"/>
      <c r="CK5140" s="63"/>
      <c r="CL5140" s="63"/>
      <c r="CM5140" s="63"/>
      <c r="CN5140" s="63"/>
      <c r="CO5140" s="63"/>
      <c r="CP5140" s="63"/>
      <c r="CR5140" s="227"/>
      <c r="CS5140" s="74"/>
    </row>
    <row r="5141" spans="1:97" s="72" customFormat="1" ht="75.75" customHeight="1">
      <c r="A5141" s="63"/>
      <c r="B5141" s="63"/>
      <c r="C5141" s="63"/>
      <c r="D5141" s="63"/>
      <c r="E5141" s="63"/>
      <c r="F5141" s="63"/>
      <c r="G5141" s="63"/>
      <c r="H5141" s="63"/>
      <c r="I5141" s="63"/>
      <c r="J5141" s="63"/>
      <c r="K5141" s="63"/>
      <c r="L5141" s="63"/>
      <c r="M5141" s="63"/>
      <c r="N5141" s="63"/>
      <c r="O5141" s="63"/>
      <c r="P5141" s="63"/>
      <c r="Q5141" s="63"/>
      <c r="R5141" s="63"/>
      <c r="S5141" s="63"/>
      <c r="T5141" s="63"/>
      <c r="U5141" s="63"/>
      <c r="V5141" s="63"/>
      <c r="W5141" s="63"/>
      <c r="X5141" s="63"/>
      <c r="Y5141" s="63"/>
      <c r="Z5141" s="63"/>
      <c r="AA5141" s="63"/>
      <c r="AB5141" s="63"/>
      <c r="AC5141" s="63"/>
      <c r="AD5141" s="63"/>
      <c r="AE5141" s="63"/>
      <c r="AF5141" s="63"/>
      <c r="AG5141" s="63"/>
      <c r="AH5141" s="63"/>
      <c r="AI5141" s="63"/>
      <c r="AJ5141" s="63"/>
      <c r="AK5141" s="63"/>
      <c r="AL5141" s="63"/>
      <c r="AM5141" s="63"/>
      <c r="AN5141" s="63"/>
      <c r="AO5141" s="63"/>
      <c r="AP5141" s="63"/>
      <c r="AQ5141" s="63"/>
      <c r="AR5141" s="63"/>
      <c r="AS5141" s="63"/>
      <c r="AT5141" s="63"/>
      <c r="AU5141" s="63"/>
      <c r="AV5141" s="63"/>
      <c r="AW5141" s="63"/>
      <c r="AX5141" s="63"/>
      <c r="AY5141" s="63"/>
      <c r="AZ5141" s="63"/>
      <c r="BA5141" s="63"/>
      <c r="BB5141" s="63"/>
      <c r="BC5141" s="63"/>
      <c r="BD5141" s="63"/>
      <c r="BE5141" s="63"/>
      <c r="BF5141" s="63"/>
      <c r="BG5141" s="63"/>
      <c r="BH5141" s="63"/>
      <c r="BI5141" s="63"/>
      <c r="BJ5141" s="63"/>
      <c r="BK5141" s="63"/>
      <c r="BL5141" s="63"/>
      <c r="BM5141" s="63"/>
      <c r="BN5141" s="63"/>
      <c r="BO5141" s="63"/>
      <c r="BP5141" s="63"/>
      <c r="BQ5141" s="63"/>
      <c r="BR5141" s="63"/>
      <c r="BS5141" s="63"/>
      <c r="BT5141" s="63"/>
      <c r="BU5141" s="63"/>
      <c r="BV5141" s="63"/>
      <c r="BW5141" s="63"/>
      <c r="BX5141" s="63"/>
      <c r="BY5141" s="63"/>
      <c r="BZ5141" s="63"/>
      <c r="CA5141" s="63"/>
      <c r="CB5141" s="63"/>
      <c r="CC5141" s="63"/>
      <c r="CD5141" s="63"/>
      <c r="CE5141" s="63"/>
      <c r="CF5141" s="63"/>
      <c r="CG5141" s="63"/>
      <c r="CH5141" s="63"/>
      <c r="CI5141" s="63"/>
      <c r="CJ5141" s="63"/>
      <c r="CK5141" s="63"/>
      <c r="CL5141" s="63"/>
      <c r="CM5141" s="63"/>
      <c r="CN5141" s="63"/>
      <c r="CO5141" s="63"/>
      <c r="CP5141" s="63"/>
      <c r="CR5141" s="227"/>
      <c r="CS5141" s="74"/>
    </row>
    <row r="5142" spans="1:97" s="72" customFormat="1" ht="75.75" customHeight="1">
      <c r="A5142" s="63"/>
      <c r="B5142" s="63"/>
      <c r="C5142" s="63"/>
      <c r="D5142" s="63"/>
      <c r="E5142" s="63"/>
      <c r="F5142" s="63"/>
      <c r="G5142" s="63"/>
      <c r="H5142" s="63"/>
      <c r="I5142" s="63"/>
      <c r="J5142" s="63"/>
      <c r="K5142" s="63"/>
      <c r="L5142" s="63"/>
      <c r="M5142" s="63"/>
      <c r="N5142" s="63"/>
      <c r="O5142" s="63"/>
      <c r="P5142" s="63"/>
      <c r="Q5142" s="63"/>
      <c r="R5142" s="63"/>
      <c r="S5142" s="63"/>
      <c r="T5142" s="63"/>
      <c r="U5142" s="63"/>
      <c r="V5142" s="63"/>
      <c r="W5142" s="63"/>
      <c r="X5142" s="63"/>
      <c r="Y5142" s="63"/>
      <c r="Z5142" s="63"/>
      <c r="AA5142" s="63"/>
      <c r="AB5142" s="63"/>
      <c r="AC5142" s="63"/>
      <c r="AD5142" s="63"/>
      <c r="AE5142" s="63"/>
      <c r="AF5142" s="63"/>
      <c r="AG5142" s="63"/>
      <c r="AH5142" s="63"/>
      <c r="AI5142" s="63"/>
      <c r="AJ5142" s="63"/>
      <c r="AK5142" s="63"/>
      <c r="AL5142" s="63"/>
      <c r="AM5142" s="63"/>
      <c r="AN5142" s="63"/>
      <c r="AO5142" s="63"/>
      <c r="AP5142" s="63"/>
      <c r="AQ5142" s="63"/>
      <c r="AR5142" s="63"/>
      <c r="AS5142" s="63"/>
      <c r="AT5142" s="63"/>
      <c r="AU5142" s="63"/>
      <c r="AV5142" s="63"/>
      <c r="AW5142" s="63"/>
      <c r="AX5142" s="63"/>
      <c r="AY5142" s="63"/>
      <c r="AZ5142" s="63"/>
      <c r="BA5142" s="63"/>
      <c r="BB5142" s="63"/>
      <c r="BC5142" s="63"/>
      <c r="BD5142" s="63"/>
      <c r="BE5142" s="63"/>
      <c r="BF5142" s="63"/>
      <c r="BG5142" s="63"/>
      <c r="BH5142" s="63"/>
      <c r="BI5142" s="63"/>
      <c r="BJ5142" s="63"/>
      <c r="BK5142" s="63"/>
      <c r="BL5142" s="63"/>
      <c r="BM5142" s="63"/>
      <c r="BN5142" s="63"/>
      <c r="BO5142" s="63"/>
      <c r="BP5142" s="63"/>
      <c r="BQ5142" s="63"/>
      <c r="BR5142" s="63"/>
      <c r="BS5142" s="63"/>
      <c r="BT5142" s="63"/>
      <c r="BU5142" s="63"/>
      <c r="BV5142" s="63"/>
      <c r="BW5142" s="63"/>
      <c r="BX5142" s="63"/>
      <c r="BY5142" s="63"/>
      <c r="BZ5142" s="63"/>
      <c r="CA5142" s="63"/>
      <c r="CB5142" s="63"/>
      <c r="CC5142" s="63"/>
      <c r="CD5142" s="63"/>
      <c r="CE5142" s="63"/>
      <c r="CF5142" s="63"/>
      <c r="CG5142" s="63"/>
      <c r="CH5142" s="63"/>
      <c r="CI5142" s="63"/>
      <c r="CJ5142" s="63"/>
      <c r="CK5142" s="63"/>
      <c r="CL5142" s="63"/>
      <c r="CM5142" s="63"/>
      <c r="CN5142" s="63"/>
      <c r="CO5142" s="63"/>
      <c r="CP5142" s="63"/>
      <c r="CR5142" s="227"/>
      <c r="CS5142" s="74"/>
    </row>
    <row r="5143" spans="1:97" s="72" customFormat="1" ht="75.75" customHeight="1">
      <c r="A5143" s="63"/>
      <c r="B5143" s="63"/>
      <c r="C5143" s="63"/>
      <c r="D5143" s="63"/>
      <c r="E5143" s="63"/>
      <c r="F5143" s="63"/>
      <c r="G5143" s="63"/>
      <c r="H5143" s="63"/>
      <c r="I5143" s="63"/>
      <c r="J5143" s="63"/>
      <c r="K5143" s="63"/>
      <c r="L5143" s="63"/>
      <c r="M5143" s="63"/>
      <c r="N5143" s="63"/>
      <c r="O5143" s="63"/>
      <c r="P5143" s="63"/>
      <c r="Q5143" s="63"/>
      <c r="R5143" s="63"/>
      <c r="S5143" s="63"/>
      <c r="T5143" s="63"/>
      <c r="U5143" s="63"/>
      <c r="V5143" s="63"/>
      <c r="W5143" s="63"/>
      <c r="X5143" s="63"/>
      <c r="Y5143" s="63"/>
      <c r="Z5143" s="63"/>
      <c r="AA5143" s="63"/>
      <c r="AB5143" s="63"/>
      <c r="AC5143" s="63"/>
      <c r="AD5143" s="63"/>
      <c r="AE5143" s="63"/>
      <c r="AF5143" s="63"/>
      <c r="AG5143" s="63"/>
      <c r="AH5143" s="63"/>
      <c r="AI5143" s="63"/>
      <c r="AJ5143" s="63"/>
      <c r="AK5143" s="63"/>
      <c r="AL5143" s="63"/>
      <c r="AM5143" s="63"/>
      <c r="AN5143" s="63"/>
      <c r="AO5143" s="63"/>
      <c r="AP5143" s="63"/>
      <c r="AQ5143" s="63"/>
      <c r="AR5143" s="63"/>
      <c r="AS5143" s="63"/>
      <c r="AT5143" s="63"/>
      <c r="AU5143" s="63"/>
      <c r="AV5143" s="63"/>
      <c r="AW5143" s="63"/>
      <c r="AX5143" s="63"/>
      <c r="AY5143" s="63"/>
      <c r="AZ5143" s="63"/>
      <c r="BA5143" s="63"/>
      <c r="BB5143" s="63"/>
      <c r="BC5143" s="63"/>
      <c r="BD5143" s="63"/>
      <c r="BE5143" s="63"/>
      <c r="BF5143" s="63"/>
      <c r="BG5143" s="63"/>
      <c r="BH5143" s="63"/>
      <c r="BI5143" s="63"/>
      <c r="BJ5143" s="63"/>
      <c r="BK5143" s="63"/>
      <c r="BL5143" s="63"/>
      <c r="BM5143" s="63"/>
      <c r="BN5143" s="63"/>
      <c r="BO5143" s="63"/>
      <c r="BP5143" s="63"/>
      <c r="BQ5143" s="63"/>
      <c r="BR5143" s="63"/>
      <c r="BS5143" s="63"/>
      <c r="BT5143" s="63"/>
      <c r="BU5143" s="63"/>
      <c r="BV5143" s="63"/>
      <c r="BW5143" s="63"/>
      <c r="BX5143" s="63"/>
      <c r="BY5143" s="63"/>
      <c r="BZ5143" s="63"/>
      <c r="CA5143" s="63"/>
      <c r="CB5143" s="63"/>
      <c r="CC5143" s="63"/>
      <c r="CD5143" s="63"/>
      <c r="CE5143" s="63"/>
      <c r="CF5143" s="63"/>
      <c r="CG5143" s="63"/>
      <c r="CH5143" s="63"/>
      <c r="CI5143" s="63"/>
      <c r="CJ5143" s="63"/>
      <c r="CK5143" s="63"/>
      <c r="CL5143" s="63"/>
      <c r="CM5143" s="63"/>
      <c r="CN5143" s="63"/>
      <c r="CO5143" s="63"/>
      <c r="CP5143" s="63"/>
      <c r="CR5143" s="227"/>
      <c r="CS5143" s="74"/>
    </row>
    <row r="5144" spans="1:97" s="72" customFormat="1" ht="75.75" customHeight="1">
      <c r="A5144" s="63"/>
      <c r="B5144" s="63"/>
      <c r="C5144" s="63"/>
      <c r="D5144" s="63"/>
      <c r="E5144" s="63"/>
      <c r="F5144" s="63"/>
      <c r="G5144" s="63"/>
      <c r="H5144" s="63"/>
      <c r="I5144" s="63"/>
      <c r="J5144" s="63"/>
      <c r="K5144" s="63"/>
      <c r="L5144" s="63"/>
      <c r="M5144" s="63"/>
      <c r="N5144" s="63"/>
      <c r="O5144" s="63"/>
      <c r="P5144" s="63"/>
      <c r="Q5144" s="63"/>
      <c r="R5144" s="63"/>
      <c r="S5144" s="63"/>
      <c r="T5144" s="63"/>
      <c r="U5144" s="63"/>
      <c r="V5144" s="63"/>
      <c r="W5144" s="63"/>
      <c r="X5144" s="63"/>
      <c r="Y5144" s="63"/>
      <c r="Z5144" s="63"/>
      <c r="AA5144" s="63"/>
      <c r="AB5144" s="63"/>
      <c r="AC5144" s="63"/>
      <c r="AD5144" s="63"/>
      <c r="AE5144" s="63"/>
      <c r="AF5144" s="63"/>
      <c r="AG5144" s="63"/>
      <c r="AH5144" s="63"/>
      <c r="AI5144" s="63"/>
      <c r="AJ5144" s="63"/>
      <c r="AK5144" s="63"/>
      <c r="AL5144" s="63"/>
      <c r="AM5144" s="63"/>
      <c r="AN5144" s="63"/>
      <c r="AO5144" s="63"/>
      <c r="AP5144" s="63"/>
      <c r="AQ5144" s="63"/>
      <c r="AR5144" s="63"/>
      <c r="AS5144" s="63"/>
      <c r="AT5144" s="63"/>
      <c r="AU5144" s="63"/>
      <c r="AV5144" s="63"/>
      <c r="AW5144" s="63"/>
      <c r="AX5144" s="63"/>
      <c r="AY5144" s="63"/>
      <c r="AZ5144" s="63"/>
      <c r="BA5144" s="63"/>
      <c r="BB5144" s="63"/>
      <c r="BC5144" s="63"/>
      <c r="BD5144" s="63"/>
      <c r="BE5144" s="63"/>
      <c r="BF5144" s="63"/>
      <c r="BG5144" s="63"/>
      <c r="BH5144" s="63"/>
      <c r="BI5144" s="63"/>
      <c r="BJ5144" s="63"/>
      <c r="BK5144" s="63"/>
      <c r="BL5144" s="63"/>
      <c r="BM5144" s="63"/>
      <c r="BN5144" s="63"/>
      <c r="BO5144" s="63"/>
      <c r="BP5144" s="63"/>
      <c r="BQ5144" s="63"/>
      <c r="BR5144" s="63"/>
      <c r="BS5144" s="63"/>
      <c r="BT5144" s="63"/>
      <c r="BU5144" s="63"/>
      <c r="BV5144" s="63"/>
      <c r="BW5144" s="63"/>
      <c r="BX5144" s="63"/>
      <c r="BY5144" s="63"/>
      <c r="BZ5144" s="63"/>
      <c r="CA5144" s="63"/>
      <c r="CB5144" s="63"/>
      <c r="CC5144" s="63"/>
      <c r="CD5144" s="63"/>
      <c r="CE5144" s="63"/>
      <c r="CF5144" s="63"/>
      <c r="CG5144" s="63"/>
      <c r="CH5144" s="63"/>
      <c r="CI5144" s="63"/>
      <c r="CJ5144" s="63"/>
      <c r="CK5144" s="63"/>
      <c r="CL5144" s="63"/>
      <c r="CM5144" s="63"/>
      <c r="CN5144" s="63"/>
      <c r="CO5144" s="63"/>
      <c r="CP5144" s="63"/>
      <c r="CR5144" s="227"/>
      <c r="CS5144" s="74"/>
    </row>
    <row r="5145" spans="1:97" s="72" customFormat="1" ht="75.75" customHeight="1">
      <c r="A5145" s="63"/>
      <c r="B5145" s="63"/>
      <c r="C5145" s="63"/>
      <c r="D5145" s="63"/>
      <c r="E5145" s="63"/>
      <c r="F5145" s="63"/>
      <c r="G5145" s="63"/>
      <c r="H5145" s="63"/>
      <c r="I5145" s="63"/>
      <c r="J5145" s="63"/>
      <c r="K5145" s="63"/>
      <c r="L5145" s="63"/>
      <c r="M5145" s="63"/>
      <c r="N5145" s="63"/>
      <c r="O5145" s="63"/>
      <c r="P5145" s="63"/>
      <c r="Q5145" s="63"/>
      <c r="R5145" s="63"/>
      <c r="S5145" s="63"/>
      <c r="T5145" s="63"/>
      <c r="U5145" s="63"/>
      <c r="V5145" s="63"/>
      <c r="W5145" s="63"/>
      <c r="X5145" s="63"/>
      <c r="Y5145" s="63"/>
      <c r="Z5145" s="63"/>
      <c r="AA5145" s="63"/>
      <c r="AB5145" s="63"/>
      <c r="AC5145" s="63"/>
      <c r="AD5145" s="63"/>
      <c r="AE5145" s="63"/>
      <c r="AF5145" s="63"/>
      <c r="AG5145" s="63"/>
      <c r="AH5145" s="63"/>
      <c r="AI5145" s="63"/>
      <c r="AJ5145" s="63"/>
      <c r="AK5145" s="63"/>
      <c r="AL5145" s="63"/>
      <c r="AM5145" s="63"/>
      <c r="AN5145" s="63"/>
      <c r="AO5145" s="63"/>
      <c r="AP5145" s="63"/>
      <c r="AQ5145" s="63"/>
      <c r="AR5145" s="63"/>
      <c r="AS5145" s="63"/>
      <c r="AT5145" s="63"/>
      <c r="AU5145" s="63"/>
      <c r="AV5145" s="63"/>
      <c r="AW5145" s="63"/>
      <c r="AX5145" s="63"/>
      <c r="AY5145" s="63"/>
      <c r="AZ5145" s="63"/>
      <c r="BA5145" s="63"/>
      <c r="BB5145" s="63"/>
      <c r="BC5145" s="63"/>
      <c r="BD5145" s="63"/>
      <c r="BE5145" s="63"/>
      <c r="BF5145" s="63"/>
      <c r="BG5145" s="63"/>
      <c r="BH5145" s="63"/>
      <c r="BI5145" s="63"/>
      <c r="BJ5145" s="63"/>
      <c r="BK5145" s="63"/>
      <c r="BL5145" s="63"/>
      <c r="BM5145" s="63"/>
      <c r="BN5145" s="63"/>
      <c r="BO5145" s="63"/>
      <c r="BP5145" s="63"/>
      <c r="BQ5145" s="63"/>
      <c r="BR5145" s="63"/>
      <c r="BS5145" s="63"/>
      <c r="BT5145" s="63"/>
      <c r="BU5145" s="63"/>
      <c r="BV5145" s="63"/>
      <c r="BW5145" s="63"/>
      <c r="BX5145" s="63"/>
      <c r="BY5145" s="63"/>
      <c r="BZ5145" s="63"/>
      <c r="CA5145" s="63"/>
      <c r="CB5145" s="63"/>
      <c r="CC5145" s="63"/>
      <c r="CD5145" s="63"/>
      <c r="CE5145" s="63"/>
      <c r="CF5145" s="63"/>
      <c r="CG5145" s="63"/>
      <c r="CH5145" s="63"/>
      <c r="CI5145" s="63"/>
      <c r="CJ5145" s="63"/>
      <c r="CK5145" s="63"/>
      <c r="CL5145" s="63"/>
      <c r="CM5145" s="63"/>
      <c r="CN5145" s="63"/>
      <c r="CO5145" s="63"/>
      <c r="CP5145" s="63"/>
      <c r="CR5145" s="227"/>
      <c r="CS5145" s="74"/>
    </row>
    <row r="5146" spans="1:97" s="72" customFormat="1" ht="75.75" customHeight="1">
      <c r="A5146" s="63"/>
      <c r="B5146" s="63"/>
      <c r="C5146" s="63"/>
      <c r="D5146" s="63"/>
      <c r="E5146" s="63"/>
      <c r="F5146" s="63"/>
      <c r="G5146" s="63"/>
      <c r="H5146" s="63"/>
      <c r="I5146" s="63"/>
      <c r="J5146" s="63"/>
      <c r="K5146" s="63"/>
      <c r="L5146" s="63"/>
      <c r="M5146" s="63"/>
      <c r="N5146" s="63"/>
      <c r="O5146" s="63"/>
      <c r="P5146" s="63"/>
      <c r="Q5146" s="63"/>
      <c r="R5146" s="63"/>
      <c r="S5146" s="63"/>
      <c r="T5146" s="63"/>
      <c r="U5146" s="63"/>
      <c r="V5146" s="63"/>
      <c r="W5146" s="63"/>
      <c r="X5146" s="63"/>
      <c r="Y5146" s="63"/>
      <c r="Z5146" s="63"/>
      <c r="AA5146" s="63"/>
      <c r="AB5146" s="63"/>
      <c r="AC5146" s="63"/>
      <c r="AD5146" s="63"/>
      <c r="AE5146" s="63"/>
      <c r="AF5146" s="63"/>
      <c r="AG5146" s="63"/>
      <c r="AH5146" s="63"/>
      <c r="AI5146" s="63"/>
      <c r="AJ5146" s="63"/>
      <c r="AK5146" s="63"/>
      <c r="AL5146" s="63"/>
      <c r="AM5146" s="63"/>
      <c r="AN5146" s="63"/>
      <c r="AO5146" s="63"/>
      <c r="AP5146" s="63"/>
      <c r="AQ5146" s="63"/>
      <c r="AR5146" s="63"/>
      <c r="AS5146" s="63"/>
      <c r="AT5146" s="63"/>
      <c r="AU5146" s="63"/>
      <c r="AV5146" s="63"/>
      <c r="AW5146" s="63"/>
      <c r="AX5146" s="63"/>
      <c r="AY5146" s="63"/>
      <c r="AZ5146" s="63"/>
      <c r="BA5146" s="63"/>
      <c r="BB5146" s="63"/>
      <c r="BC5146" s="63"/>
      <c r="BD5146" s="63"/>
      <c r="BE5146" s="63"/>
      <c r="BF5146" s="63"/>
      <c r="BG5146" s="63"/>
      <c r="BH5146" s="63"/>
      <c r="BI5146" s="63"/>
      <c r="BJ5146" s="63"/>
      <c r="BK5146" s="63"/>
      <c r="BL5146" s="63"/>
      <c r="BM5146" s="63"/>
      <c r="BN5146" s="63"/>
      <c r="BO5146" s="63"/>
      <c r="BP5146" s="63"/>
      <c r="BQ5146" s="63"/>
      <c r="BR5146" s="63"/>
      <c r="BS5146" s="63"/>
      <c r="BT5146" s="63"/>
      <c r="BU5146" s="63"/>
      <c r="BV5146" s="63"/>
      <c r="BW5146" s="63"/>
      <c r="BX5146" s="63"/>
      <c r="BY5146" s="63"/>
      <c r="BZ5146" s="63"/>
      <c r="CA5146" s="63"/>
      <c r="CB5146" s="63"/>
      <c r="CC5146" s="63"/>
      <c r="CD5146" s="63"/>
      <c r="CE5146" s="63"/>
      <c r="CF5146" s="63"/>
      <c r="CG5146" s="63"/>
      <c r="CH5146" s="63"/>
      <c r="CI5146" s="63"/>
      <c r="CJ5146" s="63"/>
      <c r="CK5146" s="63"/>
      <c r="CL5146" s="63"/>
      <c r="CM5146" s="63"/>
      <c r="CN5146" s="63"/>
      <c r="CO5146" s="63"/>
      <c r="CP5146" s="63"/>
      <c r="CR5146" s="227"/>
      <c r="CS5146" s="74"/>
    </row>
    <row r="5147" spans="1:97" s="72" customFormat="1" ht="75.75" customHeight="1">
      <c r="A5147" s="63"/>
      <c r="B5147" s="63"/>
      <c r="C5147" s="63"/>
      <c r="D5147" s="63"/>
      <c r="E5147" s="63"/>
      <c r="F5147" s="63"/>
      <c r="G5147" s="63"/>
      <c r="H5147" s="63"/>
      <c r="I5147" s="63"/>
      <c r="J5147" s="63"/>
      <c r="K5147" s="63"/>
      <c r="L5147" s="63"/>
      <c r="M5147" s="63"/>
      <c r="N5147" s="63"/>
      <c r="O5147" s="63"/>
      <c r="P5147" s="63"/>
      <c r="Q5147" s="63"/>
      <c r="R5147" s="63"/>
      <c r="S5147" s="63"/>
      <c r="T5147" s="63"/>
      <c r="U5147" s="63"/>
      <c r="V5147" s="63"/>
      <c r="W5147" s="63"/>
      <c r="X5147" s="63"/>
      <c r="Y5147" s="63"/>
      <c r="Z5147" s="63"/>
      <c r="AA5147" s="63"/>
      <c r="AB5147" s="63"/>
      <c r="AC5147" s="63"/>
      <c r="AD5147" s="63"/>
      <c r="AE5147" s="63"/>
      <c r="AF5147" s="63"/>
      <c r="AG5147" s="63"/>
      <c r="AH5147" s="63"/>
      <c r="AI5147" s="63"/>
      <c r="AJ5147" s="63"/>
      <c r="AK5147" s="63"/>
      <c r="AL5147" s="63"/>
      <c r="AM5147" s="63"/>
      <c r="AN5147" s="63"/>
      <c r="AO5147" s="63"/>
      <c r="AP5147" s="63"/>
      <c r="AQ5147" s="63"/>
      <c r="AR5147" s="63"/>
      <c r="AS5147" s="63"/>
      <c r="AT5147" s="63"/>
      <c r="AU5147" s="63"/>
      <c r="AV5147" s="63"/>
      <c r="AW5147" s="63"/>
      <c r="AX5147" s="63"/>
      <c r="AY5147" s="63"/>
      <c r="AZ5147" s="63"/>
      <c r="BA5147" s="63"/>
      <c r="BB5147" s="63"/>
      <c r="BC5147" s="63"/>
      <c r="BD5147" s="63"/>
      <c r="BE5147" s="63"/>
      <c r="BF5147" s="63"/>
      <c r="BG5147" s="63"/>
      <c r="BH5147" s="63"/>
      <c r="BI5147" s="63"/>
      <c r="BJ5147" s="63"/>
      <c r="BK5147" s="63"/>
      <c r="BL5147" s="63"/>
      <c r="BM5147" s="63"/>
      <c r="BN5147" s="63"/>
      <c r="BO5147" s="63"/>
      <c r="BP5147" s="63"/>
      <c r="BQ5147" s="63"/>
      <c r="BR5147" s="63"/>
      <c r="BS5147" s="63"/>
      <c r="BT5147" s="63"/>
      <c r="BU5147" s="63"/>
      <c r="BV5147" s="63"/>
      <c r="BW5147" s="63"/>
      <c r="BX5147" s="63"/>
      <c r="BY5147" s="63"/>
      <c r="BZ5147" s="63"/>
      <c r="CA5147" s="63"/>
      <c r="CB5147" s="63"/>
      <c r="CC5147" s="63"/>
      <c r="CD5147" s="63"/>
      <c r="CE5147" s="63"/>
      <c r="CF5147" s="63"/>
      <c r="CG5147" s="63"/>
      <c r="CH5147" s="63"/>
      <c r="CI5147" s="63"/>
      <c r="CJ5147" s="63"/>
      <c r="CK5147" s="63"/>
      <c r="CL5147" s="63"/>
      <c r="CM5147" s="63"/>
      <c r="CN5147" s="63"/>
      <c r="CO5147" s="63"/>
      <c r="CP5147" s="63"/>
      <c r="CR5147" s="227"/>
      <c r="CS5147" s="74"/>
    </row>
    <row r="5148" spans="1:97" s="72" customFormat="1" ht="75.75" customHeight="1">
      <c r="A5148" s="63"/>
      <c r="B5148" s="63"/>
      <c r="C5148" s="63"/>
      <c r="D5148" s="63"/>
      <c r="E5148" s="63"/>
      <c r="F5148" s="63"/>
      <c r="G5148" s="63"/>
      <c r="H5148" s="63"/>
      <c r="I5148" s="63"/>
      <c r="J5148" s="63"/>
      <c r="K5148" s="63"/>
      <c r="L5148" s="63"/>
      <c r="M5148" s="63"/>
      <c r="N5148" s="63"/>
      <c r="O5148" s="63"/>
      <c r="P5148" s="63"/>
      <c r="Q5148" s="63"/>
      <c r="R5148" s="63"/>
      <c r="S5148" s="63"/>
      <c r="T5148" s="63"/>
      <c r="U5148" s="63"/>
      <c r="V5148" s="63"/>
      <c r="W5148" s="63"/>
      <c r="X5148" s="63"/>
      <c r="Y5148" s="63"/>
      <c r="Z5148" s="63"/>
      <c r="AA5148" s="63"/>
      <c r="AB5148" s="63"/>
      <c r="AC5148" s="63"/>
      <c r="AD5148" s="63"/>
      <c r="AE5148" s="63"/>
      <c r="AF5148" s="63"/>
      <c r="AG5148" s="63"/>
      <c r="AH5148" s="63"/>
      <c r="AI5148" s="63"/>
      <c r="AJ5148" s="63"/>
      <c r="AK5148" s="63"/>
      <c r="AL5148" s="63"/>
      <c r="AM5148" s="63"/>
      <c r="AN5148" s="63"/>
      <c r="AO5148" s="63"/>
      <c r="AP5148" s="63"/>
      <c r="AQ5148" s="63"/>
      <c r="AR5148" s="63"/>
      <c r="AS5148" s="63"/>
      <c r="AT5148" s="63"/>
      <c r="AU5148" s="63"/>
      <c r="AV5148" s="63"/>
      <c r="AW5148" s="63"/>
      <c r="AX5148" s="63"/>
      <c r="AY5148" s="63"/>
      <c r="AZ5148" s="63"/>
      <c r="BA5148" s="63"/>
      <c r="BB5148" s="63"/>
      <c r="BC5148" s="63"/>
      <c r="BD5148" s="63"/>
      <c r="BE5148" s="63"/>
      <c r="BF5148" s="63"/>
      <c r="BG5148" s="63"/>
      <c r="BH5148" s="63"/>
      <c r="BI5148" s="63"/>
      <c r="BJ5148" s="63"/>
      <c r="BK5148" s="63"/>
      <c r="BL5148" s="63"/>
      <c r="BM5148" s="63"/>
      <c r="BN5148" s="63"/>
      <c r="BO5148" s="63"/>
      <c r="BP5148" s="63"/>
      <c r="BQ5148" s="63"/>
      <c r="BR5148" s="63"/>
      <c r="BS5148" s="63"/>
      <c r="BT5148" s="63"/>
      <c r="BU5148" s="63"/>
      <c r="BV5148" s="63"/>
      <c r="BW5148" s="63"/>
      <c r="BX5148" s="63"/>
      <c r="BY5148" s="63"/>
      <c r="BZ5148" s="63"/>
      <c r="CA5148" s="63"/>
      <c r="CB5148" s="63"/>
      <c r="CC5148" s="63"/>
      <c r="CD5148" s="63"/>
      <c r="CE5148" s="63"/>
      <c r="CF5148" s="63"/>
      <c r="CG5148" s="63"/>
      <c r="CH5148" s="63"/>
      <c r="CI5148" s="63"/>
      <c r="CJ5148" s="63"/>
      <c r="CK5148" s="63"/>
      <c r="CL5148" s="63"/>
      <c r="CM5148" s="63"/>
      <c r="CN5148" s="63"/>
      <c r="CO5148" s="63"/>
      <c r="CP5148" s="63"/>
      <c r="CR5148" s="227"/>
      <c r="CS5148" s="74"/>
    </row>
    <row r="5149" spans="1:97" s="72" customFormat="1" ht="75.75" customHeight="1">
      <c r="A5149" s="63"/>
      <c r="B5149" s="63"/>
      <c r="C5149" s="63"/>
      <c r="D5149" s="63"/>
      <c r="E5149" s="63"/>
      <c r="F5149" s="63"/>
      <c r="G5149" s="63"/>
      <c r="H5149" s="63"/>
      <c r="I5149" s="63"/>
      <c r="J5149" s="63"/>
      <c r="K5149" s="63"/>
      <c r="L5149" s="63"/>
      <c r="M5149" s="63"/>
      <c r="N5149" s="63"/>
      <c r="O5149" s="63"/>
      <c r="P5149" s="63"/>
      <c r="Q5149" s="63"/>
      <c r="R5149" s="63"/>
      <c r="S5149" s="63"/>
      <c r="T5149" s="63"/>
      <c r="U5149" s="63"/>
      <c r="V5149" s="63"/>
      <c r="W5149" s="63"/>
      <c r="X5149" s="63"/>
      <c r="Y5149" s="63"/>
      <c r="Z5149" s="63"/>
      <c r="AA5149" s="63"/>
      <c r="AB5149" s="63"/>
      <c r="AC5149" s="63"/>
      <c r="AD5149" s="63"/>
      <c r="AE5149" s="63"/>
      <c r="AF5149" s="63"/>
      <c r="AG5149" s="63"/>
      <c r="AH5149" s="63"/>
      <c r="AI5149" s="63"/>
      <c r="AJ5149" s="63"/>
      <c r="AK5149" s="63"/>
      <c r="AL5149" s="63"/>
      <c r="AM5149" s="63"/>
      <c r="AN5149" s="63"/>
      <c r="AO5149" s="63"/>
      <c r="AP5149" s="63"/>
      <c r="AQ5149" s="63"/>
      <c r="AR5149" s="63"/>
      <c r="AS5149" s="63"/>
      <c r="AT5149" s="63"/>
      <c r="AU5149" s="63"/>
      <c r="AV5149" s="63"/>
      <c r="AW5149" s="63"/>
      <c r="AX5149" s="63"/>
      <c r="AY5149" s="63"/>
      <c r="AZ5149" s="63"/>
      <c r="BA5149" s="63"/>
      <c r="BB5149" s="63"/>
      <c r="BC5149" s="63"/>
      <c r="BD5149" s="63"/>
      <c r="BE5149" s="63"/>
      <c r="BF5149" s="63"/>
      <c r="BG5149" s="63"/>
      <c r="BH5149" s="63"/>
      <c r="BI5149" s="63"/>
      <c r="BJ5149" s="63"/>
      <c r="BK5149" s="63"/>
      <c r="BL5149" s="63"/>
      <c r="BM5149" s="63"/>
      <c r="BN5149" s="63"/>
      <c r="BO5149" s="63"/>
      <c r="BP5149" s="63"/>
      <c r="BQ5149" s="63"/>
      <c r="BR5149" s="63"/>
      <c r="BS5149" s="63"/>
      <c r="BT5149" s="63"/>
      <c r="BU5149" s="63"/>
      <c r="BV5149" s="63"/>
      <c r="BW5149" s="63"/>
      <c r="BX5149" s="63"/>
      <c r="BY5149" s="63"/>
      <c r="BZ5149" s="63"/>
      <c r="CA5149" s="63"/>
      <c r="CB5149" s="63"/>
      <c r="CC5149" s="63"/>
      <c r="CD5149" s="63"/>
      <c r="CE5149" s="63"/>
      <c r="CF5149" s="63"/>
      <c r="CG5149" s="63"/>
      <c r="CH5149" s="63"/>
      <c r="CI5149" s="63"/>
      <c r="CJ5149" s="63"/>
      <c r="CK5149" s="63"/>
      <c r="CL5149" s="63"/>
      <c r="CM5149" s="63"/>
      <c r="CN5149" s="63"/>
      <c r="CO5149" s="63"/>
      <c r="CP5149" s="63"/>
      <c r="CR5149" s="227"/>
      <c r="CS5149" s="74"/>
    </row>
    <row r="5150" spans="1:97" s="72" customFormat="1" ht="75.75" customHeight="1">
      <c r="A5150" s="63"/>
      <c r="B5150" s="63"/>
      <c r="C5150" s="63"/>
      <c r="D5150" s="63"/>
      <c r="E5150" s="63"/>
      <c r="F5150" s="63"/>
      <c r="G5150" s="63"/>
      <c r="H5150" s="63"/>
      <c r="I5150" s="63"/>
      <c r="J5150" s="63"/>
      <c r="K5150" s="63"/>
      <c r="L5150" s="63"/>
      <c r="M5150" s="63"/>
      <c r="N5150" s="63"/>
      <c r="O5150" s="63"/>
      <c r="P5150" s="63"/>
      <c r="Q5150" s="63"/>
      <c r="R5150" s="63"/>
      <c r="S5150" s="63"/>
      <c r="T5150" s="63"/>
      <c r="U5150" s="63"/>
      <c r="V5150" s="63"/>
      <c r="W5150" s="63"/>
      <c r="X5150" s="63"/>
      <c r="Y5150" s="63"/>
      <c r="Z5150" s="63"/>
      <c r="AA5150" s="63"/>
      <c r="AB5150" s="63"/>
      <c r="AC5150" s="63"/>
      <c r="AD5150" s="63"/>
      <c r="AE5150" s="63"/>
      <c r="AF5150" s="63"/>
      <c r="AG5150" s="63"/>
      <c r="AH5150" s="63"/>
      <c r="AI5150" s="63"/>
      <c r="AJ5150" s="63"/>
      <c r="AK5150" s="63"/>
      <c r="AL5150" s="63"/>
      <c r="AM5150" s="63"/>
      <c r="AN5150" s="63"/>
      <c r="AO5150" s="63"/>
      <c r="AP5150" s="63"/>
      <c r="AQ5150" s="63"/>
      <c r="AR5150" s="63"/>
      <c r="AS5150" s="63"/>
      <c r="AT5150" s="63"/>
      <c r="AU5150" s="63"/>
      <c r="AV5150" s="63"/>
      <c r="AW5150" s="63"/>
      <c r="AX5150" s="63"/>
      <c r="AY5150" s="63"/>
      <c r="AZ5150" s="63"/>
      <c r="BA5150" s="63"/>
      <c r="BB5150" s="63"/>
      <c r="BC5150" s="63"/>
      <c r="BD5150" s="63"/>
      <c r="BE5150" s="63"/>
      <c r="BF5150" s="63"/>
      <c r="BG5150" s="63"/>
      <c r="BH5150" s="63"/>
      <c r="BI5150" s="63"/>
      <c r="BJ5150" s="63"/>
      <c r="BK5150" s="63"/>
      <c r="BL5150" s="63"/>
      <c r="BM5150" s="63"/>
      <c r="BN5150" s="63"/>
      <c r="BO5150" s="63"/>
      <c r="BP5150" s="63"/>
      <c r="BQ5150" s="63"/>
      <c r="BR5150" s="63"/>
      <c r="BS5150" s="63"/>
      <c r="BT5150" s="63"/>
      <c r="BU5150" s="63"/>
      <c r="BV5150" s="63"/>
      <c r="BW5150" s="63"/>
      <c r="BX5150" s="63"/>
      <c r="BY5150" s="63"/>
      <c r="BZ5150" s="63"/>
      <c r="CA5150" s="63"/>
      <c r="CB5150" s="63"/>
      <c r="CC5150" s="63"/>
      <c r="CD5150" s="63"/>
      <c r="CE5150" s="63"/>
      <c r="CF5150" s="63"/>
      <c r="CG5150" s="63"/>
      <c r="CH5150" s="63"/>
      <c r="CI5150" s="63"/>
      <c r="CJ5150" s="63"/>
      <c r="CK5150" s="63"/>
      <c r="CL5150" s="63"/>
      <c r="CM5150" s="63"/>
      <c r="CN5150" s="63"/>
      <c r="CO5150" s="63"/>
      <c r="CP5150" s="63"/>
      <c r="CR5150" s="227"/>
      <c r="CS5150" s="74"/>
    </row>
    <row r="5151" spans="1:97" s="72" customFormat="1" ht="75.75" customHeight="1">
      <c r="A5151" s="63"/>
      <c r="B5151" s="63"/>
      <c r="C5151" s="63"/>
      <c r="D5151" s="63"/>
      <c r="E5151" s="63"/>
      <c r="F5151" s="63"/>
      <c r="G5151" s="63"/>
      <c r="H5151" s="63"/>
      <c r="I5151" s="63"/>
      <c r="J5151" s="63"/>
      <c r="K5151" s="63"/>
      <c r="L5151" s="63"/>
      <c r="M5151" s="63"/>
      <c r="N5151" s="63"/>
      <c r="O5151" s="63"/>
      <c r="P5151" s="63"/>
      <c r="Q5151" s="63"/>
      <c r="R5151" s="63"/>
      <c r="S5151" s="63"/>
      <c r="T5151" s="63"/>
      <c r="U5151" s="63"/>
      <c r="V5151" s="63"/>
      <c r="W5151" s="63"/>
      <c r="X5151" s="63"/>
      <c r="Y5151" s="63"/>
      <c r="Z5151" s="63"/>
      <c r="AA5151" s="63"/>
      <c r="AB5151" s="63"/>
      <c r="AC5151" s="63"/>
      <c r="AD5151" s="63"/>
      <c r="AE5151" s="63"/>
      <c r="AF5151" s="63"/>
      <c r="AG5151" s="63"/>
      <c r="AH5151" s="63"/>
      <c r="AI5151" s="63"/>
      <c r="AJ5151" s="63"/>
      <c r="AK5151" s="63"/>
      <c r="AL5151" s="63"/>
      <c r="AM5151" s="63"/>
      <c r="AN5151" s="63"/>
      <c r="AO5151" s="63"/>
      <c r="AP5151" s="63"/>
      <c r="AQ5151" s="63"/>
      <c r="AR5151" s="63"/>
      <c r="AS5151" s="63"/>
      <c r="AT5151" s="63"/>
      <c r="AU5151" s="63"/>
      <c r="AV5151" s="63"/>
      <c r="AW5151" s="63"/>
      <c r="AX5151" s="63"/>
      <c r="AY5151" s="63"/>
      <c r="AZ5151" s="63"/>
      <c r="BA5151" s="63"/>
      <c r="BB5151" s="63"/>
      <c r="BC5151" s="63"/>
      <c r="BD5151" s="63"/>
      <c r="BE5151" s="63"/>
      <c r="BF5151" s="63"/>
      <c r="BG5151" s="63"/>
      <c r="BH5151" s="63"/>
      <c r="BI5151" s="63"/>
      <c r="BJ5151" s="63"/>
      <c r="BK5151" s="63"/>
      <c r="BL5151" s="63"/>
      <c r="BM5151" s="63"/>
      <c r="BN5151" s="63"/>
      <c r="BO5151" s="63"/>
      <c r="BP5151" s="63"/>
      <c r="BQ5151" s="63"/>
      <c r="BR5151" s="63"/>
      <c r="BS5151" s="63"/>
      <c r="BT5151" s="63"/>
      <c r="BU5151" s="63"/>
      <c r="BV5151" s="63"/>
      <c r="BW5151" s="63"/>
      <c r="BX5151" s="63"/>
      <c r="BY5151" s="63"/>
      <c r="BZ5151" s="63"/>
      <c r="CA5151" s="63"/>
      <c r="CB5151" s="63"/>
      <c r="CC5151" s="63"/>
      <c r="CD5151" s="63"/>
      <c r="CE5151" s="63"/>
      <c r="CF5151" s="63"/>
      <c r="CG5151" s="63"/>
      <c r="CH5151" s="63"/>
      <c r="CI5151" s="63"/>
      <c r="CJ5151" s="63"/>
      <c r="CK5151" s="63"/>
      <c r="CL5151" s="63"/>
      <c r="CM5151" s="63"/>
      <c r="CN5151" s="63"/>
      <c r="CO5151" s="63"/>
      <c r="CP5151" s="63"/>
      <c r="CR5151" s="227"/>
      <c r="CS5151" s="74"/>
    </row>
    <row r="5152" spans="1:97" s="72" customFormat="1" ht="75.75" customHeight="1">
      <c r="A5152" s="63"/>
      <c r="B5152" s="63"/>
      <c r="C5152" s="63"/>
      <c r="D5152" s="63"/>
      <c r="E5152" s="63"/>
      <c r="F5152" s="63"/>
      <c r="G5152" s="63"/>
      <c r="H5152" s="63"/>
      <c r="I5152" s="63"/>
      <c r="J5152" s="63"/>
      <c r="K5152" s="63"/>
      <c r="L5152" s="63"/>
      <c r="M5152" s="63"/>
      <c r="N5152" s="63"/>
      <c r="O5152" s="63"/>
      <c r="P5152" s="63"/>
      <c r="Q5152" s="63"/>
      <c r="R5152" s="63"/>
      <c r="S5152" s="63"/>
      <c r="T5152" s="63"/>
      <c r="U5152" s="63"/>
      <c r="V5152" s="63"/>
      <c r="W5152" s="63"/>
      <c r="X5152" s="63"/>
      <c r="Y5152" s="63"/>
      <c r="Z5152" s="63"/>
      <c r="AA5152" s="63"/>
      <c r="AB5152" s="63"/>
      <c r="AC5152" s="63"/>
      <c r="AD5152" s="63"/>
      <c r="AE5152" s="63"/>
      <c r="AF5152" s="63"/>
      <c r="AG5152" s="63"/>
      <c r="AH5152" s="63"/>
      <c r="AI5152" s="63"/>
      <c r="AJ5152" s="63"/>
      <c r="AK5152" s="63"/>
      <c r="AL5152" s="63"/>
      <c r="AM5152" s="63"/>
      <c r="AN5152" s="63"/>
      <c r="AO5152" s="63"/>
      <c r="AP5152" s="63"/>
      <c r="AQ5152" s="63"/>
      <c r="AR5152" s="63"/>
      <c r="AS5152" s="63"/>
      <c r="AT5152" s="63"/>
      <c r="AU5152" s="63"/>
      <c r="AV5152" s="63"/>
      <c r="AW5152" s="63"/>
      <c r="AX5152" s="63"/>
      <c r="AY5152" s="63"/>
      <c r="AZ5152" s="63"/>
      <c r="BA5152" s="63"/>
      <c r="BB5152" s="63"/>
      <c r="BC5152" s="63"/>
      <c r="BD5152" s="63"/>
      <c r="BE5152" s="63"/>
      <c r="BF5152" s="63"/>
      <c r="BG5152" s="63"/>
      <c r="BH5152" s="63"/>
      <c r="BI5152" s="63"/>
      <c r="BJ5152" s="63"/>
      <c r="BK5152" s="63"/>
      <c r="BL5152" s="63"/>
      <c r="BM5152" s="63"/>
      <c r="BN5152" s="63"/>
      <c r="BO5152" s="63"/>
      <c r="BP5152" s="63"/>
      <c r="BQ5152" s="63"/>
      <c r="BR5152" s="63"/>
      <c r="BS5152" s="63"/>
      <c r="BT5152" s="63"/>
      <c r="BU5152" s="63"/>
      <c r="BV5152" s="63"/>
      <c r="BW5152" s="63"/>
      <c r="BX5152" s="63"/>
      <c r="BY5152" s="63"/>
      <c r="BZ5152" s="63"/>
      <c r="CA5152" s="63"/>
      <c r="CB5152" s="63"/>
      <c r="CC5152" s="63"/>
      <c r="CD5152" s="63"/>
      <c r="CE5152" s="63"/>
      <c r="CF5152" s="63"/>
      <c r="CG5152" s="63"/>
      <c r="CH5152" s="63"/>
      <c r="CI5152" s="63"/>
      <c r="CJ5152" s="63"/>
      <c r="CK5152" s="63"/>
      <c r="CL5152" s="63"/>
      <c r="CM5152" s="63"/>
      <c r="CN5152" s="63"/>
      <c r="CO5152" s="63"/>
      <c r="CP5152" s="63"/>
      <c r="CR5152" s="227"/>
      <c r="CS5152" s="74"/>
    </row>
    <row r="5153" spans="1:97" s="72" customFormat="1" ht="75.75" customHeight="1">
      <c r="A5153" s="63"/>
      <c r="B5153" s="63"/>
      <c r="C5153" s="63"/>
      <c r="D5153" s="63"/>
      <c r="E5153" s="63"/>
      <c r="F5153" s="63"/>
      <c r="G5153" s="63"/>
      <c r="H5153" s="63"/>
      <c r="I5153" s="63"/>
      <c r="J5153" s="63"/>
      <c r="K5153" s="63"/>
      <c r="L5153" s="63"/>
      <c r="M5153" s="63"/>
      <c r="N5153" s="63"/>
      <c r="O5153" s="63"/>
      <c r="P5153" s="63"/>
      <c r="Q5153" s="63"/>
      <c r="R5153" s="63"/>
      <c r="S5153" s="63"/>
      <c r="T5153" s="63"/>
      <c r="U5153" s="63"/>
      <c r="V5153" s="63"/>
      <c r="W5153" s="63"/>
      <c r="X5153" s="63"/>
      <c r="Y5153" s="63"/>
      <c r="Z5153" s="63"/>
      <c r="AA5153" s="63"/>
      <c r="AB5153" s="63"/>
      <c r="AC5153" s="63"/>
      <c r="AD5153" s="63"/>
      <c r="AE5153" s="63"/>
      <c r="AF5153" s="63"/>
      <c r="AG5153" s="63"/>
      <c r="AH5153" s="63"/>
      <c r="AI5153" s="63"/>
      <c r="AJ5153" s="63"/>
      <c r="AK5153" s="63"/>
      <c r="AL5153" s="63"/>
      <c r="AM5153" s="63"/>
      <c r="AN5153" s="63"/>
      <c r="AO5153" s="63"/>
      <c r="AP5153" s="63"/>
      <c r="AQ5153" s="63"/>
      <c r="AR5153" s="63"/>
      <c r="AS5153" s="63"/>
      <c r="AT5153" s="63"/>
      <c r="AU5153" s="63"/>
      <c r="AV5153" s="63"/>
      <c r="AW5153" s="63"/>
      <c r="AX5153" s="63"/>
      <c r="AY5153" s="63"/>
      <c r="AZ5153" s="63"/>
      <c r="BA5153" s="63"/>
      <c r="BB5153" s="63"/>
      <c r="BC5153" s="63"/>
      <c r="BD5153" s="63"/>
      <c r="BE5153" s="63"/>
      <c r="BF5153" s="63"/>
      <c r="BG5153" s="63"/>
      <c r="BH5153" s="63"/>
      <c r="BI5153" s="63"/>
      <c r="BJ5153" s="63"/>
      <c r="BK5153" s="63"/>
      <c r="BL5153" s="63"/>
      <c r="BM5153" s="63"/>
      <c r="BN5153" s="63"/>
      <c r="BO5153" s="63"/>
      <c r="BP5153" s="63"/>
      <c r="BQ5153" s="63"/>
      <c r="BR5153" s="63"/>
      <c r="BS5153" s="63"/>
      <c r="BT5153" s="63"/>
      <c r="BU5153" s="63"/>
      <c r="BV5153" s="63"/>
      <c r="BW5153" s="63"/>
      <c r="BX5153" s="63"/>
      <c r="BY5153" s="63"/>
      <c r="BZ5153" s="63"/>
      <c r="CA5153" s="63"/>
      <c r="CB5153" s="63"/>
      <c r="CC5153" s="63"/>
      <c r="CD5153" s="63"/>
      <c r="CE5153" s="63"/>
      <c r="CF5153" s="63"/>
      <c r="CG5153" s="63"/>
      <c r="CH5153" s="63"/>
      <c r="CI5153" s="63"/>
      <c r="CJ5153" s="63"/>
      <c r="CK5153" s="63"/>
      <c r="CL5153" s="63"/>
      <c r="CM5153" s="63"/>
      <c r="CN5153" s="63"/>
      <c r="CO5153" s="63"/>
      <c r="CP5153" s="63"/>
      <c r="CR5153" s="227"/>
      <c r="CS5153" s="74"/>
    </row>
    <row r="5154" spans="1:97" s="72" customFormat="1" ht="75.75" customHeight="1">
      <c r="A5154" s="63"/>
      <c r="B5154" s="63"/>
      <c r="C5154" s="63"/>
      <c r="D5154" s="63"/>
      <c r="E5154" s="63"/>
      <c r="F5154" s="63"/>
      <c r="G5154" s="63"/>
      <c r="H5154" s="63"/>
      <c r="I5154" s="63"/>
      <c r="J5154" s="63"/>
      <c r="K5154" s="63"/>
      <c r="L5154" s="63"/>
      <c r="M5154" s="63"/>
      <c r="N5154" s="63"/>
      <c r="O5154" s="63"/>
      <c r="P5154" s="63"/>
      <c r="Q5154" s="63"/>
      <c r="R5154" s="63"/>
      <c r="S5154" s="63"/>
      <c r="T5154" s="63"/>
      <c r="U5154" s="63"/>
      <c r="V5154" s="63"/>
      <c r="W5154" s="63"/>
      <c r="X5154" s="63"/>
      <c r="Y5154" s="63"/>
      <c r="Z5154" s="63"/>
      <c r="AA5154" s="63"/>
      <c r="AB5154" s="63"/>
      <c r="AC5154" s="63"/>
      <c r="AD5154" s="63"/>
      <c r="AE5154" s="63"/>
      <c r="AF5154" s="63"/>
      <c r="AG5154" s="63"/>
      <c r="AH5154" s="63"/>
      <c r="AI5154" s="63"/>
      <c r="AJ5154" s="63"/>
      <c r="AK5154" s="63"/>
      <c r="AL5154" s="63"/>
      <c r="AM5154" s="63"/>
      <c r="AN5154" s="63"/>
      <c r="AO5154" s="63"/>
      <c r="AP5154" s="63"/>
      <c r="AQ5154" s="63"/>
      <c r="AR5154" s="63"/>
      <c r="AS5154" s="63"/>
      <c r="AT5154" s="63"/>
      <c r="AU5154" s="63"/>
      <c r="AV5154" s="63"/>
      <c r="AW5154" s="63"/>
      <c r="AX5154" s="63"/>
      <c r="AY5154" s="63"/>
      <c r="AZ5154" s="63"/>
      <c r="BA5154" s="63"/>
      <c r="BB5154" s="63"/>
      <c r="BC5154" s="63"/>
      <c r="BD5154" s="63"/>
      <c r="BE5154" s="63"/>
      <c r="BF5154" s="63"/>
      <c r="BG5154" s="63"/>
      <c r="BH5154" s="63"/>
      <c r="BI5154" s="63"/>
      <c r="BJ5154" s="63"/>
      <c r="BK5154" s="63"/>
      <c r="BL5154" s="63"/>
      <c r="BM5154" s="63"/>
      <c r="BN5154" s="63"/>
      <c r="BO5154" s="63"/>
      <c r="BP5154" s="63"/>
      <c r="BQ5154" s="63"/>
      <c r="BR5154" s="63"/>
      <c r="BS5154" s="63"/>
      <c r="BT5154" s="63"/>
      <c r="BU5154" s="63"/>
      <c r="BV5154" s="63"/>
      <c r="BW5154" s="63"/>
      <c r="BX5154" s="63"/>
      <c r="BY5154" s="63"/>
      <c r="BZ5154" s="63"/>
      <c r="CA5154" s="63"/>
      <c r="CB5154" s="63"/>
      <c r="CC5154" s="63"/>
      <c r="CD5154" s="63"/>
      <c r="CE5154" s="63"/>
      <c r="CF5154" s="63"/>
      <c r="CG5154" s="63"/>
      <c r="CH5154" s="63"/>
      <c r="CI5154" s="63"/>
      <c r="CJ5154" s="63"/>
      <c r="CK5154" s="63"/>
      <c r="CL5154" s="63"/>
      <c r="CM5154" s="63"/>
      <c r="CN5154" s="63"/>
      <c r="CO5154" s="63"/>
      <c r="CP5154" s="63"/>
      <c r="CR5154" s="227"/>
      <c r="CS5154" s="74"/>
    </row>
    <row r="5155" spans="1:97" s="72" customFormat="1" ht="75.75" customHeight="1">
      <c r="A5155" s="63"/>
      <c r="B5155" s="63"/>
      <c r="C5155" s="63"/>
      <c r="D5155" s="63"/>
      <c r="E5155" s="63"/>
      <c r="F5155" s="63"/>
      <c r="G5155" s="63"/>
      <c r="H5155" s="63"/>
      <c r="I5155" s="63"/>
      <c r="J5155" s="63"/>
      <c r="K5155" s="63"/>
      <c r="L5155" s="63"/>
      <c r="M5155" s="63"/>
      <c r="N5155" s="63"/>
      <c r="O5155" s="63"/>
      <c r="P5155" s="63"/>
      <c r="Q5155" s="63"/>
      <c r="R5155" s="63"/>
      <c r="S5155" s="63"/>
      <c r="T5155" s="63"/>
      <c r="U5155" s="63"/>
      <c r="V5155" s="63"/>
      <c r="W5155" s="63"/>
      <c r="X5155" s="63"/>
      <c r="Y5155" s="63"/>
      <c r="Z5155" s="63"/>
      <c r="AA5155" s="63"/>
      <c r="AB5155" s="63"/>
      <c r="AC5155" s="63"/>
      <c r="AD5155" s="63"/>
      <c r="AE5155" s="63"/>
      <c r="AF5155" s="63"/>
      <c r="AG5155" s="63"/>
      <c r="AH5155" s="63"/>
      <c r="AI5155" s="63"/>
      <c r="AJ5155" s="63"/>
      <c r="AK5155" s="63"/>
      <c r="AL5155" s="63"/>
      <c r="AM5155" s="63"/>
      <c r="AN5155" s="63"/>
      <c r="AO5155" s="63"/>
      <c r="AP5155" s="63"/>
      <c r="AQ5155" s="63"/>
      <c r="AR5155" s="63"/>
      <c r="AS5155" s="63"/>
      <c r="AT5155" s="63"/>
      <c r="AU5155" s="63"/>
      <c r="AV5155" s="63"/>
      <c r="AW5155" s="63"/>
      <c r="AX5155" s="63"/>
      <c r="AY5155" s="63"/>
      <c r="AZ5155" s="63"/>
      <c r="BA5155" s="63"/>
      <c r="BB5155" s="63"/>
      <c r="BC5155" s="63"/>
      <c r="BD5155" s="63"/>
      <c r="BE5155" s="63"/>
      <c r="BF5155" s="63"/>
      <c r="BG5155" s="63"/>
      <c r="BH5155" s="63"/>
      <c r="BI5155" s="63"/>
      <c r="BJ5155" s="63"/>
      <c r="BK5155" s="63"/>
      <c r="BL5155" s="63"/>
      <c r="BM5155" s="63"/>
      <c r="BN5155" s="63"/>
      <c r="BO5155" s="63"/>
      <c r="BP5155" s="63"/>
      <c r="BQ5155" s="63"/>
      <c r="BR5155" s="63"/>
      <c r="BS5155" s="63"/>
      <c r="BT5155" s="63"/>
      <c r="BU5155" s="63"/>
      <c r="BV5155" s="63"/>
      <c r="BW5155" s="63"/>
      <c r="BX5155" s="63"/>
      <c r="BY5155" s="63"/>
      <c r="BZ5155" s="63"/>
      <c r="CA5155" s="63"/>
      <c r="CB5155" s="63"/>
      <c r="CC5155" s="63"/>
      <c r="CD5155" s="63"/>
      <c r="CE5155" s="63"/>
      <c r="CF5155" s="63"/>
      <c r="CG5155" s="63"/>
      <c r="CH5155" s="63"/>
      <c r="CI5155" s="63"/>
      <c r="CJ5155" s="63"/>
      <c r="CK5155" s="63"/>
      <c r="CL5155" s="63"/>
      <c r="CM5155" s="63"/>
      <c r="CN5155" s="63"/>
      <c r="CO5155" s="63"/>
      <c r="CP5155" s="63"/>
      <c r="CR5155" s="227"/>
      <c r="CS5155" s="74"/>
    </row>
    <row r="5156" spans="1:97" s="72" customFormat="1" ht="75.75" customHeight="1">
      <c r="A5156" s="63"/>
      <c r="B5156" s="63"/>
      <c r="C5156" s="63"/>
      <c r="D5156" s="63"/>
      <c r="E5156" s="63"/>
      <c r="F5156" s="63"/>
      <c r="G5156" s="63"/>
      <c r="H5156" s="63"/>
      <c r="I5156" s="63"/>
      <c r="J5156" s="63"/>
      <c r="K5156" s="63"/>
      <c r="L5156" s="63"/>
      <c r="M5156" s="63"/>
      <c r="N5156" s="63"/>
      <c r="O5156" s="63"/>
      <c r="P5156" s="63"/>
      <c r="Q5156" s="63"/>
      <c r="R5156" s="63"/>
      <c r="S5156" s="63"/>
      <c r="T5156" s="63"/>
      <c r="U5156" s="63"/>
      <c r="V5156" s="63"/>
      <c r="W5156" s="63"/>
      <c r="X5156" s="63"/>
      <c r="Y5156" s="63"/>
      <c r="Z5156" s="63"/>
      <c r="AA5156" s="63"/>
      <c r="AB5156" s="63"/>
      <c r="AC5156" s="63"/>
      <c r="AD5156" s="63"/>
      <c r="AE5156" s="63"/>
      <c r="AF5156" s="63"/>
      <c r="AG5156" s="63"/>
      <c r="AH5156" s="63"/>
      <c r="AI5156" s="63"/>
      <c r="AJ5156" s="63"/>
      <c r="AK5156" s="63"/>
      <c r="AL5156" s="63"/>
      <c r="AM5156" s="63"/>
      <c r="AN5156" s="63"/>
      <c r="AO5156" s="63"/>
      <c r="AP5156" s="63"/>
      <c r="AQ5156" s="63"/>
      <c r="AR5156" s="63"/>
      <c r="AS5156" s="63"/>
      <c r="AT5156" s="63"/>
      <c r="AU5156" s="63"/>
      <c r="AV5156" s="63"/>
      <c r="AW5156" s="63"/>
      <c r="AX5156" s="63"/>
      <c r="AY5156" s="63"/>
      <c r="AZ5156" s="63"/>
      <c r="BA5156" s="63"/>
      <c r="BB5156" s="63"/>
      <c r="BC5156" s="63"/>
      <c r="BD5156" s="63"/>
      <c r="BE5156" s="63"/>
      <c r="BF5156" s="63"/>
      <c r="BG5156" s="63"/>
      <c r="BH5156" s="63"/>
      <c r="BI5156" s="63"/>
      <c r="BJ5156" s="63"/>
      <c r="BK5156" s="63"/>
      <c r="BL5156" s="63"/>
      <c r="BM5156" s="63"/>
      <c r="BN5156" s="63"/>
      <c r="BO5156" s="63"/>
      <c r="BP5156" s="63"/>
      <c r="BQ5156" s="63"/>
      <c r="BR5156" s="63"/>
      <c r="BS5156" s="63"/>
      <c r="BT5156" s="63"/>
      <c r="BU5156" s="63"/>
      <c r="BV5156" s="63"/>
      <c r="BW5156" s="63"/>
      <c r="BX5156" s="63"/>
      <c r="BY5156" s="63"/>
      <c r="BZ5156" s="63"/>
      <c r="CA5156" s="63"/>
      <c r="CB5156" s="63"/>
      <c r="CC5156" s="63"/>
      <c r="CD5156" s="63"/>
      <c r="CE5156" s="63"/>
      <c r="CF5156" s="63"/>
      <c r="CG5156" s="63"/>
      <c r="CH5156" s="63"/>
      <c r="CI5156" s="63"/>
      <c r="CJ5156" s="63"/>
      <c r="CK5156" s="63"/>
      <c r="CL5156" s="63"/>
      <c r="CM5156" s="63"/>
      <c r="CN5156" s="63"/>
      <c r="CO5156" s="63"/>
      <c r="CP5156" s="63"/>
      <c r="CR5156" s="227"/>
      <c r="CS5156" s="74"/>
    </row>
    <row r="5157" spans="1:97" s="72" customFormat="1" ht="75.75" customHeight="1">
      <c r="A5157" s="63"/>
      <c r="B5157" s="63"/>
      <c r="C5157" s="63"/>
      <c r="D5157" s="63"/>
      <c r="E5157" s="63"/>
      <c r="F5157" s="63"/>
      <c r="G5157" s="63"/>
      <c r="H5157" s="63"/>
      <c r="I5157" s="63"/>
      <c r="J5157" s="63"/>
      <c r="K5157" s="63"/>
      <c r="L5157" s="63"/>
      <c r="M5157" s="63"/>
      <c r="N5157" s="63"/>
      <c r="O5157" s="63"/>
      <c r="P5157" s="63"/>
      <c r="Q5157" s="63"/>
      <c r="R5157" s="63"/>
      <c r="S5157" s="63"/>
      <c r="T5157" s="63"/>
      <c r="U5157" s="63"/>
      <c r="V5157" s="63"/>
      <c r="W5157" s="63"/>
      <c r="X5157" s="63"/>
      <c r="Y5157" s="63"/>
      <c r="Z5157" s="63"/>
      <c r="AA5157" s="63"/>
      <c r="AB5157" s="63"/>
      <c r="AC5157" s="63"/>
      <c r="AD5157" s="63"/>
      <c r="AE5157" s="63"/>
      <c r="AF5157" s="63"/>
      <c r="AG5157" s="63"/>
      <c r="AH5157" s="63"/>
      <c r="AI5157" s="63"/>
      <c r="AJ5157" s="63"/>
      <c r="AK5157" s="63"/>
      <c r="AL5157" s="63"/>
      <c r="AM5157" s="63"/>
      <c r="AN5157" s="63"/>
      <c r="AO5157" s="63"/>
      <c r="AP5157" s="63"/>
      <c r="AQ5157" s="63"/>
      <c r="AR5157" s="63"/>
      <c r="AS5157" s="63"/>
      <c r="AT5157" s="63"/>
      <c r="AU5157" s="63"/>
      <c r="AV5157" s="63"/>
      <c r="AW5157" s="63"/>
      <c r="AX5157" s="63"/>
      <c r="AY5157" s="63"/>
      <c r="AZ5157" s="63"/>
      <c r="BA5157" s="63"/>
      <c r="BB5157" s="63"/>
      <c r="BC5157" s="63"/>
      <c r="BD5157" s="63"/>
      <c r="BE5157" s="63"/>
      <c r="BF5157" s="63"/>
      <c r="BG5157" s="63"/>
      <c r="BH5157" s="63"/>
      <c r="BI5157" s="63"/>
      <c r="BJ5157" s="63"/>
      <c r="BK5157" s="63"/>
      <c r="BL5157" s="63"/>
      <c r="BM5157" s="63"/>
      <c r="BN5157" s="63"/>
      <c r="BO5157" s="63"/>
      <c r="BP5157" s="63"/>
      <c r="BQ5157" s="63"/>
      <c r="BR5157" s="63"/>
      <c r="BS5157" s="63"/>
      <c r="BT5157" s="63"/>
      <c r="BU5157" s="63"/>
      <c r="BV5157" s="63"/>
      <c r="BW5157" s="63"/>
      <c r="BX5157" s="63"/>
      <c r="BY5157" s="63"/>
      <c r="BZ5157" s="63"/>
      <c r="CA5157" s="63"/>
      <c r="CB5157" s="63"/>
      <c r="CC5157" s="63"/>
      <c r="CD5157" s="63"/>
      <c r="CE5157" s="63"/>
      <c r="CF5157" s="63"/>
      <c r="CG5157" s="63"/>
      <c r="CH5157" s="63"/>
      <c r="CI5157" s="63"/>
      <c r="CJ5157" s="63"/>
      <c r="CK5157" s="63"/>
      <c r="CL5157" s="63"/>
      <c r="CM5157" s="63"/>
      <c r="CN5157" s="63"/>
      <c r="CO5157" s="63"/>
      <c r="CP5157" s="63"/>
      <c r="CR5157" s="227"/>
      <c r="CS5157" s="74"/>
    </row>
    <row r="5158" spans="1:97" s="72" customFormat="1" ht="75.75" customHeight="1">
      <c r="A5158" s="63"/>
      <c r="B5158" s="63"/>
      <c r="C5158" s="63"/>
      <c r="D5158" s="63"/>
      <c r="E5158" s="63"/>
      <c r="F5158" s="63"/>
      <c r="G5158" s="63"/>
      <c r="H5158" s="63"/>
      <c r="I5158" s="63"/>
      <c r="J5158" s="63"/>
      <c r="K5158" s="63"/>
      <c r="L5158" s="63"/>
      <c r="M5158" s="63"/>
      <c r="N5158" s="63"/>
      <c r="O5158" s="63"/>
      <c r="P5158" s="63"/>
      <c r="Q5158" s="63"/>
      <c r="R5158" s="63"/>
      <c r="S5158" s="63"/>
      <c r="T5158" s="63"/>
      <c r="U5158" s="63"/>
      <c r="V5158" s="63"/>
      <c r="W5158" s="63"/>
      <c r="X5158" s="63"/>
      <c r="Y5158" s="63"/>
      <c r="Z5158" s="63"/>
      <c r="AA5158" s="63"/>
      <c r="AB5158" s="63"/>
      <c r="AC5158" s="63"/>
      <c r="AD5158" s="63"/>
      <c r="AE5158" s="63"/>
      <c r="AF5158" s="63"/>
      <c r="AG5158" s="63"/>
      <c r="AH5158" s="63"/>
      <c r="AI5158" s="63"/>
      <c r="AJ5158" s="63"/>
      <c r="AK5158" s="63"/>
      <c r="AL5158" s="63"/>
      <c r="AM5158" s="63"/>
      <c r="AN5158" s="63"/>
      <c r="AO5158" s="63"/>
      <c r="AP5158" s="63"/>
      <c r="AQ5158" s="63"/>
      <c r="AR5158" s="63"/>
      <c r="AS5158" s="63"/>
      <c r="AT5158" s="63"/>
      <c r="AU5158" s="63"/>
      <c r="AV5158" s="63"/>
      <c r="AW5158" s="63"/>
      <c r="AX5158" s="63"/>
      <c r="AY5158" s="63"/>
      <c r="AZ5158" s="63"/>
      <c r="BA5158" s="63"/>
      <c r="BB5158" s="63"/>
      <c r="BC5158" s="63"/>
      <c r="BD5158" s="63"/>
      <c r="BE5158" s="63"/>
      <c r="BF5158" s="63"/>
      <c r="BG5158" s="63"/>
      <c r="BH5158" s="63"/>
      <c r="BI5158" s="63"/>
      <c r="BJ5158" s="63"/>
      <c r="BK5158" s="63"/>
      <c r="BL5158" s="63"/>
      <c r="BM5158" s="63"/>
      <c r="BN5158" s="63"/>
      <c r="BO5158" s="63"/>
      <c r="BP5158" s="63"/>
      <c r="BQ5158" s="63"/>
      <c r="BR5158" s="63"/>
      <c r="BS5158" s="63"/>
      <c r="BT5158" s="63"/>
      <c r="BU5158" s="63"/>
      <c r="BV5158" s="63"/>
      <c r="BW5158" s="63"/>
      <c r="BX5158" s="63"/>
      <c r="BY5158" s="63"/>
      <c r="BZ5158" s="63"/>
      <c r="CA5158" s="63"/>
      <c r="CB5158" s="63"/>
      <c r="CC5158" s="63"/>
      <c r="CD5158" s="63"/>
      <c r="CE5158" s="63"/>
      <c r="CF5158" s="63"/>
      <c r="CG5158" s="63"/>
      <c r="CH5158" s="63"/>
      <c r="CI5158" s="63"/>
      <c r="CJ5158" s="63"/>
      <c r="CK5158" s="63"/>
      <c r="CL5158" s="63"/>
      <c r="CM5158" s="63"/>
      <c r="CN5158" s="63"/>
      <c r="CO5158" s="63"/>
      <c r="CP5158" s="63"/>
      <c r="CR5158" s="227"/>
      <c r="CS5158" s="74"/>
    </row>
    <row r="5159" spans="1:97" s="72" customFormat="1" ht="75.75" customHeight="1">
      <c r="A5159" s="63"/>
      <c r="B5159" s="63"/>
      <c r="C5159" s="63"/>
      <c r="D5159" s="63"/>
      <c r="E5159" s="63"/>
      <c r="F5159" s="63"/>
      <c r="G5159" s="63"/>
      <c r="H5159" s="63"/>
      <c r="I5159" s="63"/>
      <c r="J5159" s="63"/>
      <c r="K5159" s="63"/>
      <c r="L5159" s="63"/>
      <c r="M5159" s="63"/>
      <c r="N5159" s="63"/>
      <c r="O5159" s="63"/>
      <c r="P5159" s="63"/>
      <c r="Q5159" s="63"/>
      <c r="R5159" s="63"/>
      <c r="S5159" s="63"/>
      <c r="T5159" s="63"/>
      <c r="U5159" s="63"/>
      <c r="V5159" s="63"/>
      <c r="W5159" s="63"/>
      <c r="X5159" s="63"/>
      <c r="Y5159" s="63"/>
      <c r="Z5159" s="63"/>
      <c r="AA5159" s="63"/>
      <c r="AB5159" s="63"/>
      <c r="AC5159" s="63"/>
      <c r="AD5159" s="63"/>
      <c r="AE5159" s="63"/>
      <c r="AF5159" s="63"/>
      <c r="AG5159" s="63"/>
      <c r="AH5159" s="63"/>
      <c r="AI5159" s="63"/>
      <c r="AJ5159" s="63"/>
      <c r="AK5159" s="63"/>
      <c r="AL5159" s="63"/>
      <c r="AM5159" s="63"/>
      <c r="AN5159" s="63"/>
      <c r="AO5159" s="63"/>
      <c r="AP5159" s="63"/>
      <c r="AQ5159" s="63"/>
      <c r="AR5159" s="63"/>
      <c r="AS5159" s="63"/>
      <c r="AT5159" s="63"/>
      <c r="AU5159" s="63"/>
      <c r="AV5159" s="63"/>
      <c r="AW5159" s="63"/>
      <c r="AX5159" s="63"/>
      <c r="AY5159" s="63"/>
      <c r="AZ5159" s="63"/>
      <c r="BA5159" s="63"/>
      <c r="BB5159" s="63"/>
      <c r="BC5159" s="63"/>
      <c r="BD5159" s="63"/>
      <c r="BE5159" s="63"/>
      <c r="BF5159" s="63"/>
      <c r="BG5159" s="63"/>
      <c r="BH5159" s="63"/>
      <c r="BI5159" s="63"/>
      <c r="BJ5159" s="63"/>
      <c r="BK5159" s="63"/>
      <c r="BL5159" s="63"/>
      <c r="BM5159" s="63"/>
      <c r="BN5159" s="63"/>
      <c r="BO5159" s="63"/>
      <c r="BP5159" s="63"/>
      <c r="BQ5159" s="63"/>
      <c r="BR5159" s="63"/>
      <c r="BS5159" s="63"/>
      <c r="BT5159" s="63"/>
      <c r="BU5159" s="63"/>
      <c r="BV5159" s="63"/>
      <c r="BW5159" s="63"/>
      <c r="BX5159" s="63"/>
      <c r="BY5159" s="63"/>
      <c r="BZ5159" s="63"/>
      <c r="CA5159" s="63"/>
      <c r="CB5159" s="63"/>
      <c r="CC5159" s="63"/>
      <c r="CD5159" s="63"/>
      <c r="CE5159" s="63"/>
      <c r="CF5159" s="63"/>
      <c r="CG5159" s="63"/>
      <c r="CH5159" s="63"/>
      <c r="CI5159" s="63"/>
      <c r="CJ5159" s="63"/>
      <c r="CK5159" s="63"/>
      <c r="CL5159" s="63"/>
      <c r="CM5159" s="63"/>
      <c r="CN5159" s="63"/>
      <c r="CO5159" s="63"/>
      <c r="CP5159" s="63"/>
      <c r="CR5159" s="227"/>
      <c r="CS5159" s="74"/>
    </row>
    <row r="5160" spans="1:97" s="72" customFormat="1" ht="75.75" customHeight="1">
      <c r="A5160" s="63"/>
      <c r="B5160" s="63"/>
      <c r="C5160" s="63"/>
      <c r="D5160" s="63"/>
      <c r="E5160" s="63"/>
      <c r="F5160" s="63"/>
      <c r="G5160" s="63"/>
      <c r="H5160" s="63"/>
      <c r="I5160" s="63"/>
      <c r="J5160" s="63"/>
      <c r="K5160" s="63"/>
      <c r="L5160" s="63"/>
      <c r="M5160" s="63"/>
      <c r="N5160" s="63"/>
      <c r="O5160" s="63"/>
      <c r="P5160" s="63"/>
      <c r="Q5160" s="63"/>
      <c r="R5160" s="63"/>
      <c r="S5160" s="63"/>
      <c r="T5160" s="63"/>
      <c r="U5160" s="63"/>
      <c r="V5160" s="63"/>
      <c r="W5160" s="63"/>
      <c r="X5160" s="63"/>
      <c r="Y5160" s="63"/>
      <c r="Z5160" s="63"/>
      <c r="AA5160" s="63"/>
      <c r="AB5160" s="63"/>
      <c r="AC5160" s="63"/>
      <c r="AD5160" s="63"/>
      <c r="AE5160" s="63"/>
      <c r="AF5160" s="63"/>
      <c r="AG5160" s="63"/>
      <c r="AH5160" s="63"/>
      <c r="AI5160" s="63"/>
      <c r="AJ5160" s="63"/>
      <c r="AK5160" s="63"/>
      <c r="AL5160" s="63"/>
      <c r="AM5160" s="63"/>
      <c r="AN5160" s="63"/>
      <c r="AO5160" s="63"/>
      <c r="AP5160" s="63"/>
      <c r="AQ5160" s="63"/>
      <c r="AR5160" s="63"/>
      <c r="AS5160" s="63"/>
      <c r="AT5160" s="63"/>
      <c r="AU5160" s="63"/>
      <c r="AV5160" s="63"/>
      <c r="AW5160" s="63"/>
      <c r="AX5160" s="63"/>
      <c r="AY5160" s="63"/>
      <c r="AZ5160" s="63"/>
      <c r="BA5160" s="63"/>
      <c r="BB5160" s="63"/>
      <c r="BC5160" s="63"/>
      <c r="BD5160" s="63"/>
      <c r="BE5160" s="63"/>
      <c r="BF5160" s="63"/>
      <c r="BG5160" s="63"/>
      <c r="BH5160" s="63"/>
      <c r="BI5160" s="63"/>
      <c r="BJ5160" s="63"/>
      <c r="BK5160" s="63"/>
      <c r="BL5160" s="63"/>
      <c r="BM5160" s="63"/>
      <c r="BN5160" s="63"/>
      <c r="BO5160" s="63"/>
      <c r="BP5160" s="63"/>
      <c r="BQ5160" s="63"/>
      <c r="BR5160" s="63"/>
      <c r="BS5160" s="63"/>
      <c r="BT5160" s="63"/>
      <c r="BU5160" s="63"/>
      <c r="BV5160" s="63"/>
      <c r="BW5160" s="63"/>
      <c r="BX5160" s="63"/>
      <c r="BY5160" s="63"/>
      <c r="BZ5160" s="63"/>
      <c r="CA5160" s="63"/>
      <c r="CB5160" s="63"/>
      <c r="CC5160" s="63"/>
      <c r="CD5160" s="63"/>
      <c r="CE5160" s="63"/>
      <c r="CF5160" s="63"/>
      <c r="CG5160" s="63"/>
      <c r="CH5160" s="63"/>
      <c r="CI5160" s="63"/>
      <c r="CJ5160" s="63"/>
      <c r="CK5160" s="63"/>
      <c r="CL5160" s="63"/>
      <c r="CM5160" s="63"/>
      <c r="CN5160" s="63"/>
      <c r="CO5160" s="63"/>
      <c r="CP5160" s="63"/>
      <c r="CR5160" s="227"/>
      <c r="CS5160" s="74"/>
    </row>
    <row r="5161" spans="1:97" s="72" customFormat="1" ht="75.75" customHeight="1">
      <c r="A5161" s="63"/>
      <c r="B5161" s="63"/>
      <c r="C5161" s="63"/>
      <c r="D5161" s="63"/>
      <c r="E5161" s="63"/>
      <c r="F5161" s="63"/>
      <c r="G5161" s="63"/>
      <c r="H5161" s="63"/>
      <c r="I5161" s="63"/>
      <c r="J5161" s="63"/>
      <c r="K5161" s="63"/>
      <c r="L5161" s="63"/>
      <c r="M5161" s="63"/>
      <c r="N5161" s="63"/>
      <c r="O5161" s="63"/>
      <c r="P5161" s="63"/>
      <c r="Q5161" s="63"/>
      <c r="R5161" s="63"/>
      <c r="S5161" s="63"/>
      <c r="T5161" s="63"/>
      <c r="U5161" s="63"/>
      <c r="V5161" s="63"/>
      <c r="W5161" s="63"/>
      <c r="X5161" s="63"/>
      <c r="Y5161" s="63"/>
      <c r="Z5161" s="63"/>
      <c r="AA5161" s="63"/>
      <c r="AB5161" s="63"/>
      <c r="AC5161" s="63"/>
      <c r="AD5161" s="63"/>
      <c r="AE5161" s="63"/>
      <c r="AF5161" s="63"/>
      <c r="AG5161" s="63"/>
      <c r="AH5161" s="63"/>
      <c r="AI5161" s="63"/>
      <c r="AJ5161" s="63"/>
      <c r="AK5161" s="63"/>
      <c r="AL5161" s="63"/>
      <c r="AM5161" s="63"/>
      <c r="AN5161" s="63"/>
      <c r="AO5161" s="63"/>
      <c r="AP5161" s="63"/>
      <c r="AQ5161" s="63"/>
      <c r="AR5161" s="63"/>
      <c r="AS5161" s="63"/>
      <c r="AT5161" s="63"/>
      <c r="AU5161" s="63"/>
      <c r="AV5161" s="63"/>
      <c r="AW5161" s="63"/>
      <c r="AX5161" s="63"/>
      <c r="AY5161" s="63"/>
      <c r="AZ5161" s="63"/>
      <c r="BA5161" s="63"/>
      <c r="BB5161" s="63"/>
      <c r="BC5161" s="63"/>
      <c r="BD5161" s="63"/>
      <c r="BE5161" s="63"/>
      <c r="BF5161" s="63"/>
      <c r="BG5161" s="63"/>
      <c r="BH5161" s="63"/>
      <c r="BI5161" s="63"/>
      <c r="BJ5161" s="63"/>
      <c r="BK5161" s="63"/>
      <c r="BL5161" s="63"/>
      <c r="BM5161" s="63"/>
      <c r="BN5161" s="63"/>
      <c r="BO5161" s="63"/>
      <c r="BP5161" s="63"/>
      <c r="BQ5161" s="63"/>
      <c r="BR5161" s="63"/>
      <c r="BS5161" s="63"/>
      <c r="BT5161" s="63"/>
      <c r="BU5161" s="63"/>
      <c r="BV5161" s="63"/>
      <c r="BW5161" s="63"/>
      <c r="BX5161" s="63"/>
      <c r="BY5161" s="63"/>
      <c r="BZ5161" s="63"/>
      <c r="CA5161" s="63"/>
      <c r="CB5161" s="63"/>
      <c r="CC5161" s="63"/>
      <c r="CD5161" s="63"/>
      <c r="CE5161" s="63"/>
      <c r="CF5161" s="63"/>
      <c r="CG5161" s="63"/>
      <c r="CH5161" s="63"/>
      <c r="CI5161" s="63"/>
      <c r="CJ5161" s="63"/>
      <c r="CK5161" s="63"/>
      <c r="CL5161" s="63"/>
      <c r="CM5161" s="63"/>
      <c r="CN5161" s="63"/>
      <c r="CO5161" s="63"/>
      <c r="CP5161" s="63"/>
      <c r="CR5161" s="227"/>
      <c r="CS5161" s="74"/>
    </row>
    <row r="5162" spans="1:97" s="72" customFormat="1" ht="75.75" customHeight="1">
      <c r="A5162" s="63"/>
      <c r="B5162" s="63"/>
      <c r="C5162" s="63"/>
      <c r="D5162" s="63"/>
      <c r="E5162" s="63"/>
      <c r="F5162" s="63"/>
      <c r="G5162" s="63"/>
      <c r="H5162" s="63"/>
      <c r="I5162" s="63"/>
      <c r="J5162" s="63"/>
      <c r="K5162" s="63"/>
      <c r="L5162" s="63"/>
      <c r="M5162" s="63"/>
      <c r="N5162" s="63"/>
      <c r="O5162" s="63"/>
      <c r="P5162" s="63"/>
      <c r="Q5162" s="63"/>
      <c r="R5162" s="63"/>
      <c r="S5162" s="63"/>
      <c r="T5162" s="63"/>
      <c r="U5162" s="63"/>
      <c r="V5162" s="63"/>
      <c r="W5162" s="63"/>
      <c r="X5162" s="63"/>
      <c r="Y5162" s="63"/>
      <c r="Z5162" s="63"/>
      <c r="AA5162" s="63"/>
      <c r="AB5162" s="63"/>
      <c r="AC5162" s="63"/>
      <c r="AD5162" s="63"/>
      <c r="AE5162" s="63"/>
      <c r="AF5162" s="63"/>
      <c r="AG5162" s="63"/>
      <c r="AH5162" s="63"/>
      <c r="AI5162" s="63"/>
      <c r="AJ5162" s="63"/>
      <c r="AK5162" s="63"/>
      <c r="AL5162" s="63"/>
      <c r="AM5162" s="63"/>
      <c r="AN5162" s="63"/>
      <c r="AO5162" s="63"/>
      <c r="AP5162" s="63"/>
      <c r="AQ5162" s="63"/>
      <c r="AR5162" s="63"/>
      <c r="AS5162" s="63"/>
      <c r="AT5162" s="63"/>
      <c r="AU5162" s="63"/>
      <c r="AV5162" s="63"/>
      <c r="AW5162" s="63"/>
      <c r="AX5162" s="63"/>
      <c r="AY5162" s="63"/>
      <c r="AZ5162" s="63"/>
      <c r="BA5162" s="63"/>
      <c r="BB5162" s="63"/>
      <c r="BC5162" s="63"/>
      <c r="BD5162" s="63"/>
      <c r="BE5162" s="63"/>
      <c r="BF5162" s="63"/>
      <c r="BG5162" s="63"/>
      <c r="BH5162" s="63"/>
      <c r="BI5162" s="63"/>
      <c r="BJ5162" s="63"/>
      <c r="BK5162" s="63"/>
      <c r="BL5162" s="63"/>
      <c r="BM5162" s="63"/>
      <c r="BN5162" s="63"/>
      <c r="BO5162" s="63"/>
      <c r="BP5162" s="63"/>
      <c r="BQ5162" s="63"/>
      <c r="BR5162" s="63"/>
      <c r="BS5162" s="63"/>
      <c r="BT5162" s="63"/>
      <c r="BU5162" s="63"/>
      <c r="BV5162" s="63"/>
      <c r="BW5162" s="63"/>
      <c r="BX5162" s="63"/>
      <c r="BY5162" s="63"/>
      <c r="BZ5162" s="63"/>
      <c r="CA5162" s="63"/>
      <c r="CB5162" s="63"/>
      <c r="CC5162" s="63"/>
      <c r="CD5162" s="63"/>
      <c r="CE5162" s="63"/>
      <c r="CF5162" s="63"/>
      <c r="CG5162" s="63"/>
      <c r="CH5162" s="63"/>
      <c r="CI5162" s="63"/>
      <c r="CJ5162" s="63"/>
      <c r="CK5162" s="63"/>
      <c r="CL5162" s="63"/>
      <c r="CM5162" s="63"/>
      <c r="CN5162" s="63"/>
      <c r="CO5162" s="63"/>
      <c r="CP5162" s="63"/>
      <c r="CR5162" s="227"/>
      <c r="CS5162" s="74"/>
    </row>
    <row r="5163" spans="1:97" s="72" customFormat="1" ht="75.75" customHeight="1">
      <c r="A5163" s="63"/>
      <c r="B5163" s="63"/>
      <c r="C5163" s="63"/>
      <c r="D5163" s="63"/>
      <c r="E5163" s="63"/>
      <c r="F5163" s="63"/>
      <c r="G5163" s="63"/>
      <c r="H5163" s="63"/>
      <c r="I5163" s="63"/>
      <c r="J5163" s="63"/>
      <c r="K5163" s="63"/>
      <c r="L5163" s="63"/>
      <c r="M5163" s="63"/>
      <c r="N5163" s="63"/>
      <c r="O5163" s="63"/>
      <c r="P5163" s="63"/>
      <c r="Q5163" s="63"/>
      <c r="R5163" s="63"/>
      <c r="S5163" s="63"/>
      <c r="T5163" s="63"/>
      <c r="U5163" s="63"/>
      <c r="V5163" s="63"/>
      <c r="W5163" s="63"/>
      <c r="X5163" s="63"/>
      <c r="Y5163" s="63"/>
      <c r="Z5163" s="63"/>
      <c r="AA5163" s="63"/>
      <c r="AB5163" s="63"/>
      <c r="AC5163" s="63"/>
      <c r="AD5163" s="63"/>
      <c r="AE5163" s="63"/>
      <c r="AF5163" s="63"/>
      <c r="AG5163" s="63"/>
      <c r="AH5163" s="63"/>
      <c r="AI5163" s="63"/>
      <c r="AJ5163" s="63"/>
      <c r="AK5163" s="63"/>
      <c r="AL5163" s="63"/>
      <c r="AM5163" s="63"/>
      <c r="AN5163" s="63"/>
      <c r="AO5163" s="63"/>
      <c r="AP5163" s="63"/>
      <c r="AQ5163" s="63"/>
      <c r="AR5163" s="63"/>
      <c r="AS5163" s="63"/>
      <c r="AT5163" s="63"/>
      <c r="AU5163" s="63"/>
      <c r="AV5163" s="63"/>
      <c r="AW5163" s="63"/>
      <c r="AX5163" s="63"/>
      <c r="AY5163" s="63"/>
      <c r="AZ5163" s="63"/>
      <c r="BA5163" s="63"/>
      <c r="BB5163" s="63"/>
      <c r="BC5163" s="63"/>
      <c r="BD5163" s="63"/>
      <c r="BE5163" s="63"/>
      <c r="BF5163" s="63"/>
      <c r="BG5163" s="63"/>
      <c r="BH5163" s="63"/>
      <c r="BI5163" s="63"/>
      <c r="BJ5163" s="63"/>
      <c r="BK5163" s="63"/>
      <c r="BL5163" s="63"/>
      <c r="BM5163" s="63"/>
      <c r="BN5163" s="63"/>
      <c r="BO5163" s="63"/>
      <c r="BP5163" s="63"/>
      <c r="BQ5163" s="63"/>
      <c r="BR5163" s="63"/>
      <c r="BS5163" s="63"/>
      <c r="BT5163" s="63"/>
      <c r="BU5163" s="63"/>
      <c r="BV5163" s="63"/>
      <c r="BW5163" s="63"/>
      <c r="BX5163" s="63"/>
      <c r="BY5163" s="63"/>
      <c r="BZ5163" s="63"/>
      <c r="CA5163" s="63"/>
      <c r="CB5163" s="63"/>
      <c r="CC5163" s="63"/>
      <c r="CD5163" s="63"/>
      <c r="CE5163" s="63"/>
      <c r="CF5163" s="63"/>
      <c r="CG5163" s="63"/>
      <c r="CH5163" s="63"/>
      <c r="CI5163" s="63"/>
      <c r="CJ5163" s="63"/>
      <c r="CK5163" s="63"/>
      <c r="CL5163" s="63"/>
      <c r="CM5163" s="63"/>
      <c r="CN5163" s="63"/>
      <c r="CO5163" s="63"/>
      <c r="CP5163" s="63"/>
      <c r="CR5163" s="227"/>
      <c r="CS5163" s="74"/>
    </row>
    <row r="5164" spans="1:97" s="72" customFormat="1" ht="75.75" customHeight="1">
      <c r="A5164" s="63"/>
      <c r="B5164" s="63"/>
      <c r="C5164" s="63"/>
      <c r="D5164" s="63"/>
      <c r="E5164" s="63"/>
      <c r="F5164" s="63"/>
      <c r="G5164" s="63"/>
      <c r="H5164" s="63"/>
      <c r="I5164" s="63"/>
      <c r="J5164" s="63"/>
      <c r="K5164" s="63"/>
      <c r="L5164" s="63"/>
      <c r="M5164" s="63"/>
      <c r="N5164" s="63"/>
      <c r="O5164" s="63"/>
      <c r="P5164" s="63"/>
      <c r="Q5164" s="63"/>
      <c r="R5164" s="63"/>
      <c r="S5164" s="63"/>
      <c r="T5164" s="63"/>
      <c r="U5164" s="63"/>
      <c r="V5164" s="63"/>
      <c r="W5164" s="63"/>
      <c r="X5164" s="63"/>
      <c r="Y5164" s="63"/>
      <c r="Z5164" s="63"/>
      <c r="AA5164" s="63"/>
      <c r="AB5164" s="63"/>
      <c r="AC5164" s="63"/>
      <c r="AD5164" s="63"/>
      <c r="AE5164" s="63"/>
      <c r="AF5164" s="63"/>
      <c r="AG5164" s="63"/>
      <c r="AH5164" s="63"/>
      <c r="AI5164" s="63"/>
      <c r="AJ5164" s="63"/>
      <c r="AK5164" s="63"/>
      <c r="AL5164" s="63"/>
      <c r="AM5164" s="63"/>
      <c r="AN5164" s="63"/>
      <c r="AO5164" s="63"/>
      <c r="AP5164" s="63"/>
      <c r="AQ5164" s="63"/>
      <c r="AR5164" s="63"/>
      <c r="AS5164" s="63"/>
      <c r="AT5164" s="63"/>
      <c r="AU5164" s="63"/>
      <c r="AV5164" s="63"/>
      <c r="AW5164" s="63"/>
      <c r="AX5164" s="63"/>
      <c r="AY5164" s="63"/>
      <c r="AZ5164" s="63"/>
      <c r="BA5164" s="63"/>
      <c r="BB5164" s="63"/>
      <c r="BC5164" s="63"/>
      <c r="BD5164" s="63"/>
      <c r="BE5164" s="63"/>
      <c r="BF5164" s="63"/>
      <c r="BG5164" s="63"/>
      <c r="BH5164" s="63"/>
      <c r="BI5164" s="63"/>
      <c r="BJ5164" s="63"/>
      <c r="BK5164" s="63"/>
      <c r="BL5164" s="63"/>
      <c r="BM5164" s="63"/>
      <c r="BN5164" s="63"/>
      <c r="BO5164" s="63"/>
      <c r="BP5164" s="63"/>
      <c r="BQ5164" s="63"/>
      <c r="BR5164" s="63"/>
      <c r="BS5164" s="63"/>
      <c r="BT5164" s="63"/>
      <c r="BU5164" s="63"/>
      <c r="BV5164" s="63"/>
      <c r="BW5164" s="63"/>
      <c r="BX5164" s="63"/>
      <c r="BY5164" s="63"/>
      <c r="BZ5164" s="63"/>
      <c r="CA5164" s="63"/>
      <c r="CB5164" s="63"/>
      <c r="CC5164" s="63"/>
      <c r="CD5164" s="63"/>
      <c r="CE5164" s="63"/>
      <c r="CF5164" s="63"/>
      <c r="CG5164" s="63"/>
      <c r="CH5164" s="63"/>
      <c r="CI5164" s="63"/>
      <c r="CJ5164" s="63"/>
      <c r="CK5164" s="63"/>
      <c r="CL5164" s="63"/>
      <c r="CM5164" s="63"/>
      <c r="CN5164" s="63"/>
      <c r="CO5164" s="63"/>
      <c r="CP5164" s="63"/>
      <c r="CR5164" s="227"/>
      <c r="CS5164" s="74"/>
    </row>
    <row r="5165" spans="1:97" s="72" customFormat="1" ht="75.75" customHeight="1">
      <c r="A5165" s="63"/>
      <c r="B5165" s="63"/>
      <c r="C5165" s="63"/>
      <c r="D5165" s="63"/>
      <c r="E5165" s="63"/>
      <c r="F5165" s="63"/>
      <c r="G5165" s="63"/>
      <c r="H5165" s="63"/>
      <c r="I5165" s="63"/>
      <c r="J5165" s="63"/>
      <c r="K5165" s="63"/>
      <c r="L5165" s="63"/>
      <c r="M5165" s="63"/>
      <c r="N5165" s="63"/>
      <c r="O5165" s="63"/>
      <c r="P5165" s="63"/>
      <c r="Q5165" s="63"/>
      <c r="R5165" s="63"/>
      <c r="S5165" s="63"/>
      <c r="T5165" s="63"/>
      <c r="U5165" s="63"/>
      <c r="V5165" s="63"/>
      <c r="W5165" s="63"/>
      <c r="X5165" s="63"/>
      <c r="Y5165" s="63"/>
      <c r="Z5165" s="63"/>
      <c r="AA5165" s="63"/>
      <c r="AB5165" s="63"/>
      <c r="AC5165" s="63"/>
      <c r="AD5165" s="63"/>
      <c r="AE5165" s="63"/>
      <c r="AF5165" s="63"/>
      <c r="AG5165" s="63"/>
      <c r="AH5165" s="63"/>
      <c r="AI5165" s="63"/>
      <c r="AJ5165" s="63"/>
      <c r="AK5165" s="63"/>
      <c r="AL5165" s="63"/>
      <c r="AM5165" s="63"/>
      <c r="AN5165" s="63"/>
      <c r="AO5165" s="63"/>
      <c r="AP5165" s="63"/>
      <c r="AQ5165" s="63"/>
      <c r="AR5165" s="63"/>
      <c r="AS5165" s="63"/>
      <c r="AT5165" s="63"/>
      <c r="AU5165" s="63"/>
      <c r="AV5165" s="63"/>
      <c r="AW5165" s="63"/>
      <c r="AX5165" s="63"/>
      <c r="AY5165" s="63"/>
      <c r="AZ5165" s="63"/>
      <c r="BA5165" s="63"/>
      <c r="BB5165" s="63"/>
      <c r="BC5165" s="63"/>
      <c r="BD5165" s="63"/>
      <c r="BE5165" s="63"/>
      <c r="BF5165" s="63"/>
      <c r="BG5165" s="63"/>
      <c r="BH5165" s="63"/>
      <c r="BI5165" s="63"/>
      <c r="BJ5165" s="63"/>
      <c r="BK5165" s="63"/>
      <c r="BL5165" s="63"/>
      <c r="BM5165" s="63"/>
      <c r="BN5165" s="63"/>
      <c r="BO5165" s="63"/>
      <c r="BP5165" s="63"/>
      <c r="BQ5165" s="63"/>
      <c r="BR5165" s="63"/>
      <c r="BS5165" s="63"/>
      <c r="BT5165" s="63"/>
      <c r="BU5165" s="63"/>
      <c r="BV5165" s="63"/>
      <c r="BW5165" s="63"/>
      <c r="BX5165" s="63"/>
      <c r="BY5165" s="63"/>
      <c r="BZ5165" s="63"/>
      <c r="CA5165" s="63"/>
      <c r="CB5165" s="63"/>
      <c r="CC5165" s="63"/>
      <c r="CD5165" s="63"/>
      <c r="CE5165" s="63"/>
      <c r="CF5165" s="63"/>
      <c r="CG5165" s="63"/>
      <c r="CH5165" s="63"/>
      <c r="CI5165" s="63"/>
      <c r="CJ5165" s="63"/>
      <c r="CK5165" s="63"/>
      <c r="CL5165" s="63"/>
      <c r="CM5165" s="63"/>
      <c r="CN5165" s="63"/>
      <c r="CO5165" s="63"/>
      <c r="CP5165" s="63"/>
      <c r="CR5165" s="227"/>
      <c r="CS5165" s="74"/>
    </row>
    <row r="5166" spans="1:97" s="72" customFormat="1" ht="75.75" customHeight="1">
      <c r="A5166" s="63"/>
      <c r="B5166" s="63"/>
      <c r="C5166" s="63"/>
      <c r="D5166" s="63"/>
      <c r="E5166" s="63"/>
      <c r="F5166" s="63"/>
      <c r="G5166" s="63"/>
      <c r="H5166" s="63"/>
      <c r="I5166" s="63"/>
      <c r="J5166" s="63"/>
      <c r="K5166" s="63"/>
      <c r="L5166" s="63"/>
      <c r="M5166" s="63"/>
      <c r="N5166" s="63"/>
      <c r="O5166" s="63"/>
      <c r="P5166" s="63"/>
      <c r="Q5166" s="63"/>
      <c r="R5166" s="63"/>
      <c r="S5166" s="63"/>
      <c r="T5166" s="63"/>
      <c r="U5166" s="63"/>
      <c r="V5166" s="63"/>
      <c r="W5166" s="63"/>
      <c r="X5166" s="63"/>
      <c r="Y5166" s="63"/>
      <c r="Z5166" s="63"/>
      <c r="AA5166" s="63"/>
      <c r="AB5166" s="63"/>
      <c r="AC5166" s="63"/>
      <c r="AD5166" s="63"/>
      <c r="AE5166" s="63"/>
      <c r="AF5166" s="63"/>
      <c r="AG5166" s="63"/>
      <c r="AH5166" s="63"/>
      <c r="AI5166" s="63"/>
      <c r="AJ5166" s="63"/>
      <c r="AK5166" s="63"/>
      <c r="AL5166" s="63"/>
      <c r="AM5166" s="63"/>
      <c r="AN5166" s="63"/>
      <c r="AO5166" s="63"/>
      <c r="AP5166" s="63"/>
      <c r="AQ5166" s="63"/>
      <c r="AR5166" s="63"/>
      <c r="AS5166" s="63"/>
      <c r="AT5166" s="63"/>
      <c r="AU5166" s="63"/>
      <c r="AV5166" s="63"/>
      <c r="AW5166" s="63"/>
      <c r="AX5166" s="63"/>
      <c r="AY5166" s="63"/>
      <c r="AZ5166" s="63"/>
      <c r="BA5166" s="63"/>
      <c r="BB5166" s="63"/>
      <c r="BC5166" s="63"/>
      <c r="BD5166" s="63"/>
      <c r="BE5166" s="63"/>
      <c r="BF5166" s="63"/>
      <c r="BG5166" s="63"/>
      <c r="BH5166" s="63"/>
      <c r="BI5166" s="63"/>
      <c r="BJ5166" s="63"/>
      <c r="BK5166" s="63"/>
      <c r="BL5166" s="63"/>
      <c r="BM5166" s="63"/>
      <c r="BN5166" s="63"/>
      <c r="BO5166" s="63"/>
      <c r="BP5166" s="63"/>
      <c r="BQ5166" s="63"/>
      <c r="BR5166" s="63"/>
      <c r="BS5166" s="63"/>
      <c r="BT5166" s="63"/>
      <c r="BU5166" s="63"/>
      <c r="BV5166" s="63"/>
      <c r="BW5166" s="63"/>
      <c r="BX5166" s="63"/>
      <c r="BY5166" s="63"/>
      <c r="BZ5166" s="63"/>
      <c r="CA5166" s="63"/>
      <c r="CB5166" s="63"/>
      <c r="CC5166" s="63"/>
      <c r="CD5166" s="63"/>
      <c r="CE5166" s="63"/>
      <c r="CF5166" s="63"/>
      <c r="CG5166" s="63"/>
      <c r="CH5166" s="63"/>
      <c r="CI5166" s="63"/>
      <c r="CJ5166" s="63"/>
      <c r="CK5166" s="63"/>
      <c r="CL5166" s="63"/>
      <c r="CM5166" s="63"/>
      <c r="CN5166" s="63"/>
      <c r="CO5166" s="63"/>
      <c r="CP5166" s="63"/>
      <c r="CR5166" s="227"/>
      <c r="CS5166" s="74"/>
    </row>
    <row r="5167" spans="1:97" s="72" customFormat="1" ht="75.75" customHeight="1">
      <c r="A5167" s="63"/>
      <c r="B5167" s="63"/>
      <c r="C5167" s="63"/>
      <c r="D5167" s="63"/>
      <c r="E5167" s="63"/>
      <c r="F5167" s="63"/>
      <c r="G5167" s="63"/>
      <c r="H5167" s="63"/>
      <c r="I5167" s="63"/>
      <c r="J5167" s="63"/>
      <c r="K5167" s="63"/>
      <c r="L5167" s="63"/>
      <c r="M5167" s="63"/>
      <c r="N5167" s="63"/>
      <c r="O5167" s="63"/>
      <c r="P5167" s="63"/>
      <c r="Q5167" s="63"/>
      <c r="R5167" s="63"/>
      <c r="S5167" s="63"/>
      <c r="T5167" s="63"/>
      <c r="U5167" s="63"/>
      <c r="V5167" s="63"/>
      <c r="W5167" s="63"/>
      <c r="X5167" s="63"/>
      <c r="Y5167" s="63"/>
      <c r="Z5167" s="63"/>
      <c r="AA5167" s="63"/>
      <c r="AB5167" s="63"/>
      <c r="AC5167" s="63"/>
      <c r="AD5167" s="63"/>
      <c r="AE5167" s="63"/>
      <c r="AF5167" s="63"/>
      <c r="AG5167" s="63"/>
      <c r="AH5167" s="63"/>
      <c r="AI5167" s="63"/>
      <c r="AJ5167" s="63"/>
      <c r="AK5167" s="63"/>
      <c r="AL5167" s="63"/>
      <c r="AM5167" s="63"/>
      <c r="AN5167" s="63"/>
      <c r="AO5167" s="63"/>
      <c r="AP5167" s="63"/>
      <c r="AQ5167" s="63"/>
      <c r="AR5167" s="63"/>
      <c r="AS5167" s="63"/>
      <c r="AT5167" s="63"/>
      <c r="AU5167" s="63"/>
      <c r="AV5167" s="63"/>
      <c r="AW5167" s="63"/>
      <c r="AX5167" s="63"/>
      <c r="AY5167" s="63"/>
      <c r="AZ5167" s="63"/>
      <c r="BA5167" s="63"/>
      <c r="BB5167" s="63"/>
      <c r="BC5167" s="63"/>
      <c r="BD5167" s="63"/>
      <c r="BE5167" s="63"/>
      <c r="BF5167" s="63"/>
      <c r="BG5167" s="63"/>
      <c r="BH5167" s="63"/>
      <c r="BI5167" s="63"/>
      <c r="BJ5167" s="63"/>
      <c r="BK5167" s="63"/>
      <c r="BL5167" s="63"/>
      <c r="BM5167" s="63"/>
      <c r="BN5167" s="63"/>
      <c r="BO5167" s="63"/>
      <c r="BP5167" s="63"/>
      <c r="BQ5167" s="63"/>
      <c r="BR5167" s="63"/>
      <c r="BS5167" s="63"/>
      <c r="BT5167" s="63"/>
      <c r="BU5167" s="63"/>
      <c r="BV5167" s="63"/>
      <c r="BW5167" s="63"/>
      <c r="BX5167" s="63"/>
      <c r="BY5167" s="63"/>
      <c r="BZ5167" s="63"/>
      <c r="CA5167" s="63"/>
      <c r="CB5167" s="63"/>
      <c r="CC5167" s="63"/>
      <c r="CD5167" s="63"/>
      <c r="CE5167" s="63"/>
      <c r="CF5167" s="63"/>
      <c r="CG5167" s="63"/>
      <c r="CH5167" s="63"/>
      <c r="CI5167" s="63"/>
      <c r="CJ5167" s="63"/>
      <c r="CK5167" s="63"/>
      <c r="CL5167" s="63"/>
      <c r="CM5167" s="63"/>
      <c r="CN5167" s="63"/>
      <c r="CO5167" s="63"/>
      <c r="CP5167" s="63"/>
      <c r="CR5167" s="227"/>
      <c r="CS5167" s="74"/>
    </row>
    <row r="5168" spans="1:97" s="72" customFormat="1" ht="75.75" customHeight="1">
      <c r="A5168" s="63"/>
      <c r="B5168" s="63"/>
      <c r="C5168" s="63"/>
      <c r="D5168" s="63"/>
      <c r="E5168" s="63"/>
      <c r="F5168" s="63"/>
      <c r="G5168" s="63"/>
      <c r="H5168" s="63"/>
      <c r="I5168" s="63"/>
      <c r="J5168" s="63"/>
      <c r="K5168" s="63"/>
      <c r="L5168" s="63"/>
      <c r="M5168" s="63"/>
      <c r="N5168" s="63"/>
      <c r="O5168" s="63"/>
      <c r="P5168" s="63"/>
      <c r="Q5168" s="63"/>
      <c r="R5168" s="63"/>
      <c r="S5168" s="63"/>
      <c r="T5168" s="63"/>
      <c r="U5168" s="63"/>
      <c r="V5168" s="63"/>
      <c r="W5168" s="63"/>
      <c r="X5168" s="63"/>
      <c r="Y5168" s="63"/>
      <c r="Z5168" s="63"/>
      <c r="AA5168" s="63"/>
      <c r="AB5168" s="63"/>
      <c r="AC5168" s="63"/>
      <c r="AD5168" s="63"/>
      <c r="AE5168" s="63"/>
      <c r="AF5168" s="63"/>
      <c r="AG5168" s="63"/>
      <c r="AH5168" s="63"/>
      <c r="AI5168" s="63"/>
      <c r="AJ5168" s="63"/>
      <c r="AK5168" s="63"/>
      <c r="AL5168" s="63"/>
      <c r="AM5168" s="63"/>
      <c r="AN5168" s="63"/>
      <c r="AO5168" s="63"/>
      <c r="AP5168" s="63"/>
      <c r="AQ5168" s="63"/>
      <c r="AR5168" s="63"/>
      <c r="AS5168" s="63"/>
      <c r="AT5168" s="63"/>
      <c r="AU5168" s="63"/>
      <c r="AV5168" s="63"/>
      <c r="AW5168" s="63"/>
      <c r="AX5168" s="63"/>
      <c r="AY5168" s="63"/>
      <c r="AZ5168" s="63"/>
      <c r="BA5168" s="63"/>
      <c r="BB5168" s="63"/>
      <c r="BC5168" s="63"/>
      <c r="BD5168" s="63"/>
      <c r="BE5168" s="63"/>
      <c r="BF5168" s="63"/>
      <c r="BG5168" s="63"/>
      <c r="BH5168" s="63"/>
      <c r="BI5168" s="63"/>
      <c r="BJ5168" s="63"/>
      <c r="BK5168" s="63"/>
      <c r="BL5168" s="63"/>
      <c r="BM5168" s="63"/>
      <c r="BN5168" s="63"/>
      <c r="BO5168" s="63"/>
      <c r="BP5168" s="63"/>
      <c r="BQ5168" s="63"/>
      <c r="BR5168" s="63"/>
      <c r="BS5168" s="63"/>
      <c r="BT5168" s="63"/>
      <c r="BU5168" s="63"/>
      <c r="BV5168" s="63"/>
      <c r="BW5168" s="63"/>
      <c r="BX5168" s="63"/>
      <c r="BY5168" s="63"/>
      <c r="BZ5168" s="63"/>
      <c r="CA5168" s="63"/>
      <c r="CB5168" s="63"/>
      <c r="CC5168" s="63"/>
      <c r="CD5168" s="63"/>
      <c r="CE5168" s="63"/>
      <c r="CF5168" s="63"/>
      <c r="CG5168" s="63"/>
      <c r="CH5168" s="63"/>
      <c r="CI5168" s="63"/>
      <c r="CJ5168" s="63"/>
      <c r="CK5168" s="63"/>
      <c r="CL5168" s="63"/>
      <c r="CM5168" s="63"/>
      <c r="CN5168" s="63"/>
      <c r="CO5168" s="63"/>
      <c r="CP5168" s="63"/>
      <c r="CR5168" s="227"/>
      <c r="CS5168" s="74"/>
    </row>
    <row r="5169" spans="1:97" s="72" customFormat="1" ht="75.75" customHeight="1">
      <c r="A5169" s="63"/>
      <c r="B5169" s="63"/>
      <c r="C5169" s="63"/>
      <c r="D5169" s="63"/>
      <c r="E5169" s="63"/>
      <c r="F5169" s="63"/>
      <c r="G5169" s="63"/>
      <c r="H5169" s="63"/>
      <c r="I5169" s="63"/>
      <c r="J5169" s="63"/>
      <c r="K5169" s="63"/>
      <c r="L5169" s="63"/>
      <c r="M5169" s="63"/>
      <c r="N5169" s="63"/>
      <c r="O5169" s="63"/>
      <c r="P5169" s="63"/>
      <c r="Q5169" s="63"/>
      <c r="R5169" s="63"/>
      <c r="S5169" s="63"/>
      <c r="T5169" s="63"/>
      <c r="U5169" s="63"/>
      <c r="V5169" s="63"/>
      <c r="W5169" s="63"/>
      <c r="X5169" s="63"/>
      <c r="Y5169" s="63"/>
      <c r="Z5169" s="63"/>
      <c r="AA5169" s="63"/>
      <c r="AB5169" s="63"/>
      <c r="AC5169" s="63"/>
      <c r="AD5169" s="63"/>
      <c r="AE5169" s="63"/>
      <c r="AF5169" s="63"/>
      <c r="AG5169" s="63"/>
      <c r="AH5169" s="63"/>
      <c r="AI5169" s="63"/>
      <c r="AJ5169" s="63"/>
      <c r="AK5169" s="63"/>
      <c r="AL5169" s="63"/>
      <c r="AM5169" s="63"/>
      <c r="AN5169" s="63"/>
      <c r="AO5169" s="63"/>
      <c r="AP5169" s="63"/>
      <c r="AQ5169" s="63"/>
      <c r="AR5169" s="63"/>
      <c r="AS5169" s="63"/>
      <c r="AT5169" s="63"/>
      <c r="AU5169" s="63"/>
      <c r="AV5169" s="63"/>
      <c r="AW5169" s="63"/>
      <c r="AX5169" s="63"/>
      <c r="AY5169" s="63"/>
      <c r="AZ5169" s="63"/>
      <c r="BA5169" s="63"/>
      <c r="BB5169" s="63"/>
      <c r="BC5169" s="63"/>
      <c r="BD5169" s="63"/>
      <c r="BE5169" s="63"/>
      <c r="BF5169" s="63"/>
      <c r="BG5169" s="63"/>
      <c r="BH5169" s="63"/>
      <c r="BI5169" s="63"/>
      <c r="BJ5169" s="63"/>
      <c r="BK5169" s="63"/>
      <c r="BL5169" s="63"/>
      <c r="BM5169" s="63"/>
      <c r="BN5169" s="63"/>
      <c r="BO5169" s="63"/>
      <c r="BP5169" s="63"/>
      <c r="BQ5169" s="63"/>
      <c r="BR5169" s="63"/>
      <c r="BS5169" s="63"/>
      <c r="BT5169" s="63"/>
      <c r="BU5169" s="63"/>
      <c r="BV5169" s="63"/>
      <c r="BW5169" s="63"/>
      <c r="BX5169" s="63"/>
      <c r="BY5169" s="63"/>
      <c r="BZ5169" s="63"/>
      <c r="CA5169" s="63"/>
      <c r="CB5169" s="63"/>
      <c r="CC5169" s="63"/>
      <c r="CD5169" s="63"/>
      <c r="CE5169" s="63"/>
      <c r="CF5169" s="63"/>
      <c r="CG5169" s="63"/>
      <c r="CH5169" s="63"/>
      <c r="CI5169" s="63"/>
      <c r="CJ5169" s="63"/>
      <c r="CK5169" s="63"/>
      <c r="CL5169" s="63"/>
      <c r="CM5169" s="63"/>
      <c r="CN5169" s="63"/>
      <c r="CO5169" s="63"/>
      <c r="CP5169" s="63"/>
      <c r="CR5169" s="227"/>
      <c r="CS5169" s="74"/>
    </row>
    <row r="5170" spans="1:97" s="72" customFormat="1" ht="75.75" customHeight="1">
      <c r="A5170" s="63"/>
      <c r="B5170" s="63"/>
      <c r="C5170" s="63"/>
      <c r="D5170" s="63"/>
      <c r="E5170" s="63"/>
      <c r="F5170" s="63"/>
      <c r="G5170" s="63"/>
      <c r="H5170" s="63"/>
      <c r="I5170" s="63"/>
      <c r="J5170" s="63"/>
      <c r="K5170" s="63"/>
      <c r="L5170" s="63"/>
      <c r="M5170" s="63"/>
      <c r="N5170" s="63"/>
      <c r="O5170" s="63"/>
      <c r="P5170" s="63"/>
      <c r="Q5170" s="63"/>
      <c r="R5170" s="63"/>
      <c r="S5170" s="63"/>
      <c r="T5170" s="63"/>
      <c r="U5170" s="63"/>
      <c r="V5170" s="63"/>
      <c r="W5170" s="63"/>
      <c r="X5170" s="63"/>
      <c r="Y5170" s="63"/>
      <c r="Z5170" s="63"/>
      <c r="AA5170" s="63"/>
      <c r="AB5170" s="63"/>
      <c r="AC5170" s="63"/>
      <c r="AD5170" s="63"/>
      <c r="AE5170" s="63"/>
      <c r="AF5170" s="63"/>
      <c r="AG5170" s="63"/>
      <c r="AH5170" s="63"/>
      <c r="AI5170" s="63"/>
      <c r="AJ5170" s="63"/>
      <c r="AK5170" s="63"/>
      <c r="AL5170" s="63"/>
      <c r="AM5170" s="63"/>
      <c r="AN5170" s="63"/>
      <c r="AO5170" s="63"/>
      <c r="AP5170" s="63"/>
      <c r="AQ5170" s="63"/>
      <c r="AR5170" s="63"/>
      <c r="AS5170" s="63"/>
      <c r="AT5170" s="63"/>
      <c r="AU5170" s="63"/>
      <c r="AV5170" s="63"/>
      <c r="AW5170" s="63"/>
      <c r="AX5170" s="63"/>
      <c r="AY5170" s="63"/>
      <c r="AZ5170" s="63"/>
      <c r="BA5170" s="63"/>
      <c r="BB5170" s="63"/>
      <c r="BC5170" s="63"/>
      <c r="BD5170" s="63"/>
      <c r="BE5170" s="63"/>
      <c r="BF5170" s="63"/>
      <c r="BG5170" s="63"/>
      <c r="BH5170" s="63"/>
      <c r="BI5170" s="63"/>
      <c r="BJ5170" s="63"/>
      <c r="BK5170" s="63"/>
      <c r="BL5170" s="63"/>
      <c r="BM5170" s="63"/>
      <c r="BN5170" s="63"/>
      <c r="BO5170" s="63"/>
      <c r="BP5170" s="63"/>
      <c r="BQ5170" s="63"/>
      <c r="BR5170" s="63"/>
      <c r="BS5170" s="63"/>
      <c r="BT5170" s="63"/>
      <c r="BU5170" s="63"/>
      <c r="BV5170" s="63"/>
      <c r="BW5170" s="63"/>
      <c r="BX5170" s="63"/>
      <c r="BY5170" s="63"/>
      <c r="BZ5170" s="63"/>
      <c r="CA5170" s="63"/>
      <c r="CB5170" s="63"/>
      <c r="CC5170" s="63"/>
      <c r="CD5170" s="63"/>
      <c r="CE5170" s="63"/>
      <c r="CF5170" s="63"/>
      <c r="CG5170" s="63"/>
      <c r="CH5170" s="63"/>
      <c r="CI5170" s="63"/>
      <c r="CJ5170" s="63"/>
      <c r="CK5170" s="63"/>
      <c r="CL5170" s="63"/>
      <c r="CM5170" s="63"/>
      <c r="CN5170" s="63"/>
      <c r="CO5170" s="63"/>
      <c r="CP5170" s="63"/>
      <c r="CR5170" s="227"/>
      <c r="CS5170" s="74"/>
    </row>
    <row r="5171" spans="1:97" s="72" customFormat="1" ht="75.75" customHeight="1">
      <c r="A5171" s="63"/>
      <c r="B5171" s="63"/>
      <c r="C5171" s="63"/>
      <c r="D5171" s="63"/>
      <c r="E5171" s="63"/>
      <c r="F5171" s="63"/>
      <c r="G5171" s="63"/>
      <c r="H5171" s="63"/>
      <c r="I5171" s="63"/>
      <c r="J5171" s="63"/>
      <c r="K5171" s="63"/>
      <c r="L5171" s="63"/>
      <c r="M5171" s="63"/>
      <c r="N5171" s="63"/>
      <c r="O5171" s="63"/>
      <c r="P5171" s="63"/>
      <c r="Q5171" s="63"/>
      <c r="R5171" s="63"/>
      <c r="S5171" s="63"/>
      <c r="T5171" s="63"/>
      <c r="U5171" s="63"/>
      <c r="V5171" s="63"/>
      <c r="W5171" s="63"/>
      <c r="X5171" s="63"/>
      <c r="Y5171" s="63"/>
      <c r="Z5171" s="63"/>
      <c r="AA5171" s="63"/>
      <c r="AB5171" s="63"/>
      <c r="AC5171" s="63"/>
      <c r="AD5171" s="63"/>
      <c r="AE5171" s="63"/>
      <c r="AF5171" s="63"/>
      <c r="AG5171" s="63"/>
      <c r="AH5171" s="63"/>
      <c r="AI5171" s="63"/>
      <c r="AJ5171" s="63"/>
      <c r="AK5171" s="63"/>
      <c r="AL5171" s="63"/>
      <c r="AM5171" s="63"/>
      <c r="AN5171" s="63"/>
      <c r="AO5171" s="63"/>
      <c r="AP5171" s="63"/>
      <c r="AQ5171" s="63"/>
      <c r="AR5171" s="63"/>
      <c r="AS5171" s="63"/>
      <c r="AT5171" s="63"/>
      <c r="AU5171" s="63"/>
      <c r="AV5171" s="63"/>
      <c r="AW5171" s="63"/>
      <c r="AX5171" s="63"/>
      <c r="AY5171" s="63"/>
      <c r="AZ5171" s="63"/>
      <c r="BA5171" s="63"/>
      <c r="BB5171" s="63"/>
      <c r="BC5171" s="63"/>
      <c r="BD5171" s="63"/>
      <c r="BE5171" s="63"/>
      <c r="BF5171" s="63"/>
      <c r="BG5171" s="63"/>
      <c r="BH5171" s="63"/>
      <c r="BI5171" s="63"/>
      <c r="BJ5171" s="63"/>
      <c r="BK5171" s="63"/>
      <c r="BL5171" s="63"/>
      <c r="BM5171" s="63"/>
      <c r="BN5171" s="63"/>
      <c r="BO5171" s="63"/>
      <c r="BP5171" s="63"/>
      <c r="BQ5171" s="63"/>
      <c r="BR5171" s="63"/>
      <c r="BS5171" s="63"/>
      <c r="BT5171" s="63"/>
      <c r="BU5171" s="63"/>
      <c r="BV5171" s="63"/>
      <c r="BW5171" s="63"/>
      <c r="BX5171" s="63"/>
      <c r="BY5171" s="63"/>
      <c r="BZ5171" s="63"/>
      <c r="CA5171" s="63"/>
      <c r="CB5171" s="63"/>
      <c r="CC5171" s="63"/>
      <c r="CD5171" s="63"/>
      <c r="CE5171" s="63"/>
      <c r="CF5171" s="63"/>
      <c r="CG5171" s="63"/>
      <c r="CH5171" s="63"/>
      <c r="CI5171" s="63"/>
      <c r="CJ5171" s="63"/>
      <c r="CK5171" s="63"/>
      <c r="CL5171" s="63"/>
      <c r="CM5171" s="63"/>
      <c r="CN5171" s="63"/>
      <c r="CO5171" s="63"/>
      <c r="CP5171" s="63"/>
      <c r="CR5171" s="227"/>
      <c r="CS5171" s="74"/>
    </row>
    <row r="5172" spans="1:97" s="72" customFormat="1" ht="75.75" customHeight="1">
      <c r="A5172" s="63"/>
      <c r="B5172" s="63"/>
      <c r="C5172" s="63"/>
      <c r="D5172" s="63"/>
      <c r="E5172" s="63"/>
      <c r="F5172" s="63"/>
      <c r="G5172" s="63"/>
      <c r="H5172" s="63"/>
      <c r="I5172" s="63"/>
      <c r="J5172" s="63"/>
      <c r="K5172" s="63"/>
      <c r="L5172" s="63"/>
      <c r="M5172" s="63"/>
      <c r="N5172" s="63"/>
      <c r="O5172" s="63"/>
      <c r="P5172" s="63"/>
      <c r="Q5172" s="63"/>
      <c r="R5172" s="63"/>
      <c r="S5172" s="63"/>
      <c r="T5172" s="63"/>
      <c r="U5172" s="63"/>
      <c r="V5172" s="63"/>
      <c r="W5172" s="63"/>
      <c r="X5172" s="63"/>
      <c r="Y5172" s="63"/>
      <c r="Z5172" s="63"/>
      <c r="AA5172" s="63"/>
      <c r="AB5172" s="63"/>
      <c r="AC5172" s="63"/>
      <c r="AD5172" s="63"/>
      <c r="AE5172" s="63"/>
      <c r="AF5172" s="63"/>
      <c r="AG5172" s="63"/>
      <c r="AH5172" s="63"/>
      <c r="AI5172" s="63"/>
      <c r="AJ5172" s="63"/>
      <c r="AK5172" s="63"/>
      <c r="AL5172" s="63"/>
      <c r="AM5172" s="63"/>
      <c r="AN5172" s="63"/>
      <c r="AO5172" s="63"/>
      <c r="AP5172" s="63"/>
      <c r="AQ5172" s="63"/>
      <c r="AR5172" s="63"/>
      <c r="AS5172" s="63"/>
      <c r="AT5172" s="63"/>
      <c r="AU5172" s="63"/>
      <c r="AV5172" s="63"/>
      <c r="AW5172" s="63"/>
      <c r="AX5172" s="63"/>
      <c r="AY5172" s="63"/>
      <c r="AZ5172" s="63"/>
      <c r="BA5172" s="63"/>
      <c r="BB5172" s="63"/>
      <c r="BC5172" s="63"/>
      <c r="BD5172" s="63"/>
      <c r="BE5172" s="63"/>
      <c r="BF5172" s="63"/>
      <c r="BG5172" s="63"/>
      <c r="BH5172" s="63"/>
      <c r="BI5172" s="63"/>
      <c r="BJ5172" s="63"/>
      <c r="BK5172" s="63"/>
      <c r="BL5172" s="63"/>
      <c r="BM5172" s="63"/>
      <c r="BN5172" s="63"/>
      <c r="BO5172" s="63"/>
      <c r="BP5172" s="63"/>
      <c r="BQ5172" s="63"/>
      <c r="BR5172" s="63"/>
      <c r="BS5172" s="63"/>
      <c r="BT5172" s="63"/>
      <c r="BU5172" s="63"/>
      <c r="BV5172" s="63"/>
      <c r="BW5172" s="63"/>
      <c r="BX5172" s="63"/>
      <c r="BY5172" s="63"/>
      <c r="BZ5172" s="63"/>
      <c r="CA5172" s="63"/>
      <c r="CB5172" s="63"/>
      <c r="CC5172" s="63"/>
      <c r="CD5172" s="63"/>
      <c r="CE5172" s="63"/>
      <c r="CF5172" s="63"/>
      <c r="CG5172" s="63"/>
      <c r="CH5172" s="63"/>
      <c r="CI5172" s="63"/>
      <c r="CJ5172" s="63"/>
      <c r="CK5172" s="63"/>
      <c r="CL5172" s="63"/>
      <c r="CM5172" s="63"/>
      <c r="CN5172" s="63"/>
      <c r="CO5172" s="63"/>
      <c r="CP5172" s="63"/>
      <c r="CR5172" s="227"/>
      <c r="CS5172" s="74"/>
    </row>
    <row r="5173" spans="1:97" s="72" customFormat="1" ht="75.75" customHeight="1">
      <c r="A5173" s="63"/>
      <c r="B5173" s="63"/>
      <c r="C5173" s="63"/>
      <c r="D5173" s="63"/>
      <c r="E5173" s="63"/>
      <c r="F5173" s="63"/>
      <c r="G5173" s="63"/>
      <c r="H5173" s="63"/>
      <c r="I5173" s="63"/>
      <c r="J5173" s="63"/>
      <c r="K5173" s="63"/>
      <c r="L5173" s="63"/>
      <c r="M5173" s="63"/>
      <c r="N5173" s="63"/>
      <c r="O5173" s="63"/>
      <c r="P5173" s="63"/>
      <c r="Q5173" s="63"/>
      <c r="R5173" s="63"/>
      <c r="S5173" s="63"/>
      <c r="T5173" s="63"/>
      <c r="U5173" s="63"/>
      <c r="V5173" s="63"/>
      <c r="W5173" s="63"/>
      <c r="X5173" s="63"/>
      <c r="Y5173" s="63"/>
      <c r="Z5173" s="63"/>
      <c r="AA5173" s="63"/>
      <c r="AB5173" s="63"/>
      <c r="AC5173" s="63"/>
      <c r="AD5173" s="63"/>
      <c r="AE5173" s="63"/>
      <c r="AF5173" s="63"/>
      <c r="AG5173" s="63"/>
      <c r="AH5173" s="63"/>
      <c r="AI5173" s="63"/>
      <c r="AJ5173" s="63"/>
      <c r="AK5173" s="63"/>
      <c r="AL5173" s="63"/>
      <c r="AM5173" s="63"/>
      <c r="AN5173" s="63"/>
      <c r="AO5173" s="63"/>
      <c r="AP5173" s="63"/>
      <c r="AQ5173" s="63"/>
      <c r="AR5173" s="63"/>
      <c r="AS5173" s="63"/>
      <c r="AT5173" s="63"/>
      <c r="AU5173" s="63"/>
      <c r="AV5173" s="63"/>
      <c r="AW5173" s="63"/>
      <c r="AX5173" s="63"/>
      <c r="AY5173" s="63"/>
      <c r="AZ5173" s="63"/>
      <c r="BA5173" s="63"/>
      <c r="BB5173" s="63"/>
      <c r="BC5173" s="63"/>
      <c r="BD5173" s="63"/>
      <c r="BE5173" s="63"/>
      <c r="BF5173" s="63"/>
      <c r="BG5173" s="63"/>
      <c r="BH5173" s="63"/>
      <c r="BI5173" s="63"/>
      <c r="BJ5173" s="63"/>
      <c r="BK5173" s="63"/>
      <c r="BL5173" s="63"/>
      <c r="BM5173" s="63"/>
      <c r="BN5173" s="63"/>
      <c r="BO5173" s="63"/>
      <c r="BP5173" s="63"/>
      <c r="BQ5173" s="63"/>
      <c r="BR5173" s="63"/>
      <c r="BS5173" s="63"/>
      <c r="BT5173" s="63"/>
      <c r="BU5173" s="63"/>
      <c r="BV5173" s="63"/>
      <c r="BW5173" s="63"/>
      <c r="BX5173" s="63"/>
      <c r="BY5173" s="63"/>
      <c r="BZ5173" s="63"/>
      <c r="CA5173" s="63"/>
      <c r="CB5173" s="63"/>
      <c r="CC5173" s="63"/>
      <c r="CD5173" s="63"/>
      <c r="CE5173" s="63"/>
      <c r="CF5173" s="63"/>
      <c r="CG5173" s="63"/>
      <c r="CH5173" s="63"/>
      <c r="CI5173" s="63"/>
      <c r="CJ5173" s="63"/>
      <c r="CK5173" s="63"/>
      <c r="CL5173" s="63"/>
      <c r="CM5173" s="63"/>
      <c r="CN5173" s="63"/>
      <c r="CO5173" s="63"/>
      <c r="CP5173" s="63"/>
      <c r="CR5173" s="227"/>
      <c r="CS5173" s="74"/>
    </row>
    <row r="5174" spans="1:97" s="72" customFormat="1" ht="75.75" customHeight="1">
      <c r="A5174" s="63"/>
      <c r="B5174" s="63"/>
      <c r="C5174" s="63"/>
      <c r="D5174" s="63"/>
      <c r="E5174" s="63"/>
      <c r="F5174" s="63"/>
      <c r="G5174" s="63"/>
      <c r="H5174" s="63"/>
      <c r="I5174" s="63"/>
      <c r="J5174" s="63"/>
      <c r="K5174" s="63"/>
      <c r="L5174" s="63"/>
      <c r="M5174" s="63"/>
      <c r="N5174" s="63"/>
      <c r="O5174" s="63"/>
      <c r="P5174" s="63"/>
      <c r="Q5174" s="63"/>
      <c r="R5174" s="63"/>
      <c r="S5174" s="63"/>
      <c r="T5174" s="63"/>
      <c r="U5174" s="63"/>
      <c r="V5174" s="63"/>
      <c r="W5174" s="63"/>
      <c r="X5174" s="63"/>
      <c r="Y5174" s="63"/>
      <c r="Z5174" s="63"/>
      <c r="AA5174" s="63"/>
      <c r="AB5174" s="63"/>
      <c r="AC5174" s="63"/>
      <c r="AD5174" s="63"/>
      <c r="AE5174" s="63"/>
      <c r="AF5174" s="63"/>
      <c r="AG5174" s="63"/>
      <c r="AH5174" s="63"/>
      <c r="AI5174" s="63"/>
      <c r="AJ5174" s="63"/>
      <c r="AK5174" s="63"/>
      <c r="AL5174" s="63"/>
      <c r="AM5174" s="63"/>
      <c r="AN5174" s="63"/>
      <c r="AO5174" s="63"/>
      <c r="AP5174" s="63"/>
      <c r="AQ5174" s="63"/>
      <c r="AR5174" s="63"/>
      <c r="AS5174" s="63"/>
      <c r="AT5174" s="63"/>
      <c r="AU5174" s="63"/>
      <c r="AV5174" s="63"/>
      <c r="AW5174" s="63"/>
      <c r="AX5174" s="63"/>
      <c r="AY5174" s="63"/>
      <c r="AZ5174" s="63"/>
      <c r="BA5174" s="63"/>
      <c r="BB5174" s="63"/>
      <c r="BC5174" s="63"/>
      <c r="BD5174" s="63"/>
      <c r="BE5174" s="63"/>
      <c r="BF5174" s="63"/>
      <c r="BG5174" s="63"/>
      <c r="BH5174" s="63"/>
      <c r="BI5174" s="63"/>
      <c r="BJ5174" s="63"/>
      <c r="BK5174" s="63"/>
      <c r="BL5174" s="63"/>
      <c r="BM5174" s="63"/>
      <c r="BN5174" s="63"/>
      <c r="BO5174" s="63"/>
      <c r="BP5174" s="63"/>
      <c r="BQ5174" s="63"/>
      <c r="BR5174" s="63"/>
      <c r="BS5174" s="63"/>
      <c r="BT5174" s="63"/>
      <c r="BU5174" s="63"/>
      <c r="BV5174" s="63"/>
      <c r="BW5174" s="63"/>
      <c r="BX5174" s="63"/>
      <c r="BY5174" s="63"/>
      <c r="BZ5174" s="63"/>
      <c r="CA5174" s="63"/>
      <c r="CB5174" s="63"/>
      <c r="CC5174" s="63"/>
      <c r="CD5174" s="63"/>
      <c r="CE5174" s="63"/>
      <c r="CF5174" s="63"/>
      <c r="CG5174" s="63"/>
      <c r="CH5174" s="63"/>
      <c r="CI5174" s="63"/>
      <c r="CJ5174" s="63"/>
      <c r="CK5174" s="63"/>
      <c r="CL5174" s="63"/>
      <c r="CM5174" s="63"/>
      <c r="CN5174" s="63"/>
      <c r="CO5174" s="63"/>
      <c r="CP5174" s="63"/>
      <c r="CR5174" s="227"/>
      <c r="CS5174" s="74"/>
    </row>
    <row r="5175" spans="1:97" s="72" customFormat="1" ht="75.75" customHeight="1">
      <c r="A5175" s="63"/>
      <c r="B5175" s="63"/>
      <c r="C5175" s="63"/>
      <c r="D5175" s="63"/>
      <c r="E5175" s="63"/>
      <c r="F5175" s="63"/>
      <c r="G5175" s="63"/>
      <c r="H5175" s="63"/>
      <c r="I5175" s="63"/>
      <c r="J5175" s="63"/>
      <c r="K5175" s="63"/>
      <c r="L5175" s="63"/>
      <c r="M5175" s="63"/>
      <c r="N5175" s="63"/>
      <c r="O5175" s="63"/>
      <c r="P5175" s="63"/>
      <c r="Q5175" s="63"/>
      <c r="R5175" s="63"/>
      <c r="S5175" s="63"/>
      <c r="T5175" s="63"/>
      <c r="U5175" s="63"/>
      <c r="V5175" s="63"/>
      <c r="W5175" s="63"/>
      <c r="X5175" s="63"/>
      <c r="Y5175" s="63"/>
      <c r="Z5175" s="63"/>
      <c r="AA5175" s="63"/>
      <c r="AB5175" s="63"/>
      <c r="AC5175" s="63"/>
      <c r="AD5175" s="63"/>
      <c r="AE5175" s="63"/>
      <c r="AF5175" s="63"/>
      <c r="AG5175" s="63"/>
      <c r="AH5175" s="63"/>
      <c r="AI5175" s="63"/>
      <c r="AJ5175" s="63"/>
      <c r="AK5175" s="63"/>
      <c r="AL5175" s="63"/>
      <c r="AM5175" s="63"/>
      <c r="AN5175" s="63"/>
      <c r="AO5175" s="63"/>
      <c r="AP5175" s="63"/>
      <c r="AQ5175" s="63"/>
      <c r="AR5175" s="63"/>
      <c r="AS5175" s="63"/>
      <c r="AT5175" s="63"/>
      <c r="AU5175" s="63"/>
      <c r="AV5175" s="63"/>
      <c r="AW5175" s="63"/>
      <c r="AX5175" s="63"/>
      <c r="AY5175" s="63"/>
      <c r="AZ5175" s="63"/>
      <c r="BA5175" s="63"/>
      <c r="BB5175" s="63"/>
      <c r="BC5175" s="63"/>
      <c r="BD5175" s="63"/>
      <c r="BE5175" s="63"/>
      <c r="BF5175" s="63"/>
      <c r="BG5175" s="63"/>
      <c r="BH5175" s="63"/>
      <c r="BI5175" s="63"/>
      <c r="BJ5175" s="63"/>
      <c r="BK5175" s="63"/>
      <c r="BL5175" s="63"/>
      <c r="BM5175" s="63"/>
      <c r="BN5175" s="63"/>
      <c r="BO5175" s="63"/>
      <c r="BP5175" s="63"/>
      <c r="BQ5175" s="63"/>
      <c r="BR5175" s="63"/>
      <c r="BS5175" s="63"/>
      <c r="BT5175" s="63"/>
      <c r="BU5175" s="63"/>
      <c r="BV5175" s="63"/>
      <c r="BW5175" s="63"/>
      <c r="BX5175" s="63"/>
      <c r="BY5175" s="63"/>
      <c r="BZ5175" s="63"/>
      <c r="CA5175" s="63"/>
      <c r="CB5175" s="63"/>
      <c r="CC5175" s="63"/>
      <c r="CD5175" s="63"/>
      <c r="CE5175" s="63"/>
      <c r="CF5175" s="63"/>
      <c r="CG5175" s="63"/>
      <c r="CH5175" s="63"/>
      <c r="CI5175" s="63"/>
      <c r="CJ5175" s="63"/>
      <c r="CK5175" s="63"/>
      <c r="CL5175" s="63"/>
      <c r="CM5175" s="63"/>
      <c r="CN5175" s="63"/>
      <c r="CO5175" s="63"/>
      <c r="CP5175" s="63"/>
      <c r="CR5175" s="227"/>
      <c r="CS5175" s="74"/>
    </row>
    <row r="5176" spans="1:97" s="72" customFormat="1" ht="75.75" customHeight="1">
      <c r="A5176" s="63"/>
      <c r="B5176" s="63"/>
      <c r="C5176" s="63"/>
      <c r="D5176" s="63"/>
      <c r="E5176" s="63"/>
      <c r="F5176" s="63"/>
      <c r="G5176" s="63"/>
      <c r="H5176" s="63"/>
      <c r="I5176" s="63"/>
      <c r="J5176" s="63"/>
      <c r="K5176" s="63"/>
      <c r="L5176" s="63"/>
      <c r="M5176" s="63"/>
      <c r="N5176" s="63"/>
      <c r="O5176" s="63"/>
      <c r="P5176" s="63"/>
      <c r="Q5176" s="63"/>
      <c r="R5176" s="63"/>
      <c r="S5176" s="63"/>
      <c r="T5176" s="63"/>
      <c r="U5176" s="63"/>
      <c r="V5176" s="63"/>
      <c r="W5176" s="63"/>
      <c r="X5176" s="63"/>
      <c r="Y5176" s="63"/>
      <c r="Z5176" s="63"/>
      <c r="AA5176" s="63"/>
      <c r="AB5176" s="63"/>
      <c r="AC5176" s="63"/>
      <c r="AD5176" s="63"/>
      <c r="AE5176" s="63"/>
      <c r="AF5176" s="63"/>
      <c r="AG5176" s="63"/>
      <c r="AH5176" s="63"/>
      <c r="AI5176" s="63"/>
      <c r="AJ5176" s="63"/>
      <c r="AK5176" s="63"/>
      <c r="AL5176" s="63"/>
      <c r="AM5176" s="63"/>
      <c r="AN5176" s="63"/>
      <c r="AO5176" s="63"/>
      <c r="AP5176" s="63"/>
      <c r="AQ5176" s="63"/>
      <c r="AR5176" s="63"/>
      <c r="AS5176" s="63"/>
      <c r="AT5176" s="63"/>
      <c r="AU5176" s="63"/>
      <c r="AV5176" s="63"/>
      <c r="AW5176" s="63"/>
      <c r="AX5176" s="63"/>
      <c r="AY5176" s="63"/>
      <c r="AZ5176" s="63"/>
      <c r="BA5176" s="63"/>
      <c r="BB5176" s="63"/>
      <c r="BC5176" s="63"/>
      <c r="BD5176" s="63"/>
      <c r="BE5176" s="63"/>
      <c r="BF5176" s="63"/>
      <c r="BG5176" s="63"/>
      <c r="BH5176" s="63"/>
      <c r="BI5176" s="63"/>
      <c r="BJ5176" s="63"/>
      <c r="BK5176" s="63"/>
      <c r="BL5176" s="63"/>
      <c r="BM5176" s="63"/>
      <c r="BN5176" s="63"/>
      <c r="BO5176" s="63"/>
      <c r="BP5176" s="63"/>
      <c r="BQ5176" s="63"/>
      <c r="BR5176" s="63"/>
      <c r="BS5176" s="63"/>
      <c r="BT5176" s="63"/>
      <c r="BU5176" s="63"/>
      <c r="BV5176" s="63"/>
      <c r="BW5176" s="63"/>
      <c r="BX5176" s="63"/>
      <c r="BY5176" s="63"/>
      <c r="BZ5176" s="63"/>
      <c r="CA5176" s="63"/>
      <c r="CB5176" s="63"/>
      <c r="CC5176" s="63"/>
      <c r="CD5176" s="63"/>
      <c r="CE5176" s="63"/>
      <c r="CF5176" s="63"/>
      <c r="CG5176" s="63"/>
      <c r="CH5176" s="63"/>
      <c r="CI5176" s="63"/>
      <c r="CJ5176" s="63"/>
      <c r="CK5176" s="63"/>
      <c r="CL5176" s="63"/>
      <c r="CM5176" s="63"/>
      <c r="CN5176" s="63"/>
      <c r="CO5176" s="63"/>
      <c r="CP5176" s="63"/>
      <c r="CR5176" s="227"/>
      <c r="CS5176" s="74"/>
    </row>
    <row r="5177" spans="1:97" s="72" customFormat="1" ht="75.75" customHeight="1">
      <c r="A5177" s="63"/>
      <c r="B5177" s="63"/>
      <c r="C5177" s="63"/>
      <c r="D5177" s="63"/>
      <c r="E5177" s="63"/>
      <c r="F5177" s="63"/>
      <c r="G5177" s="63"/>
      <c r="H5177" s="63"/>
      <c r="I5177" s="63"/>
      <c r="J5177" s="63"/>
      <c r="K5177" s="63"/>
      <c r="L5177" s="63"/>
      <c r="M5177" s="63"/>
      <c r="N5177" s="63"/>
      <c r="O5177" s="63"/>
      <c r="P5177" s="63"/>
      <c r="Q5177" s="63"/>
      <c r="R5177" s="63"/>
      <c r="S5177" s="63"/>
      <c r="T5177" s="63"/>
      <c r="U5177" s="63"/>
      <c r="V5177" s="63"/>
      <c r="W5177" s="63"/>
      <c r="X5177" s="63"/>
      <c r="Y5177" s="63"/>
      <c r="Z5177" s="63"/>
      <c r="AA5177" s="63"/>
      <c r="AB5177" s="63"/>
      <c r="AC5177" s="63"/>
      <c r="AD5177" s="63"/>
      <c r="AE5177" s="63"/>
      <c r="AF5177" s="63"/>
      <c r="AG5177" s="63"/>
      <c r="AH5177" s="63"/>
      <c r="AI5177" s="63"/>
      <c r="AJ5177" s="63"/>
      <c r="AK5177" s="63"/>
      <c r="AL5177" s="63"/>
      <c r="AM5177" s="63"/>
      <c r="AN5177" s="63"/>
      <c r="AO5177" s="63"/>
      <c r="AP5177" s="63"/>
      <c r="AQ5177" s="63"/>
      <c r="AR5177" s="63"/>
      <c r="AS5177" s="63"/>
      <c r="AT5177" s="63"/>
      <c r="AU5177" s="63"/>
      <c r="AV5177" s="63"/>
      <c r="AW5177" s="63"/>
      <c r="AX5177" s="63"/>
      <c r="AY5177" s="63"/>
      <c r="AZ5177" s="63"/>
      <c r="BA5177" s="63"/>
      <c r="BB5177" s="63"/>
      <c r="BC5177" s="63"/>
      <c r="BD5177" s="63"/>
      <c r="BE5177" s="63"/>
      <c r="BF5177" s="63"/>
      <c r="BG5177" s="63"/>
      <c r="BH5177" s="63"/>
      <c r="BI5177" s="63"/>
      <c r="BJ5177" s="63"/>
      <c r="BK5177" s="63"/>
      <c r="BL5177" s="63"/>
      <c r="BM5177" s="63"/>
      <c r="BN5177" s="63"/>
      <c r="BO5177" s="63"/>
      <c r="BP5177" s="63"/>
      <c r="BQ5177" s="63"/>
      <c r="BR5177" s="63"/>
      <c r="BS5177" s="63"/>
      <c r="BT5177" s="63"/>
      <c r="BU5177" s="63"/>
      <c r="BV5177" s="63"/>
      <c r="BW5177" s="63"/>
      <c r="BX5177" s="63"/>
      <c r="BY5177" s="63"/>
      <c r="BZ5177" s="63"/>
      <c r="CA5177" s="63"/>
      <c r="CB5177" s="63"/>
      <c r="CC5177" s="63"/>
      <c r="CD5177" s="63"/>
      <c r="CE5177" s="63"/>
      <c r="CF5177" s="63"/>
      <c r="CG5177" s="63"/>
      <c r="CH5177" s="63"/>
      <c r="CI5177" s="63"/>
      <c r="CJ5177" s="63"/>
      <c r="CK5177" s="63"/>
      <c r="CL5177" s="63"/>
      <c r="CM5177" s="63"/>
      <c r="CN5177" s="63"/>
      <c r="CO5177" s="63"/>
      <c r="CP5177" s="63"/>
      <c r="CR5177" s="227"/>
      <c r="CS5177" s="74"/>
    </row>
    <row r="5178" spans="1:97" s="72" customFormat="1" ht="75.75" customHeight="1">
      <c r="A5178" s="63"/>
      <c r="B5178" s="63"/>
      <c r="C5178" s="63"/>
      <c r="D5178" s="63"/>
      <c r="E5178" s="63"/>
      <c r="F5178" s="63"/>
      <c r="G5178" s="63"/>
      <c r="H5178" s="63"/>
      <c r="I5178" s="63"/>
      <c r="J5178" s="63"/>
      <c r="K5178" s="63"/>
      <c r="L5178" s="63"/>
      <c r="M5178" s="63"/>
      <c r="N5178" s="63"/>
      <c r="O5178" s="63"/>
      <c r="P5178" s="63"/>
      <c r="Q5178" s="63"/>
      <c r="R5178" s="63"/>
      <c r="S5178" s="63"/>
      <c r="T5178" s="63"/>
      <c r="U5178" s="63"/>
      <c r="V5178" s="63"/>
      <c r="W5178" s="63"/>
      <c r="X5178" s="63"/>
      <c r="Y5178" s="63"/>
      <c r="Z5178" s="63"/>
      <c r="AA5178" s="63"/>
      <c r="AB5178" s="63"/>
      <c r="AC5178" s="63"/>
      <c r="AD5178" s="63"/>
      <c r="AE5178" s="63"/>
      <c r="AF5178" s="63"/>
      <c r="AG5178" s="63"/>
      <c r="AH5178" s="63"/>
      <c r="AI5178" s="63"/>
      <c r="AJ5178" s="63"/>
      <c r="AK5178" s="63"/>
      <c r="AL5178" s="63"/>
      <c r="AM5178" s="63"/>
      <c r="AN5178" s="63"/>
      <c r="AO5178" s="63"/>
      <c r="AP5178" s="63"/>
      <c r="AQ5178" s="63"/>
      <c r="AR5178" s="63"/>
      <c r="AS5178" s="63"/>
      <c r="AT5178" s="63"/>
      <c r="AU5178" s="63"/>
      <c r="AV5178" s="63"/>
      <c r="AW5178" s="63"/>
      <c r="AX5178" s="63"/>
      <c r="AY5178" s="63"/>
      <c r="AZ5178" s="63"/>
      <c r="BA5178" s="63"/>
      <c r="BB5178" s="63"/>
      <c r="BC5178" s="63"/>
      <c r="BD5178" s="63"/>
      <c r="BE5178" s="63"/>
      <c r="BF5178" s="63"/>
      <c r="BG5178" s="63"/>
      <c r="BH5178" s="63"/>
      <c r="BI5178" s="63"/>
      <c r="BJ5178" s="63"/>
      <c r="BK5178" s="63"/>
      <c r="BL5178" s="63"/>
      <c r="BM5178" s="63"/>
      <c r="BN5178" s="63"/>
      <c r="BO5178" s="63"/>
      <c r="BP5178" s="63"/>
      <c r="BQ5178" s="63"/>
      <c r="BR5178" s="63"/>
      <c r="BS5178" s="63"/>
      <c r="BT5178" s="63"/>
      <c r="BU5178" s="63"/>
      <c r="BV5178" s="63"/>
      <c r="BW5178" s="63"/>
      <c r="BX5178" s="63"/>
      <c r="BY5178" s="63"/>
      <c r="BZ5178" s="63"/>
      <c r="CA5178" s="63"/>
      <c r="CB5178" s="63"/>
      <c r="CC5178" s="63"/>
      <c r="CD5178" s="63"/>
      <c r="CE5178" s="63"/>
      <c r="CF5178" s="63"/>
      <c r="CG5178" s="63"/>
      <c r="CH5178" s="63"/>
      <c r="CI5178" s="63"/>
      <c r="CJ5178" s="63"/>
      <c r="CK5178" s="63"/>
      <c r="CL5178" s="63"/>
      <c r="CM5178" s="63"/>
      <c r="CN5178" s="63"/>
      <c r="CO5178" s="63"/>
      <c r="CP5178" s="63"/>
      <c r="CR5178" s="227"/>
      <c r="CS5178" s="74"/>
    </row>
    <row r="5179" spans="1:97" s="72" customFormat="1" ht="75.75" customHeight="1">
      <c r="A5179" s="63"/>
      <c r="B5179" s="63"/>
      <c r="C5179" s="63"/>
      <c r="D5179" s="63"/>
      <c r="E5179" s="63"/>
      <c r="F5179" s="63"/>
      <c r="G5179" s="63"/>
      <c r="H5179" s="63"/>
      <c r="I5179" s="63"/>
      <c r="J5179" s="63"/>
      <c r="K5179" s="63"/>
      <c r="L5179" s="63"/>
      <c r="M5179" s="63"/>
      <c r="N5179" s="63"/>
      <c r="O5179" s="63"/>
      <c r="P5179" s="63"/>
      <c r="Q5179" s="63"/>
      <c r="R5179" s="63"/>
      <c r="S5179" s="63"/>
      <c r="T5179" s="63"/>
      <c r="U5179" s="63"/>
      <c r="V5179" s="63"/>
      <c r="W5179" s="63"/>
      <c r="X5179" s="63"/>
      <c r="Y5179" s="63"/>
      <c r="Z5179" s="63"/>
      <c r="AA5179" s="63"/>
      <c r="AB5179" s="63"/>
      <c r="AC5179" s="63"/>
      <c r="AD5179" s="63"/>
      <c r="AE5179" s="63"/>
      <c r="AF5179" s="63"/>
      <c r="AG5179" s="63"/>
      <c r="AH5179" s="63"/>
      <c r="AI5179" s="63"/>
      <c r="AJ5179" s="63"/>
      <c r="AK5179" s="63"/>
      <c r="AL5179" s="63"/>
      <c r="AM5179" s="63"/>
      <c r="AN5179" s="63"/>
      <c r="AO5179" s="63"/>
      <c r="AP5179" s="63"/>
      <c r="AQ5179" s="63"/>
      <c r="AR5179" s="63"/>
      <c r="AS5179" s="63"/>
      <c r="AT5179" s="63"/>
      <c r="AU5179" s="63"/>
      <c r="AV5179" s="63"/>
      <c r="AW5179" s="63"/>
      <c r="AX5179" s="63"/>
      <c r="AY5179" s="63"/>
      <c r="AZ5179" s="63"/>
      <c r="BA5179" s="63"/>
      <c r="BB5179" s="63"/>
      <c r="BC5179" s="63"/>
      <c r="BD5179" s="63"/>
      <c r="BE5179" s="63"/>
      <c r="BF5179" s="63"/>
      <c r="BG5179" s="63"/>
      <c r="BH5179" s="63"/>
      <c r="BI5179" s="63"/>
      <c r="BJ5179" s="63"/>
      <c r="BK5179" s="63"/>
      <c r="BL5179" s="63"/>
      <c r="BM5179" s="63"/>
      <c r="BN5179" s="63"/>
      <c r="BO5179" s="63"/>
      <c r="BP5179" s="63"/>
      <c r="BQ5179" s="63"/>
      <c r="BR5179" s="63"/>
      <c r="BS5179" s="63"/>
      <c r="BT5179" s="63"/>
      <c r="BU5179" s="63"/>
      <c r="BV5179" s="63"/>
      <c r="BW5179" s="63"/>
      <c r="BX5179" s="63"/>
      <c r="BY5179" s="63"/>
      <c r="BZ5179" s="63"/>
      <c r="CA5179" s="63"/>
      <c r="CB5179" s="63"/>
      <c r="CC5179" s="63"/>
      <c r="CD5179" s="63"/>
      <c r="CE5179" s="63"/>
      <c r="CF5179" s="63"/>
      <c r="CG5179" s="63"/>
      <c r="CH5179" s="63"/>
      <c r="CI5179" s="63"/>
      <c r="CJ5179" s="63"/>
      <c r="CK5179" s="63"/>
      <c r="CL5179" s="63"/>
      <c r="CM5179" s="63"/>
      <c r="CN5179" s="63"/>
      <c r="CO5179" s="63"/>
      <c r="CP5179" s="63"/>
      <c r="CR5179" s="227"/>
      <c r="CS5179" s="74"/>
    </row>
    <row r="5180" spans="1:97" s="72" customFormat="1" ht="75.75" customHeight="1">
      <c r="A5180" s="63"/>
      <c r="B5180" s="63"/>
      <c r="C5180" s="63"/>
      <c r="D5180" s="63"/>
      <c r="E5180" s="63"/>
      <c r="F5180" s="63"/>
      <c r="G5180" s="63"/>
      <c r="H5180" s="63"/>
      <c r="I5180" s="63"/>
      <c r="J5180" s="63"/>
      <c r="K5180" s="63"/>
      <c r="L5180" s="63"/>
      <c r="M5180" s="63"/>
      <c r="N5180" s="63"/>
      <c r="O5180" s="63"/>
      <c r="P5180" s="63"/>
      <c r="Q5180" s="63"/>
      <c r="R5180" s="63"/>
      <c r="S5180" s="63"/>
      <c r="T5180" s="63"/>
      <c r="U5180" s="63"/>
      <c r="V5180" s="63"/>
      <c r="W5180" s="63"/>
      <c r="X5180" s="63"/>
      <c r="Y5180" s="63"/>
      <c r="Z5180" s="63"/>
      <c r="AA5180" s="63"/>
      <c r="AB5180" s="63"/>
      <c r="AC5180" s="63"/>
      <c r="AD5180" s="63"/>
      <c r="AE5180" s="63"/>
      <c r="AF5180" s="63"/>
      <c r="AG5180" s="63"/>
      <c r="AH5180" s="63"/>
      <c r="AI5180" s="63"/>
      <c r="AJ5180" s="63"/>
      <c r="AK5180" s="63"/>
      <c r="AL5180" s="63"/>
      <c r="AM5180" s="63"/>
      <c r="AN5180" s="63"/>
      <c r="AO5180" s="63"/>
      <c r="AP5180" s="63"/>
      <c r="AQ5180" s="63"/>
      <c r="AR5180" s="63"/>
      <c r="AS5180" s="63"/>
      <c r="AT5180" s="63"/>
      <c r="AU5180" s="63"/>
      <c r="AV5180" s="63"/>
      <c r="AW5180" s="63"/>
      <c r="AX5180" s="63"/>
      <c r="AY5180" s="63"/>
      <c r="AZ5180" s="63"/>
      <c r="BA5180" s="63"/>
      <c r="BB5180" s="63"/>
      <c r="BC5180" s="63"/>
      <c r="BD5180" s="63"/>
      <c r="BE5180" s="63"/>
      <c r="BF5180" s="63"/>
      <c r="BG5180" s="63"/>
      <c r="BH5180" s="63"/>
      <c r="BI5180" s="63"/>
      <c r="BJ5180" s="63"/>
      <c r="BK5180" s="63"/>
      <c r="BL5180" s="63"/>
      <c r="BM5180" s="63"/>
      <c r="BN5180" s="63"/>
      <c r="BO5180" s="63"/>
      <c r="BP5180" s="63"/>
      <c r="BQ5180" s="63"/>
      <c r="BR5180" s="63"/>
      <c r="BS5180" s="63"/>
      <c r="BT5180" s="63"/>
      <c r="BU5180" s="63"/>
      <c r="BV5180" s="63"/>
      <c r="BW5180" s="63"/>
      <c r="BX5180" s="63"/>
      <c r="BY5180" s="63"/>
      <c r="BZ5180" s="63"/>
      <c r="CA5180" s="63"/>
      <c r="CB5180" s="63"/>
      <c r="CC5180" s="63"/>
      <c r="CD5180" s="63"/>
      <c r="CE5180" s="63"/>
      <c r="CF5180" s="63"/>
      <c r="CG5180" s="63"/>
      <c r="CH5180" s="63"/>
      <c r="CI5180" s="63"/>
      <c r="CJ5180" s="63"/>
      <c r="CK5180" s="63"/>
      <c r="CL5180" s="63"/>
      <c r="CM5180" s="63"/>
      <c r="CN5180" s="63"/>
      <c r="CO5180" s="63"/>
      <c r="CP5180" s="63"/>
      <c r="CR5180" s="227"/>
      <c r="CS5180" s="74"/>
    </row>
    <row r="5181" spans="1:97" s="72" customFormat="1" ht="75.75" customHeight="1">
      <c r="A5181" s="63"/>
      <c r="B5181" s="63"/>
      <c r="C5181" s="63"/>
      <c r="D5181" s="63"/>
      <c r="E5181" s="63"/>
      <c r="F5181" s="63"/>
      <c r="G5181" s="63"/>
      <c r="H5181" s="63"/>
      <c r="I5181" s="63"/>
      <c r="J5181" s="63"/>
      <c r="K5181" s="63"/>
      <c r="L5181" s="63"/>
      <c r="M5181" s="63"/>
      <c r="N5181" s="63"/>
      <c r="O5181" s="63"/>
      <c r="P5181" s="63"/>
      <c r="Q5181" s="63"/>
      <c r="R5181" s="63"/>
      <c r="S5181" s="63"/>
      <c r="T5181" s="63"/>
      <c r="U5181" s="63"/>
      <c r="V5181" s="63"/>
      <c r="W5181" s="63"/>
      <c r="X5181" s="63"/>
      <c r="Y5181" s="63"/>
      <c r="Z5181" s="63"/>
      <c r="AA5181" s="63"/>
      <c r="AB5181" s="63"/>
      <c r="AC5181" s="63"/>
      <c r="AD5181" s="63"/>
      <c r="AE5181" s="63"/>
      <c r="AF5181" s="63"/>
      <c r="AG5181" s="63"/>
      <c r="AH5181" s="63"/>
      <c r="AI5181" s="63"/>
      <c r="AJ5181" s="63"/>
      <c r="AK5181" s="63"/>
      <c r="AL5181" s="63"/>
      <c r="AM5181" s="63"/>
      <c r="AN5181" s="63"/>
      <c r="AO5181" s="63"/>
      <c r="AP5181" s="63"/>
      <c r="AQ5181" s="63"/>
      <c r="AR5181" s="63"/>
      <c r="AS5181" s="63"/>
      <c r="AT5181" s="63"/>
      <c r="AU5181" s="63"/>
      <c r="AV5181" s="63"/>
      <c r="AW5181" s="63"/>
      <c r="AX5181" s="63"/>
      <c r="AY5181" s="63"/>
      <c r="AZ5181" s="63"/>
      <c r="BA5181" s="63"/>
      <c r="BB5181" s="63"/>
      <c r="BC5181" s="63"/>
      <c r="BD5181" s="63"/>
      <c r="BE5181" s="63"/>
      <c r="BF5181" s="63"/>
      <c r="BG5181" s="63"/>
      <c r="BH5181" s="63"/>
      <c r="BI5181" s="63"/>
      <c r="BJ5181" s="63"/>
      <c r="BK5181" s="63"/>
      <c r="BL5181" s="63"/>
      <c r="BM5181" s="63"/>
      <c r="BN5181" s="63"/>
      <c r="BO5181" s="63"/>
      <c r="BP5181" s="63"/>
      <c r="BQ5181" s="63"/>
      <c r="BR5181" s="63"/>
      <c r="BS5181" s="63"/>
      <c r="BT5181" s="63"/>
      <c r="BU5181" s="63"/>
      <c r="BV5181" s="63"/>
      <c r="BW5181" s="63"/>
      <c r="BX5181" s="63"/>
      <c r="BY5181" s="63"/>
      <c r="BZ5181" s="63"/>
      <c r="CA5181" s="63"/>
      <c r="CB5181" s="63"/>
      <c r="CC5181" s="63"/>
      <c r="CD5181" s="63"/>
      <c r="CE5181" s="63"/>
      <c r="CF5181" s="63"/>
      <c r="CG5181" s="63"/>
      <c r="CH5181" s="63"/>
      <c r="CI5181" s="63"/>
      <c r="CJ5181" s="63"/>
      <c r="CK5181" s="63"/>
      <c r="CL5181" s="63"/>
      <c r="CM5181" s="63"/>
      <c r="CN5181" s="63"/>
      <c r="CO5181" s="63"/>
      <c r="CP5181" s="63"/>
      <c r="CR5181" s="227"/>
      <c r="CS5181" s="74"/>
    </row>
    <row r="5182" spans="1:97" s="72" customFormat="1" ht="75.75" customHeight="1">
      <c r="A5182" s="63"/>
      <c r="B5182" s="63"/>
      <c r="C5182" s="63"/>
      <c r="D5182" s="63"/>
      <c r="E5182" s="63"/>
      <c r="F5182" s="63"/>
      <c r="G5182" s="63"/>
      <c r="H5182" s="63"/>
      <c r="I5182" s="63"/>
      <c r="J5182" s="63"/>
      <c r="K5182" s="63"/>
      <c r="L5182" s="63"/>
      <c r="M5182" s="63"/>
      <c r="N5182" s="63"/>
      <c r="O5182" s="63"/>
      <c r="P5182" s="63"/>
      <c r="Q5182" s="63"/>
      <c r="R5182" s="63"/>
      <c r="S5182" s="63"/>
      <c r="T5182" s="63"/>
      <c r="U5182" s="63"/>
      <c r="V5182" s="63"/>
      <c r="W5182" s="63"/>
      <c r="X5182" s="63"/>
      <c r="Y5182" s="63"/>
      <c r="Z5182" s="63"/>
      <c r="AA5182" s="63"/>
      <c r="AB5182" s="63"/>
      <c r="AC5182" s="63"/>
      <c r="AD5182" s="63"/>
      <c r="AE5182" s="63"/>
      <c r="AF5182" s="63"/>
      <c r="AG5182" s="63"/>
      <c r="AH5182" s="63"/>
      <c r="AI5182" s="63"/>
      <c r="AJ5182" s="63"/>
      <c r="AK5182" s="63"/>
      <c r="AL5182" s="63"/>
      <c r="AM5182" s="63"/>
      <c r="AN5182" s="63"/>
      <c r="AO5182" s="63"/>
      <c r="AP5182" s="63"/>
      <c r="AQ5182" s="63"/>
      <c r="AR5182" s="63"/>
      <c r="AS5182" s="63"/>
      <c r="AT5182" s="63"/>
      <c r="AU5182" s="63"/>
      <c r="AV5182" s="63"/>
      <c r="AW5182" s="63"/>
      <c r="AX5182" s="63"/>
      <c r="AY5182" s="63"/>
      <c r="AZ5182" s="63"/>
      <c r="BA5182" s="63"/>
      <c r="BB5182" s="63"/>
      <c r="BC5182" s="63"/>
      <c r="BD5182" s="63"/>
      <c r="BE5182" s="63"/>
      <c r="BF5182" s="63"/>
      <c r="BG5182" s="63"/>
      <c r="BH5182" s="63"/>
      <c r="BI5182" s="63"/>
      <c r="BJ5182" s="63"/>
      <c r="BK5182" s="63"/>
      <c r="BL5182" s="63"/>
      <c r="BM5182" s="63"/>
      <c r="BN5182" s="63"/>
      <c r="BO5182" s="63"/>
      <c r="BP5182" s="63"/>
      <c r="BQ5182" s="63"/>
      <c r="BR5182" s="63"/>
      <c r="BS5182" s="63"/>
      <c r="BT5182" s="63"/>
      <c r="BU5182" s="63"/>
      <c r="BV5182" s="63"/>
      <c r="BW5182" s="63"/>
      <c r="BX5182" s="63"/>
      <c r="BY5182" s="63"/>
      <c r="BZ5182" s="63"/>
      <c r="CA5182" s="63"/>
      <c r="CB5182" s="63"/>
      <c r="CC5182" s="63"/>
      <c r="CD5182" s="63"/>
      <c r="CE5182" s="63"/>
      <c r="CF5182" s="63"/>
      <c r="CG5182" s="63"/>
      <c r="CH5182" s="63"/>
      <c r="CI5182" s="63"/>
      <c r="CJ5182" s="63"/>
      <c r="CK5182" s="63"/>
      <c r="CL5182" s="63"/>
      <c r="CM5182" s="63"/>
      <c r="CN5182" s="63"/>
      <c r="CO5182" s="63"/>
      <c r="CP5182" s="63"/>
      <c r="CR5182" s="227"/>
      <c r="CS5182" s="74"/>
    </row>
    <row r="5183" spans="1:97" s="72" customFormat="1" ht="75.75" customHeight="1">
      <c r="A5183" s="63"/>
      <c r="B5183" s="63"/>
      <c r="C5183" s="63"/>
      <c r="D5183" s="63"/>
      <c r="E5183" s="63"/>
      <c r="F5183" s="63"/>
      <c r="G5183" s="63"/>
      <c r="H5183" s="63"/>
      <c r="I5183" s="63"/>
      <c r="J5183" s="63"/>
      <c r="K5183" s="63"/>
      <c r="L5183" s="63"/>
      <c r="M5183" s="63"/>
      <c r="N5183" s="63"/>
      <c r="O5183" s="63"/>
      <c r="P5183" s="63"/>
      <c r="Q5183" s="63"/>
      <c r="R5183" s="63"/>
      <c r="S5183" s="63"/>
      <c r="T5183" s="63"/>
      <c r="U5183" s="63"/>
      <c r="V5183" s="63"/>
      <c r="W5183" s="63"/>
      <c r="X5183" s="63"/>
      <c r="Y5183" s="63"/>
      <c r="Z5183" s="63"/>
      <c r="AA5183" s="63"/>
      <c r="AB5183" s="63"/>
      <c r="AC5183" s="63"/>
      <c r="AD5183" s="63"/>
      <c r="AE5183" s="63"/>
      <c r="AF5183" s="63"/>
      <c r="AG5183" s="63"/>
      <c r="AH5183" s="63"/>
      <c r="AI5183" s="63"/>
      <c r="AJ5183" s="63"/>
      <c r="AK5183" s="63"/>
      <c r="AL5183" s="63"/>
      <c r="AM5183" s="63"/>
      <c r="AN5183" s="63"/>
      <c r="AO5183" s="63"/>
      <c r="AP5183" s="63"/>
      <c r="AQ5183" s="63"/>
      <c r="AR5183" s="63"/>
      <c r="AS5183" s="63"/>
      <c r="AT5183" s="63"/>
      <c r="AU5183" s="63"/>
      <c r="AV5183" s="63"/>
      <c r="AW5183" s="63"/>
      <c r="AX5183" s="63"/>
      <c r="AY5183" s="63"/>
      <c r="AZ5183" s="63"/>
      <c r="BA5183" s="63"/>
      <c r="BB5183" s="63"/>
      <c r="BC5183" s="63"/>
      <c r="BD5183" s="63"/>
      <c r="BE5183" s="63"/>
      <c r="BF5183" s="63"/>
      <c r="BG5183" s="63"/>
      <c r="BH5183" s="63"/>
      <c r="BI5183" s="63"/>
      <c r="BJ5183" s="63"/>
      <c r="BK5183" s="63"/>
      <c r="BL5183" s="63"/>
      <c r="BM5183" s="63"/>
      <c r="BN5183" s="63"/>
      <c r="BO5183" s="63"/>
      <c r="BP5183" s="63"/>
      <c r="BQ5183" s="63"/>
      <c r="BR5183" s="63"/>
      <c r="BS5183" s="63"/>
      <c r="BT5183" s="63"/>
      <c r="BU5183" s="63"/>
      <c r="BV5183" s="63"/>
      <c r="BW5183" s="63"/>
      <c r="BX5183" s="63"/>
      <c r="BY5183" s="63"/>
      <c r="BZ5183" s="63"/>
      <c r="CA5183" s="63"/>
      <c r="CB5183" s="63"/>
      <c r="CC5183" s="63"/>
      <c r="CD5183" s="63"/>
      <c r="CE5183" s="63"/>
      <c r="CF5183" s="63"/>
      <c r="CG5183" s="63"/>
      <c r="CH5183" s="63"/>
      <c r="CI5183" s="63"/>
      <c r="CJ5183" s="63"/>
      <c r="CK5183" s="63"/>
      <c r="CL5183" s="63"/>
      <c r="CM5183" s="63"/>
      <c r="CN5183" s="63"/>
      <c r="CO5183" s="63"/>
      <c r="CP5183" s="63"/>
      <c r="CR5183" s="227"/>
      <c r="CS5183" s="74"/>
    </row>
    <row r="5184" spans="1:97" s="72" customFormat="1" ht="75.75" customHeight="1">
      <c r="A5184" s="63"/>
      <c r="B5184" s="63"/>
      <c r="C5184" s="63"/>
      <c r="D5184" s="63"/>
      <c r="E5184" s="63"/>
      <c r="F5184" s="63"/>
      <c r="G5184" s="63"/>
      <c r="H5184" s="63"/>
      <c r="I5184" s="63"/>
      <c r="J5184" s="63"/>
      <c r="K5184" s="63"/>
      <c r="L5184" s="63"/>
      <c r="M5184" s="63"/>
      <c r="N5184" s="63"/>
      <c r="O5184" s="63"/>
      <c r="P5184" s="63"/>
      <c r="Q5184" s="63"/>
      <c r="R5184" s="63"/>
      <c r="S5184" s="63"/>
      <c r="T5184" s="63"/>
      <c r="U5184" s="63"/>
      <c r="V5184" s="63"/>
      <c r="W5184" s="63"/>
      <c r="X5184" s="63"/>
      <c r="Y5184" s="63"/>
      <c r="Z5184" s="63"/>
      <c r="AA5184" s="63"/>
      <c r="AB5184" s="63"/>
      <c r="AC5184" s="63"/>
      <c r="AD5184" s="63"/>
      <c r="AE5184" s="63"/>
      <c r="AF5184" s="63"/>
      <c r="AG5184" s="63"/>
      <c r="AH5184" s="63"/>
      <c r="AI5184" s="63"/>
      <c r="AJ5184" s="63"/>
      <c r="AK5184" s="63"/>
      <c r="AL5184" s="63"/>
      <c r="AM5184" s="63"/>
      <c r="AN5184" s="63"/>
      <c r="AO5184" s="63"/>
      <c r="AP5184" s="63"/>
      <c r="AQ5184" s="63"/>
      <c r="AR5184" s="63"/>
      <c r="AS5184" s="63"/>
      <c r="AT5184" s="63"/>
      <c r="AU5184" s="63"/>
      <c r="AV5184" s="63"/>
      <c r="AW5184" s="63"/>
      <c r="AX5184" s="63"/>
      <c r="AY5184" s="63"/>
      <c r="AZ5184" s="63"/>
      <c r="BA5184" s="63"/>
      <c r="BB5184" s="63"/>
      <c r="BC5184" s="63"/>
      <c r="BD5184" s="63"/>
      <c r="BE5184" s="63"/>
      <c r="BF5184" s="63"/>
      <c r="BG5184" s="63"/>
      <c r="BH5184" s="63"/>
      <c r="BI5184" s="63"/>
      <c r="BJ5184" s="63"/>
      <c r="BK5184" s="63"/>
      <c r="BL5184" s="63"/>
      <c r="BM5184" s="63"/>
      <c r="BN5184" s="63"/>
      <c r="BO5184" s="63"/>
      <c r="BP5184" s="63"/>
      <c r="BQ5184" s="63"/>
      <c r="BR5184" s="63"/>
      <c r="BS5184" s="63"/>
      <c r="BT5184" s="63"/>
      <c r="BU5184" s="63"/>
      <c r="BV5184" s="63"/>
      <c r="BW5184" s="63"/>
      <c r="BX5184" s="63"/>
      <c r="BY5184" s="63"/>
      <c r="BZ5184" s="63"/>
      <c r="CA5184" s="63"/>
      <c r="CB5184" s="63"/>
      <c r="CC5184" s="63"/>
      <c r="CD5184" s="63"/>
      <c r="CE5184" s="63"/>
      <c r="CF5184" s="63"/>
      <c r="CG5184" s="63"/>
      <c r="CH5184" s="63"/>
      <c r="CI5184" s="63"/>
      <c r="CJ5184" s="63"/>
      <c r="CK5184" s="63"/>
      <c r="CL5184" s="63"/>
      <c r="CM5184" s="63"/>
      <c r="CN5184" s="63"/>
      <c r="CO5184" s="63"/>
      <c r="CP5184" s="63"/>
      <c r="CR5184" s="227"/>
      <c r="CS5184" s="74"/>
    </row>
    <row r="5185" spans="1:97" s="72" customFormat="1" ht="75.75" customHeight="1">
      <c r="A5185" s="63"/>
      <c r="B5185" s="63"/>
      <c r="C5185" s="63"/>
      <c r="D5185" s="63"/>
      <c r="E5185" s="63"/>
      <c r="F5185" s="63"/>
      <c r="G5185" s="63"/>
      <c r="H5185" s="63"/>
      <c r="I5185" s="63"/>
      <c r="J5185" s="63"/>
      <c r="K5185" s="63"/>
      <c r="L5185" s="63"/>
      <c r="M5185" s="63"/>
      <c r="N5185" s="63"/>
      <c r="O5185" s="63"/>
      <c r="P5185" s="63"/>
      <c r="Q5185" s="63"/>
      <c r="R5185" s="63"/>
      <c r="S5185" s="63"/>
      <c r="T5185" s="63"/>
      <c r="U5185" s="63"/>
      <c r="V5185" s="63"/>
      <c r="W5185" s="63"/>
      <c r="X5185" s="63"/>
      <c r="Y5185" s="63"/>
      <c r="Z5185" s="63"/>
      <c r="AA5185" s="63"/>
      <c r="AB5185" s="63"/>
      <c r="AC5185" s="63"/>
      <c r="AD5185" s="63"/>
      <c r="AE5185" s="63"/>
      <c r="AF5185" s="63"/>
      <c r="AG5185" s="63"/>
      <c r="AH5185" s="63"/>
      <c r="AI5185" s="63"/>
      <c r="AJ5185" s="63"/>
      <c r="AK5185" s="63"/>
      <c r="AL5185" s="63"/>
      <c r="AM5185" s="63"/>
      <c r="AN5185" s="63"/>
      <c r="AO5185" s="63"/>
      <c r="AP5185" s="63"/>
      <c r="AQ5185" s="63"/>
      <c r="AR5185" s="63"/>
      <c r="AS5185" s="63"/>
      <c r="AT5185" s="63"/>
      <c r="AU5185" s="63"/>
      <c r="AV5185" s="63"/>
      <c r="AW5185" s="63"/>
      <c r="AX5185" s="63"/>
      <c r="AY5185" s="63"/>
      <c r="AZ5185" s="63"/>
      <c r="BA5185" s="63"/>
      <c r="BB5185" s="63"/>
      <c r="BC5185" s="63"/>
      <c r="BD5185" s="63"/>
      <c r="BE5185" s="63"/>
      <c r="BF5185" s="63"/>
      <c r="BG5185" s="63"/>
      <c r="BH5185" s="63"/>
      <c r="BI5185" s="63"/>
      <c r="BJ5185" s="63"/>
      <c r="BK5185" s="63"/>
      <c r="BL5185" s="63"/>
      <c r="BM5185" s="63"/>
      <c r="BN5185" s="63"/>
      <c r="BO5185" s="63"/>
      <c r="BP5185" s="63"/>
      <c r="BQ5185" s="63"/>
      <c r="BR5185" s="63"/>
      <c r="BS5185" s="63"/>
      <c r="BT5185" s="63"/>
      <c r="BU5185" s="63"/>
      <c r="BV5185" s="63"/>
      <c r="BW5185" s="63"/>
      <c r="BX5185" s="63"/>
      <c r="BY5185" s="63"/>
      <c r="BZ5185" s="63"/>
      <c r="CA5185" s="63"/>
      <c r="CB5185" s="63"/>
      <c r="CC5185" s="63"/>
      <c r="CD5185" s="63"/>
      <c r="CE5185" s="63"/>
      <c r="CF5185" s="63"/>
      <c r="CG5185" s="63"/>
      <c r="CH5185" s="63"/>
      <c r="CI5185" s="63"/>
      <c r="CJ5185" s="63"/>
      <c r="CK5185" s="63"/>
      <c r="CL5185" s="63"/>
      <c r="CM5185" s="63"/>
      <c r="CN5185" s="63"/>
      <c r="CO5185" s="63"/>
      <c r="CP5185" s="63"/>
      <c r="CR5185" s="227"/>
      <c r="CS5185" s="74"/>
    </row>
    <row r="5186" spans="1:97" s="72" customFormat="1" ht="75.75" customHeight="1">
      <c r="A5186" s="63"/>
      <c r="B5186" s="63"/>
      <c r="C5186" s="63"/>
      <c r="D5186" s="63"/>
      <c r="E5186" s="63"/>
      <c r="F5186" s="63"/>
      <c r="G5186" s="63"/>
      <c r="H5186" s="63"/>
      <c r="I5186" s="63"/>
      <c r="J5186" s="63"/>
      <c r="K5186" s="63"/>
      <c r="L5186" s="63"/>
      <c r="M5186" s="63"/>
      <c r="N5186" s="63"/>
      <c r="O5186" s="63"/>
      <c r="P5186" s="63"/>
      <c r="Q5186" s="63"/>
      <c r="R5186" s="63"/>
      <c r="S5186" s="63"/>
      <c r="T5186" s="63"/>
      <c r="U5186" s="63"/>
      <c r="V5186" s="63"/>
      <c r="W5186" s="63"/>
      <c r="X5186" s="63"/>
      <c r="Y5186" s="63"/>
      <c r="Z5186" s="63"/>
      <c r="AA5186" s="63"/>
      <c r="AB5186" s="63"/>
      <c r="AC5186" s="63"/>
      <c r="AD5186" s="63"/>
      <c r="AE5186" s="63"/>
      <c r="AF5186" s="63"/>
      <c r="AG5186" s="63"/>
      <c r="AH5186" s="63"/>
      <c r="AI5186" s="63"/>
      <c r="AJ5186" s="63"/>
      <c r="AK5186" s="63"/>
      <c r="AL5186" s="63"/>
      <c r="AM5186" s="63"/>
      <c r="AN5186" s="63"/>
      <c r="AO5186" s="63"/>
      <c r="AP5186" s="63"/>
      <c r="AQ5186" s="63"/>
      <c r="AR5186" s="63"/>
      <c r="AS5186" s="63"/>
      <c r="AT5186" s="63"/>
      <c r="AU5186" s="63"/>
      <c r="AV5186" s="63"/>
      <c r="AW5186" s="63"/>
      <c r="AX5186" s="63"/>
      <c r="AY5186" s="63"/>
      <c r="AZ5186" s="63"/>
      <c r="BA5186" s="63"/>
      <c r="BB5186" s="63"/>
      <c r="BC5186" s="63"/>
      <c r="BD5186" s="63"/>
      <c r="BE5186" s="63"/>
      <c r="BF5186" s="63"/>
      <c r="BG5186" s="63"/>
      <c r="BH5186" s="63"/>
      <c r="BI5186" s="63"/>
      <c r="BJ5186" s="63"/>
      <c r="BK5186" s="63"/>
      <c r="BL5186" s="63"/>
      <c r="BM5186" s="63"/>
      <c r="BN5186" s="63"/>
      <c r="BO5186" s="63"/>
      <c r="BP5186" s="63"/>
      <c r="BQ5186" s="63"/>
      <c r="BR5186" s="63"/>
      <c r="BS5186" s="63"/>
      <c r="BT5186" s="63"/>
      <c r="BU5186" s="63"/>
      <c r="BV5186" s="63"/>
      <c r="BW5186" s="63"/>
      <c r="BX5186" s="63"/>
      <c r="BY5186" s="63"/>
      <c r="BZ5186" s="63"/>
      <c r="CA5186" s="63"/>
      <c r="CB5186" s="63"/>
      <c r="CC5186" s="63"/>
      <c r="CD5186" s="63"/>
      <c r="CE5186" s="63"/>
      <c r="CF5186" s="63"/>
      <c r="CG5186" s="63"/>
      <c r="CH5186" s="63"/>
      <c r="CI5186" s="63"/>
      <c r="CJ5186" s="63"/>
      <c r="CK5186" s="63"/>
      <c r="CL5186" s="63"/>
      <c r="CM5186" s="63"/>
      <c r="CN5186" s="63"/>
      <c r="CO5186" s="63"/>
      <c r="CP5186" s="63"/>
      <c r="CR5186" s="227"/>
      <c r="CS5186" s="74"/>
    </row>
    <row r="5187" spans="1:97" s="72" customFormat="1" ht="75.75" customHeight="1">
      <c r="A5187" s="63"/>
      <c r="B5187" s="63"/>
      <c r="C5187" s="63"/>
      <c r="D5187" s="63"/>
      <c r="E5187" s="63"/>
      <c r="F5187" s="63"/>
      <c r="G5187" s="63"/>
      <c r="H5187" s="63"/>
      <c r="I5187" s="63"/>
      <c r="J5187" s="63"/>
      <c r="K5187" s="63"/>
      <c r="L5187" s="63"/>
      <c r="M5187" s="63"/>
      <c r="N5187" s="63"/>
      <c r="O5187" s="63"/>
      <c r="P5187" s="63"/>
      <c r="Q5187" s="63"/>
      <c r="R5187" s="63"/>
      <c r="S5187" s="63"/>
      <c r="T5187" s="63"/>
      <c r="U5187" s="63"/>
      <c r="V5187" s="63"/>
      <c r="W5187" s="63"/>
      <c r="X5187" s="63"/>
      <c r="Y5187" s="63"/>
      <c r="Z5187" s="63"/>
      <c r="AA5187" s="63"/>
      <c r="AB5187" s="63"/>
      <c r="AC5187" s="63"/>
      <c r="AD5187" s="63"/>
      <c r="AE5187" s="63"/>
      <c r="AF5187" s="63"/>
      <c r="AG5187" s="63"/>
      <c r="AH5187" s="63"/>
      <c r="AI5187" s="63"/>
      <c r="AJ5187" s="63"/>
      <c r="AK5187" s="63"/>
      <c r="AL5187" s="63"/>
      <c r="AM5187" s="63"/>
      <c r="AN5187" s="63"/>
      <c r="AO5187" s="63"/>
      <c r="AP5187" s="63"/>
      <c r="AQ5187" s="63"/>
      <c r="AR5187" s="63"/>
      <c r="AS5187" s="63"/>
      <c r="AT5187" s="63"/>
      <c r="AU5187" s="63"/>
      <c r="AV5187" s="63"/>
      <c r="AW5187" s="63"/>
      <c r="AX5187" s="63"/>
      <c r="AY5187" s="63"/>
      <c r="AZ5187" s="63"/>
      <c r="BA5187" s="63"/>
      <c r="BB5187" s="63"/>
      <c r="BC5187" s="63"/>
      <c r="BD5187" s="63"/>
      <c r="BE5187" s="63"/>
      <c r="BF5187" s="63"/>
      <c r="BG5187" s="63"/>
      <c r="BH5187" s="63"/>
      <c r="BI5187" s="63"/>
      <c r="BJ5187" s="63"/>
      <c r="BK5187" s="63"/>
      <c r="BL5187" s="63"/>
      <c r="BM5187" s="63"/>
      <c r="BN5187" s="63"/>
      <c r="BO5187" s="63"/>
      <c r="BP5187" s="63"/>
      <c r="BQ5187" s="63"/>
      <c r="BR5187" s="63"/>
      <c r="BS5187" s="63"/>
      <c r="BT5187" s="63"/>
      <c r="BU5187" s="63"/>
      <c r="BV5187" s="63"/>
      <c r="BW5187" s="63"/>
      <c r="BX5187" s="63"/>
      <c r="BY5187" s="63"/>
      <c r="BZ5187" s="63"/>
      <c r="CA5187" s="63"/>
      <c r="CB5187" s="63"/>
      <c r="CC5187" s="63"/>
      <c r="CD5187" s="63"/>
      <c r="CE5187" s="63"/>
      <c r="CF5187" s="63"/>
      <c r="CG5187" s="63"/>
      <c r="CH5187" s="63"/>
      <c r="CI5187" s="63"/>
      <c r="CJ5187" s="63"/>
      <c r="CK5187" s="63"/>
      <c r="CL5187" s="63"/>
      <c r="CM5187" s="63"/>
      <c r="CN5187" s="63"/>
      <c r="CO5187" s="63"/>
      <c r="CP5187" s="63"/>
      <c r="CR5187" s="227"/>
      <c r="CS5187" s="74"/>
    </row>
    <row r="5188" spans="1:97" s="72" customFormat="1" ht="75.75" customHeight="1">
      <c r="A5188" s="63"/>
      <c r="B5188" s="63"/>
      <c r="C5188" s="63"/>
      <c r="D5188" s="63"/>
      <c r="E5188" s="63"/>
      <c r="F5188" s="63"/>
      <c r="G5188" s="63"/>
      <c r="H5188" s="63"/>
      <c r="I5188" s="63"/>
      <c r="J5188" s="63"/>
      <c r="K5188" s="63"/>
      <c r="L5188" s="63"/>
      <c r="M5188" s="63"/>
      <c r="N5188" s="63"/>
      <c r="O5188" s="63"/>
      <c r="P5188" s="63"/>
      <c r="Q5188" s="63"/>
      <c r="R5188" s="63"/>
      <c r="S5188" s="63"/>
      <c r="T5188" s="63"/>
      <c r="U5188" s="63"/>
      <c r="V5188" s="63"/>
      <c r="W5188" s="63"/>
      <c r="X5188" s="63"/>
      <c r="Y5188" s="63"/>
      <c r="Z5188" s="63"/>
      <c r="AA5188" s="63"/>
      <c r="AB5188" s="63"/>
      <c r="AC5188" s="63"/>
      <c r="AD5188" s="63"/>
      <c r="AE5188" s="63"/>
      <c r="AF5188" s="63"/>
      <c r="AG5188" s="63"/>
      <c r="AH5188" s="63"/>
      <c r="AI5188" s="63"/>
      <c r="AJ5188" s="63"/>
      <c r="AK5188" s="63"/>
      <c r="AL5188" s="63"/>
      <c r="AM5188" s="63"/>
      <c r="AN5188" s="63"/>
      <c r="AO5188" s="63"/>
      <c r="AP5188" s="63"/>
      <c r="AQ5188" s="63"/>
      <c r="AR5188" s="63"/>
      <c r="AS5188" s="63"/>
      <c r="AT5188" s="63"/>
      <c r="AU5188" s="63"/>
      <c r="AV5188" s="63"/>
      <c r="AW5188" s="63"/>
      <c r="AX5188" s="63"/>
      <c r="AY5188" s="63"/>
      <c r="AZ5188" s="63"/>
      <c r="BA5188" s="63"/>
      <c r="BB5188" s="63"/>
      <c r="BC5188" s="63"/>
      <c r="BD5188" s="63"/>
      <c r="BE5188" s="63"/>
      <c r="BF5188" s="63"/>
      <c r="BG5188" s="63"/>
      <c r="BH5188" s="63"/>
      <c r="BI5188" s="63"/>
      <c r="BJ5188" s="63"/>
      <c r="BK5188" s="63"/>
      <c r="BL5188" s="63"/>
      <c r="BM5188" s="63"/>
      <c r="BN5188" s="63"/>
      <c r="BO5188" s="63"/>
      <c r="BP5188" s="63"/>
      <c r="BQ5188" s="63"/>
      <c r="BR5188" s="63"/>
      <c r="BS5188" s="63"/>
      <c r="BT5188" s="63"/>
      <c r="BU5188" s="63"/>
      <c r="BV5188" s="63"/>
      <c r="BW5188" s="63"/>
      <c r="BX5188" s="63"/>
      <c r="BY5188" s="63"/>
      <c r="BZ5188" s="63"/>
      <c r="CA5188" s="63"/>
      <c r="CB5188" s="63"/>
      <c r="CC5188" s="63"/>
      <c r="CD5188" s="63"/>
      <c r="CE5188" s="63"/>
      <c r="CF5188" s="63"/>
      <c r="CG5188" s="63"/>
      <c r="CH5188" s="63"/>
      <c r="CI5188" s="63"/>
      <c r="CJ5188" s="63"/>
      <c r="CK5188" s="63"/>
      <c r="CL5188" s="63"/>
      <c r="CM5188" s="63"/>
      <c r="CN5188" s="63"/>
      <c r="CO5188" s="63"/>
      <c r="CP5188" s="63"/>
      <c r="CR5188" s="227"/>
      <c r="CS5188" s="74"/>
    </row>
    <row r="5189" spans="1:97" s="72" customFormat="1" ht="75.75" customHeight="1">
      <c r="A5189" s="63"/>
      <c r="B5189" s="63"/>
      <c r="C5189" s="63"/>
      <c r="D5189" s="63"/>
      <c r="E5189" s="63"/>
      <c r="F5189" s="63"/>
      <c r="G5189" s="63"/>
      <c r="H5189" s="63"/>
      <c r="I5189" s="63"/>
      <c r="J5189" s="63"/>
      <c r="K5189" s="63"/>
      <c r="L5189" s="63"/>
      <c r="M5189" s="63"/>
      <c r="N5189" s="63"/>
      <c r="O5189" s="63"/>
      <c r="P5189" s="63"/>
      <c r="Q5189" s="63"/>
      <c r="R5189" s="63"/>
      <c r="S5189" s="63"/>
      <c r="T5189" s="63"/>
      <c r="U5189" s="63"/>
      <c r="V5189" s="63"/>
      <c r="W5189" s="63"/>
      <c r="X5189" s="63"/>
      <c r="Y5189" s="63"/>
      <c r="Z5189" s="63"/>
      <c r="AA5189" s="63"/>
      <c r="AB5189" s="63"/>
      <c r="AC5189" s="63"/>
      <c r="AD5189" s="63"/>
      <c r="AE5189" s="63"/>
      <c r="AF5189" s="63"/>
      <c r="AG5189" s="63"/>
      <c r="AH5189" s="63"/>
      <c r="AI5189" s="63"/>
      <c r="AJ5189" s="63"/>
      <c r="AK5189" s="63"/>
      <c r="AL5189" s="63"/>
      <c r="AM5189" s="63"/>
      <c r="AN5189" s="63"/>
      <c r="AO5189" s="63"/>
      <c r="AP5189" s="63"/>
      <c r="AQ5189" s="63"/>
      <c r="AR5189" s="63"/>
      <c r="AS5189" s="63"/>
      <c r="AT5189" s="63"/>
      <c r="AU5189" s="63"/>
      <c r="AV5189" s="63"/>
      <c r="AW5189" s="63"/>
      <c r="AX5189" s="63"/>
      <c r="AY5189" s="63"/>
      <c r="AZ5189" s="63"/>
      <c r="BA5189" s="63"/>
      <c r="BB5189" s="63"/>
      <c r="BC5189" s="63"/>
      <c r="BD5189" s="63"/>
      <c r="BE5189" s="63"/>
      <c r="BF5189" s="63"/>
      <c r="BG5189" s="63"/>
      <c r="BH5189" s="63"/>
      <c r="BI5189" s="63"/>
      <c r="BJ5189" s="63"/>
      <c r="BK5189" s="63"/>
      <c r="BL5189" s="63"/>
      <c r="BM5189" s="63"/>
      <c r="BN5189" s="63"/>
      <c r="BO5189" s="63"/>
      <c r="BP5189" s="63"/>
      <c r="BQ5189" s="63"/>
      <c r="BR5189" s="63"/>
      <c r="BS5189" s="63"/>
      <c r="BT5189" s="63"/>
      <c r="BU5189" s="63"/>
      <c r="BV5189" s="63"/>
      <c r="BW5189" s="63"/>
      <c r="BX5189" s="63"/>
      <c r="BY5189" s="63"/>
      <c r="BZ5189" s="63"/>
      <c r="CA5189" s="63"/>
      <c r="CB5189" s="63"/>
      <c r="CC5189" s="63"/>
      <c r="CD5189" s="63"/>
      <c r="CE5189" s="63"/>
      <c r="CF5189" s="63"/>
      <c r="CG5189" s="63"/>
      <c r="CH5189" s="63"/>
      <c r="CI5189" s="63"/>
      <c r="CJ5189" s="63"/>
      <c r="CK5189" s="63"/>
      <c r="CL5189" s="63"/>
      <c r="CM5189" s="63"/>
      <c r="CN5189" s="63"/>
      <c r="CO5189" s="63"/>
      <c r="CP5189" s="63"/>
      <c r="CR5189" s="227"/>
      <c r="CS5189" s="74"/>
    </row>
    <row r="5190" spans="1:97" s="72" customFormat="1" ht="75.75" customHeight="1">
      <c r="A5190" s="63"/>
      <c r="B5190" s="63"/>
      <c r="C5190" s="63"/>
      <c r="D5190" s="63"/>
      <c r="E5190" s="63"/>
      <c r="F5190" s="63"/>
      <c r="G5190" s="63"/>
      <c r="H5190" s="63"/>
      <c r="I5190" s="63"/>
      <c r="J5190" s="63"/>
      <c r="K5190" s="63"/>
      <c r="L5190" s="63"/>
      <c r="M5190" s="63"/>
      <c r="N5190" s="63"/>
      <c r="O5190" s="63"/>
      <c r="P5190" s="63"/>
      <c r="Q5190" s="63"/>
      <c r="R5190" s="63"/>
      <c r="S5190" s="63"/>
      <c r="T5190" s="63"/>
      <c r="U5190" s="63"/>
      <c r="V5190" s="63"/>
      <c r="W5190" s="63"/>
      <c r="X5190" s="63"/>
      <c r="Y5190" s="63"/>
      <c r="Z5190" s="63"/>
      <c r="AA5190" s="63"/>
      <c r="AB5190" s="63"/>
      <c r="AC5190" s="63"/>
      <c r="AD5190" s="63"/>
      <c r="AE5190" s="63"/>
      <c r="AF5190" s="63"/>
      <c r="AG5190" s="63"/>
      <c r="AH5190" s="63"/>
      <c r="AI5190" s="63"/>
      <c r="AJ5190" s="63"/>
      <c r="AK5190" s="63"/>
      <c r="AL5190" s="63"/>
      <c r="AM5190" s="63"/>
      <c r="AN5190" s="63"/>
      <c r="AO5190" s="63"/>
      <c r="AP5190" s="63"/>
      <c r="AQ5190" s="63"/>
      <c r="AR5190" s="63"/>
      <c r="AS5190" s="63"/>
      <c r="AT5190" s="63"/>
      <c r="AU5190" s="63"/>
      <c r="AV5190" s="63"/>
      <c r="AW5190" s="63"/>
      <c r="AX5190" s="63"/>
      <c r="AY5190" s="63"/>
      <c r="AZ5190" s="63"/>
      <c r="BA5190" s="63"/>
      <c r="BB5190" s="63"/>
      <c r="BC5190" s="63"/>
      <c r="BD5190" s="63"/>
      <c r="BE5190" s="63"/>
      <c r="BF5190" s="63"/>
      <c r="BG5190" s="63"/>
      <c r="BH5190" s="63"/>
      <c r="BI5190" s="63"/>
      <c r="BJ5190" s="63"/>
      <c r="BK5190" s="63"/>
      <c r="BL5190" s="63"/>
      <c r="BM5190" s="63"/>
      <c r="BN5190" s="63"/>
      <c r="BO5190" s="63"/>
      <c r="BP5190" s="63"/>
      <c r="BQ5190" s="63"/>
      <c r="BR5190" s="63"/>
      <c r="BS5190" s="63"/>
      <c r="BT5190" s="63"/>
      <c r="BU5190" s="63"/>
      <c r="BV5190" s="63"/>
      <c r="BW5190" s="63"/>
      <c r="BX5190" s="63"/>
      <c r="BY5190" s="63"/>
      <c r="BZ5190" s="63"/>
      <c r="CA5190" s="63"/>
      <c r="CB5190" s="63"/>
      <c r="CC5190" s="63"/>
      <c r="CD5190" s="63"/>
      <c r="CE5190" s="63"/>
      <c r="CF5190" s="63"/>
      <c r="CG5190" s="63"/>
      <c r="CH5190" s="63"/>
      <c r="CI5190" s="63"/>
      <c r="CJ5190" s="63"/>
      <c r="CK5190" s="63"/>
      <c r="CL5190" s="63"/>
      <c r="CM5190" s="63"/>
      <c r="CN5190" s="63"/>
      <c r="CO5190" s="63"/>
      <c r="CP5190" s="63"/>
      <c r="CR5190" s="227"/>
      <c r="CS5190" s="74"/>
    </row>
    <row r="5191" spans="1:97" s="72" customFormat="1" ht="75.75" customHeight="1">
      <c r="A5191" s="63"/>
      <c r="B5191" s="63"/>
      <c r="C5191" s="63"/>
      <c r="D5191" s="63"/>
      <c r="E5191" s="63"/>
      <c r="F5191" s="63"/>
      <c r="G5191" s="63"/>
      <c r="H5191" s="63"/>
      <c r="I5191" s="63"/>
      <c r="J5191" s="63"/>
      <c r="K5191" s="63"/>
      <c r="L5191" s="63"/>
      <c r="M5191" s="63"/>
      <c r="N5191" s="63"/>
      <c r="O5191" s="63"/>
      <c r="P5191" s="63"/>
      <c r="Q5191" s="63"/>
      <c r="R5191" s="63"/>
      <c r="S5191" s="63"/>
      <c r="T5191" s="63"/>
      <c r="U5191" s="63"/>
      <c r="V5191" s="63"/>
      <c r="W5191" s="63"/>
      <c r="X5191" s="63"/>
      <c r="Y5191" s="63"/>
      <c r="Z5191" s="63"/>
      <c r="AA5191" s="63"/>
      <c r="AB5191" s="63"/>
      <c r="AC5191" s="63"/>
      <c r="AD5191" s="63"/>
      <c r="AE5191" s="63"/>
      <c r="AF5191" s="63"/>
      <c r="AG5191" s="63"/>
      <c r="AH5191" s="63"/>
      <c r="AI5191" s="63"/>
      <c r="AJ5191" s="63"/>
      <c r="AK5191" s="63"/>
      <c r="AL5191" s="63"/>
      <c r="AM5191" s="63"/>
      <c r="AN5191" s="63"/>
      <c r="AO5191" s="63"/>
      <c r="AP5191" s="63"/>
      <c r="AQ5191" s="63"/>
      <c r="AR5191" s="63"/>
      <c r="AS5191" s="63"/>
      <c r="AT5191" s="63"/>
      <c r="AU5191" s="63"/>
      <c r="AV5191" s="63"/>
      <c r="AW5191" s="63"/>
      <c r="AX5191" s="63"/>
      <c r="AY5191" s="63"/>
      <c r="AZ5191" s="63"/>
      <c r="BA5191" s="63"/>
      <c r="BB5191" s="63"/>
      <c r="BC5191" s="63"/>
      <c r="BD5191" s="63"/>
      <c r="BE5191" s="63"/>
      <c r="BF5191" s="63"/>
      <c r="BG5191" s="63"/>
      <c r="BH5191" s="63"/>
      <c r="BI5191" s="63"/>
      <c r="BJ5191" s="63"/>
      <c r="BK5191" s="63"/>
      <c r="BL5191" s="63"/>
      <c r="BM5191" s="63"/>
      <c r="BN5191" s="63"/>
      <c r="BO5191" s="63"/>
      <c r="BP5191" s="63"/>
      <c r="BQ5191" s="63"/>
      <c r="BR5191" s="63"/>
      <c r="BS5191" s="63"/>
      <c r="BT5191" s="63"/>
      <c r="BU5191" s="63"/>
      <c r="BV5191" s="63"/>
      <c r="BW5191" s="63"/>
      <c r="BX5191" s="63"/>
      <c r="BY5191" s="63"/>
      <c r="BZ5191" s="63"/>
      <c r="CA5191" s="63"/>
      <c r="CB5191" s="63"/>
      <c r="CC5191" s="63"/>
      <c r="CD5191" s="63"/>
      <c r="CE5191" s="63"/>
      <c r="CF5191" s="63"/>
      <c r="CG5191" s="63"/>
      <c r="CH5191" s="63"/>
      <c r="CI5191" s="63"/>
      <c r="CJ5191" s="63"/>
      <c r="CK5191" s="63"/>
      <c r="CL5191" s="63"/>
      <c r="CM5191" s="63"/>
      <c r="CN5191" s="63"/>
      <c r="CO5191" s="63"/>
      <c r="CP5191" s="63"/>
      <c r="CR5191" s="227"/>
      <c r="CS5191" s="74"/>
    </row>
    <row r="5192" spans="1:97" s="72" customFormat="1" ht="75.75" customHeight="1">
      <c r="A5192" s="63"/>
      <c r="B5192" s="63"/>
      <c r="C5192" s="63"/>
      <c r="D5192" s="63"/>
      <c r="E5192" s="63"/>
      <c r="F5192" s="63"/>
      <c r="G5192" s="63"/>
      <c r="H5192" s="63"/>
      <c r="I5192" s="63"/>
      <c r="J5192" s="63"/>
      <c r="K5192" s="63"/>
      <c r="L5192" s="63"/>
      <c r="M5192" s="63"/>
      <c r="N5192" s="63"/>
      <c r="O5192" s="63"/>
      <c r="P5192" s="63"/>
      <c r="Q5192" s="63"/>
      <c r="R5192" s="63"/>
      <c r="S5192" s="63"/>
      <c r="T5192" s="63"/>
      <c r="U5192" s="63"/>
      <c r="V5192" s="63"/>
      <c r="W5192" s="63"/>
      <c r="X5192" s="63"/>
      <c r="Y5192" s="63"/>
      <c r="Z5192" s="63"/>
      <c r="AA5192" s="63"/>
      <c r="AB5192" s="63"/>
      <c r="AC5192" s="63"/>
      <c r="AD5192" s="63"/>
      <c r="AE5192" s="63"/>
      <c r="AF5192" s="63"/>
      <c r="AG5192" s="63"/>
      <c r="AH5192" s="63"/>
      <c r="AI5192" s="63"/>
      <c r="AJ5192" s="63"/>
      <c r="AK5192" s="63"/>
      <c r="AL5192" s="63"/>
      <c r="AM5192" s="63"/>
      <c r="AN5192" s="63"/>
      <c r="AO5192" s="63"/>
      <c r="AP5192" s="63"/>
      <c r="AQ5192" s="63"/>
      <c r="AR5192" s="63"/>
      <c r="AS5192" s="63"/>
      <c r="AT5192" s="63"/>
      <c r="AU5192" s="63"/>
      <c r="AV5192" s="63"/>
      <c r="AW5192" s="63"/>
      <c r="AX5192" s="63"/>
      <c r="AY5192" s="63"/>
      <c r="AZ5192" s="63"/>
      <c r="BA5192" s="63"/>
      <c r="BB5192" s="63"/>
      <c r="BC5192" s="63"/>
      <c r="BD5192" s="63"/>
      <c r="BE5192" s="63"/>
      <c r="BF5192" s="63"/>
      <c r="BG5192" s="63"/>
      <c r="BH5192" s="63"/>
      <c r="BI5192" s="63"/>
      <c r="BJ5192" s="63"/>
      <c r="BK5192" s="63"/>
      <c r="BL5192" s="63"/>
      <c r="BM5192" s="63"/>
      <c r="BN5192" s="63"/>
      <c r="BO5192" s="63"/>
      <c r="BP5192" s="63"/>
      <c r="BQ5192" s="63"/>
      <c r="BR5192" s="63"/>
      <c r="BS5192" s="63"/>
      <c r="BT5192" s="63"/>
      <c r="BU5192" s="63"/>
      <c r="BV5192" s="63"/>
      <c r="BW5192" s="63"/>
      <c r="BX5192" s="63"/>
      <c r="BY5192" s="63"/>
      <c r="BZ5192" s="63"/>
      <c r="CA5192" s="63"/>
      <c r="CB5192" s="63"/>
      <c r="CC5192" s="63"/>
      <c r="CD5192" s="63"/>
      <c r="CE5192" s="63"/>
      <c r="CF5192" s="63"/>
      <c r="CG5192" s="63"/>
      <c r="CH5192" s="63"/>
      <c r="CI5192" s="63"/>
      <c r="CJ5192" s="63"/>
      <c r="CK5192" s="63"/>
      <c r="CL5192" s="63"/>
      <c r="CM5192" s="63"/>
      <c r="CN5192" s="63"/>
      <c r="CO5192" s="63"/>
      <c r="CP5192" s="63"/>
      <c r="CR5192" s="227"/>
      <c r="CS5192" s="74"/>
    </row>
    <row r="5193" spans="1:97" s="72" customFormat="1" ht="75.75" customHeight="1">
      <c r="A5193" s="63"/>
      <c r="B5193" s="63"/>
      <c r="C5193" s="63"/>
      <c r="D5193" s="63"/>
      <c r="E5193" s="63"/>
      <c r="F5193" s="63"/>
      <c r="G5193" s="63"/>
      <c r="H5193" s="63"/>
      <c r="I5193" s="63"/>
      <c r="J5193" s="63"/>
      <c r="K5193" s="63"/>
      <c r="L5193" s="63"/>
      <c r="M5193" s="63"/>
      <c r="N5193" s="63"/>
      <c r="O5193" s="63"/>
      <c r="P5193" s="63"/>
      <c r="Q5193" s="63"/>
      <c r="R5193" s="63"/>
      <c r="S5193" s="63"/>
      <c r="T5193" s="63"/>
      <c r="U5193" s="63"/>
      <c r="V5193" s="63"/>
      <c r="W5193" s="63"/>
      <c r="X5193" s="63"/>
      <c r="Y5193" s="63"/>
      <c r="Z5193" s="63"/>
      <c r="AA5193" s="63"/>
      <c r="AB5193" s="63"/>
      <c r="AC5193" s="63"/>
      <c r="AD5193" s="63"/>
      <c r="AE5193" s="63"/>
      <c r="AF5193" s="63"/>
      <c r="AG5193" s="63"/>
      <c r="AH5193" s="63"/>
      <c r="AI5193" s="63"/>
      <c r="AJ5193" s="63"/>
      <c r="AK5193" s="63"/>
      <c r="AL5193" s="63"/>
      <c r="AM5193" s="63"/>
      <c r="AN5193" s="63"/>
      <c r="AO5193" s="63"/>
      <c r="AP5193" s="63"/>
      <c r="AQ5193" s="63"/>
      <c r="AR5193" s="63"/>
      <c r="AS5193" s="63"/>
      <c r="AT5193" s="63"/>
      <c r="AU5193" s="63"/>
      <c r="AV5193" s="63"/>
      <c r="AW5193" s="63"/>
      <c r="AX5193" s="63"/>
      <c r="AY5193" s="63"/>
      <c r="AZ5193" s="63"/>
      <c r="BA5193" s="63"/>
      <c r="BB5193" s="63"/>
      <c r="BC5193" s="63"/>
      <c r="BD5193" s="63"/>
      <c r="BE5193" s="63"/>
      <c r="BF5193" s="63"/>
      <c r="BG5193" s="63"/>
      <c r="BH5193" s="63"/>
      <c r="BI5193" s="63"/>
      <c r="BJ5193" s="63"/>
      <c r="BK5193" s="63"/>
      <c r="BL5193" s="63"/>
      <c r="BM5193" s="63"/>
      <c r="BN5193" s="63"/>
      <c r="BO5193" s="63"/>
      <c r="BP5193" s="63"/>
      <c r="BQ5193" s="63"/>
      <c r="BR5193" s="63"/>
      <c r="BS5193" s="63"/>
      <c r="BT5193" s="63"/>
      <c r="BU5193" s="63"/>
      <c r="BV5193" s="63"/>
      <c r="BW5193" s="63"/>
      <c r="BX5193" s="63"/>
      <c r="BY5193" s="63"/>
      <c r="BZ5193" s="63"/>
      <c r="CA5193" s="63"/>
      <c r="CB5193" s="63"/>
      <c r="CC5193" s="63"/>
      <c r="CD5193" s="63"/>
      <c r="CE5193" s="63"/>
      <c r="CF5193" s="63"/>
      <c r="CG5193" s="63"/>
      <c r="CH5193" s="63"/>
      <c r="CI5193" s="63"/>
      <c r="CJ5193" s="63"/>
      <c r="CK5193" s="63"/>
      <c r="CL5193" s="63"/>
      <c r="CM5193" s="63"/>
      <c r="CN5193" s="63"/>
      <c r="CO5193" s="63"/>
      <c r="CP5193" s="63"/>
      <c r="CR5193" s="227"/>
      <c r="CS5193" s="74"/>
    </row>
    <row r="5194" spans="1:97" s="72" customFormat="1" ht="75.75" customHeight="1">
      <c r="A5194" s="63"/>
      <c r="B5194" s="63"/>
      <c r="C5194" s="63"/>
      <c r="D5194" s="63"/>
      <c r="E5194" s="63"/>
      <c r="F5194" s="63"/>
      <c r="G5194" s="63"/>
      <c r="H5194" s="63"/>
      <c r="I5194" s="63"/>
      <c r="J5194" s="63"/>
      <c r="K5194" s="63"/>
      <c r="L5194" s="63"/>
      <c r="M5194" s="63"/>
      <c r="N5194" s="63"/>
      <c r="O5194" s="63"/>
      <c r="P5194" s="63"/>
      <c r="Q5194" s="63"/>
      <c r="R5194" s="63"/>
      <c r="S5194" s="63"/>
      <c r="T5194" s="63"/>
      <c r="U5194" s="63"/>
      <c r="V5194" s="63"/>
      <c r="W5194" s="63"/>
      <c r="X5194" s="63"/>
      <c r="Y5194" s="63"/>
      <c r="Z5194" s="63"/>
      <c r="AA5194" s="63"/>
      <c r="AB5194" s="63"/>
      <c r="AC5194" s="63"/>
      <c r="AD5194" s="63"/>
      <c r="AE5194" s="63"/>
      <c r="AF5194" s="63"/>
      <c r="AG5194" s="63"/>
      <c r="AH5194" s="63"/>
      <c r="AI5194" s="63"/>
      <c r="AJ5194" s="63"/>
      <c r="AK5194" s="63"/>
      <c r="AL5194" s="63"/>
      <c r="AM5194" s="63"/>
      <c r="AN5194" s="63"/>
      <c r="AO5194" s="63"/>
      <c r="AP5194" s="63"/>
      <c r="AQ5194" s="63"/>
      <c r="AR5194" s="63"/>
      <c r="AS5194" s="63"/>
      <c r="AT5194" s="63"/>
      <c r="AU5194" s="63"/>
      <c r="AV5194" s="63"/>
      <c r="AW5194" s="63"/>
      <c r="AX5194" s="63"/>
      <c r="AY5194" s="63"/>
      <c r="AZ5194" s="63"/>
      <c r="BA5194" s="63"/>
      <c r="BB5194" s="63"/>
      <c r="BC5194" s="63"/>
      <c r="BD5194" s="63"/>
      <c r="BE5194" s="63"/>
      <c r="BF5194" s="63"/>
      <c r="BG5194" s="63"/>
      <c r="BH5194" s="63"/>
      <c r="BI5194" s="63"/>
      <c r="BJ5194" s="63"/>
      <c r="BK5194" s="63"/>
      <c r="BL5194" s="63"/>
      <c r="BM5194" s="63"/>
      <c r="BN5194" s="63"/>
      <c r="BO5194" s="63"/>
      <c r="BP5194" s="63"/>
      <c r="BQ5194" s="63"/>
      <c r="BR5194" s="63"/>
      <c r="BS5194" s="63"/>
      <c r="BT5194" s="63"/>
      <c r="BU5194" s="63"/>
      <c r="BV5194" s="63"/>
      <c r="BW5194" s="63"/>
      <c r="BX5194" s="63"/>
      <c r="BY5194" s="63"/>
      <c r="BZ5194" s="63"/>
      <c r="CA5194" s="63"/>
      <c r="CB5194" s="63"/>
      <c r="CC5194" s="63"/>
      <c r="CD5194" s="63"/>
      <c r="CE5194" s="63"/>
      <c r="CF5194" s="63"/>
      <c r="CG5194" s="63"/>
      <c r="CH5194" s="63"/>
      <c r="CI5194" s="63"/>
      <c r="CJ5194" s="63"/>
      <c r="CK5194" s="63"/>
      <c r="CL5194" s="63"/>
      <c r="CM5194" s="63"/>
      <c r="CN5194" s="63"/>
      <c r="CO5194" s="63"/>
      <c r="CP5194" s="63"/>
      <c r="CR5194" s="227"/>
      <c r="CS5194" s="74"/>
    </row>
    <row r="5195" spans="1:97" s="72" customFormat="1" ht="75.75" customHeight="1">
      <c r="A5195" s="63"/>
      <c r="B5195" s="63"/>
      <c r="C5195" s="63"/>
      <c r="D5195" s="63"/>
      <c r="E5195" s="63"/>
      <c r="F5195" s="63"/>
      <c r="G5195" s="63"/>
      <c r="H5195" s="63"/>
      <c r="I5195" s="63"/>
      <c r="J5195" s="63"/>
      <c r="K5195" s="63"/>
      <c r="L5195" s="63"/>
      <c r="M5195" s="63"/>
      <c r="N5195" s="63"/>
      <c r="O5195" s="63"/>
      <c r="P5195" s="63"/>
      <c r="Q5195" s="63"/>
      <c r="R5195" s="63"/>
      <c r="S5195" s="63"/>
      <c r="T5195" s="63"/>
      <c r="U5195" s="63"/>
      <c r="V5195" s="63"/>
      <c r="W5195" s="63"/>
      <c r="X5195" s="63"/>
      <c r="Y5195" s="63"/>
      <c r="Z5195" s="63"/>
      <c r="AA5195" s="63"/>
      <c r="AB5195" s="63"/>
      <c r="AC5195" s="63"/>
      <c r="AD5195" s="63"/>
      <c r="AE5195" s="63"/>
      <c r="AF5195" s="63"/>
      <c r="AG5195" s="63"/>
      <c r="AH5195" s="63"/>
      <c r="AI5195" s="63"/>
      <c r="AJ5195" s="63"/>
      <c r="AK5195" s="63"/>
      <c r="AL5195" s="63"/>
      <c r="AM5195" s="63"/>
      <c r="AN5195" s="63"/>
      <c r="AO5195" s="63"/>
      <c r="AP5195" s="63"/>
      <c r="AQ5195" s="63"/>
      <c r="AR5195" s="63"/>
      <c r="AS5195" s="63"/>
      <c r="AT5195" s="63"/>
      <c r="AU5195" s="63"/>
      <c r="AV5195" s="63"/>
      <c r="AW5195" s="63"/>
      <c r="AX5195" s="63"/>
      <c r="AY5195" s="63"/>
      <c r="AZ5195" s="63"/>
      <c r="BA5195" s="63"/>
      <c r="BB5195" s="63"/>
      <c r="BC5195" s="63"/>
      <c r="BD5195" s="63"/>
      <c r="BE5195" s="63"/>
      <c r="BF5195" s="63"/>
      <c r="BG5195" s="63"/>
      <c r="BH5195" s="63"/>
      <c r="BI5195" s="63"/>
      <c r="BJ5195" s="63"/>
      <c r="BK5195" s="63"/>
      <c r="BL5195" s="63"/>
      <c r="BM5195" s="63"/>
      <c r="BN5195" s="63"/>
      <c r="BO5195" s="63"/>
      <c r="BP5195" s="63"/>
      <c r="BQ5195" s="63"/>
      <c r="BR5195" s="63"/>
      <c r="BS5195" s="63"/>
      <c r="BT5195" s="63"/>
      <c r="BU5195" s="63"/>
      <c r="BV5195" s="63"/>
      <c r="BW5195" s="63"/>
      <c r="BX5195" s="63"/>
      <c r="BY5195" s="63"/>
      <c r="BZ5195" s="63"/>
      <c r="CA5195" s="63"/>
      <c r="CB5195" s="63"/>
      <c r="CC5195" s="63"/>
      <c r="CD5195" s="63"/>
      <c r="CE5195" s="63"/>
      <c r="CF5195" s="63"/>
      <c r="CG5195" s="63"/>
      <c r="CH5195" s="63"/>
      <c r="CI5195" s="63"/>
      <c r="CJ5195" s="63"/>
      <c r="CK5195" s="63"/>
      <c r="CL5195" s="63"/>
      <c r="CM5195" s="63"/>
      <c r="CN5195" s="63"/>
      <c r="CO5195" s="63"/>
      <c r="CP5195" s="63"/>
      <c r="CR5195" s="227"/>
      <c r="CS5195" s="74"/>
    </row>
    <row r="5196" spans="1:97" s="72" customFormat="1" ht="75.75" customHeight="1">
      <c r="A5196" s="63"/>
      <c r="B5196" s="63"/>
      <c r="C5196" s="63"/>
      <c r="D5196" s="63"/>
      <c r="E5196" s="63"/>
      <c r="F5196" s="63"/>
      <c r="G5196" s="63"/>
      <c r="H5196" s="63"/>
      <c r="I5196" s="63"/>
      <c r="J5196" s="63"/>
      <c r="K5196" s="63"/>
      <c r="L5196" s="63"/>
      <c r="M5196" s="63"/>
      <c r="N5196" s="63"/>
      <c r="O5196" s="63"/>
      <c r="P5196" s="63"/>
      <c r="Q5196" s="63"/>
      <c r="R5196" s="63"/>
      <c r="S5196" s="63"/>
      <c r="T5196" s="63"/>
      <c r="U5196" s="63"/>
      <c r="V5196" s="63"/>
      <c r="W5196" s="63"/>
      <c r="X5196" s="63"/>
      <c r="Y5196" s="63"/>
      <c r="Z5196" s="63"/>
      <c r="AA5196" s="63"/>
      <c r="AB5196" s="63"/>
      <c r="AC5196" s="63"/>
      <c r="AD5196" s="63"/>
      <c r="AE5196" s="63"/>
      <c r="AF5196" s="63"/>
      <c r="AG5196" s="63"/>
      <c r="AH5196" s="63"/>
      <c r="AI5196" s="63"/>
      <c r="AJ5196" s="63"/>
      <c r="AK5196" s="63"/>
      <c r="AL5196" s="63"/>
      <c r="AM5196" s="63"/>
      <c r="AN5196" s="63"/>
      <c r="AO5196" s="63"/>
      <c r="AP5196" s="63"/>
      <c r="AQ5196" s="63"/>
      <c r="AR5196" s="63"/>
      <c r="AS5196" s="63"/>
      <c r="AT5196" s="63"/>
      <c r="AU5196" s="63"/>
      <c r="AV5196" s="63"/>
      <c r="AW5196" s="63"/>
      <c r="AX5196" s="63"/>
      <c r="AY5196" s="63"/>
      <c r="AZ5196" s="63"/>
      <c r="BA5196" s="63"/>
      <c r="BB5196" s="63"/>
      <c r="BC5196" s="63"/>
      <c r="BD5196" s="63"/>
      <c r="BE5196" s="63"/>
      <c r="BF5196" s="63"/>
      <c r="BG5196" s="63"/>
      <c r="BH5196" s="63"/>
      <c r="BI5196" s="63"/>
      <c r="BJ5196" s="63"/>
      <c r="BK5196" s="63"/>
      <c r="BL5196" s="63"/>
      <c r="BM5196" s="63"/>
      <c r="BN5196" s="63"/>
      <c r="BO5196" s="63"/>
      <c r="BP5196" s="63"/>
      <c r="BQ5196" s="63"/>
      <c r="BR5196" s="63"/>
      <c r="BS5196" s="63"/>
      <c r="BT5196" s="63"/>
      <c r="BU5196" s="63"/>
      <c r="BV5196" s="63"/>
      <c r="BW5196" s="63"/>
      <c r="BX5196" s="63"/>
      <c r="BY5196" s="63"/>
      <c r="BZ5196" s="63"/>
      <c r="CA5196" s="63"/>
      <c r="CB5196" s="63"/>
      <c r="CC5196" s="63"/>
      <c r="CD5196" s="63"/>
      <c r="CE5196" s="63"/>
      <c r="CF5196" s="63"/>
      <c r="CG5196" s="63"/>
      <c r="CH5196" s="63"/>
      <c r="CI5196" s="63"/>
      <c r="CJ5196" s="63"/>
      <c r="CK5196" s="63"/>
      <c r="CL5196" s="63"/>
      <c r="CM5196" s="63"/>
      <c r="CN5196" s="63"/>
      <c r="CO5196" s="63"/>
      <c r="CP5196" s="63"/>
      <c r="CR5196" s="227"/>
      <c r="CS5196" s="74"/>
    </row>
    <row r="5197" spans="1:97" s="72" customFormat="1" ht="75.75" customHeight="1">
      <c r="A5197" s="63"/>
      <c r="B5197" s="63"/>
      <c r="C5197" s="63"/>
      <c r="D5197" s="63"/>
      <c r="E5197" s="63"/>
      <c r="F5197" s="63"/>
      <c r="G5197" s="63"/>
      <c r="H5197" s="63"/>
      <c r="I5197" s="63"/>
      <c r="J5197" s="63"/>
      <c r="K5197" s="63"/>
      <c r="L5197" s="63"/>
      <c r="M5197" s="63"/>
      <c r="N5197" s="63"/>
      <c r="O5197" s="63"/>
      <c r="P5197" s="63"/>
      <c r="Q5197" s="63"/>
      <c r="R5197" s="63"/>
      <c r="S5197" s="63"/>
      <c r="T5197" s="63"/>
      <c r="U5197" s="63"/>
      <c r="V5197" s="63"/>
      <c r="W5197" s="63"/>
      <c r="X5197" s="63"/>
      <c r="Y5197" s="63"/>
      <c r="Z5197" s="63"/>
      <c r="AA5197" s="63"/>
      <c r="AB5197" s="63"/>
      <c r="AC5197" s="63"/>
      <c r="AD5197" s="63"/>
      <c r="AE5197" s="63"/>
      <c r="AF5197" s="63"/>
      <c r="AG5197" s="63"/>
      <c r="AH5197" s="63"/>
      <c r="AI5197" s="63"/>
      <c r="AJ5197" s="63"/>
      <c r="AK5197" s="63"/>
      <c r="AL5197" s="63"/>
      <c r="AM5197" s="63"/>
      <c r="AN5197" s="63"/>
      <c r="AO5197" s="63"/>
      <c r="AP5197" s="63"/>
      <c r="AQ5197" s="63"/>
      <c r="AR5197" s="63"/>
      <c r="AS5197" s="63"/>
      <c r="AT5197" s="63"/>
      <c r="AU5197" s="63"/>
      <c r="AV5197" s="63"/>
      <c r="AW5197" s="63"/>
      <c r="AX5197" s="63"/>
      <c r="AY5197" s="63"/>
      <c r="AZ5197" s="63"/>
      <c r="BA5197" s="63"/>
      <c r="BB5197" s="63"/>
      <c r="BC5197" s="63"/>
      <c r="BD5197" s="63"/>
      <c r="BE5197" s="63"/>
      <c r="BF5197" s="63"/>
      <c r="BG5197" s="63"/>
      <c r="BH5197" s="63"/>
      <c r="BI5197" s="63"/>
      <c r="BJ5197" s="63"/>
      <c r="BK5197" s="63"/>
      <c r="BL5197" s="63"/>
      <c r="BM5197" s="63"/>
      <c r="BN5197" s="63"/>
      <c r="BO5197" s="63"/>
      <c r="BP5197" s="63"/>
      <c r="BQ5197" s="63"/>
      <c r="BR5197" s="63"/>
      <c r="BS5197" s="63"/>
      <c r="BT5197" s="63"/>
      <c r="BU5197" s="63"/>
      <c r="BV5197" s="63"/>
      <c r="BW5197" s="63"/>
      <c r="BX5197" s="63"/>
      <c r="BY5197" s="63"/>
      <c r="BZ5197" s="63"/>
      <c r="CA5197" s="63"/>
      <c r="CB5197" s="63"/>
      <c r="CC5197" s="63"/>
      <c r="CD5197" s="63"/>
      <c r="CE5197" s="63"/>
      <c r="CF5197" s="63"/>
      <c r="CG5197" s="63"/>
      <c r="CH5197" s="63"/>
      <c r="CI5197" s="63"/>
      <c r="CJ5197" s="63"/>
      <c r="CK5197" s="63"/>
      <c r="CL5197" s="63"/>
      <c r="CM5197" s="63"/>
      <c r="CN5197" s="63"/>
      <c r="CO5197" s="63"/>
      <c r="CP5197" s="63"/>
      <c r="CR5197" s="227"/>
      <c r="CS5197" s="74"/>
    </row>
    <row r="5198" spans="1:97" s="72" customFormat="1" ht="75.75" customHeight="1">
      <c r="A5198" s="63"/>
      <c r="B5198" s="63"/>
      <c r="C5198" s="63"/>
      <c r="D5198" s="63"/>
      <c r="E5198" s="63"/>
      <c r="F5198" s="63"/>
      <c r="G5198" s="63"/>
      <c r="H5198" s="63"/>
      <c r="I5198" s="63"/>
      <c r="J5198" s="63"/>
      <c r="K5198" s="63"/>
      <c r="L5198" s="63"/>
      <c r="M5198" s="63"/>
      <c r="N5198" s="63"/>
      <c r="O5198" s="63"/>
      <c r="P5198" s="63"/>
      <c r="Q5198" s="63"/>
      <c r="R5198" s="63"/>
      <c r="S5198" s="63"/>
      <c r="T5198" s="63"/>
      <c r="U5198" s="63"/>
      <c r="V5198" s="63"/>
      <c r="W5198" s="63"/>
      <c r="X5198" s="63"/>
      <c r="Y5198" s="63"/>
      <c r="Z5198" s="63"/>
      <c r="AA5198" s="63"/>
      <c r="AB5198" s="63"/>
      <c r="AC5198" s="63"/>
      <c r="AD5198" s="63"/>
      <c r="AE5198" s="63"/>
      <c r="AF5198" s="63"/>
      <c r="AG5198" s="63"/>
      <c r="AH5198" s="63"/>
      <c r="AI5198" s="63"/>
      <c r="AJ5198" s="63"/>
      <c r="AK5198" s="63"/>
      <c r="AL5198" s="63"/>
      <c r="AM5198" s="63"/>
      <c r="AN5198" s="63"/>
      <c r="AO5198" s="63"/>
      <c r="AP5198" s="63"/>
      <c r="AQ5198" s="63"/>
      <c r="AR5198" s="63"/>
      <c r="AS5198" s="63"/>
      <c r="AT5198" s="63"/>
      <c r="AU5198" s="63"/>
      <c r="AV5198" s="63"/>
      <c r="AW5198" s="63"/>
      <c r="AX5198" s="63"/>
      <c r="AY5198" s="63"/>
      <c r="AZ5198" s="63"/>
      <c r="BA5198" s="63"/>
      <c r="BB5198" s="63"/>
      <c r="BC5198" s="63"/>
      <c r="BD5198" s="63"/>
      <c r="BE5198" s="63"/>
      <c r="BF5198" s="63"/>
      <c r="BG5198" s="63"/>
      <c r="BH5198" s="63"/>
      <c r="BI5198" s="63"/>
      <c r="BJ5198" s="63"/>
      <c r="BK5198" s="63"/>
      <c r="BL5198" s="63"/>
      <c r="BM5198" s="63"/>
      <c r="BN5198" s="63"/>
      <c r="BO5198" s="63"/>
      <c r="BP5198" s="63"/>
      <c r="BQ5198" s="63"/>
      <c r="BR5198" s="63"/>
      <c r="BS5198" s="63"/>
      <c r="BT5198" s="63"/>
      <c r="BU5198" s="63"/>
      <c r="BV5198" s="63"/>
      <c r="BW5198" s="63"/>
      <c r="BX5198" s="63"/>
      <c r="BY5198" s="63"/>
      <c r="BZ5198" s="63"/>
      <c r="CA5198" s="63"/>
      <c r="CB5198" s="63"/>
      <c r="CC5198" s="63"/>
      <c r="CD5198" s="63"/>
      <c r="CE5198" s="63"/>
      <c r="CF5198" s="63"/>
      <c r="CG5198" s="63"/>
      <c r="CH5198" s="63"/>
      <c r="CI5198" s="63"/>
      <c r="CJ5198" s="63"/>
      <c r="CK5198" s="63"/>
      <c r="CL5198" s="63"/>
      <c r="CM5198" s="63"/>
      <c r="CN5198" s="63"/>
      <c r="CO5198" s="63"/>
      <c r="CP5198" s="63"/>
      <c r="CR5198" s="227"/>
      <c r="CS5198" s="74"/>
    </row>
    <row r="5199" spans="1:97" s="72" customFormat="1" ht="75.75" customHeight="1">
      <c r="A5199" s="63"/>
      <c r="B5199" s="63"/>
      <c r="C5199" s="63"/>
      <c r="D5199" s="63"/>
      <c r="E5199" s="63"/>
      <c r="F5199" s="63"/>
      <c r="G5199" s="63"/>
      <c r="H5199" s="63"/>
      <c r="I5199" s="63"/>
      <c r="J5199" s="63"/>
      <c r="K5199" s="63"/>
      <c r="L5199" s="63"/>
      <c r="M5199" s="63"/>
      <c r="N5199" s="63"/>
      <c r="O5199" s="63"/>
      <c r="P5199" s="63"/>
      <c r="Q5199" s="63"/>
      <c r="R5199" s="63"/>
      <c r="S5199" s="63"/>
      <c r="T5199" s="63"/>
      <c r="U5199" s="63"/>
      <c r="V5199" s="63"/>
      <c r="W5199" s="63"/>
      <c r="X5199" s="63"/>
      <c r="Y5199" s="63"/>
      <c r="Z5199" s="63"/>
      <c r="AA5199" s="63"/>
      <c r="AB5199" s="63"/>
      <c r="AC5199" s="63"/>
      <c r="AD5199" s="63"/>
      <c r="AE5199" s="63"/>
      <c r="AF5199" s="63"/>
      <c r="AG5199" s="63"/>
      <c r="AH5199" s="63"/>
      <c r="AI5199" s="63"/>
      <c r="AJ5199" s="63"/>
      <c r="AK5199" s="63"/>
      <c r="AL5199" s="63"/>
      <c r="AM5199" s="63"/>
      <c r="AN5199" s="63"/>
      <c r="AO5199" s="63"/>
      <c r="AP5199" s="63"/>
      <c r="AQ5199" s="63"/>
      <c r="AR5199" s="63"/>
      <c r="AS5199" s="63"/>
      <c r="AT5199" s="63"/>
      <c r="AU5199" s="63"/>
      <c r="AV5199" s="63"/>
      <c r="AW5199" s="63"/>
      <c r="AX5199" s="63"/>
      <c r="AY5199" s="63"/>
      <c r="AZ5199" s="63"/>
      <c r="BA5199" s="63"/>
      <c r="BB5199" s="63"/>
      <c r="BC5199" s="63"/>
      <c r="BD5199" s="63"/>
      <c r="BE5199" s="63"/>
      <c r="BF5199" s="63"/>
      <c r="BG5199" s="63"/>
      <c r="BH5199" s="63"/>
      <c r="BI5199" s="63"/>
      <c r="BJ5199" s="63"/>
      <c r="BK5199" s="63"/>
      <c r="BL5199" s="63"/>
      <c r="BM5199" s="63"/>
      <c r="BN5199" s="63"/>
      <c r="BO5199" s="63"/>
      <c r="BP5199" s="63"/>
      <c r="BQ5199" s="63"/>
      <c r="BR5199" s="63"/>
      <c r="BS5199" s="63"/>
      <c r="BT5199" s="63"/>
      <c r="BU5199" s="63"/>
      <c r="BV5199" s="63"/>
      <c r="BW5199" s="63"/>
      <c r="BX5199" s="63"/>
      <c r="BY5199" s="63"/>
      <c r="BZ5199" s="63"/>
      <c r="CA5199" s="63"/>
      <c r="CB5199" s="63"/>
      <c r="CC5199" s="63"/>
      <c r="CD5199" s="63"/>
      <c r="CE5199" s="63"/>
      <c r="CF5199" s="63"/>
      <c r="CG5199" s="63"/>
      <c r="CH5199" s="63"/>
      <c r="CI5199" s="63"/>
      <c r="CJ5199" s="63"/>
      <c r="CK5199" s="63"/>
      <c r="CL5199" s="63"/>
      <c r="CM5199" s="63"/>
      <c r="CN5199" s="63"/>
      <c r="CO5199" s="63"/>
      <c r="CP5199" s="63"/>
      <c r="CR5199" s="227"/>
      <c r="CS5199" s="74"/>
    </row>
    <row r="5200" spans="1:97" s="72" customFormat="1" ht="75.75" customHeight="1">
      <c r="A5200" s="63"/>
      <c r="B5200" s="63"/>
      <c r="C5200" s="63"/>
      <c r="D5200" s="63"/>
      <c r="E5200" s="63"/>
      <c r="F5200" s="63"/>
      <c r="G5200" s="63"/>
      <c r="H5200" s="63"/>
      <c r="I5200" s="63"/>
      <c r="J5200" s="63"/>
      <c r="K5200" s="63"/>
      <c r="L5200" s="63"/>
      <c r="M5200" s="63"/>
      <c r="N5200" s="63"/>
      <c r="O5200" s="63"/>
      <c r="P5200" s="63"/>
      <c r="Q5200" s="63"/>
      <c r="R5200" s="63"/>
      <c r="S5200" s="63"/>
      <c r="T5200" s="63"/>
      <c r="U5200" s="63"/>
      <c r="V5200" s="63"/>
      <c r="W5200" s="63"/>
      <c r="X5200" s="63"/>
      <c r="Y5200" s="63"/>
      <c r="Z5200" s="63"/>
      <c r="AA5200" s="63"/>
      <c r="AB5200" s="63"/>
      <c r="AC5200" s="63"/>
      <c r="AD5200" s="63"/>
      <c r="AE5200" s="63"/>
      <c r="AF5200" s="63"/>
      <c r="AG5200" s="63"/>
      <c r="AH5200" s="63"/>
      <c r="AI5200" s="63"/>
      <c r="AJ5200" s="63"/>
      <c r="AK5200" s="63"/>
      <c r="AL5200" s="63"/>
      <c r="AM5200" s="63"/>
      <c r="AN5200" s="63"/>
      <c r="AO5200" s="63"/>
      <c r="AP5200" s="63"/>
      <c r="AQ5200" s="63"/>
      <c r="AR5200" s="63"/>
      <c r="AS5200" s="63"/>
      <c r="AT5200" s="63"/>
      <c r="AU5200" s="63"/>
      <c r="AV5200" s="63"/>
      <c r="AW5200" s="63"/>
      <c r="AX5200" s="63"/>
      <c r="AY5200" s="63"/>
      <c r="AZ5200" s="63"/>
      <c r="BA5200" s="63"/>
      <c r="BB5200" s="63"/>
      <c r="BC5200" s="63"/>
      <c r="BD5200" s="63"/>
      <c r="BE5200" s="63"/>
      <c r="BF5200" s="63"/>
      <c r="BG5200" s="63"/>
      <c r="BH5200" s="63"/>
      <c r="BI5200" s="63"/>
      <c r="BJ5200" s="63"/>
      <c r="BK5200" s="63"/>
      <c r="BL5200" s="63"/>
      <c r="BM5200" s="63"/>
      <c r="BN5200" s="63"/>
      <c r="BO5200" s="63"/>
      <c r="BP5200" s="63"/>
      <c r="BQ5200" s="63"/>
      <c r="BR5200" s="63"/>
      <c r="BS5200" s="63"/>
      <c r="BT5200" s="63"/>
      <c r="BU5200" s="63"/>
      <c r="BV5200" s="63"/>
      <c r="BW5200" s="63"/>
      <c r="BX5200" s="63"/>
      <c r="BY5200" s="63"/>
      <c r="BZ5200" s="63"/>
      <c r="CA5200" s="63"/>
      <c r="CB5200" s="63"/>
      <c r="CC5200" s="63"/>
      <c r="CD5200" s="63"/>
      <c r="CE5200" s="63"/>
      <c r="CF5200" s="63"/>
      <c r="CG5200" s="63"/>
      <c r="CH5200" s="63"/>
      <c r="CI5200" s="63"/>
      <c r="CJ5200" s="63"/>
      <c r="CK5200" s="63"/>
      <c r="CL5200" s="63"/>
      <c r="CM5200" s="63"/>
      <c r="CN5200" s="63"/>
      <c r="CO5200" s="63"/>
      <c r="CP5200" s="63"/>
      <c r="CR5200" s="227"/>
      <c r="CS5200" s="74"/>
    </row>
    <row r="5201" spans="1:97" s="72" customFormat="1" ht="75.75" customHeight="1">
      <c r="A5201" s="63"/>
      <c r="B5201" s="63"/>
      <c r="C5201" s="63"/>
      <c r="D5201" s="63"/>
      <c r="E5201" s="63"/>
      <c r="F5201" s="63"/>
      <c r="G5201" s="63"/>
      <c r="H5201" s="63"/>
      <c r="I5201" s="63"/>
      <c r="J5201" s="63"/>
      <c r="K5201" s="63"/>
      <c r="L5201" s="63"/>
      <c r="M5201" s="63"/>
      <c r="N5201" s="63"/>
      <c r="O5201" s="63"/>
      <c r="P5201" s="63"/>
      <c r="Q5201" s="63"/>
      <c r="R5201" s="63"/>
      <c r="S5201" s="63"/>
      <c r="T5201" s="63"/>
      <c r="U5201" s="63"/>
      <c r="V5201" s="63"/>
      <c r="W5201" s="63"/>
      <c r="X5201" s="63"/>
      <c r="Y5201" s="63"/>
      <c r="Z5201" s="63"/>
      <c r="AA5201" s="63"/>
      <c r="AB5201" s="63"/>
      <c r="AC5201" s="63"/>
      <c r="AD5201" s="63"/>
      <c r="AE5201" s="63"/>
      <c r="AF5201" s="63"/>
      <c r="AG5201" s="63"/>
      <c r="AH5201" s="63"/>
      <c r="AI5201" s="63"/>
      <c r="AJ5201" s="63"/>
      <c r="AK5201" s="63"/>
      <c r="AL5201" s="63"/>
      <c r="AM5201" s="63"/>
      <c r="AN5201" s="63"/>
      <c r="AO5201" s="63"/>
      <c r="AP5201" s="63"/>
      <c r="AQ5201" s="63"/>
      <c r="AR5201" s="63"/>
      <c r="AS5201" s="63"/>
      <c r="AT5201" s="63"/>
      <c r="AU5201" s="63"/>
      <c r="AV5201" s="63"/>
      <c r="AW5201" s="63"/>
      <c r="AX5201" s="63"/>
      <c r="AY5201" s="63"/>
      <c r="AZ5201" s="63"/>
      <c r="BA5201" s="63"/>
      <c r="BB5201" s="63"/>
      <c r="BC5201" s="63"/>
      <c r="BD5201" s="63"/>
      <c r="BE5201" s="63"/>
      <c r="BF5201" s="63"/>
      <c r="BG5201" s="63"/>
      <c r="BH5201" s="63"/>
      <c r="BI5201" s="63"/>
      <c r="BJ5201" s="63"/>
      <c r="BK5201" s="63"/>
      <c r="BL5201" s="63"/>
      <c r="BM5201" s="63"/>
      <c r="BN5201" s="63"/>
      <c r="BO5201" s="63"/>
      <c r="BP5201" s="63"/>
      <c r="BQ5201" s="63"/>
      <c r="BR5201" s="63"/>
      <c r="BS5201" s="63"/>
      <c r="BT5201" s="63"/>
      <c r="BU5201" s="63"/>
      <c r="BV5201" s="63"/>
      <c r="BW5201" s="63"/>
      <c r="BX5201" s="63"/>
      <c r="BY5201" s="63"/>
      <c r="BZ5201" s="63"/>
      <c r="CA5201" s="63"/>
      <c r="CB5201" s="63"/>
      <c r="CC5201" s="63"/>
      <c r="CD5201" s="63"/>
      <c r="CE5201" s="63"/>
      <c r="CF5201" s="63"/>
      <c r="CG5201" s="63"/>
      <c r="CH5201" s="63"/>
      <c r="CI5201" s="63"/>
      <c r="CJ5201" s="63"/>
      <c r="CK5201" s="63"/>
      <c r="CL5201" s="63"/>
      <c r="CM5201" s="63"/>
      <c r="CN5201" s="63"/>
      <c r="CO5201" s="63"/>
      <c r="CP5201" s="63"/>
      <c r="CR5201" s="227"/>
      <c r="CS5201" s="74"/>
    </row>
    <row r="5202" spans="1:97" s="72" customFormat="1" ht="75.75" customHeight="1">
      <c r="A5202" s="63"/>
      <c r="B5202" s="63"/>
      <c r="C5202" s="63"/>
      <c r="D5202" s="63"/>
      <c r="E5202" s="63"/>
      <c r="F5202" s="63"/>
      <c r="G5202" s="63"/>
      <c r="H5202" s="63"/>
      <c r="I5202" s="63"/>
      <c r="J5202" s="63"/>
      <c r="K5202" s="63"/>
      <c r="L5202" s="63"/>
      <c r="M5202" s="63"/>
      <c r="N5202" s="63"/>
      <c r="O5202" s="63"/>
      <c r="P5202" s="63"/>
      <c r="Q5202" s="63"/>
      <c r="R5202" s="63"/>
      <c r="S5202" s="63"/>
      <c r="T5202" s="63"/>
      <c r="U5202" s="63"/>
      <c r="V5202" s="63"/>
      <c r="W5202" s="63"/>
      <c r="X5202" s="63"/>
      <c r="Y5202" s="63"/>
      <c r="Z5202" s="63"/>
      <c r="AA5202" s="63"/>
      <c r="AB5202" s="63"/>
      <c r="AC5202" s="63"/>
      <c r="AD5202" s="63"/>
      <c r="AE5202" s="63"/>
      <c r="AF5202" s="63"/>
      <c r="AG5202" s="63"/>
      <c r="AH5202" s="63"/>
      <c r="AI5202" s="63"/>
      <c r="AJ5202" s="63"/>
      <c r="AK5202" s="63"/>
      <c r="AL5202" s="63"/>
      <c r="AM5202" s="63"/>
      <c r="AN5202" s="63"/>
      <c r="AO5202" s="63"/>
      <c r="AP5202" s="63"/>
      <c r="AQ5202" s="63"/>
      <c r="AR5202" s="63"/>
      <c r="AS5202" s="63"/>
      <c r="AT5202" s="63"/>
      <c r="AU5202" s="63"/>
      <c r="AV5202" s="63"/>
      <c r="AW5202" s="63"/>
      <c r="AX5202" s="63"/>
      <c r="AY5202" s="63"/>
      <c r="AZ5202" s="63"/>
      <c r="BA5202" s="63"/>
      <c r="BB5202" s="63"/>
      <c r="BC5202" s="63"/>
      <c r="BD5202" s="63"/>
      <c r="BE5202" s="63"/>
      <c r="BF5202" s="63"/>
      <c r="BG5202" s="63"/>
      <c r="BH5202" s="63"/>
      <c r="BI5202" s="63"/>
      <c r="BJ5202" s="63"/>
      <c r="BK5202" s="63"/>
      <c r="BL5202" s="63"/>
      <c r="BM5202" s="63"/>
      <c r="BN5202" s="63"/>
      <c r="BO5202" s="63"/>
      <c r="BP5202" s="63"/>
      <c r="BQ5202" s="63"/>
      <c r="BR5202" s="63"/>
      <c r="BS5202" s="63"/>
      <c r="BT5202" s="63"/>
      <c r="BU5202" s="63"/>
      <c r="BV5202" s="63"/>
      <c r="BW5202" s="63"/>
      <c r="BX5202" s="63"/>
      <c r="BY5202" s="63"/>
      <c r="BZ5202" s="63"/>
      <c r="CA5202" s="63"/>
      <c r="CB5202" s="63"/>
      <c r="CC5202" s="63"/>
      <c r="CD5202" s="63"/>
      <c r="CE5202" s="63"/>
      <c r="CF5202" s="63"/>
      <c r="CG5202" s="63"/>
      <c r="CH5202" s="63"/>
      <c r="CI5202" s="63"/>
      <c r="CJ5202" s="63"/>
      <c r="CK5202" s="63"/>
      <c r="CL5202" s="63"/>
      <c r="CM5202" s="63"/>
      <c r="CN5202" s="63"/>
      <c r="CO5202" s="63"/>
      <c r="CP5202" s="63"/>
      <c r="CR5202" s="227"/>
      <c r="CS5202" s="74"/>
    </row>
    <row r="5203" spans="1:97" s="72" customFormat="1" ht="75.75" customHeight="1">
      <c r="A5203" s="63"/>
      <c r="B5203" s="63"/>
      <c r="C5203" s="63"/>
      <c r="D5203" s="63"/>
      <c r="E5203" s="63"/>
      <c r="F5203" s="63"/>
      <c r="G5203" s="63"/>
      <c r="H5203" s="63"/>
      <c r="I5203" s="63"/>
      <c r="J5203" s="63"/>
      <c r="K5203" s="63"/>
      <c r="L5203" s="63"/>
      <c r="M5203" s="63"/>
      <c r="N5203" s="63"/>
      <c r="O5203" s="63"/>
      <c r="P5203" s="63"/>
      <c r="Q5203" s="63"/>
      <c r="R5203" s="63"/>
      <c r="S5203" s="63"/>
      <c r="T5203" s="63"/>
      <c r="U5203" s="63"/>
      <c r="V5203" s="63"/>
      <c r="W5203" s="63"/>
      <c r="X5203" s="63"/>
      <c r="Y5203" s="63"/>
      <c r="Z5203" s="63"/>
      <c r="AA5203" s="63"/>
      <c r="AB5203" s="63"/>
      <c r="AC5203" s="63"/>
      <c r="AD5203" s="63"/>
      <c r="AE5203" s="63"/>
      <c r="AF5203" s="63"/>
      <c r="AG5203" s="63"/>
      <c r="AH5203" s="63"/>
      <c r="AI5203" s="63"/>
      <c r="AJ5203" s="63"/>
      <c r="AK5203" s="63"/>
      <c r="AL5203" s="63"/>
      <c r="AM5203" s="63"/>
      <c r="AN5203" s="63"/>
      <c r="AO5203" s="63"/>
      <c r="AP5203" s="63"/>
      <c r="AQ5203" s="63"/>
      <c r="AR5203" s="63"/>
      <c r="AS5203" s="63"/>
      <c r="AT5203" s="63"/>
      <c r="AU5203" s="63"/>
      <c r="AV5203" s="63"/>
      <c r="AW5203" s="63"/>
      <c r="AX5203" s="63"/>
      <c r="AY5203" s="63"/>
      <c r="AZ5203" s="63"/>
      <c r="BA5203" s="63"/>
      <c r="BB5203" s="63"/>
      <c r="BC5203" s="63"/>
      <c r="BD5203" s="63"/>
      <c r="BE5203" s="63"/>
      <c r="BF5203" s="63"/>
      <c r="BG5203" s="63"/>
      <c r="BH5203" s="63"/>
      <c r="BI5203" s="63"/>
      <c r="BJ5203" s="63"/>
      <c r="BK5203" s="63"/>
      <c r="BL5203" s="63"/>
      <c r="BM5203" s="63"/>
      <c r="BN5203" s="63"/>
      <c r="BO5203" s="63"/>
      <c r="BP5203" s="63"/>
      <c r="BQ5203" s="63"/>
      <c r="BR5203" s="63"/>
      <c r="BS5203" s="63"/>
      <c r="BT5203" s="63"/>
      <c r="BU5203" s="63"/>
      <c r="BV5203" s="63"/>
      <c r="BW5203" s="63"/>
      <c r="BX5203" s="63"/>
      <c r="BY5203" s="63"/>
      <c r="BZ5203" s="63"/>
      <c r="CA5203" s="63"/>
      <c r="CB5203" s="63"/>
      <c r="CC5203" s="63"/>
      <c r="CD5203" s="63"/>
      <c r="CE5203" s="63"/>
      <c r="CF5203" s="63"/>
      <c r="CG5203" s="63"/>
      <c r="CH5203" s="63"/>
      <c r="CI5203" s="63"/>
      <c r="CJ5203" s="63"/>
      <c r="CK5203" s="63"/>
      <c r="CL5203" s="63"/>
      <c r="CM5203" s="63"/>
      <c r="CN5203" s="63"/>
      <c r="CO5203" s="63"/>
      <c r="CP5203" s="63"/>
      <c r="CR5203" s="227"/>
      <c r="CS5203" s="74"/>
    </row>
    <row r="5204" spans="1:97" s="72" customFormat="1" ht="75.75" customHeight="1">
      <c r="A5204" s="63"/>
      <c r="B5204" s="63"/>
      <c r="C5204" s="63"/>
      <c r="D5204" s="63"/>
      <c r="E5204" s="63"/>
      <c r="F5204" s="63"/>
      <c r="G5204" s="63"/>
      <c r="H5204" s="63"/>
      <c r="I5204" s="63"/>
      <c r="J5204" s="63"/>
      <c r="K5204" s="63"/>
      <c r="L5204" s="63"/>
      <c r="M5204" s="63"/>
      <c r="N5204" s="63"/>
      <c r="O5204" s="63"/>
      <c r="P5204" s="63"/>
      <c r="Q5204" s="63"/>
      <c r="R5204" s="63"/>
      <c r="S5204" s="63"/>
      <c r="T5204" s="63"/>
      <c r="U5204" s="63"/>
      <c r="V5204" s="63"/>
      <c r="W5204" s="63"/>
      <c r="X5204" s="63"/>
      <c r="Y5204" s="63"/>
      <c r="Z5204" s="63"/>
      <c r="AA5204" s="63"/>
      <c r="AB5204" s="63"/>
      <c r="AC5204" s="63"/>
      <c r="AD5204" s="63"/>
      <c r="AE5204" s="63"/>
      <c r="AF5204" s="63"/>
      <c r="AG5204" s="63"/>
      <c r="AH5204" s="63"/>
      <c r="AI5204" s="63"/>
      <c r="AJ5204" s="63"/>
      <c r="AK5204" s="63"/>
      <c r="AL5204" s="63"/>
      <c r="AM5204" s="63"/>
      <c r="AN5204" s="63"/>
      <c r="AO5204" s="63"/>
      <c r="AP5204" s="63"/>
      <c r="AQ5204" s="63"/>
      <c r="AR5204" s="63"/>
      <c r="AS5204" s="63"/>
      <c r="AT5204" s="63"/>
      <c r="AU5204" s="63"/>
      <c r="AV5204" s="63"/>
      <c r="AW5204" s="63"/>
      <c r="AX5204" s="63"/>
      <c r="AY5204" s="63"/>
      <c r="AZ5204" s="63"/>
      <c r="BA5204" s="63"/>
      <c r="BB5204" s="63"/>
      <c r="BC5204" s="63"/>
      <c r="BD5204" s="63"/>
      <c r="BE5204" s="63"/>
      <c r="BF5204" s="63"/>
      <c r="BG5204" s="63"/>
      <c r="BH5204" s="63"/>
      <c r="BI5204" s="63"/>
      <c r="BJ5204" s="63"/>
      <c r="BK5204" s="63"/>
      <c r="BL5204" s="63"/>
      <c r="BM5204" s="63"/>
      <c r="BN5204" s="63"/>
      <c r="BO5204" s="63"/>
      <c r="BP5204" s="63"/>
      <c r="BQ5204" s="63"/>
      <c r="BR5204" s="63"/>
      <c r="BS5204" s="63"/>
      <c r="BT5204" s="63"/>
      <c r="BU5204" s="63"/>
      <c r="BV5204" s="63"/>
      <c r="BW5204" s="63"/>
      <c r="BX5204" s="63"/>
      <c r="BY5204" s="63"/>
      <c r="BZ5204" s="63"/>
      <c r="CA5204" s="63"/>
      <c r="CB5204" s="63"/>
      <c r="CC5204" s="63"/>
      <c r="CD5204" s="63"/>
      <c r="CE5204" s="63"/>
      <c r="CF5204" s="63"/>
      <c r="CG5204" s="63"/>
      <c r="CH5204" s="63"/>
      <c r="CI5204" s="63"/>
      <c r="CJ5204" s="63"/>
      <c r="CK5204" s="63"/>
      <c r="CL5204" s="63"/>
      <c r="CM5204" s="63"/>
      <c r="CN5204" s="63"/>
      <c r="CO5204" s="63"/>
      <c r="CP5204" s="63"/>
      <c r="CR5204" s="227"/>
      <c r="CS5204" s="74"/>
    </row>
    <row r="5205" spans="1:97" s="72" customFormat="1" ht="75.75" customHeight="1">
      <c r="A5205" s="63"/>
      <c r="B5205" s="63"/>
      <c r="C5205" s="63"/>
      <c r="D5205" s="63"/>
      <c r="E5205" s="63"/>
      <c r="F5205" s="63"/>
      <c r="G5205" s="63"/>
      <c r="H5205" s="63"/>
      <c r="I5205" s="63"/>
      <c r="J5205" s="63"/>
      <c r="K5205" s="63"/>
      <c r="L5205" s="63"/>
      <c r="M5205" s="63"/>
      <c r="N5205" s="63"/>
      <c r="O5205" s="63"/>
      <c r="P5205" s="63"/>
      <c r="Q5205" s="63"/>
      <c r="R5205" s="63"/>
      <c r="S5205" s="63"/>
      <c r="T5205" s="63"/>
      <c r="U5205" s="63"/>
      <c r="V5205" s="63"/>
      <c r="W5205" s="63"/>
      <c r="X5205" s="63"/>
      <c r="Y5205" s="63"/>
      <c r="Z5205" s="63"/>
      <c r="AA5205" s="63"/>
      <c r="AB5205" s="63"/>
      <c r="AC5205" s="63"/>
      <c r="AD5205" s="63"/>
      <c r="AE5205" s="63"/>
      <c r="AF5205" s="63"/>
      <c r="AG5205" s="63"/>
      <c r="AH5205" s="63"/>
      <c r="AI5205" s="63"/>
      <c r="AJ5205" s="63"/>
      <c r="AK5205" s="63"/>
      <c r="AL5205" s="63"/>
      <c r="AM5205" s="63"/>
      <c r="AN5205" s="63"/>
      <c r="AO5205" s="63"/>
      <c r="AP5205" s="63"/>
      <c r="AQ5205" s="63"/>
      <c r="AR5205" s="63"/>
      <c r="AS5205" s="63"/>
      <c r="AT5205" s="63"/>
      <c r="AU5205" s="63"/>
      <c r="AV5205" s="63"/>
      <c r="AW5205" s="63"/>
      <c r="AX5205" s="63"/>
      <c r="AY5205" s="63"/>
      <c r="AZ5205" s="63"/>
      <c r="BA5205" s="63"/>
      <c r="BB5205" s="63"/>
      <c r="BC5205" s="63"/>
      <c r="BD5205" s="63"/>
      <c r="BE5205" s="63"/>
      <c r="BF5205" s="63"/>
      <c r="BG5205" s="63"/>
      <c r="BH5205" s="63"/>
      <c r="BI5205" s="63"/>
      <c r="BJ5205" s="63"/>
      <c r="BK5205" s="63"/>
      <c r="BL5205" s="63"/>
      <c r="BM5205" s="63"/>
      <c r="BN5205" s="63"/>
      <c r="BO5205" s="63"/>
      <c r="BP5205" s="63"/>
      <c r="BQ5205" s="63"/>
      <c r="BR5205" s="63"/>
      <c r="BS5205" s="63"/>
      <c r="BT5205" s="63"/>
      <c r="BU5205" s="63"/>
      <c r="BV5205" s="63"/>
      <c r="BW5205" s="63"/>
      <c r="BX5205" s="63"/>
      <c r="BY5205" s="63"/>
      <c r="BZ5205" s="63"/>
      <c r="CA5205" s="63"/>
      <c r="CB5205" s="63"/>
      <c r="CC5205" s="63"/>
      <c r="CD5205" s="63"/>
      <c r="CE5205" s="63"/>
      <c r="CF5205" s="63"/>
      <c r="CG5205" s="63"/>
      <c r="CH5205" s="63"/>
      <c r="CI5205" s="63"/>
      <c r="CJ5205" s="63"/>
      <c r="CK5205" s="63"/>
      <c r="CL5205" s="63"/>
      <c r="CM5205" s="63"/>
      <c r="CN5205" s="63"/>
      <c r="CO5205" s="63"/>
      <c r="CP5205" s="63"/>
      <c r="CR5205" s="227"/>
      <c r="CS5205" s="74"/>
    </row>
    <row r="5206" spans="1:97" s="72" customFormat="1" ht="75.75" customHeight="1">
      <c r="A5206" s="63"/>
      <c r="B5206" s="63"/>
      <c r="C5206" s="63"/>
      <c r="D5206" s="63"/>
      <c r="E5206" s="63"/>
      <c r="F5206" s="63"/>
      <c r="G5206" s="63"/>
      <c r="H5206" s="63"/>
      <c r="I5206" s="63"/>
      <c r="J5206" s="63"/>
      <c r="K5206" s="63"/>
      <c r="L5206" s="63"/>
      <c r="M5206" s="63"/>
      <c r="N5206" s="63"/>
      <c r="O5206" s="63"/>
      <c r="P5206" s="63"/>
      <c r="Q5206" s="63"/>
      <c r="R5206" s="63"/>
      <c r="S5206" s="63"/>
      <c r="T5206" s="63"/>
      <c r="U5206" s="63"/>
      <c r="V5206" s="63"/>
      <c r="W5206" s="63"/>
      <c r="X5206" s="63"/>
      <c r="Y5206" s="63"/>
      <c r="Z5206" s="63"/>
      <c r="AA5206" s="63"/>
      <c r="AB5206" s="63"/>
      <c r="AC5206" s="63"/>
      <c r="AD5206" s="63"/>
      <c r="AE5206" s="63"/>
      <c r="AF5206" s="63"/>
      <c r="AG5206" s="63"/>
      <c r="AH5206" s="63"/>
      <c r="AI5206" s="63"/>
      <c r="AJ5206" s="63"/>
      <c r="AK5206" s="63"/>
      <c r="AL5206" s="63"/>
      <c r="AM5206" s="63"/>
      <c r="AN5206" s="63"/>
      <c r="AO5206" s="63"/>
      <c r="AP5206" s="63"/>
      <c r="AQ5206" s="63"/>
      <c r="AR5206" s="63"/>
      <c r="AS5206" s="63"/>
      <c r="AT5206" s="63"/>
      <c r="AU5206" s="63"/>
      <c r="AV5206" s="63"/>
      <c r="AW5206" s="63"/>
      <c r="AX5206" s="63"/>
      <c r="AY5206" s="63"/>
      <c r="AZ5206" s="63"/>
      <c r="BA5206" s="63"/>
      <c r="BB5206" s="63"/>
      <c r="BC5206" s="63"/>
      <c r="BD5206" s="63"/>
      <c r="BE5206" s="63"/>
      <c r="BF5206" s="63"/>
      <c r="BG5206" s="63"/>
      <c r="BH5206" s="63"/>
      <c r="BI5206" s="63"/>
      <c r="BJ5206" s="63"/>
      <c r="BK5206" s="63"/>
      <c r="BL5206" s="63"/>
      <c r="BM5206" s="63"/>
      <c r="BN5206" s="63"/>
      <c r="BO5206" s="63"/>
      <c r="BP5206" s="63"/>
      <c r="BQ5206" s="63"/>
      <c r="BR5206" s="63"/>
      <c r="BS5206" s="63"/>
      <c r="BT5206" s="63"/>
      <c r="BU5206" s="63"/>
      <c r="BV5206" s="63"/>
      <c r="BW5206" s="63"/>
      <c r="BX5206" s="63"/>
      <c r="BY5206" s="63"/>
      <c r="BZ5206" s="63"/>
      <c r="CA5206" s="63"/>
      <c r="CB5206" s="63"/>
      <c r="CC5206" s="63"/>
      <c r="CD5206" s="63"/>
      <c r="CE5206" s="63"/>
      <c r="CF5206" s="63"/>
      <c r="CG5206" s="63"/>
      <c r="CH5206" s="63"/>
      <c r="CI5206" s="63"/>
      <c r="CJ5206" s="63"/>
      <c r="CK5206" s="63"/>
      <c r="CL5206" s="63"/>
      <c r="CM5206" s="63"/>
      <c r="CN5206" s="63"/>
      <c r="CO5206" s="63"/>
      <c r="CP5206" s="63"/>
      <c r="CR5206" s="227"/>
      <c r="CS5206" s="74"/>
    </row>
    <row r="5207" spans="1:97" s="72" customFormat="1" ht="75.75" customHeight="1">
      <c r="A5207" s="63"/>
      <c r="B5207" s="63"/>
      <c r="C5207" s="63"/>
      <c r="D5207" s="63"/>
      <c r="E5207" s="63"/>
      <c r="F5207" s="63"/>
      <c r="G5207" s="63"/>
      <c r="H5207" s="63"/>
      <c r="I5207" s="63"/>
      <c r="J5207" s="63"/>
      <c r="K5207" s="63"/>
      <c r="L5207" s="63"/>
      <c r="M5207" s="63"/>
      <c r="N5207" s="63"/>
      <c r="O5207" s="63"/>
      <c r="P5207" s="63"/>
      <c r="Q5207" s="63"/>
      <c r="R5207" s="63"/>
      <c r="S5207" s="63"/>
      <c r="T5207" s="63"/>
      <c r="U5207" s="63"/>
      <c r="V5207" s="63"/>
      <c r="W5207" s="63"/>
      <c r="X5207" s="63"/>
      <c r="Y5207" s="63"/>
      <c r="Z5207" s="63"/>
      <c r="AA5207" s="63"/>
      <c r="AB5207" s="63"/>
      <c r="AC5207" s="63"/>
      <c r="AD5207" s="63"/>
      <c r="AE5207" s="63"/>
      <c r="AF5207" s="63"/>
      <c r="AG5207" s="63"/>
      <c r="AH5207" s="63"/>
      <c r="AI5207" s="63"/>
      <c r="AJ5207" s="63"/>
      <c r="AK5207" s="63"/>
      <c r="AL5207" s="63"/>
      <c r="AM5207" s="63"/>
      <c r="AN5207" s="63"/>
      <c r="AO5207" s="63"/>
      <c r="AP5207" s="63"/>
      <c r="AQ5207" s="63"/>
      <c r="AR5207" s="63"/>
      <c r="AS5207" s="63"/>
      <c r="AT5207" s="63"/>
      <c r="AU5207" s="63"/>
      <c r="AV5207" s="63"/>
      <c r="AW5207" s="63"/>
      <c r="AX5207" s="63"/>
      <c r="AY5207" s="63"/>
      <c r="AZ5207" s="63"/>
      <c r="BA5207" s="63"/>
      <c r="BB5207" s="63"/>
      <c r="BC5207" s="63"/>
      <c r="BD5207" s="63"/>
      <c r="BE5207" s="63"/>
      <c r="BF5207" s="63"/>
      <c r="BG5207" s="63"/>
      <c r="BH5207" s="63"/>
      <c r="BI5207" s="63"/>
      <c r="BJ5207" s="63"/>
      <c r="BK5207" s="63"/>
      <c r="BL5207" s="63"/>
      <c r="BM5207" s="63"/>
      <c r="BN5207" s="63"/>
      <c r="BO5207" s="63"/>
      <c r="BP5207" s="63"/>
      <c r="BQ5207" s="63"/>
      <c r="BR5207" s="63"/>
      <c r="BS5207" s="63"/>
      <c r="BT5207" s="63"/>
      <c r="BU5207" s="63"/>
      <c r="BV5207" s="63"/>
      <c r="BW5207" s="63"/>
      <c r="BX5207" s="63"/>
      <c r="BY5207" s="63"/>
      <c r="BZ5207" s="63"/>
      <c r="CA5207" s="63"/>
      <c r="CB5207" s="63"/>
      <c r="CC5207" s="63"/>
      <c r="CD5207" s="63"/>
      <c r="CE5207" s="63"/>
      <c r="CF5207" s="63"/>
      <c r="CG5207" s="63"/>
      <c r="CH5207" s="63"/>
      <c r="CI5207" s="63"/>
      <c r="CJ5207" s="63"/>
      <c r="CK5207" s="63"/>
      <c r="CL5207" s="63"/>
      <c r="CM5207" s="63"/>
      <c r="CN5207" s="63"/>
      <c r="CO5207" s="63"/>
      <c r="CP5207" s="63"/>
      <c r="CR5207" s="227"/>
      <c r="CS5207" s="74"/>
    </row>
    <row r="5208" spans="1:97" s="72" customFormat="1" ht="75.75" customHeight="1">
      <c r="A5208" s="63"/>
      <c r="B5208" s="63"/>
      <c r="C5208" s="63"/>
      <c r="D5208" s="63"/>
      <c r="E5208" s="63"/>
      <c r="F5208" s="63"/>
      <c r="G5208" s="63"/>
      <c r="H5208" s="63"/>
      <c r="I5208" s="63"/>
      <c r="J5208" s="63"/>
      <c r="K5208" s="63"/>
      <c r="L5208" s="63"/>
      <c r="M5208" s="63"/>
      <c r="N5208" s="63"/>
      <c r="O5208" s="63"/>
      <c r="P5208" s="63"/>
      <c r="Q5208" s="63"/>
      <c r="R5208" s="63"/>
      <c r="S5208" s="63"/>
      <c r="T5208" s="63"/>
      <c r="U5208" s="63"/>
      <c r="V5208" s="63"/>
      <c r="W5208" s="63"/>
      <c r="X5208" s="63"/>
      <c r="Y5208" s="63"/>
      <c r="Z5208" s="63"/>
      <c r="AA5208" s="63"/>
      <c r="AB5208" s="63"/>
      <c r="AC5208" s="63"/>
      <c r="AD5208" s="63"/>
      <c r="AE5208" s="63"/>
      <c r="AF5208" s="63"/>
      <c r="AG5208" s="63"/>
      <c r="AH5208" s="63"/>
      <c r="AI5208" s="63"/>
      <c r="AJ5208" s="63"/>
      <c r="AK5208" s="63"/>
      <c r="AL5208" s="63"/>
      <c r="AM5208" s="63"/>
      <c r="AN5208" s="63"/>
      <c r="AO5208" s="63"/>
      <c r="AP5208" s="63"/>
      <c r="AQ5208" s="63"/>
      <c r="AR5208" s="63"/>
      <c r="AS5208" s="63"/>
      <c r="AT5208" s="63"/>
      <c r="AU5208" s="63"/>
      <c r="AV5208" s="63"/>
      <c r="AW5208" s="63"/>
      <c r="AX5208" s="63"/>
      <c r="AY5208" s="63"/>
      <c r="AZ5208" s="63"/>
      <c r="BA5208" s="63"/>
      <c r="BB5208" s="63"/>
      <c r="BC5208" s="63"/>
      <c r="BD5208" s="63"/>
      <c r="BE5208" s="63"/>
      <c r="BF5208" s="63"/>
      <c r="BG5208" s="63"/>
      <c r="BH5208" s="63"/>
      <c r="BI5208" s="63"/>
      <c r="BJ5208" s="63"/>
      <c r="BK5208" s="63"/>
      <c r="BL5208" s="63"/>
      <c r="BM5208" s="63"/>
      <c r="BN5208" s="63"/>
      <c r="BO5208" s="63"/>
      <c r="BP5208" s="63"/>
      <c r="BQ5208" s="63"/>
      <c r="BR5208" s="63"/>
      <c r="BS5208" s="63"/>
      <c r="BT5208" s="63"/>
      <c r="BU5208" s="63"/>
      <c r="BV5208" s="63"/>
      <c r="BW5208" s="63"/>
      <c r="BX5208" s="63"/>
      <c r="BY5208" s="63"/>
      <c r="BZ5208" s="63"/>
      <c r="CA5208" s="63"/>
      <c r="CB5208" s="63"/>
      <c r="CC5208" s="63"/>
      <c r="CD5208" s="63"/>
      <c r="CE5208" s="63"/>
      <c r="CF5208" s="63"/>
      <c r="CG5208" s="63"/>
      <c r="CH5208" s="63"/>
      <c r="CI5208" s="63"/>
      <c r="CJ5208" s="63"/>
      <c r="CK5208" s="63"/>
      <c r="CL5208" s="63"/>
      <c r="CM5208" s="63"/>
      <c r="CN5208" s="63"/>
      <c r="CO5208" s="63"/>
      <c r="CP5208" s="63"/>
      <c r="CR5208" s="227"/>
      <c r="CS5208" s="74"/>
    </row>
    <row r="5209" spans="1:97" s="72" customFormat="1" ht="75.75" customHeight="1">
      <c r="A5209" s="63"/>
      <c r="B5209" s="63"/>
      <c r="C5209" s="63"/>
      <c r="D5209" s="63"/>
      <c r="E5209" s="63"/>
      <c r="F5209" s="63"/>
      <c r="G5209" s="63"/>
      <c r="H5209" s="63"/>
      <c r="I5209" s="63"/>
      <c r="J5209" s="63"/>
      <c r="K5209" s="63"/>
      <c r="L5209" s="63"/>
      <c r="M5209" s="63"/>
      <c r="N5209" s="63"/>
      <c r="O5209" s="63"/>
      <c r="P5209" s="63"/>
      <c r="Q5209" s="63"/>
      <c r="R5209" s="63"/>
      <c r="S5209" s="63"/>
      <c r="T5209" s="63"/>
      <c r="U5209" s="63"/>
      <c r="V5209" s="63"/>
      <c r="W5209" s="63"/>
      <c r="X5209" s="63"/>
      <c r="Y5209" s="63"/>
      <c r="Z5209" s="63"/>
      <c r="AA5209" s="63"/>
      <c r="AB5209" s="63"/>
      <c r="AC5209" s="63"/>
      <c r="AD5209" s="63"/>
      <c r="AE5209" s="63"/>
      <c r="AF5209" s="63"/>
      <c r="AG5209" s="63"/>
      <c r="AH5209" s="63"/>
      <c r="AI5209" s="63"/>
      <c r="AJ5209" s="63"/>
      <c r="AK5209" s="63"/>
      <c r="AL5209" s="63"/>
      <c r="AM5209" s="63"/>
      <c r="AN5209" s="63"/>
      <c r="AO5209" s="63"/>
      <c r="AP5209" s="63"/>
      <c r="AQ5209" s="63"/>
      <c r="AR5209" s="63"/>
      <c r="AS5209" s="63"/>
      <c r="AT5209" s="63"/>
      <c r="AU5209" s="63"/>
      <c r="AV5209" s="63"/>
      <c r="AW5209" s="63"/>
      <c r="AX5209" s="63"/>
      <c r="AY5209" s="63"/>
      <c r="AZ5209" s="63"/>
      <c r="BA5209" s="63"/>
      <c r="BB5209" s="63"/>
      <c r="BC5209" s="63"/>
      <c r="BD5209" s="63"/>
      <c r="BE5209" s="63"/>
      <c r="BF5209" s="63"/>
      <c r="BG5209" s="63"/>
      <c r="BH5209" s="63"/>
      <c r="BI5209" s="63"/>
      <c r="BJ5209" s="63"/>
      <c r="BK5209" s="63"/>
      <c r="BL5209" s="63"/>
      <c r="BM5209" s="63"/>
      <c r="BN5209" s="63"/>
      <c r="BO5209" s="63"/>
      <c r="BP5209" s="63"/>
      <c r="BQ5209" s="63"/>
      <c r="BR5209" s="63"/>
      <c r="BS5209" s="63"/>
      <c r="BT5209" s="63"/>
      <c r="BU5209" s="63"/>
      <c r="BV5209" s="63"/>
      <c r="BW5209" s="63"/>
      <c r="BX5209" s="63"/>
      <c r="BY5209" s="63"/>
      <c r="BZ5209" s="63"/>
      <c r="CA5209" s="63"/>
      <c r="CB5209" s="63"/>
      <c r="CC5209" s="63"/>
      <c r="CD5209" s="63"/>
      <c r="CE5209" s="63"/>
      <c r="CF5209" s="63"/>
      <c r="CG5209" s="63"/>
      <c r="CH5209" s="63"/>
      <c r="CI5209" s="63"/>
      <c r="CJ5209" s="63"/>
      <c r="CK5209" s="63"/>
      <c r="CL5209" s="63"/>
      <c r="CM5209" s="63"/>
      <c r="CN5209" s="63"/>
      <c r="CO5209" s="63"/>
      <c r="CP5209" s="63"/>
      <c r="CR5209" s="227"/>
      <c r="CS5209" s="74"/>
    </row>
    <row r="5210" spans="1:97" s="72" customFormat="1" ht="75.75" customHeight="1">
      <c r="A5210" s="63"/>
      <c r="B5210" s="63"/>
      <c r="C5210" s="63"/>
      <c r="D5210" s="63"/>
      <c r="E5210" s="63"/>
      <c r="F5210" s="63"/>
      <c r="G5210" s="63"/>
      <c r="H5210" s="63"/>
      <c r="I5210" s="63"/>
      <c r="J5210" s="63"/>
      <c r="K5210" s="63"/>
      <c r="L5210" s="63"/>
      <c r="M5210" s="63"/>
      <c r="N5210" s="63"/>
      <c r="O5210" s="63"/>
      <c r="P5210" s="63"/>
      <c r="Q5210" s="63"/>
      <c r="R5210" s="63"/>
      <c r="S5210" s="63"/>
      <c r="T5210" s="63"/>
      <c r="U5210" s="63"/>
      <c r="V5210" s="63"/>
      <c r="W5210" s="63"/>
      <c r="X5210" s="63"/>
      <c r="Y5210" s="63"/>
      <c r="Z5210" s="63"/>
      <c r="AA5210" s="63"/>
      <c r="AB5210" s="63"/>
      <c r="AC5210" s="63"/>
      <c r="AD5210" s="63"/>
      <c r="AE5210" s="63"/>
      <c r="AF5210" s="63"/>
      <c r="AG5210" s="63"/>
      <c r="AH5210" s="63"/>
      <c r="AI5210" s="63"/>
      <c r="AJ5210" s="63"/>
      <c r="AK5210" s="63"/>
      <c r="AL5210" s="63"/>
      <c r="AM5210" s="63"/>
      <c r="AN5210" s="63"/>
      <c r="AO5210" s="63"/>
      <c r="AP5210" s="63"/>
      <c r="AQ5210" s="63"/>
      <c r="AR5210" s="63"/>
      <c r="AS5210" s="63"/>
      <c r="AT5210" s="63"/>
      <c r="AU5210" s="63"/>
      <c r="AV5210" s="63"/>
      <c r="AW5210" s="63"/>
      <c r="AX5210" s="63"/>
      <c r="AY5210" s="63"/>
      <c r="AZ5210" s="63"/>
      <c r="BA5210" s="63"/>
      <c r="BB5210" s="63"/>
      <c r="BC5210" s="63"/>
      <c r="BD5210" s="63"/>
      <c r="BE5210" s="63"/>
      <c r="BF5210" s="63"/>
      <c r="BG5210" s="63"/>
      <c r="BH5210" s="63"/>
      <c r="BI5210" s="63"/>
      <c r="BJ5210" s="63"/>
      <c r="BK5210" s="63"/>
      <c r="BL5210" s="63"/>
      <c r="BM5210" s="63"/>
      <c r="BN5210" s="63"/>
      <c r="BO5210" s="63"/>
      <c r="BP5210" s="63"/>
      <c r="BQ5210" s="63"/>
      <c r="BR5210" s="63"/>
      <c r="BS5210" s="63"/>
      <c r="BT5210" s="63"/>
      <c r="BU5210" s="63"/>
      <c r="BV5210" s="63"/>
      <c r="BW5210" s="63"/>
      <c r="BX5210" s="63"/>
      <c r="BY5210" s="63"/>
      <c r="BZ5210" s="63"/>
      <c r="CA5210" s="63"/>
      <c r="CB5210" s="63"/>
      <c r="CC5210" s="63"/>
      <c r="CD5210" s="63"/>
      <c r="CE5210" s="63"/>
      <c r="CF5210" s="63"/>
      <c r="CG5210" s="63"/>
      <c r="CH5210" s="63"/>
      <c r="CI5210" s="63"/>
      <c r="CJ5210" s="63"/>
      <c r="CK5210" s="63"/>
      <c r="CL5210" s="63"/>
      <c r="CM5210" s="63"/>
      <c r="CN5210" s="63"/>
      <c r="CO5210" s="63"/>
      <c r="CP5210" s="63"/>
      <c r="CR5210" s="227"/>
      <c r="CS5210" s="74"/>
    </row>
    <row r="5211" spans="1:97" s="72" customFormat="1" ht="75.75" customHeight="1">
      <c r="A5211" s="63"/>
      <c r="B5211" s="63"/>
      <c r="C5211" s="63"/>
      <c r="D5211" s="63"/>
      <c r="E5211" s="63"/>
      <c r="F5211" s="63"/>
      <c r="G5211" s="63"/>
      <c r="H5211" s="63"/>
      <c r="I5211" s="63"/>
      <c r="J5211" s="63"/>
      <c r="K5211" s="63"/>
      <c r="L5211" s="63"/>
      <c r="M5211" s="63"/>
      <c r="N5211" s="63"/>
      <c r="O5211" s="63"/>
      <c r="P5211" s="63"/>
      <c r="Q5211" s="63"/>
      <c r="R5211" s="63"/>
      <c r="S5211" s="63"/>
      <c r="T5211" s="63"/>
      <c r="U5211" s="63"/>
      <c r="V5211" s="63"/>
      <c r="W5211" s="63"/>
      <c r="X5211" s="63"/>
      <c r="Y5211" s="63"/>
      <c r="Z5211" s="63"/>
      <c r="AA5211" s="63"/>
      <c r="AB5211" s="63"/>
      <c r="AC5211" s="63"/>
      <c r="AD5211" s="63"/>
      <c r="AE5211" s="63"/>
      <c r="AF5211" s="63"/>
      <c r="AG5211" s="63"/>
      <c r="AH5211" s="63"/>
      <c r="AI5211" s="63"/>
      <c r="AJ5211" s="63"/>
      <c r="AK5211" s="63"/>
      <c r="AL5211" s="63"/>
      <c r="AM5211" s="63"/>
      <c r="AN5211" s="63"/>
      <c r="AO5211" s="63"/>
      <c r="AP5211" s="63"/>
      <c r="AQ5211" s="63"/>
      <c r="AR5211" s="63"/>
      <c r="AS5211" s="63"/>
      <c r="AT5211" s="63"/>
      <c r="AU5211" s="63"/>
      <c r="AV5211" s="63"/>
      <c r="AW5211" s="63"/>
      <c r="AX5211" s="63"/>
      <c r="AY5211" s="63"/>
      <c r="AZ5211" s="63"/>
      <c r="BA5211" s="63"/>
      <c r="BB5211" s="63"/>
      <c r="BC5211" s="63"/>
      <c r="BD5211" s="63"/>
      <c r="BE5211" s="63"/>
      <c r="BF5211" s="63"/>
      <c r="BG5211" s="63"/>
      <c r="BH5211" s="63"/>
      <c r="BI5211" s="63"/>
      <c r="BJ5211" s="63"/>
      <c r="BK5211" s="63"/>
      <c r="BL5211" s="63"/>
      <c r="BM5211" s="63"/>
      <c r="BN5211" s="63"/>
      <c r="BO5211" s="63"/>
      <c r="BP5211" s="63"/>
      <c r="BQ5211" s="63"/>
      <c r="BR5211" s="63"/>
      <c r="BS5211" s="63"/>
      <c r="BT5211" s="63"/>
      <c r="BU5211" s="63"/>
      <c r="BV5211" s="63"/>
      <c r="BW5211" s="63"/>
      <c r="BX5211" s="63"/>
      <c r="BY5211" s="63"/>
      <c r="BZ5211" s="63"/>
      <c r="CA5211" s="63"/>
      <c r="CB5211" s="63"/>
      <c r="CC5211" s="63"/>
      <c r="CD5211" s="63"/>
      <c r="CE5211" s="63"/>
      <c r="CF5211" s="63"/>
      <c r="CG5211" s="63"/>
      <c r="CH5211" s="63"/>
      <c r="CI5211" s="63"/>
      <c r="CJ5211" s="63"/>
      <c r="CK5211" s="63"/>
      <c r="CL5211" s="63"/>
      <c r="CM5211" s="63"/>
      <c r="CN5211" s="63"/>
      <c r="CO5211" s="63"/>
      <c r="CP5211" s="63"/>
      <c r="CR5211" s="227"/>
      <c r="CS5211" s="74"/>
    </row>
    <row r="5212" spans="1:97" s="72" customFormat="1" ht="75.75" customHeight="1">
      <c r="A5212" s="63"/>
      <c r="B5212" s="63"/>
      <c r="C5212" s="63"/>
      <c r="D5212" s="63"/>
      <c r="E5212" s="63"/>
      <c r="F5212" s="63"/>
      <c r="G5212" s="63"/>
      <c r="H5212" s="63"/>
      <c r="I5212" s="63"/>
      <c r="J5212" s="63"/>
      <c r="K5212" s="63"/>
      <c r="L5212" s="63"/>
      <c r="M5212" s="63"/>
      <c r="N5212" s="63"/>
      <c r="O5212" s="63"/>
      <c r="P5212" s="63"/>
      <c r="Q5212" s="63"/>
      <c r="R5212" s="63"/>
      <c r="S5212" s="63"/>
      <c r="T5212" s="63"/>
      <c r="U5212" s="63"/>
      <c r="V5212" s="63"/>
      <c r="W5212" s="63"/>
      <c r="X5212" s="63"/>
      <c r="Y5212" s="63"/>
      <c r="Z5212" s="63"/>
      <c r="AA5212" s="63"/>
      <c r="AB5212" s="63"/>
      <c r="AC5212" s="63"/>
      <c r="AD5212" s="63"/>
      <c r="AE5212" s="63"/>
      <c r="AF5212" s="63"/>
      <c r="AG5212" s="63"/>
      <c r="AH5212" s="63"/>
      <c r="AI5212" s="63"/>
      <c r="AJ5212" s="63"/>
      <c r="AK5212" s="63"/>
      <c r="AL5212" s="63"/>
      <c r="AM5212" s="63"/>
      <c r="AN5212" s="63"/>
      <c r="AO5212" s="63"/>
      <c r="AP5212" s="63"/>
      <c r="AQ5212" s="63"/>
      <c r="AR5212" s="63"/>
      <c r="AS5212" s="63"/>
      <c r="AT5212" s="63"/>
      <c r="AU5212" s="63"/>
      <c r="AV5212" s="63"/>
      <c r="AW5212" s="63"/>
      <c r="AX5212" s="63"/>
      <c r="AY5212" s="63"/>
      <c r="AZ5212" s="63"/>
      <c r="BA5212" s="63"/>
      <c r="BB5212" s="63"/>
      <c r="BC5212" s="63"/>
      <c r="BD5212" s="63"/>
      <c r="BE5212" s="63"/>
      <c r="BF5212" s="63"/>
      <c r="BG5212" s="63"/>
      <c r="BH5212" s="63"/>
      <c r="BI5212" s="63"/>
      <c r="BJ5212" s="63"/>
      <c r="BK5212" s="63"/>
      <c r="BL5212" s="63"/>
      <c r="BM5212" s="63"/>
      <c r="BN5212" s="63"/>
      <c r="BO5212" s="63"/>
      <c r="BP5212" s="63"/>
      <c r="BQ5212" s="63"/>
      <c r="BR5212" s="63"/>
      <c r="BS5212" s="63"/>
      <c r="BT5212" s="63"/>
      <c r="BU5212" s="63"/>
      <c r="BV5212" s="63"/>
      <c r="BW5212" s="63"/>
      <c r="BX5212" s="63"/>
      <c r="BY5212" s="63"/>
      <c r="BZ5212" s="63"/>
      <c r="CA5212" s="63"/>
      <c r="CB5212" s="63"/>
      <c r="CC5212" s="63"/>
      <c r="CD5212" s="63"/>
      <c r="CE5212" s="63"/>
      <c r="CF5212" s="63"/>
      <c r="CG5212" s="63"/>
      <c r="CH5212" s="63"/>
      <c r="CI5212" s="63"/>
      <c r="CJ5212" s="63"/>
      <c r="CK5212" s="63"/>
      <c r="CL5212" s="63"/>
      <c r="CM5212" s="63"/>
      <c r="CN5212" s="63"/>
      <c r="CO5212" s="63"/>
      <c r="CP5212" s="63"/>
      <c r="CR5212" s="227"/>
      <c r="CS5212" s="74"/>
    </row>
    <row r="5213" spans="1:97" s="72" customFormat="1" ht="75.75" customHeight="1">
      <c r="A5213" s="63"/>
      <c r="B5213" s="63"/>
      <c r="C5213" s="63"/>
      <c r="D5213" s="63"/>
      <c r="E5213" s="63"/>
      <c r="F5213" s="63"/>
      <c r="G5213" s="63"/>
      <c r="H5213" s="63"/>
      <c r="I5213" s="63"/>
      <c r="J5213" s="63"/>
      <c r="K5213" s="63"/>
      <c r="L5213" s="63"/>
      <c r="M5213" s="63"/>
      <c r="N5213" s="63"/>
      <c r="O5213" s="63"/>
      <c r="P5213" s="63"/>
      <c r="Q5213" s="63"/>
      <c r="R5213" s="63"/>
      <c r="S5213" s="63"/>
      <c r="T5213" s="63"/>
      <c r="U5213" s="63"/>
      <c r="V5213" s="63"/>
      <c r="W5213" s="63"/>
      <c r="X5213" s="63"/>
      <c r="Y5213" s="63"/>
      <c r="Z5213" s="63"/>
      <c r="AA5213" s="63"/>
      <c r="AB5213" s="63"/>
      <c r="AC5213" s="63"/>
      <c r="AD5213" s="63"/>
      <c r="AE5213" s="63"/>
      <c r="AF5213" s="63"/>
      <c r="AG5213" s="63"/>
      <c r="AH5213" s="63"/>
      <c r="AI5213" s="63"/>
      <c r="AJ5213" s="63"/>
      <c r="AK5213" s="63"/>
      <c r="AL5213" s="63"/>
      <c r="AM5213" s="63"/>
      <c r="AN5213" s="63"/>
      <c r="AO5213" s="63"/>
      <c r="AP5213" s="63"/>
      <c r="AQ5213" s="63"/>
      <c r="AR5213" s="63"/>
      <c r="AS5213" s="63"/>
      <c r="AT5213" s="63"/>
      <c r="AU5213" s="63"/>
      <c r="AV5213" s="63"/>
      <c r="AW5213" s="63"/>
      <c r="AX5213" s="63"/>
      <c r="AY5213" s="63"/>
      <c r="AZ5213" s="63"/>
      <c r="BA5213" s="63"/>
      <c r="BB5213" s="63"/>
      <c r="BC5213" s="63"/>
      <c r="BD5213" s="63"/>
      <c r="BE5213" s="63"/>
      <c r="BF5213" s="63"/>
      <c r="BG5213" s="63"/>
      <c r="BH5213" s="63"/>
      <c r="BI5213" s="63"/>
      <c r="BJ5213" s="63"/>
      <c r="BK5213" s="63"/>
      <c r="BL5213" s="63"/>
      <c r="BM5213" s="63"/>
      <c r="BN5213" s="63"/>
      <c r="BO5213" s="63"/>
      <c r="BP5213" s="63"/>
      <c r="BQ5213" s="63"/>
      <c r="BR5213" s="63"/>
      <c r="BS5213" s="63"/>
      <c r="BT5213" s="63"/>
      <c r="BU5213" s="63"/>
      <c r="BV5213" s="63"/>
      <c r="BW5213" s="63"/>
      <c r="BX5213" s="63"/>
      <c r="BY5213" s="63"/>
      <c r="BZ5213" s="63"/>
      <c r="CA5213" s="63"/>
      <c r="CB5213" s="63"/>
      <c r="CC5213" s="63"/>
      <c r="CD5213" s="63"/>
      <c r="CE5213" s="63"/>
      <c r="CF5213" s="63"/>
      <c r="CG5213" s="63"/>
      <c r="CH5213" s="63"/>
      <c r="CI5213" s="63"/>
      <c r="CJ5213" s="63"/>
      <c r="CK5213" s="63"/>
      <c r="CL5213" s="63"/>
      <c r="CM5213" s="63"/>
      <c r="CN5213" s="63"/>
      <c r="CO5213" s="63"/>
      <c r="CP5213" s="63"/>
      <c r="CR5213" s="227"/>
      <c r="CS5213" s="74"/>
    </row>
    <row r="5214" spans="1:97" s="72" customFormat="1" ht="75.75" customHeight="1">
      <c r="A5214" s="63"/>
      <c r="B5214" s="63"/>
      <c r="C5214" s="63"/>
      <c r="D5214" s="63"/>
      <c r="E5214" s="63"/>
      <c r="F5214" s="63"/>
      <c r="G5214" s="63"/>
      <c r="H5214" s="63"/>
      <c r="I5214" s="63"/>
      <c r="J5214" s="63"/>
      <c r="K5214" s="63"/>
      <c r="L5214" s="63"/>
      <c r="M5214" s="63"/>
      <c r="N5214" s="63"/>
      <c r="O5214" s="63"/>
      <c r="P5214" s="63"/>
      <c r="Q5214" s="63"/>
      <c r="R5214" s="63"/>
      <c r="S5214" s="63"/>
      <c r="T5214" s="63"/>
      <c r="U5214" s="63"/>
      <c r="V5214" s="63"/>
      <c r="W5214" s="63"/>
      <c r="X5214" s="63"/>
      <c r="Y5214" s="63"/>
      <c r="Z5214" s="63"/>
      <c r="AA5214" s="63"/>
      <c r="AB5214" s="63"/>
      <c r="AC5214" s="63"/>
      <c r="AD5214" s="63"/>
      <c r="AE5214" s="63"/>
      <c r="AF5214" s="63"/>
      <c r="AG5214" s="63"/>
      <c r="AH5214" s="63"/>
      <c r="AI5214" s="63"/>
      <c r="AJ5214" s="63"/>
      <c r="AK5214" s="63"/>
      <c r="AL5214" s="63"/>
      <c r="AM5214" s="63"/>
      <c r="AN5214" s="63"/>
      <c r="AO5214" s="63"/>
      <c r="AP5214" s="63"/>
      <c r="AQ5214" s="63"/>
      <c r="AR5214" s="63"/>
      <c r="AS5214" s="63"/>
      <c r="AT5214" s="63"/>
      <c r="AU5214" s="63"/>
      <c r="AV5214" s="63"/>
      <c r="AW5214" s="63"/>
      <c r="AX5214" s="63"/>
      <c r="AY5214" s="63"/>
      <c r="AZ5214" s="63"/>
      <c r="BA5214" s="63"/>
      <c r="BB5214" s="63"/>
      <c r="BC5214" s="63"/>
      <c r="BD5214" s="63"/>
      <c r="BE5214" s="63"/>
      <c r="BF5214" s="63"/>
      <c r="BG5214" s="63"/>
      <c r="BH5214" s="63"/>
      <c r="BI5214" s="63"/>
      <c r="BJ5214" s="63"/>
      <c r="BK5214" s="63"/>
      <c r="BL5214" s="63"/>
      <c r="BM5214" s="63"/>
      <c r="BN5214" s="63"/>
      <c r="BO5214" s="63"/>
      <c r="BP5214" s="63"/>
      <c r="BQ5214" s="63"/>
      <c r="BR5214" s="63"/>
      <c r="BS5214" s="63"/>
      <c r="BT5214" s="63"/>
      <c r="BU5214" s="63"/>
      <c r="BV5214" s="63"/>
      <c r="BW5214" s="63"/>
      <c r="BX5214" s="63"/>
      <c r="BY5214" s="63"/>
      <c r="BZ5214" s="63"/>
      <c r="CA5214" s="63"/>
      <c r="CB5214" s="63"/>
      <c r="CC5214" s="63"/>
      <c r="CD5214" s="63"/>
      <c r="CE5214" s="63"/>
      <c r="CF5214" s="63"/>
      <c r="CG5214" s="63"/>
      <c r="CH5214" s="63"/>
      <c r="CI5214" s="63"/>
      <c r="CJ5214" s="63"/>
      <c r="CK5214" s="63"/>
      <c r="CL5214" s="63"/>
      <c r="CM5214" s="63"/>
      <c r="CN5214" s="63"/>
      <c r="CO5214" s="63"/>
      <c r="CP5214" s="63"/>
      <c r="CR5214" s="227"/>
      <c r="CS5214" s="74"/>
    </row>
    <row r="5215" spans="1:97" s="72" customFormat="1" ht="75.75" customHeight="1">
      <c r="A5215" s="63"/>
      <c r="B5215" s="63"/>
      <c r="C5215" s="63"/>
      <c r="D5215" s="63"/>
      <c r="E5215" s="63"/>
      <c r="F5215" s="63"/>
      <c r="G5215" s="63"/>
      <c r="H5215" s="63"/>
      <c r="I5215" s="63"/>
      <c r="J5215" s="63"/>
      <c r="K5215" s="63"/>
      <c r="L5215" s="63"/>
      <c r="M5215" s="63"/>
      <c r="N5215" s="63"/>
      <c r="O5215" s="63"/>
      <c r="P5215" s="63"/>
      <c r="Q5215" s="63"/>
      <c r="R5215" s="63"/>
      <c r="S5215" s="63"/>
      <c r="T5215" s="63"/>
      <c r="U5215" s="63"/>
      <c r="V5215" s="63"/>
      <c r="W5215" s="63"/>
      <c r="X5215" s="63"/>
      <c r="Y5215" s="63"/>
      <c r="Z5215" s="63"/>
      <c r="AA5215" s="63"/>
      <c r="AB5215" s="63"/>
      <c r="AC5215" s="63"/>
      <c r="AD5215" s="63"/>
      <c r="AE5215" s="63"/>
      <c r="AF5215" s="63"/>
      <c r="AG5215" s="63"/>
      <c r="AH5215" s="63"/>
      <c r="AI5215" s="63"/>
      <c r="AJ5215" s="63"/>
      <c r="AK5215" s="63"/>
      <c r="AL5215" s="63"/>
      <c r="AM5215" s="63"/>
      <c r="AN5215" s="63"/>
      <c r="AO5215" s="63"/>
      <c r="AP5215" s="63"/>
      <c r="AQ5215" s="63"/>
      <c r="AR5215" s="63"/>
      <c r="AS5215" s="63"/>
      <c r="AT5215" s="63"/>
      <c r="AU5215" s="63"/>
      <c r="AV5215" s="63"/>
      <c r="AW5215" s="63"/>
      <c r="AX5215" s="63"/>
      <c r="AY5215" s="63"/>
      <c r="AZ5215" s="63"/>
      <c r="BA5215" s="63"/>
      <c r="BB5215" s="63"/>
      <c r="BC5215" s="63"/>
      <c r="BD5215" s="63"/>
      <c r="BE5215" s="63"/>
      <c r="BF5215" s="63"/>
      <c r="BG5215" s="63"/>
      <c r="BH5215" s="63"/>
      <c r="BI5215" s="63"/>
      <c r="BJ5215" s="63"/>
      <c r="BK5215" s="63"/>
      <c r="BL5215" s="63"/>
      <c r="BM5215" s="63"/>
      <c r="BN5215" s="63"/>
      <c r="BO5215" s="63"/>
      <c r="BP5215" s="63"/>
      <c r="BQ5215" s="63"/>
      <c r="BR5215" s="63"/>
      <c r="BS5215" s="63"/>
      <c r="BT5215" s="63"/>
      <c r="BU5215" s="63"/>
      <c r="BV5215" s="63"/>
      <c r="BW5215" s="63"/>
      <c r="BX5215" s="63"/>
      <c r="BY5215" s="63"/>
      <c r="BZ5215" s="63"/>
      <c r="CA5215" s="63"/>
      <c r="CB5215" s="63"/>
      <c r="CC5215" s="63"/>
      <c r="CD5215" s="63"/>
      <c r="CE5215" s="63"/>
      <c r="CF5215" s="63"/>
      <c r="CG5215" s="63"/>
      <c r="CH5215" s="63"/>
      <c r="CI5215" s="63"/>
      <c r="CJ5215" s="63"/>
      <c r="CK5215" s="63"/>
      <c r="CL5215" s="63"/>
      <c r="CM5215" s="63"/>
      <c r="CN5215" s="63"/>
      <c r="CO5215" s="63"/>
      <c r="CP5215" s="63"/>
      <c r="CR5215" s="227"/>
      <c r="CS5215" s="74"/>
    </row>
    <row r="5216" spans="1:97" s="72" customFormat="1" ht="75.75" customHeight="1">
      <c r="A5216" s="63"/>
      <c r="B5216" s="63"/>
      <c r="C5216" s="63"/>
      <c r="D5216" s="63"/>
      <c r="E5216" s="63"/>
      <c r="F5216" s="63"/>
      <c r="G5216" s="63"/>
      <c r="H5216" s="63"/>
      <c r="I5216" s="63"/>
      <c r="J5216" s="63"/>
      <c r="K5216" s="63"/>
      <c r="L5216" s="63"/>
      <c r="M5216" s="63"/>
      <c r="N5216" s="63"/>
      <c r="O5216" s="63"/>
      <c r="P5216" s="63"/>
      <c r="Q5216" s="63"/>
      <c r="R5216" s="63"/>
      <c r="S5216" s="63"/>
      <c r="T5216" s="63"/>
      <c r="U5216" s="63"/>
      <c r="V5216" s="63"/>
      <c r="W5216" s="63"/>
      <c r="X5216" s="63"/>
      <c r="Y5216" s="63"/>
      <c r="Z5216" s="63"/>
      <c r="AA5216" s="63"/>
      <c r="AB5216" s="63"/>
      <c r="AC5216" s="63"/>
      <c r="AD5216" s="63"/>
      <c r="AE5216" s="63"/>
      <c r="AF5216" s="63"/>
      <c r="AG5216" s="63"/>
      <c r="AH5216" s="63"/>
      <c r="AI5216" s="63"/>
      <c r="AJ5216" s="63"/>
      <c r="AK5216" s="63"/>
      <c r="AL5216" s="63"/>
      <c r="AM5216" s="63"/>
      <c r="AN5216" s="63"/>
      <c r="AO5216" s="63"/>
      <c r="AP5216" s="63"/>
      <c r="AQ5216" s="63"/>
      <c r="AR5216" s="63"/>
      <c r="AS5216" s="63"/>
      <c r="AT5216" s="63"/>
      <c r="AU5216" s="63"/>
      <c r="AV5216" s="63"/>
      <c r="AW5216" s="63"/>
      <c r="AX5216" s="63"/>
      <c r="AY5216" s="63"/>
      <c r="AZ5216" s="63"/>
      <c r="BA5216" s="63"/>
      <c r="BB5216" s="63"/>
      <c r="BC5216" s="63"/>
      <c r="BD5216" s="63"/>
      <c r="BE5216" s="63"/>
      <c r="BF5216" s="63"/>
      <c r="BG5216" s="63"/>
      <c r="BH5216" s="63"/>
      <c r="BI5216" s="63"/>
      <c r="BJ5216" s="63"/>
      <c r="BK5216" s="63"/>
      <c r="BL5216" s="63"/>
      <c r="BM5216" s="63"/>
      <c r="BN5216" s="63"/>
      <c r="BO5216" s="63"/>
      <c r="BP5216" s="63"/>
      <c r="BQ5216" s="63"/>
      <c r="BR5216" s="63"/>
      <c r="BS5216" s="63"/>
      <c r="BT5216" s="63"/>
      <c r="BU5216" s="63"/>
      <c r="BV5216" s="63"/>
      <c r="BW5216" s="63"/>
      <c r="BX5216" s="63"/>
      <c r="BY5216" s="63"/>
      <c r="BZ5216" s="63"/>
      <c r="CA5216" s="63"/>
      <c r="CB5216" s="63"/>
      <c r="CC5216" s="63"/>
      <c r="CD5216" s="63"/>
      <c r="CE5216" s="63"/>
      <c r="CF5216" s="63"/>
      <c r="CG5216" s="63"/>
      <c r="CH5216" s="63"/>
      <c r="CI5216" s="63"/>
      <c r="CJ5216" s="63"/>
      <c r="CK5216" s="63"/>
      <c r="CL5216" s="63"/>
      <c r="CM5216" s="63"/>
      <c r="CN5216" s="63"/>
      <c r="CO5216" s="63"/>
      <c r="CP5216" s="63"/>
      <c r="CR5216" s="227"/>
      <c r="CS5216" s="74"/>
    </row>
    <row r="17963" spans="1:94">
      <c r="A17963" s="21"/>
      <c r="B17963" s="21"/>
      <c r="C17963" s="21"/>
      <c r="D17963" s="21"/>
      <c r="E17963" s="21"/>
      <c r="F17963" s="21"/>
      <c r="G17963" s="21"/>
      <c r="H17963" s="21"/>
      <c r="I17963" s="21"/>
      <c r="J17963" s="21"/>
      <c r="K17963" s="21"/>
      <c r="L17963" s="21"/>
      <c r="M17963" s="21"/>
      <c r="N17963" s="21"/>
      <c r="O17963" s="21"/>
      <c r="P17963" s="21"/>
      <c r="Q17963" s="21"/>
      <c r="R17963" s="21"/>
      <c r="S17963" s="21"/>
      <c r="T17963" s="21"/>
      <c r="U17963" s="21"/>
      <c r="V17963" s="21"/>
      <c r="W17963" s="21"/>
      <c r="X17963" s="21"/>
      <c r="Y17963" s="21"/>
      <c r="Z17963" s="21"/>
      <c r="AA17963" s="21"/>
      <c r="AB17963" s="21"/>
      <c r="AC17963" s="21"/>
      <c r="AD17963" s="21"/>
      <c r="AE17963" s="21"/>
      <c r="AF17963" s="21"/>
      <c r="AG17963" s="21"/>
      <c r="AH17963" s="21"/>
      <c r="AI17963" s="21"/>
      <c r="AJ17963" s="21"/>
      <c r="AK17963" s="21"/>
      <c r="AL17963" s="21"/>
      <c r="AM17963" s="21"/>
      <c r="AN17963" s="21"/>
      <c r="AO17963" s="21"/>
      <c r="AP17963" s="21"/>
      <c r="AQ17963" s="21"/>
      <c r="AR17963" s="21"/>
      <c r="AS17963" s="21"/>
      <c r="AT17963" s="21"/>
      <c r="AU17963" s="21"/>
      <c r="AV17963" s="21"/>
      <c r="AW17963" s="21"/>
      <c r="AX17963" s="21"/>
      <c r="AY17963" s="21"/>
      <c r="AZ17963" s="21"/>
      <c r="BA17963" s="21"/>
      <c r="BB17963" s="21"/>
      <c r="BC17963" s="21"/>
      <c r="BD17963" s="21"/>
      <c r="BE17963" s="21"/>
      <c r="BF17963" s="21"/>
      <c r="BG17963" s="21"/>
      <c r="BH17963" s="21"/>
      <c r="BI17963" s="21"/>
      <c r="BJ17963" s="21"/>
      <c r="BK17963" s="21"/>
      <c r="BL17963" s="21"/>
      <c r="BM17963" s="21"/>
      <c r="BN17963" s="21"/>
      <c r="BO17963" s="21"/>
      <c r="BP17963" s="21"/>
      <c r="BQ17963" s="21"/>
      <c r="BR17963" s="21"/>
      <c r="BS17963" s="21"/>
      <c r="BT17963" s="21"/>
      <c r="BU17963" s="21"/>
      <c r="BV17963" s="21"/>
      <c r="BW17963" s="21"/>
      <c r="BX17963" s="21"/>
      <c r="BY17963" s="21"/>
      <c r="BZ17963" s="21"/>
      <c r="CA17963" s="21"/>
      <c r="CB17963" s="21"/>
      <c r="CC17963" s="21"/>
      <c r="CD17963" s="21"/>
      <c r="CE17963" s="21"/>
      <c r="CF17963" s="21"/>
      <c r="CG17963" s="21"/>
      <c r="CH17963" s="21"/>
      <c r="CI17963" s="21"/>
      <c r="CJ17963" s="21"/>
      <c r="CK17963" s="21"/>
      <c r="CL17963" s="21"/>
      <c r="CM17963" s="21"/>
      <c r="CN17963" s="21"/>
      <c r="CO17963" s="21"/>
      <c r="CP17963" s="21"/>
    </row>
    <row r="17964" spans="1:94">
      <c r="A17964" s="21"/>
      <c r="B17964" s="21"/>
      <c r="C17964" s="21"/>
      <c r="D17964" s="21"/>
      <c r="E17964" s="21"/>
      <c r="F17964" s="21"/>
      <c r="G17964" s="21"/>
      <c r="H17964" s="21"/>
      <c r="I17964" s="21"/>
      <c r="J17964" s="21"/>
      <c r="K17964" s="21"/>
      <c r="L17964" s="21"/>
      <c r="M17964" s="21"/>
      <c r="N17964" s="21"/>
      <c r="O17964" s="21"/>
      <c r="P17964" s="21"/>
      <c r="Q17964" s="21"/>
      <c r="R17964" s="21"/>
      <c r="S17964" s="21"/>
      <c r="T17964" s="21"/>
      <c r="U17964" s="21"/>
      <c r="V17964" s="21"/>
      <c r="W17964" s="21"/>
      <c r="X17964" s="21"/>
      <c r="Y17964" s="21"/>
      <c r="Z17964" s="21"/>
      <c r="AA17964" s="21"/>
      <c r="AB17964" s="21"/>
      <c r="AC17964" s="21"/>
      <c r="AD17964" s="21"/>
      <c r="AE17964" s="21"/>
      <c r="AF17964" s="21"/>
      <c r="AG17964" s="21"/>
      <c r="AH17964" s="21"/>
      <c r="AI17964" s="21"/>
      <c r="AJ17964" s="21"/>
      <c r="AK17964" s="21"/>
      <c r="AL17964" s="21"/>
      <c r="AM17964" s="21"/>
      <c r="AN17964" s="21"/>
      <c r="AO17964" s="21"/>
      <c r="AP17964" s="21"/>
      <c r="AQ17964" s="21"/>
      <c r="AR17964" s="21"/>
      <c r="AS17964" s="21"/>
      <c r="AT17964" s="21"/>
      <c r="AU17964" s="21"/>
      <c r="AV17964" s="21"/>
      <c r="AW17964" s="21"/>
      <c r="AX17964" s="21"/>
      <c r="AY17964" s="21"/>
      <c r="AZ17964" s="21"/>
      <c r="BA17964" s="21"/>
      <c r="BB17964" s="21"/>
      <c r="BC17964" s="21"/>
      <c r="BD17964" s="21"/>
      <c r="BE17964" s="21"/>
      <c r="BF17964" s="21"/>
      <c r="BG17964" s="21"/>
      <c r="BH17964" s="21"/>
      <c r="BI17964" s="21"/>
      <c r="BJ17964" s="21"/>
      <c r="BK17964" s="21"/>
      <c r="BL17964" s="21"/>
      <c r="BM17964" s="21"/>
      <c r="BN17964" s="21"/>
      <c r="BO17964" s="21"/>
      <c r="BP17964" s="21"/>
      <c r="BQ17964" s="21"/>
      <c r="BR17964" s="21"/>
      <c r="BS17964" s="21"/>
      <c r="BT17964" s="21"/>
      <c r="BU17964" s="21"/>
      <c r="BV17964" s="21"/>
      <c r="BW17964" s="21"/>
      <c r="BX17964" s="21"/>
      <c r="BY17964" s="21"/>
      <c r="BZ17964" s="21"/>
      <c r="CA17964" s="21"/>
      <c r="CB17964" s="21"/>
      <c r="CC17964" s="21"/>
      <c r="CD17964" s="21"/>
      <c r="CE17964" s="21"/>
      <c r="CF17964" s="21"/>
      <c r="CG17964" s="21"/>
      <c r="CH17964" s="21"/>
      <c r="CI17964" s="21"/>
      <c r="CJ17964" s="21"/>
      <c r="CK17964" s="21"/>
      <c r="CL17964" s="21"/>
      <c r="CM17964" s="21"/>
      <c r="CN17964" s="21"/>
      <c r="CO17964" s="21"/>
      <c r="CP17964" s="21"/>
    </row>
    <row r="17965" spans="1:94">
      <c r="A17965" s="21"/>
      <c r="B17965" s="21"/>
      <c r="C17965" s="21"/>
      <c r="D17965" s="21"/>
      <c r="E17965" s="21"/>
      <c r="F17965" s="21"/>
      <c r="G17965" s="21"/>
      <c r="H17965" s="21"/>
      <c r="I17965" s="21"/>
      <c r="J17965" s="21"/>
      <c r="K17965" s="21"/>
      <c r="L17965" s="21"/>
      <c r="M17965" s="21"/>
      <c r="N17965" s="21"/>
      <c r="O17965" s="21"/>
      <c r="P17965" s="21"/>
      <c r="Q17965" s="21"/>
      <c r="R17965" s="21"/>
      <c r="S17965" s="21"/>
      <c r="T17965" s="21"/>
      <c r="U17965" s="21"/>
      <c r="V17965" s="21"/>
      <c r="W17965" s="21"/>
      <c r="X17965" s="21"/>
      <c r="Y17965" s="21"/>
      <c r="Z17965" s="21"/>
      <c r="AA17965" s="21"/>
      <c r="AB17965" s="21"/>
      <c r="AC17965" s="21"/>
      <c r="AD17965" s="21"/>
      <c r="AE17965" s="21"/>
      <c r="AF17965" s="21"/>
      <c r="AG17965" s="21"/>
      <c r="AH17965" s="21"/>
      <c r="AI17965" s="21"/>
      <c r="AJ17965" s="21"/>
      <c r="AK17965" s="21"/>
      <c r="AL17965" s="21"/>
      <c r="AM17965" s="21"/>
      <c r="AN17965" s="21"/>
      <c r="AO17965" s="21"/>
      <c r="AP17965" s="21"/>
      <c r="AQ17965" s="21"/>
      <c r="AR17965" s="21"/>
      <c r="AS17965" s="21"/>
      <c r="AT17965" s="21"/>
      <c r="AU17965" s="21"/>
      <c r="AV17965" s="21"/>
      <c r="AW17965" s="21"/>
      <c r="AX17965" s="21"/>
      <c r="AY17965" s="21"/>
      <c r="AZ17965" s="21"/>
      <c r="BA17965" s="21"/>
      <c r="BB17965" s="21"/>
      <c r="BC17965" s="21"/>
      <c r="BD17965" s="21"/>
      <c r="BE17965" s="21"/>
      <c r="BF17965" s="21"/>
      <c r="BG17965" s="21"/>
      <c r="BH17965" s="21"/>
      <c r="BI17965" s="21"/>
      <c r="BJ17965" s="21"/>
      <c r="BK17965" s="21"/>
      <c r="BL17965" s="21"/>
      <c r="BM17965" s="21"/>
      <c r="BN17965" s="21"/>
      <c r="BO17965" s="21"/>
      <c r="BP17965" s="21"/>
      <c r="BQ17965" s="21"/>
      <c r="BR17965" s="21"/>
      <c r="BS17965" s="21"/>
      <c r="BT17965" s="21"/>
      <c r="BU17965" s="21"/>
      <c r="BV17965" s="21"/>
      <c r="BW17965" s="21"/>
      <c r="BX17965" s="21"/>
      <c r="BY17965" s="21"/>
      <c r="BZ17965" s="21"/>
      <c r="CA17965" s="21"/>
      <c r="CB17965" s="21"/>
      <c r="CC17965" s="21"/>
      <c r="CD17965" s="21"/>
      <c r="CE17965" s="21"/>
      <c r="CF17965" s="21"/>
      <c r="CG17965" s="21"/>
      <c r="CH17965" s="21"/>
      <c r="CI17965" s="21"/>
      <c r="CJ17965" s="21"/>
      <c r="CK17965" s="21"/>
      <c r="CL17965" s="21"/>
      <c r="CM17965" s="21"/>
      <c r="CN17965" s="21"/>
      <c r="CO17965" s="21"/>
      <c r="CP17965" s="21"/>
    </row>
    <row r="17966" spans="1:94">
      <c r="A17966" s="21"/>
      <c r="B17966" s="21"/>
      <c r="C17966" s="21"/>
      <c r="D17966" s="21"/>
      <c r="E17966" s="21"/>
      <c r="F17966" s="21"/>
      <c r="G17966" s="21"/>
      <c r="H17966" s="21"/>
      <c r="I17966" s="21"/>
      <c r="J17966" s="21"/>
      <c r="K17966" s="21"/>
      <c r="L17966" s="21"/>
      <c r="M17966" s="21"/>
      <c r="N17966" s="21"/>
      <c r="O17966" s="21"/>
      <c r="P17966" s="21"/>
      <c r="Q17966" s="21"/>
      <c r="R17966" s="21"/>
      <c r="S17966" s="21"/>
      <c r="T17966" s="21"/>
      <c r="U17966" s="21"/>
      <c r="V17966" s="21"/>
      <c r="W17966" s="21"/>
      <c r="X17966" s="21"/>
      <c r="Y17966" s="21"/>
      <c r="Z17966" s="21"/>
      <c r="AA17966" s="21"/>
      <c r="AB17966" s="21"/>
      <c r="AC17966" s="21"/>
      <c r="AD17966" s="21"/>
      <c r="AE17966" s="21"/>
      <c r="AF17966" s="21"/>
      <c r="AG17966" s="21"/>
      <c r="AH17966" s="21"/>
      <c r="AI17966" s="21"/>
      <c r="AJ17966" s="21"/>
      <c r="AK17966" s="21"/>
      <c r="AL17966" s="21"/>
      <c r="AM17966" s="21"/>
      <c r="AN17966" s="21"/>
      <c r="AO17966" s="21"/>
      <c r="AP17966" s="21"/>
      <c r="AQ17966" s="21"/>
      <c r="AR17966" s="21"/>
      <c r="AS17966" s="21"/>
      <c r="AT17966" s="21"/>
      <c r="AU17966" s="21"/>
      <c r="AV17966" s="21"/>
      <c r="AW17966" s="21"/>
      <c r="AX17966" s="21"/>
      <c r="AY17966" s="21"/>
      <c r="AZ17966" s="21"/>
      <c r="BA17966" s="21"/>
      <c r="BB17966" s="21"/>
      <c r="BC17966" s="21"/>
      <c r="BD17966" s="21"/>
      <c r="BE17966" s="21"/>
      <c r="BF17966" s="21"/>
      <c r="BG17966" s="21"/>
      <c r="BH17966" s="21"/>
      <c r="BI17966" s="21"/>
      <c r="BJ17966" s="21"/>
      <c r="BK17966" s="21"/>
      <c r="BL17966" s="21"/>
      <c r="BM17966" s="21"/>
      <c r="BN17966" s="21"/>
      <c r="BO17966" s="21"/>
      <c r="BP17966" s="21"/>
      <c r="BQ17966" s="21"/>
      <c r="BR17966" s="21"/>
      <c r="BS17966" s="21"/>
      <c r="BT17966" s="21"/>
      <c r="BU17966" s="21"/>
      <c r="BV17966" s="21"/>
      <c r="BW17966" s="21"/>
      <c r="BX17966" s="21"/>
      <c r="BY17966" s="21"/>
      <c r="BZ17966" s="21"/>
      <c r="CA17966" s="21"/>
      <c r="CB17966" s="21"/>
      <c r="CC17966" s="21"/>
      <c r="CD17966" s="21"/>
      <c r="CE17966" s="21"/>
      <c r="CF17966" s="21"/>
      <c r="CG17966" s="21"/>
      <c r="CH17966" s="21"/>
      <c r="CI17966" s="21"/>
      <c r="CJ17966" s="21"/>
      <c r="CK17966" s="21"/>
      <c r="CL17966" s="21"/>
      <c r="CM17966" s="21"/>
      <c r="CN17966" s="21"/>
      <c r="CO17966" s="21"/>
      <c r="CP17966" s="21"/>
    </row>
    <row r="17967" spans="1:94">
      <c r="A17967" s="21"/>
      <c r="B17967" s="21"/>
      <c r="C17967" s="21"/>
      <c r="D17967" s="21"/>
      <c r="E17967" s="21"/>
      <c r="F17967" s="21"/>
      <c r="G17967" s="21"/>
      <c r="H17967" s="21"/>
      <c r="I17967" s="21"/>
      <c r="J17967" s="21"/>
      <c r="K17967" s="21"/>
      <c r="L17967" s="21"/>
      <c r="M17967" s="21"/>
      <c r="N17967" s="21"/>
      <c r="O17967" s="21"/>
      <c r="P17967" s="21"/>
      <c r="Q17967" s="21"/>
      <c r="R17967" s="21"/>
      <c r="S17967" s="21"/>
      <c r="T17967" s="21"/>
      <c r="U17967" s="21"/>
      <c r="V17967" s="21"/>
      <c r="W17967" s="21"/>
      <c r="X17967" s="21"/>
      <c r="Y17967" s="21"/>
      <c r="Z17967" s="21"/>
      <c r="AA17967" s="21"/>
      <c r="AB17967" s="21"/>
      <c r="AC17967" s="21"/>
      <c r="AD17967" s="21"/>
      <c r="AE17967" s="21"/>
      <c r="AF17967" s="21"/>
      <c r="AG17967" s="21"/>
      <c r="AH17967" s="21"/>
      <c r="AI17967" s="21"/>
      <c r="AJ17967" s="21"/>
      <c r="AK17967" s="21"/>
      <c r="AL17967" s="21"/>
      <c r="AM17967" s="21"/>
      <c r="AN17967" s="21"/>
      <c r="AO17967" s="21"/>
      <c r="AP17967" s="21"/>
      <c r="AQ17967" s="21"/>
      <c r="AR17967" s="21"/>
      <c r="AS17967" s="21"/>
      <c r="AT17967" s="21"/>
      <c r="AU17967" s="21"/>
      <c r="AV17967" s="21"/>
      <c r="AW17967" s="21"/>
      <c r="AX17967" s="21"/>
      <c r="AY17967" s="21"/>
      <c r="AZ17967" s="21"/>
      <c r="BA17967" s="21"/>
      <c r="BB17967" s="21"/>
      <c r="BC17967" s="21"/>
      <c r="BD17967" s="21"/>
      <c r="BE17967" s="21"/>
      <c r="BF17967" s="21"/>
      <c r="BG17967" s="21"/>
      <c r="BH17967" s="21"/>
      <c r="BI17967" s="21"/>
      <c r="BJ17967" s="21"/>
      <c r="BK17967" s="21"/>
      <c r="BL17967" s="21"/>
      <c r="BM17967" s="21"/>
      <c r="BN17967" s="21"/>
      <c r="BO17967" s="21"/>
      <c r="BP17967" s="21"/>
      <c r="BQ17967" s="21"/>
      <c r="BR17967" s="21"/>
      <c r="BS17967" s="21"/>
      <c r="BT17967" s="21"/>
      <c r="BU17967" s="21"/>
      <c r="BV17967" s="21"/>
      <c r="BW17967" s="21"/>
      <c r="BX17967" s="21"/>
      <c r="BY17967" s="21"/>
      <c r="BZ17967" s="21"/>
      <c r="CA17967" s="21"/>
      <c r="CB17967" s="21"/>
      <c r="CC17967" s="21"/>
      <c r="CD17967" s="21"/>
      <c r="CE17967" s="21"/>
      <c r="CF17967" s="21"/>
      <c r="CG17967" s="21"/>
      <c r="CH17967" s="21"/>
      <c r="CI17967" s="21"/>
      <c r="CJ17967" s="21"/>
      <c r="CK17967" s="21"/>
      <c r="CL17967" s="21"/>
      <c r="CM17967" s="21"/>
      <c r="CN17967" s="21"/>
      <c r="CO17967" s="21"/>
      <c r="CP17967" s="21"/>
    </row>
    <row r="17968" spans="1:94">
      <c r="A17968" s="21"/>
      <c r="B17968" s="21"/>
      <c r="C17968" s="21"/>
      <c r="D17968" s="21"/>
      <c r="E17968" s="21"/>
      <c r="F17968" s="21"/>
      <c r="G17968" s="21"/>
      <c r="H17968" s="21"/>
      <c r="I17968" s="21"/>
      <c r="J17968" s="21"/>
      <c r="K17968" s="21"/>
      <c r="L17968" s="21"/>
      <c r="M17968" s="21"/>
      <c r="N17968" s="21"/>
      <c r="O17968" s="21"/>
      <c r="P17968" s="21"/>
      <c r="Q17968" s="21"/>
      <c r="R17968" s="21"/>
      <c r="S17968" s="21"/>
      <c r="T17968" s="21"/>
      <c r="U17968" s="21"/>
      <c r="V17968" s="21"/>
      <c r="W17968" s="21"/>
      <c r="X17968" s="21"/>
      <c r="Y17968" s="21"/>
      <c r="Z17968" s="21"/>
      <c r="AA17968" s="21"/>
      <c r="AB17968" s="21"/>
      <c r="AC17968" s="21"/>
      <c r="AD17968" s="21"/>
      <c r="AE17968" s="21"/>
      <c r="AF17968" s="21"/>
      <c r="AG17968" s="21"/>
      <c r="AH17968" s="21"/>
      <c r="AI17968" s="21"/>
      <c r="AJ17968" s="21"/>
      <c r="AK17968" s="21"/>
      <c r="AL17968" s="21"/>
      <c r="AM17968" s="21"/>
      <c r="AN17968" s="21"/>
      <c r="AO17968" s="21"/>
      <c r="AP17968" s="21"/>
      <c r="AQ17968" s="21"/>
      <c r="AR17968" s="21"/>
      <c r="AS17968" s="21"/>
      <c r="AT17968" s="21"/>
      <c r="AU17968" s="21"/>
      <c r="AV17968" s="21"/>
      <c r="AW17968" s="21"/>
      <c r="AX17968" s="21"/>
      <c r="AY17968" s="21"/>
      <c r="AZ17968" s="21"/>
      <c r="BA17968" s="21"/>
      <c r="BB17968" s="21"/>
      <c r="BC17968" s="21"/>
      <c r="BD17968" s="21"/>
      <c r="BE17968" s="21"/>
      <c r="BF17968" s="21"/>
      <c r="BG17968" s="21"/>
      <c r="BH17968" s="21"/>
      <c r="BI17968" s="21"/>
      <c r="BJ17968" s="21"/>
      <c r="BK17968" s="21"/>
      <c r="BL17968" s="21"/>
      <c r="BM17968" s="21"/>
      <c r="BN17968" s="21"/>
      <c r="BO17968" s="21"/>
      <c r="BP17968" s="21"/>
      <c r="BQ17968" s="21"/>
      <c r="BR17968" s="21"/>
      <c r="BS17968" s="21"/>
      <c r="BT17968" s="21"/>
      <c r="BU17968" s="21"/>
      <c r="BV17968" s="21"/>
      <c r="BW17968" s="21"/>
      <c r="BX17968" s="21"/>
      <c r="BY17968" s="21"/>
      <c r="BZ17968" s="21"/>
      <c r="CA17968" s="21"/>
      <c r="CB17968" s="21"/>
      <c r="CC17968" s="21"/>
      <c r="CD17968" s="21"/>
      <c r="CE17968" s="21"/>
      <c r="CF17968" s="21"/>
      <c r="CG17968" s="21"/>
      <c r="CH17968" s="21"/>
      <c r="CI17968" s="21"/>
      <c r="CJ17968" s="21"/>
      <c r="CK17968" s="21"/>
      <c r="CL17968" s="21"/>
      <c r="CM17968" s="21"/>
      <c r="CN17968" s="21"/>
      <c r="CO17968" s="21"/>
      <c r="CP17968" s="21"/>
    </row>
    <row r="17969" spans="1:94">
      <c r="A17969" s="21"/>
      <c r="B17969" s="21"/>
      <c r="C17969" s="21"/>
      <c r="D17969" s="21"/>
      <c r="E17969" s="21"/>
      <c r="F17969" s="21"/>
      <c r="G17969" s="21"/>
      <c r="H17969" s="21"/>
      <c r="I17969" s="21"/>
      <c r="J17969" s="21"/>
      <c r="K17969" s="21"/>
      <c r="L17969" s="21"/>
      <c r="M17969" s="21"/>
      <c r="N17969" s="21"/>
      <c r="O17969" s="21"/>
      <c r="P17969" s="21"/>
      <c r="Q17969" s="21"/>
      <c r="R17969" s="21"/>
      <c r="S17969" s="21"/>
      <c r="T17969" s="21"/>
      <c r="U17969" s="21"/>
      <c r="V17969" s="21"/>
      <c r="W17969" s="21"/>
      <c r="X17969" s="21"/>
      <c r="Y17969" s="21"/>
      <c r="Z17969" s="21"/>
      <c r="AA17969" s="21"/>
      <c r="AB17969" s="21"/>
      <c r="AC17969" s="21"/>
      <c r="AD17969" s="21"/>
      <c r="AE17969" s="21"/>
      <c r="AF17969" s="21"/>
      <c r="AG17969" s="21"/>
      <c r="AH17969" s="21"/>
      <c r="AI17969" s="21"/>
      <c r="AJ17969" s="21"/>
      <c r="AK17969" s="21"/>
      <c r="AL17969" s="21"/>
      <c r="AM17969" s="21"/>
      <c r="AN17969" s="21"/>
      <c r="AO17969" s="21"/>
      <c r="AP17969" s="21"/>
      <c r="AQ17969" s="21"/>
      <c r="AR17969" s="21"/>
      <c r="AS17969" s="21"/>
      <c r="AT17969" s="21"/>
      <c r="AU17969" s="21"/>
      <c r="AV17969" s="21"/>
      <c r="AW17969" s="21"/>
      <c r="AX17969" s="21"/>
      <c r="AY17969" s="21"/>
      <c r="AZ17969" s="21"/>
      <c r="BA17969" s="21"/>
      <c r="BB17969" s="21"/>
      <c r="BC17969" s="21"/>
      <c r="BD17969" s="21"/>
      <c r="BE17969" s="21"/>
      <c r="BF17969" s="21"/>
      <c r="BG17969" s="21"/>
      <c r="BH17969" s="21"/>
      <c r="BI17969" s="21"/>
      <c r="BJ17969" s="21"/>
      <c r="BK17969" s="21"/>
      <c r="BL17969" s="21"/>
      <c r="BM17969" s="21"/>
      <c r="BN17969" s="21"/>
      <c r="BO17969" s="21"/>
      <c r="BP17969" s="21"/>
      <c r="BQ17969" s="21"/>
      <c r="BR17969" s="21"/>
      <c r="BS17969" s="21"/>
      <c r="BT17969" s="21"/>
      <c r="BU17969" s="21"/>
      <c r="BV17969" s="21"/>
      <c r="BW17969" s="21"/>
      <c r="BX17969" s="21"/>
      <c r="BY17969" s="21"/>
      <c r="BZ17969" s="21"/>
      <c r="CA17969" s="21"/>
      <c r="CB17969" s="21"/>
      <c r="CC17969" s="21"/>
      <c r="CD17969" s="21"/>
      <c r="CE17969" s="21"/>
      <c r="CF17969" s="21"/>
      <c r="CG17969" s="21"/>
      <c r="CH17969" s="21"/>
      <c r="CI17969" s="21"/>
      <c r="CJ17969" s="21"/>
      <c r="CK17969" s="21"/>
      <c r="CL17969" s="21"/>
      <c r="CM17969" s="21"/>
      <c r="CN17969" s="21"/>
      <c r="CO17969" s="21"/>
      <c r="CP17969" s="21"/>
    </row>
    <row r="17970" spans="1:94">
      <c r="A17970" s="21"/>
      <c r="B17970" s="21"/>
      <c r="C17970" s="21"/>
      <c r="D17970" s="21"/>
      <c r="E17970" s="21"/>
      <c r="F17970" s="21"/>
      <c r="G17970" s="21"/>
      <c r="H17970" s="21"/>
      <c r="I17970" s="21"/>
      <c r="J17970" s="21"/>
      <c r="K17970" s="21"/>
      <c r="L17970" s="21"/>
      <c r="M17970" s="21"/>
      <c r="N17970" s="21"/>
      <c r="O17970" s="21"/>
      <c r="P17970" s="21"/>
      <c r="Q17970" s="21"/>
      <c r="R17970" s="21"/>
      <c r="S17970" s="21"/>
      <c r="T17970" s="21"/>
      <c r="U17970" s="21"/>
      <c r="V17970" s="21"/>
      <c r="W17970" s="21"/>
      <c r="X17970" s="21"/>
      <c r="Y17970" s="21"/>
      <c r="Z17970" s="21"/>
      <c r="AA17970" s="21"/>
      <c r="AB17970" s="21"/>
      <c r="AC17970" s="21"/>
      <c r="AD17970" s="21"/>
      <c r="AE17970" s="21"/>
      <c r="AF17970" s="21"/>
      <c r="AG17970" s="21"/>
      <c r="AH17970" s="21"/>
      <c r="AI17970" s="21"/>
      <c r="AJ17970" s="21"/>
      <c r="AK17970" s="21"/>
      <c r="AL17970" s="21"/>
      <c r="AM17970" s="21"/>
      <c r="AN17970" s="21"/>
      <c r="AO17970" s="21"/>
      <c r="AP17970" s="21"/>
      <c r="AQ17970" s="21"/>
      <c r="AR17970" s="21"/>
      <c r="AS17970" s="21"/>
      <c r="AT17970" s="21"/>
      <c r="AU17970" s="21"/>
      <c r="AV17970" s="21"/>
      <c r="AW17970" s="21"/>
      <c r="AX17970" s="21"/>
      <c r="AY17970" s="21"/>
      <c r="AZ17970" s="21"/>
      <c r="BA17970" s="21"/>
      <c r="BB17970" s="21"/>
      <c r="BC17970" s="21"/>
      <c r="BD17970" s="21"/>
      <c r="BE17970" s="21"/>
      <c r="BF17970" s="21"/>
      <c r="BG17970" s="21"/>
      <c r="BH17970" s="21"/>
      <c r="BI17970" s="21"/>
      <c r="BJ17970" s="21"/>
      <c r="BK17970" s="21"/>
      <c r="BL17970" s="21"/>
      <c r="BM17970" s="21"/>
      <c r="BN17970" s="21"/>
      <c r="BO17970" s="21"/>
      <c r="BP17970" s="21"/>
      <c r="BQ17970" s="21"/>
      <c r="BR17970" s="21"/>
      <c r="BS17970" s="21"/>
      <c r="BT17970" s="21"/>
      <c r="BU17970" s="21"/>
      <c r="BV17970" s="21"/>
      <c r="BW17970" s="21"/>
      <c r="BX17970" s="21"/>
      <c r="BY17970" s="21"/>
      <c r="BZ17970" s="21"/>
      <c r="CA17970" s="21"/>
      <c r="CB17970" s="21"/>
      <c r="CC17970" s="21"/>
      <c r="CD17970" s="21"/>
      <c r="CE17970" s="21"/>
      <c r="CF17970" s="21"/>
      <c r="CG17970" s="21"/>
      <c r="CH17970" s="21"/>
      <c r="CI17970" s="21"/>
      <c r="CJ17970" s="21"/>
      <c r="CK17970" s="21"/>
      <c r="CL17970" s="21"/>
      <c r="CM17970" s="21"/>
      <c r="CN17970" s="21"/>
      <c r="CO17970" s="21"/>
      <c r="CP17970" s="21"/>
    </row>
    <row r="17971" spans="1:94">
      <c r="A17971" s="21"/>
      <c r="B17971" s="21"/>
      <c r="C17971" s="21"/>
      <c r="D17971" s="21"/>
      <c r="E17971" s="21"/>
      <c r="F17971" s="21"/>
      <c r="G17971" s="21"/>
      <c r="H17971" s="21"/>
      <c r="I17971" s="21"/>
      <c r="J17971" s="21"/>
      <c r="K17971" s="21"/>
      <c r="L17971" s="21"/>
      <c r="M17971" s="21"/>
      <c r="N17971" s="21"/>
      <c r="O17971" s="21"/>
      <c r="P17971" s="21"/>
      <c r="Q17971" s="21"/>
      <c r="R17971" s="21"/>
      <c r="S17971" s="21"/>
      <c r="T17971" s="21"/>
      <c r="U17971" s="21"/>
      <c r="V17971" s="21"/>
      <c r="W17971" s="21"/>
      <c r="X17971" s="21"/>
      <c r="Y17971" s="21"/>
      <c r="Z17971" s="21"/>
      <c r="AA17971" s="21"/>
      <c r="AB17971" s="21"/>
      <c r="AC17971" s="21"/>
      <c r="AD17971" s="21"/>
      <c r="AE17971" s="21"/>
      <c r="AF17971" s="21"/>
      <c r="AG17971" s="21"/>
      <c r="AH17971" s="21"/>
      <c r="AI17971" s="21"/>
      <c r="AJ17971" s="21"/>
      <c r="AK17971" s="21"/>
      <c r="AL17971" s="21"/>
      <c r="AM17971" s="21"/>
      <c r="AN17971" s="21"/>
      <c r="AO17971" s="21"/>
      <c r="AP17971" s="21"/>
      <c r="AQ17971" s="21"/>
      <c r="AR17971" s="21"/>
      <c r="AS17971" s="21"/>
      <c r="AT17971" s="21"/>
      <c r="AU17971" s="21"/>
      <c r="AV17971" s="21"/>
      <c r="AW17971" s="21"/>
      <c r="AX17971" s="21"/>
      <c r="AY17971" s="21"/>
      <c r="AZ17971" s="21"/>
      <c r="BA17971" s="21"/>
      <c r="BB17971" s="21"/>
      <c r="BC17971" s="21"/>
      <c r="BD17971" s="21"/>
      <c r="BE17971" s="21"/>
      <c r="BF17971" s="21"/>
      <c r="BG17971" s="21"/>
      <c r="BH17971" s="21"/>
      <c r="BI17971" s="21"/>
      <c r="BJ17971" s="21"/>
      <c r="BK17971" s="21"/>
      <c r="BL17971" s="21"/>
      <c r="BM17971" s="21"/>
      <c r="BN17971" s="21"/>
      <c r="BO17971" s="21"/>
      <c r="BP17971" s="21"/>
      <c r="BQ17971" s="21"/>
      <c r="BR17971" s="21"/>
      <c r="BS17971" s="21"/>
      <c r="BT17971" s="21"/>
      <c r="BU17971" s="21"/>
      <c r="BV17971" s="21"/>
      <c r="BW17971" s="21"/>
      <c r="BX17971" s="21"/>
      <c r="BY17971" s="21"/>
      <c r="BZ17971" s="21"/>
      <c r="CA17971" s="21"/>
      <c r="CB17971" s="21"/>
      <c r="CC17971" s="21"/>
      <c r="CD17971" s="21"/>
      <c r="CE17971" s="21"/>
      <c r="CF17971" s="21"/>
      <c r="CG17971" s="21"/>
      <c r="CH17971" s="21"/>
      <c r="CI17971" s="21"/>
      <c r="CJ17971" s="21"/>
      <c r="CK17971" s="21"/>
      <c r="CL17971" s="21"/>
      <c r="CM17971" s="21"/>
      <c r="CN17971" s="21"/>
      <c r="CO17971" s="21"/>
      <c r="CP17971" s="21"/>
    </row>
    <row r="17972" spans="1:94">
      <c r="A17972" s="21"/>
      <c r="B17972" s="21"/>
      <c r="C17972" s="21"/>
      <c r="D17972" s="21"/>
      <c r="E17972" s="21"/>
      <c r="F17972" s="21"/>
      <c r="G17972" s="21"/>
      <c r="H17972" s="21"/>
      <c r="I17972" s="21"/>
      <c r="J17972" s="21"/>
      <c r="K17972" s="21"/>
      <c r="L17972" s="21"/>
      <c r="M17972" s="21"/>
      <c r="N17972" s="21"/>
      <c r="O17972" s="21"/>
      <c r="P17972" s="21"/>
      <c r="Q17972" s="21"/>
      <c r="R17972" s="21"/>
      <c r="S17972" s="21"/>
      <c r="T17972" s="21"/>
      <c r="U17972" s="21"/>
      <c r="V17972" s="21"/>
      <c r="W17972" s="21"/>
      <c r="X17972" s="21"/>
      <c r="Y17972" s="21"/>
      <c r="Z17972" s="21"/>
      <c r="AA17972" s="21"/>
      <c r="AB17972" s="21"/>
      <c r="AC17972" s="21"/>
      <c r="AD17972" s="21"/>
      <c r="AE17972" s="21"/>
      <c r="AF17972" s="21"/>
      <c r="AG17972" s="21"/>
      <c r="AH17972" s="21"/>
      <c r="AI17972" s="21"/>
      <c r="AJ17972" s="21"/>
      <c r="AK17972" s="21"/>
      <c r="AL17972" s="21"/>
      <c r="AM17972" s="21"/>
      <c r="AN17972" s="21"/>
      <c r="AO17972" s="21"/>
      <c r="AP17972" s="21"/>
      <c r="AQ17972" s="21"/>
      <c r="AR17972" s="21"/>
      <c r="AS17972" s="21"/>
      <c r="AT17972" s="21"/>
      <c r="AU17972" s="21"/>
      <c r="AV17972" s="21"/>
      <c r="AW17972" s="21"/>
      <c r="AX17972" s="21"/>
      <c r="AY17972" s="21"/>
      <c r="AZ17972" s="21"/>
      <c r="BA17972" s="21"/>
      <c r="BB17972" s="21"/>
      <c r="BC17972" s="21"/>
      <c r="BD17972" s="21"/>
      <c r="BE17972" s="21"/>
      <c r="BF17972" s="21"/>
      <c r="BG17972" s="21"/>
      <c r="BH17972" s="21"/>
      <c r="BI17972" s="21"/>
      <c r="BJ17972" s="21"/>
      <c r="BK17972" s="21"/>
      <c r="BL17972" s="21"/>
      <c r="BM17972" s="21"/>
      <c r="BN17972" s="21"/>
      <c r="BO17972" s="21"/>
      <c r="BP17972" s="21"/>
      <c r="BQ17972" s="21"/>
      <c r="BR17972" s="21"/>
      <c r="BS17972" s="21"/>
      <c r="BT17972" s="21"/>
      <c r="BU17972" s="21"/>
      <c r="BV17972" s="21"/>
      <c r="BW17972" s="21"/>
      <c r="BX17972" s="21"/>
      <c r="BY17972" s="21"/>
      <c r="BZ17972" s="21"/>
      <c r="CA17972" s="21"/>
      <c r="CB17972" s="21"/>
      <c r="CC17972" s="21"/>
      <c r="CD17972" s="21"/>
      <c r="CE17972" s="21"/>
      <c r="CF17972" s="21"/>
      <c r="CG17972" s="21"/>
      <c r="CH17972" s="21"/>
      <c r="CI17972" s="21"/>
      <c r="CJ17972" s="21"/>
      <c r="CK17972" s="21"/>
      <c r="CL17972" s="21"/>
      <c r="CM17972" s="21"/>
      <c r="CN17972" s="21"/>
      <c r="CO17972" s="21"/>
      <c r="CP17972" s="21"/>
    </row>
    <row r="17973" spans="1:94">
      <c r="A17973" s="21"/>
      <c r="B17973" s="21"/>
      <c r="C17973" s="21"/>
      <c r="D17973" s="21"/>
      <c r="E17973" s="21"/>
      <c r="F17973" s="21"/>
      <c r="G17973" s="21"/>
      <c r="H17973" s="21"/>
      <c r="I17973" s="21"/>
      <c r="J17973" s="21"/>
      <c r="K17973" s="21"/>
      <c r="L17973" s="21"/>
      <c r="M17973" s="21"/>
      <c r="N17973" s="21"/>
      <c r="O17973" s="21"/>
      <c r="P17973" s="21"/>
      <c r="Q17973" s="21"/>
      <c r="R17973" s="21"/>
      <c r="S17973" s="21"/>
      <c r="T17973" s="21"/>
      <c r="U17973" s="21"/>
      <c r="V17973" s="21"/>
      <c r="W17973" s="21"/>
      <c r="X17973" s="21"/>
      <c r="Y17973" s="21"/>
      <c r="Z17973" s="21"/>
      <c r="AA17973" s="21"/>
      <c r="AB17973" s="21"/>
      <c r="AC17973" s="21"/>
      <c r="AD17973" s="21"/>
      <c r="AE17973" s="21"/>
      <c r="AF17973" s="21"/>
      <c r="AG17973" s="21"/>
      <c r="AH17973" s="21"/>
      <c r="AI17973" s="21"/>
      <c r="AJ17973" s="21"/>
      <c r="AK17973" s="21"/>
      <c r="AL17973" s="21"/>
      <c r="AM17973" s="21"/>
      <c r="AN17973" s="21"/>
      <c r="AO17973" s="21"/>
      <c r="AP17973" s="21"/>
      <c r="AQ17973" s="21"/>
      <c r="AR17973" s="21"/>
      <c r="AS17973" s="21"/>
      <c r="AT17973" s="21"/>
      <c r="AU17973" s="21"/>
      <c r="AV17973" s="21"/>
      <c r="AW17973" s="21"/>
      <c r="AX17973" s="21"/>
      <c r="AY17973" s="21"/>
      <c r="AZ17973" s="21"/>
      <c r="BA17973" s="21"/>
      <c r="BB17973" s="21"/>
      <c r="BC17973" s="21"/>
      <c r="BD17973" s="21"/>
      <c r="BE17973" s="21"/>
      <c r="BF17973" s="21"/>
      <c r="BG17973" s="21"/>
      <c r="BH17973" s="21"/>
      <c r="BI17973" s="21"/>
      <c r="BJ17973" s="21"/>
      <c r="BK17973" s="21"/>
      <c r="BL17973" s="21"/>
      <c r="BM17973" s="21"/>
      <c r="BN17973" s="21"/>
      <c r="BO17973" s="21"/>
      <c r="BP17973" s="21"/>
      <c r="BQ17973" s="21"/>
      <c r="BR17973" s="21"/>
      <c r="BS17973" s="21"/>
      <c r="BT17973" s="21"/>
      <c r="BU17973" s="21"/>
      <c r="BV17973" s="21"/>
      <c r="BW17973" s="21"/>
      <c r="BX17973" s="21"/>
      <c r="BY17973" s="21"/>
      <c r="BZ17973" s="21"/>
      <c r="CA17973" s="21"/>
      <c r="CB17973" s="21"/>
      <c r="CC17973" s="21"/>
      <c r="CD17973" s="21"/>
      <c r="CE17973" s="21"/>
      <c r="CF17973" s="21"/>
      <c r="CG17973" s="21"/>
      <c r="CH17973" s="21"/>
      <c r="CI17973" s="21"/>
      <c r="CJ17973" s="21"/>
      <c r="CK17973" s="21"/>
      <c r="CL17973" s="21"/>
      <c r="CM17973" s="21"/>
      <c r="CN17973" s="21"/>
      <c r="CO17973" s="21"/>
      <c r="CP17973" s="21"/>
    </row>
    <row r="17974" spans="1:94">
      <c r="A17974" s="21"/>
      <c r="B17974" s="21"/>
      <c r="C17974" s="21"/>
      <c r="D17974" s="21"/>
      <c r="E17974" s="21"/>
      <c r="F17974" s="21"/>
      <c r="G17974" s="21"/>
      <c r="H17974" s="21"/>
      <c r="I17974" s="21"/>
      <c r="J17974" s="21"/>
      <c r="K17974" s="21"/>
      <c r="L17974" s="21"/>
      <c r="M17974" s="21"/>
      <c r="N17974" s="21"/>
      <c r="O17974" s="21"/>
      <c r="P17974" s="21"/>
      <c r="Q17974" s="21"/>
      <c r="R17974" s="21"/>
      <c r="S17974" s="21"/>
      <c r="T17974" s="21"/>
      <c r="U17974" s="21"/>
      <c r="V17974" s="21"/>
      <c r="W17974" s="21"/>
      <c r="X17974" s="21"/>
      <c r="Y17974" s="21"/>
      <c r="Z17974" s="21"/>
      <c r="AA17974" s="21"/>
      <c r="AB17974" s="21"/>
      <c r="AC17974" s="21"/>
      <c r="AD17974" s="21"/>
      <c r="AE17974" s="21"/>
      <c r="AF17974" s="21"/>
      <c r="AG17974" s="21"/>
      <c r="AH17974" s="21"/>
      <c r="AI17974" s="21"/>
      <c r="AJ17974" s="21"/>
      <c r="AK17974" s="21"/>
      <c r="AL17974" s="21"/>
      <c r="AM17974" s="21"/>
      <c r="AN17974" s="21"/>
      <c r="AO17974" s="21"/>
      <c r="AP17974" s="21"/>
      <c r="AQ17974" s="21"/>
      <c r="AR17974" s="21"/>
      <c r="AS17974" s="21"/>
      <c r="AT17974" s="21"/>
      <c r="AU17974" s="21"/>
      <c r="AV17974" s="21"/>
      <c r="AW17974" s="21"/>
      <c r="AX17974" s="21"/>
      <c r="AY17974" s="21"/>
      <c r="AZ17974" s="21"/>
      <c r="BA17974" s="21"/>
      <c r="BB17974" s="21"/>
      <c r="BC17974" s="21"/>
      <c r="BD17974" s="21"/>
      <c r="BE17974" s="21"/>
      <c r="BF17974" s="21"/>
      <c r="BG17974" s="21"/>
      <c r="BH17974" s="21"/>
      <c r="BI17974" s="21"/>
      <c r="BJ17974" s="21"/>
      <c r="BK17974" s="21"/>
      <c r="BL17974" s="21"/>
      <c r="BM17974" s="21"/>
      <c r="BN17974" s="21"/>
      <c r="BO17974" s="21"/>
      <c r="BP17974" s="21"/>
      <c r="BQ17974" s="21"/>
      <c r="BR17974" s="21"/>
      <c r="BS17974" s="21"/>
      <c r="BT17974" s="21"/>
      <c r="BU17974" s="21"/>
      <c r="BV17974" s="21"/>
      <c r="BW17974" s="21"/>
      <c r="BX17974" s="21"/>
      <c r="BY17974" s="21"/>
      <c r="BZ17974" s="21"/>
      <c r="CA17974" s="21"/>
      <c r="CB17974" s="21"/>
      <c r="CC17974" s="21"/>
      <c r="CD17974" s="21"/>
      <c r="CE17974" s="21"/>
      <c r="CF17974" s="21"/>
      <c r="CG17974" s="21"/>
      <c r="CH17974" s="21"/>
      <c r="CI17974" s="21"/>
      <c r="CJ17974" s="21"/>
      <c r="CK17974" s="21"/>
      <c r="CL17974" s="21"/>
      <c r="CM17974" s="21"/>
      <c r="CN17974" s="21"/>
      <c r="CO17974" s="21"/>
      <c r="CP17974" s="21"/>
    </row>
    <row r="17975" spans="1:94">
      <c r="A17975" s="21"/>
      <c r="B17975" s="21"/>
      <c r="C17975" s="21"/>
      <c r="D17975" s="21"/>
      <c r="E17975" s="21"/>
      <c r="F17975" s="21"/>
      <c r="G17975" s="21"/>
      <c r="H17975" s="21"/>
      <c r="I17975" s="21"/>
      <c r="J17975" s="21"/>
      <c r="K17975" s="21"/>
      <c r="L17975" s="21"/>
      <c r="M17975" s="21"/>
      <c r="N17975" s="21"/>
      <c r="O17975" s="21"/>
      <c r="P17975" s="21"/>
      <c r="Q17975" s="21"/>
      <c r="R17975" s="21"/>
      <c r="S17975" s="21"/>
      <c r="T17975" s="21"/>
      <c r="U17975" s="21"/>
      <c r="V17975" s="21"/>
      <c r="W17975" s="21"/>
      <c r="X17975" s="21"/>
      <c r="Y17975" s="21"/>
      <c r="Z17975" s="21"/>
      <c r="AA17975" s="21"/>
      <c r="AB17975" s="21"/>
      <c r="AC17975" s="21"/>
      <c r="AD17975" s="21"/>
      <c r="AE17975" s="21"/>
      <c r="AF17975" s="21"/>
      <c r="AG17975" s="21"/>
      <c r="AH17975" s="21"/>
      <c r="AI17975" s="21"/>
      <c r="AJ17975" s="21"/>
      <c r="AK17975" s="21"/>
      <c r="AL17975" s="21"/>
      <c r="AM17975" s="21"/>
      <c r="AN17975" s="21"/>
      <c r="AO17975" s="21"/>
      <c r="AP17975" s="21"/>
      <c r="AQ17975" s="21"/>
      <c r="AR17975" s="21"/>
      <c r="AS17975" s="21"/>
      <c r="AT17975" s="21"/>
      <c r="AU17975" s="21"/>
      <c r="AV17975" s="21"/>
      <c r="AW17975" s="21"/>
      <c r="AX17975" s="21"/>
      <c r="AY17975" s="21"/>
      <c r="AZ17975" s="21"/>
      <c r="BA17975" s="21"/>
      <c r="BB17975" s="21"/>
      <c r="BC17975" s="21"/>
      <c r="BD17975" s="21"/>
      <c r="BE17975" s="21"/>
      <c r="BF17975" s="21"/>
      <c r="BG17975" s="21"/>
      <c r="BH17975" s="21"/>
      <c r="BI17975" s="21"/>
      <c r="BJ17975" s="21"/>
      <c r="BK17975" s="21"/>
      <c r="BL17975" s="21"/>
      <c r="BM17975" s="21"/>
      <c r="BN17975" s="21"/>
      <c r="BO17975" s="21"/>
      <c r="BP17975" s="21"/>
      <c r="BQ17975" s="21"/>
      <c r="BR17975" s="21"/>
      <c r="BS17975" s="21"/>
      <c r="BT17975" s="21"/>
      <c r="BU17975" s="21"/>
      <c r="BV17975" s="21"/>
      <c r="BW17975" s="21"/>
      <c r="BX17975" s="21"/>
      <c r="BY17975" s="21"/>
      <c r="BZ17975" s="21"/>
      <c r="CA17975" s="21"/>
      <c r="CB17975" s="21"/>
      <c r="CC17975" s="21"/>
      <c r="CD17975" s="21"/>
      <c r="CE17975" s="21"/>
      <c r="CF17975" s="21"/>
      <c r="CG17975" s="21"/>
      <c r="CH17975" s="21"/>
      <c r="CI17975" s="21"/>
      <c r="CJ17975" s="21"/>
      <c r="CK17975" s="21"/>
      <c r="CL17975" s="21"/>
      <c r="CM17975" s="21"/>
      <c r="CN17975" s="21"/>
      <c r="CO17975" s="21"/>
      <c r="CP17975" s="21"/>
    </row>
    <row r="17976" spans="1:94">
      <c r="A17976" s="21"/>
      <c r="B17976" s="21"/>
      <c r="C17976" s="21"/>
      <c r="D17976" s="21"/>
      <c r="E17976" s="21"/>
      <c r="F17976" s="21"/>
      <c r="G17976" s="21"/>
      <c r="H17976" s="21"/>
      <c r="I17976" s="21"/>
      <c r="J17976" s="21"/>
      <c r="K17976" s="21"/>
      <c r="L17976" s="21"/>
      <c r="M17976" s="21"/>
      <c r="N17976" s="21"/>
      <c r="O17976" s="21"/>
      <c r="P17976" s="21"/>
      <c r="Q17976" s="21"/>
      <c r="R17976" s="21"/>
      <c r="S17976" s="21"/>
      <c r="T17976" s="21"/>
      <c r="U17976" s="21"/>
      <c r="V17976" s="21"/>
      <c r="W17976" s="21"/>
      <c r="X17976" s="21"/>
      <c r="Y17976" s="21"/>
      <c r="Z17976" s="21"/>
      <c r="AA17976" s="21"/>
      <c r="AB17976" s="21"/>
      <c r="AC17976" s="21"/>
      <c r="AD17976" s="21"/>
      <c r="AE17976" s="21"/>
      <c r="AF17976" s="21"/>
      <c r="AG17976" s="21"/>
      <c r="AH17976" s="21"/>
      <c r="AI17976" s="21"/>
      <c r="AJ17976" s="21"/>
      <c r="AK17976" s="21"/>
      <c r="AL17976" s="21"/>
      <c r="AM17976" s="21"/>
      <c r="AN17976" s="21"/>
      <c r="AO17976" s="21"/>
      <c r="AP17976" s="21"/>
      <c r="AQ17976" s="21"/>
      <c r="AR17976" s="21"/>
      <c r="AS17976" s="21"/>
      <c r="AT17976" s="21"/>
      <c r="AU17976" s="21"/>
      <c r="AV17976" s="21"/>
      <c r="AW17976" s="21"/>
      <c r="AX17976" s="21"/>
      <c r="AY17976" s="21"/>
      <c r="AZ17976" s="21"/>
      <c r="BA17976" s="21"/>
      <c r="BB17976" s="21"/>
      <c r="BC17976" s="21"/>
      <c r="BD17976" s="21"/>
      <c r="BE17976" s="21"/>
      <c r="BF17976" s="21"/>
      <c r="BG17976" s="21"/>
      <c r="BH17976" s="21"/>
      <c r="BI17976" s="21"/>
      <c r="BJ17976" s="21"/>
      <c r="BK17976" s="21"/>
      <c r="BL17976" s="21"/>
      <c r="BM17976" s="21"/>
      <c r="BN17976" s="21"/>
      <c r="BO17976" s="21"/>
      <c r="BP17976" s="21"/>
      <c r="BQ17976" s="21"/>
      <c r="BR17976" s="21"/>
      <c r="BS17976" s="21"/>
      <c r="BT17976" s="21"/>
      <c r="BU17976" s="21"/>
      <c r="BV17976" s="21"/>
      <c r="BW17976" s="21"/>
      <c r="BX17976" s="21"/>
      <c r="BY17976" s="21"/>
      <c r="BZ17976" s="21"/>
      <c r="CA17976" s="21"/>
      <c r="CB17976" s="21"/>
      <c r="CC17976" s="21"/>
      <c r="CD17976" s="21"/>
      <c r="CE17976" s="21"/>
      <c r="CF17976" s="21"/>
      <c r="CG17976" s="21"/>
      <c r="CH17976" s="21"/>
      <c r="CI17976" s="21"/>
      <c r="CJ17976" s="21"/>
      <c r="CK17976" s="21"/>
      <c r="CL17976" s="21"/>
      <c r="CM17976" s="21"/>
      <c r="CN17976" s="21"/>
      <c r="CO17976" s="21"/>
      <c r="CP17976" s="21"/>
    </row>
    <row r="17977" spans="1:94">
      <c r="A17977" s="21"/>
      <c r="B17977" s="21"/>
      <c r="C17977" s="21"/>
      <c r="D17977" s="21"/>
      <c r="E17977" s="21"/>
      <c r="F17977" s="21"/>
      <c r="G17977" s="21"/>
      <c r="H17977" s="21"/>
      <c r="I17977" s="21"/>
      <c r="J17977" s="21"/>
      <c r="K17977" s="21"/>
      <c r="L17977" s="21"/>
      <c r="M17977" s="21"/>
      <c r="N17977" s="21"/>
      <c r="O17977" s="21"/>
      <c r="P17977" s="21"/>
      <c r="Q17977" s="21"/>
      <c r="R17977" s="21"/>
      <c r="S17977" s="21"/>
      <c r="T17977" s="21"/>
      <c r="U17977" s="21"/>
      <c r="V17977" s="21"/>
      <c r="W17977" s="21"/>
      <c r="X17977" s="21"/>
      <c r="Y17977" s="21"/>
      <c r="Z17977" s="21"/>
      <c r="AA17977" s="21"/>
      <c r="AB17977" s="21"/>
      <c r="AC17977" s="21"/>
      <c r="AD17977" s="21"/>
      <c r="AE17977" s="21"/>
      <c r="AF17977" s="21"/>
      <c r="AG17977" s="21"/>
      <c r="AH17977" s="21"/>
      <c r="AI17977" s="21"/>
      <c r="AJ17977" s="21"/>
      <c r="AK17977" s="21"/>
      <c r="AL17977" s="21"/>
      <c r="AM17977" s="21"/>
      <c r="AN17977" s="21"/>
      <c r="AO17977" s="21"/>
      <c r="AP17977" s="21"/>
      <c r="AQ17977" s="21"/>
      <c r="AR17977" s="21"/>
      <c r="AS17977" s="21"/>
      <c r="AT17977" s="21"/>
      <c r="AU17977" s="21"/>
      <c r="AV17977" s="21"/>
      <c r="AW17977" s="21"/>
      <c r="AX17977" s="21"/>
      <c r="AY17977" s="21"/>
      <c r="AZ17977" s="21"/>
      <c r="BA17977" s="21"/>
      <c r="BB17977" s="21"/>
      <c r="BC17977" s="21"/>
      <c r="BD17977" s="21"/>
      <c r="BE17977" s="21"/>
      <c r="BF17977" s="21"/>
      <c r="BG17977" s="21"/>
      <c r="BH17977" s="21"/>
      <c r="BI17977" s="21"/>
      <c r="BJ17977" s="21"/>
      <c r="BK17977" s="21"/>
      <c r="BL17977" s="21"/>
      <c r="BM17977" s="21"/>
      <c r="BN17977" s="21"/>
      <c r="BO17977" s="21"/>
      <c r="BP17977" s="21"/>
      <c r="BQ17977" s="21"/>
      <c r="BR17977" s="21"/>
      <c r="BS17977" s="21"/>
      <c r="BT17977" s="21"/>
      <c r="BU17977" s="21"/>
      <c r="BV17977" s="21"/>
      <c r="BW17977" s="21"/>
      <c r="BX17977" s="21"/>
      <c r="BY17977" s="21"/>
      <c r="BZ17977" s="21"/>
      <c r="CA17977" s="21"/>
      <c r="CB17977" s="21"/>
      <c r="CC17977" s="21"/>
      <c r="CD17977" s="21"/>
      <c r="CE17977" s="21"/>
      <c r="CF17977" s="21"/>
      <c r="CG17977" s="21"/>
      <c r="CH17977" s="21"/>
      <c r="CI17977" s="21"/>
      <c r="CJ17977" s="21"/>
      <c r="CK17977" s="21"/>
      <c r="CL17977" s="21"/>
      <c r="CM17977" s="21"/>
      <c r="CN17977" s="21"/>
      <c r="CO17977" s="21"/>
      <c r="CP17977" s="21"/>
    </row>
    <row r="17978" spans="1:94">
      <c r="A17978" s="21"/>
      <c r="B17978" s="21"/>
      <c r="C17978" s="21"/>
      <c r="D17978" s="21"/>
      <c r="E17978" s="21"/>
      <c r="F17978" s="21"/>
      <c r="G17978" s="21"/>
      <c r="H17978" s="21"/>
      <c r="I17978" s="21"/>
      <c r="J17978" s="21"/>
      <c r="K17978" s="21"/>
      <c r="L17978" s="21"/>
      <c r="M17978" s="21"/>
      <c r="N17978" s="21"/>
      <c r="O17978" s="21"/>
      <c r="P17978" s="21"/>
      <c r="Q17978" s="21"/>
      <c r="R17978" s="21"/>
      <c r="S17978" s="21"/>
      <c r="T17978" s="21"/>
      <c r="U17978" s="21"/>
      <c r="V17978" s="21"/>
      <c r="W17978" s="21"/>
      <c r="X17978" s="21"/>
      <c r="Y17978" s="21"/>
      <c r="Z17978" s="21"/>
      <c r="AA17978" s="21"/>
      <c r="AB17978" s="21"/>
      <c r="AC17978" s="21"/>
      <c r="AD17978" s="21"/>
      <c r="AE17978" s="21"/>
      <c r="AF17978" s="21"/>
      <c r="AG17978" s="21"/>
      <c r="AH17978" s="21"/>
      <c r="AI17978" s="21"/>
      <c r="AJ17978" s="21"/>
      <c r="AK17978" s="21"/>
      <c r="AL17978" s="21"/>
      <c r="AM17978" s="21"/>
      <c r="AN17978" s="21"/>
      <c r="AO17978" s="21"/>
      <c r="AP17978" s="21"/>
      <c r="AQ17978" s="21"/>
      <c r="AR17978" s="21"/>
      <c r="AS17978" s="21"/>
      <c r="AT17978" s="21"/>
      <c r="AU17978" s="21"/>
      <c r="AV17978" s="21"/>
      <c r="AW17978" s="21"/>
      <c r="AX17978" s="21"/>
      <c r="AY17978" s="21"/>
      <c r="AZ17978" s="21"/>
      <c r="BA17978" s="21"/>
      <c r="BB17978" s="21"/>
      <c r="BC17978" s="21"/>
      <c r="BD17978" s="21"/>
      <c r="BE17978" s="21"/>
      <c r="BF17978" s="21"/>
      <c r="BG17978" s="21"/>
      <c r="BH17978" s="21"/>
      <c r="BI17978" s="21"/>
      <c r="BJ17978" s="21"/>
      <c r="BK17978" s="21"/>
      <c r="BL17978" s="21"/>
      <c r="BM17978" s="21"/>
      <c r="BN17978" s="21"/>
      <c r="BO17978" s="21"/>
      <c r="BP17978" s="21"/>
      <c r="BQ17978" s="21"/>
      <c r="BR17978" s="21"/>
      <c r="BS17978" s="21"/>
      <c r="BT17978" s="21"/>
      <c r="BU17978" s="21"/>
      <c r="BV17978" s="21"/>
      <c r="BW17978" s="21"/>
      <c r="BX17978" s="21"/>
      <c r="BY17978" s="21"/>
      <c r="BZ17978" s="21"/>
      <c r="CA17978" s="21"/>
      <c r="CB17978" s="21"/>
      <c r="CC17978" s="21"/>
      <c r="CD17978" s="21"/>
      <c r="CE17978" s="21"/>
      <c r="CF17978" s="21"/>
      <c r="CG17978" s="21"/>
      <c r="CH17978" s="21"/>
      <c r="CI17978" s="21"/>
      <c r="CJ17978" s="21"/>
      <c r="CK17978" s="21"/>
      <c r="CL17978" s="21"/>
      <c r="CM17978" s="21"/>
      <c r="CN17978" s="21"/>
      <c r="CO17978" s="21"/>
      <c r="CP17978" s="21"/>
    </row>
    <row r="17979" spans="1:94">
      <c r="A17979" s="21"/>
      <c r="B17979" s="21"/>
      <c r="C17979" s="21"/>
      <c r="D17979" s="21"/>
      <c r="E17979" s="21"/>
      <c r="F17979" s="21"/>
      <c r="G17979" s="21"/>
      <c r="H17979" s="21"/>
      <c r="I17979" s="21"/>
      <c r="J17979" s="21"/>
      <c r="K17979" s="21"/>
      <c r="L17979" s="21"/>
      <c r="M17979" s="21"/>
      <c r="N17979" s="21"/>
      <c r="O17979" s="21"/>
      <c r="P17979" s="21"/>
      <c r="Q17979" s="21"/>
      <c r="R17979" s="21"/>
      <c r="S17979" s="21"/>
      <c r="T17979" s="21"/>
      <c r="U17979" s="21"/>
      <c r="V17979" s="21"/>
      <c r="W17979" s="21"/>
      <c r="X17979" s="21"/>
      <c r="Y17979" s="21"/>
      <c r="Z17979" s="21"/>
      <c r="AA17979" s="21"/>
      <c r="AB17979" s="21"/>
      <c r="AC17979" s="21"/>
      <c r="AD17979" s="21"/>
      <c r="AE17979" s="21"/>
      <c r="AF17979" s="21"/>
      <c r="AG17979" s="21"/>
      <c r="AH17979" s="21"/>
      <c r="AI17979" s="21"/>
      <c r="AJ17979" s="21"/>
      <c r="AK17979" s="21"/>
      <c r="AL17979" s="21"/>
      <c r="AM17979" s="21"/>
      <c r="AN17979" s="21"/>
      <c r="AO17979" s="21"/>
      <c r="AP17979" s="21"/>
      <c r="AQ17979" s="21"/>
      <c r="AR17979" s="21"/>
      <c r="AS17979" s="21"/>
      <c r="AT17979" s="21"/>
      <c r="AU17979" s="21"/>
      <c r="AV17979" s="21"/>
      <c r="AW17979" s="21"/>
      <c r="AX17979" s="21"/>
      <c r="AY17979" s="21"/>
      <c r="AZ17979" s="21"/>
      <c r="BA17979" s="21"/>
      <c r="BB17979" s="21"/>
      <c r="BC17979" s="21"/>
      <c r="BD17979" s="21"/>
      <c r="BE17979" s="21"/>
      <c r="BF17979" s="21"/>
      <c r="BG17979" s="21"/>
      <c r="BH17979" s="21"/>
      <c r="BI17979" s="21"/>
      <c r="BJ17979" s="21"/>
      <c r="BK17979" s="21"/>
      <c r="BL17979" s="21"/>
      <c r="BM17979" s="21"/>
      <c r="BN17979" s="21"/>
      <c r="BO17979" s="21"/>
      <c r="BP17979" s="21"/>
      <c r="BQ17979" s="21"/>
      <c r="BR17979" s="21"/>
      <c r="BS17979" s="21"/>
      <c r="BT17979" s="21"/>
      <c r="BU17979" s="21"/>
      <c r="BV17979" s="21"/>
      <c r="BW17979" s="21"/>
      <c r="BX17979" s="21"/>
      <c r="BY17979" s="21"/>
      <c r="BZ17979" s="21"/>
      <c r="CA17979" s="21"/>
      <c r="CB17979" s="21"/>
      <c r="CC17979" s="21"/>
      <c r="CD17979" s="21"/>
      <c r="CE17979" s="21"/>
      <c r="CF17979" s="21"/>
      <c r="CG17979" s="21"/>
      <c r="CH17979" s="21"/>
      <c r="CI17979" s="21"/>
      <c r="CJ17979" s="21"/>
      <c r="CK17979" s="21"/>
      <c r="CL17979" s="21"/>
      <c r="CM17979" s="21"/>
      <c r="CN17979" s="21"/>
      <c r="CO17979" s="21"/>
      <c r="CP17979" s="21"/>
    </row>
    <row r="17980" spans="1:94">
      <c r="A17980" s="21"/>
      <c r="B17980" s="21"/>
      <c r="C17980" s="21"/>
      <c r="D17980" s="21"/>
      <c r="E17980" s="21"/>
      <c r="F17980" s="21"/>
      <c r="G17980" s="21"/>
      <c r="H17980" s="21"/>
      <c r="I17980" s="21"/>
      <c r="J17980" s="21"/>
      <c r="K17980" s="21"/>
      <c r="L17980" s="21"/>
      <c r="M17980" s="21"/>
      <c r="N17980" s="21"/>
      <c r="O17980" s="21"/>
      <c r="P17980" s="21"/>
      <c r="Q17980" s="21"/>
      <c r="R17980" s="21"/>
      <c r="S17980" s="21"/>
      <c r="T17980" s="21"/>
      <c r="U17980" s="21"/>
      <c r="V17980" s="21"/>
      <c r="W17980" s="21"/>
      <c r="X17980" s="21"/>
      <c r="Y17980" s="21"/>
      <c r="Z17980" s="21"/>
      <c r="AA17980" s="21"/>
      <c r="AB17980" s="21"/>
      <c r="AC17980" s="21"/>
      <c r="AD17980" s="21"/>
      <c r="AE17980" s="21"/>
      <c r="AF17980" s="21"/>
      <c r="AG17980" s="21"/>
      <c r="AH17980" s="21"/>
      <c r="AI17980" s="21"/>
      <c r="AJ17980" s="21"/>
      <c r="AK17980" s="21"/>
      <c r="AL17980" s="21"/>
      <c r="AM17980" s="21"/>
      <c r="AN17980" s="21"/>
      <c r="AO17980" s="21"/>
      <c r="AP17980" s="21"/>
      <c r="AQ17980" s="21"/>
      <c r="AR17980" s="21"/>
      <c r="AS17980" s="21"/>
      <c r="AT17980" s="21"/>
      <c r="AU17980" s="21"/>
      <c r="AV17980" s="21"/>
      <c r="AW17980" s="21"/>
      <c r="AX17980" s="21"/>
      <c r="AY17980" s="21"/>
      <c r="AZ17980" s="21"/>
      <c r="BA17980" s="21"/>
      <c r="BB17980" s="21"/>
      <c r="BC17980" s="21"/>
      <c r="BD17980" s="21"/>
      <c r="BE17980" s="21"/>
      <c r="BF17980" s="21"/>
      <c r="BG17980" s="21"/>
      <c r="BH17980" s="21"/>
      <c r="BI17980" s="21"/>
      <c r="BJ17980" s="21"/>
      <c r="BK17980" s="21"/>
      <c r="BL17980" s="21"/>
      <c r="BM17980" s="21"/>
      <c r="BN17980" s="21"/>
      <c r="BO17980" s="21"/>
      <c r="BP17980" s="21"/>
      <c r="BQ17980" s="21"/>
      <c r="BR17980" s="21"/>
      <c r="BS17980" s="21"/>
      <c r="BT17980" s="21"/>
      <c r="BU17980" s="21"/>
      <c r="BV17980" s="21"/>
      <c r="BW17980" s="21"/>
      <c r="BX17980" s="21"/>
      <c r="BY17980" s="21"/>
      <c r="BZ17980" s="21"/>
      <c r="CA17980" s="21"/>
      <c r="CB17980" s="21"/>
      <c r="CC17980" s="21"/>
      <c r="CD17980" s="21"/>
      <c r="CE17980" s="21"/>
      <c r="CF17980" s="21"/>
      <c r="CG17980" s="21"/>
      <c r="CH17980" s="21"/>
      <c r="CI17980" s="21"/>
      <c r="CJ17980" s="21"/>
      <c r="CK17980" s="21"/>
      <c r="CL17980" s="21"/>
      <c r="CM17980" s="21"/>
      <c r="CN17980" s="21"/>
      <c r="CO17980" s="21"/>
      <c r="CP17980" s="21"/>
    </row>
    <row r="17981" spans="1:94">
      <c r="A17981" s="21"/>
      <c r="B17981" s="21"/>
      <c r="C17981" s="21"/>
      <c r="D17981" s="21"/>
      <c r="E17981" s="21"/>
      <c r="F17981" s="21"/>
      <c r="G17981" s="21"/>
      <c r="H17981" s="21"/>
      <c r="I17981" s="21"/>
      <c r="J17981" s="21"/>
      <c r="K17981" s="21"/>
      <c r="L17981" s="21"/>
      <c r="M17981" s="21"/>
      <c r="N17981" s="21"/>
      <c r="O17981" s="21"/>
      <c r="P17981" s="21"/>
      <c r="Q17981" s="21"/>
      <c r="R17981" s="21"/>
      <c r="S17981" s="21"/>
      <c r="T17981" s="21"/>
      <c r="U17981" s="21"/>
      <c r="V17981" s="21"/>
      <c r="W17981" s="21"/>
      <c r="X17981" s="21"/>
      <c r="Y17981" s="21"/>
      <c r="Z17981" s="21"/>
      <c r="AA17981" s="21"/>
      <c r="AB17981" s="21"/>
      <c r="AC17981" s="21"/>
      <c r="AD17981" s="21"/>
      <c r="AE17981" s="21"/>
      <c r="AF17981" s="21"/>
      <c r="AG17981" s="21"/>
      <c r="AH17981" s="21"/>
      <c r="AI17981" s="21"/>
      <c r="AJ17981" s="21"/>
      <c r="AK17981" s="21"/>
      <c r="AL17981" s="21"/>
      <c r="AM17981" s="21"/>
      <c r="AN17981" s="21"/>
      <c r="AO17981" s="21"/>
      <c r="AP17981" s="21"/>
      <c r="AQ17981" s="21"/>
      <c r="AR17981" s="21"/>
      <c r="AS17981" s="21"/>
      <c r="AT17981" s="21"/>
      <c r="AU17981" s="21"/>
      <c r="AV17981" s="21"/>
      <c r="AW17981" s="21"/>
      <c r="AX17981" s="21"/>
      <c r="AY17981" s="21"/>
      <c r="AZ17981" s="21"/>
      <c r="BA17981" s="21"/>
      <c r="BB17981" s="21"/>
      <c r="BC17981" s="21"/>
      <c r="BD17981" s="21"/>
      <c r="BE17981" s="21"/>
      <c r="BF17981" s="21"/>
      <c r="BG17981" s="21"/>
      <c r="BH17981" s="21"/>
      <c r="BI17981" s="21"/>
      <c r="BJ17981" s="21"/>
      <c r="BK17981" s="21"/>
      <c r="BL17981" s="21"/>
      <c r="BM17981" s="21"/>
      <c r="BN17981" s="21"/>
      <c r="BO17981" s="21"/>
      <c r="BP17981" s="21"/>
      <c r="BQ17981" s="21"/>
      <c r="BR17981" s="21"/>
      <c r="BS17981" s="21"/>
      <c r="BT17981" s="21"/>
      <c r="BU17981" s="21"/>
      <c r="BV17981" s="21"/>
      <c r="BW17981" s="21"/>
      <c r="BX17981" s="21"/>
      <c r="BY17981" s="21"/>
      <c r="BZ17981" s="21"/>
      <c r="CA17981" s="21"/>
      <c r="CB17981" s="21"/>
      <c r="CC17981" s="21"/>
      <c r="CD17981" s="21"/>
      <c r="CE17981" s="21"/>
      <c r="CF17981" s="21"/>
      <c r="CG17981" s="21"/>
      <c r="CH17981" s="21"/>
      <c r="CI17981" s="21"/>
      <c r="CJ17981" s="21"/>
      <c r="CK17981" s="21"/>
      <c r="CL17981" s="21"/>
      <c r="CM17981" s="21"/>
      <c r="CN17981" s="21"/>
      <c r="CO17981" s="21"/>
      <c r="CP17981" s="21"/>
    </row>
    <row r="17982" spans="1:94">
      <c r="A17982" s="21"/>
      <c r="B17982" s="21"/>
      <c r="C17982" s="21"/>
      <c r="D17982" s="21"/>
      <c r="E17982" s="21"/>
      <c r="F17982" s="21"/>
      <c r="G17982" s="21"/>
      <c r="H17982" s="21"/>
      <c r="I17982" s="21"/>
      <c r="J17982" s="21"/>
      <c r="K17982" s="21"/>
      <c r="L17982" s="21"/>
      <c r="M17982" s="21"/>
      <c r="N17982" s="21"/>
      <c r="O17982" s="21"/>
      <c r="P17982" s="21"/>
      <c r="Q17982" s="21"/>
      <c r="R17982" s="21"/>
      <c r="S17982" s="21"/>
      <c r="T17982" s="21"/>
      <c r="U17982" s="21"/>
      <c r="V17982" s="21"/>
      <c r="W17982" s="21"/>
      <c r="X17982" s="21"/>
      <c r="Y17982" s="21"/>
      <c r="Z17982" s="21"/>
      <c r="AA17982" s="21"/>
      <c r="AB17982" s="21"/>
      <c r="AC17982" s="21"/>
      <c r="AD17982" s="21"/>
      <c r="AE17982" s="21"/>
      <c r="AF17982" s="21"/>
      <c r="AG17982" s="21"/>
      <c r="AH17982" s="21"/>
      <c r="AI17982" s="21"/>
      <c r="AJ17982" s="21"/>
      <c r="AK17982" s="21"/>
      <c r="AL17982" s="21"/>
      <c r="AM17982" s="21"/>
      <c r="AN17982" s="21"/>
      <c r="AO17982" s="21"/>
      <c r="AP17982" s="21"/>
      <c r="AQ17982" s="21"/>
      <c r="AR17982" s="21"/>
      <c r="AS17982" s="21"/>
      <c r="AT17982" s="21"/>
      <c r="AU17982" s="21"/>
      <c r="AV17982" s="21"/>
      <c r="AW17982" s="21"/>
      <c r="AX17982" s="21"/>
      <c r="AY17982" s="21"/>
      <c r="AZ17982" s="21"/>
      <c r="BA17982" s="21"/>
      <c r="BB17982" s="21"/>
      <c r="BC17982" s="21"/>
      <c r="BD17982" s="21"/>
      <c r="BE17982" s="21"/>
      <c r="BF17982" s="21"/>
      <c r="BG17982" s="21"/>
      <c r="BH17982" s="21"/>
      <c r="BI17982" s="21"/>
      <c r="BJ17982" s="21"/>
      <c r="BK17982" s="21"/>
      <c r="BL17982" s="21"/>
      <c r="BM17982" s="21"/>
      <c r="BN17982" s="21"/>
      <c r="BO17982" s="21"/>
      <c r="BP17982" s="21"/>
      <c r="BQ17982" s="21"/>
      <c r="BR17982" s="21"/>
      <c r="BS17982" s="21"/>
      <c r="BT17982" s="21"/>
      <c r="BU17982" s="21"/>
      <c r="BV17982" s="21"/>
      <c r="BW17982" s="21"/>
      <c r="BX17982" s="21"/>
      <c r="BY17982" s="21"/>
      <c r="BZ17982" s="21"/>
      <c r="CA17982" s="21"/>
      <c r="CB17982" s="21"/>
      <c r="CC17982" s="21"/>
      <c r="CD17982" s="21"/>
      <c r="CE17982" s="21"/>
      <c r="CF17982" s="21"/>
      <c r="CG17982" s="21"/>
      <c r="CH17982" s="21"/>
      <c r="CI17982" s="21"/>
      <c r="CJ17982" s="21"/>
      <c r="CK17982" s="21"/>
      <c r="CL17982" s="21"/>
      <c r="CM17982" s="21"/>
      <c r="CN17982" s="21"/>
      <c r="CO17982" s="21"/>
      <c r="CP17982" s="21"/>
    </row>
    <row r="17983" spans="1:94">
      <c r="A17983" s="21"/>
      <c r="B17983" s="21"/>
      <c r="C17983" s="21"/>
      <c r="D17983" s="21"/>
      <c r="E17983" s="21"/>
      <c r="F17983" s="21"/>
      <c r="G17983" s="21"/>
      <c r="H17983" s="21"/>
      <c r="I17983" s="21"/>
      <c r="J17983" s="21"/>
      <c r="K17983" s="21"/>
      <c r="L17983" s="21"/>
      <c r="M17983" s="21"/>
      <c r="N17983" s="21"/>
      <c r="O17983" s="21"/>
      <c r="P17983" s="21"/>
      <c r="Q17983" s="21"/>
      <c r="R17983" s="21"/>
      <c r="S17983" s="21"/>
      <c r="T17983" s="21"/>
      <c r="U17983" s="21"/>
      <c r="V17983" s="21"/>
      <c r="W17983" s="21"/>
      <c r="X17983" s="21"/>
      <c r="Y17983" s="21"/>
      <c r="Z17983" s="21"/>
      <c r="AA17983" s="21"/>
      <c r="AB17983" s="21"/>
      <c r="AC17983" s="21"/>
      <c r="AD17983" s="21"/>
      <c r="AE17983" s="21"/>
      <c r="AF17983" s="21"/>
      <c r="AG17983" s="21"/>
      <c r="AH17983" s="21"/>
      <c r="AI17983" s="21"/>
      <c r="AJ17983" s="21"/>
      <c r="AK17983" s="21"/>
      <c r="AL17983" s="21"/>
      <c r="AM17983" s="21"/>
      <c r="AN17983" s="21"/>
      <c r="AO17983" s="21"/>
      <c r="AP17983" s="21"/>
      <c r="AQ17983" s="21"/>
      <c r="AR17983" s="21"/>
      <c r="AS17983" s="21"/>
      <c r="AT17983" s="21"/>
      <c r="AU17983" s="21"/>
      <c r="AV17983" s="21"/>
      <c r="AW17983" s="21"/>
      <c r="AX17983" s="21"/>
      <c r="AY17983" s="21"/>
      <c r="AZ17983" s="21"/>
      <c r="BA17983" s="21"/>
      <c r="BB17983" s="21"/>
      <c r="BC17983" s="21"/>
      <c r="BD17983" s="21"/>
      <c r="BE17983" s="21"/>
      <c r="BF17983" s="21"/>
      <c r="BG17983" s="21"/>
      <c r="BH17983" s="21"/>
      <c r="BI17983" s="21"/>
      <c r="BJ17983" s="21"/>
      <c r="BK17983" s="21"/>
      <c r="BL17983" s="21"/>
      <c r="BM17983" s="21"/>
      <c r="BN17983" s="21"/>
      <c r="BO17983" s="21"/>
      <c r="BP17983" s="21"/>
      <c r="BQ17983" s="21"/>
      <c r="BR17983" s="21"/>
      <c r="BS17983" s="21"/>
      <c r="BT17983" s="21"/>
      <c r="BU17983" s="21"/>
      <c r="BV17983" s="21"/>
      <c r="BW17983" s="21"/>
      <c r="BX17983" s="21"/>
      <c r="BY17983" s="21"/>
      <c r="BZ17983" s="21"/>
      <c r="CA17983" s="21"/>
      <c r="CB17983" s="21"/>
      <c r="CC17983" s="21"/>
      <c r="CD17983" s="21"/>
      <c r="CE17983" s="21"/>
      <c r="CF17983" s="21"/>
      <c r="CG17983" s="21"/>
      <c r="CH17983" s="21"/>
      <c r="CI17983" s="21"/>
      <c r="CJ17983" s="21"/>
      <c r="CK17983" s="21"/>
      <c r="CL17983" s="21"/>
      <c r="CM17983" s="21"/>
      <c r="CN17983" s="21"/>
      <c r="CO17983" s="21"/>
      <c r="CP17983" s="21"/>
    </row>
    <row r="17984" spans="1:94">
      <c r="A17984" s="21"/>
      <c r="B17984" s="21"/>
      <c r="C17984" s="21"/>
      <c r="D17984" s="21"/>
      <c r="E17984" s="21"/>
      <c r="F17984" s="21"/>
      <c r="G17984" s="21"/>
      <c r="H17984" s="21"/>
      <c r="I17984" s="21"/>
      <c r="J17984" s="21"/>
      <c r="K17984" s="21"/>
      <c r="L17984" s="21"/>
      <c r="M17984" s="21"/>
      <c r="N17984" s="21"/>
      <c r="O17984" s="21"/>
      <c r="P17984" s="21"/>
      <c r="Q17984" s="21"/>
      <c r="R17984" s="21"/>
      <c r="S17984" s="21"/>
      <c r="T17984" s="21"/>
      <c r="U17984" s="21"/>
      <c r="V17984" s="21"/>
      <c r="W17984" s="21"/>
      <c r="X17984" s="21"/>
      <c r="Y17984" s="21"/>
      <c r="Z17984" s="21"/>
      <c r="AA17984" s="21"/>
      <c r="AB17984" s="21"/>
      <c r="AC17984" s="21"/>
      <c r="AD17984" s="21"/>
      <c r="AE17984" s="21"/>
      <c r="AF17984" s="21"/>
      <c r="AG17984" s="21"/>
      <c r="AH17984" s="21"/>
      <c r="AI17984" s="21"/>
      <c r="AJ17984" s="21"/>
      <c r="AK17984" s="21"/>
      <c r="AL17984" s="21"/>
      <c r="AM17984" s="21"/>
      <c r="AN17984" s="21"/>
      <c r="AO17984" s="21"/>
      <c r="AP17984" s="21"/>
      <c r="AQ17984" s="21"/>
      <c r="AR17984" s="21"/>
      <c r="AS17984" s="21"/>
      <c r="AT17984" s="21"/>
      <c r="AU17984" s="21"/>
      <c r="AV17984" s="21"/>
      <c r="AW17984" s="21"/>
      <c r="AX17984" s="21"/>
      <c r="AY17984" s="21"/>
      <c r="AZ17984" s="21"/>
      <c r="BA17984" s="21"/>
      <c r="BB17984" s="21"/>
      <c r="BC17984" s="21"/>
      <c r="BD17984" s="21"/>
      <c r="BE17984" s="21"/>
      <c r="BF17984" s="21"/>
      <c r="BG17984" s="21"/>
      <c r="BH17984" s="21"/>
      <c r="BI17984" s="21"/>
      <c r="BJ17984" s="21"/>
      <c r="BK17984" s="21"/>
      <c r="BL17984" s="21"/>
      <c r="BM17984" s="21"/>
      <c r="BN17984" s="21"/>
      <c r="BO17984" s="21"/>
      <c r="BP17984" s="21"/>
      <c r="BQ17984" s="21"/>
      <c r="BR17984" s="21"/>
      <c r="BS17984" s="21"/>
      <c r="BT17984" s="21"/>
      <c r="BU17984" s="21"/>
      <c r="BV17984" s="21"/>
      <c r="BW17984" s="21"/>
      <c r="BX17984" s="21"/>
      <c r="BY17984" s="21"/>
      <c r="BZ17984" s="21"/>
      <c r="CA17984" s="21"/>
      <c r="CB17984" s="21"/>
      <c r="CC17984" s="21"/>
      <c r="CD17984" s="21"/>
      <c r="CE17984" s="21"/>
      <c r="CF17984" s="21"/>
      <c r="CG17984" s="21"/>
      <c r="CH17984" s="21"/>
      <c r="CI17984" s="21"/>
      <c r="CJ17984" s="21"/>
      <c r="CK17984" s="21"/>
      <c r="CL17984" s="21"/>
      <c r="CM17984" s="21"/>
      <c r="CN17984" s="21"/>
      <c r="CO17984" s="21"/>
      <c r="CP17984" s="21"/>
    </row>
    <row r="17985" spans="1:94">
      <c r="A17985" s="21"/>
      <c r="B17985" s="21"/>
      <c r="C17985" s="21"/>
      <c r="D17985" s="21"/>
      <c r="E17985" s="21"/>
      <c r="F17985" s="21"/>
      <c r="G17985" s="21"/>
      <c r="H17985" s="21"/>
      <c r="I17985" s="21"/>
      <c r="J17985" s="21"/>
      <c r="K17985" s="21"/>
      <c r="L17985" s="21"/>
      <c r="M17985" s="21"/>
      <c r="N17985" s="21"/>
      <c r="O17985" s="21"/>
      <c r="P17985" s="21"/>
      <c r="Q17985" s="21"/>
      <c r="R17985" s="21"/>
      <c r="S17985" s="21"/>
      <c r="T17985" s="21"/>
      <c r="U17985" s="21"/>
      <c r="V17985" s="21"/>
      <c r="W17985" s="21"/>
      <c r="X17985" s="21"/>
      <c r="Y17985" s="21"/>
      <c r="Z17985" s="21"/>
      <c r="AA17985" s="21"/>
      <c r="AB17985" s="21"/>
      <c r="AC17985" s="21"/>
      <c r="AD17985" s="21"/>
      <c r="AE17985" s="21"/>
      <c r="AF17985" s="21"/>
      <c r="AG17985" s="21"/>
      <c r="AH17985" s="21"/>
      <c r="AI17985" s="21"/>
      <c r="AJ17985" s="21"/>
      <c r="AK17985" s="21"/>
      <c r="AL17985" s="21"/>
      <c r="AM17985" s="21"/>
      <c r="AN17985" s="21"/>
      <c r="AO17985" s="21"/>
      <c r="AP17985" s="21"/>
      <c r="AQ17985" s="21"/>
      <c r="AR17985" s="21"/>
      <c r="AS17985" s="21"/>
      <c r="AT17985" s="21"/>
      <c r="AU17985" s="21"/>
      <c r="AV17985" s="21"/>
      <c r="AW17985" s="21"/>
      <c r="AX17985" s="21"/>
      <c r="AY17985" s="21"/>
      <c r="AZ17985" s="21"/>
      <c r="BA17985" s="21"/>
      <c r="BB17985" s="21"/>
      <c r="BC17985" s="21"/>
      <c r="BD17985" s="21"/>
      <c r="BE17985" s="21"/>
      <c r="BF17985" s="21"/>
      <c r="BG17985" s="21"/>
      <c r="BH17985" s="21"/>
      <c r="BI17985" s="21"/>
      <c r="BJ17985" s="21"/>
      <c r="BK17985" s="21"/>
      <c r="BL17985" s="21"/>
      <c r="BM17985" s="21"/>
      <c r="BN17985" s="21"/>
      <c r="BO17985" s="21"/>
      <c r="BP17985" s="21"/>
      <c r="BQ17985" s="21"/>
      <c r="BR17985" s="21"/>
      <c r="BS17985" s="21"/>
      <c r="BT17985" s="21"/>
      <c r="BU17985" s="21"/>
      <c r="BV17985" s="21"/>
      <c r="BW17985" s="21"/>
      <c r="BX17985" s="21"/>
      <c r="BY17985" s="21"/>
      <c r="BZ17985" s="21"/>
      <c r="CA17985" s="21"/>
      <c r="CB17985" s="21"/>
      <c r="CC17985" s="21"/>
      <c r="CD17985" s="21"/>
      <c r="CE17985" s="21"/>
      <c r="CF17985" s="21"/>
      <c r="CG17985" s="21"/>
      <c r="CH17985" s="21"/>
      <c r="CI17985" s="21"/>
      <c r="CJ17985" s="21"/>
      <c r="CK17985" s="21"/>
      <c r="CL17985" s="21"/>
      <c r="CM17985" s="21"/>
      <c r="CN17985" s="21"/>
      <c r="CO17985" s="21"/>
      <c r="CP17985" s="21"/>
    </row>
    <row r="17986" spans="1:94">
      <c r="A17986" s="21"/>
      <c r="B17986" s="21"/>
      <c r="C17986" s="21"/>
      <c r="D17986" s="21"/>
      <c r="E17986" s="21"/>
      <c r="F17986" s="21"/>
      <c r="G17986" s="21"/>
      <c r="H17986" s="21"/>
      <c r="I17986" s="21"/>
      <c r="J17986" s="21"/>
      <c r="K17986" s="21"/>
      <c r="L17986" s="21"/>
      <c r="M17986" s="21"/>
      <c r="N17986" s="21"/>
      <c r="O17986" s="21"/>
      <c r="P17986" s="21"/>
      <c r="Q17986" s="21"/>
      <c r="R17986" s="21"/>
      <c r="S17986" s="21"/>
      <c r="T17986" s="21"/>
      <c r="U17986" s="21"/>
      <c r="V17986" s="21"/>
      <c r="W17986" s="21"/>
      <c r="X17986" s="21"/>
      <c r="Y17986" s="21"/>
      <c r="Z17986" s="21"/>
      <c r="AA17986" s="21"/>
      <c r="AB17986" s="21"/>
      <c r="AC17986" s="21"/>
      <c r="AD17986" s="21"/>
      <c r="AE17986" s="21"/>
      <c r="AF17986" s="21"/>
      <c r="AG17986" s="21"/>
      <c r="AH17986" s="21"/>
      <c r="AI17986" s="21"/>
      <c r="AJ17986" s="21"/>
      <c r="AK17986" s="21"/>
      <c r="AL17986" s="21"/>
      <c r="AM17986" s="21"/>
      <c r="AN17986" s="21"/>
      <c r="AO17986" s="21"/>
      <c r="AP17986" s="21"/>
      <c r="AQ17986" s="21"/>
      <c r="AR17986" s="21"/>
      <c r="AS17986" s="21"/>
      <c r="AT17986" s="21"/>
      <c r="AU17986" s="21"/>
      <c r="AV17986" s="21"/>
      <c r="AW17986" s="21"/>
      <c r="AX17986" s="21"/>
      <c r="AY17986" s="21"/>
      <c r="AZ17986" s="21"/>
      <c r="BA17986" s="21"/>
      <c r="BB17986" s="21"/>
      <c r="BC17986" s="21"/>
      <c r="BD17986" s="21"/>
      <c r="BE17986" s="21"/>
      <c r="BF17986" s="21"/>
      <c r="BG17986" s="21"/>
      <c r="BH17986" s="21"/>
      <c r="BI17986" s="21"/>
      <c r="BJ17986" s="21"/>
      <c r="BK17986" s="21"/>
      <c r="BL17986" s="21"/>
      <c r="BM17986" s="21"/>
      <c r="BN17986" s="21"/>
      <c r="BO17986" s="21"/>
      <c r="BP17986" s="21"/>
      <c r="BQ17986" s="21"/>
      <c r="BR17986" s="21"/>
      <c r="BS17986" s="21"/>
      <c r="BT17986" s="21"/>
      <c r="BU17986" s="21"/>
      <c r="BV17986" s="21"/>
      <c r="BW17986" s="21"/>
      <c r="BX17986" s="21"/>
      <c r="BY17986" s="21"/>
      <c r="BZ17986" s="21"/>
      <c r="CA17986" s="21"/>
      <c r="CB17986" s="21"/>
      <c r="CC17986" s="21"/>
      <c r="CD17986" s="21"/>
      <c r="CE17986" s="21"/>
      <c r="CF17986" s="21"/>
      <c r="CG17986" s="21"/>
      <c r="CH17986" s="21"/>
      <c r="CI17986" s="21"/>
      <c r="CJ17986" s="21"/>
      <c r="CK17986" s="21"/>
      <c r="CL17986" s="21"/>
      <c r="CM17986" s="21"/>
      <c r="CN17986" s="21"/>
      <c r="CO17986" s="21"/>
      <c r="CP17986" s="21"/>
    </row>
    <row r="17987" spans="1:94">
      <c r="A17987" s="21"/>
      <c r="B17987" s="21"/>
      <c r="C17987" s="21"/>
      <c r="D17987" s="21"/>
      <c r="E17987" s="21"/>
      <c r="F17987" s="21"/>
      <c r="G17987" s="21"/>
      <c r="H17987" s="21"/>
      <c r="I17987" s="21"/>
      <c r="J17987" s="21"/>
      <c r="K17987" s="21"/>
      <c r="L17987" s="21"/>
      <c r="M17987" s="21"/>
      <c r="N17987" s="21"/>
      <c r="O17987" s="21"/>
      <c r="P17987" s="21"/>
      <c r="Q17987" s="21"/>
      <c r="R17987" s="21"/>
      <c r="S17987" s="21"/>
      <c r="T17987" s="21"/>
      <c r="U17987" s="21"/>
      <c r="V17987" s="21"/>
      <c r="W17987" s="21"/>
      <c r="X17987" s="21"/>
      <c r="Y17987" s="21"/>
      <c r="Z17987" s="21"/>
      <c r="AA17987" s="21"/>
      <c r="AB17987" s="21"/>
      <c r="AC17987" s="21"/>
      <c r="AD17987" s="21"/>
      <c r="AE17987" s="21"/>
      <c r="AF17987" s="21"/>
      <c r="AG17987" s="21"/>
      <c r="AH17987" s="21"/>
      <c r="AI17987" s="21"/>
      <c r="AJ17987" s="21"/>
      <c r="AK17987" s="21"/>
      <c r="AL17987" s="21"/>
      <c r="AM17987" s="21"/>
      <c r="AN17987" s="21"/>
      <c r="AO17987" s="21"/>
      <c r="AP17987" s="21"/>
      <c r="AQ17987" s="21"/>
      <c r="AR17987" s="21"/>
      <c r="AS17987" s="21"/>
      <c r="AT17987" s="21"/>
      <c r="AU17987" s="21"/>
      <c r="AV17987" s="21"/>
      <c r="AW17987" s="21"/>
      <c r="AX17987" s="21"/>
      <c r="AY17987" s="21"/>
      <c r="AZ17987" s="21"/>
      <c r="BA17987" s="21"/>
      <c r="BB17987" s="21"/>
      <c r="BC17987" s="21"/>
      <c r="BD17987" s="21"/>
      <c r="BE17987" s="21"/>
      <c r="BF17987" s="21"/>
      <c r="BG17987" s="21"/>
      <c r="BH17987" s="21"/>
      <c r="BI17987" s="21"/>
      <c r="BJ17987" s="21"/>
      <c r="BK17987" s="21"/>
      <c r="BL17987" s="21"/>
      <c r="BM17987" s="21"/>
      <c r="BN17987" s="21"/>
      <c r="BO17987" s="21"/>
      <c r="BP17987" s="21"/>
      <c r="BQ17987" s="21"/>
      <c r="BR17987" s="21"/>
      <c r="BS17987" s="21"/>
      <c r="BT17987" s="21"/>
      <c r="BU17987" s="21"/>
      <c r="BV17987" s="21"/>
      <c r="BW17987" s="21"/>
      <c r="BX17987" s="21"/>
      <c r="BY17987" s="21"/>
      <c r="BZ17987" s="21"/>
      <c r="CA17987" s="21"/>
      <c r="CB17987" s="21"/>
      <c r="CC17987" s="21"/>
      <c r="CD17987" s="21"/>
      <c r="CE17987" s="21"/>
      <c r="CF17987" s="21"/>
      <c r="CG17987" s="21"/>
      <c r="CH17987" s="21"/>
      <c r="CI17987" s="21"/>
      <c r="CJ17987" s="21"/>
      <c r="CK17987" s="21"/>
      <c r="CL17987" s="21"/>
      <c r="CM17987" s="21"/>
      <c r="CN17987" s="21"/>
      <c r="CO17987" s="21"/>
      <c r="CP17987" s="21"/>
    </row>
    <row r="17988" spans="1:94">
      <c r="A17988" s="21"/>
      <c r="B17988" s="21"/>
      <c r="C17988" s="21"/>
      <c r="D17988" s="21"/>
      <c r="E17988" s="21"/>
      <c r="F17988" s="21"/>
      <c r="G17988" s="21"/>
      <c r="H17988" s="21"/>
      <c r="I17988" s="21"/>
      <c r="J17988" s="21"/>
      <c r="K17988" s="21"/>
      <c r="L17988" s="21"/>
      <c r="M17988" s="21"/>
      <c r="N17988" s="21"/>
      <c r="O17988" s="21"/>
      <c r="P17988" s="21"/>
      <c r="Q17988" s="21"/>
      <c r="R17988" s="21"/>
      <c r="S17988" s="21"/>
      <c r="T17988" s="21"/>
      <c r="U17988" s="21"/>
      <c r="V17988" s="21"/>
      <c r="W17988" s="21"/>
      <c r="X17988" s="21"/>
      <c r="Y17988" s="21"/>
      <c r="Z17988" s="21"/>
      <c r="AA17988" s="21"/>
      <c r="AB17988" s="21"/>
      <c r="AC17988" s="21"/>
      <c r="AD17988" s="21"/>
      <c r="AE17988" s="21"/>
      <c r="AF17988" s="21"/>
      <c r="AG17988" s="21"/>
      <c r="AH17988" s="21"/>
      <c r="AI17988" s="21"/>
      <c r="AJ17988" s="21"/>
      <c r="AK17988" s="21"/>
      <c r="AL17988" s="21"/>
      <c r="AM17988" s="21"/>
      <c r="AN17988" s="21"/>
      <c r="AO17988" s="21"/>
      <c r="AP17988" s="21"/>
      <c r="AQ17988" s="21"/>
      <c r="AR17988" s="21"/>
      <c r="AS17988" s="21"/>
      <c r="AT17988" s="21"/>
      <c r="AU17988" s="21"/>
      <c r="AV17988" s="21"/>
      <c r="AW17988" s="21"/>
      <c r="AX17988" s="21"/>
      <c r="AY17988" s="21"/>
      <c r="AZ17988" s="21"/>
      <c r="BA17988" s="21"/>
      <c r="BB17988" s="21"/>
      <c r="BC17988" s="21"/>
      <c r="BD17988" s="21"/>
      <c r="BE17988" s="21"/>
      <c r="BF17988" s="21"/>
      <c r="BG17988" s="21"/>
      <c r="BH17988" s="21"/>
      <c r="BI17988" s="21"/>
      <c r="BJ17988" s="21"/>
      <c r="BK17988" s="21"/>
      <c r="BL17988" s="21"/>
      <c r="BM17988" s="21"/>
      <c r="BN17988" s="21"/>
      <c r="BO17988" s="21"/>
      <c r="BP17988" s="21"/>
      <c r="BQ17988" s="21"/>
      <c r="BR17988" s="21"/>
      <c r="BS17988" s="21"/>
      <c r="BT17988" s="21"/>
      <c r="BU17988" s="21"/>
      <c r="BV17988" s="21"/>
      <c r="BW17988" s="21"/>
      <c r="BX17988" s="21"/>
      <c r="BY17988" s="21"/>
      <c r="BZ17988" s="21"/>
      <c r="CA17988" s="21"/>
      <c r="CB17988" s="21"/>
      <c r="CC17988" s="21"/>
      <c r="CD17988" s="21"/>
      <c r="CE17988" s="21"/>
      <c r="CF17988" s="21"/>
      <c r="CG17988" s="21"/>
      <c r="CH17988" s="21"/>
      <c r="CI17988" s="21"/>
      <c r="CJ17988" s="21"/>
      <c r="CK17988" s="21"/>
      <c r="CL17988" s="21"/>
      <c r="CM17988" s="21"/>
      <c r="CN17988" s="21"/>
      <c r="CO17988" s="21"/>
      <c r="CP17988" s="21"/>
    </row>
    <row r="17989" spans="1:94">
      <c r="A17989" s="21"/>
      <c r="B17989" s="21"/>
      <c r="C17989" s="21"/>
      <c r="D17989" s="21"/>
      <c r="E17989" s="21"/>
      <c r="F17989" s="21"/>
      <c r="G17989" s="21"/>
      <c r="H17989" s="21"/>
      <c r="I17989" s="21"/>
      <c r="J17989" s="21"/>
      <c r="K17989" s="21"/>
      <c r="L17989" s="21"/>
      <c r="M17989" s="21"/>
      <c r="N17989" s="21"/>
      <c r="O17989" s="21"/>
      <c r="P17989" s="21"/>
      <c r="Q17989" s="21"/>
      <c r="R17989" s="21"/>
      <c r="S17989" s="21"/>
      <c r="T17989" s="21"/>
      <c r="U17989" s="21"/>
      <c r="V17989" s="21"/>
      <c r="W17989" s="21"/>
      <c r="X17989" s="21"/>
      <c r="Y17989" s="21"/>
      <c r="Z17989" s="21"/>
      <c r="AA17989" s="21"/>
      <c r="AB17989" s="21"/>
      <c r="AC17989" s="21"/>
      <c r="AD17989" s="21"/>
      <c r="AE17989" s="21"/>
      <c r="AF17989" s="21"/>
      <c r="AG17989" s="21"/>
      <c r="AH17989" s="21"/>
      <c r="AI17989" s="21"/>
      <c r="AJ17989" s="21"/>
      <c r="AK17989" s="21"/>
      <c r="AL17989" s="21"/>
      <c r="AM17989" s="21"/>
      <c r="AN17989" s="21"/>
      <c r="AO17989" s="21"/>
      <c r="AP17989" s="21"/>
      <c r="AQ17989" s="21"/>
      <c r="AR17989" s="21"/>
      <c r="AS17989" s="21"/>
      <c r="AT17989" s="21"/>
      <c r="AU17989" s="21"/>
      <c r="AV17989" s="21"/>
      <c r="AW17989" s="21"/>
      <c r="AX17989" s="21"/>
      <c r="AY17989" s="21"/>
      <c r="AZ17989" s="21"/>
      <c r="BA17989" s="21"/>
      <c r="BB17989" s="21"/>
      <c r="BC17989" s="21"/>
      <c r="BD17989" s="21"/>
      <c r="BE17989" s="21"/>
      <c r="BF17989" s="21"/>
      <c r="BG17989" s="21"/>
      <c r="BH17989" s="21"/>
      <c r="BI17989" s="21"/>
      <c r="BJ17989" s="21"/>
      <c r="BK17989" s="21"/>
      <c r="BL17989" s="21"/>
      <c r="BM17989" s="21"/>
      <c r="BN17989" s="21"/>
      <c r="BO17989" s="21"/>
      <c r="BP17989" s="21"/>
      <c r="BQ17989" s="21"/>
      <c r="BR17989" s="21"/>
      <c r="BS17989" s="21"/>
      <c r="BT17989" s="21"/>
      <c r="BU17989" s="21"/>
      <c r="BV17989" s="21"/>
      <c r="BW17989" s="21"/>
      <c r="BX17989" s="21"/>
      <c r="BY17989" s="21"/>
      <c r="BZ17989" s="21"/>
      <c r="CA17989" s="21"/>
      <c r="CB17989" s="21"/>
      <c r="CC17989" s="21"/>
      <c r="CD17989" s="21"/>
      <c r="CE17989" s="21"/>
      <c r="CF17989" s="21"/>
      <c r="CG17989" s="21"/>
      <c r="CH17989" s="21"/>
      <c r="CI17989" s="21"/>
      <c r="CJ17989" s="21"/>
      <c r="CK17989" s="21"/>
      <c r="CL17989" s="21"/>
      <c r="CM17989" s="21"/>
      <c r="CN17989" s="21"/>
      <c r="CO17989" s="21"/>
      <c r="CP17989" s="21"/>
    </row>
    <row r="17990" spans="1:94">
      <c r="A17990" s="21"/>
      <c r="B17990" s="21"/>
      <c r="C17990" s="21"/>
      <c r="D17990" s="21"/>
      <c r="E17990" s="21"/>
      <c r="F17990" s="21"/>
      <c r="G17990" s="21"/>
      <c r="H17990" s="21"/>
      <c r="I17990" s="21"/>
      <c r="J17990" s="21"/>
      <c r="K17990" s="21"/>
      <c r="L17990" s="21"/>
      <c r="M17990" s="21"/>
      <c r="N17990" s="21"/>
      <c r="O17990" s="21"/>
      <c r="P17990" s="21"/>
      <c r="Q17990" s="21"/>
      <c r="R17990" s="21"/>
      <c r="S17990" s="21"/>
      <c r="T17990" s="21"/>
      <c r="U17990" s="21"/>
      <c r="V17990" s="21"/>
      <c r="W17990" s="21"/>
      <c r="X17990" s="21"/>
      <c r="Y17990" s="21"/>
      <c r="Z17990" s="21"/>
      <c r="AA17990" s="21"/>
      <c r="AB17990" s="21"/>
      <c r="AC17990" s="21"/>
      <c r="AD17990" s="21"/>
      <c r="AE17990" s="21"/>
      <c r="AF17990" s="21"/>
      <c r="AG17990" s="21"/>
      <c r="AH17990" s="21"/>
      <c r="AI17990" s="21"/>
      <c r="AJ17990" s="21"/>
      <c r="AK17990" s="21"/>
      <c r="AL17990" s="21"/>
      <c r="AM17990" s="21"/>
      <c r="AN17990" s="21"/>
      <c r="AO17990" s="21"/>
      <c r="AP17990" s="21"/>
      <c r="AQ17990" s="21"/>
      <c r="AR17990" s="21"/>
      <c r="AS17990" s="21"/>
      <c r="AT17990" s="21"/>
      <c r="AU17990" s="21"/>
      <c r="AV17990" s="21"/>
      <c r="AW17990" s="21"/>
      <c r="AX17990" s="21"/>
      <c r="AY17990" s="21"/>
      <c r="AZ17990" s="21"/>
      <c r="BA17990" s="21"/>
      <c r="BB17990" s="21"/>
      <c r="BC17990" s="21"/>
      <c r="BD17990" s="21"/>
      <c r="BE17990" s="21"/>
      <c r="BF17990" s="21"/>
      <c r="BG17990" s="21"/>
      <c r="BH17990" s="21"/>
      <c r="BI17990" s="21"/>
      <c r="BJ17990" s="21"/>
      <c r="BK17990" s="21"/>
      <c r="BL17990" s="21"/>
      <c r="BM17990" s="21"/>
      <c r="BN17990" s="21"/>
      <c r="BO17990" s="21"/>
      <c r="BP17990" s="21"/>
      <c r="BQ17990" s="21"/>
      <c r="BR17990" s="21"/>
      <c r="BS17990" s="21"/>
      <c r="BT17990" s="21"/>
      <c r="BU17990" s="21"/>
      <c r="BV17990" s="21"/>
      <c r="BW17990" s="21"/>
      <c r="BX17990" s="21"/>
      <c r="BY17990" s="21"/>
      <c r="BZ17990" s="21"/>
      <c r="CA17990" s="21"/>
      <c r="CB17990" s="21"/>
      <c r="CC17990" s="21"/>
      <c r="CD17990" s="21"/>
      <c r="CE17990" s="21"/>
      <c r="CF17990" s="21"/>
      <c r="CG17990" s="21"/>
      <c r="CH17990" s="21"/>
      <c r="CI17990" s="21"/>
      <c r="CJ17990" s="21"/>
      <c r="CK17990" s="21"/>
      <c r="CL17990" s="21"/>
      <c r="CM17990" s="21"/>
      <c r="CN17990" s="21"/>
      <c r="CO17990" s="21"/>
      <c r="CP17990" s="21"/>
    </row>
    <row r="17991" spans="1:94">
      <c r="A17991" s="21"/>
      <c r="B17991" s="21"/>
      <c r="C17991" s="21"/>
      <c r="D17991" s="21"/>
      <c r="E17991" s="21"/>
      <c r="F17991" s="21"/>
      <c r="G17991" s="21"/>
      <c r="H17991" s="21"/>
      <c r="I17991" s="21"/>
      <c r="J17991" s="21"/>
      <c r="K17991" s="21"/>
      <c r="L17991" s="21"/>
      <c r="M17991" s="21"/>
      <c r="N17991" s="21"/>
      <c r="O17991" s="21"/>
      <c r="P17991" s="21"/>
      <c r="Q17991" s="21"/>
      <c r="R17991" s="21"/>
      <c r="S17991" s="21"/>
      <c r="T17991" s="21"/>
      <c r="U17991" s="21"/>
      <c r="V17991" s="21"/>
      <c r="W17991" s="21"/>
      <c r="X17991" s="21"/>
      <c r="Y17991" s="21"/>
      <c r="Z17991" s="21"/>
      <c r="AA17991" s="21"/>
      <c r="AB17991" s="21"/>
      <c r="AC17991" s="21"/>
      <c r="AD17991" s="21"/>
      <c r="AE17991" s="21"/>
      <c r="AF17991" s="21"/>
      <c r="AG17991" s="21"/>
      <c r="AH17991" s="21"/>
      <c r="AI17991" s="21"/>
      <c r="AJ17991" s="21"/>
      <c r="AK17991" s="21"/>
      <c r="AL17991" s="21"/>
      <c r="AM17991" s="21"/>
      <c r="AN17991" s="21"/>
      <c r="AO17991" s="21"/>
      <c r="AP17991" s="21"/>
      <c r="AQ17991" s="21"/>
      <c r="AR17991" s="21"/>
      <c r="AS17991" s="21"/>
      <c r="AT17991" s="21"/>
      <c r="AU17991" s="21"/>
      <c r="AV17991" s="21"/>
      <c r="AW17991" s="21"/>
      <c r="AX17991" s="21"/>
      <c r="AY17991" s="21"/>
      <c r="AZ17991" s="21"/>
      <c r="BA17991" s="21"/>
      <c r="BB17991" s="21"/>
      <c r="BC17991" s="21"/>
      <c r="BD17991" s="21"/>
      <c r="BE17991" s="21"/>
      <c r="BF17991" s="21"/>
      <c r="BG17991" s="21"/>
      <c r="BH17991" s="21"/>
      <c r="BI17991" s="21"/>
      <c r="BJ17991" s="21"/>
      <c r="BK17991" s="21"/>
      <c r="BL17991" s="21"/>
      <c r="BM17991" s="21"/>
      <c r="BN17991" s="21"/>
      <c r="BO17991" s="21"/>
      <c r="BP17991" s="21"/>
      <c r="BQ17991" s="21"/>
      <c r="BR17991" s="21"/>
      <c r="BS17991" s="21"/>
      <c r="BT17991" s="21"/>
      <c r="BU17991" s="21"/>
      <c r="BV17991" s="21"/>
      <c r="BW17991" s="21"/>
      <c r="BX17991" s="21"/>
      <c r="BY17991" s="21"/>
      <c r="BZ17991" s="21"/>
      <c r="CA17991" s="21"/>
      <c r="CB17991" s="21"/>
      <c r="CC17991" s="21"/>
      <c r="CD17991" s="21"/>
      <c r="CE17991" s="21"/>
      <c r="CF17991" s="21"/>
      <c r="CG17991" s="21"/>
      <c r="CH17991" s="21"/>
      <c r="CI17991" s="21"/>
      <c r="CJ17991" s="21"/>
      <c r="CK17991" s="21"/>
      <c r="CL17991" s="21"/>
      <c r="CM17991" s="21"/>
      <c r="CN17991" s="21"/>
      <c r="CO17991" s="21"/>
      <c r="CP17991" s="21"/>
    </row>
    <row r="17992" spans="1:94">
      <c r="A17992" s="21"/>
      <c r="B17992" s="21"/>
      <c r="C17992" s="21"/>
      <c r="D17992" s="21"/>
      <c r="E17992" s="21"/>
      <c r="F17992" s="21"/>
      <c r="G17992" s="21"/>
      <c r="H17992" s="21"/>
      <c r="I17992" s="21"/>
      <c r="J17992" s="21"/>
      <c r="K17992" s="21"/>
      <c r="L17992" s="21"/>
      <c r="M17992" s="21"/>
      <c r="N17992" s="21"/>
      <c r="O17992" s="21"/>
      <c r="P17992" s="21"/>
      <c r="Q17992" s="21"/>
      <c r="R17992" s="21"/>
      <c r="S17992" s="21"/>
      <c r="T17992" s="21"/>
      <c r="U17992" s="21"/>
      <c r="V17992" s="21"/>
      <c r="W17992" s="21"/>
      <c r="X17992" s="21"/>
      <c r="Y17992" s="21"/>
      <c r="Z17992" s="21"/>
      <c r="AA17992" s="21"/>
      <c r="AB17992" s="21"/>
      <c r="AC17992" s="21"/>
      <c r="AD17992" s="21"/>
      <c r="AE17992" s="21"/>
      <c r="AF17992" s="21"/>
      <c r="AG17992" s="21"/>
      <c r="AH17992" s="21"/>
      <c r="AI17992" s="21"/>
      <c r="AJ17992" s="21"/>
      <c r="AK17992" s="21"/>
      <c r="AL17992" s="21"/>
      <c r="AM17992" s="21"/>
      <c r="AN17992" s="21"/>
      <c r="AO17992" s="21"/>
      <c r="AP17992" s="21"/>
      <c r="AQ17992" s="21"/>
      <c r="AR17992" s="21"/>
      <c r="AS17992" s="21"/>
      <c r="AT17992" s="21"/>
      <c r="AU17992" s="21"/>
      <c r="AV17992" s="21"/>
      <c r="AW17992" s="21"/>
      <c r="AX17992" s="21"/>
      <c r="AY17992" s="21"/>
      <c r="AZ17992" s="21"/>
      <c r="BA17992" s="21"/>
      <c r="BB17992" s="21"/>
      <c r="BC17992" s="21"/>
      <c r="BD17992" s="21"/>
      <c r="BE17992" s="21"/>
      <c r="BF17992" s="21"/>
      <c r="BG17992" s="21"/>
      <c r="BH17992" s="21"/>
      <c r="BI17992" s="21"/>
      <c r="BJ17992" s="21"/>
      <c r="BK17992" s="21"/>
      <c r="BL17992" s="21"/>
      <c r="BM17992" s="21"/>
      <c r="BN17992" s="21"/>
      <c r="BO17992" s="21"/>
      <c r="BP17992" s="21"/>
      <c r="BQ17992" s="21"/>
      <c r="BR17992" s="21"/>
      <c r="BS17992" s="21"/>
      <c r="BT17992" s="21"/>
      <c r="BU17992" s="21"/>
      <c r="BV17992" s="21"/>
      <c r="BW17992" s="21"/>
      <c r="BX17992" s="21"/>
      <c r="BY17992" s="21"/>
      <c r="BZ17992" s="21"/>
      <c r="CA17992" s="21"/>
      <c r="CB17992" s="21"/>
      <c r="CC17992" s="21"/>
      <c r="CD17992" s="21"/>
      <c r="CE17992" s="21"/>
      <c r="CF17992" s="21"/>
      <c r="CG17992" s="21"/>
      <c r="CH17992" s="21"/>
      <c r="CI17992" s="21"/>
      <c r="CJ17992" s="21"/>
      <c r="CK17992" s="21"/>
      <c r="CL17992" s="21"/>
      <c r="CM17992" s="21"/>
      <c r="CN17992" s="21"/>
      <c r="CO17992" s="21"/>
      <c r="CP17992" s="21"/>
    </row>
    <row r="17993" spans="1:94">
      <c r="A17993" s="21"/>
      <c r="B17993" s="21"/>
      <c r="C17993" s="21"/>
      <c r="D17993" s="21"/>
      <c r="E17993" s="21"/>
      <c r="F17993" s="21"/>
      <c r="G17993" s="21"/>
      <c r="H17993" s="21"/>
      <c r="I17993" s="21"/>
      <c r="J17993" s="21"/>
      <c r="K17993" s="21"/>
      <c r="L17993" s="21"/>
      <c r="M17993" s="21"/>
      <c r="N17993" s="21"/>
      <c r="O17993" s="21"/>
      <c r="P17993" s="21"/>
      <c r="Q17993" s="21"/>
      <c r="R17993" s="21"/>
      <c r="S17993" s="21"/>
      <c r="T17993" s="21"/>
      <c r="U17993" s="21"/>
      <c r="V17993" s="21"/>
      <c r="W17993" s="21"/>
      <c r="X17993" s="21"/>
      <c r="Y17993" s="21"/>
      <c r="Z17993" s="21"/>
      <c r="AA17993" s="21"/>
      <c r="AB17993" s="21"/>
      <c r="AC17993" s="21"/>
      <c r="AD17993" s="21"/>
      <c r="AE17993" s="21"/>
      <c r="AF17993" s="21"/>
      <c r="AG17993" s="21"/>
      <c r="AH17993" s="21"/>
      <c r="AI17993" s="21"/>
      <c r="AJ17993" s="21"/>
      <c r="AK17993" s="21"/>
      <c r="AL17993" s="21"/>
      <c r="AM17993" s="21"/>
      <c r="AN17993" s="21"/>
      <c r="AO17993" s="21"/>
      <c r="AP17993" s="21"/>
      <c r="AQ17993" s="21"/>
      <c r="AR17993" s="21"/>
      <c r="AS17993" s="21"/>
      <c r="AT17993" s="21"/>
      <c r="AU17993" s="21"/>
      <c r="AV17993" s="21"/>
      <c r="AW17993" s="21"/>
      <c r="AX17993" s="21"/>
      <c r="AY17993" s="21"/>
      <c r="AZ17993" s="21"/>
      <c r="BA17993" s="21"/>
      <c r="BB17993" s="21"/>
      <c r="BC17993" s="21"/>
      <c r="BD17993" s="21"/>
      <c r="BE17993" s="21"/>
      <c r="BF17993" s="21"/>
      <c r="BG17993" s="21"/>
      <c r="BH17993" s="21"/>
      <c r="BI17993" s="21"/>
      <c r="BJ17993" s="21"/>
      <c r="BK17993" s="21"/>
      <c r="BL17993" s="21"/>
      <c r="BM17993" s="21"/>
      <c r="BN17993" s="21"/>
      <c r="BO17993" s="21"/>
      <c r="BP17993" s="21"/>
      <c r="BQ17993" s="21"/>
      <c r="BR17993" s="21"/>
      <c r="BS17993" s="21"/>
      <c r="BT17993" s="21"/>
      <c r="BU17993" s="21"/>
      <c r="BV17993" s="21"/>
      <c r="BW17993" s="21"/>
      <c r="BX17993" s="21"/>
      <c r="BY17993" s="21"/>
      <c r="BZ17993" s="21"/>
      <c r="CA17993" s="21"/>
      <c r="CB17993" s="21"/>
      <c r="CC17993" s="21"/>
      <c r="CD17993" s="21"/>
      <c r="CE17993" s="21"/>
      <c r="CF17993" s="21"/>
      <c r="CG17993" s="21"/>
      <c r="CH17993" s="21"/>
      <c r="CI17993" s="21"/>
      <c r="CJ17993" s="21"/>
      <c r="CK17993" s="21"/>
      <c r="CL17993" s="21"/>
      <c r="CM17993" s="21"/>
      <c r="CN17993" s="21"/>
      <c r="CO17993" s="21"/>
      <c r="CP17993" s="21"/>
    </row>
    <row r="17994" spans="1:94">
      <c r="A17994" s="21"/>
      <c r="B17994" s="21"/>
      <c r="C17994" s="21"/>
      <c r="D17994" s="21"/>
      <c r="E17994" s="21"/>
      <c r="F17994" s="21"/>
      <c r="G17994" s="21"/>
      <c r="H17994" s="21"/>
      <c r="I17994" s="21"/>
      <c r="J17994" s="21"/>
      <c r="K17994" s="21"/>
      <c r="L17994" s="21"/>
      <c r="M17994" s="21"/>
      <c r="N17994" s="21"/>
      <c r="O17994" s="21"/>
      <c r="P17994" s="21"/>
      <c r="Q17994" s="21"/>
      <c r="R17994" s="21"/>
      <c r="S17994" s="21"/>
      <c r="T17994" s="21"/>
      <c r="U17994" s="21"/>
      <c r="V17994" s="21"/>
      <c r="W17994" s="21"/>
      <c r="X17994" s="21"/>
      <c r="Y17994" s="21"/>
      <c r="Z17994" s="21"/>
      <c r="AA17994" s="21"/>
      <c r="AB17994" s="21"/>
      <c r="AC17994" s="21"/>
      <c r="AD17994" s="21"/>
      <c r="AE17994" s="21"/>
      <c r="AF17994" s="21"/>
      <c r="AG17994" s="21"/>
      <c r="AH17994" s="21"/>
      <c r="AI17994" s="21"/>
      <c r="AJ17994" s="21"/>
      <c r="AK17994" s="21"/>
      <c r="AL17994" s="21"/>
      <c r="AM17994" s="21"/>
      <c r="AN17994" s="21"/>
      <c r="AO17994" s="21"/>
      <c r="AP17994" s="21"/>
      <c r="AQ17994" s="21"/>
      <c r="AR17994" s="21"/>
      <c r="AS17994" s="21"/>
      <c r="AT17994" s="21"/>
      <c r="AU17994" s="21"/>
      <c r="AV17994" s="21"/>
      <c r="AW17994" s="21"/>
      <c r="AX17994" s="21"/>
      <c r="AY17994" s="21"/>
      <c r="AZ17994" s="21"/>
      <c r="BA17994" s="21"/>
      <c r="BB17994" s="21"/>
      <c r="BC17994" s="21"/>
      <c r="BD17994" s="21"/>
      <c r="BE17994" s="21"/>
      <c r="BF17994" s="21"/>
      <c r="BG17994" s="21"/>
      <c r="BH17994" s="21"/>
      <c r="BI17994" s="21"/>
      <c r="BJ17994" s="21"/>
      <c r="BK17994" s="21"/>
      <c r="BL17994" s="21"/>
      <c r="BM17994" s="21"/>
      <c r="BN17994" s="21"/>
      <c r="BO17994" s="21"/>
      <c r="BP17994" s="21"/>
      <c r="BQ17994" s="21"/>
      <c r="BR17994" s="21"/>
      <c r="BS17994" s="21"/>
      <c r="BT17994" s="21"/>
      <c r="BU17994" s="21"/>
      <c r="BV17994" s="21"/>
      <c r="BW17994" s="21"/>
      <c r="BX17994" s="21"/>
      <c r="BY17994" s="21"/>
      <c r="BZ17994" s="21"/>
      <c r="CA17994" s="21"/>
      <c r="CB17994" s="21"/>
      <c r="CC17994" s="21"/>
      <c r="CD17994" s="21"/>
      <c r="CE17994" s="21"/>
      <c r="CF17994" s="21"/>
      <c r="CG17994" s="21"/>
      <c r="CH17994" s="21"/>
      <c r="CI17994" s="21"/>
      <c r="CJ17994" s="21"/>
      <c r="CK17994" s="21"/>
      <c r="CL17994" s="21"/>
      <c r="CM17994" s="21"/>
      <c r="CN17994" s="21"/>
      <c r="CO17994" s="21"/>
      <c r="CP17994" s="21"/>
    </row>
    <row r="17995" spans="1:94">
      <c r="A17995" s="21"/>
      <c r="B17995" s="21"/>
      <c r="C17995" s="21"/>
      <c r="D17995" s="21"/>
      <c r="E17995" s="21"/>
      <c r="F17995" s="21"/>
      <c r="G17995" s="21"/>
      <c r="H17995" s="21"/>
      <c r="I17995" s="21"/>
      <c r="J17995" s="21"/>
      <c r="K17995" s="21"/>
      <c r="L17995" s="21"/>
      <c r="M17995" s="21"/>
      <c r="N17995" s="21"/>
      <c r="O17995" s="21"/>
      <c r="P17995" s="21"/>
      <c r="Q17995" s="21"/>
      <c r="R17995" s="21"/>
      <c r="S17995" s="21"/>
      <c r="T17995" s="21"/>
      <c r="U17995" s="21"/>
      <c r="V17995" s="21"/>
      <c r="W17995" s="21"/>
      <c r="X17995" s="21"/>
      <c r="Y17995" s="21"/>
      <c r="Z17995" s="21"/>
      <c r="AA17995" s="21"/>
      <c r="AB17995" s="21"/>
      <c r="AC17995" s="21"/>
      <c r="AD17995" s="21"/>
      <c r="AE17995" s="21"/>
      <c r="AF17995" s="21"/>
      <c r="AG17995" s="21"/>
      <c r="AH17995" s="21"/>
      <c r="AI17995" s="21"/>
      <c r="AJ17995" s="21"/>
      <c r="AK17995" s="21"/>
      <c r="AL17995" s="21"/>
      <c r="AM17995" s="21"/>
      <c r="AN17995" s="21"/>
      <c r="AO17995" s="21"/>
      <c r="AP17995" s="21"/>
      <c r="AQ17995" s="21"/>
      <c r="AR17995" s="21"/>
      <c r="AS17995" s="21"/>
      <c r="AT17995" s="21"/>
      <c r="AU17995" s="21"/>
      <c r="AV17995" s="21"/>
      <c r="AW17995" s="21"/>
      <c r="AX17995" s="21"/>
      <c r="AY17995" s="21"/>
      <c r="AZ17995" s="21"/>
      <c r="BA17995" s="21"/>
      <c r="BB17995" s="21"/>
      <c r="BC17995" s="21"/>
      <c r="BD17995" s="21"/>
      <c r="BE17995" s="21"/>
      <c r="BF17995" s="21"/>
      <c r="BG17995" s="21"/>
      <c r="BH17995" s="21"/>
      <c r="BI17995" s="21"/>
      <c r="BJ17995" s="21"/>
      <c r="BK17995" s="21"/>
      <c r="BL17995" s="21"/>
      <c r="BM17995" s="21"/>
      <c r="BN17995" s="21"/>
      <c r="BO17995" s="21"/>
      <c r="BP17995" s="21"/>
      <c r="BQ17995" s="21"/>
      <c r="BR17995" s="21"/>
      <c r="BS17995" s="21"/>
      <c r="BT17995" s="21"/>
      <c r="BU17995" s="21"/>
      <c r="BV17995" s="21"/>
      <c r="BW17995" s="21"/>
      <c r="BX17995" s="21"/>
      <c r="BY17995" s="21"/>
      <c r="BZ17995" s="21"/>
      <c r="CA17995" s="21"/>
      <c r="CB17995" s="21"/>
      <c r="CC17995" s="21"/>
      <c r="CD17995" s="21"/>
      <c r="CE17995" s="21"/>
      <c r="CF17995" s="21"/>
      <c r="CG17995" s="21"/>
      <c r="CH17995" s="21"/>
      <c r="CI17995" s="21"/>
      <c r="CJ17995" s="21"/>
      <c r="CK17995" s="21"/>
      <c r="CL17995" s="21"/>
      <c r="CM17995" s="21"/>
      <c r="CN17995" s="21"/>
      <c r="CO17995" s="21"/>
      <c r="CP17995" s="21"/>
    </row>
    <row r="17996" spans="1:94">
      <c r="A17996" s="21"/>
      <c r="B17996" s="21"/>
      <c r="C17996" s="21"/>
      <c r="D17996" s="21"/>
      <c r="E17996" s="21"/>
      <c r="F17996" s="21"/>
      <c r="G17996" s="21"/>
      <c r="H17996" s="21"/>
      <c r="I17996" s="21"/>
      <c r="J17996" s="21"/>
      <c r="K17996" s="21"/>
      <c r="L17996" s="21"/>
      <c r="M17996" s="21"/>
      <c r="N17996" s="21"/>
      <c r="O17996" s="21"/>
      <c r="P17996" s="21"/>
      <c r="Q17996" s="21"/>
      <c r="R17996" s="21"/>
      <c r="S17996" s="21"/>
      <c r="T17996" s="21"/>
      <c r="U17996" s="21"/>
      <c r="V17996" s="21"/>
      <c r="W17996" s="21"/>
      <c r="X17996" s="21"/>
      <c r="Y17996" s="21"/>
      <c r="Z17996" s="21"/>
      <c r="AA17996" s="21"/>
      <c r="AB17996" s="21"/>
      <c r="AC17996" s="21"/>
      <c r="AD17996" s="21"/>
      <c r="AE17996" s="21"/>
      <c r="AF17996" s="21"/>
      <c r="AG17996" s="21"/>
      <c r="AH17996" s="21"/>
      <c r="AI17996" s="21"/>
      <c r="AJ17996" s="21"/>
      <c r="AK17996" s="21"/>
      <c r="AL17996" s="21"/>
      <c r="AM17996" s="21"/>
      <c r="AN17996" s="21"/>
      <c r="AO17996" s="21"/>
      <c r="AP17996" s="21"/>
      <c r="AQ17996" s="21"/>
      <c r="AR17996" s="21"/>
      <c r="AS17996" s="21"/>
      <c r="AT17996" s="21"/>
      <c r="AU17996" s="21"/>
      <c r="AV17996" s="21"/>
      <c r="AW17996" s="21"/>
      <c r="AX17996" s="21"/>
      <c r="AY17996" s="21"/>
      <c r="AZ17996" s="21"/>
      <c r="BA17996" s="21"/>
      <c r="BB17996" s="21"/>
      <c r="BC17996" s="21"/>
      <c r="BD17996" s="21"/>
      <c r="BE17996" s="21"/>
      <c r="BF17996" s="21"/>
      <c r="BG17996" s="21"/>
      <c r="BH17996" s="21"/>
      <c r="BI17996" s="21"/>
      <c r="BJ17996" s="21"/>
      <c r="BK17996" s="21"/>
      <c r="BL17996" s="21"/>
      <c r="BM17996" s="21"/>
      <c r="BN17996" s="21"/>
      <c r="BO17996" s="21"/>
      <c r="BP17996" s="21"/>
      <c r="BQ17996" s="21"/>
      <c r="BR17996" s="21"/>
      <c r="BS17996" s="21"/>
      <c r="BT17996" s="21"/>
      <c r="BU17996" s="21"/>
      <c r="BV17996" s="21"/>
      <c r="BW17996" s="21"/>
      <c r="BX17996" s="21"/>
      <c r="BY17996" s="21"/>
      <c r="BZ17996" s="21"/>
      <c r="CA17996" s="21"/>
      <c r="CB17996" s="21"/>
      <c r="CC17996" s="21"/>
      <c r="CD17996" s="21"/>
      <c r="CE17996" s="21"/>
      <c r="CF17996" s="21"/>
      <c r="CG17996" s="21"/>
      <c r="CH17996" s="21"/>
      <c r="CI17996" s="21"/>
      <c r="CJ17996" s="21"/>
      <c r="CK17996" s="21"/>
      <c r="CL17996" s="21"/>
      <c r="CM17996" s="21"/>
      <c r="CN17996" s="21"/>
      <c r="CO17996" s="21"/>
      <c r="CP17996" s="21"/>
    </row>
    <row r="17997" spans="1:94">
      <c r="A17997" s="21"/>
      <c r="B17997" s="21"/>
      <c r="C17997" s="21"/>
      <c r="D17997" s="21"/>
      <c r="E17997" s="21"/>
      <c r="F17997" s="21"/>
      <c r="G17997" s="21"/>
      <c r="H17997" s="21"/>
      <c r="I17997" s="21"/>
      <c r="J17997" s="21"/>
      <c r="K17997" s="21"/>
      <c r="L17997" s="21"/>
      <c r="M17997" s="21"/>
      <c r="N17997" s="21"/>
      <c r="O17997" s="21"/>
      <c r="P17997" s="21"/>
      <c r="Q17997" s="21"/>
      <c r="R17997" s="21"/>
      <c r="S17997" s="21"/>
      <c r="T17997" s="21"/>
      <c r="U17997" s="21"/>
      <c r="V17997" s="21"/>
      <c r="W17997" s="21"/>
      <c r="X17997" s="21"/>
      <c r="Y17997" s="21"/>
      <c r="Z17997" s="21"/>
      <c r="AA17997" s="21"/>
      <c r="AB17997" s="21"/>
      <c r="AC17997" s="21"/>
      <c r="AD17997" s="21"/>
      <c r="AE17997" s="21"/>
      <c r="AF17997" s="21"/>
      <c r="AG17997" s="21"/>
      <c r="AH17997" s="21"/>
      <c r="AI17997" s="21"/>
      <c r="AJ17997" s="21"/>
      <c r="AK17997" s="21"/>
      <c r="AL17997" s="21"/>
      <c r="AM17997" s="21"/>
      <c r="AN17997" s="21"/>
      <c r="AO17997" s="21"/>
      <c r="AP17997" s="21"/>
      <c r="AQ17997" s="21"/>
      <c r="AR17997" s="21"/>
      <c r="AS17997" s="21"/>
      <c r="AT17997" s="21"/>
      <c r="AU17997" s="21"/>
      <c r="AV17997" s="21"/>
      <c r="AW17997" s="21"/>
      <c r="AX17997" s="21"/>
      <c r="AY17997" s="21"/>
      <c r="AZ17997" s="21"/>
      <c r="BA17997" s="21"/>
      <c r="BB17997" s="21"/>
      <c r="BC17997" s="21"/>
      <c r="BD17997" s="21"/>
      <c r="BE17997" s="21"/>
      <c r="BF17997" s="21"/>
      <c r="BG17997" s="21"/>
      <c r="BH17997" s="21"/>
      <c r="BI17997" s="21"/>
      <c r="BJ17997" s="21"/>
      <c r="BK17997" s="21"/>
      <c r="BL17997" s="21"/>
      <c r="BM17997" s="21"/>
      <c r="BN17997" s="21"/>
      <c r="BO17997" s="21"/>
      <c r="BP17997" s="21"/>
      <c r="BQ17997" s="21"/>
      <c r="BR17997" s="21"/>
      <c r="BS17997" s="21"/>
      <c r="BT17997" s="21"/>
      <c r="BU17997" s="21"/>
      <c r="BV17997" s="21"/>
      <c r="BW17997" s="21"/>
      <c r="BX17997" s="21"/>
      <c r="BY17997" s="21"/>
      <c r="BZ17997" s="21"/>
      <c r="CA17997" s="21"/>
      <c r="CB17997" s="21"/>
      <c r="CC17997" s="21"/>
      <c r="CD17997" s="21"/>
      <c r="CE17997" s="21"/>
      <c r="CF17997" s="21"/>
      <c r="CG17997" s="21"/>
      <c r="CH17997" s="21"/>
      <c r="CI17997" s="21"/>
      <c r="CJ17997" s="21"/>
      <c r="CK17997" s="21"/>
      <c r="CL17997" s="21"/>
      <c r="CM17997" s="21"/>
      <c r="CN17997" s="21"/>
      <c r="CO17997" s="21"/>
      <c r="CP17997" s="21"/>
    </row>
    <row r="17998" spans="1:94">
      <c r="A17998" s="21"/>
      <c r="B17998" s="21"/>
      <c r="C17998" s="21"/>
      <c r="D17998" s="21"/>
      <c r="E17998" s="21"/>
      <c r="F17998" s="21"/>
      <c r="G17998" s="21"/>
      <c r="H17998" s="21"/>
      <c r="I17998" s="21"/>
      <c r="J17998" s="21"/>
      <c r="K17998" s="21"/>
      <c r="L17998" s="21"/>
      <c r="M17998" s="21"/>
      <c r="N17998" s="21"/>
      <c r="O17998" s="21"/>
      <c r="P17998" s="21"/>
      <c r="Q17998" s="21"/>
      <c r="R17998" s="21"/>
      <c r="S17998" s="21"/>
      <c r="T17998" s="21"/>
      <c r="U17998" s="21"/>
      <c r="V17998" s="21"/>
      <c r="W17998" s="21"/>
      <c r="X17998" s="21"/>
      <c r="Y17998" s="21"/>
      <c r="Z17998" s="21"/>
      <c r="AA17998" s="21"/>
      <c r="AB17998" s="21"/>
      <c r="AC17998" s="21"/>
      <c r="AD17998" s="21"/>
      <c r="AE17998" s="21"/>
      <c r="AF17998" s="21"/>
      <c r="AG17998" s="21"/>
      <c r="AH17998" s="21"/>
      <c r="AI17998" s="21"/>
      <c r="AJ17998" s="21"/>
      <c r="AK17998" s="21"/>
      <c r="AL17998" s="21"/>
      <c r="AM17998" s="21"/>
      <c r="AN17998" s="21"/>
      <c r="AO17998" s="21"/>
      <c r="AP17998" s="21"/>
      <c r="AQ17998" s="21"/>
      <c r="AR17998" s="21"/>
      <c r="AS17998" s="21"/>
      <c r="AT17998" s="21"/>
      <c r="AU17998" s="21"/>
      <c r="AV17998" s="21"/>
      <c r="AW17998" s="21"/>
      <c r="AX17998" s="21"/>
      <c r="AY17998" s="21"/>
      <c r="AZ17998" s="21"/>
      <c r="BA17998" s="21"/>
      <c r="BB17998" s="21"/>
      <c r="BC17998" s="21"/>
      <c r="BD17998" s="21"/>
      <c r="BE17998" s="21"/>
      <c r="BF17998" s="21"/>
      <c r="BG17998" s="21"/>
      <c r="BH17998" s="21"/>
      <c r="BI17998" s="21"/>
      <c r="BJ17998" s="21"/>
      <c r="BK17998" s="21"/>
      <c r="BL17998" s="21"/>
      <c r="BM17998" s="21"/>
      <c r="BN17998" s="21"/>
      <c r="BO17998" s="21"/>
      <c r="BP17998" s="21"/>
      <c r="BQ17998" s="21"/>
      <c r="BR17998" s="21"/>
      <c r="BS17998" s="21"/>
      <c r="BT17998" s="21"/>
      <c r="BU17998" s="21"/>
      <c r="BV17998" s="21"/>
      <c r="BW17998" s="21"/>
      <c r="BX17998" s="21"/>
      <c r="BY17998" s="21"/>
      <c r="BZ17998" s="21"/>
      <c r="CA17998" s="21"/>
      <c r="CB17998" s="21"/>
      <c r="CC17998" s="21"/>
      <c r="CD17998" s="21"/>
      <c r="CE17998" s="21"/>
      <c r="CF17998" s="21"/>
      <c r="CG17998" s="21"/>
      <c r="CH17998" s="21"/>
      <c r="CI17998" s="21"/>
      <c r="CJ17998" s="21"/>
      <c r="CK17998" s="21"/>
      <c r="CL17998" s="21"/>
      <c r="CM17998" s="21"/>
      <c r="CN17998" s="21"/>
      <c r="CO17998" s="21"/>
      <c r="CP17998" s="21"/>
    </row>
    <row r="17999" spans="1:94">
      <c r="A17999" s="21"/>
      <c r="B17999" s="21"/>
      <c r="C17999" s="21"/>
      <c r="D17999" s="21"/>
      <c r="E17999" s="21"/>
      <c r="F17999" s="21"/>
      <c r="G17999" s="21"/>
      <c r="H17999" s="21"/>
      <c r="I17999" s="21"/>
      <c r="J17999" s="21"/>
      <c r="K17999" s="21"/>
      <c r="L17999" s="21"/>
      <c r="M17999" s="21"/>
      <c r="N17999" s="21"/>
      <c r="O17999" s="21"/>
      <c r="P17999" s="21"/>
      <c r="Q17999" s="21"/>
      <c r="R17999" s="21"/>
      <c r="S17999" s="21"/>
      <c r="T17999" s="21"/>
      <c r="U17999" s="21"/>
      <c r="V17999" s="21"/>
      <c r="W17999" s="21"/>
      <c r="X17999" s="21"/>
      <c r="Y17999" s="21"/>
      <c r="Z17999" s="21"/>
      <c r="AA17999" s="21"/>
      <c r="AB17999" s="21"/>
      <c r="AC17999" s="21"/>
      <c r="AD17999" s="21"/>
      <c r="AE17999" s="21"/>
      <c r="AF17999" s="21"/>
      <c r="AG17999" s="21"/>
      <c r="AH17999" s="21"/>
      <c r="AI17999" s="21"/>
      <c r="AJ17999" s="21"/>
      <c r="AK17999" s="21"/>
      <c r="AL17999" s="21"/>
      <c r="AM17999" s="21"/>
      <c r="AN17999" s="21"/>
      <c r="AO17999" s="21"/>
      <c r="AP17999" s="21"/>
      <c r="AQ17999" s="21"/>
      <c r="AR17999" s="21"/>
      <c r="AS17999" s="21"/>
      <c r="AT17999" s="21"/>
      <c r="AU17999" s="21"/>
      <c r="AV17999" s="21"/>
      <c r="AW17999" s="21"/>
      <c r="AX17999" s="21"/>
      <c r="AY17999" s="21"/>
      <c r="AZ17999" s="21"/>
      <c r="BA17999" s="21"/>
      <c r="BB17999" s="21"/>
      <c r="BC17999" s="21"/>
      <c r="BD17999" s="21"/>
      <c r="BE17999" s="21"/>
      <c r="BF17999" s="21"/>
      <c r="BG17999" s="21"/>
      <c r="BH17999" s="21"/>
      <c r="BI17999" s="21"/>
      <c r="BJ17999" s="21"/>
      <c r="BK17999" s="21"/>
      <c r="BL17999" s="21"/>
      <c r="BM17999" s="21"/>
      <c r="BN17999" s="21"/>
      <c r="BO17999" s="21"/>
      <c r="BP17999" s="21"/>
      <c r="BQ17999" s="21"/>
      <c r="BR17999" s="21"/>
      <c r="BS17999" s="21"/>
      <c r="BT17999" s="21"/>
      <c r="BU17999" s="21"/>
      <c r="BV17999" s="21"/>
      <c r="BW17999" s="21"/>
      <c r="BX17999" s="21"/>
      <c r="BY17999" s="21"/>
      <c r="BZ17999" s="21"/>
      <c r="CA17999" s="21"/>
      <c r="CB17999" s="21"/>
      <c r="CC17999" s="21"/>
      <c r="CD17999" s="21"/>
      <c r="CE17999" s="21"/>
      <c r="CF17999" s="21"/>
      <c r="CG17999" s="21"/>
      <c r="CH17999" s="21"/>
      <c r="CI17999" s="21"/>
      <c r="CJ17999" s="21"/>
      <c r="CK17999" s="21"/>
      <c r="CL17999" s="21"/>
      <c r="CM17999" s="21"/>
      <c r="CN17999" s="21"/>
      <c r="CO17999" s="21"/>
      <c r="CP17999" s="21"/>
    </row>
    <row r="18000" spans="1:94">
      <c r="A18000" s="21"/>
      <c r="B18000" s="21"/>
      <c r="C18000" s="21"/>
      <c r="D18000" s="21"/>
      <c r="E18000" s="21"/>
      <c r="F18000" s="21"/>
      <c r="G18000" s="21"/>
      <c r="H18000" s="21"/>
      <c r="I18000" s="21"/>
      <c r="J18000" s="21"/>
      <c r="K18000" s="21"/>
      <c r="L18000" s="21"/>
      <c r="M18000" s="21"/>
      <c r="N18000" s="21"/>
      <c r="O18000" s="21"/>
      <c r="P18000" s="21"/>
      <c r="Q18000" s="21"/>
      <c r="R18000" s="21"/>
      <c r="S18000" s="21"/>
      <c r="T18000" s="21"/>
      <c r="U18000" s="21"/>
      <c r="V18000" s="21"/>
      <c r="W18000" s="21"/>
      <c r="X18000" s="21"/>
      <c r="Y18000" s="21"/>
      <c r="Z18000" s="21"/>
      <c r="AA18000" s="21"/>
      <c r="AB18000" s="21"/>
      <c r="AC18000" s="21"/>
      <c r="AD18000" s="21"/>
      <c r="AE18000" s="21"/>
      <c r="AF18000" s="21"/>
      <c r="AG18000" s="21"/>
      <c r="AH18000" s="21"/>
      <c r="AI18000" s="21"/>
      <c r="AJ18000" s="21"/>
      <c r="AK18000" s="21"/>
      <c r="AL18000" s="21"/>
      <c r="AM18000" s="21"/>
      <c r="AN18000" s="21"/>
      <c r="AO18000" s="21"/>
      <c r="AP18000" s="21"/>
      <c r="AQ18000" s="21"/>
      <c r="AR18000" s="21"/>
      <c r="AS18000" s="21"/>
      <c r="AT18000" s="21"/>
      <c r="AU18000" s="21"/>
      <c r="AV18000" s="21"/>
      <c r="AW18000" s="21"/>
      <c r="AX18000" s="21"/>
      <c r="AY18000" s="21"/>
      <c r="AZ18000" s="21"/>
      <c r="BA18000" s="21"/>
      <c r="BB18000" s="21"/>
      <c r="BC18000" s="21"/>
      <c r="BD18000" s="21"/>
      <c r="BE18000" s="21"/>
      <c r="BF18000" s="21"/>
      <c r="BG18000" s="21"/>
      <c r="BH18000" s="21"/>
      <c r="BI18000" s="21"/>
      <c r="BJ18000" s="21"/>
      <c r="BK18000" s="21"/>
      <c r="BL18000" s="21"/>
      <c r="BM18000" s="21"/>
      <c r="BN18000" s="21"/>
      <c r="BO18000" s="21"/>
      <c r="BP18000" s="21"/>
      <c r="BQ18000" s="21"/>
      <c r="BR18000" s="21"/>
      <c r="BS18000" s="21"/>
      <c r="BT18000" s="21"/>
      <c r="BU18000" s="21"/>
      <c r="BV18000" s="21"/>
      <c r="BW18000" s="21"/>
      <c r="BX18000" s="21"/>
      <c r="BY18000" s="21"/>
      <c r="BZ18000" s="21"/>
      <c r="CA18000" s="21"/>
      <c r="CB18000" s="21"/>
      <c r="CC18000" s="21"/>
      <c r="CD18000" s="21"/>
      <c r="CE18000" s="21"/>
      <c r="CF18000" s="21"/>
      <c r="CG18000" s="21"/>
      <c r="CH18000" s="21"/>
      <c r="CI18000" s="21"/>
      <c r="CJ18000" s="21"/>
      <c r="CK18000" s="21"/>
      <c r="CL18000" s="21"/>
      <c r="CM18000" s="21"/>
      <c r="CN18000" s="21"/>
      <c r="CO18000" s="21"/>
      <c r="CP18000" s="21"/>
    </row>
    <row r="18001" spans="1:94">
      <c r="A18001" s="21"/>
      <c r="B18001" s="21"/>
      <c r="C18001" s="21"/>
      <c r="D18001" s="21"/>
      <c r="E18001" s="21"/>
      <c r="F18001" s="21"/>
      <c r="G18001" s="21"/>
      <c r="H18001" s="21"/>
      <c r="I18001" s="21"/>
      <c r="J18001" s="21"/>
      <c r="K18001" s="21"/>
      <c r="L18001" s="21"/>
      <c r="M18001" s="21"/>
      <c r="N18001" s="21"/>
      <c r="O18001" s="21"/>
      <c r="P18001" s="21"/>
      <c r="Q18001" s="21"/>
      <c r="R18001" s="21"/>
      <c r="S18001" s="21"/>
      <c r="T18001" s="21"/>
      <c r="U18001" s="21"/>
      <c r="V18001" s="21"/>
      <c r="W18001" s="21"/>
      <c r="X18001" s="21"/>
      <c r="Y18001" s="21"/>
      <c r="Z18001" s="21"/>
      <c r="AA18001" s="21"/>
      <c r="AB18001" s="21"/>
      <c r="AC18001" s="21"/>
      <c r="AD18001" s="21"/>
      <c r="AE18001" s="21"/>
      <c r="AF18001" s="21"/>
      <c r="AG18001" s="21"/>
      <c r="AH18001" s="21"/>
      <c r="AI18001" s="21"/>
      <c r="AJ18001" s="21"/>
      <c r="AK18001" s="21"/>
      <c r="AL18001" s="21"/>
      <c r="AM18001" s="21"/>
      <c r="AN18001" s="21"/>
      <c r="AO18001" s="21"/>
      <c r="AP18001" s="21"/>
      <c r="AQ18001" s="21"/>
      <c r="AR18001" s="21"/>
      <c r="AS18001" s="21"/>
      <c r="AT18001" s="21"/>
      <c r="AU18001" s="21"/>
      <c r="AV18001" s="21"/>
      <c r="AW18001" s="21"/>
      <c r="AX18001" s="21"/>
      <c r="AY18001" s="21"/>
      <c r="AZ18001" s="21"/>
      <c r="BA18001" s="21"/>
      <c r="BB18001" s="21"/>
      <c r="BC18001" s="21"/>
      <c r="BD18001" s="21"/>
      <c r="BE18001" s="21"/>
      <c r="BF18001" s="21"/>
      <c r="BG18001" s="21"/>
      <c r="BH18001" s="21"/>
      <c r="BI18001" s="21"/>
      <c r="BJ18001" s="21"/>
      <c r="BK18001" s="21"/>
      <c r="BL18001" s="21"/>
      <c r="BM18001" s="21"/>
      <c r="BN18001" s="21"/>
      <c r="BO18001" s="21"/>
      <c r="BP18001" s="21"/>
      <c r="BQ18001" s="21"/>
      <c r="BR18001" s="21"/>
      <c r="BS18001" s="21"/>
      <c r="BT18001" s="21"/>
      <c r="BU18001" s="21"/>
      <c r="BV18001" s="21"/>
      <c r="BW18001" s="21"/>
      <c r="BX18001" s="21"/>
      <c r="BY18001" s="21"/>
      <c r="BZ18001" s="21"/>
      <c r="CA18001" s="21"/>
      <c r="CB18001" s="21"/>
      <c r="CC18001" s="21"/>
      <c r="CD18001" s="21"/>
      <c r="CE18001" s="21"/>
      <c r="CF18001" s="21"/>
      <c r="CG18001" s="21"/>
      <c r="CH18001" s="21"/>
      <c r="CI18001" s="21"/>
      <c r="CJ18001" s="21"/>
      <c r="CK18001" s="21"/>
      <c r="CL18001" s="21"/>
      <c r="CM18001" s="21"/>
      <c r="CN18001" s="21"/>
      <c r="CO18001" s="21"/>
      <c r="CP18001" s="21"/>
    </row>
    <row r="18002" spans="1:94">
      <c r="A18002" s="21"/>
      <c r="B18002" s="21"/>
      <c r="C18002" s="21"/>
      <c r="D18002" s="21"/>
      <c r="E18002" s="21"/>
      <c r="F18002" s="21"/>
      <c r="G18002" s="21"/>
      <c r="H18002" s="21"/>
      <c r="I18002" s="21"/>
      <c r="J18002" s="21"/>
      <c r="K18002" s="21"/>
      <c r="L18002" s="21"/>
      <c r="M18002" s="21"/>
      <c r="N18002" s="21"/>
      <c r="O18002" s="21"/>
      <c r="P18002" s="21"/>
      <c r="Q18002" s="21"/>
      <c r="R18002" s="21"/>
      <c r="S18002" s="21"/>
      <c r="T18002" s="21"/>
      <c r="U18002" s="21"/>
      <c r="V18002" s="21"/>
      <c r="W18002" s="21"/>
      <c r="X18002" s="21"/>
      <c r="Y18002" s="21"/>
      <c r="Z18002" s="21"/>
      <c r="AA18002" s="21"/>
      <c r="AB18002" s="21"/>
      <c r="AC18002" s="21"/>
      <c r="AD18002" s="21"/>
      <c r="AE18002" s="21"/>
      <c r="AF18002" s="21"/>
      <c r="AG18002" s="21"/>
      <c r="AH18002" s="21"/>
      <c r="AI18002" s="21"/>
      <c r="AJ18002" s="21"/>
      <c r="AK18002" s="21"/>
      <c r="AL18002" s="21"/>
      <c r="AM18002" s="21"/>
      <c r="AN18002" s="21"/>
      <c r="AO18002" s="21"/>
      <c r="AP18002" s="21"/>
      <c r="AQ18002" s="21"/>
      <c r="AR18002" s="21"/>
      <c r="AS18002" s="21"/>
      <c r="AT18002" s="21"/>
      <c r="AU18002" s="21"/>
      <c r="AV18002" s="21"/>
      <c r="AW18002" s="21"/>
      <c r="AX18002" s="21"/>
      <c r="AY18002" s="21"/>
      <c r="AZ18002" s="21"/>
      <c r="BA18002" s="21"/>
      <c r="BB18002" s="21"/>
      <c r="BC18002" s="21"/>
      <c r="BD18002" s="21"/>
      <c r="BE18002" s="21"/>
      <c r="BF18002" s="21"/>
      <c r="BG18002" s="21"/>
      <c r="BH18002" s="21"/>
      <c r="BI18002" s="21"/>
      <c r="BJ18002" s="21"/>
      <c r="BK18002" s="21"/>
      <c r="BL18002" s="21"/>
      <c r="BM18002" s="21"/>
      <c r="BN18002" s="21"/>
      <c r="BO18002" s="21"/>
      <c r="BP18002" s="21"/>
      <c r="BQ18002" s="21"/>
      <c r="BR18002" s="21"/>
      <c r="BS18002" s="21"/>
      <c r="BT18002" s="21"/>
      <c r="BU18002" s="21"/>
      <c r="BV18002" s="21"/>
      <c r="BW18002" s="21"/>
      <c r="BX18002" s="21"/>
      <c r="BY18002" s="21"/>
      <c r="BZ18002" s="21"/>
      <c r="CA18002" s="21"/>
      <c r="CB18002" s="21"/>
      <c r="CC18002" s="21"/>
      <c r="CD18002" s="21"/>
      <c r="CE18002" s="21"/>
      <c r="CF18002" s="21"/>
      <c r="CG18002" s="21"/>
      <c r="CH18002" s="21"/>
      <c r="CI18002" s="21"/>
      <c r="CJ18002" s="21"/>
      <c r="CK18002" s="21"/>
      <c r="CL18002" s="21"/>
      <c r="CM18002" s="21"/>
      <c r="CN18002" s="21"/>
      <c r="CO18002" s="21"/>
      <c r="CP18002" s="21"/>
    </row>
    <row r="18003" spans="1:94">
      <c r="A18003" s="21"/>
      <c r="B18003" s="21"/>
      <c r="C18003" s="21"/>
      <c r="D18003" s="21"/>
      <c r="E18003" s="21"/>
      <c r="F18003" s="21"/>
      <c r="G18003" s="21"/>
      <c r="H18003" s="21"/>
      <c r="I18003" s="21"/>
      <c r="J18003" s="21"/>
      <c r="K18003" s="21"/>
      <c r="L18003" s="21"/>
      <c r="M18003" s="21"/>
      <c r="N18003" s="21"/>
      <c r="O18003" s="21"/>
      <c r="P18003" s="21"/>
      <c r="Q18003" s="21"/>
      <c r="R18003" s="21"/>
      <c r="S18003" s="21"/>
      <c r="T18003" s="21"/>
      <c r="U18003" s="21"/>
      <c r="V18003" s="21"/>
      <c r="W18003" s="21"/>
      <c r="X18003" s="21"/>
      <c r="Y18003" s="21"/>
      <c r="Z18003" s="21"/>
      <c r="AA18003" s="21"/>
      <c r="AB18003" s="21"/>
      <c r="AC18003" s="21"/>
      <c r="AD18003" s="21"/>
      <c r="AE18003" s="21"/>
      <c r="AF18003" s="21"/>
      <c r="AG18003" s="21"/>
      <c r="AH18003" s="21"/>
      <c r="AI18003" s="21"/>
      <c r="AJ18003" s="21"/>
      <c r="AK18003" s="21"/>
      <c r="AL18003" s="21"/>
      <c r="AM18003" s="21"/>
      <c r="AN18003" s="21"/>
      <c r="AO18003" s="21"/>
      <c r="AP18003" s="21"/>
      <c r="AQ18003" s="21"/>
      <c r="AR18003" s="21"/>
      <c r="AS18003" s="21"/>
      <c r="AT18003" s="21"/>
      <c r="AU18003" s="21"/>
      <c r="AV18003" s="21"/>
      <c r="AW18003" s="21"/>
      <c r="AX18003" s="21"/>
      <c r="AY18003" s="21"/>
      <c r="AZ18003" s="21"/>
      <c r="BA18003" s="21"/>
      <c r="BB18003" s="21"/>
      <c r="BC18003" s="21"/>
      <c r="BD18003" s="21"/>
      <c r="BE18003" s="21"/>
      <c r="BF18003" s="21"/>
      <c r="BG18003" s="21"/>
      <c r="BH18003" s="21"/>
      <c r="BI18003" s="21"/>
      <c r="BJ18003" s="21"/>
      <c r="BK18003" s="21"/>
      <c r="BL18003" s="21"/>
      <c r="BM18003" s="21"/>
      <c r="BN18003" s="21"/>
      <c r="BO18003" s="21"/>
      <c r="BP18003" s="21"/>
      <c r="BQ18003" s="21"/>
      <c r="BR18003" s="21"/>
      <c r="BS18003" s="21"/>
      <c r="BT18003" s="21"/>
      <c r="BU18003" s="21"/>
      <c r="BV18003" s="21"/>
      <c r="BW18003" s="21"/>
      <c r="BX18003" s="21"/>
      <c r="BY18003" s="21"/>
      <c r="BZ18003" s="21"/>
      <c r="CA18003" s="21"/>
      <c r="CB18003" s="21"/>
      <c r="CC18003" s="21"/>
      <c r="CD18003" s="21"/>
      <c r="CE18003" s="21"/>
      <c r="CF18003" s="21"/>
      <c r="CG18003" s="21"/>
      <c r="CH18003" s="21"/>
      <c r="CI18003" s="21"/>
      <c r="CJ18003" s="21"/>
      <c r="CK18003" s="21"/>
      <c r="CL18003" s="21"/>
      <c r="CM18003" s="21"/>
      <c r="CN18003" s="21"/>
      <c r="CO18003" s="21"/>
      <c r="CP18003" s="21"/>
    </row>
    <row r="18004" spans="1:94">
      <c r="A18004" s="21"/>
      <c r="B18004" s="21"/>
      <c r="C18004" s="21"/>
      <c r="D18004" s="21"/>
      <c r="E18004" s="21"/>
      <c r="F18004" s="21"/>
      <c r="G18004" s="21"/>
      <c r="H18004" s="21"/>
      <c r="I18004" s="21"/>
      <c r="J18004" s="21"/>
      <c r="K18004" s="21"/>
      <c r="L18004" s="21"/>
      <c r="M18004" s="21"/>
      <c r="N18004" s="21"/>
      <c r="O18004" s="21"/>
      <c r="P18004" s="21"/>
      <c r="Q18004" s="21"/>
      <c r="R18004" s="21"/>
      <c r="S18004" s="21"/>
      <c r="T18004" s="21"/>
      <c r="U18004" s="21"/>
      <c r="V18004" s="21"/>
      <c r="W18004" s="21"/>
      <c r="X18004" s="21"/>
      <c r="Y18004" s="21"/>
      <c r="Z18004" s="21"/>
      <c r="AA18004" s="21"/>
      <c r="AB18004" s="21"/>
      <c r="AC18004" s="21"/>
      <c r="AD18004" s="21"/>
      <c r="AE18004" s="21"/>
      <c r="AF18004" s="21"/>
      <c r="AG18004" s="21"/>
      <c r="AH18004" s="21"/>
      <c r="AI18004" s="21"/>
      <c r="AJ18004" s="21"/>
      <c r="AK18004" s="21"/>
      <c r="AL18004" s="21"/>
      <c r="AM18004" s="21"/>
      <c r="AN18004" s="21"/>
      <c r="AO18004" s="21"/>
      <c r="AP18004" s="21"/>
      <c r="AQ18004" s="21"/>
      <c r="AR18004" s="21"/>
      <c r="AS18004" s="21"/>
      <c r="AT18004" s="21"/>
      <c r="AU18004" s="21"/>
      <c r="AV18004" s="21"/>
      <c r="AW18004" s="21"/>
      <c r="AX18004" s="21"/>
      <c r="AY18004" s="21"/>
      <c r="AZ18004" s="21"/>
      <c r="BA18004" s="21"/>
      <c r="BB18004" s="21"/>
      <c r="BC18004" s="21"/>
      <c r="BD18004" s="21"/>
      <c r="BE18004" s="21"/>
      <c r="BF18004" s="21"/>
      <c r="BG18004" s="21"/>
      <c r="BH18004" s="21"/>
      <c r="BI18004" s="21"/>
      <c r="BJ18004" s="21"/>
      <c r="BK18004" s="21"/>
      <c r="BL18004" s="21"/>
      <c r="BM18004" s="21"/>
      <c r="BN18004" s="21"/>
      <c r="BO18004" s="21"/>
      <c r="BP18004" s="21"/>
      <c r="BQ18004" s="21"/>
      <c r="BR18004" s="21"/>
      <c r="BS18004" s="21"/>
      <c r="BT18004" s="21"/>
      <c r="BU18004" s="21"/>
      <c r="BV18004" s="21"/>
      <c r="BW18004" s="21"/>
      <c r="BX18004" s="21"/>
      <c r="BY18004" s="21"/>
      <c r="BZ18004" s="21"/>
      <c r="CA18004" s="21"/>
      <c r="CB18004" s="21"/>
      <c r="CC18004" s="21"/>
      <c r="CD18004" s="21"/>
      <c r="CE18004" s="21"/>
      <c r="CF18004" s="21"/>
      <c r="CG18004" s="21"/>
      <c r="CH18004" s="21"/>
      <c r="CI18004" s="21"/>
      <c r="CJ18004" s="21"/>
      <c r="CK18004" s="21"/>
      <c r="CL18004" s="21"/>
      <c r="CM18004" s="21"/>
      <c r="CN18004" s="21"/>
      <c r="CO18004" s="21"/>
      <c r="CP18004" s="21"/>
    </row>
    <row r="18005" spans="1:94">
      <c r="A18005" s="21"/>
      <c r="B18005" s="21"/>
      <c r="C18005" s="21"/>
      <c r="D18005" s="21"/>
      <c r="E18005" s="21"/>
      <c r="F18005" s="21"/>
      <c r="G18005" s="21"/>
      <c r="H18005" s="21"/>
      <c r="I18005" s="21"/>
      <c r="J18005" s="21"/>
      <c r="K18005" s="21"/>
      <c r="L18005" s="21"/>
      <c r="M18005" s="21"/>
      <c r="N18005" s="21"/>
      <c r="O18005" s="21"/>
      <c r="P18005" s="21"/>
      <c r="Q18005" s="21"/>
      <c r="R18005" s="21"/>
      <c r="S18005" s="21"/>
      <c r="T18005" s="21"/>
      <c r="U18005" s="21"/>
      <c r="V18005" s="21"/>
      <c r="W18005" s="21"/>
      <c r="X18005" s="21"/>
      <c r="Y18005" s="21"/>
      <c r="Z18005" s="21"/>
      <c r="AA18005" s="21"/>
      <c r="AB18005" s="21"/>
      <c r="AC18005" s="21"/>
      <c r="AD18005" s="21"/>
      <c r="AE18005" s="21"/>
      <c r="AF18005" s="21"/>
      <c r="AG18005" s="21"/>
      <c r="AH18005" s="21"/>
      <c r="AI18005" s="21"/>
      <c r="AJ18005" s="21"/>
      <c r="AK18005" s="21"/>
      <c r="AL18005" s="21"/>
      <c r="AM18005" s="21"/>
      <c r="AN18005" s="21"/>
      <c r="AO18005" s="21"/>
      <c r="AP18005" s="21"/>
      <c r="AQ18005" s="21"/>
      <c r="AR18005" s="21"/>
      <c r="AS18005" s="21"/>
      <c r="AT18005" s="21"/>
      <c r="AU18005" s="21"/>
      <c r="AV18005" s="21"/>
      <c r="AW18005" s="21"/>
      <c r="AX18005" s="21"/>
      <c r="AY18005" s="21"/>
      <c r="AZ18005" s="21"/>
      <c r="BA18005" s="21"/>
      <c r="BB18005" s="21"/>
      <c r="BC18005" s="21"/>
      <c r="BD18005" s="21"/>
      <c r="BE18005" s="21"/>
      <c r="BF18005" s="21"/>
      <c r="BG18005" s="21"/>
      <c r="BH18005" s="21"/>
      <c r="BI18005" s="21"/>
      <c r="BJ18005" s="21"/>
      <c r="BK18005" s="21"/>
      <c r="BL18005" s="21"/>
      <c r="BM18005" s="21"/>
      <c r="BN18005" s="21"/>
      <c r="BO18005" s="21"/>
      <c r="BP18005" s="21"/>
      <c r="BQ18005" s="21"/>
      <c r="BR18005" s="21"/>
      <c r="BS18005" s="21"/>
      <c r="BT18005" s="21"/>
      <c r="BU18005" s="21"/>
      <c r="BV18005" s="21"/>
      <c r="BW18005" s="21"/>
      <c r="BX18005" s="21"/>
      <c r="BY18005" s="21"/>
      <c r="BZ18005" s="21"/>
      <c r="CA18005" s="21"/>
      <c r="CB18005" s="21"/>
      <c r="CC18005" s="21"/>
      <c r="CD18005" s="21"/>
      <c r="CE18005" s="21"/>
      <c r="CF18005" s="21"/>
      <c r="CG18005" s="21"/>
      <c r="CH18005" s="21"/>
      <c r="CI18005" s="21"/>
      <c r="CJ18005" s="21"/>
      <c r="CK18005" s="21"/>
      <c r="CL18005" s="21"/>
      <c r="CM18005" s="21"/>
      <c r="CN18005" s="21"/>
      <c r="CO18005" s="21"/>
      <c r="CP18005" s="21"/>
    </row>
    <row r="18006" spans="1:94">
      <c r="A18006" s="21"/>
      <c r="B18006" s="21"/>
      <c r="C18006" s="21"/>
      <c r="D18006" s="21"/>
      <c r="E18006" s="21"/>
      <c r="F18006" s="21"/>
      <c r="G18006" s="21"/>
      <c r="H18006" s="21"/>
      <c r="I18006" s="21"/>
      <c r="J18006" s="21"/>
      <c r="K18006" s="21"/>
      <c r="L18006" s="21"/>
      <c r="M18006" s="21"/>
      <c r="N18006" s="21"/>
      <c r="O18006" s="21"/>
      <c r="P18006" s="21"/>
      <c r="Q18006" s="21"/>
      <c r="R18006" s="21"/>
      <c r="S18006" s="21"/>
      <c r="T18006" s="21"/>
      <c r="U18006" s="21"/>
      <c r="V18006" s="21"/>
      <c r="W18006" s="21"/>
      <c r="X18006" s="21"/>
      <c r="Y18006" s="21"/>
      <c r="Z18006" s="21"/>
      <c r="AA18006" s="21"/>
      <c r="AB18006" s="21"/>
      <c r="AC18006" s="21"/>
      <c r="AD18006" s="21"/>
      <c r="AE18006" s="21"/>
      <c r="AF18006" s="21"/>
      <c r="AG18006" s="21"/>
      <c r="AH18006" s="21"/>
      <c r="AI18006" s="21"/>
      <c r="AJ18006" s="21"/>
      <c r="AK18006" s="21"/>
      <c r="AL18006" s="21"/>
      <c r="AM18006" s="21"/>
      <c r="AN18006" s="21"/>
      <c r="AO18006" s="21"/>
      <c r="AP18006" s="21"/>
      <c r="AQ18006" s="21"/>
      <c r="AR18006" s="21"/>
      <c r="AS18006" s="21"/>
      <c r="AT18006" s="21"/>
      <c r="AU18006" s="21"/>
      <c r="AV18006" s="21"/>
      <c r="AW18006" s="21"/>
      <c r="AX18006" s="21"/>
      <c r="AY18006" s="21"/>
      <c r="AZ18006" s="21"/>
      <c r="BA18006" s="21"/>
      <c r="BB18006" s="21"/>
      <c r="BC18006" s="21"/>
      <c r="BD18006" s="21"/>
      <c r="BE18006" s="21"/>
      <c r="BF18006" s="21"/>
      <c r="BG18006" s="21"/>
      <c r="BH18006" s="21"/>
      <c r="BI18006" s="21"/>
      <c r="BJ18006" s="21"/>
      <c r="BK18006" s="21"/>
      <c r="BL18006" s="21"/>
      <c r="BM18006" s="21"/>
      <c r="BN18006" s="21"/>
      <c r="BO18006" s="21"/>
      <c r="BP18006" s="21"/>
      <c r="BQ18006" s="21"/>
      <c r="BR18006" s="21"/>
      <c r="BS18006" s="21"/>
      <c r="BT18006" s="21"/>
      <c r="BU18006" s="21"/>
      <c r="BV18006" s="21"/>
      <c r="BW18006" s="21"/>
      <c r="BX18006" s="21"/>
      <c r="BY18006" s="21"/>
      <c r="BZ18006" s="21"/>
      <c r="CA18006" s="21"/>
      <c r="CB18006" s="21"/>
      <c r="CC18006" s="21"/>
      <c r="CD18006" s="21"/>
      <c r="CE18006" s="21"/>
      <c r="CF18006" s="21"/>
      <c r="CG18006" s="21"/>
      <c r="CH18006" s="21"/>
      <c r="CI18006" s="21"/>
      <c r="CJ18006" s="21"/>
      <c r="CK18006" s="21"/>
      <c r="CL18006" s="21"/>
      <c r="CM18006" s="21"/>
      <c r="CN18006" s="21"/>
      <c r="CO18006" s="21"/>
      <c r="CP18006" s="21"/>
    </row>
    <row r="18007" spans="1:94">
      <c r="A18007" s="21"/>
      <c r="B18007" s="21"/>
      <c r="C18007" s="21"/>
      <c r="D18007" s="21"/>
      <c r="E18007" s="21"/>
      <c r="F18007" s="21"/>
      <c r="G18007" s="21"/>
      <c r="H18007" s="21"/>
      <c r="I18007" s="21"/>
      <c r="J18007" s="21"/>
      <c r="K18007" s="21"/>
      <c r="L18007" s="21"/>
      <c r="M18007" s="21"/>
      <c r="N18007" s="21"/>
      <c r="O18007" s="21"/>
      <c r="P18007" s="21"/>
      <c r="Q18007" s="21"/>
      <c r="R18007" s="21"/>
      <c r="S18007" s="21"/>
      <c r="T18007" s="21"/>
      <c r="U18007" s="21"/>
      <c r="V18007" s="21"/>
      <c r="W18007" s="21"/>
      <c r="X18007" s="21"/>
      <c r="Y18007" s="21"/>
      <c r="Z18007" s="21"/>
      <c r="AA18007" s="21"/>
      <c r="AB18007" s="21"/>
      <c r="AC18007" s="21"/>
      <c r="AD18007" s="21"/>
      <c r="AE18007" s="21"/>
      <c r="AF18007" s="21"/>
      <c r="AG18007" s="21"/>
      <c r="AH18007" s="21"/>
      <c r="AI18007" s="21"/>
      <c r="AJ18007" s="21"/>
      <c r="AK18007" s="21"/>
      <c r="AL18007" s="21"/>
      <c r="AM18007" s="21"/>
      <c r="AN18007" s="21"/>
      <c r="AO18007" s="21"/>
      <c r="AP18007" s="21"/>
      <c r="AQ18007" s="21"/>
      <c r="AR18007" s="21"/>
      <c r="AS18007" s="21"/>
      <c r="AT18007" s="21"/>
      <c r="AU18007" s="21"/>
      <c r="AV18007" s="21"/>
      <c r="AW18007" s="21"/>
      <c r="AX18007" s="21"/>
      <c r="AY18007" s="21"/>
      <c r="AZ18007" s="21"/>
      <c r="BA18007" s="21"/>
      <c r="BB18007" s="21"/>
      <c r="BC18007" s="21"/>
      <c r="BD18007" s="21"/>
      <c r="BE18007" s="21"/>
      <c r="BF18007" s="21"/>
      <c r="BG18007" s="21"/>
      <c r="BH18007" s="21"/>
      <c r="BI18007" s="21"/>
      <c r="BJ18007" s="21"/>
      <c r="BK18007" s="21"/>
      <c r="BL18007" s="21"/>
      <c r="BM18007" s="21"/>
      <c r="BN18007" s="21"/>
      <c r="BO18007" s="21"/>
      <c r="BP18007" s="21"/>
      <c r="BQ18007" s="21"/>
      <c r="BR18007" s="21"/>
      <c r="BS18007" s="21"/>
      <c r="BT18007" s="21"/>
      <c r="BU18007" s="21"/>
      <c r="BV18007" s="21"/>
      <c r="BW18007" s="21"/>
      <c r="BX18007" s="21"/>
      <c r="BY18007" s="21"/>
      <c r="BZ18007" s="21"/>
      <c r="CA18007" s="21"/>
      <c r="CB18007" s="21"/>
      <c r="CC18007" s="21"/>
      <c r="CD18007" s="21"/>
      <c r="CE18007" s="21"/>
      <c r="CF18007" s="21"/>
      <c r="CG18007" s="21"/>
      <c r="CH18007" s="21"/>
      <c r="CI18007" s="21"/>
      <c r="CJ18007" s="21"/>
      <c r="CK18007" s="21"/>
      <c r="CL18007" s="21"/>
      <c r="CM18007" s="21"/>
      <c r="CN18007" s="21"/>
      <c r="CO18007" s="21"/>
      <c r="CP18007" s="21"/>
    </row>
    <row r="18008" spans="1:94">
      <c r="A18008" s="21"/>
      <c r="B18008" s="21"/>
      <c r="C18008" s="21"/>
      <c r="D18008" s="21"/>
      <c r="E18008" s="21"/>
      <c r="F18008" s="21"/>
      <c r="G18008" s="21"/>
      <c r="H18008" s="21"/>
      <c r="I18008" s="21"/>
      <c r="J18008" s="21"/>
      <c r="K18008" s="21"/>
      <c r="L18008" s="21"/>
      <c r="M18008" s="21"/>
      <c r="N18008" s="21"/>
      <c r="O18008" s="21"/>
      <c r="P18008" s="21"/>
      <c r="Q18008" s="21"/>
      <c r="R18008" s="21"/>
      <c r="S18008" s="21"/>
      <c r="T18008" s="21"/>
      <c r="U18008" s="21"/>
      <c r="V18008" s="21"/>
      <c r="W18008" s="21"/>
      <c r="X18008" s="21"/>
      <c r="Y18008" s="21"/>
      <c r="Z18008" s="21"/>
      <c r="AA18008" s="21"/>
      <c r="AB18008" s="21"/>
      <c r="AC18008" s="21"/>
      <c r="AD18008" s="21"/>
      <c r="AE18008" s="21"/>
      <c r="AF18008" s="21"/>
      <c r="AG18008" s="21"/>
      <c r="AH18008" s="21"/>
      <c r="AI18008" s="21"/>
      <c r="AJ18008" s="21"/>
      <c r="AK18008" s="21"/>
      <c r="AL18008" s="21"/>
      <c r="AM18008" s="21"/>
      <c r="AN18008" s="21"/>
      <c r="AO18008" s="21"/>
      <c r="AP18008" s="21"/>
      <c r="AQ18008" s="21"/>
      <c r="AR18008" s="21"/>
      <c r="AS18008" s="21"/>
      <c r="AT18008" s="21"/>
      <c r="AU18008" s="21"/>
      <c r="AV18008" s="21"/>
      <c r="AW18008" s="21"/>
      <c r="AX18008" s="21"/>
      <c r="AY18008" s="21"/>
      <c r="AZ18008" s="21"/>
      <c r="BA18008" s="21"/>
      <c r="BB18008" s="21"/>
      <c r="BC18008" s="21"/>
      <c r="BD18008" s="21"/>
      <c r="BE18008" s="21"/>
      <c r="BF18008" s="21"/>
      <c r="BG18008" s="21"/>
      <c r="BH18008" s="21"/>
      <c r="BI18008" s="21"/>
      <c r="BJ18008" s="21"/>
      <c r="BK18008" s="21"/>
      <c r="BL18008" s="21"/>
      <c r="BM18008" s="21"/>
      <c r="BN18008" s="21"/>
      <c r="BO18008" s="21"/>
      <c r="BP18008" s="21"/>
      <c r="BQ18008" s="21"/>
      <c r="BR18008" s="21"/>
      <c r="BS18008" s="21"/>
      <c r="BT18008" s="21"/>
      <c r="BU18008" s="21"/>
      <c r="BV18008" s="21"/>
      <c r="BW18008" s="21"/>
      <c r="BX18008" s="21"/>
      <c r="BY18008" s="21"/>
      <c r="BZ18008" s="21"/>
      <c r="CA18008" s="21"/>
      <c r="CB18008" s="21"/>
      <c r="CC18008" s="21"/>
      <c r="CD18008" s="21"/>
      <c r="CE18008" s="21"/>
      <c r="CF18008" s="21"/>
      <c r="CG18008" s="21"/>
      <c r="CH18008" s="21"/>
      <c r="CI18008" s="21"/>
      <c r="CJ18008" s="21"/>
      <c r="CK18008" s="21"/>
      <c r="CL18008" s="21"/>
      <c r="CM18008" s="21"/>
      <c r="CN18008" s="21"/>
      <c r="CO18008" s="21"/>
      <c r="CP18008" s="21"/>
    </row>
    <row r="18009" spans="1:94">
      <c r="A18009" s="21"/>
      <c r="B18009" s="21"/>
      <c r="C18009" s="21"/>
      <c r="D18009" s="21"/>
      <c r="E18009" s="21"/>
      <c r="F18009" s="21"/>
      <c r="G18009" s="21"/>
      <c r="H18009" s="21"/>
      <c r="I18009" s="21"/>
      <c r="J18009" s="21"/>
      <c r="K18009" s="21"/>
      <c r="L18009" s="21"/>
      <c r="M18009" s="21"/>
      <c r="N18009" s="21"/>
      <c r="O18009" s="21"/>
      <c r="P18009" s="21"/>
      <c r="Q18009" s="21"/>
      <c r="R18009" s="21"/>
      <c r="S18009" s="21"/>
      <c r="T18009" s="21"/>
      <c r="U18009" s="21"/>
      <c r="V18009" s="21"/>
      <c r="W18009" s="21"/>
      <c r="X18009" s="21"/>
      <c r="Y18009" s="21"/>
      <c r="Z18009" s="21"/>
      <c r="AA18009" s="21"/>
      <c r="AB18009" s="21"/>
      <c r="AC18009" s="21"/>
      <c r="AD18009" s="21"/>
      <c r="AE18009" s="21"/>
      <c r="AF18009" s="21"/>
      <c r="AG18009" s="21"/>
      <c r="AH18009" s="21"/>
      <c r="AI18009" s="21"/>
      <c r="AJ18009" s="21"/>
      <c r="AK18009" s="21"/>
      <c r="AL18009" s="21"/>
      <c r="AM18009" s="21"/>
      <c r="AN18009" s="21"/>
      <c r="AO18009" s="21"/>
      <c r="AP18009" s="21"/>
      <c r="AQ18009" s="21"/>
      <c r="AR18009" s="21"/>
      <c r="AS18009" s="21"/>
      <c r="AT18009" s="21"/>
      <c r="AU18009" s="21"/>
      <c r="AV18009" s="21"/>
      <c r="AW18009" s="21"/>
      <c r="AX18009" s="21"/>
      <c r="AY18009" s="21"/>
      <c r="AZ18009" s="21"/>
      <c r="BA18009" s="21"/>
      <c r="BB18009" s="21"/>
      <c r="BC18009" s="21"/>
      <c r="BD18009" s="21"/>
      <c r="BE18009" s="21"/>
      <c r="BF18009" s="21"/>
      <c r="BG18009" s="21"/>
      <c r="BH18009" s="21"/>
      <c r="BI18009" s="21"/>
      <c r="BJ18009" s="21"/>
      <c r="BK18009" s="21"/>
      <c r="BL18009" s="21"/>
      <c r="BM18009" s="21"/>
      <c r="BN18009" s="21"/>
      <c r="BO18009" s="21"/>
      <c r="BP18009" s="21"/>
      <c r="BQ18009" s="21"/>
      <c r="BR18009" s="21"/>
      <c r="BS18009" s="21"/>
      <c r="BT18009" s="21"/>
      <c r="BU18009" s="21"/>
      <c r="BV18009" s="21"/>
      <c r="BW18009" s="21"/>
      <c r="BX18009" s="21"/>
      <c r="BY18009" s="21"/>
      <c r="BZ18009" s="21"/>
      <c r="CA18009" s="21"/>
      <c r="CB18009" s="21"/>
      <c r="CC18009" s="21"/>
      <c r="CD18009" s="21"/>
      <c r="CE18009" s="21"/>
      <c r="CF18009" s="21"/>
      <c r="CG18009" s="21"/>
      <c r="CH18009" s="21"/>
      <c r="CI18009" s="21"/>
      <c r="CJ18009" s="21"/>
      <c r="CK18009" s="21"/>
      <c r="CL18009" s="21"/>
      <c r="CM18009" s="21"/>
      <c r="CN18009" s="21"/>
      <c r="CO18009" s="21"/>
      <c r="CP18009" s="21"/>
    </row>
    <row r="18010" spans="1:94">
      <c r="A18010" s="21"/>
      <c r="B18010" s="21"/>
      <c r="C18010" s="21"/>
      <c r="D18010" s="21"/>
      <c r="E18010" s="21"/>
      <c r="F18010" s="21"/>
      <c r="G18010" s="21"/>
      <c r="H18010" s="21"/>
      <c r="I18010" s="21"/>
      <c r="J18010" s="21"/>
      <c r="K18010" s="21"/>
      <c r="L18010" s="21"/>
      <c r="M18010" s="21"/>
      <c r="N18010" s="21"/>
      <c r="O18010" s="21"/>
      <c r="P18010" s="21"/>
      <c r="Q18010" s="21"/>
      <c r="R18010" s="21"/>
      <c r="S18010" s="21"/>
      <c r="T18010" s="21"/>
      <c r="U18010" s="21"/>
      <c r="V18010" s="21"/>
      <c r="W18010" s="21"/>
      <c r="X18010" s="21"/>
      <c r="Y18010" s="21"/>
      <c r="Z18010" s="21"/>
      <c r="AA18010" s="21"/>
      <c r="AB18010" s="21"/>
      <c r="AC18010" s="21"/>
      <c r="AD18010" s="21"/>
      <c r="AE18010" s="21"/>
      <c r="AF18010" s="21"/>
      <c r="AG18010" s="21"/>
      <c r="AH18010" s="21"/>
      <c r="AI18010" s="21"/>
      <c r="AJ18010" s="21"/>
      <c r="AK18010" s="21"/>
      <c r="AL18010" s="21"/>
      <c r="AM18010" s="21"/>
      <c r="AN18010" s="21"/>
      <c r="AO18010" s="21"/>
      <c r="AP18010" s="21"/>
      <c r="AQ18010" s="21"/>
      <c r="AR18010" s="21"/>
      <c r="AS18010" s="21"/>
      <c r="AT18010" s="21"/>
      <c r="AU18010" s="21"/>
      <c r="AV18010" s="21"/>
      <c r="AW18010" s="21"/>
      <c r="AX18010" s="21"/>
      <c r="AY18010" s="21"/>
      <c r="AZ18010" s="21"/>
      <c r="BA18010" s="21"/>
      <c r="BB18010" s="21"/>
      <c r="BC18010" s="21"/>
      <c r="BD18010" s="21"/>
      <c r="BE18010" s="21"/>
      <c r="BF18010" s="21"/>
      <c r="BG18010" s="21"/>
      <c r="BH18010" s="21"/>
      <c r="BI18010" s="21"/>
      <c r="BJ18010" s="21"/>
      <c r="BK18010" s="21"/>
      <c r="BL18010" s="21"/>
      <c r="BM18010" s="21"/>
      <c r="BN18010" s="21"/>
      <c r="BO18010" s="21"/>
      <c r="BP18010" s="21"/>
      <c r="BQ18010" s="21"/>
      <c r="BR18010" s="21"/>
      <c r="BS18010" s="21"/>
      <c r="BT18010" s="21"/>
      <c r="BU18010" s="21"/>
      <c r="BV18010" s="21"/>
      <c r="BW18010" s="21"/>
      <c r="BX18010" s="21"/>
      <c r="BY18010" s="21"/>
      <c r="BZ18010" s="21"/>
      <c r="CA18010" s="21"/>
      <c r="CB18010" s="21"/>
      <c r="CC18010" s="21"/>
      <c r="CD18010" s="21"/>
      <c r="CE18010" s="21"/>
      <c r="CF18010" s="21"/>
      <c r="CG18010" s="21"/>
      <c r="CH18010" s="21"/>
      <c r="CI18010" s="21"/>
      <c r="CJ18010" s="21"/>
      <c r="CK18010" s="21"/>
      <c r="CL18010" s="21"/>
      <c r="CM18010" s="21"/>
      <c r="CN18010" s="21"/>
      <c r="CO18010" s="21"/>
      <c r="CP18010" s="21"/>
    </row>
    <row r="18011" spans="1:94">
      <c r="A18011" s="21"/>
      <c r="B18011" s="21"/>
      <c r="C18011" s="21"/>
      <c r="D18011" s="21"/>
      <c r="E18011" s="21"/>
      <c r="F18011" s="21"/>
      <c r="G18011" s="21"/>
      <c r="H18011" s="21"/>
      <c r="I18011" s="21"/>
      <c r="J18011" s="21"/>
      <c r="K18011" s="21"/>
      <c r="L18011" s="21"/>
      <c r="M18011" s="21"/>
      <c r="N18011" s="21"/>
      <c r="O18011" s="21"/>
      <c r="P18011" s="21"/>
      <c r="Q18011" s="21"/>
      <c r="R18011" s="21"/>
      <c r="S18011" s="21"/>
      <c r="T18011" s="21"/>
      <c r="U18011" s="21"/>
      <c r="V18011" s="21"/>
      <c r="W18011" s="21"/>
      <c r="X18011" s="21"/>
      <c r="Y18011" s="21"/>
      <c r="Z18011" s="21"/>
      <c r="AA18011" s="21"/>
      <c r="AB18011" s="21"/>
      <c r="AC18011" s="21"/>
      <c r="AD18011" s="21"/>
      <c r="AE18011" s="21"/>
      <c r="AF18011" s="21"/>
      <c r="AG18011" s="21"/>
      <c r="AH18011" s="21"/>
      <c r="AI18011" s="21"/>
      <c r="AJ18011" s="21"/>
      <c r="AK18011" s="21"/>
      <c r="AL18011" s="21"/>
      <c r="AM18011" s="21"/>
      <c r="AN18011" s="21"/>
      <c r="AO18011" s="21"/>
      <c r="AP18011" s="21"/>
      <c r="AQ18011" s="21"/>
      <c r="AR18011" s="21"/>
      <c r="AS18011" s="21"/>
      <c r="AT18011" s="21"/>
      <c r="AU18011" s="21"/>
      <c r="AV18011" s="21"/>
      <c r="AW18011" s="21"/>
      <c r="AX18011" s="21"/>
      <c r="AY18011" s="21"/>
      <c r="AZ18011" s="21"/>
      <c r="BA18011" s="21"/>
      <c r="BB18011" s="21"/>
      <c r="BC18011" s="21"/>
      <c r="BD18011" s="21"/>
      <c r="BE18011" s="21"/>
      <c r="BF18011" s="21"/>
      <c r="BG18011" s="21"/>
      <c r="BH18011" s="21"/>
      <c r="BI18011" s="21"/>
      <c r="BJ18011" s="21"/>
      <c r="BK18011" s="21"/>
      <c r="BL18011" s="21"/>
      <c r="BM18011" s="21"/>
      <c r="BN18011" s="21"/>
      <c r="BO18011" s="21"/>
      <c r="BP18011" s="21"/>
      <c r="BQ18011" s="21"/>
      <c r="BR18011" s="21"/>
      <c r="BS18011" s="21"/>
      <c r="BT18011" s="21"/>
      <c r="BU18011" s="21"/>
      <c r="BV18011" s="21"/>
      <c r="BW18011" s="21"/>
      <c r="BX18011" s="21"/>
      <c r="BY18011" s="21"/>
      <c r="BZ18011" s="21"/>
      <c r="CA18011" s="21"/>
      <c r="CB18011" s="21"/>
      <c r="CC18011" s="21"/>
      <c r="CD18011" s="21"/>
      <c r="CE18011" s="21"/>
      <c r="CF18011" s="21"/>
      <c r="CG18011" s="21"/>
      <c r="CH18011" s="21"/>
      <c r="CI18011" s="21"/>
      <c r="CJ18011" s="21"/>
      <c r="CK18011" s="21"/>
      <c r="CL18011" s="21"/>
      <c r="CM18011" s="21"/>
      <c r="CN18011" s="21"/>
      <c r="CO18011" s="21"/>
      <c r="CP18011" s="21"/>
    </row>
    <row r="18012" spans="1:94">
      <c r="A18012" s="21"/>
      <c r="B18012" s="21"/>
      <c r="C18012" s="21"/>
      <c r="D18012" s="21"/>
      <c r="E18012" s="21"/>
      <c r="F18012" s="21"/>
      <c r="G18012" s="21"/>
      <c r="H18012" s="21"/>
      <c r="I18012" s="21"/>
      <c r="J18012" s="21"/>
      <c r="K18012" s="21"/>
      <c r="L18012" s="21"/>
      <c r="M18012" s="21"/>
      <c r="N18012" s="21"/>
      <c r="O18012" s="21"/>
      <c r="P18012" s="21"/>
      <c r="Q18012" s="21"/>
      <c r="R18012" s="21"/>
      <c r="S18012" s="21"/>
      <c r="T18012" s="21"/>
      <c r="U18012" s="21"/>
      <c r="V18012" s="21"/>
      <c r="W18012" s="21"/>
      <c r="X18012" s="21"/>
      <c r="Y18012" s="21"/>
      <c r="Z18012" s="21"/>
      <c r="AA18012" s="21"/>
      <c r="AB18012" s="21"/>
      <c r="AC18012" s="21"/>
      <c r="AD18012" s="21"/>
      <c r="AE18012" s="21"/>
      <c r="AF18012" s="21"/>
      <c r="AG18012" s="21"/>
      <c r="AH18012" s="21"/>
      <c r="AI18012" s="21"/>
      <c r="AJ18012" s="21"/>
      <c r="AK18012" s="21"/>
      <c r="AL18012" s="21"/>
      <c r="AM18012" s="21"/>
      <c r="AN18012" s="21"/>
      <c r="AO18012" s="21"/>
      <c r="AP18012" s="21"/>
      <c r="AQ18012" s="21"/>
      <c r="AR18012" s="21"/>
      <c r="AS18012" s="21"/>
      <c r="AT18012" s="21"/>
      <c r="AU18012" s="21"/>
      <c r="AV18012" s="21"/>
      <c r="AW18012" s="21"/>
      <c r="AX18012" s="21"/>
      <c r="AY18012" s="21"/>
      <c r="AZ18012" s="21"/>
      <c r="BA18012" s="21"/>
      <c r="BB18012" s="21"/>
      <c r="BC18012" s="21"/>
      <c r="BD18012" s="21"/>
      <c r="BE18012" s="21"/>
      <c r="BF18012" s="21"/>
      <c r="BG18012" s="21"/>
      <c r="BH18012" s="21"/>
      <c r="BI18012" s="21"/>
      <c r="BJ18012" s="21"/>
      <c r="BK18012" s="21"/>
      <c r="BL18012" s="21"/>
      <c r="BM18012" s="21"/>
      <c r="BN18012" s="21"/>
      <c r="BO18012" s="21"/>
      <c r="BP18012" s="21"/>
      <c r="BQ18012" s="21"/>
      <c r="BR18012" s="21"/>
      <c r="BS18012" s="21"/>
      <c r="BT18012" s="21"/>
      <c r="BU18012" s="21"/>
      <c r="BV18012" s="21"/>
      <c r="BW18012" s="21"/>
      <c r="BX18012" s="21"/>
      <c r="BY18012" s="21"/>
      <c r="BZ18012" s="21"/>
      <c r="CA18012" s="21"/>
      <c r="CB18012" s="21"/>
      <c r="CC18012" s="21"/>
      <c r="CD18012" s="21"/>
      <c r="CE18012" s="21"/>
      <c r="CF18012" s="21"/>
      <c r="CG18012" s="21"/>
      <c r="CH18012" s="21"/>
      <c r="CI18012" s="21"/>
      <c r="CJ18012" s="21"/>
      <c r="CK18012" s="21"/>
      <c r="CL18012" s="21"/>
      <c r="CM18012" s="21"/>
      <c r="CN18012" s="21"/>
      <c r="CO18012" s="21"/>
      <c r="CP18012" s="21"/>
    </row>
    <row r="18013" spans="1:94">
      <c r="A18013" s="21"/>
      <c r="B18013" s="21"/>
      <c r="C18013" s="21"/>
      <c r="D18013" s="21"/>
      <c r="E18013" s="21"/>
      <c r="F18013" s="21"/>
      <c r="G18013" s="21"/>
      <c r="H18013" s="21"/>
      <c r="I18013" s="21"/>
      <c r="J18013" s="21"/>
      <c r="K18013" s="21"/>
      <c r="L18013" s="21"/>
      <c r="M18013" s="21"/>
      <c r="N18013" s="21"/>
      <c r="O18013" s="21"/>
      <c r="P18013" s="21"/>
      <c r="Q18013" s="21"/>
      <c r="R18013" s="21"/>
      <c r="S18013" s="21"/>
      <c r="T18013" s="21"/>
      <c r="U18013" s="21"/>
      <c r="V18013" s="21"/>
      <c r="W18013" s="21"/>
      <c r="X18013" s="21"/>
      <c r="Y18013" s="21"/>
      <c r="Z18013" s="21"/>
      <c r="AA18013" s="21"/>
      <c r="AB18013" s="21"/>
      <c r="AC18013" s="21"/>
      <c r="AD18013" s="21"/>
      <c r="AE18013" s="21"/>
      <c r="AF18013" s="21"/>
      <c r="AG18013" s="21"/>
      <c r="AH18013" s="21"/>
      <c r="AI18013" s="21"/>
      <c r="AJ18013" s="21"/>
      <c r="AK18013" s="21"/>
      <c r="AL18013" s="21"/>
      <c r="AM18013" s="21"/>
      <c r="AN18013" s="21"/>
      <c r="AO18013" s="21"/>
      <c r="AP18013" s="21"/>
      <c r="AQ18013" s="21"/>
      <c r="AR18013" s="21"/>
      <c r="AS18013" s="21"/>
      <c r="AT18013" s="21"/>
      <c r="AU18013" s="21"/>
      <c r="AV18013" s="21"/>
      <c r="AW18013" s="21"/>
      <c r="AX18013" s="21"/>
      <c r="AY18013" s="21"/>
      <c r="AZ18013" s="21"/>
      <c r="BA18013" s="21"/>
      <c r="BB18013" s="21"/>
      <c r="BC18013" s="21"/>
      <c r="BD18013" s="21"/>
      <c r="BE18013" s="21"/>
      <c r="BF18013" s="21"/>
      <c r="BG18013" s="21"/>
      <c r="BH18013" s="21"/>
      <c r="BI18013" s="21"/>
      <c r="BJ18013" s="21"/>
      <c r="BK18013" s="21"/>
      <c r="BL18013" s="21"/>
      <c r="BM18013" s="21"/>
      <c r="BN18013" s="21"/>
      <c r="BO18013" s="21"/>
      <c r="BP18013" s="21"/>
      <c r="BQ18013" s="21"/>
      <c r="BR18013" s="21"/>
      <c r="BS18013" s="21"/>
      <c r="BT18013" s="21"/>
      <c r="BU18013" s="21"/>
      <c r="BV18013" s="21"/>
      <c r="BW18013" s="21"/>
      <c r="BX18013" s="21"/>
      <c r="BY18013" s="21"/>
      <c r="BZ18013" s="21"/>
      <c r="CA18013" s="21"/>
      <c r="CB18013" s="21"/>
      <c r="CC18013" s="21"/>
      <c r="CD18013" s="21"/>
      <c r="CE18013" s="21"/>
      <c r="CF18013" s="21"/>
      <c r="CG18013" s="21"/>
      <c r="CH18013" s="21"/>
      <c r="CI18013" s="21"/>
      <c r="CJ18013" s="21"/>
      <c r="CK18013" s="21"/>
      <c r="CL18013" s="21"/>
      <c r="CM18013" s="21"/>
      <c r="CN18013" s="21"/>
      <c r="CO18013" s="21"/>
      <c r="CP18013" s="21"/>
    </row>
    <row r="18014" spans="1:94">
      <c r="A18014" s="21"/>
      <c r="B18014" s="21"/>
      <c r="C18014" s="21"/>
      <c r="D18014" s="21"/>
      <c r="E18014" s="21"/>
      <c r="F18014" s="21"/>
      <c r="G18014" s="21"/>
      <c r="H18014" s="21"/>
      <c r="I18014" s="21"/>
      <c r="J18014" s="21"/>
      <c r="K18014" s="21"/>
      <c r="L18014" s="21"/>
      <c r="M18014" s="21"/>
      <c r="N18014" s="21"/>
      <c r="O18014" s="21"/>
      <c r="P18014" s="21"/>
      <c r="Q18014" s="21"/>
      <c r="R18014" s="21"/>
      <c r="S18014" s="21"/>
      <c r="T18014" s="21"/>
      <c r="U18014" s="21"/>
      <c r="V18014" s="21"/>
      <c r="W18014" s="21"/>
      <c r="X18014" s="21"/>
      <c r="Y18014" s="21"/>
      <c r="Z18014" s="21"/>
      <c r="AA18014" s="21"/>
      <c r="AB18014" s="21"/>
      <c r="AC18014" s="21"/>
      <c r="AD18014" s="21"/>
      <c r="AE18014" s="21"/>
      <c r="AF18014" s="21"/>
      <c r="AG18014" s="21"/>
      <c r="AH18014" s="21"/>
      <c r="AI18014" s="21"/>
      <c r="AJ18014" s="21"/>
      <c r="AK18014" s="21"/>
      <c r="AL18014" s="21"/>
      <c r="AM18014" s="21"/>
      <c r="AN18014" s="21"/>
      <c r="AO18014" s="21"/>
      <c r="AP18014" s="21"/>
      <c r="AQ18014" s="21"/>
      <c r="AR18014" s="21"/>
      <c r="AS18014" s="21"/>
      <c r="AT18014" s="21"/>
      <c r="AU18014" s="21"/>
      <c r="AV18014" s="21"/>
      <c r="AW18014" s="21"/>
      <c r="AX18014" s="21"/>
      <c r="AY18014" s="21"/>
      <c r="AZ18014" s="21"/>
      <c r="BA18014" s="21"/>
      <c r="BB18014" s="21"/>
      <c r="BC18014" s="21"/>
      <c r="BD18014" s="21"/>
      <c r="BE18014" s="21"/>
      <c r="BF18014" s="21"/>
      <c r="BG18014" s="21"/>
      <c r="BH18014" s="21"/>
      <c r="BI18014" s="21"/>
      <c r="BJ18014" s="21"/>
      <c r="BK18014" s="21"/>
      <c r="BL18014" s="21"/>
      <c r="BM18014" s="21"/>
      <c r="BN18014" s="21"/>
      <c r="BO18014" s="21"/>
      <c r="BP18014" s="21"/>
      <c r="BQ18014" s="21"/>
      <c r="BR18014" s="21"/>
      <c r="BS18014" s="21"/>
      <c r="BT18014" s="21"/>
      <c r="BU18014" s="21"/>
      <c r="BV18014" s="21"/>
      <c r="BW18014" s="21"/>
      <c r="BX18014" s="21"/>
      <c r="BY18014" s="21"/>
      <c r="BZ18014" s="21"/>
      <c r="CA18014" s="21"/>
      <c r="CB18014" s="21"/>
      <c r="CC18014" s="21"/>
      <c r="CD18014" s="21"/>
      <c r="CE18014" s="21"/>
      <c r="CF18014" s="21"/>
      <c r="CG18014" s="21"/>
      <c r="CH18014" s="21"/>
      <c r="CI18014" s="21"/>
      <c r="CJ18014" s="21"/>
      <c r="CK18014" s="21"/>
      <c r="CL18014" s="21"/>
      <c r="CM18014" s="21"/>
      <c r="CN18014" s="21"/>
      <c r="CO18014" s="21"/>
      <c r="CP18014" s="21"/>
    </row>
    <row r="18015" spans="1:94">
      <c r="A18015" s="21"/>
      <c r="B18015" s="21"/>
      <c r="C18015" s="21"/>
      <c r="D18015" s="21"/>
      <c r="E18015" s="21"/>
      <c r="F18015" s="21"/>
      <c r="G18015" s="21"/>
      <c r="H18015" s="21"/>
      <c r="I18015" s="21"/>
      <c r="J18015" s="21"/>
      <c r="K18015" s="21"/>
      <c r="L18015" s="21"/>
      <c r="M18015" s="21"/>
      <c r="N18015" s="21"/>
      <c r="O18015" s="21"/>
      <c r="P18015" s="21"/>
      <c r="Q18015" s="21"/>
      <c r="R18015" s="21"/>
      <c r="S18015" s="21"/>
      <c r="T18015" s="21"/>
      <c r="U18015" s="21"/>
      <c r="V18015" s="21"/>
      <c r="W18015" s="21"/>
      <c r="X18015" s="21"/>
      <c r="Y18015" s="21"/>
      <c r="Z18015" s="21"/>
      <c r="AA18015" s="21"/>
      <c r="AB18015" s="21"/>
      <c r="AC18015" s="21"/>
      <c r="AD18015" s="21"/>
      <c r="AE18015" s="21"/>
      <c r="AF18015" s="21"/>
      <c r="AG18015" s="21"/>
      <c r="AH18015" s="21"/>
      <c r="AI18015" s="21"/>
      <c r="AJ18015" s="21"/>
      <c r="AK18015" s="21"/>
      <c r="AL18015" s="21"/>
      <c r="AM18015" s="21"/>
      <c r="AN18015" s="21"/>
      <c r="AO18015" s="21"/>
      <c r="AP18015" s="21"/>
      <c r="AQ18015" s="21"/>
      <c r="AR18015" s="21"/>
      <c r="AS18015" s="21"/>
      <c r="AT18015" s="21"/>
      <c r="AU18015" s="21"/>
      <c r="AV18015" s="21"/>
      <c r="AW18015" s="21"/>
      <c r="AX18015" s="21"/>
      <c r="AY18015" s="21"/>
      <c r="AZ18015" s="21"/>
      <c r="BA18015" s="21"/>
      <c r="BB18015" s="21"/>
      <c r="BC18015" s="21"/>
      <c r="BD18015" s="21"/>
      <c r="BE18015" s="21"/>
      <c r="BF18015" s="21"/>
      <c r="BG18015" s="21"/>
      <c r="BH18015" s="21"/>
      <c r="BI18015" s="21"/>
      <c r="BJ18015" s="21"/>
      <c r="BK18015" s="21"/>
      <c r="BL18015" s="21"/>
      <c r="BM18015" s="21"/>
      <c r="BN18015" s="21"/>
      <c r="BO18015" s="21"/>
      <c r="BP18015" s="21"/>
      <c r="BQ18015" s="21"/>
      <c r="BR18015" s="21"/>
      <c r="BS18015" s="21"/>
      <c r="BT18015" s="21"/>
      <c r="BU18015" s="21"/>
      <c r="BV18015" s="21"/>
      <c r="BW18015" s="21"/>
      <c r="BX18015" s="21"/>
      <c r="BY18015" s="21"/>
      <c r="BZ18015" s="21"/>
      <c r="CA18015" s="21"/>
      <c r="CB18015" s="21"/>
      <c r="CC18015" s="21"/>
      <c r="CD18015" s="21"/>
      <c r="CE18015" s="21"/>
      <c r="CF18015" s="21"/>
      <c r="CG18015" s="21"/>
      <c r="CH18015" s="21"/>
      <c r="CI18015" s="21"/>
      <c r="CJ18015" s="21"/>
      <c r="CK18015" s="21"/>
      <c r="CL18015" s="21"/>
      <c r="CM18015" s="21"/>
      <c r="CN18015" s="21"/>
      <c r="CO18015" s="21"/>
      <c r="CP18015" s="21"/>
    </row>
    <row r="18016" spans="1:94">
      <c r="A18016" s="21"/>
      <c r="B18016" s="21"/>
      <c r="C18016" s="21"/>
      <c r="D18016" s="21"/>
      <c r="E18016" s="21"/>
      <c r="F18016" s="21"/>
      <c r="G18016" s="21"/>
      <c r="H18016" s="21"/>
      <c r="I18016" s="21"/>
      <c r="J18016" s="21"/>
      <c r="K18016" s="21"/>
      <c r="L18016" s="21"/>
      <c r="M18016" s="21"/>
      <c r="N18016" s="21"/>
      <c r="O18016" s="21"/>
      <c r="P18016" s="21"/>
      <c r="Q18016" s="21"/>
      <c r="R18016" s="21"/>
      <c r="S18016" s="21"/>
      <c r="T18016" s="21"/>
      <c r="U18016" s="21"/>
      <c r="V18016" s="21"/>
      <c r="W18016" s="21"/>
      <c r="X18016" s="21"/>
      <c r="Y18016" s="21"/>
      <c r="Z18016" s="21"/>
      <c r="AA18016" s="21"/>
      <c r="AB18016" s="21"/>
      <c r="AC18016" s="21"/>
      <c r="AD18016" s="21"/>
      <c r="AE18016" s="21"/>
      <c r="AF18016" s="21"/>
      <c r="AG18016" s="21"/>
      <c r="AH18016" s="21"/>
      <c r="AI18016" s="21"/>
      <c r="AJ18016" s="21"/>
      <c r="AK18016" s="21"/>
      <c r="AL18016" s="21"/>
      <c r="AM18016" s="21"/>
      <c r="AN18016" s="21"/>
      <c r="AO18016" s="21"/>
      <c r="AP18016" s="21"/>
      <c r="AQ18016" s="21"/>
      <c r="AR18016" s="21"/>
      <c r="AS18016" s="21"/>
      <c r="AT18016" s="21"/>
      <c r="AU18016" s="21"/>
      <c r="AV18016" s="21"/>
      <c r="AW18016" s="21"/>
      <c r="AX18016" s="21"/>
      <c r="AY18016" s="21"/>
      <c r="AZ18016" s="21"/>
      <c r="BA18016" s="21"/>
      <c r="BB18016" s="21"/>
      <c r="BC18016" s="21"/>
      <c r="BD18016" s="21"/>
      <c r="BE18016" s="21"/>
      <c r="BF18016" s="21"/>
      <c r="BG18016" s="21"/>
      <c r="BH18016" s="21"/>
      <c r="BI18016" s="21"/>
      <c r="BJ18016" s="21"/>
      <c r="BK18016" s="21"/>
      <c r="BL18016" s="21"/>
      <c r="BM18016" s="21"/>
      <c r="BN18016" s="21"/>
      <c r="BO18016" s="21"/>
      <c r="BP18016" s="21"/>
      <c r="BQ18016" s="21"/>
      <c r="BR18016" s="21"/>
      <c r="BS18016" s="21"/>
      <c r="BT18016" s="21"/>
      <c r="BU18016" s="21"/>
      <c r="BV18016" s="21"/>
      <c r="BW18016" s="21"/>
      <c r="BX18016" s="21"/>
      <c r="BY18016" s="21"/>
      <c r="BZ18016" s="21"/>
      <c r="CA18016" s="21"/>
      <c r="CB18016" s="21"/>
      <c r="CC18016" s="21"/>
      <c r="CD18016" s="21"/>
      <c r="CE18016" s="21"/>
      <c r="CF18016" s="21"/>
      <c r="CG18016" s="21"/>
      <c r="CH18016" s="21"/>
      <c r="CI18016" s="21"/>
      <c r="CJ18016" s="21"/>
      <c r="CK18016" s="21"/>
      <c r="CL18016" s="21"/>
      <c r="CM18016" s="21"/>
      <c r="CN18016" s="21"/>
      <c r="CO18016" s="21"/>
      <c r="CP18016" s="21"/>
    </row>
    <row r="18017" spans="1:94">
      <c r="A18017" s="21"/>
      <c r="B18017" s="21"/>
      <c r="C18017" s="21"/>
      <c r="D18017" s="21"/>
      <c r="E18017" s="21"/>
      <c r="F18017" s="21"/>
      <c r="G18017" s="21"/>
      <c r="H18017" s="21"/>
      <c r="I18017" s="21"/>
      <c r="J18017" s="21"/>
      <c r="K18017" s="21"/>
      <c r="L18017" s="21"/>
      <c r="M18017" s="21"/>
      <c r="N18017" s="21"/>
      <c r="O18017" s="21"/>
      <c r="P18017" s="21"/>
      <c r="Q18017" s="21"/>
      <c r="R18017" s="21"/>
      <c r="S18017" s="21"/>
      <c r="T18017" s="21"/>
      <c r="U18017" s="21"/>
      <c r="V18017" s="21"/>
      <c r="W18017" s="21"/>
      <c r="X18017" s="21"/>
      <c r="Y18017" s="21"/>
      <c r="Z18017" s="21"/>
      <c r="AA18017" s="21"/>
      <c r="AB18017" s="21"/>
      <c r="AC18017" s="21"/>
      <c r="AD18017" s="21"/>
      <c r="AE18017" s="21"/>
      <c r="AF18017" s="21"/>
      <c r="AG18017" s="21"/>
      <c r="AH18017" s="21"/>
      <c r="AI18017" s="21"/>
      <c r="AJ18017" s="21"/>
      <c r="AK18017" s="21"/>
      <c r="AL18017" s="21"/>
      <c r="AM18017" s="21"/>
      <c r="AN18017" s="21"/>
      <c r="AO18017" s="21"/>
      <c r="AP18017" s="21"/>
      <c r="AQ18017" s="21"/>
      <c r="AR18017" s="21"/>
      <c r="AS18017" s="21"/>
      <c r="AT18017" s="21"/>
      <c r="AU18017" s="21"/>
      <c r="AV18017" s="21"/>
      <c r="AW18017" s="21"/>
      <c r="AX18017" s="21"/>
      <c r="AY18017" s="21"/>
      <c r="AZ18017" s="21"/>
      <c r="BA18017" s="21"/>
      <c r="BB18017" s="21"/>
      <c r="BC18017" s="21"/>
      <c r="BD18017" s="21"/>
      <c r="BE18017" s="21"/>
      <c r="BF18017" s="21"/>
      <c r="BG18017" s="21"/>
      <c r="BH18017" s="21"/>
      <c r="BI18017" s="21"/>
      <c r="BJ18017" s="21"/>
      <c r="BK18017" s="21"/>
      <c r="BL18017" s="21"/>
      <c r="BM18017" s="21"/>
      <c r="BN18017" s="21"/>
      <c r="BO18017" s="21"/>
      <c r="BP18017" s="21"/>
      <c r="BQ18017" s="21"/>
      <c r="BR18017" s="21"/>
      <c r="BS18017" s="21"/>
      <c r="BT18017" s="21"/>
      <c r="BU18017" s="21"/>
      <c r="BV18017" s="21"/>
      <c r="BW18017" s="21"/>
      <c r="BX18017" s="21"/>
      <c r="BY18017" s="21"/>
      <c r="BZ18017" s="21"/>
      <c r="CA18017" s="21"/>
      <c r="CB18017" s="21"/>
      <c r="CC18017" s="21"/>
      <c r="CD18017" s="21"/>
      <c r="CE18017" s="21"/>
      <c r="CF18017" s="21"/>
      <c r="CG18017" s="21"/>
      <c r="CH18017" s="21"/>
      <c r="CI18017" s="21"/>
      <c r="CJ18017" s="21"/>
      <c r="CK18017" s="21"/>
      <c r="CL18017" s="21"/>
      <c r="CM18017" s="21"/>
      <c r="CN18017" s="21"/>
      <c r="CO18017" s="21"/>
      <c r="CP18017" s="21"/>
    </row>
    <row r="18018" spans="1:94">
      <c r="A18018" s="21"/>
      <c r="B18018" s="21"/>
      <c r="C18018" s="21"/>
      <c r="D18018" s="21"/>
      <c r="E18018" s="21"/>
      <c r="F18018" s="21"/>
      <c r="G18018" s="21"/>
      <c r="H18018" s="21"/>
      <c r="I18018" s="21"/>
      <c r="J18018" s="21"/>
      <c r="K18018" s="21"/>
      <c r="L18018" s="21"/>
      <c r="M18018" s="21"/>
      <c r="N18018" s="21"/>
      <c r="O18018" s="21"/>
      <c r="P18018" s="21"/>
      <c r="Q18018" s="21"/>
      <c r="R18018" s="21"/>
      <c r="S18018" s="21"/>
      <c r="T18018" s="21"/>
      <c r="U18018" s="21"/>
      <c r="V18018" s="21"/>
      <c r="W18018" s="21"/>
      <c r="X18018" s="21"/>
      <c r="Y18018" s="21"/>
      <c r="Z18018" s="21"/>
      <c r="AA18018" s="21"/>
      <c r="AB18018" s="21"/>
      <c r="AC18018" s="21"/>
      <c r="AD18018" s="21"/>
      <c r="AE18018" s="21"/>
      <c r="AF18018" s="21"/>
      <c r="AG18018" s="21"/>
      <c r="AH18018" s="21"/>
      <c r="AI18018" s="21"/>
      <c r="AJ18018" s="21"/>
      <c r="AK18018" s="21"/>
      <c r="AL18018" s="21"/>
      <c r="AM18018" s="21"/>
      <c r="AN18018" s="21"/>
      <c r="AO18018" s="21"/>
      <c r="AP18018" s="21"/>
      <c r="AQ18018" s="21"/>
      <c r="AR18018" s="21"/>
      <c r="AS18018" s="21"/>
      <c r="AT18018" s="21"/>
      <c r="AU18018" s="21"/>
      <c r="AV18018" s="21"/>
      <c r="AW18018" s="21"/>
      <c r="AX18018" s="21"/>
      <c r="AY18018" s="21"/>
      <c r="AZ18018" s="21"/>
      <c r="BA18018" s="21"/>
      <c r="BB18018" s="21"/>
      <c r="BC18018" s="21"/>
      <c r="BD18018" s="21"/>
      <c r="BE18018" s="21"/>
      <c r="BF18018" s="21"/>
      <c r="BG18018" s="21"/>
      <c r="BH18018" s="21"/>
      <c r="BI18018" s="21"/>
      <c r="BJ18018" s="21"/>
      <c r="BK18018" s="21"/>
      <c r="BL18018" s="21"/>
      <c r="BM18018" s="21"/>
      <c r="BN18018" s="21"/>
      <c r="BO18018" s="21"/>
      <c r="BP18018" s="21"/>
      <c r="BQ18018" s="21"/>
      <c r="BR18018" s="21"/>
      <c r="BS18018" s="21"/>
      <c r="BT18018" s="21"/>
      <c r="BU18018" s="21"/>
      <c r="BV18018" s="21"/>
      <c r="BW18018" s="21"/>
      <c r="BX18018" s="21"/>
      <c r="BY18018" s="21"/>
      <c r="BZ18018" s="21"/>
      <c r="CA18018" s="21"/>
      <c r="CB18018" s="21"/>
      <c r="CC18018" s="21"/>
      <c r="CD18018" s="21"/>
      <c r="CE18018" s="21"/>
      <c r="CF18018" s="21"/>
      <c r="CG18018" s="21"/>
      <c r="CH18018" s="21"/>
      <c r="CI18018" s="21"/>
      <c r="CJ18018" s="21"/>
      <c r="CK18018" s="21"/>
      <c r="CL18018" s="21"/>
      <c r="CM18018" s="21"/>
      <c r="CN18018" s="21"/>
      <c r="CO18018" s="21"/>
      <c r="CP18018" s="21"/>
    </row>
    <row r="18019" spans="1:94">
      <c r="A18019" s="21"/>
      <c r="B18019" s="21"/>
      <c r="C18019" s="21"/>
      <c r="D18019" s="21"/>
      <c r="E18019" s="21"/>
      <c r="F18019" s="21"/>
      <c r="G18019" s="21"/>
      <c r="H18019" s="21"/>
      <c r="I18019" s="21"/>
      <c r="J18019" s="21"/>
      <c r="K18019" s="21"/>
      <c r="L18019" s="21"/>
      <c r="M18019" s="21"/>
      <c r="N18019" s="21"/>
      <c r="O18019" s="21"/>
      <c r="P18019" s="21"/>
      <c r="Q18019" s="21"/>
      <c r="R18019" s="21"/>
      <c r="S18019" s="21"/>
      <c r="T18019" s="21"/>
      <c r="U18019" s="21"/>
      <c r="V18019" s="21"/>
      <c r="W18019" s="21"/>
      <c r="X18019" s="21"/>
      <c r="Y18019" s="21"/>
      <c r="Z18019" s="21"/>
      <c r="AA18019" s="21"/>
      <c r="AB18019" s="21"/>
      <c r="AC18019" s="21"/>
      <c r="AD18019" s="21"/>
      <c r="AE18019" s="21"/>
      <c r="AF18019" s="21"/>
      <c r="AG18019" s="21"/>
      <c r="AH18019" s="21"/>
      <c r="AI18019" s="21"/>
      <c r="AJ18019" s="21"/>
      <c r="AK18019" s="21"/>
      <c r="AL18019" s="21"/>
      <c r="AM18019" s="21"/>
      <c r="AN18019" s="21"/>
      <c r="AO18019" s="21"/>
      <c r="AP18019" s="21"/>
      <c r="AQ18019" s="21"/>
      <c r="AR18019" s="21"/>
      <c r="AS18019" s="21"/>
      <c r="AT18019" s="21"/>
      <c r="AU18019" s="21"/>
      <c r="AV18019" s="21"/>
      <c r="AW18019" s="21"/>
      <c r="AX18019" s="21"/>
      <c r="AY18019" s="21"/>
      <c r="AZ18019" s="21"/>
      <c r="BA18019" s="21"/>
      <c r="BB18019" s="21"/>
      <c r="BC18019" s="21"/>
      <c r="BD18019" s="21"/>
      <c r="BE18019" s="21"/>
      <c r="BF18019" s="21"/>
      <c r="BG18019" s="21"/>
      <c r="BH18019" s="21"/>
      <c r="BI18019" s="21"/>
      <c r="BJ18019" s="21"/>
      <c r="BK18019" s="21"/>
      <c r="BL18019" s="21"/>
      <c r="BM18019" s="21"/>
      <c r="BN18019" s="21"/>
      <c r="BO18019" s="21"/>
      <c r="BP18019" s="21"/>
      <c r="BQ18019" s="21"/>
      <c r="BR18019" s="21"/>
      <c r="BS18019" s="21"/>
      <c r="BT18019" s="21"/>
      <c r="BU18019" s="21"/>
      <c r="BV18019" s="21"/>
      <c r="BW18019" s="21"/>
      <c r="BX18019" s="21"/>
      <c r="BY18019" s="21"/>
      <c r="BZ18019" s="21"/>
      <c r="CA18019" s="21"/>
      <c r="CB18019" s="21"/>
      <c r="CC18019" s="21"/>
      <c r="CD18019" s="21"/>
      <c r="CE18019" s="21"/>
      <c r="CF18019" s="21"/>
      <c r="CG18019" s="21"/>
      <c r="CH18019" s="21"/>
      <c r="CI18019" s="21"/>
      <c r="CJ18019" s="21"/>
      <c r="CK18019" s="21"/>
      <c r="CL18019" s="21"/>
      <c r="CM18019" s="21"/>
      <c r="CN18019" s="21"/>
      <c r="CO18019" s="21"/>
      <c r="CP18019" s="21"/>
    </row>
    <row r="18020" spans="1:94">
      <c r="A18020" s="21"/>
      <c r="B18020" s="21"/>
      <c r="C18020" s="21"/>
      <c r="D18020" s="21"/>
      <c r="E18020" s="21"/>
      <c r="F18020" s="21"/>
      <c r="G18020" s="21"/>
      <c r="H18020" s="21"/>
      <c r="I18020" s="21"/>
      <c r="J18020" s="21"/>
      <c r="K18020" s="21"/>
      <c r="L18020" s="21"/>
      <c r="M18020" s="21"/>
      <c r="N18020" s="21"/>
      <c r="O18020" s="21"/>
      <c r="P18020" s="21"/>
      <c r="Q18020" s="21"/>
      <c r="R18020" s="21"/>
      <c r="S18020" s="21"/>
      <c r="T18020" s="21"/>
      <c r="U18020" s="21"/>
      <c r="V18020" s="21"/>
      <c r="W18020" s="21"/>
      <c r="X18020" s="21"/>
      <c r="Y18020" s="21"/>
      <c r="Z18020" s="21"/>
      <c r="AA18020" s="21"/>
      <c r="AB18020" s="21"/>
      <c r="AC18020" s="21"/>
      <c r="AD18020" s="21"/>
      <c r="AE18020" s="21"/>
      <c r="AF18020" s="21"/>
      <c r="AG18020" s="21"/>
      <c r="AH18020" s="21"/>
      <c r="AI18020" s="21"/>
      <c r="AJ18020" s="21"/>
      <c r="AK18020" s="21"/>
      <c r="AL18020" s="21"/>
      <c r="AM18020" s="21"/>
      <c r="AN18020" s="21"/>
      <c r="AO18020" s="21"/>
      <c r="AP18020" s="21"/>
      <c r="AQ18020" s="21"/>
      <c r="AR18020" s="21"/>
      <c r="AS18020" s="21"/>
      <c r="AT18020" s="21"/>
      <c r="AU18020" s="21"/>
      <c r="AV18020" s="21"/>
      <c r="AW18020" s="21"/>
      <c r="AX18020" s="21"/>
      <c r="AY18020" s="21"/>
      <c r="AZ18020" s="21"/>
      <c r="BA18020" s="21"/>
      <c r="BB18020" s="21"/>
      <c r="BC18020" s="21"/>
      <c r="BD18020" s="21"/>
      <c r="BE18020" s="21"/>
      <c r="BF18020" s="21"/>
      <c r="BG18020" s="21"/>
      <c r="BH18020" s="21"/>
      <c r="BI18020" s="21"/>
      <c r="BJ18020" s="21"/>
      <c r="BK18020" s="21"/>
      <c r="BL18020" s="21"/>
      <c r="BM18020" s="21"/>
      <c r="BN18020" s="21"/>
      <c r="BO18020" s="21"/>
      <c r="BP18020" s="21"/>
      <c r="BQ18020" s="21"/>
      <c r="BR18020" s="21"/>
      <c r="BS18020" s="21"/>
      <c r="BT18020" s="21"/>
      <c r="BU18020" s="21"/>
      <c r="BV18020" s="21"/>
      <c r="BW18020" s="21"/>
      <c r="BX18020" s="21"/>
      <c r="BY18020" s="21"/>
      <c r="BZ18020" s="21"/>
      <c r="CA18020" s="21"/>
      <c r="CB18020" s="21"/>
      <c r="CC18020" s="21"/>
      <c r="CD18020" s="21"/>
      <c r="CE18020" s="21"/>
      <c r="CF18020" s="21"/>
      <c r="CG18020" s="21"/>
      <c r="CH18020" s="21"/>
      <c r="CI18020" s="21"/>
      <c r="CJ18020" s="21"/>
      <c r="CK18020" s="21"/>
      <c r="CL18020" s="21"/>
      <c r="CM18020" s="21"/>
      <c r="CN18020" s="21"/>
      <c r="CO18020" s="21"/>
      <c r="CP18020" s="21"/>
    </row>
    <row r="18021" spans="1:94">
      <c r="A18021" s="21"/>
      <c r="B18021" s="21"/>
      <c r="C18021" s="21"/>
      <c r="D18021" s="21"/>
      <c r="E18021" s="21"/>
      <c r="F18021" s="21"/>
      <c r="G18021" s="21"/>
      <c r="H18021" s="21"/>
      <c r="I18021" s="21"/>
      <c r="J18021" s="21"/>
      <c r="K18021" s="21"/>
      <c r="L18021" s="21"/>
      <c r="M18021" s="21"/>
      <c r="N18021" s="21"/>
      <c r="O18021" s="21"/>
      <c r="P18021" s="21"/>
      <c r="Q18021" s="21"/>
      <c r="R18021" s="21"/>
      <c r="S18021" s="21"/>
      <c r="T18021" s="21"/>
      <c r="U18021" s="21"/>
      <c r="V18021" s="21"/>
      <c r="W18021" s="21"/>
      <c r="X18021" s="21"/>
      <c r="Y18021" s="21"/>
      <c r="Z18021" s="21"/>
      <c r="AA18021" s="21"/>
      <c r="AB18021" s="21"/>
      <c r="AC18021" s="21"/>
      <c r="AD18021" s="21"/>
      <c r="AE18021" s="21"/>
      <c r="AF18021" s="21"/>
      <c r="AG18021" s="21"/>
      <c r="AH18021" s="21"/>
      <c r="AI18021" s="21"/>
      <c r="AJ18021" s="21"/>
      <c r="AK18021" s="21"/>
      <c r="AL18021" s="21"/>
      <c r="AM18021" s="21"/>
      <c r="AN18021" s="21"/>
      <c r="AO18021" s="21"/>
      <c r="AP18021" s="21"/>
      <c r="AQ18021" s="21"/>
      <c r="AR18021" s="21"/>
      <c r="AS18021" s="21"/>
      <c r="AT18021" s="21"/>
      <c r="AU18021" s="21"/>
      <c r="AV18021" s="21"/>
      <c r="AW18021" s="21"/>
      <c r="AX18021" s="21"/>
      <c r="AY18021" s="21"/>
      <c r="AZ18021" s="21"/>
      <c r="BA18021" s="21"/>
      <c r="BB18021" s="21"/>
      <c r="BC18021" s="21"/>
      <c r="BD18021" s="21"/>
      <c r="BE18021" s="21"/>
      <c r="BF18021" s="21"/>
      <c r="BG18021" s="21"/>
      <c r="BH18021" s="21"/>
      <c r="BI18021" s="21"/>
      <c r="BJ18021" s="21"/>
      <c r="BK18021" s="21"/>
      <c r="BL18021" s="21"/>
      <c r="BM18021" s="21"/>
      <c r="BN18021" s="21"/>
      <c r="BO18021" s="21"/>
      <c r="BP18021" s="21"/>
      <c r="BQ18021" s="21"/>
      <c r="BR18021" s="21"/>
      <c r="BS18021" s="21"/>
      <c r="BT18021" s="21"/>
      <c r="BU18021" s="21"/>
      <c r="BV18021" s="21"/>
      <c r="BW18021" s="21"/>
      <c r="BX18021" s="21"/>
      <c r="BY18021" s="21"/>
      <c r="BZ18021" s="21"/>
      <c r="CA18021" s="21"/>
      <c r="CB18021" s="21"/>
      <c r="CC18021" s="21"/>
      <c r="CD18021" s="21"/>
      <c r="CE18021" s="21"/>
      <c r="CF18021" s="21"/>
      <c r="CG18021" s="21"/>
      <c r="CH18021" s="21"/>
      <c r="CI18021" s="21"/>
      <c r="CJ18021" s="21"/>
      <c r="CK18021" s="21"/>
      <c r="CL18021" s="21"/>
      <c r="CM18021" s="21"/>
      <c r="CN18021" s="21"/>
      <c r="CO18021" s="21"/>
      <c r="CP18021" s="21"/>
    </row>
    <row r="18022" spans="1:94">
      <c r="A18022" s="21"/>
      <c r="B18022" s="21"/>
      <c r="C18022" s="21"/>
      <c r="D18022" s="21"/>
      <c r="E18022" s="21"/>
      <c r="F18022" s="21"/>
      <c r="G18022" s="21"/>
      <c r="H18022" s="21"/>
      <c r="I18022" s="21"/>
      <c r="J18022" s="21"/>
      <c r="K18022" s="21"/>
      <c r="L18022" s="21"/>
      <c r="M18022" s="21"/>
      <c r="N18022" s="21"/>
      <c r="O18022" s="21"/>
      <c r="P18022" s="21"/>
      <c r="Q18022" s="21"/>
      <c r="R18022" s="21"/>
      <c r="S18022" s="21"/>
      <c r="T18022" s="21"/>
      <c r="U18022" s="21"/>
      <c r="V18022" s="21"/>
      <c r="W18022" s="21"/>
      <c r="X18022" s="21"/>
      <c r="Y18022" s="21"/>
      <c r="Z18022" s="21"/>
      <c r="AA18022" s="21"/>
      <c r="AB18022" s="21"/>
      <c r="AC18022" s="21"/>
      <c r="AD18022" s="21"/>
      <c r="AE18022" s="21"/>
      <c r="AF18022" s="21"/>
      <c r="AG18022" s="21"/>
      <c r="AH18022" s="21"/>
      <c r="AI18022" s="21"/>
      <c r="AJ18022" s="21"/>
      <c r="AK18022" s="21"/>
      <c r="AL18022" s="21"/>
      <c r="AM18022" s="21"/>
      <c r="AN18022" s="21"/>
      <c r="AO18022" s="21"/>
      <c r="AP18022" s="21"/>
      <c r="AQ18022" s="21"/>
      <c r="AR18022" s="21"/>
      <c r="AS18022" s="21"/>
      <c r="AT18022" s="21"/>
      <c r="AU18022" s="21"/>
      <c r="AV18022" s="21"/>
      <c r="AW18022" s="21"/>
      <c r="AX18022" s="21"/>
      <c r="AY18022" s="21"/>
      <c r="AZ18022" s="21"/>
      <c r="BA18022" s="21"/>
      <c r="BB18022" s="21"/>
      <c r="BC18022" s="21"/>
      <c r="BD18022" s="21"/>
      <c r="BE18022" s="21"/>
      <c r="BF18022" s="21"/>
      <c r="BG18022" s="21"/>
      <c r="BH18022" s="21"/>
      <c r="BI18022" s="21"/>
      <c r="BJ18022" s="21"/>
      <c r="BK18022" s="21"/>
      <c r="BL18022" s="21"/>
      <c r="BM18022" s="21"/>
      <c r="BN18022" s="21"/>
      <c r="BO18022" s="21"/>
      <c r="BP18022" s="21"/>
      <c r="BQ18022" s="21"/>
      <c r="BR18022" s="21"/>
      <c r="BS18022" s="21"/>
      <c r="BT18022" s="21"/>
      <c r="BU18022" s="21"/>
      <c r="BV18022" s="21"/>
      <c r="BW18022" s="21"/>
      <c r="BX18022" s="21"/>
      <c r="BY18022" s="21"/>
      <c r="BZ18022" s="21"/>
      <c r="CA18022" s="21"/>
      <c r="CB18022" s="21"/>
      <c r="CC18022" s="21"/>
      <c r="CD18022" s="21"/>
      <c r="CE18022" s="21"/>
      <c r="CF18022" s="21"/>
      <c r="CG18022" s="21"/>
      <c r="CH18022" s="21"/>
      <c r="CI18022" s="21"/>
      <c r="CJ18022" s="21"/>
      <c r="CK18022" s="21"/>
      <c r="CL18022" s="21"/>
      <c r="CM18022" s="21"/>
      <c r="CN18022" s="21"/>
      <c r="CO18022" s="21"/>
      <c r="CP18022" s="21"/>
    </row>
    <row r="18023" spans="1:94">
      <c r="A18023" s="21"/>
      <c r="B18023" s="21"/>
      <c r="C18023" s="21"/>
      <c r="D18023" s="21"/>
      <c r="E18023" s="21"/>
      <c r="F18023" s="21"/>
      <c r="G18023" s="21"/>
      <c r="H18023" s="21"/>
      <c r="I18023" s="21"/>
      <c r="J18023" s="21"/>
      <c r="K18023" s="21"/>
      <c r="L18023" s="21"/>
      <c r="M18023" s="21"/>
      <c r="N18023" s="21"/>
      <c r="O18023" s="21"/>
      <c r="P18023" s="21"/>
      <c r="Q18023" s="21"/>
      <c r="R18023" s="21"/>
      <c r="S18023" s="21"/>
      <c r="T18023" s="21"/>
      <c r="U18023" s="21"/>
      <c r="V18023" s="21"/>
      <c r="W18023" s="21"/>
      <c r="X18023" s="21"/>
      <c r="Y18023" s="21"/>
      <c r="Z18023" s="21"/>
      <c r="AA18023" s="21"/>
      <c r="AB18023" s="21"/>
      <c r="AC18023" s="21"/>
      <c r="AD18023" s="21"/>
      <c r="AE18023" s="21"/>
      <c r="AF18023" s="21"/>
      <c r="AG18023" s="21"/>
      <c r="AH18023" s="21"/>
      <c r="AI18023" s="21"/>
      <c r="AJ18023" s="21"/>
      <c r="AK18023" s="21"/>
      <c r="AL18023" s="21"/>
      <c r="AM18023" s="21"/>
      <c r="AN18023" s="21"/>
      <c r="AO18023" s="21"/>
      <c r="AP18023" s="21"/>
      <c r="AQ18023" s="21"/>
      <c r="AR18023" s="21"/>
      <c r="AS18023" s="21"/>
      <c r="AT18023" s="21"/>
      <c r="AU18023" s="21"/>
      <c r="AV18023" s="21"/>
      <c r="AW18023" s="21"/>
      <c r="AX18023" s="21"/>
      <c r="AY18023" s="21"/>
      <c r="AZ18023" s="21"/>
      <c r="BA18023" s="21"/>
      <c r="BB18023" s="21"/>
      <c r="BC18023" s="21"/>
      <c r="BD18023" s="21"/>
      <c r="BE18023" s="21"/>
      <c r="BF18023" s="21"/>
      <c r="BG18023" s="21"/>
      <c r="BH18023" s="21"/>
      <c r="BI18023" s="21"/>
      <c r="BJ18023" s="21"/>
      <c r="BK18023" s="21"/>
      <c r="BL18023" s="21"/>
      <c r="BM18023" s="21"/>
      <c r="BN18023" s="21"/>
      <c r="BO18023" s="21"/>
      <c r="BP18023" s="21"/>
      <c r="BQ18023" s="21"/>
      <c r="BR18023" s="21"/>
      <c r="BS18023" s="21"/>
      <c r="BT18023" s="21"/>
      <c r="BU18023" s="21"/>
      <c r="BV18023" s="21"/>
      <c r="BW18023" s="21"/>
      <c r="BX18023" s="21"/>
      <c r="BY18023" s="21"/>
      <c r="BZ18023" s="21"/>
      <c r="CA18023" s="21"/>
      <c r="CB18023" s="21"/>
      <c r="CC18023" s="21"/>
      <c r="CD18023" s="21"/>
      <c r="CE18023" s="21"/>
      <c r="CF18023" s="21"/>
      <c r="CG18023" s="21"/>
      <c r="CH18023" s="21"/>
      <c r="CI18023" s="21"/>
      <c r="CJ18023" s="21"/>
      <c r="CK18023" s="21"/>
      <c r="CL18023" s="21"/>
      <c r="CM18023" s="21"/>
      <c r="CN18023" s="21"/>
      <c r="CO18023" s="21"/>
      <c r="CP18023" s="21"/>
    </row>
    <row r="18024" spans="1:94">
      <c r="A18024" s="21"/>
      <c r="B18024" s="21"/>
      <c r="C18024" s="21"/>
      <c r="D18024" s="21"/>
      <c r="E18024" s="21"/>
      <c r="F18024" s="21"/>
      <c r="G18024" s="21"/>
      <c r="H18024" s="21"/>
      <c r="I18024" s="21"/>
      <c r="J18024" s="21"/>
      <c r="K18024" s="21"/>
      <c r="L18024" s="21"/>
      <c r="M18024" s="21"/>
      <c r="N18024" s="21"/>
      <c r="O18024" s="21"/>
      <c r="P18024" s="21"/>
      <c r="Q18024" s="21"/>
      <c r="R18024" s="21"/>
      <c r="S18024" s="21"/>
      <c r="T18024" s="21"/>
      <c r="U18024" s="21"/>
      <c r="V18024" s="21"/>
      <c r="W18024" s="21"/>
      <c r="X18024" s="21"/>
      <c r="Y18024" s="21"/>
      <c r="Z18024" s="21"/>
      <c r="AA18024" s="21"/>
      <c r="AB18024" s="21"/>
      <c r="AC18024" s="21"/>
      <c r="AD18024" s="21"/>
      <c r="AE18024" s="21"/>
      <c r="AF18024" s="21"/>
      <c r="AG18024" s="21"/>
      <c r="AH18024" s="21"/>
      <c r="AI18024" s="21"/>
      <c r="AJ18024" s="21"/>
      <c r="AK18024" s="21"/>
      <c r="AL18024" s="21"/>
      <c r="AM18024" s="21"/>
      <c r="AN18024" s="21"/>
      <c r="AO18024" s="21"/>
      <c r="AP18024" s="21"/>
      <c r="AQ18024" s="21"/>
      <c r="AR18024" s="21"/>
      <c r="AS18024" s="21"/>
      <c r="AT18024" s="21"/>
      <c r="AU18024" s="21"/>
      <c r="AV18024" s="21"/>
      <c r="AW18024" s="21"/>
      <c r="AX18024" s="21"/>
      <c r="AY18024" s="21"/>
      <c r="AZ18024" s="21"/>
      <c r="BA18024" s="21"/>
      <c r="BB18024" s="21"/>
      <c r="BC18024" s="21"/>
      <c r="BD18024" s="21"/>
      <c r="BE18024" s="21"/>
      <c r="BF18024" s="21"/>
      <c r="BG18024" s="21"/>
      <c r="BH18024" s="21"/>
      <c r="BI18024" s="21"/>
      <c r="BJ18024" s="21"/>
      <c r="BK18024" s="21"/>
      <c r="BL18024" s="21"/>
      <c r="BM18024" s="21"/>
      <c r="BN18024" s="21"/>
      <c r="BO18024" s="21"/>
      <c r="BP18024" s="21"/>
      <c r="BQ18024" s="21"/>
      <c r="BR18024" s="21"/>
      <c r="BS18024" s="21"/>
      <c r="BT18024" s="21"/>
      <c r="BU18024" s="21"/>
      <c r="BV18024" s="21"/>
      <c r="BW18024" s="21"/>
      <c r="BX18024" s="21"/>
      <c r="BY18024" s="21"/>
      <c r="BZ18024" s="21"/>
      <c r="CA18024" s="21"/>
      <c r="CB18024" s="21"/>
      <c r="CC18024" s="21"/>
      <c r="CD18024" s="21"/>
      <c r="CE18024" s="21"/>
      <c r="CF18024" s="21"/>
      <c r="CG18024" s="21"/>
      <c r="CH18024" s="21"/>
      <c r="CI18024" s="21"/>
      <c r="CJ18024" s="21"/>
      <c r="CK18024" s="21"/>
      <c r="CL18024" s="21"/>
      <c r="CM18024" s="21"/>
      <c r="CN18024" s="21"/>
      <c r="CO18024" s="21"/>
      <c r="CP18024" s="21"/>
    </row>
    <row r="18025" spans="1:94">
      <c r="A18025" s="21"/>
      <c r="B18025" s="21"/>
      <c r="C18025" s="21"/>
      <c r="D18025" s="21"/>
      <c r="E18025" s="21"/>
      <c r="F18025" s="21"/>
      <c r="G18025" s="21"/>
      <c r="H18025" s="21"/>
      <c r="I18025" s="21"/>
      <c r="J18025" s="21"/>
      <c r="K18025" s="21"/>
      <c r="L18025" s="21"/>
      <c r="M18025" s="21"/>
      <c r="N18025" s="21"/>
      <c r="O18025" s="21"/>
      <c r="P18025" s="21"/>
      <c r="Q18025" s="21"/>
      <c r="R18025" s="21"/>
      <c r="S18025" s="21"/>
      <c r="T18025" s="21"/>
      <c r="U18025" s="21"/>
      <c r="V18025" s="21"/>
      <c r="W18025" s="21"/>
      <c r="X18025" s="21"/>
      <c r="Y18025" s="21"/>
      <c r="Z18025" s="21"/>
      <c r="AA18025" s="21"/>
      <c r="AB18025" s="21"/>
      <c r="AC18025" s="21"/>
      <c r="AD18025" s="21"/>
      <c r="AE18025" s="21"/>
      <c r="AF18025" s="21"/>
      <c r="AG18025" s="21"/>
      <c r="AH18025" s="21"/>
      <c r="AI18025" s="21"/>
      <c r="AJ18025" s="21"/>
      <c r="AK18025" s="21"/>
      <c r="AL18025" s="21"/>
      <c r="AM18025" s="21"/>
      <c r="AN18025" s="21"/>
      <c r="AO18025" s="21"/>
      <c r="AP18025" s="21"/>
      <c r="AQ18025" s="21"/>
      <c r="AR18025" s="21"/>
      <c r="AS18025" s="21"/>
      <c r="AT18025" s="21"/>
      <c r="AU18025" s="21"/>
      <c r="AV18025" s="21"/>
      <c r="AW18025" s="21"/>
      <c r="AX18025" s="21"/>
      <c r="AY18025" s="21"/>
      <c r="AZ18025" s="21"/>
      <c r="BA18025" s="21"/>
      <c r="BB18025" s="21"/>
      <c r="BC18025" s="21"/>
      <c r="BD18025" s="21"/>
      <c r="BE18025" s="21"/>
      <c r="BF18025" s="21"/>
      <c r="BG18025" s="21"/>
      <c r="BH18025" s="21"/>
      <c r="BI18025" s="21"/>
      <c r="BJ18025" s="21"/>
      <c r="BK18025" s="21"/>
      <c r="BL18025" s="21"/>
      <c r="BM18025" s="21"/>
      <c r="BN18025" s="21"/>
      <c r="BO18025" s="21"/>
      <c r="BP18025" s="21"/>
      <c r="BQ18025" s="21"/>
      <c r="BR18025" s="21"/>
      <c r="BS18025" s="21"/>
      <c r="BT18025" s="21"/>
      <c r="BU18025" s="21"/>
      <c r="BV18025" s="21"/>
      <c r="BW18025" s="21"/>
      <c r="BX18025" s="21"/>
      <c r="BY18025" s="21"/>
      <c r="BZ18025" s="21"/>
      <c r="CA18025" s="21"/>
      <c r="CB18025" s="21"/>
      <c r="CC18025" s="21"/>
      <c r="CD18025" s="21"/>
      <c r="CE18025" s="21"/>
      <c r="CF18025" s="21"/>
      <c r="CG18025" s="21"/>
      <c r="CH18025" s="21"/>
      <c r="CI18025" s="21"/>
      <c r="CJ18025" s="21"/>
      <c r="CK18025" s="21"/>
      <c r="CL18025" s="21"/>
      <c r="CM18025" s="21"/>
      <c r="CN18025" s="21"/>
      <c r="CO18025" s="21"/>
      <c r="CP18025" s="21"/>
    </row>
    <row r="18026" spans="1:94">
      <c r="A18026" s="21"/>
      <c r="B18026" s="21"/>
      <c r="C18026" s="21"/>
      <c r="D18026" s="21"/>
      <c r="E18026" s="21"/>
      <c r="F18026" s="21"/>
      <c r="G18026" s="21"/>
      <c r="H18026" s="21"/>
      <c r="I18026" s="21"/>
      <c r="J18026" s="21"/>
      <c r="K18026" s="21"/>
      <c r="L18026" s="21"/>
      <c r="M18026" s="21"/>
      <c r="N18026" s="21"/>
      <c r="O18026" s="21"/>
      <c r="P18026" s="21"/>
      <c r="Q18026" s="21"/>
      <c r="R18026" s="21"/>
      <c r="S18026" s="21"/>
      <c r="T18026" s="21"/>
      <c r="U18026" s="21"/>
      <c r="V18026" s="21"/>
      <c r="W18026" s="21"/>
      <c r="X18026" s="21"/>
      <c r="Y18026" s="21"/>
      <c r="Z18026" s="21"/>
      <c r="AA18026" s="21"/>
      <c r="AB18026" s="21"/>
      <c r="AC18026" s="21"/>
      <c r="AD18026" s="21"/>
      <c r="AE18026" s="21"/>
      <c r="AF18026" s="21"/>
      <c r="AG18026" s="21"/>
      <c r="AH18026" s="21"/>
      <c r="AI18026" s="21"/>
      <c r="AJ18026" s="21"/>
      <c r="AK18026" s="21"/>
      <c r="AL18026" s="21"/>
      <c r="AM18026" s="21"/>
      <c r="AN18026" s="21"/>
      <c r="AO18026" s="21"/>
      <c r="AP18026" s="21"/>
      <c r="AQ18026" s="21"/>
      <c r="AR18026" s="21"/>
      <c r="AS18026" s="21"/>
      <c r="AT18026" s="21"/>
      <c r="AU18026" s="21"/>
      <c r="AV18026" s="21"/>
      <c r="AW18026" s="21"/>
      <c r="AX18026" s="21"/>
      <c r="AY18026" s="21"/>
      <c r="AZ18026" s="21"/>
      <c r="BA18026" s="21"/>
      <c r="BB18026" s="21"/>
      <c r="BC18026" s="21"/>
      <c r="BD18026" s="21"/>
      <c r="BE18026" s="21"/>
      <c r="BF18026" s="21"/>
      <c r="BG18026" s="21"/>
      <c r="BH18026" s="21"/>
      <c r="BI18026" s="21"/>
      <c r="BJ18026" s="21"/>
      <c r="BK18026" s="21"/>
      <c r="BL18026" s="21"/>
      <c r="BM18026" s="21"/>
      <c r="BN18026" s="21"/>
      <c r="BO18026" s="21"/>
      <c r="BP18026" s="21"/>
      <c r="BQ18026" s="21"/>
      <c r="BR18026" s="21"/>
      <c r="BS18026" s="21"/>
      <c r="BT18026" s="21"/>
      <c r="BU18026" s="21"/>
      <c r="BV18026" s="21"/>
      <c r="BW18026" s="21"/>
      <c r="BX18026" s="21"/>
      <c r="BY18026" s="21"/>
      <c r="BZ18026" s="21"/>
      <c r="CA18026" s="21"/>
      <c r="CB18026" s="21"/>
      <c r="CC18026" s="21"/>
      <c r="CD18026" s="21"/>
      <c r="CE18026" s="21"/>
      <c r="CF18026" s="21"/>
      <c r="CG18026" s="21"/>
      <c r="CH18026" s="21"/>
      <c r="CI18026" s="21"/>
      <c r="CJ18026" s="21"/>
      <c r="CK18026" s="21"/>
      <c r="CL18026" s="21"/>
      <c r="CM18026" s="21"/>
      <c r="CN18026" s="21"/>
      <c r="CO18026" s="21"/>
      <c r="CP18026" s="21"/>
    </row>
    <row r="18027" spans="1:94">
      <c r="A18027" s="21"/>
      <c r="B18027" s="21"/>
      <c r="C18027" s="21"/>
      <c r="D18027" s="21"/>
      <c r="E18027" s="21"/>
      <c r="F18027" s="21"/>
      <c r="G18027" s="21"/>
      <c r="H18027" s="21"/>
      <c r="I18027" s="21"/>
      <c r="J18027" s="21"/>
      <c r="K18027" s="21"/>
      <c r="L18027" s="21"/>
      <c r="M18027" s="21"/>
      <c r="N18027" s="21"/>
      <c r="O18027" s="21"/>
      <c r="P18027" s="21"/>
      <c r="Q18027" s="21"/>
      <c r="R18027" s="21"/>
      <c r="S18027" s="21"/>
      <c r="T18027" s="21"/>
      <c r="U18027" s="21"/>
      <c r="V18027" s="21"/>
      <c r="W18027" s="21"/>
      <c r="X18027" s="21"/>
      <c r="Y18027" s="21"/>
      <c r="Z18027" s="21"/>
      <c r="AA18027" s="21"/>
      <c r="AB18027" s="21"/>
      <c r="AC18027" s="21"/>
      <c r="AD18027" s="21"/>
      <c r="AE18027" s="21"/>
      <c r="AF18027" s="21"/>
      <c r="AG18027" s="21"/>
      <c r="AH18027" s="21"/>
      <c r="AI18027" s="21"/>
      <c r="AJ18027" s="21"/>
      <c r="AK18027" s="21"/>
      <c r="AL18027" s="21"/>
      <c r="AM18027" s="21"/>
      <c r="AN18027" s="21"/>
      <c r="AO18027" s="21"/>
      <c r="AP18027" s="21"/>
      <c r="AQ18027" s="21"/>
      <c r="AR18027" s="21"/>
      <c r="AS18027" s="21"/>
      <c r="AT18027" s="21"/>
      <c r="AU18027" s="21"/>
      <c r="AV18027" s="21"/>
      <c r="AW18027" s="21"/>
      <c r="AX18027" s="21"/>
      <c r="AY18027" s="21"/>
      <c r="AZ18027" s="21"/>
      <c r="BA18027" s="21"/>
      <c r="BB18027" s="21"/>
      <c r="BC18027" s="21"/>
      <c r="BD18027" s="21"/>
      <c r="BE18027" s="21"/>
      <c r="BF18027" s="21"/>
      <c r="BG18027" s="21"/>
      <c r="BH18027" s="21"/>
      <c r="BI18027" s="21"/>
      <c r="BJ18027" s="21"/>
      <c r="BK18027" s="21"/>
      <c r="BL18027" s="21"/>
      <c r="BM18027" s="21"/>
      <c r="BN18027" s="21"/>
      <c r="BO18027" s="21"/>
      <c r="BP18027" s="21"/>
      <c r="BQ18027" s="21"/>
      <c r="BR18027" s="21"/>
      <c r="BS18027" s="21"/>
      <c r="BT18027" s="21"/>
      <c r="BU18027" s="21"/>
      <c r="BV18027" s="21"/>
      <c r="BW18027" s="21"/>
      <c r="BX18027" s="21"/>
      <c r="BY18027" s="21"/>
      <c r="BZ18027" s="21"/>
      <c r="CA18027" s="21"/>
      <c r="CB18027" s="21"/>
      <c r="CC18027" s="21"/>
      <c r="CD18027" s="21"/>
      <c r="CE18027" s="21"/>
      <c r="CF18027" s="21"/>
      <c r="CG18027" s="21"/>
      <c r="CH18027" s="21"/>
      <c r="CI18027" s="21"/>
      <c r="CJ18027" s="21"/>
      <c r="CK18027" s="21"/>
      <c r="CL18027" s="21"/>
      <c r="CM18027" s="21"/>
      <c r="CN18027" s="21"/>
      <c r="CO18027" s="21"/>
      <c r="CP18027" s="21"/>
    </row>
    <row r="18028" spans="1:94">
      <c r="A18028" s="21"/>
      <c r="B18028" s="21"/>
      <c r="C18028" s="21"/>
      <c r="D18028" s="21"/>
      <c r="E18028" s="21"/>
      <c r="F18028" s="21"/>
      <c r="G18028" s="21"/>
      <c r="H18028" s="21"/>
      <c r="I18028" s="21"/>
      <c r="J18028" s="21"/>
      <c r="K18028" s="21"/>
      <c r="L18028" s="21"/>
      <c r="M18028" s="21"/>
      <c r="N18028" s="21"/>
      <c r="O18028" s="21"/>
      <c r="P18028" s="21"/>
      <c r="Q18028" s="21"/>
      <c r="R18028" s="21"/>
      <c r="S18028" s="21"/>
      <c r="T18028" s="21"/>
      <c r="U18028" s="21"/>
      <c r="V18028" s="21"/>
      <c r="W18028" s="21"/>
      <c r="X18028" s="21"/>
      <c r="Y18028" s="21"/>
      <c r="Z18028" s="21"/>
      <c r="AA18028" s="21"/>
      <c r="AB18028" s="21"/>
      <c r="AC18028" s="21"/>
      <c r="AD18028" s="21"/>
      <c r="AE18028" s="21"/>
      <c r="AF18028" s="21"/>
      <c r="AG18028" s="21"/>
      <c r="AH18028" s="21"/>
      <c r="AI18028" s="21"/>
      <c r="AJ18028" s="21"/>
      <c r="AK18028" s="21"/>
      <c r="AL18028" s="21"/>
      <c r="AM18028" s="21"/>
      <c r="AN18028" s="21"/>
      <c r="AO18028" s="21"/>
      <c r="AP18028" s="21"/>
      <c r="AQ18028" s="21"/>
      <c r="AR18028" s="21"/>
      <c r="AS18028" s="21"/>
      <c r="AT18028" s="21"/>
      <c r="AU18028" s="21"/>
      <c r="AV18028" s="21"/>
      <c r="AW18028" s="21"/>
      <c r="AX18028" s="21"/>
      <c r="AY18028" s="21"/>
      <c r="AZ18028" s="21"/>
      <c r="BA18028" s="21"/>
      <c r="BB18028" s="21"/>
      <c r="BC18028" s="21"/>
      <c r="BD18028" s="21"/>
      <c r="BE18028" s="21"/>
      <c r="BF18028" s="21"/>
      <c r="BG18028" s="21"/>
      <c r="BH18028" s="21"/>
      <c r="BI18028" s="21"/>
      <c r="BJ18028" s="21"/>
      <c r="BK18028" s="21"/>
      <c r="BL18028" s="21"/>
      <c r="BM18028" s="21"/>
      <c r="BN18028" s="21"/>
      <c r="BO18028" s="21"/>
      <c r="BP18028" s="21"/>
      <c r="BQ18028" s="21"/>
      <c r="BR18028" s="21"/>
      <c r="BS18028" s="21"/>
      <c r="BT18028" s="21"/>
      <c r="BU18028" s="21"/>
      <c r="BV18028" s="21"/>
      <c r="BW18028" s="21"/>
      <c r="BX18028" s="21"/>
      <c r="BY18028" s="21"/>
      <c r="BZ18028" s="21"/>
      <c r="CA18028" s="21"/>
      <c r="CB18028" s="21"/>
      <c r="CC18028" s="21"/>
      <c r="CD18028" s="21"/>
      <c r="CE18028" s="21"/>
      <c r="CF18028" s="21"/>
      <c r="CG18028" s="21"/>
      <c r="CH18028" s="21"/>
      <c r="CI18028" s="21"/>
      <c r="CJ18028" s="21"/>
      <c r="CK18028" s="21"/>
      <c r="CL18028" s="21"/>
      <c r="CM18028" s="21"/>
      <c r="CN18028" s="21"/>
      <c r="CO18028" s="21"/>
      <c r="CP18028" s="21"/>
    </row>
    <row r="18029" spans="1:94">
      <c r="A18029" s="21"/>
      <c r="B18029" s="21"/>
      <c r="C18029" s="21"/>
      <c r="D18029" s="21"/>
      <c r="E18029" s="21"/>
      <c r="F18029" s="21"/>
      <c r="G18029" s="21"/>
      <c r="H18029" s="21"/>
      <c r="I18029" s="21"/>
      <c r="J18029" s="21"/>
      <c r="K18029" s="21"/>
      <c r="L18029" s="21"/>
      <c r="M18029" s="21"/>
      <c r="N18029" s="21"/>
      <c r="O18029" s="21"/>
      <c r="P18029" s="21"/>
      <c r="Q18029" s="21"/>
      <c r="R18029" s="21"/>
      <c r="S18029" s="21"/>
      <c r="T18029" s="21"/>
      <c r="U18029" s="21"/>
      <c r="V18029" s="21"/>
      <c r="W18029" s="21"/>
      <c r="X18029" s="21"/>
      <c r="Y18029" s="21"/>
      <c r="Z18029" s="21"/>
      <c r="AA18029" s="21"/>
      <c r="AB18029" s="21"/>
      <c r="AC18029" s="21"/>
      <c r="AD18029" s="21"/>
      <c r="AE18029" s="21"/>
      <c r="AF18029" s="21"/>
      <c r="AG18029" s="21"/>
      <c r="AH18029" s="21"/>
      <c r="AI18029" s="21"/>
      <c r="AJ18029" s="21"/>
      <c r="AK18029" s="21"/>
      <c r="AL18029" s="21"/>
      <c r="AM18029" s="21"/>
      <c r="AN18029" s="21"/>
      <c r="AO18029" s="21"/>
      <c r="AP18029" s="21"/>
      <c r="AQ18029" s="21"/>
      <c r="AR18029" s="21"/>
      <c r="AS18029" s="21"/>
      <c r="AT18029" s="21"/>
      <c r="AU18029" s="21"/>
      <c r="AV18029" s="21"/>
      <c r="AW18029" s="21"/>
      <c r="AX18029" s="21"/>
      <c r="AY18029" s="21"/>
      <c r="AZ18029" s="21"/>
      <c r="BA18029" s="21"/>
      <c r="BB18029" s="21"/>
      <c r="BC18029" s="21"/>
      <c r="BD18029" s="21"/>
      <c r="BE18029" s="21"/>
      <c r="BF18029" s="21"/>
      <c r="BG18029" s="21"/>
      <c r="BH18029" s="21"/>
      <c r="BI18029" s="21"/>
      <c r="BJ18029" s="21"/>
      <c r="BK18029" s="21"/>
      <c r="BL18029" s="21"/>
      <c r="BM18029" s="21"/>
      <c r="BN18029" s="21"/>
      <c r="BO18029" s="21"/>
      <c r="BP18029" s="21"/>
      <c r="BQ18029" s="21"/>
      <c r="BR18029" s="21"/>
      <c r="BS18029" s="21"/>
      <c r="BT18029" s="21"/>
      <c r="BU18029" s="21"/>
      <c r="BV18029" s="21"/>
      <c r="BW18029" s="21"/>
      <c r="BX18029" s="21"/>
      <c r="BY18029" s="21"/>
      <c r="BZ18029" s="21"/>
      <c r="CA18029" s="21"/>
      <c r="CB18029" s="21"/>
      <c r="CC18029" s="21"/>
      <c r="CD18029" s="21"/>
      <c r="CE18029" s="21"/>
      <c r="CF18029" s="21"/>
      <c r="CG18029" s="21"/>
      <c r="CH18029" s="21"/>
      <c r="CI18029" s="21"/>
      <c r="CJ18029" s="21"/>
      <c r="CK18029" s="21"/>
      <c r="CL18029" s="21"/>
      <c r="CM18029" s="21"/>
      <c r="CN18029" s="21"/>
      <c r="CO18029" s="21"/>
      <c r="CP18029" s="21"/>
    </row>
    <row r="18030" spans="1:94">
      <c r="A18030" s="21"/>
      <c r="B18030" s="21"/>
      <c r="C18030" s="21"/>
      <c r="D18030" s="21"/>
      <c r="E18030" s="21"/>
      <c r="F18030" s="21"/>
      <c r="G18030" s="21"/>
      <c r="H18030" s="21"/>
      <c r="I18030" s="21"/>
      <c r="J18030" s="21"/>
      <c r="K18030" s="21"/>
      <c r="L18030" s="21"/>
      <c r="M18030" s="21"/>
      <c r="N18030" s="21"/>
      <c r="O18030" s="21"/>
      <c r="P18030" s="21"/>
      <c r="Q18030" s="21"/>
      <c r="R18030" s="21"/>
      <c r="S18030" s="21"/>
      <c r="T18030" s="21"/>
      <c r="U18030" s="21"/>
      <c r="V18030" s="21"/>
      <c r="W18030" s="21"/>
      <c r="X18030" s="21"/>
      <c r="Y18030" s="21"/>
      <c r="Z18030" s="21"/>
      <c r="AA18030" s="21"/>
      <c r="AB18030" s="21"/>
      <c r="AC18030" s="21"/>
      <c r="AD18030" s="21"/>
      <c r="AE18030" s="21"/>
      <c r="AF18030" s="21"/>
      <c r="AG18030" s="21"/>
      <c r="AH18030" s="21"/>
      <c r="AI18030" s="21"/>
      <c r="AJ18030" s="21"/>
      <c r="AK18030" s="21"/>
      <c r="AL18030" s="21"/>
      <c r="AM18030" s="21"/>
      <c r="AN18030" s="21"/>
      <c r="AO18030" s="21"/>
      <c r="AP18030" s="21"/>
      <c r="AQ18030" s="21"/>
      <c r="AR18030" s="21"/>
      <c r="AS18030" s="21"/>
      <c r="AT18030" s="21"/>
      <c r="AU18030" s="21"/>
      <c r="AV18030" s="21"/>
      <c r="AW18030" s="21"/>
      <c r="AX18030" s="21"/>
      <c r="AY18030" s="21"/>
      <c r="AZ18030" s="21"/>
      <c r="BA18030" s="21"/>
      <c r="BB18030" s="21"/>
      <c r="BC18030" s="21"/>
      <c r="BD18030" s="21"/>
      <c r="BE18030" s="21"/>
      <c r="BF18030" s="21"/>
      <c r="BG18030" s="21"/>
      <c r="BH18030" s="21"/>
      <c r="BI18030" s="21"/>
      <c r="BJ18030" s="21"/>
      <c r="BK18030" s="21"/>
      <c r="BL18030" s="21"/>
      <c r="BM18030" s="21"/>
      <c r="BN18030" s="21"/>
      <c r="BO18030" s="21"/>
      <c r="BP18030" s="21"/>
      <c r="BQ18030" s="21"/>
      <c r="BR18030" s="21"/>
      <c r="BS18030" s="21"/>
      <c r="BT18030" s="21"/>
      <c r="BU18030" s="21"/>
      <c r="BV18030" s="21"/>
      <c r="BW18030" s="21"/>
      <c r="BX18030" s="21"/>
      <c r="BY18030" s="21"/>
      <c r="BZ18030" s="21"/>
      <c r="CA18030" s="21"/>
      <c r="CB18030" s="21"/>
      <c r="CC18030" s="21"/>
      <c r="CD18030" s="21"/>
      <c r="CE18030" s="21"/>
      <c r="CF18030" s="21"/>
      <c r="CG18030" s="21"/>
      <c r="CH18030" s="21"/>
      <c r="CI18030" s="21"/>
      <c r="CJ18030" s="21"/>
      <c r="CK18030" s="21"/>
      <c r="CL18030" s="21"/>
      <c r="CM18030" s="21"/>
      <c r="CN18030" s="21"/>
      <c r="CO18030" s="21"/>
      <c r="CP18030" s="21"/>
    </row>
    <row r="18031" spans="1:94">
      <c r="A18031" s="21"/>
      <c r="B18031" s="21"/>
      <c r="C18031" s="21"/>
      <c r="D18031" s="21"/>
      <c r="E18031" s="21"/>
      <c r="F18031" s="21"/>
      <c r="G18031" s="21"/>
      <c r="H18031" s="21"/>
      <c r="I18031" s="21"/>
      <c r="J18031" s="21"/>
      <c r="K18031" s="21"/>
      <c r="L18031" s="21"/>
      <c r="M18031" s="21"/>
      <c r="N18031" s="21"/>
      <c r="O18031" s="21"/>
      <c r="P18031" s="21"/>
      <c r="Q18031" s="21"/>
      <c r="R18031" s="21"/>
      <c r="S18031" s="21"/>
      <c r="T18031" s="21"/>
      <c r="U18031" s="21"/>
      <c r="V18031" s="21"/>
      <c r="W18031" s="21"/>
      <c r="X18031" s="21"/>
      <c r="Y18031" s="21"/>
      <c r="Z18031" s="21"/>
      <c r="AA18031" s="21"/>
      <c r="AB18031" s="21"/>
      <c r="AC18031" s="21"/>
      <c r="AD18031" s="21"/>
      <c r="AE18031" s="21"/>
      <c r="AF18031" s="21"/>
      <c r="AG18031" s="21"/>
      <c r="AH18031" s="21"/>
      <c r="AI18031" s="21"/>
      <c r="AJ18031" s="21"/>
      <c r="AK18031" s="21"/>
      <c r="AL18031" s="21"/>
      <c r="AM18031" s="21"/>
      <c r="AN18031" s="21"/>
      <c r="AO18031" s="21"/>
      <c r="AP18031" s="21"/>
      <c r="AQ18031" s="21"/>
      <c r="AR18031" s="21"/>
      <c r="AS18031" s="21"/>
      <c r="AT18031" s="21"/>
      <c r="AU18031" s="21"/>
      <c r="AV18031" s="21"/>
      <c r="AW18031" s="21"/>
      <c r="AX18031" s="21"/>
      <c r="AY18031" s="21"/>
      <c r="AZ18031" s="21"/>
      <c r="BA18031" s="21"/>
      <c r="BB18031" s="21"/>
      <c r="BC18031" s="21"/>
      <c r="BD18031" s="21"/>
      <c r="BE18031" s="21"/>
      <c r="BF18031" s="21"/>
      <c r="BG18031" s="21"/>
      <c r="BH18031" s="21"/>
      <c r="BI18031" s="21"/>
      <c r="BJ18031" s="21"/>
      <c r="BK18031" s="21"/>
      <c r="BL18031" s="21"/>
      <c r="BM18031" s="21"/>
      <c r="BN18031" s="21"/>
      <c r="BO18031" s="21"/>
      <c r="BP18031" s="21"/>
      <c r="BQ18031" s="21"/>
      <c r="BR18031" s="21"/>
      <c r="BS18031" s="21"/>
      <c r="BT18031" s="21"/>
      <c r="BU18031" s="21"/>
      <c r="BV18031" s="21"/>
      <c r="BW18031" s="21"/>
      <c r="BX18031" s="21"/>
      <c r="BY18031" s="21"/>
      <c r="BZ18031" s="21"/>
      <c r="CA18031" s="21"/>
      <c r="CB18031" s="21"/>
      <c r="CC18031" s="21"/>
      <c r="CD18031" s="21"/>
      <c r="CE18031" s="21"/>
      <c r="CF18031" s="21"/>
      <c r="CG18031" s="21"/>
      <c r="CH18031" s="21"/>
      <c r="CI18031" s="21"/>
      <c r="CJ18031" s="21"/>
      <c r="CK18031" s="21"/>
      <c r="CL18031" s="21"/>
      <c r="CM18031" s="21"/>
      <c r="CN18031" s="21"/>
      <c r="CO18031" s="21"/>
      <c r="CP18031" s="21"/>
    </row>
    <row r="18032" spans="1:94">
      <c r="A18032" s="21"/>
      <c r="B18032" s="21"/>
      <c r="C18032" s="21"/>
      <c r="D18032" s="21"/>
      <c r="E18032" s="21"/>
      <c r="F18032" s="21"/>
      <c r="G18032" s="21"/>
      <c r="H18032" s="21"/>
      <c r="I18032" s="21"/>
      <c r="J18032" s="21"/>
      <c r="K18032" s="21"/>
      <c r="L18032" s="21"/>
      <c r="M18032" s="21"/>
      <c r="N18032" s="21"/>
      <c r="O18032" s="21"/>
      <c r="P18032" s="21"/>
      <c r="Q18032" s="21"/>
      <c r="R18032" s="21"/>
      <c r="S18032" s="21"/>
      <c r="T18032" s="21"/>
      <c r="U18032" s="21"/>
      <c r="V18032" s="21"/>
      <c r="W18032" s="21"/>
      <c r="X18032" s="21"/>
      <c r="Y18032" s="21"/>
      <c r="Z18032" s="21"/>
      <c r="AA18032" s="21"/>
      <c r="AB18032" s="21"/>
      <c r="AC18032" s="21"/>
      <c r="AD18032" s="21"/>
      <c r="AE18032" s="21"/>
      <c r="AF18032" s="21"/>
      <c r="AG18032" s="21"/>
      <c r="AH18032" s="21"/>
      <c r="AI18032" s="21"/>
      <c r="AJ18032" s="21"/>
      <c r="AK18032" s="21"/>
      <c r="AL18032" s="21"/>
      <c r="AM18032" s="21"/>
      <c r="AN18032" s="21"/>
      <c r="AO18032" s="21"/>
      <c r="AP18032" s="21"/>
      <c r="AQ18032" s="21"/>
      <c r="AR18032" s="21"/>
      <c r="AS18032" s="21"/>
      <c r="AT18032" s="21"/>
      <c r="AU18032" s="21"/>
      <c r="AV18032" s="21"/>
      <c r="AW18032" s="21"/>
      <c r="AX18032" s="21"/>
      <c r="AY18032" s="21"/>
      <c r="AZ18032" s="21"/>
      <c r="BA18032" s="21"/>
      <c r="BB18032" s="21"/>
      <c r="BC18032" s="21"/>
      <c r="BD18032" s="21"/>
      <c r="BE18032" s="21"/>
      <c r="BF18032" s="21"/>
      <c r="BG18032" s="21"/>
      <c r="BH18032" s="21"/>
      <c r="BI18032" s="21"/>
      <c r="BJ18032" s="21"/>
      <c r="BK18032" s="21"/>
      <c r="BL18032" s="21"/>
      <c r="BM18032" s="21"/>
      <c r="BN18032" s="21"/>
      <c r="BO18032" s="21"/>
      <c r="BP18032" s="21"/>
      <c r="BQ18032" s="21"/>
      <c r="BR18032" s="21"/>
      <c r="BS18032" s="21"/>
      <c r="BT18032" s="21"/>
      <c r="BU18032" s="21"/>
      <c r="BV18032" s="21"/>
      <c r="BW18032" s="21"/>
      <c r="BX18032" s="21"/>
      <c r="BY18032" s="21"/>
      <c r="BZ18032" s="21"/>
      <c r="CA18032" s="21"/>
      <c r="CB18032" s="21"/>
      <c r="CC18032" s="21"/>
      <c r="CD18032" s="21"/>
      <c r="CE18032" s="21"/>
      <c r="CF18032" s="21"/>
      <c r="CG18032" s="21"/>
      <c r="CH18032" s="21"/>
      <c r="CI18032" s="21"/>
      <c r="CJ18032" s="21"/>
      <c r="CK18032" s="21"/>
      <c r="CL18032" s="21"/>
      <c r="CM18032" s="21"/>
      <c r="CN18032" s="21"/>
      <c r="CO18032" s="21"/>
      <c r="CP18032" s="21"/>
    </row>
    <row r="18033" spans="1:97">
      <c r="A18033" s="21"/>
      <c r="B18033" s="21"/>
      <c r="C18033" s="21"/>
      <c r="D18033" s="21"/>
      <c r="E18033" s="21"/>
      <c r="F18033" s="21"/>
      <c r="G18033" s="21"/>
      <c r="H18033" s="21"/>
      <c r="I18033" s="21"/>
      <c r="J18033" s="21"/>
      <c r="K18033" s="21"/>
      <c r="L18033" s="21"/>
      <c r="M18033" s="21"/>
      <c r="N18033" s="21"/>
      <c r="O18033" s="21"/>
      <c r="P18033" s="21"/>
      <c r="Q18033" s="21"/>
      <c r="R18033" s="21"/>
      <c r="S18033" s="21"/>
      <c r="T18033" s="21"/>
      <c r="U18033" s="21"/>
      <c r="V18033" s="21"/>
      <c r="W18033" s="21"/>
      <c r="X18033" s="21"/>
      <c r="Y18033" s="21"/>
      <c r="Z18033" s="21"/>
      <c r="AA18033" s="21"/>
      <c r="AB18033" s="21"/>
      <c r="AC18033" s="21"/>
      <c r="AD18033" s="21"/>
      <c r="AE18033" s="21"/>
      <c r="AF18033" s="21"/>
      <c r="AG18033" s="21"/>
      <c r="AH18033" s="21"/>
      <c r="AI18033" s="21"/>
      <c r="AJ18033" s="21"/>
      <c r="AK18033" s="21"/>
      <c r="AL18033" s="21"/>
      <c r="AM18033" s="21"/>
      <c r="AN18033" s="21"/>
      <c r="AO18033" s="21"/>
      <c r="AP18033" s="21"/>
      <c r="AQ18033" s="21"/>
      <c r="AR18033" s="21"/>
      <c r="AS18033" s="21"/>
      <c r="AT18033" s="21"/>
      <c r="AU18033" s="21"/>
      <c r="AV18033" s="21"/>
      <c r="AW18033" s="21"/>
      <c r="AX18033" s="21"/>
      <c r="AY18033" s="21"/>
      <c r="AZ18033" s="21"/>
      <c r="BA18033" s="21"/>
      <c r="BB18033" s="21"/>
      <c r="BC18033" s="21"/>
      <c r="BD18033" s="21"/>
      <c r="BE18033" s="21"/>
      <c r="BF18033" s="21"/>
      <c r="BG18033" s="21"/>
      <c r="BH18033" s="21"/>
      <c r="BI18033" s="21"/>
      <c r="BJ18033" s="21"/>
      <c r="BK18033" s="21"/>
      <c r="BL18033" s="21"/>
      <c r="BM18033" s="21"/>
      <c r="BN18033" s="21"/>
      <c r="BO18033" s="21"/>
      <c r="BP18033" s="21"/>
      <c r="BQ18033" s="21"/>
      <c r="BR18033" s="21"/>
      <c r="BS18033" s="21"/>
      <c r="BT18033" s="21"/>
      <c r="BU18033" s="21"/>
      <c r="BV18033" s="21"/>
      <c r="BW18033" s="21"/>
      <c r="BX18033" s="21"/>
      <c r="BY18033" s="21"/>
      <c r="BZ18033" s="21"/>
      <c r="CA18033" s="21"/>
      <c r="CB18033" s="21"/>
      <c r="CC18033" s="21"/>
      <c r="CD18033" s="21"/>
      <c r="CE18033" s="21"/>
      <c r="CF18033" s="21"/>
      <c r="CG18033" s="21"/>
      <c r="CH18033" s="21"/>
      <c r="CI18033" s="21"/>
      <c r="CJ18033" s="21"/>
      <c r="CK18033" s="21"/>
      <c r="CL18033" s="21"/>
      <c r="CM18033" s="21"/>
      <c r="CN18033" s="21"/>
      <c r="CO18033" s="21"/>
      <c r="CP18033" s="21"/>
    </row>
    <row r="18034" spans="1:97">
      <c r="A18034" s="21"/>
      <c r="B18034" s="21"/>
      <c r="C18034" s="21"/>
      <c r="D18034" s="21"/>
      <c r="E18034" s="21"/>
      <c r="F18034" s="21"/>
      <c r="G18034" s="21"/>
      <c r="H18034" s="21"/>
      <c r="I18034" s="21"/>
      <c r="J18034" s="21"/>
      <c r="K18034" s="21"/>
      <c r="L18034" s="21"/>
      <c r="M18034" s="21"/>
      <c r="N18034" s="21"/>
      <c r="O18034" s="21"/>
      <c r="P18034" s="21"/>
      <c r="Q18034" s="21"/>
      <c r="R18034" s="21"/>
      <c r="S18034" s="21"/>
      <c r="T18034" s="21"/>
      <c r="U18034" s="21"/>
      <c r="V18034" s="21"/>
      <c r="W18034" s="21"/>
      <c r="X18034" s="21"/>
      <c r="Y18034" s="21"/>
      <c r="Z18034" s="21"/>
      <c r="AA18034" s="21"/>
      <c r="AB18034" s="21"/>
      <c r="AC18034" s="21"/>
      <c r="AD18034" s="21"/>
      <c r="AE18034" s="21"/>
      <c r="AF18034" s="21"/>
      <c r="AG18034" s="21"/>
      <c r="AH18034" s="21"/>
      <c r="AI18034" s="21"/>
      <c r="AJ18034" s="21"/>
      <c r="AK18034" s="21"/>
      <c r="AL18034" s="21"/>
      <c r="AM18034" s="21"/>
      <c r="AN18034" s="21"/>
      <c r="AO18034" s="21"/>
      <c r="AP18034" s="21"/>
      <c r="AQ18034" s="21"/>
      <c r="AR18034" s="21"/>
      <c r="AS18034" s="21"/>
      <c r="AT18034" s="21"/>
      <c r="AU18034" s="21"/>
      <c r="AV18034" s="21"/>
      <c r="AW18034" s="21"/>
      <c r="AX18034" s="21"/>
      <c r="AY18034" s="21"/>
      <c r="AZ18034" s="21"/>
      <c r="BA18034" s="21"/>
      <c r="BB18034" s="21"/>
      <c r="BC18034" s="21"/>
      <c r="BD18034" s="21"/>
      <c r="BE18034" s="21"/>
      <c r="BF18034" s="21"/>
      <c r="BG18034" s="21"/>
      <c r="BH18034" s="21"/>
      <c r="BI18034" s="21"/>
      <c r="BJ18034" s="21"/>
      <c r="BK18034" s="21"/>
      <c r="BL18034" s="21"/>
      <c r="BM18034" s="21"/>
      <c r="BN18034" s="21"/>
      <c r="BO18034" s="21"/>
      <c r="BP18034" s="21"/>
      <c r="BQ18034" s="21"/>
      <c r="BR18034" s="21"/>
      <c r="BS18034" s="21"/>
      <c r="BT18034" s="21"/>
      <c r="BU18034" s="21"/>
      <c r="BV18034" s="21"/>
      <c r="BW18034" s="21"/>
      <c r="BX18034" s="21"/>
      <c r="BY18034" s="21"/>
      <c r="BZ18034" s="21"/>
      <c r="CA18034" s="21"/>
      <c r="CB18034" s="21"/>
      <c r="CC18034" s="21"/>
      <c r="CD18034" s="21"/>
      <c r="CE18034" s="21"/>
      <c r="CF18034" s="21"/>
      <c r="CG18034" s="21"/>
      <c r="CH18034" s="21"/>
      <c r="CI18034" s="21"/>
      <c r="CJ18034" s="21"/>
      <c r="CK18034" s="21"/>
      <c r="CL18034" s="21"/>
      <c r="CM18034" s="21"/>
      <c r="CN18034" s="21"/>
      <c r="CO18034" s="21"/>
      <c r="CP18034" s="21"/>
    </row>
    <row r="18035" spans="1:97">
      <c r="A18035" s="21"/>
      <c r="B18035" s="21"/>
      <c r="C18035" s="21"/>
      <c r="D18035" s="21"/>
      <c r="E18035" s="21"/>
      <c r="F18035" s="21"/>
      <c r="G18035" s="21"/>
      <c r="H18035" s="21"/>
      <c r="I18035" s="21"/>
      <c r="J18035" s="21"/>
      <c r="K18035" s="21"/>
      <c r="L18035" s="21"/>
      <c r="M18035" s="21"/>
      <c r="N18035" s="21"/>
      <c r="O18035" s="21"/>
      <c r="P18035" s="21"/>
      <c r="Q18035" s="21"/>
      <c r="R18035" s="21"/>
      <c r="S18035" s="21"/>
      <c r="T18035" s="21"/>
      <c r="U18035" s="21"/>
      <c r="V18035" s="21"/>
      <c r="W18035" s="21"/>
      <c r="X18035" s="21"/>
      <c r="Y18035" s="21"/>
      <c r="Z18035" s="21"/>
      <c r="AA18035" s="21"/>
      <c r="AB18035" s="21"/>
      <c r="AC18035" s="21"/>
      <c r="AD18035" s="21"/>
      <c r="AE18035" s="21"/>
      <c r="AF18035" s="21"/>
      <c r="AG18035" s="21"/>
      <c r="AH18035" s="21"/>
      <c r="AI18035" s="21"/>
      <c r="AJ18035" s="21"/>
      <c r="AK18035" s="21"/>
      <c r="AL18035" s="21"/>
      <c r="AM18035" s="21"/>
      <c r="AN18035" s="21"/>
      <c r="AO18035" s="21"/>
      <c r="AP18035" s="21"/>
      <c r="AQ18035" s="21"/>
      <c r="AR18035" s="21"/>
      <c r="AS18035" s="21"/>
      <c r="AT18035" s="21"/>
      <c r="AU18035" s="21"/>
      <c r="AV18035" s="21"/>
      <c r="AW18035" s="21"/>
      <c r="AX18035" s="21"/>
      <c r="AY18035" s="21"/>
      <c r="AZ18035" s="21"/>
      <c r="BA18035" s="21"/>
      <c r="BB18035" s="21"/>
      <c r="BC18035" s="21"/>
      <c r="BD18035" s="21"/>
      <c r="BE18035" s="21"/>
      <c r="BF18035" s="21"/>
      <c r="BG18035" s="21"/>
      <c r="BH18035" s="21"/>
      <c r="BI18035" s="21"/>
      <c r="BJ18035" s="21"/>
      <c r="BK18035" s="21"/>
      <c r="BL18035" s="21"/>
      <c r="BM18035" s="21"/>
      <c r="BN18035" s="21"/>
      <c r="BO18035" s="21"/>
      <c r="BP18035" s="21"/>
      <c r="BQ18035" s="21"/>
      <c r="BR18035" s="21"/>
      <c r="BS18035" s="21"/>
      <c r="BT18035" s="21"/>
      <c r="BU18035" s="21"/>
      <c r="BV18035" s="21"/>
      <c r="BW18035" s="21"/>
      <c r="BX18035" s="21"/>
      <c r="BY18035" s="21"/>
      <c r="BZ18035" s="21"/>
      <c r="CA18035" s="21"/>
      <c r="CB18035" s="21"/>
      <c r="CC18035" s="21"/>
      <c r="CD18035" s="21"/>
      <c r="CE18035" s="21"/>
      <c r="CF18035" s="21"/>
      <c r="CG18035" s="21"/>
      <c r="CH18035" s="21"/>
      <c r="CI18035" s="21"/>
      <c r="CJ18035" s="21"/>
      <c r="CK18035" s="21"/>
      <c r="CL18035" s="21"/>
      <c r="CM18035" s="21"/>
      <c r="CN18035" s="21"/>
      <c r="CO18035" s="21"/>
      <c r="CP18035" s="21"/>
    </row>
    <row r="18036" spans="1:97">
      <c r="A18036" s="21"/>
      <c r="B18036" s="21"/>
      <c r="C18036" s="21"/>
      <c r="D18036" s="21"/>
      <c r="E18036" s="21"/>
      <c r="F18036" s="21"/>
      <c r="G18036" s="21"/>
      <c r="H18036" s="21"/>
      <c r="I18036" s="21"/>
      <c r="J18036" s="21"/>
      <c r="K18036" s="21"/>
      <c r="L18036" s="21"/>
      <c r="M18036" s="21"/>
      <c r="N18036" s="21"/>
      <c r="O18036" s="21"/>
      <c r="P18036" s="21"/>
      <c r="Q18036" s="21"/>
      <c r="R18036" s="21"/>
      <c r="S18036" s="21"/>
      <c r="T18036" s="21"/>
      <c r="U18036" s="21"/>
      <c r="V18036" s="21"/>
      <c r="W18036" s="21"/>
      <c r="X18036" s="21"/>
      <c r="Y18036" s="21"/>
      <c r="Z18036" s="21"/>
      <c r="AA18036" s="21"/>
      <c r="AB18036" s="21"/>
      <c r="AC18036" s="21"/>
      <c r="AD18036" s="21"/>
      <c r="AE18036" s="21"/>
      <c r="AF18036" s="21"/>
      <c r="AG18036" s="21"/>
      <c r="AH18036" s="21"/>
      <c r="AI18036" s="21"/>
      <c r="AJ18036" s="21"/>
      <c r="AK18036" s="21"/>
      <c r="AL18036" s="21"/>
      <c r="AM18036" s="21"/>
      <c r="AN18036" s="21"/>
      <c r="AO18036" s="21"/>
      <c r="AP18036" s="21"/>
      <c r="AQ18036" s="21"/>
      <c r="AR18036" s="21"/>
      <c r="AS18036" s="21"/>
      <c r="AT18036" s="21"/>
      <c r="AU18036" s="21"/>
      <c r="AV18036" s="21"/>
      <c r="AW18036" s="21"/>
      <c r="AX18036" s="21"/>
      <c r="AY18036" s="21"/>
      <c r="AZ18036" s="21"/>
      <c r="BA18036" s="21"/>
      <c r="BB18036" s="21"/>
      <c r="BC18036" s="21"/>
      <c r="BD18036" s="21"/>
      <c r="BE18036" s="21"/>
      <c r="BF18036" s="21"/>
      <c r="BG18036" s="21"/>
      <c r="BH18036" s="21"/>
      <c r="BI18036" s="21"/>
      <c r="BJ18036" s="21"/>
      <c r="BK18036" s="21"/>
      <c r="BL18036" s="21"/>
      <c r="BM18036" s="21"/>
      <c r="BN18036" s="21"/>
      <c r="BO18036" s="21"/>
      <c r="BP18036" s="21"/>
      <c r="BQ18036" s="21"/>
      <c r="BR18036" s="21"/>
      <c r="BS18036" s="21"/>
      <c r="BT18036" s="21"/>
      <c r="BU18036" s="21"/>
      <c r="BV18036" s="21"/>
      <c r="BW18036" s="21"/>
      <c r="BX18036" s="21"/>
      <c r="BY18036" s="21"/>
      <c r="BZ18036" s="21"/>
      <c r="CA18036" s="21"/>
      <c r="CB18036" s="21"/>
      <c r="CC18036" s="21"/>
      <c r="CD18036" s="21"/>
      <c r="CE18036" s="21"/>
      <c r="CF18036" s="21"/>
      <c r="CG18036" s="21"/>
      <c r="CH18036" s="21"/>
      <c r="CI18036" s="21"/>
      <c r="CJ18036" s="21"/>
      <c r="CK18036" s="21"/>
      <c r="CL18036" s="21"/>
      <c r="CM18036" s="21"/>
      <c r="CN18036" s="21"/>
      <c r="CO18036" s="21"/>
      <c r="CP18036" s="21"/>
    </row>
    <row r="18037" spans="1:97">
      <c r="A18037" s="21"/>
      <c r="B18037" s="21"/>
      <c r="C18037" s="21"/>
      <c r="D18037" s="21"/>
      <c r="E18037" s="21"/>
      <c r="F18037" s="21"/>
      <c r="G18037" s="21"/>
      <c r="H18037" s="21"/>
      <c r="I18037" s="21"/>
      <c r="J18037" s="21"/>
      <c r="K18037" s="21"/>
      <c r="L18037" s="21"/>
      <c r="M18037" s="21"/>
      <c r="N18037" s="21"/>
      <c r="O18037" s="21"/>
      <c r="P18037" s="21"/>
      <c r="Q18037" s="21"/>
      <c r="R18037" s="21"/>
      <c r="S18037" s="21"/>
      <c r="T18037" s="21"/>
      <c r="U18037" s="21"/>
      <c r="V18037" s="21"/>
      <c r="W18037" s="21"/>
      <c r="X18037" s="21"/>
      <c r="Y18037" s="21"/>
      <c r="Z18037" s="21"/>
      <c r="AA18037" s="21"/>
      <c r="AB18037" s="21"/>
      <c r="AC18037" s="21"/>
      <c r="AD18037" s="21"/>
      <c r="AE18037" s="21"/>
      <c r="AF18037" s="21"/>
      <c r="AG18037" s="21"/>
      <c r="AH18037" s="21"/>
      <c r="AI18037" s="21"/>
      <c r="AJ18037" s="21"/>
      <c r="AK18037" s="21"/>
      <c r="AL18037" s="21"/>
      <c r="AM18037" s="21"/>
      <c r="AN18037" s="21"/>
      <c r="AO18037" s="21"/>
      <c r="AP18037" s="21"/>
      <c r="AQ18037" s="21"/>
      <c r="AR18037" s="21"/>
      <c r="AS18037" s="21"/>
      <c r="AT18037" s="21"/>
      <c r="AU18037" s="21"/>
      <c r="AV18037" s="21"/>
      <c r="AW18037" s="21"/>
      <c r="AX18037" s="21"/>
      <c r="AY18037" s="21"/>
      <c r="AZ18037" s="21"/>
      <c r="BA18037" s="21"/>
      <c r="BB18037" s="21"/>
      <c r="BC18037" s="21"/>
      <c r="BD18037" s="21"/>
      <c r="BE18037" s="21"/>
      <c r="BF18037" s="21"/>
      <c r="BG18037" s="21"/>
      <c r="BH18037" s="21"/>
      <c r="BI18037" s="21"/>
      <c r="BJ18037" s="21"/>
      <c r="BK18037" s="21"/>
      <c r="BL18037" s="21"/>
      <c r="BM18037" s="21"/>
      <c r="BN18037" s="21"/>
      <c r="BO18037" s="21"/>
      <c r="BP18037" s="21"/>
      <c r="BQ18037" s="21"/>
      <c r="BR18037" s="21"/>
      <c r="BS18037" s="21"/>
      <c r="BT18037" s="21"/>
      <c r="BU18037" s="21"/>
      <c r="BV18037" s="21"/>
      <c r="BW18037" s="21"/>
      <c r="BX18037" s="21"/>
      <c r="BY18037" s="21"/>
      <c r="BZ18037" s="21"/>
      <c r="CA18037" s="21"/>
      <c r="CB18037" s="21"/>
      <c r="CC18037" s="21"/>
      <c r="CD18037" s="21"/>
      <c r="CE18037" s="21"/>
      <c r="CF18037" s="21"/>
      <c r="CG18037" s="21"/>
      <c r="CH18037" s="21"/>
      <c r="CI18037" s="21"/>
      <c r="CJ18037" s="21"/>
      <c r="CK18037" s="21"/>
      <c r="CL18037" s="21"/>
      <c r="CM18037" s="21"/>
      <c r="CN18037" s="21"/>
      <c r="CO18037" s="21"/>
      <c r="CP18037" s="21"/>
    </row>
    <row r="18038" spans="1:97">
      <c r="A18038" s="21"/>
      <c r="B18038" s="21"/>
      <c r="C18038" s="21"/>
      <c r="D18038" s="21"/>
      <c r="E18038" s="21"/>
      <c r="F18038" s="21"/>
      <c r="G18038" s="21"/>
      <c r="H18038" s="21"/>
      <c r="I18038" s="21"/>
      <c r="J18038" s="21"/>
      <c r="K18038" s="21"/>
      <c r="L18038" s="21"/>
      <c r="M18038" s="21"/>
      <c r="N18038" s="21"/>
      <c r="O18038" s="21"/>
      <c r="P18038" s="21"/>
      <c r="Q18038" s="21"/>
      <c r="R18038" s="21"/>
      <c r="S18038" s="21"/>
      <c r="T18038" s="21"/>
      <c r="U18038" s="21"/>
      <c r="V18038" s="21"/>
      <c r="W18038" s="21"/>
      <c r="X18038" s="21"/>
      <c r="Y18038" s="21"/>
      <c r="Z18038" s="21"/>
      <c r="AA18038" s="21"/>
      <c r="AB18038" s="21"/>
      <c r="AC18038" s="21"/>
      <c r="AD18038" s="21"/>
      <c r="AE18038" s="21"/>
      <c r="AF18038" s="21"/>
      <c r="AG18038" s="21"/>
      <c r="AH18038" s="21"/>
      <c r="AI18038" s="21"/>
      <c r="AJ18038" s="21"/>
      <c r="AK18038" s="21"/>
      <c r="AL18038" s="21"/>
      <c r="AM18038" s="21"/>
      <c r="AN18038" s="21"/>
      <c r="AO18038" s="21"/>
      <c r="AP18038" s="21"/>
      <c r="AQ18038" s="21"/>
      <c r="AR18038" s="21"/>
      <c r="AS18038" s="21"/>
      <c r="AT18038" s="21"/>
      <c r="AU18038" s="21"/>
      <c r="AV18038" s="21"/>
      <c r="AW18038" s="21"/>
      <c r="AX18038" s="21"/>
      <c r="AY18038" s="21"/>
      <c r="AZ18038" s="21"/>
      <c r="BA18038" s="21"/>
      <c r="BB18038" s="21"/>
      <c r="BC18038" s="21"/>
      <c r="BD18038" s="21"/>
      <c r="BE18038" s="21"/>
      <c r="BF18038" s="21"/>
      <c r="BG18038" s="21"/>
      <c r="BH18038" s="21"/>
      <c r="BI18038" s="21"/>
      <c r="BJ18038" s="21"/>
      <c r="BK18038" s="21"/>
      <c r="BL18038" s="21"/>
      <c r="BM18038" s="21"/>
      <c r="BN18038" s="21"/>
      <c r="BO18038" s="21"/>
      <c r="BP18038" s="21"/>
      <c r="BQ18038" s="21"/>
      <c r="BR18038" s="21"/>
      <c r="BS18038" s="21"/>
      <c r="BT18038" s="21"/>
      <c r="BU18038" s="21"/>
      <c r="BV18038" s="21"/>
      <c r="BW18038" s="21"/>
      <c r="BX18038" s="21"/>
      <c r="BY18038" s="21"/>
      <c r="BZ18038" s="21"/>
      <c r="CA18038" s="21"/>
      <c r="CB18038" s="21"/>
      <c r="CC18038" s="21"/>
      <c r="CD18038" s="21"/>
      <c r="CE18038" s="21"/>
      <c r="CF18038" s="21"/>
      <c r="CG18038" s="21"/>
      <c r="CH18038" s="21"/>
      <c r="CI18038" s="21"/>
      <c r="CJ18038" s="21"/>
      <c r="CK18038" s="21"/>
      <c r="CL18038" s="21"/>
      <c r="CM18038" s="21"/>
      <c r="CN18038" s="21"/>
      <c r="CO18038" s="21"/>
      <c r="CP18038" s="21"/>
    </row>
    <row r="18039" spans="1:97">
      <c r="A18039" s="21"/>
      <c r="B18039" s="21"/>
      <c r="C18039" s="21"/>
      <c r="D18039" s="21"/>
      <c r="E18039" s="21"/>
      <c r="F18039" s="21"/>
      <c r="G18039" s="21"/>
      <c r="H18039" s="21"/>
      <c r="I18039" s="21"/>
      <c r="J18039" s="21"/>
      <c r="K18039" s="21"/>
      <c r="L18039" s="21"/>
      <c r="M18039" s="21"/>
      <c r="N18039" s="21"/>
      <c r="O18039" s="21"/>
      <c r="P18039" s="21"/>
      <c r="Q18039" s="21"/>
      <c r="R18039" s="21"/>
      <c r="S18039" s="21"/>
      <c r="T18039" s="21"/>
      <c r="U18039" s="21"/>
      <c r="V18039" s="21"/>
      <c r="W18039" s="21"/>
      <c r="X18039" s="21"/>
      <c r="Y18039" s="21"/>
      <c r="Z18039" s="21"/>
      <c r="AA18039" s="21"/>
      <c r="AB18039" s="21"/>
      <c r="AC18039" s="21"/>
      <c r="AD18039" s="21"/>
      <c r="AE18039" s="21"/>
      <c r="AF18039" s="21"/>
      <c r="AG18039" s="21"/>
      <c r="AH18039" s="21"/>
      <c r="AI18039" s="21"/>
      <c r="AJ18039" s="21"/>
      <c r="AK18039" s="21"/>
      <c r="AL18039" s="21"/>
      <c r="AM18039" s="21"/>
      <c r="AN18039" s="21"/>
      <c r="AO18039" s="21"/>
      <c r="AP18039" s="21"/>
      <c r="AQ18039" s="21"/>
      <c r="AR18039" s="21"/>
      <c r="AS18039" s="21"/>
      <c r="AT18039" s="21"/>
      <c r="AU18039" s="21"/>
      <c r="AV18039" s="21"/>
      <c r="AW18039" s="21"/>
      <c r="AX18039" s="21"/>
      <c r="AY18039" s="21"/>
      <c r="AZ18039" s="21"/>
      <c r="BA18039" s="21"/>
      <c r="BB18039" s="21"/>
      <c r="BC18039" s="21"/>
      <c r="BD18039" s="21"/>
      <c r="BE18039" s="21"/>
      <c r="BF18039" s="21"/>
      <c r="BG18039" s="21"/>
      <c r="BH18039" s="21"/>
      <c r="BI18039" s="21"/>
      <c r="BJ18039" s="21"/>
      <c r="BK18039" s="21"/>
      <c r="BL18039" s="21"/>
      <c r="BM18039" s="21"/>
      <c r="BN18039" s="21"/>
      <c r="BO18039" s="21"/>
      <c r="BP18039" s="21"/>
      <c r="BQ18039" s="21"/>
      <c r="BR18039" s="21"/>
      <c r="BS18039" s="21"/>
      <c r="BT18039" s="21"/>
      <c r="BU18039" s="21"/>
      <c r="BV18039" s="21"/>
      <c r="BW18039" s="21"/>
      <c r="BX18039" s="21"/>
      <c r="BY18039" s="21"/>
      <c r="BZ18039" s="21"/>
      <c r="CA18039" s="21"/>
      <c r="CB18039" s="21"/>
      <c r="CC18039" s="21"/>
      <c r="CD18039" s="21"/>
      <c r="CE18039" s="21"/>
      <c r="CF18039" s="21"/>
      <c r="CG18039" s="21"/>
      <c r="CH18039" s="21"/>
      <c r="CI18039" s="21"/>
      <c r="CJ18039" s="21"/>
      <c r="CK18039" s="21"/>
      <c r="CL18039" s="21"/>
      <c r="CM18039" s="21"/>
      <c r="CN18039" s="21"/>
      <c r="CO18039" s="21"/>
      <c r="CP18039" s="21"/>
    </row>
    <row r="18040" spans="1:97">
      <c r="A18040" s="21"/>
      <c r="B18040" s="21"/>
      <c r="C18040" s="21"/>
      <c r="D18040" s="21"/>
      <c r="E18040" s="21"/>
      <c r="F18040" s="21"/>
      <c r="G18040" s="21"/>
      <c r="H18040" s="21"/>
      <c r="I18040" s="21"/>
      <c r="J18040" s="21"/>
      <c r="K18040" s="21"/>
      <c r="L18040" s="21"/>
      <c r="M18040" s="21"/>
      <c r="N18040" s="21"/>
      <c r="O18040" s="21"/>
      <c r="P18040" s="21"/>
      <c r="Q18040" s="21"/>
      <c r="R18040" s="21"/>
      <c r="S18040" s="21"/>
      <c r="T18040" s="21"/>
      <c r="U18040" s="21"/>
      <c r="V18040" s="21"/>
      <c r="W18040" s="21"/>
      <c r="X18040" s="21"/>
      <c r="Y18040" s="21"/>
      <c r="Z18040" s="21"/>
      <c r="AA18040" s="21"/>
      <c r="AB18040" s="21"/>
      <c r="AC18040" s="21"/>
      <c r="AD18040" s="21"/>
      <c r="AE18040" s="21"/>
      <c r="AF18040" s="21"/>
      <c r="AG18040" s="21"/>
      <c r="AH18040" s="21"/>
      <c r="AI18040" s="21"/>
      <c r="AJ18040" s="21"/>
      <c r="AK18040" s="21"/>
      <c r="AL18040" s="21"/>
      <c r="AM18040" s="21"/>
      <c r="AN18040" s="21"/>
      <c r="AO18040" s="21"/>
      <c r="AP18040" s="21"/>
      <c r="AQ18040" s="21"/>
      <c r="AR18040" s="21"/>
      <c r="AS18040" s="21"/>
      <c r="AT18040" s="21"/>
      <c r="AU18040" s="21"/>
      <c r="AV18040" s="21"/>
      <c r="AW18040" s="21"/>
      <c r="AX18040" s="21"/>
      <c r="AY18040" s="21"/>
      <c r="AZ18040" s="21"/>
      <c r="BA18040" s="21"/>
      <c r="BB18040" s="21"/>
      <c r="BC18040" s="21"/>
      <c r="BD18040" s="21"/>
      <c r="BE18040" s="21"/>
      <c r="BF18040" s="21"/>
      <c r="BG18040" s="21"/>
      <c r="BH18040" s="21"/>
      <c r="BI18040" s="21"/>
      <c r="BJ18040" s="21"/>
      <c r="BK18040" s="21"/>
      <c r="BL18040" s="21"/>
      <c r="BM18040" s="21"/>
      <c r="BN18040" s="21"/>
      <c r="BO18040" s="21"/>
      <c r="BP18040" s="21"/>
      <c r="BQ18040" s="21"/>
      <c r="BR18040" s="21"/>
      <c r="BS18040" s="21"/>
      <c r="BT18040" s="21"/>
      <c r="BU18040" s="21"/>
      <c r="BV18040" s="21"/>
      <c r="BW18040" s="21"/>
      <c r="BX18040" s="21"/>
      <c r="BY18040" s="21"/>
      <c r="BZ18040" s="21"/>
      <c r="CA18040" s="21"/>
      <c r="CB18040" s="21"/>
      <c r="CC18040" s="21"/>
      <c r="CD18040" s="21"/>
      <c r="CE18040" s="21"/>
      <c r="CF18040" s="21"/>
      <c r="CG18040" s="21"/>
      <c r="CH18040" s="21"/>
      <c r="CI18040" s="21"/>
      <c r="CJ18040" s="21"/>
      <c r="CK18040" s="21"/>
      <c r="CL18040" s="21"/>
      <c r="CM18040" s="21"/>
      <c r="CN18040" s="21"/>
      <c r="CO18040" s="21"/>
      <c r="CP18040" s="21"/>
    </row>
    <row r="18041" spans="1:97">
      <c r="A18041" s="21"/>
      <c r="B18041" s="21"/>
      <c r="C18041" s="21"/>
      <c r="D18041" s="21"/>
      <c r="E18041" s="21"/>
      <c r="F18041" s="21"/>
      <c r="G18041" s="21"/>
      <c r="H18041" s="21"/>
      <c r="I18041" s="21"/>
      <c r="J18041" s="21"/>
      <c r="K18041" s="21"/>
      <c r="L18041" s="21"/>
      <c r="M18041" s="21"/>
      <c r="N18041" s="21"/>
      <c r="O18041" s="21"/>
      <c r="P18041" s="21"/>
      <c r="Q18041" s="21"/>
      <c r="R18041" s="21"/>
      <c r="S18041" s="21"/>
      <c r="T18041" s="21"/>
      <c r="U18041" s="21"/>
      <c r="V18041" s="21"/>
      <c r="W18041" s="21"/>
      <c r="X18041" s="21"/>
      <c r="Y18041" s="21"/>
      <c r="Z18041" s="21"/>
      <c r="AA18041" s="21"/>
      <c r="AB18041" s="21"/>
      <c r="AC18041" s="21"/>
      <c r="AD18041" s="21"/>
      <c r="AE18041" s="21"/>
      <c r="AF18041" s="21"/>
      <c r="AG18041" s="21"/>
      <c r="AH18041" s="21"/>
      <c r="AI18041" s="21"/>
      <c r="AJ18041" s="21"/>
      <c r="AK18041" s="21"/>
      <c r="AL18041" s="21"/>
      <c r="AM18041" s="21"/>
      <c r="AN18041" s="21"/>
      <c r="AO18041" s="21"/>
      <c r="AP18041" s="21"/>
      <c r="AQ18041" s="21"/>
      <c r="AR18041" s="21"/>
      <c r="AS18041" s="21"/>
      <c r="AT18041" s="21"/>
      <c r="AU18041" s="21"/>
      <c r="AV18041" s="21"/>
      <c r="AW18041" s="21"/>
      <c r="AX18041" s="21"/>
      <c r="AY18041" s="21"/>
      <c r="AZ18041" s="21"/>
      <c r="BA18041" s="21"/>
      <c r="BB18041" s="21"/>
      <c r="BC18041" s="21"/>
      <c r="BD18041" s="21"/>
      <c r="BE18041" s="21"/>
      <c r="BF18041" s="21"/>
      <c r="BG18041" s="21"/>
      <c r="BH18041" s="21"/>
      <c r="BI18041" s="21"/>
      <c r="BJ18041" s="21"/>
      <c r="BK18041" s="21"/>
      <c r="BL18041" s="21"/>
      <c r="BM18041" s="21"/>
      <c r="BN18041" s="21"/>
      <c r="BO18041" s="21"/>
      <c r="BP18041" s="21"/>
      <c r="BQ18041" s="21"/>
      <c r="BR18041" s="21"/>
      <c r="BS18041" s="21"/>
      <c r="BT18041" s="21"/>
      <c r="BU18041" s="21"/>
      <c r="BV18041" s="21"/>
      <c r="BW18041" s="21"/>
      <c r="BX18041" s="21"/>
      <c r="BY18041" s="21"/>
      <c r="BZ18041" s="21"/>
      <c r="CA18041" s="21"/>
      <c r="CB18041" s="21"/>
      <c r="CC18041" s="21"/>
      <c r="CD18041" s="21"/>
      <c r="CE18041" s="21"/>
      <c r="CF18041" s="21"/>
      <c r="CG18041" s="21"/>
      <c r="CH18041" s="21"/>
      <c r="CI18041" s="21"/>
      <c r="CJ18041" s="21"/>
      <c r="CK18041" s="21"/>
      <c r="CL18041" s="21"/>
      <c r="CM18041" s="21"/>
      <c r="CN18041" s="21"/>
      <c r="CO18041" s="21"/>
      <c r="CP18041" s="21"/>
    </row>
    <row r="18042" spans="1:97">
      <c r="A18042" s="21"/>
      <c r="B18042" s="21"/>
      <c r="C18042" s="21"/>
      <c r="D18042" s="21"/>
      <c r="E18042" s="21"/>
      <c r="F18042" s="21"/>
      <c r="G18042" s="21"/>
      <c r="H18042" s="21"/>
      <c r="I18042" s="21"/>
      <c r="J18042" s="21"/>
      <c r="K18042" s="21"/>
      <c r="L18042" s="21"/>
      <c r="M18042" s="21"/>
      <c r="N18042" s="21"/>
      <c r="O18042" s="21"/>
      <c r="P18042" s="21"/>
      <c r="Q18042" s="21"/>
      <c r="R18042" s="21"/>
      <c r="S18042" s="21"/>
      <c r="T18042" s="21"/>
      <c r="U18042" s="21"/>
      <c r="V18042" s="21"/>
      <c r="W18042" s="21"/>
      <c r="X18042" s="21"/>
      <c r="Y18042" s="21"/>
      <c r="Z18042" s="21"/>
      <c r="AA18042" s="21"/>
      <c r="AB18042" s="21"/>
      <c r="AC18042" s="21"/>
      <c r="AD18042" s="21"/>
      <c r="AE18042" s="21"/>
      <c r="AF18042" s="21"/>
      <c r="AG18042" s="21"/>
      <c r="AH18042" s="21"/>
      <c r="AI18042" s="21"/>
      <c r="AJ18042" s="21"/>
      <c r="AK18042" s="21"/>
      <c r="AL18042" s="21"/>
      <c r="AM18042" s="21"/>
      <c r="AN18042" s="21"/>
      <c r="AO18042" s="21"/>
      <c r="AP18042" s="21"/>
      <c r="AQ18042" s="21"/>
      <c r="AR18042" s="21"/>
      <c r="AS18042" s="21"/>
      <c r="AT18042" s="21"/>
      <c r="AU18042" s="21"/>
      <c r="AV18042" s="21"/>
      <c r="AW18042" s="21"/>
      <c r="AX18042" s="21"/>
      <c r="AY18042" s="21"/>
      <c r="AZ18042" s="21"/>
      <c r="BA18042" s="21"/>
      <c r="BB18042" s="21"/>
      <c r="BC18042" s="21"/>
      <c r="BD18042" s="21"/>
      <c r="BE18042" s="21"/>
      <c r="BF18042" s="21"/>
      <c r="BG18042" s="21"/>
      <c r="BH18042" s="21"/>
      <c r="BI18042" s="21"/>
      <c r="BJ18042" s="21"/>
      <c r="BK18042" s="21"/>
      <c r="BL18042" s="21"/>
      <c r="BM18042" s="21"/>
      <c r="BN18042" s="21"/>
      <c r="BO18042" s="21"/>
      <c r="BP18042" s="21"/>
      <c r="BQ18042" s="21"/>
      <c r="BR18042" s="21"/>
      <c r="BS18042" s="21"/>
      <c r="BT18042" s="21"/>
      <c r="BU18042" s="21"/>
      <c r="BV18042" s="21"/>
      <c r="BW18042" s="21"/>
      <c r="BX18042" s="21"/>
      <c r="BY18042" s="21"/>
      <c r="BZ18042" s="21"/>
      <c r="CA18042" s="21"/>
      <c r="CB18042" s="21"/>
      <c r="CC18042" s="21"/>
      <c r="CD18042" s="21"/>
      <c r="CE18042" s="21"/>
      <c r="CF18042" s="21"/>
      <c r="CG18042" s="21"/>
      <c r="CH18042" s="21"/>
      <c r="CI18042" s="21"/>
      <c r="CJ18042" s="21"/>
      <c r="CK18042" s="21"/>
      <c r="CL18042" s="21"/>
      <c r="CM18042" s="21"/>
      <c r="CN18042" s="21"/>
      <c r="CO18042" s="21"/>
      <c r="CP18042" s="21"/>
    </row>
    <row r="18043" spans="1:97">
      <c r="A18043" s="21"/>
      <c r="B18043" s="21"/>
      <c r="C18043" s="21"/>
      <c r="D18043" s="21"/>
      <c r="E18043" s="21"/>
      <c r="F18043" s="21"/>
      <c r="G18043" s="21"/>
      <c r="H18043" s="21"/>
      <c r="I18043" s="21"/>
      <c r="J18043" s="21"/>
      <c r="K18043" s="21"/>
      <c r="L18043" s="21"/>
      <c r="M18043" s="21"/>
      <c r="N18043" s="21"/>
      <c r="O18043" s="21"/>
      <c r="P18043" s="21"/>
      <c r="Q18043" s="21"/>
      <c r="R18043" s="21"/>
      <c r="S18043" s="21"/>
      <c r="T18043" s="21"/>
      <c r="U18043" s="21"/>
      <c r="V18043" s="21"/>
      <c r="W18043" s="21"/>
      <c r="X18043" s="21"/>
      <c r="Y18043" s="21"/>
      <c r="Z18043" s="21"/>
      <c r="AA18043" s="21"/>
      <c r="AB18043" s="21"/>
      <c r="AC18043" s="21"/>
      <c r="AD18043" s="21"/>
      <c r="AE18043" s="21"/>
      <c r="AF18043" s="21"/>
      <c r="AG18043" s="21"/>
      <c r="AH18043" s="21"/>
      <c r="AI18043" s="21"/>
      <c r="AJ18043" s="21"/>
      <c r="AK18043" s="21"/>
      <c r="AL18043" s="21"/>
      <c r="AM18043" s="21"/>
      <c r="AN18043" s="21"/>
      <c r="AO18043" s="21"/>
      <c r="AP18043" s="21"/>
      <c r="AQ18043" s="21"/>
      <c r="AR18043" s="21"/>
      <c r="AS18043" s="21"/>
      <c r="AT18043" s="21"/>
      <c r="AU18043" s="21"/>
      <c r="AV18043" s="21"/>
      <c r="AW18043" s="21"/>
      <c r="AX18043" s="21"/>
      <c r="AY18043" s="21"/>
      <c r="AZ18043" s="21"/>
      <c r="BA18043" s="21"/>
      <c r="BB18043" s="21"/>
      <c r="BC18043" s="21"/>
      <c r="BD18043" s="21"/>
      <c r="BE18043" s="21"/>
      <c r="BF18043" s="21"/>
      <c r="BG18043" s="21"/>
      <c r="BH18043" s="21"/>
      <c r="BI18043" s="21"/>
      <c r="BJ18043" s="21"/>
      <c r="BK18043" s="21"/>
      <c r="BL18043" s="21"/>
      <c r="BM18043" s="21"/>
      <c r="BN18043" s="21"/>
      <c r="BO18043" s="21"/>
      <c r="BP18043" s="21"/>
      <c r="BQ18043" s="21"/>
      <c r="BR18043" s="21"/>
      <c r="BS18043" s="21"/>
      <c r="BT18043" s="21"/>
      <c r="BU18043" s="21"/>
      <c r="BV18043" s="21"/>
      <c r="BW18043" s="21"/>
      <c r="BX18043" s="21"/>
      <c r="BY18043" s="21"/>
      <c r="BZ18043" s="21"/>
      <c r="CA18043" s="21"/>
      <c r="CB18043" s="21"/>
      <c r="CC18043" s="21"/>
      <c r="CD18043" s="21"/>
      <c r="CE18043" s="21"/>
      <c r="CF18043" s="21"/>
      <c r="CG18043" s="21"/>
      <c r="CH18043" s="21"/>
      <c r="CI18043" s="21"/>
      <c r="CJ18043" s="21"/>
      <c r="CK18043" s="21"/>
      <c r="CL18043" s="21"/>
      <c r="CM18043" s="21"/>
      <c r="CN18043" s="21"/>
      <c r="CO18043" s="21"/>
      <c r="CP18043" s="21"/>
    </row>
    <row r="18047" spans="1:97" ht="138" customHeight="1">
      <c r="CS18047" s="112" t="b">
        <v>0</v>
      </c>
    </row>
    <row r="18048" spans="1:97" ht="126" customHeight="1">
      <c r="CS18048" s="112" t="b">
        <v>0</v>
      </c>
    </row>
    <row r="18049" ht="105" customHeight="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631" ht="15.75" customHeight="1"/>
  </sheetData>
  <dataConsolidate>
    <dataRefs count="1">
      <dataRef ref="BS53:CC54" sheet="anagrafica" r:id="rId1"/>
    </dataRefs>
  </dataConsolidate>
  <mergeCells count="645">
    <mergeCell ref="BT6:CP6"/>
    <mergeCell ref="BL11:CO11"/>
    <mergeCell ref="CD9:CP9"/>
    <mergeCell ref="AM13:AX13"/>
    <mergeCell ref="A15:B15"/>
    <mergeCell ref="B40:E41"/>
    <mergeCell ref="CH30:CO31"/>
    <mergeCell ref="B35:AV35"/>
    <mergeCell ref="AJ13:AK13"/>
    <mergeCell ref="CF10:CP10"/>
    <mergeCell ref="BT28:CA28"/>
    <mergeCell ref="BL19:CP19"/>
    <mergeCell ref="F40:K41"/>
    <mergeCell ref="B36:BQ37"/>
    <mergeCell ref="A9:U10"/>
    <mergeCell ref="AM11:AX11"/>
    <mergeCell ref="A17:AO18"/>
    <mergeCell ref="I20:S20"/>
    <mergeCell ref="A13:K13"/>
    <mergeCell ref="BJ9:CC9"/>
    <mergeCell ref="BK10:CC10"/>
    <mergeCell ref="CH40:CO41"/>
    <mergeCell ref="A33:BS34"/>
    <mergeCell ref="M40:BY41"/>
    <mergeCell ref="BT36:CA37"/>
    <mergeCell ref="B73:C73"/>
    <mergeCell ref="BB46:BT46"/>
    <mergeCell ref="BT38:CA38"/>
    <mergeCell ref="AN44:AN45"/>
    <mergeCell ref="BY15:CE15"/>
    <mergeCell ref="W21:W22"/>
    <mergeCell ref="CB28:CO28"/>
    <mergeCell ref="B32:D32"/>
    <mergeCell ref="CB30:CE31"/>
    <mergeCell ref="A19:BI19"/>
    <mergeCell ref="BL18:CP18"/>
    <mergeCell ref="B30:E31"/>
    <mergeCell ref="CB38:CO38"/>
    <mergeCell ref="X44:AB45"/>
    <mergeCell ref="B26:AA26"/>
    <mergeCell ref="N30:BY31"/>
    <mergeCell ref="AE15:BC15"/>
    <mergeCell ref="CA67:CC67"/>
    <mergeCell ref="AO67:BE67"/>
    <mergeCell ref="AO63:CP63"/>
    <mergeCell ref="AA60:AE60"/>
    <mergeCell ref="B58:E58"/>
    <mergeCell ref="A24:V25"/>
    <mergeCell ref="A11:AG12"/>
    <mergeCell ref="BK13:CN13"/>
    <mergeCell ref="BK14:BW14"/>
    <mergeCell ref="N13:Y13"/>
    <mergeCell ref="BK15:BU15"/>
    <mergeCell ref="C15:S15"/>
    <mergeCell ref="C14:S14"/>
    <mergeCell ref="A20:F20"/>
    <mergeCell ref="T21:V22"/>
    <mergeCell ref="AB21:AI22"/>
    <mergeCell ref="B21:E22"/>
    <mergeCell ref="AJ21:CK22"/>
    <mergeCell ref="AR12:BG12"/>
    <mergeCell ref="AF14:BB14"/>
    <mergeCell ref="AY13:BG13"/>
    <mergeCell ref="AA13:AI13"/>
    <mergeCell ref="I21:S22"/>
    <mergeCell ref="CM21:CP22"/>
    <mergeCell ref="BK12:CN12"/>
    <mergeCell ref="BY14:CP14"/>
    <mergeCell ref="CH15:CN15"/>
    <mergeCell ref="X21:Y22"/>
    <mergeCell ref="BH13:BI13"/>
    <mergeCell ref="AG60:AI60"/>
    <mergeCell ref="AJ60:AL60"/>
    <mergeCell ref="C60:P60"/>
    <mergeCell ref="AS59:BT59"/>
    <mergeCell ref="N57:V57"/>
    <mergeCell ref="B54:BQ55"/>
    <mergeCell ref="CB58:CE58"/>
    <mergeCell ref="CB56:CO56"/>
    <mergeCell ref="W60:Y60"/>
    <mergeCell ref="AN60:AQ60"/>
    <mergeCell ref="BT54:CA55"/>
    <mergeCell ref="F58:K58"/>
    <mergeCell ref="AS60:CO60"/>
    <mergeCell ref="M58:BY58"/>
    <mergeCell ref="AK52:AN52"/>
    <mergeCell ref="B53:AL53"/>
    <mergeCell ref="Q60:S60"/>
    <mergeCell ref="T60:V60"/>
    <mergeCell ref="X74:Y74"/>
    <mergeCell ref="AA74:AF74"/>
    <mergeCell ref="F74:G74"/>
    <mergeCell ref="X2:CP2"/>
    <mergeCell ref="A8:CP8"/>
    <mergeCell ref="O2:W2"/>
    <mergeCell ref="A6:AQ7"/>
    <mergeCell ref="A5:AQ5"/>
    <mergeCell ref="X3:CP4"/>
    <mergeCell ref="AR5:CP5"/>
    <mergeCell ref="AS6:AW6"/>
    <mergeCell ref="AX6:BS6"/>
    <mergeCell ref="AR7:CP7"/>
    <mergeCell ref="W9:AK10"/>
    <mergeCell ref="AY11:BG11"/>
    <mergeCell ref="AM12:AQ12"/>
    <mergeCell ref="A61:CP61"/>
    <mergeCell ref="CH58:CO58"/>
    <mergeCell ref="BT53:CO53"/>
    <mergeCell ref="CB54:CO55"/>
    <mergeCell ref="AW68:BC68"/>
    <mergeCell ref="CD67:CF67"/>
    <mergeCell ref="CL67:CP67"/>
    <mergeCell ref="F72:G72"/>
    <mergeCell ref="F77:G77"/>
    <mergeCell ref="P80:U80"/>
    <mergeCell ref="V80:W80"/>
    <mergeCell ref="AA80:AF80"/>
    <mergeCell ref="J78:O78"/>
    <mergeCell ref="V77:W77"/>
    <mergeCell ref="X80:Y80"/>
    <mergeCell ref="F80:G80"/>
    <mergeCell ref="J80:O80"/>
    <mergeCell ref="F79:G79"/>
    <mergeCell ref="P75:U75"/>
    <mergeCell ref="J72:O72"/>
    <mergeCell ref="J74:O74"/>
    <mergeCell ref="V74:W74"/>
    <mergeCell ref="P74:U74"/>
    <mergeCell ref="J75:O75"/>
    <mergeCell ref="P77:U77"/>
    <mergeCell ref="J76:O76"/>
    <mergeCell ref="P76:U76"/>
    <mergeCell ref="J77:O77"/>
    <mergeCell ref="X81:Y81"/>
    <mergeCell ref="P81:U81"/>
    <mergeCell ref="J81:O81"/>
    <mergeCell ref="BE73:BW73"/>
    <mergeCell ref="AR64:AY64"/>
    <mergeCell ref="BE70:BW70"/>
    <mergeCell ref="BS68:CC68"/>
    <mergeCell ref="X72:Y72"/>
    <mergeCell ref="AG68:AJ68"/>
    <mergeCell ref="AP68:AV68"/>
    <mergeCell ref="X68:AF68"/>
    <mergeCell ref="AK73:AN73"/>
    <mergeCell ref="AU71:AZ71"/>
    <mergeCell ref="AA70:AF71"/>
    <mergeCell ref="X73:Y73"/>
    <mergeCell ref="BE72:BW72"/>
    <mergeCell ref="AK70:AO71"/>
    <mergeCell ref="X70:Y71"/>
    <mergeCell ref="AZ64:CP65"/>
    <mergeCell ref="CL71:CP71"/>
    <mergeCell ref="BE71:BW71"/>
    <mergeCell ref="A67:AN67"/>
    <mergeCell ref="BD68:BJ68"/>
    <mergeCell ref="BE69:BK69"/>
    <mergeCell ref="J85:O85"/>
    <mergeCell ref="J84:O84"/>
    <mergeCell ref="F83:G83"/>
    <mergeCell ref="AA83:AF83"/>
    <mergeCell ref="X82:Y82"/>
    <mergeCell ref="X83:Y83"/>
    <mergeCell ref="F82:G82"/>
    <mergeCell ref="V83:W83"/>
    <mergeCell ref="P82:U82"/>
    <mergeCell ref="D92:E92"/>
    <mergeCell ref="D98:E98"/>
    <mergeCell ref="X84:Y84"/>
    <mergeCell ref="AA81:AF81"/>
    <mergeCell ref="AA84:AF84"/>
    <mergeCell ref="AA82:AF82"/>
    <mergeCell ref="V84:W84"/>
    <mergeCell ref="P83:U83"/>
    <mergeCell ref="V81:W81"/>
    <mergeCell ref="V82:W82"/>
    <mergeCell ref="F94:G94"/>
    <mergeCell ref="F88:G88"/>
    <mergeCell ref="F89:G89"/>
    <mergeCell ref="J86:O86"/>
    <mergeCell ref="F86:G86"/>
    <mergeCell ref="F87:G87"/>
    <mergeCell ref="F90:G90"/>
    <mergeCell ref="F92:G92"/>
    <mergeCell ref="F93:G93"/>
    <mergeCell ref="F84:G84"/>
    <mergeCell ref="J83:O83"/>
    <mergeCell ref="F85:G85"/>
    <mergeCell ref="F81:G81"/>
    <mergeCell ref="J82:O82"/>
    <mergeCell ref="F101:G101"/>
    <mergeCell ref="E107:G107"/>
    <mergeCell ref="E108:G108"/>
    <mergeCell ref="F102:G102"/>
    <mergeCell ref="F103:G103"/>
    <mergeCell ref="D104:E104"/>
    <mergeCell ref="D102:E102"/>
    <mergeCell ref="D105:E105"/>
    <mergeCell ref="B107:D107"/>
    <mergeCell ref="B108:D108"/>
    <mergeCell ref="AE310:AI310"/>
    <mergeCell ref="AE311:AI311"/>
    <mergeCell ref="AE312:AI312"/>
    <mergeCell ref="AE313:AI313"/>
    <mergeCell ref="AE290:AI290"/>
    <mergeCell ref="AE291:AI291"/>
    <mergeCell ref="AE292:AI292"/>
    <mergeCell ref="AE293:AI293"/>
    <mergeCell ref="AE294:AI294"/>
    <mergeCell ref="AE295:AI295"/>
    <mergeCell ref="AE296:AI296"/>
    <mergeCell ref="AE297:AI297"/>
    <mergeCell ref="AE288:AI288"/>
    <mergeCell ref="AE289:AI289"/>
    <mergeCell ref="AE278:AI278"/>
    <mergeCell ref="AE279:AI279"/>
    <mergeCell ref="AE280:AI280"/>
    <mergeCell ref="AE281:AI281"/>
    <mergeCell ref="AE262:AI262"/>
    <mergeCell ref="AE263:AI263"/>
    <mergeCell ref="AE276:AI276"/>
    <mergeCell ref="AE282:AI282"/>
    <mergeCell ref="AE283:AI283"/>
    <mergeCell ref="AE277:AI277"/>
    <mergeCell ref="AE266:AI266"/>
    <mergeCell ref="AE267:AI267"/>
    <mergeCell ref="AE268:AI268"/>
    <mergeCell ref="AE269:AI269"/>
    <mergeCell ref="AE270:AI270"/>
    <mergeCell ref="AE271:AI271"/>
    <mergeCell ref="AE264:AI264"/>
    <mergeCell ref="AE285:AI285"/>
    <mergeCell ref="AE286:AI286"/>
    <mergeCell ref="AE287:AI287"/>
    <mergeCell ref="AE272:AI272"/>
    <mergeCell ref="AE273:AI273"/>
    <mergeCell ref="AE315:AI315"/>
    <mergeCell ref="AE316:AI316"/>
    <mergeCell ref="AE317:AI317"/>
    <mergeCell ref="AE318:AI318"/>
    <mergeCell ref="AE319:AI319"/>
    <mergeCell ref="AE320:AI320"/>
    <mergeCell ref="AE321:AI321"/>
    <mergeCell ref="AE322:AI322"/>
    <mergeCell ref="AE323:AI323"/>
    <mergeCell ref="AE334:AI334"/>
    <mergeCell ref="AE328:AI328"/>
    <mergeCell ref="AE329:AI329"/>
    <mergeCell ref="AE330:AI330"/>
    <mergeCell ref="AE331:AI331"/>
    <mergeCell ref="AE326:AI326"/>
    <mergeCell ref="AE298:AI298"/>
    <mergeCell ref="AE299:AI299"/>
    <mergeCell ref="AE306:AI306"/>
    <mergeCell ref="AE307:AI307"/>
    <mergeCell ref="AE308:AI308"/>
    <mergeCell ref="AE309:AI309"/>
    <mergeCell ref="AE302:AI302"/>
    <mergeCell ref="AE303:AI303"/>
    <mergeCell ref="AE304:AI304"/>
    <mergeCell ref="AE305:AI305"/>
    <mergeCell ref="AE300:AI300"/>
    <mergeCell ref="AE301:AI301"/>
    <mergeCell ref="AE327:AI327"/>
    <mergeCell ref="AE332:AI332"/>
    <mergeCell ref="AE333:AI333"/>
    <mergeCell ref="AE324:AI324"/>
    <mergeCell ref="AE325:AI325"/>
    <mergeCell ref="AE314:AI314"/>
    <mergeCell ref="AE242:AI242"/>
    <mergeCell ref="AE243:AI243"/>
    <mergeCell ref="AE244:AI244"/>
    <mergeCell ref="AE245:AI245"/>
    <mergeCell ref="AE265:AI265"/>
    <mergeCell ref="AE284:AI284"/>
    <mergeCell ref="AE254:AI254"/>
    <mergeCell ref="AE255:AI255"/>
    <mergeCell ref="AE256:AI256"/>
    <mergeCell ref="AE246:AI246"/>
    <mergeCell ref="AE247:AI247"/>
    <mergeCell ref="AE248:AI248"/>
    <mergeCell ref="AE249:AI249"/>
    <mergeCell ref="AE250:AI250"/>
    <mergeCell ref="AE274:AI274"/>
    <mergeCell ref="AE257:AI257"/>
    <mergeCell ref="AE258:AI258"/>
    <mergeCell ref="AE259:AI259"/>
    <mergeCell ref="AE260:AI260"/>
    <mergeCell ref="AE261:AI261"/>
    <mergeCell ref="AE275:AI275"/>
    <mergeCell ref="AE251:AI251"/>
    <mergeCell ref="AE252:AI252"/>
    <mergeCell ref="AE253:AI253"/>
    <mergeCell ref="AE226:AI226"/>
    <mergeCell ref="AE227:AI227"/>
    <mergeCell ref="AE240:AI240"/>
    <mergeCell ref="AE241:AI241"/>
    <mergeCell ref="AE230:AI230"/>
    <mergeCell ref="AE231:AI231"/>
    <mergeCell ref="AE232:AI232"/>
    <mergeCell ref="AE233:AI233"/>
    <mergeCell ref="AE234:AI234"/>
    <mergeCell ref="AE235:AI235"/>
    <mergeCell ref="AE228:AI228"/>
    <mergeCell ref="AE229:AI229"/>
    <mergeCell ref="AE236:AI236"/>
    <mergeCell ref="AE237:AI237"/>
    <mergeCell ref="AE238:AI238"/>
    <mergeCell ref="AE239:AI239"/>
    <mergeCell ref="AE221:AI221"/>
    <mergeCell ref="AE222:AI222"/>
    <mergeCell ref="AE223:AI223"/>
    <mergeCell ref="AE224:AI224"/>
    <mergeCell ref="AE225:AI225"/>
    <mergeCell ref="AE210:AI210"/>
    <mergeCell ref="AE211:AI211"/>
    <mergeCell ref="AE212:AI212"/>
    <mergeCell ref="AE213:AI213"/>
    <mergeCell ref="AE214:AI214"/>
    <mergeCell ref="AE215:AI215"/>
    <mergeCell ref="AE216:AI216"/>
    <mergeCell ref="AE217:AI217"/>
    <mergeCell ref="AE206:AI206"/>
    <mergeCell ref="AE207:AI207"/>
    <mergeCell ref="AE208:AI208"/>
    <mergeCell ref="AE209:AI209"/>
    <mergeCell ref="AE218:AI218"/>
    <mergeCell ref="AE219:AI219"/>
    <mergeCell ref="AE220:AI220"/>
    <mergeCell ref="AE190:AI190"/>
    <mergeCell ref="AE191:AI191"/>
    <mergeCell ref="AE204:AI204"/>
    <mergeCell ref="AE205:AI205"/>
    <mergeCell ref="AE194:AI194"/>
    <mergeCell ref="AE195:AI195"/>
    <mergeCell ref="AE196:AI196"/>
    <mergeCell ref="AE197:AI197"/>
    <mergeCell ref="AE198:AI198"/>
    <mergeCell ref="AE199:AI199"/>
    <mergeCell ref="AE192:AI192"/>
    <mergeCell ref="AE193:AI193"/>
    <mergeCell ref="AE200:AI200"/>
    <mergeCell ref="AE201:AI201"/>
    <mergeCell ref="AE202:AI202"/>
    <mergeCell ref="AE203:AI203"/>
    <mergeCell ref="AE185:AI185"/>
    <mergeCell ref="AE186:AI186"/>
    <mergeCell ref="AE187:AI187"/>
    <mergeCell ref="AE188:AI188"/>
    <mergeCell ref="AE189:AI189"/>
    <mergeCell ref="AE174:AI174"/>
    <mergeCell ref="AE175:AI175"/>
    <mergeCell ref="AE176:AI176"/>
    <mergeCell ref="AE177:AI177"/>
    <mergeCell ref="AE178:AI178"/>
    <mergeCell ref="AE179:AI179"/>
    <mergeCell ref="AE180:AI180"/>
    <mergeCell ref="AE181:AI181"/>
    <mergeCell ref="AE170:AI170"/>
    <mergeCell ref="AE171:AI171"/>
    <mergeCell ref="AE172:AI172"/>
    <mergeCell ref="AE173:AI173"/>
    <mergeCell ref="AE182:AI182"/>
    <mergeCell ref="AE183:AI183"/>
    <mergeCell ref="AE184:AI184"/>
    <mergeCell ref="AE154:AI154"/>
    <mergeCell ref="AE155:AI155"/>
    <mergeCell ref="AE168:AI168"/>
    <mergeCell ref="AE169:AI169"/>
    <mergeCell ref="AE158:AI158"/>
    <mergeCell ref="AE159:AI159"/>
    <mergeCell ref="AE160:AI160"/>
    <mergeCell ref="AE161:AI161"/>
    <mergeCell ref="AE162:AI162"/>
    <mergeCell ref="AE163:AI163"/>
    <mergeCell ref="AE156:AI156"/>
    <mergeCell ref="AE157:AI157"/>
    <mergeCell ref="AE164:AI164"/>
    <mergeCell ref="AE165:AI165"/>
    <mergeCell ref="AE166:AI166"/>
    <mergeCell ref="AE167:AI167"/>
    <mergeCell ref="AE146:AI146"/>
    <mergeCell ref="AE147:AI147"/>
    <mergeCell ref="AE148:AI148"/>
    <mergeCell ref="AE149:AI149"/>
    <mergeCell ref="AE150:AI150"/>
    <mergeCell ref="AE151:AI151"/>
    <mergeCell ref="AE152:AI152"/>
    <mergeCell ref="AE153:AI153"/>
    <mergeCell ref="AE138:AI138"/>
    <mergeCell ref="AE139:AI139"/>
    <mergeCell ref="AE140:AI140"/>
    <mergeCell ref="AE141:AI141"/>
    <mergeCell ref="AE142:AI142"/>
    <mergeCell ref="AE143:AI143"/>
    <mergeCell ref="AE130:AI130"/>
    <mergeCell ref="AE131:AI131"/>
    <mergeCell ref="AE132:AI132"/>
    <mergeCell ref="AE144:AI144"/>
    <mergeCell ref="AE145:AI145"/>
    <mergeCell ref="AE134:AI134"/>
    <mergeCell ref="AE135:AI135"/>
    <mergeCell ref="AE136:AI136"/>
    <mergeCell ref="AE137:AI137"/>
    <mergeCell ref="AE133:AI133"/>
    <mergeCell ref="V73:W73"/>
    <mergeCell ref="J73:O73"/>
    <mergeCell ref="F73:G73"/>
    <mergeCell ref="X76:Y76"/>
    <mergeCell ref="D72:E72"/>
    <mergeCell ref="B74:C74"/>
    <mergeCell ref="B84:C84"/>
    <mergeCell ref="B85:C85"/>
    <mergeCell ref="D77:E77"/>
    <mergeCell ref="D81:E81"/>
    <mergeCell ref="B82:C82"/>
    <mergeCell ref="B83:C83"/>
    <mergeCell ref="D82:E82"/>
    <mergeCell ref="D79:E79"/>
    <mergeCell ref="D78:E78"/>
    <mergeCell ref="B76:C76"/>
    <mergeCell ref="B77:C77"/>
    <mergeCell ref="D74:E74"/>
    <mergeCell ref="B78:C78"/>
    <mergeCell ref="B79:C79"/>
    <mergeCell ref="B80:C80"/>
    <mergeCell ref="B81:C81"/>
    <mergeCell ref="D80:E80"/>
    <mergeCell ref="B75:C75"/>
    <mergeCell ref="P73:U73"/>
    <mergeCell ref="D71:E71"/>
    <mergeCell ref="B97:C97"/>
    <mergeCell ref="D75:E75"/>
    <mergeCell ref="F75:G75"/>
    <mergeCell ref="B90:C90"/>
    <mergeCell ref="B96:C96"/>
    <mergeCell ref="B94:C94"/>
    <mergeCell ref="B95:C95"/>
    <mergeCell ref="B92:C92"/>
    <mergeCell ref="D89:E89"/>
    <mergeCell ref="D76:E76"/>
    <mergeCell ref="F76:G76"/>
    <mergeCell ref="F78:G78"/>
    <mergeCell ref="D83:E83"/>
    <mergeCell ref="D84:E84"/>
    <mergeCell ref="D85:E85"/>
    <mergeCell ref="D90:E90"/>
    <mergeCell ref="B89:C89"/>
    <mergeCell ref="B88:C88"/>
    <mergeCell ref="B87:C87"/>
    <mergeCell ref="D87:E87"/>
    <mergeCell ref="F91:G91"/>
    <mergeCell ref="D91:E91"/>
    <mergeCell ref="AK77:AN77"/>
    <mergeCell ref="P70:U71"/>
    <mergeCell ref="P72:U72"/>
    <mergeCell ref="B131:D131"/>
    <mergeCell ref="B123:D123"/>
    <mergeCell ref="B124:D124"/>
    <mergeCell ref="B125:D125"/>
    <mergeCell ref="B126:D126"/>
    <mergeCell ref="B127:D127"/>
    <mergeCell ref="B128:D128"/>
    <mergeCell ref="F95:G95"/>
    <mergeCell ref="F96:G96"/>
    <mergeCell ref="B111:D111"/>
    <mergeCell ref="E117:G117"/>
    <mergeCell ref="B105:C105"/>
    <mergeCell ref="B104:C104"/>
    <mergeCell ref="B101:C101"/>
    <mergeCell ref="E119:G119"/>
    <mergeCell ref="E113:G113"/>
    <mergeCell ref="AK75:AN75"/>
    <mergeCell ref="AA75:AF75"/>
    <mergeCell ref="X75:Y75"/>
    <mergeCell ref="AK74:AN74"/>
    <mergeCell ref="D73:E73"/>
    <mergeCell ref="B132:D132"/>
    <mergeCell ref="V78:W78"/>
    <mergeCell ref="V79:W79"/>
    <mergeCell ref="P78:U78"/>
    <mergeCell ref="J79:O79"/>
    <mergeCell ref="P79:U79"/>
    <mergeCell ref="V86:W86"/>
    <mergeCell ref="P84:U84"/>
    <mergeCell ref="P96:W96"/>
    <mergeCell ref="B120:D120"/>
    <mergeCell ref="B115:D115"/>
    <mergeCell ref="B116:D116"/>
    <mergeCell ref="B117:D117"/>
    <mergeCell ref="B118:D118"/>
    <mergeCell ref="P90:W90"/>
    <mergeCell ref="F99:G99"/>
    <mergeCell ref="B93:C93"/>
    <mergeCell ref="B91:C91"/>
    <mergeCell ref="B86:C86"/>
    <mergeCell ref="D86:E86"/>
    <mergeCell ref="D88:E88"/>
    <mergeCell ref="D99:E99"/>
    <mergeCell ref="D100:E100"/>
    <mergeCell ref="B130:D130"/>
    <mergeCell ref="E116:G116"/>
    <mergeCell ref="E118:G118"/>
    <mergeCell ref="B113:D113"/>
    <mergeCell ref="B114:D114"/>
    <mergeCell ref="B112:D112"/>
    <mergeCell ref="B121:D121"/>
    <mergeCell ref="P92:W92"/>
    <mergeCell ref="P93:W93"/>
    <mergeCell ref="P94:W94"/>
    <mergeCell ref="F98:G98"/>
    <mergeCell ref="E110:G110"/>
    <mergeCell ref="D101:E101"/>
    <mergeCell ref="F97:G97"/>
    <mergeCell ref="B103:C103"/>
    <mergeCell ref="B98:C98"/>
    <mergeCell ref="B99:C99"/>
    <mergeCell ref="B100:C100"/>
    <mergeCell ref="B102:C102"/>
    <mergeCell ref="E111:G111"/>
    <mergeCell ref="F100:G100"/>
    <mergeCell ref="E109:G109"/>
    <mergeCell ref="F104:G104"/>
    <mergeCell ref="F105:G105"/>
    <mergeCell ref="D103:E103"/>
    <mergeCell ref="Y92:AO92"/>
    <mergeCell ref="Y93:AO93"/>
    <mergeCell ref="Y94:AO94"/>
    <mergeCell ref="B129:D129"/>
    <mergeCell ref="AE126:AI126"/>
    <mergeCell ref="AE127:AI127"/>
    <mergeCell ref="AE125:AI125"/>
    <mergeCell ref="B122:D122"/>
    <mergeCell ref="E112:G112"/>
    <mergeCell ref="B110:D110"/>
    <mergeCell ref="B109:D109"/>
    <mergeCell ref="B119:D119"/>
    <mergeCell ref="AE124:AI124"/>
    <mergeCell ref="AE129:AI129"/>
    <mergeCell ref="D93:E93"/>
    <mergeCell ref="D94:E94"/>
    <mergeCell ref="D95:E95"/>
    <mergeCell ref="D96:E96"/>
    <mergeCell ref="D97:E97"/>
    <mergeCell ref="AE128:AI128"/>
    <mergeCell ref="Y95:AO95"/>
    <mergeCell ref="P95:W95"/>
    <mergeCell ref="E114:G114"/>
    <mergeCell ref="E115:G115"/>
    <mergeCell ref="AG86:AN86"/>
    <mergeCell ref="V76:W76"/>
    <mergeCell ref="V75:W75"/>
    <mergeCell ref="AA72:AF72"/>
    <mergeCell ref="AK72:AN72"/>
    <mergeCell ref="AA73:AF73"/>
    <mergeCell ref="AK66:CP66"/>
    <mergeCell ref="Y90:AO90"/>
    <mergeCell ref="A65:F65"/>
    <mergeCell ref="B72:C72"/>
    <mergeCell ref="V72:W72"/>
    <mergeCell ref="V70:W71"/>
    <mergeCell ref="B69:C69"/>
    <mergeCell ref="G65:V65"/>
    <mergeCell ref="A68:P68"/>
    <mergeCell ref="D69:E69"/>
    <mergeCell ref="Q68:W68"/>
    <mergeCell ref="AE88:AF88"/>
    <mergeCell ref="AE87:AF87"/>
    <mergeCell ref="AJ79:AN79"/>
    <mergeCell ref="AK78:AO78"/>
    <mergeCell ref="AK76:AN76"/>
    <mergeCell ref="X79:AI79"/>
    <mergeCell ref="X78:AI78"/>
    <mergeCell ref="Y91:AO91"/>
    <mergeCell ref="V85:W85"/>
    <mergeCell ref="P91:W91"/>
    <mergeCell ref="V88:W88"/>
    <mergeCell ref="P89:U89"/>
    <mergeCell ref="BF67:BJ67"/>
    <mergeCell ref="A66:AJ66"/>
    <mergeCell ref="B70:C70"/>
    <mergeCell ref="F71:G71"/>
    <mergeCell ref="V87:W87"/>
    <mergeCell ref="P88:U88"/>
    <mergeCell ref="P85:U85"/>
    <mergeCell ref="X87:Y87"/>
    <mergeCell ref="P86:U86"/>
    <mergeCell ref="AA85:AF85"/>
    <mergeCell ref="AA86:AF86"/>
    <mergeCell ref="X85:Y85"/>
    <mergeCell ref="X86:Y86"/>
    <mergeCell ref="V89:W89"/>
    <mergeCell ref="P87:U87"/>
    <mergeCell ref="AO79:AZ79"/>
    <mergeCell ref="AA76:AF76"/>
    <mergeCell ref="X77:AI77"/>
    <mergeCell ref="AJ89:AO89"/>
    <mergeCell ref="B49:G49"/>
    <mergeCell ref="BA44:CO45"/>
    <mergeCell ref="B50:E51"/>
    <mergeCell ref="BX67:BZ67"/>
    <mergeCell ref="BU67:BW67"/>
    <mergeCell ref="AJ70:AJ71"/>
    <mergeCell ref="B71:C71"/>
    <mergeCell ref="F69:G69"/>
    <mergeCell ref="AK68:AN68"/>
    <mergeCell ref="BP67:BT67"/>
    <mergeCell ref="BT56:CA56"/>
    <mergeCell ref="J70:O71"/>
    <mergeCell ref="D70:E70"/>
    <mergeCell ref="AD44:AM45"/>
    <mergeCell ref="CM49:CP49"/>
    <mergeCell ref="B47:AX48"/>
    <mergeCell ref="AB65:AN65"/>
    <mergeCell ref="A64:T64"/>
    <mergeCell ref="AO65:AQ65"/>
    <mergeCell ref="AO64:AQ64"/>
    <mergeCell ref="U64:AN64"/>
    <mergeCell ref="A63:AN63"/>
    <mergeCell ref="A44:R45"/>
    <mergeCell ref="F70:G70"/>
    <mergeCell ref="B46:H46"/>
    <mergeCell ref="AO44:AX45"/>
    <mergeCell ref="BK67:BO67"/>
    <mergeCell ref="W65:AA65"/>
    <mergeCell ref="A62:CP62"/>
    <mergeCell ref="AJ50:CK51"/>
    <mergeCell ref="CM20:CP20"/>
    <mergeCell ref="S44:V45"/>
    <mergeCell ref="F30:K31"/>
    <mergeCell ref="F32:P32"/>
    <mergeCell ref="Y50:AA51"/>
    <mergeCell ref="BA47:CP48"/>
    <mergeCell ref="I50:S51"/>
    <mergeCell ref="CM50:CP51"/>
    <mergeCell ref="W50:X51"/>
    <mergeCell ref="AE50:AI51"/>
    <mergeCell ref="CB40:CE41"/>
    <mergeCell ref="A43:BA43"/>
    <mergeCell ref="BT35:CO35"/>
    <mergeCell ref="CB36:CO37"/>
    <mergeCell ref="CB27:CO27"/>
    <mergeCell ref="BT27:CA27"/>
    <mergeCell ref="BT26:CO26"/>
    <mergeCell ref="B27:BQ27"/>
  </mergeCells>
  <phoneticPr fontId="102" type="noConversion"/>
  <dataValidations count="4">
    <dataValidation type="list" allowBlank="1" showDropDown="1" showInputMessage="1" showErrorMessage="1" error="M o F" sqref="B50:E51 B21:E22">
      <formula1>"M,F"</formula1>
    </dataValidation>
    <dataValidation type="date" allowBlank="1" showInputMessage="1" showErrorMessage="1" error="Data errata! (es. 18/12/1958)" sqref="I50:R51 I21:R22">
      <formula1>1</formula1>
      <formula2>37256</formula2>
    </dataValidation>
    <dataValidation type="textLength" operator="equal" allowBlank="1" showInputMessage="1" showErrorMessage="1" sqref="BA44:CO45">
      <formula1>16</formula1>
    </dataValidation>
    <dataValidation type="date" allowBlank="1" showInputMessage="1" showErrorMessage="1" error="Data Errata!" sqref="BH11">
      <formula1>18264</formula1>
      <formula2>37621</formula2>
    </dataValidation>
  </dataValidations>
  <printOptions horizontalCentered="1"/>
  <pageMargins left="7.874015748031496E-2" right="0.11811023622047245" top="0.35433070866141736" bottom="0.39370078740157483" header="0.15748031496062992" footer="0.15748031496062992"/>
  <pageSetup paperSize="9" scale="13" orientation="portrait" blackAndWhite="1" r:id="rId2"/>
  <headerFooter alignWithMargins="0"/>
  <cellWatches>
    <cellWatch r="A9"/>
  </cellWatches>
  <drawing r:id="rId3"/>
  <legacyDrawing r:id="rId4"/>
  <controls>
    <control shapeId="75912" r:id="rId5" name="ComboBox25"/>
    <control shapeId="75907" r:id="rId6" name="ComboBox21"/>
    <control shapeId="75908" r:id="rId7" name="ComboBox22"/>
    <control shapeId="75909" r:id="rId8" name="ComboBox23"/>
    <control shapeId="75910" r:id="rId9" name="ComboBox24"/>
  </controls>
</worksheet>
</file>

<file path=xl/worksheets/sheet3.xml><?xml version="1.0" encoding="utf-8"?>
<worksheet xmlns="http://schemas.openxmlformats.org/spreadsheetml/2006/main" xmlns:r="http://schemas.openxmlformats.org/officeDocument/2006/relationships">
  <sheetPr codeName="Foglio1">
    <pageSetUpPr fitToPage="1"/>
  </sheetPr>
  <dimension ref="A1:CL44"/>
  <sheetViews>
    <sheetView showGridLines="0" showZeros="0" topLeftCell="B1" zoomScale="84" zoomScaleNormal="84" workbookViewId="0">
      <pane xSplit="11" ySplit="9" topLeftCell="M10" activePane="bottomRight" state="frozen"/>
      <selection activeCell="AM11" sqref="AM11:AX11"/>
      <selection pane="topRight" activeCell="AM11" sqref="AM11:AX11"/>
      <selection pane="bottomLeft" activeCell="AM11" sqref="AM11:AX11"/>
      <selection pane="bottomRight" activeCell="M10" sqref="M10:P10"/>
    </sheetView>
  </sheetViews>
  <sheetFormatPr defaultColWidth="9.140625" defaultRowHeight="12.75"/>
  <cols>
    <col min="1" max="1" width="5.85546875" style="381" hidden="1" customWidth="1"/>
    <col min="2" max="2" width="22.42578125" style="381" customWidth="1"/>
    <col min="3" max="3" width="2.7109375" style="381" customWidth="1"/>
    <col min="4" max="4" width="2.140625" style="381" customWidth="1"/>
    <col min="5" max="5" width="1.85546875" style="381" customWidth="1"/>
    <col min="6" max="6" width="2.140625" style="381" customWidth="1"/>
    <col min="7" max="7" width="1.85546875" style="381" customWidth="1"/>
    <col min="8" max="8" width="1.140625" style="381" customWidth="1"/>
    <col min="9" max="10" width="2" style="381" customWidth="1"/>
    <col min="11" max="11" width="7.7109375" style="381" customWidth="1"/>
    <col min="12" max="12" width="14.28515625" style="381" customWidth="1"/>
    <col min="13" max="13" width="2.7109375" style="381" customWidth="1"/>
    <col min="14" max="14" width="2.42578125" style="381" customWidth="1"/>
    <col min="15" max="15" width="3" style="381" customWidth="1"/>
    <col min="16" max="16" width="9.7109375" style="381" customWidth="1"/>
    <col min="17" max="17" width="23.140625" style="381" customWidth="1"/>
    <col min="18" max="18" width="6.28515625" style="381" customWidth="1"/>
    <col min="19" max="19" width="8.5703125" style="381" customWidth="1"/>
    <col min="20" max="22" width="2.42578125" style="381" customWidth="1"/>
    <col min="23" max="23" width="4.85546875" style="381" customWidth="1"/>
    <col min="24" max="24" width="4.5703125" style="381" customWidth="1"/>
    <col min="25" max="25" width="3.7109375" style="381" customWidth="1"/>
    <col min="26" max="26" width="3.28515625" style="381" customWidth="1"/>
    <col min="27" max="27" width="3.7109375" style="381" customWidth="1"/>
    <col min="28" max="28" width="17.7109375" style="381" customWidth="1"/>
    <col min="29" max="29" width="3.140625" style="381" customWidth="1"/>
    <col min="30" max="30" width="11.28515625" style="381" customWidth="1"/>
    <col min="31" max="31" width="6.5703125" style="381" customWidth="1"/>
    <col min="32" max="32" width="4" style="381" customWidth="1"/>
    <col min="33" max="33" width="3.7109375" style="381" customWidth="1"/>
    <col min="34" max="34" width="3.28515625" style="381" customWidth="1"/>
    <col min="35" max="35" width="17.140625" style="381" customWidth="1"/>
    <col min="36" max="36" width="16.140625" style="381" customWidth="1"/>
    <col min="37" max="37" width="4.28515625" style="381" customWidth="1"/>
    <col min="38" max="38" width="11.85546875" style="381" customWidth="1"/>
    <col min="39" max="39" width="5.7109375" style="381" customWidth="1"/>
    <col min="40" max="40" width="5" style="381" customWidth="1"/>
    <col min="41" max="41" width="16.85546875" style="381" customWidth="1"/>
    <col min="42" max="42" width="2.42578125" style="381" customWidth="1"/>
    <col min="43" max="43" width="10.85546875" style="381" customWidth="1"/>
    <col min="44" max="44" width="8.140625" style="381" customWidth="1"/>
    <col min="45" max="45" width="15" style="381" customWidth="1"/>
    <col min="46" max="46" width="9.140625" style="381"/>
    <col min="47" max="47" width="22" style="381" customWidth="1"/>
    <col min="48" max="48" width="12.85546875" style="381" customWidth="1"/>
    <col min="49" max="49" width="7.85546875" style="381" customWidth="1"/>
    <col min="50" max="50" width="14.85546875" style="381" customWidth="1"/>
    <col min="51" max="51" width="6.140625" style="381" customWidth="1"/>
    <col min="52" max="52" width="9.5703125" style="381" customWidth="1"/>
    <col min="53" max="54" width="11.140625" style="381" customWidth="1"/>
    <col min="55" max="55" width="17.140625" style="381" customWidth="1"/>
    <col min="56" max="16384" width="9.140625" style="381"/>
  </cols>
  <sheetData>
    <row r="1" spans="1:90" ht="18" customHeight="1" thickBot="1">
      <c r="A1" s="1186" t="str">
        <f>anagrafica!$A$19&amp;" "&amp;anagrafica!$BL$19&amp;" - p.iva: "&amp;anagrafica!$BK$10 &amp;" - c.f.: "&amp;anagrafica!$AE$15</f>
        <v xml:space="preserve">  - p.iva:  - c.f.: </v>
      </c>
      <c r="B1" s="1187"/>
      <c r="C1" s="1187"/>
      <c r="D1" s="1187"/>
      <c r="E1" s="1187"/>
      <c r="F1" s="1187"/>
      <c r="G1" s="1187"/>
      <c r="H1" s="1187"/>
      <c r="I1" s="1187"/>
      <c r="J1" s="1187"/>
      <c r="K1" s="1187"/>
      <c r="L1" s="1187"/>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1187"/>
      <c r="AO1" s="1187"/>
      <c r="AP1" s="1188"/>
    </row>
    <row r="2" spans="1:90" s="383" customFormat="1" ht="21" customHeight="1">
      <c r="B2" s="1196" t="s">
        <v>37808</v>
      </c>
      <c r="C2" s="1197"/>
      <c r="D2" s="1197"/>
      <c r="E2" s="1197"/>
      <c r="F2" s="1197"/>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8"/>
      <c r="AQ2" s="384"/>
      <c r="AR2" s="384"/>
      <c r="AS2" s="384"/>
      <c r="AT2" s="384"/>
      <c r="AU2" s="384"/>
      <c r="AV2" s="384"/>
      <c r="AW2" s="384"/>
      <c r="AX2" s="384"/>
      <c r="AY2" s="385"/>
      <c r="AZ2" s="385"/>
      <c r="BA2" s="385"/>
      <c r="BB2" s="385"/>
      <c r="BC2" s="385"/>
      <c r="CL2" s="386"/>
    </row>
    <row r="3" spans="1:90" s="386" customFormat="1" ht="8.25" customHeight="1">
      <c r="A3" s="387"/>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7"/>
      <c r="AZ3" s="387"/>
      <c r="BA3" s="387"/>
      <c r="BB3" s="387"/>
      <c r="BC3" s="387"/>
    </row>
    <row r="4" spans="1:90" ht="34.5" customHeight="1">
      <c r="B4" s="1230" t="s">
        <v>37826</v>
      </c>
      <c r="C4" s="1231"/>
      <c r="D4" s="1231"/>
      <c r="E4" s="1231"/>
      <c r="F4" s="1231"/>
      <c r="G4" s="1231"/>
      <c r="H4" s="1231"/>
      <c r="I4" s="1231"/>
      <c r="J4" s="1231"/>
      <c r="K4" s="1231"/>
      <c r="L4" s="1231"/>
      <c r="M4" s="1231"/>
      <c r="N4" s="1231"/>
      <c r="O4" s="1231"/>
      <c r="P4" s="1231"/>
      <c r="Q4" s="1231"/>
      <c r="R4" s="1231"/>
      <c r="S4" s="1231"/>
      <c r="T4" s="1231"/>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R4" s="1209"/>
      <c r="AS4" s="1209"/>
      <c r="AT4" s="382"/>
      <c r="AU4" s="389"/>
    </row>
    <row r="5" spans="1:90" ht="13.5" customHeight="1" thickBot="1">
      <c r="B5" s="390"/>
      <c r="AI5" s="391"/>
      <c r="AN5" s="391"/>
      <c r="AR5" s="1210"/>
      <c r="AS5" s="1210"/>
      <c r="AT5" s="392"/>
      <c r="AU5" s="389"/>
    </row>
    <row r="6" spans="1:90" ht="21.75" customHeight="1">
      <c r="B6" s="1202" t="s">
        <v>33965</v>
      </c>
      <c r="C6" s="1203"/>
      <c r="D6" s="1203"/>
      <c r="E6" s="1203"/>
      <c r="F6" s="1203"/>
      <c r="G6" s="1203"/>
      <c r="H6" s="1203"/>
      <c r="I6" s="1203"/>
      <c r="J6" s="1203"/>
      <c r="K6" s="1203"/>
      <c r="L6" s="1203"/>
      <c r="M6" s="1203"/>
      <c r="N6" s="1203"/>
      <c r="O6" s="1203"/>
      <c r="P6" s="1203"/>
      <c r="Q6" s="1204"/>
      <c r="R6" s="1211" t="s">
        <v>33966</v>
      </c>
      <c r="S6" s="1203"/>
      <c r="T6" s="1203"/>
      <c r="U6" s="1203"/>
      <c r="V6" s="1203"/>
      <c r="W6" s="1203"/>
      <c r="X6" s="1203"/>
      <c r="Y6" s="1203"/>
      <c r="Z6" s="1203"/>
      <c r="AA6" s="1203"/>
      <c r="AB6" s="1212"/>
      <c r="AC6" s="656"/>
      <c r="AD6" s="656"/>
      <c r="AE6" s="656"/>
      <c r="AF6" s="656"/>
      <c r="AG6" s="656"/>
      <c r="AH6" s="656"/>
      <c r="AI6" s="656"/>
      <c r="AJ6" s="656"/>
      <c r="AK6" s="1213"/>
      <c r="AL6" s="1213"/>
      <c r="AM6" s="1213"/>
      <c r="AN6" s="1213"/>
      <c r="AO6" s="1213"/>
      <c r="AP6" s="1213"/>
      <c r="AQ6" s="394"/>
      <c r="AR6" s="394"/>
      <c r="AS6" s="394"/>
      <c r="AT6" s="394"/>
      <c r="AU6" s="395"/>
      <c r="AV6" s="395"/>
      <c r="AW6" s="395"/>
      <c r="AX6" s="395"/>
      <c r="AY6" s="395"/>
    </row>
    <row r="7" spans="1:90" ht="15" customHeight="1">
      <c r="B7" s="1199" t="s">
        <v>649</v>
      </c>
      <c r="C7" s="1200"/>
      <c r="D7" s="1200"/>
      <c r="E7" s="1200"/>
      <c r="F7" s="1200"/>
      <c r="G7" s="1200"/>
      <c r="H7" s="1200"/>
      <c r="I7" s="1200"/>
      <c r="J7" s="1200"/>
      <c r="K7" s="1200"/>
      <c r="L7" s="1201"/>
      <c r="M7" s="1189" t="s">
        <v>33974</v>
      </c>
      <c r="N7" s="1190"/>
      <c r="O7" s="1190"/>
      <c r="P7" s="1190"/>
      <c r="Q7" s="1191"/>
      <c r="R7" s="1238" t="s">
        <v>33975</v>
      </c>
      <c r="S7" s="1238"/>
      <c r="T7" s="1238"/>
      <c r="U7" s="1236" t="s">
        <v>37104</v>
      </c>
      <c r="V7" s="1237"/>
      <c r="W7" s="1237"/>
      <c r="X7" s="396">
        <v>4</v>
      </c>
      <c r="Y7" s="1233" t="s">
        <v>33976</v>
      </c>
      <c r="Z7" s="1234"/>
      <c r="AA7" s="1234"/>
      <c r="AB7" s="1235"/>
      <c r="AC7" s="1185"/>
      <c r="AD7" s="1185"/>
      <c r="AE7" s="1185"/>
      <c r="AF7" s="1222"/>
      <c r="AG7" s="1222"/>
      <c r="AH7" s="1222"/>
      <c r="AI7" s="641"/>
      <c r="AJ7" s="642"/>
      <c r="AK7" s="1243"/>
      <c r="AL7" s="1243"/>
      <c r="AM7" s="1185"/>
      <c r="AN7" s="1185"/>
      <c r="AO7" s="1185"/>
      <c r="AP7" s="1185"/>
      <c r="AQ7" s="397"/>
      <c r="AR7" s="393"/>
      <c r="AS7" s="398"/>
      <c r="AT7" s="393"/>
      <c r="AU7" s="393"/>
      <c r="AV7" s="393"/>
      <c r="AW7" s="393"/>
      <c r="BB7" s="397"/>
      <c r="BC7" s="397"/>
      <c r="BF7" s="393"/>
    </row>
    <row r="8" spans="1:90" ht="36" customHeight="1">
      <c r="B8" s="1117" t="s">
        <v>33967</v>
      </c>
      <c r="C8" s="1118"/>
      <c r="D8" s="1118"/>
      <c r="E8" s="1118"/>
      <c r="F8" s="1118"/>
      <c r="G8" s="1118"/>
      <c r="H8" s="1118"/>
      <c r="I8" s="1118"/>
      <c r="J8" s="1118"/>
      <c r="K8" s="1118"/>
      <c r="L8" s="1119"/>
      <c r="M8" s="1192" t="s">
        <v>30551</v>
      </c>
      <c r="N8" s="1193"/>
      <c r="O8" s="1193"/>
      <c r="P8" s="1194"/>
      <c r="Q8" s="634" t="s">
        <v>124</v>
      </c>
      <c r="R8" s="1232" t="s">
        <v>33968</v>
      </c>
      <c r="S8" s="1217"/>
      <c r="T8" s="1217"/>
      <c r="U8" s="1216" t="s">
        <v>33969</v>
      </c>
      <c r="V8" s="1217"/>
      <c r="W8" s="1217"/>
      <c r="X8" s="1239"/>
      <c r="Y8" s="1216" t="s">
        <v>33970</v>
      </c>
      <c r="Z8" s="1217"/>
      <c r="AA8" s="1217"/>
      <c r="AB8" s="1218"/>
      <c r="AC8" s="1185"/>
      <c r="AD8" s="1185"/>
      <c r="AE8" s="1215"/>
      <c r="AF8" s="1215"/>
      <c r="AG8" s="1215"/>
      <c r="AH8" s="1215"/>
      <c r="AI8" s="643"/>
      <c r="AJ8" s="644"/>
      <c r="AK8" s="1185"/>
      <c r="AL8" s="1185"/>
      <c r="AM8" s="1185"/>
      <c r="AN8" s="1185"/>
      <c r="AO8" s="1185"/>
      <c r="AP8" s="1185"/>
      <c r="AQ8" s="398"/>
      <c r="AR8" s="393"/>
      <c r="BC8" s="397"/>
    </row>
    <row r="9" spans="1:90" ht="30.75" customHeight="1">
      <c r="B9" s="1120"/>
      <c r="C9" s="1121"/>
      <c r="D9" s="1121"/>
      <c r="E9" s="1121"/>
      <c r="F9" s="1121"/>
      <c r="G9" s="1121"/>
      <c r="H9" s="1121"/>
      <c r="I9" s="1121"/>
      <c r="J9" s="1121"/>
      <c r="K9" s="1121"/>
      <c r="L9" s="1122"/>
      <c r="M9" s="1226" t="s">
        <v>37804</v>
      </c>
      <c r="N9" s="1227"/>
      <c r="O9" s="1227"/>
      <c r="P9" s="1228"/>
      <c r="Q9" s="635" t="s">
        <v>37804</v>
      </c>
      <c r="R9" s="1229" t="s">
        <v>33971</v>
      </c>
      <c r="S9" s="1190"/>
      <c r="T9" s="1191"/>
      <c r="U9" s="1189" t="s">
        <v>33972</v>
      </c>
      <c r="V9" s="1190"/>
      <c r="W9" s="1190"/>
      <c r="X9" s="1191"/>
      <c r="Y9" s="1219" t="s">
        <v>33973</v>
      </c>
      <c r="Z9" s="1220"/>
      <c r="AA9" s="1220"/>
      <c r="AB9" s="1221"/>
      <c r="AC9" s="1185"/>
      <c r="AD9" s="1185"/>
      <c r="AE9" s="1185"/>
      <c r="AF9" s="1185"/>
      <c r="AG9" s="1185"/>
      <c r="AH9" s="1185"/>
      <c r="AI9" s="644"/>
      <c r="AJ9" s="644"/>
      <c r="AK9" s="1185"/>
      <c r="AL9" s="1185"/>
      <c r="AM9" s="1213"/>
      <c r="AN9" s="1213"/>
      <c r="AO9" s="1213"/>
      <c r="AP9" s="1213"/>
      <c r="AQ9" s="399"/>
      <c r="AR9" s="399"/>
      <c r="AS9" s="399"/>
      <c r="AT9" s="399"/>
      <c r="AU9" s="399"/>
      <c r="AV9" s="399"/>
      <c r="AW9" s="399"/>
      <c r="AX9" s="400"/>
      <c r="AY9" s="400"/>
      <c r="AZ9" s="393"/>
      <c r="BA9" s="393"/>
      <c r="BB9" s="393"/>
      <c r="BC9" s="393"/>
      <c r="BD9" s="393"/>
      <c r="BE9" s="393"/>
      <c r="BF9" s="393"/>
      <c r="BG9" s="393"/>
      <c r="BH9" s="393"/>
      <c r="BI9" s="393"/>
      <c r="BJ9" s="393"/>
      <c r="BK9" s="393"/>
      <c r="BL9" s="393"/>
      <c r="BM9" s="393"/>
      <c r="BN9" s="393"/>
      <c r="BO9" s="393"/>
      <c r="BP9" s="393"/>
    </row>
    <row r="10" spans="1:90" s="627" customFormat="1" ht="24.95" customHeight="1">
      <c r="B10" s="1129" t="s">
        <v>37827</v>
      </c>
      <c r="C10" s="1129"/>
      <c r="D10" s="1129"/>
      <c r="E10" s="1129"/>
      <c r="F10" s="1129"/>
      <c r="G10" s="1129"/>
      <c r="H10" s="1129"/>
      <c r="I10" s="1129"/>
      <c r="J10" s="1129"/>
      <c r="K10" s="1129"/>
      <c r="L10" s="1129"/>
      <c r="M10" s="1094"/>
      <c r="N10" s="1095"/>
      <c r="O10" s="1095"/>
      <c r="P10" s="1096"/>
      <c r="Q10" s="628"/>
      <c r="R10" s="1206">
        <v>38</v>
      </c>
      <c r="S10" s="1207"/>
      <c r="T10" s="1208"/>
      <c r="U10" s="1133">
        <v>30</v>
      </c>
      <c r="V10" s="1124"/>
      <c r="W10" s="1124"/>
      <c r="X10" s="1125"/>
      <c r="Y10" s="1130">
        <f>ROUND(M10*R10*U10/10000,2)+ROUND(Q10*R10*U10/10000,2)</f>
        <v>0</v>
      </c>
      <c r="Z10" s="1131"/>
      <c r="AA10" s="1131"/>
      <c r="AB10" s="1132"/>
      <c r="AC10" s="1214"/>
      <c r="AD10" s="1214"/>
      <c r="AE10" s="1205"/>
      <c r="AF10" s="1205"/>
      <c r="AG10" s="1205"/>
      <c r="AH10" s="1205"/>
      <c r="AI10" s="645"/>
      <c r="AJ10" s="646"/>
      <c r="AK10" s="1195"/>
      <c r="AL10" s="1195"/>
      <c r="AM10" s="1195"/>
      <c r="AN10" s="1195"/>
      <c r="AO10" s="1195"/>
      <c r="AP10" s="1195"/>
      <c r="AQ10" s="629"/>
      <c r="AR10" s="629"/>
      <c r="AS10" s="629"/>
      <c r="AT10" s="629"/>
      <c r="AU10" s="630"/>
      <c r="AV10" s="631"/>
      <c r="AW10" s="631"/>
      <c r="AX10" s="632"/>
      <c r="AY10" s="633"/>
      <c r="AZ10" s="633"/>
      <c r="BA10" s="633"/>
      <c r="BB10" s="633"/>
      <c r="BC10" s="633"/>
      <c r="BD10" s="633"/>
      <c r="BE10" s="633"/>
      <c r="BF10" s="633"/>
      <c r="BG10" s="633"/>
      <c r="BH10" s="633"/>
      <c r="BI10" s="633"/>
      <c r="BJ10" s="633"/>
      <c r="BK10" s="633"/>
      <c r="BL10" s="633"/>
      <c r="BM10" s="633"/>
      <c r="BN10" s="633"/>
      <c r="BO10" s="633"/>
      <c r="BP10" s="633"/>
    </row>
    <row r="11" spans="1:90" s="627" customFormat="1" ht="24.95" customHeight="1">
      <c r="B11" s="1129" t="s">
        <v>37828</v>
      </c>
      <c r="C11" s="1129"/>
      <c r="D11" s="1129"/>
      <c r="E11" s="1129"/>
      <c r="F11" s="1129"/>
      <c r="G11" s="1129"/>
      <c r="H11" s="1129"/>
      <c r="I11" s="1129"/>
      <c r="J11" s="1129"/>
      <c r="K11" s="1129"/>
      <c r="L11" s="1129"/>
      <c r="M11" s="1094"/>
      <c r="N11" s="1095"/>
      <c r="O11" s="1095"/>
      <c r="P11" s="1096"/>
      <c r="Q11" s="628"/>
      <c r="R11" s="1123">
        <v>20</v>
      </c>
      <c r="S11" s="1124"/>
      <c r="T11" s="1125"/>
      <c r="U11" s="1133">
        <v>60</v>
      </c>
      <c r="V11" s="1124"/>
      <c r="W11" s="1124"/>
      <c r="X11" s="1125"/>
      <c r="Y11" s="1130">
        <f t="shared" ref="Y11:Y37" si="0">ROUND(M11*R11*U11/10000,2)+ROUND(Q11*R11*U11/10000,2)</f>
        <v>0</v>
      </c>
      <c r="Z11" s="1131"/>
      <c r="AA11" s="1131"/>
      <c r="AB11" s="1132"/>
      <c r="AC11" s="1214"/>
      <c r="AD11" s="1214"/>
      <c r="AE11" s="1205"/>
      <c r="AF11" s="1205"/>
      <c r="AG11" s="1205"/>
      <c r="AH11" s="1205"/>
      <c r="AI11" s="645"/>
      <c r="AJ11" s="646"/>
      <c r="AK11" s="1195"/>
      <c r="AL11" s="1195"/>
      <c r="AM11" s="1195"/>
      <c r="AN11" s="1195"/>
      <c r="AO11" s="1195"/>
      <c r="AP11" s="1195"/>
      <c r="AQ11" s="629"/>
      <c r="AR11" s="629"/>
      <c r="AS11" s="629"/>
      <c r="AT11" s="629"/>
      <c r="AU11" s="630"/>
      <c r="AV11" s="631"/>
      <c r="AW11" s="631"/>
      <c r="AX11" s="632"/>
      <c r="AY11" s="633"/>
      <c r="AZ11" s="633"/>
      <c r="BA11" s="633"/>
      <c r="BB11" s="633"/>
      <c r="BC11" s="633"/>
      <c r="BD11" s="633"/>
      <c r="BE11" s="633"/>
      <c r="BF11" s="633"/>
      <c r="BG11" s="633"/>
      <c r="BH11" s="633"/>
      <c r="BI11" s="633"/>
      <c r="BJ11" s="633"/>
      <c r="BK11" s="633"/>
      <c r="BL11" s="633"/>
      <c r="BM11" s="633"/>
      <c r="BN11" s="633"/>
      <c r="BO11" s="633"/>
      <c r="BP11" s="633"/>
    </row>
    <row r="12" spans="1:90" s="627" customFormat="1" ht="24.95" customHeight="1">
      <c r="B12" s="1129" t="s">
        <v>37829</v>
      </c>
      <c r="C12" s="1129"/>
      <c r="D12" s="1129"/>
      <c r="E12" s="1129"/>
      <c r="F12" s="1129"/>
      <c r="G12" s="1129"/>
      <c r="H12" s="1129"/>
      <c r="I12" s="1129"/>
      <c r="J12" s="1129"/>
      <c r="K12" s="1129"/>
      <c r="L12" s="1129"/>
      <c r="M12" s="1094"/>
      <c r="N12" s="1095"/>
      <c r="O12" s="1095"/>
      <c r="P12" s="1096"/>
      <c r="Q12" s="628"/>
      <c r="R12" s="1123">
        <v>300</v>
      </c>
      <c r="S12" s="1124"/>
      <c r="T12" s="1125"/>
      <c r="U12" s="1133">
        <v>40</v>
      </c>
      <c r="V12" s="1124"/>
      <c r="W12" s="1124"/>
      <c r="X12" s="1125"/>
      <c r="Y12" s="1130">
        <f t="shared" si="0"/>
        <v>0</v>
      </c>
      <c r="Z12" s="1131"/>
      <c r="AA12" s="1131"/>
      <c r="AB12" s="1132"/>
      <c r="AC12" s="1214"/>
      <c r="AD12" s="1214"/>
      <c r="AE12" s="1205"/>
      <c r="AF12" s="1205"/>
      <c r="AG12" s="1205"/>
      <c r="AH12" s="1205"/>
      <c r="AI12" s="645"/>
      <c r="AJ12" s="646"/>
      <c r="AK12" s="1195"/>
      <c r="AL12" s="1195"/>
      <c r="AM12" s="1195"/>
      <c r="AN12" s="1195"/>
      <c r="AO12" s="1195"/>
      <c r="AP12" s="1195"/>
      <c r="AQ12" s="629"/>
      <c r="AR12" s="629"/>
      <c r="AS12" s="629"/>
      <c r="AT12" s="629"/>
      <c r="AU12" s="630"/>
      <c r="AV12" s="631"/>
      <c r="AW12" s="631"/>
      <c r="AX12" s="632"/>
      <c r="AY12" s="633"/>
      <c r="AZ12" s="633"/>
      <c r="BA12" s="633"/>
      <c r="BB12" s="633"/>
      <c r="BC12" s="633"/>
      <c r="BD12" s="633"/>
      <c r="BE12" s="633"/>
      <c r="BF12" s="633"/>
      <c r="BG12" s="633"/>
      <c r="BH12" s="633"/>
      <c r="BI12" s="633"/>
      <c r="BJ12" s="633"/>
      <c r="BK12" s="633"/>
      <c r="BL12" s="633"/>
      <c r="BM12" s="633"/>
      <c r="BN12" s="633"/>
      <c r="BO12" s="633"/>
      <c r="BP12" s="633"/>
    </row>
    <row r="13" spans="1:90" s="627" customFormat="1" ht="24.95" customHeight="1">
      <c r="B13" s="1129" t="s">
        <v>37830</v>
      </c>
      <c r="C13" s="1129"/>
      <c r="D13" s="1129"/>
      <c r="E13" s="1129"/>
      <c r="F13" s="1129"/>
      <c r="G13" s="1129"/>
      <c r="H13" s="1129"/>
      <c r="I13" s="1129"/>
      <c r="J13" s="1129"/>
      <c r="K13" s="1129"/>
      <c r="L13" s="1129"/>
      <c r="M13" s="1094"/>
      <c r="N13" s="1095"/>
      <c r="O13" s="1095"/>
      <c r="P13" s="1096"/>
      <c r="Q13" s="628"/>
      <c r="R13" s="1123">
        <v>120</v>
      </c>
      <c r="S13" s="1124"/>
      <c r="T13" s="1125"/>
      <c r="U13" s="1133">
        <v>10</v>
      </c>
      <c r="V13" s="1124"/>
      <c r="W13" s="1124"/>
      <c r="X13" s="1125"/>
      <c r="Y13" s="1130">
        <f t="shared" si="0"/>
        <v>0</v>
      </c>
      <c r="Z13" s="1131"/>
      <c r="AA13" s="1131"/>
      <c r="AB13" s="1132"/>
      <c r="AC13" s="1214"/>
      <c r="AD13" s="1214"/>
      <c r="AE13" s="1205"/>
      <c r="AF13" s="1205"/>
      <c r="AG13" s="1205"/>
      <c r="AH13" s="1205"/>
      <c r="AI13" s="645"/>
      <c r="AJ13" s="646"/>
      <c r="AK13" s="1195"/>
      <c r="AL13" s="1195"/>
      <c r="AM13" s="1195"/>
      <c r="AN13" s="1195"/>
      <c r="AO13" s="1195"/>
      <c r="AP13" s="1195"/>
      <c r="AQ13" s="629"/>
      <c r="AR13" s="629"/>
      <c r="AS13" s="629"/>
      <c r="AT13" s="629"/>
      <c r="AU13" s="630"/>
      <c r="AV13" s="631"/>
      <c r="AW13" s="631"/>
      <c r="AX13" s="632"/>
    </row>
    <row r="14" spans="1:90" s="627" customFormat="1" ht="24.95" customHeight="1">
      <c r="B14" s="1129" t="s">
        <v>37831</v>
      </c>
      <c r="C14" s="1129"/>
      <c r="D14" s="1129"/>
      <c r="E14" s="1129"/>
      <c r="F14" s="1129"/>
      <c r="G14" s="1129"/>
      <c r="H14" s="1129"/>
      <c r="I14" s="1129"/>
      <c r="J14" s="1129"/>
      <c r="K14" s="1129"/>
      <c r="L14" s="1129"/>
      <c r="M14" s="1094"/>
      <c r="N14" s="1095"/>
      <c r="O14" s="1095"/>
      <c r="P14" s="1096"/>
      <c r="Q14" s="628"/>
      <c r="R14" s="1123">
        <v>300</v>
      </c>
      <c r="S14" s="1124"/>
      <c r="T14" s="1125"/>
      <c r="U14" s="1133">
        <v>30</v>
      </c>
      <c r="V14" s="1124"/>
      <c r="W14" s="1124"/>
      <c r="X14" s="1125"/>
      <c r="Y14" s="1130">
        <f t="shared" si="0"/>
        <v>0</v>
      </c>
      <c r="Z14" s="1131"/>
      <c r="AA14" s="1131"/>
      <c r="AB14" s="1132"/>
      <c r="AC14" s="1214"/>
      <c r="AD14" s="1214"/>
      <c r="AE14" s="1205"/>
      <c r="AF14" s="1205"/>
      <c r="AG14" s="1205"/>
      <c r="AH14" s="1205"/>
      <c r="AI14" s="645"/>
      <c r="AJ14" s="646"/>
      <c r="AK14" s="1195"/>
      <c r="AL14" s="1195"/>
      <c r="AM14" s="1195"/>
      <c r="AN14" s="1195"/>
      <c r="AO14" s="1195"/>
      <c r="AP14" s="1195"/>
      <c r="AQ14" s="629"/>
      <c r="AR14" s="629"/>
      <c r="AS14" s="629"/>
      <c r="AT14" s="629"/>
      <c r="AU14" s="630"/>
      <c r="AV14" s="631"/>
      <c r="AW14" s="631"/>
      <c r="AX14" s="632"/>
    </row>
    <row r="15" spans="1:90" s="627" customFormat="1" ht="24.95" customHeight="1">
      <c r="B15" s="1129" t="s">
        <v>37832</v>
      </c>
      <c r="C15" s="1129"/>
      <c r="D15" s="1129"/>
      <c r="E15" s="1129"/>
      <c r="F15" s="1129"/>
      <c r="G15" s="1129"/>
      <c r="H15" s="1129"/>
      <c r="I15" s="1129"/>
      <c r="J15" s="1129"/>
      <c r="K15" s="1129"/>
      <c r="L15" s="1129"/>
      <c r="M15" s="1094"/>
      <c r="N15" s="1095"/>
      <c r="O15" s="1095"/>
      <c r="P15" s="1096"/>
      <c r="Q15" s="628"/>
      <c r="R15" s="1123">
        <v>400</v>
      </c>
      <c r="S15" s="1124"/>
      <c r="T15" s="1125"/>
      <c r="U15" s="1133">
        <v>30</v>
      </c>
      <c r="V15" s="1124"/>
      <c r="W15" s="1124"/>
      <c r="X15" s="1125"/>
      <c r="Y15" s="1130">
        <f t="shared" si="0"/>
        <v>0</v>
      </c>
      <c r="Z15" s="1131"/>
      <c r="AA15" s="1131"/>
      <c r="AB15" s="1132"/>
      <c r="AC15" s="1214"/>
      <c r="AD15" s="1214"/>
      <c r="AE15" s="1205"/>
      <c r="AF15" s="1205"/>
      <c r="AG15" s="1205"/>
      <c r="AH15" s="1205"/>
      <c r="AI15" s="645"/>
      <c r="AJ15" s="646"/>
      <c r="AK15" s="1195"/>
      <c r="AL15" s="1195"/>
      <c r="AM15" s="1195"/>
      <c r="AN15" s="1195"/>
      <c r="AO15" s="1195"/>
      <c r="AP15" s="1195"/>
      <c r="AQ15" s="629"/>
      <c r="AR15" s="629"/>
      <c r="AS15" s="629"/>
      <c r="AT15" s="629"/>
      <c r="AU15" s="630"/>
      <c r="AV15" s="631"/>
      <c r="AW15" s="631"/>
      <c r="AX15" s="632"/>
    </row>
    <row r="16" spans="1:90" s="627" customFormat="1" ht="24.95" customHeight="1">
      <c r="B16" s="1129" t="s">
        <v>37833</v>
      </c>
      <c r="C16" s="1129"/>
      <c r="D16" s="1129"/>
      <c r="E16" s="1129"/>
      <c r="F16" s="1129"/>
      <c r="G16" s="1129"/>
      <c r="H16" s="1129"/>
      <c r="I16" s="1129"/>
      <c r="J16" s="1129"/>
      <c r="K16" s="1129"/>
      <c r="L16" s="1129"/>
      <c r="M16" s="1094"/>
      <c r="N16" s="1095"/>
      <c r="O16" s="1095"/>
      <c r="P16" s="1096"/>
      <c r="Q16" s="628"/>
      <c r="R16" s="1123">
        <v>150</v>
      </c>
      <c r="S16" s="1124"/>
      <c r="T16" s="1125"/>
      <c r="U16" s="1133">
        <v>45</v>
      </c>
      <c r="V16" s="1124"/>
      <c r="W16" s="1124"/>
      <c r="X16" s="1125"/>
      <c r="Y16" s="1130">
        <f t="shared" si="0"/>
        <v>0</v>
      </c>
      <c r="Z16" s="1131"/>
      <c r="AA16" s="1131"/>
      <c r="AB16" s="1132"/>
      <c r="AC16" s="1214"/>
      <c r="AD16" s="1214"/>
      <c r="AE16" s="1205"/>
      <c r="AF16" s="1205"/>
      <c r="AG16" s="1205"/>
      <c r="AH16" s="1205"/>
      <c r="AI16" s="645"/>
      <c r="AJ16" s="646"/>
      <c r="AK16" s="1195"/>
      <c r="AL16" s="1195"/>
      <c r="AM16" s="1195"/>
      <c r="AN16" s="1195"/>
      <c r="AO16" s="1195"/>
      <c r="AP16" s="1195"/>
      <c r="AQ16" s="629"/>
      <c r="AR16" s="629"/>
      <c r="AS16" s="629"/>
      <c r="AT16" s="629"/>
      <c r="AU16" s="630"/>
      <c r="AV16" s="631"/>
      <c r="AW16" s="631"/>
      <c r="AX16" s="632"/>
    </row>
    <row r="17" spans="2:50" s="627" customFormat="1" ht="24.95" customHeight="1">
      <c r="B17" s="1129" t="s">
        <v>37834</v>
      </c>
      <c r="C17" s="1129"/>
      <c r="D17" s="1129"/>
      <c r="E17" s="1129"/>
      <c r="F17" s="1129"/>
      <c r="G17" s="1129"/>
      <c r="H17" s="1129"/>
      <c r="I17" s="1129"/>
      <c r="J17" s="1129"/>
      <c r="K17" s="1129"/>
      <c r="L17" s="1129"/>
      <c r="M17" s="1094"/>
      <c r="N17" s="1095"/>
      <c r="O17" s="1095"/>
      <c r="P17" s="1096"/>
      <c r="Q17" s="628"/>
      <c r="R17" s="1123">
        <v>8</v>
      </c>
      <c r="S17" s="1124"/>
      <c r="T17" s="1125"/>
      <c r="U17" s="1133">
        <v>80</v>
      </c>
      <c r="V17" s="1124"/>
      <c r="W17" s="1124"/>
      <c r="X17" s="1125"/>
      <c r="Y17" s="1130">
        <f t="shared" si="0"/>
        <v>0</v>
      </c>
      <c r="Z17" s="1131"/>
      <c r="AA17" s="1131"/>
      <c r="AB17" s="1132"/>
      <c r="AC17" s="1214"/>
      <c r="AD17" s="1214"/>
      <c r="AE17" s="1205"/>
      <c r="AF17" s="1205"/>
      <c r="AG17" s="1205"/>
      <c r="AH17" s="1205"/>
      <c r="AI17" s="645"/>
      <c r="AJ17" s="646"/>
      <c r="AK17" s="1195"/>
      <c r="AL17" s="1195"/>
      <c r="AM17" s="1195"/>
      <c r="AN17" s="1195"/>
      <c r="AO17" s="1195"/>
      <c r="AP17" s="1195"/>
      <c r="AQ17" s="629"/>
      <c r="AR17" s="629"/>
      <c r="AS17" s="629"/>
      <c r="AT17" s="629"/>
      <c r="AU17" s="630"/>
      <c r="AV17" s="631"/>
      <c r="AW17" s="631"/>
      <c r="AX17" s="632"/>
    </row>
    <row r="18" spans="2:50" s="627" customFormat="1" ht="24.95" customHeight="1">
      <c r="B18" s="1129" t="s">
        <v>37835</v>
      </c>
      <c r="C18" s="1129"/>
      <c r="D18" s="1129"/>
      <c r="E18" s="1129"/>
      <c r="F18" s="1129"/>
      <c r="G18" s="1129"/>
      <c r="H18" s="1129"/>
      <c r="I18" s="1129"/>
      <c r="J18" s="1129"/>
      <c r="K18" s="1129"/>
      <c r="L18" s="1129"/>
      <c r="M18" s="1094"/>
      <c r="N18" s="1095"/>
      <c r="O18" s="1095"/>
      <c r="P18" s="1096"/>
      <c r="Q18" s="628"/>
      <c r="R18" s="1123">
        <v>10</v>
      </c>
      <c r="S18" s="1124"/>
      <c r="T18" s="1125"/>
      <c r="U18" s="1133">
        <v>50</v>
      </c>
      <c r="V18" s="1124"/>
      <c r="W18" s="1124"/>
      <c r="X18" s="1125"/>
      <c r="Y18" s="1130">
        <f t="shared" si="0"/>
        <v>0</v>
      </c>
      <c r="Z18" s="1131"/>
      <c r="AA18" s="1131"/>
      <c r="AB18" s="1132"/>
      <c r="AC18" s="1214"/>
      <c r="AD18" s="1214"/>
      <c r="AE18" s="1205"/>
      <c r="AF18" s="1205"/>
      <c r="AG18" s="1205"/>
      <c r="AH18" s="1205"/>
      <c r="AI18" s="645"/>
      <c r="AJ18" s="646"/>
      <c r="AK18" s="1195"/>
      <c r="AL18" s="1195"/>
      <c r="AM18" s="1195"/>
      <c r="AN18" s="1195"/>
      <c r="AO18" s="1195"/>
      <c r="AP18" s="1195"/>
      <c r="AQ18" s="629"/>
      <c r="AR18" s="629"/>
      <c r="AS18" s="629"/>
      <c r="AT18" s="629"/>
      <c r="AU18" s="630"/>
      <c r="AV18" s="631"/>
      <c r="AW18" s="631"/>
      <c r="AX18" s="632"/>
    </row>
    <row r="19" spans="2:50" s="627" customFormat="1" ht="24.95" customHeight="1">
      <c r="B19" s="1129" t="s">
        <v>37842</v>
      </c>
      <c r="C19" s="1129"/>
      <c r="D19" s="1129"/>
      <c r="E19" s="1129"/>
      <c r="F19" s="1129"/>
      <c r="G19" s="1129"/>
      <c r="H19" s="1129"/>
      <c r="I19" s="1129"/>
      <c r="J19" s="1129"/>
      <c r="K19" s="1129"/>
      <c r="L19" s="1129"/>
      <c r="M19" s="1126"/>
      <c r="N19" s="1127"/>
      <c r="O19" s="1127"/>
      <c r="P19" s="1128"/>
      <c r="Q19" s="677"/>
      <c r="R19" s="1123">
        <v>12</v>
      </c>
      <c r="S19" s="1124"/>
      <c r="T19" s="1125"/>
      <c r="U19" s="1133">
        <v>40</v>
      </c>
      <c r="V19" s="1124"/>
      <c r="W19" s="1124"/>
      <c r="X19" s="1125"/>
      <c r="Y19" s="1130">
        <f>ROUND(M19*R19*U19,2)+ROUND(Q19*R19*U19,2)</f>
        <v>0</v>
      </c>
      <c r="Z19" s="1131"/>
      <c r="AA19" s="1131"/>
      <c r="AB19" s="1132"/>
      <c r="AC19" s="670"/>
      <c r="AD19" s="670"/>
      <c r="AE19" s="669"/>
      <c r="AF19" s="669"/>
      <c r="AG19" s="669"/>
      <c r="AH19" s="669"/>
      <c r="AI19" s="645"/>
      <c r="AJ19" s="669"/>
      <c r="AK19" s="668"/>
      <c r="AL19" s="668"/>
      <c r="AM19" s="668"/>
      <c r="AN19" s="668"/>
      <c r="AO19" s="668"/>
      <c r="AP19" s="668"/>
      <c r="AQ19" s="629"/>
      <c r="AR19" s="629"/>
      <c r="AS19" s="629"/>
      <c r="AT19" s="629"/>
      <c r="AU19" s="630"/>
      <c r="AV19" s="631"/>
      <c r="AW19" s="631"/>
      <c r="AX19" s="632"/>
    </row>
    <row r="20" spans="2:50" s="627" customFormat="1" ht="24.95" customHeight="1">
      <c r="B20" s="1129" t="s">
        <v>37843</v>
      </c>
      <c r="C20" s="1129"/>
      <c r="D20" s="1129"/>
      <c r="E20" s="1129"/>
      <c r="F20" s="1129"/>
      <c r="G20" s="1129"/>
      <c r="H20" s="1129"/>
      <c r="I20" s="1129"/>
      <c r="J20" s="1129"/>
      <c r="K20" s="1129"/>
      <c r="L20" s="1129"/>
      <c r="M20" s="1126"/>
      <c r="N20" s="1127"/>
      <c r="O20" s="1127"/>
      <c r="P20" s="1128"/>
      <c r="Q20" s="677"/>
      <c r="R20" s="1123">
        <v>0.6</v>
      </c>
      <c r="S20" s="1124"/>
      <c r="T20" s="1125"/>
      <c r="U20" s="1133">
        <v>800</v>
      </c>
      <c r="V20" s="1124"/>
      <c r="W20" s="1124"/>
      <c r="X20" s="1125"/>
      <c r="Y20" s="1130">
        <f t="shared" ref="Y20:Y24" si="1">ROUND(M20*R20*U20,2)+ROUND(Q20*R20*U20,2)</f>
        <v>0</v>
      </c>
      <c r="Z20" s="1131"/>
      <c r="AA20" s="1131"/>
      <c r="AB20" s="1132"/>
      <c r="AC20" s="670"/>
      <c r="AD20" s="670"/>
      <c r="AE20" s="669"/>
      <c r="AF20" s="669"/>
      <c r="AG20" s="669"/>
      <c r="AH20" s="669"/>
      <c r="AI20" s="645"/>
      <c r="AJ20" s="669"/>
      <c r="AK20" s="668"/>
      <c r="AL20" s="668"/>
      <c r="AM20" s="668"/>
      <c r="AN20" s="668"/>
      <c r="AO20" s="668"/>
      <c r="AP20" s="668"/>
      <c r="AQ20" s="629"/>
      <c r="AR20" s="629"/>
      <c r="AS20" s="629"/>
      <c r="AT20" s="629"/>
      <c r="AU20" s="630"/>
      <c r="AV20" s="631"/>
      <c r="AW20" s="631"/>
      <c r="AX20" s="632"/>
    </row>
    <row r="21" spans="2:50" s="627" customFormat="1" ht="24.95" customHeight="1">
      <c r="B21" s="1129" t="s">
        <v>37844</v>
      </c>
      <c r="C21" s="1129"/>
      <c r="D21" s="1129"/>
      <c r="E21" s="1129"/>
      <c r="F21" s="1129"/>
      <c r="G21" s="1129"/>
      <c r="H21" s="1129"/>
      <c r="I21" s="1129"/>
      <c r="J21" s="1129"/>
      <c r="K21" s="1129"/>
      <c r="L21" s="1129"/>
      <c r="M21" s="1126"/>
      <c r="N21" s="1127"/>
      <c r="O21" s="1127"/>
      <c r="P21" s="1128"/>
      <c r="Q21" s="677"/>
      <c r="R21" s="1123">
        <v>0.6</v>
      </c>
      <c r="S21" s="1124"/>
      <c r="T21" s="1125"/>
      <c r="U21" s="1133">
        <v>350</v>
      </c>
      <c r="V21" s="1124"/>
      <c r="W21" s="1124"/>
      <c r="X21" s="1125"/>
      <c r="Y21" s="1130">
        <f t="shared" si="1"/>
        <v>0</v>
      </c>
      <c r="Z21" s="1131"/>
      <c r="AA21" s="1131"/>
      <c r="AB21" s="1132"/>
      <c r="AC21" s="670"/>
      <c r="AD21" s="670"/>
      <c r="AE21" s="669"/>
      <c r="AF21" s="669"/>
      <c r="AG21" s="669"/>
      <c r="AH21" s="669"/>
      <c r="AI21" s="645"/>
      <c r="AJ21" s="669"/>
      <c r="AK21" s="668"/>
      <c r="AL21" s="668"/>
      <c r="AM21" s="668"/>
      <c r="AN21" s="668"/>
      <c r="AO21" s="668"/>
      <c r="AP21" s="668"/>
      <c r="AQ21" s="629"/>
      <c r="AR21" s="629"/>
      <c r="AS21" s="629"/>
      <c r="AT21" s="629"/>
      <c r="AU21" s="630"/>
      <c r="AV21" s="631"/>
      <c r="AW21" s="631"/>
      <c r="AX21" s="632"/>
    </row>
    <row r="22" spans="2:50" s="627" customFormat="1" ht="24.95" customHeight="1">
      <c r="B22" s="1129" t="s">
        <v>37845</v>
      </c>
      <c r="C22" s="1129"/>
      <c r="D22" s="1129"/>
      <c r="E22" s="1129"/>
      <c r="F22" s="1129"/>
      <c r="G22" s="1129"/>
      <c r="H22" s="1129"/>
      <c r="I22" s="1129"/>
      <c r="J22" s="1129"/>
      <c r="K22" s="1129"/>
      <c r="L22" s="1129"/>
      <c r="M22" s="1126"/>
      <c r="N22" s="1127"/>
      <c r="O22" s="1127"/>
      <c r="P22" s="1128"/>
      <c r="Q22" s="677"/>
      <c r="R22" s="1123">
        <v>0.6</v>
      </c>
      <c r="S22" s="1124"/>
      <c r="T22" s="1125"/>
      <c r="U22" s="1133">
        <v>100</v>
      </c>
      <c r="V22" s="1124"/>
      <c r="W22" s="1124"/>
      <c r="X22" s="1125"/>
      <c r="Y22" s="1130">
        <f t="shared" si="1"/>
        <v>0</v>
      </c>
      <c r="Z22" s="1131"/>
      <c r="AA22" s="1131"/>
      <c r="AB22" s="1132"/>
      <c r="AC22" s="670"/>
      <c r="AD22" s="670"/>
      <c r="AE22" s="669"/>
      <c r="AF22" s="669"/>
      <c r="AG22" s="669"/>
      <c r="AH22" s="669"/>
      <c r="AI22" s="645"/>
      <c r="AJ22" s="669"/>
      <c r="AK22" s="668"/>
      <c r="AL22" s="668"/>
      <c r="AM22" s="668"/>
      <c r="AN22" s="668"/>
      <c r="AO22" s="668"/>
      <c r="AP22" s="668"/>
      <c r="AQ22" s="629"/>
      <c r="AR22" s="629"/>
      <c r="AS22" s="629"/>
      <c r="AT22" s="629"/>
      <c r="AU22" s="630"/>
      <c r="AV22" s="631"/>
      <c r="AW22" s="631"/>
      <c r="AX22" s="632"/>
    </row>
    <row r="23" spans="2:50" s="627" customFormat="1" ht="24.95" customHeight="1">
      <c r="B23" s="1129" t="s">
        <v>37846</v>
      </c>
      <c r="C23" s="1129"/>
      <c r="D23" s="1129"/>
      <c r="E23" s="1129"/>
      <c r="F23" s="1129"/>
      <c r="G23" s="1129"/>
      <c r="H23" s="1129"/>
      <c r="I23" s="1129"/>
      <c r="J23" s="1129"/>
      <c r="K23" s="1129"/>
      <c r="L23" s="1129"/>
      <c r="M23" s="1126"/>
      <c r="N23" s="1127"/>
      <c r="O23" s="1127"/>
      <c r="P23" s="1128"/>
      <c r="Q23" s="677"/>
      <c r="R23" s="1123">
        <v>0.6</v>
      </c>
      <c r="S23" s="1124"/>
      <c r="T23" s="1125"/>
      <c r="U23" s="1133">
        <v>3</v>
      </c>
      <c r="V23" s="1124"/>
      <c r="W23" s="1124"/>
      <c r="X23" s="1125"/>
      <c r="Y23" s="1130">
        <f t="shared" si="1"/>
        <v>0</v>
      </c>
      <c r="Z23" s="1131"/>
      <c r="AA23" s="1131"/>
      <c r="AB23" s="1132"/>
      <c r="AC23" s="647"/>
      <c r="AD23" s="647"/>
      <c r="AE23" s="646"/>
      <c r="AF23" s="646"/>
      <c r="AG23" s="646"/>
      <c r="AH23" s="646"/>
      <c r="AI23" s="645"/>
      <c r="AJ23" s="646"/>
      <c r="AK23" s="648"/>
      <c r="AL23" s="648"/>
      <c r="AM23" s="648"/>
      <c r="AN23" s="648"/>
      <c r="AO23" s="648"/>
      <c r="AP23" s="648"/>
      <c r="AQ23" s="629"/>
      <c r="AR23" s="629"/>
      <c r="AS23" s="629"/>
      <c r="AT23" s="629"/>
      <c r="AU23" s="630"/>
      <c r="AV23" s="631"/>
      <c r="AW23" s="631"/>
      <c r="AX23" s="632"/>
    </row>
    <row r="24" spans="2:50" s="627" customFormat="1" ht="24.95" customHeight="1">
      <c r="B24" s="1129" t="s">
        <v>37847</v>
      </c>
      <c r="C24" s="1129"/>
      <c r="D24" s="1129"/>
      <c r="E24" s="1129"/>
      <c r="F24" s="1129"/>
      <c r="G24" s="1129"/>
      <c r="H24" s="1129"/>
      <c r="I24" s="1129"/>
      <c r="J24" s="1129"/>
      <c r="K24" s="1129"/>
      <c r="L24" s="1129"/>
      <c r="M24" s="1126"/>
      <c r="N24" s="1127"/>
      <c r="O24" s="1127"/>
      <c r="P24" s="1128"/>
      <c r="Q24" s="677"/>
      <c r="R24" s="1123">
        <v>20</v>
      </c>
      <c r="S24" s="1124"/>
      <c r="T24" s="1125"/>
      <c r="U24" s="1133">
        <v>2.5</v>
      </c>
      <c r="V24" s="1124"/>
      <c r="W24" s="1124"/>
      <c r="X24" s="1125"/>
      <c r="Y24" s="1130">
        <f t="shared" si="1"/>
        <v>0</v>
      </c>
      <c r="Z24" s="1131"/>
      <c r="AA24" s="1131"/>
      <c r="AB24" s="1132"/>
      <c r="AC24" s="647"/>
      <c r="AD24" s="647"/>
      <c r="AE24" s="646"/>
      <c r="AF24" s="646"/>
      <c r="AG24" s="646"/>
      <c r="AH24" s="646"/>
      <c r="AI24" s="645"/>
      <c r="AJ24" s="646"/>
      <c r="AK24" s="648"/>
      <c r="AL24" s="648"/>
      <c r="AM24" s="648"/>
      <c r="AN24" s="648"/>
      <c r="AO24" s="648"/>
      <c r="AP24" s="648"/>
      <c r="AQ24" s="629"/>
      <c r="AR24" s="629"/>
      <c r="AS24" s="629"/>
      <c r="AT24" s="629"/>
      <c r="AU24" s="630"/>
      <c r="AV24" s="631"/>
      <c r="AW24" s="631"/>
      <c r="AX24" s="632"/>
    </row>
    <row r="25" spans="2:50" s="627" customFormat="1" ht="24.95" customHeight="1">
      <c r="B25" s="1114" t="s">
        <v>30552</v>
      </c>
      <c r="C25" s="1115"/>
      <c r="D25" s="1115"/>
      <c r="E25" s="1115"/>
      <c r="F25" s="1115"/>
      <c r="G25" s="1115"/>
      <c r="H25" s="1115"/>
      <c r="I25" s="1115"/>
      <c r="J25" s="1115"/>
      <c r="K25" s="1115"/>
      <c r="L25" s="1116"/>
      <c r="M25" s="1105">
        <f>SUM(M10:P18)</f>
        <v>0</v>
      </c>
      <c r="N25" s="1106"/>
      <c r="O25" s="1106"/>
      <c r="P25" s="1107"/>
      <c r="Q25" s="1102" t="s">
        <v>37841</v>
      </c>
      <c r="R25" s="1103"/>
      <c r="S25" s="1103"/>
      <c r="T25" s="1103"/>
      <c r="U25" s="1103"/>
      <c r="V25" s="1103"/>
      <c r="W25" s="1103"/>
      <c r="X25" s="1104"/>
      <c r="Y25" s="1130">
        <f>SUM(Y10:AB24)</f>
        <v>0</v>
      </c>
      <c r="Z25" s="1131"/>
      <c r="AA25" s="1131"/>
      <c r="AB25" s="1132"/>
      <c r="AC25" s="674"/>
      <c r="AD25" s="674"/>
      <c r="AE25" s="673"/>
      <c r="AF25" s="673"/>
      <c r="AG25" s="673"/>
      <c r="AH25" s="673"/>
      <c r="AI25" s="645"/>
      <c r="AJ25" s="673"/>
      <c r="AK25" s="672"/>
      <c r="AL25" s="672"/>
      <c r="AM25" s="672"/>
      <c r="AN25" s="672"/>
      <c r="AO25" s="672"/>
      <c r="AP25" s="672"/>
      <c r="AQ25" s="629"/>
      <c r="AR25" s="629"/>
      <c r="AS25" s="629"/>
      <c r="AT25" s="629"/>
      <c r="AU25" s="630"/>
      <c r="AV25" s="631"/>
      <c r="AW25" s="631"/>
      <c r="AX25" s="632"/>
    </row>
    <row r="26" spans="2:50" s="627" customFormat="1" ht="44.25" customHeight="1">
      <c r="B26" s="1097" t="s">
        <v>37840</v>
      </c>
      <c r="C26" s="1098"/>
      <c r="D26" s="1098"/>
      <c r="E26" s="1098"/>
      <c r="F26" s="1098"/>
      <c r="G26" s="1098"/>
      <c r="H26" s="1098"/>
      <c r="I26" s="1098"/>
      <c r="J26" s="1098"/>
      <c r="K26" s="1098"/>
      <c r="L26" s="1099"/>
      <c r="M26" s="1099"/>
      <c r="N26" s="1099"/>
      <c r="O26" s="1099"/>
      <c r="P26" s="1099"/>
      <c r="Q26" s="1099"/>
      <c r="R26" s="1100"/>
      <c r="S26" s="1100"/>
      <c r="T26" s="1100"/>
      <c r="U26" s="1100"/>
      <c r="V26" s="1100"/>
      <c r="W26" s="1100"/>
      <c r="X26" s="1101"/>
      <c r="Y26" s="1240"/>
      <c r="Z26" s="1241"/>
      <c r="AA26" s="1241"/>
      <c r="AB26" s="1242"/>
      <c r="AC26" s="1214"/>
      <c r="AD26" s="1214"/>
      <c r="AE26" s="1205"/>
      <c r="AF26" s="1205"/>
      <c r="AG26" s="1205"/>
      <c r="AH26" s="1205"/>
      <c r="AI26" s="649"/>
      <c r="AJ26" s="646"/>
      <c r="AK26" s="1195"/>
      <c r="AL26" s="1195"/>
      <c r="AM26" s="1195"/>
      <c r="AN26" s="1195"/>
      <c r="AO26" s="1195"/>
      <c r="AP26" s="1195"/>
      <c r="AQ26" s="629"/>
      <c r="AR26" s="629"/>
      <c r="AS26" s="629"/>
      <c r="AT26" s="629"/>
      <c r="AU26" s="630"/>
      <c r="AV26" s="631"/>
      <c r="AW26" s="631"/>
      <c r="AX26" s="632"/>
    </row>
    <row r="27" spans="2:50" ht="24.95" customHeight="1">
      <c r="B27" s="1091" t="s">
        <v>37836</v>
      </c>
      <c r="C27" s="1092"/>
      <c r="D27" s="1092"/>
      <c r="E27" s="1092"/>
      <c r="F27" s="1092"/>
      <c r="G27" s="1092"/>
      <c r="H27" s="1092"/>
      <c r="I27" s="1092"/>
      <c r="J27" s="1092"/>
      <c r="K27" s="1092"/>
      <c r="L27" s="1093"/>
      <c r="M27" s="1094"/>
      <c r="N27" s="1095"/>
      <c r="O27" s="1095"/>
      <c r="P27" s="1096"/>
      <c r="Q27" s="603"/>
      <c r="R27" s="1087"/>
      <c r="S27" s="1082"/>
      <c r="T27" s="1083"/>
      <c r="U27" s="1084">
        <v>10000</v>
      </c>
      <c r="V27" s="1085"/>
      <c r="W27" s="1085"/>
      <c r="X27" s="1086"/>
      <c r="Y27" s="1223">
        <f>+U27*M27/10000</f>
        <v>0</v>
      </c>
      <c r="Z27" s="1224"/>
      <c r="AA27" s="1224"/>
      <c r="AB27" s="1225"/>
      <c r="AC27" s="1171"/>
      <c r="AD27" s="1171"/>
      <c r="AE27" s="1136"/>
      <c r="AF27" s="1136"/>
      <c r="AG27" s="1136"/>
      <c r="AH27" s="1136"/>
      <c r="AI27" s="650"/>
      <c r="AJ27" s="651"/>
      <c r="AK27" s="1157"/>
      <c r="AL27" s="1157"/>
      <c r="AM27" s="1157"/>
      <c r="AN27" s="1157"/>
      <c r="AO27" s="1157"/>
      <c r="AP27" s="1157"/>
      <c r="AQ27" s="401"/>
      <c r="AR27" s="401"/>
      <c r="AS27" s="401"/>
      <c r="AT27" s="401"/>
      <c r="AU27" s="402"/>
      <c r="AV27" s="399"/>
      <c r="AW27" s="399"/>
      <c r="AX27" s="403"/>
    </row>
    <row r="28" spans="2:50" ht="24.95" customHeight="1">
      <c r="B28" s="1091" t="s">
        <v>37837</v>
      </c>
      <c r="C28" s="1092"/>
      <c r="D28" s="1092"/>
      <c r="E28" s="1092"/>
      <c r="F28" s="1092"/>
      <c r="G28" s="1092"/>
      <c r="H28" s="1092"/>
      <c r="I28" s="1092"/>
      <c r="J28" s="1092"/>
      <c r="K28" s="1092"/>
      <c r="L28" s="1093"/>
      <c r="M28" s="1094"/>
      <c r="N28" s="1095"/>
      <c r="O28" s="1095"/>
      <c r="P28" s="1096"/>
      <c r="Q28" s="603"/>
      <c r="R28" s="1087"/>
      <c r="S28" s="1082"/>
      <c r="T28" s="1083"/>
      <c r="U28" s="1084">
        <v>1000</v>
      </c>
      <c r="V28" s="1085"/>
      <c r="W28" s="1085"/>
      <c r="X28" s="1086"/>
      <c r="Y28" s="1223">
        <f t="shared" ref="Y28:Y31" si="2">+U28*M28/10000</f>
        <v>0</v>
      </c>
      <c r="Z28" s="1224"/>
      <c r="AA28" s="1224"/>
      <c r="AB28" s="1225"/>
      <c r="AC28" s="667"/>
      <c r="AD28" s="667"/>
      <c r="AE28" s="665"/>
      <c r="AF28" s="665"/>
      <c r="AG28" s="665"/>
      <c r="AH28" s="665"/>
      <c r="AI28" s="650"/>
      <c r="AJ28" s="665"/>
      <c r="AK28" s="666"/>
      <c r="AL28" s="666"/>
      <c r="AM28" s="666"/>
      <c r="AN28" s="666"/>
      <c r="AO28" s="666"/>
      <c r="AP28" s="666"/>
      <c r="AQ28" s="401"/>
      <c r="AR28" s="401"/>
      <c r="AS28" s="401"/>
      <c r="AT28" s="401"/>
      <c r="AU28" s="402"/>
      <c r="AV28" s="399"/>
      <c r="AW28" s="399"/>
      <c r="AX28" s="403"/>
    </row>
    <row r="29" spans="2:50" ht="39" customHeight="1">
      <c r="B29" s="1091" t="s">
        <v>37809</v>
      </c>
      <c r="C29" s="1092"/>
      <c r="D29" s="1092"/>
      <c r="E29" s="1092"/>
      <c r="F29" s="1092"/>
      <c r="G29" s="1092"/>
      <c r="H29" s="1092"/>
      <c r="I29" s="1092"/>
      <c r="J29" s="1092"/>
      <c r="K29" s="1092"/>
      <c r="L29" s="1092"/>
      <c r="M29" s="1108"/>
      <c r="N29" s="1109"/>
      <c r="O29" s="1109"/>
      <c r="P29" s="1110"/>
      <c r="Q29" s="603"/>
      <c r="R29" s="1087"/>
      <c r="S29" s="1082"/>
      <c r="T29" s="1083"/>
      <c r="U29" s="1084"/>
      <c r="V29" s="1085"/>
      <c r="W29" s="1085"/>
      <c r="X29" s="1086"/>
      <c r="Y29" s="1223">
        <f>M29</f>
        <v>0</v>
      </c>
      <c r="Z29" s="1224"/>
      <c r="AA29" s="1224"/>
      <c r="AB29" s="1225"/>
      <c r="AC29" s="1171"/>
      <c r="AD29" s="1171"/>
      <c r="AE29" s="1136"/>
      <c r="AF29" s="1136"/>
      <c r="AG29" s="1136"/>
      <c r="AH29" s="1136"/>
      <c r="AI29" s="650"/>
      <c r="AJ29" s="651"/>
      <c r="AK29" s="1157"/>
      <c r="AL29" s="1157"/>
      <c r="AM29" s="1157"/>
      <c r="AN29" s="1157"/>
      <c r="AO29" s="1157"/>
      <c r="AP29" s="1157"/>
      <c r="AQ29" s="401"/>
      <c r="AR29" s="401"/>
      <c r="AS29" s="401"/>
      <c r="AT29" s="401"/>
      <c r="AU29" s="402"/>
      <c r="AV29" s="399"/>
      <c r="AW29" s="399"/>
      <c r="AX29" s="403"/>
    </row>
    <row r="30" spans="2:50" ht="39" customHeight="1">
      <c r="B30" s="1091" t="s">
        <v>37806</v>
      </c>
      <c r="C30" s="1092"/>
      <c r="D30" s="1092"/>
      <c r="E30" s="1092"/>
      <c r="F30" s="1092"/>
      <c r="G30" s="1092"/>
      <c r="H30" s="1092"/>
      <c r="I30" s="1092"/>
      <c r="J30" s="1092"/>
      <c r="K30" s="1092"/>
      <c r="L30" s="1093"/>
      <c r="M30" s="1111"/>
      <c r="N30" s="1112"/>
      <c r="O30" s="1112"/>
      <c r="P30" s="1113"/>
      <c r="Q30" s="603"/>
      <c r="R30" s="1087"/>
      <c r="S30" s="1082"/>
      <c r="T30" s="1083"/>
      <c r="U30" s="1084">
        <v>120</v>
      </c>
      <c r="V30" s="1085"/>
      <c r="W30" s="1085"/>
      <c r="X30" s="1086"/>
      <c r="Y30" s="1223">
        <f>+U30*M30</f>
        <v>0</v>
      </c>
      <c r="Z30" s="1224"/>
      <c r="AA30" s="1224"/>
      <c r="AB30" s="1225"/>
      <c r="AC30" s="667"/>
      <c r="AD30" s="667"/>
      <c r="AE30" s="665"/>
      <c r="AF30" s="665"/>
      <c r="AG30" s="665"/>
      <c r="AH30" s="665"/>
      <c r="AI30" s="650"/>
      <c r="AJ30" s="665"/>
      <c r="AK30" s="666"/>
      <c r="AL30" s="666"/>
      <c r="AM30" s="666"/>
      <c r="AN30" s="666"/>
      <c r="AO30" s="666"/>
      <c r="AP30" s="666"/>
      <c r="AQ30" s="401"/>
      <c r="AR30" s="401"/>
      <c r="AS30" s="401"/>
      <c r="AT30" s="401"/>
      <c r="AU30" s="402"/>
      <c r="AV30" s="399"/>
      <c r="AW30" s="399"/>
      <c r="AX30" s="403"/>
    </row>
    <row r="31" spans="2:50" ht="21" customHeight="1" thickBot="1">
      <c r="B31" s="1091" t="s">
        <v>37838</v>
      </c>
      <c r="C31" s="1092"/>
      <c r="D31" s="1092"/>
      <c r="E31" s="1092"/>
      <c r="F31" s="1092"/>
      <c r="G31" s="1092"/>
      <c r="H31" s="1092"/>
      <c r="I31" s="1092"/>
      <c r="J31" s="1092"/>
      <c r="K31" s="1092"/>
      <c r="L31" s="1093"/>
      <c r="M31" s="1094"/>
      <c r="N31" s="1095"/>
      <c r="O31" s="1095"/>
      <c r="P31" s="1096"/>
      <c r="Q31" s="603"/>
      <c r="R31" s="1087"/>
      <c r="S31" s="1082"/>
      <c r="T31" s="1083"/>
      <c r="U31" s="1084">
        <v>300</v>
      </c>
      <c r="V31" s="1085"/>
      <c r="W31" s="1085"/>
      <c r="X31" s="1086"/>
      <c r="Y31" s="1223">
        <f t="shared" si="2"/>
        <v>0</v>
      </c>
      <c r="Z31" s="1224"/>
      <c r="AA31" s="1224"/>
      <c r="AB31" s="1225"/>
      <c r="AC31" s="1171"/>
      <c r="AD31" s="1171"/>
      <c r="AE31" s="1136"/>
      <c r="AF31" s="1136"/>
      <c r="AG31" s="1136"/>
      <c r="AH31" s="1136"/>
      <c r="AI31" s="650"/>
      <c r="AJ31" s="651"/>
      <c r="AK31" s="1157"/>
      <c r="AL31" s="1157"/>
      <c r="AM31" s="1157"/>
      <c r="AN31" s="1157"/>
      <c r="AO31" s="1157"/>
      <c r="AP31" s="1157"/>
      <c r="AQ31" s="401"/>
      <c r="AR31" s="401"/>
      <c r="AS31" s="401"/>
      <c r="AT31" s="401"/>
      <c r="AU31" s="402"/>
      <c r="AV31" s="399"/>
      <c r="AW31" s="399"/>
      <c r="AX31" s="403"/>
    </row>
    <row r="32" spans="2:50" ht="21" hidden="1" customHeight="1">
      <c r="B32" s="1078"/>
      <c r="C32" s="1079"/>
      <c r="D32" s="1079"/>
      <c r="E32" s="1079"/>
      <c r="F32" s="1079"/>
      <c r="G32" s="1079"/>
      <c r="H32" s="1079"/>
      <c r="I32" s="1079"/>
      <c r="J32" s="1079"/>
      <c r="K32" s="1079"/>
      <c r="L32" s="1080"/>
      <c r="M32" s="1094"/>
      <c r="N32" s="1095"/>
      <c r="O32" s="1095"/>
      <c r="P32" s="1096"/>
      <c r="Q32" s="603"/>
      <c r="R32" s="1087"/>
      <c r="S32" s="1082"/>
      <c r="T32" s="1083"/>
      <c r="U32" s="1081"/>
      <c r="V32" s="1082"/>
      <c r="W32" s="1082"/>
      <c r="X32" s="1083"/>
      <c r="Y32" s="1168">
        <f t="shared" si="0"/>
        <v>0</v>
      </c>
      <c r="Z32" s="1169"/>
      <c r="AA32" s="1169"/>
      <c r="AB32" s="1170"/>
      <c r="AC32" s="1171"/>
      <c r="AD32" s="1171"/>
      <c r="AE32" s="1136"/>
      <c r="AF32" s="1136"/>
      <c r="AG32" s="1136"/>
      <c r="AH32" s="1136"/>
      <c r="AI32" s="650"/>
      <c r="AJ32" s="651"/>
      <c r="AK32" s="1157"/>
      <c r="AL32" s="1157"/>
      <c r="AM32" s="1157"/>
      <c r="AN32" s="1157"/>
      <c r="AO32" s="1157"/>
      <c r="AP32" s="1157"/>
      <c r="AQ32" s="401"/>
      <c r="AR32" s="401"/>
      <c r="AS32" s="401"/>
      <c r="AT32" s="401"/>
      <c r="AU32" s="402"/>
      <c r="AV32" s="399"/>
      <c r="AW32" s="399"/>
      <c r="AX32" s="403"/>
    </row>
    <row r="33" spans="1:78" ht="21" hidden="1" customHeight="1">
      <c r="B33" s="1078"/>
      <c r="C33" s="1079"/>
      <c r="D33" s="1079"/>
      <c r="E33" s="1079"/>
      <c r="F33" s="1079"/>
      <c r="G33" s="1079"/>
      <c r="H33" s="1079"/>
      <c r="I33" s="1079"/>
      <c r="J33" s="1079"/>
      <c r="K33" s="1079"/>
      <c r="L33" s="1080"/>
      <c r="M33" s="1088"/>
      <c r="N33" s="1089"/>
      <c r="O33" s="1089"/>
      <c r="P33" s="1090"/>
      <c r="Q33" s="603"/>
      <c r="R33" s="1087"/>
      <c r="S33" s="1082"/>
      <c r="T33" s="1083"/>
      <c r="U33" s="1081"/>
      <c r="V33" s="1082"/>
      <c r="W33" s="1082"/>
      <c r="X33" s="1083"/>
      <c r="Y33" s="1168">
        <f t="shared" si="0"/>
        <v>0</v>
      </c>
      <c r="Z33" s="1169"/>
      <c r="AA33" s="1169"/>
      <c r="AB33" s="1170"/>
      <c r="AC33" s="1171"/>
      <c r="AD33" s="1171"/>
      <c r="AE33" s="1136"/>
      <c r="AF33" s="1136"/>
      <c r="AG33" s="1136"/>
      <c r="AH33" s="1136"/>
      <c r="AI33" s="650"/>
      <c r="AJ33" s="651"/>
      <c r="AK33" s="1157"/>
      <c r="AL33" s="1157"/>
      <c r="AM33" s="1157"/>
      <c r="AN33" s="1157"/>
      <c r="AO33" s="1157"/>
      <c r="AP33" s="1157"/>
      <c r="AQ33" s="401"/>
      <c r="AR33" s="401"/>
      <c r="AS33" s="401"/>
      <c r="AT33" s="401"/>
      <c r="AU33" s="402"/>
      <c r="AV33" s="399"/>
      <c r="AW33" s="399"/>
      <c r="AX33" s="403"/>
    </row>
    <row r="34" spans="1:78" ht="21" hidden="1" customHeight="1">
      <c r="B34" s="1078"/>
      <c r="C34" s="1079"/>
      <c r="D34" s="1079"/>
      <c r="E34" s="1079"/>
      <c r="F34" s="1079"/>
      <c r="G34" s="1079"/>
      <c r="H34" s="1079"/>
      <c r="I34" s="1079"/>
      <c r="J34" s="1079"/>
      <c r="K34" s="1079"/>
      <c r="L34" s="1080"/>
      <c r="M34" s="1088"/>
      <c r="N34" s="1089"/>
      <c r="O34" s="1089"/>
      <c r="P34" s="1090"/>
      <c r="Q34" s="603"/>
      <c r="R34" s="1087"/>
      <c r="S34" s="1082"/>
      <c r="T34" s="1083"/>
      <c r="U34" s="1081"/>
      <c r="V34" s="1082"/>
      <c r="W34" s="1082"/>
      <c r="X34" s="1083"/>
      <c r="Y34" s="1168">
        <f t="shared" si="0"/>
        <v>0</v>
      </c>
      <c r="Z34" s="1169"/>
      <c r="AA34" s="1169"/>
      <c r="AB34" s="1170"/>
      <c r="AC34" s="1171"/>
      <c r="AD34" s="1171"/>
      <c r="AE34" s="1136"/>
      <c r="AF34" s="1136"/>
      <c r="AG34" s="1136"/>
      <c r="AH34" s="1136"/>
      <c r="AI34" s="650"/>
      <c r="AJ34" s="651"/>
      <c r="AK34" s="1157"/>
      <c r="AL34" s="1157"/>
      <c r="AM34" s="1157"/>
      <c r="AN34" s="1157"/>
      <c r="AO34" s="1157"/>
      <c r="AP34" s="1157"/>
      <c r="AQ34" s="401"/>
      <c r="AR34" s="401"/>
      <c r="AS34" s="401"/>
      <c r="AT34" s="401"/>
      <c r="AU34" s="402"/>
      <c r="AV34" s="399"/>
      <c r="AW34" s="399"/>
      <c r="AX34" s="403"/>
    </row>
    <row r="35" spans="1:78" ht="21" hidden="1" customHeight="1">
      <c r="B35" s="1078"/>
      <c r="C35" s="1079"/>
      <c r="D35" s="1079"/>
      <c r="E35" s="1079"/>
      <c r="F35" s="1079"/>
      <c r="G35" s="1079"/>
      <c r="H35" s="1079"/>
      <c r="I35" s="1079"/>
      <c r="J35" s="1079"/>
      <c r="K35" s="1079"/>
      <c r="L35" s="1080"/>
      <c r="M35" s="1088"/>
      <c r="N35" s="1089"/>
      <c r="O35" s="1089"/>
      <c r="P35" s="1090"/>
      <c r="Q35" s="603"/>
      <c r="R35" s="1087"/>
      <c r="S35" s="1082"/>
      <c r="T35" s="1083"/>
      <c r="U35" s="1081"/>
      <c r="V35" s="1082"/>
      <c r="W35" s="1082"/>
      <c r="X35" s="1083"/>
      <c r="Y35" s="1168">
        <f t="shared" si="0"/>
        <v>0</v>
      </c>
      <c r="Z35" s="1169"/>
      <c r="AA35" s="1169"/>
      <c r="AB35" s="1170"/>
      <c r="AC35" s="1171"/>
      <c r="AD35" s="1171"/>
      <c r="AE35" s="1136"/>
      <c r="AF35" s="1136"/>
      <c r="AG35" s="1136"/>
      <c r="AH35" s="1136"/>
      <c r="AI35" s="650"/>
      <c r="AJ35" s="651"/>
      <c r="AK35" s="1157"/>
      <c r="AL35" s="1157"/>
      <c r="AM35" s="1157"/>
      <c r="AN35" s="1157"/>
      <c r="AO35" s="1157"/>
      <c r="AP35" s="1157"/>
      <c r="AQ35" s="401"/>
      <c r="AR35" s="401"/>
      <c r="AS35" s="401"/>
      <c r="AT35" s="401"/>
      <c r="AU35" s="402"/>
      <c r="AV35" s="399"/>
      <c r="AW35" s="399"/>
      <c r="AX35" s="403"/>
    </row>
    <row r="36" spans="1:78" ht="21" hidden="1" customHeight="1">
      <c r="B36" s="1078"/>
      <c r="C36" s="1079"/>
      <c r="D36" s="1079"/>
      <c r="E36" s="1079"/>
      <c r="F36" s="1079"/>
      <c r="G36" s="1079"/>
      <c r="H36" s="1079"/>
      <c r="I36" s="1079"/>
      <c r="J36" s="1079"/>
      <c r="K36" s="1079"/>
      <c r="L36" s="1080"/>
      <c r="M36" s="1088"/>
      <c r="N36" s="1089"/>
      <c r="O36" s="1089"/>
      <c r="P36" s="1090"/>
      <c r="Q36" s="603"/>
      <c r="R36" s="1087"/>
      <c r="S36" s="1082"/>
      <c r="T36" s="1083"/>
      <c r="U36" s="1081"/>
      <c r="V36" s="1082"/>
      <c r="W36" s="1082"/>
      <c r="X36" s="1083"/>
      <c r="Y36" s="1168">
        <f t="shared" si="0"/>
        <v>0</v>
      </c>
      <c r="Z36" s="1169"/>
      <c r="AA36" s="1169"/>
      <c r="AB36" s="1170"/>
      <c r="AC36" s="1171"/>
      <c r="AD36" s="1171"/>
      <c r="AE36" s="1136"/>
      <c r="AF36" s="1136"/>
      <c r="AG36" s="1136"/>
      <c r="AH36" s="1136"/>
      <c r="AI36" s="650"/>
      <c r="AJ36" s="651"/>
      <c r="AK36" s="1157"/>
      <c r="AL36" s="1157"/>
      <c r="AM36" s="1157"/>
      <c r="AN36" s="1157"/>
      <c r="AO36" s="1157"/>
      <c r="AP36" s="1157"/>
      <c r="AQ36" s="401"/>
      <c r="AR36" s="401"/>
      <c r="AS36" s="401"/>
      <c r="AT36" s="401"/>
      <c r="AU36" s="402"/>
      <c r="AV36" s="399"/>
      <c r="AW36" s="399"/>
      <c r="AX36" s="403"/>
    </row>
    <row r="37" spans="1:78" ht="21" hidden="1" customHeight="1" thickBot="1">
      <c r="B37" s="1078" t="s">
        <v>33998</v>
      </c>
      <c r="C37" s="1079"/>
      <c r="D37" s="1079"/>
      <c r="E37" s="1079"/>
      <c r="F37" s="1079"/>
      <c r="G37" s="1079"/>
      <c r="H37" s="1079"/>
      <c r="I37" s="1079"/>
      <c r="J37" s="1079"/>
      <c r="K37" s="1079"/>
      <c r="L37" s="1080"/>
      <c r="M37" s="1182"/>
      <c r="N37" s="1183"/>
      <c r="O37" s="1183"/>
      <c r="P37" s="1184"/>
      <c r="Q37" s="640"/>
      <c r="R37" s="1164"/>
      <c r="S37" s="1165"/>
      <c r="T37" s="1166"/>
      <c r="U37" s="1167"/>
      <c r="V37" s="1165"/>
      <c r="W37" s="1165"/>
      <c r="X37" s="1166"/>
      <c r="Y37" s="1168">
        <f t="shared" si="0"/>
        <v>0</v>
      </c>
      <c r="Z37" s="1169"/>
      <c r="AA37" s="1169"/>
      <c r="AB37" s="1170"/>
      <c r="AC37" s="1171"/>
      <c r="AD37" s="1171"/>
      <c r="AE37" s="1136"/>
      <c r="AF37" s="1136"/>
      <c r="AG37" s="1136"/>
      <c r="AH37" s="1136"/>
      <c r="AI37" s="650"/>
      <c r="AJ37" s="651"/>
      <c r="AK37" s="1157"/>
      <c r="AL37" s="1157"/>
      <c r="AM37" s="1157"/>
      <c r="AN37" s="1157"/>
      <c r="AO37" s="1157"/>
      <c r="AP37" s="1157"/>
      <c r="AQ37" s="401"/>
      <c r="AR37" s="401"/>
      <c r="AS37" s="401"/>
      <c r="AT37" s="401"/>
      <c r="AU37" s="402"/>
      <c r="AV37" s="399"/>
      <c r="AW37" s="399"/>
      <c r="AX37" s="403"/>
    </row>
    <row r="38" spans="1:78" ht="21" hidden="1" customHeight="1" thickBot="1">
      <c r="B38" s="658"/>
      <c r="C38" s="659"/>
      <c r="D38" s="659"/>
      <c r="E38" s="659"/>
      <c r="F38" s="659"/>
      <c r="G38" s="659"/>
      <c r="H38" s="659"/>
      <c r="I38" s="659"/>
      <c r="J38" s="659"/>
      <c r="K38" s="659"/>
      <c r="L38" s="660"/>
      <c r="M38" s="1158"/>
      <c r="N38" s="1159"/>
      <c r="O38" s="1159"/>
      <c r="P38" s="1160"/>
      <c r="Q38" s="661"/>
      <c r="R38" s="1164"/>
      <c r="S38" s="1165"/>
      <c r="T38" s="1166"/>
      <c r="U38" s="1167"/>
      <c r="V38" s="1165"/>
      <c r="W38" s="1165"/>
      <c r="X38" s="1166"/>
      <c r="Y38" s="1161"/>
      <c r="Z38" s="1162"/>
      <c r="AA38" s="1162"/>
      <c r="AB38" s="1163"/>
      <c r="AC38" s="1171"/>
      <c r="AD38" s="1171"/>
      <c r="AE38" s="1136"/>
      <c r="AF38" s="1136"/>
      <c r="AG38" s="1136"/>
      <c r="AH38" s="1136"/>
      <c r="AI38" s="650"/>
      <c r="AJ38" s="651"/>
      <c r="AK38" s="1157"/>
      <c r="AL38" s="1157"/>
      <c r="AM38" s="1157"/>
      <c r="AN38" s="1157"/>
      <c r="AO38" s="1157"/>
      <c r="AP38" s="1157"/>
      <c r="AQ38" s="401"/>
      <c r="AR38" s="401"/>
      <c r="AS38" s="401"/>
      <c r="AT38" s="401"/>
      <c r="AU38" s="402"/>
      <c r="AV38" s="399"/>
      <c r="AW38" s="399"/>
      <c r="AX38" s="403"/>
    </row>
    <row r="39" spans="1:78" ht="24.95" customHeight="1" thickBot="1">
      <c r="B39" s="1178" t="s">
        <v>30552</v>
      </c>
      <c r="C39" s="1178"/>
      <c r="D39" s="1178"/>
      <c r="E39" s="1178"/>
      <c r="F39" s="1178"/>
      <c r="G39" s="1178"/>
      <c r="H39" s="1178"/>
      <c r="I39" s="1178"/>
      <c r="J39" s="1178"/>
      <c r="K39" s="1178"/>
      <c r="L39" s="395"/>
      <c r="M39" s="1179">
        <f>SUM(M10:P18)</f>
        <v>0</v>
      </c>
      <c r="N39" s="1180"/>
      <c r="O39" s="1180"/>
      <c r="P39" s="1181"/>
      <c r="Q39" s="657">
        <f>SUM(Q10:Q18)</f>
        <v>0</v>
      </c>
      <c r="R39" s="1143"/>
      <c r="S39" s="1144"/>
      <c r="T39" s="1144"/>
      <c r="U39" s="404"/>
      <c r="V39" s="404"/>
      <c r="W39" s="404"/>
      <c r="X39" s="404"/>
      <c r="Y39" s="1175">
        <f>SUM(Y10:AB37)</f>
        <v>0</v>
      </c>
      <c r="Z39" s="1176"/>
      <c r="AA39" s="1176"/>
      <c r="AB39" s="1177"/>
      <c r="AC39" s="652"/>
      <c r="AD39" s="652"/>
      <c r="AE39" s="651"/>
      <c r="AF39" s="651"/>
      <c r="AG39" s="651"/>
      <c r="AH39" s="651"/>
      <c r="AI39" s="653"/>
      <c r="AJ39" s="654"/>
      <c r="AK39" s="655"/>
      <c r="AL39" s="655"/>
      <c r="AM39" s="1151"/>
      <c r="AN39" s="1151"/>
      <c r="AO39" s="1151"/>
      <c r="AP39" s="1151"/>
      <c r="AQ39" s="408"/>
      <c r="AR39" s="409"/>
      <c r="AS39" s="409"/>
      <c r="AT39" s="409"/>
      <c r="AU39" s="410"/>
      <c r="AV39" s="411"/>
      <c r="AW39" s="411"/>
      <c r="AX39" s="412"/>
      <c r="AY39" s="413"/>
      <c r="AZ39" s="413"/>
      <c r="BA39" s="413"/>
      <c r="BB39" s="413"/>
      <c r="BC39" s="413"/>
      <c r="BD39" s="413"/>
      <c r="BE39" s="413"/>
      <c r="BF39" s="413"/>
      <c r="BG39" s="413"/>
      <c r="BH39" s="413"/>
      <c r="BI39" s="413"/>
      <c r="BJ39" s="413"/>
      <c r="BK39" s="413"/>
      <c r="BL39" s="413"/>
      <c r="BM39" s="413"/>
      <c r="BN39" s="413"/>
    </row>
    <row r="40" spans="1:78" ht="15" customHeight="1" thickBot="1">
      <c r="B40" s="414"/>
      <c r="C40" s="414"/>
      <c r="D40" s="414"/>
      <c r="E40" s="414"/>
      <c r="F40" s="414"/>
      <c r="G40" s="414"/>
      <c r="H40" s="414"/>
      <c r="I40" s="414"/>
      <c r="J40" s="414"/>
      <c r="K40" s="414"/>
      <c r="L40" s="414"/>
      <c r="M40" s="406"/>
      <c r="N40" s="406"/>
      <c r="O40" s="406"/>
      <c r="P40" s="406"/>
      <c r="Q40" s="406"/>
      <c r="R40" s="404"/>
      <c r="S40" s="404"/>
      <c r="T40" s="404"/>
      <c r="U40" s="404"/>
      <c r="V40" s="404"/>
      <c r="W40" s="404"/>
      <c r="X40" s="404"/>
      <c r="Y40" s="407"/>
      <c r="Z40" s="407"/>
      <c r="AA40" s="407"/>
      <c r="AB40" s="407"/>
      <c r="AC40" s="405"/>
      <c r="AD40" s="405"/>
      <c r="AE40" s="393"/>
      <c r="AF40" s="415"/>
      <c r="AG40" s="415"/>
      <c r="AH40" s="415"/>
      <c r="AI40" s="415"/>
      <c r="AJ40" s="415"/>
      <c r="AK40" s="407"/>
      <c r="AL40" s="407"/>
      <c r="AM40" s="407"/>
      <c r="AN40" s="407"/>
      <c r="AO40" s="407"/>
      <c r="AP40" s="407"/>
      <c r="AQ40" s="409"/>
      <c r="AR40" s="409"/>
      <c r="AS40" s="409"/>
      <c r="AT40" s="409"/>
      <c r="AU40" s="410"/>
      <c r="AV40" s="411"/>
      <c r="AW40" s="411"/>
      <c r="AX40" s="412"/>
      <c r="AY40" s="413"/>
      <c r="AZ40" s="413"/>
      <c r="BA40" s="413"/>
      <c r="BB40" s="413"/>
      <c r="BC40" s="413"/>
      <c r="BD40" s="413"/>
      <c r="BE40" s="413"/>
      <c r="BF40" s="413"/>
      <c r="BG40" s="413"/>
      <c r="BH40" s="413"/>
      <c r="BI40" s="413"/>
      <c r="BJ40" s="413"/>
      <c r="BK40" s="413"/>
      <c r="BL40" s="413"/>
      <c r="BM40" s="413"/>
      <c r="BN40" s="413"/>
    </row>
    <row r="41" spans="1:78" ht="24.75" customHeight="1" thickBot="1">
      <c r="A41" s="1155" t="s">
        <v>37103</v>
      </c>
      <c r="B41" s="1155"/>
      <c r="C41" s="1155"/>
      <c r="D41" s="1155"/>
      <c r="E41" s="1155"/>
      <c r="F41" s="1155"/>
      <c r="G41" s="1155"/>
      <c r="H41" s="1155"/>
      <c r="I41" s="1155"/>
      <c r="J41" s="1155"/>
      <c r="K41" s="1155"/>
      <c r="L41" s="1155"/>
      <c r="M41" s="1155"/>
      <c r="N41" s="1155"/>
      <c r="O41" s="1155"/>
      <c r="P41" s="1155"/>
      <c r="Q41" s="676">
        <f>SUM(Y10:AB24)</f>
        <v>0</v>
      </c>
      <c r="S41" s="1155" t="s">
        <v>37807</v>
      </c>
      <c r="T41" s="1155"/>
      <c r="U41" s="1155"/>
      <c r="V41" s="1155"/>
      <c r="W41" s="1155"/>
      <c r="X41" s="1156"/>
      <c r="Y41" s="1172">
        <f>SUM(Y27:AB31)</f>
        <v>0</v>
      </c>
      <c r="Z41" s="1173"/>
      <c r="AA41" s="1173"/>
      <c r="AB41" s="1174"/>
      <c r="AD41" s="1155" t="s">
        <v>37105</v>
      </c>
      <c r="AE41" s="1155"/>
      <c r="AF41" s="1155"/>
      <c r="AG41" s="1155"/>
      <c r="AH41" s="1145" t="e">
        <f>+Y41/Q41</f>
        <v>#DIV/0!</v>
      </c>
      <c r="AI41" s="1146"/>
      <c r="AJ41" s="1134" t="s">
        <v>33241</v>
      </c>
      <c r="AK41" s="1135"/>
      <c r="AL41" s="1135"/>
      <c r="AM41" s="1137" t="e">
        <f>IF(AH41&gt;=30%,+ROUND(Y41*80/100,2),0)</f>
        <v>#DIV/0!</v>
      </c>
      <c r="AN41" s="1138"/>
      <c r="AO41" s="1139"/>
      <c r="AP41" s="407"/>
      <c r="AU41" s="416"/>
      <c r="AV41" s="417"/>
      <c r="BB41" s="418"/>
    </row>
    <row r="42" spans="1:78" ht="21" customHeight="1">
      <c r="B42" s="419" t="s">
        <v>32082</v>
      </c>
      <c r="E42" s="1152">
        <f>+anagrafica!AO65</f>
        <v>0</v>
      </c>
      <c r="F42" s="1153"/>
      <c r="G42" s="1153"/>
      <c r="H42" s="1153"/>
      <c r="I42" s="1153"/>
      <c r="J42" s="1153"/>
      <c r="K42" s="1154"/>
      <c r="L42" s="427"/>
      <c r="AH42" s="420"/>
      <c r="AJ42" s="1150" t="e">
        <f>IF(AND(AH41&lt;30%,anagrafica!A11&lt;&gt;" "),"Il danno non ha raggiunto la percentuale minima del 30%","")</f>
        <v>#DIV/0!</v>
      </c>
      <c r="AK42" s="1150"/>
      <c r="AL42" s="1150"/>
      <c r="AM42" s="1150"/>
      <c r="AN42" s="1150"/>
      <c r="AO42" s="1150"/>
      <c r="AP42" s="1150"/>
      <c r="AT42" s="422"/>
      <c r="AU42" s="422"/>
      <c r="AV42" s="422"/>
      <c r="AW42" s="422"/>
      <c r="AX42" s="422"/>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ht="13.5" thickBot="1">
      <c r="U43" s="419"/>
    </row>
    <row r="44" spans="1:78" ht="38.25" customHeight="1" thickBot="1">
      <c r="B44" s="1140" t="s">
        <v>37817</v>
      </c>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2"/>
      <c r="AJ44" s="421" t="s">
        <v>32083</v>
      </c>
      <c r="AK44" s="1147"/>
      <c r="AL44" s="1148"/>
      <c r="AM44" s="1148"/>
      <c r="AN44" s="1148"/>
      <c r="AO44" s="1148"/>
      <c r="AP44" s="1149"/>
    </row>
  </sheetData>
  <sheetProtection password="8796" sheet="1" objects="1" scenarios="1"/>
  <protectedRanges>
    <protectedRange sqref="E42:K42" name="Intervallo4"/>
    <protectedRange sqref="M25:P25" name="Intervallo2"/>
    <protectedRange sqref="M10:Q24" name="Intervallo1"/>
    <protectedRange sqref="M27:P31" name="Intervallo3"/>
  </protectedRanges>
  <mergeCells count="270">
    <mergeCell ref="AM35:AP35"/>
    <mergeCell ref="AM36:AP36"/>
    <mergeCell ref="AM26:AP26"/>
    <mergeCell ref="AM27:AP27"/>
    <mergeCell ref="AM29:AP29"/>
    <mergeCell ref="AM31:AP31"/>
    <mergeCell ref="AM33:AP33"/>
    <mergeCell ref="AM34:AP34"/>
    <mergeCell ref="AM10:AP10"/>
    <mergeCell ref="AM11:AP11"/>
    <mergeCell ref="AM12:AP12"/>
    <mergeCell ref="AM13:AP13"/>
    <mergeCell ref="AM14:AP14"/>
    <mergeCell ref="AM15:AP15"/>
    <mergeCell ref="AM17:AP17"/>
    <mergeCell ref="AM18:AP18"/>
    <mergeCell ref="B4:AP4"/>
    <mergeCell ref="R8:T8"/>
    <mergeCell ref="Y7:AB7"/>
    <mergeCell ref="U7:W7"/>
    <mergeCell ref="R7:T7"/>
    <mergeCell ref="R29:T29"/>
    <mergeCell ref="U8:X8"/>
    <mergeCell ref="U9:X9"/>
    <mergeCell ref="Y26:AB26"/>
    <mergeCell ref="U27:X27"/>
    <mergeCell ref="Y27:AB27"/>
    <mergeCell ref="U21:X21"/>
    <mergeCell ref="Y21:AB21"/>
    <mergeCell ref="AK7:AL7"/>
    <mergeCell ref="AK8:AL8"/>
    <mergeCell ref="AM9:AP9"/>
    <mergeCell ref="U20:X20"/>
    <mergeCell ref="U22:X22"/>
    <mergeCell ref="AC18:AD18"/>
    <mergeCell ref="AE18:AH18"/>
    <mergeCell ref="AE11:AH11"/>
    <mergeCell ref="AE12:AH12"/>
    <mergeCell ref="AK18:AL18"/>
    <mergeCell ref="AK17:AL17"/>
    <mergeCell ref="M9:P9"/>
    <mergeCell ref="U10:X10"/>
    <mergeCell ref="R9:T9"/>
    <mergeCell ref="Y12:AB12"/>
    <mergeCell ref="Y22:AB22"/>
    <mergeCell ref="U29:X29"/>
    <mergeCell ref="U18:X18"/>
    <mergeCell ref="Y19:AB19"/>
    <mergeCell ref="U19:X19"/>
    <mergeCell ref="M10:P10"/>
    <mergeCell ref="R20:T20"/>
    <mergeCell ref="U23:X23"/>
    <mergeCell ref="U24:X24"/>
    <mergeCell ref="AK16:AL16"/>
    <mergeCell ref="U14:X14"/>
    <mergeCell ref="U13:X13"/>
    <mergeCell ref="U12:X12"/>
    <mergeCell ref="U11:X11"/>
    <mergeCell ref="AK13:AL13"/>
    <mergeCell ref="AK15:AL15"/>
    <mergeCell ref="AE13:AH13"/>
    <mergeCell ref="AC11:AD11"/>
    <mergeCell ref="Y11:AB11"/>
    <mergeCell ref="AK11:AL11"/>
    <mergeCell ref="AK12:AL12"/>
    <mergeCell ref="AE34:AH34"/>
    <mergeCell ref="AK32:AL32"/>
    <mergeCell ref="AK31:AL31"/>
    <mergeCell ref="Y29:AB29"/>
    <mergeCell ref="Y28:AB28"/>
    <mergeCell ref="Y23:AB23"/>
    <mergeCell ref="Y24:AB24"/>
    <mergeCell ref="AE29:AH29"/>
    <mergeCell ref="AE27:AH27"/>
    <mergeCell ref="AC27:AD27"/>
    <mergeCell ref="AK27:AL27"/>
    <mergeCell ref="AK29:AL29"/>
    <mergeCell ref="AK26:AL26"/>
    <mergeCell ref="AC26:AD26"/>
    <mergeCell ref="AC33:AD33"/>
    <mergeCell ref="Y25:AB25"/>
    <mergeCell ref="Y31:AB31"/>
    <mergeCell ref="Y30:AB30"/>
    <mergeCell ref="AC29:AD29"/>
    <mergeCell ref="AC34:AD34"/>
    <mergeCell ref="Y33:AB33"/>
    <mergeCell ref="AM38:AP38"/>
    <mergeCell ref="AM32:AP32"/>
    <mergeCell ref="AK35:AL35"/>
    <mergeCell ref="AK36:AL36"/>
    <mergeCell ref="AK37:AL37"/>
    <mergeCell ref="AC17:AD17"/>
    <mergeCell ref="AC15:AD15"/>
    <mergeCell ref="AC16:AD16"/>
    <mergeCell ref="AE14:AH14"/>
    <mergeCell ref="AC14:AD14"/>
    <mergeCell ref="AE16:AH16"/>
    <mergeCell ref="AE15:AH15"/>
    <mergeCell ref="AE31:AH31"/>
    <mergeCell ref="AC31:AD31"/>
    <mergeCell ref="AE17:AH17"/>
    <mergeCell ref="AE26:AH26"/>
    <mergeCell ref="AM37:AP37"/>
    <mergeCell ref="AE37:AH37"/>
    <mergeCell ref="AE35:AH35"/>
    <mergeCell ref="AK14:AL14"/>
    <mergeCell ref="AM16:AP16"/>
    <mergeCell ref="AE38:AH38"/>
    <mergeCell ref="AK33:AL33"/>
    <mergeCell ref="AK34:AL34"/>
    <mergeCell ref="AR4:AS4"/>
    <mergeCell ref="AR5:AS5"/>
    <mergeCell ref="R6:AB6"/>
    <mergeCell ref="AK6:AP6"/>
    <mergeCell ref="Y34:AB34"/>
    <mergeCell ref="AC32:AD32"/>
    <mergeCell ref="AE33:AH33"/>
    <mergeCell ref="Y20:AB20"/>
    <mergeCell ref="Y16:AB16"/>
    <mergeCell ref="Y15:AB15"/>
    <mergeCell ref="AC13:AD13"/>
    <mergeCell ref="AE8:AH8"/>
    <mergeCell ref="Y10:AB10"/>
    <mergeCell ref="Y8:AB8"/>
    <mergeCell ref="Y9:AB9"/>
    <mergeCell ref="AC10:AD10"/>
    <mergeCell ref="Y14:AB14"/>
    <mergeCell ref="AC12:AD12"/>
    <mergeCell ref="AM8:AP8"/>
    <mergeCell ref="AE7:AH7"/>
    <mergeCell ref="AK9:AL9"/>
    <mergeCell ref="AM7:AP7"/>
    <mergeCell ref="Y32:AB32"/>
    <mergeCell ref="AE32:AH32"/>
    <mergeCell ref="AE9:AH9"/>
    <mergeCell ref="U15:X15"/>
    <mergeCell ref="R16:T16"/>
    <mergeCell ref="A1:AP1"/>
    <mergeCell ref="M7:Q7"/>
    <mergeCell ref="M8:P8"/>
    <mergeCell ref="AC7:AD7"/>
    <mergeCell ref="AC9:AD9"/>
    <mergeCell ref="AK10:AL10"/>
    <mergeCell ref="B2:AP2"/>
    <mergeCell ref="B7:L7"/>
    <mergeCell ref="R11:T11"/>
    <mergeCell ref="B6:Q6"/>
    <mergeCell ref="AE10:AH10"/>
    <mergeCell ref="AC8:AD8"/>
    <mergeCell ref="Y13:AB13"/>
    <mergeCell ref="M11:P11"/>
    <mergeCell ref="M12:P12"/>
    <mergeCell ref="R13:T13"/>
    <mergeCell ref="R14:T14"/>
    <mergeCell ref="M15:P15"/>
    <mergeCell ref="R10:T10"/>
    <mergeCell ref="M14:P14"/>
    <mergeCell ref="M13:P13"/>
    <mergeCell ref="B39:K39"/>
    <mergeCell ref="M39:P39"/>
    <mergeCell ref="M35:P35"/>
    <mergeCell ref="M36:P36"/>
    <mergeCell ref="U37:X37"/>
    <mergeCell ref="AC38:AD38"/>
    <mergeCell ref="Y37:AB37"/>
    <mergeCell ref="AC37:AD37"/>
    <mergeCell ref="U35:X35"/>
    <mergeCell ref="AC35:AD35"/>
    <mergeCell ref="R35:T35"/>
    <mergeCell ref="R36:T36"/>
    <mergeCell ref="Y35:AB35"/>
    <mergeCell ref="M37:P37"/>
    <mergeCell ref="B35:L35"/>
    <mergeCell ref="B36:L36"/>
    <mergeCell ref="B37:L37"/>
    <mergeCell ref="AJ41:AL41"/>
    <mergeCell ref="AE36:AH36"/>
    <mergeCell ref="AM41:AO41"/>
    <mergeCell ref="B44:AI44"/>
    <mergeCell ref="R39:T39"/>
    <mergeCell ref="AH41:AI41"/>
    <mergeCell ref="AK44:AP44"/>
    <mergeCell ref="AJ42:AP42"/>
    <mergeCell ref="AM39:AP39"/>
    <mergeCell ref="E42:K42"/>
    <mergeCell ref="A41:P41"/>
    <mergeCell ref="S41:X41"/>
    <mergeCell ref="AK38:AL38"/>
    <mergeCell ref="M38:P38"/>
    <mergeCell ref="Y38:AB38"/>
    <mergeCell ref="R38:T38"/>
    <mergeCell ref="U38:X38"/>
    <mergeCell ref="U36:X36"/>
    <mergeCell ref="Y36:AB36"/>
    <mergeCell ref="AC36:AD36"/>
    <mergeCell ref="AD41:AG41"/>
    <mergeCell ref="Y41:AB41"/>
    <mergeCell ref="Y39:AB39"/>
    <mergeCell ref="R37:T37"/>
    <mergeCell ref="Y18:AB18"/>
    <mergeCell ref="R18:T18"/>
    <mergeCell ref="R17:T17"/>
    <mergeCell ref="M16:P16"/>
    <mergeCell ref="M17:P17"/>
    <mergeCell ref="R15:T15"/>
    <mergeCell ref="U16:X16"/>
    <mergeCell ref="U17:X17"/>
    <mergeCell ref="Y17:AB17"/>
    <mergeCell ref="B20:L20"/>
    <mergeCell ref="B21:L21"/>
    <mergeCell ref="M20:P20"/>
    <mergeCell ref="B13:L13"/>
    <mergeCell ref="B14:L14"/>
    <mergeCell ref="B15:L15"/>
    <mergeCell ref="B16:L16"/>
    <mergeCell ref="B17:L17"/>
    <mergeCell ref="B19:L19"/>
    <mergeCell ref="B18:L18"/>
    <mergeCell ref="B8:L9"/>
    <mergeCell ref="R22:T22"/>
    <mergeCell ref="R28:T28"/>
    <mergeCell ref="R23:T23"/>
    <mergeCell ref="R24:T24"/>
    <mergeCell ref="M22:P22"/>
    <mergeCell ref="M23:P23"/>
    <mergeCell ref="M24:P24"/>
    <mergeCell ref="M27:P27"/>
    <mergeCell ref="M28:P28"/>
    <mergeCell ref="B27:L27"/>
    <mergeCell ref="M21:P21"/>
    <mergeCell ref="R27:T27"/>
    <mergeCell ref="R21:T21"/>
    <mergeCell ref="B22:L22"/>
    <mergeCell ref="B23:L23"/>
    <mergeCell ref="B24:L24"/>
    <mergeCell ref="B10:L10"/>
    <mergeCell ref="B11:L11"/>
    <mergeCell ref="B12:L12"/>
    <mergeCell ref="R12:T12"/>
    <mergeCell ref="M18:P18"/>
    <mergeCell ref="M19:P19"/>
    <mergeCell ref="R19:T19"/>
    <mergeCell ref="B26:X26"/>
    <mergeCell ref="R33:T33"/>
    <mergeCell ref="Q25:X25"/>
    <mergeCell ref="M25:P25"/>
    <mergeCell ref="B29:L29"/>
    <mergeCell ref="B31:L31"/>
    <mergeCell ref="B32:L32"/>
    <mergeCell ref="R32:T32"/>
    <mergeCell ref="R31:T31"/>
    <mergeCell ref="M29:P29"/>
    <mergeCell ref="M30:P30"/>
    <mergeCell ref="R30:T30"/>
    <mergeCell ref="B33:L33"/>
    <mergeCell ref="M33:P33"/>
    <mergeCell ref="B28:L28"/>
    <mergeCell ref="B25:L25"/>
    <mergeCell ref="U30:X30"/>
    <mergeCell ref="B34:L34"/>
    <mergeCell ref="U34:X34"/>
    <mergeCell ref="U32:X32"/>
    <mergeCell ref="U33:X33"/>
    <mergeCell ref="U31:X31"/>
    <mergeCell ref="U28:X28"/>
    <mergeCell ref="R34:T34"/>
    <mergeCell ref="M34:P34"/>
    <mergeCell ref="B30:L30"/>
    <mergeCell ref="M32:P32"/>
    <mergeCell ref="M31:P31"/>
  </mergeCells>
  <phoneticPr fontId="101" type="noConversion"/>
  <conditionalFormatting sqref="AH41:AI41">
    <cfRule type="cellIs" dxfId="1" priority="1" stopIfTrue="1" operator="lessThan">
      <formula>0</formula>
    </cfRule>
  </conditionalFormatting>
  <conditionalFormatting sqref="AJ42:AP42">
    <cfRule type="expression" dxfId="0" priority="2" stopIfTrue="1">
      <formula>$AH$41&lt;30%</formula>
    </cfRule>
  </conditionalFormatting>
  <printOptions horizontalCentered="1"/>
  <pageMargins left="0" right="0.19685039370078741" top="0.31496062992125984" bottom="0.15748031496062992" header="0.15748031496062992" footer="0.23622047244094491"/>
  <pageSetup paperSize="9" scale="56" orientation="landscape" blackAndWhite="1" r:id="rId1"/>
  <headerFooter alignWithMargins="0"/>
</worksheet>
</file>

<file path=xl/worksheets/sheet4.xml><?xml version="1.0" encoding="utf-8"?>
<worksheet xmlns="http://schemas.openxmlformats.org/spreadsheetml/2006/main" xmlns:r="http://schemas.openxmlformats.org/officeDocument/2006/relationships">
  <sheetPr codeName="Foglio5">
    <pageSetUpPr fitToPage="1"/>
  </sheetPr>
  <dimension ref="A1:DZ106"/>
  <sheetViews>
    <sheetView showGridLines="0" topLeftCell="A19" workbookViewId="0">
      <selection activeCell="L35" sqref="L35:N35"/>
    </sheetView>
  </sheetViews>
  <sheetFormatPr defaultColWidth="9.140625" defaultRowHeight="12.75"/>
  <cols>
    <col min="1" max="1" width="6.85546875" style="443" customWidth="1"/>
    <col min="2" max="9" width="2.85546875" style="443" customWidth="1"/>
    <col min="10" max="10" width="29.7109375" style="443" customWidth="1"/>
    <col min="11" max="11" width="4.140625" style="443" customWidth="1"/>
    <col min="12" max="13" width="2.42578125" style="443" customWidth="1"/>
    <col min="14" max="14" width="6.42578125" style="443" customWidth="1"/>
    <col min="15" max="15" width="2" style="443" customWidth="1"/>
    <col min="16" max="17" width="2.42578125" style="443" customWidth="1"/>
    <col min="18" max="18" width="3.42578125" style="443" customWidth="1"/>
    <col min="19" max="19" width="3" style="443" customWidth="1"/>
    <col min="20" max="20" width="5.28515625" style="443" customWidth="1"/>
    <col min="21" max="21" width="2.5703125" style="443" customWidth="1"/>
    <col min="22" max="22" width="3.42578125" style="443" customWidth="1"/>
    <col min="23" max="24" width="2.42578125" style="443" customWidth="1"/>
    <col min="25" max="25" width="2" style="443" customWidth="1"/>
    <col min="26" max="26" width="1.42578125" style="443" customWidth="1"/>
    <col min="27" max="27" width="2.28515625" style="443" customWidth="1"/>
    <col min="28" max="28" width="3" style="443" customWidth="1"/>
    <col min="29" max="29" width="6.28515625" style="443" customWidth="1"/>
    <col min="30" max="31" width="3" style="443" customWidth="1"/>
    <col min="32" max="32" width="2.5703125" style="443" customWidth="1"/>
    <col min="33" max="34" width="2" style="443" customWidth="1"/>
    <col min="35" max="35" width="2.140625" style="443" customWidth="1"/>
    <col min="36" max="36" width="3.5703125" style="443" customWidth="1"/>
    <col min="37" max="39" width="3.28515625" style="443" customWidth="1"/>
    <col min="40" max="40" width="5" style="443" customWidth="1"/>
    <col min="41" max="47" width="3.28515625" style="443" customWidth="1"/>
    <col min="48" max="48" width="2.5703125" style="443" customWidth="1"/>
    <col min="49" max="49" width="7.5703125" style="443" customWidth="1"/>
    <col min="50" max="51" width="2.7109375" style="443" customWidth="1"/>
    <col min="52" max="16384" width="9.140625" style="443"/>
  </cols>
  <sheetData>
    <row r="1" spans="1:66" s="444" customFormat="1" ht="15" thickBot="1">
      <c r="A1" s="1299" t="str">
        <f>anagrafica!$A$19&amp;" "&amp;anagrafica!$BL$19&amp;" - p.iva: "&amp;anagrafica!$BK$10 &amp;" - c.f.: "&amp;anagrafica!$AE$15</f>
        <v xml:space="preserve">  - p.iva:  - c.f.: </v>
      </c>
      <c r="B1" s="1300"/>
      <c r="C1" s="1300"/>
      <c r="D1" s="1300"/>
      <c r="E1" s="1300"/>
      <c r="F1" s="1300"/>
      <c r="G1" s="1300"/>
      <c r="H1" s="1300"/>
      <c r="I1" s="1300"/>
      <c r="J1" s="1300"/>
      <c r="K1" s="1300"/>
      <c r="L1" s="1300"/>
      <c r="M1" s="1300"/>
      <c r="N1" s="1300"/>
      <c r="O1" s="1300"/>
      <c r="P1" s="1300"/>
      <c r="Q1" s="1300"/>
      <c r="R1" s="1300"/>
      <c r="S1" s="1300"/>
      <c r="T1" s="1300"/>
      <c r="U1" s="1300"/>
      <c r="V1" s="1300"/>
      <c r="W1" s="1300"/>
      <c r="X1" s="1300"/>
      <c r="Y1" s="1300"/>
      <c r="Z1" s="1300"/>
      <c r="AA1" s="1300"/>
      <c r="AB1" s="1300"/>
      <c r="AC1" s="1301"/>
      <c r="AD1" s="494"/>
      <c r="AE1" s="494"/>
      <c r="AF1" s="494"/>
      <c r="AG1" s="494"/>
      <c r="AH1" s="494"/>
      <c r="AI1" s="494"/>
      <c r="AJ1" s="494"/>
      <c r="AK1" s="494"/>
      <c r="AL1" s="494"/>
      <c r="AM1" s="494"/>
      <c r="AN1" s="494"/>
      <c r="AO1" s="494"/>
      <c r="AP1" s="494"/>
      <c r="AQ1" s="494"/>
      <c r="AR1" s="494"/>
      <c r="AS1" s="494"/>
      <c r="AT1" s="494"/>
      <c r="AU1" s="494"/>
      <c r="AV1" s="494"/>
      <c r="AW1" s="494"/>
      <c r="AX1" s="494"/>
      <c r="AY1" s="494"/>
      <c r="AZ1" s="494"/>
      <c r="BA1" s="494"/>
      <c r="BB1" s="494"/>
      <c r="BC1" s="494"/>
      <c r="BD1" s="494"/>
      <c r="BE1" s="494"/>
      <c r="BF1" s="494"/>
      <c r="BG1" s="494"/>
      <c r="BH1" s="494"/>
      <c r="BI1" s="494"/>
      <c r="BJ1" s="494"/>
      <c r="BK1" s="494"/>
      <c r="BL1" s="494"/>
    </row>
    <row r="2" spans="1:66" s="444" customFormat="1" ht="29.25" customHeight="1">
      <c r="A2" s="451"/>
      <c r="B2" s="451"/>
      <c r="C2" s="451"/>
      <c r="D2" s="451"/>
      <c r="E2" s="451"/>
      <c r="F2" s="451"/>
      <c r="G2" s="451"/>
      <c r="H2" s="451"/>
      <c r="I2" s="451"/>
      <c r="J2" s="624" t="s">
        <v>127</v>
      </c>
      <c r="K2" s="623"/>
      <c r="L2" s="623"/>
      <c r="M2" s="623"/>
      <c r="N2" s="623"/>
      <c r="O2" s="451"/>
      <c r="P2" s="451"/>
      <c r="Q2" s="451"/>
      <c r="R2" s="451"/>
      <c r="S2" s="451"/>
      <c r="T2" s="451"/>
      <c r="U2" s="451"/>
      <c r="V2" s="451"/>
      <c r="W2" s="451"/>
      <c r="X2" s="451"/>
      <c r="Y2" s="451"/>
      <c r="Z2" s="451"/>
      <c r="AA2" s="451"/>
      <c r="AB2" s="451"/>
      <c r="AC2" s="451"/>
      <c r="AD2" s="494"/>
      <c r="AE2" s="494"/>
      <c r="AF2" s="494"/>
      <c r="AG2" s="494"/>
      <c r="AH2" s="494"/>
      <c r="AI2" s="494"/>
      <c r="AJ2" s="494"/>
      <c r="AK2" s="494"/>
      <c r="AL2" s="494"/>
      <c r="AM2" s="494"/>
      <c r="AN2" s="494"/>
      <c r="AO2" s="494"/>
      <c r="AP2" s="494"/>
      <c r="AQ2" s="494"/>
      <c r="AR2" s="494"/>
      <c r="AS2" s="494"/>
      <c r="AT2" s="494"/>
      <c r="AU2" s="494"/>
      <c r="AV2" s="494"/>
      <c r="AW2" s="494"/>
      <c r="AX2" s="494"/>
      <c r="AY2" s="494"/>
      <c r="AZ2" s="494"/>
      <c r="BA2" s="494"/>
      <c r="BB2" s="494"/>
      <c r="BC2" s="494"/>
      <c r="BD2" s="494"/>
      <c r="BE2" s="494"/>
      <c r="BF2" s="494"/>
      <c r="BG2" s="494"/>
      <c r="BH2" s="494"/>
      <c r="BI2" s="494"/>
      <c r="BJ2" s="494"/>
      <c r="BK2" s="494"/>
      <c r="BL2" s="494"/>
    </row>
    <row r="3" spans="1:66" s="496" customFormat="1" ht="13.5" customHeight="1">
      <c r="A3" s="1321" t="s">
        <v>650</v>
      </c>
      <c r="B3" s="1322"/>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3"/>
      <c r="AD3" s="451"/>
      <c r="AE3" s="495"/>
      <c r="AF3" s="495"/>
      <c r="AO3" s="497"/>
      <c r="AP3" s="497"/>
      <c r="AQ3" s="497"/>
      <c r="AR3" s="497"/>
    </row>
    <row r="4" spans="1:66" s="496" customFormat="1" ht="11.25" customHeight="1">
      <c r="A4" s="498"/>
      <c r="B4" s="499"/>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500"/>
      <c r="AD4" s="451"/>
      <c r="AE4" s="495"/>
      <c r="AF4" s="495"/>
      <c r="AG4" s="495"/>
      <c r="AH4" s="495"/>
      <c r="AI4" s="495"/>
      <c r="AO4" s="497"/>
      <c r="AP4" s="497"/>
      <c r="AQ4" s="497"/>
      <c r="AR4" s="497"/>
    </row>
    <row r="5" spans="1:66" s="494" customFormat="1" ht="15" customHeight="1">
      <c r="A5" s="476"/>
      <c r="B5" s="1247" t="s">
        <v>33977</v>
      </c>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8"/>
      <c r="AD5" s="451"/>
      <c r="AE5" s="501"/>
      <c r="AF5" s="501"/>
      <c r="AG5" s="501"/>
      <c r="AH5" s="501"/>
      <c r="AI5" s="501"/>
      <c r="AJ5" s="501"/>
      <c r="AK5" s="501"/>
      <c r="AO5" s="502"/>
      <c r="AP5" s="503"/>
      <c r="AQ5" s="503"/>
      <c r="AR5" s="503"/>
      <c r="AS5" s="503"/>
      <c r="AZ5" s="451"/>
      <c r="BA5" s="451"/>
      <c r="BB5" s="451"/>
      <c r="BC5" s="451"/>
      <c r="BD5" s="451"/>
      <c r="BE5" s="451"/>
      <c r="BF5" s="451"/>
      <c r="BG5" s="451"/>
      <c r="BH5" s="451"/>
      <c r="BI5" s="451"/>
      <c r="BJ5" s="451"/>
      <c r="BK5" s="451"/>
      <c r="BL5" s="451"/>
      <c r="BM5" s="451"/>
      <c r="BN5" s="451"/>
    </row>
    <row r="6" spans="1:66" s="494" customFormat="1" ht="15" customHeight="1">
      <c r="A6" s="476"/>
      <c r="B6" s="1247" t="s">
        <v>33978</v>
      </c>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8"/>
      <c r="AD6" s="451"/>
      <c r="AE6" s="501"/>
      <c r="AF6" s="501"/>
      <c r="AG6" s="501"/>
      <c r="AH6" s="501"/>
      <c r="AI6" s="501"/>
      <c r="AJ6" s="501"/>
      <c r="AK6" s="501"/>
      <c r="AL6" s="502"/>
      <c r="AM6" s="502"/>
      <c r="AN6" s="502"/>
      <c r="AO6" s="502"/>
      <c r="AP6" s="503"/>
      <c r="AQ6" s="503"/>
      <c r="AR6" s="503"/>
      <c r="AS6" s="503"/>
      <c r="AZ6" s="451"/>
      <c r="BA6" s="451"/>
      <c r="BB6" s="451"/>
      <c r="BC6" s="451"/>
      <c r="BD6" s="451"/>
      <c r="BE6" s="451"/>
      <c r="BF6" s="451"/>
      <c r="BG6" s="451"/>
      <c r="BH6" s="451"/>
      <c r="BI6" s="451"/>
      <c r="BJ6" s="451"/>
      <c r="BK6" s="451"/>
      <c r="BL6" s="451"/>
      <c r="BM6" s="451"/>
      <c r="BN6" s="451"/>
    </row>
    <row r="7" spans="1:66" s="494" customFormat="1" ht="14.25" customHeight="1">
      <c r="A7" s="504"/>
      <c r="B7" s="1249" t="s">
        <v>33979</v>
      </c>
      <c r="C7" s="1249"/>
      <c r="D7" s="1249"/>
      <c r="E7" s="1249"/>
      <c r="F7" s="1249"/>
      <c r="G7" s="1249"/>
      <c r="H7" s="1249"/>
      <c r="I7" s="1249"/>
      <c r="J7" s="1249"/>
      <c r="K7" s="1249"/>
      <c r="L7" s="1249"/>
      <c r="M7" s="1249"/>
      <c r="N7" s="1249"/>
      <c r="O7" s="1249"/>
      <c r="P7" s="1249"/>
      <c r="Q7" s="1249"/>
      <c r="R7" s="1249"/>
      <c r="S7" s="1249"/>
      <c r="T7" s="1249"/>
      <c r="U7" s="1249"/>
      <c r="V7" s="1249"/>
      <c r="W7" s="1249"/>
      <c r="X7" s="1249"/>
      <c r="Y7" s="1249"/>
      <c r="Z7" s="1249"/>
      <c r="AA7" s="1249"/>
      <c r="AB7" s="1249"/>
      <c r="AC7" s="1250"/>
      <c r="AD7" s="451"/>
      <c r="AE7" s="505"/>
      <c r="AF7" s="451"/>
      <c r="AO7" s="503"/>
      <c r="AP7" s="503"/>
      <c r="AQ7" s="503"/>
      <c r="AR7" s="503"/>
    </row>
    <row r="8" spans="1:66" s="494" customFormat="1" ht="14.25" customHeight="1">
      <c r="A8" s="504"/>
      <c r="B8" s="506"/>
      <c r="C8" s="505"/>
      <c r="D8" s="505"/>
      <c r="E8" s="505"/>
      <c r="F8" s="505"/>
      <c r="G8" s="505"/>
      <c r="H8" s="505"/>
      <c r="I8" s="505"/>
      <c r="J8" s="505"/>
      <c r="K8" s="505"/>
      <c r="L8" s="505"/>
      <c r="M8" s="505"/>
      <c r="N8" s="505"/>
      <c r="O8" s="505"/>
      <c r="P8" s="505"/>
      <c r="Q8" s="505"/>
      <c r="R8" s="505"/>
      <c r="S8" s="505"/>
      <c r="T8" s="505"/>
      <c r="U8" s="505"/>
      <c r="V8" s="505"/>
      <c r="W8" s="505"/>
      <c r="X8" s="505"/>
      <c r="Y8" s="505"/>
      <c r="Z8" s="505"/>
      <c r="AA8" s="505"/>
      <c r="AB8" s="505"/>
      <c r="AC8" s="507"/>
      <c r="AD8" s="451"/>
      <c r="AE8" s="505"/>
      <c r="AF8" s="451"/>
      <c r="AO8" s="503"/>
      <c r="AP8" s="503"/>
      <c r="AQ8" s="503"/>
      <c r="AR8" s="503"/>
    </row>
    <row r="9" spans="1:66" s="494" customFormat="1">
      <c r="A9" s="476"/>
      <c r="B9" s="1304">
        <v>1</v>
      </c>
      <c r="C9" s="1305"/>
      <c r="D9" s="1305"/>
      <c r="E9" s="1305"/>
      <c r="F9" s="1305"/>
      <c r="G9" s="1305"/>
      <c r="H9" s="1305"/>
      <c r="I9" s="1305"/>
      <c r="J9" s="1305"/>
      <c r="K9" s="1306"/>
      <c r="L9" s="1337">
        <v>2</v>
      </c>
      <c r="M9" s="1338"/>
      <c r="N9" s="1339"/>
      <c r="O9" s="1304">
        <v>3</v>
      </c>
      <c r="P9" s="1305"/>
      <c r="Q9" s="1305"/>
      <c r="R9" s="1305"/>
      <c r="S9" s="1305"/>
      <c r="T9" s="1306"/>
      <c r="U9" s="1304">
        <v>4</v>
      </c>
      <c r="V9" s="1305"/>
      <c r="W9" s="1305"/>
      <c r="X9" s="1305"/>
      <c r="Y9" s="1305"/>
      <c r="Z9" s="1305"/>
      <c r="AA9" s="1305"/>
      <c r="AB9" s="1306"/>
      <c r="AC9" s="508"/>
      <c r="AD9" s="451"/>
      <c r="AE9" s="505"/>
      <c r="AF9" s="472"/>
      <c r="AG9" s="503"/>
      <c r="AH9" s="503"/>
      <c r="AI9" s="503"/>
      <c r="AJ9" s="451"/>
      <c r="AK9" s="509"/>
      <c r="AL9" s="509"/>
      <c r="AM9" s="451"/>
      <c r="AN9" s="510"/>
      <c r="AO9" s="510"/>
      <c r="AP9" s="511"/>
      <c r="AQ9" s="512"/>
      <c r="AR9" s="513"/>
      <c r="AS9" s="514"/>
      <c r="AT9" s="515"/>
      <c r="AU9" s="515"/>
      <c r="AV9" s="515"/>
    </row>
    <row r="10" spans="1:66" s="494" customFormat="1">
      <c r="A10" s="476"/>
      <c r="B10" s="1307" t="s">
        <v>33980</v>
      </c>
      <c r="C10" s="1308"/>
      <c r="D10" s="1308"/>
      <c r="E10" s="1308"/>
      <c r="F10" s="1308"/>
      <c r="G10" s="1308"/>
      <c r="H10" s="1308"/>
      <c r="I10" s="1308"/>
      <c r="J10" s="1308"/>
      <c r="K10" s="1309"/>
      <c r="L10" s="1307" t="s">
        <v>33981</v>
      </c>
      <c r="M10" s="1308"/>
      <c r="N10" s="1309"/>
      <c r="O10" s="1307" t="s">
        <v>33982</v>
      </c>
      <c r="P10" s="1308"/>
      <c r="Q10" s="1308"/>
      <c r="R10" s="1308"/>
      <c r="S10" s="1308"/>
      <c r="T10" s="1309"/>
      <c r="U10" s="1307" t="s">
        <v>33983</v>
      </c>
      <c r="V10" s="1308"/>
      <c r="W10" s="1308"/>
      <c r="X10" s="1308"/>
      <c r="Y10" s="1308"/>
      <c r="Z10" s="1308"/>
      <c r="AA10" s="1308"/>
      <c r="AB10" s="1309"/>
      <c r="AC10" s="516"/>
      <c r="AD10" s="451"/>
      <c r="AE10" s="512"/>
      <c r="AF10" s="472"/>
      <c r="AG10" s="503"/>
      <c r="AH10" s="503"/>
      <c r="AI10" s="503"/>
      <c r="AJ10" s="509"/>
      <c r="AK10" s="509"/>
      <c r="AL10" s="509"/>
      <c r="AM10" s="512"/>
      <c r="AN10" s="510"/>
      <c r="AO10" s="510"/>
      <c r="AP10" s="510"/>
      <c r="AQ10" s="510"/>
      <c r="AR10" s="509"/>
      <c r="AS10" s="510"/>
      <c r="AT10" s="510"/>
      <c r="AU10" s="512"/>
      <c r="AV10" s="512"/>
    </row>
    <row r="11" spans="1:66" s="494" customFormat="1">
      <c r="A11" s="476"/>
      <c r="B11" s="1255"/>
      <c r="C11" s="1256"/>
      <c r="D11" s="1256"/>
      <c r="E11" s="1256"/>
      <c r="F11" s="1256"/>
      <c r="G11" s="1256"/>
      <c r="H11" s="1256"/>
      <c r="I11" s="1256"/>
      <c r="J11" s="1256"/>
      <c r="K11" s="1257"/>
      <c r="L11" s="1307" t="s">
        <v>33984</v>
      </c>
      <c r="M11" s="1308"/>
      <c r="N11" s="1309"/>
      <c r="O11" s="1307" t="s">
        <v>33985</v>
      </c>
      <c r="P11" s="1310"/>
      <c r="Q11" s="1310"/>
      <c r="R11" s="1310"/>
      <c r="S11" s="1310"/>
      <c r="T11" s="1311"/>
      <c r="U11" s="1307" t="s">
        <v>33986</v>
      </c>
      <c r="V11" s="1308"/>
      <c r="W11" s="1308"/>
      <c r="X11" s="1308"/>
      <c r="Y11" s="1308"/>
      <c r="Z11" s="1308"/>
      <c r="AA11" s="1308"/>
      <c r="AB11" s="1309"/>
      <c r="AC11" s="516"/>
      <c r="AD11" s="451"/>
      <c r="AE11" s="512"/>
      <c r="AF11" s="472"/>
      <c r="AG11" s="503"/>
      <c r="AH11" s="503"/>
      <c r="AI11" s="503"/>
      <c r="AJ11" s="509"/>
      <c r="AK11" s="509"/>
      <c r="AL11" s="509"/>
      <c r="AM11" s="512"/>
      <c r="AN11" s="510"/>
      <c r="AO11" s="510"/>
      <c r="AP11" s="510"/>
      <c r="AQ11" s="510"/>
      <c r="AR11" s="509"/>
      <c r="AS11" s="510"/>
      <c r="AT11" s="510"/>
      <c r="AU11" s="512"/>
      <c r="AV11" s="512"/>
    </row>
    <row r="12" spans="1:66" s="494" customFormat="1">
      <c r="A12" s="476"/>
      <c r="B12" s="1315"/>
      <c r="C12" s="1316"/>
      <c r="D12" s="1316"/>
      <c r="E12" s="1316"/>
      <c r="F12" s="1316"/>
      <c r="G12" s="1316"/>
      <c r="H12" s="1316"/>
      <c r="I12" s="1316"/>
      <c r="J12" s="1316"/>
      <c r="K12" s="1317"/>
      <c r="L12" s="1318" t="s">
        <v>33987</v>
      </c>
      <c r="M12" s="1319"/>
      <c r="N12" s="1320"/>
      <c r="O12" s="1312"/>
      <c r="P12" s="1313"/>
      <c r="Q12" s="1313"/>
      <c r="R12" s="1313"/>
      <c r="S12" s="1313"/>
      <c r="T12" s="1314"/>
      <c r="U12" s="1324" t="s">
        <v>33988</v>
      </c>
      <c r="V12" s="1325"/>
      <c r="W12" s="1325"/>
      <c r="X12" s="1325"/>
      <c r="Y12" s="1325"/>
      <c r="Z12" s="1325"/>
      <c r="AA12" s="1325"/>
      <c r="AB12" s="1326"/>
      <c r="AC12" s="522"/>
      <c r="AD12" s="451"/>
      <c r="AE12" s="509"/>
      <c r="AF12" s="472"/>
      <c r="AG12" s="503"/>
      <c r="AH12" s="503"/>
      <c r="AI12" s="503"/>
      <c r="AJ12" s="509"/>
      <c r="AK12" s="509"/>
      <c r="AL12" s="509"/>
      <c r="AM12" s="509"/>
      <c r="AN12" s="510"/>
      <c r="AO12" s="510"/>
      <c r="AP12" s="510"/>
      <c r="AQ12" s="510"/>
      <c r="AR12" s="510"/>
      <c r="AS12" s="509"/>
      <c r="AT12" s="510"/>
      <c r="AU12" s="510"/>
      <c r="AV12" s="523"/>
    </row>
    <row r="13" spans="1:66" s="494" customFormat="1">
      <c r="A13" s="476"/>
      <c r="B13" s="1251" t="s">
        <v>37785</v>
      </c>
      <c r="C13" s="1252"/>
      <c r="D13" s="1252"/>
      <c r="E13" s="1252"/>
      <c r="F13" s="1252"/>
      <c r="G13" s="1252"/>
      <c r="H13" s="1252"/>
      <c r="I13" s="1252"/>
      <c r="J13" s="1252"/>
      <c r="K13" s="1253"/>
      <c r="L13" s="1088">
        <f>SUMIF('SEZIONE A'!$L$10:$L$39,"="&amp;B13,'SEZIONE A'!$M$10:$P$39)</f>
        <v>0</v>
      </c>
      <c r="M13" s="1089"/>
      <c r="N13" s="1254"/>
      <c r="O13" s="1327"/>
      <c r="P13" s="1328"/>
      <c r="Q13" s="1328"/>
      <c r="R13" s="1328"/>
      <c r="S13" s="1328"/>
      <c r="T13" s="1329"/>
      <c r="U13" s="1303">
        <f>L13*O13/10000</f>
        <v>0</v>
      </c>
      <c r="V13" s="1303"/>
      <c r="W13" s="1303"/>
      <c r="X13" s="1303"/>
      <c r="Y13" s="1303"/>
      <c r="Z13" s="1303"/>
      <c r="AA13" s="1303"/>
      <c r="AB13" s="1303"/>
      <c r="AC13" s="524"/>
      <c r="AD13" s="451"/>
      <c r="AE13" s="525"/>
      <c r="AF13" s="472"/>
      <c r="AG13" s="503"/>
      <c r="AH13" s="503"/>
      <c r="AI13" s="503"/>
      <c r="AJ13" s="1302"/>
      <c r="AK13" s="1302"/>
      <c r="AL13" s="1302"/>
      <c r="AM13" s="1302"/>
      <c r="AN13" s="404"/>
      <c r="AO13" s="404"/>
      <c r="AP13" s="404"/>
      <c r="AQ13" s="404"/>
      <c r="AR13" s="1302"/>
      <c r="AS13" s="1302"/>
      <c r="AT13" s="1302"/>
      <c r="AU13" s="1302"/>
      <c r="AV13" s="526"/>
    </row>
    <row r="14" spans="1:66" s="494" customFormat="1" ht="12.75" customHeight="1">
      <c r="A14" s="476"/>
      <c r="B14" s="1251" t="s">
        <v>37798</v>
      </c>
      <c r="C14" s="1252"/>
      <c r="D14" s="1252"/>
      <c r="E14" s="1252"/>
      <c r="F14" s="1252"/>
      <c r="G14" s="1252"/>
      <c r="H14" s="1252"/>
      <c r="I14" s="1252"/>
      <c r="J14" s="1252"/>
      <c r="K14" s="1253"/>
      <c r="L14" s="1088">
        <f>SUMIF('SEZIONE A'!$L$10:$L$39,"="&amp;B14,'SEZIONE A'!$M$10:$P$39)</f>
        <v>0</v>
      </c>
      <c r="M14" s="1089"/>
      <c r="N14" s="1254"/>
      <c r="O14" s="1327">
        <v>414.17</v>
      </c>
      <c r="P14" s="1328"/>
      <c r="Q14" s="1328"/>
      <c r="R14" s="1328"/>
      <c r="S14" s="1328"/>
      <c r="T14" s="1329"/>
      <c r="U14" s="1303">
        <f t="shared" ref="U14:U35" si="0">L14*O14/10000</f>
        <v>0</v>
      </c>
      <c r="V14" s="1303"/>
      <c r="W14" s="1303"/>
      <c r="X14" s="1303"/>
      <c r="Y14" s="1303"/>
      <c r="Z14" s="1303"/>
      <c r="AA14" s="1303"/>
      <c r="AB14" s="1303"/>
      <c r="AC14" s="524"/>
      <c r="AD14" s="451"/>
      <c r="AE14" s="525"/>
      <c r="AF14" s="472"/>
      <c r="AG14" s="503"/>
      <c r="AH14" s="503"/>
      <c r="AI14" s="503"/>
      <c r="AJ14" s="1302"/>
      <c r="AK14" s="1302"/>
      <c r="AL14" s="1302"/>
      <c r="AM14" s="1302"/>
      <c r="AN14" s="404"/>
      <c r="AO14" s="404"/>
      <c r="AP14" s="404"/>
      <c r="AQ14" s="404"/>
      <c r="AR14" s="1302"/>
      <c r="AS14" s="1302"/>
      <c r="AT14" s="1302"/>
      <c r="AU14" s="1302"/>
      <c r="AV14" s="526"/>
    </row>
    <row r="15" spans="1:66" s="494" customFormat="1" ht="12.75" customHeight="1">
      <c r="A15" s="476"/>
      <c r="B15" s="1251" t="s">
        <v>8019</v>
      </c>
      <c r="C15" s="1252"/>
      <c r="D15" s="1252"/>
      <c r="E15" s="1252"/>
      <c r="F15" s="1252"/>
      <c r="G15" s="1252"/>
      <c r="H15" s="1252"/>
      <c r="I15" s="1252"/>
      <c r="J15" s="1252"/>
      <c r="K15" s="1253"/>
      <c r="L15" s="1088">
        <f>SUMIF('SEZIONE A'!$L$10:$L$39,"="&amp;B15,'SEZIONE A'!$M$10:$P$39)</f>
        <v>0</v>
      </c>
      <c r="M15" s="1089"/>
      <c r="N15" s="1254"/>
      <c r="O15" s="1327">
        <v>125</v>
      </c>
      <c r="P15" s="1328"/>
      <c r="Q15" s="1328"/>
      <c r="R15" s="1328"/>
      <c r="S15" s="1328"/>
      <c r="T15" s="1329"/>
      <c r="U15" s="1303">
        <f t="shared" si="0"/>
        <v>0</v>
      </c>
      <c r="V15" s="1303"/>
      <c r="W15" s="1303"/>
      <c r="X15" s="1303"/>
      <c r="Y15" s="1303"/>
      <c r="Z15" s="1303"/>
      <c r="AA15" s="1303"/>
      <c r="AB15" s="1303"/>
      <c r="AC15" s="524"/>
      <c r="AD15" s="451"/>
      <c r="AE15" s="525"/>
      <c r="AF15" s="472"/>
      <c r="AG15" s="503"/>
      <c r="AH15" s="503"/>
      <c r="AI15" s="503"/>
      <c r="AJ15" s="1302"/>
      <c r="AK15" s="1302"/>
      <c r="AL15" s="1302"/>
      <c r="AM15" s="1302"/>
      <c r="AN15" s="404"/>
      <c r="AO15" s="404"/>
      <c r="AP15" s="404"/>
      <c r="AQ15" s="404"/>
      <c r="AR15" s="1302"/>
      <c r="AS15" s="1302"/>
      <c r="AT15" s="1302"/>
      <c r="AU15" s="1302"/>
      <c r="AV15" s="526"/>
    </row>
    <row r="16" spans="1:66" s="494" customFormat="1" ht="12.75" customHeight="1">
      <c r="A16" s="476"/>
      <c r="B16" s="1251" t="s">
        <v>2867</v>
      </c>
      <c r="C16" s="1252"/>
      <c r="D16" s="1252"/>
      <c r="E16" s="1252"/>
      <c r="F16" s="1252"/>
      <c r="G16" s="1252"/>
      <c r="H16" s="1252"/>
      <c r="I16" s="1252"/>
      <c r="J16" s="1252"/>
      <c r="K16" s="1253"/>
      <c r="L16" s="1088">
        <f>SUMIF('SEZIONE A'!$L$10:$L$39,"="&amp;B16,'SEZIONE A'!$M$10:$P$39)</f>
        <v>0</v>
      </c>
      <c r="M16" s="1089"/>
      <c r="N16" s="1254"/>
      <c r="O16" s="1258">
        <v>130</v>
      </c>
      <c r="P16" s="1258"/>
      <c r="Q16" s="1258"/>
      <c r="R16" s="1258"/>
      <c r="S16" s="1258"/>
      <c r="T16" s="1258"/>
      <c r="U16" s="1303">
        <f t="shared" si="0"/>
        <v>0</v>
      </c>
      <c r="V16" s="1303"/>
      <c r="W16" s="1303"/>
      <c r="X16" s="1303"/>
      <c r="Y16" s="1303"/>
      <c r="Z16" s="1303"/>
      <c r="AA16" s="1303"/>
      <c r="AB16" s="1303"/>
      <c r="AC16" s="524"/>
      <c r="AD16" s="451"/>
      <c r="AE16" s="525"/>
      <c r="AF16" s="472"/>
      <c r="AG16" s="503"/>
      <c r="AH16" s="503"/>
      <c r="AI16" s="503"/>
      <c r="AJ16" s="1302"/>
      <c r="AK16" s="1302"/>
      <c r="AL16" s="1302"/>
      <c r="AM16" s="1302"/>
      <c r="AN16" s="404"/>
      <c r="AO16" s="404"/>
      <c r="AP16" s="404"/>
      <c r="AQ16" s="404"/>
      <c r="AR16" s="1302"/>
      <c r="AS16" s="1302"/>
      <c r="AT16" s="1302"/>
      <c r="AU16" s="1302"/>
      <c r="AV16" s="526"/>
    </row>
    <row r="17" spans="1:48" s="494" customFormat="1" ht="26.25" customHeight="1">
      <c r="A17" s="476"/>
      <c r="B17" s="1251" t="s">
        <v>37786</v>
      </c>
      <c r="C17" s="1252"/>
      <c r="D17" s="1252"/>
      <c r="E17" s="1252"/>
      <c r="F17" s="1252"/>
      <c r="G17" s="1252"/>
      <c r="H17" s="1252"/>
      <c r="I17" s="1252"/>
      <c r="J17" s="1252"/>
      <c r="K17" s="1253"/>
      <c r="L17" s="1088">
        <f>SUMIF('SEZIONE A'!$L$10:$L$39,"="&amp;B17,'SEZIONE A'!$M$10:$P$39)</f>
        <v>0</v>
      </c>
      <c r="M17" s="1089"/>
      <c r="N17" s="1254"/>
      <c r="O17" s="1258">
        <v>1800</v>
      </c>
      <c r="P17" s="1258"/>
      <c r="Q17" s="1258"/>
      <c r="R17" s="1258"/>
      <c r="S17" s="1258"/>
      <c r="T17" s="1258"/>
      <c r="U17" s="1303">
        <f t="shared" si="0"/>
        <v>0</v>
      </c>
      <c r="V17" s="1303"/>
      <c r="W17" s="1303"/>
      <c r="X17" s="1303"/>
      <c r="Y17" s="1303"/>
      <c r="Z17" s="1303"/>
      <c r="AA17" s="1303"/>
      <c r="AB17" s="1303"/>
      <c r="AC17" s="524"/>
      <c r="AD17" s="451"/>
      <c r="AE17" s="525"/>
      <c r="AF17" s="472"/>
      <c r="AG17" s="503"/>
      <c r="AH17" s="503"/>
      <c r="AI17" s="503"/>
      <c r="AJ17" s="407"/>
      <c r="AK17" s="407"/>
      <c r="AL17" s="407"/>
      <c r="AM17" s="407"/>
      <c r="AN17" s="404"/>
      <c r="AO17" s="404"/>
      <c r="AP17" s="404"/>
      <c r="AQ17" s="404"/>
      <c r="AR17" s="407"/>
      <c r="AS17" s="407"/>
      <c r="AT17" s="407"/>
      <c r="AU17" s="407"/>
      <c r="AV17" s="526"/>
    </row>
    <row r="18" spans="1:48" s="494" customFormat="1" ht="12.75" customHeight="1">
      <c r="A18" s="476"/>
      <c r="B18" s="1251" t="s">
        <v>37787</v>
      </c>
      <c r="C18" s="1252"/>
      <c r="D18" s="1252"/>
      <c r="E18" s="1252"/>
      <c r="F18" s="1252"/>
      <c r="G18" s="1252"/>
      <c r="H18" s="1252"/>
      <c r="I18" s="1252"/>
      <c r="J18" s="1252"/>
      <c r="K18" s="1253"/>
      <c r="L18" s="1088">
        <f>SUMIF('SEZIONE A'!$L$10:$L$39,"="&amp;B18,'SEZIONE A'!$M$10:$P$39)</f>
        <v>0</v>
      </c>
      <c r="M18" s="1089"/>
      <c r="N18" s="1254"/>
      <c r="O18" s="1258">
        <v>1137</v>
      </c>
      <c r="P18" s="1258"/>
      <c r="Q18" s="1258"/>
      <c r="R18" s="1258"/>
      <c r="S18" s="1258"/>
      <c r="T18" s="1258"/>
      <c r="U18" s="1303">
        <f t="shared" si="0"/>
        <v>0</v>
      </c>
      <c r="V18" s="1303"/>
      <c r="W18" s="1303"/>
      <c r="X18" s="1303"/>
      <c r="Y18" s="1303"/>
      <c r="Z18" s="1303"/>
      <c r="AA18" s="1303"/>
      <c r="AB18" s="1303"/>
      <c r="AC18" s="524"/>
      <c r="AD18" s="451"/>
      <c r="AE18" s="525"/>
      <c r="AF18" s="472"/>
      <c r="AG18" s="503"/>
      <c r="AH18" s="503"/>
      <c r="AI18" s="503"/>
      <c r="AJ18" s="407"/>
      <c r="AK18" s="407"/>
      <c r="AL18" s="407"/>
      <c r="AM18" s="407"/>
      <c r="AN18" s="404"/>
      <c r="AO18" s="404"/>
      <c r="AP18" s="404"/>
      <c r="AQ18" s="404"/>
      <c r="AR18" s="407"/>
      <c r="AS18" s="407"/>
      <c r="AT18" s="407"/>
      <c r="AU18" s="407"/>
      <c r="AV18" s="526"/>
    </row>
    <row r="19" spans="1:48" s="494" customFormat="1" ht="12.75" customHeight="1">
      <c r="A19" s="476"/>
      <c r="B19" s="1251" t="s">
        <v>37788</v>
      </c>
      <c r="C19" s="1252"/>
      <c r="D19" s="1252"/>
      <c r="E19" s="1252"/>
      <c r="F19" s="1252"/>
      <c r="G19" s="1252"/>
      <c r="H19" s="1252"/>
      <c r="I19" s="1252"/>
      <c r="J19" s="1252"/>
      <c r="K19" s="1253"/>
      <c r="L19" s="1088">
        <f>SUMIF('SEZIONE A'!$L$10:$L$39,"="&amp;B19,'SEZIONE A'!$M$10:$P$39)</f>
        <v>0</v>
      </c>
      <c r="M19" s="1089"/>
      <c r="N19" s="1254"/>
      <c r="O19" s="1327">
        <v>1395</v>
      </c>
      <c r="P19" s="1328"/>
      <c r="Q19" s="1328"/>
      <c r="R19" s="1328"/>
      <c r="S19" s="1328"/>
      <c r="T19" s="1329"/>
      <c r="U19" s="1303">
        <f t="shared" si="0"/>
        <v>0</v>
      </c>
      <c r="V19" s="1303"/>
      <c r="W19" s="1303"/>
      <c r="X19" s="1303"/>
      <c r="Y19" s="1303"/>
      <c r="Z19" s="1303"/>
      <c r="AA19" s="1303"/>
      <c r="AB19" s="1303"/>
      <c r="AC19" s="524"/>
      <c r="AD19" s="451"/>
      <c r="AE19" s="525"/>
      <c r="AF19" s="472"/>
      <c r="AG19" s="503"/>
      <c r="AH19" s="503"/>
      <c r="AI19" s="503"/>
      <c r="AJ19" s="1302"/>
      <c r="AK19" s="1302"/>
      <c r="AL19" s="1302"/>
      <c r="AM19" s="1302"/>
      <c r="AN19" s="404"/>
      <c r="AO19" s="404"/>
      <c r="AP19" s="404"/>
      <c r="AQ19" s="404"/>
      <c r="AR19" s="1302"/>
      <c r="AS19" s="1302"/>
      <c r="AT19" s="1302"/>
      <c r="AU19" s="1302"/>
      <c r="AV19" s="526"/>
    </row>
    <row r="20" spans="1:48" s="494" customFormat="1" ht="15" customHeight="1">
      <c r="A20" s="476"/>
      <c r="B20" s="1251" t="s">
        <v>37789</v>
      </c>
      <c r="C20" s="1252"/>
      <c r="D20" s="1252"/>
      <c r="E20" s="1252"/>
      <c r="F20" s="1252"/>
      <c r="G20" s="1252"/>
      <c r="H20" s="1252"/>
      <c r="I20" s="1252"/>
      <c r="J20" s="1252"/>
      <c r="K20" s="1253"/>
      <c r="L20" s="1088">
        <f>SUMIF('SEZIONE A'!$L$10:$L$39,"="&amp;B20,'SEZIONE A'!$M$10:$P$39)</f>
        <v>0</v>
      </c>
      <c r="M20" s="1089"/>
      <c r="N20" s="1254"/>
      <c r="O20" s="1258">
        <v>2158</v>
      </c>
      <c r="P20" s="1258"/>
      <c r="Q20" s="1258"/>
      <c r="R20" s="1258"/>
      <c r="S20" s="1258"/>
      <c r="T20" s="1258"/>
      <c r="U20" s="1303">
        <f t="shared" si="0"/>
        <v>0</v>
      </c>
      <c r="V20" s="1303"/>
      <c r="W20" s="1303"/>
      <c r="X20" s="1303"/>
      <c r="Y20" s="1303"/>
      <c r="Z20" s="1303"/>
      <c r="AA20" s="1303"/>
      <c r="AB20" s="1303"/>
      <c r="AC20" s="524"/>
      <c r="AD20" s="451"/>
      <c r="AE20" s="525"/>
      <c r="AF20" s="472"/>
      <c r="AG20" s="503"/>
      <c r="AH20" s="503"/>
      <c r="AI20" s="503"/>
      <c r="AJ20" s="1302"/>
      <c r="AK20" s="1302"/>
      <c r="AL20" s="1302"/>
      <c r="AM20" s="1302"/>
      <c r="AN20" s="404"/>
      <c r="AO20" s="404"/>
      <c r="AP20" s="404"/>
      <c r="AQ20" s="404"/>
      <c r="AR20" s="1302"/>
      <c r="AS20" s="1302"/>
      <c r="AT20" s="1302"/>
      <c r="AU20" s="1302"/>
      <c r="AV20" s="526"/>
    </row>
    <row r="21" spans="1:48" s="494" customFormat="1" ht="15" customHeight="1">
      <c r="A21" s="476"/>
      <c r="B21" s="1251" t="s">
        <v>37790</v>
      </c>
      <c r="C21" s="1252"/>
      <c r="D21" s="1252"/>
      <c r="E21" s="1252"/>
      <c r="F21" s="1252"/>
      <c r="G21" s="1252"/>
      <c r="H21" s="1252"/>
      <c r="I21" s="1252"/>
      <c r="J21" s="1252"/>
      <c r="K21" s="1253"/>
      <c r="L21" s="1088">
        <f>SUMIF('SEZIONE A'!$L$10:$L$39,"="&amp;B21,'SEZIONE A'!$M$10:$P$39)</f>
        <v>0</v>
      </c>
      <c r="M21" s="1089"/>
      <c r="N21" s="1254"/>
      <c r="O21" s="1258">
        <v>2391</v>
      </c>
      <c r="P21" s="1258"/>
      <c r="Q21" s="1258"/>
      <c r="R21" s="1258"/>
      <c r="S21" s="1258"/>
      <c r="T21" s="1258"/>
      <c r="U21" s="1303">
        <f t="shared" si="0"/>
        <v>0</v>
      </c>
      <c r="V21" s="1303"/>
      <c r="W21" s="1303"/>
      <c r="X21" s="1303"/>
      <c r="Y21" s="1303"/>
      <c r="Z21" s="1303"/>
      <c r="AA21" s="1303"/>
      <c r="AB21" s="1303"/>
      <c r="AC21" s="524"/>
      <c r="AD21" s="451"/>
      <c r="AE21" s="525"/>
      <c r="AF21" s="472"/>
      <c r="AG21" s="503"/>
      <c r="AH21" s="503"/>
      <c r="AI21" s="503"/>
      <c r="AJ21" s="407"/>
      <c r="AK21" s="407"/>
      <c r="AL21" s="407"/>
      <c r="AM21" s="407"/>
      <c r="AN21" s="404"/>
      <c r="AO21" s="404"/>
      <c r="AP21" s="404"/>
      <c r="AQ21" s="404"/>
      <c r="AR21" s="407"/>
      <c r="AS21" s="407"/>
      <c r="AT21" s="407"/>
      <c r="AU21" s="407"/>
      <c r="AV21" s="526"/>
    </row>
    <row r="22" spans="1:48" s="494" customFormat="1" ht="15" customHeight="1">
      <c r="A22" s="476"/>
      <c r="B22" s="1251" t="s">
        <v>37791</v>
      </c>
      <c r="C22" s="1252"/>
      <c r="D22" s="1252"/>
      <c r="E22" s="1252"/>
      <c r="F22" s="1252"/>
      <c r="G22" s="1252"/>
      <c r="H22" s="1252"/>
      <c r="I22" s="1252"/>
      <c r="J22" s="1252"/>
      <c r="K22" s="1253"/>
      <c r="L22" s="1088">
        <f>SUMIF('SEZIONE A'!$L$10:$L$39,"="&amp;B22,'SEZIONE A'!$M$10:$P$39)</f>
        <v>0</v>
      </c>
      <c r="M22" s="1089"/>
      <c r="N22" s="1254"/>
      <c r="O22" s="1327">
        <v>500</v>
      </c>
      <c r="P22" s="1328"/>
      <c r="Q22" s="1328"/>
      <c r="R22" s="1328"/>
      <c r="S22" s="1328"/>
      <c r="T22" s="1329"/>
      <c r="U22" s="1303">
        <f t="shared" si="0"/>
        <v>0</v>
      </c>
      <c r="V22" s="1303"/>
      <c r="W22" s="1303"/>
      <c r="X22" s="1303"/>
      <c r="Y22" s="1303"/>
      <c r="Z22" s="1303"/>
      <c r="AA22" s="1303"/>
      <c r="AB22" s="1303"/>
      <c r="AC22" s="524"/>
      <c r="AD22" s="451"/>
      <c r="AE22" s="525"/>
      <c r="AF22" s="472"/>
      <c r="AG22" s="503"/>
      <c r="AH22" s="503"/>
      <c r="AI22" s="503"/>
      <c r="AJ22" s="1302"/>
      <c r="AK22" s="1302"/>
      <c r="AL22" s="1302"/>
      <c r="AM22" s="1302"/>
      <c r="AN22" s="404"/>
      <c r="AO22" s="404"/>
      <c r="AP22" s="404"/>
      <c r="AQ22" s="404"/>
      <c r="AR22" s="1302"/>
      <c r="AS22" s="1302"/>
      <c r="AT22" s="1302"/>
      <c r="AU22" s="1302"/>
      <c r="AV22" s="526"/>
    </row>
    <row r="23" spans="1:48" s="494" customFormat="1" ht="15" customHeight="1">
      <c r="A23" s="476"/>
      <c r="B23" s="1251" t="s">
        <v>37792</v>
      </c>
      <c r="C23" s="1252"/>
      <c r="D23" s="1252"/>
      <c r="E23" s="1252"/>
      <c r="F23" s="1252"/>
      <c r="G23" s="1252"/>
      <c r="H23" s="1252"/>
      <c r="I23" s="1252"/>
      <c r="J23" s="1252"/>
      <c r="K23" s="1253"/>
      <c r="L23" s="1088">
        <f>SUMIF('SEZIONE A'!$L$10:$L$39,"="&amp;B23,'SEZIONE A'!$M$10:$P$39)</f>
        <v>0</v>
      </c>
      <c r="M23" s="1089"/>
      <c r="N23" s="1254"/>
      <c r="O23" s="1327">
        <v>2273</v>
      </c>
      <c r="P23" s="1328"/>
      <c r="Q23" s="1328"/>
      <c r="R23" s="1328"/>
      <c r="S23" s="1328"/>
      <c r="T23" s="1329"/>
      <c r="U23" s="1303">
        <f t="shared" si="0"/>
        <v>0</v>
      </c>
      <c r="V23" s="1303"/>
      <c r="W23" s="1303"/>
      <c r="X23" s="1303"/>
      <c r="Y23" s="1303"/>
      <c r="Z23" s="1303"/>
      <c r="AA23" s="1303"/>
      <c r="AB23" s="1303"/>
      <c r="AC23" s="524"/>
      <c r="AD23" s="451"/>
      <c r="AE23" s="525"/>
      <c r="AF23" s="472"/>
      <c r="AG23" s="503"/>
      <c r="AH23" s="503"/>
      <c r="AI23" s="503"/>
      <c r="AJ23" s="407"/>
      <c r="AK23" s="407"/>
      <c r="AL23" s="407"/>
      <c r="AM23" s="407"/>
      <c r="AN23" s="404"/>
      <c r="AO23" s="404"/>
      <c r="AP23" s="404"/>
      <c r="AQ23" s="404"/>
      <c r="AR23" s="407"/>
      <c r="AS23" s="407"/>
      <c r="AT23" s="407"/>
      <c r="AU23" s="407"/>
      <c r="AV23" s="526"/>
    </row>
    <row r="24" spans="1:48" s="494" customFormat="1" ht="25.5" customHeight="1">
      <c r="A24" s="476"/>
      <c r="B24" s="1251" t="s">
        <v>37793</v>
      </c>
      <c r="C24" s="1252"/>
      <c r="D24" s="1252"/>
      <c r="E24" s="1252"/>
      <c r="F24" s="1252"/>
      <c r="G24" s="1252"/>
      <c r="H24" s="1252"/>
      <c r="I24" s="1252"/>
      <c r="J24" s="1252"/>
      <c r="K24" s="1253"/>
      <c r="L24" s="1088">
        <f>SUMIF('SEZIONE A'!$L$10:$L$39,"="&amp;#REF!,'SEZIONE A'!$M$10:$P$39)</f>
        <v>0</v>
      </c>
      <c r="M24" s="1089"/>
      <c r="N24" s="1254"/>
      <c r="O24" s="1327">
        <v>2273</v>
      </c>
      <c r="P24" s="1328"/>
      <c r="Q24" s="1328"/>
      <c r="R24" s="1328"/>
      <c r="S24" s="1328"/>
      <c r="T24" s="1329"/>
      <c r="U24" s="1303">
        <f t="shared" si="0"/>
        <v>0</v>
      </c>
      <c r="V24" s="1303"/>
      <c r="W24" s="1303"/>
      <c r="X24" s="1303"/>
      <c r="Y24" s="1303"/>
      <c r="Z24" s="1303"/>
      <c r="AA24" s="1303"/>
      <c r="AB24" s="1303"/>
      <c r="AC24" s="524"/>
      <c r="AD24" s="451"/>
      <c r="AE24" s="525"/>
      <c r="AF24" s="472"/>
      <c r="AG24" s="503"/>
      <c r="AH24" s="503"/>
      <c r="AI24" s="503"/>
      <c r="AJ24" s="1302"/>
      <c r="AK24" s="1302"/>
      <c r="AL24" s="1302"/>
      <c r="AM24" s="1302"/>
      <c r="AN24" s="404"/>
      <c r="AO24" s="404"/>
      <c r="AP24" s="404"/>
      <c r="AQ24" s="404"/>
      <c r="AR24" s="1302"/>
      <c r="AS24" s="1302"/>
      <c r="AT24" s="1302"/>
      <c r="AU24" s="1302"/>
      <c r="AV24" s="526"/>
    </row>
    <row r="25" spans="1:48" s="494" customFormat="1" ht="27" customHeight="1">
      <c r="A25" s="476"/>
      <c r="B25" s="1251" t="s">
        <v>37799</v>
      </c>
      <c r="C25" s="1252"/>
      <c r="D25" s="1252"/>
      <c r="E25" s="1252"/>
      <c r="F25" s="1252"/>
      <c r="G25" s="1252"/>
      <c r="H25" s="1252"/>
      <c r="I25" s="1252"/>
      <c r="J25" s="1252"/>
      <c r="K25" s="1253"/>
      <c r="L25" s="1088">
        <f>SUMIF('SEZIONE A'!$L$10:$L$39,"="&amp;B24,'SEZIONE A'!$M$10:$P$39)</f>
        <v>0</v>
      </c>
      <c r="M25" s="1089"/>
      <c r="N25" s="1254"/>
      <c r="O25" s="1258">
        <v>1137</v>
      </c>
      <c r="P25" s="1258"/>
      <c r="Q25" s="1258"/>
      <c r="R25" s="1258"/>
      <c r="S25" s="1258"/>
      <c r="T25" s="1258"/>
      <c r="U25" s="1303">
        <f t="shared" si="0"/>
        <v>0</v>
      </c>
      <c r="V25" s="1303"/>
      <c r="W25" s="1303"/>
      <c r="X25" s="1303"/>
      <c r="Y25" s="1303"/>
      <c r="Z25" s="1303"/>
      <c r="AA25" s="1303"/>
      <c r="AB25" s="1303"/>
      <c r="AC25" s="524"/>
      <c r="AD25" s="451"/>
      <c r="AE25" s="525"/>
      <c r="AF25" s="472"/>
      <c r="AG25" s="503"/>
      <c r="AH25" s="503"/>
      <c r="AI25" s="503"/>
      <c r="AJ25" s="407"/>
      <c r="AK25" s="407"/>
      <c r="AL25" s="407"/>
      <c r="AM25" s="407"/>
      <c r="AN25" s="404"/>
      <c r="AO25" s="404"/>
      <c r="AP25" s="404"/>
      <c r="AQ25" s="404"/>
      <c r="AR25" s="407"/>
      <c r="AS25" s="407"/>
      <c r="AT25" s="407"/>
      <c r="AU25" s="407"/>
      <c r="AV25" s="526"/>
    </row>
    <row r="26" spans="1:48" s="494" customFormat="1" ht="15" customHeight="1">
      <c r="A26" s="476"/>
      <c r="B26" s="1251" t="s">
        <v>37805</v>
      </c>
      <c r="C26" s="1252"/>
      <c r="D26" s="1252"/>
      <c r="E26" s="1252"/>
      <c r="F26" s="1252"/>
      <c r="G26" s="1252"/>
      <c r="H26" s="1252"/>
      <c r="I26" s="1252"/>
      <c r="J26" s="1252"/>
      <c r="K26" s="1253"/>
      <c r="L26" s="1088">
        <f>SUMIF('SEZIONE A'!$L$10:$L$39,"="&amp;B27,'SEZIONE A'!$M$10:$P$39)</f>
        <v>0</v>
      </c>
      <c r="M26" s="1089"/>
      <c r="N26" s="1254"/>
      <c r="O26" s="1258">
        <v>1740</v>
      </c>
      <c r="P26" s="1258"/>
      <c r="Q26" s="1258"/>
      <c r="R26" s="1258"/>
      <c r="S26" s="1258"/>
      <c r="T26" s="1258"/>
      <c r="U26" s="1303">
        <f t="shared" si="0"/>
        <v>0</v>
      </c>
      <c r="V26" s="1303"/>
      <c r="W26" s="1303"/>
      <c r="X26" s="1303"/>
      <c r="Y26" s="1303"/>
      <c r="Z26" s="1303"/>
      <c r="AA26" s="1303"/>
      <c r="AB26" s="1303"/>
      <c r="AC26" s="524"/>
      <c r="AD26" s="451"/>
      <c r="AE26" s="525"/>
      <c r="AF26" s="472"/>
      <c r="AG26" s="503"/>
      <c r="AH26" s="503"/>
      <c r="AI26" s="503"/>
      <c r="AJ26" s="407"/>
      <c r="AK26" s="407"/>
      <c r="AL26" s="407"/>
      <c r="AM26" s="407"/>
      <c r="AN26" s="404"/>
      <c r="AO26" s="404"/>
      <c r="AP26" s="404"/>
      <c r="AQ26" s="404"/>
      <c r="AR26" s="407"/>
      <c r="AS26" s="407"/>
      <c r="AT26" s="407"/>
      <c r="AU26" s="407"/>
      <c r="AV26" s="526"/>
    </row>
    <row r="27" spans="1:48" s="494" customFormat="1" ht="15" customHeight="1">
      <c r="A27" s="476"/>
      <c r="B27" s="1251" t="s">
        <v>37794</v>
      </c>
      <c r="C27" s="1252"/>
      <c r="D27" s="1252"/>
      <c r="E27" s="1252"/>
      <c r="F27" s="1252"/>
      <c r="G27" s="1252"/>
      <c r="H27" s="1252"/>
      <c r="I27" s="1252"/>
      <c r="J27" s="1252"/>
      <c r="K27" s="1253"/>
      <c r="L27" s="1088">
        <f>SUMIF('SEZIONE A'!$L$10:$L$39,"="&amp;B28,'SEZIONE A'!$M$10:$P$39)</f>
        <v>0</v>
      </c>
      <c r="M27" s="1089"/>
      <c r="N27" s="1254"/>
      <c r="O27" s="1258">
        <v>982</v>
      </c>
      <c r="P27" s="1258"/>
      <c r="Q27" s="1258"/>
      <c r="R27" s="1258"/>
      <c r="S27" s="1258"/>
      <c r="T27" s="1258"/>
      <c r="U27" s="1303">
        <f t="shared" si="0"/>
        <v>0</v>
      </c>
      <c r="V27" s="1303"/>
      <c r="W27" s="1303"/>
      <c r="X27" s="1303"/>
      <c r="Y27" s="1303"/>
      <c r="Z27" s="1303"/>
      <c r="AA27" s="1303"/>
      <c r="AB27" s="1303"/>
      <c r="AC27" s="524"/>
      <c r="AD27" s="451"/>
      <c r="AE27" s="525"/>
      <c r="AF27" s="472"/>
      <c r="AG27" s="503"/>
      <c r="AH27" s="503"/>
      <c r="AI27" s="503"/>
      <c r="AJ27" s="407"/>
      <c r="AK27" s="407"/>
      <c r="AL27" s="407"/>
      <c r="AM27" s="407"/>
      <c r="AN27" s="404"/>
      <c r="AO27" s="404"/>
      <c r="AP27" s="404"/>
      <c r="AQ27" s="404"/>
      <c r="AR27" s="407"/>
      <c r="AS27" s="407"/>
      <c r="AT27" s="407"/>
      <c r="AU27" s="407"/>
      <c r="AV27" s="526"/>
    </row>
    <row r="28" spans="1:48" s="494" customFormat="1" ht="15" customHeight="1">
      <c r="A28" s="476"/>
      <c r="B28" s="1251" t="s">
        <v>37795</v>
      </c>
      <c r="C28" s="1252"/>
      <c r="D28" s="1252"/>
      <c r="E28" s="1252"/>
      <c r="F28" s="1252"/>
      <c r="G28" s="1252"/>
      <c r="H28" s="1252"/>
      <c r="I28" s="1252"/>
      <c r="J28" s="1252"/>
      <c r="K28" s="1253"/>
      <c r="L28" s="1088">
        <f>SUMIF('SEZIONE A'!$L$10:$L$39,"="&amp;B29,'SEZIONE A'!$M$10:$P$39)</f>
        <v>0</v>
      </c>
      <c r="M28" s="1089"/>
      <c r="N28" s="1254"/>
      <c r="O28" s="1258"/>
      <c r="P28" s="1258"/>
      <c r="Q28" s="1258"/>
      <c r="R28" s="1258"/>
      <c r="S28" s="1258"/>
      <c r="T28" s="1258"/>
      <c r="U28" s="1303">
        <f t="shared" si="0"/>
        <v>0</v>
      </c>
      <c r="V28" s="1303"/>
      <c r="W28" s="1303"/>
      <c r="X28" s="1303"/>
      <c r="Y28" s="1303"/>
      <c r="Z28" s="1303"/>
      <c r="AA28" s="1303"/>
      <c r="AB28" s="1303"/>
      <c r="AC28" s="524"/>
      <c r="AD28" s="451"/>
      <c r="AE28" s="525"/>
      <c r="AF28" s="472"/>
      <c r="AG28" s="503"/>
      <c r="AH28" s="503"/>
      <c r="AI28" s="503"/>
      <c r="AJ28" s="407"/>
      <c r="AK28" s="407"/>
      <c r="AL28" s="407"/>
      <c r="AM28" s="407"/>
      <c r="AN28" s="404"/>
      <c r="AO28" s="404"/>
      <c r="AP28" s="404"/>
      <c r="AQ28" s="404"/>
      <c r="AR28" s="407"/>
      <c r="AS28" s="407"/>
      <c r="AT28" s="407"/>
      <c r="AU28" s="407"/>
      <c r="AV28" s="526"/>
    </row>
    <row r="29" spans="1:48" s="494" customFormat="1" ht="15" customHeight="1">
      <c r="A29" s="476"/>
      <c r="B29" s="1251" t="s">
        <v>37796</v>
      </c>
      <c r="C29" s="1252"/>
      <c r="D29" s="1252"/>
      <c r="E29" s="1252"/>
      <c r="F29" s="1252"/>
      <c r="G29" s="1252"/>
      <c r="H29" s="1252"/>
      <c r="I29" s="1252"/>
      <c r="J29" s="1252"/>
      <c r="K29" s="1253"/>
      <c r="L29" s="1088">
        <f>SUMIF('SEZIONE A'!$L$10:$L$39,"="&amp;B30,'SEZIONE A'!$M$10:$P$39)</f>
        <v>0</v>
      </c>
      <c r="M29" s="1089"/>
      <c r="N29" s="1254"/>
      <c r="O29" s="1258"/>
      <c r="P29" s="1258"/>
      <c r="Q29" s="1258"/>
      <c r="R29" s="1258"/>
      <c r="S29" s="1258"/>
      <c r="T29" s="1258"/>
      <c r="U29" s="1303">
        <f t="shared" si="0"/>
        <v>0</v>
      </c>
      <c r="V29" s="1303"/>
      <c r="W29" s="1303"/>
      <c r="X29" s="1303"/>
      <c r="Y29" s="1303"/>
      <c r="Z29" s="1303"/>
      <c r="AA29" s="1303"/>
      <c r="AB29" s="1303"/>
      <c r="AC29" s="524"/>
      <c r="AD29" s="451"/>
      <c r="AE29" s="525"/>
      <c r="AF29" s="472"/>
      <c r="AG29" s="503"/>
      <c r="AH29" s="503"/>
      <c r="AI29" s="503"/>
      <c r="AJ29" s="407"/>
      <c r="AK29" s="407"/>
      <c r="AL29" s="407"/>
      <c r="AM29" s="407"/>
      <c r="AN29" s="404"/>
      <c r="AO29" s="404"/>
      <c r="AP29" s="404"/>
      <c r="AQ29" s="404"/>
      <c r="AR29" s="407"/>
      <c r="AS29" s="407"/>
      <c r="AT29" s="407"/>
      <c r="AU29" s="407"/>
      <c r="AV29" s="526"/>
    </row>
    <row r="30" spans="1:48" s="494" customFormat="1" ht="15" customHeight="1">
      <c r="A30" s="476"/>
      <c r="B30" s="1251" t="s">
        <v>37797</v>
      </c>
      <c r="C30" s="1252"/>
      <c r="D30" s="1252"/>
      <c r="E30" s="1252"/>
      <c r="F30" s="1252"/>
      <c r="G30" s="1252"/>
      <c r="H30" s="1252"/>
      <c r="I30" s="1252"/>
      <c r="J30" s="1252"/>
      <c r="K30" s="1253"/>
      <c r="L30" s="1088">
        <f>SUMIF('SEZIONE A'!$L$10:$L$39,"="&amp;B31,'SEZIONE A'!$M$10:$P$39)</f>
        <v>0</v>
      </c>
      <c r="M30" s="1089"/>
      <c r="N30" s="1254"/>
      <c r="O30" s="1327"/>
      <c r="P30" s="1328"/>
      <c r="Q30" s="1328"/>
      <c r="R30" s="1328"/>
      <c r="S30" s="1328"/>
      <c r="T30" s="1329"/>
      <c r="U30" s="1303">
        <f t="shared" si="0"/>
        <v>0</v>
      </c>
      <c r="V30" s="1303"/>
      <c r="W30" s="1303"/>
      <c r="X30" s="1303"/>
      <c r="Y30" s="1303"/>
      <c r="Z30" s="1303"/>
      <c r="AA30" s="1303"/>
      <c r="AB30" s="1303"/>
      <c r="AC30" s="524"/>
      <c r="AD30" s="451"/>
      <c r="AE30" s="525"/>
      <c r="AF30" s="472"/>
      <c r="AG30" s="503"/>
      <c r="AH30" s="503"/>
      <c r="AI30" s="503"/>
      <c r="AJ30" s="407"/>
      <c r="AK30" s="407"/>
      <c r="AL30" s="407"/>
      <c r="AM30" s="407"/>
      <c r="AN30" s="404"/>
      <c r="AO30" s="404"/>
      <c r="AP30" s="404"/>
      <c r="AQ30" s="404"/>
      <c r="AR30" s="407"/>
      <c r="AS30" s="407"/>
      <c r="AT30" s="407"/>
      <c r="AU30" s="407"/>
      <c r="AV30" s="526"/>
    </row>
    <row r="31" spans="1:48" s="494" customFormat="1" ht="15" customHeight="1">
      <c r="A31" s="476"/>
      <c r="B31" s="1263" t="s">
        <v>37800</v>
      </c>
      <c r="C31" s="1264"/>
      <c r="D31" s="1264"/>
      <c r="E31" s="1264"/>
      <c r="F31" s="1264"/>
      <c r="G31" s="1264"/>
      <c r="H31" s="1264"/>
      <c r="I31" s="1264"/>
      <c r="J31" s="1264"/>
      <c r="K31" s="1265"/>
      <c r="L31" s="1088">
        <f>SUMIF('SEZIONE A'!$L$10:$L$39,"="&amp;B32,'SEZIONE A'!$M$10:$P$39)</f>
        <v>0</v>
      </c>
      <c r="M31" s="1089"/>
      <c r="N31" s="1254"/>
      <c r="O31" s="637"/>
      <c r="P31" s="638"/>
      <c r="Q31" s="638"/>
      <c r="R31" s="638"/>
      <c r="S31" s="638"/>
      <c r="T31" s="639"/>
      <c r="U31" s="1303">
        <f t="shared" ref="U31:U34" si="1">L31*O31/10000</f>
        <v>0</v>
      </c>
      <c r="V31" s="1303"/>
      <c r="W31" s="1303"/>
      <c r="X31" s="1303"/>
      <c r="Y31" s="1303"/>
      <c r="Z31" s="1303"/>
      <c r="AA31" s="1303"/>
      <c r="AB31" s="1303"/>
      <c r="AC31" s="524"/>
      <c r="AD31" s="451"/>
      <c r="AE31" s="525"/>
      <c r="AF31" s="472"/>
      <c r="AG31" s="503"/>
      <c r="AH31" s="503"/>
      <c r="AI31" s="503"/>
      <c r="AJ31" s="636"/>
      <c r="AK31" s="636"/>
      <c r="AL31" s="636"/>
      <c r="AM31" s="636"/>
      <c r="AN31" s="404"/>
      <c r="AO31" s="404"/>
      <c r="AP31" s="404"/>
      <c r="AQ31" s="404"/>
      <c r="AR31" s="636"/>
      <c r="AS31" s="636"/>
      <c r="AT31" s="636"/>
      <c r="AU31" s="636"/>
      <c r="AV31" s="526"/>
    </row>
    <row r="32" spans="1:48" s="494" customFormat="1" ht="15" customHeight="1">
      <c r="A32" s="476"/>
      <c r="B32" s="1251" t="s">
        <v>37801</v>
      </c>
      <c r="C32" s="1252"/>
      <c r="D32" s="1252"/>
      <c r="E32" s="1252"/>
      <c r="F32" s="1252"/>
      <c r="G32" s="1252"/>
      <c r="H32" s="1252"/>
      <c r="I32" s="1252"/>
      <c r="J32" s="1252"/>
      <c r="K32" s="1253"/>
      <c r="L32" s="1088">
        <f>SUMIF('SEZIONE A'!$L$10:$L$39,"="&amp;B33,'SEZIONE A'!$M$10:$P$39)</f>
        <v>0</v>
      </c>
      <c r="M32" s="1089"/>
      <c r="N32" s="1254"/>
      <c r="O32" s="637"/>
      <c r="P32" s="638"/>
      <c r="Q32" s="638"/>
      <c r="R32" s="638"/>
      <c r="S32" s="638"/>
      <c r="T32" s="639"/>
      <c r="U32" s="1303">
        <f t="shared" si="1"/>
        <v>0</v>
      </c>
      <c r="V32" s="1303"/>
      <c r="W32" s="1303"/>
      <c r="X32" s="1303"/>
      <c r="Y32" s="1303"/>
      <c r="Z32" s="1303"/>
      <c r="AA32" s="1303"/>
      <c r="AB32" s="1303"/>
      <c r="AC32" s="524"/>
      <c r="AD32" s="451"/>
      <c r="AE32" s="525"/>
      <c r="AF32" s="472"/>
      <c r="AG32" s="503"/>
      <c r="AH32" s="503"/>
      <c r="AI32" s="503"/>
      <c r="AJ32" s="636"/>
      <c r="AK32" s="636"/>
      <c r="AL32" s="636"/>
      <c r="AM32" s="636"/>
      <c r="AN32" s="404"/>
      <c r="AO32" s="404"/>
      <c r="AP32" s="404"/>
      <c r="AQ32" s="404"/>
      <c r="AR32" s="636"/>
      <c r="AS32" s="636"/>
      <c r="AT32" s="636"/>
      <c r="AU32" s="636"/>
      <c r="AV32" s="526"/>
    </row>
    <row r="33" spans="1:57" s="494" customFormat="1" ht="15" customHeight="1">
      <c r="A33" s="476"/>
      <c r="B33" s="1331" t="s">
        <v>37802</v>
      </c>
      <c r="C33" s="1332"/>
      <c r="D33" s="1332"/>
      <c r="E33" s="1332"/>
      <c r="F33" s="1332"/>
      <c r="G33" s="1332"/>
      <c r="H33" s="1332"/>
      <c r="I33" s="1332"/>
      <c r="J33" s="1332"/>
      <c r="K33" s="1333"/>
      <c r="L33" s="1088">
        <f>SUMIF('SEZIONE A'!$L$10:$L$39,"="&amp;B34,'SEZIONE A'!$M$10:$P$39)</f>
        <v>0</v>
      </c>
      <c r="M33" s="1089"/>
      <c r="N33" s="1254"/>
      <c r="O33" s="637"/>
      <c r="P33" s="638"/>
      <c r="Q33" s="638"/>
      <c r="R33" s="638"/>
      <c r="S33" s="638"/>
      <c r="T33" s="639"/>
      <c r="U33" s="1303">
        <f t="shared" si="1"/>
        <v>0</v>
      </c>
      <c r="V33" s="1303"/>
      <c r="W33" s="1303"/>
      <c r="X33" s="1303"/>
      <c r="Y33" s="1303"/>
      <c r="Z33" s="1303"/>
      <c r="AA33" s="1303"/>
      <c r="AB33" s="1303"/>
      <c r="AC33" s="524"/>
      <c r="AD33" s="451"/>
      <c r="AE33" s="525"/>
      <c r="AF33" s="472"/>
      <c r="AG33" s="503"/>
      <c r="AH33" s="503"/>
      <c r="AI33" s="503"/>
      <c r="AJ33" s="636"/>
      <c r="AK33" s="636"/>
      <c r="AL33" s="636"/>
      <c r="AM33" s="636"/>
      <c r="AN33" s="404"/>
      <c r="AO33" s="404"/>
      <c r="AP33" s="404"/>
      <c r="AQ33" s="404"/>
      <c r="AR33" s="636"/>
      <c r="AS33" s="636"/>
      <c r="AT33" s="636"/>
      <c r="AU33" s="636"/>
      <c r="AV33" s="526"/>
    </row>
    <row r="34" spans="1:57" s="494" customFormat="1" ht="15" customHeight="1">
      <c r="A34" s="476"/>
      <c r="B34" s="1334" t="s">
        <v>37803</v>
      </c>
      <c r="C34" s="1335"/>
      <c r="D34" s="1335"/>
      <c r="E34" s="1335"/>
      <c r="F34" s="1335"/>
      <c r="G34" s="1335"/>
      <c r="H34" s="1335"/>
      <c r="I34" s="1335"/>
      <c r="J34" s="1335"/>
      <c r="K34" s="1336"/>
      <c r="L34" s="1088">
        <f>SUMIF('SEZIONE A'!$L$10:$L$39,"="&amp;B35,'SEZIONE A'!$M$10:$P$39)</f>
        <v>0</v>
      </c>
      <c r="M34" s="1089"/>
      <c r="N34" s="1254"/>
      <c r="O34" s="637"/>
      <c r="P34" s="638"/>
      <c r="Q34" s="638"/>
      <c r="R34" s="638"/>
      <c r="S34" s="638"/>
      <c r="T34" s="639"/>
      <c r="U34" s="1303">
        <f t="shared" si="1"/>
        <v>0</v>
      </c>
      <c r="V34" s="1303"/>
      <c r="W34" s="1303"/>
      <c r="X34" s="1303"/>
      <c r="Y34" s="1303"/>
      <c r="Z34" s="1303"/>
      <c r="AA34" s="1303"/>
      <c r="AB34" s="1303"/>
      <c r="AC34" s="524"/>
      <c r="AD34" s="451"/>
      <c r="AE34" s="525"/>
      <c r="AF34" s="472"/>
      <c r="AG34" s="503"/>
      <c r="AH34" s="503"/>
      <c r="AI34" s="503"/>
      <c r="AJ34" s="636"/>
      <c r="AK34" s="636"/>
      <c r="AL34" s="636"/>
      <c r="AM34" s="636"/>
      <c r="AN34" s="404"/>
      <c r="AO34" s="404"/>
      <c r="AP34" s="404"/>
      <c r="AQ34" s="404"/>
      <c r="AR34" s="636"/>
      <c r="AS34" s="636"/>
      <c r="AT34" s="636"/>
      <c r="AU34" s="636"/>
      <c r="AV34" s="526"/>
    </row>
    <row r="35" spans="1:57" s="494" customFormat="1" ht="15" customHeight="1" thickBot="1">
      <c r="A35" s="476"/>
      <c r="L35" s="1088">
        <f>SUMIF('SEZIONE A'!$L$10:$L$39,"="&amp;B32,'SEZIONE A'!$M$10:$P$39)</f>
        <v>0</v>
      </c>
      <c r="M35" s="1089"/>
      <c r="N35" s="1254"/>
      <c r="O35" s="1259"/>
      <c r="P35" s="1259"/>
      <c r="Q35" s="1259"/>
      <c r="R35" s="1259"/>
      <c r="S35" s="1259"/>
      <c r="T35" s="1259"/>
      <c r="U35" s="1303">
        <f t="shared" si="0"/>
        <v>0</v>
      </c>
      <c r="V35" s="1303"/>
      <c r="W35" s="1303"/>
      <c r="X35" s="1303"/>
      <c r="Y35" s="1303"/>
      <c r="Z35" s="1303"/>
      <c r="AA35" s="1303"/>
      <c r="AB35" s="1303"/>
      <c r="AC35" s="527"/>
      <c r="AD35" s="451"/>
      <c r="AE35" s="528"/>
      <c r="AF35" s="528"/>
      <c r="AG35" s="528"/>
      <c r="AH35" s="528"/>
      <c r="AI35" s="528"/>
      <c r="AJ35" s="528"/>
      <c r="AK35" s="528"/>
      <c r="AL35" s="528"/>
      <c r="AM35" s="528"/>
      <c r="AN35" s="528"/>
      <c r="AO35" s="528"/>
      <c r="AP35" s="528"/>
      <c r="AQ35" s="528"/>
      <c r="AR35" s="1330"/>
      <c r="AS35" s="1330"/>
      <c r="AT35" s="1330"/>
      <c r="AU35" s="1330"/>
      <c r="AV35" s="530"/>
      <c r="AW35" s="451"/>
    </row>
    <row r="36" spans="1:57" s="494" customFormat="1" ht="15" customHeight="1" thickBot="1">
      <c r="A36" s="531"/>
      <c r="B36" s="532" t="s">
        <v>33989</v>
      </c>
      <c r="C36" s="533"/>
      <c r="D36" s="533"/>
      <c r="E36" s="533"/>
      <c r="F36" s="533"/>
      <c r="G36" s="533"/>
      <c r="H36" s="533"/>
      <c r="I36" s="533"/>
      <c r="J36" s="533"/>
      <c r="K36" s="534"/>
      <c r="L36" s="1244">
        <f>SUM(L13:N35)</f>
        <v>0</v>
      </c>
      <c r="M36" s="1245"/>
      <c r="N36" s="1246"/>
      <c r="O36" s="535"/>
      <c r="P36" s="535"/>
      <c r="Q36" s="535"/>
      <c r="R36" s="535"/>
      <c r="S36" s="535"/>
      <c r="T36" s="536" t="s">
        <v>33990</v>
      </c>
      <c r="U36" s="1260">
        <f>SUM(U13:AB35)</f>
        <v>0</v>
      </c>
      <c r="V36" s="1261"/>
      <c r="W36" s="1261"/>
      <c r="X36" s="1261"/>
      <c r="Y36" s="1261"/>
      <c r="Z36" s="1261"/>
      <c r="AA36" s="1261"/>
      <c r="AB36" s="1262"/>
      <c r="AC36" s="527"/>
      <c r="AD36" s="451"/>
      <c r="AE36" s="528"/>
      <c r="AF36" s="528"/>
      <c r="AG36" s="528"/>
      <c r="AH36" s="528"/>
      <c r="AI36" s="528"/>
      <c r="AJ36" s="528"/>
      <c r="AK36" s="528"/>
      <c r="AL36" s="528"/>
      <c r="AM36" s="528"/>
      <c r="AN36" s="528"/>
      <c r="AO36" s="528"/>
      <c r="AP36" s="528"/>
      <c r="AQ36" s="528"/>
      <c r="AR36" s="529"/>
      <c r="AS36" s="529"/>
      <c r="AT36" s="529"/>
      <c r="AU36" s="529"/>
      <c r="AV36" s="530"/>
      <c r="AW36" s="451"/>
    </row>
    <row r="37" spans="1:57" s="433" customFormat="1" ht="15" customHeight="1">
      <c r="A37" s="537"/>
      <c r="B37" s="538"/>
      <c r="C37" s="539"/>
      <c r="D37" s="539"/>
      <c r="E37" s="539"/>
      <c r="F37" s="539"/>
      <c r="G37" s="539"/>
      <c r="H37" s="539"/>
      <c r="I37" s="539"/>
      <c r="J37" s="539"/>
      <c r="K37" s="540"/>
      <c r="L37" s="540"/>
      <c r="M37" s="540"/>
      <c r="N37" s="540"/>
      <c r="O37" s="541"/>
      <c r="P37" s="541"/>
      <c r="Q37" s="541"/>
      <c r="R37" s="541"/>
      <c r="S37" s="541"/>
      <c r="T37" s="542"/>
      <c r="U37" s="540"/>
      <c r="V37" s="543"/>
      <c r="W37" s="543"/>
      <c r="X37" s="543"/>
      <c r="Y37" s="543"/>
      <c r="Z37" s="543"/>
      <c r="AA37" s="543"/>
      <c r="AB37" s="543"/>
      <c r="AC37" s="544"/>
      <c r="AD37" s="434"/>
      <c r="AE37" s="545"/>
      <c r="AF37" s="545"/>
      <c r="AG37" s="545"/>
      <c r="AH37" s="545"/>
      <c r="AI37" s="545"/>
      <c r="AJ37" s="545"/>
      <c r="AK37" s="545"/>
      <c r="AL37" s="545"/>
      <c r="AM37" s="545"/>
      <c r="AN37" s="545"/>
      <c r="AO37" s="545"/>
      <c r="AP37" s="545"/>
      <c r="AQ37" s="545"/>
      <c r="AR37" s="546"/>
      <c r="AS37" s="546"/>
      <c r="AT37" s="546"/>
      <c r="AU37" s="546"/>
      <c r="AV37" s="547"/>
      <c r="AW37" s="434"/>
    </row>
    <row r="38" spans="1:57" s="433" customFormat="1" ht="15" customHeight="1">
      <c r="A38" s="537"/>
      <c r="B38" s="548" t="s">
        <v>33991</v>
      </c>
      <c r="C38" s="549"/>
      <c r="D38" s="549"/>
      <c r="E38" s="549"/>
      <c r="F38" s="549"/>
      <c r="G38" s="549"/>
      <c r="H38" s="549"/>
      <c r="I38" s="549"/>
      <c r="J38" s="549"/>
      <c r="K38" s="550"/>
      <c r="L38" s="550"/>
      <c r="M38" s="550"/>
      <c r="N38" s="550"/>
      <c r="O38" s="551"/>
      <c r="P38" s="551"/>
      <c r="Q38" s="551"/>
      <c r="R38" s="551"/>
      <c r="S38" s="551"/>
      <c r="T38" s="521"/>
      <c r="U38" s="550"/>
      <c r="V38" s="519"/>
      <c r="W38" s="519"/>
      <c r="X38" s="519"/>
      <c r="Y38" s="519"/>
      <c r="Z38" s="519"/>
      <c r="AA38" s="519"/>
      <c r="AB38" s="519"/>
      <c r="AC38" s="544"/>
      <c r="AD38" s="434"/>
      <c r="AE38" s="545"/>
      <c r="AF38" s="545"/>
      <c r="AG38" s="545"/>
      <c r="AH38" s="545"/>
      <c r="AI38" s="545"/>
      <c r="AJ38" s="545"/>
      <c r="AK38" s="545"/>
      <c r="AL38" s="545"/>
      <c r="AM38" s="545"/>
      <c r="AN38" s="545"/>
      <c r="AO38" s="545"/>
      <c r="AP38" s="545"/>
      <c r="AQ38" s="545"/>
      <c r="AR38" s="546"/>
      <c r="AS38" s="546"/>
      <c r="AT38" s="546"/>
      <c r="AU38" s="546"/>
      <c r="AV38" s="547"/>
      <c r="AW38" s="434"/>
    </row>
    <row r="39" spans="1:57" s="433" customFormat="1" ht="10.5" customHeight="1">
      <c r="A39" s="537"/>
      <c r="B39" s="552"/>
      <c r="C39" s="553"/>
      <c r="D39" s="539"/>
      <c r="E39" s="539"/>
      <c r="F39" s="539"/>
      <c r="G39" s="539"/>
      <c r="H39" s="539"/>
      <c r="I39" s="539"/>
      <c r="J39" s="539"/>
      <c r="K39" s="540"/>
      <c r="L39" s="540"/>
      <c r="M39" s="540"/>
      <c r="N39" s="540"/>
      <c r="O39" s="541"/>
      <c r="P39" s="541"/>
      <c r="Q39" s="541"/>
      <c r="R39" s="541"/>
      <c r="S39" s="541"/>
      <c r="T39" s="541"/>
      <c r="U39" s="540"/>
      <c r="V39" s="540"/>
      <c r="W39" s="540"/>
      <c r="X39" s="540"/>
      <c r="Y39" s="540"/>
      <c r="Z39" s="540"/>
      <c r="AA39" s="540"/>
      <c r="AB39" s="554"/>
      <c r="AC39" s="544"/>
      <c r="AD39" s="434"/>
      <c r="AE39" s="545"/>
      <c r="AF39" s="545"/>
      <c r="AG39" s="545"/>
      <c r="AH39" s="545"/>
      <c r="AI39" s="545"/>
      <c r="AJ39" s="545"/>
      <c r="AK39" s="545"/>
      <c r="AL39" s="545"/>
      <c r="AM39" s="545"/>
      <c r="AN39" s="545"/>
      <c r="AO39" s="545"/>
      <c r="AP39" s="545"/>
      <c r="AQ39" s="545"/>
      <c r="AR39" s="546"/>
      <c r="AS39" s="546"/>
      <c r="AT39" s="546"/>
      <c r="AU39" s="546"/>
      <c r="AV39" s="547"/>
      <c r="AW39" s="434"/>
    </row>
    <row r="40" spans="1:57" s="433" customFormat="1" ht="10.5" customHeight="1">
      <c r="A40" s="537"/>
      <c r="B40" s="537"/>
      <c r="C40" s="539"/>
      <c r="D40" s="539"/>
      <c r="E40" s="539"/>
      <c r="F40" s="539"/>
      <c r="G40" s="539"/>
      <c r="H40" s="539"/>
      <c r="I40" s="539"/>
      <c r="J40" s="539"/>
      <c r="K40" s="540"/>
      <c r="L40" s="540"/>
      <c r="M40" s="540"/>
      <c r="N40" s="540"/>
      <c r="O40" s="541"/>
      <c r="P40" s="541"/>
      <c r="Q40" s="541"/>
      <c r="R40" s="541"/>
      <c r="S40" s="541"/>
      <c r="T40" s="541"/>
      <c r="U40" s="540"/>
      <c r="V40" s="540"/>
      <c r="W40" s="540"/>
      <c r="X40" s="540"/>
      <c r="Y40" s="540"/>
      <c r="Z40" s="540"/>
      <c r="AA40" s="540"/>
      <c r="AB40" s="555"/>
      <c r="AC40" s="544"/>
      <c r="AD40" s="434"/>
      <c r="AE40" s="545"/>
      <c r="AF40" s="545"/>
      <c r="AG40" s="545"/>
      <c r="AH40" s="545"/>
      <c r="AI40" s="545"/>
      <c r="AJ40" s="545"/>
      <c r="AK40" s="545"/>
      <c r="AL40" s="545"/>
      <c r="AM40" s="545"/>
      <c r="AN40" s="545"/>
      <c r="AO40" s="545"/>
      <c r="AP40" s="545"/>
      <c r="AQ40" s="545"/>
      <c r="AR40" s="546"/>
      <c r="AS40" s="546"/>
      <c r="AT40" s="546"/>
      <c r="AU40" s="546"/>
      <c r="AV40" s="547"/>
      <c r="AW40" s="434"/>
    </row>
    <row r="41" spans="1:57" s="433" customFormat="1" ht="15" customHeight="1">
      <c r="A41" s="556"/>
      <c r="B41" s="1275" t="s">
        <v>33992</v>
      </c>
      <c r="C41" s="1276"/>
      <c r="D41" s="1286"/>
      <c r="E41" s="1287"/>
      <c r="F41" s="1287"/>
      <c r="G41" s="1287"/>
      <c r="H41" s="1287"/>
      <c r="I41" s="1287"/>
      <c r="J41" s="1288"/>
      <c r="K41" s="1275" t="s">
        <v>33993</v>
      </c>
      <c r="L41" s="1289"/>
      <c r="M41" s="1289"/>
      <c r="N41" s="1276"/>
      <c r="O41" s="1283"/>
      <c r="P41" s="1284"/>
      <c r="Q41" s="1284"/>
      <c r="R41" s="1285"/>
      <c r="S41" s="557" t="s">
        <v>33994</v>
      </c>
      <c r="T41" s="558"/>
      <c r="U41" s="559"/>
      <c r="V41" s="1293"/>
      <c r="W41" s="1294"/>
      <c r="X41" s="1294"/>
      <c r="Y41" s="1294"/>
      <c r="Z41" s="1294"/>
      <c r="AA41" s="1294"/>
      <c r="AB41" s="1295"/>
      <c r="AC41" s="560"/>
      <c r="AD41" s="434"/>
      <c r="AE41" s="561"/>
      <c r="AF41" s="434"/>
      <c r="AG41" s="434"/>
      <c r="AH41" s="434"/>
      <c r="AI41" s="434"/>
      <c r="AJ41" s="434"/>
      <c r="AK41" s="434"/>
      <c r="AL41" s="434"/>
      <c r="AM41" s="434"/>
      <c r="AN41" s="434"/>
      <c r="AO41" s="464"/>
      <c r="AP41" s="464"/>
      <c r="AQ41" s="464"/>
      <c r="AR41" s="464"/>
      <c r="AS41" s="464"/>
      <c r="AT41" s="464"/>
      <c r="AU41" s="464"/>
      <c r="AV41" s="464"/>
      <c r="AW41" s="464"/>
      <c r="AX41" s="464"/>
      <c r="AY41" s="464"/>
      <c r="AZ41" s="464"/>
      <c r="BA41" s="464"/>
      <c r="BB41" s="464"/>
      <c r="BC41" s="464"/>
      <c r="BD41" s="464"/>
      <c r="BE41" s="434"/>
    </row>
    <row r="42" spans="1:57" s="433" customFormat="1" ht="15" customHeight="1">
      <c r="A42" s="447"/>
      <c r="B42" s="447"/>
      <c r="C42" s="562"/>
      <c r="D42" s="562"/>
      <c r="E42" s="562"/>
      <c r="F42" s="562"/>
      <c r="G42" s="562"/>
      <c r="H42" s="562"/>
      <c r="I42" s="562"/>
      <c r="J42" s="562"/>
      <c r="K42" s="562"/>
      <c r="L42" s="563"/>
      <c r="M42" s="563"/>
      <c r="N42" s="563"/>
      <c r="O42" s="564"/>
      <c r="P42" s="565"/>
      <c r="Q42" s="565"/>
      <c r="R42" s="565"/>
      <c r="S42" s="566"/>
      <c r="T42" s="434"/>
      <c r="U42" s="565"/>
      <c r="V42" s="565"/>
      <c r="W42" s="565"/>
      <c r="X42" s="565"/>
      <c r="Y42" s="565"/>
      <c r="Z42" s="565"/>
      <c r="AA42" s="565"/>
      <c r="AB42" s="567"/>
      <c r="AC42" s="568"/>
      <c r="AD42" s="434"/>
      <c r="AE42" s="563"/>
      <c r="AF42" s="563"/>
      <c r="AG42" s="569"/>
      <c r="AH42" s="569"/>
      <c r="AI42" s="569"/>
      <c r="AJ42" s="569"/>
      <c r="AK42" s="569"/>
      <c r="AL42" s="569"/>
      <c r="AM42" s="569"/>
      <c r="AN42" s="569"/>
      <c r="AO42" s="460"/>
      <c r="AP42" s="460"/>
      <c r="AQ42" s="460"/>
      <c r="AR42" s="460"/>
      <c r="AS42" s="434"/>
      <c r="AT42" s="434"/>
      <c r="AU42" s="434"/>
      <c r="AV42" s="434"/>
      <c r="AW42" s="434"/>
      <c r="AX42" s="434"/>
    </row>
    <row r="43" spans="1:57" s="433" customFormat="1" ht="15" customHeight="1">
      <c r="A43" s="570"/>
      <c r="B43" s="1275" t="s">
        <v>33992</v>
      </c>
      <c r="C43" s="1276"/>
      <c r="D43" s="1286"/>
      <c r="E43" s="1287"/>
      <c r="F43" s="1287"/>
      <c r="G43" s="1287"/>
      <c r="H43" s="1287"/>
      <c r="I43" s="1287"/>
      <c r="J43" s="1288"/>
      <c r="K43" s="1275" t="s">
        <v>33993</v>
      </c>
      <c r="L43" s="1289"/>
      <c r="M43" s="1289"/>
      <c r="N43" s="1276"/>
      <c r="O43" s="1283"/>
      <c r="P43" s="1284"/>
      <c r="Q43" s="1284"/>
      <c r="R43" s="1285"/>
      <c r="S43" s="557" t="s">
        <v>33994</v>
      </c>
      <c r="T43" s="558"/>
      <c r="U43" s="559"/>
      <c r="V43" s="1293"/>
      <c r="W43" s="1294"/>
      <c r="X43" s="1294"/>
      <c r="Y43" s="1294"/>
      <c r="Z43" s="1294"/>
      <c r="AA43" s="1294"/>
      <c r="AB43" s="1295"/>
      <c r="AC43" s="560"/>
      <c r="AD43" s="434"/>
      <c r="AE43" s="561"/>
      <c r="AF43" s="434"/>
      <c r="AO43" s="571"/>
      <c r="AP43" s="571"/>
      <c r="AQ43" s="571"/>
      <c r="AR43" s="571"/>
    </row>
    <row r="44" spans="1:57" s="433" customFormat="1" ht="15" customHeight="1">
      <c r="A44" s="447"/>
      <c r="B44" s="447"/>
      <c r="C44" s="566"/>
      <c r="D44" s="434"/>
      <c r="E44" s="434"/>
      <c r="F44" s="434"/>
      <c r="G44" s="434"/>
      <c r="H44" s="434"/>
      <c r="I44" s="434"/>
      <c r="J44" s="434"/>
      <c r="K44" s="434"/>
      <c r="L44" s="434"/>
      <c r="M44" s="517"/>
      <c r="N44" s="517"/>
      <c r="O44" s="565"/>
      <c r="P44" s="565"/>
      <c r="Q44" s="565"/>
      <c r="R44" s="565"/>
      <c r="S44" s="434"/>
      <c r="T44" s="434"/>
      <c r="U44" s="565"/>
      <c r="V44" s="565"/>
      <c r="W44" s="565"/>
      <c r="X44" s="565"/>
      <c r="Y44" s="565"/>
      <c r="Z44" s="565"/>
      <c r="AA44" s="565"/>
      <c r="AB44" s="567"/>
      <c r="AC44" s="560"/>
      <c r="AD44" s="434"/>
      <c r="AE44" s="561"/>
      <c r="AF44" s="561"/>
      <c r="AG44" s="561"/>
      <c r="AH44" s="561"/>
      <c r="AI44" s="561"/>
      <c r="AJ44" s="561"/>
      <c r="AK44" s="561"/>
      <c r="AL44" s="561"/>
      <c r="AM44" s="561"/>
      <c r="AN44" s="561"/>
      <c r="AO44" s="561"/>
      <c r="AP44" s="539"/>
      <c r="AQ44" s="539"/>
      <c r="AR44" s="539"/>
      <c r="AS44" s="539"/>
      <c r="AT44" s="539"/>
      <c r="AU44" s="539"/>
      <c r="AV44" s="539"/>
      <c r="AW44" s="539"/>
    </row>
    <row r="45" spans="1:57" s="433" customFormat="1" ht="15" customHeight="1">
      <c r="A45" s="570"/>
      <c r="B45" s="1275" t="s">
        <v>33992</v>
      </c>
      <c r="C45" s="1276"/>
      <c r="D45" s="1286"/>
      <c r="E45" s="1287"/>
      <c r="F45" s="1287"/>
      <c r="G45" s="1287"/>
      <c r="H45" s="1287"/>
      <c r="I45" s="1287"/>
      <c r="J45" s="1288"/>
      <c r="K45" s="1275" t="s">
        <v>33993</v>
      </c>
      <c r="L45" s="1289"/>
      <c r="M45" s="1289"/>
      <c r="N45" s="1276"/>
      <c r="O45" s="1283"/>
      <c r="P45" s="1284"/>
      <c r="Q45" s="1284"/>
      <c r="R45" s="1285"/>
      <c r="S45" s="557" t="s">
        <v>33994</v>
      </c>
      <c r="T45" s="558"/>
      <c r="U45" s="559"/>
      <c r="V45" s="1293"/>
      <c r="W45" s="1294"/>
      <c r="X45" s="1294"/>
      <c r="Y45" s="1294"/>
      <c r="Z45" s="1294"/>
      <c r="AA45" s="1294"/>
      <c r="AB45" s="1295"/>
      <c r="AC45" s="560"/>
      <c r="AD45" s="434"/>
      <c r="AE45" s="561"/>
      <c r="AF45" s="561"/>
      <c r="AG45" s="561"/>
      <c r="AH45" s="561"/>
      <c r="AI45" s="561"/>
      <c r="AJ45" s="561"/>
      <c r="AK45" s="561"/>
      <c r="AL45" s="561"/>
      <c r="AM45" s="561"/>
      <c r="AN45" s="561"/>
      <c r="AO45" s="561"/>
      <c r="AP45" s="539"/>
      <c r="AQ45" s="539"/>
      <c r="AR45" s="539"/>
      <c r="AS45" s="539"/>
      <c r="AT45" s="539"/>
      <c r="AU45" s="539"/>
      <c r="AV45" s="539"/>
      <c r="AW45" s="539"/>
    </row>
    <row r="46" spans="1:57" s="433" customFormat="1" ht="12.75" customHeight="1">
      <c r="A46" s="447"/>
      <c r="B46" s="557"/>
      <c r="C46" s="566"/>
      <c r="D46" s="517"/>
      <c r="E46" s="517"/>
      <c r="F46" s="517"/>
      <c r="G46" s="517"/>
      <c r="H46" s="517"/>
      <c r="I46" s="517"/>
      <c r="J46" s="517"/>
      <c r="K46" s="572"/>
      <c r="L46" s="434"/>
      <c r="M46" s="517"/>
      <c r="N46" s="517"/>
      <c r="O46" s="517"/>
      <c r="P46" s="517"/>
      <c r="Q46" s="517"/>
      <c r="R46" s="517"/>
      <c r="S46" s="434"/>
      <c r="T46" s="573"/>
      <c r="U46" s="517"/>
      <c r="V46" s="517"/>
      <c r="W46" s="517"/>
      <c r="X46" s="517"/>
      <c r="Y46" s="517"/>
      <c r="Z46" s="517"/>
      <c r="AA46" s="517"/>
      <c r="AB46" s="518"/>
      <c r="AC46" s="560"/>
      <c r="AD46" s="434"/>
      <c r="AE46" s="561"/>
      <c r="AF46" s="561"/>
      <c r="AG46" s="561"/>
      <c r="AH46" s="561"/>
      <c r="AI46" s="561"/>
      <c r="AJ46" s="561"/>
      <c r="AK46" s="561"/>
      <c r="AL46" s="561"/>
      <c r="AM46" s="561"/>
      <c r="AN46" s="561"/>
      <c r="AO46" s="561"/>
      <c r="AP46" s="539"/>
      <c r="AQ46" s="539"/>
      <c r="AR46" s="539"/>
      <c r="AS46" s="539"/>
      <c r="AT46" s="539"/>
      <c r="AU46" s="539"/>
      <c r="AV46" s="539"/>
      <c r="AW46" s="539"/>
    </row>
    <row r="47" spans="1:57" s="433" customFormat="1" ht="12.75" customHeight="1" thickBot="1">
      <c r="A47" s="570"/>
      <c r="B47" s="570"/>
      <c r="C47" s="566"/>
      <c r="D47" s="566"/>
      <c r="E47" s="574"/>
      <c r="F47" s="574"/>
      <c r="G47" s="575"/>
      <c r="H47" s="566"/>
      <c r="I47" s="566"/>
      <c r="J47" s="566"/>
      <c r="K47" s="566"/>
      <c r="L47" s="566"/>
      <c r="M47" s="566"/>
      <c r="N47" s="566"/>
      <c r="O47" s="566"/>
      <c r="P47" s="566"/>
      <c r="Q47" s="566"/>
      <c r="R47" s="566"/>
      <c r="S47" s="566"/>
      <c r="T47" s="566"/>
      <c r="U47" s="566"/>
      <c r="V47" s="566"/>
      <c r="W47" s="566"/>
      <c r="X47" s="566"/>
      <c r="Y47" s="566"/>
      <c r="Z47" s="566"/>
      <c r="AA47" s="566"/>
      <c r="AB47" s="576"/>
      <c r="AC47" s="560"/>
      <c r="AD47" s="434"/>
      <c r="AE47" s="561"/>
      <c r="AF47" s="434"/>
    </row>
    <row r="48" spans="1:57" s="433" customFormat="1" ht="15" customHeight="1" thickBot="1">
      <c r="A48" s="447"/>
      <c r="B48" s="577"/>
      <c r="C48" s="578"/>
      <c r="D48" s="578"/>
      <c r="E48" s="579"/>
      <c r="F48" s="579"/>
      <c r="G48" s="578"/>
      <c r="H48" s="578"/>
      <c r="I48" s="578"/>
      <c r="J48" s="578"/>
      <c r="K48" s="578"/>
      <c r="L48" s="519"/>
      <c r="M48" s="519"/>
      <c r="N48" s="519"/>
      <c r="O48" s="519"/>
      <c r="P48" s="578"/>
      <c r="Q48" s="578"/>
      <c r="R48" s="578"/>
      <c r="S48" s="578"/>
      <c r="T48" s="580" t="s">
        <v>33995</v>
      </c>
      <c r="U48" s="1296">
        <f>+V41+V43+V45</f>
        <v>0</v>
      </c>
      <c r="V48" s="1297"/>
      <c r="W48" s="1297"/>
      <c r="X48" s="1297"/>
      <c r="Y48" s="1297"/>
      <c r="Z48" s="1297"/>
      <c r="AA48" s="1297"/>
      <c r="AB48" s="1298"/>
      <c r="AC48" s="560"/>
      <c r="AD48" s="434"/>
      <c r="AE48" s="543"/>
      <c r="AF48" s="464"/>
      <c r="AG48" s="581"/>
      <c r="AH48" s="581"/>
      <c r="AI48" s="581"/>
      <c r="AJ48" s="581"/>
      <c r="AK48" s="581"/>
      <c r="AL48" s="581"/>
      <c r="AM48" s="581"/>
      <c r="AN48" s="581"/>
      <c r="AO48" s="569"/>
      <c r="AP48" s="569"/>
      <c r="AQ48" s="569"/>
      <c r="AR48" s="569"/>
      <c r="AS48" s="569"/>
      <c r="AT48" s="569"/>
      <c r="AU48" s="569"/>
      <c r="AV48" s="569"/>
      <c r="AW48" s="569"/>
    </row>
    <row r="49" spans="1:130" s="433" customFormat="1" ht="7.5" customHeight="1">
      <c r="A49" s="537"/>
      <c r="B49" s="566"/>
      <c r="C49" s="566"/>
      <c r="D49" s="566"/>
      <c r="E49" s="574"/>
      <c r="F49" s="574"/>
      <c r="G49" s="566"/>
      <c r="H49" s="566"/>
      <c r="I49" s="566"/>
      <c r="J49" s="566"/>
      <c r="K49" s="566"/>
      <c r="L49" s="543"/>
      <c r="M49" s="543"/>
      <c r="N49" s="543"/>
      <c r="O49" s="543"/>
      <c r="P49" s="566"/>
      <c r="Q49" s="566"/>
      <c r="R49" s="566"/>
      <c r="S49" s="566"/>
      <c r="T49" s="566"/>
      <c r="U49" s="566"/>
      <c r="V49" s="543"/>
      <c r="W49" s="543"/>
      <c r="X49" s="543"/>
      <c r="Y49" s="543"/>
      <c r="Z49" s="543"/>
      <c r="AA49" s="543"/>
      <c r="AB49" s="543"/>
      <c r="AC49" s="582"/>
      <c r="AD49" s="434"/>
      <c r="AE49" s="543"/>
      <c r="AF49" s="464"/>
      <c r="AG49" s="581"/>
      <c r="AH49" s="581"/>
      <c r="AI49" s="581"/>
      <c r="AJ49" s="581"/>
      <c r="AK49" s="581"/>
      <c r="AL49" s="581"/>
      <c r="AM49" s="581"/>
      <c r="AN49" s="581"/>
      <c r="AO49" s="569"/>
      <c r="AP49" s="569"/>
      <c r="AQ49" s="569"/>
      <c r="AR49" s="569"/>
      <c r="AS49" s="569"/>
      <c r="AT49" s="569"/>
      <c r="AU49" s="569"/>
      <c r="AV49" s="569"/>
      <c r="AW49" s="569"/>
    </row>
    <row r="50" spans="1:130" s="433" customFormat="1" ht="9.75" customHeight="1" thickBot="1">
      <c r="A50" s="583"/>
      <c r="B50" s="584"/>
      <c r="C50" s="584"/>
      <c r="D50" s="584"/>
      <c r="E50" s="584"/>
      <c r="F50" s="584"/>
      <c r="G50" s="584"/>
      <c r="H50" s="584"/>
      <c r="I50" s="584"/>
      <c r="J50" s="584"/>
      <c r="K50" s="584"/>
      <c r="L50" s="585"/>
      <c r="M50" s="585"/>
      <c r="N50" s="585"/>
      <c r="O50" s="585"/>
      <c r="P50" s="584"/>
      <c r="Q50" s="584"/>
      <c r="R50" s="584"/>
      <c r="S50" s="584"/>
      <c r="T50" s="584"/>
      <c r="U50" s="584"/>
      <c r="V50" s="585"/>
      <c r="W50" s="585"/>
      <c r="X50" s="585"/>
      <c r="Y50" s="585"/>
      <c r="Z50" s="585"/>
      <c r="AA50" s="585"/>
      <c r="AB50" s="585"/>
      <c r="AC50" s="586"/>
      <c r="AD50" s="434"/>
      <c r="AE50" s="543"/>
      <c r="AF50" s="464"/>
      <c r="AG50" s="581"/>
      <c r="AH50" s="581"/>
      <c r="AI50" s="581"/>
      <c r="AJ50" s="581"/>
      <c r="AK50" s="581"/>
      <c r="AL50" s="581"/>
      <c r="AM50" s="581"/>
      <c r="AN50" s="581"/>
    </row>
    <row r="51" spans="1:130" s="433" customFormat="1" ht="15" customHeight="1" thickBot="1">
      <c r="A51" s="447"/>
      <c r="B51" s="538" t="s">
        <v>33996</v>
      </c>
      <c r="C51" s="562"/>
      <c r="D51" s="562"/>
      <c r="E51" s="562"/>
      <c r="F51" s="562"/>
      <c r="G51" s="562"/>
      <c r="H51" s="562"/>
      <c r="I51" s="562"/>
      <c r="J51" s="562"/>
      <c r="K51" s="566"/>
      <c r="L51" s="543"/>
      <c r="M51" s="543"/>
      <c r="N51" s="543"/>
      <c r="O51" s="543"/>
      <c r="P51" s="587"/>
      <c r="Q51" s="587"/>
      <c r="R51" s="587"/>
      <c r="S51" s="566"/>
      <c r="T51" s="588" t="s">
        <v>33997</v>
      </c>
      <c r="U51" s="1290">
        <f>SUM(U36+U48)</f>
        <v>0</v>
      </c>
      <c r="V51" s="1291"/>
      <c r="W51" s="1291"/>
      <c r="X51" s="1291"/>
      <c r="Y51" s="1291"/>
      <c r="Z51" s="1291"/>
      <c r="AA51" s="1291"/>
      <c r="AB51" s="1292"/>
      <c r="AC51" s="589">
        <v>2</v>
      </c>
      <c r="AD51" s="434"/>
      <c r="AE51" s="543"/>
      <c r="AF51" s="464"/>
      <c r="AG51" s="581"/>
      <c r="AH51" s="581"/>
      <c r="AI51" s="581"/>
      <c r="AJ51" s="581"/>
      <c r="AK51" s="581"/>
      <c r="AL51" s="581"/>
      <c r="AM51" s="581"/>
      <c r="AN51" s="581"/>
    </row>
    <row r="52" spans="1:130" s="433" customFormat="1" ht="12" customHeight="1">
      <c r="A52" s="590"/>
      <c r="B52" s="591"/>
      <c r="C52" s="591"/>
      <c r="D52" s="591"/>
      <c r="E52" s="591"/>
      <c r="F52" s="591"/>
      <c r="G52" s="591"/>
      <c r="H52" s="591"/>
      <c r="I52" s="591"/>
      <c r="J52" s="591"/>
      <c r="K52" s="591"/>
      <c r="L52" s="591"/>
      <c r="M52" s="591"/>
      <c r="N52" s="591"/>
      <c r="O52" s="591"/>
      <c r="P52" s="591"/>
      <c r="Q52" s="591"/>
      <c r="R52" s="591"/>
      <c r="S52" s="591"/>
      <c r="T52" s="591"/>
      <c r="U52" s="591"/>
      <c r="V52" s="591"/>
      <c r="W52" s="591"/>
      <c r="X52" s="591"/>
      <c r="Y52" s="591"/>
      <c r="Z52" s="591"/>
      <c r="AA52" s="591"/>
      <c r="AB52" s="519"/>
      <c r="AC52" s="520"/>
      <c r="AD52" s="434"/>
      <c r="AE52" s="543"/>
      <c r="AF52" s="464"/>
      <c r="AG52" s="581"/>
      <c r="AH52" s="581"/>
      <c r="AI52" s="581"/>
      <c r="AJ52" s="581"/>
      <c r="AK52" s="581"/>
      <c r="AL52" s="581"/>
      <c r="AM52" s="581"/>
      <c r="AN52" s="581"/>
    </row>
    <row r="53" spans="1:130" s="433" customFormat="1" ht="10.5" customHeight="1">
      <c r="A53" s="434"/>
      <c r="B53" s="434"/>
      <c r="C53" s="434"/>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543"/>
      <c r="AC53" s="543"/>
      <c r="AD53" s="434"/>
      <c r="AE53" s="543"/>
      <c r="AF53" s="464"/>
      <c r="AG53" s="581"/>
      <c r="AH53" s="581"/>
      <c r="AI53" s="581"/>
      <c r="AJ53" s="581"/>
      <c r="AK53" s="581"/>
      <c r="AL53" s="581"/>
      <c r="AM53" s="581"/>
      <c r="AN53" s="581"/>
    </row>
    <row r="54" spans="1:130" s="433" customFormat="1">
      <c r="A54" s="434"/>
      <c r="B54" s="434"/>
      <c r="C54" s="434"/>
      <c r="D54" s="434"/>
      <c r="E54" s="434"/>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60"/>
      <c r="AD54" s="434"/>
      <c r="AE54" s="460"/>
      <c r="AF54" s="434"/>
    </row>
    <row r="55" spans="1:130" s="592" customFormat="1" ht="10.5" customHeight="1">
      <c r="A55" s="1272" t="s">
        <v>32082</v>
      </c>
      <c r="B55" s="1277">
        <f>+anagrafica!AO65</f>
        <v>0</v>
      </c>
      <c r="C55" s="1278"/>
      <c r="D55" s="1278"/>
      <c r="E55" s="1278"/>
      <c r="F55" s="1278"/>
      <c r="G55" s="1279"/>
      <c r="J55" s="575"/>
      <c r="K55" s="593"/>
      <c r="L55" s="594"/>
      <c r="M55" s="595"/>
      <c r="N55" s="595"/>
      <c r="P55" s="1273" t="s">
        <v>32083</v>
      </c>
      <c r="Q55" s="1273"/>
      <c r="R55" s="1274"/>
      <c r="S55" s="1266"/>
      <c r="T55" s="1267"/>
      <c r="U55" s="1267"/>
      <c r="V55" s="1267"/>
      <c r="W55" s="1267"/>
      <c r="X55" s="1267"/>
      <c r="Y55" s="1267"/>
      <c r="Z55" s="1267"/>
      <c r="AA55" s="1267"/>
      <c r="AB55" s="1267"/>
      <c r="AC55" s="1268"/>
      <c r="AD55" s="434"/>
      <c r="AE55" s="595"/>
      <c r="AF55" s="595"/>
      <c r="AG55" s="595"/>
      <c r="AH55" s="593"/>
      <c r="CL55" s="596"/>
      <c r="CM55" s="596"/>
      <c r="CN55" s="596"/>
      <c r="CO55" s="596"/>
      <c r="CP55" s="596"/>
      <c r="CQ55" s="596"/>
      <c r="CR55" s="596"/>
      <c r="CS55" s="596"/>
      <c r="CT55" s="596"/>
      <c r="CU55" s="596"/>
      <c r="CV55" s="596"/>
      <c r="CW55" s="596"/>
      <c r="CX55" s="596"/>
      <c r="CY55" s="596"/>
      <c r="CZ55" s="596"/>
      <c r="DA55" s="596"/>
      <c r="DB55" s="596"/>
      <c r="DC55" s="596"/>
      <c r="DD55" s="596"/>
      <c r="DE55" s="596"/>
      <c r="DF55" s="596"/>
      <c r="DG55" s="596"/>
      <c r="DH55" s="596"/>
      <c r="DI55" s="596"/>
      <c r="DJ55" s="596"/>
      <c r="DK55" s="596"/>
      <c r="DL55" s="596"/>
      <c r="DM55" s="596"/>
      <c r="DN55" s="596"/>
      <c r="DO55" s="596"/>
      <c r="DP55" s="596"/>
      <c r="DQ55" s="596"/>
      <c r="DR55" s="596"/>
      <c r="DS55" s="596"/>
      <c r="DT55" s="596"/>
      <c r="DU55" s="596"/>
      <c r="DV55" s="593"/>
      <c r="DW55" s="593"/>
      <c r="DX55" s="593"/>
      <c r="DY55" s="593"/>
      <c r="DZ55" s="593"/>
    </row>
    <row r="56" spans="1:130" s="433" customFormat="1">
      <c r="A56" s="1272"/>
      <c r="B56" s="1280"/>
      <c r="C56" s="1281"/>
      <c r="D56" s="1281"/>
      <c r="E56" s="1281"/>
      <c r="F56" s="1281"/>
      <c r="G56" s="1282"/>
      <c r="H56" s="434"/>
      <c r="I56" s="434"/>
      <c r="J56" s="434"/>
      <c r="K56" s="434"/>
      <c r="L56" s="434"/>
      <c r="M56" s="434"/>
      <c r="N56" s="434"/>
      <c r="O56" s="434"/>
      <c r="P56" s="1273"/>
      <c r="Q56" s="1273"/>
      <c r="R56" s="1274"/>
      <c r="S56" s="1269"/>
      <c r="T56" s="1270"/>
      <c r="U56" s="1270"/>
      <c r="V56" s="1270"/>
      <c r="W56" s="1270"/>
      <c r="X56" s="1270"/>
      <c r="Y56" s="1270"/>
      <c r="Z56" s="1270"/>
      <c r="AA56" s="1270"/>
      <c r="AB56" s="1270"/>
      <c r="AC56" s="1271"/>
      <c r="AD56" s="460"/>
      <c r="AE56" s="460"/>
    </row>
    <row r="57" spans="1:130" s="433" customFormat="1">
      <c r="B57" s="581"/>
      <c r="C57" s="581"/>
      <c r="D57" s="581"/>
      <c r="E57" s="581"/>
      <c r="F57" s="581"/>
      <c r="G57" s="581"/>
      <c r="H57" s="581"/>
      <c r="I57" s="581"/>
      <c r="J57" s="581"/>
      <c r="K57" s="581"/>
      <c r="P57" s="581"/>
      <c r="Q57" s="581"/>
      <c r="R57" s="581"/>
      <c r="S57" s="581"/>
      <c r="T57" s="581"/>
      <c r="U57" s="581"/>
      <c r="AC57" s="571"/>
      <c r="AD57" s="571"/>
      <c r="AE57" s="571"/>
    </row>
    <row r="58" spans="1:130" s="434" customFormat="1">
      <c r="B58" s="464"/>
      <c r="C58" s="464"/>
      <c r="D58" s="464"/>
      <c r="E58" s="464"/>
      <c r="F58" s="464"/>
      <c r="G58" s="464"/>
      <c r="H58" s="464"/>
      <c r="I58" s="464"/>
      <c r="J58" s="464"/>
      <c r="K58" s="464"/>
      <c r="P58" s="464"/>
      <c r="Q58" s="464"/>
      <c r="R58" s="464"/>
      <c r="S58" s="464"/>
      <c r="T58" s="464"/>
      <c r="U58" s="464"/>
      <c r="AC58" s="460"/>
      <c r="AD58" s="460"/>
      <c r="AE58" s="460"/>
    </row>
    <row r="59" spans="1:130" s="434" customFormat="1">
      <c r="AC59" s="460"/>
      <c r="AD59" s="460"/>
      <c r="AE59" s="460"/>
    </row>
    <row r="60" spans="1:130" s="434" customFormat="1">
      <c r="AC60" s="460"/>
      <c r="AD60" s="460"/>
      <c r="AE60" s="460"/>
    </row>
    <row r="61" spans="1:130" s="434" customFormat="1">
      <c r="AC61" s="460"/>
      <c r="AD61" s="460"/>
      <c r="AE61" s="460"/>
    </row>
    <row r="62" spans="1:130" s="434" customFormat="1">
      <c r="AC62" s="460"/>
      <c r="AD62" s="460"/>
      <c r="AE62" s="460"/>
    </row>
    <row r="63" spans="1:130" s="434" customFormat="1">
      <c r="AC63" s="460"/>
      <c r="AD63" s="460"/>
      <c r="AE63" s="460"/>
    </row>
    <row r="64" spans="1:130" s="434" customFormat="1">
      <c r="AC64" s="460"/>
      <c r="AD64" s="460"/>
      <c r="AE64" s="460"/>
    </row>
    <row r="65" spans="29:31" s="434" customFormat="1">
      <c r="AC65" s="460"/>
      <c r="AD65" s="460"/>
      <c r="AE65" s="460"/>
    </row>
    <row r="66" spans="29:31" s="434" customFormat="1">
      <c r="AC66" s="460"/>
      <c r="AD66" s="460"/>
      <c r="AE66" s="460"/>
    </row>
    <row r="67" spans="29:31" s="434" customFormat="1">
      <c r="AC67" s="460"/>
      <c r="AD67" s="460"/>
      <c r="AE67" s="460"/>
    </row>
    <row r="68" spans="29:31" s="434" customFormat="1">
      <c r="AC68" s="460"/>
      <c r="AD68" s="460"/>
      <c r="AE68" s="460"/>
    </row>
    <row r="69" spans="29:31" s="434" customFormat="1">
      <c r="AC69" s="460"/>
      <c r="AD69" s="460"/>
      <c r="AE69" s="460"/>
    </row>
    <row r="70" spans="29:31" s="434" customFormat="1">
      <c r="AC70" s="460"/>
      <c r="AD70" s="460"/>
      <c r="AE70" s="460"/>
    </row>
    <row r="71" spans="29:31">
      <c r="AC71" s="597"/>
      <c r="AD71" s="597"/>
      <c r="AE71" s="597"/>
    </row>
    <row r="72" spans="29:31">
      <c r="AC72" s="597"/>
      <c r="AD72" s="597"/>
      <c r="AE72" s="597"/>
    </row>
    <row r="73" spans="29:31">
      <c r="AC73" s="597"/>
      <c r="AD73" s="597"/>
      <c r="AE73" s="597"/>
    </row>
    <row r="74" spans="29:31">
      <c r="AC74" s="597"/>
      <c r="AD74" s="597"/>
      <c r="AE74" s="597"/>
    </row>
    <row r="75" spans="29:31">
      <c r="AC75" s="597"/>
      <c r="AD75" s="597"/>
      <c r="AE75" s="597"/>
    </row>
    <row r="76" spans="29:31">
      <c r="AC76" s="597"/>
      <c r="AD76" s="597"/>
      <c r="AE76" s="597"/>
    </row>
    <row r="77" spans="29:31">
      <c r="AC77" s="597"/>
      <c r="AD77" s="597"/>
      <c r="AE77" s="597"/>
    </row>
    <row r="78" spans="29:31">
      <c r="AC78" s="597"/>
      <c r="AD78" s="597"/>
      <c r="AE78" s="597"/>
    </row>
    <row r="79" spans="29:31">
      <c r="AC79" s="597"/>
      <c r="AD79" s="597"/>
      <c r="AE79" s="597"/>
    </row>
    <row r="80" spans="29:31">
      <c r="AC80" s="597"/>
      <c r="AD80" s="597"/>
      <c r="AE80" s="597"/>
    </row>
    <row r="81" spans="29:31">
      <c r="AC81" s="597"/>
      <c r="AD81" s="597"/>
      <c r="AE81" s="597"/>
    </row>
    <row r="82" spans="29:31">
      <c r="AC82" s="597"/>
      <c r="AD82" s="597"/>
      <c r="AE82" s="597"/>
    </row>
    <row r="83" spans="29:31">
      <c r="AC83" s="597"/>
      <c r="AD83" s="597"/>
      <c r="AE83" s="597"/>
    </row>
    <row r="84" spans="29:31">
      <c r="AC84" s="597"/>
      <c r="AD84" s="597"/>
      <c r="AE84" s="597"/>
    </row>
    <row r="85" spans="29:31">
      <c r="AC85" s="597"/>
      <c r="AD85" s="597"/>
      <c r="AE85" s="597"/>
    </row>
    <row r="86" spans="29:31">
      <c r="AC86" s="597"/>
      <c r="AD86" s="597"/>
      <c r="AE86" s="597"/>
    </row>
    <row r="87" spans="29:31">
      <c r="AC87" s="597"/>
      <c r="AD87" s="597"/>
      <c r="AE87" s="597"/>
    </row>
    <row r="88" spans="29:31">
      <c r="AC88" s="597"/>
      <c r="AD88" s="597"/>
      <c r="AE88" s="597"/>
    </row>
    <row r="89" spans="29:31">
      <c r="AC89" s="597"/>
      <c r="AD89" s="597"/>
      <c r="AE89" s="597"/>
    </row>
    <row r="90" spans="29:31">
      <c r="AC90" s="597"/>
      <c r="AD90" s="597"/>
      <c r="AE90" s="597"/>
    </row>
    <row r="91" spans="29:31">
      <c r="AC91" s="597"/>
      <c r="AD91" s="597"/>
      <c r="AE91" s="597"/>
    </row>
    <row r="92" spans="29:31">
      <c r="AC92" s="597"/>
      <c r="AD92" s="597"/>
      <c r="AE92" s="597"/>
    </row>
    <row r="93" spans="29:31">
      <c r="AC93" s="597"/>
      <c r="AD93" s="597"/>
      <c r="AE93" s="597"/>
    </row>
    <row r="94" spans="29:31">
      <c r="AC94" s="597"/>
      <c r="AD94" s="597"/>
      <c r="AE94" s="597"/>
    </row>
    <row r="95" spans="29:31">
      <c r="AC95" s="597"/>
      <c r="AD95" s="597"/>
      <c r="AE95" s="597"/>
    </row>
    <row r="96" spans="29:31">
      <c r="AC96" s="597"/>
      <c r="AD96" s="597"/>
      <c r="AE96" s="597"/>
    </row>
    <row r="97" spans="29:31">
      <c r="AC97" s="597"/>
      <c r="AD97" s="597"/>
      <c r="AE97" s="597"/>
    </row>
    <row r="98" spans="29:31">
      <c r="AC98" s="597"/>
      <c r="AD98" s="597"/>
      <c r="AE98" s="597"/>
    </row>
    <row r="99" spans="29:31">
      <c r="AC99" s="597"/>
      <c r="AD99" s="597"/>
      <c r="AE99" s="597"/>
    </row>
    <row r="100" spans="29:31">
      <c r="AC100" s="597"/>
      <c r="AD100" s="597"/>
      <c r="AE100" s="597"/>
    </row>
    <row r="101" spans="29:31">
      <c r="AC101" s="597"/>
      <c r="AD101" s="597"/>
      <c r="AE101" s="597"/>
    </row>
    <row r="102" spans="29:31">
      <c r="AC102" s="597"/>
      <c r="AD102" s="597"/>
      <c r="AE102" s="597"/>
    </row>
    <row r="103" spans="29:31">
      <c r="AC103" s="597"/>
      <c r="AD103" s="597"/>
      <c r="AE103" s="597"/>
    </row>
    <row r="104" spans="29:31">
      <c r="AC104" s="597"/>
      <c r="AD104" s="597"/>
      <c r="AE104" s="597"/>
    </row>
    <row r="105" spans="29:31">
      <c r="AC105" s="597"/>
      <c r="AD105" s="597"/>
      <c r="AE105" s="597"/>
    </row>
    <row r="106" spans="29:31">
      <c r="AC106" s="597"/>
      <c r="AD106" s="597"/>
      <c r="AE106" s="597"/>
    </row>
  </sheetData>
  <sheetProtection selectLockedCells="1"/>
  <mergeCells count="148">
    <mergeCell ref="L10:N10"/>
    <mergeCell ref="L11:N11"/>
    <mergeCell ref="L9:N9"/>
    <mergeCell ref="O9:T9"/>
    <mergeCell ref="L24:N24"/>
    <mergeCell ref="O16:T16"/>
    <mergeCell ref="L16:N16"/>
    <mergeCell ref="O19:T19"/>
    <mergeCell ref="O15:T15"/>
    <mergeCell ref="L17:N17"/>
    <mergeCell ref="L18:N18"/>
    <mergeCell ref="L13:N13"/>
    <mergeCell ref="B22:K22"/>
    <mergeCell ref="B19:K19"/>
    <mergeCell ref="O18:T18"/>
    <mergeCell ref="B20:K20"/>
    <mergeCell ref="B25:K25"/>
    <mergeCell ref="B26:K26"/>
    <mergeCell ref="L34:N34"/>
    <mergeCell ref="B33:K33"/>
    <mergeCell ref="U11:AB11"/>
    <mergeCell ref="B34:K34"/>
    <mergeCell ref="L35:N35"/>
    <mergeCell ref="U25:AB25"/>
    <mergeCell ref="U26:AB26"/>
    <mergeCell ref="L28:N28"/>
    <mergeCell ref="U30:AB30"/>
    <mergeCell ref="O30:T30"/>
    <mergeCell ref="L26:N26"/>
    <mergeCell ref="L25:N25"/>
    <mergeCell ref="U35:AB35"/>
    <mergeCell ref="L31:N31"/>
    <mergeCell ref="L32:N32"/>
    <mergeCell ref="L33:N33"/>
    <mergeCell ref="U31:AB31"/>
    <mergeCell ref="U32:AB32"/>
    <mergeCell ref="U33:AB33"/>
    <mergeCell ref="U34:AB34"/>
    <mergeCell ref="AR20:AU20"/>
    <mergeCell ref="AJ22:AM22"/>
    <mergeCell ref="O22:T22"/>
    <mergeCell ref="L29:N29"/>
    <mergeCell ref="L27:N27"/>
    <mergeCell ref="O29:T29"/>
    <mergeCell ref="O25:T25"/>
    <mergeCell ref="O23:T23"/>
    <mergeCell ref="O24:T24"/>
    <mergeCell ref="O28:T28"/>
    <mergeCell ref="U23:AB23"/>
    <mergeCell ref="U21:AB21"/>
    <mergeCell ref="L20:N20"/>
    <mergeCell ref="O26:T26"/>
    <mergeCell ref="U27:AB27"/>
    <mergeCell ref="U28:AB28"/>
    <mergeCell ref="U29:AB29"/>
    <mergeCell ref="AR35:AU35"/>
    <mergeCell ref="L22:N22"/>
    <mergeCell ref="O20:T20"/>
    <mergeCell ref="AR22:AU22"/>
    <mergeCell ref="AJ13:AM13"/>
    <mergeCell ref="AR24:AU24"/>
    <mergeCell ref="AR19:AU19"/>
    <mergeCell ref="U24:AB24"/>
    <mergeCell ref="U19:AB19"/>
    <mergeCell ref="AJ24:AM24"/>
    <mergeCell ref="U22:AB22"/>
    <mergeCell ref="U14:AB14"/>
    <mergeCell ref="U16:AB16"/>
    <mergeCell ref="AJ20:AM20"/>
    <mergeCell ref="AR16:AU16"/>
    <mergeCell ref="U15:AB15"/>
    <mergeCell ref="AJ15:AM15"/>
    <mergeCell ref="AR15:AU15"/>
    <mergeCell ref="AR13:AU13"/>
    <mergeCell ref="AJ14:AM14"/>
    <mergeCell ref="AR14:AU14"/>
    <mergeCell ref="U13:AB13"/>
    <mergeCell ref="L19:N19"/>
    <mergeCell ref="L21:N21"/>
    <mergeCell ref="A1:AC1"/>
    <mergeCell ref="AJ16:AM16"/>
    <mergeCell ref="AJ19:AM19"/>
    <mergeCell ref="U17:AB17"/>
    <mergeCell ref="U18:AB18"/>
    <mergeCell ref="U20:AB20"/>
    <mergeCell ref="U9:AB9"/>
    <mergeCell ref="U10:AB10"/>
    <mergeCell ref="O11:T11"/>
    <mergeCell ref="O12:T12"/>
    <mergeCell ref="B10:K10"/>
    <mergeCell ref="B12:K12"/>
    <mergeCell ref="L12:N12"/>
    <mergeCell ref="A3:AC3"/>
    <mergeCell ref="B9:K9"/>
    <mergeCell ref="U12:AB12"/>
    <mergeCell ref="O10:T10"/>
    <mergeCell ref="B15:K15"/>
    <mergeCell ref="L15:N15"/>
    <mergeCell ref="O14:T14"/>
    <mergeCell ref="O13:T13"/>
    <mergeCell ref="B14:K14"/>
    <mergeCell ref="B13:K13"/>
    <mergeCell ref="L14:N14"/>
    <mergeCell ref="S55:AC56"/>
    <mergeCell ref="A55:A56"/>
    <mergeCell ref="P55:R56"/>
    <mergeCell ref="B41:C41"/>
    <mergeCell ref="B43:C43"/>
    <mergeCell ref="B45:C45"/>
    <mergeCell ref="B55:G56"/>
    <mergeCell ref="O41:R41"/>
    <mergeCell ref="D41:J41"/>
    <mergeCell ref="D45:J45"/>
    <mergeCell ref="D43:J43"/>
    <mergeCell ref="K41:N41"/>
    <mergeCell ref="K43:N43"/>
    <mergeCell ref="U51:AB51"/>
    <mergeCell ref="V41:AB41"/>
    <mergeCell ref="V43:AB43"/>
    <mergeCell ref="V45:AB45"/>
    <mergeCell ref="U48:AB48"/>
    <mergeCell ref="K45:N45"/>
    <mergeCell ref="O43:R43"/>
    <mergeCell ref="O45:R45"/>
    <mergeCell ref="L36:N36"/>
    <mergeCell ref="B5:AC5"/>
    <mergeCell ref="B6:AC6"/>
    <mergeCell ref="B7:AC7"/>
    <mergeCell ref="B16:K16"/>
    <mergeCell ref="B17:K17"/>
    <mergeCell ref="B23:K23"/>
    <mergeCell ref="B18:K18"/>
    <mergeCell ref="L23:N23"/>
    <mergeCell ref="B28:K28"/>
    <mergeCell ref="B24:K24"/>
    <mergeCell ref="B27:K27"/>
    <mergeCell ref="B11:K11"/>
    <mergeCell ref="O17:T17"/>
    <mergeCell ref="O35:T35"/>
    <mergeCell ref="O27:T27"/>
    <mergeCell ref="O21:T21"/>
    <mergeCell ref="U36:AB36"/>
    <mergeCell ref="B30:K30"/>
    <mergeCell ref="B29:K29"/>
    <mergeCell ref="B31:K31"/>
    <mergeCell ref="L30:N30"/>
    <mergeCell ref="B32:K32"/>
    <mergeCell ref="B21:K21"/>
  </mergeCells>
  <phoneticPr fontId="1" type="noConversion"/>
  <printOptions horizontalCentered="1" verticalCentered="1"/>
  <pageMargins left="0.19685039370078741" right="0.19685039370078741" top="0.39370078740157483" bottom="2.2834645669291338" header="0.19685039370078741" footer="0.19685039370078741"/>
  <pageSetup paperSize="9" scale="85" orientation="portrait" blackAndWhite="1" r:id="rId1"/>
  <headerFooter alignWithMargins="0"/>
</worksheet>
</file>

<file path=xl/worksheets/sheet5.xml><?xml version="1.0" encoding="utf-8"?>
<worksheet xmlns="http://schemas.openxmlformats.org/spreadsheetml/2006/main" xmlns:r="http://schemas.openxmlformats.org/officeDocument/2006/relationships">
  <sheetPr codeName="Foglio7">
    <pageSetUpPr fitToPage="1"/>
  </sheetPr>
  <dimension ref="A1:ED71"/>
  <sheetViews>
    <sheetView showGridLines="0" showZeros="0" zoomScale="50" zoomScaleNormal="50" zoomScaleSheetLayoutView="25" workbookViewId="0">
      <selection activeCell="DQ16" sqref="DQ16"/>
    </sheetView>
  </sheetViews>
  <sheetFormatPr defaultColWidth="1.7109375" defaultRowHeight="28.5" customHeight="1"/>
  <cols>
    <col min="1" max="1" width="6.85546875" style="315" customWidth="1"/>
    <col min="2" max="3" width="1.7109375" style="315" customWidth="1"/>
    <col min="4" max="4" width="2" style="315" customWidth="1"/>
    <col min="5" max="5" width="2.5703125" style="315" customWidth="1"/>
    <col min="6" max="40" width="1.7109375" style="315" customWidth="1"/>
    <col min="41" max="41" width="4.85546875" style="315" customWidth="1"/>
    <col min="42" max="42" width="6" style="315" customWidth="1"/>
    <col min="43" max="50" width="1.7109375" style="315" customWidth="1"/>
    <col min="51" max="51" width="1.42578125" style="315" customWidth="1"/>
    <col min="52" max="55" width="1.7109375" style="315" customWidth="1"/>
    <col min="56" max="56" width="2" style="315" customWidth="1"/>
    <col min="57" max="73" width="1.7109375" style="315" customWidth="1"/>
    <col min="74" max="74" width="18.7109375" style="315" customWidth="1"/>
    <col min="75" max="83" width="1.7109375" style="315" customWidth="1"/>
    <col min="84" max="84" width="11.140625" style="315" customWidth="1"/>
    <col min="85" max="109" width="1.7109375" style="315" customWidth="1"/>
    <col min="110" max="110" width="1" style="315" customWidth="1"/>
    <col min="111" max="111" width="1.7109375" style="315" customWidth="1"/>
    <col min="112" max="112" width="5.42578125" style="315" customWidth="1"/>
    <col min="113" max="118" width="1.7109375" style="315" customWidth="1"/>
    <col min="119" max="119" width="4.5703125" style="315" customWidth="1"/>
    <col min="120" max="125" width="6.28515625" style="315" customWidth="1"/>
    <col min="126" max="126" width="12" style="315" customWidth="1"/>
    <col min="127" max="129" width="6.28515625" style="315" customWidth="1"/>
    <col min="130" max="130" width="35.42578125" style="315" customWidth="1"/>
    <col min="131" max="16384" width="1.7109375" style="315"/>
  </cols>
  <sheetData>
    <row r="1" spans="1:130" s="303" customFormat="1" ht="37.5" customHeight="1">
      <c r="A1" s="1372" t="str">
        <f>anagrafica!$A$19&amp;" "&amp;anagrafica!$BL$19&amp;" - p.iva: "&amp;anagrafica!$BK$10 &amp;" - c.f.: "&amp;anagrafica!$AE$15</f>
        <v xml:space="preserve">  - p.iva:  - c.f.: </v>
      </c>
      <c r="B1" s="1373"/>
      <c r="C1" s="1373"/>
      <c r="D1" s="1373"/>
      <c r="E1" s="1373"/>
      <c r="F1" s="1373"/>
      <c r="G1" s="1373"/>
      <c r="H1" s="1373"/>
      <c r="I1" s="1373"/>
      <c r="J1" s="1373"/>
      <c r="K1" s="1373"/>
      <c r="L1" s="1373"/>
      <c r="M1" s="1373"/>
      <c r="N1" s="1373"/>
      <c r="O1" s="1373"/>
      <c r="P1" s="1373"/>
      <c r="Q1" s="1373"/>
      <c r="R1" s="1373"/>
      <c r="S1" s="1373"/>
      <c r="T1" s="1373"/>
      <c r="U1" s="1373"/>
      <c r="V1" s="1373"/>
      <c r="W1" s="1373"/>
      <c r="X1" s="1373"/>
      <c r="Y1" s="1373"/>
      <c r="Z1" s="1373"/>
      <c r="AA1" s="1373"/>
      <c r="AB1" s="1373"/>
      <c r="AC1" s="1373"/>
      <c r="AD1" s="1373"/>
      <c r="AE1" s="1373"/>
      <c r="AF1" s="1373"/>
      <c r="AG1" s="1373"/>
      <c r="AH1" s="1373"/>
      <c r="AI1" s="1373"/>
      <c r="AJ1" s="1373"/>
      <c r="AK1" s="1373"/>
      <c r="AL1" s="1373"/>
      <c r="AM1" s="1373"/>
      <c r="AN1" s="1373"/>
      <c r="AO1" s="1373"/>
      <c r="AP1" s="1373"/>
      <c r="AQ1" s="1373"/>
      <c r="AR1" s="1373"/>
      <c r="AS1" s="1373"/>
      <c r="AT1" s="1373"/>
      <c r="AU1" s="1373"/>
      <c r="AV1" s="1373"/>
      <c r="AW1" s="1373"/>
      <c r="AX1" s="1373"/>
      <c r="AY1" s="1373"/>
      <c r="AZ1" s="1373"/>
      <c r="BA1" s="1373"/>
      <c r="BB1" s="1373"/>
      <c r="BC1" s="1373"/>
      <c r="BD1" s="1373"/>
      <c r="BE1" s="1373"/>
      <c r="BF1" s="1373"/>
      <c r="BG1" s="1373"/>
      <c r="BH1" s="1373"/>
      <c r="BI1" s="1373"/>
      <c r="BJ1" s="1373"/>
      <c r="BK1" s="1373"/>
      <c r="BL1" s="1373"/>
      <c r="BM1" s="1373"/>
      <c r="BN1" s="1373"/>
      <c r="BO1" s="1373"/>
      <c r="BP1" s="1373"/>
      <c r="BQ1" s="1373"/>
      <c r="BR1" s="1373"/>
      <c r="BS1" s="1373"/>
      <c r="BT1" s="1373"/>
      <c r="BU1" s="1373"/>
      <c r="BV1" s="1373"/>
      <c r="BW1" s="1373"/>
      <c r="BX1" s="1373"/>
      <c r="BY1" s="1373"/>
      <c r="BZ1" s="1373"/>
      <c r="CA1" s="1373"/>
      <c r="CB1" s="1373"/>
      <c r="CC1" s="1373"/>
      <c r="CD1" s="1373"/>
      <c r="CE1" s="1373"/>
      <c r="CF1" s="1373"/>
      <c r="CG1" s="1373"/>
      <c r="CH1" s="1373"/>
      <c r="CI1" s="1373"/>
      <c r="CJ1" s="1373"/>
      <c r="CK1" s="1373"/>
      <c r="CL1" s="1373"/>
      <c r="CM1" s="1373"/>
      <c r="CN1" s="1373"/>
      <c r="CO1" s="1373"/>
      <c r="CP1" s="1373"/>
      <c r="CQ1" s="1373"/>
      <c r="CR1" s="1373"/>
      <c r="CS1" s="1373"/>
      <c r="CT1" s="1373"/>
      <c r="CU1" s="1373"/>
      <c r="CV1" s="1373"/>
      <c r="CW1" s="1373"/>
      <c r="CX1" s="1373"/>
      <c r="CY1" s="1373"/>
      <c r="CZ1" s="1373"/>
      <c r="DA1" s="1373"/>
      <c r="DB1" s="1373"/>
      <c r="DC1" s="1373"/>
      <c r="DD1" s="1373"/>
      <c r="DE1" s="1373"/>
      <c r="DF1" s="1373"/>
      <c r="DG1" s="1373"/>
      <c r="DH1" s="1373"/>
      <c r="DI1" s="1373"/>
      <c r="DJ1" s="1373"/>
      <c r="DK1" s="1373"/>
      <c r="DL1" s="1373"/>
      <c r="DM1" s="1373"/>
      <c r="DN1" s="1373"/>
      <c r="DO1" s="1373"/>
      <c r="DP1" s="1373"/>
      <c r="DQ1" s="1373"/>
      <c r="DR1" s="1373"/>
      <c r="DS1" s="1373"/>
      <c r="DT1" s="1373"/>
      <c r="DU1" s="1373"/>
      <c r="DV1" s="1374"/>
    </row>
    <row r="3" spans="1:130" s="305" customFormat="1" ht="36.75" customHeight="1">
      <c r="A3" s="1367" t="s">
        <v>128</v>
      </c>
      <c r="B3" s="1368"/>
      <c r="C3" s="1368"/>
      <c r="D3" s="1368"/>
      <c r="E3" s="1368"/>
      <c r="F3" s="1368"/>
      <c r="G3" s="1368"/>
      <c r="H3" s="1368"/>
      <c r="I3" s="1368"/>
      <c r="J3" s="1368"/>
      <c r="K3" s="1368"/>
      <c r="L3" s="1368"/>
      <c r="M3" s="1368"/>
      <c r="N3" s="1368"/>
      <c r="O3" s="1368"/>
      <c r="P3" s="1368"/>
      <c r="Q3" s="1368"/>
      <c r="R3" s="1368"/>
      <c r="S3" s="1368"/>
      <c r="T3" s="1368"/>
      <c r="U3" s="1368"/>
      <c r="V3" s="1368"/>
      <c r="W3" s="1368"/>
      <c r="X3" s="1368"/>
      <c r="Y3" s="1368"/>
      <c r="Z3" s="1368"/>
      <c r="AA3" s="1368"/>
      <c r="AB3" s="1368"/>
      <c r="AC3" s="1368"/>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c r="BB3" s="1368"/>
      <c r="BC3" s="1368"/>
      <c r="BD3" s="1368"/>
      <c r="BE3" s="1368"/>
      <c r="BF3" s="1368"/>
      <c r="BG3" s="1368"/>
      <c r="BH3" s="1368"/>
      <c r="BI3" s="1368"/>
      <c r="BJ3" s="1368"/>
      <c r="BK3" s="1368"/>
      <c r="BL3" s="1368"/>
      <c r="BM3" s="1368"/>
      <c r="BN3" s="1368"/>
      <c r="BO3" s="1368"/>
      <c r="BP3" s="1368"/>
      <c r="BQ3" s="1368"/>
      <c r="BR3" s="1368"/>
      <c r="BS3" s="1368"/>
      <c r="BT3" s="1368"/>
      <c r="BU3" s="1368"/>
      <c r="BV3" s="1368"/>
      <c r="BW3" s="1368"/>
      <c r="BX3" s="1368"/>
      <c r="BY3" s="1368"/>
      <c r="BZ3" s="1368"/>
      <c r="CA3" s="1368"/>
      <c r="CB3" s="1368"/>
      <c r="CC3" s="1368"/>
      <c r="CD3" s="1368"/>
      <c r="CE3" s="1368"/>
      <c r="CF3" s="1368"/>
      <c r="CG3" s="1368"/>
      <c r="CH3" s="1368"/>
      <c r="CI3" s="1368"/>
      <c r="CJ3" s="1368"/>
      <c r="CK3" s="1368"/>
      <c r="CL3" s="1368"/>
      <c r="CM3" s="1368"/>
      <c r="CN3" s="1368"/>
      <c r="CO3" s="1368"/>
      <c r="CP3" s="1368"/>
      <c r="CQ3" s="1368"/>
      <c r="CR3" s="1368"/>
      <c r="CS3" s="1368"/>
      <c r="CT3" s="1368"/>
      <c r="CU3" s="1368"/>
      <c r="CV3" s="1368"/>
      <c r="CW3" s="1368"/>
      <c r="CX3" s="1368"/>
      <c r="CY3" s="1368"/>
      <c r="CZ3" s="1368"/>
      <c r="DA3" s="1368"/>
      <c r="DB3" s="1368"/>
      <c r="DC3" s="1368"/>
      <c r="DD3" s="1368"/>
      <c r="DE3" s="1368"/>
      <c r="DF3" s="1368"/>
      <c r="DG3" s="1368"/>
      <c r="DH3" s="1368"/>
      <c r="DI3" s="1368"/>
      <c r="DJ3" s="1368"/>
      <c r="DK3" s="1368"/>
      <c r="DL3" s="1368"/>
      <c r="DM3" s="1368"/>
      <c r="DN3" s="1368"/>
      <c r="DO3" s="1368"/>
      <c r="DP3" s="1368"/>
      <c r="DQ3" s="1368"/>
      <c r="DR3" s="1368"/>
      <c r="DS3" s="1368"/>
      <c r="DT3" s="1368"/>
      <c r="DU3" s="1368"/>
      <c r="DV3" s="1369"/>
      <c r="DW3" s="304"/>
      <c r="DX3" s="304"/>
      <c r="DY3" s="304"/>
      <c r="DZ3" s="304"/>
    </row>
    <row r="4" spans="1:130" s="305" customFormat="1" ht="20.25" customHeight="1">
      <c r="A4" s="306"/>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4"/>
      <c r="AQ4" s="304"/>
      <c r="AR4" s="304"/>
      <c r="AS4" s="304"/>
      <c r="AT4" s="304"/>
      <c r="AU4" s="304"/>
      <c r="AV4" s="304"/>
      <c r="AW4" s="304"/>
      <c r="AX4" s="304"/>
      <c r="AY4" s="304"/>
      <c r="AZ4" s="304"/>
      <c r="BA4" s="304"/>
      <c r="BB4" s="304"/>
      <c r="BC4" s="304"/>
      <c r="BD4" s="304"/>
      <c r="BE4" s="304"/>
      <c r="BF4" s="304"/>
      <c r="BG4" s="304"/>
      <c r="BH4" s="304"/>
      <c r="BI4" s="304"/>
      <c r="BJ4" s="304"/>
      <c r="BK4" s="304"/>
      <c r="BL4" s="304"/>
      <c r="BM4" s="304"/>
      <c r="BN4" s="304"/>
      <c r="BO4" s="304"/>
      <c r="BP4" s="304"/>
      <c r="BQ4" s="304"/>
      <c r="BR4" s="304"/>
      <c r="BS4" s="304"/>
      <c r="BT4" s="304"/>
      <c r="BU4" s="304"/>
      <c r="BV4" s="304"/>
      <c r="BW4" s="304"/>
      <c r="BX4" s="304"/>
      <c r="BY4" s="304"/>
      <c r="BZ4" s="304"/>
      <c r="CA4" s="304"/>
      <c r="CB4" s="304"/>
      <c r="CC4" s="304"/>
      <c r="CD4" s="304"/>
      <c r="CE4" s="304"/>
      <c r="CF4" s="304"/>
      <c r="CG4" s="304"/>
      <c r="CH4" s="304"/>
      <c r="CI4" s="304"/>
      <c r="CJ4" s="304"/>
      <c r="CK4" s="304"/>
      <c r="CL4" s="304"/>
      <c r="CM4" s="304"/>
      <c r="CN4" s="304"/>
      <c r="CO4" s="304"/>
      <c r="CP4" s="304"/>
      <c r="CQ4" s="304"/>
      <c r="CR4" s="304"/>
      <c r="CS4" s="304"/>
      <c r="CT4" s="304"/>
      <c r="CU4" s="304"/>
      <c r="CV4" s="304"/>
      <c r="CW4" s="304"/>
      <c r="CX4" s="304"/>
      <c r="CY4" s="304"/>
      <c r="CZ4" s="304"/>
      <c r="DA4" s="304"/>
      <c r="DB4" s="304"/>
      <c r="DC4" s="304"/>
      <c r="DD4" s="304"/>
      <c r="DE4" s="304"/>
      <c r="DF4" s="304"/>
      <c r="DG4" s="304"/>
      <c r="DH4" s="304"/>
      <c r="DI4" s="304"/>
      <c r="DJ4" s="304"/>
      <c r="DK4" s="304"/>
      <c r="DL4" s="304"/>
      <c r="DM4" s="304"/>
      <c r="DN4" s="304"/>
      <c r="DO4" s="304"/>
      <c r="DP4" s="304"/>
      <c r="DQ4" s="304"/>
      <c r="DR4" s="304"/>
      <c r="DS4" s="304"/>
      <c r="DT4" s="304"/>
      <c r="DU4" s="304"/>
      <c r="DV4" s="307"/>
      <c r="DW4" s="304"/>
      <c r="DX4" s="304"/>
      <c r="DY4" s="304"/>
      <c r="DZ4" s="304"/>
    </row>
    <row r="5" spans="1:130" s="305" customFormat="1" ht="21.75" customHeight="1">
      <c r="A5" s="308"/>
      <c r="B5" s="304"/>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c r="AP5" s="304"/>
      <c r="AQ5" s="304"/>
      <c r="AR5" s="304"/>
      <c r="AS5" s="304"/>
      <c r="AT5" s="304"/>
      <c r="AU5" s="304"/>
      <c r="AV5" s="304"/>
      <c r="AW5" s="304"/>
      <c r="AX5" s="304"/>
      <c r="AY5" s="304"/>
      <c r="AZ5" s="304"/>
      <c r="BA5" s="304"/>
      <c r="BB5" s="304"/>
      <c r="BC5" s="304"/>
      <c r="BD5" s="304"/>
      <c r="BE5" s="304"/>
      <c r="BF5" s="304"/>
      <c r="BG5" s="304"/>
      <c r="BH5" s="304"/>
      <c r="BI5" s="304"/>
      <c r="BJ5" s="304"/>
      <c r="BK5" s="304"/>
      <c r="BL5" s="304"/>
      <c r="BM5" s="304"/>
      <c r="BN5" s="304"/>
      <c r="BO5" s="304"/>
      <c r="BP5" s="304"/>
      <c r="BQ5" s="304"/>
      <c r="BR5" s="304"/>
      <c r="BS5" s="304"/>
      <c r="BT5" s="304"/>
      <c r="BU5" s="304"/>
      <c r="BV5" s="304"/>
      <c r="BW5" s="304"/>
      <c r="BX5" s="304"/>
      <c r="BY5" s="304"/>
      <c r="BZ5" s="304"/>
      <c r="CA5" s="304"/>
      <c r="CB5" s="304"/>
      <c r="CC5" s="304"/>
      <c r="CD5" s="304"/>
      <c r="CE5" s="304"/>
      <c r="CF5" s="304"/>
      <c r="CG5" s="304"/>
      <c r="CH5" s="304"/>
      <c r="CI5" s="304"/>
      <c r="CJ5" s="304"/>
      <c r="CK5" s="304"/>
      <c r="CL5" s="304"/>
      <c r="CM5" s="304"/>
      <c r="CN5" s="304"/>
      <c r="CO5" s="304"/>
      <c r="CP5" s="304"/>
      <c r="CQ5" s="304"/>
      <c r="CR5" s="304"/>
      <c r="CS5" s="304"/>
      <c r="CT5" s="304"/>
      <c r="CU5" s="304"/>
      <c r="CV5" s="304"/>
      <c r="CW5" s="304"/>
      <c r="CX5" s="304"/>
      <c r="CY5" s="304"/>
      <c r="CZ5" s="304"/>
      <c r="DA5" s="304"/>
      <c r="DB5" s="304"/>
      <c r="DC5" s="304"/>
      <c r="DD5" s="304"/>
      <c r="DE5" s="304"/>
      <c r="DF5" s="304"/>
      <c r="DG5" s="304"/>
      <c r="DH5" s="304"/>
      <c r="DI5" s="304"/>
      <c r="DJ5" s="304"/>
      <c r="DK5" s="304"/>
      <c r="DL5" s="304"/>
      <c r="DM5" s="304"/>
      <c r="DN5" s="304"/>
      <c r="DO5" s="304"/>
      <c r="DP5" s="304"/>
      <c r="DQ5" s="304"/>
      <c r="DR5" s="304"/>
      <c r="DS5" s="304"/>
      <c r="DT5" s="304"/>
      <c r="DU5" s="304"/>
      <c r="DV5" s="307"/>
      <c r="DW5" s="304"/>
      <c r="DX5" s="304"/>
      <c r="DY5" s="304"/>
      <c r="DZ5" s="304"/>
    </row>
    <row r="6" spans="1:130" ht="50.25" customHeight="1">
      <c r="A6" s="309"/>
      <c r="B6" s="310" t="s">
        <v>32076</v>
      </c>
      <c r="C6" s="311"/>
      <c r="D6" s="312"/>
      <c r="E6" s="312"/>
      <c r="F6" s="312"/>
      <c r="G6" s="312"/>
      <c r="H6" s="312"/>
      <c r="I6" s="312"/>
      <c r="J6" s="312"/>
      <c r="K6" s="312"/>
      <c r="L6" s="312"/>
      <c r="M6" s="312"/>
      <c r="N6" s="312"/>
      <c r="O6" s="312"/>
      <c r="P6" s="312"/>
      <c r="Q6" s="312"/>
      <c r="R6" s="312"/>
      <c r="S6" s="312"/>
      <c r="T6" s="312"/>
      <c r="U6" s="312"/>
      <c r="V6" s="1378" t="str">
        <f>IF(anagrafica!A11="PERSONA FISICA",anagrafica!A19&amp;" "&amp;anagrafica!BL19,anagrafica!B47&amp;" " &amp;anagrafica!BA47)</f>
        <v/>
      </c>
      <c r="W6" s="1378"/>
      <c r="X6" s="1378"/>
      <c r="Y6" s="1378"/>
      <c r="Z6" s="1378"/>
      <c r="AA6" s="1378"/>
      <c r="AB6" s="1378"/>
      <c r="AC6" s="1378"/>
      <c r="AD6" s="1378"/>
      <c r="AE6" s="1378"/>
      <c r="AF6" s="1378"/>
      <c r="AG6" s="1378"/>
      <c r="AH6" s="1378"/>
      <c r="AI6" s="1378"/>
      <c r="AJ6" s="1378"/>
      <c r="AK6" s="1378"/>
      <c r="AL6" s="1378"/>
      <c r="AM6" s="1378"/>
      <c r="AN6" s="1378"/>
      <c r="AO6" s="1378"/>
      <c r="AP6" s="1378"/>
      <c r="AQ6" s="1378"/>
      <c r="AR6" s="1378"/>
      <c r="AS6" s="1378"/>
      <c r="AT6" s="1378"/>
      <c r="AU6" s="1378"/>
      <c r="AV6" s="1378"/>
      <c r="AW6" s="1378"/>
      <c r="AX6" s="1378"/>
      <c r="AY6" s="1378"/>
      <c r="AZ6" s="1378"/>
      <c r="BA6" s="1378"/>
      <c r="BB6" s="1378"/>
      <c r="BC6" s="1378"/>
      <c r="BD6" s="1378"/>
      <c r="BE6" s="1378"/>
      <c r="BF6" s="1378"/>
      <c r="BG6" s="1378"/>
      <c r="BH6" s="1378"/>
      <c r="BI6" s="1378"/>
      <c r="BJ6" s="1378"/>
      <c r="BK6" s="1378"/>
      <c r="BL6" s="1378"/>
      <c r="BM6" s="1378"/>
      <c r="BN6" s="1378"/>
      <c r="BO6" s="1378"/>
      <c r="BP6" s="1378"/>
      <c r="BQ6" s="1378"/>
      <c r="BR6" s="1378"/>
      <c r="BS6" s="1378"/>
      <c r="BT6" s="1378"/>
      <c r="BU6" s="1378"/>
      <c r="BV6" s="1378"/>
      <c r="BW6" s="1378"/>
      <c r="BX6" s="1378"/>
      <c r="BY6" s="1378"/>
      <c r="BZ6" s="1378"/>
      <c r="CA6" s="1378"/>
      <c r="CB6" s="1378"/>
      <c r="CC6" s="1378"/>
      <c r="CD6" s="1378"/>
      <c r="CE6" s="1378"/>
      <c r="CF6" s="1378"/>
      <c r="CG6" s="1378"/>
      <c r="CH6" s="1378"/>
      <c r="CI6" s="1378"/>
      <c r="CJ6" s="1378"/>
      <c r="CK6" s="1378"/>
      <c r="CL6" s="1378"/>
      <c r="CM6" s="1378"/>
      <c r="CN6" s="1378"/>
      <c r="CO6" s="1378"/>
      <c r="CP6" s="1378"/>
      <c r="CQ6" s="1378"/>
      <c r="CR6" s="1378"/>
      <c r="CS6" s="1378"/>
      <c r="CT6" s="1378"/>
      <c r="CU6" s="1378"/>
      <c r="CV6" s="1378"/>
      <c r="CW6" s="1378"/>
      <c r="CX6" s="1378"/>
      <c r="CY6" s="1378"/>
      <c r="CZ6" s="1378"/>
      <c r="DA6" s="1378"/>
      <c r="DB6" s="1378"/>
      <c r="DC6" s="1378"/>
      <c r="DD6" s="1378"/>
      <c r="DE6" s="1378"/>
      <c r="DF6" s="1378"/>
      <c r="DG6" s="1378"/>
      <c r="DH6" s="1378"/>
      <c r="DI6" s="1378"/>
      <c r="DJ6" s="1378"/>
      <c r="DK6" s="1378"/>
      <c r="DL6" s="1378"/>
      <c r="DM6" s="1378"/>
      <c r="DN6" s="1378"/>
      <c r="DO6" s="1378"/>
      <c r="DP6" s="1378"/>
      <c r="DQ6" s="1378"/>
      <c r="DR6" s="1378"/>
      <c r="DS6" s="1378"/>
      <c r="DT6" s="1378"/>
      <c r="DU6" s="1378"/>
      <c r="DV6" s="1379"/>
      <c r="DW6" s="313"/>
      <c r="DX6" s="313"/>
      <c r="DY6" s="313"/>
      <c r="DZ6" s="313"/>
    </row>
    <row r="7" spans="1:130" s="305" customFormat="1" ht="24.95" customHeight="1">
      <c r="A7" s="309"/>
      <c r="B7" s="316"/>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7"/>
      <c r="DW7" s="304"/>
      <c r="DX7" s="304"/>
      <c r="DY7" s="304"/>
      <c r="DZ7" s="304"/>
    </row>
    <row r="8" spans="1:130" s="305" customFormat="1" ht="51" customHeight="1">
      <c r="A8" s="309"/>
      <c r="B8" s="431"/>
      <c r="C8" s="431"/>
      <c r="D8" s="1380" t="s">
        <v>32077</v>
      </c>
      <c r="E8" s="1380"/>
      <c r="F8" s="1380"/>
      <c r="G8" s="1380"/>
      <c r="H8" s="1380"/>
      <c r="I8" s="1380"/>
      <c r="J8" s="1380"/>
      <c r="K8" s="1380"/>
      <c r="L8" s="1380"/>
      <c r="M8" s="1380"/>
      <c r="N8" s="1380"/>
      <c r="O8" s="1380"/>
      <c r="P8" s="1380"/>
      <c r="Q8" s="1380"/>
      <c r="R8" s="1380"/>
      <c r="S8" s="1380"/>
      <c r="T8" s="1380"/>
      <c r="U8" s="431"/>
      <c r="V8" s="1381" t="str">
        <f>IF(anagrafica!A11="persona fisica","titolare",anagrafica!AS60)</f>
        <v>titolare</v>
      </c>
      <c r="W8" s="1381"/>
      <c r="X8" s="1381"/>
      <c r="Y8" s="1381"/>
      <c r="Z8" s="1381"/>
      <c r="AA8" s="1381"/>
      <c r="AB8" s="1381"/>
      <c r="AC8" s="1381"/>
      <c r="AD8" s="1381"/>
      <c r="AE8" s="1381"/>
      <c r="AF8" s="1381"/>
      <c r="AG8" s="1381"/>
      <c r="AH8" s="1381"/>
      <c r="AI8" s="1381"/>
      <c r="AJ8" s="1381"/>
      <c r="AK8" s="1381"/>
      <c r="AL8" s="1381"/>
      <c r="AM8" s="1381"/>
      <c r="AN8" s="1381"/>
      <c r="AO8" s="1381"/>
      <c r="AP8" s="1381"/>
      <c r="AQ8" s="1381"/>
      <c r="AR8" s="1381"/>
      <c r="AS8" s="1381"/>
      <c r="AT8" s="1381"/>
      <c r="AU8" s="1381"/>
      <c r="AV8" s="1381"/>
      <c r="AW8" s="1381"/>
      <c r="AX8" s="1381"/>
      <c r="AY8" s="1381"/>
      <c r="AZ8" s="1381"/>
      <c r="BA8" s="1381"/>
      <c r="BB8" s="1381"/>
      <c r="BC8" s="1381"/>
      <c r="BD8" s="1381"/>
      <c r="BE8" s="1381"/>
      <c r="BF8" s="1381"/>
      <c r="BG8" s="1381"/>
      <c r="BH8" s="1381"/>
      <c r="BI8" s="1381"/>
      <c r="BJ8" s="1381"/>
      <c r="BK8" s="1381"/>
      <c r="BL8" s="1381"/>
      <c r="BM8" s="1381"/>
      <c r="BN8" s="1381"/>
      <c r="BO8" s="1381"/>
      <c r="BP8" s="1381"/>
      <c r="BQ8" s="1381"/>
      <c r="BR8" s="1381"/>
      <c r="BS8" s="1381"/>
      <c r="BT8" s="1381"/>
      <c r="BU8" s="1381"/>
      <c r="BV8" s="1381"/>
      <c r="BW8" s="1381"/>
      <c r="BX8" s="1381"/>
      <c r="BY8" s="1381"/>
      <c r="BZ8" s="1381"/>
      <c r="CA8" s="1381"/>
      <c r="CB8" s="1381"/>
      <c r="CC8" s="1381"/>
      <c r="CD8" s="1381"/>
      <c r="CE8" s="1381"/>
      <c r="CF8" s="1381"/>
      <c r="CG8" s="1381"/>
      <c r="CH8" s="1381"/>
      <c r="CI8" s="1381"/>
      <c r="CJ8" s="1381"/>
      <c r="CK8" s="1381"/>
      <c r="CL8" s="1381"/>
      <c r="CM8" s="1381"/>
      <c r="CN8" s="1381"/>
      <c r="CO8" s="1381"/>
      <c r="CP8" s="1381"/>
      <c r="CQ8" s="1381"/>
      <c r="CR8" s="1381"/>
      <c r="CS8" s="1381"/>
      <c r="CT8" s="1381"/>
      <c r="CU8" s="1381"/>
      <c r="CV8" s="1381"/>
      <c r="CW8" s="1381"/>
      <c r="CX8" s="1381"/>
      <c r="CY8" s="1381"/>
      <c r="CZ8" s="1381"/>
      <c r="DA8" s="1381"/>
      <c r="DB8" s="1381"/>
      <c r="DC8" s="1381"/>
      <c r="DD8" s="1381"/>
      <c r="DE8" s="1381"/>
      <c r="DF8" s="1381"/>
      <c r="DG8" s="1381"/>
      <c r="DH8" s="1381"/>
      <c r="DI8" s="1381"/>
      <c r="DJ8" s="1381"/>
      <c r="DK8" s="1381"/>
      <c r="DL8" s="1381"/>
      <c r="DM8" s="1381"/>
      <c r="DN8" s="1381"/>
      <c r="DO8" s="1381"/>
      <c r="DP8" s="1381"/>
      <c r="DQ8" s="1381"/>
      <c r="DR8" s="1381"/>
      <c r="DS8" s="1381"/>
      <c r="DT8" s="1381"/>
      <c r="DU8" s="1382"/>
      <c r="DV8" s="307"/>
    </row>
    <row r="9" spans="1:130" s="305" customFormat="1" ht="39" customHeight="1">
      <c r="A9" s="309"/>
      <c r="B9" s="304"/>
      <c r="C9" s="304"/>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c r="CI9" s="304"/>
      <c r="CJ9" s="304"/>
      <c r="CK9" s="304"/>
      <c r="CL9" s="304"/>
      <c r="CM9" s="304"/>
      <c r="CN9" s="304"/>
      <c r="CO9" s="304"/>
      <c r="CP9" s="304"/>
      <c r="CQ9" s="304"/>
      <c r="CR9" s="304"/>
      <c r="CS9" s="304"/>
      <c r="CT9" s="304"/>
      <c r="CU9" s="304"/>
      <c r="CV9" s="304"/>
      <c r="CW9" s="304"/>
      <c r="CX9" s="304"/>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7"/>
    </row>
    <row r="10" spans="1:130" s="305" customFormat="1" ht="39" customHeight="1">
      <c r="A10" s="309"/>
      <c r="B10" s="317"/>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10" t="s">
        <v>32078</v>
      </c>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7"/>
    </row>
    <row r="11" spans="1:130" s="305" customFormat="1" ht="39" customHeight="1">
      <c r="A11" s="309"/>
      <c r="B11" s="317"/>
      <c r="C11" s="304"/>
      <c r="D11" s="304"/>
      <c r="E11" s="304"/>
      <c r="F11" s="30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10"/>
      <c r="BP11" s="304"/>
      <c r="BQ11" s="304"/>
      <c r="BR11" s="304"/>
      <c r="BS11" s="304"/>
      <c r="BT11" s="304"/>
      <c r="BU11" s="304"/>
      <c r="BV11" s="304"/>
      <c r="BW11" s="304"/>
      <c r="BX11" s="304"/>
      <c r="BY11" s="304"/>
      <c r="BZ11" s="304"/>
      <c r="CA11" s="304"/>
      <c r="CB11" s="304"/>
      <c r="CC11" s="304"/>
      <c r="CD11" s="304"/>
      <c r="CE11" s="304"/>
      <c r="CF11" s="304"/>
      <c r="CG11" s="304"/>
      <c r="CH11" s="304"/>
      <c r="CI11" s="304"/>
      <c r="CJ11" s="304"/>
      <c r="CK11" s="304"/>
      <c r="CL11" s="304"/>
      <c r="CM11" s="304"/>
      <c r="CN11" s="304"/>
      <c r="CO11" s="304"/>
      <c r="CP11" s="304"/>
      <c r="CQ11" s="304"/>
      <c r="CR11" s="304"/>
      <c r="CS11" s="304"/>
      <c r="CT11" s="304"/>
      <c r="CU11" s="304"/>
      <c r="CV11" s="304"/>
      <c r="CW11" s="304"/>
      <c r="CX11" s="304"/>
      <c r="CY11" s="304"/>
      <c r="CZ11" s="304"/>
      <c r="DA11" s="304"/>
      <c r="DB11" s="304"/>
      <c r="DC11" s="304"/>
      <c r="DD11" s="304"/>
      <c r="DE11" s="304"/>
      <c r="DF11" s="304"/>
      <c r="DG11" s="304"/>
      <c r="DH11" s="304"/>
      <c r="DI11" s="304"/>
      <c r="DJ11" s="304"/>
      <c r="DK11" s="304"/>
      <c r="DL11" s="304"/>
      <c r="DM11" s="304"/>
      <c r="DN11" s="304"/>
      <c r="DO11" s="304"/>
      <c r="DP11" s="304"/>
      <c r="DQ11" s="304"/>
      <c r="DR11" s="304"/>
      <c r="DS11" s="304"/>
      <c r="DT11" s="304"/>
      <c r="DU11" s="304"/>
      <c r="DV11" s="307"/>
    </row>
    <row r="12" spans="1:130" s="305" customFormat="1" ht="27" customHeight="1" thickBot="1">
      <c r="A12" s="309"/>
      <c r="B12" s="317"/>
      <c r="C12" s="304"/>
      <c r="D12" s="304"/>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10"/>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7"/>
    </row>
    <row r="13" spans="1:130" s="305" customFormat="1" ht="51" customHeight="1" thickBot="1">
      <c r="A13" s="309"/>
      <c r="B13" s="1343" t="s">
        <v>37811</v>
      </c>
      <c r="C13" s="1344"/>
      <c r="D13" s="1344"/>
      <c r="E13" s="1345"/>
      <c r="F13" s="1375" t="s">
        <v>37810</v>
      </c>
      <c r="G13" s="1376"/>
      <c r="H13" s="1376"/>
      <c r="I13" s="1376"/>
      <c r="J13" s="1376"/>
      <c r="K13" s="1376"/>
      <c r="L13" s="1376"/>
      <c r="M13" s="1376"/>
      <c r="N13" s="1376"/>
      <c r="O13" s="1376"/>
      <c r="P13" s="1376"/>
      <c r="Q13" s="1376"/>
      <c r="R13" s="1376"/>
      <c r="S13" s="1376"/>
      <c r="T13" s="1376"/>
      <c r="U13" s="1376"/>
      <c r="V13" s="1376"/>
      <c r="W13" s="1376"/>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c r="AT13" s="1376"/>
      <c r="AU13" s="1376"/>
      <c r="AV13" s="1376"/>
      <c r="AW13" s="1376"/>
      <c r="AX13" s="1376"/>
      <c r="AY13" s="1376"/>
      <c r="AZ13" s="1376"/>
      <c r="BA13" s="1376"/>
      <c r="BB13" s="1376"/>
      <c r="BC13" s="1376"/>
      <c r="BD13" s="1376"/>
      <c r="BE13" s="1376"/>
      <c r="BF13" s="1376"/>
      <c r="BG13" s="1376"/>
      <c r="BH13" s="1376"/>
      <c r="BI13" s="1376"/>
      <c r="BJ13" s="1376"/>
      <c r="BK13" s="1376"/>
      <c r="BL13" s="1376"/>
      <c r="BM13" s="1376"/>
      <c r="BN13" s="1376"/>
      <c r="BO13" s="1376"/>
      <c r="BP13" s="1376"/>
      <c r="BQ13" s="1376"/>
      <c r="BR13" s="1376"/>
      <c r="BS13" s="1376"/>
      <c r="BT13" s="1376"/>
      <c r="BU13" s="1376"/>
      <c r="BV13" s="1376"/>
      <c r="BW13" s="1376"/>
      <c r="BX13" s="1376"/>
      <c r="BY13" s="1376"/>
      <c r="BZ13" s="1376"/>
      <c r="CA13" s="1376"/>
      <c r="CB13" s="1376"/>
      <c r="CC13" s="1376"/>
      <c r="CD13" s="1376"/>
      <c r="CE13" s="1376"/>
      <c r="CF13" s="1376"/>
      <c r="CG13" s="1376"/>
      <c r="CH13" s="1376"/>
      <c r="CI13" s="1376"/>
      <c r="CJ13" s="1376"/>
      <c r="CK13" s="1376"/>
      <c r="CL13" s="1376"/>
      <c r="CM13" s="1376"/>
      <c r="CN13" s="1376"/>
      <c r="CO13" s="1376"/>
      <c r="CP13" s="1376"/>
      <c r="CQ13" s="1376"/>
      <c r="CR13" s="1376"/>
      <c r="CS13" s="1376"/>
      <c r="CT13" s="1376"/>
      <c r="CU13" s="1376"/>
      <c r="CV13" s="1376"/>
      <c r="CW13" s="1376"/>
      <c r="CX13" s="1376"/>
      <c r="CY13" s="1376"/>
      <c r="CZ13" s="1376"/>
      <c r="DA13" s="1376"/>
      <c r="DB13" s="1376"/>
      <c r="DC13" s="1376"/>
      <c r="DD13" s="1376"/>
      <c r="DE13" s="1376"/>
      <c r="DF13" s="1376"/>
      <c r="DG13" s="1376"/>
      <c r="DH13" s="1376"/>
      <c r="DI13" s="1376"/>
      <c r="DJ13" s="1376"/>
      <c r="DK13" s="1376"/>
      <c r="DL13" s="1376"/>
      <c r="DM13" s="1376"/>
      <c r="DN13" s="1376"/>
      <c r="DO13" s="1377"/>
      <c r="DP13" s="1383" t="e">
        <f>'SEZIONE A'!AM41</f>
        <v>#DIV/0!</v>
      </c>
      <c r="DQ13" s="1384"/>
      <c r="DR13" s="1384"/>
      <c r="DS13" s="1384"/>
      <c r="DT13" s="1384"/>
      <c r="DU13" s="1385"/>
      <c r="DV13" s="319">
        <v>1</v>
      </c>
    </row>
    <row r="14" spans="1:130" s="305" customFormat="1" ht="24" customHeight="1">
      <c r="A14" s="309"/>
      <c r="B14" s="320"/>
      <c r="C14" s="320"/>
      <c r="D14" s="320"/>
      <c r="E14" s="321"/>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c r="AO14" s="304"/>
      <c r="AP14" s="304"/>
      <c r="AQ14" s="304"/>
      <c r="AR14" s="304"/>
      <c r="AS14" s="304"/>
      <c r="AT14" s="304"/>
      <c r="AU14" s="304"/>
      <c r="AV14" s="304"/>
      <c r="AW14" s="304"/>
      <c r="AX14" s="304"/>
      <c r="AY14" s="304"/>
      <c r="AZ14" s="304"/>
      <c r="BA14" s="304"/>
      <c r="BB14" s="304"/>
      <c r="BC14" s="304"/>
      <c r="BD14" s="304"/>
      <c r="BE14" s="304"/>
      <c r="BF14" s="304"/>
      <c r="BG14" s="304"/>
      <c r="BH14" s="304"/>
      <c r="BI14" s="304"/>
      <c r="BJ14" s="304"/>
      <c r="BK14" s="304"/>
      <c r="BL14" s="304"/>
      <c r="BM14" s="304"/>
      <c r="BN14" s="304"/>
      <c r="BO14" s="310"/>
      <c r="BP14" s="304"/>
      <c r="BQ14" s="304"/>
      <c r="BR14" s="304"/>
      <c r="BS14" s="304"/>
      <c r="BT14" s="304"/>
      <c r="BU14" s="304"/>
      <c r="BV14" s="304"/>
      <c r="BW14" s="304"/>
      <c r="BX14" s="304"/>
      <c r="BY14" s="304"/>
      <c r="BZ14" s="304"/>
      <c r="CA14" s="304"/>
      <c r="CB14" s="304"/>
      <c r="CC14" s="304"/>
      <c r="CD14" s="304"/>
      <c r="CE14" s="304"/>
      <c r="CF14" s="304"/>
      <c r="CG14" s="304"/>
      <c r="CH14" s="304"/>
      <c r="CI14" s="304"/>
      <c r="CJ14" s="304"/>
      <c r="CK14" s="304"/>
      <c r="CL14" s="304"/>
      <c r="CM14" s="304"/>
      <c r="CN14" s="304"/>
      <c r="CO14" s="304"/>
      <c r="CP14" s="304"/>
      <c r="CQ14" s="304"/>
      <c r="CR14" s="304"/>
      <c r="CS14" s="304"/>
      <c r="CT14" s="304"/>
      <c r="CU14" s="304"/>
      <c r="CV14" s="304"/>
      <c r="CW14" s="304"/>
      <c r="CX14" s="304"/>
      <c r="CY14" s="304"/>
      <c r="CZ14" s="304"/>
      <c r="DA14" s="304"/>
      <c r="DB14" s="304"/>
      <c r="DC14" s="304"/>
      <c r="DD14" s="304"/>
      <c r="DE14" s="304"/>
      <c r="DF14" s="304"/>
      <c r="DG14" s="304"/>
      <c r="DH14" s="304"/>
      <c r="DI14" s="304"/>
      <c r="DJ14" s="304"/>
      <c r="DK14" s="304"/>
      <c r="DL14" s="304"/>
      <c r="DM14" s="304"/>
      <c r="DN14" s="304"/>
      <c r="DO14" s="304"/>
      <c r="DP14" s="304"/>
      <c r="DQ14" s="304"/>
      <c r="DR14" s="304"/>
      <c r="DS14" s="304"/>
      <c r="DT14" s="304"/>
      <c r="DU14" s="304"/>
      <c r="DV14" s="307"/>
    </row>
    <row r="15" spans="1:130" s="305" customFormat="1" ht="33" customHeight="1">
      <c r="A15" s="309"/>
      <c r="B15" s="317"/>
      <c r="C15" s="322"/>
      <c r="D15" s="304"/>
      <c r="E15" s="304"/>
      <c r="F15" s="322" t="s">
        <v>32079</v>
      </c>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c r="AL15" s="304"/>
      <c r="AM15" s="304"/>
      <c r="AN15" s="304"/>
      <c r="AO15" s="304"/>
      <c r="AP15" s="304"/>
      <c r="AQ15" s="304"/>
      <c r="AR15" s="304"/>
      <c r="AS15" s="304"/>
      <c r="AT15" s="304"/>
      <c r="AU15" s="304"/>
      <c r="AV15" s="304"/>
      <c r="AW15" s="304"/>
      <c r="AX15" s="304"/>
      <c r="AY15" s="304"/>
      <c r="AZ15" s="304"/>
      <c r="BA15" s="304"/>
      <c r="BB15" s="304"/>
      <c r="BC15" s="304"/>
      <c r="BD15" s="304"/>
      <c r="BE15" s="304"/>
      <c r="BF15" s="304"/>
      <c r="BG15" s="304"/>
      <c r="BH15" s="304"/>
      <c r="BI15" s="304"/>
      <c r="BJ15" s="304"/>
      <c r="BK15" s="304"/>
      <c r="BL15" s="304"/>
      <c r="BM15" s="304"/>
      <c r="BN15" s="304"/>
      <c r="BO15" s="310"/>
      <c r="BP15" s="304"/>
      <c r="BQ15" s="304"/>
      <c r="BR15" s="304"/>
      <c r="BS15" s="304"/>
      <c r="BT15" s="304"/>
      <c r="BU15" s="304"/>
      <c r="BV15" s="304"/>
      <c r="BW15" s="304"/>
      <c r="BX15" s="304"/>
      <c r="BY15" s="304"/>
      <c r="BZ15" s="304"/>
      <c r="CA15" s="304"/>
      <c r="CB15" s="304"/>
      <c r="CC15" s="304"/>
      <c r="CD15" s="304"/>
      <c r="CE15" s="304"/>
      <c r="CF15" s="304"/>
      <c r="CG15" s="304"/>
      <c r="CH15" s="304"/>
      <c r="CI15" s="304"/>
      <c r="CJ15" s="304"/>
      <c r="CK15" s="304"/>
      <c r="CL15" s="304"/>
      <c r="CM15" s="304"/>
      <c r="CN15" s="304"/>
      <c r="CO15" s="304"/>
      <c r="CP15" s="304"/>
      <c r="CQ15" s="304"/>
      <c r="CR15" s="304"/>
      <c r="CS15" s="304"/>
      <c r="CT15" s="304"/>
      <c r="CU15" s="304"/>
      <c r="CV15" s="304"/>
      <c r="CW15" s="304"/>
      <c r="CX15" s="304"/>
      <c r="CY15" s="304"/>
      <c r="CZ15" s="304"/>
      <c r="DA15" s="304"/>
      <c r="DB15" s="304"/>
      <c r="DC15" s="323"/>
      <c r="DD15" s="324"/>
      <c r="DE15" s="324"/>
      <c r="DF15" s="324"/>
      <c r="DG15" s="324"/>
      <c r="DH15" s="324"/>
      <c r="DI15" s="324"/>
      <c r="DJ15" s="324"/>
      <c r="DK15" s="324"/>
      <c r="DL15" s="324"/>
      <c r="DM15" s="324"/>
      <c r="DN15" s="324"/>
      <c r="DO15" s="324"/>
      <c r="DP15" s="324"/>
      <c r="DQ15" s="324"/>
      <c r="DR15" s="324"/>
      <c r="DS15" s="324"/>
      <c r="DT15" s="324"/>
      <c r="DU15" s="324"/>
      <c r="DV15" s="307"/>
    </row>
    <row r="16" spans="1:130" s="305" customFormat="1" ht="33" customHeight="1">
      <c r="A16" s="309"/>
      <c r="B16" s="317"/>
      <c r="C16" s="322"/>
      <c r="D16" s="304"/>
      <c r="E16" s="322"/>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304"/>
      <c r="BK16" s="304"/>
      <c r="BL16" s="304"/>
      <c r="BM16" s="304"/>
      <c r="BN16" s="304"/>
      <c r="BO16" s="310"/>
      <c r="BP16" s="304"/>
      <c r="BQ16" s="304"/>
      <c r="BR16" s="304"/>
      <c r="BS16" s="304"/>
      <c r="BT16" s="304"/>
      <c r="BU16" s="304"/>
      <c r="BV16" s="304"/>
      <c r="BW16" s="304"/>
      <c r="BX16" s="304"/>
      <c r="BY16" s="304"/>
      <c r="BZ16" s="304"/>
      <c r="CA16" s="304"/>
      <c r="CB16" s="304"/>
      <c r="CC16" s="304"/>
      <c r="CD16" s="304"/>
      <c r="CE16" s="304"/>
      <c r="CF16" s="304"/>
      <c r="CG16" s="304"/>
      <c r="CH16" s="304"/>
      <c r="CI16" s="304"/>
      <c r="CJ16" s="304"/>
      <c r="CK16" s="304"/>
      <c r="CL16" s="304"/>
      <c r="CM16" s="304"/>
      <c r="CN16" s="304"/>
      <c r="CO16" s="304"/>
      <c r="CP16" s="304"/>
      <c r="CQ16" s="304"/>
      <c r="CR16" s="304"/>
      <c r="CS16" s="304"/>
      <c r="CT16" s="304"/>
      <c r="CU16" s="304"/>
      <c r="CV16" s="304"/>
      <c r="CW16" s="304"/>
      <c r="CX16" s="304"/>
      <c r="CY16" s="304"/>
      <c r="CZ16" s="304"/>
      <c r="DA16" s="304"/>
      <c r="DB16" s="304"/>
      <c r="DC16" s="323"/>
      <c r="DD16" s="324"/>
      <c r="DE16" s="324"/>
      <c r="DF16" s="324"/>
      <c r="DG16" s="324"/>
      <c r="DH16" s="324"/>
      <c r="DI16" s="324"/>
      <c r="DJ16" s="324"/>
      <c r="DK16" s="324"/>
      <c r="DL16" s="324"/>
      <c r="DM16" s="324"/>
      <c r="DN16" s="324"/>
      <c r="DO16" s="324"/>
      <c r="DP16" s="324"/>
      <c r="DQ16" s="324"/>
      <c r="DR16" s="324"/>
      <c r="DS16" s="324"/>
      <c r="DT16" s="324"/>
      <c r="DU16" s="324"/>
      <c r="DV16" s="325"/>
    </row>
    <row r="17" spans="1:134" s="305" customFormat="1" ht="33" customHeight="1">
      <c r="A17" s="309"/>
      <c r="B17" s="317"/>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4"/>
      <c r="BG17" s="304"/>
      <c r="BH17" s="304"/>
      <c r="BI17" s="304"/>
      <c r="BJ17" s="304"/>
      <c r="BK17" s="304"/>
      <c r="BL17" s="304"/>
      <c r="BM17" s="304"/>
      <c r="BN17" s="304"/>
      <c r="BO17" s="310"/>
      <c r="BP17" s="304"/>
      <c r="BQ17" s="304"/>
      <c r="BR17" s="304"/>
      <c r="BS17" s="304"/>
      <c r="BT17" s="304"/>
      <c r="BU17" s="304"/>
      <c r="BV17" s="304"/>
      <c r="BW17" s="304"/>
      <c r="BX17" s="304"/>
      <c r="BY17" s="304"/>
      <c r="BZ17" s="304"/>
      <c r="CA17" s="304"/>
      <c r="CB17" s="304"/>
      <c r="CC17" s="304"/>
      <c r="CD17" s="304"/>
      <c r="CE17" s="304"/>
      <c r="CF17" s="304"/>
      <c r="CG17" s="304"/>
      <c r="CH17" s="304"/>
      <c r="CI17" s="304"/>
      <c r="CJ17" s="304"/>
      <c r="CK17" s="304"/>
      <c r="CL17" s="304"/>
      <c r="CM17" s="304"/>
      <c r="CN17" s="304"/>
      <c r="CO17" s="304"/>
      <c r="CP17" s="304"/>
      <c r="CQ17" s="304"/>
      <c r="CR17" s="304"/>
      <c r="CS17" s="304"/>
      <c r="CT17" s="304"/>
      <c r="CU17" s="304"/>
      <c r="CV17" s="304"/>
      <c r="CW17" s="304"/>
      <c r="CX17" s="304"/>
      <c r="CY17" s="304"/>
      <c r="CZ17" s="304"/>
      <c r="DA17" s="304"/>
      <c r="DB17" s="304"/>
      <c r="DC17" s="304"/>
      <c r="DD17" s="304"/>
      <c r="DE17" s="304"/>
      <c r="DF17" s="304"/>
      <c r="DG17" s="304"/>
      <c r="DH17" s="304"/>
      <c r="DI17" s="304"/>
      <c r="DJ17" s="304"/>
      <c r="DK17" s="304"/>
      <c r="DL17" s="304"/>
      <c r="DM17" s="304"/>
      <c r="DN17" s="304"/>
      <c r="DO17" s="304"/>
      <c r="DP17" s="304"/>
      <c r="DQ17" s="304"/>
      <c r="DR17" s="304"/>
      <c r="DS17" s="304"/>
      <c r="DT17" s="304"/>
      <c r="DU17" s="304"/>
      <c r="DV17" s="307"/>
    </row>
    <row r="18" spans="1:134" s="305" customFormat="1" ht="51" hidden="1" customHeight="1">
      <c r="A18" s="309"/>
      <c r="B18" s="1343" t="str">
        <f>IF(anagrafica!BT6="X","X","")</f>
        <v/>
      </c>
      <c r="C18" s="1344"/>
      <c r="D18" s="1344"/>
      <c r="E18" s="1345"/>
      <c r="F18" s="318" t="s">
        <v>32088</v>
      </c>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7"/>
    </row>
    <row r="19" spans="1:134" s="305" customFormat="1" ht="24" hidden="1" customHeight="1" thickBot="1">
      <c r="A19" s="326"/>
      <c r="B19" s="320"/>
      <c r="C19" s="320"/>
      <c r="D19" s="320"/>
      <c r="E19" s="304"/>
      <c r="F19" s="321"/>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7"/>
    </row>
    <row r="20" spans="1:134" s="305" customFormat="1" ht="51" hidden="1" customHeight="1" thickBot="1">
      <c r="A20" s="326"/>
      <c r="B20" s="327"/>
      <c r="C20" s="323"/>
      <c r="D20" s="323"/>
      <c r="E20" s="304"/>
      <c r="F20" s="328" t="s">
        <v>32080</v>
      </c>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24"/>
      <c r="DE20" s="324"/>
      <c r="DF20" s="324"/>
      <c r="DG20" s="324"/>
      <c r="DH20" s="324"/>
      <c r="DI20" s="324"/>
      <c r="DJ20" s="324"/>
      <c r="DK20" s="324"/>
      <c r="DL20" s="324"/>
      <c r="DM20" s="324"/>
      <c r="DN20" s="324"/>
      <c r="DO20" s="324"/>
      <c r="DP20" s="1355">
        <f>IF(B18="X",+'SEZIONE B'!U36:U36,0)</f>
        <v>0</v>
      </c>
      <c r="DQ20" s="1356"/>
      <c r="DR20" s="1356"/>
      <c r="DS20" s="1356"/>
      <c r="DT20" s="1356"/>
      <c r="DU20" s="1357"/>
      <c r="DV20" s="319">
        <v>2</v>
      </c>
    </row>
    <row r="21" spans="1:134" s="305" customFormat="1" ht="24" hidden="1" customHeight="1">
      <c r="A21" s="326"/>
      <c r="B21" s="327"/>
      <c r="C21" s="323"/>
      <c r="D21" s="323"/>
      <c r="E21" s="328"/>
      <c r="F21" s="323"/>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24"/>
      <c r="DE21" s="324"/>
      <c r="DF21" s="324"/>
      <c r="DG21" s="324"/>
      <c r="DH21" s="324"/>
      <c r="DI21" s="324"/>
      <c r="DJ21" s="324"/>
      <c r="DK21" s="324"/>
      <c r="DL21" s="324"/>
      <c r="DM21" s="324"/>
      <c r="DN21" s="324"/>
      <c r="DO21" s="324"/>
      <c r="DP21" s="324"/>
      <c r="DQ21" s="324"/>
      <c r="DR21" s="324"/>
      <c r="DS21" s="324"/>
      <c r="DT21" s="324"/>
      <c r="DU21" s="324"/>
      <c r="DV21" s="329"/>
    </row>
    <row r="22" spans="1:134" s="305" customFormat="1" ht="33" hidden="1" customHeight="1">
      <c r="A22" s="309"/>
      <c r="B22" s="317"/>
      <c r="C22" s="304"/>
      <c r="D22" s="304"/>
      <c r="E22" s="322"/>
      <c r="F22" s="328" t="s">
        <v>32081</v>
      </c>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30"/>
      <c r="DR22" s="304"/>
      <c r="DS22" s="304"/>
      <c r="DT22" s="304"/>
      <c r="DU22" s="304"/>
      <c r="DV22" s="307"/>
    </row>
    <row r="23" spans="1:134" s="305" customFormat="1" ht="33" customHeight="1">
      <c r="A23" s="309"/>
      <c r="B23" s="317"/>
      <c r="C23" s="304"/>
      <c r="D23" s="304"/>
      <c r="E23" s="322"/>
      <c r="F23" s="328"/>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30"/>
      <c r="DR23" s="304"/>
      <c r="DS23" s="304"/>
      <c r="DT23" s="304"/>
      <c r="DU23" s="304"/>
      <c r="DV23" s="307"/>
    </row>
    <row r="24" spans="1:134" s="305" customFormat="1" ht="33" customHeight="1">
      <c r="A24" s="309"/>
      <c r="B24" s="317"/>
      <c r="C24" s="304"/>
      <c r="D24" s="304"/>
      <c r="E24" s="322" t="s">
        <v>121</v>
      </c>
      <c r="F24" s="662" t="s">
        <v>37812</v>
      </c>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c r="AT24" s="364"/>
      <c r="AU24" s="364"/>
      <c r="AV24" s="364"/>
      <c r="AW24" s="364"/>
      <c r="AX24" s="364"/>
      <c r="AY24" s="364"/>
      <c r="AZ24" s="364"/>
      <c r="BA24" s="364"/>
      <c r="BB24" s="364"/>
      <c r="BC24" s="364"/>
      <c r="BD24" s="364"/>
      <c r="BE24" s="364"/>
      <c r="BF24" s="364"/>
      <c r="BG24" s="364"/>
      <c r="BH24" s="364"/>
      <c r="BI24" s="364"/>
      <c r="BJ24" s="364"/>
      <c r="BK24" s="364"/>
      <c r="BL24" s="364"/>
      <c r="BM24" s="364"/>
      <c r="BN24" s="364"/>
      <c r="BO24" s="364"/>
      <c r="BP24" s="364"/>
      <c r="BQ24" s="364"/>
      <c r="BR24" s="364"/>
      <c r="BS24" s="364"/>
      <c r="BT24" s="364"/>
      <c r="BU24" s="364"/>
      <c r="BV24" s="364"/>
      <c r="BW24" s="364"/>
      <c r="BX24" s="364"/>
      <c r="BY24" s="364"/>
      <c r="BZ24" s="364"/>
      <c r="CA24" s="364"/>
      <c r="CB24" s="364"/>
      <c r="CC24" s="364"/>
      <c r="CD24" s="364"/>
      <c r="CE24" s="364"/>
      <c r="CF24" s="364"/>
      <c r="CG24" s="364"/>
      <c r="CH24" s="364"/>
      <c r="CI24" s="364"/>
      <c r="CJ24" s="364"/>
      <c r="CK24" s="364"/>
      <c r="CL24" s="364"/>
      <c r="CM24" s="364"/>
      <c r="CN24" s="364"/>
      <c r="CO24" s="364"/>
      <c r="CP24" s="364"/>
      <c r="CQ24" s="364"/>
      <c r="CR24" s="36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30"/>
      <c r="DR24" s="304"/>
      <c r="DS24" s="304"/>
      <c r="DT24" s="304"/>
      <c r="DU24" s="304"/>
      <c r="DV24" s="307"/>
    </row>
    <row r="25" spans="1:134" s="305" customFormat="1" ht="40.5" customHeight="1">
      <c r="A25" s="309"/>
      <c r="B25" s="317"/>
      <c r="C25" s="304"/>
      <c r="D25" s="304"/>
      <c r="E25" s="322"/>
      <c r="F25" s="1352"/>
      <c r="G25" s="1353"/>
      <c r="H25" s="1353"/>
      <c r="I25" s="1353"/>
      <c r="J25" s="1353"/>
      <c r="K25" s="1353"/>
      <c r="L25" s="1353"/>
      <c r="M25" s="1353"/>
      <c r="N25" s="1353"/>
      <c r="O25" s="1353"/>
      <c r="P25" s="1353"/>
      <c r="Q25" s="1353"/>
      <c r="R25" s="1353"/>
      <c r="S25" s="1353"/>
      <c r="T25" s="1353"/>
      <c r="U25" s="1353"/>
      <c r="V25" s="1353"/>
      <c r="W25" s="1353"/>
      <c r="X25" s="1353"/>
      <c r="Y25" s="1353"/>
      <c r="Z25" s="1353"/>
      <c r="AA25" s="1353"/>
      <c r="AB25" s="1353"/>
      <c r="AC25" s="1353"/>
      <c r="AD25" s="1353"/>
      <c r="AE25" s="1353"/>
      <c r="AF25" s="1353"/>
      <c r="AG25" s="1353"/>
      <c r="AH25" s="1353"/>
      <c r="AI25" s="1353"/>
      <c r="AJ25" s="1353"/>
      <c r="AK25" s="1353"/>
      <c r="AL25" s="1353"/>
      <c r="AM25" s="1353"/>
      <c r="AN25" s="1353"/>
      <c r="AO25" s="1353"/>
      <c r="AP25" s="1353"/>
      <c r="AQ25" s="1353"/>
      <c r="AR25" s="1353"/>
      <c r="AS25" s="1353"/>
      <c r="AT25" s="1353"/>
      <c r="AU25" s="1353"/>
      <c r="AV25" s="1353"/>
      <c r="AW25" s="1353"/>
      <c r="AX25" s="1353"/>
      <c r="AY25" s="1353"/>
      <c r="AZ25" s="1353"/>
      <c r="BA25" s="1353"/>
      <c r="BB25" s="1353"/>
      <c r="BC25" s="1353"/>
      <c r="BD25" s="1353"/>
      <c r="BE25" s="1353"/>
      <c r="BF25" s="1353"/>
      <c r="BG25" s="1353"/>
      <c r="BH25" s="1353"/>
      <c r="BI25" s="1353"/>
      <c r="BJ25" s="1353"/>
      <c r="BK25" s="1353"/>
      <c r="BL25" s="1353"/>
      <c r="BM25" s="1353"/>
      <c r="BN25" s="1353"/>
      <c r="BO25" s="1353"/>
      <c r="BP25" s="1353"/>
      <c r="BQ25" s="1353"/>
      <c r="BR25" s="1353"/>
      <c r="BS25" s="1353"/>
      <c r="BT25" s="1353"/>
      <c r="BU25" s="1353"/>
      <c r="BV25" s="1353"/>
      <c r="BW25" s="1353"/>
      <c r="BX25" s="1353"/>
      <c r="BY25" s="1353"/>
      <c r="BZ25" s="1353"/>
      <c r="CA25" s="1353"/>
      <c r="CB25" s="1353"/>
      <c r="CC25" s="1353"/>
      <c r="CD25" s="1353"/>
      <c r="CE25" s="1353"/>
      <c r="CF25" s="1353"/>
      <c r="CG25" s="1353"/>
      <c r="CH25" s="1353"/>
      <c r="CI25" s="1353"/>
      <c r="CJ25" s="1353"/>
      <c r="CK25" s="1353"/>
      <c r="CL25" s="1353"/>
      <c r="CM25" s="1353"/>
      <c r="CN25" s="1353"/>
      <c r="CO25" s="1353"/>
      <c r="CP25" s="1353"/>
      <c r="CQ25" s="1353"/>
      <c r="CR25" s="1354"/>
      <c r="CS25" s="304"/>
      <c r="CT25" s="304"/>
      <c r="CU25" s="304"/>
      <c r="CV25" s="304"/>
      <c r="CW25" s="304"/>
      <c r="CX25" s="304"/>
      <c r="CY25" s="304"/>
      <c r="CZ25" s="304"/>
      <c r="DA25" s="304"/>
      <c r="DB25" s="304"/>
      <c r="DC25" s="304"/>
      <c r="DD25" s="304"/>
      <c r="DE25" s="304"/>
      <c r="DF25" s="304"/>
      <c r="DG25" s="322"/>
      <c r="DH25" s="604" t="s">
        <v>121</v>
      </c>
      <c r="DI25" s="663"/>
      <c r="DJ25" s="664" t="s">
        <v>122</v>
      </c>
      <c r="DK25" s="664"/>
      <c r="DL25" s="664"/>
      <c r="DM25" s="664"/>
      <c r="DN25" s="664"/>
      <c r="DO25" s="664"/>
      <c r="DP25" s="664"/>
      <c r="DQ25" s="664"/>
      <c r="DR25" s="663"/>
      <c r="DS25" s="663"/>
      <c r="DT25" s="304"/>
      <c r="DU25" s="304"/>
      <c r="DV25" s="307"/>
    </row>
    <row r="26" spans="1:134" s="614" customFormat="1" ht="40.5" customHeight="1">
      <c r="A26" s="606"/>
      <c r="B26" s="607"/>
      <c r="C26" s="608"/>
      <c r="D26" s="608"/>
      <c r="E26" s="609"/>
      <c r="F26" s="610"/>
      <c r="G26" s="610"/>
      <c r="H26" s="610"/>
      <c r="I26" s="610"/>
      <c r="J26" s="610"/>
      <c r="K26" s="610"/>
      <c r="L26" s="610"/>
      <c r="M26" s="610"/>
      <c r="N26" s="610"/>
      <c r="O26" s="610"/>
      <c r="P26" s="610"/>
      <c r="Q26" s="610"/>
      <c r="R26" s="610"/>
      <c r="S26" s="610"/>
      <c r="T26" s="610"/>
      <c r="U26" s="610"/>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610"/>
      <c r="AZ26" s="610"/>
      <c r="BA26" s="610"/>
      <c r="BB26" s="610"/>
      <c r="BC26" s="610"/>
      <c r="BD26" s="610"/>
      <c r="BE26" s="610"/>
      <c r="BF26" s="610"/>
      <c r="BG26" s="610"/>
      <c r="BH26" s="610"/>
      <c r="BI26" s="610"/>
      <c r="BJ26" s="610"/>
      <c r="BK26" s="610"/>
      <c r="BL26" s="610"/>
      <c r="BM26" s="610"/>
      <c r="BN26" s="610"/>
      <c r="BO26" s="610"/>
      <c r="BP26" s="610"/>
      <c r="BQ26" s="610"/>
      <c r="BR26" s="610"/>
      <c r="BS26" s="610"/>
      <c r="BT26" s="610"/>
      <c r="BU26" s="610"/>
      <c r="BV26" s="610"/>
      <c r="BW26" s="610"/>
      <c r="BX26" s="610"/>
      <c r="BY26" s="610"/>
      <c r="BZ26" s="610"/>
      <c r="CA26" s="610"/>
      <c r="CB26" s="610"/>
      <c r="CC26" s="610"/>
      <c r="CD26" s="610"/>
      <c r="CE26" s="610"/>
      <c r="CF26" s="610"/>
      <c r="CG26" s="610"/>
      <c r="CH26" s="610"/>
      <c r="CI26" s="610"/>
      <c r="CJ26" s="610"/>
      <c r="CK26" s="610"/>
      <c r="CL26" s="610"/>
      <c r="CM26" s="610"/>
      <c r="CN26" s="610"/>
      <c r="CO26" s="610"/>
      <c r="CP26" s="610"/>
      <c r="CQ26" s="610"/>
      <c r="CR26" s="610"/>
      <c r="CS26" s="608"/>
      <c r="CT26" s="608"/>
      <c r="CU26" s="608"/>
      <c r="CV26" s="608"/>
      <c r="CW26" s="608"/>
      <c r="CX26" s="608"/>
      <c r="CY26" s="608"/>
      <c r="CZ26" s="608"/>
      <c r="DA26" s="608"/>
      <c r="DB26" s="608"/>
      <c r="DC26" s="608"/>
      <c r="DD26" s="608"/>
      <c r="DE26" s="608"/>
      <c r="DF26" s="608"/>
      <c r="DG26" s="609"/>
      <c r="DH26" s="611"/>
      <c r="DI26" s="608"/>
      <c r="DJ26" s="612"/>
      <c r="DK26" s="612"/>
      <c r="DL26" s="612"/>
      <c r="DM26" s="612"/>
      <c r="DN26" s="612"/>
      <c r="DO26" s="612"/>
      <c r="DP26" s="612"/>
      <c r="DQ26" s="612"/>
      <c r="DR26" s="608"/>
      <c r="DS26" s="608"/>
      <c r="DT26" s="608"/>
      <c r="DU26" s="608"/>
      <c r="DV26" s="613"/>
    </row>
    <row r="27" spans="1:134" s="305" customFormat="1" ht="60" customHeight="1">
      <c r="A27" s="306"/>
      <c r="B27" s="332"/>
      <c r="C27" s="320"/>
      <c r="D27" s="320"/>
      <c r="E27" s="322" t="s">
        <v>121</v>
      </c>
      <c r="F27" s="335" t="s">
        <v>119</v>
      </c>
      <c r="G27" s="304"/>
      <c r="H27" s="304"/>
      <c r="I27" s="312"/>
      <c r="J27" s="312"/>
      <c r="K27" s="312"/>
      <c r="L27" s="312"/>
      <c r="M27" s="1361"/>
      <c r="N27" s="1362"/>
      <c r="O27" s="1362"/>
      <c r="P27" s="1362"/>
      <c r="Q27" s="1362"/>
      <c r="R27" s="1362"/>
      <c r="S27" s="1362"/>
      <c r="T27" s="1362"/>
      <c r="U27" s="1362"/>
      <c r="V27" s="1362"/>
      <c r="W27" s="1362"/>
      <c r="X27" s="1362"/>
      <c r="Y27" s="1362"/>
      <c r="Z27" s="1362"/>
      <c r="AA27" s="1362"/>
      <c r="AB27" s="1362"/>
      <c r="AC27" s="1362"/>
      <c r="AD27" s="1362"/>
      <c r="AE27" s="1362"/>
      <c r="AF27" s="1362"/>
      <c r="AG27" s="1362"/>
      <c r="AH27" s="1362"/>
      <c r="AI27" s="1362"/>
      <c r="AJ27" s="1362"/>
      <c r="AK27" s="1362"/>
      <c r="AL27" s="1362"/>
      <c r="AM27" s="1362"/>
      <c r="AN27" s="1362"/>
      <c r="AO27" s="1362"/>
      <c r="AP27" s="1362"/>
      <c r="AQ27" s="1362"/>
      <c r="AR27" s="1362"/>
      <c r="AS27" s="1362"/>
      <c r="AT27" s="1362"/>
      <c r="AU27" s="1362"/>
      <c r="AV27" s="1362"/>
      <c r="AW27" s="1362"/>
      <c r="AX27" s="1362"/>
      <c r="AY27" s="1362"/>
      <c r="AZ27" s="1362"/>
      <c r="BA27" s="1362"/>
      <c r="BB27" s="1362"/>
      <c r="BC27" s="1362"/>
      <c r="BD27" s="1362"/>
      <c r="BE27" s="1362"/>
      <c r="BF27" s="1362"/>
      <c r="BG27" s="1362"/>
      <c r="BH27" s="1362"/>
      <c r="BI27" s="1362"/>
      <c r="BJ27" s="1362"/>
      <c r="BK27" s="1362"/>
      <c r="BL27" s="1362"/>
      <c r="BM27" s="1362"/>
      <c r="BN27" s="1362"/>
      <c r="BO27" s="1363"/>
      <c r="BP27" s="304"/>
      <c r="BQ27" s="335"/>
      <c r="BR27" s="335"/>
      <c r="BS27" s="335"/>
      <c r="BT27" s="322" t="s">
        <v>121</v>
      </c>
      <c r="BU27" s="335"/>
      <c r="BV27" s="335" t="s">
        <v>120</v>
      </c>
      <c r="BW27" s="304"/>
      <c r="BX27" s="333"/>
      <c r="BY27" s="304"/>
      <c r="BZ27" s="1364"/>
      <c r="CA27" s="1365"/>
      <c r="CB27" s="1365"/>
      <c r="CC27" s="1365"/>
      <c r="CD27" s="1365"/>
      <c r="CE27" s="1365"/>
      <c r="CF27" s="1365"/>
      <c r="CG27" s="1365"/>
      <c r="CH27" s="1365"/>
      <c r="CI27" s="1365"/>
      <c r="CJ27" s="1365"/>
      <c r="CK27" s="1365"/>
      <c r="CL27" s="1365"/>
      <c r="CM27" s="1365"/>
      <c r="CN27" s="1365"/>
      <c r="CO27" s="1365"/>
      <c r="CP27" s="1365"/>
      <c r="CQ27" s="1365"/>
      <c r="CR27" s="1365"/>
      <c r="CS27" s="1365"/>
      <c r="CT27" s="1365"/>
      <c r="CU27" s="1365"/>
      <c r="CV27" s="1365"/>
      <c r="CW27" s="1365"/>
      <c r="CX27" s="1365"/>
      <c r="CY27" s="1365"/>
      <c r="CZ27" s="1365"/>
      <c r="DA27" s="1365"/>
      <c r="DB27" s="1365"/>
      <c r="DC27" s="1365"/>
      <c r="DD27" s="1365"/>
      <c r="DE27" s="1365"/>
      <c r="DF27" s="1365"/>
      <c r="DG27" s="1365"/>
      <c r="DH27" s="1365"/>
      <c r="DI27" s="1365"/>
      <c r="DJ27" s="1365"/>
      <c r="DK27" s="1365"/>
      <c r="DL27" s="1365"/>
      <c r="DM27" s="1365"/>
      <c r="DN27" s="1365"/>
      <c r="DO27" s="1365"/>
      <c r="DP27" s="1365"/>
      <c r="DQ27" s="1365"/>
      <c r="DR27" s="1366"/>
      <c r="DS27" s="323"/>
      <c r="DT27" s="323"/>
      <c r="DU27" s="323"/>
      <c r="DV27" s="325"/>
      <c r="DW27" s="304"/>
      <c r="DX27" s="304"/>
      <c r="DY27" s="304"/>
      <c r="DZ27" s="304"/>
      <c r="EC27" s="304"/>
      <c r="ED27" s="304"/>
    </row>
    <row r="28" spans="1:134" s="614" customFormat="1" ht="60" customHeight="1">
      <c r="A28" s="615"/>
      <c r="B28" s="616"/>
      <c r="C28" s="617"/>
      <c r="D28" s="617"/>
      <c r="E28" s="609"/>
      <c r="F28" s="618"/>
      <c r="G28" s="608"/>
      <c r="H28" s="608"/>
      <c r="I28" s="619"/>
      <c r="J28" s="619"/>
      <c r="K28" s="619"/>
      <c r="L28" s="619"/>
      <c r="M28" s="620"/>
      <c r="N28" s="620"/>
      <c r="O28" s="620"/>
      <c r="P28" s="620"/>
      <c r="Q28" s="620"/>
      <c r="R28" s="620"/>
      <c r="S28" s="620"/>
      <c r="T28" s="620"/>
      <c r="U28" s="620"/>
      <c r="V28" s="620"/>
      <c r="W28" s="620"/>
      <c r="X28" s="620"/>
      <c r="Y28" s="620"/>
      <c r="Z28" s="620"/>
      <c r="AA28" s="620"/>
      <c r="AB28" s="620"/>
      <c r="AC28" s="620"/>
      <c r="AD28" s="620"/>
      <c r="AE28" s="620"/>
      <c r="AF28" s="620"/>
      <c r="AG28" s="620"/>
      <c r="AH28" s="620"/>
      <c r="AI28" s="620"/>
      <c r="AJ28" s="620"/>
      <c r="AK28" s="620"/>
      <c r="AL28" s="620"/>
      <c r="AM28" s="620"/>
      <c r="AN28" s="620"/>
      <c r="AO28" s="620"/>
      <c r="AP28" s="620"/>
      <c r="AQ28" s="620"/>
      <c r="AR28" s="620"/>
      <c r="AS28" s="620"/>
      <c r="AT28" s="620"/>
      <c r="AU28" s="620"/>
      <c r="AV28" s="620"/>
      <c r="AW28" s="620"/>
      <c r="AX28" s="620"/>
      <c r="AY28" s="620"/>
      <c r="AZ28" s="620"/>
      <c r="BA28" s="620"/>
      <c r="BB28" s="620"/>
      <c r="BC28" s="620"/>
      <c r="BD28" s="620"/>
      <c r="BE28" s="620"/>
      <c r="BF28" s="620"/>
      <c r="BG28" s="620"/>
      <c r="BH28" s="620"/>
      <c r="BI28" s="620"/>
      <c r="BJ28" s="620"/>
      <c r="BK28" s="620"/>
      <c r="BL28" s="620"/>
      <c r="BM28" s="620"/>
      <c r="BN28" s="620"/>
      <c r="BO28" s="620"/>
      <c r="BP28" s="608"/>
      <c r="BQ28" s="618"/>
      <c r="BR28" s="618"/>
      <c r="BS28" s="618"/>
      <c r="BT28" s="609"/>
      <c r="BU28" s="618"/>
      <c r="BV28" s="618"/>
      <c r="BW28" s="608"/>
      <c r="BX28" s="621"/>
      <c r="BY28" s="608"/>
      <c r="BZ28" s="622"/>
      <c r="CA28" s="622"/>
      <c r="CB28" s="622"/>
      <c r="CC28" s="622"/>
      <c r="CD28" s="622"/>
      <c r="CE28" s="622"/>
      <c r="CF28" s="622"/>
      <c r="CG28" s="622"/>
      <c r="CH28" s="622"/>
      <c r="CI28" s="622"/>
      <c r="CJ28" s="622"/>
      <c r="CK28" s="622"/>
      <c r="CL28" s="622"/>
      <c r="CM28" s="622"/>
      <c r="CN28" s="622"/>
      <c r="CO28" s="622"/>
      <c r="CP28" s="622"/>
      <c r="CQ28" s="622"/>
      <c r="CR28" s="622"/>
      <c r="CS28" s="622"/>
      <c r="CT28" s="622"/>
      <c r="CU28" s="622"/>
      <c r="CV28" s="622"/>
      <c r="CW28" s="622"/>
      <c r="CX28" s="622"/>
      <c r="CY28" s="622"/>
      <c r="CZ28" s="622"/>
      <c r="DA28" s="622"/>
      <c r="DB28" s="622"/>
      <c r="DC28" s="622"/>
      <c r="DD28" s="622"/>
      <c r="DE28" s="622"/>
      <c r="DF28" s="622"/>
      <c r="DG28" s="622"/>
      <c r="DH28" s="622"/>
      <c r="DI28" s="622"/>
      <c r="DJ28" s="622"/>
      <c r="DK28" s="622"/>
      <c r="DL28" s="622"/>
      <c r="DM28" s="622"/>
      <c r="DN28" s="622"/>
      <c r="DO28" s="622"/>
      <c r="DP28" s="622"/>
      <c r="DQ28" s="622"/>
      <c r="DR28" s="622"/>
      <c r="DS28" s="608"/>
      <c r="DT28" s="608"/>
      <c r="DU28" s="608"/>
      <c r="DV28" s="613"/>
      <c r="DW28" s="608"/>
      <c r="DX28" s="608"/>
      <c r="DY28" s="608"/>
      <c r="DZ28" s="608"/>
      <c r="EC28" s="608"/>
      <c r="ED28" s="608"/>
    </row>
    <row r="29" spans="1:134" s="337" customFormat="1" ht="51" customHeight="1">
      <c r="A29" s="334"/>
      <c r="B29" s="335" t="s">
        <v>32082</v>
      </c>
      <c r="C29" s="335"/>
      <c r="D29" s="335"/>
      <c r="E29" s="335"/>
      <c r="F29" s="335"/>
      <c r="G29" s="335"/>
      <c r="H29" s="335"/>
      <c r="I29" s="335"/>
      <c r="J29" s="335"/>
      <c r="K29" s="1349">
        <f>+anagrafica!AO65</f>
        <v>0</v>
      </c>
      <c r="L29" s="1350"/>
      <c r="M29" s="1350"/>
      <c r="N29" s="1350"/>
      <c r="O29" s="1350"/>
      <c r="P29" s="1350"/>
      <c r="Q29" s="1350"/>
      <c r="R29" s="1350"/>
      <c r="S29" s="1350"/>
      <c r="T29" s="1350"/>
      <c r="U29" s="1350"/>
      <c r="V29" s="1350"/>
      <c r="W29" s="1350"/>
      <c r="X29" s="1350"/>
      <c r="Y29" s="1350"/>
      <c r="Z29" s="1350"/>
      <c r="AA29" s="1350"/>
      <c r="AB29" s="1350"/>
      <c r="AC29" s="1350"/>
      <c r="AD29" s="1350"/>
      <c r="AE29" s="1350"/>
      <c r="AF29" s="1350"/>
      <c r="AG29" s="1351"/>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c r="BU29" s="335"/>
      <c r="BV29" s="335"/>
      <c r="BW29" s="335"/>
      <c r="BX29" s="335"/>
      <c r="BY29" s="335"/>
      <c r="BZ29" s="335"/>
      <c r="CA29" s="335"/>
      <c r="CB29" s="335"/>
      <c r="CC29" s="335"/>
      <c r="CD29" s="335" t="s">
        <v>32083</v>
      </c>
      <c r="CE29" s="335"/>
      <c r="CF29" s="335"/>
      <c r="CG29" s="335"/>
      <c r="CH29" s="335"/>
      <c r="CI29" s="335"/>
      <c r="CJ29" s="335"/>
      <c r="CK29" s="335"/>
      <c r="CL29" s="335"/>
      <c r="CM29" s="1346"/>
      <c r="CN29" s="1347"/>
      <c r="CO29" s="1347"/>
      <c r="CP29" s="1347"/>
      <c r="CQ29" s="1347"/>
      <c r="CR29" s="1347"/>
      <c r="CS29" s="1347"/>
      <c r="CT29" s="1347"/>
      <c r="CU29" s="1347"/>
      <c r="CV29" s="1347"/>
      <c r="CW29" s="1347"/>
      <c r="CX29" s="1347"/>
      <c r="CY29" s="1347"/>
      <c r="CZ29" s="1347"/>
      <c r="DA29" s="1347"/>
      <c r="DB29" s="1347"/>
      <c r="DC29" s="1347"/>
      <c r="DD29" s="1347"/>
      <c r="DE29" s="1347"/>
      <c r="DF29" s="1347"/>
      <c r="DG29" s="1347"/>
      <c r="DH29" s="1347"/>
      <c r="DI29" s="1347"/>
      <c r="DJ29" s="1347"/>
      <c r="DK29" s="1347"/>
      <c r="DL29" s="1347"/>
      <c r="DM29" s="1347"/>
      <c r="DN29" s="1347"/>
      <c r="DO29" s="1347"/>
      <c r="DP29" s="1347"/>
      <c r="DQ29" s="1347"/>
      <c r="DR29" s="1347"/>
      <c r="DS29" s="1347"/>
      <c r="DT29" s="1347"/>
      <c r="DU29" s="1348"/>
      <c r="DV29" s="336"/>
    </row>
    <row r="30" spans="1:134" s="305" customFormat="1" ht="33" customHeight="1">
      <c r="A30" s="338"/>
      <c r="B30" s="339"/>
      <c r="C30" s="340"/>
      <c r="D30" s="340"/>
      <c r="E30" s="341"/>
      <c r="F30" s="341"/>
      <c r="G30" s="341"/>
      <c r="H30" s="341"/>
      <c r="I30" s="342"/>
      <c r="J30" s="342"/>
      <c r="K30" s="342"/>
      <c r="L30" s="342"/>
      <c r="M30" s="342"/>
      <c r="N30" s="342"/>
      <c r="O30" s="342"/>
      <c r="P30" s="342"/>
      <c r="Q30" s="342"/>
      <c r="R30" s="342"/>
      <c r="S30" s="342"/>
      <c r="T30" s="342"/>
      <c r="U30" s="342"/>
      <c r="V30" s="342"/>
      <c r="W30" s="342"/>
      <c r="X30" s="342"/>
      <c r="Y30" s="342"/>
      <c r="Z30" s="342"/>
      <c r="AA30" s="342"/>
      <c r="AB30" s="342"/>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c r="BV30" s="341"/>
      <c r="BW30" s="341"/>
      <c r="BX30" s="343"/>
      <c r="BY30" s="341"/>
      <c r="BZ30" s="344"/>
      <c r="CA30" s="341"/>
      <c r="CB30" s="341"/>
      <c r="CC30" s="341"/>
      <c r="CD30" s="341"/>
      <c r="CE30" s="341"/>
      <c r="CF30" s="341"/>
      <c r="CG30" s="341"/>
      <c r="CH30" s="341"/>
      <c r="CI30" s="341"/>
      <c r="CJ30" s="341"/>
      <c r="CK30" s="341"/>
      <c r="CL30" s="341"/>
      <c r="CM30" s="341"/>
      <c r="CN30" s="341"/>
      <c r="CO30" s="341"/>
      <c r="CP30" s="341"/>
      <c r="CQ30" s="341"/>
      <c r="CR30" s="341"/>
      <c r="CS30" s="341"/>
      <c r="CT30" s="341"/>
      <c r="CU30" s="341"/>
      <c r="CV30" s="341"/>
      <c r="CW30" s="341"/>
      <c r="CX30" s="341"/>
      <c r="CY30" s="341"/>
      <c r="CZ30" s="341"/>
      <c r="DA30" s="341"/>
      <c r="DB30" s="341"/>
      <c r="DC30" s="341"/>
      <c r="DD30" s="341"/>
      <c r="DE30" s="341"/>
      <c r="DF30" s="341"/>
      <c r="DG30" s="341"/>
      <c r="DH30" s="341"/>
      <c r="DI30" s="341"/>
      <c r="DJ30" s="341"/>
      <c r="DK30" s="341"/>
      <c r="DL30" s="341"/>
      <c r="DM30" s="341"/>
      <c r="DN30" s="341"/>
      <c r="DO30" s="345"/>
      <c r="DP30" s="345"/>
      <c r="DQ30" s="345"/>
      <c r="DR30" s="345"/>
      <c r="DS30" s="345"/>
      <c r="DT30" s="345"/>
      <c r="DU30" s="345"/>
      <c r="DV30" s="346"/>
      <c r="DW30" s="304"/>
      <c r="DX30" s="304"/>
      <c r="DY30" s="304"/>
      <c r="DZ30" s="304"/>
      <c r="EC30" s="304"/>
      <c r="ED30" s="304"/>
    </row>
    <row r="31" spans="1:134" s="305" customFormat="1" ht="40.5" customHeight="1">
      <c r="A31" s="341"/>
      <c r="B31" s="347"/>
      <c r="C31" s="348"/>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349"/>
      <c r="BC31" s="349"/>
      <c r="BD31" s="349"/>
      <c r="BE31" s="349"/>
      <c r="BF31" s="349"/>
      <c r="BG31" s="349"/>
      <c r="BH31" s="349"/>
      <c r="BI31" s="349"/>
      <c r="BJ31" s="349"/>
      <c r="BK31" s="349"/>
      <c r="BL31" s="349"/>
      <c r="BM31" s="349"/>
      <c r="BN31" s="349"/>
      <c r="BO31" s="349"/>
      <c r="BP31" s="349"/>
      <c r="BQ31" s="349"/>
      <c r="BR31" s="349"/>
      <c r="BS31" s="349"/>
      <c r="BT31" s="349"/>
      <c r="BU31" s="349"/>
      <c r="BV31" s="349"/>
      <c r="BW31" s="349"/>
      <c r="BX31" s="349"/>
      <c r="BY31" s="349"/>
      <c r="BZ31" s="349"/>
      <c r="CA31" s="349"/>
      <c r="CB31" s="349"/>
      <c r="CC31" s="349"/>
      <c r="CD31" s="349"/>
      <c r="CE31" s="349"/>
      <c r="CF31" s="349"/>
      <c r="CG31" s="349"/>
      <c r="CH31" s="345"/>
      <c r="CI31" s="345"/>
      <c r="CJ31" s="345"/>
      <c r="CK31" s="350"/>
      <c r="CL31" s="345"/>
      <c r="CM31" s="345"/>
      <c r="CN31" s="345"/>
      <c r="CO31" s="345"/>
      <c r="CP31" s="345"/>
      <c r="CQ31" s="351"/>
      <c r="CR31" s="349"/>
      <c r="CS31" s="349"/>
      <c r="CT31" s="349"/>
      <c r="CU31" s="349"/>
      <c r="CV31" s="349"/>
      <c r="CW31" s="349"/>
      <c r="CX31" s="349"/>
      <c r="CY31" s="349"/>
      <c r="CZ31" s="349"/>
      <c r="DA31" s="349"/>
      <c r="DB31" s="349"/>
      <c r="DC31" s="349"/>
      <c r="DD31" s="349"/>
      <c r="DE31" s="349"/>
      <c r="DF31" s="349"/>
      <c r="DG31" s="349"/>
      <c r="DH31" s="349"/>
      <c r="DI31" s="349"/>
      <c r="DJ31" s="349"/>
      <c r="DK31" s="349"/>
      <c r="DL31" s="349"/>
      <c r="DM31" s="349"/>
      <c r="DN31" s="349"/>
      <c r="DO31" s="349"/>
      <c r="DP31" s="349"/>
      <c r="DQ31" s="345"/>
      <c r="DR31" s="345"/>
      <c r="DS31" s="345"/>
      <c r="DT31" s="345"/>
      <c r="DU31" s="345"/>
      <c r="DV31" s="341"/>
      <c r="DW31" s="304"/>
      <c r="DX31" s="304"/>
      <c r="DY31" s="304"/>
      <c r="DZ31" s="304"/>
      <c r="EC31" s="304"/>
      <c r="ED31" s="304"/>
    </row>
    <row r="32" spans="1:134" s="305" customFormat="1" ht="38.25" customHeight="1">
      <c r="A32" s="352"/>
      <c r="B32" s="353"/>
      <c r="C32" s="1358" t="s">
        <v>37818</v>
      </c>
      <c r="D32" s="1359"/>
      <c r="E32" s="1359"/>
      <c r="F32" s="1359"/>
      <c r="G32" s="1359"/>
      <c r="H32" s="1359"/>
      <c r="I32" s="1359"/>
      <c r="J32" s="1359"/>
      <c r="K32" s="1359"/>
      <c r="L32" s="1359"/>
      <c r="M32" s="1359"/>
      <c r="N32" s="1359"/>
      <c r="O32" s="1359"/>
      <c r="P32" s="1359"/>
      <c r="Q32" s="1359"/>
      <c r="R32" s="1359"/>
      <c r="S32" s="1359"/>
      <c r="T32" s="1359"/>
      <c r="U32" s="1359"/>
      <c r="V32" s="1359"/>
      <c r="W32" s="1359"/>
      <c r="X32" s="1359"/>
      <c r="Y32" s="1359"/>
      <c r="Z32" s="1359"/>
      <c r="AA32" s="1359"/>
      <c r="AB32" s="1359"/>
      <c r="AC32" s="1359"/>
      <c r="AD32" s="1359"/>
      <c r="AE32" s="1359"/>
      <c r="AF32" s="1359"/>
      <c r="AG32" s="1359"/>
      <c r="AH32" s="1359"/>
      <c r="AI32" s="1359"/>
      <c r="AJ32" s="1359"/>
      <c r="AK32" s="1359"/>
      <c r="AL32" s="1359"/>
      <c r="AM32" s="1359"/>
      <c r="AN32" s="1359"/>
      <c r="AO32" s="1359"/>
      <c r="AP32" s="1359"/>
      <c r="AQ32" s="1359"/>
      <c r="AR32" s="1359"/>
      <c r="AS32" s="1359"/>
      <c r="AT32" s="1359"/>
      <c r="AU32" s="1359"/>
      <c r="AV32" s="1359"/>
      <c r="AW32" s="1359"/>
      <c r="AX32" s="1359"/>
      <c r="AY32" s="1359"/>
      <c r="AZ32" s="1359"/>
      <c r="BA32" s="1359"/>
      <c r="BB32" s="1359"/>
      <c r="BC32" s="1359"/>
      <c r="BD32" s="1359"/>
      <c r="BE32" s="1359"/>
      <c r="BF32" s="1359"/>
      <c r="BG32" s="1359"/>
      <c r="BH32" s="1359"/>
      <c r="BI32" s="1359"/>
      <c r="BJ32" s="1359"/>
      <c r="BK32" s="1359"/>
      <c r="BL32" s="1359"/>
      <c r="BM32" s="1359"/>
      <c r="BN32" s="1359"/>
      <c r="BO32" s="1359"/>
      <c r="BP32" s="1359"/>
      <c r="BQ32" s="1359"/>
      <c r="BR32" s="1359"/>
      <c r="BS32" s="1359"/>
      <c r="BT32" s="1359"/>
      <c r="BU32" s="1359"/>
      <c r="BV32" s="1359"/>
      <c r="BW32" s="1359"/>
      <c r="BX32" s="1359"/>
      <c r="BY32" s="1359"/>
      <c r="BZ32" s="1359"/>
      <c r="CA32" s="1359"/>
      <c r="CB32" s="1359"/>
      <c r="CC32" s="1359"/>
      <c r="CD32" s="1359"/>
      <c r="CE32" s="1359"/>
      <c r="CF32" s="1359"/>
      <c r="CG32" s="1359"/>
      <c r="CH32" s="1359"/>
      <c r="CI32" s="1359"/>
      <c r="CJ32" s="1359"/>
      <c r="CK32" s="1359"/>
      <c r="CL32" s="1359"/>
      <c r="CM32" s="1359"/>
      <c r="CN32" s="1359"/>
      <c r="CO32" s="1359"/>
      <c r="CP32" s="1359"/>
      <c r="CQ32" s="1359"/>
      <c r="CR32" s="1359"/>
      <c r="CS32" s="1359"/>
      <c r="CT32" s="1359"/>
      <c r="CU32" s="1359"/>
      <c r="CV32" s="1359"/>
      <c r="CW32" s="1359"/>
      <c r="CX32" s="1359"/>
      <c r="CY32" s="1359"/>
      <c r="CZ32" s="1359"/>
      <c r="DA32" s="1359"/>
      <c r="DB32" s="1359"/>
      <c r="DC32" s="1359"/>
      <c r="DD32" s="1359"/>
      <c r="DE32" s="1359"/>
      <c r="DF32" s="1359"/>
      <c r="DG32" s="1359"/>
      <c r="DH32" s="1359"/>
      <c r="DI32" s="1359"/>
      <c r="DJ32" s="1359"/>
      <c r="DK32" s="1359"/>
      <c r="DL32" s="1359"/>
      <c r="DM32" s="1359"/>
      <c r="DN32" s="1359"/>
      <c r="DO32" s="1359"/>
      <c r="DP32" s="1359"/>
      <c r="DQ32" s="1359"/>
      <c r="DR32" s="1359"/>
      <c r="DS32" s="1359"/>
      <c r="DT32" s="1359"/>
      <c r="DU32" s="1359"/>
      <c r="DV32" s="354"/>
      <c r="DW32" s="304"/>
      <c r="DX32" s="304"/>
      <c r="DY32" s="304"/>
      <c r="DZ32" s="304"/>
      <c r="EC32" s="304"/>
      <c r="ED32" s="304"/>
    </row>
    <row r="33" spans="1:134" s="305" customFormat="1" ht="38.25" customHeight="1">
      <c r="A33" s="355"/>
      <c r="B33" s="353"/>
      <c r="C33" s="1360"/>
      <c r="D33" s="1360"/>
      <c r="E33" s="1360"/>
      <c r="F33" s="1360"/>
      <c r="G33" s="1360"/>
      <c r="H33" s="1360"/>
      <c r="I33" s="1360"/>
      <c r="J33" s="1360"/>
      <c r="K33" s="1360"/>
      <c r="L33" s="1360"/>
      <c r="M33" s="1360"/>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0"/>
      <c r="AL33" s="1360"/>
      <c r="AM33" s="1360"/>
      <c r="AN33" s="1360"/>
      <c r="AO33" s="1360"/>
      <c r="AP33" s="1360"/>
      <c r="AQ33" s="1360"/>
      <c r="AR33" s="1360"/>
      <c r="AS33" s="1360"/>
      <c r="AT33" s="1360"/>
      <c r="AU33" s="1360"/>
      <c r="AV33" s="1360"/>
      <c r="AW33" s="1360"/>
      <c r="AX33" s="1360"/>
      <c r="AY33" s="1360"/>
      <c r="AZ33" s="1360"/>
      <c r="BA33" s="1360"/>
      <c r="BB33" s="1360"/>
      <c r="BC33" s="1360"/>
      <c r="BD33" s="1360"/>
      <c r="BE33" s="1360"/>
      <c r="BF33" s="1360"/>
      <c r="BG33" s="1360"/>
      <c r="BH33" s="1360"/>
      <c r="BI33" s="1360"/>
      <c r="BJ33" s="1360"/>
      <c r="BK33" s="1360"/>
      <c r="BL33" s="1360"/>
      <c r="BM33" s="1360"/>
      <c r="BN33" s="1360"/>
      <c r="BO33" s="1360"/>
      <c r="BP33" s="1360"/>
      <c r="BQ33" s="1360"/>
      <c r="BR33" s="1360"/>
      <c r="BS33" s="1360"/>
      <c r="BT33" s="1360"/>
      <c r="BU33" s="1360"/>
      <c r="BV33" s="1360"/>
      <c r="BW33" s="1360"/>
      <c r="BX33" s="1360"/>
      <c r="BY33" s="1360"/>
      <c r="BZ33" s="1360"/>
      <c r="CA33" s="1360"/>
      <c r="CB33" s="1360"/>
      <c r="CC33" s="1360"/>
      <c r="CD33" s="1360"/>
      <c r="CE33" s="1360"/>
      <c r="CF33" s="1360"/>
      <c r="CG33" s="1360"/>
      <c r="CH33" s="1360"/>
      <c r="CI33" s="1360"/>
      <c r="CJ33" s="1360"/>
      <c r="CK33" s="1360"/>
      <c r="CL33" s="1360"/>
      <c r="CM33" s="1360"/>
      <c r="CN33" s="1360"/>
      <c r="CO33" s="1360"/>
      <c r="CP33" s="1360"/>
      <c r="CQ33" s="1360"/>
      <c r="CR33" s="1360"/>
      <c r="CS33" s="1360"/>
      <c r="CT33" s="1360"/>
      <c r="CU33" s="1360"/>
      <c r="CV33" s="1360"/>
      <c r="CW33" s="1360"/>
      <c r="CX33" s="1360"/>
      <c r="CY33" s="1360"/>
      <c r="CZ33" s="1360"/>
      <c r="DA33" s="1360"/>
      <c r="DB33" s="1360"/>
      <c r="DC33" s="1360"/>
      <c r="DD33" s="1360"/>
      <c r="DE33" s="1360"/>
      <c r="DF33" s="1360"/>
      <c r="DG33" s="1360"/>
      <c r="DH33" s="1360"/>
      <c r="DI33" s="1360"/>
      <c r="DJ33" s="1360"/>
      <c r="DK33" s="1360"/>
      <c r="DL33" s="1360"/>
      <c r="DM33" s="1360"/>
      <c r="DN33" s="1360"/>
      <c r="DO33" s="1360"/>
      <c r="DP33" s="1360"/>
      <c r="DQ33" s="1360"/>
      <c r="DR33" s="1360"/>
      <c r="DS33" s="1360"/>
      <c r="DT33" s="1360"/>
      <c r="DU33" s="1360"/>
      <c r="DV33" s="354"/>
      <c r="DW33" s="304"/>
      <c r="DX33" s="304"/>
      <c r="DY33" s="304"/>
      <c r="DZ33" s="304"/>
      <c r="EC33" s="304"/>
      <c r="ED33" s="304"/>
    </row>
    <row r="34" spans="1:134" s="305" customFormat="1" ht="33" customHeight="1">
      <c r="A34" s="356"/>
      <c r="B34" s="357"/>
      <c r="C34" s="357"/>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8"/>
      <c r="DW34" s="304"/>
      <c r="DX34" s="304"/>
      <c r="DY34" s="304"/>
      <c r="DZ34" s="304"/>
      <c r="EC34" s="304"/>
      <c r="ED34" s="304"/>
    </row>
    <row r="35" spans="1:134" s="305" customFormat="1" ht="33" customHeight="1">
      <c r="A35" s="306"/>
      <c r="B35" s="359"/>
      <c r="C35" s="331"/>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c r="BN35" s="323"/>
      <c r="BO35" s="323"/>
      <c r="BP35" s="323"/>
      <c r="BQ35" s="323"/>
      <c r="BR35" s="323"/>
      <c r="BS35" s="323"/>
      <c r="BT35" s="323"/>
      <c r="BU35" s="323"/>
      <c r="BV35" s="323"/>
      <c r="BW35" s="323"/>
      <c r="BX35" s="323"/>
      <c r="BY35" s="323"/>
      <c r="BZ35" s="323"/>
      <c r="CA35" s="323"/>
      <c r="CB35" s="323"/>
      <c r="CC35" s="323"/>
      <c r="CD35" s="323"/>
      <c r="CE35" s="323"/>
      <c r="CF35" s="323"/>
      <c r="CG35" s="323"/>
      <c r="CH35" s="323"/>
      <c r="CI35" s="323"/>
      <c r="CJ35" s="323"/>
      <c r="CK35" s="323"/>
      <c r="CL35" s="323"/>
      <c r="CM35" s="323"/>
      <c r="CN35" s="323"/>
      <c r="CO35" s="323"/>
      <c r="CP35" s="323"/>
      <c r="CQ35" s="323"/>
      <c r="CR35" s="323"/>
      <c r="CS35" s="323"/>
      <c r="CT35" s="323"/>
      <c r="CU35" s="323"/>
      <c r="CV35" s="323"/>
      <c r="CW35" s="323"/>
      <c r="CX35" s="323"/>
      <c r="CY35" s="323"/>
      <c r="CZ35" s="323"/>
      <c r="DA35" s="323"/>
      <c r="DB35" s="323"/>
      <c r="DC35" s="323"/>
      <c r="DD35" s="323"/>
      <c r="DE35" s="323"/>
      <c r="DF35" s="323"/>
      <c r="DG35" s="323"/>
      <c r="DH35" s="323"/>
      <c r="DI35" s="323"/>
      <c r="DJ35" s="323"/>
      <c r="DK35" s="323"/>
      <c r="DL35" s="323"/>
      <c r="DM35" s="323"/>
      <c r="DN35" s="323"/>
      <c r="DO35" s="323"/>
      <c r="DP35" s="323"/>
      <c r="DQ35" s="323"/>
      <c r="DR35" s="323"/>
      <c r="DS35" s="323"/>
      <c r="DT35" s="323"/>
      <c r="DU35" s="323"/>
      <c r="DV35" s="307"/>
      <c r="DW35" s="304"/>
      <c r="DX35" s="304"/>
      <c r="DY35" s="304"/>
      <c r="DZ35" s="304"/>
      <c r="EC35" s="304"/>
      <c r="ED35" s="304"/>
    </row>
    <row r="36" spans="1:134" s="305" customFormat="1" ht="63.75" customHeight="1">
      <c r="A36" s="306"/>
      <c r="B36" s="1370" t="s">
        <v>37813</v>
      </c>
      <c r="C36" s="1370"/>
      <c r="D36" s="1370"/>
      <c r="E36" s="1370"/>
      <c r="F36" s="1370"/>
      <c r="G36" s="1370"/>
      <c r="H36" s="1370"/>
      <c r="I36" s="1370"/>
      <c r="J36" s="1370"/>
      <c r="K36" s="1370"/>
      <c r="L36" s="1370"/>
      <c r="M36" s="1370"/>
      <c r="N36" s="1370"/>
      <c r="O36" s="1370"/>
      <c r="P36" s="1370"/>
      <c r="Q36" s="1370"/>
      <c r="R36" s="1370"/>
      <c r="S36" s="1370"/>
      <c r="T36" s="1370"/>
      <c r="U36" s="1370"/>
      <c r="V36" s="1370"/>
      <c r="W36" s="1370"/>
      <c r="X36" s="1370"/>
      <c r="Y36" s="1370"/>
      <c r="Z36" s="1370"/>
      <c r="AA36" s="1370"/>
      <c r="AB36" s="1370"/>
      <c r="AC36" s="1370"/>
      <c r="AD36" s="1370"/>
      <c r="AE36" s="1370"/>
      <c r="AF36" s="1370"/>
      <c r="AG36" s="1370"/>
      <c r="AH36" s="1370"/>
      <c r="AI36" s="1370"/>
      <c r="AJ36" s="1370"/>
      <c r="AK36" s="1370"/>
      <c r="AL36" s="1370"/>
      <c r="AM36" s="1370"/>
      <c r="AN36" s="1370"/>
      <c r="AO36" s="1370"/>
      <c r="AP36" s="1370"/>
      <c r="AQ36" s="1370"/>
      <c r="AR36" s="1370"/>
      <c r="AS36" s="1370"/>
      <c r="AT36" s="1370"/>
      <c r="AU36" s="1370"/>
      <c r="AV36" s="1370"/>
      <c r="AW36" s="1370"/>
      <c r="AX36" s="1370"/>
      <c r="AY36" s="1370"/>
      <c r="AZ36" s="1370"/>
      <c r="BA36" s="1370"/>
      <c r="BB36" s="1370"/>
      <c r="BC36" s="1370"/>
      <c r="BD36" s="1370"/>
      <c r="BE36" s="1370"/>
      <c r="BF36" s="1370"/>
      <c r="BG36" s="1370"/>
      <c r="BH36" s="1370"/>
      <c r="BI36" s="1370"/>
      <c r="BJ36" s="1370"/>
      <c r="BK36" s="1370"/>
      <c r="BL36" s="1370"/>
      <c r="BM36" s="1370"/>
      <c r="BN36" s="1370"/>
      <c r="BO36" s="1370"/>
      <c r="BP36" s="1370"/>
      <c r="BQ36" s="1370"/>
      <c r="BR36" s="1370"/>
      <c r="BS36" s="1370"/>
      <c r="BT36" s="1370"/>
      <c r="BU36" s="1370"/>
      <c r="BV36" s="1370"/>
      <c r="BW36" s="1370"/>
      <c r="BX36" s="1370"/>
      <c r="BY36" s="1370"/>
      <c r="BZ36" s="1370"/>
      <c r="CA36" s="1370"/>
      <c r="CB36" s="1370"/>
      <c r="CC36" s="1370"/>
      <c r="CD36" s="1370"/>
      <c r="CE36" s="1370"/>
      <c r="CF36" s="1370"/>
      <c r="CG36" s="1370"/>
      <c r="CH36" s="1370"/>
      <c r="CI36" s="1370"/>
      <c r="CJ36" s="1370"/>
      <c r="CK36" s="1370"/>
      <c r="CL36" s="1370"/>
      <c r="CM36" s="1370"/>
      <c r="CN36" s="1370"/>
      <c r="CO36" s="1370"/>
      <c r="CP36" s="1370"/>
      <c r="CQ36" s="1370"/>
      <c r="CR36" s="1370"/>
      <c r="CS36" s="1370"/>
      <c r="CT36" s="1370"/>
      <c r="CU36" s="1370"/>
      <c r="CV36" s="1370"/>
      <c r="CW36" s="1370"/>
      <c r="CX36" s="1370"/>
      <c r="CY36" s="1370"/>
      <c r="CZ36" s="1370"/>
      <c r="DA36" s="1370"/>
      <c r="DB36" s="1370"/>
      <c r="DC36" s="1370"/>
      <c r="DD36" s="1370"/>
      <c r="DE36" s="1370"/>
      <c r="DF36" s="1370"/>
      <c r="DG36" s="1370"/>
      <c r="DH36" s="1370"/>
      <c r="DI36" s="1370"/>
      <c r="DJ36" s="1370"/>
      <c r="DK36" s="1370"/>
      <c r="DL36" s="1370"/>
      <c r="DM36" s="1370"/>
      <c r="DN36" s="1370"/>
      <c r="DO36" s="1370"/>
      <c r="DP36" s="1370"/>
      <c r="DQ36" s="1370"/>
      <c r="DR36" s="1370"/>
      <c r="DS36" s="1370"/>
      <c r="DT36" s="1370"/>
      <c r="DU36" s="1370"/>
      <c r="DV36" s="1371"/>
      <c r="DW36" s="304"/>
      <c r="DX36" s="304"/>
      <c r="DY36" s="304"/>
      <c r="DZ36" s="304"/>
      <c r="EC36" s="304"/>
      <c r="ED36" s="304"/>
    </row>
    <row r="37" spans="1:134" s="305" customFormat="1" ht="22.5" customHeight="1">
      <c r="A37" s="306"/>
      <c r="B37" s="359"/>
      <c r="C37" s="331"/>
      <c r="D37" s="323"/>
      <c r="E37" s="323"/>
      <c r="F37" s="323"/>
      <c r="G37" s="323"/>
      <c r="H37" s="323"/>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c r="BN37" s="324"/>
      <c r="BO37" s="324"/>
      <c r="BP37" s="324"/>
      <c r="BQ37" s="324"/>
      <c r="BR37" s="324"/>
      <c r="BS37" s="324"/>
      <c r="BT37" s="324"/>
      <c r="BU37" s="324"/>
      <c r="BV37" s="324"/>
      <c r="BW37" s="324"/>
      <c r="BX37" s="324"/>
      <c r="BY37" s="324"/>
      <c r="BZ37" s="324"/>
      <c r="CA37" s="324"/>
      <c r="CB37" s="324"/>
      <c r="CC37" s="324"/>
      <c r="CD37" s="324"/>
      <c r="CE37" s="324"/>
      <c r="CF37" s="324"/>
      <c r="CG37" s="324"/>
      <c r="CH37" s="324"/>
      <c r="CI37" s="324"/>
      <c r="CJ37" s="324"/>
      <c r="CK37" s="324"/>
      <c r="CL37" s="324"/>
      <c r="CM37" s="324"/>
      <c r="CN37" s="324"/>
      <c r="CO37" s="324"/>
      <c r="CP37" s="324"/>
      <c r="CQ37" s="324"/>
      <c r="CR37" s="324"/>
      <c r="CS37" s="324"/>
      <c r="CT37" s="324"/>
      <c r="CU37" s="324"/>
      <c r="CV37" s="324"/>
      <c r="CW37" s="324"/>
      <c r="CX37" s="324"/>
      <c r="CY37" s="324"/>
      <c r="CZ37" s="324"/>
      <c r="DA37" s="324"/>
      <c r="DB37" s="324"/>
      <c r="DC37" s="324"/>
      <c r="DD37" s="324"/>
      <c r="DE37" s="324"/>
      <c r="DF37" s="324"/>
      <c r="DG37" s="324"/>
      <c r="DH37" s="324"/>
      <c r="DI37" s="324"/>
      <c r="DJ37" s="324"/>
      <c r="DK37" s="324"/>
      <c r="DL37" s="324"/>
      <c r="DM37" s="324"/>
      <c r="DN37" s="324"/>
      <c r="DO37" s="324"/>
      <c r="DP37" s="324"/>
      <c r="DQ37" s="324"/>
      <c r="DR37" s="324"/>
      <c r="DS37" s="324"/>
      <c r="DT37" s="324"/>
      <c r="DU37" s="324"/>
      <c r="DV37" s="307"/>
      <c r="DW37" s="304"/>
      <c r="DX37" s="304"/>
      <c r="DY37" s="304"/>
      <c r="DZ37" s="304"/>
      <c r="EC37" s="304"/>
      <c r="ED37" s="304"/>
    </row>
    <row r="38" spans="1:134" s="305" customFormat="1" ht="33" customHeight="1">
      <c r="A38" s="306"/>
      <c r="B38" s="312"/>
      <c r="C38" s="331"/>
      <c r="D38" s="323"/>
      <c r="E38" s="323"/>
      <c r="F38" s="323"/>
      <c r="G38" s="323"/>
      <c r="H38" s="323"/>
      <c r="I38" s="323"/>
      <c r="J38" s="323"/>
      <c r="K38" s="323"/>
      <c r="L38" s="323"/>
      <c r="M38" s="323"/>
      <c r="N38" s="323"/>
      <c r="O38" s="323"/>
      <c r="P38" s="323"/>
      <c r="Q38" s="323"/>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c r="BN38" s="323"/>
      <c r="BO38" s="323"/>
      <c r="BP38" s="323"/>
      <c r="BQ38" s="323"/>
      <c r="BR38" s="323"/>
      <c r="BS38" s="323"/>
      <c r="BT38" s="323"/>
      <c r="BU38" s="323"/>
      <c r="BV38" s="323"/>
      <c r="BW38" s="323"/>
      <c r="BX38" s="323"/>
      <c r="BY38" s="323"/>
      <c r="BZ38" s="323"/>
      <c r="CA38" s="323"/>
      <c r="CB38" s="323"/>
      <c r="CC38" s="323"/>
      <c r="CD38" s="323"/>
      <c r="CE38" s="323"/>
      <c r="CF38" s="323"/>
      <c r="CG38" s="323"/>
      <c r="CH38" s="323"/>
      <c r="CI38" s="323"/>
      <c r="CJ38" s="323"/>
      <c r="CK38" s="323"/>
      <c r="CL38" s="323"/>
      <c r="CM38" s="323"/>
      <c r="CN38" s="323"/>
      <c r="CO38" s="323"/>
      <c r="CP38" s="323"/>
      <c r="CQ38" s="323"/>
      <c r="CR38" s="323"/>
      <c r="CS38" s="323"/>
      <c r="CT38" s="323"/>
      <c r="CU38" s="323"/>
      <c r="CV38" s="323"/>
      <c r="CW38" s="323"/>
      <c r="CX38" s="323"/>
      <c r="CY38" s="323"/>
      <c r="CZ38" s="323"/>
      <c r="DA38" s="323"/>
      <c r="DB38" s="323"/>
      <c r="DC38" s="323"/>
      <c r="DD38" s="323"/>
      <c r="DE38" s="323"/>
      <c r="DF38" s="323"/>
      <c r="DG38" s="323"/>
      <c r="DH38" s="323"/>
      <c r="DI38" s="323"/>
      <c r="DJ38" s="323"/>
      <c r="DK38" s="323"/>
      <c r="DL38" s="323"/>
      <c r="DM38" s="323"/>
      <c r="DN38" s="323"/>
      <c r="DO38" s="323"/>
      <c r="DP38" s="323"/>
      <c r="DQ38" s="323"/>
      <c r="DR38" s="323"/>
      <c r="DS38" s="323"/>
      <c r="DT38" s="323"/>
      <c r="DU38" s="323"/>
      <c r="DV38" s="307"/>
      <c r="DW38" s="304"/>
      <c r="DX38" s="304"/>
      <c r="DY38" s="304"/>
      <c r="DZ38" s="304"/>
      <c r="EC38" s="304"/>
      <c r="ED38" s="304"/>
    </row>
    <row r="39" spans="1:134" s="305" customFormat="1" ht="26.25" hidden="1" customHeight="1">
      <c r="A39" s="309"/>
      <c r="B39" s="360" t="s">
        <v>33964</v>
      </c>
      <c r="C39" s="328"/>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A39" s="323"/>
      <c r="CB39" s="323"/>
      <c r="CC39" s="323"/>
      <c r="CD39" s="323"/>
      <c r="CE39" s="323"/>
      <c r="CF39" s="323"/>
      <c r="CG39" s="323"/>
      <c r="CH39" s="323"/>
      <c r="CI39" s="323"/>
      <c r="CJ39" s="323"/>
      <c r="CK39" s="323"/>
      <c r="CL39" s="323"/>
      <c r="CM39" s="323"/>
      <c r="CN39" s="323"/>
      <c r="CO39" s="323"/>
      <c r="CP39" s="323"/>
      <c r="CQ39" s="323"/>
      <c r="CR39" s="323"/>
      <c r="CS39" s="323"/>
      <c r="CT39" s="323"/>
      <c r="CU39" s="323"/>
      <c r="CV39" s="323"/>
      <c r="CW39" s="323"/>
      <c r="CX39" s="323"/>
      <c r="CY39" s="323"/>
      <c r="CZ39" s="323"/>
      <c r="DA39" s="323"/>
      <c r="DB39" s="323"/>
      <c r="DC39" s="323"/>
      <c r="DD39" s="323"/>
      <c r="DE39" s="323"/>
      <c r="DF39" s="323"/>
      <c r="DG39" s="323"/>
      <c r="DH39" s="323"/>
      <c r="DI39" s="323"/>
      <c r="DJ39" s="323"/>
      <c r="DK39" s="323"/>
      <c r="DL39" s="323"/>
      <c r="DM39" s="323"/>
      <c r="DN39" s="323"/>
      <c r="DO39" s="323"/>
      <c r="DP39" s="323"/>
      <c r="DQ39" s="323"/>
      <c r="DR39" s="323"/>
      <c r="DS39" s="323"/>
      <c r="DT39" s="323"/>
      <c r="DU39" s="323"/>
      <c r="DV39" s="307"/>
      <c r="DW39" s="304"/>
      <c r="DX39" s="304"/>
      <c r="DY39" s="304"/>
      <c r="DZ39" s="304"/>
      <c r="ED39" s="304"/>
    </row>
    <row r="40" spans="1:134" s="305" customFormat="1" ht="21.75" hidden="1" customHeight="1">
      <c r="A40" s="309"/>
      <c r="B40" s="361"/>
      <c r="C40" s="328"/>
      <c r="D40" s="323"/>
      <c r="E40" s="323"/>
      <c r="F40" s="323"/>
      <c r="G40" s="323"/>
      <c r="H40" s="323"/>
      <c r="I40" s="323"/>
      <c r="J40" s="323"/>
      <c r="K40" s="323"/>
      <c r="L40" s="323"/>
      <c r="M40" s="323"/>
      <c r="N40" s="323"/>
      <c r="O40" s="323"/>
      <c r="P40" s="323"/>
      <c r="Q40" s="323"/>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c r="BN40" s="323"/>
      <c r="BO40" s="323"/>
      <c r="BP40" s="323"/>
      <c r="BQ40" s="323"/>
      <c r="BR40" s="323"/>
      <c r="BS40" s="323"/>
      <c r="BT40" s="323"/>
      <c r="BU40" s="323"/>
      <c r="BV40" s="323"/>
      <c r="BW40" s="323"/>
      <c r="BX40" s="323"/>
      <c r="BY40" s="323"/>
      <c r="BZ40" s="323"/>
      <c r="CA40" s="323"/>
      <c r="CB40" s="323"/>
      <c r="CC40" s="323"/>
      <c r="CD40" s="323"/>
      <c r="CE40" s="323"/>
      <c r="CF40" s="323"/>
      <c r="CG40" s="323"/>
      <c r="CH40" s="323"/>
      <c r="CI40" s="323"/>
      <c r="CJ40" s="323"/>
      <c r="CK40" s="323"/>
      <c r="CL40" s="323"/>
      <c r="CM40" s="323"/>
      <c r="CN40" s="323"/>
      <c r="CO40" s="323"/>
      <c r="CP40" s="323"/>
      <c r="CQ40" s="323"/>
      <c r="CR40" s="323"/>
      <c r="CS40" s="323"/>
      <c r="CT40" s="323"/>
      <c r="CU40" s="323"/>
      <c r="CV40" s="323"/>
      <c r="CW40" s="323"/>
      <c r="CX40" s="323"/>
      <c r="CY40" s="323"/>
      <c r="CZ40" s="323"/>
      <c r="DA40" s="323"/>
      <c r="DB40" s="323"/>
      <c r="DC40" s="323"/>
      <c r="DD40" s="323"/>
      <c r="DE40" s="323"/>
      <c r="DF40" s="323"/>
      <c r="DG40" s="323"/>
      <c r="DH40" s="323"/>
      <c r="DI40" s="323"/>
      <c r="DJ40" s="323"/>
      <c r="DK40" s="323"/>
      <c r="DL40" s="323"/>
      <c r="DM40" s="323"/>
      <c r="DN40" s="323"/>
      <c r="DO40" s="323"/>
      <c r="DP40" s="323"/>
      <c r="DQ40" s="323"/>
      <c r="DR40" s="323"/>
      <c r="DS40" s="323"/>
      <c r="DT40" s="323"/>
      <c r="DU40" s="323"/>
      <c r="DV40" s="307"/>
      <c r="DW40" s="304"/>
      <c r="DX40" s="304"/>
      <c r="DY40" s="304"/>
      <c r="DZ40" s="304"/>
      <c r="ED40" s="304"/>
    </row>
    <row r="41" spans="1:134" s="305" customFormat="1" ht="33" hidden="1" customHeight="1">
      <c r="A41" s="309"/>
      <c r="B41" s="362" t="s">
        <v>32084</v>
      </c>
      <c r="C41" s="304"/>
      <c r="D41" s="324"/>
      <c r="E41" s="324"/>
      <c r="F41" s="324"/>
      <c r="G41" s="363"/>
      <c r="H41" s="363"/>
      <c r="I41" s="364"/>
      <c r="J41" s="363"/>
      <c r="K41" s="363"/>
      <c r="L41" s="363"/>
      <c r="M41" s="363"/>
      <c r="N41" s="363"/>
      <c r="O41" s="363"/>
      <c r="P41" s="363"/>
      <c r="Q41" s="363"/>
      <c r="R41" s="363"/>
      <c r="S41" s="365"/>
      <c r="T41" s="365"/>
      <c r="U41" s="365"/>
      <c r="V41" s="365"/>
      <c r="W41" s="365"/>
      <c r="X41" s="365"/>
      <c r="Y41" s="365"/>
      <c r="Z41" s="365"/>
      <c r="AA41" s="365"/>
      <c r="AB41" s="365"/>
      <c r="AC41" s="365"/>
      <c r="AD41" s="365"/>
      <c r="AE41" s="324"/>
      <c r="AF41" s="363"/>
      <c r="AG41" s="363"/>
      <c r="AH41" s="363"/>
      <c r="AI41" s="365"/>
      <c r="AJ41" s="364"/>
      <c r="AK41" s="363"/>
      <c r="AL41" s="363"/>
      <c r="AM41" s="364"/>
      <c r="AN41" s="363"/>
      <c r="AO41" s="363"/>
      <c r="AP41" s="363"/>
      <c r="AQ41" s="363"/>
      <c r="AR41" s="363"/>
      <c r="AS41" s="363"/>
      <c r="AT41" s="363"/>
      <c r="AU41" s="363"/>
      <c r="AV41" s="363"/>
      <c r="AW41" s="363"/>
      <c r="AX41" s="363"/>
      <c r="AY41" s="363"/>
      <c r="AZ41" s="363"/>
      <c r="BA41" s="363"/>
      <c r="BB41" s="366"/>
      <c r="BC41" s="363"/>
      <c r="BD41" s="366"/>
      <c r="BE41" s="366"/>
      <c r="BF41" s="364"/>
      <c r="BG41" s="363"/>
      <c r="BH41" s="366"/>
      <c r="BI41" s="366"/>
      <c r="BJ41" s="366"/>
      <c r="BK41" s="366"/>
      <c r="BL41" s="366"/>
      <c r="BM41" s="366"/>
      <c r="BN41" s="366"/>
      <c r="BO41" s="366"/>
      <c r="BP41" s="363"/>
      <c r="BQ41" s="363"/>
      <c r="BR41" s="363"/>
      <c r="BS41" s="363"/>
      <c r="BT41" s="363"/>
      <c r="BU41" s="363"/>
      <c r="BV41" s="363"/>
      <c r="BW41" s="363"/>
      <c r="BX41" s="363"/>
      <c r="BY41" s="363"/>
      <c r="BZ41" s="363"/>
      <c r="CA41" s="363"/>
      <c r="CB41" s="363"/>
      <c r="CC41" s="363"/>
      <c r="CD41" s="304"/>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3"/>
      <c r="DB41" s="363"/>
      <c r="DC41" s="363"/>
      <c r="DD41" s="363"/>
      <c r="DE41" s="363"/>
      <c r="DF41" s="363"/>
      <c r="DG41" s="363"/>
      <c r="DH41" s="363"/>
      <c r="DI41" s="363"/>
      <c r="DJ41" s="363"/>
      <c r="DK41" s="363"/>
      <c r="DL41" s="363"/>
      <c r="DM41" s="363"/>
      <c r="DN41" s="363"/>
      <c r="DO41" s="363"/>
      <c r="DP41" s="363"/>
      <c r="DQ41" s="363"/>
      <c r="DR41" s="363"/>
      <c r="DS41" s="363"/>
      <c r="DT41" s="363"/>
      <c r="DU41" s="363"/>
      <c r="DV41" s="307"/>
      <c r="DW41" s="304"/>
      <c r="DX41" s="304"/>
      <c r="DY41" s="304"/>
      <c r="DZ41" s="304"/>
      <c r="ED41" s="304"/>
    </row>
    <row r="42" spans="1:134" s="305" customFormat="1" ht="34.5" hidden="1" customHeight="1">
      <c r="A42" s="309"/>
      <c r="B42" s="359"/>
      <c r="C42" s="304"/>
      <c r="D42" s="324"/>
      <c r="E42" s="324"/>
      <c r="F42" s="324"/>
      <c r="G42" s="323"/>
      <c r="H42" s="323"/>
      <c r="I42" s="328"/>
      <c r="J42" s="323"/>
      <c r="K42" s="323"/>
      <c r="L42" s="323"/>
      <c r="M42" s="323"/>
      <c r="N42" s="323"/>
      <c r="O42" s="323"/>
      <c r="P42" s="323"/>
      <c r="Q42" s="323"/>
      <c r="R42" s="323"/>
      <c r="S42" s="365"/>
      <c r="T42" s="365"/>
      <c r="U42" s="365"/>
      <c r="V42" s="365"/>
      <c r="W42" s="365"/>
      <c r="X42" s="365"/>
      <c r="Y42" s="365"/>
      <c r="Z42" s="365"/>
      <c r="AA42" s="365"/>
      <c r="AB42" s="365"/>
      <c r="AC42" s="365"/>
      <c r="AD42" s="365"/>
      <c r="AE42" s="324"/>
      <c r="AF42" s="323"/>
      <c r="AG42" s="323"/>
      <c r="AH42" s="323"/>
      <c r="AI42" s="365"/>
      <c r="AJ42" s="328"/>
      <c r="AK42" s="323"/>
      <c r="AL42" s="323"/>
      <c r="AM42" s="328"/>
      <c r="AN42" s="323"/>
      <c r="AO42" s="323"/>
      <c r="AP42" s="323"/>
      <c r="AQ42" s="323"/>
      <c r="AR42" s="323"/>
      <c r="AS42" s="323"/>
      <c r="AT42" s="323"/>
      <c r="AU42" s="323"/>
      <c r="AV42" s="323"/>
      <c r="AW42" s="323"/>
      <c r="AX42" s="323"/>
      <c r="AY42" s="323"/>
      <c r="AZ42" s="323"/>
      <c r="BA42" s="323"/>
      <c r="BB42" s="367"/>
      <c r="BC42" s="323"/>
      <c r="BD42" s="367"/>
      <c r="BE42" s="367"/>
      <c r="BF42" s="328"/>
      <c r="BG42" s="323"/>
      <c r="BH42" s="367"/>
      <c r="BI42" s="367"/>
      <c r="BJ42" s="367"/>
      <c r="BK42" s="367"/>
      <c r="BL42" s="367"/>
      <c r="BM42" s="367"/>
      <c r="BN42" s="367"/>
      <c r="BO42" s="367"/>
      <c r="BP42" s="323"/>
      <c r="BQ42" s="323"/>
      <c r="BR42" s="323"/>
      <c r="BS42" s="323"/>
      <c r="BT42" s="323"/>
      <c r="BU42" s="323"/>
      <c r="BV42" s="323"/>
      <c r="BW42" s="323"/>
      <c r="BX42" s="323"/>
      <c r="BY42" s="323"/>
      <c r="BZ42" s="323"/>
      <c r="CA42" s="323"/>
      <c r="CB42" s="323"/>
      <c r="CC42" s="323"/>
      <c r="CD42" s="323"/>
      <c r="CE42" s="323"/>
      <c r="CF42" s="304"/>
      <c r="CG42" s="323"/>
      <c r="CH42" s="323"/>
      <c r="CI42" s="323"/>
      <c r="CJ42" s="323"/>
      <c r="CK42" s="323"/>
      <c r="CL42" s="323"/>
      <c r="CM42" s="323"/>
      <c r="CN42" s="323"/>
      <c r="CO42" s="323"/>
      <c r="CP42" s="323"/>
      <c r="CQ42" s="323"/>
      <c r="CR42" s="323"/>
      <c r="CS42" s="323"/>
      <c r="CT42" s="323"/>
      <c r="CU42" s="323"/>
      <c r="CV42" s="323"/>
      <c r="CW42" s="323"/>
      <c r="CX42" s="323"/>
      <c r="CY42" s="323"/>
      <c r="CZ42" s="323"/>
      <c r="DA42" s="323"/>
      <c r="DB42" s="323"/>
      <c r="DC42" s="323"/>
      <c r="DD42" s="323"/>
      <c r="DE42" s="323"/>
      <c r="DF42" s="323"/>
      <c r="DG42" s="323"/>
      <c r="DH42" s="323"/>
      <c r="DI42" s="323"/>
      <c r="DJ42" s="323"/>
      <c r="DK42" s="323"/>
      <c r="DL42" s="323"/>
      <c r="DM42" s="323"/>
      <c r="DN42" s="323"/>
      <c r="DO42" s="324"/>
      <c r="DP42" s="324"/>
      <c r="DQ42" s="324"/>
      <c r="DR42" s="324"/>
      <c r="DS42" s="328"/>
      <c r="DT42" s="323"/>
      <c r="DU42" s="323"/>
      <c r="DV42" s="307"/>
      <c r="DW42" s="304"/>
      <c r="DX42" s="304"/>
      <c r="DY42" s="304"/>
      <c r="DZ42" s="304"/>
      <c r="ED42" s="304"/>
    </row>
    <row r="43" spans="1:134" s="305" customFormat="1" ht="33" hidden="1" customHeight="1">
      <c r="A43" s="309"/>
      <c r="B43" s="304"/>
      <c r="C43" s="364" t="s">
        <v>32085</v>
      </c>
      <c r="D43" s="324"/>
      <c r="E43" s="324"/>
      <c r="F43" s="324"/>
      <c r="G43" s="363"/>
      <c r="H43" s="363"/>
      <c r="I43" s="364"/>
      <c r="J43" s="363"/>
      <c r="K43" s="363"/>
      <c r="L43" s="363"/>
      <c r="M43" s="363"/>
      <c r="N43" s="363"/>
      <c r="O43" s="363"/>
      <c r="P43" s="363"/>
      <c r="Q43" s="363"/>
      <c r="R43" s="363"/>
      <c r="S43" s="365"/>
      <c r="T43" s="365"/>
      <c r="U43" s="365"/>
      <c r="V43" s="365"/>
      <c r="W43" s="365"/>
      <c r="X43" s="365"/>
      <c r="Y43" s="365"/>
      <c r="Z43" s="365"/>
      <c r="AA43" s="365"/>
      <c r="AB43" s="365"/>
      <c r="AC43" s="365"/>
      <c r="AD43" s="365"/>
      <c r="AE43" s="324"/>
      <c r="AF43" s="324"/>
      <c r="AG43" s="324"/>
      <c r="AH43" s="324"/>
      <c r="AI43" s="365"/>
      <c r="AJ43" s="364"/>
      <c r="AK43" s="363"/>
      <c r="AL43" s="363"/>
      <c r="AM43" s="364"/>
      <c r="AN43" s="363"/>
      <c r="AO43" s="363"/>
      <c r="AP43" s="363"/>
      <c r="AQ43" s="363"/>
      <c r="AR43" s="363"/>
      <c r="AS43" s="363"/>
      <c r="AT43" s="363"/>
      <c r="AU43" s="363"/>
      <c r="AV43" s="363"/>
      <c r="AW43" s="363"/>
      <c r="AX43" s="363"/>
      <c r="AY43" s="363"/>
      <c r="AZ43" s="363"/>
      <c r="BA43" s="363"/>
      <c r="BB43" s="366"/>
      <c r="BC43" s="363"/>
      <c r="BD43" s="366"/>
      <c r="BE43" s="366"/>
      <c r="BF43" s="364"/>
      <c r="BG43" s="363"/>
      <c r="BH43" s="366"/>
      <c r="BI43" s="366"/>
      <c r="BJ43" s="366"/>
      <c r="BK43" s="366"/>
      <c r="BL43" s="366"/>
      <c r="BM43" s="366"/>
      <c r="BN43" s="366"/>
      <c r="BO43" s="366"/>
      <c r="BP43" s="363"/>
      <c r="BQ43" s="363"/>
      <c r="BR43" s="363"/>
      <c r="BS43" s="363"/>
      <c r="BT43" s="363"/>
      <c r="BU43" s="363"/>
      <c r="BV43" s="363"/>
      <c r="BW43" s="363"/>
      <c r="BX43" s="363"/>
      <c r="BY43" s="363"/>
      <c r="BZ43" s="363"/>
      <c r="CA43" s="363"/>
      <c r="CB43" s="363"/>
      <c r="CC43" s="363"/>
      <c r="CD43" s="363"/>
      <c r="CE43" s="363"/>
      <c r="CF43" s="364"/>
      <c r="CG43" s="363"/>
      <c r="CH43" s="363"/>
      <c r="CI43" s="363"/>
      <c r="CJ43" s="363"/>
      <c r="CK43" s="363"/>
      <c r="CL43" s="363"/>
      <c r="CM43" s="363"/>
      <c r="CN43" s="363"/>
      <c r="CO43" s="363"/>
      <c r="CP43" s="363"/>
      <c r="CQ43" s="363"/>
      <c r="CR43" s="363"/>
      <c r="CS43" s="363"/>
      <c r="CT43" s="363"/>
      <c r="CU43" s="363"/>
      <c r="CV43" s="363"/>
      <c r="CW43" s="363"/>
      <c r="CX43" s="363"/>
      <c r="CY43" s="363"/>
      <c r="CZ43" s="363"/>
      <c r="DA43" s="363"/>
      <c r="DB43" s="363"/>
      <c r="DC43" s="363"/>
      <c r="DD43" s="363"/>
      <c r="DE43" s="363"/>
      <c r="DF43" s="363"/>
      <c r="DG43" s="363"/>
      <c r="DH43" s="363"/>
      <c r="DI43" s="363"/>
      <c r="DJ43" s="363"/>
      <c r="DK43" s="363"/>
      <c r="DL43" s="363"/>
      <c r="DM43" s="363"/>
      <c r="DN43" s="363"/>
      <c r="DO43" s="324"/>
      <c r="DP43" s="324"/>
      <c r="DQ43" s="324"/>
      <c r="DR43" s="324"/>
      <c r="DS43" s="364"/>
      <c r="DT43" s="363"/>
      <c r="DU43" s="363"/>
      <c r="DV43" s="368"/>
      <c r="DW43" s="304"/>
      <c r="DX43" s="304"/>
      <c r="DY43" s="304"/>
      <c r="DZ43" s="304"/>
      <c r="ED43" s="304"/>
    </row>
    <row r="44" spans="1:134" s="305" customFormat="1" ht="33" hidden="1" customHeight="1">
      <c r="A44" s="309"/>
      <c r="B44" s="359"/>
      <c r="C44" s="304"/>
      <c r="D44" s="324"/>
      <c r="E44" s="324"/>
      <c r="F44" s="324"/>
      <c r="G44" s="323"/>
      <c r="H44" s="323"/>
      <c r="I44" s="328"/>
      <c r="J44" s="323"/>
      <c r="K44" s="323"/>
      <c r="L44" s="323"/>
      <c r="M44" s="323"/>
      <c r="N44" s="323"/>
      <c r="O44" s="323"/>
      <c r="P44" s="323"/>
      <c r="Q44" s="323"/>
      <c r="R44" s="323"/>
      <c r="S44" s="365"/>
      <c r="T44" s="365"/>
      <c r="U44" s="365"/>
      <c r="V44" s="365"/>
      <c r="W44" s="365"/>
      <c r="X44" s="365"/>
      <c r="Y44" s="365"/>
      <c r="Z44" s="365"/>
      <c r="AA44" s="365"/>
      <c r="AB44" s="365"/>
      <c r="AC44" s="365"/>
      <c r="AD44" s="365"/>
      <c r="AE44" s="324"/>
      <c r="AF44" s="324"/>
      <c r="AG44" s="324"/>
      <c r="AH44" s="324"/>
      <c r="AI44" s="365"/>
      <c r="AJ44" s="328"/>
      <c r="AK44" s="323"/>
      <c r="AL44" s="323"/>
      <c r="AM44" s="328"/>
      <c r="AN44" s="323"/>
      <c r="AO44" s="323"/>
      <c r="AP44" s="323"/>
      <c r="AQ44" s="323"/>
      <c r="AR44" s="323"/>
      <c r="AS44" s="323"/>
      <c r="AT44" s="323"/>
      <c r="AU44" s="323"/>
      <c r="AV44" s="323"/>
      <c r="AW44" s="323"/>
      <c r="AX44" s="323"/>
      <c r="AY44" s="323"/>
      <c r="AZ44" s="323"/>
      <c r="BA44" s="323"/>
      <c r="BB44" s="367"/>
      <c r="BC44" s="323"/>
      <c r="BD44" s="367"/>
      <c r="BE44" s="367"/>
      <c r="BF44" s="328"/>
      <c r="BG44" s="323"/>
      <c r="BH44" s="367"/>
      <c r="BI44" s="367"/>
      <c r="BJ44" s="367"/>
      <c r="BK44" s="367"/>
      <c r="BL44" s="367"/>
      <c r="BM44" s="367"/>
      <c r="BN44" s="367"/>
      <c r="BO44" s="367"/>
      <c r="BP44" s="323"/>
      <c r="BQ44" s="323"/>
      <c r="BR44" s="323"/>
      <c r="BS44" s="323"/>
      <c r="BT44" s="323"/>
      <c r="BU44" s="323"/>
      <c r="BV44" s="323"/>
      <c r="BW44" s="323"/>
      <c r="BX44" s="323"/>
      <c r="BY44" s="323"/>
      <c r="BZ44" s="323"/>
      <c r="CA44" s="323"/>
      <c r="CB44" s="323"/>
      <c r="CC44" s="323"/>
      <c r="CD44" s="323"/>
      <c r="CE44" s="323"/>
      <c r="CF44" s="323"/>
      <c r="CG44" s="323"/>
      <c r="CH44" s="323"/>
      <c r="CI44" s="323"/>
      <c r="CJ44" s="323"/>
      <c r="CK44" s="323"/>
      <c r="CL44" s="323"/>
      <c r="CM44" s="323"/>
      <c r="CN44" s="323"/>
      <c r="CO44" s="323"/>
      <c r="CP44" s="323"/>
      <c r="CQ44" s="323"/>
      <c r="CR44" s="323"/>
      <c r="CS44" s="323"/>
      <c r="CT44" s="323"/>
      <c r="CU44" s="323"/>
      <c r="CV44" s="323"/>
      <c r="CW44" s="323"/>
      <c r="CX44" s="323"/>
      <c r="CY44" s="323"/>
      <c r="CZ44" s="323"/>
      <c r="DA44" s="323"/>
      <c r="DB44" s="323"/>
      <c r="DC44" s="323"/>
      <c r="DD44" s="323"/>
      <c r="DE44" s="323"/>
      <c r="DF44" s="323"/>
      <c r="DG44" s="323"/>
      <c r="DH44" s="323"/>
      <c r="DI44" s="323"/>
      <c r="DJ44" s="323"/>
      <c r="DK44" s="323"/>
      <c r="DL44" s="323"/>
      <c r="DM44" s="323"/>
      <c r="DN44" s="323"/>
      <c r="DO44" s="324"/>
      <c r="DP44" s="324"/>
      <c r="DQ44" s="324"/>
      <c r="DR44" s="324"/>
      <c r="DS44" s="328"/>
      <c r="DT44" s="323"/>
      <c r="DU44" s="323"/>
      <c r="DV44" s="307"/>
      <c r="DW44" s="304"/>
      <c r="DX44" s="304"/>
      <c r="DY44" s="304"/>
      <c r="DZ44" s="304"/>
      <c r="ED44" s="304"/>
    </row>
    <row r="45" spans="1:134" s="305" customFormat="1" ht="33" hidden="1" customHeight="1">
      <c r="A45" s="309"/>
      <c r="B45" s="359"/>
      <c r="C45" s="362" t="s">
        <v>32086</v>
      </c>
      <c r="D45" s="304"/>
      <c r="E45" s="369"/>
      <c r="F45" s="369"/>
      <c r="G45" s="369"/>
      <c r="H45" s="369"/>
      <c r="I45" s="369"/>
      <c r="J45" s="369"/>
      <c r="K45" s="369"/>
      <c r="L45" s="369"/>
      <c r="M45" s="369"/>
      <c r="N45" s="369"/>
      <c r="O45" s="369"/>
      <c r="P45" s="369"/>
      <c r="Q45" s="369"/>
      <c r="R45" s="369"/>
      <c r="S45" s="369"/>
      <c r="T45" s="369"/>
      <c r="U45" s="369"/>
      <c r="V45" s="369"/>
      <c r="W45" s="369"/>
      <c r="X45" s="369"/>
      <c r="Y45" s="369"/>
      <c r="Z45" s="369"/>
      <c r="AA45" s="369"/>
      <c r="AB45" s="369"/>
      <c r="AC45" s="369"/>
      <c r="AD45" s="369"/>
      <c r="AE45" s="369"/>
      <c r="AF45" s="369"/>
      <c r="AG45" s="369"/>
      <c r="AH45" s="369"/>
      <c r="AI45" s="369"/>
      <c r="AJ45" s="369"/>
      <c r="AK45" s="369"/>
      <c r="AL45" s="369"/>
      <c r="AM45" s="369"/>
      <c r="AN45" s="369"/>
      <c r="AO45" s="369"/>
      <c r="AP45" s="369"/>
      <c r="AQ45" s="369"/>
      <c r="AR45" s="370"/>
      <c r="AS45" s="370"/>
      <c r="AT45" s="370"/>
      <c r="AU45" s="370"/>
      <c r="AV45" s="370"/>
      <c r="AW45" s="370"/>
      <c r="AX45" s="370"/>
      <c r="AY45" s="370"/>
      <c r="AZ45" s="370"/>
      <c r="BA45" s="370"/>
      <c r="BB45" s="370"/>
      <c r="BC45" s="370"/>
      <c r="BD45" s="370"/>
      <c r="BE45" s="370"/>
      <c r="BF45" s="370"/>
      <c r="BG45" s="370"/>
      <c r="BH45" s="370"/>
      <c r="BI45" s="370"/>
      <c r="BJ45" s="370"/>
      <c r="BK45" s="370"/>
      <c r="BL45" s="370"/>
      <c r="BM45" s="370"/>
      <c r="BN45" s="370"/>
      <c r="BO45" s="370"/>
      <c r="BP45" s="370"/>
      <c r="BQ45" s="370"/>
      <c r="BR45" s="370"/>
      <c r="BS45" s="370"/>
      <c r="BT45" s="370"/>
      <c r="BU45" s="370"/>
      <c r="BV45" s="324"/>
      <c r="BW45" s="324"/>
      <c r="BX45" s="324"/>
      <c r="BY45" s="324"/>
      <c r="BZ45" s="324"/>
      <c r="CA45" s="324"/>
      <c r="CB45" s="324"/>
      <c r="CC45" s="304"/>
      <c r="CD45" s="304"/>
      <c r="CE45" s="304"/>
      <c r="CF45" s="328"/>
      <c r="CG45" s="328"/>
      <c r="CH45" s="370"/>
      <c r="CI45" s="370"/>
      <c r="CJ45" s="370"/>
      <c r="CK45" s="370"/>
      <c r="CL45" s="370"/>
      <c r="CM45" s="370"/>
      <c r="CN45" s="370"/>
      <c r="CO45" s="370"/>
      <c r="CP45" s="370"/>
      <c r="CQ45" s="370"/>
      <c r="CR45" s="370"/>
      <c r="CS45" s="370"/>
      <c r="CT45" s="370"/>
      <c r="CU45" s="370"/>
      <c r="CV45" s="370"/>
      <c r="CW45" s="370"/>
      <c r="CX45" s="370"/>
      <c r="CY45" s="370"/>
      <c r="CZ45" s="370"/>
      <c r="DA45" s="370"/>
      <c r="DB45" s="370"/>
      <c r="DC45" s="370"/>
      <c r="DD45" s="370"/>
      <c r="DE45" s="370"/>
      <c r="DF45" s="370"/>
      <c r="DG45" s="370"/>
      <c r="DH45" s="370"/>
      <c r="DI45" s="370"/>
      <c r="DJ45" s="370"/>
      <c r="DK45" s="370"/>
      <c r="DL45" s="370"/>
      <c r="DM45" s="370"/>
      <c r="DN45" s="370"/>
      <c r="DO45" s="370"/>
      <c r="DP45" s="370"/>
      <c r="DQ45" s="370"/>
      <c r="DR45" s="370"/>
      <c r="DS45" s="370"/>
      <c r="DT45" s="370"/>
      <c r="DU45" s="370"/>
      <c r="DV45" s="307"/>
      <c r="DW45" s="304"/>
      <c r="DX45" s="304"/>
      <c r="DY45" s="304"/>
      <c r="DZ45" s="304"/>
      <c r="ED45" s="304"/>
    </row>
    <row r="46" spans="1:134" s="305" customFormat="1" ht="63" hidden="1" customHeight="1">
      <c r="A46" s="309"/>
      <c r="B46" s="322"/>
      <c r="C46" s="323"/>
      <c r="D46" s="323"/>
      <c r="E46" s="323"/>
      <c r="F46" s="1341" t="s">
        <v>28917</v>
      </c>
      <c r="G46" s="1341"/>
      <c r="H46" s="1341"/>
      <c r="I46" s="1341"/>
      <c r="J46" s="1341"/>
      <c r="K46" s="1341"/>
      <c r="L46" s="1341"/>
      <c r="M46" s="1341"/>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341"/>
      <c r="AV46" s="1341"/>
      <c r="AW46" s="1341"/>
      <c r="AX46" s="1341"/>
      <c r="AY46" s="1341"/>
      <c r="AZ46" s="1341"/>
      <c r="BA46" s="1341"/>
      <c r="BB46" s="1341"/>
      <c r="BC46" s="1341"/>
      <c r="BD46" s="1341"/>
      <c r="BE46" s="1341"/>
      <c r="BF46" s="1341"/>
      <c r="BG46" s="1341"/>
      <c r="BH46" s="1341"/>
      <c r="BI46" s="1341"/>
      <c r="BJ46" s="1341"/>
      <c r="BK46" s="1341"/>
      <c r="BL46" s="1341"/>
      <c r="BM46" s="1341"/>
      <c r="BN46" s="1341"/>
      <c r="BO46" s="1341"/>
      <c r="BP46" s="1341"/>
      <c r="BQ46" s="1341"/>
      <c r="BR46" s="1341"/>
      <c r="BS46" s="1341"/>
      <c r="BT46" s="1341"/>
      <c r="BU46" s="1341"/>
      <c r="BV46" s="1341"/>
      <c r="BW46" s="1341"/>
      <c r="BX46" s="1341"/>
      <c r="BY46" s="1341"/>
      <c r="BZ46" s="1341"/>
      <c r="CA46" s="1341"/>
      <c r="CB46" s="1341"/>
      <c r="CC46" s="1341"/>
      <c r="CD46" s="1341"/>
      <c r="CE46" s="1341"/>
      <c r="CF46" s="1341"/>
      <c r="CG46" s="1341"/>
      <c r="CH46" s="1341"/>
      <c r="CI46" s="1341"/>
      <c r="CJ46" s="1341"/>
      <c r="CK46" s="1341"/>
      <c r="CL46" s="1341"/>
      <c r="CM46" s="1341"/>
      <c r="CN46" s="1341"/>
      <c r="CO46" s="1341"/>
      <c r="CP46" s="1341"/>
      <c r="CQ46" s="1341"/>
      <c r="CR46" s="1341"/>
      <c r="CS46" s="1341"/>
      <c r="CT46" s="1341"/>
      <c r="CU46" s="1341"/>
      <c r="CV46" s="1341"/>
      <c r="CW46" s="1341"/>
      <c r="CX46" s="1341"/>
      <c r="CY46" s="1341"/>
      <c r="CZ46" s="1341"/>
      <c r="DA46" s="1341"/>
      <c r="DB46" s="1341"/>
      <c r="DC46" s="1341"/>
      <c r="DD46" s="1341"/>
      <c r="DE46" s="1341"/>
      <c r="DF46" s="1341"/>
      <c r="DG46" s="1341"/>
      <c r="DH46" s="1341"/>
      <c r="DI46" s="1341"/>
      <c r="DJ46" s="1341"/>
      <c r="DK46" s="1341"/>
      <c r="DL46" s="1341"/>
      <c r="DM46" s="1341"/>
      <c r="DN46" s="1341"/>
      <c r="DO46" s="1341"/>
      <c r="DP46" s="1341"/>
      <c r="DQ46" s="1341"/>
      <c r="DR46" s="1341"/>
      <c r="DS46" s="1341"/>
      <c r="DT46" s="1341"/>
      <c r="DU46" s="1341"/>
      <c r="DV46" s="1342"/>
      <c r="DW46" s="304"/>
      <c r="DX46" s="304"/>
      <c r="DY46" s="304"/>
      <c r="DZ46" s="304"/>
      <c r="ED46" s="304"/>
    </row>
    <row r="47" spans="1:134" s="305" customFormat="1" ht="33" hidden="1" customHeight="1">
      <c r="A47" s="309"/>
      <c r="B47" s="322"/>
      <c r="C47" s="323"/>
      <c r="D47" s="323"/>
      <c r="E47" s="323"/>
      <c r="F47" s="362"/>
      <c r="G47" s="323"/>
      <c r="H47" s="323"/>
      <c r="I47" s="323"/>
      <c r="J47" s="323"/>
      <c r="K47" s="323"/>
      <c r="L47" s="323"/>
      <c r="M47" s="323"/>
      <c r="N47" s="323"/>
      <c r="O47" s="323"/>
      <c r="P47" s="323"/>
      <c r="Q47" s="323"/>
      <c r="R47" s="363"/>
      <c r="S47" s="365"/>
      <c r="T47" s="365"/>
      <c r="U47" s="365"/>
      <c r="V47" s="365"/>
      <c r="W47" s="365"/>
      <c r="X47" s="365"/>
      <c r="Y47" s="365"/>
      <c r="Z47" s="365"/>
      <c r="AA47" s="365"/>
      <c r="AB47" s="365"/>
      <c r="AC47" s="365"/>
      <c r="AD47" s="365"/>
      <c r="AE47" s="365"/>
      <c r="AF47" s="365"/>
      <c r="AG47" s="365"/>
      <c r="AH47" s="365"/>
      <c r="AI47" s="365"/>
      <c r="AJ47" s="365"/>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c r="BG47" s="363"/>
      <c r="BH47" s="363"/>
      <c r="BI47" s="363"/>
      <c r="BJ47" s="363"/>
      <c r="BK47" s="363"/>
      <c r="BL47" s="363"/>
      <c r="BM47" s="363"/>
      <c r="BN47" s="363"/>
      <c r="BO47" s="363"/>
      <c r="BP47" s="363"/>
      <c r="BQ47" s="363"/>
      <c r="BR47" s="363"/>
      <c r="BS47" s="363"/>
      <c r="BT47" s="363"/>
      <c r="BU47" s="363"/>
      <c r="BV47" s="363"/>
      <c r="BW47" s="363"/>
      <c r="BX47" s="363"/>
      <c r="BY47" s="363"/>
      <c r="BZ47" s="363"/>
      <c r="CA47" s="363"/>
      <c r="CB47" s="363"/>
      <c r="CC47" s="363"/>
      <c r="CD47" s="363"/>
      <c r="CE47" s="363"/>
      <c r="CF47" s="304"/>
      <c r="CG47" s="363"/>
      <c r="CH47" s="363"/>
      <c r="CI47" s="363"/>
      <c r="CJ47" s="363"/>
      <c r="CK47" s="363"/>
      <c r="CL47" s="363"/>
      <c r="CM47" s="363"/>
      <c r="CN47" s="363"/>
      <c r="CO47" s="363"/>
      <c r="CP47" s="363"/>
      <c r="CQ47" s="363"/>
      <c r="CR47" s="363"/>
      <c r="CS47" s="363"/>
      <c r="CT47" s="363"/>
      <c r="CU47" s="363"/>
      <c r="CV47" s="363"/>
      <c r="CW47" s="363"/>
      <c r="CX47" s="363"/>
      <c r="CY47" s="363"/>
      <c r="CZ47" s="363"/>
      <c r="DA47" s="363"/>
      <c r="DB47" s="363"/>
      <c r="DC47" s="363"/>
      <c r="DD47" s="363"/>
      <c r="DE47" s="363"/>
      <c r="DF47" s="363"/>
      <c r="DG47" s="363"/>
      <c r="DH47" s="363"/>
      <c r="DI47" s="363"/>
      <c r="DJ47" s="363"/>
      <c r="DK47" s="363"/>
      <c r="DL47" s="363"/>
      <c r="DM47" s="363"/>
      <c r="DN47" s="363"/>
      <c r="DO47" s="363"/>
      <c r="DP47" s="363"/>
      <c r="DQ47" s="363"/>
      <c r="DR47" s="363"/>
      <c r="DS47" s="323"/>
      <c r="DT47" s="323"/>
      <c r="DU47" s="323"/>
      <c r="DV47" s="307"/>
      <c r="DW47" s="304"/>
      <c r="DX47" s="304"/>
      <c r="DY47" s="304"/>
      <c r="DZ47" s="304"/>
      <c r="ED47" s="304"/>
    </row>
    <row r="48" spans="1:134" s="305" customFormat="1" ht="33" hidden="1" customHeight="1">
      <c r="A48" s="309"/>
      <c r="B48" s="322"/>
      <c r="C48" s="323"/>
      <c r="D48" s="323"/>
      <c r="E48" s="323"/>
      <c r="F48" s="362"/>
      <c r="G48" s="323"/>
      <c r="H48" s="323"/>
      <c r="I48" s="323"/>
      <c r="J48" s="323"/>
      <c r="K48" s="323"/>
      <c r="L48" s="323"/>
      <c r="M48" s="323"/>
      <c r="N48" s="323"/>
      <c r="O48" s="323"/>
      <c r="P48" s="323"/>
      <c r="Q48" s="323"/>
      <c r="R48" s="363"/>
      <c r="S48" s="365"/>
      <c r="T48" s="365"/>
      <c r="U48" s="365"/>
      <c r="V48" s="365"/>
      <c r="W48" s="365"/>
      <c r="X48" s="365"/>
      <c r="Y48" s="365"/>
      <c r="Z48" s="365"/>
      <c r="AA48" s="365"/>
      <c r="AB48" s="365"/>
      <c r="AC48" s="365"/>
      <c r="AD48" s="365"/>
      <c r="AE48" s="365"/>
      <c r="AF48" s="365"/>
      <c r="AG48" s="365"/>
      <c r="AH48" s="365"/>
      <c r="AI48" s="365"/>
      <c r="AJ48" s="365"/>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04"/>
      <c r="CG48" s="363"/>
      <c r="CH48" s="363"/>
      <c r="CI48" s="363"/>
      <c r="CJ48" s="363"/>
      <c r="CK48" s="363"/>
      <c r="CL48" s="363"/>
      <c r="CM48" s="363"/>
      <c r="CN48" s="363"/>
      <c r="CO48" s="363"/>
      <c r="CP48" s="363"/>
      <c r="CQ48" s="363"/>
      <c r="CR48" s="363"/>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23"/>
      <c r="DT48" s="323"/>
      <c r="DU48" s="323"/>
      <c r="DV48" s="307"/>
      <c r="DW48" s="304"/>
      <c r="DX48" s="304"/>
      <c r="DY48" s="304"/>
      <c r="DZ48" s="304"/>
      <c r="ED48" s="304"/>
    </row>
    <row r="49" spans="1:134" s="305" customFormat="1" ht="33" hidden="1" customHeight="1">
      <c r="A49" s="306"/>
      <c r="B49" s="1340" t="s">
        <v>32087</v>
      </c>
      <c r="C49" s="1340"/>
      <c r="D49" s="1340"/>
      <c r="E49" s="1340"/>
      <c r="F49" s="1340"/>
      <c r="G49" s="1340"/>
      <c r="H49" s="1340"/>
      <c r="I49" s="1340"/>
      <c r="J49" s="1340"/>
      <c r="K49" s="1340"/>
      <c r="L49" s="1340"/>
      <c r="M49" s="1340"/>
      <c r="N49" s="1340"/>
      <c r="O49" s="1340"/>
      <c r="P49" s="1340"/>
      <c r="Q49" s="1340"/>
      <c r="R49" s="1340"/>
      <c r="S49" s="1340"/>
      <c r="T49" s="1340"/>
      <c r="U49" s="1340"/>
      <c r="V49" s="1340"/>
      <c r="W49" s="1340"/>
      <c r="X49" s="1340"/>
      <c r="Y49" s="1340"/>
      <c r="Z49" s="1340"/>
      <c r="AA49" s="1340"/>
      <c r="AB49" s="1340"/>
      <c r="AC49" s="1340"/>
      <c r="AD49" s="1340"/>
      <c r="AE49" s="1340"/>
      <c r="AF49" s="1340"/>
      <c r="AG49" s="1340"/>
      <c r="AH49" s="1340"/>
      <c r="AI49" s="1340"/>
      <c r="AJ49" s="1340"/>
      <c r="AK49" s="1340"/>
      <c r="AL49" s="1340"/>
      <c r="AM49" s="1340"/>
      <c r="AN49" s="1340"/>
      <c r="AO49" s="1340"/>
      <c r="AP49" s="1340"/>
      <c r="AQ49" s="1340"/>
      <c r="AR49" s="1340"/>
      <c r="AS49" s="1340"/>
      <c r="AT49" s="1340"/>
      <c r="AU49" s="1340"/>
      <c r="AV49" s="1340"/>
      <c r="AW49" s="1340"/>
      <c r="AX49" s="1340"/>
      <c r="AY49" s="1340"/>
      <c r="AZ49" s="1340"/>
      <c r="BA49" s="1340"/>
      <c r="BB49" s="1340"/>
      <c r="BC49" s="1340"/>
      <c r="BD49" s="1340"/>
      <c r="BE49" s="1340"/>
      <c r="BF49" s="1340"/>
      <c r="BG49" s="1340"/>
      <c r="BH49" s="1340"/>
      <c r="BI49" s="1340"/>
      <c r="BJ49" s="1340"/>
      <c r="BK49" s="1340"/>
      <c r="BL49" s="1340"/>
      <c r="BM49" s="1340"/>
      <c r="BN49" s="1340"/>
      <c r="BO49" s="1340"/>
      <c r="BP49" s="1340"/>
      <c r="BQ49" s="1340"/>
      <c r="BR49" s="1340"/>
      <c r="BS49" s="1340"/>
      <c r="BT49" s="1340"/>
      <c r="BU49" s="1340"/>
      <c r="BV49" s="1340"/>
      <c r="BW49" s="1340"/>
      <c r="BX49" s="1340"/>
      <c r="BY49" s="1340"/>
      <c r="BZ49" s="1340"/>
      <c r="CA49" s="1340"/>
      <c r="CB49" s="1340"/>
      <c r="CC49" s="1340"/>
      <c r="CD49" s="1340"/>
      <c r="CE49" s="1340"/>
      <c r="CF49" s="1340"/>
      <c r="CG49" s="1340"/>
      <c r="CH49" s="1340"/>
      <c r="CI49" s="1340"/>
      <c r="CJ49" s="1340"/>
      <c r="CK49" s="1340"/>
      <c r="CL49" s="1340"/>
      <c r="CM49" s="1340"/>
      <c r="CN49" s="1340"/>
      <c r="CO49" s="1340"/>
      <c r="CP49" s="1340"/>
      <c r="CQ49" s="1340"/>
      <c r="CR49" s="1340"/>
      <c r="CS49" s="1340"/>
      <c r="CT49" s="1340"/>
      <c r="CU49" s="1340"/>
      <c r="CV49" s="1340"/>
      <c r="CW49" s="1340"/>
      <c r="CX49" s="1340"/>
      <c r="CY49" s="1340"/>
      <c r="CZ49" s="1340"/>
      <c r="DA49" s="1340"/>
      <c r="DB49" s="1340"/>
      <c r="DC49" s="1340"/>
      <c r="DD49" s="1340"/>
      <c r="DE49" s="1340"/>
      <c r="DF49" s="1340"/>
      <c r="DG49" s="1340"/>
      <c r="DH49" s="1340"/>
      <c r="DI49" s="1340"/>
      <c r="DJ49" s="1340"/>
      <c r="DK49" s="1340"/>
      <c r="DL49" s="1340"/>
      <c r="DM49" s="1340"/>
      <c r="DN49" s="1340"/>
      <c r="DO49" s="1340"/>
      <c r="DP49" s="1340"/>
      <c r="DQ49" s="1340"/>
      <c r="DR49" s="1340"/>
      <c r="DS49" s="1340"/>
      <c r="DT49" s="1340"/>
      <c r="DU49" s="1340"/>
      <c r="DV49" s="371"/>
      <c r="DW49" s="304"/>
      <c r="DX49" s="304"/>
      <c r="DY49" s="304"/>
      <c r="DZ49" s="304"/>
      <c r="ED49" s="304"/>
    </row>
    <row r="50" spans="1:134" s="305" customFormat="1" ht="32.25" hidden="1" customHeight="1">
      <c r="A50" s="309"/>
      <c r="B50" s="1340"/>
      <c r="C50" s="1340"/>
      <c r="D50" s="1340"/>
      <c r="E50" s="1340"/>
      <c r="F50" s="1340"/>
      <c r="G50" s="1340"/>
      <c r="H50" s="1340"/>
      <c r="I50" s="1340"/>
      <c r="J50" s="1340"/>
      <c r="K50" s="1340"/>
      <c r="L50" s="1340"/>
      <c r="M50" s="1340"/>
      <c r="N50" s="1340"/>
      <c r="O50" s="1340"/>
      <c r="P50" s="1340"/>
      <c r="Q50" s="1340"/>
      <c r="R50" s="1340"/>
      <c r="S50" s="1340"/>
      <c r="T50" s="1340"/>
      <c r="U50" s="1340"/>
      <c r="V50" s="1340"/>
      <c r="W50" s="1340"/>
      <c r="X50" s="1340"/>
      <c r="Y50" s="1340"/>
      <c r="Z50" s="1340"/>
      <c r="AA50" s="1340"/>
      <c r="AB50" s="1340"/>
      <c r="AC50" s="1340"/>
      <c r="AD50" s="1340"/>
      <c r="AE50" s="1340"/>
      <c r="AF50" s="1340"/>
      <c r="AG50" s="1340"/>
      <c r="AH50" s="1340"/>
      <c r="AI50" s="1340"/>
      <c r="AJ50" s="1340"/>
      <c r="AK50" s="1340"/>
      <c r="AL50" s="1340"/>
      <c r="AM50" s="1340"/>
      <c r="AN50" s="1340"/>
      <c r="AO50" s="1340"/>
      <c r="AP50" s="1340"/>
      <c r="AQ50" s="1340"/>
      <c r="AR50" s="1340"/>
      <c r="AS50" s="1340"/>
      <c r="AT50" s="1340"/>
      <c r="AU50" s="1340"/>
      <c r="AV50" s="1340"/>
      <c r="AW50" s="1340"/>
      <c r="AX50" s="1340"/>
      <c r="AY50" s="1340"/>
      <c r="AZ50" s="1340"/>
      <c r="BA50" s="1340"/>
      <c r="BB50" s="1340"/>
      <c r="BC50" s="1340"/>
      <c r="BD50" s="1340"/>
      <c r="BE50" s="1340"/>
      <c r="BF50" s="1340"/>
      <c r="BG50" s="1340"/>
      <c r="BH50" s="1340"/>
      <c r="BI50" s="1340"/>
      <c r="BJ50" s="1340"/>
      <c r="BK50" s="1340"/>
      <c r="BL50" s="1340"/>
      <c r="BM50" s="1340"/>
      <c r="BN50" s="1340"/>
      <c r="BO50" s="1340"/>
      <c r="BP50" s="1340"/>
      <c r="BQ50" s="1340"/>
      <c r="BR50" s="1340"/>
      <c r="BS50" s="1340"/>
      <c r="BT50" s="1340"/>
      <c r="BU50" s="1340"/>
      <c r="BV50" s="1340"/>
      <c r="BW50" s="1340"/>
      <c r="BX50" s="1340"/>
      <c r="BY50" s="1340"/>
      <c r="BZ50" s="1340"/>
      <c r="CA50" s="1340"/>
      <c r="CB50" s="1340"/>
      <c r="CC50" s="1340"/>
      <c r="CD50" s="1340"/>
      <c r="CE50" s="1340"/>
      <c r="CF50" s="1340"/>
      <c r="CG50" s="1340"/>
      <c r="CH50" s="1340"/>
      <c r="CI50" s="1340"/>
      <c r="CJ50" s="1340"/>
      <c r="CK50" s="1340"/>
      <c r="CL50" s="1340"/>
      <c r="CM50" s="1340"/>
      <c r="CN50" s="1340"/>
      <c r="CO50" s="1340"/>
      <c r="CP50" s="1340"/>
      <c r="CQ50" s="1340"/>
      <c r="CR50" s="1340"/>
      <c r="CS50" s="1340"/>
      <c r="CT50" s="1340"/>
      <c r="CU50" s="1340"/>
      <c r="CV50" s="1340"/>
      <c r="CW50" s="1340"/>
      <c r="CX50" s="1340"/>
      <c r="CY50" s="1340"/>
      <c r="CZ50" s="1340"/>
      <c r="DA50" s="1340"/>
      <c r="DB50" s="1340"/>
      <c r="DC50" s="1340"/>
      <c r="DD50" s="1340"/>
      <c r="DE50" s="1340"/>
      <c r="DF50" s="1340"/>
      <c r="DG50" s="1340"/>
      <c r="DH50" s="1340"/>
      <c r="DI50" s="1340"/>
      <c r="DJ50" s="1340"/>
      <c r="DK50" s="1340"/>
      <c r="DL50" s="1340"/>
      <c r="DM50" s="1340"/>
      <c r="DN50" s="1340"/>
      <c r="DO50" s="1340"/>
      <c r="DP50" s="1340"/>
      <c r="DQ50" s="1340"/>
      <c r="DR50" s="1340"/>
      <c r="DS50" s="1340"/>
      <c r="DT50" s="1340"/>
      <c r="DU50" s="1340"/>
      <c r="DV50" s="371"/>
      <c r="DW50" s="304"/>
      <c r="DX50" s="304"/>
      <c r="DY50" s="304"/>
      <c r="DZ50" s="304"/>
      <c r="ED50" s="304"/>
    </row>
    <row r="51" spans="1:134" ht="32.25" customHeight="1">
      <c r="A51" s="372"/>
      <c r="B51" s="321"/>
      <c r="C51" s="323"/>
      <c r="D51" s="323"/>
      <c r="E51" s="323"/>
      <c r="F51" s="323"/>
      <c r="G51" s="323"/>
      <c r="H51" s="323"/>
      <c r="I51" s="323"/>
      <c r="J51" s="323"/>
      <c r="K51" s="323"/>
      <c r="L51" s="323"/>
      <c r="M51" s="323"/>
      <c r="N51" s="323"/>
      <c r="O51" s="32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3"/>
      <c r="DI51" s="373"/>
      <c r="DJ51" s="373"/>
      <c r="DK51" s="373"/>
      <c r="DL51" s="373"/>
      <c r="DM51" s="373"/>
      <c r="DN51" s="373"/>
      <c r="DO51" s="373"/>
      <c r="DP51" s="373"/>
      <c r="DQ51" s="373"/>
      <c r="DR51" s="373"/>
      <c r="DS51" s="373"/>
      <c r="DT51" s="373"/>
      <c r="DU51" s="373"/>
      <c r="DV51" s="314"/>
      <c r="DW51" s="313"/>
      <c r="DX51" s="313"/>
      <c r="DY51" s="313"/>
      <c r="DZ51" s="313"/>
    </row>
    <row r="52" spans="1:134" ht="28.5" customHeight="1">
      <c r="A52" s="372"/>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T52" s="313"/>
      <c r="AU52" s="313"/>
      <c r="AV52" s="313"/>
      <c r="AW52" s="313"/>
      <c r="AX52" s="313"/>
      <c r="AY52" s="313"/>
      <c r="AZ52" s="313"/>
      <c r="BA52" s="313"/>
      <c r="BB52" s="313"/>
      <c r="BC52" s="313"/>
      <c r="BD52" s="313"/>
      <c r="BE52" s="313"/>
      <c r="BF52" s="313"/>
      <c r="BG52" s="313"/>
      <c r="BH52" s="313"/>
      <c r="BI52" s="313"/>
      <c r="BJ52" s="313"/>
      <c r="BK52" s="313"/>
      <c r="BL52" s="313"/>
      <c r="BM52" s="313"/>
      <c r="BN52" s="313"/>
      <c r="BO52" s="313"/>
      <c r="BP52" s="313"/>
      <c r="BQ52" s="313"/>
      <c r="BR52" s="313"/>
      <c r="BS52" s="313"/>
      <c r="BT52" s="313"/>
      <c r="BU52" s="313"/>
      <c r="BV52" s="313"/>
      <c r="BW52" s="313"/>
      <c r="BX52" s="313"/>
      <c r="BY52" s="313"/>
      <c r="BZ52" s="313"/>
      <c r="CA52" s="313"/>
      <c r="CB52" s="313"/>
      <c r="CC52" s="313"/>
      <c r="CD52" s="313"/>
      <c r="CE52" s="313"/>
      <c r="CF52" s="313"/>
      <c r="CG52" s="313"/>
      <c r="CH52" s="313"/>
      <c r="CI52" s="313"/>
      <c r="CJ52" s="313"/>
      <c r="CK52" s="313"/>
      <c r="CL52" s="313"/>
      <c r="CM52" s="313"/>
      <c r="CN52" s="313"/>
      <c r="CO52" s="313"/>
      <c r="CP52" s="313"/>
      <c r="CQ52" s="313"/>
      <c r="CR52" s="313"/>
      <c r="CS52" s="313"/>
      <c r="CT52" s="313"/>
      <c r="CU52" s="313"/>
      <c r="CV52" s="313"/>
      <c r="CW52" s="313"/>
      <c r="CX52" s="313"/>
      <c r="CY52" s="313"/>
      <c r="CZ52" s="313"/>
      <c r="DA52" s="313"/>
      <c r="DB52" s="313"/>
      <c r="DC52" s="313"/>
      <c r="DD52" s="313"/>
      <c r="DE52" s="313"/>
      <c r="DF52" s="313"/>
      <c r="DG52" s="313"/>
      <c r="DH52" s="313"/>
      <c r="DI52" s="313"/>
      <c r="DJ52" s="313"/>
      <c r="DK52" s="313"/>
      <c r="DL52" s="313"/>
      <c r="DM52" s="313"/>
      <c r="DN52" s="313"/>
      <c r="DO52" s="313"/>
      <c r="DP52" s="313"/>
      <c r="DQ52" s="313"/>
      <c r="DR52" s="313"/>
      <c r="DS52" s="313"/>
      <c r="DT52" s="313"/>
      <c r="DU52" s="313"/>
      <c r="DV52" s="314"/>
      <c r="DW52" s="313"/>
      <c r="DX52" s="313"/>
      <c r="DY52" s="313"/>
      <c r="DZ52" s="313"/>
    </row>
    <row r="53" spans="1:134" ht="6" customHeight="1">
      <c r="A53" s="372"/>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T53" s="313"/>
      <c r="AU53" s="313"/>
      <c r="AV53" s="313"/>
      <c r="AW53" s="313"/>
      <c r="AX53" s="313"/>
      <c r="AY53" s="313"/>
      <c r="AZ53" s="313"/>
      <c r="BA53" s="313"/>
      <c r="BB53" s="313"/>
      <c r="BC53" s="313"/>
      <c r="BD53" s="313"/>
      <c r="BE53" s="313"/>
      <c r="BF53" s="313"/>
      <c r="BG53" s="313"/>
      <c r="BH53" s="313"/>
      <c r="BI53" s="313"/>
      <c r="BJ53" s="313"/>
      <c r="BK53" s="313"/>
      <c r="BL53" s="313"/>
      <c r="BM53" s="313"/>
      <c r="BN53" s="313"/>
      <c r="BO53" s="313"/>
      <c r="BP53" s="313"/>
      <c r="BQ53" s="313"/>
      <c r="BR53" s="313"/>
      <c r="BS53" s="313"/>
      <c r="BT53" s="313"/>
      <c r="BU53" s="313"/>
      <c r="BV53" s="313"/>
      <c r="BW53" s="313"/>
      <c r="BX53" s="313"/>
      <c r="BY53" s="313"/>
      <c r="BZ53" s="313"/>
      <c r="CA53" s="313"/>
      <c r="CB53" s="313"/>
      <c r="CC53" s="313"/>
      <c r="CD53" s="313"/>
      <c r="CE53" s="313"/>
      <c r="CF53" s="313"/>
      <c r="CG53" s="313"/>
      <c r="CH53" s="313"/>
      <c r="CI53" s="313"/>
      <c r="CJ53" s="313"/>
      <c r="CK53" s="313"/>
      <c r="CL53" s="313"/>
      <c r="CM53" s="313"/>
      <c r="CN53" s="313"/>
      <c r="CO53" s="313"/>
      <c r="CP53" s="313"/>
      <c r="CQ53" s="313"/>
      <c r="CR53" s="313"/>
      <c r="CS53" s="313"/>
      <c r="CT53" s="313"/>
      <c r="CU53" s="313"/>
      <c r="CV53" s="313"/>
      <c r="CW53" s="313"/>
      <c r="CX53" s="313"/>
      <c r="CY53" s="313"/>
      <c r="CZ53" s="313"/>
      <c r="DA53" s="313"/>
      <c r="DB53" s="313"/>
      <c r="DC53" s="313"/>
      <c r="DD53" s="313"/>
      <c r="DE53" s="313"/>
      <c r="DF53" s="313"/>
      <c r="DG53" s="313"/>
      <c r="DH53" s="313"/>
      <c r="DI53" s="313"/>
      <c r="DJ53" s="313"/>
      <c r="DK53" s="313"/>
      <c r="DL53" s="313"/>
      <c r="DM53" s="313"/>
      <c r="DN53" s="313"/>
      <c r="DO53" s="313"/>
      <c r="DP53" s="313"/>
      <c r="DQ53" s="313"/>
      <c r="DR53" s="313"/>
      <c r="DS53" s="313"/>
      <c r="DT53" s="313"/>
      <c r="DU53" s="313"/>
      <c r="DV53" s="314"/>
      <c r="DW53" s="313"/>
      <c r="DX53" s="313"/>
      <c r="DY53" s="313"/>
      <c r="DZ53" s="313"/>
    </row>
    <row r="54" spans="1:134" ht="30" customHeight="1">
      <c r="A54" s="372"/>
      <c r="B54" s="328"/>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c r="CC54" s="313"/>
      <c r="CD54" s="313"/>
      <c r="CE54" s="313"/>
      <c r="CF54" s="313"/>
      <c r="CG54" s="313"/>
      <c r="CH54" s="313"/>
      <c r="CI54" s="313"/>
      <c r="CJ54" s="313"/>
      <c r="CK54" s="313"/>
      <c r="CL54" s="313"/>
      <c r="CM54" s="313"/>
      <c r="CN54" s="313"/>
      <c r="CO54" s="313"/>
      <c r="CP54" s="313"/>
      <c r="CQ54" s="313"/>
      <c r="CR54" s="313"/>
      <c r="CS54" s="313"/>
      <c r="CT54" s="313"/>
      <c r="CU54" s="313"/>
      <c r="CV54" s="313"/>
      <c r="CW54" s="313"/>
      <c r="CX54" s="313"/>
      <c r="CY54" s="313"/>
      <c r="CZ54" s="313"/>
      <c r="DA54" s="313"/>
      <c r="DB54" s="313"/>
      <c r="DC54" s="313"/>
      <c r="DD54" s="313"/>
      <c r="DE54" s="313"/>
      <c r="DF54" s="313"/>
      <c r="DG54" s="313"/>
      <c r="DH54" s="313"/>
      <c r="DI54" s="313"/>
      <c r="DJ54" s="313"/>
      <c r="DK54" s="313"/>
      <c r="DL54" s="313"/>
      <c r="DM54" s="313"/>
      <c r="DN54" s="313"/>
      <c r="DO54" s="313"/>
      <c r="DP54" s="313"/>
      <c r="DQ54" s="313"/>
      <c r="DR54" s="313"/>
      <c r="DS54" s="313"/>
      <c r="DT54" s="313"/>
      <c r="DU54" s="313"/>
      <c r="DV54" s="314"/>
      <c r="DW54" s="313"/>
      <c r="DX54" s="313"/>
      <c r="DY54" s="313"/>
      <c r="DZ54" s="313"/>
    </row>
    <row r="55" spans="1:134" ht="33" customHeight="1">
      <c r="A55" s="372"/>
      <c r="B55" s="318"/>
      <c r="C55" s="313"/>
      <c r="D55" s="313"/>
      <c r="E55" s="313"/>
      <c r="F55" s="313"/>
      <c r="G55" s="313"/>
      <c r="H55" s="313"/>
      <c r="I55" s="313"/>
      <c r="J55" s="313"/>
      <c r="K55" s="313"/>
      <c r="L55" s="374"/>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3"/>
      <c r="AN55" s="313"/>
      <c r="AO55" s="313"/>
      <c r="AP55" s="313"/>
      <c r="AQ55" s="313"/>
      <c r="AR55" s="313"/>
      <c r="AS55" s="313"/>
      <c r="AT55" s="313"/>
      <c r="AU55" s="313"/>
      <c r="AV55" s="313"/>
      <c r="AW55" s="313"/>
      <c r="AX55" s="313"/>
      <c r="AY55" s="313"/>
      <c r="AZ55" s="313"/>
      <c r="BA55" s="313"/>
      <c r="BB55" s="313"/>
      <c r="BC55" s="313"/>
      <c r="BD55" s="313"/>
      <c r="BE55" s="313"/>
      <c r="BF55" s="313"/>
      <c r="BG55" s="313"/>
      <c r="BH55" s="313"/>
      <c r="BI55" s="313"/>
      <c r="BJ55" s="313"/>
      <c r="BK55" s="313"/>
      <c r="BL55" s="313"/>
      <c r="BM55" s="313"/>
      <c r="BN55" s="313"/>
      <c r="BO55" s="313"/>
      <c r="BP55" s="313"/>
      <c r="BQ55" s="313"/>
      <c r="BR55" s="313"/>
      <c r="BS55" s="313"/>
      <c r="BT55" s="313"/>
      <c r="BU55" s="313"/>
      <c r="BV55" s="313"/>
      <c r="BW55" s="313"/>
      <c r="BX55" s="313"/>
      <c r="BY55" s="313"/>
      <c r="BZ55" s="313"/>
      <c r="CA55" s="313"/>
      <c r="CB55" s="313"/>
      <c r="CC55" s="313"/>
      <c r="CD55" s="313"/>
      <c r="CE55" s="313"/>
      <c r="CF55" s="313"/>
      <c r="CG55" s="313"/>
      <c r="CH55" s="313"/>
      <c r="CI55" s="313"/>
      <c r="CJ55" s="313"/>
      <c r="CK55" s="313"/>
      <c r="CL55" s="313"/>
      <c r="CM55" s="313"/>
      <c r="CN55" s="313"/>
      <c r="CO55" s="313"/>
      <c r="CP55" s="313"/>
      <c r="CQ55" s="313"/>
      <c r="CR55" s="313"/>
      <c r="CS55" s="313"/>
      <c r="CT55" s="313"/>
      <c r="CU55" s="313"/>
      <c r="CV55" s="313"/>
      <c r="CW55" s="313"/>
      <c r="CX55" s="313"/>
      <c r="CY55" s="313"/>
      <c r="CZ55" s="313"/>
      <c r="DA55" s="313"/>
      <c r="DB55" s="313"/>
      <c r="DC55" s="313"/>
      <c r="DD55" s="313"/>
      <c r="DE55" s="313"/>
      <c r="DF55" s="313"/>
      <c r="DG55" s="313"/>
      <c r="DH55" s="313"/>
      <c r="DI55" s="313"/>
      <c r="DJ55" s="313"/>
      <c r="DK55" s="313"/>
      <c r="DL55" s="313"/>
      <c r="DM55" s="313"/>
      <c r="DN55" s="313"/>
      <c r="DO55" s="313"/>
      <c r="DP55" s="313"/>
      <c r="DQ55" s="313"/>
      <c r="DR55" s="313"/>
      <c r="DS55" s="313"/>
      <c r="DT55" s="313"/>
      <c r="DU55" s="313"/>
      <c r="DV55" s="314"/>
      <c r="DW55" s="313"/>
      <c r="DX55" s="313"/>
      <c r="DY55" s="313"/>
      <c r="DZ55" s="313"/>
    </row>
    <row r="56" spans="1:134" ht="36" customHeight="1">
      <c r="A56" s="375"/>
      <c r="B56" s="376"/>
      <c r="C56" s="376"/>
      <c r="D56" s="376"/>
      <c r="E56" s="376"/>
      <c r="F56" s="376"/>
      <c r="G56" s="376"/>
      <c r="H56" s="376"/>
      <c r="I56" s="376"/>
      <c r="J56" s="376"/>
      <c r="K56" s="376"/>
      <c r="L56" s="377"/>
      <c r="M56" s="376"/>
      <c r="N56" s="376"/>
      <c r="O56" s="376"/>
      <c r="P56" s="376"/>
      <c r="Q56" s="376"/>
      <c r="R56" s="376"/>
      <c r="S56" s="376"/>
      <c r="T56" s="376"/>
      <c r="U56" s="376"/>
      <c r="V56" s="376"/>
      <c r="W56" s="376"/>
      <c r="X56" s="376"/>
      <c r="Y56" s="376"/>
      <c r="Z56" s="376"/>
      <c r="AA56" s="376"/>
      <c r="AB56" s="376"/>
      <c r="AC56" s="376"/>
      <c r="AD56" s="376"/>
      <c r="AE56" s="376"/>
      <c r="AF56" s="376"/>
      <c r="AG56" s="376"/>
      <c r="AH56" s="376"/>
      <c r="AI56" s="376"/>
      <c r="AJ56" s="376"/>
      <c r="AK56" s="376"/>
      <c r="AL56" s="376"/>
      <c r="AM56" s="376"/>
      <c r="AN56" s="376"/>
      <c r="AO56" s="376"/>
      <c r="AP56" s="376"/>
      <c r="AQ56" s="376"/>
      <c r="AR56" s="376"/>
      <c r="AS56" s="376"/>
      <c r="AT56" s="376"/>
      <c r="AU56" s="376"/>
      <c r="AV56" s="376"/>
      <c r="AW56" s="376"/>
      <c r="AX56" s="376"/>
      <c r="AY56" s="376"/>
      <c r="AZ56" s="376"/>
      <c r="BA56" s="376"/>
      <c r="BB56" s="376"/>
      <c r="BC56" s="376"/>
      <c r="BD56" s="376"/>
      <c r="BE56" s="376"/>
      <c r="BF56" s="376"/>
      <c r="BG56" s="376"/>
      <c r="BH56" s="376"/>
      <c r="BI56" s="376"/>
      <c r="BJ56" s="376"/>
      <c r="BK56" s="376"/>
      <c r="BL56" s="376"/>
      <c r="BM56" s="376"/>
      <c r="BN56" s="376"/>
      <c r="BO56" s="376"/>
      <c r="BP56" s="376"/>
      <c r="BQ56" s="376"/>
      <c r="BR56" s="376"/>
      <c r="BS56" s="376"/>
      <c r="BT56" s="376"/>
      <c r="BU56" s="376"/>
      <c r="BV56" s="376"/>
      <c r="BW56" s="376"/>
      <c r="BX56" s="376"/>
      <c r="BY56" s="376"/>
      <c r="BZ56" s="376"/>
      <c r="CA56" s="376"/>
      <c r="CB56" s="376"/>
      <c r="CC56" s="376"/>
      <c r="CD56" s="376"/>
      <c r="CE56" s="376"/>
      <c r="CF56" s="376"/>
      <c r="CG56" s="376"/>
      <c r="CH56" s="376"/>
      <c r="CI56" s="376"/>
      <c r="CJ56" s="376"/>
      <c r="CK56" s="376"/>
      <c r="CL56" s="376"/>
      <c r="CM56" s="376"/>
      <c r="CN56" s="376"/>
      <c r="CO56" s="376"/>
      <c r="CP56" s="376"/>
      <c r="CQ56" s="376"/>
      <c r="CR56" s="376"/>
      <c r="CS56" s="376"/>
      <c r="CT56" s="376"/>
      <c r="CU56" s="376"/>
      <c r="CV56" s="376"/>
      <c r="CW56" s="376"/>
      <c r="CX56" s="376"/>
      <c r="CY56" s="376"/>
      <c r="CZ56" s="376"/>
      <c r="DA56" s="376"/>
      <c r="DB56" s="376"/>
      <c r="DC56" s="376"/>
      <c r="DD56" s="376"/>
      <c r="DE56" s="376"/>
      <c r="DF56" s="376"/>
      <c r="DG56" s="376"/>
      <c r="DH56" s="376"/>
      <c r="DI56" s="376"/>
      <c r="DJ56" s="376"/>
      <c r="DK56" s="376"/>
      <c r="DL56" s="376"/>
      <c r="DM56" s="376"/>
      <c r="DN56" s="376"/>
      <c r="DO56" s="376"/>
      <c r="DP56" s="376"/>
      <c r="DQ56" s="376"/>
      <c r="DR56" s="376"/>
      <c r="DS56" s="376"/>
      <c r="DT56" s="376"/>
      <c r="DU56" s="376"/>
      <c r="DV56" s="378"/>
      <c r="DW56" s="313"/>
      <c r="DX56" s="313"/>
      <c r="DY56" s="313"/>
      <c r="DZ56" s="313"/>
    </row>
    <row r="57" spans="1:134" ht="34.5" customHeight="1">
      <c r="A57" s="313"/>
      <c r="B57" s="313"/>
      <c r="C57" s="313"/>
      <c r="D57" s="313"/>
      <c r="E57" s="313"/>
      <c r="F57" s="313"/>
      <c r="G57" s="313"/>
      <c r="H57" s="313"/>
      <c r="I57" s="313"/>
      <c r="J57" s="313"/>
      <c r="K57" s="313"/>
      <c r="L57" s="374"/>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3"/>
      <c r="AN57" s="313"/>
      <c r="AO57" s="313"/>
      <c r="AP57" s="313"/>
      <c r="AQ57" s="313"/>
      <c r="AR57" s="313"/>
      <c r="AS57" s="313"/>
      <c r="AT57" s="313"/>
      <c r="AU57" s="313"/>
      <c r="AV57" s="313"/>
      <c r="AW57" s="313"/>
      <c r="AX57" s="313"/>
      <c r="AY57" s="313"/>
      <c r="AZ57" s="313"/>
      <c r="BA57" s="313"/>
      <c r="BB57" s="313"/>
      <c r="BC57" s="313"/>
      <c r="BD57" s="313"/>
      <c r="BE57" s="313"/>
      <c r="BF57" s="313"/>
      <c r="BG57" s="313"/>
      <c r="BH57" s="313"/>
      <c r="BI57" s="313"/>
      <c r="BJ57" s="313"/>
      <c r="BK57" s="313"/>
      <c r="BL57" s="313"/>
      <c r="BM57" s="313"/>
      <c r="BN57" s="313"/>
      <c r="BO57" s="313"/>
      <c r="BP57" s="313"/>
      <c r="BQ57" s="313"/>
      <c r="BR57" s="313"/>
      <c r="BS57" s="313"/>
      <c r="BT57" s="313"/>
      <c r="BU57" s="313"/>
      <c r="BV57" s="313"/>
      <c r="BW57" s="313"/>
      <c r="BX57" s="313"/>
      <c r="BY57" s="313"/>
      <c r="BZ57" s="313"/>
      <c r="CA57" s="313"/>
      <c r="CB57" s="313"/>
      <c r="CC57" s="313"/>
      <c r="CD57" s="313"/>
      <c r="CE57" s="313"/>
      <c r="CF57" s="313"/>
      <c r="CG57" s="313"/>
      <c r="CH57" s="313"/>
      <c r="CI57" s="313"/>
      <c r="CJ57" s="313"/>
      <c r="CK57" s="313"/>
      <c r="CL57" s="313"/>
      <c r="CM57" s="313"/>
      <c r="CN57" s="313"/>
      <c r="CO57" s="313"/>
      <c r="CP57" s="313"/>
      <c r="CQ57" s="313"/>
      <c r="CR57" s="313"/>
      <c r="CS57" s="313"/>
      <c r="CT57" s="313"/>
      <c r="CU57" s="313"/>
      <c r="CV57" s="313"/>
      <c r="CW57" s="313"/>
      <c r="CX57" s="313"/>
      <c r="CY57" s="313"/>
      <c r="CZ57" s="313"/>
      <c r="DA57" s="313"/>
      <c r="DB57" s="313"/>
      <c r="DC57" s="313"/>
      <c r="DD57" s="313"/>
      <c r="DE57" s="313"/>
      <c r="DF57" s="313"/>
      <c r="DG57" s="313"/>
      <c r="DH57" s="313"/>
      <c r="DI57" s="313"/>
      <c r="DJ57" s="313"/>
      <c r="DK57" s="313"/>
      <c r="DL57" s="313"/>
      <c r="DM57" s="313"/>
      <c r="DN57" s="313"/>
      <c r="DO57" s="313"/>
      <c r="DP57" s="313"/>
      <c r="DQ57" s="313"/>
      <c r="DR57" s="313"/>
      <c r="DS57" s="313"/>
      <c r="DT57" s="313"/>
      <c r="DU57" s="313"/>
      <c r="DV57" s="313"/>
      <c r="DW57" s="313"/>
      <c r="DX57" s="313"/>
      <c r="DY57" s="313"/>
      <c r="DZ57" s="313"/>
    </row>
    <row r="58" spans="1:134" ht="28.5" customHeight="1">
      <c r="A58" s="313"/>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V58" s="313"/>
      <c r="AW58" s="313"/>
      <c r="AX58" s="313"/>
      <c r="AY58" s="313"/>
      <c r="AZ58" s="313"/>
      <c r="BA58" s="313"/>
      <c r="BB58" s="313"/>
      <c r="BC58" s="313"/>
      <c r="BD58" s="313"/>
      <c r="BE58" s="313"/>
      <c r="BF58" s="313"/>
      <c r="BG58" s="313"/>
      <c r="BH58" s="313"/>
      <c r="BI58" s="313"/>
      <c r="BJ58" s="313"/>
      <c r="BK58" s="313"/>
      <c r="BL58" s="313"/>
      <c r="BM58" s="313"/>
      <c r="BN58" s="313"/>
      <c r="BO58" s="313"/>
      <c r="BP58" s="313"/>
      <c r="BQ58" s="313"/>
      <c r="BR58" s="313"/>
      <c r="BS58" s="313"/>
      <c r="BT58" s="313"/>
      <c r="BU58" s="313"/>
      <c r="BV58" s="313"/>
      <c r="BW58" s="313"/>
      <c r="BX58" s="313"/>
      <c r="BY58" s="313"/>
      <c r="BZ58" s="313"/>
      <c r="CA58" s="313"/>
      <c r="CB58" s="313"/>
      <c r="CC58" s="313"/>
      <c r="CD58" s="313"/>
      <c r="CE58" s="313"/>
      <c r="CF58" s="313"/>
      <c r="CG58" s="313"/>
      <c r="CH58" s="313"/>
      <c r="CI58" s="313"/>
      <c r="CJ58" s="313"/>
      <c r="CK58" s="313"/>
      <c r="CL58" s="313"/>
      <c r="CM58" s="313"/>
      <c r="CN58" s="313"/>
      <c r="CO58" s="313"/>
      <c r="CP58" s="313"/>
      <c r="CQ58" s="313"/>
      <c r="CR58" s="313"/>
      <c r="CS58" s="313"/>
      <c r="CT58" s="313"/>
      <c r="CU58" s="313"/>
      <c r="CV58" s="313"/>
      <c r="CW58" s="313"/>
      <c r="CX58" s="313"/>
      <c r="CY58" s="313"/>
      <c r="CZ58" s="313"/>
      <c r="DA58" s="313"/>
      <c r="DB58" s="313"/>
      <c r="DC58" s="313"/>
      <c r="DD58" s="313"/>
      <c r="DE58" s="313"/>
      <c r="DF58" s="313"/>
      <c r="DG58" s="313"/>
      <c r="DH58" s="313"/>
      <c r="DI58" s="313"/>
      <c r="DJ58" s="313"/>
      <c r="DK58" s="313"/>
      <c r="DL58" s="313"/>
      <c r="DM58" s="313"/>
      <c r="DN58" s="313"/>
      <c r="DO58" s="313"/>
      <c r="DP58" s="313"/>
      <c r="DQ58" s="313"/>
      <c r="DR58" s="313"/>
      <c r="DS58" s="313"/>
      <c r="DT58" s="313"/>
      <c r="DU58" s="313"/>
      <c r="DV58" s="313"/>
      <c r="DW58" s="313"/>
      <c r="DX58" s="313"/>
      <c r="DY58" s="313"/>
      <c r="DZ58" s="313"/>
    </row>
    <row r="59" spans="1:134" ht="22.5" customHeight="1">
      <c r="A59" s="372"/>
      <c r="DS59" s="313"/>
      <c r="DT59" s="313"/>
      <c r="DU59" s="313"/>
      <c r="DV59" s="314"/>
      <c r="DW59" s="313"/>
      <c r="DX59" s="313"/>
      <c r="DY59" s="313"/>
      <c r="DZ59" s="313"/>
    </row>
    <row r="60" spans="1:134" ht="18.75" customHeight="1">
      <c r="A60" s="313"/>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D60" s="313"/>
      <c r="BE60" s="313"/>
      <c r="BF60" s="313"/>
      <c r="BG60" s="313"/>
      <c r="BH60" s="313"/>
      <c r="BI60" s="313"/>
      <c r="BJ60" s="313"/>
      <c r="BK60" s="313"/>
      <c r="BL60" s="313"/>
      <c r="BM60" s="313"/>
      <c r="BN60" s="313"/>
      <c r="BO60" s="313"/>
      <c r="BP60" s="313"/>
      <c r="BQ60" s="313"/>
      <c r="BR60" s="313"/>
      <c r="BS60" s="313"/>
      <c r="BT60" s="313"/>
      <c r="BU60" s="313"/>
      <c r="BV60" s="313"/>
      <c r="BW60" s="313"/>
      <c r="BX60" s="313"/>
      <c r="BY60" s="313"/>
      <c r="BZ60" s="313"/>
      <c r="CA60" s="313"/>
      <c r="CB60" s="313"/>
      <c r="CC60" s="313"/>
      <c r="CD60" s="313"/>
      <c r="CE60" s="313"/>
      <c r="CF60" s="313"/>
      <c r="CG60" s="313"/>
      <c r="CH60" s="313"/>
      <c r="CI60" s="313"/>
      <c r="CJ60" s="313"/>
      <c r="CK60" s="313"/>
      <c r="CL60" s="313"/>
      <c r="CM60" s="313"/>
      <c r="CN60" s="313"/>
      <c r="CO60" s="313"/>
      <c r="CP60" s="313"/>
      <c r="CQ60" s="313"/>
      <c r="CR60" s="313"/>
      <c r="CS60" s="313"/>
      <c r="CT60" s="313"/>
      <c r="CU60" s="313"/>
      <c r="CV60" s="313"/>
      <c r="CW60" s="313"/>
      <c r="CX60" s="313"/>
      <c r="CY60" s="313"/>
      <c r="CZ60" s="313"/>
      <c r="DA60" s="313"/>
      <c r="DB60" s="313"/>
      <c r="DC60" s="313"/>
      <c r="DD60" s="313"/>
      <c r="DE60" s="313"/>
      <c r="DF60" s="313"/>
      <c r="DG60" s="313"/>
      <c r="DH60" s="313"/>
      <c r="DI60" s="313"/>
      <c r="DJ60" s="313"/>
      <c r="DK60" s="313"/>
      <c r="DL60" s="313"/>
      <c r="DM60" s="313"/>
      <c r="DN60" s="313"/>
      <c r="DO60" s="313"/>
      <c r="DP60" s="313"/>
      <c r="DQ60" s="313"/>
      <c r="DR60" s="313"/>
      <c r="DS60" s="313"/>
      <c r="DT60" s="313"/>
      <c r="DU60" s="313"/>
      <c r="DV60" s="313"/>
      <c r="DW60" s="313"/>
      <c r="DX60" s="313"/>
      <c r="DY60" s="313"/>
      <c r="DZ60" s="313"/>
    </row>
    <row r="61" spans="1:134" ht="28.5" customHeight="1">
      <c r="A61" s="313"/>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D61" s="313"/>
      <c r="BE61" s="313"/>
      <c r="BF61" s="313"/>
      <c r="BG61" s="313"/>
      <c r="BH61" s="313"/>
      <c r="BI61" s="313"/>
      <c r="BJ61" s="313"/>
      <c r="BK61" s="313"/>
      <c r="BL61" s="313"/>
      <c r="BM61" s="313"/>
      <c r="BN61" s="313"/>
      <c r="BO61" s="313"/>
      <c r="BP61" s="313"/>
      <c r="BQ61" s="313"/>
      <c r="BR61" s="313"/>
      <c r="BS61" s="313"/>
      <c r="BT61" s="313"/>
      <c r="BU61" s="313"/>
      <c r="BV61" s="313"/>
      <c r="BW61" s="313"/>
      <c r="BX61" s="313"/>
      <c r="BY61" s="313"/>
      <c r="BZ61" s="313"/>
      <c r="CA61" s="313"/>
      <c r="CB61" s="313"/>
      <c r="CC61" s="313"/>
      <c r="CD61" s="313"/>
      <c r="CE61" s="313"/>
      <c r="CF61" s="313"/>
      <c r="CG61" s="313"/>
      <c r="CH61" s="313"/>
      <c r="CI61" s="313"/>
      <c r="CJ61" s="313"/>
      <c r="CK61" s="313"/>
      <c r="CL61" s="313"/>
      <c r="CM61" s="313"/>
      <c r="CN61" s="313"/>
      <c r="CO61" s="313"/>
      <c r="CP61" s="313"/>
      <c r="CQ61" s="313"/>
      <c r="CR61" s="313"/>
      <c r="CS61" s="313"/>
      <c r="CT61" s="313"/>
      <c r="CU61" s="313"/>
      <c r="CV61" s="313"/>
      <c r="CW61" s="313"/>
      <c r="CX61" s="313"/>
      <c r="CY61" s="313"/>
      <c r="CZ61" s="313"/>
      <c r="DA61" s="313"/>
      <c r="DB61" s="313"/>
      <c r="DC61" s="313"/>
      <c r="DD61" s="313"/>
      <c r="DE61" s="313"/>
      <c r="DF61" s="313"/>
      <c r="DG61" s="313"/>
      <c r="DH61" s="313"/>
      <c r="DI61" s="313"/>
      <c r="DJ61" s="313"/>
      <c r="DK61" s="313"/>
      <c r="DL61" s="313"/>
      <c r="DM61" s="313"/>
      <c r="DN61" s="313"/>
      <c r="DO61" s="313"/>
      <c r="DP61" s="313"/>
      <c r="DQ61" s="313"/>
      <c r="DR61" s="313"/>
      <c r="DS61" s="313"/>
      <c r="DT61" s="313"/>
      <c r="DU61" s="313"/>
      <c r="DV61" s="313"/>
      <c r="DW61" s="313"/>
      <c r="DX61" s="313"/>
      <c r="DY61" s="313"/>
      <c r="DZ61" s="313"/>
    </row>
    <row r="62" spans="1:134" ht="28.5" customHeight="1">
      <c r="A62" s="313"/>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D62" s="313"/>
      <c r="BE62" s="313"/>
      <c r="BF62" s="313"/>
      <c r="BG62" s="313"/>
      <c r="BH62" s="313"/>
      <c r="BI62" s="313"/>
      <c r="BJ62" s="313"/>
      <c r="BK62" s="313"/>
      <c r="BL62" s="313"/>
      <c r="BM62" s="313"/>
      <c r="BN62" s="313"/>
      <c r="BO62" s="313"/>
      <c r="BP62" s="313"/>
      <c r="BQ62" s="313"/>
      <c r="BR62" s="313"/>
      <c r="BS62" s="313"/>
      <c r="BT62" s="313"/>
      <c r="BU62" s="313"/>
      <c r="BV62" s="313"/>
      <c r="BW62" s="313"/>
      <c r="BX62" s="313"/>
      <c r="BY62" s="313"/>
      <c r="BZ62" s="313"/>
      <c r="CA62" s="313"/>
      <c r="CB62" s="313"/>
      <c r="CC62" s="313"/>
      <c r="CD62" s="313"/>
      <c r="CE62" s="313"/>
      <c r="CF62" s="313"/>
      <c r="CG62" s="313"/>
      <c r="CH62" s="313"/>
      <c r="CI62" s="313"/>
      <c r="CJ62" s="313"/>
      <c r="CK62" s="313"/>
      <c r="CL62" s="313"/>
      <c r="CM62" s="313"/>
      <c r="CN62" s="313"/>
      <c r="CO62" s="313"/>
      <c r="CP62" s="313"/>
      <c r="CQ62" s="313"/>
      <c r="CR62" s="313"/>
      <c r="CS62" s="313"/>
      <c r="CT62" s="313"/>
      <c r="CU62" s="313"/>
      <c r="CV62" s="313"/>
      <c r="CW62" s="313"/>
      <c r="CX62" s="313"/>
      <c r="CY62" s="313"/>
      <c r="CZ62" s="313"/>
      <c r="DA62" s="313"/>
      <c r="DB62" s="313"/>
      <c r="DC62" s="313"/>
      <c r="DD62" s="313"/>
      <c r="DE62" s="313"/>
      <c r="DF62" s="313"/>
      <c r="DG62" s="313"/>
      <c r="DH62" s="313"/>
      <c r="DI62" s="313"/>
      <c r="DJ62" s="313"/>
      <c r="DK62" s="313"/>
      <c r="DL62" s="313"/>
      <c r="DM62" s="313"/>
      <c r="DN62" s="313"/>
      <c r="DO62" s="313"/>
      <c r="DP62" s="313"/>
      <c r="DQ62" s="313"/>
      <c r="DR62" s="313"/>
      <c r="DS62" s="313"/>
      <c r="DT62" s="313"/>
      <c r="DU62" s="313"/>
      <c r="DV62" s="313"/>
      <c r="DW62" s="313"/>
      <c r="DX62" s="313"/>
      <c r="DY62" s="313"/>
      <c r="DZ62" s="313"/>
    </row>
    <row r="63" spans="1:134" ht="28.5" customHeight="1">
      <c r="A63" s="313"/>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D63" s="313"/>
      <c r="BE63" s="313"/>
      <c r="BF63" s="313"/>
      <c r="BG63" s="313"/>
      <c r="BH63" s="313"/>
      <c r="BI63" s="313"/>
      <c r="BJ63" s="313"/>
      <c r="BK63" s="313"/>
      <c r="BL63" s="313"/>
      <c r="BM63" s="313"/>
      <c r="BN63" s="313"/>
      <c r="BO63" s="313"/>
      <c r="BP63" s="313"/>
      <c r="BQ63" s="313"/>
      <c r="BR63" s="313"/>
      <c r="BS63" s="313"/>
      <c r="BT63" s="313"/>
      <c r="BU63" s="313"/>
      <c r="BV63" s="313"/>
      <c r="BW63" s="313"/>
      <c r="BX63" s="313"/>
      <c r="BY63" s="313"/>
      <c r="BZ63" s="313"/>
      <c r="CA63" s="313"/>
      <c r="CB63" s="313"/>
      <c r="CC63" s="313"/>
      <c r="CD63" s="313"/>
      <c r="CE63" s="313"/>
      <c r="CF63" s="313"/>
      <c r="CG63" s="313"/>
      <c r="CH63" s="313"/>
      <c r="CI63" s="313"/>
      <c r="CJ63" s="313"/>
      <c r="CK63" s="313"/>
      <c r="CL63" s="313"/>
      <c r="CM63" s="313"/>
      <c r="CN63" s="313"/>
      <c r="CO63" s="313"/>
      <c r="CP63" s="313"/>
      <c r="CQ63" s="313"/>
      <c r="CR63" s="313"/>
      <c r="CS63" s="313"/>
      <c r="CT63" s="313"/>
      <c r="CU63" s="313"/>
      <c r="CV63" s="313"/>
      <c r="CW63" s="313"/>
      <c r="CX63" s="313"/>
      <c r="CY63" s="313"/>
      <c r="CZ63" s="313"/>
      <c r="DA63" s="313"/>
      <c r="DB63" s="313"/>
      <c r="DC63" s="313"/>
      <c r="DD63" s="313"/>
      <c r="DE63" s="313"/>
      <c r="DF63" s="313"/>
      <c r="DG63" s="313"/>
      <c r="DH63" s="313"/>
      <c r="DI63" s="313"/>
      <c r="DJ63" s="313"/>
      <c r="DK63" s="313"/>
      <c r="DL63" s="313"/>
      <c r="DM63" s="313"/>
      <c r="DN63" s="313"/>
      <c r="DO63" s="313"/>
      <c r="DP63" s="313"/>
      <c r="DQ63" s="313"/>
      <c r="DR63" s="313"/>
      <c r="DS63" s="313"/>
      <c r="DT63" s="313"/>
      <c r="DU63" s="313"/>
      <c r="DV63" s="313"/>
      <c r="DW63" s="313"/>
      <c r="DX63" s="313"/>
      <c r="DY63" s="313"/>
      <c r="DZ63" s="313"/>
    </row>
    <row r="64" spans="1:134" ht="28.5" customHeight="1">
      <c r="A64" s="313"/>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3"/>
      <c r="AN64" s="313"/>
      <c r="AO64" s="313"/>
      <c r="AP64" s="313"/>
      <c r="AQ64" s="313"/>
      <c r="AR64" s="313"/>
      <c r="AS64" s="313"/>
      <c r="AT64" s="313"/>
      <c r="AU64" s="313"/>
      <c r="AV64" s="313"/>
      <c r="AW64" s="313"/>
      <c r="AX64" s="313"/>
      <c r="AY64" s="313"/>
      <c r="AZ64" s="313"/>
      <c r="BA64" s="313"/>
      <c r="BB64" s="313"/>
      <c r="BC64" s="313"/>
      <c r="BD64" s="313"/>
      <c r="BE64" s="313"/>
      <c r="BF64" s="313"/>
      <c r="BG64" s="313"/>
      <c r="BH64" s="313"/>
      <c r="BI64" s="313"/>
      <c r="BJ64" s="313"/>
      <c r="BK64" s="313"/>
      <c r="BL64" s="313"/>
      <c r="BM64" s="313"/>
      <c r="BN64" s="313"/>
      <c r="BO64" s="313"/>
      <c r="BP64" s="313"/>
      <c r="BQ64" s="313"/>
      <c r="BR64" s="313"/>
      <c r="BS64" s="313"/>
      <c r="BT64" s="313"/>
      <c r="BU64" s="313"/>
      <c r="BV64" s="313"/>
      <c r="BW64" s="313"/>
      <c r="BX64" s="313"/>
      <c r="BY64" s="313"/>
      <c r="BZ64" s="313"/>
      <c r="CA64" s="313"/>
      <c r="CB64" s="313"/>
      <c r="CC64" s="313"/>
      <c r="CD64" s="313"/>
      <c r="CE64" s="313"/>
      <c r="CF64" s="313"/>
      <c r="CG64" s="313"/>
      <c r="CH64" s="313"/>
      <c r="CI64" s="313"/>
      <c r="CJ64" s="313"/>
      <c r="CK64" s="313"/>
      <c r="CL64" s="313"/>
      <c r="CM64" s="313"/>
      <c r="CN64" s="313"/>
      <c r="CO64" s="313"/>
      <c r="CP64" s="313"/>
      <c r="CQ64" s="313"/>
      <c r="CR64" s="313"/>
      <c r="CS64" s="313"/>
      <c r="CT64" s="313"/>
      <c r="CU64" s="313"/>
      <c r="CV64" s="313"/>
      <c r="CW64" s="313"/>
      <c r="CX64" s="313"/>
      <c r="CY64" s="313"/>
      <c r="CZ64" s="313"/>
      <c r="DA64" s="313"/>
      <c r="DB64" s="313"/>
      <c r="DC64" s="313"/>
      <c r="DD64" s="313"/>
      <c r="DE64" s="313"/>
      <c r="DF64" s="313"/>
      <c r="DG64" s="313"/>
      <c r="DH64" s="313"/>
      <c r="DI64" s="313"/>
      <c r="DJ64" s="313"/>
      <c r="DK64" s="313"/>
      <c r="DL64" s="313"/>
      <c r="DM64" s="313"/>
      <c r="DN64" s="313"/>
      <c r="DO64" s="313"/>
      <c r="DP64" s="313"/>
      <c r="DQ64" s="313"/>
      <c r="DR64" s="313"/>
      <c r="DS64" s="313"/>
      <c r="DT64" s="313"/>
      <c r="DU64" s="313"/>
      <c r="DV64" s="313"/>
      <c r="DW64" s="313"/>
      <c r="DX64" s="313"/>
      <c r="DY64" s="313"/>
      <c r="DZ64" s="313"/>
    </row>
    <row r="65" spans="1:130" ht="28.5" customHeight="1">
      <c r="A65" s="313"/>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3"/>
      <c r="AN65" s="313"/>
      <c r="AO65" s="313"/>
      <c r="AP65" s="313"/>
      <c r="AQ65" s="313"/>
      <c r="AR65" s="313"/>
      <c r="AS65" s="313"/>
      <c r="AT65" s="313"/>
      <c r="AU65" s="313"/>
      <c r="AV65" s="313"/>
      <c r="AW65" s="313"/>
      <c r="AX65" s="313"/>
      <c r="AY65" s="313"/>
      <c r="AZ65" s="313"/>
      <c r="BA65" s="313"/>
      <c r="BB65" s="313"/>
      <c r="BC65" s="313"/>
      <c r="BD65" s="313"/>
      <c r="BE65" s="313"/>
      <c r="BF65" s="313"/>
      <c r="BG65" s="313"/>
      <c r="BH65" s="313"/>
      <c r="BI65" s="313"/>
      <c r="BJ65" s="313"/>
      <c r="BK65" s="313"/>
      <c r="BL65" s="313"/>
      <c r="BM65" s="313"/>
      <c r="BN65" s="313"/>
      <c r="BO65" s="313"/>
      <c r="BP65" s="313"/>
      <c r="BQ65" s="313"/>
      <c r="BR65" s="313"/>
      <c r="BS65" s="313"/>
      <c r="BT65" s="313"/>
      <c r="BU65" s="313"/>
      <c r="BV65" s="313"/>
      <c r="BW65" s="313"/>
      <c r="BX65" s="313"/>
      <c r="BY65" s="313"/>
      <c r="BZ65" s="313"/>
      <c r="CA65" s="313"/>
      <c r="CB65" s="313"/>
      <c r="CC65" s="313"/>
      <c r="CD65" s="313"/>
      <c r="CE65" s="313"/>
      <c r="CF65" s="313"/>
      <c r="CG65" s="313"/>
      <c r="CH65" s="313"/>
      <c r="CI65" s="313"/>
      <c r="CJ65" s="313"/>
      <c r="CK65" s="313"/>
      <c r="CL65" s="313"/>
      <c r="CM65" s="313"/>
      <c r="CN65" s="313"/>
      <c r="CO65" s="313"/>
      <c r="CP65" s="313"/>
      <c r="CQ65" s="313"/>
      <c r="CR65" s="313"/>
      <c r="CS65" s="313"/>
      <c r="CT65" s="313"/>
      <c r="CU65" s="313"/>
      <c r="CV65" s="313"/>
      <c r="CW65" s="313"/>
      <c r="CX65" s="313"/>
      <c r="CY65" s="313"/>
      <c r="CZ65" s="313"/>
      <c r="DA65" s="313"/>
      <c r="DB65" s="313"/>
      <c r="DC65" s="313"/>
      <c r="DD65" s="313"/>
      <c r="DE65" s="313"/>
      <c r="DF65" s="313"/>
      <c r="DG65" s="313"/>
      <c r="DH65" s="313"/>
      <c r="DI65" s="313"/>
      <c r="DJ65" s="313"/>
      <c r="DK65" s="313"/>
      <c r="DL65" s="313"/>
      <c r="DM65" s="313"/>
      <c r="DN65" s="313"/>
      <c r="DO65" s="313"/>
      <c r="DP65" s="313"/>
      <c r="DQ65" s="313"/>
      <c r="DR65" s="313"/>
      <c r="DS65" s="313"/>
      <c r="DT65" s="313"/>
      <c r="DU65" s="313"/>
      <c r="DV65" s="313"/>
      <c r="DW65" s="313"/>
      <c r="DX65" s="313"/>
      <c r="DY65" s="313"/>
      <c r="DZ65" s="313"/>
    </row>
    <row r="66" spans="1:130" ht="28.5" customHeight="1">
      <c r="A66" s="313"/>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3"/>
      <c r="AN66" s="313"/>
      <c r="AO66" s="313"/>
      <c r="AP66" s="313"/>
      <c r="AQ66" s="313"/>
      <c r="AR66" s="313"/>
      <c r="AS66" s="313"/>
      <c r="AT66" s="313"/>
      <c r="AU66" s="313"/>
      <c r="AV66" s="313"/>
      <c r="AW66" s="313"/>
      <c r="AX66" s="313"/>
      <c r="AY66" s="313"/>
      <c r="AZ66" s="313"/>
      <c r="BA66" s="313"/>
      <c r="BB66" s="313"/>
      <c r="BC66" s="313"/>
      <c r="BD66" s="313"/>
      <c r="BE66" s="313"/>
      <c r="BF66" s="313"/>
      <c r="BG66" s="313"/>
      <c r="BH66" s="313"/>
      <c r="BI66" s="313"/>
      <c r="BJ66" s="313"/>
      <c r="BK66" s="313"/>
      <c r="BL66" s="313"/>
      <c r="BM66" s="313"/>
      <c r="BN66" s="313"/>
      <c r="BO66" s="313"/>
      <c r="BP66" s="313"/>
      <c r="BQ66" s="313"/>
      <c r="BR66" s="313"/>
      <c r="BS66" s="313"/>
      <c r="BT66" s="313"/>
      <c r="BU66" s="313"/>
      <c r="BV66" s="313"/>
      <c r="BW66" s="313"/>
      <c r="BX66" s="313"/>
      <c r="BY66" s="313"/>
      <c r="BZ66" s="313"/>
      <c r="CA66" s="313"/>
      <c r="CB66" s="313"/>
      <c r="CC66" s="313"/>
      <c r="CD66" s="313"/>
      <c r="CE66" s="313"/>
      <c r="CF66" s="313"/>
      <c r="CG66" s="313"/>
      <c r="CH66" s="313"/>
      <c r="CI66" s="313"/>
      <c r="CJ66" s="313"/>
      <c r="CK66" s="313"/>
      <c r="CL66" s="313"/>
      <c r="CM66" s="313"/>
      <c r="CN66" s="313"/>
      <c r="CO66" s="313"/>
      <c r="CP66" s="313"/>
      <c r="CQ66" s="313"/>
      <c r="CR66" s="313"/>
      <c r="CS66" s="313"/>
      <c r="CT66" s="313"/>
      <c r="CU66" s="313"/>
      <c r="CV66" s="313"/>
      <c r="CW66" s="313"/>
      <c r="CX66" s="313"/>
      <c r="CY66" s="313"/>
      <c r="CZ66" s="313"/>
      <c r="DA66" s="313"/>
      <c r="DB66" s="313"/>
      <c r="DC66" s="313"/>
      <c r="DD66" s="313"/>
      <c r="DE66" s="313"/>
      <c r="DF66" s="313"/>
      <c r="DG66" s="313"/>
      <c r="DH66" s="313"/>
      <c r="DI66" s="313"/>
      <c r="DJ66" s="313"/>
      <c r="DK66" s="313"/>
      <c r="DL66" s="313"/>
      <c r="DM66" s="313"/>
      <c r="DN66" s="313"/>
      <c r="DO66" s="313"/>
      <c r="DP66" s="313"/>
      <c r="DQ66" s="313"/>
      <c r="DR66" s="313"/>
      <c r="DS66" s="313"/>
      <c r="DT66" s="313"/>
      <c r="DU66" s="313"/>
      <c r="DV66" s="313"/>
      <c r="DW66" s="313"/>
      <c r="DX66" s="313"/>
      <c r="DY66" s="313"/>
      <c r="DZ66" s="313"/>
    </row>
    <row r="67" spans="1:130" ht="28.5" customHeight="1">
      <c r="A67" s="313"/>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3"/>
      <c r="AN67" s="313"/>
      <c r="AO67" s="313"/>
      <c r="AP67" s="313"/>
      <c r="AQ67" s="313"/>
      <c r="AR67" s="313"/>
      <c r="AS67" s="313"/>
      <c r="AT67" s="313"/>
      <c r="AU67" s="313"/>
      <c r="AV67" s="313"/>
      <c r="AW67" s="313"/>
      <c r="AX67" s="313"/>
      <c r="AY67" s="313"/>
      <c r="AZ67" s="313"/>
      <c r="BA67" s="313"/>
      <c r="BB67" s="313"/>
      <c r="BC67" s="313"/>
      <c r="BD67" s="313"/>
      <c r="BE67" s="313"/>
      <c r="BF67" s="313"/>
      <c r="BG67" s="313"/>
      <c r="BH67" s="313"/>
      <c r="BI67" s="313"/>
      <c r="BJ67" s="313"/>
      <c r="BK67" s="313"/>
      <c r="BL67" s="313"/>
      <c r="BM67" s="313"/>
      <c r="BN67" s="313"/>
      <c r="BO67" s="313"/>
      <c r="BP67" s="313"/>
      <c r="BQ67" s="313"/>
      <c r="BR67" s="313"/>
      <c r="BS67" s="313"/>
      <c r="BT67" s="313"/>
      <c r="BU67" s="313"/>
      <c r="BV67" s="313"/>
      <c r="BW67" s="313"/>
      <c r="BX67" s="313"/>
      <c r="BY67" s="313"/>
      <c r="BZ67" s="313"/>
      <c r="CA67" s="313"/>
      <c r="CB67" s="313"/>
      <c r="CC67" s="313"/>
      <c r="CD67" s="313"/>
      <c r="CE67" s="313"/>
      <c r="CF67" s="313"/>
      <c r="CG67" s="313"/>
      <c r="CH67" s="313"/>
      <c r="CI67" s="313"/>
      <c r="CJ67" s="313"/>
      <c r="CK67" s="313"/>
      <c r="CL67" s="313"/>
      <c r="CM67" s="313"/>
      <c r="CN67" s="313"/>
      <c r="CO67" s="313"/>
      <c r="CP67" s="313"/>
      <c r="CQ67" s="313"/>
      <c r="CR67" s="313"/>
      <c r="CS67" s="313"/>
      <c r="CT67" s="313"/>
      <c r="CU67" s="313"/>
      <c r="CV67" s="313"/>
      <c r="CW67" s="313"/>
      <c r="CX67" s="313"/>
      <c r="CY67" s="313"/>
      <c r="CZ67" s="313"/>
      <c r="DA67" s="313"/>
      <c r="DB67" s="313"/>
      <c r="DC67" s="313"/>
      <c r="DD67" s="313"/>
      <c r="DE67" s="313"/>
      <c r="DF67" s="313"/>
      <c r="DG67" s="313"/>
      <c r="DH67" s="313"/>
      <c r="DI67" s="313"/>
      <c r="DJ67" s="313"/>
      <c r="DK67" s="313"/>
      <c r="DL67" s="313"/>
      <c r="DM67" s="313"/>
      <c r="DN67" s="313"/>
      <c r="DO67" s="313"/>
      <c r="DP67" s="313"/>
      <c r="DQ67" s="313"/>
      <c r="DR67" s="313"/>
      <c r="DS67" s="313"/>
      <c r="DT67" s="313"/>
      <c r="DU67" s="313"/>
      <c r="DV67" s="313"/>
      <c r="DW67" s="313"/>
      <c r="DX67" s="313"/>
      <c r="DY67" s="313"/>
      <c r="DZ67" s="313"/>
    </row>
    <row r="68" spans="1:130" ht="52.5" customHeight="1">
      <c r="A68" s="313"/>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3"/>
      <c r="AN68" s="313"/>
      <c r="AO68" s="313"/>
      <c r="AP68" s="313"/>
      <c r="AQ68" s="313"/>
      <c r="AR68" s="313"/>
      <c r="AS68" s="313"/>
      <c r="AT68" s="313"/>
      <c r="AU68" s="313"/>
      <c r="AV68" s="313"/>
      <c r="AW68" s="313"/>
      <c r="AX68" s="313"/>
      <c r="AY68" s="313"/>
      <c r="AZ68" s="313"/>
      <c r="BA68" s="313"/>
      <c r="BB68" s="313"/>
      <c r="BC68" s="313"/>
      <c r="BD68" s="313"/>
      <c r="BE68" s="313"/>
      <c r="BF68" s="313"/>
      <c r="BG68" s="313"/>
      <c r="BH68" s="313"/>
      <c r="BI68" s="313"/>
      <c r="BJ68" s="313"/>
      <c r="BK68" s="313"/>
      <c r="BL68" s="313"/>
      <c r="BM68" s="313"/>
      <c r="BN68" s="313"/>
      <c r="BO68" s="313"/>
      <c r="BP68" s="313"/>
      <c r="BQ68" s="313"/>
      <c r="BR68" s="313"/>
      <c r="BS68" s="313"/>
      <c r="BT68" s="313"/>
      <c r="BU68" s="313"/>
      <c r="BV68" s="313"/>
      <c r="BW68" s="313"/>
      <c r="BX68" s="313"/>
      <c r="BY68" s="313"/>
      <c r="BZ68" s="313"/>
      <c r="CA68" s="313"/>
      <c r="CB68" s="313"/>
      <c r="CC68" s="313"/>
      <c r="CD68" s="313"/>
      <c r="CE68" s="313"/>
      <c r="CF68" s="313"/>
      <c r="CG68" s="313"/>
      <c r="CH68" s="313"/>
      <c r="CI68" s="313"/>
      <c r="CJ68" s="313"/>
      <c r="CK68" s="313"/>
      <c r="CL68" s="313"/>
      <c r="CM68" s="313"/>
      <c r="CN68" s="313"/>
      <c r="CO68" s="313"/>
      <c r="CP68" s="313"/>
      <c r="CQ68" s="313"/>
      <c r="CR68" s="313"/>
      <c r="CS68" s="313"/>
      <c r="CT68" s="313"/>
      <c r="CU68" s="313"/>
      <c r="CV68" s="313"/>
      <c r="CW68" s="313"/>
      <c r="CX68" s="313"/>
      <c r="CY68" s="313"/>
      <c r="CZ68" s="313"/>
      <c r="DA68" s="313"/>
      <c r="DB68" s="313"/>
      <c r="DC68" s="313"/>
      <c r="DD68" s="313"/>
      <c r="DE68" s="313"/>
      <c r="DF68" s="313"/>
      <c r="DG68" s="313"/>
      <c r="DH68" s="313"/>
      <c r="DI68" s="313"/>
      <c r="DJ68" s="313"/>
      <c r="DK68" s="313"/>
      <c r="DL68" s="313"/>
      <c r="DM68" s="313"/>
      <c r="DN68" s="313"/>
      <c r="DO68" s="313"/>
      <c r="DP68" s="313"/>
      <c r="DQ68" s="313"/>
      <c r="DR68" s="313"/>
      <c r="DS68" s="313"/>
      <c r="DT68" s="313"/>
      <c r="DU68" s="313"/>
      <c r="DV68" s="313"/>
      <c r="DW68" s="313"/>
      <c r="DX68" s="313"/>
      <c r="DY68" s="313"/>
      <c r="DZ68" s="313"/>
    </row>
    <row r="69" spans="1:130" ht="28.5" customHeight="1">
      <c r="A69" s="313"/>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3"/>
      <c r="AN69" s="313"/>
      <c r="AO69" s="313"/>
      <c r="AP69" s="313"/>
      <c r="AQ69" s="313"/>
      <c r="AR69" s="313"/>
      <c r="AS69" s="313"/>
      <c r="AT69" s="313"/>
      <c r="AU69" s="313"/>
      <c r="AV69" s="313"/>
      <c r="AW69" s="313"/>
      <c r="AX69" s="313"/>
      <c r="AY69" s="313"/>
      <c r="AZ69" s="313"/>
      <c r="BA69" s="313"/>
      <c r="BB69" s="313"/>
      <c r="BC69" s="313"/>
      <c r="BD69" s="313"/>
      <c r="BE69" s="313"/>
      <c r="BF69" s="313"/>
      <c r="BG69" s="313"/>
      <c r="BH69" s="313"/>
      <c r="BI69" s="313"/>
      <c r="BJ69" s="313"/>
      <c r="BK69" s="313"/>
      <c r="BL69" s="313"/>
      <c r="BM69" s="313"/>
      <c r="BN69" s="313"/>
      <c r="BO69" s="313"/>
      <c r="BP69" s="313"/>
      <c r="BQ69" s="313"/>
      <c r="BR69" s="313"/>
      <c r="BS69" s="313"/>
      <c r="BT69" s="313"/>
      <c r="BU69" s="313"/>
      <c r="BV69" s="313"/>
      <c r="BW69" s="313"/>
      <c r="BX69" s="313"/>
      <c r="BY69" s="313"/>
      <c r="BZ69" s="313"/>
      <c r="CA69" s="313"/>
      <c r="CB69" s="313"/>
      <c r="CC69" s="313"/>
      <c r="CD69" s="313"/>
      <c r="CE69" s="313"/>
      <c r="CF69" s="313"/>
      <c r="CG69" s="313"/>
      <c r="CH69" s="313"/>
      <c r="CI69" s="313"/>
      <c r="CJ69" s="313"/>
      <c r="CK69" s="313"/>
      <c r="CL69" s="313"/>
      <c r="CM69" s="313"/>
      <c r="CN69" s="313"/>
      <c r="CO69" s="313"/>
      <c r="CP69" s="313"/>
      <c r="CQ69" s="313"/>
      <c r="CR69" s="313"/>
      <c r="CS69" s="313"/>
      <c r="CT69" s="313"/>
      <c r="CU69" s="313"/>
      <c r="CV69" s="313"/>
      <c r="CW69" s="313"/>
      <c r="CX69" s="313"/>
      <c r="CY69" s="313"/>
      <c r="CZ69" s="313"/>
      <c r="DA69" s="313"/>
      <c r="DB69" s="313"/>
      <c r="DC69" s="313"/>
      <c r="DD69" s="313"/>
      <c r="DE69" s="313"/>
      <c r="DF69" s="313"/>
      <c r="DG69" s="313"/>
      <c r="DH69" s="313"/>
      <c r="DI69" s="313"/>
      <c r="DJ69" s="313"/>
      <c r="DK69" s="313"/>
      <c r="DL69" s="313"/>
      <c r="DM69" s="313"/>
      <c r="DN69" s="313"/>
      <c r="DO69" s="313"/>
      <c r="DP69" s="313"/>
      <c r="DQ69" s="313"/>
      <c r="DR69" s="313"/>
      <c r="DS69" s="313"/>
      <c r="DT69" s="313"/>
      <c r="DU69" s="313"/>
      <c r="DV69" s="313"/>
      <c r="DW69" s="313"/>
      <c r="DX69" s="313"/>
      <c r="DY69" s="313"/>
      <c r="DZ69" s="313"/>
    </row>
    <row r="70" spans="1:130" ht="28.5" customHeight="1">
      <c r="A70" s="313"/>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3"/>
      <c r="AN70" s="313"/>
      <c r="AO70" s="313"/>
      <c r="AP70" s="313"/>
      <c r="AQ70" s="313"/>
      <c r="AR70" s="313"/>
      <c r="AS70" s="313"/>
      <c r="AT70" s="313"/>
      <c r="AU70" s="313"/>
      <c r="AV70" s="313"/>
      <c r="AW70" s="313"/>
      <c r="AX70" s="313"/>
      <c r="AY70" s="313"/>
      <c r="AZ70" s="313"/>
      <c r="BA70" s="313"/>
      <c r="BB70" s="313"/>
      <c r="BC70" s="313"/>
      <c r="BD70" s="313"/>
      <c r="BE70" s="313"/>
      <c r="BF70" s="313"/>
      <c r="BG70" s="313"/>
      <c r="BH70" s="313"/>
      <c r="BI70" s="313"/>
      <c r="BJ70" s="313"/>
      <c r="BK70" s="313"/>
      <c r="BL70" s="313"/>
      <c r="BM70" s="313"/>
      <c r="BN70" s="313"/>
      <c r="BO70" s="313"/>
      <c r="BP70" s="313"/>
      <c r="BQ70" s="313"/>
      <c r="BR70" s="313"/>
      <c r="BS70" s="313"/>
      <c r="BT70" s="313"/>
      <c r="BU70" s="313"/>
      <c r="BV70" s="313"/>
      <c r="BW70" s="313"/>
      <c r="BX70" s="313"/>
      <c r="BY70" s="313"/>
      <c r="BZ70" s="313"/>
      <c r="CA70" s="313"/>
      <c r="CB70" s="313"/>
      <c r="CC70" s="313"/>
      <c r="CD70" s="313"/>
      <c r="CE70" s="313"/>
      <c r="CF70" s="313"/>
      <c r="CG70" s="313"/>
      <c r="CH70" s="313"/>
      <c r="CI70" s="313"/>
      <c r="CJ70" s="313"/>
      <c r="CK70" s="313"/>
      <c r="CL70" s="313"/>
      <c r="CM70" s="313"/>
      <c r="CN70" s="313"/>
      <c r="CO70" s="313"/>
      <c r="CP70" s="313"/>
      <c r="CQ70" s="313"/>
      <c r="CR70" s="313"/>
      <c r="CS70" s="313"/>
      <c r="CT70" s="313"/>
      <c r="CU70" s="313"/>
      <c r="CV70" s="313"/>
      <c r="CW70" s="313"/>
      <c r="CX70" s="313"/>
      <c r="CY70" s="313"/>
      <c r="CZ70" s="313"/>
      <c r="DA70" s="313"/>
      <c r="DB70" s="313"/>
      <c r="DC70" s="313"/>
      <c r="DD70" s="313"/>
      <c r="DE70" s="313"/>
      <c r="DF70" s="313"/>
      <c r="DG70" s="313"/>
      <c r="DH70" s="313"/>
      <c r="DI70" s="313"/>
      <c r="DJ70" s="313"/>
      <c r="DK70" s="313"/>
      <c r="DL70" s="313"/>
      <c r="DM70" s="313"/>
      <c r="DN70" s="313"/>
      <c r="DO70" s="313"/>
      <c r="DP70" s="313"/>
      <c r="DQ70" s="313"/>
      <c r="DR70" s="313"/>
      <c r="DS70" s="313"/>
      <c r="DT70" s="313"/>
      <c r="DU70" s="313"/>
      <c r="DV70" s="313"/>
      <c r="DW70" s="313"/>
      <c r="DX70" s="313"/>
      <c r="DY70" s="313"/>
      <c r="DZ70" s="313"/>
    </row>
    <row r="71" spans="1:130" ht="174" customHeight="1">
      <c r="A71" s="313"/>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313"/>
      <c r="AF71" s="313"/>
      <c r="AG71" s="313"/>
      <c r="AH71" s="313"/>
      <c r="AI71" s="313"/>
      <c r="AJ71" s="313"/>
      <c r="AK71" s="313"/>
      <c r="AL71" s="313"/>
      <c r="AM71" s="313"/>
      <c r="AN71" s="313"/>
      <c r="AO71" s="313"/>
      <c r="AP71" s="313"/>
      <c r="AQ71" s="313"/>
      <c r="AR71" s="313"/>
      <c r="AS71" s="313"/>
      <c r="AT71" s="313"/>
      <c r="AU71" s="313"/>
      <c r="AV71" s="313"/>
      <c r="AW71" s="313"/>
      <c r="AX71" s="313"/>
      <c r="AY71" s="313"/>
      <c r="AZ71" s="313"/>
      <c r="BA71" s="313"/>
      <c r="BB71" s="313"/>
      <c r="BC71" s="313"/>
      <c r="BD71" s="313"/>
      <c r="BE71" s="313"/>
      <c r="BF71" s="313"/>
      <c r="BG71" s="313"/>
      <c r="BH71" s="313"/>
      <c r="BI71" s="313"/>
      <c r="BJ71" s="313"/>
      <c r="BK71" s="313"/>
      <c r="BL71" s="313"/>
      <c r="BM71" s="313"/>
      <c r="BN71" s="313"/>
      <c r="BO71" s="313"/>
      <c r="BP71" s="313"/>
      <c r="BQ71" s="313"/>
      <c r="BR71" s="313"/>
      <c r="BS71" s="313"/>
      <c r="BT71" s="313"/>
      <c r="BU71" s="313"/>
      <c r="BV71" s="313"/>
      <c r="BW71" s="313"/>
      <c r="BX71" s="313"/>
      <c r="BY71" s="313"/>
      <c r="BZ71" s="313"/>
      <c r="CA71" s="313"/>
      <c r="CB71" s="313"/>
      <c r="CC71" s="313"/>
      <c r="CD71" s="313"/>
      <c r="CE71" s="313"/>
      <c r="CF71" s="313"/>
      <c r="CG71" s="313"/>
      <c r="CH71" s="313"/>
      <c r="CI71" s="313"/>
      <c r="CJ71" s="313"/>
      <c r="CK71" s="313"/>
      <c r="CL71" s="313"/>
      <c r="CM71" s="313"/>
      <c r="CN71" s="313"/>
      <c r="CO71" s="313"/>
      <c r="CP71" s="313"/>
      <c r="CQ71" s="313"/>
      <c r="CR71" s="313"/>
      <c r="CS71" s="313"/>
      <c r="CT71" s="313"/>
      <c r="CU71" s="313"/>
      <c r="CV71" s="313"/>
      <c r="CW71" s="313"/>
      <c r="CX71" s="313"/>
      <c r="CY71" s="313"/>
      <c r="CZ71" s="313"/>
      <c r="DA71" s="313"/>
      <c r="DB71" s="313"/>
      <c r="DC71" s="313"/>
      <c r="DD71" s="313"/>
      <c r="DE71" s="313"/>
      <c r="DF71" s="313"/>
      <c r="DG71" s="313"/>
      <c r="DH71" s="313"/>
      <c r="DI71" s="313"/>
      <c r="DJ71" s="313"/>
      <c r="DK71" s="313"/>
      <c r="DL71" s="313"/>
      <c r="DM71" s="313"/>
      <c r="DN71" s="313"/>
      <c r="DO71" s="313"/>
      <c r="DP71" s="313"/>
      <c r="DQ71" s="313"/>
      <c r="DR71" s="313"/>
      <c r="DS71" s="313"/>
      <c r="DT71" s="313"/>
      <c r="DU71" s="313"/>
      <c r="DV71" s="313"/>
      <c r="DW71" s="313"/>
      <c r="DX71" s="313"/>
      <c r="DY71" s="313"/>
      <c r="DZ71" s="313"/>
    </row>
  </sheetData>
  <sheetProtection password="8796" sheet="1" objects="1" scenarios="1"/>
  <protectedRanges>
    <protectedRange sqref="K29:AG29" name="Intervallo4"/>
    <protectedRange sqref="M27:BO27" name="Intervallo2"/>
    <protectedRange sqref="F25:CR25" name="Intervallo1"/>
    <protectedRange sqref="BZ27:DR27" name="Intervallo3"/>
  </protectedRanges>
  <mergeCells count="19">
    <mergeCell ref="A3:DV3"/>
    <mergeCell ref="B36:DV36"/>
    <mergeCell ref="A1:DV1"/>
    <mergeCell ref="F13:DO13"/>
    <mergeCell ref="V6:DV6"/>
    <mergeCell ref="D8:T8"/>
    <mergeCell ref="V8:DU8"/>
    <mergeCell ref="DP13:DU13"/>
    <mergeCell ref="B13:E13"/>
    <mergeCell ref="B49:DU50"/>
    <mergeCell ref="F46:DV46"/>
    <mergeCell ref="B18:E18"/>
    <mergeCell ref="CM29:DU29"/>
    <mergeCell ref="K29:AG29"/>
    <mergeCell ref="F25:CR25"/>
    <mergeCell ref="DP20:DU20"/>
    <mergeCell ref="C32:DU33"/>
    <mergeCell ref="M27:BO27"/>
    <mergeCell ref="BZ27:DR27"/>
  </mergeCells>
  <phoneticPr fontId="1" type="noConversion"/>
  <dataValidations count="1">
    <dataValidation type="textLength" operator="equal" allowBlank="1" showInputMessage="1" showErrorMessage="1" error="Inserire tutti i 27 caratteri del codice IBAN" sqref="F25:CR26">
      <formula1>27</formula1>
    </dataValidation>
  </dataValidations>
  <printOptions horizontalCentered="1" verticalCentered="1"/>
  <pageMargins left="0.39370078740157483" right="0.39370078740157483" top="0.59055118110236227" bottom="0.39370078740157483" header="0.31496062992125984" footer="0.19685039370078741"/>
  <pageSetup paperSize="9" scale="32" fitToHeight="0" orientation="portrait" blackAndWhite="1" r:id="rId1"/>
  <headerFooter alignWithMargins="0"/>
</worksheet>
</file>

<file path=xl/worksheets/sheet6.xml><?xml version="1.0" encoding="utf-8"?>
<worksheet xmlns="http://schemas.openxmlformats.org/spreadsheetml/2006/main" xmlns:r="http://schemas.openxmlformats.org/officeDocument/2006/relationships">
  <sheetPr codeName="Foglio8">
    <pageSetUpPr fitToPage="1"/>
  </sheetPr>
  <dimension ref="A1:EH66"/>
  <sheetViews>
    <sheetView showGridLines="0" showZeros="0" topLeftCell="A2" zoomScale="40" zoomScaleNormal="40" zoomScaleSheetLayoutView="25" workbookViewId="0">
      <selection activeCell="B37" sqref="B37:DV37"/>
    </sheetView>
  </sheetViews>
  <sheetFormatPr defaultColWidth="1.7109375" defaultRowHeight="28.5" customHeight="1"/>
  <cols>
    <col min="1" max="1" width="14" style="444" customWidth="1"/>
    <col min="2" max="4" width="1.7109375" style="444" customWidth="1"/>
    <col min="5" max="5" width="2.28515625" style="444" customWidth="1"/>
    <col min="6" max="19" width="1.7109375" style="444" customWidth="1"/>
    <col min="20" max="20" width="4" style="444" customWidth="1"/>
    <col min="21" max="40" width="1.7109375" style="444" customWidth="1"/>
    <col min="41" max="41" width="4.85546875" style="444" customWidth="1"/>
    <col min="42" max="42" width="6" style="444" customWidth="1"/>
    <col min="43" max="50" width="1.7109375" style="444" customWidth="1"/>
    <col min="51" max="51" width="1.42578125" style="444" customWidth="1"/>
    <col min="52" max="55" width="1.7109375" style="444" customWidth="1"/>
    <col min="56" max="56" width="2" style="444" customWidth="1"/>
    <col min="57" max="70" width="1.7109375" style="444" customWidth="1"/>
    <col min="71" max="71" width="11" style="444" customWidth="1"/>
    <col min="72" max="73" width="1.7109375" style="444" customWidth="1"/>
    <col min="74" max="74" width="6.85546875" style="444" customWidth="1"/>
    <col min="75" max="76" width="1.7109375" style="444" customWidth="1"/>
    <col min="77" max="77" width="4" style="444" customWidth="1"/>
    <col min="78" max="83" width="1.7109375" style="444" customWidth="1"/>
    <col min="84" max="84" width="11.140625" style="444" customWidth="1"/>
    <col min="85" max="111" width="1.7109375" style="444" customWidth="1"/>
    <col min="112" max="112" width="5.42578125" style="444" customWidth="1"/>
    <col min="113" max="118" width="1.7109375" style="444" customWidth="1"/>
    <col min="119" max="125" width="6.28515625" style="444" customWidth="1"/>
    <col min="126" max="126" width="22.28515625" style="444" customWidth="1"/>
    <col min="127" max="129" width="6.28515625" style="444" customWidth="1"/>
    <col min="130" max="130" width="35.42578125" style="444" customWidth="1"/>
    <col min="131" max="16384" width="1.7109375" style="444"/>
  </cols>
  <sheetData>
    <row r="1" spans="1:134" s="433" customFormat="1" ht="20.25" hidden="1" customHeight="1">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5"/>
      <c r="DW1" s="434"/>
      <c r="DX1" s="434"/>
      <c r="DY1" s="434"/>
      <c r="DZ1" s="434"/>
    </row>
    <row r="2" spans="1:134" s="433" customFormat="1" ht="33">
      <c r="A2" s="1386" t="str">
        <f>anagrafica!$A$19&amp;" "&amp;anagrafica!$BL$19&amp;" - p.iva: "&amp;anagrafica!$BK$10 &amp;" - c.f.: "&amp;anagrafica!$AE$15</f>
        <v xml:space="preserve">  - p.iva:  - c.f.: </v>
      </c>
      <c r="B2" s="1387"/>
      <c r="C2" s="1387"/>
      <c r="D2" s="1387"/>
      <c r="E2" s="1387"/>
      <c r="F2" s="1387"/>
      <c r="G2" s="1387"/>
      <c r="H2" s="1387"/>
      <c r="I2" s="1387"/>
      <c r="J2" s="1387"/>
      <c r="K2" s="1387"/>
      <c r="L2" s="1387"/>
      <c r="M2" s="1387"/>
      <c r="N2" s="1387"/>
      <c r="O2" s="1387"/>
      <c r="P2" s="1387"/>
      <c r="Q2" s="1387"/>
      <c r="R2" s="1387"/>
      <c r="S2" s="1387"/>
      <c r="T2" s="1387"/>
      <c r="U2" s="1387"/>
      <c r="V2" s="1387"/>
      <c r="W2" s="1387"/>
      <c r="X2" s="1387"/>
      <c r="Y2" s="1387"/>
      <c r="Z2" s="1387"/>
      <c r="AA2" s="1387"/>
      <c r="AB2" s="1387"/>
      <c r="AC2" s="1387"/>
      <c r="AD2" s="1387"/>
      <c r="AE2" s="1387"/>
      <c r="AF2" s="1387"/>
      <c r="AG2" s="1387"/>
      <c r="AH2" s="1387"/>
      <c r="AI2" s="1387"/>
      <c r="AJ2" s="1387"/>
      <c r="AK2" s="1387"/>
      <c r="AL2" s="1387"/>
      <c r="AM2" s="1387"/>
      <c r="AN2" s="1387"/>
      <c r="AO2" s="1387"/>
      <c r="AP2" s="1387"/>
      <c r="AQ2" s="1387"/>
      <c r="AR2" s="1387"/>
      <c r="AS2" s="1387"/>
      <c r="AT2" s="1387"/>
      <c r="AU2" s="1387"/>
      <c r="AV2" s="1387"/>
      <c r="AW2" s="1387"/>
      <c r="AX2" s="1387"/>
      <c r="AY2" s="1387"/>
      <c r="AZ2" s="1387"/>
      <c r="BA2" s="1387"/>
      <c r="BB2" s="1387"/>
      <c r="BC2" s="1387"/>
      <c r="BD2" s="1387"/>
      <c r="BE2" s="1387"/>
      <c r="BF2" s="1387"/>
      <c r="BG2" s="1387"/>
      <c r="BH2" s="1387"/>
      <c r="BI2" s="1387"/>
      <c r="BJ2" s="1387"/>
      <c r="BK2" s="1387"/>
      <c r="BL2" s="1387"/>
      <c r="BM2" s="1387"/>
      <c r="BN2" s="1387"/>
      <c r="BO2" s="1387"/>
      <c r="BP2" s="1387"/>
      <c r="BQ2" s="1387"/>
      <c r="BR2" s="1387"/>
      <c r="BS2" s="1387"/>
      <c r="BT2" s="1387"/>
      <c r="BU2" s="1387"/>
      <c r="BV2" s="1387"/>
      <c r="BW2" s="1387"/>
      <c r="BX2" s="1387"/>
      <c r="BY2" s="1387"/>
      <c r="BZ2" s="1387"/>
      <c r="CA2" s="1387"/>
      <c r="CB2" s="1387"/>
      <c r="CC2" s="1387"/>
      <c r="CD2" s="1387"/>
      <c r="CE2" s="1387"/>
      <c r="CF2" s="1387"/>
      <c r="CG2" s="1387"/>
      <c r="CH2" s="1387"/>
      <c r="CI2" s="1387"/>
      <c r="CJ2" s="1387"/>
      <c r="CK2" s="1387"/>
      <c r="CL2" s="1387"/>
      <c r="CM2" s="1387"/>
      <c r="CN2" s="1387"/>
      <c r="CO2" s="1387"/>
      <c r="CP2" s="1387"/>
      <c r="CQ2" s="1387"/>
      <c r="CR2" s="1387"/>
      <c r="CS2" s="1387"/>
      <c r="CT2" s="1387"/>
      <c r="CU2" s="1387"/>
      <c r="CV2" s="1387"/>
      <c r="CW2" s="1387"/>
      <c r="CX2" s="1387"/>
      <c r="CY2" s="1387"/>
      <c r="CZ2" s="1387"/>
      <c r="DA2" s="1387"/>
      <c r="DB2" s="1387"/>
      <c r="DC2" s="1387"/>
      <c r="DD2" s="1387"/>
      <c r="DE2" s="1387"/>
      <c r="DF2" s="1387"/>
      <c r="DG2" s="1387"/>
      <c r="DH2" s="1387"/>
      <c r="DI2" s="1387"/>
      <c r="DJ2" s="1387"/>
      <c r="DK2" s="1387"/>
      <c r="DL2" s="1387"/>
      <c r="DM2" s="1387"/>
      <c r="DN2" s="1387"/>
      <c r="DO2" s="1387"/>
      <c r="DP2" s="1387"/>
      <c r="DQ2" s="1387"/>
      <c r="DR2" s="1387"/>
      <c r="DS2" s="1387"/>
      <c r="DT2" s="1387"/>
      <c r="DU2" s="1387"/>
      <c r="DV2" s="1388"/>
      <c r="DW2" s="434"/>
      <c r="DX2" s="434"/>
      <c r="DY2" s="434"/>
      <c r="DZ2" s="434"/>
    </row>
    <row r="3" spans="1:134" s="433" customFormat="1" ht="20.25" customHeight="1">
      <c r="A3" s="447"/>
      <c r="B3" s="434"/>
      <c r="C3" s="434"/>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c r="AO3" s="434"/>
      <c r="AP3" s="434"/>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c r="CI3" s="434"/>
      <c r="CJ3" s="434"/>
      <c r="CK3" s="434"/>
      <c r="CL3" s="434"/>
      <c r="CM3" s="434"/>
      <c r="CN3" s="434"/>
      <c r="CO3" s="434"/>
      <c r="CP3" s="434"/>
      <c r="CQ3" s="434"/>
      <c r="CR3" s="434"/>
      <c r="CS3" s="434"/>
      <c r="CT3" s="434"/>
      <c r="CU3" s="434"/>
      <c r="CV3" s="434"/>
      <c r="CW3" s="434"/>
      <c r="CX3" s="434"/>
      <c r="CY3" s="434"/>
      <c r="CZ3" s="434"/>
      <c r="DA3" s="434"/>
      <c r="DB3" s="434"/>
      <c r="DC3" s="434"/>
      <c r="DD3" s="434"/>
      <c r="DE3" s="434"/>
      <c r="DF3" s="434"/>
      <c r="DG3" s="434"/>
      <c r="DH3" s="434"/>
      <c r="DI3" s="434"/>
      <c r="DJ3" s="434"/>
      <c r="DK3" s="434"/>
      <c r="DL3" s="434"/>
      <c r="DM3" s="434"/>
      <c r="DN3" s="434"/>
      <c r="DO3" s="434"/>
      <c r="DP3" s="434"/>
      <c r="DQ3" s="434"/>
      <c r="DR3" s="434"/>
      <c r="DS3" s="434"/>
      <c r="DT3" s="434"/>
      <c r="DU3" s="434"/>
      <c r="DV3" s="434"/>
      <c r="DW3" s="434"/>
      <c r="DX3" s="434"/>
      <c r="DY3" s="434"/>
      <c r="DZ3" s="434"/>
    </row>
    <row r="4" spans="1:134" s="433" customFormat="1" ht="36.75" customHeight="1">
      <c r="A4" s="1391" t="s">
        <v>28915</v>
      </c>
      <c r="B4" s="1392"/>
      <c r="C4" s="1392"/>
      <c r="D4" s="1392"/>
      <c r="E4" s="1392"/>
      <c r="F4" s="1392"/>
      <c r="G4" s="1392"/>
      <c r="H4" s="1392"/>
      <c r="I4" s="1392"/>
      <c r="J4" s="1392"/>
      <c r="K4" s="1392"/>
      <c r="L4" s="1392"/>
      <c r="M4" s="1392"/>
      <c r="N4" s="1392"/>
      <c r="O4" s="1392"/>
      <c r="P4" s="1392"/>
      <c r="Q4" s="1392"/>
      <c r="R4" s="1392"/>
      <c r="S4" s="1392"/>
      <c r="T4" s="1392"/>
      <c r="U4" s="1392"/>
      <c r="V4" s="1392"/>
      <c r="W4" s="1392"/>
      <c r="X4" s="1392"/>
      <c r="Y4" s="1392"/>
      <c r="Z4" s="1392"/>
      <c r="AA4" s="1392"/>
      <c r="AB4" s="1392"/>
      <c r="AC4" s="1392"/>
      <c r="AD4" s="1392"/>
      <c r="AE4" s="1392"/>
      <c r="AF4" s="1392"/>
      <c r="AG4" s="1392"/>
      <c r="AH4" s="1392"/>
      <c r="AI4" s="1392"/>
      <c r="AJ4" s="1392"/>
      <c r="AK4" s="1392"/>
      <c r="AL4" s="1392"/>
      <c r="AM4" s="1392"/>
      <c r="AN4" s="1392"/>
      <c r="AO4" s="1392"/>
      <c r="AP4" s="1392"/>
      <c r="AQ4" s="1392"/>
      <c r="AR4" s="1392"/>
      <c r="AS4" s="1392"/>
      <c r="AT4" s="1392"/>
      <c r="AU4" s="1392"/>
      <c r="AV4" s="1392"/>
      <c r="AW4" s="1392"/>
      <c r="AX4" s="1392"/>
      <c r="AY4" s="1392"/>
      <c r="AZ4" s="1392"/>
      <c r="BA4" s="1392"/>
      <c r="BB4" s="1392"/>
      <c r="BC4" s="1392"/>
      <c r="BD4" s="1392"/>
      <c r="BE4" s="1392"/>
      <c r="BF4" s="1392"/>
      <c r="BG4" s="1392"/>
      <c r="BH4" s="1392"/>
      <c r="BI4" s="1392"/>
      <c r="BJ4" s="1392"/>
      <c r="BK4" s="1392"/>
      <c r="BL4" s="1392"/>
      <c r="BM4" s="1392"/>
      <c r="BN4" s="1392"/>
      <c r="BO4" s="1392"/>
      <c r="BP4" s="1392"/>
      <c r="BQ4" s="1392"/>
      <c r="BR4" s="1392"/>
      <c r="BS4" s="1392"/>
      <c r="BT4" s="1392"/>
      <c r="BU4" s="1392"/>
      <c r="BV4" s="1392"/>
      <c r="BW4" s="1392"/>
      <c r="BX4" s="1392"/>
      <c r="BY4" s="1392"/>
      <c r="BZ4" s="1392"/>
      <c r="CA4" s="1392"/>
      <c r="CB4" s="1392"/>
      <c r="CC4" s="1392"/>
      <c r="CD4" s="1392"/>
      <c r="CE4" s="1392"/>
      <c r="CF4" s="1392"/>
      <c r="CG4" s="1392"/>
      <c r="CH4" s="1392"/>
      <c r="CI4" s="1392"/>
      <c r="CJ4" s="1392"/>
      <c r="CK4" s="1392"/>
      <c r="CL4" s="1392"/>
      <c r="CM4" s="1392"/>
      <c r="CN4" s="1392"/>
      <c r="CO4" s="1392"/>
      <c r="CP4" s="1392"/>
      <c r="CQ4" s="1392"/>
      <c r="CR4" s="1392"/>
      <c r="CS4" s="1392"/>
      <c r="CT4" s="1392"/>
      <c r="CU4" s="1392"/>
      <c r="CV4" s="1392"/>
      <c r="CW4" s="1392"/>
      <c r="CX4" s="1392"/>
      <c r="CY4" s="1392"/>
      <c r="CZ4" s="1392"/>
      <c r="DA4" s="1392"/>
      <c r="DB4" s="1392"/>
      <c r="DC4" s="1392"/>
      <c r="DD4" s="1392"/>
      <c r="DE4" s="1392"/>
      <c r="DF4" s="1392"/>
      <c r="DG4" s="1392"/>
      <c r="DH4" s="1392"/>
      <c r="DI4" s="1392"/>
      <c r="DJ4" s="1392"/>
      <c r="DK4" s="1392"/>
      <c r="DL4" s="1392"/>
      <c r="DM4" s="1392"/>
      <c r="DN4" s="1392"/>
      <c r="DO4" s="1392"/>
      <c r="DP4" s="1392"/>
      <c r="DQ4" s="1392"/>
      <c r="DR4" s="1392"/>
      <c r="DS4" s="1392"/>
      <c r="DT4" s="1392"/>
      <c r="DU4" s="1392"/>
      <c r="DV4" s="1393"/>
      <c r="DW4" s="434"/>
      <c r="DX4" s="434"/>
      <c r="DY4" s="434"/>
      <c r="DZ4" s="434"/>
    </row>
    <row r="5" spans="1:134" s="433" customFormat="1" ht="21.75" customHeight="1">
      <c r="A5" s="436"/>
      <c r="B5" s="437"/>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7"/>
      <c r="AT5" s="437"/>
      <c r="AU5" s="437"/>
      <c r="AV5" s="437"/>
      <c r="AW5" s="437"/>
      <c r="AX5" s="437"/>
      <c r="AY5" s="437"/>
      <c r="AZ5" s="437"/>
      <c r="BA5" s="437"/>
      <c r="BB5" s="437"/>
      <c r="BC5" s="437"/>
      <c r="BD5" s="437"/>
      <c r="BE5" s="437"/>
      <c r="BF5" s="437"/>
      <c r="BG5" s="437"/>
      <c r="BH5" s="437"/>
      <c r="BI5" s="437"/>
      <c r="BJ5" s="437"/>
      <c r="BK5" s="437"/>
      <c r="BL5" s="437"/>
      <c r="BM5" s="437"/>
      <c r="BN5" s="437"/>
      <c r="BO5" s="437"/>
      <c r="BP5" s="437"/>
      <c r="BQ5" s="437"/>
      <c r="BR5" s="437"/>
      <c r="BS5" s="437"/>
      <c r="BT5" s="437"/>
      <c r="BU5" s="437"/>
      <c r="BV5" s="437"/>
      <c r="BW5" s="437"/>
      <c r="BX5" s="437"/>
      <c r="BY5" s="437"/>
      <c r="BZ5" s="437"/>
      <c r="CA5" s="437"/>
      <c r="CB5" s="437"/>
      <c r="CC5" s="437"/>
      <c r="CD5" s="437"/>
      <c r="CE5" s="437"/>
      <c r="CF5" s="437"/>
      <c r="CG5" s="437"/>
      <c r="CH5" s="437"/>
      <c r="CI5" s="437"/>
      <c r="CJ5" s="437"/>
      <c r="CK5" s="437"/>
      <c r="CL5" s="437"/>
      <c r="CM5" s="437"/>
      <c r="CN5" s="437"/>
      <c r="CO5" s="437"/>
      <c r="CP5" s="437"/>
      <c r="CQ5" s="437"/>
      <c r="CR5" s="437"/>
      <c r="CS5" s="437"/>
      <c r="CT5" s="437"/>
      <c r="CU5" s="437"/>
      <c r="CV5" s="437"/>
      <c r="CW5" s="437"/>
      <c r="CX5" s="437"/>
      <c r="CY5" s="437"/>
      <c r="CZ5" s="437"/>
      <c r="DA5" s="437"/>
      <c r="DB5" s="437"/>
      <c r="DC5" s="437"/>
      <c r="DD5" s="437"/>
      <c r="DE5" s="437"/>
      <c r="DF5" s="437"/>
      <c r="DG5" s="437"/>
      <c r="DH5" s="437"/>
      <c r="DI5" s="437"/>
      <c r="DJ5" s="437"/>
      <c r="DK5" s="437"/>
      <c r="DL5" s="437"/>
      <c r="DM5" s="437"/>
      <c r="DN5" s="437"/>
      <c r="DO5" s="437"/>
      <c r="DP5" s="437"/>
      <c r="DQ5" s="437"/>
      <c r="DR5" s="437"/>
      <c r="DS5" s="437"/>
      <c r="DT5" s="437"/>
      <c r="DU5" s="437"/>
      <c r="DV5" s="438"/>
      <c r="DW5" s="434"/>
      <c r="DX5" s="434"/>
      <c r="DY5" s="434"/>
      <c r="DZ5" s="434"/>
    </row>
    <row r="6" spans="1:134" ht="45" customHeight="1">
      <c r="A6" s="439"/>
      <c r="B6" s="440" t="s">
        <v>32076</v>
      </c>
      <c r="C6" s="441"/>
      <c r="D6" s="442"/>
      <c r="E6" s="442"/>
      <c r="F6" s="442"/>
      <c r="G6" s="442"/>
      <c r="H6" s="442"/>
      <c r="I6" s="442"/>
      <c r="J6" s="442"/>
      <c r="K6" s="442"/>
      <c r="L6" s="442"/>
      <c r="M6" s="442"/>
      <c r="N6" s="442"/>
      <c r="O6" s="442"/>
      <c r="P6" s="442"/>
      <c r="Q6" s="442"/>
      <c r="R6" s="442"/>
      <c r="S6" s="442"/>
      <c r="T6" s="442"/>
      <c r="U6" s="442"/>
      <c r="V6" s="442"/>
      <c r="W6" s="442"/>
      <c r="X6" s="442"/>
      <c r="Y6" s="1401" t="str">
        <f>IF(anagrafica!A11="PERSONA FISICA",anagrafica!A19&amp;" "&amp;anagrafica!BL19,anagrafica!B47&amp;" " &amp;anagrafica!BA47)</f>
        <v/>
      </c>
      <c r="Z6" s="1402"/>
      <c r="AA6" s="1402"/>
      <c r="AB6" s="1402"/>
      <c r="AC6" s="1402"/>
      <c r="AD6" s="1402"/>
      <c r="AE6" s="1402"/>
      <c r="AF6" s="1402"/>
      <c r="AG6" s="1402"/>
      <c r="AH6" s="1402"/>
      <c r="AI6" s="1402"/>
      <c r="AJ6" s="1402"/>
      <c r="AK6" s="1402"/>
      <c r="AL6" s="1402"/>
      <c r="AM6" s="1402"/>
      <c r="AN6" s="1402"/>
      <c r="AO6" s="1402"/>
      <c r="AP6" s="1402"/>
      <c r="AQ6" s="1402"/>
      <c r="AR6" s="1402"/>
      <c r="AS6" s="1402"/>
      <c r="AT6" s="1402"/>
      <c r="AU6" s="1402"/>
      <c r="AV6" s="1402"/>
      <c r="AW6" s="1402"/>
      <c r="AX6" s="1402"/>
      <c r="AY6" s="1402"/>
      <c r="AZ6" s="1402"/>
      <c r="BA6" s="1402"/>
      <c r="BB6" s="1402"/>
      <c r="BC6" s="1402"/>
      <c r="BD6" s="1402"/>
      <c r="BE6" s="1402"/>
      <c r="BF6" s="1402"/>
      <c r="BG6" s="1402"/>
      <c r="BH6" s="1402"/>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c r="CG6" s="1402"/>
      <c r="CH6" s="1402"/>
      <c r="CI6" s="1402"/>
      <c r="CJ6" s="1402"/>
      <c r="CK6" s="1402"/>
      <c r="CL6" s="1402"/>
      <c r="CM6" s="1402"/>
      <c r="CN6" s="1402"/>
      <c r="CO6" s="1402"/>
      <c r="CP6" s="1402"/>
      <c r="CQ6" s="1402"/>
      <c r="CR6" s="1402"/>
      <c r="CS6" s="1402"/>
      <c r="CT6" s="1402"/>
      <c r="CU6" s="1402"/>
      <c r="CV6" s="1402"/>
      <c r="CW6" s="1402"/>
      <c r="CX6" s="1402"/>
      <c r="CY6" s="1402"/>
      <c r="CZ6" s="1402"/>
      <c r="DA6" s="1402"/>
      <c r="DB6" s="1402"/>
      <c r="DC6" s="1402"/>
      <c r="DD6" s="1402"/>
      <c r="DE6" s="1402"/>
      <c r="DF6" s="1402"/>
      <c r="DG6" s="1402"/>
      <c r="DH6" s="1402"/>
      <c r="DI6" s="1402"/>
      <c r="DJ6" s="1402"/>
      <c r="DK6" s="1402"/>
      <c r="DL6" s="1402"/>
      <c r="DM6" s="1402"/>
      <c r="DN6" s="1402"/>
      <c r="DO6" s="1402"/>
      <c r="DP6" s="1402"/>
      <c r="DQ6" s="1402"/>
      <c r="DR6" s="1402"/>
      <c r="DS6" s="1402"/>
      <c r="DT6" s="1402"/>
      <c r="DU6" s="1402"/>
      <c r="DV6" s="1403"/>
      <c r="DW6" s="443"/>
      <c r="DX6" s="443"/>
      <c r="DY6" s="443"/>
      <c r="DZ6" s="443"/>
    </row>
    <row r="7" spans="1:134" s="433" customFormat="1" ht="24.75" customHeight="1">
      <c r="A7" s="439"/>
      <c r="B7" s="445"/>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34"/>
      <c r="AD7" s="434"/>
      <c r="AE7" s="434"/>
      <c r="AF7" s="434"/>
      <c r="AG7" s="434"/>
      <c r="AH7" s="434"/>
      <c r="AI7" s="434"/>
      <c r="AJ7" s="434"/>
      <c r="AK7" s="434"/>
      <c r="AL7" s="434"/>
      <c r="AM7" s="434"/>
      <c r="AN7" s="434"/>
      <c r="AO7" s="434"/>
      <c r="AP7" s="434"/>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c r="CI7" s="434"/>
      <c r="CJ7" s="434"/>
      <c r="CK7" s="434"/>
      <c r="CL7" s="434"/>
      <c r="CM7" s="434"/>
      <c r="CN7" s="434"/>
      <c r="CO7" s="434"/>
      <c r="CP7" s="434"/>
      <c r="CQ7" s="434"/>
      <c r="CR7" s="434"/>
      <c r="CS7" s="434"/>
      <c r="CT7" s="434"/>
      <c r="CU7" s="434"/>
      <c r="CV7" s="434"/>
      <c r="CW7" s="434"/>
      <c r="CX7" s="434"/>
      <c r="CY7" s="434"/>
      <c r="CZ7" s="434"/>
      <c r="DA7" s="434"/>
      <c r="DB7" s="434"/>
      <c r="DC7" s="434"/>
      <c r="DD7" s="434"/>
      <c r="DE7" s="434"/>
      <c r="DF7" s="434"/>
      <c r="DG7" s="434"/>
      <c r="DH7" s="434"/>
      <c r="DI7" s="434"/>
      <c r="DJ7" s="434"/>
      <c r="DK7" s="434"/>
      <c r="DL7" s="434"/>
      <c r="DM7" s="434"/>
      <c r="DN7" s="434"/>
      <c r="DO7" s="434"/>
      <c r="DP7" s="434"/>
      <c r="DQ7" s="434"/>
      <c r="DR7" s="434"/>
      <c r="DS7" s="434"/>
      <c r="DT7" s="434"/>
      <c r="DU7" s="434"/>
      <c r="DV7" s="435"/>
      <c r="DW7" s="434"/>
      <c r="DX7" s="434"/>
      <c r="DY7" s="434"/>
      <c r="DZ7" s="434"/>
    </row>
    <row r="8" spans="1:134" s="433" customFormat="1" ht="48" customHeight="1">
      <c r="A8" s="439"/>
      <c r="B8" s="1395" t="s">
        <v>30510</v>
      </c>
      <c r="C8" s="1395"/>
      <c r="D8" s="1395"/>
      <c r="E8" s="1395"/>
      <c r="F8" s="1395"/>
      <c r="G8" s="1395"/>
      <c r="H8" s="1395"/>
      <c r="I8" s="1395"/>
      <c r="J8" s="1395"/>
      <c r="K8" s="1395"/>
      <c r="L8" s="1395"/>
      <c r="M8" s="1395"/>
      <c r="N8" s="1395"/>
      <c r="O8" s="1395"/>
      <c r="P8" s="1395"/>
      <c r="Q8" s="1395"/>
      <c r="R8" s="1395"/>
      <c r="S8" s="1389" t="str">
        <f>IF(anagrafica!A11="persona fisica","titolare",anagrafica!AS60)</f>
        <v>titolare</v>
      </c>
      <c r="T8" s="1389"/>
      <c r="U8" s="1389"/>
      <c r="V8" s="1389"/>
      <c r="W8" s="1389"/>
      <c r="X8" s="1389"/>
      <c r="Y8" s="1389"/>
      <c r="Z8" s="1389"/>
      <c r="AA8" s="1389"/>
      <c r="AB8" s="1389"/>
      <c r="AC8" s="1389"/>
      <c r="AD8" s="1389"/>
      <c r="AE8" s="1389"/>
      <c r="AF8" s="1389"/>
      <c r="AG8" s="1389"/>
      <c r="AH8" s="1389"/>
      <c r="AI8" s="1389"/>
      <c r="AJ8" s="1389"/>
      <c r="AK8" s="1389"/>
      <c r="AL8" s="1389"/>
      <c r="AM8" s="1389"/>
      <c r="AN8" s="1389"/>
      <c r="AO8" s="1389"/>
      <c r="AP8" s="1389"/>
      <c r="AQ8" s="1389"/>
      <c r="AR8" s="1389"/>
      <c r="AS8" s="1389"/>
      <c r="AT8" s="1389"/>
      <c r="AU8" s="1389"/>
      <c r="AV8" s="1389"/>
      <c r="AW8" s="1389"/>
      <c r="AX8" s="1389"/>
      <c r="AY8" s="1389"/>
      <c r="AZ8" s="1389"/>
      <c r="BA8" s="1389"/>
      <c r="BB8" s="1389"/>
      <c r="BC8" s="1389"/>
      <c r="BD8" s="1389"/>
      <c r="BE8" s="1389"/>
      <c r="BF8" s="1389"/>
      <c r="BG8" s="1389"/>
      <c r="BH8" s="1389"/>
      <c r="BI8" s="1389"/>
      <c r="BJ8" s="1389"/>
      <c r="BK8" s="1389"/>
      <c r="BL8" s="1389"/>
      <c r="BM8" s="1389"/>
      <c r="BN8" s="1389"/>
      <c r="BO8" s="1389"/>
      <c r="BP8" s="1389"/>
      <c r="BQ8" s="1389"/>
      <c r="BR8" s="1389"/>
      <c r="BS8" s="1389"/>
      <c r="BT8" s="1389"/>
      <c r="BU8" s="1389"/>
      <c r="BV8" s="1389"/>
      <c r="BW8" s="1389"/>
      <c r="BX8" s="1389"/>
      <c r="BY8" s="1389"/>
      <c r="BZ8" s="1389"/>
      <c r="CA8" s="1389"/>
      <c r="CB8" s="1389"/>
      <c r="CC8" s="1389"/>
      <c r="CD8" s="1389"/>
      <c r="CE8" s="1389"/>
      <c r="CF8" s="1389"/>
      <c r="CG8" s="1389"/>
      <c r="CH8" s="1389"/>
      <c r="CI8" s="1389"/>
      <c r="CJ8" s="1389"/>
      <c r="CK8" s="1389"/>
      <c r="CL8" s="1389"/>
      <c r="CM8" s="1389"/>
      <c r="CN8" s="1389"/>
      <c r="CO8" s="1389"/>
      <c r="CP8" s="1389"/>
      <c r="CQ8" s="1389"/>
      <c r="CR8" s="1389"/>
      <c r="CS8" s="1389"/>
      <c r="CT8" s="1389"/>
      <c r="CU8" s="1389"/>
      <c r="CV8" s="1389"/>
      <c r="CW8" s="1389"/>
      <c r="CX8" s="1389"/>
      <c r="CY8" s="1389"/>
      <c r="CZ8" s="1389"/>
      <c r="DA8" s="1389"/>
      <c r="DB8" s="1389"/>
      <c r="DC8" s="1389"/>
      <c r="DD8" s="1389"/>
      <c r="DE8" s="1389"/>
      <c r="DF8" s="1389"/>
      <c r="DG8" s="1389"/>
      <c r="DH8" s="1389"/>
      <c r="DI8" s="1389"/>
      <c r="DJ8" s="1389"/>
      <c r="DK8" s="1389"/>
      <c r="DL8" s="1389"/>
      <c r="DM8" s="1389"/>
      <c r="DN8" s="1389"/>
      <c r="DO8" s="1389"/>
      <c r="DP8" s="1389"/>
      <c r="DQ8" s="1389"/>
      <c r="DR8" s="1389"/>
      <c r="DS8" s="1389"/>
      <c r="DT8" s="1389"/>
      <c r="DU8" s="1389"/>
      <c r="DV8" s="1390"/>
    </row>
    <row r="9" spans="1:134" s="433" customFormat="1" ht="76.5" customHeight="1">
      <c r="A9" s="447"/>
      <c r="B9" s="1394" t="s">
        <v>28916</v>
      </c>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c r="AM9" s="1394"/>
      <c r="AN9" s="1394"/>
      <c r="AO9" s="1394"/>
      <c r="AP9" s="1394"/>
      <c r="AQ9" s="1394"/>
      <c r="AR9" s="1394"/>
      <c r="AS9" s="1394"/>
      <c r="AT9" s="1394"/>
      <c r="AU9" s="1394"/>
      <c r="AV9" s="1394"/>
      <c r="AW9" s="1394"/>
      <c r="AX9" s="1394"/>
      <c r="AY9" s="1394"/>
      <c r="AZ9" s="1394"/>
      <c r="BA9" s="1394"/>
      <c r="BB9" s="1394"/>
      <c r="BC9" s="1394"/>
      <c r="BD9" s="1394"/>
      <c r="BE9" s="1394"/>
      <c r="BF9" s="1394"/>
      <c r="BG9" s="1394"/>
      <c r="BH9" s="1394"/>
      <c r="BI9" s="1394"/>
      <c r="BJ9" s="1394"/>
      <c r="BK9" s="1394"/>
      <c r="BL9" s="1394"/>
      <c r="BM9" s="1394"/>
      <c r="BN9" s="1394"/>
      <c r="BO9" s="1394"/>
      <c r="BP9" s="1394"/>
      <c r="BQ9" s="1394"/>
      <c r="BR9" s="1394"/>
      <c r="BS9" s="1394"/>
      <c r="BT9" s="1394"/>
      <c r="BU9" s="1394"/>
      <c r="BV9" s="1394"/>
      <c r="BW9" s="1394"/>
      <c r="BX9" s="1394"/>
      <c r="BY9" s="1394"/>
      <c r="BZ9" s="1394"/>
      <c r="CA9" s="1394"/>
      <c r="CB9" s="1394"/>
      <c r="CC9" s="1394"/>
      <c r="CD9" s="1394"/>
      <c r="CE9" s="1394"/>
      <c r="CF9" s="1394"/>
      <c r="CG9" s="1394"/>
      <c r="CH9" s="1394"/>
      <c r="CI9" s="1394"/>
      <c r="CJ9" s="1394"/>
      <c r="CK9" s="1394"/>
      <c r="CL9" s="1394"/>
      <c r="CM9" s="1394"/>
      <c r="CN9" s="1394"/>
      <c r="CO9" s="1394"/>
      <c r="CP9" s="1394"/>
      <c r="CQ9" s="1394"/>
      <c r="CR9" s="1394"/>
      <c r="CS9" s="1394"/>
      <c r="CT9" s="1394"/>
      <c r="CU9" s="1394"/>
      <c r="CV9" s="1394"/>
      <c r="CW9" s="1394"/>
      <c r="CX9" s="1394"/>
      <c r="CY9" s="1394"/>
      <c r="CZ9" s="1394"/>
      <c r="DA9" s="1394"/>
      <c r="DB9" s="1394"/>
      <c r="DC9" s="1394"/>
      <c r="DD9" s="1394"/>
      <c r="DE9" s="1394"/>
      <c r="DF9" s="1394"/>
      <c r="DG9" s="1394"/>
      <c r="DH9" s="1394"/>
      <c r="DI9" s="1394"/>
      <c r="DJ9" s="1394"/>
      <c r="DK9" s="1394"/>
      <c r="DL9" s="1394"/>
      <c r="DM9" s="1394"/>
      <c r="DN9" s="1394"/>
      <c r="DO9" s="1394"/>
      <c r="DP9" s="1394"/>
      <c r="DQ9" s="1394"/>
      <c r="DR9" s="1394"/>
      <c r="DS9" s="1394"/>
      <c r="DT9" s="1394"/>
      <c r="DU9" s="1394"/>
      <c r="DV9" s="1394"/>
    </row>
    <row r="10" spans="1:134" s="433" customFormat="1" ht="24.95" customHeight="1">
      <c r="A10" s="439"/>
      <c r="B10" s="446"/>
      <c r="C10" s="442"/>
      <c r="D10" s="442"/>
      <c r="E10" s="442"/>
      <c r="F10" s="442"/>
      <c r="G10" s="442"/>
      <c r="H10" s="442"/>
      <c r="I10" s="442"/>
      <c r="J10" s="442"/>
      <c r="K10" s="442"/>
      <c r="L10" s="442"/>
      <c r="M10" s="442"/>
      <c r="N10" s="442"/>
      <c r="O10" s="442"/>
      <c r="P10" s="442"/>
      <c r="Q10" s="442"/>
      <c r="R10" s="442"/>
      <c r="S10" s="442"/>
      <c r="T10" s="442"/>
      <c r="U10" s="442"/>
      <c r="V10" s="442"/>
      <c r="W10" s="442"/>
      <c r="X10" s="442"/>
      <c r="Y10" s="442"/>
      <c r="Z10" s="442"/>
      <c r="AA10" s="442"/>
      <c r="AB10" s="442"/>
      <c r="AC10" s="434"/>
      <c r="AD10" s="434"/>
      <c r="AE10" s="434"/>
      <c r="AF10" s="434"/>
      <c r="AG10" s="434"/>
      <c r="AH10" s="434"/>
      <c r="AI10" s="434"/>
      <c r="AJ10" s="434"/>
      <c r="AK10" s="434"/>
      <c r="AL10" s="434"/>
      <c r="AM10" s="434"/>
      <c r="AN10" s="434"/>
      <c r="AO10" s="434"/>
      <c r="AP10" s="434"/>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c r="CI10" s="434"/>
      <c r="CJ10" s="434"/>
      <c r="CK10" s="434"/>
      <c r="CL10" s="434"/>
      <c r="CM10" s="434"/>
      <c r="CN10" s="434"/>
      <c r="CO10" s="434"/>
      <c r="CP10" s="434"/>
      <c r="CQ10" s="434"/>
      <c r="CR10" s="434"/>
      <c r="CS10" s="434"/>
      <c r="CT10" s="434"/>
      <c r="CU10" s="434"/>
      <c r="CV10" s="434"/>
      <c r="CW10" s="434"/>
      <c r="CX10" s="434"/>
      <c r="CY10" s="434"/>
      <c r="CZ10" s="434"/>
      <c r="DA10" s="434"/>
      <c r="DB10" s="434"/>
      <c r="DC10" s="434"/>
      <c r="DD10" s="434"/>
      <c r="DE10" s="434"/>
      <c r="DF10" s="434"/>
      <c r="DG10" s="434"/>
      <c r="DH10" s="434"/>
      <c r="DI10" s="434"/>
      <c r="DJ10" s="434"/>
      <c r="DK10" s="434"/>
      <c r="DL10" s="434"/>
      <c r="DM10" s="434"/>
      <c r="DN10" s="434"/>
      <c r="DO10" s="434"/>
      <c r="DP10" s="434"/>
      <c r="DQ10" s="434"/>
      <c r="DR10" s="434"/>
      <c r="DS10" s="434"/>
      <c r="DT10" s="434"/>
      <c r="DU10" s="434"/>
      <c r="DV10" s="435"/>
      <c r="DW10" s="434"/>
      <c r="DX10" s="434"/>
      <c r="DY10" s="434"/>
      <c r="DZ10" s="434"/>
    </row>
    <row r="11" spans="1:134" s="433" customFormat="1" ht="35.25">
      <c r="A11" s="447"/>
      <c r="B11" s="442"/>
      <c r="C11" s="442"/>
      <c r="D11" s="434"/>
      <c r="E11" s="434"/>
      <c r="F11" s="434"/>
      <c r="G11" s="434"/>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434"/>
      <c r="AF11" s="434"/>
      <c r="AG11" s="434"/>
      <c r="AH11" s="434"/>
      <c r="AI11" s="434"/>
      <c r="AJ11" s="434"/>
      <c r="AK11" s="434"/>
      <c r="AL11" s="434"/>
      <c r="AM11" s="434"/>
      <c r="AN11" s="434"/>
      <c r="AO11" s="434"/>
      <c r="AP11" s="434"/>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40" t="s">
        <v>30511</v>
      </c>
      <c r="BV11" s="434"/>
      <c r="BW11" s="434"/>
      <c r="BX11" s="434"/>
      <c r="BY11" s="434"/>
      <c r="BZ11" s="434"/>
      <c r="CA11" s="434"/>
      <c r="CB11" s="434"/>
      <c r="CC11" s="434"/>
      <c r="CD11" s="434"/>
      <c r="CE11" s="434"/>
      <c r="CF11" s="434"/>
      <c r="CG11" s="434"/>
      <c r="CH11" s="434"/>
      <c r="CI11" s="434"/>
      <c r="CJ11" s="434"/>
      <c r="CK11" s="434"/>
      <c r="CL11" s="434"/>
      <c r="CM11" s="434"/>
      <c r="CN11" s="434"/>
      <c r="CO11" s="434"/>
      <c r="CP11" s="434"/>
      <c r="CQ11" s="434"/>
      <c r="CR11" s="434"/>
      <c r="CS11" s="434"/>
      <c r="CT11" s="434"/>
      <c r="CU11" s="434"/>
      <c r="CV11" s="434"/>
      <c r="CW11" s="434"/>
      <c r="CX11" s="434"/>
      <c r="CY11" s="434"/>
      <c r="CZ11" s="434"/>
      <c r="DA11" s="434"/>
      <c r="DB11" s="434"/>
      <c r="DC11" s="434"/>
      <c r="DD11" s="434"/>
      <c r="DE11" s="434"/>
      <c r="DF11" s="434"/>
      <c r="DG11" s="434"/>
      <c r="DH11" s="434"/>
      <c r="DI11" s="434"/>
      <c r="DJ11" s="434"/>
      <c r="DK11" s="434"/>
      <c r="DL11" s="434"/>
      <c r="DM11" s="434"/>
      <c r="DN11" s="434"/>
      <c r="DO11" s="434"/>
      <c r="DP11" s="434"/>
      <c r="DQ11" s="434"/>
      <c r="DR11" s="434"/>
      <c r="DS11" s="434"/>
      <c r="DT11" s="434"/>
      <c r="DU11" s="434"/>
      <c r="DV11" s="435"/>
      <c r="DW11" s="434"/>
      <c r="DX11" s="434"/>
      <c r="DY11" s="434"/>
      <c r="DZ11" s="434"/>
      <c r="EC11" s="434"/>
      <c r="ED11" s="434"/>
    </row>
    <row r="12" spans="1:134" s="433" customFormat="1" ht="37.5" customHeight="1">
      <c r="A12" s="447"/>
      <c r="B12" s="442"/>
      <c r="C12" s="442"/>
      <c r="D12" s="434"/>
      <c r="E12" s="434"/>
      <c r="F12" s="434"/>
      <c r="G12" s="434"/>
      <c r="H12" s="434"/>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40"/>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5"/>
      <c r="DW12" s="434"/>
      <c r="DX12" s="434"/>
      <c r="DY12" s="434"/>
      <c r="DZ12" s="434"/>
      <c r="EC12" s="434"/>
      <c r="ED12" s="434"/>
    </row>
    <row r="13" spans="1:134" s="433" customFormat="1" ht="61.5" customHeight="1">
      <c r="A13" s="448" t="s">
        <v>28918</v>
      </c>
      <c r="B13" s="1412" t="s">
        <v>37815</v>
      </c>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2"/>
      <c r="AD13" s="1412"/>
      <c r="AE13" s="1412"/>
      <c r="AF13" s="1412"/>
      <c r="AG13" s="1412"/>
      <c r="AH13" s="1412"/>
      <c r="AI13" s="1412"/>
      <c r="AJ13" s="1412"/>
      <c r="AK13" s="1412"/>
      <c r="AL13" s="1412"/>
      <c r="AM13" s="1412"/>
      <c r="AN13" s="1412"/>
      <c r="AO13" s="1412"/>
      <c r="AP13" s="1412"/>
      <c r="AQ13" s="1412"/>
      <c r="AR13" s="1412"/>
      <c r="AS13" s="1412"/>
      <c r="AT13" s="1412"/>
      <c r="AU13" s="1412"/>
      <c r="AV13" s="1412"/>
      <c r="AW13" s="1412"/>
      <c r="AX13" s="1412"/>
      <c r="AY13" s="1412"/>
      <c r="AZ13" s="1412"/>
      <c r="BA13" s="1412"/>
      <c r="BB13" s="1412"/>
      <c r="BC13" s="1412"/>
      <c r="BD13" s="1412"/>
      <c r="BE13" s="1412"/>
      <c r="BF13" s="1412"/>
      <c r="BG13" s="1412"/>
      <c r="BH13" s="1412"/>
      <c r="BI13" s="1412"/>
      <c r="BJ13" s="1412"/>
      <c r="BK13" s="1412"/>
      <c r="BL13" s="1412"/>
      <c r="BM13" s="1412"/>
      <c r="BN13" s="1412"/>
      <c r="BO13" s="1412"/>
      <c r="BP13" s="1412"/>
      <c r="BQ13" s="1412"/>
      <c r="BR13" s="1412"/>
      <c r="BS13" s="1412"/>
      <c r="BT13" s="1412"/>
      <c r="BU13" s="1412"/>
      <c r="BV13" s="1412"/>
      <c r="BW13" s="1412"/>
      <c r="BX13" s="1412"/>
      <c r="BY13" s="1412"/>
      <c r="BZ13" s="1412"/>
      <c r="CA13" s="1412"/>
      <c r="CB13" s="1412"/>
      <c r="CC13" s="1412"/>
      <c r="CD13" s="1412"/>
      <c r="CE13" s="1412"/>
      <c r="CF13" s="1412"/>
      <c r="CG13" s="1412"/>
      <c r="CH13" s="1412"/>
      <c r="CI13" s="1412"/>
      <c r="CJ13" s="1412"/>
      <c r="CK13" s="1412"/>
      <c r="CL13" s="1412"/>
      <c r="CM13" s="1412"/>
      <c r="CN13" s="1412"/>
      <c r="CO13" s="1412"/>
      <c r="CP13" s="1412"/>
      <c r="CQ13" s="1412"/>
      <c r="CR13" s="1412"/>
      <c r="CS13" s="1412"/>
      <c r="CT13" s="1412"/>
      <c r="CU13" s="1412"/>
      <c r="CV13" s="1412"/>
      <c r="CW13" s="1412"/>
      <c r="CX13" s="1412"/>
      <c r="CY13" s="1412"/>
      <c r="CZ13" s="1412"/>
      <c r="DA13" s="1412"/>
      <c r="DB13" s="1412"/>
      <c r="DC13" s="1412"/>
      <c r="DD13" s="1412"/>
      <c r="DE13" s="1412"/>
      <c r="DF13" s="1412"/>
      <c r="DG13" s="1412"/>
      <c r="DH13" s="1412"/>
      <c r="DI13" s="1412"/>
      <c r="DJ13" s="1412"/>
      <c r="DK13" s="1412"/>
      <c r="DL13" s="1412"/>
      <c r="DM13" s="1412"/>
      <c r="DN13" s="1412"/>
      <c r="DO13" s="1412"/>
      <c r="DP13" s="1412"/>
      <c r="DQ13" s="1412"/>
      <c r="DR13" s="1412"/>
      <c r="DS13" s="1412"/>
      <c r="DT13" s="1412"/>
      <c r="DU13" s="1412"/>
      <c r="DV13" s="1413"/>
      <c r="DW13" s="434"/>
      <c r="DX13" s="434"/>
      <c r="DY13" s="434"/>
      <c r="DZ13" s="434"/>
      <c r="EC13" s="434"/>
      <c r="ED13" s="434"/>
    </row>
    <row r="14" spans="1:134" s="433" customFormat="1" ht="18" customHeight="1">
      <c r="A14" s="447"/>
      <c r="B14" s="442"/>
      <c r="C14" s="442"/>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40"/>
      <c r="BV14" s="434"/>
      <c r="BW14" s="434"/>
      <c r="BX14" s="434"/>
      <c r="BY14" s="434"/>
      <c r="BZ14" s="434"/>
      <c r="CA14" s="434"/>
      <c r="CB14" s="434"/>
      <c r="CC14" s="434"/>
      <c r="CD14" s="434"/>
      <c r="CE14" s="434"/>
      <c r="CF14" s="434"/>
      <c r="CG14" s="434"/>
      <c r="CH14" s="434"/>
      <c r="CI14" s="434"/>
      <c r="CJ14" s="434"/>
      <c r="CK14" s="434"/>
      <c r="CL14" s="434"/>
      <c r="CM14" s="434"/>
      <c r="CN14" s="434"/>
      <c r="CO14" s="434"/>
      <c r="CP14" s="434"/>
      <c r="CQ14" s="434"/>
      <c r="CR14" s="434"/>
      <c r="CS14" s="434"/>
      <c r="CT14" s="434"/>
      <c r="CU14" s="434"/>
      <c r="CV14" s="434"/>
      <c r="CW14" s="434"/>
      <c r="CX14" s="434"/>
      <c r="CY14" s="434"/>
      <c r="CZ14" s="434"/>
      <c r="DA14" s="434"/>
      <c r="DB14" s="434"/>
      <c r="DC14" s="434"/>
      <c r="DD14" s="434"/>
      <c r="DE14" s="434"/>
      <c r="DF14" s="434"/>
      <c r="DG14" s="434"/>
      <c r="DH14" s="434"/>
      <c r="DI14" s="434"/>
      <c r="DJ14" s="434"/>
      <c r="DK14" s="434"/>
      <c r="DL14" s="434"/>
      <c r="DM14" s="434"/>
      <c r="DN14" s="434"/>
      <c r="DO14" s="434"/>
      <c r="DP14" s="434"/>
      <c r="DQ14" s="434"/>
      <c r="DR14" s="434"/>
      <c r="DS14" s="434"/>
      <c r="DT14" s="434"/>
      <c r="DU14" s="434"/>
      <c r="DV14" s="435"/>
      <c r="DW14" s="434"/>
      <c r="DX14" s="434"/>
      <c r="DY14" s="434"/>
      <c r="DZ14" s="434"/>
      <c r="EC14" s="434"/>
      <c r="ED14" s="434"/>
    </row>
    <row r="15" spans="1:134" s="433" customFormat="1" ht="51" customHeight="1">
      <c r="A15" s="447"/>
      <c r="B15" s="449" t="s">
        <v>30512</v>
      </c>
      <c r="C15" s="450"/>
      <c r="D15" s="450"/>
      <c r="E15" s="450"/>
      <c r="F15" s="450"/>
      <c r="G15" s="450"/>
      <c r="H15" s="450"/>
      <c r="I15" s="450"/>
      <c r="J15" s="450"/>
      <c r="K15" s="450"/>
      <c r="L15" s="450"/>
      <c r="M15" s="450"/>
      <c r="N15" s="450"/>
      <c r="O15" s="450"/>
      <c r="P15" s="450"/>
      <c r="Q15" s="450"/>
      <c r="R15" s="450"/>
      <c r="S15" s="450"/>
      <c r="T15" s="450"/>
      <c r="U15" s="450"/>
      <c r="V15" s="1407" t="s">
        <v>37814</v>
      </c>
      <c r="W15" s="1408"/>
      <c r="X15" s="1408"/>
      <c r="Y15" s="1408"/>
      <c r="Z15" s="1408"/>
      <c r="AA15" s="1408"/>
      <c r="AB15" s="1408"/>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8"/>
      <c r="BD15" s="1408"/>
      <c r="BE15" s="1408"/>
      <c r="BF15" s="1408"/>
      <c r="BG15" s="1408"/>
      <c r="BH15" s="1408"/>
      <c r="BI15" s="1408"/>
      <c r="BJ15" s="1408"/>
      <c r="BK15" s="1408"/>
      <c r="BL15" s="1408"/>
      <c r="BM15" s="1408"/>
      <c r="BN15" s="1408"/>
      <c r="BO15" s="1408"/>
      <c r="BP15" s="1408"/>
      <c r="BQ15" s="1408"/>
      <c r="BR15" s="1408"/>
      <c r="BS15" s="1408"/>
      <c r="BT15" s="1408"/>
      <c r="BU15" s="1408"/>
      <c r="BV15" s="1408"/>
      <c r="BW15" s="1408"/>
      <c r="BX15" s="1408"/>
      <c r="BY15" s="1408"/>
      <c r="BZ15" s="1408"/>
      <c r="CA15" s="1408"/>
      <c r="CB15" s="1408"/>
      <c r="CC15" s="1408"/>
      <c r="CD15" s="1408"/>
      <c r="CE15" s="1408"/>
      <c r="CF15" s="1408"/>
      <c r="CG15" s="1408"/>
      <c r="CH15" s="1408"/>
      <c r="CI15" s="1408"/>
      <c r="CJ15" s="1408"/>
      <c r="CK15" s="1408"/>
      <c r="CL15" s="1408"/>
      <c r="CM15" s="1408"/>
      <c r="CN15" s="1408"/>
      <c r="CO15" s="1408"/>
      <c r="CP15" s="1408"/>
      <c r="CQ15" s="1408"/>
      <c r="CR15" s="1408"/>
      <c r="CS15" s="1408"/>
      <c r="CT15" s="1408"/>
      <c r="CU15" s="1408"/>
      <c r="CV15" s="1408"/>
      <c r="CW15" s="1408"/>
      <c r="CX15" s="1408"/>
      <c r="CY15" s="1408"/>
      <c r="CZ15" s="1408"/>
      <c r="DA15" s="1408"/>
      <c r="DB15" s="1408"/>
      <c r="DC15" s="1408"/>
      <c r="DD15" s="1408"/>
      <c r="DE15" s="1408"/>
      <c r="DF15" s="1408"/>
      <c r="DG15" s="1408"/>
      <c r="DH15" s="1408"/>
      <c r="DI15" s="1408"/>
      <c r="DJ15" s="1408"/>
      <c r="DK15" s="1408"/>
      <c r="DL15" s="1408"/>
      <c r="DM15" s="1408"/>
      <c r="DN15" s="1408"/>
      <c r="DO15" s="1408"/>
      <c r="DP15" s="1408"/>
      <c r="DQ15" s="1408"/>
      <c r="DR15" s="1408"/>
      <c r="DS15" s="1408"/>
      <c r="DT15" s="1408"/>
      <c r="DU15" s="1409"/>
      <c r="DV15" s="435"/>
      <c r="DW15" s="434"/>
      <c r="DX15" s="434"/>
      <c r="DY15" s="434"/>
      <c r="DZ15" s="434"/>
      <c r="EC15" s="434"/>
      <c r="ED15" s="434"/>
    </row>
    <row r="16" spans="1:134" s="433" customFormat="1" ht="33" customHeight="1">
      <c r="A16" s="447"/>
      <c r="B16" s="449"/>
      <c r="C16" s="442"/>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c r="AE16" s="434"/>
      <c r="AF16" s="434"/>
      <c r="AG16" s="434"/>
      <c r="AH16" s="434"/>
      <c r="AI16" s="434"/>
      <c r="AJ16" s="434"/>
      <c r="AK16" s="434"/>
      <c r="AL16" s="434"/>
      <c r="AM16" s="434"/>
      <c r="AN16" s="434"/>
      <c r="AO16" s="451"/>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1"/>
      <c r="CL16" s="453"/>
      <c r="CM16" s="451"/>
      <c r="CN16" s="451"/>
      <c r="CO16" s="451"/>
      <c r="CP16" s="451"/>
      <c r="CQ16" s="451"/>
      <c r="CR16" s="451"/>
      <c r="CS16" s="451"/>
      <c r="CT16" s="451"/>
      <c r="CU16" s="451"/>
      <c r="CV16" s="451"/>
      <c r="CW16" s="451"/>
      <c r="CX16" s="451"/>
      <c r="CY16" s="454"/>
      <c r="CZ16" s="454"/>
      <c r="DA16" s="454"/>
      <c r="DB16" s="454"/>
      <c r="DC16" s="454"/>
      <c r="DD16" s="454"/>
      <c r="DE16" s="454"/>
      <c r="DF16" s="454"/>
      <c r="DG16" s="454"/>
      <c r="DH16" s="454"/>
      <c r="DI16" s="454"/>
      <c r="DJ16" s="454"/>
      <c r="DK16" s="454"/>
      <c r="DL16" s="454"/>
      <c r="DM16" s="454"/>
      <c r="DN16" s="454"/>
      <c r="DO16" s="454"/>
      <c r="DP16" s="454"/>
      <c r="DQ16" s="454"/>
      <c r="DR16" s="454"/>
      <c r="DS16" s="454"/>
      <c r="DT16" s="454"/>
      <c r="DU16" s="454"/>
      <c r="DV16" s="435"/>
      <c r="DW16" s="434"/>
      <c r="DX16" s="434"/>
      <c r="DY16" s="434"/>
      <c r="DZ16" s="434"/>
      <c r="EC16" s="434"/>
      <c r="ED16" s="434"/>
    </row>
    <row r="17" spans="1:138" s="433" customFormat="1" ht="51" customHeight="1">
      <c r="A17" s="447"/>
      <c r="B17" s="1410" t="s">
        <v>30513</v>
      </c>
      <c r="C17" s="1410"/>
      <c r="D17" s="1410"/>
      <c r="E17" s="1410"/>
      <c r="F17" s="1410"/>
      <c r="G17" s="1410"/>
      <c r="H17" s="1410"/>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c r="AL17" s="1410"/>
      <c r="AM17" s="1410"/>
      <c r="AN17" s="1410"/>
      <c r="AO17" s="1410"/>
      <c r="AP17" s="1410"/>
      <c r="AQ17" s="1410"/>
      <c r="AR17" s="1410"/>
      <c r="AS17" s="1410"/>
      <c r="AT17" s="1410"/>
      <c r="AU17" s="1410"/>
      <c r="AV17" s="1410"/>
      <c r="AW17" s="1410"/>
      <c r="AX17" s="1410"/>
      <c r="AY17" s="1410"/>
      <c r="AZ17" s="1410"/>
      <c r="BA17" s="1410"/>
      <c r="BB17" s="1410"/>
      <c r="BC17" s="1410"/>
      <c r="BD17" s="1410"/>
      <c r="BE17" s="1410"/>
      <c r="BF17" s="1410"/>
      <c r="BG17" s="1410"/>
      <c r="BH17" s="1410"/>
      <c r="BI17" s="1410"/>
      <c r="BJ17" s="1410"/>
      <c r="BK17" s="1410"/>
      <c r="BL17" s="1410"/>
      <c r="BM17" s="1410"/>
      <c r="BN17" s="1410"/>
      <c r="BO17" s="1410"/>
      <c r="BP17" s="1410"/>
      <c r="BQ17" s="1410"/>
      <c r="BR17" s="1410"/>
      <c r="BS17" s="1410"/>
      <c r="BT17" s="1410"/>
      <c r="BU17" s="1411"/>
      <c r="BV17" s="1398" t="e">
        <f>IF('SEZIONE A'!AH41:AH41&gt;=30%,'SEZIONE A'!AH41:AH41,0)</f>
        <v>#DIV/0!</v>
      </c>
      <c r="BW17" s="1399"/>
      <c r="BX17" s="1399"/>
      <c r="BY17" s="1399"/>
      <c r="BZ17" s="1399"/>
      <c r="CA17" s="1399"/>
      <c r="CB17" s="1399"/>
      <c r="CC17" s="1399"/>
      <c r="CD17" s="1399"/>
      <c r="CE17" s="1400"/>
      <c r="CF17" s="455" t="s">
        <v>30514</v>
      </c>
      <c r="CG17" s="434"/>
      <c r="CH17" s="456" t="s">
        <v>30515</v>
      </c>
      <c r="CI17" s="434"/>
      <c r="CJ17" s="457"/>
      <c r="CK17" s="457"/>
      <c r="CL17" s="457"/>
      <c r="CM17" s="457"/>
      <c r="CN17" s="457"/>
      <c r="CO17" s="457"/>
      <c r="CP17" s="457"/>
      <c r="CQ17" s="457"/>
      <c r="CR17" s="457"/>
      <c r="CS17" s="457"/>
      <c r="CT17" s="457"/>
      <c r="CU17" s="457"/>
      <c r="CV17" s="457"/>
      <c r="CW17" s="457"/>
      <c r="CX17" s="457"/>
      <c r="CY17" s="457"/>
      <c r="CZ17" s="457"/>
      <c r="DA17" s="457"/>
      <c r="DB17" s="457"/>
      <c r="DC17" s="457"/>
      <c r="DD17" s="457"/>
      <c r="DE17" s="457"/>
      <c r="DF17" s="457"/>
      <c r="DG17" s="457"/>
      <c r="DH17" s="457"/>
      <c r="DI17" s="457"/>
      <c r="DJ17" s="457"/>
      <c r="DK17" s="457"/>
      <c r="DL17" s="457"/>
      <c r="DM17" s="457"/>
      <c r="DN17" s="457"/>
      <c r="DO17" s="457"/>
      <c r="DP17" s="457"/>
      <c r="DQ17" s="457"/>
      <c r="DR17" s="457"/>
      <c r="DS17" s="457"/>
      <c r="DT17" s="457"/>
      <c r="DU17" s="457"/>
      <c r="DV17" s="435"/>
      <c r="DW17" s="434"/>
      <c r="DX17" s="434"/>
      <c r="DY17" s="434"/>
      <c r="DZ17" s="434"/>
      <c r="EC17" s="434"/>
      <c r="ED17" s="434"/>
    </row>
    <row r="18" spans="1:138" s="433" customFormat="1" ht="33" customHeight="1">
      <c r="A18" s="447"/>
      <c r="B18" s="442"/>
      <c r="C18" s="442"/>
      <c r="D18" s="434"/>
      <c r="E18" s="434"/>
      <c r="F18" s="434"/>
      <c r="G18" s="434"/>
      <c r="H18" s="434"/>
      <c r="I18" s="434"/>
      <c r="J18" s="434"/>
      <c r="K18" s="434"/>
      <c r="L18" s="434"/>
      <c r="M18" s="434"/>
      <c r="N18" s="434"/>
      <c r="O18" s="434"/>
      <c r="P18" s="434"/>
      <c r="Q18" s="434"/>
      <c r="R18" s="434"/>
      <c r="S18" s="434"/>
      <c r="T18" s="434"/>
      <c r="U18" s="434"/>
      <c r="V18" s="434"/>
      <c r="W18" s="434"/>
      <c r="X18" s="434"/>
      <c r="Y18" s="434"/>
      <c r="Z18" s="434"/>
      <c r="AA18" s="434"/>
      <c r="AB18" s="434"/>
      <c r="AC18" s="434"/>
      <c r="AD18" s="434"/>
      <c r="AE18" s="434"/>
      <c r="AF18" s="434"/>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40"/>
      <c r="BV18" s="434"/>
      <c r="BW18" s="434"/>
      <c r="BX18" s="434"/>
      <c r="BY18" s="434"/>
      <c r="BZ18" s="434"/>
      <c r="CA18" s="434"/>
      <c r="CB18" s="434"/>
      <c r="CC18" s="434"/>
      <c r="CD18" s="434"/>
      <c r="CE18" s="434"/>
      <c r="CF18" s="434"/>
      <c r="CG18" s="434"/>
      <c r="CH18" s="434"/>
      <c r="CI18" s="434"/>
      <c r="CJ18" s="434"/>
      <c r="CK18" s="434"/>
      <c r="CL18" s="434"/>
      <c r="CM18" s="434"/>
      <c r="CN18" s="434"/>
      <c r="CO18" s="434"/>
      <c r="CP18" s="434"/>
      <c r="CQ18" s="434"/>
      <c r="CR18" s="434"/>
      <c r="CS18" s="434"/>
      <c r="CT18" s="434"/>
      <c r="CU18" s="434"/>
      <c r="CV18" s="434"/>
      <c r="CW18" s="434"/>
      <c r="CX18" s="434"/>
      <c r="CY18" s="434"/>
      <c r="CZ18" s="434"/>
      <c r="DA18" s="434"/>
      <c r="DB18" s="434"/>
      <c r="DC18" s="434"/>
      <c r="DD18" s="434"/>
      <c r="DE18" s="434"/>
      <c r="DF18" s="434"/>
      <c r="DG18" s="434"/>
      <c r="DH18" s="434"/>
      <c r="DI18" s="434"/>
      <c r="DJ18" s="434"/>
      <c r="DK18" s="434"/>
      <c r="DL18" s="434"/>
      <c r="DM18" s="434"/>
      <c r="DN18" s="434"/>
      <c r="DO18" s="434"/>
      <c r="DP18" s="434"/>
      <c r="DQ18" s="434"/>
      <c r="DR18" s="434"/>
      <c r="DS18" s="434"/>
      <c r="DT18" s="434"/>
      <c r="DU18" s="434"/>
      <c r="DV18" s="435"/>
      <c r="DW18" s="434"/>
      <c r="DX18" s="434"/>
      <c r="DY18" s="434"/>
      <c r="DZ18" s="434"/>
      <c r="EC18" s="434"/>
      <c r="ED18" s="434"/>
    </row>
    <row r="19" spans="1:138" s="433" customFormat="1" ht="33" customHeight="1">
      <c r="A19" s="447"/>
      <c r="B19" s="455" t="s">
        <v>30516</v>
      </c>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c r="CU19" s="457"/>
      <c r="CV19" s="457"/>
      <c r="CW19" s="457"/>
      <c r="CX19" s="457"/>
      <c r="CY19" s="457"/>
      <c r="CZ19" s="457"/>
      <c r="DA19" s="457"/>
      <c r="DB19" s="457"/>
      <c r="DC19" s="457"/>
      <c r="DD19" s="457"/>
      <c r="DE19" s="457"/>
      <c r="DF19" s="457"/>
      <c r="DG19" s="457"/>
      <c r="DH19" s="457"/>
      <c r="DI19" s="457"/>
      <c r="DJ19" s="457"/>
      <c r="DK19" s="457"/>
      <c r="DL19" s="457"/>
      <c r="DM19" s="457"/>
      <c r="DN19" s="457"/>
      <c r="DO19" s="457"/>
      <c r="DP19" s="457"/>
      <c r="DQ19" s="457"/>
      <c r="DR19" s="457"/>
      <c r="DS19" s="457"/>
      <c r="DT19" s="457"/>
      <c r="DU19" s="457"/>
      <c r="DV19" s="435"/>
      <c r="DW19" s="434"/>
      <c r="DX19" s="434"/>
      <c r="DY19" s="434"/>
      <c r="DZ19" s="434"/>
      <c r="EC19" s="434"/>
      <c r="ED19" s="434"/>
    </row>
    <row r="20" spans="1:138" s="433" customFormat="1" ht="33" customHeight="1">
      <c r="A20" s="439"/>
      <c r="B20" s="458"/>
      <c r="C20" s="455"/>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c r="CI20" s="434"/>
      <c r="CJ20" s="434"/>
      <c r="CK20" s="434"/>
      <c r="CL20" s="434"/>
      <c r="CM20" s="434"/>
      <c r="CN20" s="434"/>
      <c r="CO20" s="434"/>
      <c r="CP20" s="434"/>
      <c r="CQ20" s="434"/>
      <c r="CR20" s="434"/>
      <c r="CS20" s="434"/>
      <c r="CT20" s="434"/>
      <c r="CU20" s="434"/>
      <c r="CV20" s="434"/>
      <c r="CW20" s="434"/>
      <c r="CX20" s="434"/>
      <c r="CY20" s="434"/>
      <c r="CZ20" s="434"/>
      <c r="DA20" s="434"/>
      <c r="DB20" s="434"/>
      <c r="DC20" s="434"/>
      <c r="DD20" s="434"/>
      <c r="DE20" s="434"/>
      <c r="DF20" s="434"/>
      <c r="DG20" s="434"/>
      <c r="DH20" s="434"/>
      <c r="DI20" s="434"/>
      <c r="DJ20" s="434"/>
      <c r="DK20" s="434"/>
      <c r="DL20" s="434"/>
      <c r="DM20" s="434"/>
      <c r="DN20" s="434"/>
      <c r="DO20" s="434"/>
      <c r="DP20" s="434"/>
      <c r="DQ20" s="434"/>
      <c r="DR20" s="434"/>
      <c r="DS20" s="434"/>
      <c r="DT20" s="434"/>
      <c r="DU20" s="434"/>
      <c r="DV20" s="435"/>
      <c r="DW20" s="434"/>
      <c r="DX20" s="434"/>
      <c r="DY20" s="434"/>
      <c r="DZ20" s="434"/>
      <c r="ED20" s="434"/>
    </row>
    <row r="21" spans="1:138" s="433" customFormat="1" ht="33" customHeight="1">
      <c r="A21" s="439"/>
      <c r="B21" s="459" t="s">
        <v>37819</v>
      </c>
      <c r="C21" s="434"/>
      <c r="D21" s="464"/>
      <c r="E21" s="464"/>
      <c r="F21" s="464"/>
      <c r="G21" s="460"/>
      <c r="H21" s="460"/>
      <c r="I21" s="434"/>
      <c r="J21" s="460"/>
      <c r="K21" s="460"/>
      <c r="L21" s="460"/>
      <c r="M21" s="460"/>
      <c r="N21" s="460"/>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34"/>
      <c r="AQ21" s="434"/>
      <c r="AR21" s="434"/>
      <c r="AS21" s="434"/>
      <c r="AT21" s="434"/>
      <c r="AU21" s="434"/>
      <c r="AV21" s="461"/>
      <c r="AW21" s="461"/>
      <c r="AX21" s="461"/>
      <c r="AY21" s="461"/>
      <c r="AZ21" s="461"/>
      <c r="BA21" s="461"/>
      <c r="BB21" s="461"/>
      <c r="BC21" s="461"/>
      <c r="BD21" s="461"/>
      <c r="BE21" s="461"/>
      <c r="BF21" s="461"/>
      <c r="BG21" s="461"/>
      <c r="BH21" s="461"/>
      <c r="BI21" s="461"/>
      <c r="BJ21" s="461"/>
      <c r="BK21" s="461"/>
      <c r="BL21" s="461"/>
      <c r="BM21" s="461"/>
      <c r="BN21" s="434"/>
      <c r="BO21" s="455"/>
      <c r="BP21" s="434"/>
      <c r="BQ21" s="434"/>
      <c r="BR21" s="434"/>
      <c r="BS21" s="434"/>
      <c r="BT21" s="434"/>
      <c r="BU21" s="462"/>
      <c r="BV21" s="462"/>
      <c r="BW21" s="462"/>
      <c r="BX21" s="462"/>
      <c r="BY21" s="462"/>
      <c r="BZ21" s="462"/>
      <c r="CA21" s="462"/>
      <c r="CB21" s="462"/>
      <c r="CC21" s="462"/>
      <c r="CD21" s="462"/>
      <c r="CE21" s="462"/>
      <c r="CF21" s="462"/>
      <c r="CG21" s="462"/>
      <c r="CH21" s="462"/>
      <c r="CI21" s="462"/>
      <c r="CJ21" s="462"/>
      <c r="CK21" s="462"/>
      <c r="CL21" s="434"/>
      <c r="CM21" s="455"/>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5"/>
      <c r="DW21" s="434"/>
      <c r="DX21" s="434"/>
      <c r="DY21" s="434"/>
      <c r="DZ21" s="434"/>
      <c r="ED21" s="434"/>
    </row>
    <row r="22" spans="1:138" s="433" customFormat="1" ht="24.75" customHeight="1">
      <c r="A22" s="439"/>
      <c r="B22" s="458"/>
      <c r="C22" s="434"/>
      <c r="D22" s="434"/>
      <c r="E22" s="434"/>
      <c r="F22" s="434"/>
      <c r="G22" s="434"/>
      <c r="H22" s="434"/>
      <c r="I22" s="434"/>
      <c r="J22" s="434"/>
      <c r="K22" s="434"/>
      <c r="L22" s="434"/>
      <c r="M22" s="434"/>
      <c r="N22" s="434"/>
      <c r="O22" s="434"/>
      <c r="P22" s="434"/>
      <c r="Q22" s="434"/>
      <c r="R22" s="434"/>
      <c r="S22" s="463"/>
      <c r="T22" s="463"/>
      <c r="U22" s="463"/>
      <c r="V22" s="463"/>
      <c r="W22" s="463"/>
      <c r="X22" s="463"/>
      <c r="Y22" s="463"/>
      <c r="Z22" s="463"/>
      <c r="AA22" s="463"/>
      <c r="AB22" s="463"/>
      <c r="AC22" s="463"/>
      <c r="AD22" s="463"/>
      <c r="AE22" s="464"/>
      <c r="AF22" s="434"/>
      <c r="AG22" s="434"/>
      <c r="AH22" s="434"/>
      <c r="AI22" s="463"/>
      <c r="AJ22" s="455"/>
      <c r="AK22" s="434"/>
      <c r="AL22" s="434"/>
      <c r="AM22" s="455"/>
      <c r="AN22" s="434"/>
      <c r="AO22" s="434"/>
      <c r="AP22" s="434"/>
      <c r="AQ22" s="434"/>
      <c r="AR22" s="434"/>
      <c r="AS22" s="434"/>
      <c r="AT22" s="434"/>
      <c r="AU22" s="434"/>
      <c r="AV22" s="434"/>
      <c r="AW22" s="434"/>
      <c r="AX22" s="434"/>
      <c r="AY22" s="434"/>
      <c r="AZ22" s="434"/>
      <c r="BA22" s="434"/>
      <c r="BB22" s="465"/>
      <c r="BC22" s="434"/>
      <c r="BD22" s="465"/>
      <c r="BE22" s="465"/>
      <c r="BF22" s="455"/>
      <c r="BG22" s="434"/>
      <c r="BH22" s="465"/>
      <c r="BI22" s="465"/>
      <c r="BJ22" s="465"/>
      <c r="BK22" s="465"/>
      <c r="BL22" s="465"/>
      <c r="BM22" s="465"/>
      <c r="BN22" s="465"/>
      <c r="BO22" s="465"/>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5"/>
      <c r="DW22" s="434"/>
      <c r="DX22" s="434"/>
      <c r="DY22" s="434"/>
      <c r="DZ22" s="434"/>
      <c r="ED22" s="434"/>
    </row>
    <row r="23" spans="1:138" s="433" customFormat="1" ht="23.25" customHeight="1">
      <c r="A23" s="439"/>
      <c r="B23" s="459"/>
      <c r="C23" s="434"/>
      <c r="D23" s="454"/>
      <c r="E23" s="454"/>
      <c r="F23" s="454"/>
      <c r="G23" s="460"/>
      <c r="H23" s="456"/>
      <c r="I23" s="460"/>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63"/>
      <c r="AJ23" s="456"/>
      <c r="AK23" s="460"/>
      <c r="AL23" s="460"/>
      <c r="AM23" s="456"/>
      <c r="AN23" s="460"/>
      <c r="AO23" s="460"/>
      <c r="AP23" s="460"/>
      <c r="AQ23" s="460"/>
      <c r="AR23" s="460"/>
      <c r="AS23" s="460"/>
      <c r="AT23" s="460"/>
      <c r="AU23" s="460"/>
      <c r="AV23" s="460"/>
      <c r="AW23" s="460"/>
      <c r="AX23" s="460"/>
      <c r="AY23" s="460"/>
      <c r="AZ23" s="460"/>
      <c r="BA23" s="460"/>
      <c r="BB23" s="461"/>
      <c r="BC23" s="460"/>
      <c r="BD23" s="461"/>
      <c r="BE23" s="461"/>
      <c r="BF23" s="456"/>
      <c r="BG23" s="460"/>
      <c r="BH23" s="461"/>
      <c r="BI23" s="461"/>
      <c r="BJ23" s="461"/>
      <c r="BK23" s="461"/>
      <c r="BL23" s="461"/>
      <c r="BM23" s="461"/>
      <c r="BN23" s="461"/>
      <c r="BO23" s="461"/>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6"/>
      <c r="CT23" s="464"/>
      <c r="CU23" s="464"/>
      <c r="CV23" s="464"/>
      <c r="CW23" s="434"/>
      <c r="CX23" s="455"/>
      <c r="CY23" s="434"/>
      <c r="CZ23" s="460"/>
      <c r="DA23" s="460"/>
      <c r="DB23" s="460"/>
      <c r="DC23" s="434"/>
      <c r="DD23" s="460"/>
      <c r="DE23" s="460"/>
      <c r="DF23" s="460"/>
      <c r="DG23" s="460"/>
      <c r="DH23" s="460"/>
      <c r="DI23" s="460"/>
      <c r="DJ23" s="460"/>
      <c r="DK23" s="460"/>
      <c r="DL23" s="460"/>
      <c r="DM23" s="460"/>
      <c r="DN23" s="460"/>
      <c r="DO23" s="464"/>
      <c r="DP23" s="434"/>
      <c r="DQ23" s="434"/>
      <c r="DR23" s="466"/>
      <c r="DS23" s="455"/>
      <c r="DT23" s="434"/>
      <c r="DU23" s="434"/>
      <c r="DV23" s="435"/>
      <c r="DW23" s="434"/>
      <c r="DX23" s="434"/>
      <c r="DY23" s="434"/>
      <c r="DZ23" s="434"/>
      <c r="ED23" s="434"/>
    </row>
    <row r="24" spans="1:138" s="433" customFormat="1" ht="54.75" customHeight="1">
      <c r="A24" s="439"/>
      <c r="B24" s="459"/>
      <c r="C24" s="1404"/>
      <c r="D24" s="1405"/>
      <c r="E24" s="1405"/>
      <c r="F24" s="1406"/>
      <c r="G24" s="460"/>
      <c r="H24" s="1396" t="s">
        <v>125</v>
      </c>
      <c r="I24" s="1396"/>
      <c r="J24" s="1396"/>
      <c r="K24" s="1396"/>
      <c r="L24" s="1396"/>
      <c r="M24" s="1396"/>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c r="AL24" s="1396"/>
      <c r="AM24" s="1396"/>
      <c r="AN24" s="1396"/>
      <c r="AO24" s="1396"/>
      <c r="AP24" s="1396"/>
      <c r="AQ24" s="1396"/>
      <c r="AR24" s="1396"/>
      <c r="AS24" s="1396"/>
      <c r="AT24" s="1396"/>
      <c r="AU24" s="1396"/>
      <c r="AV24" s="1396"/>
      <c r="AW24" s="1396"/>
      <c r="AX24" s="1396"/>
      <c r="AY24" s="1396"/>
      <c r="AZ24" s="1396"/>
      <c r="BA24" s="1396"/>
      <c r="BB24" s="1396"/>
      <c r="BC24" s="1396"/>
      <c r="BD24" s="1396"/>
      <c r="BE24" s="1396"/>
      <c r="BF24" s="1396"/>
      <c r="BG24" s="1396"/>
      <c r="BH24" s="1396"/>
      <c r="BI24" s="1396"/>
      <c r="BJ24" s="1396"/>
      <c r="BK24" s="1396"/>
      <c r="BL24" s="1396"/>
      <c r="BM24" s="1396"/>
      <c r="BN24" s="1396"/>
      <c r="BO24" s="1396"/>
      <c r="BP24" s="1396"/>
      <c r="BQ24" s="1396"/>
      <c r="BR24" s="1396"/>
      <c r="BS24" s="1396"/>
      <c r="BT24" s="1396"/>
      <c r="BU24" s="1396"/>
      <c r="BV24" s="1396"/>
      <c r="BW24" s="1396"/>
      <c r="BX24" s="1396"/>
      <c r="BY24" s="1396"/>
      <c r="BZ24" s="1396"/>
      <c r="CA24" s="1396"/>
      <c r="CB24" s="1396"/>
      <c r="CC24" s="1396"/>
      <c r="CD24" s="1396"/>
      <c r="CE24" s="1396"/>
      <c r="CF24" s="1396"/>
      <c r="CG24" s="1396"/>
      <c r="CH24" s="1396"/>
      <c r="CI24" s="1396"/>
      <c r="CJ24" s="1396"/>
      <c r="CK24" s="1396"/>
      <c r="CL24" s="1396"/>
      <c r="CM24" s="1396"/>
      <c r="CN24" s="1396"/>
      <c r="CO24" s="1396"/>
      <c r="CP24" s="1396"/>
      <c r="CQ24" s="1396"/>
      <c r="CR24" s="1396"/>
      <c r="CS24" s="1396"/>
      <c r="CT24" s="1396"/>
      <c r="CU24" s="1396"/>
      <c r="CV24" s="1396"/>
      <c r="CW24" s="1396"/>
      <c r="CX24" s="1396"/>
      <c r="CY24" s="1396"/>
      <c r="CZ24" s="1396"/>
      <c r="DA24" s="1396"/>
      <c r="DB24" s="1396"/>
      <c r="DC24" s="1396"/>
      <c r="DD24" s="1396"/>
      <c r="DE24" s="1396"/>
      <c r="DF24" s="1396"/>
      <c r="DG24" s="1396"/>
      <c r="DH24" s="1396"/>
      <c r="DI24" s="1396"/>
      <c r="DJ24" s="1396"/>
      <c r="DK24" s="1396"/>
      <c r="DL24" s="1396"/>
      <c r="DM24" s="1396"/>
      <c r="DN24" s="1396"/>
      <c r="DO24" s="1396"/>
      <c r="DP24" s="1396"/>
      <c r="DQ24" s="1396"/>
      <c r="DR24" s="1396"/>
      <c r="DS24" s="1396"/>
      <c r="DT24" s="1396"/>
      <c r="DU24" s="1396"/>
      <c r="DV24" s="1397"/>
      <c r="DW24" s="434"/>
      <c r="DX24" s="434"/>
      <c r="DY24" s="434"/>
      <c r="DZ24" s="434"/>
      <c r="ED24" s="434"/>
    </row>
    <row r="25" spans="1:138" s="433" customFormat="1" ht="21" customHeight="1">
      <c r="A25" s="439"/>
      <c r="B25" s="459"/>
      <c r="C25" s="434"/>
      <c r="D25" s="454"/>
      <c r="E25" s="454"/>
      <c r="F25" s="454"/>
      <c r="G25" s="460"/>
      <c r="H25" s="449"/>
      <c r="I25" s="460"/>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63"/>
      <c r="AJ25" s="456"/>
      <c r="AK25" s="460"/>
      <c r="AL25" s="460"/>
      <c r="AM25" s="456"/>
      <c r="AN25" s="460"/>
      <c r="AO25" s="460"/>
      <c r="AP25" s="460"/>
      <c r="AQ25" s="460"/>
      <c r="AR25" s="460"/>
      <c r="AS25" s="460"/>
      <c r="AT25" s="460"/>
      <c r="AU25" s="460"/>
      <c r="AV25" s="460"/>
      <c r="AW25" s="460"/>
      <c r="AX25" s="460"/>
      <c r="AY25" s="460"/>
      <c r="AZ25" s="460"/>
      <c r="BA25" s="460"/>
      <c r="BB25" s="461"/>
      <c r="BC25" s="460"/>
      <c r="BD25" s="461"/>
      <c r="BE25" s="461"/>
      <c r="BF25" s="456"/>
      <c r="BG25" s="460"/>
      <c r="BH25" s="461"/>
      <c r="BI25" s="461"/>
      <c r="BJ25" s="461"/>
      <c r="BK25" s="461"/>
      <c r="BL25" s="461"/>
      <c r="BM25" s="461"/>
      <c r="BN25" s="461"/>
      <c r="BO25" s="461"/>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6"/>
      <c r="CT25" s="464"/>
      <c r="CU25" s="464"/>
      <c r="CV25" s="464"/>
      <c r="CW25" s="434"/>
      <c r="CX25" s="455"/>
      <c r="CY25" s="434"/>
      <c r="CZ25" s="460"/>
      <c r="DA25" s="460"/>
      <c r="DB25" s="460"/>
      <c r="DC25" s="434"/>
      <c r="DD25" s="460"/>
      <c r="DE25" s="460"/>
      <c r="DF25" s="460"/>
      <c r="DG25" s="460"/>
      <c r="DH25" s="460"/>
      <c r="DI25" s="460"/>
      <c r="DJ25" s="460"/>
      <c r="DK25" s="460"/>
      <c r="DL25" s="460"/>
      <c r="DM25" s="460"/>
      <c r="DN25" s="460"/>
      <c r="DO25" s="464"/>
      <c r="DP25" s="434"/>
      <c r="DQ25" s="434"/>
      <c r="DR25" s="466"/>
      <c r="DS25" s="455"/>
      <c r="DT25" s="434"/>
      <c r="DU25" s="434"/>
      <c r="DV25" s="435"/>
      <c r="DW25" s="434"/>
      <c r="DX25" s="434"/>
      <c r="DY25" s="434"/>
      <c r="DZ25" s="434"/>
      <c r="ED25" s="434"/>
    </row>
    <row r="26" spans="1:138" s="433" customFormat="1" ht="39.950000000000003" customHeight="1">
      <c r="A26" s="439"/>
      <c r="B26" s="434"/>
      <c r="C26" s="1416" t="str">
        <f>IF('SEZIONE A'!AI39=0,"X","")</f>
        <v>X</v>
      </c>
      <c r="D26" s="1417"/>
      <c r="E26" s="1417"/>
      <c r="F26" s="1418"/>
      <c r="G26" s="434"/>
      <c r="H26" s="1427" t="s">
        <v>30517</v>
      </c>
      <c r="I26" s="1427"/>
      <c r="J26" s="1427"/>
      <c r="K26" s="1427"/>
      <c r="L26" s="1427"/>
      <c r="M26" s="1427"/>
      <c r="N26" s="1427"/>
      <c r="O26" s="1427"/>
      <c r="P26" s="1427"/>
      <c r="Q26" s="1427"/>
      <c r="R26" s="1427"/>
      <c r="S26" s="1427"/>
      <c r="T26" s="1427"/>
      <c r="U26" s="1427"/>
      <c r="V26" s="1427"/>
      <c r="W26" s="1427"/>
      <c r="X26" s="1427"/>
      <c r="Y26" s="1427"/>
      <c r="Z26" s="1427"/>
      <c r="AA26" s="1427"/>
      <c r="AB26" s="1427"/>
      <c r="AC26" s="1427"/>
      <c r="AD26" s="1427"/>
      <c r="AE26" s="1427"/>
      <c r="AF26" s="1427"/>
      <c r="AG26" s="1427"/>
      <c r="AH26" s="1427"/>
      <c r="AI26" s="1427"/>
      <c r="AJ26" s="1427"/>
      <c r="AK26" s="1427"/>
      <c r="AL26" s="1427"/>
      <c r="AM26" s="1427"/>
      <c r="AN26" s="1427"/>
      <c r="AO26" s="1427"/>
      <c r="AP26" s="1427"/>
      <c r="AQ26" s="1427"/>
      <c r="AR26" s="1427"/>
      <c r="AS26" s="1427"/>
      <c r="AT26" s="1427"/>
      <c r="AU26" s="1427"/>
      <c r="AV26" s="1427"/>
      <c r="AW26" s="1427"/>
      <c r="AX26" s="1427"/>
      <c r="AY26" s="1427"/>
      <c r="AZ26" s="1427"/>
      <c r="BA26" s="1427"/>
      <c r="BB26" s="1427"/>
      <c r="BC26" s="1427"/>
      <c r="BD26" s="1427"/>
      <c r="BE26" s="1427"/>
      <c r="BF26" s="1427"/>
      <c r="BG26" s="1427"/>
      <c r="BH26" s="1427"/>
      <c r="BI26" s="1427"/>
      <c r="BJ26" s="1427"/>
      <c r="BK26" s="1427"/>
      <c r="BL26" s="1427"/>
      <c r="BM26" s="1427"/>
      <c r="BN26" s="1427"/>
      <c r="BO26" s="1427"/>
      <c r="BP26" s="1427"/>
      <c r="BQ26" s="1427"/>
      <c r="BR26" s="1427"/>
      <c r="BS26" s="1427"/>
      <c r="BT26" s="1427"/>
      <c r="BU26" s="1427"/>
      <c r="BV26" s="1427"/>
      <c r="BW26" s="1427"/>
      <c r="BX26" s="1427"/>
      <c r="BY26" s="1427"/>
      <c r="BZ26" s="1427"/>
      <c r="CA26" s="1427"/>
      <c r="CB26" s="1427"/>
      <c r="CC26" s="1427"/>
      <c r="CD26" s="1427"/>
      <c r="CE26" s="1427"/>
      <c r="CF26" s="1427"/>
      <c r="CG26" s="1427"/>
      <c r="CH26" s="1427"/>
      <c r="CI26" s="1427"/>
      <c r="CJ26" s="1427"/>
      <c r="CK26" s="1427"/>
      <c r="CL26" s="1427"/>
      <c r="CM26" s="1427"/>
      <c r="CN26" s="1427"/>
      <c r="CO26" s="1427"/>
      <c r="CP26" s="1427"/>
      <c r="CQ26" s="1427"/>
      <c r="CR26" s="1427"/>
      <c r="CS26" s="1427"/>
      <c r="CT26" s="1427"/>
      <c r="CU26" s="1427"/>
      <c r="CV26" s="1427"/>
      <c r="CW26" s="1427"/>
      <c r="CX26" s="1427"/>
      <c r="CY26" s="1427"/>
      <c r="CZ26" s="1427"/>
      <c r="DA26" s="1427"/>
      <c r="DB26" s="1427"/>
      <c r="DC26" s="1427"/>
      <c r="DD26" s="1427"/>
      <c r="DE26" s="1427"/>
      <c r="DF26" s="1427"/>
      <c r="DG26" s="434"/>
      <c r="DH26" s="434"/>
      <c r="DI26" s="434"/>
      <c r="DJ26" s="434"/>
      <c r="DK26" s="434"/>
      <c r="DL26" s="434"/>
      <c r="DM26" s="434"/>
      <c r="DN26" s="434"/>
      <c r="DO26" s="434"/>
      <c r="DP26" s="434"/>
      <c r="DQ26" s="434"/>
      <c r="DR26" s="434"/>
      <c r="DS26" s="434"/>
      <c r="DT26" s="434"/>
      <c r="DU26" s="434"/>
      <c r="DV26" s="435"/>
      <c r="DW26" s="434"/>
      <c r="DX26" s="434"/>
      <c r="DY26" s="434"/>
      <c r="DZ26" s="434"/>
      <c r="ED26" s="434"/>
    </row>
    <row r="27" spans="1:138" s="433" customFormat="1" ht="21.75" customHeight="1">
      <c r="A27" s="439"/>
      <c r="B27" s="434"/>
      <c r="C27" s="432"/>
      <c r="D27" s="432"/>
      <c r="E27" s="432"/>
      <c r="F27" s="432"/>
      <c r="G27" s="434"/>
      <c r="H27" s="458"/>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c r="CU27" s="434"/>
      <c r="CV27" s="434"/>
      <c r="CW27" s="434"/>
      <c r="CX27" s="434"/>
      <c r="CY27" s="434"/>
      <c r="CZ27" s="434"/>
      <c r="DA27" s="434"/>
      <c r="DB27" s="434"/>
      <c r="DC27" s="434"/>
      <c r="DD27" s="434"/>
      <c r="DE27" s="434"/>
      <c r="DF27" s="434"/>
      <c r="DG27" s="434"/>
      <c r="DH27" s="434"/>
      <c r="DI27" s="434"/>
      <c r="DJ27" s="434"/>
      <c r="DK27" s="434"/>
      <c r="DL27" s="434"/>
      <c r="DM27" s="434"/>
      <c r="DN27" s="434"/>
      <c r="DO27" s="434"/>
      <c r="DP27" s="434"/>
      <c r="DQ27" s="434"/>
      <c r="DR27" s="434"/>
      <c r="DS27" s="434"/>
      <c r="DT27" s="434"/>
      <c r="DU27" s="434"/>
      <c r="DV27" s="435"/>
      <c r="DW27" s="434"/>
      <c r="DX27" s="434"/>
      <c r="DY27" s="434"/>
      <c r="DZ27" s="434"/>
      <c r="ED27" s="434"/>
    </row>
    <row r="28" spans="1:138" s="433" customFormat="1" ht="39.950000000000003" customHeight="1">
      <c r="A28" s="439"/>
      <c r="B28" s="434"/>
      <c r="C28" s="1416" t="str">
        <f>IF('SEZIONE A'!AI41&gt;0,"X","")</f>
        <v/>
      </c>
      <c r="D28" s="1417"/>
      <c r="E28" s="1417"/>
      <c r="F28" s="1418"/>
      <c r="G28" s="434"/>
      <c r="H28" s="1427" t="s">
        <v>28924</v>
      </c>
      <c r="I28" s="1427"/>
      <c r="J28" s="1427"/>
      <c r="K28" s="1427"/>
      <c r="L28" s="1427"/>
      <c r="M28" s="1427"/>
      <c r="N28" s="1427"/>
      <c r="O28" s="1427"/>
      <c r="P28" s="1427"/>
      <c r="Q28" s="1427"/>
      <c r="R28" s="1427"/>
      <c r="S28" s="1427"/>
      <c r="T28" s="1427"/>
      <c r="U28" s="1427"/>
      <c r="V28" s="1427"/>
      <c r="W28" s="1427"/>
      <c r="X28" s="1427"/>
      <c r="Y28" s="1427"/>
      <c r="Z28" s="1427"/>
      <c r="AA28" s="1427"/>
      <c r="AB28" s="1427"/>
      <c r="AC28" s="1427"/>
      <c r="AD28" s="1427"/>
      <c r="AE28" s="1427"/>
      <c r="AF28" s="1427"/>
      <c r="AG28" s="1427"/>
      <c r="AH28" s="1427"/>
      <c r="AI28" s="1427"/>
      <c r="AJ28" s="1427"/>
      <c r="AK28" s="1427"/>
      <c r="AL28" s="1427"/>
      <c r="AM28" s="1427"/>
      <c r="AN28" s="1427"/>
      <c r="AO28" s="1427"/>
      <c r="AP28" s="1427"/>
      <c r="AQ28" s="1427"/>
      <c r="AR28" s="1427"/>
      <c r="AS28" s="1427"/>
      <c r="AT28" s="1427"/>
      <c r="AU28" s="1427"/>
      <c r="AV28" s="1427"/>
      <c r="AW28" s="1427"/>
      <c r="AX28" s="1427"/>
      <c r="AY28" s="1427"/>
      <c r="AZ28" s="1427"/>
      <c r="BA28" s="1427"/>
      <c r="BB28" s="1427"/>
      <c r="BC28" s="1427"/>
      <c r="BD28" s="1427"/>
      <c r="BE28" s="1427"/>
      <c r="BF28" s="1427"/>
      <c r="BG28" s="1427"/>
      <c r="BH28" s="1427"/>
      <c r="BI28" s="1427"/>
      <c r="BJ28" s="1427"/>
      <c r="BK28" s="1427"/>
      <c r="BL28" s="1427"/>
      <c r="BM28" s="1427"/>
      <c r="BN28" s="1427"/>
      <c r="BO28" s="1427"/>
      <c r="BP28" s="1427"/>
      <c r="BQ28" s="1427"/>
      <c r="BR28" s="1427"/>
      <c r="BS28" s="1427"/>
      <c r="BT28" s="1427"/>
      <c r="BU28" s="1427"/>
      <c r="BV28" s="1427"/>
      <c r="BW28" s="1427"/>
      <c r="BX28" s="1427"/>
      <c r="BY28" s="1427"/>
      <c r="BZ28" s="1427"/>
      <c r="CA28" s="1427"/>
      <c r="CB28" s="1427"/>
      <c r="CC28" s="1427"/>
      <c r="CD28" s="1427"/>
      <c r="CE28" s="1427"/>
      <c r="CF28" s="1427"/>
      <c r="CG28" s="1427"/>
      <c r="CH28" s="1427"/>
      <c r="CI28" s="1427"/>
      <c r="CJ28" s="1427"/>
      <c r="CK28" s="1427"/>
      <c r="CL28" s="1427"/>
      <c r="CM28" s="1427"/>
      <c r="CN28" s="1427"/>
      <c r="CO28" s="1427"/>
      <c r="CP28" s="1427"/>
      <c r="CQ28" s="1427"/>
      <c r="CR28" s="1427"/>
      <c r="CS28" s="1427"/>
      <c r="CT28" s="1427"/>
      <c r="CU28" s="1427"/>
      <c r="CV28" s="1427"/>
      <c r="CW28" s="1427"/>
      <c r="CX28" s="1427"/>
      <c r="CY28" s="1427"/>
      <c r="CZ28" s="1427"/>
      <c r="DA28" s="1427"/>
      <c r="DB28" s="1427"/>
      <c r="DC28" s="1427"/>
      <c r="DD28" s="1427"/>
      <c r="DE28" s="1427"/>
      <c r="DF28" s="1427"/>
      <c r="DG28" s="434"/>
      <c r="DH28" s="434"/>
      <c r="DI28" s="434"/>
      <c r="DJ28" s="434"/>
      <c r="DK28" s="434"/>
      <c r="DL28" s="434"/>
      <c r="DM28" s="434"/>
      <c r="DN28" s="434"/>
      <c r="DO28" s="434"/>
      <c r="DP28" s="434"/>
      <c r="DQ28" s="434"/>
      <c r="DR28" s="434"/>
      <c r="DS28" s="434"/>
      <c r="DT28" s="434"/>
      <c r="DU28" s="434"/>
      <c r="DV28" s="435"/>
      <c r="DW28" s="434"/>
      <c r="DX28" s="434"/>
      <c r="DY28" s="434"/>
      <c r="DZ28" s="434"/>
      <c r="ED28" s="434"/>
    </row>
    <row r="29" spans="1:138" s="433" customFormat="1" ht="23.25" customHeight="1">
      <c r="A29" s="439"/>
      <c r="B29" s="434"/>
      <c r="C29" s="468"/>
      <c r="D29" s="468"/>
      <c r="E29" s="468"/>
      <c r="F29" s="468"/>
      <c r="G29" s="434"/>
      <c r="H29" s="467"/>
      <c r="I29" s="458"/>
      <c r="J29" s="434"/>
      <c r="K29" s="434"/>
      <c r="L29" s="434"/>
      <c r="M29" s="434"/>
      <c r="N29" s="434"/>
      <c r="O29" s="434"/>
      <c r="P29" s="434"/>
      <c r="Q29" s="434"/>
      <c r="R29" s="434"/>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434"/>
      <c r="DT29" s="434"/>
      <c r="DU29" s="434"/>
      <c r="DV29" s="435"/>
      <c r="DW29" s="434"/>
      <c r="DX29" s="434"/>
      <c r="DY29" s="434"/>
      <c r="DZ29" s="434"/>
      <c r="ED29" s="434"/>
    </row>
    <row r="30" spans="1:138" s="433" customFormat="1" ht="39.950000000000003" customHeight="1">
      <c r="A30" s="439"/>
      <c r="B30" s="434"/>
      <c r="C30" s="1404"/>
      <c r="D30" s="1405"/>
      <c r="E30" s="1405"/>
      <c r="F30" s="1406"/>
      <c r="G30" s="434"/>
      <c r="H30" s="469" t="s">
        <v>30518</v>
      </c>
      <c r="I30" s="458"/>
      <c r="J30" s="434"/>
      <c r="K30" s="434"/>
      <c r="L30" s="434"/>
      <c r="M30" s="434"/>
      <c r="N30" s="434"/>
      <c r="O30" s="434"/>
      <c r="P30" s="434"/>
      <c r="Q30" s="434"/>
      <c r="R30" s="434"/>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5"/>
      <c r="DW30" s="434"/>
      <c r="DX30" s="434"/>
      <c r="DY30" s="434"/>
      <c r="DZ30" s="434"/>
      <c r="ED30" s="434"/>
    </row>
    <row r="31" spans="1:138" s="433" customFormat="1" ht="13.5" customHeight="1">
      <c r="A31" s="439"/>
      <c r="B31" s="434"/>
      <c r="C31" s="468"/>
      <c r="D31" s="468"/>
      <c r="E31" s="468"/>
      <c r="F31" s="468"/>
      <c r="G31" s="434"/>
      <c r="H31" s="434"/>
      <c r="I31" s="458"/>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5"/>
      <c r="DW31" s="434"/>
      <c r="DX31" s="434"/>
      <c r="DY31" s="434"/>
      <c r="DZ31" s="434"/>
      <c r="ED31" s="434"/>
    </row>
    <row r="32" spans="1:138" ht="13.5" customHeight="1">
      <c r="A32" s="475"/>
      <c r="B32" s="443"/>
      <c r="C32" s="443"/>
      <c r="D32" s="443"/>
      <c r="E32" s="443"/>
      <c r="F32" s="443"/>
      <c r="G32" s="443"/>
      <c r="H32" s="443"/>
      <c r="I32" s="443"/>
      <c r="J32" s="443"/>
      <c r="K32" s="470"/>
      <c r="L32" s="470"/>
      <c r="M32" s="470"/>
      <c r="N32" s="470"/>
      <c r="O32" s="470"/>
      <c r="P32" s="470"/>
      <c r="Q32" s="470"/>
      <c r="R32" s="470"/>
      <c r="S32" s="470"/>
      <c r="T32" s="470"/>
      <c r="U32" s="470"/>
      <c r="V32" s="470"/>
      <c r="W32" s="470"/>
      <c r="X32" s="470"/>
      <c r="Y32" s="470"/>
      <c r="Z32" s="470"/>
      <c r="AA32" s="470"/>
      <c r="AB32" s="470"/>
      <c r="AC32" s="470"/>
      <c r="AD32" s="470"/>
      <c r="AE32" s="470"/>
      <c r="AF32" s="470"/>
      <c r="AG32" s="470"/>
      <c r="AH32" s="470"/>
      <c r="AI32" s="470"/>
      <c r="AJ32" s="470"/>
      <c r="AK32" s="470"/>
      <c r="AL32" s="470"/>
      <c r="AM32" s="470"/>
      <c r="AN32" s="470"/>
      <c r="AO32" s="470"/>
      <c r="AP32" s="470"/>
      <c r="AQ32" s="470"/>
      <c r="AR32" s="470"/>
      <c r="AS32" s="470"/>
      <c r="AT32" s="470"/>
      <c r="AU32" s="470"/>
      <c r="AV32" s="470"/>
      <c r="AW32" s="470"/>
      <c r="AX32" s="470"/>
      <c r="AY32" s="470"/>
      <c r="AZ32" s="470"/>
      <c r="BA32" s="470"/>
      <c r="BB32" s="470"/>
      <c r="BC32" s="470"/>
      <c r="BD32" s="470"/>
      <c r="BE32" s="470"/>
      <c r="BF32" s="470"/>
      <c r="BG32" s="470"/>
      <c r="BH32" s="470"/>
      <c r="BI32" s="470"/>
      <c r="BJ32" s="470"/>
      <c r="BK32" s="470"/>
      <c r="BL32" s="470"/>
      <c r="BM32" s="470"/>
      <c r="BN32" s="470"/>
      <c r="BO32" s="470"/>
      <c r="BP32" s="470"/>
      <c r="BQ32" s="470"/>
      <c r="BR32" s="470"/>
      <c r="BS32" s="470"/>
      <c r="BT32" s="470"/>
      <c r="BU32" s="470"/>
      <c r="BV32" s="470"/>
      <c r="BW32" s="470"/>
      <c r="BX32" s="470"/>
      <c r="BY32" s="470"/>
      <c r="BZ32" s="470"/>
      <c r="CA32" s="470"/>
      <c r="CB32" s="470"/>
      <c r="CC32" s="470"/>
      <c r="CD32" s="470"/>
      <c r="CE32" s="471"/>
      <c r="CF32" s="471"/>
      <c r="CG32" s="471"/>
      <c r="CH32" s="471"/>
      <c r="CI32" s="471"/>
      <c r="CJ32" s="471"/>
      <c r="CK32" s="471"/>
      <c r="CL32" s="471"/>
      <c r="CM32" s="471"/>
      <c r="CN32" s="471"/>
      <c r="CO32" s="471"/>
      <c r="CP32" s="471"/>
      <c r="CQ32" s="471"/>
      <c r="CR32" s="471"/>
      <c r="CS32" s="471"/>
      <c r="CT32" s="471"/>
      <c r="CU32" s="471"/>
      <c r="CV32" s="471"/>
      <c r="CW32" s="471"/>
      <c r="CX32" s="471"/>
      <c r="CY32" s="471"/>
      <c r="CZ32" s="471"/>
      <c r="DA32" s="471"/>
      <c r="DB32" s="471"/>
      <c r="DC32" s="471"/>
      <c r="DD32" s="471"/>
      <c r="DE32" s="471"/>
      <c r="DF32" s="471"/>
      <c r="DG32" s="471"/>
      <c r="DH32" s="471"/>
      <c r="DI32" s="471"/>
      <c r="DJ32" s="471"/>
      <c r="DK32" s="471"/>
      <c r="DL32" s="471"/>
      <c r="DM32" s="471"/>
      <c r="DN32" s="471"/>
      <c r="DO32" s="471"/>
      <c r="DP32" s="471"/>
      <c r="DQ32" s="471"/>
      <c r="DR32" s="471"/>
      <c r="DS32" s="471"/>
      <c r="DT32" s="471"/>
      <c r="DU32" s="471"/>
      <c r="DV32" s="473"/>
      <c r="DW32" s="474"/>
      <c r="DX32" s="474"/>
      <c r="DY32" s="474"/>
      <c r="DZ32" s="474"/>
      <c r="EA32" s="474"/>
      <c r="EB32" s="474"/>
      <c r="EC32" s="474"/>
      <c r="ED32" s="474"/>
      <c r="EE32" s="451"/>
      <c r="EF32" s="451"/>
      <c r="EG32" s="443"/>
      <c r="EH32" s="443"/>
    </row>
    <row r="33" spans="1:130" ht="33" customHeight="1">
      <c r="A33" s="476"/>
      <c r="B33" s="477" t="s">
        <v>30519</v>
      </c>
      <c r="C33" s="478"/>
      <c r="D33" s="478"/>
      <c r="E33" s="443"/>
      <c r="F33" s="443"/>
      <c r="G33" s="443"/>
      <c r="H33" s="443"/>
      <c r="I33" s="443"/>
      <c r="J33" s="443"/>
      <c r="K33" s="443"/>
      <c r="L33" s="443"/>
      <c r="M33" s="443"/>
      <c r="N33" s="443"/>
      <c r="O33" s="443"/>
      <c r="P33" s="443"/>
      <c r="Q33" s="443"/>
      <c r="R33" s="443"/>
      <c r="S33" s="443"/>
      <c r="T33" s="443"/>
      <c r="U33" s="443"/>
      <c r="V33" s="443"/>
      <c r="W33" s="443"/>
      <c r="X33" s="443"/>
      <c r="Y33" s="443"/>
      <c r="Z33" s="443"/>
      <c r="AA33" s="443"/>
      <c r="AB33" s="443"/>
      <c r="AC33" s="443"/>
      <c r="AD33" s="443"/>
      <c r="AE33" s="443"/>
      <c r="AF33" s="443"/>
      <c r="AG33" s="443"/>
      <c r="AH33" s="443"/>
      <c r="AI33" s="443"/>
      <c r="AJ33" s="443"/>
      <c r="AK33" s="443"/>
      <c r="AL33" s="443"/>
      <c r="AM33" s="443"/>
      <c r="AN33" s="443"/>
      <c r="AO33" s="443"/>
      <c r="AP33" s="443"/>
      <c r="AQ33" s="443"/>
      <c r="AR33" s="443"/>
      <c r="AS33" s="443"/>
      <c r="AT33" s="443"/>
      <c r="AU33" s="443"/>
      <c r="AV33" s="443"/>
      <c r="AW33" s="443"/>
      <c r="AX33" s="443"/>
      <c r="AY33" s="443"/>
      <c r="AZ33" s="443"/>
      <c r="BA33" s="443"/>
      <c r="BB33" s="443"/>
      <c r="BC33" s="443"/>
      <c r="BD33" s="443"/>
      <c r="BE33" s="443"/>
      <c r="BF33" s="443"/>
      <c r="BG33" s="443"/>
      <c r="BH33" s="443"/>
      <c r="BI33" s="443"/>
      <c r="BJ33" s="443"/>
      <c r="BK33" s="443"/>
      <c r="BL33" s="443"/>
      <c r="BM33" s="443"/>
      <c r="BN33" s="443"/>
      <c r="BO33" s="443"/>
      <c r="BP33" s="443"/>
      <c r="BQ33" s="443"/>
      <c r="BR33" s="443"/>
      <c r="BS33" s="443"/>
      <c r="BT33" s="443"/>
      <c r="BU33" s="443"/>
      <c r="BV33" s="443"/>
      <c r="BW33" s="443"/>
      <c r="BX33" s="443"/>
      <c r="BY33" s="443"/>
      <c r="BZ33" s="443"/>
      <c r="CA33" s="443"/>
      <c r="CB33" s="443"/>
      <c r="CC33" s="443"/>
      <c r="CD33" s="443"/>
      <c r="CE33" s="443"/>
      <c r="CF33" s="443"/>
      <c r="CG33" s="443"/>
      <c r="CH33" s="443"/>
      <c r="CI33" s="443"/>
      <c r="CJ33" s="443"/>
      <c r="CK33" s="443"/>
      <c r="CL33" s="443"/>
      <c r="CM33" s="443"/>
      <c r="CN33" s="443"/>
      <c r="CO33" s="443"/>
      <c r="CP33" s="443"/>
      <c r="CQ33" s="443"/>
      <c r="CR33" s="443"/>
      <c r="CS33" s="443"/>
      <c r="CT33" s="443"/>
      <c r="CU33" s="443"/>
      <c r="CV33" s="443"/>
      <c r="CW33" s="443"/>
      <c r="CX33" s="443"/>
      <c r="CY33" s="443"/>
      <c r="CZ33" s="443"/>
      <c r="DA33" s="443"/>
      <c r="DB33" s="443"/>
      <c r="DC33" s="443"/>
      <c r="DD33" s="443"/>
      <c r="DE33" s="443"/>
      <c r="DF33" s="443"/>
      <c r="DG33" s="443"/>
      <c r="DH33" s="443"/>
      <c r="DI33" s="443"/>
      <c r="DJ33" s="443"/>
      <c r="DK33" s="443"/>
      <c r="DL33" s="443"/>
      <c r="DM33" s="443"/>
      <c r="DN33" s="443"/>
      <c r="DO33" s="443"/>
      <c r="DP33" s="443"/>
      <c r="DQ33" s="443"/>
      <c r="DR33" s="443"/>
      <c r="DS33" s="443"/>
      <c r="DT33" s="443"/>
      <c r="DU33" s="443"/>
      <c r="DV33" s="479"/>
      <c r="DW33" s="443"/>
      <c r="DX33" s="443"/>
    </row>
    <row r="34" spans="1:130" ht="33" customHeight="1">
      <c r="A34" s="476"/>
      <c r="B34" s="477"/>
      <c r="C34" s="478"/>
      <c r="D34" s="478"/>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c r="AD34" s="443"/>
      <c r="AE34" s="443"/>
      <c r="AF34" s="443"/>
      <c r="AG34" s="443"/>
      <c r="AH34" s="443"/>
      <c r="AI34" s="443"/>
      <c r="AJ34" s="443"/>
      <c r="AK34" s="443"/>
      <c r="AL34" s="443"/>
      <c r="AM34" s="443"/>
      <c r="AN34" s="443"/>
      <c r="AO34" s="443"/>
      <c r="AP34" s="443"/>
      <c r="AQ34" s="443"/>
      <c r="AR34" s="443"/>
      <c r="AS34" s="443"/>
      <c r="AT34" s="443"/>
      <c r="AU34" s="443"/>
      <c r="AV34" s="443"/>
      <c r="AW34" s="443"/>
      <c r="AX34" s="443"/>
      <c r="AY34" s="443"/>
      <c r="AZ34" s="443"/>
      <c r="BA34" s="443"/>
      <c r="BB34" s="443"/>
      <c r="BC34" s="443"/>
      <c r="BD34" s="443"/>
      <c r="BE34" s="443"/>
      <c r="BF34" s="443"/>
      <c r="BG34" s="443"/>
      <c r="BH34" s="443"/>
      <c r="BI34" s="443"/>
      <c r="BJ34" s="443"/>
      <c r="BK34" s="443"/>
      <c r="BL34" s="443"/>
      <c r="BM34" s="443"/>
      <c r="BN34" s="443"/>
      <c r="BO34" s="443"/>
      <c r="BP34" s="443"/>
      <c r="BQ34" s="443"/>
      <c r="BR34" s="443"/>
      <c r="BS34" s="443"/>
      <c r="BT34" s="443"/>
      <c r="BU34" s="443"/>
      <c r="BV34" s="443"/>
      <c r="BW34" s="443"/>
      <c r="BX34" s="443"/>
      <c r="BY34" s="443"/>
      <c r="BZ34" s="443"/>
      <c r="CA34" s="443"/>
      <c r="CB34" s="443"/>
      <c r="CC34" s="443"/>
      <c r="CD34" s="443"/>
      <c r="CE34" s="443"/>
      <c r="CF34" s="443"/>
      <c r="CG34" s="443"/>
      <c r="CH34" s="443"/>
      <c r="CI34" s="443"/>
      <c r="CJ34" s="443"/>
      <c r="CK34" s="443"/>
      <c r="CL34" s="443"/>
      <c r="CM34" s="443"/>
      <c r="CN34" s="443"/>
      <c r="CO34" s="443"/>
      <c r="CP34" s="443"/>
      <c r="CQ34" s="443"/>
      <c r="CR34" s="443"/>
      <c r="CS34" s="443"/>
      <c r="CT34" s="443"/>
      <c r="CU34" s="443"/>
      <c r="CV34" s="443"/>
      <c r="CW34" s="443"/>
      <c r="CX34" s="443"/>
      <c r="CY34" s="443"/>
      <c r="CZ34" s="443"/>
      <c r="DA34" s="443"/>
      <c r="DB34" s="443"/>
      <c r="DC34" s="443"/>
      <c r="DD34" s="443"/>
      <c r="DE34" s="443"/>
      <c r="DF34" s="443"/>
      <c r="DG34" s="443"/>
      <c r="DH34" s="443"/>
      <c r="DI34" s="443"/>
      <c r="DJ34" s="443"/>
      <c r="DK34" s="443"/>
      <c r="DL34" s="443"/>
      <c r="DM34" s="443"/>
      <c r="DN34" s="443"/>
      <c r="DO34" s="443"/>
      <c r="DP34" s="443"/>
      <c r="DQ34" s="443"/>
      <c r="DR34" s="443"/>
      <c r="DS34" s="443"/>
      <c r="DT34" s="443"/>
      <c r="DU34" s="443"/>
      <c r="DV34" s="479"/>
      <c r="DW34" s="443"/>
      <c r="DX34" s="443"/>
    </row>
    <row r="35" spans="1:130" ht="32.25" customHeight="1">
      <c r="A35" s="481" t="s">
        <v>28918</v>
      </c>
      <c r="B35" s="1424" t="s">
        <v>28919</v>
      </c>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c r="AI35" s="1425"/>
      <c r="AJ35" s="1425"/>
      <c r="AK35" s="1425"/>
      <c r="AL35" s="1425"/>
      <c r="AM35" s="1425"/>
      <c r="AN35" s="1425"/>
      <c r="AO35" s="1425"/>
      <c r="AP35" s="1425"/>
      <c r="AQ35" s="1425"/>
      <c r="AR35" s="1425"/>
      <c r="AS35" s="1425"/>
      <c r="AT35" s="1425"/>
      <c r="AU35" s="1425"/>
      <c r="AV35" s="1425"/>
      <c r="AW35" s="1425"/>
      <c r="AX35" s="1425"/>
      <c r="AY35" s="1425"/>
      <c r="AZ35" s="1425"/>
      <c r="BA35" s="1425"/>
      <c r="BB35" s="1425"/>
      <c r="BC35" s="1425"/>
      <c r="BD35" s="1425"/>
      <c r="BE35" s="1425"/>
      <c r="BF35" s="1425"/>
      <c r="BG35" s="1425"/>
      <c r="BH35" s="1425"/>
      <c r="BI35" s="1425"/>
      <c r="BJ35" s="1425"/>
      <c r="BK35" s="1425"/>
      <c r="BL35" s="1425"/>
      <c r="BM35" s="1425"/>
      <c r="BN35" s="1425"/>
      <c r="BO35" s="1425"/>
      <c r="BP35" s="1425"/>
      <c r="BQ35" s="1425"/>
      <c r="BR35" s="1425"/>
      <c r="BS35" s="1425"/>
      <c r="BT35" s="1425"/>
      <c r="BU35" s="1425"/>
      <c r="BV35" s="1425"/>
      <c r="BW35" s="1425"/>
      <c r="BX35" s="1425"/>
      <c r="BY35" s="1425"/>
      <c r="BZ35" s="1425"/>
      <c r="CA35" s="1425"/>
      <c r="CB35" s="1425"/>
      <c r="CC35" s="1425"/>
      <c r="CD35" s="1425"/>
      <c r="CE35" s="1425"/>
      <c r="CF35" s="1425"/>
      <c r="CG35" s="1425"/>
      <c r="CH35" s="1425"/>
      <c r="CI35" s="1425"/>
      <c r="CJ35" s="1425"/>
      <c r="CK35" s="1425"/>
      <c r="CL35" s="1425"/>
      <c r="CM35" s="1425"/>
      <c r="CN35" s="1425"/>
      <c r="CO35" s="1425"/>
      <c r="CP35" s="1425"/>
      <c r="CQ35" s="1425"/>
      <c r="CR35" s="1425"/>
      <c r="CS35" s="1425"/>
      <c r="CT35" s="1425"/>
      <c r="CU35" s="1425"/>
      <c r="CV35" s="1425"/>
      <c r="CW35" s="1425"/>
      <c r="CX35" s="1425"/>
      <c r="CY35" s="1425"/>
      <c r="CZ35" s="1425"/>
      <c r="DA35" s="1425"/>
      <c r="DB35" s="1425"/>
      <c r="DC35" s="1425"/>
      <c r="DD35" s="1425"/>
      <c r="DE35" s="1425"/>
      <c r="DF35" s="1425"/>
      <c r="DG35" s="1425"/>
      <c r="DH35" s="1425"/>
      <c r="DI35" s="1425"/>
      <c r="DJ35" s="1425"/>
      <c r="DK35" s="1425"/>
      <c r="DL35" s="1425"/>
      <c r="DM35" s="1425"/>
      <c r="DN35" s="1425"/>
      <c r="DO35" s="1425"/>
      <c r="DP35" s="1425"/>
      <c r="DQ35" s="1425"/>
      <c r="DR35" s="1425"/>
      <c r="DS35" s="1425"/>
      <c r="DT35" s="1425"/>
      <c r="DU35" s="1425"/>
      <c r="DV35" s="1426"/>
      <c r="DW35" s="443"/>
      <c r="DX35" s="443"/>
    </row>
    <row r="36" spans="1:130" ht="18" customHeight="1">
      <c r="A36" s="493"/>
      <c r="B36" s="487"/>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c r="AD36" s="487"/>
      <c r="AE36" s="487"/>
      <c r="AF36" s="487"/>
      <c r="AG36" s="487"/>
      <c r="AH36" s="487"/>
      <c r="AI36" s="487"/>
      <c r="AJ36" s="487"/>
      <c r="AK36" s="487"/>
      <c r="AL36" s="487"/>
      <c r="AM36" s="487"/>
      <c r="AN36" s="487"/>
      <c r="AO36" s="487"/>
      <c r="AP36" s="487"/>
      <c r="AQ36" s="487"/>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c r="BU36" s="487"/>
      <c r="BV36" s="487"/>
      <c r="BW36" s="487"/>
      <c r="BX36" s="487"/>
      <c r="BY36" s="487"/>
      <c r="BZ36" s="487"/>
      <c r="CA36" s="487"/>
      <c r="CB36" s="487"/>
      <c r="CC36" s="487"/>
      <c r="CD36" s="487"/>
      <c r="CE36" s="487"/>
      <c r="CF36" s="487"/>
      <c r="CG36" s="487"/>
      <c r="CH36" s="487"/>
      <c r="CI36" s="487"/>
      <c r="CJ36" s="487"/>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87"/>
      <c r="DJ36" s="487"/>
      <c r="DK36" s="487"/>
      <c r="DL36" s="487"/>
      <c r="DM36" s="487"/>
      <c r="DN36" s="487"/>
      <c r="DO36" s="487"/>
      <c r="DP36" s="487"/>
      <c r="DQ36" s="487"/>
      <c r="DR36" s="487"/>
      <c r="DS36" s="487"/>
      <c r="DT36" s="487"/>
      <c r="DU36" s="487"/>
      <c r="DV36" s="488"/>
      <c r="DW36" s="443"/>
      <c r="DX36" s="443"/>
      <c r="DY36" s="443"/>
      <c r="DZ36" s="443"/>
    </row>
    <row r="37" spans="1:130" ht="33" customHeight="1">
      <c r="A37" s="481" t="s">
        <v>28918</v>
      </c>
      <c r="B37" s="1419" t="s">
        <v>28920</v>
      </c>
      <c r="C37" s="1422"/>
      <c r="D37" s="1422"/>
      <c r="E37" s="1422"/>
      <c r="F37" s="1422"/>
      <c r="G37" s="1422"/>
      <c r="H37" s="1422"/>
      <c r="I37" s="1422"/>
      <c r="J37" s="1422"/>
      <c r="K37" s="1422"/>
      <c r="L37" s="1422"/>
      <c r="M37" s="1422"/>
      <c r="N37" s="1422"/>
      <c r="O37" s="1422"/>
      <c r="P37" s="1422"/>
      <c r="Q37" s="1422"/>
      <c r="R37" s="1422"/>
      <c r="S37" s="1422"/>
      <c r="T37" s="1422"/>
      <c r="U37" s="1422"/>
      <c r="V37" s="1422"/>
      <c r="W37" s="1422"/>
      <c r="X37" s="1422"/>
      <c r="Y37" s="1422"/>
      <c r="Z37" s="1422"/>
      <c r="AA37" s="1422"/>
      <c r="AB37" s="1422"/>
      <c r="AC37" s="1422"/>
      <c r="AD37" s="1422"/>
      <c r="AE37" s="1422"/>
      <c r="AF37" s="1422"/>
      <c r="AG37" s="1422"/>
      <c r="AH37" s="1422"/>
      <c r="AI37" s="1422"/>
      <c r="AJ37" s="1422"/>
      <c r="AK37" s="1422"/>
      <c r="AL37" s="1422"/>
      <c r="AM37" s="1422"/>
      <c r="AN37" s="1422"/>
      <c r="AO37" s="1422"/>
      <c r="AP37" s="1422"/>
      <c r="AQ37" s="1422"/>
      <c r="AR37" s="1422"/>
      <c r="AS37" s="1422"/>
      <c r="AT37" s="1422"/>
      <c r="AU37" s="1422"/>
      <c r="AV37" s="1422"/>
      <c r="AW37" s="1422"/>
      <c r="AX37" s="1422"/>
      <c r="AY37" s="1422"/>
      <c r="AZ37" s="1422"/>
      <c r="BA37" s="1422"/>
      <c r="BB37" s="1422"/>
      <c r="BC37" s="1422"/>
      <c r="BD37" s="1422"/>
      <c r="BE37" s="1422"/>
      <c r="BF37" s="1422"/>
      <c r="BG37" s="1422"/>
      <c r="BH37" s="1422"/>
      <c r="BI37" s="1422"/>
      <c r="BJ37" s="1422"/>
      <c r="BK37" s="1422"/>
      <c r="BL37" s="1422"/>
      <c r="BM37" s="1422"/>
      <c r="BN37" s="1422"/>
      <c r="BO37" s="1422"/>
      <c r="BP37" s="1422"/>
      <c r="BQ37" s="1422"/>
      <c r="BR37" s="1422"/>
      <c r="BS37" s="1422"/>
      <c r="BT37" s="1422"/>
      <c r="BU37" s="1422"/>
      <c r="BV37" s="1422"/>
      <c r="BW37" s="1422"/>
      <c r="BX37" s="1422"/>
      <c r="BY37" s="1422"/>
      <c r="BZ37" s="1422"/>
      <c r="CA37" s="1422"/>
      <c r="CB37" s="1422"/>
      <c r="CC37" s="1422"/>
      <c r="CD37" s="1422"/>
      <c r="CE37" s="1422"/>
      <c r="CF37" s="1422"/>
      <c r="CG37" s="1422"/>
      <c r="CH37" s="1422"/>
      <c r="CI37" s="1422"/>
      <c r="CJ37" s="1422"/>
      <c r="CK37" s="1422"/>
      <c r="CL37" s="1422"/>
      <c r="CM37" s="1422"/>
      <c r="CN37" s="1422"/>
      <c r="CO37" s="1422"/>
      <c r="CP37" s="1422"/>
      <c r="CQ37" s="1422"/>
      <c r="CR37" s="1422"/>
      <c r="CS37" s="1422"/>
      <c r="CT37" s="1422"/>
      <c r="CU37" s="1422"/>
      <c r="CV37" s="1422"/>
      <c r="CW37" s="1422"/>
      <c r="CX37" s="1422"/>
      <c r="CY37" s="1422"/>
      <c r="CZ37" s="1422"/>
      <c r="DA37" s="1422"/>
      <c r="DB37" s="1422"/>
      <c r="DC37" s="1422"/>
      <c r="DD37" s="1422"/>
      <c r="DE37" s="1422"/>
      <c r="DF37" s="1422"/>
      <c r="DG37" s="1422"/>
      <c r="DH37" s="1422"/>
      <c r="DI37" s="1422"/>
      <c r="DJ37" s="1422"/>
      <c r="DK37" s="1422"/>
      <c r="DL37" s="1422"/>
      <c r="DM37" s="1422"/>
      <c r="DN37" s="1422"/>
      <c r="DO37" s="1422"/>
      <c r="DP37" s="1422"/>
      <c r="DQ37" s="1422"/>
      <c r="DR37" s="1422"/>
      <c r="DS37" s="1422"/>
      <c r="DT37" s="1422"/>
      <c r="DU37" s="1422"/>
      <c r="DV37" s="1423"/>
      <c r="DW37" s="480"/>
      <c r="DX37" s="443"/>
      <c r="DY37" s="443"/>
      <c r="DZ37" s="443"/>
    </row>
    <row r="38" spans="1:130" ht="18" customHeight="1">
      <c r="A38" s="493"/>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c r="AA38" s="487"/>
      <c r="AB38" s="487"/>
      <c r="AC38" s="487"/>
      <c r="AD38" s="487"/>
      <c r="AE38" s="487"/>
      <c r="AF38" s="487"/>
      <c r="AG38" s="487"/>
      <c r="AH38" s="487"/>
      <c r="AI38" s="487"/>
      <c r="AJ38" s="487"/>
      <c r="AK38" s="487"/>
      <c r="AL38" s="487"/>
      <c r="AM38" s="487"/>
      <c r="AN38" s="487"/>
      <c r="AO38" s="487"/>
      <c r="AP38" s="487"/>
      <c r="AQ38" s="487"/>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c r="BU38" s="487"/>
      <c r="BV38" s="487"/>
      <c r="BW38" s="487"/>
      <c r="BX38" s="487"/>
      <c r="BY38" s="487"/>
      <c r="BZ38" s="487"/>
      <c r="CA38" s="487"/>
      <c r="CB38" s="487"/>
      <c r="CC38" s="487"/>
      <c r="CD38" s="487"/>
      <c r="CE38" s="487"/>
      <c r="CF38" s="487"/>
      <c r="CG38" s="487"/>
      <c r="CH38" s="487"/>
      <c r="CI38" s="487"/>
      <c r="CJ38" s="487"/>
      <c r="CK38" s="487"/>
      <c r="CL38" s="487"/>
      <c r="CM38" s="487"/>
      <c r="CN38" s="487"/>
      <c r="CO38" s="487"/>
      <c r="CP38" s="487"/>
      <c r="CQ38" s="487"/>
      <c r="CR38" s="487"/>
      <c r="CS38" s="487"/>
      <c r="CT38" s="487"/>
      <c r="CU38" s="487"/>
      <c r="CV38" s="487"/>
      <c r="CW38" s="487"/>
      <c r="CX38" s="487"/>
      <c r="CY38" s="487"/>
      <c r="CZ38" s="487"/>
      <c r="DA38" s="487"/>
      <c r="DB38" s="487"/>
      <c r="DC38" s="487"/>
      <c r="DD38" s="487"/>
      <c r="DE38" s="487"/>
      <c r="DF38" s="487"/>
      <c r="DG38" s="487"/>
      <c r="DH38" s="487"/>
      <c r="DI38" s="487"/>
      <c r="DJ38" s="487"/>
      <c r="DK38" s="487"/>
      <c r="DL38" s="487"/>
      <c r="DM38" s="487"/>
      <c r="DN38" s="487"/>
      <c r="DO38" s="487"/>
      <c r="DP38" s="487"/>
      <c r="DQ38" s="487"/>
      <c r="DR38" s="487"/>
      <c r="DS38" s="487"/>
      <c r="DT38" s="487"/>
      <c r="DU38" s="487"/>
      <c r="DV38" s="488"/>
      <c r="DW38" s="443"/>
      <c r="DX38" s="443"/>
      <c r="DY38" s="443"/>
      <c r="DZ38" s="443"/>
    </row>
    <row r="39" spans="1:130" ht="29.25" customHeight="1">
      <c r="A39" s="481" t="s">
        <v>28918</v>
      </c>
      <c r="B39" s="1419" t="s">
        <v>37822</v>
      </c>
      <c r="C39" s="1422"/>
      <c r="D39" s="1422"/>
      <c r="E39" s="1422"/>
      <c r="F39" s="1422"/>
      <c r="G39" s="1422"/>
      <c r="H39" s="1422"/>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2"/>
      <c r="AG39" s="1422"/>
      <c r="AH39" s="1422"/>
      <c r="AI39" s="1422"/>
      <c r="AJ39" s="1422"/>
      <c r="AK39" s="1422"/>
      <c r="AL39" s="1422"/>
      <c r="AM39" s="1422"/>
      <c r="AN39" s="1422"/>
      <c r="AO39" s="1422"/>
      <c r="AP39" s="1422"/>
      <c r="AQ39" s="1422"/>
      <c r="AR39" s="1422"/>
      <c r="AS39" s="1422"/>
      <c r="AT39" s="1422"/>
      <c r="AU39" s="1422"/>
      <c r="AV39" s="1422"/>
      <c r="AW39" s="1422"/>
      <c r="AX39" s="1422"/>
      <c r="AY39" s="1422"/>
      <c r="AZ39" s="1422"/>
      <c r="BA39" s="1422"/>
      <c r="BB39" s="1422"/>
      <c r="BC39" s="1422"/>
      <c r="BD39" s="1422"/>
      <c r="BE39" s="1422"/>
      <c r="BF39" s="1422"/>
      <c r="BG39" s="1422"/>
      <c r="BH39" s="1422"/>
      <c r="BI39" s="1422"/>
      <c r="BJ39" s="1422"/>
      <c r="BK39" s="1422"/>
      <c r="BL39" s="1422"/>
      <c r="BM39" s="1422"/>
      <c r="BN39" s="1422"/>
      <c r="BO39" s="1422"/>
      <c r="BP39" s="1422"/>
      <c r="BQ39" s="1422"/>
      <c r="BR39" s="1422"/>
      <c r="BS39" s="1422"/>
      <c r="BT39" s="1422"/>
      <c r="BU39" s="1422"/>
      <c r="BV39" s="1422"/>
      <c r="BW39" s="1422"/>
      <c r="BX39" s="1422"/>
      <c r="BY39" s="1422"/>
      <c r="BZ39" s="1422"/>
      <c r="CA39" s="1422"/>
      <c r="CB39" s="1422"/>
      <c r="CC39" s="1422"/>
      <c r="CD39" s="1422"/>
      <c r="CE39" s="1422"/>
      <c r="CF39" s="1422"/>
      <c r="CG39" s="1422"/>
      <c r="CH39" s="1422"/>
      <c r="CI39" s="1422"/>
      <c r="CJ39" s="1422"/>
      <c r="CK39" s="1422"/>
      <c r="CL39" s="1422"/>
      <c r="CM39" s="1422"/>
      <c r="CN39" s="1422"/>
      <c r="CO39" s="1422"/>
      <c r="CP39" s="1422"/>
      <c r="CQ39" s="1422"/>
      <c r="CR39" s="1422"/>
      <c r="CS39" s="1422"/>
      <c r="CT39" s="1422"/>
      <c r="CU39" s="1422"/>
      <c r="CV39" s="1422"/>
      <c r="CW39" s="1422"/>
      <c r="CX39" s="1422"/>
      <c r="CY39" s="1422"/>
      <c r="CZ39" s="1422"/>
      <c r="DA39" s="1422"/>
      <c r="DB39" s="1422"/>
      <c r="DC39" s="1422"/>
      <c r="DD39" s="1422"/>
      <c r="DE39" s="1422"/>
      <c r="DF39" s="1422"/>
      <c r="DG39" s="1422"/>
      <c r="DH39" s="1422"/>
      <c r="DI39" s="1422"/>
      <c r="DJ39" s="1422"/>
      <c r="DK39" s="1422"/>
      <c r="DL39" s="1422"/>
      <c r="DM39" s="1422"/>
      <c r="DN39" s="1422"/>
      <c r="DO39" s="1422"/>
      <c r="DP39" s="1422"/>
      <c r="DQ39" s="1422"/>
      <c r="DR39" s="1422"/>
      <c r="DS39" s="1422"/>
      <c r="DT39" s="1422"/>
      <c r="DU39" s="1422"/>
      <c r="DV39" s="1423"/>
      <c r="DW39" s="443"/>
      <c r="DX39" s="443"/>
      <c r="DY39" s="443"/>
      <c r="DZ39" s="443"/>
    </row>
    <row r="40" spans="1:130" ht="12" customHeight="1">
      <c r="A40" s="493"/>
      <c r="B40" s="1419"/>
      <c r="C40" s="1422"/>
      <c r="D40" s="1422"/>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M40" s="1422"/>
      <c r="AN40" s="1422"/>
      <c r="AO40" s="1422"/>
      <c r="AP40" s="1422"/>
      <c r="AQ40" s="1422"/>
      <c r="AR40" s="1422"/>
      <c r="AS40" s="1422"/>
      <c r="AT40" s="1422"/>
      <c r="AU40" s="1422"/>
      <c r="AV40" s="1422"/>
      <c r="AW40" s="1422"/>
      <c r="AX40" s="1422"/>
      <c r="AY40" s="1422"/>
      <c r="AZ40" s="1422"/>
      <c r="BA40" s="1422"/>
      <c r="BB40" s="1422"/>
      <c r="BC40" s="1422"/>
      <c r="BD40" s="1422"/>
      <c r="BE40" s="1422"/>
      <c r="BF40" s="1422"/>
      <c r="BG40" s="1422"/>
      <c r="BH40" s="1422"/>
      <c r="BI40" s="1422"/>
      <c r="BJ40" s="1422"/>
      <c r="BK40" s="1422"/>
      <c r="BL40" s="1422"/>
      <c r="BM40" s="1422"/>
      <c r="BN40" s="1422"/>
      <c r="BO40" s="1422"/>
      <c r="BP40" s="1422"/>
      <c r="BQ40" s="1422"/>
      <c r="BR40" s="1422"/>
      <c r="BS40" s="1422"/>
      <c r="BT40" s="1422"/>
      <c r="BU40" s="1422"/>
      <c r="BV40" s="1422"/>
      <c r="BW40" s="1422"/>
      <c r="BX40" s="1422"/>
      <c r="BY40" s="1422"/>
      <c r="BZ40" s="1422"/>
      <c r="CA40" s="1422"/>
      <c r="CB40" s="1422"/>
      <c r="CC40" s="1422"/>
      <c r="CD40" s="1422"/>
      <c r="CE40" s="1422"/>
      <c r="CF40" s="1422"/>
      <c r="CG40" s="1422"/>
      <c r="CH40" s="1422"/>
      <c r="CI40" s="1422"/>
      <c r="CJ40" s="1422"/>
      <c r="CK40" s="1422"/>
      <c r="CL40" s="1422"/>
      <c r="CM40" s="1422"/>
      <c r="CN40" s="1422"/>
      <c r="CO40" s="1422"/>
      <c r="CP40" s="1422"/>
      <c r="CQ40" s="1422"/>
      <c r="CR40" s="1422"/>
      <c r="CS40" s="1422"/>
      <c r="CT40" s="1422"/>
      <c r="CU40" s="1422"/>
      <c r="CV40" s="1422"/>
      <c r="CW40" s="1422"/>
      <c r="CX40" s="1422"/>
      <c r="CY40" s="1422"/>
      <c r="CZ40" s="1422"/>
      <c r="DA40" s="1422"/>
      <c r="DB40" s="1422"/>
      <c r="DC40" s="1422"/>
      <c r="DD40" s="1422"/>
      <c r="DE40" s="1422"/>
      <c r="DF40" s="1422"/>
      <c r="DG40" s="1422"/>
      <c r="DH40" s="1422"/>
      <c r="DI40" s="1422"/>
      <c r="DJ40" s="1422"/>
      <c r="DK40" s="1422"/>
      <c r="DL40" s="1422"/>
      <c r="DM40" s="1422"/>
      <c r="DN40" s="1422"/>
      <c r="DO40" s="1422"/>
      <c r="DP40" s="1422"/>
      <c r="DQ40" s="1422"/>
      <c r="DR40" s="1422"/>
      <c r="DS40" s="1422"/>
      <c r="DT40" s="1422"/>
      <c r="DU40" s="1422"/>
      <c r="DV40" s="1423"/>
      <c r="DW40" s="443"/>
      <c r="DX40" s="443"/>
      <c r="DY40" s="443"/>
      <c r="DZ40" s="443"/>
    </row>
    <row r="41" spans="1:130" ht="61.5" customHeight="1">
      <c r="A41" s="481" t="s">
        <v>28918</v>
      </c>
      <c r="B41" s="1419" t="s">
        <v>37823</v>
      </c>
      <c r="C41" s="1420"/>
      <c r="D41" s="1420"/>
      <c r="E41" s="1420"/>
      <c r="F41" s="1420"/>
      <c r="G41" s="1420"/>
      <c r="H41" s="1420"/>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c r="AK41" s="1420"/>
      <c r="AL41" s="1420"/>
      <c r="AM41" s="1420"/>
      <c r="AN41" s="1420"/>
      <c r="AO41" s="1420"/>
      <c r="AP41" s="1420"/>
      <c r="AQ41" s="1420"/>
      <c r="AR41" s="1420"/>
      <c r="AS41" s="1420"/>
      <c r="AT41" s="1420"/>
      <c r="AU41" s="1420"/>
      <c r="AV41" s="1420"/>
      <c r="AW41" s="1420"/>
      <c r="AX41" s="1420"/>
      <c r="AY41" s="1420"/>
      <c r="AZ41" s="1420"/>
      <c r="BA41" s="1420"/>
      <c r="BB41" s="1420"/>
      <c r="BC41" s="1420"/>
      <c r="BD41" s="1420"/>
      <c r="BE41" s="1420"/>
      <c r="BF41" s="1420"/>
      <c r="BG41" s="1420"/>
      <c r="BH41" s="1420"/>
      <c r="BI41" s="1420"/>
      <c r="BJ41" s="1420"/>
      <c r="BK41" s="1420"/>
      <c r="BL41" s="1420"/>
      <c r="BM41" s="1420"/>
      <c r="BN41" s="1420"/>
      <c r="BO41" s="1420"/>
      <c r="BP41" s="1420"/>
      <c r="BQ41" s="1420"/>
      <c r="BR41" s="1420"/>
      <c r="BS41" s="1420"/>
      <c r="BT41" s="1420"/>
      <c r="BU41" s="1420"/>
      <c r="BV41" s="1420"/>
      <c r="BW41" s="1420"/>
      <c r="BX41" s="1420"/>
      <c r="BY41" s="1420"/>
      <c r="BZ41" s="1420"/>
      <c r="CA41" s="1420"/>
      <c r="CB41" s="1420"/>
      <c r="CC41" s="1420"/>
      <c r="CD41" s="1420"/>
      <c r="CE41" s="1420"/>
      <c r="CF41" s="1420"/>
      <c r="CG41" s="1420"/>
      <c r="CH41" s="1420"/>
      <c r="CI41" s="1420"/>
      <c r="CJ41" s="1420"/>
      <c r="CK41" s="1420"/>
      <c r="CL41" s="1420"/>
      <c r="CM41" s="1420"/>
      <c r="CN41" s="1420"/>
      <c r="CO41" s="1420"/>
      <c r="CP41" s="1420"/>
      <c r="CQ41" s="1420"/>
      <c r="CR41" s="1420"/>
      <c r="CS41" s="1420"/>
      <c r="CT41" s="1420"/>
      <c r="CU41" s="1420"/>
      <c r="CV41" s="1420"/>
      <c r="CW41" s="1420"/>
      <c r="CX41" s="1420"/>
      <c r="CY41" s="1420"/>
      <c r="CZ41" s="1420"/>
      <c r="DA41" s="1420"/>
      <c r="DB41" s="1420"/>
      <c r="DC41" s="1420"/>
      <c r="DD41" s="1420"/>
      <c r="DE41" s="1420"/>
      <c r="DF41" s="1420"/>
      <c r="DG41" s="1420"/>
      <c r="DH41" s="1420"/>
      <c r="DI41" s="1420"/>
      <c r="DJ41" s="1420"/>
      <c r="DK41" s="1420"/>
      <c r="DL41" s="1420"/>
      <c r="DM41" s="1420"/>
      <c r="DN41" s="1420"/>
      <c r="DO41" s="1420"/>
      <c r="DP41" s="1420"/>
      <c r="DQ41" s="1420"/>
      <c r="DR41" s="1420"/>
      <c r="DS41" s="1420"/>
      <c r="DT41" s="1420"/>
      <c r="DU41" s="1420"/>
      <c r="DV41" s="1421"/>
      <c r="DW41" s="443"/>
      <c r="DX41" s="443"/>
      <c r="DY41" s="443"/>
      <c r="DZ41" s="443"/>
    </row>
    <row r="42" spans="1:130" ht="8.25" customHeight="1">
      <c r="A42" s="493"/>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8"/>
      <c r="DW42" s="443"/>
      <c r="DX42" s="443"/>
      <c r="DY42" s="443"/>
      <c r="DZ42" s="443"/>
    </row>
    <row r="43" spans="1:130" ht="59.25" customHeight="1">
      <c r="A43" s="481" t="s">
        <v>28918</v>
      </c>
      <c r="B43" s="1414" t="s">
        <v>28921</v>
      </c>
      <c r="C43" s="1414"/>
      <c r="D43" s="1414"/>
      <c r="E43" s="1414"/>
      <c r="F43" s="1414"/>
      <c r="G43" s="1414"/>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4"/>
      <c r="AF43" s="1414"/>
      <c r="AG43" s="1414"/>
      <c r="AH43" s="1414"/>
      <c r="AI43" s="1414"/>
      <c r="AJ43" s="1414"/>
      <c r="AK43" s="1414"/>
      <c r="AL43" s="1414"/>
      <c r="AM43" s="1414"/>
      <c r="AN43" s="1414"/>
      <c r="AO43" s="1414"/>
      <c r="AP43" s="1414"/>
      <c r="AQ43" s="1414"/>
      <c r="AR43" s="1414"/>
      <c r="AS43" s="1414"/>
      <c r="AT43" s="1414"/>
      <c r="AU43" s="1414"/>
      <c r="AV43" s="1414"/>
      <c r="AW43" s="1414"/>
      <c r="AX43" s="1414"/>
      <c r="AY43" s="1414"/>
      <c r="AZ43" s="1414"/>
      <c r="BA43" s="1414"/>
      <c r="BB43" s="1414"/>
      <c r="BC43" s="1414"/>
      <c r="BD43" s="1414"/>
      <c r="BE43" s="1414"/>
      <c r="BF43" s="1414"/>
      <c r="BG43" s="1414"/>
      <c r="BH43" s="1414"/>
      <c r="BI43" s="1414"/>
      <c r="BJ43" s="1414"/>
      <c r="BK43" s="1414"/>
      <c r="BL43" s="1414"/>
      <c r="BM43" s="1414"/>
      <c r="BN43" s="1414"/>
      <c r="BO43" s="1414"/>
      <c r="BP43" s="1414"/>
      <c r="BQ43" s="1414"/>
      <c r="BR43" s="1414"/>
      <c r="BS43" s="1414"/>
      <c r="BT43" s="1414"/>
      <c r="BU43" s="1414"/>
      <c r="BV43" s="1414"/>
      <c r="BW43" s="1414"/>
      <c r="BX43" s="1414"/>
      <c r="BY43" s="1414"/>
      <c r="BZ43" s="1414"/>
      <c r="CA43" s="1414"/>
      <c r="CB43" s="1414"/>
      <c r="CC43" s="1414"/>
      <c r="CD43" s="1414"/>
      <c r="CE43" s="1414"/>
      <c r="CF43" s="1414"/>
      <c r="CG43" s="1414"/>
      <c r="CH43" s="1414"/>
      <c r="CI43" s="1414"/>
      <c r="CJ43" s="1414"/>
      <c r="CK43" s="1414"/>
      <c r="CL43" s="1414"/>
      <c r="CM43" s="1414"/>
      <c r="CN43" s="1414"/>
      <c r="CO43" s="1414"/>
      <c r="CP43" s="1414"/>
      <c r="CQ43" s="1414"/>
      <c r="CR43" s="1414"/>
      <c r="CS43" s="1414"/>
      <c r="CT43" s="1414"/>
      <c r="CU43" s="1414"/>
      <c r="CV43" s="1414"/>
      <c r="CW43" s="1414"/>
      <c r="CX43" s="1414"/>
      <c r="CY43" s="1414"/>
      <c r="CZ43" s="1414"/>
      <c r="DA43" s="1414"/>
      <c r="DB43" s="1414"/>
      <c r="DC43" s="1414"/>
      <c r="DD43" s="1414"/>
      <c r="DE43" s="1414"/>
      <c r="DF43" s="1414"/>
      <c r="DG43" s="1414"/>
      <c r="DH43" s="1414"/>
      <c r="DI43" s="1414"/>
      <c r="DJ43" s="1414"/>
      <c r="DK43" s="1414"/>
      <c r="DL43" s="1414"/>
      <c r="DM43" s="1414"/>
      <c r="DN43" s="1414"/>
      <c r="DO43" s="1414"/>
      <c r="DP43" s="1414"/>
      <c r="DQ43" s="1414"/>
      <c r="DR43" s="1414"/>
      <c r="DS43" s="1414"/>
      <c r="DT43" s="1414"/>
      <c r="DU43" s="1414"/>
      <c r="DV43" s="1415"/>
      <c r="DW43" s="443"/>
      <c r="DX43" s="443"/>
      <c r="DY43" s="443"/>
      <c r="DZ43" s="443"/>
    </row>
    <row r="44" spans="1:130" ht="11.25" customHeight="1">
      <c r="A44" s="493"/>
      <c r="B44" s="487"/>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7"/>
      <c r="CO44" s="487"/>
      <c r="CP44" s="487"/>
      <c r="CQ44" s="487"/>
      <c r="CR44" s="487"/>
      <c r="CS44" s="487"/>
      <c r="CT44" s="487"/>
      <c r="CU44" s="487"/>
      <c r="CV44" s="487"/>
      <c r="CW44" s="487"/>
      <c r="CX44" s="487"/>
      <c r="CY44" s="487"/>
      <c r="CZ44" s="487"/>
      <c r="DA44" s="487"/>
      <c r="DB44" s="487"/>
      <c r="DC44" s="487"/>
      <c r="DD44" s="487"/>
      <c r="DE44" s="487"/>
      <c r="DF44" s="487"/>
      <c r="DG44" s="487"/>
      <c r="DH44" s="487"/>
      <c r="DI44" s="487"/>
      <c r="DJ44" s="487"/>
      <c r="DK44" s="487"/>
      <c r="DL44" s="487"/>
      <c r="DM44" s="487"/>
      <c r="DN44" s="487"/>
      <c r="DO44" s="487"/>
      <c r="DP44" s="487"/>
      <c r="DQ44" s="487"/>
      <c r="DR44" s="487"/>
      <c r="DS44" s="487"/>
      <c r="DT44" s="487"/>
      <c r="DU44" s="487"/>
      <c r="DV44" s="488"/>
      <c r="DW44" s="443"/>
      <c r="DX44" s="443"/>
      <c r="DY44" s="443"/>
      <c r="DZ44" s="443"/>
    </row>
    <row r="45" spans="1:130" ht="61.5" customHeight="1">
      <c r="A45" s="481" t="s">
        <v>28918</v>
      </c>
      <c r="B45" s="1434" t="s">
        <v>28922</v>
      </c>
      <c r="C45" s="1434"/>
      <c r="D45" s="1434"/>
      <c r="E45" s="1434"/>
      <c r="F45" s="1434"/>
      <c r="G45" s="1434"/>
      <c r="H45" s="1434"/>
      <c r="I45" s="1434"/>
      <c r="J45" s="1434"/>
      <c r="K45" s="1434"/>
      <c r="L45" s="1434"/>
      <c r="M45" s="1434"/>
      <c r="N45" s="1434"/>
      <c r="O45" s="1434"/>
      <c r="P45" s="1434"/>
      <c r="Q45" s="1434"/>
      <c r="R45" s="1434"/>
      <c r="S45" s="1434"/>
      <c r="T45" s="1434"/>
      <c r="U45" s="1434"/>
      <c r="V45" s="1434"/>
      <c r="W45" s="1434"/>
      <c r="X45" s="1434"/>
      <c r="Y45" s="1434"/>
      <c r="Z45" s="1434"/>
      <c r="AA45" s="1434"/>
      <c r="AB45" s="1434"/>
      <c r="AC45" s="1434"/>
      <c r="AD45" s="1434"/>
      <c r="AE45" s="1434"/>
      <c r="AF45" s="1434"/>
      <c r="AG45" s="1434"/>
      <c r="AH45" s="1434"/>
      <c r="AI45" s="1434"/>
      <c r="AJ45" s="1434"/>
      <c r="AK45" s="1434"/>
      <c r="AL45" s="1434"/>
      <c r="AM45" s="1434"/>
      <c r="AN45" s="1434"/>
      <c r="AO45" s="1434"/>
      <c r="AP45" s="1434"/>
      <c r="AQ45" s="1434"/>
      <c r="AR45" s="1434"/>
      <c r="AS45" s="1434"/>
      <c r="AT45" s="1434"/>
      <c r="AU45" s="1434"/>
      <c r="AV45" s="1434"/>
      <c r="AW45" s="1434"/>
      <c r="AX45" s="1434"/>
      <c r="AY45" s="1434"/>
      <c r="AZ45" s="1434"/>
      <c r="BA45" s="1434"/>
      <c r="BB45" s="1434"/>
      <c r="BC45" s="1434"/>
      <c r="BD45" s="1434"/>
      <c r="BE45" s="1434"/>
      <c r="BF45" s="1434"/>
      <c r="BG45" s="1434"/>
      <c r="BH45" s="1434"/>
      <c r="BI45" s="1434"/>
      <c r="BJ45" s="1434"/>
      <c r="BK45" s="1434"/>
      <c r="BL45" s="1434"/>
      <c r="BM45" s="1434"/>
      <c r="BN45" s="1434"/>
      <c r="BO45" s="1434"/>
      <c r="BP45" s="1434"/>
      <c r="BQ45" s="1434"/>
      <c r="BR45" s="1434"/>
      <c r="BS45" s="1434"/>
      <c r="BT45" s="1434"/>
      <c r="BU45" s="1434"/>
      <c r="BV45" s="1434"/>
      <c r="BW45" s="1434"/>
      <c r="BX45" s="1434"/>
      <c r="BY45" s="1434"/>
      <c r="BZ45" s="1434"/>
      <c r="CA45" s="1434"/>
      <c r="CB45" s="1434"/>
      <c r="CC45" s="1434"/>
      <c r="CD45" s="1434"/>
      <c r="CE45" s="1434"/>
      <c r="CF45" s="1434"/>
      <c r="CG45" s="1434"/>
      <c r="CH45" s="1434"/>
      <c r="CI45" s="1434"/>
      <c r="CJ45" s="1434"/>
      <c r="CK45" s="1434"/>
      <c r="CL45" s="1434"/>
      <c r="CM45" s="1434"/>
      <c r="CN45" s="1434"/>
      <c r="CO45" s="1434"/>
      <c r="CP45" s="1434"/>
      <c r="CQ45" s="1434"/>
      <c r="CR45" s="1434"/>
      <c r="CS45" s="1434"/>
      <c r="CT45" s="1434"/>
      <c r="CU45" s="1434"/>
      <c r="CV45" s="1434"/>
      <c r="CW45" s="1434"/>
      <c r="CX45" s="1434"/>
      <c r="CY45" s="1434"/>
      <c r="CZ45" s="1434"/>
      <c r="DA45" s="1434"/>
      <c r="DB45" s="1434"/>
      <c r="DC45" s="1434"/>
      <c r="DD45" s="1434"/>
      <c r="DE45" s="1434"/>
      <c r="DF45" s="1434"/>
      <c r="DG45" s="1434"/>
      <c r="DH45" s="1434"/>
      <c r="DI45" s="1434"/>
      <c r="DJ45" s="1434"/>
      <c r="DK45" s="1434"/>
      <c r="DL45" s="1434"/>
      <c r="DM45" s="1434"/>
      <c r="DN45" s="1434"/>
      <c r="DO45" s="1434"/>
      <c r="DP45" s="1434"/>
      <c r="DQ45" s="1434"/>
      <c r="DR45" s="1434"/>
      <c r="DS45" s="1434"/>
      <c r="DT45" s="1434"/>
      <c r="DU45" s="1434"/>
      <c r="DV45" s="1435"/>
      <c r="DW45" s="482"/>
      <c r="DX45" s="443"/>
      <c r="DY45" s="443"/>
      <c r="DZ45" s="443"/>
    </row>
    <row r="46" spans="1:130" ht="15.75" customHeight="1">
      <c r="A46" s="493"/>
      <c r="B46" s="487"/>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487"/>
      <c r="AJ46" s="487"/>
      <c r="AK46" s="487"/>
      <c r="AL46" s="487"/>
      <c r="AM46" s="487"/>
      <c r="AN46" s="487"/>
      <c r="AO46" s="487"/>
      <c r="AP46" s="487"/>
      <c r="AQ46" s="487"/>
      <c r="AR46" s="487"/>
      <c r="AS46" s="487"/>
      <c r="AT46" s="487"/>
      <c r="AU46" s="487"/>
      <c r="AV46" s="487"/>
      <c r="AW46" s="487"/>
      <c r="AX46" s="487"/>
      <c r="AY46" s="487"/>
      <c r="AZ46" s="487"/>
      <c r="BA46" s="487"/>
      <c r="BB46" s="487"/>
      <c r="BC46" s="487"/>
      <c r="BD46" s="487"/>
      <c r="BE46" s="487"/>
      <c r="BF46" s="487"/>
      <c r="BG46" s="487"/>
      <c r="BH46" s="487"/>
      <c r="BI46" s="487"/>
      <c r="BJ46" s="487"/>
      <c r="BK46" s="487"/>
      <c r="BL46" s="487"/>
      <c r="BM46" s="487"/>
      <c r="BN46" s="487"/>
      <c r="BO46" s="487"/>
      <c r="BP46" s="487"/>
      <c r="BQ46" s="487"/>
      <c r="BR46" s="487"/>
      <c r="BS46" s="487"/>
      <c r="BT46" s="487"/>
      <c r="BU46" s="487"/>
      <c r="BV46" s="487"/>
      <c r="BW46" s="487"/>
      <c r="BX46" s="487"/>
      <c r="BY46" s="487"/>
      <c r="BZ46" s="487"/>
      <c r="CA46" s="487"/>
      <c r="CB46" s="487"/>
      <c r="CC46" s="487"/>
      <c r="CD46" s="487"/>
      <c r="CE46" s="487"/>
      <c r="CF46" s="487"/>
      <c r="CG46" s="487"/>
      <c r="CH46" s="487"/>
      <c r="CI46" s="487"/>
      <c r="CJ46" s="487"/>
      <c r="CK46" s="487"/>
      <c r="CL46" s="487"/>
      <c r="CM46" s="487"/>
      <c r="CN46" s="487"/>
      <c r="CO46" s="487"/>
      <c r="CP46" s="487"/>
      <c r="CQ46" s="487"/>
      <c r="CR46" s="487"/>
      <c r="CS46" s="487"/>
      <c r="CT46" s="487"/>
      <c r="CU46" s="487"/>
      <c r="CV46" s="487"/>
      <c r="CW46" s="487"/>
      <c r="CX46" s="487"/>
      <c r="CY46" s="487"/>
      <c r="CZ46" s="487"/>
      <c r="DA46" s="487"/>
      <c r="DB46" s="487"/>
      <c r="DC46" s="487"/>
      <c r="DD46" s="487"/>
      <c r="DE46" s="487"/>
      <c r="DF46" s="487"/>
      <c r="DG46" s="487"/>
      <c r="DH46" s="487"/>
      <c r="DI46" s="487"/>
      <c r="DJ46" s="487"/>
      <c r="DK46" s="487"/>
      <c r="DL46" s="487"/>
      <c r="DM46" s="487"/>
      <c r="DN46" s="487"/>
      <c r="DO46" s="487"/>
      <c r="DP46" s="487"/>
      <c r="DQ46" s="487"/>
      <c r="DR46" s="487"/>
      <c r="DS46" s="487"/>
      <c r="DT46" s="487"/>
      <c r="DU46" s="487"/>
      <c r="DV46" s="488"/>
      <c r="DW46" s="443"/>
      <c r="DX46" s="443"/>
      <c r="DY46" s="443"/>
      <c r="DZ46" s="443"/>
    </row>
    <row r="47" spans="1:130" ht="30.75" customHeight="1">
      <c r="A47" s="481" t="s">
        <v>28918</v>
      </c>
      <c r="B47" s="1424" t="s">
        <v>28923</v>
      </c>
      <c r="C47" s="1424"/>
      <c r="D47" s="1424"/>
      <c r="E47" s="1424"/>
      <c r="F47" s="1424"/>
      <c r="G47" s="1424"/>
      <c r="H47" s="1424"/>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c r="AK47" s="1424"/>
      <c r="AL47" s="1424"/>
      <c r="AM47" s="1424"/>
      <c r="AN47" s="1424"/>
      <c r="AO47" s="1424"/>
      <c r="AP47" s="1424"/>
      <c r="AQ47" s="1424"/>
      <c r="AR47" s="1424"/>
      <c r="AS47" s="1424"/>
      <c r="AT47" s="1424"/>
      <c r="AU47" s="1424"/>
      <c r="AV47" s="1424"/>
      <c r="AW47" s="1424"/>
      <c r="AX47" s="1424"/>
      <c r="AY47" s="1424"/>
      <c r="AZ47" s="1424"/>
      <c r="BA47" s="1424"/>
      <c r="BB47" s="1424"/>
      <c r="BC47" s="1424"/>
      <c r="BD47" s="1424"/>
      <c r="BE47" s="1424"/>
      <c r="BF47" s="1424"/>
      <c r="BG47" s="1424"/>
      <c r="BH47" s="1424"/>
      <c r="BI47" s="1424"/>
      <c r="BJ47" s="1424"/>
      <c r="BK47" s="1424"/>
      <c r="BL47" s="1424"/>
      <c r="BM47" s="1424"/>
      <c r="BN47" s="1424"/>
      <c r="BO47" s="1424"/>
      <c r="BP47" s="1424"/>
      <c r="BQ47" s="1424"/>
      <c r="BR47" s="1424"/>
      <c r="BS47" s="1424"/>
      <c r="BT47" s="1424"/>
      <c r="BU47" s="1424"/>
      <c r="BV47" s="1424"/>
      <c r="BW47" s="1424"/>
      <c r="BX47" s="1424"/>
      <c r="BY47" s="1424"/>
      <c r="BZ47" s="1424"/>
      <c r="CA47" s="1424"/>
      <c r="CB47" s="1424"/>
      <c r="CC47" s="1424"/>
      <c r="CD47" s="1424"/>
      <c r="CE47" s="1424"/>
      <c r="CF47" s="1424"/>
      <c r="CG47" s="1424"/>
      <c r="CH47" s="1424"/>
      <c r="CI47" s="1424"/>
      <c r="CJ47" s="1424"/>
      <c r="CK47" s="1424"/>
      <c r="CL47" s="1424"/>
      <c r="CM47" s="1424"/>
      <c r="CN47" s="1424"/>
      <c r="CO47" s="1424"/>
      <c r="CP47" s="1424"/>
      <c r="CQ47" s="1424"/>
      <c r="CR47" s="1424"/>
      <c r="CS47" s="1424"/>
      <c r="CT47" s="1424"/>
      <c r="CU47" s="1424"/>
      <c r="CV47" s="1424"/>
      <c r="CW47" s="1424"/>
      <c r="CX47" s="1424"/>
      <c r="CY47" s="1424"/>
      <c r="CZ47" s="1424"/>
      <c r="DA47" s="1424"/>
      <c r="DB47" s="1424"/>
      <c r="DC47" s="1424"/>
      <c r="DD47" s="1424"/>
      <c r="DE47" s="1424"/>
      <c r="DF47" s="1424"/>
      <c r="DG47" s="1424"/>
      <c r="DH47" s="1424"/>
      <c r="DI47" s="1424"/>
      <c r="DJ47" s="1424"/>
      <c r="DK47" s="1424"/>
      <c r="DL47" s="1424"/>
      <c r="DM47" s="1424"/>
      <c r="DN47" s="1424"/>
      <c r="DO47" s="1424"/>
      <c r="DP47" s="1424"/>
      <c r="DQ47" s="1424"/>
      <c r="DR47" s="1424"/>
      <c r="DS47" s="1424"/>
      <c r="DT47" s="1424"/>
      <c r="DU47" s="1424"/>
      <c r="DV47" s="1436"/>
      <c r="DW47" s="482"/>
      <c r="DX47" s="443"/>
      <c r="DY47" s="443"/>
      <c r="DZ47" s="443"/>
    </row>
    <row r="48" spans="1:130" ht="12.75" customHeight="1">
      <c r="A48" s="493"/>
      <c r="B48" s="489"/>
      <c r="C48" s="490"/>
      <c r="D48" s="491"/>
      <c r="E48" s="487"/>
      <c r="F48" s="487"/>
      <c r="G48" s="491"/>
      <c r="H48" s="491"/>
      <c r="I48" s="491"/>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491"/>
      <c r="AJ48" s="491"/>
      <c r="AK48" s="491"/>
      <c r="AL48" s="491"/>
      <c r="AM48" s="491"/>
      <c r="AN48" s="491"/>
      <c r="AO48" s="491"/>
      <c r="AP48" s="491"/>
      <c r="AQ48" s="491"/>
      <c r="AR48" s="491"/>
      <c r="AS48" s="491"/>
      <c r="AT48" s="491"/>
      <c r="AU48" s="491"/>
      <c r="AV48" s="491"/>
      <c r="AW48" s="491"/>
      <c r="AX48" s="491"/>
      <c r="AY48" s="491"/>
      <c r="AZ48" s="491"/>
      <c r="BA48" s="491"/>
      <c r="BB48" s="491"/>
      <c r="BC48" s="491"/>
      <c r="BD48" s="491"/>
      <c r="BE48" s="491"/>
      <c r="BF48" s="491"/>
      <c r="BG48" s="491"/>
      <c r="BH48" s="491"/>
      <c r="BI48" s="491"/>
      <c r="BJ48" s="491"/>
      <c r="BK48" s="491"/>
      <c r="BL48" s="491"/>
      <c r="BM48" s="491"/>
      <c r="BN48" s="491"/>
      <c r="BO48" s="491"/>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2"/>
      <c r="DV48" s="488"/>
      <c r="DW48" s="443"/>
      <c r="DX48" s="443"/>
      <c r="DY48" s="443"/>
      <c r="DZ48" s="443"/>
    </row>
    <row r="49" spans="1:130" ht="21" customHeight="1">
      <c r="A49" s="481" t="s">
        <v>28918</v>
      </c>
      <c r="B49" s="1437" t="s">
        <v>129</v>
      </c>
      <c r="C49" s="1437"/>
      <c r="D49" s="1437"/>
      <c r="E49" s="1437"/>
      <c r="F49" s="1437"/>
      <c r="G49" s="1437"/>
      <c r="H49" s="1437"/>
      <c r="I49" s="1437"/>
      <c r="J49" s="1437"/>
      <c r="K49" s="1437"/>
      <c r="L49" s="1437"/>
      <c r="M49" s="1437"/>
      <c r="N49" s="1437"/>
      <c r="O49" s="1437"/>
      <c r="P49" s="1437"/>
      <c r="Q49" s="1437"/>
      <c r="R49" s="1437"/>
      <c r="S49" s="1437"/>
      <c r="T49" s="1437"/>
      <c r="U49" s="1437"/>
      <c r="V49" s="1437"/>
      <c r="W49" s="1437"/>
      <c r="X49" s="1437"/>
      <c r="Y49" s="1437"/>
      <c r="Z49" s="1437"/>
      <c r="AA49" s="1437"/>
      <c r="AB49" s="1437"/>
      <c r="AC49" s="1437"/>
      <c r="AD49" s="1437"/>
      <c r="AE49" s="1437"/>
      <c r="AF49" s="1437"/>
      <c r="AG49" s="1437"/>
      <c r="AH49" s="1437"/>
      <c r="AI49" s="1437"/>
      <c r="AJ49" s="1437"/>
      <c r="AK49" s="1437"/>
      <c r="AL49" s="1437"/>
      <c r="AM49" s="1437"/>
      <c r="AN49" s="1437"/>
      <c r="AO49" s="1437"/>
      <c r="AP49" s="1437"/>
      <c r="AQ49" s="1437"/>
      <c r="AR49" s="1437"/>
      <c r="AS49" s="1437"/>
      <c r="AT49" s="1437"/>
      <c r="AU49" s="1437"/>
      <c r="AV49" s="1437"/>
      <c r="AW49" s="1437"/>
      <c r="AX49" s="1437"/>
      <c r="AY49" s="1437"/>
      <c r="AZ49" s="1437"/>
      <c r="BA49" s="1437"/>
      <c r="BB49" s="1437"/>
      <c r="BC49" s="1437"/>
      <c r="BD49" s="1437"/>
      <c r="BE49" s="1437"/>
      <c r="BF49" s="1437"/>
      <c r="BG49" s="1437"/>
      <c r="BH49" s="1437"/>
      <c r="BI49" s="1437"/>
      <c r="BJ49" s="1437"/>
      <c r="BK49" s="1437"/>
      <c r="BL49" s="1437"/>
      <c r="BM49" s="1437"/>
      <c r="BN49" s="1437"/>
      <c r="BO49" s="1437"/>
      <c r="BP49" s="1437"/>
      <c r="BQ49" s="1437"/>
      <c r="BR49" s="1437"/>
      <c r="BS49" s="1437"/>
      <c r="BT49" s="1437"/>
      <c r="BU49" s="1437"/>
      <c r="BV49" s="1437"/>
      <c r="BW49" s="1437"/>
      <c r="BX49" s="1437"/>
      <c r="BY49" s="1437"/>
      <c r="BZ49" s="1437"/>
      <c r="CA49" s="1437"/>
      <c r="CB49" s="1437"/>
      <c r="CC49" s="1437"/>
      <c r="CD49" s="1437"/>
      <c r="CE49" s="1437"/>
      <c r="CF49" s="1437"/>
      <c r="CG49" s="1437"/>
      <c r="CH49" s="1437"/>
      <c r="CI49" s="1437"/>
      <c r="CJ49" s="1437"/>
      <c r="CK49" s="1437"/>
      <c r="CL49" s="1437"/>
      <c r="CM49" s="1437"/>
      <c r="CN49" s="1437"/>
      <c r="CO49" s="1437"/>
      <c r="CP49" s="1437"/>
      <c r="CQ49" s="1437"/>
      <c r="CR49" s="1437"/>
      <c r="CS49" s="1437"/>
      <c r="CT49" s="1437"/>
      <c r="CU49" s="1437"/>
      <c r="CV49" s="1437"/>
      <c r="CW49" s="1437"/>
      <c r="CX49" s="1437"/>
      <c r="CY49" s="1437"/>
      <c r="CZ49" s="1437"/>
      <c r="DA49" s="1437"/>
      <c r="DB49" s="1437"/>
      <c r="DC49" s="1437"/>
      <c r="DD49" s="1437"/>
      <c r="DE49" s="1437"/>
      <c r="DF49" s="1437"/>
      <c r="DG49" s="1437"/>
      <c r="DH49" s="1437"/>
      <c r="DI49" s="1437"/>
      <c r="DJ49" s="1437"/>
      <c r="DK49" s="1437"/>
      <c r="DL49" s="1437"/>
      <c r="DM49" s="1437"/>
      <c r="DN49" s="1437"/>
      <c r="DO49" s="1437"/>
      <c r="DP49" s="1437"/>
      <c r="DQ49" s="1437"/>
      <c r="DR49" s="1437"/>
      <c r="DS49" s="1437"/>
      <c r="DT49" s="1437"/>
      <c r="DU49" s="1437"/>
      <c r="DV49" s="1438"/>
      <c r="DW49" s="443"/>
      <c r="DX49" s="443"/>
      <c r="DY49" s="443"/>
      <c r="DZ49" s="443"/>
    </row>
    <row r="50" spans="1:130" ht="33" customHeight="1">
      <c r="A50" s="493"/>
      <c r="B50" s="1437"/>
      <c r="C50" s="1437"/>
      <c r="D50" s="1437"/>
      <c r="E50" s="1437"/>
      <c r="F50" s="1437"/>
      <c r="G50" s="1437"/>
      <c r="H50" s="1437"/>
      <c r="I50" s="1437"/>
      <c r="J50" s="1437"/>
      <c r="K50" s="1437"/>
      <c r="L50" s="1437"/>
      <c r="M50" s="1437"/>
      <c r="N50" s="1437"/>
      <c r="O50" s="1437"/>
      <c r="P50" s="1437"/>
      <c r="Q50" s="1437"/>
      <c r="R50" s="1437"/>
      <c r="S50" s="1437"/>
      <c r="T50" s="1437"/>
      <c r="U50" s="1437"/>
      <c r="V50" s="1437"/>
      <c r="W50" s="1437"/>
      <c r="X50" s="1437"/>
      <c r="Y50" s="1437"/>
      <c r="Z50" s="1437"/>
      <c r="AA50" s="1437"/>
      <c r="AB50" s="1437"/>
      <c r="AC50" s="1437"/>
      <c r="AD50" s="1437"/>
      <c r="AE50" s="1437"/>
      <c r="AF50" s="1437"/>
      <c r="AG50" s="1437"/>
      <c r="AH50" s="1437"/>
      <c r="AI50" s="1437"/>
      <c r="AJ50" s="1437"/>
      <c r="AK50" s="1437"/>
      <c r="AL50" s="1437"/>
      <c r="AM50" s="1437"/>
      <c r="AN50" s="1437"/>
      <c r="AO50" s="1437"/>
      <c r="AP50" s="1437"/>
      <c r="AQ50" s="1437"/>
      <c r="AR50" s="1437"/>
      <c r="AS50" s="1437"/>
      <c r="AT50" s="1437"/>
      <c r="AU50" s="1437"/>
      <c r="AV50" s="1437"/>
      <c r="AW50" s="1437"/>
      <c r="AX50" s="1437"/>
      <c r="AY50" s="1437"/>
      <c r="AZ50" s="1437"/>
      <c r="BA50" s="1437"/>
      <c r="BB50" s="1437"/>
      <c r="BC50" s="1437"/>
      <c r="BD50" s="1437"/>
      <c r="BE50" s="1437"/>
      <c r="BF50" s="1437"/>
      <c r="BG50" s="1437"/>
      <c r="BH50" s="1437"/>
      <c r="BI50" s="1437"/>
      <c r="BJ50" s="1437"/>
      <c r="BK50" s="1437"/>
      <c r="BL50" s="1437"/>
      <c r="BM50" s="1437"/>
      <c r="BN50" s="1437"/>
      <c r="BO50" s="1437"/>
      <c r="BP50" s="1437"/>
      <c r="BQ50" s="1437"/>
      <c r="BR50" s="1437"/>
      <c r="BS50" s="1437"/>
      <c r="BT50" s="1437"/>
      <c r="BU50" s="1437"/>
      <c r="BV50" s="1437"/>
      <c r="BW50" s="1437"/>
      <c r="BX50" s="1437"/>
      <c r="BY50" s="1437"/>
      <c r="BZ50" s="1437"/>
      <c r="CA50" s="1437"/>
      <c r="CB50" s="1437"/>
      <c r="CC50" s="1437"/>
      <c r="CD50" s="1437"/>
      <c r="CE50" s="1437"/>
      <c r="CF50" s="1437"/>
      <c r="CG50" s="1437"/>
      <c r="CH50" s="1437"/>
      <c r="CI50" s="1437"/>
      <c r="CJ50" s="1437"/>
      <c r="CK50" s="1437"/>
      <c r="CL50" s="1437"/>
      <c r="CM50" s="1437"/>
      <c r="CN50" s="1437"/>
      <c r="CO50" s="1437"/>
      <c r="CP50" s="1437"/>
      <c r="CQ50" s="1437"/>
      <c r="CR50" s="1437"/>
      <c r="CS50" s="1437"/>
      <c r="CT50" s="1437"/>
      <c r="CU50" s="1437"/>
      <c r="CV50" s="1437"/>
      <c r="CW50" s="1437"/>
      <c r="CX50" s="1437"/>
      <c r="CY50" s="1437"/>
      <c r="CZ50" s="1437"/>
      <c r="DA50" s="1437"/>
      <c r="DB50" s="1437"/>
      <c r="DC50" s="1437"/>
      <c r="DD50" s="1437"/>
      <c r="DE50" s="1437"/>
      <c r="DF50" s="1437"/>
      <c r="DG50" s="1437"/>
      <c r="DH50" s="1437"/>
      <c r="DI50" s="1437"/>
      <c r="DJ50" s="1437"/>
      <c r="DK50" s="1437"/>
      <c r="DL50" s="1437"/>
      <c r="DM50" s="1437"/>
      <c r="DN50" s="1437"/>
      <c r="DO50" s="1437"/>
      <c r="DP50" s="1437"/>
      <c r="DQ50" s="1437"/>
      <c r="DR50" s="1437"/>
      <c r="DS50" s="1437"/>
      <c r="DT50" s="1437"/>
      <c r="DU50" s="1437"/>
      <c r="DV50" s="1438"/>
      <c r="DW50" s="443"/>
      <c r="DX50" s="443"/>
      <c r="DY50" s="443"/>
      <c r="DZ50" s="443"/>
    </row>
    <row r="51" spans="1:130" ht="68.25" customHeight="1">
      <c r="A51" s="481" t="s">
        <v>28918</v>
      </c>
      <c r="B51" s="1439" t="s">
        <v>33348</v>
      </c>
      <c r="C51" s="1439"/>
      <c r="D51" s="1439"/>
      <c r="E51" s="1439"/>
      <c r="F51" s="1439"/>
      <c r="G51" s="1439"/>
      <c r="H51" s="1439"/>
      <c r="I51" s="1439"/>
      <c r="J51" s="1439"/>
      <c r="K51" s="1439"/>
      <c r="L51" s="1439"/>
      <c r="M51" s="1439"/>
      <c r="N51" s="1439"/>
      <c r="O51" s="1439"/>
      <c r="P51" s="1439"/>
      <c r="Q51" s="1439"/>
      <c r="R51" s="1439"/>
      <c r="S51" s="1439"/>
      <c r="T51" s="1439"/>
      <c r="U51" s="1439"/>
      <c r="V51" s="1439"/>
      <c r="W51" s="1439"/>
      <c r="X51" s="1439"/>
      <c r="Y51" s="1439"/>
      <c r="Z51" s="1439"/>
      <c r="AA51" s="1439"/>
      <c r="AB51" s="1439"/>
      <c r="AC51" s="1439"/>
      <c r="AD51" s="1439"/>
      <c r="AE51" s="1439"/>
      <c r="AF51" s="1439"/>
      <c r="AG51" s="1439"/>
      <c r="AH51" s="1439"/>
      <c r="AI51" s="1439"/>
      <c r="AJ51" s="1439"/>
      <c r="AK51" s="1439"/>
      <c r="AL51" s="1439"/>
      <c r="AM51" s="1439"/>
      <c r="AN51" s="1439"/>
      <c r="AO51" s="1439"/>
      <c r="AP51" s="1439"/>
      <c r="AQ51" s="1439"/>
      <c r="AR51" s="1439"/>
      <c r="AS51" s="1439"/>
      <c r="AT51" s="1439"/>
      <c r="AU51" s="1439"/>
      <c r="AV51" s="1439"/>
      <c r="AW51" s="1439"/>
      <c r="AX51" s="1439"/>
      <c r="AY51" s="1439"/>
      <c r="AZ51" s="1439"/>
      <c r="BA51" s="1439"/>
      <c r="BB51" s="1439"/>
      <c r="BC51" s="1439"/>
      <c r="BD51" s="1439"/>
      <c r="BE51" s="1439"/>
      <c r="BF51" s="1439"/>
      <c r="BG51" s="1439"/>
      <c r="BH51" s="1439"/>
      <c r="BI51" s="1439"/>
      <c r="BJ51" s="1439"/>
      <c r="BK51" s="1439"/>
      <c r="BL51" s="1439"/>
      <c r="BM51" s="1439"/>
      <c r="BN51" s="1439"/>
      <c r="BO51" s="1439"/>
      <c r="BP51" s="1439"/>
      <c r="BQ51" s="1439"/>
      <c r="BR51" s="1439"/>
      <c r="BS51" s="1439"/>
      <c r="BT51" s="1439"/>
      <c r="BU51" s="1439"/>
      <c r="BV51" s="1439"/>
      <c r="BW51" s="1439"/>
      <c r="BX51" s="1439"/>
      <c r="BY51" s="1439"/>
      <c r="BZ51" s="1439"/>
      <c r="CA51" s="1439"/>
      <c r="CB51" s="1439"/>
      <c r="CC51" s="1439"/>
      <c r="CD51" s="1439"/>
      <c r="CE51" s="1439"/>
      <c r="CF51" s="1439"/>
      <c r="CG51" s="1439"/>
      <c r="CH51" s="1439"/>
      <c r="CI51" s="1439"/>
      <c r="CJ51" s="1439"/>
      <c r="CK51" s="1439"/>
      <c r="CL51" s="1439"/>
      <c r="CM51" s="1439"/>
      <c r="CN51" s="1439"/>
      <c r="CO51" s="1439"/>
      <c r="CP51" s="1439"/>
      <c r="CQ51" s="1439"/>
      <c r="CR51" s="1439"/>
      <c r="CS51" s="1439"/>
      <c r="CT51" s="1439"/>
      <c r="CU51" s="1439"/>
      <c r="CV51" s="1439"/>
      <c r="CW51" s="1439"/>
      <c r="CX51" s="1439"/>
      <c r="CY51" s="1439"/>
      <c r="CZ51" s="1439"/>
      <c r="DA51" s="1439"/>
      <c r="DB51" s="1439"/>
      <c r="DC51" s="1439"/>
      <c r="DD51" s="1439"/>
      <c r="DE51" s="1439"/>
      <c r="DF51" s="1439"/>
      <c r="DG51" s="1439"/>
      <c r="DH51" s="1439"/>
      <c r="DI51" s="1439"/>
      <c r="DJ51" s="1439"/>
      <c r="DK51" s="1439"/>
      <c r="DL51" s="1439"/>
      <c r="DM51" s="1439"/>
      <c r="DN51" s="1439"/>
      <c r="DO51" s="1439"/>
      <c r="DP51" s="1439"/>
      <c r="DQ51" s="1439"/>
      <c r="DR51" s="1439"/>
      <c r="DS51" s="1439"/>
      <c r="DT51" s="1439"/>
      <c r="DU51" s="1439"/>
      <c r="DV51" s="1440"/>
      <c r="DW51" s="443"/>
      <c r="DX51" s="443"/>
      <c r="DY51" s="443"/>
      <c r="DZ51" s="443"/>
    </row>
    <row r="52" spans="1:130" ht="54.75" customHeight="1">
      <c r="A52" s="481" t="s">
        <v>28918</v>
      </c>
      <c r="B52" s="1437" t="s">
        <v>648</v>
      </c>
      <c r="C52" s="1439"/>
      <c r="D52" s="1439"/>
      <c r="E52" s="1439"/>
      <c r="F52" s="1439"/>
      <c r="G52" s="1439"/>
      <c r="H52" s="1439"/>
      <c r="I52" s="1439"/>
      <c r="J52" s="1439"/>
      <c r="K52" s="1439"/>
      <c r="L52" s="1439"/>
      <c r="M52" s="1439"/>
      <c r="N52" s="1439"/>
      <c r="O52" s="1439"/>
      <c r="P52" s="1439"/>
      <c r="Q52" s="1439"/>
      <c r="R52" s="1439"/>
      <c r="S52" s="1439"/>
      <c r="T52" s="1439"/>
      <c r="U52" s="1439"/>
      <c r="V52" s="1439"/>
      <c r="W52" s="1439"/>
      <c r="X52" s="1439"/>
      <c r="Y52" s="1439"/>
      <c r="Z52" s="1439"/>
      <c r="AA52" s="1439"/>
      <c r="AB52" s="1439"/>
      <c r="AC52" s="1439"/>
      <c r="AD52" s="1439"/>
      <c r="AE52" s="1439"/>
      <c r="AF52" s="1439"/>
      <c r="AG52" s="1439"/>
      <c r="AH52" s="1439"/>
      <c r="AI52" s="1439"/>
      <c r="AJ52" s="1439"/>
      <c r="AK52" s="1439"/>
      <c r="AL52" s="1439"/>
      <c r="AM52" s="1439"/>
      <c r="AN52" s="1439"/>
      <c r="AO52" s="1439"/>
      <c r="AP52" s="1439"/>
      <c r="AQ52" s="1439"/>
      <c r="AR52" s="1439"/>
      <c r="AS52" s="1439"/>
      <c r="AT52" s="1439"/>
      <c r="AU52" s="1439"/>
      <c r="AV52" s="1439"/>
      <c r="AW52" s="1439"/>
      <c r="AX52" s="1439"/>
      <c r="AY52" s="1439"/>
      <c r="AZ52" s="1439"/>
      <c r="BA52" s="1439"/>
      <c r="BB52" s="1439"/>
      <c r="BC52" s="1439"/>
      <c r="BD52" s="1439"/>
      <c r="BE52" s="1439"/>
      <c r="BF52" s="1439"/>
      <c r="BG52" s="1439"/>
      <c r="BH52" s="1439"/>
      <c r="BI52" s="1439"/>
      <c r="BJ52" s="1439"/>
      <c r="BK52" s="1439"/>
      <c r="BL52" s="1439"/>
      <c r="BM52" s="1439"/>
      <c r="BN52" s="1439"/>
      <c r="BO52" s="1439"/>
      <c r="BP52" s="1439"/>
      <c r="BQ52" s="1439"/>
      <c r="BR52" s="1439"/>
      <c r="BS52" s="1439"/>
      <c r="BT52" s="1439"/>
      <c r="BU52" s="1439"/>
      <c r="BV52" s="1439"/>
      <c r="BW52" s="1439"/>
      <c r="BX52" s="1439"/>
      <c r="BY52" s="1439"/>
      <c r="BZ52" s="1439"/>
      <c r="CA52" s="1439"/>
      <c r="CB52" s="1439"/>
      <c r="CC52" s="1439"/>
      <c r="CD52" s="1439"/>
      <c r="CE52" s="1439"/>
      <c r="CF52" s="1439"/>
      <c r="CG52" s="1439"/>
      <c r="CH52" s="1439"/>
      <c r="CI52" s="1439"/>
      <c r="CJ52" s="1439"/>
      <c r="CK52" s="1439"/>
      <c r="CL52" s="1439"/>
      <c r="CM52" s="1439"/>
      <c r="CN52" s="1439"/>
      <c r="CO52" s="1439"/>
      <c r="CP52" s="1439"/>
      <c r="CQ52" s="1439"/>
      <c r="CR52" s="1439"/>
      <c r="CS52" s="1439"/>
      <c r="CT52" s="1439"/>
      <c r="CU52" s="1439"/>
      <c r="CV52" s="1439"/>
      <c r="CW52" s="1439"/>
      <c r="CX52" s="1439"/>
      <c r="CY52" s="1439"/>
      <c r="CZ52" s="1439"/>
      <c r="DA52" s="1439"/>
      <c r="DB52" s="1439"/>
      <c r="DC52" s="1439"/>
      <c r="DD52" s="1439"/>
      <c r="DE52" s="1439"/>
      <c r="DF52" s="1439"/>
      <c r="DG52" s="1439"/>
      <c r="DH52" s="1439"/>
      <c r="DI52" s="1439"/>
      <c r="DJ52" s="1439"/>
      <c r="DK52" s="1439"/>
      <c r="DL52" s="1439"/>
      <c r="DM52" s="1439"/>
      <c r="DN52" s="1439"/>
      <c r="DO52" s="1439"/>
      <c r="DP52" s="1439"/>
      <c r="DQ52" s="1439"/>
      <c r="DR52" s="1439"/>
      <c r="DS52" s="1439"/>
      <c r="DT52" s="1439"/>
      <c r="DU52" s="1439"/>
      <c r="DV52" s="1440"/>
      <c r="DW52" s="443"/>
      <c r="DX52" s="443"/>
      <c r="DY52" s="443"/>
      <c r="DZ52" s="443"/>
    </row>
    <row r="53" spans="1:130" ht="47.25" customHeight="1">
      <c r="A53" s="481" t="s">
        <v>28918</v>
      </c>
      <c r="B53" s="1437" t="s">
        <v>37824</v>
      </c>
      <c r="C53" s="1439"/>
      <c r="D53" s="1439"/>
      <c r="E53" s="1439"/>
      <c r="F53" s="1439"/>
      <c r="G53" s="1439"/>
      <c r="H53" s="1439"/>
      <c r="I53" s="1439"/>
      <c r="J53" s="1439"/>
      <c r="K53" s="1439"/>
      <c r="L53" s="1439"/>
      <c r="M53" s="1439"/>
      <c r="N53" s="1439"/>
      <c r="O53" s="1439"/>
      <c r="P53" s="1439"/>
      <c r="Q53" s="1439"/>
      <c r="R53" s="1439"/>
      <c r="S53" s="1439"/>
      <c r="T53" s="1439"/>
      <c r="U53" s="1439"/>
      <c r="V53" s="1439"/>
      <c r="W53" s="1439"/>
      <c r="X53" s="1439"/>
      <c r="Y53" s="1439"/>
      <c r="Z53" s="1439"/>
      <c r="AA53" s="1439"/>
      <c r="AB53" s="1439"/>
      <c r="AC53" s="1439"/>
      <c r="AD53" s="1439"/>
      <c r="AE53" s="1439"/>
      <c r="AF53" s="1439"/>
      <c r="AG53" s="1439"/>
      <c r="AH53" s="1439"/>
      <c r="AI53" s="1439"/>
      <c r="AJ53" s="1439"/>
      <c r="AK53" s="1439"/>
      <c r="AL53" s="1439"/>
      <c r="AM53" s="1439"/>
      <c r="AN53" s="1439"/>
      <c r="AO53" s="1439"/>
      <c r="AP53" s="1439"/>
      <c r="AQ53" s="1439"/>
      <c r="AR53" s="1439"/>
      <c r="AS53" s="1439"/>
      <c r="AT53" s="1439"/>
      <c r="AU53" s="1439"/>
      <c r="AV53" s="1439"/>
      <c r="AW53" s="1439"/>
      <c r="AX53" s="1439"/>
      <c r="AY53" s="1439"/>
      <c r="AZ53" s="1439"/>
      <c r="BA53" s="1439"/>
      <c r="BB53" s="1439"/>
      <c r="BC53" s="1439"/>
      <c r="BD53" s="1439"/>
      <c r="BE53" s="1439"/>
      <c r="BF53" s="1439"/>
      <c r="BG53" s="1439"/>
      <c r="BH53" s="1439"/>
      <c r="BI53" s="1439"/>
      <c r="BJ53" s="1439"/>
      <c r="BK53" s="1439"/>
      <c r="BL53" s="1439"/>
      <c r="BM53" s="1439"/>
      <c r="BN53" s="1439"/>
      <c r="BO53" s="1439"/>
      <c r="BP53" s="1439"/>
      <c r="BQ53" s="1439"/>
      <c r="BR53" s="1439"/>
      <c r="BS53" s="1439"/>
      <c r="BT53" s="1439"/>
      <c r="BU53" s="1439"/>
      <c r="BV53" s="1439"/>
      <c r="BW53" s="1439"/>
      <c r="BX53" s="1439"/>
      <c r="BY53" s="1439"/>
      <c r="BZ53" s="1439"/>
      <c r="CA53" s="1439"/>
      <c r="CB53" s="1439"/>
      <c r="CC53" s="1439"/>
      <c r="CD53" s="1439"/>
      <c r="CE53" s="1439"/>
      <c r="CF53" s="1439"/>
      <c r="CG53" s="1439"/>
      <c r="CH53" s="1439"/>
      <c r="CI53" s="1439"/>
      <c r="CJ53" s="1439"/>
      <c r="CK53" s="1439"/>
      <c r="CL53" s="1439"/>
      <c r="CM53" s="1439"/>
      <c r="CN53" s="1439"/>
      <c r="CO53" s="1439"/>
      <c r="CP53" s="1439"/>
      <c r="CQ53" s="1439"/>
      <c r="CR53" s="1439"/>
      <c r="CS53" s="1439"/>
      <c r="CT53" s="1439"/>
      <c r="CU53" s="1439"/>
      <c r="CV53" s="1439"/>
      <c r="CW53" s="1439"/>
      <c r="CX53" s="1439"/>
      <c r="CY53" s="1439"/>
      <c r="CZ53" s="1439"/>
      <c r="DA53" s="1439"/>
      <c r="DB53" s="1439"/>
      <c r="DC53" s="1439"/>
      <c r="DD53" s="1439"/>
      <c r="DE53" s="1439"/>
      <c r="DF53" s="1439"/>
      <c r="DG53" s="1439"/>
      <c r="DH53" s="1439"/>
      <c r="DI53" s="1439"/>
      <c r="DJ53" s="1439"/>
      <c r="DK53" s="1439"/>
      <c r="DL53" s="1439"/>
      <c r="DM53" s="1439"/>
      <c r="DN53" s="1439"/>
      <c r="DO53" s="1439"/>
      <c r="DP53" s="1439"/>
      <c r="DQ53" s="1439"/>
      <c r="DR53" s="1439"/>
      <c r="DS53" s="1439"/>
      <c r="DT53" s="1439"/>
      <c r="DU53" s="1439"/>
      <c r="DV53" s="1440"/>
      <c r="DW53" s="443"/>
      <c r="DX53" s="443"/>
      <c r="DY53" s="443"/>
      <c r="DZ53" s="443"/>
    </row>
    <row r="54" spans="1:130" ht="63" customHeight="1">
      <c r="A54" s="481" t="s">
        <v>28918</v>
      </c>
      <c r="B54" s="1437" t="s">
        <v>37825</v>
      </c>
      <c r="C54" s="1437"/>
      <c r="D54" s="1437"/>
      <c r="E54" s="1437"/>
      <c r="F54" s="1437"/>
      <c r="G54" s="1437"/>
      <c r="H54" s="1437"/>
      <c r="I54" s="1437"/>
      <c r="J54" s="1437"/>
      <c r="K54" s="1437"/>
      <c r="L54" s="1437"/>
      <c r="M54" s="1437"/>
      <c r="N54" s="1437"/>
      <c r="O54" s="1437"/>
      <c r="P54" s="1437"/>
      <c r="Q54" s="1437"/>
      <c r="R54" s="1437"/>
      <c r="S54" s="1437"/>
      <c r="T54" s="1437"/>
      <c r="U54" s="1437"/>
      <c r="V54" s="1437"/>
      <c r="W54" s="1437"/>
      <c r="X54" s="1437"/>
      <c r="Y54" s="1437"/>
      <c r="Z54" s="1437"/>
      <c r="AA54" s="1437"/>
      <c r="AB54" s="1437"/>
      <c r="AC54" s="1437"/>
      <c r="AD54" s="1437"/>
      <c r="AE54" s="1437"/>
      <c r="AF54" s="1437"/>
      <c r="AG54" s="1437"/>
      <c r="AH54" s="1437"/>
      <c r="AI54" s="1437"/>
      <c r="AJ54" s="1437"/>
      <c r="AK54" s="1437"/>
      <c r="AL54" s="1437"/>
      <c r="AM54" s="1437"/>
      <c r="AN54" s="1437"/>
      <c r="AO54" s="1437"/>
      <c r="AP54" s="1437"/>
      <c r="AQ54" s="1437"/>
      <c r="AR54" s="1437"/>
      <c r="AS54" s="1437"/>
      <c r="AT54" s="1437"/>
      <c r="AU54" s="1437"/>
      <c r="AV54" s="1437"/>
      <c r="AW54" s="1437"/>
      <c r="AX54" s="1437"/>
      <c r="AY54" s="1437"/>
      <c r="AZ54" s="1437"/>
      <c r="BA54" s="1437"/>
      <c r="BB54" s="1437"/>
      <c r="BC54" s="1437"/>
      <c r="BD54" s="1437"/>
      <c r="BE54" s="1437"/>
      <c r="BF54" s="1437"/>
      <c r="BG54" s="1437"/>
      <c r="BH54" s="1437"/>
      <c r="BI54" s="1437"/>
      <c r="BJ54" s="1437"/>
      <c r="BK54" s="1437"/>
      <c r="BL54" s="1437"/>
      <c r="BM54" s="1437"/>
      <c r="BN54" s="1437"/>
      <c r="BO54" s="1437"/>
      <c r="BP54" s="1437"/>
      <c r="BQ54" s="1437"/>
      <c r="BR54" s="1437"/>
      <c r="BS54" s="1437"/>
      <c r="BT54" s="1437"/>
      <c r="BU54" s="1437"/>
      <c r="BV54" s="1437"/>
      <c r="BW54" s="1437"/>
      <c r="BX54" s="1437"/>
      <c r="BY54" s="1437"/>
      <c r="BZ54" s="1437"/>
      <c r="CA54" s="1437"/>
      <c r="CB54" s="1437"/>
      <c r="CC54" s="1437"/>
      <c r="CD54" s="1437"/>
      <c r="CE54" s="1437"/>
      <c r="CF54" s="1437"/>
      <c r="CG54" s="1437"/>
      <c r="CH54" s="1437"/>
      <c r="CI54" s="1437"/>
      <c r="CJ54" s="1437"/>
      <c r="CK54" s="1437"/>
      <c r="CL54" s="1437"/>
      <c r="CM54" s="1437"/>
      <c r="CN54" s="1437"/>
      <c r="CO54" s="1437"/>
      <c r="CP54" s="1437"/>
      <c r="CQ54" s="1437"/>
      <c r="CR54" s="1437"/>
      <c r="CS54" s="1437"/>
      <c r="CT54" s="1437"/>
      <c r="CU54" s="1437"/>
      <c r="CV54" s="1437"/>
      <c r="CW54" s="1437"/>
      <c r="CX54" s="1437"/>
      <c r="CY54" s="1437"/>
      <c r="CZ54" s="1437"/>
      <c r="DA54" s="1437"/>
      <c r="DB54" s="1437"/>
      <c r="DC54" s="1437"/>
      <c r="DD54" s="1437"/>
      <c r="DE54" s="1437"/>
      <c r="DF54" s="1437"/>
      <c r="DG54" s="1437"/>
      <c r="DH54" s="1437"/>
      <c r="DI54" s="1437"/>
      <c r="DJ54" s="1437"/>
      <c r="DK54" s="1437"/>
      <c r="DL54" s="1437"/>
      <c r="DM54" s="1437"/>
      <c r="DN54" s="1437"/>
      <c r="DO54" s="1437"/>
      <c r="DP54" s="1437"/>
      <c r="DQ54" s="1437"/>
      <c r="DR54" s="1437"/>
      <c r="DS54" s="1437"/>
      <c r="DT54" s="1437"/>
      <c r="DU54" s="1437"/>
      <c r="DV54" s="1438"/>
      <c r="DW54" s="443"/>
      <c r="DX54" s="443"/>
      <c r="DY54" s="443"/>
      <c r="DZ54" s="443"/>
    </row>
    <row r="55" spans="1:130" ht="18.75" customHeight="1">
      <c r="A55" s="483"/>
      <c r="B55" s="484"/>
      <c r="C55" s="484"/>
      <c r="D55" s="484"/>
      <c r="E55" s="484"/>
      <c r="F55" s="484"/>
      <c r="G55" s="484"/>
      <c r="H55" s="484"/>
      <c r="I55" s="484"/>
      <c r="J55" s="484"/>
      <c r="K55" s="484"/>
      <c r="L55" s="484"/>
      <c r="M55" s="484"/>
      <c r="N55" s="484"/>
      <c r="O55" s="484"/>
      <c r="P55" s="484"/>
      <c r="Q55" s="484"/>
      <c r="R55" s="484"/>
      <c r="S55" s="484"/>
      <c r="T55" s="484"/>
      <c r="U55" s="484"/>
      <c r="V55" s="484"/>
      <c r="W55" s="484"/>
      <c r="X55" s="484"/>
      <c r="Y55" s="484"/>
      <c r="Z55" s="484"/>
      <c r="AA55" s="484"/>
      <c r="AB55" s="484"/>
      <c r="AC55" s="484"/>
      <c r="AD55" s="484"/>
      <c r="AE55" s="484"/>
      <c r="AF55" s="484"/>
      <c r="AG55" s="484"/>
      <c r="AH55" s="484"/>
      <c r="AI55" s="484"/>
      <c r="AJ55" s="484"/>
      <c r="AK55" s="484"/>
      <c r="AL55" s="484"/>
      <c r="AM55" s="484"/>
      <c r="AN55" s="484"/>
      <c r="AO55" s="484"/>
      <c r="AP55" s="484"/>
      <c r="AQ55" s="484"/>
      <c r="AR55" s="484"/>
      <c r="AS55" s="484"/>
      <c r="AT55" s="484"/>
      <c r="AU55" s="484"/>
      <c r="AV55" s="484"/>
      <c r="AW55" s="484"/>
      <c r="AX55" s="484"/>
      <c r="AY55" s="484"/>
      <c r="AZ55" s="484"/>
      <c r="BA55" s="484"/>
      <c r="BB55" s="484"/>
      <c r="BC55" s="484"/>
      <c r="BD55" s="484"/>
      <c r="BE55" s="484"/>
      <c r="BF55" s="484"/>
      <c r="BG55" s="484"/>
      <c r="BH55" s="484"/>
      <c r="BI55" s="484"/>
      <c r="BJ55" s="484"/>
      <c r="BK55" s="484"/>
      <c r="BL55" s="484"/>
      <c r="BM55" s="484"/>
      <c r="BN55" s="484"/>
      <c r="BO55" s="484"/>
      <c r="BP55" s="484"/>
      <c r="BQ55" s="484"/>
      <c r="BR55" s="484"/>
      <c r="BS55" s="484"/>
      <c r="BT55" s="484"/>
      <c r="BU55" s="484"/>
      <c r="BV55" s="484"/>
      <c r="BW55" s="484"/>
      <c r="BX55" s="484"/>
      <c r="BY55" s="484"/>
      <c r="BZ55" s="484"/>
      <c r="CA55" s="484"/>
      <c r="CB55" s="484"/>
      <c r="CC55" s="484"/>
      <c r="CD55" s="484"/>
      <c r="CE55" s="484"/>
      <c r="CF55" s="484"/>
      <c r="CG55" s="484"/>
      <c r="CH55" s="484"/>
      <c r="CI55" s="484"/>
      <c r="CJ55" s="484"/>
      <c r="CK55" s="484"/>
      <c r="CL55" s="484"/>
      <c r="CM55" s="484"/>
      <c r="CN55" s="484"/>
      <c r="CO55" s="484"/>
      <c r="CP55" s="484"/>
      <c r="CQ55" s="484"/>
      <c r="CR55" s="484"/>
      <c r="CS55" s="484"/>
      <c r="CT55" s="484"/>
      <c r="CU55" s="484"/>
      <c r="CV55" s="484"/>
      <c r="CW55" s="484"/>
      <c r="CX55" s="484"/>
      <c r="CY55" s="484"/>
      <c r="CZ55" s="484"/>
      <c r="DA55" s="484"/>
      <c r="DB55" s="484"/>
      <c r="DC55" s="484"/>
      <c r="DD55" s="484"/>
      <c r="DE55" s="484"/>
      <c r="DF55" s="484"/>
      <c r="DG55" s="484"/>
      <c r="DH55" s="484"/>
      <c r="DI55" s="484"/>
      <c r="DJ55" s="484"/>
      <c r="DK55" s="484"/>
      <c r="DL55" s="484"/>
      <c r="DM55" s="484"/>
      <c r="DN55" s="484"/>
      <c r="DO55" s="484"/>
      <c r="DP55" s="484"/>
      <c r="DQ55" s="484"/>
      <c r="DR55" s="484"/>
      <c r="DS55" s="484"/>
      <c r="DT55" s="484"/>
      <c r="DU55" s="484"/>
      <c r="DV55" s="485"/>
      <c r="DW55" s="443"/>
      <c r="DX55" s="443"/>
      <c r="DY55" s="443"/>
      <c r="DZ55" s="443"/>
    </row>
    <row r="56" spans="1:130" ht="28.5" hidden="1" customHeight="1">
      <c r="A56" s="475"/>
      <c r="B56" s="443"/>
      <c r="C56" s="443"/>
      <c r="D56" s="443"/>
      <c r="E56" s="443"/>
      <c r="F56" s="443"/>
      <c r="G56" s="443"/>
      <c r="H56" s="443"/>
      <c r="I56" s="443"/>
      <c r="J56" s="443"/>
      <c r="K56" s="443"/>
      <c r="L56" s="443"/>
      <c r="M56" s="443"/>
      <c r="N56" s="443"/>
      <c r="O56" s="443"/>
      <c r="P56" s="443"/>
      <c r="Q56" s="443"/>
      <c r="R56" s="443"/>
      <c r="S56" s="443"/>
      <c r="T56" s="443"/>
      <c r="U56" s="443"/>
      <c r="V56" s="443"/>
      <c r="W56" s="443"/>
      <c r="X56" s="443"/>
      <c r="Y56" s="443"/>
      <c r="Z56" s="443"/>
      <c r="AA56" s="443"/>
      <c r="AB56" s="443"/>
      <c r="AC56" s="443"/>
      <c r="AD56" s="443"/>
      <c r="AE56" s="443"/>
      <c r="AF56" s="443"/>
      <c r="AG56" s="44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row>
    <row r="57" spans="1:130" s="486" customFormat="1" ht="51" customHeight="1">
      <c r="A57" s="598" t="s">
        <v>32082</v>
      </c>
      <c r="B57" s="599"/>
      <c r="C57" s="599"/>
      <c r="D57" s="599"/>
      <c r="E57" s="599"/>
      <c r="F57" s="599"/>
      <c r="G57" s="1431">
        <f>+anagrafica!AO65</f>
        <v>0</v>
      </c>
      <c r="H57" s="1432"/>
      <c r="I57" s="1432"/>
      <c r="J57" s="1432"/>
      <c r="K57" s="1432"/>
      <c r="L57" s="1432"/>
      <c r="M57" s="1432"/>
      <c r="N57" s="1432"/>
      <c r="O57" s="1432"/>
      <c r="P57" s="1432"/>
      <c r="Q57" s="1432"/>
      <c r="R57" s="1432"/>
      <c r="S57" s="1432"/>
      <c r="T57" s="1432"/>
      <c r="U57" s="1432"/>
      <c r="V57" s="1432"/>
      <c r="W57" s="1432"/>
      <c r="X57" s="1432"/>
      <c r="Y57" s="1432"/>
      <c r="Z57" s="1432"/>
      <c r="AA57" s="1432"/>
      <c r="AB57" s="1432"/>
      <c r="AC57" s="1433"/>
      <c r="AD57" s="599"/>
      <c r="AE57" s="599"/>
      <c r="AF57" s="599"/>
      <c r="AG57" s="599"/>
      <c r="AH57" s="599"/>
      <c r="AI57" s="599"/>
      <c r="AJ57" s="599"/>
      <c r="AK57" s="599"/>
      <c r="AL57" s="599"/>
      <c r="AM57" s="599"/>
      <c r="AN57" s="599"/>
      <c r="AO57" s="599"/>
      <c r="AP57" s="599"/>
      <c r="AQ57" s="599"/>
      <c r="AR57" s="599"/>
      <c r="AS57" s="599"/>
      <c r="AT57" s="599"/>
      <c r="AU57" s="599"/>
      <c r="AV57" s="599"/>
      <c r="AW57" s="599"/>
      <c r="AX57" s="599"/>
      <c r="AY57" s="599"/>
      <c r="AZ57" s="599"/>
      <c r="BA57" s="599"/>
      <c r="BB57" s="599"/>
      <c r="BC57" s="599"/>
      <c r="BD57" s="599"/>
      <c r="BE57" s="599"/>
      <c r="BF57" s="599"/>
      <c r="BG57" s="599"/>
      <c r="BH57" s="599"/>
      <c r="BI57" s="599"/>
      <c r="BJ57" s="599"/>
      <c r="BK57" s="599"/>
      <c r="BL57" s="599"/>
      <c r="BM57" s="599"/>
      <c r="BN57" s="599"/>
      <c r="BO57" s="599"/>
      <c r="BP57" s="599"/>
      <c r="BQ57" s="599"/>
      <c r="BR57" s="599"/>
      <c r="BS57" s="599"/>
      <c r="BT57" s="599"/>
      <c r="BU57" s="599"/>
      <c r="BV57" s="599"/>
      <c r="BW57" s="599"/>
      <c r="BX57" s="599"/>
      <c r="BY57" s="599"/>
      <c r="BZ57" s="599"/>
      <c r="CA57" s="599"/>
      <c r="CB57" s="599"/>
      <c r="CC57" s="599"/>
      <c r="CD57" s="599" t="s">
        <v>30509</v>
      </c>
      <c r="CE57" s="599"/>
      <c r="CF57" s="599"/>
      <c r="CG57" s="599"/>
      <c r="CH57" s="599"/>
      <c r="CI57" s="599"/>
      <c r="CJ57" s="599"/>
      <c r="CK57" s="599"/>
      <c r="CL57" s="599"/>
      <c r="CM57" s="1428"/>
      <c r="CN57" s="1429"/>
      <c r="CO57" s="1429"/>
      <c r="CP57" s="1429"/>
      <c r="CQ57" s="1429"/>
      <c r="CR57" s="1429"/>
      <c r="CS57" s="1429"/>
      <c r="CT57" s="1429"/>
      <c r="CU57" s="1429"/>
      <c r="CV57" s="1429"/>
      <c r="CW57" s="1429"/>
      <c r="CX57" s="1429"/>
      <c r="CY57" s="1429"/>
      <c r="CZ57" s="1429"/>
      <c r="DA57" s="1429"/>
      <c r="DB57" s="1429"/>
      <c r="DC57" s="1429"/>
      <c r="DD57" s="1429"/>
      <c r="DE57" s="1429"/>
      <c r="DF57" s="1429"/>
      <c r="DG57" s="1429"/>
      <c r="DH57" s="1429"/>
      <c r="DI57" s="1429"/>
      <c r="DJ57" s="1429"/>
      <c r="DK57" s="1429"/>
      <c r="DL57" s="1429"/>
      <c r="DM57" s="1429"/>
      <c r="DN57" s="1429"/>
      <c r="DO57" s="1429"/>
      <c r="DP57" s="1429"/>
      <c r="DQ57" s="1429"/>
      <c r="DR57" s="1429"/>
      <c r="DS57" s="1429"/>
      <c r="DT57" s="1429"/>
      <c r="DU57" s="1429"/>
      <c r="DV57" s="1430"/>
    </row>
    <row r="58" spans="1:130" ht="28.5" customHeight="1">
      <c r="A58" s="443"/>
      <c r="B58" s="443"/>
      <c r="C58" s="443"/>
      <c r="D58" s="443"/>
      <c r="E58" s="443"/>
      <c r="F58" s="443"/>
      <c r="G58" s="443"/>
      <c r="H58" s="443"/>
      <c r="I58" s="443"/>
      <c r="J58" s="443"/>
      <c r="K58" s="443"/>
      <c r="L58" s="443"/>
      <c r="M58" s="443"/>
      <c r="N58" s="443"/>
      <c r="O58" s="443"/>
      <c r="P58" s="443"/>
      <c r="Q58" s="443"/>
      <c r="R58" s="443"/>
      <c r="S58" s="443"/>
      <c r="T58" s="443"/>
      <c r="U58" s="443"/>
      <c r="V58" s="443"/>
      <c r="W58" s="443"/>
      <c r="X58" s="443"/>
      <c r="Y58" s="443"/>
      <c r="Z58" s="443"/>
      <c r="AA58" s="443"/>
      <c r="AB58" s="443"/>
      <c r="AC58" s="443"/>
      <c r="AD58" s="443"/>
      <c r="AE58" s="443"/>
      <c r="AF58" s="443"/>
      <c r="AG58" s="44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row>
    <row r="59" spans="1:130" ht="28.5" customHeight="1">
      <c r="A59" s="443"/>
      <c r="B59" s="443"/>
      <c r="C59" s="443"/>
      <c r="D59" s="443"/>
      <c r="E59" s="434"/>
      <c r="F59" s="434"/>
      <c r="G59" s="434"/>
      <c r="H59" s="434"/>
      <c r="I59" s="434"/>
      <c r="J59" s="434"/>
      <c r="K59" s="434"/>
      <c r="L59" s="443"/>
      <c r="M59" s="443"/>
      <c r="N59" s="443"/>
      <c r="O59" s="443"/>
      <c r="P59" s="443"/>
      <c r="Q59" s="443"/>
      <c r="R59" s="443"/>
      <c r="S59" s="443"/>
      <c r="T59" s="443"/>
      <c r="U59" s="443"/>
      <c r="V59" s="443"/>
      <c r="W59" s="443"/>
      <c r="X59" s="443"/>
      <c r="Y59" s="443"/>
      <c r="Z59" s="443"/>
      <c r="AA59" s="443"/>
      <c r="AB59" s="443"/>
      <c r="AC59" s="443"/>
      <c r="AD59" s="443"/>
      <c r="AE59" s="443"/>
      <c r="AF59" s="443"/>
      <c r="AG59" s="44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row>
    <row r="60" spans="1:130" ht="28.5" customHeight="1">
      <c r="A60" s="443"/>
      <c r="B60" s="443"/>
      <c r="C60" s="434"/>
      <c r="D60" s="434"/>
      <c r="E60" s="434"/>
      <c r="F60" s="465"/>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4"/>
      <c r="AE60" s="434"/>
      <c r="AF60" s="434"/>
      <c r="AG60" s="434"/>
      <c r="AH60" s="434"/>
      <c r="AI60" s="434"/>
      <c r="AJ60" s="434"/>
      <c r="AK60" s="434"/>
      <c r="AL60" s="434"/>
      <c r="AM60" s="434"/>
      <c r="AN60" s="434"/>
      <c r="AO60" s="434"/>
      <c r="AP60" s="434"/>
      <c r="AQ60" s="434"/>
      <c r="AR60" s="434"/>
      <c r="AS60" s="434"/>
      <c r="AT60" s="434"/>
      <c r="AU60" s="434"/>
      <c r="AV60" s="434"/>
      <c r="AW60" s="434"/>
      <c r="AX60" s="434"/>
      <c r="AY60" s="434"/>
      <c r="AZ60" s="434"/>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625" t="s">
        <v>126</v>
      </c>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row>
    <row r="61" spans="1:130" ht="28.5" customHeight="1">
      <c r="A61" s="443"/>
      <c r="B61" s="443"/>
      <c r="C61" s="434"/>
      <c r="D61" s="434"/>
      <c r="E61" s="434"/>
      <c r="F61" s="433"/>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c r="AE61" s="434"/>
      <c r="AF61" s="434"/>
      <c r="AG61" s="434"/>
      <c r="AH61" s="434"/>
      <c r="AI61" s="434"/>
      <c r="AJ61" s="434"/>
      <c r="AK61" s="434"/>
      <c r="AL61" s="434"/>
      <c r="AM61" s="434"/>
      <c r="AN61" s="434"/>
      <c r="AO61" s="434"/>
      <c r="AP61" s="434"/>
      <c r="AQ61" s="434"/>
      <c r="AR61" s="434"/>
      <c r="AS61" s="434"/>
      <c r="AT61" s="434"/>
      <c r="AU61" s="434"/>
      <c r="AV61" s="434"/>
      <c r="AW61" s="434"/>
      <c r="AX61" s="434"/>
      <c r="AY61" s="434"/>
      <c r="AZ61" s="434"/>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row>
    <row r="62" spans="1:130" ht="28.5" customHeight="1">
      <c r="A62" s="443"/>
      <c r="B62" s="443"/>
      <c r="C62" s="434"/>
      <c r="D62" s="434"/>
      <c r="E62" s="434"/>
      <c r="F62" s="465" t="s">
        <v>37820</v>
      </c>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1"/>
      <c r="AJ62" s="671"/>
      <c r="AK62" s="671"/>
      <c r="AL62" s="671"/>
      <c r="AM62" s="671"/>
      <c r="AN62" s="671"/>
      <c r="AO62" s="671"/>
      <c r="AP62" s="671"/>
      <c r="AQ62" s="671"/>
      <c r="AR62" s="671"/>
      <c r="AS62" s="671"/>
      <c r="AT62" s="671"/>
      <c r="AU62" s="671"/>
      <c r="AV62" s="434"/>
      <c r="AW62" s="434"/>
      <c r="AX62" s="434"/>
      <c r="AY62" s="434"/>
      <c r="AZ62" s="434"/>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row>
    <row r="63" spans="1:130" ht="52.5" customHeight="1">
      <c r="A63" s="443"/>
      <c r="B63" s="443"/>
      <c r="C63" s="434"/>
      <c r="D63" s="434"/>
      <c r="E63" s="434"/>
      <c r="F63" s="465" t="s">
        <v>37821</v>
      </c>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434"/>
      <c r="AE63" s="434"/>
      <c r="AF63" s="434"/>
      <c r="AG63" s="434"/>
      <c r="AH63" s="434"/>
      <c r="AI63" s="434"/>
      <c r="AJ63" s="434"/>
      <c r="AK63" s="434"/>
      <c r="AL63" s="434"/>
      <c r="AM63" s="434"/>
      <c r="AN63" s="434"/>
      <c r="AO63" s="434"/>
      <c r="AP63" s="434"/>
      <c r="AQ63" s="434"/>
      <c r="AR63" s="434"/>
      <c r="AS63" s="434"/>
      <c r="AT63" s="434"/>
      <c r="AU63" s="434"/>
      <c r="AV63" s="434"/>
      <c r="AW63" s="434"/>
      <c r="AX63" s="434"/>
      <c r="AY63" s="434"/>
      <c r="AZ63" s="434"/>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626"/>
      <c r="CC63" s="626"/>
      <c r="CD63" s="626" t="s">
        <v>130</v>
      </c>
      <c r="CE63" s="626"/>
      <c r="CF63" s="626"/>
      <c r="CG63" s="626"/>
      <c r="CH63" s="626"/>
      <c r="CI63" s="626"/>
      <c r="CJ63" s="626"/>
      <c r="CK63" s="626"/>
      <c r="CL63" s="626"/>
      <c r="CM63" s="626"/>
      <c r="CN63" s="626"/>
      <c r="CO63" s="626"/>
      <c r="CP63" s="626"/>
      <c r="CQ63" s="626"/>
      <c r="CR63" s="626"/>
      <c r="CS63" s="626"/>
      <c r="CT63" s="626"/>
      <c r="CU63" s="626"/>
      <c r="CV63" s="626"/>
      <c r="CW63" s="626"/>
      <c r="CX63" s="626"/>
      <c r="CY63" s="626"/>
      <c r="CZ63" s="626"/>
      <c r="DA63" s="626"/>
      <c r="DB63" s="626"/>
      <c r="DC63" s="626"/>
      <c r="DD63" s="626"/>
      <c r="DE63" s="626"/>
      <c r="DF63" s="443"/>
      <c r="DG63" s="443"/>
      <c r="DH63" s="443"/>
      <c r="DI63" s="443"/>
      <c r="DJ63" s="443"/>
      <c r="DK63" s="443"/>
      <c r="DL63" s="443"/>
      <c r="DM63" s="443"/>
      <c r="DN63" s="443"/>
      <c r="DO63" s="443"/>
      <c r="DP63" s="443"/>
      <c r="DQ63" s="443"/>
      <c r="DR63" s="443"/>
      <c r="DS63" s="443"/>
      <c r="DT63" s="443"/>
      <c r="DU63" s="443"/>
      <c r="DV63" s="443"/>
      <c r="DW63" s="443"/>
      <c r="DX63" s="443"/>
      <c r="DY63" s="443"/>
      <c r="DZ63" s="443"/>
    </row>
    <row r="64" spans="1:130" ht="28.5" customHeight="1">
      <c r="A64" s="443"/>
      <c r="B64" s="443"/>
      <c r="C64" s="434"/>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c r="AE64" s="434"/>
      <c r="AF64" s="434"/>
      <c r="AG64" s="434"/>
      <c r="AH64" s="434"/>
      <c r="AI64" s="434"/>
      <c r="AJ64" s="434"/>
      <c r="AK64" s="434"/>
      <c r="AL64" s="434"/>
      <c r="AM64" s="434"/>
      <c r="AN64" s="434"/>
      <c r="AO64" s="434"/>
      <c r="AP64" s="434"/>
      <c r="AQ64" s="434"/>
      <c r="AR64" s="434"/>
      <c r="AS64" s="434"/>
      <c r="AT64" s="434"/>
      <c r="AU64" s="434"/>
      <c r="AV64" s="434"/>
      <c r="AW64" s="434"/>
      <c r="AX64" s="434"/>
      <c r="AY64" s="434"/>
      <c r="AZ64" s="434"/>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626"/>
      <c r="CC64" s="626"/>
      <c r="CD64" s="626"/>
      <c r="CE64" s="626"/>
      <c r="CF64" s="626"/>
      <c r="CG64" s="626"/>
      <c r="CH64" s="626"/>
      <c r="CI64" s="626"/>
      <c r="CJ64" s="626"/>
      <c r="CK64" s="626"/>
      <c r="CL64" s="626"/>
      <c r="CM64" s="626"/>
      <c r="CN64" s="626"/>
      <c r="CO64" s="626"/>
      <c r="CP64" s="626"/>
      <c r="CQ64" s="626"/>
      <c r="CR64" s="626"/>
      <c r="CS64" s="626"/>
      <c r="CT64" s="626"/>
      <c r="CU64" s="626"/>
      <c r="CV64" s="626"/>
      <c r="CW64" s="626"/>
      <c r="CX64" s="626"/>
      <c r="CY64" s="626"/>
      <c r="CZ64" s="626"/>
      <c r="DA64" s="626"/>
      <c r="DB64" s="626"/>
      <c r="DC64" s="626"/>
      <c r="DD64" s="626"/>
      <c r="DE64" s="626"/>
      <c r="DF64" s="443"/>
      <c r="DG64" s="443"/>
      <c r="DH64" s="443"/>
      <c r="DI64" s="443"/>
      <c r="DJ64" s="443"/>
      <c r="DK64" s="443"/>
      <c r="DL64" s="443"/>
      <c r="DM64" s="443"/>
      <c r="DN64" s="443"/>
      <c r="DO64" s="443"/>
      <c r="DP64" s="443"/>
      <c r="DQ64" s="443"/>
      <c r="DR64" s="443"/>
      <c r="DS64" s="443"/>
      <c r="DT64" s="443"/>
      <c r="DU64" s="443"/>
      <c r="DV64" s="443"/>
      <c r="DW64" s="443"/>
      <c r="DX64" s="443"/>
      <c r="DY64" s="443"/>
      <c r="DZ64" s="443"/>
    </row>
    <row r="65" spans="1:130" ht="28.5" customHeight="1">
      <c r="A65" s="443"/>
      <c r="B65" s="443"/>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4"/>
      <c r="AY65" s="434"/>
      <c r="AZ65" s="434"/>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row>
    <row r="66" spans="1:130" ht="174" customHeight="1">
      <c r="A66" s="443"/>
      <c r="B66" s="443"/>
      <c r="C66" s="434"/>
      <c r="D66" s="434"/>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434"/>
      <c r="AE66" s="434"/>
      <c r="AF66" s="434"/>
      <c r="AG66" s="434"/>
      <c r="AH66" s="434"/>
      <c r="AI66" s="434"/>
      <c r="AJ66" s="434"/>
      <c r="AK66" s="434"/>
      <c r="AL66" s="434"/>
      <c r="AM66" s="434"/>
      <c r="AN66" s="434"/>
      <c r="AO66" s="434"/>
      <c r="AP66" s="434"/>
      <c r="AQ66" s="434"/>
      <c r="AR66" s="434"/>
      <c r="AS66" s="434"/>
      <c r="AT66" s="434"/>
      <c r="AU66" s="434"/>
      <c r="AV66" s="434"/>
      <c r="AW66" s="434"/>
      <c r="AX66" s="434"/>
      <c r="AY66" s="434"/>
      <c r="AZ66" s="434"/>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row>
  </sheetData>
  <sheetProtection selectLockedCells="1"/>
  <mergeCells count="32">
    <mergeCell ref="CM57:DV57"/>
    <mergeCell ref="G57:AC57"/>
    <mergeCell ref="B45:DV45"/>
    <mergeCell ref="B47:DV47"/>
    <mergeCell ref="B49:DV50"/>
    <mergeCell ref="B53:DV53"/>
    <mergeCell ref="B54:DV54"/>
    <mergeCell ref="B51:DV51"/>
    <mergeCell ref="B52:DV52"/>
    <mergeCell ref="B43:DV43"/>
    <mergeCell ref="C26:F26"/>
    <mergeCell ref="B41:DV41"/>
    <mergeCell ref="B37:DV37"/>
    <mergeCell ref="C30:F30"/>
    <mergeCell ref="B35:DV35"/>
    <mergeCell ref="B39:DV39"/>
    <mergeCell ref="B40:DV40"/>
    <mergeCell ref="C28:F28"/>
    <mergeCell ref="H26:DF26"/>
    <mergeCell ref="H28:DF28"/>
    <mergeCell ref="H24:DV24"/>
    <mergeCell ref="BV17:CE17"/>
    <mergeCell ref="Y6:DV6"/>
    <mergeCell ref="C24:F24"/>
    <mergeCell ref="V15:DU15"/>
    <mergeCell ref="B17:BU17"/>
    <mergeCell ref="B13:DV13"/>
    <mergeCell ref="A2:DV2"/>
    <mergeCell ref="S8:DV8"/>
    <mergeCell ref="A4:DV4"/>
    <mergeCell ref="B9:DV9"/>
    <mergeCell ref="B8:R8"/>
  </mergeCells>
  <phoneticPr fontId="1" type="noConversion"/>
  <printOptions horizontalCentered="1" verticalCentered="1"/>
  <pageMargins left="0.39370078740157483" right="0.19685039370078741" top="0.39370078740157483" bottom="2.3622047244094491" header="0.19685039370078741" footer="0.19685039370078741"/>
  <pageSetup paperSize="9" scale="31" fitToHeight="0" orientation="portrait" blackAndWhite="1" r:id="rId1"/>
  <headerFooter alignWithMargins="0"/>
</worksheet>
</file>

<file path=xl/worksheets/sheet7.xml><?xml version="1.0" encoding="utf-8"?>
<worksheet xmlns="http://schemas.openxmlformats.org/spreadsheetml/2006/main" xmlns:r="http://schemas.openxmlformats.org/officeDocument/2006/relationships">
  <sheetPr codeName="Foglio6">
    <pageSetUpPr fitToPage="1"/>
  </sheetPr>
  <dimension ref="A1:A108"/>
  <sheetViews>
    <sheetView workbookViewId="0"/>
  </sheetViews>
  <sheetFormatPr defaultColWidth="9.140625" defaultRowHeight="12.75"/>
  <cols>
    <col min="1" max="1" width="90.28515625" style="259" bestFit="1" customWidth="1"/>
    <col min="2" max="16384" width="9.140625" style="259"/>
  </cols>
  <sheetData>
    <row r="1" spans="1:1">
      <c r="A1" s="262" t="s">
        <v>14142</v>
      </c>
    </row>
    <row r="2" spans="1:1" s="260" customFormat="1">
      <c r="A2" s="263" t="s">
        <v>23975</v>
      </c>
    </row>
    <row r="3" spans="1:1" s="260" customFormat="1">
      <c r="A3" s="263" t="s">
        <v>23976</v>
      </c>
    </row>
    <row r="4" spans="1:1" s="260" customFormat="1">
      <c r="A4" s="263" t="s">
        <v>31964</v>
      </c>
    </row>
    <row r="5" spans="1:1" s="260" customFormat="1">
      <c r="A5" s="263" t="s">
        <v>31200</v>
      </c>
    </row>
    <row r="6" spans="1:1" s="260" customFormat="1">
      <c r="A6" s="263" t="s">
        <v>31201</v>
      </c>
    </row>
    <row r="7" spans="1:1" s="260" customFormat="1">
      <c r="A7" s="263" t="s">
        <v>31202</v>
      </c>
    </row>
    <row r="8" spans="1:1" s="260" customFormat="1">
      <c r="A8" s="263" t="s">
        <v>31203</v>
      </c>
    </row>
    <row r="9" spans="1:1" s="260" customFormat="1">
      <c r="A9" s="263" t="s">
        <v>24227</v>
      </c>
    </row>
    <row r="10" spans="1:1" s="260" customFormat="1">
      <c r="A10" s="263" t="s">
        <v>24172</v>
      </c>
    </row>
    <row r="11" spans="1:1" s="260" customFormat="1">
      <c r="A11" s="263" t="s">
        <v>24173</v>
      </c>
    </row>
    <row r="12" spans="1:1" s="260" customFormat="1">
      <c r="A12" s="263" t="s">
        <v>24174</v>
      </c>
    </row>
    <row r="13" spans="1:1" s="260" customFormat="1">
      <c r="A13" s="263" t="s">
        <v>35062</v>
      </c>
    </row>
    <row r="14" spans="1:1" s="260" customFormat="1">
      <c r="A14" s="263" t="s">
        <v>35063</v>
      </c>
    </row>
    <row r="15" spans="1:1" s="260" customFormat="1">
      <c r="A15" s="263" t="s">
        <v>35064</v>
      </c>
    </row>
    <row r="16" spans="1:1" s="260" customFormat="1">
      <c r="A16" s="263" t="s">
        <v>35065</v>
      </c>
    </row>
    <row r="17" spans="1:1" s="260" customFormat="1">
      <c r="A17" s="263" t="s">
        <v>35066</v>
      </c>
    </row>
    <row r="18" spans="1:1" s="260" customFormat="1">
      <c r="A18" s="263" t="s">
        <v>35067</v>
      </c>
    </row>
    <row r="19" spans="1:1" s="260" customFormat="1">
      <c r="A19" s="263" t="s">
        <v>35068</v>
      </c>
    </row>
    <row r="20" spans="1:1" s="260" customFormat="1">
      <c r="A20" s="263" t="s">
        <v>35069</v>
      </c>
    </row>
    <row r="21" spans="1:1" s="260" customFormat="1">
      <c r="A21" s="263" t="s">
        <v>35070</v>
      </c>
    </row>
    <row r="22" spans="1:1" s="260" customFormat="1">
      <c r="A22" s="263" t="s">
        <v>35071</v>
      </c>
    </row>
    <row r="23" spans="1:1" s="260" customFormat="1">
      <c r="A23" s="263" t="s">
        <v>35072</v>
      </c>
    </row>
    <row r="24" spans="1:1" s="260" customFormat="1">
      <c r="A24" s="263" t="s">
        <v>35073</v>
      </c>
    </row>
    <row r="25" spans="1:1" s="260" customFormat="1">
      <c r="A25" s="263" t="s">
        <v>37100</v>
      </c>
    </row>
    <row r="26" spans="1:1" s="260" customFormat="1">
      <c r="A26" s="263" t="s">
        <v>37374</v>
      </c>
    </row>
    <row r="27" spans="1:1" s="260" customFormat="1">
      <c r="A27" s="263" t="s">
        <v>37375</v>
      </c>
    </row>
    <row r="28" spans="1:1" s="260" customFormat="1">
      <c r="A28" s="263" t="s">
        <v>30763</v>
      </c>
    </row>
    <row r="29" spans="1:1" s="260" customFormat="1">
      <c r="A29" s="263" t="s">
        <v>30764</v>
      </c>
    </row>
    <row r="30" spans="1:1" s="260" customFormat="1">
      <c r="A30" s="263" t="s">
        <v>30765</v>
      </c>
    </row>
    <row r="31" spans="1:1" s="260" customFormat="1">
      <c r="A31" s="263" t="s">
        <v>30766</v>
      </c>
    </row>
    <row r="32" spans="1:1" s="260" customFormat="1">
      <c r="A32" s="263" t="s">
        <v>30767</v>
      </c>
    </row>
    <row r="33" spans="1:1" s="260" customFormat="1">
      <c r="A33" s="263" t="s">
        <v>30768</v>
      </c>
    </row>
    <row r="34" spans="1:1" s="260" customFormat="1">
      <c r="A34" s="263" t="s">
        <v>30769</v>
      </c>
    </row>
    <row r="35" spans="1:1" s="260" customFormat="1">
      <c r="A35" s="263" t="s">
        <v>12831</v>
      </c>
    </row>
    <row r="36" spans="1:1" s="260" customFormat="1">
      <c r="A36" s="263" t="s">
        <v>12832</v>
      </c>
    </row>
    <row r="37" spans="1:1" s="260" customFormat="1">
      <c r="A37" s="263" t="s">
        <v>30779</v>
      </c>
    </row>
    <row r="38" spans="1:1" s="260" customFormat="1">
      <c r="A38" s="263" t="s">
        <v>26142</v>
      </c>
    </row>
    <row r="39" spans="1:1" s="260" customFormat="1">
      <c r="A39" s="263" t="s">
        <v>26143</v>
      </c>
    </row>
    <row r="40" spans="1:1" s="260" customFormat="1">
      <c r="A40" s="263" t="s">
        <v>26144</v>
      </c>
    </row>
    <row r="41" spans="1:1" s="260" customFormat="1">
      <c r="A41" s="263" t="s">
        <v>26145</v>
      </c>
    </row>
    <row r="42" spans="1:1" s="260" customFormat="1">
      <c r="A42" s="263" t="s">
        <v>26146</v>
      </c>
    </row>
    <row r="43" spans="1:1" s="260" customFormat="1">
      <c r="A43" s="263" t="s">
        <v>26147</v>
      </c>
    </row>
    <row r="44" spans="1:1" s="260" customFormat="1">
      <c r="A44" s="263" t="s">
        <v>26148</v>
      </c>
    </row>
    <row r="45" spans="1:1" s="260" customFormat="1">
      <c r="A45" s="263" t="s">
        <v>26149</v>
      </c>
    </row>
    <row r="46" spans="1:1" s="260" customFormat="1">
      <c r="A46" s="263" t="s">
        <v>30821</v>
      </c>
    </row>
    <row r="47" spans="1:1" s="260" customFormat="1">
      <c r="A47" s="263" t="s">
        <v>30822</v>
      </c>
    </row>
    <row r="48" spans="1:1" s="260" customFormat="1">
      <c r="A48" s="263" t="s">
        <v>30823</v>
      </c>
    </row>
    <row r="49" spans="1:1" s="260" customFormat="1">
      <c r="A49" s="263" t="s">
        <v>30824</v>
      </c>
    </row>
    <row r="50" spans="1:1" s="260" customFormat="1">
      <c r="A50" s="263" t="s">
        <v>30825</v>
      </c>
    </row>
    <row r="51" spans="1:1" s="260" customFormat="1">
      <c r="A51" s="263" t="s">
        <v>30947</v>
      </c>
    </row>
    <row r="52" spans="1:1" s="260" customFormat="1">
      <c r="A52" s="263" t="s">
        <v>30948</v>
      </c>
    </row>
    <row r="53" spans="1:1" s="260" customFormat="1">
      <c r="A53" s="263" t="s">
        <v>26466</v>
      </c>
    </row>
    <row r="54" spans="1:1" s="260" customFormat="1">
      <c r="A54" s="263" t="s">
        <v>26467</v>
      </c>
    </row>
    <row r="55" spans="1:1" s="260" customFormat="1">
      <c r="A55" s="263" t="s">
        <v>26434</v>
      </c>
    </row>
    <row r="56" spans="1:1" s="260" customFormat="1">
      <c r="A56" s="263" t="s">
        <v>26435</v>
      </c>
    </row>
    <row r="57" spans="1:1" s="260" customFormat="1">
      <c r="A57" s="263" t="s">
        <v>26436</v>
      </c>
    </row>
    <row r="58" spans="1:1" s="260" customFormat="1">
      <c r="A58" s="263" t="s">
        <v>26437</v>
      </c>
    </row>
    <row r="59" spans="1:1" s="260" customFormat="1">
      <c r="A59" s="263" t="s">
        <v>26438</v>
      </c>
    </row>
    <row r="60" spans="1:1" s="260" customFormat="1">
      <c r="A60" s="263" t="s">
        <v>26439</v>
      </c>
    </row>
    <row r="61" spans="1:1" s="260" customFormat="1">
      <c r="A61" s="263" t="s">
        <v>26440</v>
      </c>
    </row>
    <row r="62" spans="1:1" s="260" customFormat="1">
      <c r="A62" s="263" t="s">
        <v>26441</v>
      </c>
    </row>
    <row r="63" spans="1:1" s="260" customFormat="1">
      <c r="A63" s="263" t="s">
        <v>26442</v>
      </c>
    </row>
    <row r="64" spans="1:1" s="260" customFormat="1">
      <c r="A64" s="263" t="s">
        <v>26443</v>
      </c>
    </row>
    <row r="65" spans="1:1" s="260" customFormat="1">
      <c r="A65" s="263" t="s">
        <v>26444</v>
      </c>
    </row>
    <row r="66" spans="1:1" s="260" customFormat="1">
      <c r="A66" s="263" t="s">
        <v>21656</v>
      </c>
    </row>
    <row r="67" spans="1:1" s="260" customFormat="1">
      <c r="A67" s="263" t="s">
        <v>21657</v>
      </c>
    </row>
    <row r="68" spans="1:1" s="260" customFormat="1">
      <c r="A68" s="263" t="s">
        <v>21658</v>
      </c>
    </row>
    <row r="69" spans="1:1" s="260" customFormat="1">
      <c r="A69" s="263" t="s">
        <v>21659</v>
      </c>
    </row>
    <row r="70" spans="1:1" s="260" customFormat="1">
      <c r="A70" s="263" t="s">
        <v>29636</v>
      </c>
    </row>
    <row r="71" spans="1:1" s="260" customFormat="1">
      <c r="A71" s="263" t="s">
        <v>29637</v>
      </c>
    </row>
    <row r="72" spans="1:1" s="260" customFormat="1">
      <c r="A72" s="263" t="s">
        <v>26468</v>
      </c>
    </row>
    <row r="73" spans="1:1" s="260" customFormat="1">
      <c r="A73" s="263" t="s">
        <v>21684</v>
      </c>
    </row>
    <row r="74" spans="1:1" s="260" customFormat="1">
      <c r="A74" s="263" t="s">
        <v>21685</v>
      </c>
    </row>
    <row r="75" spans="1:1" s="260" customFormat="1">
      <c r="A75" s="263" t="s">
        <v>29698</v>
      </c>
    </row>
    <row r="76" spans="1:1" s="260" customFormat="1">
      <c r="A76" s="263" t="s">
        <v>26612</v>
      </c>
    </row>
    <row r="77" spans="1:1" s="260" customFormat="1">
      <c r="A77" s="263" t="s">
        <v>26478</v>
      </c>
    </row>
    <row r="78" spans="1:1" s="260" customFormat="1">
      <c r="A78" s="263" t="s">
        <v>26479</v>
      </c>
    </row>
    <row r="79" spans="1:1" s="260" customFormat="1">
      <c r="A79" s="263" t="s">
        <v>26480</v>
      </c>
    </row>
    <row r="80" spans="1:1" s="260" customFormat="1">
      <c r="A80" s="263" t="s">
        <v>26481</v>
      </c>
    </row>
    <row r="81" spans="1:1" s="260" customFormat="1">
      <c r="A81" s="263" t="s">
        <v>26482</v>
      </c>
    </row>
    <row r="82" spans="1:1" s="260" customFormat="1">
      <c r="A82" s="263" t="s">
        <v>24781</v>
      </c>
    </row>
    <row r="83" spans="1:1" s="260" customFormat="1">
      <c r="A83" s="263" t="s">
        <v>32748</v>
      </c>
    </row>
    <row r="84" spans="1:1" s="260" customFormat="1">
      <c r="A84" s="263" t="s">
        <v>32749</v>
      </c>
    </row>
    <row r="85" spans="1:1" s="260" customFormat="1">
      <c r="A85" s="263" t="s">
        <v>32750</v>
      </c>
    </row>
    <row r="86" spans="1:1" s="260" customFormat="1">
      <c r="A86" s="263" t="s">
        <v>32751</v>
      </c>
    </row>
    <row r="87" spans="1:1" s="260" customFormat="1">
      <c r="A87" s="263" t="s">
        <v>32752</v>
      </c>
    </row>
    <row r="88" spans="1:1" s="260" customFormat="1">
      <c r="A88" s="263" t="s">
        <v>32753</v>
      </c>
    </row>
    <row r="89" spans="1:1" s="260" customFormat="1">
      <c r="A89" s="263" t="s">
        <v>32754</v>
      </c>
    </row>
    <row r="90" spans="1:1" s="260" customFormat="1">
      <c r="A90" s="263" t="s">
        <v>32755</v>
      </c>
    </row>
    <row r="91" spans="1:1" s="260" customFormat="1">
      <c r="A91" s="263" t="s">
        <v>32756</v>
      </c>
    </row>
    <row r="92" spans="1:1" s="260" customFormat="1">
      <c r="A92" s="263" t="s">
        <v>30932</v>
      </c>
    </row>
    <row r="93" spans="1:1" s="260" customFormat="1">
      <c r="A93" s="263" t="s">
        <v>30933</v>
      </c>
    </row>
    <row r="94" spans="1:1" s="260" customFormat="1">
      <c r="A94" s="263" t="s">
        <v>30934</v>
      </c>
    </row>
    <row r="95" spans="1:1" s="260" customFormat="1">
      <c r="A95" s="263" t="s">
        <v>30935</v>
      </c>
    </row>
    <row r="96" spans="1:1" s="260" customFormat="1">
      <c r="A96" s="263" t="s">
        <v>30936</v>
      </c>
    </row>
    <row r="97" spans="1:1" s="260" customFormat="1">
      <c r="A97" s="263" t="s">
        <v>30937</v>
      </c>
    </row>
    <row r="98" spans="1:1" s="260" customFormat="1">
      <c r="A98" s="263" t="s">
        <v>30938</v>
      </c>
    </row>
    <row r="99" spans="1:1" s="260" customFormat="1">
      <c r="A99" s="263" t="s">
        <v>30939</v>
      </c>
    </row>
    <row r="100" spans="1:1" s="260" customFormat="1">
      <c r="A100" s="263" t="s">
        <v>24702</v>
      </c>
    </row>
    <row r="101" spans="1:1" s="260" customFormat="1">
      <c r="A101" s="263" t="s">
        <v>24703</v>
      </c>
    </row>
    <row r="102" spans="1:1" s="260" customFormat="1">
      <c r="A102" s="263" t="s">
        <v>24704</v>
      </c>
    </row>
    <row r="103" spans="1:1" s="260" customFormat="1">
      <c r="A103" s="263" t="s">
        <v>24705</v>
      </c>
    </row>
    <row r="104" spans="1:1" s="260" customFormat="1">
      <c r="A104" s="263" t="s">
        <v>27453</v>
      </c>
    </row>
    <row r="105" spans="1:1" s="260" customFormat="1">
      <c r="A105" s="263" t="s">
        <v>22540</v>
      </c>
    </row>
    <row r="106" spans="1:1" s="260" customFormat="1">
      <c r="A106" s="263" t="s">
        <v>22541</v>
      </c>
    </row>
    <row r="107" spans="1:1" s="260" customFormat="1">
      <c r="A107" s="263" t="s">
        <v>22542</v>
      </c>
    </row>
    <row r="108" spans="1:1">
      <c r="A108" s="263" t="s">
        <v>22543</v>
      </c>
    </row>
  </sheetData>
  <phoneticPr fontId="102" type="noConversion"/>
  <printOptions horizontalCentered="1"/>
  <pageMargins left="0.49" right="0.16" top="0.52" bottom="0.5" header="0.25" footer="0.15748031496062992"/>
  <pageSetup paperSize="9" fitToHeight="2" orientation="portrait" r:id="rId1"/>
  <headerFooter alignWithMargins="0">
    <oddHeader>&amp;CELENCO CAA AUTORIZZATI QUALI DEPOSITARI DELLA DOCUMENTAZIONE&amp;RI.A.P.</oddHeader>
    <oddFooter>Pagina &amp;P di &amp;N</oddFooter>
  </headerFooter>
</worksheet>
</file>

<file path=xl/worksheets/sheet8.xml><?xml version="1.0" encoding="utf-8"?>
<worksheet xmlns="http://schemas.openxmlformats.org/spreadsheetml/2006/main" xmlns:r="http://schemas.openxmlformats.org/officeDocument/2006/relationships">
  <sheetPr codeName="Foglio4"/>
  <dimension ref="A1:AO226"/>
  <sheetViews>
    <sheetView showZeros="0" topLeftCell="A129" zoomScale="80" zoomScaleNormal="80" workbookViewId="0">
      <selection activeCell="B197" sqref="B197"/>
    </sheetView>
  </sheetViews>
  <sheetFormatPr defaultColWidth="0" defaultRowHeight="12.75"/>
  <cols>
    <col min="1" max="1" width="7.85546875" style="15" customWidth="1"/>
    <col min="2" max="2" width="83.140625" style="14" customWidth="1"/>
    <col min="3" max="3" width="9.85546875" style="15" customWidth="1"/>
    <col min="4" max="4" width="15" style="125" customWidth="1"/>
    <col min="5" max="5" width="32.140625" style="13" customWidth="1"/>
    <col min="6" max="6" width="7.85546875" style="13" customWidth="1"/>
    <col min="7" max="7" width="5.42578125" style="122" customWidth="1"/>
  </cols>
  <sheetData>
    <row r="1" spans="1:7" s="1" customFormat="1" ht="28.5" hidden="1" customHeight="1">
      <c r="A1" s="1468" t="s">
        <v>17474</v>
      </c>
      <c r="B1" s="1469"/>
      <c r="C1" s="1469"/>
      <c r="D1" s="1469"/>
      <c r="E1" s="1469"/>
      <c r="F1" s="1470"/>
      <c r="G1" s="127"/>
    </row>
    <row r="2" spans="1:7" s="1" customFormat="1" ht="16.5" hidden="1" customHeight="1" thickBot="1">
      <c r="A2" s="281"/>
      <c r="B2" s="282" t="s">
        <v>7411</v>
      </c>
      <c r="C2" s="1471"/>
      <c r="D2" s="1471"/>
      <c r="E2" s="1471"/>
      <c r="F2" s="1472"/>
      <c r="G2" s="127"/>
    </row>
    <row r="3" spans="1:7" s="1" customFormat="1" ht="39.75" hidden="1" customHeight="1">
      <c r="A3" s="283" t="s">
        <v>27729</v>
      </c>
      <c r="B3" s="1466" t="s">
        <v>21100</v>
      </c>
      <c r="C3" s="1466"/>
      <c r="D3" s="284" t="s">
        <v>21101</v>
      </c>
      <c r="E3" s="285" t="s">
        <v>27254</v>
      </c>
      <c r="F3" s="286" t="s">
        <v>27255</v>
      </c>
      <c r="G3" s="127"/>
    </row>
    <row r="4" spans="1:7" s="1" customFormat="1" hidden="1">
      <c r="A4" s="269">
        <v>8402</v>
      </c>
      <c r="B4" s="1441" t="s">
        <v>34804</v>
      </c>
      <c r="C4" s="1442"/>
      <c r="D4" s="264">
        <v>86.25</v>
      </c>
      <c r="E4" s="265">
        <v>4</v>
      </c>
      <c r="F4" s="270">
        <v>0.15</v>
      </c>
      <c r="G4" s="124"/>
    </row>
    <row r="5" spans="1:7" s="1" customFormat="1" hidden="1">
      <c r="A5" s="269">
        <v>8702</v>
      </c>
      <c r="B5" s="1441" t="s">
        <v>3433</v>
      </c>
      <c r="C5" s="1442"/>
      <c r="D5" s="264">
        <v>75.97</v>
      </c>
      <c r="E5" s="265">
        <v>4</v>
      </c>
      <c r="F5" s="270">
        <v>0.15</v>
      </c>
      <c r="G5" s="124"/>
    </row>
    <row r="6" spans="1:7" s="1" customFormat="1" hidden="1">
      <c r="A6" s="269">
        <v>9004</v>
      </c>
      <c r="B6" s="1441" t="s">
        <v>20266</v>
      </c>
      <c r="C6" s="1442"/>
      <c r="D6" s="264">
        <v>0.85</v>
      </c>
      <c r="E6" s="265">
        <v>0.02</v>
      </c>
      <c r="F6" s="270">
        <v>0.03</v>
      </c>
      <c r="G6" s="124"/>
    </row>
    <row r="7" spans="1:7" s="1" customFormat="1" hidden="1">
      <c r="A7" s="269">
        <v>8000</v>
      </c>
      <c r="B7" s="1441" t="s">
        <v>34796</v>
      </c>
      <c r="C7" s="1442"/>
      <c r="D7" s="264">
        <v>60</v>
      </c>
      <c r="E7" s="265">
        <v>2.08</v>
      </c>
      <c r="F7" s="270"/>
      <c r="G7" s="124"/>
    </row>
    <row r="8" spans="1:7" s="1" customFormat="1" hidden="1">
      <c r="A8" s="269">
        <v>8105</v>
      </c>
      <c r="B8" s="1441" t="s">
        <v>34801</v>
      </c>
      <c r="C8" s="1442"/>
      <c r="D8" s="264">
        <v>1466.04</v>
      </c>
      <c r="E8" s="265">
        <v>13</v>
      </c>
      <c r="F8" s="270">
        <v>1</v>
      </c>
      <c r="G8" s="124"/>
    </row>
    <row r="9" spans="1:7" s="1" customFormat="1" hidden="1">
      <c r="A9" s="269">
        <v>8104</v>
      </c>
      <c r="B9" s="1441" t="s">
        <v>34800</v>
      </c>
      <c r="C9" s="1442"/>
      <c r="D9" s="264">
        <v>242.55</v>
      </c>
      <c r="E9" s="265">
        <v>7</v>
      </c>
      <c r="F9" s="270">
        <v>1</v>
      </c>
      <c r="G9" s="124"/>
    </row>
    <row r="10" spans="1:7" s="1" customFormat="1" hidden="1">
      <c r="A10" s="269">
        <v>8103</v>
      </c>
      <c r="B10" s="1441" t="s">
        <v>34799</v>
      </c>
      <c r="C10" s="1442"/>
      <c r="D10" s="264">
        <v>80.53</v>
      </c>
      <c r="E10" s="265">
        <v>6</v>
      </c>
      <c r="F10" s="270">
        <v>0.6</v>
      </c>
      <c r="G10" s="124"/>
    </row>
    <row r="11" spans="1:7" s="1" customFormat="1" hidden="1">
      <c r="A11" s="269">
        <v>8102</v>
      </c>
      <c r="B11" s="1441" t="s">
        <v>34798</v>
      </c>
      <c r="C11" s="1442"/>
      <c r="D11" s="264">
        <v>334.3</v>
      </c>
      <c r="E11" s="265">
        <v>7</v>
      </c>
      <c r="F11" s="270">
        <v>0.6</v>
      </c>
      <c r="G11" s="124"/>
    </row>
    <row r="12" spans="1:7" s="1" customFormat="1" hidden="1">
      <c r="A12" s="269">
        <v>8101</v>
      </c>
      <c r="B12" s="1441" t="s">
        <v>34797</v>
      </c>
      <c r="C12" s="1442"/>
      <c r="D12" s="264">
        <v>184.72</v>
      </c>
      <c r="E12" s="265">
        <v>6</v>
      </c>
      <c r="F12" s="270">
        <v>0.4</v>
      </c>
      <c r="G12" s="124"/>
    </row>
    <row r="13" spans="1:7" s="1" customFormat="1" hidden="1">
      <c r="A13" s="269">
        <v>8300</v>
      </c>
      <c r="B13" s="1441" t="s">
        <v>34802</v>
      </c>
      <c r="C13" s="1442"/>
      <c r="D13" s="264">
        <v>170.82</v>
      </c>
      <c r="E13" s="265">
        <v>6</v>
      </c>
      <c r="F13" s="270">
        <v>0.4</v>
      </c>
      <c r="G13" s="124"/>
    </row>
    <row r="14" spans="1:7" s="1" customFormat="1" hidden="1">
      <c r="A14" s="269">
        <v>8401</v>
      </c>
      <c r="B14" s="1441" t="s">
        <v>34803</v>
      </c>
      <c r="C14" s="1442"/>
      <c r="D14" s="264">
        <v>76.98</v>
      </c>
      <c r="E14" s="265">
        <v>4</v>
      </c>
      <c r="F14" s="270">
        <v>0.15</v>
      </c>
      <c r="G14" s="124"/>
    </row>
    <row r="15" spans="1:7" s="1" customFormat="1" hidden="1">
      <c r="A15" s="269">
        <v>8500</v>
      </c>
      <c r="B15" s="1441" t="s">
        <v>3283</v>
      </c>
      <c r="C15" s="1442"/>
      <c r="D15" s="264">
        <v>33</v>
      </c>
      <c r="E15" s="265">
        <v>2</v>
      </c>
      <c r="F15" s="270">
        <v>0.03</v>
      </c>
      <c r="G15" s="124"/>
    </row>
    <row r="16" spans="1:7" s="1" customFormat="1" hidden="1">
      <c r="A16" s="269">
        <v>8200</v>
      </c>
      <c r="B16" s="1441" t="s">
        <v>31181</v>
      </c>
      <c r="C16" s="1442"/>
      <c r="D16" s="264">
        <f>2897.3/1000</f>
        <v>2.9</v>
      </c>
      <c r="E16" s="265">
        <v>0.08</v>
      </c>
      <c r="F16" s="270"/>
      <c r="G16" s="124"/>
    </row>
    <row r="17" spans="1:7" s="1" customFormat="1" hidden="1">
      <c r="A17" s="269">
        <v>8601</v>
      </c>
      <c r="B17" s="1441" t="s">
        <v>3430</v>
      </c>
      <c r="C17" s="1442"/>
      <c r="D17" s="264">
        <v>102.49</v>
      </c>
      <c r="E17" s="265">
        <v>3</v>
      </c>
      <c r="F17" s="270">
        <v>0.6</v>
      </c>
      <c r="G17" s="124"/>
    </row>
    <row r="18" spans="1:7" s="1" customFormat="1" hidden="1">
      <c r="A18" s="269">
        <v>8602</v>
      </c>
      <c r="B18" s="1441" t="s">
        <v>3431</v>
      </c>
      <c r="C18" s="1442"/>
      <c r="D18" s="264">
        <v>170.82</v>
      </c>
      <c r="E18" s="265">
        <v>6</v>
      </c>
      <c r="F18" s="270">
        <v>1</v>
      </c>
      <c r="G18" s="124"/>
    </row>
    <row r="19" spans="1:7" s="1" customFormat="1" hidden="1">
      <c r="A19" s="269">
        <v>8701</v>
      </c>
      <c r="B19" s="1441" t="s">
        <v>3432</v>
      </c>
      <c r="C19" s="1442"/>
      <c r="D19" s="264">
        <v>71.88</v>
      </c>
      <c r="E19" s="265">
        <v>4</v>
      </c>
      <c r="F19" s="270">
        <v>0.15</v>
      </c>
      <c r="G19" s="124"/>
    </row>
    <row r="20" spans="1:7" s="1" customFormat="1" hidden="1">
      <c r="A20" s="269">
        <v>9003</v>
      </c>
      <c r="B20" s="1441" t="s">
        <v>15229</v>
      </c>
      <c r="C20" s="1442"/>
      <c r="D20" s="264">
        <v>9.8000000000000007</v>
      </c>
      <c r="E20" s="265">
        <v>0.12</v>
      </c>
      <c r="F20" s="270">
        <v>0.03</v>
      </c>
      <c r="G20" s="124"/>
    </row>
    <row r="21" spans="1:7" s="1" customFormat="1" hidden="1">
      <c r="A21" s="269">
        <v>8802</v>
      </c>
      <c r="B21" s="1441" t="s">
        <v>20268</v>
      </c>
      <c r="C21" s="1442"/>
      <c r="D21" s="264">
        <v>170.82</v>
      </c>
      <c r="E21" s="265">
        <v>2</v>
      </c>
      <c r="F21" s="270">
        <v>0.3</v>
      </c>
      <c r="G21" s="124"/>
    </row>
    <row r="22" spans="1:7" s="1" customFormat="1" hidden="1">
      <c r="A22" s="269">
        <v>8801</v>
      </c>
      <c r="B22" s="1441" t="s">
        <v>20267</v>
      </c>
      <c r="C22" s="1442"/>
      <c r="D22" s="264">
        <v>170.82</v>
      </c>
      <c r="E22" s="265">
        <v>6</v>
      </c>
      <c r="F22" s="270">
        <v>0.5</v>
      </c>
      <c r="G22" s="124"/>
    </row>
    <row r="23" spans="1:7" s="1" customFormat="1" hidden="1">
      <c r="A23" s="269">
        <v>8901</v>
      </c>
      <c r="B23" s="1441" t="s">
        <v>3434</v>
      </c>
      <c r="C23" s="1442"/>
      <c r="D23" s="264">
        <v>29.76</v>
      </c>
      <c r="E23" s="265">
        <v>6</v>
      </c>
      <c r="F23" s="270">
        <v>0.3</v>
      </c>
      <c r="G23" s="124"/>
    </row>
    <row r="24" spans="1:7" s="1" customFormat="1" hidden="1">
      <c r="A24" s="269">
        <v>8902</v>
      </c>
      <c r="B24" s="1441" t="s">
        <v>3435</v>
      </c>
      <c r="C24" s="1442"/>
      <c r="D24" s="264">
        <v>45.1</v>
      </c>
      <c r="E24" s="265">
        <v>12</v>
      </c>
      <c r="F24" s="270">
        <v>0.4</v>
      </c>
      <c r="G24" s="124"/>
    </row>
    <row r="25" spans="1:7" s="1" customFormat="1" hidden="1">
      <c r="A25" s="269">
        <v>8903</v>
      </c>
      <c r="B25" s="1441" t="s">
        <v>3436</v>
      </c>
      <c r="C25" s="1442"/>
      <c r="D25" s="264">
        <v>18.079999999999998</v>
      </c>
      <c r="E25" s="265">
        <v>7</v>
      </c>
      <c r="F25" s="270">
        <v>0.15</v>
      </c>
      <c r="G25" s="124"/>
    </row>
    <row r="26" spans="1:7" s="1" customFormat="1" hidden="1">
      <c r="A26" s="269">
        <v>9002</v>
      </c>
      <c r="B26" s="1441" t="s">
        <v>19946</v>
      </c>
      <c r="C26" s="1442"/>
      <c r="D26" s="264">
        <v>1.98</v>
      </c>
      <c r="E26" s="265">
        <v>0.03</v>
      </c>
      <c r="F26" s="270">
        <v>0.02</v>
      </c>
      <c r="G26" s="124"/>
    </row>
    <row r="27" spans="1:7" s="1" customFormat="1" hidden="1">
      <c r="A27" s="269">
        <v>9001</v>
      </c>
      <c r="B27" s="1441" t="s">
        <v>3437</v>
      </c>
      <c r="C27" s="1442"/>
      <c r="D27" s="264">
        <v>1.69</v>
      </c>
      <c r="E27" s="265">
        <v>0.03</v>
      </c>
      <c r="F27" s="270">
        <v>0.03</v>
      </c>
      <c r="G27" s="124"/>
    </row>
    <row r="28" spans="1:7" s="1" customFormat="1" hidden="1">
      <c r="A28" s="269">
        <v>4708</v>
      </c>
      <c r="B28" s="1441" t="s">
        <v>31918</v>
      </c>
      <c r="C28" s="1442"/>
      <c r="D28" s="266">
        <v>3054.33</v>
      </c>
      <c r="E28" s="266">
        <v>100</v>
      </c>
      <c r="F28" s="270"/>
      <c r="G28" s="124"/>
    </row>
    <row r="29" spans="1:7" s="1" customFormat="1" hidden="1">
      <c r="A29" s="269">
        <v>2601</v>
      </c>
      <c r="B29" s="1441" t="s">
        <v>5316</v>
      </c>
      <c r="C29" s="1442"/>
      <c r="D29" s="264">
        <v>8185.84</v>
      </c>
      <c r="E29" s="265">
        <v>210</v>
      </c>
      <c r="F29" s="270"/>
      <c r="G29" s="124"/>
    </row>
    <row r="30" spans="1:7" s="1" customFormat="1" hidden="1">
      <c r="A30" s="269">
        <v>4300</v>
      </c>
      <c r="B30" s="1441" t="s">
        <v>5317</v>
      </c>
      <c r="C30" s="1442"/>
      <c r="D30" s="264">
        <v>2153.63</v>
      </c>
      <c r="E30" s="265">
        <v>125</v>
      </c>
      <c r="F30" s="270"/>
      <c r="G30" s="124"/>
    </row>
    <row r="31" spans="1:7" s="1" customFormat="1" hidden="1">
      <c r="A31" s="269">
        <v>6701</v>
      </c>
      <c r="B31" s="1441" t="s">
        <v>5318</v>
      </c>
      <c r="C31" s="1442"/>
      <c r="D31" s="264">
        <v>3054.33</v>
      </c>
      <c r="E31" s="265">
        <v>105</v>
      </c>
      <c r="F31" s="270"/>
      <c r="G31" s="124"/>
    </row>
    <row r="32" spans="1:7" s="1" customFormat="1" hidden="1">
      <c r="A32" s="269">
        <v>3200</v>
      </c>
      <c r="B32" s="1441" t="s">
        <v>5319</v>
      </c>
      <c r="C32" s="1442"/>
      <c r="D32" s="264">
        <v>503.03</v>
      </c>
      <c r="E32" s="265">
        <v>12</v>
      </c>
      <c r="F32" s="270"/>
      <c r="G32" s="124"/>
    </row>
    <row r="33" spans="1:7" s="1" customFormat="1" hidden="1">
      <c r="A33" s="269">
        <v>6700</v>
      </c>
      <c r="B33" s="1441" t="s">
        <v>5320</v>
      </c>
      <c r="C33" s="1442"/>
      <c r="D33" s="264">
        <v>3054.33</v>
      </c>
      <c r="E33" s="265">
        <v>125</v>
      </c>
      <c r="F33" s="270"/>
      <c r="G33" s="124"/>
    </row>
    <row r="34" spans="1:7" s="1" customFormat="1" hidden="1">
      <c r="A34" s="269">
        <v>4000</v>
      </c>
      <c r="B34" s="1441" t="s">
        <v>10823</v>
      </c>
      <c r="C34" s="1442"/>
      <c r="D34" s="264">
        <v>389.64</v>
      </c>
      <c r="E34" s="265">
        <v>18</v>
      </c>
      <c r="F34" s="270"/>
      <c r="G34" s="124"/>
    </row>
    <row r="35" spans="1:7" s="1" customFormat="1" hidden="1">
      <c r="A35" s="269">
        <v>4700</v>
      </c>
      <c r="B35" s="1441" t="s">
        <v>2864</v>
      </c>
      <c r="C35" s="1442"/>
      <c r="D35" s="264">
        <v>3054.33</v>
      </c>
      <c r="E35" s="265">
        <v>105</v>
      </c>
      <c r="F35" s="270"/>
      <c r="G35" s="124"/>
    </row>
    <row r="36" spans="1:7" s="1" customFormat="1" hidden="1">
      <c r="A36" s="269">
        <v>6600</v>
      </c>
      <c r="B36" s="1441" t="s">
        <v>2865</v>
      </c>
      <c r="C36" s="1442"/>
      <c r="D36" s="264">
        <v>3054.33</v>
      </c>
      <c r="E36" s="265">
        <v>125</v>
      </c>
      <c r="F36" s="270"/>
      <c r="G36" s="124"/>
    </row>
    <row r="37" spans="1:7" s="1" customFormat="1" hidden="1">
      <c r="A37" s="269">
        <v>1500</v>
      </c>
      <c r="B37" s="1441" t="s">
        <v>2866</v>
      </c>
      <c r="C37" s="1442"/>
      <c r="D37" s="264">
        <v>927.26</v>
      </c>
      <c r="E37" s="265">
        <v>12</v>
      </c>
      <c r="F37" s="270"/>
      <c r="G37" s="124"/>
    </row>
    <row r="38" spans="1:7" s="1" customFormat="1" hidden="1">
      <c r="A38" s="269">
        <v>900</v>
      </c>
      <c r="B38" s="1441" t="s">
        <v>2867</v>
      </c>
      <c r="C38" s="1442"/>
      <c r="D38" s="264">
        <v>643.76</v>
      </c>
      <c r="E38" s="265">
        <v>12</v>
      </c>
      <c r="F38" s="270"/>
      <c r="G38" s="124"/>
    </row>
    <row r="39" spans="1:7" s="1" customFormat="1" hidden="1">
      <c r="A39" s="269">
        <v>2400</v>
      </c>
      <c r="B39" s="1441" t="s">
        <v>2868</v>
      </c>
      <c r="C39" s="1442"/>
      <c r="D39" s="264">
        <v>1717.22</v>
      </c>
      <c r="E39" s="265">
        <v>21</v>
      </c>
      <c r="F39" s="270"/>
      <c r="G39" s="124"/>
    </row>
    <row r="40" spans="1:7" s="1" customFormat="1" hidden="1">
      <c r="A40" s="269">
        <v>2602</v>
      </c>
      <c r="B40" s="1441" t="s">
        <v>2869</v>
      </c>
      <c r="C40" s="1442"/>
      <c r="D40" s="264">
        <v>4784.46</v>
      </c>
      <c r="E40" s="265">
        <v>91</v>
      </c>
      <c r="F40" s="270"/>
      <c r="G40" s="124"/>
    </row>
    <row r="41" spans="1:7" s="1" customFormat="1" hidden="1">
      <c r="A41" s="269">
        <v>2604</v>
      </c>
      <c r="B41" s="1441" t="s">
        <v>2870</v>
      </c>
      <c r="C41" s="1442"/>
      <c r="D41" s="264">
        <v>4784.46</v>
      </c>
      <c r="E41" s="265">
        <v>91</v>
      </c>
      <c r="F41" s="270"/>
      <c r="G41" s="124"/>
    </row>
    <row r="42" spans="1:7" s="1" customFormat="1" hidden="1">
      <c r="A42" s="269">
        <v>4800</v>
      </c>
      <c r="B42" s="1441" t="s">
        <v>2871</v>
      </c>
      <c r="C42" s="1442"/>
      <c r="D42" s="264">
        <v>389.74</v>
      </c>
      <c r="E42" s="265">
        <v>5</v>
      </c>
      <c r="F42" s="270"/>
      <c r="G42" s="124"/>
    </row>
    <row r="43" spans="1:7" s="1" customFormat="1" hidden="1">
      <c r="A43" s="269">
        <v>2606</v>
      </c>
      <c r="B43" s="1441" t="s">
        <v>23108</v>
      </c>
      <c r="C43" s="1442"/>
      <c r="D43" s="264">
        <v>8185.84</v>
      </c>
      <c r="E43" s="265">
        <v>110</v>
      </c>
      <c r="F43" s="270"/>
      <c r="G43" s="124"/>
    </row>
    <row r="44" spans="1:7" s="1" customFormat="1" hidden="1">
      <c r="A44" s="269">
        <v>2607</v>
      </c>
      <c r="B44" s="1441" t="s">
        <v>23109</v>
      </c>
      <c r="C44" s="1442"/>
      <c r="D44" s="264">
        <v>8185.84</v>
      </c>
      <c r="E44" s="265">
        <v>110</v>
      </c>
      <c r="F44" s="270"/>
      <c r="G44" s="124"/>
    </row>
    <row r="45" spans="1:7" s="1" customFormat="1" hidden="1">
      <c r="A45" s="269">
        <v>4704</v>
      </c>
      <c r="B45" s="1441" t="s">
        <v>23110</v>
      </c>
      <c r="C45" s="1442"/>
      <c r="D45" s="264">
        <v>1611.35</v>
      </c>
      <c r="E45" s="265">
        <v>40</v>
      </c>
      <c r="F45" s="270"/>
      <c r="G45" s="124"/>
    </row>
    <row r="46" spans="1:7" s="1" customFormat="1" hidden="1">
      <c r="A46" s="269">
        <v>4705</v>
      </c>
      <c r="B46" s="1441" t="s">
        <v>23111</v>
      </c>
      <c r="C46" s="1442"/>
      <c r="D46" s="264">
        <v>1611.35</v>
      </c>
      <c r="E46" s="265">
        <v>40</v>
      </c>
      <c r="F46" s="270"/>
      <c r="G46" s="124"/>
    </row>
    <row r="47" spans="1:7" s="1" customFormat="1" hidden="1">
      <c r="A47" s="269">
        <v>6702</v>
      </c>
      <c r="B47" s="1441" t="s">
        <v>23112</v>
      </c>
      <c r="C47" s="1442"/>
      <c r="D47" s="264">
        <v>3054.33</v>
      </c>
      <c r="E47" s="265">
        <v>130</v>
      </c>
      <c r="F47" s="270"/>
      <c r="G47" s="124"/>
    </row>
    <row r="48" spans="1:7" s="1" customFormat="1" hidden="1">
      <c r="A48" s="269">
        <v>2608</v>
      </c>
      <c r="B48" s="1441" t="s">
        <v>23113</v>
      </c>
      <c r="C48" s="1442"/>
      <c r="D48" s="264">
        <v>8185.84</v>
      </c>
      <c r="E48" s="265">
        <v>210</v>
      </c>
      <c r="F48" s="270"/>
      <c r="G48" s="124"/>
    </row>
    <row r="49" spans="1:7" s="1" customFormat="1" hidden="1">
      <c r="A49" s="269">
        <v>1800</v>
      </c>
      <c r="B49" s="1441" t="s">
        <v>23114</v>
      </c>
      <c r="C49" s="1442"/>
      <c r="D49" s="264">
        <v>596.9</v>
      </c>
      <c r="E49" s="265">
        <v>15</v>
      </c>
      <c r="F49" s="270"/>
      <c r="G49" s="124"/>
    </row>
    <row r="50" spans="1:7" s="1" customFormat="1" hidden="1">
      <c r="A50" s="269">
        <v>6601</v>
      </c>
      <c r="B50" s="1441" t="s">
        <v>23115</v>
      </c>
      <c r="C50" s="1442"/>
      <c r="D50" s="264">
        <v>3054.33</v>
      </c>
      <c r="E50" s="265">
        <v>125</v>
      </c>
      <c r="F50" s="270"/>
      <c r="G50" s="124"/>
    </row>
    <row r="51" spans="1:7" s="1" customFormat="1" hidden="1">
      <c r="A51" s="269">
        <v>3300</v>
      </c>
      <c r="B51" s="1441" t="s">
        <v>23116</v>
      </c>
      <c r="C51" s="1442"/>
      <c r="D51" s="264">
        <v>389.74</v>
      </c>
      <c r="E51" s="265">
        <v>18</v>
      </c>
      <c r="F51" s="270"/>
      <c r="G51" s="124"/>
    </row>
    <row r="52" spans="1:7" s="1" customFormat="1" hidden="1">
      <c r="A52" s="269">
        <v>6200</v>
      </c>
      <c r="B52" s="1441" t="s">
        <v>23117</v>
      </c>
      <c r="C52" s="1442"/>
      <c r="D52" s="264">
        <v>389.74</v>
      </c>
      <c r="E52" s="265">
        <v>18</v>
      </c>
      <c r="F52" s="270"/>
      <c r="G52" s="124"/>
    </row>
    <row r="53" spans="1:7" s="1" customFormat="1" hidden="1">
      <c r="A53" s="269">
        <v>6300</v>
      </c>
      <c r="B53" s="1441" t="s">
        <v>23118</v>
      </c>
      <c r="C53" s="1442"/>
      <c r="D53" s="264">
        <v>389.74</v>
      </c>
      <c r="E53" s="265">
        <v>18</v>
      </c>
      <c r="F53" s="270"/>
      <c r="G53" s="124"/>
    </row>
    <row r="54" spans="1:7" s="1" customFormat="1" hidden="1">
      <c r="A54" s="269">
        <v>6400</v>
      </c>
      <c r="B54" s="1441" t="s">
        <v>23119</v>
      </c>
      <c r="C54" s="1442"/>
      <c r="D54" s="264">
        <v>389.74</v>
      </c>
      <c r="E54" s="265">
        <v>18</v>
      </c>
      <c r="F54" s="270"/>
      <c r="G54" s="124"/>
    </row>
    <row r="55" spans="1:7" s="1" customFormat="1" hidden="1">
      <c r="A55" s="269">
        <v>2100</v>
      </c>
      <c r="B55" s="1441" t="s">
        <v>23120</v>
      </c>
      <c r="C55" s="1442"/>
      <c r="D55" s="264">
        <v>957.07</v>
      </c>
      <c r="E55" s="265">
        <v>16</v>
      </c>
      <c r="F55" s="270"/>
      <c r="G55" s="124"/>
    </row>
    <row r="56" spans="1:7" s="1" customFormat="1" hidden="1">
      <c r="A56" s="269">
        <v>4702</v>
      </c>
      <c r="B56" s="1441" t="s">
        <v>23121</v>
      </c>
      <c r="C56" s="1442"/>
      <c r="D56" s="264">
        <v>3054.33</v>
      </c>
      <c r="E56" s="265">
        <v>125</v>
      </c>
      <c r="F56" s="270"/>
      <c r="G56" s="124"/>
    </row>
    <row r="57" spans="1:7" s="1" customFormat="1" hidden="1">
      <c r="A57" s="269">
        <v>2603</v>
      </c>
      <c r="B57" s="1441" t="s">
        <v>22722</v>
      </c>
      <c r="C57" s="1442"/>
      <c r="D57" s="264">
        <v>8185.84</v>
      </c>
      <c r="E57" s="265">
        <v>120</v>
      </c>
      <c r="F57" s="270"/>
      <c r="G57" s="124"/>
    </row>
    <row r="58" spans="1:7" s="1" customFormat="1" hidden="1">
      <c r="A58" s="269">
        <v>5100</v>
      </c>
      <c r="B58" s="1441" t="s">
        <v>17891</v>
      </c>
      <c r="C58" s="1442"/>
      <c r="D58" s="264">
        <v>22052.71</v>
      </c>
      <c r="E58" s="265">
        <v>1000</v>
      </c>
      <c r="F58" s="270"/>
      <c r="G58" s="124"/>
    </row>
    <row r="59" spans="1:7" s="1" customFormat="1" hidden="1">
      <c r="A59" s="269">
        <v>5200</v>
      </c>
      <c r="B59" s="1441" t="s">
        <v>17892</v>
      </c>
      <c r="C59" s="1442"/>
      <c r="D59" s="264">
        <v>89863.5</v>
      </c>
      <c r="E59" s="265">
        <v>2000</v>
      </c>
      <c r="F59" s="270"/>
      <c r="G59" s="124"/>
    </row>
    <row r="60" spans="1:7" s="1" customFormat="1" hidden="1">
      <c r="A60" s="269">
        <v>600</v>
      </c>
      <c r="B60" s="1441" t="s">
        <v>17893</v>
      </c>
      <c r="C60" s="1442"/>
      <c r="D60" s="264">
        <v>927.26</v>
      </c>
      <c r="E60" s="265">
        <v>12</v>
      </c>
      <c r="F60" s="270"/>
      <c r="G60" s="124"/>
    </row>
    <row r="61" spans="1:7" s="1" customFormat="1" hidden="1">
      <c r="A61" s="269">
        <v>2609</v>
      </c>
      <c r="B61" s="1441" t="s">
        <v>27673</v>
      </c>
      <c r="C61" s="1442"/>
      <c r="D61" s="264">
        <v>8185.84</v>
      </c>
      <c r="E61" s="265">
        <v>100</v>
      </c>
      <c r="F61" s="270"/>
      <c r="G61" s="124"/>
    </row>
    <row r="62" spans="1:7" s="1" customFormat="1" hidden="1">
      <c r="A62" s="269">
        <v>2610</v>
      </c>
      <c r="B62" s="1441" t="s">
        <v>27674</v>
      </c>
      <c r="C62" s="1442"/>
      <c r="D62" s="264">
        <v>8870.66</v>
      </c>
      <c r="E62" s="265">
        <v>2000</v>
      </c>
      <c r="F62" s="270"/>
      <c r="G62" s="124"/>
    </row>
    <row r="63" spans="1:7" s="1" customFormat="1" hidden="1">
      <c r="A63" s="269">
        <v>1700</v>
      </c>
      <c r="B63" s="1441" t="s">
        <v>27675</v>
      </c>
      <c r="C63" s="1442"/>
      <c r="D63" s="264">
        <v>675.26</v>
      </c>
      <c r="E63" s="265">
        <v>15</v>
      </c>
      <c r="F63" s="270"/>
      <c r="G63" s="124"/>
    </row>
    <row r="64" spans="1:7" s="1" customFormat="1" hidden="1">
      <c r="A64" s="269">
        <v>500</v>
      </c>
      <c r="B64" s="1441" t="s">
        <v>27676</v>
      </c>
      <c r="C64" s="1442"/>
      <c r="D64" s="267">
        <v>993.55</v>
      </c>
      <c r="E64" s="265">
        <v>12</v>
      </c>
      <c r="F64" s="270"/>
      <c r="G64" s="124"/>
    </row>
    <row r="65" spans="1:7" s="1" customFormat="1" hidden="1">
      <c r="A65" s="269">
        <v>1200</v>
      </c>
      <c r="B65" s="1441" t="s">
        <v>27677</v>
      </c>
      <c r="C65" s="1442"/>
      <c r="D65" s="264">
        <v>927.26</v>
      </c>
      <c r="E65" s="265">
        <v>12</v>
      </c>
      <c r="F65" s="270"/>
      <c r="G65" s="124"/>
    </row>
    <row r="66" spans="1:7" s="1" customFormat="1" hidden="1">
      <c r="A66" s="269">
        <v>400</v>
      </c>
      <c r="B66" s="1441" t="s">
        <v>27678</v>
      </c>
      <c r="C66" s="1442"/>
      <c r="D66" s="264">
        <v>667.76</v>
      </c>
      <c r="E66" s="265">
        <v>12</v>
      </c>
      <c r="F66" s="270"/>
      <c r="G66" s="124"/>
    </row>
    <row r="67" spans="1:7" s="1" customFormat="1" hidden="1">
      <c r="A67" s="269">
        <v>1100</v>
      </c>
      <c r="B67" s="1441" t="s">
        <v>27679</v>
      </c>
      <c r="C67" s="1442"/>
      <c r="D67" s="264">
        <v>927.26</v>
      </c>
      <c r="E67" s="265">
        <v>16</v>
      </c>
      <c r="F67" s="270"/>
      <c r="G67" s="124"/>
    </row>
    <row r="68" spans="1:7" s="1" customFormat="1" hidden="1">
      <c r="A68" s="269">
        <v>4701</v>
      </c>
      <c r="B68" s="1441" t="s">
        <v>27680</v>
      </c>
      <c r="C68" s="1442"/>
      <c r="D68" s="264">
        <v>3054.33</v>
      </c>
      <c r="E68" s="265">
        <v>100</v>
      </c>
      <c r="F68" s="270"/>
      <c r="G68" s="124"/>
    </row>
    <row r="69" spans="1:7" s="1" customFormat="1" hidden="1">
      <c r="A69" s="269">
        <v>3000</v>
      </c>
      <c r="B69" s="1441" t="s">
        <v>37043</v>
      </c>
      <c r="C69" s="1442"/>
      <c r="D69" s="264">
        <v>957.07</v>
      </c>
      <c r="E69" s="265">
        <v>16</v>
      </c>
      <c r="F69" s="270"/>
      <c r="G69" s="124"/>
    </row>
    <row r="70" spans="1:7" s="1" customFormat="1" hidden="1">
      <c r="A70" s="269">
        <v>5900</v>
      </c>
      <c r="B70" s="1441" t="s">
        <v>37044</v>
      </c>
      <c r="C70" s="1442"/>
      <c r="D70" s="264">
        <v>746.28</v>
      </c>
      <c r="E70" s="265">
        <v>20</v>
      </c>
      <c r="F70" s="270"/>
      <c r="G70" s="124"/>
    </row>
    <row r="71" spans="1:7" s="1" customFormat="1" hidden="1">
      <c r="A71" s="269">
        <v>6100</v>
      </c>
      <c r="B71" s="1441" t="s">
        <v>37045</v>
      </c>
      <c r="C71" s="1442"/>
      <c r="D71" s="264">
        <v>389.74</v>
      </c>
      <c r="E71" s="265">
        <v>18</v>
      </c>
      <c r="F71" s="270"/>
      <c r="G71" s="124"/>
    </row>
    <row r="72" spans="1:7" s="1" customFormat="1" hidden="1">
      <c r="A72" s="269">
        <v>2200</v>
      </c>
      <c r="B72" s="1441" t="s">
        <v>37046</v>
      </c>
      <c r="C72" s="1442"/>
      <c r="D72" s="264">
        <v>1222.72</v>
      </c>
      <c r="E72" s="265">
        <v>15</v>
      </c>
      <c r="F72" s="270"/>
      <c r="G72" s="124"/>
    </row>
    <row r="73" spans="1:7" s="1" customFormat="1" hidden="1">
      <c r="A73" s="269">
        <v>3900</v>
      </c>
      <c r="B73" s="1441" t="s">
        <v>37047</v>
      </c>
      <c r="C73" s="1442"/>
      <c r="D73" s="264">
        <v>389.74</v>
      </c>
      <c r="E73" s="265">
        <v>18</v>
      </c>
      <c r="F73" s="270"/>
      <c r="G73" s="124"/>
    </row>
    <row r="74" spans="1:7" s="1" customFormat="1" hidden="1">
      <c r="A74" s="269">
        <v>100</v>
      </c>
      <c r="B74" s="1441" t="s">
        <v>37048</v>
      </c>
      <c r="C74" s="1442"/>
      <c r="D74" s="264">
        <v>1222.72</v>
      </c>
      <c r="E74" s="265">
        <v>20</v>
      </c>
      <c r="F74" s="270"/>
      <c r="G74" s="124"/>
    </row>
    <row r="75" spans="1:7" s="1" customFormat="1" hidden="1">
      <c r="A75" s="269">
        <v>300</v>
      </c>
      <c r="B75" s="1441" t="s">
        <v>27696</v>
      </c>
      <c r="C75" s="1442"/>
      <c r="D75" s="264">
        <v>1222.72</v>
      </c>
      <c r="E75" s="265">
        <v>20</v>
      </c>
      <c r="F75" s="270"/>
      <c r="G75" s="124"/>
    </row>
    <row r="76" spans="1:7" s="1" customFormat="1" hidden="1">
      <c r="A76" s="269">
        <v>4706</v>
      </c>
      <c r="B76" s="1441" t="s">
        <v>32233</v>
      </c>
      <c r="C76" s="1442"/>
      <c r="D76" s="264">
        <v>839.89</v>
      </c>
      <c r="E76" s="265">
        <v>40</v>
      </c>
      <c r="F76" s="270"/>
      <c r="G76" s="124"/>
    </row>
    <row r="77" spans="1:7" s="1" customFormat="1" hidden="1">
      <c r="A77" s="269">
        <v>4400</v>
      </c>
      <c r="B77" s="1441" t="s">
        <v>32234</v>
      </c>
      <c r="C77" s="1442"/>
      <c r="D77" s="264">
        <v>3054.33</v>
      </c>
      <c r="E77" s="265">
        <v>125</v>
      </c>
      <c r="F77" s="270"/>
      <c r="G77" s="124"/>
    </row>
    <row r="78" spans="1:7" s="1" customFormat="1" hidden="1">
      <c r="A78" s="269">
        <v>4703</v>
      </c>
      <c r="B78" s="1441" t="s">
        <v>32235</v>
      </c>
      <c r="C78" s="1442"/>
      <c r="D78" s="264">
        <v>3054.33</v>
      </c>
      <c r="E78" s="265">
        <v>125</v>
      </c>
      <c r="F78" s="270"/>
      <c r="G78" s="124"/>
    </row>
    <row r="79" spans="1:7" s="1" customFormat="1" hidden="1">
      <c r="A79" s="269">
        <v>1300</v>
      </c>
      <c r="B79" s="1441" t="s">
        <v>32236</v>
      </c>
      <c r="C79" s="1442"/>
      <c r="D79" s="264">
        <v>927.26</v>
      </c>
      <c r="E79" s="265">
        <v>12</v>
      </c>
      <c r="F79" s="270"/>
      <c r="G79" s="124"/>
    </row>
    <row r="80" spans="1:7" s="1" customFormat="1" hidden="1">
      <c r="A80" s="269">
        <v>4707</v>
      </c>
      <c r="B80" s="1441" t="s">
        <v>32237</v>
      </c>
      <c r="C80" s="1442"/>
      <c r="D80" s="264">
        <v>839.89</v>
      </c>
      <c r="E80" s="265">
        <v>40</v>
      </c>
      <c r="F80" s="270"/>
      <c r="G80" s="124"/>
    </row>
    <row r="81" spans="1:7" s="1" customFormat="1" hidden="1">
      <c r="A81" s="269">
        <v>4201</v>
      </c>
      <c r="B81" s="1441" t="s">
        <v>4206</v>
      </c>
      <c r="C81" s="1442"/>
      <c r="D81" s="264">
        <v>2928.3</v>
      </c>
      <c r="E81" s="265">
        <v>87</v>
      </c>
      <c r="F81" s="270"/>
      <c r="G81" s="124"/>
    </row>
    <row r="82" spans="1:7" s="1" customFormat="1" hidden="1">
      <c r="A82" s="269">
        <v>4202</v>
      </c>
      <c r="B82" s="1441" t="s">
        <v>4207</v>
      </c>
      <c r="C82" s="1442"/>
      <c r="D82" s="264">
        <v>2232.13</v>
      </c>
      <c r="E82" s="265">
        <v>87</v>
      </c>
      <c r="F82" s="270"/>
      <c r="G82" s="124"/>
    </row>
    <row r="83" spans="1:7" s="1" customFormat="1" hidden="1">
      <c r="A83" s="269">
        <v>4203</v>
      </c>
      <c r="B83" s="1441" t="s">
        <v>4208</v>
      </c>
      <c r="C83" s="1442"/>
      <c r="D83" s="264">
        <v>2232.13</v>
      </c>
      <c r="E83" s="265">
        <v>87</v>
      </c>
      <c r="F83" s="270"/>
      <c r="G83" s="124"/>
    </row>
    <row r="84" spans="1:7" s="1" customFormat="1" hidden="1">
      <c r="A84" s="269">
        <v>800</v>
      </c>
      <c r="B84" s="1441" t="s">
        <v>8019</v>
      </c>
      <c r="C84" s="1442"/>
      <c r="D84" s="264">
        <v>640.83000000000004</v>
      </c>
      <c r="E84" s="265">
        <v>12</v>
      </c>
      <c r="F84" s="270"/>
      <c r="G84" s="124"/>
    </row>
    <row r="85" spans="1:7" s="1" customFormat="1" hidden="1">
      <c r="A85" s="269">
        <v>3800</v>
      </c>
      <c r="B85" s="1441" t="s">
        <v>8046</v>
      </c>
      <c r="C85" s="1442"/>
      <c r="D85" s="264">
        <v>193.12</v>
      </c>
      <c r="E85" s="265">
        <v>5</v>
      </c>
      <c r="F85" s="270"/>
      <c r="G85" s="124"/>
    </row>
    <row r="86" spans="1:7" s="1" customFormat="1" hidden="1">
      <c r="A86" s="269">
        <v>4500</v>
      </c>
      <c r="B86" s="1441" t="s">
        <v>8047</v>
      </c>
      <c r="C86" s="1442"/>
      <c r="D86" s="264">
        <v>3054.33</v>
      </c>
      <c r="E86" s="265">
        <v>125</v>
      </c>
      <c r="F86" s="270"/>
      <c r="G86" s="124"/>
    </row>
    <row r="87" spans="1:7" s="1" customFormat="1" hidden="1">
      <c r="A87" s="269">
        <v>4600</v>
      </c>
      <c r="B87" s="1441" t="s">
        <v>8048</v>
      </c>
      <c r="C87" s="1442"/>
      <c r="D87" s="264">
        <v>3054.33</v>
      </c>
      <c r="E87" s="265">
        <v>125</v>
      </c>
      <c r="F87" s="270"/>
      <c r="G87" s="124"/>
    </row>
    <row r="88" spans="1:7" s="1" customFormat="1" hidden="1">
      <c r="A88" s="269">
        <v>4900</v>
      </c>
      <c r="B88" s="1441" t="s">
        <v>2835</v>
      </c>
      <c r="C88" s="1442"/>
      <c r="D88" s="264">
        <v>3052.92</v>
      </c>
      <c r="E88" s="265">
        <v>18</v>
      </c>
      <c r="F88" s="270"/>
      <c r="G88" s="124"/>
    </row>
    <row r="89" spans="1:7" s="1" customFormat="1" hidden="1">
      <c r="A89" s="269">
        <v>2700</v>
      </c>
      <c r="B89" s="1441" t="s">
        <v>2836</v>
      </c>
      <c r="C89" s="1442"/>
      <c r="D89" s="264">
        <v>7364.68</v>
      </c>
      <c r="E89" s="265">
        <v>40</v>
      </c>
      <c r="F89" s="270"/>
      <c r="G89" s="124"/>
    </row>
    <row r="90" spans="1:7" s="1" customFormat="1" hidden="1">
      <c r="A90" s="269">
        <v>2800</v>
      </c>
      <c r="B90" s="1441" t="s">
        <v>2837</v>
      </c>
      <c r="C90" s="1442"/>
      <c r="D90" s="264">
        <v>746.28</v>
      </c>
      <c r="E90" s="265">
        <v>12</v>
      </c>
      <c r="F90" s="270"/>
      <c r="G90" s="124"/>
    </row>
    <row r="91" spans="1:7" s="1" customFormat="1" hidden="1">
      <c r="A91" s="269">
        <v>2900</v>
      </c>
      <c r="B91" s="1441" t="s">
        <v>2838</v>
      </c>
      <c r="C91" s="1442"/>
      <c r="D91" s="264">
        <v>1856.66</v>
      </c>
      <c r="E91" s="265">
        <v>15</v>
      </c>
      <c r="F91" s="270"/>
      <c r="G91" s="124"/>
    </row>
    <row r="92" spans="1:7" s="1" customFormat="1" hidden="1">
      <c r="A92" s="269">
        <v>5300</v>
      </c>
      <c r="B92" s="1441" t="s">
        <v>37469</v>
      </c>
      <c r="C92" s="1442"/>
      <c r="D92" s="264">
        <v>89863.5</v>
      </c>
      <c r="E92" s="265">
        <v>2000</v>
      </c>
      <c r="F92" s="270"/>
      <c r="G92" s="124"/>
    </row>
    <row r="93" spans="1:7" s="1" customFormat="1" hidden="1">
      <c r="A93" s="269">
        <v>5301</v>
      </c>
      <c r="B93" s="1441" t="s">
        <v>37470</v>
      </c>
      <c r="C93" s="1442"/>
      <c r="D93" s="264">
        <v>22052.71</v>
      </c>
      <c r="E93" s="265">
        <v>1000</v>
      </c>
      <c r="F93" s="270"/>
      <c r="G93" s="124"/>
    </row>
    <row r="94" spans="1:7" s="1" customFormat="1" hidden="1">
      <c r="A94" s="269">
        <v>2605</v>
      </c>
      <c r="B94" s="1441" t="s">
        <v>37488</v>
      </c>
      <c r="C94" s="1442"/>
      <c r="D94" s="264">
        <v>29851.21</v>
      </c>
      <c r="E94" s="265">
        <v>150</v>
      </c>
      <c r="F94" s="270"/>
      <c r="G94" s="124"/>
    </row>
    <row r="95" spans="1:7" s="1" customFormat="1" hidden="1">
      <c r="A95" s="269">
        <v>2600</v>
      </c>
      <c r="B95" s="1441" t="s">
        <v>19159</v>
      </c>
      <c r="C95" s="1442"/>
      <c r="D95" s="264">
        <v>8185.84</v>
      </c>
      <c r="E95" s="265">
        <v>120</v>
      </c>
      <c r="F95" s="270"/>
      <c r="G95" s="124"/>
    </row>
    <row r="96" spans="1:7" s="1" customFormat="1" hidden="1">
      <c r="A96" s="269">
        <v>2620</v>
      </c>
      <c r="B96" s="1441" t="s">
        <v>15541</v>
      </c>
      <c r="C96" s="1442"/>
      <c r="D96" s="264">
        <v>8185.84</v>
      </c>
      <c r="E96" s="265">
        <v>300</v>
      </c>
      <c r="F96" s="270"/>
      <c r="G96" s="124"/>
    </row>
    <row r="97" spans="1:7" s="1" customFormat="1" hidden="1">
      <c r="A97" s="269">
        <v>1900</v>
      </c>
      <c r="B97" s="1441" t="s">
        <v>37489</v>
      </c>
      <c r="C97" s="1442"/>
      <c r="D97" s="264">
        <v>8185.84</v>
      </c>
      <c r="E97" s="265">
        <v>120</v>
      </c>
      <c r="F97" s="270"/>
      <c r="G97" s="124"/>
    </row>
    <row r="98" spans="1:7" s="1" customFormat="1" hidden="1">
      <c r="A98" s="269">
        <v>2000</v>
      </c>
      <c r="B98" s="1441" t="s">
        <v>37490</v>
      </c>
      <c r="C98" s="1442"/>
      <c r="D98" s="264">
        <v>957.07</v>
      </c>
      <c r="E98" s="265">
        <v>16</v>
      </c>
      <c r="F98" s="270"/>
      <c r="G98" s="124"/>
    </row>
    <row r="99" spans="1:7" s="1" customFormat="1" hidden="1">
      <c r="A99" s="269">
        <v>6501</v>
      </c>
      <c r="B99" s="1441" t="s">
        <v>37491</v>
      </c>
      <c r="C99" s="1442"/>
      <c r="D99" s="264">
        <v>4782.26</v>
      </c>
      <c r="E99" s="265">
        <v>155</v>
      </c>
      <c r="F99" s="270"/>
      <c r="G99" s="124"/>
    </row>
    <row r="100" spans="1:7" s="1" customFormat="1" hidden="1">
      <c r="A100" s="269">
        <v>6502</v>
      </c>
      <c r="B100" s="1441" t="s">
        <v>37492</v>
      </c>
      <c r="C100" s="1442"/>
      <c r="D100" s="264">
        <v>8182.08</v>
      </c>
      <c r="E100" s="265">
        <v>250</v>
      </c>
      <c r="F100" s="270"/>
      <c r="G100" s="124"/>
    </row>
    <row r="101" spans="1:7" s="1" customFormat="1" hidden="1">
      <c r="A101" s="269">
        <v>2611</v>
      </c>
      <c r="B101" s="1441" t="s">
        <v>37493</v>
      </c>
      <c r="C101" s="1442"/>
      <c r="D101" s="264">
        <v>8185.84</v>
      </c>
      <c r="E101" s="265">
        <v>210</v>
      </c>
      <c r="F101" s="270"/>
      <c r="G101" s="124"/>
    </row>
    <row r="102" spans="1:7" s="1" customFormat="1" hidden="1">
      <c r="A102" s="269">
        <v>2612</v>
      </c>
      <c r="B102" s="1441" t="s">
        <v>20013</v>
      </c>
      <c r="C102" s="1442"/>
      <c r="D102" s="264">
        <v>4784.46</v>
      </c>
      <c r="E102" s="265">
        <v>91</v>
      </c>
      <c r="F102" s="270"/>
      <c r="G102" s="124"/>
    </row>
    <row r="103" spans="1:7" s="1" customFormat="1" hidden="1">
      <c r="A103" s="269">
        <v>2300</v>
      </c>
      <c r="B103" s="1441" t="s">
        <v>20014</v>
      </c>
      <c r="C103" s="1442"/>
      <c r="D103" s="264">
        <v>883.14</v>
      </c>
      <c r="E103" s="265">
        <v>20</v>
      </c>
      <c r="F103" s="270"/>
      <c r="G103" s="124"/>
    </row>
    <row r="104" spans="1:7" s="1" customFormat="1" hidden="1">
      <c r="A104" s="269">
        <v>1400</v>
      </c>
      <c r="B104" s="1441" t="s">
        <v>20015</v>
      </c>
      <c r="C104" s="1442"/>
      <c r="D104" s="264">
        <v>927.26</v>
      </c>
      <c r="E104" s="265">
        <v>12</v>
      </c>
      <c r="F104" s="270"/>
      <c r="G104" s="124"/>
    </row>
    <row r="105" spans="1:7" s="1" customFormat="1" hidden="1">
      <c r="A105" s="269">
        <v>2613</v>
      </c>
      <c r="B105" s="1441" t="s">
        <v>20016</v>
      </c>
      <c r="C105" s="1442"/>
      <c r="D105" s="264">
        <v>4784.46</v>
      </c>
      <c r="E105" s="265">
        <v>91</v>
      </c>
      <c r="F105" s="270"/>
      <c r="G105" s="124"/>
    </row>
    <row r="106" spans="1:7" s="1" customFormat="1" hidden="1">
      <c r="A106" s="269">
        <v>2614</v>
      </c>
      <c r="B106" s="1441" t="s">
        <v>34342</v>
      </c>
      <c r="C106" s="1442"/>
      <c r="D106" s="264">
        <v>4784.46</v>
      </c>
      <c r="E106" s="265">
        <v>91</v>
      </c>
      <c r="F106" s="270"/>
      <c r="G106" s="124"/>
    </row>
    <row r="107" spans="1:7" s="1" customFormat="1" hidden="1">
      <c r="A107" s="269">
        <v>700</v>
      </c>
      <c r="B107" s="1441" t="s">
        <v>34343</v>
      </c>
      <c r="C107" s="1442"/>
      <c r="D107" s="264">
        <v>439.92</v>
      </c>
      <c r="E107" s="265">
        <v>12</v>
      </c>
      <c r="F107" s="270"/>
      <c r="G107" s="124"/>
    </row>
    <row r="108" spans="1:7" s="1" customFormat="1" hidden="1">
      <c r="A108" s="269">
        <v>6900</v>
      </c>
      <c r="B108" s="1441" t="s">
        <v>11277</v>
      </c>
      <c r="C108" s="1442"/>
      <c r="D108" s="264">
        <v>242.09</v>
      </c>
      <c r="E108" s="265">
        <v>18</v>
      </c>
      <c r="F108" s="270"/>
      <c r="G108" s="124"/>
    </row>
    <row r="109" spans="1:7" s="1" customFormat="1" hidden="1">
      <c r="A109" s="269">
        <v>200</v>
      </c>
      <c r="B109" s="1441" t="s">
        <v>11278</v>
      </c>
      <c r="C109" s="1442"/>
      <c r="D109" s="264">
        <v>1222.72</v>
      </c>
      <c r="E109" s="265">
        <v>21</v>
      </c>
      <c r="F109" s="270"/>
      <c r="G109" s="124"/>
    </row>
    <row r="110" spans="1:7" s="1" customFormat="1" hidden="1">
      <c r="A110" s="269">
        <v>1600</v>
      </c>
      <c r="B110" s="1441" t="s">
        <v>19998</v>
      </c>
      <c r="C110" s="1442"/>
      <c r="D110" s="264">
        <v>970.64</v>
      </c>
      <c r="E110" s="265">
        <v>15</v>
      </c>
      <c r="F110" s="270"/>
      <c r="G110" s="124"/>
    </row>
    <row r="111" spans="1:7" s="1" customFormat="1" hidden="1">
      <c r="A111" s="269">
        <v>1000</v>
      </c>
      <c r="B111" s="1441" t="s">
        <v>19999</v>
      </c>
      <c r="C111" s="1442"/>
      <c r="D111" s="264">
        <v>927.26</v>
      </c>
      <c r="E111" s="265">
        <v>14</v>
      </c>
      <c r="F111" s="270"/>
      <c r="G111" s="124"/>
    </row>
    <row r="112" spans="1:7" s="1" customFormat="1" hidden="1">
      <c r="A112" s="269">
        <v>6000</v>
      </c>
      <c r="B112" s="1441" t="s">
        <v>20000</v>
      </c>
      <c r="C112" s="1442"/>
      <c r="D112" s="264">
        <v>389.26</v>
      </c>
      <c r="E112" s="265">
        <v>18</v>
      </c>
      <c r="F112" s="270"/>
      <c r="G112" s="124"/>
    </row>
    <row r="113" spans="1:41" s="1" customFormat="1" hidden="1">
      <c r="A113" s="269">
        <v>7000</v>
      </c>
      <c r="B113" s="1441" t="s">
        <v>33149</v>
      </c>
      <c r="C113" s="1442"/>
      <c r="D113" s="264">
        <v>242.09</v>
      </c>
      <c r="E113" s="265">
        <v>4</v>
      </c>
      <c r="F113" s="270"/>
      <c r="G113" s="124"/>
    </row>
    <row r="114" spans="1:41" s="1" customFormat="1" hidden="1">
      <c r="A114" s="269">
        <v>2500</v>
      </c>
      <c r="B114" s="1441" t="s">
        <v>33150</v>
      </c>
      <c r="C114" s="1442"/>
      <c r="D114" s="264">
        <v>5722.34</v>
      </c>
      <c r="E114" s="265">
        <v>180</v>
      </c>
      <c r="F114" s="270"/>
      <c r="G114" s="124"/>
    </row>
    <row r="115" spans="1:41" s="1" customFormat="1" hidden="1">
      <c r="A115" s="269">
        <v>9999</v>
      </c>
      <c r="B115" s="1441" t="s">
        <v>17191</v>
      </c>
      <c r="C115" s="1442"/>
      <c r="D115" s="268">
        <v>0</v>
      </c>
      <c r="E115" s="265">
        <v>0</v>
      </c>
      <c r="F115" s="270"/>
      <c r="G115" s="124"/>
    </row>
    <row r="116" spans="1:41" s="1" customFormat="1" hidden="1">
      <c r="A116" s="269">
        <v>4801</v>
      </c>
      <c r="B116" s="1441" t="s">
        <v>33151</v>
      </c>
      <c r="C116" s="1442"/>
      <c r="D116" s="264">
        <v>6000</v>
      </c>
      <c r="E116" s="265">
        <v>40</v>
      </c>
      <c r="F116" s="270"/>
      <c r="G116" s="124"/>
    </row>
    <row r="117" spans="1:41" s="1" customFormat="1" hidden="1">
      <c r="A117" s="269">
        <v>3400</v>
      </c>
      <c r="B117" s="1441" t="s">
        <v>33152</v>
      </c>
      <c r="C117" s="1442"/>
      <c r="D117" s="264">
        <v>389.74</v>
      </c>
      <c r="E117" s="265">
        <v>18</v>
      </c>
      <c r="F117" s="270"/>
      <c r="G117" s="124"/>
    </row>
    <row r="118" spans="1:41" s="1" customFormat="1" hidden="1">
      <c r="A118" s="269">
        <v>4103</v>
      </c>
      <c r="B118" s="1441" t="s">
        <v>33153</v>
      </c>
      <c r="C118" s="1442"/>
      <c r="D118" s="264">
        <v>3319.91</v>
      </c>
      <c r="E118" s="265">
        <v>120</v>
      </c>
      <c r="F118" s="270"/>
      <c r="G118" s="124"/>
    </row>
    <row r="119" spans="1:41" s="1" customFormat="1" hidden="1">
      <c r="A119" s="269">
        <v>4104</v>
      </c>
      <c r="B119" s="1441" t="s">
        <v>33154</v>
      </c>
      <c r="C119" s="1442"/>
      <c r="D119" s="264">
        <v>3319.91</v>
      </c>
      <c r="E119" s="265">
        <v>150</v>
      </c>
      <c r="F119" s="270"/>
      <c r="G119" s="124"/>
    </row>
    <row r="120" spans="1:41" s="1" customFormat="1" hidden="1">
      <c r="A120" s="269">
        <v>4101</v>
      </c>
      <c r="B120" s="1441" t="s">
        <v>33155</v>
      </c>
      <c r="C120" s="1442"/>
      <c r="D120" s="264">
        <v>2957.94</v>
      </c>
      <c r="E120" s="265">
        <v>75</v>
      </c>
      <c r="F120" s="270"/>
      <c r="G120" s="124"/>
    </row>
    <row r="121" spans="1:41" s="1" customFormat="1" hidden="1">
      <c r="A121" s="269">
        <v>4102</v>
      </c>
      <c r="B121" s="1441" t="s">
        <v>33156</v>
      </c>
      <c r="C121" s="1442"/>
      <c r="D121" s="264">
        <v>3925.07</v>
      </c>
      <c r="E121" s="265">
        <v>85</v>
      </c>
      <c r="F121" s="270"/>
      <c r="G121" s="124"/>
    </row>
    <row r="122" spans="1:41" s="1" customFormat="1" hidden="1">
      <c r="A122" s="269">
        <v>5500</v>
      </c>
      <c r="B122" s="1441" t="s">
        <v>33157</v>
      </c>
      <c r="C122" s="1442"/>
      <c r="D122" s="264">
        <v>24588.51</v>
      </c>
      <c r="E122" s="265">
        <v>315</v>
      </c>
      <c r="F122" s="270"/>
      <c r="G122" s="124"/>
    </row>
    <row r="123" spans="1:41" s="1" customFormat="1" ht="13.5" hidden="1" thickBot="1">
      <c r="A123" s="271">
        <v>2615</v>
      </c>
      <c r="B123" s="1444" t="s">
        <v>33158</v>
      </c>
      <c r="C123" s="1445"/>
      <c r="D123" s="272">
        <v>8185.84</v>
      </c>
      <c r="E123" s="273">
        <v>380</v>
      </c>
      <c r="F123" s="274"/>
      <c r="G123" s="124"/>
    </row>
    <row r="124" spans="1:41" s="1" customFormat="1" ht="14.25" hidden="1" customHeight="1" thickBot="1">
      <c r="A124" s="289"/>
      <c r="B124" s="290"/>
      <c r="C124" s="181"/>
      <c r="D124" s="182"/>
      <c r="E124" s="130"/>
      <c r="F124" s="291"/>
      <c r="G124" s="287"/>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row>
    <row r="125" spans="1:41" s="1" customFormat="1" ht="44.25" hidden="1" customHeight="1">
      <c r="A125" s="292">
        <v>1</v>
      </c>
      <c r="B125" s="1473" t="s">
        <v>25505</v>
      </c>
      <c r="C125" s="1473"/>
      <c r="D125" s="1473"/>
      <c r="E125" s="1473"/>
      <c r="F125" s="1474"/>
      <c r="G125" s="288"/>
    </row>
    <row r="126" spans="1:41" s="1" customFormat="1" ht="14.25" hidden="1">
      <c r="A126" s="275">
        <v>1</v>
      </c>
      <c r="B126" s="1475" t="s">
        <v>31652</v>
      </c>
      <c r="C126" s="1475"/>
      <c r="D126" s="1475"/>
      <c r="E126" s="1475"/>
      <c r="F126" s="1476"/>
      <c r="G126" s="288"/>
    </row>
    <row r="127" spans="1:41" s="1" customFormat="1" ht="15" hidden="1" thickBot="1">
      <c r="A127" s="276">
        <v>2</v>
      </c>
      <c r="B127" s="1477" t="s">
        <v>12170</v>
      </c>
      <c r="C127" s="1477"/>
      <c r="D127" s="1477"/>
      <c r="E127" s="1477"/>
      <c r="F127" s="1478"/>
      <c r="G127" s="288"/>
    </row>
    <row r="128" spans="1:41" s="1" customFormat="1" ht="15" hidden="1" customHeight="1">
      <c r="A128" s="131"/>
      <c r="B128" s="1447"/>
      <c r="C128" s="1447"/>
      <c r="D128" s="1447"/>
      <c r="E128" s="1447"/>
      <c r="F128" s="1447"/>
      <c r="G128" s="127"/>
    </row>
    <row r="129" spans="1:7" s="1" customFormat="1" ht="22.5" customHeight="1" thickBot="1">
      <c r="A129" s="1467" t="s">
        <v>34876</v>
      </c>
      <c r="B129" s="1467"/>
      <c r="C129" s="1467"/>
      <c r="D129" s="1467"/>
      <c r="E129" s="1467"/>
      <c r="F129" s="1467"/>
      <c r="G129" s="127"/>
    </row>
    <row r="130" spans="1:7" s="1" customFormat="1" ht="23.25" customHeight="1">
      <c r="A130" s="132"/>
      <c r="B130" s="277" t="s">
        <v>18287</v>
      </c>
      <c r="C130" s="1448" t="s">
        <v>18240</v>
      </c>
      <c r="D130" s="1448"/>
      <c r="E130" s="1448"/>
      <c r="F130" s="1449"/>
      <c r="G130" s="127"/>
    </row>
    <row r="131" spans="1:7" s="1" customFormat="1">
      <c r="A131" s="132"/>
      <c r="B131" s="278" t="s">
        <v>32783</v>
      </c>
      <c r="C131" s="1443" t="s">
        <v>18241</v>
      </c>
      <c r="D131" s="1443"/>
      <c r="E131" s="1443"/>
      <c r="F131" s="1446"/>
      <c r="G131" s="127"/>
    </row>
    <row r="132" spans="1:7" s="1" customFormat="1">
      <c r="A132" s="132"/>
      <c r="B132" s="279" t="s">
        <v>33008</v>
      </c>
      <c r="C132" s="1443" t="s">
        <v>36606</v>
      </c>
      <c r="D132" s="1443"/>
      <c r="E132" s="1443" t="s">
        <v>15186</v>
      </c>
      <c r="F132" s="1446"/>
      <c r="G132" s="127"/>
    </row>
    <row r="133" spans="1:7" s="1" customFormat="1">
      <c r="A133" s="132"/>
      <c r="B133" s="279" t="s">
        <v>32695</v>
      </c>
      <c r="C133" s="1443" t="s">
        <v>36606</v>
      </c>
      <c r="D133" s="1443"/>
      <c r="E133" s="1443" t="s">
        <v>15186</v>
      </c>
      <c r="F133" s="1446"/>
      <c r="G133" s="127"/>
    </row>
    <row r="134" spans="1:7" s="1" customFormat="1">
      <c r="A134" s="132"/>
      <c r="B134" s="279" t="s">
        <v>32696</v>
      </c>
      <c r="C134" s="1443" t="s">
        <v>15187</v>
      </c>
      <c r="D134" s="1443"/>
      <c r="E134" s="1443"/>
      <c r="F134" s="1446"/>
      <c r="G134" s="127"/>
    </row>
    <row r="135" spans="1:7" s="1" customFormat="1">
      <c r="A135" s="132"/>
      <c r="B135" s="279" t="s">
        <v>11224</v>
      </c>
      <c r="C135" s="1443" t="s">
        <v>15186</v>
      </c>
      <c r="D135" s="1443"/>
      <c r="E135" s="1443" t="s">
        <v>23967</v>
      </c>
      <c r="F135" s="1446"/>
      <c r="G135" s="127"/>
    </row>
    <row r="136" spans="1:7" s="1" customFormat="1">
      <c r="A136" s="132"/>
      <c r="B136" s="279" t="s">
        <v>32949</v>
      </c>
      <c r="C136" s="1443" t="s">
        <v>15186</v>
      </c>
      <c r="D136" s="1443"/>
      <c r="E136" s="1443" t="s">
        <v>23967</v>
      </c>
      <c r="F136" s="1446"/>
      <c r="G136" s="127"/>
    </row>
    <row r="137" spans="1:7" s="1" customFormat="1">
      <c r="A137" s="132"/>
      <c r="B137" s="279" t="s">
        <v>32950</v>
      </c>
      <c r="C137" s="1443" t="s">
        <v>15186</v>
      </c>
      <c r="D137" s="1443"/>
      <c r="E137" s="1443"/>
      <c r="F137" s="1446"/>
      <c r="G137" s="127"/>
    </row>
    <row r="138" spans="1:7" s="1" customFormat="1">
      <c r="A138" s="132"/>
      <c r="B138" s="279"/>
      <c r="C138" s="1443"/>
      <c r="D138" s="1443"/>
      <c r="E138" s="1443"/>
      <c r="F138" s="1446"/>
      <c r="G138" s="127"/>
    </row>
    <row r="139" spans="1:7" s="1" customFormat="1" ht="13.5" thickBot="1">
      <c r="A139" s="132"/>
      <c r="B139" s="280"/>
      <c r="C139" s="1480"/>
      <c r="D139" s="1480"/>
      <c r="E139" s="1480"/>
      <c r="F139" s="1481"/>
      <c r="G139" s="127"/>
    </row>
    <row r="140" spans="1:7" s="1" customFormat="1">
      <c r="A140" s="132"/>
      <c r="B140" s="135"/>
      <c r="C140" s="132"/>
      <c r="D140" s="133"/>
      <c r="E140" s="134"/>
      <c r="F140" s="134"/>
      <c r="G140" s="127"/>
    </row>
    <row r="141" spans="1:7" s="1" customFormat="1" ht="25.5" hidden="1" customHeight="1" thickBot="1">
      <c r="A141" s="132"/>
      <c r="B141" s="1459" t="s">
        <v>718</v>
      </c>
      <c r="C141" s="1460"/>
      <c r="D141" s="1460"/>
      <c r="E141" s="1461"/>
      <c r="F141" s="134"/>
      <c r="G141" s="127"/>
    </row>
    <row r="142" spans="1:7" s="1" customFormat="1" hidden="1">
      <c r="A142" s="137">
        <v>0</v>
      </c>
      <c r="B142" s="295" t="s">
        <v>23506</v>
      </c>
      <c r="C142" s="139">
        <v>0</v>
      </c>
      <c r="D142" s="140"/>
      <c r="E142" s="296" t="s">
        <v>30949</v>
      </c>
      <c r="F142" s="140"/>
      <c r="G142" s="127"/>
    </row>
    <row r="143" spans="1:7" s="1" customFormat="1" hidden="1">
      <c r="A143" s="137">
        <v>1</v>
      </c>
      <c r="B143" s="141" t="s">
        <v>23507</v>
      </c>
      <c r="C143" s="142"/>
      <c r="D143" s="143"/>
      <c r="E143" s="293" t="s">
        <v>22814</v>
      </c>
      <c r="F143" s="144"/>
      <c r="G143" s="127"/>
    </row>
    <row r="144" spans="1:7" s="1" customFormat="1" hidden="1">
      <c r="A144" s="137">
        <v>2</v>
      </c>
      <c r="B144" s="141" t="s">
        <v>23508</v>
      </c>
      <c r="C144" s="142"/>
      <c r="D144" s="143"/>
      <c r="E144" s="293" t="s">
        <v>22815</v>
      </c>
      <c r="F144" s="144"/>
      <c r="G144" s="127"/>
    </row>
    <row r="145" spans="1:7" s="1" customFormat="1" hidden="1">
      <c r="A145" s="137">
        <v>3</v>
      </c>
      <c r="B145" s="141" t="s">
        <v>33006</v>
      </c>
      <c r="C145" s="142"/>
      <c r="D145" s="143"/>
      <c r="E145" s="293" t="s">
        <v>22812</v>
      </c>
      <c r="F145" s="144"/>
      <c r="G145" s="127"/>
    </row>
    <row r="146" spans="1:7" s="1" customFormat="1" ht="13.5" hidden="1" thickBot="1">
      <c r="A146" s="137">
        <v>4</v>
      </c>
      <c r="B146" s="141" t="s">
        <v>28500</v>
      </c>
      <c r="C146" s="142"/>
      <c r="D146" s="143"/>
      <c r="E146" s="294" t="s">
        <v>22813</v>
      </c>
      <c r="F146" s="144"/>
      <c r="G146" s="127"/>
    </row>
    <row r="147" spans="1:7" s="1" customFormat="1" hidden="1">
      <c r="A147" s="139"/>
      <c r="B147" s="140"/>
      <c r="C147" s="139"/>
      <c r="D147" s="1479"/>
      <c r="E147" s="1479"/>
      <c r="F147" s="1479"/>
      <c r="G147" s="127"/>
    </row>
    <row r="148" spans="1:7" s="1" customFormat="1" hidden="1">
      <c r="A148" s="1465" t="s">
        <v>27727</v>
      </c>
      <c r="B148" s="1465"/>
      <c r="C148" s="145"/>
      <c r="D148" s="146"/>
      <c r="E148" s="145"/>
      <c r="F148" s="145"/>
      <c r="G148" s="127"/>
    </row>
    <row r="149" spans="1:7" s="1" customFormat="1" hidden="1">
      <c r="A149" s="137">
        <v>1</v>
      </c>
      <c r="B149" s="141" t="s">
        <v>13080</v>
      </c>
      <c r="C149" s="142"/>
      <c r="D149" s="143"/>
      <c r="E149" s="144"/>
      <c r="F149" s="144"/>
      <c r="G149" s="127"/>
    </row>
    <row r="150" spans="1:7" s="1" customFormat="1" hidden="1">
      <c r="A150" s="137">
        <v>2</v>
      </c>
      <c r="B150" s="141" t="s">
        <v>719</v>
      </c>
      <c r="C150" s="142"/>
      <c r="D150" s="143"/>
      <c r="E150" s="134"/>
      <c r="F150" s="134"/>
      <c r="G150" s="127"/>
    </row>
    <row r="151" spans="1:7" s="1" customFormat="1" hidden="1">
      <c r="A151" s="137">
        <v>3</v>
      </c>
      <c r="B151" s="141" t="s">
        <v>107</v>
      </c>
      <c r="C151" s="142"/>
      <c r="D151" s="143"/>
      <c r="E151" s="134"/>
      <c r="F151" s="134"/>
      <c r="G151" s="127"/>
    </row>
    <row r="152" spans="1:7" s="1" customFormat="1" hidden="1">
      <c r="A152" s="137">
        <v>4</v>
      </c>
      <c r="B152" s="141" t="s">
        <v>13081</v>
      </c>
      <c r="C152" s="142"/>
      <c r="D152" s="143"/>
      <c r="E152" s="134"/>
      <c r="F152" s="134"/>
      <c r="G152" s="127"/>
    </row>
    <row r="153" spans="1:7" s="1" customFormat="1" hidden="1">
      <c r="A153" s="137">
        <v>5</v>
      </c>
      <c r="B153" s="300" t="s">
        <v>1020</v>
      </c>
      <c r="C153" s="142"/>
      <c r="D153" s="143"/>
      <c r="E153" s="134"/>
      <c r="F153" s="134"/>
      <c r="G153" s="127"/>
    </row>
    <row r="154" spans="1:7" s="1" customFormat="1" hidden="1">
      <c r="A154" s="147" t="s">
        <v>30782</v>
      </c>
      <c r="B154" s="148"/>
      <c r="C154" s="132"/>
      <c r="D154" s="133"/>
      <c r="E154" s="134"/>
      <c r="F154" s="134"/>
      <c r="G154" s="127"/>
    </row>
    <row r="155" spans="1:7" s="1" customFormat="1" hidden="1">
      <c r="A155" s="149" t="s">
        <v>36059</v>
      </c>
      <c r="B155" s="150" t="s">
        <v>13746</v>
      </c>
      <c r="C155" s="132"/>
      <c r="D155" s="133"/>
      <c r="E155" s="134"/>
      <c r="F155" s="134"/>
      <c r="G155" s="127"/>
    </row>
    <row r="156" spans="1:7" s="1" customFormat="1" hidden="1">
      <c r="A156" s="149" t="s">
        <v>34487</v>
      </c>
      <c r="B156" s="150" t="s">
        <v>18265</v>
      </c>
      <c r="C156" s="132"/>
      <c r="D156" s="133"/>
      <c r="E156" s="134"/>
      <c r="F156" s="134"/>
      <c r="G156" s="127"/>
    </row>
    <row r="157" spans="1:7" s="1" customFormat="1" hidden="1">
      <c r="A157" s="147" t="s">
        <v>27728</v>
      </c>
      <c r="B157" s="148"/>
      <c r="C157" s="132"/>
      <c r="D157" s="133"/>
      <c r="E157" s="134"/>
      <c r="F157" s="134"/>
      <c r="G157" s="127"/>
    </row>
    <row r="158" spans="1:7" s="1" customFormat="1" hidden="1">
      <c r="A158" s="149" t="s">
        <v>13748</v>
      </c>
      <c r="B158" s="150" t="s">
        <v>13747</v>
      </c>
      <c r="C158" s="132"/>
      <c r="D158" s="133"/>
      <c r="E158" s="134"/>
      <c r="F158" s="134"/>
      <c r="G158" s="127"/>
    </row>
    <row r="159" spans="1:7" s="1" customFormat="1" hidden="1">
      <c r="A159" s="149" t="s">
        <v>13748</v>
      </c>
      <c r="B159" s="150" t="s">
        <v>28052</v>
      </c>
      <c r="C159" s="132"/>
      <c r="D159" s="133"/>
      <c r="E159" s="134"/>
      <c r="F159" s="134"/>
      <c r="G159" s="127"/>
    </row>
    <row r="160" spans="1:7" s="1" customFormat="1" hidden="1">
      <c r="A160" s="132"/>
      <c r="B160" s="148"/>
      <c r="C160" s="132"/>
      <c r="D160" s="133"/>
      <c r="E160" s="134"/>
      <c r="F160" s="134"/>
      <c r="G160" s="127"/>
    </row>
    <row r="161" spans="1:7" s="1" customFormat="1" hidden="1">
      <c r="A161" s="151"/>
      <c r="B161" s="136"/>
      <c r="C161" s="151"/>
      <c r="D161" s="146"/>
      <c r="E161" s="144"/>
      <c r="F161" s="144"/>
      <c r="G161" s="127"/>
    </row>
    <row r="162" spans="1:7" s="1" customFormat="1" hidden="1">
      <c r="A162" s="152"/>
      <c r="B162" s="138" t="s">
        <v>34455</v>
      </c>
      <c r="C162" s="152"/>
      <c r="D162" s="146"/>
      <c r="E162" s="144"/>
      <c r="F162" s="144"/>
      <c r="G162" s="127"/>
    </row>
    <row r="163" spans="1:7" s="1" customFormat="1" hidden="1">
      <c r="A163" s="142"/>
      <c r="B163" s="153" t="s">
        <v>389</v>
      </c>
      <c r="C163" s="142"/>
      <c r="D163" s="146"/>
      <c r="E163" s="144"/>
      <c r="F163" s="144"/>
      <c r="G163" s="127"/>
    </row>
    <row r="164" spans="1:7" s="1" customFormat="1" hidden="1">
      <c r="A164" s="142"/>
      <c r="B164" s="154">
        <v>730</v>
      </c>
      <c r="C164" s="142"/>
      <c r="D164" s="146"/>
      <c r="E164" s="144"/>
      <c r="F164" s="144"/>
      <c r="G164" s="127"/>
    </row>
    <row r="165" spans="1:7" s="1" customFormat="1" ht="14.25" hidden="1" customHeight="1">
      <c r="A165" s="142"/>
      <c r="B165" s="153" t="s">
        <v>8496</v>
      </c>
      <c r="C165" s="142"/>
      <c r="D165" s="146"/>
      <c r="E165" s="144"/>
      <c r="F165" s="144"/>
      <c r="G165" s="127"/>
    </row>
    <row r="166" spans="1:7" s="1" customFormat="1" ht="13.5" hidden="1" thickBot="1">
      <c r="A166" s="142"/>
      <c r="B166" s="155"/>
      <c r="C166" s="142"/>
      <c r="D166" s="146"/>
      <c r="E166" s="144"/>
      <c r="F166" s="144"/>
      <c r="G166" s="127"/>
    </row>
    <row r="167" spans="1:7" s="1" customFormat="1" ht="13.5" hidden="1" thickBot="1">
      <c r="A167" s="142"/>
      <c r="B167" s="155"/>
      <c r="C167" s="142"/>
      <c r="D167" s="146"/>
      <c r="E167" s="144"/>
      <c r="F167" s="144"/>
      <c r="G167" s="127"/>
    </row>
    <row r="168" spans="1:7" s="1" customFormat="1" ht="13.5" hidden="1" thickBot="1">
      <c r="A168" s="142"/>
      <c r="B168" s="155"/>
      <c r="C168" s="142"/>
      <c r="D168" s="146"/>
      <c r="E168" s="144"/>
      <c r="F168" s="144"/>
      <c r="G168" s="127"/>
    </row>
    <row r="169" spans="1:7" s="1" customFormat="1" ht="13.5" hidden="1" thickBot="1">
      <c r="A169" s="142"/>
      <c r="B169" s="155"/>
      <c r="C169" s="142"/>
      <c r="D169" s="146"/>
      <c r="E169" s="144"/>
      <c r="F169" s="144"/>
      <c r="G169" s="127"/>
    </row>
    <row r="170" spans="1:7" s="1" customFormat="1" ht="15.75" hidden="1">
      <c r="A170" s="1462" t="s">
        <v>6347</v>
      </c>
      <c r="B170" s="1463"/>
      <c r="C170" s="1464"/>
      <c r="D170" s="156"/>
      <c r="E170" s="258"/>
      <c r="F170" s="144"/>
      <c r="G170" s="127"/>
    </row>
    <row r="171" spans="1:7" s="1" customFormat="1" ht="15.75" hidden="1">
      <c r="A171" s="1453" t="s">
        <v>11258</v>
      </c>
      <c r="B171" s="1454"/>
      <c r="C171" s="1455"/>
      <c r="D171" s="156"/>
      <c r="E171" s="144"/>
      <c r="F171" s="144"/>
      <c r="G171" s="127"/>
    </row>
    <row r="172" spans="1:7" s="1" customFormat="1" ht="15.75" hidden="1">
      <c r="A172" s="1453" t="s">
        <v>19555</v>
      </c>
      <c r="B172" s="1454"/>
      <c r="C172" s="1455"/>
      <c r="D172" s="156"/>
      <c r="E172" s="144"/>
      <c r="F172" s="144"/>
      <c r="G172" s="127"/>
    </row>
    <row r="173" spans="1:7" s="1" customFormat="1" ht="15.75" hidden="1">
      <c r="A173" s="1453" t="s">
        <v>19556</v>
      </c>
      <c r="B173" s="1454"/>
      <c r="C173" s="1455"/>
      <c r="D173" s="156"/>
      <c r="E173" s="144"/>
      <c r="F173" s="144"/>
      <c r="G173" s="127"/>
    </row>
    <row r="174" spans="1:7" s="1" customFormat="1" ht="15.75" hidden="1">
      <c r="A174" s="1453" t="s">
        <v>19557</v>
      </c>
      <c r="B174" s="1454"/>
      <c r="C174" s="1455"/>
      <c r="D174" s="156"/>
      <c r="E174" s="144"/>
      <c r="F174" s="144"/>
      <c r="G174" s="127"/>
    </row>
    <row r="175" spans="1:7" s="1" customFormat="1" ht="15.75" hidden="1">
      <c r="A175" s="1453" t="s">
        <v>19558</v>
      </c>
      <c r="B175" s="1454"/>
      <c r="C175" s="1455"/>
      <c r="D175" s="156"/>
      <c r="E175" s="144"/>
      <c r="F175" s="144"/>
      <c r="G175" s="127"/>
    </row>
    <row r="176" spans="1:7" s="1" customFormat="1" ht="15.75" hidden="1">
      <c r="A176" s="1453" t="s">
        <v>22829</v>
      </c>
      <c r="B176" s="1454"/>
      <c r="C176" s="1455"/>
      <c r="D176" s="156"/>
      <c r="E176" s="144"/>
      <c r="F176" s="144"/>
      <c r="G176" s="127"/>
    </row>
    <row r="177" spans="1:7" s="1" customFormat="1" ht="15.75" hidden="1">
      <c r="A177" s="1453" t="s">
        <v>22830</v>
      </c>
      <c r="B177" s="1454"/>
      <c r="C177" s="1455"/>
      <c r="D177" s="156"/>
      <c r="E177" s="144"/>
      <c r="F177" s="144"/>
      <c r="G177" s="127"/>
    </row>
    <row r="178" spans="1:7" s="1" customFormat="1" ht="15.75" hidden="1">
      <c r="A178" s="1453" t="s">
        <v>4479</v>
      </c>
      <c r="B178" s="1454"/>
      <c r="C178" s="1455"/>
      <c r="D178" s="156"/>
      <c r="E178" s="144"/>
      <c r="F178" s="134"/>
      <c r="G178" s="127"/>
    </row>
    <row r="179" spans="1:7" s="1" customFormat="1" ht="15.75" hidden="1">
      <c r="A179" s="1453" t="s">
        <v>37259</v>
      </c>
      <c r="B179" s="1454"/>
      <c r="C179" s="1455"/>
      <c r="D179" s="156"/>
      <c r="E179" s="144"/>
      <c r="F179" s="134"/>
      <c r="G179" s="127"/>
    </row>
    <row r="180" spans="1:7" s="1" customFormat="1" ht="15.75" hidden="1">
      <c r="A180" s="1453" t="s">
        <v>36596</v>
      </c>
      <c r="B180" s="1454"/>
      <c r="C180" s="1455"/>
      <c r="D180" s="133"/>
      <c r="E180" s="134"/>
      <c r="F180" s="134"/>
      <c r="G180" s="127"/>
    </row>
    <row r="181" spans="1:7" s="1" customFormat="1" ht="15.75" hidden="1">
      <c r="A181" s="1453" t="s">
        <v>15386</v>
      </c>
      <c r="B181" s="1454"/>
      <c r="C181" s="1455"/>
      <c r="D181" s="133"/>
      <c r="E181" s="134"/>
      <c r="F181" s="134"/>
      <c r="G181" s="127"/>
    </row>
    <row r="182" spans="1:7" s="1" customFormat="1" ht="33" hidden="1" customHeight="1">
      <c r="A182" s="1456" t="s">
        <v>15387</v>
      </c>
      <c r="B182" s="1457"/>
      <c r="C182" s="1458"/>
      <c r="D182" s="133"/>
      <c r="E182" s="134"/>
      <c r="F182" s="134"/>
      <c r="G182" s="127"/>
    </row>
    <row r="183" spans="1:7" s="1" customFormat="1" ht="15.75" hidden="1">
      <c r="A183" s="1456" t="s">
        <v>26930</v>
      </c>
      <c r="B183" s="1457"/>
      <c r="C183" s="1458"/>
      <c r="D183" s="133"/>
      <c r="E183" s="134"/>
      <c r="F183" s="134"/>
      <c r="G183" s="127"/>
    </row>
    <row r="184" spans="1:7" s="1" customFormat="1" ht="15.75" hidden="1">
      <c r="A184" s="1456" t="s">
        <v>2666</v>
      </c>
      <c r="B184" s="1457"/>
      <c r="C184" s="1458"/>
      <c r="D184" s="133"/>
      <c r="E184" s="134"/>
      <c r="F184" s="134"/>
      <c r="G184" s="127"/>
    </row>
    <row r="185" spans="1:7" s="1" customFormat="1" ht="15.75" hidden="1" customHeight="1">
      <c r="A185" s="1456" t="s">
        <v>2665</v>
      </c>
      <c r="B185" s="1457"/>
      <c r="C185" s="1458"/>
      <c r="D185" s="133"/>
      <c r="E185" s="134"/>
      <c r="F185" s="134"/>
      <c r="G185" s="127"/>
    </row>
    <row r="186" spans="1:7" s="1" customFormat="1" ht="16.5" hidden="1" thickBot="1">
      <c r="A186" s="1450" t="s">
        <v>2667</v>
      </c>
      <c r="B186" s="1451"/>
      <c r="C186" s="1452"/>
      <c r="D186" s="184"/>
      <c r="E186" s="184"/>
      <c r="F186" s="144"/>
      <c r="G186" s="127"/>
    </row>
    <row r="187" spans="1:7" s="1" customFormat="1" ht="30.75" customHeight="1">
      <c r="A187" s="185"/>
      <c r="B187" s="185"/>
      <c r="C187" s="185"/>
      <c r="D187" s="178"/>
      <c r="E187" s="178"/>
      <c r="F187" s="144"/>
      <c r="G187" s="127"/>
    </row>
    <row r="188" spans="1:7" s="1" customFormat="1" ht="19.5" customHeight="1">
      <c r="A188" s="186"/>
      <c r="B188" s="261"/>
      <c r="C188" s="186"/>
      <c r="D188" s="178"/>
      <c r="E188" s="178"/>
      <c r="F188" s="144"/>
      <c r="G188" s="127"/>
    </row>
    <row r="189" spans="1:7" s="1" customFormat="1" ht="15.75">
      <c r="A189" s="187"/>
      <c r="C189" s="187"/>
      <c r="D189" s="178"/>
      <c r="E189" s="178"/>
      <c r="F189" s="144"/>
      <c r="G189" s="127"/>
    </row>
    <row r="190" spans="1:7" s="1" customFormat="1" ht="15.75">
      <c r="A190" s="179"/>
      <c r="C190" s="179"/>
      <c r="D190" s="178"/>
      <c r="E190" s="178"/>
      <c r="F190" s="123"/>
      <c r="G190" s="127"/>
    </row>
    <row r="191" spans="1:7" s="1" customFormat="1" ht="15.75">
      <c r="A191" s="179"/>
      <c r="C191" s="179"/>
      <c r="D191" s="178"/>
      <c r="E191" s="178"/>
      <c r="F191" s="123"/>
      <c r="G191" s="127"/>
    </row>
    <row r="192" spans="1:7" s="1" customFormat="1" ht="15.75">
      <c r="A192" s="179"/>
      <c r="C192" s="179"/>
      <c r="D192" s="178"/>
      <c r="E192" s="178"/>
      <c r="F192" s="123"/>
      <c r="G192" s="127"/>
    </row>
    <row r="193" spans="1:7" s="1" customFormat="1" ht="15.75">
      <c r="A193" s="179"/>
      <c r="C193" s="179"/>
      <c r="D193" s="178"/>
      <c r="E193" s="178"/>
      <c r="F193" s="123"/>
      <c r="G193" s="127"/>
    </row>
    <row r="194" spans="1:7" s="1" customFormat="1" ht="15.75">
      <c r="A194" s="180"/>
      <c r="C194" s="180"/>
      <c r="D194" s="178"/>
      <c r="E194" s="178"/>
      <c r="F194" s="123"/>
      <c r="G194" s="127"/>
    </row>
    <row r="195" spans="1:7" s="1" customFormat="1" ht="15.75">
      <c r="A195" s="180"/>
      <c r="C195" s="180"/>
      <c r="D195" s="178"/>
      <c r="E195" s="178"/>
      <c r="F195" s="123"/>
      <c r="G195" s="127"/>
    </row>
    <row r="196" spans="1:7" s="119" customFormat="1" ht="15.75">
      <c r="A196" s="253"/>
      <c r="C196" s="253"/>
      <c r="D196" s="254"/>
      <c r="E196" s="254"/>
      <c r="F196" s="255"/>
      <c r="G196" s="256"/>
    </row>
    <row r="197" spans="1:7" s="1" customFormat="1" ht="15.75">
      <c r="A197" s="180"/>
      <c r="C197" s="180"/>
      <c r="D197" s="178"/>
      <c r="E197" s="178"/>
      <c r="F197" s="123"/>
      <c r="G197" s="127"/>
    </row>
    <row r="198" spans="1:7" s="1" customFormat="1">
      <c r="A198" s="181"/>
      <c r="C198" s="181"/>
      <c r="D198" s="182"/>
      <c r="E198" s="123"/>
      <c r="F198" s="123"/>
      <c r="G198" s="127"/>
    </row>
    <row r="199" spans="1:7" s="1" customFormat="1" ht="15.75">
      <c r="A199" s="183"/>
      <c r="C199" s="183"/>
      <c r="D199" s="184"/>
      <c r="E199" s="184"/>
      <c r="F199" s="123"/>
      <c r="G199" s="127"/>
    </row>
    <row r="200" spans="1:7" s="1" customFormat="1" ht="15.75">
      <c r="A200" s="180"/>
      <c r="C200" s="180"/>
      <c r="D200" s="188"/>
      <c r="E200" s="188"/>
      <c r="F200" s="123"/>
      <c r="G200" s="127"/>
    </row>
    <row r="201" spans="1:7" s="1" customFormat="1" ht="15.75">
      <c r="A201" s="180"/>
      <c r="C201" s="180"/>
      <c r="D201" s="188"/>
      <c r="E201" s="188"/>
      <c r="F201" s="123"/>
      <c r="G201" s="127"/>
    </row>
    <row r="202" spans="1:7" s="1" customFormat="1" ht="15.75">
      <c r="A202" s="180"/>
      <c r="C202" s="180"/>
      <c r="D202" s="188"/>
      <c r="E202" s="188"/>
      <c r="F202" s="123"/>
      <c r="G202" s="127"/>
    </row>
    <row r="203" spans="1:7" s="1" customFormat="1" ht="15.75">
      <c r="A203" s="180"/>
      <c r="C203" s="180"/>
      <c r="D203" s="189"/>
      <c r="E203" s="189"/>
      <c r="F203" s="123"/>
      <c r="G203" s="127"/>
    </row>
    <row r="204" spans="1:7">
      <c r="B204" s="1"/>
    </row>
    <row r="205" spans="1:7">
      <c r="B205" s="1"/>
    </row>
    <row r="206" spans="1:7">
      <c r="B206" s="1"/>
    </row>
    <row r="207" spans="1:7">
      <c r="B207" s="1"/>
    </row>
    <row r="208" spans="1:7">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49"/>
    </row>
    <row r="226" spans="2:2">
      <c r="B226" s="49"/>
    </row>
  </sheetData>
  <mergeCells count="162">
    <mergeCell ref="B4:C4"/>
    <mergeCell ref="B5:C5"/>
    <mergeCell ref="D147:F147"/>
    <mergeCell ref="B14:C14"/>
    <mergeCell ref="B15:C15"/>
    <mergeCell ref="B16:C16"/>
    <mergeCell ref="B17:C17"/>
    <mergeCell ref="B10:C10"/>
    <mergeCell ref="B11:C11"/>
    <mergeCell ref="B12:C12"/>
    <mergeCell ref="B25:C25"/>
    <mergeCell ref="B18:C18"/>
    <mergeCell ref="B19:C19"/>
    <mergeCell ref="B20:C20"/>
    <mergeCell ref="B21:C21"/>
    <mergeCell ref="B13:C13"/>
    <mergeCell ref="B22:C22"/>
    <mergeCell ref="B23:C23"/>
    <mergeCell ref="B24:C24"/>
    <mergeCell ref="E136:F136"/>
    <mergeCell ref="C138:F138"/>
    <mergeCell ref="C139:F139"/>
    <mergeCell ref="C137:F137"/>
    <mergeCell ref="B8:C8"/>
    <mergeCell ref="B3:C3"/>
    <mergeCell ref="A129:F129"/>
    <mergeCell ref="A1:F1"/>
    <mergeCell ref="C2:F2"/>
    <mergeCell ref="B125:F125"/>
    <mergeCell ref="B126:F126"/>
    <mergeCell ref="B127:F127"/>
    <mergeCell ref="B6:C6"/>
    <mergeCell ref="B7:C7"/>
    <mergeCell ref="B29:C29"/>
    <mergeCell ref="B34:C34"/>
    <mergeCell ref="B35:C35"/>
    <mergeCell ref="B36:C36"/>
    <mergeCell ref="B37:C37"/>
    <mergeCell ref="B38:C38"/>
    <mergeCell ref="B39:C39"/>
    <mergeCell ref="B56:C56"/>
    <mergeCell ref="B57:C57"/>
    <mergeCell ref="B42:C42"/>
    <mergeCell ref="B43:C43"/>
    <mergeCell ref="B44:C44"/>
    <mergeCell ref="B45:C45"/>
    <mergeCell ref="B46:C46"/>
    <mergeCell ref="B47:C47"/>
    <mergeCell ref="B9:C9"/>
    <mergeCell ref="A179:C179"/>
    <mergeCell ref="A176:C176"/>
    <mergeCell ref="A177:C177"/>
    <mergeCell ref="A178:C178"/>
    <mergeCell ref="A175:C175"/>
    <mergeCell ref="A170:C170"/>
    <mergeCell ref="B30:C30"/>
    <mergeCell ref="B31:C31"/>
    <mergeCell ref="B40:C40"/>
    <mergeCell ref="B41:C41"/>
    <mergeCell ref="B32:C32"/>
    <mergeCell ref="B33:C33"/>
    <mergeCell ref="B26:C26"/>
    <mergeCell ref="B27:C27"/>
    <mergeCell ref="B28:C28"/>
    <mergeCell ref="A148:B148"/>
    <mergeCell ref="A174:C174"/>
    <mergeCell ref="C136:D136"/>
    <mergeCell ref="B68:C68"/>
    <mergeCell ref="B69:C69"/>
    <mergeCell ref="B88:C88"/>
    <mergeCell ref="B89:C89"/>
    <mergeCell ref="B83:C83"/>
    <mergeCell ref="A186:C186"/>
    <mergeCell ref="A180:C180"/>
    <mergeCell ref="A181:C181"/>
    <mergeCell ref="A182:C182"/>
    <mergeCell ref="A183:C183"/>
    <mergeCell ref="A184:C184"/>
    <mergeCell ref="A185:C185"/>
    <mergeCell ref="B93:C93"/>
    <mergeCell ref="B94:C94"/>
    <mergeCell ref="A171:C171"/>
    <mergeCell ref="A172:C172"/>
    <mergeCell ref="A173:C173"/>
    <mergeCell ref="B141:E141"/>
    <mergeCell ref="C133:D133"/>
    <mergeCell ref="E133:F133"/>
    <mergeCell ref="C135:D135"/>
    <mergeCell ref="E135:F135"/>
    <mergeCell ref="C134:F134"/>
    <mergeCell ref="B48:C48"/>
    <mergeCell ref="B49:C49"/>
    <mergeCell ref="B50:C50"/>
    <mergeCell ref="B51:C51"/>
    <mergeCell ref="B52:C52"/>
    <mergeCell ref="B53:C53"/>
    <mergeCell ref="B54:C54"/>
    <mergeCell ref="B55:C55"/>
    <mergeCell ref="B72:C72"/>
    <mergeCell ref="B58:C58"/>
    <mergeCell ref="B59:C59"/>
    <mergeCell ref="B60:C60"/>
    <mergeCell ref="B61:C61"/>
    <mergeCell ref="B62:C62"/>
    <mergeCell ref="B63:C63"/>
    <mergeCell ref="B64:C64"/>
    <mergeCell ref="B65:C65"/>
    <mergeCell ref="B66:C66"/>
    <mergeCell ref="B67:C67"/>
    <mergeCell ref="B70:C70"/>
    <mergeCell ref="B71:C71"/>
    <mergeCell ref="B76:C76"/>
    <mergeCell ref="B77:C77"/>
    <mergeCell ref="B78:C78"/>
    <mergeCell ref="B79:C79"/>
    <mergeCell ref="B80:C80"/>
    <mergeCell ref="B81:C81"/>
    <mergeCell ref="B82:C82"/>
    <mergeCell ref="B74:C74"/>
    <mergeCell ref="B75:C75"/>
    <mergeCell ref="B73:C73"/>
    <mergeCell ref="B84:C84"/>
    <mergeCell ref="B85:C85"/>
    <mergeCell ref="B86:C86"/>
    <mergeCell ref="B87:C87"/>
    <mergeCell ref="B104:C104"/>
    <mergeCell ref="B114:C114"/>
    <mergeCell ref="B105:C105"/>
    <mergeCell ref="B110:C110"/>
    <mergeCell ref="B111:C111"/>
    <mergeCell ref="B112:C112"/>
    <mergeCell ref="B113:C113"/>
    <mergeCell ref="B106:C106"/>
    <mergeCell ref="B99:C99"/>
    <mergeCell ref="B100:C100"/>
    <mergeCell ref="B101:C101"/>
    <mergeCell ref="B102:C102"/>
    <mergeCell ref="B103:C103"/>
    <mergeCell ref="B95:C95"/>
    <mergeCell ref="B96:C96"/>
    <mergeCell ref="B97:C97"/>
    <mergeCell ref="B98:C98"/>
    <mergeCell ref="B90:C90"/>
    <mergeCell ref="B91:C91"/>
    <mergeCell ref="B92:C92"/>
    <mergeCell ref="C132:D132"/>
    <mergeCell ref="B122:C122"/>
    <mergeCell ref="B123:C123"/>
    <mergeCell ref="E132:F132"/>
    <mergeCell ref="B128:F128"/>
    <mergeCell ref="B107:C107"/>
    <mergeCell ref="B108:C108"/>
    <mergeCell ref="B109:C109"/>
    <mergeCell ref="C131:F131"/>
    <mergeCell ref="B118:C118"/>
    <mergeCell ref="C130:F130"/>
    <mergeCell ref="B119:C119"/>
    <mergeCell ref="B120:C120"/>
    <mergeCell ref="B121:C121"/>
    <mergeCell ref="B115:C115"/>
    <mergeCell ref="B116:C116"/>
    <mergeCell ref="B117:C117"/>
  </mergeCells>
  <phoneticPr fontId="102" type="noConversion"/>
  <pageMargins left="0.23622047244094491" right="0.23622047244094491" top="0.33" bottom="0.32" header="0.19685039370078741" footer="0.19"/>
  <pageSetup paperSize="9" scale="55" orientation="landscape" r:id="rId1"/>
  <headerFooter alignWithMargins="0">
    <oddHeader>&amp;RI.A.P.</oddHeader>
    <oddFooter>&amp;LNote -  Pag &amp;P di &amp;N</oddFooter>
  </headerFooter>
  <rowBreaks count="2" manualBreakCount="2">
    <brk id="57" max="5" man="1"/>
    <brk id="127" max="5" man="1"/>
  </rowBreaks>
</worksheet>
</file>

<file path=xl/worksheets/sheet9.xml><?xml version="1.0" encoding="utf-8"?>
<worksheet xmlns="http://schemas.openxmlformats.org/spreadsheetml/2006/main" xmlns:r="http://schemas.openxmlformats.org/officeDocument/2006/relationships">
  <sheetPr codeName="Foglio14"/>
  <dimension ref="A1:U22405"/>
  <sheetViews>
    <sheetView workbookViewId="0">
      <pane xSplit="1" ySplit="1" topLeftCell="B2" activePane="bottomRight" state="frozen"/>
      <selection activeCell="B8" sqref="B8:C36 E8:N36 U8:U36"/>
      <selection pane="topRight" activeCell="B8" sqref="B8:C36 E8:N36 U8:U36"/>
      <selection pane="bottomLeft" activeCell="B8" sqref="B8:C36 E8:N36 U8:U36"/>
      <selection pane="bottomRight" activeCell="B1" sqref="B1"/>
    </sheetView>
  </sheetViews>
  <sheetFormatPr defaultColWidth="0" defaultRowHeight="12.75"/>
  <cols>
    <col min="1" max="1" width="9.140625" customWidth="1"/>
    <col min="2" max="2" width="30.42578125" style="53" customWidth="1"/>
    <col min="3" max="3" width="9.140625" hidden="1" customWidth="1"/>
    <col min="4" max="4" width="14.7109375" style="53" hidden="1" customWidth="1"/>
    <col min="5" max="5" width="3.42578125" style="53" customWidth="1"/>
    <col min="6" max="6" width="0" hidden="1" customWidth="1"/>
    <col min="7" max="7" width="23.140625" bestFit="1" customWidth="1"/>
    <col min="8" max="8" width="9.140625" hidden="1" customWidth="1"/>
    <col min="9" max="9" width="9.7109375" hidden="1" customWidth="1"/>
    <col min="10" max="12" width="9.140625" hidden="1" customWidth="1"/>
    <col min="13" max="13" width="5.42578125" customWidth="1"/>
    <col min="14" max="14" width="13.7109375" customWidth="1"/>
    <col min="15" max="15" width="24.140625" hidden="1" customWidth="1"/>
    <col min="16" max="16" width="35.140625" style="423" hidden="1" customWidth="1"/>
    <col min="17" max="17" width="0" hidden="1" customWidth="1"/>
    <col min="18" max="18" width="24.140625" hidden="1" customWidth="1"/>
    <col min="19" max="20" width="0" hidden="1" customWidth="1"/>
    <col min="21" max="21" width="33.85546875" hidden="1" customWidth="1"/>
  </cols>
  <sheetData>
    <row r="1" spans="1:14">
      <c r="A1" s="16" t="s">
        <v>32656</v>
      </c>
      <c r="B1" s="52" t="s">
        <v>22368</v>
      </c>
      <c r="C1" s="16" t="str">
        <f t="shared" ref="C1:C64" si="0">MID(A1,1,3) &amp;" - " &amp;MID(A1,4,3)</f>
        <v>028 - 001</v>
      </c>
      <c r="D1" s="52" t="s">
        <v>36059</v>
      </c>
      <c r="E1" s="52" t="s">
        <v>32659</v>
      </c>
      <c r="F1" s="16" t="s">
        <v>32657</v>
      </c>
      <c r="G1" s="16" t="s">
        <v>32658</v>
      </c>
      <c r="H1" s="16" t="s">
        <v>32660</v>
      </c>
      <c r="I1" s="16" t="s">
        <v>32661</v>
      </c>
      <c r="M1" t="s">
        <v>18698</v>
      </c>
      <c r="N1" t="s">
        <v>25962</v>
      </c>
    </row>
    <row r="2" spans="1:14">
      <c r="A2" s="16" t="s">
        <v>27308</v>
      </c>
      <c r="B2" s="52" t="s">
        <v>26213</v>
      </c>
      <c r="C2" s="16" t="str">
        <f t="shared" si="0"/>
        <v>001 - 801</v>
      </c>
      <c r="D2" s="52"/>
      <c r="E2" s="52" t="s">
        <v>37671</v>
      </c>
      <c r="F2" s="16"/>
      <c r="G2" s="16" t="s">
        <v>37670</v>
      </c>
      <c r="H2" s="16" t="s">
        <v>10732</v>
      </c>
      <c r="I2" s="16" t="s">
        <v>27309</v>
      </c>
      <c r="J2" s="16" t="s">
        <v>34487</v>
      </c>
      <c r="M2" t="s">
        <v>26671</v>
      </c>
      <c r="N2" t="s">
        <v>25963</v>
      </c>
    </row>
    <row r="3" spans="1:14">
      <c r="A3" s="16" t="s">
        <v>32668</v>
      </c>
      <c r="B3" s="52" t="s">
        <v>3629</v>
      </c>
      <c r="C3" s="16" t="str">
        <f t="shared" si="0"/>
        <v>098 - 001</v>
      </c>
      <c r="D3" s="52" t="s">
        <v>36059</v>
      </c>
      <c r="E3" s="52" t="s">
        <v>10711</v>
      </c>
      <c r="F3" s="16" t="s">
        <v>32669</v>
      </c>
      <c r="G3" s="16" t="s">
        <v>10710</v>
      </c>
      <c r="H3" s="16" t="s">
        <v>32666</v>
      </c>
      <c r="I3" s="16" t="s">
        <v>32667</v>
      </c>
      <c r="M3" t="s">
        <v>1290</v>
      </c>
      <c r="N3" t="s">
        <v>5085</v>
      </c>
    </row>
    <row r="4" spans="1:14">
      <c r="A4" s="16" t="s">
        <v>32662</v>
      </c>
      <c r="B4" s="52" t="s">
        <v>6932</v>
      </c>
      <c r="C4" s="16" t="str">
        <f t="shared" si="0"/>
        <v>015 - 001</v>
      </c>
      <c r="D4" s="52" t="s">
        <v>36059</v>
      </c>
      <c r="E4" s="52" t="s">
        <v>32665</v>
      </c>
      <c r="F4" s="16" t="s">
        <v>32663</v>
      </c>
      <c r="G4" s="16" t="s">
        <v>32664</v>
      </c>
      <c r="H4" s="16" t="s">
        <v>32666</v>
      </c>
      <c r="I4" s="16" t="s">
        <v>32667</v>
      </c>
      <c r="J4" s="16" t="s">
        <v>7990</v>
      </c>
      <c r="M4" t="s">
        <v>14662</v>
      </c>
      <c r="N4" t="s">
        <v>25964</v>
      </c>
    </row>
    <row r="5" spans="1:14">
      <c r="A5" s="16" t="s">
        <v>11548</v>
      </c>
      <c r="B5" s="52" t="s">
        <v>8502</v>
      </c>
      <c r="C5" s="16" t="str">
        <f t="shared" si="0"/>
        <v>013 - 001</v>
      </c>
      <c r="D5" s="52" t="s">
        <v>34487</v>
      </c>
      <c r="E5" s="52" t="s">
        <v>26240</v>
      </c>
      <c r="F5" s="16" t="s">
        <v>26238</v>
      </c>
      <c r="G5" s="16" t="s">
        <v>26239</v>
      </c>
      <c r="H5" s="16" t="s">
        <v>32666</v>
      </c>
      <c r="I5" s="16" t="s">
        <v>11549</v>
      </c>
      <c r="J5" s="16" t="s">
        <v>7990</v>
      </c>
      <c r="M5" t="s">
        <v>27373</v>
      </c>
      <c r="N5" t="s">
        <v>207</v>
      </c>
    </row>
    <row r="6" spans="1:14">
      <c r="A6" s="16" t="s">
        <v>11550</v>
      </c>
      <c r="B6" s="52" t="s">
        <v>3878</v>
      </c>
      <c r="C6" s="16" t="str">
        <f t="shared" si="0"/>
        <v>097 - 001</v>
      </c>
      <c r="D6" s="52" t="s">
        <v>34487</v>
      </c>
      <c r="E6" s="52" t="s">
        <v>26245</v>
      </c>
      <c r="F6" s="16" t="s">
        <v>11551</v>
      </c>
      <c r="G6" s="16" t="s">
        <v>26244</v>
      </c>
      <c r="H6" s="16" t="s">
        <v>32666</v>
      </c>
      <c r="I6" s="16" t="s">
        <v>11549</v>
      </c>
      <c r="M6" t="s">
        <v>3383</v>
      </c>
      <c r="N6" t="s">
        <v>25965</v>
      </c>
    </row>
    <row r="7" spans="1:14">
      <c r="A7" s="16" t="s">
        <v>11552</v>
      </c>
      <c r="B7" s="52" t="s">
        <v>6349</v>
      </c>
      <c r="C7" s="16" t="str">
        <f t="shared" si="0"/>
        <v>052 - 001</v>
      </c>
      <c r="D7" s="52" t="s">
        <v>34487</v>
      </c>
      <c r="E7" s="52" t="s">
        <v>3327</v>
      </c>
      <c r="F7" s="16" t="s">
        <v>11553</v>
      </c>
      <c r="G7" s="16" t="s">
        <v>28833</v>
      </c>
      <c r="H7" s="16" t="s">
        <v>30328</v>
      </c>
      <c r="I7" s="16" t="s">
        <v>6254</v>
      </c>
      <c r="M7" t="s">
        <v>31110</v>
      </c>
      <c r="N7" t="s">
        <v>25966</v>
      </c>
    </row>
    <row r="8" spans="1:14">
      <c r="A8" s="16" t="s">
        <v>27310</v>
      </c>
      <c r="B8" s="52" t="s">
        <v>8503</v>
      </c>
      <c r="C8" s="16" t="str">
        <f t="shared" si="0"/>
        <v>013 - 801</v>
      </c>
      <c r="D8" s="52"/>
      <c r="E8" s="52" t="s">
        <v>26240</v>
      </c>
      <c r="F8" s="16"/>
      <c r="G8" s="16" t="s">
        <v>26239</v>
      </c>
      <c r="H8" s="16" t="s">
        <v>32666</v>
      </c>
      <c r="I8" s="16" t="s">
        <v>17797</v>
      </c>
      <c r="J8" s="16" t="s">
        <v>34487</v>
      </c>
      <c r="M8" t="s">
        <v>18693</v>
      </c>
      <c r="N8" t="s">
        <v>25967</v>
      </c>
    </row>
    <row r="9" spans="1:14">
      <c r="A9" s="16" t="s">
        <v>29625</v>
      </c>
      <c r="B9" s="52" t="s">
        <v>12250</v>
      </c>
      <c r="C9" s="16" t="str">
        <f t="shared" si="0"/>
        <v>095 - 001</v>
      </c>
      <c r="D9" s="52" t="s">
        <v>34487</v>
      </c>
      <c r="E9" s="52" t="s">
        <v>5719</v>
      </c>
      <c r="F9" s="16" t="s">
        <v>29626</v>
      </c>
      <c r="G9" s="16" t="s">
        <v>29627</v>
      </c>
      <c r="H9" s="16" t="s">
        <v>33521</v>
      </c>
      <c r="I9" s="16" t="s">
        <v>5720</v>
      </c>
      <c r="M9" t="s">
        <v>27583</v>
      </c>
      <c r="N9" t="s">
        <v>25968</v>
      </c>
    </row>
    <row r="10" spans="1:14">
      <c r="A10" s="16" t="s">
        <v>13973</v>
      </c>
      <c r="B10" s="52" t="s">
        <v>18336</v>
      </c>
      <c r="C10" s="16" t="str">
        <f t="shared" si="0"/>
        <v>068 - 001</v>
      </c>
      <c r="D10" s="52" t="s">
        <v>34487</v>
      </c>
      <c r="E10" s="52" t="s">
        <v>34259</v>
      </c>
      <c r="F10" s="16" t="s">
        <v>34258</v>
      </c>
      <c r="G10" s="16" t="s">
        <v>21099</v>
      </c>
      <c r="H10" s="16" t="s">
        <v>15395</v>
      </c>
      <c r="I10" s="16" t="s">
        <v>34260</v>
      </c>
      <c r="M10" t="s">
        <v>23759</v>
      </c>
      <c r="N10" t="s">
        <v>9950</v>
      </c>
    </row>
    <row r="11" spans="1:14">
      <c r="A11" s="16" t="s">
        <v>19724</v>
      </c>
      <c r="B11" s="52" t="s">
        <v>35894</v>
      </c>
      <c r="C11" s="16" t="str">
        <f t="shared" si="0"/>
        <v>999 - 900</v>
      </c>
      <c r="D11" s="52"/>
      <c r="E11" s="52" t="s">
        <v>10727</v>
      </c>
      <c r="F11" s="16"/>
      <c r="G11" s="16" t="s">
        <v>286</v>
      </c>
      <c r="H11" s="16" t="s">
        <v>10727</v>
      </c>
      <c r="I11" s="16" t="s">
        <v>287</v>
      </c>
      <c r="J11" s="16" t="s">
        <v>34487</v>
      </c>
      <c r="M11" t="s">
        <v>10742</v>
      </c>
      <c r="N11" t="s">
        <v>9951</v>
      </c>
    </row>
    <row r="12" spans="1:14">
      <c r="A12" s="16" t="s">
        <v>15550</v>
      </c>
      <c r="B12" s="52" t="s">
        <v>6933</v>
      </c>
      <c r="C12" s="16" t="str">
        <f t="shared" si="0"/>
        <v>015 - 002</v>
      </c>
      <c r="D12" s="52" t="s">
        <v>36059</v>
      </c>
      <c r="E12" s="52" t="s">
        <v>32665</v>
      </c>
      <c r="F12" s="16" t="s">
        <v>15551</v>
      </c>
      <c r="G12" s="16" t="s">
        <v>32664</v>
      </c>
      <c r="H12" s="16" t="s">
        <v>32666</v>
      </c>
      <c r="I12" s="16" t="s">
        <v>15552</v>
      </c>
      <c r="M12" t="s">
        <v>14652</v>
      </c>
      <c r="N12" t="s">
        <v>9952</v>
      </c>
    </row>
    <row r="13" spans="1:14">
      <c r="A13" s="16" t="s">
        <v>17798</v>
      </c>
      <c r="B13" s="52" t="s">
        <v>2367</v>
      </c>
      <c r="C13" s="16" t="str">
        <f t="shared" si="0"/>
        <v>012 - 801</v>
      </c>
      <c r="D13" s="52"/>
      <c r="E13" s="52" t="s">
        <v>18879</v>
      </c>
      <c r="F13" s="16"/>
      <c r="G13" s="16" t="s">
        <v>26253</v>
      </c>
      <c r="H13" s="16" t="s">
        <v>32666</v>
      </c>
      <c r="I13" s="16" t="s">
        <v>17799</v>
      </c>
      <c r="J13" s="16" t="s">
        <v>34487</v>
      </c>
      <c r="M13" t="s">
        <v>36071</v>
      </c>
      <c r="N13" t="s">
        <v>9953</v>
      </c>
    </row>
    <row r="14" spans="1:14">
      <c r="A14" s="16" t="s">
        <v>6255</v>
      </c>
      <c r="B14" s="52" t="s">
        <v>2683</v>
      </c>
      <c r="C14" s="16" t="str">
        <f t="shared" si="0"/>
        <v>047 - 001</v>
      </c>
      <c r="D14" s="52" t="s">
        <v>34487</v>
      </c>
      <c r="E14" s="52" t="s">
        <v>26235</v>
      </c>
      <c r="F14" s="16" t="s">
        <v>13505</v>
      </c>
      <c r="G14" s="16" t="s">
        <v>26234</v>
      </c>
      <c r="H14" s="16" t="s">
        <v>30328</v>
      </c>
      <c r="I14" s="16" t="s">
        <v>13506</v>
      </c>
      <c r="M14" t="s">
        <v>1277</v>
      </c>
      <c r="N14" t="s">
        <v>9954</v>
      </c>
    </row>
    <row r="15" spans="1:14">
      <c r="A15" s="16" t="s">
        <v>13507</v>
      </c>
      <c r="B15" s="52" t="s">
        <v>15814</v>
      </c>
      <c r="C15" s="16" t="str">
        <f t="shared" si="0"/>
        <v>076 - 001</v>
      </c>
      <c r="D15" s="52" t="s">
        <v>34487</v>
      </c>
      <c r="E15" s="52" t="s">
        <v>13510</v>
      </c>
      <c r="F15" s="16" t="s">
        <v>13508</v>
      </c>
      <c r="G15" s="16" t="s">
        <v>13509</v>
      </c>
      <c r="H15" s="16" t="s">
        <v>13511</v>
      </c>
      <c r="I15" s="16" t="s">
        <v>13512</v>
      </c>
      <c r="M15" t="s">
        <v>30682</v>
      </c>
      <c r="N15" t="s">
        <v>9955</v>
      </c>
    </row>
    <row r="16" spans="1:14">
      <c r="A16" s="16" t="s">
        <v>30312</v>
      </c>
      <c r="B16" s="52" t="s">
        <v>30586</v>
      </c>
      <c r="C16" s="16" t="str">
        <f t="shared" si="0"/>
        <v>088 - 001</v>
      </c>
      <c r="D16" s="52" t="s">
        <v>36059</v>
      </c>
      <c r="E16" s="52" t="s">
        <v>30315</v>
      </c>
      <c r="F16" s="16" t="s">
        <v>30313</v>
      </c>
      <c r="G16" s="16" t="s">
        <v>30314</v>
      </c>
      <c r="H16" s="16" t="s">
        <v>29917</v>
      </c>
      <c r="I16" s="16" t="s">
        <v>30316</v>
      </c>
      <c r="M16" t="s">
        <v>25935</v>
      </c>
      <c r="N16" t="s">
        <v>9956</v>
      </c>
    </row>
    <row r="17" spans="1:14">
      <c r="A17" s="16" t="s">
        <v>13513</v>
      </c>
      <c r="B17" s="52" t="s">
        <v>23923</v>
      </c>
      <c r="C17" s="16" t="str">
        <f t="shared" si="0"/>
        <v>071 - 001</v>
      </c>
      <c r="D17" s="52" t="s">
        <v>34487</v>
      </c>
      <c r="E17" s="52" t="s">
        <v>13516</v>
      </c>
      <c r="F17" s="16" t="s">
        <v>13514</v>
      </c>
      <c r="G17" s="16" t="s">
        <v>13515</v>
      </c>
      <c r="H17" s="16" t="s">
        <v>37422</v>
      </c>
      <c r="I17" s="16" t="s">
        <v>13517</v>
      </c>
      <c r="M17" t="s">
        <v>22538</v>
      </c>
      <c r="N17" t="s">
        <v>9957</v>
      </c>
    </row>
    <row r="18" spans="1:14">
      <c r="A18" s="16" t="s">
        <v>13518</v>
      </c>
      <c r="B18" s="52" t="s">
        <v>19938</v>
      </c>
      <c r="C18" s="16" t="str">
        <f t="shared" si="0"/>
        <v>004 - 001</v>
      </c>
      <c r="D18" s="52" t="s">
        <v>34487</v>
      </c>
      <c r="E18" s="52" t="s">
        <v>10758</v>
      </c>
      <c r="F18" s="16" t="s">
        <v>13519</v>
      </c>
      <c r="G18" s="16" t="s">
        <v>10757</v>
      </c>
      <c r="H18" s="16" t="s">
        <v>10732</v>
      </c>
      <c r="I18" s="16" t="s">
        <v>36233</v>
      </c>
      <c r="M18" t="s">
        <v>14657</v>
      </c>
      <c r="N18" t="s">
        <v>9958</v>
      </c>
    </row>
    <row r="19" spans="1:14">
      <c r="A19" s="16" t="s">
        <v>36234</v>
      </c>
      <c r="B19" s="52" t="s">
        <v>8817</v>
      </c>
      <c r="C19" s="16" t="str">
        <f t="shared" si="0"/>
        <v>077 - 001</v>
      </c>
      <c r="D19" s="52" t="s">
        <v>34487</v>
      </c>
      <c r="E19" s="52" t="s">
        <v>36237</v>
      </c>
      <c r="F19" s="16" t="s">
        <v>36235</v>
      </c>
      <c r="G19" s="16" t="s">
        <v>36236</v>
      </c>
      <c r="H19" s="16" t="s">
        <v>13511</v>
      </c>
      <c r="I19" s="16" t="s">
        <v>36238</v>
      </c>
      <c r="M19" t="s">
        <v>3326</v>
      </c>
      <c r="N19" t="s">
        <v>9959</v>
      </c>
    </row>
    <row r="20" spans="1:14">
      <c r="A20" s="16" t="s">
        <v>35886</v>
      </c>
      <c r="B20" s="52" t="s">
        <v>29646</v>
      </c>
      <c r="C20" s="16" t="str">
        <f t="shared" si="0"/>
        <v>066 - 001</v>
      </c>
      <c r="D20" s="52" t="s">
        <v>34487</v>
      </c>
      <c r="E20" s="52" t="s">
        <v>3383</v>
      </c>
      <c r="F20" s="16" t="s">
        <v>3381</v>
      </c>
      <c r="G20" s="16" t="s">
        <v>3382</v>
      </c>
      <c r="H20" s="16" t="s">
        <v>15395</v>
      </c>
      <c r="I20" s="16" t="s">
        <v>3384</v>
      </c>
      <c r="M20" t="s">
        <v>23672</v>
      </c>
      <c r="N20" t="s">
        <v>9960</v>
      </c>
    </row>
    <row r="21" spans="1:14">
      <c r="A21" s="16" t="s">
        <v>36239</v>
      </c>
      <c r="B21" s="52" t="s">
        <v>12147</v>
      </c>
      <c r="C21" s="16" t="str">
        <f t="shared" si="0"/>
        <v>057 - 001</v>
      </c>
      <c r="D21" s="52" t="s">
        <v>34487</v>
      </c>
      <c r="E21" s="52" t="s">
        <v>18919</v>
      </c>
      <c r="F21" s="16" t="s">
        <v>3804</v>
      </c>
      <c r="G21" s="16" t="s">
        <v>18918</v>
      </c>
      <c r="H21" s="16" t="s">
        <v>20396</v>
      </c>
      <c r="I21" s="16" t="s">
        <v>3805</v>
      </c>
      <c r="M21" t="s">
        <v>26249</v>
      </c>
      <c r="N21" t="s">
        <v>9961</v>
      </c>
    </row>
    <row r="22" spans="1:14">
      <c r="A22" s="16" t="s">
        <v>1312</v>
      </c>
      <c r="B22" s="52" t="s">
        <v>15815</v>
      </c>
      <c r="C22" s="16" t="str">
        <f t="shared" si="0"/>
        <v>076 - 002</v>
      </c>
      <c r="D22" s="52" t="s">
        <v>34487</v>
      </c>
      <c r="E22" s="52" t="s">
        <v>13510</v>
      </c>
      <c r="F22" s="16" t="s">
        <v>1313</v>
      </c>
      <c r="G22" s="16" t="s">
        <v>13509</v>
      </c>
      <c r="H22" s="16" t="s">
        <v>13511</v>
      </c>
      <c r="I22" s="16" t="s">
        <v>1314</v>
      </c>
      <c r="M22" t="s">
        <v>36727</v>
      </c>
      <c r="N22" t="s">
        <v>6883</v>
      </c>
    </row>
    <row r="23" spans="1:14">
      <c r="A23" s="16" t="s">
        <v>17800</v>
      </c>
      <c r="B23" s="52" t="s">
        <v>18635</v>
      </c>
      <c r="C23" s="16" t="str">
        <f t="shared" si="0"/>
        <v>021 - 801</v>
      </c>
      <c r="D23" s="52"/>
      <c r="E23" s="52" t="s">
        <v>14657</v>
      </c>
      <c r="F23" s="16"/>
      <c r="G23" s="16" t="s">
        <v>14656</v>
      </c>
      <c r="H23" s="16" t="s">
        <v>4778</v>
      </c>
      <c r="I23" s="16" t="s">
        <v>17801</v>
      </c>
      <c r="J23" s="16" t="s">
        <v>34487</v>
      </c>
      <c r="M23" t="s">
        <v>5706</v>
      </c>
      <c r="N23" t="s">
        <v>6884</v>
      </c>
    </row>
    <row r="24" spans="1:14">
      <c r="A24" s="16" t="s">
        <v>3806</v>
      </c>
      <c r="B24" s="52" t="s">
        <v>17139</v>
      </c>
      <c r="C24" s="16" t="str">
        <f t="shared" si="0"/>
        <v>065 - 001</v>
      </c>
      <c r="D24" s="52" t="s">
        <v>34487</v>
      </c>
      <c r="E24" s="52" t="s">
        <v>29546</v>
      </c>
      <c r="F24" s="16" t="s">
        <v>3807</v>
      </c>
      <c r="G24" s="16" t="s">
        <v>29545</v>
      </c>
      <c r="H24" s="16" t="s">
        <v>30282</v>
      </c>
      <c r="I24" s="16" t="s">
        <v>3808</v>
      </c>
      <c r="M24" t="s">
        <v>10758</v>
      </c>
      <c r="N24" t="s">
        <v>6885</v>
      </c>
    </row>
    <row r="25" spans="1:14">
      <c r="A25" s="16" t="s">
        <v>30317</v>
      </c>
      <c r="B25" s="52" t="s">
        <v>21489</v>
      </c>
      <c r="C25" s="16" t="str">
        <f t="shared" si="0"/>
        <v>063 - 001</v>
      </c>
      <c r="D25" s="52" t="s">
        <v>36059</v>
      </c>
      <c r="E25" s="52" t="s">
        <v>30281</v>
      </c>
      <c r="F25" s="16" t="s">
        <v>30318</v>
      </c>
      <c r="G25" s="16" t="s">
        <v>30319</v>
      </c>
      <c r="H25" s="16" t="s">
        <v>30282</v>
      </c>
      <c r="I25" s="16" t="s">
        <v>30283</v>
      </c>
      <c r="M25" t="s">
        <v>26240</v>
      </c>
      <c r="N25" t="s">
        <v>6886</v>
      </c>
    </row>
    <row r="26" spans="1:14">
      <c r="A26" s="16" t="s">
        <v>33338</v>
      </c>
      <c r="B26" s="52" t="s">
        <v>24922</v>
      </c>
      <c r="C26" s="16" t="str">
        <f t="shared" si="0"/>
        <v>087 - 001</v>
      </c>
      <c r="D26" s="52" t="s">
        <v>36059</v>
      </c>
      <c r="E26" s="52" t="s">
        <v>10962</v>
      </c>
      <c r="F26" s="16" t="s">
        <v>33339</v>
      </c>
      <c r="G26" s="16" t="s">
        <v>10961</v>
      </c>
      <c r="H26" s="16" t="s">
        <v>29917</v>
      </c>
      <c r="I26" s="16" t="s">
        <v>33340</v>
      </c>
      <c r="M26" t="s">
        <v>23092</v>
      </c>
      <c r="N26" t="s">
        <v>6887</v>
      </c>
    </row>
    <row r="27" spans="1:14">
      <c r="A27" s="16" t="s">
        <v>15553</v>
      </c>
      <c r="B27" s="52" t="s">
        <v>24923</v>
      </c>
      <c r="C27" s="16" t="str">
        <f t="shared" si="0"/>
        <v>087 - 002</v>
      </c>
      <c r="D27" s="52" t="s">
        <v>36059</v>
      </c>
      <c r="E27" s="52" t="s">
        <v>10962</v>
      </c>
      <c r="F27" s="16" t="s">
        <v>15554</v>
      </c>
      <c r="G27" s="16" t="s">
        <v>10961</v>
      </c>
      <c r="H27" s="16" t="s">
        <v>29917</v>
      </c>
      <c r="I27" s="16" t="s">
        <v>15555</v>
      </c>
      <c r="M27" t="s">
        <v>1697</v>
      </c>
      <c r="N27" t="s">
        <v>6606</v>
      </c>
    </row>
    <row r="28" spans="1:14">
      <c r="A28" s="16" t="s">
        <v>10959</v>
      </c>
      <c r="B28" s="52" t="s">
        <v>24924</v>
      </c>
      <c r="C28" s="16" t="str">
        <f t="shared" si="0"/>
        <v>087 - 003</v>
      </c>
      <c r="D28" s="52" t="s">
        <v>36059</v>
      </c>
      <c r="E28" s="52" t="s">
        <v>10962</v>
      </c>
      <c r="F28" s="16" t="s">
        <v>10960</v>
      </c>
      <c r="G28" s="16" t="s">
        <v>10961</v>
      </c>
      <c r="H28" s="16" t="s">
        <v>29917</v>
      </c>
      <c r="I28" s="16" t="s">
        <v>6824</v>
      </c>
      <c r="M28" t="s">
        <v>10962</v>
      </c>
      <c r="N28" t="s">
        <v>6607</v>
      </c>
    </row>
    <row r="29" spans="1:14">
      <c r="A29" s="16" t="s">
        <v>2514</v>
      </c>
      <c r="B29" s="52" t="s">
        <v>15188</v>
      </c>
      <c r="C29" s="16" t="str">
        <f t="shared" si="0"/>
        <v>087 - 005</v>
      </c>
      <c r="D29" s="52" t="s">
        <v>36059</v>
      </c>
      <c r="E29" s="52" t="s">
        <v>10962</v>
      </c>
      <c r="F29" s="16" t="s">
        <v>2515</v>
      </c>
      <c r="G29" s="16" t="s">
        <v>10961</v>
      </c>
      <c r="H29" s="16" t="s">
        <v>29917</v>
      </c>
      <c r="I29" s="16" t="s">
        <v>2516</v>
      </c>
      <c r="M29" t="s">
        <v>4771</v>
      </c>
      <c r="N29" t="s">
        <v>6608</v>
      </c>
    </row>
    <row r="30" spans="1:14">
      <c r="A30" s="16" t="s">
        <v>14572</v>
      </c>
      <c r="B30" s="52" t="s">
        <v>15189</v>
      </c>
      <c r="C30" s="16" t="str">
        <f t="shared" si="0"/>
        <v>087 - 004</v>
      </c>
      <c r="D30" s="52" t="s">
        <v>36059</v>
      </c>
      <c r="E30" s="52" t="s">
        <v>10962</v>
      </c>
      <c r="F30" s="16" t="s">
        <v>19309</v>
      </c>
      <c r="G30" s="16" t="s">
        <v>10961</v>
      </c>
      <c r="H30" s="16" t="s">
        <v>29917</v>
      </c>
      <c r="I30" s="16" t="s">
        <v>19310</v>
      </c>
      <c r="J30" s="16"/>
      <c r="M30" t="s">
        <v>23301</v>
      </c>
      <c r="N30" t="s">
        <v>6609</v>
      </c>
    </row>
    <row r="31" spans="1:14">
      <c r="A31" s="16" t="s">
        <v>17802</v>
      </c>
      <c r="B31" s="52" t="s">
        <v>4780</v>
      </c>
      <c r="C31" s="16" t="str">
        <f t="shared" si="0"/>
        <v>014 - 801</v>
      </c>
      <c r="D31" s="52"/>
      <c r="E31" s="52" t="s">
        <v>31453</v>
      </c>
      <c r="F31" s="16"/>
      <c r="G31" s="16" t="s">
        <v>31452</v>
      </c>
      <c r="H31" s="16" t="s">
        <v>32666</v>
      </c>
      <c r="I31" s="16" t="s">
        <v>17803</v>
      </c>
      <c r="J31" s="16" t="s">
        <v>34487</v>
      </c>
      <c r="M31" t="s">
        <v>37411</v>
      </c>
      <c r="N31" t="s">
        <v>6610</v>
      </c>
    </row>
    <row r="32" spans="1:14">
      <c r="A32" s="16" t="s">
        <v>2842</v>
      </c>
      <c r="B32" s="52" t="s">
        <v>11965</v>
      </c>
      <c r="C32" s="16" t="str">
        <f t="shared" si="0"/>
        <v>043 - 001</v>
      </c>
      <c r="D32" s="52" t="s">
        <v>34487</v>
      </c>
      <c r="E32" s="52" t="s">
        <v>36775</v>
      </c>
      <c r="F32" s="16" t="s">
        <v>2843</v>
      </c>
      <c r="G32" s="16" t="s">
        <v>27380</v>
      </c>
      <c r="H32" s="16" t="s">
        <v>20397</v>
      </c>
      <c r="I32" s="16" t="s">
        <v>2844</v>
      </c>
      <c r="M32" t="s">
        <v>13516</v>
      </c>
      <c r="N32" t="s">
        <v>6611</v>
      </c>
    </row>
    <row r="33" spans="1:14">
      <c r="A33" s="16" t="s">
        <v>2845</v>
      </c>
      <c r="B33" s="52" t="s">
        <v>26007</v>
      </c>
      <c r="C33" s="16" t="str">
        <f t="shared" si="0"/>
        <v>060 - 001</v>
      </c>
      <c r="D33" s="52" t="s">
        <v>34487</v>
      </c>
      <c r="E33" s="52" t="s">
        <v>10737</v>
      </c>
      <c r="F33" s="16" t="s">
        <v>22872</v>
      </c>
      <c r="G33" s="16" t="s">
        <v>10736</v>
      </c>
      <c r="H33" s="16" t="s">
        <v>20396</v>
      </c>
      <c r="I33" s="16" t="s">
        <v>22873</v>
      </c>
      <c r="M33" t="s">
        <v>29538</v>
      </c>
      <c r="N33" t="s">
        <v>6612</v>
      </c>
    </row>
    <row r="34" spans="1:14">
      <c r="A34" s="16" t="s">
        <v>22874</v>
      </c>
      <c r="B34" s="52" t="s">
        <v>16266</v>
      </c>
      <c r="C34" s="16" t="str">
        <f t="shared" si="0"/>
        <v>078 - 001</v>
      </c>
      <c r="D34" s="52" t="s">
        <v>34487</v>
      </c>
      <c r="E34" s="52" t="s">
        <v>1697</v>
      </c>
      <c r="F34" s="16" t="s">
        <v>22875</v>
      </c>
      <c r="G34" s="16" t="s">
        <v>1696</v>
      </c>
      <c r="H34" s="16" t="s">
        <v>4772</v>
      </c>
      <c r="I34" s="16" t="s">
        <v>22876</v>
      </c>
      <c r="M34" t="s">
        <v>32809</v>
      </c>
      <c r="N34" t="s">
        <v>6613</v>
      </c>
    </row>
    <row r="35" spans="1:14">
      <c r="A35" s="16" t="s">
        <v>22535</v>
      </c>
      <c r="B35" s="52" t="s">
        <v>21908</v>
      </c>
      <c r="C35" s="16" t="str">
        <f t="shared" si="0"/>
        <v>017 - 001</v>
      </c>
      <c r="D35" s="52" t="s">
        <v>36059</v>
      </c>
      <c r="E35" s="52" t="s">
        <v>22538</v>
      </c>
      <c r="F35" s="16" t="s">
        <v>22536</v>
      </c>
      <c r="G35" s="16" t="s">
        <v>22537</v>
      </c>
      <c r="H35" s="16" t="s">
        <v>32666</v>
      </c>
      <c r="I35" s="16" t="s">
        <v>22539</v>
      </c>
      <c r="M35" t="s">
        <v>10737</v>
      </c>
      <c r="N35" t="s">
        <v>6614</v>
      </c>
    </row>
    <row r="36" spans="1:14">
      <c r="A36" s="16" t="s">
        <v>5721</v>
      </c>
      <c r="B36" s="52" t="s">
        <v>24309</v>
      </c>
      <c r="C36" s="16" t="str">
        <f t="shared" si="0"/>
        <v>041 - 001</v>
      </c>
      <c r="D36" s="52" t="s">
        <v>34487</v>
      </c>
      <c r="E36" s="52" t="s">
        <v>31873</v>
      </c>
      <c r="F36" s="16" t="s">
        <v>5722</v>
      </c>
      <c r="G36" s="16" t="s">
        <v>31872</v>
      </c>
      <c r="H36" s="16" t="s">
        <v>20397</v>
      </c>
      <c r="I36" s="16" t="s">
        <v>5723</v>
      </c>
      <c r="M36" t="s">
        <v>30437</v>
      </c>
      <c r="N36" t="s">
        <v>6615</v>
      </c>
    </row>
    <row r="37" spans="1:14">
      <c r="A37" s="16" t="s">
        <v>17804</v>
      </c>
      <c r="B37" s="52" t="s">
        <v>21909</v>
      </c>
      <c r="C37" s="16" t="str">
        <f t="shared" si="0"/>
        <v>017 - 801</v>
      </c>
      <c r="D37" s="52"/>
      <c r="E37" s="52" t="s">
        <v>22538</v>
      </c>
      <c r="F37" s="16"/>
      <c r="G37" s="16" t="s">
        <v>22537</v>
      </c>
      <c r="H37" s="16" t="s">
        <v>32666</v>
      </c>
      <c r="I37" s="16" t="s">
        <v>17805</v>
      </c>
      <c r="J37" s="16" t="s">
        <v>34487</v>
      </c>
      <c r="M37" t="s">
        <v>7531</v>
      </c>
      <c r="N37" t="s">
        <v>6616</v>
      </c>
    </row>
    <row r="38" spans="1:14">
      <c r="A38" s="16" t="s">
        <v>17806</v>
      </c>
      <c r="B38" s="52" t="s">
        <v>35510</v>
      </c>
      <c r="C38" s="16" t="str">
        <f t="shared" si="0"/>
        <v>019 - 801</v>
      </c>
      <c r="D38" s="52"/>
      <c r="E38" s="52" t="s">
        <v>23092</v>
      </c>
      <c r="F38" s="16"/>
      <c r="G38" s="16" t="s">
        <v>23091</v>
      </c>
      <c r="H38" s="16" t="s">
        <v>32666</v>
      </c>
      <c r="I38" s="16" t="s">
        <v>17807</v>
      </c>
      <c r="J38" s="16" t="s">
        <v>34487</v>
      </c>
      <c r="M38" t="s">
        <v>36783</v>
      </c>
      <c r="N38" t="s">
        <v>6617</v>
      </c>
    </row>
    <row r="39" spans="1:14">
      <c r="A39" s="16" t="s">
        <v>22299</v>
      </c>
      <c r="B39" s="52" t="s">
        <v>14003</v>
      </c>
      <c r="C39" s="16" t="str">
        <f t="shared" si="0"/>
        <v>019 - 001</v>
      </c>
      <c r="D39" s="52" t="s">
        <v>36059</v>
      </c>
      <c r="E39" s="52" t="s">
        <v>23092</v>
      </c>
      <c r="F39" s="16" t="s">
        <v>23090</v>
      </c>
      <c r="G39" s="16" t="s">
        <v>23091</v>
      </c>
      <c r="H39" s="16" t="s">
        <v>32666</v>
      </c>
      <c r="I39" s="16" t="s">
        <v>23093</v>
      </c>
      <c r="M39" t="s">
        <v>10726</v>
      </c>
      <c r="N39" t="s">
        <v>6618</v>
      </c>
    </row>
    <row r="40" spans="1:14">
      <c r="A40" s="16" t="s">
        <v>26786</v>
      </c>
      <c r="B40" s="52" t="s">
        <v>21039</v>
      </c>
      <c r="C40" s="16" t="str">
        <f t="shared" si="0"/>
        <v>020 - 001</v>
      </c>
      <c r="D40" s="52" t="s">
        <v>36059</v>
      </c>
      <c r="E40" s="52" t="s">
        <v>26789</v>
      </c>
      <c r="F40" s="16" t="s">
        <v>26787</v>
      </c>
      <c r="G40" s="16" t="s">
        <v>26788</v>
      </c>
      <c r="H40" s="16" t="s">
        <v>32666</v>
      </c>
      <c r="I40" s="16" t="s">
        <v>26790</v>
      </c>
      <c r="M40" t="s">
        <v>16664</v>
      </c>
      <c r="N40" t="s">
        <v>6619</v>
      </c>
    </row>
    <row r="41" spans="1:14">
      <c r="A41" s="16" t="s">
        <v>5724</v>
      </c>
      <c r="B41" s="52" t="s">
        <v>7997</v>
      </c>
      <c r="C41" s="16" t="str">
        <f t="shared" si="0"/>
        <v>056 - 001</v>
      </c>
      <c r="D41" s="52" t="s">
        <v>34487</v>
      </c>
      <c r="E41" s="52" t="s">
        <v>29533</v>
      </c>
      <c r="F41" s="16" t="s">
        <v>5725</v>
      </c>
      <c r="G41" s="16" t="s">
        <v>29532</v>
      </c>
      <c r="H41" s="16" t="s">
        <v>20396</v>
      </c>
      <c r="I41" s="16" t="s">
        <v>5726</v>
      </c>
      <c r="M41" t="s">
        <v>10747</v>
      </c>
      <c r="N41" t="s">
        <v>6620</v>
      </c>
    </row>
    <row r="42" spans="1:14">
      <c r="A42" s="16" t="s">
        <v>1694</v>
      </c>
      <c r="B42" s="52" t="s">
        <v>16267</v>
      </c>
      <c r="C42" s="16" t="str">
        <f t="shared" si="0"/>
        <v>078 - 002</v>
      </c>
      <c r="D42" s="52" t="s">
        <v>34487</v>
      </c>
      <c r="E42" s="52" t="s">
        <v>1697</v>
      </c>
      <c r="F42" s="16" t="s">
        <v>1695</v>
      </c>
      <c r="G42" s="16" t="s">
        <v>1696</v>
      </c>
      <c r="H42" s="16" t="s">
        <v>4772</v>
      </c>
      <c r="I42" s="16" t="s">
        <v>1698</v>
      </c>
      <c r="M42" t="s">
        <v>23682</v>
      </c>
      <c r="N42" t="s">
        <v>6621</v>
      </c>
    </row>
    <row r="43" spans="1:14">
      <c r="A43" s="16" t="s">
        <v>25937</v>
      </c>
      <c r="B43" s="52" t="s">
        <v>21419</v>
      </c>
      <c r="C43" s="16" t="str">
        <f t="shared" si="0"/>
        <v>075 - 001</v>
      </c>
      <c r="D43" s="52" t="s">
        <v>34487</v>
      </c>
      <c r="E43" s="52" t="s">
        <v>25912</v>
      </c>
      <c r="F43" s="16" t="s">
        <v>31814</v>
      </c>
      <c r="G43" s="16" t="s">
        <v>31815</v>
      </c>
      <c r="H43" s="16" t="s">
        <v>37422</v>
      </c>
      <c r="I43" s="16" t="s">
        <v>25913</v>
      </c>
      <c r="M43" t="s">
        <v>26245</v>
      </c>
      <c r="N43" t="s">
        <v>16107</v>
      </c>
    </row>
    <row r="44" spans="1:14">
      <c r="A44" s="16" t="s">
        <v>5495</v>
      </c>
      <c r="B44" s="52" t="s">
        <v>22942</v>
      </c>
      <c r="C44" s="16" t="str">
        <f t="shared" si="0"/>
        <v>079 - 001</v>
      </c>
      <c r="D44" s="52" t="s">
        <v>34487</v>
      </c>
      <c r="E44" s="52" t="s">
        <v>4771</v>
      </c>
      <c r="F44" s="16" t="s">
        <v>5496</v>
      </c>
      <c r="G44" s="16" t="s">
        <v>4770</v>
      </c>
      <c r="H44" s="16" t="s">
        <v>4772</v>
      </c>
      <c r="I44" s="16" t="s">
        <v>5497</v>
      </c>
      <c r="J44" s="16" t="s">
        <v>7990</v>
      </c>
      <c r="M44" t="s">
        <v>25912</v>
      </c>
      <c r="N44" t="s">
        <v>16108</v>
      </c>
    </row>
    <row r="45" spans="1:14">
      <c r="A45" s="16" t="s">
        <v>5498</v>
      </c>
      <c r="B45" s="52" t="s">
        <v>28631</v>
      </c>
      <c r="C45" s="16" t="str">
        <f t="shared" si="0"/>
        <v>102 - 001</v>
      </c>
      <c r="D45" s="52" t="s">
        <v>34487</v>
      </c>
      <c r="E45" s="52" t="s">
        <v>27777</v>
      </c>
      <c r="F45" s="16" t="s">
        <v>16667</v>
      </c>
      <c r="G45" s="16" t="s">
        <v>27776</v>
      </c>
      <c r="H45" s="16" t="s">
        <v>4772</v>
      </c>
      <c r="I45" s="16" t="s">
        <v>5497</v>
      </c>
      <c r="M45" t="s">
        <v>30327</v>
      </c>
      <c r="N45" t="s">
        <v>16109</v>
      </c>
    </row>
    <row r="46" spans="1:14">
      <c r="A46" s="16" t="s">
        <v>22877</v>
      </c>
      <c r="B46" s="52" t="s">
        <v>22126</v>
      </c>
      <c r="C46" s="16" t="str">
        <f t="shared" si="0"/>
        <v>044 - 001</v>
      </c>
      <c r="D46" s="52" t="s">
        <v>34487</v>
      </c>
      <c r="E46" s="52" t="s">
        <v>27373</v>
      </c>
      <c r="F46" s="16" t="s">
        <v>22878</v>
      </c>
      <c r="G46" s="16" t="s">
        <v>27372</v>
      </c>
      <c r="H46" s="16" t="s">
        <v>20397</v>
      </c>
      <c r="I46" s="16" t="s">
        <v>22879</v>
      </c>
      <c r="M46" t="s">
        <v>10711</v>
      </c>
      <c r="N46" t="s">
        <v>16110</v>
      </c>
    </row>
    <row r="47" spans="1:14">
      <c r="A47" s="16" t="s">
        <v>5499</v>
      </c>
      <c r="B47" s="52" t="s">
        <v>30000</v>
      </c>
      <c r="C47" s="16" t="str">
        <f t="shared" si="0"/>
        <v>055 - 001</v>
      </c>
      <c r="D47" s="52" t="s">
        <v>34487</v>
      </c>
      <c r="E47" s="52" t="s">
        <v>1268</v>
      </c>
      <c r="F47" s="16" t="s">
        <v>23869</v>
      </c>
      <c r="G47" s="16" t="s">
        <v>1267</v>
      </c>
      <c r="H47" s="16" t="s">
        <v>1269</v>
      </c>
      <c r="I47" s="16" t="s">
        <v>23870</v>
      </c>
      <c r="M47" t="s">
        <v>37309</v>
      </c>
      <c r="N47" t="s">
        <v>16111</v>
      </c>
    </row>
    <row r="48" spans="1:14">
      <c r="A48" s="16" t="s">
        <v>32574</v>
      </c>
      <c r="B48" s="52" t="s">
        <v>20619</v>
      </c>
      <c r="C48" s="16" t="str">
        <f t="shared" si="0"/>
        <v>013 - 802</v>
      </c>
      <c r="D48" s="52"/>
      <c r="E48" s="52" t="s">
        <v>26240</v>
      </c>
      <c r="F48" s="16"/>
      <c r="G48" s="16" t="s">
        <v>26239</v>
      </c>
      <c r="H48" s="16" t="s">
        <v>32666</v>
      </c>
      <c r="I48" s="16" t="s">
        <v>32575</v>
      </c>
      <c r="J48" s="16" t="s">
        <v>34487</v>
      </c>
      <c r="M48" t="s">
        <v>8862</v>
      </c>
      <c r="N48" t="s">
        <v>16112</v>
      </c>
    </row>
    <row r="49" spans="1:14">
      <c r="A49" s="16" t="s">
        <v>23871</v>
      </c>
      <c r="B49" s="52" t="s">
        <v>32156</v>
      </c>
      <c r="C49" s="16" t="str">
        <f t="shared" si="0"/>
        <v>070 - 001</v>
      </c>
      <c r="D49" s="52" t="s">
        <v>34487</v>
      </c>
      <c r="E49" s="52" t="s">
        <v>23672</v>
      </c>
      <c r="F49" s="16" t="s">
        <v>5711</v>
      </c>
      <c r="G49" s="16" t="s">
        <v>23671</v>
      </c>
      <c r="H49" s="16" t="s">
        <v>10748</v>
      </c>
      <c r="I49" s="16" t="s">
        <v>5712</v>
      </c>
      <c r="M49" t="s">
        <v>36775</v>
      </c>
      <c r="N49" t="s">
        <v>16113</v>
      </c>
    </row>
    <row r="50" spans="1:14">
      <c r="A50" s="16" t="s">
        <v>5713</v>
      </c>
      <c r="B50" s="52" t="s">
        <v>28405</v>
      </c>
      <c r="C50" s="16" t="str">
        <f t="shared" si="0"/>
        <v>072 - 001</v>
      </c>
      <c r="D50" s="52" t="s">
        <v>34487</v>
      </c>
      <c r="E50" s="52" t="s">
        <v>23759</v>
      </c>
      <c r="F50" s="16" t="s">
        <v>5714</v>
      </c>
      <c r="G50" s="16" t="s">
        <v>23758</v>
      </c>
      <c r="H50" s="16" t="s">
        <v>37422</v>
      </c>
      <c r="I50" s="16" t="s">
        <v>5715</v>
      </c>
      <c r="M50" t="s">
        <v>21246</v>
      </c>
      <c r="N50" t="s">
        <v>16114</v>
      </c>
    </row>
    <row r="51" spans="1:14">
      <c r="A51" s="16" t="s">
        <v>22880</v>
      </c>
      <c r="B51" s="52" t="s">
        <v>34852</v>
      </c>
      <c r="C51" s="16" t="str">
        <f t="shared" si="0"/>
        <v>094 - 001</v>
      </c>
      <c r="D51" s="52" t="s">
        <v>34487</v>
      </c>
      <c r="E51" s="52" t="s">
        <v>10747</v>
      </c>
      <c r="F51" s="16" t="s">
        <v>22881</v>
      </c>
      <c r="G51" s="16" t="s">
        <v>10746</v>
      </c>
      <c r="H51" s="16" t="s">
        <v>10748</v>
      </c>
      <c r="I51" s="16" t="s">
        <v>22882</v>
      </c>
      <c r="M51" t="s">
        <v>32665</v>
      </c>
      <c r="N51" t="s">
        <v>16115</v>
      </c>
    </row>
    <row r="52" spans="1:14">
      <c r="A52" s="16" t="s">
        <v>35659</v>
      </c>
      <c r="B52" s="52" t="s">
        <v>22127</v>
      </c>
      <c r="C52" s="16" t="str">
        <f t="shared" si="0"/>
        <v>044 - 002</v>
      </c>
      <c r="D52" s="52" t="s">
        <v>36059</v>
      </c>
      <c r="E52" s="52" t="s">
        <v>27373</v>
      </c>
      <c r="F52" s="16" t="s">
        <v>35660</v>
      </c>
      <c r="G52" s="16" t="s">
        <v>27372</v>
      </c>
      <c r="H52" s="16" t="s">
        <v>20397</v>
      </c>
      <c r="I52" s="16" t="s">
        <v>35661</v>
      </c>
      <c r="M52" t="s">
        <v>26789</v>
      </c>
      <c r="N52" t="s">
        <v>16116</v>
      </c>
    </row>
    <row r="53" spans="1:14">
      <c r="A53" s="16" t="s">
        <v>5716</v>
      </c>
      <c r="B53" s="52" t="s">
        <v>34904</v>
      </c>
      <c r="C53" s="16" t="str">
        <f t="shared" si="0"/>
        <v>085 - 001</v>
      </c>
      <c r="D53" s="52" t="s">
        <v>34487</v>
      </c>
      <c r="E53" s="52" t="s">
        <v>5706</v>
      </c>
      <c r="F53" s="16" t="s">
        <v>5717</v>
      </c>
      <c r="G53" s="16" t="s">
        <v>5718</v>
      </c>
      <c r="H53" s="16" t="s">
        <v>29917</v>
      </c>
      <c r="I53" s="16" t="s">
        <v>5707</v>
      </c>
      <c r="M53" t="s">
        <v>37427</v>
      </c>
      <c r="N53" t="s">
        <v>16117</v>
      </c>
    </row>
    <row r="54" spans="1:14">
      <c r="A54" s="16" t="s">
        <v>23912</v>
      </c>
      <c r="B54" s="52" t="s">
        <v>36442</v>
      </c>
      <c r="C54" s="16" t="str">
        <f t="shared" si="0"/>
        <v>083 - 107</v>
      </c>
      <c r="D54" s="52" t="s">
        <v>36059</v>
      </c>
      <c r="E54" s="52" t="s">
        <v>21246</v>
      </c>
      <c r="F54" s="16" t="s">
        <v>3376</v>
      </c>
      <c r="G54" s="16" t="s">
        <v>21245</v>
      </c>
      <c r="H54" s="16" t="s">
        <v>29917</v>
      </c>
      <c r="I54" s="16" t="s">
        <v>29014</v>
      </c>
      <c r="M54" t="s">
        <v>36879</v>
      </c>
      <c r="N54" t="s">
        <v>16118</v>
      </c>
    </row>
    <row r="55" spans="1:14">
      <c r="A55" s="16" t="s">
        <v>18300</v>
      </c>
      <c r="B55" s="52" t="s">
        <v>22261</v>
      </c>
      <c r="C55" s="16" t="str">
        <f t="shared" si="0"/>
        <v>006 - 001</v>
      </c>
      <c r="D55" s="52" t="s">
        <v>36059</v>
      </c>
      <c r="E55" s="52" t="s">
        <v>26671</v>
      </c>
      <c r="F55" s="16" t="s">
        <v>18301</v>
      </c>
      <c r="G55" s="16" t="s">
        <v>26670</v>
      </c>
      <c r="H55" s="16" t="s">
        <v>10732</v>
      </c>
      <c r="I55" s="16" t="s">
        <v>19153</v>
      </c>
      <c r="M55" t="s">
        <v>36237</v>
      </c>
      <c r="N55" t="s">
        <v>16119</v>
      </c>
    </row>
    <row r="56" spans="1:14">
      <c r="A56" s="16" t="s">
        <v>4153</v>
      </c>
      <c r="B56" s="52" t="s">
        <v>16268</v>
      </c>
      <c r="C56" s="16" t="str">
        <f t="shared" si="0"/>
        <v>078 - 003</v>
      </c>
      <c r="D56" s="52" t="s">
        <v>34487</v>
      </c>
      <c r="E56" s="52" t="s">
        <v>1697</v>
      </c>
      <c r="F56" s="16" t="s">
        <v>4154</v>
      </c>
      <c r="G56" s="16" t="s">
        <v>1696</v>
      </c>
      <c r="H56" s="16" t="s">
        <v>4772</v>
      </c>
      <c r="I56" s="16" t="s">
        <v>4155</v>
      </c>
      <c r="M56" t="s">
        <v>30281</v>
      </c>
      <c r="N56" t="s">
        <v>16120</v>
      </c>
    </row>
    <row r="57" spans="1:14">
      <c r="A57" s="16" t="s">
        <v>10734</v>
      </c>
      <c r="B57" s="52" t="s">
        <v>26008</v>
      </c>
      <c r="C57" s="16" t="str">
        <f t="shared" si="0"/>
        <v>060 - 002</v>
      </c>
      <c r="D57" s="52" t="s">
        <v>34487</v>
      </c>
      <c r="E57" s="52" t="s">
        <v>10737</v>
      </c>
      <c r="F57" s="16" t="s">
        <v>10735</v>
      </c>
      <c r="G57" s="16" t="s">
        <v>10736</v>
      </c>
      <c r="H57" s="16" t="s">
        <v>20396</v>
      </c>
      <c r="I57" s="16" t="s">
        <v>10738</v>
      </c>
      <c r="M57" t="s">
        <v>3328</v>
      </c>
      <c r="N57" t="s">
        <v>16121</v>
      </c>
    </row>
    <row r="58" spans="1:14">
      <c r="A58" s="16" t="s">
        <v>15556</v>
      </c>
      <c r="B58" s="52" t="s">
        <v>28406</v>
      </c>
      <c r="C58" s="16" t="str">
        <f t="shared" si="0"/>
        <v>072 - 002</v>
      </c>
      <c r="D58" s="52" t="s">
        <v>36059</v>
      </c>
      <c r="E58" s="52" t="s">
        <v>23759</v>
      </c>
      <c r="F58" s="16" t="s">
        <v>15557</v>
      </c>
      <c r="G58" s="16" t="s">
        <v>23758</v>
      </c>
      <c r="H58" s="16" t="s">
        <v>37422</v>
      </c>
      <c r="I58" s="16" t="s">
        <v>25200</v>
      </c>
      <c r="M58" t="s">
        <v>31546</v>
      </c>
      <c r="N58" t="s">
        <v>16122</v>
      </c>
    </row>
    <row r="59" spans="1:14">
      <c r="A59" s="16" t="s">
        <v>27336</v>
      </c>
      <c r="B59" s="52" t="s">
        <v>15190</v>
      </c>
      <c r="C59" s="16" t="str">
        <f t="shared" si="0"/>
        <v>087 - 006</v>
      </c>
      <c r="D59" s="52" t="s">
        <v>34487</v>
      </c>
      <c r="E59" s="52" t="s">
        <v>10962</v>
      </c>
      <c r="F59" s="16" t="s">
        <v>27337</v>
      </c>
      <c r="G59" s="16" t="s">
        <v>10961</v>
      </c>
      <c r="H59" s="16" t="s">
        <v>29917</v>
      </c>
      <c r="I59" s="16" t="s">
        <v>27338</v>
      </c>
      <c r="M59" t="s">
        <v>5719</v>
      </c>
      <c r="N59" t="s">
        <v>16123</v>
      </c>
    </row>
    <row r="60" spans="1:14">
      <c r="A60" s="16" t="s">
        <v>22883</v>
      </c>
      <c r="B60" s="52" t="s">
        <v>19688</v>
      </c>
      <c r="C60" s="16" t="str">
        <f t="shared" si="0"/>
        <v>016 - 001</v>
      </c>
      <c r="D60" s="52" t="s">
        <v>34487</v>
      </c>
      <c r="E60" s="52" t="s">
        <v>10742</v>
      </c>
      <c r="F60" s="16" t="s">
        <v>10740</v>
      </c>
      <c r="G60" s="16" t="s">
        <v>10741</v>
      </c>
      <c r="H60" s="16" t="s">
        <v>32666</v>
      </c>
      <c r="I60" s="16" t="s">
        <v>22884</v>
      </c>
      <c r="M60" t="s">
        <v>1263</v>
      </c>
      <c r="N60" t="s">
        <v>16124</v>
      </c>
    </row>
    <row r="61" spans="1:14">
      <c r="A61" s="16" t="s">
        <v>10739</v>
      </c>
      <c r="B61" s="52" t="s">
        <v>14986</v>
      </c>
      <c r="C61" s="16" t="str">
        <f t="shared" si="0"/>
        <v>016 - 002</v>
      </c>
      <c r="D61" s="52" t="s">
        <v>34487</v>
      </c>
      <c r="E61" s="52" t="s">
        <v>10742</v>
      </c>
      <c r="F61" s="16" t="s">
        <v>10740</v>
      </c>
      <c r="G61" s="16" t="s">
        <v>10741</v>
      </c>
      <c r="H61" s="16" t="s">
        <v>32666</v>
      </c>
      <c r="I61" s="16" t="s">
        <v>10743</v>
      </c>
      <c r="M61" t="s">
        <v>37663</v>
      </c>
      <c r="N61" t="s">
        <v>16125</v>
      </c>
    </row>
    <row r="62" spans="1:14">
      <c r="A62" s="16" t="s">
        <v>25914</v>
      </c>
      <c r="B62" s="52" t="s">
        <v>21501</v>
      </c>
      <c r="C62" s="16" t="str">
        <f t="shared" si="0"/>
        <v>029 - 001</v>
      </c>
      <c r="D62" s="52" t="s">
        <v>34487</v>
      </c>
      <c r="E62" s="52" t="s">
        <v>25917</v>
      </c>
      <c r="F62" s="16" t="s">
        <v>25915</v>
      </c>
      <c r="G62" s="16" t="s">
        <v>25916</v>
      </c>
      <c r="H62" s="16" t="s">
        <v>32660</v>
      </c>
      <c r="I62" s="16" t="s">
        <v>25918</v>
      </c>
      <c r="M62" t="s">
        <v>32659</v>
      </c>
      <c r="N62" t="s">
        <v>16126</v>
      </c>
    </row>
    <row r="63" spans="1:14">
      <c r="A63" s="16" t="s">
        <v>26229</v>
      </c>
      <c r="B63" s="52" t="s">
        <v>21910</v>
      </c>
      <c r="C63" s="16" t="str">
        <f t="shared" si="0"/>
        <v>017 - 002</v>
      </c>
      <c r="D63" s="52" t="s">
        <v>36059</v>
      </c>
      <c r="E63" s="52" t="s">
        <v>22538</v>
      </c>
      <c r="F63" s="16" t="s">
        <v>26230</v>
      </c>
      <c r="G63" s="16" t="s">
        <v>22537</v>
      </c>
      <c r="H63" s="16" t="s">
        <v>32666</v>
      </c>
      <c r="I63" s="16" t="s">
        <v>26231</v>
      </c>
      <c r="M63" t="s">
        <v>34259</v>
      </c>
      <c r="N63" t="s">
        <v>366</v>
      </c>
    </row>
    <row r="64" spans="1:14">
      <c r="A64" s="16" t="s">
        <v>19154</v>
      </c>
      <c r="B64" s="52" t="s">
        <v>1592</v>
      </c>
      <c r="C64" s="16" t="str">
        <f t="shared" si="0"/>
        <v>023 - 001</v>
      </c>
      <c r="D64" s="52" t="s">
        <v>36059</v>
      </c>
      <c r="E64" s="52" t="s">
        <v>380</v>
      </c>
      <c r="F64" s="16" t="s">
        <v>19155</v>
      </c>
      <c r="G64" s="16" t="s">
        <v>379</v>
      </c>
      <c r="H64" s="16" t="s">
        <v>32660</v>
      </c>
      <c r="I64" s="16" t="s">
        <v>381</v>
      </c>
      <c r="M64" t="s">
        <v>30442</v>
      </c>
      <c r="N64" t="s">
        <v>16127</v>
      </c>
    </row>
    <row r="65" spans="1:14">
      <c r="A65" s="16" t="s">
        <v>22885</v>
      </c>
      <c r="B65" s="52" t="s">
        <v>2423</v>
      </c>
      <c r="C65" s="16" t="str">
        <f t="shared" ref="C65:C128" si="1">MID(A65,1,3) &amp;" - " &amp;MID(A65,4,3)</f>
        <v>058 - 001</v>
      </c>
      <c r="D65" s="52" t="s">
        <v>34487</v>
      </c>
      <c r="E65" s="52" t="s">
        <v>10753</v>
      </c>
      <c r="F65" s="16" t="s">
        <v>22886</v>
      </c>
      <c r="G65" s="16" t="s">
        <v>10752</v>
      </c>
      <c r="H65" s="16" t="s">
        <v>20396</v>
      </c>
      <c r="I65" s="16" t="s">
        <v>22887</v>
      </c>
      <c r="M65" t="s">
        <v>25930</v>
      </c>
      <c r="N65" t="s">
        <v>16128</v>
      </c>
    </row>
    <row r="66" spans="1:14">
      <c r="A66" s="16" t="s">
        <v>27414</v>
      </c>
      <c r="B66" s="52" t="s">
        <v>6934</v>
      </c>
      <c r="C66" s="16" t="str">
        <f t="shared" si="1"/>
        <v>015 - 801</v>
      </c>
      <c r="D66" s="52"/>
      <c r="E66" s="52" t="s">
        <v>32665</v>
      </c>
      <c r="F66" s="16"/>
      <c r="G66" s="16" t="s">
        <v>32664</v>
      </c>
      <c r="H66" s="16" t="s">
        <v>32666</v>
      </c>
      <c r="I66" s="16" t="s">
        <v>27415</v>
      </c>
      <c r="J66" s="16" t="s">
        <v>34487</v>
      </c>
      <c r="M66" t="s">
        <v>14112</v>
      </c>
      <c r="N66" t="s">
        <v>16129</v>
      </c>
    </row>
    <row r="67" spans="1:14">
      <c r="A67" s="16" t="s">
        <v>15500</v>
      </c>
      <c r="B67" s="52" t="s">
        <v>33690</v>
      </c>
      <c r="C67" s="16" t="str">
        <f t="shared" si="1"/>
        <v>I99 - 660</v>
      </c>
      <c r="D67" s="52"/>
      <c r="E67" s="52" t="s">
        <v>10726</v>
      </c>
      <c r="F67" s="16"/>
      <c r="G67" s="16" t="s">
        <v>10725</v>
      </c>
      <c r="H67" s="16" t="s">
        <v>10727</v>
      </c>
      <c r="I67" s="16" t="s">
        <v>15501</v>
      </c>
      <c r="M67" t="s">
        <v>682</v>
      </c>
      <c r="N67" t="s">
        <v>16130</v>
      </c>
    </row>
    <row r="68" spans="1:14">
      <c r="A68" s="16" t="s">
        <v>25201</v>
      </c>
      <c r="B68" s="52" t="s">
        <v>21490</v>
      </c>
      <c r="C68" s="16" t="str">
        <f t="shared" si="1"/>
        <v>063 - 002</v>
      </c>
      <c r="D68" s="52" t="s">
        <v>36059</v>
      </c>
      <c r="E68" s="52" t="s">
        <v>30281</v>
      </c>
      <c r="F68" s="16" t="s">
        <v>25202</v>
      </c>
      <c r="G68" s="16" t="s">
        <v>30319</v>
      </c>
      <c r="H68" s="16" t="s">
        <v>30282</v>
      </c>
      <c r="I68" s="16" t="s">
        <v>25203</v>
      </c>
      <c r="M68" t="s">
        <v>23677</v>
      </c>
      <c r="N68" t="s">
        <v>16131</v>
      </c>
    </row>
    <row r="69" spans="1:14">
      <c r="A69" s="16" t="s">
        <v>1138</v>
      </c>
      <c r="B69" s="52" t="s">
        <v>24501</v>
      </c>
      <c r="C69" s="16" t="str">
        <f t="shared" si="1"/>
        <v>080 - 001</v>
      </c>
      <c r="D69" s="52" t="s">
        <v>34487</v>
      </c>
      <c r="E69" s="52" t="s">
        <v>1692</v>
      </c>
      <c r="F69" s="16" t="s">
        <v>1139</v>
      </c>
      <c r="G69" s="16" t="s">
        <v>1691</v>
      </c>
      <c r="H69" s="16" t="s">
        <v>4772</v>
      </c>
      <c r="I69" s="16" t="s">
        <v>1140</v>
      </c>
      <c r="M69" t="s">
        <v>31873</v>
      </c>
      <c r="N69" t="s">
        <v>27282</v>
      </c>
    </row>
    <row r="70" spans="1:14">
      <c r="A70" s="16" t="s">
        <v>27416</v>
      </c>
      <c r="B70" s="52" t="s">
        <v>2333</v>
      </c>
      <c r="C70" s="16" t="str">
        <f t="shared" si="1"/>
        <v>003 - 801</v>
      </c>
      <c r="D70" s="52"/>
      <c r="E70" s="52" t="s">
        <v>3328</v>
      </c>
      <c r="F70" s="16"/>
      <c r="G70" s="16" t="s">
        <v>10731</v>
      </c>
      <c r="H70" s="16" t="s">
        <v>10732</v>
      </c>
      <c r="I70" s="16" t="s">
        <v>27417</v>
      </c>
      <c r="J70" s="16" t="s">
        <v>34487</v>
      </c>
      <c r="M70" t="s">
        <v>26235</v>
      </c>
      <c r="N70" t="s">
        <v>27283</v>
      </c>
    </row>
    <row r="71" spans="1:14">
      <c r="A71" s="16" t="s">
        <v>382</v>
      </c>
      <c r="B71" s="52" t="s">
        <v>22185</v>
      </c>
      <c r="C71" s="16" t="str">
        <f t="shared" si="1"/>
        <v>033 - 001</v>
      </c>
      <c r="D71" s="52" t="s">
        <v>36059</v>
      </c>
      <c r="E71" s="52" t="s">
        <v>37663</v>
      </c>
      <c r="F71" s="16" t="s">
        <v>37661</v>
      </c>
      <c r="G71" s="16" t="s">
        <v>37662</v>
      </c>
      <c r="H71" s="16" t="s">
        <v>35981</v>
      </c>
      <c r="I71" s="16" t="s">
        <v>37664</v>
      </c>
      <c r="M71" t="s">
        <v>35975</v>
      </c>
      <c r="N71" t="s">
        <v>27284</v>
      </c>
    </row>
    <row r="72" spans="1:14">
      <c r="A72" s="16" t="s">
        <v>11539</v>
      </c>
      <c r="B72" s="52" t="s">
        <v>21491</v>
      </c>
      <c r="C72" s="16" t="str">
        <f t="shared" si="1"/>
        <v>063 - 003</v>
      </c>
      <c r="D72" s="52" t="s">
        <v>34487</v>
      </c>
      <c r="E72" s="52" t="s">
        <v>30281</v>
      </c>
      <c r="F72" s="16" t="s">
        <v>11540</v>
      </c>
      <c r="G72" s="16" t="s">
        <v>30319</v>
      </c>
      <c r="H72" s="16" t="s">
        <v>30282</v>
      </c>
      <c r="I72" s="16" t="s">
        <v>11541</v>
      </c>
      <c r="M72" t="s">
        <v>13510</v>
      </c>
      <c r="N72" t="s">
        <v>27285</v>
      </c>
    </row>
    <row r="73" spans="1:14">
      <c r="A73" s="16" t="s">
        <v>21229</v>
      </c>
      <c r="B73" s="52" t="s">
        <v>12128</v>
      </c>
      <c r="C73" s="16" t="str">
        <f t="shared" si="1"/>
        <v>090 - 001</v>
      </c>
      <c r="D73" s="52" t="s">
        <v>34487</v>
      </c>
      <c r="E73" s="52" t="s">
        <v>33520</v>
      </c>
      <c r="F73" s="16" t="s">
        <v>33518</v>
      </c>
      <c r="G73" s="16" t="s">
        <v>33519</v>
      </c>
      <c r="H73" s="16" t="s">
        <v>33521</v>
      </c>
      <c r="I73" s="16" t="s">
        <v>26836</v>
      </c>
      <c r="M73" t="s">
        <v>35980</v>
      </c>
      <c r="N73" t="s">
        <v>27286</v>
      </c>
    </row>
    <row r="74" spans="1:14">
      <c r="A74" s="16" t="s">
        <v>5708</v>
      </c>
      <c r="B74" s="52" t="s">
        <v>34236</v>
      </c>
      <c r="C74" s="16" t="str">
        <f t="shared" si="1"/>
        <v>086 - 001</v>
      </c>
      <c r="D74" s="52" t="s">
        <v>34487</v>
      </c>
      <c r="E74" s="52" t="s">
        <v>23301</v>
      </c>
      <c r="F74" s="16" t="s">
        <v>5709</v>
      </c>
      <c r="G74" s="16" t="s">
        <v>23300</v>
      </c>
      <c r="H74" s="16" t="s">
        <v>29917</v>
      </c>
      <c r="I74" s="16" t="s">
        <v>5710</v>
      </c>
      <c r="M74" t="s">
        <v>1692</v>
      </c>
      <c r="N74" t="s">
        <v>27287</v>
      </c>
    </row>
    <row r="75" spans="1:14">
      <c r="A75" s="16" t="s">
        <v>26232</v>
      </c>
      <c r="B75" s="52" t="s">
        <v>2684</v>
      </c>
      <c r="C75" s="16" t="str">
        <f t="shared" si="1"/>
        <v>047 - 002</v>
      </c>
      <c r="D75" s="52" t="s">
        <v>36059</v>
      </c>
      <c r="E75" s="52" t="s">
        <v>26235</v>
      </c>
      <c r="F75" s="16" t="s">
        <v>26233</v>
      </c>
      <c r="G75" s="16" t="s">
        <v>26234</v>
      </c>
      <c r="H75" s="16" t="s">
        <v>30328</v>
      </c>
      <c r="I75" s="16" t="s">
        <v>26236</v>
      </c>
      <c r="M75" t="s">
        <v>30432</v>
      </c>
      <c r="N75" t="s">
        <v>27288</v>
      </c>
    </row>
    <row r="76" spans="1:14">
      <c r="A76" s="16" t="s">
        <v>37665</v>
      </c>
      <c r="B76" s="52" t="s">
        <v>26696</v>
      </c>
      <c r="C76" s="16" t="str">
        <f t="shared" si="1"/>
        <v>005 - 001</v>
      </c>
      <c r="D76" s="52" t="s">
        <v>36059</v>
      </c>
      <c r="E76" s="52" t="s">
        <v>18693</v>
      </c>
      <c r="F76" s="16" t="s">
        <v>37666</v>
      </c>
      <c r="G76" s="16" t="s">
        <v>18692</v>
      </c>
      <c r="H76" s="16" t="s">
        <v>10732</v>
      </c>
      <c r="I76" s="16" t="s">
        <v>37667</v>
      </c>
      <c r="M76" t="s">
        <v>30315</v>
      </c>
      <c r="N76" t="s">
        <v>27289</v>
      </c>
    </row>
    <row r="77" spans="1:14">
      <c r="A77" s="16" t="s">
        <v>32576</v>
      </c>
      <c r="B77" s="52" t="s">
        <v>6935</v>
      </c>
      <c r="C77" s="16" t="str">
        <f t="shared" si="1"/>
        <v>015 - 802</v>
      </c>
      <c r="D77" s="52"/>
      <c r="E77" s="52" t="s">
        <v>32665</v>
      </c>
      <c r="F77" s="16"/>
      <c r="G77" s="16" t="s">
        <v>32664</v>
      </c>
      <c r="H77" s="16" t="s">
        <v>32666</v>
      </c>
      <c r="I77" s="16" t="s">
        <v>32577</v>
      </c>
      <c r="J77" s="16" t="s">
        <v>34487</v>
      </c>
      <c r="M77" t="s">
        <v>18919</v>
      </c>
      <c r="N77" t="s">
        <v>27290</v>
      </c>
    </row>
    <row r="78" spans="1:14">
      <c r="A78" s="16" t="s">
        <v>37668</v>
      </c>
      <c r="B78" s="52" t="s">
        <v>26214</v>
      </c>
      <c r="C78" s="16" t="str">
        <f t="shared" si="1"/>
        <v>001 - 001</v>
      </c>
      <c r="D78" s="52" t="s">
        <v>36059</v>
      </c>
      <c r="E78" s="52" t="s">
        <v>37671</v>
      </c>
      <c r="F78" s="16" t="s">
        <v>37669</v>
      </c>
      <c r="G78" s="16" t="s">
        <v>37670</v>
      </c>
      <c r="H78" s="16" t="s">
        <v>10732</v>
      </c>
      <c r="I78" s="16" t="s">
        <v>37672</v>
      </c>
      <c r="M78" t="s">
        <v>10753</v>
      </c>
      <c r="N78" t="s">
        <v>27291</v>
      </c>
    </row>
    <row r="79" spans="1:14">
      <c r="A79" s="16" t="s">
        <v>37575</v>
      </c>
      <c r="B79" s="52" t="s">
        <v>28989</v>
      </c>
      <c r="C79" s="16" t="str">
        <f t="shared" si="1"/>
        <v>090 - 062</v>
      </c>
      <c r="D79" s="52" t="s">
        <v>34487</v>
      </c>
      <c r="E79" s="52" t="s">
        <v>33520</v>
      </c>
      <c r="F79" s="16" t="s">
        <v>33518</v>
      </c>
      <c r="G79" s="16" t="s">
        <v>33519</v>
      </c>
      <c r="H79" s="16" t="s">
        <v>33521</v>
      </c>
      <c r="I79" s="16" t="s">
        <v>37576</v>
      </c>
      <c r="M79" t="s">
        <v>25925</v>
      </c>
      <c r="N79" t="s">
        <v>27292</v>
      </c>
    </row>
    <row r="80" spans="1:14">
      <c r="A80" s="16" t="s">
        <v>25719</v>
      </c>
      <c r="B80" s="52" t="s">
        <v>22369</v>
      </c>
      <c r="C80" s="16" t="str">
        <f t="shared" si="1"/>
        <v>028 - 002</v>
      </c>
      <c r="D80" s="52" t="s">
        <v>34487</v>
      </c>
      <c r="E80" s="52" t="s">
        <v>32659</v>
      </c>
      <c r="F80" s="16" t="s">
        <v>25720</v>
      </c>
      <c r="G80" s="16" t="s">
        <v>32658</v>
      </c>
      <c r="H80" s="16" t="s">
        <v>32660</v>
      </c>
      <c r="I80" s="16" t="s">
        <v>25721</v>
      </c>
      <c r="M80" t="s">
        <v>25917</v>
      </c>
      <c r="N80" t="s">
        <v>27293</v>
      </c>
    </row>
    <row r="81" spans="1:14">
      <c r="A81" s="16" t="s">
        <v>25204</v>
      </c>
      <c r="B81" s="52" t="s">
        <v>14004</v>
      </c>
      <c r="C81" s="16" t="str">
        <f t="shared" si="1"/>
        <v>019 - 002</v>
      </c>
      <c r="D81" s="52" t="s">
        <v>36059</v>
      </c>
      <c r="E81" s="52" t="s">
        <v>23092</v>
      </c>
      <c r="F81" s="16" t="s">
        <v>23090</v>
      </c>
      <c r="G81" s="16" t="s">
        <v>23091</v>
      </c>
      <c r="H81" s="16" t="s">
        <v>32666</v>
      </c>
      <c r="I81" s="16" t="s">
        <v>25205</v>
      </c>
      <c r="M81" t="s">
        <v>15509</v>
      </c>
      <c r="N81" t="s">
        <v>27294</v>
      </c>
    </row>
    <row r="82" spans="1:14">
      <c r="A82" s="16" t="s">
        <v>23684</v>
      </c>
      <c r="B82" s="52" t="s">
        <v>24502</v>
      </c>
      <c r="C82" s="16" t="str">
        <f t="shared" si="1"/>
        <v>080 - 002</v>
      </c>
      <c r="D82" s="52" t="s">
        <v>36059</v>
      </c>
      <c r="E82" s="52" t="s">
        <v>1692</v>
      </c>
      <c r="F82" s="16" t="s">
        <v>23685</v>
      </c>
      <c r="G82" s="16" t="s">
        <v>1691</v>
      </c>
      <c r="H82" s="16" t="s">
        <v>4772</v>
      </c>
      <c r="I82" s="16" t="s">
        <v>1693</v>
      </c>
      <c r="M82" t="s">
        <v>29546</v>
      </c>
      <c r="N82" t="s">
        <v>27295</v>
      </c>
    </row>
    <row r="83" spans="1:14">
      <c r="A83" s="16" t="s">
        <v>28059</v>
      </c>
      <c r="B83" s="52" t="s">
        <v>2334</v>
      </c>
      <c r="C83" s="16" t="str">
        <f t="shared" si="1"/>
        <v>003 - 802</v>
      </c>
      <c r="D83" s="52"/>
      <c r="E83" s="52" t="s">
        <v>3328</v>
      </c>
      <c r="F83" s="16"/>
      <c r="G83" s="16" t="s">
        <v>10731</v>
      </c>
      <c r="H83" s="16" t="s">
        <v>10732</v>
      </c>
      <c r="I83" s="16" t="s">
        <v>28060</v>
      </c>
      <c r="J83" s="16" t="s">
        <v>34487</v>
      </c>
      <c r="M83" t="s">
        <v>3327</v>
      </c>
      <c r="N83" t="s">
        <v>27296</v>
      </c>
    </row>
    <row r="84" spans="1:14">
      <c r="A84" s="16" t="s">
        <v>27418</v>
      </c>
      <c r="B84" s="52" t="s">
        <v>14205</v>
      </c>
      <c r="C84" s="16" t="str">
        <f t="shared" si="1"/>
        <v>002 - 801</v>
      </c>
      <c r="D84" s="52"/>
      <c r="E84" s="52" t="s">
        <v>36066</v>
      </c>
      <c r="F84" s="16"/>
      <c r="G84" s="16" t="s">
        <v>20457</v>
      </c>
      <c r="H84" s="16" t="s">
        <v>10732</v>
      </c>
      <c r="I84" s="16" t="s">
        <v>27419</v>
      </c>
      <c r="J84" s="16" t="s">
        <v>34487</v>
      </c>
      <c r="M84" t="s">
        <v>31453</v>
      </c>
      <c r="N84" t="s">
        <v>31584</v>
      </c>
    </row>
    <row r="85" spans="1:14">
      <c r="A85" s="16" t="s">
        <v>10744</v>
      </c>
      <c r="B85" s="52" t="s">
        <v>34853</v>
      </c>
      <c r="C85" s="16" t="str">
        <f t="shared" si="1"/>
        <v>094 - 002</v>
      </c>
      <c r="D85" s="52" t="s">
        <v>34487</v>
      </c>
      <c r="E85" s="52" t="s">
        <v>10747</v>
      </c>
      <c r="F85" s="16" t="s">
        <v>10745</v>
      </c>
      <c r="G85" s="16" t="s">
        <v>10746</v>
      </c>
      <c r="H85" s="16" t="s">
        <v>10748</v>
      </c>
      <c r="I85" s="16" t="s">
        <v>10749</v>
      </c>
      <c r="M85" t="s">
        <v>34572</v>
      </c>
      <c r="N85" t="s">
        <v>31585</v>
      </c>
    </row>
    <row r="86" spans="1:14">
      <c r="A86" s="16" t="s">
        <v>4156</v>
      </c>
      <c r="B86" s="52" t="s">
        <v>21911</v>
      </c>
      <c r="C86" s="16" t="str">
        <f t="shared" si="1"/>
        <v>017 - 003</v>
      </c>
      <c r="D86" s="52" t="s">
        <v>34487</v>
      </c>
      <c r="E86" s="52" t="s">
        <v>22538</v>
      </c>
      <c r="F86" s="16" t="s">
        <v>4157</v>
      </c>
      <c r="G86" s="16" t="s">
        <v>22537</v>
      </c>
      <c r="H86" s="16" t="s">
        <v>32666</v>
      </c>
      <c r="I86" s="16" t="s">
        <v>4158</v>
      </c>
      <c r="M86" t="s">
        <v>37416</v>
      </c>
      <c r="N86" t="s">
        <v>31586</v>
      </c>
    </row>
    <row r="87" spans="1:14">
      <c r="A87" s="16" t="s">
        <v>22888</v>
      </c>
      <c r="B87" s="52" t="s">
        <v>24035</v>
      </c>
      <c r="C87" s="16" t="str">
        <f t="shared" si="1"/>
        <v>025 - 001</v>
      </c>
      <c r="D87" s="52" t="s">
        <v>34487</v>
      </c>
      <c r="E87" s="52" t="s">
        <v>36071</v>
      </c>
      <c r="F87" s="16" t="s">
        <v>22889</v>
      </c>
      <c r="G87" s="16" t="s">
        <v>36070</v>
      </c>
      <c r="H87" s="16" t="s">
        <v>32660</v>
      </c>
      <c r="I87" s="16" t="s">
        <v>32336</v>
      </c>
      <c r="M87" t="s">
        <v>33520</v>
      </c>
      <c r="N87" t="s">
        <v>31587</v>
      </c>
    </row>
    <row r="88" spans="1:14">
      <c r="A88" s="16" t="s">
        <v>10750</v>
      </c>
      <c r="B88" s="52" t="s">
        <v>2424</v>
      </c>
      <c r="C88" s="16" t="str">
        <f t="shared" si="1"/>
        <v>058 - 002</v>
      </c>
      <c r="D88" s="52" t="s">
        <v>34487</v>
      </c>
      <c r="E88" s="52" t="s">
        <v>10753</v>
      </c>
      <c r="F88" s="16" t="s">
        <v>10751</v>
      </c>
      <c r="G88" s="16" t="s">
        <v>10752</v>
      </c>
      <c r="H88" s="16" t="s">
        <v>20396</v>
      </c>
      <c r="I88" s="16" t="s">
        <v>10754</v>
      </c>
      <c r="M88" t="s">
        <v>26840</v>
      </c>
      <c r="N88" t="s">
        <v>31588</v>
      </c>
    </row>
    <row r="89" spans="1:14">
      <c r="A89" s="16" t="s">
        <v>32337</v>
      </c>
      <c r="B89" s="52" t="s">
        <v>2368</v>
      </c>
      <c r="C89" s="16" t="str">
        <f t="shared" si="1"/>
        <v>012 - 001</v>
      </c>
      <c r="D89" s="52" t="s">
        <v>34487</v>
      </c>
      <c r="E89" s="52" t="s">
        <v>18879</v>
      </c>
      <c r="F89" s="16" t="s">
        <v>32338</v>
      </c>
      <c r="G89" s="16" t="s">
        <v>26253</v>
      </c>
      <c r="H89" s="16" t="s">
        <v>32666</v>
      </c>
      <c r="I89" s="16" t="s">
        <v>32339</v>
      </c>
      <c r="M89" t="s">
        <v>37421</v>
      </c>
      <c r="N89" t="s">
        <v>26833</v>
      </c>
    </row>
    <row r="90" spans="1:14">
      <c r="A90" s="16" t="s">
        <v>21639</v>
      </c>
      <c r="B90" s="52" t="s">
        <v>9304</v>
      </c>
      <c r="C90" s="16" t="str">
        <f t="shared" si="1"/>
        <v>003 - 803</v>
      </c>
      <c r="D90" s="52"/>
      <c r="E90" s="52" t="s">
        <v>3328</v>
      </c>
      <c r="F90" s="16"/>
      <c r="G90" s="16" t="s">
        <v>10731</v>
      </c>
      <c r="H90" s="16" t="s">
        <v>10732</v>
      </c>
      <c r="I90" s="16" t="s">
        <v>21640</v>
      </c>
      <c r="J90" s="16" t="s">
        <v>34487</v>
      </c>
      <c r="M90" t="s">
        <v>34404</v>
      </c>
      <c r="N90" t="s">
        <v>17063</v>
      </c>
    </row>
    <row r="91" spans="1:14">
      <c r="A91" s="16" t="s">
        <v>13520</v>
      </c>
      <c r="B91" s="52" t="s">
        <v>6936</v>
      </c>
      <c r="C91" s="16" t="str">
        <f t="shared" si="1"/>
        <v>015 - 003</v>
      </c>
      <c r="D91" s="52" t="s">
        <v>36059</v>
      </c>
      <c r="E91" s="52" t="s">
        <v>32665</v>
      </c>
      <c r="F91" s="16" t="s">
        <v>2839</v>
      </c>
      <c r="G91" s="16" t="s">
        <v>32664</v>
      </c>
      <c r="H91" s="16" t="s">
        <v>32666</v>
      </c>
      <c r="I91" s="16" t="s">
        <v>2840</v>
      </c>
      <c r="M91" t="s">
        <v>4777</v>
      </c>
      <c r="N91" t="s">
        <v>17064</v>
      </c>
    </row>
    <row r="92" spans="1:14">
      <c r="A92" s="16" t="s">
        <v>18710</v>
      </c>
      <c r="B92" s="52" t="s">
        <v>9305</v>
      </c>
      <c r="C92" s="16" t="str">
        <f t="shared" si="1"/>
        <v>003 - 001</v>
      </c>
      <c r="D92" s="52" t="s">
        <v>36059</v>
      </c>
      <c r="E92" s="52" t="s">
        <v>3328</v>
      </c>
      <c r="F92" s="16" t="s">
        <v>10730</v>
      </c>
      <c r="G92" s="16" t="s">
        <v>10731</v>
      </c>
      <c r="H92" s="16" t="s">
        <v>10732</v>
      </c>
      <c r="I92" s="16" t="s">
        <v>18711</v>
      </c>
      <c r="M92" t="s">
        <v>37671</v>
      </c>
      <c r="N92" t="s">
        <v>17065</v>
      </c>
    </row>
    <row r="93" spans="1:14">
      <c r="A93" s="16" t="s">
        <v>33341</v>
      </c>
      <c r="B93" s="52" t="s">
        <v>10868</v>
      </c>
      <c r="C93" s="16" t="str">
        <f t="shared" si="1"/>
        <v>084 - 001</v>
      </c>
      <c r="D93" s="52" t="s">
        <v>36059</v>
      </c>
      <c r="E93" s="52" t="s">
        <v>18698</v>
      </c>
      <c r="F93" s="16" t="s">
        <v>33342</v>
      </c>
      <c r="G93" s="16" t="s">
        <v>18697</v>
      </c>
      <c r="H93" s="16" t="s">
        <v>29917</v>
      </c>
      <c r="I93" s="16" t="s">
        <v>33343</v>
      </c>
      <c r="M93" t="s">
        <v>29916</v>
      </c>
      <c r="N93" t="s">
        <v>17066</v>
      </c>
    </row>
    <row r="94" spans="1:14">
      <c r="A94" s="16" t="s">
        <v>27420</v>
      </c>
      <c r="B94" s="52" t="s">
        <v>1538</v>
      </c>
      <c r="C94" s="16" t="str">
        <f t="shared" si="1"/>
        <v>022 - 801</v>
      </c>
      <c r="D94" s="52"/>
      <c r="E94" s="52" t="s">
        <v>4777</v>
      </c>
      <c r="F94" s="16"/>
      <c r="G94" s="16" t="s">
        <v>4776</v>
      </c>
      <c r="H94" s="16" t="s">
        <v>4778</v>
      </c>
      <c r="I94" s="16" t="s">
        <v>27421</v>
      </c>
      <c r="J94" s="16" t="s">
        <v>34487</v>
      </c>
      <c r="M94" t="s">
        <v>1268</v>
      </c>
      <c r="N94" t="s">
        <v>17067</v>
      </c>
    </row>
    <row r="95" spans="1:14">
      <c r="A95" s="16" t="s">
        <v>35662</v>
      </c>
      <c r="B95" s="52" t="s">
        <v>21892</v>
      </c>
      <c r="C95" s="16" t="str">
        <f t="shared" si="1"/>
        <v>065 - 002</v>
      </c>
      <c r="D95" s="52" t="s">
        <v>36059</v>
      </c>
      <c r="E95" s="52" t="s">
        <v>29546</v>
      </c>
      <c r="F95" s="16" t="s">
        <v>35663</v>
      </c>
      <c r="G95" s="16" t="s">
        <v>29545</v>
      </c>
      <c r="H95" s="16" t="s">
        <v>30282</v>
      </c>
      <c r="I95" s="16" t="s">
        <v>35389</v>
      </c>
      <c r="M95" t="s">
        <v>30333</v>
      </c>
      <c r="N95" t="s">
        <v>17068</v>
      </c>
    </row>
    <row r="96" spans="1:14">
      <c r="A96" s="16" t="s">
        <v>33344</v>
      </c>
      <c r="B96" s="52" t="s">
        <v>6140</v>
      </c>
      <c r="C96" s="16" t="str">
        <f t="shared" si="1"/>
        <v>042 - 001</v>
      </c>
      <c r="D96" s="52" t="s">
        <v>36059</v>
      </c>
      <c r="E96" s="52" t="s">
        <v>1290</v>
      </c>
      <c r="F96" s="16" t="s">
        <v>33345</v>
      </c>
      <c r="G96" s="16" t="s">
        <v>33346</v>
      </c>
      <c r="H96" s="16" t="s">
        <v>20397</v>
      </c>
      <c r="I96" s="16" t="s">
        <v>1291</v>
      </c>
      <c r="M96" t="s">
        <v>8857</v>
      </c>
      <c r="N96" t="s">
        <v>17069</v>
      </c>
    </row>
    <row r="97" spans="1:14">
      <c r="A97" s="16" t="s">
        <v>26791</v>
      </c>
      <c r="B97" s="52" t="s">
        <v>13135</v>
      </c>
      <c r="C97" s="16" t="str">
        <f t="shared" si="1"/>
        <v>024 - 001</v>
      </c>
      <c r="D97" s="52" t="s">
        <v>36059</v>
      </c>
      <c r="E97" s="52" t="s">
        <v>26794</v>
      </c>
      <c r="F97" s="16" t="s">
        <v>26792</v>
      </c>
      <c r="G97" s="16" t="s">
        <v>26793</v>
      </c>
      <c r="H97" s="16" t="s">
        <v>32660</v>
      </c>
      <c r="I97" s="16" t="s">
        <v>26795</v>
      </c>
      <c r="M97" t="s">
        <v>35970</v>
      </c>
      <c r="N97" t="s">
        <v>17070</v>
      </c>
    </row>
    <row r="98" spans="1:14">
      <c r="A98" s="16" t="s">
        <v>8945</v>
      </c>
      <c r="B98" s="52" t="s">
        <v>98</v>
      </c>
      <c r="C98" s="16" t="str">
        <f t="shared" si="1"/>
        <v>031 - 812</v>
      </c>
      <c r="D98" s="52"/>
      <c r="E98" s="52" t="s">
        <v>7531</v>
      </c>
      <c r="F98" s="16"/>
      <c r="G98" s="16" t="s">
        <v>7530</v>
      </c>
      <c r="H98" s="16" t="s">
        <v>30334</v>
      </c>
      <c r="I98" s="16" t="s">
        <v>8946</v>
      </c>
      <c r="J98" s="16" t="s">
        <v>34487</v>
      </c>
      <c r="M98" t="s">
        <v>18879</v>
      </c>
      <c r="N98" t="s">
        <v>17071</v>
      </c>
    </row>
    <row r="99" spans="1:14">
      <c r="A99" s="16" t="s">
        <v>34294</v>
      </c>
      <c r="B99" s="52" t="s">
        <v>6937</v>
      </c>
      <c r="C99" s="16" t="str">
        <f t="shared" si="1"/>
        <v>015 - 004</v>
      </c>
      <c r="D99" s="52" t="s">
        <v>36059</v>
      </c>
      <c r="E99" s="52" t="s">
        <v>32665</v>
      </c>
      <c r="F99" s="16" t="s">
        <v>34295</v>
      </c>
      <c r="G99" s="16" t="s">
        <v>32664</v>
      </c>
      <c r="H99" s="16" t="s">
        <v>32666</v>
      </c>
      <c r="I99" s="16" t="s">
        <v>34296</v>
      </c>
      <c r="J99" s="16"/>
      <c r="M99" t="s">
        <v>14668</v>
      </c>
      <c r="N99" t="s">
        <v>17072</v>
      </c>
    </row>
    <row r="100" spans="1:14">
      <c r="A100" s="16" t="s">
        <v>1315</v>
      </c>
      <c r="B100" s="52" t="s">
        <v>6927</v>
      </c>
      <c r="C100" s="16" t="str">
        <f t="shared" si="1"/>
        <v>095 - 002</v>
      </c>
      <c r="D100" s="52" t="s">
        <v>34487</v>
      </c>
      <c r="E100" s="52" t="s">
        <v>5719</v>
      </c>
      <c r="F100" s="16" t="s">
        <v>18806</v>
      </c>
      <c r="G100" s="16" t="s">
        <v>29627</v>
      </c>
      <c r="H100" s="16" t="s">
        <v>33521</v>
      </c>
      <c r="I100" s="16" t="s">
        <v>18807</v>
      </c>
      <c r="M100" t="s">
        <v>36066</v>
      </c>
      <c r="N100" t="s">
        <v>367</v>
      </c>
    </row>
    <row r="101" spans="1:14">
      <c r="A101" s="16" t="s">
        <v>28737</v>
      </c>
      <c r="B101" s="52" t="s">
        <v>34237</v>
      </c>
      <c r="C101" s="16" t="str">
        <f t="shared" si="1"/>
        <v>086 - 002</v>
      </c>
      <c r="D101" s="52" t="s">
        <v>34487</v>
      </c>
      <c r="E101" s="52" t="s">
        <v>23301</v>
      </c>
      <c r="F101" s="16" t="s">
        <v>23299</v>
      </c>
      <c r="G101" s="16" t="s">
        <v>23300</v>
      </c>
      <c r="H101" s="16" t="s">
        <v>29917</v>
      </c>
      <c r="I101" s="16" t="s">
        <v>28738</v>
      </c>
      <c r="M101" t="s">
        <v>16168</v>
      </c>
      <c r="N101" t="s">
        <v>17073</v>
      </c>
    </row>
    <row r="102" spans="1:14">
      <c r="A102" s="16" t="s">
        <v>24540</v>
      </c>
      <c r="B102" s="52" t="s">
        <v>99</v>
      </c>
      <c r="C102" s="16" t="str">
        <f t="shared" si="1"/>
        <v>031 - 701</v>
      </c>
      <c r="D102" s="52"/>
      <c r="E102" s="52" t="s">
        <v>7531</v>
      </c>
      <c r="F102" s="16"/>
      <c r="G102" s="16" t="s">
        <v>7530</v>
      </c>
      <c r="H102" s="16" t="s">
        <v>30334</v>
      </c>
      <c r="I102" s="16" t="s">
        <v>17436</v>
      </c>
      <c r="J102" s="16" t="s">
        <v>34487</v>
      </c>
      <c r="M102" t="s">
        <v>26794</v>
      </c>
      <c r="N102" t="s">
        <v>21416</v>
      </c>
    </row>
    <row r="103" spans="1:14">
      <c r="A103" s="16" t="s">
        <v>35885</v>
      </c>
      <c r="B103" s="52" t="s">
        <v>29647</v>
      </c>
      <c r="C103" s="16" t="str">
        <f t="shared" si="1"/>
        <v>066 - 002</v>
      </c>
      <c r="D103" s="52" t="s">
        <v>34487</v>
      </c>
      <c r="E103" s="52" t="s">
        <v>3383</v>
      </c>
      <c r="F103" s="16" t="s">
        <v>3385</v>
      </c>
      <c r="G103" s="16" t="s">
        <v>3382</v>
      </c>
      <c r="H103" s="16" t="s">
        <v>15395</v>
      </c>
      <c r="I103" s="16" t="s">
        <v>3386</v>
      </c>
      <c r="M103" t="s">
        <v>380</v>
      </c>
      <c r="N103" t="s">
        <v>21417</v>
      </c>
    </row>
    <row r="104" spans="1:14">
      <c r="A104" s="16" t="s">
        <v>19317</v>
      </c>
      <c r="B104" s="52" t="s">
        <v>16269</v>
      </c>
      <c r="C104" s="16" t="str">
        <f t="shared" si="1"/>
        <v>078 - 004</v>
      </c>
      <c r="D104" s="52" t="s">
        <v>34487</v>
      </c>
      <c r="E104" s="52" t="s">
        <v>1697</v>
      </c>
      <c r="F104" s="16" t="s">
        <v>19318</v>
      </c>
      <c r="G104" s="16" t="s">
        <v>1696</v>
      </c>
      <c r="H104" s="16" t="s">
        <v>4772</v>
      </c>
      <c r="I104" s="16" t="s">
        <v>19319</v>
      </c>
      <c r="J104" s="16"/>
      <c r="M104" t="s">
        <v>29533</v>
      </c>
      <c r="N104" t="s">
        <v>21418</v>
      </c>
    </row>
    <row r="105" spans="1:14">
      <c r="A105" s="16" t="s">
        <v>35967</v>
      </c>
      <c r="B105" s="52" t="s">
        <v>12919</v>
      </c>
      <c r="C105" s="16" t="str">
        <f t="shared" si="1"/>
        <v>030 - 001</v>
      </c>
      <c r="D105" s="52" t="s">
        <v>36059</v>
      </c>
      <c r="E105" s="52" t="s">
        <v>35970</v>
      </c>
      <c r="F105" s="16" t="s">
        <v>35968</v>
      </c>
      <c r="G105" s="16" t="s">
        <v>35969</v>
      </c>
      <c r="H105" s="16" t="s">
        <v>30334</v>
      </c>
      <c r="I105" s="16" t="s">
        <v>35971</v>
      </c>
      <c r="M105" t="s">
        <v>27777</v>
      </c>
      <c r="N105" t="s">
        <v>17023</v>
      </c>
    </row>
    <row r="106" spans="1:14">
      <c r="A106" s="16" t="s">
        <v>18712</v>
      </c>
      <c r="B106" s="52" t="s">
        <v>9456</v>
      </c>
      <c r="C106" s="16" t="str">
        <f t="shared" si="1"/>
        <v>064 - 001</v>
      </c>
      <c r="D106" s="52" t="s">
        <v>36059</v>
      </c>
      <c r="E106" s="52" t="s">
        <v>27583</v>
      </c>
      <c r="F106" s="16" t="s">
        <v>18713</v>
      </c>
      <c r="G106" s="16" t="s">
        <v>27582</v>
      </c>
      <c r="H106" s="16" t="s">
        <v>30282</v>
      </c>
      <c r="I106" s="16" t="s">
        <v>23650</v>
      </c>
    </row>
    <row r="107" spans="1:14">
      <c r="A107" s="16" t="s">
        <v>27422</v>
      </c>
      <c r="B107" s="52" t="s">
        <v>21167</v>
      </c>
      <c r="C107" s="16" t="str">
        <f t="shared" si="1"/>
        <v>078 - 801</v>
      </c>
      <c r="D107" s="52"/>
      <c r="E107" s="52" t="s">
        <v>1697</v>
      </c>
      <c r="F107" s="16"/>
      <c r="G107" s="16" t="s">
        <v>1696</v>
      </c>
      <c r="H107" s="16" t="s">
        <v>4772</v>
      </c>
      <c r="I107" s="16" t="s">
        <v>21361</v>
      </c>
      <c r="J107" s="16" t="s">
        <v>34487</v>
      </c>
    </row>
    <row r="108" spans="1:14">
      <c r="A108" s="16" t="s">
        <v>23418</v>
      </c>
      <c r="B108" s="52" t="s">
        <v>21168</v>
      </c>
      <c r="C108" s="16" t="str">
        <f t="shared" si="1"/>
        <v>078 - 005</v>
      </c>
      <c r="D108" s="52" t="s">
        <v>34487</v>
      </c>
      <c r="E108" s="52" t="s">
        <v>1697</v>
      </c>
      <c r="F108" s="16" t="s">
        <v>1695</v>
      </c>
      <c r="G108" s="16" t="s">
        <v>1696</v>
      </c>
      <c r="H108" s="16" t="s">
        <v>4772</v>
      </c>
      <c r="I108" s="16" t="s">
        <v>23419</v>
      </c>
      <c r="J108" s="16"/>
    </row>
    <row r="109" spans="1:14">
      <c r="A109" s="16" t="s">
        <v>35089</v>
      </c>
      <c r="B109" s="52" t="s">
        <v>11432</v>
      </c>
      <c r="C109" s="16" t="str">
        <f t="shared" si="1"/>
        <v>061 - 001</v>
      </c>
      <c r="D109" s="52" t="s">
        <v>34487</v>
      </c>
      <c r="E109" s="52" t="s">
        <v>26249</v>
      </c>
      <c r="F109" s="16" t="s">
        <v>35090</v>
      </c>
      <c r="G109" s="16" t="s">
        <v>26248</v>
      </c>
      <c r="H109" s="16" t="s">
        <v>30282</v>
      </c>
      <c r="I109" s="16" t="s">
        <v>35091</v>
      </c>
    </row>
    <row r="110" spans="1:14">
      <c r="A110" s="16" t="s">
        <v>32343</v>
      </c>
      <c r="B110" s="52" t="s">
        <v>20379</v>
      </c>
      <c r="C110" s="16" t="str">
        <f t="shared" si="1"/>
        <v>096 - 001</v>
      </c>
      <c r="D110" s="52" t="s">
        <v>34487</v>
      </c>
      <c r="E110" s="52" t="s">
        <v>14652</v>
      </c>
      <c r="F110" s="16" t="s">
        <v>32344</v>
      </c>
      <c r="G110" s="16" t="s">
        <v>14651</v>
      </c>
      <c r="H110" s="16" t="s">
        <v>10732</v>
      </c>
      <c r="I110" s="16" t="s">
        <v>32342</v>
      </c>
    </row>
    <row r="111" spans="1:14">
      <c r="A111" s="16" t="s">
        <v>32340</v>
      </c>
      <c r="B111" s="52" t="s">
        <v>14206</v>
      </c>
      <c r="C111" s="16" t="str">
        <f t="shared" si="1"/>
        <v>002 - 001</v>
      </c>
      <c r="D111" s="52" t="s">
        <v>34487</v>
      </c>
      <c r="E111" s="52" t="s">
        <v>36066</v>
      </c>
      <c r="F111" s="16" t="s">
        <v>32341</v>
      </c>
      <c r="G111" s="16" t="s">
        <v>20457</v>
      </c>
      <c r="H111" s="16" t="s">
        <v>10732</v>
      </c>
      <c r="I111" s="16" t="s">
        <v>32342</v>
      </c>
      <c r="J111" s="16" t="s">
        <v>7990</v>
      </c>
    </row>
    <row r="112" spans="1:14">
      <c r="A112" s="16" t="s">
        <v>25206</v>
      </c>
      <c r="B112" s="52" t="s">
        <v>26215</v>
      </c>
      <c r="C112" s="16" t="str">
        <f t="shared" si="1"/>
        <v>001 - 002</v>
      </c>
      <c r="D112" s="52" t="s">
        <v>36059</v>
      </c>
      <c r="E112" s="52" t="s">
        <v>37671</v>
      </c>
      <c r="F112" s="16" t="s">
        <v>25207</v>
      </c>
      <c r="G112" s="16" t="s">
        <v>37670</v>
      </c>
      <c r="H112" s="16" t="s">
        <v>10732</v>
      </c>
      <c r="I112" s="16" t="s">
        <v>25208</v>
      </c>
    </row>
    <row r="113" spans="1:10">
      <c r="A113" s="16" t="s">
        <v>11542</v>
      </c>
      <c r="B113" s="52" t="s">
        <v>9399</v>
      </c>
      <c r="C113" s="16" t="str">
        <f t="shared" si="1"/>
        <v>062 - 001</v>
      </c>
      <c r="D113" s="52" t="s">
        <v>36059</v>
      </c>
      <c r="E113" s="52" t="s">
        <v>1277</v>
      </c>
      <c r="F113" s="16" t="s">
        <v>11543</v>
      </c>
      <c r="G113" s="16" t="s">
        <v>1276</v>
      </c>
      <c r="H113" s="16" t="s">
        <v>30282</v>
      </c>
      <c r="I113" s="16" t="s">
        <v>11544</v>
      </c>
    </row>
    <row r="114" spans="1:10">
      <c r="A114" s="16" t="s">
        <v>32345</v>
      </c>
      <c r="B114" s="52" t="s">
        <v>8805</v>
      </c>
      <c r="C114" s="16" t="str">
        <f t="shared" si="1"/>
        <v>008 - 001</v>
      </c>
      <c r="D114" s="52" t="s">
        <v>34487</v>
      </c>
      <c r="E114" s="52" t="s">
        <v>16664</v>
      </c>
      <c r="F114" s="16" t="s">
        <v>32346</v>
      </c>
      <c r="G114" s="16" t="s">
        <v>16663</v>
      </c>
      <c r="H114" s="16" t="s">
        <v>34573</v>
      </c>
      <c r="I114" s="16" t="s">
        <v>32347</v>
      </c>
    </row>
    <row r="115" spans="1:10">
      <c r="A115" s="16" t="s">
        <v>26237</v>
      </c>
      <c r="B115" s="52" t="s">
        <v>20620</v>
      </c>
      <c r="C115" s="16" t="str">
        <f t="shared" si="1"/>
        <v>013 - 002</v>
      </c>
      <c r="D115" s="52" t="s">
        <v>36059</v>
      </c>
      <c r="E115" s="52" t="s">
        <v>26240</v>
      </c>
      <c r="F115" s="16" t="s">
        <v>26238</v>
      </c>
      <c r="G115" s="16" t="s">
        <v>26239</v>
      </c>
      <c r="H115" s="16" t="s">
        <v>32666</v>
      </c>
      <c r="I115" s="16" t="s">
        <v>26241</v>
      </c>
      <c r="J115" s="16" t="s">
        <v>7990</v>
      </c>
    </row>
    <row r="116" spans="1:10">
      <c r="A116" s="16" t="s">
        <v>26242</v>
      </c>
      <c r="B116" s="52" t="s">
        <v>3879</v>
      </c>
      <c r="C116" s="16" t="str">
        <f t="shared" si="1"/>
        <v>097 - 002</v>
      </c>
      <c r="D116" s="52" t="s">
        <v>36059</v>
      </c>
      <c r="E116" s="52" t="s">
        <v>26245</v>
      </c>
      <c r="F116" s="16" t="s">
        <v>26243</v>
      </c>
      <c r="G116" s="16" t="s">
        <v>26244</v>
      </c>
      <c r="H116" s="16" t="s">
        <v>32666</v>
      </c>
      <c r="I116" s="16" t="s">
        <v>26241</v>
      </c>
    </row>
    <row r="117" spans="1:10">
      <c r="A117" s="16" t="s">
        <v>10755</v>
      </c>
      <c r="B117" s="52" t="s">
        <v>15354</v>
      </c>
      <c r="C117" s="16" t="str">
        <f t="shared" si="1"/>
        <v>004 - 002</v>
      </c>
      <c r="D117" s="52" t="s">
        <v>34487</v>
      </c>
      <c r="E117" s="52" t="s">
        <v>10758</v>
      </c>
      <c r="F117" s="16" t="s">
        <v>10756</v>
      </c>
      <c r="G117" s="16" t="s">
        <v>10757</v>
      </c>
      <c r="H117" s="16" t="s">
        <v>10732</v>
      </c>
      <c r="I117" s="16" t="s">
        <v>10759</v>
      </c>
    </row>
    <row r="118" spans="1:10">
      <c r="A118" s="16" t="s">
        <v>21641</v>
      </c>
      <c r="B118" s="52" t="s">
        <v>20621</v>
      </c>
      <c r="C118" s="16" t="str">
        <f t="shared" si="1"/>
        <v>013 - 803</v>
      </c>
      <c r="D118" s="52"/>
      <c r="E118" s="52" t="s">
        <v>26240</v>
      </c>
      <c r="F118" s="16"/>
      <c r="G118" s="16" t="s">
        <v>26239</v>
      </c>
      <c r="H118" s="16" t="s">
        <v>32666</v>
      </c>
      <c r="I118" s="16" t="s">
        <v>21642</v>
      </c>
      <c r="J118" s="16" t="s">
        <v>34487</v>
      </c>
    </row>
    <row r="119" spans="1:10">
      <c r="A119" s="16" t="s">
        <v>32348</v>
      </c>
      <c r="B119" s="52" t="s">
        <v>9488</v>
      </c>
      <c r="C119" s="16" t="str">
        <f t="shared" si="1"/>
        <v>022 - 001</v>
      </c>
      <c r="D119" s="52" t="s">
        <v>34487</v>
      </c>
      <c r="E119" s="52" t="s">
        <v>4777</v>
      </c>
      <c r="F119" s="16" t="s">
        <v>32349</v>
      </c>
      <c r="G119" s="16" t="s">
        <v>4776</v>
      </c>
      <c r="H119" s="16" t="s">
        <v>4778</v>
      </c>
      <c r="I119" s="16" t="s">
        <v>32350</v>
      </c>
    </row>
    <row r="120" spans="1:10">
      <c r="A120" s="16" t="s">
        <v>10760</v>
      </c>
      <c r="B120" s="52" t="s">
        <v>28990</v>
      </c>
      <c r="C120" s="16" t="str">
        <f t="shared" si="1"/>
        <v>090 - 002</v>
      </c>
      <c r="D120" s="52" t="s">
        <v>34487</v>
      </c>
      <c r="E120" s="52" t="s">
        <v>33520</v>
      </c>
      <c r="F120" s="16" t="s">
        <v>33518</v>
      </c>
      <c r="G120" s="16" t="s">
        <v>33519</v>
      </c>
      <c r="H120" s="16" t="s">
        <v>33521</v>
      </c>
      <c r="I120" s="16" t="s">
        <v>10761</v>
      </c>
    </row>
    <row r="121" spans="1:10">
      <c r="A121" s="16" t="s">
        <v>4159</v>
      </c>
      <c r="B121" s="52" t="s">
        <v>26216</v>
      </c>
      <c r="C121" s="16" t="str">
        <f t="shared" si="1"/>
        <v>001 - 003</v>
      </c>
      <c r="D121" s="52" t="s">
        <v>34487</v>
      </c>
      <c r="E121" s="52" t="s">
        <v>37671</v>
      </c>
      <c r="F121" s="16" t="s">
        <v>4160</v>
      </c>
      <c r="G121" s="16" t="s">
        <v>37670</v>
      </c>
      <c r="H121" s="16" t="s">
        <v>10732</v>
      </c>
      <c r="I121" s="16" t="s">
        <v>4161</v>
      </c>
    </row>
    <row r="122" spans="1:10">
      <c r="A122" s="16" t="s">
        <v>35972</v>
      </c>
      <c r="B122" s="52" t="s">
        <v>35300</v>
      </c>
      <c r="C122" s="16" t="str">
        <f t="shared" si="1"/>
        <v>018 - 001</v>
      </c>
      <c r="D122" s="52" t="s">
        <v>36059</v>
      </c>
      <c r="E122" s="52" t="s">
        <v>35975</v>
      </c>
      <c r="F122" s="16" t="s">
        <v>35973</v>
      </c>
      <c r="G122" s="16" t="s">
        <v>35974</v>
      </c>
      <c r="H122" s="16" t="s">
        <v>32666</v>
      </c>
      <c r="I122" s="16" t="s">
        <v>35976</v>
      </c>
    </row>
    <row r="123" spans="1:10">
      <c r="A123" s="16" t="s">
        <v>10762</v>
      </c>
      <c r="B123" s="52" t="s">
        <v>14207</v>
      </c>
      <c r="C123" s="16" t="str">
        <f t="shared" si="1"/>
        <v>002 - 002</v>
      </c>
      <c r="D123" s="52" t="s">
        <v>34487</v>
      </c>
      <c r="E123" s="52" t="s">
        <v>36066</v>
      </c>
      <c r="F123" s="16" t="s">
        <v>10763</v>
      </c>
      <c r="G123" s="16" t="s">
        <v>20457</v>
      </c>
      <c r="H123" s="16" t="s">
        <v>10732</v>
      </c>
      <c r="I123" s="16" t="s">
        <v>36067</v>
      </c>
    </row>
    <row r="124" spans="1:10">
      <c r="A124" s="16" t="s">
        <v>13971</v>
      </c>
      <c r="B124" s="52" t="s">
        <v>18337</v>
      </c>
      <c r="C124" s="16" t="str">
        <f t="shared" si="1"/>
        <v>068 - 002</v>
      </c>
      <c r="D124" s="52" t="s">
        <v>36059</v>
      </c>
      <c r="E124" s="52" t="s">
        <v>34259</v>
      </c>
      <c r="F124" s="16" t="s">
        <v>34258</v>
      </c>
      <c r="G124" s="16" t="s">
        <v>21099</v>
      </c>
      <c r="H124" s="16" t="s">
        <v>15395</v>
      </c>
      <c r="I124" s="16" t="s">
        <v>34261</v>
      </c>
    </row>
    <row r="125" spans="1:10">
      <c r="A125" s="16" t="s">
        <v>36068</v>
      </c>
      <c r="B125" s="52" t="s">
        <v>24036</v>
      </c>
      <c r="C125" s="16" t="str">
        <f t="shared" si="1"/>
        <v>025 - 002</v>
      </c>
      <c r="D125" s="52" t="s">
        <v>34487</v>
      </c>
      <c r="E125" s="52" t="s">
        <v>36071</v>
      </c>
      <c r="F125" s="16" t="s">
        <v>36069</v>
      </c>
      <c r="G125" s="16" t="s">
        <v>36070</v>
      </c>
      <c r="H125" s="16" t="s">
        <v>32660</v>
      </c>
      <c r="I125" s="16" t="s">
        <v>36072</v>
      </c>
    </row>
    <row r="126" spans="1:10">
      <c r="A126" s="16" t="s">
        <v>26837</v>
      </c>
      <c r="B126" s="52" t="s">
        <v>6532</v>
      </c>
      <c r="C126" s="16" t="str">
        <f t="shared" si="1"/>
        <v>009 - 001</v>
      </c>
      <c r="D126" s="52" t="s">
        <v>34487</v>
      </c>
      <c r="E126" s="52" t="s">
        <v>26840</v>
      </c>
      <c r="F126" s="16" t="s">
        <v>26838</v>
      </c>
      <c r="G126" s="16" t="s">
        <v>26839</v>
      </c>
      <c r="H126" s="16" t="s">
        <v>34573</v>
      </c>
      <c r="I126" s="16" t="s">
        <v>20401</v>
      </c>
    </row>
    <row r="127" spans="1:10">
      <c r="A127" s="16" t="s">
        <v>4162</v>
      </c>
      <c r="B127" s="52" t="s">
        <v>26009</v>
      </c>
      <c r="C127" s="16" t="str">
        <f t="shared" si="1"/>
        <v>060 - 003</v>
      </c>
      <c r="D127" s="52" t="s">
        <v>34487</v>
      </c>
      <c r="E127" s="52" t="s">
        <v>10737</v>
      </c>
      <c r="F127" s="16" t="s">
        <v>4163</v>
      </c>
      <c r="G127" s="16" t="s">
        <v>10736</v>
      </c>
      <c r="H127" s="16" t="s">
        <v>20396</v>
      </c>
      <c r="I127" s="16" t="s">
        <v>4164</v>
      </c>
    </row>
    <row r="128" spans="1:10">
      <c r="A128" s="16" t="s">
        <v>28647</v>
      </c>
      <c r="B128" s="52" t="s">
        <v>15355</v>
      </c>
      <c r="C128" s="16" t="str">
        <f t="shared" si="1"/>
        <v>004 - 003</v>
      </c>
      <c r="D128" s="52" t="s">
        <v>36059</v>
      </c>
      <c r="E128" s="52" t="s">
        <v>10758</v>
      </c>
      <c r="F128" s="16" t="s">
        <v>28648</v>
      </c>
      <c r="G128" s="16" t="s">
        <v>10757</v>
      </c>
      <c r="H128" s="16" t="s">
        <v>10732</v>
      </c>
      <c r="I128" s="16" t="s">
        <v>28649</v>
      </c>
    </row>
    <row r="129" spans="1:16">
      <c r="A129" s="16" t="s">
        <v>21478</v>
      </c>
      <c r="B129" s="52" t="s">
        <v>17226</v>
      </c>
      <c r="C129" s="16" t="str">
        <f t="shared" ref="C129:C192" si="2">MID(A129,1,3) &amp;" - " &amp;MID(A129,4,3)</f>
        <v>067 - 001</v>
      </c>
      <c r="D129" s="52" t="s">
        <v>36059</v>
      </c>
      <c r="E129" s="52" t="s">
        <v>34404</v>
      </c>
      <c r="F129" s="16" t="s">
        <v>17651</v>
      </c>
      <c r="G129" s="16" t="s">
        <v>34403</v>
      </c>
      <c r="H129" s="16" t="s">
        <v>15395</v>
      </c>
      <c r="I129" s="16" t="s">
        <v>34405</v>
      </c>
      <c r="N129" t="s">
        <v>30549</v>
      </c>
      <c r="P129" s="423" t="s">
        <v>30520</v>
      </c>
    </row>
    <row r="130" spans="1:16">
      <c r="A130" s="16" t="s">
        <v>28650</v>
      </c>
      <c r="B130" s="52" t="s">
        <v>2266</v>
      </c>
      <c r="C130" s="16" t="str">
        <f t="shared" si="2"/>
        <v>095 - 003</v>
      </c>
      <c r="D130" s="52" t="s">
        <v>36059</v>
      </c>
      <c r="E130" s="52" t="s">
        <v>5719</v>
      </c>
      <c r="F130" s="16" t="s">
        <v>28651</v>
      </c>
      <c r="G130" s="16" t="s">
        <v>29627</v>
      </c>
      <c r="H130" s="16" t="s">
        <v>33521</v>
      </c>
      <c r="I130" s="16" t="s">
        <v>28652</v>
      </c>
    </row>
    <row r="131" spans="1:16">
      <c r="A131" s="16" t="s">
        <v>30046</v>
      </c>
      <c r="B131" s="52" t="s">
        <v>6938</v>
      </c>
      <c r="C131" s="16" t="str">
        <f t="shared" si="2"/>
        <v>015 - 005</v>
      </c>
      <c r="D131" s="52" t="s">
        <v>36059</v>
      </c>
      <c r="E131" s="52" t="s">
        <v>32665</v>
      </c>
      <c r="F131" s="16" t="s">
        <v>30047</v>
      </c>
      <c r="G131" s="16" t="s">
        <v>32664</v>
      </c>
      <c r="H131" s="16" t="s">
        <v>32666</v>
      </c>
      <c r="I131" s="16" t="s">
        <v>30048</v>
      </c>
    </row>
    <row r="132" spans="1:16">
      <c r="A132" s="16" t="s">
        <v>29543</v>
      </c>
      <c r="B132" s="52" t="s">
        <v>21893</v>
      </c>
      <c r="C132" s="16" t="str">
        <f t="shared" si="2"/>
        <v>065 - 003</v>
      </c>
      <c r="D132" s="52" t="s">
        <v>34487</v>
      </c>
      <c r="E132" s="52" t="s">
        <v>29546</v>
      </c>
      <c r="F132" s="16" t="s">
        <v>29544</v>
      </c>
      <c r="G132" s="16" t="s">
        <v>29545</v>
      </c>
      <c r="H132" s="16" t="s">
        <v>30282</v>
      </c>
      <c r="I132" s="16" t="s">
        <v>23755</v>
      </c>
    </row>
    <row r="133" spans="1:16">
      <c r="A133" s="16" t="s">
        <v>26386</v>
      </c>
      <c r="B133" s="52" t="s">
        <v>33691</v>
      </c>
      <c r="C133" s="16" t="str">
        <f t="shared" si="2"/>
        <v>I99 - 070</v>
      </c>
      <c r="D133" s="52"/>
      <c r="E133" s="52" t="s">
        <v>10726</v>
      </c>
      <c r="F133" s="16"/>
      <c r="G133" s="16" t="s">
        <v>10725</v>
      </c>
      <c r="H133" s="16" t="s">
        <v>10727</v>
      </c>
      <c r="I133" s="16" t="s">
        <v>26387</v>
      </c>
    </row>
    <row r="134" spans="1:16">
      <c r="A134" s="16" t="s">
        <v>5457</v>
      </c>
      <c r="B134" s="52" t="s">
        <v>11123</v>
      </c>
      <c r="C134" s="16" t="str">
        <f t="shared" si="2"/>
        <v>076 - 003</v>
      </c>
      <c r="D134" s="52" t="s">
        <v>34487</v>
      </c>
      <c r="E134" s="52" t="s">
        <v>13510</v>
      </c>
      <c r="F134" s="16" t="s">
        <v>13508</v>
      </c>
      <c r="G134" s="16" t="s">
        <v>13509</v>
      </c>
      <c r="H134" s="16" t="s">
        <v>13511</v>
      </c>
      <c r="I134" s="16" t="s">
        <v>16568</v>
      </c>
    </row>
    <row r="135" spans="1:16">
      <c r="A135" s="16" t="s">
        <v>6825</v>
      </c>
      <c r="B135" s="52" t="s">
        <v>2801</v>
      </c>
      <c r="C135" s="16" t="str">
        <f t="shared" si="2"/>
        <v>058 - 003</v>
      </c>
      <c r="D135" s="52" t="s">
        <v>36059</v>
      </c>
      <c r="E135" s="52" t="s">
        <v>10753</v>
      </c>
      <c r="F135" s="16" t="s">
        <v>32238</v>
      </c>
      <c r="G135" s="16" t="s">
        <v>10752</v>
      </c>
      <c r="H135" s="16" t="s">
        <v>20396</v>
      </c>
      <c r="I135" s="16" t="s">
        <v>32239</v>
      </c>
    </row>
    <row r="136" spans="1:16">
      <c r="A136" s="16" t="s">
        <v>28653</v>
      </c>
      <c r="B136" s="52" t="s">
        <v>19775</v>
      </c>
      <c r="C136" s="16" t="str">
        <f t="shared" si="2"/>
        <v>016 - 003</v>
      </c>
      <c r="D136" s="52" t="s">
        <v>36059</v>
      </c>
      <c r="E136" s="52" t="s">
        <v>10742</v>
      </c>
      <c r="F136" s="16" t="s">
        <v>28654</v>
      </c>
      <c r="G136" s="16" t="s">
        <v>10741</v>
      </c>
      <c r="H136" s="16" t="s">
        <v>32666</v>
      </c>
      <c r="I136" s="16" t="s">
        <v>28655</v>
      </c>
    </row>
    <row r="137" spans="1:16">
      <c r="A137" s="16" t="s">
        <v>2841</v>
      </c>
      <c r="B137" s="52" t="s">
        <v>10800</v>
      </c>
      <c r="C137" s="16" t="str">
        <f t="shared" si="2"/>
        <v>002 - 003</v>
      </c>
      <c r="D137" s="52" t="s">
        <v>36059</v>
      </c>
      <c r="E137" s="52" t="s">
        <v>36066</v>
      </c>
      <c r="F137" s="16" t="s">
        <v>37471</v>
      </c>
      <c r="G137" s="16" t="s">
        <v>20457</v>
      </c>
      <c r="H137" s="16" t="s">
        <v>10732</v>
      </c>
      <c r="I137" s="16" t="s">
        <v>37472</v>
      </c>
    </row>
    <row r="138" spans="1:16">
      <c r="A138" s="16" t="s">
        <v>21362</v>
      </c>
      <c r="B138" s="52" t="s">
        <v>11433</v>
      </c>
      <c r="C138" s="16" t="str">
        <f t="shared" si="2"/>
        <v>061 - 801</v>
      </c>
      <c r="D138" s="52"/>
      <c r="E138" s="52" t="s">
        <v>26249</v>
      </c>
      <c r="F138" s="16"/>
      <c r="G138" s="16" t="s">
        <v>26248</v>
      </c>
      <c r="H138" s="16" t="s">
        <v>30282</v>
      </c>
      <c r="I138" s="16" t="s">
        <v>16413</v>
      </c>
      <c r="J138" s="16" t="s">
        <v>34487</v>
      </c>
    </row>
    <row r="139" spans="1:16">
      <c r="A139" s="16" t="s">
        <v>25209</v>
      </c>
      <c r="B139" s="52" t="s">
        <v>30284</v>
      </c>
      <c r="C139" s="16" t="str">
        <f t="shared" si="2"/>
        <v>018 - 002</v>
      </c>
      <c r="D139" s="52" t="s">
        <v>36059</v>
      </c>
      <c r="E139" s="52" t="s">
        <v>35975</v>
      </c>
      <c r="F139" s="16" t="s">
        <v>25210</v>
      </c>
      <c r="G139" s="16" t="s">
        <v>35974</v>
      </c>
      <c r="H139" s="16" t="s">
        <v>32666</v>
      </c>
      <c r="I139" s="16" t="s">
        <v>25211</v>
      </c>
    </row>
    <row r="140" spans="1:16">
      <c r="A140" s="16" t="s">
        <v>25212</v>
      </c>
      <c r="B140" s="52" t="s">
        <v>1593</v>
      </c>
      <c r="C140" s="16" t="str">
        <f t="shared" si="2"/>
        <v>023 - 002</v>
      </c>
      <c r="D140" s="52" t="s">
        <v>36059</v>
      </c>
      <c r="E140" s="52" t="s">
        <v>380</v>
      </c>
      <c r="F140" s="16" t="s">
        <v>25213</v>
      </c>
      <c r="G140" s="16" t="s">
        <v>379</v>
      </c>
      <c r="H140" s="16" t="s">
        <v>32660</v>
      </c>
      <c r="I140" s="16" t="s">
        <v>25214</v>
      </c>
    </row>
    <row r="141" spans="1:16">
      <c r="A141" s="16" t="s">
        <v>32351</v>
      </c>
      <c r="B141" s="52" t="s">
        <v>4781</v>
      </c>
      <c r="C141" s="16" t="str">
        <f t="shared" si="2"/>
        <v>014 - 001</v>
      </c>
      <c r="D141" s="52" t="s">
        <v>34487</v>
      </c>
      <c r="E141" s="52" t="s">
        <v>31453</v>
      </c>
      <c r="F141" s="16" t="s">
        <v>3370</v>
      </c>
      <c r="G141" s="16" t="s">
        <v>31452</v>
      </c>
      <c r="H141" s="16" t="s">
        <v>32666</v>
      </c>
      <c r="I141" s="16" t="s">
        <v>3371</v>
      </c>
    </row>
    <row r="142" spans="1:16">
      <c r="A142" s="16" t="s">
        <v>3372</v>
      </c>
      <c r="B142" s="52" t="s">
        <v>27202</v>
      </c>
      <c r="C142" s="16" t="str">
        <f t="shared" si="2"/>
        <v>034 - 001</v>
      </c>
      <c r="D142" s="52" t="s">
        <v>34487</v>
      </c>
      <c r="E142" s="52" t="s">
        <v>23677</v>
      </c>
      <c r="F142" s="16" t="s">
        <v>3373</v>
      </c>
      <c r="G142" s="16" t="s">
        <v>23676</v>
      </c>
      <c r="H142" s="16" t="s">
        <v>35981</v>
      </c>
      <c r="I142" s="16" t="s">
        <v>3374</v>
      </c>
    </row>
    <row r="143" spans="1:16">
      <c r="A143" s="16" t="s">
        <v>16891</v>
      </c>
      <c r="B143" s="52" t="s">
        <v>15356</v>
      </c>
      <c r="C143" s="16" t="str">
        <f t="shared" si="2"/>
        <v>004 - 004</v>
      </c>
      <c r="D143" s="52" t="s">
        <v>34487</v>
      </c>
      <c r="E143" s="52" t="s">
        <v>10758</v>
      </c>
      <c r="F143" s="16" t="s">
        <v>16892</v>
      </c>
      <c r="G143" s="16" t="s">
        <v>10757</v>
      </c>
      <c r="H143" s="16" t="s">
        <v>10732</v>
      </c>
      <c r="I143" s="16" t="s">
        <v>12087</v>
      </c>
      <c r="J143" s="16"/>
    </row>
    <row r="144" spans="1:16">
      <c r="A144" s="16" t="s">
        <v>16414</v>
      </c>
      <c r="B144" s="52" t="s">
        <v>15357</v>
      </c>
      <c r="C144" s="16" t="str">
        <f t="shared" si="2"/>
        <v>004 - 801</v>
      </c>
      <c r="D144" s="52"/>
      <c r="E144" s="52" t="s">
        <v>10758</v>
      </c>
      <c r="F144" s="16"/>
      <c r="G144" s="16" t="s">
        <v>10757</v>
      </c>
      <c r="H144" s="16" t="s">
        <v>10732</v>
      </c>
      <c r="I144" s="16" t="s">
        <v>9852</v>
      </c>
      <c r="J144" s="16" t="s">
        <v>34487</v>
      </c>
    </row>
    <row r="145" spans="1:10">
      <c r="A145" s="16" t="s">
        <v>288</v>
      </c>
      <c r="B145" s="52" t="s">
        <v>26974</v>
      </c>
      <c r="C145" s="16" t="str">
        <f t="shared" si="2"/>
        <v>032 - 900</v>
      </c>
      <c r="D145" s="52"/>
      <c r="E145" s="52" t="s">
        <v>30333</v>
      </c>
      <c r="F145" s="16"/>
      <c r="G145" s="16" t="s">
        <v>30332</v>
      </c>
      <c r="H145" s="16" t="s">
        <v>30334</v>
      </c>
      <c r="I145" s="16" t="s">
        <v>289</v>
      </c>
      <c r="J145" s="16" t="s">
        <v>34487</v>
      </c>
    </row>
    <row r="146" spans="1:10">
      <c r="A146" s="16" t="s">
        <v>9436</v>
      </c>
      <c r="B146" s="52" t="s">
        <v>20622</v>
      </c>
      <c r="C146" s="16" t="str">
        <f t="shared" si="2"/>
        <v>013 - 804</v>
      </c>
      <c r="D146" s="52"/>
      <c r="E146" s="52" t="s">
        <v>26240</v>
      </c>
      <c r="F146" s="16"/>
      <c r="G146" s="16" t="s">
        <v>26239</v>
      </c>
      <c r="H146" s="16" t="s">
        <v>32666</v>
      </c>
      <c r="I146" s="16" t="s">
        <v>9437</v>
      </c>
      <c r="J146" s="16" t="s">
        <v>34487</v>
      </c>
    </row>
    <row r="147" spans="1:10">
      <c r="A147" s="16" t="s">
        <v>16569</v>
      </c>
      <c r="B147" s="52" t="s">
        <v>15704</v>
      </c>
      <c r="C147" s="16" t="str">
        <f t="shared" si="2"/>
        <v>013 - 003</v>
      </c>
      <c r="D147" s="52" t="s">
        <v>34487</v>
      </c>
      <c r="E147" s="52" t="s">
        <v>26240</v>
      </c>
      <c r="F147" s="16" t="s">
        <v>16570</v>
      </c>
      <c r="G147" s="16" t="s">
        <v>26239</v>
      </c>
      <c r="H147" s="16" t="s">
        <v>32666</v>
      </c>
      <c r="I147" s="16" t="s">
        <v>16571</v>
      </c>
    </row>
    <row r="148" spans="1:10">
      <c r="A148" s="16" t="s">
        <v>9853</v>
      </c>
      <c r="B148" s="52" t="s">
        <v>15157</v>
      </c>
      <c r="C148" s="16" t="str">
        <f t="shared" si="2"/>
        <v>016 - 801</v>
      </c>
      <c r="D148" s="52"/>
      <c r="E148" s="52" t="s">
        <v>10742</v>
      </c>
      <c r="F148" s="16"/>
      <c r="G148" s="16" t="s">
        <v>10741</v>
      </c>
      <c r="H148" s="16" t="s">
        <v>32666</v>
      </c>
      <c r="I148" s="16" t="s">
        <v>9854</v>
      </c>
      <c r="J148" s="16" t="s">
        <v>34487</v>
      </c>
    </row>
    <row r="149" spans="1:10">
      <c r="A149" s="16" t="s">
        <v>35399</v>
      </c>
      <c r="B149" s="52" t="s">
        <v>6533</v>
      </c>
      <c r="C149" s="16" t="str">
        <f t="shared" si="2"/>
        <v>009 - 002</v>
      </c>
      <c r="D149" s="52" t="s">
        <v>34487</v>
      </c>
      <c r="E149" s="52" t="s">
        <v>26840</v>
      </c>
      <c r="F149" s="16" t="s">
        <v>35400</v>
      </c>
      <c r="G149" s="16" t="s">
        <v>26839</v>
      </c>
      <c r="H149" s="16" t="s">
        <v>34573</v>
      </c>
      <c r="I149" s="16" t="s">
        <v>35401</v>
      </c>
    </row>
    <row r="150" spans="1:10">
      <c r="A150" s="16" t="s">
        <v>22065</v>
      </c>
      <c r="B150" s="52" t="s">
        <v>26975</v>
      </c>
      <c r="C150" s="16" t="str">
        <f t="shared" si="2"/>
        <v>032 - 806</v>
      </c>
      <c r="D150" s="52"/>
      <c r="E150" s="52" t="s">
        <v>30333</v>
      </c>
      <c r="F150" s="16"/>
      <c r="G150" s="16" t="s">
        <v>30332</v>
      </c>
      <c r="H150" s="16" t="s">
        <v>30334</v>
      </c>
      <c r="I150" s="16" t="s">
        <v>22066</v>
      </c>
      <c r="J150" s="16" t="s">
        <v>34487</v>
      </c>
    </row>
    <row r="151" spans="1:10">
      <c r="A151" s="16" t="s">
        <v>36073</v>
      </c>
      <c r="B151" s="52" t="s">
        <v>22262</v>
      </c>
      <c r="C151" s="16" t="str">
        <f t="shared" si="2"/>
        <v>006 - 002</v>
      </c>
      <c r="D151" s="52" t="s">
        <v>34487</v>
      </c>
      <c r="E151" s="52" t="s">
        <v>26671</v>
      </c>
      <c r="F151" s="16" t="s">
        <v>26669</v>
      </c>
      <c r="G151" s="16" t="s">
        <v>26670</v>
      </c>
      <c r="H151" s="16" t="s">
        <v>10732</v>
      </c>
      <c r="I151" s="16" t="s">
        <v>16658</v>
      </c>
    </row>
    <row r="152" spans="1:10">
      <c r="A152" s="16" t="s">
        <v>23756</v>
      </c>
      <c r="B152" s="52" t="s">
        <v>28407</v>
      </c>
      <c r="C152" s="16" t="str">
        <f t="shared" si="2"/>
        <v>072 - 003</v>
      </c>
      <c r="D152" s="52" t="s">
        <v>34487</v>
      </c>
      <c r="E152" s="52" t="s">
        <v>23759</v>
      </c>
      <c r="F152" s="16" t="s">
        <v>23757</v>
      </c>
      <c r="G152" s="16" t="s">
        <v>23758</v>
      </c>
      <c r="H152" s="16" t="s">
        <v>37422</v>
      </c>
      <c r="I152" s="16" t="s">
        <v>23760</v>
      </c>
    </row>
    <row r="153" spans="1:10">
      <c r="A153" s="16" t="s">
        <v>28739</v>
      </c>
      <c r="B153" s="52" t="s">
        <v>35410</v>
      </c>
      <c r="C153" s="16" t="str">
        <f t="shared" si="2"/>
        <v>071 - 002</v>
      </c>
      <c r="D153" s="52" t="s">
        <v>34487</v>
      </c>
      <c r="E153" s="52" t="s">
        <v>13516</v>
      </c>
      <c r="F153" s="16" t="s">
        <v>28740</v>
      </c>
      <c r="G153" s="16" t="s">
        <v>13515</v>
      </c>
      <c r="H153" s="16" t="s">
        <v>37422</v>
      </c>
      <c r="I153" s="16" t="s">
        <v>6984</v>
      </c>
    </row>
    <row r="154" spans="1:10">
      <c r="A154" s="16" t="s">
        <v>28061</v>
      </c>
      <c r="B154" s="52" t="s">
        <v>18636</v>
      </c>
      <c r="C154" s="16" t="str">
        <f t="shared" si="2"/>
        <v>021 - 802</v>
      </c>
      <c r="D154" s="52"/>
      <c r="E154" s="52" t="s">
        <v>14657</v>
      </c>
      <c r="F154" s="16"/>
      <c r="G154" s="16" t="s">
        <v>14656</v>
      </c>
      <c r="H154" s="16" t="s">
        <v>4778</v>
      </c>
      <c r="I154" s="16" t="s">
        <v>28062</v>
      </c>
      <c r="J154" s="16" t="s">
        <v>34487</v>
      </c>
    </row>
    <row r="155" spans="1:10">
      <c r="A155" s="16" t="s">
        <v>11080</v>
      </c>
      <c r="B155" s="52" t="s">
        <v>15705</v>
      </c>
      <c r="C155" s="16" t="str">
        <f t="shared" si="2"/>
        <v>013 - 805</v>
      </c>
      <c r="D155" s="52"/>
      <c r="E155" s="52" t="s">
        <v>26240</v>
      </c>
      <c r="F155" s="16"/>
      <c r="G155" s="16" t="s">
        <v>26239</v>
      </c>
      <c r="H155" s="16" t="s">
        <v>32666</v>
      </c>
      <c r="I155" s="16" t="s">
        <v>11081</v>
      </c>
      <c r="J155" s="16" t="s">
        <v>34487</v>
      </c>
    </row>
    <row r="156" spans="1:10">
      <c r="A156" s="16" t="s">
        <v>28426</v>
      </c>
      <c r="B156" s="52" t="s">
        <v>15706</v>
      </c>
      <c r="C156" s="16" t="str">
        <f t="shared" si="2"/>
        <v>013 - 004</v>
      </c>
      <c r="D156" s="52" t="s">
        <v>34487</v>
      </c>
      <c r="E156" s="52" t="s">
        <v>26240</v>
      </c>
      <c r="F156" s="16" t="s">
        <v>28427</v>
      </c>
      <c r="G156" s="16" t="s">
        <v>26239</v>
      </c>
      <c r="H156" s="16" t="s">
        <v>32666</v>
      </c>
      <c r="I156" s="16" t="s">
        <v>13000</v>
      </c>
    </row>
    <row r="157" spans="1:10">
      <c r="A157" s="16" t="s">
        <v>25215</v>
      </c>
      <c r="B157" s="52" t="s">
        <v>13136</v>
      </c>
      <c r="C157" s="16" t="str">
        <f t="shared" si="2"/>
        <v>024 - 002</v>
      </c>
      <c r="D157" s="52" t="s">
        <v>36059</v>
      </c>
      <c r="E157" s="52" t="s">
        <v>26794</v>
      </c>
      <c r="F157" s="16" t="s">
        <v>26792</v>
      </c>
      <c r="G157" s="16" t="s">
        <v>26793</v>
      </c>
      <c r="H157" s="16" t="s">
        <v>32660</v>
      </c>
      <c r="I157" s="16" t="s">
        <v>25216</v>
      </c>
    </row>
    <row r="158" spans="1:10">
      <c r="A158" s="16" t="s">
        <v>16659</v>
      </c>
      <c r="B158" s="52" t="s">
        <v>22943</v>
      </c>
      <c r="C158" s="16" t="str">
        <f t="shared" si="2"/>
        <v>079 - 002</v>
      </c>
      <c r="D158" s="52" t="s">
        <v>34487</v>
      </c>
      <c r="E158" s="52" t="s">
        <v>4771</v>
      </c>
      <c r="F158" s="16" t="s">
        <v>16660</v>
      </c>
      <c r="G158" s="16" t="s">
        <v>4770</v>
      </c>
      <c r="H158" s="16" t="s">
        <v>4772</v>
      </c>
      <c r="I158" s="16" t="s">
        <v>4773</v>
      </c>
    </row>
    <row r="159" spans="1:10">
      <c r="A159" s="16" t="s">
        <v>4774</v>
      </c>
      <c r="B159" s="52" t="s">
        <v>9489</v>
      </c>
      <c r="C159" s="16" t="str">
        <f t="shared" si="2"/>
        <v>022 - 002</v>
      </c>
      <c r="D159" s="52" t="s">
        <v>34487</v>
      </c>
      <c r="E159" s="52" t="s">
        <v>4777</v>
      </c>
      <c r="F159" s="16" t="s">
        <v>4775</v>
      </c>
      <c r="G159" s="16" t="s">
        <v>4776</v>
      </c>
      <c r="H159" s="16" t="s">
        <v>4778</v>
      </c>
      <c r="I159" s="16" t="s">
        <v>12194</v>
      </c>
    </row>
    <row r="160" spans="1:10">
      <c r="A160" s="16" t="s">
        <v>18258</v>
      </c>
      <c r="B160" s="52" t="s">
        <v>25563</v>
      </c>
      <c r="C160" s="16" t="str">
        <f t="shared" si="2"/>
        <v>045 - 801</v>
      </c>
      <c r="D160" s="52"/>
      <c r="E160" s="52" t="s">
        <v>36879</v>
      </c>
      <c r="F160" s="16"/>
      <c r="G160" s="16" t="s">
        <v>36878</v>
      </c>
      <c r="H160" s="16" t="s">
        <v>30328</v>
      </c>
      <c r="I160" s="16" t="s">
        <v>18259</v>
      </c>
      <c r="J160" s="16" t="s">
        <v>34487</v>
      </c>
    </row>
    <row r="161" spans="1:10">
      <c r="A161" s="16" t="s">
        <v>771</v>
      </c>
      <c r="B161" s="52" t="s">
        <v>26217</v>
      </c>
      <c r="C161" s="16" t="str">
        <f t="shared" si="2"/>
        <v>001 - 004</v>
      </c>
      <c r="D161" s="52" t="s">
        <v>36059</v>
      </c>
      <c r="E161" s="52" t="s">
        <v>37671</v>
      </c>
      <c r="F161" s="16" t="s">
        <v>772</v>
      </c>
      <c r="G161" s="16" t="s">
        <v>37670</v>
      </c>
      <c r="H161" s="16" t="s">
        <v>10732</v>
      </c>
      <c r="I161" s="16" t="s">
        <v>773</v>
      </c>
      <c r="J161" s="16"/>
    </row>
    <row r="162" spans="1:10">
      <c r="A162" s="16" t="s">
        <v>6385</v>
      </c>
      <c r="B162" s="52" t="s">
        <v>6939</v>
      </c>
      <c r="C162" s="16" t="str">
        <f t="shared" si="2"/>
        <v>015 - 006</v>
      </c>
      <c r="D162" s="52" t="s">
        <v>36059</v>
      </c>
      <c r="E162" s="52" t="s">
        <v>32665</v>
      </c>
      <c r="F162" s="16" t="s">
        <v>6386</v>
      </c>
      <c r="G162" s="16" t="s">
        <v>32664</v>
      </c>
      <c r="H162" s="16" t="s">
        <v>32666</v>
      </c>
      <c r="I162" s="16" t="s">
        <v>6387</v>
      </c>
      <c r="J162" s="16"/>
    </row>
    <row r="163" spans="1:10">
      <c r="A163" s="16" t="s">
        <v>23526</v>
      </c>
      <c r="B163" s="52" t="s">
        <v>21169</v>
      </c>
      <c r="C163" s="16" t="str">
        <f t="shared" si="2"/>
        <v>078 - 006</v>
      </c>
      <c r="D163" s="52" t="s">
        <v>34487</v>
      </c>
      <c r="E163" s="52" t="s">
        <v>1697</v>
      </c>
      <c r="F163" s="16" t="s">
        <v>23527</v>
      </c>
      <c r="G163" s="16" t="s">
        <v>1696</v>
      </c>
      <c r="H163" s="16" t="s">
        <v>4772</v>
      </c>
      <c r="I163" s="16" t="s">
        <v>23057</v>
      </c>
      <c r="J163" s="16"/>
    </row>
    <row r="164" spans="1:10">
      <c r="A164" s="16" t="s">
        <v>37473</v>
      </c>
      <c r="B164" s="52" t="s">
        <v>22370</v>
      </c>
      <c r="C164" s="16" t="str">
        <f t="shared" si="2"/>
        <v>028 - 003</v>
      </c>
      <c r="D164" s="52" t="s">
        <v>36059</v>
      </c>
      <c r="E164" s="52" t="s">
        <v>32659</v>
      </c>
      <c r="F164" s="16" t="s">
        <v>37474</v>
      </c>
      <c r="G164" s="16" t="s">
        <v>32658</v>
      </c>
      <c r="H164" s="16" t="s">
        <v>32660</v>
      </c>
      <c r="I164" s="16" t="s">
        <v>37475</v>
      </c>
    </row>
    <row r="165" spans="1:10">
      <c r="A165" s="16" t="s">
        <v>23701</v>
      </c>
      <c r="B165" s="52" t="s">
        <v>35833</v>
      </c>
      <c r="C165" s="16" t="str">
        <f t="shared" si="2"/>
        <v>035 - 001</v>
      </c>
      <c r="D165" s="52" t="s">
        <v>36059</v>
      </c>
      <c r="E165" s="52" t="s">
        <v>30432</v>
      </c>
      <c r="F165" s="16" t="s">
        <v>37676</v>
      </c>
      <c r="G165" s="16" t="s">
        <v>30431</v>
      </c>
      <c r="H165" s="16" t="s">
        <v>35981</v>
      </c>
      <c r="I165" s="16" t="s">
        <v>37598</v>
      </c>
    </row>
    <row r="166" spans="1:10">
      <c r="A166" s="16" t="s">
        <v>13001</v>
      </c>
      <c r="B166" s="52" t="s">
        <v>15158</v>
      </c>
      <c r="C166" s="16" t="str">
        <f t="shared" si="2"/>
        <v>016 - 004</v>
      </c>
      <c r="D166" s="52" t="s">
        <v>34487</v>
      </c>
      <c r="E166" s="52" t="s">
        <v>10742</v>
      </c>
      <c r="F166" s="16" t="s">
        <v>13002</v>
      </c>
      <c r="G166" s="16" t="s">
        <v>10741</v>
      </c>
      <c r="H166" s="16" t="s">
        <v>32666</v>
      </c>
      <c r="I166" s="16" t="s">
        <v>13003</v>
      </c>
    </row>
    <row r="167" spans="1:10">
      <c r="A167" s="16" t="s">
        <v>23420</v>
      </c>
      <c r="B167" s="52" t="s">
        <v>15707</v>
      </c>
      <c r="C167" s="16" t="str">
        <f t="shared" si="2"/>
        <v>013 - 005</v>
      </c>
      <c r="D167" s="52" t="s">
        <v>36059</v>
      </c>
      <c r="E167" s="52" t="s">
        <v>26240</v>
      </c>
      <c r="F167" s="16" t="s">
        <v>23421</v>
      </c>
      <c r="G167" s="16" t="s">
        <v>26239</v>
      </c>
      <c r="H167" s="16" t="s">
        <v>32666</v>
      </c>
      <c r="I167" s="16" t="s">
        <v>23422</v>
      </c>
      <c r="J167" s="16"/>
    </row>
    <row r="168" spans="1:10">
      <c r="A168" s="16" t="s">
        <v>32240</v>
      </c>
      <c r="B168" s="52" t="s">
        <v>8001</v>
      </c>
      <c r="C168" s="16" t="str">
        <f t="shared" si="2"/>
        <v>009 - 003</v>
      </c>
      <c r="D168" s="52" t="s">
        <v>36059</v>
      </c>
      <c r="E168" s="52" t="s">
        <v>26840</v>
      </c>
      <c r="F168" s="16" t="s">
        <v>32241</v>
      </c>
      <c r="G168" s="16" t="s">
        <v>26839</v>
      </c>
      <c r="H168" s="16" t="s">
        <v>34573</v>
      </c>
      <c r="I168" s="16" t="s">
        <v>32242</v>
      </c>
    </row>
    <row r="169" spans="1:10">
      <c r="A169" s="16" t="s">
        <v>19320</v>
      </c>
      <c r="B169" s="52" t="s">
        <v>2360</v>
      </c>
      <c r="C169" s="16" t="str">
        <f t="shared" si="2"/>
        <v>009 - 004</v>
      </c>
      <c r="D169" s="52" t="s">
        <v>34487</v>
      </c>
      <c r="E169" s="52" t="s">
        <v>26840</v>
      </c>
      <c r="F169" s="16" t="s">
        <v>19321</v>
      </c>
      <c r="G169" s="16" t="s">
        <v>26839</v>
      </c>
      <c r="H169" s="16" t="s">
        <v>34573</v>
      </c>
      <c r="I169" s="16" t="s">
        <v>19322</v>
      </c>
      <c r="J169" s="16"/>
    </row>
    <row r="170" spans="1:10">
      <c r="A170" s="16" t="s">
        <v>5096</v>
      </c>
      <c r="B170" s="52" t="s">
        <v>553</v>
      </c>
      <c r="C170" s="16" t="str">
        <f t="shared" si="2"/>
        <v>012 - 002</v>
      </c>
      <c r="D170" s="52" t="s">
        <v>36059</v>
      </c>
      <c r="E170" s="52" t="s">
        <v>18879</v>
      </c>
      <c r="F170" s="16" t="s">
        <v>1293</v>
      </c>
      <c r="G170" s="16" t="s">
        <v>26253</v>
      </c>
      <c r="H170" s="16" t="s">
        <v>32666</v>
      </c>
      <c r="I170" s="16" t="s">
        <v>1294</v>
      </c>
    </row>
    <row r="171" spans="1:10">
      <c r="A171" s="16" t="s">
        <v>22067</v>
      </c>
      <c r="B171" s="52" t="s">
        <v>15708</v>
      </c>
      <c r="C171" s="16" t="str">
        <f t="shared" si="2"/>
        <v>013 - 806</v>
      </c>
      <c r="D171" s="52"/>
      <c r="E171" s="52" t="s">
        <v>26240</v>
      </c>
      <c r="F171" s="16"/>
      <c r="G171" s="16" t="s">
        <v>26239</v>
      </c>
      <c r="H171" s="16" t="s">
        <v>32666</v>
      </c>
      <c r="I171" s="16" t="s">
        <v>22068</v>
      </c>
      <c r="J171" s="16" t="s">
        <v>34487</v>
      </c>
    </row>
    <row r="172" spans="1:10">
      <c r="A172" s="16" t="s">
        <v>9438</v>
      </c>
      <c r="B172" s="52" t="s">
        <v>9306</v>
      </c>
      <c r="C172" s="16" t="str">
        <f t="shared" si="2"/>
        <v>003 - 804</v>
      </c>
      <c r="D172" s="52"/>
      <c r="E172" s="52" t="s">
        <v>3328</v>
      </c>
      <c r="F172" s="16"/>
      <c r="G172" s="16" t="s">
        <v>10731</v>
      </c>
      <c r="H172" s="16" t="s">
        <v>10732</v>
      </c>
      <c r="I172" s="16" t="s">
        <v>9439</v>
      </c>
      <c r="J172" s="16" t="s">
        <v>34487</v>
      </c>
    </row>
    <row r="173" spans="1:10">
      <c r="A173" s="16" t="s">
        <v>17437</v>
      </c>
      <c r="B173" s="52" t="s">
        <v>36664</v>
      </c>
      <c r="C173" s="16" t="str">
        <f t="shared" si="2"/>
        <v>702 - 701</v>
      </c>
      <c r="D173" s="52"/>
      <c r="E173" s="52"/>
      <c r="F173" s="16"/>
      <c r="G173" s="16" t="s">
        <v>17438</v>
      </c>
      <c r="H173" s="16" t="s">
        <v>10727</v>
      </c>
      <c r="I173" s="16" t="s">
        <v>17439</v>
      </c>
      <c r="J173" s="16" t="s">
        <v>34487</v>
      </c>
    </row>
    <row r="174" spans="1:10">
      <c r="A174" s="16" t="s">
        <v>37476</v>
      </c>
      <c r="B174" s="52" t="s">
        <v>34627</v>
      </c>
      <c r="C174" s="16" t="str">
        <f t="shared" si="2"/>
        <v>018 - 003</v>
      </c>
      <c r="D174" s="52" t="s">
        <v>36059</v>
      </c>
      <c r="E174" s="52" t="s">
        <v>35975</v>
      </c>
      <c r="F174" s="16" t="s">
        <v>35973</v>
      </c>
      <c r="G174" s="16" t="s">
        <v>35974</v>
      </c>
      <c r="H174" s="16" t="s">
        <v>32666</v>
      </c>
      <c r="I174" s="16" t="s">
        <v>37477</v>
      </c>
    </row>
    <row r="175" spans="1:10">
      <c r="A175" s="16" t="s">
        <v>12195</v>
      </c>
      <c r="B175" s="52" t="s">
        <v>4782</v>
      </c>
      <c r="C175" s="16" t="str">
        <f t="shared" si="2"/>
        <v>014 - 002</v>
      </c>
      <c r="D175" s="52" t="s">
        <v>34487</v>
      </c>
      <c r="E175" s="52" t="s">
        <v>31453</v>
      </c>
      <c r="F175" s="16" t="s">
        <v>12196</v>
      </c>
      <c r="G175" s="16" t="s">
        <v>31452</v>
      </c>
      <c r="H175" s="16" t="s">
        <v>32666</v>
      </c>
      <c r="I175" s="16" t="s">
        <v>31592</v>
      </c>
    </row>
    <row r="176" spans="1:10">
      <c r="A176" s="16" t="s">
        <v>1295</v>
      </c>
      <c r="B176" s="52" t="s">
        <v>26697</v>
      </c>
      <c r="C176" s="16" t="str">
        <f t="shared" si="2"/>
        <v>005 - 002</v>
      </c>
      <c r="D176" s="52" t="s">
        <v>36059</v>
      </c>
      <c r="E176" s="52" t="s">
        <v>18693</v>
      </c>
      <c r="F176" s="16" t="s">
        <v>1296</v>
      </c>
      <c r="G176" s="16" t="s">
        <v>18692</v>
      </c>
      <c r="H176" s="16" t="s">
        <v>10732</v>
      </c>
      <c r="I176" s="16" t="s">
        <v>1297</v>
      </c>
    </row>
    <row r="177" spans="1:10">
      <c r="A177" s="16" t="s">
        <v>28063</v>
      </c>
      <c r="B177" s="52" t="s">
        <v>554</v>
      </c>
      <c r="C177" s="16" t="str">
        <f t="shared" si="2"/>
        <v>012 - 802</v>
      </c>
      <c r="D177" s="52"/>
      <c r="E177" s="52" t="s">
        <v>18879</v>
      </c>
      <c r="F177" s="16"/>
      <c r="G177" s="16" t="s">
        <v>26253</v>
      </c>
      <c r="H177" s="16" t="s">
        <v>32666</v>
      </c>
      <c r="I177" s="16" t="s">
        <v>28064</v>
      </c>
      <c r="J177" s="16" t="s">
        <v>34487</v>
      </c>
    </row>
    <row r="178" spans="1:10">
      <c r="A178" s="16" t="s">
        <v>34297</v>
      </c>
      <c r="B178" s="52" t="s">
        <v>34628</v>
      </c>
      <c r="C178" s="16" t="str">
        <f t="shared" si="2"/>
        <v>018 - 004</v>
      </c>
      <c r="D178" s="52" t="s">
        <v>36059</v>
      </c>
      <c r="E178" s="52" t="s">
        <v>35975</v>
      </c>
      <c r="F178" s="16" t="s">
        <v>34298</v>
      </c>
      <c r="G178" s="16" t="s">
        <v>35974</v>
      </c>
      <c r="H178" s="16" t="s">
        <v>32666</v>
      </c>
      <c r="I178" s="16" t="s">
        <v>34299</v>
      </c>
      <c r="J178" s="16"/>
    </row>
    <row r="179" spans="1:10">
      <c r="A179" s="16" t="s">
        <v>20398</v>
      </c>
      <c r="B179" s="52" t="s">
        <v>32863</v>
      </c>
      <c r="C179" s="16" t="str">
        <f t="shared" si="2"/>
        <v>081 - 001</v>
      </c>
      <c r="D179" s="52" t="s">
        <v>36059</v>
      </c>
      <c r="E179" s="52" t="s">
        <v>29916</v>
      </c>
      <c r="F179" s="16" t="s">
        <v>20399</v>
      </c>
      <c r="G179" s="16" t="s">
        <v>29915</v>
      </c>
      <c r="H179" s="16" t="s">
        <v>29917</v>
      </c>
      <c r="I179" s="16" t="s">
        <v>29918</v>
      </c>
    </row>
    <row r="180" spans="1:10">
      <c r="A180" s="16" t="s">
        <v>3375</v>
      </c>
      <c r="B180" s="52" t="s">
        <v>36443</v>
      </c>
      <c r="C180" s="16" t="str">
        <f t="shared" si="2"/>
        <v>083 - 001</v>
      </c>
      <c r="D180" s="52" t="s">
        <v>34487</v>
      </c>
      <c r="E180" s="52" t="s">
        <v>21246</v>
      </c>
      <c r="F180" s="16" t="s">
        <v>3376</v>
      </c>
      <c r="G180" s="16" t="s">
        <v>21245</v>
      </c>
      <c r="H180" s="16" t="s">
        <v>29917</v>
      </c>
      <c r="I180" s="16" t="s">
        <v>3377</v>
      </c>
    </row>
    <row r="181" spans="1:10">
      <c r="A181" s="16" t="s">
        <v>1955</v>
      </c>
      <c r="B181" s="52" t="s">
        <v>9490</v>
      </c>
      <c r="C181" s="16" t="str">
        <f t="shared" si="2"/>
        <v>022 - 003</v>
      </c>
      <c r="D181" s="52" t="s">
        <v>34487</v>
      </c>
      <c r="E181" s="52" t="s">
        <v>4777</v>
      </c>
      <c r="F181" s="16" t="s">
        <v>3661</v>
      </c>
      <c r="G181" s="16" t="s">
        <v>4776</v>
      </c>
      <c r="H181" s="16" t="s">
        <v>4778</v>
      </c>
      <c r="I181" s="16" t="s">
        <v>3662</v>
      </c>
    </row>
    <row r="182" spans="1:10">
      <c r="A182" s="16" t="s">
        <v>3378</v>
      </c>
      <c r="B182" s="52" t="s">
        <v>18637</v>
      </c>
      <c r="C182" s="16" t="str">
        <f t="shared" si="2"/>
        <v>021 - 001</v>
      </c>
      <c r="D182" s="52" t="s">
        <v>34487</v>
      </c>
      <c r="E182" s="52" t="s">
        <v>14657</v>
      </c>
      <c r="F182" s="16" t="s">
        <v>9178</v>
      </c>
      <c r="G182" s="16" t="s">
        <v>14656</v>
      </c>
      <c r="H182" s="16" t="s">
        <v>4778</v>
      </c>
      <c r="I182" s="16" t="s">
        <v>13988</v>
      </c>
    </row>
    <row r="183" spans="1:10">
      <c r="A183" s="16" t="s">
        <v>12088</v>
      </c>
      <c r="B183" s="52" t="s">
        <v>2267</v>
      </c>
      <c r="C183" s="16" t="str">
        <f t="shared" si="2"/>
        <v>095 - 004</v>
      </c>
      <c r="D183" s="52" t="s">
        <v>34487</v>
      </c>
      <c r="E183" s="52" t="s">
        <v>5719</v>
      </c>
      <c r="F183" s="16" t="s">
        <v>12089</v>
      </c>
      <c r="G183" s="16" t="s">
        <v>29627</v>
      </c>
      <c r="H183" s="16" t="s">
        <v>33521</v>
      </c>
      <c r="I183" s="16" t="s">
        <v>12090</v>
      </c>
      <c r="J183" s="16"/>
    </row>
    <row r="184" spans="1:10">
      <c r="A184" s="16" t="s">
        <v>37478</v>
      </c>
      <c r="B184" s="52" t="s">
        <v>22263</v>
      </c>
      <c r="C184" s="16" t="str">
        <f t="shared" si="2"/>
        <v>006 - 003</v>
      </c>
      <c r="D184" s="52" t="s">
        <v>36059</v>
      </c>
      <c r="E184" s="52" t="s">
        <v>26671</v>
      </c>
      <c r="F184" s="16" t="s">
        <v>37479</v>
      </c>
      <c r="G184" s="16" t="s">
        <v>26670</v>
      </c>
      <c r="H184" s="16" t="s">
        <v>10732</v>
      </c>
      <c r="I184" s="16" t="s">
        <v>37480</v>
      </c>
    </row>
    <row r="185" spans="1:10">
      <c r="A185" s="16" t="s">
        <v>28216</v>
      </c>
      <c r="B185" s="52" t="s">
        <v>16280</v>
      </c>
      <c r="C185" s="16" t="str">
        <f t="shared" si="2"/>
        <v>078 - 007</v>
      </c>
      <c r="D185" s="52" t="s">
        <v>34487</v>
      </c>
      <c r="E185" s="52" t="s">
        <v>1697</v>
      </c>
      <c r="F185" s="16" t="s">
        <v>23527</v>
      </c>
      <c r="G185" s="16" t="s">
        <v>1696</v>
      </c>
      <c r="H185" s="16" t="s">
        <v>4772</v>
      </c>
      <c r="I185" s="16" t="s">
        <v>28217</v>
      </c>
    </row>
    <row r="186" spans="1:10">
      <c r="A186" s="16" t="s">
        <v>1298</v>
      </c>
      <c r="B186" s="52" t="s">
        <v>18083</v>
      </c>
      <c r="C186" s="16" t="str">
        <f t="shared" si="2"/>
        <v>084 - 002</v>
      </c>
      <c r="D186" s="52" t="s">
        <v>36059</v>
      </c>
      <c r="E186" s="52" t="s">
        <v>18698</v>
      </c>
      <c r="F186" s="16" t="s">
        <v>1299</v>
      </c>
      <c r="G186" s="16" t="s">
        <v>18697</v>
      </c>
      <c r="H186" s="16" t="s">
        <v>29917</v>
      </c>
      <c r="I186" s="16" t="s">
        <v>1300</v>
      </c>
    </row>
    <row r="187" spans="1:10">
      <c r="A187" s="16" t="s">
        <v>25722</v>
      </c>
      <c r="B187" s="52" t="s">
        <v>16646</v>
      </c>
      <c r="C187" s="16" t="str">
        <f t="shared" si="2"/>
        <v>075 - 002</v>
      </c>
      <c r="D187" s="52" t="s">
        <v>34487</v>
      </c>
      <c r="E187" s="52" t="s">
        <v>25912</v>
      </c>
      <c r="F187" s="16" t="s">
        <v>25723</v>
      </c>
      <c r="G187" s="16" t="s">
        <v>31815</v>
      </c>
      <c r="H187" s="16" t="s">
        <v>37422</v>
      </c>
      <c r="I187" s="16" t="s">
        <v>25724</v>
      </c>
    </row>
    <row r="188" spans="1:10">
      <c r="A188" s="16" t="s">
        <v>37481</v>
      </c>
      <c r="B188" s="52" t="s">
        <v>16647</v>
      </c>
      <c r="C188" s="16" t="str">
        <f t="shared" si="2"/>
        <v>075 - 003</v>
      </c>
      <c r="D188" s="52" t="s">
        <v>36059</v>
      </c>
      <c r="E188" s="52" t="s">
        <v>25912</v>
      </c>
      <c r="F188" s="16" t="s">
        <v>37482</v>
      </c>
      <c r="G188" s="16" t="s">
        <v>31815</v>
      </c>
      <c r="H188" s="16" t="s">
        <v>37422</v>
      </c>
      <c r="I188" s="16" t="s">
        <v>37483</v>
      </c>
    </row>
    <row r="189" spans="1:10">
      <c r="A189" s="16" t="s">
        <v>30271</v>
      </c>
      <c r="B189" s="52" t="s">
        <v>21894</v>
      </c>
      <c r="C189" s="16" t="str">
        <f t="shared" si="2"/>
        <v>065 - 004</v>
      </c>
      <c r="D189" s="52" t="s">
        <v>34487</v>
      </c>
      <c r="E189" s="52" t="s">
        <v>29546</v>
      </c>
      <c r="F189" s="16" t="s">
        <v>30272</v>
      </c>
      <c r="G189" s="16" t="s">
        <v>29545</v>
      </c>
      <c r="H189" s="16" t="s">
        <v>30282</v>
      </c>
      <c r="I189" s="16" t="s">
        <v>30273</v>
      </c>
      <c r="J189" s="16"/>
    </row>
    <row r="190" spans="1:10">
      <c r="A190" s="16" t="s">
        <v>35887</v>
      </c>
      <c r="B190" s="52" t="s">
        <v>31191</v>
      </c>
      <c r="C190" s="16" t="str">
        <f t="shared" si="2"/>
        <v>066 - 003</v>
      </c>
      <c r="D190" s="52" t="s">
        <v>34487</v>
      </c>
      <c r="E190" s="52" t="s">
        <v>3383</v>
      </c>
      <c r="F190" s="16" t="s">
        <v>3387</v>
      </c>
      <c r="G190" s="16" t="s">
        <v>3382</v>
      </c>
      <c r="H190" s="16" t="s">
        <v>15395</v>
      </c>
      <c r="I190" s="16" t="s">
        <v>3388</v>
      </c>
    </row>
    <row r="191" spans="1:10">
      <c r="A191" s="16" t="s">
        <v>13726</v>
      </c>
      <c r="B191" s="52" t="s">
        <v>21912</v>
      </c>
      <c r="C191" s="16" t="str">
        <f t="shared" si="2"/>
        <v>017 - 004</v>
      </c>
      <c r="D191" s="52" t="s">
        <v>36059</v>
      </c>
      <c r="E191" s="52" t="s">
        <v>22538</v>
      </c>
      <c r="F191" s="16" t="s">
        <v>13727</v>
      </c>
      <c r="G191" s="16" t="s">
        <v>22537</v>
      </c>
      <c r="H191" s="16" t="s">
        <v>32666</v>
      </c>
      <c r="I191" s="16" t="s">
        <v>13728</v>
      </c>
      <c r="J191" s="16"/>
    </row>
    <row r="192" spans="1:10">
      <c r="A192" s="16" t="s">
        <v>28065</v>
      </c>
      <c r="B192" s="52" t="s">
        <v>14005</v>
      </c>
      <c r="C192" s="16" t="str">
        <f t="shared" si="2"/>
        <v>019 - 802</v>
      </c>
      <c r="D192" s="52"/>
      <c r="E192" s="52" t="s">
        <v>23092</v>
      </c>
      <c r="F192" s="16"/>
      <c r="G192" s="16" t="s">
        <v>23091</v>
      </c>
      <c r="H192" s="16" t="s">
        <v>32666</v>
      </c>
      <c r="I192" s="16" t="s">
        <v>28066</v>
      </c>
      <c r="J192" s="16" t="s">
        <v>34487</v>
      </c>
    </row>
    <row r="193" spans="1:10">
      <c r="A193" s="16" t="s">
        <v>774</v>
      </c>
      <c r="B193" s="52" t="s">
        <v>22264</v>
      </c>
      <c r="C193" s="16" t="str">
        <f t="shared" ref="C193:C256" si="3">MID(A193,1,3) &amp;" - " &amp;MID(A193,4,3)</f>
        <v>006 - 004</v>
      </c>
      <c r="D193" s="52" t="s">
        <v>36059</v>
      </c>
      <c r="E193" s="52" t="s">
        <v>26671</v>
      </c>
      <c r="F193" s="16" t="s">
        <v>775</v>
      </c>
      <c r="G193" s="16" t="s">
        <v>26670</v>
      </c>
      <c r="H193" s="16" t="s">
        <v>10732</v>
      </c>
      <c r="I193" s="16" t="s">
        <v>776</v>
      </c>
      <c r="J193" s="16"/>
    </row>
    <row r="194" spans="1:10">
      <c r="A194" s="16" t="s">
        <v>35977</v>
      </c>
      <c r="B194" s="52" t="s">
        <v>19617</v>
      </c>
      <c r="C194" s="16" t="str">
        <f t="shared" si="3"/>
        <v>039 - 001</v>
      </c>
      <c r="D194" s="52" t="s">
        <v>36059</v>
      </c>
      <c r="E194" s="52" t="s">
        <v>35980</v>
      </c>
      <c r="F194" s="16" t="s">
        <v>35978</v>
      </c>
      <c r="G194" s="16" t="s">
        <v>35979</v>
      </c>
      <c r="H194" s="16" t="s">
        <v>35981</v>
      </c>
      <c r="I194" s="16" t="s">
        <v>35982</v>
      </c>
    </row>
    <row r="195" spans="1:10">
      <c r="A195" s="16" t="s">
        <v>14947</v>
      </c>
      <c r="B195" s="52" t="s">
        <v>33692</v>
      </c>
      <c r="C195" s="16" t="str">
        <f t="shared" si="3"/>
        <v>I99 - 208</v>
      </c>
      <c r="D195" s="52"/>
      <c r="E195" s="52" t="s">
        <v>10726</v>
      </c>
      <c r="F195" s="16"/>
      <c r="G195" s="16" t="s">
        <v>10725</v>
      </c>
      <c r="H195" s="16" t="s">
        <v>10727</v>
      </c>
      <c r="I195" s="16" t="s">
        <v>14948</v>
      </c>
    </row>
    <row r="196" spans="1:10">
      <c r="A196" s="16" t="s">
        <v>30999</v>
      </c>
      <c r="B196" s="52" t="s">
        <v>28991</v>
      </c>
      <c r="C196" s="16" t="str">
        <f t="shared" si="3"/>
        <v>090 - 003</v>
      </c>
      <c r="D196" s="52" t="s">
        <v>36059</v>
      </c>
      <c r="E196" s="52" t="s">
        <v>33520</v>
      </c>
      <c r="F196" s="16" t="s">
        <v>31000</v>
      </c>
      <c r="G196" s="16" t="s">
        <v>33519</v>
      </c>
      <c r="H196" s="16" t="s">
        <v>33521</v>
      </c>
      <c r="I196" s="16" t="s">
        <v>31001</v>
      </c>
    </row>
    <row r="197" spans="1:10">
      <c r="A197" s="16" t="s">
        <v>14964</v>
      </c>
      <c r="B197" s="52" t="s">
        <v>15159</v>
      </c>
      <c r="C197" s="16" t="str">
        <f t="shared" si="3"/>
        <v>016 - 248</v>
      </c>
      <c r="D197" s="52" t="s">
        <v>34487</v>
      </c>
      <c r="E197" s="52" t="s">
        <v>10742</v>
      </c>
      <c r="F197" s="16" t="s">
        <v>36714</v>
      </c>
      <c r="G197" s="16" t="s">
        <v>10741</v>
      </c>
      <c r="H197" s="16" t="s">
        <v>32666</v>
      </c>
      <c r="I197" s="16" t="s">
        <v>173</v>
      </c>
    </row>
    <row r="198" spans="1:10">
      <c r="A198" s="16" t="s">
        <v>21243</v>
      </c>
      <c r="B198" s="52" t="s">
        <v>36444</v>
      </c>
      <c r="C198" s="16" t="str">
        <f t="shared" si="3"/>
        <v>083 - 002</v>
      </c>
      <c r="D198" s="52" t="s">
        <v>34487</v>
      </c>
      <c r="E198" s="52" t="s">
        <v>21246</v>
      </c>
      <c r="F198" s="16" t="s">
        <v>21244</v>
      </c>
      <c r="G198" s="16" t="s">
        <v>21245</v>
      </c>
      <c r="H198" s="16" t="s">
        <v>29917</v>
      </c>
      <c r="I198" s="16" t="s">
        <v>26228</v>
      </c>
    </row>
    <row r="199" spans="1:10">
      <c r="A199" s="16" t="s">
        <v>37554</v>
      </c>
      <c r="B199" s="52" t="s">
        <v>36445</v>
      </c>
      <c r="C199" s="16" t="str">
        <f t="shared" si="3"/>
        <v>083 - 003</v>
      </c>
      <c r="D199" s="52" t="s">
        <v>36059</v>
      </c>
      <c r="E199" s="52" t="s">
        <v>21246</v>
      </c>
      <c r="F199" s="16" t="s">
        <v>37555</v>
      </c>
      <c r="G199" s="16" t="s">
        <v>21245</v>
      </c>
      <c r="H199" s="16" t="s">
        <v>29917</v>
      </c>
      <c r="I199" s="16" t="s">
        <v>37556</v>
      </c>
    </row>
    <row r="200" spans="1:10">
      <c r="A200" s="16" t="s">
        <v>11545</v>
      </c>
      <c r="B200" s="52" t="s">
        <v>9019</v>
      </c>
      <c r="C200" s="16" t="str">
        <f t="shared" si="3"/>
        <v>082 - 001</v>
      </c>
      <c r="D200" s="52" t="s">
        <v>36059</v>
      </c>
      <c r="E200" s="52" t="s">
        <v>1263</v>
      </c>
      <c r="F200" s="16" t="s">
        <v>11546</v>
      </c>
      <c r="G200" s="16" t="s">
        <v>1262</v>
      </c>
      <c r="H200" s="16" t="s">
        <v>29917</v>
      </c>
      <c r="I200" s="16" t="s">
        <v>11547</v>
      </c>
    </row>
    <row r="201" spans="1:10">
      <c r="A201" s="16" t="s">
        <v>6985</v>
      </c>
      <c r="B201" s="52" t="s">
        <v>8818</v>
      </c>
      <c r="C201" s="16" t="str">
        <f t="shared" si="3"/>
        <v>077 - 002</v>
      </c>
      <c r="D201" s="52" t="s">
        <v>34487</v>
      </c>
      <c r="E201" s="52" t="s">
        <v>36237</v>
      </c>
      <c r="F201" s="16" t="s">
        <v>6986</v>
      </c>
      <c r="G201" s="16" t="s">
        <v>36236</v>
      </c>
      <c r="H201" s="16" t="s">
        <v>13511</v>
      </c>
      <c r="I201" s="16" t="s">
        <v>6987</v>
      </c>
    </row>
    <row r="202" spans="1:10">
      <c r="A202" s="16" t="s">
        <v>23423</v>
      </c>
      <c r="B202" s="52" t="s">
        <v>22265</v>
      </c>
      <c r="C202" s="16" t="str">
        <f t="shared" si="3"/>
        <v>006 - 005</v>
      </c>
      <c r="D202" s="52" t="s">
        <v>36059</v>
      </c>
      <c r="E202" s="52" t="s">
        <v>26671</v>
      </c>
      <c r="F202" s="16" t="s">
        <v>23424</v>
      </c>
      <c r="G202" s="16" t="s">
        <v>26670</v>
      </c>
      <c r="H202" s="16" t="s">
        <v>10732</v>
      </c>
      <c r="I202" s="16" t="s">
        <v>23168</v>
      </c>
      <c r="J202" s="16"/>
    </row>
    <row r="203" spans="1:10">
      <c r="A203" s="16" t="s">
        <v>777</v>
      </c>
      <c r="B203" s="52" t="s">
        <v>2388</v>
      </c>
      <c r="C203" s="16" t="str">
        <f t="shared" si="3"/>
        <v>002 - 004</v>
      </c>
      <c r="D203" s="52" t="s">
        <v>36059</v>
      </c>
      <c r="E203" s="52" t="s">
        <v>36066</v>
      </c>
      <c r="F203" s="16" t="s">
        <v>778</v>
      </c>
      <c r="G203" s="16" t="s">
        <v>20457</v>
      </c>
      <c r="H203" s="16" t="s">
        <v>10732</v>
      </c>
      <c r="I203" s="16" t="s">
        <v>779</v>
      </c>
      <c r="J203" s="16"/>
    </row>
    <row r="204" spans="1:10">
      <c r="A204" s="16" t="s">
        <v>12981</v>
      </c>
      <c r="B204" s="52" t="s">
        <v>26218</v>
      </c>
      <c r="C204" s="16" t="str">
        <f t="shared" si="3"/>
        <v>001 - 005</v>
      </c>
      <c r="D204" s="52" t="s">
        <v>34487</v>
      </c>
      <c r="E204" s="52" t="s">
        <v>37671</v>
      </c>
      <c r="F204" s="16" t="s">
        <v>772</v>
      </c>
      <c r="G204" s="16" t="s">
        <v>37670</v>
      </c>
      <c r="H204" s="16" t="s">
        <v>10732</v>
      </c>
      <c r="I204" s="16" t="s">
        <v>17714</v>
      </c>
      <c r="J204" s="16"/>
    </row>
    <row r="205" spans="1:10">
      <c r="A205" s="16" t="s">
        <v>6988</v>
      </c>
      <c r="B205" s="52" t="s">
        <v>11453</v>
      </c>
      <c r="C205" s="16" t="str">
        <f t="shared" si="3"/>
        <v>061 - 002</v>
      </c>
      <c r="D205" s="52" t="s">
        <v>34487</v>
      </c>
      <c r="E205" s="52" t="s">
        <v>26249</v>
      </c>
      <c r="F205" s="16" t="s">
        <v>6989</v>
      </c>
      <c r="G205" s="16" t="s">
        <v>26248</v>
      </c>
      <c r="H205" s="16" t="s">
        <v>30282</v>
      </c>
      <c r="I205" s="16" t="s">
        <v>6990</v>
      </c>
    </row>
    <row r="206" spans="1:10">
      <c r="A206" s="16" t="s">
        <v>6991</v>
      </c>
      <c r="B206" s="52" t="s">
        <v>9020</v>
      </c>
      <c r="C206" s="16" t="str">
        <f t="shared" si="3"/>
        <v>082 - 002</v>
      </c>
      <c r="D206" s="52" t="s">
        <v>34487</v>
      </c>
      <c r="E206" s="52" t="s">
        <v>1263</v>
      </c>
      <c r="F206" s="16" t="s">
        <v>1261</v>
      </c>
      <c r="G206" s="16" t="s">
        <v>1262</v>
      </c>
      <c r="H206" s="16" t="s">
        <v>29917</v>
      </c>
      <c r="I206" s="16" t="s">
        <v>6992</v>
      </c>
    </row>
    <row r="207" spans="1:10">
      <c r="A207" s="16" t="s">
        <v>23761</v>
      </c>
      <c r="B207" s="52" t="s">
        <v>9021</v>
      </c>
      <c r="C207" s="16" t="str">
        <f t="shared" si="3"/>
        <v>082 - 003</v>
      </c>
      <c r="D207" s="52" t="s">
        <v>34487</v>
      </c>
      <c r="E207" s="52" t="s">
        <v>1263</v>
      </c>
      <c r="F207" s="16" t="s">
        <v>1261</v>
      </c>
      <c r="G207" s="16" t="s">
        <v>1262</v>
      </c>
      <c r="H207" s="16" t="s">
        <v>29917</v>
      </c>
      <c r="I207" s="16" t="s">
        <v>1264</v>
      </c>
    </row>
    <row r="208" spans="1:10">
      <c r="A208" s="16" t="s">
        <v>17715</v>
      </c>
      <c r="B208" s="52" t="s">
        <v>2268</v>
      </c>
      <c r="C208" s="16" t="str">
        <f t="shared" si="3"/>
        <v>095 - 005</v>
      </c>
      <c r="D208" s="52" t="s">
        <v>34487</v>
      </c>
      <c r="E208" s="52" t="s">
        <v>5719</v>
      </c>
      <c r="F208" s="16" t="s">
        <v>36792</v>
      </c>
      <c r="G208" s="16" t="s">
        <v>29627</v>
      </c>
      <c r="H208" s="16" t="s">
        <v>33521</v>
      </c>
      <c r="I208" s="16" t="s">
        <v>34467</v>
      </c>
    </row>
    <row r="209" spans="1:10">
      <c r="A209" s="16" t="s">
        <v>1855</v>
      </c>
      <c r="B209" s="52" t="s">
        <v>24037</v>
      </c>
      <c r="C209" s="16" t="str">
        <f t="shared" si="3"/>
        <v>025 - 003</v>
      </c>
      <c r="D209" s="52" t="s">
        <v>34487</v>
      </c>
      <c r="E209" s="52" t="s">
        <v>36071</v>
      </c>
      <c r="F209" s="16" t="s">
        <v>1856</v>
      </c>
      <c r="G209" s="16" t="s">
        <v>36070</v>
      </c>
      <c r="H209" s="16" t="s">
        <v>32660</v>
      </c>
      <c r="I209" s="16" t="s">
        <v>1857</v>
      </c>
    </row>
    <row r="210" spans="1:10">
      <c r="A210" s="16" t="s">
        <v>13989</v>
      </c>
      <c r="B210" s="52" t="s">
        <v>5456</v>
      </c>
      <c r="C210" s="16" t="str">
        <f t="shared" si="3"/>
        <v>007 - 001</v>
      </c>
      <c r="D210" s="52" t="s">
        <v>34487</v>
      </c>
      <c r="E210" s="52" t="s">
        <v>14662</v>
      </c>
      <c r="F210" s="16" t="s">
        <v>13990</v>
      </c>
      <c r="G210" s="16" t="s">
        <v>14661</v>
      </c>
      <c r="H210" s="16" t="s">
        <v>14663</v>
      </c>
      <c r="I210" s="16" t="s">
        <v>14108</v>
      </c>
    </row>
    <row r="211" spans="1:10">
      <c r="A211" s="16" t="s">
        <v>6993</v>
      </c>
      <c r="B211" s="52" t="s">
        <v>30001</v>
      </c>
      <c r="C211" s="16" t="str">
        <f t="shared" si="3"/>
        <v>055 - 002</v>
      </c>
      <c r="D211" s="52" t="s">
        <v>34487</v>
      </c>
      <c r="E211" s="52" t="s">
        <v>1268</v>
      </c>
      <c r="F211" s="16" t="s">
        <v>6994</v>
      </c>
      <c r="G211" s="16" t="s">
        <v>1267</v>
      </c>
      <c r="H211" s="16" t="s">
        <v>1269</v>
      </c>
      <c r="I211" s="16" t="s">
        <v>6995</v>
      </c>
    </row>
    <row r="212" spans="1:10">
      <c r="A212" s="16" t="s">
        <v>13729</v>
      </c>
      <c r="B212" s="52" t="s">
        <v>16648</v>
      </c>
      <c r="C212" s="16" t="str">
        <f t="shared" si="3"/>
        <v>075 - 004</v>
      </c>
      <c r="D212" s="52" t="s">
        <v>36059</v>
      </c>
      <c r="E212" s="52" t="s">
        <v>25912</v>
      </c>
      <c r="F212" s="16" t="s">
        <v>31814</v>
      </c>
      <c r="G212" s="16" t="s">
        <v>31815</v>
      </c>
      <c r="H212" s="16" t="s">
        <v>37422</v>
      </c>
      <c r="I212" s="16" t="s">
        <v>13730</v>
      </c>
      <c r="J212" s="16"/>
    </row>
    <row r="213" spans="1:10">
      <c r="A213" s="16" t="s">
        <v>21643</v>
      </c>
      <c r="B213" s="52" t="s">
        <v>18638</v>
      </c>
      <c r="C213" s="16" t="str">
        <f t="shared" si="3"/>
        <v>021 - 803</v>
      </c>
      <c r="D213" s="52"/>
      <c r="E213" s="52" t="s">
        <v>14657</v>
      </c>
      <c r="F213" s="16"/>
      <c r="G213" s="16" t="s">
        <v>14656</v>
      </c>
      <c r="H213" s="16" t="s">
        <v>4778</v>
      </c>
      <c r="I213" s="16" t="s">
        <v>21644</v>
      </c>
      <c r="J213" s="16" t="s">
        <v>34487</v>
      </c>
    </row>
    <row r="214" spans="1:10">
      <c r="A214" s="16" t="s">
        <v>19306</v>
      </c>
      <c r="B214" s="52" t="s">
        <v>2766</v>
      </c>
      <c r="C214" s="16" t="str">
        <f t="shared" si="3"/>
        <v>058 - 004</v>
      </c>
      <c r="D214" s="52" t="s">
        <v>34487</v>
      </c>
      <c r="E214" s="52" t="s">
        <v>10753</v>
      </c>
      <c r="F214" s="16" t="s">
        <v>12853</v>
      </c>
      <c r="G214" s="16" t="s">
        <v>10752</v>
      </c>
      <c r="H214" s="16" t="s">
        <v>20396</v>
      </c>
      <c r="I214" s="16" t="s">
        <v>12854</v>
      </c>
      <c r="J214" s="16"/>
    </row>
    <row r="215" spans="1:10">
      <c r="A215" s="16" t="s">
        <v>6388</v>
      </c>
      <c r="B215" s="52" t="s">
        <v>19847</v>
      </c>
      <c r="C215" s="16" t="str">
        <f t="shared" si="3"/>
        <v>006 - 006</v>
      </c>
      <c r="D215" s="52" t="s">
        <v>36059</v>
      </c>
      <c r="E215" s="52" t="s">
        <v>26671</v>
      </c>
      <c r="F215" s="16" t="s">
        <v>6389</v>
      </c>
      <c r="G215" s="16" t="s">
        <v>26670</v>
      </c>
      <c r="H215" s="16" t="s">
        <v>10732</v>
      </c>
      <c r="I215" s="16" t="s">
        <v>6390</v>
      </c>
      <c r="J215" s="16"/>
    </row>
    <row r="216" spans="1:10">
      <c r="A216" s="16" t="s">
        <v>28067</v>
      </c>
      <c r="B216" s="52" t="s">
        <v>15358</v>
      </c>
      <c r="C216" s="16" t="str">
        <f t="shared" si="3"/>
        <v>004 - 802</v>
      </c>
      <c r="D216" s="52"/>
      <c r="E216" s="52" t="s">
        <v>10758</v>
      </c>
      <c r="F216" s="16"/>
      <c r="G216" s="16" t="s">
        <v>10757</v>
      </c>
      <c r="H216" s="16" t="s">
        <v>10732</v>
      </c>
      <c r="I216" s="16" t="s">
        <v>415</v>
      </c>
      <c r="J216" s="16" t="s">
        <v>34487</v>
      </c>
    </row>
    <row r="217" spans="1:10">
      <c r="A217" s="16" t="s">
        <v>416</v>
      </c>
      <c r="B217" s="52" t="s">
        <v>9491</v>
      </c>
      <c r="C217" s="16" t="str">
        <f t="shared" si="3"/>
        <v>022 - 802</v>
      </c>
      <c r="D217" s="52"/>
      <c r="E217" s="52" t="s">
        <v>4777</v>
      </c>
      <c r="F217" s="16"/>
      <c r="G217" s="16" t="s">
        <v>4776</v>
      </c>
      <c r="H217" s="16" t="s">
        <v>4778</v>
      </c>
      <c r="I217" s="16" t="s">
        <v>417</v>
      </c>
      <c r="J217" s="16" t="s">
        <v>34487</v>
      </c>
    </row>
    <row r="218" spans="1:10">
      <c r="A218" s="16" t="s">
        <v>23169</v>
      </c>
      <c r="B218" s="52" t="s">
        <v>15160</v>
      </c>
      <c r="C218" s="16" t="str">
        <f t="shared" si="3"/>
        <v>016 - 005</v>
      </c>
      <c r="D218" s="52" t="s">
        <v>36059</v>
      </c>
      <c r="E218" s="52" t="s">
        <v>10742</v>
      </c>
      <c r="F218" s="16" t="s">
        <v>23170</v>
      </c>
      <c r="G218" s="16" t="s">
        <v>10741</v>
      </c>
      <c r="H218" s="16" t="s">
        <v>32666</v>
      </c>
      <c r="I218" s="16" t="s">
        <v>36436</v>
      </c>
    </row>
    <row r="219" spans="1:10">
      <c r="A219" s="16" t="s">
        <v>17880</v>
      </c>
      <c r="B219" s="52" t="s">
        <v>15161</v>
      </c>
      <c r="C219" s="16" t="str">
        <f t="shared" si="3"/>
        <v>016 - 904</v>
      </c>
      <c r="D219" s="52"/>
      <c r="E219" s="52" t="s">
        <v>10742</v>
      </c>
      <c r="F219" s="16"/>
      <c r="G219" s="16" t="s">
        <v>10741</v>
      </c>
      <c r="H219" s="16" t="s">
        <v>32666</v>
      </c>
      <c r="I219" s="16" t="s">
        <v>17881</v>
      </c>
      <c r="J219" s="16" t="s">
        <v>34487</v>
      </c>
    </row>
    <row r="220" spans="1:10">
      <c r="A220" s="16" t="s">
        <v>10411</v>
      </c>
      <c r="B220" s="52" t="s">
        <v>15162</v>
      </c>
      <c r="C220" s="16" t="str">
        <f t="shared" si="3"/>
        <v>016 - 006</v>
      </c>
      <c r="D220" s="52" t="s">
        <v>34487</v>
      </c>
      <c r="E220" s="52" t="s">
        <v>10742</v>
      </c>
      <c r="F220" s="16" t="s">
        <v>10412</v>
      </c>
      <c r="G220" s="16" t="s">
        <v>10741</v>
      </c>
      <c r="H220" s="16" t="s">
        <v>32666</v>
      </c>
      <c r="I220" s="16" t="s">
        <v>10413</v>
      </c>
    </row>
    <row r="221" spans="1:10">
      <c r="A221" s="16" t="s">
        <v>28218</v>
      </c>
      <c r="B221" s="52" t="s">
        <v>11985</v>
      </c>
      <c r="C221" s="16" t="str">
        <f t="shared" si="3"/>
        <v>016 - 007</v>
      </c>
      <c r="D221" s="52" t="s">
        <v>34487</v>
      </c>
      <c r="E221" s="52" t="s">
        <v>10742</v>
      </c>
      <c r="F221" s="16" t="s">
        <v>32311</v>
      </c>
      <c r="G221" s="16" t="s">
        <v>10741</v>
      </c>
      <c r="H221" s="16" t="s">
        <v>32666</v>
      </c>
      <c r="I221" s="16" t="s">
        <v>32312</v>
      </c>
    </row>
    <row r="222" spans="1:10">
      <c r="A222" s="16" t="s">
        <v>10414</v>
      </c>
      <c r="B222" s="52" t="s">
        <v>26219</v>
      </c>
      <c r="C222" s="16" t="str">
        <f t="shared" si="3"/>
        <v>001 - 006</v>
      </c>
      <c r="D222" s="52" t="s">
        <v>34487</v>
      </c>
      <c r="E222" s="52" t="s">
        <v>37671</v>
      </c>
      <c r="F222" s="16" t="s">
        <v>10415</v>
      </c>
      <c r="G222" s="16" t="s">
        <v>37670</v>
      </c>
      <c r="H222" s="16" t="s">
        <v>10732</v>
      </c>
      <c r="I222" s="16" t="s">
        <v>10416</v>
      </c>
    </row>
    <row r="223" spans="1:10">
      <c r="A223" s="16" t="s">
        <v>22593</v>
      </c>
      <c r="B223" s="52" t="s">
        <v>21913</v>
      </c>
      <c r="C223" s="16" t="str">
        <f t="shared" si="3"/>
        <v>017 - 802</v>
      </c>
      <c r="D223" s="52"/>
      <c r="E223" s="52" t="s">
        <v>22538</v>
      </c>
      <c r="F223" s="16"/>
      <c r="G223" s="16" t="s">
        <v>22537</v>
      </c>
      <c r="H223" s="16" t="s">
        <v>32666</v>
      </c>
      <c r="I223" s="16" t="s">
        <v>22594</v>
      </c>
      <c r="J223" s="16" t="s">
        <v>34487</v>
      </c>
    </row>
    <row r="224" spans="1:10">
      <c r="A224" s="16" t="s">
        <v>31002</v>
      </c>
      <c r="B224" s="52" t="s">
        <v>13137</v>
      </c>
      <c r="C224" s="16" t="str">
        <f t="shared" si="3"/>
        <v>024 - 003</v>
      </c>
      <c r="D224" s="52" t="s">
        <v>36059</v>
      </c>
      <c r="E224" s="52" t="s">
        <v>26794</v>
      </c>
      <c r="F224" s="16" t="s">
        <v>31003</v>
      </c>
      <c r="G224" s="16" t="s">
        <v>26793</v>
      </c>
      <c r="H224" s="16" t="s">
        <v>32660</v>
      </c>
      <c r="I224" s="16" t="s">
        <v>31359</v>
      </c>
    </row>
    <row r="225" spans="1:10">
      <c r="A225" s="16" t="s">
        <v>35567</v>
      </c>
      <c r="B225" s="52" t="s">
        <v>26220</v>
      </c>
      <c r="C225" s="16" t="str">
        <f t="shared" si="3"/>
        <v>001 - 007</v>
      </c>
      <c r="D225" s="52" t="s">
        <v>34487</v>
      </c>
      <c r="E225" s="52" t="s">
        <v>37671</v>
      </c>
      <c r="F225" s="16" t="s">
        <v>35568</v>
      </c>
      <c r="G225" s="16" t="s">
        <v>37670</v>
      </c>
      <c r="H225" s="16" t="s">
        <v>10732</v>
      </c>
      <c r="I225" s="16" t="s">
        <v>35569</v>
      </c>
      <c r="J225" s="16"/>
    </row>
    <row r="226" spans="1:10">
      <c r="A226" s="16" t="s">
        <v>4293</v>
      </c>
      <c r="B226" s="52" t="s">
        <v>26221</v>
      </c>
      <c r="C226" s="16" t="str">
        <f t="shared" si="3"/>
        <v>001 - 008</v>
      </c>
      <c r="D226" s="52" t="s">
        <v>36059</v>
      </c>
      <c r="E226" s="52" t="s">
        <v>37671</v>
      </c>
      <c r="F226" s="16" t="s">
        <v>4294</v>
      </c>
      <c r="G226" s="16" t="s">
        <v>37670</v>
      </c>
      <c r="H226" s="16" t="s">
        <v>10732</v>
      </c>
      <c r="I226" s="16" t="s">
        <v>29121</v>
      </c>
      <c r="J226" s="16"/>
    </row>
    <row r="227" spans="1:10">
      <c r="A227" s="16" t="s">
        <v>1301</v>
      </c>
      <c r="B227" s="52" t="s">
        <v>22186</v>
      </c>
      <c r="C227" s="16" t="str">
        <f t="shared" si="3"/>
        <v>033 - 002</v>
      </c>
      <c r="D227" s="52" t="s">
        <v>36059</v>
      </c>
      <c r="E227" s="52" t="s">
        <v>37663</v>
      </c>
      <c r="F227" s="16" t="s">
        <v>37661</v>
      </c>
      <c r="G227" s="16" t="s">
        <v>37662</v>
      </c>
      <c r="H227" s="16" t="s">
        <v>35981</v>
      </c>
      <c r="I227" s="16" t="s">
        <v>1302</v>
      </c>
    </row>
    <row r="228" spans="1:10">
      <c r="A228" s="16" t="s">
        <v>10425</v>
      </c>
      <c r="B228" s="52" t="s">
        <v>3497</v>
      </c>
      <c r="C228" s="16" t="str">
        <f t="shared" si="3"/>
        <v>013 - 006</v>
      </c>
      <c r="D228" s="52" t="s">
        <v>36059</v>
      </c>
      <c r="E228" s="52" t="s">
        <v>26240</v>
      </c>
      <c r="F228" s="16" t="s">
        <v>10426</v>
      </c>
      <c r="G228" s="16" t="s">
        <v>26239</v>
      </c>
      <c r="H228" s="16" t="s">
        <v>32666</v>
      </c>
      <c r="I228" s="16" t="s">
        <v>10427</v>
      </c>
      <c r="J228" s="16"/>
    </row>
    <row r="229" spans="1:10">
      <c r="A229" s="16" t="s">
        <v>30274</v>
      </c>
      <c r="B229" s="52" t="s">
        <v>28408</v>
      </c>
      <c r="C229" s="16" t="str">
        <f t="shared" si="3"/>
        <v>072 - 004</v>
      </c>
      <c r="D229" s="52" t="s">
        <v>34487</v>
      </c>
      <c r="E229" s="52" t="s">
        <v>23759</v>
      </c>
      <c r="F229" s="16" t="s">
        <v>3564</v>
      </c>
      <c r="G229" s="16" t="s">
        <v>23758</v>
      </c>
      <c r="H229" s="16" t="s">
        <v>37422</v>
      </c>
      <c r="I229" s="16" t="s">
        <v>3565</v>
      </c>
      <c r="J229" s="16"/>
    </row>
    <row r="230" spans="1:10">
      <c r="A230" s="16" t="s">
        <v>14096</v>
      </c>
      <c r="B230" s="52" t="s">
        <v>13119</v>
      </c>
      <c r="C230" s="16" t="str">
        <f t="shared" si="3"/>
        <v>009 - 005</v>
      </c>
      <c r="D230" s="52" t="s">
        <v>34487</v>
      </c>
      <c r="E230" s="52" t="s">
        <v>26840</v>
      </c>
      <c r="F230" s="16" t="s">
        <v>14097</v>
      </c>
      <c r="G230" s="16" t="s">
        <v>26839</v>
      </c>
      <c r="H230" s="16" t="s">
        <v>34573</v>
      </c>
      <c r="I230" s="16" t="s">
        <v>14098</v>
      </c>
      <c r="J230" s="16"/>
    </row>
    <row r="231" spans="1:10">
      <c r="A231" s="16" t="s">
        <v>1303</v>
      </c>
      <c r="B231" s="52" t="s">
        <v>9457</v>
      </c>
      <c r="C231" s="16" t="str">
        <f t="shared" si="3"/>
        <v>064 - 002</v>
      </c>
      <c r="D231" s="52" t="s">
        <v>36059</v>
      </c>
      <c r="E231" s="52" t="s">
        <v>27583</v>
      </c>
      <c r="F231" s="16" t="s">
        <v>1304</v>
      </c>
      <c r="G231" s="16" t="s">
        <v>27582</v>
      </c>
      <c r="H231" s="16" t="s">
        <v>30282</v>
      </c>
      <c r="I231" s="16" t="s">
        <v>1305</v>
      </c>
    </row>
    <row r="232" spans="1:10">
      <c r="A232" s="16" t="s">
        <v>19311</v>
      </c>
      <c r="B232" s="52" t="s">
        <v>18605</v>
      </c>
      <c r="C232" s="16" t="str">
        <f t="shared" si="3"/>
        <v>082 - 004</v>
      </c>
      <c r="D232" s="52" t="s">
        <v>36059</v>
      </c>
      <c r="E232" s="52" t="s">
        <v>1263</v>
      </c>
      <c r="F232" s="16" t="s">
        <v>19312</v>
      </c>
      <c r="G232" s="16" t="s">
        <v>1262</v>
      </c>
      <c r="H232" s="16" t="s">
        <v>29917</v>
      </c>
      <c r="I232" s="16" t="s">
        <v>19313</v>
      </c>
      <c r="J232" s="16"/>
    </row>
    <row r="233" spans="1:10">
      <c r="A233" s="16" t="s">
        <v>11480</v>
      </c>
      <c r="B233" s="52" t="s">
        <v>19848</v>
      </c>
      <c r="C233" s="16" t="str">
        <f t="shared" si="3"/>
        <v>006 - 007</v>
      </c>
      <c r="D233" s="52" t="s">
        <v>36059</v>
      </c>
      <c r="E233" s="52" t="s">
        <v>26671</v>
      </c>
      <c r="F233" s="16" t="s">
        <v>11481</v>
      </c>
      <c r="G233" s="16" t="s">
        <v>26670</v>
      </c>
      <c r="H233" s="16" t="s">
        <v>10732</v>
      </c>
      <c r="I233" s="16" t="s">
        <v>11482</v>
      </c>
    </row>
    <row r="234" spans="1:10">
      <c r="A234" s="16" t="s">
        <v>34468</v>
      </c>
      <c r="B234" s="52" t="s">
        <v>21895</v>
      </c>
      <c r="C234" s="16" t="str">
        <f t="shared" si="3"/>
        <v>065 - 005</v>
      </c>
      <c r="D234" s="52" t="s">
        <v>34487</v>
      </c>
      <c r="E234" s="52" t="s">
        <v>29546</v>
      </c>
      <c r="F234" s="16" t="s">
        <v>34469</v>
      </c>
      <c r="G234" s="16" t="s">
        <v>29545</v>
      </c>
      <c r="H234" s="16" t="s">
        <v>30282</v>
      </c>
      <c r="I234" s="16" t="s">
        <v>34470</v>
      </c>
      <c r="J234" s="16"/>
    </row>
    <row r="235" spans="1:10">
      <c r="A235" s="16" t="s">
        <v>780</v>
      </c>
      <c r="B235" s="52" t="s">
        <v>568</v>
      </c>
      <c r="C235" s="16" t="str">
        <f t="shared" si="3"/>
        <v>024 - 004</v>
      </c>
      <c r="D235" s="52" t="s">
        <v>36059</v>
      </c>
      <c r="E235" s="52" t="s">
        <v>26794</v>
      </c>
      <c r="F235" s="16" t="s">
        <v>781</v>
      </c>
      <c r="G235" s="16" t="s">
        <v>26793</v>
      </c>
      <c r="H235" s="16" t="s">
        <v>32660</v>
      </c>
      <c r="I235" s="16" t="s">
        <v>782</v>
      </c>
      <c r="J235" s="16"/>
    </row>
    <row r="236" spans="1:10">
      <c r="A236" s="16" t="s">
        <v>18260</v>
      </c>
      <c r="B236" s="52" t="s">
        <v>22128</v>
      </c>
      <c r="C236" s="16" t="str">
        <f t="shared" si="3"/>
        <v>044 - 801</v>
      </c>
      <c r="D236" s="52"/>
      <c r="E236" s="52" t="s">
        <v>27373</v>
      </c>
      <c r="F236" s="16"/>
      <c r="G236" s="16" t="s">
        <v>27372</v>
      </c>
      <c r="H236" s="16" t="s">
        <v>20397</v>
      </c>
      <c r="I236" s="16" t="s">
        <v>18261</v>
      </c>
      <c r="J236" s="16" t="s">
        <v>34487</v>
      </c>
    </row>
    <row r="237" spans="1:10">
      <c r="A237" s="16" t="s">
        <v>32243</v>
      </c>
      <c r="B237" s="52" t="s">
        <v>22129</v>
      </c>
      <c r="C237" s="16" t="str">
        <f t="shared" si="3"/>
        <v>044 - 003</v>
      </c>
      <c r="D237" s="52" t="s">
        <v>36059</v>
      </c>
      <c r="E237" s="52" t="s">
        <v>27373</v>
      </c>
      <c r="F237" s="16" t="s">
        <v>27371</v>
      </c>
      <c r="G237" s="16" t="s">
        <v>27372</v>
      </c>
      <c r="H237" s="16" t="s">
        <v>20397</v>
      </c>
      <c r="I237" s="16" t="s">
        <v>27374</v>
      </c>
    </row>
    <row r="238" spans="1:10">
      <c r="A238" s="16" t="s">
        <v>16881</v>
      </c>
      <c r="B238" s="52" t="s">
        <v>16281</v>
      </c>
      <c r="C238" s="16" t="str">
        <f t="shared" si="3"/>
        <v>078 - 008</v>
      </c>
      <c r="D238" s="52" t="s">
        <v>34487</v>
      </c>
      <c r="E238" s="52" t="s">
        <v>1697</v>
      </c>
      <c r="F238" s="16" t="s">
        <v>16882</v>
      </c>
      <c r="G238" s="16" t="s">
        <v>1696</v>
      </c>
      <c r="H238" s="16" t="s">
        <v>4772</v>
      </c>
      <c r="I238" s="16" t="s">
        <v>16883</v>
      </c>
      <c r="J238" s="16"/>
    </row>
    <row r="239" spans="1:10">
      <c r="A239" s="16" t="s">
        <v>6590</v>
      </c>
      <c r="B239" s="52" t="s">
        <v>11982</v>
      </c>
      <c r="C239" s="16" t="str">
        <f t="shared" si="3"/>
        <v>069 - 001</v>
      </c>
      <c r="D239" s="52" t="s">
        <v>36059</v>
      </c>
      <c r="E239" s="52" t="s">
        <v>36727</v>
      </c>
      <c r="F239" s="16" t="s">
        <v>3090</v>
      </c>
      <c r="G239" s="16" t="s">
        <v>36726</v>
      </c>
      <c r="H239" s="16" t="s">
        <v>15395</v>
      </c>
      <c r="I239" s="16" t="s">
        <v>36728</v>
      </c>
    </row>
    <row r="240" spans="1:10">
      <c r="A240" s="16" t="s">
        <v>14099</v>
      </c>
      <c r="B240" s="52" t="s">
        <v>569</v>
      </c>
      <c r="C240" s="16" t="str">
        <f t="shared" si="3"/>
        <v>024 - 005</v>
      </c>
      <c r="D240" s="52" t="s">
        <v>34487</v>
      </c>
      <c r="E240" s="52" t="s">
        <v>26794</v>
      </c>
      <c r="F240" s="16" t="s">
        <v>14100</v>
      </c>
      <c r="G240" s="16" t="s">
        <v>26793</v>
      </c>
      <c r="H240" s="16" t="s">
        <v>32660</v>
      </c>
      <c r="I240" s="16" t="s">
        <v>14101</v>
      </c>
      <c r="J240" s="16"/>
    </row>
    <row r="241" spans="1:10">
      <c r="A241" s="16" t="s">
        <v>8854</v>
      </c>
      <c r="B241" s="52" t="s">
        <v>37027</v>
      </c>
      <c r="C241" s="16" t="str">
        <f t="shared" si="3"/>
        <v>026 - 001</v>
      </c>
      <c r="D241" s="52" t="s">
        <v>36059</v>
      </c>
      <c r="E241" s="52" t="s">
        <v>8857</v>
      </c>
      <c r="F241" s="16" t="s">
        <v>8855</v>
      </c>
      <c r="G241" s="16" t="s">
        <v>8856</v>
      </c>
      <c r="H241" s="16" t="s">
        <v>32660</v>
      </c>
      <c r="I241" s="16" t="s">
        <v>8858</v>
      </c>
    </row>
    <row r="242" spans="1:10">
      <c r="A242" s="16" t="s">
        <v>14102</v>
      </c>
      <c r="B242" s="52" t="s">
        <v>15359</v>
      </c>
      <c r="C242" s="16" t="str">
        <f t="shared" si="3"/>
        <v>004 - 005</v>
      </c>
      <c r="D242" s="52" t="s">
        <v>34487</v>
      </c>
      <c r="E242" s="52" t="s">
        <v>10758</v>
      </c>
      <c r="F242" s="16" t="s">
        <v>14103</v>
      </c>
      <c r="G242" s="16" t="s">
        <v>10757</v>
      </c>
      <c r="H242" s="16" t="s">
        <v>10732</v>
      </c>
      <c r="I242" s="16" t="s">
        <v>14104</v>
      </c>
      <c r="J242" s="16"/>
    </row>
    <row r="243" spans="1:10">
      <c r="A243" s="16" t="s">
        <v>34471</v>
      </c>
      <c r="B243" s="52" t="s">
        <v>18606</v>
      </c>
      <c r="C243" s="16" t="str">
        <f t="shared" si="3"/>
        <v>082 - 005</v>
      </c>
      <c r="D243" s="52" t="s">
        <v>34487</v>
      </c>
      <c r="E243" s="52" t="s">
        <v>1263</v>
      </c>
      <c r="F243" s="16" t="s">
        <v>20249</v>
      </c>
      <c r="G243" s="16" t="s">
        <v>1262</v>
      </c>
      <c r="H243" s="16" t="s">
        <v>29917</v>
      </c>
      <c r="I243" s="16" t="s">
        <v>20250</v>
      </c>
      <c r="J243" s="16"/>
    </row>
    <row r="244" spans="1:10">
      <c r="A244" s="16" t="s">
        <v>27703</v>
      </c>
      <c r="B244" s="52" t="s">
        <v>16282</v>
      </c>
      <c r="C244" s="16" t="str">
        <f t="shared" si="3"/>
        <v>078 - 009</v>
      </c>
      <c r="D244" s="52" t="s">
        <v>34487</v>
      </c>
      <c r="E244" s="52" t="s">
        <v>1697</v>
      </c>
      <c r="F244" s="16" t="s">
        <v>27704</v>
      </c>
      <c r="G244" s="16" t="s">
        <v>1696</v>
      </c>
      <c r="H244" s="16" t="s">
        <v>4772</v>
      </c>
      <c r="I244" s="16" t="s">
        <v>27705</v>
      </c>
      <c r="J244" s="16"/>
    </row>
    <row r="245" spans="1:10">
      <c r="A245" s="16" t="s">
        <v>8859</v>
      </c>
      <c r="B245" s="52" t="s">
        <v>11300</v>
      </c>
      <c r="C245" s="16" t="str">
        <f t="shared" si="3"/>
        <v>046 - 001</v>
      </c>
      <c r="D245" s="52" t="s">
        <v>36059</v>
      </c>
      <c r="E245" s="52" t="s">
        <v>8862</v>
      </c>
      <c r="F245" s="16" t="s">
        <v>8860</v>
      </c>
      <c r="G245" s="16" t="s">
        <v>8861</v>
      </c>
      <c r="H245" s="16" t="s">
        <v>30328</v>
      </c>
      <c r="I245" s="16" t="s">
        <v>8863</v>
      </c>
    </row>
    <row r="246" spans="1:10">
      <c r="A246" s="16" t="s">
        <v>1265</v>
      </c>
      <c r="B246" s="52" t="s">
        <v>15574</v>
      </c>
      <c r="C246" s="16" t="str">
        <f t="shared" si="3"/>
        <v>055 - 003</v>
      </c>
      <c r="D246" s="52" t="s">
        <v>34487</v>
      </c>
      <c r="E246" s="52" t="s">
        <v>1268</v>
      </c>
      <c r="F246" s="16" t="s">
        <v>1266</v>
      </c>
      <c r="G246" s="16" t="s">
        <v>1267</v>
      </c>
      <c r="H246" s="16" t="s">
        <v>1269</v>
      </c>
      <c r="I246" s="16" t="s">
        <v>1270</v>
      </c>
    </row>
    <row r="247" spans="1:10">
      <c r="A247" s="16" t="s">
        <v>26246</v>
      </c>
      <c r="B247" s="52" t="s">
        <v>11454</v>
      </c>
      <c r="C247" s="16" t="str">
        <f t="shared" si="3"/>
        <v>061 - 003</v>
      </c>
      <c r="D247" s="52" t="s">
        <v>36059</v>
      </c>
      <c r="E247" s="52" t="s">
        <v>26249</v>
      </c>
      <c r="F247" s="16" t="s">
        <v>26247</v>
      </c>
      <c r="G247" s="16" t="s">
        <v>26248</v>
      </c>
      <c r="H247" s="16" t="s">
        <v>30282</v>
      </c>
      <c r="I247" s="16" t="s">
        <v>26250</v>
      </c>
    </row>
    <row r="248" spans="1:10">
      <c r="A248" s="16" t="s">
        <v>13004</v>
      </c>
      <c r="B248" s="52" t="s">
        <v>26010</v>
      </c>
      <c r="C248" s="16" t="str">
        <f t="shared" si="3"/>
        <v>060 - 004</v>
      </c>
      <c r="D248" s="52" t="s">
        <v>34487</v>
      </c>
      <c r="E248" s="52" t="s">
        <v>10737</v>
      </c>
      <c r="F248" s="16" t="s">
        <v>13005</v>
      </c>
      <c r="G248" s="16" t="s">
        <v>10736</v>
      </c>
      <c r="H248" s="16" t="s">
        <v>20396</v>
      </c>
      <c r="I248" s="16" t="s">
        <v>13006</v>
      </c>
    </row>
    <row r="249" spans="1:10">
      <c r="A249" s="16" t="s">
        <v>28086</v>
      </c>
      <c r="B249" s="52" t="s">
        <v>11986</v>
      </c>
      <c r="C249" s="16" t="str">
        <f t="shared" si="3"/>
        <v>016 - 802</v>
      </c>
      <c r="D249" s="52"/>
      <c r="E249" s="52" t="s">
        <v>10742</v>
      </c>
      <c r="F249" s="16"/>
      <c r="G249" s="16" t="s">
        <v>10741</v>
      </c>
      <c r="H249" s="16" t="s">
        <v>32666</v>
      </c>
      <c r="I249" s="16" t="s">
        <v>14596</v>
      </c>
      <c r="J249" s="16" t="s">
        <v>34487</v>
      </c>
    </row>
    <row r="250" spans="1:10">
      <c r="A250" s="16" t="s">
        <v>20860</v>
      </c>
      <c r="B250" s="52" t="s">
        <v>11987</v>
      </c>
      <c r="C250" s="16" t="str">
        <f t="shared" si="3"/>
        <v>016 - 008</v>
      </c>
      <c r="D250" s="52" t="s">
        <v>34487</v>
      </c>
      <c r="E250" s="52" t="s">
        <v>10742</v>
      </c>
      <c r="F250" s="16" t="s">
        <v>20861</v>
      </c>
      <c r="G250" s="16" t="s">
        <v>10741</v>
      </c>
      <c r="H250" s="16" t="s">
        <v>32666</v>
      </c>
      <c r="I250" s="16" t="s">
        <v>20862</v>
      </c>
    </row>
    <row r="251" spans="1:10">
      <c r="A251" s="16" t="s">
        <v>21645</v>
      </c>
      <c r="B251" s="52" t="s">
        <v>11988</v>
      </c>
      <c r="C251" s="16" t="str">
        <f t="shared" si="3"/>
        <v>016 - 803</v>
      </c>
      <c r="D251" s="52"/>
      <c r="E251" s="52" t="s">
        <v>10742</v>
      </c>
      <c r="F251" s="16"/>
      <c r="G251" s="16" t="s">
        <v>10741</v>
      </c>
      <c r="H251" s="16" t="s">
        <v>32666</v>
      </c>
      <c r="I251" s="16" t="s">
        <v>21646</v>
      </c>
      <c r="J251" s="16" t="s">
        <v>34487</v>
      </c>
    </row>
    <row r="252" spans="1:10">
      <c r="A252" s="16" t="s">
        <v>18687</v>
      </c>
      <c r="B252" s="52" t="s">
        <v>19849</v>
      </c>
      <c r="C252" s="16" t="str">
        <f t="shared" si="3"/>
        <v>006 - 008</v>
      </c>
      <c r="D252" s="52" t="s">
        <v>36059</v>
      </c>
      <c r="E252" s="52" t="s">
        <v>26671</v>
      </c>
      <c r="F252" s="16" t="s">
        <v>18688</v>
      </c>
      <c r="G252" s="16" t="s">
        <v>26670</v>
      </c>
      <c r="H252" s="16" t="s">
        <v>10732</v>
      </c>
      <c r="I252" s="16" t="s">
        <v>18689</v>
      </c>
      <c r="J252" s="16"/>
    </row>
    <row r="253" spans="1:10">
      <c r="A253" s="16" t="s">
        <v>11483</v>
      </c>
      <c r="B253" s="52" t="s">
        <v>3498</v>
      </c>
      <c r="C253" s="16" t="str">
        <f t="shared" si="3"/>
        <v>013 - 007</v>
      </c>
      <c r="D253" s="52" t="s">
        <v>36059</v>
      </c>
      <c r="E253" s="52" t="s">
        <v>26240</v>
      </c>
      <c r="F253" s="16" t="s">
        <v>10426</v>
      </c>
      <c r="G253" s="16" t="s">
        <v>26239</v>
      </c>
      <c r="H253" s="16" t="s">
        <v>32666</v>
      </c>
      <c r="I253" s="16" t="s">
        <v>16563</v>
      </c>
      <c r="J253" s="16"/>
    </row>
    <row r="254" spans="1:10">
      <c r="A254" s="16" t="s">
        <v>11082</v>
      </c>
      <c r="B254" s="52" t="s">
        <v>5596</v>
      </c>
      <c r="C254" s="16" t="str">
        <f t="shared" si="3"/>
        <v>003 - 805</v>
      </c>
      <c r="D254" s="52"/>
      <c r="E254" s="52" t="s">
        <v>3328</v>
      </c>
      <c r="F254" s="16"/>
      <c r="G254" s="16" t="s">
        <v>10731</v>
      </c>
      <c r="H254" s="16" t="s">
        <v>10732</v>
      </c>
      <c r="I254" s="16" t="s">
        <v>11083</v>
      </c>
      <c r="J254" s="16" t="s">
        <v>34487</v>
      </c>
    </row>
    <row r="255" spans="1:10">
      <c r="A255" s="16" t="s">
        <v>28459</v>
      </c>
      <c r="B255" s="52" t="s">
        <v>21896</v>
      </c>
      <c r="C255" s="16" t="str">
        <f t="shared" si="3"/>
        <v>065 - 006</v>
      </c>
      <c r="D255" s="52" t="s">
        <v>34487</v>
      </c>
      <c r="E255" s="52" t="s">
        <v>29546</v>
      </c>
      <c r="F255" s="16" t="s">
        <v>28460</v>
      </c>
      <c r="G255" s="16" t="s">
        <v>29545</v>
      </c>
      <c r="H255" s="16" t="s">
        <v>30282</v>
      </c>
      <c r="I255" s="16" t="s">
        <v>37650</v>
      </c>
      <c r="J255" s="16"/>
    </row>
    <row r="256" spans="1:10">
      <c r="A256" s="16" t="s">
        <v>16544</v>
      </c>
      <c r="B256" s="52" t="s">
        <v>22130</v>
      </c>
      <c r="C256" s="16" t="str">
        <f t="shared" si="3"/>
        <v>044 - 004</v>
      </c>
      <c r="D256" s="52" t="s">
        <v>34487</v>
      </c>
      <c r="E256" s="52" t="s">
        <v>27373</v>
      </c>
      <c r="F256" s="16" t="s">
        <v>16545</v>
      </c>
      <c r="G256" s="16" t="s">
        <v>27372</v>
      </c>
      <c r="H256" s="16" t="s">
        <v>20397</v>
      </c>
      <c r="I256" s="16" t="s">
        <v>16546</v>
      </c>
      <c r="J256" s="16"/>
    </row>
    <row r="257" spans="1:10">
      <c r="A257" s="16" t="s">
        <v>20472</v>
      </c>
      <c r="B257" s="52" t="s">
        <v>16283</v>
      </c>
      <c r="C257" s="16" t="str">
        <f t="shared" ref="C257:C320" si="4">MID(A257,1,3) &amp;" - " &amp;MID(A257,4,3)</f>
        <v>078 - 010</v>
      </c>
      <c r="D257" s="52" t="s">
        <v>34487</v>
      </c>
      <c r="E257" s="52" t="s">
        <v>1697</v>
      </c>
      <c r="F257" s="16" t="s">
        <v>20473</v>
      </c>
      <c r="G257" s="16" t="s">
        <v>1696</v>
      </c>
      <c r="H257" s="16" t="s">
        <v>4772</v>
      </c>
      <c r="I257" s="16" t="s">
        <v>2445</v>
      </c>
    </row>
    <row r="258" spans="1:10">
      <c r="A258" s="16" t="s">
        <v>31593</v>
      </c>
      <c r="B258" s="52" t="s">
        <v>12920</v>
      </c>
      <c r="C258" s="16" t="str">
        <f t="shared" si="4"/>
        <v>030 - 002</v>
      </c>
      <c r="D258" s="52" t="s">
        <v>34487</v>
      </c>
      <c r="E258" s="52" t="s">
        <v>35970</v>
      </c>
      <c r="F258" s="16" t="s">
        <v>31594</v>
      </c>
      <c r="G258" s="16" t="s">
        <v>35969</v>
      </c>
      <c r="H258" s="16" t="s">
        <v>30334</v>
      </c>
      <c r="I258" s="16" t="s">
        <v>31595</v>
      </c>
    </row>
    <row r="259" spans="1:10">
      <c r="A259" s="16" t="s">
        <v>1271</v>
      </c>
      <c r="B259" s="52" t="s">
        <v>22944</v>
      </c>
      <c r="C259" s="16" t="str">
        <f t="shared" si="4"/>
        <v>079 - 003</v>
      </c>
      <c r="D259" s="52" t="s">
        <v>34487</v>
      </c>
      <c r="E259" s="52" t="s">
        <v>4771</v>
      </c>
      <c r="F259" s="16" t="s">
        <v>1272</v>
      </c>
      <c r="G259" s="16" t="s">
        <v>4770</v>
      </c>
      <c r="H259" s="16" t="s">
        <v>4772</v>
      </c>
      <c r="I259" s="16" t="s">
        <v>1273</v>
      </c>
    </row>
    <row r="260" spans="1:10">
      <c r="A260" s="16" t="s">
        <v>20251</v>
      </c>
      <c r="B260" s="52" t="s">
        <v>11438</v>
      </c>
      <c r="C260" s="16" t="str">
        <f t="shared" si="4"/>
        <v>060 - 005</v>
      </c>
      <c r="D260" s="52" t="s">
        <v>34487</v>
      </c>
      <c r="E260" s="52" t="s">
        <v>10737</v>
      </c>
      <c r="F260" s="16" t="s">
        <v>20252</v>
      </c>
      <c r="G260" s="16" t="s">
        <v>10736</v>
      </c>
      <c r="H260" s="16" t="s">
        <v>20396</v>
      </c>
      <c r="I260" s="16" t="s">
        <v>20253</v>
      </c>
    </row>
    <row r="261" spans="1:10">
      <c r="A261" s="16" t="s">
        <v>16547</v>
      </c>
      <c r="B261" s="52" t="s">
        <v>22945</v>
      </c>
      <c r="C261" s="16" t="str">
        <f t="shared" si="4"/>
        <v>079 - 004</v>
      </c>
      <c r="D261" s="52" t="s">
        <v>34487</v>
      </c>
      <c r="E261" s="52" t="s">
        <v>4771</v>
      </c>
      <c r="F261" s="16" t="s">
        <v>16548</v>
      </c>
      <c r="G261" s="16" t="s">
        <v>4770</v>
      </c>
      <c r="H261" s="16" t="s">
        <v>4772</v>
      </c>
      <c r="I261" s="16" t="s">
        <v>16549</v>
      </c>
      <c r="J261" s="16"/>
    </row>
    <row r="262" spans="1:10">
      <c r="A262" s="16" t="s">
        <v>31596</v>
      </c>
      <c r="B262" s="52" t="s">
        <v>12148</v>
      </c>
      <c r="C262" s="16" t="str">
        <f t="shared" si="4"/>
        <v>057 - 002</v>
      </c>
      <c r="D262" s="52" t="s">
        <v>34487</v>
      </c>
      <c r="E262" s="52" t="s">
        <v>18919</v>
      </c>
      <c r="F262" s="16" t="s">
        <v>18917</v>
      </c>
      <c r="G262" s="16" t="s">
        <v>18918</v>
      </c>
      <c r="H262" s="16" t="s">
        <v>20396</v>
      </c>
      <c r="I262" s="16" t="s">
        <v>18920</v>
      </c>
    </row>
    <row r="263" spans="1:10">
      <c r="A263" s="16" t="s">
        <v>4801</v>
      </c>
      <c r="B263" s="52" t="s">
        <v>11989</v>
      </c>
      <c r="C263" s="16" t="str">
        <f t="shared" si="4"/>
        <v>016 - 009</v>
      </c>
      <c r="D263" s="52" t="s">
        <v>36059</v>
      </c>
      <c r="E263" s="52" t="s">
        <v>10742</v>
      </c>
      <c r="F263" s="16" t="s">
        <v>10412</v>
      </c>
      <c r="G263" s="16" t="s">
        <v>10741</v>
      </c>
      <c r="H263" s="16" t="s">
        <v>32666</v>
      </c>
      <c r="I263" s="16" t="s">
        <v>4802</v>
      </c>
      <c r="J263" s="16"/>
    </row>
    <row r="264" spans="1:10">
      <c r="A264" s="16" t="s">
        <v>13007</v>
      </c>
      <c r="B264" s="52" t="s">
        <v>9492</v>
      </c>
      <c r="C264" s="16" t="str">
        <f t="shared" si="4"/>
        <v>022 - 004</v>
      </c>
      <c r="D264" s="52" t="s">
        <v>34487</v>
      </c>
      <c r="E264" s="52" t="s">
        <v>4777</v>
      </c>
      <c r="F264" s="16" t="s">
        <v>13008</v>
      </c>
      <c r="G264" s="16" t="s">
        <v>4776</v>
      </c>
      <c r="H264" s="16" t="s">
        <v>4778</v>
      </c>
      <c r="I264" s="16" t="s">
        <v>7991</v>
      </c>
    </row>
    <row r="265" spans="1:10">
      <c r="A265" s="16" t="s">
        <v>29919</v>
      </c>
      <c r="B265" s="52" t="s">
        <v>20747</v>
      </c>
      <c r="C265" s="16" t="str">
        <f t="shared" si="4"/>
        <v>011 - 001</v>
      </c>
      <c r="D265" s="52" t="s">
        <v>36059</v>
      </c>
      <c r="E265" s="52" t="s">
        <v>34572</v>
      </c>
      <c r="F265" s="16" t="s">
        <v>34570</v>
      </c>
      <c r="G265" s="16" t="s">
        <v>34571</v>
      </c>
      <c r="H265" s="16" t="s">
        <v>34573</v>
      </c>
      <c r="I265" s="16" t="s">
        <v>34574</v>
      </c>
    </row>
    <row r="266" spans="1:10">
      <c r="A266" s="16" t="s">
        <v>16550</v>
      </c>
      <c r="B266" s="52" t="s">
        <v>15575</v>
      </c>
      <c r="C266" s="16" t="str">
        <f t="shared" si="4"/>
        <v>055 - 004</v>
      </c>
      <c r="D266" s="52" t="s">
        <v>34487</v>
      </c>
      <c r="E266" s="52" t="s">
        <v>1268</v>
      </c>
      <c r="F266" s="16" t="s">
        <v>27236</v>
      </c>
      <c r="G266" s="16" t="s">
        <v>1267</v>
      </c>
      <c r="H266" s="16" t="s">
        <v>1269</v>
      </c>
      <c r="I266" s="16" t="s">
        <v>27237</v>
      </c>
      <c r="J266" s="16"/>
    </row>
    <row r="267" spans="1:10">
      <c r="A267" s="16" t="s">
        <v>754</v>
      </c>
      <c r="B267" s="52" t="s">
        <v>16284</v>
      </c>
      <c r="C267" s="16" t="str">
        <f t="shared" si="4"/>
        <v>078 - 011</v>
      </c>
      <c r="D267" s="52" t="s">
        <v>34487</v>
      </c>
      <c r="E267" s="52" t="s">
        <v>1697</v>
      </c>
      <c r="F267" s="16" t="s">
        <v>35600</v>
      </c>
      <c r="G267" s="16" t="s">
        <v>1696</v>
      </c>
      <c r="H267" s="16" t="s">
        <v>4772</v>
      </c>
      <c r="I267" s="16" t="s">
        <v>25018</v>
      </c>
    </row>
    <row r="268" spans="1:10">
      <c r="A268" s="16" t="s">
        <v>10729</v>
      </c>
      <c r="B268" s="52" t="s">
        <v>5597</v>
      </c>
      <c r="C268" s="16" t="str">
        <f t="shared" si="4"/>
        <v>003 - 002</v>
      </c>
      <c r="D268" s="52" t="s">
        <v>36059</v>
      </c>
      <c r="E268" s="52" t="s">
        <v>3328</v>
      </c>
      <c r="F268" s="16" t="s">
        <v>10730</v>
      </c>
      <c r="G268" s="16" t="s">
        <v>10731</v>
      </c>
      <c r="H268" s="16" t="s">
        <v>10732</v>
      </c>
      <c r="I268" s="16" t="s">
        <v>10733</v>
      </c>
    </row>
    <row r="269" spans="1:10">
      <c r="A269" s="16" t="s">
        <v>1306</v>
      </c>
      <c r="B269" s="52" t="s">
        <v>9400</v>
      </c>
      <c r="C269" s="16" t="str">
        <f t="shared" si="4"/>
        <v>062 - 002</v>
      </c>
      <c r="D269" s="52" t="s">
        <v>36059</v>
      </c>
      <c r="E269" s="52" t="s">
        <v>1277</v>
      </c>
      <c r="F269" s="16" t="s">
        <v>5458</v>
      </c>
      <c r="G269" s="16" t="s">
        <v>1276</v>
      </c>
      <c r="H269" s="16" t="s">
        <v>30282</v>
      </c>
      <c r="I269" s="16" t="s">
        <v>5459</v>
      </c>
    </row>
    <row r="270" spans="1:10">
      <c r="A270" s="16" t="s">
        <v>1858</v>
      </c>
      <c r="B270" s="52" t="s">
        <v>12921</v>
      </c>
      <c r="C270" s="16" t="str">
        <f t="shared" si="4"/>
        <v>030 - 003</v>
      </c>
      <c r="D270" s="52" t="s">
        <v>34487</v>
      </c>
      <c r="E270" s="52" t="s">
        <v>35970</v>
      </c>
      <c r="F270" s="16" t="s">
        <v>1859</v>
      </c>
      <c r="G270" s="16" t="s">
        <v>35969</v>
      </c>
      <c r="H270" s="16" t="s">
        <v>30334</v>
      </c>
      <c r="I270" s="16" t="s">
        <v>1860</v>
      </c>
    </row>
    <row r="271" spans="1:10">
      <c r="A271" s="16" t="s">
        <v>19314</v>
      </c>
      <c r="B271" s="52" t="s">
        <v>30945</v>
      </c>
      <c r="C271" s="16" t="str">
        <f t="shared" si="4"/>
        <v>063 - 004</v>
      </c>
      <c r="D271" s="52" t="s">
        <v>36059</v>
      </c>
      <c r="E271" s="52" t="s">
        <v>30281</v>
      </c>
      <c r="F271" s="16" t="s">
        <v>19315</v>
      </c>
      <c r="G271" s="16" t="s">
        <v>30319</v>
      </c>
      <c r="H271" s="16" t="s">
        <v>30282</v>
      </c>
      <c r="I271" s="16" t="s">
        <v>19316</v>
      </c>
      <c r="J271" s="16"/>
    </row>
    <row r="272" spans="1:10">
      <c r="A272" s="16" t="s">
        <v>10417</v>
      </c>
      <c r="B272" s="52" t="s">
        <v>11439</v>
      </c>
      <c r="C272" s="16" t="str">
        <f t="shared" si="4"/>
        <v>060 - 006</v>
      </c>
      <c r="D272" s="52" t="s">
        <v>34487</v>
      </c>
      <c r="E272" s="52" t="s">
        <v>10737</v>
      </c>
      <c r="F272" s="16" t="s">
        <v>10418</v>
      </c>
      <c r="G272" s="16" t="s">
        <v>10736</v>
      </c>
      <c r="H272" s="16" t="s">
        <v>20396</v>
      </c>
      <c r="I272" s="16" t="s">
        <v>13521</v>
      </c>
      <c r="J272" s="16"/>
    </row>
    <row r="273" spans="1:16">
      <c r="A273" s="16" t="s">
        <v>21479</v>
      </c>
      <c r="B273" s="52" t="s">
        <v>17227</v>
      </c>
      <c r="C273" s="16" t="str">
        <f t="shared" si="4"/>
        <v>067 - 002</v>
      </c>
      <c r="D273" s="52" t="s">
        <v>36059</v>
      </c>
      <c r="E273" s="52" t="s">
        <v>34404</v>
      </c>
      <c r="F273" s="16" t="s">
        <v>16444</v>
      </c>
      <c r="G273" s="16" t="s">
        <v>34403</v>
      </c>
      <c r="H273" s="16" t="s">
        <v>15395</v>
      </c>
      <c r="I273" s="16" t="s">
        <v>16445</v>
      </c>
      <c r="N273" t="s">
        <v>30549</v>
      </c>
      <c r="P273" s="423" t="s">
        <v>30523</v>
      </c>
    </row>
    <row r="274" spans="1:16">
      <c r="A274" s="16" t="s">
        <v>35390</v>
      </c>
      <c r="B274" s="52" t="s">
        <v>6141</v>
      </c>
      <c r="C274" s="16" t="str">
        <f t="shared" si="4"/>
        <v>042 - 002</v>
      </c>
      <c r="D274" s="52" t="s">
        <v>36059</v>
      </c>
      <c r="E274" s="52" t="s">
        <v>1290</v>
      </c>
      <c r="F274" s="16" t="s">
        <v>35391</v>
      </c>
      <c r="G274" s="16" t="s">
        <v>33346</v>
      </c>
      <c r="H274" s="16" t="s">
        <v>20397</v>
      </c>
      <c r="I274" s="16" t="s">
        <v>35392</v>
      </c>
    </row>
    <row r="275" spans="1:16">
      <c r="A275" s="16" t="s">
        <v>23087</v>
      </c>
      <c r="B275" s="52" t="s">
        <v>22946</v>
      </c>
      <c r="C275" s="16" t="str">
        <f t="shared" si="4"/>
        <v>079 - 005</v>
      </c>
      <c r="D275" s="52" t="s">
        <v>34487</v>
      </c>
      <c r="E275" s="52" t="s">
        <v>4771</v>
      </c>
      <c r="F275" s="16" t="s">
        <v>1272</v>
      </c>
      <c r="G275" s="16" t="s">
        <v>4770</v>
      </c>
      <c r="H275" s="16" t="s">
        <v>4772</v>
      </c>
      <c r="I275" s="16" t="s">
        <v>30059</v>
      </c>
    </row>
    <row r="276" spans="1:16">
      <c r="A276" s="16" t="s">
        <v>14105</v>
      </c>
      <c r="B276" s="52" t="s">
        <v>9493</v>
      </c>
      <c r="C276" s="16" t="str">
        <f t="shared" si="4"/>
        <v>022 - 005</v>
      </c>
      <c r="D276" s="52" t="s">
        <v>34487</v>
      </c>
      <c r="E276" s="52" t="s">
        <v>4777</v>
      </c>
      <c r="F276" s="16" t="s">
        <v>14106</v>
      </c>
      <c r="G276" s="16" t="s">
        <v>4776</v>
      </c>
      <c r="H276" s="16" t="s">
        <v>4778</v>
      </c>
      <c r="I276" s="16" t="s">
        <v>14107</v>
      </c>
      <c r="J276" s="16"/>
    </row>
    <row r="277" spans="1:16">
      <c r="A277" s="16" t="s">
        <v>1861</v>
      </c>
      <c r="B277" s="52" t="s">
        <v>4783</v>
      </c>
      <c r="C277" s="16" t="str">
        <f t="shared" si="4"/>
        <v>014 - 003</v>
      </c>
      <c r="D277" s="52" t="s">
        <v>34487</v>
      </c>
      <c r="E277" s="52" t="s">
        <v>31453</v>
      </c>
      <c r="F277" s="16" t="s">
        <v>19133</v>
      </c>
      <c r="G277" s="16" t="s">
        <v>31452</v>
      </c>
      <c r="H277" s="16" t="s">
        <v>32666</v>
      </c>
      <c r="I277" s="16" t="s">
        <v>19134</v>
      </c>
    </row>
    <row r="278" spans="1:16">
      <c r="A278" s="16" t="s">
        <v>4803</v>
      </c>
      <c r="B278" s="52" t="s">
        <v>21607</v>
      </c>
      <c r="C278" s="16" t="str">
        <f t="shared" si="4"/>
        <v>001 - 009</v>
      </c>
      <c r="D278" s="52" t="s">
        <v>36059</v>
      </c>
      <c r="E278" s="52" t="s">
        <v>37671</v>
      </c>
      <c r="F278" s="16" t="s">
        <v>4804</v>
      </c>
      <c r="G278" s="16" t="s">
        <v>37670</v>
      </c>
      <c r="H278" s="16" t="s">
        <v>10732</v>
      </c>
      <c r="I278" s="16" t="s">
        <v>4805</v>
      </c>
      <c r="J278" s="16"/>
    </row>
    <row r="279" spans="1:16">
      <c r="A279" s="16" t="s">
        <v>21647</v>
      </c>
      <c r="B279" s="52" t="s">
        <v>9494</v>
      </c>
      <c r="C279" s="16" t="str">
        <f t="shared" si="4"/>
        <v>022 - 803</v>
      </c>
      <c r="D279" s="52"/>
      <c r="E279" s="52" t="s">
        <v>4777</v>
      </c>
      <c r="F279" s="16"/>
      <c r="G279" s="16" t="s">
        <v>4776</v>
      </c>
      <c r="H279" s="16" t="s">
        <v>4778</v>
      </c>
      <c r="I279" s="16" t="s">
        <v>21648</v>
      </c>
      <c r="J279" s="16" t="s">
        <v>34487</v>
      </c>
    </row>
    <row r="280" spans="1:16">
      <c r="A280" s="16" t="s">
        <v>21649</v>
      </c>
      <c r="B280" s="52" t="s">
        <v>15360</v>
      </c>
      <c r="C280" s="16" t="str">
        <f t="shared" si="4"/>
        <v>004 - 803</v>
      </c>
      <c r="D280" s="52"/>
      <c r="E280" s="52" t="s">
        <v>10758</v>
      </c>
      <c r="F280" s="16"/>
      <c r="G280" s="16" t="s">
        <v>10757</v>
      </c>
      <c r="H280" s="16" t="s">
        <v>10732</v>
      </c>
      <c r="I280" s="16" t="s">
        <v>21761</v>
      </c>
      <c r="J280" s="16" t="s">
        <v>34487</v>
      </c>
    </row>
    <row r="281" spans="1:16">
      <c r="A281" s="16" t="s">
        <v>37651</v>
      </c>
      <c r="B281" s="52" t="s">
        <v>3094</v>
      </c>
      <c r="C281" s="16" t="str">
        <f t="shared" si="4"/>
        <v>009 - 006</v>
      </c>
      <c r="D281" s="52" t="s">
        <v>34487</v>
      </c>
      <c r="E281" s="52" t="s">
        <v>26840</v>
      </c>
      <c r="F281" s="16" t="s">
        <v>37652</v>
      </c>
      <c r="G281" s="16" t="s">
        <v>26839</v>
      </c>
      <c r="H281" s="16" t="s">
        <v>34573</v>
      </c>
      <c r="I281" s="16" t="s">
        <v>37653</v>
      </c>
      <c r="J281" s="16"/>
    </row>
    <row r="282" spans="1:16">
      <c r="A282" s="16" t="s">
        <v>14597</v>
      </c>
      <c r="B282" s="52" t="s">
        <v>2389</v>
      </c>
      <c r="C282" s="16" t="str">
        <f t="shared" si="4"/>
        <v>002 - 802</v>
      </c>
      <c r="D282" s="52"/>
      <c r="E282" s="52" t="s">
        <v>36066</v>
      </c>
      <c r="F282" s="16"/>
      <c r="G282" s="16" t="s">
        <v>20457</v>
      </c>
      <c r="H282" s="16" t="s">
        <v>10732</v>
      </c>
      <c r="I282" s="16" t="s">
        <v>14598</v>
      </c>
      <c r="J282" s="16" t="s">
        <v>34487</v>
      </c>
    </row>
    <row r="283" spans="1:16">
      <c r="A283" s="16" t="s">
        <v>18921</v>
      </c>
      <c r="B283" s="52" t="s">
        <v>33605</v>
      </c>
      <c r="C283" s="16" t="str">
        <f t="shared" si="4"/>
        <v>096 - 002</v>
      </c>
      <c r="D283" s="52" t="s">
        <v>34487</v>
      </c>
      <c r="E283" s="52" t="s">
        <v>14652</v>
      </c>
      <c r="F283" s="16" t="s">
        <v>14650</v>
      </c>
      <c r="G283" s="16" t="s">
        <v>14651</v>
      </c>
      <c r="H283" s="16" t="s">
        <v>10732</v>
      </c>
      <c r="I283" s="16" t="s">
        <v>14653</v>
      </c>
    </row>
    <row r="284" spans="1:16">
      <c r="A284" s="16" t="s">
        <v>14601</v>
      </c>
      <c r="B284" s="52" t="s">
        <v>55</v>
      </c>
      <c r="C284" s="16" t="str">
        <f t="shared" si="4"/>
        <v>002 - 005</v>
      </c>
      <c r="D284" s="52" t="s">
        <v>34487</v>
      </c>
      <c r="E284" s="52" t="s">
        <v>36066</v>
      </c>
      <c r="F284" s="16" t="s">
        <v>14602</v>
      </c>
      <c r="G284" s="16" t="s">
        <v>20457</v>
      </c>
      <c r="H284" s="16" t="s">
        <v>10732</v>
      </c>
      <c r="I284" s="16" t="s">
        <v>14653</v>
      </c>
      <c r="J284" s="16" t="s">
        <v>7990</v>
      </c>
    </row>
    <row r="285" spans="1:16">
      <c r="A285" s="16" t="s">
        <v>24081</v>
      </c>
      <c r="B285" s="52" t="s">
        <v>35796</v>
      </c>
      <c r="C285" s="16" t="str">
        <f t="shared" si="4"/>
        <v>I99 - 043</v>
      </c>
      <c r="D285" s="52"/>
      <c r="E285" s="52" t="s">
        <v>10726</v>
      </c>
      <c r="F285" s="16"/>
      <c r="G285" s="16" t="s">
        <v>10725</v>
      </c>
      <c r="H285" s="16" t="s">
        <v>10727</v>
      </c>
      <c r="I285" s="16" t="s">
        <v>24082</v>
      </c>
    </row>
    <row r="286" spans="1:16">
      <c r="A286" s="16" t="s">
        <v>21734</v>
      </c>
      <c r="B286" s="52" t="s">
        <v>16649</v>
      </c>
      <c r="C286" s="16" t="str">
        <f t="shared" si="4"/>
        <v>075 - 005</v>
      </c>
      <c r="D286" s="52" t="s">
        <v>34487</v>
      </c>
      <c r="E286" s="52" t="s">
        <v>25912</v>
      </c>
      <c r="F286" s="16" t="s">
        <v>36803</v>
      </c>
      <c r="G286" s="16" t="s">
        <v>31815</v>
      </c>
      <c r="H286" s="16" t="s">
        <v>37422</v>
      </c>
      <c r="I286" s="16" t="s">
        <v>36804</v>
      </c>
    </row>
    <row r="287" spans="1:16">
      <c r="A287" s="16" t="s">
        <v>17962</v>
      </c>
      <c r="B287" s="52" t="s">
        <v>21608</v>
      </c>
      <c r="C287" s="16" t="str">
        <f t="shared" si="4"/>
        <v>001 - 010</v>
      </c>
      <c r="D287" s="52" t="s">
        <v>34487</v>
      </c>
      <c r="E287" s="52" t="s">
        <v>37671</v>
      </c>
      <c r="F287" s="16" t="s">
        <v>772</v>
      </c>
      <c r="G287" s="16" t="s">
        <v>37670</v>
      </c>
      <c r="H287" s="16" t="s">
        <v>10732</v>
      </c>
      <c r="I287" s="16" t="s">
        <v>17963</v>
      </c>
    </row>
    <row r="288" spans="1:16">
      <c r="A288" s="16" t="s">
        <v>14109</v>
      </c>
      <c r="B288" s="52" t="s">
        <v>18582</v>
      </c>
      <c r="C288" s="16" t="str">
        <f t="shared" si="4"/>
        <v>093 - 001</v>
      </c>
      <c r="D288" s="52" t="s">
        <v>34487</v>
      </c>
      <c r="E288" s="52" t="s">
        <v>14112</v>
      </c>
      <c r="F288" s="16" t="s">
        <v>14110</v>
      </c>
      <c r="G288" s="16" t="s">
        <v>14111</v>
      </c>
      <c r="H288" s="16" t="s">
        <v>30334</v>
      </c>
      <c r="I288" s="16" t="s">
        <v>14113</v>
      </c>
    </row>
    <row r="289" spans="1:10">
      <c r="A289" s="16" t="s">
        <v>19135</v>
      </c>
      <c r="B289" s="52" t="s">
        <v>9458</v>
      </c>
      <c r="C289" s="16" t="str">
        <f t="shared" si="4"/>
        <v>064 - 003</v>
      </c>
      <c r="D289" s="52" t="s">
        <v>34487</v>
      </c>
      <c r="E289" s="52" t="s">
        <v>27583</v>
      </c>
      <c r="F289" s="16" t="s">
        <v>19136</v>
      </c>
      <c r="G289" s="16" t="s">
        <v>27582</v>
      </c>
      <c r="H289" s="16" t="s">
        <v>30282</v>
      </c>
      <c r="I289" s="16" t="s">
        <v>19137</v>
      </c>
    </row>
    <row r="290" spans="1:10">
      <c r="A290" s="16" t="s">
        <v>20254</v>
      </c>
      <c r="B290" s="52" t="s">
        <v>28409</v>
      </c>
      <c r="C290" s="16" t="str">
        <f t="shared" si="4"/>
        <v>072 - 005</v>
      </c>
      <c r="D290" s="52" t="s">
        <v>34487</v>
      </c>
      <c r="E290" s="52" t="s">
        <v>23759</v>
      </c>
      <c r="F290" s="16" t="s">
        <v>20255</v>
      </c>
      <c r="G290" s="16" t="s">
        <v>23758</v>
      </c>
      <c r="H290" s="16" t="s">
        <v>37422</v>
      </c>
      <c r="I290" s="16" t="s">
        <v>20256</v>
      </c>
    </row>
    <row r="291" spans="1:10">
      <c r="A291" s="16" t="s">
        <v>14654</v>
      </c>
      <c r="B291" s="52" t="s">
        <v>18639</v>
      </c>
      <c r="C291" s="16" t="str">
        <f t="shared" si="4"/>
        <v>021 - 002</v>
      </c>
      <c r="D291" s="52" t="s">
        <v>34487</v>
      </c>
      <c r="E291" s="52" t="s">
        <v>14657</v>
      </c>
      <c r="F291" s="16" t="s">
        <v>14655</v>
      </c>
      <c r="G291" s="16" t="s">
        <v>14656</v>
      </c>
      <c r="H291" s="16" t="s">
        <v>4778</v>
      </c>
      <c r="I291" s="16" t="s">
        <v>14658</v>
      </c>
    </row>
    <row r="292" spans="1:10">
      <c r="A292" s="16" t="s">
        <v>7992</v>
      </c>
      <c r="B292" s="52" t="s">
        <v>28992</v>
      </c>
      <c r="C292" s="16" t="str">
        <f t="shared" si="4"/>
        <v>090 - 004</v>
      </c>
      <c r="D292" s="52" t="s">
        <v>34487</v>
      </c>
      <c r="E292" s="52" t="s">
        <v>33520</v>
      </c>
      <c r="F292" s="16" t="s">
        <v>453</v>
      </c>
      <c r="G292" s="16" t="s">
        <v>33519</v>
      </c>
      <c r="H292" s="16" t="s">
        <v>33521</v>
      </c>
      <c r="I292" s="16" t="s">
        <v>454</v>
      </c>
      <c r="J292" s="16"/>
    </row>
    <row r="293" spans="1:10">
      <c r="A293" s="16" t="s">
        <v>14603</v>
      </c>
      <c r="B293" s="52" t="s">
        <v>33326</v>
      </c>
      <c r="C293" s="16" t="str">
        <f t="shared" si="4"/>
        <v>017 - 005</v>
      </c>
      <c r="D293" s="52" t="s">
        <v>34487</v>
      </c>
      <c r="E293" s="52" t="s">
        <v>22538</v>
      </c>
      <c r="F293" s="16" t="s">
        <v>14604</v>
      </c>
      <c r="G293" s="16" t="s">
        <v>22537</v>
      </c>
      <c r="H293" s="16" t="s">
        <v>32666</v>
      </c>
      <c r="I293" s="16" t="s">
        <v>14605</v>
      </c>
      <c r="J293" s="16"/>
    </row>
    <row r="294" spans="1:10">
      <c r="A294" s="16" t="s">
        <v>21762</v>
      </c>
      <c r="B294" s="52" t="s">
        <v>33327</v>
      </c>
      <c r="C294" s="16" t="str">
        <f t="shared" si="4"/>
        <v>017 - 803</v>
      </c>
      <c r="D294" s="52"/>
      <c r="E294" s="52" t="s">
        <v>22538</v>
      </c>
      <c r="F294" s="16"/>
      <c r="G294" s="16" t="s">
        <v>22537</v>
      </c>
      <c r="H294" s="16" t="s">
        <v>32666</v>
      </c>
      <c r="I294" s="16" t="s">
        <v>23981</v>
      </c>
      <c r="J294" s="16" t="s">
        <v>34487</v>
      </c>
    </row>
    <row r="295" spans="1:10">
      <c r="A295" s="16" t="s">
        <v>26251</v>
      </c>
      <c r="B295" s="52" t="s">
        <v>555</v>
      </c>
      <c r="C295" s="16" t="str">
        <f t="shared" si="4"/>
        <v>012 - 003</v>
      </c>
      <c r="D295" s="52" t="s">
        <v>36059</v>
      </c>
      <c r="E295" s="52" t="s">
        <v>18879</v>
      </c>
      <c r="F295" s="16" t="s">
        <v>26252</v>
      </c>
      <c r="G295" s="16" t="s">
        <v>26253</v>
      </c>
      <c r="H295" s="16" t="s">
        <v>32666</v>
      </c>
      <c r="I295" s="16" t="s">
        <v>18880</v>
      </c>
    </row>
    <row r="296" spans="1:10">
      <c r="A296" s="16" t="s">
        <v>35092</v>
      </c>
      <c r="B296" s="52" t="s">
        <v>10698</v>
      </c>
      <c r="C296" s="16" t="str">
        <f t="shared" si="4"/>
        <v>051 - 001</v>
      </c>
      <c r="D296" s="52" t="s">
        <v>34487</v>
      </c>
      <c r="E296" s="52" t="s">
        <v>31110</v>
      </c>
      <c r="F296" s="16" t="s">
        <v>31108</v>
      </c>
      <c r="G296" s="16" t="s">
        <v>31109</v>
      </c>
      <c r="H296" s="16" t="s">
        <v>30328</v>
      </c>
      <c r="I296" s="16" t="s">
        <v>31111</v>
      </c>
    </row>
    <row r="297" spans="1:10">
      <c r="A297" s="16" t="s">
        <v>31360</v>
      </c>
      <c r="B297" s="52" t="s">
        <v>1594</v>
      </c>
      <c r="C297" s="16" t="str">
        <f t="shared" si="4"/>
        <v>023 - 003</v>
      </c>
      <c r="D297" s="52" t="s">
        <v>36059</v>
      </c>
      <c r="E297" s="52" t="s">
        <v>380</v>
      </c>
      <c r="F297" s="16" t="s">
        <v>32804</v>
      </c>
      <c r="G297" s="16" t="s">
        <v>379</v>
      </c>
      <c r="H297" s="16" t="s">
        <v>32660</v>
      </c>
      <c r="I297" s="16" t="s">
        <v>32805</v>
      </c>
    </row>
    <row r="298" spans="1:10">
      <c r="A298" s="16" t="s">
        <v>26912</v>
      </c>
      <c r="B298" s="52" t="s">
        <v>35797</v>
      </c>
      <c r="C298" s="16" t="str">
        <f t="shared" si="4"/>
        <v>I99 - 330</v>
      </c>
      <c r="D298" s="52"/>
      <c r="E298" s="52" t="s">
        <v>10726</v>
      </c>
      <c r="F298" s="16"/>
      <c r="G298" s="16" t="s">
        <v>10725</v>
      </c>
      <c r="H298" s="16" t="s">
        <v>10727</v>
      </c>
      <c r="I298" s="16" t="s">
        <v>26913</v>
      </c>
    </row>
    <row r="299" spans="1:10">
      <c r="A299" s="16" t="s">
        <v>27339</v>
      </c>
      <c r="B299" s="52" t="s">
        <v>33328</v>
      </c>
      <c r="C299" s="16" t="str">
        <f t="shared" si="4"/>
        <v>017 - 006</v>
      </c>
      <c r="D299" s="52" t="s">
        <v>34487</v>
      </c>
      <c r="E299" s="52" t="s">
        <v>22538</v>
      </c>
      <c r="F299" s="16" t="s">
        <v>27340</v>
      </c>
      <c r="G299" s="16" t="s">
        <v>22537</v>
      </c>
      <c r="H299" s="16" t="s">
        <v>32666</v>
      </c>
      <c r="I299" s="16" t="s">
        <v>27341</v>
      </c>
      <c r="J299" s="16"/>
    </row>
    <row r="300" spans="1:10">
      <c r="A300" s="16" t="s">
        <v>20783</v>
      </c>
      <c r="B300" s="52" t="s">
        <v>7313</v>
      </c>
      <c r="C300" s="16" t="str">
        <f t="shared" si="4"/>
        <v>065 - 007</v>
      </c>
      <c r="D300" s="52" t="s">
        <v>36059</v>
      </c>
      <c r="E300" s="52" t="s">
        <v>29546</v>
      </c>
      <c r="F300" s="16" t="s">
        <v>20784</v>
      </c>
      <c r="G300" s="16" t="s">
        <v>29545</v>
      </c>
      <c r="H300" s="16" t="s">
        <v>30282</v>
      </c>
      <c r="I300" s="16" t="s">
        <v>16100</v>
      </c>
      <c r="J300" s="16"/>
    </row>
    <row r="301" spans="1:10">
      <c r="A301" s="16" t="s">
        <v>35242</v>
      </c>
      <c r="B301" s="52" t="s">
        <v>21609</v>
      </c>
      <c r="C301" s="16" t="str">
        <f t="shared" si="4"/>
        <v>001 - 011</v>
      </c>
      <c r="D301" s="52" t="s">
        <v>34487</v>
      </c>
      <c r="E301" s="52" t="s">
        <v>37671</v>
      </c>
      <c r="F301" s="16" t="s">
        <v>25207</v>
      </c>
      <c r="G301" s="16" t="s">
        <v>37670</v>
      </c>
      <c r="H301" s="16" t="s">
        <v>10732</v>
      </c>
      <c r="I301" s="16" t="s">
        <v>30665</v>
      </c>
    </row>
    <row r="302" spans="1:10">
      <c r="A302" s="16" t="s">
        <v>27382</v>
      </c>
      <c r="B302" s="52" t="s">
        <v>35798</v>
      </c>
      <c r="C302" s="16" t="str">
        <f t="shared" si="4"/>
        <v>I99 - 446</v>
      </c>
      <c r="D302" s="52"/>
      <c r="E302" s="52" t="s">
        <v>10726</v>
      </c>
      <c r="F302" s="16"/>
      <c r="G302" s="16" t="s">
        <v>10725</v>
      </c>
      <c r="H302" s="16" t="s">
        <v>10727</v>
      </c>
      <c r="I302" s="16" t="s">
        <v>27383</v>
      </c>
    </row>
    <row r="303" spans="1:10">
      <c r="A303" s="16" t="s">
        <v>36437</v>
      </c>
      <c r="B303" s="52" t="s">
        <v>2767</v>
      </c>
      <c r="C303" s="16" t="str">
        <f t="shared" si="4"/>
        <v>058 - 005</v>
      </c>
      <c r="D303" s="52" t="s">
        <v>36059</v>
      </c>
      <c r="E303" s="52" t="s">
        <v>10753</v>
      </c>
      <c r="F303" s="16" t="s">
        <v>32784</v>
      </c>
      <c r="G303" s="16" t="s">
        <v>10752</v>
      </c>
      <c r="H303" s="16" t="s">
        <v>20396</v>
      </c>
      <c r="I303" s="16" t="s">
        <v>32785</v>
      </c>
      <c r="J303" s="16"/>
    </row>
    <row r="304" spans="1:10">
      <c r="A304" s="16" t="s">
        <v>14080</v>
      </c>
      <c r="B304" s="52" t="s">
        <v>22371</v>
      </c>
      <c r="C304" s="16" t="str">
        <f t="shared" si="4"/>
        <v>028 - 004</v>
      </c>
      <c r="D304" s="52" t="s">
        <v>34487</v>
      </c>
      <c r="E304" s="52" t="s">
        <v>32659</v>
      </c>
      <c r="F304" s="16" t="s">
        <v>14081</v>
      </c>
      <c r="G304" s="16" t="s">
        <v>32658</v>
      </c>
      <c r="H304" s="16" t="s">
        <v>32660</v>
      </c>
      <c r="I304" s="16" t="s">
        <v>14082</v>
      </c>
      <c r="J304" s="16"/>
    </row>
    <row r="305" spans="1:10">
      <c r="A305" s="16" t="s">
        <v>4536</v>
      </c>
      <c r="B305" s="52" t="s">
        <v>100</v>
      </c>
      <c r="C305" s="16" t="str">
        <f t="shared" si="4"/>
        <v>031 - 813</v>
      </c>
      <c r="D305" s="52"/>
      <c r="E305" s="52" t="s">
        <v>7531</v>
      </c>
      <c r="F305" s="16"/>
      <c r="G305" s="16" t="s">
        <v>7530</v>
      </c>
      <c r="H305" s="16" t="s">
        <v>30334</v>
      </c>
      <c r="I305" s="16" t="s">
        <v>4537</v>
      </c>
      <c r="J305" s="16" t="s">
        <v>34487</v>
      </c>
    </row>
    <row r="306" spans="1:10">
      <c r="A306" s="16" t="s">
        <v>32806</v>
      </c>
      <c r="B306" s="52" t="s">
        <v>14006</v>
      </c>
      <c r="C306" s="16" t="str">
        <f t="shared" si="4"/>
        <v>019 - 003</v>
      </c>
      <c r="D306" s="52" t="s">
        <v>36059</v>
      </c>
      <c r="E306" s="52" t="s">
        <v>23092</v>
      </c>
      <c r="F306" s="16" t="s">
        <v>4235</v>
      </c>
      <c r="G306" s="16" t="s">
        <v>23091</v>
      </c>
      <c r="H306" s="16" t="s">
        <v>32666</v>
      </c>
      <c r="I306" s="16" t="s">
        <v>4236</v>
      </c>
    </row>
    <row r="307" spans="1:10">
      <c r="A307" s="16" t="s">
        <v>29122</v>
      </c>
      <c r="B307" s="52" t="s">
        <v>3499</v>
      </c>
      <c r="C307" s="16" t="str">
        <f t="shared" si="4"/>
        <v>013 - 008</v>
      </c>
      <c r="D307" s="52" t="s">
        <v>36059</v>
      </c>
      <c r="E307" s="52" t="s">
        <v>26240</v>
      </c>
      <c r="F307" s="16" t="s">
        <v>10426</v>
      </c>
      <c r="G307" s="16" t="s">
        <v>26239</v>
      </c>
      <c r="H307" s="16" t="s">
        <v>32666</v>
      </c>
      <c r="I307" s="16" t="s">
        <v>18883</v>
      </c>
      <c r="J307" s="16" t="s">
        <v>7990</v>
      </c>
    </row>
    <row r="308" spans="1:10">
      <c r="A308" s="16" t="s">
        <v>18881</v>
      </c>
      <c r="B308" s="52" t="s">
        <v>3880</v>
      </c>
      <c r="C308" s="16" t="str">
        <f t="shared" si="4"/>
        <v>097 - 003</v>
      </c>
      <c r="D308" s="52" t="s">
        <v>36059</v>
      </c>
      <c r="E308" s="52" t="s">
        <v>26245</v>
      </c>
      <c r="F308" s="16" t="s">
        <v>18882</v>
      </c>
      <c r="G308" s="16" t="s">
        <v>26244</v>
      </c>
      <c r="H308" s="16" t="s">
        <v>32666</v>
      </c>
      <c r="I308" s="16" t="s">
        <v>18883</v>
      </c>
    </row>
    <row r="309" spans="1:10">
      <c r="A309" s="16" t="s">
        <v>8864</v>
      </c>
      <c r="B309" s="52" t="s">
        <v>19216</v>
      </c>
      <c r="C309" s="16" t="str">
        <f t="shared" si="4"/>
        <v>027 - 001</v>
      </c>
      <c r="D309" s="52" t="s">
        <v>36059</v>
      </c>
      <c r="E309" s="52" t="s">
        <v>16168</v>
      </c>
      <c r="F309" s="16" t="s">
        <v>25988</v>
      </c>
      <c r="G309" s="16" t="s">
        <v>16167</v>
      </c>
      <c r="H309" s="16" t="s">
        <v>32660</v>
      </c>
      <c r="I309" s="16" t="s">
        <v>16169</v>
      </c>
    </row>
    <row r="310" spans="1:10">
      <c r="A310" s="16" t="s">
        <v>27375</v>
      </c>
      <c r="B310" s="52" t="s">
        <v>24503</v>
      </c>
      <c r="C310" s="16" t="str">
        <f t="shared" si="4"/>
        <v>080 - 003</v>
      </c>
      <c r="D310" s="52" t="s">
        <v>36059</v>
      </c>
      <c r="E310" s="52" t="s">
        <v>1692</v>
      </c>
      <c r="F310" s="16" t="s">
        <v>27376</v>
      </c>
      <c r="G310" s="16" t="s">
        <v>1691</v>
      </c>
      <c r="H310" s="16" t="s">
        <v>4772</v>
      </c>
      <c r="I310" s="16" t="s">
        <v>27377</v>
      </c>
    </row>
    <row r="311" spans="1:10">
      <c r="A311" s="16" t="s">
        <v>22811</v>
      </c>
      <c r="B311" s="52" t="s">
        <v>11990</v>
      </c>
      <c r="C311" s="16" t="str">
        <f t="shared" si="4"/>
        <v>016 - 010</v>
      </c>
      <c r="D311" s="52" t="s">
        <v>36059</v>
      </c>
      <c r="E311" s="52" t="s">
        <v>10742</v>
      </c>
      <c r="F311" s="16" t="s">
        <v>421</v>
      </c>
      <c r="G311" s="16" t="s">
        <v>10741</v>
      </c>
      <c r="H311" s="16" t="s">
        <v>32666</v>
      </c>
      <c r="I311" s="16" t="s">
        <v>422</v>
      </c>
    </row>
    <row r="312" spans="1:10">
      <c r="A312" s="16" t="s">
        <v>19138</v>
      </c>
      <c r="B312" s="52" t="s">
        <v>18640</v>
      </c>
      <c r="C312" s="16" t="str">
        <f t="shared" si="4"/>
        <v>021 - 003</v>
      </c>
      <c r="D312" s="52" t="s">
        <v>34487</v>
      </c>
      <c r="E312" s="52" t="s">
        <v>14657</v>
      </c>
      <c r="F312" s="16" t="s">
        <v>9178</v>
      </c>
      <c r="G312" s="16" t="s">
        <v>14656</v>
      </c>
      <c r="H312" s="16" t="s">
        <v>4778</v>
      </c>
      <c r="I312" s="16" t="s">
        <v>19139</v>
      </c>
    </row>
    <row r="313" spans="1:10">
      <c r="A313" s="16" t="s">
        <v>9440</v>
      </c>
      <c r="B313" s="52" t="s">
        <v>36793</v>
      </c>
      <c r="C313" s="16" t="str">
        <f t="shared" si="4"/>
        <v>021 - 804</v>
      </c>
      <c r="D313" s="52"/>
      <c r="E313" s="52" t="s">
        <v>14657</v>
      </c>
      <c r="F313" s="16"/>
      <c r="G313" s="16" t="s">
        <v>14656</v>
      </c>
      <c r="H313" s="16" t="s">
        <v>4778</v>
      </c>
      <c r="I313" s="16" t="s">
        <v>9441</v>
      </c>
      <c r="J313" s="16" t="s">
        <v>34487</v>
      </c>
    </row>
    <row r="314" spans="1:10">
      <c r="A314" s="16" t="s">
        <v>14659</v>
      </c>
      <c r="B314" s="52" t="s">
        <v>4862</v>
      </c>
      <c r="C314" s="16" t="str">
        <f t="shared" si="4"/>
        <v>007 - 002</v>
      </c>
      <c r="D314" s="52" t="s">
        <v>34487</v>
      </c>
      <c r="E314" s="52" t="s">
        <v>14662</v>
      </c>
      <c r="F314" s="16" t="s">
        <v>14660</v>
      </c>
      <c r="G314" s="16" t="s">
        <v>14661</v>
      </c>
      <c r="H314" s="16" t="s">
        <v>14663</v>
      </c>
      <c r="I314" s="16" t="s">
        <v>14664</v>
      </c>
    </row>
    <row r="315" spans="1:10">
      <c r="A315" s="16" t="s">
        <v>27342</v>
      </c>
      <c r="B315" s="52" t="s">
        <v>2768</v>
      </c>
      <c r="C315" s="16" t="str">
        <f t="shared" si="4"/>
        <v>058 - 006</v>
      </c>
      <c r="D315" s="52" t="s">
        <v>34487</v>
      </c>
      <c r="E315" s="52" t="s">
        <v>10753</v>
      </c>
      <c r="F315" s="16" t="s">
        <v>27343</v>
      </c>
      <c r="G315" s="16" t="s">
        <v>10752</v>
      </c>
      <c r="H315" s="16" t="s">
        <v>20396</v>
      </c>
      <c r="I315" s="16" t="s">
        <v>27344</v>
      </c>
      <c r="J315" s="16"/>
    </row>
    <row r="316" spans="1:10">
      <c r="A316" s="16" t="s">
        <v>17451</v>
      </c>
      <c r="B316" s="52" t="s">
        <v>36665</v>
      </c>
      <c r="C316" s="16" t="str">
        <f t="shared" si="4"/>
        <v>702 - 702</v>
      </c>
      <c r="D316" s="52"/>
      <c r="E316" s="52"/>
      <c r="F316" s="16"/>
      <c r="G316" s="16" t="s">
        <v>17438</v>
      </c>
      <c r="H316" s="16" t="s">
        <v>10727</v>
      </c>
      <c r="I316" s="16" t="s">
        <v>17452</v>
      </c>
      <c r="J316" s="16" t="s">
        <v>34487</v>
      </c>
    </row>
    <row r="317" spans="1:10">
      <c r="A317" s="16" t="s">
        <v>18690</v>
      </c>
      <c r="B317" s="52" t="s">
        <v>27193</v>
      </c>
      <c r="C317" s="16" t="str">
        <f t="shared" si="4"/>
        <v>005 - 003</v>
      </c>
      <c r="D317" s="52" t="s">
        <v>36059</v>
      </c>
      <c r="E317" s="52" t="s">
        <v>18693</v>
      </c>
      <c r="F317" s="16" t="s">
        <v>18691</v>
      </c>
      <c r="G317" s="16" t="s">
        <v>18692</v>
      </c>
      <c r="H317" s="16" t="s">
        <v>10732</v>
      </c>
      <c r="I317" s="16" t="s">
        <v>18694</v>
      </c>
    </row>
    <row r="318" spans="1:10">
      <c r="A318" s="16" t="s">
        <v>35196</v>
      </c>
      <c r="B318" s="52" t="s">
        <v>35799</v>
      </c>
      <c r="C318" s="16" t="str">
        <f t="shared" si="4"/>
        <v>I99 - 459</v>
      </c>
      <c r="D318" s="52"/>
      <c r="E318" s="52" t="s">
        <v>10726</v>
      </c>
      <c r="F318" s="16"/>
      <c r="G318" s="16" t="s">
        <v>10725</v>
      </c>
      <c r="H318" s="16" t="s">
        <v>10727</v>
      </c>
      <c r="I318" s="16" t="s">
        <v>35197</v>
      </c>
    </row>
    <row r="319" spans="1:10">
      <c r="A319" s="16" t="s">
        <v>17123</v>
      </c>
      <c r="B319" s="52" t="s">
        <v>35800</v>
      </c>
      <c r="C319" s="16" t="str">
        <f t="shared" si="4"/>
        <v>S99 - 500</v>
      </c>
      <c r="D319" s="52"/>
      <c r="E319" s="52" t="s">
        <v>15509</v>
      </c>
      <c r="F319" s="16"/>
      <c r="G319" s="16" t="s">
        <v>10725</v>
      </c>
      <c r="H319" s="16" t="s">
        <v>10727</v>
      </c>
      <c r="I319" s="16" t="s">
        <v>17124</v>
      </c>
      <c r="J319" s="16" t="s">
        <v>7990</v>
      </c>
    </row>
    <row r="320" spans="1:10">
      <c r="A320" s="16" t="s">
        <v>28577</v>
      </c>
      <c r="B320" s="52" t="s">
        <v>35800</v>
      </c>
      <c r="C320" s="16" t="str">
        <f t="shared" si="4"/>
        <v>S99 - 521</v>
      </c>
      <c r="D320" s="52"/>
      <c r="E320" s="52" t="s">
        <v>15509</v>
      </c>
      <c r="F320" s="16"/>
      <c r="G320" s="16" t="s">
        <v>10725</v>
      </c>
      <c r="H320" s="16" t="s">
        <v>10727</v>
      </c>
      <c r="I320" s="16" t="s">
        <v>28578</v>
      </c>
      <c r="J320" s="16" t="s">
        <v>7990</v>
      </c>
    </row>
    <row r="321" spans="1:10">
      <c r="A321" s="16" t="s">
        <v>28579</v>
      </c>
      <c r="B321" s="52" t="s">
        <v>35800</v>
      </c>
      <c r="C321" s="16" t="str">
        <f t="shared" ref="C321:C384" si="5">MID(A321,1,3) &amp;" - " &amp;MID(A321,4,3)</f>
        <v>S99 - 523</v>
      </c>
      <c r="D321" s="52"/>
      <c r="E321" s="52" t="s">
        <v>15509</v>
      </c>
      <c r="F321" s="16"/>
      <c r="G321" s="16" t="s">
        <v>10725</v>
      </c>
      <c r="H321" s="16" t="s">
        <v>10727</v>
      </c>
      <c r="I321" s="16" t="s">
        <v>28580</v>
      </c>
      <c r="J321" s="16" t="s">
        <v>7990</v>
      </c>
    </row>
    <row r="322" spans="1:10">
      <c r="A322" s="16" t="s">
        <v>30776</v>
      </c>
      <c r="B322" s="52" t="s">
        <v>35801</v>
      </c>
      <c r="C322" s="16" t="str">
        <f t="shared" si="5"/>
        <v>I99 - 478</v>
      </c>
      <c r="D322" s="52"/>
      <c r="E322" s="52" t="s">
        <v>10726</v>
      </c>
      <c r="F322" s="16"/>
      <c r="G322" s="16" t="s">
        <v>10725</v>
      </c>
      <c r="H322" s="16" t="s">
        <v>10727</v>
      </c>
      <c r="I322" s="16" t="s">
        <v>30777</v>
      </c>
    </row>
    <row r="323" spans="1:10">
      <c r="A323" s="16" t="s">
        <v>3459</v>
      </c>
      <c r="B323" s="52" t="s">
        <v>36446</v>
      </c>
      <c r="C323" s="16" t="str">
        <f t="shared" si="5"/>
        <v>083 - 004</v>
      </c>
      <c r="D323" s="52" t="s">
        <v>34487</v>
      </c>
      <c r="E323" s="52" t="s">
        <v>21246</v>
      </c>
      <c r="F323" s="16" t="s">
        <v>3270</v>
      </c>
      <c r="G323" s="16" t="s">
        <v>21245</v>
      </c>
      <c r="H323" s="16" t="s">
        <v>29917</v>
      </c>
      <c r="I323" s="16" t="s">
        <v>383</v>
      </c>
      <c r="J323" s="16"/>
    </row>
    <row r="324" spans="1:10">
      <c r="A324" s="16" t="s">
        <v>766</v>
      </c>
      <c r="B324" s="52" t="s">
        <v>24504</v>
      </c>
      <c r="C324" s="16" t="str">
        <f t="shared" si="5"/>
        <v>080 - 004</v>
      </c>
      <c r="D324" s="52" t="s">
        <v>34487</v>
      </c>
      <c r="E324" s="52" t="s">
        <v>1692</v>
      </c>
      <c r="F324" s="16" t="s">
        <v>23685</v>
      </c>
      <c r="G324" s="16" t="s">
        <v>1691</v>
      </c>
      <c r="H324" s="16" t="s">
        <v>4772</v>
      </c>
      <c r="I324" s="16" t="s">
        <v>767</v>
      </c>
      <c r="J324" s="16"/>
    </row>
    <row r="325" spans="1:10">
      <c r="A325" s="16" t="s">
        <v>19140</v>
      </c>
      <c r="B325" s="52" t="s">
        <v>12149</v>
      </c>
      <c r="C325" s="16" t="str">
        <f t="shared" si="5"/>
        <v>057 - 003</v>
      </c>
      <c r="D325" s="52" t="s">
        <v>34487</v>
      </c>
      <c r="E325" s="52" t="s">
        <v>18919</v>
      </c>
      <c r="F325" s="16" t="s">
        <v>19141</v>
      </c>
      <c r="G325" s="16" t="s">
        <v>18918</v>
      </c>
      <c r="H325" s="16" t="s">
        <v>20396</v>
      </c>
      <c r="I325" s="16" t="s">
        <v>19142</v>
      </c>
    </row>
    <row r="326" spans="1:10">
      <c r="A326" s="16" t="s">
        <v>19129</v>
      </c>
      <c r="B326" s="52" t="s">
        <v>5598</v>
      </c>
      <c r="C326" s="16" t="str">
        <f t="shared" si="5"/>
        <v>003 - 003</v>
      </c>
      <c r="D326" s="52" t="s">
        <v>34487</v>
      </c>
      <c r="E326" s="52" t="s">
        <v>3328</v>
      </c>
      <c r="F326" s="16" t="s">
        <v>19130</v>
      </c>
      <c r="G326" s="16" t="s">
        <v>10731</v>
      </c>
      <c r="H326" s="16" t="s">
        <v>10732</v>
      </c>
      <c r="I326" s="16" t="s">
        <v>14116</v>
      </c>
      <c r="J326" s="16" t="s">
        <v>7990</v>
      </c>
    </row>
    <row r="327" spans="1:10">
      <c r="A327" s="16" t="s">
        <v>14114</v>
      </c>
      <c r="B327" s="52" t="s">
        <v>14241</v>
      </c>
      <c r="C327" s="16" t="str">
        <f t="shared" si="5"/>
        <v>103 - 001</v>
      </c>
      <c r="D327" s="52" t="s">
        <v>34487</v>
      </c>
      <c r="E327" s="52" t="s">
        <v>14668</v>
      </c>
      <c r="F327" s="16" t="s">
        <v>14115</v>
      </c>
      <c r="G327" s="16" t="s">
        <v>14667</v>
      </c>
      <c r="H327" s="16" t="s">
        <v>10732</v>
      </c>
      <c r="I327" s="16" t="s">
        <v>14116</v>
      </c>
    </row>
    <row r="328" spans="1:10">
      <c r="A328" s="16" t="s">
        <v>22069</v>
      </c>
      <c r="B328" s="52" t="s">
        <v>458</v>
      </c>
      <c r="C328" s="16" t="str">
        <f t="shared" si="5"/>
        <v>003 - 806</v>
      </c>
      <c r="D328" s="52"/>
      <c r="E328" s="52" t="s">
        <v>3328</v>
      </c>
      <c r="F328" s="16"/>
      <c r="G328" s="16" t="s">
        <v>10731</v>
      </c>
      <c r="H328" s="16" t="s">
        <v>10732</v>
      </c>
      <c r="I328" s="16" t="s">
        <v>22070</v>
      </c>
      <c r="J328" s="16" t="s">
        <v>34487</v>
      </c>
    </row>
    <row r="329" spans="1:10">
      <c r="A329" s="16" t="s">
        <v>35888</v>
      </c>
      <c r="B329" s="52" t="s">
        <v>31192</v>
      </c>
      <c r="C329" s="16" t="str">
        <f t="shared" si="5"/>
        <v>066 - 004</v>
      </c>
      <c r="D329" s="52" t="s">
        <v>34487</v>
      </c>
      <c r="E329" s="52" t="s">
        <v>3383</v>
      </c>
      <c r="F329" s="16" t="s">
        <v>3387</v>
      </c>
      <c r="G329" s="16" t="s">
        <v>3382</v>
      </c>
      <c r="H329" s="16" t="s">
        <v>15395</v>
      </c>
      <c r="I329" s="16" t="s">
        <v>3389</v>
      </c>
      <c r="J329" s="16"/>
    </row>
    <row r="330" spans="1:10">
      <c r="A330" s="16" t="s">
        <v>4806</v>
      </c>
      <c r="B330" s="52" t="s">
        <v>4611</v>
      </c>
      <c r="C330" s="16" t="str">
        <f t="shared" si="5"/>
        <v>013 - 009</v>
      </c>
      <c r="D330" s="52" t="s">
        <v>36059</v>
      </c>
      <c r="E330" s="52" t="s">
        <v>26240</v>
      </c>
      <c r="F330" s="16" t="s">
        <v>10426</v>
      </c>
      <c r="G330" s="16" t="s">
        <v>26239</v>
      </c>
      <c r="H330" s="16" t="s">
        <v>32666</v>
      </c>
      <c r="I330" s="16" t="s">
        <v>4807</v>
      </c>
      <c r="J330" s="16"/>
    </row>
    <row r="331" spans="1:10">
      <c r="A331" s="16" t="s">
        <v>19131</v>
      </c>
      <c r="B331" s="52" t="s">
        <v>3829</v>
      </c>
      <c r="C331" s="16" t="str">
        <f t="shared" si="5"/>
        <v>071 - 003</v>
      </c>
      <c r="D331" s="52" t="s">
        <v>34487</v>
      </c>
      <c r="E331" s="52" t="s">
        <v>13516</v>
      </c>
      <c r="F331" s="16" t="s">
        <v>19132</v>
      </c>
      <c r="G331" s="16" t="s">
        <v>13515</v>
      </c>
      <c r="H331" s="16" t="s">
        <v>37422</v>
      </c>
      <c r="I331" s="16" t="s">
        <v>32244</v>
      </c>
    </row>
    <row r="332" spans="1:10">
      <c r="A332" s="16" t="s">
        <v>384</v>
      </c>
      <c r="B332" s="52" t="s">
        <v>11124</v>
      </c>
      <c r="C332" s="16" t="str">
        <f t="shared" si="5"/>
        <v>076 - 004</v>
      </c>
      <c r="D332" s="52" t="s">
        <v>34487</v>
      </c>
      <c r="E332" s="52" t="s">
        <v>13510</v>
      </c>
      <c r="F332" s="16" t="s">
        <v>13508</v>
      </c>
      <c r="G332" s="16" t="s">
        <v>13509</v>
      </c>
      <c r="H332" s="16" t="s">
        <v>13511</v>
      </c>
      <c r="I332" s="16" t="s">
        <v>385</v>
      </c>
      <c r="J332" s="16"/>
    </row>
    <row r="333" spans="1:10">
      <c r="A333" s="16" t="s">
        <v>22442</v>
      </c>
      <c r="B333" s="52" t="s">
        <v>459</v>
      </c>
      <c r="C333" s="16" t="str">
        <f t="shared" si="5"/>
        <v>003 - 807</v>
      </c>
      <c r="D333" s="52"/>
      <c r="E333" s="52" t="s">
        <v>3328</v>
      </c>
      <c r="F333" s="16"/>
      <c r="G333" s="16" t="s">
        <v>10731</v>
      </c>
      <c r="H333" s="16" t="s">
        <v>10732</v>
      </c>
      <c r="I333" s="16" t="s">
        <v>22443</v>
      </c>
      <c r="J333" s="16" t="s">
        <v>34487</v>
      </c>
    </row>
    <row r="334" spans="1:10">
      <c r="A334" s="16" t="s">
        <v>16101</v>
      </c>
      <c r="B334" s="52" t="s">
        <v>4415</v>
      </c>
      <c r="C334" s="16" t="str">
        <f t="shared" si="5"/>
        <v>058 - 007</v>
      </c>
      <c r="D334" s="52" t="s">
        <v>36059</v>
      </c>
      <c r="E334" s="52" t="s">
        <v>10753</v>
      </c>
      <c r="F334" s="16" t="s">
        <v>16102</v>
      </c>
      <c r="G334" s="16" t="s">
        <v>10752</v>
      </c>
      <c r="H334" s="16" t="s">
        <v>20396</v>
      </c>
      <c r="I334" s="16" t="s">
        <v>13551</v>
      </c>
    </row>
    <row r="335" spans="1:10">
      <c r="A335" s="16" t="s">
        <v>26096</v>
      </c>
      <c r="B335" s="52" t="s">
        <v>11753</v>
      </c>
      <c r="C335" s="16" t="str">
        <f t="shared" si="5"/>
        <v>037 - 001</v>
      </c>
      <c r="D335" s="52" t="s">
        <v>36059</v>
      </c>
      <c r="E335" s="52" t="s">
        <v>30682</v>
      </c>
      <c r="F335" s="16" t="s">
        <v>26097</v>
      </c>
      <c r="G335" s="16" t="s">
        <v>30681</v>
      </c>
      <c r="H335" s="16" t="s">
        <v>35981</v>
      </c>
      <c r="I335" s="16" t="s">
        <v>30683</v>
      </c>
    </row>
    <row r="336" spans="1:10">
      <c r="A336" s="16" t="s">
        <v>386</v>
      </c>
      <c r="B336" s="52" t="s">
        <v>10001</v>
      </c>
      <c r="C336" s="16" t="str">
        <f t="shared" si="5"/>
        <v>003 - 004</v>
      </c>
      <c r="D336" s="52" t="s">
        <v>34487</v>
      </c>
      <c r="E336" s="52" t="s">
        <v>3328</v>
      </c>
      <c r="F336" s="16" t="s">
        <v>387</v>
      </c>
      <c r="G336" s="16" t="s">
        <v>10731</v>
      </c>
      <c r="H336" s="16" t="s">
        <v>10732</v>
      </c>
      <c r="I336" s="16" t="s">
        <v>31869</v>
      </c>
      <c r="J336" s="16" t="s">
        <v>7990</v>
      </c>
    </row>
    <row r="337" spans="1:10">
      <c r="A337" s="16" t="s">
        <v>14665</v>
      </c>
      <c r="B337" s="52" t="s">
        <v>14242</v>
      </c>
      <c r="C337" s="16" t="str">
        <f t="shared" si="5"/>
        <v>103 - 002</v>
      </c>
      <c r="D337" s="52" t="s">
        <v>34487</v>
      </c>
      <c r="E337" s="52" t="s">
        <v>14668</v>
      </c>
      <c r="F337" s="16" t="s">
        <v>14666</v>
      </c>
      <c r="G337" s="16" t="s">
        <v>14667</v>
      </c>
      <c r="H337" s="16" t="s">
        <v>10732</v>
      </c>
      <c r="I337" s="16" t="s">
        <v>31869</v>
      </c>
    </row>
    <row r="338" spans="1:10">
      <c r="A338" s="16" t="s">
        <v>32245</v>
      </c>
      <c r="B338" s="52" t="s">
        <v>4863</v>
      </c>
      <c r="C338" s="16" t="str">
        <f t="shared" si="5"/>
        <v>007 - 003</v>
      </c>
      <c r="D338" s="52" t="s">
        <v>34487</v>
      </c>
      <c r="E338" s="52" t="s">
        <v>14662</v>
      </c>
      <c r="F338" s="16" t="s">
        <v>32246</v>
      </c>
      <c r="G338" s="16" t="s">
        <v>14661</v>
      </c>
      <c r="H338" s="16" t="s">
        <v>14663</v>
      </c>
      <c r="I338" s="16" t="s">
        <v>32247</v>
      </c>
    </row>
    <row r="339" spans="1:10">
      <c r="A339" s="16" t="s">
        <v>31870</v>
      </c>
      <c r="B339" s="52" t="s">
        <v>24310</v>
      </c>
      <c r="C339" s="16" t="str">
        <f t="shared" si="5"/>
        <v>041 - 002</v>
      </c>
      <c r="D339" s="52" t="s">
        <v>34487</v>
      </c>
      <c r="E339" s="52" t="s">
        <v>31873</v>
      </c>
      <c r="F339" s="16" t="s">
        <v>31871</v>
      </c>
      <c r="G339" s="16" t="s">
        <v>31872</v>
      </c>
      <c r="H339" s="16" t="s">
        <v>20397</v>
      </c>
      <c r="I339" s="16" t="s">
        <v>31874</v>
      </c>
    </row>
    <row r="340" spans="1:10">
      <c r="A340" s="16" t="s">
        <v>1274</v>
      </c>
      <c r="B340" s="52" t="s">
        <v>9401</v>
      </c>
      <c r="C340" s="16" t="str">
        <f t="shared" si="5"/>
        <v>062 - 003</v>
      </c>
      <c r="D340" s="52" t="s">
        <v>34487</v>
      </c>
      <c r="E340" s="52" t="s">
        <v>1277</v>
      </c>
      <c r="F340" s="16" t="s">
        <v>1275</v>
      </c>
      <c r="G340" s="16" t="s">
        <v>1276</v>
      </c>
      <c r="H340" s="16" t="s">
        <v>30282</v>
      </c>
      <c r="I340" s="16" t="s">
        <v>23088</v>
      </c>
    </row>
    <row r="341" spans="1:10">
      <c r="A341" s="16" t="s">
        <v>6996</v>
      </c>
      <c r="B341" s="52" t="s">
        <v>11966</v>
      </c>
      <c r="C341" s="16" t="str">
        <f t="shared" si="5"/>
        <v>043 - 002</v>
      </c>
      <c r="D341" s="52" t="s">
        <v>34487</v>
      </c>
      <c r="E341" s="52" t="s">
        <v>36775</v>
      </c>
      <c r="F341" s="16" t="s">
        <v>6997</v>
      </c>
      <c r="G341" s="16" t="s">
        <v>27380</v>
      </c>
      <c r="H341" s="16" t="s">
        <v>20397</v>
      </c>
      <c r="I341" s="16" t="s">
        <v>6998</v>
      </c>
    </row>
    <row r="342" spans="1:10">
      <c r="A342" s="16" t="s">
        <v>23307</v>
      </c>
      <c r="B342" s="52" t="s">
        <v>9402</v>
      </c>
      <c r="C342" s="16" t="str">
        <f t="shared" si="5"/>
        <v>062 - 004</v>
      </c>
      <c r="D342" s="52" t="s">
        <v>34487</v>
      </c>
      <c r="E342" s="52" t="s">
        <v>1277</v>
      </c>
      <c r="F342" s="16" t="s">
        <v>390</v>
      </c>
      <c r="G342" s="16" t="s">
        <v>1276</v>
      </c>
      <c r="H342" s="16" t="s">
        <v>30282</v>
      </c>
      <c r="I342" s="16" t="s">
        <v>391</v>
      </c>
      <c r="J342" s="16"/>
    </row>
    <row r="343" spans="1:10">
      <c r="A343" s="16" t="s">
        <v>12358</v>
      </c>
      <c r="B343" s="52" t="s">
        <v>31628</v>
      </c>
      <c r="C343" s="16" t="str">
        <f t="shared" si="5"/>
        <v>010 - 801</v>
      </c>
      <c r="D343" s="52"/>
      <c r="E343" s="52" t="s">
        <v>30437</v>
      </c>
      <c r="F343" s="16"/>
      <c r="G343" s="16" t="s">
        <v>30436</v>
      </c>
      <c r="H343" s="16" t="s">
        <v>34573</v>
      </c>
      <c r="I343" s="16" t="s">
        <v>17177</v>
      </c>
      <c r="J343" s="16" t="s">
        <v>34487</v>
      </c>
    </row>
    <row r="344" spans="1:10">
      <c r="A344" s="16" t="s">
        <v>32977</v>
      </c>
      <c r="B344" s="52" t="s">
        <v>4612</v>
      </c>
      <c r="C344" s="16" t="str">
        <f t="shared" si="5"/>
        <v>013 - 010</v>
      </c>
      <c r="D344" s="52" t="s">
        <v>36059</v>
      </c>
      <c r="E344" s="52" t="s">
        <v>26240</v>
      </c>
      <c r="F344" s="16" t="s">
        <v>23421</v>
      </c>
      <c r="G344" s="16" t="s">
        <v>26239</v>
      </c>
      <c r="H344" s="16" t="s">
        <v>32666</v>
      </c>
      <c r="I344" s="16" t="s">
        <v>32978</v>
      </c>
    </row>
    <row r="345" spans="1:10">
      <c r="A345" s="16" t="s">
        <v>388</v>
      </c>
      <c r="B345" s="52" t="s">
        <v>36794</v>
      </c>
      <c r="C345" s="16" t="str">
        <f t="shared" si="5"/>
        <v>021 - 004</v>
      </c>
      <c r="D345" s="52" t="s">
        <v>34487</v>
      </c>
      <c r="E345" s="52" t="s">
        <v>14657</v>
      </c>
      <c r="F345" s="16" t="s">
        <v>23702</v>
      </c>
      <c r="G345" s="16" t="s">
        <v>14656</v>
      </c>
      <c r="H345" s="16" t="s">
        <v>4778</v>
      </c>
      <c r="I345" s="16" t="s">
        <v>23703</v>
      </c>
      <c r="J345" s="16"/>
    </row>
    <row r="346" spans="1:10">
      <c r="A346" s="16" t="s">
        <v>27378</v>
      </c>
      <c r="B346" s="52" t="s">
        <v>11967</v>
      </c>
      <c r="C346" s="16" t="str">
        <f t="shared" si="5"/>
        <v>043 - 003</v>
      </c>
      <c r="D346" s="52" t="s">
        <v>36059</v>
      </c>
      <c r="E346" s="52" t="s">
        <v>36775</v>
      </c>
      <c r="F346" s="16" t="s">
        <v>27379</v>
      </c>
      <c r="G346" s="16" t="s">
        <v>27380</v>
      </c>
      <c r="H346" s="16" t="s">
        <v>20397</v>
      </c>
      <c r="I346" s="16" t="s">
        <v>36776</v>
      </c>
    </row>
    <row r="347" spans="1:10">
      <c r="A347" s="16" t="s">
        <v>20257</v>
      </c>
      <c r="B347" s="52" t="s">
        <v>22131</v>
      </c>
      <c r="C347" s="16" t="str">
        <f t="shared" si="5"/>
        <v>044 - 005</v>
      </c>
      <c r="D347" s="52" t="s">
        <v>34487</v>
      </c>
      <c r="E347" s="52" t="s">
        <v>27373</v>
      </c>
      <c r="F347" s="16" t="s">
        <v>20258</v>
      </c>
      <c r="G347" s="16" t="s">
        <v>27372</v>
      </c>
      <c r="H347" s="16" t="s">
        <v>20397</v>
      </c>
      <c r="I347" s="16" t="s">
        <v>20259</v>
      </c>
    </row>
    <row r="348" spans="1:10">
      <c r="A348" s="16" t="s">
        <v>17440</v>
      </c>
      <c r="B348" s="52" t="s">
        <v>36650</v>
      </c>
      <c r="C348" s="16" t="str">
        <f t="shared" si="5"/>
        <v>701 - 701</v>
      </c>
      <c r="D348" s="52"/>
      <c r="E348" s="52"/>
      <c r="F348" s="16"/>
      <c r="G348" s="16" t="s">
        <v>17441</v>
      </c>
      <c r="H348" s="16" t="s">
        <v>10727</v>
      </c>
      <c r="I348" s="16"/>
      <c r="J348" s="16" t="s">
        <v>34487</v>
      </c>
    </row>
    <row r="349" spans="1:10">
      <c r="A349" s="16" t="s">
        <v>24745</v>
      </c>
      <c r="B349" s="52" t="s">
        <v>16065</v>
      </c>
      <c r="C349" s="16" t="str">
        <f t="shared" si="5"/>
        <v>999 - 901</v>
      </c>
      <c r="D349" s="52"/>
      <c r="E349" s="52" t="s">
        <v>10727</v>
      </c>
      <c r="F349" s="16"/>
      <c r="G349" s="16" t="s">
        <v>286</v>
      </c>
      <c r="H349" s="16" t="s">
        <v>10727</v>
      </c>
      <c r="I349" s="16" t="s">
        <v>24746</v>
      </c>
      <c r="J349" s="16" t="s">
        <v>34487</v>
      </c>
    </row>
    <row r="350" spans="1:10">
      <c r="A350" s="16" t="s">
        <v>23704</v>
      </c>
      <c r="B350" s="52" t="s">
        <v>4784</v>
      </c>
      <c r="C350" s="16" t="str">
        <f t="shared" si="5"/>
        <v>014 - 004</v>
      </c>
      <c r="D350" s="52" t="s">
        <v>34487</v>
      </c>
      <c r="E350" s="52" t="s">
        <v>31453</v>
      </c>
      <c r="F350" s="16" t="s">
        <v>23705</v>
      </c>
      <c r="G350" s="16" t="s">
        <v>31452</v>
      </c>
      <c r="H350" s="16" t="s">
        <v>32666</v>
      </c>
      <c r="I350" s="16" t="s">
        <v>4204</v>
      </c>
      <c r="J350" s="16"/>
    </row>
    <row r="351" spans="1:10">
      <c r="A351" s="16" t="s">
        <v>16661</v>
      </c>
      <c r="B351" s="52" t="s">
        <v>8806</v>
      </c>
      <c r="C351" s="16" t="str">
        <f t="shared" si="5"/>
        <v>008 - 002</v>
      </c>
      <c r="D351" s="52" t="s">
        <v>34487</v>
      </c>
      <c r="E351" s="52" t="s">
        <v>16664</v>
      </c>
      <c r="F351" s="16" t="s">
        <v>16662</v>
      </c>
      <c r="G351" s="16" t="s">
        <v>16663</v>
      </c>
      <c r="H351" s="16" t="s">
        <v>34573</v>
      </c>
      <c r="I351" s="16" t="s">
        <v>16665</v>
      </c>
    </row>
    <row r="352" spans="1:10">
      <c r="A352" s="16" t="s">
        <v>14083</v>
      </c>
      <c r="B352" s="52" t="s">
        <v>3830</v>
      </c>
      <c r="C352" s="16" t="str">
        <f t="shared" si="5"/>
        <v>071 - 004</v>
      </c>
      <c r="D352" s="52" t="s">
        <v>34487</v>
      </c>
      <c r="E352" s="52" t="s">
        <v>13516</v>
      </c>
      <c r="F352" s="16" t="s">
        <v>14084</v>
      </c>
      <c r="G352" s="16" t="s">
        <v>13515</v>
      </c>
      <c r="H352" s="16" t="s">
        <v>37422</v>
      </c>
      <c r="I352" s="16" t="s">
        <v>14085</v>
      </c>
      <c r="J352" s="16"/>
    </row>
    <row r="353" spans="1:10">
      <c r="A353" s="16" t="s">
        <v>36149</v>
      </c>
      <c r="B353" s="52" t="s">
        <v>16285</v>
      </c>
      <c r="C353" s="16" t="str">
        <f t="shared" si="5"/>
        <v>078 - 012</v>
      </c>
      <c r="D353" s="52" t="s">
        <v>34487</v>
      </c>
      <c r="E353" s="52" t="s">
        <v>1697</v>
      </c>
      <c r="F353" s="16" t="s">
        <v>36150</v>
      </c>
      <c r="G353" s="16" t="s">
        <v>1696</v>
      </c>
      <c r="H353" s="16" t="s">
        <v>4772</v>
      </c>
      <c r="I353" s="16" t="s">
        <v>36151</v>
      </c>
    </row>
    <row r="354" spans="1:10">
      <c r="A354" s="16" t="s">
        <v>30684</v>
      </c>
      <c r="B354" s="52" t="s">
        <v>2450</v>
      </c>
      <c r="C354" s="16" t="str">
        <f t="shared" si="5"/>
        <v>059 - 001</v>
      </c>
      <c r="D354" s="52" t="s">
        <v>36059</v>
      </c>
      <c r="E354" s="52" t="s">
        <v>37309</v>
      </c>
      <c r="F354" s="16" t="s">
        <v>30685</v>
      </c>
      <c r="G354" s="16" t="s">
        <v>37308</v>
      </c>
      <c r="H354" s="16" t="s">
        <v>20396</v>
      </c>
      <c r="I354" s="16" t="s">
        <v>30650</v>
      </c>
    </row>
    <row r="355" spans="1:10">
      <c r="A355" s="16" t="s">
        <v>14599</v>
      </c>
      <c r="B355" s="52" t="s">
        <v>25564</v>
      </c>
      <c r="C355" s="16" t="str">
        <f t="shared" si="5"/>
        <v>045 - 802</v>
      </c>
      <c r="D355" s="52"/>
      <c r="E355" s="52" t="s">
        <v>36879</v>
      </c>
      <c r="F355" s="16"/>
      <c r="G355" s="16" t="s">
        <v>36878</v>
      </c>
      <c r="H355" s="16" t="s">
        <v>30328</v>
      </c>
      <c r="I355" s="16" t="s">
        <v>14600</v>
      </c>
      <c r="J355" s="16" t="s">
        <v>34487</v>
      </c>
    </row>
    <row r="356" spans="1:10">
      <c r="A356" s="16" t="s">
        <v>20863</v>
      </c>
      <c r="B356" s="52" t="s">
        <v>7271</v>
      </c>
      <c r="C356" s="16" t="str">
        <f t="shared" si="5"/>
        <v>065 - 008</v>
      </c>
      <c r="D356" s="52" t="s">
        <v>34487</v>
      </c>
      <c r="E356" s="52" t="s">
        <v>29546</v>
      </c>
      <c r="F356" s="16" t="s">
        <v>20864</v>
      </c>
      <c r="G356" s="16" t="s">
        <v>29545</v>
      </c>
      <c r="H356" s="16" t="s">
        <v>30282</v>
      </c>
      <c r="I356" s="16" t="s">
        <v>20865</v>
      </c>
    </row>
    <row r="357" spans="1:10">
      <c r="A357" s="16" t="s">
        <v>32248</v>
      </c>
      <c r="B357" s="52" t="s">
        <v>8807</v>
      </c>
      <c r="C357" s="16" t="str">
        <f t="shared" si="5"/>
        <v>008 - 003</v>
      </c>
      <c r="D357" s="52" t="s">
        <v>34487</v>
      </c>
      <c r="E357" s="52" t="s">
        <v>16664</v>
      </c>
      <c r="F357" s="16" t="s">
        <v>28839</v>
      </c>
      <c r="G357" s="16" t="s">
        <v>16663</v>
      </c>
      <c r="H357" s="16" t="s">
        <v>34573</v>
      </c>
      <c r="I357" s="16" t="s">
        <v>23986</v>
      </c>
    </row>
    <row r="358" spans="1:10">
      <c r="A358" s="16" t="s">
        <v>13731</v>
      </c>
      <c r="B358" s="52" t="s">
        <v>12922</v>
      </c>
      <c r="C358" s="16" t="str">
        <f t="shared" si="5"/>
        <v>030 - 004</v>
      </c>
      <c r="D358" s="52" t="s">
        <v>36059</v>
      </c>
      <c r="E358" s="52" t="s">
        <v>35970</v>
      </c>
      <c r="F358" s="16" t="s">
        <v>13732</v>
      </c>
      <c r="G358" s="16" t="s">
        <v>35969</v>
      </c>
      <c r="H358" s="16" t="s">
        <v>30334</v>
      </c>
      <c r="I358" s="16" t="s">
        <v>35680</v>
      </c>
      <c r="J358" s="16"/>
    </row>
    <row r="359" spans="1:10">
      <c r="A359" s="16" t="s">
        <v>4205</v>
      </c>
      <c r="B359" s="52" t="s">
        <v>3602</v>
      </c>
      <c r="C359" s="16" t="str">
        <f t="shared" si="5"/>
        <v>064 - 004</v>
      </c>
      <c r="D359" s="52" t="s">
        <v>34487</v>
      </c>
      <c r="E359" s="52" t="s">
        <v>27583</v>
      </c>
      <c r="F359" s="16" t="s">
        <v>18669</v>
      </c>
      <c r="G359" s="16" t="s">
        <v>27582</v>
      </c>
      <c r="H359" s="16" t="s">
        <v>30282</v>
      </c>
      <c r="I359" s="16" t="s">
        <v>18670</v>
      </c>
      <c r="J359" s="16"/>
    </row>
    <row r="360" spans="1:10">
      <c r="A360" s="16" t="s">
        <v>16564</v>
      </c>
      <c r="B360" s="52" t="s">
        <v>11440</v>
      </c>
      <c r="C360" s="16" t="str">
        <f t="shared" si="5"/>
        <v>060 - 007</v>
      </c>
      <c r="D360" s="52" t="s">
        <v>36059</v>
      </c>
      <c r="E360" s="52" t="s">
        <v>10737</v>
      </c>
      <c r="F360" s="16" t="s">
        <v>16565</v>
      </c>
      <c r="G360" s="16" t="s">
        <v>10736</v>
      </c>
      <c r="H360" s="16" t="s">
        <v>20396</v>
      </c>
      <c r="I360" s="16" t="s">
        <v>16566</v>
      </c>
    </row>
    <row r="361" spans="1:10">
      <c r="A361" s="16" t="s">
        <v>34809</v>
      </c>
      <c r="B361" s="52" t="s">
        <v>10002</v>
      </c>
      <c r="C361" s="16" t="str">
        <f t="shared" si="5"/>
        <v>003 - 808</v>
      </c>
      <c r="D361" s="52"/>
      <c r="E361" s="52" t="s">
        <v>3328</v>
      </c>
      <c r="F361" s="16"/>
      <c r="G361" s="16" t="s">
        <v>10731</v>
      </c>
      <c r="H361" s="16" t="s">
        <v>10732</v>
      </c>
      <c r="I361" s="16" t="s">
        <v>34810</v>
      </c>
      <c r="J361" s="16" t="s">
        <v>34487</v>
      </c>
    </row>
    <row r="362" spans="1:10">
      <c r="A362" s="16" t="s">
        <v>17172</v>
      </c>
      <c r="B362" s="52" t="s">
        <v>586</v>
      </c>
      <c r="C362" s="16" t="str">
        <f t="shared" si="5"/>
        <v>S99 - 201</v>
      </c>
      <c r="D362" s="52"/>
      <c r="E362" s="52" t="s">
        <v>15509</v>
      </c>
      <c r="F362" s="16"/>
      <c r="G362" s="16" t="s">
        <v>10725</v>
      </c>
      <c r="H362" s="16" t="s">
        <v>10727</v>
      </c>
      <c r="I362" s="16" t="s">
        <v>17293</v>
      </c>
    </row>
    <row r="363" spans="1:10">
      <c r="A363" s="16" t="s">
        <v>7471</v>
      </c>
      <c r="B363" s="52" t="s">
        <v>17974</v>
      </c>
      <c r="C363" s="16" t="str">
        <f t="shared" si="5"/>
        <v>S99 - 202</v>
      </c>
      <c r="D363" s="52"/>
      <c r="E363" s="52" t="s">
        <v>15509</v>
      </c>
      <c r="G363" s="16" t="s">
        <v>10725</v>
      </c>
      <c r="H363" s="16" t="s">
        <v>10727</v>
      </c>
      <c r="I363" s="16" t="s">
        <v>7472</v>
      </c>
      <c r="J363" s="16" t="s">
        <v>7990</v>
      </c>
    </row>
    <row r="364" spans="1:10">
      <c r="A364" s="16" t="s">
        <v>35331</v>
      </c>
      <c r="B364" s="52" t="s">
        <v>2425</v>
      </c>
      <c r="C364" s="16" t="str">
        <f t="shared" si="5"/>
        <v>I99 - 632</v>
      </c>
      <c r="D364" s="52"/>
      <c r="E364" s="52" t="s">
        <v>10726</v>
      </c>
      <c r="F364" s="16"/>
      <c r="G364" s="16" t="s">
        <v>10725</v>
      </c>
      <c r="H364" s="16" t="s">
        <v>10727</v>
      </c>
      <c r="I364" s="16" t="s">
        <v>35332</v>
      </c>
    </row>
    <row r="365" spans="1:10">
      <c r="A365" s="16" t="s">
        <v>6391</v>
      </c>
      <c r="B365" s="52" t="s">
        <v>16650</v>
      </c>
      <c r="C365" s="16" t="str">
        <f t="shared" si="5"/>
        <v>075 - 006</v>
      </c>
      <c r="D365" s="52" t="s">
        <v>36059</v>
      </c>
      <c r="E365" s="52" t="s">
        <v>25912</v>
      </c>
      <c r="F365" s="16" t="s">
        <v>31814</v>
      </c>
      <c r="G365" s="16" t="s">
        <v>31815</v>
      </c>
      <c r="H365" s="16" t="s">
        <v>37422</v>
      </c>
      <c r="I365" s="16" t="s">
        <v>6392</v>
      </c>
      <c r="J365" s="16"/>
    </row>
    <row r="366" spans="1:10">
      <c r="A366" s="16" t="s">
        <v>18695</v>
      </c>
      <c r="B366" s="52" t="s">
        <v>18084</v>
      </c>
      <c r="C366" s="16" t="str">
        <f t="shared" si="5"/>
        <v>084 - 003</v>
      </c>
      <c r="D366" s="52" t="s">
        <v>36059</v>
      </c>
      <c r="E366" s="52" t="s">
        <v>18698</v>
      </c>
      <c r="F366" s="16" t="s">
        <v>18696</v>
      </c>
      <c r="G366" s="16" t="s">
        <v>18697</v>
      </c>
      <c r="H366" s="16" t="s">
        <v>29917</v>
      </c>
      <c r="I366" s="16" t="s">
        <v>18699</v>
      </c>
    </row>
    <row r="367" spans="1:10">
      <c r="A367" s="16" t="s">
        <v>783</v>
      </c>
      <c r="B367" s="52" t="s">
        <v>27194</v>
      </c>
      <c r="C367" s="16" t="str">
        <f t="shared" si="5"/>
        <v>005 - 004</v>
      </c>
      <c r="D367" s="52" t="s">
        <v>36059</v>
      </c>
      <c r="E367" s="52" t="s">
        <v>18693</v>
      </c>
      <c r="F367" s="16" t="s">
        <v>784</v>
      </c>
      <c r="G367" s="16" t="s">
        <v>18692</v>
      </c>
      <c r="H367" s="16" t="s">
        <v>10732</v>
      </c>
      <c r="I367" s="16" t="s">
        <v>13690</v>
      </c>
      <c r="J367" s="16"/>
    </row>
    <row r="368" spans="1:10">
      <c r="A368" s="16" t="s">
        <v>23982</v>
      </c>
      <c r="B368" s="52" t="s">
        <v>56</v>
      </c>
      <c r="C368" s="16" t="str">
        <f t="shared" si="5"/>
        <v>002 - 803</v>
      </c>
      <c r="D368" s="52"/>
      <c r="E368" s="52" t="s">
        <v>36066</v>
      </c>
      <c r="F368" s="16"/>
      <c r="G368" s="16" t="s">
        <v>20457</v>
      </c>
      <c r="H368" s="16" t="s">
        <v>10732</v>
      </c>
      <c r="I368" s="16" t="s">
        <v>23983</v>
      </c>
      <c r="J368" s="16" t="s">
        <v>34487</v>
      </c>
    </row>
    <row r="369" spans="1:10">
      <c r="A369" s="16" t="s">
        <v>10896</v>
      </c>
      <c r="B369" s="52" t="s">
        <v>18583</v>
      </c>
      <c r="C369" s="16" t="str">
        <f t="shared" si="5"/>
        <v>093 - 002</v>
      </c>
      <c r="D369" s="52" t="s">
        <v>34487</v>
      </c>
      <c r="E369" s="52" t="s">
        <v>14112</v>
      </c>
      <c r="F369" s="16" t="s">
        <v>10897</v>
      </c>
      <c r="G369" s="16" t="s">
        <v>14111</v>
      </c>
      <c r="H369" s="16" t="s">
        <v>30334</v>
      </c>
      <c r="I369" s="16" t="s">
        <v>10898</v>
      </c>
    </row>
    <row r="370" spans="1:10">
      <c r="A370" s="16" t="s">
        <v>34127</v>
      </c>
      <c r="B370" s="52" t="s">
        <v>556</v>
      </c>
      <c r="C370" s="16" t="str">
        <f t="shared" si="5"/>
        <v>012 - 803</v>
      </c>
      <c r="D370" s="52"/>
      <c r="E370" s="52" t="s">
        <v>18879</v>
      </c>
      <c r="F370" s="16"/>
      <c r="G370" s="16" t="s">
        <v>26253</v>
      </c>
      <c r="H370" s="16" t="s">
        <v>32666</v>
      </c>
      <c r="I370" s="16" t="s">
        <v>17392</v>
      </c>
      <c r="J370" s="16" t="s">
        <v>34487</v>
      </c>
    </row>
    <row r="371" spans="1:10">
      <c r="A371" s="16" t="s">
        <v>6393</v>
      </c>
      <c r="B371" s="52" t="s">
        <v>2269</v>
      </c>
      <c r="C371" s="16" t="str">
        <f t="shared" si="5"/>
        <v>095 - 006</v>
      </c>
      <c r="D371" s="52" t="s">
        <v>36059</v>
      </c>
      <c r="E371" s="52" t="s">
        <v>5719</v>
      </c>
      <c r="F371" s="16" t="s">
        <v>6394</v>
      </c>
      <c r="G371" s="16" t="s">
        <v>29627</v>
      </c>
      <c r="H371" s="16" t="s">
        <v>33521</v>
      </c>
      <c r="I371" s="16" t="s">
        <v>6395</v>
      </c>
      <c r="J371" s="16"/>
    </row>
    <row r="372" spans="1:10">
      <c r="A372" s="16" t="s">
        <v>6396</v>
      </c>
      <c r="B372" s="52" t="s">
        <v>57</v>
      </c>
      <c r="C372" s="16" t="str">
        <f t="shared" si="5"/>
        <v>002 - 006</v>
      </c>
      <c r="D372" s="52" t="s">
        <v>36059</v>
      </c>
      <c r="E372" s="52" t="s">
        <v>36066</v>
      </c>
      <c r="F372" s="16" t="s">
        <v>6397</v>
      </c>
      <c r="G372" s="16" t="s">
        <v>20457</v>
      </c>
      <c r="H372" s="16" t="s">
        <v>10732</v>
      </c>
      <c r="I372" s="16" t="s">
        <v>6398</v>
      </c>
      <c r="J372" s="16"/>
    </row>
    <row r="373" spans="1:10">
      <c r="A373" s="16" t="s">
        <v>30320</v>
      </c>
      <c r="B373" s="52" t="s">
        <v>27412</v>
      </c>
      <c r="C373" s="16" t="str">
        <f t="shared" si="5"/>
        <v>092 - 001</v>
      </c>
      <c r="D373" s="52" t="s">
        <v>34487</v>
      </c>
      <c r="E373" s="52" t="s">
        <v>3326</v>
      </c>
      <c r="F373" s="16" t="s">
        <v>30321</v>
      </c>
      <c r="G373" s="16" t="s">
        <v>30322</v>
      </c>
      <c r="H373" s="16" t="s">
        <v>33521</v>
      </c>
      <c r="I373" s="16" t="s">
        <v>30323</v>
      </c>
    </row>
    <row r="374" spans="1:10">
      <c r="A374" s="16" t="s">
        <v>20432</v>
      </c>
      <c r="B374" s="52" t="s">
        <v>26547</v>
      </c>
      <c r="C374" s="16" t="str">
        <f t="shared" si="5"/>
        <v>026 - 002</v>
      </c>
      <c r="D374" s="52" t="s">
        <v>36059</v>
      </c>
      <c r="E374" s="52" t="s">
        <v>8857</v>
      </c>
      <c r="F374" s="16" t="s">
        <v>8855</v>
      </c>
      <c r="G374" s="16" t="s">
        <v>8856</v>
      </c>
      <c r="H374" s="16" t="s">
        <v>32660</v>
      </c>
      <c r="I374" s="16" t="s">
        <v>20433</v>
      </c>
    </row>
    <row r="375" spans="1:10">
      <c r="A375" s="16" t="s">
        <v>17393</v>
      </c>
      <c r="B375" s="52" t="s">
        <v>6940</v>
      </c>
      <c r="C375" s="16" t="str">
        <f t="shared" si="5"/>
        <v>015 - 803</v>
      </c>
      <c r="D375" s="52"/>
      <c r="E375" s="52" t="s">
        <v>32665</v>
      </c>
      <c r="F375" s="16"/>
      <c r="G375" s="16" t="s">
        <v>32664</v>
      </c>
      <c r="H375" s="16" t="s">
        <v>32666</v>
      </c>
      <c r="I375" s="16" t="s">
        <v>17394</v>
      </c>
      <c r="J375" s="16" t="s">
        <v>34487</v>
      </c>
    </row>
    <row r="376" spans="1:10">
      <c r="A376" s="16" t="s">
        <v>15910</v>
      </c>
      <c r="B376" s="52" t="s">
        <v>6941</v>
      </c>
      <c r="C376" s="16" t="str">
        <f t="shared" si="5"/>
        <v>015 - 986</v>
      </c>
      <c r="D376" s="52"/>
      <c r="E376" s="52" t="s">
        <v>32665</v>
      </c>
      <c r="G376" s="16" t="s">
        <v>32664</v>
      </c>
      <c r="H376" s="16" t="s">
        <v>32666</v>
      </c>
      <c r="I376" s="16" t="s">
        <v>15911</v>
      </c>
      <c r="J376" s="16" t="s">
        <v>34487</v>
      </c>
    </row>
    <row r="377" spans="1:10">
      <c r="A377" s="16" t="s">
        <v>20866</v>
      </c>
      <c r="B377" s="52" t="s">
        <v>11441</v>
      </c>
      <c r="C377" s="16" t="str">
        <f t="shared" si="5"/>
        <v>060 - 008</v>
      </c>
      <c r="D377" s="52" t="s">
        <v>34487</v>
      </c>
      <c r="E377" s="52" t="s">
        <v>10737</v>
      </c>
      <c r="F377" s="16" t="s">
        <v>20867</v>
      </c>
      <c r="G377" s="16" t="s">
        <v>10736</v>
      </c>
      <c r="H377" s="16" t="s">
        <v>20396</v>
      </c>
      <c r="I377" s="16" t="s">
        <v>20868</v>
      </c>
    </row>
    <row r="378" spans="1:10">
      <c r="A378" s="16" t="s">
        <v>22444</v>
      </c>
      <c r="B378" s="52" t="s">
        <v>4613</v>
      </c>
      <c r="C378" s="16" t="str">
        <f t="shared" si="5"/>
        <v>013 - 807</v>
      </c>
      <c r="D378" s="52"/>
      <c r="E378" s="52" t="s">
        <v>26240</v>
      </c>
      <c r="F378" s="16"/>
      <c r="G378" s="16" t="s">
        <v>26239</v>
      </c>
      <c r="H378" s="16" t="s">
        <v>32666</v>
      </c>
      <c r="I378" s="16" t="s">
        <v>22445</v>
      </c>
      <c r="J378" s="16" t="s">
        <v>34487</v>
      </c>
    </row>
    <row r="379" spans="1:10">
      <c r="A379" s="16" t="s">
        <v>32626</v>
      </c>
      <c r="B379" s="52" t="s">
        <v>11991</v>
      </c>
      <c r="C379" s="16" t="str">
        <f t="shared" si="5"/>
        <v>016 - 011</v>
      </c>
      <c r="D379" s="52" t="s">
        <v>36059</v>
      </c>
      <c r="E379" s="52" t="s">
        <v>10742</v>
      </c>
      <c r="F379" s="16" t="s">
        <v>32627</v>
      </c>
      <c r="G379" s="16" t="s">
        <v>10741</v>
      </c>
      <c r="H379" s="16" t="s">
        <v>32666</v>
      </c>
      <c r="I379" s="16" t="s">
        <v>21701</v>
      </c>
    </row>
    <row r="380" spans="1:10">
      <c r="A380" s="16" t="s">
        <v>23987</v>
      </c>
      <c r="B380" s="52" t="s">
        <v>6142</v>
      </c>
      <c r="C380" s="16" t="str">
        <f t="shared" si="5"/>
        <v>042 - 003</v>
      </c>
      <c r="D380" s="52" t="s">
        <v>34487</v>
      </c>
      <c r="E380" s="52" t="s">
        <v>1290</v>
      </c>
      <c r="F380" s="16" t="s">
        <v>23988</v>
      </c>
      <c r="G380" s="16" t="s">
        <v>33346</v>
      </c>
      <c r="H380" s="16" t="s">
        <v>20397</v>
      </c>
      <c r="I380" s="16" t="s">
        <v>23989</v>
      </c>
    </row>
    <row r="381" spans="1:10">
      <c r="A381" s="16" t="s">
        <v>6591</v>
      </c>
      <c r="B381" s="52" t="s">
        <v>19573</v>
      </c>
      <c r="C381" s="16" t="str">
        <f t="shared" si="5"/>
        <v>069 - 002</v>
      </c>
      <c r="D381" s="52" t="s">
        <v>36059</v>
      </c>
      <c r="E381" s="52" t="s">
        <v>36727</v>
      </c>
      <c r="F381" s="16" t="s">
        <v>3090</v>
      </c>
      <c r="G381" s="16" t="s">
        <v>36726</v>
      </c>
      <c r="H381" s="16" t="s">
        <v>15395</v>
      </c>
      <c r="I381" s="16" t="s">
        <v>24767</v>
      </c>
    </row>
    <row r="382" spans="1:10">
      <c r="A382" s="16" t="s">
        <v>1500</v>
      </c>
      <c r="B382" s="52" t="s">
        <v>8826</v>
      </c>
      <c r="C382" s="16" t="str">
        <f t="shared" si="5"/>
        <v>053 - 001</v>
      </c>
      <c r="D382" s="52" t="s">
        <v>34487</v>
      </c>
      <c r="E382" s="52" t="s">
        <v>36783</v>
      </c>
      <c r="F382" s="16" t="s">
        <v>1501</v>
      </c>
      <c r="G382" s="16" t="s">
        <v>36782</v>
      </c>
      <c r="H382" s="16" t="s">
        <v>30328</v>
      </c>
      <c r="I382" s="16" t="s">
        <v>1504</v>
      </c>
    </row>
    <row r="383" spans="1:10">
      <c r="A383" s="16" t="s">
        <v>16884</v>
      </c>
      <c r="B383" s="52" t="s">
        <v>4416</v>
      </c>
      <c r="C383" s="16" t="str">
        <f t="shared" si="5"/>
        <v>058 - 008</v>
      </c>
      <c r="D383" s="52" t="s">
        <v>34487</v>
      </c>
      <c r="E383" s="52" t="s">
        <v>10753</v>
      </c>
      <c r="F383" s="16" t="s">
        <v>10751</v>
      </c>
      <c r="G383" s="16" t="s">
        <v>10752</v>
      </c>
      <c r="H383" s="16" t="s">
        <v>20396</v>
      </c>
      <c r="I383" s="16" t="s">
        <v>16885</v>
      </c>
      <c r="J383" s="16"/>
    </row>
    <row r="384" spans="1:10">
      <c r="A384" s="16" t="s">
        <v>18671</v>
      </c>
      <c r="B384" s="52" t="s">
        <v>557</v>
      </c>
      <c r="C384" s="16" t="str">
        <f t="shared" si="5"/>
        <v>012 - 004</v>
      </c>
      <c r="D384" s="52" t="s">
        <v>34487</v>
      </c>
      <c r="E384" s="52" t="s">
        <v>18879</v>
      </c>
      <c r="F384" s="16" t="s">
        <v>18672</v>
      </c>
      <c r="G384" s="16" t="s">
        <v>26253</v>
      </c>
      <c r="H384" s="16" t="s">
        <v>32666</v>
      </c>
      <c r="I384" s="16" t="s">
        <v>18673</v>
      </c>
      <c r="J384" s="16"/>
    </row>
    <row r="385" spans="1:10">
      <c r="A385" s="16" t="s">
        <v>27345</v>
      </c>
      <c r="B385" s="52" t="s">
        <v>4698</v>
      </c>
      <c r="C385" s="16" t="str">
        <f t="shared" ref="C385:C448" si="6">MID(A385,1,3) &amp;" - " &amp;MID(A385,4,3)</f>
        <v>022 - 006</v>
      </c>
      <c r="D385" s="52" t="s">
        <v>34487</v>
      </c>
      <c r="E385" s="52" t="s">
        <v>4777</v>
      </c>
      <c r="F385" s="16" t="s">
        <v>27346</v>
      </c>
      <c r="G385" s="16" t="s">
        <v>4776</v>
      </c>
      <c r="H385" s="16" t="s">
        <v>4778</v>
      </c>
      <c r="I385" s="16" t="s">
        <v>27347</v>
      </c>
    </row>
    <row r="386" spans="1:10">
      <c r="A386" s="16" t="s">
        <v>35393</v>
      </c>
      <c r="B386" s="52" t="s">
        <v>20748</v>
      </c>
      <c r="C386" s="16" t="str">
        <f t="shared" si="6"/>
        <v>011 - 002</v>
      </c>
      <c r="D386" s="52" t="s">
        <v>36059</v>
      </c>
      <c r="E386" s="52" t="s">
        <v>34572</v>
      </c>
      <c r="F386" s="16" t="s">
        <v>35394</v>
      </c>
      <c r="G386" s="16" t="s">
        <v>34571</v>
      </c>
      <c r="H386" s="16" t="s">
        <v>34573</v>
      </c>
      <c r="I386" s="16" t="s">
        <v>35395</v>
      </c>
    </row>
    <row r="387" spans="1:10">
      <c r="A387" s="16" t="s">
        <v>35681</v>
      </c>
      <c r="B387" s="52" t="s">
        <v>1595</v>
      </c>
      <c r="C387" s="16" t="str">
        <f t="shared" si="6"/>
        <v>023 - 004</v>
      </c>
      <c r="D387" s="52" t="s">
        <v>36059</v>
      </c>
      <c r="E387" s="52" t="s">
        <v>380</v>
      </c>
      <c r="F387" s="16" t="s">
        <v>27833</v>
      </c>
      <c r="G387" s="16" t="s">
        <v>379</v>
      </c>
      <c r="H387" s="16" t="s">
        <v>32660</v>
      </c>
      <c r="I387" s="16" t="s">
        <v>27834</v>
      </c>
      <c r="J387" s="16"/>
    </row>
    <row r="388" spans="1:10">
      <c r="A388" s="16" t="s">
        <v>13552</v>
      </c>
      <c r="B388" s="52" t="s">
        <v>24430</v>
      </c>
      <c r="C388" s="16" t="str">
        <f t="shared" si="6"/>
        <v>015 - 007</v>
      </c>
      <c r="D388" s="52" t="s">
        <v>36059</v>
      </c>
      <c r="E388" s="52" t="s">
        <v>32665</v>
      </c>
      <c r="F388" s="16" t="s">
        <v>13553</v>
      </c>
      <c r="G388" s="16" t="s">
        <v>32664</v>
      </c>
      <c r="H388" s="16" t="s">
        <v>32666</v>
      </c>
      <c r="I388" s="16" t="s">
        <v>8077</v>
      </c>
    </row>
    <row r="389" spans="1:10">
      <c r="A389" s="16" t="s">
        <v>2983</v>
      </c>
      <c r="B389" s="52" t="s">
        <v>24431</v>
      </c>
      <c r="C389" s="16" t="str">
        <f t="shared" si="6"/>
        <v>015 - 008</v>
      </c>
      <c r="D389" s="52" t="s">
        <v>36059</v>
      </c>
      <c r="E389" s="52" t="s">
        <v>32665</v>
      </c>
      <c r="F389" s="16" t="s">
        <v>2984</v>
      </c>
      <c r="G389" s="16" t="s">
        <v>32664</v>
      </c>
      <c r="H389" s="16" t="s">
        <v>32666</v>
      </c>
      <c r="I389" s="16" t="s">
        <v>2985</v>
      </c>
      <c r="J389" s="16"/>
    </row>
    <row r="390" spans="1:10">
      <c r="A390" s="16" t="s">
        <v>10428</v>
      </c>
      <c r="B390" s="52" t="s">
        <v>570</v>
      </c>
      <c r="C390" s="16" t="str">
        <f t="shared" si="6"/>
        <v>024 - 006</v>
      </c>
      <c r="D390" s="52" t="s">
        <v>36059</v>
      </c>
      <c r="E390" s="52" t="s">
        <v>26794</v>
      </c>
      <c r="F390" s="16" t="s">
        <v>10429</v>
      </c>
      <c r="G390" s="16" t="s">
        <v>26793</v>
      </c>
      <c r="H390" s="16" t="s">
        <v>32660</v>
      </c>
      <c r="I390" s="16" t="s">
        <v>10430</v>
      </c>
    </row>
    <row r="391" spans="1:10">
      <c r="A391" s="16" t="s">
        <v>9442</v>
      </c>
      <c r="B391" s="52" t="s">
        <v>558</v>
      </c>
      <c r="C391" s="16" t="str">
        <f t="shared" si="6"/>
        <v>012 - 804</v>
      </c>
      <c r="D391" s="52"/>
      <c r="E391" s="52" t="s">
        <v>18879</v>
      </c>
      <c r="F391" s="16"/>
      <c r="G391" s="16" t="s">
        <v>26253</v>
      </c>
      <c r="H391" s="16" t="s">
        <v>32666</v>
      </c>
      <c r="I391" s="16" t="s">
        <v>22652</v>
      </c>
      <c r="J391" s="16" t="s">
        <v>34487</v>
      </c>
    </row>
    <row r="392" spans="1:10">
      <c r="A392" s="16" t="s">
        <v>20260</v>
      </c>
      <c r="B392" s="52" t="s">
        <v>28993</v>
      </c>
      <c r="C392" s="16" t="str">
        <f t="shared" si="6"/>
        <v>090 - 005</v>
      </c>
      <c r="D392" s="52" t="s">
        <v>34487</v>
      </c>
      <c r="E392" s="52" t="s">
        <v>33520</v>
      </c>
      <c r="F392" s="16" t="s">
        <v>453</v>
      </c>
      <c r="G392" s="16" t="s">
        <v>33519</v>
      </c>
      <c r="H392" s="16" t="s">
        <v>33521</v>
      </c>
      <c r="I392" s="16" t="s">
        <v>20261</v>
      </c>
      <c r="J392" s="16"/>
    </row>
    <row r="393" spans="1:10">
      <c r="A393" s="16" t="s">
        <v>32313</v>
      </c>
      <c r="B393" s="52" t="s">
        <v>37363</v>
      </c>
      <c r="C393" s="16" t="str">
        <f t="shared" si="6"/>
        <v>095 - 007</v>
      </c>
      <c r="D393" s="52" t="s">
        <v>34487</v>
      </c>
      <c r="E393" s="52" t="s">
        <v>5719</v>
      </c>
      <c r="F393" s="16" t="s">
        <v>33454</v>
      </c>
      <c r="G393" s="16" t="s">
        <v>29627</v>
      </c>
      <c r="H393" s="16" t="s">
        <v>33521</v>
      </c>
      <c r="I393" s="16" t="s">
        <v>33455</v>
      </c>
    </row>
    <row r="394" spans="1:10">
      <c r="A394" s="16" t="s">
        <v>13585</v>
      </c>
      <c r="B394" s="52" t="s">
        <v>4417</v>
      </c>
      <c r="C394" s="16" t="str">
        <f t="shared" si="6"/>
        <v>058 - 117</v>
      </c>
      <c r="D394" s="52" t="s">
        <v>36059</v>
      </c>
      <c r="E394" s="52" t="s">
        <v>10753</v>
      </c>
      <c r="F394" s="16" t="s">
        <v>2755</v>
      </c>
      <c r="G394" s="16" t="s">
        <v>10752</v>
      </c>
      <c r="H394" s="16" t="s">
        <v>20396</v>
      </c>
      <c r="I394" s="16" t="s">
        <v>13586</v>
      </c>
    </row>
    <row r="395" spans="1:10">
      <c r="A395" s="16" t="s">
        <v>11084</v>
      </c>
      <c r="B395" s="52" t="s">
        <v>559</v>
      </c>
      <c r="C395" s="16" t="str">
        <f t="shared" si="6"/>
        <v>012 - 805</v>
      </c>
      <c r="D395" s="52"/>
      <c r="E395" s="52" t="s">
        <v>18879</v>
      </c>
      <c r="F395" s="16"/>
      <c r="G395" s="16" t="s">
        <v>26253</v>
      </c>
      <c r="H395" s="16" t="s">
        <v>32666</v>
      </c>
      <c r="I395" s="16" t="s">
        <v>11085</v>
      </c>
      <c r="J395" s="16" t="s">
        <v>34487</v>
      </c>
    </row>
    <row r="396" spans="1:10">
      <c r="A396" s="16" t="s">
        <v>14606</v>
      </c>
      <c r="B396" s="52" t="s">
        <v>4785</v>
      </c>
      <c r="C396" s="16" t="str">
        <f t="shared" si="6"/>
        <v>014 - 005</v>
      </c>
      <c r="D396" s="52" t="s">
        <v>34487</v>
      </c>
      <c r="E396" s="52" t="s">
        <v>31453</v>
      </c>
      <c r="F396" s="16" t="s">
        <v>14607</v>
      </c>
      <c r="G396" s="16" t="s">
        <v>31452</v>
      </c>
      <c r="H396" s="16" t="s">
        <v>32666</v>
      </c>
      <c r="I396" s="16" t="s">
        <v>14608</v>
      </c>
      <c r="J396" s="16"/>
    </row>
    <row r="397" spans="1:10">
      <c r="A397" s="16" t="s">
        <v>36152</v>
      </c>
      <c r="B397" s="52" t="s">
        <v>12100</v>
      </c>
      <c r="C397" s="16" t="str">
        <f t="shared" si="6"/>
        <v>016 - 012</v>
      </c>
      <c r="D397" s="52" t="s">
        <v>34487</v>
      </c>
      <c r="E397" s="52" t="s">
        <v>10742</v>
      </c>
      <c r="F397" s="16" t="s">
        <v>36153</v>
      </c>
      <c r="G397" s="16" t="s">
        <v>10741</v>
      </c>
      <c r="H397" s="16" t="s">
        <v>32666</v>
      </c>
      <c r="I397" s="16" t="s">
        <v>36154</v>
      </c>
    </row>
    <row r="398" spans="1:10">
      <c r="A398" s="16" t="s">
        <v>17395</v>
      </c>
      <c r="B398" s="52" t="s">
        <v>14007</v>
      </c>
      <c r="C398" s="16" t="str">
        <f t="shared" si="6"/>
        <v>019 - 803</v>
      </c>
      <c r="D398" s="52"/>
      <c r="E398" s="52" t="s">
        <v>23092</v>
      </c>
      <c r="F398" s="16"/>
      <c r="G398" s="16" t="s">
        <v>23091</v>
      </c>
      <c r="H398" s="16" t="s">
        <v>32666</v>
      </c>
      <c r="I398" s="16" t="s">
        <v>17396</v>
      </c>
      <c r="J398" s="16" t="s">
        <v>34487</v>
      </c>
    </row>
    <row r="399" spans="1:10">
      <c r="A399" s="16" t="s">
        <v>30060</v>
      </c>
      <c r="B399" s="52" t="s">
        <v>24505</v>
      </c>
      <c r="C399" s="16" t="str">
        <f t="shared" si="6"/>
        <v>080 - 005</v>
      </c>
      <c r="D399" s="52" t="s">
        <v>34487</v>
      </c>
      <c r="E399" s="52" t="s">
        <v>1692</v>
      </c>
      <c r="F399" s="16" t="s">
        <v>30336</v>
      </c>
      <c r="G399" s="16" t="s">
        <v>1691</v>
      </c>
      <c r="H399" s="16" t="s">
        <v>4772</v>
      </c>
      <c r="I399" s="16" t="s">
        <v>30337</v>
      </c>
    </row>
    <row r="400" spans="1:10">
      <c r="A400" s="16" t="s">
        <v>27348</v>
      </c>
      <c r="B400" s="52" t="s">
        <v>22947</v>
      </c>
      <c r="C400" s="16" t="str">
        <f t="shared" si="6"/>
        <v>079 - 006</v>
      </c>
      <c r="D400" s="52" t="s">
        <v>34487</v>
      </c>
      <c r="E400" s="52" t="s">
        <v>4771</v>
      </c>
      <c r="F400" s="16" t="s">
        <v>27349</v>
      </c>
      <c r="G400" s="16" t="s">
        <v>4770</v>
      </c>
      <c r="H400" s="16" t="s">
        <v>4772</v>
      </c>
      <c r="I400" s="16" t="s">
        <v>27778</v>
      </c>
      <c r="J400" s="16" t="s">
        <v>7990</v>
      </c>
    </row>
    <row r="401" spans="1:10">
      <c r="A401" s="16" t="s">
        <v>16666</v>
      </c>
      <c r="B401" s="52" t="s">
        <v>28632</v>
      </c>
      <c r="C401" s="16" t="str">
        <f t="shared" si="6"/>
        <v>102 - 002</v>
      </c>
      <c r="D401" s="52" t="s">
        <v>34487</v>
      </c>
      <c r="E401" s="52" t="s">
        <v>27777</v>
      </c>
      <c r="F401" s="16" t="s">
        <v>16667</v>
      </c>
      <c r="G401" s="16" t="s">
        <v>27776</v>
      </c>
      <c r="H401" s="16" t="s">
        <v>4772</v>
      </c>
      <c r="I401" s="16" t="s">
        <v>27778</v>
      </c>
    </row>
    <row r="402" spans="1:10">
      <c r="A402" s="16" t="s">
        <v>25648</v>
      </c>
      <c r="B402" s="52" t="s">
        <v>34629</v>
      </c>
      <c r="C402" s="16" t="str">
        <f t="shared" si="6"/>
        <v>018 - 005</v>
      </c>
      <c r="D402" s="52" t="s">
        <v>36059</v>
      </c>
      <c r="E402" s="52" t="s">
        <v>35975</v>
      </c>
      <c r="F402" s="16" t="s">
        <v>25210</v>
      </c>
      <c r="G402" s="16" t="s">
        <v>35974</v>
      </c>
      <c r="H402" s="16" t="s">
        <v>32666</v>
      </c>
      <c r="I402" s="16" t="s">
        <v>25649</v>
      </c>
    </row>
    <row r="403" spans="1:10">
      <c r="A403" s="16" t="s">
        <v>1141</v>
      </c>
      <c r="B403" s="52" t="s">
        <v>31629</v>
      </c>
      <c r="C403" s="16" t="str">
        <f t="shared" si="6"/>
        <v>010 - 001</v>
      </c>
      <c r="D403" s="52" t="s">
        <v>34487</v>
      </c>
      <c r="E403" s="52" t="s">
        <v>30437</v>
      </c>
      <c r="F403" s="16" t="s">
        <v>18298</v>
      </c>
      <c r="G403" s="16" t="s">
        <v>30436</v>
      </c>
      <c r="H403" s="16" t="s">
        <v>34573</v>
      </c>
      <c r="I403" s="16" t="s">
        <v>18299</v>
      </c>
    </row>
    <row r="404" spans="1:10">
      <c r="A404" s="16" t="s">
        <v>26663</v>
      </c>
      <c r="B404" s="52" t="s">
        <v>29243</v>
      </c>
      <c r="C404" s="16" t="str">
        <f t="shared" si="6"/>
        <v>015 - 009</v>
      </c>
      <c r="D404" s="52" t="s">
        <v>36059</v>
      </c>
      <c r="E404" s="52" t="s">
        <v>32665</v>
      </c>
      <c r="F404" s="16" t="s">
        <v>13553</v>
      </c>
      <c r="G404" s="16" t="s">
        <v>32664</v>
      </c>
      <c r="H404" s="16" t="s">
        <v>32666</v>
      </c>
      <c r="I404" s="16" t="s">
        <v>26664</v>
      </c>
    </row>
    <row r="405" spans="1:10">
      <c r="A405" s="16" t="s">
        <v>10899</v>
      </c>
      <c r="B405" s="52" t="s">
        <v>10699</v>
      </c>
      <c r="C405" s="16" t="str">
        <f t="shared" si="6"/>
        <v>051 - 002</v>
      </c>
      <c r="D405" s="52" t="s">
        <v>34487</v>
      </c>
      <c r="E405" s="52" t="s">
        <v>31110</v>
      </c>
      <c r="F405" s="16" t="s">
        <v>10900</v>
      </c>
      <c r="G405" s="16" t="s">
        <v>31109</v>
      </c>
      <c r="H405" s="16" t="s">
        <v>30328</v>
      </c>
      <c r="I405" s="16" t="s">
        <v>10901</v>
      </c>
    </row>
    <row r="406" spans="1:10">
      <c r="A406" s="16" t="s">
        <v>30666</v>
      </c>
      <c r="B406" s="52" t="s">
        <v>4614</v>
      </c>
      <c r="C406" s="16" t="str">
        <f t="shared" si="6"/>
        <v>013 - 011</v>
      </c>
      <c r="D406" s="52" t="s">
        <v>34487</v>
      </c>
      <c r="E406" s="52" t="s">
        <v>26240</v>
      </c>
      <c r="F406" s="16" t="s">
        <v>30667</v>
      </c>
      <c r="G406" s="16" t="s">
        <v>26239</v>
      </c>
      <c r="H406" s="16" t="s">
        <v>32666</v>
      </c>
      <c r="I406" s="16" t="s">
        <v>30668</v>
      </c>
    </row>
    <row r="407" spans="1:10">
      <c r="A407" s="16" t="s">
        <v>15515</v>
      </c>
      <c r="B407" s="52" t="s">
        <v>11754</v>
      </c>
      <c r="C407" s="16" t="str">
        <f t="shared" si="6"/>
        <v>037 - 002</v>
      </c>
      <c r="D407" s="52" t="s">
        <v>36059</v>
      </c>
      <c r="E407" s="52" t="s">
        <v>30682</v>
      </c>
      <c r="F407" s="16" t="s">
        <v>15516</v>
      </c>
      <c r="G407" s="16" t="s">
        <v>30681</v>
      </c>
      <c r="H407" s="16" t="s">
        <v>35981</v>
      </c>
      <c r="I407" s="16" t="s">
        <v>15517</v>
      </c>
    </row>
    <row r="408" spans="1:10">
      <c r="A408" s="16" t="s">
        <v>30651</v>
      </c>
      <c r="B408" s="52" t="s">
        <v>16069</v>
      </c>
      <c r="C408" s="16" t="str">
        <f t="shared" si="6"/>
        <v>038 - 001</v>
      </c>
      <c r="D408" s="52" t="s">
        <v>36059</v>
      </c>
      <c r="E408" s="52" t="s">
        <v>37411</v>
      </c>
      <c r="F408" s="16" t="s">
        <v>32500</v>
      </c>
      <c r="G408" s="16" t="s">
        <v>32501</v>
      </c>
      <c r="H408" s="16" t="s">
        <v>35981</v>
      </c>
      <c r="I408" s="16" t="s">
        <v>37412</v>
      </c>
    </row>
    <row r="409" spans="1:10">
      <c r="A409" s="16" t="s">
        <v>27350</v>
      </c>
      <c r="B409" s="52" t="s">
        <v>15361</v>
      </c>
      <c r="C409" s="16" t="str">
        <f t="shared" si="6"/>
        <v>004 - 006</v>
      </c>
      <c r="D409" s="52" t="s">
        <v>34487</v>
      </c>
      <c r="E409" s="52" t="s">
        <v>10758</v>
      </c>
      <c r="F409" s="16" t="s">
        <v>10756</v>
      </c>
      <c r="G409" s="16" t="s">
        <v>10757</v>
      </c>
      <c r="H409" s="16" t="s">
        <v>10732</v>
      </c>
      <c r="I409" s="16" t="s">
        <v>27351</v>
      </c>
      <c r="J409" s="16"/>
    </row>
    <row r="410" spans="1:10">
      <c r="A410" s="16" t="s">
        <v>30392</v>
      </c>
      <c r="B410" s="52" t="s">
        <v>2426</v>
      </c>
      <c r="C410" s="16" t="str">
        <f t="shared" si="6"/>
        <v>I99 - 528</v>
      </c>
      <c r="D410" s="52"/>
      <c r="E410" s="52" t="s">
        <v>10726</v>
      </c>
      <c r="F410" s="16"/>
      <c r="G410" s="16" t="s">
        <v>10725</v>
      </c>
      <c r="H410" s="16" t="s">
        <v>10727</v>
      </c>
      <c r="I410" s="16" t="s">
        <v>30393</v>
      </c>
    </row>
    <row r="411" spans="1:10">
      <c r="A411" s="16" t="s">
        <v>290</v>
      </c>
      <c r="B411" s="52" t="s">
        <v>34630</v>
      </c>
      <c r="C411" s="16" t="str">
        <f t="shared" si="6"/>
        <v>018 - 900</v>
      </c>
      <c r="D411" s="52"/>
      <c r="E411" s="52" t="s">
        <v>35975</v>
      </c>
      <c r="F411" s="16"/>
      <c r="G411" s="16" t="s">
        <v>35974</v>
      </c>
      <c r="H411" s="16" t="s">
        <v>32666</v>
      </c>
      <c r="I411" s="16" t="s">
        <v>291</v>
      </c>
      <c r="J411" s="16" t="s">
        <v>34487</v>
      </c>
    </row>
    <row r="412" spans="1:10">
      <c r="A412" s="16" t="s">
        <v>33456</v>
      </c>
      <c r="B412" s="52" t="s">
        <v>15362</v>
      </c>
      <c r="C412" s="16" t="str">
        <f t="shared" si="6"/>
        <v>004 - 007</v>
      </c>
      <c r="D412" s="52" t="s">
        <v>34487</v>
      </c>
      <c r="E412" s="52" t="s">
        <v>10758</v>
      </c>
      <c r="F412" s="16" t="s">
        <v>16892</v>
      </c>
      <c r="G412" s="16" t="s">
        <v>10757</v>
      </c>
      <c r="H412" s="16" t="s">
        <v>10732</v>
      </c>
      <c r="I412" s="16" t="s">
        <v>33457</v>
      </c>
    </row>
    <row r="413" spans="1:10">
      <c r="A413" s="16" t="s">
        <v>33458</v>
      </c>
      <c r="B413" s="52" t="s">
        <v>22948</v>
      </c>
      <c r="C413" s="16" t="str">
        <f t="shared" si="6"/>
        <v>079 - 007</v>
      </c>
      <c r="D413" s="52" t="s">
        <v>34487</v>
      </c>
      <c r="E413" s="52" t="s">
        <v>4771</v>
      </c>
      <c r="F413" s="16" t="s">
        <v>33459</v>
      </c>
      <c r="G413" s="16" t="s">
        <v>4770</v>
      </c>
      <c r="H413" s="16" t="s">
        <v>4772</v>
      </c>
      <c r="I413" s="16" t="s">
        <v>33460</v>
      </c>
    </row>
    <row r="414" spans="1:10">
      <c r="A414" s="16" t="s">
        <v>6589</v>
      </c>
      <c r="B414" s="52" t="s">
        <v>19574</v>
      </c>
      <c r="C414" s="16" t="str">
        <f t="shared" si="6"/>
        <v>069 - 003</v>
      </c>
      <c r="D414" s="52" t="s">
        <v>36059</v>
      </c>
      <c r="E414" s="52" t="s">
        <v>36727</v>
      </c>
      <c r="F414" s="16" t="s">
        <v>24768</v>
      </c>
      <c r="G414" s="16" t="s">
        <v>36726</v>
      </c>
      <c r="H414" s="16" t="s">
        <v>15395</v>
      </c>
      <c r="I414" s="16" t="s">
        <v>24769</v>
      </c>
    </row>
    <row r="415" spans="1:10">
      <c r="A415" s="16" t="s">
        <v>14609</v>
      </c>
      <c r="B415" s="52" t="s">
        <v>3603</v>
      </c>
      <c r="C415" s="16" t="str">
        <f t="shared" si="6"/>
        <v>064 - 005</v>
      </c>
      <c r="D415" s="52" t="s">
        <v>34487</v>
      </c>
      <c r="E415" s="52" t="s">
        <v>27583</v>
      </c>
      <c r="F415" s="16" t="s">
        <v>14610</v>
      </c>
      <c r="G415" s="16" t="s">
        <v>27582</v>
      </c>
      <c r="H415" s="16" t="s">
        <v>30282</v>
      </c>
      <c r="I415" s="16" t="s">
        <v>14611</v>
      </c>
      <c r="J415" s="16"/>
    </row>
    <row r="416" spans="1:10">
      <c r="A416" s="16" t="s">
        <v>25725</v>
      </c>
      <c r="B416" s="52" t="s">
        <v>21660</v>
      </c>
      <c r="C416" s="16" t="str">
        <f t="shared" si="6"/>
        <v>029 - 002</v>
      </c>
      <c r="D416" s="52" t="s">
        <v>34487</v>
      </c>
      <c r="E416" s="52" t="s">
        <v>25917</v>
      </c>
      <c r="F416" s="16" t="s">
        <v>25726</v>
      </c>
      <c r="G416" s="16" t="s">
        <v>25916</v>
      </c>
      <c r="H416" s="16" t="s">
        <v>32660</v>
      </c>
      <c r="I416" s="16" t="s">
        <v>25727</v>
      </c>
    </row>
    <row r="417" spans="1:10">
      <c r="A417" s="16" t="s">
        <v>2754</v>
      </c>
      <c r="B417" s="52" t="s">
        <v>4418</v>
      </c>
      <c r="C417" s="16" t="str">
        <f t="shared" si="6"/>
        <v>058 - 009</v>
      </c>
      <c r="D417" s="52" t="s">
        <v>36059</v>
      </c>
      <c r="E417" s="52" t="s">
        <v>10753</v>
      </c>
      <c r="F417" s="16" t="s">
        <v>2755</v>
      </c>
      <c r="G417" s="16" t="s">
        <v>10752</v>
      </c>
      <c r="H417" s="16" t="s">
        <v>20396</v>
      </c>
      <c r="I417" s="16" t="s">
        <v>2756</v>
      </c>
      <c r="J417" s="16"/>
    </row>
    <row r="418" spans="1:10">
      <c r="A418" s="16" t="s">
        <v>6592</v>
      </c>
      <c r="B418" s="52" t="s">
        <v>19575</v>
      </c>
      <c r="C418" s="16" t="str">
        <f t="shared" si="6"/>
        <v>069 - 004</v>
      </c>
      <c r="D418" s="52" t="s">
        <v>36059</v>
      </c>
      <c r="E418" s="52" t="s">
        <v>36727</v>
      </c>
      <c r="F418" s="16" t="s">
        <v>24770</v>
      </c>
      <c r="G418" s="16" t="s">
        <v>36726</v>
      </c>
      <c r="H418" s="16" t="s">
        <v>15395</v>
      </c>
      <c r="I418" s="16" t="s">
        <v>24771</v>
      </c>
      <c r="J418" s="16"/>
    </row>
    <row r="419" spans="1:10">
      <c r="A419" s="16" t="s">
        <v>13945</v>
      </c>
      <c r="B419" s="52" t="s">
        <v>11455</v>
      </c>
      <c r="C419" s="16" t="str">
        <f t="shared" si="6"/>
        <v>061 - 004</v>
      </c>
      <c r="D419" s="52" t="s">
        <v>36059</v>
      </c>
      <c r="E419" s="52" t="s">
        <v>26249</v>
      </c>
      <c r="F419" s="16" t="s">
        <v>13946</v>
      </c>
      <c r="G419" s="16" t="s">
        <v>26248</v>
      </c>
      <c r="H419" s="16" t="s">
        <v>30282</v>
      </c>
      <c r="I419" s="16" t="s">
        <v>13947</v>
      </c>
      <c r="J419" s="16"/>
    </row>
    <row r="420" spans="1:10">
      <c r="A420" s="16" t="s">
        <v>29148</v>
      </c>
      <c r="B420" s="52" t="s">
        <v>16210</v>
      </c>
      <c r="C420" s="16" t="str">
        <f t="shared" si="6"/>
        <v>061 - 802</v>
      </c>
      <c r="D420" s="52"/>
      <c r="E420" s="52" t="s">
        <v>26249</v>
      </c>
      <c r="F420" s="16"/>
      <c r="G420" s="16" t="s">
        <v>26248</v>
      </c>
      <c r="H420" s="16" t="s">
        <v>30282</v>
      </c>
      <c r="I420" s="16" t="s">
        <v>29149</v>
      </c>
      <c r="J420" s="16" t="s">
        <v>34487</v>
      </c>
    </row>
    <row r="421" spans="1:10">
      <c r="A421" s="16" t="s">
        <v>21112</v>
      </c>
      <c r="B421" s="52" t="s">
        <v>21610</v>
      </c>
      <c r="C421" s="16" t="str">
        <f t="shared" si="6"/>
        <v>001 - 012</v>
      </c>
      <c r="D421" s="52" t="s">
        <v>36059</v>
      </c>
      <c r="E421" s="52" t="s">
        <v>37671</v>
      </c>
      <c r="F421" s="16" t="s">
        <v>4804</v>
      </c>
      <c r="G421" s="16" t="s">
        <v>37670</v>
      </c>
      <c r="H421" s="16" t="s">
        <v>10732</v>
      </c>
      <c r="I421" s="16" t="s">
        <v>21113</v>
      </c>
      <c r="J421" s="16"/>
    </row>
    <row r="422" spans="1:10">
      <c r="A422" s="16" t="s">
        <v>16473</v>
      </c>
      <c r="B422" s="52" t="s">
        <v>31193</v>
      </c>
      <c r="C422" s="16" t="str">
        <f t="shared" si="6"/>
        <v>066 - 801</v>
      </c>
      <c r="D422" s="52"/>
      <c r="E422" s="52" t="s">
        <v>3383</v>
      </c>
      <c r="F422" s="16"/>
      <c r="G422" s="16" t="s">
        <v>3382</v>
      </c>
      <c r="H422" s="16" t="s">
        <v>15395</v>
      </c>
      <c r="I422" s="16" t="s">
        <v>36056</v>
      </c>
      <c r="J422" s="16" t="s">
        <v>34487</v>
      </c>
    </row>
    <row r="423" spans="1:10">
      <c r="A423" s="16" t="s">
        <v>23528</v>
      </c>
      <c r="B423" s="52" t="s">
        <v>8444</v>
      </c>
      <c r="C423" s="16" t="str">
        <f t="shared" si="6"/>
        <v>091 - 001</v>
      </c>
      <c r="D423" s="52" t="s">
        <v>34487</v>
      </c>
      <c r="E423" s="52" t="s">
        <v>31546</v>
      </c>
      <c r="F423" s="16" t="s">
        <v>23529</v>
      </c>
      <c r="G423" s="16" t="s">
        <v>31545</v>
      </c>
      <c r="H423" s="16" t="s">
        <v>33521</v>
      </c>
      <c r="I423" s="16" t="s">
        <v>23530</v>
      </c>
    </row>
    <row r="424" spans="1:10">
      <c r="A424" s="16" t="s">
        <v>17178</v>
      </c>
      <c r="B424" s="52" t="s">
        <v>27413</v>
      </c>
      <c r="C424" s="16" t="str">
        <f t="shared" si="6"/>
        <v>092 - 801</v>
      </c>
      <c r="D424" s="52"/>
      <c r="E424" s="52" t="s">
        <v>3326</v>
      </c>
      <c r="F424" s="16"/>
      <c r="G424" s="16" t="s">
        <v>30322</v>
      </c>
      <c r="H424" s="16" t="s">
        <v>33521</v>
      </c>
      <c r="I424" s="16" t="s">
        <v>17179</v>
      </c>
      <c r="J424" s="16" t="s">
        <v>34487</v>
      </c>
    </row>
    <row r="425" spans="1:10">
      <c r="A425" s="16" t="s">
        <v>14612</v>
      </c>
      <c r="B425" s="52" t="s">
        <v>10003</v>
      </c>
      <c r="C425" s="16" t="str">
        <f t="shared" si="6"/>
        <v>003 - 005</v>
      </c>
      <c r="D425" s="52" t="s">
        <v>34487</v>
      </c>
      <c r="E425" s="52" t="s">
        <v>3328</v>
      </c>
      <c r="F425" s="16" t="s">
        <v>14613</v>
      </c>
      <c r="G425" s="16" t="s">
        <v>10731</v>
      </c>
      <c r="H425" s="16" t="s">
        <v>10732</v>
      </c>
      <c r="I425" s="16" t="s">
        <v>23992</v>
      </c>
      <c r="J425" s="16" t="s">
        <v>7990</v>
      </c>
    </row>
    <row r="426" spans="1:10">
      <c r="A426" s="16" t="s">
        <v>2234</v>
      </c>
      <c r="B426" s="52" t="s">
        <v>10003</v>
      </c>
      <c r="C426" s="16" t="str">
        <f t="shared" si="6"/>
        <v>003 - 809</v>
      </c>
      <c r="D426" s="52"/>
      <c r="E426" s="52" t="s">
        <v>3328</v>
      </c>
      <c r="F426" s="16"/>
      <c r="G426" s="16" t="s">
        <v>10731</v>
      </c>
      <c r="H426" s="16" t="s">
        <v>10732</v>
      </c>
      <c r="I426" s="16"/>
      <c r="J426" s="16" t="s">
        <v>34487</v>
      </c>
    </row>
    <row r="427" spans="1:10">
      <c r="A427" s="16" t="s">
        <v>23990</v>
      </c>
      <c r="B427" s="52" t="s">
        <v>14243</v>
      </c>
      <c r="C427" s="16" t="str">
        <f t="shared" si="6"/>
        <v>103 - 003</v>
      </c>
      <c r="D427" s="52" t="s">
        <v>34487</v>
      </c>
      <c r="E427" s="52" t="s">
        <v>14668</v>
      </c>
      <c r="F427" s="16" t="s">
        <v>23991</v>
      </c>
      <c r="G427" s="16" t="s">
        <v>14667</v>
      </c>
      <c r="H427" s="16" t="s">
        <v>10732</v>
      </c>
      <c r="I427" s="16" t="s">
        <v>23992</v>
      </c>
    </row>
    <row r="428" spans="1:10">
      <c r="A428" s="16" t="s">
        <v>24556</v>
      </c>
      <c r="B428" s="52" t="s">
        <v>10004</v>
      </c>
      <c r="C428" s="16" t="str">
        <f t="shared" si="6"/>
        <v>003 - 810</v>
      </c>
      <c r="D428" s="52"/>
      <c r="E428" s="52" t="s">
        <v>3328</v>
      </c>
      <c r="F428" s="16"/>
      <c r="G428" s="16" t="s">
        <v>10731</v>
      </c>
      <c r="H428" s="16" t="s">
        <v>10732</v>
      </c>
      <c r="I428" s="16" t="s">
        <v>24557</v>
      </c>
      <c r="J428" s="16" t="s">
        <v>34487</v>
      </c>
    </row>
    <row r="429" spans="1:10">
      <c r="A429" s="16" t="s">
        <v>14845</v>
      </c>
      <c r="B429" s="52" t="s">
        <v>10005</v>
      </c>
      <c r="C429" s="16" t="str">
        <f t="shared" si="6"/>
        <v>003 - 811</v>
      </c>
      <c r="D429" s="52"/>
      <c r="E429" s="52" t="s">
        <v>3328</v>
      </c>
      <c r="G429" s="16" t="s">
        <v>10731</v>
      </c>
      <c r="H429" s="16" t="s">
        <v>10732</v>
      </c>
      <c r="I429" s="16" t="s">
        <v>14846</v>
      </c>
      <c r="J429" s="16" t="s">
        <v>34487</v>
      </c>
    </row>
    <row r="430" spans="1:10">
      <c r="A430" s="16" t="s">
        <v>5460</v>
      </c>
      <c r="B430" s="52" t="s">
        <v>7998</v>
      </c>
      <c r="C430" s="16" t="str">
        <f t="shared" si="6"/>
        <v>056 - 002</v>
      </c>
      <c r="D430" s="52" t="s">
        <v>36059</v>
      </c>
      <c r="E430" s="52" t="s">
        <v>29533</v>
      </c>
      <c r="F430" s="16" t="s">
        <v>5461</v>
      </c>
      <c r="G430" s="16" t="s">
        <v>29532</v>
      </c>
      <c r="H430" s="16" t="s">
        <v>20396</v>
      </c>
      <c r="I430" s="16" t="s">
        <v>6408</v>
      </c>
    </row>
    <row r="431" spans="1:10">
      <c r="A431" s="16" t="s">
        <v>423</v>
      </c>
      <c r="B431" s="52" t="s">
        <v>29244</v>
      </c>
      <c r="C431" s="16" t="str">
        <f t="shared" si="6"/>
        <v>015 - 010</v>
      </c>
      <c r="D431" s="52" t="s">
        <v>36059</v>
      </c>
      <c r="E431" s="52" t="s">
        <v>32665</v>
      </c>
      <c r="F431" s="16" t="s">
        <v>424</v>
      </c>
      <c r="G431" s="16" t="s">
        <v>32664</v>
      </c>
      <c r="H431" s="16" t="s">
        <v>32666</v>
      </c>
      <c r="I431" s="16" t="s">
        <v>425</v>
      </c>
    </row>
    <row r="432" spans="1:10">
      <c r="A432" s="16" t="s">
        <v>37085</v>
      </c>
      <c r="B432" s="52" t="s">
        <v>2427</v>
      </c>
      <c r="C432" s="16" t="str">
        <f t="shared" si="6"/>
        <v>I99 - 077</v>
      </c>
      <c r="D432" s="52"/>
      <c r="E432" s="52" t="s">
        <v>10726</v>
      </c>
      <c r="G432" s="16" t="s">
        <v>10725</v>
      </c>
      <c r="H432" s="16" t="s">
        <v>10727</v>
      </c>
      <c r="I432" s="16" t="s">
        <v>37086</v>
      </c>
      <c r="J432" s="16"/>
    </row>
    <row r="433" spans="1:10">
      <c r="A433" s="16" t="s">
        <v>31664</v>
      </c>
      <c r="B433" s="52" t="s">
        <v>2428</v>
      </c>
      <c r="C433" s="16" t="str">
        <f t="shared" si="6"/>
        <v>S99 - 137</v>
      </c>
      <c r="D433" s="52"/>
      <c r="E433" s="52" t="s">
        <v>15509</v>
      </c>
      <c r="F433" s="16"/>
      <c r="G433" s="16" t="s">
        <v>10725</v>
      </c>
      <c r="H433" s="16" t="s">
        <v>10727</v>
      </c>
      <c r="I433" s="16" t="s">
        <v>14829</v>
      </c>
      <c r="J433" s="16" t="s">
        <v>7990</v>
      </c>
    </row>
    <row r="434" spans="1:10">
      <c r="A434" s="16" t="s">
        <v>27352</v>
      </c>
      <c r="B434" s="52" t="s">
        <v>10125</v>
      </c>
      <c r="C434" s="16" t="str">
        <f t="shared" si="6"/>
        <v>003 - 006</v>
      </c>
      <c r="D434" s="52" t="s">
        <v>34487</v>
      </c>
      <c r="E434" s="52" t="s">
        <v>3328</v>
      </c>
      <c r="F434" s="16" t="s">
        <v>27353</v>
      </c>
      <c r="G434" s="16" t="s">
        <v>10731</v>
      </c>
      <c r="H434" s="16" t="s">
        <v>10732</v>
      </c>
      <c r="I434" s="16" t="s">
        <v>27354</v>
      </c>
      <c r="J434" s="16"/>
    </row>
    <row r="435" spans="1:10">
      <c r="A435" s="16" t="s">
        <v>14614</v>
      </c>
      <c r="B435" s="52" t="s">
        <v>11125</v>
      </c>
      <c r="C435" s="16" t="str">
        <f t="shared" si="6"/>
        <v>076 - 005</v>
      </c>
      <c r="D435" s="52" t="s">
        <v>34487</v>
      </c>
      <c r="E435" s="52" t="s">
        <v>13510</v>
      </c>
      <c r="F435" s="16" t="s">
        <v>13508</v>
      </c>
      <c r="G435" s="16" t="s">
        <v>13509</v>
      </c>
      <c r="H435" s="16" t="s">
        <v>13511</v>
      </c>
      <c r="I435" s="16" t="s">
        <v>14615</v>
      </c>
      <c r="J435" s="16"/>
    </row>
    <row r="436" spans="1:10">
      <c r="A436" s="16" t="s">
        <v>22071</v>
      </c>
      <c r="B436" s="52" t="s">
        <v>560</v>
      </c>
      <c r="C436" s="16" t="str">
        <f t="shared" si="6"/>
        <v>012 - 806</v>
      </c>
      <c r="D436" s="52"/>
      <c r="E436" s="52" t="s">
        <v>18879</v>
      </c>
      <c r="F436" s="16"/>
      <c r="G436" s="16" t="s">
        <v>26253</v>
      </c>
      <c r="H436" s="16" t="s">
        <v>32666</v>
      </c>
      <c r="I436" s="16" t="s">
        <v>22072</v>
      </c>
      <c r="J436" s="16" t="s">
        <v>34487</v>
      </c>
    </row>
    <row r="437" spans="1:10">
      <c r="A437" s="16" t="s">
        <v>22653</v>
      </c>
      <c r="B437" s="52" t="s">
        <v>33329</v>
      </c>
      <c r="C437" s="16" t="str">
        <f t="shared" si="6"/>
        <v>017 - 804</v>
      </c>
      <c r="D437" s="52"/>
      <c r="E437" s="52" t="s">
        <v>22538</v>
      </c>
      <c r="F437" s="16"/>
      <c r="G437" s="16" t="s">
        <v>22537</v>
      </c>
      <c r="H437" s="16" t="s">
        <v>32666</v>
      </c>
      <c r="I437" s="16" t="s">
        <v>22654</v>
      </c>
      <c r="J437" s="16" t="s">
        <v>34487</v>
      </c>
    </row>
    <row r="438" spans="1:10">
      <c r="A438" s="16" t="s">
        <v>18674</v>
      </c>
      <c r="B438" s="52" t="s">
        <v>4127</v>
      </c>
      <c r="C438" s="16" t="str">
        <f t="shared" si="6"/>
        <v>008 - 004</v>
      </c>
      <c r="D438" s="52" t="s">
        <v>34487</v>
      </c>
      <c r="E438" s="52" t="s">
        <v>16664</v>
      </c>
      <c r="F438" s="16" t="s">
        <v>13904</v>
      </c>
      <c r="G438" s="16" t="s">
        <v>16663</v>
      </c>
      <c r="H438" s="16" t="s">
        <v>34573</v>
      </c>
      <c r="I438" s="16" t="s">
        <v>13905</v>
      </c>
      <c r="J438" s="16"/>
    </row>
    <row r="439" spans="1:10">
      <c r="A439" s="16" t="s">
        <v>10902</v>
      </c>
      <c r="B439" s="52" t="s">
        <v>23488</v>
      </c>
      <c r="C439" s="16" t="str">
        <f t="shared" si="6"/>
        <v>092 - 002</v>
      </c>
      <c r="D439" s="52" t="s">
        <v>34487</v>
      </c>
      <c r="E439" s="52" t="s">
        <v>3326</v>
      </c>
      <c r="F439" s="16" t="s">
        <v>11533</v>
      </c>
      <c r="G439" s="16" t="s">
        <v>30322</v>
      </c>
      <c r="H439" s="16" t="s">
        <v>33521</v>
      </c>
      <c r="I439" s="16" t="s">
        <v>11534</v>
      </c>
    </row>
    <row r="440" spans="1:10">
      <c r="A440" s="16" t="s">
        <v>13906</v>
      </c>
      <c r="B440" s="52" t="s">
        <v>4864</v>
      </c>
      <c r="C440" s="16" t="str">
        <f t="shared" si="6"/>
        <v>007 - 004</v>
      </c>
      <c r="D440" s="52" t="s">
        <v>34487</v>
      </c>
      <c r="E440" s="52" t="s">
        <v>14662</v>
      </c>
      <c r="F440" s="16" t="s">
        <v>14660</v>
      </c>
      <c r="G440" s="16" t="s">
        <v>14661</v>
      </c>
      <c r="H440" s="16" t="s">
        <v>14663</v>
      </c>
      <c r="I440" s="16" t="s">
        <v>13907</v>
      </c>
      <c r="J440" s="16"/>
    </row>
    <row r="441" spans="1:10">
      <c r="A441" s="16" t="s">
        <v>22655</v>
      </c>
      <c r="B441" s="52" t="s">
        <v>2390</v>
      </c>
      <c r="C441" s="16" t="str">
        <f t="shared" si="6"/>
        <v>022 - 804</v>
      </c>
      <c r="D441" s="52"/>
      <c r="E441" s="52" t="s">
        <v>4777</v>
      </c>
      <c r="F441" s="16"/>
      <c r="G441" s="16" t="s">
        <v>4776</v>
      </c>
      <c r="H441" s="16" t="s">
        <v>4778</v>
      </c>
      <c r="I441" s="16" t="s">
        <v>22656</v>
      </c>
      <c r="J441" s="16" t="s">
        <v>34487</v>
      </c>
    </row>
    <row r="442" spans="1:10">
      <c r="A442" s="16" t="s">
        <v>4808</v>
      </c>
      <c r="B442" s="52" t="s">
        <v>11442</v>
      </c>
      <c r="C442" s="16" t="str">
        <f t="shared" si="6"/>
        <v>060 - 009</v>
      </c>
      <c r="D442" s="52" t="s">
        <v>36059</v>
      </c>
      <c r="E442" s="52" t="s">
        <v>10737</v>
      </c>
      <c r="F442" s="16" t="s">
        <v>4809</v>
      </c>
      <c r="G442" s="16" t="s">
        <v>10736</v>
      </c>
      <c r="H442" s="16" t="s">
        <v>20396</v>
      </c>
      <c r="I442" s="16" t="s">
        <v>4810</v>
      </c>
      <c r="J442" s="16"/>
    </row>
    <row r="443" spans="1:10">
      <c r="A443" s="16" t="s">
        <v>33461</v>
      </c>
      <c r="B443" s="52" t="s">
        <v>3095</v>
      </c>
      <c r="C443" s="16" t="str">
        <f t="shared" si="6"/>
        <v>009 - 007</v>
      </c>
      <c r="D443" s="52" t="s">
        <v>34487</v>
      </c>
      <c r="E443" s="52" t="s">
        <v>26840</v>
      </c>
      <c r="F443" s="16" t="s">
        <v>33462</v>
      </c>
      <c r="G443" s="16" t="s">
        <v>26839</v>
      </c>
      <c r="H443" s="16" t="s">
        <v>34573</v>
      </c>
      <c r="I443" s="16" t="s">
        <v>33463</v>
      </c>
    </row>
    <row r="444" spans="1:10">
      <c r="A444" s="16" t="s">
        <v>22446</v>
      </c>
      <c r="B444" s="52" t="s">
        <v>23543</v>
      </c>
      <c r="C444" s="16" t="str">
        <f t="shared" si="6"/>
        <v>012 - 807</v>
      </c>
      <c r="D444" s="52"/>
      <c r="E444" s="52" t="s">
        <v>18879</v>
      </c>
      <c r="F444" s="16"/>
      <c r="G444" s="16" t="s">
        <v>26253</v>
      </c>
      <c r="H444" s="16" t="s">
        <v>32666</v>
      </c>
      <c r="I444" s="16" t="s">
        <v>22447</v>
      </c>
      <c r="J444" s="16" t="s">
        <v>34487</v>
      </c>
    </row>
    <row r="445" spans="1:10">
      <c r="A445" s="16" t="s">
        <v>8078</v>
      </c>
      <c r="B445" s="52" t="s">
        <v>16651</v>
      </c>
      <c r="C445" s="16" t="str">
        <f t="shared" si="6"/>
        <v>075 - 007</v>
      </c>
      <c r="D445" s="52" t="s">
        <v>36059</v>
      </c>
      <c r="E445" s="52" t="s">
        <v>25912</v>
      </c>
      <c r="F445" s="16" t="s">
        <v>8079</v>
      </c>
      <c r="G445" s="16" t="s">
        <v>31815</v>
      </c>
      <c r="H445" s="16" t="s">
        <v>37422</v>
      </c>
      <c r="I445" s="16" t="s">
        <v>8080</v>
      </c>
      <c r="J445" s="16"/>
    </row>
    <row r="446" spans="1:10">
      <c r="A446" s="16" t="s">
        <v>37376</v>
      </c>
      <c r="B446" s="52" t="s">
        <v>10126</v>
      </c>
      <c r="C446" s="16" t="str">
        <f t="shared" si="6"/>
        <v>003 - 007</v>
      </c>
      <c r="D446" s="52" t="s">
        <v>34487</v>
      </c>
      <c r="E446" s="52" t="s">
        <v>3328</v>
      </c>
      <c r="F446" s="16" t="s">
        <v>10730</v>
      </c>
      <c r="G446" s="16" t="s">
        <v>10731</v>
      </c>
      <c r="H446" s="16" t="s">
        <v>10732</v>
      </c>
      <c r="I446" s="16" t="s">
        <v>4210</v>
      </c>
      <c r="J446" s="16" t="s">
        <v>7990</v>
      </c>
    </row>
    <row r="447" spans="1:10">
      <c r="A447" s="16" t="s">
        <v>13908</v>
      </c>
      <c r="B447" s="52" t="s">
        <v>14244</v>
      </c>
      <c r="C447" s="16" t="str">
        <f t="shared" si="6"/>
        <v>103 - 004</v>
      </c>
      <c r="D447" s="52" t="s">
        <v>34487</v>
      </c>
      <c r="E447" s="52" t="s">
        <v>14668</v>
      </c>
      <c r="F447" s="16" t="s">
        <v>4209</v>
      </c>
      <c r="G447" s="16" t="s">
        <v>14667</v>
      </c>
      <c r="H447" s="16" t="s">
        <v>10732</v>
      </c>
      <c r="I447" s="16" t="s">
        <v>4210</v>
      </c>
      <c r="J447" s="16"/>
    </row>
    <row r="448" spans="1:10">
      <c r="A448" s="16" t="s">
        <v>34811</v>
      </c>
      <c r="B448" s="52" t="s">
        <v>23544</v>
      </c>
      <c r="C448" s="16" t="str">
        <f t="shared" si="6"/>
        <v>012 - 808</v>
      </c>
      <c r="D448" s="52"/>
      <c r="E448" s="52" t="s">
        <v>18879</v>
      </c>
      <c r="F448" s="16"/>
      <c r="G448" s="16" t="s">
        <v>26253</v>
      </c>
      <c r="H448" s="16" t="s">
        <v>32666</v>
      </c>
      <c r="I448" s="16" t="s">
        <v>34812</v>
      </c>
      <c r="J448" s="16" t="s">
        <v>34487</v>
      </c>
    </row>
    <row r="449" spans="1:14">
      <c r="A449" s="16" t="s">
        <v>29123</v>
      </c>
      <c r="B449" s="52" t="s">
        <v>10127</v>
      </c>
      <c r="C449" s="16" t="str">
        <f t="shared" ref="C449:C512" si="7">MID(A449,1,3) &amp;" - " &amp;MID(A449,4,3)</f>
        <v>003 - 008</v>
      </c>
      <c r="D449" s="52" t="s">
        <v>36059</v>
      </c>
      <c r="E449" s="52" t="s">
        <v>3328</v>
      </c>
      <c r="F449" s="16" t="s">
        <v>29124</v>
      </c>
      <c r="G449" s="16" t="s">
        <v>10731</v>
      </c>
      <c r="H449" s="16" t="s">
        <v>10732</v>
      </c>
      <c r="I449" s="16" t="s">
        <v>371</v>
      </c>
      <c r="J449" s="16"/>
    </row>
    <row r="450" spans="1:14">
      <c r="A450" s="16" t="s">
        <v>21114</v>
      </c>
      <c r="B450" s="52" t="s">
        <v>4615</v>
      </c>
      <c r="C450" s="16" t="str">
        <f t="shared" si="7"/>
        <v>013 - 012</v>
      </c>
      <c r="D450" s="52" t="s">
        <v>36059</v>
      </c>
      <c r="E450" s="52" t="s">
        <v>26240</v>
      </c>
      <c r="F450" s="16" t="s">
        <v>30686</v>
      </c>
      <c r="G450" s="16" t="s">
        <v>26239</v>
      </c>
      <c r="H450" s="16" t="s">
        <v>32666</v>
      </c>
      <c r="I450" s="16" t="s">
        <v>34277</v>
      </c>
      <c r="J450" s="16"/>
    </row>
    <row r="451" spans="1:14">
      <c r="A451" s="16" t="s">
        <v>14616</v>
      </c>
      <c r="B451" s="52" t="s">
        <v>9403</v>
      </c>
      <c r="C451" s="16" t="str">
        <f t="shared" si="7"/>
        <v>062 - 005</v>
      </c>
      <c r="D451" s="52" t="s">
        <v>34487</v>
      </c>
      <c r="E451" s="52" t="s">
        <v>1277</v>
      </c>
      <c r="F451" s="16" t="s">
        <v>11543</v>
      </c>
      <c r="G451" s="16" t="s">
        <v>1276</v>
      </c>
      <c r="H451" s="16" t="s">
        <v>30282</v>
      </c>
      <c r="I451" s="16" t="s">
        <v>14617</v>
      </c>
    </row>
    <row r="452" spans="1:14">
      <c r="A452" s="16" t="s">
        <v>13522</v>
      </c>
      <c r="B452" s="52" t="s">
        <v>9404</v>
      </c>
      <c r="C452" s="16" t="str">
        <f t="shared" si="7"/>
        <v>062 - 006</v>
      </c>
      <c r="D452" s="52" t="s">
        <v>34487</v>
      </c>
      <c r="E452" s="52" t="s">
        <v>1277</v>
      </c>
      <c r="F452" s="16" t="s">
        <v>13523</v>
      </c>
      <c r="G452" s="16" t="s">
        <v>1276</v>
      </c>
      <c r="H452" s="16" t="s">
        <v>30282</v>
      </c>
      <c r="I452" s="16" t="s">
        <v>13524</v>
      </c>
    </row>
    <row r="453" spans="1:14">
      <c r="A453" s="16" t="s">
        <v>29104</v>
      </c>
      <c r="B453" s="52" t="s">
        <v>11443</v>
      </c>
      <c r="C453" s="16" t="str">
        <f t="shared" si="7"/>
        <v>060 - 010</v>
      </c>
      <c r="D453" s="52" t="s">
        <v>34487</v>
      </c>
      <c r="E453" s="52" t="s">
        <v>10737</v>
      </c>
      <c r="F453" s="16" t="s">
        <v>29105</v>
      </c>
      <c r="G453" s="16" t="s">
        <v>10736</v>
      </c>
      <c r="H453" s="16" t="s">
        <v>20396</v>
      </c>
      <c r="I453" s="16" t="s">
        <v>29106</v>
      </c>
    </row>
    <row r="454" spans="1:14">
      <c r="A454" s="16" t="s">
        <v>31792</v>
      </c>
      <c r="B454" s="52" t="s">
        <v>22372</v>
      </c>
      <c r="C454" s="16" t="str">
        <f t="shared" si="7"/>
        <v>028 - 005</v>
      </c>
      <c r="D454" s="52" t="s">
        <v>36059</v>
      </c>
      <c r="E454" s="52" t="s">
        <v>32659</v>
      </c>
      <c r="F454" s="16" t="s">
        <v>31793</v>
      </c>
      <c r="G454" s="16" t="s">
        <v>32658</v>
      </c>
      <c r="H454" s="16" t="s">
        <v>32660</v>
      </c>
      <c r="I454" s="16" t="s">
        <v>31794</v>
      </c>
      <c r="J454" s="16"/>
    </row>
    <row r="455" spans="1:14">
      <c r="A455" s="16" t="s">
        <v>19491</v>
      </c>
      <c r="B455" s="52" t="s">
        <v>21661</v>
      </c>
      <c r="C455" s="16" t="str">
        <f t="shared" si="7"/>
        <v>029 - 003</v>
      </c>
      <c r="D455" s="52" t="s">
        <v>34487</v>
      </c>
      <c r="E455" s="52" t="s">
        <v>25917</v>
      </c>
      <c r="F455" s="16" t="s">
        <v>19492</v>
      </c>
      <c r="G455" s="16" t="s">
        <v>25916</v>
      </c>
      <c r="H455" s="16" t="s">
        <v>32660</v>
      </c>
      <c r="I455" s="16" t="s">
        <v>19493</v>
      </c>
    </row>
    <row r="456" spans="1:14">
      <c r="A456" s="16" t="s">
        <v>27355</v>
      </c>
      <c r="B456" s="52" t="s">
        <v>2255</v>
      </c>
      <c r="C456" s="16" t="str">
        <f t="shared" si="7"/>
        <v>044 - 006</v>
      </c>
      <c r="D456" s="52" t="s">
        <v>34487</v>
      </c>
      <c r="E456" s="52" t="s">
        <v>27373</v>
      </c>
      <c r="F456" s="16" t="s">
        <v>27356</v>
      </c>
      <c r="G456" s="16" t="s">
        <v>27372</v>
      </c>
      <c r="H456" s="16" t="s">
        <v>20397</v>
      </c>
      <c r="I456" s="16" t="s">
        <v>27357</v>
      </c>
      <c r="J456" s="16"/>
    </row>
    <row r="457" spans="1:14">
      <c r="A457" s="16" t="s">
        <v>27706</v>
      </c>
      <c r="B457" s="52" t="s">
        <v>19850</v>
      </c>
      <c r="C457" s="16" t="str">
        <f t="shared" si="7"/>
        <v>006 - 009</v>
      </c>
      <c r="D457" s="52" t="s">
        <v>34487</v>
      </c>
      <c r="E457" s="52" t="s">
        <v>26671</v>
      </c>
      <c r="F457" s="16" t="s">
        <v>27707</v>
      </c>
      <c r="G457" s="16" t="s">
        <v>26670</v>
      </c>
      <c r="H457" s="16" t="s">
        <v>10732</v>
      </c>
      <c r="I457" s="16" t="s">
        <v>27708</v>
      </c>
      <c r="J457" s="16"/>
    </row>
    <row r="458" spans="1:14">
      <c r="A458" s="16" t="s">
        <v>516</v>
      </c>
      <c r="B458" s="52" t="s">
        <v>22373</v>
      </c>
      <c r="C458" s="16" t="str">
        <f t="shared" si="7"/>
        <v>028 - 006</v>
      </c>
      <c r="D458" s="52" t="s">
        <v>34487</v>
      </c>
      <c r="E458" s="52" t="s">
        <v>32659</v>
      </c>
      <c r="F458" s="16" t="s">
        <v>37474</v>
      </c>
      <c r="G458" s="16" t="s">
        <v>32658</v>
      </c>
      <c r="H458" s="16" t="s">
        <v>32660</v>
      </c>
      <c r="I458" s="16" t="s">
        <v>517</v>
      </c>
      <c r="J458" s="16"/>
    </row>
    <row r="459" spans="1:14">
      <c r="A459" s="16" t="s">
        <v>14618</v>
      </c>
      <c r="B459" s="52" t="s">
        <v>15576</v>
      </c>
      <c r="C459" s="16" t="str">
        <f t="shared" si="7"/>
        <v>055 - 005</v>
      </c>
      <c r="D459" s="52" t="s">
        <v>34487</v>
      </c>
      <c r="E459" s="52" t="s">
        <v>1268</v>
      </c>
      <c r="F459" s="16" t="s">
        <v>19369</v>
      </c>
      <c r="G459" s="16" t="s">
        <v>1267</v>
      </c>
      <c r="H459" s="16" t="s">
        <v>1269</v>
      </c>
      <c r="I459" s="16" t="s">
        <v>19370</v>
      </c>
      <c r="J459" s="16"/>
    </row>
    <row r="460" spans="1:14">
      <c r="A460" s="16" t="s">
        <v>31795</v>
      </c>
      <c r="B460" s="52" t="s">
        <v>23545</v>
      </c>
      <c r="C460" s="16" t="str">
        <f t="shared" si="7"/>
        <v>012 - 005</v>
      </c>
      <c r="D460" s="52" t="s">
        <v>36059</v>
      </c>
      <c r="E460" s="52" t="s">
        <v>18879</v>
      </c>
      <c r="F460" s="16" t="s">
        <v>32338</v>
      </c>
      <c r="G460" s="16" t="s">
        <v>26253</v>
      </c>
      <c r="H460" s="16" t="s">
        <v>32666</v>
      </c>
      <c r="I460" s="16" t="s">
        <v>26950</v>
      </c>
      <c r="J460" s="16"/>
    </row>
    <row r="461" spans="1:14">
      <c r="A461" s="16" t="s">
        <v>18173</v>
      </c>
      <c r="B461" s="52" t="s">
        <v>36666</v>
      </c>
      <c r="C461" s="16" t="str">
        <f t="shared" si="7"/>
        <v>702 - 703</v>
      </c>
      <c r="D461" s="52"/>
      <c r="E461" s="52"/>
      <c r="F461" s="16"/>
      <c r="G461" s="16" t="s">
        <v>17438</v>
      </c>
      <c r="H461" s="16" t="s">
        <v>10727</v>
      </c>
      <c r="I461" s="16" t="s">
        <v>18174</v>
      </c>
      <c r="J461" s="16" t="s">
        <v>34487</v>
      </c>
    </row>
    <row r="462" spans="1:14">
      <c r="A462" s="16" t="s">
        <v>4211</v>
      </c>
      <c r="B462" s="52" t="s">
        <v>24038</v>
      </c>
      <c r="C462" s="16" t="str">
        <f t="shared" si="7"/>
        <v>025 - 004</v>
      </c>
      <c r="D462" s="52" t="s">
        <v>34487</v>
      </c>
      <c r="E462" s="52" t="s">
        <v>36071</v>
      </c>
      <c r="F462" s="16" t="s">
        <v>4212</v>
      </c>
      <c r="G462" s="16" t="s">
        <v>36070</v>
      </c>
      <c r="H462" s="16" t="s">
        <v>32660</v>
      </c>
      <c r="I462" s="16" t="s">
        <v>4213</v>
      </c>
      <c r="J462" s="16"/>
    </row>
    <row r="463" spans="1:14">
      <c r="A463" s="16" t="s">
        <v>37377</v>
      </c>
      <c r="B463" s="52" t="s">
        <v>2260</v>
      </c>
      <c r="C463" s="16" t="str">
        <f t="shared" si="7"/>
        <v>024 - 007</v>
      </c>
      <c r="D463" s="52" t="s">
        <v>34487</v>
      </c>
      <c r="E463" s="52" t="s">
        <v>26794</v>
      </c>
      <c r="F463" s="16" t="s">
        <v>37378</v>
      </c>
      <c r="G463" s="16" t="s">
        <v>26793</v>
      </c>
      <c r="H463" s="16" t="s">
        <v>32660</v>
      </c>
      <c r="I463" s="16" t="s">
        <v>37379</v>
      </c>
    </row>
    <row r="464" spans="1:14">
      <c r="A464" s="16" t="s">
        <v>21480</v>
      </c>
      <c r="B464" s="52" t="s">
        <v>17228</v>
      </c>
      <c r="C464" s="16" t="str">
        <f t="shared" si="7"/>
        <v>067 - 003</v>
      </c>
      <c r="D464" s="52" t="s">
        <v>34487</v>
      </c>
      <c r="E464" s="52" t="s">
        <v>34404</v>
      </c>
      <c r="F464" s="16" t="s">
        <v>16446</v>
      </c>
      <c r="G464" s="16" t="s">
        <v>34403</v>
      </c>
      <c r="H464" s="16" t="s">
        <v>15395</v>
      </c>
      <c r="I464" s="16" t="s">
        <v>16447</v>
      </c>
      <c r="N464" t="s">
        <v>30550</v>
      </c>
    </row>
    <row r="465" spans="1:10">
      <c r="A465" s="16" t="s">
        <v>3487</v>
      </c>
      <c r="B465" s="52" t="s">
        <v>13699</v>
      </c>
      <c r="C465" s="16" t="str">
        <f t="shared" si="7"/>
        <v>058 - 010</v>
      </c>
      <c r="D465" s="52" t="s">
        <v>34487</v>
      </c>
      <c r="E465" s="52" t="s">
        <v>10753</v>
      </c>
      <c r="F465" s="16" t="s">
        <v>3488</v>
      </c>
      <c r="G465" s="16" t="s">
        <v>10752</v>
      </c>
      <c r="H465" s="16" t="s">
        <v>20396</v>
      </c>
      <c r="I465" s="16" t="s">
        <v>3489</v>
      </c>
    </row>
    <row r="466" spans="1:10">
      <c r="A466" s="16" t="s">
        <v>19371</v>
      </c>
      <c r="B466" s="52" t="s">
        <v>12923</v>
      </c>
      <c r="C466" s="16" t="str">
        <f t="shared" si="7"/>
        <v>030 - 005</v>
      </c>
      <c r="D466" s="52" t="s">
        <v>34487</v>
      </c>
      <c r="E466" s="52" t="s">
        <v>35970</v>
      </c>
      <c r="F466" s="16" t="s">
        <v>19372</v>
      </c>
      <c r="G466" s="16" t="s">
        <v>35969</v>
      </c>
      <c r="H466" s="16" t="s">
        <v>30334</v>
      </c>
      <c r="I466" s="16" t="s">
        <v>19373</v>
      </c>
    </row>
    <row r="467" spans="1:10">
      <c r="A467" s="16" t="s">
        <v>13525</v>
      </c>
      <c r="B467" s="52" t="s">
        <v>12924</v>
      </c>
      <c r="C467" s="16" t="str">
        <f t="shared" si="7"/>
        <v>030 - 006</v>
      </c>
      <c r="D467" s="52" t="s">
        <v>34487</v>
      </c>
      <c r="E467" s="52" t="s">
        <v>35970</v>
      </c>
      <c r="F467" s="16" t="s">
        <v>13526</v>
      </c>
      <c r="G467" s="16" t="s">
        <v>35969</v>
      </c>
      <c r="H467" s="16" t="s">
        <v>30334</v>
      </c>
      <c r="I467" s="16" t="s">
        <v>13527</v>
      </c>
      <c r="J467" s="16"/>
    </row>
    <row r="468" spans="1:10">
      <c r="A468" s="16" t="s">
        <v>14649</v>
      </c>
      <c r="B468" s="52" t="s">
        <v>13700</v>
      </c>
      <c r="C468" s="16" t="str">
        <f t="shared" si="7"/>
        <v>058 - 011</v>
      </c>
      <c r="D468" s="52" t="s">
        <v>36059</v>
      </c>
      <c r="E468" s="52" t="s">
        <v>10753</v>
      </c>
      <c r="F468" s="16" t="s">
        <v>24413</v>
      </c>
      <c r="G468" s="16" t="s">
        <v>10752</v>
      </c>
      <c r="H468" s="16" t="s">
        <v>20396</v>
      </c>
      <c r="I468" s="16" t="s">
        <v>24414</v>
      </c>
    </row>
    <row r="469" spans="1:10">
      <c r="A469" s="16" t="s">
        <v>13798</v>
      </c>
      <c r="B469" s="52" t="s">
        <v>10128</v>
      </c>
      <c r="C469" s="16" t="str">
        <f t="shared" si="7"/>
        <v>003 - 812</v>
      </c>
      <c r="D469" s="52"/>
      <c r="E469" s="52" t="s">
        <v>3328</v>
      </c>
      <c r="F469" s="16"/>
      <c r="G469" s="16" t="s">
        <v>10731</v>
      </c>
      <c r="H469" s="16" t="s">
        <v>10732</v>
      </c>
      <c r="I469" s="16" t="s">
        <v>13799</v>
      </c>
      <c r="J469" s="16" t="s">
        <v>34487</v>
      </c>
    </row>
    <row r="470" spans="1:10">
      <c r="A470" s="16" t="s">
        <v>37380</v>
      </c>
      <c r="B470" s="52" t="s">
        <v>33330</v>
      </c>
      <c r="C470" s="16" t="str">
        <f t="shared" si="7"/>
        <v>017 - 007</v>
      </c>
      <c r="D470" s="52" t="s">
        <v>34487</v>
      </c>
      <c r="E470" s="52" t="s">
        <v>22538</v>
      </c>
      <c r="F470" s="16" t="s">
        <v>27340</v>
      </c>
      <c r="G470" s="16" t="s">
        <v>22537</v>
      </c>
      <c r="H470" s="16" t="s">
        <v>32666</v>
      </c>
      <c r="I470" s="16" t="s">
        <v>37381</v>
      </c>
    </row>
    <row r="471" spans="1:10">
      <c r="A471" s="16" t="s">
        <v>14296</v>
      </c>
      <c r="B471" s="52" t="s">
        <v>4865</v>
      </c>
      <c r="C471" s="16" t="str">
        <f t="shared" si="7"/>
        <v>007 - 005</v>
      </c>
      <c r="D471" s="52" t="s">
        <v>34487</v>
      </c>
      <c r="E471" s="52" t="s">
        <v>14662</v>
      </c>
      <c r="F471" s="16" t="s">
        <v>18922</v>
      </c>
      <c r="G471" s="16" t="s">
        <v>14661</v>
      </c>
      <c r="H471" s="16" t="s">
        <v>14663</v>
      </c>
      <c r="I471" s="16" t="s">
        <v>18923</v>
      </c>
    </row>
    <row r="472" spans="1:10">
      <c r="A472" s="16" t="s">
        <v>37654</v>
      </c>
      <c r="B472" s="52" t="s">
        <v>28994</v>
      </c>
      <c r="C472" s="16" t="str">
        <f t="shared" si="7"/>
        <v>090 - 006</v>
      </c>
      <c r="D472" s="52" t="s">
        <v>34487</v>
      </c>
      <c r="E472" s="52" t="s">
        <v>33520</v>
      </c>
      <c r="F472" s="16" t="s">
        <v>37655</v>
      </c>
      <c r="G472" s="16" t="s">
        <v>33519</v>
      </c>
      <c r="H472" s="16" t="s">
        <v>33521</v>
      </c>
      <c r="I472" s="16" t="s">
        <v>37656</v>
      </c>
    </row>
    <row r="473" spans="1:10">
      <c r="A473" s="16" t="s">
        <v>28508</v>
      </c>
      <c r="B473" s="52" t="s">
        <v>12101</v>
      </c>
      <c r="C473" s="16" t="str">
        <f t="shared" si="7"/>
        <v>016 - 013</v>
      </c>
      <c r="D473" s="52" t="s">
        <v>36059</v>
      </c>
      <c r="E473" s="52" t="s">
        <v>10742</v>
      </c>
      <c r="F473" s="16" t="s">
        <v>32627</v>
      </c>
      <c r="G473" s="16" t="s">
        <v>10741</v>
      </c>
      <c r="H473" s="16" t="s">
        <v>32666</v>
      </c>
      <c r="I473" s="16" t="s">
        <v>28509</v>
      </c>
      <c r="J473" s="16"/>
    </row>
    <row r="474" spans="1:10">
      <c r="A474" s="16" t="s">
        <v>12180</v>
      </c>
      <c r="B474" s="52" t="s">
        <v>8445</v>
      </c>
      <c r="C474" s="16" t="str">
        <f t="shared" si="7"/>
        <v>091 - 002</v>
      </c>
      <c r="D474" s="52" t="s">
        <v>34487</v>
      </c>
      <c r="E474" s="52" t="s">
        <v>31546</v>
      </c>
      <c r="F474" s="16" t="s">
        <v>12181</v>
      </c>
      <c r="G474" s="16" t="s">
        <v>31545</v>
      </c>
      <c r="H474" s="16" t="s">
        <v>33521</v>
      </c>
      <c r="I474" s="16" t="s">
        <v>31547</v>
      </c>
    </row>
    <row r="475" spans="1:10">
      <c r="A475" s="16" t="s">
        <v>25650</v>
      </c>
      <c r="B475" s="52" t="s">
        <v>30946</v>
      </c>
      <c r="C475" s="16" t="str">
        <f t="shared" si="7"/>
        <v>063 - 005</v>
      </c>
      <c r="D475" s="52" t="s">
        <v>36059</v>
      </c>
      <c r="E475" s="52" t="s">
        <v>30281</v>
      </c>
      <c r="F475" s="16" t="s">
        <v>25651</v>
      </c>
      <c r="G475" s="16" t="s">
        <v>30319</v>
      </c>
      <c r="H475" s="16" t="s">
        <v>30282</v>
      </c>
      <c r="I475" s="16" t="s">
        <v>25652</v>
      </c>
      <c r="J475" s="16"/>
    </row>
    <row r="476" spans="1:10">
      <c r="A476" s="16" t="s">
        <v>4237</v>
      </c>
      <c r="B476" s="52" t="s">
        <v>18584</v>
      </c>
      <c r="C476" s="16" t="str">
        <f t="shared" si="7"/>
        <v>093 - 003</v>
      </c>
      <c r="D476" s="52" t="s">
        <v>36059</v>
      </c>
      <c r="E476" s="52" t="s">
        <v>14112</v>
      </c>
      <c r="F476" s="16" t="s">
        <v>4238</v>
      </c>
      <c r="G476" s="16" t="s">
        <v>14111</v>
      </c>
      <c r="H476" s="16" t="s">
        <v>30334</v>
      </c>
      <c r="I476" s="16" t="s">
        <v>4239</v>
      </c>
    </row>
    <row r="477" spans="1:10">
      <c r="A477" s="16" t="s">
        <v>17180</v>
      </c>
      <c r="B477" s="52" t="s">
        <v>4128</v>
      </c>
      <c r="C477" s="16" t="str">
        <f t="shared" si="7"/>
        <v>008 - 801</v>
      </c>
      <c r="D477" s="52"/>
      <c r="E477" s="52" t="s">
        <v>16664</v>
      </c>
      <c r="F477" s="16"/>
      <c r="G477" s="16" t="s">
        <v>16663</v>
      </c>
      <c r="H477" s="16" t="s">
        <v>34573</v>
      </c>
      <c r="I477" s="16" t="s">
        <v>17181</v>
      </c>
      <c r="J477" s="16" t="s">
        <v>34487</v>
      </c>
    </row>
    <row r="478" spans="1:10">
      <c r="A478" s="16" t="s">
        <v>8081</v>
      </c>
      <c r="B478" s="52" t="s">
        <v>22374</v>
      </c>
      <c r="C478" s="16" t="str">
        <f t="shared" si="7"/>
        <v>028 - 007</v>
      </c>
      <c r="D478" s="52" t="s">
        <v>36059</v>
      </c>
      <c r="E478" s="52" t="s">
        <v>32659</v>
      </c>
      <c r="F478" s="16" t="s">
        <v>37474</v>
      </c>
      <c r="G478" s="16" t="s">
        <v>32658</v>
      </c>
      <c r="H478" s="16" t="s">
        <v>32660</v>
      </c>
      <c r="I478" s="16" t="s">
        <v>8082</v>
      </c>
    </row>
    <row r="479" spans="1:10">
      <c r="A479" s="16" t="s">
        <v>372</v>
      </c>
      <c r="B479" s="52" t="s">
        <v>2261</v>
      </c>
      <c r="C479" s="16" t="str">
        <f t="shared" si="7"/>
        <v>024 - 008</v>
      </c>
      <c r="D479" s="52" t="s">
        <v>36059</v>
      </c>
      <c r="E479" s="52" t="s">
        <v>26794</v>
      </c>
      <c r="F479" s="16" t="s">
        <v>373</v>
      </c>
      <c r="G479" s="16" t="s">
        <v>26793</v>
      </c>
      <c r="H479" s="16" t="s">
        <v>32660</v>
      </c>
      <c r="I479" s="16" t="s">
        <v>374</v>
      </c>
      <c r="J479" s="16"/>
    </row>
    <row r="480" spans="1:10">
      <c r="A480" s="16" t="s">
        <v>11620</v>
      </c>
      <c r="B480" s="52" t="s">
        <v>7272</v>
      </c>
      <c r="C480" s="16" t="str">
        <f t="shared" si="7"/>
        <v>065 - 009</v>
      </c>
      <c r="D480" s="52" t="s">
        <v>34487</v>
      </c>
      <c r="E480" s="52" t="s">
        <v>29546</v>
      </c>
      <c r="F480" s="16" t="s">
        <v>11621</v>
      </c>
      <c r="G480" s="16" t="s">
        <v>29545</v>
      </c>
      <c r="H480" s="16" t="s">
        <v>30282</v>
      </c>
      <c r="I480" s="16" t="s">
        <v>11622</v>
      </c>
      <c r="J480" s="16"/>
    </row>
    <row r="481" spans="1:10">
      <c r="A481" s="16" t="s">
        <v>11535</v>
      </c>
      <c r="B481" s="52" t="s">
        <v>18070</v>
      </c>
      <c r="C481" s="16" t="str">
        <f t="shared" si="7"/>
        <v>052 - 002</v>
      </c>
      <c r="D481" s="52" t="s">
        <v>34487</v>
      </c>
      <c r="E481" s="52" t="s">
        <v>3327</v>
      </c>
      <c r="F481" s="16" t="s">
        <v>6972</v>
      </c>
      <c r="G481" s="16" t="s">
        <v>28833</v>
      </c>
      <c r="H481" s="16" t="s">
        <v>30328</v>
      </c>
      <c r="I481" s="16" t="s">
        <v>6973</v>
      </c>
    </row>
    <row r="482" spans="1:10">
      <c r="A482" s="16" t="s">
        <v>16551</v>
      </c>
      <c r="B482" s="52" t="s">
        <v>2256</v>
      </c>
      <c r="C482" s="16" t="str">
        <f t="shared" si="7"/>
        <v>044 - 007</v>
      </c>
      <c r="D482" s="52" t="s">
        <v>34487</v>
      </c>
      <c r="E482" s="52" t="s">
        <v>27373</v>
      </c>
      <c r="F482" s="16" t="s">
        <v>16552</v>
      </c>
      <c r="G482" s="16" t="s">
        <v>27372</v>
      </c>
      <c r="H482" s="16" t="s">
        <v>20397</v>
      </c>
      <c r="I482" s="16" t="s">
        <v>16553</v>
      </c>
    </row>
    <row r="483" spans="1:10">
      <c r="A483" s="16" t="s">
        <v>26951</v>
      </c>
      <c r="B483" s="52" t="s">
        <v>3831</v>
      </c>
      <c r="C483" s="16" t="str">
        <f t="shared" si="7"/>
        <v>071 - 005</v>
      </c>
      <c r="D483" s="52" t="s">
        <v>36059</v>
      </c>
      <c r="E483" s="52" t="s">
        <v>13516</v>
      </c>
      <c r="F483" s="16" t="s">
        <v>26952</v>
      </c>
      <c r="G483" s="16" t="s">
        <v>13515</v>
      </c>
      <c r="H483" s="16" t="s">
        <v>37422</v>
      </c>
      <c r="I483" s="16" t="s">
        <v>31636</v>
      </c>
    </row>
    <row r="484" spans="1:10">
      <c r="A484" s="16" t="s">
        <v>4214</v>
      </c>
      <c r="B484" s="52" t="s">
        <v>12150</v>
      </c>
      <c r="C484" s="16" t="str">
        <f t="shared" si="7"/>
        <v>057 - 004</v>
      </c>
      <c r="D484" s="52" t="s">
        <v>34487</v>
      </c>
      <c r="E484" s="52" t="s">
        <v>18919</v>
      </c>
      <c r="F484" s="16" t="s">
        <v>4215</v>
      </c>
      <c r="G484" s="16" t="s">
        <v>18918</v>
      </c>
      <c r="H484" s="16" t="s">
        <v>20396</v>
      </c>
      <c r="I484" s="16" t="s">
        <v>4216</v>
      </c>
      <c r="J484" s="16"/>
    </row>
    <row r="485" spans="1:10">
      <c r="A485" s="16" t="s">
        <v>24207</v>
      </c>
      <c r="B485" s="52" t="s">
        <v>2262</v>
      </c>
      <c r="C485" s="16" t="str">
        <f t="shared" si="7"/>
        <v>024 - 009</v>
      </c>
      <c r="D485" s="52" t="s">
        <v>34487</v>
      </c>
      <c r="E485" s="52" t="s">
        <v>26794</v>
      </c>
      <c r="F485" s="16" t="s">
        <v>3369</v>
      </c>
      <c r="G485" s="16" t="s">
        <v>26793</v>
      </c>
      <c r="H485" s="16" t="s">
        <v>32660</v>
      </c>
      <c r="I485" s="16" t="s">
        <v>243</v>
      </c>
      <c r="J485" s="16"/>
    </row>
    <row r="486" spans="1:10">
      <c r="A486" s="16" t="s">
        <v>426</v>
      </c>
      <c r="B486" s="52" t="s">
        <v>2263</v>
      </c>
      <c r="C486" s="16" t="str">
        <f t="shared" si="7"/>
        <v>024 - 010</v>
      </c>
      <c r="D486" s="52" t="s">
        <v>36059</v>
      </c>
      <c r="E486" s="52" t="s">
        <v>26794</v>
      </c>
      <c r="F486" s="16" t="s">
        <v>26792</v>
      </c>
      <c r="G486" s="16" t="s">
        <v>26793</v>
      </c>
      <c r="H486" s="16" t="s">
        <v>32660</v>
      </c>
      <c r="I486" s="16" t="s">
        <v>427</v>
      </c>
    </row>
    <row r="487" spans="1:10">
      <c r="A487" s="16" t="s">
        <v>8083</v>
      </c>
      <c r="B487" s="52" t="s">
        <v>7948</v>
      </c>
      <c r="C487" s="16" t="str">
        <f t="shared" si="7"/>
        <v>002 - 007</v>
      </c>
      <c r="D487" s="52" t="s">
        <v>36059</v>
      </c>
      <c r="E487" s="52" t="s">
        <v>36066</v>
      </c>
      <c r="F487" s="16" t="s">
        <v>8084</v>
      </c>
      <c r="G487" s="16" t="s">
        <v>20457</v>
      </c>
      <c r="H487" s="16" t="s">
        <v>10732</v>
      </c>
      <c r="I487" s="16" t="s">
        <v>8085</v>
      </c>
      <c r="J487" s="16"/>
    </row>
    <row r="488" spans="1:10">
      <c r="A488" s="16" t="s">
        <v>34477</v>
      </c>
      <c r="B488" s="52" t="s">
        <v>4616</v>
      </c>
      <c r="C488" s="16" t="str">
        <f t="shared" si="7"/>
        <v>013 - 808</v>
      </c>
      <c r="D488" s="52"/>
      <c r="E488" s="52" t="s">
        <v>26240</v>
      </c>
      <c r="F488" s="16"/>
      <c r="G488" s="16" t="s">
        <v>26239</v>
      </c>
      <c r="H488" s="16" t="s">
        <v>32666</v>
      </c>
      <c r="I488" s="16" t="s">
        <v>34478</v>
      </c>
      <c r="J488" s="16" t="s">
        <v>34487</v>
      </c>
    </row>
    <row r="489" spans="1:10">
      <c r="A489" s="16" t="s">
        <v>15518</v>
      </c>
      <c r="B489" s="52" t="s">
        <v>23012</v>
      </c>
      <c r="C489" s="16" t="str">
        <f t="shared" si="7"/>
        <v>020 - 002</v>
      </c>
      <c r="D489" s="52" t="s">
        <v>36059</v>
      </c>
      <c r="E489" s="52" t="s">
        <v>26789</v>
      </c>
      <c r="F489" s="16" t="s">
        <v>15519</v>
      </c>
      <c r="G489" s="16" t="s">
        <v>26788</v>
      </c>
      <c r="H489" s="16" t="s">
        <v>32666</v>
      </c>
      <c r="I489" s="16" t="s">
        <v>15520</v>
      </c>
    </row>
    <row r="490" spans="1:10">
      <c r="A490" s="16" t="s">
        <v>18700</v>
      </c>
      <c r="B490" s="52" t="s">
        <v>26548</v>
      </c>
      <c r="C490" s="16" t="str">
        <f t="shared" si="7"/>
        <v>026 - 003</v>
      </c>
      <c r="D490" s="52" t="s">
        <v>36059</v>
      </c>
      <c r="E490" s="52" t="s">
        <v>8857</v>
      </c>
      <c r="F490" s="16" t="s">
        <v>18701</v>
      </c>
      <c r="G490" s="16" t="s">
        <v>8856</v>
      </c>
      <c r="H490" s="16" t="s">
        <v>32660</v>
      </c>
      <c r="I490" s="16" t="s">
        <v>18702</v>
      </c>
    </row>
    <row r="491" spans="1:10">
      <c r="A491" s="16" t="s">
        <v>21702</v>
      </c>
      <c r="B491" s="52" t="s">
        <v>29245</v>
      </c>
      <c r="C491" s="16" t="str">
        <f t="shared" si="7"/>
        <v>015 - 011</v>
      </c>
      <c r="D491" s="52" t="s">
        <v>36059</v>
      </c>
      <c r="E491" s="52" t="s">
        <v>32665</v>
      </c>
      <c r="F491" s="16" t="s">
        <v>21703</v>
      </c>
      <c r="G491" s="16" t="s">
        <v>32664</v>
      </c>
      <c r="H491" s="16" t="s">
        <v>32666</v>
      </c>
      <c r="I491" s="16" t="s">
        <v>21704</v>
      </c>
    </row>
    <row r="492" spans="1:10">
      <c r="A492" s="16" t="s">
        <v>19494</v>
      </c>
      <c r="B492" s="52" t="s">
        <v>24707</v>
      </c>
      <c r="C492" s="16" t="str">
        <f t="shared" si="7"/>
        <v>092 - 003</v>
      </c>
      <c r="D492" s="52" t="s">
        <v>34487</v>
      </c>
      <c r="E492" s="52" t="s">
        <v>3326</v>
      </c>
      <c r="F492" s="16" t="s">
        <v>19495</v>
      </c>
      <c r="G492" s="16" t="s">
        <v>30322</v>
      </c>
      <c r="H492" s="16" t="s">
        <v>33521</v>
      </c>
      <c r="I492" s="16" t="s">
        <v>19496</v>
      </c>
    </row>
    <row r="493" spans="1:10">
      <c r="A493" s="16" t="s">
        <v>31112</v>
      </c>
      <c r="B493" s="52" t="s">
        <v>7686</v>
      </c>
      <c r="C493" s="16" t="str">
        <f t="shared" si="7"/>
        <v>054 - 001</v>
      </c>
      <c r="D493" s="52" t="s">
        <v>34487</v>
      </c>
      <c r="E493" s="52" t="s">
        <v>30442</v>
      </c>
      <c r="F493" s="16" t="s">
        <v>31113</v>
      </c>
      <c r="G493" s="16" t="s">
        <v>30441</v>
      </c>
      <c r="H493" s="16" t="s">
        <v>1269</v>
      </c>
      <c r="I493" s="16" t="s">
        <v>29494</v>
      </c>
    </row>
    <row r="494" spans="1:10">
      <c r="A494" s="16" t="s">
        <v>25636</v>
      </c>
      <c r="B494" s="52" t="s">
        <v>4617</v>
      </c>
      <c r="C494" s="16" t="str">
        <f t="shared" si="7"/>
        <v>013 - 013</v>
      </c>
      <c r="D494" s="52" t="s">
        <v>34487</v>
      </c>
      <c r="E494" s="52" t="s">
        <v>26240</v>
      </c>
      <c r="F494" s="16" t="s">
        <v>25637</v>
      </c>
      <c r="G494" s="16" t="s">
        <v>26239</v>
      </c>
      <c r="H494" s="16" t="s">
        <v>32666</v>
      </c>
      <c r="I494" s="16" t="s">
        <v>25638</v>
      </c>
    </row>
    <row r="495" spans="1:10">
      <c r="A495" s="16" t="s">
        <v>20869</v>
      </c>
      <c r="B495" s="52" t="s">
        <v>37364</v>
      </c>
      <c r="C495" s="16" t="str">
        <f t="shared" si="7"/>
        <v>095 - 008</v>
      </c>
      <c r="D495" s="52" t="s">
        <v>34487</v>
      </c>
      <c r="E495" s="52" t="s">
        <v>5719</v>
      </c>
      <c r="F495" s="16" t="s">
        <v>36792</v>
      </c>
      <c r="G495" s="16" t="s">
        <v>29627</v>
      </c>
      <c r="H495" s="16" t="s">
        <v>33521</v>
      </c>
      <c r="I495" s="16" t="s">
        <v>20870</v>
      </c>
    </row>
    <row r="496" spans="1:10">
      <c r="A496" s="16" t="s">
        <v>23298</v>
      </c>
      <c r="B496" s="52" t="s">
        <v>11558</v>
      </c>
      <c r="C496" s="16" t="str">
        <f t="shared" si="7"/>
        <v>086 - 003</v>
      </c>
      <c r="D496" s="52" t="s">
        <v>34487</v>
      </c>
      <c r="E496" s="52" t="s">
        <v>23301</v>
      </c>
      <c r="F496" s="16" t="s">
        <v>23299</v>
      </c>
      <c r="G496" s="16" t="s">
        <v>23300</v>
      </c>
      <c r="H496" s="16" t="s">
        <v>29917</v>
      </c>
      <c r="I496" s="16" t="s">
        <v>23302</v>
      </c>
    </row>
    <row r="497" spans="1:16">
      <c r="A497" s="16" t="s">
        <v>31637</v>
      </c>
      <c r="B497" s="52" t="s">
        <v>19507</v>
      </c>
      <c r="C497" s="16" t="str">
        <f t="shared" si="7"/>
        <v>005 - 005</v>
      </c>
      <c r="D497" s="52" t="s">
        <v>36059</v>
      </c>
      <c r="E497" s="52" t="s">
        <v>18693</v>
      </c>
      <c r="F497" s="16" t="s">
        <v>31638</v>
      </c>
      <c r="G497" s="16" t="s">
        <v>18692</v>
      </c>
      <c r="H497" s="16" t="s">
        <v>10732</v>
      </c>
      <c r="I497" s="16" t="s">
        <v>31639</v>
      </c>
    </row>
    <row r="498" spans="1:16">
      <c r="A498" s="16" t="s">
        <v>27709</v>
      </c>
      <c r="B498" s="52" t="s">
        <v>37365</v>
      </c>
      <c r="C498" s="16" t="str">
        <f t="shared" si="7"/>
        <v>095 - 009</v>
      </c>
      <c r="D498" s="52" t="s">
        <v>34487</v>
      </c>
      <c r="E498" s="52" t="s">
        <v>5719</v>
      </c>
      <c r="F498" s="16" t="s">
        <v>36792</v>
      </c>
      <c r="G498" s="16" t="s">
        <v>29627</v>
      </c>
      <c r="H498" s="16" t="s">
        <v>33521</v>
      </c>
      <c r="I498" s="16" t="s">
        <v>27710</v>
      </c>
      <c r="J498" s="16"/>
    </row>
    <row r="499" spans="1:16">
      <c r="A499" s="16" t="s">
        <v>33351</v>
      </c>
      <c r="B499" s="52" t="s">
        <v>31194</v>
      </c>
      <c r="C499" s="16" t="str">
        <f t="shared" si="7"/>
        <v>066 - 005</v>
      </c>
      <c r="D499" s="52" t="s">
        <v>34487</v>
      </c>
      <c r="E499" s="52" t="s">
        <v>3383</v>
      </c>
      <c r="F499" s="16" t="s">
        <v>3387</v>
      </c>
      <c r="G499" s="16" t="s">
        <v>3382</v>
      </c>
      <c r="H499" s="16" t="s">
        <v>15395</v>
      </c>
      <c r="I499" s="16" t="s">
        <v>3390</v>
      </c>
    </row>
    <row r="500" spans="1:16">
      <c r="A500" s="16" t="s">
        <v>13528</v>
      </c>
      <c r="B500" s="52" t="s">
        <v>11126</v>
      </c>
      <c r="C500" s="16" t="str">
        <f t="shared" si="7"/>
        <v>076 - 006</v>
      </c>
      <c r="D500" s="52" t="s">
        <v>34487</v>
      </c>
      <c r="E500" s="52" t="s">
        <v>13510</v>
      </c>
      <c r="F500" s="16" t="s">
        <v>13529</v>
      </c>
      <c r="G500" s="16" t="s">
        <v>13509</v>
      </c>
      <c r="H500" s="16" t="s">
        <v>13511</v>
      </c>
      <c r="I500" s="16" t="s">
        <v>13530</v>
      </c>
      <c r="J500" s="16"/>
    </row>
    <row r="501" spans="1:16">
      <c r="A501" s="16" t="s">
        <v>17397</v>
      </c>
      <c r="B501" s="52" t="s">
        <v>2399</v>
      </c>
      <c r="C501" s="16" t="str">
        <f t="shared" si="7"/>
        <v>061 - 803</v>
      </c>
      <c r="D501" s="52"/>
      <c r="E501" s="52" t="s">
        <v>26249</v>
      </c>
      <c r="F501" s="16"/>
      <c r="G501" s="16" t="s">
        <v>26248</v>
      </c>
      <c r="H501" s="16" t="s">
        <v>30282</v>
      </c>
      <c r="I501" s="16" t="s">
        <v>17398</v>
      </c>
      <c r="J501" s="16" t="s">
        <v>34487</v>
      </c>
    </row>
    <row r="502" spans="1:16">
      <c r="A502" s="16" t="s">
        <v>29107</v>
      </c>
      <c r="B502" s="52" t="s">
        <v>7273</v>
      </c>
      <c r="C502" s="16" t="str">
        <f t="shared" si="7"/>
        <v>065 - 010</v>
      </c>
      <c r="D502" s="52" t="s">
        <v>34487</v>
      </c>
      <c r="E502" s="52" t="s">
        <v>29546</v>
      </c>
      <c r="F502" s="16" t="s">
        <v>29108</v>
      </c>
      <c r="G502" s="16" t="s">
        <v>29545</v>
      </c>
      <c r="H502" s="16" t="s">
        <v>30282</v>
      </c>
      <c r="I502" s="16" t="s">
        <v>29109</v>
      </c>
    </row>
    <row r="503" spans="1:16">
      <c r="A503" s="16" t="s">
        <v>7867</v>
      </c>
      <c r="B503" s="52" t="s">
        <v>14797</v>
      </c>
      <c r="C503" s="16" t="str">
        <f t="shared" si="7"/>
        <v>069 - 005</v>
      </c>
      <c r="D503" s="52" t="s">
        <v>34487</v>
      </c>
      <c r="E503" s="52" t="s">
        <v>36727</v>
      </c>
      <c r="F503" s="16" t="s">
        <v>24772</v>
      </c>
      <c r="G503" s="16" t="s">
        <v>36726</v>
      </c>
      <c r="H503" s="16" t="s">
        <v>15395</v>
      </c>
      <c r="I503" s="16" t="s">
        <v>24773</v>
      </c>
      <c r="J503" s="16"/>
    </row>
    <row r="504" spans="1:16">
      <c r="A504" s="16" t="s">
        <v>30669</v>
      </c>
      <c r="B504" s="52" t="s">
        <v>11444</v>
      </c>
      <c r="C504" s="16" t="str">
        <f t="shared" si="7"/>
        <v>060 - 011</v>
      </c>
      <c r="D504" s="52" t="s">
        <v>34487</v>
      </c>
      <c r="E504" s="52" t="s">
        <v>10737</v>
      </c>
      <c r="F504" s="16" t="s">
        <v>25996</v>
      </c>
      <c r="G504" s="16" t="s">
        <v>10736</v>
      </c>
      <c r="H504" s="16" t="s">
        <v>20396</v>
      </c>
      <c r="I504" s="16" t="s">
        <v>25997</v>
      </c>
    </row>
    <row r="505" spans="1:16">
      <c r="A505" s="16" t="s">
        <v>25019</v>
      </c>
      <c r="B505" s="52" t="s">
        <v>22020</v>
      </c>
      <c r="C505" s="16" t="str">
        <f t="shared" si="7"/>
        <v>065 - 011</v>
      </c>
      <c r="D505" s="52" t="s">
        <v>34487</v>
      </c>
      <c r="E505" s="52" t="s">
        <v>29546</v>
      </c>
      <c r="F505" s="16" t="s">
        <v>25020</v>
      </c>
      <c r="G505" s="16" t="s">
        <v>29545</v>
      </c>
      <c r="H505" s="16" t="s">
        <v>30282</v>
      </c>
      <c r="I505" s="16" t="s">
        <v>25021</v>
      </c>
    </row>
    <row r="506" spans="1:16" ht="25.5">
      <c r="A506" s="16" t="s">
        <v>21481</v>
      </c>
      <c r="B506" s="52" t="s">
        <v>17229</v>
      </c>
      <c r="C506" s="16" t="str">
        <f t="shared" si="7"/>
        <v>067 - 004</v>
      </c>
      <c r="D506" s="52" t="s">
        <v>34487</v>
      </c>
      <c r="E506" s="52" t="s">
        <v>34404</v>
      </c>
      <c r="F506" s="16" t="s">
        <v>16448</v>
      </c>
      <c r="G506" s="16" t="s">
        <v>34403</v>
      </c>
      <c r="H506" s="16" t="s">
        <v>15395</v>
      </c>
      <c r="I506" s="16" t="s">
        <v>16449</v>
      </c>
      <c r="J506" s="16"/>
      <c r="N506" t="s">
        <v>30549</v>
      </c>
      <c r="P506" s="423" t="s">
        <v>30524</v>
      </c>
    </row>
    <row r="507" spans="1:16">
      <c r="A507" s="16" t="s">
        <v>10431</v>
      </c>
      <c r="B507" s="52" t="s">
        <v>3604</v>
      </c>
      <c r="C507" s="16" t="str">
        <f t="shared" si="7"/>
        <v>064 - 006</v>
      </c>
      <c r="D507" s="52" t="s">
        <v>36059</v>
      </c>
      <c r="E507" s="52" t="s">
        <v>27583</v>
      </c>
      <c r="F507" s="16" t="s">
        <v>10432</v>
      </c>
      <c r="G507" s="16" t="s">
        <v>27582</v>
      </c>
      <c r="H507" s="16" t="s">
        <v>30282</v>
      </c>
      <c r="I507" s="16" t="s">
        <v>10433</v>
      </c>
    </row>
    <row r="508" spans="1:16">
      <c r="A508" s="16" t="s">
        <v>14793</v>
      </c>
      <c r="B508" s="52" t="s">
        <v>936</v>
      </c>
      <c r="C508" s="16" t="str">
        <f t="shared" si="7"/>
        <v>055 - 006</v>
      </c>
      <c r="D508" s="52" t="s">
        <v>36059</v>
      </c>
      <c r="E508" s="52" t="s">
        <v>1268</v>
      </c>
      <c r="F508" s="16" t="s">
        <v>14794</v>
      </c>
      <c r="G508" s="16" t="s">
        <v>1267</v>
      </c>
      <c r="H508" s="16" t="s">
        <v>1269</v>
      </c>
      <c r="I508" s="16" t="s">
        <v>14795</v>
      </c>
    </row>
    <row r="509" spans="1:16">
      <c r="A509" s="16" t="s">
        <v>16554</v>
      </c>
      <c r="B509" s="52" t="s">
        <v>12925</v>
      </c>
      <c r="C509" s="16" t="str">
        <f t="shared" si="7"/>
        <v>030 - 007</v>
      </c>
      <c r="D509" s="52" t="s">
        <v>34487</v>
      </c>
      <c r="E509" s="52" t="s">
        <v>35970</v>
      </c>
      <c r="F509" s="16" t="s">
        <v>16555</v>
      </c>
      <c r="G509" s="16" t="s">
        <v>35969</v>
      </c>
      <c r="H509" s="16" t="s">
        <v>30334</v>
      </c>
      <c r="I509" s="16" t="s">
        <v>16556</v>
      </c>
      <c r="J509" s="16"/>
    </row>
    <row r="510" spans="1:16">
      <c r="A510" s="16" t="s">
        <v>23303</v>
      </c>
      <c r="B510" s="52" t="s">
        <v>8446</v>
      </c>
      <c r="C510" s="16" t="str">
        <f t="shared" si="7"/>
        <v>091 - 003</v>
      </c>
      <c r="D510" s="52" t="s">
        <v>34487</v>
      </c>
      <c r="E510" s="52" t="s">
        <v>31546</v>
      </c>
      <c r="F510" s="16" t="s">
        <v>23304</v>
      </c>
      <c r="G510" s="16" t="s">
        <v>31545</v>
      </c>
      <c r="H510" s="16" t="s">
        <v>33521</v>
      </c>
      <c r="I510" s="16" t="s">
        <v>23305</v>
      </c>
    </row>
    <row r="511" spans="1:16">
      <c r="A511" s="16" t="s">
        <v>23306</v>
      </c>
      <c r="B511" s="52" t="s">
        <v>24311</v>
      </c>
      <c r="C511" s="16" t="str">
        <f t="shared" si="7"/>
        <v>041 - 003</v>
      </c>
      <c r="D511" s="52" t="s">
        <v>34487</v>
      </c>
      <c r="E511" s="52" t="s">
        <v>31873</v>
      </c>
      <c r="F511" s="16" t="s">
        <v>34122</v>
      </c>
      <c r="G511" s="16" t="s">
        <v>31872</v>
      </c>
      <c r="H511" s="16" t="s">
        <v>20397</v>
      </c>
      <c r="I511" s="16" t="s">
        <v>34123</v>
      </c>
    </row>
    <row r="512" spans="1:16">
      <c r="A512" s="16" t="s">
        <v>37413</v>
      </c>
      <c r="B512" s="52" t="s">
        <v>21080</v>
      </c>
      <c r="C512" s="16" t="str">
        <f t="shared" si="7"/>
        <v>089 - 001</v>
      </c>
      <c r="D512" s="52" t="s">
        <v>36059</v>
      </c>
      <c r="E512" s="52" t="s">
        <v>37416</v>
      </c>
      <c r="F512" s="16" t="s">
        <v>37414</v>
      </c>
      <c r="G512" s="16" t="s">
        <v>37415</v>
      </c>
      <c r="H512" s="16" t="s">
        <v>29917</v>
      </c>
      <c r="I512" s="16" t="s">
        <v>37417</v>
      </c>
    </row>
    <row r="513" spans="1:10">
      <c r="A513" s="16" t="s">
        <v>3672</v>
      </c>
      <c r="B513" s="52" t="s">
        <v>22021</v>
      </c>
      <c r="C513" s="16" t="str">
        <f t="shared" ref="C513:C576" si="8">MID(A513,1,3) &amp;" - " &amp;MID(A513,4,3)</f>
        <v>065 - 012</v>
      </c>
      <c r="D513" s="52" t="s">
        <v>34487</v>
      </c>
      <c r="E513" s="52" t="s">
        <v>29546</v>
      </c>
      <c r="F513" s="16" t="s">
        <v>3673</v>
      </c>
      <c r="G513" s="16" t="s">
        <v>29545</v>
      </c>
      <c r="H513" s="16" t="s">
        <v>30282</v>
      </c>
      <c r="I513" s="16" t="s">
        <v>3674</v>
      </c>
      <c r="J513" s="16"/>
    </row>
    <row r="514" spans="1:10">
      <c r="A514" s="16" t="s">
        <v>29495</v>
      </c>
      <c r="B514" s="52" t="s">
        <v>25565</v>
      </c>
      <c r="C514" s="16" t="str">
        <f t="shared" si="8"/>
        <v>045 - 001</v>
      </c>
      <c r="D514" s="52" t="s">
        <v>34487</v>
      </c>
      <c r="E514" s="52" t="s">
        <v>36879</v>
      </c>
      <c r="F514" s="16" t="s">
        <v>29496</v>
      </c>
      <c r="G514" s="16" t="s">
        <v>36878</v>
      </c>
      <c r="H514" s="16" t="s">
        <v>30328</v>
      </c>
      <c r="I514" s="16" t="s">
        <v>29497</v>
      </c>
    </row>
    <row r="515" spans="1:10">
      <c r="A515" s="16" t="s">
        <v>244</v>
      </c>
      <c r="B515" s="52" t="s">
        <v>10129</v>
      </c>
      <c r="C515" s="16" t="str">
        <f t="shared" si="8"/>
        <v>003 - 009</v>
      </c>
      <c r="D515" s="52" t="s">
        <v>34487</v>
      </c>
      <c r="E515" s="52" t="s">
        <v>3328</v>
      </c>
      <c r="F515" s="16" t="s">
        <v>14613</v>
      </c>
      <c r="G515" s="16" t="s">
        <v>10731</v>
      </c>
      <c r="H515" s="16" t="s">
        <v>10732</v>
      </c>
      <c r="I515" s="16" t="s">
        <v>14490</v>
      </c>
      <c r="J515" s="16" t="s">
        <v>7990</v>
      </c>
    </row>
    <row r="516" spans="1:10">
      <c r="A516" s="16" t="s">
        <v>18924</v>
      </c>
      <c r="B516" s="52" t="s">
        <v>14245</v>
      </c>
      <c r="C516" s="16" t="str">
        <f t="shared" si="8"/>
        <v>103 - 005</v>
      </c>
      <c r="D516" s="52" t="s">
        <v>34487</v>
      </c>
      <c r="E516" s="52" t="s">
        <v>14668</v>
      </c>
      <c r="F516" s="16" t="s">
        <v>14489</v>
      </c>
      <c r="G516" s="16" t="s">
        <v>14667</v>
      </c>
      <c r="H516" s="16" t="s">
        <v>10732</v>
      </c>
      <c r="I516" s="16" t="s">
        <v>14490</v>
      </c>
      <c r="J516" s="16"/>
    </row>
    <row r="517" spans="1:10">
      <c r="A517" s="16" t="s">
        <v>22448</v>
      </c>
      <c r="B517" s="52" t="s">
        <v>26976</v>
      </c>
      <c r="C517" s="16" t="str">
        <f t="shared" si="8"/>
        <v>032 - 807</v>
      </c>
      <c r="D517" s="52"/>
      <c r="E517" s="52" t="s">
        <v>30333</v>
      </c>
      <c r="F517" s="16"/>
      <c r="G517" s="16" t="s">
        <v>30332</v>
      </c>
      <c r="H517" s="16" t="s">
        <v>30334</v>
      </c>
      <c r="I517" s="16" t="s">
        <v>22449</v>
      </c>
      <c r="J517" s="16" t="s">
        <v>34487</v>
      </c>
    </row>
    <row r="518" spans="1:10">
      <c r="A518" s="16" t="s">
        <v>20262</v>
      </c>
      <c r="B518" s="52" t="s">
        <v>4129</v>
      </c>
      <c r="C518" s="16" t="str">
        <f t="shared" si="8"/>
        <v>008 - 005</v>
      </c>
      <c r="D518" s="52" t="s">
        <v>34487</v>
      </c>
      <c r="E518" s="52" t="s">
        <v>16664</v>
      </c>
      <c r="F518" s="16" t="s">
        <v>20263</v>
      </c>
      <c r="G518" s="16" t="s">
        <v>16663</v>
      </c>
      <c r="H518" s="16" t="s">
        <v>34573</v>
      </c>
      <c r="I518" s="16" t="s">
        <v>20264</v>
      </c>
    </row>
    <row r="519" spans="1:10">
      <c r="A519" s="16" t="s">
        <v>17182</v>
      </c>
      <c r="B519" s="52" t="s">
        <v>26977</v>
      </c>
      <c r="C519" s="16" t="str">
        <f t="shared" si="8"/>
        <v>032 - 801</v>
      </c>
      <c r="D519" s="52"/>
      <c r="E519" s="52" t="s">
        <v>30333</v>
      </c>
      <c r="F519" s="16"/>
      <c r="G519" s="16" t="s">
        <v>30332</v>
      </c>
      <c r="H519" s="16" t="s">
        <v>30334</v>
      </c>
      <c r="I519" s="16" t="s">
        <v>15234</v>
      </c>
      <c r="J519" s="16" t="s">
        <v>34487</v>
      </c>
    </row>
    <row r="520" spans="1:10">
      <c r="A520" s="16" t="s">
        <v>14491</v>
      </c>
      <c r="B520" s="52" t="s">
        <v>24039</v>
      </c>
      <c r="C520" s="16" t="str">
        <f t="shared" si="8"/>
        <v>025 - 005</v>
      </c>
      <c r="D520" s="52" t="s">
        <v>34487</v>
      </c>
      <c r="E520" s="52" t="s">
        <v>36071</v>
      </c>
      <c r="F520" s="16" t="s">
        <v>14492</v>
      </c>
      <c r="G520" s="16" t="s">
        <v>36070</v>
      </c>
      <c r="H520" s="16" t="s">
        <v>32660</v>
      </c>
      <c r="I520" s="16" t="s">
        <v>14493</v>
      </c>
    </row>
    <row r="521" spans="1:10">
      <c r="A521" s="16" t="s">
        <v>3675</v>
      </c>
      <c r="B521" s="52" t="s">
        <v>26066</v>
      </c>
      <c r="C521" s="16" t="str">
        <f t="shared" si="8"/>
        <v>060 - 012</v>
      </c>
      <c r="D521" s="52" t="s">
        <v>34487</v>
      </c>
      <c r="E521" s="52" t="s">
        <v>10737</v>
      </c>
      <c r="F521" s="16" t="s">
        <v>22872</v>
      </c>
      <c r="G521" s="16" t="s">
        <v>10736</v>
      </c>
      <c r="H521" s="16" t="s">
        <v>20396</v>
      </c>
      <c r="I521" s="16" t="s">
        <v>3676</v>
      </c>
      <c r="J521" s="16"/>
    </row>
    <row r="522" spans="1:10">
      <c r="A522" s="16" t="s">
        <v>392</v>
      </c>
      <c r="B522" s="52" t="s">
        <v>8447</v>
      </c>
      <c r="C522" s="16" t="str">
        <f t="shared" si="8"/>
        <v>091 - 004</v>
      </c>
      <c r="D522" s="52" t="s">
        <v>34487</v>
      </c>
      <c r="E522" s="52" t="s">
        <v>31546</v>
      </c>
      <c r="F522" s="16" t="s">
        <v>23304</v>
      </c>
      <c r="G522" s="16" t="s">
        <v>31545</v>
      </c>
      <c r="H522" s="16" t="s">
        <v>33521</v>
      </c>
      <c r="I522" s="16" t="s">
        <v>23082</v>
      </c>
      <c r="J522" s="16"/>
    </row>
    <row r="523" spans="1:10">
      <c r="A523" s="16" t="s">
        <v>27304</v>
      </c>
      <c r="B523" s="52" t="s">
        <v>10978</v>
      </c>
      <c r="C523" s="16" t="str">
        <f t="shared" si="8"/>
        <v>I99 - 800</v>
      </c>
      <c r="D523" s="52"/>
      <c r="E523" s="52" t="s">
        <v>10726</v>
      </c>
      <c r="F523" s="16"/>
      <c r="G523" s="16" t="s">
        <v>10725</v>
      </c>
      <c r="H523" s="16" t="s">
        <v>10727</v>
      </c>
      <c r="I523" s="16" t="s">
        <v>27305</v>
      </c>
    </row>
    <row r="524" spans="1:10">
      <c r="A524" s="16" t="s">
        <v>18021</v>
      </c>
      <c r="B524" s="52" t="s">
        <v>10979</v>
      </c>
      <c r="C524" s="16" t="str">
        <f t="shared" si="8"/>
        <v>I99 - 038</v>
      </c>
      <c r="D524" s="52"/>
      <c r="E524" s="52" t="s">
        <v>10726</v>
      </c>
      <c r="F524" s="16"/>
      <c r="G524" s="16" t="s">
        <v>10725</v>
      </c>
      <c r="H524" s="16" t="s">
        <v>10727</v>
      </c>
      <c r="I524" s="16" t="s">
        <v>18022</v>
      </c>
    </row>
    <row r="525" spans="1:10">
      <c r="A525" s="16" t="s">
        <v>4538</v>
      </c>
      <c r="B525" s="52" t="s">
        <v>10130</v>
      </c>
      <c r="C525" s="16" t="str">
        <f t="shared" si="8"/>
        <v>003 - 813</v>
      </c>
      <c r="D525" s="52"/>
      <c r="E525" s="52" t="s">
        <v>3328</v>
      </c>
      <c r="F525" s="16"/>
      <c r="G525" s="16" t="s">
        <v>10731</v>
      </c>
      <c r="H525" s="16" t="s">
        <v>10732</v>
      </c>
      <c r="I525" s="16" t="s">
        <v>4539</v>
      </c>
      <c r="J525" s="16" t="s">
        <v>34487</v>
      </c>
    </row>
    <row r="526" spans="1:10">
      <c r="A526" s="16" t="s">
        <v>1994</v>
      </c>
      <c r="B526" s="52" t="s">
        <v>101</v>
      </c>
      <c r="C526" s="16" t="str">
        <f t="shared" si="8"/>
        <v>031 - 814</v>
      </c>
      <c r="D526" s="52"/>
      <c r="E526" s="52" t="s">
        <v>7531</v>
      </c>
      <c r="F526" s="16"/>
      <c r="G526" s="16" t="s">
        <v>7530</v>
      </c>
      <c r="H526" s="16" t="s">
        <v>30334</v>
      </c>
      <c r="I526" s="16" t="s">
        <v>1995</v>
      </c>
      <c r="J526" s="16" t="s">
        <v>34487</v>
      </c>
    </row>
    <row r="527" spans="1:10">
      <c r="A527" s="16" t="s">
        <v>35402</v>
      </c>
      <c r="B527" s="52" t="s">
        <v>31630</v>
      </c>
      <c r="C527" s="16" t="str">
        <f t="shared" si="8"/>
        <v>010 - 002</v>
      </c>
      <c r="D527" s="52" t="s">
        <v>34487</v>
      </c>
      <c r="E527" s="52" t="s">
        <v>30437</v>
      </c>
      <c r="F527" s="16" t="s">
        <v>35403</v>
      </c>
      <c r="G527" s="16" t="s">
        <v>30436</v>
      </c>
      <c r="H527" s="16" t="s">
        <v>34573</v>
      </c>
      <c r="I527" s="16" t="s">
        <v>35404</v>
      </c>
    </row>
    <row r="528" spans="1:10">
      <c r="A528" s="16" t="s">
        <v>14494</v>
      </c>
      <c r="B528" s="52" t="s">
        <v>36795</v>
      </c>
      <c r="C528" s="16" t="str">
        <f t="shared" si="8"/>
        <v>021 - 005</v>
      </c>
      <c r="D528" s="52" t="s">
        <v>34487</v>
      </c>
      <c r="E528" s="52" t="s">
        <v>14657</v>
      </c>
      <c r="F528" s="16" t="s">
        <v>14655</v>
      </c>
      <c r="G528" s="16" t="s">
        <v>14656</v>
      </c>
      <c r="H528" s="16" t="s">
        <v>4778</v>
      </c>
      <c r="I528" s="16" t="s">
        <v>14495</v>
      </c>
    </row>
    <row r="529" spans="1:10">
      <c r="A529" s="16" t="s">
        <v>16557</v>
      </c>
      <c r="B529" s="52" t="s">
        <v>3605</v>
      </c>
      <c r="C529" s="16" t="str">
        <f t="shared" si="8"/>
        <v>064 - 007</v>
      </c>
      <c r="D529" s="52" t="s">
        <v>34487</v>
      </c>
      <c r="E529" s="52" t="s">
        <v>27583</v>
      </c>
      <c r="F529" s="16" t="s">
        <v>16558</v>
      </c>
      <c r="G529" s="16" t="s">
        <v>27582</v>
      </c>
      <c r="H529" s="16" t="s">
        <v>30282</v>
      </c>
      <c r="I529" s="16" t="s">
        <v>16559</v>
      </c>
    </row>
    <row r="530" spans="1:10">
      <c r="A530" s="16" t="s">
        <v>375</v>
      </c>
      <c r="B530" s="52" t="s">
        <v>3606</v>
      </c>
      <c r="C530" s="16" t="str">
        <f t="shared" si="8"/>
        <v>064 - 008</v>
      </c>
      <c r="D530" s="52" t="s">
        <v>36059</v>
      </c>
      <c r="E530" s="52" t="s">
        <v>27583</v>
      </c>
      <c r="F530" s="16" t="s">
        <v>376</v>
      </c>
      <c r="G530" s="16" t="s">
        <v>27582</v>
      </c>
      <c r="H530" s="16" t="s">
        <v>30282</v>
      </c>
      <c r="I530" s="16" t="s">
        <v>377</v>
      </c>
    </row>
    <row r="531" spans="1:10">
      <c r="A531" s="16" t="s">
        <v>11086</v>
      </c>
      <c r="B531" s="52" t="s">
        <v>33331</v>
      </c>
      <c r="C531" s="16" t="str">
        <f t="shared" si="8"/>
        <v>017 - 805</v>
      </c>
      <c r="D531" s="52"/>
      <c r="E531" s="52" t="s">
        <v>22538</v>
      </c>
      <c r="F531" s="16"/>
      <c r="G531" s="16" t="s">
        <v>22537</v>
      </c>
      <c r="H531" s="16" t="s">
        <v>32666</v>
      </c>
      <c r="I531" s="16" t="s">
        <v>11087</v>
      </c>
      <c r="J531" s="16" t="s">
        <v>34487</v>
      </c>
    </row>
    <row r="532" spans="1:10">
      <c r="A532" s="16" t="s">
        <v>36713</v>
      </c>
      <c r="B532" s="52" t="s">
        <v>12102</v>
      </c>
      <c r="C532" s="16" t="str">
        <f t="shared" si="8"/>
        <v>016 - 014</v>
      </c>
      <c r="D532" s="52" t="s">
        <v>34487</v>
      </c>
      <c r="E532" s="52" t="s">
        <v>10742</v>
      </c>
      <c r="F532" s="16" t="s">
        <v>36714</v>
      </c>
      <c r="G532" s="16" t="s">
        <v>10741</v>
      </c>
      <c r="H532" s="16" t="s">
        <v>32666</v>
      </c>
      <c r="I532" s="16" t="s">
        <v>36715</v>
      </c>
    </row>
    <row r="533" spans="1:10">
      <c r="A533" s="16" t="s">
        <v>25653</v>
      </c>
      <c r="B533" s="52" t="s">
        <v>2400</v>
      </c>
      <c r="C533" s="16" t="str">
        <f t="shared" si="8"/>
        <v>061 - 005</v>
      </c>
      <c r="D533" s="52" t="s">
        <v>36059</v>
      </c>
      <c r="E533" s="52" t="s">
        <v>26249</v>
      </c>
      <c r="F533" s="16" t="s">
        <v>29858</v>
      </c>
      <c r="G533" s="16" t="s">
        <v>26248</v>
      </c>
      <c r="H533" s="16" t="s">
        <v>30282</v>
      </c>
      <c r="I533" s="16" t="s">
        <v>34472</v>
      </c>
      <c r="J533" s="16"/>
    </row>
    <row r="534" spans="1:10">
      <c r="A534" s="16" t="s">
        <v>15235</v>
      </c>
      <c r="B534" s="52" t="s">
        <v>11821</v>
      </c>
      <c r="C534" s="16" t="str">
        <f t="shared" si="8"/>
        <v>023 - 801</v>
      </c>
      <c r="D534" s="52"/>
      <c r="E534" s="52" t="s">
        <v>380</v>
      </c>
      <c r="F534" s="16"/>
      <c r="G534" s="16" t="s">
        <v>379</v>
      </c>
      <c r="H534" s="16" t="s">
        <v>32660</v>
      </c>
      <c r="I534" s="16" t="s">
        <v>15215</v>
      </c>
      <c r="J534" s="16" t="s">
        <v>34487</v>
      </c>
    </row>
    <row r="535" spans="1:10">
      <c r="A535" s="16" t="s">
        <v>37418</v>
      </c>
      <c r="B535" s="52" t="s">
        <v>18000</v>
      </c>
      <c r="C535" s="16" t="str">
        <f t="shared" si="8"/>
        <v>073 - 001</v>
      </c>
      <c r="D535" s="52" t="s">
        <v>36059</v>
      </c>
      <c r="E535" s="52" t="s">
        <v>37421</v>
      </c>
      <c r="F535" s="16" t="s">
        <v>37419</v>
      </c>
      <c r="G535" s="16" t="s">
        <v>37420</v>
      </c>
      <c r="H535" s="16" t="s">
        <v>37422</v>
      </c>
      <c r="I535" s="16" t="s">
        <v>37423</v>
      </c>
    </row>
    <row r="536" spans="1:10">
      <c r="A536" s="16" t="s">
        <v>33352</v>
      </c>
      <c r="B536" s="52" t="s">
        <v>31195</v>
      </c>
      <c r="C536" s="16" t="str">
        <f t="shared" si="8"/>
        <v>066 - 006</v>
      </c>
      <c r="D536" s="52" t="s">
        <v>34487</v>
      </c>
      <c r="E536" s="52" t="s">
        <v>3383</v>
      </c>
      <c r="F536" s="16" t="s">
        <v>3391</v>
      </c>
      <c r="G536" s="16" t="s">
        <v>3382</v>
      </c>
      <c r="H536" s="16" t="s">
        <v>15395</v>
      </c>
      <c r="I536" s="16" t="s">
        <v>3392</v>
      </c>
      <c r="J536" s="16"/>
    </row>
    <row r="537" spans="1:10">
      <c r="A537" s="16" t="s">
        <v>23083</v>
      </c>
      <c r="B537" s="52" t="s">
        <v>23446</v>
      </c>
      <c r="C537" s="16" t="str">
        <f t="shared" si="8"/>
        <v>093 - 004</v>
      </c>
      <c r="D537" s="52" t="s">
        <v>34487</v>
      </c>
      <c r="E537" s="52" t="s">
        <v>14112</v>
      </c>
      <c r="F537" s="16" t="s">
        <v>23084</v>
      </c>
      <c r="G537" s="16" t="s">
        <v>14111</v>
      </c>
      <c r="H537" s="16" t="s">
        <v>30334</v>
      </c>
      <c r="I537" s="16" t="s">
        <v>23085</v>
      </c>
      <c r="J537" s="16"/>
    </row>
    <row r="538" spans="1:10">
      <c r="A538" s="16" t="s">
        <v>36340</v>
      </c>
      <c r="B538" s="52" t="s">
        <v>12103</v>
      </c>
      <c r="C538" s="16" t="str">
        <f t="shared" si="8"/>
        <v>016 - 015</v>
      </c>
      <c r="D538" s="52" t="s">
        <v>34487</v>
      </c>
      <c r="E538" s="52" t="s">
        <v>10742</v>
      </c>
      <c r="F538" s="16" t="s">
        <v>36153</v>
      </c>
      <c r="G538" s="16" t="s">
        <v>10741</v>
      </c>
      <c r="H538" s="16" t="s">
        <v>32666</v>
      </c>
      <c r="I538" s="16" t="s">
        <v>36341</v>
      </c>
    </row>
    <row r="539" spans="1:10">
      <c r="A539" s="16" t="s">
        <v>32318</v>
      </c>
      <c r="B539" s="52" t="s">
        <v>21611</v>
      </c>
      <c r="C539" s="16" t="str">
        <f t="shared" si="8"/>
        <v>001 - 013</v>
      </c>
      <c r="D539" s="52" t="s">
        <v>34487</v>
      </c>
      <c r="E539" s="52" t="s">
        <v>37671</v>
      </c>
      <c r="F539" s="16" t="s">
        <v>32319</v>
      </c>
      <c r="G539" s="16" t="s">
        <v>37670</v>
      </c>
      <c r="H539" s="16" t="s">
        <v>10732</v>
      </c>
      <c r="I539" s="16" t="s">
        <v>27503</v>
      </c>
    </row>
    <row r="540" spans="1:10">
      <c r="A540" s="16" t="s">
        <v>37382</v>
      </c>
      <c r="B540" s="52" t="s">
        <v>11127</v>
      </c>
      <c r="C540" s="16" t="str">
        <f t="shared" si="8"/>
        <v>076 - 007</v>
      </c>
      <c r="D540" s="52" t="s">
        <v>34487</v>
      </c>
      <c r="E540" s="52" t="s">
        <v>13510</v>
      </c>
      <c r="F540" s="16" t="s">
        <v>6409</v>
      </c>
      <c r="G540" s="16" t="s">
        <v>13509</v>
      </c>
      <c r="H540" s="16" t="s">
        <v>13511</v>
      </c>
      <c r="I540" s="16" t="s">
        <v>6410</v>
      </c>
    </row>
    <row r="541" spans="1:10">
      <c r="A541" s="16" t="s">
        <v>10434</v>
      </c>
      <c r="B541" s="52" t="s">
        <v>937</v>
      </c>
      <c r="C541" s="16" t="str">
        <f t="shared" si="8"/>
        <v>055 - 033</v>
      </c>
      <c r="D541" s="52" t="s">
        <v>34487</v>
      </c>
      <c r="E541" s="52" t="s">
        <v>1268</v>
      </c>
      <c r="F541" s="16" t="s">
        <v>1266</v>
      </c>
      <c r="G541" s="16" t="s">
        <v>1267</v>
      </c>
      <c r="H541" s="16" t="s">
        <v>1269</v>
      </c>
      <c r="I541" s="16" t="s">
        <v>10435</v>
      </c>
      <c r="J541" s="16"/>
    </row>
    <row r="542" spans="1:10">
      <c r="A542" s="16" t="s">
        <v>6411</v>
      </c>
      <c r="B542" s="52" t="s">
        <v>2391</v>
      </c>
      <c r="C542" s="16" t="str">
        <f t="shared" si="8"/>
        <v>022 - 007</v>
      </c>
      <c r="D542" s="52" t="s">
        <v>34487</v>
      </c>
      <c r="E542" s="52" t="s">
        <v>4777</v>
      </c>
      <c r="F542" s="16" t="s">
        <v>6412</v>
      </c>
      <c r="G542" s="16" t="s">
        <v>4776</v>
      </c>
      <c r="H542" s="16" t="s">
        <v>4778</v>
      </c>
      <c r="I542" s="16" t="s">
        <v>6413</v>
      </c>
      <c r="J542" s="16"/>
    </row>
    <row r="543" spans="1:10">
      <c r="A543" s="16" t="s">
        <v>27358</v>
      </c>
      <c r="B543" s="52" t="s">
        <v>4866</v>
      </c>
      <c r="C543" s="16" t="str">
        <f t="shared" si="8"/>
        <v>007 - 006</v>
      </c>
      <c r="D543" s="52" t="s">
        <v>34487</v>
      </c>
      <c r="E543" s="52" t="s">
        <v>14662</v>
      </c>
      <c r="F543" s="16" t="s">
        <v>13990</v>
      </c>
      <c r="G543" s="16" t="s">
        <v>14661</v>
      </c>
      <c r="H543" s="16" t="s">
        <v>14663</v>
      </c>
      <c r="I543" s="16" t="s">
        <v>27359</v>
      </c>
    </row>
    <row r="544" spans="1:10">
      <c r="A544" s="16" t="s">
        <v>35396</v>
      </c>
      <c r="B544" s="52" t="s">
        <v>21081</v>
      </c>
      <c r="C544" s="16" t="str">
        <f t="shared" si="8"/>
        <v>089 - 002</v>
      </c>
      <c r="D544" s="52" t="s">
        <v>36059</v>
      </c>
      <c r="E544" s="52" t="s">
        <v>37416</v>
      </c>
      <c r="F544" s="16" t="s">
        <v>35397</v>
      </c>
      <c r="G544" s="16" t="s">
        <v>37415</v>
      </c>
      <c r="H544" s="16" t="s">
        <v>29917</v>
      </c>
      <c r="I544" s="16" t="s">
        <v>35398</v>
      </c>
    </row>
    <row r="545" spans="1:10">
      <c r="A545" s="16" t="s">
        <v>29110</v>
      </c>
      <c r="B545" s="52" t="s">
        <v>19851</v>
      </c>
      <c r="C545" s="16" t="str">
        <f t="shared" si="8"/>
        <v>006 - 010</v>
      </c>
      <c r="D545" s="52" t="s">
        <v>34487</v>
      </c>
      <c r="E545" s="52" t="s">
        <v>26671</v>
      </c>
      <c r="F545" s="16" t="s">
        <v>18688</v>
      </c>
      <c r="G545" s="16" t="s">
        <v>26670</v>
      </c>
      <c r="H545" s="16" t="s">
        <v>10732</v>
      </c>
      <c r="I545" s="16" t="s">
        <v>29111</v>
      </c>
    </row>
    <row r="546" spans="1:10">
      <c r="A546" s="16" t="s">
        <v>5981</v>
      </c>
      <c r="B546" s="52" t="s">
        <v>26575</v>
      </c>
      <c r="C546" s="16" t="str">
        <f t="shared" si="8"/>
        <v>001 - 802</v>
      </c>
      <c r="D546" s="52"/>
      <c r="E546" s="52" t="s">
        <v>37671</v>
      </c>
      <c r="F546" s="16"/>
      <c r="G546" s="16" t="s">
        <v>37670</v>
      </c>
      <c r="H546" s="16" t="s">
        <v>10732</v>
      </c>
      <c r="I546" s="16" t="s">
        <v>5982</v>
      </c>
      <c r="J546" s="16" t="s">
        <v>34487</v>
      </c>
    </row>
    <row r="547" spans="1:10">
      <c r="A547" s="16" t="s">
        <v>6414</v>
      </c>
      <c r="B547" s="52" t="s">
        <v>4867</v>
      </c>
      <c r="C547" s="16" t="str">
        <f t="shared" si="8"/>
        <v>007 - 007</v>
      </c>
      <c r="D547" s="52" t="s">
        <v>34487</v>
      </c>
      <c r="E547" s="52" t="s">
        <v>14662</v>
      </c>
      <c r="F547" s="16" t="s">
        <v>14660</v>
      </c>
      <c r="G547" s="16" t="s">
        <v>14661</v>
      </c>
      <c r="H547" s="16" t="s">
        <v>14663</v>
      </c>
      <c r="I547" s="16" t="s">
        <v>6415</v>
      </c>
      <c r="J547" s="16"/>
    </row>
    <row r="548" spans="1:10">
      <c r="A548" s="16" t="s">
        <v>16886</v>
      </c>
      <c r="B548" s="52" t="s">
        <v>4868</v>
      </c>
      <c r="C548" s="16" t="str">
        <f t="shared" si="8"/>
        <v>007 - 008</v>
      </c>
      <c r="D548" s="52" t="s">
        <v>34487</v>
      </c>
      <c r="E548" s="52" t="s">
        <v>14662</v>
      </c>
      <c r="F548" s="16" t="s">
        <v>13990</v>
      </c>
      <c r="G548" s="16" t="s">
        <v>14661</v>
      </c>
      <c r="H548" s="16" t="s">
        <v>14663</v>
      </c>
      <c r="I548" s="16" t="s">
        <v>16887</v>
      </c>
    </row>
    <row r="549" spans="1:10">
      <c r="A549" s="16" t="s">
        <v>11652</v>
      </c>
      <c r="B549" s="52" t="s">
        <v>12940</v>
      </c>
      <c r="C549" s="16" t="str">
        <f t="shared" si="8"/>
        <v>001 - 014</v>
      </c>
      <c r="D549" s="52" t="s">
        <v>36059</v>
      </c>
      <c r="E549" s="52" t="s">
        <v>37671</v>
      </c>
      <c r="F549" s="16" t="s">
        <v>772</v>
      </c>
      <c r="G549" s="16" t="s">
        <v>37670</v>
      </c>
      <c r="H549" s="16" t="s">
        <v>10732</v>
      </c>
      <c r="I549" s="16" t="s">
        <v>11653</v>
      </c>
    </row>
    <row r="550" spans="1:10">
      <c r="A550" s="16" t="s">
        <v>4218</v>
      </c>
      <c r="B550" s="52" t="s">
        <v>10980</v>
      </c>
      <c r="C550" s="16" t="str">
        <f t="shared" si="8"/>
        <v>I99 - 078</v>
      </c>
      <c r="D550" s="52"/>
      <c r="E550" s="52" t="s">
        <v>10726</v>
      </c>
      <c r="F550" s="16"/>
      <c r="G550" s="16" t="s">
        <v>10725</v>
      </c>
      <c r="H550" s="16" t="s">
        <v>10727</v>
      </c>
      <c r="I550" s="16" t="s">
        <v>4219</v>
      </c>
    </row>
    <row r="551" spans="1:10">
      <c r="A551" s="16" t="s">
        <v>13381</v>
      </c>
      <c r="B551" s="52" t="s">
        <v>10981</v>
      </c>
      <c r="C551" s="16" t="str">
        <f t="shared" si="8"/>
        <v>S99 - 141</v>
      </c>
      <c r="D551" s="52"/>
      <c r="E551" s="52" t="s">
        <v>15509</v>
      </c>
      <c r="F551" s="16"/>
      <c r="G551" s="16" t="s">
        <v>10725</v>
      </c>
      <c r="H551" s="16" t="s">
        <v>10727</v>
      </c>
      <c r="I551" s="16" t="s">
        <v>13382</v>
      </c>
      <c r="J551" s="16" t="s">
        <v>7990</v>
      </c>
    </row>
    <row r="552" spans="1:10">
      <c r="A552" s="16" t="s">
        <v>32433</v>
      </c>
      <c r="B552" s="52" t="s">
        <v>1060</v>
      </c>
      <c r="C552" s="16" t="str">
        <f t="shared" si="8"/>
        <v>019 - 004</v>
      </c>
      <c r="D552" s="52" t="s">
        <v>36059</v>
      </c>
      <c r="E552" s="52" t="s">
        <v>23092</v>
      </c>
      <c r="F552" s="16" t="s">
        <v>32434</v>
      </c>
      <c r="G552" s="16" t="s">
        <v>23091</v>
      </c>
      <c r="H552" s="16" t="s">
        <v>32666</v>
      </c>
      <c r="I552" s="16" t="s">
        <v>32435</v>
      </c>
      <c r="J552" s="16"/>
    </row>
    <row r="553" spans="1:10">
      <c r="A553" s="16" t="s">
        <v>14796</v>
      </c>
      <c r="B553" s="52" t="s">
        <v>19508</v>
      </c>
      <c r="C553" s="16" t="str">
        <f t="shared" si="8"/>
        <v>005 - 006</v>
      </c>
      <c r="D553" s="52" t="s">
        <v>36059</v>
      </c>
      <c r="E553" s="52" t="s">
        <v>18693</v>
      </c>
      <c r="F553" s="16" t="s">
        <v>216</v>
      </c>
      <c r="G553" s="16" t="s">
        <v>18692</v>
      </c>
      <c r="H553" s="16" t="s">
        <v>10732</v>
      </c>
      <c r="I553" s="16" t="s">
        <v>217</v>
      </c>
      <c r="J553" s="16"/>
    </row>
    <row r="554" spans="1:10">
      <c r="A554" s="16" t="s">
        <v>34473</v>
      </c>
      <c r="B554" s="52" t="s">
        <v>23447</v>
      </c>
      <c r="C554" s="16" t="str">
        <f t="shared" si="8"/>
        <v>093 - 005</v>
      </c>
      <c r="D554" s="52" t="s">
        <v>36059</v>
      </c>
      <c r="E554" s="52" t="s">
        <v>14112</v>
      </c>
      <c r="F554" s="16" t="s">
        <v>34474</v>
      </c>
      <c r="G554" s="16" t="s">
        <v>14111</v>
      </c>
      <c r="H554" s="16" t="s">
        <v>30334</v>
      </c>
      <c r="I554" s="16" t="s">
        <v>34475</v>
      </c>
      <c r="J554" s="16"/>
    </row>
    <row r="555" spans="1:10">
      <c r="A555" s="16" t="s">
        <v>2986</v>
      </c>
      <c r="B555" s="52" t="s">
        <v>33332</v>
      </c>
      <c r="C555" s="16" t="str">
        <f t="shared" si="8"/>
        <v>017 - 008</v>
      </c>
      <c r="D555" s="52" t="s">
        <v>36059</v>
      </c>
      <c r="E555" s="52" t="s">
        <v>22538</v>
      </c>
      <c r="F555" s="16" t="s">
        <v>13727</v>
      </c>
      <c r="G555" s="16" t="s">
        <v>22537</v>
      </c>
      <c r="H555" s="16" t="s">
        <v>32666</v>
      </c>
      <c r="I555" s="16" t="s">
        <v>2987</v>
      </c>
      <c r="J555" s="16"/>
    </row>
    <row r="556" spans="1:10">
      <c r="A556" s="16" t="s">
        <v>26335</v>
      </c>
      <c r="B556" s="52" t="s">
        <v>12104</v>
      </c>
      <c r="C556" s="16" t="str">
        <f t="shared" si="8"/>
        <v>016 - 016</v>
      </c>
      <c r="D556" s="52" t="s">
        <v>36059</v>
      </c>
      <c r="E556" s="52" t="s">
        <v>10742</v>
      </c>
      <c r="F556" s="16" t="s">
        <v>26336</v>
      </c>
      <c r="G556" s="16" t="s">
        <v>10741</v>
      </c>
      <c r="H556" s="16" t="s">
        <v>32666</v>
      </c>
      <c r="I556" s="16" t="s">
        <v>26337</v>
      </c>
    </row>
    <row r="557" spans="1:10">
      <c r="A557" s="16" t="s">
        <v>21492</v>
      </c>
      <c r="B557" s="52" t="s">
        <v>23546</v>
      </c>
      <c r="C557" s="16" t="str">
        <f t="shared" si="8"/>
        <v>012 - 006</v>
      </c>
      <c r="D557" s="52" t="s">
        <v>36059</v>
      </c>
      <c r="E557" s="52" t="s">
        <v>18879</v>
      </c>
      <c r="F557" s="16" t="s">
        <v>21493</v>
      </c>
      <c r="G557" s="16" t="s">
        <v>26253</v>
      </c>
      <c r="H557" s="16" t="s">
        <v>32666</v>
      </c>
      <c r="I557" s="16" t="s">
        <v>21494</v>
      </c>
      <c r="J557" s="16"/>
    </row>
    <row r="558" spans="1:10">
      <c r="A558" s="16" t="s">
        <v>6416</v>
      </c>
      <c r="B558" s="52" t="s">
        <v>23547</v>
      </c>
      <c r="C558" s="16" t="str">
        <f t="shared" si="8"/>
        <v>012 - 007</v>
      </c>
      <c r="D558" s="52" t="s">
        <v>34487</v>
      </c>
      <c r="E558" s="52" t="s">
        <v>18879</v>
      </c>
      <c r="F558" s="16" t="s">
        <v>6417</v>
      </c>
      <c r="G558" s="16" t="s">
        <v>26253</v>
      </c>
      <c r="H558" s="16" t="s">
        <v>32666</v>
      </c>
      <c r="I558" s="16" t="s">
        <v>6418</v>
      </c>
      <c r="J558" s="16"/>
    </row>
    <row r="559" spans="1:10">
      <c r="A559" s="16" t="s">
        <v>10576</v>
      </c>
      <c r="B559" s="52" t="s">
        <v>12105</v>
      </c>
      <c r="C559" s="16" t="str">
        <f t="shared" si="8"/>
        <v>016 - 017</v>
      </c>
      <c r="D559" s="52" t="s">
        <v>34487</v>
      </c>
      <c r="E559" s="52" t="s">
        <v>10742</v>
      </c>
      <c r="F559" s="16" t="s">
        <v>36153</v>
      </c>
      <c r="G559" s="16" t="s">
        <v>10741</v>
      </c>
      <c r="H559" s="16" t="s">
        <v>32666</v>
      </c>
      <c r="I559" s="16" t="s">
        <v>20242</v>
      </c>
    </row>
    <row r="560" spans="1:10">
      <c r="A560" s="16" t="s">
        <v>3490</v>
      </c>
      <c r="B560" s="52" t="s">
        <v>10131</v>
      </c>
      <c r="C560" s="16" t="str">
        <f t="shared" si="8"/>
        <v>003 - 010</v>
      </c>
      <c r="D560" s="52" t="s">
        <v>34487</v>
      </c>
      <c r="E560" s="52" t="s">
        <v>3328</v>
      </c>
      <c r="F560" s="16" t="s">
        <v>3491</v>
      </c>
      <c r="G560" s="16" t="s">
        <v>10731</v>
      </c>
      <c r="H560" s="16" t="s">
        <v>10732</v>
      </c>
      <c r="I560" s="16" t="s">
        <v>27362</v>
      </c>
      <c r="J560" s="16" t="s">
        <v>7990</v>
      </c>
    </row>
    <row r="561" spans="1:10">
      <c r="A561" s="16" t="s">
        <v>27360</v>
      </c>
      <c r="B561" s="52" t="s">
        <v>14246</v>
      </c>
      <c r="C561" s="16" t="str">
        <f t="shared" si="8"/>
        <v>103 - 006</v>
      </c>
      <c r="D561" s="52" t="s">
        <v>34487</v>
      </c>
      <c r="E561" s="52" t="s">
        <v>14668</v>
      </c>
      <c r="F561" s="16" t="s">
        <v>27361</v>
      </c>
      <c r="G561" s="16" t="s">
        <v>14667</v>
      </c>
      <c r="H561" s="16" t="s">
        <v>10732</v>
      </c>
      <c r="I561" s="16" t="s">
        <v>27362</v>
      </c>
      <c r="J561" s="16"/>
    </row>
    <row r="562" spans="1:10">
      <c r="A562" s="16" t="s">
        <v>30748</v>
      </c>
      <c r="B562" s="52" t="s">
        <v>32182</v>
      </c>
      <c r="C562" s="16" t="str">
        <f t="shared" si="8"/>
        <v>063 - 006</v>
      </c>
      <c r="D562" s="52" t="s">
        <v>36059</v>
      </c>
      <c r="E562" s="52" t="s">
        <v>30281</v>
      </c>
      <c r="F562" s="16" t="s">
        <v>30749</v>
      </c>
      <c r="G562" s="16" t="s">
        <v>30319</v>
      </c>
      <c r="H562" s="16" t="s">
        <v>30282</v>
      </c>
      <c r="I562" s="16" t="s">
        <v>30750</v>
      </c>
      <c r="J562" s="16"/>
    </row>
    <row r="563" spans="1:10">
      <c r="A563" s="16" t="s">
        <v>27363</v>
      </c>
      <c r="B563" s="52" t="s">
        <v>4130</v>
      </c>
      <c r="C563" s="16" t="str">
        <f t="shared" si="8"/>
        <v>008 - 006</v>
      </c>
      <c r="D563" s="52" t="s">
        <v>34487</v>
      </c>
      <c r="E563" s="52" t="s">
        <v>16664</v>
      </c>
      <c r="F563" s="16" t="s">
        <v>27364</v>
      </c>
      <c r="G563" s="16" t="s">
        <v>16663</v>
      </c>
      <c r="H563" s="16" t="s">
        <v>34573</v>
      </c>
      <c r="I563" s="16" t="s">
        <v>27365</v>
      </c>
    </row>
    <row r="564" spans="1:10">
      <c r="A564" s="16" t="s">
        <v>18363</v>
      </c>
      <c r="B564" s="52" t="s">
        <v>28862</v>
      </c>
      <c r="C564" s="16" t="str">
        <f t="shared" si="8"/>
        <v>090 - 081</v>
      </c>
      <c r="D564" s="52" t="s">
        <v>34487</v>
      </c>
      <c r="E564" s="52" t="s">
        <v>33520</v>
      </c>
      <c r="F564" s="16" t="s">
        <v>29884</v>
      </c>
      <c r="G564" s="16" t="s">
        <v>33519</v>
      </c>
      <c r="H564" s="16" t="s">
        <v>33521</v>
      </c>
      <c r="I564" s="16" t="s">
        <v>18364</v>
      </c>
    </row>
    <row r="565" spans="1:10">
      <c r="A565" s="16" t="s">
        <v>27366</v>
      </c>
      <c r="B565" s="52" t="s">
        <v>36796</v>
      </c>
      <c r="C565" s="16" t="str">
        <f t="shared" si="8"/>
        <v>021 - 006</v>
      </c>
      <c r="D565" s="52" t="s">
        <v>34487</v>
      </c>
      <c r="E565" s="52" t="s">
        <v>14657</v>
      </c>
      <c r="F565" s="16" t="s">
        <v>27367</v>
      </c>
      <c r="G565" s="16" t="s">
        <v>14656</v>
      </c>
      <c r="H565" s="16" t="s">
        <v>4778</v>
      </c>
      <c r="I565" s="16" t="s">
        <v>27368</v>
      </c>
      <c r="J565" s="16"/>
    </row>
    <row r="566" spans="1:10">
      <c r="A566" s="16" t="s">
        <v>35386</v>
      </c>
      <c r="B566" s="52" t="s">
        <v>11822</v>
      </c>
      <c r="C566" s="16" t="str">
        <f t="shared" si="8"/>
        <v>023 - 005</v>
      </c>
      <c r="D566" s="52" t="s">
        <v>34487</v>
      </c>
      <c r="E566" s="52" t="s">
        <v>380</v>
      </c>
      <c r="F566" s="16" t="s">
        <v>35387</v>
      </c>
      <c r="G566" s="16" t="s">
        <v>379</v>
      </c>
      <c r="H566" s="16" t="s">
        <v>32660</v>
      </c>
      <c r="I566" s="16" t="s">
        <v>35388</v>
      </c>
    </row>
    <row r="567" spans="1:10">
      <c r="A567" s="16" t="s">
        <v>6399</v>
      </c>
      <c r="B567" s="52" t="s">
        <v>12859</v>
      </c>
      <c r="C567" s="16" t="str">
        <f t="shared" si="8"/>
        <v>018 - 006</v>
      </c>
      <c r="D567" s="52" t="s">
        <v>36059</v>
      </c>
      <c r="E567" s="52" t="s">
        <v>35975</v>
      </c>
      <c r="F567" s="16" t="s">
        <v>34298</v>
      </c>
      <c r="G567" s="16" t="s">
        <v>35974</v>
      </c>
      <c r="H567" s="16" t="s">
        <v>32666</v>
      </c>
      <c r="I567" s="16" t="s">
        <v>6400</v>
      </c>
      <c r="J567" s="16"/>
    </row>
    <row r="568" spans="1:10">
      <c r="A568" s="16" t="s">
        <v>14086</v>
      </c>
      <c r="B568" s="52" t="s">
        <v>21662</v>
      </c>
      <c r="C568" s="16" t="str">
        <f t="shared" si="8"/>
        <v>029 - 004</v>
      </c>
      <c r="D568" s="52" t="s">
        <v>34487</v>
      </c>
      <c r="E568" s="52" t="s">
        <v>25917</v>
      </c>
      <c r="F568" s="16" t="s">
        <v>14087</v>
      </c>
      <c r="G568" s="16" t="s">
        <v>25916</v>
      </c>
      <c r="H568" s="16" t="s">
        <v>32660</v>
      </c>
      <c r="I568" s="16" t="s">
        <v>14088</v>
      </c>
      <c r="J568" s="16"/>
    </row>
    <row r="569" spans="1:10">
      <c r="A569" s="16" t="s">
        <v>37602</v>
      </c>
      <c r="B569" s="52" t="s">
        <v>35269</v>
      </c>
      <c r="C569" s="16" t="str">
        <f t="shared" si="8"/>
        <v>051 - 003</v>
      </c>
      <c r="D569" s="52" t="s">
        <v>34487</v>
      </c>
      <c r="E569" s="52" t="s">
        <v>31110</v>
      </c>
      <c r="F569" s="16" t="s">
        <v>37603</v>
      </c>
      <c r="G569" s="16" t="s">
        <v>31109</v>
      </c>
      <c r="H569" s="16" t="s">
        <v>30328</v>
      </c>
      <c r="I569" s="16" t="s">
        <v>23171</v>
      </c>
    </row>
    <row r="570" spans="1:10">
      <c r="A570" s="16" t="s">
        <v>20421</v>
      </c>
      <c r="B570" s="52" t="s">
        <v>22949</v>
      </c>
      <c r="C570" s="16" t="str">
        <f t="shared" si="8"/>
        <v>079 - 008</v>
      </c>
      <c r="D570" s="52" t="s">
        <v>34487</v>
      </c>
      <c r="E570" s="52" t="s">
        <v>4771</v>
      </c>
      <c r="F570" s="16" t="s">
        <v>33459</v>
      </c>
      <c r="G570" s="16" t="s">
        <v>4770</v>
      </c>
      <c r="H570" s="16" t="s">
        <v>4772</v>
      </c>
      <c r="I570" s="16" t="s">
        <v>20422</v>
      </c>
      <c r="J570" s="16"/>
    </row>
    <row r="571" spans="1:10">
      <c r="A571" s="16" t="s">
        <v>2235</v>
      </c>
      <c r="B571" s="52" t="s">
        <v>4618</v>
      </c>
      <c r="C571" s="16" t="str">
        <f t="shared" si="8"/>
        <v>013 - 809</v>
      </c>
      <c r="D571" s="52"/>
      <c r="E571" s="52" t="s">
        <v>26240</v>
      </c>
      <c r="F571" s="16"/>
      <c r="G571" s="16" t="s">
        <v>26239</v>
      </c>
      <c r="H571" s="16" t="s">
        <v>32666</v>
      </c>
      <c r="I571" s="16" t="s">
        <v>2236</v>
      </c>
      <c r="J571" s="16" t="s">
        <v>34487</v>
      </c>
    </row>
    <row r="572" spans="1:10">
      <c r="A572" s="16" t="s">
        <v>10422</v>
      </c>
      <c r="B572" s="52" t="s">
        <v>19546</v>
      </c>
      <c r="C572" s="16" t="str">
        <f t="shared" si="8"/>
        <v>080 - 006</v>
      </c>
      <c r="D572" s="52" t="s">
        <v>34487</v>
      </c>
      <c r="E572" s="52" t="s">
        <v>1692</v>
      </c>
      <c r="F572" s="16" t="s">
        <v>10423</v>
      </c>
      <c r="G572" s="16" t="s">
        <v>1691</v>
      </c>
      <c r="H572" s="16" t="s">
        <v>4772</v>
      </c>
      <c r="I572" s="16" t="s">
        <v>10424</v>
      </c>
      <c r="J572" s="16"/>
    </row>
    <row r="573" spans="1:10">
      <c r="A573" s="16" t="s">
        <v>22657</v>
      </c>
      <c r="B573" s="52" t="s">
        <v>29246</v>
      </c>
      <c r="C573" s="16" t="str">
        <f t="shared" si="8"/>
        <v>015 - 804</v>
      </c>
      <c r="D573" s="52"/>
      <c r="E573" s="52" t="s">
        <v>32665</v>
      </c>
      <c r="F573" s="16"/>
      <c r="G573" s="16" t="s">
        <v>32664</v>
      </c>
      <c r="H573" s="16" t="s">
        <v>32666</v>
      </c>
      <c r="I573" s="16" t="s">
        <v>22658</v>
      </c>
      <c r="J573" s="16" t="s">
        <v>34487</v>
      </c>
    </row>
    <row r="574" spans="1:10">
      <c r="A574" s="16" t="s">
        <v>30751</v>
      </c>
      <c r="B574" s="52" t="s">
        <v>32892</v>
      </c>
      <c r="C574" s="16" t="str">
        <f t="shared" si="8"/>
        <v>082 - 006</v>
      </c>
      <c r="D574" s="52" t="s">
        <v>36059</v>
      </c>
      <c r="E574" s="52" t="s">
        <v>1263</v>
      </c>
      <c r="F574" s="16" t="s">
        <v>30752</v>
      </c>
      <c r="G574" s="16" t="s">
        <v>1262</v>
      </c>
      <c r="H574" s="16" t="s">
        <v>29917</v>
      </c>
      <c r="I574" s="16" t="s">
        <v>30753</v>
      </c>
      <c r="J574" s="16"/>
    </row>
    <row r="575" spans="1:10">
      <c r="A575" s="16" t="s">
        <v>15521</v>
      </c>
      <c r="B575" s="52" t="s">
        <v>19618</v>
      </c>
      <c r="C575" s="16" t="str">
        <f t="shared" si="8"/>
        <v>039 - 002</v>
      </c>
      <c r="D575" s="52" t="s">
        <v>36059</v>
      </c>
      <c r="E575" s="52" t="s">
        <v>35980</v>
      </c>
      <c r="F575" s="16" t="s">
        <v>15522</v>
      </c>
      <c r="G575" s="16" t="s">
        <v>35979</v>
      </c>
      <c r="H575" s="16" t="s">
        <v>35981</v>
      </c>
      <c r="I575" s="16" t="s">
        <v>15523</v>
      </c>
    </row>
    <row r="576" spans="1:10">
      <c r="A576" s="16" t="s">
        <v>15216</v>
      </c>
      <c r="B576" s="52" t="s">
        <v>7999</v>
      </c>
      <c r="C576" s="16" t="str">
        <f t="shared" si="8"/>
        <v>056 - 801</v>
      </c>
      <c r="D576" s="52"/>
      <c r="E576" s="52" t="s">
        <v>29533</v>
      </c>
      <c r="F576" s="16"/>
      <c r="G576" s="16" t="s">
        <v>29532</v>
      </c>
      <c r="H576" s="16" t="s">
        <v>20396</v>
      </c>
      <c r="I576" s="16" t="s">
        <v>15217</v>
      </c>
      <c r="J576" s="16" t="s">
        <v>34487</v>
      </c>
    </row>
    <row r="577" spans="1:10">
      <c r="A577" s="16" t="s">
        <v>35928</v>
      </c>
      <c r="B577" s="52" t="s">
        <v>19547</v>
      </c>
      <c r="C577" s="16" t="str">
        <f t="shared" ref="C577:C640" si="9">MID(A577,1,3) &amp;" - " &amp;MID(A577,4,3)</f>
        <v>080 - 007</v>
      </c>
      <c r="D577" s="52" t="s">
        <v>36059</v>
      </c>
      <c r="E577" s="52" t="s">
        <v>1692</v>
      </c>
      <c r="F577" s="16" t="s">
        <v>35929</v>
      </c>
      <c r="G577" s="16" t="s">
        <v>1691</v>
      </c>
      <c r="H577" s="16" t="s">
        <v>4772</v>
      </c>
      <c r="I577" s="16" t="s">
        <v>35930</v>
      </c>
    </row>
    <row r="578" spans="1:10">
      <c r="A578" s="16" t="s">
        <v>15218</v>
      </c>
      <c r="B578" s="52" t="s">
        <v>18249</v>
      </c>
      <c r="C578" s="16" t="str">
        <f t="shared" si="9"/>
        <v>062 - 801</v>
      </c>
      <c r="D578" s="52"/>
      <c r="E578" s="52" t="s">
        <v>1277</v>
      </c>
      <c r="F578" s="16"/>
      <c r="G578" s="16" t="s">
        <v>1276</v>
      </c>
      <c r="H578" s="16" t="s">
        <v>30282</v>
      </c>
      <c r="I578" s="16" t="s">
        <v>15219</v>
      </c>
      <c r="J578" s="16" t="s">
        <v>34487</v>
      </c>
    </row>
    <row r="579" spans="1:10">
      <c r="A579" s="16" t="s">
        <v>4240</v>
      </c>
      <c r="B579" s="52" t="s">
        <v>19619</v>
      </c>
      <c r="C579" s="16" t="str">
        <f t="shared" si="9"/>
        <v>039 - 003</v>
      </c>
      <c r="D579" s="52" t="s">
        <v>36059</v>
      </c>
      <c r="E579" s="52" t="s">
        <v>35980</v>
      </c>
      <c r="F579" s="16" t="s">
        <v>4241</v>
      </c>
      <c r="G579" s="16" t="s">
        <v>35979</v>
      </c>
      <c r="H579" s="16" t="s">
        <v>35981</v>
      </c>
      <c r="I579" s="16" t="s">
        <v>4242</v>
      </c>
    </row>
    <row r="580" spans="1:10">
      <c r="A580" s="16" t="s">
        <v>6419</v>
      </c>
      <c r="B580" s="52" t="s">
        <v>12860</v>
      </c>
      <c r="C580" s="16" t="str">
        <f t="shared" si="9"/>
        <v>018 - 007</v>
      </c>
      <c r="D580" s="52" t="s">
        <v>34487</v>
      </c>
      <c r="E580" s="52" t="s">
        <v>35975</v>
      </c>
      <c r="F580" s="16" t="s">
        <v>16332</v>
      </c>
      <c r="G580" s="16" t="s">
        <v>35974</v>
      </c>
      <c r="H580" s="16" t="s">
        <v>32666</v>
      </c>
      <c r="I580" s="16" t="s">
        <v>5383</v>
      </c>
    </row>
    <row r="581" spans="1:10">
      <c r="A581" s="16" t="s">
        <v>23712</v>
      </c>
      <c r="B581" s="52" t="s">
        <v>17856</v>
      </c>
      <c r="C581" s="16" t="str">
        <f t="shared" si="9"/>
        <v>030 - 008</v>
      </c>
      <c r="D581" s="52" t="s">
        <v>36059</v>
      </c>
      <c r="E581" s="52" t="s">
        <v>35970</v>
      </c>
      <c r="F581" s="16" t="s">
        <v>23713</v>
      </c>
      <c r="G581" s="16" t="s">
        <v>35969</v>
      </c>
      <c r="H581" s="16" t="s">
        <v>30334</v>
      </c>
      <c r="I581" s="16" t="s">
        <v>23714</v>
      </c>
      <c r="J581" s="16"/>
    </row>
    <row r="582" spans="1:10">
      <c r="A582" s="16" t="s">
        <v>22659</v>
      </c>
      <c r="B582" s="52" t="s">
        <v>28393</v>
      </c>
      <c r="C582" s="16" t="str">
        <f t="shared" si="9"/>
        <v>019 - 804</v>
      </c>
      <c r="D582" s="52"/>
      <c r="E582" s="52" t="s">
        <v>23092</v>
      </c>
      <c r="F582" s="16"/>
      <c r="G582" s="16" t="s">
        <v>23091</v>
      </c>
      <c r="H582" s="16" t="s">
        <v>32666</v>
      </c>
      <c r="I582" s="16" t="s">
        <v>22660</v>
      </c>
      <c r="J582" s="16" t="s">
        <v>34487</v>
      </c>
    </row>
    <row r="583" spans="1:10">
      <c r="A583" s="16" t="s">
        <v>16888</v>
      </c>
      <c r="B583" s="52" t="s">
        <v>15363</v>
      </c>
      <c r="C583" s="16" t="str">
        <f t="shared" si="9"/>
        <v>004 - 008</v>
      </c>
      <c r="D583" s="52" t="s">
        <v>34487</v>
      </c>
      <c r="E583" s="52" t="s">
        <v>10758</v>
      </c>
      <c r="F583" s="16" t="s">
        <v>25794</v>
      </c>
      <c r="G583" s="16" t="s">
        <v>10757</v>
      </c>
      <c r="H583" s="16" t="s">
        <v>10732</v>
      </c>
      <c r="I583" s="16" t="s">
        <v>25795</v>
      </c>
    </row>
    <row r="584" spans="1:10">
      <c r="A584" s="16" t="s">
        <v>28673</v>
      </c>
      <c r="B584" s="52" t="s">
        <v>33637</v>
      </c>
      <c r="C584" s="16" t="str">
        <f t="shared" si="9"/>
        <v>005 - 801</v>
      </c>
      <c r="D584" s="52"/>
      <c r="E584" s="52" t="s">
        <v>18693</v>
      </c>
      <c r="F584" s="16"/>
      <c r="G584" s="16" t="s">
        <v>18692</v>
      </c>
      <c r="H584" s="16" t="s">
        <v>10732</v>
      </c>
      <c r="I584" s="16" t="s">
        <v>28674</v>
      </c>
      <c r="J584" s="16" t="s">
        <v>34487</v>
      </c>
    </row>
    <row r="585" spans="1:10">
      <c r="A585" s="16" t="s">
        <v>25710</v>
      </c>
      <c r="B585" s="52" t="s">
        <v>12106</v>
      </c>
      <c r="C585" s="16" t="str">
        <f t="shared" si="9"/>
        <v>016 - 018</v>
      </c>
      <c r="D585" s="52" t="s">
        <v>36059</v>
      </c>
      <c r="E585" s="52" t="s">
        <v>10742</v>
      </c>
      <c r="F585" s="16" t="s">
        <v>10740</v>
      </c>
      <c r="G585" s="16" t="s">
        <v>10741</v>
      </c>
      <c r="H585" s="16" t="s">
        <v>32666</v>
      </c>
      <c r="I585" s="16" t="s">
        <v>25711</v>
      </c>
      <c r="J585" s="16"/>
    </row>
    <row r="586" spans="1:10">
      <c r="A586" s="16" t="s">
        <v>31548</v>
      </c>
      <c r="B586" s="52" t="s">
        <v>20915</v>
      </c>
      <c r="C586" s="16" t="str">
        <f t="shared" si="9"/>
        <v>046 - 002</v>
      </c>
      <c r="D586" s="52" t="s">
        <v>34487</v>
      </c>
      <c r="E586" s="52" t="s">
        <v>8862</v>
      </c>
      <c r="F586" s="16" t="s">
        <v>23715</v>
      </c>
      <c r="G586" s="16" t="s">
        <v>8861</v>
      </c>
      <c r="H586" s="16" t="s">
        <v>30328</v>
      </c>
      <c r="I586" s="16" t="s">
        <v>23716</v>
      </c>
    </row>
    <row r="587" spans="1:10">
      <c r="A587" s="16" t="s">
        <v>16474</v>
      </c>
      <c r="B587" s="52" t="s">
        <v>33809</v>
      </c>
      <c r="C587" s="16" t="str">
        <f t="shared" si="9"/>
        <v>066 - 802</v>
      </c>
      <c r="D587" s="52"/>
      <c r="E587" s="52" t="s">
        <v>3383</v>
      </c>
      <c r="F587" s="16"/>
      <c r="G587" s="16" t="s">
        <v>3382</v>
      </c>
      <c r="H587" s="16" t="s">
        <v>15395</v>
      </c>
      <c r="I587" s="16" t="s">
        <v>24925</v>
      </c>
      <c r="J587" s="16" t="s">
        <v>34487</v>
      </c>
    </row>
    <row r="588" spans="1:10">
      <c r="A588" s="16" t="s">
        <v>29622</v>
      </c>
      <c r="B588" s="52" t="s">
        <v>10081</v>
      </c>
      <c r="C588" s="16" t="str">
        <f t="shared" si="9"/>
        <v>048 - 001</v>
      </c>
      <c r="D588" s="52" t="s">
        <v>36059</v>
      </c>
      <c r="E588" s="52" t="s">
        <v>29538</v>
      </c>
      <c r="F588" s="16" t="s">
        <v>29623</v>
      </c>
      <c r="G588" s="16" t="s">
        <v>29537</v>
      </c>
      <c r="H588" s="16" t="s">
        <v>30328</v>
      </c>
      <c r="I588" s="16" t="s">
        <v>29624</v>
      </c>
    </row>
    <row r="589" spans="1:10">
      <c r="A589" s="16" t="s">
        <v>23531</v>
      </c>
      <c r="B589" s="52" t="s">
        <v>35899</v>
      </c>
      <c r="C589" s="16" t="str">
        <f t="shared" si="9"/>
        <v>040 - 001</v>
      </c>
      <c r="D589" s="52" t="s">
        <v>34487</v>
      </c>
      <c r="E589" s="52" t="s">
        <v>32809</v>
      </c>
      <c r="F589" s="16" t="s">
        <v>32807</v>
      </c>
      <c r="G589" s="16" t="s">
        <v>32808</v>
      </c>
      <c r="H589" s="16" t="s">
        <v>35981</v>
      </c>
      <c r="I589" s="16" t="s">
        <v>32810</v>
      </c>
    </row>
    <row r="590" spans="1:10">
      <c r="A590" s="16" t="s">
        <v>23172</v>
      </c>
      <c r="B590" s="52" t="s">
        <v>12675</v>
      </c>
      <c r="C590" s="16" t="str">
        <f t="shared" si="9"/>
        <v>094 - 003</v>
      </c>
      <c r="D590" s="52" t="s">
        <v>34487</v>
      </c>
      <c r="E590" s="52" t="s">
        <v>10747</v>
      </c>
      <c r="F590" s="16" t="s">
        <v>37499</v>
      </c>
      <c r="G590" s="16" t="s">
        <v>10746</v>
      </c>
      <c r="H590" s="16" t="s">
        <v>10748</v>
      </c>
      <c r="I590" s="16" t="s">
        <v>37500</v>
      </c>
    </row>
    <row r="591" spans="1:10">
      <c r="A591" s="16" t="s">
        <v>27439</v>
      </c>
      <c r="B591" s="52" t="s">
        <v>22375</v>
      </c>
      <c r="C591" s="16" t="str">
        <f t="shared" si="9"/>
        <v>028 - 008</v>
      </c>
      <c r="D591" s="52" t="s">
        <v>34487</v>
      </c>
      <c r="E591" s="52" t="s">
        <v>32659</v>
      </c>
      <c r="F591" s="16" t="s">
        <v>27440</v>
      </c>
      <c r="G591" s="16" t="s">
        <v>32658</v>
      </c>
      <c r="H591" s="16" t="s">
        <v>32660</v>
      </c>
      <c r="I591" s="16" t="s">
        <v>27441</v>
      </c>
      <c r="J591" s="16"/>
    </row>
    <row r="592" spans="1:10">
      <c r="A592" s="16" t="s">
        <v>245</v>
      </c>
      <c r="B592" s="52" t="s">
        <v>3607</v>
      </c>
      <c r="C592" s="16" t="str">
        <f t="shared" si="9"/>
        <v>064 - 009</v>
      </c>
      <c r="D592" s="52" t="s">
        <v>34487</v>
      </c>
      <c r="E592" s="52" t="s">
        <v>27583</v>
      </c>
      <c r="F592" s="16" t="s">
        <v>246</v>
      </c>
      <c r="G592" s="16" t="s">
        <v>27582</v>
      </c>
      <c r="H592" s="16" t="s">
        <v>30282</v>
      </c>
      <c r="I592" s="16" t="s">
        <v>247</v>
      </c>
      <c r="J592" s="16"/>
    </row>
    <row r="593" spans="1:10">
      <c r="A593" s="16" t="s">
        <v>34476</v>
      </c>
      <c r="B593" s="52" t="s">
        <v>28394</v>
      </c>
      <c r="C593" s="16" t="str">
        <f t="shared" si="9"/>
        <v>019 - 005</v>
      </c>
      <c r="D593" s="52" t="s">
        <v>36059</v>
      </c>
      <c r="E593" s="52" t="s">
        <v>23092</v>
      </c>
      <c r="F593" s="16" t="s">
        <v>32434</v>
      </c>
      <c r="G593" s="16" t="s">
        <v>23091</v>
      </c>
      <c r="H593" s="16" t="s">
        <v>32666</v>
      </c>
      <c r="I593" s="16" t="s">
        <v>27423</v>
      </c>
      <c r="J593" s="16"/>
    </row>
    <row r="594" spans="1:10">
      <c r="A594" s="16" t="s">
        <v>27442</v>
      </c>
      <c r="B594" s="52" t="s">
        <v>12153</v>
      </c>
      <c r="C594" s="16" t="str">
        <f t="shared" si="9"/>
        <v>075 - 008</v>
      </c>
      <c r="D594" s="52" t="s">
        <v>34487</v>
      </c>
      <c r="E594" s="52" t="s">
        <v>25912</v>
      </c>
      <c r="F594" s="16" t="s">
        <v>27443</v>
      </c>
      <c r="G594" s="16" t="s">
        <v>31815</v>
      </c>
      <c r="H594" s="16" t="s">
        <v>37422</v>
      </c>
      <c r="I594" s="16" t="s">
        <v>27444</v>
      </c>
      <c r="J594" s="16"/>
    </row>
    <row r="595" spans="1:10">
      <c r="A595" s="16" t="s">
        <v>27327</v>
      </c>
      <c r="B595" s="52" t="s">
        <v>21663</v>
      </c>
      <c r="C595" s="16" t="str">
        <f t="shared" si="9"/>
        <v>029 - 005</v>
      </c>
      <c r="D595" s="52" t="s">
        <v>34487</v>
      </c>
      <c r="E595" s="52" t="s">
        <v>25917</v>
      </c>
      <c r="F595" s="16" t="s">
        <v>27328</v>
      </c>
      <c r="G595" s="16" t="s">
        <v>25916</v>
      </c>
      <c r="H595" s="16" t="s">
        <v>32660</v>
      </c>
      <c r="I595" s="16" t="s">
        <v>27329</v>
      </c>
    </row>
    <row r="596" spans="1:10">
      <c r="A596" s="16" t="s">
        <v>15524</v>
      </c>
      <c r="B596" s="52" t="s">
        <v>35834</v>
      </c>
      <c r="C596" s="16" t="str">
        <f t="shared" si="9"/>
        <v>035 - 002</v>
      </c>
      <c r="D596" s="52" t="s">
        <v>36059</v>
      </c>
      <c r="E596" s="52" t="s">
        <v>30432</v>
      </c>
      <c r="F596" s="16" t="s">
        <v>15525</v>
      </c>
      <c r="G596" s="16" t="s">
        <v>30431</v>
      </c>
      <c r="H596" s="16" t="s">
        <v>35981</v>
      </c>
      <c r="I596" s="16" t="s">
        <v>15526</v>
      </c>
    </row>
    <row r="597" spans="1:10">
      <c r="A597" s="16" t="s">
        <v>26665</v>
      </c>
      <c r="B597" s="52" t="s">
        <v>37567</v>
      </c>
      <c r="C597" s="16" t="str">
        <f t="shared" si="9"/>
        <v>017 - 009</v>
      </c>
      <c r="D597" s="52" t="s">
        <v>36059</v>
      </c>
      <c r="E597" s="52" t="s">
        <v>22538</v>
      </c>
      <c r="F597" s="16" t="s">
        <v>26666</v>
      </c>
      <c r="G597" s="16" t="s">
        <v>22537</v>
      </c>
      <c r="H597" s="16" t="s">
        <v>32666</v>
      </c>
      <c r="I597" s="16" t="s">
        <v>26667</v>
      </c>
    </row>
    <row r="598" spans="1:10">
      <c r="A598" s="16" t="s">
        <v>34578</v>
      </c>
      <c r="B598" s="52" t="s">
        <v>15364</v>
      </c>
      <c r="C598" s="16" t="str">
        <f t="shared" si="9"/>
        <v>004 - 009</v>
      </c>
      <c r="D598" s="52" t="s">
        <v>34487</v>
      </c>
      <c r="E598" s="52" t="s">
        <v>10758</v>
      </c>
      <c r="F598" s="16" t="s">
        <v>34579</v>
      </c>
      <c r="G598" s="16" t="s">
        <v>10757</v>
      </c>
      <c r="H598" s="16" t="s">
        <v>10732</v>
      </c>
      <c r="I598" s="16" t="s">
        <v>34580</v>
      </c>
      <c r="J598" s="16"/>
    </row>
    <row r="599" spans="1:10">
      <c r="A599" s="16" t="s">
        <v>4243</v>
      </c>
      <c r="B599" s="52" t="s">
        <v>14221</v>
      </c>
      <c r="C599" s="16" t="str">
        <f t="shared" si="9"/>
        <v>020 - 003</v>
      </c>
      <c r="D599" s="52" t="s">
        <v>36059</v>
      </c>
      <c r="E599" s="52" t="s">
        <v>26789</v>
      </c>
      <c r="F599" s="16" t="s">
        <v>4244</v>
      </c>
      <c r="G599" s="16" t="s">
        <v>26788</v>
      </c>
      <c r="H599" s="16" t="s">
        <v>32666</v>
      </c>
      <c r="I599" s="16" t="s">
        <v>4245</v>
      </c>
    </row>
    <row r="600" spans="1:10">
      <c r="A600" s="16" t="s">
        <v>31057</v>
      </c>
      <c r="B600" s="52" t="s">
        <v>25566</v>
      </c>
      <c r="C600" s="16" t="str">
        <f t="shared" si="9"/>
        <v>045 - 002</v>
      </c>
      <c r="D600" s="52" t="s">
        <v>34487</v>
      </c>
      <c r="E600" s="52" t="s">
        <v>36879</v>
      </c>
      <c r="F600" s="16" t="s">
        <v>31058</v>
      </c>
      <c r="G600" s="16" t="s">
        <v>36878</v>
      </c>
      <c r="H600" s="16" t="s">
        <v>30328</v>
      </c>
      <c r="I600" s="16" t="s">
        <v>36880</v>
      </c>
    </row>
    <row r="601" spans="1:10">
      <c r="A601" s="16" t="s">
        <v>29530</v>
      </c>
      <c r="B601" s="52" t="s">
        <v>8000</v>
      </c>
      <c r="C601" s="16" t="str">
        <f t="shared" si="9"/>
        <v>056 - 003</v>
      </c>
      <c r="D601" s="52" t="s">
        <v>36059</v>
      </c>
      <c r="E601" s="52" t="s">
        <v>29533</v>
      </c>
      <c r="F601" s="16" t="s">
        <v>29531</v>
      </c>
      <c r="G601" s="16" t="s">
        <v>29532</v>
      </c>
      <c r="H601" s="16" t="s">
        <v>20396</v>
      </c>
      <c r="I601" s="16" t="s">
        <v>29534</v>
      </c>
    </row>
    <row r="602" spans="1:10">
      <c r="A602" s="16" t="s">
        <v>3492</v>
      </c>
      <c r="B602" s="52" t="s">
        <v>37568</v>
      </c>
      <c r="C602" s="16" t="str">
        <f t="shared" si="9"/>
        <v>017 - 010</v>
      </c>
      <c r="D602" s="52" t="s">
        <v>34487</v>
      </c>
      <c r="E602" s="52" t="s">
        <v>22538</v>
      </c>
      <c r="F602" s="16" t="s">
        <v>3493</v>
      </c>
      <c r="G602" s="16" t="s">
        <v>22537</v>
      </c>
      <c r="H602" s="16" t="s">
        <v>32666</v>
      </c>
      <c r="I602" s="16" t="s">
        <v>3494</v>
      </c>
    </row>
    <row r="603" spans="1:10">
      <c r="A603" s="16" t="s">
        <v>31708</v>
      </c>
      <c r="B603" s="52" t="s">
        <v>10982</v>
      </c>
      <c r="C603" s="16" t="str">
        <f t="shared" si="9"/>
        <v>I99 - 453</v>
      </c>
      <c r="D603" s="52"/>
      <c r="E603" s="52" t="s">
        <v>10726</v>
      </c>
      <c r="F603" s="16"/>
      <c r="G603" s="16" t="s">
        <v>10725</v>
      </c>
      <c r="H603" s="16" t="s">
        <v>10727</v>
      </c>
      <c r="I603" s="16" t="s">
        <v>31709</v>
      </c>
    </row>
    <row r="604" spans="1:10">
      <c r="A604" s="16" t="s">
        <v>35335</v>
      </c>
      <c r="B604" s="52" t="s">
        <v>10983</v>
      </c>
      <c r="C604" s="16" t="str">
        <f t="shared" si="9"/>
        <v>I99 - 640</v>
      </c>
      <c r="D604" s="52"/>
      <c r="E604" s="52" t="s">
        <v>10726</v>
      </c>
      <c r="F604" s="16"/>
      <c r="G604" s="16" t="s">
        <v>10725</v>
      </c>
      <c r="H604" s="16" t="s">
        <v>10727</v>
      </c>
      <c r="I604" s="16" t="s">
        <v>35777</v>
      </c>
    </row>
    <row r="605" spans="1:10">
      <c r="A605" s="16" t="s">
        <v>21495</v>
      </c>
      <c r="B605" s="52" t="s">
        <v>2401</v>
      </c>
      <c r="C605" s="16" t="str">
        <f t="shared" si="9"/>
        <v>061 - 006</v>
      </c>
      <c r="D605" s="52" t="s">
        <v>36059</v>
      </c>
      <c r="E605" s="52" t="s">
        <v>26249</v>
      </c>
      <c r="F605" s="16" t="s">
        <v>35090</v>
      </c>
      <c r="G605" s="16" t="s">
        <v>26248</v>
      </c>
      <c r="H605" s="16" t="s">
        <v>30282</v>
      </c>
      <c r="I605" s="16" t="s">
        <v>21496</v>
      </c>
    </row>
    <row r="606" spans="1:10">
      <c r="A606" s="16" t="s">
        <v>29112</v>
      </c>
      <c r="B606" s="52" t="s">
        <v>3608</v>
      </c>
      <c r="C606" s="16" t="str">
        <f t="shared" si="9"/>
        <v>064 - 010</v>
      </c>
      <c r="D606" s="52" t="s">
        <v>34487</v>
      </c>
      <c r="E606" s="52" t="s">
        <v>27583</v>
      </c>
      <c r="F606" s="16" t="s">
        <v>6999</v>
      </c>
      <c r="G606" s="16" t="s">
        <v>27582</v>
      </c>
      <c r="H606" s="16" t="s">
        <v>30282</v>
      </c>
      <c r="I606" s="16" t="s">
        <v>7000</v>
      </c>
    </row>
    <row r="607" spans="1:10">
      <c r="A607" s="16" t="s">
        <v>5384</v>
      </c>
      <c r="B607" s="52" t="s">
        <v>4131</v>
      </c>
      <c r="C607" s="16" t="str">
        <f t="shared" si="9"/>
        <v>008 - 007</v>
      </c>
      <c r="D607" s="52" t="s">
        <v>34487</v>
      </c>
      <c r="E607" s="52" t="s">
        <v>16664</v>
      </c>
      <c r="F607" s="16" t="s">
        <v>5385</v>
      </c>
      <c r="G607" s="16" t="s">
        <v>16663</v>
      </c>
      <c r="H607" s="16" t="s">
        <v>34573</v>
      </c>
      <c r="I607" s="16" t="s">
        <v>5386</v>
      </c>
      <c r="J607" s="16"/>
    </row>
    <row r="608" spans="1:10">
      <c r="A608" s="16" t="s">
        <v>24558</v>
      </c>
      <c r="B608" s="52" t="s">
        <v>4619</v>
      </c>
      <c r="C608" s="16" t="str">
        <f t="shared" si="9"/>
        <v>013 - 810</v>
      </c>
      <c r="D608" s="52"/>
      <c r="E608" s="52" t="s">
        <v>26240</v>
      </c>
      <c r="F608" s="16"/>
      <c r="G608" s="16" t="s">
        <v>26239</v>
      </c>
      <c r="H608" s="16" t="s">
        <v>32666</v>
      </c>
      <c r="I608" s="16" t="s">
        <v>24559</v>
      </c>
      <c r="J608" s="16" t="s">
        <v>34487</v>
      </c>
    </row>
    <row r="609" spans="1:10">
      <c r="A609" s="16" t="s">
        <v>17399</v>
      </c>
      <c r="B609" s="52" t="s">
        <v>12941</v>
      </c>
      <c r="C609" s="16" t="str">
        <f t="shared" si="9"/>
        <v>001 - 803</v>
      </c>
      <c r="D609" s="52"/>
      <c r="E609" s="52" t="s">
        <v>37671</v>
      </c>
      <c r="F609" s="16"/>
      <c r="G609" s="16" t="s">
        <v>37670</v>
      </c>
      <c r="H609" s="16" t="s">
        <v>10732</v>
      </c>
      <c r="I609" s="16" t="s">
        <v>17400</v>
      </c>
      <c r="J609" s="16" t="s">
        <v>34487</v>
      </c>
    </row>
    <row r="610" spans="1:10">
      <c r="A610" s="16" t="s">
        <v>4321</v>
      </c>
      <c r="B610" s="52" t="s">
        <v>12942</v>
      </c>
      <c r="C610" s="16" t="str">
        <f t="shared" si="9"/>
        <v>001 - 015</v>
      </c>
      <c r="D610" s="52" t="s">
        <v>36059</v>
      </c>
      <c r="E610" s="52" t="s">
        <v>37671</v>
      </c>
      <c r="F610" s="16" t="s">
        <v>772</v>
      </c>
      <c r="G610" s="16" t="s">
        <v>37670</v>
      </c>
      <c r="H610" s="16" t="s">
        <v>10732</v>
      </c>
      <c r="I610" s="16" t="s">
        <v>4322</v>
      </c>
    </row>
    <row r="611" spans="1:10">
      <c r="A611" s="16" t="s">
        <v>22661</v>
      </c>
      <c r="B611" s="52" t="s">
        <v>36335</v>
      </c>
      <c r="C611" s="16" t="str">
        <f t="shared" si="9"/>
        <v>001 - 804</v>
      </c>
      <c r="D611" s="52"/>
      <c r="E611" s="52" t="s">
        <v>37671</v>
      </c>
      <c r="F611" s="16"/>
      <c r="G611" s="16" t="s">
        <v>37670</v>
      </c>
      <c r="H611" s="16" t="s">
        <v>10732</v>
      </c>
      <c r="I611" s="16" t="s">
        <v>22662</v>
      </c>
      <c r="J611" s="16" t="s">
        <v>34487</v>
      </c>
    </row>
    <row r="612" spans="1:10">
      <c r="A612" s="16" t="s">
        <v>34124</v>
      </c>
      <c r="B612" s="52" t="s">
        <v>35835</v>
      </c>
      <c r="C612" s="16" t="str">
        <f t="shared" si="9"/>
        <v>035 - 003</v>
      </c>
      <c r="D612" s="52" t="s">
        <v>34487</v>
      </c>
      <c r="E612" s="52" t="s">
        <v>30432</v>
      </c>
      <c r="F612" s="16" t="s">
        <v>34125</v>
      </c>
      <c r="G612" s="16" t="s">
        <v>30431</v>
      </c>
      <c r="H612" s="16" t="s">
        <v>35981</v>
      </c>
      <c r="I612" s="16" t="s">
        <v>30433</v>
      </c>
    </row>
    <row r="613" spans="1:10">
      <c r="A613" s="16" t="s">
        <v>8087</v>
      </c>
      <c r="B613" s="52" t="s">
        <v>36336</v>
      </c>
      <c r="C613" s="16" t="str">
        <f t="shared" si="9"/>
        <v>001 - 016</v>
      </c>
      <c r="D613" s="52" t="s">
        <v>34487</v>
      </c>
      <c r="E613" s="52" t="s">
        <v>37671</v>
      </c>
      <c r="F613" s="16" t="s">
        <v>4160</v>
      </c>
      <c r="G613" s="16" t="s">
        <v>37670</v>
      </c>
      <c r="H613" s="16" t="s">
        <v>10732</v>
      </c>
      <c r="I613" s="16" t="s">
        <v>8088</v>
      </c>
    </row>
    <row r="614" spans="1:10">
      <c r="A614" s="16" t="s">
        <v>37512</v>
      </c>
      <c r="B614" s="52" t="s">
        <v>2392</v>
      </c>
      <c r="C614" s="16" t="str">
        <f t="shared" si="9"/>
        <v>022 - 944</v>
      </c>
      <c r="D614" s="52"/>
      <c r="E614" s="52" t="s">
        <v>4777</v>
      </c>
      <c r="G614" s="16" t="s">
        <v>4776</v>
      </c>
      <c r="H614" s="16" t="s">
        <v>4778</v>
      </c>
      <c r="I614" s="16" t="s">
        <v>37513</v>
      </c>
      <c r="J614" s="16" t="s">
        <v>34487</v>
      </c>
    </row>
    <row r="615" spans="1:10">
      <c r="A615" s="16" t="s">
        <v>16567</v>
      </c>
      <c r="B615" s="52" t="s">
        <v>2011</v>
      </c>
      <c r="C615" s="16" t="str">
        <f t="shared" si="9"/>
        <v>005 - 007</v>
      </c>
      <c r="D615" s="52" t="s">
        <v>36059</v>
      </c>
      <c r="E615" s="52" t="s">
        <v>18693</v>
      </c>
      <c r="F615" s="16" t="s">
        <v>28246</v>
      </c>
      <c r="G615" s="16" t="s">
        <v>18692</v>
      </c>
      <c r="H615" s="16" t="s">
        <v>10732</v>
      </c>
      <c r="I615" s="16" t="s">
        <v>28247</v>
      </c>
      <c r="J615" s="16"/>
    </row>
    <row r="616" spans="1:10">
      <c r="A616" s="16" t="s">
        <v>16296</v>
      </c>
      <c r="B616" s="52" t="s">
        <v>36337</v>
      </c>
      <c r="C616" s="16" t="str">
        <f t="shared" si="9"/>
        <v>001 - 017</v>
      </c>
      <c r="D616" s="52" t="s">
        <v>36059</v>
      </c>
      <c r="E616" s="52" t="s">
        <v>37671</v>
      </c>
      <c r="F616" s="16" t="s">
        <v>35568</v>
      </c>
      <c r="G616" s="16" t="s">
        <v>37670</v>
      </c>
      <c r="H616" s="16" t="s">
        <v>10732</v>
      </c>
      <c r="I616" s="16" t="s">
        <v>16297</v>
      </c>
    </row>
    <row r="617" spans="1:10">
      <c r="A617" s="16" t="s">
        <v>24260</v>
      </c>
      <c r="B617" s="52" t="s">
        <v>15365</v>
      </c>
      <c r="C617" s="16" t="str">
        <f t="shared" si="9"/>
        <v>004 - 010</v>
      </c>
      <c r="D617" s="52" t="s">
        <v>36059</v>
      </c>
      <c r="E617" s="52" t="s">
        <v>10758</v>
      </c>
      <c r="F617" s="16" t="s">
        <v>36339</v>
      </c>
      <c r="G617" s="16" t="s">
        <v>10757</v>
      </c>
      <c r="H617" s="16" t="s">
        <v>10732</v>
      </c>
      <c r="I617" s="16" t="s">
        <v>23125</v>
      </c>
    </row>
    <row r="618" spans="1:10">
      <c r="A618" s="16" t="s">
        <v>29619</v>
      </c>
      <c r="B618" s="52" t="s">
        <v>21673</v>
      </c>
      <c r="C618" s="16" t="str">
        <f t="shared" si="9"/>
        <v>001 - 018</v>
      </c>
      <c r="D618" s="52" t="s">
        <v>36059</v>
      </c>
      <c r="E618" s="52" t="s">
        <v>37671</v>
      </c>
      <c r="F618" s="16" t="s">
        <v>4804</v>
      </c>
      <c r="G618" s="16" t="s">
        <v>37670</v>
      </c>
      <c r="H618" s="16" t="s">
        <v>10732</v>
      </c>
      <c r="I618" s="16" t="s">
        <v>29620</v>
      </c>
    </row>
    <row r="619" spans="1:10">
      <c r="A619" s="16" t="s">
        <v>8086</v>
      </c>
      <c r="B619" s="52" t="s">
        <v>32893</v>
      </c>
      <c r="C619" s="16" t="str">
        <f t="shared" si="9"/>
        <v>082 - 007</v>
      </c>
      <c r="D619" s="52" t="s">
        <v>36059</v>
      </c>
      <c r="E619" s="52" t="s">
        <v>1263</v>
      </c>
      <c r="F619" s="16" t="s">
        <v>8122</v>
      </c>
      <c r="G619" s="16" t="s">
        <v>1262</v>
      </c>
      <c r="H619" s="16" t="s">
        <v>29917</v>
      </c>
      <c r="I619" s="16" t="s">
        <v>8123</v>
      </c>
      <c r="J619" s="16"/>
    </row>
    <row r="620" spans="1:10">
      <c r="A620" s="16" t="s">
        <v>20974</v>
      </c>
      <c r="B620" s="52" t="s">
        <v>14175</v>
      </c>
      <c r="C620" s="16" t="str">
        <f t="shared" si="9"/>
        <v>009 - 008</v>
      </c>
      <c r="D620" s="52" t="s">
        <v>34487</v>
      </c>
      <c r="E620" s="52" t="s">
        <v>26840</v>
      </c>
      <c r="F620" s="16" t="s">
        <v>36060</v>
      </c>
      <c r="G620" s="16" t="s">
        <v>26839</v>
      </c>
      <c r="H620" s="16" t="s">
        <v>34573</v>
      </c>
      <c r="I620" s="16" t="s">
        <v>36061</v>
      </c>
      <c r="J620" s="16"/>
    </row>
    <row r="621" spans="1:10">
      <c r="A621" s="16" t="s">
        <v>24795</v>
      </c>
      <c r="B621" s="52" t="s">
        <v>4620</v>
      </c>
      <c r="C621" s="16" t="str">
        <f t="shared" si="9"/>
        <v>013 - 014</v>
      </c>
      <c r="D621" s="52" t="s">
        <v>34487</v>
      </c>
      <c r="E621" s="52" t="s">
        <v>26240</v>
      </c>
      <c r="F621" s="16" t="s">
        <v>10426</v>
      </c>
      <c r="G621" s="16" t="s">
        <v>26239</v>
      </c>
      <c r="H621" s="16" t="s">
        <v>32666</v>
      </c>
      <c r="I621" s="16" t="s">
        <v>2481</v>
      </c>
      <c r="J621" s="16" t="s">
        <v>7990</v>
      </c>
    </row>
    <row r="622" spans="1:10">
      <c r="A622" s="16" t="s">
        <v>2479</v>
      </c>
      <c r="B622" s="52" t="s">
        <v>3881</v>
      </c>
      <c r="C622" s="16" t="str">
        <f t="shared" si="9"/>
        <v>097 - 004</v>
      </c>
      <c r="D622" s="52" t="s">
        <v>34487</v>
      </c>
      <c r="E622" s="52" t="s">
        <v>26245</v>
      </c>
      <c r="F622" s="16" t="s">
        <v>2480</v>
      </c>
      <c r="G622" s="16" t="s">
        <v>26244</v>
      </c>
      <c r="H622" s="16" t="s">
        <v>32666</v>
      </c>
      <c r="I622" s="16" t="s">
        <v>2481</v>
      </c>
      <c r="J622" s="16"/>
    </row>
    <row r="623" spans="1:10">
      <c r="A623" s="16" t="s">
        <v>14847</v>
      </c>
      <c r="B623" s="52" t="s">
        <v>4621</v>
      </c>
      <c r="C623" s="16" t="str">
        <f t="shared" si="9"/>
        <v>013 - 811</v>
      </c>
      <c r="D623" s="52"/>
      <c r="E623" s="52" t="s">
        <v>26240</v>
      </c>
      <c r="G623" s="16" t="s">
        <v>26239</v>
      </c>
      <c r="H623" s="16" t="s">
        <v>32666</v>
      </c>
      <c r="I623" s="16" t="s">
        <v>14848</v>
      </c>
      <c r="J623" s="16" t="s">
        <v>34487</v>
      </c>
    </row>
    <row r="624" spans="1:10">
      <c r="A624" s="16" t="s">
        <v>13800</v>
      </c>
      <c r="B624" s="52" t="s">
        <v>8839</v>
      </c>
      <c r="C624" s="16" t="str">
        <f t="shared" si="9"/>
        <v>013 - 812</v>
      </c>
      <c r="D624" s="52"/>
      <c r="E624" s="52" t="s">
        <v>26240</v>
      </c>
      <c r="F624" s="16"/>
      <c r="G624" s="16" t="s">
        <v>26239</v>
      </c>
      <c r="H624" s="16" t="s">
        <v>32666</v>
      </c>
      <c r="I624" s="16" t="s">
        <v>13801</v>
      </c>
      <c r="J624" s="16" t="s">
        <v>34487</v>
      </c>
    </row>
    <row r="625" spans="1:10">
      <c r="A625" s="16" t="s">
        <v>13738</v>
      </c>
      <c r="B625" s="52" t="s">
        <v>24708</v>
      </c>
      <c r="C625" s="16" t="str">
        <f t="shared" si="9"/>
        <v>092 - 004</v>
      </c>
      <c r="D625" s="52" t="s">
        <v>34487</v>
      </c>
      <c r="E625" s="52" t="s">
        <v>3326</v>
      </c>
      <c r="F625" s="16" t="s">
        <v>11533</v>
      </c>
      <c r="G625" s="16" t="s">
        <v>30322</v>
      </c>
      <c r="H625" s="16" t="s">
        <v>33521</v>
      </c>
      <c r="I625" s="16" t="s">
        <v>13739</v>
      </c>
      <c r="J625" s="16"/>
    </row>
    <row r="626" spans="1:10">
      <c r="A626" s="16" t="s">
        <v>7626</v>
      </c>
      <c r="B626" s="52" t="s">
        <v>9040</v>
      </c>
      <c r="C626" s="16" t="str">
        <f t="shared" si="9"/>
        <v>012 - 809</v>
      </c>
      <c r="D626" s="52"/>
      <c r="E626" s="52" t="s">
        <v>18879</v>
      </c>
      <c r="F626" s="16"/>
      <c r="G626" s="16" t="s">
        <v>26253</v>
      </c>
      <c r="H626" s="16" t="s">
        <v>32666</v>
      </c>
      <c r="I626" s="16" t="s">
        <v>7627</v>
      </c>
      <c r="J626" s="16" t="s">
        <v>34487</v>
      </c>
    </row>
    <row r="627" spans="1:10">
      <c r="A627" s="16" t="s">
        <v>2102</v>
      </c>
      <c r="B627" s="52" t="s">
        <v>2393</v>
      </c>
      <c r="C627" s="16" t="str">
        <f t="shared" si="9"/>
        <v>022 - 945</v>
      </c>
      <c r="D627" s="52"/>
      <c r="E627" s="52" t="s">
        <v>4777</v>
      </c>
      <c r="G627" s="16" t="s">
        <v>4776</v>
      </c>
      <c r="H627" s="16" t="s">
        <v>4778</v>
      </c>
      <c r="I627" s="16" t="s">
        <v>2103</v>
      </c>
      <c r="J627" s="16" t="s">
        <v>34487</v>
      </c>
    </row>
    <row r="628" spans="1:10">
      <c r="A628" s="16" t="s">
        <v>32768</v>
      </c>
      <c r="B628" s="52" t="s">
        <v>21674</v>
      </c>
      <c r="C628" s="16" t="str">
        <f t="shared" si="9"/>
        <v>001 - 019</v>
      </c>
      <c r="D628" s="52" t="s">
        <v>34487</v>
      </c>
      <c r="E628" s="52" t="s">
        <v>37671</v>
      </c>
      <c r="F628" s="16" t="s">
        <v>4160</v>
      </c>
      <c r="G628" s="16" t="s">
        <v>37670</v>
      </c>
      <c r="H628" s="16" t="s">
        <v>10732</v>
      </c>
      <c r="I628" s="16" t="s">
        <v>32769</v>
      </c>
    </row>
    <row r="629" spans="1:10">
      <c r="A629" s="16" t="s">
        <v>25796</v>
      </c>
      <c r="B629" s="52" t="s">
        <v>7949</v>
      </c>
      <c r="C629" s="16" t="str">
        <f t="shared" si="9"/>
        <v>002 - 008</v>
      </c>
      <c r="D629" s="52" t="s">
        <v>34487</v>
      </c>
      <c r="E629" s="52" t="s">
        <v>36066</v>
      </c>
      <c r="F629" s="16" t="s">
        <v>25797</v>
      </c>
      <c r="G629" s="16" t="s">
        <v>20457</v>
      </c>
      <c r="H629" s="16" t="s">
        <v>10732</v>
      </c>
      <c r="I629" s="16" t="s">
        <v>25798</v>
      </c>
      <c r="J629" s="16"/>
    </row>
    <row r="630" spans="1:10">
      <c r="A630" s="16" t="s">
        <v>26668</v>
      </c>
      <c r="B630" s="52" t="s">
        <v>7950</v>
      </c>
      <c r="C630" s="16" t="str">
        <f t="shared" si="9"/>
        <v>002 - 009</v>
      </c>
      <c r="D630" s="52" t="s">
        <v>36059</v>
      </c>
      <c r="E630" s="52" t="s">
        <v>36066</v>
      </c>
      <c r="F630" s="16" t="s">
        <v>778</v>
      </c>
      <c r="G630" s="16" t="s">
        <v>20457</v>
      </c>
      <c r="H630" s="16" t="s">
        <v>10732</v>
      </c>
      <c r="I630" s="16" t="s">
        <v>28925</v>
      </c>
    </row>
    <row r="631" spans="1:10">
      <c r="A631" s="16" t="s">
        <v>11088</v>
      </c>
      <c r="B631" s="52" t="s">
        <v>29247</v>
      </c>
      <c r="C631" s="16" t="str">
        <f t="shared" si="9"/>
        <v>015 - 805</v>
      </c>
      <c r="D631" s="52"/>
      <c r="E631" s="52" t="s">
        <v>32665</v>
      </c>
      <c r="F631" s="16"/>
      <c r="G631" s="16" t="s">
        <v>32664</v>
      </c>
      <c r="H631" s="16" t="s">
        <v>32666</v>
      </c>
      <c r="I631" s="16" t="s">
        <v>22364</v>
      </c>
      <c r="J631" s="16" t="s">
        <v>34487</v>
      </c>
    </row>
    <row r="632" spans="1:10">
      <c r="A632" s="16" t="s">
        <v>33353</v>
      </c>
      <c r="B632" s="52" t="s">
        <v>33810</v>
      </c>
      <c r="C632" s="16" t="str">
        <f t="shared" si="9"/>
        <v>066 - 007</v>
      </c>
      <c r="D632" s="52" t="s">
        <v>34487</v>
      </c>
      <c r="E632" s="52" t="s">
        <v>3383</v>
      </c>
      <c r="F632" s="16" t="s">
        <v>3393</v>
      </c>
      <c r="G632" s="16" t="s">
        <v>3382</v>
      </c>
      <c r="H632" s="16" t="s">
        <v>15395</v>
      </c>
      <c r="I632" s="16" t="s">
        <v>3394</v>
      </c>
    </row>
    <row r="633" spans="1:10">
      <c r="A633" s="16" t="s">
        <v>25799</v>
      </c>
      <c r="B633" s="52" t="s">
        <v>11128</v>
      </c>
      <c r="C633" s="16" t="str">
        <f t="shared" si="9"/>
        <v>076 - 008</v>
      </c>
      <c r="D633" s="52" t="s">
        <v>34487</v>
      </c>
      <c r="E633" s="52" t="s">
        <v>13510</v>
      </c>
      <c r="F633" s="16" t="s">
        <v>25800</v>
      </c>
      <c r="G633" s="16" t="s">
        <v>13509</v>
      </c>
      <c r="H633" s="16" t="s">
        <v>13511</v>
      </c>
      <c r="I633" s="16" t="s">
        <v>25801</v>
      </c>
    </row>
    <row r="634" spans="1:10">
      <c r="A634" s="16" t="s">
        <v>21705</v>
      </c>
      <c r="B634" s="52" t="s">
        <v>15181</v>
      </c>
      <c r="C634" s="16" t="str">
        <f t="shared" si="9"/>
        <v>006 - 011</v>
      </c>
      <c r="D634" s="52" t="s">
        <v>36059</v>
      </c>
      <c r="E634" s="52" t="s">
        <v>26671</v>
      </c>
      <c r="F634" s="16" t="s">
        <v>21706</v>
      </c>
      <c r="G634" s="16" t="s">
        <v>26670</v>
      </c>
      <c r="H634" s="16" t="s">
        <v>10732</v>
      </c>
      <c r="I634" s="16" t="s">
        <v>21707</v>
      </c>
    </row>
    <row r="635" spans="1:10">
      <c r="A635" s="16" t="s">
        <v>16560</v>
      </c>
      <c r="B635" s="52" t="s">
        <v>28863</v>
      </c>
      <c r="C635" s="16" t="str">
        <f t="shared" si="9"/>
        <v>090 - 007</v>
      </c>
      <c r="D635" s="52" t="s">
        <v>34487</v>
      </c>
      <c r="E635" s="52" t="s">
        <v>33520</v>
      </c>
      <c r="F635" s="16" t="s">
        <v>16561</v>
      </c>
      <c r="G635" s="16" t="s">
        <v>33519</v>
      </c>
      <c r="H635" s="16" t="s">
        <v>33521</v>
      </c>
      <c r="I635" s="16" t="s">
        <v>16562</v>
      </c>
      <c r="J635" s="16"/>
    </row>
    <row r="636" spans="1:10">
      <c r="A636" s="16" t="s">
        <v>4766</v>
      </c>
      <c r="B636" s="52" t="s">
        <v>21675</v>
      </c>
      <c r="C636" s="16" t="str">
        <f t="shared" si="9"/>
        <v>001 - 020</v>
      </c>
      <c r="D636" s="52" t="s">
        <v>36059</v>
      </c>
      <c r="E636" s="52" t="s">
        <v>37671</v>
      </c>
      <c r="F636" s="16" t="s">
        <v>772</v>
      </c>
      <c r="G636" s="16" t="s">
        <v>37670</v>
      </c>
      <c r="H636" s="16" t="s">
        <v>10732</v>
      </c>
      <c r="I636" s="16" t="s">
        <v>4767</v>
      </c>
    </row>
    <row r="637" spans="1:10">
      <c r="A637" s="16" t="s">
        <v>24203</v>
      </c>
      <c r="B637" s="52" t="s">
        <v>2394</v>
      </c>
      <c r="C637" s="16" t="str">
        <f t="shared" si="9"/>
        <v>022 - 008</v>
      </c>
      <c r="D637" s="52"/>
      <c r="E637" s="52" t="s">
        <v>4777</v>
      </c>
      <c r="G637" s="16" t="s">
        <v>4776</v>
      </c>
      <c r="H637" s="16" t="s">
        <v>4778</v>
      </c>
      <c r="I637" s="16" t="s">
        <v>24204</v>
      </c>
      <c r="J637" s="16" t="s">
        <v>34487</v>
      </c>
    </row>
    <row r="638" spans="1:10">
      <c r="A638" s="16" t="s">
        <v>15506</v>
      </c>
      <c r="B638" s="52" t="s">
        <v>10984</v>
      </c>
      <c r="C638" s="16" t="str">
        <f t="shared" si="9"/>
        <v>I99 - 666</v>
      </c>
      <c r="D638" s="52"/>
      <c r="E638" s="52" t="s">
        <v>10726</v>
      </c>
      <c r="F638" s="16"/>
      <c r="G638" s="16" t="s">
        <v>10725</v>
      </c>
      <c r="H638" s="16" t="s">
        <v>10727</v>
      </c>
      <c r="I638" s="16" t="s">
        <v>15507</v>
      </c>
    </row>
    <row r="639" spans="1:10">
      <c r="A639" s="16" t="s">
        <v>6907</v>
      </c>
      <c r="B639" s="52" t="s">
        <v>10132</v>
      </c>
      <c r="C639" s="16" t="str">
        <f t="shared" si="9"/>
        <v>003 - 011</v>
      </c>
      <c r="D639" s="52" t="s">
        <v>34487</v>
      </c>
      <c r="E639" s="52" t="s">
        <v>3328</v>
      </c>
      <c r="F639" s="16" t="s">
        <v>6908</v>
      </c>
      <c r="G639" s="16" t="s">
        <v>10731</v>
      </c>
      <c r="H639" s="16" t="s">
        <v>10732</v>
      </c>
      <c r="I639" s="16" t="s">
        <v>32929</v>
      </c>
      <c r="J639" s="16" t="s">
        <v>7990</v>
      </c>
    </row>
    <row r="640" spans="1:10">
      <c r="A640" s="16" t="s">
        <v>5387</v>
      </c>
      <c r="B640" s="52" t="s">
        <v>14247</v>
      </c>
      <c r="C640" s="16" t="str">
        <f t="shared" si="9"/>
        <v>103 - 007</v>
      </c>
      <c r="D640" s="52" t="s">
        <v>34487</v>
      </c>
      <c r="E640" s="52" t="s">
        <v>14668</v>
      </c>
      <c r="F640" s="16" t="s">
        <v>32928</v>
      </c>
      <c r="G640" s="16" t="s">
        <v>14667</v>
      </c>
      <c r="H640" s="16" t="s">
        <v>10732</v>
      </c>
      <c r="I640" s="16" t="s">
        <v>32929</v>
      </c>
      <c r="J640" s="16"/>
    </row>
    <row r="641" spans="1:10">
      <c r="A641" s="16" t="s">
        <v>28675</v>
      </c>
      <c r="B641" s="52" t="s">
        <v>28864</v>
      </c>
      <c r="C641" s="16" t="str">
        <f t="shared" ref="C641:C704" si="10">MID(A641,1,3) &amp;" - " &amp;MID(A641,4,3)</f>
        <v>090 - 801</v>
      </c>
      <c r="D641" s="52"/>
      <c r="E641" s="52" t="s">
        <v>33520</v>
      </c>
      <c r="F641" s="16"/>
      <c r="G641" s="16" t="s">
        <v>33519</v>
      </c>
      <c r="H641" s="16" t="s">
        <v>33521</v>
      </c>
      <c r="I641" s="16" t="s">
        <v>28676</v>
      </c>
      <c r="J641" s="16" t="s">
        <v>34487</v>
      </c>
    </row>
    <row r="642" spans="1:10">
      <c r="A642" s="16" t="s">
        <v>34581</v>
      </c>
      <c r="B642" s="52" t="s">
        <v>11129</v>
      </c>
      <c r="C642" s="16" t="str">
        <f t="shared" si="10"/>
        <v>076 - 009</v>
      </c>
      <c r="D642" s="52" t="s">
        <v>34487</v>
      </c>
      <c r="E642" s="52" t="s">
        <v>13510</v>
      </c>
      <c r="F642" s="16" t="s">
        <v>13508</v>
      </c>
      <c r="G642" s="16" t="s">
        <v>13509</v>
      </c>
      <c r="H642" s="16" t="s">
        <v>13511</v>
      </c>
      <c r="I642" s="16" t="s">
        <v>34582</v>
      </c>
      <c r="J642" s="16"/>
    </row>
    <row r="643" spans="1:10">
      <c r="A643" s="16" t="s">
        <v>13640</v>
      </c>
      <c r="B643" s="52" t="s">
        <v>22376</v>
      </c>
      <c r="C643" s="16" t="str">
        <f t="shared" si="10"/>
        <v>028 - 009</v>
      </c>
      <c r="D643" s="52" t="s">
        <v>36059</v>
      </c>
      <c r="E643" s="52" t="s">
        <v>32659</v>
      </c>
      <c r="F643" s="16" t="s">
        <v>13641</v>
      </c>
      <c r="G643" s="16" t="s">
        <v>32658</v>
      </c>
      <c r="H643" s="16" t="s">
        <v>32660</v>
      </c>
      <c r="I643" s="16" t="s">
        <v>13642</v>
      </c>
      <c r="J643" s="16"/>
    </row>
    <row r="644" spans="1:10">
      <c r="A644" s="16" t="s">
        <v>7001</v>
      </c>
      <c r="B644" s="52" t="s">
        <v>37366</v>
      </c>
      <c r="C644" s="16" t="str">
        <f t="shared" si="10"/>
        <v>095 - 010</v>
      </c>
      <c r="D644" s="52" t="s">
        <v>34487</v>
      </c>
      <c r="E644" s="52" t="s">
        <v>5719</v>
      </c>
      <c r="F644" s="16" t="s">
        <v>28651</v>
      </c>
      <c r="G644" s="16" t="s">
        <v>29627</v>
      </c>
      <c r="H644" s="16" t="s">
        <v>33521</v>
      </c>
      <c r="I644" s="16" t="s">
        <v>7002</v>
      </c>
    </row>
    <row r="645" spans="1:10">
      <c r="A645" s="16" t="s">
        <v>3495</v>
      </c>
      <c r="B645" s="52" t="s">
        <v>29376</v>
      </c>
      <c r="C645" s="16" t="str">
        <f t="shared" si="10"/>
        <v>076 - 010</v>
      </c>
      <c r="D645" s="52" t="s">
        <v>34487</v>
      </c>
      <c r="E645" s="52" t="s">
        <v>13510</v>
      </c>
      <c r="F645" s="16" t="s">
        <v>25800</v>
      </c>
      <c r="G645" s="16" t="s">
        <v>13509</v>
      </c>
      <c r="H645" s="16" t="s">
        <v>13511</v>
      </c>
      <c r="I645" s="16" t="s">
        <v>3496</v>
      </c>
    </row>
    <row r="646" spans="1:10">
      <c r="A646" s="16" t="s">
        <v>36881</v>
      </c>
      <c r="B646" s="52" t="s">
        <v>32157</v>
      </c>
      <c r="C646" s="16" t="str">
        <f t="shared" si="10"/>
        <v>070 - 002</v>
      </c>
      <c r="D646" s="52" t="s">
        <v>34487</v>
      </c>
      <c r="E646" s="52" t="s">
        <v>23672</v>
      </c>
      <c r="F646" s="16" t="s">
        <v>23670</v>
      </c>
      <c r="G646" s="16" t="s">
        <v>23671</v>
      </c>
      <c r="H646" s="16" t="s">
        <v>10748</v>
      </c>
      <c r="I646" s="16" t="s">
        <v>23673</v>
      </c>
    </row>
    <row r="647" spans="1:10">
      <c r="A647" s="16" t="s">
        <v>35931</v>
      </c>
      <c r="B647" s="52" t="s">
        <v>32183</v>
      </c>
      <c r="C647" s="16" t="str">
        <f t="shared" si="10"/>
        <v>063 - 007</v>
      </c>
      <c r="D647" s="52" t="s">
        <v>36059</v>
      </c>
      <c r="E647" s="52" t="s">
        <v>30281</v>
      </c>
      <c r="F647" s="16" t="s">
        <v>30749</v>
      </c>
      <c r="G647" s="16" t="s">
        <v>30319</v>
      </c>
      <c r="H647" s="16" t="s">
        <v>30282</v>
      </c>
      <c r="I647" s="16" t="s">
        <v>35932</v>
      </c>
      <c r="J647" s="16"/>
    </row>
    <row r="648" spans="1:10">
      <c r="A648" s="16" t="s">
        <v>22073</v>
      </c>
      <c r="B648" s="52" t="s">
        <v>29248</v>
      </c>
      <c r="C648" s="16" t="str">
        <f t="shared" si="10"/>
        <v>015 - 806</v>
      </c>
      <c r="D648" s="52"/>
      <c r="E648" s="52" t="s">
        <v>32665</v>
      </c>
      <c r="F648" s="16"/>
      <c r="G648" s="16" t="s">
        <v>32664</v>
      </c>
      <c r="H648" s="16" t="s">
        <v>32666</v>
      </c>
      <c r="I648" s="16" t="s">
        <v>22074</v>
      </c>
      <c r="J648" s="16" t="s">
        <v>34487</v>
      </c>
    </row>
    <row r="649" spans="1:10">
      <c r="A649" s="16" t="s">
        <v>25802</v>
      </c>
      <c r="B649" s="52" t="s">
        <v>33011</v>
      </c>
      <c r="C649" s="16" t="str">
        <f t="shared" si="10"/>
        <v>012 - 008</v>
      </c>
      <c r="D649" s="52" t="s">
        <v>34487</v>
      </c>
      <c r="E649" s="52" t="s">
        <v>18879</v>
      </c>
      <c r="F649" s="16" t="s">
        <v>25803</v>
      </c>
      <c r="G649" s="16" t="s">
        <v>26253</v>
      </c>
      <c r="H649" s="16" t="s">
        <v>32666</v>
      </c>
      <c r="I649" s="16" t="s">
        <v>25804</v>
      </c>
      <c r="J649" s="16"/>
    </row>
    <row r="650" spans="1:10">
      <c r="A650" s="16" t="s">
        <v>22450</v>
      </c>
      <c r="B650" s="52" t="s">
        <v>29249</v>
      </c>
      <c r="C650" s="16" t="str">
        <f t="shared" si="10"/>
        <v>015 - 807</v>
      </c>
      <c r="D650" s="52"/>
      <c r="E650" s="52" t="s">
        <v>32665</v>
      </c>
      <c r="F650" s="16"/>
      <c r="G650" s="16" t="s">
        <v>32664</v>
      </c>
      <c r="H650" s="16" t="s">
        <v>32666</v>
      </c>
      <c r="I650" s="16" t="s">
        <v>22451</v>
      </c>
      <c r="J650" s="16" t="s">
        <v>34487</v>
      </c>
    </row>
    <row r="651" spans="1:10">
      <c r="A651" s="16" t="s">
        <v>21708</v>
      </c>
      <c r="B651" s="52" t="s">
        <v>37367</v>
      </c>
      <c r="C651" s="16" t="str">
        <f t="shared" si="10"/>
        <v>095 - 011</v>
      </c>
      <c r="D651" s="52" t="s">
        <v>36059</v>
      </c>
      <c r="E651" s="52" t="s">
        <v>5719</v>
      </c>
      <c r="F651" s="16" t="s">
        <v>18806</v>
      </c>
      <c r="G651" s="16" t="s">
        <v>29627</v>
      </c>
      <c r="H651" s="16" t="s">
        <v>33521</v>
      </c>
      <c r="I651" s="16" t="s">
        <v>32158</v>
      </c>
    </row>
    <row r="652" spans="1:10">
      <c r="A652" s="16" t="s">
        <v>22365</v>
      </c>
      <c r="B652" s="52" t="s">
        <v>21676</v>
      </c>
      <c r="C652" s="16" t="str">
        <f t="shared" si="10"/>
        <v>001 - 805</v>
      </c>
      <c r="D652" s="52"/>
      <c r="E652" s="52" t="s">
        <v>37671</v>
      </c>
      <c r="F652" s="16"/>
      <c r="G652" s="16" t="s">
        <v>37670</v>
      </c>
      <c r="H652" s="16" t="s">
        <v>10732</v>
      </c>
      <c r="I652" s="16" t="s">
        <v>22366</v>
      </c>
      <c r="J652" s="16" t="s">
        <v>34487</v>
      </c>
    </row>
    <row r="653" spans="1:10">
      <c r="A653" s="16" t="s">
        <v>2409</v>
      </c>
      <c r="B653" s="52" t="s">
        <v>10985</v>
      </c>
      <c r="C653" s="16" t="str">
        <f t="shared" si="10"/>
        <v>I99 - 469</v>
      </c>
      <c r="D653" s="52"/>
      <c r="E653" s="52" t="s">
        <v>10726</v>
      </c>
      <c r="F653" s="16"/>
      <c r="G653" s="16" t="s">
        <v>10725</v>
      </c>
      <c r="H653" s="16" t="s">
        <v>10727</v>
      </c>
      <c r="I653" s="16" t="s">
        <v>2410</v>
      </c>
    </row>
    <row r="654" spans="1:10">
      <c r="A654" s="16" t="s">
        <v>34479</v>
      </c>
      <c r="B654" s="52" t="s">
        <v>29250</v>
      </c>
      <c r="C654" s="16" t="str">
        <f t="shared" si="10"/>
        <v>015 - 808</v>
      </c>
      <c r="D654" s="52"/>
      <c r="E654" s="52" t="s">
        <v>32665</v>
      </c>
      <c r="F654" s="16"/>
      <c r="G654" s="16" t="s">
        <v>32664</v>
      </c>
      <c r="H654" s="16" t="s">
        <v>32666</v>
      </c>
      <c r="I654" s="16" t="s">
        <v>34480</v>
      </c>
      <c r="J654" s="16" t="s">
        <v>34487</v>
      </c>
    </row>
    <row r="655" spans="1:10">
      <c r="A655" s="16" t="s">
        <v>36636</v>
      </c>
      <c r="B655" s="52" t="s">
        <v>35647</v>
      </c>
      <c r="C655" s="16" t="str">
        <f t="shared" si="10"/>
        <v>702 - 704</v>
      </c>
      <c r="D655" s="52"/>
      <c r="E655" s="52"/>
      <c r="F655" s="16"/>
      <c r="G655" s="16" t="s">
        <v>17438</v>
      </c>
      <c r="H655" s="16" t="s">
        <v>10727</v>
      </c>
      <c r="I655" s="16" t="s">
        <v>36637</v>
      </c>
      <c r="J655" s="16" t="s">
        <v>34487</v>
      </c>
    </row>
    <row r="656" spans="1:10">
      <c r="A656" s="16" t="s">
        <v>28438</v>
      </c>
      <c r="B656" s="52" t="s">
        <v>21677</v>
      </c>
      <c r="C656" s="16" t="str">
        <f t="shared" si="10"/>
        <v>001 - 021</v>
      </c>
      <c r="D656" s="52" t="s">
        <v>36059</v>
      </c>
      <c r="E656" s="52" t="s">
        <v>37671</v>
      </c>
      <c r="F656" s="16" t="s">
        <v>4160</v>
      </c>
      <c r="G656" s="16" t="s">
        <v>37670</v>
      </c>
      <c r="H656" s="16" t="s">
        <v>10732</v>
      </c>
      <c r="I656" s="16" t="s">
        <v>28439</v>
      </c>
    </row>
    <row r="657" spans="1:10">
      <c r="A657" s="16" t="s">
        <v>13948</v>
      </c>
      <c r="B657" s="52" t="s">
        <v>6143</v>
      </c>
      <c r="C657" s="16" t="str">
        <f t="shared" si="10"/>
        <v>042 - 004</v>
      </c>
      <c r="D657" s="52" t="s">
        <v>36059</v>
      </c>
      <c r="E657" s="52" t="s">
        <v>1290</v>
      </c>
      <c r="F657" s="16" t="s">
        <v>13949</v>
      </c>
      <c r="G657" s="16" t="s">
        <v>33346</v>
      </c>
      <c r="H657" s="16" t="s">
        <v>20397</v>
      </c>
      <c r="I657" s="16" t="s">
        <v>13950</v>
      </c>
      <c r="J657" s="16"/>
    </row>
    <row r="658" spans="1:10">
      <c r="A658" s="16" t="s">
        <v>13951</v>
      </c>
      <c r="B658" s="52" t="s">
        <v>1100</v>
      </c>
      <c r="C658" s="16" t="str">
        <f t="shared" si="10"/>
        <v>056 - 004</v>
      </c>
      <c r="D658" s="52" t="s">
        <v>36059</v>
      </c>
      <c r="E658" s="52" t="s">
        <v>29533</v>
      </c>
      <c r="F658" s="16" t="s">
        <v>5461</v>
      </c>
      <c r="G658" s="16" t="s">
        <v>29532</v>
      </c>
      <c r="H658" s="16" t="s">
        <v>20396</v>
      </c>
      <c r="I658" s="16" t="s">
        <v>13952</v>
      </c>
      <c r="J658" s="16"/>
    </row>
    <row r="659" spans="1:10">
      <c r="A659" s="16" t="s">
        <v>24415</v>
      </c>
      <c r="B659" s="52" t="s">
        <v>11154</v>
      </c>
      <c r="C659" s="16" t="str">
        <f t="shared" si="10"/>
        <v>024 - 011</v>
      </c>
      <c r="D659" s="52" t="s">
        <v>36059</v>
      </c>
      <c r="E659" s="52" t="s">
        <v>26794</v>
      </c>
      <c r="F659" s="16" t="s">
        <v>34026</v>
      </c>
      <c r="G659" s="16" t="s">
        <v>26793</v>
      </c>
      <c r="H659" s="16" t="s">
        <v>32660</v>
      </c>
      <c r="I659" s="16" t="s">
        <v>34027</v>
      </c>
    </row>
    <row r="660" spans="1:10">
      <c r="A660" s="16" t="s">
        <v>34028</v>
      </c>
      <c r="B660" s="52" t="s">
        <v>15366</v>
      </c>
      <c r="C660" s="16" t="str">
        <f t="shared" si="10"/>
        <v>004 - 011</v>
      </c>
      <c r="D660" s="52" t="s">
        <v>36059</v>
      </c>
      <c r="E660" s="52" t="s">
        <v>10758</v>
      </c>
      <c r="F660" s="16" t="s">
        <v>16892</v>
      </c>
      <c r="G660" s="16" t="s">
        <v>10757</v>
      </c>
      <c r="H660" s="16" t="s">
        <v>10732</v>
      </c>
      <c r="I660" s="16" t="s">
        <v>34029</v>
      </c>
    </row>
    <row r="661" spans="1:10">
      <c r="A661" s="16" t="s">
        <v>32159</v>
      </c>
      <c r="B661" s="52" t="s">
        <v>37569</v>
      </c>
      <c r="C661" s="16" t="str">
        <f t="shared" si="10"/>
        <v>017 - 011</v>
      </c>
      <c r="D661" s="52" t="s">
        <v>36059</v>
      </c>
      <c r="E661" s="52" t="s">
        <v>22538</v>
      </c>
      <c r="F661" s="16" t="s">
        <v>26230</v>
      </c>
      <c r="G661" s="16" t="s">
        <v>22537</v>
      </c>
      <c r="H661" s="16" t="s">
        <v>32666</v>
      </c>
      <c r="I661" s="16" t="s">
        <v>32160</v>
      </c>
    </row>
    <row r="662" spans="1:10">
      <c r="A662" s="16" t="s">
        <v>32258</v>
      </c>
      <c r="B662" s="52" t="s">
        <v>12107</v>
      </c>
      <c r="C662" s="16" t="str">
        <f t="shared" si="10"/>
        <v>016 - 019</v>
      </c>
      <c r="D662" s="52" t="s">
        <v>36059</v>
      </c>
      <c r="E662" s="52" t="s">
        <v>10742</v>
      </c>
      <c r="F662" s="16" t="s">
        <v>32627</v>
      </c>
      <c r="G662" s="16" t="s">
        <v>10741</v>
      </c>
      <c r="H662" s="16" t="s">
        <v>32666</v>
      </c>
      <c r="I662" s="16" t="s">
        <v>32259</v>
      </c>
      <c r="J662" s="16"/>
    </row>
    <row r="663" spans="1:10">
      <c r="A663" s="16" t="s">
        <v>6974</v>
      </c>
      <c r="B663" s="52" t="s">
        <v>19761</v>
      </c>
      <c r="C663" s="16" t="str">
        <f t="shared" si="10"/>
        <v>048 - 002</v>
      </c>
      <c r="D663" s="52" t="s">
        <v>34487</v>
      </c>
      <c r="E663" s="52" t="s">
        <v>29538</v>
      </c>
      <c r="F663" s="16" t="s">
        <v>6975</v>
      </c>
      <c r="G663" s="16" t="s">
        <v>29537</v>
      </c>
      <c r="H663" s="16" t="s">
        <v>30328</v>
      </c>
      <c r="I663" s="16" t="s">
        <v>6976</v>
      </c>
    </row>
    <row r="664" spans="1:10">
      <c r="A664" s="16" t="s">
        <v>29535</v>
      </c>
      <c r="B664" s="52" t="s">
        <v>19762</v>
      </c>
      <c r="C664" s="16" t="str">
        <f t="shared" si="10"/>
        <v>048 - 003</v>
      </c>
      <c r="D664" s="52" t="s">
        <v>36059</v>
      </c>
      <c r="E664" s="52" t="s">
        <v>29538</v>
      </c>
      <c r="F664" s="16" t="s">
        <v>29536</v>
      </c>
      <c r="G664" s="16" t="s">
        <v>29537</v>
      </c>
      <c r="H664" s="16" t="s">
        <v>30328</v>
      </c>
      <c r="I664" s="16" t="s">
        <v>29539</v>
      </c>
    </row>
    <row r="665" spans="1:10">
      <c r="A665" s="16" t="s">
        <v>273</v>
      </c>
      <c r="B665" s="52" t="s">
        <v>8213</v>
      </c>
      <c r="C665" s="16" t="str">
        <f t="shared" si="10"/>
        <v>018 - 008</v>
      </c>
      <c r="D665" s="52" t="s">
        <v>36059</v>
      </c>
      <c r="E665" s="52" t="s">
        <v>35975</v>
      </c>
      <c r="F665" s="16" t="s">
        <v>274</v>
      </c>
      <c r="G665" s="16" t="s">
        <v>35974</v>
      </c>
      <c r="H665" s="16" t="s">
        <v>32666</v>
      </c>
      <c r="I665" s="16" t="s">
        <v>275</v>
      </c>
      <c r="J665" s="16"/>
    </row>
    <row r="666" spans="1:10">
      <c r="A666" s="16" t="s">
        <v>37756</v>
      </c>
      <c r="B666" s="52" t="s">
        <v>36797</v>
      </c>
      <c r="C666" s="16" t="str">
        <f t="shared" si="10"/>
        <v>021 - 007</v>
      </c>
      <c r="D666" s="52" t="s">
        <v>34487</v>
      </c>
      <c r="E666" s="52" t="s">
        <v>14657</v>
      </c>
      <c r="F666" s="16" t="s">
        <v>9178</v>
      </c>
      <c r="G666" s="16" t="s">
        <v>14656</v>
      </c>
      <c r="H666" s="16" t="s">
        <v>4778</v>
      </c>
      <c r="I666" s="16" t="s">
        <v>37757</v>
      </c>
      <c r="J666" s="16"/>
    </row>
    <row r="667" spans="1:10">
      <c r="A667" s="16" t="s">
        <v>22367</v>
      </c>
      <c r="B667" s="52" t="s">
        <v>28395</v>
      </c>
      <c r="C667" s="16" t="str">
        <f t="shared" si="10"/>
        <v>019 - 805</v>
      </c>
      <c r="D667" s="52"/>
      <c r="E667" s="52" t="s">
        <v>23092</v>
      </c>
      <c r="F667" s="16"/>
      <c r="G667" s="16" t="s">
        <v>23091</v>
      </c>
      <c r="H667" s="16" t="s">
        <v>32666</v>
      </c>
      <c r="I667" s="16" t="s">
        <v>22046</v>
      </c>
      <c r="J667" s="16" t="s">
        <v>34487</v>
      </c>
    </row>
    <row r="668" spans="1:10">
      <c r="A668" s="16" t="s">
        <v>35227</v>
      </c>
      <c r="B668" s="52" t="s">
        <v>22377</v>
      </c>
      <c r="C668" s="16" t="str">
        <f t="shared" si="10"/>
        <v>028 - 010</v>
      </c>
      <c r="D668" s="52" t="s">
        <v>34487</v>
      </c>
      <c r="E668" s="52" t="s">
        <v>32659</v>
      </c>
      <c r="F668" s="16" t="s">
        <v>35228</v>
      </c>
      <c r="G668" s="16" t="s">
        <v>32658</v>
      </c>
      <c r="H668" s="16" t="s">
        <v>32660</v>
      </c>
      <c r="I668" s="16" t="s">
        <v>35229</v>
      </c>
    </row>
    <row r="669" spans="1:10">
      <c r="A669" s="16" t="s">
        <v>30338</v>
      </c>
      <c r="B669" s="52" t="s">
        <v>36447</v>
      </c>
      <c r="C669" s="16" t="str">
        <f t="shared" si="10"/>
        <v>083 - 005</v>
      </c>
      <c r="D669" s="52" t="s">
        <v>34487</v>
      </c>
      <c r="E669" s="52" t="s">
        <v>21246</v>
      </c>
      <c r="F669" s="16" t="s">
        <v>30339</v>
      </c>
      <c r="G669" s="16" t="s">
        <v>21245</v>
      </c>
      <c r="H669" s="16" t="s">
        <v>29917</v>
      </c>
      <c r="I669" s="16" t="s">
        <v>30340</v>
      </c>
      <c r="J669" s="16"/>
    </row>
    <row r="670" spans="1:10">
      <c r="A670" s="16" t="s">
        <v>2108</v>
      </c>
      <c r="B670" s="52" t="s">
        <v>2395</v>
      </c>
      <c r="C670" s="16" t="str">
        <f t="shared" si="10"/>
        <v>022 - 946</v>
      </c>
      <c r="D670" s="52"/>
      <c r="E670" s="52" t="s">
        <v>4777</v>
      </c>
      <c r="G670" s="16" t="s">
        <v>4776</v>
      </c>
      <c r="H670" s="16" t="s">
        <v>4778</v>
      </c>
      <c r="I670" s="16" t="s">
        <v>2109</v>
      </c>
      <c r="J670" s="16" t="s">
        <v>34487</v>
      </c>
    </row>
    <row r="671" spans="1:10">
      <c r="A671" s="16" t="s">
        <v>12855</v>
      </c>
      <c r="B671" s="52" t="s">
        <v>24312</v>
      </c>
      <c r="C671" s="16" t="str">
        <f t="shared" si="10"/>
        <v>041 - 004</v>
      </c>
      <c r="D671" s="52" t="s">
        <v>34487</v>
      </c>
      <c r="E671" s="52" t="s">
        <v>31873</v>
      </c>
      <c r="F671" s="16" t="s">
        <v>12856</v>
      </c>
      <c r="G671" s="16" t="s">
        <v>31872</v>
      </c>
      <c r="H671" s="16" t="s">
        <v>20397</v>
      </c>
      <c r="I671" s="16" t="s">
        <v>34281</v>
      </c>
      <c r="J671" s="16"/>
    </row>
    <row r="672" spans="1:10">
      <c r="A672" s="16" t="s">
        <v>27369</v>
      </c>
      <c r="B672" s="52" t="s">
        <v>31847</v>
      </c>
      <c r="C672" s="16" t="str">
        <f t="shared" si="10"/>
        <v>093 - 006</v>
      </c>
      <c r="D672" s="52" t="s">
        <v>34487</v>
      </c>
      <c r="E672" s="52" t="s">
        <v>14112</v>
      </c>
      <c r="F672" s="16" t="s">
        <v>14110</v>
      </c>
      <c r="G672" s="16" t="s">
        <v>14111</v>
      </c>
      <c r="H672" s="16" t="s">
        <v>30334</v>
      </c>
      <c r="I672" s="16" t="s">
        <v>27370</v>
      </c>
      <c r="J672" s="16"/>
    </row>
    <row r="673" spans="1:10">
      <c r="A673" s="16" t="s">
        <v>22075</v>
      </c>
      <c r="B673" s="52" t="s">
        <v>37570</v>
      </c>
      <c r="C673" s="16" t="str">
        <f t="shared" si="10"/>
        <v>017 - 806</v>
      </c>
      <c r="D673" s="52"/>
      <c r="E673" s="52" t="s">
        <v>22538</v>
      </c>
      <c r="F673" s="16"/>
      <c r="G673" s="16" t="s">
        <v>22537</v>
      </c>
      <c r="H673" s="16" t="s">
        <v>32666</v>
      </c>
      <c r="I673" s="16" t="s">
        <v>17247</v>
      </c>
      <c r="J673" s="16" t="s">
        <v>34487</v>
      </c>
    </row>
    <row r="674" spans="1:10">
      <c r="A674" s="16" t="s">
        <v>4540</v>
      </c>
      <c r="B674" s="52" t="s">
        <v>13793</v>
      </c>
      <c r="C674" s="16" t="str">
        <f t="shared" si="10"/>
        <v>013 - 813</v>
      </c>
      <c r="D674" s="52"/>
      <c r="E674" s="52" t="s">
        <v>26240</v>
      </c>
      <c r="F674" s="16"/>
      <c r="G674" s="16" t="s">
        <v>26239</v>
      </c>
      <c r="H674" s="16" t="s">
        <v>32666</v>
      </c>
      <c r="I674" s="16" t="s">
        <v>4541</v>
      </c>
      <c r="J674" s="16" t="s">
        <v>34487</v>
      </c>
    </row>
    <row r="675" spans="1:10">
      <c r="A675" s="16" t="s">
        <v>248</v>
      </c>
      <c r="B675" s="52" t="s">
        <v>4869</v>
      </c>
      <c r="C675" s="16" t="str">
        <f t="shared" si="10"/>
        <v>007 - 009</v>
      </c>
      <c r="D675" s="52" t="s">
        <v>34487</v>
      </c>
      <c r="E675" s="52" t="s">
        <v>14662</v>
      </c>
      <c r="F675" s="16" t="s">
        <v>14660</v>
      </c>
      <c r="G675" s="16" t="s">
        <v>14661</v>
      </c>
      <c r="H675" s="16" t="s">
        <v>14663</v>
      </c>
      <c r="I675" s="16" t="s">
        <v>249</v>
      </c>
      <c r="J675" s="16"/>
    </row>
    <row r="676" spans="1:10">
      <c r="A676" s="16" t="s">
        <v>17248</v>
      </c>
      <c r="B676" s="52" t="s">
        <v>21678</v>
      </c>
      <c r="C676" s="16" t="str">
        <f t="shared" si="10"/>
        <v>001 - 806</v>
      </c>
      <c r="D676" s="52"/>
      <c r="E676" s="52" t="s">
        <v>37671</v>
      </c>
      <c r="F676" s="16"/>
      <c r="G676" s="16" t="s">
        <v>37670</v>
      </c>
      <c r="H676" s="16" t="s">
        <v>10732</v>
      </c>
      <c r="I676" s="16" t="s">
        <v>17249</v>
      </c>
      <c r="J676" s="16" t="s">
        <v>34487</v>
      </c>
    </row>
    <row r="677" spans="1:10">
      <c r="A677" s="16" t="s">
        <v>13643</v>
      </c>
      <c r="B677" s="52" t="s">
        <v>33012</v>
      </c>
      <c r="C677" s="16" t="str">
        <f t="shared" si="10"/>
        <v>012 - 009</v>
      </c>
      <c r="D677" s="52" t="s">
        <v>36059</v>
      </c>
      <c r="E677" s="52" t="s">
        <v>18879</v>
      </c>
      <c r="F677" s="16" t="s">
        <v>25803</v>
      </c>
      <c r="G677" s="16" t="s">
        <v>26253</v>
      </c>
      <c r="H677" s="16" t="s">
        <v>32666</v>
      </c>
      <c r="I677" s="16" t="s">
        <v>13644</v>
      </c>
      <c r="J677" s="16"/>
    </row>
    <row r="678" spans="1:10">
      <c r="A678" s="16" t="s">
        <v>23674</v>
      </c>
      <c r="B678" s="52" t="s">
        <v>27203</v>
      </c>
      <c r="C678" s="16" t="str">
        <f t="shared" si="10"/>
        <v>034 - 002</v>
      </c>
      <c r="D678" s="52" t="s">
        <v>34487</v>
      </c>
      <c r="E678" s="52" t="s">
        <v>23677</v>
      </c>
      <c r="F678" s="16" t="s">
        <v>23675</v>
      </c>
      <c r="G678" s="16" t="s">
        <v>23676</v>
      </c>
      <c r="H678" s="16" t="s">
        <v>35981</v>
      </c>
      <c r="I678" s="16" t="s">
        <v>23678</v>
      </c>
    </row>
    <row r="679" spans="1:10">
      <c r="A679" s="16" t="s">
        <v>250</v>
      </c>
      <c r="B679" s="52" t="s">
        <v>14176</v>
      </c>
      <c r="C679" s="16" t="str">
        <f t="shared" si="10"/>
        <v>009 - 009</v>
      </c>
      <c r="D679" s="52" t="s">
        <v>34487</v>
      </c>
      <c r="E679" s="52" t="s">
        <v>26840</v>
      </c>
      <c r="F679" s="16" t="s">
        <v>5097</v>
      </c>
      <c r="G679" s="16" t="s">
        <v>26839</v>
      </c>
      <c r="H679" s="16" t="s">
        <v>34573</v>
      </c>
      <c r="I679" s="16" t="s">
        <v>5098</v>
      </c>
      <c r="J679" s="16"/>
    </row>
    <row r="680" spans="1:10">
      <c r="A680" s="16" t="s">
        <v>28677</v>
      </c>
      <c r="B680" s="52" t="s">
        <v>14177</v>
      </c>
      <c r="C680" s="16" t="str">
        <f t="shared" si="10"/>
        <v>009 - 801</v>
      </c>
      <c r="D680" s="52"/>
      <c r="E680" s="52" t="s">
        <v>26840</v>
      </c>
      <c r="F680" s="16"/>
      <c r="G680" s="16" t="s">
        <v>26839</v>
      </c>
      <c r="H680" s="16" t="s">
        <v>34573</v>
      </c>
      <c r="I680" s="16" t="s">
        <v>28637</v>
      </c>
      <c r="J680" s="16" t="s">
        <v>34487</v>
      </c>
    </row>
    <row r="681" spans="1:10">
      <c r="A681" s="16" t="s">
        <v>5983</v>
      </c>
      <c r="B681" s="52" t="s">
        <v>14178</v>
      </c>
      <c r="C681" s="16" t="str">
        <f t="shared" si="10"/>
        <v>009 - 802</v>
      </c>
      <c r="D681" s="52"/>
      <c r="E681" s="52" t="s">
        <v>26840</v>
      </c>
      <c r="F681" s="16"/>
      <c r="G681" s="16" t="s">
        <v>26839</v>
      </c>
      <c r="H681" s="16" t="s">
        <v>34573</v>
      </c>
      <c r="I681" s="16" t="s">
        <v>5984</v>
      </c>
      <c r="J681" s="16" t="s">
        <v>34487</v>
      </c>
    </row>
    <row r="682" spans="1:10">
      <c r="A682" s="16" t="s">
        <v>21497</v>
      </c>
      <c r="B682" s="52" t="s">
        <v>11823</v>
      </c>
      <c r="C682" s="16" t="str">
        <f t="shared" si="10"/>
        <v>023 - 006</v>
      </c>
      <c r="D682" s="52" t="s">
        <v>36059</v>
      </c>
      <c r="E682" s="52" t="s">
        <v>380</v>
      </c>
      <c r="F682" s="16" t="s">
        <v>21498</v>
      </c>
      <c r="G682" s="16" t="s">
        <v>379</v>
      </c>
      <c r="H682" s="16" t="s">
        <v>32660</v>
      </c>
      <c r="I682" s="16" t="s">
        <v>21499</v>
      </c>
    </row>
    <row r="683" spans="1:10">
      <c r="A683" s="16" t="s">
        <v>16614</v>
      </c>
      <c r="B683" s="52" t="s">
        <v>21679</v>
      </c>
      <c r="C683" s="16" t="str">
        <f t="shared" si="10"/>
        <v>001 - 022</v>
      </c>
      <c r="D683" s="52" t="s">
        <v>34487</v>
      </c>
      <c r="E683" s="52" t="s">
        <v>37671</v>
      </c>
      <c r="F683" s="16" t="s">
        <v>16615</v>
      </c>
      <c r="G683" s="16" t="s">
        <v>37670</v>
      </c>
      <c r="H683" s="16" t="s">
        <v>10732</v>
      </c>
      <c r="I683" s="16" t="s">
        <v>16616</v>
      </c>
      <c r="J683" s="16"/>
    </row>
    <row r="684" spans="1:10">
      <c r="A684" s="16" t="s">
        <v>37192</v>
      </c>
      <c r="B684" s="52" t="s">
        <v>29251</v>
      </c>
      <c r="C684" s="16" t="str">
        <f t="shared" si="10"/>
        <v>015 - 012</v>
      </c>
      <c r="D684" s="52" t="s">
        <v>36059</v>
      </c>
      <c r="E684" s="52" t="s">
        <v>32665</v>
      </c>
      <c r="F684" s="16" t="s">
        <v>424</v>
      </c>
      <c r="G684" s="16" t="s">
        <v>32664</v>
      </c>
      <c r="H684" s="16" t="s">
        <v>32666</v>
      </c>
      <c r="I684" s="16" t="s">
        <v>37193</v>
      </c>
    </row>
    <row r="685" spans="1:10">
      <c r="A685" s="16" t="s">
        <v>37194</v>
      </c>
      <c r="B685" s="52" t="s">
        <v>10133</v>
      </c>
      <c r="C685" s="16" t="str">
        <f t="shared" si="10"/>
        <v>003 - 012</v>
      </c>
      <c r="D685" s="52" t="s">
        <v>36059</v>
      </c>
      <c r="E685" s="52" t="s">
        <v>3328</v>
      </c>
      <c r="F685" s="16" t="s">
        <v>10730</v>
      </c>
      <c r="G685" s="16" t="s">
        <v>10731</v>
      </c>
      <c r="H685" s="16" t="s">
        <v>10732</v>
      </c>
      <c r="I685" s="16" t="s">
        <v>37195</v>
      </c>
    </row>
    <row r="686" spans="1:10">
      <c r="A686" s="16" t="s">
        <v>22663</v>
      </c>
      <c r="B686" s="52" t="s">
        <v>12108</v>
      </c>
      <c r="C686" s="16" t="str">
        <f t="shared" si="10"/>
        <v>016 - 804</v>
      </c>
      <c r="D686" s="52"/>
      <c r="E686" s="52" t="s">
        <v>10742</v>
      </c>
      <c r="F686" s="16"/>
      <c r="G686" s="16" t="s">
        <v>10741</v>
      </c>
      <c r="H686" s="16" t="s">
        <v>32666</v>
      </c>
      <c r="I686" s="16" t="s">
        <v>22664</v>
      </c>
      <c r="J686" s="16" t="s">
        <v>34487</v>
      </c>
    </row>
    <row r="687" spans="1:10">
      <c r="A687" s="16" t="s">
        <v>3677</v>
      </c>
      <c r="B687" s="52" t="s">
        <v>37368</v>
      </c>
      <c r="C687" s="16" t="str">
        <f t="shared" si="10"/>
        <v>095 - 012</v>
      </c>
      <c r="D687" s="52" t="s">
        <v>34487</v>
      </c>
      <c r="E687" s="52" t="s">
        <v>5719</v>
      </c>
      <c r="F687" s="16" t="s">
        <v>28651</v>
      </c>
      <c r="G687" s="16" t="s">
        <v>29627</v>
      </c>
      <c r="H687" s="16" t="s">
        <v>33521</v>
      </c>
      <c r="I687" s="16" t="s">
        <v>3678</v>
      </c>
      <c r="J687" s="16"/>
    </row>
    <row r="688" spans="1:10">
      <c r="A688" s="16" t="s">
        <v>33354</v>
      </c>
      <c r="B688" s="52" t="s">
        <v>33811</v>
      </c>
      <c r="C688" s="16" t="str">
        <f t="shared" si="10"/>
        <v>066 - 008</v>
      </c>
      <c r="D688" s="52" t="s">
        <v>34487</v>
      </c>
      <c r="E688" s="52" t="s">
        <v>3383</v>
      </c>
      <c r="F688" s="16" t="s">
        <v>3395</v>
      </c>
      <c r="G688" s="16" t="s">
        <v>3382</v>
      </c>
      <c r="H688" s="16" t="s">
        <v>15395</v>
      </c>
      <c r="I688" s="16" t="s">
        <v>3396</v>
      </c>
    </row>
    <row r="689" spans="1:10">
      <c r="A689" s="16" t="s">
        <v>37501</v>
      </c>
      <c r="B689" s="52" t="s">
        <v>20916</v>
      </c>
      <c r="C689" s="16" t="str">
        <f t="shared" si="10"/>
        <v>046 - 003</v>
      </c>
      <c r="D689" s="52" t="s">
        <v>34487</v>
      </c>
      <c r="E689" s="52" t="s">
        <v>8862</v>
      </c>
      <c r="F689" s="16" t="s">
        <v>37502</v>
      </c>
      <c r="G689" s="16" t="s">
        <v>8861</v>
      </c>
      <c r="H689" s="16" t="s">
        <v>30328</v>
      </c>
      <c r="I689" s="16" t="s">
        <v>37503</v>
      </c>
    </row>
    <row r="690" spans="1:10">
      <c r="A690" s="16" t="s">
        <v>30434</v>
      </c>
      <c r="B690" s="52" t="s">
        <v>31631</v>
      </c>
      <c r="C690" s="16" t="str">
        <f t="shared" si="10"/>
        <v>010 - 003</v>
      </c>
      <c r="D690" s="52" t="s">
        <v>34487</v>
      </c>
      <c r="E690" s="52" t="s">
        <v>30437</v>
      </c>
      <c r="F690" s="16" t="s">
        <v>30435</v>
      </c>
      <c r="G690" s="16" t="s">
        <v>30436</v>
      </c>
      <c r="H690" s="16" t="s">
        <v>34573</v>
      </c>
      <c r="I690" s="16" t="s">
        <v>30438</v>
      </c>
    </row>
    <row r="691" spans="1:10">
      <c r="A691" s="16" t="s">
        <v>7628</v>
      </c>
      <c r="B691" s="52" t="s">
        <v>29252</v>
      </c>
      <c r="C691" s="16" t="str">
        <f t="shared" si="10"/>
        <v>015 - 809</v>
      </c>
      <c r="D691" s="52"/>
      <c r="E691" s="52" t="s">
        <v>32665</v>
      </c>
      <c r="F691" s="16"/>
      <c r="G691" s="16" t="s">
        <v>32664</v>
      </c>
      <c r="H691" s="16" t="s">
        <v>32666</v>
      </c>
      <c r="I691" s="16" t="s">
        <v>5152</v>
      </c>
      <c r="J691" s="16" t="s">
        <v>34487</v>
      </c>
    </row>
    <row r="692" spans="1:10">
      <c r="A692" s="16" t="s">
        <v>3679</v>
      </c>
      <c r="B692" s="52" t="s">
        <v>15367</v>
      </c>
      <c r="C692" s="16" t="str">
        <f t="shared" si="10"/>
        <v>004 - 012</v>
      </c>
      <c r="D692" s="52" t="s">
        <v>34487</v>
      </c>
      <c r="E692" s="52" t="s">
        <v>10758</v>
      </c>
      <c r="F692" s="16" t="s">
        <v>3680</v>
      </c>
      <c r="G692" s="16" t="s">
        <v>10757</v>
      </c>
      <c r="H692" s="16" t="s">
        <v>10732</v>
      </c>
      <c r="I692" s="16" t="s">
        <v>3681</v>
      </c>
      <c r="J692" s="16"/>
    </row>
    <row r="693" spans="1:10">
      <c r="A693" s="16" t="s">
        <v>36155</v>
      </c>
      <c r="B693" s="52" t="s">
        <v>33289</v>
      </c>
      <c r="C693" s="16" t="str">
        <f t="shared" si="10"/>
        <v>017 - 012</v>
      </c>
      <c r="D693" s="52" t="s">
        <v>34487</v>
      </c>
      <c r="E693" s="52" t="s">
        <v>22538</v>
      </c>
      <c r="F693" s="16" t="s">
        <v>14604</v>
      </c>
      <c r="G693" s="16" t="s">
        <v>22537</v>
      </c>
      <c r="H693" s="16" t="s">
        <v>32666</v>
      </c>
      <c r="I693" s="16" t="s">
        <v>36156</v>
      </c>
    </row>
    <row r="694" spans="1:10">
      <c r="A694" s="16" t="s">
        <v>6401</v>
      </c>
      <c r="B694" s="52" t="s">
        <v>28410</v>
      </c>
      <c r="C694" s="16" t="str">
        <f t="shared" si="10"/>
        <v>072 - 006</v>
      </c>
      <c r="D694" s="52" t="s">
        <v>36059</v>
      </c>
      <c r="E694" s="52" t="s">
        <v>23759</v>
      </c>
      <c r="F694" s="16" t="s">
        <v>6402</v>
      </c>
      <c r="G694" s="16" t="s">
        <v>23758</v>
      </c>
      <c r="H694" s="16" t="s">
        <v>37422</v>
      </c>
      <c r="I694" s="16" t="s">
        <v>6403</v>
      </c>
      <c r="J694" s="16"/>
    </row>
    <row r="695" spans="1:10">
      <c r="A695" s="16" t="s">
        <v>30341</v>
      </c>
      <c r="B695" s="52" t="s">
        <v>8448</v>
      </c>
      <c r="C695" s="16" t="str">
        <f t="shared" si="10"/>
        <v>091 - 005</v>
      </c>
      <c r="D695" s="52" t="s">
        <v>34487</v>
      </c>
      <c r="E695" s="52" t="s">
        <v>31546</v>
      </c>
      <c r="F695" s="16" t="s">
        <v>30342</v>
      </c>
      <c r="G695" s="16" t="s">
        <v>31545</v>
      </c>
      <c r="H695" s="16" t="s">
        <v>33521</v>
      </c>
      <c r="I695" s="16" t="s">
        <v>30343</v>
      </c>
    </row>
    <row r="696" spans="1:10">
      <c r="A696" s="16" t="s">
        <v>29832</v>
      </c>
      <c r="B696" s="52" t="s">
        <v>12109</v>
      </c>
      <c r="C696" s="16" t="str">
        <f t="shared" si="10"/>
        <v>016 - 020</v>
      </c>
      <c r="D696" s="52" t="s">
        <v>36059</v>
      </c>
      <c r="E696" s="52" t="s">
        <v>10742</v>
      </c>
      <c r="F696" s="16" t="s">
        <v>29833</v>
      </c>
      <c r="G696" s="16" t="s">
        <v>10741</v>
      </c>
      <c r="H696" s="16" t="s">
        <v>32666</v>
      </c>
      <c r="I696" s="16" t="s">
        <v>29834</v>
      </c>
    </row>
    <row r="697" spans="1:10">
      <c r="A697" s="16" t="s">
        <v>4246</v>
      </c>
      <c r="B697" s="52" t="s">
        <v>11755</v>
      </c>
      <c r="C697" s="16" t="str">
        <f t="shared" si="10"/>
        <v>037 - 003</v>
      </c>
      <c r="D697" s="52" t="s">
        <v>36059</v>
      </c>
      <c r="E697" s="52" t="s">
        <v>30682</v>
      </c>
      <c r="F697" s="16" t="s">
        <v>4247</v>
      </c>
      <c r="G697" s="16" t="s">
        <v>30681</v>
      </c>
      <c r="H697" s="16" t="s">
        <v>35981</v>
      </c>
      <c r="I697" s="16" t="s">
        <v>4248</v>
      </c>
    </row>
    <row r="698" spans="1:10">
      <c r="A698" s="16" t="s">
        <v>14700</v>
      </c>
      <c r="B698" s="52" t="s">
        <v>29377</v>
      </c>
      <c r="C698" s="16" t="str">
        <f t="shared" si="10"/>
        <v>076 - 011</v>
      </c>
      <c r="D698" s="52" t="s">
        <v>34487</v>
      </c>
      <c r="E698" s="52" t="s">
        <v>13510</v>
      </c>
      <c r="F698" s="16" t="s">
        <v>19403</v>
      </c>
      <c r="G698" s="16" t="s">
        <v>13509</v>
      </c>
      <c r="H698" s="16" t="s">
        <v>13511</v>
      </c>
      <c r="I698" s="16" t="s">
        <v>19404</v>
      </c>
    </row>
    <row r="699" spans="1:10">
      <c r="A699" s="16" t="s">
        <v>33355</v>
      </c>
      <c r="B699" s="52" t="s">
        <v>33812</v>
      </c>
      <c r="C699" s="16" t="str">
        <f t="shared" si="10"/>
        <v>066 - 009</v>
      </c>
      <c r="D699" s="52" t="s">
        <v>34487</v>
      </c>
      <c r="E699" s="52" t="s">
        <v>3383</v>
      </c>
      <c r="F699" s="16" t="s">
        <v>3397</v>
      </c>
      <c r="G699" s="16" t="s">
        <v>3382</v>
      </c>
      <c r="H699" s="16" t="s">
        <v>15395</v>
      </c>
      <c r="I699" s="16" t="s">
        <v>3398</v>
      </c>
      <c r="J699" s="16"/>
    </row>
    <row r="700" spans="1:10">
      <c r="A700" s="16" t="s">
        <v>28510</v>
      </c>
      <c r="B700" s="52" t="s">
        <v>29253</v>
      </c>
      <c r="C700" s="16" t="str">
        <f t="shared" si="10"/>
        <v>015 - 013</v>
      </c>
      <c r="D700" s="52" t="s">
        <v>36059</v>
      </c>
      <c r="E700" s="52" t="s">
        <v>32665</v>
      </c>
      <c r="F700" s="16" t="s">
        <v>28511</v>
      </c>
      <c r="G700" s="16" t="s">
        <v>32664</v>
      </c>
      <c r="H700" s="16" t="s">
        <v>32666</v>
      </c>
      <c r="I700" s="16" t="s">
        <v>28512</v>
      </c>
      <c r="J700" s="16"/>
    </row>
    <row r="701" spans="1:10">
      <c r="A701" s="16" t="s">
        <v>8124</v>
      </c>
      <c r="B701" s="52" t="s">
        <v>28411</v>
      </c>
      <c r="C701" s="16" t="str">
        <f t="shared" si="10"/>
        <v>072 - 007</v>
      </c>
      <c r="D701" s="52" t="s">
        <v>36059</v>
      </c>
      <c r="E701" s="52" t="s">
        <v>23759</v>
      </c>
      <c r="F701" s="16" t="s">
        <v>8125</v>
      </c>
      <c r="G701" s="16" t="s">
        <v>23758</v>
      </c>
      <c r="H701" s="16" t="s">
        <v>37422</v>
      </c>
      <c r="I701" s="16" t="s">
        <v>8126</v>
      </c>
    </row>
    <row r="702" spans="1:10">
      <c r="A702" s="16" t="s">
        <v>36342</v>
      </c>
      <c r="B702" s="52" t="s">
        <v>13794</v>
      </c>
      <c r="C702" s="16" t="str">
        <f t="shared" si="10"/>
        <v>013 - 015</v>
      </c>
      <c r="D702" s="52" t="s">
        <v>34487</v>
      </c>
      <c r="E702" s="52" t="s">
        <v>26240</v>
      </c>
      <c r="F702" s="16" t="s">
        <v>36343</v>
      </c>
      <c r="G702" s="16" t="s">
        <v>26239</v>
      </c>
      <c r="H702" s="16" t="s">
        <v>32666</v>
      </c>
      <c r="I702" s="16" t="s">
        <v>36344</v>
      </c>
    </row>
    <row r="703" spans="1:10">
      <c r="A703" s="16" t="s">
        <v>27829</v>
      </c>
      <c r="B703" s="52" t="s">
        <v>37464</v>
      </c>
      <c r="C703" s="16" t="str">
        <f t="shared" si="10"/>
        <v>004 - 013</v>
      </c>
      <c r="D703" s="52" t="s">
        <v>36059</v>
      </c>
      <c r="E703" s="52" t="s">
        <v>10758</v>
      </c>
      <c r="F703" s="16" t="s">
        <v>27830</v>
      </c>
      <c r="G703" s="16" t="s">
        <v>10757</v>
      </c>
      <c r="H703" s="16" t="s">
        <v>10732</v>
      </c>
      <c r="I703" s="16" t="s">
        <v>27831</v>
      </c>
    </row>
    <row r="704" spans="1:10">
      <c r="A704" s="16" t="s">
        <v>28638</v>
      </c>
      <c r="B704" s="52" t="s">
        <v>36561</v>
      </c>
      <c r="C704" s="16" t="str">
        <f t="shared" si="10"/>
        <v>018 - 801</v>
      </c>
      <c r="D704" s="52"/>
      <c r="E704" s="52" t="s">
        <v>35975</v>
      </c>
      <c r="F704" s="16"/>
      <c r="G704" s="16" t="s">
        <v>35974</v>
      </c>
      <c r="H704" s="16" t="s">
        <v>32666</v>
      </c>
      <c r="I704" s="16" t="s">
        <v>28639</v>
      </c>
      <c r="J704" s="16" t="s">
        <v>34487</v>
      </c>
    </row>
    <row r="705" spans="1:10">
      <c r="A705" s="16" t="s">
        <v>24054</v>
      </c>
      <c r="B705" s="52" t="s">
        <v>21680</v>
      </c>
      <c r="C705" s="16" t="str">
        <f t="shared" ref="C705:C768" si="11">MID(A705,1,3) &amp;" - " &amp;MID(A705,4,3)</f>
        <v>001 - 023</v>
      </c>
      <c r="D705" s="52" t="s">
        <v>36059</v>
      </c>
      <c r="E705" s="52" t="s">
        <v>37671</v>
      </c>
      <c r="F705" s="16" t="s">
        <v>772</v>
      </c>
      <c r="G705" s="16" t="s">
        <v>37670</v>
      </c>
      <c r="H705" s="16" t="s">
        <v>10732</v>
      </c>
      <c r="I705" s="16" t="s">
        <v>24055</v>
      </c>
    </row>
    <row r="706" spans="1:10">
      <c r="A706" s="16" t="s">
        <v>27504</v>
      </c>
      <c r="B706" s="52" t="s">
        <v>22022</v>
      </c>
      <c r="C706" s="16" t="str">
        <f t="shared" si="11"/>
        <v>065 - 013</v>
      </c>
      <c r="D706" s="52" t="s">
        <v>34487</v>
      </c>
      <c r="E706" s="52" t="s">
        <v>29546</v>
      </c>
      <c r="F706" s="16" t="s">
        <v>27505</v>
      </c>
      <c r="G706" s="16" t="s">
        <v>29545</v>
      </c>
      <c r="H706" s="16" t="s">
        <v>30282</v>
      </c>
      <c r="I706" s="16" t="s">
        <v>15267</v>
      </c>
    </row>
    <row r="707" spans="1:10">
      <c r="A707" s="16" t="s">
        <v>28640</v>
      </c>
      <c r="B707" s="52" t="s">
        <v>32184</v>
      </c>
      <c r="C707" s="16" t="str">
        <f t="shared" si="11"/>
        <v>063 - 801</v>
      </c>
      <c r="D707" s="52"/>
      <c r="E707" s="52" t="s">
        <v>30281</v>
      </c>
      <c r="G707" s="16" t="s">
        <v>30319</v>
      </c>
      <c r="H707" s="16" t="s">
        <v>30282</v>
      </c>
      <c r="I707" s="16" t="s">
        <v>28641</v>
      </c>
      <c r="J707" s="16" t="s">
        <v>34487</v>
      </c>
    </row>
    <row r="708" spans="1:10">
      <c r="A708" s="16" t="s">
        <v>13953</v>
      </c>
      <c r="B708" s="52" t="s">
        <v>11559</v>
      </c>
      <c r="C708" s="16" t="str">
        <f t="shared" si="11"/>
        <v>086 - 004</v>
      </c>
      <c r="D708" s="52" t="s">
        <v>36059</v>
      </c>
      <c r="E708" s="52" t="s">
        <v>23301</v>
      </c>
      <c r="F708" s="16" t="s">
        <v>13954</v>
      </c>
      <c r="G708" s="16" t="s">
        <v>23300</v>
      </c>
      <c r="H708" s="16" t="s">
        <v>29917</v>
      </c>
      <c r="I708" s="16" t="s">
        <v>13955</v>
      </c>
      <c r="J708" s="16"/>
    </row>
    <row r="709" spans="1:10">
      <c r="A709" s="16" t="s">
        <v>20265</v>
      </c>
      <c r="B709" s="52" t="s">
        <v>26558</v>
      </c>
      <c r="C709" s="16" t="str">
        <f t="shared" si="11"/>
        <v>092 - 005</v>
      </c>
      <c r="D709" s="52" t="s">
        <v>34487</v>
      </c>
      <c r="E709" s="52" t="s">
        <v>3326</v>
      </c>
      <c r="F709" s="16" t="s">
        <v>11533</v>
      </c>
      <c r="G709" s="16" t="s">
        <v>30322</v>
      </c>
      <c r="H709" s="16" t="s">
        <v>33521</v>
      </c>
      <c r="I709" s="16" t="s">
        <v>30356</v>
      </c>
      <c r="J709" s="16"/>
    </row>
    <row r="710" spans="1:10">
      <c r="A710" s="16" t="s">
        <v>33356</v>
      </c>
      <c r="B710" s="52" t="s">
        <v>33813</v>
      </c>
      <c r="C710" s="16" t="str">
        <f t="shared" si="11"/>
        <v>066 - 010</v>
      </c>
      <c r="D710" s="52" t="s">
        <v>34487</v>
      </c>
      <c r="E710" s="52" t="s">
        <v>3383</v>
      </c>
      <c r="F710" s="16" t="s">
        <v>3387</v>
      </c>
      <c r="G710" s="16" t="s">
        <v>3382</v>
      </c>
      <c r="H710" s="16" t="s">
        <v>15395</v>
      </c>
      <c r="I710" s="16" t="s">
        <v>3399</v>
      </c>
    </row>
    <row r="711" spans="1:10">
      <c r="A711" s="16" t="s">
        <v>22047</v>
      </c>
      <c r="B711" s="52" t="s">
        <v>1201</v>
      </c>
      <c r="C711" s="16" t="str">
        <f t="shared" si="11"/>
        <v>016 - 805</v>
      </c>
      <c r="D711" s="52"/>
      <c r="E711" s="52" t="s">
        <v>10742</v>
      </c>
      <c r="F711" s="16"/>
      <c r="G711" s="16" t="s">
        <v>10741</v>
      </c>
      <c r="H711" s="16" t="s">
        <v>32666</v>
      </c>
      <c r="I711" s="16" t="s">
        <v>22048</v>
      </c>
      <c r="J711" s="16" t="s">
        <v>34487</v>
      </c>
    </row>
    <row r="712" spans="1:10">
      <c r="A712" s="16" t="s">
        <v>1996</v>
      </c>
      <c r="B712" s="52" t="s">
        <v>13795</v>
      </c>
      <c r="C712" s="16" t="str">
        <f t="shared" si="11"/>
        <v>013 - 814</v>
      </c>
      <c r="D712" s="52"/>
      <c r="E712" s="52" t="s">
        <v>26240</v>
      </c>
      <c r="F712" s="16"/>
      <c r="G712" s="16" t="s">
        <v>26239</v>
      </c>
      <c r="H712" s="16" t="s">
        <v>32666</v>
      </c>
      <c r="I712" s="16" t="s">
        <v>1997</v>
      </c>
      <c r="J712" s="16" t="s">
        <v>34487</v>
      </c>
    </row>
    <row r="713" spans="1:10">
      <c r="A713" s="16" t="s">
        <v>13531</v>
      </c>
      <c r="B713" s="52" t="s">
        <v>26559</v>
      </c>
      <c r="C713" s="16" t="str">
        <f t="shared" si="11"/>
        <v>092 - 006</v>
      </c>
      <c r="D713" s="52" t="s">
        <v>34487</v>
      </c>
      <c r="E713" s="52" t="s">
        <v>3326</v>
      </c>
      <c r="F713" s="16" t="s">
        <v>8827</v>
      </c>
      <c r="G713" s="16" t="s">
        <v>30322</v>
      </c>
      <c r="H713" s="16" t="s">
        <v>33521</v>
      </c>
      <c r="I713" s="16" t="s">
        <v>8828</v>
      </c>
      <c r="J713" s="16"/>
    </row>
    <row r="714" spans="1:10">
      <c r="A714" s="16" t="s">
        <v>24560</v>
      </c>
      <c r="B714" s="52" t="s">
        <v>33013</v>
      </c>
      <c r="C714" s="16" t="str">
        <f t="shared" si="11"/>
        <v>012 - 810</v>
      </c>
      <c r="D714" s="52"/>
      <c r="E714" s="52" t="s">
        <v>18879</v>
      </c>
      <c r="F714" s="16"/>
      <c r="G714" s="16" t="s">
        <v>26253</v>
      </c>
      <c r="H714" s="16" t="s">
        <v>32666</v>
      </c>
      <c r="I714" s="16" t="s">
        <v>24561</v>
      </c>
      <c r="J714" s="16" t="s">
        <v>34487</v>
      </c>
    </row>
    <row r="715" spans="1:10">
      <c r="A715" s="16" t="s">
        <v>32356</v>
      </c>
      <c r="B715" s="52" t="s">
        <v>8967</v>
      </c>
      <c r="C715" s="16" t="str">
        <f t="shared" si="11"/>
        <v>013 - 016</v>
      </c>
      <c r="D715" s="52" t="s">
        <v>36059</v>
      </c>
      <c r="E715" s="52" t="s">
        <v>26240</v>
      </c>
      <c r="F715" s="16" t="s">
        <v>32357</v>
      </c>
      <c r="G715" s="16" t="s">
        <v>26239</v>
      </c>
      <c r="H715" s="16" t="s">
        <v>32666</v>
      </c>
      <c r="I715" s="16" t="s">
        <v>31642</v>
      </c>
      <c r="J715" s="16" t="s">
        <v>7990</v>
      </c>
    </row>
    <row r="716" spans="1:10">
      <c r="A716" s="16" t="s">
        <v>31640</v>
      </c>
      <c r="B716" s="52" t="s">
        <v>3882</v>
      </c>
      <c r="C716" s="16" t="str">
        <f t="shared" si="11"/>
        <v>097 - 005</v>
      </c>
      <c r="D716" s="52" t="s">
        <v>36059</v>
      </c>
      <c r="E716" s="52" t="s">
        <v>26245</v>
      </c>
      <c r="F716" s="16" t="s">
        <v>31641</v>
      </c>
      <c r="G716" s="16" t="s">
        <v>26244</v>
      </c>
      <c r="H716" s="16" t="s">
        <v>32666</v>
      </c>
      <c r="I716" s="16" t="s">
        <v>31642</v>
      </c>
    </row>
    <row r="717" spans="1:10">
      <c r="A717" s="16" t="s">
        <v>28440</v>
      </c>
      <c r="B717" s="52" t="s">
        <v>8702</v>
      </c>
      <c r="C717" s="16" t="str">
        <f t="shared" si="11"/>
        <v>016 - 021</v>
      </c>
      <c r="D717" s="52" t="s">
        <v>36059</v>
      </c>
      <c r="E717" s="52" t="s">
        <v>10742</v>
      </c>
      <c r="F717" s="16" t="s">
        <v>10412</v>
      </c>
      <c r="G717" s="16" t="s">
        <v>10741</v>
      </c>
      <c r="H717" s="16" t="s">
        <v>32666</v>
      </c>
      <c r="I717" s="16" t="s">
        <v>14264</v>
      </c>
    </row>
    <row r="718" spans="1:10">
      <c r="A718" s="16" t="s">
        <v>17250</v>
      </c>
      <c r="B718" s="52" t="s">
        <v>28396</v>
      </c>
      <c r="C718" s="16" t="str">
        <f t="shared" si="11"/>
        <v>019 - 806</v>
      </c>
      <c r="D718" s="52"/>
      <c r="E718" s="52" t="s">
        <v>23092</v>
      </c>
      <c r="F718" s="16"/>
      <c r="G718" s="16" t="s">
        <v>23091</v>
      </c>
      <c r="H718" s="16" t="s">
        <v>32666</v>
      </c>
      <c r="I718" s="16" t="s">
        <v>17251</v>
      </c>
      <c r="J718" s="16" t="s">
        <v>34487</v>
      </c>
    </row>
    <row r="719" spans="1:10">
      <c r="A719" s="16" t="s">
        <v>21187</v>
      </c>
      <c r="B719" s="52" t="s">
        <v>8968</v>
      </c>
      <c r="C719" s="16" t="str">
        <f t="shared" si="11"/>
        <v>013 - 017</v>
      </c>
      <c r="D719" s="52" t="s">
        <v>36059</v>
      </c>
      <c r="E719" s="52" t="s">
        <v>26240</v>
      </c>
      <c r="F719" s="16" t="s">
        <v>21188</v>
      </c>
      <c r="G719" s="16" t="s">
        <v>26239</v>
      </c>
      <c r="H719" s="16" t="s">
        <v>32666</v>
      </c>
      <c r="I719" s="16" t="s">
        <v>11577</v>
      </c>
      <c r="J719" s="16" t="s">
        <v>7990</v>
      </c>
    </row>
    <row r="720" spans="1:10">
      <c r="A720" s="16" t="s">
        <v>11575</v>
      </c>
      <c r="B720" s="52" t="s">
        <v>3883</v>
      </c>
      <c r="C720" s="16" t="str">
        <f t="shared" si="11"/>
        <v>097 - 006</v>
      </c>
      <c r="D720" s="52" t="s">
        <v>36059</v>
      </c>
      <c r="E720" s="52" t="s">
        <v>26245</v>
      </c>
      <c r="F720" s="16" t="s">
        <v>11576</v>
      </c>
      <c r="G720" s="16" t="s">
        <v>26244</v>
      </c>
      <c r="H720" s="16" t="s">
        <v>32666</v>
      </c>
      <c r="I720" s="16" t="s">
        <v>11577</v>
      </c>
    </row>
    <row r="721" spans="1:16">
      <c r="A721" s="16" t="s">
        <v>8371</v>
      </c>
      <c r="B721" s="52" t="s">
        <v>8969</v>
      </c>
      <c r="C721" s="16" t="str">
        <f t="shared" si="11"/>
        <v>013 - 018</v>
      </c>
      <c r="D721" s="52" t="s">
        <v>34487</v>
      </c>
      <c r="E721" s="52" t="s">
        <v>26240</v>
      </c>
      <c r="F721" s="16" t="s">
        <v>10426</v>
      </c>
      <c r="G721" s="16" t="s">
        <v>26239</v>
      </c>
      <c r="H721" s="16" t="s">
        <v>32666</v>
      </c>
      <c r="I721" s="16" t="s">
        <v>37760</v>
      </c>
      <c r="J721" s="16" t="s">
        <v>7990</v>
      </c>
    </row>
    <row r="722" spans="1:16">
      <c r="A722" s="16" t="s">
        <v>37758</v>
      </c>
      <c r="B722" s="52" t="s">
        <v>3884</v>
      </c>
      <c r="C722" s="16" t="str">
        <f t="shared" si="11"/>
        <v>097 - 007</v>
      </c>
      <c r="D722" s="52" t="s">
        <v>34487</v>
      </c>
      <c r="E722" s="52" t="s">
        <v>26245</v>
      </c>
      <c r="F722" s="16" t="s">
        <v>37759</v>
      </c>
      <c r="G722" s="16" t="s">
        <v>26244</v>
      </c>
      <c r="H722" s="16" t="s">
        <v>32666</v>
      </c>
      <c r="I722" s="16" t="s">
        <v>37760</v>
      </c>
      <c r="J722" s="16"/>
    </row>
    <row r="723" spans="1:16">
      <c r="A723" s="16" t="s">
        <v>14849</v>
      </c>
      <c r="B723" s="52" t="s">
        <v>33014</v>
      </c>
      <c r="C723" s="16" t="str">
        <f t="shared" si="11"/>
        <v>012 - 811</v>
      </c>
      <c r="D723" s="52"/>
      <c r="E723" s="52" t="s">
        <v>18879</v>
      </c>
      <c r="G723" s="16" t="s">
        <v>26253</v>
      </c>
      <c r="H723" s="16" t="s">
        <v>32666</v>
      </c>
      <c r="I723" s="16" t="s">
        <v>14850</v>
      </c>
      <c r="J723" s="16" t="s">
        <v>34487</v>
      </c>
    </row>
    <row r="724" spans="1:16">
      <c r="A724" s="16" t="s">
        <v>37196</v>
      </c>
      <c r="B724" s="52" t="s">
        <v>15182</v>
      </c>
      <c r="C724" s="16" t="str">
        <f t="shared" si="11"/>
        <v>006 - 012</v>
      </c>
      <c r="D724" s="52" t="s">
        <v>36059</v>
      </c>
      <c r="E724" s="52" t="s">
        <v>26671</v>
      </c>
      <c r="F724" s="16" t="s">
        <v>26669</v>
      </c>
      <c r="G724" s="16" t="s">
        <v>26670</v>
      </c>
      <c r="H724" s="16" t="s">
        <v>10732</v>
      </c>
      <c r="I724" s="16" t="s">
        <v>37197</v>
      </c>
    </row>
    <row r="725" spans="1:16">
      <c r="A725" s="16" t="s">
        <v>28926</v>
      </c>
      <c r="B725" s="52" t="s">
        <v>36562</v>
      </c>
      <c r="C725" s="16" t="str">
        <f t="shared" si="11"/>
        <v>018 - 009</v>
      </c>
      <c r="D725" s="52" t="s">
        <v>36059</v>
      </c>
      <c r="E725" s="52" t="s">
        <v>35975</v>
      </c>
      <c r="F725" s="16" t="s">
        <v>34298</v>
      </c>
      <c r="G725" s="16" t="s">
        <v>35974</v>
      </c>
      <c r="H725" s="16" t="s">
        <v>32666</v>
      </c>
      <c r="I725" s="16" t="s">
        <v>28927</v>
      </c>
    </row>
    <row r="726" spans="1:16">
      <c r="A726" s="16" t="s">
        <v>15030</v>
      </c>
      <c r="B726" s="52" t="s">
        <v>938</v>
      </c>
      <c r="C726" s="16" t="str">
        <f t="shared" si="11"/>
        <v>055 - 007</v>
      </c>
      <c r="D726" s="52" t="s">
        <v>34487</v>
      </c>
      <c r="E726" s="52" t="s">
        <v>1268</v>
      </c>
      <c r="F726" s="16" t="s">
        <v>15031</v>
      </c>
      <c r="G726" s="16" t="s">
        <v>1267</v>
      </c>
      <c r="H726" s="16" t="s">
        <v>1269</v>
      </c>
      <c r="I726" s="16" t="s">
        <v>15032</v>
      </c>
    </row>
    <row r="727" spans="1:16">
      <c r="A727" s="16" t="s">
        <v>16765</v>
      </c>
      <c r="B727" s="52" t="s">
        <v>17230</v>
      </c>
      <c r="C727" s="16" t="str">
        <f t="shared" si="11"/>
        <v>067 - 005</v>
      </c>
      <c r="D727" s="52" t="s">
        <v>34487</v>
      </c>
      <c r="E727" s="52" t="s">
        <v>34404</v>
      </c>
      <c r="F727" s="16" t="s">
        <v>16450</v>
      </c>
      <c r="G727" s="16" t="s">
        <v>34403</v>
      </c>
      <c r="H727" s="16" t="s">
        <v>15395</v>
      </c>
      <c r="I727" s="16" t="s">
        <v>16451</v>
      </c>
      <c r="N727" t="s">
        <v>30549</v>
      </c>
      <c r="P727" s="423" t="s">
        <v>30525</v>
      </c>
    </row>
    <row r="728" spans="1:16">
      <c r="A728" s="16" t="s">
        <v>5099</v>
      </c>
      <c r="B728" s="52" t="s">
        <v>12359</v>
      </c>
      <c r="C728" s="16" t="str">
        <f t="shared" si="11"/>
        <v>022 - 009</v>
      </c>
      <c r="D728" s="52" t="s">
        <v>34487</v>
      </c>
      <c r="E728" s="52" t="s">
        <v>4777</v>
      </c>
      <c r="F728" s="16" t="s">
        <v>9874</v>
      </c>
      <c r="G728" s="16" t="s">
        <v>4776</v>
      </c>
      <c r="H728" s="16" t="s">
        <v>4778</v>
      </c>
      <c r="I728" s="16" t="s">
        <v>9875</v>
      </c>
      <c r="J728" s="16"/>
    </row>
    <row r="729" spans="1:16">
      <c r="A729" s="16" t="s">
        <v>35238</v>
      </c>
      <c r="B729" s="52" t="s">
        <v>12360</v>
      </c>
      <c r="C729" s="16" t="str">
        <f t="shared" si="11"/>
        <v>022 - 010</v>
      </c>
      <c r="D729" s="52"/>
      <c r="E729" s="52" t="s">
        <v>4777</v>
      </c>
      <c r="F729" s="16"/>
      <c r="G729" s="16" t="s">
        <v>4776</v>
      </c>
      <c r="H729" s="16" t="s">
        <v>4778</v>
      </c>
      <c r="I729" s="16" t="s">
        <v>35239</v>
      </c>
      <c r="J729" s="16" t="s">
        <v>34487</v>
      </c>
    </row>
    <row r="730" spans="1:16">
      <c r="A730" s="16" t="s">
        <v>5985</v>
      </c>
      <c r="B730" s="52" t="s">
        <v>34409</v>
      </c>
      <c r="C730" s="16" t="str">
        <f t="shared" si="11"/>
        <v>018 - 802</v>
      </c>
      <c r="D730" s="52"/>
      <c r="E730" s="52" t="s">
        <v>35975</v>
      </c>
      <c r="F730" s="16"/>
      <c r="G730" s="16" t="s">
        <v>35974</v>
      </c>
      <c r="H730" s="16" t="s">
        <v>32666</v>
      </c>
      <c r="I730" s="16" t="s">
        <v>5986</v>
      </c>
      <c r="J730" s="16" t="s">
        <v>34487</v>
      </c>
    </row>
    <row r="731" spans="1:16">
      <c r="A731" s="16" t="s">
        <v>37761</v>
      </c>
      <c r="B731" s="52" t="s">
        <v>18250</v>
      </c>
      <c r="C731" s="16" t="str">
        <f t="shared" si="11"/>
        <v>062 - 007</v>
      </c>
      <c r="D731" s="52" t="s">
        <v>34487</v>
      </c>
      <c r="E731" s="52" t="s">
        <v>1277</v>
      </c>
      <c r="F731" s="16" t="s">
        <v>37762</v>
      </c>
      <c r="G731" s="16" t="s">
        <v>1276</v>
      </c>
      <c r="H731" s="16" t="s">
        <v>30282</v>
      </c>
      <c r="I731" s="16" t="s">
        <v>37763</v>
      </c>
    </row>
    <row r="732" spans="1:16">
      <c r="A732" s="16" t="s">
        <v>9521</v>
      </c>
      <c r="B732" s="52" t="s">
        <v>29254</v>
      </c>
      <c r="C732" s="16" t="str">
        <f t="shared" si="11"/>
        <v>015 - 014</v>
      </c>
      <c r="D732" s="52" t="s">
        <v>36059</v>
      </c>
      <c r="E732" s="52" t="s">
        <v>32665</v>
      </c>
      <c r="F732" s="16" t="s">
        <v>9522</v>
      </c>
      <c r="G732" s="16" t="s">
        <v>32664</v>
      </c>
      <c r="H732" s="16" t="s">
        <v>32666</v>
      </c>
      <c r="I732" s="16" t="s">
        <v>9523</v>
      </c>
    </row>
    <row r="733" spans="1:16">
      <c r="A733" s="16" t="s">
        <v>37657</v>
      </c>
      <c r="B733" s="52" t="s">
        <v>36448</v>
      </c>
      <c r="C733" s="16" t="str">
        <f t="shared" si="11"/>
        <v>083 - 006</v>
      </c>
      <c r="D733" s="52" t="s">
        <v>34487</v>
      </c>
      <c r="E733" s="52" t="s">
        <v>21246</v>
      </c>
      <c r="F733" s="16" t="s">
        <v>37658</v>
      </c>
      <c r="G733" s="16" t="s">
        <v>21245</v>
      </c>
      <c r="H733" s="16" t="s">
        <v>29917</v>
      </c>
      <c r="I733" s="16" t="s">
        <v>37659</v>
      </c>
    </row>
    <row r="734" spans="1:16">
      <c r="A734" s="16" t="s">
        <v>5354</v>
      </c>
      <c r="B734" s="52" t="s">
        <v>29255</v>
      </c>
      <c r="C734" s="16" t="str">
        <f t="shared" si="11"/>
        <v>015 - 015</v>
      </c>
      <c r="D734" s="52" t="s">
        <v>36059</v>
      </c>
      <c r="E734" s="52" t="s">
        <v>32665</v>
      </c>
      <c r="F734" s="16" t="s">
        <v>30047</v>
      </c>
      <c r="G734" s="16" t="s">
        <v>32664</v>
      </c>
      <c r="H734" s="16" t="s">
        <v>32666</v>
      </c>
      <c r="I734" s="16" t="s">
        <v>5355</v>
      </c>
      <c r="J734" s="16"/>
    </row>
    <row r="735" spans="1:16">
      <c r="A735" s="16" t="s">
        <v>28928</v>
      </c>
      <c r="B735" s="52" t="s">
        <v>32145</v>
      </c>
      <c r="C735" s="16" t="str">
        <f t="shared" si="11"/>
        <v>030 - 009</v>
      </c>
      <c r="D735" s="52" t="s">
        <v>36059</v>
      </c>
      <c r="E735" s="52" t="s">
        <v>35970</v>
      </c>
      <c r="F735" s="16" t="s">
        <v>28929</v>
      </c>
      <c r="G735" s="16" t="s">
        <v>35969</v>
      </c>
      <c r="H735" s="16" t="s">
        <v>30334</v>
      </c>
      <c r="I735" s="16" t="s">
        <v>28930</v>
      </c>
    </row>
    <row r="736" spans="1:16">
      <c r="A736" s="16" t="s">
        <v>28513</v>
      </c>
      <c r="B736" s="52" t="s">
        <v>33290</v>
      </c>
      <c r="C736" s="16" t="str">
        <f t="shared" si="11"/>
        <v>017 - 013</v>
      </c>
      <c r="D736" s="52" t="s">
        <v>36059</v>
      </c>
      <c r="E736" s="52" t="s">
        <v>22538</v>
      </c>
      <c r="F736" s="16" t="s">
        <v>13727</v>
      </c>
      <c r="G736" s="16" t="s">
        <v>22537</v>
      </c>
      <c r="H736" s="16" t="s">
        <v>32666</v>
      </c>
      <c r="I736" s="16" t="s">
        <v>28514</v>
      </c>
      <c r="J736" s="16"/>
    </row>
    <row r="737" spans="1:10">
      <c r="A737" s="16" t="s">
        <v>3682</v>
      </c>
      <c r="B737" s="52" t="s">
        <v>11155</v>
      </c>
      <c r="C737" s="16" t="str">
        <f t="shared" si="11"/>
        <v>024 - 012</v>
      </c>
      <c r="D737" s="52" t="s">
        <v>34487</v>
      </c>
      <c r="E737" s="52" t="s">
        <v>26794</v>
      </c>
      <c r="F737" s="16" t="s">
        <v>25193</v>
      </c>
      <c r="G737" s="16" t="s">
        <v>26793</v>
      </c>
      <c r="H737" s="16" t="s">
        <v>32660</v>
      </c>
      <c r="I737" s="16" t="s">
        <v>25194</v>
      </c>
      <c r="J737" s="16"/>
    </row>
    <row r="738" spans="1:10">
      <c r="A738" s="16" t="s">
        <v>11578</v>
      </c>
      <c r="B738" s="52" t="s">
        <v>1101</v>
      </c>
      <c r="C738" s="16" t="str">
        <f t="shared" si="11"/>
        <v>056 - 006</v>
      </c>
      <c r="D738" s="52" t="s">
        <v>36059</v>
      </c>
      <c r="E738" s="52" t="s">
        <v>29533</v>
      </c>
      <c r="F738" s="16" t="s">
        <v>31644</v>
      </c>
      <c r="G738" s="16" t="s">
        <v>29532</v>
      </c>
      <c r="H738" s="16" t="s">
        <v>20396</v>
      </c>
      <c r="I738" s="16" t="s">
        <v>16720</v>
      </c>
      <c r="J738" s="16"/>
    </row>
    <row r="739" spans="1:10">
      <c r="A739" s="16" t="s">
        <v>31643</v>
      </c>
      <c r="B739" s="52" t="s">
        <v>1102</v>
      </c>
      <c r="C739" s="16" t="str">
        <f t="shared" si="11"/>
        <v>056 - 005</v>
      </c>
      <c r="D739" s="52" t="s">
        <v>36059</v>
      </c>
      <c r="E739" s="52" t="s">
        <v>29533</v>
      </c>
      <c r="F739" s="16" t="s">
        <v>31644</v>
      </c>
      <c r="G739" s="16" t="s">
        <v>29532</v>
      </c>
      <c r="H739" s="16" t="s">
        <v>20396</v>
      </c>
      <c r="I739" s="16" t="s">
        <v>31645</v>
      </c>
    </row>
    <row r="740" spans="1:10">
      <c r="A740" s="16" t="s">
        <v>6977</v>
      </c>
      <c r="B740" s="52" t="s">
        <v>2571</v>
      </c>
      <c r="C740" s="16" t="str">
        <f t="shared" si="11"/>
        <v>059 - 002</v>
      </c>
      <c r="D740" s="52" t="s">
        <v>34487</v>
      </c>
      <c r="E740" s="52" t="s">
        <v>37309</v>
      </c>
      <c r="F740" s="16" t="s">
        <v>6978</v>
      </c>
      <c r="G740" s="16" t="s">
        <v>37308</v>
      </c>
      <c r="H740" s="16" t="s">
        <v>20396</v>
      </c>
      <c r="I740" s="16" t="s">
        <v>6979</v>
      </c>
    </row>
    <row r="741" spans="1:10">
      <c r="A741" s="16" t="s">
        <v>36808</v>
      </c>
      <c r="B741" s="52" t="s">
        <v>15183</v>
      </c>
      <c r="C741" s="16" t="str">
        <f t="shared" si="11"/>
        <v>006 - 013</v>
      </c>
      <c r="D741" s="52" t="s">
        <v>36059</v>
      </c>
      <c r="E741" s="52" t="s">
        <v>26671</v>
      </c>
      <c r="F741" s="16" t="s">
        <v>36809</v>
      </c>
      <c r="G741" s="16" t="s">
        <v>26670</v>
      </c>
      <c r="H741" s="16" t="s">
        <v>10732</v>
      </c>
      <c r="I741" s="16" t="s">
        <v>36810</v>
      </c>
      <c r="J741" s="16"/>
    </row>
    <row r="742" spans="1:10">
      <c r="A742" s="16" t="s">
        <v>32926</v>
      </c>
      <c r="B742" s="52" t="s">
        <v>7687</v>
      </c>
      <c r="C742" s="16" t="str">
        <f t="shared" si="11"/>
        <v>054 - 002</v>
      </c>
      <c r="D742" s="52" t="s">
        <v>36059</v>
      </c>
      <c r="E742" s="52" t="s">
        <v>30442</v>
      </c>
      <c r="F742" s="16" t="s">
        <v>32927</v>
      </c>
      <c r="G742" s="16" t="s">
        <v>30441</v>
      </c>
      <c r="H742" s="16" t="s">
        <v>1269</v>
      </c>
      <c r="I742" s="16" t="s">
        <v>12091</v>
      </c>
    </row>
    <row r="743" spans="1:10">
      <c r="A743" s="16" t="s">
        <v>35504</v>
      </c>
      <c r="B743" s="52" t="s">
        <v>37465</v>
      </c>
      <c r="C743" s="16" t="str">
        <f t="shared" si="11"/>
        <v>004 - 014</v>
      </c>
      <c r="D743" s="52" t="s">
        <v>36059</v>
      </c>
      <c r="E743" s="52" t="s">
        <v>10758</v>
      </c>
      <c r="F743" s="16" t="s">
        <v>27830</v>
      </c>
      <c r="G743" s="16" t="s">
        <v>10757</v>
      </c>
      <c r="H743" s="16" t="s">
        <v>10732</v>
      </c>
      <c r="I743" s="16" t="s">
        <v>35505</v>
      </c>
    </row>
    <row r="744" spans="1:10">
      <c r="A744" s="16" t="s">
        <v>428</v>
      </c>
      <c r="B744" s="52" t="s">
        <v>34410</v>
      </c>
      <c r="C744" s="16" t="str">
        <f t="shared" si="11"/>
        <v>018 - 010</v>
      </c>
      <c r="D744" s="52" t="s">
        <v>36059</v>
      </c>
      <c r="E744" s="52" t="s">
        <v>35975</v>
      </c>
      <c r="F744" s="16" t="s">
        <v>16332</v>
      </c>
      <c r="G744" s="16" t="s">
        <v>35974</v>
      </c>
      <c r="H744" s="16" t="s">
        <v>32666</v>
      </c>
      <c r="I744" s="16" t="s">
        <v>429</v>
      </c>
    </row>
    <row r="745" spans="1:10">
      <c r="A745" s="16" t="s">
        <v>32161</v>
      </c>
      <c r="B745" s="52" t="s">
        <v>34411</v>
      </c>
      <c r="C745" s="16" t="str">
        <f t="shared" si="11"/>
        <v>018 - 011</v>
      </c>
      <c r="D745" s="52" t="s">
        <v>36059</v>
      </c>
      <c r="E745" s="52" t="s">
        <v>35975</v>
      </c>
      <c r="F745" s="16" t="s">
        <v>16332</v>
      </c>
      <c r="G745" s="16" t="s">
        <v>35974</v>
      </c>
      <c r="H745" s="16" t="s">
        <v>32666</v>
      </c>
      <c r="I745" s="16" t="s">
        <v>32162</v>
      </c>
    </row>
    <row r="746" spans="1:10">
      <c r="A746" s="16" t="s">
        <v>37424</v>
      </c>
      <c r="B746" s="52" t="s">
        <v>27488</v>
      </c>
      <c r="C746" s="16" t="str">
        <f t="shared" si="11"/>
        <v>036 - 001</v>
      </c>
      <c r="D746" s="52" t="s">
        <v>36059</v>
      </c>
      <c r="E746" s="52" t="s">
        <v>37427</v>
      </c>
      <c r="F746" s="16" t="s">
        <v>37425</v>
      </c>
      <c r="G746" s="16" t="s">
        <v>37426</v>
      </c>
      <c r="H746" s="16" t="s">
        <v>35981</v>
      </c>
      <c r="I746" s="16" t="s">
        <v>25921</v>
      </c>
    </row>
    <row r="747" spans="1:10">
      <c r="A747" s="16" t="s">
        <v>19965</v>
      </c>
      <c r="B747" s="52" t="s">
        <v>10986</v>
      </c>
      <c r="C747" s="16" t="str">
        <f t="shared" si="11"/>
        <v>S99 - 303</v>
      </c>
      <c r="D747" s="52"/>
      <c r="E747" s="52" t="s">
        <v>15509</v>
      </c>
      <c r="F747" s="16"/>
      <c r="G747" s="16" t="s">
        <v>10725</v>
      </c>
      <c r="H747" s="16" t="s">
        <v>10727</v>
      </c>
      <c r="I747" s="16" t="s">
        <v>19966</v>
      </c>
      <c r="J747" s="16" t="s">
        <v>7990</v>
      </c>
    </row>
    <row r="748" spans="1:10">
      <c r="A748" s="16" t="s">
        <v>34346</v>
      </c>
      <c r="B748" s="52" t="s">
        <v>102</v>
      </c>
      <c r="C748" s="16" t="str">
        <f t="shared" si="11"/>
        <v>031 - 815</v>
      </c>
      <c r="D748" s="52"/>
      <c r="E748" s="52" t="s">
        <v>7531</v>
      </c>
      <c r="F748" s="16"/>
      <c r="G748" s="16" t="s">
        <v>7530</v>
      </c>
      <c r="H748" s="16" t="s">
        <v>30334</v>
      </c>
      <c r="I748" s="16" t="s">
        <v>34347</v>
      </c>
      <c r="J748" s="16" t="s">
        <v>34487</v>
      </c>
    </row>
    <row r="749" spans="1:10">
      <c r="A749" s="16" t="s">
        <v>34030</v>
      </c>
      <c r="B749" s="52" t="s">
        <v>22378</v>
      </c>
      <c r="C749" s="16" t="str">
        <f t="shared" si="11"/>
        <v>028 - 011</v>
      </c>
      <c r="D749" s="52" t="s">
        <v>36059</v>
      </c>
      <c r="E749" s="52" t="s">
        <v>32659</v>
      </c>
      <c r="F749" s="16" t="s">
        <v>34031</v>
      </c>
      <c r="G749" s="16" t="s">
        <v>32658</v>
      </c>
      <c r="H749" s="16" t="s">
        <v>32660</v>
      </c>
      <c r="I749" s="16" t="s">
        <v>34032</v>
      </c>
    </row>
    <row r="750" spans="1:10">
      <c r="A750" s="16" t="s">
        <v>36345</v>
      </c>
      <c r="B750" s="52" t="s">
        <v>37466</v>
      </c>
      <c r="C750" s="16" t="str">
        <f t="shared" si="11"/>
        <v>004 - 015</v>
      </c>
      <c r="D750" s="52" t="s">
        <v>34487</v>
      </c>
      <c r="E750" s="52" t="s">
        <v>10758</v>
      </c>
      <c r="F750" s="16" t="s">
        <v>14103</v>
      </c>
      <c r="G750" s="16" t="s">
        <v>10757</v>
      </c>
      <c r="H750" s="16" t="s">
        <v>10732</v>
      </c>
      <c r="I750" s="16" t="s">
        <v>36346</v>
      </c>
    </row>
    <row r="751" spans="1:10">
      <c r="A751" s="16" t="s">
        <v>9524</v>
      </c>
      <c r="B751" s="52" t="s">
        <v>29069</v>
      </c>
      <c r="C751" s="16" t="str">
        <f t="shared" si="11"/>
        <v>065 - 014</v>
      </c>
      <c r="D751" s="52" t="s">
        <v>36059</v>
      </c>
      <c r="E751" s="52" t="s">
        <v>29546</v>
      </c>
      <c r="F751" s="16" t="s">
        <v>9525</v>
      </c>
      <c r="G751" s="16" t="s">
        <v>29545</v>
      </c>
      <c r="H751" s="16" t="s">
        <v>30282</v>
      </c>
      <c r="I751" s="16" t="s">
        <v>9526</v>
      </c>
    </row>
    <row r="752" spans="1:10">
      <c r="A752" s="16" t="s">
        <v>16212</v>
      </c>
      <c r="B752" s="52" t="s">
        <v>34412</v>
      </c>
      <c r="C752" s="16" t="str">
        <f t="shared" si="11"/>
        <v>018 - 012</v>
      </c>
      <c r="D752" s="52" t="s">
        <v>36059</v>
      </c>
      <c r="E752" s="52" t="s">
        <v>35975</v>
      </c>
      <c r="F752" s="16" t="s">
        <v>35973</v>
      </c>
      <c r="G752" s="16" t="s">
        <v>35974</v>
      </c>
      <c r="H752" s="16" t="s">
        <v>32666</v>
      </c>
      <c r="I752" s="16" t="s">
        <v>16213</v>
      </c>
    </row>
    <row r="753" spans="1:10">
      <c r="A753" s="16" t="s">
        <v>36062</v>
      </c>
      <c r="B753" s="52" t="s">
        <v>32894</v>
      </c>
      <c r="C753" s="16" t="str">
        <f t="shared" si="11"/>
        <v>082 - 008</v>
      </c>
      <c r="D753" s="52" t="s">
        <v>34487</v>
      </c>
      <c r="E753" s="52" t="s">
        <v>1263</v>
      </c>
      <c r="F753" s="16" t="s">
        <v>1261</v>
      </c>
      <c r="G753" s="16" t="s">
        <v>1262</v>
      </c>
      <c r="H753" s="16" t="s">
        <v>29917</v>
      </c>
      <c r="I753" s="16" t="s">
        <v>36063</v>
      </c>
    </row>
    <row r="754" spans="1:10">
      <c r="A754" s="16" t="s">
        <v>36708</v>
      </c>
      <c r="B754" s="52" t="s">
        <v>37369</v>
      </c>
      <c r="C754" s="16" t="str">
        <f t="shared" si="11"/>
        <v>095 - 013</v>
      </c>
      <c r="D754" s="52" t="s">
        <v>34487</v>
      </c>
      <c r="E754" s="52" t="s">
        <v>5719</v>
      </c>
      <c r="F754" s="16" t="s">
        <v>18806</v>
      </c>
      <c r="G754" s="16" t="s">
        <v>29627</v>
      </c>
      <c r="H754" s="16" t="s">
        <v>33521</v>
      </c>
      <c r="I754" s="16" t="s">
        <v>36709</v>
      </c>
    </row>
    <row r="755" spans="1:10">
      <c r="A755" s="16" t="s">
        <v>37660</v>
      </c>
      <c r="B755" s="52" t="s">
        <v>8449</v>
      </c>
      <c r="C755" s="16" t="str">
        <f t="shared" si="11"/>
        <v>091 - 006</v>
      </c>
      <c r="D755" s="52" t="s">
        <v>34487</v>
      </c>
      <c r="E755" s="52" t="s">
        <v>31546</v>
      </c>
      <c r="F755" s="16" t="s">
        <v>12181</v>
      </c>
      <c r="G755" s="16" t="s">
        <v>31545</v>
      </c>
      <c r="H755" s="16" t="s">
        <v>33521</v>
      </c>
      <c r="I755" s="16" t="s">
        <v>26276</v>
      </c>
      <c r="J755" s="16"/>
    </row>
    <row r="756" spans="1:10">
      <c r="A756" s="16" t="s">
        <v>28642</v>
      </c>
      <c r="B756" s="52" t="s">
        <v>18348</v>
      </c>
      <c r="C756" s="16" t="str">
        <f t="shared" si="11"/>
        <v>083 - 801</v>
      </c>
      <c r="D756" s="52"/>
      <c r="E756" s="52" t="s">
        <v>21246</v>
      </c>
      <c r="G756" s="16" t="s">
        <v>21245</v>
      </c>
      <c r="H756" s="16" t="s">
        <v>29917</v>
      </c>
      <c r="I756" s="16" t="s">
        <v>28643</v>
      </c>
      <c r="J756" s="16" t="s">
        <v>34487</v>
      </c>
    </row>
    <row r="757" spans="1:10">
      <c r="A757" s="16" t="s">
        <v>5987</v>
      </c>
      <c r="B757" s="52" t="s">
        <v>14330</v>
      </c>
      <c r="C757" s="16" t="str">
        <f t="shared" si="11"/>
        <v>010 - 802</v>
      </c>
      <c r="D757" s="52"/>
      <c r="E757" s="52" t="s">
        <v>30437</v>
      </c>
      <c r="F757" s="16"/>
      <c r="G757" s="16" t="s">
        <v>30436</v>
      </c>
      <c r="H757" s="16" t="s">
        <v>34573</v>
      </c>
      <c r="I757" s="16" t="s">
        <v>5988</v>
      </c>
      <c r="J757" s="16" t="s">
        <v>34487</v>
      </c>
    </row>
    <row r="758" spans="1:10">
      <c r="A758" s="16" t="s">
        <v>25639</v>
      </c>
      <c r="B758" s="52" t="s">
        <v>10134</v>
      </c>
      <c r="C758" s="16" t="str">
        <f t="shared" si="11"/>
        <v>003 - 013</v>
      </c>
      <c r="D758" s="52" t="s">
        <v>34487</v>
      </c>
      <c r="E758" s="52" t="s">
        <v>3328</v>
      </c>
      <c r="F758" s="16" t="s">
        <v>25640</v>
      </c>
      <c r="G758" s="16" t="s">
        <v>10731</v>
      </c>
      <c r="H758" s="16" t="s">
        <v>10732</v>
      </c>
      <c r="I758" s="16" t="s">
        <v>25807</v>
      </c>
      <c r="J758" s="16" t="s">
        <v>7990</v>
      </c>
    </row>
    <row r="759" spans="1:10">
      <c r="A759" s="16" t="s">
        <v>25805</v>
      </c>
      <c r="B759" s="52" t="s">
        <v>14248</v>
      </c>
      <c r="C759" s="16" t="str">
        <f t="shared" si="11"/>
        <v>103 - 008</v>
      </c>
      <c r="D759" s="52" t="s">
        <v>34487</v>
      </c>
      <c r="E759" s="52" t="s">
        <v>14668</v>
      </c>
      <c r="F759" s="16" t="s">
        <v>25806</v>
      </c>
      <c r="G759" s="16" t="s">
        <v>14667</v>
      </c>
      <c r="H759" s="16" t="s">
        <v>10732</v>
      </c>
      <c r="I759" s="16" t="s">
        <v>25807</v>
      </c>
    </row>
    <row r="760" spans="1:10">
      <c r="A760" s="16" t="s">
        <v>24223</v>
      </c>
      <c r="B760" s="52" t="s">
        <v>13192</v>
      </c>
      <c r="C760" s="16" t="str">
        <f t="shared" si="11"/>
        <v>037 - 004</v>
      </c>
      <c r="D760" s="52" t="s">
        <v>36059</v>
      </c>
      <c r="E760" s="52" t="s">
        <v>30682</v>
      </c>
      <c r="F760" s="16" t="s">
        <v>13685</v>
      </c>
      <c r="G760" s="16" t="s">
        <v>30681</v>
      </c>
      <c r="H760" s="16" t="s">
        <v>35981</v>
      </c>
      <c r="I760" s="16" t="s">
        <v>13686</v>
      </c>
      <c r="J760" s="16"/>
    </row>
    <row r="761" spans="1:10">
      <c r="A761" s="16" t="s">
        <v>28728</v>
      </c>
      <c r="B761" s="52" t="s">
        <v>21681</v>
      </c>
      <c r="C761" s="16" t="str">
        <f t="shared" si="11"/>
        <v>001 - 807</v>
      </c>
      <c r="D761" s="52"/>
      <c r="E761" s="52" t="s">
        <v>37671</v>
      </c>
      <c r="F761" s="16"/>
      <c r="G761" s="16" t="s">
        <v>37670</v>
      </c>
      <c r="H761" s="16" t="s">
        <v>10732</v>
      </c>
      <c r="I761" s="16" t="s">
        <v>28729</v>
      </c>
      <c r="J761" s="16" t="s">
        <v>34487</v>
      </c>
    </row>
    <row r="762" spans="1:10">
      <c r="A762" s="16" t="s">
        <v>19969</v>
      </c>
      <c r="B762" s="52" t="s">
        <v>10987</v>
      </c>
      <c r="C762" s="16" t="str">
        <f t="shared" si="11"/>
        <v>S99 - 304</v>
      </c>
      <c r="D762" s="52"/>
      <c r="E762" s="52" t="s">
        <v>15509</v>
      </c>
      <c r="F762" s="16"/>
      <c r="G762" s="16" t="s">
        <v>10725</v>
      </c>
      <c r="H762" s="16" t="s">
        <v>10727</v>
      </c>
      <c r="I762" s="16" t="s">
        <v>27001</v>
      </c>
      <c r="J762" s="16" t="s">
        <v>7990</v>
      </c>
    </row>
    <row r="763" spans="1:10">
      <c r="A763" s="16" t="s">
        <v>27917</v>
      </c>
      <c r="B763" s="52" t="s">
        <v>23554</v>
      </c>
      <c r="C763" s="16" t="str">
        <f t="shared" si="11"/>
        <v>012 - 010</v>
      </c>
      <c r="D763" s="52" t="s">
        <v>34487</v>
      </c>
      <c r="E763" s="52" t="s">
        <v>18879</v>
      </c>
      <c r="F763" s="16" t="s">
        <v>27918</v>
      </c>
      <c r="G763" s="16" t="s">
        <v>26253</v>
      </c>
      <c r="H763" s="16" t="s">
        <v>32666</v>
      </c>
      <c r="I763" s="16" t="s">
        <v>27919</v>
      </c>
    </row>
    <row r="764" spans="1:10">
      <c r="A764" s="16" t="s">
        <v>9527</v>
      </c>
      <c r="B764" s="52" t="s">
        <v>33291</v>
      </c>
      <c r="C764" s="16" t="str">
        <f t="shared" si="11"/>
        <v>017 - 014</v>
      </c>
      <c r="D764" s="52" t="s">
        <v>36059</v>
      </c>
      <c r="E764" s="52" t="s">
        <v>22538</v>
      </c>
      <c r="F764" s="16" t="s">
        <v>4249</v>
      </c>
      <c r="G764" s="16" t="s">
        <v>22537</v>
      </c>
      <c r="H764" s="16" t="s">
        <v>32666</v>
      </c>
      <c r="I764" s="16" t="s">
        <v>4250</v>
      </c>
    </row>
    <row r="765" spans="1:10">
      <c r="A765" s="16" t="s">
        <v>6909</v>
      </c>
      <c r="B765" s="52" t="s">
        <v>12361</v>
      </c>
      <c r="C765" s="16" t="str">
        <f t="shared" si="11"/>
        <v>022 - 011</v>
      </c>
      <c r="D765" s="52" t="s">
        <v>34487</v>
      </c>
      <c r="E765" s="52" t="s">
        <v>4777</v>
      </c>
      <c r="F765" s="16" t="s">
        <v>6910</v>
      </c>
      <c r="G765" s="16" t="s">
        <v>4776</v>
      </c>
      <c r="H765" s="16" t="s">
        <v>4778</v>
      </c>
      <c r="I765" s="16" t="s">
        <v>6911</v>
      </c>
    </row>
    <row r="766" spans="1:10">
      <c r="A766" s="16" t="s">
        <v>37504</v>
      </c>
      <c r="B766" s="52" t="s">
        <v>27204</v>
      </c>
      <c r="C766" s="16" t="str">
        <f t="shared" si="11"/>
        <v>034 - 003</v>
      </c>
      <c r="D766" s="52" t="s">
        <v>34487</v>
      </c>
      <c r="E766" s="52" t="s">
        <v>23677</v>
      </c>
      <c r="F766" s="16" t="s">
        <v>37505</v>
      </c>
      <c r="G766" s="16" t="s">
        <v>23676</v>
      </c>
      <c r="H766" s="16" t="s">
        <v>35981</v>
      </c>
      <c r="I766" s="16" t="s">
        <v>37506</v>
      </c>
    </row>
    <row r="767" spans="1:10">
      <c r="A767" s="16" t="s">
        <v>16617</v>
      </c>
      <c r="B767" s="52" t="s">
        <v>8703</v>
      </c>
      <c r="C767" s="16" t="str">
        <f t="shared" si="11"/>
        <v>016 - 022</v>
      </c>
      <c r="D767" s="52" t="s">
        <v>34487</v>
      </c>
      <c r="E767" s="52" t="s">
        <v>10742</v>
      </c>
      <c r="F767" s="16" t="s">
        <v>10412</v>
      </c>
      <c r="G767" s="16" t="s">
        <v>10741</v>
      </c>
      <c r="H767" s="16" t="s">
        <v>32666</v>
      </c>
      <c r="I767" s="16" t="s">
        <v>16618</v>
      </c>
      <c r="J767" s="16"/>
    </row>
    <row r="768" spans="1:10">
      <c r="A768" s="16" t="s">
        <v>24796</v>
      </c>
      <c r="B768" s="52" t="s">
        <v>10135</v>
      </c>
      <c r="C768" s="16" t="str">
        <f t="shared" si="11"/>
        <v>003 - 014</v>
      </c>
      <c r="D768" s="52" t="s">
        <v>34487</v>
      </c>
      <c r="E768" s="52" t="s">
        <v>3328</v>
      </c>
      <c r="F768" s="16" t="s">
        <v>14613</v>
      </c>
      <c r="G768" s="16" t="s">
        <v>10731</v>
      </c>
      <c r="H768" s="16" t="s">
        <v>10732</v>
      </c>
      <c r="I768" s="16" t="s">
        <v>9878</v>
      </c>
      <c r="J768" s="16" t="s">
        <v>7990</v>
      </c>
    </row>
    <row r="769" spans="1:10">
      <c r="A769" s="16" t="s">
        <v>9876</v>
      </c>
      <c r="B769" s="52" t="s">
        <v>14249</v>
      </c>
      <c r="C769" s="16" t="str">
        <f t="shared" ref="C769:C832" si="12">MID(A769,1,3) &amp;" - " &amp;MID(A769,4,3)</f>
        <v>103 - 009</v>
      </c>
      <c r="D769" s="52" t="s">
        <v>34487</v>
      </c>
      <c r="E769" s="52" t="s">
        <v>14668</v>
      </c>
      <c r="F769" s="16" t="s">
        <v>9877</v>
      </c>
      <c r="G769" s="16" t="s">
        <v>14667</v>
      </c>
      <c r="H769" s="16" t="s">
        <v>10732</v>
      </c>
      <c r="I769" s="16" t="s">
        <v>9878</v>
      </c>
      <c r="J769" s="16"/>
    </row>
    <row r="770" spans="1:10">
      <c r="A770" s="16" t="s">
        <v>10356</v>
      </c>
      <c r="B770" s="52" t="s">
        <v>21682</v>
      </c>
      <c r="C770" s="16" t="str">
        <f t="shared" si="12"/>
        <v>001 - 024</v>
      </c>
      <c r="D770" s="52" t="s">
        <v>36059</v>
      </c>
      <c r="E770" s="52" t="s">
        <v>37671</v>
      </c>
      <c r="F770" s="16" t="s">
        <v>10357</v>
      </c>
      <c r="G770" s="16" t="s">
        <v>37670</v>
      </c>
      <c r="H770" s="16" t="s">
        <v>10732</v>
      </c>
      <c r="I770" s="16" t="s">
        <v>10358</v>
      </c>
    </row>
    <row r="771" spans="1:10">
      <c r="A771" s="16" t="s">
        <v>26338</v>
      </c>
      <c r="B771" s="52" t="s">
        <v>37467</v>
      </c>
      <c r="C771" s="16" t="str">
        <f t="shared" si="12"/>
        <v>004 - 016</v>
      </c>
      <c r="D771" s="52" t="s">
        <v>36059</v>
      </c>
      <c r="E771" s="52" t="s">
        <v>10758</v>
      </c>
      <c r="F771" s="16" t="s">
        <v>26339</v>
      </c>
      <c r="G771" s="16" t="s">
        <v>10757</v>
      </c>
      <c r="H771" s="16" t="s">
        <v>10732</v>
      </c>
      <c r="I771" s="16" t="s">
        <v>26340</v>
      </c>
    </row>
    <row r="772" spans="1:10">
      <c r="A772" s="16" t="s">
        <v>28730</v>
      </c>
      <c r="B772" s="52" t="s">
        <v>20107</v>
      </c>
      <c r="C772" s="16" t="str">
        <f t="shared" si="12"/>
        <v>017 - 807</v>
      </c>
      <c r="D772" s="52"/>
      <c r="E772" s="52" t="s">
        <v>22538</v>
      </c>
      <c r="F772" s="16"/>
      <c r="G772" s="16" t="s">
        <v>22537</v>
      </c>
      <c r="H772" s="16" t="s">
        <v>32666</v>
      </c>
      <c r="I772" s="16" t="s">
        <v>28261</v>
      </c>
      <c r="J772" s="16" t="s">
        <v>34487</v>
      </c>
    </row>
    <row r="773" spans="1:10">
      <c r="A773" s="16" t="s">
        <v>11623</v>
      </c>
      <c r="B773" s="52" t="s">
        <v>22950</v>
      </c>
      <c r="C773" s="16" t="str">
        <f t="shared" si="12"/>
        <v>079 - 009</v>
      </c>
      <c r="D773" s="52" t="s">
        <v>34487</v>
      </c>
      <c r="E773" s="52" t="s">
        <v>4771</v>
      </c>
      <c r="F773" s="16" t="s">
        <v>1272</v>
      </c>
      <c r="G773" s="16" t="s">
        <v>4770</v>
      </c>
      <c r="H773" s="16" t="s">
        <v>4772</v>
      </c>
      <c r="I773" s="16" t="s">
        <v>11624</v>
      </c>
      <c r="J773" s="16"/>
    </row>
    <row r="774" spans="1:10">
      <c r="A774" s="16" t="s">
        <v>8127</v>
      </c>
      <c r="B774" s="52" t="s">
        <v>11824</v>
      </c>
      <c r="C774" s="16" t="str">
        <f t="shared" si="12"/>
        <v>023 - 007</v>
      </c>
      <c r="D774" s="52" t="s">
        <v>36059</v>
      </c>
      <c r="E774" s="52" t="s">
        <v>380</v>
      </c>
      <c r="F774" s="16" t="s">
        <v>32804</v>
      </c>
      <c r="G774" s="16" t="s">
        <v>379</v>
      </c>
      <c r="H774" s="16" t="s">
        <v>32660</v>
      </c>
      <c r="I774" s="16" t="s">
        <v>8128</v>
      </c>
    </row>
    <row r="775" spans="1:10">
      <c r="A775" s="16" t="s">
        <v>35427</v>
      </c>
      <c r="B775" s="52" t="s">
        <v>17819</v>
      </c>
      <c r="C775" s="16" t="str">
        <f t="shared" si="12"/>
        <v>041 - 005</v>
      </c>
      <c r="D775" s="52" t="s">
        <v>34487</v>
      </c>
      <c r="E775" s="52" t="s">
        <v>31873</v>
      </c>
      <c r="F775" s="16" t="s">
        <v>35428</v>
      </c>
      <c r="G775" s="16" t="s">
        <v>31872</v>
      </c>
      <c r="H775" s="16" t="s">
        <v>20397</v>
      </c>
      <c r="I775" s="16" t="s">
        <v>27785</v>
      </c>
    </row>
    <row r="776" spans="1:10">
      <c r="A776" s="16" t="s">
        <v>13740</v>
      </c>
      <c r="B776" s="52" t="s">
        <v>11968</v>
      </c>
      <c r="C776" s="16" t="str">
        <f t="shared" si="12"/>
        <v>043 - 004</v>
      </c>
      <c r="D776" s="52" t="s">
        <v>34487</v>
      </c>
      <c r="E776" s="52" t="s">
        <v>36775</v>
      </c>
      <c r="F776" s="16" t="s">
        <v>13741</v>
      </c>
      <c r="G776" s="16" t="s">
        <v>27380</v>
      </c>
      <c r="H776" s="16" t="s">
        <v>20397</v>
      </c>
      <c r="I776" s="16" t="s">
        <v>13742</v>
      </c>
      <c r="J776" s="16"/>
    </row>
    <row r="777" spans="1:10">
      <c r="A777" s="16" t="s">
        <v>35506</v>
      </c>
      <c r="B777" s="52" t="s">
        <v>15184</v>
      </c>
      <c r="C777" s="16" t="str">
        <f t="shared" si="12"/>
        <v>006 - 014</v>
      </c>
      <c r="D777" s="52" t="s">
        <v>36059</v>
      </c>
      <c r="E777" s="52" t="s">
        <v>26671</v>
      </c>
      <c r="F777" s="16" t="s">
        <v>24917</v>
      </c>
      <c r="G777" s="16" t="s">
        <v>26670</v>
      </c>
      <c r="H777" s="16" t="s">
        <v>10732</v>
      </c>
      <c r="I777" s="16" t="s">
        <v>24918</v>
      </c>
    </row>
    <row r="778" spans="1:10">
      <c r="A778" s="16" t="s">
        <v>15895</v>
      </c>
      <c r="B778" s="52" t="s">
        <v>212</v>
      </c>
      <c r="C778" s="16" t="str">
        <f t="shared" si="12"/>
        <v>I99 - 017</v>
      </c>
      <c r="D778" s="52"/>
      <c r="E778" s="52" t="s">
        <v>10726</v>
      </c>
      <c r="F778" s="16"/>
      <c r="G778" s="16" t="s">
        <v>10725</v>
      </c>
      <c r="H778" s="16" t="s">
        <v>10727</v>
      </c>
      <c r="I778" s="16" t="s">
        <v>15896</v>
      </c>
    </row>
    <row r="779" spans="1:10">
      <c r="A779" s="16" t="s">
        <v>36811</v>
      </c>
      <c r="B779" s="52" t="s">
        <v>26574</v>
      </c>
      <c r="C779" s="16" t="str">
        <f t="shared" si="12"/>
        <v>018 - 013</v>
      </c>
      <c r="D779" s="52" t="s">
        <v>36059</v>
      </c>
      <c r="E779" s="52" t="s">
        <v>35975</v>
      </c>
      <c r="F779" s="16" t="s">
        <v>36812</v>
      </c>
      <c r="G779" s="16" t="s">
        <v>35974</v>
      </c>
      <c r="H779" s="16" t="s">
        <v>32666</v>
      </c>
      <c r="I779" s="16" t="s">
        <v>36813</v>
      </c>
      <c r="J779" s="16"/>
    </row>
    <row r="780" spans="1:10">
      <c r="A780" s="16" t="s">
        <v>4323</v>
      </c>
      <c r="B780" s="52" t="s">
        <v>10136</v>
      </c>
      <c r="C780" s="16" t="str">
        <f t="shared" si="12"/>
        <v>003 - 015</v>
      </c>
      <c r="D780" s="52" t="s">
        <v>36059</v>
      </c>
      <c r="E780" s="52" t="s">
        <v>3328</v>
      </c>
      <c r="F780" s="16" t="s">
        <v>4324</v>
      </c>
      <c r="G780" s="16" t="s">
        <v>10731</v>
      </c>
      <c r="H780" s="16" t="s">
        <v>10732</v>
      </c>
      <c r="I780" s="16" t="s">
        <v>23128</v>
      </c>
      <c r="J780" s="16" t="s">
        <v>7990</v>
      </c>
    </row>
    <row r="781" spans="1:10">
      <c r="A781" s="16" t="s">
        <v>23126</v>
      </c>
      <c r="B781" s="52" t="s">
        <v>11673</v>
      </c>
      <c r="C781" s="16" t="str">
        <f t="shared" si="12"/>
        <v>103 - 010</v>
      </c>
      <c r="D781" s="52" t="s">
        <v>36059</v>
      </c>
      <c r="E781" s="52" t="s">
        <v>14668</v>
      </c>
      <c r="F781" s="16" t="s">
        <v>23127</v>
      </c>
      <c r="G781" s="16" t="s">
        <v>14667</v>
      </c>
      <c r="H781" s="16" t="s">
        <v>10732</v>
      </c>
      <c r="I781" s="16" t="s">
        <v>23128</v>
      </c>
    </row>
    <row r="782" spans="1:10">
      <c r="A782" s="16" t="s">
        <v>5699</v>
      </c>
      <c r="B782" s="52" t="s">
        <v>213</v>
      </c>
      <c r="C782" s="16" t="str">
        <f t="shared" si="12"/>
        <v>I99 - 421</v>
      </c>
      <c r="D782" s="52"/>
      <c r="E782" s="52" t="s">
        <v>10726</v>
      </c>
      <c r="F782" s="16"/>
      <c r="G782" s="16" t="s">
        <v>10725</v>
      </c>
      <c r="H782" s="16" t="s">
        <v>10727</v>
      </c>
      <c r="I782" s="16" t="s">
        <v>5700</v>
      </c>
    </row>
    <row r="783" spans="1:10">
      <c r="A783" s="16" t="s">
        <v>36157</v>
      </c>
      <c r="B783" s="52" t="s">
        <v>29378</v>
      </c>
      <c r="C783" s="16" t="str">
        <f t="shared" si="12"/>
        <v>076 - 012</v>
      </c>
      <c r="D783" s="52" t="s">
        <v>34487</v>
      </c>
      <c r="E783" s="52" t="s">
        <v>13510</v>
      </c>
      <c r="F783" s="16" t="s">
        <v>36158</v>
      </c>
      <c r="G783" s="16" t="s">
        <v>13509</v>
      </c>
      <c r="H783" s="16" t="s">
        <v>13511</v>
      </c>
      <c r="I783" s="16" t="s">
        <v>36159</v>
      </c>
    </row>
    <row r="784" spans="1:10">
      <c r="A784" s="16" t="s">
        <v>32770</v>
      </c>
      <c r="B784" s="52" t="s">
        <v>8970</v>
      </c>
      <c r="C784" s="16" t="str">
        <f t="shared" si="12"/>
        <v>013 - 019</v>
      </c>
      <c r="D784" s="52" t="s">
        <v>34487</v>
      </c>
      <c r="E784" s="52" t="s">
        <v>26240</v>
      </c>
      <c r="F784" s="16" t="s">
        <v>32771</v>
      </c>
      <c r="G784" s="16" t="s">
        <v>26239</v>
      </c>
      <c r="H784" s="16" t="s">
        <v>32666</v>
      </c>
      <c r="I784" s="16" t="s">
        <v>32772</v>
      </c>
    </row>
    <row r="785" spans="1:16">
      <c r="A785" s="16" t="s">
        <v>30295</v>
      </c>
      <c r="B785" s="52" t="s">
        <v>8971</v>
      </c>
      <c r="C785" s="16" t="str">
        <f t="shared" si="12"/>
        <v>013 - 020</v>
      </c>
      <c r="D785" s="52" t="s">
        <v>34487</v>
      </c>
      <c r="E785" s="52" t="s">
        <v>26240</v>
      </c>
      <c r="F785" s="16" t="s">
        <v>34719</v>
      </c>
      <c r="G785" s="16" t="s">
        <v>26239</v>
      </c>
      <c r="H785" s="16" t="s">
        <v>32666</v>
      </c>
      <c r="I785" s="16" t="s">
        <v>30445</v>
      </c>
      <c r="J785" s="16" t="s">
        <v>7990</v>
      </c>
    </row>
    <row r="786" spans="1:16">
      <c r="A786" s="16" t="s">
        <v>25808</v>
      </c>
      <c r="B786" s="52" t="s">
        <v>3885</v>
      </c>
      <c r="C786" s="16" t="str">
        <f t="shared" si="12"/>
        <v>097 - 008</v>
      </c>
      <c r="D786" s="52" t="s">
        <v>34487</v>
      </c>
      <c r="E786" s="52" t="s">
        <v>26245</v>
      </c>
      <c r="F786" s="16" t="s">
        <v>30444</v>
      </c>
      <c r="G786" s="16" t="s">
        <v>26244</v>
      </c>
      <c r="H786" s="16" t="s">
        <v>32666</v>
      </c>
      <c r="I786" s="16" t="s">
        <v>30445</v>
      </c>
      <c r="J786" s="16"/>
    </row>
    <row r="787" spans="1:16">
      <c r="A787" s="16" t="s">
        <v>33190</v>
      </c>
      <c r="B787" s="52" t="s">
        <v>17231</v>
      </c>
      <c r="C787" s="16" t="str">
        <f t="shared" si="12"/>
        <v>067 - 006</v>
      </c>
      <c r="D787" s="52" t="s">
        <v>36059</v>
      </c>
      <c r="E787" s="52" t="s">
        <v>34404</v>
      </c>
      <c r="F787" s="16" t="s">
        <v>16452</v>
      </c>
      <c r="G787" s="16" t="s">
        <v>34403</v>
      </c>
      <c r="H787" s="16" t="s">
        <v>15395</v>
      </c>
      <c r="I787" s="16" t="s">
        <v>16453</v>
      </c>
      <c r="J787" s="16"/>
      <c r="N787" t="s">
        <v>30549</v>
      </c>
      <c r="P787" s="423" t="s">
        <v>30526</v>
      </c>
    </row>
    <row r="788" spans="1:16">
      <c r="A788" s="16" t="s">
        <v>15527</v>
      </c>
      <c r="B788" s="52" t="s">
        <v>31380</v>
      </c>
      <c r="C788" s="16" t="str">
        <f t="shared" si="12"/>
        <v>040 - 002</v>
      </c>
      <c r="D788" s="52" t="s">
        <v>36059</v>
      </c>
      <c r="E788" s="52" t="s">
        <v>32809</v>
      </c>
      <c r="F788" s="16" t="s">
        <v>15528</v>
      </c>
      <c r="G788" s="16" t="s">
        <v>32808</v>
      </c>
      <c r="H788" s="16" t="s">
        <v>35981</v>
      </c>
      <c r="I788" s="16" t="s">
        <v>25926</v>
      </c>
      <c r="J788" s="16" t="s">
        <v>7990</v>
      </c>
    </row>
    <row r="789" spans="1:16">
      <c r="A789" s="16" t="s">
        <v>25922</v>
      </c>
      <c r="B789" s="52" t="s">
        <v>29297</v>
      </c>
      <c r="C789" s="16" t="str">
        <f t="shared" si="12"/>
        <v>099 - 001</v>
      </c>
      <c r="D789" s="52" t="s">
        <v>36059</v>
      </c>
      <c r="E789" s="52" t="s">
        <v>25925</v>
      </c>
      <c r="F789" s="16" t="s">
        <v>25923</v>
      </c>
      <c r="G789" s="16" t="s">
        <v>25924</v>
      </c>
      <c r="H789" s="16" t="s">
        <v>35981</v>
      </c>
      <c r="I789" s="16" t="s">
        <v>25926</v>
      </c>
    </row>
    <row r="790" spans="1:16">
      <c r="A790" s="16" t="s">
        <v>34348</v>
      </c>
      <c r="B790" s="52" t="s">
        <v>8656</v>
      </c>
      <c r="C790" s="16" t="str">
        <f t="shared" si="12"/>
        <v>013 - 815</v>
      </c>
      <c r="D790" s="52"/>
      <c r="E790" s="52" t="s">
        <v>26240</v>
      </c>
      <c r="F790" s="16"/>
      <c r="G790" s="16" t="s">
        <v>26239</v>
      </c>
      <c r="H790" s="16" t="s">
        <v>32666</v>
      </c>
      <c r="I790" s="16" t="s">
        <v>34349</v>
      </c>
      <c r="J790" s="16" t="s">
        <v>34487</v>
      </c>
    </row>
    <row r="791" spans="1:16">
      <c r="A791" s="16" t="s">
        <v>25195</v>
      </c>
      <c r="B791" s="52" t="s">
        <v>6558</v>
      </c>
      <c r="C791" s="16" t="str">
        <f t="shared" si="12"/>
        <v>058 - 012</v>
      </c>
      <c r="D791" s="52" t="s">
        <v>34487</v>
      </c>
      <c r="E791" s="52" t="s">
        <v>10753</v>
      </c>
      <c r="F791" s="16" t="s">
        <v>25196</v>
      </c>
      <c r="G791" s="16" t="s">
        <v>10752</v>
      </c>
      <c r="H791" s="16" t="s">
        <v>20396</v>
      </c>
      <c r="I791" s="16" t="s">
        <v>25197</v>
      </c>
    </row>
    <row r="792" spans="1:16">
      <c r="A792" s="16" t="s">
        <v>20243</v>
      </c>
      <c r="B792" s="52" t="s">
        <v>37468</v>
      </c>
      <c r="C792" s="16" t="str">
        <f t="shared" si="12"/>
        <v>004 - 017</v>
      </c>
      <c r="D792" s="52" t="s">
        <v>34487</v>
      </c>
      <c r="E792" s="52" t="s">
        <v>10758</v>
      </c>
      <c r="F792" s="16" t="s">
        <v>5763</v>
      </c>
      <c r="G792" s="16" t="s">
        <v>10757</v>
      </c>
      <c r="H792" s="16" t="s">
        <v>10732</v>
      </c>
      <c r="I792" s="16" t="s">
        <v>5764</v>
      </c>
    </row>
    <row r="793" spans="1:16">
      <c r="A793" s="16" t="s">
        <v>21420</v>
      </c>
      <c r="B793" s="52" t="s">
        <v>24449</v>
      </c>
      <c r="C793" s="16" t="str">
        <f t="shared" si="12"/>
        <v>015 - 016</v>
      </c>
      <c r="D793" s="52" t="s">
        <v>36059</v>
      </c>
      <c r="E793" s="52" t="s">
        <v>32665</v>
      </c>
      <c r="F793" s="16" t="s">
        <v>9522</v>
      </c>
      <c r="G793" s="16" t="s">
        <v>32664</v>
      </c>
      <c r="H793" s="16" t="s">
        <v>32666</v>
      </c>
      <c r="I793" s="16" t="s">
        <v>16766</v>
      </c>
    </row>
    <row r="794" spans="1:16">
      <c r="A794" s="16" t="s">
        <v>16767</v>
      </c>
      <c r="B794" s="52" t="s">
        <v>10137</v>
      </c>
      <c r="C794" s="16" t="str">
        <f t="shared" si="12"/>
        <v>003 - 016</v>
      </c>
      <c r="D794" s="52" t="s">
        <v>36059</v>
      </c>
      <c r="E794" s="52" t="s">
        <v>3328</v>
      </c>
      <c r="F794" s="16" t="s">
        <v>16768</v>
      </c>
      <c r="G794" s="16" t="s">
        <v>10731</v>
      </c>
      <c r="H794" s="16" t="s">
        <v>10732</v>
      </c>
      <c r="I794" s="16" t="s">
        <v>16769</v>
      </c>
    </row>
    <row r="795" spans="1:16">
      <c r="A795" s="16" t="s">
        <v>2819</v>
      </c>
      <c r="B795" s="52" t="s">
        <v>29070</v>
      </c>
      <c r="C795" s="16" t="str">
        <f t="shared" si="12"/>
        <v>065 - 158</v>
      </c>
      <c r="D795" s="52" t="s">
        <v>36059</v>
      </c>
      <c r="E795" s="52" t="s">
        <v>29546</v>
      </c>
      <c r="F795" s="16" t="s">
        <v>2820</v>
      </c>
      <c r="G795" s="16" t="s">
        <v>29545</v>
      </c>
      <c r="H795" s="16" t="s">
        <v>30282</v>
      </c>
      <c r="I795" s="16" t="s">
        <v>23731</v>
      </c>
    </row>
    <row r="796" spans="1:16">
      <c r="A796" s="16" t="s">
        <v>28644</v>
      </c>
      <c r="B796" s="52" t="s">
        <v>3609</v>
      </c>
      <c r="C796" s="16" t="str">
        <f t="shared" si="12"/>
        <v>064 - 801</v>
      </c>
      <c r="D796" s="52"/>
      <c r="E796" s="52" t="s">
        <v>27583</v>
      </c>
      <c r="F796" s="16"/>
      <c r="G796" s="16" t="s">
        <v>27582</v>
      </c>
      <c r="H796" s="16" t="s">
        <v>30282</v>
      </c>
      <c r="I796" s="16" t="s">
        <v>28645</v>
      </c>
      <c r="J796" s="16" t="s">
        <v>34487</v>
      </c>
    </row>
    <row r="797" spans="1:16">
      <c r="A797" s="16" t="s">
        <v>25590</v>
      </c>
      <c r="B797" s="52" t="s">
        <v>8129</v>
      </c>
      <c r="C797" s="16" t="str">
        <f t="shared" si="12"/>
        <v>029 - 801</v>
      </c>
      <c r="D797" s="52"/>
      <c r="E797" s="52" t="s">
        <v>25917</v>
      </c>
      <c r="F797" s="16"/>
      <c r="G797" s="16" t="s">
        <v>25916</v>
      </c>
      <c r="H797" s="16" t="s">
        <v>32660</v>
      </c>
      <c r="I797" s="16" t="s">
        <v>25591</v>
      </c>
      <c r="J797" s="16" t="s">
        <v>34487</v>
      </c>
    </row>
    <row r="798" spans="1:16">
      <c r="A798" s="16" t="s">
        <v>17475</v>
      </c>
      <c r="B798" s="52" t="s">
        <v>2402</v>
      </c>
      <c r="C798" s="16" t="str">
        <f t="shared" si="12"/>
        <v>061 - 007</v>
      </c>
      <c r="D798" s="52" t="s">
        <v>36059</v>
      </c>
      <c r="E798" s="52" t="s">
        <v>26249</v>
      </c>
      <c r="F798" s="16" t="s">
        <v>17476</v>
      </c>
      <c r="G798" s="16" t="s">
        <v>26248</v>
      </c>
      <c r="H798" s="16" t="s">
        <v>30282</v>
      </c>
      <c r="I798" s="16" t="s">
        <v>17477</v>
      </c>
    </row>
    <row r="799" spans="1:16">
      <c r="A799" s="16" t="s">
        <v>36228</v>
      </c>
      <c r="B799" s="52" t="s">
        <v>29071</v>
      </c>
      <c r="C799" s="16" t="str">
        <f t="shared" si="12"/>
        <v>065 - 015</v>
      </c>
      <c r="D799" s="52" t="s">
        <v>34487</v>
      </c>
      <c r="E799" s="52" t="s">
        <v>29546</v>
      </c>
      <c r="F799" s="16" t="s">
        <v>20864</v>
      </c>
      <c r="G799" s="16" t="s">
        <v>29545</v>
      </c>
      <c r="H799" s="16" t="s">
        <v>30282</v>
      </c>
      <c r="I799" s="16" t="s">
        <v>36229</v>
      </c>
    </row>
    <row r="800" spans="1:16">
      <c r="A800" s="16" t="s">
        <v>28817</v>
      </c>
      <c r="B800" s="52" t="s">
        <v>24040</v>
      </c>
      <c r="C800" s="16" t="str">
        <f t="shared" si="12"/>
        <v>025 - 006</v>
      </c>
      <c r="D800" s="52" t="s">
        <v>34487</v>
      </c>
      <c r="E800" s="52" t="s">
        <v>36071</v>
      </c>
      <c r="F800" s="16" t="s">
        <v>28818</v>
      </c>
      <c r="G800" s="16" t="s">
        <v>36070</v>
      </c>
      <c r="H800" s="16" t="s">
        <v>32660</v>
      </c>
      <c r="I800" s="16" t="s">
        <v>28819</v>
      </c>
    </row>
    <row r="801" spans="1:10">
      <c r="A801" s="16" t="s">
        <v>5989</v>
      </c>
      <c r="B801" s="52" t="s">
        <v>11825</v>
      </c>
      <c r="C801" s="16" t="str">
        <f t="shared" si="12"/>
        <v>023 - 802</v>
      </c>
      <c r="D801" s="52"/>
      <c r="E801" s="52" t="s">
        <v>380</v>
      </c>
      <c r="F801" s="16"/>
      <c r="G801" s="16" t="s">
        <v>379</v>
      </c>
      <c r="H801" s="16" t="s">
        <v>32660</v>
      </c>
      <c r="I801" s="16" t="s">
        <v>4017</v>
      </c>
      <c r="J801" s="16" t="s">
        <v>34487</v>
      </c>
    </row>
    <row r="802" spans="1:10">
      <c r="A802" s="16" t="s">
        <v>23599</v>
      </c>
      <c r="B802" s="52" t="s">
        <v>24450</v>
      </c>
      <c r="C802" s="16" t="str">
        <f t="shared" si="12"/>
        <v>015 - 017</v>
      </c>
      <c r="D802" s="52" t="s">
        <v>36059</v>
      </c>
      <c r="E802" s="52" t="s">
        <v>32665</v>
      </c>
      <c r="F802" s="16" t="s">
        <v>34295</v>
      </c>
      <c r="G802" s="16" t="s">
        <v>32664</v>
      </c>
      <c r="H802" s="16" t="s">
        <v>32666</v>
      </c>
      <c r="I802" s="16" t="s">
        <v>23600</v>
      </c>
      <c r="J802" s="16"/>
    </row>
    <row r="803" spans="1:10">
      <c r="A803" s="16" t="s">
        <v>13419</v>
      </c>
      <c r="B803" s="52" t="s">
        <v>13231</v>
      </c>
      <c r="C803" s="16" t="str">
        <f t="shared" si="12"/>
        <v>078 - 013</v>
      </c>
      <c r="D803" s="52" t="s">
        <v>34487</v>
      </c>
      <c r="E803" s="52" t="s">
        <v>1697</v>
      </c>
      <c r="F803" s="16" t="s">
        <v>31497</v>
      </c>
      <c r="G803" s="16" t="s">
        <v>1696</v>
      </c>
      <c r="H803" s="16" t="s">
        <v>4772</v>
      </c>
      <c r="I803" s="16" t="s">
        <v>32394</v>
      </c>
    </row>
    <row r="804" spans="1:10">
      <c r="A804" s="16" t="s">
        <v>25641</v>
      </c>
      <c r="B804" s="52" t="s">
        <v>16223</v>
      </c>
      <c r="C804" s="16" t="str">
        <f t="shared" si="12"/>
        <v>060 - 013</v>
      </c>
      <c r="D804" s="52" t="s">
        <v>34487</v>
      </c>
      <c r="E804" s="52" t="s">
        <v>10737</v>
      </c>
      <c r="F804" s="16" t="s">
        <v>22872</v>
      </c>
      <c r="G804" s="16" t="s">
        <v>10736</v>
      </c>
      <c r="H804" s="16" t="s">
        <v>20396</v>
      </c>
      <c r="I804" s="16" t="s">
        <v>25642</v>
      </c>
    </row>
    <row r="805" spans="1:10">
      <c r="A805" s="16" t="s">
        <v>2482</v>
      </c>
      <c r="B805" s="52" t="s">
        <v>12676</v>
      </c>
      <c r="C805" s="16" t="str">
        <f t="shared" si="12"/>
        <v>094 - 004</v>
      </c>
      <c r="D805" s="52" t="s">
        <v>34487</v>
      </c>
      <c r="E805" s="52" t="s">
        <v>10747</v>
      </c>
      <c r="F805" s="16" t="s">
        <v>22881</v>
      </c>
      <c r="G805" s="16" t="s">
        <v>10746</v>
      </c>
      <c r="H805" s="16" t="s">
        <v>10748</v>
      </c>
      <c r="I805" s="16" t="s">
        <v>2483</v>
      </c>
      <c r="J805" s="16"/>
    </row>
    <row r="806" spans="1:10">
      <c r="A806" s="16" t="s">
        <v>27786</v>
      </c>
      <c r="B806" s="52" t="s">
        <v>12151</v>
      </c>
      <c r="C806" s="16" t="str">
        <f t="shared" si="12"/>
        <v>057 - 005</v>
      </c>
      <c r="D806" s="52" t="s">
        <v>34487</v>
      </c>
      <c r="E806" s="52" t="s">
        <v>18919</v>
      </c>
      <c r="F806" s="16" t="s">
        <v>4215</v>
      </c>
      <c r="G806" s="16" t="s">
        <v>18918</v>
      </c>
      <c r="H806" s="16" t="s">
        <v>20396</v>
      </c>
      <c r="I806" s="16" t="s">
        <v>27787</v>
      </c>
      <c r="J806" s="16"/>
    </row>
    <row r="807" spans="1:10">
      <c r="A807" s="16" t="s">
        <v>34583</v>
      </c>
      <c r="B807" s="52" t="s">
        <v>32895</v>
      </c>
      <c r="C807" s="16" t="str">
        <f t="shared" si="12"/>
        <v>082 - 009</v>
      </c>
      <c r="D807" s="52" t="s">
        <v>34487</v>
      </c>
      <c r="E807" s="52" t="s">
        <v>1263</v>
      </c>
      <c r="F807" s="16" t="s">
        <v>34584</v>
      </c>
      <c r="G807" s="16" t="s">
        <v>1262</v>
      </c>
      <c r="H807" s="16" t="s">
        <v>29917</v>
      </c>
      <c r="I807" s="16" t="s">
        <v>34585</v>
      </c>
      <c r="J807" s="16"/>
    </row>
    <row r="808" spans="1:10">
      <c r="A808" s="16" t="s">
        <v>28826</v>
      </c>
      <c r="B808" s="52" t="s">
        <v>2257</v>
      </c>
      <c r="C808" s="16" t="str">
        <f t="shared" si="12"/>
        <v>044 - 008</v>
      </c>
      <c r="D808" s="52" t="s">
        <v>36059</v>
      </c>
      <c r="E808" s="52" t="s">
        <v>27373</v>
      </c>
      <c r="F808" s="16" t="s">
        <v>28827</v>
      </c>
      <c r="G808" s="16" t="s">
        <v>27372</v>
      </c>
      <c r="H808" s="16" t="s">
        <v>20397</v>
      </c>
      <c r="I808" s="16" t="s">
        <v>28828</v>
      </c>
    </row>
    <row r="809" spans="1:10">
      <c r="A809" s="16" t="s">
        <v>36746</v>
      </c>
      <c r="B809" s="52" t="s">
        <v>15191</v>
      </c>
      <c r="C809" s="16" t="str">
        <f t="shared" si="12"/>
        <v>087 - 007</v>
      </c>
      <c r="D809" s="52" t="s">
        <v>34487</v>
      </c>
      <c r="E809" s="52" t="s">
        <v>10962</v>
      </c>
      <c r="F809" s="16" t="s">
        <v>36747</v>
      </c>
      <c r="G809" s="16" t="s">
        <v>10961</v>
      </c>
      <c r="H809" s="16" t="s">
        <v>29917</v>
      </c>
      <c r="I809" s="16" t="s">
        <v>36748</v>
      </c>
    </row>
    <row r="810" spans="1:10">
      <c r="A810" s="16" t="s">
        <v>32887</v>
      </c>
      <c r="B810" s="52" t="s">
        <v>13232</v>
      </c>
      <c r="C810" s="16" t="str">
        <f t="shared" si="12"/>
        <v>078 - 014</v>
      </c>
      <c r="D810" s="52" t="s">
        <v>34487</v>
      </c>
      <c r="E810" s="52" t="s">
        <v>1697</v>
      </c>
      <c r="F810" s="16" t="s">
        <v>32888</v>
      </c>
      <c r="G810" s="16" t="s">
        <v>1696</v>
      </c>
      <c r="H810" s="16" t="s">
        <v>4772</v>
      </c>
      <c r="I810" s="16" t="s">
        <v>32889</v>
      </c>
    </row>
    <row r="811" spans="1:10">
      <c r="A811" s="16" t="s">
        <v>17401</v>
      </c>
      <c r="B811" s="52" t="s">
        <v>30672</v>
      </c>
      <c r="C811" s="16" t="str">
        <f t="shared" si="12"/>
        <v>018 - 803</v>
      </c>
      <c r="D811" s="52"/>
      <c r="E811" s="52" t="s">
        <v>35975</v>
      </c>
      <c r="F811" s="16"/>
      <c r="G811" s="16" t="s">
        <v>35974</v>
      </c>
      <c r="H811" s="16" t="s">
        <v>32666</v>
      </c>
      <c r="I811" s="16" t="s">
        <v>17402</v>
      </c>
      <c r="J811" s="16" t="s">
        <v>34487</v>
      </c>
    </row>
    <row r="812" spans="1:10">
      <c r="A812" s="16" t="s">
        <v>7003</v>
      </c>
      <c r="B812" s="52" t="s">
        <v>22951</v>
      </c>
      <c r="C812" s="16" t="str">
        <f t="shared" si="12"/>
        <v>079 - 010</v>
      </c>
      <c r="D812" s="52" t="s">
        <v>34487</v>
      </c>
      <c r="E812" s="52" t="s">
        <v>4771</v>
      </c>
      <c r="F812" s="16" t="s">
        <v>7004</v>
      </c>
      <c r="G812" s="16" t="s">
        <v>4770</v>
      </c>
      <c r="H812" s="16" t="s">
        <v>4772</v>
      </c>
      <c r="I812" s="16" t="s">
        <v>33337</v>
      </c>
      <c r="J812" s="16" t="s">
        <v>7990</v>
      </c>
    </row>
    <row r="813" spans="1:10">
      <c r="A813" s="16" t="s">
        <v>29498</v>
      </c>
      <c r="B813" s="52" t="s">
        <v>29195</v>
      </c>
      <c r="C813" s="16" t="str">
        <f t="shared" si="12"/>
        <v>101 - 001</v>
      </c>
      <c r="D813" s="52" t="s">
        <v>34487</v>
      </c>
      <c r="E813" s="52" t="s">
        <v>23682</v>
      </c>
      <c r="F813" s="16" t="s">
        <v>33336</v>
      </c>
      <c r="G813" s="16" t="s">
        <v>23681</v>
      </c>
      <c r="H813" s="16" t="s">
        <v>4772</v>
      </c>
      <c r="I813" s="16" t="s">
        <v>33337</v>
      </c>
    </row>
    <row r="814" spans="1:10">
      <c r="A814" s="16" t="s">
        <v>13532</v>
      </c>
      <c r="B814" s="52" t="s">
        <v>32672</v>
      </c>
      <c r="C814" s="16" t="str">
        <f t="shared" si="12"/>
        <v>004 - 018</v>
      </c>
      <c r="D814" s="52" t="s">
        <v>34487</v>
      </c>
      <c r="E814" s="52" t="s">
        <v>10758</v>
      </c>
      <c r="F814" s="16" t="s">
        <v>27830</v>
      </c>
      <c r="G814" s="16" t="s">
        <v>10757</v>
      </c>
      <c r="H814" s="16" t="s">
        <v>10732</v>
      </c>
      <c r="I814" s="16" t="s">
        <v>13533</v>
      </c>
    </row>
    <row r="815" spans="1:10">
      <c r="A815" s="16" t="s">
        <v>4318</v>
      </c>
      <c r="B815" s="52" t="s">
        <v>21594</v>
      </c>
      <c r="C815" s="16" t="str">
        <f t="shared" si="12"/>
        <v>078 - 015</v>
      </c>
      <c r="D815" s="52" t="s">
        <v>34487</v>
      </c>
      <c r="E815" s="52" t="s">
        <v>1697</v>
      </c>
      <c r="F815" s="16" t="s">
        <v>4319</v>
      </c>
      <c r="G815" s="16" t="s">
        <v>1696</v>
      </c>
      <c r="H815" s="16" t="s">
        <v>4772</v>
      </c>
      <c r="I815" s="16" t="s">
        <v>4320</v>
      </c>
    </row>
    <row r="816" spans="1:10">
      <c r="A816" s="16" t="s">
        <v>2517</v>
      </c>
      <c r="B816" s="52" t="s">
        <v>6144</v>
      </c>
      <c r="C816" s="16" t="str">
        <f t="shared" si="12"/>
        <v>042 - 005</v>
      </c>
      <c r="D816" s="52" t="s">
        <v>36059</v>
      </c>
      <c r="E816" s="52" t="s">
        <v>1290</v>
      </c>
      <c r="F816" s="16" t="s">
        <v>2518</v>
      </c>
      <c r="G816" s="16" t="s">
        <v>33346</v>
      </c>
      <c r="H816" s="16" t="s">
        <v>20397</v>
      </c>
      <c r="I816" s="16" t="s">
        <v>2519</v>
      </c>
    </row>
    <row r="817" spans="1:10">
      <c r="A817" s="16" t="s">
        <v>28829</v>
      </c>
      <c r="B817" s="52" t="s">
        <v>4360</v>
      </c>
      <c r="C817" s="16" t="str">
        <f t="shared" si="12"/>
        <v>005 - 008</v>
      </c>
      <c r="D817" s="52" t="s">
        <v>36059</v>
      </c>
      <c r="E817" s="52" t="s">
        <v>18693</v>
      </c>
      <c r="F817" s="16" t="s">
        <v>28830</v>
      </c>
      <c r="G817" s="16" t="s">
        <v>18692</v>
      </c>
      <c r="H817" s="16" t="s">
        <v>10732</v>
      </c>
      <c r="I817" s="16" t="s">
        <v>33244</v>
      </c>
    </row>
    <row r="818" spans="1:10">
      <c r="A818" s="16" t="s">
        <v>37764</v>
      </c>
      <c r="B818" s="52" t="s">
        <v>8450</v>
      </c>
      <c r="C818" s="16" t="str">
        <f t="shared" si="12"/>
        <v>091 - 007</v>
      </c>
      <c r="D818" s="52" t="s">
        <v>34487</v>
      </c>
      <c r="E818" s="52" t="s">
        <v>31546</v>
      </c>
      <c r="F818" s="16" t="s">
        <v>23304</v>
      </c>
      <c r="G818" s="16" t="s">
        <v>31545</v>
      </c>
      <c r="H818" s="16" t="s">
        <v>33521</v>
      </c>
      <c r="I818" s="16" t="s">
        <v>35320</v>
      </c>
      <c r="J818" s="16"/>
    </row>
    <row r="819" spans="1:10">
      <c r="A819" s="16" t="s">
        <v>28820</v>
      </c>
      <c r="B819" s="52" t="s">
        <v>4786</v>
      </c>
      <c r="C819" s="16" t="str">
        <f t="shared" si="12"/>
        <v>014 - 006</v>
      </c>
      <c r="D819" s="52" t="s">
        <v>34487</v>
      </c>
      <c r="E819" s="52" t="s">
        <v>31453</v>
      </c>
      <c r="F819" s="16" t="s">
        <v>3370</v>
      </c>
      <c r="G819" s="16" t="s">
        <v>31452</v>
      </c>
      <c r="H819" s="16" t="s">
        <v>32666</v>
      </c>
      <c r="I819" s="16" t="s">
        <v>28821</v>
      </c>
    </row>
    <row r="820" spans="1:10">
      <c r="A820" s="16" t="s">
        <v>29948</v>
      </c>
      <c r="B820" s="52" t="s">
        <v>8657</v>
      </c>
      <c r="C820" s="16" t="str">
        <f t="shared" si="12"/>
        <v>013 - 021</v>
      </c>
      <c r="D820" s="52" t="s">
        <v>34487</v>
      </c>
      <c r="E820" s="52" t="s">
        <v>26240</v>
      </c>
      <c r="F820" s="16" t="s">
        <v>30667</v>
      </c>
      <c r="G820" s="16" t="s">
        <v>26239</v>
      </c>
      <c r="H820" s="16" t="s">
        <v>32666</v>
      </c>
      <c r="I820" s="16" t="s">
        <v>25080</v>
      </c>
    </row>
    <row r="821" spans="1:10">
      <c r="A821" s="16" t="s">
        <v>32260</v>
      </c>
      <c r="B821" s="52" t="s">
        <v>32673</v>
      </c>
      <c r="C821" s="16" t="str">
        <f t="shared" si="12"/>
        <v>004 - 019</v>
      </c>
      <c r="D821" s="52" t="s">
        <v>36059</v>
      </c>
      <c r="E821" s="52" t="s">
        <v>10758</v>
      </c>
      <c r="F821" s="16" t="s">
        <v>32261</v>
      </c>
      <c r="G821" s="16" t="s">
        <v>10757</v>
      </c>
      <c r="H821" s="16" t="s">
        <v>10732</v>
      </c>
      <c r="I821" s="16" t="s">
        <v>32262</v>
      </c>
      <c r="J821" s="16"/>
    </row>
    <row r="822" spans="1:10">
      <c r="A822" s="16" t="s">
        <v>20423</v>
      </c>
      <c r="B822" s="52" t="s">
        <v>19548</v>
      </c>
      <c r="C822" s="16" t="str">
        <f t="shared" si="12"/>
        <v>080 - 008</v>
      </c>
      <c r="D822" s="52" t="s">
        <v>34487</v>
      </c>
      <c r="E822" s="52" t="s">
        <v>1692</v>
      </c>
      <c r="F822" s="16" t="s">
        <v>1139</v>
      </c>
      <c r="G822" s="16" t="s">
        <v>1691</v>
      </c>
      <c r="H822" s="16" t="s">
        <v>4772</v>
      </c>
      <c r="I822" s="16" t="s">
        <v>20424</v>
      </c>
      <c r="J822" s="16"/>
    </row>
    <row r="823" spans="1:10">
      <c r="A823" s="16" t="s">
        <v>36064</v>
      </c>
      <c r="B823" s="52" t="s">
        <v>28865</v>
      </c>
      <c r="C823" s="16" t="str">
        <f t="shared" si="12"/>
        <v>090 - 008</v>
      </c>
      <c r="D823" s="52" t="s">
        <v>34487</v>
      </c>
      <c r="E823" s="52" t="s">
        <v>33520</v>
      </c>
      <c r="F823" s="16" t="s">
        <v>453</v>
      </c>
      <c r="G823" s="16" t="s">
        <v>33519</v>
      </c>
      <c r="H823" s="16" t="s">
        <v>33521</v>
      </c>
      <c r="I823" s="16" t="s">
        <v>36065</v>
      </c>
    </row>
    <row r="824" spans="1:10">
      <c r="A824" s="16" t="s">
        <v>32009</v>
      </c>
      <c r="B824" s="52" t="s">
        <v>32674</v>
      </c>
      <c r="C824" s="16" t="str">
        <f t="shared" si="12"/>
        <v>004 - 020</v>
      </c>
      <c r="D824" s="52" t="s">
        <v>34487</v>
      </c>
      <c r="E824" s="52" t="s">
        <v>10758</v>
      </c>
      <c r="F824" s="16" t="s">
        <v>16892</v>
      </c>
      <c r="G824" s="16" t="s">
        <v>10757</v>
      </c>
      <c r="H824" s="16" t="s">
        <v>10732</v>
      </c>
      <c r="I824" s="16" t="s">
        <v>32010</v>
      </c>
    </row>
    <row r="825" spans="1:10">
      <c r="A825" s="16" t="s">
        <v>33245</v>
      </c>
      <c r="B825" s="52" t="s">
        <v>18251</v>
      </c>
      <c r="C825" s="16" t="str">
        <f t="shared" si="12"/>
        <v>062 - 008</v>
      </c>
      <c r="D825" s="52" t="s">
        <v>36059</v>
      </c>
      <c r="E825" s="52" t="s">
        <v>1277</v>
      </c>
      <c r="F825" s="16" t="s">
        <v>33246</v>
      </c>
      <c r="G825" s="16" t="s">
        <v>1276</v>
      </c>
      <c r="H825" s="16" t="s">
        <v>30282</v>
      </c>
      <c r="I825" s="16" t="s">
        <v>14402</v>
      </c>
      <c r="J825" s="16"/>
    </row>
    <row r="826" spans="1:10">
      <c r="A826" s="16" t="s">
        <v>18706</v>
      </c>
      <c r="B826" s="52" t="s">
        <v>33606</v>
      </c>
      <c r="C826" s="16" t="str">
        <f t="shared" si="12"/>
        <v>096 - 003</v>
      </c>
      <c r="D826" s="52" t="s">
        <v>36059</v>
      </c>
      <c r="E826" s="52" t="s">
        <v>14652</v>
      </c>
      <c r="F826" s="16" t="s">
        <v>18707</v>
      </c>
      <c r="G826" s="16" t="s">
        <v>14651</v>
      </c>
      <c r="H826" s="16" t="s">
        <v>10732</v>
      </c>
      <c r="I826" s="16" t="s">
        <v>18708</v>
      </c>
    </row>
    <row r="827" spans="1:10">
      <c r="A827" s="16" t="s">
        <v>13266</v>
      </c>
      <c r="B827" s="52" t="s">
        <v>49</v>
      </c>
      <c r="C827" s="16" t="str">
        <f t="shared" si="12"/>
        <v>002 - 010</v>
      </c>
      <c r="D827" s="52" t="s">
        <v>36059</v>
      </c>
      <c r="E827" s="52" t="s">
        <v>36066</v>
      </c>
      <c r="F827" s="16" t="s">
        <v>37471</v>
      </c>
      <c r="G827" s="16" t="s">
        <v>20457</v>
      </c>
      <c r="H827" s="16" t="s">
        <v>10732</v>
      </c>
      <c r="I827" s="16" t="s">
        <v>18708</v>
      </c>
      <c r="J827" s="16" t="s">
        <v>7990</v>
      </c>
    </row>
    <row r="828" spans="1:10">
      <c r="A828" s="16" t="s">
        <v>27424</v>
      </c>
      <c r="B828" s="52" t="s">
        <v>13193</v>
      </c>
      <c r="C828" s="16" t="str">
        <f t="shared" si="12"/>
        <v>037 - 005</v>
      </c>
      <c r="D828" s="52" t="s">
        <v>36059</v>
      </c>
      <c r="E828" s="52" t="s">
        <v>30682</v>
      </c>
      <c r="F828" s="16" t="s">
        <v>27425</v>
      </c>
      <c r="G828" s="16" t="s">
        <v>30681</v>
      </c>
      <c r="H828" s="16" t="s">
        <v>35981</v>
      </c>
      <c r="I828" s="16" t="s">
        <v>27426</v>
      </c>
      <c r="J828" s="16"/>
    </row>
    <row r="829" spans="1:10">
      <c r="A829" s="16" t="s">
        <v>16604</v>
      </c>
      <c r="B829" s="52" t="s">
        <v>8704</v>
      </c>
      <c r="C829" s="16" t="str">
        <f t="shared" si="12"/>
        <v>016 - 023</v>
      </c>
      <c r="D829" s="52" t="s">
        <v>34487</v>
      </c>
      <c r="E829" s="52" t="s">
        <v>10742</v>
      </c>
      <c r="F829" s="16" t="s">
        <v>10412</v>
      </c>
      <c r="G829" s="16" t="s">
        <v>10741</v>
      </c>
      <c r="H829" s="16" t="s">
        <v>32666</v>
      </c>
      <c r="I829" s="16" t="s">
        <v>16605</v>
      </c>
      <c r="J829" s="16"/>
    </row>
    <row r="830" spans="1:10">
      <c r="A830" s="16" t="s">
        <v>35321</v>
      </c>
      <c r="B830" s="52" t="s">
        <v>4787</v>
      </c>
      <c r="C830" s="16" t="str">
        <f t="shared" si="12"/>
        <v>014 - 007</v>
      </c>
      <c r="D830" s="52" t="s">
        <v>34487</v>
      </c>
      <c r="E830" s="52" t="s">
        <v>31453</v>
      </c>
      <c r="F830" s="16" t="s">
        <v>3370</v>
      </c>
      <c r="G830" s="16" t="s">
        <v>31452</v>
      </c>
      <c r="H830" s="16" t="s">
        <v>32666</v>
      </c>
      <c r="I830" s="16" t="s">
        <v>35322</v>
      </c>
      <c r="J830" s="16"/>
    </row>
    <row r="831" spans="1:10">
      <c r="A831" s="16" t="s">
        <v>2484</v>
      </c>
      <c r="B831" s="52" t="s">
        <v>27205</v>
      </c>
      <c r="C831" s="16" t="str">
        <f t="shared" si="12"/>
        <v>034 - 004</v>
      </c>
      <c r="D831" s="52" t="s">
        <v>34487</v>
      </c>
      <c r="E831" s="52" t="s">
        <v>23677</v>
      </c>
      <c r="F831" s="16" t="s">
        <v>2485</v>
      </c>
      <c r="G831" s="16" t="s">
        <v>23676</v>
      </c>
      <c r="H831" s="16" t="s">
        <v>35981</v>
      </c>
      <c r="I831" s="16" t="s">
        <v>2486</v>
      </c>
      <c r="J831" s="16"/>
    </row>
    <row r="832" spans="1:10">
      <c r="A832" s="16" t="s">
        <v>34586</v>
      </c>
      <c r="B832" s="52" t="s">
        <v>28866</v>
      </c>
      <c r="C832" s="16" t="str">
        <f t="shared" si="12"/>
        <v>090 - 009</v>
      </c>
      <c r="D832" s="52" t="s">
        <v>34487</v>
      </c>
      <c r="E832" s="52" t="s">
        <v>33520</v>
      </c>
      <c r="F832" s="16" t="s">
        <v>34587</v>
      </c>
      <c r="G832" s="16" t="s">
        <v>33519</v>
      </c>
      <c r="H832" s="16" t="s">
        <v>33521</v>
      </c>
      <c r="I832" s="16" t="s">
        <v>5925</v>
      </c>
      <c r="J832" s="16"/>
    </row>
    <row r="833" spans="1:10">
      <c r="A833" s="16" t="s">
        <v>17169</v>
      </c>
      <c r="B833" s="52" t="s">
        <v>16066</v>
      </c>
      <c r="C833" s="16" t="str">
        <f t="shared" ref="C833:C896" si="13">MID(A833,1,3) &amp;" - " &amp;MID(A833,4,3)</f>
        <v>999 - 902</v>
      </c>
      <c r="D833" s="52"/>
      <c r="E833" s="52" t="s">
        <v>10727</v>
      </c>
      <c r="F833" s="16"/>
      <c r="G833" s="16" t="s">
        <v>286</v>
      </c>
      <c r="H833" s="16" t="s">
        <v>10727</v>
      </c>
      <c r="I833" s="16" t="s">
        <v>17170</v>
      </c>
      <c r="J833" s="16" t="s">
        <v>34487</v>
      </c>
    </row>
    <row r="834" spans="1:10">
      <c r="A834" s="16" t="s">
        <v>22278</v>
      </c>
      <c r="B834" s="52" t="s">
        <v>8658</v>
      </c>
      <c r="C834" s="16" t="str">
        <f t="shared" si="13"/>
        <v>013 - 022</v>
      </c>
      <c r="D834" s="52" t="s">
        <v>36059</v>
      </c>
      <c r="E834" s="52" t="s">
        <v>26240</v>
      </c>
      <c r="F834" s="16" t="s">
        <v>23421</v>
      </c>
      <c r="G834" s="16" t="s">
        <v>26239</v>
      </c>
      <c r="H834" s="16" t="s">
        <v>32666</v>
      </c>
      <c r="I834" s="16" t="s">
        <v>22279</v>
      </c>
      <c r="J834" s="16"/>
    </row>
    <row r="835" spans="1:10">
      <c r="A835" s="16" t="s">
        <v>4251</v>
      </c>
      <c r="B835" s="52" t="s">
        <v>30673</v>
      </c>
      <c r="C835" s="16" t="str">
        <f t="shared" si="13"/>
        <v>018 - 014</v>
      </c>
      <c r="D835" s="52" t="s">
        <v>36059</v>
      </c>
      <c r="E835" s="52" t="s">
        <v>35975</v>
      </c>
      <c r="F835" s="16" t="s">
        <v>4252</v>
      </c>
      <c r="G835" s="16" t="s">
        <v>35974</v>
      </c>
      <c r="H835" s="16" t="s">
        <v>32666</v>
      </c>
      <c r="I835" s="16" t="s">
        <v>4253</v>
      </c>
    </row>
    <row r="836" spans="1:10">
      <c r="A836" s="16" t="s">
        <v>4325</v>
      </c>
      <c r="B836" s="52" t="s">
        <v>15185</v>
      </c>
      <c r="C836" s="16" t="str">
        <f t="shared" si="13"/>
        <v>006 - 015</v>
      </c>
      <c r="D836" s="52" t="s">
        <v>36059</v>
      </c>
      <c r="E836" s="52" t="s">
        <v>26671</v>
      </c>
      <c r="F836" s="16" t="s">
        <v>4326</v>
      </c>
      <c r="G836" s="16" t="s">
        <v>26670</v>
      </c>
      <c r="H836" s="16" t="s">
        <v>10732</v>
      </c>
      <c r="I836" s="16" t="s">
        <v>4327</v>
      </c>
    </row>
    <row r="837" spans="1:10">
      <c r="A837" s="16" t="s">
        <v>2125</v>
      </c>
      <c r="B837" s="52" t="s">
        <v>176</v>
      </c>
      <c r="C837" s="16" t="str">
        <f t="shared" si="13"/>
        <v>016 - 024</v>
      </c>
      <c r="D837" s="52" t="s">
        <v>36059</v>
      </c>
      <c r="E837" s="52" t="s">
        <v>10742</v>
      </c>
      <c r="F837" s="16" t="s">
        <v>26603</v>
      </c>
      <c r="G837" s="16" t="s">
        <v>10741</v>
      </c>
      <c r="H837" s="16" t="s">
        <v>32666</v>
      </c>
      <c r="I837" s="16" t="s">
        <v>32451</v>
      </c>
      <c r="J837" s="16"/>
    </row>
    <row r="838" spans="1:10">
      <c r="A838" s="16" t="s">
        <v>6404</v>
      </c>
      <c r="B838" s="52" t="s">
        <v>8130</v>
      </c>
      <c r="C838" s="16" t="str">
        <f t="shared" si="13"/>
        <v>029 - 006</v>
      </c>
      <c r="D838" s="52" t="s">
        <v>36059</v>
      </c>
      <c r="E838" s="52" t="s">
        <v>25917</v>
      </c>
      <c r="F838" s="16" t="s">
        <v>6405</v>
      </c>
      <c r="G838" s="16" t="s">
        <v>25916</v>
      </c>
      <c r="H838" s="16" t="s">
        <v>32660</v>
      </c>
      <c r="I838" s="16" t="s">
        <v>6406</v>
      </c>
      <c r="J838" s="16"/>
    </row>
    <row r="839" spans="1:10">
      <c r="A839" s="16" t="s">
        <v>14877</v>
      </c>
      <c r="B839" s="52" t="s">
        <v>14179</v>
      </c>
      <c r="C839" s="16" t="str">
        <f t="shared" si="13"/>
        <v>009 - 010</v>
      </c>
      <c r="D839" s="52" t="s">
        <v>36059</v>
      </c>
      <c r="E839" s="52" t="s">
        <v>26840</v>
      </c>
      <c r="F839" s="16" t="s">
        <v>14878</v>
      </c>
      <c r="G839" s="16" t="s">
        <v>26839</v>
      </c>
      <c r="H839" s="16" t="s">
        <v>34573</v>
      </c>
      <c r="I839" s="16" t="s">
        <v>14879</v>
      </c>
    </row>
    <row r="840" spans="1:10">
      <c r="A840" s="16" t="s">
        <v>17453</v>
      </c>
      <c r="B840" s="52" t="s">
        <v>103</v>
      </c>
      <c r="C840" s="16" t="str">
        <f t="shared" si="13"/>
        <v>031 - 702</v>
      </c>
      <c r="D840" s="52"/>
      <c r="E840" s="52" t="s">
        <v>7531</v>
      </c>
      <c r="F840" s="16"/>
      <c r="G840" s="16" t="s">
        <v>7530</v>
      </c>
      <c r="H840" s="16" t="s">
        <v>30334</v>
      </c>
      <c r="I840" s="16" t="s">
        <v>17454</v>
      </c>
      <c r="J840" s="16" t="s">
        <v>34487</v>
      </c>
    </row>
    <row r="841" spans="1:10">
      <c r="A841" s="16" t="s">
        <v>33746</v>
      </c>
      <c r="B841" s="52" t="s">
        <v>32675</v>
      </c>
      <c r="C841" s="16" t="str">
        <f t="shared" si="13"/>
        <v>004 - 021</v>
      </c>
      <c r="D841" s="52" t="s">
        <v>34487</v>
      </c>
      <c r="E841" s="52" t="s">
        <v>10758</v>
      </c>
      <c r="F841" s="16" t="s">
        <v>33747</v>
      </c>
      <c r="G841" s="16" t="s">
        <v>10757</v>
      </c>
      <c r="H841" s="16" t="s">
        <v>10732</v>
      </c>
      <c r="I841" s="16" t="s">
        <v>33748</v>
      </c>
    </row>
    <row r="842" spans="1:10">
      <c r="A842" s="16" t="s">
        <v>5356</v>
      </c>
      <c r="B842" s="52" t="s">
        <v>20108</v>
      </c>
      <c r="C842" s="16" t="str">
        <f t="shared" si="13"/>
        <v>017 - 015</v>
      </c>
      <c r="D842" s="52" t="s">
        <v>36059</v>
      </c>
      <c r="E842" s="52" t="s">
        <v>22538</v>
      </c>
      <c r="F842" s="16" t="s">
        <v>26230</v>
      </c>
      <c r="G842" s="16" t="s">
        <v>22537</v>
      </c>
      <c r="H842" s="16" t="s">
        <v>32666</v>
      </c>
      <c r="I842" s="16" t="s">
        <v>5357</v>
      </c>
      <c r="J842" s="16"/>
    </row>
    <row r="843" spans="1:10">
      <c r="A843" s="16" t="s">
        <v>5695</v>
      </c>
      <c r="B843" s="52" t="s">
        <v>6555</v>
      </c>
      <c r="C843" s="16" t="str">
        <f t="shared" si="13"/>
        <v>I99 - 413</v>
      </c>
      <c r="D843" s="52"/>
      <c r="E843" s="52" t="s">
        <v>10726</v>
      </c>
      <c r="G843" s="16" t="s">
        <v>10725</v>
      </c>
      <c r="H843" s="16" t="s">
        <v>10727</v>
      </c>
      <c r="I843" s="16" t="s">
        <v>5696</v>
      </c>
    </row>
    <row r="844" spans="1:10">
      <c r="A844" s="16" t="s">
        <v>26628</v>
      </c>
      <c r="B844" s="52" t="s">
        <v>1590</v>
      </c>
      <c r="C844" s="16" t="str">
        <f t="shared" si="13"/>
        <v>013 - 816</v>
      </c>
      <c r="D844" s="52"/>
      <c r="E844" s="52" t="s">
        <v>26240</v>
      </c>
      <c r="F844" s="16"/>
      <c r="G844" s="16" t="s">
        <v>26239</v>
      </c>
      <c r="H844" s="16" t="s">
        <v>32666</v>
      </c>
      <c r="I844" s="16" t="s">
        <v>26629</v>
      </c>
      <c r="J844" s="16" t="s">
        <v>34487</v>
      </c>
    </row>
    <row r="845" spans="1:10">
      <c r="A845" s="16" t="s">
        <v>19497</v>
      </c>
      <c r="B845" s="52" t="s">
        <v>8819</v>
      </c>
      <c r="C845" s="16" t="str">
        <f t="shared" si="13"/>
        <v>077 - 003</v>
      </c>
      <c r="D845" s="52" t="s">
        <v>34487</v>
      </c>
      <c r="E845" s="52" t="s">
        <v>36237</v>
      </c>
      <c r="F845" s="16" t="s">
        <v>19498</v>
      </c>
      <c r="G845" s="16" t="s">
        <v>36236</v>
      </c>
      <c r="H845" s="16" t="s">
        <v>13511</v>
      </c>
      <c r="I845" s="16" t="s">
        <v>19499</v>
      </c>
    </row>
    <row r="846" spans="1:10">
      <c r="A846" s="16" t="s">
        <v>20685</v>
      </c>
      <c r="B846" s="52" t="s">
        <v>24451</v>
      </c>
      <c r="C846" s="16" t="str">
        <f t="shared" si="13"/>
        <v>015 - 018</v>
      </c>
      <c r="D846" s="52" t="s">
        <v>36059</v>
      </c>
      <c r="E846" s="52" t="s">
        <v>32665</v>
      </c>
      <c r="F846" s="16" t="s">
        <v>30166</v>
      </c>
      <c r="G846" s="16" t="s">
        <v>32664</v>
      </c>
      <c r="H846" s="16" t="s">
        <v>32666</v>
      </c>
      <c r="I846" s="16" t="s">
        <v>30167</v>
      </c>
      <c r="J846" s="16"/>
    </row>
    <row r="847" spans="1:10">
      <c r="A847" s="16" t="s">
        <v>5730</v>
      </c>
      <c r="B847" s="52" t="s">
        <v>7289</v>
      </c>
      <c r="C847" s="16" t="str">
        <f t="shared" si="13"/>
        <v>013 - 817</v>
      </c>
      <c r="D847" s="52"/>
      <c r="E847" s="52" t="s">
        <v>26240</v>
      </c>
      <c r="F847" s="16"/>
      <c r="G847" s="16" t="s">
        <v>26239</v>
      </c>
      <c r="H847" s="16" t="s">
        <v>32666</v>
      </c>
      <c r="I847" s="16" t="s">
        <v>5731</v>
      </c>
      <c r="J847" s="16" t="s">
        <v>34487</v>
      </c>
    </row>
    <row r="848" spans="1:10">
      <c r="A848" s="16" t="s">
        <v>32263</v>
      </c>
      <c r="B848" s="52" t="s">
        <v>24452</v>
      </c>
      <c r="C848" s="16" t="str">
        <f t="shared" si="13"/>
        <v>015 - 019</v>
      </c>
      <c r="D848" s="52" t="s">
        <v>36059</v>
      </c>
      <c r="E848" s="52" t="s">
        <v>32665</v>
      </c>
      <c r="F848" s="16" t="s">
        <v>424</v>
      </c>
      <c r="G848" s="16" t="s">
        <v>32664</v>
      </c>
      <c r="H848" s="16" t="s">
        <v>32666</v>
      </c>
      <c r="I848" s="16" t="s">
        <v>32264</v>
      </c>
      <c r="J848" s="16"/>
    </row>
    <row r="849" spans="1:10">
      <c r="A849" s="16" t="s">
        <v>16619</v>
      </c>
      <c r="B849" s="52" t="s">
        <v>32676</v>
      </c>
      <c r="C849" s="16" t="str">
        <f t="shared" si="13"/>
        <v>004 - 022</v>
      </c>
      <c r="D849" s="52" t="s">
        <v>34487</v>
      </c>
      <c r="E849" s="52" t="s">
        <v>10758</v>
      </c>
      <c r="F849" s="16" t="s">
        <v>10756</v>
      </c>
      <c r="G849" s="16" t="s">
        <v>10757</v>
      </c>
      <c r="H849" s="16" t="s">
        <v>10732</v>
      </c>
      <c r="I849" s="16" t="s">
        <v>16620</v>
      </c>
      <c r="J849" s="16"/>
    </row>
    <row r="850" spans="1:10">
      <c r="A850" s="16" t="s">
        <v>25728</v>
      </c>
      <c r="B850" s="52" t="s">
        <v>16070</v>
      </c>
      <c r="C850" s="16" t="str">
        <f t="shared" si="13"/>
        <v>038 - 002</v>
      </c>
      <c r="D850" s="52" t="s">
        <v>34487</v>
      </c>
      <c r="E850" s="52" t="s">
        <v>37411</v>
      </c>
      <c r="F850" s="16" t="s">
        <v>25729</v>
      </c>
      <c r="G850" s="16" t="s">
        <v>32501</v>
      </c>
      <c r="H850" s="16" t="s">
        <v>35981</v>
      </c>
      <c r="I850" s="16" t="s">
        <v>16050</v>
      </c>
    </row>
    <row r="851" spans="1:10">
      <c r="A851" s="16" t="s">
        <v>22665</v>
      </c>
      <c r="B851" s="52" t="s">
        <v>32677</v>
      </c>
      <c r="C851" s="16" t="str">
        <f t="shared" si="13"/>
        <v>004 - 804</v>
      </c>
      <c r="D851" s="52"/>
      <c r="E851" s="52" t="s">
        <v>10758</v>
      </c>
      <c r="G851" s="16" t="s">
        <v>10757</v>
      </c>
      <c r="H851" s="16" t="s">
        <v>10732</v>
      </c>
      <c r="I851" s="16" t="s">
        <v>22666</v>
      </c>
      <c r="J851" s="16" t="s">
        <v>34487</v>
      </c>
    </row>
    <row r="852" spans="1:10">
      <c r="A852" s="16" t="s">
        <v>36160</v>
      </c>
      <c r="B852" s="52" t="s">
        <v>12362</v>
      </c>
      <c r="C852" s="16" t="str">
        <f t="shared" si="13"/>
        <v>022 - 012</v>
      </c>
      <c r="D852" s="52" t="s">
        <v>34487</v>
      </c>
      <c r="E852" s="52" t="s">
        <v>4777</v>
      </c>
      <c r="F852" s="16" t="s">
        <v>36161</v>
      </c>
      <c r="G852" s="16" t="s">
        <v>4776</v>
      </c>
      <c r="H852" s="16" t="s">
        <v>4778</v>
      </c>
      <c r="I852" s="16" t="s">
        <v>36162</v>
      </c>
    </row>
    <row r="853" spans="1:10">
      <c r="A853" s="16" t="s">
        <v>18709</v>
      </c>
      <c r="B853" s="52" t="s">
        <v>8894</v>
      </c>
      <c r="C853" s="16" t="str">
        <f t="shared" si="13"/>
        <v>040 - 003</v>
      </c>
      <c r="D853" s="52" t="s">
        <v>36059</v>
      </c>
      <c r="E853" s="52" t="s">
        <v>32809</v>
      </c>
      <c r="F853" s="16" t="s">
        <v>27745</v>
      </c>
      <c r="G853" s="16" t="s">
        <v>32808</v>
      </c>
      <c r="H853" s="16" t="s">
        <v>35981</v>
      </c>
      <c r="I853" s="16" t="s">
        <v>27746</v>
      </c>
    </row>
    <row r="854" spans="1:10">
      <c r="A854" s="16" t="s">
        <v>13267</v>
      </c>
      <c r="B854" s="52" t="s">
        <v>32979</v>
      </c>
      <c r="C854" s="16" t="str">
        <f t="shared" si="13"/>
        <v>030 - 010</v>
      </c>
      <c r="D854" s="52" t="s">
        <v>36059</v>
      </c>
      <c r="E854" s="52" t="s">
        <v>35970</v>
      </c>
      <c r="F854" s="16" t="s">
        <v>18519</v>
      </c>
      <c r="G854" s="16" t="s">
        <v>35969</v>
      </c>
      <c r="H854" s="16" t="s">
        <v>30334</v>
      </c>
      <c r="I854" s="16" t="s">
        <v>13607</v>
      </c>
    </row>
    <row r="855" spans="1:10">
      <c r="A855" s="16" t="s">
        <v>15529</v>
      </c>
      <c r="B855" s="52" t="s">
        <v>3630</v>
      </c>
      <c r="C855" s="16" t="str">
        <f t="shared" si="13"/>
        <v>098 - 002</v>
      </c>
      <c r="D855" s="52" t="s">
        <v>36059</v>
      </c>
      <c r="E855" s="52" t="s">
        <v>10711</v>
      </c>
      <c r="F855" s="16" t="s">
        <v>25177</v>
      </c>
      <c r="G855" s="16" t="s">
        <v>10710</v>
      </c>
      <c r="H855" s="16" t="s">
        <v>32666</v>
      </c>
      <c r="I855" s="16" t="s">
        <v>25178</v>
      </c>
    </row>
    <row r="856" spans="1:10">
      <c r="A856" s="16" t="s">
        <v>28300</v>
      </c>
      <c r="B856" s="52" t="s">
        <v>24453</v>
      </c>
      <c r="C856" s="16" t="str">
        <f t="shared" si="13"/>
        <v>015 - 020</v>
      </c>
      <c r="D856" s="52" t="s">
        <v>36059</v>
      </c>
      <c r="E856" s="52" t="s">
        <v>32665</v>
      </c>
      <c r="F856" s="16" t="s">
        <v>32663</v>
      </c>
      <c r="G856" s="16" t="s">
        <v>32664</v>
      </c>
      <c r="H856" s="16" t="s">
        <v>32666</v>
      </c>
      <c r="I856" s="16" t="s">
        <v>25178</v>
      </c>
      <c r="J856" s="16" t="s">
        <v>7990</v>
      </c>
    </row>
    <row r="857" spans="1:10">
      <c r="A857" s="16" t="s">
        <v>13645</v>
      </c>
      <c r="B857" s="52" t="s">
        <v>4361</v>
      </c>
      <c r="C857" s="16" t="str">
        <f t="shared" si="13"/>
        <v>005 - 009</v>
      </c>
      <c r="D857" s="52" t="s">
        <v>36059</v>
      </c>
      <c r="E857" s="52" t="s">
        <v>18693</v>
      </c>
      <c r="F857" s="16" t="s">
        <v>784</v>
      </c>
      <c r="G857" s="16" t="s">
        <v>18692</v>
      </c>
      <c r="H857" s="16" t="s">
        <v>10732</v>
      </c>
      <c r="I857" s="16" t="s">
        <v>13646</v>
      </c>
      <c r="J857" s="16"/>
    </row>
    <row r="858" spans="1:10">
      <c r="A858" s="16" t="s">
        <v>32358</v>
      </c>
      <c r="B858" s="52" t="s">
        <v>15467</v>
      </c>
      <c r="C858" s="16" t="str">
        <f t="shared" si="13"/>
        <v>006 - 016</v>
      </c>
      <c r="D858" s="52" t="s">
        <v>36059</v>
      </c>
      <c r="E858" s="52" t="s">
        <v>26671</v>
      </c>
      <c r="F858" s="16" t="s">
        <v>18688</v>
      </c>
      <c r="G858" s="16" t="s">
        <v>26670</v>
      </c>
      <c r="H858" s="16" t="s">
        <v>10732</v>
      </c>
      <c r="I858" s="16" t="s">
        <v>32359</v>
      </c>
    </row>
    <row r="859" spans="1:10">
      <c r="A859" s="16" t="s">
        <v>9336</v>
      </c>
      <c r="B859" s="52" t="s">
        <v>20109</v>
      </c>
      <c r="C859" s="16" t="str">
        <f t="shared" si="13"/>
        <v>017 - 016</v>
      </c>
      <c r="D859" s="52" t="s">
        <v>34487</v>
      </c>
      <c r="E859" s="52" t="s">
        <v>22538</v>
      </c>
      <c r="F859" s="16" t="s">
        <v>27340</v>
      </c>
      <c r="G859" s="16" t="s">
        <v>22537</v>
      </c>
      <c r="H859" s="16" t="s">
        <v>32666</v>
      </c>
      <c r="I859" s="16" t="s">
        <v>9337</v>
      </c>
      <c r="J859" s="16"/>
    </row>
    <row r="860" spans="1:10">
      <c r="A860" s="16" t="s">
        <v>5765</v>
      </c>
      <c r="B860" s="52" t="s">
        <v>31936</v>
      </c>
      <c r="C860" s="16" t="str">
        <f t="shared" si="13"/>
        <v>017 - 017</v>
      </c>
      <c r="D860" s="52" t="s">
        <v>34487</v>
      </c>
      <c r="E860" s="52" t="s">
        <v>22538</v>
      </c>
      <c r="F860" s="16" t="s">
        <v>27340</v>
      </c>
      <c r="G860" s="16" t="s">
        <v>22537</v>
      </c>
      <c r="H860" s="16" t="s">
        <v>32666</v>
      </c>
      <c r="I860" s="16" t="s">
        <v>5766</v>
      </c>
    </row>
    <row r="861" spans="1:10">
      <c r="A861" s="16" t="s">
        <v>33729</v>
      </c>
      <c r="B861" s="52" t="s">
        <v>177</v>
      </c>
      <c r="C861" s="16" t="str">
        <f t="shared" si="13"/>
        <v>016 - 025</v>
      </c>
      <c r="D861" s="52" t="s">
        <v>34487</v>
      </c>
      <c r="E861" s="52" t="s">
        <v>10742</v>
      </c>
      <c r="F861" s="16" t="s">
        <v>10740</v>
      </c>
      <c r="G861" s="16" t="s">
        <v>10741</v>
      </c>
      <c r="H861" s="16" t="s">
        <v>32666</v>
      </c>
      <c r="I861" s="16" t="s">
        <v>33730</v>
      </c>
    </row>
    <row r="862" spans="1:10">
      <c r="A862" s="16" t="s">
        <v>19265</v>
      </c>
      <c r="B862" s="52" t="s">
        <v>24454</v>
      </c>
      <c r="C862" s="16" t="str">
        <f t="shared" si="13"/>
        <v>015 - 021</v>
      </c>
      <c r="D862" s="52" t="s">
        <v>36059</v>
      </c>
      <c r="E862" s="52" t="s">
        <v>32665</v>
      </c>
      <c r="F862" s="16" t="s">
        <v>19266</v>
      </c>
      <c r="G862" s="16" t="s">
        <v>32664</v>
      </c>
      <c r="H862" s="16" t="s">
        <v>32666</v>
      </c>
      <c r="I862" s="16" t="s">
        <v>19267</v>
      </c>
    </row>
    <row r="863" spans="1:10">
      <c r="A863" s="16" t="s">
        <v>6912</v>
      </c>
      <c r="B863" s="52" t="s">
        <v>23555</v>
      </c>
      <c r="C863" s="16" t="str">
        <f t="shared" si="13"/>
        <v>012 - 011</v>
      </c>
      <c r="D863" s="52" t="s">
        <v>34487</v>
      </c>
      <c r="E863" s="52" t="s">
        <v>18879</v>
      </c>
      <c r="F863" s="16" t="s">
        <v>6913</v>
      </c>
      <c r="G863" s="16" t="s">
        <v>26253</v>
      </c>
      <c r="H863" s="16" t="s">
        <v>32666</v>
      </c>
      <c r="I863" s="16" t="s">
        <v>6914</v>
      </c>
    </row>
    <row r="864" spans="1:10">
      <c r="A864" s="16" t="s">
        <v>23905</v>
      </c>
      <c r="B864" s="52" t="s">
        <v>24455</v>
      </c>
      <c r="C864" s="16" t="str">
        <f t="shared" si="13"/>
        <v>015 - 022</v>
      </c>
      <c r="D864" s="52" t="s">
        <v>36059</v>
      </c>
      <c r="E864" s="52" t="s">
        <v>32665</v>
      </c>
      <c r="F864" s="16" t="s">
        <v>30047</v>
      </c>
      <c r="G864" s="16" t="s">
        <v>32664</v>
      </c>
      <c r="H864" s="16" t="s">
        <v>32666</v>
      </c>
      <c r="I864" s="16" t="s">
        <v>33500</v>
      </c>
      <c r="J864" s="16"/>
    </row>
    <row r="865" spans="1:10">
      <c r="A865" s="16" t="s">
        <v>33082</v>
      </c>
      <c r="B865" s="52" t="s">
        <v>12363</v>
      </c>
      <c r="C865" s="16" t="str">
        <f t="shared" si="13"/>
        <v>022 - 013</v>
      </c>
      <c r="D865" s="52" t="s">
        <v>34487</v>
      </c>
      <c r="E865" s="52" t="s">
        <v>4777</v>
      </c>
      <c r="F865" s="16" t="s">
        <v>3661</v>
      </c>
      <c r="G865" s="16" t="s">
        <v>4776</v>
      </c>
      <c r="H865" s="16" t="s">
        <v>4778</v>
      </c>
      <c r="I865" s="16" t="s">
        <v>33083</v>
      </c>
    </row>
    <row r="866" spans="1:10">
      <c r="A866" s="16" t="s">
        <v>22049</v>
      </c>
      <c r="B866" s="52" t="s">
        <v>12364</v>
      </c>
      <c r="C866" s="16" t="str">
        <f t="shared" si="13"/>
        <v>022 - 805</v>
      </c>
      <c r="D866" s="52"/>
      <c r="E866" s="52" t="s">
        <v>4777</v>
      </c>
      <c r="F866" s="16"/>
      <c r="G866" s="16" t="s">
        <v>4776</v>
      </c>
      <c r="H866" s="16" t="s">
        <v>4778</v>
      </c>
      <c r="I866" s="16" t="s">
        <v>22050</v>
      </c>
      <c r="J866" s="16" t="s">
        <v>34487</v>
      </c>
    </row>
    <row r="867" spans="1:10">
      <c r="A867" s="16" t="s">
        <v>27747</v>
      </c>
      <c r="B867" s="52" t="s">
        <v>22187</v>
      </c>
      <c r="C867" s="16" t="str">
        <f t="shared" si="13"/>
        <v>033 - 003</v>
      </c>
      <c r="D867" s="52" t="s">
        <v>36059</v>
      </c>
      <c r="E867" s="52" t="s">
        <v>37663</v>
      </c>
      <c r="F867" s="16" t="s">
        <v>37661</v>
      </c>
      <c r="G867" s="16" t="s">
        <v>37662</v>
      </c>
      <c r="H867" s="16" t="s">
        <v>35981</v>
      </c>
      <c r="I867" s="16" t="s">
        <v>27748</v>
      </c>
    </row>
    <row r="868" spans="1:10">
      <c r="A868" s="16" t="s">
        <v>12781</v>
      </c>
      <c r="B868" s="52" t="s">
        <v>15372</v>
      </c>
      <c r="C868" s="16" t="str">
        <f t="shared" si="13"/>
        <v>999 - 903</v>
      </c>
      <c r="D868" s="52"/>
      <c r="E868" s="52" t="s">
        <v>10727</v>
      </c>
      <c r="F868" s="16"/>
      <c r="G868" s="16" t="s">
        <v>286</v>
      </c>
      <c r="H868" s="16" t="s">
        <v>10727</v>
      </c>
      <c r="I868" s="16" t="s">
        <v>12782</v>
      </c>
      <c r="J868" s="16" t="s">
        <v>34487</v>
      </c>
    </row>
    <row r="869" spans="1:10">
      <c r="A869" s="16" t="s">
        <v>36308</v>
      </c>
      <c r="B869" s="52" t="s">
        <v>23556</v>
      </c>
      <c r="C869" s="16" t="str">
        <f t="shared" si="13"/>
        <v>012 - 012</v>
      </c>
      <c r="D869" s="52" t="s">
        <v>36059</v>
      </c>
      <c r="E869" s="52" t="s">
        <v>18879</v>
      </c>
      <c r="F869" s="16" t="s">
        <v>32338</v>
      </c>
      <c r="G869" s="16" t="s">
        <v>26253</v>
      </c>
      <c r="H869" s="16" t="s">
        <v>32666</v>
      </c>
      <c r="I869" s="16" t="s">
        <v>36309</v>
      </c>
      <c r="J869" s="16"/>
    </row>
    <row r="870" spans="1:10">
      <c r="A870" s="16" t="s">
        <v>27832</v>
      </c>
      <c r="B870" s="52" t="s">
        <v>23557</v>
      </c>
      <c r="C870" s="16" t="str">
        <f t="shared" si="13"/>
        <v>012 - 013</v>
      </c>
      <c r="D870" s="52" t="s">
        <v>36059</v>
      </c>
      <c r="E870" s="52" t="s">
        <v>18879</v>
      </c>
      <c r="F870" s="16" t="s">
        <v>9778</v>
      </c>
      <c r="G870" s="16" t="s">
        <v>26253</v>
      </c>
      <c r="H870" s="16" t="s">
        <v>32666</v>
      </c>
      <c r="I870" s="16" t="s">
        <v>9779</v>
      </c>
    </row>
    <row r="871" spans="1:10">
      <c r="A871" s="16" t="s">
        <v>7005</v>
      </c>
      <c r="B871" s="52" t="s">
        <v>28867</v>
      </c>
      <c r="C871" s="16" t="str">
        <f t="shared" si="13"/>
        <v>090 - 010</v>
      </c>
      <c r="D871" s="52" t="s">
        <v>34487</v>
      </c>
      <c r="E871" s="52" t="s">
        <v>33520</v>
      </c>
      <c r="F871" s="16" t="s">
        <v>16561</v>
      </c>
      <c r="G871" s="16" t="s">
        <v>33519</v>
      </c>
      <c r="H871" s="16" t="s">
        <v>33521</v>
      </c>
      <c r="I871" s="16" t="s">
        <v>7006</v>
      </c>
    </row>
    <row r="872" spans="1:10">
      <c r="A872" s="16" t="s">
        <v>4018</v>
      </c>
      <c r="B872" s="52" t="s">
        <v>4132</v>
      </c>
      <c r="C872" s="16" t="str">
        <f t="shared" si="13"/>
        <v>008 - 802</v>
      </c>
      <c r="D872" s="52"/>
      <c r="E872" s="52" t="s">
        <v>16664</v>
      </c>
      <c r="F872" s="16"/>
      <c r="G872" s="16" t="s">
        <v>16663</v>
      </c>
      <c r="H872" s="16" t="s">
        <v>34573</v>
      </c>
      <c r="I872" s="16" t="s">
        <v>4019</v>
      </c>
      <c r="J872" s="16" t="s">
        <v>34487</v>
      </c>
    </row>
    <row r="873" spans="1:10">
      <c r="A873" s="16" t="s">
        <v>24562</v>
      </c>
      <c r="B873" s="52" t="s">
        <v>29275</v>
      </c>
      <c r="C873" s="16" t="str">
        <f t="shared" si="13"/>
        <v>015 - 810</v>
      </c>
      <c r="D873" s="52"/>
      <c r="E873" s="52" t="s">
        <v>32665</v>
      </c>
      <c r="F873" s="16"/>
      <c r="G873" s="16" t="s">
        <v>32664</v>
      </c>
      <c r="H873" s="16" t="s">
        <v>32666</v>
      </c>
      <c r="I873" s="16" t="s">
        <v>24563</v>
      </c>
      <c r="J873" s="16" t="s">
        <v>34487</v>
      </c>
    </row>
    <row r="874" spans="1:10">
      <c r="A874" s="16" t="s">
        <v>28262</v>
      </c>
      <c r="B874" s="52" t="s">
        <v>28397</v>
      </c>
      <c r="C874" s="16" t="str">
        <f t="shared" si="13"/>
        <v>019 - 807</v>
      </c>
      <c r="D874" s="52"/>
      <c r="E874" s="52" t="s">
        <v>23092</v>
      </c>
      <c r="F874" s="16"/>
      <c r="G874" s="16" t="s">
        <v>23091</v>
      </c>
      <c r="H874" s="16" t="s">
        <v>32666</v>
      </c>
      <c r="I874" s="16" t="s">
        <v>28263</v>
      </c>
      <c r="J874" s="16" t="s">
        <v>34487</v>
      </c>
    </row>
    <row r="875" spans="1:10">
      <c r="A875" s="16" t="s">
        <v>2487</v>
      </c>
      <c r="B875" s="52" t="s">
        <v>22188</v>
      </c>
      <c r="C875" s="16" t="str">
        <f t="shared" si="13"/>
        <v>033 - 004</v>
      </c>
      <c r="D875" s="52" t="s">
        <v>34487</v>
      </c>
      <c r="E875" s="52" t="s">
        <v>37663</v>
      </c>
      <c r="F875" s="16" t="s">
        <v>2488</v>
      </c>
      <c r="G875" s="16" t="s">
        <v>37662</v>
      </c>
      <c r="H875" s="16" t="s">
        <v>35981</v>
      </c>
      <c r="I875" s="16" t="s">
        <v>13759</v>
      </c>
      <c r="J875" s="16"/>
    </row>
    <row r="876" spans="1:10">
      <c r="A876" s="16" t="s">
        <v>30439</v>
      </c>
      <c r="B876" s="52" t="s">
        <v>7688</v>
      </c>
      <c r="C876" s="16" t="str">
        <f t="shared" si="13"/>
        <v>054 - 003</v>
      </c>
      <c r="D876" s="52" t="s">
        <v>34487</v>
      </c>
      <c r="E876" s="52" t="s">
        <v>30442</v>
      </c>
      <c r="F876" s="16" t="s">
        <v>30440</v>
      </c>
      <c r="G876" s="16" t="s">
        <v>30441</v>
      </c>
      <c r="H876" s="16" t="s">
        <v>1269</v>
      </c>
      <c r="I876" s="16" t="s">
        <v>30443</v>
      </c>
    </row>
    <row r="877" spans="1:10">
      <c r="A877" s="16" t="s">
        <v>1998</v>
      </c>
      <c r="B877" s="52" t="s">
        <v>10138</v>
      </c>
      <c r="C877" s="16" t="str">
        <f t="shared" si="13"/>
        <v>003 - 814</v>
      </c>
      <c r="D877" s="52"/>
      <c r="E877" s="52" t="s">
        <v>3328</v>
      </c>
      <c r="F877" s="16"/>
      <c r="G877" s="16" t="s">
        <v>10731</v>
      </c>
      <c r="H877" s="16" t="s">
        <v>10732</v>
      </c>
      <c r="I877" s="16" t="s">
        <v>1999</v>
      </c>
      <c r="J877" s="16" t="s">
        <v>34487</v>
      </c>
    </row>
    <row r="878" spans="1:10">
      <c r="A878" s="16" t="s">
        <v>5767</v>
      </c>
      <c r="B878" s="52" t="s">
        <v>10139</v>
      </c>
      <c r="C878" s="16" t="str">
        <f t="shared" si="13"/>
        <v>003 - 017</v>
      </c>
      <c r="D878" s="52" t="s">
        <v>34487</v>
      </c>
      <c r="E878" s="52" t="s">
        <v>3328</v>
      </c>
      <c r="F878" s="16" t="s">
        <v>4324</v>
      </c>
      <c r="G878" s="16" t="s">
        <v>10731</v>
      </c>
      <c r="H878" s="16" t="s">
        <v>10732</v>
      </c>
      <c r="I878" s="16" t="s">
        <v>6917</v>
      </c>
      <c r="J878" s="16" t="s">
        <v>7990</v>
      </c>
    </row>
    <row r="879" spans="1:10">
      <c r="A879" s="16" t="s">
        <v>6915</v>
      </c>
      <c r="B879" s="52" t="s">
        <v>11674</v>
      </c>
      <c r="C879" s="16" t="str">
        <f t="shared" si="13"/>
        <v>103 - 011</v>
      </c>
      <c r="D879" s="52" t="s">
        <v>34487</v>
      </c>
      <c r="E879" s="52" t="s">
        <v>14668</v>
      </c>
      <c r="F879" s="16" t="s">
        <v>6916</v>
      </c>
      <c r="G879" s="16" t="s">
        <v>14667</v>
      </c>
      <c r="H879" s="16" t="s">
        <v>10732</v>
      </c>
      <c r="I879" s="16" t="s">
        <v>6917</v>
      </c>
    </row>
    <row r="880" spans="1:10">
      <c r="A880" s="16" t="s">
        <v>13743</v>
      </c>
      <c r="B880" s="52" t="s">
        <v>7689</v>
      </c>
      <c r="C880" s="16" t="str">
        <f t="shared" si="13"/>
        <v>054 - 004</v>
      </c>
      <c r="D880" s="52" t="s">
        <v>34487</v>
      </c>
      <c r="E880" s="52" t="s">
        <v>30442</v>
      </c>
      <c r="F880" s="16" t="s">
        <v>13744</v>
      </c>
      <c r="G880" s="16" t="s">
        <v>30441</v>
      </c>
      <c r="H880" s="16" t="s">
        <v>1269</v>
      </c>
      <c r="I880" s="16" t="s">
        <v>13745</v>
      </c>
      <c r="J880" s="16"/>
    </row>
    <row r="881" spans="1:10">
      <c r="A881" s="16" t="s">
        <v>17832</v>
      </c>
      <c r="B881" s="52" t="s">
        <v>20749</v>
      </c>
      <c r="C881" s="16" t="str">
        <f t="shared" si="13"/>
        <v>011 - 003</v>
      </c>
      <c r="D881" s="52" t="s">
        <v>34487</v>
      </c>
      <c r="E881" s="52" t="s">
        <v>34572</v>
      </c>
      <c r="F881" s="16" t="s">
        <v>17833</v>
      </c>
      <c r="G881" s="16" t="s">
        <v>34571</v>
      </c>
      <c r="H881" s="16" t="s">
        <v>34573</v>
      </c>
      <c r="I881" s="16" t="s">
        <v>17834</v>
      </c>
    </row>
    <row r="882" spans="1:10">
      <c r="A882" s="16" t="s">
        <v>276</v>
      </c>
      <c r="B882" s="52" t="s">
        <v>11826</v>
      </c>
      <c r="C882" s="16" t="str">
        <f t="shared" si="13"/>
        <v>023 - 008</v>
      </c>
      <c r="D882" s="52" t="s">
        <v>36059</v>
      </c>
      <c r="E882" s="52" t="s">
        <v>380</v>
      </c>
      <c r="F882" s="16" t="s">
        <v>27833</v>
      </c>
      <c r="G882" s="16" t="s">
        <v>379</v>
      </c>
      <c r="H882" s="16" t="s">
        <v>32660</v>
      </c>
      <c r="I882" s="16" t="s">
        <v>277</v>
      </c>
      <c r="J882" s="16"/>
    </row>
    <row r="883" spans="1:10">
      <c r="A883" s="16" t="s">
        <v>17403</v>
      </c>
      <c r="B883" s="52" t="s">
        <v>11827</v>
      </c>
      <c r="C883" s="16" t="str">
        <f t="shared" si="13"/>
        <v>023 - 803</v>
      </c>
      <c r="D883" s="52"/>
      <c r="E883" s="52" t="s">
        <v>380</v>
      </c>
      <c r="F883" s="16"/>
      <c r="G883" s="16" t="s">
        <v>379</v>
      </c>
      <c r="H883" s="16" t="s">
        <v>32660</v>
      </c>
      <c r="I883" s="16" t="s">
        <v>17404</v>
      </c>
      <c r="J883" s="16" t="s">
        <v>34487</v>
      </c>
    </row>
    <row r="884" spans="1:10">
      <c r="A884" s="16" t="s">
        <v>8900</v>
      </c>
      <c r="B884" s="52" t="s">
        <v>12365</v>
      </c>
      <c r="C884" s="16" t="str">
        <f t="shared" si="13"/>
        <v>022 - 014</v>
      </c>
      <c r="D884" s="52" t="s">
        <v>34487</v>
      </c>
      <c r="E884" s="52" t="s">
        <v>4777</v>
      </c>
      <c r="F884" s="16" t="s">
        <v>3661</v>
      </c>
      <c r="G884" s="16" t="s">
        <v>4776</v>
      </c>
      <c r="H884" s="16" t="s">
        <v>4778</v>
      </c>
      <c r="I884" s="16" t="s">
        <v>8901</v>
      </c>
    </row>
    <row r="885" spans="1:10">
      <c r="A885" s="16" t="s">
        <v>35776</v>
      </c>
      <c r="B885" s="52" t="s">
        <v>6556</v>
      </c>
      <c r="C885" s="16" t="str">
        <f t="shared" si="13"/>
        <v>I99 - 675</v>
      </c>
      <c r="D885" s="52"/>
      <c r="E885" s="52" t="s">
        <v>10726</v>
      </c>
      <c r="F885" s="16"/>
      <c r="G885" s="16" t="s">
        <v>10725</v>
      </c>
      <c r="H885" s="16" t="s">
        <v>10727</v>
      </c>
      <c r="I885" s="16" t="s">
        <v>702</v>
      </c>
    </row>
    <row r="886" spans="1:10">
      <c r="A886" s="16" t="s">
        <v>17252</v>
      </c>
      <c r="B886" s="52" t="s">
        <v>12368</v>
      </c>
      <c r="C886" s="16" t="str">
        <f t="shared" si="13"/>
        <v>022 - 806</v>
      </c>
      <c r="D886" s="52"/>
      <c r="E886" s="52" t="s">
        <v>4777</v>
      </c>
      <c r="F886" s="16"/>
      <c r="G886" s="16" t="s">
        <v>4776</v>
      </c>
      <c r="H886" s="16" t="s">
        <v>4778</v>
      </c>
      <c r="I886" s="16" t="s">
        <v>17253</v>
      </c>
      <c r="J886" s="16" t="s">
        <v>34487</v>
      </c>
    </row>
    <row r="887" spans="1:10">
      <c r="A887" s="16" t="s">
        <v>30446</v>
      </c>
      <c r="B887" s="52" t="s">
        <v>15192</v>
      </c>
      <c r="C887" s="16" t="str">
        <f t="shared" si="13"/>
        <v>087 - 008</v>
      </c>
      <c r="D887" s="52" t="s">
        <v>34487</v>
      </c>
      <c r="E887" s="52" t="s">
        <v>10962</v>
      </c>
      <c r="F887" s="16" t="s">
        <v>30447</v>
      </c>
      <c r="G887" s="16" t="s">
        <v>10961</v>
      </c>
      <c r="H887" s="16" t="s">
        <v>29917</v>
      </c>
      <c r="I887" s="16" t="s">
        <v>30448</v>
      </c>
      <c r="J887" s="16"/>
    </row>
    <row r="888" spans="1:10">
      <c r="A888" s="16" t="s">
        <v>33777</v>
      </c>
      <c r="B888" s="52" t="s">
        <v>21595</v>
      </c>
      <c r="C888" s="16" t="str">
        <f t="shared" si="13"/>
        <v>078 - 016</v>
      </c>
      <c r="D888" s="52" t="s">
        <v>34487</v>
      </c>
      <c r="E888" s="52" t="s">
        <v>1697</v>
      </c>
      <c r="F888" s="16" t="s">
        <v>17001</v>
      </c>
      <c r="G888" s="16" t="s">
        <v>1696</v>
      </c>
      <c r="H888" s="16" t="s">
        <v>4772</v>
      </c>
      <c r="I888" s="16" t="s">
        <v>17002</v>
      </c>
      <c r="J888" s="16"/>
    </row>
    <row r="889" spans="1:10">
      <c r="A889" s="16" t="s">
        <v>2757</v>
      </c>
      <c r="B889" s="52" t="s">
        <v>19549</v>
      </c>
      <c r="C889" s="16" t="str">
        <f t="shared" si="13"/>
        <v>080 - 009</v>
      </c>
      <c r="D889" s="52" t="s">
        <v>36059</v>
      </c>
      <c r="E889" s="52" t="s">
        <v>1692</v>
      </c>
      <c r="F889" s="16" t="s">
        <v>2758</v>
      </c>
      <c r="G889" s="16" t="s">
        <v>1691</v>
      </c>
      <c r="H889" s="16" t="s">
        <v>4772</v>
      </c>
      <c r="I889" s="16" t="s">
        <v>2759</v>
      </c>
      <c r="J889" s="16"/>
    </row>
    <row r="890" spans="1:10">
      <c r="A890" s="16" t="s">
        <v>30168</v>
      </c>
      <c r="B890" s="52" t="s">
        <v>10140</v>
      </c>
      <c r="C890" s="16" t="str">
        <f t="shared" si="13"/>
        <v>003 - 018</v>
      </c>
      <c r="D890" s="52" t="s">
        <v>36059</v>
      </c>
      <c r="E890" s="52" t="s">
        <v>3328</v>
      </c>
      <c r="F890" s="16" t="s">
        <v>30169</v>
      </c>
      <c r="G890" s="16" t="s">
        <v>10731</v>
      </c>
      <c r="H890" s="16" t="s">
        <v>10732</v>
      </c>
      <c r="I890" s="16" t="s">
        <v>25815</v>
      </c>
      <c r="J890" s="16"/>
    </row>
    <row r="891" spans="1:10">
      <c r="A891" s="16" t="s">
        <v>24919</v>
      </c>
      <c r="B891" s="52" t="s">
        <v>23558</v>
      </c>
      <c r="C891" s="16" t="str">
        <f t="shared" si="13"/>
        <v>012 - 014</v>
      </c>
      <c r="D891" s="52" t="s">
        <v>36059</v>
      </c>
      <c r="E891" s="52" t="s">
        <v>18879</v>
      </c>
      <c r="F891" s="16" t="s">
        <v>24920</v>
      </c>
      <c r="G891" s="16" t="s">
        <v>26253</v>
      </c>
      <c r="H891" s="16" t="s">
        <v>32666</v>
      </c>
      <c r="I891" s="16" t="s">
        <v>29862</v>
      </c>
    </row>
    <row r="892" spans="1:10">
      <c r="A892" s="16" t="s">
        <v>14078</v>
      </c>
      <c r="B892" s="52" t="s">
        <v>178</v>
      </c>
      <c r="C892" s="16" t="str">
        <f t="shared" si="13"/>
        <v>016 - 026</v>
      </c>
      <c r="D892" s="52" t="s">
        <v>34487</v>
      </c>
      <c r="E892" s="52" t="s">
        <v>10742</v>
      </c>
      <c r="F892" s="16" t="s">
        <v>10740</v>
      </c>
      <c r="G892" s="16" t="s">
        <v>10741</v>
      </c>
      <c r="H892" s="16" t="s">
        <v>32666</v>
      </c>
      <c r="I892" s="16" t="s">
        <v>14079</v>
      </c>
      <c r="J892" s="16"/>
    </row>
    <row r="893" spans="1:10">
      <c r="A893" s="16" t="s">
        <v>32163</v>
      </c>
      <c r="B893" s="52" t="s">
        <v>50</v>
      </c>
      <c r="C893" s="16" t="str">
        <f t="shared" si="13"/>
        <v>002 - 011</v>
      </c>
      <c r="D893" s="52" t="s">
        <v>36059</v>
      </c>
      <c r="E893" s="52" t="s">
        <v>36066</v>
      </c>
      <c r="F893" s="16" t="s">
        <v>32164</v>
      </c>
      <c r="G893" s="16" t="s">
        <v>20457</v>
      </c>
      <c r="H893" s="16" t="s">
        <v>10732</v>
      </c>
      <c r="I893" s="16" t="s">
        <v>22668</v>
      </c>
    </row>
    <row r="894" spans="1:10">
      <c r="A894" s="16" t="s">
        <v>30449</v>
      </c>
      <c r="B894" s="52" t="s">
        <v>4788</v>
      </c>
      <c r="C894" s="16" t="str">
        <f t="shared" si="13"/>
        <v>014 - 008</v>
      </c>
      <c r="D894" s="52" t="s">
        <v>34487</v>
      </c>
      <c r="E894" s="52" t="s">
        <v>31453</v>
      </c>
      <c r="F894" s="16" t="s">
        <v>30450</v>
      </c>
      <c r="G894" s="16" t="s">
        <v>31452</v>
      </c>
      <c r="H894" s="16" t="s">
        <v>32666</v>
      </c>
      <c r="I894" s="16" t="s">
        <v>30451</v>
      </c>
    </row>
    <row r="895" spans="1:10">
      <c r="A895" s="16" t="s">
        <v>8630</v>
      </c>
      <c r="B895" s="52" t="s">
        <v>24481</v>
      </c>
      <c r="C895" s="16" t="str">
        <f t="shared" si="13"/>
        <v>015 - 023</v>
      </c>
      <c r="D895" s="52" t="s">
        <v>36059</v>
      </c>
      <c r="E895" s="52" t="s">
        <v>32665</v>
      </c>
      <c r="F895" s="16" t="s">
        <v>8631</v>
      </c>
      <c r="G895" s="16" t="s">
        <v>32664</v>
      </c>
      <c r="H895" s="16" t="s">
        <v>32666</v>
      </c>
      <c r="I895" s="16" t="s">
        <v>6662</v>
      </c>
    </row>
    <row r="896" spans="1:10">
      <c r="A896" s="16" t="s">
        <v>22780</v>
      </c>
      <c r="B896" s="52" t="s">
        <v>35836</v>
      </c>
      <c r="C896" s="16" t="str">
        <f t="shared" si="13"/>
        <v>035 - 004</v>
      </c>
      <c r="D896" s="52" t="s">
        <v>36059</v>
      </c>
      <c r="E896" s="52" t="s">
        <v>30432</v>
      </c>
      <c r="F896" s="16" t="s">
        <v>22781</v>
      </c>
      <c r="G896" s="16" t="s">
        <v>30431</v>
      </c>
      <c r="H896" s="16" t="s">
        <v>35981</v>
      </c>
      <c r="I896" s="16" t="s">
        <v>22782</v>
      </c>
      <c r="J896" s="16"/>
    </row>
    <row r="897" spans="1:10">
      <c r="A897" s="16" t="s">
        <v>13674</v>
      </c>
      <c r="B897" s="52" t="s">
        <v>35270</v>
      </c>
      <c r="C897" s="16" t="str">
        <f t="shared" ref="C897:C960" si="14">MID(A897,1,3) &amp;" - " &amp;MID(A897,4,3)</f>
        <v>051 - 004</v>
      </c>
      <c r="D897" s="52" t="s">
        <v>34487</v>
      </c>
      <c r="E897" s="52" t="s">
        <v>31110</v>
      </c>
      <c r="F897" s="16" t="s">
        <v>13675</v>
      </c>
      <c r="G897" s="16" t="s">
        <v>31109</v>
      </c>
      <c r="H897" s="16" t="s">
        <v>30328</v>
      </c>
      <c r="I897" s="16" t="s">
        <v>13676</v>
      </c>
      <c r="J897" s="16"/>
    </row>
    <row r="898" spans="1:10">
      <c r="A898" s="16" t="s">
        <v>30324</v>
      </c>
      <c r="B898" s="52" t="s">
        <v>36110</v>
      </c>
      <c r="C898" s="16" t="str">
        <f t="shared" si="14"/>
        <v>049 - 001</v>
      </c>
      <c r="D898" s="52" t="s">
        <v>34487</v>
      </c>
      <c r="E898" s="52" t="s">
        <v>30327</v>
      </c>
      <c r="F898" s="16" t="s">
        <v>30325</v>
      </c>
      <c r="G898" s="16" t="s">
        <v>30326</v>
      </c>
      <c r="H898" s="16" t="s">
        <v>30328</v>
      </c>
      <c r="I898" s="16" t="s">
        <v>30329</v>
      </c>
    </row>
    <row r="899" spans="1:10">
      <c r="A899" s="16" t="s">
        <v>3454</v>
      </c>
      <c r="B899" s="52" t="s">
        <v>19840</v>
      </c>
      <c r="C899" s="16" t="str">
        <f t="shared" si="14"/>
        <v>001 - 025</v>
      </c>
      <c r="D899" s="52" t="s">
        <v>34487</v>
      </c>
      <c r="E899" s="52" t="s">
        <v>37671</v>
      </c>
      <c r="F899" s="16" t="s">
        <v>25207</v>
      </c>
      <c r="G899" s="16" t="s">
        <v>37670</v>
      </c>
      <c r="H899" s="16" t="s">
        <v>10732</v>
      </c>
      <c r="I899" s="16" t="s">
        <v>9470</v>
      </c>
    </row>
    <row r="900" spans="1:10">
      <c r="A900" s="16" t="s">
        <v>8829</v>
      </c>
      <c r="B900" s="52" t="s">
        <v>3832</v>
      </c>
      <c r="C900" s="16" t="str">
        <f t="shared" si="14"/>
        <v>071 - 006</v>
      </c>
      <c r="D900" s="52" t="s">
        <v>34487</v>
      </c>
      <c r="E900" s="52" t="s">
        <v>13516</v>
      </c>
      <c r="F900" s="16" t="s">
        <v>37095</v>
      </c>
      <c r="G900" s="16" t="s">
        <v>13515</v>
      </c>
      <c r="H900" s="16" t="s">
        <v>37422</v>
      </c>
      <c r="I900" s="16" t="s">
        <v>37096</v>
      </c>
      <c r="J900" s="16"/>
    </row>
    <row r="901" spans="1:10">
      <c r="A901" s="16" t="s">
        <v>22669</v>
      </c>
      <c r="B901" s="52" t="s">
        <v>32980</v>
      </c>
      <c r="C901" s="16" t="str">
        <f t="shared" si="14"/>
        <v>030 - 011</v>
      </c>
      <c r="D901" s="52" t="s">
        <v>36059</v>
      </c>
      <c r="E901" s="52" t="s">
        <v>35970</v>
      </c>
      <c r="F901" s="16" t="s">
        <v>23713</v>
      </c>
      <c r="G901" s="16" t="s">
        <v>35969</v>
      </c>
      <c r="H901" s="16" t="s">
        <v>30334</v>
      </c>
      <c r="I901" s="16" t="s">
        <v>22670</v>
      </c>
    </row>
    <row r="902" spans="1:10">
      <c r="A902" s="16" t="s">
        <v>13920</v>
      </c>
      <c r="B902" s="52" t="s">
        <v>37370</v>
      </c>
      <c r="C902" s="16" t="str">
        <f t="shared" si="14"/>
        <v>095 - 014</v>
      </c>
      <c r="D902" s="52" t="s">
        <v>34487</v>
      </c>
      <c r="E902" s="52" t="s">
        <v>5719</v>
      </c>
      <c r="F902" s="16" t="s">
        <v>36792</v>
      </c>
      <c r="G902" s="16" t="s">
        <v>29627</v>
      </c>
      <c r="H902" s="16" t="s">
        <v>33521</v>
      </c>
      <c r="I902" s="16" t="s">
        <v>9253</v>
      </c>
    </row>
    <row r="903" spans="1:10">
      <c r="A903" s="16" t="s">
        <v>13802</v>
      </c>
      <c r="B903" s="52" t="s">
        <v>23559</v>
      </c>
      <c r="C903" s="16" t="str">
        <f t="shared" si="14"/>
        <v>012 - 812</v>
      </c>
      <c r="D903" s="52"/>
      <c r="E903" s="52" t="s">
        <v>18879</v>
      </c>
      <c r="F903" s="16"/>
      <c r="G903" s="16" t="s">
        <v>26253</v>
      </c>
      <c r="H903" s="16" t="s">
        <v>32666</v>
      </c>
      <c r="I903" s="16" t="s">
        <v>13803</v>
      </c>
      <c r="J903" s="16" t="s">
        <v>34487</v>
      </c>
    </row>
    <row r="904" spans="1:10">
      <c r="A904" s="16" t="s">
        <v>26765</v>
      </c>
      <c r="B904" s="52" t="s">
        <v>33607</v>
      </c>
      <c r="C904" s="16" t="str">
        <f t="shared" si="14"/>
        <v>096 - 004</v>
      </c>
      <c r="D904" s="52" t="s">
        <v>34487</v>
      </c>
      <c r="E904" s="52" t="s">
        <v>14652</v>
      </c>
      <c r="F904" s="16" t="s">
        <v>26766</v>
      </c>
      <c r="G904" s="16" t="s">
        <v>14651</v>
      </c>
      <c r="H904" s="16" t="s">
        <v>10732</v>
      </c>
      <c r="I904" s="16" t="s">
        <v>26767</v>
      </c>
      <c r="J904" s="16"/>
    </row>
    <row r="905" spans="1:10">
      <c r="A905" s="16" t="s">
        <v>25198</v>
      </c>
      <c r="B905" s="52" t="s">
        <v>51</v>
      </c>
      <c r="C905" s="16" t="str">
        <f t="shared" si="14"/>
        <v>002 - 012</v>
      </c>
      <c r="D905" s="52" t="s">
        <v>34487</v>
      </c>
      <c r="E905" s="52" t="s">
        <v>36066</v>
      </c>
      <c r="F905" s="16" t="s">
        <v>25199</v>
      </c>
      <c r="G905" s="16" t="s">
        <v>20457</v>
      </c>
      <c r="H905" s="16" t="s">
        <v>10732</v>
      </c>
      <c r="I905" s="16" t="s">
        <v>26767</v>
      </c>
      <c r="J905" s="16" t="s">
        <v>7990</v>
      </c>
    </row>
    <row r="906" spans="1:10">
      <c r="A906" s="16" t="s">
        <v>4050</v>
      </c>
      <c r="B906" s="52" t="s">
        <v>6557</v>
      </c>
      <c r="C906" s="16" t="str">
        <f t="shared" si="14"/>
        <v>I99 - 073</v>
      </c>
      <c r="D906" s="52"/>
      <c r="E906" s="52" t="s">
        <v>10726</v>
      </c>
      <c r="F906" s="16"/>
      <c r="G906" s="16" t="s">
        <v>10725</v>
      </c>
      <c r="H906" s="16" t="s">
        <v>10727</v>
      </c>
      <c r="I906" s="16" t="s">
        <v>4051</v>
      </c>
    </row>
    <row r="907" spans="1:10">
      <c r="A907" s="16" t="s">
        <v>14851</v>
      </c>
      <c r="B907" s="52" t="s">
        <v>24482</v>
      </c>
      <c r="C907" s="16" t="str">
        <f t="shared" si="14"/>
        <v>015 - 811</v>
      </c>
      <c r="D907" s="52"/>
      <c r="E907" s="52" t="s">
        <v>32665</v>
      </c>
      <c r="G907" s="16" t="s">
        <v>32664</v>
      </c>
      <c r="H907" s="16" t="s">
        <v>32666</v>
      </c>
      <c r="I907" s="16" t="s">
        <v>14852</v>
      </c>
      <c r="J907" s="16" t="s">
        <v>34487</v>
      </c>
    </row>
    <row r="908" spans="1:10">
      <c r="A908" s="16" t="s">
        <v>8372</v>
      </c>
      <c r="B908" s="52" t="s">
        <v>31937</v>
      </c>
      <c r="C908" s="16" t="str">
        <f t="shared" si="14"/>
        <v>017 - 018</v>
      </c>
      <c r="D908" s="52" t="s">
        <v>34487</v>
      </c>
      <c r="E908" s="52" t="s">
        <v>22538</v>
      </c>
      <c r="F908" s="16" t="s">
        <v>27340</v>
      </c>
      <c r="G908" s="16" t="s">
        <v>22537</v>
      </c>
      <c r="H908" s="16" t="s">
        <v>32666</v>
      </c>
      <c r="I908" s="16" t="s">
        <v>8373</v>
      </c>
    </row>
    <row r="909" spans="1:10">
      <c r="A909" s="16" t="s">
        <v>34350</v>
      </c>
      <c r="B909" s="52" t="s">
        <v>10141</v>
      </c>
      <c r="C909" s="16" t="str">
        <f t="shared" si="14"/>
        <v>003 - 815</v>
      </c>
      <c r="D909" s="52"/>
      <c r="E909" s="52" t="s">
        <v>3328</v>
      </c>
      <c r="F909" s="16"/>
      <c r="G909" s="16" t="s">
        <v>10731</v>
      </c>
      <c r="H909" s="16" t="s">
        <v>10732</v>
      </c>
      <c r="I909" s="16" t="s">
        <v>34351</v>
      </c>
      <c r="J909" s="16" t="s">
        <v>34487</v>
      </c>
    </row>
    <row r="910" spans="1:10">
      <c r="A910" s="16" t="s">
        <v>36347</v>
      </c>
      <c r="B910" s="52" t="s">
        <v>12369</v>
      </c>
      <c r="C910" s="16" t="str">
        <f t="shared" si="14"/>
        <v>022 - 015</v>
      </c>
      <c r="D910" s="52" t="s">
        <v>34487</v>
      </c>
      <c r="E910" s="52" t="s">
        <v>4777</v>
      </c>
      <c r="F910" s="16" t="s">
        <v>16232</v>
      </c>
      <c r="G910" s="16" t="s">
        <v>4776</v>
      </c>
      <c r="H910" s="16" t="s">
        <v>4778</v>
      </c>
      <c r="I910" s="16" t="s">
        <v>16233</v>
      </c>
    </row>
    <row r="911" spans="1:10">
      <c r="A911" s="16" t="s">
        <v>25927</v>
      </c>
      <c r="B911" s="52" t="s">
        <v>23477</v>
      </c>
      <c r="C911" s="16" t="str">
        <f t="shared" si="14"/>
        <v>050 - 001</v>
      </c>
      <c r="D911" s="52" t="s">
        <v>36059</v>
      </c>
      <c r="E911" s="52" t="s">
        <v>25930</v>
      </c>
      <c r="F911" s="16" t="s">
        <v>25928</v>
      </c>
      <c r="G911" s="16" t="s">
        <v>25929</v>
      </c>
      <c r="H911" s="16" t="s">
        <v>30328</v>
      </c>
      <c r="I911" s="16" t="s">
        <v>25931</v>
      </c>
    </row>
    <row r="912" spans="1:10">
      <c r="A912" s="16" t="s">
        <v>17405</v>
      </c>
      <c r="B912" s="52" t="s">
        <v>14180</v>
      </c>
      <c r="C912" s="16" t="str">
        <f t="shared" si="14"/>
        <v>009 - 803</v>
      </c>
      <c r="D912" s="52"/>
      <c r="E912" s="52" t="s">
        <v>26840</v>
      </c>
      <c r="F912" s="16"/>
      <c r="G912" s="16" t="s">
        <v>26839</v>
      </c>
      <c r="H912" s="16" t="s">
        <v>34573</v>
      </c>
      <c r="I912" s="16" t="s">
        <v>17406</v>
      </c>
      <c r="J912" s="16" t="s">
        <v>34487</v>
      </c>
    </row>
    <row r="913" spans="1:10">
      <c r="A913" s="16" t="s">
        <v>22783</v>
      </c>
      <c r="B913" s="52" t="s">
        <v>14222</v>
      </c>
      <c r="C913" s="16" t="str">
        <f t="shared" si="14"/>
        <v>020 - 004</v>
      </c>
      <c r="D913" s="52" t="s">
        <v>36059</v>
      </c>
      <c r="E913" s="52" t="s">
        <v>26789</v>
      </c>
      <c r="F913" s="16" t="s">
        <v>19051</v>
      </c>
      <c r="G913" s="16" t="s">
        <v>26788</v>
      </c>
      <c r="H913" s="16" t="s">
        <v>32666</v>
      </c>
      <c r="I913" s="16" t="s">
        <v>19052</v>
      </c>
      <c r="J913" s="16"/>
    </row>
    <row r="914" spans="1:10">
      <c r="A914" s="16" t="s">
        <v>26630</v>
      </c>
      <c r="B914" s="52" t="s">
        <v>104</v>
      </c>
      <c r="C914" s="16" t="str">
        <f t="shared" si="14"/>
        <v>031 - 816</v>
      </c>
      <c r="D914" s="52"/>
      <c r="E914" s="52" t="s">
        <v>7531</v>
      </c>
      <c r="F914" s="16"/>
      <c r="G914" s="16" t="s">
        <v>7530</v>
      </c>
      <c r="H914" s="16" t="s">
        <v>30334</v>
      </c>
      <c r="I914" s="16" t="s">
        <v>26631</v>
      </c>
      <c r="J914" s="16" t="s">
        <v>34487</v>
      </c>
    </row>
    <row r="915" spans="1:10">
      <c r="A915" s="16" t="s">
        <v>5732</v>
      </c>
      <c r="B915" s="52" t="s">
        <v>105</v>
      </c>
      <c r="C915" s="16" t="str">
        <f t="shared" si="14"/>
        <v>031 - 817</v>
      </c>
      <c r="D915" s="52"/>
      <c r="E915" s="52" t="s">
        <v>7531</v>
      </c>
      <c r="F915" s="16"/>
      <c r="G915" s="16" t="s">
        <v>7530</v>
      </c>
      <c r="H915" s="16" t="s">
        <v>30334</v>
      </c>
      <c r="I915" s="16" t="s">
        <v>5733</v>
      </c>
      <c r="J915" s="16" t="s">
        <v>34487</v>
      </c>
    </row>
    <row r="916" spans="1:10">
      <c r="A916" s="16" t="s">
        <v>20920</v>
      </c>
      <c r="B916" s="52" t="s">
        <v>7290</v>
      </c>
      <c r="C916" s="16" t="str">
        <f t="shared" si="14"/>
        <v>013 - 818</v>
      </c>
      <c r="D916" s="52"/>
      <c r="E916" s="52" t="s">
        <v>26240</v>
      </c>
      <c r="F916" s="16"/>
      <c r="G916" s="16" t="s">
        <v>26239</v>
      </c>
      <c r="H916" s="16" t="s">
        <v>32666</v>
      </c>
      <c r="I916" s="16" t="s">
        <v>20921</v>
      </c>
      <c r="J916" s="16" t="s">
        <v>34487</v>
      </c>
    </row>
    <row r="917" spans="1:10">
      <c r="A917" s="16" t="s">
        <v>24056</v>
      </c>
      <c r="B917" s="52" t="s">
        <v>7291</v>
      </c>
      <c r="C917" s="16" t="str">
        <f t="shared" si="14"/>
        <v>013 - 023</v>
      </c>
      <c r="D917" s="52" t="s">
        <v>36059</v>
      </c>
      <c r="E917" s="52" t="s">
        <v>26240</v>
      </c>
      <c r="F917" s="16" t="s">
        <v>23421</v>
      </c>
      <c r="G917" s="16" t="s">
        <v>26239</v>
      </c>
      <c r="H917" s="16" t="s">
        <v>32666</v>
      </c>
      <c r="I917" s="16" t="s">
        <v>24057</v>
      </c>
      <c r="J917" s="16"/>
    </row>
    <row r="918" spans="1:10">
      <c r="A918" s="16" t="s">
        <v>34481</v>
      </c>
      <c r="B918" s="52" t="s">
        <v>28398</v>
      </c>
      <c r="C918" s="16" t="str">
        <f t="shared" si="14"/>
        <v>019 - 808</v>
      </c>
      <c r="D918" s="52"/>
      <c r="E918" s="52" t="s">
        <v>23092</v>
      </c>
      <c r="F918" s="16"/>
      <c r="G918" s="16" t="s">
        <v>23091</v>
      </c>
      <c r="H918" s="16" t="s">
        <v>32666</v>
      </c>
      <c r="I918" s="16" t="s">
        <v>34482</v>
      </c>
      <c r="J918" s="16" t="s">
        <v>34487</v>
      </c>
    </row>
    <row r="919" spans="1:10">
      <c r="A919" s="16" t="s">
        <v>32321</v>
      </c>
      <c r="B919" s="52" t="s">
        <v>24483</v>
      </c>
      <c r="C919" s="16" t="str">
        <f t="shared" si="14"/>
        <v>015 - 024</v>
      </c>
      <c r="D919" s="52" t="s">
        <v>36059</v>
      </c>
      <c r="E919" s="52" t="s">
        <v>32665</v>
      </c>
      <c r="F919" s="16" t="s">
        <v>32322</v>
      </c>
      <c r="G919" s="16" t="s">
        <v>32664</v>
      </c>
      <c r="H919" s="16" t="s">
        <v>32666</v>
      </c>
      <c r="I919" s="16" t="s">
        <v>32323</v>
      </c>
      <c r="J919" s="16"/>
    </row>
    <row r="920" spans="1:10">
      <c r="A920" s="16" t="s">
        <v>26708</v>
      </c>
      <c r="B920" s="52" t="s">
        <v>7292</v>
      </c>
      <c r="C920" s="16" t="str">
        <f t="shared" si="14"/>
        <v>013 - 819</v>
      </c>
      <c r="D920" s="52"/>
      <c r="E920" s="52" t="s">
        <v>26240</v>
      </c>
      <c r="G920" s="16" t="s">
        <v>26239</v>
      </c>
      <c r="H920" s="16" t="s">
        <v>32666</v>
      </c>
      <c r="I920" s="16" t="s">
        <v>26709</v>
      </c>
      <c r="J920" s="16" t="s">
        <v>34487</v>
      </c>
    </row>
    <row r="921" spans="1:10">
      <c r="A921" s="16" t="s">
        <v>278</v>
      </c>
      <c r="B921" s="52" t="s">
        <v>28412</v>
      </c>
      <c r="C921" s="16" t="str">
        <f t="shared" si="14"/>
        <v>072 - 008</v>
      </c>
      <c r="D921" s="52" t="s">
        <v>36059</v>
      </c>
      <c r="E921" s="52" t="s">
        <v>23759</v>
      </c>
      <c r="F921" s="16" t="s">
        <v>279</v>
      </c>
      <c r="G921" s="16" t="s">
        <v>23758</v>
      </c>
      <c r="H921" s="16" t="s">
        <v>37422</v>
      </c>
      <c r="I921" s="16" t="s">
        <v>280</v>
      </c>
      <c r="J921" s="16"/>
    </row>
    <row r="922" spans="1:10">
      <c r="A922" s="16" t="s">
        <v>17199</v>
      </c>
      <c r="B922" s="52" t="s">
        <v>9625</v>
      </c>
      <c r="C922" s="16" t="str">
        <f t="shared" si="14"/>
        <v>015 - 812</v>
      </c>
      <c r="D922" s="52"/>
      <c r="E922" s="52" t="s">
        <v>32665</v>
      </c>
      <c r="F922" s="16"/>
      <c r="G922" s="16" t="s">
        <v>32664</v>
      </c>
      <c r="H922" s="16" t="s">
        <v>32666</v>
      </c>
      <c r="I922" s="16" t="s">
        <v>17200</v>
      </c>
      <c r="J922" s="16" t="s">
        <v>34487</v>
      </c>
    </row>
    <row r="923" spans="1:10">
      <c r="A923" s="16" t="s">
        <v>10824</v>
      </c>
      <c r="B923" s="52" t="s">
        <v>33608</v>
      </c>
      <c r="C923" s="16" t="str">
        <f t="shared" si="14"/>
        <v>096 - 005</v>
      </c>
      <c r="D923" s="52" t="s">
        <v>34487</v>
      </c>
      <c r="E923" s="52" t="s">
        <v>14652</v>
      </c>
      <c r="F923" s="16" t="s">
        <v>10825</v>
      </c>
      <c r="G923" s="16" t="s">
        <v>14651</v>
      </c>
      <c r="H923" s="16" t="s">
        <v>10732</v>
      </c>
      <c r="I923" s="16" t="s">
        <v>10826</v>
      </c>
    </row>
    <row r="924" spans="1:10">
      <c r="A924" s="16" t="s">
        <v>15268</v>
      </c>
      <c r="B924" s="52" t="s">
        <v>52</v>
      </c>
      <c r="C924" s="16" t="str">
        <f t="shared" si="14"/>
        <v>002 - 013</v>
      </c>
      <c r="D924" s="52" t="s">
        <v>34487</v>
      </c>
      <c r="E924" s="52" t="s">
        <v>36066</v>
      </c>
      <c r="F924" s="16" t="s">
        <v>15302</v>
      </c>
      <c r="G924" s="16" t="s">
        <v>20457</v>
      </c>
      <c r="H924" s="16" t="s">
        <v>10732</v>
      </c>
      <c r="I924" s="16" t="s">
        <v>10826</v>
      </c>
      <c r="J924" s="16" t="s">
        <v>7990</v>
      </c>
    </row>
    <row r="925" spans="1:10">
      <c r="A925" s="16" t="s">
        <v>237</v>
      </c>
      <c r="B925" s="52" t="s">
        <v>4870</v>
      </c>
      <c r="C925" s="16" t="str">
        <f t="shared" si="14"/>
        <v>007 - 010</v>
      </c>
      <c r="D925" s="52" t="s">
        <v>34487</v>
      </c>
      <c r="E925" s="52" t="s">
        <v>14662</v>
      </c>
      <c r="F925" s="16" t="s">
        <v>13990</v>
      </c>
      <c r="G925" s="16" t="s">
        <v>14661</v>
      </c>
      <c r="H925" s="16" t="s">
        <v>14663</v>
      </c>
      <c r="I925" s="16" t="s">
        <v>238</v>
      </c>
    </row>
    <row r="926" spans="1:10">
      <c r="A926" s="16" t="s">
        <v>32773</v>
      </c>
      <c r="B926" s="52" t="s">
        <v>31938</v>
      </c>
      <c r="C926" s="16" t="str">
        <f t="shared" si="14"/>
        <v>017 - 019</v>
      </c>
      <c r="D926" s="52" t="s">
        <v>34487</v>
      </c>
      <c r="E926" s="52" t="s">
        <v>22538</v>
      </c>
      <c r="F926" s="16" t="s">
        <v>14604</v>
      </c>
      <c r="G926" s="16" t="s">
        <v>22537</v>
      </c>
      <c r="H926" s="16" t="s">
        <v>32666</v>
      </c>
      <c r="I926" s="16" t="s">
        <v>32774</v>
      </c>
    </row>
    <row r="927" spans="1:10">
      <c r="A927" s="16" t="s">
        <v>4542</v>
      </c>
      <c r="B927" s="52" t="s">
        <v>9626</v>
      </c>
      <c r="C927" s="16" t="str">
        <f t="shared" si="14"/>
        <v>015 - 813</v>
      </c>
      <c r="D927" s="52"/>
      <c r="E927" s="52" t="s">
        <v>32665</v>
      </c>
      <c r="F927" s="16"/>
      <c r="G927" s="16" t="s">
        <v>32664</v>
      </c>
      <c r="H927" s="16" t="s">
        <v>32666</v>
      </c>
      <c r="I927" s="16" t="s">
        <v>4543</v>
      </c>
      <c r="J927" s="16" t="s">
        <v>34487</v>
      </c>
    </row>
    <row r="928" spans="1:10">
      <c r="A928" s="16" t="s">
        <v>703</v>
      </c>
      <c r="B928" s="52" t="s">
        <v>17388</v>
      </c>
      <c r="C928" s="16" t="str">
        <f t="shared" si="14"/>
        <v>I99 - 676</v>
      </c>
      <c r="D928" s="52"/>
      <c r="E928" s="52" t="s">
        <v>10726</v>
      </c>
      <c r="F928" s="16"/>
      <c r="G928" s="16" t="s">
        <v>10725</v>
      </c>
      <c r="H928" s="16" t="s">
        <v>10727</v>
      </c>
      <c r="I928" s="16" t="s">
        <v>704</v>
      </c>
    </row>
    <row r="929" spans="1:14">
      <c r="A929" s="16" t="s">
        <v>21502</v>
      </c>
      <c r="B929" s="52" t="s">
        <v>20537</v>
      </c>
      <c r="C929" s="16" t="str">
        <f t="shared" si="14"/>
        <v>091 - 008</v>
      </c>
      <c r="D929" s="52" t="s">
        <v>34487</v>
      </c>
      <c r="E929" s="52" t="s">
        <v>31546</v>
      </c>
      <c r="F929" s="16" t="s">
        <v>21503</v>
      </c>
      <c r="G929" s="16" t="s">
        <v>31545</v>
      </c>
      <c r="H929" s="16" t="s">
        <v>33521</v>
      </c>
      <c r="I929" s="16" t="s">
        <v>21504</v>
      </c>
      <c r="J929" s="16"/>
    </row>
    <row r="930" spans="1:14">
      <c r="A930" s="16" t="s">
        <v>37106</v>
      </c>
      <c r="B930" s="52" t="s">
        <v>3610</v>
      </c>
      <c r="C930" s="16" t="str">
        <f t="shared" si="14"/>
        <v>064 - 011</v>
      </c>
      <c r="D930" s="52" t="s">
        <v>34487</v>
      </c>
      <c r="E930" s="52" t="s">
        <v>27583</v>
      </c>
      <c r="F930" s="16" t="s">
        <v>37107</v>
      </c>
      <c r="G930" s="16" t="s">
        <v>27582</v>
      </c>
      <c r="H930" s="16" t="s">
        <v>30282</v>
      </c>
      <c r="I930" s="16" t="s">
        <v>37108</v>
      </c>
    </row>
    <row r="931" spans="1:14">
      <c r="A931" s="16" t="s">
        <v>7007</v>
      </c>
      <c r="B931" s="52" t="s">
        <v>32896</v>
      </c>
      <c r="C931" s="16" t="str">
        <f t="shared" si="14"/>
        <v>082 - 010</v>
      </c>
      <c r="D931" s="52" t="s">
        <v>34487</v>
      </c>
      <c r="E931" s="52" t="s">
        <v>1263</v>
      </c>
      <c r="F931" s="16" t="s">
        <v>7008</v>
      </c>
      <c r="G931" s="16" t="s">
        <v>1262</v>
      </c>
      <c r="H931" s="16" t="s">
        <v>29917</v>
      </c>
      <c r="I931" s="16" t="s">
        <v>7009</v>
      </c>
    </row>
    <row r="932" spans="1:14">
      <c r="A932" s="16" t="s">
        <v>28931</v>
      </c>
      <c r="B932" s="52" t="s">
        <v>28413</v>
      </c>
      <c r="C932" s="16" t="str">
        <f t="shared" si="14"/>
        <v>072 - 009</v>
      </c>
      <c r="D932" s="52" t="s">
        <v>36059</v>
      </c>
      <c r="E932" s="52" t="s">
        <v>23759</v>
      </c>
      <c r="F932" s="16" t="s">
        <v>28932</v>
      </c>
      <c r="G932" s="16" t="s">
        <v>23758</v>
      </c>
      <c r="H932" s="16" t="s">
        <v>37422</v>
      </c>
      <c r="I932" s="16" t="s">
        <v>28933</v>
      </c>
    </row>
    <row r="933" spans="1:14">
      <c r="A933" s="16" t="s">
        <v>33357</v>
      </c>
      <c r="B933" s="52" t="s">
        <v>36327</v>
      </c>
      <c r="C933" s="16" t="str">
        <f t="shared" si="14"/>
        <v>066 - 011</v>
      </c>
      <c r="D933" s="52" t="s">
        <v>34487</v>
      </c>
      <c r="E933" s="52" t="s">
        <v>3383</v>
      </c>
      <c r="F933" s="16" t="s">
        <v>3400</v>
      </c>
      <c r="G933" s="16" t="s">
        <v>3382</v>
      </c>
      <c r="H933" s="16" t="s">
        <v>15395</v>
      </c>
      <c r="I933" s="16" t="s">
        <v>3401</v>
      </c>
    </row>
    <row r="934" spans="1:14">
      <c r="A934" s="16" t="s">
        <v>28966</v>
      </c>
      <c r="B934" s="52" t="s">
        <v>17232</v>
      </c>
      <c r="C934" s="16" t="str">
        <f t="shared" si="14"/>
        <v>067 - 007</v>
      </c>
      <c r="D934" s="52" t="s">
        <v>34487</v>
      </c>
      <c r="E934" s="52" t="s">
        <v>34404</v>
      </c>
      <c r="F934" s="16" t="s">
        <v>16454</v>
      </c>
      <c r="G934" s="16" t="s">
        <v>34403</v>
      </c>
      <c r="H934" s="16" t="s">
        <v>15395</v>
      </c>
      <c r="I934" s="16" t="s">
        <v>16455</v>
      </c>
      <c r="J934" s="16"/>
      <c r="N934" t="s">
        <v>30550</v>
      </c>
    </row>
    <row r="935" spans="1:14">
      <c r="A935" s="16" t="s">
        <v>2000</v>
      </c>
      <c r="B935" s="52" t="s">
        <v>18276</v>
      </c>
      <c r="C935" s="16" t="str">
        <f t="shared" si="14"/>
        <v>015 - 814</v>
      </c>
      <c r="D935" s="52"/>
      <c r="E935" s="52" t="s">
        <v>32665</v>
      </c>
      <c r="F935" s="16"/>
      <c r="G935" s="16" t="s">
        <v>32664</v>
      </c>
      <c r="H935" s="16" t="s">
        <v>32666</v>
      </c>
      <c r="I935" s="16" t="s">
        <v>6830</v>
      </c>
      <c r="J935" s="16" t="s">
        <v>34487</v>
      </c>
    </row>
    <row r="936" spans="1:14">
      <c r="A936" s="16" t="s">
        <v>16024</v>
      </c>
      <c r="B936" s="52" t="s">
        <v>21596</v>
      </c>
      <c r="C936" s="16" t="str">
        <f t="shared" si="14"/>
        <v>078 - 017</v>
      </c>
      <c r="D936" s="52" t="s">
        <v>34487</v>
      </c>
      <c r="E936" s="52" t="s">
        <v>1697</v>
      </c>
      <c r="F936" s="16" t="s">
        <v>16025</v>
      </c>
      <c r="G936" s="16" t="s">
        <v>1696</v>
      </c>
      <c r="H936" s="16" t="s">
        <v>4772</v>
      </c>
      <c r="I936" s="16" t="s">
        <v>16026</v>
      </c>
    </row>
    <row r="937" spans="1:14">
      <c r="A937" s="16" t="s">
        <v>25592</v>
      </c>
      <c r="B937" s="52" t="s">
        <v>15468</v>
      </c>
      <c r="C937" s="16" t="str">
        <f t="shared" si="14"/>
        <v>006 - 801</v>
      </c>
      <c r="D937" s="52"/>
      <c r="E937" s="52" t="s">
        <v>26671</v>
      </c>
      <c r="F937" s="16"/>
      <c r="G937" s="16" t="s">
        <v>26670</v>
      </c>
      <c r="H937" s="16" t="s">
        <v>10732</v>
      </c>
      <c r="I937" s="16" t="s">
        <v>25593</v>
      </c>
      <c r="J937" s="16" t="s">
        <v>34487</v>
      </c>
    </row>
    <row r="938" spans="1:14">
      <c r="A938" s="16" t="s">
        <v>21189</v>
      </c>
      <c r="B938" s="52" t="s">
        <v>15469</v>
      </c>
      <c r="C938" s="16" t="str">
        <f t="shared" si="14"/>
        <v>006 - 017</v>
      </c>
      <c r="D938" s="52" t="s">
        <v>36059</v>
      </c>
      <c r="E938" s="52" t="s">
        <v>26671</v>
      </c>
      <c r="F938" s="16" t="s">
        <v>21190</v>
      </c>
      <c r="G938" s="16" t="s">
        <v>26670</v>
      </c>
      <c r="H938" s="16" t="s">
        <v>10732</v>
      </c>
      <c r="I938" s="16" t="s">
        <v>21191</v>
      </c>
    </row>
    <row r="939" spans="1:14">
      <c r="A939" s="16" t="s">
        <v>17882</v>
      </c>
      <c r="B939" s="52" t="s">
        <v>20110</v>
      </c>
      <c r="C939" s="16" t="str">
        <f t="shared" si="14"/>
        <v>999 - 904</v>
      </c>
      <c r="D939" s="52"/>
      <c r="E939" s="52" t="s">
        <v>10727</v>
      </c>
      <c r="F939" s="16"/>
      <c r="G939" s="16" t="s">
        <v>286</v>
      </c>
      <c r="H939" s="16" t="s">
        <v>10727</v>
      </c>
      <c r="I939" s="16" t="s">
        <v>17883</v>
      </c>
      <c r="J939" s="16" t="s">
        <v>34487</v>
      </c>
    </row>
    <row r="940" spans="1:14">
      <c r="A940" s="16" t="s">
        <v>16234</v>
      </c>
      <c r="B940" s="52" t="s">
        <v>18561</v>
      </c>
      <c r="C940" s="16" t="str">
        <f t="shared" si="14"/>
        <v>012 - 015</v>
      </c>
      <c r="D940" s="52" t="s">
        <v>34487</v>
      </c>
      <c r="E940" s="52" t="s">
        <v>18879</v>
      </c>
      <c r="F940" s="16" t="s">
        <v>6913</v>
      </c>
      <c r="G940" s="16" t="s">
        <v>26253</v>
      </c>
      <c r="H940" s="16" t="s">
        <v>32666</v>
      </c>
      <c r="I940" s="16" t="s">
        <v>16235</v>
      </c>
    </row>
    <row r="941" spans="1:14">
      <c r="A941" s="16" t="s">
        <v>13608</v>
      </c>
      <c r="B941" s="52" t="s">
        <v>30989</v>
      </c>
      <c r="C941" s="16" t="str">
        <f t="shared" si="14"/>
        <v>072 - 010</v>
      </c>
      <c r="D941" s="52" t="s">
        <v>36059</v>
      </c>
      <c r="E941" s="52" t="s">
        <v>23759</v>
      </c>
      <c r="F941" s="16" t="s">
        <v>279</v>
      </c>
      <c r="G941" s="16" t="s">
        <v>23758</v>
      </c>
      <c r="H941" s="16" t="s">
        <v>37422</v>
      </c>
      <c r="I941" s="16" t="s">
        <v>13609</v>
      </c>
    </row>
    <row r="942" spans="1:14">
      <c r="A942" s="16" t="s">
        <v>19405</v>
      </c>
      <c r="B942" s="52" t="s">
        <v>30990</v>
      </c>
      <c r="C942" s="16" t="str">
        <f t="shared" si="14"/>
        <v>072 - 011</v>
      </c>
      <c r="D942" s="52" t="s">
        <v>34487</v>
      </c>
      <c r="E942" s="52" t="s">
        <v>23759</v>
      </c>
      <c r="F942" s="16" t="s">
        <v>28719</v>
      </c>
      <c r="G942" s="16" t="s">
        <v>23758</v>
      </c>
      <c r="H942" s="16" t="s">
        <v>37422</v>
      </c>
      <c r="I942" s="16" t="s">
        <v>28720</v>
      </c>
    </row>
    <row r="943" spans="1:14">
      <c r="A943" s="16" t="s">
        <v>16214</v>
      </c>
      <c r="B943" s="52" t="s">
        <v>30991</v>
      </c>
      <c r="C943" s="16" t="str">
        <f t="shared" si="14"/>
        <v>072 - 012</v>
      </c>
      <c r="D943" s="52" t="s">
        <v>36059</v>
      </c>
      <c r="E943" s="52" t="s">
        <v>23759</v>
      </c>
      <c r="F943" s="16" t="s">
        <v>279</v>
      </c>
      <c r="G943" s="16" t="s">
        <v>23758</v>
      </c>
      <c r="H943" s="16" t="s">
        <v>37422</v>
      </c>
      <c r="I943" s="16" t="s">
        <v>11351</v>
      </c>
    </row>
    <row r="944" spans="1:14">
      <c r="A944" s="16" t="s">
        <v>9879</v>
      </c>
      <c r="B944" s="52" t="s">
        <v>20538</v>
      </c>
      <c r="C944" s="16" t="str">
        <f t="shared" si="14"/>
        <v>091 - 009</v>
      </c>
      <c r="D944" s="52" t="s">
        <v>34487</v>
      </c>
      <c r="E944" s="52" t="s">
        <v>31546</v>
      </c>
      <c r="F944" s="16" t="s">
        <v>9880</v>
      </c>
      <c r="G944" s="16" t="s">
        <v>31545</v>
      </c>
      <c r="H944" s="16" t="s">
        <v>33521</v>
      </c>
      <c r="I944" s="16" t="s">
        <v>9881</v>
      </c>
      <c r="J944" s="16"/>
    </row>
    <row r="945" spans="1:10">
      <c r="A945" s="16" t="s">
        <v>13677</v>
      </c>
      <c r="B945" s="52" t="s">
        <v>18085</v>
      </c>
      <c r="C945" s="16" t="str">
        <f t="shared" si="14"/>
        <v>084 - 004</v>
      </c>
      <c r="D945" s="52" t="s">
        <v>34487</v>
      </c>
      <c r="E945" s="52" t="s">
        <v>18698</v>
      </c>
      <c r="F945" s="16" t="s">
        <v>1299</v>
      </c>
      <c r="G945" s="16" t="s">
        <v>18697</v>
      </c>
      <c r="H945" s="16" t="s">
        <v>29917</v>
      </c>
      <c r="I945" s="16" t="s">
        <v>13678</v>
      </c>
      <c r="J945" s="16"/>
    </row>
    <row r="946" spans="1:10">
      <c r="A946" s="16" t="s">
        <v>2443</v>
      </c>
      <c r="B946" s="52" t="s">
        <v>19550</v>
      </c>
      <c r="C946" s="16" t="str">
        <f t="shared" si="14"/>
        <v>080 - 010</v>
      </c>
      <c r="D946" s="52" t="s">
        <v>34487</v>
      </c>
      <c r="E946" s="52" t="s">
        <v>1692</v>
      </c>
      <c r="F946" s="16" t="s">
        <v>23685</v>
      </c>
      <c r="G946" s="16" t="s">
        <v>1691</v>
      </c>
      <c r="H946" s="16" t="s">
        <v>4772</v>
      </c>
      <c r="I946" s="16" t="s">
        <v>2444</v>
      </c>
    </row>
    <row r="947" spans="1:10">
      <c r="A947" s="16" t="s">
        <v>32452</v>
      </c>
      <c r="B947" s="52" t="s">
        <v>7293</v>
      </c>
      <c r="C947" s="16" t="str">
        <f t="shared" si="14"/>
        <v>013 - 024</v>
      </c>
      <c r="D947" s="52" t="s">
        <v>36059</v>
      </c>
      <c r="E947" s="52" t="s">
        <v>26240</v>
      </c>
      <c r="F947" s="16" t="s">
        <v>36042</v>
      </c>
      <c r="G947" s="16" t="s">
        <v>26239</v>
      </c>
      <c r="H947" s="16" t="s">
        <v>32666</v>
      </c>
      <c r="I947" s="16" t="s">
        <v>36043</v>
      </c>
      <c r="J947" s="16"/>
    </row>
    <row r="948" spans="1:10">
      <c r="A948" s="16" t="s">
        <v>4544</v>
      </c>
      <c r="B948" s="52" t="s">
        <v>18562</v>
      </c>
      <c r="C948" s="16" t="str">
        <f t="shared" si="14"/>
        <v>012 - 813</v>
      </c>
      <c r="D948" s="52"/>
      <c r="E948" s="52" t="s">
        <v>18879</v>
      </c>
      <c r="F948" s="16"/>
      <c r="G948" s="16" t="s">
        <v>26253</v>
      </c>
      <c r="H948" s="16" t="s">
        <v>32666</v>
      </c>
      <c r="I948" s="16" t="s">
        <v>4545</v>
      </c>
      <c r="J948" s="16" t="s">
        <v>34487</v>
      </c>
    </row>
    <row r="949" spans="1:10">
      <c r="A949" s="16" t="s">
        <v>28264</v>
      </c>
      <c r="B949" s="52" t="s">
        <v>17333</v>
      </c>
      <c r="C949" s="16" t="str">
        <f t="shared" si="14"/>
        <v>022 - 807</v>
      </c>
      <c r="D949" s="52"/>
      <c r="E949" s="52" t="s">
        <v>4777</v>
      </c>
      <c r="F949" s="16"/>
      <c r="G949" s="16" t="s">
        <v>4776</v>
      </c>
      <c r="H949" s="16" t="s">
        <v>4778</v>
      </c>
      <c r="I949" s="16" t="s">
        <v>28265</v>
      </c>
      <c r="J949" s="16" t="s">
        <v>34487</v>
      </c>
    </row>
    <row r="950" spans="1:10">
      <c r="A950" s="16" t="s">
        <v>17003</v>
      </c>
      <c r="B950" s="52" t="s">
        <v>17334</v>
      </c>
      <c r="C950" s="16" t="str">
        <f t="shared" si="14"/>
        <v>022 - 016</v>
      </c>
      <c r="D950" s="52" t="s">
        <v>34487</v>
      </c>
      <c r="E950" s="52" t="s">
        <v>4777</v>
      </c>
      <c r="F950" s="16" t="s">
        <v>17004</v>
      </c>
      <c r="G950" s="16" t="s">
        <v>4776</v>
      </c>
      <c r="H950" s="16" t="s">
        <v>4778</v>
      </c>
      <c r="I950" s="16" t="s">
        <v>17005</v>
      </c>
    </row>
    <row r="951" spans="1:10">
      <c r="A951" s="16" t="s">
        <v>5768</v>
      </c>
      <c r="B951" s="52" t="s">
        <v>17335</v>
      </c>
      <c r="C951" s="16" t="str">
        <f t="shared" si="14"/>
        <v>022 - 017</v>
      </c>
      <c r="D951" s="52" t="s">
        <v>34487</v>
      </c>
      <c r="E951" s="52" t="s">
        <v>4777</v>
      </c>
      <c r="F951" s="16" t="s">
        <v>17004</v>
      </c>
      <c r="G951" s="16" t="s">
        <v>4776</v>
      </c>
      <c r="H951" s="16" t="s">
        <v>4778</v>
      </c>
      <c r="I951" s="16" t="s">
        <v>5769</v>
      </c>
    </row>
    <row r="952" spans="1:10">
      <c r="A952" s="16" t="s">
        <v>418</v>
      </c>
      <c r="B952" s="52" t="s">
        <v>179</v>
      </c>
      <c r="C952" s="16" t="str">
        <f t="shared" si="14"/>
        <v>016 - 027</v>
      </c>
      <c r="D952" s="52" t="s">
        <v>34487</v>
      </c>
      <c r="E952" s="52" t="s">
        <v>10742</v>
      </c>
      <c r="F952" s="16" t="s">
        <v>419</v>
      </c>
      <c r="G952" s="16" t="s">
        <v>10741</v>
      </c>
      <c r="H952" s="16" t="s">
        <v>32666</v>
      </c>
      <c r="I952" s="16" t="s">
        <v>420</v>
      </c>
      <c r="J952" s="16"/>
    </row>
    <row r="953" spans="1:10">
      <c r="A953" s="16" t="s">
        <v>28248</v>
      </c>
      <c r="B953" s="52" t="s">
        <v>1103</v>
      </c>
      <c r="C953" s="16" t="str">
        <f t="shared" si="14"/>
        <v>056 - 007</v>
      </c>
      <c r="D953" s="52" t="s">
        <v>36059</v>
      </c>
      <c r="E953" s="52" t="s">
        <v>29533</v>
      </c>
      <c r="F953" s="16" t="s">
        <v>5461</v>
      </c>
      <c r="G953" s="16" t="s">
        <v>29532</v>
      </c>
      <c r="H953" s="16" t="s">
        <v>20396</v>
      </c>
      <c r="I953" s="16" t="s">
        <v>28249</v>
      </c>
      <c r="J953" s="16"/>
    </row>
    <row r="954" spans="1:10">
      <c r="A954" s="16" t="s">
        <v>33731</v>
      </c>
      <c r="B954" s="52" t="s">
        <v>7294</v>
      </c>
      <c r="C954" s="16" t="str">
        <f t="shared" si="14"/>
        <v>013 - 025</v>
      </c>
      <c r="D954" s="52" t="s">
        <v>34487</v>
      </c>
      <c r="E954" s="52" t="s">
        <v>26240</v>
      </c>
      <c r="F954" s="16" t="s">
        <v>33732</v>
      </c>
      <c r="G954" s="16" t="s">
        <v>26239</v>
      </c>
      <c r="H954" s="16" t="s">
        <v>32666</v>
      </c>
      <c r="I954" s="16" t="s">
        <v>33733</v>
      </c>
    </row>
    <row r="955" spans="1:10">
      <c r="A955" s="16" t="s">
        <v>18946</v>
      </c>
      <c r="B955" s="52" t="s">
        <v>7295</v>
      </c>
      <c r="C955" s="16" t="str">
        <f t="shared" si="14"/>
        <v>013 - 026</v>
      </c>
      <c r="D955" s="52" t="s">
        <v>34487</v>
      </c>
      <c r="E955" s="52" t="s">
        <v>26240</v>
      </c>
      <c r="F955" s="16" t="s">
        <v>36042</v>
      </c>
      <c r="G955" s="16" t="s">
        <v>26239</v>
      </c>
      <c r="H955" s="16" t="s">
        <v>32666</v>
      </c>
      <c r="I955" s="16" t="s">
        <v>18947</v>
      </c>
      <c r="J955" s="16"/>
    </row>
    <row r="956" spans="1:10">
      <c r="A956" s="16" t="s">
        <v>20486</v>
      </c>
      <c r="B956" s="52" t="s">
        <v>32897</v>
      </c>
      <c r="C956" s="16" t="str">
        <f t="shared" si="14"/>
        <v>082 - 082</v>
      </c>
      <c r="D956" s="52" t="s">
        <v>36059</v>
      </c>
      <c r="E956" s="52" t="s">
        <v>1263</v>
      </c>
      <c r="F956" s="16" t="s">
        <v>1261</v>
      </c>
      <c r="G956" s="16" t="s">
        <v>1262</v>
      </c>
      <c r="H956" s="16" t="s">
        <v>29917</v>
      </c>
      <c r="I956" s="16" t="s">
        <v>20487</v>
      </c>
    </row>
    <row r="957" spans="1:10">
      <c r="A957" s="16" t="s">
        <v>11352</v>
      </c>
      <c r="B957" s="52" t="s">
        <v>22379</v>
      </c>
      <c r="C957" s="16" t="str">
        <f t="shared" si="14"/>
        <v>028 - 012</v>
      </c>
      <c r="D957" s="52" t="s">
        <v>36059</v>
      </c>
      <c r="E957" s="52" t="s">
        <v>32659</v>
      </c>
      <c r="F957" s="16" t="s">
        <v>35228</v>
      </c>
      <c r="G957" s="16" t="s">
        <v>32658</v>
      </c>
      <c r="H957" s="16" t="s">
        <v>32660</v>
      </c>
      <c r="I957" s="16" t="s">
        <v>11353</v>
      </c>
    </row>
    <row r="958" spans="1:10">
      <c r="A958" s="16" t="s">
        <v>4020</v>
      </c>
      <c r="B958" s="52" t="s">
        <v>8108</v>
      </c>
      <c r="C958" s="16" t="str">
        <f t="shared" si="14"/>
        <v>029 - 802</v>
      </c>
      <c r="D958" s="52"/>
      <c r="E958" s="52" t="s">
        <v>25917</v>
      </c>
      <c r="F958" s="16"/>
      <c r="G958" s="16" t="s">
        <v>25916</v>
      </c>
      <c r="H958" s="16" t="s">
        <v>32660</v>
      </c>
      <c r="I958" s="16" t="s">
        <v>11565</v>
      </c>
      <c r="J958" s="16" t="s">
        <v>34487</v>
      </c>
    </row>
    <row r="959" spans="1:10">
      <c r="A959" s="16" t="s">
        <v>6831</v>
      </c>
      <c r="B959" s="52" t="s">
        <v>18563</v>
      </c>
      <c r="C959" s="16" t="str">
        <f t="shared" si="14"/>
        <v>012 - 814</v>
      </c>
      <c r="D959" s="52"/>
      <c r="E959" s="52" t="s">
        <v>18879</v>
      </c>
      <c r="F959" s="16"/>
      <c r="G959" s="16" t="s">
        <v>26253</v>
      </c>
      <c r="H959" s="16" t="s">
        <v>32666</v>
      </c>
      <c r="I959" s="16" t="s">
        <v>6832</v>
      </c>
      <c r="J959" s="16" t="s">
        <v>34487</v>
      </c>
    </row>
    <row r="960" spans="1:10">
      <c r="A960" s="16" t="s">
        <v>27788</v>
      </c>
      <c r="B960" s="52" t="s">
        <v>22189</v>
      </c>
      <c r="C960" s="16" t="str">
        <f t="shared" si="14"/>
        <v>033 - 005</v>
      </c>
      <c r="D960" s="52" t="s">
        <v>34487</v>
      </c>
      <c r="E960" s="52" t="s">
        <v>37663</v>
      </c>
      <c r="F960" s="16" t="s">
        <v>27789</v>
      </c>
      <c r="G960" s="16" t="s">
        <v>37662</v>
      </c>
      <c r="H960" s="16" t="s">
        <v>35981</v>
      </c>
      <c r="I960" s="16" t="s">
        <v>27790</v>
      </c>
    </row>
    <row r="961" spans="1:10">
      <c r="A961" s="16" t="s">
        <v>14349</v>
      </c>
      <c r="B961" s="52" t="s">
        <v>19841</v>
      </c>
      <c r="C961" s="16" t="str">
        <f t="shared" ref="C961:C1024" si="15">MID(A961,1,3) &amp;" - " &amp;MID(A961,4,3)</f>
        <v>001 - 026</v>
      </c>
      <c r="D961" s="52" t="s">
        <v>34487</v>
      </c>
      <c r="E961" s="52" t="s">
        <v>37671</v>
      </c>
      <c r="F961" s="16" t="s">
        <v>25207</v>
      </c>
      <c r="G961" s="16" t="s">
        <v>37670</v>
      </c>
      <c r="H961" s="16" t="s">
        <v>10732</v>
      </c>
      <c r="I961" s="16" t="s">
        <v>14350</v>
      </c>
      <c r="J961" s="16"/>
    </row>
    <row r="962" spans="1:10">
      <c r="A962" s="16" t="s">
        <v>20306</v>
      </c>
      <c r="B962" s="52" t="s">
        <v>10142</v>
      </c>
      <c r="C962" s="16" t="str">
        <f t="shared" si="15"/>
        <v>003 - 019</v>
      </c>
      <c r="D962" s="52" t="s">
        <v>36059</v>
      </c>
      <c r="E962" s="52" t="s">
        <v>3328</v>
      </c>
      <c r="F962" s="16" t="s">
        <v>10730</v>
      </c>
      <c r="G962" s="16" t="s">
        <v>10731</v>
      </c>
      <c r="H962" s="16" t="s">
        <v>10732</v>
      </c>
      <c r="I962" s="16" t="s">
        <v>34328</v>
      </c>
    </row>
    <row r="963" spans="1:10">
      <c r="A963" s="16" t="s">
        <v>12998</v>
      </c>
      <c r="B963" s="52" t="s">
        <v>21597</v>
      </c>
      <c r="C963" s="16" t="str">
        <f t="shared" si="15"/>
        <v>078 - 018</v>
      </c>
      <c r="D963" s="52" t="s">
        <v>34487</v>
      </c>
      <c r="E963" s="52" t="s">
        <v>1697</v>
      </c>
      <c r="F963" s="16" t="s">
        <v>12999</v>
      </c>
      <c r="G963" s="16" t="s">
        <v>1696</v>
      </c>
      <c r="H963" s="16" t="s">
        <v>4772</v>
      </c>
      <c r="I963" s="16" t="s">
        <v>13030</v>
      </c>
    </row>
    <row r="964" spans="1:10">
      <c r="A964" s="16" t="s">
        <v>25594</v>
      </c>
      <c r="B964" s="52" t="s">
        <v>12152</v>
      </c>
      <c r="C964" s="16" t="str">
        <f t="shared" si="15"/>
        <v>057 - 801</v>
      </c>
      <c r="D964" s="52"/>
      <c r="E964" s="52" t="s">
        <v>18919</v>
      </c>
      <c r="F964" s="16"/>
      <c r="G964" s="16" t="s">
        <v>18918</v>
      </c>
      <c r="H964" s="16" t="s">
        <v>20396</v>
      </c>
      <c r="I964" s="16" t="s">
        <v>25595</v>
      </c>
      <c r="J964" s="16" t="s">
        <v>34487</v>
      </c>
    </row>
    <row r="965" spans="1:10">
      <c r="A965" s="16" t="s">
        <v>8902</v>
      </c>
      <c r="B965" s="52" t="s">
        <v>2695</v>
      </c>
      <c r="C965" s="16" t="str">
        <f t="shared" si="15"/>
        <v>002 - 014</v>
      </c>
      <c r="D965" s="52" t="s">
        <v>34487</v>
      </c>
      <c r="E965" s="52" t="s">
        <v>36066</v>
      </c>
      <c r="F965" s="16" t="s">
        <v>8903</v>
      </c>
      <c r="G965" s="16" t="s">
        <v>20457</v>
      </c>
      <c r="H965" s="16" t="s">
        <v>10732</v>
      </c>
      <c r="I965" s="16" t="s">
        <v>8904</v>
      </c>
    </row>
    <row r="966" spans="1:10">
      <c r="A966" s="16" t="s">
        <v>30376</v>
      </c>
      <c r="B966" s="52" t="s">
        <v>27206</v>
      </c>
      <c r="C966" s="16" t="str">
        <f t="shared" si="15"/>
        <v>034 - 801</v>
      </c>
      <c r="D966" s="52"/>
      <c r="E966" s="52" t="s">
        <v>23677</v>
      </c>
      <c r="F966" s="16"/>
      <c r="G966" s="16" t="s">
        <v>23676</v>
      </c>
      <c r="H966" s="16" t="s">
        <v>35981</v>
      </c>
      <c r="I966" s="16" t="s">
        <v>30377</v>
      </c>
      <c r="J966" s="16" t="s">
        <v>34487</v>
      </c>
    </row>
    <row r="967" spans="1:10">
      <c r="A967" s="16" t="s">
        <v>13031</v>
      </c>
      <c r="B967" s="52" t="s">
        <v>17375</v>
      </c>
      <c r="C967" s="16" t="str">
        <f t="shared" si="15"/>
        <v>022 - 018</v>
      </c>
      <c r="D967" s="52" t="s">
        <v>34487</v>
      </c>
      <c r="E967" s="52" t="s">
        <v>4777</v>
      </c>
      <c r="F967" s="16" t="s">
        <v>13032</v>
      </c>
      <c r="G967" s="16" t="s">
        <v>4776</v>
      </c>
      <c r="H967" s="16" t="s">
        <v>4778</v>
      </c>
      <c r="I967" s="16" t="s">
        <v>13033</v>
      </c>
    </row>
    <row r="968" spans="1:10">
      <c r="A968" s="16" t="s">
        <v>34218</v>
      </c>
      <c r="B968" s="52" t="s">
        <v>32875</v>
      </c>
      <c r="C968" s="16" t="str">
        <f t="shared" si="15"/>
        <v>012 - 815</v>
      </c>
      <c r="D968" s="52"/>
      <c r="E968" s="52" t="s">
        <v>18879</v>
      </c>
      <c r="F968" s="16"/>
      <c r="G968" s="16" t="s">
        <v>26253</v>
      </c>
      <c r="H968" s="16" t="s">
        <v>32666</v>
      </c>
      <c r="I968" s="16" t="s">
        <v>34219</v>
      </c>
      <c r="J968" s="16" t="s">
        <v>34487</v>
      </c>
    </row>
    <row r="969" spans="1:10">
      <c r="A969" s="16" t="s">
        <v>32360</v>
      </c>
      <c r="B969" s="52" t="s">
        <v>37648</v>
      </c>
      <c r="C969" s="16" t="str">
        <f t="shared" si="15"/>
        <v>012 - 016</v>
      </c>
      <c r="D969" s="52" t="s">
        <v>36059</v>
      </c>
      <c r="E969" s="52" t="s">
        <v>18879</v>
      </c>
      <c r="F969" s="16" t="s">
        <v>25803</v>
      </c>
      <c r="G969" s="16" t="s">
        <v>26253</v>
      </c>
      <c r="H969" s="16" t="s">
        <v>32666</v>
      </c>
      <c r="I969" s="16" t="s">
        <v>25776</v>
      </c>
    </row>
    <row r="970" spans="1:10">
      <c r="A970" s="16" t="s">
        <v>27749</v>
      </c>
      <c r="B970" s="52" t="s">
        <v>8493</v>
      </c>
      <c r="C970" s="16" t="str">
        <f t="shared" si="15"/>
        <v>098 - 003</v>
      </c>
      <c r="D970" s="52" t="s">
        <v>36059</v>
      </c>
      <c r="E970" s="52" t="s">
        <v>10711</v>
      </c>
      <c r="F970" s="16" t="s">
        <v>27750</v>
      </c>
      <c r="G970" s="16" t="s">
        <v>10710</v>
      </c>
      <c r="H970" s="16" t="s">
        <v>32666</v>
      </c>
      <c r="I970" s="16" t="s">
        <v>27751</v>
      </c>
    </row>
    <row r="971" spans="1:10">
      <c r="A971" s="16" t="s">
        <v>18523</v>
      </c>
      <c r="B971" s="52" t="s">
        <v>18277</v>
      </c>
      <c r="C971" s="16" t="str">
        <f t="shared" si="15"/>
        <v>015 - 025</v>
      </c>
      <c r="D971" s="52" t="s">
        <v>36059</v>
      </c>
      <c r="E971" s="52" t="s">
        <v>32665</v>
      </c>
      <c r="F971" s="16" t="s">
        <v>18524</v>
      </c>
      <c r="G971" s="16" t="s">
        <v>32664</v>
      </c>
      <c r="H971" s="16" t="s">
        <v>32666</v>
      </c>
      <c r="I971" s="16" t="s">
        <v>27751</v>
      </c>
      <c r="J971" s="16" t="s">
        <v>7990</v>
      </c>
    </row>
    <row r="972" spans="1:10">
      <c r="A972" s="16" t="s">
        <v>34949</v>
      </c>
      <c r="B972" s="52" t="s">
        <v>18278</v>
      </c>
      <c r="C972" s="16" t="str">
        <f t="shared" si="15"/>
        <v>015 - 026</v>
      </c>
      <c r="D972" s="52" t="s">
        <v>36059</v>
      </c>
      <c r="E972" s="52" t="s">
        <v>32665</v>
      </c>
      <c r="F972" s="16" t="s">
        <v>424</v>
      </c>
      <c r="G972" s="16" t="s">
        <v>32664</v>
      </c>
      <c r="H972" s="16" t="s">
        <v>32666</v>
      </c>
      <c r="I972" s="16" t="s">
        <v>23102</v>
      </c>
      <c r="J972" s="16"/>
    </row>
    <row r="973" spans="1:10">
      <c r="A973" s="16" t="s">
        <v>16572</v>
      </c>
      <c r="B973" s="52" t="s">
        <v>4789</v>
      </c>
      <c r="C973" s="16" t="str">
        <f t="shared" si="15"/>
        <v>014 - 802</v>
      </c>
      <c r="D973" s="52"/>
      <c r="E973" s="52" t="s">
        <v>31453</v>
      </c>
      <c r="F973" s="16"/>
      <c r="G973" s="16" t="s">
        <v>31452</v>
      </c>
      <c r="H973" s="16" t="s">
        <v>32666</v>
      </c>
      <c r="I973" s="16" t="s">
        <v>11579</v>
      </c>
      <c r="J973" s="16" t="s">
        <v>34487</v>
      </c>
    </row>
    <row r="974" spans="1:10">
      <c r="A974" s="16" t="s">
        <v>768</v>
      </c>
      <c r="B974" s="52" t="s">
        <v>7320</v>
      </c>
      <c r="C974" s="16" t="str">
        <f t="shared" si="15"/>
        <v>010 - 004</v>
      </c>
      <c r="D974" s="52" t="s">
        <v>34487</v>
      </c>
      <c r="E974" s="52" t="s">
        <v>30437</v>
      </c>
      <c r="F974" s="16" t="s">
        <v>769</v>
      </c>
      <c r="G974" s="16" t="s">
        <v>30436</v>
      </c>
      <c r="H974" s="16" t="s">
        <v>34573</v>
      </c>
      <c r="I974" s="16" t="s">
        <v>770</v>
      </c>
      <c r="J974" s="16"/>
    </row>
    <row r="975" spans="1:10">
      <c r="A975" s="16" t="s">
        <v>17407</v>
      </c>
      <c r="B975" s="52" t="s">
        <v>9030</v>
      </c>
      <c r="C975" s="16" t="str">
        <f t="shared" si="15"/>
        <v>010 - 803</v>
      </c>
      <c r="D975" s="52"/>
      <c r="E975" s="52" t="s">
        <v>30437</v>
      </c>
      <c r="F975" s="16"/>
      <c r="G975" s="16" t="s">
        <v>30436</v>
      </c>
      <c r="H975" s="16" t="s">
        <v>34573</v>
      </c>
      <c r="I975" s="16" t="s">
        <v>17408</v>
      </c>
      <c r="J975" s="16" t="s">
        <v>34487</v>
      </c>
    </row>
    <row r="976" spans="1:10">
      <c r="A976" s="16" t="s">
        <v>30893</v>
      </c>
      <c r="B976" s="52" t="s">
        <v>19504</v>
      </c>
      <c r="C976" s="16" t="str">
        <f t="shared" si="15"/>
        <v>702 - 705</v>
      </c>
      <c r="D976" s="52"/>
      <c r="E976" s="52"/>
      <c r="F976" s="16"/>
      <c r="G976" s="16" t="s">
        <v>17438</v>
      </c>
      <c r="H976" s="16" t="s">
        <v>10727</v>
      </c>
      <c r="I976" s="16" t="s">
        <v>30894</v>
      </c>
      <c r="J976" s="16" t="s">
        <v>34487</v>
      </c>
    </row>
    <row r="977" spans="1:10">
      <c r="A977" s="16" t="s">
        <v>34720</v>
      </c>
      <c r="B977" s="52" t="s">
        <v>10143</v>
      </c>
      <c r="C977" s="16" t="str">
        <f t="shared" si="15"/>
        <v>003 - 020</v>
      </c>
      <c r="D977" s="52" t="s">
        <v>34487</v>
      </c>
      <c r="E977" s="52" t="s">
        <v>3328</v>
      </c>
      <c r="F977" s="16" t="s">
        <v>34721</v>
      </c>
      <c r="G977" s="16" t="s">
        <v>10731</v>
      </c>
      <c r="H977" s="16" t="s">
        <v>10732</v>
      </c>
      <c r="I977" s="16" t="s">
        <v>36165</v>
      </c>
      <c r="J977" s="16" t="s">
        <v>7990</v>
      </c>
    </row>
    <row r="978" spans="1:10">
      <c r="A978" s="16" t="s">
        <v>36163</v>
      </c>
      <c r="B978" s="52" t="s">
        <v>16541</v>
      </c>
      <c r="C978" s="16" t="str">
        <f t="shared" si="15"/>
        <v>103 - 012</v>
      </c>
      <c r="D978" s="52" t="s">
        <v>34487</v>
      </c>
      <c r="E978" s="52" t="s">
        <v>14668</v>
      </c>
      <c r="F978" s="16" t="s">
        <v>36164</v>
      </c>
      <c r="G978" s="16" t="s">
        <v>14667</v>
      </c>
      <c r="H978" s="16" t="s">
        <v>10732</v>
      </c>
      <c r="I978" s="16" t="s">
        <v>36165</v>
      </c>
    </row>
    <row r="979" spans="1:10">
      <c r="A979" s="16" t="s">
        <v>26632</v>
      </c>
      <c r="B979" s="52" t="s">
        <v>10144</v>
      </c>
      <c r="C979" s="16" t="str">
        <f t="shared" si="15"/>
        <v>003 - 816</v>
      </c>
      <c r="D979" s="52"/>
      <c r="E979" s="52" t="s">
        <v>3328</v>
      </c>
      <c r="F979" s="16"/>
      <c r="G979" s="16" t="s">
        <v>10731</v>
      </c>
      <c r="H979" s="16" t="s">
        <v>10732</v>
      </c>
      <c r="I979" s="16" t="s">
        <v>13833</v>
      </c>
      <c r="J979" s="16" t="s">
        <v>34487</v>
      </c>
    </row>
    <row r="980" spans="1:10">
      <c r="A980" s="16" t="s">
        <v>5734</v>
      </c>
      <c r="B980" s="52" t="s">
        <v>10145</v>
      </c>
      <c r="C980" s="16" t="str">
        <f t="shared" si="15"/>
        <v>003 - 817</v>
      </c>
      <c r="D980" s="52"/>
      <c r="E980" s="52" t="s">
        <v>3328</v>
      </c>
      <c r="F980" s="16"/>
      <c r="G980" s="16" t="s">
        <v>10731</v>
      </c>
      <c r="H980" s="16" t="s">
        <v>10732</v>
      </c>
      <c r="I980" s="16" t="s">
        <v>5735</v>
      </c>
      <c r="J980" s="16" t="s">
        <v>34487</v>
      </c>
    </row>
    <row r="981" spans="1:10">
      <c r="A981" s="16" t="s">
        <v>13834</v>
      </c>
      <c r="B981" s="52" t="s">
        <v>37649</v>
      </c>
      <c r="C981" s="16" t="str">
        <f t="shared" si="15"/>
        <v>012 - 816</v>
      </c>
      <c r="D981" s="52"/>
      <c r="E981" s="52" t="s">
        <v>18879</v>
      </c>
      <c r="F981" s="16"/>
      <c r="G981" s="16" t="s">
        <v>26253</v>
      </c>
      <c r="H981" s="16" t="s">
        <v>32666</v>
      </c>
      <c r="I981" s="16" t="s">
        <v>13835</v>
      </c>
      <c r="J981" s="16" t="s">
        <v>34487</v>
      </c>
    </row>
    <row r="982" spans="1:10">
      <c r="A982" s="16" t="s">
        <v>19268</v>
      </c>
      <c r="B982" s="52" t="s">
        <v>10146</v>
      </c>
      <c r="C982" s="16" t="str">
        <f t="shared" si="15"/>
        <v>003 - 021</v>
      </c>
      <c r="D982" s="52" t="s">
        <v>36059</v>
      </c>
      <c r="E982" s="52" t="s">
        <v>3328</v>
      </c>
      <c r="F982" s="16" t="s">
        <v>10730</v>
      </c>
      <c r="G982" s="16" t="s">
        <v>10731</v>
      </c>
      <c r="H982" s="16" t="s">
        <v>10732</v>
      </c>
      <c r="I982" s="16" t="s">
        <v>19269</v>
      </c>
    </row>
    <row r="983" spans="1:10">
      <c r="A983" s="16" t="s">
        <v>25022</v>
      </c>
      <c r="B983" s="52" t="s">
        <v>14181</v>
      </c>
      <c r="C983" s="16" t="str">
        <f t="shared" si="15"/>
        <v>009 - 011</v>
      </c>
      <c r="D983" s="52" t="s">
        <v>34487</v>
      </c>
      <c r="E983" s="52" t="s">
        <v>26840</v>
      </c>
      <c r="F983" s="16" t="s">
        <v>25023</v>
      </c>
      <c r="G983" s="16" t="s">
        <v>26839</v>
      </c>
      <c r="H983" s="16" t="s">
        <v>34573</v>
      </c>
      <c r="I983" s="16" t="s">
        <v>25024</v>
      </c>
    </row>
    <row r="984" spans="1:10">
      <c r="A984" s="16" t="s">
        <v>37507</v>
      </c>
      <c r="B984" s="52" t="s">
        <v>12394</v>
      </c>
      <c r="C984" s="16" t="str">
        <f t="shared" si="15"/>
        <v>070 - 003</v>
      </c>
      <c r="D984" s="52" t="s">
        <v>34487</v>
      </c>
      <c r="E984" s="52" t="s">
        <v>23672</v>
      </c>
      <c r="F984" s="16" t="s">
        <v>37552</v>
      </c>
      <c r="G984" s="16" t="s">
        <v>23671</v>
      </c>
      <c r="H984" s="16" t="s">
        <v>10748</v>
      </c>
      <c r="I984" s="16" t="s">
        <v>37553</v>
      </c>
    </row>
    <row r="985" spans="1:10">
      <c r="A985" s="16" t="s">
        <v>26768</v>
      </c>
      <c r="B985" s="52" t="s">
        <v>20750</v>
      </c>
      <c r="C985" s="16" t="str">
        <f t="shared" si="15"/>
        <v>011 - 004</v>
      </c>
      <c r="D985" s="52" t="s">
        <v>34487</v>
      </c>
      <c r="E985" s="52" t="s">
        <v>34572</v>
      </c>
      <c r="F985" s="16" t="s">
        <v>17833</v>
      </c>
      <c r="G985" s="16" t="s">
        <v>34571</v>
      </c>
      <c r="H985" s="16" t="s">
        <v>34573</v>
      </c>
      <c r="I985" s="16" t="s">
        <v>26769</v>
      </c>
      <c r="J985" s="16"/>
    </row>
    <row r="986" spans="1:10">
      <c r="A986" s="16" t="s">
        <v>32775</v>
      </c>
      <c r="B986" s="52" t="s">
        <v>17376</v>
      </c>
      <c r="C986" s="16" t="str">
        <f t="shared" si="15"/>
        <v>022 - 019</v>
      </c>
      <c r="D986" s="52" t="s">
        <v>34487</v>
      </c>
      <c r="E986" s="52" t="s">
        <v>4777</v>
      </c>
      <c r="F986" s="16" t="s">
        <v>32776</v>
      </c>
      <c r="G986" s="16" t="s">
        <v>4776</v>
      </c>
      <c r="H986" s="16" t="s">
        <v>4778</v>
      </c>
      <c r="I986" s="16" t="s">
        <v>32777</v>
      </c>
    </row>
    <row r="987" spans="1:10">
      <c r="A987" s="16" t="s">
        <v>28356</v>
      </c>
      <c r="B987" s="52" t="s">
        <v>18279</v>
      </c>
      <c r="C987" s="16" t="str">
        <f t="shared" si="15"/>
        <v>015 - 815</v>
      </c>
      <c r="D987" s="52"/>
      <c r="E987" s="52" t="s">
        <v>32665</v>
      </c>
      <c r="F987" s="16"/>
      <c r="G987" s="16" t="s">
        <v>32664</v>
      </c>
      <c r="H987" s="16" t="s">
        <v>32666</v>
      </c>
      <c r="I987" s="16" t="s">
        <v>28357</v>
      </c>
      <c r="J987" s="16" t="s">
        <v>34487</v>
      </c>
    </row>
    <row r="988" spans="1:10">
      <c r="A988" s="16" t="s">
        <v>34483</v>
      </c>
      <c r="B988" s="52" t="s">
        <v>17377</v>
      </c>
      <c r="C988" s="16" t="str">
        <f t="shared" si="15"/>
        <v>022 - 808</v>
      </c>
      <c r="D988" s="52"/>
      <c r="E988" s="52" t="s">
        <v>4777</v>
      </c>
      <c r="F988" s="16"/>
      <c r="G988" s="16" t="s">
        <v>4776</v>
      </c>
      <c r="H988" s="16" t="s">
        <v>4778</v>
      </c>
      <c r="I988" s="16" t="s">
        <v>34484</v>
      </c>
      <c r="J988" s="16" t="s">
        <v>34487</v>
      </c>
    </row>
    <row r="989" spans="1:10">
      <c r="A989" s="16" t="s">
        <v>20922</v>
      </c>
      <c r="B989" s="52" t="s">
        <v>10147</v>
      </c>
      <c r="C989" s="16" t="str">
        <f t="shared" si="15"/>
        <v>003 - 818</v>
      </c>
      <c r="D989" s="52"/>
      <c r="E989" s="52" t="s">
        <v>3328</v>
      </c>
      <c r="F989" s="16"/>
      <c r="G989" s="16" t="s">
        <v>10731</v>
      </c>
      <c r="H989" s="16" t="s">
        <v>10732</v>
      </c>
      <c r="I989" s="16" t="s">
        <v>10666</v>
      </c>
      <c r="J989" s="16" t="s">
        <v>34487</v>
      </c>
    </row>
    <row r="990" spans="1:10">
      <c r="A990" s="16" t="s">
        <v>9078</v>
      </c>
      <c r="B990" s="52" t="s">
        <v>180</v>
      </c>
      <c r="C990" s="16" t="str">
        <f t="shared" si="15"/>
        <v>016 - 028</v>
      </c>
      <c r="D990" s="52" t="s">
        <v>36059</v>
      </c>
      <c r="E990" s="52" t="s">
        <v>10742</v>
      </c>
      <c r="F990" s="16" t="s">
        <v>10740</v>
      </c>
      <c r="G990" s="16" t="s">
        <v>10741</v>
      </c>
      <c r="H990" s="16" t="s">
        <v>32666</v>
      </c>
      <c r="I990" s="16" t="s">
        <v>9079</v>
      </c>
    </row>
    <row r="991" spans="1:10">
      <c r="A991" s="16" t="s">
        <v>13836</v>
      </c>
      <c r="B991" s="52" t="s">
        <v>18280</v>
      </c>
      <c r="C991" s="16" t="str">
        <f t="shared" si="15"/>
        <v>015 - 816</v>
      </c>
      <c r="D991" s="52"/>
      <c r="E991" s="52" t="s">
        <v>32665</v>
      </c>
      <c r="F991" s="16"/>
      <c r="G991" s="16" t="s">
        <v>32664</v>
      </c>
      <c r="H991" s="16" t="s">
        <v>32666</v>
      </c>
      <c r="I991" s="16" t="s">
        <v>13837</v>
      </c>
      <c r="J991" s="16" t="s">
        <v>34487</v>
      </c>
    </row>
    <row r="992" spans="1:10">
      <c r="A992" s="16" t="s">
        <v>13831</v>
      </c>
      <c r="B992" s="52" t="s">
        <v>12575</v>
      </c>
      <c r="C992" s="16" t="str">
        <f t="shared" si="15"/>
        <v>I99 - 516</v>
      </c>
      <c r="D992" s="52"/>
      <c r="E992" s="52" t="s">
        <v>10726</v>
      </c>
      <c r="F992" s="16"/>
      <c r="G992" s="16" t="s">
        <v>10725</v>
      </c>
      <c r="H992" s="16" t="s">
        <v>10727</v>
      </c>
      <c r="I992" s="16" t="s">
        <v>1898</v>
      </c>
    </row>
    <row r="993" spans="1:10">
      <c r="A993" s="16" t="s">
        <v>5736</v>
      </c>
      <c r="B993" s="52" t="s">
        <v>37646</v>
      </c>
      <c r="C993" s="16" t="str">
        <f t="shared" si="15"/>
        <v>012 - 817</v>
      </c>
      <c r="D993" s="52"/>
      <c r="E993" s="52" t="s">
        <v>18879</v>
      </c>
      <c r="F993" s="16"/>
      <c r="G993" s="16" t="s">
        <v>26253</v>
      </c>
      <c r="H993" s="16" t="s">
        <v>32666</v>
      </c>
      <c r="I993" s="16" t="s">
        <v>5737</v>
      </c>
      <c r="J993" s="16" t="s">
        <v>34487</v>
      </c>
    </row>
    <row r="994" spans="1:10">
      <c r="A994" s="16" t="s">
        <v>636</v>
      </c>
      <c r="B994" s="52" t="s">
        <v>1526</v>
      </c>
      <c r="C994" s="16" t="str">
        <f t="shared" si="15"/>
        <v>015 - 027</v>
      </c>
      <c r="D994" s="52" t="s">
        <v>36059</v>
      </c>
      <c r="E994" s="52" t="s">
        <v>32665</v>
      </c>
      <c r="F994" s="16" t="s">
        <v>637</v>
      </c>
      <c r="G994" s="16" t="s">
        <v>32664</v>
      </c>
      <c r="H994" s="16" t="s">
        <v>32666</v>
      </c>
      <c r="I994" s="16" t="s">
        <v>638</v>
      </c>
    </row>
    <row r="995" spans="1:10">
      <c r="A995" s="16" t="s">
        <v>35874</v>
      </c>
      <c r="B995" s="52" t="s">
        <v>19842</v>
      </c>
      <c r="C995" s="16" t="str">
        <f t="shared" si="15"/>
        <v>001 - 027</v>
      </c>
      <c r="D995" s="52" t="s">
        <v>36059</v>
      </c>
      <c r="E995" s="52" t="s">
        <v>37671</v>
      </c>
      <c r="F995" s="16" t="s">
        <v>35875</v>
      </c>
      <c r="G995" s="16" t="s">
        <v>37670</v>
      </c>
      <c r="H995" s="16" t="s">
        <v>10732</v>
      </c>
      <c r="I995" s="16" t="s">
        <v>35876</v>
      </c>
      <c r="J995" s="16"/>
    </row>
    <row r="996" spans="1:10">
      <c r="A996" s="16" t="s">
        <v>34485</v>
      </c>
      <c r="B996" s="52" t="s">
        <v>31939</v>
      </c>
      <c r="C996" s="16" t="str">
        <f t="shared" si="15"/>
        <v>017 - 808</v>
      </c>
      <c r="D996" s="52"/>
      <c r="E996" s="52" t="s">
        <v>22538</v>
      </c>
      <c r="F996" s="16"/>
      <c r="G996" s="16" t="s">
        <v>22537</v>
      </c>
      <c r="H996" s="16" t="s">
        <v>32666</v>
      </c>
      <c r="I996" s="16" t="s">
        <v>34486</v>
      </c>
      <c r="J996" s="16" t="s">
        <v>34487</v>
      </c>
    </row>
    <row r="997" spans="1:10">
      <c r="A997" s="16" t="s">
        <v>28722</v>
      </c>
      <c r="B997" s="52" t="s">
        <v>13194</v>
      </c>
      <c r="C997" s="16" t="str">
        <f t="shared" si="15"/>
        <v>037 - 006</v>
      </c>
      <c r="D997" s="52" t="s">
        <v>34487</v>
      </c>
      <c r="E997" s="52" t="s">
        <v>30682</v>
      </c>
      <c r="F997" s="16" t="s">
        <v>28723</v>
      </c>
      <c r="G997" s="16" t="s">
        <v>30681</v>
      </c>
      <c r="H997" s="16" t="s">
        <v>35981</v>
      </c>
      <c r="I997" s="16" t="s">
        <v>28724</v>
      </c>
    </row>
    <row r="998" spans="1:10">
      <c r="A998" s="16" t="s">
        <v>13972</v>
      </c>
      <c r="B998" s="52" t="s">
        <v>18338</v>
      </c>
      <c r="C998" s="16" t="str">
        <f t="shared" si="15"/>
        <v>068 - 003</v>
      </c>
      <c r="D998" s="52" t="s">
        <v>34487</v>
      </c>
      <c r="E998" s="52" t="s">
        <v>34259</v>
      </c>
      <c r="F998" s="16" t="s">
        <v>34258</v>
      </c>
      <c r="G998" s="16" t="s">
        <v>21099</v>
      </c>
      <c r="H998" s="16" t="s">
        <v>15395</v>
      </c>
      <c r="I998" s="16" t="s">
        <v>34262</v>
      </c>
    </row>
    <row r="999" spans="1:10">
      <c r="A999" s="16" t="s">
        <v>34033</v>
      </c>
      <c r="B999" s="52" t="s">
        <v>32898</v>
      </c>
      <c r="C999" s="16" t="str">
        <f t="shared" si="15"/>
        <v>082 - 011</v>
      </c>
      <c r="D999" s="52" t="s">
        <v>36059</v>
      </c>
      <c r="E999" s="52" t="s">
        <v>1263</v>
      </c>
      <c r="F999" s="16" t="s">
        <v>20249</v>
      </c>
      <c r="G999" s="16" t="s">
        <v>1262</v>
      </c>
      <c r="H999" s="16" t="s">
        <v>29917</v>
      </c>
      <c r="I999" s="16" t="s">
        <v>34034</v>
      </c>
    </row>
    <row r="1000" spans="1:10">
      <c r="A1000" s="16" t="s">
        <v>27791</v>
      </c>
      <c r="B1000" s="52" t="s">
        <v>11969</v>
      </c>
      <c r="C1000" s="16" t="str">
        <f t="shared" si="15"/>
        <v>043 - 005</v>
      </c>
      <c r="D1000" s="52" t="s">
        <v>34487</v>
      </c>
      <c r="E1000" s="52" t="s">
        <v>36775</v>
      </c>
      <c r="F1000" s="16" t="s">
        <v>2843</v>
      </c>
      <c r="G1000" s="16" t="s">
        <v>27380</v>
      </c>
      <c r="H1000" s="16" t="s">
        <v>20397</v>
      </c>
      <c r="I1000" s="16" t="s">
        <v>27792</v>
      </c>
      <c r="J1000" s="16"/>
    </row>
    <row r="1001" spans="1:10">
      <c r="A1001" s="16" t="s">
        <v>7010</v>
      </c>
      <c r="B1001" s="52" t="s">
        <v>20539</v>
      </c>
      <c r="C1001" s="16" t="str">
        <f t="shared" si="15"/>
        <v>091 - 010</v>
      </c>
      <c r="D1001" s="52" t="s">
        <v>34487</v>
      </c>
      <c r="E1001" s="52" t="s">
        <v>31546</v>
      </c>
      <c r="F1001" s="16" t="s">
        <v>7011</v>
      </c>
      <c r="G1001" s="16" t="s">
        <v>31545</v>
      </c>
      <c r="H1001" s="16" t="s">
        <v>33521</v>
      </c>
      <c r="I1001" s="16" t="s">
        <v>11520</v>
      </c>
    </row>
    <row r="1002" spans="1:10">
      <c r="A1002" s="16" t="s">
        <v>14403</v>
      </c>
      <c r="B1002" s="52" t="s">
        <v>1104</v>
      </c>
      <c r="C1002" s="16" t="str">
        <f t="shared" si="15"/>
        <v>056 - 008</v>
      </c>
      <c r="D1002" s="52" t="s">
        <v>36059</v>
      </c>
      <c r="E1002" s="52" t="s">
        <v>29533</v>
      </c>
      <c r="F1002" s="16" t="s">
        <v>22463</v>
      </c>
      <c r="G1002" s="16" t="s">
        <v>29532</v>
      </c>
      <c r="H1002" s="16" t="s">
        <v>20396</v>
      </c>
      <c r="I1002" s="16" t="s">
        <v>22464</v>
      </c>
    </row>
    <row r="1003" spans="1:10">
      <c r="A1003" s="16" t="s">
        <v>7196</v>
      </c>
      <c r="B1003" s="52" t="s">
        <v>181</v>
      </c>
      <c r="C1003" s="16" t="str">
        <f t="shared" si="15"/>
        <v>016 - 029</v>
      </c>
      <c r="D1003" s="52" t="s">
        <v>36059</v>
      </c>
      <c r="E1003" s="52" t="s">
        <v>10742</v>
      </c>
      <c r="F1003" s="16" t="s">
        <v>32627</v>
      </c>
      <c r="G1003" s="16" t="s">
        <v>10741</v>
      </c>
      <c r="H1003" s="16" t="s">
        <v>32666</v>
      </c>
      <c r="I1003" s="16" t="s">
        <v>7197</v>
      </c>
    </row>
    <row r="1004" spans="1:10">
      <c r="A1004" s="16" t="s">
        <v>22667</v>
      </c>
      <c r="B1004" s="52" t="s">
        <v>9031</v>
      </c>
      <c r="C1004" s="16" t="str">
        <f t="shared" si="15"/>
        <v>010 - 804</v>
      </c>
      <c r="D1004" s="52"/>
      <c r="E1004" s="52" t="s">
        <v>30437</v>
      </c>
      <c r="G1004" s="16" t="s">
        <v>30436</v>
      </c>
      <c r="H1004" s="16" t="s">
        <v>34573</v>
      </c>
      <c r="I1004" s="16" t="s">
        <v>8262</v>
      </c>
      <c r="J1004" s="16" t="s">
        <v>34487</v>
      </c>
    </row>
    <row r="1005" spans="1:10">
      <c r="A1005" s="16" t="s">
        <v>30452</v>
      </c>
      <c r="B1005" s="52" t="s">
        <v>36798</v>
      </c>
      <c r="C1005" s="16" t="str">
        <f t="shared" si="15"/>
        <v>021 - 008</v>
      </c>
      <c r="D1005" s="52" t="s">
        <v>34487</v>
      </c>
      <c r="E1005" s="52" t="s">
        <v>14657</v>
      </c>
      <c r="F1005" s="16" t="s">
        <v>30453</v>
      </c>
      <c r="G1005" s="16" t="s">
        <v>14656</v>
      </c>
      <c r="H1005" s="16" t="s">
        <v>4778</v>
      </c>
      <c r="I1005" s="16" t="s">
        <v>30454</v>
      </c>
      <c r="J1005" s="16"/>
    </row>
    <row r="1006" spans="1:10">
      <c r="A1006" s="16" t="s">
        <v>22280</v>
      </c>
      <c r="B1006" s="52" t="s">
        <v>10148</v>
      </c>
      <c r="C1006" s="16" t="str">
        <f t="shared" si="15"/>
        <v>003 - 022</v>
      </c>
      <c r="D1006" s="52" t="s">
        <v>36059</v>
      </c>
      <c r="E1006" s="52" t="s">
        <v>3328</v>
      </c>
      <c r="F1006" s="16" t="s">
        <v>10730</v>
      </c>
      <c r="G1006" s="16" t="s">
        <v>10731</v>
      </c>
      <c r="H1006" s="16" t="s">
        <v>10732</v>
      </c>
      <c r="I1006" s="16" t="s">
        <v>22281</v>
      </c>
      <c r="J1006" s="16"/>
    </row>
    <row r="1007" spans="1:10">
      <c r="A1007" s="16" t="s">
        <v>36814</v>
      </c>
      <c r="B1007" s="52" t="s">
        <v>11156</v>
      </c>
      <c r="C1007" s="16" t="str">
        <f t="shared" si="15"/>
        <v>024 - 013</v>
      </c>
      <c r="D1007" s="52" t="s">
        <v>36059</v>
      </c>
      <c r="E1007" s="52" t="s">
        <v>26794</v>
      </c>
      <c r="F1007" s="16" t="s">
        <v>36815</v>
      </c>
      <c r="G1007" s="16" t="s">
        <v>26793</v>
      </c>
      <c r="H1007" s="16" t="s">
        <v>32660</v>
      </c>
      <c r="I1007" s="16" t="s">
        <v>36816</v>
      </c>
      <c r="J1007" s="16"/>
    </row>
    <row r="1008" spans="1:10">
      <c r="A1008" s="16" t="s">
        <v>13647</v>
      </c>
      <c r="B1008" s="52" t="s">
        <v>1105</v>
      </c>
      <c r="C1008" s="16" t="str">
        <f t="shared" si="15"/>
        <v>056 - 009</v>
      </c>
      <c r="D1008" s="52" t="s">
        <v>36059</v>
      </c>
      <c r="E1008" s="52" t="s">
        <v>29533</v>
      </c>
      <c r="F1008" s="16" t="s">
        <v>13648</v>
      </c>
      <c r="G1008" s="16" t="s">
        <v>29532</v>
      </c>
      <c r="H1008" s="16" t="s">
        <v>20396</v>
      </c>
      <c r="I1008" s="16" t="s">
        <v>13649</v>
      </c>
      <c r="J1008" s="16"/>
    </row>
    <row r="1009" spans="1:10">
      <c r="A1009" s="16" t="s">
        <v>7868</v>
      </c>
      <c r="B1009" s="52" t="s">
        <v>14798</v>
      </c>
      <c r="C1009" s="16" t="str">
        <f t="shared" si="15"/>
        <v>069 - 006</v>
      </c>
      <c r="D1009" s="52" t="s">
        <v>34487</v>
      </c>
      <c r="E1009" s="52" t="s">
        <v>36727</v>
      </c>
      <c r="F1009" s="16" t="s">
        <v>24774</v>
      </c>
      <c r="G1009" s="16" t="s">
        <v>36726</v>
      </c>
      <c r="H1009" s="16" t="s">
        <v>15395</v>
      </c>
      <c r="I1009" s="16" t="s">
        <v>31267</v>
      </c>
      <c r="J1009" s="16"/>
    </row>
    <row r="1010" spans="1:10">
      <c r="A1010" s="16" t="s">
        <v>6980</v>
      </c>
      <c r="B1010" s="52" t="s">
        <v>32187</v>
      </c>
      <c r="C1010" s="16" t="str">
        <f t="shared" si="15"/>
        <v>085 - 002</v>
      </c>
      <c r="D1010" s="52" t="s">
        <v>34487</v>
      </c>
      <c r="E1010" s="52" t="s">
        <v>5706</v>
      </c>
      <c r="F1010" s="16" t="s">
        <v>5717</v>
      </c>
      <c r="G1010" s="16" t="s">
        <v>5718</v>
      </c>
      <c r="H1010" s="16" t="s">
        <v>29917</v>
      </c>
      <c r="I1010" s="16" t="s">
        <v>6981</v>
      </c>
    </row>
    <row r="1011" spans="1:10">
      <c r="A1011" s="16" t="s">
        <v>25231</v>
      </c>
      <c r="B1011" s="52" t="s">
        <v>32899</v>
      </c>
      <c r="C1011" s="16" t="str">
        <f t="shared" si="15"/>
        <v>082 - 012</v>
      </c>
      <c r="D1011" s="52" t="s">
        <v>34487</v>
      </c>
      <c r="E1011" s="52" t="s">
        <v>1263</v>
      </c>
      <c r="F1011" s="16" t="s">
        <v>1261</v>
      </c>
      <c r="G1011" s="16" t="s">
        <v>1262</v>
      </c>
      <c r="H1011" s="16" t="s">
        <v>29917</v>
      </c>
      <c r="I1011" s="16" t="s">
        <v>25232</v>
      </c>
    </row>
    <row r="1012" spans="1:10">
      <c r="A1012" s="16" t="s">
        <v>25179</v>
      </c>
      <c r="B1012" s="52" t="s">
        <v>25570</v>
      </c>
      <c r="C1012" s="16" t="str">
        <f t="shared" si="15"/>
        <v>036 - 002</v>
      </c>
      <c r="D1012" s="52" t="s">
        <v>36059</v>
      </c>
      <c r="E1012" s="52" t="s">
        <v>37427</v>
      </c>
      <c r="F1012" s="16" t="s">
        <v>37425</v>
      </c>
      <c r="G1012" s="16" t="s">
        <v>37426</v>
      </c>
      <c r="H1012" s="16" t="s">
        <v>35981</v>
      </c>
      <c r="I1012" s="16" t="s">
        <v>25180</v>
      </c>
    </row>
    <row r="1013" spans="1:10">
      <c r="A1013" s="16" t="s">
        <v>36230</v>
      </c>
      <c r="B1013" s="52" t="s">
        <v>37371</v>
      </c>
      <c r="C1013" s="16" t="str">
        <f t="shared" si="15"/>
        <v>095 - 015</v>
      </c>
      <c r="D1013" s="52" t="s">
        <v>34487</v>
      </c>
      <c r="E1013" s="52" t="s">
        <v>5719</v>
      </c>
      <c r="F1013" s="16" t="s">
        <v>18806</v>
      </c>
      <c r="G1013" s="16" t="s">
        <v>29627</v>
      </c>
      <c r="H1013" s="16" t="s">
        <v>33521</v>
      </c>
      <c r="I1013" s="16" t="s">
        <v>36231</v>
      </c>
    </row>
    <row r="1014" spans="1:10">
      <c r="A1014" s="16" t="s">
        <v>30344</v>
      </c>
      <c r="B1014" s="52" t="s">
        <v>20751</v>
      </c>
      <c r="C1014" s="16" t="str">
        <f t="shared" si="15"/>
        <v>011 - 005</v>
      </c>
      <c r="D1014" s="52" t="s">
        <v>34487</v>
      </c>
      <c r="E1014" s="52" t="s">
        <v>34572</v>
      </c>
      <c r="F1014" s="16" t="s">
        <v>30345</v>
      </c>
      <c r="G1014" s="16" t="s">
        <v>34571</v>
      </c>
      <c r="H1014" s="16" t="s">
        <v>34573</v>
      </c>
      <c r="I1014" s="16" t="s">
        <v>30346</v>
      </c>
    </row>
    <row r="1015" spans="1:10">
      <c r="A1015" s="16" t="s">
        <v>26485</v>
      </c>
      <c r="B1015" s="52" t="s">
        <v>182</v>
      </c>
      <c r="C1015" s="16" t="str">
        <f t="shared" si="15"/>
        <v>016 - 030</v>
      </c>
      <c r="D1015" s="52" t="s">
        <v>36059</v>
      </c>
      <c r="E1015" s="52" t="s">
        <v>10742</v>
      </c>
      <c r="F1015" s="16" t="s">
        <v>32627</v>
      </c>
      <c r="G1015" s="16" t="s">
        <v>10741</v>
      </c>
      <c r="H1015" s="16" t="s">
        <v>32666</v>
      </c>
      <c r="I1015" s="16" t="s">
        <v>26486</v>
      </c>
      <c r="J1015" s="16"/>
    </row>
    <row r="1016" spans="1:10">
      <c r="A1016" s="16" t="s">
        <v>21592</v>
      </c>
      <c r="B1016" s="52" t="s">
        <v>183</v>
      </c>
      <c r="C1016" s="16" t="str">
        <f t="shared" si="15"/>
        <v>016 - 031</v>
      </c>
      <c r="D1016" s="52" t="s">
        <v>36059</v>
      </c>
      <c r="E1016" s="52" t="s">
        <v>10742</v>
      </c>
      <c r="F1016" s="16" t="s">
        <v>32627</v>
      </c>
      <c r="G1016" s="16" t="s">
        <v>10741</v>
      </c>
      <c r="H1016" s="16" t="s">
        <v>32666</v>
      </c>
      <c r="I1016" s="16" t="s">
        <v>16513</v>
      </c>
      <c r="J1016" s="16"/>
    </row>
    <row r="1017" spans="1:10">
      <c r="A1017" s="16" t="s">
        <v>28934</v>
      </c>
      <c r="B1017" s="52" t="s">
        <v>11828</v>
      </c>
      <c r="C1017" s="16" t="str">
        <f t="shared" si="15"/>
        <v>023 - 009</v>
      </c>
      <c r="D1017" s="52" t="s">
        <v>36059</v>
      </c>
      <c r="E1017" s="52" t="s">
        <v>380</v>
      </c>
      <c r="F1017" s="16" t="s">
        <v>27833</v>
      </c>
      <c r="G1017" s="16" t="s">
        <v>379</v>
      </c>
      <c r="H1017" s="16" t="s">
        <v>32660</v>
      </c>
      <c r="I1017" s="16" t="s">
        <v>28935</v>
      </c>
    </row>
    <row r="1018" spans="1:10">
      <c r="A1018" s="16" t="s">
        <v>27752</v>
      </c>
      <c r="B1018" s="52" t="s">
        <v>5321</v>
      </c>
      <c r="C1018" s="16" t="str">
        <f t="shared" si="15"/>
        <v>038 - 003</v>
      </c>
      <c r="D1018" s="52" t="s">
        <v>36059</v>
      </c>
      <c r="E1018" s="52" t="s">
        <v>37411</v>
      </c>
      <c r="F1018" s="16" t="s">
        <v>27753</v>
      </c>
      <c r="G1018" s="16" t="s">
        <v>32501</v>
      </c>
      <c r="H1018" s="16" t="s">
        <v>35981</v>
      </c>
      <c r="I1018" s="16" t="s">
        <v>27754</v>
      </c>
    </row>
    <row r="1019" spans="1:10">
      <c r="A1019" s="16" t="s">
        <v>17254</v>
      </c>
      <c r="B1019" s="52" t="s">
        <v>184</v>
      </c>
      <c r="C1019" s="16" t="str">
        <f t="shared" si="15"/>
        <v>016 - 806</v>
      </c>
      <c r="D1019" s="52"/>
      <c r="E1019" s="52" t="s">
        <v>10742</v>
      </c>
      <c r="F1019" s="16"/>
      <c r="G1019" s="16" t="s">
        <v>10741</v>
      </c>
      <c r="H1019" s="16" t="s">
        <v>32666</v>
      </c>
      <c r="I1019" s="16" t="s">
        <v>17255</v>
      </c>
      <c r="J1019" s="16" t="s">
        <v>34487</v>
      </c>
    </row>
    <row r="1020" spans="1:10">
      <c r="A1020" s="16" t="s">
        <v>34722</v>
      </c>
      <c r="B1020" s="52" t="s">
        <v>17378</v>
      </c>
      <c r="C1020" s="16" t="str">
        <f t="shared" si="15"/>
        <v>022 - 020</v>
      </c>
      <c r="D1020" s="52" t="s">
        <v>34487</v>
      </c>
      <c r="E1020" s="52" t="s">
        <v>4777</v>
      </c>
      <c r="F1020" s="16" t="s">
        <v>34723</v>
      </c>
      <c r="G1020" s="16" t="s">
        <v>4776</v>
      </c>
      <c r="H1020" s="16" t="s">
        <v>4778</v>
      </c>
      <c r="I1020" s="16" t="s">
        <v>34724</v>
      </c>
    </row>
    <row r="1021" spans="1:10">
      <c r="A1021" s="16" t="s">
        <v>5153</v>
      </c>
      <c r="B1021" s="52" t="s">
        <v>17379</v>
      </c>
      <c r="C1021" s="16" t="str">
        <f t="shared" si="15"/>
        <v>022 - 809</v>
      </c>
      <c r="D1021" s="52"/>
      <c r="E1021" s="52" t="s">
        <v>4777</v>
      </c>
      <c r="F1021" s="16"/>
      <c r="G1021" s="16" t="s">
        <v>4776</v>
      </c>
      <c r="H1021" s="16" t="s">
        <v>4778</v>
      </c>
      <c r="I1021" s="16" t="s">
        <v>5154</v>
      </c>
      <c r="J1021" s="16" t="s">
        <v>34487</v>
      </c>
    </row>
    <row r="1022" spans="1:10">
      <c r="A1022" s="16" t="s">
        <v>28266</v>
      </c>
      <c r="B1022" s="52" t="s">
        <v>24905</v>
      </c>
      <c r="C1022" s="16" t="str">
        <f t="shared" si="15"/>
        <v>016 - 807</v>
      </c>
      <c r="D1022" s="52"/>
      <c r="E1022" s="52" t="s">
        <v>10742</v>
      </c>
      <c r="F1022" s="16"/>
      <c r="G1022" s="16" t="s">
        <v>10741</v>
      </c>
      <c r="H1022" s="16" t="s">
        <v>32666</v>
      </c>
      <c r="I1022" s="16" t="s">
        <v>28267</v>
      </c>
      <c r="J1022" s="16" t="s">
        <v>34487</v>
      </c>
    </row>
    <row r="1023" spans="1:10">
      <c r="A1023" s="16" t="s">
        <v>25081</v>
      </c>
      <c r="B1023" s="52" t="s">
        <v>17380</v>
      </c>
      <c r="C1023" s="16" t="str">
        <f t="shared" si="15"/>
        <v>022 - 021</v>
      </c>
      <c r="D1023" s="52" t="s">
        <v>34487</v>
      </c>
      <c r="E1023" s="52" t="s">
        <v>4777</v>
      </c>
      <c r="F1023" s="16" t="s">
        <v>13032</v>
      </c>
      <c r="G1023" s="16" t="s">
        <v>4776</v>
      </c>
      <c r="H1023" s="16" t="s">
        <v>4778</v>
      </c>
      <c r="I1023" s="16" t="s">
        <v>25082</v>
      </c>
    </row>
    <row r="1024" spans="1:10">
      <c r="A1024" s="16" t="s">
        <v>2114</v>
      </c>
      <c r="B1024" s="52" t="s">
        <v>17381</v>
      </c>
      <c r="C1024" s="16" t="str">
        <f t="shared" si="15"/>
        <v>022 - 947</v>
      </c>
      <c r="D1024" s="52"/>
      <c r="E1024" s="52" t="s">
        <v>4777</v>
      </c>
      <c r="G1024" s="16" t="s">
        <v>4776</v>
      </c>
      <c r="H1024" s="16" t="s">
        <v>4778</v>
      </c>
      <c r="I1024" s="16" t="s">
        <v>2115</v>
      </c>
      <c r="J1024" s="16" t="s">
        <v>34487</v>
      </c>
    </row>
    <row r="1025" spans="1:10">
      <c r="A1025" s="16" t="s">
        <v>9882</v>
      </c>
      <c r="B1025" s="52" t="s">
        <v>18252</v>
      </c>
      <c r="C1025" s="16" t="str">
        <f t="shared" ref="C1025:C1088" si="16">MID(A1025,1,3) &amp;" - " &amp;MID(A1025,4,3)</f>
        <v>062 - 009</v>
      </c>
      <c r="D1025" s="52" t="s">
        <v>34487</v>
      </c>
      <c r="E1025" s="52" t="s">
        <v>1277</v>
      </c>
      <c r="F1025" s="16" t="s">
        <v>9883</v>
      </c>
      <c r="G1025" s="16" t="s">
        <v>1276</v>
      </c>
      <c r="H1025" s="16" t="s">
        <v>30282</v>
      </c>
      <c r="I1025" s="16" t="s">
        <v>9884</v>
      </c>
      <c r="J1025" s="16"/>
    </row>
    <row r="1026" spans="1:10">
      <c r="A1026" s="16" t="s">
        <v>26770</v>
      </c>
      <c r="B1026" s="52" t="s">
        <v>12395</v>
      </c>
      <c r="C1026" s="16" t="str">
        <f t="shared" si="16"/>
        <v>070 - 004</v>
      </c>
      <c r="D1026" s="52" t="s">
        <v>34487</v>
      </c>
      <c r="E1026" s="52" t="s">
        <v>23672</v>
      </c>
      <c r="F1026" s="16" t="s">
        <v>26771</v>
      </c>
      <c r="G1026" s="16" t="s">
        <v>23671</v>
      </c>
      <c r="H1026" s="16" t="s">
        <v>10748</v>
      </c>
      <c r="I1026" s="16" t="s">
        <v>26772</v>
      </c>
      <c r="J1026" s="16"/>
    </row>
    <row r="1027" spans="1:10">
      <c r="A1027" s="16" t="s">
        <v>6407</v>
      </c>
      <c r="B1027" s="52" t="s">
        <v>28399</v>
      </c>
      <c r="C1027" s="16" t="str">
        <f t="shared" si="16"/>
        <v>019 - 006</v>
      </c>
      <c r="D1027" s="52" t="s">
        <v>36059</v>
      </c>
      <c r="E1027" s="52" t="s">
        <v>23092</v>
      </c>
      <c r="F1027" s="16" t="s">
        <v>29724</v>
      </c>
      <c r="G1027" s="16" t="s">
        <v>23091</v>
      </c>
      <c r="H1027" s="16" t="s">
        <v>32666</v>
      </c>
      <c r="I1027" s="16" t="s">
        <v>29725</v>
      </c>
      <c r="J1027" s="16"/>
    </row>
    <row r="1028" spans="1:10">
      <c r="A1028" s="16" t="s">
        <v>20304</v>
      </c>
      <c r="B1028" s="52" t="s">
        <v>21598</v>
      </c>
      <c r="C1028" s="16" t="str">
        <f t="shared" si="16"/>
        <v>078 - 019</v>
      </c>
      <c r="D1028" s="52" t="s">
        <v>34487</v>
      </c>
      <c r="E1028" s="52" t="s">
        <v>1697</v>
      </c>
      <c r="F1028" s="16" t="s">
        <v>1695</v>
      </c>
      <c r="G1028" s="16" t="s">
        <v>1696</v>
      </c>
      <c r="H1028" s="16" t="s">
        <v>4772</v>
      </c>
      <c r="I1028" s="16" t="s">
        <v>20305</v>
      </c>
    </row>
    <row r="1029" spans="1:10">
      <c r="A1029" s="16" t="s">
        <v>5738</v>
      </c>
      <c r="B1029" s="52" t="s">
        <v>1527</v>
      </c>
      <c r="C1029" s="16" t="str">
        <f t="shared" si="16"/>
        <v>015 - 817</v>
      </c>
      <c r="D1029" s="52"/>
      <c r="E1029" s="52" t="s">
        <v>32665</v>
      </c>
      <c r="F1029" s="16"/>
      <c r="G1029" s="16" t="s">
        <v>32664</v>
      </c>
      <c r="H1029" s="16" t="s">
        <v>32666</v>
      </c>
      <c r="I1029" s="16" t="s">
        <v>5547</v>
      </c>
      <c r="J1029" s="16" t="s">
        <v>34487</v>
      </c>
    </row>
    <row r="1030" spans="1:10">
      <c r="A1030" s="16" t="s">
        <v>36310</v>
      </c>
      <c r="B1030" s="52" t="s">
        <v>3611</v>
      </c>
      <c r="C1030" s="16" t="str">
        <f t="shared" si="16"/>
        <v>064 - 012</v>
      </c>
      <c r="D1030" s="52" t="s">
        <v>36059</v>
      </c>
      <c r="E1030" s="52" t="s">
        <v>27583</v>
      </c>
      <c r="F1030" s="16" t="s">
        <v>36311</v>
      </c>
      <c r="G1030" s="16" t="s">
        <v>27582</v>
      </c>
      <c r="H1030" s="16" t="s">
        <v>30282</v>
      </c>
      <c r="I1030" s="16" t="s">
        <v>36312</v>
      </c>
      <c r="J1030" s="16"/>
    </row>
    <row r="1031" spans="1:10">
      <c r="A1031" s="16" t="s">
        <v>28721</v>
      </c>
      <c r="B1031" s="52" t="s">
        <v>28868</v>
      </c>
      <c r="C1031" s="16" t="str">
        <f t="shared" si="16"/>
        <v>090 - 011</v>
      </c>
      <c r="D1031" s="52" t="s">
        <v>34487</v>
      </c>
      <c r="E1031" s="52" t="s">
        <v>33520</v>
      </c>
      <c r="F1031" s="16" t="s">
        <v>21291</v>
      </c>
      <c r="G1031" s="16" t="s">
        <v>33519</v>
      </c>
      <c r="H1031" s="16" t="s">
        <v>33521</v>
      </c>
      <c r="I1031" s="16" t="s">
        <v>21292</v>
      </c>
    </row>
    <row r="1032" spans="1:10">
      <c r="A1032" s="16" t="s">
        <v>25233</v>
      </c>
      <c r="B1032" s="52" t="s">
        <v>24751</v>
      </c>
      <c r="C1032" s="16" t="str">
        <f t="shared" si="16"/>
        <v>090 - 012</v>
      </c>
      <c r="D1032" s="52" t="s">
        <v>34487</v>
      </c>
      <c r="E1032" s="52" t="s">
        <v>33520</v>
      </c>
      <c r="F1032" s="16" t="s">
        <v>25234</v>
      </c>
      <c r="G1032" s="16" t="s">
        <v>33519</v>
      </c>
      <c r="H1032" s="16" t="s">
        <v>33521</v>
      </c>
      <c r="I1032" s="16" t="s">
        <v>25235</v>
      </c>
    </row>
    <row r="1033" spans="1:10">
      <c r="A1033" s="16" t="s">
        <v>15303</v>
      </c>
      <c r="B1033" s="52" t="s">
        <v>24752</v>
      </c>
      <c r="C1033" s="16" t="str">
        <f t="shared" si="16"/>
        <v>090 - 013</v>
      </c>
      <c r="D1033" s="52" t="s">
        <v>34487</v>
      </c>
      <c r="E1033" s="52" t="s">
        <v>33520</v>
      </c>
      <c r="F1033" s="16" t="s">
        <v>15304</v>
      </c>
      <c r="G1033" s="16" t="s">
        <v>33519</v>
      </c>
      <c r="H1033" s="16" t="s">
        <v>33521</v>
      </c>
      <c r="I1033" s="16" t="s">
        <v>15305</v>
      </c>
    </row>
    <row r="1034" spans="1:10">
      <c r="A1034" s="16" t="s">
        <v>7225</v>
      </c>
      <c r="B1034" s="52" t="s">
        <v>32678</v>
      </c>
      <c r="C1034" s="16" t="str">
        <f t="shared" si="16"/>
        <v>004 - 023</v>
      </c>
      <c r="D1034" s="52" t="s">
        <v>34487</v>
      </c>
      <c r="E1034" s="52" t="s">
        <v>10758</v>
      </c>
      <c r="F1034" s="16" t="s">
        <v>27830</v>
      </c>
      <c r="G1034" s="16" t="s">
        <v>10757</v>
      </c>
      <c r="H1034" s="16" t="s">
        <v>10732</v>
      </c>
      <c r="I1034" s="16" t="s">
        <v>7226</v>
      </c>
    </row>
    <row r="1035" spans="1:10">
      <c r="A1035" s="16" t="s">
        <v>36360</v>
      </c>
      <c r="B1035" s="52" t="s">
        <v>19843</v>
      </c>
      <c r="C1035" s="16" t="str">
        <f t="shared" si="16"/>
        <v>001 - 808</v>
      </c>
      <c r="D1035" s="52"/>
      <c r="E1035" s="52" t="s">
        <v>37671</v>
      </c>
      <c r="F1035" s="16"/>
      <c r="G1035" s="16" t="s">
        <v>37670</v>
      </c>
      <c r="H1035" s="16" t="s">
        <v>10732</v>
      </c>
      <c r="I1035" s="16" t="s">
        <v>36361</v>
      </c>
      <c r="J1035" s="16" t="s">
        <v>34487</v>
      </c>
    </row>
    <row r="1036" spans="1:10">
      <c r="A1036" s="16" t="s">
        <v>15138</v>
      </c>
      <c r="B1036" s="52" t="s">
        <v>12576</v>
      </c>
      <c r="C1036" s="16" t="str">
        <f t="shared" si="16"/>
        <v>I99 - 388</v>
      </c>
      <c r="D1036" s="52"/>
      <c r="E1036" s="52" t="s">
        <v>10726</v>
      </c>
      <c r="F1036" s="16"/>
      <c r="G1036" s="16" t="s">
        <v>10725</v>
      </c>
      <c r="H1036" s="16" t="s">
        <v>10727</v>
      </c>
      <c r="I1036" s="16" t="s">
        <v>15139</v>
      </c>
    </row>
    <row r="1037" spans="1:10">
      <c r="A1037" s="16" t="s">
        <v>28822</v>
      </c>
      <c r="B1037" s="52" t="s">
        <v>31550</v>
      </c>
      <c r="C1037" s="16" t="str">
        <f t="shared" si="16"/>
        <v>057 - 006</v>
      </c>
      <c r="D1037" s="52" t="s">
        <v>34487</v>
      </c>
      <c r="E1037" s="52" t="s">
        <v>18919</v>
      </c>
      <c r="F1037" s="16" t="s">
        <v>28823</v>
      </c>
      <c r="G1037" s="16" t="s">
        <v>18918</v>
      </c>
      <c r="H1037" s="16" t="s">
        <v>20396</v>
      </c>
      <c r="I1037" s="16" t="s">
        <v>30707</v>
      </c>
      <c r="J1037" s="16"/>
    </row>
    <row r="1038" spans="1:10">
      <c r="A1038" s="16" t="s">
        <v>35323</v>
      </c>
      <c r="B1038" s="52" t="s">
        <v>24041</v>
      </c>
      <c r="C1038" s="16" t="str">
        <f t="shared" si="16"/>
        <v>025 - 007</v>
      </c>
      <c r="D1038" s="52" t="s">
        <v>34487</v>
      </c>
      <c r="E1038" s="52" t="s">
        <v>36071</v>
      </c>
      <c r="F1038" s="16" t="s">
        <v>30715</v>
      </c>
      <c r="G1038" s="16" t="s">
        <v>36070</v>
      </c>
      <c r="H1038" s="16" t="s">
        <v>32660</v>
      </c>
      <c r="I1038" s="16" t="s">
        <v>30716</v>
      </c>
      <c r="J1038" s="16"/>
    </row>
    <row r="1039" spans="1:10">
      <c r="A1039" s="16" t="s">
        <v>31102</v>
      </c>
      <c r="B1039" s="52" t="s">
        <v>32981</v>
      </c>
      <c r="C1039" s="16" t="str">
        <f t="shared" si="16"/>
        <v>030 - 012</v>
      </c>
      <c r="D1039" s="52" t="s">
        <v>34487</v>
      </c>
      <c r="E1039" s="52" t="s">
        <v>35970</v>
      </c>
      <c r="F1039" s="16" t="s">
        <v>31103</v>
      </c>
      <c r="G1039" s="16" t="s">
        <v>35969</v>
      </c>
      <c r="H1039" s="16" t="s">
        <v>30334</v>
      </c>
      <c r="I1039" s="16" t="s">
        <v>31104</v>
      </c>
    </row>
    <row r="1040" spans="1:10">
      <c r="A1040" s="16" t="s">
        <v>20409</v>
      </c>
      <c r="B1040" s="52" t="s">
        <v>4133</v>
      </c>
      <c r="C1040" s="16" t="str">
        <f t="shared" si="16"/>
        <v>008 - 008</v>
      </c>
      <c r="D1040" s="52" t="s">
        <v>36059</v>
      </c>
      <c r="E1040" s="52" t="s">
        <v>16664</v>
      </c>
      <c r="F1040" s="16" t="s">
        <v>20410</v>
      </c>
      <c r="G1040" s="16" t="s">
        <v>16663</v>
      </c>
      <c r="H1040" s="16" t="s">
        <v>34573</v>
      </c>
      <c r="I1040" s="16" t="s">
        <v>20411</v>
      </c>
    </row>
    <row r="1041" spans="1:10">
      <c r="A1041" s="16" t="s">
        <v>36362</v>
      </c>
      <c r="B1041" s="52" t="s">
        <v>24630</v>
      </c>
      <c r="C1041" s="16" t="str">
        <f t="shared" si="16"/>
        <v>016 - 808</v>
      </c>
      <c r="D1041" s="52"/>
      <c r="E1041" s="52" t="s">
        <v>10742</v>
      </c>
      <c r="F1041" s="16"/>
      <c r="G1041" s="16" t="s">
        <v>10741</v>
      </c>
      <c r="H1041" s="16" t="s">
        <v>32666</v>
      </c>
      <c r="I1041" s="16" t="s">
        <v>36363</v>
      </c>
      <c r="J1041" s="16" t="s">
        <v>34487</v>
      </c>
    </row>
    <row r="1042" spans="1:10">
      <c r="A1042" s="16" t="s">
        <v>17478</v>
      </c>
      <c r="B1042" s="52" t="s">
        <v>28400</v>
      </c>
      <c r="C1042" s="16" t="str">
        <f t="shared" si="16"/>
        <v>019 - 007</v>
      </c>
      <c r="D1042" s="52" t="s">
        <v>36059</v>
      </c>
      <c r="E1042" s="52" t="s">
        <v>23092</v>
      </c>
      <c r="F1042" s="16" t="s">
        <v>23090</v>
      </c>
      <c r="G1042" s="16" t="s">
        <v>23091</v>
      </c>
      <c r="H1042" s="16" t="s">
        <v>32666</v>
      </c>
      <c r="I1042" s="16" t="s">
        <v>17479</v>
      </c>
      <c r="J1042" s="16"/>
    </row>
    <row r="1043" spans="1:10">
      <c r="A1043" s="16" t="s">
        <v>27793</v>
      </c>
      <c r="B1043" s="52" t="s">
        <v>27207</v>
      </c>
      <c r="C1043" s="16" t="str">
        <f t="shared" si="16"/>
        <v>034 - 005</v>
      </c>
      <c r="D1043" s="52" t="s">
        <v>34487</v>
      </c>
      <c r="E1043" s="52" t="s">
        <v>23677</v>
      </c>
      <c r="F1043" s="16" t="s">
        <v>27794</v>
      </c>
      <c r="G1043" s="16" t="s">
        <v>23676</v>
      </c>
      <c r="H1043" s="16" t="s">
        <v>35981</v>
      </c>
      <c r="I1043" s="16" t="s">
        <v>27795</v>
      </c>
      <c r="J1043" s="16"/>
    </row>
    <row r="1044" spans="1:10">
      <c r="A1044" s="16" t="s">
        <v>27427</v>
      </c>
      <c r="B1044" s="52" t="s">
        <v>35837</v>
      </c>
      <c r="C1044" s="16" t="str">
        <f t="shared" si="16"/>
        <v>035 - 005</v>
      </c>
      <c r="D1044" s="52" t="s">
        <v>36059</v>
      </c>
      <c r="E1044" s="52" t="s">
        <v>30432</v>
      </c>
      <c r="F1044" s="16" t="s">
        <v>27428</v>
      </c>
      <c r="G1044" s="16" t="s">
        <v>30431</v>
      </c>
      <c r="H1044" s="16" t="s">
        <v>35981</v>
      </c>
      <c r="I1044" s="16" t="s">
        <v>18642</v>
      </c>
    </row>
    <row r="1045" spans="1:10">
      <c r="A1045" s="16" t="s">
        <v>5358</v>
      </c>
      <c r="B1045" s="52" t="s">
        <v>30674</v>
      </c>
      <c r="C1045" s="16" t="str">
        <f t="shared" si="16"/>
        <v>018 - 015</v>
      </c>
      <c r="D1045" s="52" t="s">
        <v>36059</v>
      </c>
      <c r="E1045" s="52" t="s">
        <v>35975</v>
      </c>
      <c r="F1045" s="16" t="s">
        <v>34298</v>
      </c>
      <c r="G1045" s="16" t="s">
        <v>35974</v>
      </c>
      <c r="H1045" s="16" t="s">
        <v>32666</v>
      </c>
      <c r="I1045" s="16" t="s">
        <v>5359</v>
      </c>
      <c r="J1045" s="16"/>
    </row>
    <row r="1046" spans="1:10">
      <c r="A1046" s="16" t="s">
        <v>21918</v>
      </c>
      <c r="B1046" s="52" t="s">
        <v>19844</v>
      </c>
      <c r="C1046" s="16" t="str">
        <f t="shared" si="16"/>
        <v>001 - 028</v>
      </c>
      <c r="D1046" s="52" t="s">
        <v>36059</v>
      </c>
      <c r="E1046" s="52" t="s">
        <v>37671</v>
      </c>
      <c r="F1046" s="16" t="s">
        <v>21919</v>
      </c>
      <c r="G1046" s="16" t="s">
        <v>37670</v>
      </c>
      <c r="H1046" s="16" t="s">
        <v>10732</v>
      </c>
      <c r="I1046" s="16" t="s">
        <v>21920</v>
      </c>
    </row>
    <row r="1047" spans="1:10">
      <c r="A1047" s="16" t="s">
        <v>19156</v>
      </c>
      <c r="B1047" s="52" t="s">
        <v>32900</v>
      </c>
      <c r="C1047" s="16" t="str">
        <f t="shared" si="16"/>
        <v>082 - 013</v>
      </c>
      <c r="D1047" s="52" t="s">
        <v>34487</v>
      </c>
      <c r="E1047" s="52" t="s">
        <v>1263</v>
      </c>
      <c r="F1047" s="16" t="s">
        <v>3660</v>
      </c>
      <c r="G1047" s="16" t="s">
        <v>1262</v>
      </c>
      <c r="H1047" s="16" t="s">
        <v>29917</v>
      </c>
      <c r="I1047" s="16" t="s">
        <v>3115</v>
      </c>
    </row>
    <row r="1048" spans="1:10">
      <c r="A1048" s="16" t="s">
        <v>24564</v>
      </c>
      <c r="B1048" s="52" t="s">
        <v>17382</v>
      </c>
      <c r="C1048" s="16" t="str">
        <f t="shared" si="16"/>
        <v>022 - 810</v>
      </c>
      <c r="D1048" s="52"/>
      <c r="E1048" s="52" t="s">
        <v>4777</v>
      </c>
      <c r="F1048" s="16"/>
      <c r="G1048" s="16" t="s">
        <v>4776</v>
      </c>
      <c r="H1048" s="16" t="s">
        <v>4778</v>
      </c>
      <c r="I1048" s="16" t="s">
        <v>14893</v>
      </c>
      <c r="J1048" s="16" t="s">
        <v>34487</v>
      </c>
    </row>
    <row r="1049" spans="1:10">
      <c r="A1049" s="16" t="s">
        <v>9885</v>
      </c>
      <c r="B1049" s="52" t="s">
        <v>4134</v>
      </c>
      <c r="C1049" s="16" t="str">
        <f t="shared" si="16"/>
        <v>008 - 009</v>
      </c>
      <c r="D1049" s="52" t="s">
        <v>34487</v>
      </c>
      <c r="E1049" s="52" t="s">
        <v>16664</v>
      </c>
      <c r="F1049" s="16" t="s">
        <v>28839</v>
      </c>
      <c r="G1049" s="16" t="s">
        <v>16663</v>
      </c>
      <c r="H1049" s="16" t="s">
        <v>34573</v>
      </c>
      <c r="I1049" s="16" t="s">
        <v>9886</v>
      </c>
      <c r="J1049" s="16"/>
    </row>
    <row r="1050" spans="1:10">
      <c r="A1050" s="16" t="s">
        <v>13534</v>
      </c>
      <c r="B1050" s="52" t="s">
        <v>15470</v>
      </c>
      <c r="C1050" s="16" t="str">
        <f t="shared" si="16"/>
        <v>006 - 018</v>
      </c>
      <c r="D1050" s="52" t="s">
        <v>34487</v>
      </c>
      <c r="E1050" s="52" t="s">
        <v>26671</v>
      </c>
      <c r="F1050" s="16" t="s">
        <v>26669</v>
      </c>
      <c r="G1050" s="16" t="s">
        <v>26670</v>
      </c>
      <c r="H1050" s="16" t="s">
        <v>10732</v>
      </c>
      <c r="I1050" s="16" t="s">
        <v>13535</v>
      </c>
    </row>
    <row r="1051" spans="1:10">
      <c r="A1051" s="16" t="s">
        <v>33174</v>
      </c>
      <c r="B1051" s="52" t="s">
        <v>20752</v>
      </c>
      <c r="C1051" s="16" t="str">
        <f t="shared" si="16"/>
        <v>011 - 006</v>
      </c>
      <c r="D1051" s="52" t="s">
        <v>34487</v>
      </c>
      <c r="E1051" s="52" t="s">
        <v>34572</v>
      </c>
      <c r="F1051" s="16" t="s">
        <v>17833</v>
      </c>
      <c r="G1051" s="16" t="s">
        <v>34571</v>
      </c>
      <c r="H1051" s="16" t="s">
        <v>34573</v>
      </c>
      <c r="I1051" s="16" t="s">
        <v>33175</v>
      </c>
      <c r="J1051" s="16"/>
    </row>
    <row r="1052" spans="1:10">
      <c r="A1052" s="16" t="s">
        <v>19053</v>
      </c>
      <c r="B1052" s="52" t="s">
        <v>8494</v>
      </c>
      <c r="C1052" s="16" t="str">
        <f t="shared" si="16"/>
        <v>098 - 004</v>
      </c>
      <c r="D1052" s="52" t="s">
        <v>36059</v>
      </c>
      <c r="E1052" s="52" t="s">
        <v>10711</v>
      </c>
      <c r="F1052" s="16" t="s">
        <v>19054</v>
      </c>
      <c r="G1052" s="16" t="s">
        <v>10710</v>
      </c>
      <c r="H1052" s="16" t="s">
        <v>32666</v>
      </c>
      <c r="I1052" s="16" t="s">
        <v>19055</v>
      </c>
      <c r="J1052" s="16"/>
    </row>
    <row r="1053" spans="1:10">
      <c r="A1053" s="16" t="s">
        <v>21921</v>
      </c>
      <c r="B1053" s="52" t="s">
        <v>1528</v>
      </c>
      <c r="C1053" s="16" t="str">
        <f t="shared" si="16"/>
        <v>015 - 028</v>
      </c>
      <c r="D1053" s="52" t="s">
        <v>36059</v>
      </c>
      <c r="E1053" s="52" t="s">
        <v>32665</v>
      </c>
      <c r="F1053" s="16" t="s">
        <v>32663</v>
      </c>
      <c r="G1053" s="16" t="s">
        <v>32664</v>
      </c>
      <c r="H1053" s="16" t="s">
        <v>32666</v>
      </c>
      <c r="I1053" s="16" t="s">
        <v>19055</v>
      </c>
      <c r="J1053" s="16" t="s">
        <v>7990</v>
      </c>
    </row>
    <row r="1054" spans="1:10">
      <c r="A1054" s="16" t="s">
        <v>17409</v>
      </c>
      <c r="B1054" s="52" t="s">
        <v>4135</v>
      </c>
      <c r="C1054" s="16" t="str">
        <f t="shared" si="16"/>
        <v>008 - 803</v>
      </c>
      <c r="D1054" s="52"/>
      <c r="E1054" s="52" t="s">
        <v>16664</v>
      </c>
      <c r="F1054" s="16"/>
      <c r="G1054" s="16" t="s">
        <v>16663</v>
      </c>
      <c r="H1054" s="16" t="s">
        <v>34573</v>
      </c>
      <c r="I1054" s="16" t="s">
        <v>19017</v>
      </c>
      <c r="J1054" s="16" t="s">
        <v>34487</v>
      </c>
    </row>
    <row r="1055" spans="1:10">
      <c r="A1055" s="16" t="s">
        <v>6892</v>
      </c>
      <c r="B1055" s="52" t="s">
        <v>3418</v>
      </c>
      <c r="C1055" s="16" t="str">
        <f t="shared" si="16"/>
        <v>009 - 012</v>
      </c>
      <c r="D1055" s="52" t="s">
        <v>36059</v>
      </c>
      <c r="E1055" s="52" t="s">
        <v>26840</v>
      </c>
      <c r="F1055" s="16" t="s">
        <v>6893</v>
      </c>
      <c r="G1055" s="16" t="s">
        <v>26839</v>
      </c>
      <c r="H1055" s="16" t="s">
        <v>34573</v>
      </c>
      <c r="I1055" s="16" t="s">
        <v>6894</v>
      </c>
    </row>
    <row r="1056" spans="1:10">
      <c r="A1056" s="16" t="s">
        <v>13687</v>
      </c>
      <c r="B1056" s="52" t="s">
        <v>8895</v>
      </c>
      <c r="C1056" s="16" t="str">
        <f t="shared" si="16"/>
        <v>040 - 004</v>
      </c>
      <c r="D1056" s="52" t="s">
        <v>36059</v>
      </c>
      <c r="E1056" s="52" t="s">
        <v>32809</v>
      </c>
      <c r="F1056" s="16" t="s">
        <v>13688</v>
      </c>
      <c r="G1056" s="16" t="s">
        <v>32808</v>
      </c>
      <c r="H1056" s="16" t="s">
        <v>35981</v>
      </c>
      <c r="I1056" s="16" t="s">
        <v>13689</v>
      </c>
      <c r="J1056" s="16"/>
    </row>
    <row r="1057" spans="1:10">
      <c r="A1057" s="16" t="s">
        <v>356</v>
      </c>
      <c r="B1057" s="52" t="s">
        <v>22952</v>
      </c>
      <c r="C1057" s="16" t="str">
        <f t="shared" si="16"/>
        <v>079 - 011</v>
      </c>
      <c r="D1057" s="52" t="s">
        <v>36059</v>
      </c>
      <c r="E1057" s="52" t="s">
        <v>4771</v>
      </c>
      <c r="F1057" s="16" t="s">
        <v>357</v>
      </c>
      <c r="G1057" s="16" t="s">
        <v>4770</v>
      </c>
      <c r="H1057" s="16" t="s">
        <v>4772</v>
      </c>
      <c r="I1057" s="16" t="s">
        <v>358</v>
      </c>
    </row>
    <row r="1058" spans="1:10">
      <c r="A1058" s="16" t="s">
        <v>13063</v>
      </c>
      <c r="B1058" s="52" t="s">
        <v>19845</v>
      </c>
      <c r="C1058" s="16" t="str">
        <f t="shared" si="16"/>
        <v>001 - 029</v>
      </c>
      <c r="D1058" s="52" t="s">
        <v>34487</v>
      </c>
      <c r="E1058" s="52" t="s">
        <v>37671</v>
      </c>
      <c r="F1058" s="16" t="s">
        <v>35568</v>
      </c>
      <c r="G1058" s="16" t="s">
        <v>37670</v>
      </c>
      <c r="H1058" s="16" t="s">
        <v>10732</v>
      </c>
      <c r="I1058" s="16" t="s">
        <v>13064</v>
      </c>
    </row>
    <row r="1059" spans="1:10">
      <c r="A1059" s="16" t="s">
        <v>8263</v>
      </c>
      <c r="B1059" s="52" t="s">
        <v>3419</v>
      </c>
      <c r="C1059" s="16" t="str">
        <f t="shared" si="16"/>
        <v>009 - 804</v>
      </c>
      <c r="D1059" s="52"/>
      <c r="E1059" s="52" t="s">
        <v>26840</v>
      </c>
      <c r="G1059" s="16" t="s">
        <v>26839</v>
      </c>
      <c r="H1059" s="16" t="s">
        <v>34573</v>
      </c>
      <c r="I1059" s="16" t="s">
        <v>8264</v>
      </c>
      <c r="J1059" s="16" t="s">
        <v>34487</v>
      </c>
    </row>
    <row r="1060" spans="1:10">
      <c r="A1060" s="16" t="s">
        <v>24189</v>
      </c>
      <c r="B1060" s="52" t="s">
        <v>3420</v>
      </c>
      <c r="C1060" s="16" t="str">
        <f t="shared" si="16"/>
        <v>009 - 013</v>
      </c>
      <c r="D1060" s="52" t="s">
        <v>36059</v>
      </c>
      <c r="E1060" s="52" t="s">
        <v>26840</v>
      </c>
      <c r="F1060" s="16" t="s">
        <v>22914</v>
      </c>
      <c r="G1060" s="16" t="s">
        <v>26839</v>
      </c>
      <c r="H1060" s="16" t="s">
        <v>34573</v>
      </c>
      <c r="I1060" s="16" t="s">
        <v>22915</v>
      </c>
    </row>
    <row r="1061" spans="1:10">
      <c r="A1061" s="16" t="s">
        <v>13679</v>
      </c>
      <c r="B1061" s="52" t="s">
        <v>20785</v>
      </c>
      <c r="C1061" s="16" t="str">
        <f t="shared" si="16"/>
        <v>046 - 004</v>
      </c>
      <c r="D1061" s="52" t="s">
        <v>34487</v>
      </c>
      <c r="E1061" s="52" t="s">
        <v>8862</v>
      </c>
      <c r="F1061" s="16" t="s">
        <v>13680</v>
      </c>
      <c r="G1061" s="16" t="s">
        <v>8861</v>
      </c>
      <c r="H1061" s="16" t="s">
        <v>30328</v>
      </c>
      <c r="I1061" s="16" t="s">
        <v>13681</v>
      </c>
      <c r="J1061" s="16"/>
    </row>
    <row r="1062" spans="1:10">
      <c r="A1062" s="16" t="s">
        <v>4328</v>
      </c>
      <c r="B1062" s="52" t="s">
        <v>2696</v>
      </c>
      <c r="C1062" s="16" t="str">
        <f t="shared" si="16"/>
        <v>002 - 015</v>
      </c>
      <c r="D1062" s="52" t="s">
        <v>36059</v>
      </c>
      <c r="E1062" s="52" t="s">
        <v>36066</v>
      </c>
      <c r="F1062" s="16" t="s">
        <v>778</v>
      </c>
      <c r="G1062" s="16" t="s">
        <v>20457</v>
      </c>
      <c r="H1062" s="16" t="s">
        <v>10732</v>
      </c>
      <c r="I1062" s="16" t="s">
        <v>4329</v>
      </c>
    </row>
    <row r="1063" spans="1:10">
      <c r="A1063" s="16" t="s">
        <v>26117</v>
      </c>
      <c r="B1063" s="52" t="s">
        <v>24631</v>
      </c>
      <c r="C1063" s="16" t="str">
        <f t="shared" si="16"/>
        <v>016 - 032</v>
      </c>
      <c r="D1063" s="52" t="s">
        <v>34487</v>
      </c>
      <c r="E1063" s="52" t="s">
        <v>10742</v>
      </c>
      <c r="F1063" s="16" t="s">
        <v>10740</v>
      </c>
      <c r="G1063" s="16" t="s">
        <v>10741</v>
      </c>
      <c r="H1063" s="16" t="s">
        <v>32666</v>
      </c>
      <c r="I1063" s="16" t="s">
        <v>6452</v>
      </c>
      <c r="J1063" s="16"/>
    </row>
    <row r="1064" spans="1:10">
      <c r="A1064" s="16" t="s">
        <v>30708</v>
      </c>
      <c r="B1064" s="52" t="s">
        <v>17820</v>
      </c>
      <c r="C1064" s="16" t="str">
        <f t="shared" si="16"/>
        <v>041 - 006</v>
      </c>
      <c r="D1064" s="52" t="s">
        <v>34487</v>
      </c>
      <c r="E1064" s="52" t="s">
        <v>31873</v>
      </c>
      <c r="F1064" s="16" t="s">
        <v>12856</v>
      </c>
      <c r="G1064" s="16" t="s">
        <v>31872</v>
      </c>
      <c r="H1064" s="16" t="s">
        <v>20397</v>
      </c>
      <c r="I1064" s="16" t="s">
        <v>660</v>
      </c>
    </row>
    <row r="1065" spans="1:10">
      <c r="A1065" s="16" t="s">
        <v>30378</v>
      </c>
      <c r="B1065" s="52" t="s">
        <v>14196</v>
      </c>
      <c r="C1065" s="16" t="str">
        <f t="shared" si="16"/>
        <v>037 - 801</v>
      </c>
      <c r="D1065" s="52"/>
      <c r="E1065" s="52" t="s">
        <v>30682</v>
      </c>
      <c r="F1065" s="16"/>
      <c r="G1065" s="16" t="s">
        <v>30681</v>
      </c>
      <c r="H1065" s="16" t="s">
        <v>35981</v>
      </c>
      <c r="I1065" s="16" t="s">
        <v>30379</v>
      </c>
      <c r="J1065" s="16" t="s">
        <v>34487</v>
      </c>
    </row>
    <row r="1066" spans="1:10">
      <c r="A1066" s="16" t="s">
        <v>8089</v>
      </c>
      <c r="B1066" s="52" t="s">
        <v>30675</v>
      </c>
      <c r="C1066" s="16" t="str">
        <f t="shared" si="16"/>
        <v>018 - 016</v>
      </c>
      <c r="D1066" s="52" t="s">
        <v>34487</v>
      </c>
      <c r="E1066" s="52" t="s">
        <v>35975</v>
      </c>
      <c r="F1066" s="16" t="s">
        <v>25210</v>
      </c>
      <c r="G1066" s="16" t="s">
        <v>35974</v>
      </c>
      <c r="H1066" s="16" t="s">
        <v>32666</v>
      </c>
      <c r="I1066" s="16" t="s">
        <v>8090</v>
      </c>
    </row>
    <row r="1067" spans="1:10">
      <c r="A1067" s="16" t="s">
        <v>22691</v>
      </c>
      <c r="B1067" s="52" t="s">
        <v>22190</v>
      </c>
      <c r="C1067" s="16" t="str">
        <f t="shared" si="16"/>
        <v>033 - 801</v>
      </c>
      <c r="D1067" s="52"/>
      <c r="E1067" s="52" t="s">
        <v>37663</v>
      </c>
      <c r="F1067" s="16"/>
      <c r="G1067" s="16" t="s">
        <v>37662</v>
      </c>
      <c r="H1067" s="16" t="s">
        <v>35981</v>
      </c>
      <c r="I1067" s="16" t="s">
        <v>22692</v>
      </c>
      <c r="J1067" s="16" t="s">
        <v>34487</v>
      </c>
    </row>
    <row r="1068" spans="1:10">
      <c r="A1068" s="16" t="s">
        <v>33734</v>
      </c>
      <c r="B1068" s="52" t="s">
        <v>32679</v>
      </c>
      <c r="C1068" s="16" t="str">
        <f t="shared" si="16"/>
        <v>004 - 025</v>
      </c>
      <c r="D1068" s="52" t="s">
        <v>34487</v>
      </c>
      <c r="E1068" s="52" t="s">
        <v>10758</v>
      </c>
      <c r="F1068" s="16" t="s">
        <v>33735</v>
      </c>
      <c r="G1068" s="16" t="s">
        <v>10757</v>
      </c>
      <c r="H1068" s="16" t="s">
        <v>10732</v>
      </c>
      <c r="I1068" s="16" t="s">
        <v>33736</v>
      </c>
    </row>
    <row r="1069" spans="1:10">
      <c r="A1069" s="16" t="s">
        <v>28301</v>
      </c>
      <c r="B1069" s="52" t="s">
        <v>31940</v>
      </c>
      <c r="C1069" s="16" t="str">
        <f t="shared" si="16"/>
        <v>017 - 020</v>
      </c>
      <c r="D1069" s="52" t="s">
        <v>36059</v>
      </c>
      <c r="E1069" s="52" t="s">
        <v>22538</v>
      </c>
      <c r="F1069" s="16" t="s">
        <v>28302</v>
      </c>
      <c r="G1069" s="16" t="s">
        <v>22537</v>
      </c>
      <c r="H1069" s="16" t="s">
        <v>32666</v>
      </c>
      <c r="I1069" s="16" t="s">
        <v>28303</v>
      </c>
    </row>
    <row r="1070" spans="1:10">
      <c r="A1070" s="16" t="s">
        <v>18643</v>
      </c>
      <c r="B1070" s="52" t="s">
        <v>944</v>
      </c>
      <c r="C1070" s="16" t="str">
        <f t="shared" si="16"/>
        <v>098 - 005</v>
      </c>
      <c r="D1070" s="52" t="s">
        <v>36059</v>
      </c>
      <c r="E1070" s="52" t="s">
        <v>10711</v>
      </c>
      <c r="F1070" s="16" t="s">
        <v>23509</v>
      </c>
      <c r="G1070" s="16" t="s">
        <v>10710</v>
      </c>
      <c r="H1070" s="16" t="s">
        <v>32666</v>
      </c>
      <c r="I1070" s="16" t="s">
        <v>23510</v>
      </c>
    </row>
    <row r="1071" spans="1:10">
      <c r="A1071" s="16" t="s">
        <v>7198</v>
      </c>
      <c r="B1071" s="52" t="s">
        <v>1529</v>
      </c>
      <c r="C1071" s="16" t="str">
        <f t="shared" si="16"/>
        <v>015 - 029</v>
      </c>
      <c r="D1071" s="52" t="s">
        <v>36059</v>
      </c>
      <c r="E1071" s="52" t="s">
        <v>32665</v>
      </c>
      <c r="F1071" s="16" t="s">
        <v>32663</v>
      </c>
      <c r="G1071" s="16" t="s">
        <v>32664</v>
      </c>
      <c r="H1071" s="16" t="s">
        <v>32666</v>
      </c>
      <c r="I1071" s="16" t="s">
        <v>23510</v>
      </c>
      <c r="J1071" s="16" t="s">
        <v>7990</v>
      </c>
    </row>
    <row r="1072" spans="1:10">
      <c r="A1072" s="16" t="s">
        <v>26773</v>
      </c>
      <c r="B1072" s="52" t="s">
        <v>19763</v>
      </c>
      <c r="C1072" s="16" t="str">
        <f t="shared" si="16"/>
        <v>048 - 004</v>
      </c>
      <c r="D1072" s="52" t="s">
        <v>34487</v>
      </c>
      <c r="E1072" s="52" t="s">
        <v>29538</v>
      </c>
      <c r="F1072" s="16" t="s">
        <v>26774</v>
      </c>
      <c r="G1072" s="16" t="s">
        <v>29537</v>
      </c>
      <c r="H1072" s="16" t="s">
        <v>30328</v>
      </c>
      <c r="I1072" s="16" t="s">
        <v>26775</v>
      </c>
      <c r="J1072" s="16"/>
    </row>
    <row r="1073" spans="1:10">
      <c r="A1073" s="16" t="s">
        <v>28304</v>
      </c>
      <c r="B1073" s="52" t="s">
        <v>15471</v>
      </c>
      <c r="C1073" s="16" t="str">
        <f t="shared" si="16"/>
        <v>006 - 020</v>
      </c>
      <c r="D1073" s="52" t="s">
        <v>36059</v>
      </c>
      <c r="E1073" s="52" t="s">
        <v>26671</v>
      </c>
      <c r="F1073" s="16" t="s">
        <v>28305</v>
      </c>
      <c r="G1073" s="16" t="s">
        <v>26670</v>
      </c>
      <c r="H1073" s="16" t="s">
        <v>10732</v>
      </c>
      <c r="I1073" s="16" t="s">
        <v>22522</v>
      </c>
    </row>
    <row r="1074" spans="1:10">
      <c r="A1074" s="16" t="s">
        <v>6601</v>
      </c>
      <c r="B1074" s="52" t="s">
        <v>30676</v>
      </c>
      <c r="C1074" s="16" t="str">
        <f t="shared" si="16"/>
        <v>018 - 018</v>
      </c>
      <c r="D1074" s="52" t="s">
        <v>36059</v>
      </c>
      <c r="E1074" s="52" t="s">
        <v>35975</v>
      </c>
      <c r="F1074" s="16" t="s">
        <v>35973</v>
      </c>
      <c r="G1074" s="16" t="s">
        <v>35974</v>
      </c>
      <c r="H1074" s="16" t="s">
        <v>32666</v>
      </c>
      <c r="I1074" s="16" t="s">
        <v>6602</v>
      </c>
      <c r="J1074" s="16"/>
    </row>
    <row r="1075" spans="1:10">
      <c r="A1075" s="16" t="s">
        <v>8265</v>
      </c>
      <c r="B1075" s="52" t="s">
        <v>14157</v>
      </c>
      <c r="C1075" s="16" t="str">
        <f t="shared" si="16"/>
        <v>008 - 804</v>
      </c>
      <c r="D1075" s="52"/>
      <c r="E1075" s="52" t="s">
        <v>16664</v>
      </c>
      <c r="G1075" s="16" t="s">
        <v>16663</v>
      </c>
      <c r="H1075" s="16" t="s">
        <v>34573</v>
      </c>
      <c r="I1075" s="16" t="s">
        <v>31864</v>
      </c>
      <c r="J1075" s="16" t="s">
        <v>34487</v>
      </c>
    </row>
    <row r="1076" spans="1:10">
      <c r="A1076" s="16" t="s">
        <v>27986</v>
      </c>
      <c r="B1076" s="52" t="s">
        <v>10149</v>
      </c>
      <c r="C1076" s="16" t="str">
        <f t="shared" si="16"/>
        <v>003 - 025</v>
      </c>
      <c r="D1076" s="52" t="s">
        <v>36059</v>
      </c>
      <c r="E1076" s="52" t="s">
        <v>3328</v>
      </c>
      <c r="F1076" s="16" t="s">
        <v>4324</v>
      </c>
      <c r="G1076" s="16" t="s">
        <v>10731</v>
      </c>
      <c r="H1076" s="16" t="s">
        <v>10732</v>
      </c>
      <c r="I1076" s="16" t="s">
        <v>27987</v>
      </c>
    </row>
    <row r="1077" spans="1:10">
      <c r="A1077" s="16" t="s">
        <v>15033</v>
      </c>
      <c r="B1077" s="52" t="s">
        <v>14197</v>
      </c>
      <c r="C1077" s="16" t="str">
        <f t="shared" si="16"/>
        <v>037 - 007</v>
      </c>
      <c r="D1077" s="52" t="s">
        <v>34487</v>
      </c>
      <c r="E1077" s="52" t="s">
        <v>30682</v>
      </c>
      <c r="F1077" s="16" t="s">
        <v>15034</v>
      </c>
      <c r="G1077" s="16" t="s">
        <v>30681</v>
      </c>
      <c r="H1077" s="16" t="s">
        <v>35981</v>
      </c>
      <c r="I1077" s="16" t="s">
        <v>15035</v>
      </c>
    </row>
    <row r="1078" spans="1:10">
      <c r="A1078" s="16" t="s">
        <v>661</v>
      </c>
      <c r="B1078" s="52" t="s">
        <v>27143</v>
      </c>
      <c r="C1078" s="16" t="str">
        <f t="shared" si="16"/>
        <v>034 - 006</v>
      </c>
      <c r="D1078" s="52" t="s">
        <v>34487</v>
      </c>
      <c r="E1078" s="52" t="s">
        <v>23677</v>
      </c>
      <c r="F1078" s="16" t="s">
        <v>662</v>
      </c>
      <c r="G1078" s="16" t="s">
        <v>23676</v>
      </c>
      <c r="H1078" s="16" t="s">
        <v>35981</v>
      </c>
      <c r="I1078" s="16" t="s">
        <v>663</v>
      </c>
    </row>
    <row r="1079" spans="1:10">
      <c r="A1079" s="16" t="s">
        <v>16621</v>
      </c>
      <c r="B1079" s="52" t="s">
        <v>29061</v>
      </c>
      <c r="C1079" s="16" t="str">
        <f t="shared" si="16"/>
        <v>022 - 022</v>
      </c>
      <c r="D1079" s="52" t="s">
        <v>34487</v>
      </c>
      <c r="E1079" s="52" t="s">
        <v>4777</v>
      </c>
      <c r="F1079" s="16" t="s">
        <v>36784</v>
      </c>
      <c r="G1079" s="16" t="s">
        <v>4776</v>
      </c>
      <c r="H1079" s="16" t="s">
        <v>4778</v>
      </c>
      <c r="I1079" s="16" t="s">
        <v>36785</v>
      </c>
      <c r="J1079" s="16"/>
    </row>
    <row r="1080" spans="1:10">
      <c r="A1080" s="16" t="s">
        <v>30455</v>
      </c>
      <c r="B1080" s="52" t="s">
        <v>31551</v>
      </c>
      <c r="C1080" s="16" t="str">
        <f t="shared" si="16"/>
        <v>057 - 008</v>
      </c>
      <c r="D1080" s="52" t="s">
        <v>34487</v>
      </c>
      <c r="E1080" s="52" t="s">
        <v>18919</v>
      </c>
      <c r="F1080" s="16" t="s">
        <v>28823</v>
      </c>
      <c r="G1080" s="16" t="s">
        <v>18918</v>
      </c>
      <c r="H1080" s="16" t="s">
        <v>20396</v>
      </c>
      <c r="I1080" s="16" t="s">
        <v>35651</v>
      </c>
    </row>
    <row r="1081" spans="1:10">
      <c r="A1081" s="16" t="s">
        <v>13913</v>
      </c>
      <c r="B1081" s="52" t="s">
        <v>2697</v>
      </c>
      <c r="C1081" s="16" t="str">
        <f t="shared" si="16"/>
        <v>002 - 017</v>
      </c>
      <c r="D1081" s="52" t="s">
        <v>36059</v>
      </c>
      <c r="E1081" s="52" t="s">
        <v>36066</v>
      </c>
      <c r="F1081" s="16" t="s">
        <v>13914</v>
      </c>
      <c r="G1081" s="16" t="s">
        <v>20457</v>
      </c>
      <c r="H1081" s="16" t="s">
        <v>10732</v>
      </c>
      <c r="I1081" s="16" t="s">
        <v>13915</v>
      </c>
      <c r="J1081" s="16"/>
    </row>
    <row r="1082" spans="1:10">
      <c r="A1082" s="16" t="s">
        <v>23511</v>
      </c>
      <c r="B1082" s="52" t="s">
        <v>14223</v>
      </c>
      <c r="C1082" s="16" t="str">
        <f t="shared" si="16"/>
        <v>020 - 005</v>
      </c>
      <c r="D1082" s="52" t="s">
        <v>36059</v>
      </c>
      <c r="E1082" s="52" t="s">
        <v>26789</v>
      </c>
      <c r="F1082" s="16" t="s">
        <v>19051</v>
      </c>
      <c r="G1082" s="16" t="s">
        <v>26788</v>
      </c>
      <c r="H1082" s="16" t="s">
        <v>32666</v>
      </c>
      <c r="I1082" s="16" t="s">
        <v>23512</v>
      </c>
      <c r="J1082" s="16"/>
    </row>
    <row r="1083" spans="1:10">
      <c r="A1083" s="16" t="s">
        <v>25342</v>
      </c>
      <c r="B1083" s="52" t="s">
        <v>19777</v>
      </c>
      <c r="C1083" s="16" t="str">
        <f t="shared" si="16"/>
        <v>001 - 030</v>
      </c>
      <c r="D1083" s="52" t="s">
        <v>36059</v>
      </c>
      <c r="E1083" s="52" t="s">
        <v>37671</v>
      </c>
      <c r="F1083" s="16" t="s">
        <v>25343</v>
      </c>
      <c r="G1083" s="16" t="s">
        <v>37670</v>
      </c>
      <c r="H1083" s="16" t="s">
        <v>10732</v>
      </c>
      <c r="I1083" s="16" t="s">
        <v>25344</v>
      </c>
    </row>
    <row r="1084" spans="1:10">
      <c r="A1084" s="16" t="s">
        <v>29726</v>
      </c>
      <c r="B1084" s="52" t="s">
        <v>14224</v>
      </c>
      <c r="C1084" s="16" t="str">
        <f t="shared" si="16"/>
        <v>020 - 006</v>
      </c>
      <c r="D1084" s="52" t="s">
        <v>36059</v>
      </c>
      <c r="E1084" s="52" t="s">
        <v>26789</v>
      </c>
      <c r="F1084" s="16" t="s">
        <v>29727</v>
      </c>
      <c r="G1084" s="16" t="s">
        <v>26788</v>
      </c>
      <c r="H1084" s="16" t="s">
        <v>32666</v>
      </c>
      <c r="I1084" s="16" t="s">
        <v>29728</v>
      </c>
      <c r="J1084" s="16"/>
    </row>
    <row r="1085" spans="1:10">
      <c r="A1085" s="16" t="s">
        <v>6663</v>
      </c>
      <c r="B1085" s="52" t="s">
        <v>10150</v>
      </c>
      <c r="C1085" s="16" t="str">
        <f t="shared" si="16"/>
        <v>003 - 023</v>
      </c>
      <c r="D1085" s="52" t="s">
        <v>36059</v>
      </c>
      <c r="E1085" s="52" t="s">
        <v>3328</v>
      </c>
      <c r="F1085" s="16" t="s">
        <v>6664</v>
      </c>
      <c r="G1085" s="16" t="s">
        <v>10731</v>
      </c>
      <c r="H1085" s="16" t="s">
        <v>10732</v>
      </c>
      <c r="I1085" s="16" t="s">
        <v>6665</v>
      </c>
      <c r="J1085" s="16"/>
    </row>
    <row r="1086" spans="1:10">
      <c r="A1086" s="16" t="s">
        <v>14164</v>
      </c>
      <c r="B1086" s="52" t="s">
        <v>16095</v>
      </c>
      <c r="C1086" s="16" t="str">
        <f t="shared" si="16"/>
        <v>004 - 024</v>
      </c>
      <c r="D1086" s="52" t="s">
        <v>34487</v>
      </c>
      <c r="E1086" s="52" t="s">
        <v>10758</v>
      </c>
      <c r="F1086" s="16" t="s">
        <v>16892</v>
      </c>
      <c r="G1086" s="16" t="s">
        <v>10757</v>
      </c>
      <c r="H1086" s="16" t="s">
        <v>10732</v>
      </c>
      <c r="I1086" s="16" t="s">
        <v>14165</v>
      </c>
    </row>
    <row r="1087" spans="1:10">
      <c r="A1087" s="16" t="s">
        <v>36044</v>
      </c>
      <c r="B1087" s="52" t="s">
        <v>10151</v>
      </c>
      <c r="C1087" s="16" t="str">
        <f t="shared" si="16"/>
        <v>003 - 024</v>
      </c>
      <c r="D1087" s="52" t="s">
        <v>36059</v>
      </c>
      <c r="E1087" s="52" t="s">
        <v>3328</v>
      </c>
      <c r="F1087" s="16" t="s">
        <v>36045</v>
      </c>
      <c r="G1087" s="16" t="s">
        <v>10731</v>
      </c>
      <c r="H1087" s="16" t="s">
        <v>10732</v>
      </c>
      <c r="I1087" s="16" t="s">
        <v>36046</v>
      </c>
    </row>
    <row r="1088" spans="1:10">
      <c r="A1088" s="16" t="s">
        <v>11521</v>
      </c>
      <c r="B1088" s="52" t="s">
        <v>14158</v>
      </c>
      <c r="C1088" s="16" t="str">
        <f t="shared" si="16"/>
        <v>008 - 010</v>
      </c>
      <c r="D1088" s="52" t="s">
        <v>34487</v>
      </c>
      <c r="E1088" s="52" t="s">
        <v>16664</v>
      </c>
      <c r="F1088" s="16" t="s">
        <v>20263</v>
      </c>
      <c r="G1088" s="16" t="s">
        <v>16663</v>
      </c>
      <c r="H1088" s="16" t="s">
        <v>34573</v>
      </c>
      <c r="I1088" s="16" t="s">
        <v>11522</v>
      </c>
    </row>
    <row r="1089" spans="1:10">
      <c r="A1089" s="16" t="s">
        <v>36423</v>
      </c>
      <c r="B1089" s="52" t="s">
        <v>19778</v>
      </c>
      <c r="C1089" s="16" t="str">
        <f t="shared" ref="C1089:C1152" si="17">MID(A1089,1,3) &amp;" - " &amp;MID(A1089,4,3)</f>
        <v>001 - 031</v>
      </c>
      <c r="D1089" s="52" t="s">
        <v>36059</v>
      </c>
      <c r="E1089" s="52" t="s">
        <v>37671</v>
      </c>
      <c r="F1089" s="16" t="s">
        <v>24565</v>
      </c>
      <c r="G1089" s="16" t="s">
        <v>37670</v>
      </c>
      <c r="H1089" s="16" t="s">
        <v>10732</v>
      </c>
      <c r="I1089" s="16" t="s">
        <v>24566</v>
      </c>
    </row>
    <row r="1090" spans="1:10">
      <c r="A1090" s="16" t="s">
        <v>5155</v>
      </c>
      <c r="B1090" s="52" t="s">
        <v>31941</v>
      </c>
      <c r="C1090" s="16" t="str">
        <f t="shared" si="17"/>
        <v>017 - 809</v>
      </c>
      <c r="D1090" s="52"/>
      <c r="E1090" s="52" t="s">
        <v>22538</v>
      </c>
      <c r="F1090" s="16"/>
      <c r="G1090" s="16" t="s">
        <v>22537</v>
      </c>
      <c r="H1090" s="16" t="s">
        <v>32666</v>
      </c>
      <c r="I1090" s="16" t="s">
        <v>5156</v>
      </c>
      <c r="J1090" s="16" t="s">
        <v>34487</v>
      </c>
    </row>
    <row r="1091" spans="1:10">
      <c r="A1091" s="16" t="s">
        <v>26710</v>
      </c>
      <c r="B1091" s="52" t="s">
        <v>10152</v>
      </c>
      <c r="C1091" s="16" t="str">
        <f t="shared" si="17"/>
        <v>003 - 819</v>
      </c>
      <c r="D1091" s="52"/>
      <c r="E1091" s="52" t="s">
        <v>3328</v>
      </c>
      <c r="G1091" s="16" t="s">
        <v>10731</v>
      </c>
      <c r="H1091" s="16" t="s">
        <v>10732</v>
      </c>
      <c r="I1091" s="16" t="s">
        <v>24641</v>
      </c>
      <c r="J1091" s="16" t="s">
        <v>34487</v>
      </c>
    </row>
    <row r="1092" spans="1:10">
      <c r="A1092" s="16" t="s">
        <v>6453</v>
      </c>
      <c r="B1092" s="52" t="s">
        <v>19779</v>
      </c>
      <c r="C1092" s="16" t="str">
        <f t="shared" si="17"/>
        <v>001 - 032</v>
      </c>
      <c r="D1092" s="52" t="s">
        <v>34487</v>
      </c>
      <c r="E1092" s="52" t="s">
        <v>37671</v>
      </c>
      <c r="F1092" s="16" t="s">
        <v>6454</v>
      </c>
      <c r="G1092" s="16" t="s">
        <v>37670</v>
      </c>
      <c r="H1092" s="16" t="s">
        <v>10732</v>
      </c>
      <c r="I1092" s="16" t="s">
        <v>3864</v>
      </c>
      <c r="J1092" s="16"/>
    </row>
    <row r="1093" spans="1:10">
      <c r="A1093" s="16" t="s">
        <v>16721</v>
      </c>
      <c r="B1093" s="52" t="s">
        <v>22191</v>
      </c>
      <c r="C1093" s="16" t="str">
        <f t="shared" si="17"/>
        <v>033 - 006</v>
      </c>
      <c r="D1093" s="52" t="s">
        <v>36059</v>
      </c>
      <c r="E1093" s="52" t="s">
        <v>37663</v>
      </c>
      <c r="F1093" s="16" t="s">
        <v>16722</v>
      </c>
      <c r="G1093" s="16" t="s">
        <v>37662</v>
      </c>
      <c r="H1093" s="16" t="s">
        <v>35981</v>
      </c>
      <c r="I1093" s="16" t="s">
        <v>16723</v>
      </c>
      <c r="J1093" s="16"/>
    </row>
    <row r="1094" spans="1:10">
      <c r="A1094" s="16" t="s">
        <v>32265</v>
      </c>
      <c r="B1094" s="52" t="s">
        <v>15472</v>
      </c>
      <c r="C1094" s="16" t="str">
        <f t="shared" si="17"/>
        <v>006 - 019</v>
      </c>
      <c r="D1094" s="52" t="s">
        <v>36059</v>
      </c>
      <c r="E1094" s="52" t="s">
        <v>26671</v>
      </c>
      <c r="F1094" s="16" t="s">
        <v>32266</v>
      </c>
      <c r="G1094" s="16" t="s">
        <v>26670</v>
      </c>
      <c r="H1094" s="16" t="s">
        <v>10732</v>
      </c>
      <c r="I1094" s="16" t="s">
        <v>32267</v>
      </c>
      <c r="J1094" s="16"/>
    </row>
    <row r="1095" spans="1:10">
      <c r="A1095" s="16" t="s">
        <v>16027</v>
      </c>
      <c r="B1095" s="52" t="s">
        <v>30677</v>
      </c>
      <c r="C1095" s="16" t="str">
        <f t="shared" si="17"/>
        <v>018 - 017</v>
      </c>
      <c r="D1095" s="52" t="s">
        <v>34487</v>
      </c>
      <c r="E1095" s="52" t="s">
        <v>35975</v>
      </c>
      <c r="F1095" s="16" t="s">
        <v>25210</v>
      </c>
      <c r="G1095" s="16" t="s">
        <v>35974</v>
      </c>
      <c r="H1095" s="16" t="s">
        <v>32666</v>
      </c>
      <c r="I1095" s="16" t="s">
        <v>16028</v>
      </c>
    </row>
    <row r="1096" spans="1:10">
      <c r="A1096" s="16" t="s">
        <v>36817</v>
      </c>
      <c r="B1096" s="52" t="s">
        <v>22380</v>
      </c>
      <c r="C1096" s="16" t="str">
        <f t="shared" si="17"/>
        <v>028 - 013</v>
      </c>
      <c r="D1096" s="52" t="s">
        <v>36059</v>
      </c>
      <c r="E1096" s="52" t="s">
        <v>32659</v>
      </c>
      <c r="F1096" s="16" t="s">
        <v>36818</v>
      </c>
      <c r="G1096" s="16" t="s">
        <v>32658</v>
      </c>
      <c r="H1096" s="16" t="s">
        <v>32660</v>
      </c>
      <c r="I1096" s="16" t="s">
        <v>36819</v>
      </c>
      <c r="J1096" s="16"/>
    </row>
    <row r="1097" spans="1:10">
      <c r="A1097" s="16" t="s">
        <v>30717</v>
      </c>
      <c r="B1097" s="52" t="s">
        <v>31552</v>
      </c>
      <c r="C1097" s="16" t="str">
        <f t="shared" si="17"/>
        <v>057 - 007</v>
      </c>
      <c r="D1097" s="52" t="s">
        <v>34487</v>
      </c>
      <c r="E1097" s="52" t="s">
        <v>18919</v>
      </c>
      <c r="F1097" s="16" t="s">
        <v>26570</v>
      </c>
      <c r="G1097" s="16" t="s">
        <v>18918</v>
      </c>
      <c r="H1097" s="16" t="s">
        <v>20396</v>
      </c>
      <c r="I1097" s="16" t="s">
        <v>22544</v>
      </c>
    </row>
    <row r="1098" spans="1:10">
      <c r="A1098" s="16" t="s">
        <v>32792</v>
      </c>
      <c r="B1098" s="52" t="s">
        <v>31942</v>
      </c>
      <c r="C1098" s="16" t="str">
        <f t="shared" si="17"/>
        <v>017 - 021</v>
      </c>
      <c r="D1098" s="52" t="s">
        <v>36059</v>
      </c>
      <c r="E1098" s="52" t="s">
        <v>22538</v>
      </c>
      <c r="F1098" s="16" t="s">
        <v>22536</v>
      </c>
      <c r="G1098" s="16" t="s">
        <v>22537</v>
      </c>
      <c r="H1098" s="16" t="s">
        <v>32666</v>
      </c>
      <c r="I1098" s="16" t="s">
        <v>36502</v>
      </c>
    </row>
    <row r="1099" spans="1:10">
      <c r="A1099" s="16" t="s">
        <v>17006</v>
      </c>
      <c r="B1099" s="52" t="s">
        <v>2698</v>
      </c>
      <c r="C1099" s="16" t="str">
        <f t="shared" si="17"/>
        <v>002 - 016</v>
      </c>
      <c r="D1099" s="52" t="s">
        <v>34487</v>
      </c>
      <c r="E1099" s="52" t="s">
        <v>36066</v>
      </c>
      <c r="F1099" s="16" t="s">
        <v>17007</v>
      </c>
      <c r="G1099" s="16" t="s">
        <v>20457</v>
      </c>
      <c r="H1099" s="16" t="s">
        <v>10732</v>
      </c>
      <c r="I1099" s="16" t="s">
        <v>17008</v>
      </c>
    </row>
    <row r="1100" spans="1:10">
      <c r="A1100" s="16" t="s">
        <v>5157</v>
      </c>
      <c r="B1100" s="52" t="s">
        <v>19829</v>
      </c>
      <c r="C1100" s="16" t="str">
        <f t="shared" si="17"/>
        <v>016 - 809</v>
      </c>
      <c r="D1100" s="52"/>
      <c r="E1100" s="52" t="s">
        <v>10742</v>
      </c>
      <c r="F1100" s="16"/>
      <c r="G1100" s="16" t="s">
        <v>10741</v>
      </c>
      <c r="H1100" s="16" t="s">
        <v>32666</v>
      </c>
      <c r="I1100" s="16" t="s">
        <v>5158</v>
      </c>
      <c r="J1100" s="16" t="s">
        <v>34487</v>
      </c>
    </row>
    <row r="1101" spans="1:10">
      <c r="A1101" s="16" t="s">
        <v>10667</v>
      </c>
      <c r="B1101" s="52" t="s">
        <v>106</v>
      </c>
      <c r="C1101" s="16" t="str">
        <f t="shared" si="17"/>
        <v>031 - 818</v>
      </c>
      <c r="D1101" s="52"/>
      <c r="E1101" s="52" t="s">
        <v>7531</v>
      </c>
      <c r="F1101" s="16"/>
      <c r="G1101" s="16" t="s">
        <v>7530</v>
      </c>
      <c r="H1101" s="16" t="s">
        <v>30334</v>
      </c>
      <c r="I1101" s="16" t="s">
        <v>10668</v>
      </c>
      <c r="J1101" s="16" t="s">
        <v>34487</v>
      </c>
    </row>
    <row r="1102" spans="1:10">
      <c r="A1102" s="16" t="s">
        <v>8905</v>
      </c>
      <c r="B1102" s="52" t="s">
        <v>3421</v>
      </c>
      <c r="C1102" s="16" t="str">
        <f t="shared" si="17"/>
        <v>009 - 014</v>
      </c>
      <c r="D1102" s="52" t="s">
        <v>34487</v>
      </c>
      <c r="E1102" s="52" t="s">
        <v>26840</v>
      </c>
      <c r="F1102" s="16" t="s">
        <v>8906</v>
      </c>
      <c r="G1102" s="16" t="s">
        <v>26839</v>
      </c>
      <c r="H1102" s="16" t="s">
        <v>34573</v>
      </c>
      <c r="I1102" s="16" t="s">
        <v>8907</v>
      </c>
    </row>
    <row r="1103" spans="1:10">
      <c r="A1103" s="16" t="s">
        <v>9887</v>
      </c>
      <c r="B1103" s="52" t="s">
        <v>4790</v>
      </c>
      <c r="C1103" s="16" t="str">
        <f t="shared" si="17"/>
        <v>014 - 009</v>
      </c>
      <c r="D1103" s="52" t="s">
        <v>34487</v>
      </c>
      <c r="E1103" s="52" t="s">
        <v>31453</v>
      </c>
      <c r="F1103" s="16" t="s">
        <v>9888</v>
      </c>
      <c r="G1103" s="16" t="s">
        <v>31452</v>
      </c>
      <c r="H1103" s="16" t="s">
        <v>32666</v>
      </c>
      <c r="I1103" s="16" t="s">
        <v>9889</v>
      </c>
      <c r="J1103" s="16"/>
    </row>
    <row r="1104" spans="1:10">
      <c r="A1104" s="16" t="s">
        <v>10669</v>
      </c>
      <c r="B1104" s="52" t="s">
        <v>1530</v>
      </c>
      <c r="C1104" s="16" t="str">
        <f t="shared" si="17"/>
        <v>015 - 818</v>
      </c>
      <c r="D1104" s="52"/>
      <c r="E1104" s="52" t="s">
        <v>32665</v>
      </c>
      <c r="F1104" s="16"/>
      <c r="G1104" s="16" t="s">
        <v>32664</v>
      </c>
      <c r="H1104" s="16" t="s">
        <v>32666</v>
      </c>
      <c r="I1104" s="16" t="s">
        <v>37517</v>
      </c>
      <c r="J1104" s="16" t="s">
        <v>34487</v>
      </c>
    </row>
    <row r="1105" spans="1:10">
      <c r="A1105" s="16" t="s">
        <v>32268</v>
      </c>
      <c r="B1105" s="52" t="s">
        <v>30678</v>
      </c>
      <c r="C1105" s="16" t="str">
        <f t="shared" si="17"/>
        <v>018 - 019</v>
      </c>
      <c r="D1105" s="52" t="s">
        <v>36059</v>
      </c>
      <c r="E1105" s="52" t="s">
        <v>35975</v>
      </c>
      <c r="F1105" s="16" t="s">
        <v>34298</v>
      </c>
      <c r="G1105" s="16" t="s">
        <v>35974</v>
      </c>
      <c r="H1105" s="16" t="s">
        <v>32666</v>
      </c>
      <c r="I1105" s="16" t="s">
        <v>32269</v>
      </c>
      <c r="J1105" s="16"/>
    </row>
    <row r="1106" spans="1:10">
      <c r="A1106" s="16" t="s">
        <v>30959</v>
      </c>
      <c r="B1106" s="52" t="s">
        <v>2699</v>
      </c>
      <c r="C1106" s="16" t="str">
        <f t="shared" si="17"/>
        <v>002 - 804</v>
      </c>
      <c r="D1106" s="52"/>
      <c r="E1106" s="52" t="s">
        <v>36066</v>
      </c>
      <c r="G1106" s="16" t="s">
        <v>20457</v>
      </c>
      <c r="H1106" s="16" t="s">
        <v>10732</v>
      </c>
      <c r="I1106" s="16" t="s">
        <v>30960</v>
      </c>
      <c r="J1106" s="16" t="s">
        <v>34487</v>
      </c>
    </row>
    <row r="1107" spans="1:10">
      <c r="A1107" s="16" t="s">
        <v>14894</v>
      </c>
      <c r="B1107" s="52" t="s">
        <v>31943</v>
      </c>
      <c r="C1107" s="16" t="str">
        <f t="shared" si="17"/>
        <v>017 - 810</v>
      </c>
      <c r="D1107" s="52"/>
      <c r="E1107" s="52" t="s">
        <v>22538</v>
      </c>
      <c r="F1107" s="16"/>
      <c r="G1107" s="16" t="s">
        <v>22537</v>
      </c>
      <c r="H1107" s="16" t="s">
        <v>32666</v>
      </c>
      <c r="I1107" s="16" t="s">
        <v>14895</v>
      </c>
      <c r="J1107" s="16" t="s">
        <v>34487</v>
      </c>
    </row>
    <row r="1108" spans="1:10">
      <c r="A1108" s="16" t="s">
        <v>36786</v>
      </c>
      <c r="B1108" s="52" t="s">
        <v>31944</v>
      </c>
      <c r="C1108" s="16" t="str">
        <f t="shared" si="17"/>
        <v>017 - 022</v>
      </c>
      <c r="D1108" s="52" t="s">
        <v>34487</v>
      </c>
      <c r="E1108" s="52" t="s">
        <v>22538</v>
      </c>
      <c r="F1108" s="16" t="s">
        <v>36787</v>
      </c>
      <c r="G1108" s="16" t="s">
        <v>22537</v>
      </c>
      <c r="H1108" s="16" t="s">
        <v>32666</v>
      </c>
      <c r="I1108" s="16" t="s">
        <v>36788</v>
      </c>
      <c r="J1108" s="16"/>
    </row>
    <row r="1109" spans="1:10">
      <c r="A1109" s="16" t="s">
        <v>28078</v>
      </c>
      <c r="B1109" s="52" t="s">
        <v>37372</v>
      </c>
      <c r="C1109" s="16" t="str">
        <f t="shared" si="17"/>
        <v>095 - 016</v>
      </c>
      <c r="D1109" s="52" t="s">
        <v>34487</v>
      </c>
      <c r="E1109" s="52" t="s">
        <v>5719</v>
      </c>
      <c r="F1109" s="16" t="s">
        <v>36792</v>
      </c>
      <c r="G1109" s="16" t="s">
        <v>29627</v>
      </c>
      <c r="H1109" s="16" t="s">
        <v>33521</v>
      </c>
      <c r="I1109" s="16" t="s">
        <v>28079</v>
      </c>
    </row>
    <row r="1110" spans="1:10">
      <c r="A1110" s="16" t="s">
        <v>21293</v>
      </c>
      <c r="B1110" s="52" t="s">
        <v>20540</v>
      </c>
      <c r="C1110" s="16" t="str">
        <f t="shared" si="17"/>
        <v>091 - 011</v>
      </c>
      <c r="D1110" s="52" t="s">
        <v>34487</v>
      </c>
      <c r="E1110" s="52" t="s">
        <v>31546</v>
      </c>
      <c r="F1110" s="16" t="s">
        <v>9811</v>
      </c>
      <c r="G1110" s="16" t="s">
        <v>31545</v>
      </c>
      <c r="H1110" s="16" t="s">
        <v>33521</v>
      </c>
      <c r="I1110" s="16" t="s">
        <v>9812</v>
      </c>
    </row>
    <row r="1111" spans="1:10">
      <c r="A1111" s="16" t="s">
        <v>7869</v>
      </c>
      <c r="B1111" s="52" t="s">
        <v>14799</v>
      </c>
      <c r="C1111" s="16" t="str">
        <f t="shared" si="17"/>
        <v>069 - 007</v>
      </c>
      <c r="D1111" s="52" t="s">
        <v>34487</v>
      </c>
      <c r="E1111" s="52" t="s">
        <v>36727</v>
      </c>
      <c r="F1111" s="16" t="s">
        <v>3090</v>
      </c>
      <c r="G1111" s="16" t="s">
        <v>36726</v>
      </c>
      <c r="H1111" s="16" t="s">
        <v>15395</v>
      </c>
      <c r="I1111" s="16" t="s">
        <v>29406</v>
      </c>
      <c r="J1111" s="16"/>
    </row>
    <row r="1112" spans="1:10">
      <c r="A1112" s="16" t="s">
        <v>29729</v>
      </c>
      <c r="B1112" s="52" t="s">
        <v>33609</v>
      </c>
      <c r="C1112" s="16" t="str">
        <f t="shared" si="17"/>
        <v>096 - 006</v>
      </c>
      <c r="D1112" s="52" t="s">
        <v>36059</v>
      </c>
      <c r="E1112" s="52" t="s">
        <v>14652</v>
      </c>
      <c r="F1112" s="16" t="s">
        <v>36598</v>
      </c>
      <c r="G1112" s="16" t="s">
        <v>14651</v>
      </c>
      <c r="H1112" s="16" t="s">
        <v>10732</v>
      </c>
      <c r="I1112" s="16" t="s">
        <v>36599</v>
      </c>
      <c r="J1112" s="16"/>
    </row>
    <row r="1113" spans="1:10">
      <c r="A1113" s="16" t="s">
        <v>6603</v>
      </c>
      <c r="B1113" s="52" t="s">
        <v>2700</v>
      </c>
      <c r="C1113" s="16" t="str">
        <f t="shared" si="17"/>
        <v>002 - 018</v>
      </c>
      <c r="D1113" s="52" t="s">
        <v>36059</v>
      </c>
      <c r="E1113" s="52" t="s">
        <v>36066</v>
      </c>
      <c r="F1113" s="16" t="s">
        <v>15302</v>
      </c>
      <c r="G1113" s="16" t="s">
        <v>20457</v>
      </c>
      <c r="H1113" s="16" t="s">
        <v>10732</v>
      </c>
      <c r="I1113" s="16" t="s">
        <v>36599</v>
      </c>
      <c r="J1113" s="16" t="s">
        <v>7990</v>
      </c>
    </row>
    <row r="1114" spans="1:10">
      <c r="A1114" s="16" t="s">
        <v>37518</v>
      </c>
      <c r="B1114" s="52" t="s">
        <v>37647</v>
      </c>
      <c r="C1114" s="16" t="str">
        <f t="shared" si="17"/>
        <v>012 - 818</v>
      </c>
      <c r="D1114" s="52"/>
      <c r="E1114" s="52" t="s">
        <v>18879</v>
      </c>
      <c r="F1114" s="16"/>
      <c r="G1114" s="16" t="s">
        <v>26253</v>
      </c>
      <c r="H1114" s="16" t="s">
        <v>32666</v>
      </c>
      <c r="I1114" s="16" t="s">
        <v>37519</v>
      </c>
      <c r="J1114" s="16" t="s">
        <v>34487</v>
      </c>
    </row>
    <row r="1115" spans="1:10">
      <c r="A1115" s="16" t="s">
        <v>19018</v>
      </c>
      <c r="B1115" s="52" t="s">
        <v>8109</v>
      </c>
      <c r="C1115" s="16" t="str">
        <f t="shared" si="17"/>
        <v>029 - 803</v>
      </c>
      <c r="D1115" s="52"/>
      <c r="E1115" s="52" t="s">
        <v>25917</v>
      </c>
      <c r="F1115" s="16"/>
      <c r="G1115" s="16" t="s">
        <v>25916</v>
      </c>
      <c r="H1115" s="16" t="s">
        <v>32660</v>
      </c>
      <c r="I1115" s="16" t="s">
        <v>19019</v>
      </c>
      <c r="J1115" s="16" t="s">
        <v>34487</v>
      </c>
    </row>
    <row r="1116" spans="1:10">
      <c r="A1116" s="16" t="s">
        <v>26776</v>
      </c>
      <c r="B1116" s="52" t="s">
        <v>26549</v>
      </c>
      <c r="C1116" s="16" t="str">
        <f t="shared" si="17"/>
        <v>026 - 004</v>
      </c>
      <c r="D1116" s="52" t="s">
        <v>34487</v>
      </c>
      <c r="E1116" s="52" t="s">
        <v>8857</v>
      </c>
      <c r="F1116" s="16" t="s">
        <v>8855</v>
      </c>
      <c r="G1116" s="16" t="s">
        <v>8856</v>
      </c>
      <c r="H1116" s="16" t="s">
        <v>32660</v>
      </c>
      <c r="I1116" s="16" t="s">
        <v>26777</v>
      </c>
      <c r="J1116" s="16"/>
    </row>
    <row r="1117" spans="1:10">
      <c r="A1117" s="16" t="s">
        <v>25236</v>
      </c>
      <c r="B1117" s="52" t="s">
        <v>20541</v>
      </c>
      <c r="C1117" s="16" t="str">
        <f t="shared" si="17"/>
        <v>091 - 012</v>
      </c>
      <c r="D1117" s="52" t="s">
        <v>34487</v>
      </c>
      <c r="E1117" s="52" t="s">
        <v>31546</v>
      </c>
      <c r="F1117" s="16" t="s">
        <v>25237</v>
      </c>
      <c r="G1117" s="16" t="s">
        <v>31545</v>
      </c>
      <c r="H1117" s="16" t="s">
        <v>33521</v>
      </c>
      <c r="I1117" s="16" t="s">
        <v>25238</v>
      </c>
    </row>
    <row r="1118" spans="1:10">
      <c r="A1118" s="16" t="s">
        <v>29883</v>
      </c>
      <c r="B1118" s="52" t="s">
        <v>33650</v>
      </c>
      <c r="C1118" s="16" t="str">
        <f t="shared" si="17"/>
        <v>090 - 014</v>
      </c>
      <c r="D1118" s="52" t="s">
        <v>34487</v>
      </c>
      <c r="E1118" s="52" t="s">
        <v>33520</v>
      </c>
      <c r="F1118" s="16" t="s">
        <v>29884</v>
      </c>
      <c r="G1118" s="16" t="s">
        <v>33519</v>
      </c>
      <c r="H1118" s="16" t="s">
        <v>33521</v>
      </c>
      <c r="I1118" s="16" t="s">
        <v>29885</v>
      </c>
    </row>
    <row r="1119" spans="1:10">
      <c r="A1119" s="16" t="s">
        <v>4330</v>
      </c>
      <c r="B1119" s="52" t="s">
        <v>33651</v>
      </c>
      <c r="C1119" s="16" t="str">
        <f t="shared" si="17"/>
        <v>090 - 015</v>
      </c>
      <c r="D1119" s="52" t="s">
        <v>36059</v>
      </c>
      <c r="E1119" s="52" t="s">
        <v>33520</v>
      </c>
      <c r="F1119" s="16" t="s">
        <v>16561</v>
      </c>
      <c r="G1119" s="16" t="s">
        <v>33519</v>
      </c>
      <c r="H1119" s="16" t="s">
        <v>33521</v>
      </c>
      <c r="I1119" s="16" t="s">
        <v>4331</v>
      </c>
    </row>
    <row r="1120" spans="1:10">
      <c r="A1120" s="16" t="s">
        <v>14853</v>
      </c>
      <c r="B1120" s="52" t="s">
        <v>29062</v>
      </c>
      <c r="C1120" s="16" t="str">
        <f t="shared" si="17"/>
        <v>022 - 811</v>
      </c>
      <c r="D1120" s="52"/>
      <c r="E1120" s="52" t="s">
        <v>4777</v>
      </c>
      <c r="F1120" s="16"/>
      <c r="G1120" s="16" t="s">
        <v>4776</v>
      </c>
      <c r="H1120" s="16" t="s">
        <v>4778</v>
      </c>
      <c r="I1120" s="16" t="s">
        <v>14854</v>
      </c>
      <c r="J1120" s="16" t="s">
        <v>34487</v>
      </c>
    </row>
    <row r="1121" spans="1:10">
      <c r="A1121" s="16" t="s">
        <v>22051</v>
      </c>
      <c r="B1121" s="52" t="s">
        <v>9032</v>
      </c>
      <c r="C1121" s="16" t="str">
        <f t="shared" si="17"/>
        <v>010 - 805</v>
      </c>
      <c r="D1121" s="52"/>
      <c r="E1121" s="52" t="s">
        <v>30437</v>
      </c>
      <c r="F1121" s="16"/>
      <c r="G1121" s="16" t="s">
        <v>30436</v>
      </c>
      <c r="H1121" s="16" t="s">
        <v>34573</v>
      </c>
      <c r="I1121" s="16" t="s">
        <v>13828</v>
      </c>
      <c r="J1121" s="16" t="s">
        <v>34487</v>
      </c>
    </row>
    <row r="1122" spans="1:10">
      <c r="A1122" s="16" t="s">
        <v>27796</v>
      </c>
      <c r="B1122" s="52" t="s">
        <v>9033</v>
      </c>
      <c r="C1122" s="16" t="str">
        <f t="shared" si="17"/>
        <v>010 - 005</v>
      </c>
      <c r="D1122" s="52" t="s">
        <v>34487</v>
      </c>
      <c r="E1122" s="52" t="s">
        <v>30437</v>
      </c>
      <c r="F1122" s="16" t="s">
        <v>27797</v>
      </c>
      <c r="G1122" s="16" t="s">
        <v>30436</v>
      </c>
      <c r="H1122" s="16" t="s">
        <v>34573</v>
      </c>
      <c r="I1122" s="16" t="s">
        <v>27798</v>
      </c>
    </row>
    <row r="1123" spans="1:10">
      <c r="A1123" s="16" t="s">
        <v>22392</v>
      </c>
      <c r="B1123" s="52" t="s">
        <v>20542</v>
      </c>
      <c r="C1123" s="16" t="str">
        <f t="shared" si="17"/>
        <v>091 - 013</v>
      </c>
      <c r="D1123" s="52" t="s">
        <v>34487</v>
      </c>
      <c r="E1123" s="52" t="s">
        <v>31546</v>
      </c>
      <c r="F1123" s="16" t="s">
        <v>31741</v>
      </c>
      <c r="G1123" s="16" t="s">
        <v>31545</v>
      </c>
      <c r="H1123" s="16" t="s">
        <v>33521</v>
      </c>
      <c r="I1123" s="16" t="s">
        <v>31742</v>
      </c>
      <c r="J1123" s="16"/>
    </row>
    <row r="1124" spans="1:10">
      <c r="A1124" s="16" t="s">
        <v>21368</v>
      </c>
      <c r="B1124" s="52" t="s">
        <v>8110</v>
      </c>
      <c r="C1124" s="16" t="str">
        <f t="shared" si="17"/>
        <v>029 - 007</v>
      </c>
      <c r="D1124" s="52" t="s">
        <v>34487</v>
      </c>
      <c r="E1124" s="52" t="s">
        <v>25917</v>
      </c>
      <c r="F1124" s="16" t="s">
        <v>21369</v>
      </c>
      <c r="G1124" s="16" t="s">
        <v>25916</v>
      </c>
      <c r="H1124" s="16" t="s">
        <v>32660</v>
      </c>
      <c r="I1124" s="16" t="s">
        <v>21370</v>
      </c>
      <c r="J1124" s="16"/>
    </row>
    <row r="1125" spans="1:10">
      <c r="A1125" s="16" t="s">
        <v>13610</v>
      </c>
      <c r="B1125" s="52" t="s">
        <v>11829</v>
      </c>
      <c r="C1125" s="16" t="str">
        <f t="shared" si="17"/>
        <v>023 - 010</v>
      </c>
      <c r="D1125" s="52" t="s">
        <v>36059</v>
      </c>
      <c r="E1125" s="52" t="s">
        <v>380</v>
      </c>
      <c r="F1125" s="16" t="s">
        <v>27833</v>
      </c>
      <c r="G1125" s="16" t="s">
        <v>379</v>
      </c>
      <c r="H1125" s="16" t="s">
        <v>32660</v>
      </c>
      <c r="I1125" s="16" t="s">
        <v>27731</v>
      </c>
    </row>
    <row r="1126" spans="1:10">
      <c r="A1126" s="16" t="s">
        <v>37109</v>
      </c>
      <c r="B1126" s="52" t="s">
        <v>11830</v>
      </c>
      <c r="C1126" s="16" t="str">
        <f t="shared" si="17"/>
        <v>023 - 011</v>
      </c>
      <c r="D1126" s="52" t="s">
        <v>34487</v>
      </c>
      <c r="E1126" s="52" t="s">
        <v>380</v>
      </c>
      <c r="F1126" s="16" t="s">
        <v>37110</v>
      </c>
      <c r="G1126" s="16" t="s">
        <v>379</v>
      </c>
      <c r="H1126" s="16" t="s">
        <v>32660</v>
      </c>
      <c r="I1126" s="16" t="s">
        <v>28355</v>
      </c>
    </row>
    <row r="1127" spans="1:10">
      <c r="A1127" s="16" t="s">
        <v>36503</v>
      </c>
      <c r="B1127" s="52" t="s">
        <v>15438</v>
      </c>
      <c r="C1127" s="16" t="str">
        <f t="shared" si="17"/>
        <v>006 - 021</v>
      </c>
      <c r="D1127" s="52" t="s">
        <v>36059</v>
      </c>
      <c r="E1127" s="52" t="s">
        <v>26671</v>
      </c>
      <c r="F1127" s="16" t="s">
        <v>10319</v>
      </c>
      <c r="G1127" s="16" t="s">
        <v>26670</v>
      </c>
      <c r="H1127" s="16" t="s">
        <v>10732</v>
      </c>
      <c r="I1127" s="16" t="s">
        <v>10320</v>
      </c>
    </row>
    <row r="1128" spans="1:10">
      <c r="A1128" s="16" t="s">
        <v>24642</v>
      </c>
      <c r="B1128" s="52" t="s">
        <v>9045</v>
      </c>
      <c r="C1128" s="16" t="str">
        <f t="shared" si="17"/>
        <v>012 - 819</v>
      </c>
      <c r="D1128" s="52"/>
      <c r="E1128" s="52" t="s">
        <v>18879</v>
      </c>
      <c r="G1128" s="16" t="s">
        <v>26253</v>
      </c>
      <c r="H1128" s="16" t="s">
        <v>32666</v>
      </c>
      <c r="I1128" s="16" t="s">
        <v>24643</v>
      </c>
      <c r="J1128" s="16" t="s">
        <v>34487</v>
      </c>
    </row>
    <row r="1129" spans="1:10">
      <c r="A1129" s="16" t="s">
        <v>13829</v>
      </c>
      <c r="B1129" s="52" t="s">
        <v>14159</v>
      </c>
      <c r="C1129" s="16" t="str">
        <f t="shared" si="17"/>
        <v>008 - 805</v>
      </c>
      <c r="D1129" s="52"/>
      <c r="E1129" s="52" t="s">
        <v>16664</v>
      </c>
      <c r="F1129" s="16"/>
      <c r="G1129" s="16" t="s">
        <v>16663</v>
      </c>
      <c r="H1129" s="16" t="s">
        <v>34573</v>
      </c>
      <c r="I1129" s="16" t="s">
        <v>18585</v>
      </c>
      <c r="J1129" s="16" t="s">
        <v>34487</v>
      </c>
    </row>
    <row r="1130" spans="1:10">
      <c r="A1130" s="16" t="s">
        <v>36201</v>
      </c>
      <c r="B1130" s="52" t="s">
        <v>19780</v>
      </c>
      <c r="C1130" s="16" t="str">
        <f t="shared" si="17"/>
        <v>001 - 033</v>
      </c>
      <c r="D1130" s="52" t="s">
        <v>36059</v>
      </c>
      <c r="E1130" s="52" t="s">
        <v>37671</v>
      </c>
      <c r="F1130" s="16" t="s">
        <v>35568</v>
      </c>
      <c r="G1130" s="16" t="s">
        <v>37670</v>
      </c>
      <c r="H1130" s="16" t="s">
        <v>10732</v>
      </c>
      <c r="I1130" s="16" t="s">
        <v>36202</v>
      </c>
    </row>
    <row r="1131" spans="1:10">
      <c r="A1131" s="16" t="s">
        <v>281</v>
      </c>
      <c r="B1131" s="52" t="s">
        <v>19113</v>
      </c>
      <c r="C1131" s="16" t="str">
        <f t="shared" si="17"/>
        <v>063 - 008</v>
      </c>
      <c r="D1131" s="52" t="s">
        <v>36059</v>
      </c>
      <c r="E1131" s="52" t="s">
        <v>30281</v>
      </c>
      <c r="F1131" s="16" t="s">
        <v>282</v>
      </c>
      <c r="G1131" s="16" t="s">
        <v>30319</v>
      </c>
      <c r="H1131" s="16" t="s">
        <v>30282</v>
      </c>
      <c r="I1131" s="16" t="s">
        <v>283</v>
      </c>
      <c r="J1131" s="16"/>
    </row>
    <row r="1132" spans="1:10">
      <c r="A1132" s="16" t="s">
        <v>2760</v>
      </c>
      <c r="B1132" s="52" t="s">
        <v>19114</v>
      </c>
      <c r="C1132" s="16" t="str">
        <f t="shared" si="17"/>
        <v>063 - 009</v>
      </c>
      <c r="D1132" s="52" t="s">
        <v>36059</v>
      </c>
      <c r="E1132" s="52" t="s">
        <v>30281</v>
      </c>
      <c r="F1132" s="16" t="s">
        <v>2761</v>
      </c>
      <c r="G1132" s="16" t="s">
        <v>30319</v>
      </c>
      <c r="H1132" s="16" t="s">
        <v>30282</v>
      </c>
      <c r="I1132" s="16" t="s">
        <v>2762</v>
      </c>
      <c r="J1132" s="16"/>
    </row>
    <row r="1133" spans="1:10">
      <c r="A1133" s="16" t="s">
        <v>16606</v>
      </c>
      <c r="B1133" s="52" t="s">
        <v>29063</v>
      </c>
      <c r="C1133" s="16" t="str">
        <f t="shared" si="17"/>
        <v>022 - 023</v>
      </c>
      <c r="D1133" s="52" t="s">
        <v>34487</v>
      </c>
      <c r="E1133" s="52" t="s">
        <v>4777</v>
      </c>
      <c r="F1133" s="16" t="s">
        <v>16607</v>
      </c>
      <c r="G1133" s="16" t="s">
        <v>4776</v>
      </c>
      <c r="H1133" s="16" t="s">
        <v>4778</v>
      </c>
      <c r="I1133" s="16" t="s">
        <v>3716</v>
      </c>
    </row>
    <row r="1134" spans="1:10">
      <c r="A1134" s="16" t="s">
        <v>20474</v>
      </c>
      <c r="B1134" s="52" t="s">
        <v>16096</v>
      </c>
      <c r="C1134" s="16" t="str">
        <f t="shared" si="17"/>
        <v>004 - 026</v>
      </c>
      <c r="D1134" s="52" t="s">
        <v>34487</v>
      </c>
      <c r="E1134" s="52" t="s">
        <v>10758</v>
      </c>
      <c r="F1134" s="16" t="s">
        <v>16892</v>
      </c>
      <c r="G1134" s="16" t="s">
        <v>10757</v>
      </c>
      <c r="H1134" s="16" t="s">
        <v>10732</v>
      </c>
      <c r="I1134" s="16" t="s">
        <v>20475</v>
      </c>
      <c r="J1134" s="16"/>
    </row>
    <row r="1135" spans="1:10">
      <c r="A1135" s="16" t="s">
        <v>36789</v>
      </c>
      <c r="B1135" s="52" t="s">
        <v>15439</v>
      </c>
      <c r="C1135" s="16" t="str">
        <f t="shared" si="17"/>
        <v>006 - 022</v>
      </c>
      <c r="D1135" s="52" t="s">
        <v>34487</v>
      </c>
      <c r="E1135" s="52" t="s">
        <v>26671</v>
      </c>
      <c r="F1135" s="16" t="s">
        <v>26669</v>
      </c>
      <c r="G1135" s="16" t="s">
        <v>26670</v>
      </c>
      <c r="H1135" s="16" t="s">
        <v>10732</v>
      </c>
      <c r="I1135" s="16" t="s">
        <v>36790</v>
      </c>
      <c r="J1135" s="16"/>
    </row>
    <row r="1136" spans="1:10">
      <c r="A1136" s="16" t="s">
        <v>35877</v>
      </c>
      <c r="B1136" s="52" t="s">
        <v>7296</v>
      </c>
      <c r="C1136" s="16" t="str">
        <f t="shared" si="17"/>
        <v>013 - 027</v>
      </c>
      <c r="D1136" s="52" t="s">
        <v>36059</v>
      </c>
      <c r="E1136" s="52" t="s">
        <v>26240</v>
      </c>
      <c r="F1136" s="16" t="s">
        <v>10426</v>
      </c>
      <c r="G1136" s="16" t="s">
        <v>26239</v>
      </c>
      <c r="H1136" s="16" t="s">
        <v>32666</v>
      </c>
      <c r="I1136" s="16" t="s">
        <v>13652</v>
      </c>
      <c r="J1136" s="16" t="s">
        <v>7990</v>
      </c>
    </row>
    <row r="1137" spans="1:10">
      <c r="A1137" s="16" t="s">
        <v>13650</v>
      </c>
      <c r="B1137" s="52" t="s">
        <v>3886</v>
      </c>
      <c r="C1137" s="16" t="str">
        <f t="shared" si="17"/>
        <v>097 - 009</v>
      </c>
      <c r="D1137" s="52" t="s">
        <v>36059</v>
      </c>
      <c r="E1137" s="52" t="s">
        <v>26245</v>
      </c>
      <c r="F1137" s="16" t="s">
        <v>13651</v>
      </c>
      <c r="G1137" s="16" t="s">
        <v>26244</v>
      </c>
      <c r="H1137" s="16" t="s">
        <v>32666</v>
      </c>
      <c r="I1137" s="16" t="s">
        <v>13652</v>
      </c>
      <c r="J1137" s="16"/>
    </row>
    <row r="1138" spans="1:10">
      <c r="A1138" s="16" t="s">
        <v>4768</v>
      </c>
      <c r="B1138" s="52" t="s">
        <v>26011</v>
      </c>
      <c r="C1138" s="16" t="str">
        <f t="shared" si="17"/>
        <v>018 - 020</v>
      </c>
      <c r="D1138" s="52" t="s">
        <v>36059</v>
      </c>
      <c r="E1138" s="52" t="s">
        <v>35975</v>
      </c>
      <c r="F1138" s="16" t="s">
        <v>25210</v>
      </c>
      <c r="G1138" s="16" t="s">
        <v>35974</v>
      </c>
      <c r="H1138" s="16" t="s">
        <v>32666</v>
      </c>
      <c r="I1138" s="16" t="s">
        <v>4769</v>
      </c>
    </row>
    <row r="1139" spans="1:10">
      <c r="A1139" s="16" t="s">
        <v>14931</v>
      </c>
      <c r="B1139" s="52" t="s">
        <v>3222</v>
      </c>
      <c r="C1139" s="16" t="str">
        <f t="shared" si="17"/>
        <v>I99 - 093</v>
      </c>
      <c r="D1139" s="52"/>
      <c r="E1139" s="52" t="s">
        <v>10726</v>
      </c>
      <c r="F1139" s="16"/>
      <c r="G1139" s="16" t="s">
        <v>10725</v>
      </c>
      <c r="H1139" s="16" t="s">
        <v>10727</v>
      </c>
      <c r="I1139" s="16" t="s">
        <v>14932</v>
      </c>
    </row>
    <row r="1140" spans="1:10">
      <c r="A1140" s="16" t="s">
        <v>1365</v>
      </c>
      <c r="B1140" s="52" t="s">
        <v>19830</v>
      </c>
      <c r="C1140" s="16" t="str">
        <f t="shared" si="17"/>
        <v>016 - 033</v>
      </c>
      <c r="D1140" s="52" t="s">
        <v>34487</v>
      </c>
      <c r="E1140" s="52" t="s">
        <v>10742</v>
      </c>
      <c r="F1140" s="16" t="s">
        <v>10740</v>
      </c>
      <c r="G1140" s="16" t="s">
        <v>10741</v>
      </c>
      <c r="H1140" s="16" t="s">
        <v>32666</v>
      </c>
      <c r="I1140" s="16" t="s">
        <v>18824</v>
      </c>
      <c r="J1140" s="16"/>
    </row>
    <row r="1141" spans="1:10">
      <c r="A1141" s="16" t="s">
        <v>3688</v>
      </c>
      <c r="B1141" s="52" t="s">
        <v>16097</v>
      </c>
      <c r="C1141" s="16" t="str">
        <f t="shared" si="17"/>
        <v>004 - 027</v>
      </c>
      <c r="D1141" s="52" t="s">
        <v>34487</v>
      </c>
      <c r="E1141" s="52" t="s">
        <v>10758</v>
      </c>
      <c r="F1141" s="16" t="s">
        <v>27830</v>
      </c>
      <c r="G1141" s="16" t="s">
        <v>10757</v>
      </c>
      <c r="H1141" s="16" t="s">
        <v>10732</v>
      </c>
      <c r="I1141" s="16" t="s">
        <v>3689</v>
      </c>
      <c r="J1141" s="16"/>
    </row>
    <row r="1142" spans="1:10">
      <c r="A1142" s="16" t="s">
        <v>6895</v>
      </c>
      <c r="B1142" s="52" t="s">
        <v>22953</v>
      </c>
      <c r="C1142" s="16" t="str">
        <f t="shared" si="17"/>
        <v>079 - 012</v>
      </c>
      <c r="D1142" s="52" t="s">
        <v>36059</v>
      </c>
      <c r="E1142" s="52" t="s">
        <v>4771</v>
      </c>
      <c r="F1142" s="16" t="s">
        <v>7004</v>
      </c>
      <c r="G1142" s="16" t="s">
        <v>4770</v>
      </c>
      <c r="H1142" s="16" t="s">
        <v>4772</v>
      </c>
      <c r="I1142" s="16" t="s">
        <v>6896</v>
      </c>
    </row>
    <row r="1143" spans="1:10">
      <c r="A1143" s="16" t="s">
        <v>32973</v>
      </c>
      <c r="B1143" s="52" t="s">
        <v>12154</v>
      </c>
      <c r="C1143" s="16" t="str">
        <f t="shared" si="17"/>
        <v>075 - 009</v>
      </c>
      <c r="D1143" s="52" t="s">
        <v>34487</v>
      </c>
      <c r="E1143" s="52" t="s">
        <v>25912</v>
      </c>
      <c r="F1143" s="16" t="s">
        <v>27443</v>
      </c>
      <c r="G1143" s="16" t="s">
        <v>31815</v>
      </c>
      <c r="H1143" s="16" t="s">
        <v>37422</v>
      </c>
      <c r="I1143" s="16" t="s">
        <v>32974</v>
      </c>
    </row>
    <row r="1144" spans="1:10">
      <c r="A1144" s="16" t="s">
        <v>15142</v>
      </c>
      <c r="B1144" s="52" t="s">
        <v>3223</v>
      </c>
      <c r="C1144" s="16" t="str">
        <f t="shared" si="17"/>
        <v>I99 - 391</v>
      </c>
      <c r="D1144" s="52"/>
      <c r="E1144" s="52" t="s">
        <v>10726</v>
      </c>
      <c r="F1144" s="16"/>
      <c r="G1144" s="16" t="s">
        <v>10725</v>
      </c>
      <c r="H1144" s="16" t="s">
        <v>10727</v>
      </c>
      <c r="I1144" s="16" t="s">
        <v>7033</v>
      </c>
    </row>
    <row r="1145" spans="1:10">
      <c r="A1145" s="16" t="s">
        <v>5159</v>
      </c>
      <c r="B1145" s="52" t="s">
        <v>15426</v>
      </c>
      <c r="C1145" s="16" t="str">
        <f t="shared" si="17"/>
        <v>019 - 809</v>
      </c>
      <c r="D1145" s="52"/>
      <c r="E1145" s="52" t="s">
        <v>23092</v>
      </c>
      <c r="F1145" s="16"/>
      <c r="G1145" s="16" t="s">
        <v>23091</v>
      </c>
      <c r="H1145" s="16" t="s">
        <v>32666</v>
      </c>
      <c r="I1145" s="16" t="s">
        <v>25048</v>
      </c>
      <c r="J1145" s="16" t="s">
        <v>34487</v>
      </c>
    </row>
    <row r="1146" spans="1:10">
      <c r="A1146" s="16" t="s">
        <v>32118</v>
      </c>
      <c r="B1146" s="52" t="s">
        <v>19745</v>
      </c>
      <c r="C1146" s="16" t="str">
        <f t="shared" si="17"/>
        <v>016 - 034</v>
      </c>
      <c r="D1146" s="52" t="s">
        <v>36059</v>
      </c>
      <c r="E1146" s="52" t="s">
        <v>10742</v>
      </c>
      <c r="F1146" s="16" t="s">
        <v>32627</v>
      </c>
      <c r="G1146" s="16" t="s">
        <v>10741</v>
      </c>
      <c r="H1146" s="16" t="s">
        <v>32666</v>
      </c>
      <c r="I1146" s="16" t="s">
        <v>32119</v>
      </c>
    </row>
    <row r="1147" spans="1:10">
      <c r="A1147" s="16" t="s">
        <v>30961</v>
      </c>
      <c r="B1147" s="52" t="s">
        <v>26012</v>
      </c>
      <c r="C1147" s="16" t="str">
        <f t="shared" si="17"/>
        <v>018 - 804</v>
      </c>
      <c r="D1147" s="52"/>
      <c r="E1147" s="52" t="s">
        <v>35975</v>
      </c>
      <c r="G1147" s="16" t="s">
        <v>35974</v>
      </c>
      <c r="H1147" s="16" t="s">
        <v>32666</v>
      </c>
      <c r="I1147" s="16" t="s">
        <v>30962</v>
      </c>
      <c r="J1147" s="16" t="s">
        <v>34487</v>
      </c>
    </row>
    <row r="1148" spans="1:10">
      <c r="A1148" s="16" t="s">
        <v>24644</v>
      </c>
      <c r="B1148" s="52" t="s">
        <v>1531</v>
      </c>
      <c r="C1148" s="16" t="str">
        <f t="shared" si="17"/>
        <v>015 - 819</v>
      </c>
      <c r="D1148" s="52"/>
      <c r="E1148" s="52" t="s">
        <v>32665</v>
      </c>
      <c r="G1148" s="16" t="s">
        <v>32664</v>
      </c>
      <c r="H1148" s="16" t="s">
        <v>32666</v>
      </c>
      <c r="I1148" s="16" t="s">
        <v>19852</v>
      </c>
      <c r="J1148" s="16" t="s">
        <v>34487</v>
      </c>
    </row>
    <row r="1149" spans="1:10">
      <c r="A1149" s="16" t="s">
        <v>7227</v>
      </c>
      <c r="B1149" s="52" t="s">
        <v>31945</v>
      </c>
      <c r="C1149" s="16" t="str">
        <f t="shared" si="17"/>
        <v>017 - 023</v>
      </c>
      <c r="D1149" s="52" t="s">
        <v>34487</v>
      </c>
      <c r="E1149" s="52" t="s">
        <v>22538</v>
      </c>
      <c r="F1149" s="16" t="s">
        <v>7228</v>
      </c>
      <c r="G1149" s="16" t="s">
        <v>22537</v>
      </c>
      <c r="H1149" s="16" t="s">
        <v>32666</v>
      </c>
      <c r="I1149" s="16" t="s">
        <v>7229</v>
      </c>
    </row>
    <row r="1150" spans="1:10">
      <c r="A1150" s="16" t="s">
        <v>14855</v>
      </c>
      <c r="B1150" s="52" t="s">
        <v>31946</v>
      </c>
      <c r="C1150" s="16" t="str">
        <f t="shared" si="17"/>
        <v>017 - 811</v>
      </c>
      <c r="D1150" s="52"/>
      <c r="E1150" s="52" t="s">
        <v>22538</v>
      </c>
      <c r="F1150" s="16"/>
      <c r="G1150" s="16" t="s">
        <v>22537</v>
      </c>
      <c r="H1150" s="16" t="s">
        <v>32666</v>
      </c>
      <c r="I1150" s="16" t="s">
        <v>14856</v>
      </c>
      <c r="J1150" s="16" t="s">
        <v>34487</v>
      </c>
    </row>
    <row r="1151" spans="1:10">
      <c r="A1151" s="16" t="s">
        <v>17201</v>
      </c>
      <c r="B1151" s="52" t="s">
        <v>31947</v>
      </c>
      <c r="C1151" s="16" t="str">
        <f t="shared" si="17"/>
        <v>017 - 812</v>
      </c>
      <c r="D1151" s="52"/>
      <c r="E1151" s="52" t="s">
        <v>22538</v>
      </c>
      <c r="F1151" s="16"/>
      <c r="G1151" s="16" t="s">
        <v>22537</v>
      </c>
      <c r="H1151" s="16" t="s">
        <v>32666</v>
      </c>
      <c r="I1151" s="16" t="s">
        <v>17202</v>
      </c>
      <c r="J1151" s="16" t="s">
        <v>34487</v>
      </c>
    </row>
    <row r="1152" spans="1:10">
      <c r="A1152" s="16" t="s">
        <v>8091</v>
      </c>
      <c r="B1152" s="52" t="s">
        <v>33652</v>
      </c>
      <c r="C1152" s="16" t="str">
        <f t="shared" si="17"/>
        <v>090 - 016</v>
      </c>
      <c r="D1152" s="52" t="s">
        <v>34487</v>
      </c>
      <c r="E1152" s="52" t="s">
        <v>33520</v>
      </c>
      <c r="F1152" s="16" t="s">
        <v>453</v>
      </c>
      <c r="G1152" s="16" t="s">
        <v>33519</v>
      </c>
      <c r="H1152" s="16" t="s">
        <v>33521</v>
      </c>
      <c r="I1152" s="16" t="s">
        <v>3182</v>
      </c>
    </row>
    <row r="1153" spans="1:10">
      <c r="A1153" s="16" t="s">
        <v>30963</v>
      </c>
      <c r="B1153" s="52" t="s">
        <v>8111</v>
      </c>
      <c r="C1153" s="16" t="str">
        <f t="shared" ref="C1153:C1216" si="18">MID(A1153,1,3) &amp;" - " &amp;MID(A1153,4,3)</f>
        <v>029 - 804</v>
      </c>
      <c r="D1153" s="52"/>
      <c r="E1153" s="52" t="s">
        <v>25917</v>
      </c>
      <c r="G1153" s="16" t="s">
        <v>25916</v>
      </c>
      <c r="H1153" s="16" t="s">
        <v>32660</v>
      </c>
      <c r="I1153" s="16" t="s">
        <v>30964</v>
      </c>
      <c r="J1153" s="16" t="s">
        <v>34487</v>
      </c>
    </row>
    <row r="1154" spans="1:10">
      <c r="A1154" s="16" t="s">
        <v>25049</v>
      </c>
      <c r="B1154" s="52" t="s">
        <v>19781</v>
      </c>
      <c r="C1154" s="16" t="str">
        <f t="shared" si="18"/>
        <v>001 - 809</v>
      </c>
      <c r="D1154" s="52"/>
      <c r="E1154" s="52" t="s">
        <v>37671</v>
      </c>
      <c r="F1154" s="16"/>
      <c r="G1154" s="16" t="s">
        <v>37670</v>
      </c>
      <c r="H1154" s="16" t="s">
        <v>10732</v>
      </c>
      <c r="I1154" s="16" t="s">
        <v>25050</v>
      </c>
      <c r="J1154" s="16" t="s">
        <v>34487</v>
      </c>
    </row>
    <row r="1155" spans="1:10">
      <c r="A1155" s="16" t="s">
        <v>25025</v>
      </c>
      <c r="B1155" s="52" t="s">
        <v>19551</v>
      </c>
      <c r="C1155" s="16" t="str">
        <f t="shared" si="18"/>
        <v>080 - 011</v>
      </c>
      <c r="D1155" s="52" t="s">
        <v>34487</v>
      </c>
      <c r="E1155" s="52" t="s">
        <v>1692</v>
      </c>
      <c r="F1155" s="16" t="s">
        <v>25026</v>
      </c>
      <c r="G1155" s="16" t="s">
        <v>1691</v>
      </c>
      <c r="H1155" s="16" t="s">
        <v>4772</v>
      </c>
      <c r="I1155" s="16" t="s">
        <v>25027</v>
      </c>
    </row>
    <row r="1156" spans="1:10">
      <c r="A1156" s="16" t="s">
        <v>31743</v>
      </c>
      <c r="B1156" s="52" t="s">
        <v>19552</v>
      </c>
      <c r="C1156" s="16" t="str">
        <f t="shared" si="18"/>
        <v>080 - 013</v>
      </c>
      <c r="D1156" s="52" t="s">
        <v>34487</v>
      </c>
      <c r="E1156" s="52" t="s">
        <v>1692</v>
      </c>
      <c r="F1156" s="16" t="s">
        <v>31744</v>
      </c>
      <c r="G1156" s="16" t="s">
        <v>1691</v>
      </c>
      <c r="H1156" s="16" t="s">
        <v>4772</v>
      </c>
      <c r="I1156" s="16" t="s">
        <v>31745</v>
      </c>
      <c r="J1156" s="16"/>
    </row>
    <row r="1157" spans="1:10">
      <c r="A1157" s="16" t="s">
        <v>16133</v>
      </c>
      <c r="B1157" s="52" t="s">
        <v>24313</v>
      </c>
      <c r="C1157" s="16" t="str">
        <f t="shared" si="18"/>
        <v>080 - 012</v>
      </c>
      <c r="D1157" s="52" t="s">
        <v>34487</v>
      </c>
      <c r="E1157" s="52" t="s">
        <v>1692</v>
      </c>
      <c r="F1157" s="16" t="s">
        <v>35105</v>
      </c>
      <c r="G1157" s="16" t="s">
        <v>1691</v>
      </c>
      <c r="H1157" s="16" t="s">
        <v>4772</v>
      </c>
      <c r="I1157" s="16" t="s">
        <v>35106</v>
      </c>
    </row>
    <row r="1158" spans="1:10">
      <c r="A1158" s="16" t="s">
        <v>32604</v>
      </c>
      <c r="B1158" s="52" t="s">
        <v>31948</v>
      </c>
      <c r="C1158" s="16" t="str">
        <f t="shared" si="18"/>
        <v>017 - 024</v>
      </c>
      <c r="D1158" s="52" t="s">
        <v>34487</v>
      </c>
      <c r="E1158" s="52" t="s">
        <v>22538</v>
      </c>
      <c r="F1158" s="16" t="s">
        <v>32605</v>
      </c>
      <c r="G1158" s="16" t="s">
        <v>22537</v>
      </c>
      <c r="H1158" s="16" t="s">
        <v>32666</v>
      </c>
      <c r="I1158" s="16" t="s">
        <v>32606</v>
      </c>
    </row>
    <row r="1159" spans="1:10">
      <c r="A1159" s="16" t="s">
        <v>22488</v>
      </c>
      <c r="B1159" s="52" t="s">
        <v>10552</v>
      </c>
      <c r="C1159" s="16" t="str">
        <f t="shared" si="18"/>
        <v>004 - 028</v>
      </c>
      <c r="D1159" s="52" t="s">
        <v>34487</v>
      </c>
      <c r="E1159" s="52" t="s">
        <v>10758</v>
      </c>
      <c r="F1159" s="16" t="s">
        <v>22489</v>
      </c>
      <c r="G1159" s="16" t="s">
        <v>10757</v>
      </c>
      <c r="H1159" s="16" t="s">
        <v>10732</v>
      </c>
      <c r="I1159" s="16" t="s">
        <v>22490</v>
      </c>
    </row>
    <row r="1160" spans="1:10">
      <c r="A1160" s="16" t="s">
        <v>33737</v>
      </c>
      <c r="B1160" s="52" t="s">
        <v>31949</v>
      </c>
      <c r="C1160" s="16" t="str">
        <f t="shared" si="18"/>
        <v>017 - 025</v>
      </c>
      <c r="D1160" s="52" t="s">
        <v>34487</v>
      </c>
      <c r="E1160" s="52" t="s">
        <v>22538</v>
      </c>
      <c r="F1160" s="16" t="s">
        <v>8514</v>
      </c>
      <c r="G1160" s="16" t="s">
        <v>22537</v>
      </c>
      <c r="H1160" s="16" t="s">
        <v>32666</v>
      </c>
      <c r="I1160" s="16" t="s">
        <v>8515</v>
      </c>
    </row>
    <row r="1161" spans="1:10">
      <c r="A1161" s="16" t="s">
        <v>14896</v>
      </c>
      <c r="B1161" s="52" t="s">
        <v>19782</v>
      </c>
      <c r="C1161" s="16" t="str">
        <f t="shared" si="18"/>
        <v>001 - 810</v>
      </c>
      <c r="D1161" s="52"/>
      <c r="E1161" s="52" t="s">
        <v>37671</v>
      </c>
      <c r="F1161" s="16"/>
      <c r="G1161" s="16" t="s">
        <v>37670</v>
      </c>
      <c r="H1161" s="16" t="s">
        <v>10732</v>
      </c>
      <c r="I1161" s="16" t="s">
        <v>14897</v>
      </c>
      <c r="J1161" s="16" t="s">
        <v>34487</v>
      </c>
    </row>
    <row r="1162" spans="1:10">
      <c r="A1162" s="16" t="s">
        <v>36970</v>
      </c>
      <c r="B1162" s="52" t="s">
        <v>6633</v>
      </c>
      <c r="C1162" s="16" t="str">
        <f t="shared" si="18"/>
        <v>058 - 121</v>
      </c>
      <c r="D1162" s="52" t="s">
        <v>36059</v>
      </c>
      <c r="E1162" s="52" t="s">
        <v>10753</v>
      </c>
      <c r="F1162" s="16" t="s">
        <v>2755</v>
      </c>
      <c r="G1162" s="16" t="s">
        <v>10752</v>
      </c>
      <c r="H1162" s="16" t="s">
        <v>20396</v>
      </c>
      <c r="I1162" s="16" t="s">
        <v>5233</v>
      </c>
      <c r="J1162" s="16" t="s">
        <v>34487</v>
      </c>
    </row>
    <row r="1163" spans="1:10">
      <c r="A1163" s="16" t="s">
        <v>9254</v>
      </c>
      <c r="B1163" s="52" t="s">
        <v>30858</v>
      </c>
      <c r="C1163" s="16" t="str">
        <f t="shared" si="18"/>
        <v>060 - 014</v>
      </c>
      <c r="D1163" s="52" t="s">
        <v>34487</v>
      </c>
      <c r="E1163" s="52" t="s">
        <v>10737</v>
      </c>
      <c r="F1163" s="16" t="s">
        <v>9255</v>
      </c>
      <c r="G1163" s="16" t="s">
        <v>10736</v>
      </c>
      <c r="H1163" s="16" t="s">
        <v>20396</v>
      </c>
      <c r="I1163" s="16" t="s">
        <v>9256</v>
      </c>
    </row>
    <row r="1164" spans="1:10">
      <c r="A1164" s="16" t="s">
        <v>15036</v>
      </c>
      <c r="B1164" s="52" t="s">
        <v>3833</v>
      </c>
      <c r="C1164" s="16" t="str">
        <f t="shared" si="18"/>
        <v>071 - 007</v>
      </c>
      <c r="D1164" s="52" t="s">
        <v>34487</v>
      </c>
      <c r="E1164" s="52" t="s">
        <v>13516</v>
      </c>
      <c r="F1164" s="16" t="s">
        <v>29818</v>
      </c>
      <c r="G1164" s="16" t="s">
        <v>13515</v>
      </c>
      <c r="H1164" s="16" t="s">
        <v>37422</v>
      </c>
      <c r="I1164" s="16" t="s">
        <v>29819</v>
      </c>
    </row>
    <row r="1165" spans="1:10">
      <c r="A1165" s="16" t="s">
        <v>27497</v>
      </c>
      <c r="B1165" s="52" t="s">
        <v>1532</v>
      </c>
      <c r="C1165" s="16" t="str">
        <f t="shared" si="18"/>
        <v>015 - 030</v>
      </c>
      <c r="D1165" s="52" t="s">
        <v>36059</v>
      </c>
      <c r="E1165" s="52" t="s">
        <v>32665</v>
      </c>
      <c r="F1165" s="16" t="s">
        <v>28511</v>
      </c>
      <c r="G1165" s="16" t="s">
        <v>32664</v>
      </c>
      <c r="H1165" s="16" t="s">
        <v>32666</v>
      </c>
      <c r="I1165" s="16" t="s">
        <v>27498</v>
      </c>
    </row>
    <row r="1166" spans="1:10">
      <c r="A1166" s="16" t="s">
        <v>26734</v>
      </c>
      <c r="B1166" s="52" t="s">
        <v>22381</v>
      </c>
      <c r="C1166" s="16" t="str">
        <f t="shared" si="18"/>
        <v>028 - 014</v>
      </c>
      <c r="D1166" s="52" t="s">
        <v>36059</v>
      </c>
      <c r="E1166" s="52" t="s">
        <v>32659</v>
      </c>
      <c r="F1166" s="16" t="s">
        <v>20337</v>
      </c>
      <c r="G1166" s="16" t="s">
        <v>32658</v>
      </c>
      <c r="H1166" s="16" t="s">
        <v>32660</v>
      </c>
      <c r="I1166" s="16" t="s">
        <v>20338</v>
      </c>
    </row>
    <row r="1167" spans="1:10">
      <c r="A1167" s="16" t="s">
        <v>11354</v>
      </c>
      <c r="B1167" s="52" t="s">
        <v>11831</v>
      </c>
      <c r="C1167" s="16" t="str">
        <f t="shared" si="18"/>
        <v>023 - 012</v>
      </c>
      <c r="D1167" s="52" t="s">
        <v>36059</v>
      </c>
      <c r="E1167" s="52" t="s">
        <v>380</v>
      </c>
      <c r="F1167" s="16" t="s">
        <v>11355</v>
      </c>
      <c r="G1167" s="16" t="s">
        <v>379</v>
      </c>
      <c r="H1167" s="16" t="s">
        <v>32660</v>
      </c>
      <c r="I1167" s="16" t="s">
        <v>11356</v>
      </c>
    </row>
    <row r="1168" spans="1:10">
      <c r="A1168" s="16" t="s">
        <v>17203</v>
      </c>
      <c r="B1168" s="52" t="s">
        <v>29064</v>
      </c>
      <c r="C1168" s="16" t="str">
        <f t="shared" si="18"/>
        <v>022 - 812</v>
      </c>
      <c r="D1168" s="52"/>
      <c r="E1168" s="52" t="s">
        <v>4777</v>
      </c>
      <c r="F1168" s="16"/>
      <c r="G1168" s="16" t="s">
        <v>4776</v>
      </c>
      <c r="H1168" s="16" t="s">
        <v>4778</v>
      </c>
      <c r="I1168" s="16" t="s">
        <v>17204</v>
      </c>
      <c r="J1168" s="16" t="s">
        <v>34487</v>
      </c>
    </row>
    <row r="1169" spans="1:10">
      <c r="A1169" s="16" t="s">
        <v>6666</v>
      </c>
      <c r="B1169" s="52" t="s">
        <v>15440</v>
      </c>
      <c r="C1169" s="16" t="str">
        <f t="shared" si="18"/>
        <v>006 - 023</v>
      </c>
      <c r="D1169" s="52" t="s">
        <v>36059</v>
      </c>
      <c r="E1169" s="52" t="s">
        <v>26671</v>
      </c>
      <c r="F1169" s="16" t="s">
        <v>6389</v>
      </c>
      <c r="G1169" s="16" t="s">
        <v>26670</v>
      </c>
      <c r="H1169" s="16" t="s">
        <v>10732</v>
      </c>
      <c r="I1169" s="16" t="s">
        <v>6667</v>
      </c>
      <c r="J1169" s="16"/>
    </row>
    <row r="1170" spans="1:10">
      <c r="A1170" s="16" t="s">
        <v>3329</v>
      </c>
      <c r="B1170" s="52" t="s">
        <v>14225</v>
      </c>
      <c r="C1170" s="16" t="str">
        <f t="shared" si="18"/>
        <v>020 - 007</v>
      </c>
      <c r="D1170" s="52" t="s">
        <v>36059</v>
      </c>
      <c r="E1170" s="52" t="s">
        <v>26789</v>
      </c>
      <c r="F1170" s="16" t="s">
        <v>3330</v>
      </c>
      <c r="G1170" s="16" t="s">
        <v>26788</v>
      </c>
      <c r="H1170" s="16" t="s">
        <v>32666</v>
      </c>
      <c r="I1170" s="16" t="s">
        <v>3331</v>
      </c>
      <c r="J1170" s="16"/>
    </row>
    <row r="1171" spans="1:10">
      <c r="A1171" s="16" t="s">
        <v>7199</v>
      </c>
      <c r="B1171" s="52" t="s">
        <v>10553</v>
      </c>
      <c r="C1171" s="16" t="str">
        <f t="shared" si="18"/>
        <v>004 - 029</v>
      </c>
      <c r="D1171" s="52" t="s">
        <v>36059</v>
      </c>
      <c r="E1171" s="52" t="s">
        <v>10758</v>
      </c>
      <c r="F1171" s="16" t="s">
        <v>7200</v>
      </c>
      <c r="G1171" s="16" t="s">
        <v>10757</v>
      </c>
      <c r="H1171" s="16" t="s">
        <v>10732</v>
      </c>
      <c r="I1171" s="16" t="s">
        <v>7201</v>
      </c>
    </row>
    <row r="1172" spans="1:10">
      <c r="A1172" s="16" t="s">
        <v>13</v>
      </c>
      <c r="B1172" s="52" t="s">
        <v>19746</v>
      </c>
      <c r="C1172" s="16" t="str">
        <f t="shared" si="18"/>
        <v>016 - 035</v>
      </c>
      <c r="D1172" s="52" t="s">
        <v>34487</v>
      </c>
      <c r="E1172" s="52" t="s">
        <v>10742</v>
      </c>
      <c r="F1172" s="16" t="s">
        <v>36714</v>
      </c>
      <c r="G1172" s="16" t="s">
        <v>10741</v>
      </c>
      <c r="H1172" s="16" t="s">
        <v>32666</v>
      </c>
      <c r="I1172" s="16" t="s">
        <v>14</v>
      </c>
    </row>
    <row r="1173" spans="1:10">
      <c r="A1173" s="16" t="s">
        <v>292</v>
      </c>
      <c r="B1173" s="52" t="s">
        <v>19747</v>
      </c>
      <c r="C1173" s="16" t="str">
        <f t="shared" si="18"/>
        <v>016 - 900</v>
      </c>
      <c r="D1173" s="52"/>
      <c r="E1173" s="52" t="s">
        <v>10742</v>
      </c>
      <c r="F1173" s="16"/>
      <c r="G1173" s="16" t="s">
        <v>10741</v>
      </c>
      <c r="H1173" s="16" t="s">
        <v>32666</v>
      </c>
      <c r="I1173" s="16" t="s">
        <v>293</v>
      </c>
      <c r="J1173" s="16" t="s">
        <v>34487</v>
      </c>
    </row>
    <row r="1174" spans="1:10">
      <c r="A1174" s="16" t="s">
        <v>9780</v>
      </c>
      <c r="B1174" s="52" t="s">
        <v>6634</v>
      </c>
      <c r="C1174" s="16" t="str">
        <f t="shared" si="18"/>
        <v>058 - 013</v>
      </c>
      <c r="D1174" s="52" t="s">
        <v>36059</v>
      </c>
      <c r="E1174" s="52" t="s">
        <v>10753</v>
      </c>
      <c r="F1174" s="16" t="s">
        <v>9781</v>
      </c>
      <c r="G1174" s="16" t="s">
        <v>10752</v>
      </c>
      <c r="H1174" s="16" t="s">
        <v>20396</v>
      </c>
      <c r="I1174" s="16" t="s">
        <v>9782</v>
      </c>
    </row>
    <row r="1175" spans="1:10">
      <c r="A1175" s="16" t="s">
        <v>20333</v>
      </c>
      <c r="B1175" s="52" t="s">
        <v>29072</v>
      </c>
      <c r="C1175" s="16" t="str">
        <f t="shared" si="18"/>
        <v>065 - 016</v>
      </c>
      <c r="D1175" s="52" t="s">
        <v>34487</v>
      </c>
      <c r="E1175" s="52" t="s">
        <v>29546</v>
      </c>
      <c r="F1175" s="16" t="s">
        <v>20334</v>
      </c>
      <c r="G1175" s="16" t="s">
        <v>29545</v>
      </c>
      <c r="H1175" s="16" t="s">
        <v>30282</v>
      </c>
      <c r="I1175" s="16" t="s">
        <v>20335</v>
      </c>
    </row>
    <row r="1176" spans="1:10">
      <c r="A1176" s="16" t="s">
        <v>9890</v>
      </c>
      <c r="B1176" s="52" t="s">
        <v>36799</v>
      </c>
      <c r="C1176" s="16" t="str">
        <f t="shared" si="18"/>
        <v>021 - 009</v>
      </c>
      <c r="D1176" s="52" t="s">
        <v>34487</v>
      </c>
      <c r="E1176" s="52" t="s">
        <v>14657</v>
      </c>
      <c r="F1176" s="16" t="s">
        <v>24370</v>
      </c>
      <c r="G1176" s="16" t="s">
        <v>14656</v>
      </c>
      <c r="H1176" s="16" t="s">
        <v>4778</v>
      </c>
      <c r="I1176" s="16" t="s">
        <v>24371</v>
      </c>
      <c r="J1176" s="16"/>
    </row>
    <row r="1177" spans="1:10">
      <c r="A1177" s="16" t="s">
        <v>25083</v>
      </c>
      <c r="B1177" s="52" t="s">
        <v>26013</v>
      </c>
      <c r="C1177" s="16" t="str">
        <f t="shared" si="18"/>
        <v>018 - 021</v>
      </c>
      <c r="D1177" s="52" t="s">
        <v>34487</v>
      </c>
      <c r="E1177" s="52" t="s">
        <v>35975</v>
      </c>
      <c r="F1177" s="16" t="s">
        <v>16332</v>
      </c>
      <c r="G1177" s="16" t="s">
        <v>35974</v>
      </c>
      <c r="H1177" s="16" t="s">
        <v>32666</v>
      </c>
      <c r="I1177" s="16" t="s">
        <v>25084</v>
      </c>
    </row>
    <row r="1178" spans="1:10">
      <c r="A1178" s="16" t="s">
        <v>29886</v>
      </c>
      <c r="B1178" s="52" t="s">
        <v>5064</v>
      </c>
      <c r="C1178" s="16" t="str">
        <f t="shared" si="18"/>
        <v>080 - 014</v>
      </c>
      <c r="D1178" s="52" t="s">
        <v>34487</v>
      </c>
      <c r="E1178" s="52" t="s">
        <v>1692</v>
      </c>
      <c r="F1178" s="16" t="s">
        <v>4678</v>
      </c>
      <c r="G1178" s="16" t="s">
        <v>1691</v>
      </c>
      <c r="H1178" s="16" t="s">
        <v>4772</v>
      </c>
      <c r="I1178" s="16" t="s">
        <v>4679</v>
      </c>
    </row>
    <row r="1179" spans="1:10">
      <c r="A1179" s="16" t="s">
        <v>14898</v>
      </c>
      <c r="B1179" s="52" t="s">
        <v>15427</v>
      </c>
      <c r="C1179" s="16" t="str">
        <f t="shared" si="18"/>
        <v>019 - 810</v>
      </c>
      <c r="D1179" s="52"/>
      <c r="E1179" s="52" t="s">
        <v>23092</v>
      </c>
      <c r="F1179" s="16"/>
      <c r="G1179" s="16" t="s">
        <v>23091</v>
      </c>
      <c r="H1179" s="16" t="s">
        <v>32666</v>
      </c>
      <c r="I1179" s="16" t="s">
        <v>14899</v>
      </c>
      <c r="J1179" s="16" t="s">
        <v>34487</v>
      </c>
    </row>
    <row r="1180" spans="1:10">
      <c r="A1180" s="16" t="s">
        <v>14027</v>
      </c>
      <c r="B1180" s="52" t="s">
        <v>29065</v>
      </c>
      <c r="C1180" s="16" t="str">
        <f t="shared" si="18"/>
        <v>022 - 948</v>
      </c>
      <c r="D1180" s="52"/>
      <c r="E1180" s="52" t="s">
        <v>4777</v>
      </c>
      <c r="G1180" s="16" t="s">
        <v>4776</v>
      </c>
      <c r="H1180" s="16" t="s">
        <v>4778</v>
      </c>
      <c r="I1180" s="16" t="s">
        <v>14028</v>
      </c>
      <c r="J1180" s="16" t="s">
        <v>34487</v>
      </c>
    </row>
    <row r="1181" spans="1:10">
      <c r="A1181" s="16" t="s">
        <v>23103</v>
      </c>
      <c r="B1181" s="52" t="s">
        <v>31950</v>
      </c>
      <c r="C1181" s="16" t="str">
        <f t="shared" si="18"/>
        <v>017 - 026</v>
      </c>
      <c r="D1181" s="52" t="s">
        <v>36059</v>
      </c>
      <c r="E1181" s="52" t="s">
        <v>22538</v>
      </c>
      <c r="F1181" s="16" t="s">
        <v>26230</v>
      </c>
      <c r="G1181" s="16" t="s">
        <v>22537</v>
      </c>
      <c r="H1181" s="16" t="s">
        <v>32666</v>
      </c>
      <c r="I1181" s="16" t="s">
        <v>23104</v>
      </c>
      <c r="J1181" s="16"/>
    </row>
    <row r="1182" spans="1:10">
      <c r="A1182" s="16" t="s">
        <v>36687</v>
      </c>
      <c r="B1182" s="52" t="s">
        <v>19783</v>
      </c>
      <c r="C1182" s="16" t="str">
        <f t="shared" si="18"/>
        <v>001 - 034</v>
      </c>
      <c r="D1182" s="52" t="s">
        <v>36059</v>
      </c>
      <c r="E1182" s="52" t="s">
        <v>37671</v>
      </c>
      <c r="F1182" s="16" t="s">
        <v>36688</v>
      </c>
      <c r="G1182" s="16" t="s">
        <v>37670</v>
      </c>
      <c r="H1182" s="16" t="s">
        <v>10732</v>
      </c>
      <c r="I1182" s="16" t="s">
        <v>36689</v>
      </c>
    </row>
    <row r="1183" spans="1:10">
      <c r="A1183" s="16" t="s">
        <v>18586</v>
      </c>
      <c r="B1183" s="52" t="s">
        <v>26014</v>
      </c>
      <c r="C1183" s="16" t="str">
        <f t="shared" si="18"/>
        <v>018 - 805</v>
      </c>
      <c r="D1183" s="52"/>
      <c r="E1183" s="52" t="s">
        <v>35975</v>
      </c>
      <c r="F1183" s="16"/>
      <c r="G1183" s="16" t="s">
        <v>35974</v>
      </c>
      <c r="H1183" s="16" t="s">
        <v>32666</v>
      </c>
      <c r="I1183" s="16" t="s">
        <v>18587</v>
      </c>
      <c r="J1183" s="16" t="s">
        <v>34487</v>
      </c>
    </row>
    <row r="1184" spans="1:10">
      <c r="A1184" s="16" t="s">
        <v>23386</v>
      </c>
      <c r="B1184" s="52" t="s">
        <v>19748</v>
      </c>
      <c r="C1184" s="16" t="str">
        <f t="shared" si="18"/>
        <v>016 - 036</v>
      </c>
      <c r="D1184" s="52" t="s">
        <v>34487</v>
      </c>
      <c r="E1184" s="52" t="s">
        <v>10742</v>
      </c>
      <c r="F1184" s="16" t="s">
        <v>36714</v>
      </c>
      <c r="G1184" s="16" t="s">
        <v>10741</v>
      </c>
      <c r="H1184" s="16" t="s">
        <v>32666</v>
      </c>
      <c r="I1184" s="16" t="s">
        <v>19157</v>
      </c>
    </row>
    <row r="1185" spans="1:10">
      <c r="A1185" s="16" t="s">
        <v>3408</v>
      </c>
      <c r="B1185" s="52" t="s">
        <v>31951</v>
      </c>
      <c r="C1185" s="16" t="str">
        <f t="shared" si="18"/>
        <v>017 - 027</v>
      </c>
      <c r="D1185" s="52" t="s">
        <v>34487</v>
      </c>
      <c r="E1185" s="52" t="s">
        <v>22538</v>
      </c>
      <c r="F1185" s="16" t="s">
        <v>27340</v>
      </c>
      <c r="G1185" s="16" t="s">
        <v>22537</v>
      </c>
      <c r="H1185" s="16" t="s">
        <v>32666</v>
      </c>
      <c r="I1185" s="16" t="s">
        <v>3409</v>
      </c>
      <c r="J1185" s="16"/>
    </row>
    <row r="1186" spans="1:10">
      <c r="A1186" s="16" t="s">
        <v>15920</v>
      </c>
      <c r="B1186" s="52" t="s">
        <v>7797</v>
      </c>
      <c r="C1186" s="16" t="str">
        <f t="shared" si="18"/>
        <v>I99 - 508</v>
      </c>
      <c r="D1186" s="52"/>
      <c r="E1186" s="52" t="s">
        <v>10726</v>
      </c>
      <c r="G1186" s="16" t="s">
        <v>10725</v>
      </c>
      <c r="H1186" s="16" t="s">
        <v>10727</v>
      </c>
      <c r="I1186" s="16" t="s">
        <v>15921</v>
      </c>
    </row>
    <row r="1187" spans="1:10">
      <c r="A1187" s="16" t="s">
        <v>30487</v>
      </c>
      <c r="B1187" s="52" t="s">
        <v>112</v>
      </c>
      <c r="C1187" s="16" t="str">
        <f t="shared" si="18"/>
        <v>031 - 801</v>
      </c>
      <c r="D1187" s="52"/>
      <c r="E1187" s="52" t="s">
        <v>7531</v>
      </c>
      <c r="F1187" s="16"/>
      <c r="G1187" s="16" t="s">
        <v>7530</v>
      </c>
      <c r="H1187" s="16" t="s">
        <v>30334</v>
      </c>
      <c r="I1187" s="16" t="s">
        <v>30488</v>
      </c>
      <c r="J1187" s="16" t="s">
        <v>34487</v>
      </c>
    </row>
    <row r="1188" spans="1:10">
      <c r="A1188" s="16" t="s">
        <v>21192</v>
      </c>
      <c r="B1188" s="52" t="s">
        <v>9046</v>
      </c>
      <c r="C1188" s="16" t="str">
        <f t="shared" si="18"/>
        <v>012 - 017</v>
      </c>
      <c r="D1188" s="52" t="s">
        <v>36059</v>
      </c>
      <c r="E1188" s="52" t="s">
        <v>18879</v>
      </c>
      <c r="F1188" s="16" t="s">
        <v>25803</v>
      </c>
      <c r="G1188" s="16" t="s">
        <v>26253</v>
      </c>
      <c r="H1188" s="16" t="s">
        <v>32666</v>
      </c>
      <c r="I1188" s="16" t="s">
        <v>21193</v>
      </c>
    </row>
    <row r="1189" spans="1:10">
      <c r="A1189" s="16" t="s">
        <v>1675</v>
      </c>
      <c r="B1189" s="52" t="s">
        <v>7297</v>
      </c>
      <c r="C1189" s="16" t="str">
        <f t="shared" si="18"/>
        <v>013 - 820</v>
      </c>
      <c r="D1189" s="52"/>
      <c r="E1189" s="52" t="s">
        <v>26240</v>
      </c>
      <c r="F1189" s="16"/>
      <c r="G1189" s="16" t="s">
        <v>26239</v>
      </c>
      <c r="H1189" s="16" t="s">
        <v>32666</v>
      </c>
      <c r="I1189" s="16" t="s">
        <v>1676</v>
      </c>
      <c r="J1189" s="16" t="s">
        <v>34487</v>
      </c>
    </row>
    <row r="1190" spans="1:10">
      <c r="A1190" s="16" t="s">
        <v>23513</v>
      </c>
      <c r="B1190" s="52" t="s">
        <v>26550</v>
      </c>
      <c r="C1190" s="16" t="str">
        <f t="shared" si="18"/>
        <v>026 - 005</v>
      </c>
      <c r="D1190" s="52" t="s">
        <v>36059</v>
      </c>
      <c r="E1190" s="52" t="s">
        <v>8857</v>
      </c>
      <c r="F1190" s="16" t="s">
        <v>8855</v>
      </c>
      <c r="G1190" s="16" t="s">
        <v>8856</v>
      </c>
      <c r="H1190" s="16" t="s">
        <v>32660</v>
      </c>
      <c r="I1190" s="16" t="s">
        <v>23514</v>
      </c>
      <c r="J1190" s="16"/>
    </row>
    <row r="1191" spans="1:10">
      <c r="A1191" s="16" t="s">
        <v>14857</v>
      </c>
      <c r="B1191" s="52" t="s">
        <v>14370</v>
      </c>
      <c r="C1191" s="16" t="str">
        <f t="shared" si="18"/>
        <v>019 - 811</v>
      </c>
      <c r="D1191" s="52"/>
      <c r="E1191" s="52" t="s">
        <v>23092</v>
      </c>
      <c r="F1191" s="16"/>
      <c r="G1191" s="16" t="s">
        <v>23091</v>
      </c>
      <c r="H1191" s="16" t="s">
        <v>32666</v>
      </c>
      <c r="I1191" s="16" t="s">
        <v>7669</v>
      </c>
      <c r="J1191" s="16" t="s">
        <v>34487</v>
      </c>
    </row>
    <row r="1192" spans="1:10">
      <c r="A1192" s="16" t="s">
        <v>29621</v>
      </c>
      <c r="B1192" s="52" t="s">
        <v>9047</v>
      </c>
      <c r="C1192" s="16" t="str">
        <f t="shared" si="18"/>
        <v>012 - 018</v>
      </c>
      <c r="D1192" s="52" t="s">
        <v>36059</v>
      </c>
      <c r="E1192" s="52" t="s">
        <v>18879</v>
      </c>
      <c r="F1192" s="16" t="s">
        <v>25803</v>
      </c>
      <c r="G1192" s="16" t="s">
        <v>26253</v>
      </c>
      <c r="H1192" s="16" t="s">
        <v>32666</v>
      </c>
      <c r="I1192" s="16" t="s">
        <v>26452</v>
      </c>
    </row>
    <row r="1193" spans="1:10">
      <c r="A1193" s="16" t="s">
        <v>9257</v>
      </c>
      <c r="B1193" s="52" t="s">
        <v>11157</v>
      </c>
      <c r="C1193" s="16" t="str">
        <f t="shared" si="18"/>
        <v>024 - 014</v>
      </c>
      <c r="D1193" s="52" t="s">
        <v>34487</v>
      </c>
      <c r="E1193" s="52" t="s">
        <v>26794</v>
      </c>
      <c r="F1193" s="16" t="s">
        <v>21333</v>
      </c>
      <c r="G1193" s="16" t="s">
        <v>26793</v>
      </c>
      <c r="H1193" s="16" t="s">
        <v>32660</v>
      </c>
      <c r="I1193" s="16" t="s">
        <v>21334</v>
      </c>
    </row>
    <row r="1194" spans="1:10">
      <c r="A1194" s="16" t="s">
        <v>34507</v>
      </c>
      <c r="B1194" s="52" t="s">
        <v>7298</v>
      </c>
      <c r="C1194" s="16" t="str">
        <f t="shared" si="18"/>
        <v>013 - 821</v>
      </c>
      <c r="D1194" s="52"/>
      <c r="E1194" s="52" t="s">
        <v>26240</v>
      </c>
      <c r="F1194" s="16"/>
      <c r="G1194" s="16" t="s">
        <v>26239</v>
      </c>
      <c r="H1194" s="16" t="s">
        <v>32666</v>
      </c>
      <c r="I1194" s="16" t="s">
        <v>34508</v>
      </c>
      <c r="J1194" s="16" t="s">
        <v>34487</v>
      </c>
    </row>
    <row r="1195" spans="1:10">
      <c r="A1195" s="16" t="s">
        <v>21922</v>
      </c>
      <c r="B1195" s="52" t="s">
        <v>7299</v>
      </c>
      <c r="C1195" s="16" t="str">
        <f t="shared" si="18"/>
        <v>013 - 028</v>
      </c>
      <c r="D1195" s="52" t="s">
        <v>36059</v>
      </c>
      <c r="E1195" s="52" t="s">
        <v>26240</v>
      </c>
      <c r="F1195" s="16" t="s">
        <v>23421</v>
      </c>
      <c r="G1195" s="16" t="s">
        <v>26239</v>
      </c>
      <c r="H1195" s="16" t="s">
        <v>32666</v>
      </c>
      <c r="I1195" s="16" t="s">
        <v>21923</v>
      </c>
    </row>
    <row r="1196" spans="1:10">
      <c r="A1196" s="16" t="s">
        <v>32607</v>
      </c>
      <c r="B1196" s="52" t="s">
        <v>29066</v>
      </c>
      <c r="C1196" s="16" t="str">
        <f t="shared" si="18"/>
        <v>022 - 024</v>
      </c>
      <c r="D1196" s="52" t="s">
        <v>34487</v>
      </c>
      <c r="E1196" s="52" t="s">
        <v>4777</v>
      </c>
      <c r="F1196" s="16" t="s">
        <v>34723</v>
      </c>
      <c r="G1196" s="16" t="s">
        <v>4776</v>
      </c>
      <c r="H1196" s="16" t="s">
        <v>4778</v>
      </c>
      <c r="I1196" s="16" t="s">
        <v>32608</v>
      </c>
    </row>
    <row r="1197" spans="1:10">
      <c r="A1197" s="16" t="s">
        <v>32778</v>
      </c>
      <c r="B1197" s="52" t="s">
        <v>8440</v>
      </c>
      <c r="C1197" s="16" t="str">
        <f t="shared" si="18"/>
        <v>002 - 019</v>
      </c>
      <c r="D1197" s="52" t="s">
        <v>34487</v>
      </c>
      <c r="E1197" s="52" t="s">
        <v>36066</v>
      </c>
      <c r="F1197" s="16" t="s">
        <v>25797</v>
      </c>
      <c r="G1197" s="16" t="s">
        <v>20457</v>
      </c>
      <c r="H1197" s="16" t="s">
        <v>10732</v>
      </c>
      <c r="I1197" s="16" t="s">
        <v>32779</v>
      </c>
    </row>
    <row r="1198" spans="1:10">
      <c r="A1198" s="16" t="s">
        <v>31423</v>
      </c>
      <c r="B1198" s="52" t="s">
        <v>19749</v>
      </c>
      <c r="C1198" s="16" t="str">
        <f t="shared" si="18"/>
        <v>016 - 037</v>
      </c>
      <c r="D1198" s="52" t="s">
        <v>36059</v>
      </c>
      <c r="E1198" s="52" t="s">
        <v>10742</v>
      </c>
      <c r="F1198" s="16" t="s">
        <v>31424</v>
      </c>
      <c r="G1198" s="16" t="s">
        <v>10741</v>
      </c>
      <c r="H1198" s="16" t="s">
        <v>32666</v>
      </c>
      <c r="I1198" s="16" t="s">
        <v>31425</v>
      </c>
      <c r="J1198" s="16"/>
    </row>
    <row r="1199" spans="1:10">
      <c r="A1199" s="16" t="s">
        <v>36495</v>
      </c>
      <c r="B1199" s="52" t="s">
        <v>19750</v>
      </c>
      <c r="C1199" s="16" t="str">
        <f t="shared" si="18"/>
        <v>016 - 038</v>
      </c>
      <c r="D1199" s="52" t="s">
        <v>36059</v>
      </c>
      <c r="E1199" s="52" t="s">
        <v>10742</v>
      </c>
      <c r="F1199" s="16" t="s">
        <v>10412</v>
      </c>
      <c r="G1199" s="16" t="s">
        <v>10741</v>
      </c>
      <c r="H1199" s="16" t="s">
        <v>32666</v>
      </c>
      <c r="I1199" s="16" t="s">
        <v>36496</v>
      </c>
    </row>
    <row r="1200" spans="1:10">
      <c r="A1200" s="16" t="s">
        <v>15005</v>
      </c>
      <c r="B1200" s="52" t="s">
        <v>19751</v>
      </c>
      <c r="C1200" s="16" t="str">
        <f t="shared" si="18"/>
        <v>016 - 810</v>
      </c>
      <c r="D1200" s="52"/>
      <c r="E1200" s="52" t="s">
        <v>10742</v>
      </c>
      <c r="F1200" s="16"/>
      <c r="G1200" s="16" t="s">
        <v>10741</v>
      </c>
      <c r="H1200" s="16" t="s">
        <v>32666</v>
      </c>
      <c r="I1200" s="16" t="s">
        <v>15006</v>
      </c>
      <c r="J1200" s="16" t="s">
        <v>34487</v>
      </c>
    </row>
    <row r="1201" spans="1:10">
      <c r="A1201" s="16" t="s">
        <v>18023</v>
      </c>
      <c r="B1201" s="52" t="s">
        <v>14868</v>
      </c>
      <c r="C1201" s="16" t="str">
        <f t="shared" si="18"/>
        <v>016 - 039</v>
      </c>
      <c r="D1201" s="52" t="s">
        <v>34487</v>
      </c>
      <c r="E1201" s="52" t="s">
        <v>10742</v>
      </c>
      <c r="F1201" s="16" t="s">
        <v>419</v>
      </c>
      <c r="G1201" s="16" t="s">
        <v>10741</v>
      </c>
      <c r="H1201" s="16" t="s">
        <v>32666</v>
      </c>
      <c r="I1201" s="16" t="s">
        <v>18024</v>
      </c>
    </row>
    <row r="1202" spans="1:10">
      <c r="A1202" s="16" t="s">
        <v>21556</v>
      </c>
      <c r="B1202" s="52" t="s">
        <v>11148</v>
      </c>
      <c r="C1202" s="16" t="str">
        <f t="shared" si="18"/>
        <v>098 - 006</v>
      </c>
      <c r="D1202" s="52" t="s">
        <v>36059</v>
      </c>
      <c r="E1202" s="52" t="s">
        <v>10711</v>
      </c>
      <c r="F1202" s="16" t="s">
        <v>21425</v>
      </c>
      <c r="G1202" s="16" t="s">
        <v>10710</v>
      </c>
      <c r="H1202" s="16" t="s">
        <v>32666</v>
      </c>
      <c r="I1202" s="16" t="s">
        <v>21426</v>
      </c>
      <c r="J1202" s="16"/>
    </row>
    <row r="1203" spans="1:10">
      <c r="A1203" s="16" t="s">
        <v>16514</v>
      </c>
      <c r="B1203" s="52" t="s">
        <v>1533</v>
      </c>
      <c r="C1203" s="16" t="str">
        <f t="shared" si="18"/>
        <v>015 - 031</v>
      </c>
      <c r="D1203" s="52" t="s">
        <v>36059</v>
      </c>
      <c r="E1203" s="52" t="s">
        <v>32665</v>
      </c>
      <c r="F1203" s="16" t="s">
        <v>32663</v>
      </c>
      <c r="G1203" s="16" t="s">
        <v>32664</v>
      </c>
      <c r="H1203" s="16" t="s">
        <v>32666</v>
      </c>
      <c r="I1203" s="16" t="s">
        <v>21426</v>
      </c>
      <c r="J1203" s="16" t="s">
        <v>7990</v>
      </c>
    </row>
    <row r="1204" spans="1:10">
      <c r="A1204" s="16" t="s">
        <v>33501</v>
      </c>
      <c r="B1204" s="52" t="s">
        <v>26015</v>
      </c>
      <c r="C1204" s="16" t="str">
        <f t="shared" si="18"/>
        <v>018 - 022</v>
      </c>
      <c r="D1204" s="52" t="s">
        <v>36059</v>
      </c>
      <c r="E1204" s="52" t="s">
        <v>35975</v>
      </c>
      <c r="F1204" s="16" t="s">
        <v>35973</v>
      </c>
      <c r="G1204" s="16" t="s">
        <v>35974</v>
      </c>
      <c r="H1204" s="16" t="s">
        <v>32666</v>
      </c>
      <c r="I1204" s="16" t="s">
        <v>34543</v>
      </c>
      <c r="J1204" s="16"/>
    </row>
    <row r="1205" spans="1:10">
      <c r="A1205" s="16" t="s">
        <v>4332</v>
      </c>
      <c r="B1205" s="52" t="s">
        <v>11158</v>
      </c>
      <c r="C1205" s="16" t="str">
        <f t="shared" si="18"/>
        <v>024 - 015</v>
      </c>
      <c r="D1205" s="52" t="s">
        <v>36059</v>
      </c>
      <c r="E1205" s="52" t="s">
        <v>26794</v>
      </c>
      <c r="F1205" s="16" t="s">
        <v>4333</v>
      </c>
      <c r="G1205" s="16" t="s">
        <v>26793</v>
      </c>
      <c r="H1205" s="16" t="s">
        <v>32660</v>
      </c>
      <c r="I1205" s="16" t="s">
        <v>4334</v>
      </c>
    </row>
    <row r="1206" spans="1:10">
      <c r="A1206" s="16" t="s">
        <v>25230</v>
      </c>
      <c r="B1206" s="52" t="s">
        <v>12086</v>
      </c>
      <c r="C1206" s="16" t="str">
        <f t="shared" si="18"/>
        <v>013 - 029</v>
      </c>
      <c r="D1206" s="52" t="s">
        <v>36059</v>
      </c>
      <c r="E1206" s="52" t="s">
        <v>26240</v>
      </c>
      <c r="F1206" s="16" t="s">
        <v>10426</v>
      </c>
      <c r="G1206" s="16" t="s">
        <v>26239</v>
      </c>
      <c r="H1206" s="16" t="s">
        <v>32666</v>
      </c>
      <c r="I1206" s="16" t="s">
        <v>28306</v>
      </c>
    </row>
    <row r="1207" spans="1:10">
      <c r="A1207" s="16" t="s">
        <v>17924</v>
      </c>
      <c r="B1207" s="52" t="s">
        <v>36800</v>
      </c>
      <c r="C1207" s="16" t="str">
        <f t="shared" si="18"/>
        <v>021 - 010</v>
      </c>
      <c r="D1207" s="52" t="s">
        <v>34487</v>
      </c>
      <c r="E1207" s="52" t="s">
        <v>14657</v>
      </c>
      <c r="F1207" s="16" t="s">
        <v>17925</v>
      </c>
      <c r="G1207" s="16" t="s">
        <v>14656</v>
      </c>
      <c r="H1207" s="16" t="s">
        <v>4778</v>
      </c>
      <c r="I1207" s="16" t="s">
        <v>17926</v>
      </c>
    </row>
    <row r="1208" spans="1:10">
      <c r="A1208" s="16" t="s">
        <v>28791</v>
      </c>
      <c r="B1208" s="52" t="s">
        <v>7494</v>
      </c>
      <c r="C1208" s="16" t="str">
        <f t="shared" si="18"/>
        <v>013 - 822</v>
      </c>
      <c r="D1208" s="52"/>
      <c r="E1208" s="52" t="s">
        <v>26240</v>
      </c>
      <c r="F1208" s="16"/>
      <c r="G1208" s="16" t="s">
        <v>26239</v>
      </c>
      <c r="H1208" s="16" t="s">
        <v>32666</v>
      </c>
      <c r="I1208" s="16" t="s">
        <v>28792</v>
      </c>
      <c r="J1208" s="16" t="s">
        <v>34487</v>
      </c>
    </row>
    <row r="1209" spans="1:10">
      <c r="A1209" s="16" t="s">
        <v>8781</v>
      </c>
      <c r="B1209" s="52" t="s">
        <v>9048</v>
      </c>
      <c r="C1209" s="16" t="str">
        <f t="shared" si="18"/>
        <v>012 - 820</v>
      </c>
      <c r="D1209" s="52"/>
      <c r="E1209" s="52" t="s">
        <v>18879</v>
      </c>
      <c r="F1209" s="16"/>
      <c r="G1209" s="16" t="s">
        <v>26253</v>
      </c>
      <c r="H1209" s="16" t="s">
        <v>32666</v>
      </c>
      <c r="I1209" s="16" t="s">
        <v>8782</v>
      </c>
      <c r="J1209" s="16" t="s">
        <v>34487</v>
      </c>
    </row>
    <row r="1210" spans="1:10">
      <c r="A1210" s="16" t="s">
        <v>22491</v>
      </c>
      <c r="B1210" s="52" t="s">
        <v>31952</v>
      </c>
      <c r="C1210" s="16" t="str">
        <f t="shared" si="18"/>
        <v>017 - 028</v>
      </c>
      <c r="D1210" s="52" t="s">
        <v>34487</v>
      </c>
      <c r="E1210" s="52" t="s">
        <v>22538</v>
      </c>
      <c r="F1210" s="16" t="s">
        <v>22492</v>
      </c>
      <c r="G1210" s="16" t="s">
        <v>22537</v>
      </c>
      <c r="H1210" s="16" t="s">
        <v>32666</v>
      </c>
      <c r="I1210" s="16" t="s">
        <v>22493</v>
      </c>
    </row>
    <row r="1211" spans="1:10">
      <c r="A1211" s="16" t="s">
        <v>32780</v>
      </c>
      <c r="B1211" s="52" t="s">
        <v>9049</v>
      </c>
      <c r="C1211" s="16" t="str">
        <f t="shared" si="18"/>
        <v>012 - 019</v>
      </c>
      <c r="D1211" s="52" t="s">
        <v>34487</v>
      </c>
      <c r="E1211" s="52" t="s">
        <v>18879</v>
      </c>
      <c r="F1211" s="16" t="s">
        <v>6417</v>
      </c>
      <c r="G1211" s="16" t="s">
        <v>26253</v>
      </c>
      <c r="H1211" s="16" t="s">
        <v>32666</v>
      </c>
      <c r="I1211" s="16" t="s">
        <v>32781</v>
      </c>
    </row>
    <row r="1212" spans="1:10">
      <c r="A1212" s="16" t="s">
        <v>30965</v>
      </c>
      <c r="B1212" s="52" t="s">
        <v>11832</v>
      </c>
      <c r="C1212" s="16" t="str">
        <f t="shared" si="18"/>
        <v>023 - 804</v>
      </c>
      <c r="D1212" s="52"/>
      <c r="E1212" s="52" t="s">
        <v>380</v>
      </c>
      <c r="F1212" s="16"/>
      <c r="G1212" s="16" t="s">
        <v>379</v>
      </c>
      <c r="H1212" s="16" t="s">
        <v>32660</v>
      </c>
      <c r="I1212" s="16" t="s">
        <v>30966</v>
      </c>
      <c r="J1212" s="16" t="s">
        <v>34487</v>
      </c>
    </row>
    <row r="1213" spans="1:10">
      <c r="A1213" s="16" t="s">
        <v>33084</v>
      </c>
      <c r="B1213" s="52" t="s">
        <v>11852</v>
      </c>
      <c r="C1213" s="16" t="str">
        <f t="shared" si="18"/>
        <v>023 - 013</v>
      </c>
      <c r="D1213" s="52" t="s">
        <v>34487</v>
      </c>
      <c r="E1213" s="52" t="s">
        <v>380</v>
      </c>
      <c r="F1213" s="16" t="s">
        <v>21230</v>
      </c>
      <c r="G1213" s="16" t="s">
        <v>379</v>
      </c>
      <c r="H1213" s="16" t="s">
        <v>32660</v>
      </c>
      <c r="I1213" s="16" t="s">
        <v>1731</v>
      </c>
    </row>
    <row r="1214" spans="1:10">
      <c r="A1214" s="16" t="s">
        <v>8516</v>
      </c>
      <c r="B1214" s="52" t="s">
        <v>29067</v>
      </c>
      <c r="C1214" s="16" t="str">
        <f t="shared" si="18"/>
        <v>022 - 025</v>
      </c>
      <c r="D1214" s="52" t="s">
        <v>34487</v>
      </c>
      <c r="E1214" s="52" t="s">
        <v>4777</v>
      </c>
      <c r="F1214" s="16" t="s">
        <v>3661</v>
      </c>
      <c r="G1214" s="16" t="s">
        <v>4776</v>
      </c>
      <c r="H1214" s="16" t="s">
        <v>4778</v>
      </c>
      <c r="I1214" s="16" t="s">
        <v>8517</v>
      </c>
    </row>
    <row r="1215" spans="1:10">
      <c r="A1215" s="16" t="s">
        <v>8908</v>
      </c>
      <c r="B1215" s="52" t="s">
        <v>11853</v>
      </c>
      <c r="C1215" s="16" t="str">
        <f t="shared" si="18"/>
        <v>023 - 014</v>
      </c>
      <c r="D1215" s="52" t="s">
        <v>34487</v>
      </c>
      <c r="E1215" s="52" t="s">
        <v>380</v>
      </c>
      <c r="F1215" s="16" t="s">
        <v>19155</v>
      </c>
      <c r="G1215" s="16" t="s">
        <v>379</v>
      </c>
      <c r="H1215" s="16" t="s">
        <v>32660</v>
      </c>
      <c r="I1215" s="16" t="s">
        <v>8909</v>
      </c>
    </row>
    <row r="1216" spans="1:10">
      <c r="A1216" s="16" t="s">
        <v>18588</v>
      </c>
      <c r="B1216" s="52" t="s">
        <v>11854</v>
      </c>
      <c r="C1216" s="16" t="str">
        <f t="shared" si="18"/>
        <v>023 - 805</v>
      </c>
      <c r="D1216" s="52"/>
      <c r="E1216" s="52" t="s">
        <v>380</v>
      </c>
      <c r="F1216" s="16"/>
      <c r="G1216" s="16" t="s">
        <v>379</v>
      </c>
      <c r="H1216" s="16" t="s">
        <v>32660</v>
      </c>
      <c r="I1216" s="16" t="s">
        <v>18589</v>
      </c>
      <c r="J1216" s="16" t="s">
        <v>34487</v>
      </c>
    </row>
    <row r="1217" spans="1:10">
      <c r="A1217" s="16" t="s">
        <v>16442</v>
      </c>
      <c r="B1217" s="52" t="s">
        <v>35838</v>
      </c>
      <c r="C1217" s="16" t="str">
        <f t="shared" ref="C1217:C1280" si="19">MID(A1217,1,3) &amp;" - " &amp;MID(A1217,4,3)</f>
        <v>035 - 006</v>
      </c>
      <c r="D1217" s="52" t="s">
        <v>36059</v>
      </c>
      <c r="E1217" s="52" t="s">
        <v>30432</v>
      </c>
      <c r="F1217" s="16" t="s">
        <v>16443</v>
      </c>
      <c r="G1217" s="16" t="s">
        <v>30431</v>
      </c>
      <c r="H1217" s="16" t="s">
        <v>35981</v>
      </c>
      <c r="I1217" s="16" t="s">
        <v>7012</v>
      </c>
      <c r="J1217" s="16"/>
    </row>
    <row r="1218" spans="1:10">
      <c r="A1218" s="16" t="s">
        <v>28307</v>
      </c>
      <c r="B1218" s="52" t="s">
        <v>32578</v>
      </c>
      <c r="C1218" s="16" t="str">
        <f t="shared" si="19"/>
        <v>017 - 029</v>
      </c>
      <c r="D1218" s="52" t="s">
        <v>36059</v>
      </c>
      <c r="E1218" s="52" t="s">
        <v>22538</v>
      </c>
      <c r="F1218" s="16" t="s">
        <v>28308</v>
      </c>
      <c r="G1218" s="16" t="s">
        <v>22537</v>
      </c>
      <c r="H1218" s="16" t="s">
        <v>32666</v>
      </c>
      <c r="I1218" s="16" t="s">
        <v>28309</v>
      </c>
    </row>
    <row r="1219" spans="1:10">
      <c r="A1219" s="16" t="s">
        <v>14357</v>
      </c>
      <c r="B1219" s="52" t="s">
        <v>29209</v>
      </c>
      <c r="C1219" s="16" t="str">
        <f t="shared" si="19"/>
        <v>022 - 026</v>
      </c>
      <c r="D1219" s="52" t="s">
        <v>34487</v>
      </c>
      <c r="E1219" s="52" t="s">
        <v>4777</v>
      </c>
      <c r="F1219" s="16" t="s">
        <v>14358</v>
      </c>
      <c r="G1219" s="16" t="s">
        <v>4776</v>
      </c>
      <c r="H1219" s="16" t="s">
        <v>4778</v>
      </c>
      <c r="I1219" s="16" t="s">
        <v>14359</v>
      </c>
      <c r="J1219" s="16"/>
    </row>
    <row r="1220" spans="1:10">
      <c r="A1220" s="16" t="s">
        <v>17256</v>
      </c>
      <c r="B1220" s="52" t="s">
        <v>26016</v>
      </c>
      <c r="C1220" s="16" t="str">
        <f t="shared" si="19"/>
        <v>018 - 806</v>
      </c>
      <c r="D1220" s="52"/>
      <c r="E1220" s="52" t="s">
        <v>35975</v>
      </c>
      <c r="F1220" s="16"/>
      <c r="G1220" s="16" t="s">
        <v>35974</v>
      </c>
      <c r="H1220" s="16" t="s">
        <v>32666</v>
      </c>
      <c r="I1220" s="16"/>
      <c r="J1220" s="16" t="s">
        <v>34487</v>
      </c>
    </row>
    <row r="1221" spans="1:10">
      <c r="A1221" s="16" t="s">
        <v>6668</v>
      </c>
      <c r="B1221" s="52" t="s">
        <v>26017</v>
      </c>
      <c r="C1221" s="16" t="str">
        <f t="shared" si="19"/>
        <v>018 - 023</v>
      </c>
      <c r="D1221" s="52" t="s">
        <v>36059</v>
      </c>
      <c r="E1221" s="52" t="s">
        <v>35975</v>
      </c>
      <c r="F1221" s="16" t="s">
        <v>15026</v>
      </c>
      <c r="G1221" s="16" t="s">
        <v>35974</v>
      </c>
      <c r="H1221" s="16" t="s">
        <v>32666</v>
      </c>
      <c r="I1221" s="16" t="s">
        <v>15027</v>
      </c>
    </row>
    <row r="1222" spans="1:10">
      <c r="A1222" s="16" t="s">
        <v>35029</v>
      </c>
      <c r="B1222" s="52" t="s">
        <v>36801</v>
      </c>
      <c r="C1222" s="16" t="str">
        <f t="shared" si="19"/>
        <v>021 - 011</v>
      </c>
      <c r="D1222" s="52" t="s">
        <v>34487</v>
      </c>
      <c r="E1222" s="52" t="s">
        <v>14657</v>
      </c>
      <c r="F1222" s="16" t="s">
        <v>35030</v>
      </c>
      <c r="G1222" s="16" t="s">
        <v>14656</v>
      </c>
      <c r="H1222" s="16" t="s">
        <v>4778</v>
      </c>
      <c r="I1222" s="16" t="s">
        <v>12373</v>
      </c>
    </row>
    <row r="1223" spans="1:10">
      <c r="A1223" s="16" t="s">
        <v>16770</v>
      </c>
      <c r="B1223" s="52" t="s">
        <v>26935</v>
      </c>
      <c r="C1223" s="16" t="str">
        <f t="shared" si="19"/>
        <v>024 - 016</v>
      </c>
      <c r="D1223" s="52" t="s">
        <v>36059</v>
      </c>
      <c r="E1223" s="52" t="s">
        <v>26794</v>
      </c>
      <c r="F1223" s="16" t="s">
        <v>36815</v>
      </c>
      <c r="G1223" s="16" t="s">
        <v>26793</v>
      </c>
      <c r="H1223" s="16" t="s">
        <v>32660</v>
      </c>
      <c r="I1223" s="16" t="s">
        <v>16771</v>
      </c>
    </row>
    <row r="1224" spans="1:10">
      <c r="A1224" s="16" t="s">
        <v>9503</v>
      </c>
      <c r="B1224" s="52" t="s">
        <v>1534</v>
      </c>
      <c r="C1224" s="16" t="str">
        <f t="shared" si="19"/>
        <v>015 - 032</v>
      </c>
      <c r="D1224" s="52" t="s">
        <v>36059</v>
      </c>
      <c r="E1224" s="52" t="s">
        <v>32665</v>
      </c>
      <c r="F1224" s="16" t="s">
        <v>9504</v>
      </c>
      <c r="G1224" s="16" t="s">
        <v>32664</v>
      </c>
      <c r="H1224" s="16" t="s">
        <v>32666</v>
      </c>
      <c r="I1224" s="16" t="s">
        <v>9505</v>
      </c>
      <c r="J1224" s="16"/>
    </row>
    <row r="1225" spans="1:10">
      <c r="A1225" s="16" t="s">
        <v>19853</v>
      </c>
      <c r="B1225" s="52" t="s">
        <v>113</v>
      </c>
      <c r="C1225" s="16" t="str">
        <f t="shared" si="19"/>
        <v>031 - 819</v>
      </c>
      <c r="D1225" s="52"/>
      <c r="E1225" s="52" t="s">
        <v>7531</v>
      </c>
      <c r="G1225" s="16" t="s">
        <v>7530</v>
      </c>
      <c r="H1225" s="16" t="s">
        <v>30334</v>
      </c>
      <c r="I1225" s="16" t="s">
        <v>2321</v>
      </c>
      <c r="J1225" s="16" t="s">
        <v>34487</v>
      </c>
    </row>
    <row r="1226" spans="1:10">
      <c r="A1226" s="16" t="s">
        <v>8783</v>
      </c>
      <c r="B1226" s="52" t="s">
        <v>114</v>
      </c>
      <c r="C1226" s="16" t="str">
        <f t="shared" si="19"/>
        <v>031 - 820</v>
      </c>
      <c r="D1226" s="52"/>
      <c r="E1226" s="52" t="s">
        <v>7531</v>
      </c>
      <c r="F1226" s="16"/>
      <c r="G1226" s="16" t="s">
        <v>7530</v>
      </c>
      <c r="H1226" s="16" t="s">
        <v>30334</v>
      </c>
      <c r="I1226" s="16" t="s">
        <v>8784</v>
      </c>
      <c r="J1226" s="16" t="s">
        <v>34487</v>
      </c>
    </row>
    <row r="1227" spans="1:10">
      <c r="A1227" s="16" t="s">
        <v>3410</v>
      </c>
      <c r="B1227" s="52" t="s">
        <v>16226</v>
      </c>
      <c r="C1227" s="16" t="str">
        <f t="shared" si="19"/>
        <v>022 - 027</v>
      </c>
      <c r="D1227" s="52" t="s">
        <v>34487</v>
      </c>
      <c r="E1227" s="52" t="s">
        <v>4777</v>
      </c>
      <c r="F1227" s="16" t="s">
        <v>3411</v>
      </c>
      <c r="G1227" s="16" t="s">
        <v>4776</v>
      </c>
      <c r="H1227" s="16" t="s">
        <v>4778</v>
      </c>
      <c r="I1227" s="16" t="s">
        <v>3412</v>
      </c>
      <c r="J1227" s="16"/>
    </row>
    <row r="1228" spans="1:10">
      <c r="A1228" s="16" t="s">
        <v>34653</v>
      </c>
      <c r="B1228" s="52" t="s">
        <v>9050</v>
      </c>
      <c r="C1228" s="16" t="str">
        <f t="shared" si="19"/>
        <v>012 - 020</v>
      </c>
      <c r="D1228" s="52" t="s">
        <v>34487</v>
      </c>
      <c r="E1228" s="52" t="s">
        <v>18879</v>
      </c>
      <c r="F1228" s="16" t="s">
        <v>32338</v>
      </c>
      <c r="G1228" s="16" t="s">
        <v>26253</v>
      </c>
      <c r="H1228" s="16" t="s">
        <v>32666</v>
      </c>
      <c r="I1228" s="16" t="s">
        <v>34654</v>
      </c>
    </row>
    <row r="1229" spans="1:10">
      <c r="A1229" s="16" t="s">
        <v>32105</v>
      </c>
      <c r="B1229" s="52" t="s">
        <v>10554</v>
      </c>
      <c r="C1229" s="16" t="str">
        <f t="shared" si="19"/>
        <v>004 - 030</v>
      </c>
      <c r="D1229" s="52" t="s">
        <v>34487</v>
      </c>
      <c r="E1229" s="52" t="s">
        <v>10758</v>
      </c>
      <c r="F1229" s="16" t="s">
        <v>32106</v>
      </c>
      <c r="G1229" s="16" t="s">
        <v>10757</v>
      </c>
      <c r="H1229" s="16" t="s">
        <v>10732</v>
      </c>
      <c r="I1229" s="16" t="s">
        <v>19607</v>
      </c>
    </row>
    <row r="1230" spans="1:10">
      <c r="A1230" s="16" t="s">
        <v>2037</v>
      </c>
      <c r="B1230" s="52" t="s">
        <v>7495</v>
      </c>
      <c r="C1230" s="16" t="str">
        <f t="shared" si="19"/>
        <v>013 - 823</v>
      </c>
      <c r="D1230" s="52"/>
      <c r="E1230" s="52" t="s">
        <v>26240</v>
      </c>
      <c r="F1230" s="16"/>
      <c r="G1230" s="16" t="s">
        <v>26239</v>
      </c>
      <c r="H1230" s="16" t="s">
        <v>32666</v>
      </c>
      <c r="I1230" s="16" t="s">
        <v>2038</v>
      </c>
      <c r="J1230" s="16" t="s">
        <v>34487</v>
      </c>
    </row>
    <row r="1231" spans="1:10">
      <c r="A1231" s="16" t="s">
        <v>22916</v>
      </c>
      <c r="B1231" s="52" t="s">
        <v>22954</v>
      </c>
      <c r="C1231" s="16" t="str">
        <f t="shared" si="19"/>
        <v>079 - 013</v>
      </c>
      <c r="D1231" s="52" t="s">
        <v>36059</v>
      </c>
      <c r="E1231" s="52" t="s">
        <v>4771</v>
      </c>
      <c r="F1231" s="16" t="s">
        <v>11758</v>
      </c>
      <c r="G1231" s="16" t="s">
        <v>4770</v>
      </c>
      <c r="H1231" s="16" t="s">
        <v>4772</v>
      </c>
      <c r="I1231" s="16" t="s">
        <v>36779</v>
      </c>
      <c r="J1231" s="16" t="s">
        <v>7990</v>
      </c>
    </row>
    <row r="1232" spans="1:10">
      <c r="A1232" s="16" t="s">
        <v>36777</v>
      </c>
      <c r="B1232" s="52" t="s">
        <v>28633</v>
      </c>
      <c r="C1232" s="16" t="str">
        <f t="shared" si="19"/>
        <v>102 - 003</v>
      </c>
      <c r="D1232" s="52" t="s">
        <v>36059</v>
      </c>
      <c r="E1232" s="52" t="s">
        <v>27777</v>
      </c>
      <c r="F1232" s="16" t="s">
        <v>36778</v>
      </c>
      <c r="G1232" s="16" t="s">
        <v>27776</v>
      </c>
      <c r="H1232" s="16" t="s">
        <v>4772</v>
      </c>
      <c r="I1232" s="16" t="s">
        <v>36779</v>
      </c>
    </row>
    <row r="1233" spans="1:10">
      <c r="A1233" s="16" t="s">
        <v>8785</v>
      </c>
      <c r="B1233" s="52" t="s">
        <v>1535</v>
      </c>
      <c r="C1233" s="16" t="str">
        <f t="shared" si="19"/>
        <v>015 - 820</v>
      </c>
      <c r="D1233" s="52"/>
      <c r="E1233" s="52" t="s">
        <v>32665</v>
      </c>
      <c r="F1233" s="16"/>
      <c r="G1233" s="16" t="s">
        <v>32664</v>
      </c>
      <c r="H1233" s="16" t="s">
        <v>32666</v>
      </c>
      <c r="I1233" s="16" t="s">
        <v>8786</v>
      </c>
      <c r="J1233" s="16" t="s">
        <v>34487</v>
      </c>
    </row>
    <row r="1234" spans="1:10">
      <c r="A1234" s="16" t="s">
        <v>22784</v>
      </c>
      <c r="B1234" s="52" t="s">
        <v>19784</v>
      </c>
      <c r="C1234" s="16" t="str">
        <f t="shared" si="19"/>
        <v>001 - 035</v>
      </c>
      <c r="D1234" s="52" t="s">
        <v>34487</v>
      </c>
      <c r="E1234" s="52" t="s">
        <v>37671</v>
      </c>
      <c r="F1234" s="16" t="s">
        <v>25207</v>
      </c>
      <c r="G1234" s="16" t="s">
        <v>37670</v>
      </c>
      <c r="H1234" s="16" t="s">
        <v>10732</v>
      </c>
      <c r="I1234" s="16" t="s">
        <v>22785</v>
      </c>
    </row>
    <row r="1235" spans="1:10">
      <c r="A1235" s="16" t="s">
        <v>5240</v>
      </c>
      <c r="B1235" s="52" t="s">
        <v>7496</v>
      </c>
      <c r="C1235" s="16" t="str">
        <f t="shared" si="19"/>
        <v>013 - 030</v>
      </c>
      <c r="D1235" s="52" t="s">
        <v>34487</v>
      </c>
      <c r="E1235" s="52" t="s">
        <v>26240</v>
      </c>
      <c r="F1235" s="16" t="s">
        <v>30667</v>
      </c>
      <c r="G1235" s="16" t="s">
        <v>26239</v>
      </c>
      <c r="H1235" s="16" t="s">
        <v>32666</v>
      </c>
      <c r="I1235" s="16" t="s">
        <v>15542</v>
      </c>
      <c r="J1235" s="16"/>
    </row>
    <row r="1236" spans="1:10">
      <c r="A1236" s="16" t="s">
        <v>1732</v>
      </c>
      <c r="B1236" s="52" t="s">
        <v>33706</v>
      </c>
      <c r="C1236" s="16" t="str">
        <f t="shared" si="19"/>
        <v>076 - 013</v>
      </c>
      <c r="D1236" s="52" t="s">
        <v>34487</v>
      </c>
      <c r="E1236" s="52" t="s">
        <v>13510</v>
      </c>
      <c r="F1236" s="16" t="s">
        <v>25800</v>
      </c>
      <c r="G1236" s="16" t="s">
        <v>13509</v>
      </c>
      <c r="H1236" s="16" t="s">
        <v>13511</v>
      </c>
      <c r="I1236" s="16" t="s">
        <v>1733</v>
      </c>
    </row>
    <row r="1237" spans="1:10">
      <c r="A1237" s="16" t="s">
        <v>15843</v>
      </c>
      <c r="B1237" s="52" t="s">
        <v>10555</v>
      </c>
      <c r="C1237" s="16" t="str">
        <f t="shared" si="19"/>
        <v>004 - 031</v>
      </c>
      <c r="D1237" s="52" t="s">
        <v>34487</v>
      </c>
      <c r="E1237" s="52" t="s">
        <v>10758</v>
      </c>
      <c r="F1237" s="16" t="s">
        <v>15844</v>
      </c>
      <c r="G1237" s="16" t="s">
        <v>10757</v>
      </c>
      <c r="H1237" s="16" t="s">
        <v>10732</v>
      </c>
      <c r="I1237" s="16" t="s">
        <v>15845</v>
      </c>
    </row>
    <row r="1238" spans="1:10">
      <c r="A1238" s="16" t="s">
        <v>18590</v>
      </c>
      <c r="B1238" s="52" t="s">
        <v>10556</v>
      </c>
      <c r="C1238" s="16" t="str">
        <f t="shared" si="19"/>
        <v>004 - 805</v>
      </c>
      <c r="D1238" s="52"/>
      <c r="E1238" s="52" t="s">
        <v>10758</v>
      </c>
      <c r="F1238" s="16"/>
      <c r="G1238" s="16" t="s">
        <v>10757</v>
      </c>
      <c r="H1238" s="16" t="s">
        <v>10732</v>
      </c>
      <c r="I1238" s="16" t="s">
        <v>18591</v>
      </c>
      <c r="J1238" s="16" t="s">
        <v>34487</v>
      </c>
    </row>
    <row r="1239" spans="1:10">
      <c r="A1239" s="16" t="s">
        <v>23390</v>
      </c>
      <c r="B1239" s="52" t="s">
        <v>10153</v>
      </c>
      <c r="C1239" s="16" t="str">
        <f t="shared" si="19"/>
        <v>003 - 026</v>
      </c>
      <c r="D1239" s="52" t="s">
        <v>36059</v>
      </c>
      <c r="E1239" s="52" t="s">
        <v>3328</v>
      </c>
      <c r="F1239" s="16" t="s">
        <v>10730</v>
      </c>
      <c r="G1239" s="16" t="s">
        <v>10731</v>
      </c>
      <c r="H1239" s="16" t="s">
        <v>10732</v>
      </c>
      <c r="I1239" s="16" t="s">
        <v>23391</v>
      </c>
      <c r="J1239" s="16"/>
    </row>
    <row r="1240" spans="1:10">
      <c r="A1240" s="16" t="s">
        <v>11580</v>
      </c>
      <c r="B1240" s="52" t="s">
        <v>15441</v>
      </c>
      <c r="C1240" s="16" t="str">
        <f t="shared" si="19"/>
        <v>006 - 802</v>
      </c>
      <c r="D1240" s="52"/>
      <c r="E1240" s="52" t="s">
        <v>26671</v>
      </c>
      <c r="F1240" s="16"/>
      <c r="G1240" s="16" t="s">
        <v>26670</v>
      </c>
      <c r="H1240" s="16" t="s">
        <v>10732</v>
      </c>
      <c r="I1240" s="16" t="s">
        <v>11581</v>
      </c>
      <c r="J1240" s="16" t="s">
        <v>34487</v>
      </c>
    </row>
    <row r="1241" spans="1:10">
      <c r="A1241" s="16" t="s">
        <v>20880</v>
      </c>
      <c r="B1241" s="52" t="s">
        <v>29442</v>
      </c>
      <c r="C1241" s="16" t="str">
        <f t="shared" si="19"/>
        <v>016 - 040</v>
      </c>
      <c r="D1241" s="52" t="s">
        <v>36059</v>
      </c>
      <c r="E1241" s="52" t="s">
        <v>10742</v>
      </c>
      <c r="F1241" s="16" t="s">
        <v>29949</v>
      </c>
      <c r="G1241" s="16" t="s">
        <v>10741</v>
      </c>
      <c r="H1241" s="16" t="s">
        <v>32666</v>
      </c>
      <c r="I1241" s="16" t="s">
        <v>29950</v>
      </c>
      <c r="J1241" s="16"/>
    </row>
    <row r="1242" spans="1:10">
      <c r="A1242" s="16" t="s">
        <v>14166</v>
      </c>
      <c r="B1242" s="52" t="s">
        <v>15442</v>
      </c>
      <c r="C1242" s="16" t="str">
        <f t="shared" si="19"/>
        <v>006 - 024</v>
      </c>
      <c r="D1242" s="52" t="s">
        <v>34487</v>
      </c>
      <c r="E1242" s="52" t="s">
        <v>26671</v>
      </c>
      <c r="F1242" s="16" t="s">
        <v>18688</v>
      </c>
      <c r="G1242" s="16" t="s">
        <v>26670</v>
      </c>
      <c r="H1242" s="16" t="s">
        <v>10732</v>
      </c>
      <c r="I1242" s="16" t="s">
        <v>14167</v>
      </c>
      <c r="J1242" s="16"/>
    </row>
    <row r="1243" spans="1:10">
      <c r="A1243" s="16" t="s">
        <v>25932</v>
      </c>
      <c r="B1243" s="52" t="s">
        <v>35087</v>
      </c>
      <c r="C1243" s="16" t="str">
        <f t="shared" si="19"/>
        <v>074 - 001</v>
      </c>
      <c r="D1243" s="52" t="s">
        <v>36059</v>
      </c>
      <c r="E1243" s="52" t="s">
        <v>25935</v>
      </c>
      <c r="F1243" s="16" t="s">
        <v>25934</v>
      </c>
      <c r="G1243" s="16" t="s">
        <v>25933</v>
      </c>
      <c r="H1243" s="16" t="s">
        <v>37422</v>
      </c>
      <c r="I1243" s="16" t="s">
        <v>25936</v>
      </c>
    </row>
    <row r="1244" spans="1:10">
      <c r="A1244" s="16" t="s">
        <v>8910</v>
      </c>
      <c r="B1244" s="52" t="s">
        <v>33707</v>
      </c>
      <c r="C1244" s="16" t="str">
        <f t="shared" si="19"/>
        <v>076 - 014</v>
      </c>
      <c r="D1244" s="52" t="s">
        <v>34487</v>
      </c>
      <c r="E1244" s="52" t="s">
        <v>13510</v>
      </c>
      <c r="F1244" s="16" t="s">
        <v>13508</v>
      </c>
      <c r="G1244" s="16" t="s">
        <v>13509</v>
      </c>
      <c r="H1244" s="16" t="s">
        <v>13511</v>
      </c>
      <c r="I1244" s="16" t="s">
        <v>8911</v>
      </c>
    </row>
    <row r="1245" spans="1:10">
      <c r="A1245" s="16" t="s">
        <v>25085</v>
      </c>
      <c r="B1245" s="52" t="s">
        <v>9051</v>
      </c>
      <c r="C1245" s="16" t="str">
        <f t="shared" si="19"/>
        <v>012 - 021</v>
      </c>
      <c r="D1245" s="52" t="s">
        <v>34487</v>
      </c>
      <c r="E1245" s="52" t="s">
        <v>18879</v>
      </c>
      <c r="F1245" s="16" t="s">
        <v>6417</v>
      </c>
      <c r="G1245" s="16" t="s">
        <v>26253</v>
      </c>
      <c r="H1245" s="16" t="s">
        <v>32666</v>
      </c>
      <c r="I1245" s="16" t="s">
        <v>25086</v>
      </c>
    </row>
    <row r="1246" spans="1:10">
      <c r="A1246" s="16" t="s">
        <v>639</v>
      </c>
      <c r="B1246" s="52" t="s">
        <v>2201</v>
      </c>
      <c r="C1246" s="16" t="str">
        <f t="shared" si="19"/>
        <v>003 - 027</v>
      </c>
      <c r="D1246" s="52" t="s">
        <v>36059</v>
      </c>
      <c r="E1246" s="52" t="s">
        <v>3328</v>
      </c>
      <c r="F1246" s="16" t="s">
        <v>640</v>
      </c>
      <c r="G1246" s="16" t="s">
        <v>10731</v>
      </c>
      <c r="H1246" s="16" t="s">
        <v>10732</v>
      </c>
      <c r="I1246" s="16" t="s">
        <v>641</v>
      </c>
    </row>
    <row r="1247" spans="1:10">
      <c r="A1247" s="16" t="s">
        <v>15543</v>
      </c>
      <c r="B1247" s="52" t="s">
        <v>32579</v>
      </c>
      <c r="C1247" s="16" t="str">
        <f t="shared" si="19"/>
        <v>017 - 030</v>
      </c>
      <c r="D1247" s="52" t="s">
        <v>34487</v>
      </c>
      <c r="E1247" s="52" t="s">
        <v>22538</v>
      </c>
      <c r="F1247" s="16" t="s">
        <v>15544</v>
      </c>
      <c r="G1247" s="16" t="s">
        <v>22537</v>
      </c>
      <c r="H1247" s="16" t="s">
        <v>32666</v>
      </c>
      <c r="I1247" s="16" t="s">
        <v>21969</v>
      </c>
    </row>
    <row r="1248" spans="1:10">
      <c r="A1248" s="16" t="s">
        <v>22494</v>
      </c>
      <c r="B1248" s="52" t="s">
        <v>35854</v>
      </c>
      <c r="C1248" s="16" t="str">
        <f t="shared" si="19"/>
        <v>022 - 028</v>
      </c>
      <c r="D1248" s="52" t="s">
        <v>34487</v>
      </c>
      <c r="E1248" s="52" t="s">
        <v>4777</v>
      </c>
      <c r="F1248" s="16" t="s">
        <v>22495</v>
      </c>
      <c r="G1248" s="16" t="s">
        <v>4776</v>
      </c>
      <c r="H1248" s="16" t="s">
        <v>4778</v>
      </c>
      <c r="I1248" s="16" t="s">
        <v>22496</v>
      </c>
    </row>
    <row r="1249" spans="1:10">
      <c r="A1249" s="16" t="s">
        <v>22695</v>
      </c>
      <c r="B1249" s="52" t="s">
        <v>19505</v>
      </c>
      <c r="C1249" s="16" t="str">
        <f t="shared" si="19"/>
        <v>702 - 706</v>
      </c>
      <c r="D1249" s="52"/>
      <c r="E1249" s="52"/>
      <c r="F1249" s="16"/>
      <c r="G1249" s="16" t="s">
        <v>17438</v>
      </c>
      <c r="H1249" s="16" t="s">
        <v>10727</v>
      </c>
      <c r="I1249" s="16" t="s">
        <v>22696</v>
      </c>
      <c r="J1249" s="16" t="s">
        <v>34487</v>
      </c>
    </row>
    <row r="1250" spans="1:10">
      <c r="A1250" s="16" t="s">
        <v>16291</v>
      </c>
      <c r="B1250" s="52" t="s">
        <v>37038</v>
      </c>
      <c r="C1250" s="16" t="str">
        <f t="shared" si="19"/>
        <v>015 - 033</v>
      </c>
      <c r="D1250" s="52" t="s">
        <v>36059</v>
      </c>
      <c r="E1250" s="52" t="s">
        <v>32665</v>
      </c>
      <c r="F1250" s="16" t="s">
        <v>34295</v>
      </c>
      <c r="G1250" s="16" t="s">
        <v>32664</v>
      </c>
      <c r="H1250" s="16" t="s">
        <v>32666</v>
      </c>
      <c r="I1250" s="16" t="s">
        <v>16292</v>
      </c>
      <c r="J1250" s="16"/>
    </row>
    <row r="1251" spans="1:10">
      <c r="A1251" s="16" t="s">
        <v>26778</v>
      </c>
      <c r="B1251" s="52" t="s">
        <v>19620</v>
      </c>
      <c r="C1251" s="16" t="str">
        <f t="shared" si="19"/>
        <v>039 - 004</v>
      </c>
      <c r="D1251" s="52" t="s">
        <v>34487</v>
      </c>
      <c r="E1251" s="52" t="s">
        <v>35980</v>
      </c>
      <c r="F1251" s="16" t="s">
        <v>26779</v>
      </c>
      <c r="G1251" s="16" t="s">
        <v>35979</v>
      </c>
      <c r="H1251" s="16" t="s">
        <v>35981</v>
      </c>
      <c r="I1251" s="16" t="s">
        <v>26780</v>
      </c>
      <c r="J1251" s="16"/>
    </row>
    <row r="1252" spans="1:10">
      <c r="A1252" s="16" t="s">
        <v>8787</v>
      </c>
      <c r="B1252" s="52" t="s">
        <v>2202</v>
      </c>
      <c r="C1252" s="16" t="str">
        <f t="shared" si="19"/>
        <v>003 - 820</v>
      </c>
      <c r="D1252" s="52"/>
      <c r="E1252" s="52" t="s">
        <v>3328</v>
      </c>
      <c r="F1252" s="16"/>
      <c r="G1252" s="16" t="s">
        <v>10731</v>
      </c>
      <c r="H1252" s="16" t="s">
        <v>10732</v>
      </c>
      <c r="I1252" s="16" t="s">
        <v>8788</v>
      </c>
      <c r="J1252" s="16" t="s">
        <v>34487</v>
      </c>
    </row>
    <row r="1253" spans="1:10">
      <c r="A1253" s="16" t="s">
        <v>34509</v>
      </c>
      <c r="B1253" s="52" t="s">
        <v>9052</v>
      </c>
      <c r="C1253" s="16" t="str">
        <f t="shared" si="19"/>
        <v>012 - 821</v>
      </c>
      <c r="D1253" s="52"/>
      <c r="E1253" s="52" t="s">
        <v>18879</v>
      </c>
      <c r="F1253" s="16"/>
      <c r="G1253" s="16" t="s">
        <v>26253</v>
      </c>
      <c r="H1253" s="16" t="s">
        <v>32666</v>
      </c>
      <c r="I1253" s="16" t="s">
        <v>34510</v>
      </c>
      <c r="J1253" s="16" t="s">
        <v>34487</v>
      </c>
    </row>
    <row r="1254" spans="1:10">
      <c r="A1254" s="16" t="s">
        <v>36791</v>
      </c>
      <c r="B1254" s="52" t="s">
        <v>9053</v>
      </c>
      <c r="C1254" s="16" t="str">
        <f t="shared" si="19"/>
        <v>012 - 022</v>
      </c>
      <c r="D1254" s="52" t="s">
        <v>34487</v>
      </c>
      <c r="E1254" s="52" t="s">
        <v>18879</v>
      </c>
      <c r="F1254" s="16" t="s">
        <v>6417</v>
      </c>
      <c r="G1254" s="16" t="s">
        <v>26253</v>
      </c>
      <c r="H1254" s="16" t="s">
        <v>32666</v>
      </c>
      <c r="I1254" s="16" t="s">
        <v>36424</v>
      </c>
      <c r="J1254" s="16"/>
    </row>
    <row r="1255" spans="1:10">
      <c r="A1255" s="16" t="s">
        <v>12374</v>
      </c>
      <c r="B1255" s="52" t="s">
        <v>4871</v>
      </c>
      <c r="C1255" s="16" t="str">
        <f t="shared" si="19"/>
        <v>007 - 011</v>
      </c>
      <c r="D1255" s="52" t="s">
        <v>34487</v>
      </c>
      <c r="E1255" s="52" t="s">
        <v>14662</v>
      </c>
      <c r="F1255" s="16" t="s">
        <v>14660</v>
      </c>
      <c r="G1255" s="16" t="s">
        <v>14661</v>
      </c>
      <c r="H1255" s="16" t="s">
        <v>14663</v>
      </c>
      <c r="I1255" s="16" t="s">
        <v>12375</v>
      </c>
    </row>
    <row r="1256" spans="1:10">
      <c r="A1256" s="16" t="s">
        <v>13974</v>
      </c>
      <c r="B1256" s="52" t="s">
        <v>18339</v>
      </c>
      <c r="C1256" s="16" t="str">
        <f t="shared" si="19"/>
        <v>068 - 004</v>
      </c>
      <c r="D1256" s="52" t="s">
        <v>34487</v>
      </c>
      <c r="E1256" s="52" t="s">
        <v>34259</v>
      </c>
      <c r="F1256" s="16" t="s">
        <v>1587</v>
      </c>
      <c r="G1256" s="16" t="s">
        <v>21099</v>
      </c>
      <c r="H1256" s="16" t="s">
        <v>15395</v>
      </c>
      <c r="I1256" s="16" t="s">
        <v>1588</v>
      </c>
      <c r="J1256" s="16"/>
    </row>
    <row r="1257" spans="1:10">
      <c r="A1257" s="16" t="s">
        <v>24567</v>
      </c>
      <c r="B1257" s="52" t="s">
        <v>7497</v>
      </c>
      <c r="C1257" s="16" t="str">
        <f t="shared" si="19"/>
        <v>013 - 031</v>
      </c>
      <c r="D1257" s="52" t="s">
        <v>36059</v>
      </c>
      <c r="E1257" s="52" t="s">
        <v>26240</v>
      </c>
      <c r="F1257" s="16" t="s">
        <v>26238</v>
      </c>
      <c r="G1257" s="16" t="s">
        <v>26239</v>
      </c>
      <c r="H1257" s="16" t="s">
        <v>32666</v>
      </c>
      <c r="I1257" s="16" t="s">
        <v>22931</v>
      </c>
      <c r="J1257" s="16" t="s">
        <v>7990</v>
      </c>
    </row>
    <row r="1258" spans="1:10">
      <c r="A1258" s="16" t="s">
        <v>23129</v>
      </c>
      <c r="B1258" s="52" t="s">
        <v>1934</v>
      </c>
      <c r="C1258" s="16" t="str">
        <f t="shared" si="19"/>
        <v>097 - 010</v>
      </c>
      <c r="D1258" s="52" t="s">
        <v>36059</v>
      </c>
      <c r="E1258" s="52" t="s">
        <v>26245</v>
      </c>
      <c r="F1258" s="16" t="s">
        <v>23130</v>
      </c>
      <c r="G1258" s="16" t="s">
        <v>26244</v>
      </c>
      <c r="H1258" s="16" t="s">
        <v>32666</v>
      </c>
      <c r="I1258" s="16" t="s">
        <v>22931</v>
      </c>
    </row>
    <row r="1259" spans="1:10">
      <c r="A1259" s="16" t="s">
        <v>24906</v>
      </c>
      <c r="B1259" s="52" t="s">
        <v>30859</v>
      </c>
      <c r="C1259" s="16" t="str">
        <f t="shared" si="19"/>
        <v>060 - 015</v>
      </c>
      <c r="D1259" s="52" t="s">
        <v>34487</v>
      </c>
      <c r="E1259" s="52" t="s">
        <v>10737</v>
      </c>
      <c r="F1259" s="16" t="s">
        <v>24907</v>
      </c>
      <c r="G1259" s="16" t="s">
        <v>10736</v>
      </c>
      <c r="H1259" s="16" t="s">
        <v>20396</v>
      </c>
      <c r="I1259" s="16" t="s">
        <v>24908</v>
      </c>
    </row>
    <row r="1260" spans="1:10">
      <c r="A1260" s="16" t="s">
        <v>22482</v>
      </c>
      <c r="B1260" s="52" t="s">
        <v>26936</v>
      </c>
      <c r="C1260" s="16" t="str">
        <f t="shared" si="19"/>
        <v>024 - 017</v>
      </c>
      <c r="D1260" s="52" t="s">
        <v>36059</v>
      </c>
      <c r="E1260" s="52" t="s">
        <v>26794</v>
      </c>
      <c r="F1260" s="16" t="s">
        <v>14100</v>
      </c>
      <c r="G1260" s="16" t="s">
        <v>26793</v>
      </c>
      <c r="H1260" s="16" t="s">
        <v>32660</v>
      </c>
      <c r="I1260" s="16" t="s">
        <v>22483</v>
      </c>
    </row>
    <row r="1261" spans="1:10">
      <c r="A1261" s="16" t="s">
        <v>8912</v>
      </c>
      <c r="B1261" s="52" t="s">
        <v>22955</v>
      </c>
      <c r="C1261" s="16" t="str">
        <f t="shared" si="19"/>
        <v>079 - 014</v>
      </c>
      <c r="D1261" s="52" t="s">
        <v>34487</v>
      </c>
      <c r="E1261" s="52" t="s">
        <v>4771</v>
      </c>
      <c r="F1261" s="16" t="s">
        <v>8913</v>
      </c>
      <c r="G1261" s="16" t="s">
        <v>4770</v>
      </c>
      <c r="H1261" s="16" t="s">
        <v>4772</v>
      </c>
      <c r="I1261" s="16" t="s">
        <v>13684</v>
      </c>
      <c r="J1261" s="16" t="s">
        <v>7990</v>
      </c>
    </row>
    <row r="1262" spans="1:10">
      <c r="A1262" s="16" t="s">
        <v>13682</v>
      </c>
      <c r="B1262" s="52" t="s">
        <v>28634</v>
      </c>
      <c r="C1262" s="16" t="str">
        <f t="shared" si="19"/>
        <v>102 - 004</v>
      </c>
      <c r="D1262" s="52" t="s">
        <v>34487</v>
      </c>
      <c r="E1262" s="52" t="s">
        <v>27777</v>
      </c>
      <c r="F1262" s="16" t="s">
        <v>13683</v>
      </c>
      <c r="G1262" s="16" t="s">
        <v>27776</v>
      </c>
      <c r="H1262" s="16" t="s">
        <v>4772</v>
      </c>
      <c r="I1262" s="16" t="s">
        <v>13684</v>
      </c>
      <c r="J1262" s="16"/>
    </row>
    <row r="1263" spans="1:10">
      <c r="A1263" s="16" t="s">
        <v>34612</v>
      </c>
      <c r="B1263" s="52" t="s">
        <v>27864</v>
      </c>
      <c r="C1263" s="16" t="str">
        <f t="shared" si="19"/>
        <v>083 - 007</v>
      </c>
      <c r="D1263" s="52" t="s">
        <v>36059</v>
      </c>
      <c r="E1263" s="52" t="s">
        <v>21246</v>
      </c>
      <c r="F1263" s="16" t="s">
        <v>34613</v>
      </c>
      <c r="G1263" s="16" t="s">
        <v>21245</v>
      </c>
      <c r="H1263" s="16" t="s">
        <v>29917</v>
      </c>
      <c r="I1263" s="16" t="s">
        <v>34614</v>
      </c>
      <c r="J1263" s="16"/>
    </row>
    <row r="1264" spans="1:10">
      <c r="A1264" s="16" t="s">
        <v>17205</v>
      </c>
      <c r="B1264" s="52" t="s">
        <v>14371</v>
      </c>
      <c r="C1264" s="16" t="str">
        <f t="shared" si="19"/>
        <v>019 - 812</v>
      </c>
      <c r="D1264" s="52"/>
      <c r="E1264" s="52" t="s">
        <v>23092</v>
      </c>
      <c r="F1264" s="16"/>
      <c r="G1264" s="16" t="s">
        <v>23091</v>
      </c>
      <c r="H1264" s="16" t="s">
        <v>32666</v>
      </c>
      <c r="I1264" s="16" t="s">
        <v>17206</v>
      </c>
      <c r="J1264" s="16" t="s">
        <v>34487</v>
      </c>
    </row>
    <row r="1265" spans="1:10">
      <c r="A1265" s="16" t="s">
        <v>23465</v>
      </c>
      <c r="B1265" s="52" t="s">
        <v>10557</v>
      </c>
      <c r="C1265" s="16" t="str">
        <f t="shared" si="19"/>
        <v>004 - 032</v>
      </c>
      <c r="D1265" s="52" t="s">
        <v>34487</v>
      </c>
      <c r="E1265" s="52" t="s">
        <v>10758</v>
      </c>
      <c r="F1265" s="16" t="s">
        <v>23466</v>
      </c>
      <c r="G1265" s="16" t="s">
        <v>10757</v>
      </c>
      <c r="H1265" s="16" t="s">
        <v>10732</v>
      </c>
      <c r="I1265" s="16" t="s">
        <v>23467</v>
      </c>
      <c r="J1265" s="16"/>
    </row>
    <row r="1266" spans="1:10">
      <c r="A1266" s="16" t="s">
        <v>32324</v>
      </c>
      <c r="B1266" s="52" t="s">
        <v>26018</v>
      </c>
      <c r="C1266" s="16" t="str">
        <f t="shared" si="19"/>
        <v>018 - 024</v>
      </c>
      <c r="D1266" s="52" t="s">
        <v>36059</v>
      </c>
      <c r="E1266" s="52" t="s">
        <v>35975</v>
      </c>
      <c r="F1266" s="16" t="s">
        <v>32325</v>
      </c>
      <c r="G1266" s="16" t="s">
        <v>35974</v>
      </c>
      <c r="H1266" s="16" t="s">
        <v>32666</v>
      </c>
      <c r="I1266" s="16" t="s">
        <v>32326</v>
      </c>
    </row>
    <row r="1267" spans="1:10">
      <c r="A1267" s="16" t="s">
        <v>24372</v>
      </c>
      <c r="B1267" s="52" t="s">
        <v>15193</v>
      </c>
      <c r="C1267" s="16" t="str">
        <f t="shared" si="19"/>
        <v>087 - 009</v>
      </c>
      <c r="D1267" s="52" t="s">
        <v>34487</v>
      </c>
      <c r="E1267" s="52" t="s">
        <v>10962</v>
      </c>
      <c r="F1267" s="16" t="s">
        <v>24373</v>
      </c>
      <c r="G1267" s="16" t="s">
        <v>10961</v>
      </c>
      <c r="H1267" s="16" t="s">
        <v>29917</v>
      </c>
      <c r="I1267" s="16" t="s">
        <v>12261</v>
      </c>
      <c r="J1267" s="16"/>
    </row>
    <row r="1268" spans="1:10">
      <c r="A1268" s="16" t="s">
        <v>31105</v>
      </c>
      <c r="B1268" s="52" t="s">
        <v>36802</v>
      </c>
      <c r="C1268" s="16" t="str">
        <f t="shared" si="19"/>
        <v>021 - 012</v>
      </c>
      <c r="D1268" s="52" t="s">
        <v>34487</v>
      </c>
      <c r="E1268" s="52" t="s">
        <v>14657</v>
      </c>
      <c r="F1268" s="16" t="s">
        <v>31106</v>
      </c>
      <c r="G1268" s="16" t="s">
        <v>14656</v>
      </c>
      <c r="H1268" s="16" t="s">
        <v>4778</v>
      </c>
      <c r="I1268" s="16" t="s">
        <v>31107</v>
      </c>
    </row>
    <row r="1269" spans="1:10">
      <c r="A1269" s="16" t="s">
        <v>18825</v>
      </c>
      <c r="B1269" s="52" t="s">
        <v>10558</v>
      </c>
      <c r="C1269" s="16" t="str">
        <f t="shared" si="19"/>
        <v>004 - 033</v>
      </c>
      <c r="D1269" s="52" t="s">
        <v>34487</v>
      </c>
      <c r="E1269" s="52" t="s">
        <v>10758</v>
      </c>
      <c r="F1269" s="16" t="s">
        <v>5763</v>
      </c>
      <c r="G1269" s="16" t="s">
        <v>10757</v>
      </c>
      <c r="H1269" s="16" t="s">
        <v>10732</v>
      </c>
      <c r="I1269" s="16" t="s">
        <v>18826</v>
      </c>
      <c r="J1269" s="16"/>
    </row>
    <row r="1270" spans="1:10">
      <c r="A1270" s="16" t="s">
        <v>19158</v>
      </c>
      <c r="B1270" s="52" t="s">
        <v>19785</v>
      </c>
      <c r="C1270" s="16" t="str">
        <f t="shared" si="19"/>
        <v>001 - 036</v>
      </c>
      <c r="D1270" s="52" t="s">
        <v>34487</v>
      </c>
      <c r="E1270" s="52" t="s">
        <v>37671</v>
      </c>
      <c r="F1270" s="16" t="s">
        <v>35568</v>
      </c>
      <c r="G1270" s="16" t="s">
        <v>37670</v>
      </c>
      <c r="H1270" s="16" t="s">
        <v>10732</v>
      </c>
      <c r="I1270" s="16" t="s">
        <v>33878</v>
      </c>
    </row>
    <row r="1271" spans="1:10">
      <c r="A1271" s="16" t="s">
        <v>29849</v>
      </c>
      <c r="B1271" s="52" t="s">
        <v>10241</v>
      </c>
      <c r="C1271" s="16" t="str">
        <f t="shared" si="19"/>
        <v>003 - 821</v>
      </c>
      <c r="D1271" s="52"/>
      <c r="E1271" s="52" t="s">
        <v>3328</v>
      </c>
      <c r="F1271" s="16"/>
      <c r="G1271" s="16" t="s">
        <v>10731</v>
      </c>
      <c r="H1271" s="16" t="s">
        <v>10732</v>
      </c>
      <c r="I1271" s="16" t="s">
        <v>13889</v>
      </c>
      <c r="J1271" s="16" t="s">
        <v>34487</v>
      </c>
    </row>
    <row r="1272" spans="1:10">
      <c r="A1272" s="16" t="s">
        <v>22497</v>
      </c>
      <c r="B1272" s="52" t="s">
        <v>10242</v>
      </c>
      <c r="C1272" s="16" t="str">
        <f t="shared" si="19"/>
        <v>003 - 028</v>
      </c>
      <c r="D1272" s="52" t="s">
        <v>34487</v>
      </c>
      <c r="E1272" s="52" t="s">
        <v>3328</v>
      </c>
      <c r="F1272" s="16" t="s">
        <v>10730</v>
      </c>
      <c r="G1272" s="16" t="s">
        <v>10731</v>
      </c>
      <c r="H1272" s="16" t="s">
        <v>10732</v>
      </c>
      <c r="I1272" s="16" t="s">
        <v>1736</v>
      </c>
      <c r="J1272" s="16" t="s">
        <v>7990</v>
      </c>
    </row>
    <row r="1273" spans="1:10">
      <c r="A1273" s="16" t="s">
        <v>1734</v>
      </c>
      <c r="B1273" s="52" t="s">
        <v>16542</v>
      </c>
      <c r="C1273" s="16" t="str">
        <f t="shared" si="19"/>
        <v>103 - 013</v>
      </c>
      <c r="D1273" s="52" t="s">
        <v>34487</v>
      </c>
      <c r="E1273" s="52" t="s">
        <v>14668</v>
      </c>
      <c r="F1273" s="16" t="s">
        <v>1735</v>
      </c>
      <c r="G1273" s="16" t="s">
        <v>14667</v>
      </c>
      <c r="H1273" s="16" t="s">
        <v>10732</v>
      </c>
      <c r="I1273" s="16" t="s">
        <v>1736</v>
      </c>
    </row>
    <row r="1274" spans="1:10">
      <c r="A1274" s="16" t="s">
        <v>18592</v>
      </c>
      <c r="B1274" s="52" t="s">
        <v>3422</v>
      </c>
      <c r="C1274" s="16" t="str">
        <f t="shared" si="19"/>
        <v>009 - 805</v>
      </c>
      <c r="D1274" s="52"/>
      <c r="E1274" s="52" t="s">
        <v>26840</v>
      </c>
      <c r="F1274" s="16"/>
      <c r="G1274" s="16" t="s">
        <v>26839</v>
      </c>
      <c r="H1274" s="16" t="s">
        <v>34573</v>
      </c>
      <c r="I1274" s="16" t="s">
        <v>18593</v>
      </c>
      <c r="J1274" s="16" t="s">
        <v>34487</v>
      </c>
    </row>
    <row r="1275" spans="1:10">
      <c r="A1275" s="16" t="s">
        <v>20205</v>
      </c>
      <c r="B1275" s="52" t="s">
        <v>19786</v>
      </c>
      <c r="C1275" s="16" t="str">
        <f t="shared" si="19"/>
        <v>001 - 037</v>
      </c>
      <c r="D1275" s="52" t="s">
        <v>36059</v>
      </c>
      <c r="E1275" s="52" t="s">
        <v>37671</v>
      </c>
      <c r="F1275" s="16" t="s">
        <v>4804</v>
      </c>
      <c r="G1275" s="16" t="s">
        <v>37670</v>
      </c>
      <c r="H1275" s="16" t="s">
        <v>10732</v>
      </c>
      <c r="I1275" s="16" t="s">
        <v>20206</v>
      </c>
      <c r="J1275" s="16"/>
    </row>
    <row r="1276" spans="1:10">
      <c r="A1276" s="16" t="s">
        <v>30489</v>
      </c>
      <c r="B1276" s="52" t="s">
        <v>19764</v>
      </c>
      <c r="C1276" s="16" t="str">
        <f t="shared" si="19"/>
        <v>048 - 801</v>
      </c>
      <c r="D1276" s="52"/>
      <c r="E1276" s="52" t="s">
        <v>29538</v>
      </c>
      <c r="F1276" s="16"/>
      <c r="G1276" s="16" t="s">
        <v>29537</v>
      </c>
      <c r="H1276" s="16" t="s">
        <v>30328</v>
      </c>
      <c r="I1276" s="16" t="s">
        <v>30490</v>
      </c>
      <c r="J1276" s="16" t="s">
        <v>34487</v>
      </c>
    </row>
    <row r="1277" spans="1:10">
      <c r="A1277" s="16" t="s">
        <v>4546</v>
      </c>
      <c r="B1277" s="52" t="s">
        <v>32580</v>
      </c>
      <c r="C1277" s="16" t="str">
        <f t="shared" si="19"/>
        <v>017 - 813</v>
      </c>
      <c r="D1277" s="52"/>
      <c r="E1277" s="52" t="s">
        <v>22538</v>
      </c>
      <c r="F1277" s="16"/>
      <c r="G1277" s="16" t="s">
        <v>22537</v>
      </c>
      <c r="H1277" s="16" t="s">
        <v>32666</v>
      </c>
      <c r="I1277" s="16" t="s">
        <v>4547</v>
      </c>
      <c r="J1277" s="16" t="s">
        <v>34487</v>
      </c>
    </row>
    <row r="1278" spans="1:10">
      <c r="A1278" s="16" t="s">
        <v>36690</v>
      </c>
      <c r="B1278" s="52" t="s">
        <v>37039</v>
      </c>
      <c r="C1278" s="16" t="str">
        <f t="shared" si="19"/>
        <v>015 - 034</v>
      </c>
      <c r="D1278" s="52" t="s">
        <v>36059</v>
      </c>
      <c r="E1278" s="52" t="s">
        <v>32665</v>
      </c>
      <c r="F1278" s="16" t="s">
        <v>36178</v>
      </c>
      <c r="G1278" s="16" t="s">
        <v>32664</v>
      </c>
      <c r="H1278" s="16" t="s">
        <v>32666</v>
      </c>
      <c r="I1278" s="16" t="s">
        <v>36179</v>
      </c>
    </row>
    <row r="1279" spans="1:10">
      <c r="A1279" s="16" t="s">
        <v>5360</v>
      </c>
      <c r="B1279" s="52" t="s">
        <v>22087</v>
      </c>
      <c r="C1279" s="16" t="str">
        <f t="shared" si="19"/>
        <v>028 - 015</v>
      </c>
      <c r="D1279" s="52" t="s">
        <v>36059</v>
      </c>
      <c r="E1279" s="52" t="s">
        <v>32659</v>
      </c>
      <c r="F1279" s="16" t="s">
        <v>37474</v>
      </c>
      <c r="G1279" s="16" t="s">
        <v>32658</v>
      </c>
      <c r="H1279" s="16" t="s">
        <v>32660</v>
      </c>
      <c r="I1279" s="16" t="s">
        <v>5361</v>
      </c>
      <c r="J1279" s="16"/>
    </row>
    <row r="1280" spans="1:10">
      <c r="A1280" s="16" t="s">
        <v>29820</v>
      </c>
      <c r="B1280" s="52" t="s">
        <v>20753</v>
      </c>
      <c r="C1280" s="16" t="str">
        <f t="shared" si="19"/>
        <v>011 - 007</v>
      </c>
      <c r="D1280" s="52" t="s">
        <v>34487</v>
      </c>
      <c r="E1280" s="52" t="s">
        <v>34572</v>
      </c>
      <c r="F1280" s="16" t="s">
        <v>17833</v>
      </c>
      <c r="G1280" s="16" t="s">
        <v>34571</v>
      </c>
      <c r="H1280" s="16" t="s">
        <v>34573</v>
      </c>
      <c r="I1280" s="16" t="s">
        <v>29821</v>
      </c>
      <c r="J1280" s="16"/>
    </row>
    <row r="1281" spans="1:10">
      <c r="A1281" s="16" t="s">
        <v>3332</v>
      </c>
      <c r="B1281" s="52" t="s">
        <v>31848</v>
      </c>
      <c r="C1281" s="16" t="str">
        <f t="shared" ref="C1281:C1344" si="20">MID(A1281,1,3) &amp;" - " &amp;MID(A1281,4,3)</f>
        <v>093 - 007</v>
      </c>
      <c r="D1281" s="52" t="s">
        <v>36059</v>
      </c>
      <c r="E1281" s="52" t="s">
        <v>14112</v>
      </c>
      <c r="F1281" s="16" t="s">
        <v>3333</v>
      </c>
      <c r="G1281" s="16" t="s">
        <v>14111</v>
      </c>
      <c r="H1281" s="16" t="s">
        <v>30334</v>
      </c>
      <c r="I1281" s="16" t="s">
        <v>3334</v>
      </c>
      <c r="J1281" s="16"/>
    </row>
    <row r="1282" spans="1:10">
      <c r="A1282" s="16" t="s">
        <v>6121</v>
      </c>
      <c r="B1282" s="52" t="s">
        <v>19787</v>
      </c>
      <c r="C1282" s="16" t="str">
        <f t="shared" si="20"/>
        <v>001 - 038</v>
      </c>
      <c r="D1282" s="52" t="s">
        <v>36059</v>
      </c>
      <c r="E1282" s="52" t="s">
        <v>37671</v>
      </c>
      <c r="F1282" s="16" t="s">
        <v>6122</v>
      </c>
      <c r="G1282" s="16" t="s">
        <v>37670</v>
      </c>
      <c r="H1282" s="16" t="s">
        <v>10732</v>
      </c>
      <c r="I1282" s="16" t="s">
        <v>6123</v>
      </c>
    </row>
    <row r="1283" spans="1:10">
      <c r="A1283" s="16" t="s">
        <v>3065</v>
      </c>
      <c r="B1283" s="52" t="s">
        <v>29443</v>
      </c>
      <c r="C1283" s="16" t="str">
        <f t="shared" si="20"/>
        <v>016 - 041</v>
      </c>
      <c r="D1283" s="52" t="s">
        <v>34487</v>
      </c>
      <c r="E1283" s="52" t="s">
        <v>10742</v>
      </c>
      <c r="F1283" s="16" t="s">
        <v>3066</v>
      </c>
      <c r="G1283" s="16" t="s">
        <v>10741</v>
      </c>
      <c r="H1283" s="16" t="s">
        <v>32666</v>
      </c>
      <c r="I1283" s="16" t="s">
        <v>3067</v>
      </c>
      <c r="J1283" s="16"/>
    </row>
    <row r="1284" spans="1:10">
      <c r="A1284" s="16" t="s">
        <v>8925</v>
      </c>
      <c r="B1284" s="52" t="s">
        <v>7498</v>
      </c>
      <c r="C1284" s="16" t="str">
        <f t="shared" si="20"/>
        <v>013 - 032</v>
      </c>
      <c r="D1284" s="52" t="s">
        <v>34487</v>
      </c>
      <c r="E1284" s="52" t="s">
        <v>26240</v>
      </c>
      <c r="F1284" s="16" t="s">
        <v>8926</v>
      </c>
      <c r="G1284" s="16" t="s">
        <v>26239</v>
      </c>
      <c r="H1284" s="16" t="s">
        <v>32666</v>
      </c>
      <c r="I1284" s="16" t="s">
        <v>30718</v>
      </c>
      <c r="J1284" s="16"/>
    </row>
    <row r="1285" spans="1:10">
      <c r="A1285" s="16" t="s">
        <v>18175</v>
      </c>
      <c r="B1285" s="52" t="s">
        <v>7798</v>
      </c>
      <c r="C1285" s="16" t="str">
        <f t="shared" si="20"/>
        <v>I99 - 703</v>
      </c>
      <c r="D1285" s="52"/>
      <c r="E1285" s="52" t="s">
        <v>10726</v>
      </c>
      <c r="F1285" s="16"/>
      <c r="G1285" s="16" t="s">
        <v>10725</v>
      </c>
      <c r="H1285" s="16" t="s">
        <v>10727</v>
      </c>
      <c r="I1285" s="16" t="s">
        <v>18176</v>
      </c>
    </row>
    <row r="1286" spans="1:10">
      <c r="A1286" s="16" t="s">
        <v>24058</v>
      </c>
      <c r="B1286" s="52" t="s">
        <v>9054</v>
      </c>
      <c r="C1286" s="16" t="str">
        <f t="shared" si="20"/>
        <v>012 - 023</v>
      </c>
      <c r="D1286" s="52" t="s">
        <v>36059</v>
      </c>
      <c r="E1286" s="52" t="s">
        <v>18879</v>
      </c>
      <c r="F1286" s="16" t="s">
        <v>25803</v>
      </c>
      <c r="G1286" s="16" t="s">
        <v>26253</v>
      </c>
      <c r="H1286" s="16" t="s">
        <v>32666</v>
      </c>
      <c r="I1286" s="16" t="s">
        <v>24059</v>
      </c>
    </row>
    <row r="1287" spans="1:10">
      <c r="A1287" s="16" t="s">
        <v>1737</v>
      </c>
      <c r="B1287" s="52" t="s">
        <v>34762</v>
      </c>
      <c r="C1287" s="16" t="str">
        <f t="shared" si="20"/>
        <v>021 - 013</v>
      </c>
      <c r="D1287" s="52" t="s">
        <v>34487</v>
      </c>
      <c r="E1287" s="52" t="s">
        <v>14657</v>
      </c>
      <c r="F1287" s="16" t="s">
        <v>1738</v>
      </c>
      <c r="G1287" s="16" t="s">
        <v>14656</v>
      </c>
      <c r="H1287" s="16" t="s">
        <v>4778</v>
      </c>
      <c r="I1287" s="16" t="s">
        <v>1739</v>
      </c>
    </row>
    <row r="1288" spans="1:10">
      <c r="A1288" s="16" t="s">
        <v>22932</v>
      </c>
      <c r="B1288" s="52" t="s">
        <v>4362</v>
      </c>
      <c r="C1288" s="16" t="str">
        <f t="shared" si="20"/>
        <v>005 - 010</v>
      </c>
      <c r="D1288" s="52" t="s">
        <v>36059</v>
      </c>
      <c r="E1288" s="52" t="s">
        <v>18693</v>
      </c>
      <c r="F1288" s="16" t="s">
        <v>22933</v>
      </c>
      <c r="G1288" s="16" t="s">
        <v>18692</v>
      </c>
      <c r="H1288" s="16" t="s">
        <v>10732</v>
      </c>
      <c r="I1288" s="16" t="s">
        <v>22557</v>
      </c>
    </row>
    <row r="1289" spans="1:10">
      <c r="A1289" s="16" t="s">
        <v>7670</v>
      </c>
      <c r="B1289" s="52" t="s">
        <v>29444</v>
      </c>
      <c r="C1289" s="16" t="str">
        <f t="shared" si="20"/>
        <v>016 - 811</v>
      </c>
      <c r="D1289" s="52"/>
      <c r="E1289" s="52" t="s">
        <v>10742</v>
      </c>
      <c r="F1289" s="16"/>
      <c r="G1289" s="16" t="s">
        <v>10741</v>
      </c>
      <c r="H1289" s="16" t="s">
        <v>32666</v>
      </c>
      <c r="I1289" s="16" t="s">
        <v>7671</v>
      </c>
      <c r="J1289" s="16" t="s">
        <v>34487</v>
      </c>
    </row>
    <row r="1290" spans="1:10">
      <c r="A1290" s="16" t="s">
        <v>33318</v>
      </c>
      <c r="B1290" s="52" t="s">
        <v>29445</v>
      </c>
      <c r="C1290" s="16" t="str">
        <f t="shared" si="20"/>
        <v>016 - 042</v>
      </c>
      <c r="D1290" s="52" t="s">
        <v>36059</v>
      </c>
      <c r="E1290" s="52" t="s">
        <v>10742</v>
      </c>
      <c r="F1290" s="16" t="s">
        <v>10740</v>
      </c>
      <c r="G1290" s="16" t="s">
        <v>10741</v>
      </c>
      <c r="H1290" s="16" t="s">
        <v>32666</v>
      </c>
      <c r="I1290" s="16" t="s">
        <v>33319</v>
      </c>
    </row>
    <row r="1291" spans="1:10">
      <c r="A1291" s="16" t="s">
        <v>14070</v>
      </c>
      <c r="B1291" s="52" t="s">
        <v>15443</v>
      </c>
      <c r="C1291" s="16" t="str">
        <f t="shared" si="20"/>
        <v>006 - 803</v>
      </c>
      <c r="D1291" s="52"/>
      <c r="E1291" s="52" t="s">
        <v>26671</v>
      </c>
      <c r="F1291" s="16"/>
      <c r="G1291" s="16" t="s">
        <v>26670</v>
      </c>
      <c r="H1291" s="16" t="s">
        <v>10732</v>
      </c>
      <c r="I1291" s="16" t="s">
        <v>14071</v>
      </c>
      <c r="J1291" s="16" t="s">
        <v>34487</v>
      </c>
    </row>
    <row r="1292" spans="1:10">
      <c r="A1292" s="16" t="s">
        <v>13864</v>
      </c>
      <c r="B1292" s="52" t="s">
        <v>19788</v>
      </c>
      <c r="C1292" s="16" t="str">
        <f t="shared" si="20"/>
        <v>001 - 039</v>
      </c>
      <c r="D1292" s="52" t="s">
        <v>36059</v>
      </c>
      <c r="E1292" s="52" t="s">
        <v>37671</v>
      </c>
      <c r="F1292" s="16" t="s">
        <v>4804</v>
      </c>
      <c r="G1292" s="16" t="s">
        <v>37670</v>
      </c>
      <c r="H1292" s="16" t="s">
        <v>10732</v>
      </c>
      <c r="I1292" s="16" t="s">
        <v>13865</v>
      </c>
    </row>
    <row r="1293" spans="1:10">
      <c r="A1293" s="16" t="s">
        <v>294</v>
      </c>
      <c r="B1293" s="52" t="s">
        <v>19789</v>
      </c>
      <c r="C1293" s="16" t="str">
        <f t="shared" si="20"/>
        <v>001 - 900</v>
      </c>
      <c r="D1293" s="52"/>
      <c r="E1293" s="52" t="s">
        <v>37671</v>
      </c>
      <c r="F1293" s="16"/>
      <c r="G1293" s="16" t="s">
        <v>37670</v>
      </c>
      <c r="H1293" s="16" t="s">
        <v>10732</v>
      </c>
      <c r="I1293" s="16" t="s">
        <v>295</v>
      </c>
      <c r="J1293" s="16" t="s">
        <v>34487</v>
      </c>
    </row>
    <row r="1294" spans="1:10">
      <c r="A1294" s="16" t="s">
        <v>27732</v>
      </c>
      <c r="B1294" s="52" t="s">
        <v>19115</v>
      </c>
      <c r="C1294" s="16" t="str">
        <f t="shared" si="20"/>
        <v>063 - 010</v>
      </c>
      <c r="D1294" s="52" t="s">
        <v>36059</v>
      </c>
      <c r="E1294" s="52" t="s">
        <v>30281</v>
      </c>
      <c r="F1294" s="16" t="s">
        <v>27733</v>
      </c>
      <c r="G1294" s="16" t="s">
        <v>30319</v>
      </c>
      <c r="H1294" s="16" t="s">
        <v>30282</v>
      </c>
      <c r="I1294" s="16" t="s">
        <v>21421</v>
      </c>
    </row>
    <row r="1295" spans="1:10">
      <c r="A1295" s="16" t="s">
        <v>32712</v>
      </c>
      <c r="B1295" s="52" t="s">
        <v>9055</v>
      </c>
      <c r="C1295" s="16" t="str">
        <f t="shared" si="20"/>
        <v>012 - 024</v>
      </c>
      <c r="D1295" s="52" t="s">
        <v>34487</v>
      </c>
      <c r="E1295" s="52" t="s">
        <v>18879</v>
      </c>
      <c r="F1295" s="16" t="s">
        <v>6913</v>
      </c>
      <c r="G1295" s="16" t="s">
        <v>26253</v>
      </c>
      <c r="H1295" s="16" t="s">
        <v>32666</v>
      </c>
      <c r="I1295" s="16" t="s">
        <v>32713</v>
      </c>
      <c r="J1295" s="16"/>
    </row>
    <row r="1296" spans="1:10">
      <c r="A1296" s="16" t="s">
        <v>5552</v>
      </c>
      <c r="B1296" s="52" t="s">
        <v>35855</v>
      </c>
      <c r="C1296" s="16" t="str">
        <f t="shared" si="20"/>
        <v>022 - 949</v>
      </c>
      <c r="D1296" s="52"/>
      <c r="E1296" s="52" t="s">
        <v>4777</v>
      </c>
      <c r="G1296" s="16" t="s">
        <v>4776</v>
      </c>
      <c r="H1296" s="16" t="s">
        <v>4778</v>
      </c>
      <c r="I1296" s="16" t="s">
        <v>5553</v>
      </c>
      <c r="J1296" s="16" t="s">
        <v>34487</v>
      </c>
    </row>
    <row r="1297" spans="1:10">
      <c r="A1297" s="16" t="s">
        <v>28250</v>
      </c>
      <c r="B1297" s="52" t="s">
        <v>22405</v>
      </c>
      <c r="C1297" s="16" t="str">
        <f t="shared" si="20"/>
        <v>096 - 007</v>
      </c>
      <c r="D1297" s="52" t="s">
        <v>36059</v>
      </c>
      <c r="E1297" s="52" t="s">
        <v>14652</v>
      </c>
      <c r="F1297" s="16" t="s">
        <v>28251</v>
      </c>
      <c r="G1297" s="16" t="s">
        <v>14651</v>
      </c>
      <c r="H1297" s="16" t="s">
        <v>10732</v>
      </c>
      <c r="I1297" s="16" t="s">
        <v>28252</v>
      </c>
      <c r="J1297" s="16"/>
    </row>
    <row r="1298" spans="1:10">
      <c r="A1298" s="16" t="s">
        <v>21965</v>
      </c>
      <c r="B1298" s="52" t="s">
        <v>7213</v>
      </c>
      <c r="C1298" s="16" t="str">
        <f t="shared" si="20"/>
        <v>002 - 020</v>
      </c>
      <c r="D1298" s="52" t="s">
        <v>36059</v>
      </c>
      <c r="E1298" s="52" t="s">
        <v>36066</v>
      </c>
      <c r="F1298" s="16" t="s">
        <v>21966</v>
      </c>
      <c r="G1298" s="16" t="s">
        <v>20457</v>
      </c>
      <c r="H1298" s="16" t="s">
        <v>10732</v>
      </c>
      <c r="I1298" s="16" t="s">
        <v>28252</v>
      </c>
      <c r="J1298" s="16" t="s">
        <v>7990</v>
      </c>
    </row>
    <row r="1299" spans="1:10">
      <c r="A1299" s="16" t="s">
        <v>22723</v>
      </c>
      <c r="B1299" s="52" t="s">
        <v>4872</v>
      </c>
      <c r="C1299" s="16" t="str">
        <f t="shared" si="20"/>
        <v>007 - 012</v>
      </c>
      <c r="D1299" s="52" t="s">
        <v>34487</v>
      </c>
      <c r="E1299" s="52" t="s">
        <v>14662</v>
      </c>
      <c r="F1299" s="16" t="s">
        <v>22724</v>
      </c>
      <c r="G1299" s="16" t="s">
        <v>14661</v>
      </c>
      <c r="H1299" s="16" t="s">
        <v>14663</v>
      </c>
      <c r="I1299" s="16" t="s">
        <v>22725</v>
      </c>
    </row>
    <row r="1300" spans="1:10">
      <c r="A1300" s="16" t="s">
        <v>18954</v>
      </c>
      <c r="B1300" s="52" t="s">
        <v>37040</v>
      </c>
      <c r="C1300" s="16" t="str">
        <f t="shared" si="20"/>
        <v>015 - 821</v>
      </c>
      <c r="D1300" s="52"/>
      <c r="E1300" s="52" t="s">
        <v>32665</v>
      </c>
      <c r="F1300" s="16"/>
      <c r="G1300" s="16" t="s">
        <v>32664</v>
      </c>
      <c r="H1300" s="16" t="s">
        <v>32666</v>
      </c>
      <c r="I1300" s="16" t="s">
        <v>18955</v>
      </c>
      <c r="J1300" s="16" t="s">
        <v>34487</v>
      </c>
    </row>
    <row r="1301" spans="1:10">
      <c r="A1301" s="16" t="s">
        <v>7717</v>
      </c>
      <c r="B1301" s="52" t="s">
        <v>19790</v>
      </c>
      <c r="C1301" s="16" t="str">
        <f t="shared" si="20"/>
        <v>001 - 040</v>
      </c>
      <c r="D1301" s="52" t="s">
        <v>34487</v>
      </c>
      <c r="E1301" s="52" t="s">
        <v>37671</v>
      </c>
      <c r="F1301" s="16" t="s">
        <v>6454</v>
      </c>
      <c r="G1301" s="16" t="s">
        <v>37670</v>
      </c>
      <c r="H1301" s="16" t="s">
        <v>10732</v>
      </c>
      <c r="I1301" s="16" t="s">
        <v>7718</v>
      </c>
    </row>
    <row r="1302" spans="1:10">
      <c r="A1302" s="16" t="s">
        <v>28793</v>
      </c>
      <c r="B1302" s="52" t="s">
        <v>37041</v>
      </c>
      <c r="C1302" s="16" t="str">
        <f t="shared" si="20"/>
        <v>015 - 822</v>
      </c>
      <c r="D1302" s="52"/>
      <c r="E1302" s="52" t="s">
        <v>32665</v>
      </c>
      <c r="F1302" s="16"/>
      <c r="G1302" s="16" t="s">
        <v>32664</v>
      </c>
      <c r="H1302" s="16" t="s">
        <v>32666</v>
      </c>
      <c r="I1302" s="16" t="s">
        <v>18383</v>
      </c>
      <c r="J1302" s="16" t="s">
        <v>34487</v>
      </c>
    </row>
    <row r="1303" spans="1:10">
      <c r="A1303" s="16" t="s">
        <v>23065</v>
      </c>
      <c r="B1303" s="52" t="s">
        <v>5065</v>
      </c>
      <c r="C1303" s="16" t="str">
        <f t="shared" si="20"/>
        <v>080 - 015</v>
      </c>
      <c r="D1303" s="52" t="s">
        <v>34487</v>
      </c>
      <c r="E1303" s="52" t="s">
        <v>1692</v>
      </c>
      <c r="F1303" s="16" t="s">
        <v>1139</v>
      </c>
      <c r="G1303" s="16" t="s">
        <v>1691</v>
      </c>
      <c r="H1303" s="16" t="s">
        <v>4772</v>
      </c>
      <c r="I1303" s="16" t="s">
        <v>23066</v>
      </c>
    </row>
    <row r="1304" spans="1:10">
      <c r="A1304" s="16" t="s">
        <v>20081</v>
      </c>
      <c r="B1304" s="52" t="s">
        <v>12696</v>
      </c>
      <c r="C1304" s="16" t="str">
        <f t="shared" si="20"/>
        <v>015 - 035</v>
      </c>
      <c r="D1304" s="52" t="s">
        <v>36059</v>
      </c>
      <c r="E1304" s="52" t="s">
        <v>32665</v>
      </c>
      <c r="F1304" s="16" t="s">
        <v>30047</v>
      </c>
      <c r="G1304" s="16" t="s">
        <v>32664</v>
      </c>
      <c r="H1304" s="16" t="s">
        <v>32666</v>
      </c>
      <c r="I1304" s="16" t="s">
        <v>20082</v>
      </c>
    </row>
    <row r="1305" spans="1:10">
      <c r="A1305" s="16" t="s">
        <v>9813</v>
      </c>
      <c r="B1305" s="52" t="s">
        <v>4363</v>
      </c>
      <c r="C1305" s="16" t="str">
        <f t="shared" si="20"/>
        <v>005 - 011</v>
      </c>
      <c r="D1305" s="52" t="s">
        <v>34487</v>
      </c>
      <c r="E1305" s="52" t="s">
        <v>18693</v>
      </c>
      <c r="F1305" s="16" t="s">
        <v>9814</v>
      </c>
      <c r="G1305" s="16" t="s">
        <v>18692</v>
      </c>
      <c r="H1305" s="16" t="s">
        <v>10732</v>
      </c>
      <c r="I1305" s="16" t="s">
        <v>9815</v>
      </c>
    </row>
    <row r="1306" spans="1:10">
      <c r="A1306" s="16" t="s">
        <v>17835</v>
      </c>
      <c r="B1306" s="52" t="s">
        <v>30658</v>
      </c>
      <c r="C1306" s="16" t="str">
        <f t="shared" si="20"/>
        <v>089 - 003</v>
      </c>
      <c r="D1306" s="52" t="s">
        <v>34487</v>
      </c>
      <c r="E1306" s="52" t="s">
        <v>37416</v>
      </c>
      <c r="F1306" s="16" t="s">
        <v>17836</v>
      </c>
      <c r="G1306" s="16" t="s">
        <v>37415</v>
      </c>
      <c r="H1306" s="16" t="s">
        <v>29917</v>
      </c>
      <c r="I1306" s="16" t="s">
        <v>34769</v>
      </c>
    </row>
    <row r="1307" spans="1:10">
      <c r="A1307" s="16" t="s">
        <v>7870</v>
      </c>
      <c r="B1307" s="52" t="s">
        <v>28856</v>
      </c>
      <c r="C1307" s="16" t="str">
        <f t="shared" si="20"/>
        <v>069 - 008</v>
      </c>
      <c r="D1307" s="52" t="s">
        <v>36059</v>
      </c>
      <c r="E1307" s="52" t="s">
        <v>36727</v>
      </c>
      <c r="F1307" s="16" t="s">
        <v>29407</v>
      </c>
      <c r="G1307" s="16" t="s">
        <v>36726</v>
      </c>
      <c r="H1307" s="16" t="s">
        <v>15395</v>
      </c>
      <c r="I1307" s="16" t="s">
        <v>29408</v>
      </c>
      <c r="J1307" s="16"/>
    </row>
    <row r="1308" spans="1:10">
      <c r="A1308" s="16" t="s">
        <v>17927</v>
      </c>
      <c r="B1308" s="52" t="s">
        <v>18253</v>
      </c>
      <c r="C1308" s="16" t="str">
        <f t="shared" si="20"/>
        <v>062 - 010</v>
      </c>
      <c r="D1308" s="52" t="s">
        <v>34487</v>
      </c>
      <c r="E1308" s="52" t="s">
        <v>1277</v>
      </c>
      <c r="F1308" s="16" t="s">
        <v>13523</v>
      </c>
      <c r="G1308" s="16" t="s">
        <v>1276</v>
      </c>
      <c r="H1308" s="16" t="s">
        <v>30282</v>
      </c>
      <c r="I1308" s="16" t="s">
        <v>17928</v>
      </c>
    </row>
    <row r="1309" spans="1:10">
      <c r="A1309" s="16" t="s">
        <v>9740</v>
      </c>
      <c r="B1309" s="52" t="s">
        <v>9583</v>
      </c>
      <c r="C1309" s="16" t="str">
        <f t="shared" si="20"/>
        <v>015 - 036</v>
      </c>
      <c r="D1309" s="52" t="s">
        <v>36059</v>
      </c>
      <c r="E1309" s="52" t="s">
        <v>32665</v>
      </c>
      <c r="F1309" s="16" t="s">
        <v>21703</v>
      </c>
      <c r="G1309" s="16" t="s">
        <v>32664</v>
      </c>
      <c r="H1309" s="16" t="s">
        <v>32666</v>
      </c>
      <c r="I1309" s="16" t="s">
        <v>19204</v>
      </c>
      <c r="J1309" s="16"/>
    </row>
    <row r="1310" spans="1:10">
      <c r="A1310" s="16" t="s">
        <v>20728</v>
      </c>
      <c r="B1310" s="52" t="s">
        <v>7499</v>
      </c>
      <c r="C1310" s="16" t="str">
        <f t="shared" si="20"/>
        <v>013 - 824</v>
      </c>
      <c r="D1310" s="52"/>
      <c r="E1310" s="52" t="s">
        <v>26240</v>
      </c>
      <c r="F1310" s="16"/>
      <c r="G1310" s="16" t="s">
        <v>26239</v>
      </c>
      <c r="H1310" s="16" t="s">
        <v>32666</v>
      </c>
      <c r="I1310" s="16" t="s">
        <v>5227</v>
      </c>
      <c r="J1310" s="16" t="s">
        <v>34487</v>
      </c>
    </row>
    <row r="1311" spans="1:10">
      <c r="A1311" s="16" t="s">
        <v>16029</v>
      </c>
      <c r="B1311" s="52" t="s">
        <v>29073</v>
      </c>
      <c r="C1311" s="16" t="str">
        <f t="shared" si="20"/>
        <v>065 - 017</v>
      </c>
      <c r="D1311" s="52" t="s">
        <v>34487</v>
      </c>
      <c r="E1311" s="52" t="s">
        <v>29546</v>
      </c>
      <c r="F1311" s="16" t="s">
        <v>25156</v>
      </c>
      <c r="G1311" s="16" t="s">
        <v>29545</v>
      </c>
      <c r="H1311" s="16" t="s">
        <v>30282</v>
      </c>
      <c r="I1311" s="16" t="s">
        <v>25157</v>
      </c>
    </row>
    <row r="1312" spans="1:10">
      <c r="A1312" s="16" t="s">
        <v>31646</v>
      </c>
      <c r="B1312" s="52" t="s">
        <v>35271</v>
      </c>
      <c r="C1312" s="16" t="str">
        <f t="shared" si="20"/>
        <v>051 - 005</v>
      </c>
      <c r="D1312" s="52" t="s">
        <v>36059</v>
      </c>
      <c r="E1312" s="52" t="s">
        <v>31110</v>
      </c>
      <c r="F1312" s="16" t="s">
        <v>31647</v>
      </c>
      <c r="G1312" s="16" t="s">
        <v>31109</v>
      </c>
      <c r="H1312" s="16" t="s">
        <v>30328</v>
      </c>
      <c r="I1312" s="16" t="s">
        <v>16166</v>
      </c>
    </row>
    <row r="1313" spans="1:10">
      <c r="A1313" s="16" t="s">
        <v>17442</v>
      </c>
      <c r="B1313" s="52" t="s">
        <v>22174</v>
      </c>
      <c r="C1313" s="16" t="str">
        <f t="shared" si="20"/>
        <v>032 - 701</v>
      </c>
      <c r="D1313" s="52"/>
      <c r="E1313" s="52" t="s">
        <v>30333</v>
      </c>
      <c r="F1313" s="16"/>
      <c r="G1313" s="16" t="s">
        <v>30332</v>
      </c>
      <c r="H1313" s="16" t="s">
        <v>30334</v>
      </c>
      <c r="I1313" s="16" t="s">
        <v>17443</v>
      </c>
      <c r="J1313" s="16" t="s">
        <v>34487</v>
      </c>
    </row>
    <row r="1314" spans="1:10">
      <c r="A1314" s="16" t="s">
        <v>9214</v>
      </c>
      <c r="B1314" s="52" t="s">
        <v>115</v>
      </c>
      <c r="C1314" s="16" t="str">
        <f t="shared" si="20"/>
        <v>031 - 821</v>
      </c>
      <c r="D1314" s="52"/>
      <c r="E1314" s="52" t="s">
        <v>7531</v>
      </c>
      <c r="F1314" s="16"/>
      <c r="G1314" s="16" t="s">
        <v>7530</v>
      </c>
      <c r="H1314" s="16" t="s">
        <v>30334</v>
      </c>
      <c r="I1314" s="16" t="s">
        <v>9215</v>
      </c>
      <c r="J1314" s="16" t="s">
        <v>34487</v>
      </c>
    </row>
    <row r="1315" spans="1:10">
      <c r="A1315" s="16" t="s">
        <v>5770</v>
      </c>
      <c r="B1315" s="52" t="s">
        <v>33653</v>
      </c>
      <c r="C1315" s="16" t="str">
        <f t="shared" si="20"/>
        <v>090 - 017</v>
      </c>
      <c r="D1315" s="52" t="s">
        <v>34487</v>
      </c>
      <c r="E1315" s="52" t="s">
        <v>33520</v>
      </c>
      <c r="F1315" s="16" t="s">
        <v>33518</v>
      </c>
      <c r="G1315" s="16" t="s">
        <v>33519</v>
      </c>
      <c r="H1315" s="16" t="s">
        <v>33521</v>
      </c>
      <c r="I1315" s="16" t="s">
        <v>5771</v>
      </c>
    </row>
    <row r="1316" spans="1:10">
      <c r="A1316" s="16" t="s">
        <v>21505</v>
      </c>
      <c r="B1316" s="52" t="s">
        <v>31849</v>
      </c>
      <c r="C1316" s="16" t="str">
        <f t="shared" si="20"/>
        <v>093 - 008</v>
      </c>
      <c r="D1316" s="52" t="s">
        <v>34487</v>
      </c>
      <c r="E1316" s="52" t="s">
        <v>14112</v>
      </c>
      <c r="F1316" s="16" t="s">
        <v>3333</v>
      </c>
      <c r="G1316" s="16" t="s">
        <v>14111</v>
      </c>
      <c r="H1316" s="16" t="s">
        <v>30334</v>
      </c>
      <c r="I1316" s="16" t="s">
        <v>21506</v>
      </c>
    </row>
    <row r="1317" spans="1:10">
      <c r="A1317" s="16" t="s">
        <v>4680</v>
      </c>
      <c r="B1317" s="52" t="s">
        <v>20543</v>
      </c>
      <c r="C1317" s="16" t="str">
        <f t="shared" si="20"/>
        <v>091 - 014</v>
      </c>
      <c r="D1317" s="52" t="s">
        <v>34487</v>
      </c>
      <c r="E1317" s="52" t="s">
        <v>31546</v>
      </c>
      <c r="F1317" s="16" t="s">
        <v>13612</v>
      </c>
      <c r="G1317" s="16" t="s">
        <v>31545</v>
      </c>
      <c r="H1317" s="16" t="s">
        <v>33521</v>
      </c>
      <c r="I1317" s="16" t="s">
        <v>13613</v>
      </c>
    </row>
    <row r="1318" spans="1:10">
      <c r="A1318" s="16" t="s">
        <v>5148</v>
      </c>
      <c r="B1318" s="52" t="s">
        <v>14198</v>
      </c>
      <c r="C1318" s="16" t="str">
        <f t="shared" si="20"/>
        <v>037 - 008</v>
      </c>
      <c r="D1318" s="52" t="s">
        <v>36059</v>
      </c>
      <c r="E1318" s="52" t="s">
        <v>30682</v>
      </c>
      <c r="F1318" s="16" t="s">
        <v>5149</v>
      </c>
      <c r="G1318" s="16" t="s">
        <v>30681</v>
      </c>
      <c r="H1318" s="16" t="s">
        <v>35981</v>
      </c>
      <c r="I1318" s="16" t="s">
        <v>5150</v>
      </c>
      <c r="J1318" s="16"/>
    </row>
    <row r="1319" spans="1:10">
      <c r="A1319" s="16" t="s">
        <v>36749</v>
      </c>
      <c r="B1319" s="52" t="s">
        <v>26560</v>
      </c>
      <c r="C1319" s="16" t="str">
        <f t="shared" si="20"/>
        <v>092 - 007</v>
      </c>
      <c r="D1319" s="52" t="s">
        <v>34487</v>
      </c>
      <c r="E1319" s="52" t="s">
        <v>3326</v>
      </c>
      <c r="F1319" s="16" t="s">
        <v>36750</v>
      </c>
      <c r="G1319" s="16" t="s">
        <v>30322</v>
      </c>
      <c r="H1319" s="16" t="s">
        <v>33521</v>
      </c>
      <c r="I1319" s="16" t="s">
        <v>36751</v>
      </c>
    </row>
    <row r="1320" spans="1:10">
      <c r="A1320" s="16" t="s">
        <v>34770</v>
      </c>
      <c r="B1320" s="52" t="s">
        <v>2685</v>
      </c>
      <c r="C1320" s="16" t="str">
        <f t="shared" si="20"/>
        <v>047 - 003</v>
      </c>
      <c r="D1320" s="52" t="s">
        <v>34487</v>
      </c>
      <c r="E1320" s="52" t="s">
        <v>26235</v>
      </c>
      <c r="F1320" s="16" t="s">
        <v>34771</v>
      </c>
      <c r="G1320" s="16" t="s">
        <v>26234</v>
      </c>
      <c r="H1320" s="16" t="s">
        <v>30328</v>
      </c>
      <c r="I1320" s="16" t="s">
        <v>34772</v>
      </c>
    </row>
    <row r="1321" spans="1:10">
      <c r="A1321" s="16" t="s">
        <v>7332</v>
      </c>
      <c r="B1321" s="52" t="s">
        <v>7500</v>
      </c>
      <c r="C1321" s="16" t="str">
        <f t="shared" si="20"/>
        <v>013 - 825</v>
      </c>
      <c r="D1321" s="52"/>
      <c r="E1321" s="52" t="s">
        <v>26240</v>
      </c>
      <c r="F1321" s="16"/>
      <c r="G1321" s="16" t="s">
        <v>26239</v>
      </c>
      <c r="H1321" s="16" t="s">
        <v>32666</v>
      </c>
      <c r="I1321" s="16" t="s">
        <v>7333</v>
      </c>
      <c r="J1321" s="16" t="s">
        <v>34487</v>
      </c>
    </row>
    <row r="1322" spans="1:10">
      <c r="A1322" s="16" t="s">
        <v>26898</v>
      </c>
      <c r="B1322" s="52" t="s">
        <v>13138</v>
      </c>
      <c r="C1322" s="16" t="str">
        <f t="shared" si="20"/>
        <v>013 - 826</v>
      </c>
      <c r="D1322" s="52"/>
      <c r="E1322" s="52" t="s">
        <v>26240</v>
      </c>
      <c r="F1322" s="16"/>
      <c r="G1322" s="16" t="s">
        <v>26239</v>
      </c>
      <c r="H1322" s="16" t="s">
        <v>32666</v>
      </c>
      <c r="I1322" s="16" t="s">
        <v>26899</v>
      </c>
      <c r="J1322" s="16" t="s">
        <v>34487</v>
      </c>
    </row>
    <row r="1323" spans="1:10">
      <c r="A1323" s="16" t="s">
        <v>17929</v>
      </c>
      <c r="B1323" s="52" t="s">
        <v>4791</v>
      </c>
      <c r="C1323" s="16" t="str">
        <f t="shared" si="20"/>
        <v>014 - 010</v>
      </c>
      <c r="D1323" s="52" t="s">
        <v>34487</v>
      </c>
      <c r="E1323" s="52" t="s">
        <v>31453</v>
      </c>
      <c r="F1323" s="16" t="s">
        <v>3370</v>
      </c>
      <c r="G1323" s="16" t="s">
        <v>31452</v>
      </c>
      <c r="H1323" s="16" t="s">
        <v>32666</v>
      </c>
      <c r="I1323" s="16" t="s">
        <v>17930</v>
      </c>
    </row>
    <row r="1324" spans="1:10">
      <c r="A1324" s="16" t="s">
        <v>33358</v>
      </c>
      <c r="B1324" s="52" t="s">
        <v>36328</v>
      </c>
      <c r="C1324" s="16" t="str">
        <f t="shared" si="20"/>
        <v>066 - 012</v>
      </c>
      <c r="D1324" s="52" t="s">
        <v>34487</v>
      </c>
      <c r="E1324" s="52" t="s">
        <v>3383</v>
      </c>
      <c r="F1324" s="16" t="s">
        <v>3387</v>
      </c>
      <c r="G1324" s="16" t="s">
        <v>3382</v>
      </c>
      <c r="H1324" s="16" t="s">
        <v>15395</v>
      </c>
      <c r="I1324" s="16" t="s">
        <v>31805</v>
      </c>
    </row>
    <row r="1325" spans="1:10">
      <c r="A1325" s="16" t="s">
        <v>18384</v>
      </c>
      <c r="B1325" s="52" t="s">
        <v>10243</v>
      </c>
      <c r="C1325" s="16" t="str">
        <f t="shared" si="20"/>
        <v>003 - 822</v>
      </c>
      <c r="D1325" s="52"/>
      <c r="E1325" s="52" t="s">
        <v>3328</v>
      </c>
      <c r="F1325" s="16"/>
      <c r="G1325" s="16" t="s">
        <v>10731</v>
      </c>
      <c r="H1325" s="16" t="s">
        <v>10732</v>
      </c>
      <c r="I1325" s="16" t="s">
        <v>18385</v>
      </c>
      <c r="J1325" s="16" t="s">
        <v>34487</v>
      </c>
    </row>
    <row r="1326" spans="1:10">
      <c r="A1326" s="16" t="s">
        <v>27988</v>
      </c>
      <c r="B1326" s="52" t="s">
        <v>9056</v>
      </c>
      <c r="C1326" s="16" t="str">
        <f t="shared" si="20"/>
        <v>012 - 025</v>
      </c>
      <c r="D1326" s="52" t="s">
        <v>36059</v>
      </c>
      <c r="E1326" s="52" t="s">
        <v>18879</v>
      </c>
      <c r="F1326" s="16" t="s">
        <v>25803</v>
      </c>
      <c r="G1326" s="16" t="s">
        <v>26253</v>
      </c>
      <c r="H1326" s="16" t="s">
        <v>32666</v>
      </c>
      <c r="I1326" s="16" t="s">
        <v>21412</v>
      </c>
    </row>
    <row r="1327" spans="1:10">
      <c r="A1327" s="16" t="s">
        <v>9783</v>
      </c>
      <c r="B1327" s="52" t="s">
        <v>32982</v>
      </c>
      <c r="C1327" s="16" t="str">
        <f t="shared" si="20"/>
        <v>030 - 013</v>
      </c>
      <c r="D1327" s="52" t="s">
        <v>36059</v>
      </c>
      <c r="E1327" s="52" t="s">
        <v>35970</v>
      </c>
      <c r="F1327" s="16" t="s">
        <v>9784</v>
      </c>
      <c r="G1327" s="16" t="s">
        <v>35969</v>
      </c>
      <c r="H1327" s="16" t="s">
        <v>30334</v>
      </c>
      <c r="I1327" s="16" t="s">
        <v>9785</v>
      </c>
    </row>
    <row r="1328" spans="1:10">
      <c r="A1328" s="16" t="s">
        <v>22707</v>
      </c>
      <c r="B1328" s="52" t="s">
        <v>19506</v>
      </c>
      <c r="C1328" s="16" t="str">
        <f t="shared" si="20"/>
        <v>702 - 707</v>
      </c>
      <c r="D1328" s="52"/>
      <c r="E1328" s="52"/>
      <c r="F1328" s="16"/>
      <c r="G1328" s="16" t="s">
        <v>17438</v>
      </c>
      <c r="H1328" s="16" t="s">
        <v>10727</v>
      </c>
      <c r="I1328" s="16" t="s">
        <v>22708</v>
      </c>
      <c r="J1328" s="16" t="s">
        <v>34487</v>
      </c>
    </row>
    <row r="1329" spans="1:10">
      <c r="A1329" s="16" t="s">
        <v>16293</v>
      </c>
      <c r="B1329" s="52" t="s">
        <v>7501</v>
      </c>
      <c r="C1329" s="16" t="str">
        <f t="shared" si="20"/>
        <v>013 - 033</v>
      </c>
      <c r="D1329" s="52" t="s">
        <v>36059</v>
      </c>
      <c r="E1329" s="52" t="s">
        <v>26240</v>
      </c>
      <c r="F1329" s="16" t="s">
        <v>30686</v>
      </c>
      <c r="G1329" s="16" t="s">
        <v>26239</v>
      </c>
      <c r="H1329" s="16" t="s">
        <v>32666</v>
      </c>
      <c r="I1329" s="16" t="s">
        <v>34037</v>
      </c>
      <c r="J1329" s="16" t="s">
        <v>7990</v>
      </c>
    </row>
    <row r="1330" spans="1:10">
      <c r="A1330" s="16" t="s">
        <v>34035</v>
      </c>
      <c r="B1330" s="52" t="s">
        <v>1935</v>
      </c>
      <c r="C1330" s="16" t="str">
        <f t="shared" si="20"/>
        <v>097 - 011</v>
      </c>
      <c r="D1330" s="52" t="s">
        <v>36059</v>
      </c>
      <c r="E1330" s="52" t="s">
        <v>26245</v>
      </c>
      <c r="F1330" s="16" t="s">
        <v>34036</v>
      </c>
      <c r="G1330" s="16" t="s">
        <v>26244</v>
      </c>
      <c r="H1330" s="16" t="s">
        <v>32666</v>
      </c>
      <c r="I1330" s="16" t="s">
        <v>34037</v>
      </c>
    </row>
    <row r="1331" spans="1:10">
      <c r="A1331" s="16" t="s">
        <v>20630</v>
      </c>
      <c r="B1331" s="52" t="s">
        <v>7799</v>
      </c>
      <c r="C1331" s="16" t="str">
        <f t="shared" si="20"/>
        <v>I99 - 068</v>
      </c>
      <c r="D1331" s="52"/>
      <c r="E1331" s="52" t="s">
        <v>10726</v>
      </c>
      <c r="F1331" s="16"/>
      <c r="G1331" s="16" t="s">
        <v>10725</v>
      </c>
      <c r="H1331" s="16" t="s">
        <v>10727</v>
      </c>
      <c r="I1331" s="16" t="s">
        <v>20631</v>
      </c>
    </row>
    <row r="1332" spans="1:10">
      <c r="A1332" s="16" t="s">
        <v>36180</v>
      </c>
      <c r="B1332" s="52" t="s">
        <v>7502</v>
      </c>
      <c r="C1332" s="16" t="str">
        <f t="shared" si="20"/>
        <v>013 - 034</v>
      </c>
      <c r="D1332" s="52" t="s">
        <v>36059</v>
      </c>
      <c r="E1332" s="52" t="s">
        <v>26240</v>
      </c>
      <c r="F1332" s="16" t="s">
        <v>23421</v>
      </c>
      <c r="G1332" s="16" t="s">
        <v>26239</v>
      </c>
      <c r="H1332" s="16" t="s">
        <v>32666</v>
      </c>
      <c r="I1332" s="16" t="s">
        <v>36181</v>
      </c>
    </row>
    <row r="1333" spans="1:10">
      <c r="A1333" s="16" t="s">
        <v>17530</v>
      </c>
      <c r="B1333" s="52" t="s">
        <v>7503</v>
      </c>
      <c r="C1333" s="16" t="str">
        <f t="shared" si="20"/>
        <v>013 - 827</v>
      </c>
      <c r="D1333" s="52"/>
      <c r="E1333" s="52" t="s">
        <v>26240</v>
      </c>
      <c r="G1333" s="16" t="s">
        <v>26239</v>
      </c>
      <c r="H1333" s="16" t="s">
        <v>32666</v>
      </c>
      <c r="I1333" s="16" t="s">
        <v>1853</v>
      </c>
      <c r="J1333" s="16" t="s">
        <v>34487</v>
      </c>
    </row>
    <row r="1334" spans="1:10">
      <c r="A1334" s="16" t="s">
        <v>13034</v>
      </c>
      <c r="B1334" s="52" t="s">
        <v>33654</v>
      </c>
      <c r="C1334" s="16" t="str">
        <f t="shared" si="20"/>
        <v>090 - 018</v>
      </c>
      <c r="D1334" s="52" t="s">
        <v>34487</v>
      </c>
      <c r="E1334" s="52" t="s">
        <v>33520</v>
      </c>
      <c r="F1334" s="16" t="s">
        <v>453</v>
      </c>
      <c r="G1334" s="16" t="s">
        <v>33519</v>
      </c>
      <c r="H1334" s="16" t="s">
        <v>33521</v>
      </c>
      <c r="I1334" s="16" t="s">
        <v>13035</v>
      </c>
    </row>
    <row r="1335" spans="1:10">
      <c r="A1335" s="16" t="s">
        <v>32365</v>
      </c>
      <c r="B1335" s="52" t="s">
        <v>33655</v>
      </c>
      <c r="C1335" s="16" t="str">
        <f t="shared" si="20"/>
        <v>090 - 019</v>
      </c>
      <c r="D1335" s="52" t="s">
        <v>34487</v>
      </c>
      <c r="E1335" s="52" t="s">
        <v>33520</v>
      </c>
      <c r="F1335" s="16" t="s">
        <v>29884</v>
      </c>
      <c r="G1335" s="16" t="s">
        <v>33519</v>
      </c>
      <c r="H1335" s="16" t="s">
        <v>33521</v>
      </c>
      <c r="I1335" s="16" t="s">
        <v>32366</v>
      </c>
      <c r="J1335" s="16"/>
    </row>
    <row r="1336" spans="1:10">
      <c r="A1336" s="16" t="s">
        <v>13536</v>
      </c>
      <c r="B1336" s="52" t="s">
        <v>29074</v>
      </c>
      <c r="C1336" s="16" t="str">
        <f t="shared" si="20"/>
        <v>065 - 018</v>
      </c>
      <c r="D1336" s="52" t="s">
        <v>34487</v>
      </c>
      <c r="E1336" s="52" t="s">
        <v>29546</v>
      </c>
      <c r="F1336" s="16" t="s">
        <v>13537</v>
      </c>
      <c r="G1336" s="16" t="s">
        <v>29545</v>
      </c>
      <c r="H1336" s="16" t="s">
        <v>30282</v>
      </c>
      <c r="I1336" s="16" t="s">
        <v>13538</v>
      </c>
    </row>
    <row r="1337" spans="1:10">
      <c r="A1337" s="16" t="s">
        <v>9816</v>
      </c>
      <c r="B1337" s="52" t="s">
        <v>18362</v>
      </c>
      <c r="C1337" s="16" t="str">
        <f t="shared" si="20"/>
        <v>062 - 011</v>
      </c>
      <c r="D1337" s="52" t="s">
        <v>34487</v>
      </c>
      <c r="E1337" s="52" t="s">
        <v>1277</v>
      </c>
      <c r="F1337" s="16" t="s">
        <v>37762</v>
      </c>
      <c r="G1337" s="16" t="s">
        <v>1276</v>
      </c>
      <c r="H1337" s="16" t="s">
        <v>30282</v>
      </c>
      <c r="I1337" s="16" t="s">
        <v>9817</v>
      </c>
    </row>
    <row r="1338" spans="1:10">
      <c r="A1338" s="16" t="s">
        <v>28831</v>
      </c>
      <c r="B1338" s="52" t="s">
        <v>18071</v>
      </c>
      <c r="C1338" s="16" t="str">
        <f t="shared" si="20"/>
        <v>052 - 003</v>
      </c>
      <c r="D1338" s="52" t="s">
        <v>34487</v>
      </c>
      <c r="E1338" s="52" t="s">
        <v>3327</v>
      </c>
      <c r="F1338" s="16" t="s">
        <v>28832</v>
      </c>
      <c r="G1338" s="16" t="s">
        <v>28833</v>
      </c>
      <c r="H1338" s="16" t="s">
        <v>30328</v>
      </c>
      <c r="I1338" s="16" t="s">
        <v>28834</v>
      </c>
    </row>
    <row r="1339" spans="1:10">
      <c r="A1339" s="16" t="s">
        <v>4762</v>
      </c>
      <c r="B1339" s="52" t="s">
        <v>21347</v>
      </c>
      <c r="C1339" s="16" t="str">
        <f t="shared" si="20"/>
        <v>078 - 020</v>
      </c>
      <c r="D1339" s="52" t="s">
        <v>34487</v>
      </c>
      <c r="E1339" s="52" t="s">
        <v>1697</v>
      </c>
      <c r="F1339" s="16" t="s">
        <v>1695</v>
      </c>
      <c r="G1339" s="16" t="s">
        <v>1696</v>
      </c>
      <c r="H1339" s="16" t="s">
        <v>4772</v>
      </c>
      <c r="I1339" s="16" t="s">
        <v>4763</v>
      </c>
    </row>
    <row r="1340" spans="1:10">
      <c r="A1340" s="16" t="s">
        <v>31426</v>
      </c>
      <c r="B1340" s="52" t="s">
        <v>13448</v>
      </c>
      <c r="C1340" s="16" t="str">
        <f t="shared" si="20"/>
        <v>015 - 037</v>
      </c>
      <c r="D1340" s="52" t="s">
        <v>36059</v>
      </c>
      <c r="E1340" s="52" t="s">
        <v>32665</v>
      </c>
      <c r="F1340" s="16" t="s">
        <v>34295</v>
      </c>
      <c r="G1340" s="16" t="s">
        <v>32664</v>
      </c>
      <c r="H1340" s="16" t="s">
        <v>32666</v>
      </c>
      <c r="I1340" s="16" t="s">
        <v>31427</v>
      </c>
      <c r="J1340" s="16"/>
    </row>
    <row r="1341" spans="1:10">
      <c r="A1341" s="16" t="s">
        <v>6833</v>
      </c>
      <c r="B1341" s="52" t="s">
        <v>32581</v>
      </c>
      <c r="C1341" s="16" t="str">
        <f t="shared" si="20"/>
        <v>017 - 814</v>
      </c>
      <c r="D1341" s="52"/>
      <c r="E1341" s="52" t="s">
        <v>22538</v>
      </c>
      <c r="F1341" s="16"/>
      <c r="G1341" s="16" t="s">
        <v>22537</v>
      </c>
      <c r="H1341" s="16" t="s">
        <v>32666</v>
      </c>
      <c r="I1341" s="16" t="s">
        <v>6834</v>
      </c>
      <c r="J1341" s="16" t="s">
        <v>34487</v>
      </c>
    </row>
    <row r="1342" spans="1:10">
      <c r="A1342" s="16" t="s">
        <v>30491</v>
      </c>
      <c r="B1342" s="52" t="s">
        <v>19217</v>
      </c>
      <c r="C1342" s="16" t="str">
        <f t="shared" si="20"/>
        <v>027 - 801</v>
      </c>
      <c r="D1342" s="52"/>
      <c r="E1342" s="52" t="s">
        <v>16168</v>
      </c>
      <c r="F1342" s="16"/>
      <c r="G1342" s="16" t="s">
        <v>16167</v>
      </c>
      <c r="H1342" s="16" t="s">
        <v>32660</v>
      </c>
      <c r="I1342" s="16" t="s">
        <v>30492</v>
      </c>
      <c r="J1342" s="16" t="s">
        <v>34487</v>
      </c>
    </row>
    <row r="1343" spans="1:10">
      <c r="A1343" s="16" t="s">
        <v>21507</v>
      </c>
      <c r="B1343" s="52" t="s">
        <v>26561</v>
      </c>
      <c r="C1343" s="16" t="str">
        <f t="shared" si="20"/>
        <v>092 - 008</v>
      </c>
      <c r="D1343" s="52" t="s">
        <v>34487</v>
      </c>
      <c r="E1343" s="52" t="s">
        <v>3326</v>
      </c>
      <c r="F1343" s="16" t="s">
        <v>11533</v>
      </c>
      <c r="G1343" s="16" t="s">
        <v>30322</v>
      </c>
      <c r="H1343" s="16" t="s">
        <v>33521</v>
      </c>
      <c r="I1343" s="16" t="s">
        <v>21508</v>
      </c>
      <c r="J1343" s="16"/>
    </row>
    <row r="1344" spans="1:10">
      <c r="A1344" s="16" t="s">
        <v>10827</v>
      </c>
      <c r="B1344" s="52" t="s">
        <v>18086</v>
      </c>
      <c r="C1344" s="16" t="str">
        <f t="shared" si="20"/>
        <v>084 - 005</v>
      </c>
      <c r="D1344" s="52" t="s">
        <v>34487</v>
      </c>
      <c r="E1344" s="52" t="s">
        <v>18698</v>
      </c>
      <c r="F1344" s="16" t="s">
        <v>1299</v>
      </c>
      <c r="G1344" s="16" t="s">
        <v>18697</v>
      </c>
      <c r="H1344" s="16" t="s">
        <v>29917</v>
      </c>
      <c r="I1344" s="16" t="s">
        <v>10828</v>
      </c>
    </row>
    <row r="1345" spans="1:10">
      <c r="A1345" s="16" t="s">
        <v>20882</v>
      </c>
      <c r="B1345" s="52" t="s">
        <v>28869</v>
      </c>
      <c r="C1345" s="16" t="str">
        <f t="shared" ref="C1345:C1408" si="21">MID(A1345,1,3) &amp;" - " &amp;MID(A1345,4,3)</f>
        <v>090 - 020</v>
      </c>
      <c r="D1345" s="52" t="s">
        <v>34487</v>
      </c>
      <c r="E1345" s="52" t="s">
        <v>33520</v>
      </c>
      <c r="F1345" s="16" t="s">
        <v>453</v>
      </c>
      <c r="G1345" s="16" t="s">
        <v>33519</v>
      </c>
      <c r="H1345" s="16" t="s">
        <v>33521</v>
      </c>
      <c r="I1345" s="16" t="s">
        <v>20883</v>
      </c>
    </row>
    <row r="1346" spans="1:10">
      <c r="A1346" s="16" t="s">
        <v>18594</v>
      </c>
      <c r="B1346" s="52" t="s">
        <v>34763</v>
      </c>
      <c r="C1346" s="16" t="str">
        <f t="shared" si="21"/>
        <v>021 - 805</v>
      </c>
      <c r="D1346" s="52"/>
      <c r="E1346" s="52" t="s">
        <v>14657</v>
      </c>
      <c r="F1346" s="16"/>
      <c r="G1346" s="16" t="s">
        <v>14656</v>
      </c>
      <c r="H1346" s="16" t="s">
        <v>4778</v>
      </c>
      <c r="I1346" s="16" t="s">
        <v>18595</v>
      </c>
      <c r="J1346" s="16" t="s">
        <v>34487</v>
      </c>
    </row>
    <row r="1347" spans="1:10">
      <c r="A1347" s="16" t="s">
        <v>21054</v>
      </c>
      <c r="B1347" s="52" t="s">
        <v>19791</v>
      </c>
      <c r="C1347" s="16" t="str">
        <f t="shared" si="21"/>
        <v>001 - 041</v>
      </c>
      <c r="D1347" s="52" t="s">
        <v>36059</v>
      </c>
      <c r="E1347" s="52" t="s">
        <v>37671</v>
      </c>
      <c r="F1347" s="16" t="s">
        <v>25207</v>
      </c>
      <c r="G1347" s="16" t="s">
        <v>37670</v>
      </c>
      <c r="H1347" s="16" t="s">
        <v>10732</v>
      </c>
      <c r="I1347" s="16" t="s">
        <v>21055</v>
      </c>
      <c r="J1347" s="16"/>
    </row>
    <row r="1348" spans="1:10">
      <c r="A1348" s="16" t="s">
        <v>575</v>
      </c>
      <c r="B1348" s="52" t="s">
        <v>7800</v>
      </c>
      <c r="C1348" s="16" t="str">
        <f t="shared" si="21"/>
        <v>I99 - 236</v>
      </c>
      <c r="D1348" s="52"/>
      <c r="E1348" s="52" t="s">
        <v>10726</v>
      </c>
      <c r="F1348" s="16"/>
      <c r="G1348" s="16" t="s">
        <v>10725</v>
      </c>
      <c r="H1348" s="16" t="s">
        <v>10727</v>
      </c>
      <c r="I1348" s="16" t="s">
        <v>576</v>
      </c>
    </row>
    <row r="1349" spans="1:10">
      <c r="A1349" s="16" t="s">
        <v>34222</v>
      </c>
      <c r="B1349" s="52" t="s">
        <v>19792</v>
      </c>
      <c r="C1349" s="16" t="str">
        <f t="shared" si="21"/>
        <v>001 - 042</v>
      </c>
      <c r="D1349" s="52" t="s">
        <v>36059</v>
      </c>
      <c r="E1349" s="52" t="s">
        <v>37671</v>
      </c>
      <c r="F1349" s="16" t="s">
        <v>772</v>
      </c>
      <c r="G1349" s="16" t="s">
        <v>37670</v>
      </c>
      <c r="H1349" s="16" t="s">
        <v>10732</v>
      </c>
      <c r="I1349" s="16" t="s">
        <v>34223</v>
      </c>
    </row>
    <row r="1350" spans="1:10">
      <c r="A1350" s="16" t="s">
        <v>10321</v>
      </c>
      <c r="B1350" s="52" t="s">
        <v>7214</v>
      </c>
      <c r="C1350" s="16" t="str">
        <f t="shared" si="21"/>
        <v>002 - 021</v>
      </c>
      <c r="D1350" s="52" t="s">
        <v>36059</v>
      </c>
      <c r="E1350" s="52" t="s">
        <v>36066</v>
      </c>
      <c r="F1350" s="16" t="s">
        <v>778</v>
      </c>
      <c r="G1350" s="16" t="s">
        <v>20457</v>
      </c>
      <c r="H1350" s="16" t="s">
        <v>10732</v>
      </c>
      <c r="I1350" s="16" t="s">
        <v>10322</v>
      </c>
    </row>
    <row r="1351" spans="1:10">
      <c r="A1351" s="16" t="s">
        <v>26908</v>
      </c>
      <c r="B1351" s="52" t="s">
        <v>34854</v>
      </c>
      <c r="C1351" s="16" t="str">
        <f t="shared" si="21"/>
        <v>I99 - 328</v>
      </c>
      <c r="D1351" s="52"/>
      <c r="E1351" s="52" t="s">
        <v>10726</v>
      </c>
      <c r="F1351" s="16"/>
      <c r="G1351" s="16" t="s">
        <v>10725</v>
      </c>
      <c r="H1351" s="16" t="s">
        <v>10727</v>
      </c>
      <c r="I1351" s="16" t="s">
        <v>26909</v>
      </c>
    </row>
    <row r="1352" spans="1:10">
      <c r="A1352" s="16" t="s">
        <v>17642</v>
      </c>
      <c r="B1352" s="52" t="s">
        <v>37373</v>
      </c>
      <c r="C1352" s="16" t="str">
        <f t="shared" si="21"/>
        <v>095 - 017</v>
      </c>
      <c r="D1352" s="52" t="s">
        <v>34487</v>
      </c>
      <c r="E1352" s="52" t="s">
        <v>5719</v>
      </c>
      <c r="F1352" s="16" t="s">
        <v>17643</v>
      </c>
      <c r="G1352" s="16" t="s">
        <v>29627</v>
      </c>
      <c r="H1352" s="16" t="s">
        <v>33521</v>
      </c>
      <c r="I1352" s="16" t="s">
        <v>17644</v>
      </c>
    </row>
    <row r="1353" spans="1:10">
      <c r="A1353" s="16" t="s">
        <v>664</v>
      </c>
      <c r="B1353" s="52" t="s">
        <v>9034</v>
      </c>
      <c r="C1353" s="16" t="str">
        <f t="shared" si="21"/>
        <v>010 - 006</v>
      </c>
      <c r="D1353" s="52" t="s">
        <v>34487</v>
      </c>
      <c r="E1353" s="52" t="s">
        <v>30437</v>
      </c>
      <c r="F1353" s="16" t="s">
        <v>665</v>
      </c>
      <c r="G1353" s="16" t="s">
        <v>30436</v>
      </c>
      <c r="H1353" s="16" t="s">
        <v>34573</v>
      </c>
      <c r="I1353" s="16" t="s">
        <v>666</v>
      </c>
    </row>
    <row r="1354" spans="1:10">
      <c r="A1354" s="16" t="s">
        <v>22545</v>
      </c>
      <c r="B1354" s="52" t="s">
        <v>35839</v>
      </c>
      <c r="C1354" s="16" t="str">
        <f t="shared" si="21"/>
        <v>035 - 007</v>
      </c>
      <c r="D1354" s="52" t="s">
        <v>34487</v>
      </c>
      <c r="E1354" s="52" t="s">
        <v>30432</v>
      </c>
      <c r="F1354" s="16" t="s">
        <v>24709</v>
      </c>
      <c r="G1354" s="16" t="s">
        <v>30431</v>
      </c>
      <c r="H1354" s="16" t="s">
        <v>35981</v>
      </c>
      <c r="I1354" s="16" t="s">
        <v>24710</v>
      </c>
    </row>
    <row r="1355" spans="1:10">
      <c r="A1355" s="16" t="s">
        <v>31292</v>
      </c>
      <c r="B1355" s="52" t="s">
        <v>19793</v>
      </c>
      <c r="C1355" s="16" t="str">
        <f t="shared" si="21"/>
        <v>001 - 043</v>
      </c>
      <c r="D1355" s="52" t="s">
        <v>36059</v>
      </c>
      <c r="E1355" s="52" t="s">
        <v>37671</v>
      </c>
      <c r="F1355" s="16" t="s">
        <v>35568</v>
      </c>
      <c r="G1355" s="16" t="s">
        <v>37670</v>
      </c>
      <c r="H1355" s="16" t="s">
        <v>10732</v>
      </c>
      <c r="I1355" s="16" t="s">
        <v>31293</v>
      </c>
    </row>
    <row r="1356" spans="1:10">
      <c r="A1356" s="16" t="s">
        <v>2624</v>
      </c>
      <c r="B1356" s="52" t="s">
        <v>10559</v>
      </c>
      <c r="C1356" s="16" t="str">
        <f t="shared" si="21"/>
        <v>004 - 034</v>
      </c>
      <c r="D1356" s="52" t="s">
        <v>34487</v>
      </c>
      <c r="E1356" s="52" t="s">
        <v>10758</v>
      </c>
      <c r="F1356" s="16" t="s">
        <v>2625</v>
      </c>
      <c r="G1356" s="16" t="s">
        <v>10757</v>
      </c>
      <c r="H1356" s="16" t="s">
        <v>10732</v>
      </c>
      <c r="I1356" s="16" t="s">
        <v>2626</v>
      </c>
    </row>
    <row r="1357" spans="1:10">
      <c r="A1357" s="16" t="s">
        <v>26034</v>
      </c>
      <c r="B1357" s="52" t="s">
        <v>13449</v>
      </c>
      <c r="C1357" s="16" t="str">
        <f t="shared" si="21"/>
        <v>015 - 038</v>
      </c>
      <c r="D1357" s="52" t="s">
        <v>36059</v>
      </c>
      <c r="E1357" s="52" t="s">
        <v>32665</v>
      </c>
      <c r="F1357" s="16" t="s">
        <v>424</v>
      </c>
      <c r="G1357" s="16" t="s">
        <v>32664</v>
      </c>
      <c r="H1357" s="16" t="s">
        <v>32666</v>
      </c>
      <c r="I1357" s="16" t="s">
        <v>26035</v>
      </c>
    </row>
    <row r="1358" spans="1:10">
      <c r="A1358" s="16" t="s">
        <v>26781</v>
      </c>
      <c r="B1358" s="52" t="s">
        <v>30659</v>
      </c>
      <c r="C1358" s="16" t="str">
        <f t="shared" si="21"/>
        <v>089 - 004</v>
      </c>
      <c r="D1358" s="52" t="s">
        <v>34487</v>
      </c>
      <c r="E1358" s="52" t="s">
        <v>37416</v>
      </c>
      <c r="F1358" s="16" t="s">
        <v>17836</v>
      </c>
      <c r="G1358" s="16" t="s">
        <v>37415</v>
      </c>
      <c r="H1358" s="16" t="s">
        <v>29917</v>
      </c>
      <c r="I1358" s="16" t="s">
        <v>26782</v>
      </c>
      <c r="J1358" s="16"/>
    </row>
    <row r="1359" spans="1:10">
      <c r="A1359" s="16" t="s">
        <v>35405</v>
      </c>
      <c r="B1359" s="52" t="s">
        <v>32864</v>
      </c>
      <c r="C1359" s="16" t="str">
        <f t="shared" si="21"/>
        <v>081 - 002</v>
      </c>
      <c r="D1359" s="52" t="s">
        <v>34487</v>
      </c>
      <c r="E1359" s="52" t="s">
        <v>29916</v>
      </c>
      <c r="F1359" s="16" t="s">
        <v>35406</v>
      </c>
      <c r="G1359" s="16" t="s">
        <v>29915</v>
      </c>
      <c r="H1359" s="16" t="s">
        <v>29917</v>
      </c>
      <c r="I1359" s="16" t="s">
        <v>35407</v>
      </c>
    </row>
    <row r="1360" spans="1:10">
      <c r="A1360" s="16" t="s">
        <v>26943</v>
      </c>
      <c r="B1360" s="52" t="s">
        <v>13450</v>
      </c>
      <c r="C1360" s="16" t="str">
        <f t="shared" si="21"/>
        <v>015 - 039</v>
      </c>
      <c r="D1360" s="52" t="s">
        <v>36059</v>
      </c>
      <c r="E1360" s="52" t="s">
        <v>32665</v>
      </c>
      <c r="F1360" s="16" t="s">
        <v>34295</v>
      </c>
      <c r="G1360" s="16" t="s">
        <v>32664</v>
      </c>
      <c r="H1360" s="16" t="s">
        <v>32666</v>
      </c>
      <c r="I1360" s="16" t="s">
        <v>26944</v>
      </c>
    </row>
    <row r="1361" spans="1:10">
      <c r="A1361" s="16" t="s">
        <v>18596</v>
      </c>
      <c r="B1361" s="52" t="s">
        <v>8112</v>
      </c>
      <c r="C1361" s="16" t="str">
        <f t="shared" si="21"/>
        <v>029 - 805</v>
      </c>
      <c r="D1361" s="52"/>
      <c r="E1361" s="52" t="s">
        <v>25917</v>
      </c>
      <c r="F1361" s="16"/>
      <c r="G1361" s="16" t="s">
        <v>25916</v>
      </c>
      <c r="H1361" s="16" t="s">
        <v>32660</v>
      </c>
      <c r="I1361" s="16" t="s">
        <v>13924</v>
      </c>
      <c r="J1361" s="16" t="s">
        <v>34487</v>
      </c>
    </row>
    <row r="1362" spans="1:10">
      <c r="A1362" s="16" t="s">
        <v>17257</v>
      </c>
      <c r="B1362" s="52" t="s">
        <v>14160</v>
      </c>
      <c r="C1362" s="16" t="str">
        <f t="shared" si="21"/>
        <v>008 - 806</v>
      </c>
      <c r="D1362" s="52"/>
      <c r="E1362" s="52" t="s">
        <v>16664</v>
      </c>
      <c r="F1362" s="16"/>
      <c r="G1362" s="16" t="s">
        <v>16663</v>
      </c>
      <c r="H1362" s="16" t="s">
        <v>34573</v>
      </c>
      <c r="I1362" s="16" t="s">
        <v>17258</v>
      </c>
      <c r="J1362" s="16" t="s">
        <v>34487</v>
      </c>
    </row>
    <row r="1363" spans="1:10">
      <c r="A1363" s="16" t="s">
        <v>29951</v>
      </c>
      <c r="B1363" s="52" t="s">
        <v>18143</v>
      </c>
      <c r="C1363" s="16" t="str">
        <f t="shared" si="21"/>
        <v>015 - 040</v>
      </c>
      <c r="D1363" s="52" t="s">
        <v>36059</v>
      </c>
      <c r="E1363" s="52" t="s">
        <v>32665</v>
      </c>
      <c r="F1363" s="16" t="s">
        <v>9522</v>
      </c>
      <c r="G1363" s="16" t="s">
        <v>32664</v>
      </c>
      <c r="H1363" s="16" t="s">
        <v>32666</v>
      </c>
      <c r="I1363" s="16" t="s">
        <v>29952</v>
      </c>
      <c r="J1363" s="16"/>
    </row>
    <row r="1364" spans="1:10">
      <c r="A1364" s="16" t="s">
        <v>34782</v>
      </c>
      <c r="B1364" s="52" t="s">
        <v>27144</v>
      </c>
      <c r="C1364" s="16" t="str">
        <f t="shared" si="21"/>
        <v>034 - 007</v>
      </c>
      <c r="D1364" s="52" t="s">
        <v>36059</v>
      </c>
      <c r="E1364" s="52" t="s">
        <v>23677</v>
      </c>
      <c r="F1364" s="16" t="s">
        <v>34783</v>
      </c>
      <c r="G1364" s="16" t="s">
        <v>23676</v>
      </c>
      <c r="H1364" s="16" t="s">
        <v>35981</v>
      </c>
      <c r="I1364" s="16" t="s">
        <v>34784</v>
      </c>
    </row>
    <row r="1365" spans="1:10">
      <c r="A1365" s="16" t="s">
        <v>13975</v>
      </c>
      <c r="B1365" s="52" t="s">
        <v>37702</v>
      </c>
      <c r="C1365" s="16" t="str">
        <f t="shared" si="21"/>
        <v>068 - 005</v>
      </c>
      <c r="D1365" s="52" t="s">
        <v>34487</v>
      </c>
      <c r="E1365" s="52" t="s">
        <v>34259</v>
      </c>
      <c r="F1365" s="16" t="s">
        <v>1589</v>
      </c>
      <c r="G1365" s="16" t="s">
        <v>21099</v>
      </c>
      <c r="H1365" s="16" t="s">
        <v>15395</v>
      </c>
      <c r="I1365" s="16" t="s">
        <v>4409</v>
      </c>
    </row>
    <row r="1366" spans="1:10">
      <c r="A1366" s="16" t="s">
        <v>27799</v>
      </c>
      <c r="B1366" s="52" t="s">
        <v>12396</v>
      </c>
      <c r="C1366" s="16" t="str">
        <f t="shared" si="21"/>
        <v>070 - 005</v>
      </c>
      <c r="D1366" s="52" t="s">
        <v>34487</v>
      </c>
      <c r="E1366" s="52" t="s">
        <v>23672</v>
      </c>
      <c r="F1366" s="16" t="s">
        <v>27800</v>
      </c>
      <c r="G1366" s="16" t="s">
        <v>23671</v>
      </c>
      <c r="H1366" s="16" t="s">
        <v>10748</v>
      </c>
      <c r="I1366" s="16" t="s">
        <v>11484</v>
      </c>
    </row>
    <row r="1367" spans="1:10">
      <c r="A1367" s="16" t="s">
        <v>5362</v>
      </c>
      <c r="B1367" s="52" t="s">
        <v>11855</v>
      </c>
      <c r="C1367" s="16" t="str">
        <f t="shared" si="21"/>
        <v>023 - 015</v>
      </c>
      <c r="D1367" s="52" t="s">
        <v>36059</v>
      </c>
      <c r="E1367" s="52" t="s">
        <v>380</v>
      </c>
      <c r="F1367" s="16" t="s">
        <v>5363</v>
      </c>
      <c r="G1367" s="16" t="s">
        <v>379</v>
      </c>
      <c r="H1367" s="16" t="s">
        <v>32660</v>
      </c>
      <c r="I1367" s="16" t="s">
        <v>5364</v>
      </c>
      <c r="J1367" s="16"/>
    </row>
    <row r="1368" spans="1:10">
      <c r="A1368" s="16" t="s">
        <v>28660</v>
      </c>
      <c r="B1368" s="52" t="s">
        <v>17793</v>
      </c>
      <c r="C1368" s="16" t="str">
        <f t="shared" si="21"/>
        <v>001 - 044</v>
      </c>
      <c r="D1368" s="52" t="s">
        <v>34487</v>
      </c>
      <c r="E1368" s="52" t="s">
        <v>37671</v>
      </c>
      <c r="F1368" s="16" t="s">
        <v>16593</v>
      </c>
      <c r="G1368" s="16" t="s">
        <v>37670</v>
      </c>
      <c r="H1368" s="16" t="s">
        <v>10732</v>
      </c>
      <c r="I1368" s="16" t="s">
        <v>16349</v>
      </c>
    </row>
    <row r="1369" spans="1:10">
      <c r="A1369" s="16" t="s">
        <v>7672</v>
      </c>
      <c r="B1369" s="52" t="s">
        <v>17794</v>
      </c>
      <c r="C1369" s="16" t="str">
        <f t="shared" si="21"/>
        <v>001 - 811</v>
      </c>
      <c r="D1369" s="52"/>
      <c r="E1369" s="52" t="s">
        <v>37671</v>
      </c>
      <c r="F1369" s="16"/>
      <c r="G1369" s="16" t="s">
        <v>37670</v>
      </c>
      <c r="H1369" s="16" t="s">
        <v>10732</v>
      </c>
      <c r="I1369" s="16" t="s">
        <v>17318</v>
      </c>
      <c r="J1369" s="16" t="s">
        <v>34487</v>
      </c>
    </row>
    <row r="1370" spans="1:10">
      <c r="A1370" s="16" t="s">
        <v>2039</v>
      </c>
      <c r="B1370" s="52" t="s">
        <v>18144</v>
      </c>
      <c r="C1370" s="16" t="str">
        <f t="shared" si="21"/>
        <v>015 - 823</v>
      </c>
      <c r="D1370" s="52"/>
      <c r="E1370" s="52" t="s">
        <v>32665</v>
      </c>
      <c r="F1370" s="16"/>
      <c r="G1370" s="16" t="s">
        <v>32664</v>
      </c>
      <c r="H1370" s="16" t="s">
        <v>32666</v>
      </c>
      <c r="I1370" s="16" t="s">
        <v>2040</v>
      </c>
      <c r="J1370" s="16" t="s">
        <v>34487</v>
      </c>
    </row>
    <row r="1371" spans="1:10">
      <c r="A1371" s="16" t="s">
        <v>23105</v>
      </c>
      <c r="B1371" s="52" t="s">
        <v>3887</v>
      </c>
      <c r="C1371" s="16" t="str">
        <f t="shared" si="21"/>
        <v>012 - 026</v>
      </c>
      <c r="D1371" s="52" t="s">
        <v>36059</v>
      </c>
      <c r="E1371" s="52" t="s">
        <v>18879</v>
      </c>
      <c r="F1371" s="16" t="s">
        <v>23106</v>
      </c>
      <c r="G1371" s="16" t="s">
        <v>26253</v>
      </c>
      <c r="H1371" s="16" t="s">
        <v>32666</v>
      </c>
      <c r="I1371" s="16" t="s">
        <v>23107</v>
      </c>
      <c r="J1371" s="16"/>
    </row>
    <row r="1372" spans="1:10">
      <c r="A1372" s="16" t="s">
        <v>21056</v>
      </c>
      <c r="B1372" s="52" t="s">
        <v>18145</v>
      </c>
      <c r="C1372" s="16" t="str">
        <f t="shared" si="21"/>
        <v>015 - 041</v>
      </c>
      <c r="D1372" s="52" t="s">
        <v>36059</v>
      </c>
      <c r="E1372" s="52" t="s">
        <v>32665</v>
      </c>
      <c r="F1372" s="16" t="s">
        <v>13553</v>
      </c>
      <c r="G1372" s="16" t="s">
        <v>32664</v>
      </c>
      <c r="H1372" s="16" t="s">
        <v>32666</v>
      </c>
      <c r="I1372" s="16" t="s">
        <v>21057</v>
      </c>
      <c r="J1372" s="16"/>
    </row>
    <row r="1373" spans="1:10">
      <c r="A1373" s="16" t="s">
        <v>22382</v>
      </c>
      <c r="B1373" s="52" t="s">
        <v>32188</v>
      </c>
      <c r="C1373" s="16" t="str">
        <f t="shared" si="21"/>
        <v>085 - 003</v>
      </c>
      <c r="D1373" s="52" t="s">
        <v>34487</v>
      </c>
      <c r="E1373" s="52" t="s">
        <v>5706</v>
      </c>
      <c r="F1373" s="16" t="s">
        <v>22383</v>
      </c>
      <c r="G1373" s="16" t="s">
        <v>5718</v>
      </c>
      <c r="H1373" s="16" t="s">
        <v>29917</v>
      </c>
      <c r="I1373" s="16" t="s">
        <v>22384</v>
      </c>
    </row>
    <row r="1374" spans="1:10">
      <c r="A1374" s="16" t="s">
        <v>35408</v>
      </c>
      <c r="B1374" s="52" t="s">
        <v>23478</v>
      </c>
      <c r="C1374" s="16" t="str">
        <f t="shared" si="21"/>
        <v>050 - 002</v>
      </c>
      <c r="D1374" s="52" t="s">
        <v>34487</v>
      </c>
      <c r="E1374" s="52" t="s">
        <v>25930</v>
      </c>
      <c r="F1374" s="16" t="s">
        <v>723</v>
      </c>
      <c r="G1374" s="16" t="s">
        <v>25929</v>
      </c>
      <c r="H1374" s="16" t="s">
        <v>30328</v>
      </c>
      <c r="I1374" s="16" t="s">
        <v>724</v>
      </c>
    </row>
    <row r="1375" spans="1:10">
      <c r="A1375" s="16" t="s">
        <v>32174</v>
      </c>
      <c r="B1375" s="52" t="s">
        <v>11856</v>
      </c>
      <c r="C1375" s="16" t="str">
        <f t="shared" si="21"/>
        <v>023 - 016</v>
      </c>
      <c r="D1375" s="52" t="s">
        <v>36059</v>
      </c>
      <c r="E1375" s="52" t="s">
        <v>380</v>
      </c>
      <c r="F1375" s="16" t="s">
        <v>32175</v>
      </c>
      <c r="G1375" s="16" t="s">
        <v>379</v>
      </c>
      <c r="H1375" s="16" t="s">
        <v>32660</v>
      </c>
      <c r="I1375" s="16" t="s">
        <v>32176</v>
      </c>
      <c r="J1375" s="16"/>
    </row>
    <row r="1376" spans="1:10">
      <c r="A1376" s="16" t="s">
        <v>33871</v>
      </c>
      <c r="B1376" s="52" t="s">
        <v>17837</v>
      </c>
      <c r="C1376" s="16" t="str">
        <f t="shared" si="21"/>
        <v>001 - 045</v>
      </c>
      <c r="D1376" s="52" t="s">
        <v>36059</v>
      </c>
      <c r="E1376" s="52" t="s">
        <v>37671</v>
      </c>
      <c r="F1376" s="16" t="s">
        <v>6122</v>
      </c>
      <c r="G1376" s="16" t="s">
        <v>37670</v>
      </c>
      <c r="H1376" s="16" t="s">
        <v>10732</v>
      </c>
      <c r="I1376" s="16" t="s">
        <v>33872</v>
      </c>
      <c r="J1376" s="16"/>
    </row>
    <row r="1377" spans="1:10">
      <c r="A1377" s="16" t="s">
        <v>36313</v>
      </c>
      <c r="B1377" s="52" t="s">
        <v>29774</v>
      </c>
      <c r="C1377" s="16" t="str">
        <f t="shared" si="21"/>
        <v>005 - 012</v>
      </c>
      <c r="D1377" s="52" t="s">
        <v>36059</v>
      </c>
      <c r="E1377" s="52" t="s">
        <v>18693</v>
      </c>
      <c r="F1377" s="16" t="s">
        <v>36314</v>
      </c>
      <c r="G1377" s="16" t="s">
        <v>18692</v>
      </c>
      <c r="H1377" s="16" t="s">
        <v>10732</v>
      </c>
      <c r="I1377" s="16" t="s">
        <v>36315</v>
      </c>
      <c r="J1377" s="16"/>
    </row>
    <row r="1378" spans="1:10">
      <c r="A1378" s="16" t="s">
        <v>28268</v>
      </c>
      <c r="B1378" s="52" t="s">
        <v>26019</v>
      </c>
      <c r="C1378" s="16" t="str">
        <f t="shared" si="21"/>
        <v>018 - 807</v>
      </c>
      <c r="D1378" s="52"/>
      <c r="E1378" s="52" t="s">
        <v>35975</v>
      </c>
      <c r="F1378" s="16"/>
      <c r="G1378" s="16" t="s">
        <v>35974</v>
      </c>
      <c r="H1378" s="16" t="s">
        <v>32666</v>
      </c>
      <c r="I1378" s="16" t="s">
        <v>28269</v>
      </c>
      <c r="J1378" s="16" t="s">
        <v>34487</v>
      </c>
    </row>
    <row r="1379" spans="1:10">
      <c r="A1379" s="16" t="s">
        <v>2041</v>
      </c>
      <c r="B1379" s="52" t="s">
        <v>10244</v>
      </c>
      <c r="C1379" s="16" t="str">
        <f t="shared" si="21"/>
        <v>003 - 823</v>
      </c>
      <c r="D1379" s="52"/>
      <c r="E1379" s="52" t="s">
        <v>3328</v>
      </c>
      <c r="F1379" s="16"/>
      <c r="G1379" s="16" t="s">
        <v>10731</v>
      </c>
      <c r="H1379" s="16" t="s">
        <v>10732</v>
      </c>
      <c r="I1379" s="16" t="s">
        <v>2042</v>
      </c>
      <c r="J1379" s="16" t="s">
        <v>34487</v>
      </c>
    </row>
    <row r="1380" spans="1:10">
      <c r="A1380" s="16" t="s">
        <v>5564</v>
      </c>
      <c r="B1380" s="52" t="s">
        <v>32983</v>
      </c>
      <c r="C1380" s="16" t="str">
        <f t="shared" si="21"/>
        <v>030 - 014</v>
      </c>
      <c r="D1380" s="52" t="s">
        <v>36059</v>
      </c>
      <c r="E1380" s="52" t="s">
        <v>35970</v>
      </c>
      <c r="F1380" s="16" t="s">
        <v>5565</v>
      </c>
      <c r="G1380" s="16" t="s">
        <v>35969</v>
      </c>
      <c r="H1380" s="16" t="s">
        <v>30334</v>
      </c>
      <c r="I1380" s="16" t="s">
        <v>6032</v>
      </c>
    </row>
    <row r="1381" spans="1:10">
      <c r="A1381" s="16" t="s">
        <v>5151</v>
      </c>
      <c r="B1381" s="52" t="s">
        <v>14372</v>
      </c>
      <c r="C1381" s="16" t="str">
        <f t="shared" si="21"/>
        <v>019 - 008</v>
      </c>
      <c r="D1381" s="52" t="s">
        <v>36059</v>
      </c>
      <c r="E1381" s="52" t="s">
        <v>23092</v>
      </c>
      <c r="F1381" s="16" t="s">
        <v>5573</v>
      </c>
      <c r="G1381" s="16" t="s">
        <v>23091</v>
      </c>
      <c r="H1381" s="16" t="s">
        <v>32666</v>
      </c>
      <c r="I1381" s="16" t="s">
        <v>5574</v>
      </c>
      <c r="J1381" s="16"/>
    </row>
    <row r="1382" spans="1:10">
      <c r="A1382" s="16" t="s">
        <v>4548</v>
      </c>
      <c r="B1382" s="52" t="s">
        <v>14373</v>
      </c>
      <c r="C1382" s="16" t="str">
        <f t="shared" si="21"/>
        <v>019 - 813</v>
      </c>
      <c r="D1382" s="52"/>
      <c r="E1382" s="52" t="s">
        <v>23092</v>
      </c>
      <c r="F1382" s="16"/>
      <c r="G1382" s="16" t="s">
        <v>23091</v>
      </c>
      <c r="H1382" s="16" t="s">
        <v>32666</v>
      </c>
      <c r="I1382" s="16" t="s">
        <v>4549</v>
      </c>
      <c r="J1382" s="16" t="s">
        <v>34487</v>
      </c>
    </row>
    <row r="1383" spans="1:10">
      <c r="A1383" s="16" t="s">
        <v>6835</v>
      </c>
      <c r="B1383" s="52" t="s">
        <v>14374</v>
      </c>
      <c r="C1383" s="16" t="str">
        <f t="shared" si="21"/>
        <v>019 - 814</v>
      </c>
      <c r="D1383" s="52"/>
      <c r="E1383" s="52" t="s">
        <v>23092</v>
      </c>
      <c r="F1383" s="16"/>
      <c r="G1383" s="16" t="s">
        <v>23091</v>
      </c>
      <c r="H1383" s="16" t="s">
        <v>32666</v>
      </c>
      <c r="I1383" s="16" t="s">
        <v>6836</v>
      </c>
      <c r="J1383" s="16" t="s">
        <v>34487</v>
      </c>
    </row>
    <row r="1384" spans="1:10">
      <c r="A1384" s="16" t="s">
        <v>28358</v>
      </c>
      <c r="B1384" s="52" t="s">
        <v>14375</v>
      </c>
      <c r="C1384" s="16" t="str">
        <f t="shared" si="21"/>
        <v>019 - 815</v>
      </c>
      <c r="D1384" s="52"/>
      <c r="E1384" s="52" t="s">
        <v>23092</v>
      </c>
      <c r="F1384" s="16"/>
      <c r="G1384" s="16" t="s">
        <v>23091</v>
      </c>
      <c r="H1384" s="16" t="s">
        <v>32666</v>
      </c>
      <c r="I1384" s="16" t="s">
        <v>28359</v>
      </c>
      <c r="J1384" s="16" t="s">
        <v>34487</v>
      </c>
    </row>
    <row r="1385" spans="1:10">
      <c r="A1385" s="16" t="s">
        <v>2549</v>
      </c>
      <c r="B1385" s="52" t="s">
        <v>18146</v>
      </c>
      <c r="C1385" s="16" t="str">
        <f t="shared" si="21"/>
        <v>015 - 824</v>
      </c>
      <c r="D1385" s="52"/>
      <c r="E1385" s="52" t="s">
        <v>32665</v>
      </c>
      <c r="F1385" s="16"/>
      <c r="G1385" s="16" t="s">
        <v>32664</v>
      </c>
      <c r="H1385" s="16" t="s">
        <v>32666</v>
      </c>
      <c r="I1385" s="16" t="s">
        <v>2550</v>
      </c>
      <c r="J1385" s="16" t="s">
        <v>34487</v>
      </c>
    </row>
    <row r="1386" spans="1:10">
      <c r="A1386" s="16" t="s">
        <v>19972</v>
      </c>
      <c r="B1386" s="52" t="s">
        <v>14376</v>
      </c>
      <c r="C1386" s="16" t="str">
        <f t="shared" si="21"/>
        <v>019 - 816</v>
      </c>
      <c r="D1386" s="52"/>
      <c r="E1386" s="52" t="s">
        <v>23092</v>
      </c>
      <c r="F1386" s="16"/>
      <c r="G1386" s="16" t="s">
        <v>23091</v>
      </c>
      <c r="H1386" s="16" t="s">
        <v>32666</v>
      </c>
      <c r="I1386" s="16" t="s">
        <v>19973</v>
      </c>
      <c r="J1386" s="16" t="s">
        <v>34487</v>
      </c>
    </row>
    <row r="1387" spans="1:10">
      <c r="A1387" s="16" t="s">
        <v>5548</v>
      </c>
      <c r="B1387" s="52" t="s">
        <v>14377</v>
      </c>
      <c r="C1387" s="16" t="str">
        <f t="shared" si="21"/>
        <v>019 - 817</v>
      </c>
      <c r="D1387" s="52"/>
      <c r="E1387" s="52" t="s">
        <v>23092</v>
      </c>
      <c r="F1387" s="16"/>
      <c r="G1387" s="16" t="s">
        <v>23091</v>
      </c>
      <c r="H1387" s="16" t="s">
        <v>32666</v>
      </c>
      <c r="I1387" s="16" t="s">
        <v>25062</v>
      </c>
      <c r="J1387" s="16" t="s">
        <v>34487</v>
      </c>
    </row>
    <row r="1388" spans="1:10">
      <c r="A1388" s="16" t="s">
        <v>37520</v>
      </c>
      <c r="B1388" s="52" t="s">
        <v>14378</v>
      </c>
      <c r="C1388" s="16" t="str">
        <f t="shared" si="21"/>
        <v>019 - 818</v>
      </c>
      <c r="D1388" s="52"/>
      <c r="E1388" s="52" t="s">
        <v>23092</v>
      </c>
      <c r="F1388" s="16"/>
      <c r="G1388" s="16" t="s">
        <v>23091</v>
      </c>
      <c r="H1388" s="16" t="s">
        <v>32666</v>
      </c>
      <c r="I1388" s="16" t="s">
        <v>13097</v>
      </c>
      <c r="J1388" s="16" t="s">
        <v>34487</v>
      </c>
    </row>
    <row r="1389" spans="1:10">
      <c r="A1389" s="16" t="s">
        <v>2322</v>
      </c>
      <c r="B1389" s="52" t="s">
        <v>14379</v>
      </c>
      <c r="C1389" s="16" t="str">
        <f t="shared" si="21"/>
        <v>019 - 819</v>
      </c>
      <c r="D1389" s="52"/>
      <c r="E1389" s="52" t="s">
        <v>23092</v>
      </c>
      <c r="G1389" s="16" t="s">
        <v>23091</v>
      </c>
      <c r="H1389" s="16" t="s">
        <v>32666</v>
      </c>
      <c r="I1389" s="16" t="s">
        <v>2323</v>
      </c>
      <c r="J1389" s="16" t="s">
        <v>34487</v>
      </c>
    </row>
    <row r="1390" spans="1:10">
      <c r="A1390" s="16" t="s">
        <v>8789</v>
      </c>
      <c r="B1390" s="52" t="s">
        <v>24699</v>
      </c>
      <c r="C1390" s="16" t="str">
        <f t="shared" si="21"/>
        <v>019 - 820</v>
      </c>
      <c r="D1390" s="52"/>
      <c r="E1390" s="52" t="s">
        <v>23092</v>
      </c>
      <c r="F1390" s="16"/>
      <c r="G1390" s="16" t="s">
        <v>23091</v>
      </c>
      <c r="H1390" s="16" t="s">
        <v>32666</v>
      </c>
      <c r="I1390" s="16" t="s">
        <v>8790</v>
      </c>
      <c r="J1390" s="16" t="s">
        <v>34487</v>
      </c>
    </row>
    <row r="1391" spans="1:10">
      <c r="A1391" s="16" t="s">
        <v>36364</v>
      </c>
      <c r="B1391" s="52" t="s">
        <v>34413</v>
      </c>
      <c r="C1391" s="16" t="str">
        <f t="shared" si="21"/>
        <v>018 - 808</v>
      </c>
      <c r="D1391" s="52"/>
      <c r="E1391" s="52" t="s">
        <v>35975</v>
      </c>
      <c r="F1391" s="16"/>
      <c r="G1391" s="16" t="s">
        <v>35974</v>
      </c>
      <c r="H1391" s="16" t="s">
        <v>32666</v>
      </c>
      <c r="I1391" s="16" t="s">
        <v>36365</v>
      </c>
      <c r="J1391" s="16" t="s">
        <v>34487</v>
      </c>
    </row>
    <row r="1392" spans="1:10">
      <c r="A1392" s="16" t="s">
        <v>7334</v>
      </c>
      <c r="B1392" s="52" t="s">
        <v>18147</v>
      </c>
      <c r="C1392" s="16" t="str">
        <f t="shared" si="21"/>
        <v>015 - 825</v>
      </c>
      <c r="D1392" s="52"/>
      <c r="E1392" s="52" t="s">
        <v>32665</v>
      </c>
      <c r="F1392" s="16"/>
      <c r="G1392" s="16" t="s">
        <v>32664</v>
      </c>
      <c r="H1392" s="16" t="s">
        <v>32666</v>
      </c>
      <c r="I1392" s="16" t="s">
        <v>7335</v>
      </c>
      <c r="J1392" s="16" t="s">
        <v>34487</v>
      </c>
    </row>
    <row r="1393" spans="1:10">
      <c r="A1393" s="16" t="s">
        <v>26900</v>
      </c>
      <c r="B1393" s="52" t="s">
        <v>18148</v>
      </c>
      <c r="C1393" s="16" t="str">
        <f t="shared" si="21"/>
        <v>015 - 826</v>
      </c>
      <c r="D1393" s="52"/>
      <c r="E1393" s="52" t="s">
        <v>32665</v>
      </c>
      <c r="F1393" s="16"/>
      <c r="G1393" s="16" t="s">
        <v>32664</v>
      </c>
      <c r="H1393" s="16" t="s">
        <v>32666</v>
      </c>
      <c r="I1393" s="16" t="s">
        <v>26901</v>
      </c>
      <c r="J1393" s="16" t="s">
        <v>34487</v>
      </c>
    </row>
    <row r="1394" spans="1:10">
      <c r="A1394" s="16" t="s">
        <v>1854</v>
      </c>
      <c r="B1394" s="52" t="s">
        <v>18149</v>
      </c>
      <c r="C1394" s="16" t="str">
        <f t="shared" si="21"/>
        <v>015 - 827</v>
      </c>
      <c r="D1394" s="52"/>
      <c r="E1394" s="52" t="s">
        <v>32665</v>
      </c>
      <c r="F1394" s="16"/>
      <c r="G1394" s="16" t="s">
        <v>32664</v>
      </c>
      <c r="H1394" s="16" t="s">
        <v>32666</v>
      </c>
      <c r="I1394" s="16" t="s">
        <v>21735</v>
      </c>
      <c r="J1394" s="16" t="s">
        <v>34487</v>
      </c>
    </row>
    <row r="1395" spans="1:10">
      <c r="A1395" s="16" t="s">
        <v>25051</v>
      </c>
      <c r="B1395" s="52" t="s">
        <v>34414</v>
      </c>
      <c r="C1395" s="16" t="str">
        <f t="shared" si="21"/>
        <v>018 - 809</v>
      </c>
      <c r="D1395" s="52"/>
      <c r="E1395" s="52" t="s">
        <v>35975</v>
      </c>
      <c r="F1395" s="16"/>
      <c r="G1395" s="16" t="s">
        <v>35974</v>
      </c>
      <c r="H1395" s="16" t="s">
        <v>32666</v>
      </c>
      <c r="I1395" s="16" t="s">
        <v>25052</v>
      </c>
      <c r="J1395" s="16" t="s">
        <v>34487</v>
      </c>
    </row>
    <row r="1396" spans="1:10">
      <c r="A1396" s="16" t="s">
        <v>17259</v>
      </c>
      <c r="B1396" s="52" t="s">
        <v>11857</v>
      </c>
      <c r="C1396" s="16" t="str">
        <f t="shared" si="21"/>
        <v>023 - 806</v>
      </c>
      <c r="D1396" s="52"/>
      <c r="E1396" s="52" t="s">
        <v>380</v>
      </c>
      <c r="F1396" s="16"/>
      <c r="G1396" s="16" t="s">
        <v>379</v>
      </c>
      <c r="H1396" s="16" t="s">
        <v>32660</v>
      </c>
      <c r="I1396" s="16" t="s">
        <v>17260</v>
      </c>
      <c r="J1396" s="16" t="s">
        <v>34487</v>
      </c>
    </row>
    <row r="1397" spans="1:10">
      <c r="A1397" s="16" t="s">
        <v>17261</v>
      </c>
      <c r="B1397" s="52" t="s">
        <v>8113</v>
      </c>
      <c r="C1397" s="16" t="str">
        <f t="shared" si="21"/>
        <v>029 - 806</v>
      </c>
      <c r="D1397" s="52"/>
      <c r="E1397" s="52" t="s">
        <v>25917</v>
      </c>
      <c r="F1397" s="16"/>
      <c r="G1397" s="16" t="s">
        <v>25916</v>
      </c>
      <c r="H1397" s="16" t="s">
        <v>32660</v>
      </c>
      <c r="I1397" s="16" t="s">
        <v>17262</v>
      </c>
      <c r="J1397" s="16" t="s">
        <v>34487</v>
      </c>
    </row>
    <row r="1398" spans="1:10">
      <c r="A1398" s="16" t="s">
        <v>31753</v>
      </c>
      <c r="B1398" s="52" t="s">
        <v>35698</v>
      </c>
      <c r="C1398" s="16" t="str">
        <f t="shared" si="21"/>
        <v>999 - 906</v>
      </c>
      <c r="D1398" s="52"/>
      <c r="E1398" s="52" t="s">
        <v>10727</v>
      </c>
      <c r="F1398" s="16"/>
      <c r="G1398" s="16" t="s">
        <v>286</v>
      </c>
      <c r="H1398" s="16" t="s">
        <v>10727</v>
      </c>
      <c r="I1398" s="16" t="s">
        <v>31754</v>
      </c>
      <c r="J1398" s="16" t="s">
        <v>34487</v>
      </c>
    </row>
    <row r="1399" spans="1:10">
      <c r="A1399" s="16" t="s">
        <v>8518</v>
      </c>
      <c r="B1399" s="52" t="s">
        <v>15144</v>
      </c>
      <c r="C1399" s="16" t="str">
        <f t="shared" si="21"/>
        <v>006 - 025</v>
      </c>
      <c r="D1399" s="52" t="s">
        <v>34487</v>
      </c>
      <c r="E1399" s="52" t="s">
        <v>26671</v>
      </c>
      <c r="F1399" s="16" t="s">
        <v>26669</v>
      </c>
      <c r="G1399" s="16" t="s">
        <v>26670</v>
      </c>
      <c r="H1399" s="16" t="s">
        <v>10732</v>
      </c>
      <c r="I1399" s="16" t="s">
        <v>8519</v>
      </c>
    </row>
    <row r="1400" spans="1:10">
      <c r="A1400" s="16" t="s">
        <v>13155</v>
      </c>
      <c r="B1400" s="52" t="s">
        <v>11153</v>
      </c>
      <c r="C1400" s="16" t="str">
        <f t="shared" si="21"/>
        <v>013 - 035</v>
      </c>
      <c r="D1400" s="52" t="s">
        <v>36059</v>
      </c>
      <c r="E1400" s="52" t="s">
        <v>26240</v>
      </c>
      <c r="F1400" s="16" t="s">
        <v>30686</v>
      </c>
      <c r="G1400" s="16" t="s">
        <v>26239</v>
      </c>
      <c r="H1400" s="16" t="s">
        <v>32666</v>
      </c>
      <c r="I1400" s="16" t="s">
        <v>13156</v>
      </c>
    </row>
    <row r="1401" spans="1:10">
      <c r="A1401" s="16" t="s">
        <v>32758</v>
      </c>
      <c r="B1401" s="52" t="s">
        <v>22428</v>
      </c>
      <c r="C1401" s="16" t="str">
        <f t="shared" si="21"/>
        <v>095 - 018</v>
      </c>
      <c r="D1401" s="52" t="s">
        <v>34487</v>
      </c>
      <c r="E1401" s="52" t="s">
        <v>5719</v>
      </c>
      <c r="F1401" s="16" t="s">
        <v>32759</v>
      </c>
      <c r="G1401" s="16" t="s">
        <v>29627</v>
      </c>
      <c r="H1401" s="16" t="s">
        <v>33521</v>
      </c>
      <c r="I1401" s="16" t="s">
        <v>32760</v>
      </c>
      <c r="J1401" s="16"/>
    </row>
    <row r="1402" spans="1:10">
      <c r="A1402" s="16" t="s">
        <v>21335</v>
      </c>
      <c r="B1402" s="52" t="s">
        <v>32901</v>
      </c>
      <c r="C1402" s="16" t="str">
        <f t="shared" si="21"/>
        <v>082 - 014</v>
      </c>
      <c r="D1402" s="52" t="s">
        <v>34487</v>
      </c>
      <c r="E1402" s="52" t="s">
        <v>1263</v>
      </c>
      <c r="F1402" s="16" t="s">
        <v>21336</v>
      </c>
      <c r="G1402" s="16" t="s">
        <v>1262</v>
      </c>
      <c r="H1402" s="16" t="s">
        <v>29917</v>
      </c>
      <c r="I1402" s="16" t="s">
        <v>21337</v>
      </c>
    </row>
    <row r="1403" spans="1:10">
      <c r="A1403" s="16" t="s">
        <v>36366</v>
      </c>
      <c r="B1403" s="52" t="s">
        <v>22175</v>
      </c>
      <c r="C1403" s="16" t="str">
        <f t="shared" si="21"/>
        <v>032 - 808</v>
      </c>
      <c r="D1403" s="52"/>
      <c r="E1403" s="52" t="s">
        <v>30333</v>
      </c>
      <c r="F1403" s="16"/>
      <c r="G1403" s="16" t="s">
        <v>30332</v>
      </c>
      <c r="H1403" s="16" t="s">
        <v>30334</v>
      </c>
      <c r="I1403" s="16"/>
      <c r="J1403" s="16" t="s">
        <v>34487</v>
      </c>
    </row>
    <row r="1404" spans="1:10">
      <c r="A1404" s="16" t="s">
        <v>16236</v>
      </c>
      <c r="B1404" s="52" t="s">
        <v>22956</v>
      </c>
      <c r="C1404" s="16" t="str">
        <f t="shared" si="21"/>
        <v>079 - 015</v>
      </c>
      <c r="D1404" s="52" t="s">
        <v>34487</v>
      </c>
      <c r="E1404" s="52" t="s">
        <v>4771</v>
      </c>
      <c r="F1404" s="16" t="s">
        <v>7004</v>
      </c>
      <c r="G1404" s="16" t="s">
        <v>4770</v>
      </c>
      <c r="H1404" s="16" t="s">
        <v>4772</v>
      </c>
      <c r="I1404" s="16" t="s">
        <v>23683</v>
      </c>
      <c r="J1404" s="16" t="s">
        <v>7990</v>
      </c>
    </row>
    <row r="1405" spans="1:10">
      <c r="A1405" s="16" t="s">
        <v>23679</v>
      </c>
      <c r="B1405" s="52" t="s">
        <v>29196</v>
      </c>
      <c r="C1405" s="16" t="str">
        <f t="shared" si="21"/>
        <v>101 - 002</v>
      </c>
      <c r="D1405" s="52" t="s">
        <v>34487</v>
      </c>
      <c r="E1405" s="52" t="s">
        <v>23682</v>
      </c>
      <c r="F1405" s="16" t="s">
        <v>23680</v>
      </c>
      <c r="G1405" s="16" t="s">
        <v>23681</v>
      </c>
      <c r="H1405" s="16" t="s">
        <v>4772</v>
      </c>
      <c r="I1405" s="16" t="s">
        <v>23683</v>
      </c>
    </row>
    <row r="1406" spans="1:10">
      <c r="A1406" s="16" t="s">
        <v>2551</v>
      </c>
      <c r="B1406" s="52" t="s">
        <v>10245</v>
      </c>
      <c r="C1406" s="16" t="str">
        <f t="shared" si="21"/>
        <v>003 - 824</v>
      </c>
      <c r="D1406" s="52"/>
      <c r="E1406" s="52" t="s">
        <v>3328</v>
      </c>
      <c r="F1406" s="16"/>
      <c r="G1406" s="16" t="s">
        <v>10731</v>
      </c>
      <c r="H1406" s="16" t="s">
        <v>10732</v>
      </c>
      <c r="I1406" s="16" t="s">
        <v>2552</v>
      </c>
      <c r="J1406" s="16" t="s">
        <v>34487</v>
      </c>
    </row>
    <row r="1407" spans="1:10">
      <c r="A1407" s="16" t="s">
        <v>18386</v>
      </c>
      <c r="B1407" s="52" t="s">
        <v>3888</v>
      </c>
      <c r="C1407" s="16" t="str">
        <f t="shared" si="21"/>
        <v>012 - 822</v>
      </c>
      <c r="D1407" s="52"/>
      <c r="E1407" s="52" t="s">
        <v>18879</v>
      </c>
      <c r="F1407" s="16"/>
      <c r="G1407" s="16" t="s">
        <v>26253</v>
      </c>
      <c r="H1407" s="16" t="s">
        <v>32666</v>
      </c>
      <c r="I1407" s="16" t="s">
        <v>18387</v>
      </c>
      <c r="J1407" s="16" t="s">
        <v>34487</v>
      </c>
    </row>
    <row r="1408" spans="1:10">
      <c r="A1408" s="16" t="s">
        <v>3413</v>
      </c>
      <c r="B1408" s="52" t="s">
        <v>3889</v>
      </c>
      <c r="C1408" s="16" t="str">
        <f t="shared" si="21"/>
        <v>012 - 027</v>
      </c>
      <c r="D1408" s="52" t="s">
        <v>34487</v>
      </c>
      <c r="E1408" s="52" t="s">
        <v>18879</v>
      </c>
      <c r="F1408" s="16" t="s">
        <v>3414</v>
      </c>
      <c r="G1408" s="16" t="s">
        <v>26253</v>
      </c>
      <c r="H1408" s="16" t="s">
        <v>32666</v>
      </c>
      <c r="I1408" s="16" t="s">
        <v>3415</v>
      </c>
      <c r="J1408" s="16"/>
    </row>
    <row r="1409" spans="1:10">
      <c r="A1409" s="16" t="s">
        <v>5575</v>
      </c>
      <c r="B1409" s="52" t="s">
        <v>35840</v>
      </c>
      <c r="C1409" s="16" t="str">
        <f t="shared" ref="C1409:C1472" si="22">MID(A1409,1,3) &amp;" - " &amp;MID(A1409,4,3)</f>
        <v>035 - 008</v>
      </c>
      <c r="D1409" s="52" t="s">
        <v>36059</v>
      </c>
      <c r="E1409" s="52" t="s">
        <v>30432</v>
      </c>
      <c r="F1409" s="16" t="s">
        <v>5576</v>
      </c>
      <c r="G1409" s="16" t="s">
        <v>30431</v>
      </c>
      <c r="H1409" s="16" t="s">
        <v>35981</v>
      </c>
      <c r="I1409" s="16" t="s">
        <v>5577</v>
      </c>
      <c r="J1409" s="16"/>
    </row>
    <row r="1410" spans="1:10">
      <c r="A1410" s="16" t="s">
        <v>32448</v>
      </c>
      <c r="B1410" s="52" t="s">
        <v>22192</v>
      </c>
      <c r="C1410" s="16" t="str">
        <f t="shared" si="22"/>
        <v>033 - 007</v>
      </c>
      <c r="D1410" s="52" t="s">
        <v>36059</v>
      </c>
      <c r="E1410" s="52" t="s">
        <v>37663</v>
      </c>
      <c r="F1410" s="16" t="s">
        <v>37661</v>
      </c>
      <c r="G1410" s="16" t="s">
        <v>37662</v>
      </c>
      <c r="H1410" s="16" t="s">
        <v>35981</v>
      </c>
      <c r="I1410" s="16" t="s">
        <v>32449</v>
      </c>
      <c r="J1410" s="16"/>
    </row>
    <row r="1411" spans="1:10">
      <c r="A1411" s="16" t="s">
        <v>2043</v>
      </c>
      <c r="B1411" s="52" t="s">
        <v>3890</v>
      </c>
      <c r="C1411" s="16" t="str">
        <f t="shared" si="22"/>
        <v>012 - 823</v>
      </c>
      <c r="D1411" s="52"/>
      <c r="E1411" s="52" t="s">
        <v>18879</v>
      </c>
      <c r="F1411" s="16"/>
      <c r="G1411" s="16" t="s">
        <v>26253</v>
      </c>
      <c r="H1411" s="16" t="s">
        <v>32666</v>
      </c>
      <c r="I1411" s="16" t="s">
        <v>30556</v>
      </c>
      <c r="J1411" s="16" t="s">
        <v>34487</v>
      </c>
    </row>
    <row r="1412" spans="1:10">
      <c r="A1412" s="16" t="s">
        <v>13065</v>
      </c>
      <c r="B1412" s="52" t="s">
        <v>35856</v>
      </c>
      <c r="C1412" s="16" t="str">
        <f t="shared" si="22"/>
        <v>022 - 029</v>
      </c>
      <c r="D1412" s="52" t="s">
        <v>34487</v>
      </c>
      <c r="E1412" s="52" t="s">
        <v>4777</v>
      </c>
      <c r="F1412" s="16" t="s">
        <v>13032</v>
      </c>
      <c r="G1412" s="16" t="s">
        <v>4776</v>
      </c>
      <c r="H1412" s="16" t="s">
        <v>4778</v>
      </c>
      <c r="I1412" s="16" t="s">
        <v>13066</v>
      </c>
    </row>
    <row r="1413" spans="1:10">
      <c r="A1413" s="16" t="s">
        <v>28360</v>
      </c>
      <c r="B1413" s="52" t="s">
        <v>28956</v>
      </c>
      <c r="C1413" s="16" t="str">
        <f t="shared" si="22"/>
        <v>017 - 815</v>
      </c>
      <c r="D1413" s="52"/>
      <c r="E1413" s="52" t="s">
        <v>22538</v>
      </c>
      <c r="F1413" s="16"/>
      <c r="G1413" s="16" t="s">
        <v>22537</v>
      </c>
      <c r="H1413" s="16" t="s">
        <v>32666</v>
      </c>
      <c r="I1413" s="16" t="s">
        <v>28361</v>
      </c>
      <c r="J1413" s="16" t="s">
        <v>34487</v>
      </c>
    </row>
    <row r="1414" spans="1:10">
      <c r="A1414" s="16" t="s">
        <v>4550</v>
      </c>
      <c r="B1414" s="52" t="s">
        <v>35857</v>
      </c>
      <c r="C1414" s="16" t="str">
        <f t="shared" si="22"/>
        <v>022 - 813</v>
      </c>
      <c r="D1414" s="52"/>
      <c r="E1414" s="52" t="s">
        <v>4777</v>
      </c>
      <c r="F1414" s="16"/>
      <c r="G1414" s="16" t="s">
        <v>4776</v>
      </c>
      <c r="H1414" s="16" t="s">
        <v>4778</v>
      </c>
      <c r="I1414" s="16" t="s">
        <v>4551</v>
      </c>
      <c r="J1414" s="16" t="s">
        <v>34487</v>
      </c>
    </row>
    <row r="1415" spans="1:10">
      <c r="A1415" s="16" t="s">
        <v>28692</v>
      </c>
      <c r="B1415" s="52" t="s">
        <v>22088</v>
      </c>
      <c r="C1415" s="16" t="str">
        <f t="shared" si="22"/>
        <v>028 - 016</v>
      </c>
      <c r="D1415" s="52" t="s">
        <v>36059</v>
      </c>
      <c r="E1415" s="52" t="s">
        <v>32659</v>
      </c>
      <c r="F1415" s="16" t="s">
        <v>36818</v>
      </c>
      <c r="G1415" s="16" t="s">
        <v>32658</v>
      </c>
      <c r="H1415" s="16" t="s">
        <v>32660</v>
      </c>
      <c r="I1415" s="16" t="s">
        <v>28693</v>
      </c>
      <c r="J1415" s="16"/>
    </row>
    <row r="1416" spans="1:10">
      <c r="A1416" s="16" t="s">
        <v>19205</v>
      </c>
      <c r="B1416" s="52" t="s">
        <v>8257</v>
      </c>
      <c r="C1416" s="16" t="str">
        <f t="shared" si="22"/>
        <v>013 - 036</v>
      </c>
      <c r="D1416" s="52" t="s">
        <v>36059</v>
      </c>
      <c r="E1416" s="52" t="s">
        <v>26240</v>
      </c>
      <c r="F1416" s="16" t="s">
        <v>19206</v>
      </c>
      <c r="G1416" s="16" t="s">
        <v>26239</v>
      </c>
      <c r="H1416" s="16" t="s">
        <v>32666</v>
      </c>
      <c r="I1416" s="16" t="s">
        <v>19207</v>
      </c>
      <c r="J1416" s="16"/>
    </row>
    <row r="1417" spans="1:10">
      <c r="A1417" s="16" t="s">
        <v>8586</v>
      </c>
      <c r="B1417" s="52" t="s">
        <v>14057</v>
      </c>
      <c r="C1417" s="16" t="str">
        <f t="shared" si="22"/>
        <v>012 - 028</v>
      </c>
      <c r="D1417" s="52" t="s">
        <v>36059</v>
      </c>
      <c r="E1417" s="52" t="s">
        <v>18879</v>
      </c>
      <c r="F1417" s="16" t="s">
        <v>25803</v>
      </c>
      <c r="G1417" s="16" t="s">
        <v>26253</v>
      </c>
      <c r="H1417" s="16" t="s">
        <v>32666</v>
      </c>
      <c r="I1417" s="16" t="s">
        <v>8587</v>
      </c>
    </row>
    <row r="1418" spans="1:10">
      <c r="A1418" s="16" t="s">
        <v>7013</v>
      </c>
      <c r="B1418" s="52" t="s">
        <v>26551</v>
      </c>
      <c r="C1418" s="16" t="str">
        <f t="shared" si="22"/>
        <v>026 - 006</v>
      </c>
      <c r="D1418" s="52" t="s">
        <v>36059</v>
      </c>
      <c r="E1418" s="52" t="s">
        <v>8857</v>
      </c>
      <c r="F1418" s="16" t="s">
        <v>7014</v>
      </c>
      <c r="G1418" s="16" t="s">
        <v>8856</v>
      </c>
      <c r="H1418" s="16" t="s">
        <v>32660</v>
      </c>
      <c r="I1418" s="16" t="s">
        <v>7015</v>
      </c>
      <c r="J1418" s="16"/>
    </row>
    <row r="1419" spans="1:10">
      <c r="A1419" s="16" t="s">
        <v>3666</v>
      </c>
      <c r="B1419" s="52" t="s">
        <v>17838</v>
      </c>
      <c r="C1419" s="16" t="str">
        <f t="shared" si="22"/>
        <v>001 - 046</v>
      </c>
      <c r="D1419" s="52" t="s">
        <v>34487</v>
      </c>
      <c r="E1419" s="52" t="s">
        <v>37671</v>
      </c>
      <c r="F1419" s="16" t="s">
        <v>4160</v>
      </c>
      <c r="G1419" s="16" t="s">
        <v>37670</v>
      </c>
      <c r="H1419" s="16" t="s">
        <v>10732</v>
      </c>
      <c r="I1419" s="16" t="s">
        <v>3667</v>
      </c>
    </row>
    <row r="1420" spans="1:10">
      <c r="A1420" s="16" t="s">
        <v>13756</v>
      </c>
      <c r="B1420" s="52" t="s">
        <v>29075</v>
      </c>
      <c r="C1420" s="16" t="str">
        <f t="shared" si="22"/>
        <v>065 - 019</v>
      </c>
      <c r="D1420" s="52" t="s">
        <v>34487</v>
      </c>
      <c r="E1420" s="52" t="s">
        <v>29546</v>
      </c>
      <c r="F1420" s="16" t="s">
        <v>29108</v>
      </c>
      <c r="G1420" s="16" t="s">
        <v>29545</v>
      </c>
      <c r="H1420" s="16" t="s">
        <v>30282</v>
      </c>
      <c r="I1420" s="16" t="s">
        <v>13757</v>
      </c>
    </row>
    <row r="1421" spans="1:10">
      <c r="A1421" s="16" t="s">
        <v>24711</v>
      </c>
      <c r="B1421" s="52" t="s">
        <v>17821</v>
      </c>
      <c r="C1421" s="16" t="str">
        <f t="shared" si="22"/>
        <v>041 - 007</v>
      </c>
      <c r="D1421" s="52" t="s">
        <v>34487</v>
      </c>
      <c r="E1421" s="52" t="s">
        <v>31873</v>
      </c>
      <c r="F1421" s="16" t="s">
        <v>24712</v>
      </c>
      <c r="G1421" s="16" t="s">
        <v>31872</v>
      </c>
      <c r="H1421" s="16" t="s">
        <v>20397</v>
      </c>
      <c r="I1421" s="16" t="s">
        <v>24713</v>
      </c>
    </row>
    <row r="1422" spans="1:10">
      <c r="A1422" s="16" t="s">
        <v>28221</v>
      </c>
      <c r="B1422" s="52" t="s">
        <v>8258</v>
      </c>
      <c r="C1422" s="16" t="str">
        <f t="shared" si="22"/>
        <v>013 - 828</v>
      </c>
      <c r="D1422" s="52"/>
      <c r="E1422" s="52" t="s">
        <v>26240</v>
      </c>
      <c r="F1422" s="16"/>
      <c r="G1422" s="16" t="s">
        <v>26239</v>
      </c>
      <c r="H1422" s="16" t="s">
        <v>32666</v>
      </c>
      <c r="I1422" s="16" t="s">
        <v>18345</v>
      </c>
      <c r="J1422" s="16" t="s">
        <v>34487</v>
      </c>
    </row>
    <row r="1423" spans="1:10">
      <c r="A1423" s="16" t="s">
        <v>32463</v>
      </c>
      <c r="B1423" s="52" t="s">
        <v>26562</v>
      </c>
      <c r="C1423" s="16" t="str">
        <f t="shared" si="22"/>
        <v>092 - 009</v>
      </c>
      <c r="D1423" s="52" t="s">
        <v>36059</v>
      </c>
      <c r="E1423" s="52" t="s">
        <v>3326</v>
      </c>
      <c r="F1423" s="16" t="s">
        <v>32464</v>
      </c>
      <c r="G1423" s="16" t="s">
        <v>30322</v>
      </c>
      <c r="H1423" s="16" t="s">
        <v>33521</v>
      </c>
      <c r="I1423" s="16" t="s">
        <v>32465</v>
      </c>
    </row>
    <row r="1424" spans="1:10">
      <c r="A1424" s="16" t="s">
        <v>1379</v>
      </c>
      <c r="B1424" s="52" t="s">
        <v>8259</v>
      </c>
      <c r="C1424" s="16" t="str">
        <f t="shared" si="22"/>
        <v>013 - 037</v>
      </c>
      <c r="D1424" s="52" t="s">
        <v>34487</v>
      </c>
      <c r="E1424" s="52" t="s">
        <v>26240</v>
      </c>
      <c r="F1424" s="16" t="s">
        <v>36343</v>
      </c>
      <c r="G1424" s="16" t="s">
        <v>26239</v>
      </c>
      <c r="H1424" s="16" t="s">
        <v>32666</v>
      </c>
      <c r="I1424" s="16" t="s">
        <v>1031</v>
      </c>
      <c r="J1424" s="16"/>
    </row>
    <row r="1425" spans="1:10">
      <c r="A1425" s="16" t="s">
        <v>17263</v>
      </c>
      <c r="B1425" s="52" t="s">
        <v>3423</v>
      </c>
      <c r="C1425" s="16" t="str">
        <f t="shared" si="22"/>
        <v>009 - 806</v>
      </c>
      <c r="D1425" s="52"/>
      <c r="E1425" s="52" t="s">
        <v>26840</v>
      </c>
      <c r="F1425" s="16"/>
      <c r="G1425" s="16" t="s">
        <v>26839</v>
      </c>
      <c r="H1425" s="16" t="s">
        <v>34573</v>
      </c>
      <c r="I1425" s="16" t="s">
        <v>17264</v>
      </c>
      <c r="J1425" s="16" t="s">
        <v>34487</v>
      </c>
    </row>
    <row r="1426" spans="1:10">
      <c r="A1426" s="16" t="s">
        <v>33359</v>
      </c>
      <c r="B1426" s="52" t="s">
        <v>36329</v>
      </c>
      <c r="C1426" s="16" t="str">
        <f t="shared" si="22"/>
        <v>066 - 013</v>
      </c>
      <c r="D1426" s="52" t="s">
        <v>34487</v>
      </c>
      <c r="E1426" s="52" t="s">
        <v>3383</v>
      </c>
      <c r="F1426" s="16" t="s">
        <v>3271</v>
      </c>
      <c r="G1426" s="16" t="s">
        <v>3382</v>
      </c>
      <c r="H1426" s="16" t="s">
        <v>15395</v>
      </c>
      <c r="I1426" s="16" t="s">
        <v>3272</v>
      </c>
    </row>
    <row r="1427" spans="1:10">
      <c r="A1427" s="16" t="s">
        <v>20425</v>
      </c>
      <c r="B1427" s="52" t="s">
        <v>3834</v>
      </c>
      <c r="C1427" s="16" t="str">
        <f t="shared" si="22"/>
        <v>071 - 008</v>
      </c>
      <c r="D1427" s="52" t="s">
        <v>34487</v>
      </c>
      <c r="E1427" s="52" t="s">
        <v>13516</v>
      </c>
      <c r="F1427" s="16" t="s">
        <v>20426</v>
      </c>
      <c r="G1427" s="16" t="s">
        <v>13515</v>
      </c>
      <c r="H1427" s="16" t="s">
        <v>37422</v>
      </c>
      <c r="I1427" s="16" t="s">
        <v>20427</v>
      </c>
      <c r="J1427" s="16"/>
    </row>
    <row r="1428" spans="1:10">
      <c r="A1428" s="16" t="s">
        <v>6124</v>
      </c>
      <c r="B1428" s="52" t="s">
        <v>8260</v>
      </c>
      <c r="C1428" s="16" t="str">
        <f t="shared" si="22"/>
        <v>013 - 038</v>
      </c>
      <c r="D1428" s="52" t="s">
        <v>36059</v>
      </c>
      <c r="E1428" s="52" t="s">
        <v>26240</v>
      </c>
      <c r="F1428" s="16" t="s">
        <v>23421</v>
      </c>
      <c r="G1428" s="16" t="s">
        <v>26239</v>
      </c>
      <c r="H1428" s="16" t="s">
        <v>32666</v>
      </c>
      <c r="I1428" s="16" t="s">
        <v>6125</v>
      </c>
    </row>
    <row r="1429" spans="1:10">
      <c r="A1429" s="16" t="s">
        <v>6952</v>
      </c>
      <c r="B1429" s="52" t="s">
        <v>35858</v>
      </c>
      <c r="C1429" s="16" t="str">
        <f t="shared" si="22"/>
        <v>022 - 030</v>
      </c>
      <c r="D1429" s="52" t="s">
        <v>34487</v>
      </c>
      <c r="E1429" s="52" t="s">
        <v>4777</v>
      </c>
      <c r="F1429" s="16" t="s">
        <v>6953</v>
      </c>
      <c r="G1429" s="16" t="s">
        <v>4776</v>
      </c>
      <c r="H1429" s="16" t="s">
        <v>4778</v>
      </c>
      <c r="I1429" s="16" t="s">
        <v>6954</v>
      </c>
      <c r="J1429" s="16"/>
    </row>
    <row r="1430" spans="1:10">
      <c r="A1430" s="16" t="s">
        <v>22465</v>
      </c>
      <c r="B1430" s="52" t="s">
        <v>2403</v>
      </c>
      <c r="C1430" s="16" t="str">
        <f t="shared" si="22"/>
        <v>061 - 008</v>
      </c>
      <c r="D1430" s="52" t="s">
        <v>36059</v>
      </c>
      <c r="E1430" s="52" t="s">
        <v>26249</v>
      </c>
      <c r="F1430" s="16" t="s">
        <v>22466</v>
      </c>
      <c r="G1430" s="16" t="s">
        <v>26248</v>
      </c>
      <c r="H1430" s="16" t="s">
        <v>30282</v>
      </c>
      <c r="I1430" s="16" t="s">
        <v>20851</v>
      </c>
    </row>
    <row r="1431" spans="1:10">
      <c r="A1431" s="16" t="s">
        <v>13653</v>
      </c>
      <c r="B1431" s="52" t="s">
        <v>2404</v>
      </c>
      <c r="C1431" s="16" t="str">
        <f t="shared" si="22"/>
        <v>061 - 009</v>
      </c>
      <c r="D1431" s="52" t="s">
        <v>36059</v>
      </c>
      <c r="E1431" s="52" t="s">
        <v>26249</v>
      </c>
      <c r="F1431" s="16" t="s">
        <v>13654</v>
      </c>
      <c r="G1431" s="16" t="s">
        <v>26248</v>
      </c>
      <c r="H1431" s="16" t="s">
        <v>30282</v>
      </c>
      <c r="I1431" s="16" t="s">
        <v>13655</v>
      </c>
      <c r="J1431" s="16"/>
    </row>
    <row r="1432" spans="1:10">
      <c r="A1432" s="16" t="s">
        <v>35302</v>
      </c>
      <c r="B1432" s="52" t="s">
        <v>14058</v>
      </c>
      <c r="C1432" s="16" t="str">
        <f t="shared" si="22"/>
        <v>012 - 824</v>
      </c>
      <c r="D1432" s="52"/>
      <c r="E1432" s="52" t="s">
        <v>18879</v>
      </c>
      <c r="F1432" s="16"/>
      <c r="G1432" s="16" t="s">
        <v>26253</v>
      </c>
      <c r="H1432" s="16" t="s">
        <v>32666</v>
      </c>
      <c r="I1432" s="16" t="s">
        <v>35303</v>
      </c>
      <c r="J1432" s="16" t="s">
        <v>34487</v>
      </c>
    </row>
    <row r="1433" spans="1:10">
      <c r="A1433" s="16" t="s">
        <v>8914</v>
      </c>
      <c r="B1433" s="52" t="s">
        <v>34764</v>
      </c>
      <c r="C1433" s="16" t="str">
        <f t="shared" si="22"/>
        <v>021 - 014</v>
      </c>
      <c r="D1433" s="52" t="s">
        <v>34487</v>
      </c>
      <c r="E1433" s="52" t="s">
        <v>14657</v>
      </c>
      <c r="F1433" s="16" t="s">
        <v>14655</v>
      </c>
      <c r="G1433" s="16" t="s">
        <v>14656</v>
      </c>
      <c r="H1433" s="16" t="s">
        <v>4778</v>
      </c>
      <c r="I1433" s="16" t="s">
        <v>8915</v>
      </c>
    </row>
    <row r="1434" spans="1:10">
      <c r="A1434" s="16" t="s">
        <v>15846</v>
      </c>
      <c r="B1434" s="52" t="s">
        <v>28957</v>
      </c>
      <c r="C1434" s="16" t="str">
        <f t="shared" si="22"/>
        <v>017 - 031</v>
      </c>
      <c r="D1434" s="52" t="s">
        <v>34487</v>
      </c>
      <c r="E1434" s="52" t="s">
        <v>22538</v>
      </c>
      <c r="F1434" s="16" t="s">
        <v>14604</v>
      </c>
      <c r="G1434" s="16" t="s">
        <v>22537</v>
      </c>
      <c r="H1434" s="16" t="s">
        <v>32666</v>
      </c>
      <c r="I1434" s="16" t="s">
        <v>7986</v>
      </c>
    </row>
    <row r="1435" spans="1:10">
      <c r="A1435" s="16" t="s">
        <v>12376</v>
      </c>
      <c r="B1435" s="52" t="s">
        <v>12255</v>
      </c>
      <c r="C1435" s="16" t="str">
        <f t="shared" si="22"/>
        <v>014 - 011</v>
      </c>
      <c r="D1435" s="52" t="s">
        <v>34487</v>
      </c>
      <c r="E1435" s="52" t="s">
        <v>31453</v>
      </c>
      <c r="F1435" s="16" t="s">
        <v>3370</v>
      </c>
      <c r="G1435" s="16" t="s">
        <v>31452</v>
      </c>
      <c r="H1435" s="16" t="s">
        <v>32666</v>
      </c>
      <c r="I1435" s="16" t="s">
        <v>12377</v>
      </c>
    </row>
    <row r="1436" spans="1:10">
      <c r="A1436" s="16" t="s">
        <v>1740</v>
      </c>
      <c r="B1436" s="52" t="s">
        <v>3612</v>
      </c>
      <c r="C1436" s="16" t="str">
        <f t="shared" si="22"/>
        <v>064 - 013</v>
      </c>
      <c r="D1436" s="52" t="s">
        <v>34487</v>
      </c>
      <c r="E1436" s="52" t="s">
        <v>27583</v>
      </c>
      <c r="F1436" s="16" t="s">
        <v>19136</v>
      </c>
      <c r="G1436" s="16" t="s">
        <v>27582</v>
      </c>
      <c r="H1436" s="16" t="s">
        <v>30282</v>
      </c>
      <c r="I1436" s="16" t="s">
        <v>7211</v>
      </c>
    </row>
    <row r="1437" spans="1:10">
      <c r="A1437" s="16" t="s">
        <v>28310</v>
      </c>
      <c r="B1437" s="52" t="s">
        <v>14059</v>
      </c>
      <c r="C1437" s="16" t="str">
        <f t="shared" si="22"/>
        <v>012 - 029</v>
      </c>
      <c r="D1437" s="52" t="s">
        <v>36059</v>
      </c>
      <c r="E1437" s="52" t="s">
        <v>18879</v>
      </c>
      <c r="F1437" s="16" t="s">
        <v>6913</v>
      </c>
      <c r="G1437" s="16" t="s">
        <v>26253</v>
      </c>
      <c r="H1437" s="16" t="s">
        <v>32666</v>
      </c>
      <c r="I1437" s="16" t="s">
        <v>28311</v>
      </c>
    </row>
    <row r="1438" spans="1:10">
      <c r="A1438" s="16" t="s">
        <v>15007</v>
      </c>
      <c r="B1438" s="52" t="s">
        <v>17743</v>
      </c>
      <c r="C1438" s="16" t="str">
        <f t="shared" si="22"/>
        <v>018 - 810</v>
      </c>
      <c r="D1438" s="52"/>
      <c r="E1438" s="52" t="s">
        <v>35975</v>
      </c>
      <c r="F1438" s="16"/>
      <c r="G1438" s="16" t="s">
        <v>35974</v>
      </c>
      <c r="H1438" s="16" t="s">
        <v>32666</v>
      </c>
      <c r="I1438" s="16" t="s">
        <v>15008</v>
      </c>
      <c r="J1438" s="16" t="s">
        <v>34487</v>
      </c>
    </row>
    <row r="1439" spans="1:10">
      <c r="A1439" s="16" t="s">
        <v>16237</v>
      </c>
      <c r="B1439" s="52" t="s">
        <v>3424</v>
      </c>
      <c r="C1439" s="16" t="str">
        <f t="shared" si="22"/>
        <v>009 - 015</v>
      </c>
      <c r="D1439" s="52" t="s">
        <v>34487</v>
      </c>
      <c r="E1439" s="52" t="s">
        <v>26840</v>
      </c>
      <c r="F1439" s="16" t="s">
        <v>16238</v>
      </c>
      <c r="G1439" s="16" t="s">
        <v>26839</v>
      </c>
      <c r="H1439" s="16" t="s">
        <v>34573</v>
      </c>
      <c r="I1439" s="16" t="s">
        <v>16239</v>
      </c>
    </row>
    <row r="1440" spans="1:10">
      <c r="A1440" s="16" t="s">
        <v>22671</v>
      </c>
      <c r="B1440" s="52" t="s">
        <v>19116</v>
      </c>
      <c r="C1440" s="16" t="str">
        <f t="shared" si="22"/>
        <v>063 - 011</v>
      </c>
      <c r="D1440" s="52" t="s">
        <v>36059</v>
      </c>
      <c r="E1440" s="52" t="s">
        <v>30281</v>
      </c>
      <c r="F1440" s="16" t="s">
        <v>22672</v>
      </c>
      <c r="G1440" s="16" t="s">
        <v>30319</v>
      </c>
      <c r="H1440" s="16" t="s">
        <v>30282</v>
      </c>
      <c r="I1440" s="16" t="s">
        <v>31230</v>
      </c>
    </row>
    <row r="1441" spans="1:10">
      <c r="A1441" s="16" t="s">
        <v>7336</v>
      </c>
      <c r="B1441" s="52" t="s">
        <v>14060</v>
      </c>
      <c r="C1441" s="16" t="str">
        <f t="shared" si="22"/>
        <v>012 - 825</v>
      </c>
      <c r="D1441" s="52"/>
      <c r="E1441" s="52" t="s">
        <v>18879</v>
      </c>
      <c r="F1441" s="16"/>
      <c r="G1441" s="16" t="s">
        <v>26253</v>
      </c>
      <c r="H1441" s="16" t="s">
        <v>32666</v>
      </c>
      <c r="I1441" s="16" t="s">
        <v>7337</v>
      </c>
      <c r="J1441" s="16" t="s">
        <v>34487</v>
      </c>
    </row>
    <row r="1442" spans="1:10">
      <c r="A1442" s="16" t="s">
        <v>19974</v>
      </c>
      <c r="B1442" s="52" t="s">
        <v>28958</v>
      </c>
      <c r="C1442" s="16" t="str">
        <f t="shared" si="22"/>
        <v>017 - 816</v>
      </c>
      <c r="D1442" s="52"/>
      <c r="E1442" s="52" t="s">
        <v>22538</v>
      </c>
      <c r="F1442" s="16"/>
      <c r="G1442" s="16" t="s">
        <v>22537</v>
      </c>
      <c r="H1442" s="16" t="s">
        <v>32666</v>
      </c>
      <c r="I1442" s="16" t="s">
        <v>19975</v>
      </c>
      <c r="J1442" s="16" t="s">
        <v>34487</v>
      </c>
    </row>
    <row r="1443" spans="1:10">
      <c r="A1443" s="16" t="s">
        <v>18177</v>
      </c>
      <c r="B1443" s="52" t="s">
        <v>2740</v>
      </c>
      <c r="C1443" s="16" t="str">
        <f t="shared" si="22"/>
        <v>031 - 703</v>
      </c>
      <c r="D1443" s="52"/>
      <c r="E1443" s="52" t="s">
        <v>7531</v>
      </c>
      <c r="F1443" s="16"/>
      <c r="G1443" s="16" t="s">
        <v>7530</v>
      </c>
      <c r="H1443" s="16" t="s">
        <v>30334</v>
      </c>
      <c r="I1443" s="16" t="s">
        <v>18178</v>
      </c>
      <c r="J1443" s="16" t="s">
        <v>34487</v>
      </c>
    </row>
    <row r="1444" spans="1:10">
      <c r="A1444" s="16" t="s">
        <v>8916</v>
      </c>
      <c r="B1444" s="52" t="s">
        <v>3613</v>
      </c>
      <c r="C1444" s="16" t="str">
        <f t="shared" si="22"/>
        <v>064 - 014</v>
      </c>
      <c r="D1444" s="52" t="s">
        <v>34487</v>
      </c>
      <c r="E1444" s="52" t="s">
        <v>27583</v>
      </c>
      <c r="F1444" s="16" t="s">
        <v>19136</v>
      </c>
      <c r="G1444" s="16" t="s">
        <v>27582</v>
      </c>
      <c r="H1444" s="16" t="s">
        <v>30282</v>
      </c>
      <c r="I1444" s="16" t="s">
        <v>8917</v>
      </c>
    </row>
    <row r="1445" spans="1:10">
      <c r="A1445" s="16" t="s">
        <v>35652</v>
      </c>
      <c r="B1445" s="52" t="s">
        <v>24042</v>
      </c>
      <c r="C1445" s="16" t="str">
        <f t="shared" si="22"/>
        <v>025 - 008</v>
      </c>
      <c r="D1445" s="52" t="s">
        <v>34487</v>
      </c>
      <c r="E1445" s="52" t="s">
        <v>36071</v>
      </c>
      <c r="F1445" s="16" t="s">
        <v>35653</v>
      </c>
      <c r="G1445" s="16" t="s">
        <v>36070</v>
      </c>
      <c r="H1445" s="16" t="s">
        <v>32660</v>
      </c>
      <c r="I1445" s="16" t="s">
        <v>35654</v>
      </c>
    </row>
    <row r="1446" spans="1:10">
      <c r="A1446" s="16" t="s">
        <v>9786</v>
      </c>
      <c r="B1446" s="52" t="s">
        <v>29775</v>
      </c>
      <c r="C1446" s="16" t="str">
        <f t="shared" si="22"/>
        <v>005 - 013</v>
      </c>
      <c r="D1446" s="52" t="s">
        <v>36059</v>
      </c>
      <c r="E1446" s="52" t="s">
        <v>18693</v>
      </c>
      <c r="F1446" s="16" t="s">
        <v>9787</v>
      </c>
      <c r="G1446" s="16" t="s">
        <v>18692</v>
      </c>
      <c r="H1446" s="16" t="s">
        <v>10732</v>
      </c>
      <c r="I1446" s="16" t="s">
        <v>27576</v>
      </c>
    </row>
    <row r="1447" spans="1:10">
      <c r="A1447" s="16" t="s">
        <v>23883</v>
      </c>
      <c r="B1447" s="52" t="s">
        <v>18087</v>
      </c>
      <c r="C1447" s="16" t="str">
        <f t="shared" si="22"/>
        <v>084 - 006</v>
      </c>
      <c r="D1447" s="52" t="s">
        <v>36059</v>
      </c>
      <c r="E1447" s="52" t="s">
        <v>18698</v>
      </c>
      <c r="F1447" s="16" t="s">
        <v>1299</v>
      </c>
      <c r="G1447" s="16" t="s">
        <v>18697</v>
      </c>
      <c r="H1447" s="16" t="s">
        <v>29917</v>
      </c>
      <c r="I1447" s="16" t="s">
        <v>23884</v>
      </c>
    </row>
    <row r="1448" spans="1:10">
      <c r="A1448" s="16" t="s">
        <v>33749</v>
      </c>
      <c r="B1448" s="52" t="s">
        <v>28870</v>
      </c>
      <c r="C1448" s="16" t="str">
        <f t="shared" si="22"/>
        <v>090 - 021</v>
      </c>
      <c r="D1448" s="52" t="s">
        <v>34487</v>
      </c>
      <c r="E1448" s="52" t="s">
        <v>33520</v>
      </c>
      <c r="F1448" s="16" t="s">
        <v>33750</v>
      </c>
      <c r="G1448" s="16" t="s">
        <v>33519</v>
      </c>
      <c r="H1448" s="16" t="s">
        <v>33521</v>
      </c>
      <c r="I1448" s="16" t="s">
        <v>33751</v>
      </c>
    </row>
    <row r="1449" spans="1:10">
      <c r="A1449" s="16" t="s">
        <v>19360</v>
      </c>
      <c r="B1449" s="52" t="s">
        <v>5066</v>
      </c>
      <c r="C1449" s="16" t="str">
        <f t="shared" si="22"/>
        <v>080 - 016</v>
      </c>
      <c r="D1449" s="52" t="s">
        <v>34487</v>
      </c>
      <c r="E1449" s="52" t="s">
        <v>1692</v>
      </c>
      <c r="F1449" s="16" t="s">
        <v>19361</v>
      </c>
      <c r="G1449" s="16" t="s">
        <v>1691</v>
      </c>
      <c r="H1449" s="16" t="s">
        <v>4772</v>
      </c>
      <c r="I1449" s="16" t="s">
        <v>19362</v>
      </c>
    </row>
    <row r="1450" spans="1:10">
      <c r="A1450" s="16" t="s">
        <v>13067</v>
      </c>
      <c r="B1450" s="52" t="s">
        <v>12205</v>
      </c>
      <c r="C1450" s="16" t="str">
        <f t="shared" si="22"/>
        <v>003 - 029</v>
      </c>
      <c r="D1450" s="52" t="s">
        <v>34487</v>
      </c>
      <c r="E1450" s="52" t="s">
        <v>3328</v>
      </c>
      <c r="F1450" s="16" t="s">
        <v>19130</v>
      </c>
      <c r="G1450" s="16" t="s">
        <v>10731</v>
      </c>
      <c r="H1450" s="16" t="s">
        <v>10732</v>
      </c>
      <c r="I1450" s="16" t="s">
        <v>8920</v>
      </c>
      <c r="J1450" s="16" t="s">
        <v>7990</v>
      </c>
    </row>
    <row r="1451" spans="1:10">
      <c r="A1451" s="16" t="s">
        <v>8918</v>
      </c>
      <c r="B1451" s="52" t="s">
        <v>16543</v>
      </c>
      <c r="C1451" s="16" t="str">
        <f t="shared" si="22"/>
        <v>103 - 014</v>
      </c>
      <c r="D1451" s="52" t="s">
        <v>34487</v>
      </c>
      <c r="E1451" s="52" t="s">
        <v>14668</v>
      </c>
      <c r="F1451" s="16" t="s">
        <v>8919</v>
      </c>
      <c r="G1451" s="16" t="s">
        <v>14667</v>
      </c>
      <c r="H1451" s="16" t="s">
        <v>10732</v>
      </c>
      <c r="I1451" s="16" t="s">
        <v>8920</v>
      </c>
    </row>
    <row r="1452" spans="1:10">
      <c r="A1452" s="16" t="s">
        <v>10829</v>
      </c>
      <c r="B1452" s="52" t="s">
        <v>21482</v>
      </c>
      <c r="C1452" s="16" t="str">
        <f t="shared" si="22"/>
        <v>086 - 005</v>
      </c>
      <c r="D1452" s="52" t="s">
        <v>34487</v>
      </c>
      <c r="E1452" s="52" t="s">
        <v>23301</v>
      </c>
      <c r="F1452" s="16" t="s">
        <v>23299</v>
      </c>
      <c r="G1452" s="16" t="s">
        <v>23300</v>
      </c>
      <c r="H1452" s="16" t="s">
        <v>29917</v>
      </c>
      <c r="I1452" s="16" t="s">
        <v>10830</v>
      </c>
      <c r="J1452" s="16"/>
    </row>
    <row r="1453" spans="1:10">
      <c r="A1453" s="16" t="s">
        <v>33360</v>
      </c>
      <c r="B1453" s="52" t="s">
        <v>36330</v>
      </c>
      <c r="C1453" s="16" t="str">
        <f t="shared" si="22"/>
        <v>066 - 014</v>
      </c>
      <c r="D1453" s="52" t="s">
        <v>34487</v>
      </c>
      <c r="E1453" s="52" t="s">
        <v>3383</v>
      </c>
      <c r="F1453" s="16" t="s">
        <v>3381</v>
      </c>
      <c r="G1453" s="16" t="s">
        <v>3382</v>
      </c>
      <c r="H1453" s="16" t="s">
        <v>15395</v>
      </c>
      <c r="I1453" s="16" t="s">
        <v>3466</v>
      </c>
    </row>
    <row r="1454" spans="1:10">
      <c r="A1454" s="16" t="s">
        <v>26138</v>
      </c>
      <c r="B1454" s="52" t="s">
        <v>26563</v>
      </c>
      <c r="C1454" s="16" t="str">
        <f t="shared" si="22"/>
        <v>092 - 010</v>
      </c>
      <c r="D1454" s="52" t="s">
        <v>34487</v>
      </c>
      <c r="E1454" s="52" t="s">
        <v>3326</v>
      </c>
      <c r="F1454" s="16" t="s">
        <v>26139</v>
      </c>
      <c r="G1454" s="16" t="s">
        <v>30322</v>
      </c>
      <c r="H1454" s="16" t="s">
        <v>33521</v>
      </c>
      <c r="I1454" s="16" t="s">
        <v>26140</v>
      </c>
    </row>
    <row r="1455" spans="1:10">
      <c r="A1455" s="16" t="s">
        <v>16247</v>
      </c>
      <c r="B1455" s="52" t="s">
        <v>15194</v>
      </c>
      <c r="C1455" s="16" t="str">
        <f t="shared" si="22"/>
        <v>087 - 010</v>
      </c>
      <c r="D1455" s="52" t="s">
        <v>34487</v>
      </c>
      <c r="E1455" s="52" t="s">
        <v>10962</v>
      </c>
      <c r="F1455" s="16" t="s">
        <v>16248</v>
      </c>
      <c r="G1455" s="16" t="s">
        <v>10961</v>
      </c>
      <c r="H1455" s="16" t="s">
        <v>29917</v>
      </c>
      <c r="I1455" s="16" t="s">
        <v>10917</v>
      </c>
    </row>
    <row r="1456" spans="1:10">
      <c r="A1456" s="16" t="s">
        <v>29540</v>
      </c>
      <c r="B1456" s="52" t="s">
        <v>32865</v>
      </c>
      <c r="C1456" s="16" t="str">
        <f t="shared" si="22"/>
        <v>081 - 003</v>
      </c>
      <c r="D1456" s="52" t="s">
        <v>36059</v>
      </c>
      <c r="E1456" s="52" t="s">
        <v>29916</v>
      </c>
      <c r="F1456" s="16" t="s">
        <v>29541</v>
      </c>
      <c r="G1456" s="16" t="s">
        <v>29915</v>
      </c>
      <c r="H1456" s="16" t="s">
        <v>29917</v>
      </c>
      <c r="I1456" s="16" t="s">
        <v>29542</v>
      </c>
    </row>
    <row r="1457" spans="1:10">
      <c r="A1457" s="16" t="s">
        <v>7987</v>
      </c>
      <c r="B1457" s="52" t="s">
        <v>35859</v>
      </c>
      <c r="C1457" s="16" t="str">
        <f t="shared" si="22"/>
        <v>022 - 031</v>
      </c>
      <c r="D1457" s="52" t="s">
        <v>34487</v>
      </c>
      <c r="E1457" s="52" t="s">
        <v>4777</v>
      </c>
      <c r="F1457" s="16" t="s">
        <v>13017</v>
      </c>
      <c r="G1457" s="16" t="s">
        <v>4776</v>
      </c>
      <c r="H1457" s="16" t="s">
        <v>4778</v>
      </c>
      <c r="I1457" s="16" t="s">
        <v>13018</v>
      </c>
    </row>
    <row r="1458" spans="1:10">
      <c r="A1458" s="16" t="s">
        <v>17981</v>
      </c>
      <c r="B1458" s="52" t="s">
        <v>1106</v>
      </c>
      <c r="C1458" s="16" t="str">
        <f t="shared" si="22"/>
        <v>056 - 010</v>
      </c>
      <c r="D1458" s="52" t="s">
        <v>36059</v>
      </c>
      <c r="E1458" s="52" t="s">
        <v>29533</v>
      </c>
      <c r="F1458" s="16" t="s">
        <v>31644</v>
      </c>
      <c r="G1458" s="16" t="s">
        <v>29532</v>
      </c>
      <c r="H1458" s="16" t="s">
        <v>20396</v>
      </c>
      <c r="I1458" s="16" t="s">
        <v>17982</v>
      </c>
    </row>
    <row r="1459" spans="1:10">
      <c r="A1459" s="16" t="s">
        <v>30719</v>
      </c>
      <c r="B1459" s="52" t="s">
        <v>29045</v>
      </c>
      <c r="C1459" s="16" t="str">
        <f t="shared" si="22"/>
        <v>022 - 032</v>
      </c>
      <c r="D1459" s="52" t="s">
        <v>34487</v>
      </c>
      <c r="E1459" s="52" t="s">
        <v>4777</v>
      </c>
      <c r="F1459" s="16" t="s">
        <v>16232</v>
      </c>
      <c r="G1459" s="16" t="s">
        <v>4776</v>
      </c>
      <c r="H1459" s="16" t="s">
        <v>4778</v>
      </c>
      <c r="I1459" s="16" t="s">
        <v>30720</v>
      </c>
      <c r="J1459" s="16"/>
    </row>
    <row r="1460" spans="1:10">
      <c r="A1460" s="16" t="s">
        <v>22385</v>
      </c>
      <c r="B1460" s="52" t="s">
        <v>23479</v>
      </c>
      <c r="C1460" s="16" t="str">
        <f t="shared" si="22"/>
        <v>050 - 003</v>
      </c>
      <c r="D1460" s="52" t="s">
        <v>34487</v>
      </c>
      <c r="E1460" s="52" t="s">
        <v>25930</v>
      </c>
      <c r="F1460" s="16" t="s">
        <v>22386</v>
      </c>
      <c r="G1460" s="16" t="s">
        <v>25929</v>
      </c>
      <c r="H1460" s="16" t="s">
        <v>30328</v>
      </c>
      <c r="I1460" s="16" t="s">
        <v>28955</v>
      </c>
    </row>
    <row r="1461" spans="1:10">
      <c r="A1461" s="16" t="s">
        <v>26783</v>
      </c>
      <c r="B1461" s="52" t="s">
        <v>8820</v>
      </c>
      <c r="C1461" s="16" t="str">
        <f t="shared" si="22"/>
        <v>077 - 004</v>
      </c>
      <c r="D1461" s="52" t="s">
        <v>34487</v>
      </c>
      <c r="E1461" s="52" t="s">
        <v>36237</v>
      </c>
      <c r="F1461" s="16" t="s">
        <v>6986</v>
      </c>
      <c r="G1461" s="16" t="s">
        <v>36236</v>
      </c>
      <c r="H1461" s="16" t="s">
        <v>13511</v>
      </c>
      <c r="I1461" s="16" t="s">
        <v>26784</v>
      </c>
      <c r="J1461" s="16"/>
    </row>
    <row r="1462" spans="1:10">
      <c r="A1462" s="16" t="s">
        <v>19056</v>
      </c>
      <c r="B1462" s="52" t="s">
        <v>8836</v>
      </c>
      <c r="C1462" s="16" t="str">
        <f t="shared" si="22"/>
        <v>050 - 004</v>
      </c>
      <c r="D1462" s="52" t="s">
        <v>36059</v>
      </c>
      <c r="E1462" s="52" t="s">
        <v>25930</v>
      </c>
      <c r="F1462" s="16" t="s">
        <v>19057</v>
      </c>
      <c r="G1462" s="16" t="s">
        <v>25929</v>
      </c>
      <c r="H1462" s="16" t="s">
        <v>30328</v>
      </c>
      <c r="I1462" s="16" t="s">
        <v>19058</v>
      </c>
      <c r="J1462" s="16"/>
    </row>
    <row r="1463" spans="1:10">
      <c r="A1463" s="16" t="s">
        <v>31294</v>
      </c>
      <c r="B1463" s="52" t="s">
        <v>29446</v>
      </c>
      <c r="C1463" s="16" t="str">
        <f t="shared" si="22"/>
        <v>016 - 043</v>
      </c>
      <c r="D1463" s="52" t="s">
        <v>36059</v>
      </c>
      <c r="E1463" s="52" t="s">
        <v>10742</v>
      </c>
      <c r="F1463" s="16" t="s">
        <v>29833</v>
      </c>
      <c r="G1463" s="16" t="s">
        <v>10741</v>
      </c>
      <c r="H1463" s="16" t="s">
        <v>32666</v>
      </c>
      <c r="I1463" s="16" t="s">
        <v>31295</v>
      </c>
    </row>
    <row r="1464" spans="1:10">
      <c r="A1464" s="16" t="s">
        <v>9506</v>
      </c>
      <c r="B1464" s="52" t="s">
        <v>28959</v>
      </c>
      <c r="C1464" s="16" t="str">
        <f t="shared" si="22"/>
        <v>017 - 032</v>
      </c>
      <c r="D1464" s="52" t="s">
        <v>36059</v>
      </c>
      <c r="E1464" s="52" t="s">
        <v>22538</v>
      </c>
      <c r="F1464" s="16" t="s">
        <v>9507</v>
      </c>
      <c r="G1464" s="16" t="s">
        <v>22537</v>
      </c>
      <c r="H1464" s="16" t="s">
        <v>32666</v>
      </c>
      <c r="I1464" s="16" t="s">
        <v>9508</v>
      </c>
      <c r="J1464" s="16"/>
    </row>
    <row r="1465" spans="1:10">
      <c r="A1465" s="16" t="s">
        <v>20172</v>
      </c>
      <c r="B1465" s="52" t="s">
        <v>29447</v>
      </c>
      <c r="C1465" s="16" t="str">
        <f t="shared" si="22"/>
        <v>016 - 044</v>
      </c>
      <c r="D1465" s="52" t="s">
        <v>36059</v>
      </c>
      <c r="E1465" s="52" t="s">
        <v>10742</v>
      </c>
      <c r="F1465" s="16" t="s">
        <v>20173</v>
      </c>
      <c r="G1465" s="16" t="s">
        <v>10741</v>
      </c>
      <c r="H1465" s="16" t="s">
        <v>32666</v>
      </c>
      <c r="I1465" s="16" t="s">
        <v>20174</v>
      </c>
      <c r="J1465" s="16"/>
    </row>
    <row r="1466" spans="1:10">
      <c r="A1466" s="16" t="s">
        <v>13866</v>
      </c>
      <c r="B1466" s="52" t="s">
        <v>8261</v>
      </c>
      <c r="C1466" s="16" t="str">
        <f t="shared" si="22"/>
        <v>013 - 039</v>
      </c>
      <c r="D1466" s="52" t="s">
        <v>36059</v>
      </c>
      <c r="E1466" s="52" t="s">
        <v>26240</v>
      </c>
      <c r="F1466" s="16" t="s">
        <v>26238</v>
      </c>
      <c r="G1466" s="16" t="s">
        <v>26239</v>
      </c>
      <c r="H1466" s="16" t="s">
        <v>32666</v>
      </c>
      <c r="I1466" s="16" t="s">
        <v>29634</v>
      </c>
      <c r="J1466" s="16" t="s">
        <v>7990</v>
      </c>
    </row>
    <row r="1467" spans="1:10">
      <c r="A1467" s="16" t="s">
        <v>36316</v>
      </c>
      <c r="B1467" s="52" t="s">
        <v>1936</v>
      </c>
      <c r="C1467" s="16" t="str">
        <f t="shared" si="22"/>
        <v>097 - 012</v>
      </c>
      <c r="D1467" s="52" t="s">
        <v>36059</v>
      </c>
      <c r="E1467" s="52" t="s">
        <v>26245</v>
      </c>
      <c r="F1467" s="16" t="s">
        <v>29633</v>
      </c>
      <c r="G1467" s="16" t="s">
        <v>26244</v>
      </c>
      <c r="H1467" s="16" t="s">
        <v>32666</v>
      </c>
      <c r="I1467" s="16" t="s">
        <v>29634</v>
      </c>
      <c r="J1467" s="16"/>
    </row>
    <row r="1468" spans="1:10">
      <c r="A1468" s="16" t="s">
        <v>16240</v>
      </c>
      <c r="B1468" s="52" t="s">
        <v>34765</v>
      </c>
      <c r="C1468" s="16" t="str">
        <f t="shared" si="22"/>
        <v>021 - 015</v>
      </c>
      <c r="D1468" s="52" t="s">
        <v>34487</v>
      </c>
      <c r="E1468" s="52" t="s">
        <v>14657</v>
      </c>
      <c r="F1468" s="16" t="s">
        <v>16241</v>
      </c>
      <c r="G1468" s="16" t="s">
        <v>14656</v>
      </c>
      <c r="H1468" s="16" t="s">
        <v>4778</v>
      </c>
      <c r="I1468" s="16" t="s">
        <v>16242</v>
      </c>
    </row>
    <row r="1469" spans="1:10">
      <c r="A1469" s="16" t="s">
        <v>33176</v>
      </c>
      <c r="B1469" s="52" t="s">
        <v>11970</v>
      </c>
      <c r="C1469" s="16" t="str">
        <f t="shared" si="22"/>
        <v>043 - 006</v>
      </c>
      <c r="D1469" s="52" t="s">
        <v>34487</v>
      </c>
      <c r="E1469" s="52" t="s">
        <v>36775</v>
      </c>
      <c r="F1469" s="16" t="s">
        <v>13741</v>
      </c>
      <c r="G1469" s="16" t="s">
        <v>27380</v>
      </c>
      <c r="H1469" s="16" t="s">
        <v>20397</v>
      </c>
      <c r="I1469" s="16" t="s">
        <v>33177</v>
      </c>
      <c r="J1469" s="16"/>
    </row>
    <row r="1470" spans="1:10">
      <c r="A1470" s="16" t="s">
        <v>32466</v>
      </c>
      <c r="B1470" s="52" t="s">
        <v>214</v>
      </c>
      <c r="C1470" s="16" t="str">
        <f t="shared" si="22"/>
        <v>037 - 009</v>
      </c>
      <c r="D1470" s="52" t="s">
        <v>36059</v>
      </c>
      <c r="E1470" s="52" t="s">
        <v>30682</v>
      </c>
      <c r="F1470" s="16" t="s">
        <v>32467</v>
      </c>
      <c r="G1470" s="16" t="s">
        <v>30681</v>
      </c>
      <c r="H1470" s="16" t="s">
        <v>35981</v>
      </c>
      <c r="I1470" s="16" t="s">
        <v>32468</v>
      </c>
    </row>
    <row r="1471" spans="1:10">
      <c r="A1471" s="16" t="s">
        <v>36232</v>
      </c>
      <c r="B1471" s="52" t="s">
        <v>29046</v>
      </c>
      <c r="C1471" s="16" t="str">
        <f t="shared" si="22"/>
        <v>022 - 033</v>
      </c>
      <c r="D1471" s="52" t="s">
        <v>34487</v>
      </c>
      <c r="E1471" s="52" t="s">
        <v>4777</v>
      </c>
      <c r="F1471" s="16" t="s">
        <v>14938</v>
      </c>
      <c r="G1471" s="16" t="s">
        <v>4776</v>
      </c>
      <c r="H1471" s="16" t="s">
        <v>4778</v>
      </c>
      <c r="I1471" s="16" t="s">
        <v>14939</v>
      </c>
      <c r="J1471" s="16"/>
    </row>
    <row r="1472" spans="1:10">
      <c r="A1472" s="16" t="s">
        <v>13916</v>
      </c>
      <c r="B1472" s="52" t="s">
        <v>11858</v>
      </c>
      <c r="C1472" s="16" t="str">
        <f t="shared" si="22"/>
        <v>023 - 017</v>
      </c>
      <c r="D1472" s="52" t="s">
        <v>36059</v>
      </c>
      <c r="E1472" s="52" t="s">
        <v>380</v>
      </c>
      <c r="F1472" s="16" t="s">
        <v>4523</v>
      </c>
      <c r="G1472" s="16" t="s">
        <v>379</v>
      </c>
      <c r="H1472" s="16" t="s">
        <v>32660</v>
      </c>
      <c r="I1472" s="16" t="s">
        <v>4524</v>
      </c>
      <c r="J1472" s="16"/>
    </row>
    <row r="1473" spans="1:10">
      <c r="A1473" s="16" t="s">
        <v>6604</v>
      </c>
      <c r="B1473" s="52" t="s">
        <v>26937</v>
      </c>
      <c r="C1473" s="16" t="str">
        <f t="shared" ref="C1473:C1536" si="23">MID(A1473,1,3) &amp;" - " &amp;MID(A1473,4,3)</f>
        <v>024 - 018</v>
      </c>
      <c r="D1473" s="52" t="s">
        <v>36059</v>
      </c>
      <c r="E1473" s="52" t="s">
        <v>26794</v>
      </c>
      <c r="F1473" s="16" t="s">
        <v>6605</v>
      </c>
      <c r="G1473" s="16" t="s">
        <v>26793</v>
      </c>
      <c r="H1473" s="16" t="s">
        <v>32660</v>
      </c>
      <c r="I1473" s="16" t="s">
        <v>25854</v>
      </c>
      <c r="J1473" s="16"/>
    </row>
    <row r="1474" spans="1:10">
      <c r="A1474" s="16" t="s">
        <v>11472</v>
      </c>
      <c r="B1474" s="52" t="s">
        <v>29059</v>
      </c>
      <c r="C1474" s="16" t="str">
        <f t="shared" si="23"/>
        <v>022 - 034</v>
      </c>
      <c r="D1474" s="52" t="s">
        <v>34487</v>
      </c>
      <c r="E1474" s="52" t="s">
        <v>4777</v>
      </c>
      <c r="F1474" s="16" t="s">
        <v>30867</v>
      </c>
      <c r="G1474" s="16" t="s">
        <v>4776</v>
      </c>
      <c r="H1474" s="16" t="s">
        <v>4778</v>
      </c>
      <c r="I1474" s="16" t="s">
        <v>21465</v>
      </c>
    </row>
    <row r="1475" spans="1:10">
      <c r="A1475" s="16" t="s">
        <v>5578</v>
      </c>
      <c r="B1475" s="52" t="s">
        <v>22193</v>
      </c>
      <c r="C1475" s="16" t="str">
        <f t="shared" si="23"/>
        <v>033 - 008</v>
      </c>
      <c r="D1475" s="52" t="s">
        <v>36059</v>
      </c>
      <c r="E1475" s="52" t="s">
        <v>37663</v>
      </c>
      <c r="F1475" s="16" t="s">
        <v>37661</v>
      </c>
      <c r="G1475" s="16" t="s">
        <v>37662</v>
      </c>
      <c r="H1475" s="16" t="s">
        <v>35981</v>
      </c>
      <c r="I1475" s="16" t="s">
        <v>5579</v>
      </c>
      <c r="J1475" s="16"/>
    </row>
    <row r="1476" spans="1:10">
      <c r="A1476" s="16" t="s">
        <v>10831</v>
      </c>
      <c r="B1476" s="52" t="s">
        <v>19765</v>
      </c>
      <c r="C1476" s="16" t="str">
        <f t="shared" si="23"/>
        <v>048 - 005</v>
      </c>
      <c r="D1476" s="52" t="s">
        <v>34487</v>
      </c>
      <c r="E1476" s="52" t="s">
        <v>29538</v>
      </c>
      <c r="F1476" s="16" t="s">
        <v>10832</v>
      </c>
      <c r="G1476" s="16" t="s">
        <v>29537</v>
      </c>
      <c r="H1476" s="16" t="s">
        <v>30328</v>
      </c>
      <c r="I1476" s="16" t="s">
        <v>10833</v>
      </c>
      <c r="J1476" s="16"/>
    </row>
    <row r="1477" spans="1:10">
      <c r="A1477" s="16" t="s">
        <v>17207</v>
      </c>
      <c r="B1477" s="52" t="s">
        <v>29448</v>
      </c>
      <c r="C1477" s="16" t="str">
        <f t="shared" si="23"/>
        <v>016 - 812</v>
      </c>
      <c r="D1477" s="52"/>
      <c r="E1477" s="52" t="s">
        <v>10742</v>
      </c>
      <c r="F1477" s="16"/>
      <c r="G1477" s="16" t="s">
        <v>10741</v>
      </c>
      <c r="H1477" s="16" t="s">
        <v>32666</v>
      </c>
      <c r="I1477" s="16" t="s">
        <v>17208</v>
      </c>
      <c r="J1477" s="16" t="s">
        <v>34487</v>
      </c>
    </row>
    <row r="1478" spans="1:10">
      <c r="A1478" s="16" t="s">
        <v>21509</v>
      </c>
      <c r="B1478" s="52" t="s">
        <v>27145</v>
      </c>
      <c r="C1478" s="16" t="str">
        <f t="shared" si="23"/>
        <v>034 - 008</v>
      </c>
      <c r="D1478" s="52" t="s">
        <v>34487</v>
      </c>
      <c r="E1478" s="52" t="s">
        <v>23677</v>
      </c>
      <c r="F1478" s="16" t="s">
        <v>27794</v>
      </c>
      <c r="G1478" s="16" t="s">
        <v>23676</v>
      </c>
      <c r="H1478" s="16" t="s">
        <v>35981</v>
      </c>
      <c r="I1478" s="16" t="s">
        <v>21510</v>
      </c>
      <c r="J1478" s="16"/>
    </row>
    <row r="1479" spans="1:10">
      <c r="A1479" s="16" t="s">
        <v>21511</v>
      </c>
      <c r="B1479" s="52" t="s">
        <v>20754</v>
      </c>
      <c r="C1479" s="16" t="str">
        <f t="shared" si="23"/>
        <v>011 - 008</v>
      </c>
      <c r="D1479" s="52" t="s">
        <v>34487</v>
      </c>
      <c r="E1479" s="52" t="s">
        <v>34572</v>
      </c>
      <c r="F1479" s="16" t="s">
        <v>17833</v>
      </c>
      <c r="G1479" s="16" t="s">
        <v>34571</v>
      </c>
      <c r="H1479" s="16" t="s">
        <v>34573</v>
      </c>
      <c r="I1479" s="16" t="s">
        <v>21512</v>
      </c>
    </row>
    <row r="1480" spans="1:10">
      <c r="A1480" s="16" t="s">
        <v>21385</v>
      </c>
      <c r="B1480" s="52" t="s">
        <v>18236</v>
      </c>
      <c r="C1480" s="16" t="str">
        <f t="shared" si="23"/>
        <v>009 - 016</v>
      </c>
      <c r="D1480" s="52" t="s">
        <v>34487</v>
      </c>
      <c r="E1480" s="52" t="s">
        <v>26840</v>
      </c>
      <c r="F1480" s="16" t="s">
        <v>36060</v>
      </c>
      <c r="G1480" s="16" t="s">
        <v>26839</v>
      </c>
      <c r="H1480" s="16" t="s">
        <v>34573</v>
      </c>
      <c r="I1480" s="16" t="s">
        <v>21386</v>
      </c>
    </row>
    <row r="1481" spans="1:10">
      <c r="A1481" s="16" t="s">
        <v>7338</v>
      </c>
      <c r="B1481" s="52" t="s">
        <v>12206</v>
      </c>
      <c r="C1481" s="16" t="str">
        <f t="shared" si="23"/>
        <v>003 - 825</v>
      </c>
      <c r="D1481" s="52"/>
      <c r="E1481" s="52" t="s">
        <v>3328</v>
      </c>
      <c r="F1481" s="16"/>
      <c r="G1481" s="16" t="s">
        <v>10731</v>
      </c>
      <c r="H1481" s="16" t="s">
        <v>10732</v>
      </c>
      <c r="I1481" s="16" t="s">
        <v>7339</v>
      </c>
      <c r="J1481" s="16" t="s">
        <v>34487</v>
      </c>
    </row>
    <row r="1482" spans="1:10">
      <c r="A1482" s="16" t="s">
        <v>17319</v>
      </c>
      <c r="B1482" s="52" t="s">
        <v>17744</v>
      </c>
      <c r="C1482" s="16" t="str">
        <f t="shared" si="23"/>
        <v>018 - 811</v>
      </c>
      <c r="D1482" s="52"/>
      <c r="E1482" s="52" t="s">
        <v>35975</v>
      </c>
      <c r="F1482" s="16"/>
      <c r="G1482" s="16" t="s">
        <v>35974</v>
      </c>
      <c r="H1482" s="16" t="s">
        <v>32666</v>
      </c>
      <c r="I1482" s="16" t="s">
        <v>17320</v>
      </c>
      <c r="J1482" s="16" t="s">
        <v>34487</v>
      </c>
    </row>
    <row r="1483" spans="1:10">
      <c r="A1483" s="16" t="s">
        <v>35230</v>
      </c>
      <c r="B1483" s="52" t="s">
        <v>12155</v>
      </c>
      <c r="C1483" s="16" t="str">
        <f t="shared" si="23"/>
        <v>075 - 010</v>
      </c>
      <c r="D1483" s="52" t="s">
        <v>34487</v>
      </c>
      <c r="E1483" s="52" t="s">
        <v>25912</v>
      </c>
      <c r="F1483" s="16" t="s">
        <v>35231</v>
      </c>
      <c r="G1483" s="16" t="s">
        <v>31815</v>
      </c>
      <c r="H1483" s="16" t="s">
        <v>37422</v>
      </c>
      <c r="I1483" s="16" t="s">
        <v>35232</v>
      </c>
    </row>
    <row r="1484" spans="1:10">
      <c r="A1484" s="16" t="s">
        <v>25063</v>
      </c>
      <c r="B1484" s="52" t="s">
        <v>28960</v>
      </c>
      <c r="C1484" s="16" t="str">
        <f t="shared" si="23"/>
        <v>017 - 817</v>
      </c>
      <c r="D1484" s="52"/>
      <c r="E1484" s="52" t="s">
        <v>22538</v>
      </c>
      <c r="F1484" s="16"/>
      <c r="G1484" s="16" t="s">
        <v>22537</v>
      </c>
      <c r="H1484" s="16" t="s">
        <v>32666</v>
      </c>
      <c r="I1484" s="16" t="s">
        <v>25064</v>
      </c>
      <c r="J1484" s="16" t="s">
        <v>34487</v>
      </c>
    </row>
    <row r="1485" spans="1:10">
      <c r="A1485" s="16" t="s">
        <v>16243</v>
      </c>
      <c r="B1485" s="52" t="s">
        <v>3614</v>
      </c>
      <c r="C1485" s="16" t="str">
        <f t="shared" si="23"/>
        <v>064 - 015</v>
      </c>
      <c r="D1485" s="52" t="s">
        <v>34487</v>
      </c>
      <c r="E1485" s="52" t="s">
        <v>27583</v>
      </c>
      <c r="F1485" s="16" t="s">
        <v>16244</v>
      </c>
      <c r="G1485" s="16" t="s">
        <v>27582</v>
      </c>
      <c r="H1485" s="16" t="s">
        <v>30282</v>
      </c>
      <c r="I1485" s="16" t="s">
        <v>16245</v>
      </c>
    </row>
    <row r="1486" spans="1:10">
      <c r="A1486" s="16" t="s">
        <v>5772</v>
      </c>
      <c r="B1486" s="52" t="s">
        <v>18237</v>
      </c>
      <c r="C1486" s="16" t="str">
        <f t="shared" si="23"/>
        <v>009 - 017</v>
      </c>
      <c r="D1486" s="52" t="s">
        <v>34487</v>
      </c>
      <c r="E1486" s="52" t="s">
        <v>26840</v>
      </c>
      <c r="F1486" s="16" t="s">
        <v>5097</v>
      </c>
      <c r="G1486" s="16" t="s">
        <v>26839</v>
      </c>
      <c r="H1486" s="16" t="s">
        <v>34573</v>
      </c>
      <c r="I1486" s="16" t="s">
        <v>5773</v>
      </c>
    </row>
    <row r="1487" spans="1:10">
      <c r="A1487" s="16" t="s">
        <v>35655</v>
      </c>
      <c r="B1487" s="52" t="s">
        <v>22406</v>
      </c>
      <c r="C1487" s="16" t="str">
        <f t="shared" si="23"/>
        <v>096 - 008</v>
      </c>
      <c r="D1487" s="52" t="s">
        <v>34487</v>
      </c>
      <c r="E1487" s="52" t="s">
        <v>14652</v>
      </c>
      <c r="F1487" s="16" t="s">
        <v>35656</v>
      </c>
      <c r="G1487" s="16" t="s">
        <v>14651</v>
      </c>
      <c r="H1487" s="16" t="s">
        <v>10732</v>
      </c>
      <c r="I1487" s="16" t="s">
        <v>35657</v>
      </c>
    </row>
    <row r="1488" spans="1:10">
      <c r="A1488" s="16" t="s">
        <v>36425</v>
      </c>
      <c r="B1488" s="52" t="s">
        <v>7215</v>
      </c>
      <c r="C1488" s="16" t="str">
        <f t="shared" si="23"/>
        <v>002 - 022</v>
      </c>
      <c r="D1488" s="52" t="s">
        <v>34487</v>
      </c>
      <c r="E1488" s="52" t="s">
        <v>36066</v>
      </c>
      <c r="F1488" s="16" t="s">
        <v>21966</v>
      </c>
      <c r="G1488" s="16" t="s">
        <v>20457</v>
      </c>
      <c r="H1488" s="16" t="s">
        <v>10732</v>
      </c>
      <c r="I1488" s="16" t="s">
        <v>35657</v>
      </c>
      <c r="J1488" s="16" t="s">
        <v>7990</v>
      </c>
    </row>
    <row r="1489" spans="1:10">
      <c r="A1489" s="16" t="s">
        <v>7963</v>
      </c>
      <c r="B1489" s="52" t="s">
        <v>29776</v>
      </c>
      <c r="C1489" s="16" t="str">
        <f t="shared" si="23"/>
        <v>005 - 014</v>
      </c>
      <c r="D1489" s="52" t="s">
        <v>36059</v>
      </c>
      <c r="E1489" s="52" t="s">
        <v>18693</v>
      </c>
      <c r="F1489" s="16" t="s">
        <v>7964</v>
      </c>
      <c r="G1489" s="16" t="s">
        <v>18692</v>
      </c>
      <c r="H1489" s="16" t="s">
        <v>10732</v>
      </c>
      <c r="I1489" s="16" t="s">
        <v>7965</v>
      </c>
    </row>
    <row r="1490" spans="1:10">
      <c r="A1490" s="16" t="s">
        <v>15</v>
      </c>
      <c r="B1490" s="52" t="s">
        <v>29060</v>
      </c>
      <c r="C1490" s="16" t="str">
        <f t="shared" si="23"/>
        <v>022 - 035</v>
      </c>
      <c r="D1490" s="52" t="s">
        <v>34487</v>
      </c>
      <c r="E1490" s="52" t="s">
        <v>4777</v>
      </c>
      <c r="F1490" s="16" t="s">
        <v>3661</v>
      </c>
      <c r="G1490" s="16" t="s">
        <v>4776</v>
      </c>
      <c r="H1490" s="16" t="s">
        <v>4778</v>
      </c>
      <c r="I1490" s="16" t="s">
        <v>5526</v>
      </c>
    </row>
    <row r="1491" spans="1:10">
      <c r="A1491" s="16" t="s">
        <v>18346</v>
      </c>
      <c r="B1491" s="52" t="s">
        <v>18150</v>
      </c>
      <c r="C1491" s="16" t="str">
        <f t="shared" si="23"/>
        <v>015 - 828</v>
      </c>
      <c r="D1491" s="52"/>
      <c r="E1491" s="52" t="s">
        <v>32665</v>
      </c>
      <c r="F1491" s="16"/>
      <c r="G1491" s="16" t="s">
        <v>32664</v>
      </c>
      <c r="H1491" s="16" t="s">
        <v>32666</v>
      </c>
      <c r="I1491" s="16" t="s">
        <v>10846</v>
      </c>
      <c r="J1491" s="16" t="s">
        <v>34487</v>
      </c>
    </row>
    <row r="1492" spans="1:10">
      <c r="A1492" s="16" t="s">
        <v>26902</v>
      </c>
      <c r="B1492" s="52" t="s">
        <v>12207</v>
      </c>
      <c r="C1492" s="16" t="str">
        <f t="shared" si="23"/>
        <v>003 - 826</v>
      </c>
      <c r="D1492" s="52"/>
      <c r="E1492" s="52" t="s">
        <v>3328</v>
      </c>
      <c r="F1492" s="16"/>
      <c r="G1492" s="16" t="s">
        <v>10731</v>
      </c>
      <c r="H1492" s="16" t="s">
        <v>10732</v>
      </c>
      <c r="I1492" s="16" t="s">
        <v>26903</v>
      </c>
      <c r="J1492" s="16" t="s">
        <v>34487</v>
      </c>
    </row>
    <row r="1493" spans="1:10">
      <c r="A1493" s="16" t="s">
        <v>24747</v>
      </c>
      <c r="B1493" s="52" t="s">
        <v>29449</v>
      </c>
      <c r="C1493" s="16" t="str">
        <f t="shared" si="23"/>
        <v>016 - 901</v>
      </c>
      <c r="D1493" s="52"/>
      <c r="E1493" s="52" t="s">
        <v>10742</v>
      </c>
      <c r="F1493" s="16"/>
      <c r="G1493" s="16" t="s">
        <v>10741</v>
      </c>
      <c r="H1493" s="16" t="s">
        <v>32666</v>
      </c>
      <c r="I1493" s="16" t="s">
        <v>4830</v>
      </c>
      <c r="J1493" s="16" t="s">
        <v>34487</v>
      </c>
    </row>
    <row r="1494" spans="1:10">
      <c r="A1494" s="16" t="s">
        <v>11722</v>
      </c>
      <c r="B1494" s="52" t="s">
        <v>24729</v>
      </c>
      <c r="C1494" s="16" t="str">
        <f t="shared" si="23"/>
        <v>016 - 045</v>
      </c>
      <c r="D1494" s="52" t="s">
        <v>34487</v>
      </c>
      <c r="E1494" s="52" t="s">
        <v>10742</v>
      </c>
      <c r="F1494" s="16" t="s">
        <v>11723</v>
      </c>
      <c r="G1494" s="16" t="s">
        <v>10741</v>
      </c>
      <c r="H1494" s="16" t="s">
        <v>32666</v>
      </c>
      <c r="I1494" s="16" t="s">
        <v>36712</v>
      </c>
      <c r="J1494" s="16" t="s">
        <v>7990</v>
      </c>
    </row>
    <row r="1495" spans="1:10">
      <c r="A1495" s="16" t="s">
        <v>36710</v>
      </c>
      <c r="B1495" s="52" t="s">
        <v>1937</v>
      </c>
      <c r="C1495" s="16" t="str">
        <f t="shared" si="23"/>
        <v>097 - 013</v>
      </c>
      <c r="D1495" s="52" t="s">
        <v>34487</v>
      </c>
      <c r="E1495" s="52" t="s">
        <v>26245</v>
      </c>
      <c r="F1495" s="16" t="s">
        <v>36711</v>
      </c>
      <c r="G1495" s="16" t="s">
        <v>26244</v>
      </c>
      <c r="H1495" s="16" t="s">
        <v>32666</v>
      </c>
      <c r="I1495" s="16" t="s">
        <v>36712</v>
      </c>
    </row>
    <row r="1496" spans="1:10">
      <c r="A1496" s="16" t="s">
        <v>10288</v>
      </c>
      <c r="B1496" s="52" t="s">
        <v>21348</v>
      </c>
      <c r="C1496" s="16" t="str">
        <f t="shared" si="23"/>
        <v>078 - 021</v>
      </c>
      <c r="D1496" s="52" t="s">
        <v>34487</v>
      </c>
      <c r="E1496" s="52" t="s">
        <v>1697</v>
      </c>
      <c r="F1496" s="16" t="s">
        <v>12999</v>
      </c>
      <c r="G1496" s="16" t="s">
        <v>1696</v>
      </c>
      <c r="H1496" s="16" t="s">
        <v>4772</v>
      </c>
      <c r="I1496" s="16" t="s">
        <v>10289</v>
      </c>
    </row>
    <row r="1497" spans="1:10">
      <c r="A1497" s="16" t="s">
        <v>18939</v>
      </c>
      <c r="B1497" s="52" t="s">
        <v>29777</v>
      </c>
      <c r="C1497" s="16" t="str">
        <f t="shared" si="23"/>
        <v>005 - 015</v>
      </c>
      <c r="D1497" s="52" t="s">
        <v>36059</v>
      </c>
      <c r="E1497" s="52" t="s">
        <v>18693</v>
      </c>
      <c r="F1497" s="16" t="s">
        <v>18940</v>
      </c>
      <c r="G1497" s="16" t="s">
        <v>18692</v>
      </c>
      <c r="H1497" s="16" t="s">
        <v>10732</v>
      </c>
      <c r="I1497" s="16" t="s">
        <v>18941</v>
      </c>
    </row>
    <row r="1498" spans="1:10">
      <c r="A1498" s="16" t="s">
        <v>23894</v>
      </c>
      <c r="B1498" s="52" t="s">
        <v>21349</v>
      </c>
      <c r="C1498" s="16" t="str">
        <f t="shared" si="23"/>
        <v>078 - 022</v>
      </c>
      <c r="D1498" s="52" t="s">
        <v>34487</v>
      </c>
      <c r="E1498" s="52" t="s">
        <v>1697</v>
      </c>
      <c r="F1498" s="16" t="s">
        <v>12999</v>
      </c>
      <c r="G1498" s="16" t="s">
        <v>1696</v>
      </c>
      <c r="H1498" s="16" t="s">
        <v>4772</v>
      </c>
      <c r="I1498" s="16" t="s">
        <v>23895</v>
      </c>
      <c r="J1498" s="16"/>
    </row>
    <row r="1499" spans="1:10">
      <c r="A1499" s="16" t="s">
        <v>29822</v>
      </c>
      <c r="B1499" s="52" t="s">
        <v>12231</v>
      </c>
      <c r="C1499" s="16" t="str">
        <f t="shared" si="23"/>
        <v>084 - 007</v>
      </c>
      <c r="D1499" s="52" t="s">
        <v>34487</v>
      </c>
      <c r="E1499" s="52" t="s">
        <v>18698</v>
      </c>
      <c r="F1499" s="16" t="s">
        <v>1299</v>
      </c>
      <c r="G1499" s="16" t="s">
        <v>18697</v>
      </c>
      <c r="H1499" s="16" t="s">
        <v>29917</v>
      </c>
      <c r="I1499" s="16" t="s">
        <v>29823</v>
      </c>
      <c r="J1499" s="16"/>
    </row>
    <row r="1500" spans="1:10">
      <c r="A1500" s="16" t="s">
        <v>35409</v>
      </c>
      <c r="B1500" s="52" t="s">
        <v>15195</v>
      </c>
      <c r="C1500" s="16" t="str">
        <f t="shared" si="23"/>
        <v>087 - 011</v>
      </c>
      <c r="D1500" s="52" t="s">
        <v>36059</v>
      </c>
      <c r="E1500" s="52" t="s">
        <v>10962</v>
      </c>
      <c r="F1500" s="16" t="s">
        <v>29499</v>
      </c>
      <c r="G1500" s="16" t="s">
        <v>10961</v>
      </c>
      <c r="H1500" s="16" t="s">
        <v>29917</v>
      </c>
      <c r="I1500" s="16" t="s">
        <v>29500</v>
      </c>
    </row>
    <row r="1501" spans="1:10">
      <c r="A1501" s="16" t="s">
        <v>26785</v>
      </c>
      <c r="B1501" s="52" t="s">
        <v>32189</v>
      </c>
      <c r="C1501" s="16" t="str">
        <f t="shared" si="23"/>
        <v>085 - 004</v>
      </c>
      <c r="D1501" s="52" t="s">
        <v>34487</v>
      </c>
      <c r="E1501" s="52" t="s">
        <v>5706</v>
      </c>
      <c r="F1501" s="16" t="s">
        <v>19394</v>
      </c>
      <c r="G1501" s="16" t="s">
        <v>5718</v>
      </c>
      <c r="H1501" s="16" t="s">
        <v>29917</v>
      </c>
      <c r="I1501" s="16" t="s">
        <v>19395</v>
      </c>
      <c r="J1501" s="16"/>
    </row>
    <row r="1502" spans="1:10">
      <c r="A1502" s="16" t="s">
        <v>16246</v>
      </c>
      <c r="B1502" s="52" t="s">
        <v>32902</v>
      </c>
      <c r="C1502" s="16" t="str">
        <f t="shared" si="23"/>
        <v>082 - 015</v>
      </c>
      <c r="D1502" s="52" t="s">
        <v>34487</v>
      </c>
      <c r="E1502" s="52" t="s">
        <v>1263</v>
      </c>
      <c r="F1502" s="16" t="s">
        <v>30889</v>
      </c>
      <c r="G1502" s="16" t="s">
        <v>1262</v>
      </c>
      <c r="H1502" s="16" t="s">
        <v>29917</v>
      </c>
      <c r="I1502" s="16" t="s">
        <v>30890</v>
      </c>
    </row>
    <row r="1503" spans="1:10">
      <c r="A1503" s="16" t="s">
        <v>27499</v>
      </c>
      <c r="B1503" s="52" t="s">
        <v>10853</v>
      </c>
      <c r="C1503" s="16" t="str">
        <f t="shared" si="23"/>
        <v>003 - 030</v>
      </c>
      <c r="D1503" s="52" t="s">
        <v>36059</v>
      </c>
      <c r="E1503" s="52" t="s">
        <v>3328</v>
      </c>
      <c r="F1503" s="16" t="s">
        <v>10730</v>
      </c>
      <c r="G1503" s="16" t="s">
        <v>10731</v>
      </c>
      <c r="H1503" s="16" t="s">
        <v>10732</v>
      </c>
      <c r="I1503" s="16" t="s">
        <v>27500</v>
      </c>
    </row>
    <row r="1504" spans="1:10">
      <c r="A1504" s="16" t="s">
        <v>5580</v>
      </c>
      <c r="B1504" s="52" t="s">
        <v>12823</v>
      </c>
      <c r="C1504" s="16" t="str">
        <f t="shared" si="23"/>
        <v>029 - 008</v>
      </c>
      <c r="D1504" s="52" t="s">
        <v>36059</v>
      </c>
      <c r="E1504" s="52" t="s">
        <v>25917</v>
      </c>
      <c r="F1504" s="16" t="s">
        <v>5790</v>
      </c>
      <c r="G1504" s="16" t="s">
        <v>25916</v>
      </c>
      <c r="H1504" s="16" t="s">
        <v>32660</v>
      </c>
      <c r="I1504" s="16" t="s">
        <v>5791</v>
      </c>
      <c r="J1504" s="16"/>
    </row>
    <row r="1505" spans="1:10">
      <c r="A1505" s="16" t="s">
        <v>32782</v>
      </c>
      <c r="B1505" s="52" t="s">
        <v>26938</v>
      </c>
      <c r="C1505" s="16" t="str">
        <f t="shared" si="23"/>
        <v>024 - 019</v>
      </c>
      <c r="D1505" s="52" t="s">
        <v>34487</v>
      </c>
      <c r="E1505" s="52" t="s">
        <v>26794</v>
      </c>
      <c r="F1505" s="16" t="s">
        <v>6605</v>
      </c>
      <c r="G1505" s="16" t="s">
        <v>26793</v>
      </c>
      <c r="H1505" s="16" t="s">
        <v>32660</v>
      </c>
      <c r="I1505" s="16" t="s">
        <v>33668</v>
      </c>
    </row>
    <row r="1506" spans="1:10">
      <c r="A1506" s="16" t="s">
        <v>16337</v>
      </c>
      <c r="B1506" s="52" t="s">
        <v>24730</v>
      </c>
      <c r="C1506" s="16" t="str">
        <f t="shared" si="23"/>
        <v>016 - 046</v>
      </c>
      <c r="D1506" s="52" t="s">
        <v>36059</v>
      </c>
      <c r="E1506" s="52" t="s">
        <v>10742</v>
      </c>
      <c r="F1506" s="16" t="s">
        <v>27070</v>
      </c>
      <c r="G1506" s="16" t="s">
        <v>10741</v>
      </c>
      <c r="H1506" s="16" t="s">
        <v>32666</v>
      </c>
      <c r="I1506" s="16" t="s">
        <v>27071</v>
      </c>
    </row>
    <row r="1507" spans="1:10">
      <c r="A1507" s="16" t="s">
        <v>5824</v>
      </c>
      <c r="B1507" s="52" t="s">
        <v>17839</v>
      </c>
      <c r="C1507" s="16" t="str">
        <f t="shared" si="23"/>
        <v>001 - 047</v>
      </c>
      <c r="D1507" s="52" t="s">
        <v>36059</v>
      </c>
      <c r="E1507" s="52" t="s">
        <v>37671</v>
      </c>
      <c r="F1507" s="16" t="s">
        <v>5825</v>
      </c>
      <c r="G1507" s="16" t="s">
        <v>37670</v>
      </c>
      <c r="H1507" s="16" t="s">
        <v>10732</v>
      </c>
      <c r="I1507" s="16" t="s">
        <v>5826</v>
      </c>
      <c r="J1507" s="16"/>
    </row>
    <row r="1508" spans="1:10">
      <c r="A1508" s="16" t="s">
        <v>16294</v>
      </c>
      <c r="B1508" s="52" t="s">
        <v>34070</v>
      </c>
      <c r="C1508" s="16" t="str">
        <f t="shared" si="23"/>
        <v>017 - 033</v>
      </c>
      <c r="D1508" s="52" t="s">
        <v>36059</v>
      </c>
      <c r="E1508" s="52" t="s">
        <v>22538</v>
      </c>
      <c r="F1508" s="16" t="s">
        <v>34390</v>
      </c>
      <c r="G1508" s="16" t="s">
        <v>22537</v>
      </c>
      <c r="H1508" s="16" t="s">
        <v>32666</v>
      </c>
      <c r="I1508" s="16" t="s">
        <v>34391</v>
      </c>
      <c r="J1508" s="16"/>
    </row>
    <row r="1509" spans="1:10">
      <c r="A1509" s="16" t="s">
        <v>20884</v>
      </c>
      <c r="B1509" s="52" t="s">
        <v>29076</v>
      </c>
      <c r="C1509" s="16" t="str">
        <f t="shared" si="23"/>
        <v>065 - 020</v>
      </c>
      <c r="D1509" s="52" t="s">
        <v>34487</v>
      </c>
      <c r="E1509" s="52" t="s">
        <v>29546</v>
      </c>
      <c r="F1509" s="16" t="s">
        <v>20885</v>
      </c>
      <c r="G1509" s="16" t="s">
        <v>29545</v>
      </c>
      <c r="H1509" s="16" t="s">
        <v>30282</v>
      </c>
      <c r="I1509" s="16" t="s">
        <v>20886</v>
      </c>
    </row>
    <row r="1510" spans="1:10">
      <c r="A1510" s="16" t="s">
        <v>11582</v>
      </c>
      <c r="B1510" s="52" t="s">
        <v>27865</v>
      </c>
      <c r="C1510" s="16" t="str">
        <f t="shared" si="23"/>
        <v>083 - 802</v>
      </c>
      <c r="D1510" s="52"/>
      <c r="E1510" s="52" t="s">
        <v>21246</v>
      </c>
      <c r="F1510" s="16"/>
      <c r="G1510" s="16" t="s">
        <v>21245</v>
      </c>
      <c r="H1510" s="16" t="s">
        <v>29917</v>
      </c>
      <c r="I1510" s="16" t="s">
        <v>11583</v>
      </c>
      <c r="J1510" s="16" t="s">
        <v>34487</v>
      </c>
    </row>
    <row r="1511" spans="1:10">
      <c r="A1511" s="16" t="s">
        <v>32469</v>
      </c>
      <c r="B1511" s="52" t="s">
        <v>29370</v>
      </c>
      <c r="C1511" s="16" t="str">
        <f t="shared" si="23"/>
        <v>019 - 009</v>
      </c>
      <c r="D1511" s="52" t="s">
        <v>36059</v>
      </c>
      <c r="E1511" s="52" t="s">
        <v>23092</v>
      </c>
      <c r="F1511" s="16" t="s">
        <v>5573</v>
      </c>
      <c r="G1511" s="16" t="s">
        <v>23091</v>
      </c>
      <c r="H1511" s="16" t="s">
        <v>32666</v>
      </c>
      <c r="I1511" s="16" t="s">
        <v>26586</v>
      </c>
    </row>
    <row r="1512" spans="1:10">
      <c r="A1512" s="16" t="s">
        <v>30891</v>
      </c>
      <c r="B1512" s="52" t="s">
        <v>33708</v>
      </c>
      <c r="C1512" s="16" t="str">
        <f t="shared" si="23"/>
        <v>076 - 015</v>
      </c>
      <c r="D1512" s="52" t="s">
        <v>34487</v>
      </c>
      <c r="E1512" s="52" t="s">
        <v>13510</v>
      </c>
      <c r="F1512" s="16" t="s">
        <v>13508</v>
      </c>
      <c r="G1512" s="16" t="s">
        <v>13509</v>
      </c>
      <c r="H1512" s="16" t="s">
        <v>13511</v>
      </c>
      <c r="I1512" s="16" t="s">
        <v>30892</v>
      </c>
    </row>
    <row r="1513" spans="1:10">
      <c r="A1513" s="16" t="s">
        <v>34655</v>
      </c>
      <c r="B1513" s="52" t="s">
        <v>26939</v>
      </c>
      <c r="C1513" s="16" t="str">
        <f t="shared" si="23"/>
        <v>024 - 020</v>
      </c>
      <c r="D1513" s="52" t="s">
        <v>34487</v>
      </c>
      <c r="E1513" s="52" t="s">
        <v>26794</v>
      </c>
      <c r="F1513" s="16" t="s">
        <v>6605</v>
      </c>
      <c r="G1513" s="16" t="s">
        <v>26793</v>
      </c>
      <c r="H1513" s="16" t="s">
        <v>32660</v>
      </c>
      <c r="I1513" s="16" t="s">
        <v>34656</v>
      </c>
    </row>
    <row r="1514" spans="1:10">
      <c r="A1514" s="16" t="s">
        <v>5808</v>
      </c>
      <c r="B1514" s="52" t="s">
        <v>24731</v>
      </c>
      <c r="C1514" s="16" t="str">
        <f t="shared" si="23"/>
        <v>016 - 047</v>
      </c>
      <c r="D1514" s="52" t="s">
        <v>36059</v>
      </c>
      <c r="E1514" s="52" t="s">
        <v>10742</v>
      </c>
      <c r="F1514" s="16" t="s">
        <v>32627</v>
      </c>
      <c r="G1514" s="16" t="s">
        <v>10741</v>
      </c>
      <c r="H1514" s="16" t="s">
        <v>32666</v>
      </c>
      <c r="I1514" s="16" t="s">
        <v>5809</v>
      </c>
      <c r="J1514" s="16"/>
    </row>
    <row r="1515" spans="1:10">
      <c r="A1515" s="16" t="s">
        <v>21387</v>
      </c>
      <c r="B1515" s="52" t="s">
        <v>33709</v>
      </c>
      <c r="C1515" s="16" t="str">
        <f t="shared" si="23"/>
        <v>076 - 016</v>
      </c>
      <c r="D1515" s="52" t="s">
        <v>34487</v>
      </c>
      <c r="E1515" s="52" t="s">
        <v>13510</v>
      </c>
      <c r="F1515" s="16" t="s">
        <v>21388</v>
      </c>
      <c r="G1515" s="16" t="s">
        <v>13509</v>
      </c>
      <c r="H1515" s="16" t="s">
        <v>13511</v>
      </c>
      <c r="I1515" s="16" t="s">
        <v>21389</v>
      </c>
    </row>
    <row r="1516" spans="1:10">
      <c r="A1516" s="16" t="s">
        <v>29635</v>
      </c>
      <c r="B1516" s="52" t="s">
        <v>7314</v>
      </c>
      <c r="C1516" s="16" t="str">
        <f t="shared" si="23"/>
        <v>062 - 012</v>
      </c>
      <c r="D1516" s="52" t="s">
        <v>36059</v>
      </c>
      <c r="E1516" s="52" t="s">
        <v>1277</v>
      </c>
      <c r="F1516" s="16" t="s">
        <v>29740</v>
      </c>
      <c r="G1516" s="16" t="s">
        <v>1276</v>
      </c>
      <c r="H1516" s="16" t="s">
        <v>30282</v>
      </c>
      <c r="I1516" s="16" t="s">
        <v>33114</v>
      </c>
      <c r="J1516" s="16"/>
    </row>
    <row r="1517" spans="1:10">
      <c r="A1517" s="16" t="s">
        <v>21513</v>
      </c>
      <c r="B1517" s="52" t="s">
        <v>939</v>
      </c>
      <c r="C1517" s="16" t="str">
        <f t="shared" si="23"/>
        <v>055 - 008</v>
      </c>
      <c r="D1517" s="52" t="s">
        <v>34487</v>
      </c>
      <c r="E1517" s="52" t="s">
        <v>1268</v>
      </c>
      <c r="F1517" s="16" t="s">
        <v>21216</v>
      </c>
      <c r="G1517" s="16" t="s">
        <v>1267</v>
      </c>
      <c r="H1517" s="16" t="s">
        <v>1269</v>
      </c>
      <c r="I1517" s="16" t="s">
        <v>21217</v>
      </c>
      <c r="J1517" s="16"/>
    </row>
    <row r="1518" spans="1:10">
      <c r="A1518" s="16" t="s">
        <v>3741</v>
      </c>
      <c r="B1518" s="52" t="s">
        <v>2405</v>
      </c>
      <c r="C1518" s="16" t="str">
        <f t="shared" si="23"/>
        <v>061 - 010</v>
      </c>
      <c r="D1518" s="52" t="s">
        <v>36059</v>
      </c>
      <c r="E1518" s="52" t="s">
        <v>26249</v>
      </c>
      <c r="F1518" s="16" t="s">
        <v>3742</v>
      </c>
      <c r="G1518" s="16" t="s">
        <v>26248</v>
      </c>
      <c r="H1518" s="16" t="s">
        <v>30282</v>
      </c>
      <c r="I1518" s="16" t="s">
        <v>3743</v>
      </c>
    </row>
    <row r="1519" spans="1:10">
      <c r="A1519" s="16" t="s">
        <v>296</v>
      </c>
      <c r="B1519" s="52" t="s">
        <v>7315</v>
      </c>
      <c r="C1519" s="16" t="str">
        <f t="shared" si="23"/>
        <v>062 - 900</v>
      </c>
      <c r="D1519" s="52"/>
      <c r="E1519" s="52" t="s">
        <v>1277</v>
      </c>
      <c r="F1519" s="16"/>
      <c r="G1519" s="16" t="s">
        <v>1276</v>
      </c>
      <c r="H1519" s="16" t="s">
        <v>30282</v>
      </c>
      <c r="I1519" s="16" t="s">
        <v>12638</v>
      </c>
      <c r="J1519" s="16" t="s">
        <v>34487</v>
      </c>
    </row>
    <row r="1520" spans="1:10">
      <c r="A1520" s="16" t="s">
        <v>21413</v>
      </c>
      <c r="B1520" s="52" t="s">
        <v>17745</v>
      </c>
      <c r="C1520" s="16" t="str">
        <f t="shared" si="23"/>
        <v>018 - 025</v>
      </c>
      <c r="D1520" s="52" t="s">
        <v>36059</v>
      </c>
      <c r="E1520" s="52" t="s">
        <v>35975</v>
      </c>
      <c r="F1520" s="16" t="s">
        <v>21414</v>
      </c>
      <c r="G1520" s="16" t="s">
        <v>35974</v>
      </c>
      <c r="H1520" s="16" t="s">
        <v>32666</v>
      </c>
      <c r="I1520" s="16" t="s">
        <v>21415</v>
      </c>
    </row>
    <row r="1521" spans="1:10">
      <c r="A1521" s="16" t="s">
        <v>33320</v>
      </c>
      <c r="B1521" s="52" t="s">
        <v>18151</v>
      </c>
      <c r="C1521" s="16" t="str">
        <f t="shared" si="23"/>
        <v>015 - 042</v>
      </c>
      <c r="D1521" s="52" t="s">
        <v>36059</v>
      </c>
      <c r="E1521" s="52" t="s">
        <v>32665</v>
      </c>
      <c r="F1521" s="16" t="s">
        <v>30047</v>
      </c>
      <c r="G1521" s="16" t="s">
        <v>32664</v>
      </c>
      <c r="H1521" s="16" t="s">
        <v>32666</v>
      </c>
      <c r="I1521" s="16" t="s">
        <v>8335</v>
      </c>
    </row>
    <row r="1522" spans="1:10">
      <c r="A1522" s="16" t="s">
        <v>36182</v>
      </c>
      <c r="B1522" s="52" t="s">
        <v>34071</v>
      </c>
      <c r="C1522" s="16" t="str">
        <f t="shared" si="23"/>
        <v>017 - 034</v>
      </c>
      <c r="D1522" s="52" t="s">
        <v>36059</v>
      </c>
      <c r="E1522" s="52" t="s">
        <v>22538</v>
      </c>
      <c r="F1522" s="16" t="s">
        <v>36183</v>
      </c>
      <c r="G1522" s="16" t="s">
        <v>22537</v>
      </c>
      <c r="H1522" s="16" t="s">
        <v>32666</v>
      </c>
      <c r="I1522" s="16" t="s">
        <v>36184</v>
      </c>
    </row>
    <row r="1523" spans="1:10">
      <c r="A1523" s="16" t="s">
        <v>28270</v>
      </c>
      <c r="B1523" s="52" t="s">
        <v>18238</v>
      </c>
      <c r="C1523" s="16" t="str">
        <f t="shared" si="23"/>
        <v>009 - 807</v>
      </c>
      <c r="D1523" s="52"/>
      <c r="E1523" s="52" t="s">
        <v>26840</v>
      </c>
      <c r="F1523" s="16"/>
      <c r="G1523" s="16" t="s">
        <v>26839</v>
      </c>
      <c r="H1523" s="16" t="s">
        <v>34573</v>
      </c>
      <c r="I1523" s="16" t="s">
        <v>28271</v>
      </c>
      <c r="J1523" s="16" t="s">
        <v>34487</v>
      </c>
    </row>
    <row r="1524" spans="1:10">
      <c r="A1524" s="16" t="s">
        <v>11357</v>
      </c>
      <c r="B1524" s="52" t="s">
        <v>19117</v>
      </c>
      <c r="C1524" s="16" t="str">
        <f t="shared" si="23"/>
        <v>063 - 012</v>
      </c>
      <c r="D1524" s="52" t="s">
        <v>36059</v>
      </c>
      <c r="E1524" s="52" t="s">
        <v>30281</v>
      </c>
      <c r="F1524" s="16" t="s">
        <v>11358</v>
      </c>
      <c r="G1524" s="16" t="s">
        <v>30319</v>
      </c>
      <c r="H1524" s="16" t="s">
        <v>30282</v>
      </c>
      <c r="I1524" s="16" t="s">
        <v>11279</v>
      </c>
    </row>
    <row r="1525" spans="1:10">
      <c r="A1525" s="16" t="s">
        <v>17209</v>
      </c>
      <c r="B1525" s="52" t="s">
        <v>29593</v>
      </c>
      <c r="C1525" s="16" t="str">
        <f t="shared" si="23"/>
        <v>001 - 812</v>
      </c>
      <c r="D1525" s="52"/>
      <c r="E1525" s="52" t="s">
        <v>37671</v>
      </c>
      <c r="F1525" s="16"/>
      <c r="G1525" s="16" t="s">
        <v>37670</v>
      </c>
      <c r="H1525" s="16" t="s">
        <v>10732</v>
      </c>
      <c r="I1525" s="16" t="s">
        <v>17210</v>
      </c>
      <c r="J1525" s="16" t="s">
        <v>34487</v>
      </c>
    </row>
    <row r="1526" spans="1:10">
      <c r="A1526" s="16" t="s">
        <v>20237</v>
      </c>
      <c r="B1526" s="52" t="s">
        <v>5784</v>
      </c>
      <c r="C1526" s="16" t="str">
        <f t="shared" si="23"/>
        <v>006 - 026</v>
      </c>
      <c r="D1526" s="52" t="s">
        <v>36059</v>
      </c>
      <c r="E1526" s="52" t="s">
        <v>26671</v>
      </c>
      <c r="F1526" s="16" t="s">
        <v>20244</v>
      </c>
      <c r="G1526" s="16" t="s">
        <v>26670</v>
      </c>
      <c r="H1526" s="16" t="s">
        <v>10732</v>
      </c>
      <c r="I1526" s="16" t="s">
        <v>20245</v>
      </c>
      <c r="J1526" s="16"/>
    </row>
    <row r="1527" spans="1:10">
      <c r="A1527" s="16" t="s">
        <v>27330</v>
      </c>
      <c r="B1527" s="52" t="s">
        <v>20786</v>
      </c>
      <c r="C1527" s="16" t="str">
        <f t="shared" si="23"/>
        <v>046 - 005</v>
      </c>
      <c r="D1527" s="52" t="s">
        <v>34487</v>
      </c>
      <c r="E1527" s="52" t="s">
        <v>8862</v>
      </c>
      <c r="F1527" s="16" t="s">
        <v>27331</v>
      </c>
      <c r="G1527" s="16" t="s">
        <v>8861</v>
      </c>
      <c r="H1527" s="16" t="s">
        <v>30328</v>
      </c>
      <c r="I1527" s="16" t="s">
        <v>27332</v>
      </c>
    </row>
    <row r="1528" spans="1:10">
      <c r="A1528" s="16" t="s">
        <v>32450</v>
      </c>
      <c r="B1528" s="52" t="s">
        <v>23011</v>
      </c>
      <c r="C1528" s="16" t="str">
        <f t="shared" si="23"/>
        <v>098 - 007</v>
      </c>
      <c r="D1528" s="52" t="s">
        <v>36059</v>
      </c>
      <c r="E1528" s="52" t="s">
        <v>10711</v>
      </c>
      <c r="F1528" s="16" t="s">
        <v>2497</v>
      </c>
      <c r="G1528" s="16" t="s">
        <v>10710</v>
      </c>
      <c r="H1528" s="16" t="s">
        <v>32666</v>
      </c>
      <c r="I1528" s="16" t="s">
        <v>2498</v>
      </c>
    </row>
    <row r="1529" spans="1:10">
      <c r="A1529" s="16" t="s">
        <v>37101</v>
      </c>
      <c r="B1529" s="52" t="s">
        <v>18152</v>
      </c>
      <c r="C1529" s="16" t="str">
        <f t="shared" si="23"/>
        <v>015 - 043</v>
      </c>
      <c r="D1529" s="52" t="s">
        <v>36059</v>
      </c>
      <c r="E1529" s="52" t="s">
        <v>32665</v>
      </c>
      <c r="F1529" s="16" t="s">
        <v>37102</v>
      </c>
      <c r="G1529" s="16" t="s">
        <v>32664</v>
      </c>
      <c r="H1529" s="16" t="s">
        <v>32666</v>
      </c>
      <c r="I1529" s="16" t="s">
        <v>2498</v>
      </c>
      <c r="J1529" s="16" t="s">
        <v>7990</v>
      </c>
    </row>
    <row r="1530" spans="1:10">
      <c r="A1530" s="16" t="s">
        <v>12262</v>
      </c>
      <c r="B1530" s="52" t="s">
        <v>17496</v>
      </c>
      <c r="C1530" s="16" t="str">
        <f t="shared" si="23"/>
        <v>096 - 009</v>
      </c>
      <c r="D1530" s="52" t="s">
        <v>34487</v>
      </c>
      <c r="E1530" s="52" t="s">
        <v>14652</v>
      </c>
      <c r="F1530" s="16" t="s">
        <v>35656</v>
      </c>
      <c r="G1530" s="16" t="s">
        <v>14651</v>
      </c>
      <c r="H1530" s="16" t="s">
        <v>10732</v>
      </c>
      <c r="I1530" s="16" t="s">
        <v>12263</v>
      </c>
      <c r="J1530" s="16"/>
    </row>
    <row r="1531" spans="1:10">
      <c r="A1531" s="16" t="s">
        <v>3717</v>
      </c>
      <c r="B1531" s="52" t="s">
        <v>7216</v>
      </c>
      <c r="C1531" s="16" t="str">
        <f t="shared" si="23"/>
        <v>002 - 023</v>
      </c>
      <c r="D1531" s="52" t="s">
        <v>34487</v>
      </c>
      <c r="E1531" s="52" t="s">
        <v>36066</v>
      </c>
      <c r="F1531" s="16" t="s">
        <v>15302</v>
      </c>
      <c r="G1531" s="16" t="s">
        <v>20457</v>
      </c>
      <c r="H1531" s="16" t="s">
        <v>10732</v>
      </c>
      <c r="I1531" s="16" t="s">
        <v>12263</v>
      </c>
      <c r="J1531" s="16" t="s">
        <v>7990</v>
      </c>
    </row>
    <row r="1532" spans="1:10">
      <c r="A1532" s="16" t="s">
        <v>16475</v>
      </c>
      <c r="B1532" s="52" t="s">
        <v>36331</v>
      </c>
      <c r="C1532" s="16" t="str">
        <f t="shared" si="23"/>
        <v>066 - 803</v>
      </c>
      <c r="D1532" s="52"/>
      <c r="E1532" s="52" t="s">
        <v>3383</v>
      </c>
      <c r="F1532" s="16"/>
      <c r="G1532" s="16" t="s">
        <v>3382</v>
      </c>
      <c r="H1532" s="16" t="s">
        <v>15395</v>
      </c>
      <c r="I1532" s="16" t="s">
        <v>24926</v>
      </c>
      <c r="J1532" s="16" t="s">
        <v>34487</v>
      </c>
    </row>
    <row r="1533" spans="1:10">
      <c r="A1533" s="16" t="s">
        <v>13925</v>
      </c>
      <c r="B1533" s="52" t="s">
        <v>7217</v>
      </c>
      <c r="C1533" s="16" t="str">
        <f t="shared" si="23"/>
        <v>002 - 805</v>
      </c>
      <c r="D1533" s="52"/>
      <c r="E1533" s="52" t="s">
        <v>36066</v>
      </c>
      <c r="F1533" s="16"/>
      <c r="G1533" s="16" t="s">
        <v>20457</v>
      </c>
      <c r="H1533" s="16" t="s">
        <v>10732</v>
      </c>
      <c r="I1533" s="16" t="s">
        <v>13926</v>
      </c>
      <c r="J1533" s="16" t="s">
        <v>34487</v>
      </c>
    </row>
    <row r="1534" spans="1:10">
      <c r="A1534" s="16" t="s">
        <v>20852</v>
      </c>
      <c r="B1534" s="52" t="s">
        <v>12232</v>
      </c>
      <c r="C1534" s="16" t="str">
        <f t="shared" si="23"/>
        <v>084 - 008</v>
      </c>
      <c r="D1534" s="52" t="s">
        <v>36059</v>
      </c>
      <c r="E1534" s="52" t="s">
        <v>18698</v>
      </c>
      <c r="F1534" s="16" t="s">
        <v>20853</v>
      </c>
      <c r="G1534" s="16" t="s">
        <v>18697</v>
      </c>
      <c r="H1534" s="16" t="s">
        <v>29917</v>
      </c>
      <c r="I1534" s="16" t="s">
        <v>20854</v>
      </c>
    </row>
    <row r="1535" spans="1:10">
      <c r="A1535" s="16" t="s">
        <v>20175</v>
      </c>
      <c r="B1535" s="52" t="s">
        <v>18153</v>
      </c>
      <c r="C1535" s="16" t="str">
        <f t="shared" si="23"/>
        <v>015 - 044</v>
      </c>
      <c r="D1535" s="52" t="s">
        <v>36059</v>
      </c>
      <c r="E1535" s="52" t="s">
        <v>32665</v>
      </c>
      <c r="F1535" s="16" t="s">
        <v>34295</v>
      </c>
      <c r="G1535" s="16" t="s">
        <v>32664</v>
      </c>
      <c r="H1535" s="16" t="s">
        <v>32666</v>
      </c>
      <c r="I1535" s="16" t="s">
        <v>20176</v>
      </c>
      <c r="J1535" s="16"/>
    </row>
    <row r="1536" spans="1:10">
      <c r="A1536" s="16" t="s">
        <v>31606</v>
      </c>
      <c r="B1536" s="52" t="s">
        <v>29594</v>
      </c>
      <c r="C1536" s="16" t="str">
        <f t="shared" si="23"/>
        <v>001 - 048</v>
      </c>
      <c r="D1536" s="52" t="s">
        <v>36059</v>
      </c>
      <c r="E1536" s="52" t="s">
        <v>37671</v>
      </c>
      <c r="F1536" s="16" t="s">
        <v>4804</v>
      </c>
      <c r="G1536" s="16" t="s">
        <v>37670</v>
      </c>
      <c r="H1536" s="16" t="s">
        <v>10732</v>
      </c>
      <c r="I1536" s="16" t="s">
        <v>31607</v>
      </c>
      <c r="J1536" s="16"/>
    </row>
    <row r="1537" spans="1:10">
      <c r="A1537" s="16" t="s">
        <v>13019</v>
      </c>
      <c r="B1537" s="52" t="s">
        <v>1565</v>
      </c>
      <c r="C1537" s="16" t="str">
        <f t="shared" ref="C1537:C1600" si="24">MID(A1537,1,3) &amp;" - " &amp;MID(A1537,4,3)</f>
        <v>003 - 031</v>
      </c>
      <c r="D1537" s="52" t="s">
        <v>34487</v>
      </c>
      <c r="E1537" s="52" t="s">
        <v>3328</v>
      </c>
      <c r="F1537" s="16" t="s">
        <v>14613</v>
      </c>
      <c r="G1537" s="16" t="s">
        <v>10731</v>
      </c>
      <c r="H1537" s="16" t="s">
        <v>10732</v>
      </c>
      <c r="I1537" s="16" t="s">
        <v>15390</v>
      </c>
      <c r="J1537" s="16" t="s">
        <v>7990</v>
      </c>
    </row>
    <row r="1538" spans="1:10">
      <c r="A1538" s="16" t="s">
        <v>15388</v>
      </c>
      <c r="B1538" s="52" t="s">
        <v>8552</v>
      </c>
      <c r="C1538" s="16" t="str">
        <f t="shared" si="24"/>
        <v>103 - 015</v>
      </c>
      <c r="D1538" s="52" t="s">
        <v>34487</v>
      </c>
      <c r="E1538" s="52" t="s">
        <v>14668</v>
      </c>
      <c r="F1538" s="16" t="s">
        <v>15389</v>
      </c>
      <c r="G1538" s="16" t="s">
        <v>14667</v>
      </c>
      <c r="H1538" s="16" t="s">
        <v>10732</v>
      </c>
      <c r="I1538" s="16" t="s">
        <v>15390</v>
      </c>
    </row>
    <row r="1539" spans="1:10">
      <c r="A1539" s="16" t="s">
        <v>17211</v>
      </c>
      <c r="B1539" s="52" t="s">
        <v>17746</v>
      </c>
      <c r="C1539" s="16" t="str">
        <f t="shared" si="24"/>
        <v>018 - 812</v>
      </c>
      <c r="D1539" s="52"/>
      <c r="E1539" s="52" t="s">
        <v>35975</v>
      </c>
      <c r="F1539" s="16"/>
      <c r="G1539" s="16" t="s">
        <v>35974</v>
      </c>
      <c r="H1539" s="16" t="s">
        <v>32666</v>
      </c>
      <c r="I1539" s="16" t="s">
        <v>17212</v>
      </c>
      <c r="J1539" s="16" t="s">
        <v>34487</v>
      </c>
    </row>
    <row r="1540" spans="1:10">
      <c r="A1540" s="16" t="s">
        <v>11147</v>
      </c>
      <c r="B1540" s="52" t="s">
        <v>34855</v>
      </c>
      <c r="C1540" s="16" t="str">
        <f t="shared" si="24"/>
        <v>I99 - 696</v>
      </c>
      <c r="D1540" s="52"/>
      <c r="E1540" s="52" t="s">
        <v>10726</v>
      </c>
      <c r="F1540" s="16"/>
      <c r="G1540" s="16" t="s">
        <v>10725</v>
      </c>
      <c r="H1540" s="16" t="s">
        <v>10727</v>
      </c>
      <c r="I1540" s="16" t="s">
        <v>24537</v>
      </c>
    </row>
    <row r="1541" spans="1:10">
      <c r="A1541" s="16" t="s">
        <v>11523</v>
      </c>
      <c r="B1541" s="52" t="s">
        <v>17497</v>
      </c>
      <c r="C1541" s="16" t="str">
        <f t="shared" si="24"/>
        <v>096 - 010</v>
      </c>
      <c r="D1541" s="52" t="s">
        <v>34487</v>
      </c>
      <c r="E1541" s="52" t="s">
        <v>14652</v>
      </c>
      <c r="F1541" s="16" t="s">
        <v>11524</v>
      </c>
      <c r="G1541" s="16" t="s">
        <v>14651</v>
      </c>
      <c r="H1541" s="16" t="s">
        <v>10732</v>
      </c>
      <c r="I1541" s="16" t="s">
        <v>11525</v>
      </c>
    </row>
    <row r="1542" spans="1:10">
      <c r="A1542" s="16" t="s">
        <v>5502</v>
      </c>
      <c r="B1542" s="52" t="s">
        <v>7218</v>
      </c>
      <c r="C1542" s="16" t="str">
        <f t="shared" si="24"/>
        <v>002 - 024</v>
      </c>
      <c r="D1542" s="52" t="s">
        <v>34487</v>
      </c>
      <c r="E1542" s="52" t="s">
        <v>36066</v>
      </c>
      <c r="F1542" s="16" t="s">
        <v>15302</v>
      </c>
      <c r="G1542" s="16" t="s">
        <v>20457</v>
      </c>
      <c r="H1542" s="16" t="s">
        <v>10732</v>
      </c>
      <c r="I1542" s="16" t="s">
        <v>11525</v>
      </c>
      <c r="J1542" s="16" t="s">
        <v>7990</v>
      </c>
    </row>
    <row r="1543" spans="1:10">
      <c r="A1543" s="16" t="s">
        <v>22786</v>
      </c>
      <c r="B1543" s="52" t="s">
        <v>10560</v>
      </c>
      <c r="C1543" s="16" t="str">
        <f t="shared" si="24"/>
        <v>004 - 035</v>
      </c>
      <c r="D1543" s="52" t="s">
        <v>34487</v>
      </c>
      <c r="E1543" s="52" t="s">
        <v>10758</v>
      </c>
      <c r="F1543" s="16" t="s">
        <v>22787</v>
      </c>
      <c r="G1543" s="16" t="s">
        <v>10757</v>
      </c>
      <c r="H1543" s="16" t="s">
        <v>10732</v>
      </c>
      <c r="I1543" s="16" t="s">
        <v>22788</v>
      </c>
    </row>
    <row r="1544" spans="1:10">
      <c r="A1544" s="16" t="s">
        <v>30754</v>
      </c>
      <c r="B1544" s="52" t="s">
        <v>6145</v>
      </c>
      <c r="C1544" s="16" t="str">
        <f t="shared" si="24"/>
        <v>042 - 006</v>
      </c>
      <c r="D1544" s="52" t="s">
        <v>36059</v>
      </c>
      <c r="E1544" s="52" t="s">
        <v>1290</v>
      </c>
      <c r="F1544" s="16" t="s">
        <v>30755</v>
      </c>
      <c r="G1544" s="16" t="s">
        <v>33346</v>
      </c>
      <c r="H1544" s="16" t="s">
        <v>20397</v>
      </c>
      <c r="I1544" s="16" t="s">
        <v>30756</v>
      </c>
    </row>
    <row r="1545" spans="1:10">
      <c r="A1545" s="16" t="s">
        <v>25777</v>
      </c>
      <c r="B1545" s="52" t="s">
        <v>29778</v>
      </c>
      <c r="C1545" s="16" t="str">
        <f t="shared" si="24"/>
        <v>005 - 016</v>
      </c>
      <c r="D1545" s="52" t="s">
        <v>36059</v>
      </c>
      <c r="E1545" s="52" t="s">
        <v>18693</v>
      </c>
      <c r="F1545" s="16" t="s">
        <v>784</v>
      </c>
      <c r="G1545" s="16" t="s">
        <v>18692</v>
      </c>
      <c r="H1545" s="16" t="s">
        <v>10732</v>
      </c>
      <c r="I1545" s="16" t="s">
        <v>25778</v>
      </c>
    </row>
    <row r="1546" spans="1:10">
      <c r="A1546" s="16" t="s">
        <v>30133</v>
      </c>
      <c r="B1546" s="52" t="s">
        <v>24732</v>
      </c>
      <c r="C1546" s="16" t="str">
        <f t="shared" si="24"/>
        <v>016 - 048</v>
      </c>
      <c r="D1546" s="52" t="s">
        <v>34487</v>
      </c>
      <c r="E1546" s="52" t="s">
        <v>10742</v>
      </c>
      <c r="F1546" s="16" t="s">
        <v>36714</v>
      </c>
      <c r="G1546" s="16" t="s">
        <v>10741</v>
      </c>
      <c r="H1546" s="16" t="s">
        <v>32666</v>
      </c>
      <c r="I1546" s="16" t="s">
        <v>15320</v>
      </c>
      <c r="J1546" s="16"/>
    </row>
    <row r="1547" spans="1:10">
      <c r="A1547" s="16" t="s">
        <v>8921</v>
      </c>
      <c r="B1547" s="52" t="s">
        <v>6635</v>
      </c>
      <c r="C1547" s="16" t="str">
        <f t="shared" si="24"/>
        <v>058 - 014</v>
      </c>
      <c r="D1547" s="52" t="s">
        <v>34487</v>
      </c>
      <c r="E1547" s="52" t="s">
        <v>10753</v>
      </c>
      <c r="F1547" s="16" t="s">
        <v>10751</v>
      </c>
      <c r="G1547" s="16" t="s">
        <v>10752</v>
      </c>
      <c r="H1547" s="16" t="s">
        <v>20396</v>
      </c>
      <c r="I1547" s="16" t="s">
        <v>8922</v>
      </c>
    </row>
    <row r="1548" spans="1:10">
      <c r="A1548" s="16" t="s">
        <v>34615</v>
      </c>
      <c r="B1548" s="52" t="s">
        <v>6146</v>
      </c>
      <c r="C1548" s="16" t="str">
        <f t="shared" si="24"/>
        <v>042 - 007</v>
      </c>
      <c r="D1548" s="52" t="s">
        <v>36059</v>
      </c>
      <c r="E1548" s="52" t="s">
        <v>1290</v>
      </c>
      <c r="F1548" s="16" t="s">
        <v>33345</v>
      </c>
      <c r="G1548" s="16" t="s">
        <v>33346</v>
      </c>
      <c r="H1548" s="16" t="s">
        <v>20397</v>
      </c>
      <c r="I1548" s="16" t="s">
        <v>34616</v>
      </c>
    </row>
    <row r="1549" spans="1:10">
      <c r="A1549" s="16" t="s">
        <v>9509</v>
      </c>
      <c r="B1549" s="52" t="s">
        <v>1566</v>
      </c>
      <c r="C1549" s="16" t="str">
        <f t="shared" si="24"/>
        <v>003 - 032</v>
      </c>
      <c r="D1549" s="52" t="s">
        <v>36059</v>
      </c>
      <c r="E1549" s="52" t="s">
        <v>3328</v>
      </c>
      <c r="F1549" s="16" t="s">
        <v>9510</v>
      </c>
      <c r="G1549" s="16" t="s">
        <v>10731</v>
      </c>
      <c r="H1549" s="16" t="s">
        <v>10732</v>
      </c>
      <c r="I1549" s="16" t="s">
        <v>9511</v>
      </c>
      <c r="J1549" s="16"/>
    </row>
    <row r="1550" spans="1:10">
      <c r="A1550" s="16" t="s">
        <v>29824</v>
      </c>
      <c r="B1550" s="52" t="s">
        <v>11971</v>
      </c>
      <c r="C1550" s="16" t="str">
        <f t="shared" si="24"/>
        <v>043 - 007</v>
      </c>
      <c r="D1550" s="52" t="s">
        <v>34487</v>
      </c>
      <c r="E1550" s="52" t="s">
        <v>36775</v>
      </c>
      <c r="F1550" s="16" t="s">
        <v>29825</v>
      </c>
      <c r="G1550" s="16" t="s">
        <v>27380</v>
      </c>
      <c r="H1550" s="16" t="s">
        <v>20397</v>
      </c>
      <c r="I1550" s="16" t="s">
        <v>30019</v>
      </c>
    </row>
    <row r="1551" spans="1:10">
      <c r="A1551" s="16" t="s">
        <v>8932</v>
      </c>
      <c r="B1551" s="52" t="s">
        <v>3246</v>
      </c>
      <c r="C1551" s="16" t="str">
        <f t="shared" si="24"/>
        <v>013 - 829</v>
      </c>
      <c r="D1551" s="52"/>
      <c r="E1551" s="52" t="s">
        <v>26240</v>
      </c>
      <c r="F1551" s="16"/>
      <c r="G1551" s="16" t="s">
        <v>26239</v>
      </c>
      <c r="H1551" s="16" t="s">
        <v>32666</v>
      </c>
      <c r="I1551" s="16" t="s">
        <v>8933</v>
      </c>
      <c r="J1551" s="16" t="s">
        <v>34487</v>
      </c>
    </row>
    <row r="1552" spans="1:10">
      <c r="A1552" s="16" t="s">
        <v>32786</v>
      </c>
      <c r="B1552" s="52" t="s">
        <v>29077</v>
      </c>
      <c r="C1552" s="16" t="str">
        <f t="shared" si="24"/>
        <v>065 - 021</v>
      </c>
      <c r="D1552" s="52" t="s">
        <v>34487</v>
      </c>
      <c r="E1552" s="52" t="s">
        <v>29546</v>
      </c>
      <c r="F1552" s="16" t="s">
        <v>30272</v>
      </c>
      <c r="G1552" s="16" t="s">
        <v>29545</v>
      </c>
      <c r="H1552" s="16" t="s">
        <v>30282</v>
      </c>
      <c r="I1552" s="16" t="s">
        <v>32787</v>
      </c>
    </row>
    <row r="1553" spans="1:10">
      <c r="A1553" s="16" t="s">
        <v>7053</v>
      </c>
      <c r="B1553" s="52" t="s">
        <v>34856</v>
      </c>
      <c r="C1553" s="16" t="str">
        <f t="shared" si="24"/>
        <v>I99 - 302</v>
      </c>
      <c r="D1553" s="52"/>
      <c r="E1553" s="52" t="s">
        <v>10726</v>
      </c>
      <c r="F1553" s="16"/>
      <c r="G1553" s="16" t="s">
        <v>10725</v>
      </c>
      <c r="H1553" s="16" t="s">
        <v>10727</v>
      </c>
      <c r="I1553" s="16" t="s">
        <v>7054</v>
      </c>
    </row>
    <row r="1554" spans="1:10">
      <c r="A1554" s="16" t="s">
        <v>11193</v>
      </c>
      <c r="B1554" s="52" t="s">
        <v>2406</v>
      </c>
      <c r="C1554" s="16" t="str">
        <f t="shared" si="24"/>
        <v>061 - 011</v>
      </c>
      <c r="D1554" s="52" t="s">
        <v>36059</v>
      </c>
      <c r="E1554" s="52" t="s">
        <v>26249</v>
      </c>
      <c r="F1554" s="16" t="s">
        <v>11194</v>
      </c>
      <c r="G1554" s="16" t="s">
        <v>26248</v>
      </c>
      <c r="H1554" s="16" t="s">
        <v>30282</v>
      </c>
      <c r="I1554" s="16" t="s">
        <v>11195</v>
      </c>
    </row>
    <row r="1555" spans="1:10">
      <c r="A1555" s="16" t="s">
        <v>18388</v>
      </c>
      <c r="B1555" s="52" t="s">
        <v>2741</v>
      </c>
      <c r="C1555" s="16" t="str">
        <f t="shared" si="24"/>
        <v>031 - 822</v>
      </c>
      <c r="D1555" s="52"/>
      <c r="E1555" s="52" t="s">
        <v>7531</v>
      </c>
      <c r="F1555" s="16"/>
      <c r="G1555" s="16" t="s">
        <v>7530</v>
      </c>
      <c r="H1555" s="16" t="s">
        <v>30334</v>
      </c>
      <c r="I1555" s="16" t="s">
        <v>18389</v>
      </c>
      <c r="J1555" s="16" t="s">
        <v>34487</v>
      </c>
    </row>
    <row r="1556" spans="1:10">
      <c r="A1556" s="16" t="s">
        <v>7427</v>
      </c>
      <c r="B1556" s="52" t="s">
        <v>34072</v>
      </c>
      <c r="C1556" s="16" t="str">
        <f t="shared" si="24"/>
        <v>017 - 818</v>
      </c>
      <c r="D1556" s="52"/>
      <c r="E1556" s="52" t="s">
        <v>22538</v>
      </c>
      <c r="F1556" s="16"/>
      <c r="G1556" s="16" t="s">
        <v>22537</v>
      </c>
      <c r="H1556" s="16" t="s">
        <v>32666</v>
      </c>
      <c r="I1556" s="16" t="s">
        <v>7428</v>
      </c>
      <c r="J1556" s="16" t="s">
        <v>34487</v>
      </c>
    </row>
    <row r="1557" spans="1:10">
      <c r="A1557" s="16" t="s">
        <v>5926</v>
      </c>
      <c r="B1557" s="52" t="s">
        <v>22194</v>
      </c>
      <c r="C1557" s="16" t="str">
        <f t="shared" si="24"/>
        <v>033 - 009</v>
      </c>
      <c r="D1557" s="52" t="s">
        <v>34487</v>
      </c>
      <c r="E1557" s="52" t="s">
        <v>37663</v>
      </c>
      <c r="F1557" s="16" t="s">
        <v>37661</v>
      </c>
      <c r="G1557" s="16" t="s">
        <v>37662</v>
      </c>
      <c r="H1557" s="16" t="s">
        <v>35981</v>
      </c>
      <c r="I1557" s="16" t="s">
        <v>27711</v>
      </c>
      <c r="J1557" s="16"/>
    </row>
    <row r="1558" spans="1:10">
      <c r="A1558" s="16" t="s">
        <v>17265</v>
      </c>
      <c r="B1558" s="52" t="s">
        <v>34766</v>
      </c>
      <c r="C1558" s="16" t="str">
        <f t="shared" si="24"/>
        <v>021 - 806</v>
      </c>
      <c r="D1558" s="52"/>
      <c r="E1558" s="52" t="s">
        <v>14657</v>
      </c>
      <c r="F1558" s="16"/>
      <c r="G1558" s="16" t="s">
        <v>14656</v>
      </c>
      <c r="H1558" s="16" t="s">
        <v>4778</v>
      </c>
      <c r="I1558" s="16" t="s">
        <v>22132</v>
      </c>
      <c r="J1558" s="16" t="s">
        <v>34487</v>
      </c>
    </row>
    <row r="1559" spans="1:10">
      <c r="A1559" s="16" t="s">
        <v>23587</v>
      </c>
      <c r="B1559" s="52" t="s">
        <v>5067</v>
      </c>
      <c r="C1559" s="16" t="str">
        <f t="shared" si="24"/>
        <v>080 - 017</v>
      </c>
      <c r="D1559" s="52" t="s">
        <v>34487</v>
      </c>
      <c r="E1559" s="52" t="s">
        <v>1692</v>
      </c>
      <c r="F1559" s="16" t="s">
        <v>23685</v>
      </c>
      <c r="G1559" s="16" t="s">
        <v>1691</v>
      </c>
      <c r="H1559" s="16" t="s">
        <v>4772</v>
      </c>
      <c r="I1559" s="16" t="s">
        <v>23588</v>
      </c>
      <c r="J1559" s="16"/>
    </row>
    <row r="1560" spans="1:10">
      <c r="A1560" s="16" t="s">
        <v>35878</v>
      </c>
      <c r="B1560" s="52" t="s">
        <v>5785</v>
      </c>
      <c r="C1560" s="16" t="str">
        <f t="shared" si="24"/>
        <v>006 - 027</v>
      </c>
      <c r="D1560" s="52" t="s">
        <v>36059</v>
      </c>
      <c r="E1560" s="52" t="s">
        <v>26671</v>
      </c>
      <c r="F1560" s="16" t="s">
        <v>30261</v>
      </c>
      <c r="G1560" s="16" t="s">
        <v>26670</v>
      </c>
      <c r="H1560" s="16" t="s">
        <v>10732</v>
      </c>
      <c r="I1560" s="16" t="s">
        <v>30262</v>
      </c>
      <c r="J1560" s="16"/>
    </row>
    <row r="1561" spans="1:10">
      <c r="A1561" s="16" t="s">
        <v>5365</v>
      </c>
      <c r="B1561" s="52" t="s">
        <v>28379</v>
      </c>
      <c r="C1561" s="16" t="str">
        <f t="shared" si="24"/>
        <v>030 - 015</v>
      </c>
      <c r="D1561" s="52" t="s">
        <v>36059</v>
      </c>
      <c r="E1561" s="52" t="s">
        <v>35970</v>
      </c>
      <c r="F1561" s="16" t="s">
        <v>9784</v>
      </c>
      <c r="G1561" s="16" t="s">
        <v>35969</v>
      </c>
      <c r="H1561" s="16" t="s">
        <v>30334</v>
      </c>
      <c r="I1561" s="16" t="s">
        <v>5366</v>
      </c>
      <c r="J1561" s="16"/>
    </row>
    <row r="1562" spans="1:10">
      <c r="A1562" s="16" t="s">
        <v>3744</v>
      </c>
      <c r="B1562" s="52" t="s">
        <v>29371</v>
      </c>
      <c r="C1562" s="16" t="str">
        <f t="shared" si="24"/>
        <v>019 - 010</v>
      </c>
      <c r="D1562" s="52" t="s">
        <v>36059</v>
      </c>
      <c r="E1562" s="52" t="s">
        <v>23092</v>
      </c>
      <c r="F1562" s="16" t="s">
        <v>32434</v>
      </c>
      <c r="G1562" s="16" t="s">
        <v>23091</v>
      </c>
      <c r="H1562" s="16" t="s">
        <v>32666</v>
      </c>
      <c r="I1562" s="16" t="s">
        <v>22741</v>
      </c>
    </row>
    <row r="1563" spans="1:10">
      <c r="A1563" s="16" t="s">
        <v>16165</v>
      </c>
      <c r="B1563" s="52" t="s">
        <v>26940</v>
      </c>
      <c r="C1563" s="16" t="str">
        <f t="shared" si="24"/>
        <v>024 - 021</v>
      </c>
      <c r="D1563" s="52" t="s">
        <v>36059</v>
      </c>
      <c r="E1563" s="52" t="s">
        <v>26794</v>
      </c>
      <c r="F1563" s="16" t="s">
        <v>30049</v>
      </c>
      <c r="G1563" s="16" t="s">
        <v>26793</v>
      </c>
      <c r="H1563" s="16" t="s">
        <v>32660</v>
      </c>
      <c r="I1563" s="16" t="s">
        <v>30050</v>
      </c>
    </row>
    <row r="1564" spans="1:10">
      <c r="A1564" s="16" t="s">
        <v>2429</v>
      </c>
      <c r="B1564" s="52" t="s">
        <v>12233</v>
      </c>
      <c r="C1564" s="16" t="str">
        <f t="shared" si="24"/>
        <v>084 - 009</v>
      </c>
      <c r="D1564" s="52" t="s">
        <v>34487</v>
      </c>
      <c r="E1564" s="52" t="s">
        <v>18698</v>
      </c>
      <c r="F1564" s="16" t="s">
        <v>2430</v>
      </c>
      <c r="G1564" s="16" t="s">
        <v>18697</v>
      </c>
      <c r="H1564" s="16" t="s">
        <v>29917</v>
      </c>
      <c r="I1564" s="16" t="s">
        <v>2431</v>
      </c>
      <c r="J1564" s="16"/>
    </row>
    <row r="1565" spans="1:10">
      <c r="A1565" s="16" t="s">
        <v>8418</v>
      </c>
      <c r="B1565" s="52" t="s">
        <v>3247</v>
      </c>
      <c r="C1565" s="16" t="str">
        <f t="shared" si="24"/>
        <v>013 - 830</v>
      </c>
      <c r="D1565" s="52"/>
      <c r="E1565" s="52" t="s">
        <v>26240</v>
      </c>
      <c r="F1565" s="16"/>
      <c r="G1565" s="16" t="s">
        <v>26239</v>
      </c>
      <c r="H1565" s="16" t="s">
        <v>32666</v>
      </c>
      <c r="I1565" s="16" t="s">
        <v>8419</v>
      </c>
      <c r="J1565" s="16" t="s">
        <v>34487</v>
      </c>
    </row>
    <row r="1566" spans="1:10">
      <c r="A1566" s="16" t="s">
        <v>35314</v>
      </c>
      <c r="B1566" s="52" t="s">
        <v>3248</v>
      </c>
      <c r="C1566" s="16" t="str">
        <f t="shared" si="24"/>
        <v>013 - 831</v>
      </c>
      <c r="D1566" s="52"/>
      <c r="E1566" s="52" t="s">
        <v>26240</v>
      </c>
      <c r="F1566" s="16"/>
      <c r="G1566" s="16" t="s">
        <v>26239</v>
      </c>
      <c r="H1566" s="16" t="s">
        <v>32666</v>
      </c>
      <c r="I1566" s="16" t="s">
        <v>35315</v>
      </c>
      <c r="J1566" s="16" t="s">
        <v>34487</v>
      </c>
    </row>
    <row r="1567" spans="1:10">
      <c r="A1567" s="16" t="s">
        <v>34314</v>
      </c>
      <c r="B1567" s="52" t="s">
        <v>5745</v>
      </c>
      <c r="C1567" s="16" t="str">
        <f t="shared" si="24"/>
        <v>004 - 036</v>
      </c>
      <c r="D1567" s="52" t="s">
        <v>36059</v>
      </c>
      <c r="E1567" s="52" t="s">
        <v>10758</v>
      </c>
      <c r="F1567" s="16" t="s">
        <v>16892</v>
      </c>
      <c r="G1567" s="16" t="s">
        <v>10757</v>
      </c>
      <c r="H1567" s="16" t="s">
        <v>10732</v>
      </c>
      <c r="I1567" s="16" t="s">
        <v>34315</v>
      </c>
    </row>
    <row r="1568" spans="1:10">
      <c r="A1568" s="16" t="s">
        <v>10963</v>
      </c>
      <c r="B1568" s="52" t="s">
        <v>9035</v>
      </c>
      <c r="C1568" s="16" t="str">
        <f t="shared" si="24"/>
        <v>010 - 007</v>
      </c>
      <c r="D1568" s="52" t="s">
        <v>36059</v>
      </c>
      <c r="E1568" s="52" t="s">
        <v>30437</v>
      </c>
      <c r="F1568" s="16" t="s">
        <v>10964</v>
      </c>
      <c r="G1568" s="16" t="s">
        <v>30436</v>
      </c>
      <c r="H1568" s="16" t="s">
        <v>34573</v>
      </c>
      <c r="I1568" s="16" t="s">
        <v>10912</v>
      </c>
    </row>
    <row r="1569" spans="1:10">
      <c r="A1569" s="16" t="s">
        <v>2476</v>
      </c>
      <c r="B1569" s="52" t="s">
        <v>29078</v>
      </c>
      <c r="C1569" s="16" t="str">
        <f t="shared" si="24"/>
        <v>065 - 022</v>
      </c>
      <c r="D1569" s="52" t="s">
        <v>34487</v>
      </c>
      <c r="E1569" s="52" t="s">
        <v>29546</v>
      </c>
      <c r="F1569" s="16" t="s">
        <v>2477</v>
      </c>
      <c r="G1569" s="16" t="s">
        <v>29545</v>
      </c>
      <c r="H1569" s="16" t="s">
        <v>30282</v>
      </c>
      <c r="I1569" s="16" t="s">
        <v>2478</v>
      </c>
      <c r="J1569" s="16"/>
    </row>
    <row r="1570" spans="1:10">
      <c r="A1570" s="16" t="s">
        <v>25181</v>
      </c>
      <c r="B1570" s="52" t="s">
        <v>19218</v>
      </c>
      <c r="C1570" s="16" t="str">
        <f t="shared" si="24"/>
        <v>027 - 002</v>
      </c>
      <c r="D1570" s="52" t="s">
        <v>36059</v>
      </c>
      <c r="E1570" s="52" t="s">
        <v>16168</v>
      </c>
      <c r="F1570" s="16" t="s">
        <v>25182</v>
      </c>
      <c r="G1570" s="16" t="s">
        <v>16167</v>
      </c>
      <c r="H1570" s="16" t="s">
        <v>32660</v>
      </c>
      <c r="I1570" s="16" t="s">
        <v>25183</v>
      </c>
    </row>
    <row r="1571" spans="1:10">
      <c r="A1571" s="16" t="s">
        <v>18942</v>
      </c>
      <c r="B1571" s="52" t="s">
        <v>6636</v>
      </c>
      <c r="C1571" s="16" t="str">
        <f t="shared" si="24"/>
        <v>058 - 015</v>
      </c>
      <c r="D1571" s="52" t="s">
        <v>36059</v>
      </c>
      <c r="E1571" s="52" t="s">
        <v>10753</v>
      </c>
      <c r="F1571" s="16" t="s">
        <v>18943</v>
      </c>
      <c r="G1571" s="16" t="s">
        <v>10752</v>
      </c>
      <c r="H1571" s="16" t="s">
        <v>20396</v>
      </c>
      <c r="I1571" s="16" t="s">
        <v>18944</v>
      </c>
    </row>
    <row r="1572" spans="1:10">
      <c r="A1572" s="16" t="s">
        <v>26904</v>
      </c>
      <c r="B1572" s="52" t="s">
        <v>14061</v>
      </c>
      <c r="C1572" s="16" t="str">
        <f t="shared" si="24"/>
        <v>012 - 826</v>
      </c>
      <c r="D1572" s="52"/>
      <c r="E1572" s="52" t="s">
        <v>18879</v>
      </c>
      <c r="F1572" s="16"/>
      <c r="G1572" s="16" t="s">
        <v>26253</v>
      </c>
      <c r="H1572" s="16" t="s">
        <v>32666</v>
      </c>
      <c r="I1572" s="16" t="s">
        <v>26905</v>
      </c>
      <c r="J1572" s="16" t="s">
        <v>34487</v>
      </c>
    </row>
    <row r="1573" spans="1:10">
      <c r="A1573" s="16" t="s">
        <v>16967</v>
      </c>
      <c r="B1573" s="52" t="s">
        <v>4030</v>
      </c>
      <c r="C1573" s="16" t="str">
        <f t="shared" si="24"/>
        <v>053 - 002</v>
      </c>
      <c r="D1573" s="52" t="s">
        <v>36059</v>
      </c>
      <c r="E1573" s="52" t="s">
        <v>36783</v>
      </c>
      <c r="F1573" s="16" t="s">
        <v>1307</v>
      </c>
      <c r="G1573" s="16" t="s">
        <v>36782</v>
      </c>
      <c r="H1573" s="16" t="s">
        <v>30328</v>
      </c>
      <c r="I1573" s="16" t="s">
        <v>1308</v>
      </c>
    </row>
    <row r="1574" spans="1:10">
      <c r="A1574" s="16" t="s">
        <v>31231</v>
      </c>
      <c r="B1574" s="52" t="s">
        <v>29372</v>
      </c>
      <c r="C1574" s="16" t="str">
        <f t="shared" si="24"/>
        <v>019 - 011</v>
      </c>
      <c r="D1574" s="52" t="s">
        <v>36059</v>
      </c>
      <c r="E1574" s="52" t="s">
        <v>23092</v>
      </c>
      <c r="F1574" s="16" t="s">
        <v>32434</v>
      </c>
      <c r="G1574" s="16" t="s">
        <v>23091</v>
      </c>
      <c r="H1574" s="16" t="s">
        <v>32666</v>
      </c>
      <c r="I1574" s="16" t="s">
        <v>31232</v>
      </c>
    </row>
    <row r="1575" spans="1:10">
      <c r="A1575" s="16" t="s">
        <v>26587</v>
      </c>
      <c r="B1575" s="52" t="s">
        <v>35841</v>
      </c>
      <c r="C1575" s="16" t="str">
        <f t="shared" si="24"/>
        <v>035 - 009</v>
      </c>
      <c r="D1575" s="52" t="s">
        <v>36059</v>
      </c>
      <c r="E1575" s="52" t="s">
        <v>30432</v>
      </c>
      <c r="F1575" s="16" t="s">
        <v>26588</v>
      </c>
      <c r="G1575" s="16" t="s">
        <v>30431</v>
      </c>
      <c r="H1575" s="16" t="s">
        <v>35981</v>
      </c>
      <c r="I1575" s="16" t="s">
        <v>26589</v>
      </c>
    </row>
    <row r="1576" spans="1:10">
      <c r="A1576" s="16" t="s">
        <v>3718</v>
      </c>
      <c r="B1576" s="52" t="s">
        <v>21350</v>
      </c>
      <c r="C1576" s="16" t="str">
        <f t="shared" si="24"/>
        <v>078 - 023</v>
      </c>
      <c r="D1576" s="52" t="s">
        <v>34487</v>
      </c>
      <c r="E1576" s="52" t="s">
        <v>1697</v>
      </c>
      <c r="F1576" s="16" t="s">
        <v>3719</v>
      </c>
      <c r="G1576" s="16" t="s">
        <v>1696</v>
      </c>
      <c r="H1576" s="16" t="s">
        <v>4772</v>
      </c>
      <c r="I1576" s="16" t="s">
        <v>3720</v>
      </c>
    </row>
    <row r="1577" spans="1:10">
      <c r="A1577" s="16" t="s">
        <v>33873</v>
      </c>
      <c r="B1577" s="52" t="s">
        <v>18154</v>
      </c>
      <c r="C1577" s="16" t="str">
        <f t="shared" si="24"/>
        <v>015 - 045</v>
      </c>
      <c r="D1577" s="52" t="s">
        <v>36059</v>
      </c>
      <c r="E1577" s="52" t="s">
        <v>32665</v>
      </c>
      <c r="F1577" s="16" t="s">
        <v>33874</v>
      </c>
      <c r="G1577" s="16" t="s">
        <v>32664</v>
      </c>
      <c r="H1577" s="16" t="s">
        <v>32666</v>
      </c>
      <c r="I1577" s="16" t="s">
        <v>33875</v>
      </c>
      <c r="J1577" s="16"/>
    </row>
    <row r="1578" spans="1:10">
      <c r="A1578" s="16" t="s">
        <v>22742</v>
      </c>
      <c r="B1578" s="52" t="s">
        <v>35842</v>
      </c>
      <c r="C1578" s="16" t="str">
        <f t="shared" si="24"/>
        <v>035 - 010</v>
      </c>
      <c r="D1578" s="52" t="s">
        <v>36059</v>
      </c>
      <c r="E1578" s="52" t="s">
        <v>30432</v>
      </c>
      <c r="F1578" s="16" t="s">
        <v>10181</v>
      </c>
      <c r="G1578" s="16" t="s">
        <v>30431</v>
      </c>
      <c r="H1578" s="16" t="s">
        <v>35981</v>
      </c>
      <c r="I1578" s="16" t="s">
        <v>10182</v>
      </c>
    </row>
    <row r="1579" spans="1:10">
      <c r="A1579" s="16" t="s">
        <v>21736</v>
      </c>
      <c r="B1579" s="52" t="s">
        <v>1567</v>
      </c>
      <c r="C1579" s="16" t="str">
        <f t="shared" si="24"/>
        <v>003 - 827</v>
      </c>
      <c r="D1579" s="52"/>
      <c r="E1579" s="52" t="s">
        <v>3328</v>
      </c>
      <c r="F1579" s="16"/>
      <c r="G1579" s="16" t="s">
        <v>10731</v>
      </c>
      <c r="H1579" s="16" t="s">
        <v>10732</v>
      </c>
      <c r="I1579" s="16" t="s">
        <v>21737</v>
      </c>
      <c r="J1579" s="16" t="s">
        <v>34487</v>
      </c>
    </row>
    <row r="1580" spans="1:10">
      <c r="A1580" s="16" t="s">
        <v>10834</v>
      </c>
      <c r="B1580" s="52" t="s">
        <v>7690</v>
      </c>
      <c r="C1580" s="16" t="str">
        <f t="shared" si="24"/>
        <v>054 - 005</v>
      </c>
      <c r="D1580" s="52" t="s">
        <v>34487</v>
      </c>
      <c r="E1580" s="52" t="s">
        <v>30442</v>
      </c>
      <c r="F1580" s="16" t="s">
        <v>10835</v>
      </c>
      <c r="G1580" s="16" t="s">
        <v>30441</v>
      </c>
      <c r="H1580" s="16" t="s">
        <v>1269</v>
      </c>
      <c r="I1580" s="16" t="s">
        <v>2500</v>
      </c>
    </row>
    <row r="1581" spans="1:10">
      <c r="A1581" s="16" t="s">
        <v>8520</v>
      </c>
      <c r="B1581" s="52" t="s">
        <v>16227</v>
      </c>
      <c r="C1581" s="16" t="str">
        <f t="shared" si="24"/>
        <v>002 - 025</v>
      </c>
      <c r="D1581" s="52" t="s">
        <v>34487</v>
      </c>
      <c r="E1581" s="52" t="s">
        <v>36066</v>
      </c>
      <c r="F1581" s="16" t="s">
        <v>8521</v>
      </c>
      <c r="G1581" s="16" t="s">
        <v>20457</v>
      </c>
      <c r="H1581" s="16" t="s">
        <v>10732</v>
      </c>
      <c r="I1581" s="16" t="s">
        <v>8522</v>
      </c>
      <c r="J1581" s="16"/>
    </row>
    <row r="1582" spans="1:10">
      <c r="A1582" s="16" t="s">
        <v>23885</v>
      </c>
      <c r="B1582" s="52" t="s">
        <v>19766</v>
      </c>
      <c r="C1582" s="16" t="str">
        <f t="shared" si="24"/>
        <v>048 - 006</v>
      </c>
      <c r="D1582" s="52" t="s">
        <v>36059</v>
      </c>
      <c r="E1582" s="52" t="s">
        <v>29538</v>
      </c>
      <c r="F1582" s="16" t="s">
        <v>10407</v>
      </c>
      <c r="G1582" s="16" t="s">
        <v>29537</v>
      </c>
      <c r="H1582" s="16" t="s">
        <v>30328</v>
      </c>
      <c r="I1582" s="16" t="s">
        <v>10408</v>
      </c>
      <c r="J1582" s="16"/>
    </row>
    <row r="1583" spans="1:10">
      <c r="A1583" s="16" t="s">
        <v>31233</v>
      </c>
      <c r="B1583" s="52" t="s">
        <v>12156</v>
      </c>
      <c r="C1583" s="16" t="str">
        <f t="shared" si="24"/>
        <v>075 - 011</v>
      </c>
      <c r="D1583" s="52" t="s">
        <v>36059</v>
      </c>
      <c r="E1583" s="52" t="s">
        <v>25912</v>
      </c>
      <c r="F1583" s="16" t="s">
        <v>31234</v>
      </c>
      <c r="G1583" s="16" t="s">
        <v>31815</v>
      </c>
      <c r="H1583" s="16" t="s">
        <v>37422</v>
      </c>
      <c r="I1583" s="16" t="s">
        <v>31235</v>
      </c>
    </row>
    <row r="1584" spans="1:10">
      <c r="A1584" s="16" t="s">
        <v>12378</v>
      </c>
      <c r="B1584" s="52" t="s">
        <v>17498</v>
      </c>
      <c r="C1584" s="16" t="str">
        <f t="shared" si="24"/>
        <v>096 - 011</v>
      </c>
      <c r="D1584" s="52" t="s">
        <v>34487</v>
      </c>
      <c r="E1584" s="52" t="s">
        <v>14652</v>
      </c>
      <c r="F1584" s="16" t="s">
        <v>12379</v>
      </c>
      <c r="G1584" s="16" t="s">
        <v>14651</v>
      </c>
      <c r="H1584" s="16" t="s">
        <v>10732</v>
      </c>
      <c r="I1584" s="16" t="s">
        <v>12380</v>
      </c>
    </row>
    <row r="1585" spans="1:14">
      <c r="A1585" s="16" t="s">
        <v>14360</v>
      </c>
      <c r="B1585" s="52" t="s">
        <v>16228</v>
      </c>
      <c r="C1585" s="16" t="str">
        <f t="shared" si="24"/>
        <v>002 - 026</v>
      </c>
      <c r="D1585" s="52" t="s">
        <v>34487</v>
      </c>
      <c r="E1585" s="52" t="s">
        <v>36066</v>
      </c>
      <c r="F1585" s="16" t="s">
        <v>21966</v>
      </c>
      <c r="G1585" s="16" t="s">
        <v>20457</v>
      </c>
      <c r="H1585" s="16" t="s">
        <v>10732</v>
      </c>
      <c r="I1585" s="16" t="s">
        <v>12380</v>
      </c>
      <c r="J1585" s="16" t="s">
        <v>7990</v>
      </c>
    </row>
    <row r="1586" spans="1:14">
      <c r="A1586" s="16" t="s">
        <v>36607</v>
      </c>
      <c r="B1586" s="52" t="s">
        <v>26941</v>
      </c>
      <c r="C1586" s="16" t="str">
        <f t="shared" si="24"/>
        <v>024 - 022</v>
      </c>
      <c r="D1586" s="52" t="s">
        <v>36059</v>
      </c>
      <c r="E1586" s="52" t="s">
        <v>26794</v>
      </c>
      <c r="F1586" s="16" t="s">
        <v>26792</v>
      </c>
      <c r="G1586" s="16" t="s">
        <v>26793</v>
      </c>
      <c r="H1586" s="16" t="s">
        <v>32660</v>
      </c>
      <c r="I1586" s="16" t="s">
        <v>36608</v>
      </c>
      <c r="J1586" s="16"/>
    </row>
    <row r="1587" spans="1:14">
      <c r="A1587" s="16" t="s">
        <v>725</v>
      </c>
      <c r="B1587" s="52" t="s">
        <v>36111</v>
      </c>
      <c r="C1587" s="16" t="str">
        <f t="shared" si="24"/>
        <v>049 - 002</v>
      </c>
      <c r="D1587" s="52" t="s">
        <v>34487</v>
      </c>
      <c r="E1587" s="52" t="s">
        <v>30327</v>
      </c>
      <c r="F1587" s="16" t="s">
        <v>15545</v>
      </c>
      <c r="G1587" s="16" t="s">
        <v>30326</v>
      </c>
      <c r="H1587" s="16" t="s">
        <v>30328</v>
      </c>
      <c r="I1587" s="16" t="s">
        <v>15546</v>
      </c>
    </row>
    <row r="1588" spans="1:14">
      <c r="A1588" s="16" t="s">
        <v>4552</v>
      </c>
      <c r="B1588" s="52" t="s">
        <v>29595</v>
      </c>
      <c r="C1588" s="16" t="str">
        <f t="shared" si="24"/>
        <v>001 - 813</v>
      </c>
      <c r="D1588" s="52"/>
      <c r="E1588" s="52" t="s">
        <v>37671</v>
      </c>
      <c r="F1588" s="16"/>
      <c r="G1588" s="16" t="s">
        <v>37670</v>
      </c>
      <c r="H1588" s="16" t="s">
        <v>10732</v>
      </c>
      <c r="I1588" s="16"/>
      <c r="J1588" s="16" t="s">
        <v>34487</v>
      </c>
    </row>
    <row r="1589" spans="1:14">
      <c r="A1589" s="16" t="s">
        <v>33517</v>
      </c>
      <c r="B1589" s="52" t="s">
        <v>29596</v>
      </c>
      <c r="C1589" s="16" t="str">
        <f t="shared" si="24"/>
        <v>001 - 049</v>
      </c>
      <c r="D1589" s="52" t="s">
        <v>36059</v>
      </c>
      <c r="E1589" s="52" t="s">
        <v>37671</v>
      </c>
      <c r="F1589" s="16" t="s">
        <v>25207</v>
      </c>
      <c r="G1589" s="16" t="s">
        <v>37670</v>
      </c>
      <c r="H1589" s="16" t="s">
        <v>10732</v>
      </c>
      <c r="I1589" s="16" t="s">
        <v>1408</v>
      </c>
    </row>
    <row r="1590" spans="1:14">
      <c r="A1590" s="16" t="s">
        <v>7715</v>
      </c>
      <c r="B1590" s="52" t="s">
        <v>3249</v>
      </c>
      <c r="C1590" s="16" t="str">
        <f t="shared" si="24"/>
        <v>013 - 040</v>
      </c>
      <c r="D1590" s="52" t="s">
        <v>36059</v>
      </c>
      <c r="E1590" s="52" t="s">
        <v>26240</v>
      </c>
      <c r="F1590" s="16" t="s">
        <v>30686</v>
      </c>
      <c r="G1590" s="16" t="s">
        <v>26239</v>
      </c>
      <c r="H1590" s="16" t="s">
        <v>32666</v>
      </c>
      <c r="I1590" s="16" t="s">
        <v>7716</v>
      </c>
    </row>
    <row r="1591" spans="1:14">
      <c r="A1591" s="16" t="s">
        <v>33879</v>
      </c>
      <c r="B1591" s="52" t="s">
        <v>580</v>
      </c>
      <c r="C1591" s="16" t="str">
        <f t="shared" si="24"/>
        <v>022 - 036</v>
      </c>
      <c r="D1591" s="52" t="s">
        <v>34487</v>
      </c>
      <c r="E1591" s="52" t="s">
        <v>4777</v>
      </c>
      <c r="F1591" s="16" t="s">
        <v>33880</v>
      </c>
      <c r="G1591" s="16" t="s">
        <v>4776</v>
      </c>
      <c r="H1591" s="16" t="s">
        <v>4778</v>
      </c>
      <c r="I1591" s="16" t="s">
        <v>33881</v>
      </c>
    </row>
    <row r="1592" spans="1:14">
      <c r="A1592" s="16" t="s">
        <v>28967</v>
      </c>
      <c r="B1592" s="52" t="s">
        <v>17233</v>
      </c>
      <c r="C1592" s="16" t="str">
        <f t="shared" si="24"/>
        <v>067 - 008</v>
      </c>
      <c r="D1592" s="52" t="s">
        <v>34487</v>
      </c>
      <c r="E1592" s="52" t="s">
        <v>34404</v>
      </c>
      <c r="F1592" s="16" t="s">
        <v>16456</v>
      </c>
      <c r="G1592" s="16" t="s">
        <v>34403</v>
      </c>
      <c r="H1592" s="16" t="s">
        <v>15395</v>
      </c>
      <c r="I1592" s="16" t="s">
        <v>16457</v>
      </c>
      <c r="J1592" s="16"/>
      <c r="N1592" t="s">
        <v>30550</v>
      </c>
    </row>
    <row r="1593" spans="1:14">
      <c r="A1593" s="16" t="s">
        <v>28362</v>
      </c>
      <c r="B1593" s="52" t="s">
        <v>10952</v>
      </c>
      <c r="C1593" s="16" t="str">
        <f t="shared" si="24"/>
        <v>022 - 815</v>
      </c>
      <c r="D1593" s="52"/>
      <c r="E1593" s="52" t="s">
        <v>4777</v>
      </c>
      <c r="F1593" s="16"/>
      <c r="G1593" s="16" t="s">
        <v>4776</v>
      </c>
      <c r="H1593" s="16" t="s">
        <v>4778</v>
      </c>
      <c r="I1593" s="16" t="s">
        <v>28363</v>
      </c>
      <c r="J1593" s="16" t="s">
        <v>34487</v>
      </c>
    </row>
    <row r="1594" spans="1:14">
      <c r="A1594" s="16" t="s">
        <v>28345</v>
      </c>
      <c r="B1594" s="52" t="s">
        <v>18545</v>
      </c>
      <c r="C1594" s="16" t="str">
        <f t="shared" si="24"/>
        <v>080 - 018</v>
      </c>
      <c r="D1594" s="52" t="s">
        <v>34487</v>
      </c>
      <c r="E1594" s="52" t="s">
        <v>1692</v>
      </c>
      <c r="F1594" s="16" t="s">
        <v>28346</v>
      </c>
      <c r="G1594" s="16" t="s">
        <v>1691</v>
      </c>
      <c r="H1594" s="16" t="s">
        <v>4772</v>
      </c>
      <c r="I1594" s="16" t="s">
        <v>28347</v>
      </c>
      <c r="J1594" s="16"/>
    </row>
    <row r="1595" spans="1:14">
      <c r="A1595" s="16" t="s">
        <v>1324</v>
      </c>
      <c r="B1595" s="52" t="s">
        <v>29597</v>
      </c>
      <c r="C1595" s="16" t="str">
        <f t="shared" si="24"/>
        <v>001 - 814</v>
      </c>
      <c r="D1595" s="52"/>
      <c r="E1595" s="52" t="s">
        <v>37671</v>
      </c>
      <c r="F1595" s="16"/>
      <c r="G1595" s="16" t="s">
        <v>37670</v>
      </c>
      <c r="H1595" s="16" t="s">
        <v>10732</v>
      </c>
      <c r="I1595" s="16" t="s">
        <v>1325</v>
      </c>
      <c r="J1595" s="16" t="s">
        <v>34487</v>
      </c>
    </row>
    <row r="1596" spans="1:14">
      <c r="A1596" s="16" t="s">
        <v>33361</v>
      </c>
      <c r="B1596" s="52" t="s">
        <v>36332</v>
      </c>
      <c r="C1596" s="16" t="str">
        <f t="shared" si="24"/>
        <v>066 - 015</v>
      </c>
      <c r="D1596" s="52" t="s">
        <v>34487</v>
      </c>
      <c r="E1596" s="52" t="s">
        <v>3383</v>
      </c>
      <c r="F1596" s="16" t="s">
        <v>3387</v>
      </c>
      <c r="G1596" s="16" t="s">
        <v>3382</v>
      </c>
      <c r="H1596" s="16" t="s">
        <v>15395</v>
      </c>
      <c r="I1596" s="16" t="s">
        <v>3467</v>
      </c>
    </row>
    <row r="1597" spans="1:14">
      <c r="A1597" s="16" t="s">
        <v>21390</v>
      </c>
      <c r="B1597" s="52" t="s">
        <v>34767</v>
      </c>
      <c r="C1597" s="16" t="str">
        <f t="shared" si="24"/>
        <v>021 - 016</v>
      </c>
      <c r="D1597" s="52" t="s">
        <v>34487</v>
      </c>
      <c r="E1597" s="52" t="s">
        <v>14657</v>
      </c>
      <c r="F1597" s="16" t="s">
        <v>9178</v>
      </c>
      <c r="G1597" s="16" t="s">
        <v>14656</v>
      </c>
      <c r="H1597" s="16" t="s">
        <v>4778</v>
      </c>
      <c r="I1597" s="16" t="s">
        <v>21391</v>
      </c>
    </row>
    <row r="1598" spans="1:14">
      <c r="A1598" s="16" t="s">
        <v>1727</v>
      </c>
      <c r="B1598" s="52" t="s">
        <v>9036</v>
      </c>
      <c r="C1598" s="16" t="str">
        <f t="shared" si="24"/>
        <v>010 - 008</v>
      </c>
      <c r="D1598" s="52" t="s">
        <v>34487</v>
      </c>
      <c r="E1598" s="52" t="s">
        <v>30437</v>
      </c>
      <c r="F1598" s="16" t="s">
        <v>1728</v>
      </c>
      <c r="G1598" s="16" t="s">
        <v>30436</v>
      </c>
      <c r="H1598" s="16" t="s">
        <v>34573</v>
      </c>
      <c r="I1598" s="16" t="s">
        <v>16275</v>
      </c>
      <c r="J1598" s="16"/>
    </row>
    <row r="1599" spans="1:14">
      <c r="A1599" s="16" t="s">
        <v>37313</v>
      </c>
      <c r="B1599" s="52" t="s">
        <v>36112</v>
      </c>
      <c r="C1599" s="16" t="str">
        <f t="shared" si="24"/>
        <v>049 - 003</v>
      </c>
      <c r="D1599" s="52" t="s">
        <v>34487</v>
      </c>
      <c r="E1599" s="52" t="s">
        <v>30327</v>
      </c>
      <c r="F1599" s="16" t="s">
        <v>4356</v>
      </c>
      <c r="G1599" s="16" t="s">
        <v>30326</v>
      </c>
      <c r="H1599" s="16" t="s">
        <v>30328</v>
      </c>
      <c r="I1599" s="16" t="s">
        <v>9168</v>
      </c>
    </row>
    <row r="1600" spans="1:14">
      <c r="A1600" s="16" t="s">
        <v>22523</v>
      </c>
      <c r="B1600" s="52" t="s">
        <v>22089</v>
      </c>
      <c r="C1600" s="16" t="str">
        <f t="shared" si="24"/>
        <v>028 - 020</v>
      </c>
      <c r="D1600" s="52" t="s">
        <v>36059</v>
      </c>
      <c r="E1600" s="52" t="s">
        <v>32659</v>
      </c>
      <c r="F1600" s="16" t="s">
        <v>36818</v>
      </c>
      <c r="G1600" s="16" t="s">
        <v>32658</v>
      </c>
      <c r="H1600" s="16" t="s">
        <v>32660</v>
      </c>
      <c r="I1600" s="16" t="s">
        <v>22524</v>
      </c>
    </row>
    <row r="1601" spans="1:10">
      <c r="A1601" s="16" t="s">
        <v>5774</v>
      </c>
      <c r="B1601" s="52" t="s">
        <v>34768</v>
      </c>
      <c r="C1601" s="16" t="str">
        <f t="shared" ref="C1601:C1664" si="25">MID(A1601,1,3) &amp;" - " &amp;MID(A1601,4,3)</f>
        <v>021 - 017</v>
      </c>
      <c r="D1601" s="52" t="s">
        <v>34487</v>
      </c>
      <c r="E1601" s="52" t="s">
        <v>14657</v>
      </c>
      <c r="F1601" s="16" t="s">
        <v>5775</v>
      </c>
      <c r="G1601" s="16" t="s">
        <v>14656</v>
      </c>
      <c r="H1601" s="16" t="s">
        <v>4778</v>
      </c>
      <c r="I1601" s="16" t="s">
        <v>5776</v>
      </c>
    </row>
    <row r="1602" spans="1:10">
      <c r="A1602" s="16" t="s">
        <v>27299</v>
      </c>
      <c r="B1602" s="52" t="s">
        <v>21719</v>
      </c>
      <c r="C1602" s="16" t="str">
        <f t="shared" si="25"/>
        <v>070 - 006</v>
      </c>
      <c r="D1602" s="52" t="s">
        <v>34487</v>
      </c>
      <c r="E1602" s="52" t="s">
        <v>23672</v>
      </c>
      <c r="F1602" s="16" t="s">
        <v>27300</v>
      </c>
      <c r="G1602" s="16" t="s">
        <v>23671</v>
      </c>
      <c r="H1602" s="16" t="s">
        <v>10748</v>
      </c>
      <c r="I1602" s="16" t="s">
        <v>27301</v>
      </c>
    </row>
    <row r="1603" spans="1:10">
      <c r="A1603" s="16" t="s">
        <v>15898</v>
      </c>
      <c r="B1603" s="52" t="s">
        <v>15738</v>
      </c>
      <c r="C1603" s="16" t="str">
        <f t="shared" si="25"/>
        <v>084 - 010</v>
      </c>
      <c r="D1603" s="52" t="s">
        <v>34487</v>
      </c>
      <c r="E1603" s="52" t="s">
        <v>18698</v>
      </c>
      <c r="F1603" s="16" t="s">
        <v>15899</v>
      </c>
      <c r="G1603" s="16" t="s">
        <v>18697</v>
      </c>
      <c r="H1603" s="16" t="s">
        <v>29917</v>
      </c>
      <c r="I1603" s="16" t="s">
        <v>4148</v>
      </c>
    </row>
    <row r="1604" spans="1:10">
      <c r="A1604" s="16" t="s">
        <v>19059</v>
      </c>
      <c r="B1604" s="52" t="s">
        <v>32866</v>
      </c>
      <c r="C1604" s="16" t="str">
        <f t="shared" si="25"/>
        <v>081 - 004</v>
      </c>
      <c r="D1604" s="52" t="s">
        <v>36059</v>
      </c>
      <c r="E1604" s="52" t="s">
        <v>29916</v>
      </c>
      <c r="F1604" s="16" t="s">
        <v>19060</v>
      </c>
      <c r="G1604" s="16" t="s">
        <v>29915</v>
      </c>
      <c r="H1604" s="16" t="s">
        <v>29917</v>
      </c>
      <c r="I1604" s="16" t="s">
        <v>19061</v>
      </c>
      <c r="J1604" s="16"/>
    </row>
    <row r="1605" spans="1:10">
      <c r="A1605" s="16" t="s">
        <v>24714</v>
      </c>
      <c r="B1605" s="52" t="s">
        <v>21720</v>
      </c>
      <c r="C1605" s="16" t="str">
        <f t="shared" si="25"/>
        <v>070 - 007</v>
      </c>
      <c r="D1605" s="52" t="s">
        <v>34487</v>
      </c>
      <c r="E1605" s="52" t="s">
        <v>23672</v>
      </c>
      <c r="F1605" s="16" t="s">
        <v>24715</v>
      </c>
      <c r="G1605" s="16" t="s">
        <v>23671</v>
      </c>
      <c r="H1605" s="16" t="s">
        <v>10748</v>
      </c>
      <c r="I1605" s="16" t="s">
        <v>24716</v>
      </c>
      <c r="J1605" s="16"/>
    </row>
    <row r="1606" spans="1:10">
      <c r="A1606" s="16" t="s">
        <v>36367</v>
      </c>
      <c r="B1606" s="52" t="s">
        <v>18239</v>
      </c>
      <c r="C1606" s="16" t="str">
        <f t="shared" si="25"/>
        <v>009 - 808</v>
      </c>
      <c r="D1606" s="52"/>
      <c r="E1606" s="52" t="s">
        <v>26840</v>
      </c>
      <c r="F1606" s="16"/>
      <c r="G1606" s="16" t="s">
        <v>26839</v>
      </c>
      <c r="H1606" s="16" t="s">
        <v>34573</v>
      </c>
      <c r="I1606" s="16" t="s">
        <v>36368</v>
      </c>
      <c r="J1606" s="16" t="s">
        <v>34487</v>
      </c>
    </row>
    <row r="1607" spans="1:10">
      <c r="A1607" s="16" t="s">
        <v>4525</v>
      </c>
      <c r="B1607" s="52" t="s">
        <v>22090</v>
      </c>
      <c r="C1607" s="16" t="str">
        <f t="shared" si="25"/>
        <v>028 - 017</v>
      </c>
      <c r="D1607" s="52" t="s">
        <v>36059</v>
      </c>
      <c r="E1607" s="52" t="s">
        <v>32659</v>
      </c>
      <c r="F1607" s="16" t="s">
        <v>4526</v>
      </c>
      <c r="G1607" s="16" t="s">
        <v>32658</v>
      </c>
      <c r="H1607" s="16" t="s">
        <v>32660</v>
      </c>
      <c r="I1607" s="16" t="s">
        <v>4527</v>
      </c>
      <c r="J1607" s="16"/>
    </row>
    <row r="1608" spans="1:10">
      <c r="A1608" s="16" t="s">
        <v>1032</v>
      </c>
      <c r="B1608" s="52" t="s">
        <v>10953</v>
      </c>
      <c r="C1608" s="16" t="str">
        <f t="shared" si="25"/>
        <v>022 - 037</v>
      </c>
      <c r="D1608" s="52" t="s">
        <v>34487</v>
      </c>
      <c r="E1608" s="52" t="s">
        <v>4777</v>
      </c>
      <c r="F1608" s="16" t="s">
        <v>14106</v>
      </c>
      <c r="G1608" s="16" t="s">
        <v>4776</v>
      </c>
      <c r="H1608" s="16" t="s">
        <v>4778</v>
      </c>
      <c r="I1608" s="16" t="s">
        <v>1033</v>
      </c>
      <c r="J1608" s="16"/>
    </row>
    <row r="1609" spans="1:10">
      <c r="A1609" s="16" t="s">
        <v>9169</v>
      </c>
      <c r="B1609" s="52" t="s">
        <v>4114</v>
      </c>
      <c r="C1609" s="16" t="str">
        <f t="shared" si="25"/>
        <v>059 - 003</v>
      </c>
      <c r="D1609" s="52" t="s">
        <v>34487</v>
      </c>
      <c r="E1609" s="52" t="s">
        <v>37309</v>
      </c>
      <c r="F1609" s="16" t="s">
        <v>9170</v>
      </c>
      <c r="G1609" s="16" t="s">
        <v>37308</v>
      </c>
      <c r="H1609" s="16" t="s">
        <v>20396</v>
      </c>
      <c r="I1609" s="16" t="s">
        <v>9171</v>
      </c>
    </row>
    <row r="1610" spans="1:10">
      <c r="A1610" s="16" t="s">
        <v>21218</v>
      </c>
      <c r="B1610" s="52" t="s">
        <v>21721</v>
      </c>
      <c r="C1610" s="16" t="str">
        <f t="shared" si="25"/>
        <v>070 - 008</v>
      </c>
      <c r="D1610" s="52" t="s">
        <v>34487</v>
      </c>
      <c r="E1610" s="52" t="s">
        <v>23672</v>
      </c>
      <c r="F1610" s="16" t="s">
        <v>27800</v>
      </c>
      <c r="G1610" s="16" t="s">
        <v>23671</v>
      </c>
      <c r="H1610" s="16" t="s">
        <v>10748</v>
      </c>
      <c r="I1610" s="16" t="s">
        <v>21219</v>
      </c>
      <c r="J1610" s="16"/>
    </row>
    <row r="1611" spans="1:10">
      <c r="A1611" s="16" t="s">
        <v>22726</v>
      </c>
      <c r="B1611" s="52" t="s">
        <v>12256</v>
      </c>
      <c r="C1611" s="16" t="str">
        <f t="shared" si="25"/>
        <v>014 - 012</v>
      </c>
      <c r="D1611" s="52" t="s">
        <v>34487</v>
      </c>
      <c r="E1611" s="52" t="s">
        <v>31453</v>
      </c>
      <c r="F1611" s="16" t="s">
        <v>22727</v>
      </c>
      <c r="G1611" s="16" t="s">
        <v>31452</v>
      </c>
      <c r="H1611" s="16" t="s">
        <v>32666</v>
      </c>
      <c r="I1611" s="16" t="s">
        <v>22728</v>
      </c>
    </row>
    <row r="1612" spans="1:10">
      <c r="A1612" s="16" t="s">
        <v>25855</v>
      </c>
      <c r="B1612" s="52" t="s">
        <v>22091</v>
      </c>
      <c r="C1612" s="16" t="str">
        <f t="shared" si="25"/>
        <v>028 - 018</v>
      </c>
      <c r="D1612" s="52" t="s">
        <v>36059</v>
      </c>
      <c r="E1612" s="52" t="s">
        <v>32659</v>
      </c>
      <c r="F1612" s="16" t="s">
        <v>36818</v>
      </c>
      <c r="G1612" s="16" t="s">
        <v>32658</v>
      </c>
      <c r="H1612" s="16" t="s">
        <v>32660</v>
      </c>
      <c r="I1612" s="16" t="s">
        <v>25856</v>
      </c>
      <c r="J1612" s="16"/>
    </row>
    <row r="1613" spans="1:10">
      <c r="A1613" s="16" t="s">
        <v>25779</v>
      </c>
      <c r="B1613" s="52" t="s">
        <v>18341</v>
      </c>
      <c r="C1613" s="16" t="str">
        <f t="shared" si="25"/>
        <v>082 - 016</v>
      </c>
      <c r="D1613" s="52" t="s">
        <v>36059</v>
      </c>
      <c r="E1613" s="52" t="s">
        <v>1263</v>
      </c>
      <c r="F1613" s="16" t="s">
        <v>20249</v>
      </c>
      <c r="G1613" s="16" t="s">
        <v>1262</v>
      </c>
      <c r="H1613" s="16" t="s">
        <v>29917</v>
      </c>
      <c r="I1613" s="16" t="s">
        <v>25780</v>
      </c>
    </row>
    <row r="1614" spans="1:10">
      <c r="A1614" s="16" t="s">
        <v>13483</v>
      </c>
      <c r="B1614" s="52" t="s">
        <v>18342</v>
      </c>
      <c r="C1614" s="16" t="str">
        <f t="shared" si="25"/>
        <v>082 - 017</v>
      </c>
      <c r="D1614" s="52" t="s">
        <v>36059</v>
      </c>
      <c r="E1614" s="52" t="s">
        <v>1263</v>
      </c>
      <c r="F1614" s="16" t="s">
        <v>19312</v>
      </c>
      <c r="G1614" s="16" t="s">
        <v>1262</v>
      </c>
      <c r="H1614" s="16" t="s">
        <v>29917</v>
      </c>
      <c r="I1614" s="16" t="s">
        <v>13182</v>
      </c>
      <c r="J1614" s="16"/>
    </row>
    <row r="1615" spans="1:10">
      <c r="A1615" s="16" t="s">
        <v>10775</v>
      </c>
      <c r="B1615" s="52" t="s">
        <v>2258</v>
      </c>
      <c r="C1615" s="16" t="str">
        <f t="shared" si="25"/>
        <v>044 - 009</v>
      </c>
      <c r="D1615" s="52" t="s">
        <v>36059</v>
      </c>
      <c r="E1615" s="52" t="s">
        <v>27373</v>
      </c>
      <c r="F1615" s="16" t="s">
        <v>27371</v>
      </c>
      <c r="G1615" s="16" t="s">
        <v>27372</v>
      </c>
      <c r="H1615" s="16" t="s">
        <v>20397</v>
      </c>
      <c r="I1615" s="16" t="s">
        <v>10776</v>
      </c>
      <c r="J1615" s="16"/>
    </row>
    <row r="1616" spans="1:10">
      <c r="A1616" s="16" t="s">
        <v>13539</v>
      </c>
      <c r="B1616" s="52" t="s">
        <v>23058</v>
      </c>
      <c r="C1616" s="16" t="str">
        <f t="shared" si="25"/>
        <v>082 - 018</v>
      </c>
      <c r="D1616" s="52" t="s">
        <v>34487</v>
      </c>
      <c r="E1616" s="52" t="s">
        <v>1263</v>
      </c>
      <c r="F1616" s="16" t="s">
        <v>20249</v>
      </c>
      <c r="G1616" s="16" t="s">
        <v>1262</v>
      </c>
      <c r="H1616" s="16" t="s">
        <v>29917</v>
      </c>
      <c r="I1616" s="16" t="s">
        <v>13540</v>
      </c>
    </row>
    <row r="1617" spans="1:10">
      <c r="A1617" s="16" t="s">
        <v>28694</v>
      </c>
      <c r="B1617" s="52" t="s">
        <v>28380</v>
      </c>
      <c r="C1617" s="16" t="str">
        <f t="shared" si="25"/>
        <v>030 - 016</v>
      </c>
      <c r="D1617" s="52" t="s">
        <v>36059</v>
      </c>
      <c r="E1617" s="52" t="s">
        <v>35970</v>
      </c>
      <c r="F1617" s="16" t="s">
        <v>9784</v>
      </c>
      <c r="G1617" s="16" t="s">
        <v>35969</v>
      </c>
      <c r="H1617" s="16" t="s">
        <v>30334</v>
      </c>
      <c r="I1617" s="16" t="s">
        <v>28695</v>
      </c>
      <c r="J1617" s="16"/>
    </row>
    <row r="1618" spans="1:10">
      <c r="A1618" s="16" t="s">
        <v>2501</v>
      </c>
      <c r="B1618" s="52" t="s">
        <v>32190</v>
      </c>
      <c r="C1618" s="16" t="str">
        <f t="shared" si="25"/>
        <v>085 - 005</v>
      </c>
      <c r="D1618" s="52" t="s">
        <v>34487</v>
      </c>
      <c r="E1618" s="52" t="s">
        <v>5706</v>
      </c>
      <c r="F1618" s="16" t="s">
        <v>5717</v>
      </c>
      <c r="G1618" s="16" t="s">
        <v>5718</v>
      </c>
      <c r="H1618" s="16" t="s">
        <v>29917</v>
      </c>
      <c r="I1618" s="16" t="s">
        <v>2502</v>
      </c>
      <c r="J1618" s="16"/>
    </row>
    <row r="1619" spans="1:10">
      <c r="A1619" s="16" t="s">
        <v>27755</v>
      </c>
      <c r="B1619" s="52" t="s">
        <v>25571</v>
      </c>
      <c r="C1619" s="16" t="str">
        <f t="shared" si="25"/>
        <v>036 - 003</v>
      </c>
      <c r="D1619" s="52" t="s">
        <v>36059</v>
      </c>
      <c r="E1619" s="52" t="s">
        <v>37427</v>
      </c>
      <c r="F1619" s="16" t="s">
        <v>27756</v>
      </c>
      <c r="G1619" s="16" t="s">
        <v>37426</v>
      </c>
      <c r="H1619" s="16" t="s">
        <v>35981</v>
      </c>
      <c r="I1619" s="16" t="s">
        <v>27757</v>
      </c>
    </row>
    <row r="1620" spans="1:10">
      <c r="A1620" s="16" t="s">
        <v>3116</v>
      </c>
      <c r="B1620" s="52" t="s">
        <v>7316</v>
      </c>
      <c r="C1620" s="16" t="str">
        <f t="shared" si="25"/>
        <v>062 - 013</v>
      </c>
      <c r="D1620" s="52" t="s">
        <v>34487</v>
      </c>
      <c r="E1620" s="52" t="s">
        <v>1277</v>
      </c>
      <c r="F1620" s="16" t="s">
        <v>37762</v>
      </c>
      <c r="G1620" s="16" t="s">
        <v>1276</v>
      </c>
      <c r="H1620" s="16" t="s">
        <v>30282</v>
      </c>
      <c r="I1620" s="16" t="s">
        <v>1862</v>
      </c>
      <c r="J1620" s="16"/>
    </row>
    <row r="1621" spans="1:10">
      <c r="A1621" s="16" t="s">
        <v>21392</v>
      </c>
      <c r="B1621" s="52" t="s">
        <v>30860</v>
      </c>
      <c r="C1621" s="16" t="str">
        <f t="shared" si="25"/>
        <v>060 - 016</v>
      </c>
      <c r="D1621" s="52" t="s">
        <v>34487</v>
      </c>
      <c r="E1621" s="52" t="s">
        <v>10737</v>
      </c>
      <c r="F1621" s="16" t="s">
        <v>24907</v>
      </c>
      <c r="G1621" s="16" t="s">
        <v>10736</v>
      </c>
      <c r="H1621" s="16" t="s">
        <v>20396</v>
      </c>
      <c r="I1621" s="16" t="s">
        <v>21393</v>
      </c>
    </row>
    <row r="1622" spans="1:10">
      <c r="A1622" s="16" t="s">
        <v>7966</v>
      </c>
      <c r="B1622" s="52" t="s">
        <v>7317</v>
      </c>
      <c r="C1622" s="16" t="str">
        <f t="shared" si="25"/>
        <v>062 - 014</v>
      </c>
      <c r="D1622" s="52" t="s">
        <v>36059</v>
      </c>
      <c r="E1622" s="52" t="s">
        <v>1277</v>
      </c>
      <c r="F1622" s="16" t="s">
        <v>390</v>
      </c>
      <c r="G1622" s="16" t="s">
        <v>1276</v>
      </c>
      <c r="H1622" s="16" t="s">
        <v>30282</v>
      </c>
      <c r="I1622" s="16" t="s">
        <v>7967</v>
      </c>
    </row>
    <row r="1623" spans="1:10">
      <c r="A1623" s="16" t="s">
        <v>2432</v>
      </c>
      <c r="B1623" s="52" t="s">
        <v>21722</v>
      </c>
      <c r="C1623" s="16" t="str">
        <f t="shared" si="25"/>
        <v>070 - 009</v>
      </c>
      <c r="D1623" s="52" t="s">
        <v>34487</v>
      </c>
      <c r="E1623" s="52" t="s">
        <v>23672</v>
      </c>
      <c r="F1623" s="16" t="s">
        <v>2433</v>
      </c>
      <c r="G1623" s="16" t="s">
        <v>23671</v>
      </c>
      <c r="H1623" s="16" t="s">
        <v>10748</v>
      </c>
      <c r="I1623" s="16" t="s">
        <v>2434</v>
      </c>
      <c r="J1623" s="16"/>
    </row>
    <row r="1624" spans="1:10">
      <c r="A1624" s="16" t="s">
        <v>4528</v>
      </c>
      <c r="B1624" s="52" t="s">
        <v>28381</v>
      </c>
      <c r="C1624" s="16" t="str">
        <f t="shared" si="25"/>
        <v>030 - 017</v>
      </c>
      <c r="D1624" s="52" t="s">
        <v>36059</v>
      </c>
      <c r="E1624" s="52" t="s">
        <v>35970</v>
      </c>
      <c r="F1624" s="16" t="s">
        <v>16555</v>
      </c>
      <c r="G1624" s="16" t="s">
        <v>35969</v>
      </c>
      <c r="H1624" s="16" t="s">
        <v>30334</v>
      </c>
      <c r="I1624" s="16" t="s">
        <v>4529</v>
      </c>
      <c r="J1624" s="16"/>
    </row>
    <row r="1625" spans="1:10">
      <c r="A1625" s="16" t="s">
        <v>27758</v>
      </c>
      <c r="B1625" s="52" t="s">
        <v>19219</v>
      </c>
      <c r="C1625" s="16" t="str">
        <f t="shared" si="25"/>
        <v>027 - 003</v>
      </c>
      <c r="D1625" s="52" t="s">
        <v>36059</v>
      </c>
      <c r="E1625" s="52" t="s">
        <v>16168</v>
      </c>
      <c r="F1625" s="16" t="s">
        <v>25182</v>
      </c>
      <c r="G1625" s="16" t="s">
        <v>16167</v>
      </c>
      <c r="H1625" s="16" t="s">
        <v>32660</v>
      </c>
      <c r="I1625" s="16" t="s">
        <v>27759</v>
      </c>
    </row>
    <row r="1626" spans="1:10">
      <c r="A1626" s="16" t="s">
        <v>3721</v>
      </c>
      <c r="B1626" s="52" t="s">
        <v>26942</v>
      </c>
      <c r="C1626" s="16" t="str">
        <f t="shared" si="25"/>
        <v>024 - 023</v>
      </c>
      <c r="D1626" s="52" t="s">
        <v>34487</v>
      </c>
      <c r="E1626" s="52" t="s">
        <v>26794</v>
      </c>
      <c r="F1626" s="16" t="s">
        <v>26792</v>
      </c>
      <c r="G1626" s="16" t="s">
        <v>26793</v>
      </c>
      <c r="H1626" s="16" t="s">
        <v>32660</v>
      </c>
      <c r="I1626" s="16" t="s">
        <v>3722</v>
      </c>
    </row>
    <row r="1627" spans="1:10">
      <c r="A1627" s="16" t="s">
        <v>8934</v>
      </c>
      <c r="B1627" s="52" t="s">
        <v>18155</v>
      </c>
      <c r="C1627" s="16" t="str">
        <f t="shared" si="25"/>
        <v>015 - 829</v>
      </c>
      <c r="D1627" s="52"/>
      <c r="E1627" s="52" t="s">
        <v>32665</v>
      </c>
      <c r="F1627" s="16"/>
      <c r="G1627" s="16" t="s">
        <v>32664</v>
      </c>
      <c r="H1627" s="16" t="s">
        <v>32666</v>
      </c>
      <c r="I1627" s="16" t="s">
        <v>8935</v>
      </c>
      <c r="J1627" s="16" t="s">
        <v>34487</v>
      </c>
    </row>
    <row r="1628" spans="1:10">
      <c r="A1628" s="16" t="s">
        <v>5777</v>
      </c>
      <c r="B1628" s="52" t="s">
        <v>33710</v>
      </c>
      <c r="C1628" s="16" t="str">
        <f t="shared" si="25"/>
        <v>076 - 017</v>
      </c>
      <c r="D1628" s="52" t="s">
        <v>34487</v>
      </c>
      <c r="E1628" s="52" t="s">
        <v>13510</v>
      </c>
      <c r="F1628" s="16" t="s">
        <v>13508</v>
      </c>
      <c r="G1628" s="16" t="s">
        <v>13509</v>
      </c>
      <c r="H1628" s="16" t="s">
        <v>13511</v>
      </c>
      <c r="I1628" s="16" t="s">
        <v>5778</v>
      </c>
    </row>
    <row r="1629" spans="1:10">
      <c r="A1629" s="16" t="s">
        <v>14880</v>
      </c>
      <c r="B1629" s="52" t="s">
        <v>21723</v>
      </c>
      <c r="C1629" s="16" t="str">
        <f t="shared" si="25"/>
        <v>070 - 010</v>
      </c>
      <c r="D1629" s="52" t="s">
        <v>36059</v>
      </c>
      <c r="E1629" s="52" t="s">
        <v>23672</v>
      </c>
      <c r="F1629" s="16" t="s">
        <v>14881</v>
      </c>
      <c r="G1629" s="16" t="s">
        <v>23671</v>
      </c>
      <c r="H1629" s="16" t="s">
        <v>10748</v>
      </c>
      <c r="I1629" s="16" t="s">
        <v>14882</v>
      </c>
    </row>
    <row r="1630" spans="1:10">
      <c r="A1630" s="16" t="s">
        <v>4798</v>
      </c>
      <c r="B1630" s="52" t="s">
        <v>9037</v>
      </c>
      <c r="C1630" s="16" t="str">
        <f t="shared" si="25"/>
        <v>010 - 009</v>
      </c>
      <c r="D1630" s="52" t="s">
        <v>34487</v>
      </c>
      <c r="E1630" s="52" t="s">
        <v>30437</v>
      </c>
      <c r="F1630" s="16" t="s">
        <v>4799</v>
      </c>
      <c r="G1630" s="16" t="s">
        <v>30436</v>
      </c>
      <c r="H1630" s="16" t="s">
        <v>34573</v>
      </c>
      <c r="I1630" s="16" t="s">
        <v>4800</v>
      </c>
      <c r="J1630" s="16"/>
    </row>
    <row r="1631" spans="1:10">
      <c r="A1631" s="16" t="s">
        <v>4553</v>
      </c>
      <c r="B1631" s="52" t="s">
        <v>17747</v>
      </c>
      <c r="C1631" s="16" t="str">
        <f t="shared" si="25"/>
        <v>018 - 813</v>
      </c>
      <c r="D1631" s="52"/>
      <c r="E1631" s="52" t="s">
        <v>35975</v>
      </c>
      <c r="F1631" s="16"/>
      <c r="G1631" s="16" t="s">
        <v>35974</v>
      </c>
      <c r="H1631" s="16" t="s">
        <v>32666</v>
      </c>
      <c r="I1631" s="16" t="s">
        <v>4554</v>
      </c>
      <c r="J1631" s="16" t="s">
        <v>34487</v>
      </c>
    </row>
    <row r="1632" spans="1:10">
      <c r="A1632" s="16" t="s">
        <v>19062</v>
      </c>
      <c r="B1632" s="52" t="s">
        <v>19220</v>
      </c>
      <c r="C1632" s="16" t="str">
        <f t="shared" si="25"/>
        <v>027 - 004</v>
      </c>
      <c r="D1632" s="52" t="s">
        <v>36059</v>
      </c>
      <c r="E1632" s="52" t="s">
        <v>16168</v>
      </c>
      <c r="F1632" s="16" t="s">
        <v>25182</v>
      </c>
      <c r="G1632" s="16" t="s">
        <v>16167</v>
      </c>
      <c r="H1632" s="16" t="s">
        <v>32660</v>
      </c>
      <c r="I1632" s="16" t="s">
        <v>19063</v>
      </c>
      <c r="J1632" s="16"/>
    </row>
    <row r="1633" spans="1:10">
      <c r="A1633" s="16" t="s">
        <v>3723</v>
      </c>
      <c r="B1633" s="52" t="s">
        <v>29079</v>
      </c>
      <c r="C1633" s="16" t="str">
        <f t="shared" si="25"/>
        <v>065 - 023</v>
      </c>
      <c r="D1633" s="52" t="s">
        <v>34487</v>
      </c>
      <c r="E1633" s="52" t="s">
        <v>29546</v>
      </c>
      <c r="F1633" s="16" t="s">
        <v>30272</v>
      </c>
      <c r="G1633" s="16" t="s">
        <v>29545</v>
      </c>
      <c r="H1633" s="16" t="s">
        <v>30282</v>
      </c>
      <c r="I1633" s="16" t="s">
        <v>3724</v>
      </c>
    </row>
    <row r="1634" spans="1:10">
      <c r="A1634" s="16" t="s">
        <v>34329</v>
      </c>
      <c r="B1634" s="52" t="s">
        <v>23059</v>
      </c>
      <c r="C1634" s="16" t="str">
        <f t="shared" si="25"/>
        <v>082 - 019</v>
      </c>
      <c r="D1634" s="52" t="s">
        <v>36059</v>
      </c>
      <c r="E1634" s="52" t="s">
        <v>1263</v>
      </c>
      <c r="F1634" s="16" t="s">
        <v>34330</v>
      </c>
      <c r="G1634" s="16" t="s">
        <v>1262</v>
      </c>
      <c r="H1634" s="16" t="s">
        <v>29917</v>
      </c>
      <c r="I1634" s="16" t="s">
        <v>34331</v>
      </c>
    </row>
    <row r="1635" spans="1:10">
      <c r="A1635" s="16" t="s">
        <v>27302</v>
      </c>
      <c r="B1635" s="52" t="s">
        <v>20787</v>
      </c>
      <c r="C1635" s="16" t="str">
        <f t="shared" si="25"/>
        <v>046 - 006</v>
      </c>
      <c r="D1635" s="52" t="s">
        <v>34487</v>
      </c>
      <c r="E1635" s="52" t="s">
        <v>8862</v>
      </c>
      <c r="F1635" s="16" t="s">
        <v>27303</v>
      </c>
      <c r="G1635" s="16" t="s">
        <v>8861</v>
      </c>
      <c r="H1635" s="16" t="s">
        <v>30328</v>
      </c>
      <c r="I1635" s="16" t="s">
        <v>679</v>
      </c>
    </row>
    <row r="1636" spans="1:10">
      <c r="A1636" s="16" t="s">
        <v>17690</v>
      </c>
      <c r="B1636" s="52" t="s">
        <v>17748</v>
      </c>
      <c r="C1636" s="16" t="str">
        <f t="shared" si="25"/>
        <v>018 - 814</v>
      </c>
      <c r="D1636" s="52"/>
      <c r="E1636" s="52" t="s">
        <v>35975</v>
      </c>
      <c r="F1636" s="16"/>
      <c r="G1636" s="16" t="s">
        <v>35974</v>
      </c>
      <c r="H1636" s="16" t="s">
        <v>32666</v>
      </c>
      <c r="I1636" s="16" t="s">
        <v>17691</v>
      </c>
      <c r="J1636" s="16" t="s">
        <v>34487</v>
      </c>
    </row>
    <row r="1637" spans="1:10">
      <c r="A1637" s="16" t="s">
        <v>359</v>
      </c>
      <c r="B1637" s="52" t="s">
        <v>14161</v>
      </c>
      <c r="C1637" s="16" t="str">
        <f t="shared" si="25"/>
        <v>008 - 011</v>
      </c>
      <c r="D1637" s="52" t="s">
        <v>36059</v>
      </c>
      <c r="E1637" s="52" t="s">
        <v>16664</v>
      </c>
      <c r="F1637" s="16" t="s">
        <v>360</v>
      </c>
      <c r="G1637" s="16" t="s">
        <v>16663</v>
      </c>
      <c r="H1637" s="16" t="s">
        <v>34573</v>
      </c>
      <c r="I1637" s="16" t="s">
        <v>361</v>
      </c>
    </row>
    <row r="1638" spans="1:10">
      <c r="A1638" s="16" t="s">
        <v>30493</v>
      </c>
      <c r="B1638" s="52" t="s">
        <v>28382</v>
      </c>
      <c r="C1638" s="16" t="str">
        <f t="shared" si="25"/>
        <v>030 - 801</v>
      </c>
      <c r="D1638" s="52"/>
      <c r="E1638" s="52" t="s">
        <v>35970</v>
      </c>
      <c r="F1638" s="16"/>
      <c r="G1638" s="16" t="s">
        <v>35969</v>
      </c>
      <c r="H1638" s="16" t="s">
        <v>30334</v>
      </c>
      <c r="I1638" s="16" t="s">
        <v>30494</v>
      </c>
      <c r="J1638" s="16" t="s">
        <v>34487</v>
      </c>
    </row>
    <row r="1639" spans="1:10">
      <c r="A1639" s="16" t="s">
        <v>21220</v>
      </c>
      <c r="B1639" s="52" t="s">
        <v>19559</v>
      </c>
      <c r="C1639" s="16" t="str">
        <f t="shared" si="25"/>
        <v>043 - 008</v>
      </c>
      <c r="D1639" s="52" t="s">
        <v>34487</v>
      </c>
      <c r="E1639" s="52" t="s">
        <v>36775</v>
      </c>
      <c r="F1639" s="16" t="s">
        <v>13741</v>
      </c>
      <c r="G1639" s="16" t="s">
        <v>27380</v>
      </c>
      <c r="H1639" s="16" t="s">
        <v>20397</v>
      </c>
      <c r="I1639" s="16" t="s">
        <v>21221</v>
      </c>
    </row>
    <row r="1640" spans="1:10">
      <c r="A1640" s="16" t="s">
        <v>6897</v>
      </c>
      <c r="B1640" s="52" t="s">
        <v>15196</v>
      </c>
      <c r="C1640" s="16" t="str">
        <f t="shared" si="25"/>
        <v>087 - 012</v>
      </c>
      <c r="D1640" s="52" t="s">
        <v>36059</v>
      </c>
      <c r="E1640" s="52" t="s">
        <v>10962</v>
      </c>
      <c r="F1640" s="16" t="s">
        <v>6898</v>
      </c>
      <c r="G1640" s="16" t="s">
        <v>10961</v>
      </c>
      <c r="H1640" s="16" t="s">
        <v>29917</v>
      </c>
      <c r="I1640" s="16" t="s">
        <v>6899</v>
      </c>
    </row>
    <row r="1641" spans="1:10">
      <c r="A1641" s="16" t="s">
        <v>32270</v>
      </c>
      <c r="B1641" s="52" t="s">
        <v>22092</v>
      </c>
      <c r="C1641" s="16" t="str">
        <f t="shared" si="25"/>
        <v>028 - 019</v>
      </c>
      <c r="D1641" s="52" t="s">
        <v>36059</v>
      </c>
      <c r="E1641" s="52" t="s">
        <v>32659</v>
      </c>
      <c r="F1641" s="16" t="s">
        <v>32271</v>
      </c>
      <c r="G1641" s="16" t="s">
        <v>32658</v>
      </c>
      <c r="H1641" s="16" t="s">
        <v>32660</v>
      </c>
      <c r="I1641" s="16" t="s">
        <v>32272</v>
      </c>
      <c r="J1641" s="16"/>
    </row>
    <row r="1642" spans="1:10">
      <c r="A1642" s="16" t="s">
        <v>36820</v>
      </c>
      <c r="B1642" s="52" t="s">
        <v>19118</v>
      </c>
      <c r="C1642" s="16" t="str">
        <f t="shared" si="25"/>
        <v>063 - 013</v>
      </c>
      <c r="D1642" s="52" t="s">
        <v>36059</v>
      </c>
      <c r="E1642" s="52" t="s">
        <v>30281</v>
      </c>
      <c r="F1642" s="16" t="s">
        <v>36821</v>
      </c>
      <c r="G1642" s="16" t="s">
        <v>30319</v>
      </c>
      <c r="H1642" s="16" t="s">
        <v>30282</v>
      </c>
      <c r="I1642" s="16" t="s">
        <v>35464</v>
      </c>
      <c r="J1642" s="16"/>
    </row>
    <row r="1643" spans="1:10">
      <c r="A1643" s="16" t="s">
        <v>19064</v>
      </c>
      <c r="B1643" s="52" t="s">
        <v>25572</v>
      </c>
      <c r="C1643" s="16" t="str">
        <f t="shared" si="25"/>
        <v>036 - 004</v>
      </c>
      <c r="D1643" s="52" t="s">
        <v>36059</v>
      </c>
      <c r="E1643" s="52" t="s">
        <v>37427</v>
      </c>
      <c r="F1643" s="16" t="s">
        <v>19065</v>
      </c>
      <c r="G1643" s="16" t="s">
        <v>37426</v>
      </c>
      <c r="H1643" s="16" t="s">
        <v>35981</v>
      </c>
      <c r="I1643" s="16" t="s">
        <v>19066</v>
      </c>
      <c r="J1643" s="16"/>
    </row>
    <row r="1644" spans="1:10">
      <c r="A1644" s="16" t="s">
        <v>34877</v>
      </c>
      <c r="B1644" s="52" t="s">
        <v>29781</v>
      </c>
      <c r="C1644" s="16" t="str">
        <f t="shared" si="25"/>
        <v>018 - 026</v>
      </c>
      <c r="D1644" s="52" t="s">
        <v>36059</v>
      </c>
      <c r="E1644" s="52" t="s">
        <v>35975</v>
      </c>
      <c r="F1644" s="16" t="s">
        <v>25210</v>
      </c>
      <c r="G1644" s="16" t="s">
        <v>35974</v>
      </c>
      <c r="H1644" s="16" t="s">
        <v>32666</v>
      </c>
      <c r="I1644" s="16" t="s">
        <v>34878</v>
      </c>
      <c r="J1644" s="16"/>
    </row>
    <row r="1645" spans="1:10">
      <c r="A1645" s="16" t="s">
        <v>28364</v>
      </c>
      <c r="B1645" s="52" t="s">
        <v>29782</v>
      </c>
      <c r="C1645" s="16" t="str">
        <f t="shared" si="25"/>
        <v>018 - 815</v>
      </c>
      <c r="D1645" s="52"/>
      <c r="E1645" s="52" t="s">
        <v>35975</v>
      </c>
      <c r="F1645" s="16"/>
      <c r="G1645" s="16" t="s">
        <v>35974</v>
      </c>
      <c r="H1645" s="16" t="s">
        <v>32666</v>
      </c>
      <c r="I1645" s="16" t="s">
        <v>28365</v>
      </c>
      <c r="J1645" s="16" t="s">
        <v>34487</v>
      </c>
    </row>
    <row r="1646" spans="1:10">
      <c r="A1646" s="16" t="s">
        <v>16894</v>
      </c>
      <c r="B1646" s="52" t="s">
        <v>36333</v>
      </c>
      <c r="C1646" s="16" t="str">
        <f t="shared" si="25"/>
        <v>066 - 016</v>
      </c>
      <c r="D1646" s="52" t="s">
        <v>34487</v>
      </c>
      <c r="E1646" s="52" t="s">
        <v>3383</v>
      </c>
      <c r="F1646" s="16" t="s">
        <v>3468</v>
      </c>
      <c r="G1646" s="16" t="s">
        <v>3382</v>
      </c>
      <c r="H1646" s="16" t="s">
        <v>15395</v>
      </c>
      <c r="I1646" s="16" t="s">
        <v>3469</v>
      </c>
    </row>
    <row r="1647" spans="1:10">
      <c r="A1647" s="16" t="s">
        <v>2324</v>
      </c>
      <c r="B1647" s="52" t="s">
        <v>34073</v>
      </c>
      <c r="C1647" s="16" t="str">
        <f t="shared" si="25"/>
        <v>017 - 819</v>
      </c>
      <c r="D1647" s="52"/>
      <c r="E1647" s="52" t="s">
        <v>22538</v>
      </c>
      <c r="G1647" s="16" t="s">
        <v>22537</v>
      </c>
      <c r="H1647" s="16" t="s">
        <v>32666</v>
      </c>
      <c r="I1647" s="16" t="s">
        <v>2325</v>
      </c>
      <c r="J1647" s="16" t="s">
        <v>34487</v>
      </c>
    </row>
    <row r="1648" spans="1:10">
      <c r="A1648" s="16" t="s">
        <v>14072</v>
      </c>
      <c r="B1648" s="52" t="s">
        <v>12257</v>
      </c>
      <c r="C1648" s="16" t="str">
        <f t="shared" si="25"/>
        <v>014 - 803</v>
      </c>
      <c r="D1648" s="52"/>
      <c r="E1648" s="52" t="s">
        <v>31453</v>
      </c>
      <c r="F1648" s="16"/>
      <c r="G1648" s="16" t="s">
        <v>31452</v>
      </c>
      <c r="H1648" s="16" t="s">
        <v>32666</v>
      </c>
      <c r="I1648" s="16" t="s">
        <v>1516</v>
      </c>
      <c r="J1648" s="16" t="s">
        <v>34487</v>
      </c>
    </row>
    <row r="1649" spans="1:10">
      <c r="A1649" s="16" t="s">
        <v>17931</v>
      </c>
      <c r="B1649" s="52" t="s">
        <v>215</v>
      </c>
      <c r="C1649" s="16" t="str">
        <f t="shared" si="25"/>
        <v>037 - 010</v>
      </c>
      <c r="D1649" s="52" t="s">
        <v>34487</v>
      </c>
      <c r="E1649" s="52" t="s">
        <v>30682</v>
      </c>
      <c r="F1649" s="16" t="s">
        <v>22864</v>
      </c>
      <c r="G1649" s="16" t="s">
        <v>30681</v>
      </c>
      <c r="H1649" s="16" t="s">
        <v>35981</v>
      </c>
      <c r="I1649" s="16" t="s">
        <v>22865</v>
      </c>
    </row>
    <row r="1650" spans="1:10">
      <c r="A1650" s="16" t="s">
        <v>20905</v>
      </c>
      <c r="B1650" s="52" t="s">
        <v>34857</v>
      </c>
      <c r="C1650" s="16" t="str">
        <f t="shared" si="25"/>
        <v>I99 - 404</v>
      </c>
      <c r="D1650" s="52"/>
      <c r="E1650" s="52" t="s">
        <v>10726</v>
      </c>
      <c r="G1650" s="16" t="s">
        <v>10725</v>
      </c>
      <c r="H1650" s="16" t="s">
        <v>10727</v>
      </c>
      <c r="I1650" s="16" t="s">
        <v>20906</v>
      </c>
      <c r="J1650" s="16"/>
    </row>
    <row r="1651" spans="1:10">
      <c r="A1651" s="16" t="s">
        <v>20098</v>
      </c>
      <c r="B1651" s="52" t="s">
        <v>6438</v>
      </c>
      <c r="C1651" s="16" t="str">
        <f t="shared" si="25"/>
        <v>022 - 038</v>
      </c>
      <c r="D1651" s="52" t="s">
        <v>34487</v>
      </c>
      <c r="E1651" s="52" t="s">
        <v>4777</v>
      </c>
      <c r="F1651" s="16" t="s">
        <v>16232</v>
      </c>
      <c r="G1651" s="16" t="s">
        <v>4776</v>
      </c>
      <c r="H1651" s="16" t="s">
        <v>4778</v>
      </c>
      <c r="I1651" s="16" t="s">
        <v>20099</v>
      </c>
    </row>
    <row r="1652" spans="1:10">
      <c r="A1652" s="16" t="s">
        <v>20207</v>
      </c>
      <c r="B1652" s="52" t="s">
        <v>5746</v>
      </c>
      <c r="C1652" s="16" t="str">
        <f t="shared" si="25"/>
        <v>004 - 037</v>
      </c>
      <c r="D1652" s="52" t="s">
        <v>36059</v>
      </c>
      <c r="E1652" s="52" t="s">
        <v>10758</v>
      </c>
      <c r="F1652" s="16" t="s">
        <v>20208</v>
      </c>
      <c r="G1652" s="16" t="s">
        <v>10757</v>
      </c>
      <c r="H1652" s="16" t="s">
        <v>10732</v>
      </c>
      <c r="I1652" s="16" t="s">
        <v>20209</v>
      </c>
      <c r="J1652" s="16"/>
    </row>
    <row r="1653" spans="1:10">
      <c r="A1653" s="16" t="s">
        <v>3725</v>
      </c>
      <c r="B1653" s="52" t="s">
        <v>19242</v>
      </c>
      <c r="C1653" s="16" t="str">
        <f t="shared" si="25"/>
        <v>025 - 023</v>
      </c>
      <c r="D1653" s="52" t="s">
        <v>34487</v>
      </c>
      <c r="E1653" s="52" t="s">
        <v>36071</v>
      </c>
      <c r="F1653" s="16" t="s">
        <v>16055</v>
      </c>
      <c r="G1653" s="16" t="s">
        <v>36070</v>
      </c>
      <c r="H1653" s="16" t="s">
        <v>32660</v>
      </c>
      <c r="I1653" s="16" t="s">
        <v>22216</v>
      </c>
      <c r="J1653" s="16"/>
    </row>
    <row r="1654" spans="1:10">
      <c r="A1654" s="16" t="s">
        <v>26222</v>
      </c>
      <c r="B1654" s="52" t="s">
        <v>37208</v>
      </c>
      <c r="C1654" s="16" t="str">
        <f t="shared" si="25"/>
        <v>031 - 704</v>
      </c>
      <c r="D1654" s="52"/>
      <c r="E1654" s="52" t="s">
        <v>7531</v>
      </c>
      <c r="F1654" s="16"/>
      <c r="G1654" s="16" t="s">
        <v>7530</v>
      </c>
      <c r="H1654" s="16" t="s">
        <v>30334</v>
      </c>
      <c r="I1654" s="16" t="s">
        <v>26223</v>
      </c>
      <c r="J1654" s="16" t="s">
        <v>34487</v>
      </c>
    </row>
    <row r="1655" spans="1:10">
      <c r="A1655" s="16" t="s">
        <v>25781</v>
      </c>
      <c r="B1655" s="52" t="s">
        <v>6637</v>
      </c>
      <c r="C1655" s="16" t="str">
        <f t="shared" si="25"/>
        <v>058 - 016</v>
      </c>
      <c r="D1655" s="52" t="s">
        <v>36059</v>
      </c>
      <c r="E1655" s="52" t="s">
        <v>10753</v>
      </c>
      <c r="F1655" s="16" t="s">
        <v>25782</v>
      </c>
      <c r="G1655" s="16" t="s">
        <v>10752</v>
      </c>
      <c r="H1655" s="16" t="s">
        <v>20396</v>
      </c>
      <c r="I1655" s="16" t="s">
        <v>25783</v>
      </c>
    </row>
    <row r="1656" spans="1:10">
      <c r="A1656" s="16" t="s">
        <v>17954</v>
      </c>
      <c r="B1656" s="52" t="s">
        <v>12824</v>
      </c>
      <c r="C1656" s="16" t="str">
        <f t="shared" si="25"/>
        <v>029 - 009</v>
      </c>
      <c r="D1656" s="52" t="s">
        <v>34487</v>
      </c>
      <c r="E1656" s="52" t="s">
        <v>25917</v>
      </c>
      <c r="F1656" s="16" t="s">
        <v>17955</v>
      </c>
      <c r="G1656" s="16" t="s">
        <v>25916</v>
      </c>
      <c r="H1656" s="16" t="s">
        <v>32660</v>
      </c>
      <c r="I1656" s="16" t="s">
        <v>17956</v>
      </c>
    </row>
    <row r="1657" spans="1:10">
      <c r="A1657" s="16" t="s">
        <v>18025</v>
      </c>
      <c r="B1657" s="52" t="s">
        <v>9295</v>
      </c>
      <c r="C1657" s="16" t="str">
        <f t="shared" si="25"/>
        <v>022 - 039</v>
      </c>
      <c r="D1657" s="52" t="s">
        <v>34487</v>
      </c>
      <c r="E1657" s="52" t="s">
        <v>4777</v>
      </c>
      <c r="F1657" s="16" t="s">
        <v>18026</v>
      </c>
      <c r="G1657" s="16" t="s">
        <v>4776</v>
      </c>
      <c r="H1657" s="16" t="s">
        <v>4778</v>
      </c>
      <c r="I1657" s="16" t="s">
        <v>18027</v>
      </c>
    </row>
    <row r="1658" spans="1:10">
      <c r="A1658" s="16" t="s">
        <v>13036</v>
      </c>
      <c r="B1658" s="52" t="s">
        <v>33711</v>
      </c>
      <c r="C1658" s="16" t="str">
        <f t="shared" si="25"/>
        <v>076 - 018</v>
      </c>
      <c r="D1658" s="52" t="s">
        <v>34487</v>
      </c>
      <c r="E1658" s="52" t="s">
        <v>13510</v>
      </c>
      <c r="F1658" s="16" t="s">
        <v>13508</v>
      </c>
      <c r="G1658" s="16" t="s">
        <v>13509</v>
      </c>
      <c r="H1658" s="16" t="s">
        <v>13511</v>
      </c>
      <c r="I1658" s="16" t="s">
        <v>13037</v>
      </c>
    </row>
    <row r="1659" spans="1:10">
      <c r="A1659" s="16" t="s">
        <v>11280</v>
      </c>
      <c r="B1659" s="52" t="s">
        <v>20777</v>
      </c>
      <c r="C1659" s="16" t="str">
        <f t="shared" si="25"/>
        <v>061 - 012</v>
      </c>
      <c r="D1659" s="52" t="s">
        <v>36059</v>
      </c>
      <c r="E1659" s="52" t="s">
        <v>26249</v>
      </c>
      <c r="F1659" s="16" t="s">
        <v>11281</v>
      </c>
      <c r="G1659" s="16" t="s">
        <v>26248</v>
      </c>
      <c r="H1659" s="16" t="s">
        <v>30282</v>
      </c>
      <c r="I1659" s="16" t="s">
        <v>11282</v>
      </c>
    </row>
    <row r="1660" spans="1:10">
      <c r="A1660" s="16" t="s">
        <v>35233</v>
      </c>
      <c r="B1660" s="52" t="s">
        <v>12825</v>
      </c>
      <c r="C1660" s="16" t="str">
        <f t="shared" si="25"/>
        <v>029 - 010</v>
      </c>
      <c r="D1660" s="52" t="s">
        <v>34487</v>
      </c>
      <c r="E1660" s="52" t="s">
        <v>25917</v>
      </c>
      <c r="F1660" s="16" t="s">
        <v>35234</v>
      </c>
      <c r="G1660" s="16" t="s">
        <v>25916</v>
      </c>
      <c r="H1660" s="16" t="s">
        <v>32660</v>
      </c>
      <c r="I1660" s="16" t="s">
        <v>35235</v>
      </c>
    </row>
    <row r="1661" spans="1:10">
      <c r="A1661" s="16" t="s">
        <v>28272</v>
      </c>
      <c r="B1661" s="52" t="s">
        <v>14162</v>
      </c>
      <c r="C1661" s="16" t="str">
        <f t="shared" si="25"/>
        <v>008 - 807</v>
      </c>
      <c r="D1661" s="52"/>
      <c r="E1661" s="52" t="s">
        <v>16664</v>
      </c>
      <c r="F1661" s="16"/>
      <c r="G1661" s="16" t="s">
        <v>16663</v>
      </c>
      <c r="H1661" s="16" t="s">
        <v>34573</v>
      </c>
      <c r="I1661" s="16" t="s">
        <v>28273</v>
      </c>
      <c r="J1661" s="16" t="s">
        <v>34487</v>
      </c>
    </row>
    <row r="1662" spans="1:10">
      <c r="A1662" s="16" t="s">
        <v>27712</v>
      </c>
      <c r="B1662" s="52" t="s">
        <v>16482</v>
      </c>
      <c r="C1662" s="16" t="str">
        <f t="shared" si="25"/>
        <v>071 - 009</v>
      </c>
      <c r="D1662" s="52" t="s">
        <v>34487</v>
      </c>
      <c r="E1662" s="52" t="s">
        <v>13516</v>
      </c>
      <c r="F1662" s="16" t="s">
        <v>27713</v>
      </c>
      <c r="G1662" s="16" t="s">
        <v>13515</v>
      </c>
      <c r="H1662" s="16" t="s">
        <v>37422</v>
      </c>
      <c r="I1662" s="16" t="s">
        <v>27714</v>
      </c>
      <c r="J1662" s="16"/>
    </row>
    <row r="1663" spans="1:10">
      <c r="A1663" s="16" t="s">
        <v>30495</v>
      </c>
      <c r="B1663" s="52" t="s">
        <v>17822</v>
      </c>
      <c r="C1663" s="16" t="str">
        <f t="shared" si="25"/>
        <v>041 - 801</v>
      </c>
      <c r="D1663" s="52"/>
      <c r="E1663" s="52" t="s">
        <v>31873</v>
      </c>
      <c r="F1663" s="16"/>
      <c r="G1663" s="16" t="s">
        <v>31872</v>
      </c>
      <c r="H1663" s="16" t="s">
        <v>20397</v>
      </c>
      <c r="I1663" s="16" t="s">
        <v>30496</v>
      </c>
      <c r="J1663" s="16" t="s">
        <v>34487</v>
      </c>
    </row>
    <row r="1664" spans="1:10">
      <c r="A1664" s="16" t="s">
        <v>11283</v>
      </c>
      <c r="B1664" s="52" t="s">
        <v>17499</v>
      </c>
      <c r="C1664" s="16" t="str">
        <f t="shared" si="25"/>
        <v>096 - 012</v>
      </c>
      <c r="D1664" s="52" t="s">
        <v>36059</v>
      </c>
      <c r="E1664" s="52" t="s">
        <v>14652</v>
      </c>
      <c r="F1664" s="16" t="s">
        <v>11284</v>
      </c>
      <c r="G1664" s="16" t="s">
        <v>14651</v>
      </c>
      <c r="H1664" s="16" t="s">
        <v>10732</v>
      </c>
      <c r="I1664" s="16" t="s">
        <v>11285</v>
      </c>
    </row>
    <row r="1665" spans="1:10">
      <c r="A1665" s="16" t="s">
        <v>642</v>
      </c>
      <c r="B1665" s="52" t="s">
        <v>16229</v>
      </c>
      <c r="C1665" s="16" t="str">
        <f t="shared" ref="C1665:C1728" si="26">MID(A1665,1,3) &amp;" - " &amp;MID(A1665,4,3)</f>
        <v>002 - 027</v>
      </c>
      <c r="D1665" s="52" t="s">
        <v>36059</v>
      </c>
      <c r="E1665" s="52" t="s">
        <v>36066</v>
      </c>
      <c r="F1665" s="16" t="s">
        <v>643</v>
      </c>
      <c r="G1665" s="16" t="s">
        <v>20457</v>
      </c>
      <c r="H1665" s="16" t="s">
        <v>10732</v>
      </c>
      <c r="I1665" s="16" t="s">
        <v>11285</v>
      </c>
      <c r="J1665" s="16" t="s">
        <v>7990</v>
      </c>
    </row>
    <row r="1666" spans="1:10">
      <c r="A1666" s="16" t="s">
        <v>12266</v>
      </c>
      <c r="B1666" s="52" t="s">
        <v>29598</v>
      </c>
      <c r="C1666" s="16" t="str">
        <f t="shared" si="26"/>
        <v>001 - 050</v>
      </c>
      <c r="D1666" s="52" t="s">
        <v>36059</v>
      </c>
      <c r="E1666" s="52" t="s">
        <v>37671</v>
      </c>
      <c r="F1666" s="16" t="s">
        <v>772</v>
      </c>
      <c r="G1666" s="16" t="s">
        <v>37670</v>
      </c>
      <c r="H1666" s="16" t="s">
        <v>10732</v>
      </c>
      <c r="I1666" s="16" t="s">
        <v>12267</v>
      </c>
    </row>
    <row r="1667" spans="1:10">
      <c r="A1667" s="16" t="s">
        <v>644</v>
      </c>
      <c r="B1667" s="52" t="s">
        <v>29783</v>
      </c>
      <c r="C1667" s="16" t="str">
        <f t="shared" si="26"/>
        <v>018 - 027</v>
      </c>
      <c r="D1667" s="52" t="s">
        <v>36059</v>
      </c>
      <c r="E1667" s="52" t="s">
        <v>35975</v>
      </c>
      <c r="F1667" s="16" t="s">
        <v>645</v>
      </c>
      <c r="G1667" s="16" t="s">
        <v>35974</v>
      </c>
      <c r="H1667" s="16" t="s">
        <v>32666</v>
      </c>
      <c r="I1667" s="16" t="s">
        <v>646</v>
      </c>
    </row>
    <row r="1668" spans="1:10">
      <c r="A1668" s="16" t="s">
        <v>13318</v>
      </c>
      <c r="B1668" s="52" t="s">
        <v>22093</v>
      </c>
      <c r="C1668" s="16" t="str">
        <f t="shared" si="26"/>
        <v>028 - 021</v>
      </c>
      <c r="D1668" s="52" t="s">
        <v>34487</v>
      </c>
      <c r="E1668" s="52" t="s">
        <v>32659</v>
      </c>
      <c r="F1668" s="16" t="s">
        <v>37474</v>
      </c>
      <c r="G1668" s="16" t="s">
        <v>32658</v>
      </c>
      <c r="H1668" s="16" t="s">
        <v>32660</v>
      </c>
      <c r="I1668" s="16" t="s">
        <v>13319</v>
      </c>
      <c r="J1668" s="16"/>
    </row>
    <row r="1669" spans="1:10">
      <c r="A1669" s="16" t="s">
        <v>25784</v>
      </c>
      <c r="B1669" s="52" t="s">
        <v>35810</v>
      </c>
      <c r="C1669" s="16" t="str">
        <f t="shared" si="26"/>
        <v>064 - 016</v>
      </c>
      <c r="D1669" s="52" t="s">
        <v>36059</v>
      </c>
      <c r="E1669" s="52" t="s">
        <v>27583</v>
      </c>
      <c r="F1669" s="16" t="s">
        <v>19136</v>
      </c>
      <c r="G1669" s="16" t="s">
        <v>27582</v>
      </c>
      <c r="H1669" s="16" t="s">
        <v>30282</v>
      </c>
      <c r="I1669" s="16" t="s">
        <v>25785</v>
      </c>
    </row>
    <row r="1670" spans="1:10">
      <c r="A1670" s="16" t="s">
        <v>32273</v>
      </c>
      <c r="B1670" s="52" t="s">
        <v>13702</v>
      </c>
      <c r="C1670" s="16" t="str">
        <f t="shared" si="26"/>
        <v>080 - 019</v>
      </c>
      <c r="D1670" s="52" t="s">
        <v>36059</v>
      </c>
      <c r="E1670" s="52" t="s">
        <v>1692</v>
      </c>
      <c r="F1670" s="16" t="s">
        <v>27376</v>
      </c>
      <c r="G1670" s="16" t="s">
        <v>1691</v>
      </c>
      <c r="H1670" s="16" t="s">
        <v>4772</v>
      </c>
      <c r="I1670" s="16" t="s">
        <v>32274</v>
      </c>
      <c r="J1670" s="16"/>
    </row>
    <row r="1671" spans="1:10">
      <c r="A1671" s="16" t="s">
        <v>20563</v>
      </c>
      <c r="B1671" s="52" t="s">
        <v>29599</v>
      </c>
      <c r="C1671" s="16" t="str">
        <f t="shared" si="26"/>
        <v>001 - 051</v>
      </c>
      <c r="D1671" s="52" t="s">
        <v>36059</v>
      </c>
      <c r="E1671" s="52" t="s">
        <v>37671</v>
      </c>
      <c r="F1671" s="16" t="s">
        <v>25207</v>
      </c>
      <c r="G1671" s="16" t="s">
        <v>37670</v>
      </c>
      <c r="H1671" s="16" t="s">
        <v>10732</v>
      </c>
      <c r="I1671" s="16" t="s">
        <v>20564</v>
      </c>
      <c r="J1671" s="16"/>
    </row>
    <row r="1672" spans="1:10">
      <c r="A1672" s="16" t="s">
        <v>27072</v>
      </c>
      <c r="B1672" s="52" t="s">
        <v>18156</v>
      </c>
      <c r="C1672" s="16" t="str">
        <f t="shared" si="26"/>
        <v>015 - 046</v>
      </c>
      <c r="D1672" s="52" t="s">
        <v>36059</v>
      </c>
      <c r="E1672" s="52" t="s">
        <v>32665</v>
      </c>
      <c r="F1672" s="16" t="s">
        <v>424</v>
      </c>
      <c r="G1672" s="16" t="s">
        <v>32664</v>
      </c>
      <c r="H1672" s="16" t="s">
        <v>32666</v>
      </c>
      <c r="I1672" s="16" t="s">
        <v>27073</v>
      </c>
    </row>
    <row r="1673" spans="1:10">
      <c r="A1673" s="16" t="s">
        <v>22484</v>
      </c>
      <c r="B1673" s="52" t="s">
        <v>29779</v>
      </c>
      <c r="C1673" s="16" t="str">
        <f t="shared" si="26"/>
        <v>005 - 017</v>
      </c>
      <c r="D1673" s="52" t="s">
        <v>36059</v>
      </c>
      <c r="E1673" s="52" t="s">
        <v>18693</v>
      </c>
      <c r="F1673" s="16" t="s">
        <v>22485</v>
      </c>
      <c r="G1673" s="16" t="s">
        <v>18692</v>
      </c>
      <c r="H1673" s="16" t="s">
        <v>10732</v>
      </c>
      <c r="I1673" s="16" t="s">
        <v>22486</v>
      </c>
    </row>
    <row r="1674" spans="1:10">
      <c r="A1674" s="16" t="s">
        <v>17275</v>
      </c>
      <c r="B1674" s="52" t="s">
        <v>9038</v>
      </c>
      <c r="C1674" s="16" t="str">
        <f t="shared" si="26"/>
        <v>010 - 806</v>
      </c>
      <c r="D1674" s="52"/>
      <c r="E1674" s="52" t="s">
        <v>30437</v>
      </c>
      <c r="F1674" s="16"/>
      <c r="G1674" s="16" t="s">
        <v>30436</v>
      </c>
      <c r="H1674" s="16" t="s">
        <v>34573</v>
      </c>
      <c r="I1674" s="16" t="s">
        <v>17276</v>
      </c>
      <c r="J1674" s="16" t="s">
        <v>34487</v>
      </c>
    </row>
    <row r="1675" spans="1:10">
      <c r="A1675" s="16" t="s">
        <v>9818</v>
      </c>
      <c r="B1675" s="52" t="s">
        <v>4198</v>
      </c>
      <c r="C1675" s="16" t="str">
        <f t="shared" si="26"/>
        <v>056 - 011</v>
      </c>
      <c r="D1675" s="52" t="s">
        <v>34487</v>
      </c>
      <c r="E1675" s="52" t="s">
        <v>29533</v>
      </c>
      <c r="F1675" s="16" t="s">
        <v>31644</v>
      </c>
      <c r="G1675" s="16" t="s">
        <v>29532</v>
      </c>
      <c r="H1675" s="16" t="s">
        <v>20396</v>
      </c>
      <c r="I1675" s="16" t="s">
        <v>9819</v>
      </c>
    </row>
    <row r="1676" spans="1:10">
      <c r="A1676" s="16" t="s">
        <v>27715</v>
      </c>
      <c r="B1676" s="52" t="s">
        <v>31850</v>
      </c>
      <c r="C1676" s="16" t="str">
        <f t="shared" si="26"/>
        <v>093 - 009</v>
      </c>
      <c r="D1676" s="52" t="s">
        <v>34487</v>
      </c>
      <c r="E1676" s="52" t="s">
        <v>14112</v>
      </c>
      <c r="F1676" s="16" t="s">
        <v>3333</v>
      </c>
      <c r="G1676" s="16" t="s">
        <v>14111</v>
      </c>
      <c r="H1676" s="16" t="s">
        <v>30334</v>
      </c>
      <c r="I1676" s="16" t="s">
        <v>27716</v>
      </c>
      <c r="J1676" s="16"/>
    </row>
    <row r="1677" spans="1:10">
      <c r="A1677" s="16" t="s">
        <v>8588</v>
      </c>
      <c r="B1677" s="52" t="s">
        <v>29784</v>
      </c>
      <c r="C1677" s="16" t="str">
        <f t="shared" si="26"/>
        <v>018 - 028</v>
      </c>
      <c r="D1677" s="52" t="s">
        <v>36059</v>
      </c>
      <c r="E1677" s="52" t="s">
        <v>35975</v>
      </c>
      <c r="F1677" s="16" t="s">
        <v>25210</v>
      </c>
      <c r="G1677" s="16" t="s">
        <v>35974</v>
      </c>
      <c r="H1677" s="16" t="s">
        <v>32666</v>
      </c>
      <c r="I1677" s="16" t="s">
        <v>8589</v>
      </c>
    </row>
    <row r="1678" spans="1:10">
      <c r="A1678" s="16" t="s">
        <v>19976</v>
      </c>
      <c r="B1678" s="52" t="s">
        <v>9296</v>
      </c>
      <c r="C1678" s="16" t="str">
        <f t="shared" si="26"/>
        <v>022 - 816</v>
      </c>
      <c r="D1678" s="52"/>
      <c r="E1678" s="52" t="s">
        <v>4777</v>
      </c>
      <c r="F1678" s="16"/>
      <c r="G1678" s="16" t="s">
        <v>4776</v>
      </c>
      <c r="H1678" s="16" t="s">
        <v>4778</v>
      </c>
      <c r="I1678" s="16" t="s">
        <v>19977</v>
      </c>
      <c r="J1678" s="16" t="s">
        <v>34487</v>
      </c>
    </row>
    <row r="1679" spans="1:10">
      <c r="A1679" s="16" t="s">
        <v>31779</v>
      </c>
      <c r="B1679" s="52" t="s">
        <v>33672</v>
      </c>
      <c r="C1679" s="16" t="str">
        <f t="shared" si="26"/>
        <v>702 - 708</v>
      </c>
      <c r="D1679" s="52"/>
      <c r="E1679" s="52"/>
      <c r="F1679" s="16"/>
      <c r="G1679" s="16" t="s">
        <v>17438</v>
      </c>
      <c r="H1679" s="16" t="s">
        <v>10727</v>
      </c>
      <c r="I1679" s="16" t="s">
        <v>23913</v>
      </c>
      <c r="J1679" s="16" t="s">
        <v>34487</v>
      </c>
    </row>
    <row r="1680" spans="1:10">
      <c r="A1680" s="16" t="s">
        <v>11196</v>
      </c>
      <c r="B1680" s="52" t="s">
        <v>15739</v>
      </c>
      <c r="C1680" s="16" t="str">
        <f t="shared" si="26"/>
        <v>084 - 011</v>
      </c>
      <c r="D1680" s="52" t="s">
        <v>36059</v>
      </c>
      <c r="E1680" s="52" t="s">
        <v>18698</v>
      </c>
      <c r="F1680" s="16" t="s">
        <v>14619</v>
      </c>
      <c r="G1680" s="16" t="s">
        <v>18697</v>
      </c>
      <c r="H1680" s="16" t="s">
        <v>29917</v>
      </c>
      <c r="I1680" s="16" t="s">
        <v>14620</v>
      </c>
    </row>
    <row r="1681" spans="1:10">
      <c r="A1681" s="16" t="s">
        <v>23515</v>
      </c>
      <c r="B1681" s="52" t="s">
        <v>30660</v>
      </c>
      <c r="C1681" s="16" t="str">
        <f t="shared" si="26"/>
        <v>089 - 005</v>
      </c>
      <c r="D1681" s="52" t="s">
        <v>36059</v>
      </c>
      <c r="E1681" s="52" t="s">
        <v>37416</v>
      </c>
      <c r="F1681" s="16" t="s">
        <v>17836</v>
      </c>
      <c r="G1681" s="16" t="s">
        <v>37415</v>
      </c>
      <c r="H1681" s="16" t="s">
        <v>29917</v>
      </c>
      <c r="I1681" s="16" t="s">
        <v>23516</v>
      </c>
    </row>
    <row r="1682" spans="1:10">
      <c r="A1682" s="16" t="s">
        <v>33115</v>
      </c>
      <c r="B1682" s="52" t="s">
        <v>4199</v>
      </c>
      <c r="C1682" s="16" t="str">
        <f t="shared" si="26"/>
        <v>056 - 012</v>
      </c>
      <c r="D1682" s="52" t="s">
        <v>36059</v>
      </c>
      <c r="E1682" s="52" t="s">
        <v>29533</v>
      </c>
      <c r="F1682" s="16" t="s">
        <v>27238</v>
      </c>
      <c r="G1682" s="16" t="s">
        <v>29532</v>
      </c>
      <c r="H1682" s="16" t="s">
        <v>20396</v>
      </c>
      <c r="I1682" s="16" t="s">
        <v>27239</v>
      </c>
      <c r="J1682" s="16"/>
    </row>
    <row r="1683" spans="1:10">
      <c r="A1683" s="16" t="s">
        <v>12471</v>
      </c>
      <c r="B1683" s="52" t="s">
        <v>29600</v>
      </c>
      <c r="C1683" s="16" t="str">
        <f t="shared" si="26"/>
        <v>001 - 052</v>
      </c>
      <c r="D1683" s="52" t="s">
        <v>34487</v>
      </c>
      <c r="E1683" s="52" t="s">
        <v>37671</v>
      </c>
      <c r="F1683" s="16" t="s">
        <v>35568</v>
      </c>
      <c r="G1683" s="16" t="s">
        <v>37670</v>
      </c>
      <c r="H1683" s="16" t="s">
        <v>10732</v>
      </c>
      <c r="I1683" s="16" t="s">
        <v>12472</v>
      </c>
      <c r="J1683" s="16"/>
    </row>
    <row r="1684" spans="1:10">
      <c r="A1684" s="16" t="s">
        <v>16895</v>
      </c>
      <c r="B1684" s="52" t="s">
        <v>36334</v>
      </c>
      <c r="C1684" s="16" t="str">
        <f t="shared" si="26"/>
        <v>066 - 017</v>
      </c>
      <c r="D1684" s="52" t="s">
        <v>34487</v>
      </c>
      <c r="E1684" s="52" t="s">
        <v>3383</v>
      </c>
      <c r="F1684" s="16" t="s">
        <v>3400</v>
      </c>
      <c r="G1684" s="16" t="s">
        <v>3382</v>
      </c>
      <c r="H1684" s="16" t="s">
        <v>15395</v>
      </c>
      <c r="I1684" s="16" t="s">
        <v>3470</v>
      </c>
    </row>
    <row r="1685" spans="1:10">
      <c r="A1685" s="16" t="s">
        <v>5503</v>
      </c>
      <c r="B1685" s="52" t="s">
        <v>21351</v>
      </c>
      <c r="C1685" s="16" t="str">
        <f t="shared" si="26"/>
        <v>078 - 024</v>
      </c>
      <c r="D1685" s="52" t="s">
        <v>34487</v>
      </c>
      <c r="E1685" s="52" t="s">
        <v>1697</v>
      </c>
      <c r="F1685" s="16" t="s">
        <v>23527</v>
      </c>
      <c r="G1685" s="16" t="s">
        <v>1696</v>
      </c>
      <c r="H1685" s="16" t="s">
        <v>4772</v>
      </c>
      <c r="I1685" s="16" t="s">
        <v>75</v>
      </c>
    </row>
    <row r="1686" spans="1:10">
      <c r="A1686" s="16" t="s">
        <v>32714</v>
      </c>
      <c r="B1686" s="52" t="s">
        <v>29080</v>
      </c>
      <c r="C1686" s="16" t="str">
        <f t="shared" si="26"/>
        <v>065 - 024</v>
      </c>
      <c r="D1686" s="52" t="s">
        <v>34487</v>
      </c>
      <c r="E1686" s="52" t="s">
        <v>29546</v>
      </c>
      <c r="F1686" s="16" t="s">
        <v>30272</v>
      </c>
      <c r="G1686" s="16" t="s">
        <v>29545</v>
      </c>
      <c r="H1686" s="16" t="s">
        <v>30282</v>
      </c>
      <c r="I1686" s="16" t="s">
        <v>32715</v>
      </c>
    </row>
    <row r="1687" spans="1:10">
      <c r="A1687" s="16" t="s">
        <v>33178</v>
      </c>
      <c r="B1687" s="52" t="s">
        <v>28466</v>
      </c>
      <c r="C1687" s="16" t="str">
        <f t="shared" si="26"/>
        <v>054 - 006</v>
      </c>
      <c r="D1687" s="52" t="s">
        <v>34487</v>
      </c>
      <c r="E1687" s="52" t="s">
        <v>30442</v>
      </c>
      <c r="F1687" s="16" t="s">
        <v>37599</v>
      </c>
      <c r="G1687" s="16" t="s">
        <v>30441</v>
      </c>
      <c r="H1687" s="16" t="s">
        <v>1269</v>
      </c>
      <c r="I1687" s="16" t="s">
        <v>37600</v>
      </c>
      <c r="J1687" s="16"/>
    </row>
    <row r="1688" spans="1:10">
      <c r="A1688" s="16" t="s">
        <v>14940</v>
      </c>
      <c r="B1688" s="52" t="s">
        <v>1568</v>
      </c>
      <c r="C1688" s="16" t="str">
        <f t="shared" si="26"/>
        <v>003 - 033</v>
      </c>
      <c r="D1688" s="52" t="s">
        <v>34487</v>
      </c>
      <c r="E1688" s="52" t="s">
        <v>3328</v>
      </c>
      <c r="F1688" s="16" t="s">
        <v>14941</v>
      </c>
      <c r="G1688" s="16" t="s">
        <v>10731</v>
      </c>
      <c r="H1688" s="16" t="s">
        <v>10732</v>
      </c>
      <c r="I1688" s="16" t="s">
        <v>21396</v>
      </c>
      <c r="J1688" s="16" t="s">
        <v>7990</v>
      </c>
    </row>
    <row r="1689" spans="1:10">
      <c r="A1689" s="16" t="s">
        <v>21394</v>
      </c>
      <c r="B1689" s="52" t="s">
        <v>8553</v>
      </c>
      <c r="C1689" s="16" t="str">
        <f t="shared" si="26"/>
        <v>103 - 016</v>
      </c>
      <c r="D1689" s="52" t="s">
        <v>34487</v>
      </c>
      <c r="E1689" s="52" t="s">
        <v>14668</v>
      </c>
      <c r="F1689" s="16" t="s">
        <v>21395</v>
      </c>
      <c r="G1689" s="16" t="s">
        <v>14667</v>
      </c>
      <c r="H1689" s="16" t="s">
        <v>10732</v>
      </c>
      <c r="I1689" s="16" t="s">
        <v>21396</v>
      </c>
    </row>
    <row r="1690" spans="1:10">
      <c r="A1690" s="16" t="s">
        <v>30497</v>
      </c>
      <c r="B1690" s="52" t="s">
        <v>34774</v>
      </c>
      <c r="C1690" s="16" t="str">
        <f t="shared" si="26"/>
        <v>072 - 801</v>
      </c>
      <c r="D1690" s="52"/>
      <c r="E1690" s="52" t="s">
        <v>23759</v>
      </c>
      <c r="F1690" s="16"/>
      <c r="G1690" s="16" t="s">
        <v>23758</v>
      </c>
      <c r="H1690" s="16" t="s">
        <v>37422</v>
      </c>
      <c r="I1690" s="16" t="s">
        <v>30498</v>
      </c>
      <c r="J1690" s="16" t="s">
        <v>34487</v>
      </c>
    </row>
    <row r="1691" spans="1:10">
      <c r="A1691" s="16" t="s">
        <v>20688</v>
      </c>
      <c r="B1691" s="52" t="s">
        <v>31163</v>
      </c>
      <c r="C1691" s="16" t="str">
        <f t="shared" si="26"/>
        <v>018 - 029</v>
      </c>
      <c r="D1691" s="52" t="s">
        <v>36059</v>
      </c>
      <c r="E1691" s="52" t="s">
        <v>35975</v>
      </c>
      <c r="F1691" s="16" t="s">
        <v>20689</v>
      </c>
      <c r="G1691" s="16" t="s">
        <v>35974</v>
      </c>
      <c r="H1691" s="16" t="s">
        <v>32666</v>
      </c>
      <c r="I1691" s="16" t="s">
        <v>20690</v>
      </c>
    </row>
    <row r="1692" spans="1:10">
      <c r="A1692" s="16" t="s">
        <v>5792</v>
      </c>
      <c r="B1692" s="52" t="s">
        <v>14226</v>
      </c>
      <c r="C1692" s="16" t="str">
        <f t="shared" si="26"/>
        <v>020 - 008</v>
      </c>
      <c r="D1692" s="52" t="s">
        <v>36059</v>
      </c>
      <c r="E1692" s="52" t="s">
        <v>26789</v>
      </c>
      <c r="F1692" s="16" t="s">
        <v>5793</v>
      </c>
      <c r="G1692" s="16" t="s">
        <v>26788</v>
      </c>
      <c r="H1692" s="16" t="s">
        <v>32666</v>
      </c>
      <c r="I1692" s="16" t="s">
        <v>5794</v>
      </c>
      <c r="J1692" s="16"/>
    </row>
    <row r="1693" spans="1:10">
      <c r="A1693" s="16" t="s">
        <v>30499</v>
      </c>
      <c r="B1693" s="52" t="s">
        <v>13708</v>
      </c>
      <c r="C1693" s="16" t="str">
        <f t="shared" si="26"/>
        <v>080 - 801</v>
      </c>
      <c r="D1693" s="52"/>
      <c r="E1693" s="52" t="s">
        <v>1692</v>
      </c>
      <c r="F1693" s="16"/>
      <c r="G1693" s="16" t="s">
        <v>1691</v>
      </c>
      <c r="H1693" s="16" t="s">
        <v>4772</v>
      </c>
      <c r="I1693" s="16" t="s">
        <v>30500</v>
      </c>
      <c r="J1693" s="16" t="s">
        <v>34487</v>
      </c>
    </row>
    <row r="1694" spans="1:10">
      <c r="A1694" s="16" t="s">
        <v>21466</v>
      </c>
      <c r="B1694" s="52" t="s">
        <v>502</v>
      </c>
      <c r="C1694" s="16" t="str">
        <f t="shared" si="26"/>
        <v>003 - 034</v>
      </c>
      <c r="D1694" s="52" t="s">
        <v>34487</v>
      </c>
      <c r="E1694" s="52" t="s">
        <v>3328</v>
      </c>
      <c r="F1694" s="16" t="s">
        <v>21442</v>
      </c>
      <c r="G1694" s="16" t="s">
        <v>10731</v>
      </c>
      <c r="H1694" s="16" t="s">
        <v>10732</v>
      </c>
      <c r="I1694" s="16" t="s">
        <v>16914</v>
      </c>
      <c r="J1694" s="16" t="s">
        <v>7990</v>
      </c>
    </row>
    <row r="1695" spans="1:10">
      <c r="A1695" s="16" t="s">
        <v>5779</v>
      </c>
      <c r="B1695" s="52" t="s">
        <v>8554</v>
      </c>
      <c r="C1695" s="16" t="str">
        <f t="shared" si="26"/>
        <v>103 - 017</v>
      </c>
      <c r="D1695" s="52" t="s">
        <v>34487</v>
      </c>
      <c r="E1695" s="52" t="s">
        <v>14668</v>
      </c>
      <c r="F1695" s="16" t="s">
        <v>16913</v>
      </c>
      <c r="G1695" s="16" t="s">
        <v>14667</v>
      </c>
      <c r="H1695" s="16" t="s">
        <v>10732</v>
      </c>
      <c r="I1695" s="16" t="s">
        <v>16914</v>
      </c>
    </row>
    <row r="1696" spans="1:10">
      <c r="A1696" s="16" t="s">
        <v>14510</v>
      </c>
      <c r="B1696" s="52" t="s">
        <v>22019</v>
      </c>
      <c r="C1696" s="16" t="str">
        <f t="shared" si="26"/>
        <v>075 - 012</v>
      </c>
      <c r="D1696" s="52" t="s">
        <v>34487</v>
      </c>
      <c r="E1696" s="52" t="s">
        <v>25912</v>
      </c>
      <c r="F1696" s="16" t="s">
        <v>27443</v>
      </c>
      <c r="G1696" s="16" t="s">
        <v>31815</v>
      </c>
      <c r="H1696" s="16" t="s">
        <v>37422</v>
      </c>
      <c r="I1696" s="16" t="s">
        <v>25632</v>
      </c>
    </row>
    <row r="1697" spans="1:10">
      <c r="A1697" s="16" t="s">
        <v>4764</v>
      </c>
      <c r="B1697" s="52" t="s">
        <v>13709</v>
      </c>
      <c r="C1697" s="16" t="str">
        <f t="shared" si="26"/>
        <v>080 - 020</v>
      </c>
      <c r="D1697" s="52" t="s">
        <v>34487</v>
      </c>
      <c r="E1697" s="52" t="s">
        <v>1692</v>
      </c>
      <c r="F1697" s="16" t="s">
        <v>23685</v>
      </c>
      <c r="G1697" s="16" t="s">
        <v>1691</v>
      </c>
      <c r="H1697" s="16" t="s">
        <v>4772</v>
      </c>
      <c r="I1697" s="16" t="s">
        <v>4765</v>
      </c>
      <c r="J1697" s="16"/>
    </row>
    <row r="1698" spans="1:10">
      <c r="A1698" s="16" t="s">
        <v>1409</v>
      </c>
      <c r="B1698" s="52" t="s">
        <v>15915</v>
      </c>
      <c r="C1698" s="16" t="str">
        <f t="shared" si="26"/>
        <v>016 - 049</v>
      </c>
      <c r="D1698" s="52" t="s">
        <v>36059</v>
      </c>
      <c r="E1698" s="52" t="s">
        <v>10742</v>
      </c>
      <c r="F1698" s="16" t="s">
        <v>32627</v>
      </c>
      <c r="G1698" s="16" t="s">
        <v>10741</v>
      </c>
      <c r="H1698" s="16" t="s">
        <v>32666</v>
      </c>
      <c r="I1698" s="16" t="s">
        <v>1410</v>
      </c>
    </row>
    <row r="1699" spans="1:10">
      <c r="A1699" s="16" t="s">
        <v>20887</v>
      </c>
      <c r="B1699" s="52" t="s">
        <v>34775</v>
      </c>
      <c r="C1699" s="16" t="str">
        <f t="shared" si="26"/>
        <v>072 - 013</v>
      </c>
      <c r="D1699" s="52" t="s">
        <v>36059</v>
      </c>
      <c r="E1699" s="52" t="s">
        <v>23759</v>
      </c>
      <c r="F1699" s="16" t="s">
        <v>20888</v>
      </c>
      <c r="G1699" s="16" t="s">
        <v>23758</v>
      </c>
      <c r="H1699" s="16" t="s">
        <v>37422</v>
      </c>
      <c r="I1699" s="16" t="s">
        <v>20889</v>
      </c>
    </row>
    <row r="1700" spans="1:10">
      <c r="A1700" s="16" t="s">
        <v>7872</v>
      </c>
      <c r="B1700" s="52" t="s">
        <v>28857</v>
      </c>
      <c r="C1700" s="16" t="str">
        <f t="shared" si="26"/>
        <v>069 - 010</v>
      </c>
      <c r="D1700" s="52" t="s">
        <v>36059</v>
      </c>
      <c r="E1700" s="52" t="s">
        <v>36727</v>
      </c>
      <c r="F1700" s="16" t="s">
        <v>24768</v>
      </c>
      <c r="G1700" s="16" t="s">
        <v>36726</v>
      </c>
      <c r="H1700" s="16" t="s">
        <v>15395</v>
      </c>
      <c r="I1700" s="16" t="s">
        <v>29410</v>
      </c>
    </row>
    <row r="1701" spans="1:10">
      <c r="A1701" s="16" t="s">
        <v>20100</v>
      </c>
      <c r="B1701" s="52" t="s">
        <v>5747</v>
      </c>
      <c r="C1701" s="16" t="str">
        <f t="shared" si="26"/>
        <v>004 - 038</v>
      </c>
      <c r="D1701" s="52" t="s">
        <v>34487</v>
      </c>
      <c r="E1701" s="52" t="s">
        <v>10758</v>
      </c>
      <c r="F1701" s="16" t="s">
        <v>5763</v>
      </c>
      <c r="G1701" s="16" t="s">
        <v>10757</v>
      </c>
      <c r="H1701" s="16" t="s">
        <v>10732</v>
      </c>
      <c r="I1701" s="16" t="s">
        <v>20101</v>
      </c>
    </row>
    <row r="1702" spans="1:10">
      <c r="A1702" s="16" t="s">
        <v>368</v>
      </c>
      <c r="B1702" s="52" t="s">
        <v>35843</v>
      </c>
      <c r="C1702" s="16" t="str">
        <f t="shared" si="26"/>
        <v>035 - 018</v>
      </c>
      <c r="D1702" s="52" t="s">
        <v>34487</v>
      </c>
      <c r="E1702" s="52" t="s">
        <v>30432</v>
      </c>
      <c r="F1702" s="16" t="s">
        <v>369</v>
      </c>
      <c r="G1702" s="16" t="s">
        <v>30431</v>
      </c>
      <c r="H1702" s="16" t="s">
        <v>35981</v>
      </c>
      <c r="I1702" s="16" t="s">
        <v>370</v>
      </c>
    </row>
    <row r="1703" spans="1:10">
      <c r="A1703" s="16" t="s">
        <v>9216</v>
      </c>
      <c r="B1703" s="52" t="s">
        <v>24645</v>
      </c>
      <c r="C1703" s="16" t="str">
        <f t="shared" si="26"/>
        <v>019 - 821</v>
      </c>
      <c r="D1703" s="52"/>
      <c r="E1703" s="52" t="s">
        <v>23092</v>
      </c>
      <c r="G1703" s="16" t="s">
        <v>23091</v>
      </c>
      <c r="H1703" s="16" t="s">
        <v>32666</v>
      </c>
      <c r="I1703" s="16" t="s">
        <v>9217</v>
      </c>
      <c r="J1703" s="16" t="s">
        <v>34487</v>
      </c>
    </row>
    <row r="1704" spans="1:10">
      <c r="A1704" s="16" t="s">
        <v>18390</v>
      </c>
      <c r="B1704" s="52" t="s">
        <v>24646</v>
      </c>
      <c r="C1704" s="16" t="str">
        <f t="shared" si="26"/>
        <v>019 - 822</v>
      </c>
      <c r="D1704" s="52"/>
      <c r="E1704" s="52" t="s">
        <v>23092</v>
      </c>
      <c r="F1704" s="16"/>
      <c r="G1704" s="16" t="s">
        <v>23091</v>
      </c>
      <c r="H1704" s="16" t="s">
        <v>32666</v>
      </c>
      <c r="I1704" s="16" t="s">
        <v>18391</v>
      </c>
      <c r="J1704" s="16" t="s">
        <v>34487</v>
      </c>
    </row>
    <row r="1705" spans="1:10">
      <c r="A1705" s="16" t="s">
        <v>16896</v>
      </c>
      <c r="B1705" s="52" t="s">
        <v>33242</v>
      </c>
      <c r="C1705" s="16" t="str">
        <f t="shared" si="26"/>
        <v>066 - 018</v>
      </c>
      <c r="D1705" s="52" t="s">
        <v>34487</v>
      </c>
      <c r="E1705" s="52" t="s">
        <v>3383</v>
      </c>
      <c r="F1705" s="16" t="s">
        <v>3387</v>
      </c>
      <c r="G1705" s="16" t="s">
        <v>3382</v>
      </c>
      <c r="H1705" s="16" t="s">
        <v>15395</v>
      </c>
      <c r="I1705" s="16" t="s">
        <v>3471</v>
      </c>
    </row>
    <row r="1706" spans="1:10">
      <c r="A1706" s="16" t="s">
        <v>30557</v>
      </c>
      <c r="B1706" s="52" t="s">
        <v>24647</v>
      </c>
      <c r="C1706" s="16" t="str">
        <f t="shared" si="26"/>
        <v>019 - 823</v>
      </c>
      <c r="D1706" s="52"/>
      <c r="E1706" s="52" t="s">
        <v>23092</v>
      </c>
      <c r="F1706" s="16"/>
      <c r="G1706" s="16" t="s">
        <v>23091</v>
      </c>
      <c r="H1706" s="16" t="s">
        <v>32666</v>
      </c>
      <c r="I1706" s="16" t="s">
        <v>30558</v>
      </c>
      <c r="J1706" s="16" t="s">
        <v>34487</v>
      </c>
    </row>
    <row r="1707" spans="1:10">
      <c r="A1707" s="16" t="s">
        <v>24717</v>
      </c>
      <c r="B1707" s="52" t="s">
        <v>19767</v>
      </c>
      <c r="C1707" s="16" t="str">
        <f t="shared" si="26"/>
        <v>048 - 007</v>
      </c>
      <c r="D1707" s="52" t="s">
        <v>34487</v>
      </c>
      <c r="E1707" s="52" t="s">
        <v>29538</v>
      </c>
      <c r="F1707" s="16" t="s">
        <v>24718</v>
      </c>
      <c r="G1707" s="16" t="s">
        <v>29537</v>
      </c>
      <c r="H1707" s="16" t="s">
        <v>30328</v>
      </c>
      <c r="I1707" s="16" t="s">
        <v>1137</v>
      </c>
      <c r="J1707" s="16" t="s">
        <v>7990</v>
      </c>
    </row>
    <row r="1708" spans="1:10">
      <c r="A1708" s="16" t="s">
        <v>32811</v>
      </c>
      <c r="B1708" s="52" t="s">
        <v>14734</v>
      </c>
      <c r="C1708" s="16" t="str">
        <f t="shared" si="26"/>
        <v>100 - 001</v>
      </c>
      <c r="D1708" s="52" t="s">
        <v>34487</v>
      </c>
      <c r="E1708" s="52" t="s">
        <v>682</v>
      </c>
      <c r="F1708" s="16" t="s">
        <v>32812</v>
      </c>
      <c r="G1708" s="16" t="s">
        <v>681</v>
      </c>
      <c r="H1708" s="16" t="s">
        <v>30328</v>
      </c>
      <c r="I1708" s="16" t="s">
        <v>1137</v>
      </c>
    </row>
    <row r="1709" spans="1:10">
      <c r="A1709" s="16" t="s">
        <v>2435</v>
      </c>
      <c r="B1709" s="52" t="s">
        <v>31566</v>
      </c>
      <c r="C1709" s="16" t="str">
        <f t="shared" si="26"/>
        <v>057 - 009</v>
      </c>
      <c r="D1709" s="52" t="s">
        <v>34487</v>
      </c>
      <c r="E1709" s="52" t="s">
        <v>18919</v>
      </c>
      <c r="F1709" s="16" t="s">
        <v>2436</v>
      </c>
      <c r="G1709" s="16" t="s">
        <v>18918</v>
      </c>
      <c r="H1709" s="16" t="s">
        <v>20396</v>
      </c>
      <c r="I1709" s="16" t="s">
        <v>2437</v>
      </c>
      <c r="J1709" s="16"/>
    </row>
    <row r="1710" spans="1:10">
      <c r="A1710" s="16" t="s">
        <v>13280</v>
      </c>
      <c r="B1710" s="52" t="s">
        <v>29601</v>
      </c>
      <c r="C1710" s="16" t="str">
        <f t="shared" si="26"/>
        <v>001 - 053</v>
      </c>
      <c r="D1710" s="52" t="s">
        <v>34487</v>
      </c>
      <c r="E1710" s="52" t="s">
        <v>37671</v>
      </c>
      <c r="F1710" s="16" t="s">
        <v>25207</v>
      </c>
      <c r="G1710" s="16" t="s">
        <v>37670</v>
      </c>
      <c r="H1710" s="16" t="s">
        <v>10732</v>
      </c>
      <c r="I1710" s="16" t="s">
        <v>13281</v>
      </c>
      <c r="J1710" s="16"/>
    </row>
    <row r="1711" spans="1:10">
      <c r="A1711" s="16" t="s">
        <v>17983</v>
      </c>
      <c r="B1711" s="52" t="s">
        <v>31567</v>
      </c>
      <c r="C1711" s="16" t="str">
        <f t="shared" si="26"/>
        <v>057 - 010</v>
      </c>
      <c r="D1711" s="52" t="s">
        <v>36059</v>
      </c>
      <c r="E1711" s="52" t="s">
        <v>18919</v>
      </c>
      <c r="F1711" s="16" t="s">
        <v>17984</v>
      </c>
      <c r="G1711" s="16" t="s">
        <v>18918</v>
      </c>
      <c r="H1711" s="16" t="s">
        <v>20396</v>
      </c>
      <c r="I1711" s="16" t="s">
        <v>17985</v>
      </c>
    </row>
    <row r="1712" spans="1:10">
      <c r="A1712" s="16" t="s">
        <v>22498</v>
      </c>
      <c r="B1712" s="52" t="s">
        <v>5786</v>
      </c>
      <c r="C1712" s="16" t="str">
        <f t="shared" si="26"/>
        <v>006 - 028</v>
      </c>
      <c r="D1712" s="52" t="s">
        <v>34487</v>
      </c>
      <c r="E1712" s="52" t="s">
        <v>26671</v>
      </c>
      <c r="F1712" s="16" t="s">
        <v>26669</v>
      </c>
      <c r="G1712" s="16" t="s">
        <v>26670</v>
      </c>
      <c r="H1712" s="16" t="s">
        <v>10732</v>
      </c>
      <c r="I1712" s="16" t="s">
        <v>22499</v>
      </c>
    </row>
    <row r="1713" spans="1:16">
      <c r="A1713" s="16" t="s">
        <v>11485</v>
      </c>
      <c r="B1713" s="52" t="s">
        <v>12677</v>
      </c>
      <c r="C1713" s="16" t="str">
        <f t="shared" si="26"/>
        <v>094 - 005</v>
      </c>
      <c r="D1713" s="52" t="s">
        <v>34487</v>
      </c>
      <c r="E1713" s="52" t="s">
        <v>10747</v>
      </c>
      <c r="F1713" s="16" t="s">
        <v>1724</v>
      </c>
      <c r="G1713" s="16" t="s">
        <v>10746</v>
      </c>
      <c r="H1713" s="16" t="s">
        <v>10748</v>
      </c>
      <c r="I1713" s="16" t="s">
        <v>1725</v>
      </c>
    </row>
    <row r="1714" spans="1:16">
      <c r="A1714" s="16" t="s">
        <v>26453</v>
      </c>
      <c r="B1714" s="52" t="s">
        <v>29780</v>
      </c>
      <c r="C1714" s="16" t="str">
        <f t="shared" si="26"/>
        <v>005 - 018</v>
      </c>
      <c r="D1714" s="52" t="s">
        <v>36059</v>
      </c>
      <c r="E1714" s="52" t="s">
        <v>18693</v>
      </c>
      <c r="F1714" s="16" t="s">
        <v>18691</v>
      </c>
      <c r="G1714" s="16" t="s">
        <v>18692</v>
      </c>
      <c r="H1714" s="16" t="s">
        <v>10732</v>
      </c>
      <c r="I1714" s="16" t="s">
        <v>26454</v>
      </c>
    </row>
    <row r="1715" spans="1:16">
      <c r="A1715" s="16" t="s">
        <v>19608</v>
      </c>
      <c r="B1715" s="52" t="s">
        <v>14062</v>
      </c>
      <c r="C1715" s="16" t="str">
        <f t="shared" si="26"/>
        <v>012 - 030</v>
      </c>
      <c r="D1715" s="52" t="s">
        <v>34487</v>
      </c>
      <c r="E1715" s="52" t="s">
        <v>18879</v>
      </c>
      <c r="F1715" s="16" t="s">
        <v>6913</v>
      </c>
      <c r="G1715" s="16" t="s">
        <v>26253</v>
      </c>
      <c r="H1715" s="16" t="s">
        <v>32666</v>
      </c>
      <c r="I1715" s="16" t="s">
        <v>19609</v>
      </c>
    </row>
    <row r="1716" spans="1:16">
      <c r="A1716" s="16" t="s">
        <v>16915</v>
      </c>
      <c r="B1716" s="52" t="s">
        <v>6534</v>
      </c>
      <c r="C1716" s="16" t="str">
        <f t="shared" si="26"/>
        <v>058 - 017</v>
      </c>
      <c r="D1716" s="52" t="s">
        <v>34487</v>
      </c>
      <c r="E1716" s="52" t="s">
        <v>10753</v>
      </c>
      <c r="F1716" s="16" t="s">
        <v>10751</v>
      </c>
      <c r="G1716" s="16" t="s">
        <v>10752</v>
      </c>
      <c r="H1716" s="16" t="s">
        <v>20396</v>
      </c>
      <c r="I1716" s="16" t="s">
        <v>16916</v>
      </c>
    </row>
    <row r="1717" spans="1:16">
      <c r="A1717" s="16" t="s">
        <v>16276</v>
      </c>
      <c r="B1717" s="52" t="s">
        <v>17823</v>
      </c>
      <c r="C1717" s="16" t="str">
        <f t="shared" si="26"/>
        <v>041 - 008</v>
      </c>
      <c r="D1717" s="52" t="s">
        <v>34487</v>
      </c>
      <c r="E1717" s="52" t="s">
        <v>31873</v>
      </c>
      <c r="F1717" s="16" t="s">
        <v>27298</v>
      </c>
      <c r="G1717" s="16" t="s">
        <v>31872</v>
      </c>
      <c r="H1717" s="16" t="s">
        <v>20397</v>
      </c>
      <c r="I1717" s="16" t="s">
        <v>27323</v>
      </c>
      <c r="J1717" s="16"/>
    </row>
    <row r="1718" spans="1:16">
      <c r="A1718" s="16" t="s">
        <v>7985</v>
      </c>
      <c r="B1718" s="52" t="s">
        <v>29602</v>
      </c>
      <c r="C1718" s="16" t="str">
        <f t="shared" si="26"/>
        <v>001 - 054</v>
      </c>
      <c r="D1718" s="52" t="s">
        <v>34487</v>
      </c>
      <c r="E1718" s="52" t="s">
        <v>37671</v>
      </c>
      <c r="F1718" s="16" t="s">
        <v>4160</v>
      </c>
      <c r="G1718" s="16" t="s">
        <v>37670</v>
      </c>
      <c r="H1718" s="16" t="s">
        <v>10732</v>
      </c>
      <c r="I1718" s="16" t="s">
        <v>27681</v>
      </c>
    </row>
    <row r="1719" spans="1:16">
      <c r="A1719" s="16" t="s">
        <v>19978</v>
      </c>
      <c r="B1719" s="52" t="s">
        <v>31164</v>
      </c>
      <c r="C1719" s="16" t="str">
        <f t="shared" si="26"/>
        <v>018 - 816</v>
      </c>
      <c r="D1719" s="52"/>
      <c r="E1719" s="52" t="s">
        <v>35975</v>
      </c>
      <c r="F1719" s="16"/>
      <c r="G1719" s="16" t="s">
        <v>35974</v>
      </c>
      <c r="H1719" s="16" t="s">
        <v>32666</v>
      </c>
      <c r="I1719" s="16" t="s">
        <v>19979</v>
      </c>
      <c r="J1719" s="16" t="s">
        <v>34487</v>
      </c>
    </row>
    <row r="1720" spans="1:16">
      <c r="A1720" s="16" t="s">
        <v>23336</v>
      </c>
      <c r="B1720" s="52" t="s">
        <v>3250</v>
      </c>
      <c r="C1720" s="16" t="str">
        <f t="shared" si="26"/>
        <v>013 - 041</v>
      </c>
      <c r="D1720" s="52" t="s">
        <v>36059</v>
      </c>
      <c r="E1720" s="52" t="s">
        <v>26240</v>
      </c>
      <c r="F1720" s="16" t="s">
        <v>23337</v>
      </c>
      <c r="G1720" s="16" t="s">
        <v>26239</v>
      </c>
      <c r="H1720" s="16" t="s">
        <v>32666</v>
      </c>
      <c r="I1720" s="16" t="s">
        <v>23338</v>
      </c>
      <c r="J1720" s="16"/>
    </row>
    <row r="1721" spans="1:16">
      <c r="A1721" s="16" t="s">
        <v>31303</v>
      </c>
      <c r="B1721" s="52" t="s">
        <v>17234</v>
      </c>
      <c r="C1721" s="16" t="str">
        <f t="shared" si="26"/>
        <v>067 - 009</v>
      </c>
      <c r="D1721" s="52" t="s">
        <v>34487</v>
      </c>
      <c r="E1721" s="52" t="s">
        <v>34404</v>
      </c>
      <c r="F1721" s="16" t="s">
        <v>16452</v>
      </c>
      <c r="G1721" s="16" t="s">
        <v>34403</v>
      </c>
      <c r="H1721" s="16" t="s">
        <v>15395</v>
      </c>
      <c r="I1721" s="16" t="s">
        <v>16458</v>
      </c>
      <c r="J1721" s="16"/>
      <c r="N1721" t="s">
        <v>30549</v>
      </c>
      <c r="P1721" s="423" t="s">
        <v>30527</v>
      </c>
    </row>
    <row r="1722" spans="1:16">
      <c r="A1722" s="16" t="s">
        <v>31910</v>
      </c>
      <c r="B1722" s="52" t="s">
        <v>3251</v>
      </c>
      <c r="C1722" s="16" t="str">
        <f t="shared" si="26"/>
        <v>013 - 042</v>
      </c>
      <c r="D1722" s="52" t="s">
        <v>34487</v>
      </c>
      <c r="E1722" s="52" t="s">
        <v>26240</v>
      </c>
      <c r="F1722" s="16" t="s">
        <v>31911</v>
      </c>
      <c r="G1722" s="16" t="s">
        <v>26239</v>
      </c>
      <c r="H1722" s="16" t="s">
        <v>32666</v>
      </c>
      <c r="I1722" s="16" t="s">
        <v>31912</v>
      </c>
    </row>
    <row r="1723" spans="1:16">
      <c r="A1723" s="16" t="s">
        <v>23517</v>
      </c>
      <c r="B1723" s="52" t="s">
        <v>19221</v>
      </c>
      <c r="C1723" s="16" t="str">
        <f t="shared" si="26"/>
        <v>027 - 005</v>
      </c>
      <c r="D1723" s="52" t="s">
        <v>36059</v>
      </c>
      <c r="E1723" s="52" t="s">
        <v>16168</v>
      </c>
      <c r="F1723" s="16" t="s">
        <v>23518</v>
      </c>
      <c r="G1723" s="16" t="s">
        <v>16167</v>
      </c>
      <c r="H1723" s="16" t="s">
        <v>32660</v>
      </c>
      <c r="I1723" s="16" t="s">
        <v>23519</v>
      </c>
      <c r="J1723" s="16"/>
    </row>
    <row r="1724" spans="1:16">
      <c r="A1724" s="16" t="s">
        <v>10183</v>
      </c>
      <c r="B1724" s="52" t="s">
        <v>22195</v>
      </c>
      <c r="C1724" s="16" t="str">
        <f t="shared" si="26"/>
        <v>033 - 010</v>
      </c>
      <c r="D1724" s="52" t="s">
        <v>36059</v>
      </c>
      <c r="E1724" s="52" t="s">
        <v>37663</v>
      </c>
      <c r="F1724" s="16" t="s">
        <v>10184</v>
      </c>
      <c r="G1724" s="16" t="s">
        <v>37662</v>
      </c>
      <c r="H1724" s="16" t="s">
        <v>35981</v>
      </c>
      <c r="I1724" s="16" t="s">
        <v>10185</v>
      </c>
    </row>
    <row r="1725" spans="1:16">
      <c r="A1725" s="16" t="s">
        <v>537</v>
      </c>
      <c r="B1725" s="52" t="s">
        <v>29081</v>
      </c>
      <c r="C1725" s="16" t="str">
        <f t="shared" si="26"/>
        <v>065 - 025</v>
      </c>
      <c r="D1725" s="52" t="s">
        <v>34487</v>
      </c>
      <c r="E1725" s="52" t="s">
        <v>29546</v>
      </c>
      <c r="F1725" s="16" t="s">
        <v>538</v>
      </c>
      <c r="G1725" s="16" t="s">
        <v>29545</v>
      </c>
      <c r="H1725" s="16" t="s">
        <v>30282</v>
      </c>
      <c r="I1725" s="16" t="s">
        <v>539</v>
      </c>
      <c r="J1725" s="16"/>
    </row>
    <row r="1726" spans="1:16">
      <c r="A1726" s="16" t="s">
        <v>35737</v>
      </c>
      <c r="B1726" s="52" t="s">
        <v>23060</v>
      </c>
      <c r="C1726" s="16" t="str">
        <f t="shared" si="26"/>
        <v>082 - 020</v>
      </c>
      <c r="D1726" s="52" t="s">
        <v>36059</v>
      </c>
      <c r="E1726" s="52" t="s">
        <v>1263</v>
      </c>
      <c r="F1726" s="16" t="s">
        <v>35738</v>
      </c>
      <c r="G1726" s="16" t="s">
        <v>1262</v>
      </c>
      <c r="H1726" s="16" t="s">
        <v>29917</v>
      </c>
      <c r="I1726" s="16" t="s">
        <v>35739</v>
      </c>
    </row>
    <row r="1727" spans="1:16">
      <c r="A1727" s="16" t="s">
        <v>36780</v>
      </c>
      <c r="B1727" s="52" t="s">
        <v>4031</v>
      </c>
      <c r="C1727" s="16" t="str">
        <f t="shared" si="26"/>
        <v>053 - 003</v>
      </c>
      <c r="D1727" s="52" t="s">
        <v>36059</v>
      </c>
      <c r="E1727" s="52" t="s">
        <v>36783</v>
      </c>
      <c r="F1727" s="16" t="s">
        <v>36781</v>
      </c>
      <c r="G1727" s="16" t="s">
        <v>36782</v>
      </c>
      <c r="H1727" s="16" t="s">
        <v>30328</v>
      </c>
      <c r="I1727" s="16" t="s">
        <v>6826</v>
      </c>
    </row>
    <row r="1728" spans="1:16">
      <c r="A1728" s="16" t="s">
        <v>23410</v>
      </c>
      <c r="B1728" s="52" t="s">
        <v>8837</v>
      </c>
      <c r="C1728" s="16" t="str">
        <f t="shared" si="26"/>
        <v>050 - 005</v>
      </c>
      <c r="D1728" s="52" t="s">
        <v>36059</v>
      </c>
      <c r="E1728" s="52" t="s">
        <v>25930</v>
      </c>
      <c r="F1728" s="16" t="s">
        <v>23411</v>
      </c>
      <c r="G1728" s="16" t="s">
        <v>25929</v>
      </c>
      <c r="H1728" s="16" t="s">
        <v>30328</v>
      </c>
      <c r="I1728" s="16" t="s">
        <v>23412</v>
      </c>
      <c r="J1728" s="16"/>
    </row>
    <row r="1729" spans="1:10">
      <c r="A1729" s="16" t="s">
        <v>21371</v>
      </c>
      <c r="B1729" s="52" t="s">
        <v>20788</v>
      </c>
      <c r="C1729" s="16" t="str">
        <f t="shared" ref="C1729:C1792" si="27">MID(A1729,1,3) &amp;" - " &amp;MID(A1729,4,3)</f>
        <v>046 - 007</v>
      </c>
      <c r="D1729" s="52" t="s">
        <v>34487</v>
      </c>
      <c r="E1729" s="52" t="s">
        <v>8862</v>
      </c>
      <c r="F1729" s="16" t="s">
        <v>21372</v>
      </c>
      <c r="G1729" s="16" t="s">
        <v>8861</v>
      </c>
      <c r="H1729" s="16" t="s">
        <v>30328</v>
      </c>
      <c r="I1729" s="16" t="s">
        <v>21373</v>
      </c>
    </row>
    <row r="1730" spans="1:10">
      <c r="A1730" s="16" t="s">
        <v>23068</v>
      </c>
      <c r="B1730" s="52" t="s">
        <v>4912</v>
      </c>
      <c r="C1730" s="16" t="str">
        <f t="shared" si="27"/>
        <v>058 - 018</v>
      </c>
      <c r="D1730" s="52" t="s">
        <v>36059</v>
      </c>
      <c r="E1730" s="52" t="s">
        <v>10753</v>
      </c>
      <c r="F1730" s="16" t="s">
        <v>25782</v>
      </c>
      <c r="G1730" s="16" t="s">
        <v>10752</v>
      </c>
      <c r="H1730" s="16" t="s">
        <v>20396</v>
      </c>
      <c r="I1730" s="16" t="s">
        <v>23069</v>
      </c>
    </row>
    <row r="1731" spans="1:10">
      <c r="A1731" s="16" t="s">
        <v>11286</v>
      </c>
      <c r="B1731" s="52" t="s">
        <v>24648</v>
      </c>
      <c r="C1731" s="16" t="str">
        <f t="shared" si="27"/>
        <v>019 - 012</v>
      </c>
      <c r="D1731" s="52" t="s">
        <v>36059</v>
      </c>
      <c r="E1731" s="52" t="s">
        <v>23092</v>
      </c>
      <c r="F1731" s="16" t="s">
        <v>32434</v>
      </c>
      <c r="G1731" s="16" t="s">
        <v>23091</v>
      </c>
      <c r="H1731" s="16" t="s">
        <v>32666</v>
      </c>
      <c r="I1731" s="16" t="s">
        <v>11287</v>
      </c>
    </row>
    <row r="1732" spans="1:10">
      <c r="A1732" s="16" t="s">
        <v>16897</v>
      </c>
      <c r="B1732" s="52" t="s">
        <v>33243</v>
      </c>
      <c r="C1732" s="16" t="str">
        <f t="shared" si="27"/>
        <v>066 - 019</v>
      </c>
      <c r="D1732" s="52" t="s">
        <v>34487</v>
      </c>
      <c r="E1732" s="52" t="s">
        <v>3383</v>
      </c>
      <c r="F1732" s="16" t="s">
        <v>3472</v>
      </c>
      <c r="G1732" s="16" t="s">
        <v>3382</v>
      </c>
      <c r="H1732" s="16" t="s">
        <v>15395</v>
      </c>
      <c r="I1732" s="16" t="s">
        <v>3473</v>
      </c>
    </row>
    <row r="1733" spans="1:10">
      <c r="A1733" s="16" t="s">
        <v>33237</v>
      </c>
      <c r="B1733" s="52" t="s">
        <v>3252</v>
      </c>
      <c r="C1733" s="16" t="str">
        <f t="shared" si="27"/>
        <v>013 - 832</v>
      </c>
      <c r="D1733" s="52"/>
      <c r="E1733" s="52" t="s">
        <v>26240</v>
      </c>
      <c r="F1733" s="16"/>
      <c r="G1733" s="16" t="s">
        <v>26239</v>
      </c>
      <c r="H1733" s="16" t="s">
        <v>32666</v>
      </c>
      <c r="I1733" s="16" t="s">
        <v>33238</v>
      </c>
      <c r="J1733" s="16" t="s">
        <v>34487</v>
      </c>
    </row>
    <row r="1734" spans="1:10">
      <c r="A1734" s="16" t="s">
        <v>2303</v>
      </c>
      <c r="B1734" s="52" t="s">
        <v>17977</v>
      </c>
      <c r="C1734" s="16" t="str">
        <f t="shared" si="27"/>
        <v>013 - 043</v>
      </c>
      <c r="D1734" s="52" t="s">
        <v>36059</v>
      </c>
      <c r="E1734" s="52" t="s">
        <v>26240</v>
      </c>
      <c r="F1734" s="16" t="s">
        <v>23421</v>
      </c>
      <c r="G1734" s="16" t="s">
        <v>26239</v>
      </c>
      <c r="H1734" s="16" t="s">
        <v>32666</v>
      </c>
      <c r="I1734" s="16" t="s">
        <v>2304</v>
      </c>
    </row>
    <row r="1735" spans="1:10">
      <c r="A1735" s="16" t="s">
        <v>24761</v>
      </c>
      <c r="B1735" s="52" t="s">
        <v>17978</v>
      </c>
      <c r="C1735" s="16" t="str">
        <f t="shared" si="27"/>
        <v>013 - 833</v>
      </c>
      <c r="D1735" s="52"/>
      <c r="E1735" s="52" t="s">
        <v>26240</v>
      </c>
      <c r="F1735" s="16"/>
      <c r="G1735" s="16" t="s">
        <v>26239</v>
      </c>
      <c r="H1735" s="16" t="s">
        <v>32666</v>
      </c>
      <c r="I1735" s="16" t="s">
        <v>24762</v>
      </c>
      <c r="J1735" s="16" t="s">
        <v>34487</v>
      </c>
    </row>
    <row r="1736" spans="1:10">
      <c r="A1736" s="16" t="s">
        <v>20336</v>
      </c>
      <c r="B1736" s="52" t="s">
        <v>16064</v>
      </c>
      <c r="C1736" s="16" t="str">
        <f t="shared" si="27"/>
        <v>079 - 016</v>
      </c>
      <c r="D1736" s="52" t="s">
        <v>34487</v>
      </c>
      <c r="E1736" s="52" t="s">
        <v>4771</v>
      </c>
      <c r="F1736" s="16" t="s">
        <v>8913</v>
      </c>
      <c r="G1736" s="16" t="s">
        <v>4770</v>
      </c>
      <c r="H1736" s="16" t="s">
        <v>4772</v>
      </c>
      <c r="I1736" s="16" t="s">
        <v>2505</v>
      </c>
      <c r="J1736" s="16" t="s">
        <v>7990</v>
      </c>
    </row>
    <row r="1737" spans="1:10">
      <c r="A1737" s="16" t="s">
        <v>2503</v>
      </c>
      <c r="B1737" s="52" t="s">
        <v>28635</v>
      </c>
      <c r="C1737" s="16" t="str">
        <f t="shared" si="27"/>
        <v>102 - 005</v>
      </c>
      <c r="D1737" s="52" t="s">
        <v>34487</v>
      </c>
      <c r="E1737" s="52" t="s">
        <v>27777</v>
      </c>
      <c r="F1737" s="16" t="s">
        <v>2504</v>
      </c>
      <c r="G1737" s="16" t="s">
        <v>27776</v>
      </c>
      <c r="H1737" s="16" t="s">
        <v>4772</v>
      </c>
      <c r="I1737" s="16" t="s">
        <v>2505</v>
      </c>
    </row>
    <row r="1738" spans="1:10">
      <c r="A1738" s="16" t="s">
        <v>16945</v>
      </c>
      <c r="B1738" s="52" t="s">
        <v>29610</v>
      </c>
      <c r="C1738" s="16" t="str">
        <f t="shared" si="27"/>
        <v>066 - 020</v>
      </c>
      <c r="D1738" s="52" t="s">
        <v>34487</v>
      </c>
      <c r="E1738" s="52" t="s">
        <v>3383</v>
      </c>
      <c r="F1738" s="16" t="s">
        <v>3474</v>
      </c>
      <c r="G1738" s="16" t="s">
        <v>3382</v>
      </c>
      <c r="H1738" s="16" t="s">
        <v>15395</v>
      </c>
      <c r="I1738" s="16" t="s">
        <v>3475</v>
      </c>
    </row>
    <row r="1739" spans="1:10">
      <c r="A1739" s="16" t="s">
        <v>30501</v>
      </c>
      <c r="B1739" s="52" t="s">
        <v>33664</v>
      </c>
      <c r="C1739" s="16" t="str">
        <f t="shared" si="27"/>
        <v>065 - 801</v>
      </c>
      <c r="D1739" s="52"/>
      <c r="E1739" s="52" t="s">
        <v>29546</v>
      </c>
      <c r="F1739" s="16"/>
      <c r="G1739" s="16" t="s">
        <v>29545</v>
      </c>
      <c r="H1739" s="16" t="s">
        <v>30282</v>
      </c>
      <c r="I1739" s="16" t="s">
        <v>30502</v>
      </c>
      <c r="J1739" s="16" t="s">
        <v>34487</v>
      </c>
    </row>
    <row r="1740" spans="1:10">
      <c r="A1740" s="16" t="s">
        <v>16946</v>
      </c>
      <c r="B1740" s="52" t="s">
        <v>29611</v>
      </c>
      <c r="C1740" s="16" t="str">
        <f t="shared" si="27"/>
        <v>066 - 021</v>
      </c>
      <c r="D1740" s="52" t="s">
        <v>34487</v>
      </c>
      <c r="E1740" s="52" t="s">
        <v>3383</v>
      </c>
      <c r="F1740" s="16" t="s">
        <v>3476</v>
      </c>
      <c r="G1740" s="16" t="s">
        <v>3382</v>
      </c>
      <c r="H1740" s="16" t="s">
        <v>15395</v>
      </c>
      <c r="I1740" s="16" t="s">
        <v>3477</v>
      </c>
    </row>
    <row r="1741" spans="1:10">
      <c r="A1741" s="16" t="s">
        <v>30503</v>
      </c>
      <c r="B1741" s="52" t="s">
        <v>940</v>
      </c>
      <c r="C1741" s="16" t="str">
        <f t="shared" si="27"/>
        <v>055 - 801</v>
      </c>
      <c r="D1741" s="52"/>
      <c r="E1741" s="52" t="s">
        <v>1268</v>
      </c>
      <c r="F1741" s="16"/>
      <c r="G1741" s="16" t="s">
        <v>1267</v>
      </c>
      <c r="H1741" s="16" t="s">
        <v>1269</v>
      </c>
      <c r="I1741" s="16" t="s">
        <v>30504</v>
      </c>
      <c r="J1741" s="16" t="s">
        <v>34487</v>
      </c>
    </row>
    <row r="1742" spans="1:10">
      <c r="A1742" s="16" t="s">
        <v>27324</v>
      </c>
      <c r="B1742" s="52" t="s">
        <v>27866</v>
      </c>
      <c r="C1742" s="16" t="str">
        <f t="shared" si="27"/>
        <v>083 - 008</v>
      </c>
      <c r="D1742" s="52" t="s">
        <v>34487</v>
      </c>
      <c r="E1742" s="52" t="s">
        <v>21246</v>
      </c>
      <c r="F1742" s="16" t="s">
        <v>27325</v>
      </c>
      <c r="G1742" s="16" t="s">
        <v>21245</v>
      </c>
      <c r="H1742" s="16" t="s">
        <v>29917</v>
      </c>
      <c r="I1742" s="16" t="s">
        <v>27326</v>
      </c>
    </row>
    <row r="1743" spans="1:10">
      <c r="A1743" s="16" t="s">
        <v>6181</v>
      </c>
      <c r="B1743" s="52" t="s">
        <v>11983</v>
      </c>
      <c r="C1743" s="16" t="str">
        <f t="shared" si="27"/>
        <v>016 - 050</v>
      </c>
      <c r="D1743" s="52" t="s">
        <v>34487</v>
      </c>
      <c r="E1743" s="52" t="s">
        <v>10742</v>
      </c>
      <c r="F1743" s="16" t="s">
        <v>10412</v>
      </c>
      <c r="G1743" s="16" t="s">
        <v>10741</v>
      </c>
      <c r="H1743" s="16" t="s">
        <v>32666</v>
      </c>
      <c r="I1743" s="16" t="s">
        <v>6182</v>
      </c>
    </row>
    <row r="1744" spans="1:10">
      <c r="A1744" s="16" t="s">
        <v>5527</v>
      </c>
      <c r="B1744" s="52" t="s">
        <v>34074</v>
      </c>
      <c r="C1744" s="16" t="str">
        <f t="shared" si="27"/>
        <v>017 - 035</v>
      </c>
      <c r="D1744" s="52" t="s">
        <v>34487</v>
      </c>
      <c r="E1744" s="52" t="s">
        <v>22538</v>
      </c>
      <c r="F1744" s="16" t="s">
        <v>5528</v>
      </c>
      <c r="G1744" s="16" t="s">
        <v>22537</v>
      </c>
      <c r="H1744" s="16" t="s">
        <v>32666</v>
      </c>
      <c r="I1744" s="16" t="s">
        <v>5529</v>
      </c>
    </row>
    <row r="1745" spans="1:10">
      <c r="A1745" s="16" t="s">
        <v>11644</v>
      </c>
      <c r="B1745" s="52" t="s">
        <v>27867</v>
      </c>
      <c r="C1745" s="16" t="str">
        <f t="shared" si="27"/>
        <v>083 - 009</v>
      </c>
      <c r="D1745" s="52" t="s">
        <v>36059</v>
      </c>
      <c r="E1745" s="52" t="s">
        <v>21246</v>
      </c>
      <c r="F1745" s="16" t="s">
        <v>11645</v>
      </c>
      <c r="G1745" s="16" t="s">
        <v>21245</v>
      </c>
      <c r="H1745" s="16" t="s">
        <v>29917</v>
      </c>
      <c r="I1745" s="16" t="s">
        <v>11646</v>
      </c>
      <c r="J1745" s="16"/>
    </row>
    <row r="1746" spans="1:10">
      <c r="A1746" s="16" t="s">
        <v>14957</v>
      </c>
      <c r="B1746" s="52" t="s">
        <v>6535</v>
      </c>
      <c r="C1746" s="16" t="str">
        <f t="shared" si="27"/>
        <v>I99 - 247</v>
      </c>
      <c r="D1746" s="52"/>
      <c r="E1746" s="52" t="s">
        <v>10726</v>
      </c>
      <c r="F1746" s="16"/>
      <c r="G1746" s="16" t="s">
        <v>10725</v>
      </c>
      <c r="H1746" s="16" t="s">
        <v>10727</v>
      </c>
      <c r="I1746" s="16" t="s">
        <v>14958</v>
      </c>
    </row>
    <row r="1747" spans="1:10">
      <c r="A1747" s="16" t="s">
        <v>20890</v>
      </c>
      <c r="B1747" s="52" t="s">
        <v>4200</v>
      </c>
      <c r="C1747" s="16" t="str">
        <f t="shared" si="27"/>
        <v>056 - 013</v>
      </c>
      <c r="D1747" s="52" t="s">
        <v>36059</v>
      </c>
      <c r="E1747" s="52" t="s">
        <v>29533</v>
      </c>
      <c r="F1747" s="16" t="s">
        <v>5461</v>
      </c>
      <c r="G1747" s="16" t="s">
        <v>29532</v>
      </c>
      <c r="H1747" s="16" t="s">
        <v>20396</v>
      </c>
      <c r="I1747" s="16" t="s">
        <v>20891</v>
      </c>
    </row>
    <row r="1748" spans="1:10">
      <c r="A1748" s="16" t="s">
        <v>32063</v>
      </c>
      <c r="B1748" s="52" t="s">
        <v>33673</v>
      </c>
      <c r="C1748" s="16" t="str">
        <f t="shared" si="27"/>
        <v>702 - 709</v>
      </c>
      <c r="D1748" s="52"/>
      <c r="E1748" s="52"/>
      <c r="F1748" s="16"/>
      <c r="G1748" s="16" t="s">
        <v>17438</v>
      </c>
      <c r="H1748" s="16" t="s">
        <v>10727</v>
      </c>
      <c r="I1748" s="16" t="s">
        <v>32064</v>
      </c>
      <c r="J1748" s="16" t="s">
        <v>34487</v>
      </c>
    </row>
    <row r="1749" spans="1:10">
      <c r="A1749" s="16" t="s">
        <v>35465</v>
      </c>
      <c r="B1749" s="52" t="s">
        <v>20778</v>
      </c>
      <c r="C1749" s="16" t="str">
        <f t="shared" si="27"/>
        <v>061 - 013</v>
      </c>
      <c r="D1749" s="52" t="s">
        <v>36059</v>
      </c>
      <c r="E1749" s="52" t="s">
        <v>26249</v>
      </c>
      <c r="F1749" s="16" t="s">
        <v>35466</v>
      </c>
      <c r="G1749" s="16" t="s">
        <v>26248</v>
      </c>
      <c r="H1749" s="16" t="s">
        <v>30282</v>
      </c>
      <c r="I1749" s="16" t="s">
        <v>35467</v>
      </c>
      <c r="J1749" s="16"/>
    </row>
    <row r="1750" spans="1:10">
      <c r="A1750" s="16" t="s">
        <v>21738</v>
      </c>
      <c r="B1750" s="52" t="s">
        <v>14063</v>
      </c>
      <c r="C1750" s="16" t="str">
        <f t="shared" si="27"/>
        <v>012 - 827</v>
      </c>
      <c r="D1750" s="52"/>
      <c r="E1750" s="52" t="s">
        <v>18879</v>
      </c>
      <c r="F1750" s="16"/>
      <c r="G1750" s="16" t="s">
        <v>26253</v>
      </c>
      <c r="H1750" s="16" t="s">
        <v>32666</v>
      </c>
      <c r="I1750" s="16" t="s">
        <v>21739</v>
      </c>
      <c r="J1750" s="16" t="s">
        <v>34487</v>
      </c>
    </row>
    <row r="1751" spans="1:10">
      <c r="A1751" s="16" t="s">
        <v>34282</v>
      </c>
      <c r="B1751" s="52" t="s">
        <v>36113</v>
      </c>
      <c r="C1751" s="16" t="str">
        <f t="shared" si="27"/>
        <v>049 - 004</v>
      </c>
      <c r="D1751" s="52" t="s">
        <v>34487</v>
      </c>
      <c r="E1751" s="52" t="s">
        <v>30327</v>
      </c>
      <c r="F1751" s="16" t="s">
        <v>34283</v>
      </c>
      <c r="G1751" s="16" t="s">
        <v>30326</v>
      </c>
      <c r="H1751" s="16" t="s">
        <v>30328</v>
      </c>
      <c r="I1751" s="16" t="s">
        <v>34284</v>
      </c>
      <c r="J1751" s="16"/>
    </row>
    <row r="1752" spans="1:10">
      <c r="A1752" s="16" t="s">
        <v>37601</v>
      </c>
      <c r="B1752" s="52" t="s">
        <v>35272</v>
      </c>
      <c r="C1752" s="16" t="str">
        <f t="shared" si="27"/>
        <v>051 - 006</v>
      </c>
      <c r="D1752" s="52" t="s">
        <v>34487</v>
      </c>
      <c r="E1752" s="52" t="s">
        <v>31110</v>
      </c>
      <c r="F1752" s="16" t="s">
        <v>30733</v>
      </c>
      <c r="G1752" s="16" t="s">
        <v>31109</v>
      </c>
      <c r="H1752" s="16" t="s">
        <v>30328</v>
      </c>
      <c r="I1752" s="16" t="s">
        <v>30734</v>
      </c>
    </row>
    <row r="1753" spans="1:10">
      <c r="A1753" s="16" t="s">
        <v>5810</v>
      </c>
      <c r="B1753" s="52" t="s">
        <v>8896</v>
      </c>
      <c r="C1753" s="16" t="str">
        <f t="shared" si="27"/>
        <v>015 - 047</v>
      </c>
      <c r="D1753" s="52" t="s">
        <v>36059</v>
      </c>
      <c r="E1753" s="52" t="s">
        <v>32665</v>
      </c>
      <c r="F1753" s="16" t="s">
        <v>34295</v>
      </c>
      <c r="G1753" s="16" t="s">
        <v>32664</v>
      </c>
      <c r="H1753" s="16" t="s">
        <v>32666</v>
      </c>
      <c r="I1753" s="16" t="s">
        <v>5811</v>
      </c>
      <c r="J1753" s="16"/>
    </row>
    <row r="1754" spans="1:10">
      <c r="A1754" s="16" t="s">
        <v>25787</v>
      </c>
      <c r="B1754" s="52" t="s">
        <v>29612</v>
      </c>
      <c r="C1754" s="16" t="str">
        <f t="shared" si="27"/>
        <v>066 - 022</v>
      </c>
      <c r="D1754" s="52" t="s">
        <v>34487</v>
      </c>
      <c r="E1754" s="52" t="s">
        <v>3383</v>
      </c>
      <c r="F1754" s="16" t="s">
        <v>3381</v>
      </c>
      <c r="G1754" s="16" t="s">
        <v>3382</v>
      </c>
      <c r="H1754" s="16" t="s">
        <v>15395</v>
      </c>
      <c r="I1754" s="16" t="s">
        <v>3478</v>
      </c>
      <c r="J1754" s="16"/>
    </row>
    <row r="1755" spans="1:10">
      <c r="A1755" s="16" t="s">
        <v>30895</v>
      </c>
      <c r="B1755" s="52" t="s">
        <v>37209</v>
      </c>
      <c r="C1755" s="16" t="str">
        <f t="shared" si="27"/>
        <v>031 - 705</v>
      </c>
      <c r="D1755" s="52"/>
      <c r="E1755" s="52" t="s">
        <v>7531</v>
      </c>
      <c r="F1755" s="16"/>
      <c r="G1755" s="16" t="s">
        <v>7530</v>
      </c>
      <c r="H1755" s="16" t="s">
        <v>30334</v>
      </c>
      <c r="I1755" s="16" t="s">
        <v>30896</v>
      </c>
      <c r="J1755" s="16" t="s">
        <v>34487</v>
      </c>
    </row>
    <row r="1756" spans="1:10">
      <c r="A1756" s="16" t="s">
        <v>16917</v>
      </c>
      <c r="B1756" s="52" t="s">
        <v>35811</v>
      </c>
      <c r="C1756" s="16" t="str">
        <f t="shared" si="27"/>
        <v>064 - 017</v>
      </c>
      <c r="D1756" s="52" t="s">
        <v>34487</v>
      </c>
      <c r="E1756" s="52" t="s">
        <v>27583</v>
      </c>
      <c r="F1756" s="16" t="s">
        <v>19136</v>
      </c>
      <c r="G1756" s="16" t="s">
        <v>27582</v>
      </c>
      <c r="H1756" s="16" t="s">
        <v>30282</v>
      </c>
      <c r="I1756" s="16" t="s">
        <v>16918</v>
      </c>
    </row>
    <row r="1757" spans="1:10">
      <c r="A1757" s="16" t="s">
        <v>25028</v>
      </c>
      <c r="B1757" s="52" t="s">
        <v>26564</v>
      </c>
      <c r="C1757" s="16" t="str">
        <f t="shared" si="27"/>
        <v>092 - 011</v>
      </c>
      <c r="D1757" s="52" t="s">
        <v>34487</v>
      </c>
      <c r="E1757" s="52" t="s">
        <v>3326</v>
      </c>
      <c r="F1757" s="16" t="s">
        <v>25029</v>
      </c>
      <c r="G1757" s="16" t="s">
        <v>30322</v>
      </c>
      <c r="H1757" s="16" t="s">
        <v>33521</v>
      </c>
      <c r="I1757" s="16" t="s">
        <v>25030</v>
      </c>
    </row>
    <row r="1758" spans="1:10">
      <c r="A1758" s="16" t="s">
        <v>33882</v>
      </c>
      <c r="B1758" s="52" t="s">
        <v>34075</v>
      </c>
      <c r="C1758" s="16" t="str">
        <f t="shared" si="27"/>
        <v>017 - 036</v>
      </c>
      <c r="D1758" s="52" t="s">
        <v>34487</v>
      </c>
      <c r="E1758" s="52" t="s">
        <v>22538</v>
      </c>
      <c r="F1758" s="16" t="s">
        <v>14604</v>
      </c>
      <c r="G1758" s="16" t="s">
        <v>22537</v>
      </c>
      <c r="H1758" s="16" t="s">
        <v>32666</v>
      </c>
      <c r="I1758" s="16" t="s">
        <v>33883</v>
      </c>
    </row>
    <row r="1759" spans="1:10">
      <c r="A1759" s="16" t="s">
        <v>25788</v>
      </c>
      <c r="B1759" s="52" t="s">
        <v>29270</v>
      </c>
      <c r="C1759" s="16" t="str">
        <f t="shared" si="27"/>
        <v>066 - 023</v>
      </c>
      <c r="D1759" s="52" t="s">
        <v>34487</v>
      </c>
      <c r="E1759" s="52" t="s">
        <v>3383</v>
      </c>
      <c r="F1759" s="16" t="s">
        <v>13602</v>
      </c>
      <c r="G1759" s="16" t="s">
        <v>3382</v>
      </c>
      <c r="H1759" s="16" t="s">
        <v>15395</v>
      </c>
      <c r="I1759" s="16" t="s">
        <v>13603</v>
      </c>
    </row>
    <row r="1760" spans="1:10">
      <c r="A1760" s="16" t="s">
        <v>32683</v>
      </c>
      <c r="B1760" s="52" t="s">
        <v>24632</v>
      </c>
      <c r="C1760" s="16" t="str">
        <f t="shared" si="27"/>
        <v>019 - 013</v>
      </c>
      <c r="D1760" s="52" t="s">
        <v>36059</v>
      </c>
      <c r="E1760" s="52" t="s">
        <v>23092</v>
      </c>
      <c r="F1760" s="16" t="s">
        <v>23090</v>
      </c>
      <c r="G1760" s="16" t="s">
        <v>23091</v>
      </c>
      <c r="H1760" s="16" t="s">
        <v>32666</v>
      </c>
      <c r="I1760" s="16" t="s">
        <v>32684</v>
      </c>
      <c r="J1760" s="16"/>
    </row>
    <row r="1761" spans="1:10">
      <c r="A1761" s="16" t="s">
        <v>6033</v>
      </c>
      <c r="B1761" s="52" t="s">
        <v>24863</v>
      </c>
      <c r="C1761" s="16" t="str">
        <f t="shared" si="27"/>
        <v>019 - 014</v>
      </c>
      <c r="D1761" s="52" t="s">
        <v>36059</v>
      </c>
      <c r="E1761" s="52" t="s">
        <v>23092</v>
      </c>
      <c r="F1761" s="16" t="s">
        <v>6034</v>
      </c>
      <c r="G1761" s="16" t="s">
        <v>23091</v>
      </c>
      <c r="H1761" s="16" t="s">
        <v>32666</v>
      </c>
      <c r="I1761" s="16" t="s">
        <v>6035</v>
      </c>
    </row>
    <row r="1762" spans="1:10">
      <c r="A1762" s="16" t="s">
        <v>28253</v>
      </c>
      <c r="B1762" s="52" t="s">
        <v>26552</v>
      </c>
      <c r="C1762" s="16" t="str">
        <f t="shared" si="27"/>
        <v>026 - 007</v>
      </c>
      <c r="D1762" s="52" t="s">
        <v>36059</v>
      </c>
      <c r="E1762" s="52" t="s">
        <v>8857</v>
      </c>
      <c r="F1762" s="16" t="s">
        <v>28254</v>
      </c>
      <c r="G1762" s="16" t="s">
        <v>8856</v>
      </c>
      <c r="H1762" s="16" t="s">
        <v>32660</v>
      </c>
      <c r="I1762" s="16" t="s">
        <v>28255</v>
      </c>
    </row>
    <row r="1763" spans="1:10">
      <c r="A1763" s="16" t="s">
        <v>13976</v>
      </c>
      <c r="B1763" s="52" t="s">
        <v>37703</v>
      </c>
      <c r="C1763" s="16" t="str">
        <f t="shared" si="27"/>
        <v>068 - 006</v>
      </c>
      <c r="D1763" s="52" t="s">
        <v>36059</v>
      </c>
      <c r="E1763" s="52" t="s">
        <v>34259</v>
      </c>
      <c r="F1763" s="16" t="s">
        <v>1587</v>
      </c>
      <c r="G1763" s="16" t="s">
        <v>21099</v>
      </c>
      <c r="H1763" s="16" t="s">
        <v>15395</v>
      </c>
      <c r="I1763" s="16" t="s">
        <v>4410</v>
      </c>
      <c r="J1763" s="16"/>
    </row>
    <row r="1764" spans="1:10">
      <c r="A1764" s="16" t="s">
        <v>19808</v>
      </c>
      <c r="B1764" s="52" t="s">
        <v>32185</v>
      </c>
      <c r="C1764" s="16" t="str">
        <f t="shared" si="27"/>
        <v>094 - 006</v>
      </c>
      <c r="D1764" s="52" t="s">
        <v>34487</v>
      </c>
      <c r="E1764" s="52" t="s">
        <v>10747</v>
      </c>
      <c r="F1764" s="16" t="s">
        <v>19809</v>
      </c>
      <c r="G1764" s="16" t="s">
        <v>10746</v>
      </c>
      <c r="H1764" s="16" t="s">
        <v>10748</v>
      </c>
      <c r="I1764" s="16" t="s">
        <v>19810</v>
      </c>
    </row>
    <row r="1765" spans="1:10">
      <c r="A1765" s="16" t="s">
        <v>5228</v>
      </c>
      <c r="B1765" s="52" t="s">
        <v>2259</v>
      </c>
      <c r="C1765" s="16" t="str">
        <f t="shared" si="27"/>
        <v>044 - 802</v>
      </c>
      <c r="D1765" s="52"/>
      <c r="E1765" s="52" t="s">
        <v>27373</v>
      </c>
      <c r="F1765" s="16"/>
      <c r="G1765" s="16" t="s">
        <v>27372</v>
      </c>
      <c r="H1765" s="16" t="s">
        <v>20397</v>
      </c>
      <c r="I1765" s="16" t="s">
        <v>5229</v>
      </c>
      <c r="J1765" s="16" t="s">
        <v>34487</v>
      </c>
    </row>
    <row r="1766" spans="1:10">
      <c r="A1766" s="16" t="s">
        <v>21222</v>
      </c>
      <c r="B1766" s="52" t="s">
        <v>19768</v>
      </c>
      <c r="C1766" s="16" t="str">
        <f t="shared" si="27"/>
        <v>048 - 008</v>
      </c>
      <c r="D1766" s="52" t="s">
        <v>34487</v>
      </c>
      <c r="E1766" s="52" t="s">
        <v>29538</v>
      </c>
      <c r="F1766" s="16" t="s">
        <v>21223</v>
      </c>
      <c r="G1766" s="16" t="s">
        <v>29537</v>
      </c>
      <c r="H1766" s="16" t="s">
        <v>30328</v>
      </c>
      <c r="I1766" s="16" t="s">
        <v>21224</v>
      </c>
    </row>
    <row r="1767" spans="1:10">
      <c r="A1767" s="16" t="s">
        <v>30347</v>
      </c>
      <c r="B1767" s="52" t="s">
        <v>36114</v>
      </c>
      <c r="C1767" s="16" t="str">
        <f t="shared" si="27"/>
        <v>049 - 005</v>
      </c>
      <c r="D1767" s="52" t="s">
        <v>34487</v>
      </c>
      <c r="E1767" s="52" t="s">
        <v>30327</v>
      </c>
      <c r="F1767" s="16" t="s">
        <v>30348</v>
      </c>
      <c r="G1767" s="16" t="s">
        <v>30326</v>
      </c>
      <c r="H1767" s="16" t="s">
        <v>30328</v>
      </c>
      <c r="I1767" s="16" t="s">
        <v>30349</v>
      </c>
    </row>
    <row r="1768" spans="1:10">
      <c r="A1768" s="16" t="s">
        <v>5367</v>
      </c>
      <c r="B1768" s="52" t="s">
        <v>24864</v>
      </c>
      <c r="C1768" s="16" t="str">
        <f t="shared" si="27"/>
        <v>019 - 015</v>
      </c>
      <c r="D1768" s="52" t="s">
        <v>36059</v>
      </c>
      <c r="E1768" s="52" t="s">
        <v>23092</v>
      </c>
      <c r="F1768" s="16" t="s">
        <v>32434</v>
      </c>
      <c r="G1768" s="16" t="s">
        <v>23091</v>
      </c>
      <c r="H1768" s="16" t="s">
        <v>32666</v>
      </c>
      <c r="I1768" s="16" t="s">
        <v>23181</v>
      </c>
      <c r="J1768" s="16"/>
    </row>
    <row r="1769" spans="1:10">
      <c r="A1769" s="16" t="s">
        <v>13098</v>
      </c>
      <c r="B1769" s="52" t="s">
        <v>4201</v>
      </c>
      <c r="C1769" s="16" t="str">
        <f t="shared" si="27"/>
        <v>056 - 014</v>
      </c>
      <c r="D1769" s="52" t="s">
        <v>36059</v>
      </c>
      <c r="E1769" s="52" t="s">
        <v>29533</v>
      </c>
      <c r="F1769" s="16" t="s">
        <v>13099</v>
      </c>
      <c r="G1769" s="16" t="s">
        <v>29532</v>
      </c>
      <c r="H1769" s="16" t="s">
        <v>20396</v>
      </c>
      <c r="I1769" s="16" t="s">
        <v>13100</v>
      </c>
    </row>
    <row r="1770" spans="1:10">
      <c r="A1770" s="16" t="s">
        <v>33669</v>
      </c>
      <c r="B1770" s="52" t="s">
        <v>13701</v>
      </c>
      <c r="C1770" s="16" t="str">
        <f t="shared" si="27"/>
        <v>058 - 019</v>
      </c>
      <c r="D1770" s="52" t="s">
        <v>34487</v>
      </c>
      <c r="E1770" s="52" t="s">
        <v>10753</v>
      </c>
      <c r="F1770" s="16" t="s">
        <v>25196</v>
      </c>
      <c r="G1770" s="16" t="s">
        <v>10752</v>
      </c>
      <c r="H1770" s="16" t="s">
        <v>20396</v>
      </c>
      <c r="I1770" s="16" t="s">
        <v>33670</v>
      </c>
    </row>
    <row r="1771" spans="1:10">
      <c r="A1771" s="16" t="s">
        <v>32685</v>
      </c>
      <c r="B1771" s="52" t="s">
        <v>26861</v>
      </c>
      <c r="C1771" s="16" t="str">
        <f t="shared" si="27"/>
        <v>075 - 013</v>
      </c>
      <c r="D1771" s="52" t="s">
        <v>36059</v>
      </c>
      <c r="E1771" s="52" t="s">
        <v>25912</v>
      </c>
      <c r="F1771" s="16" t="s">
        <v>8079</v>
      </c>
      <c r="G1771" s="16" t="s">
        <v>31815</v>
      </c>
      <c r="H1771" s="16" t="s">
        <v>37422</v>
      </c>
      <c r="I1771" s="16" t="s">
        <v>32686</v>
      </c>
      <c r="J1771" s="16"/>
    </row>
    <row r="1772" spans="1:10">
      <c r="A1772" s="16" t="s">
        <v>24909</v>
      </c>
      <c r="B1772" s="52" t="s">
        <v>1202</v>
      </c>
      <c r="C1772" s="16" t="str">
        <f t="shared" si="27"/>
        <v>056 - 015</v>
      </c>
      <c r="D1772" s="52" t="s">
        <v>34487</v>
      </c>
      <c r="E1772" s="52" t="s">
        <v>29533</v>
      </c>
      <c r="F1772" s="16" t="s">
        <v>24910</v>
      </c>
      <c r="G1772" s="16" t="s">
        <v>29532</v>
      </c>
      <c r="H1772" s="16" t="s">
        <v>20396</v>
      </c>
      <c r="I1772" s="16" t="s">
        <v>24911</v>
      </c>
    </row>
    <row r="1773" spans="1:10">
      <c r="A1773" s="16" t="s">
        <v>18028</v>
      </c>
      <c r="B1773" s="52" t="s">
        <v>5748</v>
      </c>
      <c r="C1773" s="16" t="str">
        <f t="shared" si="27"/>
        <v>004 - 039</v>
      </c>
      <c r="D1773" s="52" t="s">
        <v>34487</v>
      </c>
      <c r="E1773" s="52" t="s">
        <v>10758</v>
      </c>
      <c r="F1773" s="16" t="s">
        <v>14103</v>
      </c>
      <c r="G1773" s="16" t="s">
        <v>10757</v>
      </c>
      <c r="H1773" s="16" t="s">
        <v>10732</v>
      </c>
      <c r="I1773" s="16" t="s">
        <v>18029</v>
      </c>
    </row>
    <row r="1774" spans="1:10">
      <c r="A1774" s="16" t="s">
        <v>24719</v>
      </c>
      <c r="B1774" s="52" t="s">
        <v>35273</v>
      </c>
      <c r="C1774" s="16" t="str">
        <f t="shared" si="27"/>
        <v>051 - 007</v>
      </c>
      <c r="D1774" s="52" t="s">
        <v>34487</v>
      </c>
      <c r="E1774" s="52" t="s">
        <v>31110</v>
      </c>
      <c r="F1774" s="16" t="s">
        <v>24720</v>
      </c>
      <c r="G1774" s="16" t="s">
        <v>31109</v>
      </c>
      <c r="H1774" s="16" t="s">
        <v>30328</v>
      </c>
      <c r="I1774" s="16" t="s">
        <v>24721</v>
      </c>
    </row>
    <row r="1775" spans="1:10">
      <c r="A1775" s="16" t="s">
        <v>32307</v>
      </c>
      <c r="B1775" s="52" t="s">
        <v>5068</v>
      </c>
      <c r="C1775" s="16" t="str">
        <f t="shared" si="27"/>
        <v>003 - 035</v>
      </c>
      <c r="D1775" s="52" t="s">
        <v>34487</v>
      </c>
      <c r="E1775" s="52" t="s">
        <v>3328</v>
      </c>
      <c r="F1775" s="16" t="s">
        <v>14613</v>
      </c>
      <c r="G1775" s="16" t="s">
        <v>10731</v>
      </c>
      <c r="H1775" s="16" t="s">
        <v>10732</v>
      </c>
      <c r="I1775" s="16" t="s">
        <v>13040</v>
      </c>
      <c r="J1775" s="16" t="s">
        <v>7990</v>
      </c>
    </row>
    <row r="1776" spans="1:10">
      <c r="A1776" s="16" t="s">
        <v>13038</v>
      </c>
      <c r="B1776" s="52" t="s">
        <v>8555</v>
      </c>
      <c r="C1776" s="16" t="str">
        <f t="shared" si="27"/>
        <v>103 - 018</v>
      </c>
      <c r="D1776" s="52" t="s">
        <v>34487</v>
      </c>
      <c r="E1776" s="52" t="s">
        <v>14668</v>
      </c>
      <c r="F1776" s="16" t="s">
        <v>13039</v>
      </c>
      <c r="G1776" s="16" t="s">
        <v>14667</v>
      </c>
      <c r="H1776" s="16" t="s">
        <v>10732</v>
      </c>
      <c r="I1776" s="16" t="s">
        <v>13040</v>
      </c>
    </row>
    <row r="1777" spans="1:10">
      <c r="A1777" s="16" t="s">
        <v>27722</v>
      </c>
      <c r="B1777" s="52" t="s">
        <v>19119</v>
      </c>
      <c r="C1777" s="16" t="str">
        <f t="shared" si="27"/>
        <v>063 - 014</v>
      </c>
      <c r="D1777" s="52" t="s">
        <v>36059</v>
      </c>
      <c r="E1777" s="52" t="s">
        <v>30281</v>
      </c>
      <c r="F1777" s="16" t="s">
        <v>11635</v>
      </c>
      <c r="G1777" s="16" t="s">
        <v>30319</v>
      </c>
      <c r="H1777" s="16" t="s">
        <v>30282</v>
      </c>
      <c r="I1777" s="16" t="s">
        <v>11636</v>
      </c>
    </row>
    <row r="1778" spans="1:10">
      <c r="A1778" s="16" t="s">
        <v>14883</v>
      </c>
      <c r="B1778" s="52" t="s">
        <v>27868</v>
      </c>
      <c r="C1778" s="16" t="str">
        <f t="shared" si="27"/>
        <v>083 - 010</v>
      </c>
      <c r="D1778" s="52" t="s">
        <v>36059</v>
      </c>
      <c r="E1778" s="52" t="s">
        <v>21246</v>
      </c>
      <c r="F1778" s="16" t="s">
        <v>3376</v>
      </c>
      <c r="G1778" s="16" t="s">
        <v>21245</v>
      </c>
      <c r="H1778" s="16" t="s">
        <v>29917</v>
      </c>
      <c r="I1778" s="16" t="s">
        <v>14884</v>
      </c>
    </row>
    <row r="1779" spans="1:10">
      <c r="A1779" s="16" t="s">
        <v>7719</v>
      </c>
      <c r="B1779" s="52" t="s">
        <v>18626</v>
      </c>
      <c r="C1779" s="16" t="str">
        <f t="shared" si="27"/>
        <v>022 - 040</v>
      </c>
      <c r="D1779" s="52" t="s">
        <v>34487</v>
      </c>
      <c r="E1779" s="52" t="s">
        <v>4777</v>
      </c>
      <c r="F1779" s="16" t="s">
        <v>7720</v>
      </c>
      <c r="G1779" s="16" t="s">
        <v>4776</v>
      </c>
      <c r="H1779" s="16" t="s">
        <v>4778</v>
      </c>
      <c r="I1779" s="16" t="s">
        <v>7721</v>
      </c>
    </row>
    <row r="1780" spans="1:10">
      <c r="A1780" s="16" t="s">
        <v>31428</v>
      </c>
      <c r="B1780" s="52" t="s">
        <v>34076</v>
      </c>
      <c r="C1780" s="16" t="str">
        <f t="shared" si="27"/>
        <v>017 - 037</v>
      </c>
      <c r="D1780" s="52" t="s">
        <v>36059</v>
      </c>
      <c r="E1780" s="52" t="s">
        <v>22538</v>
      </c>
      <c r="F1780" s="16" t="s">
        <v>13727</v>
      </c>
      <c r="G1780" s="16" t="s">
        <v>22537</v>
      </c>
      <c r="H1780" s="16" t="s">
        <v>32666</v>
      </c>
      <c r="I1780" s="16" t="s">
        <v>31429</v>
      </c>
      <c r="J1780" s="16"/>
    </row>
    <row r="1781" spans="1:10">
      <c r="A1781" s="16" t="s">
        <v>8420</v>
      </c>
      <c r="B1781" s="52" t="s">
        <v>8897</v>
      </c>
      <c r="C1781" s="16" t="str">
        <f t="shared" si="27"/>
        <v>015 - 830</v>
      </c>
      <c r="D1781" s="52"/>
      <c r="E1781" s="52" t="s">
        <v>32665</v>
      </c>
      <c r="F1781" s="16"/>
      <c r="G1781" s="16" t="s">
        <v>32664</v>
      </c>
      <c r="H1781" s="16" t="s">
        <v>32666</v>
      </c>
      <c r="I1781" s="16" t="s">
        <v>8421</v>
      </c>
      <c r="J1781" s="16" t="s">
        <v>34487</v>
      </c>
    </row>
    <row r="1782" spans="1:10">
      <c r="A1782" s="16" t="s">
        <v>26499</v>
      </c>
      <c r="B1782" s="52" t="s">
        <v>31748</v>
      </c>
      <c r="C1782" s="16" t="str">
        <f t="shared" si="27"/>
        <v>017 - 911</v>
      </c>
      <c r="D1782" s="52"/>
      <c r="E1782" s="52" t="s">
        <v>22538</v>
      </c>
      <c r="F1782" s="16"/>
      <c r="G1782" s="16" t="s">
        <v>22537</v>
      </c>
      <c r="H1782" s="16" t="s">
        <v>32666</v>
      </c>
      <c r="I1782" s="16" t="s">
        <v>26500</v>
      </c>
      <c r="J1782" s="16" t="s">
        <v>34487</v>
      </c>
    </row>
    <row r="1783" spans="1:10">
      <c r="A1783" s="16" t="s">
        <v>20691</v>
      </c>
      <c r="B1783" s="52" t="s">
        <v>5787</v>
      </c>
      <c r="C1783" s="16" t="str">
        <f t="shared" si="27"/>
        <v>006 - 029</v>
      </c>
      <c r="D1783" s="52" t="s">
        <v>36059</v>
      </c>
      <c r="E1783" s="52" t="s">
        <v>26671</v>
      </c>
      <c r="F1783" s="16" t="s">
        <v>26669</v>
      </c>
      <c r="G1783" s="16" t="s">
        <v>26670</v>
      </c>
      <c r="H1783" s="16" t="s">
        <v>10732</v>
      </c>
      <c r="I1783" s="16" t="s">
        <v>20692</v>
      </c>
      <c r="J1783" s="16"/>
    </row>
    <row r="1784" spans="1:10">
      <c r="A1784" s="16" t="s">
        <v>4555</v>
      </c>
      <c r="B1784" s="52" t="s">
        <v>11984</v>
      </c>
      <c r="C1784" s="16" t="str">
        <f t="shared" si="27"/>
        <v>016 - 813</v>
      </c>
      <c r="D1784" s="52"/>
      <c r="E1784" s="52" t="s">
        <v>10742</v>
      </c>
      <c r="F1784" s="16"/>
      <c r="G1784" s="16" t="s">
        <v>10741</v>
      </c>
      <c r="H1784" s="16" t="s">
        <v>32666</v>
      </c>
      <c r="I1784" s="16" t="s">
        <v>4556</v>
      </c>
      <c r="J1784" s="16" t="s">
        <v>34487</v>
      </c>
    </row>
    <row r="1785" spans="1:10">
      <c r="A1785" s="16" t="s">
        <v>10190</v>
      </c>
      <c r="B1785" s="52" t="s">
        <v>22437</v>
      </c>
      <c r="C1785" s="16" t="str">
        <f t="shared" si="27"/>
        <v>016 - 051</v>
      </c>
      <c r="D1785" s="52" t="s">
        <v>36059</v>
      </c>
      <c r="E1785" s="52" t="s">
        <v>10742</v>
      </c>
      <c r="F1785" s="16" t="s">
        <v>13597</v>
      </c>
      <c r="G1785" s="16" t="s">
        <v>10741</v>
      </c>
      <c r="H1785" s="16" t="s">
        <v>32666</v>
      </c>
      <c r="I1785" s="16" t="s">
        <v>13598</v>
      </c>
      <c r="J1785" s="16"/>
    </row>
    <row r="1786" spans="1:10">
      <c r="A1786" s="16" t="s">
        <v>21338</v>
      </c>
      <c r="B1786" s="52" t="s">
        <v>20779</v>
      </c>
      <c r="C1786" s="16" t="str">
        <f t="shared" si="27"/>
        <v>061 - 014</v>
      </c>
      <c r="D1786" s="52" t="s">
        <v>34487</v>
      </c>
      <c r="E1786" s="52" t="s">
        <v>26249</v>
      </c>
      <c r="F1786" s="16" t="s">
        <v>21339</v>
      </c>
      <c r="G1786" s="16" t="s">
        <v>26248</v>
      </c>
      <c r="H1786" s="16" t="s">
        <v>30282</v>
      </c>
      <c r="I1786" s="16" t="s">
        <v>21340</v>
      </c>
    </row>
    <row r="1787" spans="1:10">
      <c r="A1787" s="16" t="s">
        <v>26526</v>
      </c>
      <c r="B1787" s="52" t="s">
        <v>29603</v>
      </c>
      <c r="C1787" s="16" t="str">
        <f t="shared" si="27"/>
        <v>001 - 055</v>
      </c>
      <c r="D1787" s="52" t="s">
        <v>34487</v>
      </c>
      <c r="E1787" s="52" t="s">
        <v>37671</v>
      </c>
      <c r="F1787" s="16" t="s">
        <v>10415</v>
      </c>
      <c r="G1787" s="16" t="s">
        <v>37670</v>
      </c>
      <c r="H1787" s="16" t="s">
        <v>10732</v>
      </c>
      <c r="I1787" s="16" t="s">
        <v>26527</v>
      </c>
    </row>
    <row r="1788" spans="1:10">
      <c r="A1788" s="16" t="s">
        <v>13749</v>
      </c>
      <c r="B1788" s="52" t="s">
        <v>35812</v>
      </c>
      <c r="C1788" s="16" t="str">
        <f t="shared" si="27"/>
        <v>064 - 018</v>
      </c>
      <c r="D1788" s="52" t="s">
        <v>34487</v>
      </c>
      <c r="E1788" s="52" t="s">
        <v>27583</v>
      </c>
      <c r="F1788" s="16" t="s">
        <v>13750</v>
      </c>
      <c r="G1788" s="16" t="s">
        <v>27582</v>
      </c>
      <c r="H1788" s="16" t="s">
        <v>30282</v>
      </c>
      <c r="I1788" s="16" t="s">
        <v>13751</v>
      </c>
    </row>
    <row r="1789" spans="1:10">
      <c r="A1789" s="16" t="s">
        <v>34332</v>
      </c>
      <c r="B1789" s="52" t="s">
        <v>1824</v>
      </c>
      <c r="C1789" s="16" t="str">
        <f t="shared" si="27"/>
        <v>005 - 019</v>
      </c>
      <c r="D1789" s="52" t="s">
        <v>36059</v>
      </c>
      <c r="E1789" s="52" t="s">
        <v>18693</v>
      </c>
      <c r="F1789" s="16" t="s">
        <v>1296</v>
      </c>
      <c r="G1789" s="16" t="s">
        <v>18692</v>
      </c>
      <c r="H1789" s="16" t="s">
        <v>10732</v>
      </c>
      <c r="I1789" s="16" t="s">
        <v>34333</v>
      </c>
    </row>
    <row r="1790" spans="1:10">
      <c r="A1790" s="16" t="s">
        <v>7212</v>
      </c>
      <c r="B1790" s="52" t="s">
        <v>10586</v>
      </c>
      <c r="C1790" s="16" t="str">
        <f t="shared" si="27"/>
        <v>096 - 013</v>
      </c>
      <c r="D1790" s="52" t="s">
        <v>34487</v>
      </c>
      <c r="E1790" s="52" t="s">
        <v>14652</v>
      </c>
      <c r="F1790" s="16" t="s">
        <v>13176</v>
      </c>
      <c r="G1790" s="16" t="s">
        <v>14651</v>
      </c>
      <c r="H1790" s="16" t="s">
        <v>10732</v>
      </c>
      <c r="I1790" s="16" t="s">
        <v>13177</v>
      </c>
    </row>
    <row r="1791" spans="1:10">
      <c r="A1791" s="16" t="s">
        <v>22500</v>
      </c>
      <c r="B1791" s="52" t="s">
        <v>16230</v>
      </c>
      <c r="C1791" s="16" t="str">
        <f t="shared" si="27"/>
        <v>002 - 028</v>
      </c>
      <c r="D1791" s="52" t="s">
        <v>34487</v>
      </c>
      <c r="E1791" s="52" t="s">
        <v>36066</v>
      </c>
      <c r="F1791" s="16" t="s">
        <v>17634</v>
      </c>
      <c r="G1791" s="16" t="s">
        <v>20457</v>
      </c>
      <c r="H1791" s="16" t="s">
        <v>10732</v>
      </c>
      <c r="I1791" s="16" t="s">
        <v>13177</v>
      </c>
      <c r="J1791" s="16" t="s">
        <v>7990</v>
      </c>
    </row>
    <row r="1792" spans="1:10">
      <c r="A1792" s="16" t="s">
        <v>8231</v>
      </c>
      <c r="B1792" s="52" t="s">
        <v>22438</v>
      </c>
      <c r="C1792" s="16" t="str">
        <f t="shared" si="27"/>
        <v>016 - 052</v>
      </c>
      <c r="D1792" s="52" t="s">
        <v>34487</v>
      </c>
      <c r="E1792" s="52" t="s">
        <v>10742</v>
      </c>
      <c r="F1792" s="16" t="s">
        <v>10412</v>
      </c>
      <c r="G1792" s="16" t="s">
        <v>10741</v>
      </c>
      <c r="H1792" s="16" t="s">
        <v>32666</v>
      </c>
      <c r="I1792" s="16" t="s">
        <v>8232</v>
      </c>
      <c r="J1792" s="16"/>
    </row>
    <row r="1793" spans="1:10">
      <c r="A1793" s="16" t="s">
        <v>13041</v>
      </c>
      <c r="B1793" s="52" t="s">
        <v>11859</v>
      </c>
      <c r="C1793" s="16" t="str">
        <f t="shared" ref="C1793:C1856" si="28">MID(A1793,1,3) &amp;" - " &amp;MID(A1793,4,3)</f>
        <v>023 - 018</v>
      </c>
      <c r="D1793" s="52" t="s">
        <v>34487</v>
      </c>
      <c r="E1793" s="52" t="s">
        <v>380</v>
      </c>
      <c r="F1793" s="16" t="s">
        <v>8865</v>
      </c>
      <c r="G1793" s="16" t="s">
        <v>379</v>
      </c>
      <c r="H1793" s="16" t="s">
        <v>32660</v>
      </c>
      <c r="I1793" s="16" t="s">
        <v>8866</v>
      </c>
    </row>
    <row r="1794" spans="1:10">
      <c r="A1794" s="16" t="s">
        <v>6126</v>
      </c>
      <c r="B1794" s="52" t="s">
        <v>31749</v>
      </c>
      <c r="C1794" s="16" t="str">
        <f t="shared" si="28"/>
        <v>017 - 038</v>
      </c>
      <c r="D1794" s="52" t="s">
        <v>36059</v>
      </c>
      <c r="E1794" s="52" t="s">
        <v>22538</v>
      </c>
      <c r="F1794" s="16" t="s">
        <v>6127</v>
      </c>
      <c r="G1794" s="16" t="s">
        <v>22537</v>
      </c>
      <c r="H1794" s="16" t="s">
        <v>32666</v>
      </c>
      <c r="I1794" s="16" t="s">
        <v>6128</v>
      </c>
    </row>
    <row r="1795" spans="1:10">
      <c r="A1795" s="16" t="s">
        <v>25919</v>
      </c>
      <c r="B1795" s="52" t="s">
        <v>25990</v>
      </c>
      <c r="C1795" s="16" t="str">
        <f t="shared" si="28"/>
        <v>031 - 001</v>
      </c>
      <c r="D1795" s="52" t="s">
        <v>34487</v>
      </c>
      <c r="E1795" s="52" t="s">
        <v>7531</v>
      </c>
      <c r="F1795" s="16" t="s">
        <v>25920</v>
      </c>
      <c r="G1795" s="16" t="s">
        <v>7530</v>
      </c>
      <c r="H1795" s="16" t="s">
        <v>30334</v>
      </c>
      <c r="I1795" s="16" t="s">
        <v>15643</v>
      </c>
    </row>
    <row r="1796" spans="1:10">
      <c r="A1796" s="16" t="s">
        <v>25053</v>
      </c>
      <c r="B1796" s="52" t="s">
        <v>22176</v>
      </c>
      <c r="C1796" s="16" t="str">
        <f t="shared" si="28"/>
        <v>032 - 809</v>
      </c>
      <c r="D1796" s="52"/>
      <c r="E1796" s="52" t="s">
        <v>30333</v>
      </c>
      <c r="F1796" s="16"/>
      <c r="G1796" s="16" t="s">
        <v>30332</v>
      </c>
      <c r="H1796" s="16" t="s">
        <v>30334</v>
      </c>
      <c r="I1796" s="16" t="s">
        <v>31296</v>
      </c>
      <c r="J1796" s="16" t="s">
        <v>34487</v>
      </c>
    </row>
    <row r="1797" spans="1:10">
      <c r="A1797" s="16" t="s">
        <v>3026</v>
      </c>
      <c r="B1797" s="52" t="s">
        <v>14064</v>
      </c>
      <c r="C1797" s="16" t="str">
        <f t="shared" si="28"/>
        <v>012 - 828</v>
      </c>
      <c r="D1797" s="52"/>
      <c r="E1797" s="52" t="s">
        <v>18879</v>
      </c>
      <c r="F1797" s="16"/>
      <c r="G1797" s="16" t="s">
        <v>26253</v>
      </c>
      <c r="H1797" s="16" t="s">
        <v>32666</v>
      </c>
      <c r="I1797" s="16" t="s">
        <v>3027</v>
      </c>
      <c r="J1797" s="16" t="s">
        <v>34487</v>
      </c>
    </row>
    <row r="1798" spans="1:10">
      <c r="A1798" s="16" t="s">
        <v>23182</v>
      </c>
      <c r="B1798" s="52" t="s">
        <v>15558</v>
      </c>
      <c r="C1798" s="16" t="str">
        <f t="shared" si="28"/>
        <v>061 - 015</v>
      </c>
      <c r="D1798" s="52" t="s">
        <v>36059</v>
      </c>
      <c r="E1798" s="52" t="s">
        <v>26249</v>
      </c>
      <c r="F1798" s="16" t="s">
        <v>23183</v>
      </c>
      <c r="G1798" s="16" t="s">
        <v>26248</v>
      </c>
      <c r="H1798" s="16" t="s">
        <v>30282</v>
      </c>
      <c r="I1798" s="16" t="s">
        <v>23184</v>
      </c>
      <c r="J1798" s="16"/>
    </row>
    <row r="1799" spans="1:10">
      <c r="A1799" s="16" t="s">
        <v>6036</v>
      </c>
      <c r="B1799" s="52" t="s">
        <v>34776</v>
      </c>
      <c r="C1799" s="16" t="str">
        <f t="shared" si="28"/>
        <v>072 - 014</v>
      </c>
      <c r="D1799" s="52" t="s">
        <v>36059</v>
      </c>
      <c r="E1799" s="52" t="s">
        <v>23759</v>
      </c>
      <c r="F1799" s="16" t="s">
        <v>15557</v>
      </c>
      <c r="G1799" s="16" t="s">
        <v>23758</v>
      </c>
      <c r="H1799" s="16" t="s">
        <v>37422</v>
      </c>
      <c r="I1799" s="16" t="s">
        <v>6037</v>
      </c>
    </row>
    <row r="1800" spans="1:10">
      <c r="A1800" s="16" t="s">
        <v>32788</v>
      </c>
      <c r="B1800" s="52" t="s">
        <v>13710</v>
      </c>
      <c r="C1800" s="16" t="str">
        <f t="shared" si="28"/>
        <v>080 - 021</v>
      </c>
      <c r="D1800" s="52" t="s">
        <v>34487</v>
      </c>
      <c r="E1800" s="52" t="s">
        <v>1692</v>
      </c>
      <c r="F1800" s="16" t="s">
        <v>1139</v>
      </c>
      <c r="G1800" s="16" t="s">
        <v>1691</v>
      </c>
      <c r="H1800" s="16" t="s">
        <v>4772</v>
      </c>
      <c r="I1800" s="16" t="s">
        <v>32789</v>
      </c>
    </row>
    <row r="1801" spans="1:10">
      <c r="A1801" s="16" t="s">
        <v>17645</v>
      </c>
      <c r="B1801" s="52" t="s">
        <v>34975</v>
      </c>
      <c r="C1801" s="16" t="str">
        <f t="shared" si="28"/>
        <v>079 - 017</v>
      </c>
      <c r="D1801" s="52" t="s">
        <v>34487</v>
      </c>
      <c r="E1801" s="52" t="s">
        <v>4771</v>
      </c>
      <c r="F1801" s="16" t="s">
        <v>1272</v>
      </c>
      <c r="G1801" s="16" t="s">
        <v>4770</v>
      </c>
      <c r="H1801" s="16" t="s">
        <v>4772</v>
      </c>
      <c r="I1801" s="16" t="s">
        <v>17646</v>
      </c>
      <c r="J1801" s="16"/>
    </row>
    <row r="1802" spans="1:10">
      <c r="A1802" s="16" t="s">
        <v>12667</v>
      </c>
      <c r="B1802" s="52" t="s">
        <v>25607</v>
      </c>
      <c r="C1802" s="16" t="str">
        <f t="shared" si="28"/>
        <v>004 - 040</v>
      </c>
      <c r="D1802" s="52" t="s">
        <v>34487</v>
      </c>
      <c r="E1802" s="52" t="s">
        <v>10758</v>
      </c>
      <c r="F1802" s="16" t="s">
        <v>8002</v>
      </c>
      <c r="G1802" s="16" t="s">
        <v>10757</v>
      </c>
      <c r="H1802" s="16" t="s">
        <v>10732</v>
      </c>
      <c r="I1802" s="16" t="s">
        <v>8003</v>
      </c>
      <c r="J1802" s="16"/>
    </row>
    <row r="1803" spans="1:10">
      <c r="A1803" s="16" t="s">
        <v>36369</v>
      </c>
      <c r="B1803" s="52" t="s">
        <v>2631</v>
      </c>
      <c r="C1803" s="16" t="str">
        <f t="shared" si="28"/>
        <v>008 - 808</v>
      </c>
      <c r="D1803" s="52"/>
      <c r="E1803" s="52" t="s">
        <v>16664</v>
      </c>
      <c r="F1803" s="16"/>
      <c r="G1803" s="16" t="s">
        <v>16663</v>
      </c>
      <c r="H1803" s="16" t="s">
        <v>34573</v>
      </c>
      <c r="I1803" s="16" t="s">
        <v>36370</v>
      </c>
      <c r="J1803" s="16" t="s">
        <v>34487</v>
      </c>
    </row>
    <row r="1804" spans="1:10">
      <c r="A1804" s="16" t="s">
        <v>10290</v>
      </c>
      <c r="B1804" s="52" t="s">
        <v>21606</v>
      </c>
      <c r="C1804" s="16" t="str">
        <f t="shared" si="28"/>
        <v>004 - 041</v>
      </c>
      <c r="D1804" s="52" t="s">
        <v>36059</v>
      </c>
      <c r="E1804" s="52" t="s">
        <v>10758</v>
      </c>
      <c r="F1804" s="16" t="s">
        <v>23466</v>
      </c>
      <c r="G1804" s="16" t="s">
        <v>10757</v>
      </c>
      <c r="H1804" s="16" t="s">
        <v>10732</v>
      </c>
      <c r="I1804" s="16" t="s">
        <v>10291</v>
      </c>
      <c r="J1804" s="16"/>
    </row>
    <row r="1805" spans="1:10">
      <c r="A1805" s="16" t="s">
        <v>13977</v>
      </c>
      <c r="B1805" s="52" t="s">
        <v>37704</v>
      </c>
      <c r="C1805" s="16" t="str">
        <f t="shared" si="28"/>
        <v>068 - 007</v>
      </c>
      <c r="D1805" s="52" t="s">
        <v>34487</v>
      </c>
      <c r="E1805" s="52" t="s">
        <v>34259</v>
      </c>
      <c r="F1805" s="16" t="s">
        <v>4411</v>
      </c>
      <c r="G1805" s="16" t="s">
        <v>21099</v>
      </c>
      <c r="H1805" s="16" t="s">
        <v>15395</v>
      </c>
      <c r="I1805" s="16" t="s">
        <v>4412</v>
      </c>
    </row>
    <row r="1806" spans="1:10">
      <c r="A1806" s="16" t="s">
        <v>3068</v>
      </c>
      <c r="B1806" s="52" t="s">
        <v>18627</v>
      </c>
      <c r="C1806" s="16" t="str">
        <f t="shared" si="28"/>
        <v>022 - 041</v>
      </c>
      <c r="D1806" s="52" t="s">
        <v>34487</v>
      </c>
      <c r="E1806" s="52" t="s">
        <v>4777</v>
      </c>
      <c r="F1806" s="16" t="s">
        <v>3069</v>
      </c>
      <c r="G1806" s="16" t="s">
        <v>4776</v>
      </c>
      <c r="H1806" s="16" t="s">
        <v>4778</v>
      </c>
      <c r="I1806" s="16" t="s">
        <v>3070</v>
      </c>
      <c r="J1806" s="16"/>
    </row>
    <row r="1807" spans="1:10">
      <c r="A1807" s="16" t="s">
        <v>10186</v>
      </c>
      <c r="B1807" s="52" t="s">
        <v>16483</v>
      </c>
      <c r="C1807" s="16" t="str">
        <f t="shared" si="28"/>
        <v>071 - 010</v>
      </c>
      <c r="D1807" s="52" t="s">
        <v>36059</v>
      </c>
      <c r="E1807" s="52" t="s">
        <v>13516</v>
      </c>
      <c r="F1807" s="16" t="s">
        <v>10187</v>
      </c>
      <c r="G1807" s="16" t="s">
        <v>13515</v>
      </c>
      <c r="H1807" s="16" t="s">
        <v>37422</v>
      </c>
      <c r="I1807" s="16" t="s">
        <v>10188</v>
      </c>
    </row>
    <row r="1808" spans="1:10">
      <c r="A1808" s="16" t="s">
        <v>25789</v>
      </c>
      <c r="B1808" s="52" t="s">
        <v>29271</v>
      </c>
      <c r="C1808" s="16" t="str">
        <f t="shared" si="28"/>
        <v>066 - 024</v>
      </c>
      <c r="D1808" s="52" t="s">
        <v>34487</v>
      </c>
      <c r="E1808" s="52" t="s">
        <v>3383</v>
      </c>
      <c r="F1808" s="16" t="s">
        <v>3381</v>
      </c>
      <c r="G1808" s="16" t="s">
        <v>3382</v>
      </c>
      <c r="H1808" s="16" t="s">
        <v>15395</v>
      </c>
      <c r="I1808" s="16" t="s">
        <v>13604</v>
      </c>
      <c r="J1808" s="16"/>
    </row>
    <row r="1809" spans="1:10">
      <c r="A1809" s="16" t="s">
        <v>34785</v>
      </c>
      <c r="B1809" s="52" t="s">
        <v>9039</v>
      </c>
      <c r="C1809" s="16" t="str">
        <f t="shared" si="28"/>
        <v>010 - 010</v>
      </c>
      <c r="D1809" s="52" t="s">
        <v>34487</v>
      </c>
      <c r="E1809" s="52" t="s">
        <v>30437</v>
      </c>
      <c r="F1809" s="16" t="s">
        <v>34786</v>
      </c>
      <c r="G1809" s="16" t="s">
        <v>30436</v>
      </c>
      <c r="H1809" s="16" t="s">
        <v>34573</v>
      </c>
      <c r="I1809" s="16" t="s">
        <v>34787</v>
      </c>
    </row>
    <row r="1810" spans="1:10">
      <c r="A1810" s="16" t="s">
        <v>14885</v>
      </c>
      <c r="B1810" s="52" t="s">
        <v>11329</v>
      </c>
      <c r="C1810" s="16" t="str">
        <f t="shared" si="28"/>
        <v>044 - 010</v>
      </c>
      <c r="D1810" s="52" t="s">
        <v>36059</v>
      </c>
      <c r="E1810" s="52" t="s">
        <v>27373</v>
      </c>
      <c r="F1810" s="16" t="s">
        <v>35660</v>
      </c>
      <c r="G1810" s="16" t="s">
        <v>27372</v>
      </c>
      <c r="H1810" s="16" t="s">
        <v>20397</v>
      </c>
      <c r="I1810" s="16" t="s">
        <v>14886</v>
      </c>
    </row>
    <row r="1811" spans="1:10">
      <c r="A1811" s="16" t="s">
        <v>23928</v>
      </c>
      <c r="B1811" s="52" t="s">
        <v>8898</v>
      </c>
      <c r="C1811" s="16" t="str">
        <f t="shared" si="28"/>
        <v>015 - 048</v>
      </c>
      <c r="D1811" s="52" t="s">
        <v>36059</v>
      </c>
      <c r="E1811" s="52" t="s">
        <v>32665</v>
      </c>
      <c r="F1811" s="16" t="s">
        <v>23929</v>
      </c>
      <c r="G1811" s="16" t="s">
        <v>32664</v>
      </c>
      <c r="H1811" s="16" t="s">
        <v>32666</v>
      </c>
      <c r="I1811" s="16" t="s">
        <v>23930</v>
      </c>
      <c r="J1811" s="16"/>
    </row>
    <row r="1812" spans="1:10">
      <c r="A1812" s="16" t="s">
        <v>11837</v>
      </c>
      <c r="B1812" s="52" t="s">
        <v>17979</v>
      </c>
      <c r="C1812" s="16" t="str">
        <f t="shared" si="28"/>
        <v>013 - 834</v>
      </c>
      <c r="D1812" s="52"/>
      <c r="E1812" s="52" t="s">
        <v>26240</v>
      </c>
      <c r="F1812" s="16"/>
      <c r="G1812" s="16" t="s">
        <v>26239</v>
      </c>
      <c r="H1812" s="16" t="s">
        <v>32666</v>
      </c>
      <c r="I1812" s="16" t="s">
        <v>11838</v>
      </c>
      <c r="J1812" s="16" t="s">
        <v>34487</v>
      </c>
    </row>
    <row r="1813" spans="1:10">
      <c r="A1813" s="16" t="s">
        <v>16350</v>
      </c>
      <c r="B1813" s="52" t="s">
        <v>17980</v>
      </c>
      <c r="C1813" s="16" t="str">
        <f t="shared" si="28"/>
        <v>013 - 044</v>
      </c>
      <c r="D1813" s="52" t="s">
        <v>34487</v>
      </c>
      <c r="E1813" s="52" t="s">
        <v>26240</v>
      </c>
      <c r="F1813" s="16" t="s">
        <v>30667</v>
      </c>
      <c r="G1813" s="16" t="s">
        <v>26239</v>
      </c>
      <c r="H1813" s="16" t="s">
        <v>32666</v>
      </c>
      <c r="I1813" s="16" t="s">
        <v>16351</v>
      </c>
    </row>
    <row r="1814" spans="1:10">
      <c r="A1814" s="16" t="s">
        <v>31932</v>
      </c>
      <c r="B1814" s="52" t="s">
        <v>22439</v>
      </c>
      <c r="C1814" s="16" t="str">
        <f t="shared" si="28"/>
        <v>016 - 053</v>
      </c>
      <c r="D1814" s="52" t="s">
        <v>36059</v>
      </c>
      <c r="E1814" s="52" t="s">
        <v>10742</v>
      </c>
      <c r="F1814" s="16" t="s">
        <v>31933</v>
      </c>
      <c r="G1814" s="16" t="s">
        <v>10741</v>
      </c>
      <c r="H1814" s="16" t="s">
        <v>32666</v>
      </c>
      <c r="I1814" s="16" t="s">
        <v>31934</v>
      </c>
    </row>
    <row r="1815" spans="1:10">
      <c r="A1815" s="16" t="s">
        <v>24568</v>
      </c>
      <c r="B1815" s="52" t="s">
        <v>14065</v>
      </c>
      <c r="C1815" s="16" t="str">
        <f t="shared" si="28"/>
        <v>012 - 031</v>
      </c>
      <c r="D1815" s="52" t="s">
        <v>36059</v>
      </c>
      <c r="E1815" s="52" t="s">
        <v>18879</v>
      </c>
      <c r="F1815" s="16" t="s">
        <v>24569</v>
      </c>
      <c r="G1815" s="16" t="s">
        <v>26253</v>
      </c>
      <c r="H1815" s="16" t="s">
        <v>32666</v>
      </c>
      <c r="I1815" s="16" t="s">
        <v>24570</v>
      </c>
      <c r="J1815" s="16"/>
    </row>
    <row r="1816" spans="1:10">
      <c r="A1816" s="16" t="s">
        <v>5570</v>
      </c>
      <c r="B1816" s="52" t="s">
        <v>29604</v>
      </c>
      <c r="C1816" s="16" t="str">
        <f t="shared" si="28"/>
        <v>001 - 056</v>
      </c>
      <c r="D1816" s="52" t="s">
        <v>36059</v>
      </c>
      <c r="E1816" s="52" t="s">
        <v>37671</v>
      </c>
      <c r="F1816" s="16" t="s">
        <v>772</v>
      </c>
      <c r="G1816" s="16" t="s">
        <v>37670</v>
      </c>
      <c r="H1816" s="16" t="s">
        <v>10732</v>
      </c>
      <c r="I1816" s="16" t="s">
        <v>5571</v>
      </c>
    </row>
    <row r="1817" spans="1:10">
      <c r="A1817" s="16" t="s">
        <v>28366</v>
      </c>
      <c r="B1817" s="52" t="s">
        <v>29604</v>
      </c>
      <c r="C1817" s="16" t="str">
        <f t="shared" si="28"/>
        <v>001 - 815</v>
      </c>
      <c r="D1817" s="52"/>
      <c r="E1817" s="52" t="s">
        <v>37671</v>
      </c>
      <c r="F1817" s="16"/>
      <c r="G1817" s="16" t="s">
        <v>37670</v>
      </c>
      <c r="H1817" s="16" t="s">
        <v>10732</v>
      </c>
      <c r="I1817" s="16"/>
      <c r="J1817" s="16" t="s">
        <v>34487</v>
      </c>
    </row>
    <row r="1818" spans="1:10">
      <c r="A1818" s="16" t="s">
        <v>25239</v>
      </c>
      <c r="B1818" s="52" t="s">
        <v>6309</v>
      </c>
      <c r="C1818" s="16" t="str">
        <f t="shared" si="28"/>
        <v>008 - 012</v>
      </c>
      <c r="D1818" s="52" t="s">
        <v>34487</v>
      </c>
      <c r="E1818" s="52" t="s">
        <v>16664</v>
      </c>
      <c r="F1818" s="16" t="s">
        <v>25240</v>
      </c>
      <c r="G1818" s="16" t="s">
        <v>16663</v>
      </c>
      <c r="H1818" s="16" t="s">
        <v>34573</v>
      </c>
      <c r="I1818" s="16" t="s">
        <v>25241</v>
      </c>
    </row>
    <row r="1819" spans="1:10">
      <c r="A1819" s="16" t="s">
        <v>25786</v>
      </c>
      <c r="B1819" s="52" t="s">
        <v>1203</v>
      </c>
      <c r="C1819" s="16" t="str">
        <f t="shared" si="28"/>
        <v>056 - 016</v>
      </c>
      <c r="D1819" s="52" t="s">
        <v>36059</v>
      </c>
      <c r="E1819" s="52" t="s">
        <v>29533</v>
      </c>
      <c r="F1819" s="16" t="s">
        <v>31644</v>
      </c>
      <c r="G1819" s="16" t="s">
        <v>29532</v>
      </c>
      <c r="H1819" s="16" t="s">
        <v>20396</v>
      </c>
      <c r="I1819" s="16" t="s">
        <v>31833</v>
      </c>
    </row>
    <row r="1820" spans="1:10">
      <c r="A1820" s="16" t="s">
        <v>27501</v>
      </c>
      <c r="B1820" s="52" t="s">
        <v>31165</v>
      </c>
      <c r="C1820" s="16" t="str">
        <f t="shared" si="28"/>
        <v>018 - 030</v>
      </c>
      <c r="D1820" s="52" t="s">
        <v>36059</v>
      </c>
      <c r="E1820" s="52" t="s">
        <v>35975</v>
      </c>
      <c r="F1820" s="16" t="s">
        <v>35973</v>
      </c>
      <c r="G1820" s="16" t="s">
        <v>35974</v>
      </c>
      <c r="H1820" s="16" t="s">
        <v>32666</v>
      </c>
      <c r="I1820" s="16" t="s">
        <v>27502</v>
      </c>
    </row>
    <row r="1821" spans="1:10">
      <c r="A1821" s="16" t="s">
        <v>5230</v>
      </c>
      <c r="B1821" s="52" t="s">
        <v>34777</v>
      </c>
      <c r="C1821" s="16" t="str">
        <f t="shared" si="28"/>
        <v>072 - 802</v>
      </c>
      <c r="D1821" s="52"/>
      <c r="E1821" s="52" t="s">
        <v>23759</v>
      </c>
      <c r="F1821" s="16"/>
      <c r="G1821" s="16" t="s">
        <v>23758</v>
      </c>
      <c r="H1821" s="16" t="s">
        <v>37422</v>
      </c>
      <c r="I1821" s="16" t="s">
        <v>5231</v>
      </c>
      <c r="J1821" s="16" t="s">
        <v>34487</v>
      </c>
    </row>
    <row r="1822" spans="1:10">
      <c r="A1822" s="16" t="s">
        <v>23185</v>
      </c>
      <c r="B1822" s="52" t="s">
        <v>24029</v>
      </c>
      <c r="C1822" s="16" t="str">
        <f t="shared" si="28"/>
        <v>063 - 015</v>
      </c>
      <c r="D1822" s="52" t="s">
        <v>36059</v>
      </c>
      <c r="E1822" s="52" t="s">
        <v>30281</v>
      </c>
      <c r="F1822" s="16" t="s">
        <v>36821</v>
      </c>
      <c r="G1822" s="16" t="s">
        <v>30319</v>
      </c>
      <c r="H1822" s="16" t="s">
        <v>30282</v>
      </c>
      <c r="I1822" s="16" t="s">
        <v>23186</v>
      </c>
      <c r="J1822" s="16"/>
    </row>
    <row r="1823" spans="1:10">
      <c r="A1823" s="16" t="s">
        <v>26590</v>
      </c>
      <c r="B1823" s="52" t="s">
        <v>14227</v>
      </c>
      <c r="C1823" s="16" t="str">
        <f t="shared" si="28"/>
        <v>020 - 009</v>
      </c>
      <c r="D1823" s="52" t="s">
        <v>36059</v>
      </c>
      <c r="E1823" s="52" t="s">
        <v>26789</v>
      </c>
      <c r="F1823" s="16" t="s">
        <v>29727</v>
      </c>
      <c r="G1823" s="16" t="s">
        <v>26788</v>
      </c>
      <c r="H1823" s="16" t="s">
        <v>32666</v>
      </c>
      <c r="I1823" s="16" t="s">
        <v>26591</v>
      </c>
    </row>
    <row r="1824" spans="1:10">
      <c r="A1824" s="16" t="s">
        <v>25345</v>
      </c>
      <c r="B1824" s="52" t="s">
        <v>5788</v>
      </c>
      <c r="C1824" s="16" t="str">
        <f t="shared" si="28"/>
        <v>006 - 030</v>
      </c>
      <c r="D1824" s="52" t="s">
        <v>36059</v>
      </c>
      <c r="E1824" s="52" t="s">
        <v>26671</v>
      </c>
      <c r="F1824" s="16" t="s">
        <v>18688</v>
      </c>
      <c r="G1824" s="16" t="s">
        <v>26670</v>
      </c>
      <c r="H1824" s="16" t="s">
        <v>10732</v>
      </c>
      <c r="I1824" s="16" t="s">
        <v>28091</v>
      </c>
    </row>
    <row r="1825" spans="1:10">
      <c r="A1825" s="16" t="s">
        <v>18297</v>
      </c>
      <c r="B1825" s="52" t="s">
        <v>3500</v>
      </c>
      <c r="C1825" s="16" t="str">
        <f t="shared" si="28"/>
        <v>013 - 045</v>
      </c>
      <c r="D1825" s="52" t="s">
        <v>36059</v>
      </c>
      <c r="E1825" s="52" t="s">
        <v>26240</v>
      </c>
      <c r="F1825" s="16" t="s">
        <v>23421</v>
      </c>
      <c r="G1825" s="16" t="s">
        <v>26239</v>
      </c>
      <c r="H1825" s="16" t="s">
        <v>32666</v>
      </c>
      <c r="I1825" s="16" t="s">
        <v>14766</v>
      </c>
    </row>
    <row r="1826" spans="1:10">
      <c r="A1826" s="16" t="s">
        <v>33671</v>
      </c>
      <c r="B1826" s="52" t="s">
        <v>33712</v>
      </c>
      <c r="C1826" s="16" t="str">
        <f t="shared" si="28"/>
        <v>076 - 019</v>
      </c>
      <c r="D1826" s="52" t="s">
        <v>34487</v>
      </c>
      <c r="E1826" s="52" t="s">
        <v>13510</v>
      </c>
      <c r="F1826" s="16" t="s">
        <v>21388</v>
      </c>
      <c r="G1826" s="16" t="s">
        <v>13509</v>
      </c>
      <c r="H1826" s="16" t="s">
        <v>13511</v>
      </c>
      <c r="I1826" s="16" t="s">
        <v>35677</v>
      </c>
    </row>
    <row r="1827" spans="1:10">
      <c r="A1827" s="16" t="s">
        <v>5795</v>
      </c>
      <c r="B1827" s="52" t="s">
        <v>26553</v>
      </c>
      <c r="C1827" s="16" t="str">
        <f t="shared" si="28"/>
        <v>026 - 008</v>
      </c>
      <c r="D1827" s="52" t="s">
        <v>36059</v>
      </c>
      <c r="E1827" s="52" t="s">
        <v>8857</v>
      </c>
      <c r="F1827" s="16" t="s">
        <v>8855</v>
      </c>
      <c r="G1827" s="16" t="s">
        <v>8856</v>
      </c>
      <c r="H1827" s="16" t="s">
        <v>32660</v>
      </c>
      <c r="I1827" s="16" t="s">
        <v>25901</v>
      </c>
      <c r="J1827" s="16"/>
    </row>
    <row r="1828" spans="1:10">
      <c r="A1828" s="16" t="s">
        <v>35107</v>
      </c>
      <c r="B1828" s="52" t="s">
        <v>26565</v>
      </c>
      <c r="C1828" s="16" t="str">
        <f t="shared" si="28"/>
        <v>092 - 012</v>
      </c>
      <c r="D1828" s="52" t="s">
        <v>34487</v>
      </c>
      <c r="E1828" s="52" t="s">
        <v>3326</v>
      </c>
      <c r="F1828" s="16" t="s">
        <v>35108</v>
      </c>
      <c r="G1828" s="16" t="s">
        <v>30322</v>
      </c>
      <c r="H1828" s="16" t="s">
        <v>33521</v>
      </c>
      <c r="I1828" s="16" t="s">
        <v>35109</v>
      </c>
    </row>
    <row r="1829" spans="1:10">
      <c r="A1829" s="16" t="s">
        <v>30505</v>
      </c>
      <c r="B1829" s="52" t="s">
        <v>21483</v>
      </c>
      <c r="C1829" s="16" t="str">
        <f t="shared" si="28"/>
        <v>086 - 801</v>
      </c>
      <c r="D1829" s="52"/>
      <c r="E1829" s="52" t="s">
        <v>23301</v>
      </c>
      <c r="F1829" s="16"/>
      <c r="G1829" s="16" t="s">
        <v>23300</v>
      </c>
      <c r="H1829" s="16" t="s">
        <v>29917</v>
      </c>
      <c r="I1829" s="16" t="s">
        <v>30506</v>
      </c>
      <c r="J1829" s="16" t="s">
        <v>34487</v>
      </c>
    </row>
    <row r="1830" spans="1:10">
      <c r="A1830" s="16" t="s">
        <v>17923</v>
      </c>
      <c r="B1830" s="52" t="s">
        <v>3501</v>
      </c>
      <c r="C1830" s="16" t="str">
        <f t="shared" si="28"/>
        <v>013 - 835</v>
      </c>
      <c r="D1830" s="52"/>
      <c r="E1830" s="52" t="s">
        <v>26240</v>
      </c>
      <c r="F1830" s="16"/>
      <c r="G1830" s="16" t="s">
        <v>26239</v>
      </c>
      <c r="H1830" s="16" t="s">
        <v>32666</v>
      </c>
      <c r="I1830" s="16" t="s">
        <v>11947</v>
      </c>
      <c r="J1830" s="16" t="s">
        <v>34487</v>
      </c>
    </row>
    <row r="1831" spans="1:10">
      <c r="A1831" s="16" t="s">
        <v>15897</v>
      </c>
      <c r="B1831" s="52" t="s">
        <v>25975</v>
      </c>
      <c r="C1831" s="16" t="str">
        <f t="shared" si="28"/>
        <v>009 - 018</v>
      </c>
      <c r="D1831" s="52" t="s">
        <v>36059</v>
      </c>
      <c r="E1831" s="52" t="s">
        <v>26840</v>
      </c>
      <c r="F1831" s="16" t="s">
        <v>37031</v>
      </c>
      <c r="G1831" s="16" t="s">
        <v>26839</v>
      </c>
      <c r="H1831" s="16" t="s">
        <v>34573</v>
      </c>
      <c r="I1831" s="16" t="s">
        <v>37032</v>
      </c>
    </row>
    <row r="1832" spans="1:10">
      <c r="A1832" s="16" t="s">
        <v>36609</v>
      </c>
      <c r="B1832" s="52" t="s">
        <v>22094</v>
      </c>
      <c r="C1832" s="16" t="str">
        <f t="shared" si="28"/>
        <v>028 - 022</v>
      </c>
      <c r="D1832" s="52" t="s">
        <v>36059</v>
      </c>
      <c r="E1832" s="52" t="s">
        <v>32659</v>
      </c>
      <c r="F1832" s="16" t="s">
        <v>35228</v>
      </c>
      <c r="G1832" s="16" t="s">
        <v>32658</v>
      </c>
      <c r="H1832" s="16" t="s">
        <v>32660</v>
      </c>
      <c r="I1832" s="16" t="s">
        <v>36610</v>
      </c>
      <c r="J1832" s="16"/>
    </row>
    <row r="1833" spans="1:10">
      <c r="A1833" s="16" t="s">
        <v>25065</v>
      </c>
      <c r="B1833" s="52" t="s">
        <v>18628</v>
      </c>
      <c r="C1833" s="16" t="str">
        <f t="shared" si="28"/>
        <v>022 - 817</v>
      </c>
      <c r="D1833" s="52"/>
      <c r="E1833" s="52" t="s">
        <v>4777</v>
      </c>
      <c r="F1833" s="16"/>
      <c r="G1833" s="16" t="s">
        <v>4776</v>
      </c>
      <c r="H1833" s="16" t="s">
        <v>4778</v>
      </c>
      <c r="I1833" s="16" t="s">
        <v>14018</v>
      </c>
      <c r="J1833" s="16" t="s">
        <v>34487</v>
      </c>
    </row>
    <row r="1834" spans="1:10">
      <c r="A1834" s="16" t="s">
        <v>1699</v>
      </c>
      <c r="B1834" s="52" t="s">
        <v>22685</v>
      </c>
      <c r="C1834" s="16" t="str">
        <f t="shared" si="28"/>
        <v>017 - 820</v>
      </c>
      <c r="D1834" s="52"/>
      <c r="E1834" s="52" t="s">
        <v>22538</v>
      </c>
      <c r="F1834" s="16"/>
      <c r="G1834" s="16" t="s">
        <v>22537</v>
      </c>
      <c r="H1834" s="16" t="s">
        <v>32666</v>
      </c>
      <c r="I1834" s="16" t="s">
        <v>7371</v>
      </c>
      <c r="J1834" s="16" t="s">
        <v>34487</v>
      </c>
    </row>
    <row r="1835" spans="1:10">
      <c r="A1835" s="16" t="s">
        <v>13068</v>
      </c>
      <c r="B1835" s="52" t="s">
        <v>16231</v>
      </c>
      <c r="C1835" s="16" t="str">
        <f t="shared" si="28"/>
        <v>002 - 029</v>
      </c>
      <c r="D1835" s="52" t="s">
        <v>34487</v>
      </c>
      <c r="E1835" s="52" t="s">
        <v>36066</v>
      </c>
      <c r="F1835" s="16" t="s">
        <v>13069</v>
      </c>
      <c r="G1835" s="16" t="s">
        <v>20457</v>
      </c>
      <c r="H1835" s="16" t="s">
        <v>10732</v>
      </c>
      <c r="I1835" s="16" t="s">
        <v>13070</v>
      </c>
    </row>
    <row r="1836" spans="1:10">
      <c r="A1836" s="16" t="s">
        <v>8936</v>
      </c>
      <c r="B1836" s="52" t="s">
        <v>14066</v>
      </c>
      <c r="C1836" s="16" t="str">
        <f t="shared" si="28"/>
        <v>012 - 829</v>
      </c>
      <c r="D1836" s="52"/>
      <c r="E1836" s="52" t="s">
        <v>18879</v>
      </c>
      <c r="F1836" s="16"/>
      <c r="G1836" s="16" t="s">
        <v>26253</v>
      </c>
      <c r="H1836" s="16" t="s">
        <v>32666</v>
      </c>
      <c r="I1836" s="16" t="s">
        <v>8937</v>
      </c>
      <c r="J1836" s="16" t="s">
        <v>34487</v>
      </c>
    </row>
    <row r="1837" spans="1:10">
      <c r="A1837" s="16" t="s">
        <v>9512</v>
      </c>
      <c r="B1837" s="52" t="s">
        <v>5264</v>
      </c>
      <c r="C1837" s="16" t="str">
        <f t="shared" si="28"/>
        <v>012 - 032</v>
      </c>
      <c r="D1837" s="52" t="s">
        <v>36059</v>
      </c>
      <c r="E1837" s="52" t="s">
        <v>18879</v>
      </c>
      <c r="F1837" s="16" t="s">
        <v>32338</v>
      </c>
      <c r="G1837" s="16" t="s">
        <v>26253</v>
      </c>
      <c r="H1837" s="16" t="s">
        <v>32666</v>
      </c>
      <c r="I1837" s="16" t="s">
        <v>9513</v>
      </c>
      <c r="J1837" s="16"/>
    </row>
    <row r="1838" spans="1:10">
      <c r="A1838" s="16" t="s">
        <v>34145</v>
      </c>
      <c r="B1838" s="52" t="s">
        <v>16763</v>
      </c>
      <c r="C1838" s="16" t="str">
        <f t="shared" si="28"/>
        <v>004 - 042</v>
      </c>
      <c r="D1838" s="52" t="s">
        <v>36059</v>
      </c>
      <c r="E1838" s="52" t="s">
        <v>10758</v>
      </c>
      <c r="F1838" s="16" t="s">
        <v>23466</v>
      </c>
      <c r="G1838" s="16" t="s">
        <v>10757</v>
      </c>
      <c r="H1838" s="16" t="s">
        <v>10732</v>
      </c>
      <c r="I1838" s="16" t="s">
        <v>34146</v>
      </c>
    </row>
    <row r="1839" spans="1:10">
      <c r="A1839" s="16" t="s">
        <v>16950</v>
      </c>
      <c r="B1839" s="52" t="s">
        <v>20544</v>
      </c>
      <c r="C1839" s="16" t="str">
        <f t="shared" si="28"/>
        <v>091 - 103</v>
      </c>
      <c r="D1839" s="52" t="s">
        <v>36059</v>
      </c>
      <c r="E1839" s="52" t="s">
        <v>31546</v>
      </c>
      <c r="F1839" s="16" t="s">
        <v>12181</v>
      </c>
      <c r="G1839" s="16" t="s">
        <v>31545</v>
      </c>
      <c r="H1839" s="16" t="s">
        <v>33521</v>
      </c>
      <c r="I1839" s="16" t="s">
        <v>16951</v>
      </c>
    </row>
    <row r="1840" spans="1:10">
      <c r="A1840" s="16" t="s">
        <v>22273</v>
      </c>
      <c r="B1840" s="52" t="s">
        <v>32858</v>
      </c>
      <c r="C1840" s="16" t="str">
        <f t="shared" si="28"/>
        <v>080 - 022</v>
      </c>
      <c r="D1840" s="52" t="s">
        <v>34487</v>
      </c>
      <c r="E1840" s="52" t="s">
        <v>1692</v>
      </c>
      <c r="F1840" s="16" t="s">
        <v>10423</v>
      </c>
      <c r="G1840" s="16" t="s">
        <v>1691</v>
      </c>
      <c r="H1840" s="16" t="s">
        <v>4772</v>
      </c>
      <c r="I1840" s="16" t="s">
        <v>22274</v>
      </c>
      <c r="J1840" s="16"/>
    </row>
    <row r="1841" spans="1:10">
      <c r="A1841" s="16" t="s">
        <v>3028</v>
      </c>
      <c r="B1841" s="52" t="s">
        <v>5069</v>
      </c>
      <c r="C1841" s="16" t="str">
        <f t="shared" si="28"/>
        <v>003 - 828</v>
      </c>
      <c r="D1841" s="52"/>
      <c r="E1841" s="52" t="s">
        <v>3328</v>
      </c>
      <c r="F1841" s="16"/>
      <c r="G1841" s="16" t="s">
        <v>10731</v>
      </c>
      <c r="H1841" s="16" t="s">
        <v>10732</v>
      </c>
      <c r="I1841" s="16" t="s">
        <v>3029</v>
      </c>
      <c r="J1841" s="16" t="s">
        <v>34487</v>
      </c>
    </row>
    <row r="1842" spans="1:10">
      <c r="A1842" s="16" t="s">
        <v>8867</v>
      </c>
      <c r="B1842" s="52" t="s">
        <v>35637</v>
      </c>
      <c r="C1842" s="16" t="str">
        <f t="shared" si="28"/>
        <v>079 - 018</v>
      </c>
      <c r="D1842" s="52" t="s">
        <v>34487</v>
      </c>
      <c r="E1842" s="52" t="s">
        <v>4771</v>
      </c>
      <c r="F1842" s="16" t="s">
        <v>8868</v>
      </c>
      <c r="G1842" s="16" t="s">
        <v>4770</v>
      </c>
      <c r="H1842" s="16" t="s">
        <v>4772</v>
      </c>
      <c r="I1842" s="16" t="s">
        <v>8869</v>
      </c>
    </row>
    <row r="1843" spans="1:10">
      <c r="A1843" s="16" t="s">
        <v>23735</v>
      </c>
      <c r="B1843" s="52" t="s">
        <v>24030</v>
      </c>
      <c r="C1843" s="16" t="str">
        <f t="shared" si="28"/>
        <v>063 - 016</v>
      </c>
      <c r="D1843" s="52" t="s">
        <v>36059</v>
      </c>
      <c r="E1843" s="52" t="s">
        <v>30281</v>
      </c>
      <c r="F1843" s="16" t="s">
        <v>23736</v>
      </c>
      <c r="G1843" s="16" t="s">
        <v>30319</v>
      </c>
      <c r="H1843" s="16" t="s">
        <v>30282</v>
      </c>
      <c r="I1843" s="16" t="s">
        <v>23737</v>
      </c>
      <c r="J1843" s="16"/>
    </row>
    <row r="1844" spans="1:10">
      <c r="A1844" s="16" t="s">
        <v>36638</v>
      </c>
      <c r="B1844" s="52" t="s">
        <v>11263</v>
      </c>
      <c r="C1844" s="16" t="str">
        <f t="shared" si="28"/>
        <v>046 - 008</v>
      </c>
      <c r="D1844" s="52" t="s">
        <v>34487</v>
      </c>
      <c r="E1844" s="52" t="s">
        <v>8862</v>
      </c>
      <c r="F1844" s="16" t="s">
        <v>36639</v>
      </c>
      <c r="G1844" s="16" t="s">
        <v>8861</v>
      </c>
      <c r="H1844" s="16" t="s">
        <v>30328</v>
      </c>
      <c r="I1844" s="16" t="s">
        <v>36640</v>
      </c>
    </row>
    <row r="1845" spans="1:10">
      <c r="A1845" s="16" t="s">
        <v>5216</v>
      </c>
      <c r="B1845" s="52" t="s">
        <v>3502</v>
      </c>
      <c r="C1845" s="16" t="str">
        <f t="shared" si="28"/>
        <v>013 - 836</v>
      </c>
      <c r="D1845" s="52"/>
      <c r="E1845" s="52" t="s">
        <v>26240</v>
      </c>
      <c r="G1845" s="16" t="s">
        <v>26239</v>
      </c>
      <c r="H1845" s="16" t="s">
        <v>32666</v>
      </c>
      <c r="I1845" s="16" t="s">
        <v>5217</v>
      </c>
      <c r="J1845" s="16" t="s">
        <v>34487</v>
      </c>
    </row>
    <row r="1846" spans="1:10">
      <c r="A1846" s="16" t="s">
        <v>33568</v>
      </c>
      <c r="B1846" s="52" t="s">
        <v>29605</v>
      </c>
      <c r="C1846" s="16" t="str">
        <f t="shared" si="28"/>
        <v>001 - 057</v>
      </c>
      <c r="D1846" s="52" t="s">
        <v>34487</v>
      </c>
      <c r="E1846" s="52" t="s">
        <v>37671</v>
      </c>
      <c r="F1846" s="16" t="s">
        <v>772</v>
      </c>
      <c r="G1846" s="16" t="s">
        <v>37670</v>
      </c>
      <c r="H1846" s="16" t="s">
        <v>10732</v>
      </c>
      <c r="I1846" s="16" t="s">
        <v>33569</v>
      </c>
    </row>
    <row r="1847" spans="1:10">
      <c r="A1847" s="16" t="s">
        <v>27682</v>
      </c>
      <c r="B1847" s="52" t="s">
        <v>22440</v>
      </c>
      <c r="C1847" s="16" t="str">
        <f t="shared" si="28"/>
        <v>016 - 054</v>
      </c>
      <c r="D1847" s="52" t="s">
        <v>34487</v>
      </c>
      <c r="E1847" s="52" t="s">
        <v>10742</v>
      </c>
      <c r="F1847" s="16" t="s">
        <v>10412</v>
      </c>
      <c r="G1847" s="16" t="s">
        <v>10741</v>
      </c>
      <c r="H1847" s="16" t="s">
        <v>32666</v>
      </c>
      <c r="I1847" s="16" t="s">
        <v>14804</v>
      </c>
      <c r="J1847" s="16" t="s">
        <v>7990</v>
      </c>
    </row>
    <row r="1848" spans="1:10">
      <c r="A1848" s="16" t="s">
        <v>24499</v>
      </c>
      <c r="B1848" s="52" t="s">
        <v>7532</v>
      </c>
      <c r="C1848" s="16" t="str">
        <f t="shared" si="28"/>
        <v>097 - 014</v>
      </c>
      <c r="D1848" s="52" t="s">
        <v>34487</v>
      </c>
      <c r="E1848" s="52" t="s">
        <v>26245</v>
      </c>
      <c r="F1848" s="16" t="s">
        <v>14803</v>
      </c>
      <c r="G1848" s="16" t="s">
        <v>26244</v>
      </c>
      <c r="H1848" s="16" t="s">
        <v>32666</v>
      </c>
      <c r="I1848" s="16" t="s">
        <v>14804</v>
      </c>
    </row>
    <row r="1849" spans="1:10">
      <c r="A1849" s="16" t="s">
        <v>17189</v>
      </c>
      <c r="B1849" s="52" t="s">
        <v>8374</v>
      </c>
      <c r="C1849" s="16" t="str">
        <f t="shared" si="28"/>
        <v>013 - 837</v>
      </c>
      <c r="D1849" s="52"/>
      <c r="E1849" s="52" t="s">
        <v>26240</v>
      </c>
      <c r="F1849" s="16"/>
      <c r="G1849" s="16" t="s">
        <v>26239</v>
      </c>
      <c r="H1849" s="16" t="s">
        <v>32666</v>
      </c>
      <c r="I1849" s="16" t="s">
        <v>17190</v>
      </c>
      <c r="J1849" s="16" t="s">
        <v>34487</v>
      </c>
    </row>
    <row r="1850" spans="1:10">
      <c r="A1850" s="16" t="s">
        <v>24571</v>
      </c>
      <c r="B1850" s="52" t="s">
        <v>5789</v>
      </c>
      <c r="C1850" s="16" t="str">
        <f t="shared" si="28"/>
        <v>006 - 031</v>
      </c>
      <c r="D1850" s="52" t="s">
        <v>36059</v>
      </c>
      <c r="E1850" s="52" t="s">
        <v>26671</v>
      </c>
      <c r="F1850" s="16" t="s">
        <v>4326</v>
      </c>
      <c r="G1850" s="16" t="s">
        <v>26670</v>
      </c>
      <c r="H1850" s="16" t="s">
        <v>10732</v>
      </c>
      <c r="I1850" s="16" t="s">
        <v>24572</v>
      </c>
      <c r="J1850" s="16"/>
    </row>
    <row r="1851" spans="1:10">
      <c r="A1851" s="16" t="s">
        <v>32133</v>
      </c>
      <c r="B1851" s="52" t="s">
        <v>32859</v>
      </c>
      <c r="C1851" s="16" t="str">
        <f t="shared" si="28"/>
        <v>080 - 023</v>
      </c>
      <c r="D1851" s="52" t="s">
        <v>34487</v>
      </c>
      <c r="E1851" s="52" t="s">
        <v>1692</v>
      </c>
      <c r="F1851" s="16" t="s">
        <v>1139</v>
      </c>
      <c r="G1851" s="16" t="s">
        <v>1691</v>
      </c>
      <c r="H1851" s="16" t="s">
        <v>4772</v>
      </c>
      <c r="I1851" s="16" t="s">
        <v>24053</v>
      </c>
      <c r="J1851" s="16"/>
    </row>
    <row r="1852" spans="1:10">
      <c r="A1852" s="16" t="s">
        <v>10660</v>
      </c>
      <c r="B1852" s="52" t="s">
        <v>18629</v>
      </c>
      <c r="C1852" s="16" t="str">
        <f t="shared" si="28"/>
        <v>022 - 950</v>
      </c>
      <c r="D1852" s="52"/>
      <c r="E1852" s="52" t="s">
        <v>4777</v>
      </c>
      <c r="G1852" s="16" t="s">
        <v>4776</v>
      </c>
      <c r="H1852" s="16" t="s">
        <v>4778</v>
      </c>
      <c r="I1852" s="16" t="s">
        <v>10661</v>
      </c>
      <c r="J1852" s="16" t="s">
        <v>34487</v>
      </c>
    </row>
    <row r="1853" spans="1:10">
      <c r="A1853" s="16" t="s">
        <v>37594</v>
      </c>
      <c r="B1853" s="52" t="s">
        <v>20638</v>
      </c>
      <c r="C1853" s="16" t="str">
        <f t="shared" si="28"/>
        <v>002 - 030</v>
      </c>
      <c r="D1853" s="52" t="s">
        <v>36059</v>
      </c>
      <c r="E1853" s="52" t="s">
        <v>36066</v>
      </c>
      <c r="F1853" s="16" t="s">
        <v>32341</v>
      </c>
      <c r="G1853" s="16" t="s">
        <v>20457</v>
      </c>
      <c r="H1853" s="16" t="s">
        <v>10732</v>
      </c>
      <c r="I1853" s="16" t="s">
        <v>37595</v>
      </c>
      <c r="J1853" s="16"/>
    </row>
    <row r="1854" spans="1:10">
      <c r="A1854" s="16" t="s">
        <v>3766</v>
      </c>
      <c r="B1854" s="52" t="s">
        <v>20639</v>
      </c>
      <c r="C1854" s="16" t="str">
        <f t="shared" si="28"/>
        <v>002 - 031</v>
      </c>
      <c r="D1854" s="52" t="s">
        <v>36059</v>
      </c>
      <c r="E1854" s="52" t="s">
        <v>36066</v>
      </c>
      <c r="F1854" s="16" t="s">
        <v>37471</v>
      </c>
      <c r="G1854" s="16" t="s">
        <v>20457</v>
      </c>
      <c r="H1854" s="16" t="s">
        <v>10732</v>
      </c>
      <c r="I1854" s="16" t="s">
        <v>3767</v>
      </c>
      <c r="J1854" s="16"/>
    </row>
    <row r="1855" spans="1:10">
      <c r="A1855" s="16" t="s">
        <v>4919</v>
      </c>
      <c r="B1855" s="52" t="s">
        <v>10601</v>
      </c>
      <c r="C1855" s="16" t="str">
        <f t="shared" si="28"/>
        <v>006 - 032</v>
      </c>
      <c r="D1855" s="52" t="s">
        <v>36059</v>
      </c>
      <c r="E1855" s="52" t="s">
        <v>26671</v>
      </c>
      <c r="F1855" s="16" t="s">
        <v>9258</v>
      </c>
      <c r="G1855" s="16" t="s">
        <v>26670</v>
      </c>
      <c r="H1855" s="16" t="s">
        <v>10732</v>
      </c>
      <c r="I1855" s="16" t="s">
        <v>9259</v>
      </c>
      <c r="J1855" s="16"/>
    </row>
    <row r="1856" spans="1:10">
      <c r="A1856" s="16" t="s">
        <v>30967</v>
      </c>
      <c r="B1856" s="52" t="s">
        <v>10602</v>
      </c>
      <c r="C1856" s="16" t="str">
        <f t="shared" si="28"/>
        <v>006 - 804</v>
      </c>
      <c r="D1856" s="52"/>
      <c r="E1856" s="52" t="s">
        <v>26671</v>
      </c>
      <c r="F1856" s="16"/>
      <c r="G1856" s="16" t="s">
        <v>26670</v>
      </c>
      <c r="H1856" s="16" t="s">
        <v>10732</v>
      </c>
      <c r="I1856" s="16" t="s">
        <v>30968</v>
      </c>
      <c r="J1856" s="16" t="s">
        <v>34487</v>
      </c>
    </row>
    <row r="1857" spans="1:10">
      <c r="A1857" s="16" t="s">
        <v>23089</v>
      </c>
      <c r="B1857" s="52" t="s">
        <v>5266</v>
      </c>
      <c r="C1857" s="16" t="str">
        <f t="shared" ref="C1857:C1920" si="29">MID(A1857,1,3) &amp;" - " &amp;MID(A1857,4,3)</f>
        <v>079 - 019</v>
      </c>
      <c r="D1857" s="52" t="s">
        <v>34487</v>
      </c>
      <c r="E1857" s="52" t="s">
        <v>4771</v>
      </c>
      <c r="F1857" s="16" t="s">
        <v>7004</v>
      </c>
      <c r="G1857" s="16" t="s">
        <v>4770</v>
      </c>
      <c r="H1857" s="16" t="s">
        <v>4772</v>
      </c>
      <c r="I1857" s="16" t="s">
        <v>28837</v>
      </c>
      <c r="J1857" s="16" t="s">
        <v>7990</v>
      </c>
    </row>
    <row r="1858" spans="1:10">
      <c r="A1858" s="16" t="s">
        <v>28835</v>
      </c>
      <c r="B1858" s="52" t="s">
        <v>33781</v>
      </c>
      <c r="C1858" s="16" t="str">
        <f t="shared" si="29"/>
        <v>101 - 003</v>
      </c>
      <c r="D1858" s="52" t="s">
        <v>34487</v>
      </c>
      <c r="E1858" s="52" t="s">
        <v>23682</v>
      </c>
      <c r="F1858" s="16" t="s">
        <v>28836</v>
      </c>
      <c r="G1858" s="16" t="s">
        <v>23681</v>
      </c>
      <c r="H1858" s="16" t="s">
        <v>4772</v>
      </c>
      <c r="I1858" s="16" t="s">
        <v>28837</v>
      </c>
    </row>
    <row r="1859" spans="1:10">
      <c r="A1859" s="16" t="s">
        <v>18310</v>
      </c>
      <c r="B1859" s="52" t="s">
        <v>28871</v>
      </c>
      <c r="C1859" s="16" t="str">
        <f t="shared" si="29"/>
        <v>090 - 022</v>
      </c>
      <c r="D1859" s="52" t="s">
        <v>34487</v>
      </c>
      <c r="E1859" s="52" t="s">
        <v>33520</v>
      </c>
      <c r="F1859" s="16" t="s">
        <v>29884</v>
      </c>
      <c r="G1859" s="16" t="s">
        <v>33519</v>
      </c>
      <c r="H1859" s="16" t="s">
        <v>33521</v>
      </c>
      <c r="I1859" s="16" t="s">
        <v>2464</v>
      </c>
      <c r="J1859" s="16"/>
    </row>
    <row r="1860" spans="1:10">
      <c r="A1860" s="16" t="s">
        <v>8938</v>
      </c>
      <c r="B1860" s="52" t="s">
        <v>5070</v>
      </c>
      <c r="C1860" s="16" t="str">
        <f t="shared" si="29"/>
        <v>003 - 829</v>
      </c>
      <c r="D1860" s="52"/>
      <c r="E1860" s="52" t="s">
        <v>3328</v>
      </c>
      <c r="F1860" s="16"/>
      <c r="G1860" s="16" t="s">
        <v>10731</v>
      </c>
      <c r="H1860" s="16" t="s">
        <v>10732</v>
      </c>
      <c r="I1860" s="16" t="s">
        <v>8939</v>
      </c>
      <c r="J1860" s="16" t="s">
        <v>34487</v>
      </c>
    </row>
    <row r="1861" spans="1:10">
      <c r="A1861" s="16" t="s">
        <v>16341</v>
      </c>
      <c r="B1861" s="52" t="s">
        <v>21352</v>
      </c>
      <c r="C1861" s="16" t="str">
        <f t="shared" si="29"/>
        <v>078 - 025</v>
      </c>
      <c r="D1861" s="52" t="s">
        <v>34487</v>
      </c>
      <c r="E1861" s="52" t="s">
        <v>1697</v>
      </c>
      <c r="F1861" s="16" t="s">
        <v>16342</v>
      </c>
      <c r="G1861" s="16" t="s">
        <v>1696</v>
      </c>
      <c r="H1861" s="16" t="s">
        <v>4772</v>
      </c>
      <c r="I1861" s="16" t="s">
        <v>16343</v>
      </c>
      <c r="J1861" s="16"/>
    </row>
    <row r="1862" spans="1:10">
      <c r="A1862" s="16" t="s">
        <v>17459</v>
      </c>
      <c r="B1862" s="52" t="s">
        <v>32860</v>
      </c>
      <c r="C1862" s="16" t="str">
        <f t="shared" si="29"/>
        <v>080 - 802</v>
      </c>
      <c r="D1862" s="52"/>
      <c r="E1862" s="52" t="s">
        <v>1692</v>
      </c>
      <c r="F1862" s="16"/>
      <c r="G1862" s="16" t="s">
        <v>1691</v>
      </c>
      <c r="H1862" s="16" t="s">
        <v>4772</v>
      </c>
      <c r="I1862" s="16" t="s">
        <v>17361</v>
      </c>
      <c r="J1862" s="16" t="s">
        <v>34487</v>
      </c>
    </row>
    <row r="1863" spans="1:10">
      <c r="A1863" s="16" t="s">
        <v>13873</v>
      </c>
      <c r="B1863" s="52" t="s">
        <v>29648</v>
      </c>
      <c r="C1863" s="16" t="str">
        <f t="shared" si="29"/>
        <v>064 - 019</v>
      </c>
      <c r="D1863" s="52" t="s">
        <v>34487</v>
      </c>
      <c r="E1863" s="52" t="s">
        <v>27583</v>
      </c>
      <c r="F1863" s="16" t="s">
        <v>19136</v>
      </c>
      <c r="G1863" s="16" t="s">
        <v>27582</v>
      </c>
      <c r="H1863" s="16" t="s">
        <v>30282</v>
      </c>
      <c r="I1863" s="16" t="s">
        <v>27592</v>
      </c>
    </row>
    <row r="1864" spans="1:10">
      <c r="A1864" s="16" t="s">
        <v>18515</v>
      </c>
      <c r="B1864" s="52" t="s">
        <v>22212</v>
      </c>
      <c r="C1864" s="16" t="str">
        <f t="shared" si="29"/>
        <v>001 - 058</v>
      </c>
      <c r="D1864" s="52" t="s">
        <v>36059</v>
      </c>
      <c r="E1864" s="52" t="s">
        <v>37671</v>
      </c>
      <c r="F1864" s="16" t="s">
        <v>18516</v>
      </c>
      <c r="G1864" s="16" t="s">
        <v>37670</v>
      </c>
      <c r="H1864" s="16" t="s">
        <v>10732</v>
      </c>
      <c r="I1864" s="16" t="s">
        <v>18517</v>
      </c>
      <c r="J1864" s="16"/>
    </row>
    <row r="1865" spans="1:10">
      <c r="A1865" s="16" t="s">
        <v>31148</v>
      </c>
      <c r="B1865" s="52" t="s">
        <v>8375</v>
      </c>
      <c r="C1865" s="16" t="str">
        <f t="shared" si="29"/>
        <v>013 - 046</v>
      </c>
      <c r="D1865" s="52" t="s">
        <v>36059</v>
      </c>
      <c r="E1865" s="52" t="s">
        <v>26240</v>
      </c>
      <c r="F1865" s="16" t="s">
        <v>30686</v>
      </c>
      <c r="G1865" s="16" t="s">
        <v>26239</v>
      </c>
      <c r="H1865" s="16" t="s">
        <v>32666</v>
      </c>
      <c r="I1865" s="16" t="s">
        <v>31149</v>
      </c>
    </row>
    <row r="1866" spans="1:10">
      <c r="A1866" s="16" t="s">
        <v>23738</v>
      </c>
      <c r="B1866" s="52" t="s">
        <v>15559</v>
      </c>
      <c r="C1866" s="16" t="str">
        <f t="shared" si="29"/>
        <v>061 - 016</v>
      </c>
      <c r="D1866" s="52" t="s">
        <v>36059</v>
      </c>
      <c r="E1866" s="52" t="s">
        <v>26249</v>
      </c>
      <c r="F1866" s="16" t="s">
        <v>23739</v>
      </c>
      <c r="G1866" s="16" t="s">
        <v>26248</v>
      </c>
      <c r="H1866" s="16" t="s">
        <v>30282</v>
      </c>
      <c r="I1866" s="16" t="s">
        <v>23740</v>
      </c>
    </row>
    <row r="1867" spans="1:10">
      <c r="A1867" s="16" t="s">
        <v>23399</v>
      </c>
      <c r="B1867" s="52" t="s">
        <v>23061</v>
      </c>
      <c r="C1867" s="16" t="str">
        <f t="shared" si="29"/>
        <v>082 - 021</v>
      </c>
      <c r="D1867" s="52" t="s">
        <v>36059</v>
      </c>
      <c r="E1867" s="52" t="s">
        <v>1263</v>
      </c>
      <c r="F1867" s="16" t="s">
        <v>23400</v>
      </c>
      <c r="G1867" s="16" t="s">
        <v>1262</v>
      </c>
      <c r="H1867" s="16" t="s">
        <v>29917</v>
      </c>
      <c r="I1867" s="16" t="s">
        <v>23401</v>
      </c>
    </row>
    <row r="1868" spans="1:10">
      <c r="A1868" s="16" t="s">
        <v>4530</v>
      </c>
      <c r="B1868" s="52" t="s">
        <v>15560</v>
      </c>
      <c r="C1868" s="16" t="str">
        <f t="shared" si="29"/>
        <v>061 - 017</v>
      </c>
      <c r="D1868" s="52" t="s">
        <v>36059</v>
      </c>
      <c r="E1868" s="52" t="s">
        <v>26249</v>
      </c>
      <c r="F1868" s="16" t="s">
        <v>11281</v>
      </c>
      <c r="G1868" s="16" t="s">
        <v>26248</v>
      </c>
      <c r="H1868" s="16" t="s">
        <v>30282</v>
      </c>
      <c r="I1868" s="16" t="s">
        <v>32011</v>
      </c>
      <c r="J1868" s="16"/>
    </row>
    <row r="1869" spans="1:10">
      <c r="A1869" s="16" t="s">
        <v>15063</v>
      </c>
      <c r="B1869" s="52" t="s">
        <v>20640</v>
      </c>
      <c r="C1869" s="16" t="str">
        <f t="shared" si="29"/>
        <v>002 - 032</v>
      </c>
      <c r="D1869" s="52" t="s">
        <v>36059</v>
      </c>
      <c r="E1869" s="52" t="s">
        <v>36066</v>
      </c>
      <c r="F1869" s="16" t="s">
        <v>778</v>
      </c>
      <c r="G1869" s="16" t="s">
        <v>20457</v>
      </c>
      <c r="H1869" s="16" t="s">
        <v>10732</v>
      </c>
      <c r="I1869" s="16" t="s">
        <v>15064</v>
      </c>
      <c r="J1869" s="16"/>
    </row>
    <row r="1870" spans="1:10">
      <c r="A1870" s="16" t="s">
        <v>31913</v>
      </c>
      <c r="B1870" s="52" t="s">
        <v>18630</v>
      </c>
      <c r="C1870" s="16" t="str">
        <f t="shared" si="29"/>
        <v>022 - 042</v>
      </c>
      <c r="D1870" s="52" t="s">
        <v>34487</v>
      </c>
      <c r="E1870" s="52" t="s">
        <v>4777</v>
      </c>
      <c r="F1870" s="16" t="s">
        <v>13032</v>
      </c>
      <c r="G1870" s="16" t="s">
        <v>4776</v>
      </c>
      <c r="H1870" s="16" t="s">
        <v>4778</v>
      </c>
      <c r="I1870" s="16" t="s">
        <v>31914</v>
      </c>
    </row>
    <row r="1871" spans="1:10">
      <c r="A1871" s="16" t="s">
        <v>9820</v>
      </c>
      <c r="B1871" s="52" t="s">
        <v>16484</v>
      </c>
      <c r="C1871" s="16" t="str">
        <f t="shared" si="29"/>
        <v>071 - 011</v>
      </c>
      <c r="D1871" s="52" t="s">
        <v>34487</v>
      </c>
      <c r="E1871" s="52" t="s">
        <v>13516</v>
      </c>
      <c r="F1871" s="16" t="s">
        <v>9536</v>
      </c>
      <c r="G1871" s="16" t="s">
        <v>13515</v>
      </c>
      <c r="H1871" s="16" t="s">
        <v>37422</v>
      </c>
      <c r="I1871" s="16" t="s">
        <v>2274</v>
      </c>
    </row>
    <row r="1872" spans="1:10">
      <c r="A1872" s="16" t="s">
        <v>33015</v>
      </c>
      <c r="B1872" s="52" t="s">
        <v>8376</v>
      </c>
      <c r="C1872" s="16" t="str">
        <f t="shared" si="29"/>
        <v>013 - 047</v>
      </c>
      <c r="D1872" s="52" t="s">
        <v>34487</v>
      </c>
      <c r="E1872" s="52" t="s">
        <v>26240</v>
      </c>
      <c r="F1872" s="16" t="s">
        <v>30667</v>
      </c>
      <c r="G1872" s="16" t="s">
        <v>26239</v>
      </c>
      <c r="H1872" s="16" t="s">
        <v>32666</v>
      </c>
      <c r="I1872" s="16" t="s">
        <v>33016</v>
      </c>
    </row>
    <row r="1873" spans="1:10">
      <c r="A1873" s="16" t="s">
        <v>27569</v>
      </c>
      <c r="B1873" s="52" t="s">
        <v>8377</v>
      </c>
      <c r="C1873" s="16" t="str">
        <f t="shared" si="29"/>
        <v>013 - 838</v>
      </c>
      <c r="D1873" s="52"/>
      <c r="E1873" s="52" t="s">
        <v>26240</v>
      </c>
      <c r="F1873" s="16"/>
      <c r="G1873" s="16" t="s">
        <v>26239</v>
      </c>
      <c r="H1873" s="16" t="s">
        <v>32666</v>
      </c>
      <c r="I1873" s="16" t="s">
        <v>27570</v>
      </c>
      <c r="J1873" s="16" t="s">
        <v>34487</v>
      </c>
    </row>
    <row r="1874" spans="1:10">
      <c r="A1874" s="16" t="s">
        <v>26277</v>
      </c>
      <c r="B1874" s="52" t="s">
        <v>30661</v>
      </c>
      <c r="C1874" s="16" t="str">
        <f t="shared" si="29"/>
        <v>089 - 006</v>
      </c>
      <c r="D1874" s="52" t="s">
        <v>34487</v>
      </c>
      <c r="E1874" s="52" t="s">
        <v>37416</v>
      </c>
      <c r="F1874" s="16" t="s">
        <v>26278</v>
      </c>
      <c r="G1874" s="16" t="s">
        <v>37415</v>
      </c>
      <c r="H1874" s="16" t="s">
        <v>29917</v>
      </c>
      <c r="I1874" s="16" t="s">
        <v>26279</v>
      </c>
    </row>
    <row r="1875" spans="1:10">
      <c r="A1875" s="16" t="s">
        <v>25857</v>
      </c>
      <c r="B1875" s="52" t="s">
        <v>28383</v>
      </c>
      <c r="C1875" s="16" t="str">
        <f t="shared" si="29"/>
        <v>030 - 018</v>
      </c>
      <c r="D1875" s="52" t="s">
        <v>36059</v>
      </c>
      <c r="E1875" s="52" t="s">
        <v>35970</v>
      </c>
      <c r="F1875" s="16" t="s">
        <v>23713</v>
      </c>
      <c r="G1875" s="16" t="s">
        <v>35969</v>
      </c>
      <c r="H1875" s="16" t="s">
        <v>30334</v>
      </c>
      <c r="I1875" s="16" t="s">
        <v>25858</v>
      </c>
      <c r="J1875" s="16"/>
    </row>
    <row r="1876" spans="1:10">
      <c r="A1876" s="16" t="s">
        <v>11759</v>
      </c>
      <c r="B1876" s="52" t="s">
        <v>26566</v>
      </c>
      <c r="C1876" s="16" t="str">
        <f t="shared" si="29"/>
        <v>092 - 013</v>
      </c>
      <c r="D1876" s="52" t="s">
        <v>36059</v>
      </c>
      <c r="E1876" s="52" t="s">
        <v>3326</v>
      </c>
      <c r="F1876" s="16" t="s">
        <v>22911</v>
      </c>
      <c r="G1876" s="16" t="s">
        <v>30322</v>
      </c>
      <c r="H1876" s="16" t="s">
        <v>33521</v>
      </c>
      <c r="I1876" s="16" t="s">
        <v>22912</v>
      </c>
    </row>
    <row r="1877" spans="1:10">
      <c r="A1877" s="16" t="s">
        <v>34657</v>
      </c>
      <c r="B1877" s="52" t="s">
        <v>5267</v>
      </c>
      <c r="C1877" s="16" t="str">
        <f t="shared" si="29"/>
        <v>079 - 020</v>
      </c>
      <c r="D1877" s="52" t="s">
        <v>34487</v>
      </c>
      <c r="E1877" s="52" t="s">
        <v>4771</v>
      </c>
      <c r="F1877" s="16" t="s">
        <v>16548</v>
      </c>
      <c r="G1877" s="16" t="s">
        <v>4770</v>
      </c>
      <c r="H1877" s="16" t="s">
        <v>4772</v>
      </c>
      <c r="I1877" s="16" t="s">
        <v>34658</v>
      </c>
    </row>
    <row r="1878" spans="1:10">
      <c r="A1878" s="16" t="s">
        <v>18854</v>
      </c>
      <c r="B1878" s="52" t="s">
        <v>22213</v>
      </c>
      <c r="C1878" s="16" t="str">
        <f t="shared" si="29"/>
        <v>001 - 059</v>
      </c>
      <c r="D1878" s="52" t="s">
        <v>36059</v>
      </c>
      <c r="E1878" s="52" t="s">
        <v>37671</v>
      </c>
      <c r="F1878" s="16" t="s">
        <v>18855</v>
      </c>
      <c r="G1878" s="16" t="s">
        <v>37670</v>
      </c>
      <c r="H1878" s="16" t="s">
        <v>10732</v>
      </c>
      <c r="I1878" s="16" t="s">
        <v>18856</v>
      </c>
      <c r="J1878" s="16"/>
    </row>
    <row r="1879" spans="1:10">
      <c r="A1879" s="16" t="s">
        <v>16071</v>
      </c>
      <c r="B1879" s="52" t="s">
        <v>26862</v>
      </c>
      <c r="C1879" s="16" t="str">
        <f t="shared" si="29"/>
        <v>075 - 014</v>
      </c>
      <c r="D1879" s="52" t="s">
        <v>36059</v>
      </c>
      <c r="E1879" s="52" t="s">
        <v>25912</v>
      </c>
      <c r="F1879" s="16" t="s">
        <v>16072</v>
      </c>
      <c r="G1879" s="16" t="s">
        <v>31815</v>
      </c>
      <c r="H1879" s="16" t="s">
        <v>37422</v>
      </c>
      <c r="I1879" s="16" t="s">
        <v>16073</v>
      </c>
    </row>
    <row r="1880" spans="1:10">
      <c r="A1880" s="16" t="s">
        <v>13656</v>
      </c>
      <c r="B1880" s="52" t="s">
        <v>19769</v>
      </c>
      <c r="C1880" s="16" t="str">
        <f t="shared" si="29"/>
        <v>048 - 009</v>
      </c>
      <c r="D1880" s="52" t="s">
        <v>36059</v>
      </c>
      <c r="E1880" s="52" t="s">
        <v>29538</v>
      </c>
      <c r="F1880" s="16" t="s">
        <v>13657</v>
      </c>
      <c r="G1880" s="16" t="s">
        <v>29537</v>
      </c>
      <c r="H1880" s="16" t="s">
        <v>30328</v>
      </c>
      <c r="I1880" s="16" t="s">
        <v>1311</v>
      </c>
      <c r="J1880" s="16" t="s">
        <v>7990</v>
      </c>
    </row>
    <row r="1881" spans="1:10">
      <c r="A1881" s="16" t="s">
        <v>1309</v>
      </c>
      <c r="B1881" s="52" t="s">
        <v>19527</v>
      </c>
      <c r="C1881" s="16" t="str">
        <f t="shared" si="29"/>
        <v>100 - 002</v>
      </c>
      <c r="D1881" s="52" t="s">
        <v>36059</v>
      </c>
      <c r="E1881" s="52" t="s">
        <v>682</v>
      </c>
      <c r="F1881" s="16" t="s">
        <v>1310</v>
      </c>
      <c r="G1881" s="16" t="s">
        <v>681</v>
      </c>
      <c r="H1881" s="16" t="s">
        <v>30328</v>
      </c>
      <c r="I1881" s="16" t="s">
        <v>1311</v>
      </c>
    </row>
    <row r="1882" spans="1:10">
      <c r="A1882" s="16" t="s">
        <v>15028</v>
      </c>
      <c r="B1882" s="52" t="s">
        <v>17524</v>
      </c>
      <c r="C1882" s="16" t="str">
        <f t="shared" si="29"/>
        <v>028 - 023</v>
      </c>
      <c r="D1882" s="52" t="s">
        <v>36059</v>
      </c>
      <c r="E1882" s="52" t="s">
        <v>32659</v>
      </c>
      <c r="F1882" s="16" t="s">
        <v>36818</v>
      </c>
      <c r="G1882" s="16" t="s">
        <v>32658</v>
      </c>
      <c r="H1882" s="16" t="s">
        <v>32660</v>
      </c>
      <c r="I1882" s="16" t="s">
        <v>15029</v>
      </c>
    </row>
    <row r="1883" spans="1:10">
      <c r="A1883" s="16" t="s">
        <v>34392</v>
      </c>
      <c r="B1883" s="52" t="s">
        <v>31715</v>
      </c>
      <c r="C1883" s="16" t="str">
        <f t="shared" si="29"/>
        <v>012 - 033</v>
      </c>
      <c r="D1883" s="52" t="s">
        <v>36059</v>
      </c>
      <c r="E1883" s="52" t="s">
        <v>18879</v>
      </c>
      <c r="F1883" s="16" t="s">
        <v>34393</v>
      </c>
      <c r="G1883" s="16" t="s">
        <v>26253</v>
      </c>
      <c r="H1883" s="16" t="s">
        <v>32666</v>
      </c>
      <c r="I1883" s="16" t="s">
        <v>34394</v>
      </c>
      <c r="J1883" s="16"/>
    </row>
    <row r="1884" spans="1:10">
      <c r="A1884" s="16" t="s">
        <v>17362</v>
      </c>
      <c r="B1884" s="52" t="s">
        <v>941</v>
      </c>
      <c r="C1884" s="16" t="str">
        <f t="shared" si="29"/>
        <v>055 - 802</v>
      </c>
      <c r="D1884" s="52"/>
      <c r="E1884" s="52" t="s">
        <v>1268</v>
      </c>
      <c r="F1884" s="16"/>
      <c r="G1884" s="16" t="s">
        <v>1267</v>
      </c>
      <c r="H1884" s="16" t="s">
        <v>1269</v>
      </c>
      <c r="I1884" s="16" t="s">
        <v>17363</v>
      </c>
      <c r="J1884" s="16" t="s">
        <v>34487</v>
      </c>
    </row>
    <row r="1885" spans="1:10">
      <c r="A1885" s="16" t="s">
        <v>1411</v>
      </c>
      <c r="B1885" s="52" t="s">
        <v>8899</v>
      </c>
      <c r="C1885" s="16" t="str">
        <f t="shared" si="29"/>
        <v>015 - 049</v>
      </c>
      <c r="D1885" s="52" t="s">
        <v>36059</v>
      </c>
      <c r="E1885" s="52" t="s">
        <v>32665</v>
      </c>
      <c r="F1885" s="16" t="s">
        <v>34295</v>
      </c>
      <c r="G1885" s="16" t="s">
        <v>32664</v>
      </c>
      <c r="H1885" s="16" t="s">
        <v>32666</v>
      </c>
      <c r="I1885" s="16" t="s">
        <v>1412</v>
      </c>
    </row>
    <row r="1886" spans="1:10">
      <c r="A1886" s="16" t="s">
        <v>17692</v>
      </c>
      <c r="B1886" s="52" t="s">
        <v>24651</v>
      </c>
      <c r="C1886" s="16" t="str">
        <f t="shared" si="29"/>
        <v>016 - 814</v>
      </c>
      <c r="D1886" s="52"/>
      <c r="E1886" s="52" t="s">
        <v>10742</v>
      </c>
      <c r="F1886" s="16"/>
      <c r="G1886" s="16" t="s">
        <v>10741</v>
      </c>
      <c r="H1886" s="16" t="s">
        <v>32666</v>
      </c>
      <c r="I1886" s="16" t="s">
        <v>17693</v>
      </c>
      <c r="J1886" s="16" t="s">
        <v>34487</v>
      </c>
    </row>
    <row r="1887" spans="1:10">
      <c r="A1887" s="16" t="s">
        <v>9265</v>
      </c>
      <c r="B1887" s="52" t="s">
        <v>24652</v>
      </c>
      <c r="C1887" s="16" t="str">
        <f t="shared" si="29"/>
        <v>016 - 055</v>
      </c>
      <c r="D1887" s="52" t="s">
        <v>36059</v>
      </c>
      <c r="E1887" s="52" t="s">
        <v>10742</v>
      </c>
      <c r="F1887" s="16" t="s">
        <v>10740</v>
      </c>
      <c r="G1887" s="16" t="s">
        <v>10741</v>
      </c>
      <c r="H1887" s="16" t="s">
        <v>32666</v>
      </c>
      <c r="I1887" s="16" t="s">
        <v>9266</v>
      </c>
    </row>
    <row r="1888" spans="1:10">
      <c r="A1888" s="16" t="s">
        <v>5257</v>
      </c>
      <c r="B1888" s="52" t="s">
        <v>21353</v>
      </c>
      <c r="C1888" s="16" t="str">
        <f t="shared" si="29"/>
        <v>078 - 026</v>
      </c>
      <c r="D1888" s="52" t="s">
        <v>34487</v>
      </c>
      <c r="E1888" s="52" t="s">
        <v>1697</v>
      </c>
      <c r="F1888" s="16" t="s">
        <v>32888</v>
      </c>
      <c r="G1888" s="16" t="s">
        <v>1696</v>
      </c>
      <c r="H1888" s="16" t="s">
        <v>4772</v>
      </c>
      <c r="I1888" s="16" t="s">
        <v>5258</v>
      </c>
      <c r="J1888" s="16"/>
    </row>
    <row r="1889" spans="1:10">
      <c r="A1889" s="16" t="s">
        <v>17444</v>
      </c>
      <c r="B1889" s="52" t="s">
        <v>6536</v>
      </c>
      <c r="C1889" s="16" t="str">
        <f t="shared" si="29"/>
        <v>S99 - 701</v>
      </c>
      <c r="D1889" s="52"/>
      <c r="E1889" s="52" t="s">
        <v>15509</v>
      </c>
      <c r="F1889" s="16"/>
      <c r="G1889" s="16" t="s">
        <v>10725</v>
      </c>
      <c r="H1889" s="16" t="s">
        <v>10727</v>
      </c>
      <c r="I1889" s="16" t="s">
        <v>17445</v>
      </c>
      <c r="J1889" s="16" t="s">
        <v>7990</v>
      </c>
    </row>
    <row r="1890" spans="1:10">
      <c r="A1890" s="16" t="s">
        <v>34129</v>
      </c>
      <c r="B1890" s="52" t="s">
        <v>24653</v>
      </c>
      <c r="C1890" s="16" t="str">
        <f t="shared" si="29"/>
        <v>016 - 056</v>
      </c>
      <c r="D1890" s="52" t="s">
        <v>34487</v>
      </c>
      <c r="E1890" s="52" t="s">
        <v>10742</v>
      </c>
      <c r="F1890" s="16" t="s">
        <v>36714</v>
      </c>
      <c r="G1890" s="16" t="s">
        <v>10741</v>
      </c>
      <c r="H1890" s="16" t="s">
        <v>32666</v>
      </c>
      <c r="I1890" s="16" t="s">
        <v>34130</v>
      </c>
    </row>
    <row r="1891" spans="1:10">
      <c r="A1891" s="16" t="s">
        <v>14643</v>
      </c>
      <c r="B1891" s="52" t="s">
        <v>27869</v>
      </c>
      <c r="C1891" s="16" t="str">
        <f t="shared" si="29"/>
        <v>083 - 011</v>
      </c>
      <c r="D1891" s="52" t="s">
        <v>34487</v>
      </c>
      <c r="E1891" s="52" t="s">
        <v>21246</v>
      </c>
      <c r="F1891" s="16" t="s">
        <v>14644</v>
      </c>
      <c r="G1891" s="16" t="s">
        <v>21245</v>
      </c>
      <c r="H1891" s="16" t="s">
        <v>29917</v>
      </c>
      <c r="I1891" s="16" t="s">
        <v>14645</v>
      </c>
    </row>
    <row r="1892" spans="1:10">
      <c r="A1892" s="16" t="s">
        <v>8422</v>
      </c>
      <c r="B1892" s="52" t="s">
        <v>31716</v>
      </c>
      <c r="C1892" s="16" t="str">
        <f t="shared" si="29"/>
        <v>012 - 830</v>
      </c>
      <c r="D1892" s="52"/>
      <c r="E1892" s="52" t="s">
        <v>18879</v>
      </c>
      <c r="F1892" s="16"/>
      <c r="G1892" s="16" t="s">
        <v>26253</v>
      </c>
      <c r="H1892" s="16" t="s">
        <v>32666</v>
      </c>
      <c r="I1892" s="16" t="s">
        <v>8423</v>
      </c>
      <c r="J1892" s="16" t="s">
        <v>34487</v>
      </c>
    </row>
    <row r="1893" spans="1:10">
      <c r="A1893" s="16" t="s">
        <v>36185</v>
      </c>
      <c r="B1893" s="52" t="s">
        <v>31738</v>
      </c>
      <c r="C1893" s="16" t="str">
        <f t="shared" si="29"/>
        <v>012 - 034</v>
      </c>
      <c r="D1893" s="52" t="s">
        <v>36059</v>
      </c>
      <c r="E1893" s="52" t="s">
        <v>18879</v>
      </c>
      <c r="F1893" s="16" t="s">
        <v>24951</v>
      </c>
      <c r="G1893" s="16" t="s">
        <v>26253</v>
      </c>
      <c r="H1893" s="16" t="s">
        <v>32666</v>
      </c>
      <c r="I1893" s="16" t="s">
        <v>24952</v>
      </c>
      <c r="J1893" s="16"/>
    </row>
    <row r="1894" spans="1:10">
      <c r="A1894" s="16" t="s">
        <v>13157</v>
      </c>
      <c r="B1894" s="52" t="s">
        <v>31739</v>
      </c>
      <c r="C1894" s="16" t="str">
        <f t="shared" si="29"/>
        <v>012 - 035</v>
      </c>
      <c r="D1894" s="52" t="s">
        <v>36059</v>
      </c>
      <c r="E1894" s="52" t="s">
        <v>18879</v>
      </c>
      <c r="F1894" s="16" t="s">
        <v>34393</v>
      </c>
      <c r="G1894" s="16" t="s">
        <v>26253</v>
      </c>
      <c r="H1894" s="16" t="s">
        <v>32666</v>
      </c>
      <c r="I1894" s="16" t="s">
        <v>13158</v>
      </c>
    </row>
    <row r="1895" spans="1:10">
      <c r="A1895" s="16" t="s">
        <v>25184</v>
      </c>
      <c r="B1895" s="52" t="s">
        <v>2013</v>
      </c>
      <c r="C1895" s="16" t="str">
        <f t="shared" si="29"/>
        <v>073 - 002</v>
      </c>
      <c r="D1895" s="52" t="s">
        <v>36059</v>
      </c>
      <c r="E1895" s="52" t="s">
        <v>37421</v>
      </c>
      <c r="F1895" s="16" t="s">
        <v>3922</v>
      </c>
      <c r="G1895" s="16" t="s">
        <v>37420</v>
      </c>
      <c r="H1895" s="16" t="s">
        <v>37422</v>
      </c>
      <c r="I1895" s="16" t="s">
        <v>3923</v>
      </c>
    </row>
    <row r="1896" spans="1:10">
      <c r="A1896" s="16" t="s">
        <v>25713</v>
      </c>
      <c r="B1896" s="52" t="s">
        <v>35088</v>
      </c>
      <c r="C1896" s="16" t="str">
        <f t="shared" si="29"/>
        <v>074 - 002</v>
      </c>
      <c r="D1896" s="52" t="s">
        <v>36059</v>
      </c>
      <c r="E1896" s="52" t="s">
        <v>25935</v>
      </c>
      <c r="F1896" s="16" t="s">
        <v>25714</v>
      </c>
      <c r="G1896" s="16" t="s">
        <v>25933</v>
      </c>
      <c r="H1896" s="16" t="s">
        <v>37422</v>
      </c>
      <c r="I1896" s="16" t="s">
        <v>25715</v>
      </c>
    </row>
    <row r="1897" spans="1:10">
      <c r="A1897" s="16" t="s">
        <v>27022</v>
      </c>
      <c r="B1897" s="52" t="s">
        <v>32186</v>
      </c>
      <c r="C1897" s="16" t="str">
        <f t="shared" si="29"/>
        <v>094 - 007</v>
      </c>
      <c r="D1897" s="52" t="s">
        <v>34487</v>
      </c>
      <c r="E1897" s="52" t="s">
        <v>10747</v>
      </c>
      <c r="F1897" s="16" t="s">
        <v>27023</v>
      </c>
      <c r="G1897" s="16" t="s">
        <v>10746</v>
      </c>
      <c r="H1897" s="16" t="s">
        <v>10748</v>
      </c>
      <c r="I1897" s="16" t="s">
        <v>27024</v>
      </c>
    </row>
    <row r="1898" spans="1:10">
      <c r="A1898" s="16" t="s">
        <v>35304</v>
      </c>
      <c r="B1898" s="52" t="s">
        <v>24865</v>
      </c>
      <c r="C1898" s="16" t="str">
        <f t="shared" si="29"/>
        <v>019 - 824</v>
      </c>
      <c r="D1898" s="52"/>
      <c r="E1898" s="52" t="s">
        <v>23092</v>
      </c>
      <c r="F1898" s="16"/>
      <c r="G1898" s="16" t="s">
        <v>23091</v>
      </c>
      <c r="H1898" s="16" t="s">
        <v>32666</v>
      </c>
      <c r="I1898" s="16" t="s">
        <v>37323</v>
      </c>
      <c r="J1898" s="16" t="s">
        <v>34487</v>
      </c>
    </row>
    <row r="1899" spans="1:10">
      <c r="A1899" s="16" t="s">
        <v>14621</v>
      </c>
      <c r="B1899" s="52" t="s">
        <v>22196</v>
      </c>
      <c r="C1899" s="16" t="str">
        <f t="shared" si="29"/>
        <v>033 - 011</v>
      </c>
      <c r="D1899" s="52" t="s">
        <v>36059</v>
      </c>
      <c r="E1899" s="52" t="s">
        <v>37663</v>
      </c>
      <c r="F1899" s="16" t="s">
        <v>14622</v>
      </c>
      <c r="G1899" s="16" t="s">
        <v>37662</v>
      </c>
      <c r="H1899" s="16" t="s">
        <v>35981</v>
      </c>
      <c r="I1899" s="16" t="s">
        <v>14623</v>
      </c>
    </row>
    <row r="1900" spans="1:10">
      <c r="A1900" s="16" t="s">
        <v>3416</v>
      </c>
      <c r="B1900" s="52" t="s">
        <v>21354</v>
      </c>
      <c r="C1900" s="16" t="str">
        <f t="shared" si="29"/>
        <v>078 - 027</v>
      </c>
      <c r="D1900" s="52" t="s">
        <v>34487</v>
      </c>
      <c r="E1900" s="52" t="s">
        <v>1697</v>
      </c>
      <c r="F1900" s="16" t="s">
        <v>17001</v>
      </c>
      <c r="G1900" s="16" t="s">
        <v>1696</v>
      </c>
      <c r="H1900" s="16" t="s">
        <v>4772</v>
      </c>
      <c r="I1900" s="16" t="s">
        <v>3417</v>
      </c>
      <c r="J1900" s="16"/>
    </row>
    <row r="1901" spans="1:10">
      <c r="A1901" s="16" t="s">
        <v>13178</v>
      </c>
      <c r="B1901" s="52" t="s">
        <v>6310</v>
      </c>
      <c r="C1901" s="16" t="str">
        <f t="shared" si="29"/>
        <v>008 - 013</v>
      </c>
      <c r="D1901" s="52" t="s">
        <v>34487</v>
      </c>
      <c r="E1901" s="52" t="s">
        <v>16664</v>
      </c>
      <c r="F1901" s="16" t="s">
        <v>27364</v>
      </c>
      <c r="G1901" s="16" t="s">
        <v>16663</v>
      </c>
      <c r="H1901" s="16" t="s">
        <v>34573</v>
      </c>
      <c r="I1901" s="16" t="s">
        <v>13179</v>
      </c>
    </row>
    <row r="1902" spans="1:10">
      <c r="A1902" s="16" t="s">
        <v>31297</v>
      </c>
      <c r="B1902" s="52" t="s">
        <v>25976</v>
      </c>
      <c r="C1902" s="16" t="str">
        <f t="shared" si="29"/>
        <v>009 - 809</v>
      </c>
      <c r="D1902" s="52"/>
      <c r="E1902" s="52" t="s">
        <v>26840</v>
      </c>
      <c r="F1902" s="16"/>
      <c r="G1902" s="16" t="s">
        <v>26839</v>
      </c>
      <c r="H1902" s="16" t="s">
        <v>34573</v>
      </c>
      <c r="I1902" s="16" t="s">
        <v>31298</v>
      </c>
      <c r="J1902" s="16" t="s">
        <v>34487</v>
      </c>
    </row>
    <row r="1903" spans="1:10">
      <c r="A1903" s="16" t="s">
        <v>2438</v>
      </c>
      <c r="B1903" s="52" t="s">
        <v>17824</v>
      </c>
      <c r="C1903" s="16" t="str">
        <f t="shared" si="29"/>
        <v>041 - 009</v>
      </c>
      <c r="D1903" s="52" t="s">
        <v>34487</v>
      </c>
      <c r="E1903" s="52" t="s">
        <v>31873</v>
      </c>
      <c r="F1903" s="16" t="s">
        <v>2439</v>
      </c>
      <c r="G1903" s="16" t="s">
        <v>31872</v>
      </c>
      <c r="H1903" s="16" t="s">
        <v>20397</v>
      </c>
      <c r="I1903" s="16" t="s">
        <v>2440</v>
      </c>
      <c r="J1903" s="16"/>
    </row>
    <row r="1904" spans="1:10">
      <c r="A1904" s="16" t="s">
        <v>26945</v>
      </c>
      <c r="B1904" s="52" t="s">
        <v>22686</v>
      </c>
      <c r="C1904" s="16" t="str">
        <f t="shared" si="29"/>
        <v>017 - 039</v>
      </c>
      <c r="D1904" s="52" t="s">
        <v>36059</v>
      </c>
      <c r="E1904" s="52" t="s">
        <v>22538</v>
      </c>
      <c r="F1904" s="16" t="s">
        <v>26946</v>
      </c>
      <c r="G1904" s="16" t="s">
        <v>22537</v>
      </c>
      <c r="H1904" s="16" t="s">
        <v>32666</v>
      </c>
      <c r="I1904" s="16" t="s">
        <v>26947</v>
      </c>
    </row>
    <row r="1905" spans="1:10">
      <c r="A1905" s="16" t="s">
        <v>34395</v>
      </c>
      <c r="B1905" s="52" t="s">
        <v>10603</v>
      </c>
      <c r="C1905" s="16" t="str">
        <f t="shared" si="29"/>
        <v>006 - 033</v>
      </c>
      <c r="D1905" s="52" t="s">
        <v>36059</v>
      </c>
      <c r="E1905" s="52" t="s">
        <v>26671</v>
      </c>
      <c r="F1905" s="16" t="s">
        <v>34396</v>
      </c>
      <c r="G1905" s="16" t="s">
        <v>26670</v>
      </c>
      <c r="H1905" s="16" t="s">
        <v>10732</v>
      </c>
      <c r="I1905" s="16" t="s">
        <v>34397</v>
      </c>
      <c r="J1905" s="16"/>
    </row>
    <row r="1906" spans="1:10">
      <c r="A1906" s="16" t="s">
        <v>23520</v>
      </c>
      <c r="B1906" s="52" t="s">
        <v>25573</v>
      </c>
      <c r="C1906" s="16" t="str">
        <f t="shared" si="29"/>
        <v>036 - 005</v>
      </c>
      <c r="D1906" s="52" t="s">
        <v>36059</v>
      </c>
      <c r="E1906" s="52" t="s">
        <v>37427</v>
      </c>
      <c r="F1906" s="16" t="s">
        <v>23602</v>
      </c>
      <c r="G1906" s="16" t="s">
        <v>37426</v>
      </c>
      <c r="H1906" s="16" t="s">
        <v>35981</v>
      </c>
      <c r="I1906" s="16" t="s">
        <v>23603</v>
      </c>
      <c r="J1906" s="16"/>
    </row>
    <row r="1907" spans="1:10">
      <c r="A1907" s="16" t="s">
        <v>4352</v>
      </c>
      <c r="B1907" s="52" t="s">
        <v>4379</v>
      </c>
      <c r="C1907" s="16" t="str">
        <f t="shared" si="29"/>
        <v>015 - 050</v>
      </c>
      <c r="D1907" s="52" t="s">
        <v>36059</v>
      </c>
      <c r="E1907" s="52" t="s">
        <v>32665</v>
      </c>
      <c r="F1907" s="16" t="s">
        <v>30047</v>
      </c>
      <c r="G1907" s="16" t="s">
        <v>32664</v>
      </c>
      <c r="H1907" s="16" t="s">
        <v>32666</v>
      </c>
      <c r="I1907" s="16" t="s">
        <v>21927</v>
      </c>
    </row>
    <row r="1908" spans="1:10">
      <c r="A1908" s="16" t="s">
        <v>14019</v>
      </c>
      <c r="B1908" s="52" t="s">
        <v>31166</v>
      </c>
      <c r="C1908" s="16" t="str">
        <f t="shared" si="29"/>
        <v>018 - 817</v>
      </c>
      <c r="D1908" s="52"/>
      <c r="E1908" s="52" t="s">
        <v>35975</v>
      </c>
      <c r="F1908" s="16"/>
      <c r="G1908" s="16" t="s">
        <v>35974</v>
      </c>
      <c r="H1908" s="16" t="s">
        <v>32666</v>
      </c>
      <c r="I1908" s="16" t="s">
        <v>14020</v>
      </c>
      <c r="J1908" s="16" t="s">
        <v>34487</v>
      </c>
    </row>
    <row r="1909" spans="1:10">
      <c r="A1909" s="16" t="s">
        <v>34695</v>
      </c>
      <c r="B1909" s="52" t="s">
        <v>26755</v>
      </c>
      <c r="C1909" s="16" t="str">
        <f t="shared" si="29"/>
        <v>075 - 015</v>
      </c>
      <c r="D1909" s="52" t="s">
        <v>34487</v>
      </c>
      <c r="E1909" s="52" t="s">
        <v>25912</v>
      </c>
      <c r="F1909" s="16" t="s">
        <v>27443</v>
      </c>
      <c r="G1909" s="16" t="s">
        <v>31815</v>
      </c>
      <c r="H1909" s="16" t="s">
        <v>37422</v>
      </c>
      <c r="I1909" s="16" t="s">
        <v>34696</v>
      </c>
      <c r="J1909" s="16"/>
    </row>
    <row r="1910" spans="1:10">
      <c r="A1910" s="16" t="s">
        <v>19208</v>
      </c>
      <c r="B1910" s="52" t="s">
        <v>5071</v>
      </c>
      <c r="C1910" s="16" t="str">
        <f t="shared" si="29"/>
        <v>003 - 036</v>
      </c>
      <c r="D1910" s="52" t="s">
        <v>36059</v>
      </c>
      <c r="E1910" s="52" t="s">
        <v>3328</v>
      </c>
      <c r="F1910" s="16" t="s">
        <v>19209</v>
      </c>
      <c r="G1910" s="16" t="s">
        <v>10731</v>
      </c>
      <c r="H1910" s="16" t="s">
        <v>10732</v>
      </c>
      <c r="I1910" s="16" t="s">
        <v>19210</v>
      </c>
      <c r="J1910" s="16"/>
    </row>
    <row r="1911" spans="1:10">
      <c r="A1911" s="16" t="s">
        <v>12381</v>
      </c>
      <c r="B1911" s="52" t="s">
        <v>35844</v>
      </c>
      <c r="C1911" s="16" t="str">
        <f t="shared" si="29"/>
        <v>035 - 011</v>
      </c>
      <c r="D1911" s="52" t="s">
        <v>34487</v>
      </c>
      <c r="E1911" s="52" t="s">
        <v>30432</v>
      </c>
      <c r="F1911" s="16" t="s">
        <v>12382</v>
      </c>
      <c r="G1911" s="16" t="s">
        <v>30431</v>
      </c>
      <c r="H1911" s="16" t="s">
        <v>35981</v>
      </c>
      <c r="I1911" s="16" t="s">
        <v>12383</v>
      </c>
    </row>
    <row r="1912" spans="1:10">
      <c r="A1912" s="16" t="s">
        <v>13978</v>
      </c>
      <c r="B1912" s="52" t="s">
        <v>37705</v>
      </c>
      <c r="C1912" s="16" t="str">
        <f t="shared" si="29"/>
        <v>068 - 008</v>
      </c>
      <c r="D1912" s="52" t="s">
        <v>34487</v>
      </c>
      <c r="E1912" s="52" t="s">
        <v>34259</v>
      </c>
      <c r="F1912" s="16" t="s">
        <v>1587</v>
      </c>
      <c r="G1912" s="16" t="s">
        <v>21099</v>
      </c>
      <c r="H1912" s="16" t="s">
        <v>15395</v>
      </c>
      <c r="I1912" s="16" t="s">
        <v>3135</v>
      </c>
    </row>
    <row r="1913" spans="1:10">
      <c r="A1913" s="16" t="s">
        <v>34659</v>
      </c>
      <c r="B1913" s="52" t="s">
        <v>13606</v>
      </c>
      <c r="C1913" s="16" t="str">
        <f t="shared" si="29"/>
        <v>058 - 020</v>
      </c>
      <c r="D1913" s="52" t="s">
        <v>34487</v>
      </c>
      <c r="E1913" s="52" t="s">
        <v>10753</v>
      </c>
      <c r="F1913" s="16" t="s">
        <v>34660</v>
      </c>
      <c r="G1913" s="16" t="s">
        <v>10752</v>
      </c>
      <c r="H1913" s="16" t="s">
        <v>20396</v>
      </c>
      <c r="I1913" s="16" t="s">
        <v>34661</v>
      </c>
    </row>
    <row r="1914" spans="1:10">
      <c r="A1914" s="16" t="s">
        <v>7873</v>
      </c>
      <c r="B1914" s="52" t="s">
        <v>28858</v>
      </c>
      <c r="C1914" s="16" t="str">
        <f t="shared" si="29"/>
        <v>069 - 011</v>
      </c>
      <c r="D1914" s="52" t="s">
        <v>36059</v>
      </c>
      <c r="E1914" s="52" t="s">
        <v>36727</v>
      </c>
      <c r="F1914" s="16" t="s">
        <v>24770</v>
      </c>
      <c r="G1914" s="16" t="s">
        <v>36726</v>
      </c>
      <c r="H1914" s="16" t="s">
        <v>15395</v>
      </c>
      <c r="I1914" s="16" t="s">
        <v>29411</v>
      </c>
    </row>
    <row r="1915" spans="1:10">
      <c r="A1915" s="16" t="s">
        <v>35110</v>
      </c>
      <c r="B1915" s="52" t="s">
        <v>16485</v>
      </c>
      <c r="C1915" s="16" t="str">
        <f t="shared" si="29"/>
        <v>071 - 012</v>
      </c>
      <c r="D1915" s="52" t="s">
        <v>34487</v>
      </c>
      <c r="E1915" s="52" t="s">
        <v>13516</v>
      </c>
      <c r="F1915" s="16" t="s">
        <v>20426</v>
      </c>
      <c r="G1915" s="16" t="s">
        <v>13515</v>
      </c>
      <c r="H1915" s="16" t="s">
        <v>37422</v>
      </c>
      <c r="I1915" s="16" t="s">
        <v>35111</v>
      </c>
    </row>
    <row r="1916" spans="1:10">
      <c r="A1916" s="16" t="s">
        <v>36641</v>
      </c>
      <c r="B1916" s="52" t="s">
        <v>27511</v>
      </c>
      <c r="C1916" s="16" t="str">
        <f t="shared" si="29"/>
        <v>094 - 008</v>
      </c>
      <c r="D1916" s="52" t="s">
        <v>34487</v>
      </c>
      <c r="E1916" s="52" t="s">
        <v>10747</v>
      </c>
      <c r="F1916" s="16" t="s">
        <v>36642</v>
      </c>
      <c r="G1916" s="16" t="s">
        <v>10746</v>
      </c>
      <c r="H1916" s="16" t="s">
        <v>10748</v>
      </c>
      <c r="I1916" s="16" t="s">
        <v>36643</v>
      </c>
    </row>
    <row r="1917" spans="1:10">
      <c r="A1917" s="16" t="s">
        <v>8424</v>
      </c>
      <c r="B1917" s="52" t="s">
        <v>5072</v>
      </c>
      <c r="C1917" s="16" t="str">
        <f t="shared" si="29"/>
        <v>003 - 830</v>
      </c>
      <c r="D1917" s="52"/>
      <c r="E1917" s="52" t="s">
        <v>3328</v>
      </c>
      <c r="F1917" s="16"/>
      <c r="G1917" s="16" t="s">
        <v>10731</v>
      </c>
      <c r="H1917" s="16" t="s">
        <v>10732</v>
      </c>
      <c r="I1917" s="16" t="s">
        <v>8425</v>
      </c>
      <c r="J1917" s="16" t="s">
        <v>34487</v>
      </c>
    </row>
    <row r="1918" spans="1:10">
      <c r="A1918" s="16" t="s">
        <v>24541</v>
      </c>
      <c r="B1918" s="52" t="s">
        <v>25567</v>
      </c>
      <c r="C1918" s="16" t="str">
        <f t="shared" si="29"/>
        <v>045 - 003</v>
      </c>
      <c r="D1918" s="52" t="s">
        <v>34487</v>
      </c>
      <c r="E1918" s="52" t="s">
        <v>36879</v>
      </c>
      <c r="F1918" s="16" t="s">
        <v>24542</v>
      </c>
      <c r="G1918" s="16" t="s">
        <v>36878</v>
      </c>
      <c r="H1918" s="16" t="s">
        <v>30328</v>
      </c>
      <c r="I1918" s="16" t="s">
        <v>28646</v>
      </c>
    </row>
    <row r="1919" spans="1:10">
      <c r="A1919" s="16" t="s">
        <v>32327</v>
      </c>
      <c r="B1919" s="52" t="s">
        <v>22162</v>
      </c>
      <c r="C1919" s="16" t="str">
        <f t="shared" si="29"/>
        <v>028 - 024</v>
      </c>
      <c r="D1919" s="52" t="s">
        <v>36059</v>
      </c>
      <c r="E1919" s="52" t="s">
        <v>32659</v>
      </c>
      <c r="F1919" s="16" t="s">
        <v>37474</v>
      </c>
      <c r="G1919" s="16" t="s">
        <v>32658</v>
      </c>
      <c r="H1919" s="16" t="s">
        <v>32660</v>
      </c>
      <c r="I1919" s="16" t="s">
        <v>32328</v>
      </c>
      <c r="J1919" s="16" t="s">
        <v>34487</v>
      </c>
    </row>
    <row r="1920" spans="1:10">
      <c r="A1920" s="16" t="s">
        <v>18445</v>
      </c>
      <c r="B1920" s="52" t="s">
        <v>22161</v>
      </c>
      <c r="C1920" s="16" t="str">
        <f t="shared" si="29"/>
        <v>028 - 025</v>
      </c>
      <c r="D1920" s="52" t="s">
        <v>36059</v>
      </c>
      <c r="E1920" s="52" t="s">
        <v>32659</v>
      </c>
      <c r="F1920" s="16" t="s">
        <v>37474</v>
      </c>
      <c r="G1920" s="16" t="s">
        <v>32658</v>
      </c>
      <c r="H1920" s="16" t="s">
        <v>32660</v>
      </c>
      <c r="I1920" s="16" t="s">
        <v>13874</v>
      </c>
      <c r="J1920" s="16" t="s">
        <v>34487</v>
      </c>
    </row>
    <row r="1921" spans="1:10">
      <c r="A1921" s="16" t="s">
        <v>36047</v>
      </c>
      <c r="B1921" s="52" t="s">
        <v>9939</v>
      </c>
      <c r="C1921" s="16" t="str">
        <f t="shared" ref="C1921:C1984" si="30">MID(A1921,1,3) &amp;" - " &amp;MID(A1921,4,3)</f>
        <v>024 - 024</v>
      </c>
      <c r="D1921" s="52" t="s">
        <v>36059</v>
      </c>
      <c r="E1921" s="52" t="s">
        <v>26794</v>
      </c>
      <c r="F1921" s="16" t="s">
        <v>36048</v>
      </c>
      <c r="G1921" s="16" t="s">
        <v>26793</v>
      </c>
      <c r="H1921" s="16" t="s">
        <v>32660</v>
      </c>
      <c r="I1921" s="16" t="s">
        <v>36049</v>
      </c>
    </row>
    <row r="1922" spans="1:10">
      <c r="A1922" s="16" t="s">
        <v>21443</v>
      </c>
      <c r="B1922" s="52" t="s">
        <v>19916</v>
      </c>
      <c r="C1922" s="16" t="str">
        <f t="shared" si="30"/>
        <v>006 - 034</v>
      </c>
      <c r="D1922" s="52" t="s">
        <v>34487</v>
      </c>
      <c r="E1922" s="52" t="s">
        <v>26671</v>
      </c>
      <c r="F1922" s="16" t="s">
        <v>26669</v>
      </c>
      <c r="G1922" s="16" t="s">
        <v>26670</v>
      </c>
      <c r="H1922" s="16" t="s">
        <v>10732</v>
      </c>
      <c r="I1922" s="16" t="s">
        <v>21444</v>
      </c>
    </row>
    <row r="1923" spans="1:10">
      <c r="A1923" s="16" t="s">
        <v>15009</v>
      </c>
      <c r="B1923" s="52" t="s">
        <v>25977</v>
      </c>
      <c r="C1923" s="16" t="str">
        <f t="shared" si="30"/>
        <v>009 - 810</v>
      </c>
      <c r="D1923" s="52"/>
      <c r="E1923" s="52" t="s">
        <v>26840</v>
      </c>
      <c r="F1923" s="16"/>
      <c r="G1923" s="16" t="s">
        <v>26839</v>
      </c>
      <c r="H1923" s="16" t="s">
        <v>34573</v>
      </c>
      <c r="I1923" s="16" t="s">
        <v>34934</v>
      </c>
      <c r="J1923" s="16" t="s">
        <v>34487</v>
      </c>
    </row>
    <row r="1924" spans="1:10">
      <c r="A1924" s="16" t="s">
        <v>2441</v>
      </c>
      <c r="B1924" s="52" t="s">
        <v>20755</v>
      </c>
      <c r="C1924" s="16" t="str">
        <f t="shared" si="30"/>
        <v>011 - 009</v>
      </c>
      <c r="D1924" s="52" t="s">
        <v>34487</v>
      </c>
      <c r="E1924" s="52" t="s">
        <v>34572</v>
      </c>
      <c r="F1924" s="16" t="s">
        <v>2442</v>
      </c>
      <c r="G1924" s="16" t="s">
        <v>34571</v>
      </c>
      <c r="H1924" s="16" t="s">
        <v>34573</v>
      </c>
      <c r="I1924" s="16" t="s">
        <v>7030</v>
      </c>
      <c r="J1924" s="16"/>
    </row>
    <row r="1925" spans="1:10">
      <c r="A1925" s="16" t="s">
        <v>4149</v>
      </c>
      <c r="B1925" s="52" t="s">
        <v>20756</v>
      </c>
      <c r="C1925" s="16" t="str">
        <f t="shared" si="30"/>
        <v>011 - 010</v>
      </c>
      <c r="D1925" s="52" t="s">
        <v>34487</v>
      </c>
      <c r="E1925" s="52" t="s">
        <v>34572</v>
      </c>
      <c r="F1925" s="16" t="s">
        <v>17833</v>
      </c>
      <c r="G1925" s="16" t="s">
        <v>34571</v>
      </c>
      <c r="H1925" s="16" t="s">
        <v>34573</v>
      </c>
      <c r="I1925" s="16" t="s">
        <v>4150</v>
      </c>
    </row>
    <row r="1926" spans="1:10">
      <c r="A1926" s="16" t="s">
        <v>22789</v>
      </c>
      <c r="B1926" s="52" t="s">
        <v>19917</v>
      </c>
      <c r="C1926" s="16" t="str">
        <f t="shared" si="30"/>
        <v>006 - 035</v>
      </c>
      <c r="D1926" s="52" t="s">
        <v>34487</v>
      </c>
      <c r="E1926" s="52" t="s">
        <v>26671</v>
      </c>
      <c r="F1926" s="16" t="s">
        <v>26669</v>
      </c>
      <c r="G1926" s="16" t="s">
        <v>26670</v>
      </c>
      <c r="H1926" s="16" t="s">
        <v>10732</v>
      </c>
      <c r="I1926" s="16" t="s">
        <v>22790</v>
      </c>
    </row>
    <row r="1927" spans="1:10">
      <c r="A1927" s="16" t="s">
        <v>31861</v>
      </c>
      <c r="B1927" s="52" t="s">
        <v>16764</v>
      </c>
      <c r="C1927" s="16" t="str">
        <f t="shared" si="30"/>
        <v>004 - 043</v>
      </c>
      <c r="D1927" s="52" t="s">
        <v>36059</v>
      </c>
      <c r="E1927" s="52" t="s">
        <v>10758</v>
      </c>
      <c r="F1927" s="16" t="s">
        <v>31862</v>
      </c>
      <c r="G1927" s="16" t="s">
        <v>10757</v>
      </c>
      <c r="H1927" s="16" t="s">
        <v>10732</v>
      </c>
      <c r="I1927" s="16" t="s">
        <v>31863</v>
      </c>
    </row>
    <row r="1928" spans="1:10">
      <c r="A1928" s="16" t="s">
        <v>25790</v>
      </c>
      <c r="B1928" s="52" t="s">
        <v>29272</v>
      </c>
      <c r="C1928" s="16" t="str">
        <f t="shared" si="30"/>
        <v>066 - 025</v>
      </c>
      <c r="D1928" s="52" t="s">
        <v>34487</v>
      </c>
      <c r="E1928" s="52" t="s">
        <v>3383</v>
      </c>
      <c r="F1928" s="16" t="s">
        <v>13605</v>
      </c>
      <c r="G1928" s="16" t="s">
        <v>3382</v>
      </c>
      <c r="H1928" s="16" t="s">
        <v>15395</v>
      </c>
      <c r="I1928" s="16" t="s">
        <v>13484</v>
      </c>
      <c r="J1928" s="16"/>
    </row>
    <row r="1929" spans="1:10">
      <c r="A1929" s="16" t="s">
        <v>31299</v>
      </c>
      <c r="B1929" s="52" t="s">
        <v>15747</v>
      </c>
      <c r="C1929" s="16" t="str">
        <f t="shared" si="30"/>
        <v>008 - 809</v>
      </c>
      <c r="D1929" s="52"/>
      <c r="E1929" s="52" t="s">
        <v>16664</v>
      </c>
      <c r="F1929" s="16"/>
      <c r="G1929" s="16" t="s">
        <v>16663</v>
      </c>
      <c r="H1929" s="16" t="s">
        <v>34573</v>
      </c>
      <c r="I1929" s="16" t="s">
        <v>31300</v>
      </c>
      <c r="J1929" s="16" t="s">
        <v>34487</v>
      </c>
    </row>
    <row r="1930" spans="1:10">
      <c r="A1930" s="16" t="s">
        <v>13875</v>
      </c>
      <c r="B1930" s="52" t="s">
        <v>24456</v>
      </c>
      <c r="C1930" s="16" t="str">
        <f t="shared" si="30"/>
        <v>024 - 025</v>
      </c>
      <c r="D1930" s="52" t="s">
        <v>36059</v>
      </c>
      <c r="E1930" s="52" t="s">
        <v>26794</v>
      </c>
      <c r="F1930" s="16" t="s">
        <v>36815</v>
      </c>
      <c r="G1930" s="16" t="s">
        <v>26793</v>
      </c>
      <c r="H1930" s="16" t="s">
        <v>32660</v>
      </c>
      <c r="I1930" s="16" t="s">
        <v>13876</v>
      </c>
      <c r="J1930" s="16"/>
    </row>
    <row r="1931" spans="1:10">
      <c r="A1931" s="16" t="s">
        <v>16352</v>
      </c>
      <c r="B1931" s="52" t="s">
        <v>21575</v>
      </c>
      <c r="C1931" s="16" t="str">
        <f t="shared" si="30"/>
        <v>004 - 044</v>
      </c>
      <c r="D1931" s="52" t="s">
        <v>34487</v>
      </c>
      <c r="E1931" s="52" t="s">
        <v>10758</v>
      </c>
      <c r="F1931" s="16" t="s">
        <v>5763</v>
      </c>
      <c r="G1931" s="16" t="s">
        <v>10757</v>
      </c>
      <c r="H1931" s="16" t="s">
        <v>10732</v>
      </c>
      <c r="I1931" s="16" t="s">
        <v>16353</v>
      </c>
    </row>
    <row r="1932" spans="1:10">
      <c r="A1932" s="16" t="s">
        <v>14887</v>
      </c>
      <c r="B1932" s="52" t="s">
        <v>17825</v>
      </c>
      <c r="C1932" s="16" t="str">
        <f t="shared" si="30"/>
        <v>041 - 010</v>
      </c>
      <c r="D1932" s="52" t="s">
        <v>36059</v>
      </c>
      <c r="E1932" s="52" t="s">
        <v>31873</v>
      </c>
      <c r="F1932" s="16" t="s">
        <v>2339</v>
      </c>
      <c r="G1932" s="16" t="s">
        <v>31872</v>
      </c>
      <c r="H1932" s="16" t="s">
        <v>20397</v>
      </c>
      <c r="I1932" s="16" t="s">
        <v>2340</v>
      </c>
    </row>
    <row r="1933" spans="1:10">
      <c r="A1933" s="16" t="s">
        <v>27809</v>
      </c>
      <c r="B1933" s="52" t="s">
        <v>19918</v>
      </c>
      <c r="C1933" s="16" t="str">
        <f t="shared" si="30"/>
        <v>006 - 036</v>
      </c>
      <c r="D1933" s="52" t="s">
        <v>34487</v>
      </c>
      <c r="E1933" s="52" t="s">
        <v>26671</v>
      </c>
      <c r="F1933" s="16" t="s">
        <v>27810</v>
      </c>
      <c r="G1933" s="16" t="s">
        <v>26670</v>
      </c>
      <c r="H1933" s="16" t="s">
        <v>10732</v>
      </c>
      <c r="I1933" s="16" t="s">
        <v>27811</v>
      </c>
      <c r="J1933" s="16"/>
    </row>
    <row r="1934" spans="1:10">
      <c r="A1934" s="16" t="s">
        <v>34879</v>
      </c>
      <c r="B1934" s="52" t="s">
        <v>17297</v>
      </c>
      <c r="C1934" s="16" t="str">
        <f t="shared" si="30"/>
        <v>028 - 026</v>
      </c>
      <c r="D1934" s="52" t="s">
        <v>36059</v>
      </c>
      <c r="E1934" s="52" t="s">
        <v>32659</v>
      </c>
      <c r="F1934" s="16" t="s">
        <v>34880</v>
      </c>
      <c r="G1934" s="16" t="s">
        <v>32658</v>
      </c>
      <c r="H1934" s="16" t="s">
        <v>32660</v>
      </c>
      <c r="I1934" s="16" t="s">
        <v>34881</v>
      </c>
      <c r="J1934" s="16"/>
    </row>
    <row r="1935" spans="1:10">
      <c r="A1935" s="16" t="s">
        <v>7340</v>
      </c>
      <c r="B1935" s="52" t="s">
        <v>24866</v>
      </c>
      <c r="C1935" s="16" t="str">
        <f t="shared" si="30"/>
        <v>019 - 825</v>
      </c>
      <c r="D1935" s="52"/>
      <c r="E1935" s="52" t="s">
        <v>23092</v>
      </c>
      <c r="F1935" s="16"/>
      <c r="G1935" s="16" t="s">
        <v>23091</v>
      </c>
      <c r="H1935" s="16" t="s">
        <v>32666</v>
      </c>
      <c r="I1935" s="16" t="s">
        <v>7341</v>
      </c>
      <c r="J1935" s="16" t="s">
        <v>34487</v>
      </c>
    </row>
    <row r="1936" spans="1:10">
      <c r="A1936" s="16" t="s">
        <v>13599</v>
      </c>
      <c r="B1936" s="52" t="s">
        <v>4380</v>
      </c>
      <c r="C1936" s="16" t="str">
        <f t="shared" si="30"/>
        <v>015 - 051</v>
      </c>
      <c r="D1936" s="52" t="s">
        <v>36059</v>
      </c>
      <c r="E1936" s="52" t="s">
        <v>32665</v>
      </c>
      <c r="F1936" s="16" t="s">
        <v>13600</v>
      </c>
      <c r="G1936" s="16" t="s">
        <v>32664</v>
      </c>
      <c r="H1936" s="16" t="s">
        <v>32666</v>
      </c>
      <c r="I1936" s="16" t="s">
        <v>13601</v>
      </c>
      <c r="J1936" s="16"/>
    </row>
    <row r="1937" spans="1:10">
      <c r="A1937" s="16" t="s">
        <v>23931</v>
      </c>
      <c r="B1937" s="52" t="s">
        <v>8378</v>
      </c>
      <c r="C1937" s="16" t="str">
        <f t="shared" si="30"/>
        <v>013 - 048</v>
      </c>
      <c r="D1937" s="52" t="s">
        <v>36059</v>
      </c>
      <c r="E1937" s="52" t="s">
        <v>26240</v>
      </c>
      <c r="F1937" s="16" t="s">
        <v>30686</v>
      </c>
      <c r="G1937" s="16" t="s">
        <v>26239</v>
      </c>
      <c r="H1937" s="16" t="s">
        <v>32666</v>
      </c>
      <c r="I1937" s="16" t="s">
        <v>23932</v>
      </c>
      <c r="J1937" s="16"/>
    </row>
    <row r="1938" spans="1:10">
      <c r="A1938" s="16" t="s">
        <v>9139</v>
      </c>
      <c r="B1938" s="52" t="s">
        <v>8379</v>
      </c>
      <c r="C1938" s="16" t="str">
        <f t="shared" si="30"/>
        <v>013 - 839</v>
      </c>
      <c r="D1938" s="52"/>
      <c r="E1938" s="52" t="s">
        <v>26240</v>
      </c>
      <c r="F1938" s="16"/>
      <c r="G1938" s="16" t="s">
        <v>26239</v>
      </c>
      <c r="H1938" s="16" t="s">
        <v>32666</v>
      </c>
      <c r="I1938" s="16" t="s">
        <v>19006</v>
      </c>
      <c r="J1938" s="16" t="s">
        <v>34487</v>
      </c>
    </row>
    <row r="1939" spans="1:10">
      <c r="A1939" s="16" t="s">
        <v>7874</v>
      </c>
      <c r="B1939" s="52" t="s">
        <v>28859</v>
      </c>
      <c r="C1939" s="16" t="str">
        <f t="shared" si="30"/>
        <v>069 - 012</v>
      </c>
      <c r="D1939" s="52" t="s">
        <v>34487</v>
      </c>
      <c r="E1939" s="52" t="s">
        <v>36727</v>
      </c>
      <c r="F1939" s="16" t="s">
        <v>29412</v>
      </c>
      <c r="G1939" s="16" t="s">
        <v>36726</v>
      </c>
      <c r="H1939" s="16" t="s">
        <v>15395</v>
      </c>
      <c r="I1939" s="16" t="s">
        <v>29413</v>
      </c>
    </row>
    <row r="1940" spans="1:10">
      <c r="A1940" s="16" t="s">
        <v>30866</v>
      </c>
      <c r="B1940" s="52" t="s">
        <v>24654</v>
      </c>
      <c r="C1940" s="16" t="str">
        <f t="shared" si="30"/>
        <v>016 - 057</v>
      </c>
      <c r="D1940" s="52" t="s">
        <v>36059</v>
      </c>
      <c r="E1940" s="52" t="s">
        <v>10742</v>
      </c>
      <c r="F1940" s="16" t="s">
        <v>10412</v>
      </c>
      <c r="G1940" s="16" t="s">
        <v>10741</v>
      </c>
      <c r="H1940" s="16" t="s">
        <v>32666</v>
      </c>
      <c r="I1940" s="16" t="s">
        <v>5626</v>
      </c>
    </row>
    <row r="1941" spans="1:10">
      <c r="A1941" s="16" t="s">
        <v>9218</v>
      </c>
      <c r="B1941" s="52" t="s">
        <v>22687</v>
      </c>
      <c r="C1941" s="16" t="str">
        <f t="shared" si="30"/>
        <v>017 - 821</v>
      </c>
      <c r="D1941" s="52"/>
      <c r="E1941" s="52" t="s">
        <v>22538</v>
      </c>
      <c r="F1941" s="16"/>
      <c r="G1941" s="16" t="s">
        <v>22537</v>
      </c>
      <c r="H1941" s="16" t="s">
        <v>32666</v>
      </c>
      <c r="I1941" s="16" t="s">
        <v>9219</v>
      </c>
      <c r="J1941" s="16" t="s">
        <v>34487</v>
      </c>
    </row>
    <row r="1942" spans="1:10">
      <c r="A1942" s="16" t="s">
        <v>1643</v>
      </c>
      <c r="B1942" s="52" t="s">
        <v>18631</v>
      </c>
      <c r="C1942" s="16" t="str">
        <f t="shared" si="30"/>
        <v>022 - 043</v>
      </c>
      <c r="D1942" s="52" t="s">
        <v>34487</v>
      </c>
      <c r="E1942" s="52" t="s">
        <v>4777</v>
      </c>
      <c r="F1942" s="16" t="s">
        <v>16232</v>
      </c>
      <c r="G1942" s="16" t="s">
        <v>4776</v>
      </c>
      <c r="H1942" s="16" t="s">
        <v>4778</v>
      </c>
      <c r="I1942" s="16" t="s">
        <v>8830</v>
      </c>
    </row>
    <row r="1943" spans="1:10">
      <c r="A1943" s="16" t="s">
        <v>33752</v>
      </c>
      <c r="B1943" s="52" t="s">
        <v>5268</v>
      </c>
      <c r="C1943" s="16" t="str">
        <f t="shared" si="30"/>
        <v>079 - 021</v>
      </c>
      <c r="D1943" s="52" t="s">
        <v>34487</v>
      </c>
      <c r="E1943" s="52" t="s">
        <v>4771</v>
      </c>
      <c r="F1943" s="16" t="s">
        <v>7004</v>
      </c>
      <c r="G1943" s="16" t="s">
        <v>4770</v>
      </c>
      <c r="H1943" s="16" t="s">
        <v>4772</v>
      </c>
      <c r="I1943" s="16" t="s">
        <v>19398</v>
      </c>
      <c r="J1943" s="16" t="s">
        <v>7990</v>
      </c>
    </row>
    <row r="1944" spans="1:10">
      <c r="A1944" s="16" t="s">
        <v>19396</v>
      </c>
      <c r="B1944" s="52" t="s">
        <v>33782</v>
      </c>
      <c r="C1944" s="16" t="str">
        <f t="shared" si="30"/>
        <v>101 - 004</v>
      </c>
      <c r="D1944" s="52" t="s">
        <v>34487</v>
      </c>
      <c r="E1944" s="52" t="s">
        <v>23682</v>
      </c>
      <c r="F1944" s="16" t="s">
        <v>19397</v>
      </c>
      <c r="G1944" s="16" t="s">
        <v>23681</v>
      </c>
      <c r="H1944" s="16" t="s">
        <v>4772</v>
      </c>
      <c r="I1944" s="16" t="s">
        <v>19398</v>
      </c>
      <c r="J1944" s="16"/>
    </row>
    <row r="1945" spans="1:10">
      <c r="A1945" s="16" t="s">
        <v>2275</v>
      </c>
      <c r="B1945" s="52" t="s">
        <v>21724</v>
      </c>
      <c r="C1945" s="16" t="str">
        <f t="shared" si="30"/>
        <v>070 - 011</v>
      </c>
      <c r="D1945" s="52" t="s">
        <v>34487</v>
      </c>
      <c r="E1945" s="52" t="s">
        <v>23672</v>
      </c>
      <c r="F1945" s="16" t="s">
        <v>2276</v>
      </c>
      <c r="G1945" s="16" t="s">
        <v>23671</v>
      </c>
      <c r="H1945" s="16" t="s">
        <v>10748</v>
      </c>
      <c r="I1945" s="16" t="s">
        <v>2277</v>
      </c>
    </row>
    <row r="1946" spans="1:10">
      <c r="A1946" s="16" t="s">
        <v>7875</v>
      </c>
      <c r="B1946" s="52" t="s">
        <v>21559</v>
      </c>
      <c r="C1946" s="16" t="str">
        <f t="shared" si="30"/>
        <v>069 - 013</v>
      </c>
      <c r="D1946" s="52" t="s">
        <v>36059</v>
      </c>
      <c r="E1946" s="52" t="s">
        <v>36727</v>
      </c>
      <c r="F1946" s="16" t="s">
        <v>24768</v>
      </c>
      <c r="G1946" s="16" t="s">
        <v>36726</v>
      </c>
      <c r="H1946" s="16" t="s">
        <v>15395</v>
      </c>
      <c r="I1946" s="16" t="s">
        <v>29414</v>
      </c>
    </row>
    <row r="1947" spans="1:10">
      <c r="A1947" s="16" t="s">
        <v>25859</v>
      </c>
      <c r="B1947" s="52" t="s">
        <v>15561</v>
      </c>
      <c r="C1947" s="16" t="str">
        <f t="shared" si="30"/>
        <v>061 - 018</v>
      </c>
      <c r="D1947" s="52" t="s">
        <v>36059</v>
      </c>
      <c r="E1947" s="52" t="s">
        <v>26249</v>
      </c>
      <c r="F1947" s="16" t="s">
        <v>25860</v>
      </c>
      <c r="G1947" s="16" t="s">
        <v>26248</v>
      </c>
      <c r="H1947" s="16" t="s">
        <v>30282</v>
      </c>
      <c r="I1947" s="16" t="s">
        <v>25861</v>
      </c>
      <c r="J1947" s="16"/>
    </row>
    <row r="1948" spans="1:10">
      <c r="A1948" s="16" t="s">
        <v>31430</v>
      </c>
      <c r="B1948" s="52" t="s">
        <v>19919</v>
      </c>
      <c r="C1948" s="16" t="str">
        <f t="shared" si="30"/>
        <v>006 - 037</v>
      </c>
      <c r="D1948" s="52" t="s">
        <v>36059</v>
      </c>
      <c r="E1948" s="52" t="s">
        <v>26671</v>
      </c>
      <c r="F1948" s="16" t="s">
        <v>31431</v>
      </c>
      <c r="G1948" s="16" t="s">
        <v>26670</v>
      </c>
      <c r="H1948" s="16" t="s">
        <v>10732</v>
      </c>
      <c r="I1948" s="16" t="s">
        <v>31432</v>
      </c>
      <c r="J1948" s="16"/>
    </row>
    <row r="1949" spans="1:10">
      <c r="A1949" s="16" t="s">
        <v>32275</v>
      </c>
      <c r="B1949" s="52" t="s">
        <v>15562</v>
      </c>
      <c r="C1949" s="16" t="str">
        <f t="shared" si="30"/>
        <v>061 - 019</v>
      </c>
      <c r="D1949" s="52" t="s">
        <v>36059</v>
      </c>
      <c r="E1949" s="52" t="s">
        <v>26249</v>
      </c>
      <c r="F1949" s="16" t="s">
        <v>32276</v>
      </c>
      <c r="G1949" s="16" t="s">
        <v>26248</v>
      </c>
      <c r="H1949" s="16" t="s">
        <v>30282</v>
      </c>
      <c r="I1949" s="16" t="s">
        <v>35717</v>
      </c>
      <c r="J1949" s="16"/>
    </row>
    <row r="1950" spans="1:10">
      <c r="A1950" s="16" t="s">
        <v>9057</v>
      </c>
      <c r="B1950" s="52" t="s">
        <v>33665</v>
      </c>
      <c r="C1950" s="16" t="str">
        <f t="shared" si="30"/>
        <v>065 - 028</v>
      </c>
      <c r="D1950" s="52" t="s">
        <v>36059</v>
      </c>
      <c r="E1950" s="52" t="s">
        <v>29546</v>
      </c>
      <c r="F1950" s="16" t="s">
        <v>30272</v>
      </c>
      <c r="G1950" s="16" t="s">
        <v>29545</v>
      </c>
      <c r="H1950" s="16" t="s">
        <v>30282</v>
      </c>
      <c r="I1950" s="16" t="s">
        <v>9058</v>
      </c>
    </row>
    <row r="1951" spans="1:10">
      <c r="A1951" s="16" t="s">
        <v>7876</v>
      </c>
      <c r="B1951" s="52" t="s">
        <v>21560</v>
      </c>
      <c r="C1951" s="16" t="str">
        <f t="shared" si="30"/>
        <v>069 - 014</v>
      </c>
      <c r="D1951" s="52" t="s">
        <v>34487</v>
      </c>
      <c r="E1951" s="52" t="s">
        <v>36727</v>
      </c>
      <c r="F1951" s="16" t="s">
        <v>29415</v>
      </c>
      <c r="G1951" s="16" t="s">
        <v>36726</v>
      </c>
      <c r="H1951" s="16" t="s">
        <v>15395</v>
      </c>
      <c r="I1951" s="16" t="s">
        <v>29416</v>
      </c>
    </row>
    <row r="1952" spans="1:10">
      <c r="A1952" s="16" t="s">
        <v>29628</v>
      </c>
      <c r="B1952" s="52" t="s">
        <v>30861</v>
      </c>
      <c r="C1952" s="16" t="str">
        <f t="shared" si="30"/>
        <v>060 - 017</v>
      </c>
      <c r="D1952" s="52" t="s">
        <v>34487</v>
      </c>
      <c r="E1952" s="52" t="s">
        <v>10737</v>
      </c>
      <c r="F1952" s="16" t="s">
        <v>24907</v>
      </c>
      <c r="G1952" s="16" t="s">
        <v>10736</v>
      </c>
      <c r="H1952" s="16" t="s">
        <v>20396</v>
      </c>
      <c r="I1952" s="16" t="s">
        <v>29629</v>
      </c>
    </row>
    <row r="1953" spans="1:10">
      <c r="A1953" s="16" t="s">
        <v>30969</v>
      </c>
      <c r="B1953" s="52" t="s">
        <v>15563</v>
      </c>
      <c r="C1953" s="16" t="str">
        <f t="shared" si="30"/>
        <v>061 - 804</v>
      </c>
      <c r="D1953" s="52"/>
      <c r="E1953" s="52" t="s">
        <v>26249</v>
      </c>
      <c r="F1953" s="16"/>
      <c r="G1953" s="16" t="s">
        <v>26248</v>
      </c>
      <c r="H1953" s="16" t="s">
        <v>30282</v>
      </c>
      <c r="I1953" s="16" t="s">
        <v>30970</v>
      </c>
      <c r="J1953" s="16" t="s">
        <v>34487</v>
      </c>
    </row>
    <row r="1954" spans="1:10">
      <c r="A1954" s="16" t="s">
        <v>31433</v>
      </c>
      <c r="B1954" s="52" t="s">
        <v>5073</v>
      </c>
      <c r="C1954" s="16" t="str">
        <f t="shared" si="30"/>
        <v>003 - 037</v>
      </c>
      <c r="D1954" s="52" t="s">
        <v>36059</v>
      </c>
      <c r="E1954" s="52" t="s">
        <v>3328</v>
      </c>
      <c r="F1954" s="16" t="s">
        <v>31434</v>
      </c>
      <c r="G1954" s="16" t="s">
        <v>10731</v>
      </c>
      <c r="H1954" s="16" t="s">
        <v>10732</v>
      </c>
      <c r="I1954" s="16" t="s">
        <v>31435</v>
      </c>
      <c r="J1954" s="16"/>
    </row>
    <row r="1955" spans="1:10">
      <c r="A1955" s="16" t="s">
        <v>7877</v>
      </c>
      <c r="B1955" s="52" t="s">
        <v>21561</v>
      </c>
      <c r="C1955" s="16" t="str">
        <f t="shared" si="30"/>
        <v>069 - 015</v>
      </c>
      <c r="D1955" s="52" t="s">
        <v>36059</v>
      </c>
      <c r="E1955" s="52" t="s">
        <v>36727</v>
      </c>
      <c r="F1955" s="16" t="s">
        <v>29417</v>
      </c>
      <c r="G1955" s="16" t="s">
        <v>36726</v>
      </c>
      <c r="H1955" s="16" t="s">
        <v>15395</v>
      </c>
      <c r="I1955" s="16" t="s">
        <v>29418</v>
      </c>
    </row>
    <row r="1956" spans="1:10">
      <c r="A1956" s="16" t="s">
        <v>34662</v>
      </c>
      <c r="B1956" s="52" t="s">
        <v>29649</v>
      </c>
      <c r="C1956" s="16" t="str">
        <f t="shared" si="30"/>
        <v>064 - 020</v>
      </c>
      <c r="D1956" s="52" t="s">
        <v>34487</v>
      </c>
      <c r="E1956" s="52" t="s">
        <v>27583</v>
      </c>
      <c r="F1956" s="16" t="s">
        <v>34663</v>
      </c>
      <c r="G1956" s="16" t="s">
        <v>27582</v>
      </c>
      <c r="H1956" s="16" t="s">
        <v>30282</v>
      </c>
      <c r="I1956" s="16" t="s">
        <v>34664</v>
      </c>
    </row>
    <row r="1957" spans="1:10">
      <c r="A1957" s="16" t="s">
        <v>32537</v>
      </c>
      <c r="B1957" s="52" t="s">
        <v>12939</v>
      </c>
      <c r="C1957" s="16" t="str">
        <f t="shared" si="30"/>
        <v>001 - 060</v>
      </c>
      <c r="D1957" s="52" t="s">
        <v>36059</v>
      </c>
      <c r="E1957" s="52" t="s">
        <v>37671</v>
      </c>
      <c r="F1957" s="16" t="s">
        <v>4804</v>
      </c>
      <c r="G1957" s="16" t="s">
        <v>37670</v>
      </c>
      <c r="H1957" s="16" t="s">
        <v>10732</v>
      </c>
      <c r="I1957" s="16" t="s">
        <v>32538</v>
      </c>
    </row>
    <row r="1958" spans="1:10">
      <c r="A1958" s="16" t="s">
        <v>2446</v>
      </c>
      <c r="B1958" s="52" t="s">
        <v>33666</v>
      </c>
      <c r="C1958" s="16" t="str">
        <f t="shared" si="30"/>
        <v>065 - 026</v>
      </c>
      <c r="D1958" s="52" t="s">
        <v>34487</v>
      </c>
      <c r="E1958" s="52" t="s">
        <v>29546</v>
      </c>
      <c r="F1958" s="16" t="s">
        <v>29108</v>
      </c>
      <c r="G1958" s="16" t="s">
        <v>29545</v>
      </c>
      <c r="H1958" s="16" t="s">
        <v>30282</v>
      </c>
      <c r="I1958" s="16" t="s">
        <v>16249</v>
      </c>
      <c r="J1958" s="16"/>
    </row>
    <row r="1959" spans="1:10">
      <c r="A1959" s="16" t="s">
        <v>23741</v>
      </c>
      <c r="B1959" s="52" t="s">
        <v>24700</v>
      </c>
      <c r="C1959" s="16" t="str">
        <f t="shared" si="30"/>
        <v>019 - 016</v>
      </c>
      <c r="D1959" s="52" t="s">
        <v>36059</v>
      </c>
      <c r="E1959" s="52" t="s">
        <v>23092</v>
      </c>
      <c r="F1959" s="16" t="s">
        <v>23742</v>
      </c>
      <c r="G1959" s="16" t="s">
        <v>23091</v>
      </c>
      <c r="H1959" s="16" t="s">
        <v>32666</v>
      </c>
      <c r="I1959" s="16" t="s">
        <v>23743</v>
      </c>
    </row>
    <row r="1960" spans="1:10">
      <c r="A1960" s="16" t="s">
        <v>22729</v>
      </c>
      <c r="B1960" s="52" t="s">
        <v>21725</v>
      </c>
      <c r="C1960" s="16" t="str">
        <f t="shared" si="30"/>
        <v>070 - 012</v>
      </c>
      <c r="D1960" s="52" t="s">
        <v>34487</v>
      </c>
      <c r="E1960" s="52" t="s">
        <v>23672</v>
      </c>
      <c r="F1960" s="16" t="s">
        <v>27800</v>
      </c>
      <c r="G1960" s="16" t="s">
        <v>23671</v>
      </c>
      <c r="H1960" s="16" t="s">
        <v>10748</v>
      </c>
      <c r="I1960" s="16" t="s">
        <v>22730</v>
      </c>
    </row>
    <row r="1961" spans="1:10">
      <c r="A1961" s="16" t="s">
        <v>24912</v>
      </c>
      <c r="B1961" s="52" t="s">
        <v>7318</v>
      </c>
      <c r="C1961" s="16" t="str">
        <f t="shared" si="30"/>
        <v>062 - 015</v>
      </c>
      <c r="D1961" s="52" t="s">
        <v>34487</v>
      </c>
      <c r="E1961" s="52" t="s">
        <v>1277</v>
      </c>
      <c r="F1961" s="16" t="s">
        <v>24913</v>
      </c>
      <c r="G1961" s="16" t="s">
        <v>1276</v>
      </c>
      <c r="H1961" s="16" t="s">
        <v>30282</v>
      </c>
      <c r="I1961" s="16" t="s">
        <v>14684</v>
      </c>
    </row>
    <row r="1962" spans="1:10">
      <c r="A1962" s="16" t="s">
        <v>20102</v>
      </c>
      <c r="B1962" s="52" t="s">
        <v>5074</v>
      </c>
      <c r="C1962" s="16" t="str">
        <f t="shared" si="30"/>
        <v>003 - 038</v>
      </c>
      <c r="D1962" s="52" t="s">
        <v>34487</v>
      </c>
      <c r="E1962" s="52" t="s">
        <v>3328</v>
      </c>
      <c r="F1962" s="16" t="s">
        <v>20103</v>
      </c>
      <c r="G1962" s="16" t="s">
        <v>10731</v>
      </c>
      <c r="H1962" s="16" t="s">
        <v>10732</v>
      </c>
      <c r="I1962" s="16" t="s">
        <v>26652</v>
      </c>
      <c r="J1962" s="16" t="s">
        <v>7990</v>
      </c>
    </row>
    <row r="1963" spans="1:10">
      <c r="A1963" s="16" t="s">
        <v>35678</v>
      </c>
      <c r="B1963" s="52" t="s">
        <v>8556</v>
      </c>
      <c r="C1963" s="16" t="str">
        <f t="shared" si="30"/>
        <v>103 - 019</v>
      </c>
      <c r="D1963" s="52" t="s">
        <v>34487</v>
      </c>
      <c r="E1963" s="52" t="s">
        <v>14668</v>
      </c>
      <c r="F1963" s="16" t="s">
        <v>35679</v>
      </c>
      <c r="G1963" s="16" t="s">
        <v>14667</v>
      </c>
      <c r="H1963" s="16" t="s">
        <v>10732</v>
      </c>
      <c r="I1963" s="16" t="s">
        <v>26652</v>
      </c>
    </row>
    <row r="1964" spans="1:10">
      <c r="A1964" s="16" t="s">
        <v>26906</v>
      </c>
      <c r="B1964" s="52" t="s">
        <v>24701</v>
      </c>
      <c r="C1964" s="16" t="str">
        <f t="shared" si="30"/>
        <v>019 - 826</v>
      </c>
      <c r="D1964" s="52"/>
      <c r="E1964" s="52" t="s">
        <v>23092</v>
      </c>
      <c r="F1964" s="16"/>
      <c r="G1964" s="16" t="s">
        <v>23091</v>
      </c>
      <c r="H1964" s="16" t="s">
        <v>32666</v>
      </c>
      <c r="I1964" s="16" t="s">
        <v>31766</v>
      </c>
      <c r="J1964" s="16" t="s">
        <v>34487</v>
      </c>
    </row>
    <row r="1965" spans="1:10">
      <c r="A1965" s="16" t="s">
        <v>32012</v>
      </c>
      <c r="B1965" s="52" t="s">
        <v>19891</v>
      </c>
      <c r="C1965" s="16" t="str">
        <f t="shared" si="30"/>
        <v>019 - 017</v>
      </c>
      <c r="D1965" s="52" t="s">
        <v>36059</v>
      </c>
      <c r="E1965" s="52" t="s">
        <v>23092</v>
      </c>
      <c r="F1965" s="16" t="s">
        <v>32434</v>
      </c>
      <c r="G1965" s="16" t="s">
        <v>23091</v>
      </c>
      <c r="H1965" s="16" t="s">
        <v>32666</v>
      </c>
      <c r="I1965" s="16" t="s">
        <v>32013</v>
      </c>
      <c r="J1965" s="16"/>
    </row>
    <row r="1966" spans="1:10">
      <c r="A1966" s="16" t="s">
        <v>647</v>
      </c>
      <c r="B1966" s="52" t="s">
        <v>17298</v>
      </c>
      <c r="C1966" s="16" t="str">
        <f t="shared" si="30"/>
        <v>028 - 027</v>
      </c>
      <c r="D1966" s="52" t="s">
        <v>36059</v>
      </c>
      <c r="E1966" s="52" t="s">
        <v>32659</v>
      </c>
      <c r="F1966" s="16" t="s">
        <v>35228</v>
      </c>
      <c r="G1966" s="16" t="s">
        <v>32658</v>
      </c>
      <c r="H1966" s="16" t="s">
        <v>32660</v>
      </c>
      <c r="I1966" s="16" t="s">
        <v>9325</v>
      </c>
    </row>
    <row r="1967" spans="1:10">
      <c r="A1967" s="16" t="s">
        <v>34316</v>
      </c>
      <c r="B1967" s="52" t="s">
        <v>29581</v>
      </c>
      <c r="C1967" s="16" t="str">
        <f t="shared" si="30"/>
        <v>012 - 036</v>
      </c>
      <c r="D1967" s="52" t="s">
        <v>36059</v>
      </c>
      <c r="E1967" s="52" t="s">
        <v>18879</v>
      </c>
      <c r="F1967" s="16" t="s">
        <v>25803</v>
      </c>
      <c r="G1967" s="16" t="s">
        <v>26253</v>
      </c>
      <c r="H1967" s="16" t="s">
        <v>32666</v>
      </c>
      <c r="I1967" s="16" t="s">
        <v>30215</v>
      </c>
    </row>
    <row r="1968" spans="1:10">
      <c r="A1968" s="16" t="s">
        <v>26280</v>
      </c>
      <c r="B1968" s="52" t="s">
        <v>8972</v>
      </c>
      <c r="C1968" s="16" t="str">
        <f t="shared" si="30"/>
        <v>050 - 006</v>
      </c>
      <c r="D1968" s="52" t="s">
        <v>34487</v>
      </c>
      <c r="E1968" s="52" t="s">
        <v>25930</v>
      </c>
      <c r="F1968" s="16" t="s">
        <v>26281</v>
      </c>
      <c r="G1968" s="16" t="s">
        <v>25929</v>
      </c>
      <c r="H1968" s="16" t="s">
        <v>30328</v>
      </c>
      <c r="I1968" s="16" t="s">
        <v>26282</v>
      </c>
      <c r="J1968" s="16"/>
    </row>
    <row r="1969" spans="1:10">
      <c r="A1969" s="16" t="s">
        <v>19878</v>
      </c>
      <c r="B1969" s="52" t="s">
        <v>19846</v>
      </c>
      <c r="C1969" s="16" t="str">
        <f t="shared" si="30"/>
        <v>006 - 039</v>
      </c>
      <c r="D1969" s="52" t="s">
        <v>36059</v>
      </c>
      <c r="E1969" s="52" t="s">
        <v>26671</v>
      </c>
      <c r="F1969" s="16" t="s">
        <v>19879</v>
      </c>
      <c r="G1969" s="16" t="s">
        <v>26670</v>
      </c>
      <c r="H1969" s="16" t="s">
        <v>10732</v>
      </c>
      <c r="I1969" s="16" t="s">
        <v>27297</v>
      </c>
    </row>
    <row r="1970" spans="1:10">
      <c r="A1970" s="16" t="s">
        <v>26592</v>
      </c>
      <c r="B1970" s="52" t="s">
        <v>26554</v>
      </c>
      <c r="C1970" s="16" t="str">
        <f t="shared" si="30"/>
        <v>026 - 009</v>
      </c>
      <c r="D1970" s="52" t="s">
        <v>36059</v>
      </c>
      <c r="E1970" s="52" t="s">
        <v>8857</v>
      </c>
      <c r="F1970" s="16" t="s">
        <v>26593</v>
      </c>
      <c r="G1970" s="16" t="s">
        <v>8856</v>
      </c>
      <c r="H1970" s="16" t="s">
        <v>32660</v>
      </c>
      <c r="I1970" s="16" t="s">
        <v>26594</v>
      </c>
    </row>
    <row r="1971" spans="1:10">
      <c r="A1971" s="16" t="s">
        <v>14624</v>
      </c>
      <c r="B1971" s="52" t="s">
        <v>6930</v>
      </c>
      <c r="C1971" s="16" t="str">
        <f t="shared" si="30"/>
        <v>037 - 011</v>
      </c>
      <c r="D1971" s="52" t="s">
        <v>36059</v>
      </c>
      <c r="E1971" s="52" t="s">
        <v>30682</v>
      </c>
      <c r="F1971" s="16" t="s">
        <v>14625</v>
      </c>
      <c r="G1971" s="16" t="s">
        <v>30681</v>
      </c>
      <c r="H1971" s="16" t="s">
        <v>35981</v>
      </c>
      <c r="I1971" s="16" t="s">
        <v>14626</v>
      </c>
    </row>
    <row r="1972" spans="1:10">
      <c r="A1972" s="16" t="s">
        <v>13842</v>
      </c>
      <c r="B1972" s="52" t="s">
        <v>28481</v>
      </c>
      <c r="C1972" s="16" t="str">
        <f t="shared" si="30"/>
        <v>006 - 038</v>
      </c>
      <c r="D1972" s="52" t="s">
        <v>34487</v>
      </c>
      <c r="E1972" s="52" t="s">
        <v>26671</v>
      </c>
      <c r="F1972" s="16" t="s">
        <v>24917</v>
      </c>
      <c r="G1972" s="16" t="s">
        <v>26670</v>
      </c>
      <c r="H1972" s="16" t="s">
        <v>10732</v>
      </c>
      <c r="I1972" s="16" t="s">
        <v>13843</v>
      </c>
    </row>
    <row r="1973" spans="1:10">
      <c r="A1973" s="16" t="s">
        <v>35316</v>
      </c>
      <c r="B1973" s="52" t="s">
        <v>455</v>
      </c>
      <c r="C1973" s="16" t="str">
        <f t="shared" si="30"/>
        <v>003 - 831</v>
      </c>
      <c r="D1973" s="52"/>
      <c r="E1973" s="52" t="s">
        <v>3328</v>
      </c>
      <c r="F1973" s="16"/>
      <c r="G1973" s="16" t="s">
        <v>10731</v>
      </c>
      <c r="H1973" s="16" t="s">
        <v>10732</v>
      </c>
      <c r="I1973" s="16" t="s">
        <v>35317</v>
      </c>
      <c r="J1973" s="16" t="s">
        <v>34487</v>
      </c>
    </row>
    <row r="1974" spans="1:10">
      <c r="A1974" s="16" t="s">
        <v>33333</v>
      </c>
      <c r="B1974" s="52" t="s">
        <v>456</v>
      </c>
      <c r="C1974" s="16" t="str">
        <f t="shared" si="30"/>
        <v>003 - 039</v>
      </c>
      <c r="D1974" s="52" t="s">
        <v>36059</v>
      </c>
      <c r="E1974" s="52" t="s">
        <v>3328</v>
      </c>
      <c r="F1974" s="16" t="s">
        <v>31434</v>
      </c>
      <c r="G1974" s="16" t="s">
        <v>10731</v>
      </c>
      <c r="H1974" s="16" t="s">
        <v>10732</v>
      </c>
      <c r="I1974" s="16" t="s">
        <v>3858</v>
      </c>
    </row>
    <row r="1975" spans="1:10">
      <c r="A1975" s="16" t="s">
        <v>35718</v>
      </c>
      <c r="B1975" s="52" t="s">
        <v>11860</v>
      </c>
      <c r="C1975" s="16" t="str">
        <f t="shared" si="30"/>
        <v>023 - 019</v>
      </c>
      <c r="D1975" s="52" t="s">
        <v>36059</v>
      </c>
      <c r="E1975" s="52" t="s">
        <v>380</v>
      </c>
      <c r="F1975" s="16" t="s">
        <v>35648</v>
      </c>
      <c r="G1975" s="16" t="s">
        <v>379</v>
      </c>
      <c r="H1975" s="16" t="s">
        <v>32660</v>
      </c>
      <c r="I1975" s="16" t="s">
        <v>35649</v>
      </c>
      <c r="J1975" s="16"/>
    </row>
    <row r="1976" spans="1:10">
      <c r="A1976" s="16" t="s">
        <v>25862</v>
      </c>
      <c r="B1976" s="52" t="s">
        <v>19892</v>
      </c>
      <c r="C1976" s="16" t="str">
        <f t="shared" si="30"/>
        <v>019 - 018</v>
      </c>
      <c r="D1976" s="52" t="s">
        <v>36059</v>
      </c>
      <c r="E1976" s="52" t="s">
        <v>23092</v>
      </c>
      <c r="F1976" s="16" t="s">
        <v>32434</v>
      </c>
      <c r="G1976" s="16" t="s">
        <v>23091</v>
      </c>
      <c r="H1976" s="16" t="s">
        <v>32666</v>
      </c>
      <c r="I1976" s="16" t="s">
        <v>25863</v>
      </c>
      <c r="J1976" s="16"/>
    </row>
    <row r="1977" spans="1:10">
      <c r="A1977" s="16" t="s">
        <v>35650</v>
      </c>
      <c r="B1977" s="52" t="s">
        <v>19893</v>
      </c>
      <c r="C1977" s="16" t="str">
        <f t="shared" si="30"/>
        <v>019 - 019</v>
      </c>
      <c r="D1977" s="52" t="s">
        <v>36059</v>
      </c>
      <c r="E1977" s="52" t="s">
        <v>23092</v>
      </c>
      <c r="F1977" s="16" t="s">
        <v>3455</v>
      </c>
      <c r="G1977" s="16" t="s">
        <v>23091</v>
      </c>
      <c r="H1977" s="16" t="s">
        <v>32666</v>
      </c>
      <c r="I1977" s="16" t="s">
        <v>3456</v>
      </c>
      <c r="J1977" s="16"/>
    </row>
    <row r="1978" spans="1:10">
      <c r="A1978" s="16" t="s">
        <v>25902</v>
      </c>
      <c r="B1978" s="52" t="s">
        <v>13353</v>
      </c>
      <c r="C1978" s="16" t="str">
        <f t="shared" si="30"/>
        <v>098 - 008</v>
      </c>
      <c r="D1978" s="52" t="s">
        <v>36059</v>
      </c>
      <c r="E1978" s="52" t="s">
        <v>10711</v>
      </c>
      <c r="F1978" s="16" t="s">
        <v>25903</v>
      </c>
      <c r="G1978" s="16" t="s">
        <v>10710</v>
      </c>
      <c r="H1978" s="16" t="s">
        <v>32666</v>
      </c>
      <c r="I1978" s="16" t="s">
        <v>25904</v>
      </c>
      <c r="J1978" s="16"/>
    </row>
    <row r="1979" spans="1:10">
      <c r="A1979" s="16" t="s">
        <v>37550</v>
      </c>
      <c r="B1979" s="52" t="s">
        <v>18343</v>
      </c>
      <c r="C1979" s="16" t="str">
        <f t="shared" si="30"/>
        <v>015 - 052</v>
      </c>
      <c r="D1979" s="52" t="s">
        <v>36059</v>
      </c>
      <c r="E1979" s="52" t="s">
        <v>32665</v>
      </c>
      <c r="F1979" s="16" t="s">
        <v>21703</v>
      </c>
      <c r="G1979" s="16" t="s">
        <v>32664</v>
      </c>
      <c r="H1979" s="16" t="s">
        <v>32666</v>
      </c>
      <c r="I1979" s="16" t="s">
        <v>25904</v>
      </c>
      <c r="J1979" s="16" t="s">
        <v>7990</v>
      </c>
    </row>
    <row r="1980" spans="1:10">
      <c r="A1980" s="16" t="s">
        <v>17894</v>
      </c>
      <c r="B1980" s="52" t="s">
        <v>33667</v>
      </c>
      <c r="C1980" s="16" t="str">
        <f t="shared" si="30"/>
        <v>065 - 027</v>
      </c>
      <c r="D1980" s="52" t="s">
        <v>34487</v>
      </c>
      <c r="E1980" s="52" t="s">
        <v>29546</v>
      </c>
      <c r="F1980" s="16" t="s">
        <v>29108</v>
      </c>
      <c r="G1980" s="16" t="s">
        <v>29545</v>
      </c>
      <c r="H1980" s="16" t="s">
        <v>30282</v>
      </c>
      <c r="I1980" s="16" t="s">
        <v>32975</v>
      </c>
      <c r="J1980" s="16"/>
    </row>
    <row r="1981" spans="1:10">
      <c r="A1981" s="16" t="s">
        <v>22525</v>
      </c>
      <c r="B1981" s="52" t="s">
        <v>23621</v>
      </c>
      <c r="C1981" s="16" t="str">
        <f t="shared" si="30"/>
        <v>019 - 020</v>
      </c>
      <c r="D1981" s="52" t="s">
        <v>36059</v>
      </c>
      <c r="E1981" s="52" t="s">
        <v>23092</v>
      </c>
      <c r="F1981" s="16" t="s">
        <v>32434</v>
      </c>
      <c r="G1981" s="16" t="s">
        <v>23091</v>
      </c>
      <c r="H1981" s="16" t="s">
        <v>32666</v>
      </c>
      <c r="I1981" s="16" t="s">
        <v>22526</v>
      </c>
    </row>
    <row r="1982" spans="1:10">
      <c r="A1982" s="16" t="s">
        <v>16298</v>
      </c>
      <c r="B1982" s="52" t="s">
        <v>11208</v>
      </c>
      <c r="C1982" s="16" t="str">
        <f t="shared" si="30"/>
        <v>037 - 012</v>
      </c>
      <c r="D1982" s="52" t="s">
        <v>34487</v>
      </c>
      <c r="E1982" s="52" t="s">
        <v>30682</v>
      </c>
      <c r="F1982" s="16" t="s">
        <v>16299</v>
      </c>
      <c r="G1982" s="16" t="s">
        <v>30681</v>
      </c>
      <c r="H1982" s="16" t="s">
        <v>35981</v>
      </c>
      <c r="I1982" s="16" t="s">
        <v>16300</v>
      </c>
    </row>
    <row r="1983" spans="1:10">
      <c r="A1983" s="16" t="s">
        <v>27240</v>
      </c>
      <c r="B1983" s="52" t="s">
        <v>26980</v>
      </c>
      <c r="C1983" s="16" t="str">
        <f t="shared" si="30"/>
        <v>035 - 012</v>
      </c>
      <c r="D1983" s="52" t="s">
        <v>36059</v>
      </c>
      <c r="E1983" s="52" t="s">
        <v>30432</v>
      </c>
      <c r="F1983" s="16" t="s">
        <v>27241</v>
      </c>
      <c r="G1983" s="16" t="s">
        <v>30431</v>
      </c>
      <c r="H1983" s="16" t="s">
        <v>35981</v>
      </c>
      <c r="I1983" s="16" t="s">
        <v>27242</v>
      </c>
      <c r="J1983" s="16"/>
    </row>
    <row r="1984" spans="1:10">
      <c r="A1984" s="16" t="s">
        <v>14767</v>
      </c>
      <c r="B1984" s="52" t="s">
        <v>21576</v>
      </c>
      <c r="C1984" s="16" t="str">
        <f t="shared" si="30"/>
        <v>004 - 045</v>
      </c>
      <c r="D1984" s="52" t="s">
        <v>36059</v>
      </c>
      <c r="E1984" s="52" t="s">
        <v>10758</v>
      </c>
      <c r="F1984" s="16" t="s">
        <v>23466</v>
      </c>
      <c r="G1984" s="16" t="s">
        <v>10757</v>
      </c>
      <c r="H1984" s="16" t="s">
        <v>10732</v>
      </c>
      <c r="I1984" s="16" t="s">
        <v>14768</v>
      </c>
    </row>
    <row r="1985" spans="1:10">
      <c r="A1985" s="16" t="s">
        <v>7878</v>
      </c>
      <c r="B1985" s="52" t="s">
        <v>21562</v>
      </c>
      <c r="C1985" s="16" t="str">
        <f t="shared" ref="C1985:C2048" si="31">MID(A1985,1,3) &amp;" - " &amp;MID(A1985,4,3)</f>
        <v>069 - 016</v>
      </c>
      <c r="D1985" s="52" t="s">
        <v>36059</v>
      </c>
      <c r="E1985" s="52" t="s">
        <v>36727</v>
      </c>
      <c r="F1985" s="16" t="s">
        <v>29419</v>
      </c>
      <c r="G1985" s="16" t="s">
        <v>36726</v>
      </c>
      <c r="H1985" s="16" t="s">
        <v>15395</v>
      </c>
      <c r="I1985" s="16" t="s">
        <v>29420</v>
      </c>
    </row>
    <row r="1986" spans="1:10">
      <c r="A1986" s="16" t="s">
        <v>29953</v>
      </c>
      <c r="B1986" s="52" t="s">
        <v>457</v>
      </c>
      <c r="C1986" s="16" t="str">
        <f t="shared" si="31"/>
        <v>003 - 040</v>
      </c>
      <c r="D1986" s="52" t="s">
        <v>36059</v>
      </c>
      <c r="E1986" s="52" t="s">
        <v>3328</v>
      </c>
      <c r="F1986" s="16" t="s">
        <v>31434</v>
      </c>
      <c r="G1986" s="16" t="s">
        <v>10731</v>
      </c>
      <c r="H1986" s="16" t="s">
        <v>10732</v>
      </c>
      <c r="I1986" s="16" t="s">
        <v>29954</v>
      </c>
      <c r="J1986" s="16"/>
    </row>
    <row r="1987" spans="1:10">
      <c r="A1987" s="16" t="s">
        <v>30051</v>
      </c>
      <c r="B1987" s="52" t="s">
        <v>23622</v>
      </c>
      <c r="C1987" s="16" t="str">
        <f t="shared" si="31"/>
        <v>019 - 021</v>
      </c>
      <c r="D1987" s="52" t="s">
        <v>36059</v>
      </c>
      <c r="E1987" s="52" t="s">
        <v>23092</v>
      </c>
      <c r="F1987" s="16" t="s">
        <v>30052</v>
      </c>
      <c r="G1987" s="16" t="s">
        <v>23091</v>
      </c>
      <c r="H1987" s="16" t="s">
        <v>32666</v>
      </c>
      <c r="I1987" s="16" t="s">
        <v>30053</v>
      </c>
    </row>
    <row r="1988" spans="1:10">
      <c r="A1988" s="16" t="s">
        <v>26595</v>
      </c>
      <c r="B1988" s="52" t="s">
        <v>13354</v>
      </c>
      <c r="C1988" s="16" t="str">
        <f t="shared" si="31"/>
        <v>098 - 009</v>
      </c>
      <c r="D1988" s="52" t="s">
        <v>36059</v>
      </c>
      <c r="E1988" s="52" t="s">
        <v>10711</v>
      </c>
      <c r="F1988" s="16" t="s">
        <v>26596</v>
      </c>
      <c r="G1988" s="16" t="s">
        <v>10710</v>
      </c>
      <c r="H1988" s="16" t="s">
        <v>32666</v>
      </c>
      <c r="I1988" s="16" t="s">
        <v>26597</v>
      </c>
    </row>
    <row r="1989" spans="1:10">
      <c r="A1989" s="16" t="s">
        <v>31935</v>
      </c>
      <c r="B1989" s="52" t="s">
        <v>18426</v>
      </c>
      <c r="C1989" s="16" t="str">
        <f t="shared" si="31"/>
        <v>015 - 053</v>
      </c>
      <c r="D1989" s="52" t="s">
        <v>36059</v>
      </c>
      <c r="E1989" s="52" t="s">
        <v>32665</v>
      </c>
      <c r="F1989" s="16" t="s">
        <v>32663</v>
      </c>
      <c r="G1989" s="16" t="s">
        <v>32664</v>
      </c>
      <c r="H1989" s="16" t="s">
        <v>32666</v>
      </c>
      <c r="I1989" s="16" t="s">
        <v>26597</v>
      </c>
      <c r="J1989" s="16" t="s">
        <v>7990</v>
      </c>
    </row>
    <row r="1990" spans="1:10">
      <c r="A1990" s="16" t="s">
        <v>3379</v>
      </c>
      <c r="B1990" s="52" t="s">
        <v>23623</v>
      </c>
      <c r="C1990" s="16" t="str">
        <f t="shared" si="31"/>
        <v>019 - 022</v>
      </c>
      <c r="D1990" s="52" t="s">
        <v>36059</v>
      </c>
      <c r="E1990" s="52" t="s">
        <v>23092</v>
      </c>
      <c r="F1990" s="16" t="s">
        <v>23090</v>
      </c>
      <c r="G1990" s="16" t="s">
        <v>23091</v>
      </c>
      <c r="H1990" s="16" t="s">
        <v>32666</v>
      </c>
      <c r="I1990" s="16" t="s">
        <v>19948</v>
      </c>
      <c r="J1990" s="16"/>
    </row>
    <row r="1991" spans="1:10">
      <c r="A1991" s="16" t="s">
        <v>10189</v>
      </c>
      <c r="B1991" s="52" t="s">
        <v>14228</v>
      </c>
      <c r="C1991" s="16" t="str">
        <f t="shared" si="31"/>
        <v>020 - 010</v>
      </c>
      <c r="D1991" s="52" t="s">
        <v>36059</v>
      </c>
      <c r="E1991" s="52" t="s">
        <v>26789</v>
      </c>
      <c r="F1991" s="16" t="s">
        <v>24276</v>
      </c>
      <c r="G1991" s="16" t="s">
        <v>26788</v>
      </c>
      <c r="H1991" s="16" t="s">
        <v>32666</v>
      </c>
      <c r="I1991" s="16" t="s">
        <v>24277</v>
      </c>
    </row>
    <row r="1992" spans="1:10">
      <c r="A1992" s="16" t="s">
        <v>29955</v>
      </c>
      <c r="B1992" s="52" t="s">
        <v>28482</v>
      </c>
      <c r="C1992" s="16" t="str">
        <f t="shared" si="31"/>
        <v>006 - 040</v>
      </c>
      <c r="D1992" s="52" t="s">
        <v>36059</v>
      </c>
      <c r="E1992" s="52" t="s">
        <v>26671</v>
      </c>
      <c r="F1992" s="16" t="s">
        <v>29956</v>
      </c>
      <c r="G1992" s="16" t="s">
        <v>26670</v>
      </c>
      <c r="H1992" s="16" t="s">
        <v>10732</v>
      </c>
      <c r="I1992" s="16" t="s">
        <v>29957</v>
      </c>
      <c r="J1992" s="16"/>
    </row>
    <row r="1993" spans="1:10">
      <c r="A1993" s="16" t="s">
        <v>32014</v>
      </c>
      <c r="B1993" s="52" t="s">
        <v>24031</v>
      </c>
      <c r="C1993" s="16" t="str">
        <f t="shared" si="31"/>
        <v>063 - 017</v>
      </c>
      <c r="D1993" s="52" t="s">
        <v>36059</v>
      </c>
      <c r="E1993" s="52" t="s">
        <v>30281</v>
      </c>
      <c r="F1993" s="16" t="s">
        <v>32015</v>
      </c>
      <c r="G1993" s="16" t="s">
        <v>30319</v>
      </c>
      <c r="H1993" s="16" t="s">
        <v>30282</v>
      </c>
      <c r="I1993" s="16" t="s">
        <v>32016</v>
      </c>
      <c r="J1993" s="16"/>
    </row>
    <row r="1994" spans="1:10">
      <c r="A1994" s="16" t="s">
        <v>1863</v>
      </c>
      <c r="B1994" s="52" t="s">
        <v>16486</v>
      </c>
      <c r="C1994" s="16" t="str">
        <f t="shared" si="31"/>
        <v>071 - 013</v>
      </c>
      <c r="D1994" s="52" t="s">
        <v>34487</v>
      </c>
      <c r="E1994" s="52" t="s">
        <v>13516</v>
      </c>
      <c r="F1994" s="16" t="s">
        <v>1864</v>
      </c>
      <c r="G1994" s="16" t="s">
        <v>13515</v>
      </c>
      <c r="H1994" s="16" t="s">
        <v>37422</v>
      </c>
      <c r="I1994" s="16" t="s">
        <v>1865</v>
      </c>
    </row>
    <row r="1995" spans="1:10">
      <c r="A1995" s="16" t="s">
        <v>31236</v>
      </c>
      <c r="B1995" s="52" t="s">
        <v>14229</v>
      </c>
      <c r="C1995" s="16" t="str">
        <f t="shared" si="31"/>
        <v>020 - 011</v>
      </c>
      <c r="D1995" s="52" t="s">
        <v>36059</v>
      </c>
      <c r="E1995" s="52" t="s">
        <v>26789</v>
      </c>
      <c r="F1995" s="16" t="s">
        <v>24276</v>
      </c>
      <c r="G1995" s="16" t="s">
        <v>26788</v>
      </c>
      <c r="H1995" s="16" t="s">
        <v>32666</v>
      </c>
      <c r="I1995" s="16" t="s">
        <v>31237</v>
      </c>
    </row>
    <row r="1996" spans="1:10">
      <c r="A1996" s="16" t="s">
        <v>21740</v>
      </c>
      <c r="B1996" s="52" t="s">
        <v>23624</v>
      </c>
      <c r="C1996" s="16" t="str">
        <f t="shared" si="31"/>
        <v>019 - 827</v>
      </c>
      <c r="D1996" s="52"/>
      <c r="E1996" s="52" t="s">
        <v>23092</v>
      </c>
      <c r="F1996" s="16"/>
      <c r="G1996" s="16" t="s">
        <v>23091</v>
      </c>
      <c r="H1996" s="16" t="s">
        <v>32666</v>
      </c>
      <c r="I1996" s="16" t="s">
        <v>4823</v>
      </c>
      <c r="J1996" s="16" t="s">
        <v>34487</v>
      </c>
    </row>
    <row r="1997" spans="1:10">
      <c r="A1997" s="16" t="s">
        <v>30507</v>
      </c>
      <c r="B1997" s="52" t="s">
        <v>14230</v>
      </c>
      <c r="C1997" s="16" t="str">
        <f t="shared" si="31"/>
        <v>020 - 801</v>
      </c>
      <c r="D1997" s="52"/>
      <c r="E1997" s="52" t="s">
        <v>26789</v>
      </c>
      <c r="F1997" s="16"/>
      <c r="G1997" s="16" t="s">
        <v>26788</v>
      </c>
      <c r="H1997" s="16" t="s">
        <v>32666</v>
      </c>
      <c r="I1997" s="16" t="s">
        <v>30508</v>
      </c>
      <c r="J1997" s="16" t="s">
        <v>34487</v>
      </c>
    </row>
    <row r="1998" spans="1:10">
      <c r="A1998" s="16" t="s">
        <v>24278</v>
      </c>
      <c r="B1998" s="52" t="s">
        <v>13355</v>
      </c>
      <c r="C1998" s="16" t="str">
        <f t="shared" si="31"/>
        <v>098 - 010</v>
      </c>
      <c r="D1998" s="52" t="s">
        <v>36059</v>
      </c>
      <c r="E1998" s="52" t="s">
        <v>10711</v>
      </c>
      <c r="F1998" s="16" t="s">
        <v>24279</v>
      </c>
      <c r="G1998" s="16" t="s">
        <v>10710</v>
      </c>
      <c r="H1998" s="16" t="s">
        <v>32666</v>
      </c>
      <c r="I1998" s="16" t="s">
        <v>24280</v>
      </c>
    </row>
    <row r="1999" spans="1:10">
      <c r="A1999" s="16" t="s">
        <v>30030</v>
      </c>
      <c r="B1999" s="52" t="s">
        <v>32454</v>
      </c>
      <c r="C1999" s="16" t="str">
        <f t="shared" si="31"/>
        <v>015 - 054</v>
      </c>
      <c r="D1999" s="52" t="s">
        <v>36059</v>
      </c>
      <c r="E1999" s="52" t="s">
        <v>32665</v>
      </c>
      <c r="F1999" s="16" t="s">
        <v>30031</v>
      </c>
      <c r="G1999" s="16" t="s">
        <v>32664</v>
      </c>
      <c r="H1999" s="16" t="s">
        <v>32666</v>
      </c>
      <c r="I1999" s="16" t="s">
        <v>24280</v>
      </c>
      <c r="J1999" s="16" t="s">
        <v>7990</v>
      </c>
    </row>
    <row r="2000" spans="1:10">
      <c r="A2000" s="16" t="s">
        <v>11288</v>
      </c>
      <c r="B2000" s="52" t="s">
        <v>14231</v>
      </c>
      <c r="C2000" s="16" t="str">
        <f t="shared" si="31"/>
        <v>020 - 012</v>
      </c>
      <c r="D2000" s="52" t="s">
        <v>36059</v>
      </c>
      <c r="E2000" s="52" t="s">
        <v>26789</v>
      </c>
      <c r="F2000" s="16" t="s">
        <v>24276</v>
      </c>
      <c r="G2000" s="16" t="s">
        <v>26788</v>
      </c>
      <c r="H2000" s="16" t="s">
        <v>32666</v>
      </c>
      <c r="I2000" s="16" t="s">
        <v>11289</v>
      </c>
      <c r="J2000" s="16"/>
    </row>
    <row r="2001" spans="1:10">
      <c r="A2001" s="16" t="s">
        <v>21924</v>
      </c>
      <c r="B2001" s="52" t="s">
        <v>22627</v>
      </c>
      <c r="C2001" s="16" t="str">
        <f t="shared" si="31"/>
        <v>028 - 028</v>
      </c>
      <c r="D2001" s="52" t="s">
        <v>36059</v>
      </c>
      <c r="E2001" s="52" t="s">
        <v>32659</v>
      </c>
      <c r="F2001" s="16" t="s">
        <v>37474</v>
      </c>
      <c r="G2001" s="16" t="s">
        <v>32658</v>
      </c>
      <c r="H2001" s="16" t="s">
        <v>32660</v>
      </c>
      <c r="I2001" s="16" t="s">
        <v>21925</v>
      </c>
    </row>
    <row r="2002" spans="1:10">
      <c r="A2002" s="16" t="s">
        <v>3030</v>
      </c>
      <c r="B2002" s="52" t="s">
        <v>23625</v>
      </c>
      <c r="C2002" s="16" t="str">
        <f t="shared" si="31"/>
        <v>019 - 828</v>
      </c>
      <c r="D2002" s="52"/>
      <c r="E2002" s="52" t="s">
        <v>23092</v>
      </c>
      <c r="F2002" s="16"/>
      <c r="G2002" s="16" t="s">
        <v>23091</v>
      </c>
      <c r="H2002" s="16" t="s">
        <v>32666</v>
      </c>
      <c r="I2002" s="16" t="s">
        <v>3031</v>
      </c>
      <c r="J2002" s="16" t="s">
        <v>34487</v>
      </c>
    </row>
    <row r="2003" spans="1:10">
      <c r="A2003" s="16" t="s">
        <v>22527</v>
      </c>
      <c r="B2003" s="52" t="s">
        <v>15564</v>
      </c>
      <c r="C2003" s="16" t="str">
        <f t="shared" si="31"/>
        <v>061 - 020</v>
      </c>
      <c r="D2003" s="52" t="s">
        <v>36059</v>
      </c>
      <c r="E2003" s="52" t="s">
        <v>26249</v>
      </c>
      <c r="F2003" s="16" t="s">
        <v>11281</v>
      </c>
      <c r="G2003" s="16" t="s">
        <v>26248</v>
      </c>
      <c r="H2003" s="16" t="s">
        <v>30282</v>
      </c>
      <c r="I2003" s="16" t="s">
        <v>22528</v>
      </c>
    </row>
    <row r="2004" spans="1:10">
      <c r="A2004" s="16" t="s">
        <v>21341</v>
      </c>
      <c r="B2004" s="52" t="s">
        <v>16487</v>
      </c>
      <c r="C2004" s="16" t="str">
        <f t="shared" si="31"/>
        <v>071 - 014</v>
      </c>
      <c r="D2004" s="52" t="s">
        <v>34487</v>
      </c>
      <c r="E2004" s="52" t="s">
        <v>13516</v>
      </c>
      <c r="F2004" s="16" t="s">
        <v>9536</v>
      </c>
      <c r="G2004" s="16" t="s">
        <v>13515</v>
      </c>
      <c r="H2004" s="16" t="s">
        <v>37422</v>
      </c>
      <c r="I2004" s="16" t="s">
        <v>4029</v>
      </c>
    </row>
    <row r="2005" spans="1:10">
      <c r="A2005" s="16" t="s">
        <v>22731</v>
      </c>
      <c r="B2005" s="52" t="s">
        <v>9643</v>
      </c>
      <c r="C2005" s="16" t="str">
        <f t="shared" si="31"/>
        <v>083 - 012</v>
      </c>
      <c r="D2005" s="52" t="s">
        <v>34487</v>
      </c>
      <c r="E2005" s="52" t="s">
        <v>21246</v>
      </c>
      <c r="F2005" s="16" t="s">
        <v>22732</v>
      </c>
      <c r="G2005" s="16" t="s">
        <v>21245</v>
      </c>
      <c r="H2005" s="16" t="s">
        <v>29917</v>
      </c>
      <c r="I2005" s="16" t="s">
        <v>22934</v>
      </c>
    </row>
    <row r="2006" spans="1:10">
      <c r="A2006" s="16" t="s">
        <v>13752</v>
      </c>
      <c r="B2006" s="52" t="s">
        <v>27180</v>
      </c>
      <c r="C2006" s="16" t="str">
        <f t="shared" si="31"/>
        <v>060 - 018</v>
      </c>
      <c r="D2006" s="52" t="s">
        <v>34487</v>
      </c>
      <c r="E2006" s="52" t="s">
        <v>10737</v>
      </c>
      <c r="F2006" s="16" t="s">
        <v>13753</v>
      </c>
      <c r="G2006" s="16" t="s">
        <v>10736</v>
      </c>
      <c r="H2006" s="16" t="s">
        <v>20396</v>
      </c>
      <c r="I2006" s="16" t="s">
        <v>13754</v>
      </c>
    </row>
    <row r="2007" spans="1:10">
      <c r="A2007" s="16" t="s">
        <v>10292</v>
      </c>
      <c r="B2007" s="52" t="s">
        <v>8509</v>
      </c>
      <c r="C2007" s="16" t="str">
        <f t="shared" si="31"/>
        <v>003 - 041</v>
      </c>
      <c r="D2007" s="52" t="s">
        <v>36059</v>
      </c>
      <c r="E2007" s="52" t="s">
        <v>3328</v>
      </c>
      <c r="F2007" s="16" t="s">
        <v>31434</v>
      </c>
      <c r="G2007" s="16" t="s">
        <v>10731</v>
      </c>
      <c r="H2007" s="16" t="s">
        <v>10732</v>
      </c>
      <c r="I2007" s="16" t="s">
        <v>10293</v>
      </c>
      <c r="J2007" s="16"/>
    </row>
    <row r="2008" spans="1:10">
      <c r="A2008" s="16" t="s">
        <v>1034</v>
      </c>
      <c r="B2008" s="52" t="s">
        <v>29582</v>
      </c>
      <c r="C2008" s="16" t="str">
        <f t="shared" si="31"/>
        <v>012 - 037</v>
      </c>
      <c r="D2008" s="52" t="s">
        <v>34487</v>
      </c>
      <c r="E2008" s="52" t="s">
        <v>18879</v>
      </c>
      <c r="F2008" s="16" t="s">
        <v>6417</v>
      </c>
      <c r="G2008" s="16" t="s">
        <v>26253</v>
      </c>
      <c r="H2008" s="16" t="s">
        <v>32666</v>
      </c>
      <c r="I2008" s="16" t="s">
        <v>1035</v>
      </c>
      <c r="J2008" s="16"/>
    </row>
    <row r="2009" spans="1:10">
      <c r="A2009" s="16" t="s">
        <v>23070</v>
      </c>
      <c r="B2009" s="52" t="s">
        <v>19036</v>
      </c>
      <c r="C2009" s="16" t="str">
        <f t="shared" si="31"/>
        <v>063 - 018</v>
      </c>
      <c r="D2009" s="52" t="s">
        <v>36059</v>
      </c>
      <c r="E2009" s="52" t="s">
        <v>30281</v>
      </c>
      <c r="F2009" s="16" t="s">
        <v>23071</v>
      </c>
      <c r="G2009" s="16" t="s">
        <v>30319</v>
      </c>
      <c r="H2009" s="16" t="s">
        <v>30282</v>
      </c>
      <c r="I2009" s="16" t="s">
        <v>23072</v>
      </c>
    </row>
    <row r="2010" spans="1:10">
      <c r="A2010" s="16" t="s">
        <v>14683</v>
      </c>
      <c r="B2010" s="52" t="s">
        <v>34778</v>
      </c>
      <c r="C2010" s="16" t="str">
        <f t="shared" si="31"/>
        <v>072 - 015</v>
      </c>
      <c r="D2010" s="52" t="s">
        <v>36059</v>
      </c>
      <c r="E2010" s="52" t="s">
        <v>23759</v>
      </c>
      <c r="F2010" s="16" t="s">
        <v>15557</v>
      </c>
      <c r="G2010" s="16" t="s">
        <v>23758</v>
      </c>
      <c r="H2010" s="16" t="s">
        <v>37422</v>
      </c>
      <c r="I2010" s="16" t="s">
        <v>22478</v>
      </c>
    </row>
    <row r="2011" spans="1:10">
      <c r="A2011" s="16" t="s">
        <v>23177</v>
      </c>
      <c r="B2011" s="52" t="s">
        <v>19037</v>
      </c>
      <c r="C2011" s="16" t="str">
        <f t="shared" si="31"/>
        <v>063 - 019</v>
      </c>
      <c r="D2011" s="52" t="s">
        <v>36059</v>
      </c>
      <c r="E2011" s="52" t="s">
        <v>30281</v>
      </c>
      <c r="F2011" s="16" t="s">
        <v>23178</v>
      </c>
      <c r="G2011" s="16" t="s">
        <v>30319</v>
      </c>
      <c r="H2011" s="16" t="s">
        <v>30282</v>
      </c>
      <c r="I2011" s="16" t="s">
        <v>23179</v>
      </c>
      <c r="J2011" s="16"/>
    </row>
    <row r="2012" spans="1:10">
      <c r="A2012" s="16" t="s">
        <v>22529</v>
      </c>
      <c r="B2012" s="52" t="s">
        <v>19038</v>
      </c>
      <c r="C2012" s="16" t="str">
        <f t="shared" si="31"/>
        <v>063 - 020</v>
      </c>
      <c r="D2012" s="52" t="s">
        <v>36059</v>
      </c>
      <c r="E2012" s="52" t="s">
        <v>30281</v>
      </c>
      <c r="F2012" s="16" t="s">
        <v>22530</v>
      </c>
      <c r="G2012" s="16" t="s">
        <v>30319</v>
      </c>
      <c r="H2012" s="16" t="s">
        <v>30282</v>
      </c>
      <c r="I2012" s="16" t="s">
        <v>22531</v>
      </c>
    </row>
    <row r="2013" spans="1:10">
      <c r="A2013" s="16" t="s">
        <v>3944</v>
      </c>
      <c r="B2013" s="52" t="s">
        <v>23626</v>
      </c>
      <c r="C2013" s="16" t="str">
        <f t="shared" si="31"/>
        <v>019 - 933</v>
      </c>
      <c r="D2013" s="52"/>
      <c r="E2013" s="52" t="s">
        <v>23092</v>
      </c>
      <c r="G2013" s="16" t="s">
        <v>23091</v>
      </c>
      <c r="H2013" s="16" t="s">
        <v>32666</v>
      </c>
      <c r="I2013" s="16" t="s">
        <v>3945</v>
      </c>
      <c r="J2013" s="16" t="s">
        <v>34487</v>
      </c>
    </row>
    <row r="2014" spans="1:10">
      <c r="A2014" s="16" t="s">
        <v>8940</v>
      </c>
      <c r="B2014" s="52" t="s">
        <v>23627</v>
      </c>
      <c r="C2014" s="16" t="str">
        <f t="shared" si="31"/>
        <v>019 - 829</v>
      </c>
      <c r="D2014" s="52"/>
      <c r="E2014" s="52" t="s">
        <v>23092</v>
      </c>
      <c r="G2014" s="16" t="s">
        <v>23091</v>
      </c>
      <c r="H2014" s="16" t="s">
        <v>32666</v>
      </c>
      <c r="I2014" s="16" t="s">
        <v>8941</v>
      </c>
      <c r="J2014" s="16" t="s">
        <v>34487</v>
      </c>
    </row>
    <row r="2015" spans="1:10">
      <c r="A2015" s="16" t="s">
        <v>36203</v>
      </c>
      <c r="B2015" s="52" t="s">
        <v>20641</v>
      </c>
      <c r="C2015" s="16" t="str">
        <f t="shared" si="31"/>
        <v>002 - 033</v>
      </c>
      <c r="D2015" s="52" t="s">
        <v>36059</v>
      </c>
      <c r="E2015" s="52" t="s">
        <v>36066</v>
      </c>
      <c r="F2015" s="16" t="s">
        <v>37471</v>
      </c>
      <c r="G2015" s="16" t="s">
        <v>20457</v>
      </c>
      <c r="H2015" s="16" t="s">
        <v>10732</v>
      </c>
      <c r="I2015" s="16" t="s">
        <v>36204</v>
      </c>
    </row>
    <row r="2016" spans="1:10">
      <c r="A2016" s="16" t="s">
        <v>29322</v>
      </c>
      <c r="B2016" s="52" t="s">
        <v>8380</v>
      </c>
      <c r="C2016" s="16" t="str">
        <f t="shared" si="31"/>
        <v>013 - 840</v>
      </c>
      <c r="D2016" s="52"/>
      <c r="E2016" s="52" t="s">
        <v>26240</v>
      </c>
      <c r="F2016" s="16"/>
      <c r="G2016" s="16" t="s">
        <v>26239</v>
      </c>
      <c r="H2016" s="16" t="s">
        <v>32666</v>
      </c>
      <c r="I2016" s="16" t="s">
        <v>29323</v>
      </c>
      <c r="J2016" s="16" t="s">
        <v>34487</v>
      </c>
    </row>
    <row r="2017" spans="1:10">
      <c r="A2017" s="16" t="s">
        <v>27593</v>
      </c>
      <c r="B2017" s="52" t="s">
        <v>21037</v>
      </c>
      <c r="C2017" s="16" t="str">
        <f t="shared" si="31"/>
        <v>009 - 019</v>
      </c>
      <c r="D2017" s="52" t="s">
        <v>34487</v>
      </c>
      <c r="E2017" s="52" t="s">
        <v>26840</v>
      </c>
      <c r="F2017" s="16" t="s">
        <v>27594</v>
      </c>
      <c r="G2017" s="16" t="s">
        <v>26839</v>
      </c>
      <c r="H2017" s="16" t="s">
        <v>34573</v>
      </c>
      <c r="I2017" s="16" t="s">
        <v>27595</v>
      </c>
    </row>
    <row r="2018" spans="1:10">
      <c r="A2018" s="16" t="s">
        <v>3768</v>
      </c>
      <c r="B2018" s="52" t="s">
        <v>31167</v>
      </c>
      <c r="C2018" s="16" t="str">
        <f t="shared" si="31"/>
        <v>018 - 031</v>
      </c>
      <c r="D2018" s="52" t="s">
        <v>36059</v>
      </c>
      <c r="E2018" s="52" t="s">
        <v>35975</v>
      </c>
      <c r="F2018" s="16" t="s">
        <v>274</v>
      </c>
      <c r="G2018" s="16" t="s">
        <v>35974</v>
      </c>
      <c r="H2018" s="16" t="s">
        <v>32666</v>
      </c>
      <c r="I2018" s="16" t="s">
        <v>3769</v>
      </c>
      <c r="J2018" s="16"/>
    </row>
    <row r="2019" spans="1:10">
      <c r="A2019" s="16" t="s">
        <v>33753</v>
      </c>
      <c r="B2019" s="52" t="s">
        <v>8892</v>
      </c>
      <c r="C2019" s="16" t="str">
        <f t="shared" si="31"/>
        <v>058 - 021</v>
      </c>
      <c r="D2019" s="52" t="s">
        <v>34487</v>
      </c>
      <c r="E2019" s="52" t="s">
        <v>10753</v>
      </c>
      <c r="F2019" s="16" t="s">
        <v>33754</v>
      </c>
      <c r="G2019" s="16" t="s">
        <v>10752</v>
      </c>
      <c r="H2019" s="16" t="s">
        <v>20396</v>
      </c>
      <c r="I2019" s="16" t="s">
        <v>33755</v>
      </c>
    </row>
    <row r="2020" spans="1:10">
      <c r="A2020" s="16" t="s">
        <v>5182</v>
      </c>
      <c r="B2020" s="52" t="s">
        <v>18288</v>
      </c>
      <c r="C2020" s="16" t="str">
        <f t="shared" si="31"/>
        <v>061 - 103</v>
      </c>
      <c r="D2020" s="52" t="s">
        <v>36059</v>
      </c>
      <c r="E2020" s="52" t="s">
        <v>26249</v>
      </c>
      <c r="F2020" s="16" t="s">
        <v>11281</v>
      </c>
      <c r="G2020" s="16" t="s">
        <v>26248</v>
      </c>
      <c r="H2020" s="16" t="s">
        <v>30282</v>
      </c>
      <c r="I2020" s="16" t="s">
        <v>5183</v>
      </c>
    </row>
    <row r="2021" spans="1:10">
      <c r="A2021" s="16" t="s">
        <v>3055</v>
      </c>
      <c r="B2021" s="52" t="s">
        <v>10587</v>
      </c>
      <c r="C2021" s="16" t="str">
        <f t="shared" si="31"/>
        <v>096 - 014</v>
      </c>
      <c r="D2021" s="52" t="s">
        <v>34487</v>
      </c>
      <c r="E2021" s="52" t="s">
        <v>14652</v>
      </c>
      <c r="F2021" s="16" t="s">
        <v>3056</v>
      </c>
      <c r="G2021" s="16" t="s">
        <v>14651</v>
      </c>
      <c r="H2021" s="16" t="s">
        <v>10732</v>
      </c>
      <c r="I2021" s="16" t="s">
        <v>3057</v>
      </c>
    </row>
    <row r="2022" spans="1:10">
      <c r="A2022" s="16" t="s">
        <v>22817</v>
      </c>
      <c r="B2022" s="52" t="s">
        <v>20642</v>
      </c>
      <c r="C2022" s="16" t="str">
        <f t="shared" si="31"/>
        <v>002 - 034</v>
      </c>
      <c r="D2022" s="52" t="s">
        <v>34487</v>
      </c>
      <c r="E2022" s="52" t="s">
        <v>36066</v>
      </c>
      <c r="F2022" s="16" t="s">
        <v>21966</v>
      </c>
      <c r="G2022" s="16" t="s">
        <v>20457</v>
      </c>
      <c r="H2022" s="16" t="s">
        <v>10732</v>
      </c>
      <c r="I2022" s="16" t="s">
        <v>3057</v>
      </c>
      <c r="J2022" s="16" t="s">
        <v>7990</v>
      </c>
    </row>
    <row r="2023" spans="1:10">
      <c r="A2023" s="16" t="s">
        <v>2278</v>
      </c>
      <c r="B2023" s="52" t="s">
        <v>31568</v>
      </c>
      <c r="C2023" s="16" t="str">
        <f t="shared" si="31"/>
        <v>057 - 011</v>
      </c>
      <c r="D2023" s="52" t="s">
        <v>34487</v>
      </c>
      <c r="E2023" s="52" t="s">
        <v>18919</v>
      </c>
      <c r="F2023" s="16" t="s">
        <v>2279</v>
      </c>
      <c r="G2023" s="16" t="s">
        <v>18918</v>
      </c>
      <c r="H2023" s="16" t="s">
        <v>20396</v>
      </c>
      <c r="I2023" s="16" t="s">
        <v>2280</v>
      </c>
    </row>
    <row r="2024" spans="1:10">
      <c r="A2024" s="16" t="s">
        <v>30054</v>
      </c>
      <c r="B2024" s="52" t="s">
        <v>8847</v>
      </c>
      <c r="C2024" s="16" t="str">
        <f t="shared" si="31"/>
        <v>061 - 021</v>
      </c>
      <c r="D2024" s="52" t="s">
        <v>36059</v>
      </c>
      <c r="E2024" s="52" t="s">
        <v>26249</v>
      </c>
      <c r="F2024" s="16" t="s">
        <v>35466</v>
      </c>
      <c r="G2024" s="16" t="s">
        <v>26248</v>
      </c>
      <c r="H2024" s="16" t="s">
        <v>30282</v>
      </c>
      <c r="I2024" s="16" t="s">
        <v>30055</v>
      </c>
    </row>
    <row r="2025" spans="1:10">
      <c r="A2025" s="16" t="s">
        <v>28080</v>
      </c>
      <c r="B2025" s="52" t="s">
        <v>26756</v>
      </c>
      <c r="C2025" s="16" t="str">
        <f t="shared" si="31"/>
        <v>075 - 016</v>
      </c>
      <c r="D2025" s="52" t="s">
        <v>34487</v>
      </c>
      <c r="E2025" s="52" t="s">
        <v>25912</v>
      </c>
      <c r="F2025" s="16" t="s">
        <v>28081</v>
      </c>
      <c r="G2025" s="16" t="s">
        <v>31815</v>
      </c>
      <c r="H2025" s="16" t="s">
        <v>37422</v>
      </c>
      <c r="I2025" s="16" t="s">
        <v>28082</v>
      </c>
    </row>
    <row r="2026" spans="1:10">
      <c r="A2026" s="16" t="s">
        <v>32249</v>
      </c>
      <c r="B2026" s="52" t="s">
        <v>8381</v>
      </c>
      <c r="C2026" s="16" t="str">
        <f t="shared" si="31"/>
        <v>013 - 049</v>
      </c>
      <c r="D2026" s="52" t="s">
        <v>34487</v>
      </c>
      <c r="E2026" s="52" t="s">
        <v>26240</v>
      </c>
      <c r="F2026" s="16" t="s">
        <v>26238</v>
      </c>
      <c r="G2026" s="16" t="s">
        <v>26239</v>
      </c>
      <c r="H2026" s="16" t="s">
        <v>32666</v>
      </c>
      <c r="I2026" s="16" t="s">
        <v>15393</v>
      </c>
      <c r="J2026" s="16" t="s">
        <v>7990</v>
      </c>
    </row>
    <row r="2027" spans="1:10">
      <c r="A2027" s="16" t="s">
        <v>15391</v>
      </c>
      <c r="B2027" s="52" t="s">
        <v>503</v>
      </c>
      <c r="C2027" s="16" t="str">
        <f t="shared" si="31"/>
        <v>097 - 015</v>
      </c>
      <c r="D2027" s="52" t="s">
        <v>34487</v>
      </c>
      <c r="E2027" s="52" t="s">
        <v>26245</v>
      </c>
      <c r="F2027" s="16" t="s">
        <v>15392</v>
      </c>
      <c r="G2027" s="16" t="s">
        <v>26244</v>
      </c>
      <c r="H2027" s="16" t="s">
        <v>32666</v>
      </c>
      <c r="I2027" s="16" t="s">
        <v>15393</v>
      </c>
    </row>
    <row r="2028" spans="1:10">
      <c r="A2028" s="16" t="s">
        <v>25824</v>
      </c>
      <c r="B2028" s="52" t="s">
        <v>32455</v>
      </c>
      <c r="C2028" s="16" t="str">
        <f t="shared" si="31"/>
        <v>015 - 055</v>
      </c>
      <c r="D2028" s="52" t="s">
        <v>36059</v>
      </c>
      <c r="E2028" s="52" t="s">
        <v>32665</v>
      </c>
      <c r="F2028" s="16" t="s">
        <v>30047</v>
      </c>
      <c r="G2028" s="16" t="s">
        <v>32664</v>
      </c>
      <c r="H2028" s="16" t="s">
        <v>32666</v>
      </c>
      <c r="I2028" s="16" t="s">
        <v>25825</v>
      </c>
    </row>
    <row r="2029" spans="1:10">
      <c r="A2029" s="16" t="s">
        <v>24281</v>
      </c>
      <c r="B2029" s="52" t="s">
        <v>31851</v>
      </c>
      <c r="C2029" s="16" t="str">
        <f t="shared" si="31"/>
        <v>093 - 010</v>
      </c>
      <c r="D2029" s="52" t="s">
        <v>36059</v>
      </c>
      <c r="E2029" s="52" t="s">
        <v>14112</v>
      </c>
      <c r="F2029" s="16" t="s">
        <v>24282</v>
      </c>
      <c r="G2029" s="16" t="s">
        <v>14111</v>
      </c>
      <c r="H2029" s="16" t="s">
        <v>30334</v>
      </c>
      <c r="I2029" s="16" t="s">
        <v>24283</v>
      </c>
    </row>
    <row r="2030" spans="1:10">
      <c r="A2030" s="16" t="s">
        <v>12384</v>
      </c>
      <c r="B2030" s="52" t="s">
        <v>4119</v>
      </c>
      <c r="C2030" s="16" t="str">
        <f t="shared" si="31"/>
        <v>010 - 011</v>
      </c>
      <c r="D2030" s="52" t="s">
        <v>34487</v>
      </c>
      <c r="E2030" s="52" t="s">
        <v>30437</v>
      </c>
      <c r="F2030" s="16" t="s">
        <v>35403</v>
      </c>
      <c r="G2030" s="16" t="s">
        <v>30436</v>
      </c>
      <c r="H2030" s="16" t="s">
        <v>34573</v>
      </c>
      <c r="I2030" s="16" t="s">
        <v>12385</v>
      </c>
    </row>
    <row r="2031" spans="1:10">
      <c r="A2031" s="16" t="s">
        <v>26152</v>
      </c>
      <c r="B2031" s="52" t="s">
        <v>28483</v>
      </c>
      <c r="C2031" s="16" t="str">
        <f t="shared" si="31"/>
        <v>006 - 041</v>
      </c>
      <c r="D2031" s="52" t="s">
        <v>34487</v>
      </c>
      <c r="E2031" s="52" t="s">
        <v>26671</v>
      </c>
      <c r="F2031" s="16" t="s">
        <v>18688</v>
      </c>
      <c r="G2031" s="16" t="s">
        <v>26670</v>
      </c>
      <c r="H2031" s="16" t="s">
        <v>10732</v>
      </c>
      <c r="I2031" s="16" t="s">
        <v>26153</v>
      </c>
      <c r="J2031" s="16"/>
    </row>
    <row r="2032" spans="1:10">
      <c r="A2032" s="16" t="s">
        <v>6183</v>
      </c>
      <c r="B2032" s="52" t="s">
        <v>22848</v>
      </c>
      <c r="C2032" s="16" t="str">
        <f t="shared" si="31"/>
        <v>013 - 050</v>
      </c>
      <c r="D2032" s="52" t="s">
        <v>34487</v>
      </c>
      <c r="E2032" s="52" t="s">
        <v>26240</v>
      </c>
      <c r="F2032" s="16" t="s">
        <v>6184</v>
      </c>
      <c r="G2032" s="16" t="s">
        <v>26239</v>
      </c>
      <c r="H2032" s="16" t="s">
        <v>32666</v>
      </c>
      <c r="I2032" s="16" t="s">
        <v>6185</v>
      </c>
    </row>
    <row r="2033" spans="1:10">
      <c r="A2033" s="16" t="s">
        <v>9721</v>
      </c>
      <c r="B2033" s="52" t="s">
        <v>22849</v>
      </c>
      <c r="C2033" s="16" t="str">
        <f t="shared" si="31"/>
        <v>013 - 051</v>
      </c>
      <c r="D2033" s="52" t="s">
        <v>36059</v>
      </c>
      <c r="E2033" s="52" t="s">
        <v>26240</v>
      </c>
      <c r="F2033" s="16" t="s">
        <v>1496</v>
      </c>
      <c r="G2033" s="16" t="s">
        <v>26239</v>
      </c>
      <c r="H2033" s="16" t="s">
        <v>32666</v>
      </c>
      <c r="I2033" s="16" t="s">
        <v>31836</v>
      </c>
      <c r="J2033" s="16" t="s">
        <v>7990</v>
      </c>
    </row>
    <row r="2034" spans="1:10">
      <c r="A2034" s="16" t="s">
        <v>31834</v>
      </c>
      <c r="B2034" s="52" t="s">
        <v>504</v>
      </c>
      <c r="C2034" s="16" t="str">
        <f t="shared" si="31"/>
        <v>097 - 016</v>
      </c>
      <c r="D2034" s="52" t="s">
        <v>36059</v>
      </c>
      <c r="E2034" s="52" t="s">
        <v>26245</v>
      </c>
      <c r="F2034" s="16" t="s">
        <v>31835</v>
      </c>
      <c r="G2034" s="16" t="s">
        <v>26244</v>
      </c>
      <c r="H2034" s="16" t="s">
        <v>32666</v>
      </c>
      <c r="I2034" s="16" t="s">
        <v>31836</v>
      </c>
    </row>
    <row r="2035" spans="1:10">
      <c r="A2035" s="16" t="s">
        <v>7429</v>
      </c>
      <c r="B2035" s="52" t="s">
        <v>31168</v>
      </c>
      <c r="C2035" s="16" t="str">
        <f t="shared" si="31"/>
        <v>018 - 818</v>
      </c>
      <c r="D2035" s="52"/>
      <c r="E2035" s="52" t="s">
        <v>35975</v>
      </c>
      <c r="F2035" s="16"/>
      <c r="G2035" s="16" t="s">
        <v>35974</v>
      </c>
      <c r="H2035" s="16" t="s">
        <v>32666</v>
      </c>
      <c r="I2035" s="16" t="s">
        <v>7430</v>
      </c>
      <c r="J2035" s="16" t="s">
        <v>34487</v>
      </c>
    </row>
    <row r="2036" spans="1:10">
      <c r="A2036" s="16" t="s">
        <v>15065</v>
      </c>
      <c r="B2036" s="52" t="s">
        <v>31169</v>
      </c>
      <c r="C2036" s="16" t="str">
        <f t="shared" si="31"/>
        <v>018 - 032</v>
      </c>
      <c r="D2036" s="52" t="s">
        <v>36059</v>
      </c>
      <c r="E2036" s="52" t="s">
        <v>35975</v>
      </c>
      <c r="F2036" s="16" t="s">
        <v>25210</v>
      </c>
      <c r="G2036" s="16" t="s">
        <v>35974</v>
      </c>
      <c r="H2036" s="16" t="s">
        <v>32666</v>
      </c>
      <c r="I2036" s="16" t="s">
        <v>15066</v>
      </c>
      <c r="J2036" s="16"/>
    </row>
    <row r="2037" spans="1:10">
      <c r="A2037" s="16" t="s">
        <v>30056</v>
      </c>
      <c r="B2037" s="52" t="s">
        <v>19039</v>
      </c>
      <c r="C2037" s="16" t="str">
        <f t="shared" si="31"/>
        <v>063 - 021</v>
      </c>
      <c r="D2037" s="52" t="s">
        <v>36059</v>
      </c>
      <c r="E2037" s="52" t="s">
        <v>30281</v>
      </c>
      <c r="F2037" s="16" t="s">
        <v>30057</v>
      </c>
      <c r="G2037" s="16" t="s">
        <v>30319</v>
      </c>
      <c r="H2037" s="16" t="s">
        <v>30282</v>
      </c>
      <c r="I2037" s="16" t="s">
        <v>30058</v>
      </c>
    </row>
    <row r="2038" spans="1:10">
      <c r="A2038" s="16" t="s">
        <v>4976</v>
      </c>
      <c r="B2038" s="52" t="s">
        <v>24655</v>
      </c>
      <c r="C2038" s="16" t="str">
        <f t="shared" si="31"/>
        <v>016 - 058</v>
      </c>
      <c r="D2038" s="52" t="s">
        <v>34487</v>
      </c>
      <c r="E2038" s="52" t="s">
        <v>10742</v>
      </c>
      <c r="F2038" s="16" t="s">
        <v>10740</v>
      </c>
      <c r="G2038" s="16" t="s">
        <v>10741</v>
      </c>
      <c r="H2038" s="16" t="s">
        <v>32666</v>
      </c>
      <c r="I2038" s="16" t="s">
        <v>19689</v>
      </c>
      <c r="J2038" s="16"/>
    </row>
    <row r="2039" spans="1:10">
      <c r="A2039" s="16" t="s">
        <v>37139</v>
      </c>
      <c r="B2039" s="52" t="s">
        <v>28467</v>
      </c>
      <c r="C2039" s="16" t="str">
        <f t="shared" si="31"/>
        <v>054 - 007</v>
      </c>
      <c r="D2039" s="52" t="s">
        <v>34487</v>
      </c>
      <c r="E2039" s="52" t="s">
        <v>30442</v>
      </c>
      <c r="F2039" s="16" t="s">
        <v>22503</v>
      </c>
      <c r="G2039" s="16" t="s">
        <v>30441</v>
      </c>
      <c r="H2039" s="16" t="s">
        <v>1269</v>
      </c>
      <c r="I2039" s="16" t="s">
        <v>22504</v>
      </c>
    </row>
    <row r="2040" spans="1:10">
      <c r="A2040" s="16" t="s">
        <v>6129</v>
      </c>
      <c r="B2040" s="52" t="s">
        <v>29583</v>
      </c>
      <c r="C2040" s="16" t="str">
        <f t="shared" si="31"/>
        <v>012 - 038</v>
      </c>
      <c r="D2040" s="52" t="s">
        <v>36059</v>
      </c>
      <c r="E2040" s="52" t="s">
        <v>18879</v>
      </c>
      <c r="F2040" s="16" t="s">
        <v>25803</v>
      </c>
      <c r="G2040" s="16" t="s">
        <v>26253</v>
      </c>
      <c r="H2040" s="16" t="s">
        <v>32666</v>
      </c>
      <c r="I2040" s="16" t="s">
        <v>6130</v>
      </c>
    </row>
    <row r="2041" spans="1:10">
      <c r="A2041" s="16" t="s">
        <v>28256</v>
      </c>
      <c r="B2041" s="52" t="s">
        <v>8973</v>
      </c>
      <c r="C2041" s="16" t="str">
        <f t="shared" si="31"/>
        <v>050 - 007</v>
      </c>
      <c r="D2041" s="52" t="s">
        <v>36059</v>
      </c>
      <c r="E2041" s="52" t="s">
        <v>25930</v>
      </c>
      <c r="F2041" s="16" t="s">
        <v>28230</v>
      </c>
      <c r="G2041" s="16" t="s">
        <v>25929</v>
      </c>
      <c r="H2041" s="16" t="s">
        <v>30328</v>
      </c>
      <c r="I2041" s="16" t="s">
        <v>12943</v>
      </c>
    </row>
    <row r="2042" spans="1:10">
      <c r="A2042" s="16" t="s">
        <v>25905</v>
      </c>
      <c r="B2042" s="52" t="s">
        <v>1563</v>
      </c>
      <c r="C2042" s="16" t="str">
        <f t="shared" si="31"/>
        <v>050 - 008</v>
      </c>
      <c r="D2042" s="52" t="s">
        <v>36059</v>
      </c>
      <c r="E2042" s="52" t="s">
        <v>25930</v>
      </c>
      <c r="F2042" s="16" t="s">
        <v>25906</v>
      </c>
      <c r="G2042" s="16" t="s">
        <v>25929</v>
      </c>
      <c r="H2042" s="16" t="s">
        <v>30328</v>
      </c>
      <c r="I2042" s="16" t="s">
        <v>25907</v>
      </c>
      <c r="J2042" s="16"/>
    </row>
    <row r="2043" spans="1:10">
      <c r="A2043" s="16" t="s">
        <v>13248</v>
      </c>
      <c r="B2043" s="52" t="s">
        <v>23628</v>
      </c>
      <c r="C2043" s="16" t="str">
        <f t="shared" si="31"/>
        <v>019 - 927</v>
      </c>
      <c r="D2043" s="52"/>
      <c r="E2043" s="52" t="s">
        <v>23092</v>
      </c>
      <c r="G2043" s="16" t="s">
        <v>23091</v>
      </c>
      <c r="H2043" s="16" t="s">
        <v>32666</v>
      </c>
      <c r="I2043" s="16" t="s">
        <v>13249</v>
      </c>
      <c r="J2043" s="16" t="s">
        <v>34487</v>
      </c>
    </row>
    <row r="2044" spans="1:10">
      <c r="A2044" s="16" t="s">
        <v>17277</v>
      </c>
      <c r="B2044" s="52" t="s">
        <v>20643</v>
      </c>
      <c r="C2044" s="16" t="str">
        <f t="shared" si="31"/>
        <v>002 - 806</v>
      </c>
      <c r="D2044" s="52"/>
      <c r="E2044" s="52" t="s">
        <v>36066</v>
      </c>
      <c r="F2044" s="16"/>
      <c r="G2044" s="16" t="s">
        <v>20457</v>
      </c>
      <c r="H2044" s="16" t="s">
        <v>10732</v>
      </c>
      <c r="I2044" s="16" t="s">
        <v>17278</v>
      </c>
      <c r="J2044" s="16" t="s">
        <v>34487</v>
      </c>
    </row>
    <row r="2045" spans="1:10">
      <c r="A2045" s="16" t="s">
        <v>2955</v>
      </c>
      <c r="B2045" s="52" t="s">
        <v>21672</v>
      </c>
      <c r="C2045" s="16" t="str">
        <f t="shared" si="31"/>
        <v>001 - 061</v>
      </c>
      <c r="D2045" s="52" t="s">
        <v>36059</v>
      </c>
      <c r="E2045" s="52" t="s">
        <v>37671</v>
      </c>
      <c r="F2045" s="16" t="s">
        <v>772</v>
      </c>
      <c r="G2045" s="16" t="s">
        <v>37670</v>
      </c>
      <c r="H2045" s="16" t="s">
        <v>10732</v>
      </c>
      <c r="I2045" s="16" t="s">
        <v>4631</v>
      </c>
    </row>
    <row r="2046" spans="1:10">
      <c r="A2046" s="16" t="s">
        <v>36205</v>
      </c>
      <c r="B2046" s="52" t="s">
        <v>31170</v>
      </c>
      <c r="C2046" s="16" t="str">
        <f t="shared" si="31"/>
        <v>018 - 033</v>
      </c>
      <c r="D2046" s="52" t="s">
        <v>36059</v>
      </c>
      <c r="E2046" s="52" t="s">
        <v>35975</v>
      </c>
      <c r="F2046" s="16" t="s">
        <v>16332</v>
      </c>
      <c r="G2046" s="16" t="s">
        <v>35974</v>
      </c>
      <c r="H2046" s="16" t="s">
        <v>32666</v>
      </c>
      <c r="I2046" s="16" t="s">
        <v>30073</v>
      </c>
    </row>
    <row r="2047" spans="1:10">
      <c r="A2047" s="16" t="s">
        <v>37341</v>
      </c>
      <c r="B2047" s="52" t="s">
        <v>23614</v>
      </c>
      <c r="C2047" s="16" t="str">
        <f t="shared" si="31"/>
        <v>001 - 062</v>
      </c>
      <c r="D2047" s="52" t="s">
        <v>34487</v>
      </c>
      <c r="E2047" s="52" t="s">
        <v>37671</v>
      </c>
      <c r="F2047" s="16" t="s">
        <v>10415</v>
      </c>
      <c r="G2047" s="16" t="s">
        <v>37670</v>
      </c>
      <c r="H2047" s="16" t="s">
        <v>10732</v>
      </c>
      <c r="I2047" s="16" t="s">
        <v>37342</v>
      </c>
    </row>
    <row r="2048" spans="1:10">
      <c r="A2048" s="16" t="s">
        <v>22935</v>
      </c>
      <c r="B2048" s="52" t="s">
        <v>4120</v>
      </c>
      <c r="C2048" s="16" t="str">
        <f t="shared" si="31"/>
        <v>010 - 012</v>
      </c>
      <c r="D2048" s="52" t="s">
        <v>34487</v>
      </c>
      <c r="E2048" s="52" t="s">
        <v>30437</v>
      </c>
      <c r="F2048" s="16" t="s">
        <v>22936</v>
      </c>
      <c r="G2048" s="16" t="s">
        <v>30436</v>
      </c>
      <c r="H2048" s="16" t="s">
        <v>34573</v>
      </c>
      <c r="I2048" s="16" t="s">
        <v>22937</v>
      </c>
    </row>
    <row r="2049" spans="1:10">
      <c r="A2049" s="16" t="s">
        <v>35318</v>
      </c>
      <c r="B2049" s="52" t="s">
        <v>29434</v>
      </c>
      <c r="C2049" s="16" t="str">
        <f t="shared" ref="C2049:C2112" si="32">MID(A2049,1,3) &amp;" - " &amp;MID(A2049,4,3)</f>
        <v>015 - 831</v>
      </c>
      <c r="D2049" s="52"/>
      <c r="E2049" s="52" t="s">
        <v>32665</v>
      </c>
      <c r="F2049" s="16"/>
      <c r="G2049" s="16" t="s">
        <v>32664</v>
      </c>
      <c r="H2049" s="16" t="s">
        <v>32666</v>
      </c>
      <c r="I2049" s="16" t="s">
        <v>35319</v>
      </c>
      <c r="J2049" s="16" t="s">
        <v>34487</v>
      </c>
    </row>
    <row r="2050" spans="1:10">
      <c r="A2050" s="16" t="s">
        <v>13071</v>
      </c>
      <c r="B2050" s="52" t="s">
        <v>29047</v>
      </c>
      <c r="C2050" s="16" t="str">
        <f t="shared" si="32"/>
        <v>065 - 029</v>
      </c>
      <c r="D2050" s="52" t="s">
        <v>34487</v>
      </c>
      <c r="E2050" s="52" t="s">
        <v>29546</v>
      </c>
      <c r="F2050" s="16" t="s">
        <v>29108</v>
      </c>
      <c r="G2050" s="16" t="s">
        <v>29545</v>
      </c>
      <c r="H2050" s="16" t="s">
        <v>30282</v>
      </c>
      <c r="I2050" s="16" t="s">
        <v>13072</v>
      </c>
    </row>
    <row r="2051" spans="1:10">
      <c r="A2051" s="16" t="s">
        <v>31238</v>
      </c>
      <c r="B2051" s="52" t="s">
        <v>13356</v>
      </c>
      <c r="C2051" s="16" t="str">
        <f t="shared" si="32"/>
        <v>098 - 011</v>
      </c>
      <c r="D2051" s="52" t="s">
        <v>36059</v>
      </c>
      <c r="E2051" s="52" t="s">
        <v>10711</v>
      </c>
      <c r="F2051" s="16" t="s">
        <v>33037</v>
      </c>
      <c r="G2051" s="16" t="s">
        <v>10710</v>
      </c>
      <c r="H2051" s="16" t="s">
        <v>32666</v>
      </c>
      <c r="I2051" s="16" t="s">
        <v>33038</v>
      </c>
    </row>
    <row r="2052" spans="1:10">
      <c r="A2052" s="16" t="s">
        <v>10380</v>
      </c>
      <c r="B2052" s="52" t="s">
        <v>29435</v>
      </c>
      <c r="C2052" s="16" t="str">
        <f t="shared" si="32"/>
        <v>015 - 056</v>
      </c>
      <c r="D2052" s="52" t="s">
        <v>36059</v>
      </c>
      <c r="E2052" s="52" t="s">
        <v>32665</v>
      </c>
      <c r="F2052" s="16" t="s">
        <v>32663</v>
      </c>
      <c r="G2052" s="16" t="s">
        <v>32664</v>
      </c>
      <c r="H2052" s="16" t="s">
        <v>32666</v>
      </c>
      <c r="I2052" s="16" t="s">
        <v>33038</v>
      </c>
      <c r="J2052" s="16" t="s">
        <v>7990</v>
      </c>
    </row>
    <row r="2053" spans="1:10">
      <c r="A2053" s="16" t="s">
        <v>11290</v>
      </c>
      <c r="B2053" s="52" t="s">
        <v>13357</v>
      </c>
      <c r="C2053" s="16" t="str">
        <f t="shared" si="32"/>
        <v>098 - 012</v>
      </c>
      <c r="D2053" s="52" t="s">
        <v>36059</v>
      </c>
      <c r="E2053" s="52" t="s">
        <v>10711</v>
      </c>
      <c r="F2053" s="16" t="s">
        <v>11291</v>
      </c>
      <c r="G2053" s="16" t="s">
        <v>10710</v>
      </c>
      <c r="H2053" s="16" t="s">
        <v>32666</v>
      </c>
      <c r="I2053" s="16" t="s">
        <v>11292</v>
      </c>
    </row>
    <row r="2054" spans="1:10">
      <c r="A2054" s="16" t="s">
        <v>3705</v>
      </c>
      <c r="B2054" s="52" t="s">
        <v>18437</v>
      </c>
      <c r="C2054" s="16" t="str">
        <f t="shared" si="32"/>
        <v>015 - 057</v>
      </c>
      <c r="D2054" s="52" t="s">
        <v>36059</v>
      </c>
      <c r="E2054" s="52" t="s">
        <v>32665</v>
      </c>
      <c r="F2054" s="16" t="s">
        <v>30047</v>
      </c>
      <c r="G2054" s="16" t="s">
        <v>32664</v>
      </c>
      <c r="H2054" s="16" t="s">
        <v>32666</v>
      </c>
      <c r="I2054" s="16" t="s">
        <v>11292</v>
      </c>
      <c r="J2054" s="16" t="s">
        <v>7990</v>
      </c>
    </row>
    <row r="2055" spans="1:10">
      <c r="A2055" s="16" t="s">
        <v>36475</v>
      </c>
      <c r="B2055" s="52" t="s">
        <v>23615</v>
      </c>
      <c r="C2055" s="16" t="str">
        <f t="shared" si="32"/>
        <v>001 - 063</v>
      </c>
      <c r="D2055" s="52" t="s">
        <v>36059</v>
      </c>
      <c r="E2055" s="52" t="s">
        <v>37671</v>
      </c>
      <c r="F2055" s="16" t="s">
        <v>36476</v>
      </c>
      <c r="G2055" s="16" t="s">
        <v>37670</v>
      </c>
      <c r="H2055" s="16" t="s">
        <v>10732</v>
      </c>
      <c r="I2055" s="16" t="s">
        <v>36477</v>
      </c>
    </row>
    <row r="2056" spans="1:10">
      <c r="A2056" s="16" t="s">
        <v>22282</v>
      </c>
      <c r="B2056" s="52" t="s">
        <v>8848</v>
      </c>
      <c r="C2056" s="16" t="str">
        <f t="shared" si="32"/>
        <v>061 - 022</v>
      </c>
      <c r="D2056" s="52" t="s">
        <v>36059</v>
      </c>
      <c r="E2056" s="52" t="s">
        <v>26249</v>
      </c>
      <c r="F2056" s="16" t="s">
        <v>22283</v>
      </c>
      <c r="G2056" s="16" t="s">
        <v>26248</v>
      </c>
      <c r="H2056" s="16" t="s">
        <v>30282</v>
      </c>
      <c r="I2056" s="16" t="s">
        <v>22284</v>
      </c>
      <c r="J2056" s="16"/>
    </row>
    <row r="2057" spans="1:10">
      <c r="A2057" s="16" t="s">
        <v>26607</v>
      </c>
      <c r="B2057" s="52" t="s">
        <v>18632</v>
      </c>
      <c r="C2057" s="16" t="str">
        <f t="shared" si="32"/>
        <v>022 - 044</v>
      </c>
      <c r="D2057" s="52"/>
      <c r="E2057" s="52" t="s">
        <v>4777</v>
      </c>
      <c r="G2057" s="16" t="s">
        <v>4776</v>
      </c>
      <c r="H2057" s="16" t="s">
        <v>4778</v>
      </c>
      <c r="I2057" s="16" t="s">
        <v>26608</v>
      </c>
      <c r="J2057" s="16" t="s">
        <v>34487</v>
      </c>
    </row>
    <row r="2058" spans="1:10">
      <c r="A2058" s="16" t="s">
        <v>24284</v>
      </c>
      <c r="B2058" s="52" t="s">
        <v>26555</v>
      </c>
      <c r="C2058" s="16" t="str">
        <f t="shared" si="32"/>
        <v>026 - 010</v>
      </c>
      <c r="D2058" s="52" t="s">
        <v>36059</v>
      </c>
      <c r="E2058" s="52" t="s">
        <v>8857</v>
      </c>
      <c r="F2058" s="16" t="s">
        <v>8855</v>
      </c>
      <c r="G2058" s="16" t="s">
        <v>8856</v>
      </c>
      <c r="H2058" s="16" t="s">
        <v>32660</v>
      </c>
      <c r="I2058" s="16" t="s">
        <v>24285</v>
      </c>
    </row>
    <row r="2059" spans="1:10">
      <c r="A2059" s="16" t="s">
        <v>10342</v>
      </c>
      <c r="B2059" s="52" t="s">
        <v>32861</v>
      </c>
      <c r="C2059" s="16" t="str">
        <f t="shared" si="32"/>
        <v>080 - 024</v>
      </c>
      <c r="D2059" s="52" t="s">
        <v>34487</v>
      </c>
      <c r="E2059" s="52" t="s">
        <v>1692</v>
      </c>
      <c r="F2059" s="16" t="s">
        <v>1139</v>
      </c>
      <c r="G2059" s="16" t="s">
        <v>1691</v>
      </c>
      <c r="H2059" s="16" t="s">
        <v>4772</v>
      </c>
      <c r="I2059" s="16" t="s">
        <v>10343</v>
      </c>
      <c r="J2059" s="16"/>
    </row>
    <row r="2060" spans="1:10">
      <c r="A2060" s="16" t="s">
        <v>1866</v>
      </c>
      <c r="B2060" s="52" t="s">
        <v>26981</v>
      </c>
      <c r="C2060" s="16" t="str">
        <f t="shared" si="32"/>
        <v>035 - 013</v>
      </c>
      <c r="D2060" s="52" t="s">
        <v>34487</v>
      </c>
      <c r="E2060" s="52" t="s">
        <v>30432</v>
      </c>
      <c r="F2060" s="16" t="s">
        <v>1867</v>
      </c>
      <c r="G2060" s="16" t="s">
        <v>30431</v>
      </c>
      <c r="H2060" s="16" t="s">
        <v>35981</v>
      </c>
      <c r="I2060" s="16" t="s">
        <v>1868</v>
      </c>
    </row>
    <row r="2061" spans="1:10">
      <c r="A2061" s="16" t="s">
        <v>464</v>
      </c>
      <c r="B2061" s="52" t="s">
        <v>22850</v>
      </c>
      <c r="C2061" s="16" t="str">
        <f t="shared" si="32"/>
        <v>013 - 841</v>
      </c>
      <c r="D2061" s="52"/>
      <c r="E2061" s="52" t="s">
        <v>26240</v>
      </c>
      <c r="F2061" s="16"/>
      <c r="G2061" s="16" t="s">
        <v>26239</v>
      </c>
      <c r="H2061" s="16" t="s">
        <v>32666</v>
      </c>
      <c r="I2061" s="16" t="s">
        <v>465</v>
      </c>
      <c r="J2061" s="16" t="s">
        <v>34487</v>
      </c>
    </row>
    <row r="2062" spans="1:10">
      <c r="A2062" s="16" t="s">
        <v>18857</v>
      </c>
      <c r="B2062" s="52" t="s">
        <v>24656</v>
      </c>
      <c r="C2062" s="16" t="str">
        <f t="shared" si="32"/>
        <v>016 - 059</v>
      </c>
      <c r="D2062" s="52" t="s">
        <v>36059</v>
      </c>
      <c r="E2062" s="52" t="s">
        <v>10742</v>
      </c>
      <c r="F2062" s="16" t="s">
        <v>32627</v>
      </c>
      <c r="G2062" s="16" t="s">
        <v>10741</v>
      </c>
      <c r="H2062" s="16" t="s">
        <v>32666</v>
      </c>
      <c r="I2062" s="16" t="s">
        <v>18858</v>
      </c>
      <c r="J2062" s="16"/>
    </row>
    <row r="2063" spans="1:10">
      <c r="A2063" s="16" t="s">
        <v>33239</v>
      </c>
      <c r="B2063" s="52" t="s">
        <v>29094</v>
      </c>
      <c r="C2063" s="16" t="str">
        <f t="shared" si="32"/>
        <v>015 - 832</v>
      </c>
      <c r="D2063" s="52"/>
      <c r="E2063" s="52" t="s">
        <v>32665</v>
      </c>
      <c r="F2063" s="16"/>
      <c r="G2063" s="16" t="s">
        <v>32664</v>
      </c>
      <c r="H2063" s="16" t="s">
        <v>32666</v>
      </c>
      <c r="I2063" s="16" t="s">
        <v>33240</v>
      </c>
      <c r="J2063" s="16" t="s">
        <v>34487</v>
      </c>
    </row>
    <row r="2064" spans="1:10">
      <c r="A2064" s="16" t="s">
        <v>28518</v>
      </c>
      <c r="B2064" s="52" t="s">
        <v>22851</v>
      </c>
      <c r="C2064" s="16" t="str">
        <f t="shared" si="32"/>
        <v>013 - 842</v>
      </c>
      <c r="D2064" s="52"/>
      <c r="E2064" s="52" t="s">
        <v>26240</v>
      </c>
      <c r="F2064" s="16"/>
      <c r="G2064" s="16" t="s">
        <v>26239</v>
      </c>
      <c r="H2064" s="16" t="s">
        <v>32666</v>
      </c>
      <c r="I2064" s="16" t="s">
        <v>27527</v>
      </c>
      <c r="J2064" s="16" t="s">
        <v>34487</v>
      </c>
    </row>
    <row r="2065" spans="1:10">
      <c r="A2065" s="16" t="s">
        <v>37638</v>
      </c>
      <c r="B2065" s="52" t="s">
        <v>22852</v>
      </c>
      <c r="C2065" s="16" t="str">
        <f t="shared" si="32"/>
        <v>013 - 843</v>
      </c>
      <c r="D2065" s="52"/>
      <c r="E2065" s="52" t="s">
        <v>26240</v>
      </c>
      <c r="F2065" s="16"/>
      <c r="G2065" s="16" t="s">
        <v>26239</v>
      </c>
      <c r="H2065" s="16" t="s">
        <v>32666</v>
      </c>
      <c r="I2065" s="16" t="s">
        <v>16622</v>
      </c>
      <c r="J2065" s="16" t="s">
        <v>34487</v>
      </c>
    </row>
    <row r="2066" spans="1:10">
      <c r="A2066" s="16" t="s">
        <v>2701</v>
      </c>
      <c r="B2066" s="52" t="s">
        <v>7913</v>
      </c>
      <c r="C2066" s="16" t="str">
        <f t="shared" si="32"/>
        <v>013 - 052</v>
      </c>
      <c r="D2066" s="52" t="s">
        <v>34487</v>
      </c>
      <c r="E2066" s="52" t="s">
        <v>26240</v>
      </c>
      <c r="F2066" s="16" t="s">
        <v>36343</v>
      </c>
      <c r="G2066" s="16" t="s">
        <v>26239</v>
      </c>
      <c r="H2066" s="16" t="s">
        <v>32666</v>
      </c>
      <c r="I2066" s="16" t="s">
        <v>16399</v>
      </c>
      <c r="J2066" s="16"/>
    </row>
    <row r="2067" spans="1:10">
      <c r="A2067" s="16" t="s">
        <v>11734</v>
      </c>
      <c r="B2067" s="52" t="s">
        <v>7914</v>
      </c>
      <c r="C2067" s="16" t="str">
        <f t="shared" si="32"/>
        <v>013 - 844</v>
      </c>
      <c r="D2067" s="52"/>
      <c r="E2067" s="52" t="s">
        <v>26240</v>
      </c>
      <c r="G2067" s="16" t="s">
        <v>26239</v>
      </c>
      <c r="H2067" s="16" t="s">
        <v>32666</v>
      </c>
      <c r="I2067" s="16" t="s">
        <v>11735</v>
      </c>
      <c r="J2067" s="16" t="s">
        <v>34487</v>
      </c>
    </row>
    <row r="2068" spans="1:10">
      <c r="A2068" s="16" t="s">
        <v>12519</v>
      </c>
      <c r="B2068" s="52" t="s">
        <v>7915</v>
      </c>
      <c r="C2068" s="16" t="str">
        <f t="shared" si="32"/>
        <v>013 - 053</v>
      </c>
      <c r="D2068" s="52" t="s">
        <v>36059</v>
      </c>
      <c r="E2068" s="52" t="s">
        <v>26240</v>
      </c>
      <c r="F2068" s="16" t="s">
        <v>23421</v>
      </c>
      <c r="G2068" s="16" t="s">
        <v>26239</v>
      </c>
      <c r="H2068" s="16" t="s">
        <v>32666</v>
      </c>
      <c r="I2068" s="16" t="s">
        <v>12520</v>
      </c>
      <c r="J2068" s="16"/>
    </row>
    <row r="2069" spans="1:10">
      <c r="A2069" s="16" t="s">
        <v>25301</v>
      </c>
      <c r="B2069" s="52" t="s">
        <v>24657</v>
      </c>
      <c r="C2069" s="16" t="str">
        <f t="shared" si="32"/>
        <v>016 - 060</v>
      </c>
      <c r="D2069" s="52" t="s">
        <v>34487</v>
      </c>
      <c r="E2069" s="52" t="s">
        <v>10742</v>
      </c>
      <c r="F2069" s="16" t="s">
        <v>36153</v>
      </c>
      <c r="G2069" s="16" t="s">
        <v>10741</v>
      </c>
      <c r="H2069" s="16" t="s">
        <v>32666</v>
      </c>
      <c r="I2069" s="16" t="s">
        <v>25302</v>
      </c>
      <c r="J2069" s="16"/>
    </row>
    <row r="2070" spans="1:10">
      <c r="A2070" s="16" t="s">
        <v>23896</v>
      </c>
      <c r="B2070" s="52" t="s">
        <v>19150</v>
      </c>
      <c r="C2070" s="16" t="str">
        <f t="shared" si="32"/>
        <v>063 - 022</v>
      </c>
      <c r="D2070" s="52" t="s">
        <v>34487</v>
      </c>
      <c r="E2070" s="52" t="s">
        <v>30281</v>
      </c>
      <c r="F2070" s="16" t="s">
        <v>23897</v>
      </c>
      <c r="G2070" s="16" t="s">
        <v>30319</v>
      </c>
      <c r="H2070" s="16" t="s">
        <v>30282</v>
      </c>
      <c r="I2070" s="16" t="s">
        <v>23898</v>
      </c>
      <c r="J2070" s="16"/>
    </row>
    <row r="2071" spans="1:10">
      <c r="A2071" s="16" t="s">
        <v>6906</v>
      </c>
      <c r="B2071" s="52" t="s">
        <v>25568</v>
      </c>
      <c r="C2071" s="16" t="str">
        <f t="shared" si="32"/>
        <v>045 - 004</v>
      </c>
      <c r="D2071" s="52" t="s">
        <v>34487</v>
      </c>
      <c r="E2071" s="52" t="s">
        <v>36879</v>
      </c>
      <c r="F2071" s="16" t="s">
        <v>758</v>
      </c>
      <c r="G2071" s="16" t="s">
        <v>36878</v>
      </c>
      <c r="H2071" s="16" t="s">
        <v>30328</v>
      </c>
      <c r="I2071" s="16" t="s">
        <v>759</v>
      </c>
      <c r="J2071" s="16"/>
    </row>
    <row r="2072" spans="1:10">
      <c r="A2072" s="16" t="s">
        <v>2506</v>
      </c>
      <c r="B2072" s="52" t="s">
        <v>19621</v>
      </c>
      <c r="C2072" s="16" t="str">
        <f t="shared" si="32"/>
        <v>039 - 005</v>
      </c>
      <c r="D2072" s="52" t="s">
        <v>34487</v>
      </c>
      <c r="E2072" s="52" t="s">
        <v>35980</v>
      </c>
      <c r="F2072" s="16" t="s">
        <v>4241</v>
      </c>
      <c r="G2072" s="16" t="s">
        <v>35979</v>
      </c>
      <c r="H2072" s="16" t="s">
        <v>35981</v>
      </c>
      <c r="I2072" s="16" t="s">
        <v>2507</v>
      </c>
      <c r="J2072" s="16"/>
    </row>
    <row r="2073" spans="1:10">
      <c r="A2073" s="16" t="s">
        <v>24763</v>
      </c>
      <c r="B2073" s="52" t="s">
        <v>29095</v>
      </c>
      <c r="C2073" s="16" t="str">
        <f t="shared" si="32"/>
        <v>015 - 833</v>
      </c>
      <c r="D2073" s="52"/>
      <c r="E2073" s="52" t="s">
        <v>32665</v>
      </c>
      <c r="F2073" s="16"/>
      <c r="G2073" s="16" t="s">
        <v>32664</v>
      </c>
      <c r="H2073" s="16" t="s">
        <v>32666</v>
      </c>
      <c r="I2073" s="16" t="s">
        <v>24764</v>
      </c>
      <c r="J2073" s="16" t="s">
        <v>34487</v>
      </c>
    </row>
    <row r="2074" spans="1:10">
      <c r="A2074" s="16" t="s">
        <v>36947</v>
      </c>
      <c r="B2074" s="52" t="s">
        <v>21355</v>
      </c>
      <c r="C2074" s="16" t="str">
        <f t="shared" si="32"/>
        <v>078 - 028</v>
      </c>
      <c r="D2074" s="52" t="s">
        <v>34487</v>
      </c>
      <c r="E2074" s="52" t="s">
        <v>1697</v>
      </c>
      <c r="F2074" s="16" t="s">
        <v>17001</v>
      </c>
      <c r="G2074" s="16" t="s">
        <v>1696</v>
      </c>
      <c r="H2074" s="16" t="s">
        <v>4772</v>
      </c>
      <c r="I2074" s="16" t="s">
        <v>36948</v>
      </c>
      <c r="J2074" s="16"/>
    </row>
    <row r="2075" spans="1:10">
      <c r="A2075" s="16" t="s">
        <v>19399</v>
      </c>
      <c r="B2075" s="52" t="s">
        <v>18072</v>
      </c>
      <c r="C2075" s="16" t="str">
        <f t="shared" si="32"/>
        <v>052 - 004</v>
      </c>
      <c r="D2075" s="52" t="s">
        <v>34487</v>
      </c>
      <c r="E2075" s="52" t="s">
        <v>3327</v>
      </c>
      <c r="F2075" s="16" t="s">
        <v>19400</v>
      </c>
      <c r="G2075" s="16" t="s">
        <v>28833</v>
      </c>
      <c r="H2075" s="16" t="s">
        <v>30328</v>
      </c>
      <c r="I2075" s="16" t="s">
        <v>19401</v>
      </c>
      <c r="J2075" s="16"/>
    </row>
    <row r="2076" spans="1:10">
      <c r="A2076" s="16" t="s">
        <v>7879</v>
      </c>
      <c r="B2076" s="52" t="s">
        <v>21563</v>
      </c>
      <c r="C2076" s="16" t="str">
        <f t="shared" si="32"/>
        <v>069 - 017</v>
      </c>
      <c r="D2076" s="52" t="s">
        <v>36059</v>
      </c>
      <c r="E2076" s="52" t="s">
        <v>36727</v>
      </c>
      <c r="F2076" s="16" t="s">
        <v>29421</v>
      </c>
      <c r="G2076" s="16" t="s">
        <v>36726</v>
      </c>
      <c r="H2076" s="16" t="s">
        <v>15395</v>
      </c>
      <c r="I2076" s="16" t="s">
        <v>29422</v>
      </c>
    </row>
    <row r="2077" spans="1:10">
      <c r="A2077" s="16" t="s">
        <v>11839</v>
      </c>
      <c r="B2077" s="52" t="s">
        <v>29096</v>
      </c>
      <c r="C2077" s="16" t="str">
        <f t="shared" si="32"/>
        <v>015 - 834</v>
      </c>
      <c r="D2077" s="52"/>
      <c r="E2077" s="52" t="s">
        <v>32665</v>
      </c>
      <c r="F2077" s="16"/>
      <c r="G2077" s="16" t="s">
        <v>32664</v>
      </c>
      <c r="H2077" s="16" t="s">
        <v>32666</v>
      </c>
      <c r="I2077" s="16" t="s">
        <v>8135</v>
      </c>
      <c r="J2077" s="16" t="s">
        <v>34487</v>
      </c>
    </row>
    <row r="2078" spans="1:10">
      <c r="A2078" s="16" t="s">
        <v>24953</v>
      </c>
      <c r="B2078" s="52" t="s">
        <v>31171</v>
      </c>
      <c r="C2078" s="16" t="str">
        <f t="shared" si="32"/>
        <v>018 - 034</v>
      </c>
      <c r="D2078" s="52" t="s">
        <v>36059</v>
      </c>
      <c r="E2078" s="52" t="s">
        <v>35975</v>
      </c>
      <c r="F2078" s="16" t="s">
        <v>24954</v>
      </c>
      <c r="G2078" s="16" t="s">
        <v>35974</v>
      </c>
      <c r="H2078" s="16" t="s">
        <v>32666</v>
      </c>
      <c r="I2078" s="16" t="s">
        <v>33531</v>
      </c>
    </row>
    <row r="2079" spans="1:10">
      <c r="A2079" s="16" t="s">
        <v>3859</v>
      </c>
      <c r="B2079" s="52" t="s">
        <v>17784</v>
      </c>
      <c r="C2079" s="16" t="str">
        <f t="shared" si="32"/>
        <v>012 - 039</v>
      </c>
      <c r="D2079" s="52" t="s">
        <v>36059</v>
      </c>
      <c r="E2079" s="52" t="s">
        <v>18879</v>
      </c>
      <c r="F2079" s="16" t="s">
        <v>3860</v>
      </c>
      <c r="G2079" s="16" t="s">
        <v>26253</v>
      </c>
      <c r="H2079" s="16" t="s">
        <v>32666</v>
      </c>
      <c r="I2079" s="16" t="s">
        <v>3861</v>
      </c>
    </row>
    <row r="2080" spans="1:10">
      <c r="A2080" s="16" t="s">
        <v>18518</v>
      </c>
      <c r="B2080" s="52" t="s">
        <v>29097</v>
      </c>
      <c r="C2080" s="16" t="str">
        <f t="shared" si="32"/>
        <v>015 - 058</v>
      </c>
      <c r="D2080" s="52" t="s">
        <v>36059</v>
      </c>
      <c r="E2080" s="52" t="s">
        <v>32665</v>
      </c>
      <c r="F2080" s="16" t="s">
        <v>424</v>
      </c>
      <c r="G2080" s="16" t="s">
        <v>32664</v>
      </c>
      <c r="H2080" s="16" t="s">
        <v>32666</v>
      </c>
      <c r="I2080" s="16" t="s">
        <v>28084</v>
      </c>
      <c r="J2080" s="16"/>
    </row>
    <row r="2081" spans="1:10">
      <c r="A2081" s="16" t="s">
        <v>27959</v>
      </c>
      <c r="B2081" s="52" t="s">
        <v>35439</v>
      </c>
      <c r="C2081" s="16" t="str">
        <f t="shared" si="32"/>
        <v>063 - 023</v>
      </c>
      <c r="D2081" s="52" t="s">
        <v>36059</v>
      </c>
      <c r="E2081" s="52" t="s">
        <v>30281</v>
      </c>
      <c r="F2081" s="16" t="s">
        <v>30233</v>
      </c>
      <c r="G2081" s="16" t="s">
        <v>30319</v>
      </c>
      <c r="H2081" s="16" t="s">
        <v>30282</v>
      </c>
      <c r="I2081" s="16" t="s">
        <v>30234</v>
      </c>
    </row>
    <row r="2082" spans="1:10">
      <c r="A2082" s="16" t="s">
        <v>21967</v>
      </c>
      <c r="B2082" s="52" t="s">
        <v>1825</v>
      </c>
      <c r="C2082" s="16" t="str">
        <f t="shared" si="32"/>
        <v>005 - 020</v>
      </c>
      <c r="D2082" s="52" t="s">
        <v>36059</v>
      </c>
      <c r="E2082" s="52" t="s">
        <v>18693</v>
      </c>
      <c r="F2082" s="16" t="s">
        <v>21968</v>
      </c>
      <c r="G2082" s="16" t="s">
        <v>18692</v>
      </c>
      <c r="H2082" s="16" t="s">
        <v>10732</v>
      </c>
      <c r="I2082" s="16" t="s">
        <v>4335</v>
      </c>
    </row>
    <row r="2083" spans="1:10">
      <c r="A2083" s="16" t="s">
        <v>25756</v>
      </c>
      <c r="B2083" s="52" t="s">
        <v>24457</v>
      </c>
      <c r="C2083" s="16" t="str">
        <f t="shared" si="32"/>
        <v>024 - 801</v>
      </c>
      <c r="D2083" s="52"/>
      <c r="E2083" s="52" t="s">
        <v>26794</v>
      </c>
      <c r="F2083" s="16"/>
      <c r="G2083" s="16" t="s">
        <v>26793</v>
      </c>
      <c r="H2083" s="16" t="s">
        <v>32660</v>
      </c>
      <c r="I2083" s="16" t="s">
        <v>25757</v>
      </c>
      <c r="J2083" s="16" t="s">
        <v>34487</v>
      </c>
    </row>
    <row r="2084" spans="1:10">
      <c r="A2084" s="16" t="s">
        <v>16301</v>
      </c>
      <c r="B2084" s="52" t="s">
        <v>31569</v>
      </c>
      <c r="C2084" s="16" t="str">
        <f t="shared" si="32"/>
        <v>057 - 012</v>
      </c>
      <c r="D2084" s="52" t="s">
        <v>34487</v>
      </c>
      <c r="E2084" s="52" t="s">
        <v>18919</v>
      </c>
      <c r="F2084" s="16" t="s">
        <v>16302</v>
      </c>
      <c r="G2084" s="16" t="s">
        <v>18918</v>
      </c>
      <c r="H2084" s="16" t="s">
        <v>20396</v>
      </c>
      <c r="I2084" s="16" t="s">
        <v>16303</v>
      </c>
    </row>
    <row r="2085" spans="1:10">
      <c r="A2085" s="16" t="s">
        <v>13180</v>
      </c>
      <c r="B2085" s="52" t="s">
        <v>17140</v>
      </c>
      <c r="C2085" s="16" t="str">
        <f t="shared" si="32"/>
        <v>014 - 013</v>
      </c>
      <c r="D2085" s="52" t="s">
        <v>34487</v>
      </c>
      <c r="E2085" s="52" t="s">
        <v>31453</v>
      </c>
      <c r="F2085" s="16" t="s">
        <v>13181</v>
      </c>
      <c r="G2085" s="16" t="s">
        <v>31452</v>
      </c>
      <c r="H2085" s="16" t="s">
        <v>32666</v>
      </c>
      <c r="I2085" s="16" t="s">
        <v>7122</v>
      </c>
    </row>
    <row r="2086" spans="1:10">
      <c r="A2086" s="16" t="s">
        <v>23266</v>
      </c>
      <c r="B2086" s="52" t="s">
        <v>28384</v>
      </c>
      <c r="C2086" s="16" t="str">
        <f t="shared" si="32"/>
        <v>030 - 019</v>
      </c>
      <c r="D2086" s="52" t="s">
        <v>36059</v>
      </c>
      <c r="E2086" s="52" t="s">
        <v>35970</v>
      </c>
      <c r="F2086" s="16" t="s">
        <v>31103</v>
      </c>
      <c r="G2086" s="16" t="s">
        <v>35969</v>
      </c>
      <c r="H2086" s="16" t="s">
        <v>30334</v>
      </c>
      <c r="I2086" s="16" t="s">
        <v>23267</v>
      </c>
    </row>
    <row r="2087" spans="1:10">
      <c r="A2087" s="16" t="s">
        <v>3170</v>
      </c>
      <c r="B2087" s="52" t="s">
        <v>3091</v>
      </c>
      <c r="C2087" s="16" t="str">
        <f t="shared" si="32"/>
        <v>013 - 845</v>
      </c>
      <c r="D2087" s="52"/>
      <c r="E2087" s="52" t="s">
        <v>26240</v>
      </c>
      <c r="F2087" s="16"/>
      <c r="G2087" s="16" t="s">
        <v>26239</v>
      </c>
      <c r="H2087" s="16" t="s">
        <v>32666</v>
      </c>
      <c r="I2087" s="16" t="s">
        <v>3171</v>
      </c>
      <c r="J2087" s="16" t="s">
        <v>34487</v>
      </c>
    </row>
    <row r="2088" spans="1:10">
      <c r="A2088" s="16" t="s">
        <v>6086</v>
      </c>
      <c r="B2088" s="52" t="s">
        <v>3092</v>
      </c>
      <c r="C2088" s="16" t="str">
        <f t="shared" si="32"/>
        <v>013 - 054</v>
      </c>
      <c r="D2088" s="52" t="s">
        <v>36059</v>
      </c>
      <c r="E2088" s="52" t="s">
        <v>26240</v>
      </c>
      <c r="F2088" s="16" t="s">
        <v>6087</v>
      </c>
      <c r="G2088" s="16" t="s">
        <v>26239</v>
      </c>
      <c r="H2088" s="16" t="s">
        <v>32666</v>
      </c>
      <c r="I2088" s="16" t="s">
        <v>25265</v>
      </c>
      <c r="J2088" s="16" t="s">
        <v>7990</v>
      </c>
    </row>
    <row r="2089" spans="1:10">
      <c r="A2089" s="16" t="s">
        <v>25263</v>
      </c>
      <c r="B2089" s="52" t="s">
        <v>2356</v>
      </c>
      <c r="C2089" s="16" t="str">
        <f t="shared" si="32"/>
        <v>097 - 017</v>
      </c>
      <c r="D2089" s="52" t="s">
        <v>36059</v>
      </c>
      <c r="E2089" s="52" t="s">
        <v>26245</v>
      </c>
      <c r="F2089" s="16" t="s">
        <v>25264</v>
      </c>
      <c r="G2089" s="16" t="s">
        <v>26244</v>
      </c>
      <c r="H2089" s="16" t="s">
        <v>32666</v>
      </c>
      <c r="I2089" s="16" t="s">
        <v>25265</v>
      </c>
    </row>
    <row r="2090" spans="1:10">
      <c r="A2090" s="16" t="s">
        <v>6686</v>
      </c>
      <c r="B2090" s="52" t="s">
        <v>3093</v>
      </c>
      <c r="C2090" s="16" t="str">
        <f t="shared" si="32"/>
        <v>013 - 846</v>
      </c>
      <c r="D2090" s="52"/>
      <c r="E2090" s="52" t="s">
        <v>26240</v>
      </c>
      <c r="F2090" s="16"/>
      <c r="G2090" s="16" t="s">
        <v>26239</v>
      </c>
      <c r="H2090" s="16" t="s">
        <v>32666</v>
      </c>
      <c r="I2090" s="16" t="s">
        <v>6687</v>
      </c>
      <c r="J2090" s="16" t="s">
        <v>34487</v>
      </c>
    </row>
    <row r="2091" spans="1:10">
      <c r="A2091" s="16" t="s">
        <v>7202</v>
      </c>
      <c r="B2091" s="52" t="s">
        <v>5886</v>
      </c>
      <c r="C2091" s="16" t="str">
        <f t="shared" si="32"/>
        <v>078 - 029</v>
      </c>
      <c r="D2091" s="52" t="s">
        <v>36059</v>
      </c>
      <c r="E2091" s="52" t="s">
        <v>1697</v>
      </c>
      <c r="F2091" s="16" t="s">
        <v>7203</v>
      </c>
      <c r="G2091" s="16" t="s">
        <v>1696</v>
      </c>
      <c r="H2091" s="16" t="s">
        <v>4772</v>
      </c>
      <c r="I2091" s="16" t="s">
        <v>7204</v>
      </c>
    </row>
    <row r="2092" spans="1:10">
      <c r="A2092" s="16" t="s">
        <v>18859</v>
      </c>
      <c r="B2092" s="52" t="s">
        <v>29098</v>
      </c>
      <c r="C2092" s="16" t="str">
        <f t="shared" si="32"/>
        <v>015 - 059</v>
      </c>
      <c r="D2092" s="52" t="s">
        <v>36059</v>
      </c>
      <c r="E2092" s="52" t="s">
        <v>32665</v>
      </c>
      <c r="F2092" s="16" t="s">
        <v>18860</v>
      </c>
      <c r="G2092" s="16" t="s">
        <v>32664</v>
      </c>
      <c r="H2092" s="16" t="s">
        <v>32666</v>
      </c>
      <c r="I2092" s="16" t="s">
        <v>18861</v>
      </c>
      <c r="J2092" s="16"/>
    </row>
    <row r="2093" spans="1:10">
      <c r="A2093" s="16" t="s">
        <v>12678</v>
      </c>
      <c r="B2093" s="52" t="s">
        <v>31146</v>
      </c>
      <c r="C2093" s="16" t="str">
        <f t="shared" si="32"/>
        <v>072 - 016</v>
      </c>
      <c r="D2093" s="52" t="s">
        <v>34487</v>
      </c>
      <c r="E2093" s="52" t="s">
        <v>23759</v>
      </c>
      <c r="F2093" s="16" t="s">
        <v>279</v>
      </c>
      <c r="G2093" s="16" t="s">
        <v>23758</v>
      </c>
      <c r="H2093" s="16" t="s">
        <v>37422</v>
      </c>
      <c r="I2093" s="16" t="s">
        <v>12679</v>
      </c>
    </row>
    <row r="2094" spans="1:10">
      <c r="A2094" s="16" t="s">
        <v>33756</v>
      </c>
      <c r="B2094" s="52" t="s">
        <v>29650</v>
      </c>
      <c r="C2094" s="16" t="str">
        <f t="shared" si="32"/>
        <v>064 - 021</v>
      </c>
      <c r="D2094" s="52" t="s">
        <v>34487</v>
      </c>
      <c r="E2094" s="52" t="s">
        <v>27583</v>
      </c>
      <c r="F2094" s="16" t="s">
        <v>19136</v>
      </c>
      <c r="G2094" s="16" t="s">
        <v>27582</v>
      </c>
      <c r="H2094" s="16" t="s">
        <v>30282</v>
      </c>
      <c r="I2094" s="16" t="s">
        <v>33757</v>
      </c>
    </row>
    <row r="2095" spans="1:10">
      <c r="A2095" s="16" t="s">
        <v>19479</v>
      </c>
      <c r="B2095" s="52" t="s">
        <v>17785</v>
      </c>
      <c r="C2095" s="16" t="str">
        <f t="shared" si="32"/>
        <v>012 - 040</v>
      </c>
      <c r="D2095" s="52" t="s">
        <v>36059</v>
      </c>
      <c r="E2095" s="52" t="s">
        <v>18879</v>
      </c>
      <c r="F2095" s="16" t="s">
        <v>27769</v>
      </c>
      <c r="G2095" s="16" t="s">
        <v>26253</v>
      </c>
      <c r="H2095" s="16" t="s">
        <v>32666</v>
      </c>
      <c r="I2095" s="16" t="s">
        <v>27770</v>
      </c>
    </row>
    <row r="2096" spans="1:10">
      <c r="A2096" s="16" t="s">
        <v>34224</v>
      </c>
      <c r="B2096" s="52" t="s">
        <v>28484</v>
      </c>
      <c r="C2096" s="16" t="str">
        <f t="shared" si="32"/>
        <v>006 - 042</v>
      </c>
      <c r="D2096" s="52" t="s">
        <v>36059</v>
      </c>
      <c r="E2096" s="52" t="s">
        <v>26671</v>
      </c>
      <c r="F2096" s="16" t="s">
        <v>21882</v>
      </c>
      <c r="G2096" s="16" t="s">
        <v>26670</v>
      </c>
      <c r="H2096" s="16" t="s">
        <v>10732</v>
      </c>
      <c r="I2096" s="16" t="s">
        <v>21883</v>
      </c>
    </row>
    <row r="2097" spans="1:10">
      <c r="A2097" s="16" t="s">
        <v>3071</v>
      </c>
      <c r="B2097" s="52" t="s">
        <v>17786</v>
      </c>
      <c r="C2097" s="16" t="str">
        <f t="shared" si="32"/>
        <v>012 - 041</v>
      </c>
      <c r="D2097" s="52" t="s">
        <v>34487</v>
      </c>
      <c r="E2097" s="52" t="s">
        <v>18879</v>
      </c>
      <c r="F2097" s="16" t="s">
        <v>6417</v>
      </c>
      <c r="G2097" s="16" t="s">
        <v>26253</v>
      </c>
      <c r="H2097" s="16" t="s">
        <v>32666</v>
      </c>
      <c r="I2097" s="16" t="s">
        <v>3072</v>
      </c>
      <c r="J2097" s="16"/>
    </row>
    <row r="2098" spans="1:10">
      <c r="A2098" s="16" t="s">
        <v>30020</v>
      </c>
      <c r="B2098" s="52" t="s">
        <v>30662</v>
      </c>
      <c r="C2098" s="16" t="str">
        <f t="shared" si="32"/>
        <v>089 - 007</v>
      </c>
      <c r="D2098" s="52" t="s">
        <v>34487</v>
      </c>
      <c r="E2098" s="52" t="s">
        <v>37416</v>
      </c>
      <c r="F2098" s="16" t="s">
        <v>17836</v>
      </c>
      <c r="G2098" s="16" t="s">
        <v>37415</v>
      </c>
      <c r="H2098" s="16" t="s">
        <v>29917</v>
      </c>
      <c r="I2098" s="16" t="s">
        <v>30021</v>
      </c>
      <c r="J2098" s="16"/>
    </row>
    <row r="2099" spans="1:10">
      <c r="A2099" s="16" t="s">
        <v>27402</v>
      </c>
      <c r="B2099" s="52" t="s">
        <v>24658</v>
      </c>
      <c r="C2099" s="16" t="str">
        <f t="shared" si="32"/>
        <v>016 - 061</v>
      </c>
      <c r="D2099" s="52" t="s">
        <v>34487</v>
      </c>
      <c r="E2099" s="52" t="s">
        <v>10742</v>
      </c>
      <c r="F2099" s="16" t="s">
        <v>36714</v>
      </c>
      <c r="G2099" s="16" t="s">
        <v>10741</v>
      </c>
      <c r="H2099" s="16" t="s">
        <v>32666</v>
      </c>
      <c r="I2099" s="16" t="s">
        <v>27403</v>
      </c>
    </row>
    <row r="2100" spans="1:10">
      <c r="A2100" s="16" t="s">
        <v>11948</v>
      </c>
      <c r="B2100" s="52" t="s">
        <v>33638</v>
      </c>
      <c r="C2100" s="16" t="str">
        <f t="shared" si="32"/>
        <v>015 - 835</v>
      </c>
      <c r="D2100" s="52"/>
      <c r="E2100" s="52" t="s">
        <v>32665</v>
      </c>
      <c r="F2100" s="16"/>
      <c r="G2100" s="16" t="s">
        <v>32664</v>
      </c>
      <c r="H2100" s="16" t="s">
        <v>32666</v>
      </c>
      <c r="I2100" s="16" t="s">
        <v>11949</v>
      </c>
      <c r="J2100" s="16" t="s">
        <v>34487</v>
      </c>
    </row>
    <row r="2101" spans="1:10">
      <c r="A2101" s="16" t="s">
        <v>35468</v>
      </c>
      <c r="B2101" s="52" t="s">
        <v>33639</v>
      </c>
      <c r="C2101" s="16" t="str">
        <f t="shared" si="32"/>
        <v>015 - 836</v>
      </c>
      <c r="D2101" s="52"/>
      <c r="E2101" s="52" t="s">
        <v>32665</v>
      </c>
      <c r="G2101" s="16" t="s">
        <v>32664</v>
      </c>
      <c r="H2101" s="16" t="s">
        <v>32666</v>
      </c>
      <c r="I2101" s="16" t="s">
        <v>35469</v>
      </c>
      <c r="J2101" s="16" t="s">
        <v>34487</v>
      </c>
    </row>
    <row r="2102" spans="1:10">
      <c r="A2102" s="16" t="s">
        <v>10237</v>
      </c>
      <c r="B2102" s="52" t="s">
        <v>29068</v>
      </c>
      <c r="C2102" s="16" t="str">
        <f t="shared" si="32"/>
        <v>015 - 837</v>
      </c>
      <c r="D2102" s="52"/>
      <c r="E2102" s="52" t="s">
        <v>32665</v>
      </c>
      <c r="F2102" s="16"/>
      <c r="G2102" s="16" t="s">
        <v>32664</v>
      </c>
      <c r="H2102" s="16" t="s">
        <v>32666</v>
      </c>
      <c r="I2102" s="16" t="s">
        <v>10238</v>
      </c>
      <c r="J2102" s="16" t="s">
        <v>34487</v>
      </c>
    </row>
    <row r="2103" spans="1:10">
      <c r="A2103" s="16" t="s">
        <v>30140</v>
      </c>
      <c r="B2103" s="52" t="s">
        <v>26925</v>
      </c>
      <c r="C2103" s="16" t="str">
        <f t="shared" si="32"/>
        <v>013 - 847</v>
      </c>
      <c r="D2103" s="52"/>
      <c r="E2103" s="52" t="s">
        <v>26240</v>
      </c>
      <c r="F2103" s="16"/>
      <c r="G2103" s="16" t="s">
        <v>26239</v>
      </c>
      <c r="H2103" s="16" t="s">
        <v>32666</v>
      </c>
      <c r="I2103" s="16" t="s">
        <v>30141</v>
      </c>
      <c r="J2103" s="16" t="s">
        <v>34487</v>
      </c>
    </row>
    <row r="2104" spans="1:10">
      <c r="A2104" s="16" t="s">
        <v>27571</v>
      </c>
      <c r="B2104" s="52" t="s">
        <v>29099</v>
      </c>
      <c r="C2104" s="16" t="str">
        <f t="shared" si="32"/>
        <v>015 - 838</v>
      </c>
      <c r="D2104" s="52"/>
      <c r="E2104" s="52" t="s">
        <v>32665</v>
      </c>
      <c r="F2104" s="16"/>
      <c r="G2104" s="16" t="s">
        <v>32664</v>
      </c>
      <c r="H2104" s="16" t="s">
        <v>32666</v>
      </c>
      <c r="I2104" s="16" t="s">
        <v>27572</v>
      </c>
      <c r="J2104" s="16" t="s">
        <v>34487</v>
      </c>
    </row>
    <row r="2105" spans="1:10">
      <c r="A2105" s="16" t="s">
        <v>34353</v>
      </c>
      <c r="B2105" s="52" t="s">
        <v>29100</v>
      </c>
      <c r="C2105" s="16" t="str">
        <f t="shared" si="32"/>
        <v>015 - 060</v>
      </c>
      <c r="D2105" s="52" t="s">
        <v>36059</v>
      </c>
      <c r="E2105" s="52" t="s">
        <v>32665</v>
      </c>
      <c r="F2105" s="16" t="s">
        <v>9522</v>
      </c>
      <c r="G2105" s="16" t="s">
        <v>32664</v>
      </c>
      <c r="H2105" s="16" t="s">
        <v>32666</v>
      </c>
      <c r="I2105" s="16" t="s">
        <v>34354</v>
      </c>
    </row>
    <row r="2106" spans="1:10">
      <c r="A2106" s="16" t="s">
        <v>33215</v>
      </c>
      <c r="B2106" s="52" t="s">
        <v>17787</v>
      </c>
      <c r="C2106" s="16" t="str">
        <f t="shared" si="32"/>
        <v>012 - 831</v>
      </c>
      <c r="D2106" s="52"/>
      <c r="E2106" s="52" t="s">
        <v>18879</v>
      </c>
      <c r="F2106" s="16"/>
      <c r="G2106" s="16" t="s">
        <v>26253</v>
      </c>
      <c r="H2106" s="16" t="s">
        <v>32666</v>
      </c>
      <c r="I2106" s="16" t="s">
        <v>33216</v>
      </c>
      <c r="J2106" s="16" t="s">
        <v>34487</v>
      </c>
    </row>
    <row r="2107" spans="1:10">
      <c r="A2107" s="16" t="s">
        <v>30164</v>
      </c>
      <c r="B2107" s="52" t="s">
        <v>26926</v>
      </c>
      <c r="C2107" s="16" t="str">
        <f t="shared" si="32"/>
        <v>013 - 848</v>
      </c>
      <c r="D2107" s="52"/>
      <c r="E2107" s="52" t="s">
        <v>26240</v>
      </c>
      <c r="F2107" s="16"/>
      <c r="G2107" s="16" t="s">
        <v>26239</v>
      </c>
      <c r="H2107" s="16" t="s">
        <v>32666</v>
      </c>
      <c r="I2107" s="16" t="s">
        <v>30165</v>
      </c>
      <c r="J2107" s="16" t="s">
        <v>34487</v>
      </c>
    </row>
    <row r="2108" spans="1:10">
      <c r="A2108" s="16" t="s">
        <v>19007</v>
      </c>
      <c r="B2108" s="52" t="s">
        <v>29101</v>
      </c>
      <c r="C2108" s="16" t="str">
        <f t="shared" si="32"/>
        <v>015 - 839</v>
      </c>
      <c r="D2108" s="52"/>
      <c r="E2108" s="52" t="s">
        <v>32665</v>
      </c>
      <c r="F2108" s="16"/>
      <c r="G2108" s="16" t="s">
        <v>32664</v>
      </c>
      <c r="H2108" s="16" t="s">
        <v>32666</v>
      </c>
      <c r="I2108" s="16" t="s">
        <v>19008</v>
      </c>
      <c r="J2108" s="16" t="s">
        <v>34487</v>
      </c>
    </row>
    <row r="2109" spans="1:10">
      <c r="A2109" s="16" t="s">
        <v>27169</v>
      </c>
      <c r="B2109" s="52" t="s">
        <v>17788</v>
      </c>
      <c r="C2109" s="16" t="str">
        <f t="shared" si="32"/>
        <v>012 - 832</v>
      </c>
      <c r="D2109" s="52"/>
      <c r="E2109" s="52" t="s">
        <v>18879</v>
      </c>
      <c r="F2109" s="16"/>
      <c r="G2109" s="16" t="s">
        <v>26253</v>
      </c>
      <c r="H2109" s="16" t="s">
        <v>32666</v>
      </c>
      <c r="I2109" s="16" t="s">
        <v>24603</v>
      </c>
      <c r="J2109" s="16" t="s">
        <v>34487</v>
      </c>
    </row>
    <row r="2110" spans="1:10">
      <c r="A2110" s="16" t="s">
        <v>29324</v>
      </c>
      <c r="B2110" s="52" t="s">
        <v>32456</v>
      </c>
      <c r="C2110" s="16" t="str">
        <f t="shared" si="32"/>
        <v>015 - 840</v>
      </c>
      <c r="D2110" s="52"/>
      <c r="E2110" s="52" t="s">
        <v>32665</v>
      </c>
      <c r="F2110" s="16"/>
      <c r="G2110" s="16" t="s">
        <v>32664</v>
      </c>
      <c r="H2110" s="16" t="s">
        <v>32666</v>
      </c>
      <c r="I2110" s="16" t="s">
        <v>29325</v>
      </c>
      <c r="J2110" s="16" t="s">
        <v>34487</v>
      </c>
    </row>
    <row r="2111" spans="1:10">
      <c r="A2111" s="16" t="s">
        <v>9267</v>
      </c>
      <c r="B2111" s="52" t="s">
        <v>26927</v>
      </c>
      <c r="C2111" s="16" t="str">
        <f t="shared" si="32"/>
        <v>013 - 055</v>
      </c>
      <c r="D2111" s="52" t="s">
        <v>36059</v>
      </c>
      <c r="E2111" s="52" t="s">
        <v>26240</v>
      </c>
      <c r="F2111" s="16" t="s">
        <v>23421</v>
      </c>
      <c r="G2111" s="16" t="s">
        <v>26239</v>
      </c>
      <c r="H2111" s="16" t="s">
        <v>32666</v>
      </c>
      <c r="I2111" s="16" t="s">
        <v>9268</v>
      </c>
    </row>
    <row r="2112" spans="1:10">
      <c r="A2112" s="16" t="s">
        <v>466</v>
      </c>
      <c r="B2112" s="52" t="s">
        <v>32457</v>
      </c>
      <c r="C2112" s="16" t="str">
        <f t="shared" si="32"/>
        <v>015 - 841</v>
      </c>
      <c r="D2112" s="52"/>
      <c r="E2112" s="52" t="s">
        <v>32665</v>
      </c>
      <c r="F2112" s="16"/>
      <c r="G2112" s="16" t="s">
        <v>32664</v>
      </c>
      <c r="H2112" s="16" t="s">
        <v>32666</v>
      </c>
      <c r="I2112" s="16" t="s">
        <v>467</v>
      </c>
      <c r="J2112" s="16" t="s">
        <v>34487</v>
      </c>
    </row>
    <row r="2113" spans="1:10">
      <c r="A2113" s="16" t="s">
        <v>27528</v>
      </c>
      <c r="B2113" s="52" t="s">
        <v>32458</v>
      </c>
      <c r="C2113" s="16" t="str">
        <f t="shared" ref="C2113:C2176" si="33">MID(A2113,1,3) &amp;" - " &amp;MID(A2113,4,3)</f>
        <v>015 - 842</v>
      </c>
      <c r="D2113" s="52"/>
      <c r="E2113" s="52" t="s">
        <v>32665</v>
      </c>
      <c r="F2113" s="16"/>
      <c r="G2113" s="16" t="s">
        <v>32664</v>
      </c>
      <c r="H2113" s="16" t="s">
        <v>32666</v>
      </c>
      <c r="I2113" s="16" t="s">
        <v>27529</v>
      </c>
      <c r="J2113" s="16" t="s">
        <v>34487</v>
      </c>
    </row>
    <row r="2114" spans="1:10">
      <c r="A2114" s="16" t="s">
        <v>34131</v>
      </c>
      <c r="B2114" s="52" t="s">
        <v>26928</v>
      </c>
      <c r="C2114" s="16" t="str">
        <f t="shared" si="33"/>
        <v>013 - 056</v>
      </c>
      <c r="D2114" s="52" t="s">
        <v>34487</v>
      </c>
      <c r="E2114" s="52" t="s">
        <v>26240</v>
      </c>
      <c r="F2114" s="16" t="s">
        <v>10426</v>
      </c>
      <c r="G2114" s="16" t="s">
        <v>26239</v>
      </c>
      <c r="H2114" s="16" t="s">
        <v>32666</v>
      </c>
      <c r="I2114" s="16" t="s">
        <v>8872</v>
      </c>
      <c r="J2114" s="16" t="s">
        <v>7990</v>
      </c>
    </row>
    <row r="2115" spans="1:10">
      <c r="A2115" s="16" t="s">
        <v>8870</v>
      </c>
      <c r="B2115" s="52" t="s">
        <v>2357</v>
      </c>
      <c r="C2115" s="16" t="str">
        <f t="shared" si="33"/>
        <v>097 - 018</v>
      </c>
      <c r="D2115" s="52" t="s">
        <v>34487</v>
      </c>
      <c r="E2115" s="52" t="s">
        <v>26245</v>
      </c>
      <c r="F2115" s="16" t="s">
        <v>8871</v>
      </c>
      <c r="G2115" s="16" t="s">
        <v>26244</v>
      </c>
      <c r="H2115" s="16" t="s">
        <v>32666</v>
      </c>
      <c r="I2115" s="16" t="s">
        <v>8872</v>
      </c>
    </row>
    <row r="2116" spans="1:10">
      <c r="A2116" s="16" t="s">
        <v>24765</v>
      </c>
      <c r="B2116" s="52" t="s">
        <v>17789</v>
      </c>
      <c r="C2116" s="16" t="str">
        <f t="shared" si="33"/>
        <v>012 - 833</v>
      </c>
      <c r="D2116" s="52"/>
      <c r="E2116" s="52" t="s">
        <v>18879</v>
      </c>
      <c r="F2116" s="16"/>
      <c r="G2116" s="16" t="s">
        <v>26253</v>
      </c>
      <c r="H2116" s="16" t="s">
        <v>32666</v>
      </c>
      <c r="I2116" s="16" t="s">
        <v>24766</v>
      </c>
      <c r="J2116" s="16" t="s">
        <v>34487</v>
      </c>
    </row>
    <row r="2117" spans="1:10">
      <c r="A2117" s="16" t="s">
        <v>33758</v>
      </c>
      <c r="B2117" s="52" t="s">
        <v>1826</v>
      </c>
      <c r="C2117" s="16" t="str">
        <f t="shared" si="33"/>
        <v>005 - 021</v>
      </c>
      <c r="D2117" s="52" t="s">
        <v>34487</v>
      </c>
      <c r="E2117" s="52" t="s">
        <v>18693</v>
      </c>
      <c r="F2117" s="16" t="s">
        <v>29387</v>
      </c>
      <c r="G2117" s="16" t="s">
        <v>18692</v>
      </c>
      <c r="H2117" s="16" t="s">
        <v>10732</v>
      </c>
      <c r="I2117" s="16" t="s">
        <v>29256</v>
      </c>
    </row>
    <row r="2118" spans="1:10">
      <c r="A2118" s="16" t="s">
        <v>2305</v>
      </c>
      <c r="B2118" s="52" t="s">
        <v>28485</v>
      </c>
      <c r="C2118" s="16" t="str">
        <f t="shared" si="33"/>
        <v>006 - 043</v>
      </c>
      <c r="D2118" s="52" t="s">
        <v>36059</v>
      </c>
      <c r="E2118" s="52" t="s">
        <v>26671</v>
      </c>
      <c r="F2118" s="16" t="s">
        <v>2306</v>
      </c>
      <c r="G2118" s="16" t="s">
        <v>26670</v>
      </c>
      <c r="H2118" s="16" t="s">
        <v>10732</v>
      </c>
      <c r="I2118" s="16" t="s">
        <v>2307</v>
      </c>
    </row>
    <row r="2119" spans="1:10">
      <c r="A2119" s="16" t="s">
        <v>14786</v>
      </c>
      <c r="B2119" s="52" t="s">
        <v>31172</v>
      </c>
      <c r="C2119" s="16" t="str">
        <f t="shared" si="33"/>
        <v>018 - 819</v>
      </c>
      <c r="D2119" s="52"/>
      <c r="E2119" s="52" t="s">
        <v>35975</v>
      </c>
      <c r="G2119" s="16" t="s">
        <v>35974</v>
      </c>
      <c r="H2119" s="16" t="s">
        <v>32666</v>
      </c>
      <c r="I2119" s="16" t="s">
        <v>14787</v>
      </c>
      <c r="J2119" s="16" t="s">
        <v>34487</v>
      </c>
    </row>
    <row r="2120" spans="1:10">
      <c r="A2120" s="16" t="s">
        <v>8426</v>
      </c>
      <c r="B2120" s="52" t="s">
        <v>23629</v>
      </c>
      <c r="C2120" s="16" t="str">
        <f t="shared" si="33"/>
        <v>019 - 830</v>
      </c>
      <c r="D2120" s="52"/>
      <c r="E2120" s="52" t="s">
        <v>23092</v>
      </c>
      <c r="F2120" s="16"/>
      <c r="G2120" s="16" t="s">
        <v>23091</v>
      </c>
      <c r="H2120" s="16" t="s">
        <v>32666</v>
      </c>
      <c r="I2120" s="16" t="s">
        <v>8427</v>
      </c>
      <c r="J2120" s="16" t="s">
        <v>34487</v>
      </c>
    </row>
    <row r="2121" spans="1:10">
      <c r="A2121" s="16" t="s">
        <v>7372</v>
      </c>
      <c r="B2121" s="52" t="s">
        <v>37778</v>
      </c>
      <c r="C2121" s="16" t="str">
        <f t="shared" si="33"/>
        <v>018 - 820</v>
      </c>
      <c r="D2121" s="52"/>
      <c r="E2121" s="52" t="s">
        <v>35975</v>
      </c>
      <c r="F2121" s="16"/>
      <c r="G2121" s="16" t="s">
        <v>35974</v>
      </c>
      <c r="H2121" s="16" t="s">
        <v>32666</v>
      </c>
      <c r="I2121" s="16" t="s">
        <v>7373</v>
      </c>
      <c r="J2121" s="16" t="s">
        <v>34487</v>
      </c>
    </row>
    <row r="2122" spans="1:10">
      <c r="A2122" s="16" t="s">
        <v>9220</v>
      </c>
      <c r="B2122" s="52" t="s">
        <v>18347</v>
      </c>
      <c r="C2122" s="16" t="str">
        <f t="shared" si="33"/>
        <v>018 - 821</v>
      </c>
      <c r="D2122" s="52"/>
      <c r="E2122" s="52" t="s">
        <v>35975</v>
      </c>
      <c r="F2122" s="16"/>
      <c r="G2122" s="16" t="s">
        <v>35974</v>
      </c>
      <c r="H2122" s="16" t="s">
        <v>32666</v>
      </c>
      <c r="I2122" s="16" t="s">
        <v>9221</v>
      </c>
      <c r="J2122" s="16" t="s">
        <v>34487</v>
      </c>
    </row>
    <row r="2123" spans="1:10">
      <c r="A2123" s="16" t="s">
        <v>31397</v>
      </c>
      <c r="B2123" s="52" t="s">
        <v>28469</v>
      </c>
      <c r="C2123" s="16" t="str">
        <f t="shared" si="33"/>
        <v>006 - 044</v>
      </c>
      <c r="D2123" s="52" t="s">
        <v>34487</v>
      </c>
      <c r="E2123" s="52" t="s">
        <v>26671</v>
      </c>
      <c r="F2123" s="16" t="s">
        <v>24917</v>
      </c>
      <c r="G2123" s="16" t="s">
        <v>26670</v>
      </c>
      <c r="H2123" s="16" t="s">
        <v>10732</v>
      </c>
      <c r="I2123" s="16" t="s">
        <v>31398</v>
      </c>
      <c r="J2123" s="16"/>
    </row>
    <row r="2124" spans="1:10">
      <c r="A2124" s="16" t="s">
        <v>19417</v>
      </c>
      <c r="B2124" s="52" t="s">
        <v>32459</v>
      </c>
      <c r="C2124" s="16" t="str">
        <f t="shared" si="33"/>
        <v>015 - 061</v>
      </c>
      <c r="D2124" s="52" t="s">
        <v>36059</v>
      </c>
      <c r="E2124" s="52" t="s">
        <v>32665</v>
      </c>
      <c r="F2124" s="16" t="s">
        <v>15551</v>
      </c>
      <c r="G2124" s="16" t="s">
        <v>32664</v>
      </c>
      <c r="H2124" s="16" t="s">
        <v>32666</v>
      </c>
      <c r="I2124" s="16" t="s">
        <v>19418</v>
      </c>
    </row>
    <row r="2125" spans="1:10">
      <c r="A2125" s="16" t="s">
        <v>27596</v>
      </c>
      <c r="B2125" s="52" t="s">
        <v>27181</v>
      </c>
      <c r="C2125" s="16" t="str">
        <f t="shared" si="33"/>
        <v>060 - 019</v>
      </c>
      <c r="D2125" s="52" t="s">
        <v>34487</v>
      </c>
      <c r="E2125" s="52" t="s">
        <v>10737</v>
      </c>
      <c r="F2125" s="16" t="s">
        <v>27597</v>
      </c>
      <c r="G2125" s="16" t="s">
        <v>10736</v>
      </c>
      <c r="H2125" s="16" t="s">
        <v>20396</v>
      </c>
      <c r="I2125" s="16" t="s">
        <v>27598</v>
      </c>
    </row>
    <row r="2126" spans="1:10">
      <c r="A2126" s="16" t="s">
        <v>16623</v>
      </c>
      <c r="B2126" s="52" t="s">
        <v>32460</v>
      </c>
      <c r="C2126" s="16" t="str">
        <f t="shared" si="33"/>
        <v>015 - 843</v>
      </c>
      <c r="D2126" s="52"/>
      <c r="E2126" s="52" t="s">
        <v>32665</v>
      </c>
      <c r="F2126" s="16"/>
      <c r="G2126" s="16" t="s">
        <v>32664</v>
      </c>
      <c r="H2126" s="16" t="s">
        <v>32666</v>
      </c>
      <c r="I2126" s="16" t="s">
        <v>16624</v>
      </c>
      <c r="J2126" s="16" t="s">
        <v>34487</v>
      </c>
    </row>
    <row r="2127" spans="1:10">
      <c r="A2127" s="16" t="s">
        <v>18349</v>
      </c>
      <c r="B2127" s="52" t="s">
        <v>9473</v>
      </c>
      <c r="C2127" s="16" t="str">
        <f t="shared" si="33"/>
        <v>018 - 822</v>
      </c>
      <c r="D2127" s="52"/>
      <c r="E2127" s="52" t="s">
        <v>35975</v>
      </c>
      <c r="F2127" s="16"/>
      <c r="G2127" s="16" t="s">
        <v>35974</v>
      </c>
      <c r="H2127" s="16" t="s">
        <v>32666</v>
      </c>
      <c r="I2127" s="16" t="s">
        <v>18350</v>
      </c>
      <c r="J2127" s="16" t="s">
        <v>34487</v>
      </c>
    </row>
    <row r="2128" spans="1:10">
      <c r="A2128" s="16" t="s">
        <v>34882</v>
      </c>
      <c r="B2128" s="52" t="s">
        <v>24458</v>
      </c>
      <c r="C2128" s="16" t="str">
        <f t="shared" si="33"/>
        <v>024 - 026</v>
      </c>
      <c r="D2128" s="52" t="s">
        <v>36059</v>
      </c>
      <c r="E2128" s="52" t="s">
        <v>26794</v>
      </c>
      <c r="F2128" s="16" t="s">
        <v>34883</v>
      </c>
      <c r="G2128" s="16" t="s">
        <v>26793</v>
      </c>
      <c r="H2128" s="16" t="s">
        <v>32660</v>
      </c>
      <c r="I2128" s="16" t="s">
        <v>34884</v>
      </c>
      <c r="J2128" s="16"/>
    </row>
    <row r="2129" spans="1:10">
      <c r="A2129" s="16" t="s">
        <v>20083</v>
      </c>
      <c r="B2129" s="52" t="s">
        <v>4648</v>
      </c>
      <c r="C2129" s="16" t="str">
        <f t="shared" si="33"/>
        <v>018 - 035</v>
      </c>
      <c r="D2129" s="52" t="s">
        <v>36059</v>
      </c>
      <c r="E2129" s="52" t="s">
        <v>35975</v>
      </c>
      <c r="F2129" s="16" t="s">
        <v>20084</v>
      </c>
      <c r="G2129" s="16" t="s">
        <v>35974</v>
      </c>
      <c r="H2129" s="16" t="s">
        <v>32666</v>
      </c>
      <c r="I2129" s="16" t="s">
        <v>20085</v>
      </c>
    </row>
    <row r="2130" spans="1:10">
      <c r="A2130" s="16" t="s">
        <v>1255</v>
      </c>
      <c r="B2130" s="52" t="s">
        <v>5269</v>
      </c>
      <c r="C2130" s="16" t="str">
        <f t="shared" si="33"/>
        <v>079 - 801</v>
      </c>
      <c r="D2130" s="52"/>
      <c r="E2130" s="52" t="s">
        <v>4771</v>
      </c>
      <c r="F2130" s="16"/>
      <c r="G2130" s="16" t="s">
        <v>4770</v>
      </c>
      <c r="H2130" s="16" t="s">
        <v>4772</v>
      </c>
      <c r="I2130" s="16" t="s">
        <v>1256</v>
      </c>
      <c r="J2130" s="16" t="s">
        <v>34487</v>
      </c>
    </row>
    <row r="2131" spans="1:10">
      <c r="A2131" s="16" t="s">
        <v>22532</v>
      </c>
      <c r="B2131" s="52" t="s">
        <v>11861</v>
      </c>
      <c r="C2131" s="16" t="str">
        <f t="shared" si="33"/>
        <v>023 - 020</v>
      </c>
      <c r="D2131" s="52" t="s">
        <v>36059</v>
      </c>
      <c r="E2131" s="52" t="s">
        <v>380</v>
      </c>
      <c r="F2131" s="16" t="s">
        <v>22533</v>
      </c>
      <c r="G2131" s="16" t="s">
        <v>379</v>
      </c>
      <c r="H2131" s="16" t="s">
        <v>32660</v>
      </c>
      <c r="I2131" s="16" t="s">
        <v>22534</v>
      </c>
    </row>
    <row r="2132" spans="1:10">
      <c r="A2132" s="16" t="s">
        <v>31755</v>
      </c>
      <c r="B2132" s="52" t="s">
        <v>17790</v>
      </c>
      <c r="C2132" s="16" t="str">
        <f t="shared" si="33"/>
        <v>012 - 906</v>
      </c>
      <c r="D2132" s="52"/>
      <c r="E2132" s="52" t="s">
        <v>18879</v>
      </c>
      <c r="F2132" s="16"/>
      <c r="G2132" s="16" t="s">
        <v>26253</v>
      </c>
      <c r="H2132" s="16" t="s">
        <v>32666</v>
      </c>
      <c r="I2132" s="16" t="s">
        <v>31756</v>
      </c>
      <c r="J2132" s="16" t="s">
        <v>34487</v>
      </c>
    </row>
    <row r="2133" spans="1:10">
      <c r="A2133" s="16" t="s">
        <v>7431</v>
      </c>
      <c r="B2133" s="52" t="s">
        <v>18633</v>
      </c>
      <c r="C2133" s="16" t="str">
        <f t="shared" si="33"/>
        <v>022 - 818</v>
      </c>
      <c r="D2133" s="52"/>
      <c r="E2133" s="52" t="s">
        <v>4777</v>
      </c>
      <c r="F2133" s="16"/>
      <c r="G2133" s="16" t="s">
        <v>4776</v>
      </c>
      <c r="H2133" s="16" t="s">
        <v>4778</v>
      </c>
      <c r="I2133" s="16" t="s">
        <v>7432</v>
      </c>
      <c r="J2133" s="16" t="s">
        <v>34487</v>
      </c>
    </row>
    <row r="2134" spans="1:10">
      <c r="A2134" s="16" t="s">
        <v>30757</v>
      </c>
      <c r="B2134" s="52" t="s">
        <v>24438</v>
      </c>
      <c r="C2134" s="16" t="str">
        <f t="shared" si="33"/>
        <v>049 - 006</v>
      </c>
      <c r="D2134" s="52" t="s">
        <v>36059</v>
      </c>
      <c r="E2134" s="52" t="s">
        <v>30327</v>
      </c>
      <c r="F2134" s="16" t="s">
        <v>23521</v>
      </c>
      <c r="G2134" s="16" t="s">
        <v>30326</v>
      </c>
      <c r="H2134" s="16" t="s">
        <v>30328</v>
      </c>
      <c r="I2134" s="16" t="s">
        <v>23522</v>
      </c>
    </row>
    <row r="2135" spans="1:10">
      <c r="A2135" s="16" t="s">
        <v>6491</v>
      </c>
      <c r="B2135" s="52" t="s">
        <v>23616</v>
      </c>
      <c r="C2135" s="16" t="str">
        <f t="shared" si="33"/>
        <v>001 - 064</v>
      </c>
      <c r="D2135" s="52" t="s">
        <v>36059</v>
      </c>
      <c r="E2135" s="52" t="s">
        <v>37671</v>
      </c>
      <c r="F2135" s="16" t="s">
        <v>6122</v>
      </c>
      <c r="G2135" s="16" t="s">
        <v>37670</v>
      </c>
      <c r="H2135" s="16" t="s">
        <v>10732</v>
      </c>
      <c r="I2135" s="16" t="s">
        <v>6492</v>
      </c>
    </row>
    <row r="2136" spans="1:10">
      <c r="A2136" s="16" t="s">
        <v>31150</v>
      </c>
      <c r="B2136" s="52" t="s">
        <v>21577</v>
      </c>
      <c r="C2136" s="16" t="str">
        <f t="shared" si="33"/>
        <v>004 - 046</v>
      </c>
      <c r="D2136" s="52" t="s">
        <v>36059</v>
      </c>
      <c r="E2136" s="52" t="s">
        <v>10758</v>
      </c>
      <c r="F2136" s="16" t="s">
        <v>16892</v>
      </c>
      <c r="G2136" s="16" t="s">
        <v>10757</v>
      </c>
      <c r="H2136" s="16" t="s">
        <v>10732</v>
      </c>
      <c r="I2136" s="16" t="s">
        <v>31151</v>
      </c>
    </row>
    <row r="2137" spans="1:10">
      <c r="A2137" s="16" t="s">
        <v>22285</v>
      </c>
      <c r="B2137" s="52" t="s">
        <v>3710</v>
      </c>
      <c r="C2137" s="16" t="str">
        <f t="shared" si="33"/>
        <v>005 - 022</v>
      </c>
      <c r="D2137" s="52" t="s">
        <v>36059</v>
      </c>
      <c r="E2137" s="52" t="s">
        <v>18693</v>
      </c>
      <c r="F2137" s="16" t="s">
        <v>22286</v>
      </c>
      <c r="G2137" s="16" t="s">
        <v>18692</v>
      </c>
      <c r="H2137" s="16" t="s">
        <v>10732</v>
      </c>
      <c r="I2137" s="16" t="s">
        <v>22287</v>
      </c>
      <c r="J2137" s="16"/>
    </row>
    <row r="2138" spans="1:10">
      <c r="A2138" s="16" t="s">
        <v>24060</v>
      </c>
      <c r="B2138" s="52" t="s">
        <v>3711</v>
      </c>
      <c r="C2138" s="16" t="str">
        <f t="shared" si="33"/>
        <v>005 - 023</v>
      </c>
      <c r="D2138" s="52" t="s">
        <v>36059</v>
      </c>
      <c r="E2138" s="52" t="s">
        <v>18693</v>
      </c>
      <c r="F2138" s="16" t="s">
        <v>216</v>
      </c>
      <c r="G2138" s="16" t="s">
        <v>18692</v>
      </c>
      <c r="H2138" s="16" t="s">
        <v>10732</v>
      </c>
      <c r="I2138" s="16" t="s">
        <v>24061</v>
      </c>
    </row>
    <row r="2139" spans="1:10">
      <c r="A2139" s="16" t="s">
        <v>11601</v>
      </c>
      <c r="B2139" s="52" t="s">
        <v>23617</v>
      </c>
      <c r="C2139" s="16" t="str">
        <f t="shared" si="33"/>
        <v>001 - 065</v>
      </c>
      <c r="D2139" s="52" t="s">
        <v>36059</v>
      </c>
      <c r="E2139" s="52" t="s">
        <v>37671</v>
      </c>
      <c r="F2139" s="16" t="s">
        <v>25207</v>
      </c>
      <c r="G2139" s="16" t="s">
        <v>37670</v>
      </c>
      <c r="H2139" s="16" t="s">
        <v>10732</v>
      </c>
      <c r="I2139" s="16" t="s">
        <v>11602</v>
      </c>
    </row>
    <row r="2140" spans="1:10">
      <c r="A2140" s="16" t="s">
        <v>30216</v>
      </c>
      <c r="B2140" s="52" t="s">
        <v>4649</v>
      </c>
      <c r="C2140" s="16" t="str">
        <f t="shared" si="33"/>
        <v>018 - 036</v>
      </c>
      <c r="D2140" s="52" t="s">
        <v>36059</v>
      </c>
      <c r="E2140" s="52" t="s">
        <v>35975</v>
      </c>
      <c r="F2140" s="16" t="s">
        <v>25210</v>
      </c>
      <c r="G2140" s="16" t="s">
        <v>35974</v>
      </c>
      <c r="H2140" s="16" t="s">
        <v>32666</v>
      </c>
      <c r="I2140" s="16" t="s">
        <v>30217</v>
      </c>
    </row>
    <row r="2141" spans="1:10">
      <c r="A2141" s="16" t="s">
        <v>35602</v>
      </c>
      <c r="B2141" s="52" t="s">
        <v>32461</v>
      </c>
      <c r="C2141" s="16" t="str">
        <f t="shared" si="33"/>
        <v>015 - 062</v>
      </c>
      <c r="D2141" s="52" t="s">
        <v>36059</v>
      </c>
      <c r="E2141" s="52" t="s">
        <v>32665</v>
      </c>
      <c r="F2141" s="16" t="s">
        <v>35603</v>
      </c>
      <c r="G2141" s="16" t="s">
        <v>32664</v>
      </c>
      <c r="H2141" s="16" t="s">
        <v>32666</v>
      </c>
      <c r="I2141" s="16" t="s">
        <v>29523</v>
      </c>
    </row>
    <row r="2142" spans="1:10">
      <c r="A2142" s="16" t="s">
        <v>20210</v>
      </c>
      <c r="B2142" s="52" t="s">
        <v>4650</v>
      </c>
      <c r="C2142" s="16" t="str">
        <f t="shared" si="33"/>
        <v>018 - 037</v>
      </c>
      <c r="D2142" s="52" t="s">
        <v>36059</v>
      </c>
      <c r="E2142" s="52" t="s">
        <v>35975</v>
      </c>
      <c r="F2142" s="16" t="s">
        <v>21414</v>
      </c>
      <c r="G2142" s="16" t="s">
        <v>35974</v>
      </c>
      <c r="H2142" s="16" t="s">
        <v>32666</v>
      </c>
      <c r="I2142" s="16" t="s">
        <v>20211</v>
      </c>
      <c r="J2142" s="16"/>
    </row>
    <row r="2143" spans="1:10">
      <c r="A2143" s="16" t="s">
        <v>8136</v>
      </c>
      <c r="B2143" s="52" t="s">
        <v>17791</v>
      </c>
      <c r="C2143" s="16" t="str">
        <f t="shared" si="33"/>
        <v>012 - 834</v>
      </c>
      <c r="D2143" s="52"/>
      <c r="E2143" s="52" t="s">
        <v>18879</v>
      </c>
      <c r="F2143" s="16"/>
      <c r="G2143" s="16" t="s">
        <v>26253</v>
      </c>
      <c r="H2143" s="16" t="s">
        <v>32666</v>
      </c>
      <c r="I2143" s="16" t="s">
        <v>8137</v>
      </c>
      <c r="J2143" s="16" t="s">
        <v>34487</v>
      </c>
    </row>
    <row r="2144" spans="1:10">
      <c r="A2144" s="16" t="s">
        <v>29958</v>
      </c>
      <c r="B2144" s="52" t="s">
        <v>32592</v>
      </c>
      <c r="C2144" s="16" t="str">
        <f t="shared" si="33"/>
        <v>017 - 040</v>
      </c>
      <c r="D2144" s="52" t="s">
        <v>36059</v>
      </c>
      <c r="E2144" s="52" t="s">
        <v>22538</v>
      </c>
      <c r="F2144" s="16" t="s">
        <v>29959</v>
      </c>
      <c r="G2144" s="16" t="s">
        <v>22537</v>
      </c>
      <c r="H2144" s="16" t="s">
        <v>32666</v>
      </c>
      <c r="I2144" s="16" t="s">
        <v>29960</v>
      </c>
      <c r="J2144" s="16"/>
    </row>
    <row r="2145" spans="1:14">
      <c r="A2145" s="16" t="s">
        <v>30263</v>
      </c>
      <c r="B2145" s="52" t="s">
        <v>24459</v>
      </c>
      <c r="C2145" s="16" t="str">
        <f t="shared" si="33"/>
        <v>024 - 027</v>
      </c>
      <c r="D2145" s="52" t="s">
        <v>36059</v>
      </c>
      <c r="E2145" s="52" t="s">
        <v>26794</v>
      </c>
      <c r="F2145" s="16" t="s">
        <v>26792</v>
      </c>
      <c r="G2145" s="16" t="s">
        <v>26793</v>
      </c>
      <c r="H2145" s="16" t="s">
        <v>32660</v>
      </c>
      <c r="I2145" s="16" t="s">
        <v>30264</v>
      </c>
      <c r="J2145" s="16"/>
    </row>
    <row r="2146" spans="1:14">
      <c r="A2146" s="16" t="s">
        <v>2465</v>
      </c>
      <c r="B2146" s="52" t="s">
        <v>29651</v>
      </c>
      <c r="C2146" s="16" t="str">
        <f t="shared" si="33"/>
        <v>064 - 022</v>
      </c>
      <c r="D2146" s="52" t="s">
        <v>34487</v>
      </c>
      <c r="E2146" s="52" t="s">
        <v>27583</v>
      </c>
      <c r="F2146" s="16" t="s">
        <v>19136</v>
      </c>
      <c r="G2146" s="16" t="s">
        <v>27582</v>
      </c>
      <c r="H2146" s="16" t="s">
        <v>30282</v>
      </c>
      <c r="I2146" s="16" t="s">
        <v>2466</v>
      </c>
      <c r="J2146" s="16"/>
    </row>
    <row r="2147" spans="1:14">
      <c r="A2147" s="16" t="s">
        <v>36050</v>
      </c>
      <c r="B2147" s="52" t="s">
        <v>3566</v>
      </c>
      <c r="C2147" s="16" t="str">
        <f t="shared" si="33"/>
        <v>005 - 024</v>
      </c>
      <c r="D2147" s="52" t="s">
        <v>36059</v>
      </c>
      <c r="E2147" s="52" t="s">
        <v>18693</v>
      </c>
      <c r="F2147" s="16" t="s">
        <v>36051</v>
      </c>
      <c r="G2147" s="16" t="s">
        <v>18692</v>
      </c>
      <c r="H2147" s="16" t="s">
        <v>10732</v>
      </c>
      <c r="I2147" s="16" t="s">
        <v>36052</v>
      </c>
    </row>
    <row r="2148" spans="1:14">
      <c r="A2148" s="16" t="s">
        <v>16277</v>
      </c>
      <c r="B2148" s="52" t="s">
        <v>19622</v>
      </c>
      <c r="C2148" s="16" t="str">
        <f t="shared" si="33"/>
        <v>039 - 006</v>
      </c>
      <c r="D2148" s="52" t="s">
        <v>36059</v>
      </c>
      <c r="E2148" s="52" t="s">
        <v>35980</v>
      </c>
      <c r="F2148" s="16" t="s">
        <v>16278</v>
      </c>
      <c r="G2148" s="16" t="s">
        <v>35979</v>
      </c>
      <c r="H2148" s="16" t="s">
        <v>35981</v>
      </c>
      <c r="I2148" s="16" t="s">
        <v>16279</v>
      </c>
      <c r="J2148" s="16"/>
    </row>
    <row r="2149" spans="1:14">
      <c r="A2149" s="16" t="s">
        <v>24062</v>
      </c>
      <c r="B2149" s="52" t="s">
        <v>15513</v>
      </c>
      <c r="C2149" s="16" t="str">
        <f t="shared" si="33"/>
        <v>061 - 023</v>
      </c>
      <c r="D2149" s="52" t="s">
        <v>36059</v>
      </c>
      <c r="E2149" s="52" t="s">
        <v>26249</v>
      </c>
      <c r="F2149" s="16" t="s">
        <v>35090</v>
      </c>
      <c r="G2149" s="16" t="s">
        <v>26248</v>
      </c>
      <c r="H2149" s="16" t="s">
        <v>30282</v>
      </c>
      <c r="I2149" s="16" t="s">
        <v>5388</v>
      </c>
    </row>
    <row r="2150" spans="1:14">
      <c r="A2150" s="16" t="s">
        <v>31304</v>
      </c>
      <c r="B2150" s="52" t="s">
        <v>17235</v>
      </c>
      <c r="C2150" s="16" t="str">
        <f t="shared" si="33"/>
        <v>067 - 010</v>
      </c>
      <c r="D2150" s="52" t="s">
        <v>34487</v>
      </c>
      <c r="E2150" s="52" t="s">
        <v>34404</v>
      </c>
      <c r="F2150" s="16" t="s">
        <v>16450</v>
      </c>
      <c r="G2150" s="16" t="s">
        <v>34403</v>
      </c>
      <c r="H2150" s="16" t="s">
        <v>15395</v>
      </c>
      <c r="I2150" s="16" t="s">
        <v>16459</v>
      </c>
      <c r="N2150" t="s">
        <v>30550</v>
      </c>
    </row>
    <row r="2151" spans="1:14">
      <c r="A2151" s="16" t="s">
        <v>17364</v>
      </c>
      <c r="B2151" s="52" t="s">
        <v>20576</v>
      </c>
      <c r="C2151" s="16" t="str">
        <f t="shared" si="33"/>
        <v>056 - 802</v>
      </c>
      <c r="D2151" s="52"/>
      <c r="E2151" s="52" t="s">
        <v>29533</v>
      </c>
      <c r="F2151" s="16"/>
      <c r="G2151" s="16" t="s">
        <v>29532</v>
      </c>
      <c r="H2151" s="16" t="s">
        <v>20396</v>
      </c>
      <c r="I2151" s="16" t="s">
        <v>17365</v>
      </c>
      <c r="J2151" s="16" t="s">
        <v>34487</v>
      </c>
    </row>
    <row r="2152" spans="1:14">
      <c r="A2152" s="16" t="s">
        <v>11612</v>
      </c>
      <c r="B2152" s="52" t="s">
        <v>32916</v>
      </c>
      <c r="C2152" s="16" t="str">
        <f t="shared" si="33"/>
        <v>042 - 009</v>
      </c>
      <c r="D2152" s="52" t="s">
        <v>36059</v>
      </c>
      <c r="E2152" s="52" t="s">
        <v>1290</v>
      </c>
      <c r="F2152" s="16" t="s">
        <v>13949</v>
      </c>
      <c r="G2152" s="16" t="s">
        <v>33346</v>
      </c>
      <c r="H2152" s="16" t="s">
        <v>20397</v>
      </c>
      <c r="I2152" s="16" t="s">
        <v>11613</v>
      </c>
      <c r="J2152" s="16"/>
    </row>
    <row r="2153" spans="1:14">
      <c r="A2153" s="16" t="s">
        <v>26640</v>
      </c>
      <c r="B2153" s="52" t="s">
        <v>9015</v>
      </c>
      <c r="C2153" s="16" t="str">
        <f t="shared" si="33"/>
        <v>022 - 045</v>
      </c>
      <c r="D2153" s="52" t="s">
        <v>34487</v>
      </c>
      <c r="E2153" s="52" t="s">
        <v>4777</v>
      </c>
      <c r="F2153" s="16" t="s">
        <v>26641</v>
      </c>
      <c r="G2153" s="16" t="s">
        <v>4776</v>
      </c>
      <c r="H2153" s="16" t="s">
        <v>4778</v>
      </c>
      <c r="I2153" s="16" t="s">
        <v>26642</v>
      </c>
      <c r="J2153" s="16"/>
    </row>
    <row r="2154" spans="1:14">
      <c r="A2154" s="16" t="s">
        <v>7123</v>
      </c>
      <c r="B2154" s="52" t="s">
        <v>11209</v>
      </c>
      <c r="C2154" s="16" t="str">
        <f t="shared" si="33"/>
        <v>037 - 013</v>
      </c>
      <c r="D2154" s="52" t="s">
        <v>34487</v>
      </c>
      <c r="E2154" s="52" t="s">
        <v>30682</v>
      </c>
      <c r="F2154" s="16" t="s">
        <v>7124</v>
      </c>
      <c r="G2154" s="16" t="s">
        <v>30681</v>
      </c>
      <c r="H2154" s="16" t="s">
        <v>35981</v>
      </c>
      <c r="I2154" s="16" t="s">
        <v>7125</v>
      </c>
    </row>
    <row r="2155" spans="1:14">
      <c r="A2155" s="16" t="s">
        <v>16074</v>
      </c>
      <c r="B2155" s="52" t="s">
        <v>14232</v>
      </c>
      <c r="C2155" s="16" t="str">
        <f t="shared" si="33"/>
        <v>020 - 014</v>
      </c>
      <c r="D2155" s="52" t="s">
        <v>36059</v>
      </c>
      <c r="E2155" s="52" t="s">
        <v>26789</v>
      </c>
      <c r="F2155" s="16" t="s">
        <v>16075</v>
      </c>
      <c r="G2155" s="16" t="s">
        <v>26788</v>
      </c>
      <c r="H2155" s="16" t="s">
        <v>32666</v>
      </c>
      <c r="I2155" s="16" t="s">
        <v>16076</v>
      </c>
    </row>
    <row r="2156" spans="1:14">
      <c r="A2156" s="16" t="s">
        <v>10311</v>
      </c>
      <c r="B2156" s="52" t="s">
        <v>11862</v>
      </c>
      <c r="C2156" s="16" t="str">
        <f t="shared" si="33"/>
        <v>023 - 021</v>
      </c>
      <c r="D2156" s="52" t="s">
        <v>36059</v>
      </c>
      <c r="E2156" s="52" t="s">
        <v>380</v>
      </c>
      <c r="F2156" s="16" t="s">
        <v>32175</v>
      </c>
      <c r="G2156" s="16" t="s">
        <v>379</v>
      </c>
      <c r="H2156" s="16" t="s">
        <v>32660</v>
      </c>
      <c r="I2156" s="16" t="s">
        <v>10312</v>
      </c>
    </row>
    <row r="2157" spans="1:14">
      <c r="A2157" s="16" t="s">
        <v>13927</v>
      </c>
      <c r="B2157" s="52" t="s">
        <v>28470</v>
      </c>
      <c r="C2157" s="16" t="str">
        <f t="shared" si="33"/>
        <v>006 - 805</v>
      </c>
      <c r="D2157" s="52"/>
      <c r="E2157" s="52" t="s">
        <v>26671</v>
      </c>
      <c r="F2157" s="16"/>
      <c r="G2157" s="16" t="s">
        <v>26670</v>
      </c>
      <c r="H2157" s="16" t="s">
        <v>10732</v>
      </c>
      <c r="I2157" s="16" t="s">
        <v>13928</v>
      </c>
      <c r="J2157" s="16" t="s">
        <v>34487</v>
      </c>
    </row>
    <row r="2158" spans="1:14">
      <c r="A2158" s="16" t="s">
        <v>7031</v>
      </c>
      <c r="B2158" s="52" t="s">
        <v>20686</v>
      </c>
      <c r="C2158" s="16" t="str">
        <f t="shared" si="33"/>
        <v>094 - 009</v>
      </c>
      <c r="D2158" s="52" t="s">
        <v>34487</v>
      </c>
      <c r="E2158" s="52" t="s">
        <v>10747</v>
      </c>
      <c r="F2158" s="16" t="s">
        <v>22881</v>
      </c>
      <c r="G2158" s="16" t="s">
        <v>10746</v>
      </c>
      <c r="H2158" s="16" t="s">
        <v>10748</v>
      </c>
      <c r="I2158" s="16" t="s">
        <v>7032</v>
      </c>
      <c r="J2158" s="16"/>
    </row>
    <row r="2159" spans="1:14">
      <c r="A2159" s="16" t="s">
        <v>25791</v>
      </c>
      <c r="B2159" s="52" t="s">
        <v>29273</v>
      </c>
      <c r="C2159" s="16" t="str">
        <f t="shared" si="33"/>
        <v>066 - 026</v>
      </c>
      <c r="D2159" s="52" t="s">
        <v>34487</v>
      </c>
      <c r="E2159" s="52" t="s">
        <v>3383</v>
      </c>
      <c r="F2159" s="16" t="s">
        <v>13485</v>
      </c>
      <c r="G2159" s="16" t="s">
        <v>3382</v>
      </c>
      <c r="H2159" s="16" t="s">
        <v>15395</v>
      </c>
      <c r="I2159" s="16" t="s">
        <v>13486</v>
      </c>
      <c r="J2159" s="16"/>
    </row>
    <row r="2160" spans="1:14">
      <c r="A2160" s="16" t="s">
        <v>17366</v>
      </c>
      <c r="B2160" s="52" t="s">
        <v>28385</v>
      </c>
      <c r="C2160" s="16" t="str">
        <f t="shared" si="33"/>
        <v>030 - 802</v>
      </c>
      <c r="D2160" s="52"/>
      <c r="E2160" s="52" t="s">
        <v>35970</v>
      </c>
      <c r="F2160" s="16"/>
      <c r="G2160" s="16" t="s">
        <v>35969</v>
      </c>
      <c r="H2160" s="16" t="s">
        <v>30334</v>
      </c>
      <c r="I2160" s="16" t="s">
        <v>17367</v>
      </c>
      <c r="J2160" s="16" t="s">
        <v>34487</v>
      </c>
    </row>
    <row r="2161" spans="1:10">
      <c r="A2161" s="16" t="s">
        <v>760</v>
      </c>
      <c r="B2161" s="52" t="s">
        <v>4032</v>
      </c>
      <c r="C2161" s="16" t="str">
        <f t="shared" si="33"/>
        <v>053 - 004</v>
      </c>
      <c r="D2161" s="52" t="s">
        <v>34487</v>
      </c>
      <c r="E2161" s="52" t="s">
        <v>36783</v>
      </c>
      <c r="F2161" s="16" t="s">
        <v>761</v>
      </c>
      <c r="G2161" s="16" t="s">
        <v>36782</v>
      </c>
      <c r="H2161" s="16" t="s">
        <v>30328</v>
      </c>
      <c r="I2161" s="16" t="s">
        <v>762</v>
      </c>
      <c r="J2161" s="16"/>
    </row>
    <row r="2162" spans="1:10">
      <c r="A2162" s="16" t="s">
        <v>3058</v>
      </c>
      <c r="B2162" s="52" t="s">
        <v>11210</v>
      </c>
      <c r="C2162" s="16" t="str">
        <f t="shared" si="33"/>
        <v>037 - 014</v>
      </c>
      <c r="D2162" s="52" t="s">
        <v>34487</v>
      </c>
      <c r="E2162" s="52" t="s">
        <v>30682</v>
      </c>
      <c r="F2162" s="16" t="s">
        <v>3059</v>
      </c>
      <c r="G2162" s="16" t="s">
        <v>30681</v>
      </c>
      <c r="H2162" s="16" t="s">
        <v>35981</v>
      </c>
      <c r="I2162" s="16" t="s">
        <v>3060</v>
      </c>
    </row>
    <row r="2163" spans="1:10">
      <c r="A2163" s="16" t="s">
        <v>15397</v>
      </c>
      <c r="B2163" s="52" t="s">
        <v>11211</v>
      </c>
      <c r="C2163" s="16" t="str">
        <f t="shared" si="33"/>
        <v>037 - 015</v>
      </c>
      <c r="D2163" s="52" t="s">
        <v>34487</v>
      </c>
      <c r="E2163" s="52" t="s">
        <v>30682</v>
      </c>
      <c r="F2163" s="16" t="s">
        <v>15398</v>
      </c>
      <c r="G2163" s="16" t="s">
        <v>30681</v>
      </c>
      <c r="H2163" s="16" t="s">
        <v>35981</v>
      </c>
      <c r="I2163" s="16" t="s">
        <v>15399</v>
      </c>
    </row>
    <row r="2164" spans="1:10">
      <c r="A2164" s="16" t="s">
        <v>4270</v>
      </c>
      <c r="B2164" s="52" t="s">
        <v>11330</v>
      </c>
      <c r="C2164" s="16" t="str">
        <f t="shared" si="33"/>
        <v>044 - 803</v>
      </c>
      <c r="D2164" s="52"/>
      <c r="E2164" s="52" t="s">
        <v>27373</v>
      </c>
      <c r="F2164" s="16"/>
      <c r="G2164" s="16" t="s">
        <v>27372</v>
      </c>
      <c r="H2164" s="16" t="s">
        <v>20397</v>
      </c>
      <c r="I2164" s="16" t="s">
        <v>4271</v>
      </c>
      <c r="J2164" s="16" t="s">
        <v>34487</v>
      </c>
    </row>
    <row r="2165" spans="1:10">
      <c r="A2165" s="16" t="s">
        <v>25792</v>
      </c>
      <c r="B2165" s="52" t="s">
        <v>29338</v>
      </c>
      <c r="C2165" s="16" t="str">
        <f t="shared" si="33"/>
        <v>066 - 027</v>
      </c>
      <c r="D2165" s="52" t="s">
        <v>34487</v>
      </c>
      <c r="E2165" s="52" t="s">
        <v>3383</v>
      </c>
      <c r="F2165" s="16" t="s">
        <v>3381</v>
      </c>
      <c r="G2165" s="16" t="s">
        <v>3382</v>
      </c>
      <c r="H2165" s="16" t="s">
        <v>15395</v>
      </c>
      <c r="I2165" s="16" t="s">
        <v>13487</v>
      </c>
      <c r="J2165" s="16"/>
    </row>
    <row r="2166" spans="1:10">
      <c r="A2166" s="16" t="s">
        <v>1869</v>
      </c>
      <c r="B2166" s="52" t="s">
        <v>15197</v>
      </c>
      <c r="C2166" s="16" t="str">
        <f t="shared" si="33"/>
        <v>087 - 013</v>
      </c>
      <c r="D2166" s="52" t="s">
        <v>34487</v>
      </c>
      <c r="E2166" s="52" t="s">
        <v>10962</v>
      </c>
      <c r="F2166" s="16" t="s">
        <v>6898</v>
      </c>
      <c r="G2166" s="16" t="s">
        <v>10961</v>
      </c>
      <c r="H2166" s="16" t="s">
        <v>29917</v>
      </c>
      <c r="I2166" s="16" t="s">
        <v>1870</v>
      </c>
    </row>
    <row r="2167" spans="1:10">
      <c r="A2167" s="16" t="s">
        <v>4272</v>
      </c>
      <c r="B2167" s="52" t="s">
        <v>4847</v>
      </c>
      <c r="C2167" s="16" t="str">
        <f t="shared" si="33"/>
        <v>055 - 803</v>
      </c>
      <c r="D2167" s="52"/>
      <c r="E2167" s="52" t="s">
        <v>1268</v>
      </c>
      <c r="F2167" s="16"/>
      <c r="G2167" s="16" t="s">
        <v>1267</v>
      </c>
      <c r="H2167" s="16" t="s">
        <v>1269</v>
      </c>
      <c r="I2167" s="16" t="s">
        <v>4273</v>
      </c>
      <c r="J2167" s="16" t="s">
        <v>34487</v>
      </c>
    </row>
    <row r="2168" spans="1:10">
      <c r="A2168" s="16" t="s">
        <v>14627</v>
      </c>
      <c r="B2168" s="52" t="s">
        <v>11331</v>
      </c>
      <c r="C2168" s="16" t="str">
        <f t="shared" si="33"/>
        <v>044 - 011</v>
      </c>
      <c r="D2168" s="52" t="s">
        <v>36059</v>
      </c>
      <c r="E2168" s="52" t="s">
        <v>27373</v>
      </c>
      <c r="F2168" s="16" t="s">
        <v>35660</v>
      </c>
      <c r="G2168" s="16" t="s">
        <v>27372</v>
      </c>
      <c r="H2168" s="16" t="s">
        <v>20397</v>
      </c>
      <c r="I2168" s="16" t="s">
        <v>14496</v>
      </c>
    </row>
    <row r="2169" spans="1:10">
      <c r="A2169" s="16" t="s">
        <v>7126</v>
      </c>
      <c r="B2169" s="52" t="s">
        <v>9644</v>
      </c>
      <c r="C2169" s="16" t="str">
        <f t="shared" si="33"/>
        <v>083 - 013</v>
      </c>
      <c r="D2169" s="52" t="s">
        <v>34487</v>
      </c>
      <c r="E2169" s="52" t="s">
        <v>21246</v>
      </c>
      <c r="F2169" s="16" t="s">
        <v>3376</v>
      </c>
      <c r="G2169" s="16" t="s">
        <v>21245</v>
      </c>
      <c r="H2169" s="16" t="s">
        <v>29917</v>
      </c>
      <c r="I2169" s="16" t="s">
        <v>7127</v>
      </c>
    </row>
    <row r="2170" spans="1:10">
      <c r="A2170" s="16" t="s">
        <v>25793</v>
      </c>
      <c r="B2170" s="52" t="s">
        <v>29339</v>
      </c>
      <c r="C2170" s="16" t="str">
        <f t="shared" si="33"/>
        <v>066 - 028</v>
      </c>
      <c r="D2170" s="52" t="s">
        <v>34487</v>
      </c>
      <c r="E2170" s="52" t="s">
        <v>3383</v>
      </c>
      <c r="F2170" s="16" t="s">
        <v>13488</v>
      </c>
      <c r="G2170" s="16" t="s">
        <v>3382</v>
      </c>
      <c r="H2170" s="16" t="s">
        <v>15395</v>
      </c>
      <c r="I2170" s="16" t="s">
        <v>13489</v>
      </c>
    </row>
    <row r="2171" spans="1:10">
      <c r="A2171" s="16" t="s">
        <v>36053</v>
      </c>
      <c r="B2171" s="52" t="s">
        <v>15514</v>
      </c>
      <c r="C2171" s="16" t="str">
        <f t="shared" si="33"/>
        <v>061 - 024</v>
      </c>
      <c r="D2171" s="52" t="s">
        <v>36059</v>
      </c>
      <c r="E2171" s="52" t="s">
        <v>26249</v>
      </c>
      <c r="F2171" s="16" t="s">
        <v>36054</v>
      </c>
      <c r="G2171" s="16" t="s">
        <v>26248</v>
      </c>
      <c r="H2171" s="16" t="s">
        <v>30282</v>
      </c>
      <c r="I2171" s="16" t="s">
        <v>26601</v>
      </c>
    </row>
    <row r="2172" spans="1:10">
      <c r="A2172" s="16" t="s">
        <v>7128</v>
      </c>
      <c r="B2172" s="52" t="s">
        <v>31570</v>
      </c>
      <c r="C2172" s="16" t="str">
        <f t="shared" si="33"/>
        <v>057 - 013</v>
      </c>
      <c r="D2172" s="52" t="s">
        <v>34487</v>
      </c>
      <c r="E2172" s="52" t="s">
        <v>18919</v>
      </c>
      <c r="F2172" s="16" t="s">
        <v>4215</v>
      </c>
      <c r="G2172" s="16" t="s">
        <v>18918</v>
      </c>
      <c r="H2172" s="16" t="s">
        <v>20396</v>
      </c>
      <c r="I2172" s="16" t="s">
        <v>7129</v>
      </c>
    </row>
    <row r="2173" spans="1:10">
      <c r="A2173" s="16" t="s">
        <v>22697</v>
      </c>
      <c r="B2173" s="52" t="s">
        <v>25991</v>
      </c>
      <c r="C2173" s="16" t="str">
        <f t="shared" si="33"/>
        <v>031 - 706</v>
      </c>
      <c r="D2173" s="52"/>
      <c r="E2173" s="52" t="s">
        <v>7531</v>
      </c>
      <c r="F2173" s="16"/>
      <c r="G2173" s="16" t="s">
        <v>7530</v>
      </c>
      <c r="H2173" s="16" t="s">
        <v>30334</v>
      </c>
      <c r="I2173" s="16" t="s">
        <v>22698</v>
      </c>
      <c r="J2173" s="16" t="s">
        <v>34487</v>
      </c>
    </row>
    <row r="2174" spans="1:10">
      <c r="A2174" s="16" t="s">
        <v>36644</v>
      </c>
      <c r="B2174" s="52" t="s">
        <v>35274</v>
      </c>
      <c r="C2174" s="16" t="str">
        <f t="shared" si="33"/>
        <v>051 - 008</v>
      </c>
      <c r="D2174" s="52" t="s">
        <v>34487</v>
      </c>
      <c r="E2174" s="52" t="s">
        <v>31110</v>
      </c>
      <c r="F2174" s="16" t="s">
        <v>36645</v>
      </c>
      <c r="G2174" s="16" t="s">
        <v>31109</v>
      </c>
      <c r="H2174" s="16" t="s">
        <v>30328</v>
      </c>
      <c r="I2174" s="16" t="s">
        <v>4290</v>
      </c>
      <c r="J2174" s="16"/>
    </row>
    <row r="2175" spans="1:10">
      <c r="A2175" s="16" t="s">
        <v>7880</v>
      </c>
      <c r="B2175" s="52" t="s">
        <v>21564</v>
      </c>
      <c r="C2175" s="16" t="str">
        <f t="shared" si="33"/>
        <v>069 - 018</v>
      </c>
      <c r="D2175" s="52" t="s">
        <v>36059</v>
      </c>
      <c r="E2175" s="52" t="s">
        <v>36727</v>
      </c>
      <c r="F2175" s="16" t="s">
        <v>29423</v>
      </c>
      <c r="G2175" s="16" t="s">
        <v>36726</v>
      </c>
      <c r="H2175" s="16" t="s">
        <v>15395</v>
      </c>
      <c r="I2175" s="16" t="s">
        <v>29424</v>
      </c>
    </row>
    <row r="2176" spans="1:10">
      <c r="A2176" s="16" t="s">
        <v>32329</v>
      </c>
      <c r="B2176" s="52" t="s">
        <v>23630</v>
      </c>
      <c r="C2176" s="16" t="str">
        <f t="shared" si="33"/>
        <v>019 - 024</v>
      </c>
      <c r="D2176" s="52" t="s">
        <v>36059</v>
      </c>
      <c r="E2176" s="52" t="s">
        <v>23092</v>
      </c>
      <c r="F2176" s="16" t="s">
        <v>32434</v>
      </c>
      <c r="G2176" s="16" t="s">
        <v>23091</v>
      </c>
      <c r="H2176" s="16" t="s">
        <v>32666</v>
      </c>
      <c r="I2176" s="16" t="s">
        <v>32330</v>
      </c>
    </row>
    <row r="2177" spans="1:10">
      <c r="A2177" s="16" t="s">
        <v>30725</v>
      </c>
      <c r="B2177" s="52" t="s">
        <v>8893</v>
      </c>
      <c r="C2177" s="16" t="str">
        <f t="shared" ref="C2177:C2240" si="34">MID(A2177,1,3) &amp;" - " &amp;MID(A2177,4,3)</f>
        <v>058 - 022</v>
      </c>
      <c r="D2177" s="52" t="s">
        <v>36059</v>
      </c>
      <c r="E2177" s="52" t="s">
        <v>10753</v>
      </c>
      <c r="F2177" s="16" t="s">
        <v>2755</v>
      </c>
      <c r="G2177" s="16" t="s">
        <v>10752</v>
      </c>
      <c r="H2177" s="16" t="s">
        <v>20396</v>
      </c>
      <c r="I2177" s="16" t="s">
        <v>30726</v>
      </c>
      <c r="J2177" s="16"/>
    </row>
    <row r="2178" spans="1:10">
      <c r="A2178" s="16" t="s">
        <v>27717</v>
      </c>
      <c r="B2178" s="52" t="s">
        <v>12592</v>
      </c>
      <c r="C2178" s="16" t="str">
        <f t="shared" si="34"/>
        <v>055 - 009</v>
      </c>
      <c r="D2178" s="52" t="s">
        <v>34487</v>
      </c>
      <c r="E2178" s="52" t="s">
        <v>1268</v>
      </c>
      <c r="F2178" s="16" t="s">
        <v>24213</v>
      </c>
      <c r="G2178" s="16" t="s">
        <v>1267</v>
      </c>
      <c r="H2178" s="16" t="s">
        <v>1269</v>
      </c>
      <c r="I2178" s="16" t="s">
        <v>24214</v>
      </c>
      <c r="J2178" s="16"/>
    </row>
    <row r="2179" spans="1:10">
      <c r="A2179" s="16" t="s">
        <v>16318</v>
      </c>
      <c r="B2179" s="52" t="s">
        <v>14233</v>
      </c>
      <c r="C2179" s="16" t="str">
        <f t="shared" si="34"/>
        <v>020 - 015</v>
      </c>
      <c r="D2179" s="52" t="s">
        <v>36059</v>
      </c>
      <c r="E2179" s="52" t="s">
        <v>26789</v>
      </c>
      <c r="F2179" s="16" t="s">
        <v>34805</v>
      </c>
      <c r="G2179" s="16" t="s">
        <v>26788</v>
      </c>
      <c r="H2179" s="16" t="s">
        <v>32666</v>
      </c>
      <c r="I2179" s="16" t="s">
        <v>34806</v>
      </c>
      <c r="J2179" s="16"/>
    </row>
    <row r="2180" spans="1:10">
      <c r="A2180" s="16" t="s">
        <v>23744</v>
      </c>
      <c r="B2180" s="52" t="s">
        <v>6480</v>
      </c>
      <c r="C2180" s="16" t="str">
        <f t="shared" si="34"/>
        <v>037 - 016</v>
      </c>
      <c r="D2180" s="52" t="s">
        <v>36059</v>
      </c>
      <c r="E2180" s="52" t="s">
        <v>30682</v>
      </c>
      <c r="F2180" s="16" t="s">
        <v>23745</v>
      </c>
      <c r="G2180" s="16" t="s">
        <v>30681</v>
      </c>
      <c r="H2180" s="16" t="s">
        <v>35981</v>
      </c>
      <c r="I2180" s="16" t="s">
        <v>23746</v>
      </c>
    </row>
    <row r="2181" spans="1:10">
      <c r="A2181" s="16" t="s">
        <v>17455</v>
      </c>
      <c r="B2181" s="52" t="s">
        <v>36651</v>
      </c>
      <c r="C2181" s="16" t="str">
        <f t="shared" si="34"/>
        <v>701 - 702</v>
      </c>
      <c r="D2181" s="52"/>
      <c r="E2181" s="52"/>
      <c r="F2181" s="16"/>
      <c r="G2181" s="16" t="s">
        <v>17441</v>
      </c>
      <c r="H2181" s="16" t="s">
        <v>10727</v>
      </c>
      <c r="I2181" s="16" t="s">
        <v>17456</v>
      </c>
      <c r="J2181" s="16" t="s">
        <v>34487</v>
      </c>
    </row>
    <row r="2182" spans="1:10">
      <c r="A2182" s="16" t="s">
        <v>30559</v>
      </c>
      <c r="B2182" s="52" t="s">
        <v>4651</v>
      </c>
      <c r="C2182" s="16" t="str">
        <f t="shared" si="34"/>
        <v>018 - 823</v>
      </c>
      <c r="D2182" s="52"/>
      <c r="E2182" s="52" t="s">
        <v>35975</v>
      </c>
      <c r="F2182" s="16"/>
      <c r="G2182" s="16" t="s">
        <v>35974</v>
      </c>
      <c r="H2182" s="16" t="s">
        <v>32666</v>
      </c>
      <c r="I2182" s="16" t="s">
        <v>30560</v>
      </c>
      <c r="J2182" s="16" t="s">
        <v>34487</v>
      </c>
    </row>
    <row r="2183" spans="1:10">
      <c r="A2183" s="16" t="s">
        <v>7230</v>
      </c>
      <c r="B2183" s="52" t="s">
        <v>13496</v>
      </c>
      <c r="C2183" s="16" t="str">
        <f t="shared" si="34"/>
        <v>058 - 023</v>
      </c>
      <c r="D2183" s="52" t="s">
        <v>34487</v>
      </c>
      <c r="E2183" s="52" t="s">
        <v>10753</v>
      </c>
      <c r="F2183" s="16" t="s">
        <v>7231</v>
      </c>
      <c r="G2183" s="16" t="s">
        <v>10752</v>
      </c>
      <c r="H2183" s="16" t="s">
        <v>20396</v>
      </c>
      <c r="I2183" s="16" t="s">
        <v>7232</v>
      </c>
    </row>
    <row r="2184" spans="1:10">
      <c r="A2184" s="16" t="s">
        <v>3457</v>
      </c>
      <c r="B2184" s="52" t="s">
        <v>6481</v>
      </c>
      <c r="C2184" s="16" t="str">
        <f t="shared" si="34"/>
        <v>037 - 019</v>
      </c>
      <c r="D2184" s="52" t="s">
        <v>36059</v>
      </c>
      <c r="E2184" s="52" t="s">
        <v>30682</v>
      </c>
      <c r="F2184" s="16" t="s">
        <v>3458</v>
      </c>
      <c r="G2184" s="16" t="s">
        <v>30681</v>
      </c>
      <c r="H2184" s="16" t="s">
        <v>35981</v>
      </c>
      <c r="I2184" s="16" t="s">
        <v>3319</v>
      </c>
      <c r="J2184" s="16"/>
    </row>
    <row r="2185" spans="1:10">
      <c r="A2185" s="16" t="s">
        <v>21884</v>
      </c>
      <c r="B2185" s="52" t="s">
        <v>32593</v>
      </c>
      <c r="C2185" s="16" t="str">
        <f t="shared" si="34"/>
        <v>017 - 042</v>
      </c>
      <c r="D2185" s="52" t="s">
        <v>36059</v>
      </c>
      <c r="E2185" s="52" t="s">
        <v>22538</v>
      </c>
      <c r="F2185" s="16" t="s">
        <v>26230</v>
      </c>
      <c r="G2185" s="16" t="s">
        <v>22537</v>
      </c>
      <c r="H2185" s="16" t="s">
        <v>32666</v>
      </c>
      <c r="I2185" s="16" t="s">
        <v>36426</v>
      </c>
    </row>
    <row r="2186" spans="1:10">
      <c r="A2186" s="16" t="s">
        <v>20246</v>
      </c>
      <c r="B2186" s="52" t="s">
        <v>15530</v>
      </c>
      <c r="C2186" s="16" t="str">
        <f t="shared" si="34"/>
        <v>061 - 026</v>
      </c>
      <c r="D2186" s="52" t="s">
        <v>36059</v>
      </c>
      <c r="E2186" s="52" t="s">
        <v>26249</v>
      </c>
      <c r="F2186" s="16" t="s">
        <v>35466</v>
      </c>
      <c r="G2186" s="16" t="s">
        <v>26248</v>
      </c>
      <c r="H2186" s="16" t="s">
        <v>30282</v>
      </c>
      <c r="I2186" s="16" t="s">
        <v>20247</v>
      </c>
      <c r="J2186" s="16"/>
    </row>
    <row r="2187" spans="1:10">
      <c r="A2187" s="16" t="s">
        <v>21225</v>
      </c>
      <c r="B2187" s="52" t="s">
        <v>28468</v>
      </c>
      <c r="C2187" s="16" t="str">
        <f t="shared" si="34"/>
        <v>054 - 008</v>
      </c>
      <c r="D2187" s="52" t="s">
        <v>34487</v>
      </c>
      <c r="E2187" s="52" t="s">
        <v>30442</v>
      </c>
      <c r="F2187" s="16" t="s">
        <v>21226</v>
      </c>
      <c r="G2187" s="16" t="s">
        <v>30441</v>
      </c>
      <c r="H2187" s="16" t="s">
        <v>1269</v>
      </c>
      <c r="I2187" s="16" t="s">
        <v>21227</v>
      </c>
      <c r="J2187" s="16"/>
    </row>
    <row r="2188" spans="1:10">
      <c r="A2188" s="16" t="s">
        <v>9260</v>
      </c>
      <c r="B2188" s="52" t="s">
        <v>3567</v>
      </c>
      <c r="C2188" s="16" t="str">
        <f t="shared" si="34"/>
        <v>005 - 032</v>
      </c>
      <c r="D2188" s="52" t="s">
        <v>36059</v>
      </c>
      <c r="E2188" s="52" t="s">
        <v>18693</v>
      </c>
      <c r="F2188" s="16" t="s">
        <v>9261</v>
      </c>
      <c r="G2188" s="16" t="s">
        <v>18692</v>
      </c>
      <c r="H2188" s="16" t="s">
        <v>10732</v>
      </c>
      <c r="I2188" s="16" t="s">
        <v>9262</v>
      </c>
      <c r="J2188" s="16"/>
    </row>
    <row r="2189" spans="1:10">
      <c r="A2189" s="16" t="s">
        <v>36478</v>
      </c>
      <c r="B2189" s="52" t="s">
        <v>24659</v>
      </c>
      <c r="C2189" s="16" t="str">
        <f t="shared" si="34"/>
        <v>016 - 063</v>
      </c>
      <c r="D2189" s="52" t="s">
        <v>36059</v>
      </c>
      <c r="E2189" s="52" t="s">
        <v>10742</v>
      </c>
      <c r="F2189" s="16" t="s">
        <v>32627</v>
      </c>
      <c r="G2189" s="16" t="s">
        <v>10741</v>
      </c>
      <c r="H2189" s="16" t="s">
        <v>32666</v>
      </c>
      <c r="I2189" s="16" t="s">
        <v>24727</v>
      </c>
    </row>
    <row r="2190" spans="1:10">
      <c r="A2190" s="16" t="s">
        <v>17368</v>
      </c>
      <c r="B2190" s="52" t="s">
        <v>31571</v>
      </c>
      <c r="C2190" s="16" t="str">
        <f t="shared" si="34"/>
        <v>057 - 802</v>
      </c>
      <c r="D2190" s="52"/>
      <c r="E2190" s="52" t="s">
        <v>18919</v>
      </c>
      <c r="F2190" s="16"/>
      <c r="G2190" s="16" t="s">
        <v>18918</v>
      </c>
      <c r="H2190" s="16" t="s">
        <v>20396</v>
      </c>
      <c r="I2190" s="16" t="s">
        <v>17369</v>
      </c>
      <c r="J2190" s="16" t="s">
        <v>34487</v>
      </c>
    </row>
    <row r="2191" spans="1:10">
      <c r="A2191" s="16" t="s">
        <v>1257</v>
      </c>
      <c r="B2191" s="52" t="s">
        <v>8994</v>
      </c>
      <c r="C2191" s="16" t="str">
        <f t="shared" si="34"/>
        <v>054 - 801</v>
      </c>
      <c r="D2191" s="52"/>
      <c r="E2191" s="52" t="s">
        <v>30442</v>
      </c>
      <c r="F2191" s="16"/>
      <c r="G2191" s="16" t="s">
        <v>30441</v>
      </c>
      <c r="H2191" s="16" t="s">
        <v>1269</v>
      </c>
      <c r="I2191" s="16" t="s">
        <v>1258</v>
      </c>
      <c r="J2191" s="16" t="s">
        <v>34487</v>
      </c>
    </row>
    <row r="2192" spans="1:10">
      <c r="A2192" s="16" t="s">
        <v>33532</v>
      </c>
      <c r="B2192" s="52" t="s">
        <v>29048</v>
      </c>
      <c r="C2192" s="16" t="str">
        <f t="shared" si="34"/>
        <v>065 - 034</v>
      </c>
      <c r="D2192" s="52" t="s">
        <v>36059</v>
      </c>
      <c r="E2192" s="52" t="s">
        <v>29546</v>
      </c>
      <c r="F2192" s="16" t="s">
        <v>33533</v>
      </c>
      <c r="G2192" s="16" t="s">
        <v>29545</v>
      </c>
      <c r="H2192" s="16" t="s">
        <v>30282</v>
      </c>
      <c r="I2192" s="16" t="s">
        <v>33534</v>
      </c>
    </row>
    <row r="2193" spans="1:10">
      <c r="A2193" s="16" t="s">
        <v>20892</v>
      </c>
      <c r="B2193" s="52" t="s">
        <v>22197</v>
      </c>
      <c r="C2193" s="16" t="str">
        <f t="shared" si="34"/>
        <v>033 - 013</v>
      </c>
      <c r="D2193" s="52" t="s">
        <v>36059</v>
      </c>
      <c r="E2193" s="52" t="s">
        <v>37663</v>
      </c>
      <c r="F2193" s="16" t="s">
        <v>20893</v>
      </c>
      <c r="G2193" s="16" t="s">
        <v>37662</v>
      </c>
      <c r="H2193" s="16" t="s">
        <v>35981</v>
      </c>
      <c r="I2193" s="16" t="s">
        <v>20894</v>
      </c>
    </row>
    <row r="2194" spans="1:10">
      <c r="A2194" s="16" t="s">
        <v>17370</v>
      </c>
      <c r="B2194" s="52" t="s">
        <v>8995</v>
      </c>
      <c r="C2194" s="16" t="str">
        <f t="shared" si="34"/>
        <v>054 - 802</v>
      </c>
      <c r="D2194" s="52"/>
      <c r="E2194" s="52" t="s">
        <v>30442</v>
      </c>
      <c r="F2194" s="16"/>
      <c r="G2194" s="16" t="s">
        <v>30441</v>
      </c>
      <c r="H2194" s="16" t="s">
        <v>1269</v>
      </c>
      <c r="I2194" s="16" t="s">
        <v>17371</v>
      </c>
      <c r="J2194" s="16" t="s">
        <v>34487</v>
      </c>
    </row>
    <row r="2195" spans="1:10">
      <c r="A2195" s="16" t="s">
        <v>22791</v>
      </c>
      <c r="B2195" s="52" t="s">
        <v>29049</v>
      </c>
      <c r="C2195" s="16" t="str">
        <f t="shared" si="34"/>
        <v>065 - 035</v>
      </c>
      <c r="D2195" s="52" t="s">
        <v>34487</v>
      </c>
      <c r="E2195" s="52" t="s">
        <v>29546</v>
      </c>
      <c r="F2195" s="16" t="s">
        <v>22792</v>
      </c>
      <c r="G2195" s="16" t="s">
        <v>29545</v>
      </c>
      <c r="H2195" s="16" t="s">
        <v>30282</v>
      </c>
      <c r="I2195" s="16" t="s">
        <v>22793</v>
      </c>
    </row>
    <row r="2196" spans="1:10">
      <c r="A2196" s="16" t="s">
        <v>3268</v>
      </c>
      <c r="B2196" s="52" t="s">
        <v>35275</v>
      </c>
      <c r="C2196" s="16" t="str">
        <f t="shared" si="34"/>
        <v>051 - 010</v>
      </c>
      <c r="D2196" s="52" t="s">
        <v>34487</v>
      </c>
      <c r="E2196" s="52" t="s">
        <v>31110</v>
      </c>
      <c r="F2196" s="16" t="s">
        <v>3269</v>
      </c>
      <c r="G2196" s="16" t="s">
        <v>31109</v>
      </c>
      <c r="H2196" s="16" t="s">
        <v>30328</v>
      </c>
      <c r="I2196" s="16" t="s">
        <v>22004</v>
      </c>
    </row>
    <row r="2197" spans="1:10">
      <c r="A2197" s="16" t="s">
        <v>17279</v>
      </c>
      <c r="B2197" s="52" t="s">
        <v>28471</v>
      </c>
      <c r="C2197" s="16" t="str">
        <f t="shared" si="34"/>
        <v>006 - 806</v>
      </c>
      <c r="D2197" s="52"/>
      <c r="E2197" s="52" t="s">
        <v>26671</v>
      </c>
      <c r="G2197" s="16" t="s">
        <v>26670</v>
      </c>
      <c r="H2197" s="16" t="s">
        <v>10732</v>
      </c>
      <c r="I2197" s="16" t="s">
        <v>17280</v>
      </c>
      <c r="J2197" s="16" t="s">
        <v>34487</v>
      </c>
    </row>
    <row r="2198" spans="1:10">
      <c r="A2198" s="16" t="s">
        <v>9471</v>
      </c>
      <c r="B2198" s="52" t="s">
        <v>13497</v>
      </c>
      <c r="C2198" s="16" t="str">
        <f t="shared" si="34"/>
        <v>058 - 025</v>
      </c>
      <c r="D2198" s="52" t="s">
        <v>34487</v>
      </c>
      <c r="E2198" s="52" t="s">
        <v>10753</v>
      </c>
      <c r="F2198" s="16" t="s">
        <v>25196</v>
      </c>
      <c r="G2198" s="16" t="s">
        <v>10752</v>
      </c>
      <c r="H2198" s="16" t="s">
        <v>20396</v>
      </c>
      <c r="I2198" s="16" t="s">
        <v>9472</v>
      </c>
    </row>
    <row r="2199" spans="1:10">
      <c r="A2199" s="16" t="s">
        <v>12870</v>
      </c>
      <c r="B2199" s="52" t="s">
        <v>6482</v>
      </c>
      <c r="C2199" s="16" t="str">
        <f t="shared" si="34"/>
        <v>037 - 020</v>
      </c>
      <c r="D2199" s="52" t="s">
        <v>34487</v>
      </c>
      <c r="E2199" s="52" t="s">
        <v>30682</v>
      </c>
      <c r="F2199" s="16" t="s">
        <v>12871</v>
      </c>
      <c r="G2199" s="16" t="s">
        <v>30681</v>
      </c>
      <c r="H2199" s="16" t="s">
        <v>35981</v>
      </c>
      <c r="I2199" s="16" t="s">
        <v>34238</v>
      </c>
    </row>
    <row r="2200" spans="1:10">
      <c r="A2200" s="16" t="s">
        <v>17531</v>
      </c>
      <c r="B2200" s="52" t="s">
        <v>20687</v>
      </c>
      <c r="C2200" s="16" t="str">
        <f t="shared" si="34"/>
        <v>094 - 012</v>
      </c>
      <c r="D2200" s="52" t="s">
        <v>34487</v>
      </c>
      <c r="E2200" s="52" t="s">
        <v>10747</v>
      </c>
      <c r="F2200" s="16" t="s">
        <v>17532</v>
      </c>
      <c r="G2200" s="16" t="s">
        <v>10746</v>
      </c>
      <c r="H2200" s="16" t="s">
        <v>10748</v>
      </c>
      <c r="I2200" s="16" t="s">
        <v>25689</v>
      </c>
    </row>
    <row r="2201" spans="1:10">
      <c r="A2201" s="16" t="s">
        <v>15400</v>
      </c>
      <c r="B2201" s="52" t="s">
        <v>31572</v>
      </c>
      <c r="C2201" s="16" t="str">
        <f t="shared" si="34"/>
        <v>057 - 015</v>
      </c>
      <c r="D2201" s="52" t="s">
        <v>34487</v>
      </c>
      <c r="E2201" s="52" t="s">
        <v>18919</v>
      </c>
      <c r="F2201" s="16" t="s">
        <v>28823</v>
      </c>
      <c r="G2201" s="16" t="s">
        <v>18918</v>
      </c>
      <c r="H2201" s="16" t="s">
        <v>20396</v>
      </c>
      <c r="I2201" s="16" t="s">
        <v>15401</v>
      </c>
    </row>
    <row r="2202" spans="1:10">
      <c r="A2202" s="16" t="s">
        <v>25266</v>
      </c>
      <c r="B2202" s="52" t="s">
        <v>497</v>
      </c>
      <c r="C2202" s="16" t="str">
        <f t="shared" si="34"/>
        <v>056 - 017</v>
      </c>
      <c r="D2202" s="52" t="s">
        <v>36059</v>
      </c>
      <c r="E2202" s="52" t="s">
        <v>29533</v>
      </c>
      <c r="F2202" s="16" t="s">
        <v>31644</v>
      </c>
      <c r="G2202" s="16" t="s">
        <v>29532</v>
      </c>
      <c r="H2202" s="16" t="s">
        <v>20396</v>
      </c>
      <c r="I2202" s="16" t="s">
        <v>25267</v>
      </c>
    </row>
    <row r="2203" spans="1:10">
      <c r="A2203" s="16" t="s">
        <v>26948</v>
      </c>
      <c r="B2203" s="52" t="s">
        <v>12593</v>
      </c>
      <c r="C2203" s="16" t="str">
        <f t="shared" si="34"/>
        <v>055 - 010</v>
      </c>
      <c r="D2203" s="52" t="s">
        <v>34487</v>
      </c>
      <c r="E2203" s="52" t="s">
        <v>1268</v>
      </c>
      <c r="F2203" s="16" t="s">
        <v>26949</v>
      </c>
      <c r="G2203" s="16" t="s">
        <v>1267</v>
      </c>
      <c r="H2203" s="16" t="s">
        <v>1269</v>
      </c>
      <c r="I2203" s="16" t="s">
        <v>21999</v>
      </c>
    </row>
    <row r="2204" spans="1:10">
      <c r="A2204" s="16" t="s">
        <v>15402</v>
      </c>
      <c r="B2204" s="52" t="s">
        <v>15748</v>
      </c>
      <c r="C2204" s="16" t="str">
        <f t="shared" si="34"/>
        <v>008 - 015</v>
      </c>
      <c r="D2204" s="52" t="s">
        <v>34487</v>
      </c>
      <c r="E2204" s="52" t="s">
        <v>16664</v>
      </c>
      <c r="F2204" s="16" t="s">
        <v>15403</v>
      </c>
      <c r="G2204" s="16" t="s">
        <v>16663</v>
      </c>
      <c r="H2204" s="16" t="s">
        <v>34573</v>
      </c>
      <c r="I2204" s="16" t="s">
        <v>15404</v>
      </c>
    </row>
    <row r="2205" spans="1:10">
      <c r="A2205" s="16" t="s">
        <v>9326</v>
      </c>
      <c r="B2205" s="52" t="s">
        <v>15531</v>
      </c>
      <c r="C2205" s="16" t="str">
        <f t="shared" si="34"/>
        <v>061 - 027</v>
      </c>
      <c r="D2205" s="52" t="s">
        <v>36059</v>
      </c>
      <c r="E2205" s="52" t="s">
        <v>26249</v>
      </c>
      <c r="F2205" s="16" t="s">
        <v>11281</v>
      </c>
      <c r="G2205" s="16" t="s">
        <v>26248</v>
      </c>
      <c r="H2205" s="16" t="s">
        <v>30282</v>
      </c>
      <c r="I2205" s="16" t="s">
        <v>9327</v>
      </c>
    </row>
    <row r="2206" spans="1:10">
      <c r="A2206" s="16" t="s">
        <v>7205</v>
      </c>
      <c r="B2206" s="52" t="s">
        <v>22628</v>
      </c>
      <c r="C2206" s="16" t="str">
        <f t="shared" si="34"/>
        <v>028 - 029</v>
      </c>
      <c r="D2206" s="52" t="s">
        <v>36059</v>
      </c>
      <c r="E2206" s="52" t="s">
        <v>32659</v>
      </c>
      <c r="F2206" s="16" t="s">
        <v>35228</v>
      </c>
      <c r="G2206" s="16" t="s">
        <v>32658</v>
      </c>
      <c r="H2206" s="16" t="s">
        <v>32660</v>
      </c>
      <c r="I2206" s="16" t="s">
        <v>22736</v>
      </c>
    </row>
    <row r="2207" spans="1:10">
      <c r="A2207" s="16" t="s">
        <v>32687</v>
      </c>
      <c r="B2207" s="52" t="s">
        <v>14234</v>
      </c>
      <c r="C2207" s="16" t="str">
        <f t="shared" si="34"/>
        <v>020 - 013</v>
      </c>
      <c r="D2207" s="52" t="s">
        <v>36059</v>
      </c>
      <c r="E2207" s="52" t="s">
        <v>26789</v>
      </c>
      <c r="F2207" s="16" t="s">
        <v>34709</v>
      </c>
      <c r="G2207" s="16" t="s">
        <v>26788</v>
      </c>
      <c r="H2207" s="16" t="s">
        <v>32666</v>
      </c>
      <c r="I2207" s="16" t="s">
        <v>34710</v>
      </c>
    </row>
    <row r="2208" spans="1:10">
      <c r="A2208" s="16" t="s">
        <v>20855</v>
      </c>
      <c r="B2208" s="52" t="s">
        <v>37696</v>
      </c>
      <c r="C2208" s="16" t="str">
        <f t="shared" si="34"/>
        <v>042 - 008</v>
      </c>
      <c r="D2208" s="52" t="s">
        <v>36059</v>
      </c>
      <c r="E2208" s="52" t="s">
        <v>1290</v>
      </c>
      <c r="F2208" s="16" t="s">
        <v>2518</v>
      </c>
      <c r="G2208" s="16" t="s">
        <v>33346</v>
      </c>
      <c r="H2208" s="16" t="s">
        <v>20397</v>
      </c>
      <c r="I2208" s="16" t="s">
        <v>20856</v>
      </c>
      <c r="J2208" s="16"/>
    </row>
    <row r="2209" spans="1:10">
      <c r="A2209" s="16" t="s">
        <v>28274</v>
      </c>
      <c r="B2209" s="52" t="s">
        <v>34389</v>
      </c>
      <c r="C2209" s="16" t="str">
        <f t="shared" si="34"/>
        <v>021 - 807</v>
      </c>
      <c r="D2209" s="52"/>
      <c r="E2209" s="52" t="s">
        <v>14657</v>
      </c>
      <c r="F2209" s="16"/>
      <c r="G2209" s="16" t="s">
        <v>14656</v>
      </c>
      <c r="H2209" s="16" t="s">
        <v>4778</v>
      </c>
      <c r="I2209" s="16" t="s">
        <v>28275</v>
      </c>
      <c r="J2209" s="16" t="s">
        <v>34487</v>
      </c>
    </row>
    <row r="2210" spans="1:10">
      <c r="A2210" s="16" t="s">
        <v>8873</v>
      </c>
      <c r="B2210" s="52" t="s">
        <v>28664</v>
      </c>
      <c r="C2210" s="16" t="str">
        <f t="shared" si="34"/>
        <v>021 - 018</v>
      </c>
      <c r="D2210" s="52" t="s">
        <v>34487</v>
      </c>
      <c r="E2210" s="52" t="s">
        <v>14657</v>
      </c>
      <c r="F2210" s="16" t="s">
        <v>11945</v>
      </c>
      <c r="G2210" s="16" t="s">
        <v>14656</v>
      </c>
      <c r="H2210" s="16" t="s">
        <v>4778</v>
      </c>
      <c r="I2210" s="16" t="s">
        <v>16573</v>
      </c>
    </row>
    <row r="2211" spans="1:10">
      <c r="A2211" s="16" t="s">
        <v>34665</v>
      </c>
      <c r="B2211" s="52" t="s">
        <v>18991</v>
      </c>
      <c r="C2211" s="16" t="str">
        <f t="shared" si="34"/>
        <v>009 - 020</v>
      </c>
      <c r="D2211" s="52" t="s">
        <v>34487</v>
      </c>
      <c r="E2211" s="52" t="s">
        <v>26840</v>
      </c>
      <c r="F2211" s="16" t="s">
        <v>34436</v>
      </c>
      <c r="G2211" s="16" t="s">
        <v>26839</v>
      </c>
      <c r="H2211" s="16" t="s">
        <v>34573</v>
      </c>
      <c r="I2211" s="16" t="s">
        <v>34437</v>
      </c>
    </row>
    <row r="2212" spans="1:10">
      <c r="A2212" s="16" t="s">
        <v>1871</v>
      </c>
      <c r="B2212" s="52" t="s">
        <v>21726</v>
      </c>
      <c r="C2212" s="16" t="str">
        <f t="shared" si="34"/>
        <v>070 - 013</v>
      </c>
      <c r="D2212" s="52" t="s">
        <v>34487</v>
      </c>
      <c r="E2212" s="52" t="s">
        <v>23672</v>
      </c>
      <c r="F2212" s="16" t="s">
        <v>5711</v>
      </c>
      <c r="G2212" s="16" t="s">
        <v>23671</v>
      </c>
      <c r="H2212" s="16" t="s">
        <v>10748</v>
      </c>
      <c r="I2212" s="16" t="s">
        <v>1872</v>
      </c>
    </row>
    <row r="2213" spans="1:10">
      <c r="A2213" s="16" t="s">
        <v>22275</v>
      </c>
      <c r="B2213" s="52" t="s">
        <v>23062</v>
      </c>
      <c r="C2213" s="16" t="str">
        <f t="shared" si="34"/>
        <v>082 - 022</v>
      </c>
      <c r="D2213" s="52" t="s">
        <v>34487</v>
      </c>
      <c r="E2213" s="52" t="s">
        <v>1263</v>
      </c>
      <c r="F2213" s="16" t="s">
        <v>22276</v>
      </c>
      <c r="G2213" s="16" t="s">
        <v>1262</v>
      </c>
      <c r="H2213" s="16" t="s">
        <v>29917</v>
      </c>
      <c r="I2213" s="16" t="s">
        <v>22277</v>
      </c>
      <c r="J2213" s="16"/>
    </row>
    <row r="2214" spans="1:10">
      <c r="A2214" s="16" t="s">
        <v>6955</v>
      </c>
      <c r="B2214" s="52" t="s">
        <v>29050</v>
      </c>
      <c r="C2214" s="16" t="str">
        <f t="shared" si="34"/>
        <v>065 - 030</v>
      </c>
      <c r="D2214" s="52" t="s">
        <v>34487</v>
      </c>
      <c r="E2214" s="52" t="s">
        <v>29546</v>
      </c>
      <c r="F2214" s="16" t="s">
        <v>20864</v>
      </c>
      <c r="G2214" s="16" t="s">
        <v>29545</v>
      </c>
      <c r="H2214" s="16" t="s">
        <v>30282</v>
      </c>
      <c r="I2214" s="16" t="s">
        <v>6956</v>
      </c>
    </row>
    <row r="2215" spans="1:10">
      <c r="A2215" s="16" t="s">
        <v>10294</v>
      </c>
      <c r="B2215" s="52" t="s">
        <v>32594</v>
      </c>
      <c r="C2215" s="16" t="str">
        <f t="shared" si="34"/>
        <v>017 - 041</v>
      </c>
      <c r="D2215" s="52" t="s">
        <v>36059</v>
      </c>
      <c r="E2215" s="52" t="s">
        <v>22538</v>
      </c>
      <c r="F2215" s="16" t="s">
        <v>26230</v>
      </c>
      <c r="G2215" s="16" t="s">
        <v>22537</v>
      </c>
      <c r="H2215" s="16" t="s">
        <v>32666</v>
      </c>
      <c r="I2215" s="16" t="s">
        <v>10295</v>
      </c>
      <c r="J2215" s="16"/>
    </row>
    <row r="2216" spans="1:10">
      <c r="A2216" s="16" t="s">
        <v>2281</v>
      </c>
      <c r="B2216" s="52" t="s">
        <v>26556</v>
      </c>
      <c r="C2216" s="16" t="str">
        <f t="shared" si="34"/>
        <v>026 - 011</v>
      </c>
      <c r="D2216" s="52" t="s">
        <v>34487</v>
      </c>
      <c r="E2216" s="52" t="s">
        <v>8857</v>
      </c>
      <c r="F2216" s="16" t="s">
        <v>8855</v>
      </c>
      <c r="G2216" s="16" t="s">
        <v>8856</v>
      </c>
      <c r="H2216" s="16" t="s">
        <v>32660</v>
      </c>
      <c r="I2216" s="16" t="s">
        <v>3000</v>
      </c>
    </row>
    <row r="2217" spans="1:10">
      <c r="A2217" s="16" t="s">
        <v>23247</v>
      </c>
      <c r="B2217" s="52" t="s">
        <v>23063</v>
      </c>
      <c r="C2217" s="16" t="str">
        <f t="shared" si="34"/>
        <v>082 - 023</v>
      </c>
      <c r="D2217" s="52" t="s">
        <v>36059</v>
      </c>
      <c r="E2217" s="52" t="s">
        <v>1263</v>
      </c>
      <c r="F2217" s="16" t="s">
        <v>23248</v>
      </c>
      <c r="G2217" s="16" t="s">
        <v>1262</v>
      </c>
      <c r="H2217" s="16" t="s">
        <v>29917</v>
      </c>
      <c r="I2217" s="16" t="s">
        <v>23249</v>
      </c>
    </row>
    <row r="2218" spans="1:10">
      <c r="A2218" s="16" t="s">
        <v>36371</v>
      </c>
      <c r="B2218" s="52" t="s">
        <v>28665</v>
      </c>
      <c r="C2218" s="16" t="str">
        <f t="shared" si="34"/>
        <v>021 - 808</v>
      </c>
      <c r="D2218" s="52"/>
      <c r="E2218" s="52" t="s">
        <v>14657</v>
      </c>
      <c r="F2218" s="16"/>
      <c r="G2218" s="16" t="s">
        <v>14656</v>
      </c>
      <c r="H2218" s="16" t="s">
        <v>4778</v>
      </c>
      <c r="I2218" s="16" t="s">
        <v>36372</v>
      </c>
      <c r="J2218" s="16" t="s">
        <v>34487</v>
      </c>
    </row>
    <row r="2219" spans="1:10">
      <c r="A2219" s="16" t="s">
        <v>3279</v>
      </c>
      <c r="B2219" s="52" t="s">
        <v>17826</v>
      </c>
      <c r="C2219" s="16" t="str">
        <f t="shared" si="34"/>
        <v>041 - 011</v>
      </c>
      <c r="D2219" s="52" t="s">
        <v>34487</v>
      </c>
      <c r="E2219" s="52" t="s">
        <v>31873</v>
      </c>
      <c r="F2219" s="16" t="s">
        <v>3280</v>
      </c>
      <c r="G2219" s="16" t="s">
        <v>31872</v>
      </c>
      <c r="H2219" s="16" t="s">
        <v>20397</v>
      </c>
      <c r="I2219" s="16" t="s">
        <v>3281</v>
      </c>
    </row>
    <row r="2220" spans="1:10">
      <c r="A2220" s="16" t="s">
        <v>33017</v>
      </c>
      <c r="B2220" s="52" t="s">
        <v>21578</v>
      </c>
      <c r="C2220" s="16" t="str">
        <f t="shared" si="34"/>
        <v>004 - 047</v>
      </c>
      <c r="D2220" s="52" t="s">
        <v>34487</v>
      </c>
      <c r="E2220" s="52" t="s">
        <v>10758</v>
      </c>
      <c r="F2220" s="16" t="s">
        <v>5763</v>
      </c>
      <c r="G2220" s="16" t="s">
        <v>10757</v>
      </c>
      <c r="H2220" s="16" t="s">
        <v>10732</v>
      </c>
      <c r="I2220" s="16" t="s">
        <v>33018</v>
      </c>
    </row>
    <row r="2221" spans="1:10">
      <c r="A2221" s="16" t="s">
        <v>15585</v>
      </c>
      <c r="B2221" s="52" t="s">
        <v>23631</v>
      </c>
      <c r="C2221" s="16" t="str">
        <f t="shared" si="34"/>
        <v>019 - 023</v>
      </c>
      <c r="D2221" s="52" t="s">
        <v>36059</v>
      </c>
      <c r="E2221" s="52" t="s">
        <v>23092</v>
      </c>
      <c r="F2221" s="16" t="s">
        <v>5573</v>
      </c>
      <c r="G2221" s="16" t="s">
        <v>23091</v>
      </c>
      <c r="H2221" s="16" t="s">
        <v>32666</v>
      </c>
      <c r="I2221" s="16" t="s">
        <v>15586</v>
      </c>
    </row>
    <row r="2222" spans="1:10">
      <c r="A2222" s="16" t="s">
        <v>17372</v>
      </c>
      <c r="B2222" s="52" t="s">
        <v>17827</v>
      </c>
      <c r="C2222" s="16" t="str">
        <f t="shared" si="34"/>
        <v>041 - 802</v>
      </c>
      <c r="D2222" s="52"/>
      <c r="E2222" s="52" t="s">
        <v>31873</v>
      </c>
      <c r="F2222" s="16"/>
      <c r="G2222" s="16" t="s">
        <v>31872</v>
      </c>
      <c r="H2222" s="16" t="s">
        <v>20397</v>
      </c>
      <c r="I2222" s="16" t="s">
        <v>17373</v>
      </c>
      <c r="J2222" s="16" t="s">
        <v>34487</v>
      </c>
    </row>
    <row r="2223" spans="1:10">
      <c r="A2223" s="16" t="s">
        <v>2341</v>
      </c>
      <c r="B2223" s="52" t="s">
        <v>32871</v>
      </c>
      <c r="C2223" s="16" t="str">
        <f t="shared" si="34"/>
        <v>042 - 010</v>
      </c>
      <c r="D2223" s="52" t="s">
        <v>36059</v>
      </c>
      <c r="E2223" s="52" t="s">
        <v>1290</v>
      </c>
      <c r="F2223" s="16" t="s">
        <v>14992</v>
      </c>
      <c r="G2223" s="16" t="s">
        <v>33346</v>
      </c>
      <c r="H2223" s="16" t="s">
        <v>20397</v>
      </c>
      <c r="I2223" s="16" t="s">
        <v>14993</v>
      </c>
    </row>
    <row r="2224" spans="1:10">
      <c r="A2224" s="16" t="s">
        <v>27658</v>
      </c>
      <c r="B2224" s="52" t="s">
        <v>19770</v>
      </c>
      <c r="C2224" s="16" t="str">
        <f t="shared" si="34"/>
        <v>048 - 010</v>
      </c>
      <c r="D2224" s="52" t="s">
        <v>36059</v>
      </c>
      <c r="E2224" s="52" t="s">
        <v>29538</v>
      </c>
      <c r="F2224" s="16" t="s">
        <v>11451</v>
      </c>
      <c r="G2224" s="16" t="s">
        <v>29537</v>
      </c>
      <c r="H2224" s="16" t="s">
        <v>30328</v>
      </c>
      <c r="I2224" s="16" t="s">
        <v>11452</v>
      </c>
    </row>
    <row r="2225" spans="1:10">
      <c r="A2225" s="16" t="s">
        <v>28592</v>
      </c>
      <c r="B2225" s="52" t="s">
        <v>4165</v>
      </c>
      <c r="C2225" s="16" t="str">
        <f t="shared" si="34"/>
        <v>022 - 046</v>
      </c>
      <c r="D2225" s="52" t="s">
        <v>34487</v>
      </c>
      <c r="E2225" s="52" t="s">
        <v>4777</v>
      </c>
      <c r="F2225" s="16" t="s">
        <v>14358</v>
      </c>
      <c r="G2225" s="16" t="s">
        <v>4776</v>
      </c>
      <c r="H2225" s="16" t="s">
        <v>4778</v>
      </c>
      <c r="I2225" s="16" t="s">
        <v>28593</v>
      </c>
    </row>
    <row r="2226" spans="1:10">
      <c r="A2226" s="16" t="s">
        <v>34285</v>
      </c>
      <c r="B2226" s="52" t="s">
        <v>4115</v>
      </c>
      <c r="C2226" s="16" t="str">
        <f t="shared" si="34"/>
        <v>059 - 004</v>
      </c>
      <c r="D2226" s="52" t="s">
        <v>34487</v>
      </c>
      <c r="E2226" s="52" t="s">
        <v>37309</v>
      </c>
      <c r="F2226" s="16" t="s">
        <v>34286</v>
      </c>
      <c r="G2226" s="16" t="s">
        <v>37308</v>
      </c>
      <c r="H2226" s="16" t="s">
        <v>20396</v>
      </c>
      <c r="I2226" s="16" t="s">
        <v>34287</v>
      </c>
      <c r="J2226" s="16"/>
    </row>
    <row r="2227" spans="1:10">
      <c r="A2227" s="16" t="s">
        <v>7233</v>
      </c>
      <c r="B2227" s="52" t="s">
        <v>29652</v>
      </c>
      <c r="C2227" s="16" t="str">
        <f t="shared" si="34"/>
        <v>064 - 023</v>
      </c>
      <c r="D2227" s="52" t="s">
        <v>34487</v>
      </c>
      <c r="E2227" s="52" t="s">
        <v>27583</v>
      </c>
      <c r="F2227" s="16" t="s">
        <v>19136</v>
      </c>
      <c r="G2227" s="16" t="s">
        <v>27582</v>
      </c>
      <c r="H2227" s="16" t="s">
        <v>30282</v>
      </c>
      <c r="I2227" s="16" t="s">
        <v>7234</v>
      </c>
    </row>
    <row r="2228" spans="1:10">
      <c r="A2228" s="16" t="s">
        <v>24215</v>
      </c>
      <c r="B2228" s="52" t="s">
        <v>35276</v>
      </c>
      <c r="C2228" s="16" t="str">
        <f t="shared" si="34"/>
        <v>051 - 009</v>
      </c>
      <c r="D2228" s="52" t="s">
        <v>34487</v>
      </c>
      <c r="E2228" s="52" t="s">
        <v>31110</v>
      </c>
      <c r="F2228" s="16" t="s">
        <v>24216</v>
      </c>
      <c r="G2228" s="16" t="s">
        <v>31109</v>
      </c>
      <c r="H2228" s="16" t="s">
        <v>30328</v>
      </c>
      <c r="I2228" s="16" t="s">
        <v>24301</v>
      </c>
      <c r="J2228" s="16"/>
    </row>
    <row r="2229" spans="1:10">
      <c r="A2229" s="16" t="s">
        <v>26598</v>
      </c>
      <c r="B2229" s="52" t="s">
        <v>1564</v>
      </c>
      <c r="C2229" s="16" t="str">
        <f t="shared" si="34"/>
        <v>050 - 009</v>
      </c>
      <c r="D2229" s="52" t="s">
        <v>36059</v>
      </c>
      <c r="E2229" s="52" t="s">
        <v>25930</v>
      </c>
      <c r="F2229" s="16" t="s">
        <v>26599</v>
      </c>
      <c r="G2229" s="16" t="s">
        <v>25929</v>
      </c>
      <c r="H2229" s="16" t="s">
        <v>30328</v>
      </c>
      <c r="I2229" s="16" t="s">
        <v>26600</v>
      </c>
    </row>
    <row r="2230" spans="1:10">
      <c r="A2230" s="16" t="s">
        <v>33217</v>
      </c>
      <c r="B2230" s="52" t="s">
        <v>23632</v>
      </c>
      <c r="C2230" s="16" t="str">
        <f t="shared" si="34"/>
        <v>019 - 831</v>
      </c>
      <c r="D2230" s="52"/>
      <c r="E2230" s="52" t="s">
        <v>23092</v>
      </c>
      <c r="F2230" s="16"/>
      <c r="G2230" s="16" t="s">
        <v>23091</v>
      </c>
      <c r="H2230" s="16" t="s">
        <v>32666</v>
      </c>
      <c r="I2230" s="16" t="s">
        <v>33218</v>
      </c>
      <c r="J2230" s="16" t="s">
        <v>34487</v>
      </c>
    </row>
    <row r="2231" spans="1:10">
      <c r="A2231" s="16" t="s">
        <v>11496</v>
      </c>
      <c r="B2231" s="52" t="s">
        <v>25574</v>
      </c>
      <c r="C2231" s="16" t="str">
        <f t="shared" si="34"/>
        <v>036 - 006</v>
      </c>
      <c r="D2231" s="52" t="s">
        <v>36059</v>
      </c>
      <c r="E2231" s="52" t="s">
        <v>37427</v>
      </c>
      <c r="F2231" s="16" t="s">
        <v>11497</v>
      </c>
      <c r="G2231" s="16" t="s">
        <v>37426</v>
      </c>
      <c r="H2231" s="16" t="s">
        <v>35981</v>
      </c>
      <c r="I2231" s="16" t="s">
        <v>11498</v>
      </c>
      <c r="J2231" s="16"/>
    </row>
    <row r="2232" spans="1:10">
      <c r="A2232" s="16" t="s">
        <v>21397</v>
      </c>
      <c r="B2232" s="52" t="s">
        <v>7319</v>
      </c>
      <c r="C2232" s="16" t="str">
        <f t="shared" si="34"/>
        <v>062 - 016</v>
      </c>
      <c r="D2232" s="52" t="s">
        <v>34487</v>
      </c>
      <c r="E2232" s="52" t="s">
        <v>1277</v>
      </c>
      <c r="F2232" s="16" t="s">
        <v>21398</v>
      </c>
      <c r="G2232" s="16" t="s">
        <v>1276</v>
      </c>
      <c r="H2232" s="16" t="s">
        <v>30282</v>
      </c>
      <c r="I2232" s="16" t="s">
        <v>21431</v>
      </c>
    </row>
    <row r="2233" spans="1:10">
      <c r="A2233" s="16" t="s">
        <v>11293</v>
      </c>
      <c r="B2233" s="52" t="s">
        <v>26557</v>
      </c>
      <c r="C2233" s="16" t="str">
        <f t="shared" si="34"/>
        <v>026 - 012</v>
      </c>
      <c r="D2233" s="52" t="s">
        <v>36059</v>
      </c>
      <c r="E2233" s="52" t="s">
        <v>8857</v>
      </c>
      <c r="F2233" s="16" t="s">
        <v>11294</v>
      </c>
      <c r="G2233" s="16" t="s">
        <v>8856</v>
      </c>
      <c r="H2233" s="16" t="s">
        <v>32660</v>
      </c>
      <c r="I2233" s="16" t="s">
        <v>11295</v>
      </c>
    </row>
    <row r="2234" spans="1:10">
      <c r="A2234" s="16" t="s">
        <v>8590</v>
      </c>
      <c r="B2234" s="52" t="s">
        <v>24460</v>
      </c>
      <c r="C2234" s="16" t="str">
        <f t="shared" si="34"/>
        <v>024 - 028</v>
      </c>
      <c r="D2234" s="52" t="s">
        <v>36059</v>
      </c>
      <c r="E2234" s="52" t="s">
        <v>26794</v>
      </c>
      <c r="F2234" s="16" t="s">
        <v>14100</v>
      </c>
      <c r="G2234" s="16" t="s">
        <v>26793</v>
      </c>
      <c r="H2234" s="16" t="s">
        <v>32660</v>
      </c>
      <c r="I2234" s="16" t="s">
        <v>8591</v>
      </c>
    </row>
    <row r="2235" spans="1:10">
      <c r="A2235" s="16" t="s">
        <v>25087</v>
      </c>
      <c r="B2235" s="52" t="s">
        <v>33713</v>
      </c>
      <c r="C2235" s="16" t="str">
        <f t="shared" si="34"/>
        <v>076 - 021</v>
      </c>
      <c r="D2235" s="52" t="s">
        <v>34487</v>
      </c>
      <c r="E2235" s="52" t="s">
        <v>13510</v>
      </c>
      <c r="F2235" s="16" t="s">
        <v>25800</v>
      </c>
      <c r="G2235" s="16" t="s">
        <v>13509</v>
      </c>
      <c r="H2235" s="16" t="s">
        <v>13511</v>
      </c>
      <c r="I2235" s="16" t="s">
        <v>25088</v>
      </c>
    </row>
    <row r="2236" spans="1:10">
      <c r="A2236" s="16" t="s">
        <v>33070</v>
      </c>
      <c r="B2236" s="52" t="s">
        <v>12826</v>
      </c>
      <c r="C2236" s="16" t="str">
        <f t="shared" si="34"/>
        <v>029 - 011</v>
      </c>
      <c r="D2236" s="52" t="s">
        <v>34487</v>
      </c>
      <c r="E2236" s="52" t="s">
        <v>25917</v>
      </c>
      <c r="F2236" s="16" t="s">
        <v>35234</v>
      </c>
      <c r="G2236" s="16" t="s">
        <v>25916</v>
      </c>
      <c r="H2236" s="16" t="s">
        <v>32660</v>
      </c>
      <c r="I2236" s="16" t="s">
        <v>33071</v>
      </c>
    </row>
    <row r="2237" spans="1:10">
      <c r="A2237" s="16" t="s">
        <v>7881</v>
      </c>
      <c r="B2237" s="52" t="s">
        <v>21565</v>
      </c>
      <c r="C2237" s="16" t="str">
        <f t="shared" si="34"/>
        <v>069 - 019</v>
      </c>
      <c r="D2237" s="52" t="s">
        <v>34487</v>
      </c>
      <c r="E2237" s="52" t="s">
        <v>36727</v>
      </c>
      <c r="F2237" s="16" t="s">
        <v>3090</v>
      </c>
      <c r="G2237" s="16" t="s">
        <v>36726</v>
      </c>
      <c r="H2237" s="16" t="s">
        <v>15395</v>
      </c>
      <c r="I2237" s="16" t="s">
        <v>29425</v>
      </c>
    </row>
    <row r="2238" spans="1:10">
      <c r="A2238" s="16" t="s">
        <v>31279</v>
      </c>
      <c r="B2238" s="52" t="s">
        <v>29051</v>
      </c>
      <c r="C2238" s="16" t="str">
        <f t="shared" si="34"/>
        <v>065 - 031</v>
      </c>
      <c r="D2238" s="52" t="s">
        <v>36059</v>
      </c>
      <c r="E2238" s="52" t="s">
        <v>29546</v>
      </c>
      <c r="F2238" s="16" t="s">
        <v>31280</v>
      </c>
      <c r="G2238" s="16" t="s">
        <v>29545</v>
      </c>
      <c r="H2238" s="16" t="s">
        <v>30282</v>
      </c>
      <c r="I2238" s="16" t="s">
        <v>31281</v>
      </c>
      <c r="J2238" s="16"/>
    </row>
    <row r="2239" spans="1:10">
      <c r="A2239" s="16" t="s">
        <v>30403</v>
      </c>
      <c r="B2239" s="52" t="s">
        <v>29340</v>
      </c>
      <c r="C2239" s="16" t="str">
        <f t="shared" si="34"/>
        <v>066 - 029</v>
      </c>
      <c r="D2239" s="52" t="s">
        <v>34487</v>
      </c>
      <c r="E2239" s="52" t="s">
        <v>3383</v>
      </c>
      <c r="F2239" s="16" t="s">
        <v>3400</v>
      </c>
      <c r="G2239" s="16" t="s">
        <v>3382</v>
      </c>
      <c r="H2239" s="16" t="s">
        <v>15395</v>
      </c>
      <c r="I2239" s="16" t="s">
        <v>13490</v>
      </c>
      <c r="J2239" s="16"/>
    </row>
    <row r="2240" spans="1:10">
      <c r="A2240" s="16" t="s">
        <v>16863</v>
      </c>
      <c r="B2240" s="52" t="s">
        <v>3568</v>
      </c>
      <c r="C2240" s="16" t="str">
        <f t="shared" si="34"/>
        <v>005 - 025</v>
      </c>
      <c r="D2240" s="52" t="s">
        <v>36059</v>
      </c>
      <c r="E2240" s="52" t="s">
        <v>18693</v>
      </c>
      <c r="F2240" s="16" t="s">
        <v>16984</v>
      </c>
      <c r="G2240" s="16" t="s">
        <v>18692</v>
      </c>
      <c r="H2240" s="16" t="s">
        <v>10732</v>
      </c>
      <c r="I2240" s="16" t="s">
        <v>16985</v>
      </c>
    </row>
    <row r="2241" spans="1:16">
      <c r="A2241" s="16" t="s">
        <v>31305</v>
      </c>
      <c r="B2241" s="52" t="s">
        <v>17236</v>
      </c>
      <c r="C2241" s="16" t="str">
        <f t="shared" ref="C2241:C2304" si="35">MID(A2241,1,3) &amp;" - " &amp;MID(A2241,4,3)</f>
        <v>067 - 011</v>
      </c>
      <c r="D2241" s="52" t="s">
        <v>34487</v>
      </c>
      <c r="E2241" s="52" t="s">
        <v>34404</v>
      </c>
      <c r="F2241" s="16" t="s">
        <v>16452</v>
      </c>
      <c r="G2241" s="16" t="s">
        <v>34403</v>
      </c>
      <c r="H2241" s="16" t="s">
        <v>15395</v>
      </c>
      <c r="I2241" s="16" t="s">
        <v>26331</v>
      </c>
      <c r="N2241" t="s">
        <v>30549</v>
      </c>
      <c r="P2241" s="423" t="s">
        <v>30528</v>
      </c>
    </row>
    <row r="2242" spans="1:16">
      <c r="A2242" s="16" t="s">
        <v>6584</v>
      </c>
      <c r="B2242" s="52" t="s">
        <v>18552</v>
      </c>
      <c r="C2242" s="16" t="str">
        <f t="shared" si="35"/>
        <v>068 - 801</v>
      </c>
      <c r="D2242" s="52"/>
      <c r="E2242" s="52" t="s">
        <v>34259</v>
      </c>
      <c r="F2242" s="16"/>
      <c r="G2242" s="16" t="s">
        <v>21099</v>
      </c>
      <c r="H2242" s="16" t="s">
        <v>15395</v>
      </c>
      <c r="I2242" s="16" t="s">
        <v>8250</v>
      </c>
      <c r="J2242" s="16" t="s">
        <v>34487</v>
      </c>
    </row>
    <row r="2243" spans="1:16">
      <c r="A2243" s="16" t="s">
        <v>30350</v>
      </c>
      <c r="B2243" s="52" t="s">
        <v>32867</v>
      </c>
      <c r="C2243" s="16" t="str">
        <f t="shared" si="35"/>
        <v>081 - 005</v>
      </c>
      <c r="D2243" s="52" t="s">
        <v>34487</v>
      </c>
      <c r="E2243" s="52" t="s">
        <v>29916</v>
      </c>
      <c r="F2243" s="16" t="s">
        <v>30351</v>
      </c>
      <c r="G2243" s="16" t="s">
        <v>29915</v>
      </c>
      <c r="H2243" s="16" t="s">
        <v>29917</v>
      </c>
      <c r="I2243" s="16" t="s">
        <v>30352</v>
      </c>
    </row>
    <row r="2244" spans="1:16">
      <c r="A2244" s="16" t="s">
        <v>10344</v>
      </c>
      <c r="B2244" s="52" t="s">
        <v>35440</v>
      </c>
      <c r="C2244" s="16" t="str">
        <f t="shared" si="35"/>
        <v>063 - 024</v>
      </c>
      <c r="D2244" s="52" t="s">
        <v>34487</v>
      </c>
      <c r="E2244" s="52" t="s">
        <v>30281</v>
      </c>
      <c r="F2244" s="16" t="s">
        <v>10345</v>
      </c>
      <c r="G2244" s="16" t="s">
        <v>30319</v>
      </c>
      <c r="H2244" s="16" t="s">
        <v>30282</v>
      </c>
      <c r="I2244" s="16" t="s">
        <v>10346</v>
      </c>
    </row>
    <row r="2245" spans="1:16">
      <c r="A2245" s="16" t="s">
        <v>23751</v>
      </c>
      <c r="B2245" s="52" t="s">
        <v>23618</v>
      </c>
      <c r="C2245" s="16" t="str">
        <f t="shared" si="35"/>
        <v>001 - 066</v>
      </c>
      <c r="D2245" s="52" t="s">
        <v>34487</v>
      </c>
      <c r="E2245" s="52" t="s">
        <v>37671</v>
      </c>
      <c r="F2245" s="16" t="s">
        <v>16825</v>
      </c>
      <c r="G2245" s="16" t="s">
        <v>37670</v>
      </c>
      <c r="H2245" s="16" t="s">
        <v>10732</v>
      </c>
      <c r="I2245" s="16" t="s">
        <v>16826</v>
      </c>
    </row>
    <row r="2246" spans="1:16">
      <c r="A2246" s="16" t="s">
        <v>25268</v>
      </c>
      <c r="B2246" s="52" t="s">
        <v>31147</v>
      </c>
      <c r="C2246" s="16" t="str">
        <f t="shared" si="35"/>
        <v>072 - 017</v>
      </c>
      <c r="D2246" s="52" t="s">
        <v>36059</v>
      </c>
      <c r="E2246" s="52" t="s">
        <v>23759</v>
      </c>
      <c r="F2246" s="16" t="s">
        <v>25269</v>
      </c>
      <c r="G2246" s="16" t="s">
        <v>23758</v>
      </c>
      <c r="H2246" s="16" t="s">
        <v>37422</v>
      </c>
      <c r="I2246" s="16" t="s">
        <v>25270</v>
      </c>
    </row>
    <row r="2247" spans="1:16">
      <c r="A2247" s="16" t="s">
        <v>32716</v>
      </c>
      <c r="B2247" s="52" t="s">
        <v>23226</v>
      </c>
      <c r="C2247" s="16" t="str">
        <f t="shared" si="35"/>
        <v>082 - 024</v>
      </c>
      <c r="D2247" s="52" t="s">
        <v>34487</v>
      </c>
      <c r="E2247" s="52" t="s">
        <v>1263</v>
      </c>
      <c r="F2247" s="16" t="s">
        <v>1261</v>
      </c>
      <c r="G2247" s="16" t="s">
        <v>1262</v>
      </c>
      <c r="H2247" s="16" t="s">
        <v>29917</v>
      </c>
      <c r="I2247" s="16" t="s">
        <v>32717</v>
      </c>
    </row>
    <row r="2248" spans="1:16">
      <c r="A2248" s="16" t="s">
        <v>9172</v>
      </c>
      <c r="B2248" s="52" t="s">
        <v>35605</v>
      </c>
      <c r="C2248" s="16" t="str">
        <f t="shared" si="35"/>
        <v>073 - 003</v>
      </c>
      <c r="D2248" s="52" t="s">
        <v>34487</v>
      </c>
      <c r="E2248" s="52" t="s">
        <v>37421</v>
      </c>
      <c r="F2248" s="16" t="s">
        <v>9173</v>
      </c>
      <c r="G2248" s="16" t="s">
        <v>37420</v>
      </c>
      <c r="H2248" s="16" t="s">
        <v>37422</v>
      </c>
      <c r="I2248" s="16" t="s">
        <v>9174</v>
      </c>
    </row>
    <row r="2249" spans="1:16">
      <c r="A2249" s="16" t="s">
        <v>11724</v>
      </c>
      <c r="B2249" s="52" t="s">
        <v>28472</v>
      </c>
      <c r="C2249" s="16" t="str">
        <f t="shared" si="35"/>
        <v>006 - 045</v>
      </c>
      <c r="D2249" s="52" t="s">
        <v>34487</v>
      </c>
      <c r="E2249" s="52" t="s">
        <v>26671</v>
      </c>
      <c r="F2249" s="16" t="s">
        <v>9258</v>
      </c>
      <c r="G2249" s="16" t="s">
        <v>26670</v>
      </c>
      <c r="H2249" s="16" t="s">
        <v>10732</v>
      </c>
      <c r="I2249" s="16" t="s">
        <v>11725</v>
      </c>
      <c r="J2249" s="16"/>
    </row>
    <row r="2250" spans="1:16">
      <c r="A2250" s="16" t="s">
        <v>2131</v>
      </c>
      <c r="B2250" s="52" t="s">
        <v>4166</v>
      </c>
      <c r="C2250" s="16" t="str">
        <f t="shared" si="35"/>
        <v>022 - 819</v>
      </c>
      <c r="D2250" s="52"/>
      <c r="E2250" s="52" t="s">
        <v>4777</v>
      </c>
      <c r="G2250" s="16" t="s">
        <v>4776</v>
      </c>
      <c r="H2250" s="16" t="s">
        <v>4778</v>
      </c>
      <c r="I2250" s="16" t="s">
        <v>2132</v>
      </c>
      <c r="J2250" s="16" t="s">
        <v>34487</v>
      </c>
    </row>
    <row r="2251" spans="1:16">
      <c r="A2251" s="16" t="s">
        <v>34147</v>
      </c>
      <c r="B2251" s="52" t="s">
        <v>17792</v>
      </c>
      <c r="C2251" s="16" t="str">
        <f t="shared" si="35"/>
        <v>012 - 042</v>
      </c>
      <c r="D2251" s="52" t="s">
        <v>36059</v>
      </c>
      <c r="E2251" s="52" t="s">
        <v>18879</v>
      </c>
      <c r="F2251" s="16" t="s">
        <v>34148</v>
      </c>
      <c r="G2251" s="16" t="s">
        <v>26253</v>
      </c>
      <c r="H2251" s="16" t="s">
        <v>32666</v>
      </c>
      <c r="I2251" s="16" t="s">
        <v>34149</v>
      </c>
    </row>
    <row r="2252" spans="1:16">
      <c r="A2252" s="16" t="s">
        <v>10966</v>
      </c>
      <c r="B2252" s="52" t="s">
        <v>21579</v>
      </c>
      <c r="C2252" s="16" t="str">
        <f t="shared" si="35"/>
        <v>004 - 048</v>
      </c>
      <c r="D2252" s="52" t="s">
        <v>34487</v>
      </c>
      <c r="E2252" s="52" t="s">
        <v>10758</v>
      </c>
      <c r="F2252" s="16" t="s">
        <v>23466</v>
      </c>
      <c r="G2252" s="16" t="s">
        <v>10757</v>
      </c>
      <c r="H2252" s="16" t="s">
        <v>10732</v>
      </c>
      <c r="I2252" s="16" t="s">
        <v>10967</v>
      </c>
    </row>
    <row r="2253" spans="1:16">
      <c r="A2253" s="16" t="s">
        <v>27074</v>
      </c>
      <c r="B2253" s="52" t="s">
        <v>27542</v>
      </c>
      <c r="C2253" s="16" t="str">
        <f t="shared" si="35"/>
        <v>006 - 046</v>
      </c>
      <c r="D2253" s="52" t="s">
        <v>36059</v>
      </c>
      <c r="E2253" s="52" t="s">
        <v>26671</v>
      </c>
      <c r="F2253" s="16" t="s">
        <v>18688</v>
      </c>
      <c r="G2253" s="16" t="s">
        <v>26670</v>
      </c>
      <c r="H2253" s="16" t="s">
        <v>10732</v>
      </c>
      <c r="I2253" s="16" t="s">
        <v>27075</v>
      </c>
    </row>
    <row r="2254" spans="1:16">
      <c r="A2254" s="16" t="s">
        <v>13101</v>
      </c>
      <c r="B2254" s="52" t="s">
        <v>22045</v>
      </c>
      <c r="C2254" s="16" t="str">
        <f t="shared" si="35"/>
        <v>035 - 014</v>
      </c>
      <c r="D2254" s="52" t="s">
        <v>36059</v>
      </c>
      <c r="E2254" s="52" t="s">
        <v>30432</v>
      </c>
      <c r="F2254" s="16" t="s">
        <v>13102</v>
      </c>
      <c r="G2254" s="16" t="s">
        <v>30431</v>
      </c>
      <c r="H2254" s="16" t="s">
        <v>35981</v>
      </c>
      <c r="I2254" s="16" t="s">
        <v>13103</v>
      </c>
    </row>
    <row r="2255" spans="1:16">
      <c r="A2255" s="16" t="s">
        <v>13616</v>
      </c>
      <c r="B2255" s="52" t="s">
        <v>29218</v>
      </c>
      <c r="C2255" s="16" t="str">
        <f t="shared" si="35"/>
        <v>008 - 014</v>
      </c>
      <c r="D2255" s="52" t="s">
        <v>34487</v>
      </c>
      <c r="E2255" s="52" t="s">
        <v>16664</v>
      </c>
      <c r="F2255" s="16" t="s">
        <v>13617</v>
      </c>
      <c r="G2255" s="16" t="s">
        <v>16663</v>
      </c>
      <c r="H2255" s="16" t="s">
        <v>34573</v>
      </c>
      <c r="I2255" s="16" t="s">
        <v>13618</v>
      </c>
    </row>
    <row r="2256" spans="1:16">
      <c r="A2256" s="16" t="s">
        <v>15674</v>
      </c>
      <c r="B2256" s="52" t="s">
        <v>4652</v>
      </c>
      <c r="C2256" s="16" t="str">
        <f t="shared" si="35"/>
        <v>018 - 824</v>
      </c>
      <c r="D2256" s="52"/>
      <c r="E2256" s="52" t="s">
        <v>35975</v>
      </c>
      <c r="F2256" s="16"/>
      <c r="G2256" s="16" t="s">
        <v>35974</v>
      </c>
      <c r="H2256" s="16" t="s">
        <v>32666</v>
      </c>
      <c r="I2256" s="16" t="s">
        <v>33928</v>
      </c>
      <c r="J2256" s="16" t="s">
        <v>34487</v>
      </c>
    </row>
    <row r="2257" spans="1:10">
      <c r="A2257" s="16" t="s">
        <v>27243</v>
      </c>
      <c r="B2257" s="52" t="s">
        <v>29657</v>
      </c>
      <c r="C2257" s="16" t="str">
        <f t="shared" si="35"/>
        <v>033 - 012</v>
      </c>
      <c r="D2257" s="52" t="s">
        <v>36059</v>
      </c>
      <c r="E2257" s="52" t="s">
        <v>37663</v>
      </c>
      <c r="F2257" s="16" t="s">
        <v>27244</v>
      </c>
      <c r="G2257" s="16" t="s">
        <v>37662</v>
      </c>
      <c r="H2257" s="16" t="s">
        <v>35981</v>
      </c>
      <c r="I2257" s="16" t="s">
        <v>27245</v>
      </c>
      <c r="J2257" s="16"/>
    </row>
    <row r="2258" spans="1:10">
      <c r="A2258" s="16" t="s">
        <v>1726</v>
      </c>
      <c r="B2258" s="52" t="s">
        <v>4033</v>
      </c>
      <c r="C2258" s="16" t="str">
        <f t="shared" si="35"/>
        <v>053 - 005</v>
      </c>
      <c r="D2258" s="52" t="s">
        <v>34487</v>
      </c>
      <c r="E2258" s="52" t="s">
        <v>36783</v>
      </c>
      <c r="F2258" s="16" t="s">
        <v>23146</v>
      </c>
      <c r="G2258" s="16" t="s">
        <v>36782</v>
      </c>
      <c r="H2258" s="16" t="s">
        <v>30328</v>
      </c>
      <c r="I2258" s="16" t="s">
        <v>23147</v>
      </c>
      <c r="J2258" s="16"/>
    </row>
    <row r="2259" spans="1:10">
      <c r="A2259" s="16" t="s">
        <v>5812</v>
      </c>
      <c r="B2259" s="52" t="s">
        <v>27543</v>
      </c>
      <c r="C2259" s="16" t="str">
        <f t="shared" si="35"/>
        <v>006 - 047</v>
      </c>
      <c r="D2259" s="52" t="s">
        <v>36059</v>
      </c>
      <c r="E2259" s="52" t="s">
        <v>26671</v>
      </c>
      <c r="F2259" s="16" t="s">
        <v>5599</v>
      </c>
      <c r="G2259" s="16" t="s">
        <v>26670</v>
      </c>
      <c r="H2259" s="16" t="s">
        <v>10732</v>
      </c>
      <c r="I2259" s="16" t="s">
        <v>5600</v>
      </c>
      <c r="J2259" s="16"/>
    </row>
    <row r="2260" spans="1:10">
      <c r="A2260" s="16" t="s">
        <v>11736</v>
      </c>
      <c r="B2260" s="52" t="s">
        <v>32462</v>
      </c>
      <c r="C2260" s="16" t="str">
        <f t="shared" si="35"/>
        <v>015 - 844</v>
      </c>
      <c r="D2260" s="52"/>
      <c r="E2260" s="52" t="s">
        <v>32665</v>
      </c>
      <c r="G2260" s="16" t="s">
        <v>32664</v>
      </c>
      <c r="H2260" s="16" t="s">
        <v>32666</v>
      </c>
      <c r="I2260" s="16" t="s">
        <v>11737</v>
      </c>
      <c r="J2260" s="16" t="s">
        <v>34487</v>
      </c>
    </row>
    <row r="2261" spans="1:10">
      <c r="A2261" s="16" t="s">
        <v>34150</v>
      </c>
      <c r="B2261" s="52" t="s">
        <v>8956</v>
      </c>
      <c r="C2261" s="16" t="str">
        <f t="shared" si="35"/>
        <v>003 - 042</v>
      </c>
      <c r="D2261" s="52" t="s">
        <v>36059</v>
      </c>
      <c r="E2261" s="52" t="s">
        <v>3328</v>
      </c>
      <c r="F2261" s="16" t="s">
        <v>31434</v>
      </c>
      <c r="G2261" s="16" t="s">
        <v>10731</v>
      </c>
      <c r="H2261" s="16" t="s">
        <v>10732</v>
      </c>
      <c r="I2261" s="16" t="s">
        <v>34151</v>
      </c>
    </row>
    <row r="2262" spans="1:10">
      <c r="A2262" s="16" t="s">
        <v>28276</v>
      </c>
      <c r="B2262" s="52" t="s">
        <v>20644</v>
      </c>
      <c r="C2262" s="16" t="str">
        <f t="shared" si="35"/>
        <v>002 - 807</v>
      </c>
      <c r="D2262" s="52"/>
      <c r="E2262" s="52" t="s">
        <v>36066</v>
      </c>
      <c r="F2262" s="16"/>
      <c r="G2262" s="16" t="s">
        <v>20457</v>
      </c>
      <c r="H2262" s="16" t="s">
        <v>10732</v>
      </c>
      <c r="I2262" s="16" t="s">
        <v>28277</v>
      </c>
      <c r="J2262" s="16" t="s">
        <v>34487</v>
      </c>
    </row>
    <row r="2263" spans="1:10">
      <c r="A2263" s="16" t="s">
        <v>1212</v>
      </c>
      <c r="B2263" s="52" t="s">
        <v>23633</v>
      </c>
      <c r="C2263" s="16" t="str">
        <f t="shared" si="35"/>
        <v>019 - 025</v>
      </c>
      <c r="D2263" s="52" t="s">
        <v>36059</v>
      </c>
      <c r="E2263" s="52" t="s">
        <v>23092</v>
      </c>
      <c r="F2263" s="16" t="s">
        <v>1213</v>
      </c>
      <c r="G2263" s="16" t="s">
        <v>23091</v>
      </c>
      <c r="H2263" s="16" t="s">
        <v>32666</v>
      </c>
      <c r="I2263" s="16" t="s">
        <v>1214</v>
      </c>
      <c r="J2263" s="16"/>
    </row>
    <row r="2264" spans="1:10">
      <c r="A2264" s="16" t="s">
        <v>14497</v>
      </c>
      <c r="B2264" s="52" t="s">
        <v>32872</v>
      </c>
      <c r="C2264" s="16" t="str">
        <f t="shared" si="35"/>
        <v>042 - 011</v>
      </c>
      <c r="D2264" s="52" t="s">
        <v>36059</v>
      </c>
      <c r="E2264" s="52" t="s">
        <v>1290</v>
      </c>
      <c r="F2264" s="16" t="s">
        <v>13949</v>
      </c>
      <c r="G2264" s="16" t="s">
        <v>33346</v>
      </c>
      <c r="H2264" s="16" t="s">
        <v>20397</v>
      </c>
      <c r="I2264" s="16" t="s">
        <v>14498</v>
      </c>
    </row>
    <row r="2265" spans="1:10">
      <c r="A2265" s="16" t="s">
        <v>20248</v>
      </c>
      <c r="B2265" s="52" t="s">
        <v>3569</v>
      </c>
      <c r="C2265" s="16" t="str">
        <f t="shared" si="35"/>
        <v>005 - 026</v>
      </c>
      <c r="D2265" s="52" t="s">
        <v>36059</v>
      </c>
      <c r="E2265" s="52" t="s">
        <v>18693</v>
      </c>
      <c r="F2265" s="16" t="s">
        <v>12386</v>
      </c>
      <c r="G2265" s="16" t="s">
        <v>18692</v>
      </c>
      <c r="H2265" s="16" t="s">
        <v>10732</v>
      </c>
      <c r="I2265" s="16" t="s">
        <v>12387</v>
      </c>
      <c r="J2265" s="16"/>
    </row>
    <row r="2266" spans="1:10">
      <c r="A2266" s="16" t="s">
        <v>22479</v>
      </c>
      <c r="B2266" s="52" t="s">
        <v>10588</v>
      </c>
      <c r="C2266" s="16" t="str">
        <f t="shared" si="35"/>
        <v>096 - 015</v>
      </c>
      <c r="D2266" s="52" t="s">
        <v>36059</v>
      </c>
      <c r="E2266" s="52" t="s">
        <v>14652</v>
      </c>
      <c r="F2266" s="16" t="s">
        <v>22480</v>
      </c>
      <c r="G2266" s="16" t="s">
        <v>14651</v>
      </c>
      <c r="H2266" s="16" t="s">
        <v>10732</v>
      </c>
      <c r="I2266" s="16" t="s">
        <v>22481</v>
      </c>
    </row>
    <row r="2267" spans="1:10">
      <c r="A2267" s="16" t="s">
        <v>30218</v>
      </c>
      <c r="B2267" s="52" t="s">
        <v>20645</v>
      </c>
      <c r="C2267" s="16" t="str">
        <f t="shared" si="35"/>
        <v>002 - 036</v>
      </c>
      <c r="D2267" s="52" t="s">
        <v>36059</v>
      </c>
      <c r="E2267" s="52" t="s">
        <v>36066</v>
      </c>
      <c r="F2267" s="16" t="s">
        <v>778</v>
      </c>
      <c r="G2267" s="16" t="s">
        <v>20457</v>
      </c>
      <c r="H2267" s="16" t="s">
        <v>10732</v>
      </c>
      <c r="I2267" s="16" t="s">
        <v>22481</v>
      </c>
      <c r="J2267" s="16" t="s">
        <v>7990</v>
      </c>
    </row>
    <row r="2268" spans="1:10">
      <c r="A2268" s="16" t="s">
        <v>14515</v>
      </c>
      <c r="B2268" s="52" t="s">
        <v>27544</v>
      </c>
      <c r="C2268" s="16" t="str">
        <f t="shared" si="35"/>
        <v>006 - 048</v>
      </c>
      <c r="D2268" s="52" t="s">
        <v>34487</v>
      </c>
      <c r="E2268" s="52" t="s">
        <v>26671</v>
      </c>
      <c r="F2268" s="16" t="s">
        <v>23424</v>
      </c>
      <c r="G2268" s="16" t="s">
        <v>26670</v>
      </c>
      <c r="H2268" s="16" t="s">
        <v>10732</v>
      </c>
      <c r="I2268" s="16" t="s">
        <v>14516</v>
      </c>
      <c r="J2268" s="16"/>
    </row>
    <row r="2269" spans="1:10">
      <c r="A2269" s="16" t="s">
        <v>26036</v>
      </c>
      <c r="B2269" s="52" t="s">
        <v>3988</v>
      </c>
      <c r="C2269" s="16" t="str">
        <f t="shared" si="35"/>
        <v>018 - 038</v>
      </c>
      <c r="D2269" s="52" t="s">
        <v>36059</v>
      </c>
      <c r="E2269" s="52" t="s">
        <v>35975</v>
      </c>
      <c r="F2269" s="16" t="s">
        <v>25210</v>
      </c>
      <c r="G2269" s="16" t="s">
        <v>35974</v>
      </c>
      <c r="H2269" s="16" t="s">
        <v>32666</v>
      </c>
      <c r="I2269" s="16" t="s">
        <v>26037</v>
      </c>
    </row>
    <row r="2270" spans="1:10">
      <c r="A2270" s="16" t="s">
        <v>5890</v>
      </c>
      <c r="B2270" s="52" t="s">
        <v>27545</v>
      </c>
      <c r="C2270" s="16" t="str">
        <f t="shared" si="35"/>
        <v>006 - 049</v>
      </c>
      <c r="D2270" s="52" t="s">
        <v>36059</v>
      </c>
      <c r="E2270" s="52" t="s">
        <v>26671</v>
      </c>
      <c r="F2270" s="16" t="s">
        <v>26669</v>
      </c>
      <c r="G2270" s="16" t="s">
        <v>26670</v>
      </c>
      <c r="H2270" s="16" t="s">
        <v>10732</v>
      </c>
      <c r="I2270" s="16" t="s">
        <v>5891</v>
      </c>
    </row>
    <row r="2271" spans="1:10">
      <c r="A2271" s="16" t="s">
        <v>3172</v>
      </c>
      <c r="B2271" s="52" t="s">
        <v>33393</v>
      </c>
      <c r="C2271" s="16" t="str">
        <f t="shared" si="35"/>
        <v>015 - 845</v>
      </c>
      <c r="D2271" s="52"/>
      <c r="E2271" s="52" t="s">
        <v>32665</v>
      </c>
      <c r="F2271" s="16"/>
      <c r="G2271" s="16" t="s">
        <v>32664</v>
      </c>
      <c r="H2271" s="16" t="s">
        <v>32666</v>
      </c>
      <c r="I2271" s="16" t="s">
        <v>284</v>
      </c>
      <c r="J2271" s="16" t="s">
        <v>34487</v>
      </c>
    </row>
    <row r="2272" spans="1:10">
      <c r="A2272" s="16" t="s">
        <v>13431</v>
      </c>
      <c r="B2272" s="52" t="s">
        <v>15270</v>
      </c>
      <c r="C2272" s="16" t="str">
        <f t="shared" si="35"/>
        <v>006 - 050</v>
      </c>
      <c r="D2272" s="52" t="s">
        <v>36059</v>
      </c>
      <c r="E2272" s="52" t="s">
        <v>26671</v>
      </c>
      <c r="F2272" s="16" t="s">
        <v>30261</v>
      </c>
      <c r="G2272" s="16" t="s">
        <v>26670</v>
      </c>
      <c r="H2272" s="16" t="s">
        <v>10732</v>
      </c>
      <c r="I2272" s="16" t="s">
        <v>13432</v>
      </c>
    </row>
    <row r="2273" spans="1:14">
      <c r="A2273" s="16" t="s">
        <v>30265</v>
      </c>
      <c r="B2273" s="52" t="s">
        <v>3570</v>
      </c>
      <c r="C2273" s="16" t="str">
        <f t="shared" si="35"/>
        <v>005 - 027</v>
      </c>
      <c r="D2273" s="52" t="s">
        <v>36059</v>
      </c>
      <c r="E2273" s="52" t="s">
        <v>18693</v>
      </c>
      <c r="F2273" s="16" t="s">
        <v>36051</v>
      </c>
      <c r="G2273" s="16" t="s">
        <v>18692</v>
      </c>
      <c r="H2273" s="16" t="s">
        <v>10732</v>
      </c>
      <c r="I2273" s="16" t="s">
        <v>30266</v>
      </c>
      <c r="J2273" s="16"/>
    </row>
    <row r="2274" spans="1:14">
      <c r="A2274" s="16" t="s">
        <v>1497</v>
      </c>
      <c r="B2274" s="52" t="s">
        <v>15271</v>
      </c>
      <c r="C2274" s="16" t="str">
        <f t="shared" si="35"/>
        <v>006 - 051</v>
      </c>
      <c r="D2274" s="52" t="s">
        <v>36059</v>
      </c>
      <c r="E2274" s="52" t="s">
        <v>26671</v>
      </c>
      <c r="F2274" s="16" t="s">
        <v>6389</v>
      </c>
      <c r="G2274" s="16" t="s">
        <v>26670</v>
      </c>
      <c r="H2274" s="16" t="s">
        <v>10732</v>
      </c>
      <c r="I2274" s="16" t="s">
        <v>1498</v>
      </c>
      <c r="J2274" s="16"/>
    </row>
    <row r="2275" spans="1:14">
      <c r="A2275" s="16" t="s">
        <v>17281</v>
      </c>
      <c r="B2275" s="52" t="s">
        <v>21709</v>
      </c>
      <c r="C2275" s="16" t="str">
        <f t="shared" si="35"/>
        <v>004 - 806</v>
      </c>
      <c r="D2275" s="52"/>
      <c r="E2275" s="52" t="s">
        <v>10758</v>
      </c>
      <c r="F2275" s="16"/>
      <c r="G2275" s="16" t="s">
        <v>10757</v>
      </c>
      <c r="H2275" s="16" t="s">
        <v>10732</v>
      </c>
      <c r="I2275" s="16" t="s">
        <v>17282</v>
      </c>
      <c r="J2275" s="16" t="s">
        <v>34487</v>
      </c>
    </row>
    <row r="2276" spans="1:14">
      <c r="A2276" s="16" t="s">
        <v>7342</v>
      </c>
      <c r="B2276" s="52" t="s">
        <v>3989</v>
      </c>
      <c r="C2276" s="16" t="str">
        <f t="shared" si="35"/>
        <v>018 - 825</v>
      </c>
      <c r="D2276" s="52"/>
      <c r="E2276" s="52" t="s">
        <v>35975</v>
      </c>
      <c r="F2276" s="16"/>
      <c r="G2276" s="16" t="s">
        <v>35974</v>
      </c>
      <c r="H2276" s="16" t="s">
        <v>32666</v>
      </c>
      <c r="I2276" s="16" t="s">
        <v>7343</v>
      </c>
      <c r="J2276" s="16" t="s">
        <v>34487</v>
      </c>
    </row>
    <row r="2277" spans="1:14">
      <c r="A2277" s="16" t="s">
        <v>1413</v>
      </c>
      <c r="B2277" s="52" t="s">
        <v>21710</v>
      </c>
      <c r="C2277" s="16" t="str">
        <f t="shared" si="35"/>
        <v>004 - 049</v>
      </c>
      <c r="D2277" s="52" t="s">
        <v>36059</v>
      </c>
      <c r="E2277" s="52" t="s">
        <v>10758</v>
      </c>
      <c r="F2277" s="16" t="s">
        <v>36339</v>
      </c>
      <c r="G2277" s="16" t="s">
        <v>10757</v>
      </c>
      <c r="H2277" s="16" t="s">
        <v>10732</v>
      </c>
      <c r="I2277" s="16" t="s">
        <v>1414</v>
      </c>
    </row>
    <row r="2278" spans="1:14">
      <c r="A2278" s="16" t="s">
        <v>2308</v>
      </c>
      <c r="B2278" s="52" t="s">
        <v>8957</v>
      </c>
      <c r="C2278" s="16" t="str">
        <f t="shared" si="35"/>
        <v>003 - 043</v>
      </c>
      <c r="D2278" s="52" t="s">
        <v>36059</v>
      </c>
      <c r="E2278" s="52" t="s">
        <v>3328</v>
      </c>
      <c r="F2278" s="16" t="s">
        <v>2309</v>
      </c>
      <c r="G2278" s="16" t="s">
        <v>10731</v>
      </c>
      <c r="H2278" s="16" t="s">
        <v>10732</v>
      </c>
      <c r="I2278" s="16" t="s">
        <v>2326</v>
      </c>
    </row>
    <row r="2279" spans="1:14">
      <c r="A2279" s="16" t="s">
        <v>33372</v>
      </c>
      <c r="B2279" s="52" t="s">
        <v>21711</v>
      </c>
      <c r="C2279" s="16" t="str">
        <f t="shared" si="35"/>
        <v>004 - 050</v>
      </c>
      <c r="D2279" s="52" t="s">
        <v>34487</v>
      </c>
      <c r="E2279" s="52" t="s">
        <v>10758</v>
      </c>
      <c r="F2279" s="16" t="s">
        <v>14103</v>
      </c>
      <c r="G2279" s="16" t="s">
        <v>10757</v>
      </c>
      <c r="H2279" s="16" t="s">
        <v>10732</v>
      </c>
      <c r="I2279" s="16" t="s">
        <v>33373</v>
      </c>
    </row>
    <row r="2280" spans="1:14">
      <c r="A2280" s="16" t="s">
        <v>36373</v>
      </c>
      <c r="B2280" s="52" t="s">
        <v>20646</v>
      </c>
      <c r="C2280" s="16" t="str">
        <f t="shared" si="35"/>
        <v>002 - 808</v>
      </c>
      <c r="D2280" s="52"/>
      <c r="E2280" s="52" t="s">
        <v>36066</v>
      </c>
      <c r="F2280" s="16"/>
      <c r="G2280" s="16" t="s">
        <v>20457</v>
      </c>
      <c r="H2280" s="16" t="s">
        <v>10732</v>
      </c>
      <c r="I2280" s="16" t="s">
        <v>36374</v>
      </c>
      <c r="J2280" s="16" t="s">
        <v>34487</v>
      </c>
    </row>
    <row r="2281" spans="1:14">
      <c r="A2281" s="16" t="s">
        <v>32835</v>
      </c>
      <c r="B2281" s="52" t="s">
        <v>17237</v>
      </c>
      <c r="C2281" s="16" t="str">
        <f t="shared" si="35"/>
        <v>067 - 012</v>
      </c>
      <c r="D2281" s="52" t="s">
        <v>34487</v>
      </c>
      <c r="E2281" s="52" t="s">
        <v>34404</v>
      </c>
      <c r="F2281" s="16" t="s">
        <v>25303</v>
      </c>
      <c r="G2281" s="16" t="s">
        <v>34403</v>
      </c>
      <c r="H2281" s="16" t="s">
        <v>15395</v>
      </c>
      <c r="I2281" s="16" t="s">
        <v>13733</v>
      </c>
      <c r="N2281" t="s">
        <v>30550</v>
      </c>
    </row>
    <row r="2282" spans="1:14">
      <c r="A2282" s="16" t="s">
        <v>8540</v>
      </c>
      <c r="B2282" s="52" t="s">
        <v>28754</v>
      </c>
      <c r="C2282" s="16" t="str">
        <f t="shared" si="35"/>
        <v>016 - 062</v>
      </c>
      <c r="D2282" s="52" t="s">
        <v>36059</v>
      </c>
      <c r="E2282" s="52" t="s">
        <v>10742</v>
      </c>
      <c r="F2282" s="16" t="s">
        <v>10740</v>
      </c>
      <c r="G2282" s="16" t="s">
        <v>10741</v>
      </c>
      <c r="H2282" s="16" t="s">
        <v>32666</v>
      </c>
      <c r="I2282" s="16" t="s">
        <v>37324</v>
      </c>
      <c r="J2282" s="16"/>
    </row>
    <row r="2283" spans="1:14">
      <c r="A2283" s="16" t="s">
        <v>31757</v>
      </c>
      <c r="B2283" s="52" t="s">
        <v>8958</v>
      </c>
      <c r="C2283" s="16" t="str">
        <f t="shared" si="35"/>
        <v>003 - 906</v>
      </c>
      <c r="D2283" s="52"/>
      <c r="E2283" s="52" t="s">
        <v>3328</v>
      </c>
      <c r="F2283" s="16"/>
      <c r="G2283" s="16" t="s">
        <v>10731</v>
      </c>
      <c r="H2283" s="16" t="s">
        <v>10732</v>
      </c>
      <c r="I2283" s="16" t="s">
        <v>31470</v>
      </c>
      <c r="J2283" s="16" t="s">
        <v>34487</v>
      </c>
    </row>
    <row r="2284" spans="1:14">
      <c r="A2284" s="16" t="s">
        <v>2508</v>
      </c>
      <c r="B2284" s="52" t="s">
        <v>1540</v>
      </c>
      <c r="C2284" s="16" t="str">
        <f t="shared" si="35"/>
        <v>052 - 005</v>
      </c>
      <c r="D2284" s="52" t="s">
        <v>34487</v>
      </c>
      <c r="E2284" s="52" t="s">
        <v>3327</v>
      </c>
      <c r="F2284" s="16" t="s">
        <v>2509</v>
      </c>
      <c r="G2284" s="16" t="s">
        <v>28833</v>
      </c>
      <c r="H2284" s="16" t="s">
        <v>30328</v>
      </c>
      <c r="I2284" s="16" t="s">
        <v>2510</v>
      </c>
      <c r="J2284" s="16"/>
    </row>
    <row r="2285" spans="1:14">
      <c r="A2285" s="16" t="s">
        <v>34788</v>
      </c>
      <c r="B2285" s="52" t="s">
        <v>18115</v>
      </c>
      <c r="C2285" s="16" t="str">
        <f t="shared" si="35"/>
        <v>050 - 010</v>
      </c>
      <c r="D2285" s="52" t="s">
        <v>34487</v>
      </c>
      <c r="E2285" s="52" t="s">
        <v>25930</v>
      </c>
      <c r="F2285" s="16" t="s">
        <v>26281</v>
      </c>
      <c r="G2285" s="16" t="s">
        <v>25929</v>
      </c>
      <c r="H2285" s="16" t="s">
        <v>30328</v>
      </c>
      <c r="I2285" s="16" t="s">
        <v>13073</v>
      </c>
    </row>
    <row r="2286" spans="1:14">
      <c r="A2286" s="16" t="s">
        <v>1499</v>
      </c>
      <c r="B2286" s="52" t="s">
        <v>21712</v>
      </c>
      <c r="C2286" s="16" t="str">
        <f t="shared" si="35"/>
        <v>004 - 051</v>
      </c>
      <c r="D2286" s="52" t="s">
        <v>36059</v>
      </c>
      <c r="E2286" s="52" t="s">
        <v>10758</v>
      </c>
      <c r="F2286" s="16" t="s">
        <v>16892</v>
      </c>
      <c r="G2286" s="16" t="s">
        <v>10757</v>
      </c>
      <c r="H2286" s="16" t="s">
        <v>10732</v>
      </c>
      <c r="I2286" s="16" t="s">
        <v>1155</v>
      </c>
    </row>
    <row r="2287" spans="1:14">
      <c r="A2287" s="16" t="s">
        <v>3061</v>
      </c>
      <c r="B2287" s="52" t="s">
        <v>21727</v>
      </c>
      <c r="C2287" s="16" t="str">
        <f t="shared" si="35"/>
        <v>070 - 014</v>
      </c>
      <c r="D2287" s="52" t="s">
        <v>34487</v>
      </c>
      <c r="E2287" s="52" t="s">
        <v>23672</v>
      </c>
      <c r="F2287" s="16" t="s">
        <v>24715</v>
      </c>
      <c r="G2287" s="16" t="s">
        <v>23671</v>
      </c>
      <c r="H2287" s="16" t="s">
        <v>10748</v>
      </c>
      <c r="I2287" s="16" t="s">
        <v>3062</v>
      </c>
    </row>
    <row r="2288" spans="1:14">
      <c r="A2288" s="16" t="s">
        <v>12651</v>
      </c>
      <c r="B2288" s="52" t="s">
        <v>21713</v>
      </c>
      <c r="C2288" s="16" t="str">
        <f t="shared" si="35"/>
        <v>004 - 052</v>
      </c>
      <c r="D2288" s="52" t="s">
        <v>34487</v>
      </c>
      <c r="E2288" s="52" t="s">
        <v>10758</v>
      </c>
      <c r="F2288" s="16" t="s">
        <v>27830</v>
      </c>
      <c r="G2288" s="16" t="s">
        <v>10757</v>
      </c>
      <c r="H2288" s="16" t="s">
        <v>10732</v>
      </c>
      <c r="I2288" s="16" t="s">
        <v>12652</v>
      </c>
      <c r="J2288" s="16"/>
    </row>
    <row r="2289" spans="1:10">
      <c r="A2289" s="16" t="s">
        <v>34239</v>
      </c>
      <c r="B2289" s="52" t="s">
        <v>27182</v>
      </c>
      <c r="C2289" s="16" t="str">
        <f t="shared" si="35"/>
        <v>060 - 020</v>
      </c>
      <c r="D2289" s="52" t="s">
        <v>34487</v>
      </c>
      <c r="E2289" s="52" t="s">
        <v>10737</v>
      </c>
      <c r="F2289" s="16" t="s">
        <v>24907</v>
      </c>
      <c r="G2289" s="16" t="s">
        <v>10736</v>
      </c>
      <c r="H2289" s="16" t="s">
        <v>20396</v>
      </c>
      <c r="I2289" s="16" t="s">
        <v>34240</v>
      </c>
    </row>
    <row r="2290" spans="1:10">
      <c r="A2290" s="16" t="s">
        <v>7374</v>
      </c>
      <c r="B2290" s="52" t="s">
        <v>4167</v>
      </c>
      <c r="C2290" s="16" t="str">
        <f t="shared" si="35"/>
        <v>022 - 820</v>
      </c>
      <c r="D2290" s="52"/>
      <c r="E2290" s="52" t="s">
        <v>4777</v>
      </c>
      <c r="F2290" s="16"/>
      <c r="G2290" s="16" t="s">
        <v>4776</v>
      </c>
      <c r="H2290" s="16" t="s">
        <v>4778</v>
      </c>
      <c r="I2290" s="16" t="s">
        <v>2821</v>
      </c>
      <c r="J2290" s="16" t="s">
        <v>34487</v>
      </c>
    </row>
    <row r="2291" spans="1:10">
      <c r="A2291" s="16" t="s">
        <v>8831</v>
      </c>
      <c r="B2291" s="52" t="s">
        <v>27038</v>
      </c>
      <c r="C2291" s="16" t="str">
        <f t="shared" si="35"/>
        <v>012 - 043</v>
      </c>
      <c r="D2291" s="52" t="s">
        <v>34487</v>
      </c>
      <c r="E2291" s="52" t="s">
        <v>18879</v>
      </c>
      <c r="F2291" s="16" t="s">
        <v>6417</v>
      </c>
      <c r="G2291" s="16" t="s">
        <v>26253</v>
      </c>
      <c r="H2291" s="16" t="s">
        <v>32666</v>
      </c>
      <c r="I2291" s="16" t="s">
        <v>8832</v>
      </c>
    </row>
    <row r="2292" spans="1:10">
      <c r="A2292" s="16" t="s">
        <v>11573</v>
      </c>
      <c r="B2292" s="52" t="s">
        <v>3990</v>
      </c>
      <c r="C2292" s="16" t="str">
        <f t="shared" si="35"/>
        <v>018 - 039</v>
      </c>
      <c r="D2292" s="52" t="s">
        <v>36059</v>
      </c>
      <c r="E2292" s="52" t="s">
        <v>35975</v>
      </c>
      <c r="F2292" s="16" t="s">
        <v>11669</v>
      </c>
      <c r="G2292" s="16" t="s">
        <v>35974</v>
      </c>
      <c r="H2292" s="16" t="s">
        <v>32666</v>
      </c>
      <c r="I2292" s="16" t="s">
        <v>11670</v>
      </c>
    </row>
    <row r="2293" spans="1:10">
      <c r="A2293" s="16" t="s">
        <v>32017</v>
      </c>
      <c r="B2293" s="52" t="s">
        <v>6483</v>
      </c>
      <c r="C2293" s="16" t="str">
        <f t="shared" si="35"/>
        <v>037 - 017</v>
      </c>
      <c r="D2293" s="52" t="s">
        <v>36059</v>
      </c>
      <c r="E2293" s="52" t="s">
        <v>30682</v>
      </c>
      <c r="F2293" s="16" t="s">
        <v>15516</v>
      </c>
      <c r="G2293" s="16" t="s">
        <v>30681</v>
      </c>
      <c r="H2293" s="16" t="s">
        <v>35981</v>
      </c>
      <c r="I2293" s="16" t="s">
        <v>32018</v>
      </c>
      <c r="J2293" s="16"/>
    </row>
    <row r="2294" spans="1:10">
      <c r="A2294" s="16" t="s">
        <v>8523</v>
      </c>
      <c r="B2294" s="52" t="s">
        <v>15532</v>
      </c>
      <c r="C2294" s="16" t="str">
        <f t="shared" si="35"/>
        <v>061 - 025</v>
      </c>
      <c r="D2294" s="52" t="s">
        <v>34487</v>
      </c>
      <c r="E2294" s="52" t="s">
        <v>26249</v>
      </c>
      <c r="F2294" s="16" t="s">
        <v>8524</v>
      </c>
      <c r="G2294" s="16" t="s">
        <v>26248</v>
      </c>
      <c r="H2294" s="16" t="s">
        <v>30282</v>
      </c>
      <c r="I2294" s="16" t="s">
        <v>8525</v>
      </c>
    </row>
    <row r="2295" spans="1:10">
      <c r="A2295" s="16" t="s">
        <v>8923</v>
      </c>
      <c r="B2295" s="52" t="s">
        <v>17141</v>
      </c>
      <c r="C2295" s="16" t="str">
        <f t="shared" si="35"/>
        <v>014 - 014</v>
      </c>
      <c r="D2295" s="52" t="s">
        <v>34487</v>
      </c>
      <c r="E2295" s="52" t="s">
        <v>31453</v>
      </c>
      <c r="F2295" s="16" t="s">
        <v>30450</v>
      </c>
      <c r="G2295" s="16" t="s">
        <v>31452</v>
      </c>
      <c r="H2295" s="16" t="s">
        <v>32666</v>
      </c>
      <c r="I2295" s="16" t="s">
        <v>8924</v>
      </c>
    </row>
    <row r="2296" spans="1:10">
      <c r="A2296" s="16" t="s">
        <v>21926</v>
      </c>
      <c r="B2296" s="52" t="s">
        <v>3571</v>
      </c>
      <c r="C2296" s="16" t="str">
        <f t="shared" si="35"/>
        <v>005 - 028</v>
      </c>
      <c r="D2296" s="52" t="s">
        <v>36059</v>
      </c>
      <c r="E2296" s="52" t="s">
        <v>18693</v>
      </c>
      <c r="F2296" s="16" t="s">
        <v>19307</v>
      </c>
      <c r="G2296" s="16" t="s">
        <v>18692</v>
      </c>
      <c r="H2296" s="16" t="s">
        <v>10732</v>
      </c>
      <c r="I2296" s="16" t="s">
        <v>19308</v>
      </c>
      <c r="J2296" s="16"/>
    </row>
    <row r="2297" spans="1:10">
      <c r="A2297" s="16" t="s">
        <v>5627</v>
      </c>
      <c r="B2297" s="52" t="s">
        <v>26929</v>
      </c>
      <c r="C2297" s="16" t="str">
        <f t="shared" si="35"/>
        <v>013 - 057</v>
      </c>
      <c r="D2297" s="52" t="s">
        <v>36059</v>
      </c>
      <c r="E2297" s="52" t="s">
        <v>26240</v>
      </c>
      <c r="F2297" s="16" t="s">
        <v>10426</v>
      </c>
      <c r="G2297" s="16" t="s">
        <v>26239</v>
      </c>
      <c r="H2297" s="16" t="s">
        <v>32666</v>
      </c>
      <c r="I2297" s="16" t="s">
        <v>23270</v>
      </c>
      <c r="J2297" s="16" t="s">
        <v>7990</v>
      </c>
    </row>
    <row r="2298" spans="1:10">
      <c r="A2298" s="16" t="s">
        <v>23268</v>
      </c>
      <c r="B2298" s="52" t="s">
        <v>2358</v>
      </c>
      <c r="C2298" s="16" t="str">
        <f t="shared" si="35"/>
        <v>097 - 019</v>
      </c>
      <c r="D2298" s="52" t="s">
        <v>36059</v>
      </c>
      <c r="E2298" s="52" t="s">
        <v>26245</v>
      </c>
      <c r="F2298" s="16" t="s">
        <v>23269</v>
      </c>
      <c r="G2298" s="16" t="s">
        <v>26244</v>
      </c>
      <c r="H2298" s="16" t="s">
        <v>32666</v>
      </c>
      <c r="I2298" s="16" t="s">
        <v>23270</v>
      </c>
    </row>
    <row r="2299" spans="1:10">
      <c r="A2299" s="16" t="s">
        <v>18776</v>
      </c>
      <c r="B2299" s="52" t="s">
        <v>35441</v>
      </c>
      <c r="C2299" s="16" t="str">
        <f t="shared" si="35"/>
        <v>063 - 025</v>
      </c>
      <c r="D2299" s="52" t="s">
        <v>36059</v>
      </c>
      <c r="E2299" s="52" t="s">
        <v>30281</v>
      </c>
      <c r="F2299" s="16" t="s">
        <v>36821</v>
      </c>
      <c r="G2299" s="16" t="s">
        <v>30319</v>
      </c>
      <c r="H2299" s="16" t="s">
        <v>30282</v>
      </c>
      <c r="I2299" s="16" t="s">
        <v>18777</v>
      </c>
      <c r="J2299" s="16"/>
    </row>
    <row r="2300" spans="1:10">
      <c r="A2300" s="16" t="s">
        <v>33019</v>
      </c>
      <c r="B2300" s="52" t="s">
        <v>4168</v>
      </c>
      <c r="C2300" s="16" t="str">
        <f t="shared" si="35"/>
        <v>022 - 047</v>
      </c>
      <c r="D2300" s="52" t="s">
        <v>34487</v>
      </c>
      <c r="E2300" s="52" t="s">
        <v>4777</v>
      </c>
      <c r="F2300" s="16" t="s">
        <v>7720</v>
      </c>
      <c r="G2300" s="16" t="s">
        <v>4776</v>
      </c>
      <c r="H2300" s="16" t="s">
        <v>4778</v>
      </c>
      <c r="I2300" s="16" t="s">
        <v>33020</v>
      </c>
    </row>
    <row r="2301" spans="1:10">
      <c r="A2301" s="16" t="s">
        <v>34711</v>
      </c>
      <c r="B2301" s="52" t="s">
        <v>12618</v>
      </c>
      <c r="C2301" s="16" t="str">
        <f t="shared" si="35"/>
        <v>026 - 013</v>
      </c>
      <c r="D2301" s="52" t="s">
        <v>36059</v>
      </c>
      <c r="E2301" s="52" t="s">
        <v>8857</v>
      </c>
      <c r="F2301" s="16" t="s">
        <v>8855</v>
      </c>
      <c r="G2301" s="16" t="s">
        <v>8856</v>
      </c>
      <c r="H2301" s="16" t="s">
        <v>32660</v>
      </c>
      <c r="I2301" s="16" t="s">
        <v>34712</v>
      </c>
    </row>
    <row r="2302" spans="1:10">
      <c r="A2302" s="16" t="s">
        <v>13755</v>
      </c>
      <c r="B2302" s="52" t="s">
        <v>7173</v>
      </c>
      <c r="C2302" s="16" t="str">
        <f t="shared" si="35"/>
        <v>037 - 018</v>
      </c>
      <c r="D2302" s="52" t="s">
        <v>34487</v>
      </c>
      <c r="E2302" s="52" t="s">
        <v>30682</v>
      </c>
      <c r="F2302" s="16" t="s">
        <v>15516</v>
      </c>
      <c r="G2302" s="16" t="s">
        <v>30681</v>
      </c>
      <c r="H2302" s="16" t="s">
        <v>35981</v>
      </c>
      <c r="I2302" s="16" t="s">
        <v>37314</v>
      </c>
    </row>
    <row r="2303" spans="1:10">
      <c r="A2303" s="16" t="s">
        <v>10884</v>
      </c>
      <c r="B2303" s="52" t="s">
        <v>14367</v>
      </c>
      <c r="C2303" s="16" t="str">
        <f t="shared" si="35"/>
        <v>025 - 009</v>
      </c>
      <c r="D2303" s="52" t="s">
        <v>34487</v>
      </c>
      <c r="E2303" s="52" t="s">
        <v>36071</v>
      </c>
      <c r="F2303" s="16" t="s">
        <v>10885</v>
      </c>
      <c r="G2303" s="16" t="s">
        <v>36070</v>
      </c>
      <c r="H2303" s="16" t="s">
        <v>32660</v>
      </c>
      <c r="I2303" s="16" t="s">
        <v>10886</v>
      </c>
      <c r="J2303" s="16"/>
    </row>
    <row r="2304" spans="1:10">
      <c r="A2304" s="16" t="s">
        <v>37008</v>
      </c>
      <c r="B2304" s="52" t="s">
        <v>13262</v>
      </c>
      <c r="C2304" s="16" t="str">
        <f t="shared" si="35"/>
        <v>013 - 849</v>
      </c>
      <c r="D2304" s="52"/>
      <c r="E2304" s="52" t="s">
        <v>26240</v>
      </c>
      <c r="F2304" s="16"/>
      <c r="G2304" s="16" t="s">
        <v>26239</v>
      </c>
      <c r="H2304" s="16" t="s">
        <v>32666</v>
      </c>
      <c r="I2304" s="16" t="s">
        <v>37009</v>
      </c>
      <c r="J2304" s="16" t="s">
        <v>34487</v>
      </c>
    </row>
    <row r="2305" spans="1:10">
      <c r="A2305" s="16" t="s">
        <v>15321</v>
      </c>
      <c r="B2305" s="52" t="s">
        <v>4169</v>
      </c>
      <c r="C2305" s="16" t="str">
        <f t="shared" ref="C2305:C2368" si="36">MID(A2305,1,3) &amp;" - " &amp;MID(A2305,4,3)</f>
        <v>022 - 048</v>
      </c>
      <c r="D2305" s="52" t="s">
        <v>34487</v>
      </c>
      <c r="E2305" s="52" t="s">
        <v>4777</v>
      </c>
      <c r="F2305" s="16" t="s">
        <v>37407</v>
      </c>
      <c r="G2305" s="16" t="s">
        <v>4776</v>
      </c>
      <c r="H2305" s="16" t="s">
        <v>4778</v>
      </c>
      <c r="I2305" s="16" t="s">
        <v>37408</v>
      </c>
      <c r="J2305" s="16"/>
    </row>
    <row r="2306" spans="1:10">
      <c r="A2306" s="16" t="s">
        <v>21946</v>
      </c>
      <c r="B2306" s="52" t="s">
        <v>13263</v>
      </c>
      <c r="C2306" s="16" t="str">
        <f t="shared" si="36"/>
        <v>013 - 850</v>
      </c>
      <c r="D2306" s="52"/>
      <c r="E2306" s="52" t="s">
        <v>26240</v>
      </c>
      <c r="F2306" s="16"/>
      <c r="G2306" s="16" t="s">
        <v>26239</v>
      </c>
      <c r="H2306" s="16" t="s">
        <v>32666</v>
      </c>
      <c r="I2306" s="16" t="s">
        <v>21947</v>
      </c>
      <c r="J2306" s="16" t="s">
        <v>34487</v>
      </c>
    </row>
    <row r="2307" spans="1:10">
      <c r="A2307" s="16" t="s">
        <v>1259</v>
      </c>
      <c r="B2307" s="52" t="s">
        <v>37049</v>
      </c>
      <c r="C2307" s="16" t="str">
        <f t="shared" si="36"/>
        <v>070 - 801</v>
      </c>
      <c r="D2307" s="52"/>
      <c r="E2307" s="52" t="s">
        <v>23672</v>
      </c>
      <c r="F2307" s="16"/>
      <c r="G2307" s="16" t="s">
        <v>23671</v>
      </c>
      <c r="H2307" s="16" t="s">
        <v>10748</v>
      </c>
      <c r="I2307" s="16" t="s">
        <v>1260</v>
      </c>
      <c r="J2307" s="16" t="s">
        <v>34487</v>
      </c>
    </row>
    <row r="2308" spans="1:10">
      <c r="A2308" s="16" t="s">
        <v>9202</v>
      </c>
      <c r="B2308" s="52" t="s">
        <v>4480</v>
      </c>
      <c r="C2308" s="16" t="str">
        <f t="shared" si="36"/>
        <v>059 - 801</v>
      </c>
      <c r="D2308" s="52"/>
      <c r="E2308" s="52" t="s">
        <v>37309</v>
      </c>
      <c r="F2308" s="16"/>
      <c r="G2308" s="16" t="s">
        <v>37308</v>
      </c>
      <c r="H2308" s="16" t="s">
        <v>20396</v>
      </c>
      <c r="I2308" s="16" t="s">
        <v>9203</v>
      </c>
      <c r="J2308" s="16" t="s">
        <v>34487</v>
      </c>
    </row>
    <row r="2309" spans="1:10">
      <c r="A2309" s="16" t="s">
        <v>28718</v>
      </c>
      <c r="B2309" s="52" t="s">
        <v>14235</v>
      </c>
      <c r="C2309" s="16" t="str">
        <f t="shared" si="36"/>
        <v>020 - 016</v>
      </c>
      <c r="D2309" s="52" t="s">
        <v>36059</v>
      </c>
      <c r="E2309" s="52" t="s">
        <v>26789</v>
      </c>
      <c r="F2309" s="16" t="s">
        <v>23028</v>
      </c>
      <c r="G2309" s="16" t="s">
        <v>26788</v>
      </c>
      <c r="H2309" s="16" t="s">
        <v>32666</v>
      </c>
      <c r="I2309" s="16" t="s">
        <v>23029</v>
      </c>
    </row>
    <row r="2310" spans="1:10">
      <c r="A2310" s="16" t="s">
        <v>9204</v>
      </c>
      <c r="B2310" s="52" t="s">
        <v>33714</v>
      </c>
      <c r="C2310" s="16" t="str">
        <f t="shared" si="36"/>
        <v>076 - 801</v>
      </c>
      <c r="D2310" s="52"/>
      <c r="E2310" s="52" t="s">
        <v>13510</v>
      </c>
      <c r="F2310" s="16"/>
      <c r="G2310" s="16" t="s">
        <v>13509</v>
      </c>
      <c r="H2310" s="16" t="s">
        <v>13511</v>
      </c>
      <c r="I2310" s="16" t="s">
        <v>9205</v>
      </c>
      <c r="J2310" s="16" t="s">
        <v>34487</v>
      </c>
    </row>
    <row r="2311" spans="1:10">
      <c r="A2311" s="16" t="s">
        <v>17831</v>
      </c>
      <c r="B2311" s="52" t="s">
        <v>23778</v>
      </c>
      <c r="C2311" s="16" t="str">
        <f t="shared" si="36"/>
        <v>071 - 015</v>
      </c>
      <c r="D2311" s="52" t="s">
        <v>36059</v>
      </c>
      <c r="E2311" s="52" t="s">
        <v>13516</v>
      </c>
      <c r="F2311" s="16" t="s">
        <v>17854</v>
      </c>
      <c r="G2311" s="16" t="s">
        <v>13515</v>
      </c>
      <c r="H2311" s="16" t="s">
        <v>37422</v>
      </c>
      <c r="I2311" s="16" t="s">
        <v>17855</v>
      </c>
    </row>
    <row r="2312" spans="1:10">
      <c r="A2312" s="16" t="s">
        <v>9156</v>
      </c>
      <c r="B2312" s="52" t="s">
        <v>33715</v>
      </c>
      <c r="C2312" s="16" t="str">
        <f t="shared" si="36"/>
        <v>076 - 022</v>
      </c>
      <c r="D2312" s="52" t="s">
        <v>34487</v>
      </c>
      <c r="E2312" s="52" t="s">
        <v>13510</v>
      </c>
      <c r="F2312" s="16" t="s">
        <v>9157</v>
      </c>
      <c r="G2312" s="16" t="s">
        <v>13509</v>
      </c>
      <c r="H2312" s="16" t="s">
        <v>13511</v>
      </c>
      <c r="I2312" s="16" t="s">
        <v>9158</v>
      </c>
      <c r="J2312" s="16"/>
    </row>
    <row r="2313" spans="1:10">
      <c r="A2313" s="16" t="s">
        <v>22217</v>
      </c>
      <c r="B2313" s="52" t="s">
        <v>33716</v>
      </c>
      <c r="C2313" s="16" t="str">
        <f t="shared" si="36"/>
        <v>076 - 023</v>
      </c>
      <c r="D2313" s="52" t="s">
        <v>34487</v>
      </c>
      <c r="E2313" s="52" t="s">
        <v>13510</v>
      </c>
      <c r="F2313" s="16" t="s">
        <v>9157</v>
      </c>
      <c r="G2313" s="16" t="s">
        <v>13509</v>
      </c>
      <c r="H2313" s="16" t="s">
        <v>13511</v>
      </c>
      <c r="I2313" s="16" t="s">
        <v>17522</v>
      </c>
    </row>
    <row r="2314" spans="1:10">
      <c r="A2314" s="16" t="s">
        <v>12680</v>
      </c>
      <c r="B2314" s="52" t="s">
        <v>16490</v>
      </c>
      <c r="C2314" s="16" t="str">
        <f t="shared" si="36"/>
        <v>071 - 016</v>
      </c>
      <c r="D2314" s="52" t="s">
        <v>34487</v>
      </c>
      <c r="E2314" s="52" t="s">
        <v>13516</v>
      </c>
      <c r="F2314" s="16" t="s">
        <v>19132</v>
      </c>
      <c r="G2314" s="16" t="s">
        <v>13515</v>
      </c>
      <c r="H2314" s="16" t="s">
        <v>37422</v>
      </c>
      <c r="I2314" s="16" t="s">
        <v>12681</v>
      </c>
    </row>
    <row r="2315" spans="1:10">
      <c r="A2315" s="16" t="s">
        <v>13614</v>
      </c>
      <c r="B2315" s="52" t="s">
        <v>9645</v>
      </c>
      <c r="C2315" s="16" t="str">
        <f t="shared" si="36"/>
        <v>083 - 014</v>
      </c>
      <c r="D2315" s="52" t="s">
        <v>34487</v>
      </c>
      <c r="E2315" s="52" t="s">
        <v>21246</v>
      </c>
      <c r="F2315" s="16" t="s">
        <v>3376</v>
      </c>
      <c r="G2315" s="16" t="s">
        <v>21245</v>
      </c>
      <c r="H2315" s="16" t="s">
        <v>29917</v>
      </c>
      <c r="I2315" s="16" t="s">
        <v>13615</v>
      </c>
    </row>
    <row r="2316" spans="1:10">
      <c r="A2316" s="16" t="s">
        <v>22892</v>
      </c>
      <c r="B2316" s="52" t="s">
        <v>21714</v>
      </c>
      <c r="C2316" s="16" t="str">
        <f t="shared" si="36"/>
        <v>004 - 053</v>
      </c>
      <c r="D2316" s="52" t="s">
        <v>34487</v>
      </c>
      <c r="E2316" s="52" t="s">
        <v>10758</v>
      </c>
      <c r="F2316" s="16" t="s">
        <v>5763</v>
      </c>
      <c r="G2316" s="16" t="s">
        <v>10757</v>
      </c>
      <c r="H2316" s="16" t="s">
        <v>10732</v>
      </c>
      <c r="I2316" s="16" t="s">
        <v>22893</v>
      </c>
      <c r="J2316" s="16"/>
    </row>
    <row r="2317" spans="1:10">
      <c r="A2317" s="16" t="s">
        <v>22115</v>
      </c>
      <c r="B2317" s="52" t="s">
        <v>13264</v>
      </c>
      <c r="C2317" s="16" t="str">
        <f t="shared" si="36"/>
        <v>013 - 058</v>
      </c>
      <c r="D2317" s="52" t="s">
        <v>34487</v>
      </c>
      <c r="E2317" s="52" t="s">
        <v>26240</v>
      </c>
      <c r="F2317" s="16" t="s">
        <v>36343</v>
      </c>
      <c r="G2317" s="16" t="s">
        <v>26239</v>
      </c>
      <c r="H2317" s="16" t="s">
        <v>32666</v>
      </c>
      <c r="I2317" s="16" t="s">
        <v>22116</v>
      </c>
      <c r="J2317" s="16"/>
    </row>
    <row r="2318" spans="1:10">
      <c r="A2318" s="16" t="s">
        <v>11296</v>
      </c>
      <c r="B2318" s="52" t="s">
        <v>12827</v>
      </c>
      <c r="C2318" s="16" t="str">
        <f t="shared" si="36"/>
        <v>029 - 012</v>
      </c>
      <c r="D2318" s="52" t="s">
        <v>36059</v>
      </c>
      <c r="E2318" s="52" t="s">
        <v>25917</v>
      </c>
      <c r="F2318" s="16" t="s">
        <v>11297</v>
      </c>
      <c r="G2318" s="16" t="s">
        <v>25916</v>
      </c>
      <c r="H2318" s="16" t="s">
        <v>32660</v>
      </c>
      <c r="I2318" s="16" t="s">
        <v>11298</v>
      </c>
    </row>
    <row r="2319" spans="1:10">
      <c r="A2319" s="16" t="s">
        <v>15405</v>
      </c>
      <c r="B2319" s="52" t="s">
        <v>37050</v>
      </c>
      <c r="C2319" s="16" t="str">
        <f t="shared" si="36"/>
        <v>070 - 015</v>
      </c>
      <c r="D2319" s="52" t="s">
        <v>34487</v>
      </c>
      <c r="E2319" s="52" t="s">
        <v>23672</v>
      </c>
      <c r="F2319" s="16" t="s">
        <v>15459</v>
      </c>
      <c r="G2319" s="16" t="s">
        <v>23671</v>
      </c>
      <c r="H2319" s="16" t="s">
        <v>10748</v>
      </c>
      <c r="I2319" s="16" t="s">
        <v>15460</v>
      </c>
    </row>
    <row r="2320" spans="1:10">
      <c r="A2320" s="16" t="s">
        <v>32718</v>
      </c>
      <c r="B2320" s="52" t="s">
        <v>33717</v>
      </c>
      <c r="C2320" s="16" t="str">
        <f t="shared" si="36"/>
        <v>076 - 024</v>
      </c>
      <c r="D2320" s="52" t="s">
        <v>34487</v>
      </c>
      <c r="E2320" s="52" t="s">
        <v>13510</v>
      </c>
      <c r="F2320" s="16" t="s">
        <v>13508</v>
      </c>
      <c r="G2320" s="16" t="s">
        <v>13509</v>
      </c>
      <c r="H2320" s="16" t="s">
        <v>13511</v>
      </c>
      <c r="I2320" s="16" t="s">
        <v>32719</v>
      </c>
    </row>
    <row r="2321" spans="1:10">
      <c r="A2321" s="16" t="s">
        <v>18307</v>
      </c>
      <c r="B2321" s="52" t="s">
        <v>2527</v>
      </c>
      <c r="C2321" s="16" t="str">
        <f t="shared" si="36"/>
        <v>083 - 015</v>
      </c>
      <c r="D2321" s="52" t="s">
        <v>34487</v>
      </c>
      <c r="E2321" s="52" t="s">
        <v>21246</v>
      </c>
      <c r="F2321" s="16" t="s">
        <v>3270</v>
      </c>
      <c r="G2321" s="16" t="s">
        <v>21245</v>
      </c>
      <c r="H2321" s="16" t="s">
        <v>29917</v>
      </c>
      <c r="I2321" s="16" t="s">
        <v>18308</v>
      </c>
    </row>
    <row r="2322" spans="1:10">
      <c r="A2322" s="16" t="s">
        <v>11950</v>
      </c>
      <c r="B2322" s="52" t="s">
        <v>27039</v>
      </c>
      <c r="C2322" s="16" t="str">
        <f t="shared" si="36"/>
        <v>012 - 835</v>
      </c>
      <c r="D2322" s="52"/>
      <c r="E2322" s="52" t="s">
        <v>18879</v>
      </c>
      <c r="F2322" s="16"/>
      <c r="G2322" s="16" t="s">
        <v>26253</v>
      </c>
      <c r="H2322" s="16" t="s">
        <v>32666</v>
      </c>
      <c r="I2322" s="16" t="s">
        <v>11951</v>
      </c>
      <c r="J2322" s="16" t="s">
        <v>34487</v>
      </c>
    </row>
    <row r="2323" spans="1:10">
      <c r="A2323" s="16" t="s">
        <v>29961</v>
      </c>
      <c r="B2323" s="52" t="s">
        <v>3991</v>
      </c>
      <c r="C2323" s="16" t="str">
        <f t="shared" si="36"/>
        <v>018 - 040</v>
      </c>
      <c r="D2323" s="52" t="s">
        <v>36059</v>
      </c>
      <c r="E2323" s="52" t="s">
        <v>35975</v>
      </c>
      <c r="F2323" s="16" t="s">
        <v>11669</v>
      </c>
      <c r="G2323" s="16" t="s">
        <v>35974</v>
      </c>
      <c r="H2323" s="16" t="s">
        <v>32666</v>
      </c>
      <c r="I2323" s="16" t="s">
        <v>29962</v>
      </c>
      <c r="J2323" s="16"/>
    </row>
    <row r="2324" spans="1:10">
      <c r="A2324" s="16" t="s">
        <v>27517</v>
      </c>
      <c r="B2324" s="52" t="s">
        <v>12828</v>
      </c>
      <c r="C2324" s="16" t="str">
        <f t="shared" si="36"/>
        <v>029 - 013</v>
      </c>
      <c r="D2324" s="52" t="s">
        <v>36059</v>
      </c>
      <c r="E2324" s="52" t="s">
        <v>25917</v>
      </c>
      <c r="F2324" s="16" t="s">
        <v>5790</v>
      </c>
      <c r="G2324" s="16" t="s">
        <v>25916</v>
      </c>
      <c r="H2324" s="16" t="s">
        <v>32660</v>
      </c>
      <c r="I2324" s="16" t="s">
        <v>27518</v>
      </c>
    </row>
    <row r="2325" spans="1:10">
      <c r="A2325" s="16" t="s">
        <v>3001</v>
      </c>
      <c r="B2325" s="52" t="s">
        <v>31852</v>
      </c>
      <c r="C2325" s="16" t="str">
        <f t="shared" si="36"/>
        <v>093 - 011</v>
      </c>
      <c r="D2325" s="52" t="s">
        <v>34487</v>
      </c>
      <c r="E2325" s="52" t="s">
        <v>14112</v>
      </c>
      <c r="F2325" s="16" t="s">
        <v>10897</v>
      </c>
      <c r="G2325" s="16" t="s">
        <v>14111</v>
      </c>
      <c r="H2325" s="16" t="s">
        <v>30334</v>
      </c>
      <c r="I2325" s="16" t="s">
        <v>3002</v>
      </c>
    </row>
    <row r="2326" spans="1:10">
      <c r="A2326" s="16" t="s">
        <v>34807</v>
      </c>
      <c r="B2326" s="52" t="s">
        <v>35817</v>
      </c>
      <c r="C2326" s="16" t="str">
        <f t="shared" si="36"/>
        <v>035 - 015</v>
      </c>
      <c r="D2326" s="52" t="s">
        <v>36059</v>
      </c>
      <c r="E2326" s="52" t="s">
        <v>30432</v>
      </c>
      <c r="F2326" s="16" t="s">
        <v>34808</v>
      </c>
      <c r="G2326" s="16" t="s">
        <v>30431</v>
      </c>
      <c r="H2326" s="16" t="s">
        <v>35981</v>
      </c>
      <c r="I2326" s="16" t="s">
        <v>27311</v>
      </c>
      <c r="J2326" s="16"/>
    </row>
    <row r="2327" spans="1:10">
      <c r="A2327" s="16" t="s">
        <v>21432</v>
      </c>
      <c r="B2327" s="52" t="s">
        <v>35818</v>
      </c>
      <c r="C2327" s="16" t="str">
        <f t="shared" si="36"/>
        <v>035 - 016</v>
      </c>
      <c r="D2327" s="52" t="s">
        <v>34487</v>
      </c>
      <c r="E2327" s="52" t="s">
        <v>30432</v>
      </c>
      <c r="F2327" s="16" t="s">
        <v>21433</v>
      </c>
      <c r="G2327" s="16" t="s">
        <v>30431</v>
      </c>
      <c r="H2327" s="16" t="s">
        <v>35981</v>
      </c>
      <c r="I2327" s="16" t="s">
        <v>21434</v>
      </c>
    </row>
    <row r="2328" spans="1:10">
      <c r="A2328" s="16" t="s">
        <v>32250</v>
      </c>
      <c r="B2328" s="52" t="s">
        <v>4170</v>
      </c>
      <c r="C2328" s="16" t="str">
        <f t="shared" si="36"/>
        <v>022 - 049</v>
      </c>
      <c r="D2328" s="52" t="s">
        <v>34487</v>
      </c>
      <c r="E2328" s="52" t="s">
        <v>4777</v>
      </c>
      <c r="F2328" s="16" t="s">
        <v>16232</v>
      </c>
      <c r="G2328" s="16" t="s">
        <v>4776</v>
      </c>
      <c r="H2328" s="16" t="s">
        <v>4778</v>
      </c>
      <c r="I2328" s="16" t="s">
        <v>30907</v>
      </c>
    </row>
    <row r="2329" spans="1:10">
      <c r="A2329" s="16" t="s">
        <v>20693</v>
      </c>
      <c r="B2329" s="52" t="s">
        <v>3572</v>
      </c>
      <c r="C2329" s="16" t="str">
        <f t="shared" si="36"/>
        <v>005 - 029</v>
      </c>
      <c r="D2329" s="52" t="s">
        <v>36059</v>
      </c>
      <c r="E2329" s="52" t="s">
        <v>18693</v>
      </c>
      <c r="F2329" s="16" t="s">
        <v>20694</v>
      </c>
      <c r="G2329" s="16" t="s">
        <v>18692</v>
      </c>
      <c r="H2329" s="16" t="s">
        <v>10732</v>
      </c>
      <c r="I2329" s="16" t="s">
        <v>20695</v>
      </c>
    </row>
    <row r="2330" spans="1:10">
      <c r="A2330" s="16" t="s">
        <v>30735</v>
      </c>
      <c r="B2330" s="52" t="s">
        <v>1541</v>
      </c>
      <c r="C2330" s="16" t="str">
        <f t="shared" si="36"/>
        <v>052 - 006</v>
      </c>
      <c r="D2330" s="52" t="s">
        <v>34487</v>
      </c>
      <c r="E2330" s="52" t="s">
        <v>3327</v>
      </c>
      <c r="F2330" s="16" t="s">
        <v>30736</v>
      </c>
      <c r="G2330" s="16" t="s">
        <v>28833</v>
      </c>
      <c r="H2330" s="16" t="s">
        <v>30328</v>
      </c>
      <c r="I2330" s="16" t="s">
        <v>30737</v>
      </c>
    </row>
    <row r="2331" spans="1:10">
      <c r="A2331" s="16" t="s">
        <v>17724</v>
      </c>
      <c r="B2331" s="52" t="s">
        <v>13358</v>
      </c>
      <c r="C2331" s="16" t="str">
        <f t="shared" si="36"/>
        <v>098 - 013</v>
      </c>
      <c r="D2331" s="52" t="s">
        <v>36059</v>
      </c>
      <c r="E2331" s="52" t="s">
        <v>10711</v>
      </c>
      <c r="F2331" s="16" t="s">
        <v>17725</v>
      </c>
      <c r="G2331" s="16" t="s">
        <v>10710</v>
      </c>
      <c r="H2331" s="16" t="s">
        <v>32666</v>
      </c>
      <c r="I2331" s="16" t="s">
        <v>17726</v>
      </c>
    </row>
    <row r="2332" spans="1:10">
      <c r="A2332" s="16" t="s">
        <v>24728</v>
      </c>
      <c r="B2332" s="52" t="s">
        <v>33394</v>
      </c>
      <c r="C2332" s="16" t="str">
        <f t="shared" si="36"/>
        <v>015 - 063</v>
      </c>
      <c r="D2332" s="52" t="s">
        <v>36059</v>
      </c>
      <c r="E2332" s="52" t="s">
        <v>32665</v>
      </c>
      <c r="F2332" s="16" t="s">
        <v>32663</v>
      </c>
      <c r="G2332" s="16" t="s">
        <v>32664</v>
      </c>
      <c r="H2332" s="16" t="s">
        <v>32666</v>
      </c>
      <c r="I2332" s="16" t="s">
        <v>17726</v>
      </c>
      <c r="J2332" s="16" t="s">
        <v>7990</v>
      </c>
    </row>
    <row r="2333" spans="1:10">
      <c r="A2333" s="16" t="s">
        <v>32566</v>
      </c>
      <c r="B2333" s="52" t="s">
        <v>36931</v>
      </c>
      <c r="C2333" s="16" t="str">
        <f t="shared" si="36"/>
        <v>006 - 052</v>
      </c>
      <c r="D2333" s="52" t="s">
        <v>36059</v>
      </c>
      <c r="E2333" s="52" t="s">
        <v>26671</v>
      </c>
      <c r="F2333" s="16" t="s">
        <v>32567</v>
      </c>
      <c r="G2333" s="16" t="s">
        <v>26670</v>
      </c>
      <c r="H2333" s="16" t="s">
        <v>10732</v>
      </c>
      <c r="I2333" s="16" t="s">
        <v>32425</v>
      </c>
      <c r="J2333" s="16"/>
    </row>
    <row r="2334" spans="1:10">
      <c r="A2334" s="16" t="s">
        <v>1965</v>
      </c>
      <c r="B2334" s="52" t="s">
        <v>13265</v>
      </c>
      <c r="C2334" s="16" t="str">
        <f t="shared" si="36"/>
        <v>013 - 059</v>
      </c>
      <c r="D2334" s="52" t="s">
        <v>36059</v>
      </c>
      <c r="E2334" s="52" t="s">
        <v>26240</v>
      </c>
      <c r="F2334" s="16" t="s">
        <v>23421</v>
      </c>
      <c r="G2334" s="16" t="s">
        <v>26239</v>
      </c>
      <c r="H2334" s="16" t="s">
        <v>32666</v>
      </c>
      <c r="I2334" s="16" t="s">
        <v>1966</v>
      </c>
      <c r="J2334" s="16"/>
    </row>
    <row r="2335" spans="1:10">
      <c r="A2335" s="16" t="s">
        <v>28092</v>
      </c>
      <c r="B2335" s="52" t="s">
        <v>29768</v>
      </c>
      <c r="C2335" s="16" t="str">
        <f t="shared" si="36"/>
        <v>005 - 030</v>
      </c>
      <c r="D2335" s="52" t="s">
        <v>36059</v>
      </c>
      <c r="E2335" s="52" t="s">
        <v>18693</v>
      </c>
      <c r="F2335" s="16" t="s">
        <v>36051</v>
      </c>
      <c r="G2335" s="16" t="s">
        <v>18692</v>
      </c>
      <c r="H2335" s="16" t="s">
        <v>10732</v>
      </c>
      <c r="I2335" s="16" t="s">
        <v>14511</v>
      </c>
    </row>
    <row r="2336" spans="1:10">
      <c r="A2336" s="16" t="s">
        <v>9263</v>
      </c>
      <c r="B2336" s="52" t="s">
        <v>29052</v>
      </c>
      <c r="C2336" s="16" t="str">
        <f t="shared" si="36"/>
        <v>065 - 032</v>
      </c>
      <c r="D2336" s="52" t="s">
        <v>36059</v>
      </c>
      <c r="E2336" s="52" t="s">
        <v>29546</v>
      </c>
      <c r="F2336" s="16" t="s">
        <v>30272</v>
      </c>
      <c r="G2336" s="16" t="s">
        <v>29545</v>
      </c>
      <c r="H2336" s="16" t="s">
        <v>30282</v>
      </c>
      <c r="I2336" s="16" t="s">
        <v>21342</v>
      </c>
      <c r="J2336" s="16"/>
    </row>
    <row r="2337" spans="1:10">
      <c r="A2337" s="16" t="s">
        <v>24604</v>
      </c>
      <c r="B2337" s="52" t="s">
        <v>34928</v>
      </c>
      <c r="C2337" s="16" t="str">
        <f t="shared" si="36"/>
        <v>019 - 832</v>
      </c>
      <c r="D2337" s="52"/>
      <c r="E2337" s="52" t="s">
        <v>23092</v>
      </c>
      <c r="F2337" s="16"/>
      <c r="G2337" s="16" t="s">
        <v>23091</v>
      </c>
      <c r="H2337" s="16" t="s">
        <v>32666</v>
      </c>
      <c r="I2337" s="16" t="s">
        <v>24605</v>
      </c>
      <c r="J2337" s="16" t="s">
        <v>34487</v>
      </c>
    </row>
    <row r="2338" spans="1:10">
      <c r="A2338" s="16" t="s">
        <v>22288</v>
      </c>
      <c r="B2338" s="52" t="s">
        <v>11863</v>
      </c>
      <c r="C2338" s="16" t="str">
        <f t="shared" si="36"/>
        <v>023 - 022</v>
      </c>
      <c r="D2338" s="52" t="s">
        <v>36059</v>
      </c>
      <c r="E2338" s="52" t="s">
        <v>380</v>
      </c>
      <c r="F2338" s="16" t="s">
        <v>30783</v>
      </c>
      <c r="G2338" s="16" t="s">
        <v>379</v>
      </c>
      <c r="H2338" s="16" t="s">
        <v>32660</v>
      </c>
      <c r="I2338" s="16" t="s">
        <v>218</v>
      </c>
      <c r="J2338" s="16"/>
    </row>
    <row r="2339" spans="1:10">
      <c r="A2339" s="16" t="s">
        <v>19258</v>
      </c>
      <c r="B2339" s="52" t="s">
        <v>24777</v>
      </c>
      <c r="C2339" s="16" t="str">
        <f t="shared" si="36"/>
        <v>019 - 833</v>
      </c>
      <c r="D2339" s="52"/>
      <c r="E2339" s="52" t="s">
        <v>23092</v>
      </c>
      <c r="F2339" s="16"/>
      <c r="G2339" s="16" t="s">
        <v>23091</v>
      </c>
      <c r="H2339" s="16" t="s">
        <v>32666</v>
      </c>
      <c r="I2339" s="16" t="s">
        <v>19259</v>
      </c>
      <c r="J2339" s="16" t="s">
        <v>34487</v>
      </c>
    </row>
    <row r="2340" spans="1:10">
      <c r="A2340" s="16" t="s">
        <v>8138</v>
      </c>
      <c r="B2340" s="52" t="s">
        <v>30459</v>
      </c>
      <c r="C2340" s="16" t="str">
        <f t="shared" si="36"/>
        <v>019 - 834</v>
      </c>
      <c r="D2340" s="52"/>
      <c r="E2340" s="52" t="s">
        <v>23092</v>
      </c>
      <c r="F2340" s="16"/>
      <c r="G2340" s="16" t="s">
        <v>23091</v>
      </c>
      <c r="H2340" s="16" t="s">
        <v>32666</v>
      </c>
      <c r="I2340" s="16" t="s">
        <v>8139</v>
      </c>
      <c r="J2340" s="16" t="s">
        <v>34487</v>
      </c>
    </row>
    <row r="2341" spans="1:10">
      <c r="A2341" s="16" t="s">
        <v>17647</v>
      </c>
      <c r="B2341" s="52" t="s">
        <v>31220</v>
      </c>
      <c r="C2341" s="16" t="str">
        <f t="shared" si="36"/>
        <v>071 - 017</v>
      </c>
      <c r="D2341" s="52" t="s">
        <v>34487</v>
      </c>
      <c r="E2341" s="52" t="s">
        <v>13516</v>
      </c>
      <c r="F2341" s="16" t="s">
        <v>17648</v>
      </c>
      <c r="G2341" s="16" t="s">
        <v>13515</v>
      </c>
      <c r="H2341" s="16" t="s">
        <v>37422</v>
      </c>
      <c r="I2341" s="16" t="s">
        <v>17649</v>
      </c>
      <c r="J2341" s="16"/>
    </row>
    <row r="2342" spans="1:10">
      <c r="A2342" s="16" t="s">
        <v>27683</v>
      </c>
      <c r="B2342" s="52" t="s">
        <v>21715</v>
      </c>
      <c r="C2342" s="16" t="str">
        <f t="shared" si="36"/>
        <v>004 - 054</v>
      </c>
      <c r="D2342" s="52" t="s">
        <v>34487</v>
      </c>
      <c r="E2342" s="52" t="s">
        <v>10758</v>
      </c>
      <c r="F2342" s="16" t="s">
        <v>14103</v>
      </c>
      <c r="G2342" s="16" t="s">
        <v>10757</v>
      </c>
      <c r="H2342" s="16" t="s">
        <v>10732</v>
      </c>
      <c r="I2342" s="16" t="s">
        <v>27684</v>
      </c>
    </row>
    <row r="2343" spans="1:10">
      <c r="A2343" s="16" t="s">
        <v>14942</v>
      </c>
      <c r="B2343" s="52" t="s">
        <v>17857</v>
      </c>
      <c r="C2343" s="16" t="str">
        <f t="shared" si="36"/>
        <v>065 - 033</v>
      </c>
      <c r="D2343" s="52" t="s">
        <v>34487</v>
      </c>
      <c r="E2343" s="52" t="s">
        <v>29546</v>
      </c>
      <c r="F2343" s="16" t="s">
        <v>20864</v>
      </c>
      <c r="G2343" s="16" t="s">
        <v>29545</v>
      </c>
      <c r="H2343" s="16" t="s">
        <v>30282</v>
      </c>
      <c r="I2343" s="16" t="s">
        <v>5566</v>
      </c>
      <c r="J2343" s="16"/>
    </row>
    <row r="2344" spans="1:10">
      <c r="A2344" s="16" t="s">
        <v>13104</v>
      </c>
      <c r="B2344" s="52" t="s">
        <v>31573</v>
      </c>
      <c r="C2344" s="16" t="str">
        <f t="shared" si="36"/>
        <v>057 - 014</v>
      </c>
      <c r="D2344" s="52" t="s">
        <v>36059</v>
      </c>
      <c r="E2344" s="52" t="s">
        <v>18919</v>
      </c>
      <c r="F2344" s="16" t="s">
        <v>13105</v>
      </c>
      <c r="G2344" s="16" t="s">
        <v>18918</v>
      </c>
      <c r="H2344" s="16" t="s">
        <v>20396</v>
      </c>
      <c r="I2344" s="16" t="s">
        <v>13106</v>
      </c>
    </row>
    <row r="2345" spans="1:10">
      <c r="A2345" s="16" t="s">
        <v>10887</v>
      </c>
      <c r="B2345" s="52" t="s">
        <v>11264</v>
      </c>
      <c r="C2345" s="16" t="str">
        <f t="shared" si="36"/>
        <v>046 - 009</v>
      </c>
      <c r="D2345" s="52" t="s">
        <v>34487</v>
      </c>
      <c r="E2345" s="52" t="s">
        <v>8862</v>
      </c>
      <c r="F2345" s="16" t="s">
        <v>10888</v>
      </c>
      <c r="G2345" s="16" t="s">
        <v>8861</v>
      </c>
      <c r="H2345" s="16" t="s">
        <v>30328</v>
      </c>
      <c r="I2345" s="16" t="s">
        <v>10889</v>
      </c>
      <c r="J2345" s="16"/>
    </row>
    <row r="2346" spans="1:10">
      <c r="A2346" s="16" t="s">
        <v>26602</v>
      </c>
      <c r="B2346" s="52" t="s">
        <v>13498</v>
      </c>
      <c r="C2346" s="16" t="str">
        <f t="shared" si="36"/>
        <v>058 - 024</v>
      </c>
      <c r="D2346" s="52" t="s">
        <v>36059</v>
      </c>
      <c r="E2346" s="52" t="s">
        <v>10753</v>
      </c>
      <c r="F2346" s="16" t="s">
        <v>25782</v>
      </c>
      <c r="G2346" s="16" t="s">
        <v>10752</v>
      </c>
      <c r="H2346" s="16" t="s">
        <v>20396</v>
      </c>
      <c r="I2346" s="16" t="s">
        <v>26656</v>
      </c>
    </row>
    <row r="2347" spans="1:10">
      <c r="A2347" s="16" t="s">
        <v>18179</v>
      </c>
      <c r="B2347" s="52" t="s">
        <v>36652</v>
      </c>
      <c r="C2347" s="16" t="str">
        <f t="shared" si="36"/>
        <v>701 - 703</v>
      </c>
      <c r="D2347" s="52"/>
      <c r="E2347" s="52"/>
      <c r="F2347" s="16"/>
      <c r="G2347" s="16" t="s">
        <v>17441</v>
      </c>
      <c r="H2347" s="16" t="s">
        <v>10727</v>
      </c>
      <c r="I2347" s="16" t="s">
        <v>18180</v>
      </c>
      <c r="J2347" s="16" t="s">
        <v>34487</v>
      </c>
    </row>
    <row r="2348" spans="1:10">
      <c r="A2348" s="16" t="s">
        <v>19805</v>
      </c>
      <c r="B2348" s="52" t="s">
        <v>29769</v>
      </c>
      <c r="C2348" s="16" t="str">
        <f t="shared" si="36"/>
        <v>005 - 031</v>
      </c>
      <c r="D2348" s="52" t="s">
        <v>36059</v>
      </c>
      <c r="E2348" s="52" t="s">
        <v>18693</v>
      </c>
      <c r="F2348" s="16" t="s">
        <v>1296</v>
      </c>
      <c r="G2348" s="16" t="s">
        <v>18692</v>
      </c>
      <c r="H2348" s="16" t="s">
        <v>10732</v>
      </c>
      <c r="I2348" s="16" t="s">
        <v>19806</v>
      </c>
      <c r="J2348" s="16"/>
    </row>
    <row r="2349" spans="1:10">
      <c r="A2349" s="16" t="s">
        <v>11952</v>
      </c>
      <c r="B2349" s="52" t="s">
        <v>25625</v>
      </c>
      <c r="C2349" s="16" t="str">
        <f t="shared" si="36"/>
        <v>019 - 835</v>
      </c>
      <c r="D2349" s="52"/>
      <c r="E2349" s="52" t="s">
        <v>23092</v>
      </c>
      <c r="F2349" s="16"/>
      <c r="G2349" s="16" t="s">
        <v>23091</v>
      </c>
      <c r="H2349" s="16" t="s">
        <v>32666</v>
      </c>
      <c r="I2349" s="16" t="s">
        <v>11953</v>
      </c>
      <c r="J2349" s="16" t="s">
        <v>34487</v>
      </c>
    </row>
    <row r="2350" spans="1:10">
      <c r="A2350" s="16" t="s">
        <v>362</v>
      </c>
      <c r="B2350" s="52" t="s">
        <v>2014</v>
      </c>
      <c r="C2350" s="16" t="str">
        <f t="shared" si="36"/>
        <v>011 - 011</v>
      </c>
      <c r="D2350" s="52" t="s">
        <v>36059</v>
      </c>
      <c r="E2350" s="52" t="s">
        <v>34572</v>
      </c>
      <c r="F2350" s="16" t="s">
        <v>5921</v>
      </c>
      <c r="G2350" s="16" t="s">
        <v>34571</v>
      </c>
      <c r="H2350" s="16" t="s">
        <v>34573</v>
      </c>
      <c r="I2350" s="16" t="s">
        <v>5922</v>
      </c>
    </row>
    <row r="2351" spans="1:10">
      <c r="A2351" s="16" t="s">
        <v>20881</v>
      </c>
      <c r="B2351" s="52" t="s">
        <v>32197</v>
      </c>
      <c r="C2351" s="16" t="str">
        <f t="shared" si="36"/>
        <v>001 - 067</v>
      </c>
      <c r="D2351" s="52" t="s">
        <v>34487</v>
      </c>
      <c r="E2351" s="52" t="s">
        <v>37671</v>
      </c>
      <c r="F2351" s="16" t="s">
        <v>35568</v>
      </c>
      <c r="G2351" s="16" t="s">
        <v>37670</v>
      </c>
      <c r="H2351" s="16" t="s">
        <v>10732</v>
      </c>
      <c r="I2351" s="16" t="s">
        <v>36279</v>
      </c>
    </row>
    <row r="2352" spans="1:10">
      <c r="A2352" s="16" t="s">
        <v>35764</v>
      </c>
      <c r="B2352" s="52" t="s">
        <v>27183</v>
      </c>
      <c r="C2352" s="16" t="str">
        <f t="shared" si="36"/>
        <v>060 - 021</v>
      </c>
      <c r="D2352" s="52" t="s">
        <v>34487</v>
      </c>
      <c r="E2352" s="52" t="s">
        <v>10737</v>
      </c>
      <c r="F2352" s="16" t="s">
        <v>22872</v>
      </c>
      <c r="G2352" s="16" t="s">
        <v>10736</v>
      </c>
      <c r="H2352" s="16" t="s">
        <v>20396</v>
      </c>
      <c r="I2352" s="16" t="s">
        <v>35765</v>
      </c>
    </row>
    <row r="2353" spans="1:10">
      <c r="A2353" s="16" t="s">
        <v>2499</v>
      </c>
      <c r="B2353" s="52" t="s">
        <v>33362</v>
      </c>
      <c r="C2353" s="16" t="str">
        <f t="shared" si="36"/>
        <v>036 - 007</v>
      </c>
      <c r="D2353" s="52" t="s">
        <v>36059</v>
      </c>
      <c r="E2353" s="52" t="s">
        <v>37427</v>
      </c>
      <c r="F2353" s="16" t="s">
        <v>13711</v>
      </c>
      <c r="G2353" s="16" t="s">
        <v>37426</v>
      </c>
      <c r="H2353" s="16" t="s">
        <v>35981</v>
      </c>
      <c r="I2353" s="16" t="s">
        <v>13712</v>
      </c>
    </row>
    <row r="2354" spans="1:10">
      <c r="A2354" s="16" t="s">
        <v>27123</v>
      </c>
      <c r="B2354" s="52" t="s">
        <v>36932</v>
      </c>
      <c r="C2354" s="16" t="str">
        <f t="shared" si="36"/>
        <v>006 - 053</v>
      </c>
      <c r="D2354" s="52" t="s">
        <v>36059</v>
      </c>
      <c r="E2354" s="52" t="s">
        <v>26671</v>
      </c>
      <c r="F2354" s="16" t="s">
        <v>1846</v>
      </c>
      <c r="G2354" s="16" t="s">
        <v>26670</v>
      </c>
      <c r="H2354" s="16" t="s">
        <v>10732</v>
      </c>
      <c r="I2354" s="16" t="s">
        <v>1847</v>
      </c>
    </row>
    <row r="2355" spans="1:10">
      <c r="A2355" s="16" t="s">
        <v>3003</v>
      </c>
      <c r="B2355" s="52" t="s">
        <v>18116</v>
      </c>
      <c r="C2355" s="16" t="str">
        <f t="shared" si="36"/>
        <v>050 - 011</v>
      </c>
      <c r="D2355" s="52" t="s">
        <v>34487</v>
      </c>
      <c r="E2355" s="52" t="s">
        <v>25930</v>
      </c>
      <c r="F2355" s="16" t="s">
        <v>3004</v>
      </c>
      <c r="G2355" s="16" t="s">
        <v>25929</v>
      </c>
      <c r="H2355" s="16" t="s">
        <v>30328</v>
      </c>
      <c r="I2355" s="16" t="s">
        <v>3005</v>
      </c>
    </row>
    <row r="2356" spans="1:10">
      <c r="A2356" s="16" t="s">
        <v>29630</v>
      </c>
      <c r="B2356" s="52" t="s">
        <v>15736</v>
      </c>
      <c r="C2356" s="16" t="str">
        <f t="shared" si="36"/>
        <v>062 - 017</v>
      </c>
      <c r="D2356" s="52" t="s">
        <v>34487</v>
      </c>
      <c r="E2356" s="52" t="s">
        <v>1277</v>
      </c>
      <c r="F2356" s="16" t="s">
        <v>29631</v>
      </c>
      <c r="G2356" s="16" t="s">
        <v>1276</v>
      </c>
      <c r="H2356" s="16" t="s">
        <v>30282</v>
      </c>
      <c r="I2356" s="16" t="s">
        <v>36667</v>
      </c>
    </row>
    <row r="2357" spans="1:10">
      <c r="A2357" s="16" t="s">
        <v>22005</v>
      </c>
      <c r="B2357" s="52" t="s">
        <v>942</v>
      </c>
      <c r="C2357" s="16" t="str">
        <f t="shared" si="36"/>
        <v>094 - 010</v>
      </c>
      <c r="D2357" s="52" t="s">
        <v>34487</v>
      </c>
      <c r="E2357" s="52" t="s">
        <v>10747</v>
      </c>
      <c r="F2357" s="16" t="s">
        <v>22006</v>
      </c>
      <c r="G2357" s="16" t="s">
        <v>10746</v>
      </c>
      <c r="H2357" s="16" t="s">
        <v>10748</v>
      </c>
      <c r="I2357" s="16" t="s">
        <v>22776</v>
      </c>
    </row>
    <row r="2358" spans="1:10">
      <c r="A2358" s="16" t="s">
        <v>4591</v>
      </c>
      <c r="B2358" s="52" t="s">
        <v>4171</v>
      </c>
      <c r="C2358" s="16" t="str">
        <f t="shared" si="36"/>
        <v>022 - 951</v>
      </c>
      <c r="D2358" s="52"/>
      <c r="E2358" s="52" t="s">
        <v>4777</v>
      </c>
      <c r="G2358" s="16" t="s">
        <v>4776</v>
      </c>
      <c r="H2358" s="16" t="s">
        <v>4778</v>
      </c>
      <c r="I2358" s="16" t="s">
        <v>4592</v>
      </c>
      <c r="J2358" s="16" t="s">
        <v>34487</v>
      </c>
    </row>
    <row r="2359" spans="1:10">
      <c r="A2359" s="16" t="s">
        <v>3282</v>
      </c>
      <c r="B2359" s="52" t="s">
        <v>943</v>
      </c>
      <c r="C2359" s="16" t="str">
        <f t="shared" si="36"/>
        <v>094 - 011</v>
      </c>
      <c r="D2359" s="52" t="s">
        <v>34487</v>
      </c>
      <c r="E2359" s="52" t="s">
        <v>10747</v>
      </c>
      <c r="F2359" s="16" t="s">
        <v>22006</v>
      </c>
      <c r="G2359" s="16" t="s">
        <v>10746</v>
      </c>
      <c r="H2359" s="16" t="s">
        <v>10748</v>
      </c>
      <c r="I2359" s="16" t="s">
        <v>33247</v>
      </c>
    </row>
    <row r="2360" spans="1:10">
      <c r="A2360" s="16" t="s">
        <v>27246</v>
      </c>
      <c r="B2360" s="52" t="s">
        <v>32873</v>
      </c>
      <c r="C2360" s="16" t="str">
        <f t="shared" si="36"/>
        <v>042 - 012</v>
      </c>
      <c r="D2360" s="52" t="s">
        <v>36059</v>
      </c>
      <c r="E2360" s="52" t="s">
        <v>1290</v>
      </c>
      <c r="F2360" s="16" t="s">
        <v>27247</v>
      </c>
      <c r="G2360" s="16" t="s">
        <v>33346</v>
      </c>
      <c r="H2360" s="16" t="s">
        <v>20397</v>
      </c>
      <c r="I2360" s="16" t="s">
        <v>27248</v>
      </c>
      <c r="J2360" s="16"/>
    </row>
    <row r="2361" spans="1:10">
      <c r="A2361" s="16" t="s">
        <v>35470</v>
      </c>
      <c r="B2361" s="52" t="s">
        <v>25626</v>
      </c>
      <c r="C2361" s="16" t="str">
        <f t="shared" si="36"/>
        <v>019 - 836</v>
      </c>
      <c r="D2361" s="52"/>
      <c r="E2361" s="52" t="s">
        <v>23092</v>
      </c>
      <c r="F2361" s="16"/>
      <c r="G2361" s="16" t="s">
        <v>23091</v>
      </c>
      <c r="H2361" s="16" t="s">
        <v>32666</v>
      </c>
      <c r="I2361" s="16" t="s">
        <v>35471</v>
      </c>
      <c r="J2361" s="16" t="s">
        <v>34487</v>
      </c>
    </row>
    <row r="2362" spans="1:10">
      <c r="A2362" s="16" t="s">
        <v>37315</v>
      </c>
      <c r="B2362" s="52" t="s">
        <v>15737</v>
      </c>
      <c r="C2362" s="16" t="str">
        <f t="shared" si="36"/>
        <v>062 - 018</v>
      </c>
      <c r="D2362" s="52" t="s">
        <v>34487</v>
      </c>
      <c r="E2362" s="52" t="s">
        <v>1277</v>
      </c>
      <c r="F2362" s="16" t="s">
        <v>390</v>
      </c>
      <c r="G2362" s="16" t="s">
        <v>1276</v>
      </c>
      <c r="H2362" s="16" t="s">
        <v>30282</v>
      </c>
      <c r="I2362" s="16" t="s">
        <v>37316</v>
      </c>
    </row>
    <row r="2363" spans="1:10">
      <c r="A2363" s="16" t="s">
        <v>10158</v>
      </c>
      <c r="B2363" s="52" t="s">
        <v>19560</v>
      </c>
      <c r="C2363" s="16" t="str">
        <f t="shared" si="36"/>
        <v>043 - 009</v>
      </c>
      <c r="D2363" s="52" t="s">
        <v>34487</v>
      </c>
      <c r="E2363" s="52" t="s">
        <v>36775</v>
      </c>
      <c r="F2363" s="16" t="s">
        <v>10159</v>
      </c>
      <c r="G2363" s="16" t="s">
        <v>27380</v>
      </c>
      <c r="H2363" s="16" t="s">
        <v>20397</v>
      </c>
      <c r="I2363" s="16" t="s">
        <v>10160</v>
      </c>
      <c r="J2363" s="16"/>
    </row>
    <row r="2364" spans="1:10">
      <c r="A2364" s="16" t="s">
        <v>26653</v>
      </c>
      <c r="B2364" s="52" t="s">
        <v>28666</v>
      </c>
      <c r="C2364" s="16" t="str">
        <f t="shared" si="36"/>
        <v>021 - 019</v>
      </c>
      <c r="D2364" s="52" t="s">
        <v>34487</v>
      </c>
      <c r="E2364" s="52" t="s">
        <v>14657</v>
      </c>
      <c r="F2364" s="16" t="s">
        <v>9178</v>
      </c>
      <c r="G2364" s="16" t="s">
        <v>14656</v>
      </c>
      <c r="H2364" s="16" t="s">
        <v>4778</v>
      </c>
      <c r="I2364" s="16" t="s">
        <v>26654</v>
      </c>
    </row>
    <row r="2365" spans="1:10">
      <c r="A2365" s="16" t="s">
        <v>17374</v>
      </c>
      <c r="B2365" s="52" t="s">
        <v>17858</v>
      </c>
      <c r="C2365" s="16" t="str">
        <f t="shared" si="36"/>
        <v>065 - 802</v>
      </c>
      <c r="D2365" s="52"/>
      <c r="E2365" s="52" t="s">
        <v>29546</v>
      </c>
      <c r="F2365" s="16"/>
      <c r="G2365" s="16" t="s">
        <v>29545</v>
      </c>
      <c r="H2365" s="16" t="s">
        <v>30282</v>
      </c>
      <c r="I2365" s="16" t="s">
        <v>12695</v>
      </c>
      <c r="J2365" s="16" t="s">
        <v>34487</v>
      </c>
    </row>
    <row r="2366" spans="1:10">
      <c r="A2366" s="16" t="s">
        <v>22777</v>
      </c>
      <c r="B2366" s="52" t="s">
        <v>19561</v>
      </c>
      <c r="C2366" s="16" t="str">
        <f t="shared" si="36"/>
        <v>043 - 010</v>
      </c>
      <c r="D2366" s="52" t="s">
        <v>34487</v>
      </c>
      <c r="E2366" s="52" t="s">
        <v>36775</v>
      </c>
      <c r="F2366" s="16" t="s">
        <v>22778</v>
      </c>
      <c r="G2366" s="16" t="s">
        <v>27380</v>
      </c>
      <c r="H2366" s="16" t="s">
        <v>20397</v>
      </c>
      <c r="I2366" s="16" t="s">
        <v>22779</v>
      </c>
    </row>
    <row r="2367" spans="1:10">
      <c r="A2367" s="16" t="s">
        <v>8526</v>
      </c>
      <c r="B2367" s="52" t="s">
        <v>33776</v>
      </c>
      <c r="C2367" s="16" t="str">
        <f t="shared" si="36"/>
        <v>076 - 025</v>
      </c>
      <c r="D2367" s="52" t="s">
        <v>34487</v>
      </c>
      <c r="E2367" s="52" t="s">
        <v>13510</v>
      </c>
      <c r="F2367" s="16" t="s">
        <v>8527</v>
      </c>
      <c r="G2367" s="16" t="s">
        <v>13509</v>
      </c>
      <c r="H2367" s="16" t="s">
        <v>13511</v>
      </c>
      <c r="I2367" s="16" t="s">
        <v>8528</v>
      </c>
    </row>
    <row r="2368" spans="1:10">
      <c r="A2368" s="16" t="s">
        <v>23250</v>
      </c>
      <c r="B2368" s="52" t="s">
        <v>28872</v>
      </c>
      <c r="C2368" s="16" t="str">
        <f t="shared" si="36"/>
        <v>090 - 023</v>
      </c>
      <c r="D2368" s="52" t="s">
        <v>36059</v>
      </c>
      <c r="E2368" s="52" t="s">
        <v>33520</v>
      </c>
      <c r="F2368" s="16" t="s">
        <v>23251</v>
      </c>
      <c r="G2368" s="16" t="s">
        <v>33519</v>
      </c>
      <c r="H2368" s="16" t="s">
        <v>33521</v>
      </c>
      <c r="I2368" s="16" t="s">
        <v>37258</v>
      </c>
    </row>
    <row r="2369" spans="1:10">
      <c r="A2369" s="16" t="s">
        <v>15934</v>
      </c>
      <c r="B2369" s="52" t="s">
        <v>27040</v>
      </c>
      <c r="C2369" s="16" t="str">
        <f t="shared" ref="C2369:C2432" si="37">MID(A2369,1,3) &amp;" - " &amp;MID(A2369,4,3)</f>
        <v>012 - 044</v>
      </c>
      <c r="D2369" s="52" t="s">
        <v>36059</v>
      </c>
      <c r="E2369" s="52" t="s">
        <v>18879</v>
      </c>
      <c r="F2369" s="16" t="s">
        <v>6913</v>
      </c>
      <c r="G2369" s="16" t="s">
        <v>26253</v>
      </c>
      <c r="H2369" s="16" t="s">
        <v>32666</v>
      </c>
      <c r="I2369" s="16" t="s">
        <v>15935</v>
      </c>
      <c r="J2369" s="16"/>
    </row>
    <row r="2370" spans="1:10">
      <c r="A2370" s="16" t="s">
        <v>9159</v>
      </c>
      <c r="B2370" s="52" t="s">
        <v>5270</v>
      </c>
      <c r="C2370" s="16" t="str">
        <f t="shared" si="37"/>
        <v>079 - 022</v>
      </c>
      <c r="D2370" s="52" t="s">
        <v>34487</v>
      </c>
      <c r="E2370" s="52" t="s">
        <v>4771</v>
      </c>
      <c r="F2370" s="16" t="s">
        <v>7004</v>
      </c>
      <c r="G2370" s="16" t="s">
        <v>4770</v>
      </c>
      <c r="H2370" s="16" t="s">
        <v>4772</v>
      </c>
      <c r="I2370" s="16" t="s">
        <v>23150</v>
      </c>
      <c r="J2370" s="16" t="s">
        <v>7990</v>
      </c>
    </row>
    <row r="2371" spans="1:10">
      <c r="A2371" s="16" t="s">
        <v>23148</v>
      </c>
      <c r="B2371" s="52" t="s">
        <v>33783</v>
      </c>
      <c r="C2371" s="16" t="str">
        <f t="shared" si="37"/>
        <v>101 - 005</v>
      </c>
      <c r="D2371" s="52" t="s">
        <v>34487</v>
      </c>
      <c r="E2371" s="52" t="s">
        <v>23682</v>
      </c>
      <c r="F2371" s="16" t="s">
        <v>23149</v>
      </c>
      <c r="G2371" s="16" t="s">
        <v>23681</v>
      </c>
      <c r="H2371" s="16" t="s">
        <v>4772</v>
      </c>
      <c r="I2371" s="16" t="s">
        <v>23150</v>
      </c>
    </row>
    <row r="2372" spans="1:10">
      <c r="A2372" s="16" t="s">
        <v>30032</v>
      </c>
      <c r="B2372" s="52" t="s">
        <v>24597</v>
      </c>
      <c r="C2372" s="16" t="str">
        <f t="shared" si="37"/>
        <v>006 - 054</v>
      </c>
      <c r="D2372" s="52" t="s">
        <v>36059</v>
      </c>
      <c r="E2372" s="52" t="s">
        <v>26671</v>
      </c>
      <c r="F2372" s="16" t="s">
        <v>24917</v>
      </c>
      <c r="G2372" s="16" t="s">
        <v>26670</v>
      </c>
      <c r="H2372" s="16" t="s">
        <v>10732</v>
      </c>
      <c r="I2372" s="16" t="s">
        <v>30033</v>
      </c>
    </row>
    <row r="2373" spans="1:10">
      <c r="A2373" s="16" t="s">
        <v>16304</v>
      </c>
      <c r="B2373" s="52" t="s">
        <v>15740</v>
      </c>
      <c r="C2373" s="16" t="str">
        <f t="shared" si="37"/>
        <v>084 - 012</v>
      </c>
      <c r="D2373" s="52" t="s">
        <v>34487</v>
      </c>
      <c r="E2373" s="52" t="s">
        <v>18698</v>
      </c>
      <c r="F2373" s="16" t="s">
        <v>16305</v>
      </c>
      <c r="G2373" s="16" t="s">
        <v>18697</v>
      </c>
      <c r="H2373" s="16" t="s">
        <v>29917</v>
      </c>
      <c r="I2373" s="16" t="s">
        <v>16306</v>
      </c>
    </row>
    <row r="2374" spans="1:10">
      <c r="A2374" s="16" t="s">
        <v>26643</v>
      </c>
      <c r="B2374" s="52" t="s">
        <v>27041</v>
      </c>
      <c r="C2374" s="16" t="str">
        <f t="shared" si="37"/>
        <v>012 - 045</v>
      </c>
      <c r="D2374" s="52" t="s">
        <v>34487</v>
      </c>
      <c r="E2374" s="52" t="s">
        <v>18879</v>
      </c>
      <c r="F2374" s="16" t="s">
        <v>32338</v>
      </c>
      <c r="G2374" s="16" t="s">
        <v>26253</v>
      </c>
      <c r="H2374" s="16" t="s">
        <v>32666</v>
      </c>
      <c r="I2374" s="16" t="s">
        <v>26644</v>
      </c>
      <c r="J2374" s="16"/>
    </row>
    <row r="2375" spans="1:10">
      <c r="A2375" s="16" t="s">
        <v>30404</v>
      </c>
      <c r="B2375" s="52" t="s">
        <v>29341</v>
      </c>
      <c r="C2375" s="16" t="str">
        <f t="shared" si="37"/>
        <v>066 - 030</v>
      </c>
      <c r="D2375" s="52" t="s">
        <v>34487</v>
      </c>
      <c r="E2375" s="52" t="s">
        <v>3383</v>
      </c>
      <c r="F2375" s="16" t="s">
        <v>3381</v>
      </c>
      <c r="G2375" s="16" t="s">
        <v>3382</v>
      </c>
      <c r="H2375" s="16" t="s">
        <v>15395</v>
      </c>
      <c r="I2375" s="16" t="s">
        <v>23159</v>
      </c>
      <c r="J2375" s="16"/>
    </row>
    <row r="2376" spans="1:10">
      <c r="A2376" s="16" t="s">
        <v>25089</v>
      </c>
      <c r="B2376" s="52" t="s">
        <v>18992</v>
      </c>
      <c r="C2376" s="16" t="str">
        <f t="shared" si="37"/>
        <v>009 - 021</v>
      </c>
      <c r="D2376" s="52" t="s">
        <v>34487</v>
      </c>
      <c r="E2376" s="52" t="s">
        <v>26840</v>
      </c>
      <c r="F2376" s="16" t="s">
        <v>25090</v>
      </c>
      <c r="G2376" s="16" t="s">
        <v>26839</v>
      </c>
      <c r="H2376" s="16" t="s">
        <v>34573</v>
      </c>
      <c r="I2376" s="16" t="s">
        <v>25091</v>
      </c>
    </row>
    <row r="2377" spans="1:10">
      <c r="A2377" s="16" t="s">
        <v>34935</v>
      </c>
      <c r="B2377" s="52" t="s">
        <v>29219</v>
      </c>
      <c r="C2377" s="16" t="str">
        <f t="shared" si="37"/>
        <v>008 - 810</v>
      </c>
      <c r="D2377" s="52"/>
      <c r="E2377" s="52" t="s">
        <v>16664</v>
      </c>
      <c r="F2377" s="16"/>
      <c r="G2377" s="16" t="s">
        <v>16663</v>
      </c>
      <c r="H2377" s="16" t="s">
        <v>34573</v>
      </c>
      <c r="I2377" s="16" t="s">
        <v>34936</v>
      </c>
      <c r="J2377" s="16" t="s">
        <v>34487</v>
      </c>
    </row>
    <row r="2378" spans="1:10">
      <c r="A2378" s="16" t="s">
        <v>30405</v>
      </c>
      <c r="B2378" s="52" t="s">
        <v>29342</v>
      </c>
      <c r="C2378" s="16" t="str">
        <f t="shared" si="37"/>
        <v>066 - 031</v>
      </c>
      <c r="D2378" s="52" t="s">
        <v>34487</v>
      </c>
      <c r="E2378" s="52" t="s">
        <v>3383</v>
      </c>
      <c r="F2378" s="16" t="s">
        <v>23160</v>
      </c>
      <c r="G2378" s="16" t="s">
        <v>3382</v>
      </c>
      <c r="H2378" s="16" t="s">
        <v>15395</v>
      </c>
      <c r="I2378" s="16" t="s">
        <v>23161</v>
      </c>
    </row>
    <row r="2379" spans="1:10">
      <c r="A2379" s="16" t="s">
        <v>23271</v>
      </c>
      <c r="B2379" s="52" t="s">
        <v>11161</v>
      </c>
      <c r="C2379" s="16" t="str">
        <f t="shared" si="37"/>
        <v>062 - 019</v>
      </c>
      <c r="D2379" s="52" t="s">
        <v>36059</v>
      </c>
      <c r="E2379" s="52" t="s">
        <v>1277</v>
      </c>
      <c r="F2379" s="16" t="s">
        <v>23272</v>
      </c>
      <c r="G2379" s="16" t="s">
        <v>1276</v>
      </c>
      <c r="H2379" s="16" t="s">
        <v>30282</v>
      </c>
      <c r="I2379" s="16" t="s">
        <v>23273</v>
      </c>
    </row>
    <row r="2380" spans="1:10">
      <c r="A2380" s="16" t="s">
        <v>34885</v>
      </c>
      <c r="B2380" s="52" t="s">
        <v>25627</v>
      </c>
      <c r="C2380" s="16" t="str">
        <f t="shared" si="37"/>
        <v>019 - 026</v>
      </c>
      <c r="D2380" s="52" t="s">
        <v>36059</v>
      </c>
      <c r="E2380" s="52" t="s">
        <v>23092</v>
      </c>
      <c r="F2380" s="16" t="s">
        <v>34886</v>
      </c>
      <c r="G2380" s="16" t="s">
        <v>23091</v>
      </c>
      <c r="H2380" s="16" t="s">
        <v>32666</v>
      </c>
      <c r="I2380" s="16" t="s">
        <v>34887</v>
      </c>
      <c r="J2380" s="16"/>
    </row>
    <row r="2381" spans="1:10">
      <c r="A2381" s="16" t="s">
        <v>12771</v>
      </c>
      <c r="B2381" s="52" t="s">
        <v>33405</v>
      </c>
      <c r="C2381" s="16" t="str">
        <f t="shared" si="37"/>
        <v>005 - 802</v>
      </c>
      <c r="D2381" s="52"/>
      <c r="E2381" s="52" t="s">
        <v>18693</v>
      </c>
      <c r="F2381" s="16"/>
      <c r="G2381" s="16" t="s">
        <v>18692</v>
      </c>
      <c r="H2381" s="16" t="s">
        <v>10732</v>
      </c>
      <c r="I2381" s="16" t="s">
        <v>12772</v>
      </c>
      <c r="J2381" s="16" t="s">
        <v>34487</v>
      </c>
    </row>
    <row r="2382" spans="1:10">
      <c r="A2382" s="16" t="s">
        <v>7130</v>
      </c>
      <c r="B2382" s="52" t="s">
        <v>20714</v>
      </c>
      <c r="C2382" s="16" t="str">
        <f t="shared" si="37"/>
        <v>094 - 013</v>
      </c>
      <c r="D2382" s="52" t="s">
        <v>34487</v>
      </c>
      <c r="E2382" s="52" t="s">
        <v>10747</v>
      </c>
      <c r="F2382" s="16" t="s">
        <v>10745</v>
      </c>
      <c r="G2382" s="16" t="s">
        <v>10746</v>
      </c>
      <c r="H2382" s="16" t="s">
        <v>10748</v>
      </c>
      <c r="I2382" s="16" t="s">
        <v>7131</v>
      </c>
    </row>
    <row r="2383" spans="1:10">
      <c r="A2383" s="16" t="s">
        <v>12849</v>
      </c>
      <c r="B2383" s="52" t="s">
        <v>20967</v>
      </c>
      <c r="C2383" s="16" t="str">
        <f t="shared" si="37"/>
        <v>062 - 020</v>
      </c>
      <c r="D2383" s="52" t="s">
        <v>34487</v>
      </c>
      <c r="E2383" s="52" t="s">
        <v>1277</v>
      </c>
      <c r="F2383" s="16" t="s">
        <v>12850</v>
      </c>
      <c r="G2383" s="16" t="s">
        <v>1276</v>
      </c>
      <c r="H2383" s="16" t="s">
        <v>30282</v>
      </c>
      <c r="I2383" s="16" t="s">
        <v>12851</v>
      </c>
    </row>
    <row r="2384" spans="1:10">
      <c r="A2384" s="16" t="s">
        <v>76</v>
      </c>
      <c r="B2384" s="52" t="s">
        <v>33831</v>
      </c>
      <c r="C2384" s="16" t="str">
        <f t="shared" si="37"/>
        <v>064 - 024</v>
      </c>
      <c r="D2384" s="52" t="s">
        <v>34487</v>
      </c>
      <c r="E2384" s="52" t="s">
        <v>27583</v>
      </c>
      <c r="F2384" s="16" t="s">
        <v>19136</v>
      </c>
      <c r="G2384" s="16" t="s">
        <v>27582</v>
      </c>
      <c r="H2384" s="16" t="s">
        <v>30282</v>
      </c>
      <c r="I2384" s="16" t="s">
        <v>77</v>
      </c>
    </row>
    <row r="2385" spans="1:10">
      <c r="A2385" s="16" t="s">
        <v>11499</v>
      </c>
      <c r="B2385" s="52" t="s">
        <v>32868</v>
      </c>
      <c r="C2385" s="16" t="str">
        <f t="shared" si="37"/>
        <v>081 - 006</v>
      </c>
      <c r="D2385" s="52" t="s">
        <v>36059</v>
      </c>
      <c r="E2385" s="52" t="s">
        <v>29916</v>
      </c>
      <c r="F2385" s="16" t="s">
        <v>11500</v>
      </c>
      <c r="G2385" s="16" t="s">
        <v>29915</v>
      </c>
      <c r="H2385" s="16" t="s">
        <v>29917</v>
      </c>
      <c r="I2385" s="16" t="s">
        <v>11501</v>
      </c>
      <c r="J2385" s="16"/>
    </row>
    <row r="2386" spans="1:10">
      <c r="A2386" s="16" t="s">
        <v>20857</v>
      </c>
      <c r="B2386" s="52" t="s">
        <v>33363</v>
      </c>
      <c r="C2386" s="16" t="str">
        <f t="shared" si="37"/>
        <v>036 - 008</v>
      </c>
      <c r="D2386" s="52" t="s">
        <v>36059</v>
      </c>
      <c r="E2386" s="52" t="s">
        <v>37427</v>
      </c>
      <c r="F2386" s="16" t="s">
        <v>20858</v>
      </c>
      <c r="G2386" s="16" t="s">
        <v>37426</v>
      </c>
      <c r="H2386" s="16" t="s">
        <v>35981</v>
      </c>
      <c r="I2386" s="16" t="s">
        <v>20859</v>
      </c>
      <c r="J2386" s="16"/>
    </row>
    <row r="2387" spans="1:10">
      <c r="A2387" s="16" t="s">
        <v>16077</v>
      </c>
      <c r="B2387" s="52" t="s">
        <v>29658</v>
      </c>
      <c r="C2387" s="16" t="str">
        <f t="shared" si="37"/>
        <v>033 - 014</v>
      </c>
      <c r="D2387" s="52" t="s">
        <v>36059</v>
      </c>
      <c r="E2387" s="52" t="s">
        <v>37663</v>
      </c>
      <c r="F2387" s="16" t="s">
        <v>37661</v>
      </c>
      <c r="G2387" s="16" t="s">
        <v>37662</v>
      </c>
      <c r="H2387" s="16" t="s">
        <v>35981</v>
      </c>
      <c r="I2387" s="16" t="s">
        <v>16078</v>
      </c>
    </row>
    <row r="2388" spans="1:10">
      <c r="A2388" s="16" t="s">
        <v>9328</v>
      </c>
      <c r="B2388" s="52" t="s">
        <v>30077</v>
      </c>
      <c r="C2388" s="16" t="str">
        <f t="shared" si="37"/>
        <v>019 - 027</v>
      </c>
      <c r="D2388" s="52" t="s">
        <v>36059</v>
      </c>
      <c r="E2388" s="52" t="s">
        <v>23092</v>
      </c>
      <c r="F2388" s="16" t="s">
        <v>32434</v>
      </c>
      <c r="G2388" s="16" t="s">
        <v>23091</v>
      </c>
      <c r="H2388" s="16" t="s">
        <v>32666</v>
      </c>
      <c r="I2388" s="16" t="s">
        <v>9329</v>
      </c>
    </row>
    <row r="2389" spans="1:10">
      <c r="A2389" s="16" t="s">
        <v>10313</v>
      </c>
      <c r="B2389" s="52" t="s">
        <v>7174</v>
      </c>
      <c r="C2389" s="16" t="str">
        <f t="shared" si="37"/>
        <v>037 - 021</v>
      </c>
      <c r="D2389" s="52" t="s">
        <v>36059</v>
      </c>
      <c r="E2389" s="52" t="s">
        <v>30682</v>
      </c>
      <c r="F2389" s="16" t="s">
        <v>10314</v>
      </c>
      <c r="G2389" s="16" t="s">
        <v>30681</v>
      </c>
      <c r="H2389" s="16" t="s">
        <v>35981</v>
      </c>
      <c r="I2389" s="16" t="s">
        <v>10315</v>
      </c>
    </row>
    <row r="2390" spans="1:10">
      <c r="A2390" s="16" t="s">
        <v>2765</v>
      </c>
      <c r="B2390" s="52" t="s">
        <v>32595</v>
      </c>
      <c r="C2390" s="16" t="str">
        <f t="shared" si="37"/>
        <v>017 - 043</v>
      </c>
      <c r="D2390" s="52" t="s">
        <v>36059</v>
      </c>
      <c r="E2390" s="52" t="s">
        <v>22538</v>
      </c>
      <c r="F2390" s="16" t="s">
        <v>16143</v>
      </c>
      <c r="G2390" s="16" t="s">
        <v>22537</v>
      </c>
      <c r="H2390" s="16" t="s">
        <v>32666</v>
      </c>
      <c r="I2390" s="16" t="s">
        <v>16144</v>
      </c>
    </row>
    <row r="2391" spans="1:10">
      <c r="A2391" s="16" t="s">
        <v>29687</v>
      </c>
      <c r="B2391" s="52" t="s">
        <v>26567</v>
      </c>
      <c r="C2391" s="16" t="str">
        <f t="shared" si="37"/>
        <v>092 - 106</v>
      </c>
      <c r="D2391" s="52" t="s">
        <v>36059</v>
      </c>
      <c r="E2391" s="52" t="s">
        <v>3326</v>
      </c>
      <c r="F2391" s="16" t="s">
        <v>11533</v>
      </c>
      <c r="G2391" s="16" t="s">
        <v>30322</v>
      </c>
      <c r="H2391" s="16" t="s">
        <v>33521</v>
      </c>
      <c r="I2391" s="16" t="s">
        <v>29688</v>
      </c>
    </row>
    <row r="2392" spans="1:10">
      <c r="A2392" s="16" t="s">
        <v>3006</v>
      </c>
      <c r="B2392" s="52" t="s">
        <v>35277</v>
      </c>
      <c r="C2392" s="16" t="str">
        <f t="shared" si="37"/>
        <v>051 - 011</v>
      </c>
      <c r="D2392" s="52" t="s">
        <v>34487</v>
      </c>
      <c r="E2392" s="52" t="s">
        <v>31110</v>
      </c>
      <c r="F2392" s="16" t="s">
        <v>3007</v>
      </c>
      <c r="G2392" s="16" t="s">
        <v>31109</v>
      </c>
      <c r="H2392" s="16" t="s">
        <v>30328</v>
      </c>
      <c r="I2392" s="16" t="s">
        <v>3008</v>
      </c>
    </row>
    <row r="2393" spans="1:10">
      <c r="A2393" s="16" t="s">
        <v>16307</v>
      </c>
      <c r="B2393" s="52" t="s">
        <v>35278</v>
      </c>
      <c r="C2393" s="16" t="str">
        <f t="shared" si="37"/>
        <v>051 - 012</v>
      </c>
      <c r="D2393" s="52" t="s">
        <v>34487</v>
      </c>
      <c r="E2393" s="52" t="s">
        <v>31110</v>
      </c>
      <c r="F2393" s="16" t="s">
        <v>16308</v>
      </c>
      <c r="G2393" s="16" t="s">
        <v>31109</v>
      </c>
      <c r="H2393" s="16" t="s">
        <v>30328</v>
      </c>
      <c r="I2393" s="16" t="s">
        <v>16309</v>
      </c>
    </row>
    <row r="2394" spans="1:10">
      <c r="A2394" s="16" t="s">
        <v>9206</v>
      </c>
      <c r="B2394" s="52" t="s">
        <v>35279</v>
      </c>
      <c r="C2394" s="16" t="str">
        <f t="shared" si="37"/>
        <v>051 - 801</v>
      </c>
      <c r="D2394" s="52"/>
      <c r="E2394" s="52" t="s">
        <v>31110</v>
      </c>
      <c r="F2394" s="16"/>
      <c r="G2394" s="16" t="s">
        <v>31109</v>
      </c>
      <c r="H2394" s="16" t="s">
        <v>30328</v>
      </c>
      <c r="I2394" s="16" t="s">
        <v>9207</v>
      </c>
      <c r="J2394" s="16" t="s">
        <v>34487</v>
      </c>
    </row>
    <row r="2395" spans="1:10">
      <c r="A2395" s="16" t="s">
        <v>13979</v>
      </c>
      <c r="B2395" s="52" t="s">
        <v>18553</v>
      </c>
      <c r="C2395" s="16" t="str">
        <f t="shared" si="37"/>
        <v>068 - 009</v>
      </c>
      <c r="D2395" s="52" t="s">
        <v>34487</v>
      </c>
      <c r="E2395" s="52" t="s">
        <v>34259</v>
      </c>
      <c r="F2395" s="16" t="s">
        <v>34258</v>
      </c>
      <c r="G2395" s="16" t="s">
        <v>21099</v>
      </c>
      <c r="H2395" s="16" t="s">
        <v>15395</v>
      </c>
      <c r="I2395" s="16" t="s">
        <v>3136</v>
      </c>
      <c r="J2395" s="16"/>
    </row>
    <row r="2396" spans="1:10">
      <c r="A2396" s="16" t="s">
        <v>7132</v>
      </c>
      <c r="B2396" s="52" t="s">
        <v>8791</v>
      </c>
      <c r="C2396" s="16" t="str">
        <f t="shared" si="37"/>
        <v>010 - 013</v>
      </c>
      <c r="D2396" s="52" t="s">
        <v>34487</v>
      </c>
      <c r="E2396" s="52" t="s">
        <v>30437</v>
      </c>
      <c r="F2396" s="16" t="s">
        <v>35403</v>
      </c>
      <c r="G2396" s="16" t="s">
        <v>30436</v>
      </c>
      <c r="H2396" s="16" t="s">
        <v>34573</v>
      </c>
      <c r="I2396" s="16" t="s">
        <v>7133</v>
      </c>
    </row>
    <row r="2397" spans="1:10">
      <c r="A2397" s="16" t="s">
        <v>19676</v>
      </c>
      <c r="B2397" s="52" t="s">
        <v>7094</v>
      </c>
      <c r="C2397" s="16" t="str">
        <f t="shared" si="37"/>
        <v>078 - 030</v>
      </c>
      <c r="D2397" s="52" t="s">
        <v>34487</v>
      </c>
      <c r="E2397" s="52" t="s">
        <v>1697</v>
      </c>
      <c r="F2397" s="16" t="s">
        <v>16882</v>
      </c>
      <c r="G2397" s="16" t="s">
        <v>1696</v>
      </c>
      <c r="H2397" s="16" t="s">
        <v>4772</v>
      </c>
      <c r="I2397" s="16" t="s">
        <v>19677</v>
      </c>
    </row>
    <row r="2398" spans="1:10">
      <c r="A2398" s="16" t="s">
        <v>16079</v>
      </c>
      <c r="B2398" s="52" t="s">
        <v>13359</v>
      </c>
      <c r="C2398" s="16" t="str">
        <f t="shared" si="37"/>
        <v>098 - 014</v>
      </c>
      <c r="D2398" s="52" t="s">
        <v>36059</v>
      </c>
      <c r="E2398" s="52" t="s">
        <v>10711</v>
      </c>
      <c r="F2398" s="16" t="s">
        <v>2497</v>
      </c>
      <c r="G2398" s="16" t="s">
        <v>10710</v>
      </c>
      <c r="H2398" s="16" t="s">
        <v>32666</v>
      </c>
      <c r="I2398" s="16" t="s">
        <v>16080</v>
      </c>
    </row>
    <row r="2399" spans="1:10">
      <c r="A2399" s="16" t="s">
        <v>1669</v>
      </c>
      <c r="B2399" s="52" t="s">
        <v>33395</v>
      </c>
      <c r="C2399" s="16" t="str">
        <f t="shared" si="37"/>
        <v>015 - 064</v>
      </c>
      <c r="D2399" s="52" t="s">
        <v>36059</v>
      </c>
      <c r="E2399" s="52" t="s">
        <v>32665</v>
      </c>
      <c r="F2399" s="16" t="s">
        <v>37102</v>
      </c>
      <c r="G2399" s="16" t="s">
        <v>32664</v>
      </c>
      <c r="H2399" s="16" t="s">
        <v>32666</v>
      </c>
      <c r="I2399" s="16" t="s">
        <v>16080</v>
      </c>
      <c r="J2399" s="16" t="s">
        <v>7990</v>
      </c>
    </row>
    <row r="2400" spans="1:10">
      <c r="A2400" s="16" t="s">
        <v>15900</v>
      </c>
      <c r="B2400" s="52" t="s">
        <v>33406</v>
      </c>
      <c r="C2400" s="16" t="str">
        <f t="shared" si="37"/>
        <v>005 - 803</v>
      </c>
      <c r="D2400" s="52"/>
      <c r="E2400" s="52" t="s">
        <v>18693</v>
      </c>
      <c r="F2400" s="16"/>
      <c r="G2400" s="16" t="s">
        <v>18692</v>
      </c>
      <c r="H2400" s="16" t="s">
        <v>10732</v>
      </c>
      <c r="I2400" s="16" t="s">
        <v>15901</v>
      </c>
      <c r="J2400" s="16" t="s">
        <v>34487</v>
      </c>
    </row>
    <row r="2401" spans="1:14">
      <c r="A2401" s="16" t="s">
        <v>9160</v>
      </c>
      <c r="B2401" s="52" t="s">
        <v>6942</v>
      </c>
      <c r="C2401" s="16" t="str">
        <f t="shared" si="37"/>
        <v>037 - 022</v>
      </c>
      <c r="D2401" s="52" t="s">
        <v>34487</v>
      </c>
      <c r="E2401" s="52" t="s">
        <v>30682</v>
      </c>
      <c r="F2401" s="16" t="s">
        <v>9161</v>
      </c>
      <c r="G2401" s="16" t="s">
        <v>30681</v>
      </c>
      <c r="H2401" s="16" t="s">
        <v>35981</v>
      </c>
      <c r="I2401" s="16" t="s">
        <v>9162</v>
      </c>
      <c r="J2401" s="16"/>
    </row>
    <row r="2402" spans="1:14">
      <c r="A2402" s="16" t="s">
        <v>28134</v>
      </c>
      <c r="B2402" s="52" t="s">
        <v>22623</v>
      </c>
      <c r="C2402" s="16" t="str">
        <f t="shared" si="37"/>
        <v>065 - 036</v>
      </c>
      <c r="D2402" s="52" t="s">
        <v>34487</v>
      </c>
      <c r="E2402" s="52" t="s">
        <v>29546</v>
      </c>
      <c r="F2402" s="16" t="s">
        <v>28135</v>
      </c>
      <c r="G2402" s="16" t="s">
        <v>29545</v>
      </c>
      <c r="H2402" s="16" t="s">
        <v>30282</v>
      </c>
      <c r="I2402" s="16" t="s">
        <v>28136</v>
      </c>
    </row>
    <row r="2403" spans="1:14">
      <c r="A2403" s="16" t="s">
        <v>8495</v>
      </c>
      <c r="B2403" s="52" t="s">
        <v>8996</v>
      </c>
      <c r="C2403" s="16" t="str">
        <f t="shared" si="37"/>
        <v>054 - 009</v>
      </c>
      <c r="D2403" s="52" t="s">
        <v>36059</v>
      </c>
      <c r="E2403" s="52" t="s">
        <v>30442</v>
      </c>
      <c r="F2403" s="16" t="s">
        <v>17272</v>
      </c>
      <c r="G2403" s="16" t="s">
        <v>30441</v>
      </c>
      <c r="H2403" s="16" t="s">
        <v>1269</v>
      </c>
      <c r="I2403" s="16" t="s">
        <v>17273</v>
      </c>
      <c r="J2403" s="16"/>
    </row>
    <row r="2404" spans="1:14">
      <c r="A2404" s="16" t="s">
        <v>26283</v>
      </c>
      <c r="B2404" s="52" t="s">
        <v>4034</v>
      </c>
      <c r="C2404" s="16" t="str">
        <f t="shared" si="37"/>
        <v>053 - 006</v>
      </c>
      <c r="D2404" s="52" t="s">
        <v>34487</v>
      </c>
      <c r="E2404" s="52" t="s">
        <v>36783</v>
      </c>
      <c r="F2404" s="16" t="s">
        <v>26284</v>
      </c>
      <c r="G2404" s="16" t="s">
        <v>36782</v>
      </c>
      <c r="H2404" s="16" t="s">
        <v>30328</v>
      </c>
      <c r="I2404" s="16" t="s">
        <v>26285</v>
      </c>
      <c r="J2404" s="16"/>
    </row>
    <row r="2405" spans="1:14">
      <c r="A2405" s="16" t="s">
        <v>25271</v>
      </c>
      <c r="B2405" s="52" t="s">
        <v>14236</v>
      </c>
      <c r="C2405" s="16" t="str">
        <f t="shared" si="37"/>
        <v>020 - 017</v>
      </c>
      <c r="D2405" s="52" t="s">
        <v>36059</v>
      </c>
      <c r="E2405" s="52" t="s">
        <v>26789</v>
      </c>
      <c r="F2405" s="16" t="s">
        <v>25272</v>
      </c>
      <c r="G2405" s="16" t="s">
        <v>26788</v>
      </c>
      <c r="H2405" s="16" t="s">
        <v>32666</v>
      </c>
      <c r="I2405" s="16" t="s">
        <v>25273</v>
      </c>
    </row>
    <row r="2406" spans="1:14">
      <c r="A2406" s="16" t="s">
        <v>22957</v>
      </c>
      <c r="B2406" s="52" t="s">
        <v>26418</v>
      </c>
      <c r="C2406" s="16" t="str">
        <f t="shared" si="37"/>
        <v>046 - 010</v>
      </c>
      <c r="D2406" s="52" t="s">
        <v>34487</v>
      </c>
      <c r="E2406" s="52" t="s">
        <v>8862</v>
      </c>
      <c r="F2406" s="16" t="s">
        <v>16052</v>
      </c>
      <c r="G2406" s="16" t="s">
        <v>8861</v>
      </c>
      <c r="H2406" s="16" t="s">
        <v>30328</v>
      </c>
      <c r="I2406" s="16" t="s">
        <v>16053</v>
      </c>
    </row>
    <row r="2407" spans="1:14">
      <c r="A2407" s="16" t="s">
        <v>1821</v>
      </c>
      <c r="B2407" s="52" t="s">
        <v>23619</v>
      </c>
      <c r="C2407" s="16" t="str">
        <f t="shared" si="37"/>
        <v>087 - 014</v>
      </c>
      <c r="D2407" s="52" t="s">
        <v>34487</v>
      </c>
      <c r="E2407" s="52" t="s">
        <v>10962</v>
      </c>
      <c r="F2407" s="16" t="s">
        <v>11648</v>
      </c>
      <c r="G2407" s="16" t="s">
        <v>10961</v>
      </c>
      <c r="H2407" s="16" t="s">
        <v>29917</v>
      </c>
      <c r="I2407" s="16" t="s">
        <v>11649</v>
      </c>
    </row>
    <row r="2408" spans="1:14">
      <c r="A2408" s="16" t="s">
        <v>25374</v>
      </c>
      <c r="B2408" s="52" t="s">
        <v>2743</v>
      </c>
      <c r="C2408" s="16" t="str">
        <f t="shared" si="37"/>
        <v>013 - 060</v>
      </c>
      <c r="D2408" s="52" t="s">
        <v>34487</v>
      </c>
      <c r="E2408" s="52" t="s">
        <v>26240</v>
      </c>
      <c r="F2408" s="16" t="s">
        <v>25375</v>
      </c>
      <c r="G2408" s="16" t="s">
        <v>26239</v>
      </c>
      <c r="H2408" s="16" t="s">
        <v>32666</v>
      </c>
      <c r="I2408" s="16" t="s">
        <v>25376</v>
      </c>
      <c r="J2408" s="16"/>
    </row>
    <row r="2409" spans="1:14">
      <c r="A2409" s="16" t="s">
        <v>22505</v>
      </c>
      <c r="B2409" s="52" t="s">
        <v>1542</v>
      </c>
      <c r="C2409" s="16" t="str">
        <f t="shared" si="37"/>
        <v>052 - 007</v>
      </c>
      <c r="D2409" s="52" t="s">
        <v>34487</v>
      </c>
      <c r="E2409" s="52" t="s">
        <v>3327</v>
      </c>
      <c r="F2409" s="16" t="s">
        <v>22506</v>
      </c>
      <c r="G2409" s="16" t="s">
        <v>28833</v>
      </c>
      <c r="H2409" s="16" t="s">
        <v>30328</v>
      </c>
      <c r="I2409" s="16" t="s">
        <v>22507</v>
      </c>
    </row>
    <row r="2410" spans="1:14">
      <c r="A2410" s="16" t="s">
        <v>24606</v>
      </c>
      <c r="B2410" s="52" t="s">
        <v>8959</v>
      </c>
      <c r="C2410" s="16" t="str">
        <f t="shared" si="37"/>
        <v>003 - 832</v>
      </c>
      <c r="D2410" s="52"/>
      <c r="E2410" s="52" t="s">
        <v>3328</v>
      </c>
      <c r="F2410" s="16"/>
      <c r="G2410" s="16" t="s">
        <v>10731</v>
      </c>
      <c r="H2410" s="16" t="s">
        <v>10732</v>
      </c>
      <c r="I2410" s="16" t="s">
        <v>24607</v>
      </c>
      <c r="J2410" s="16" t="s">
        <v>34487</v>
      </c>
    </row>
    <row r="2411" spans="1:14">
      <c r="A2411" s="16" t="s">
        <v>9269</v>
      </c>
      <c r="B2411" s="52" t="s">
        <v>21716</v>
      </c>
      <c r="C2411" s="16" t="str">
        <f t="shared" si="37"/>
        <v>004 - 055</v>
      </c>
      <c r="D2411" s="52" t="s">
        <v>36059</v>
      </c>
      <c r="E2411" s="52" t="s">
        <v>10758</v>
      </c>
      <c r="F2411" s="16" t="s">
        <v>27830</v>
      </c>
      <c r="G2411" s="16" t="s">
        <v>10757</v>
      </c>
      <c r="H2411" s="16" t="s">
        <v>10732</v>
      </c>
      <c r="I2411" s="16" t="s">
        <v>9270</v>
      </c>
    </row>
    <row r="2412" spans="1:14">
      <c r="A2412" s="16" t="s">
        <v>23073</v>
      </c>
      <c r="B2412" s="52" t="s">
        <v>25468</v>
      </c>
      <c r="C2412" s="16" t="str">
        <f t="shared" si="37"/>
        <v>056 - 018</v>
      </c>
      <c r="D2412" s="52" t="s">
        <v>36059</v>
      </c>
      <c r="E2412" s="52" t="s">
        <v>29533</v>
      </c>
      <c r="F2412" s="16" t="s">
        <v>23074</v>
      </c>
      <c r="G2412" s="16" t="s">
        <v>29532</v>
      </c>
      <c r="H2412" s="16" t="s">
        <v>20396</v>
      </c>
      <c r="I2412" s="16" t="s">
        <v>23075</v>
      </c>
    </row>
    <row r="2413" spans="1:14">
      <c r="A2413" s="16" t="s">
        <v>7882</v>
      </c>
      <c r="B2413" s="52" t="s">
        <v>35546</v>
      </c>
      <c r="C2413" s="16" t="str">
        <f t="shared" si="37"/>
        <v>069 - 020</v>
      </c>
      <c r="D2413" s="52" t="s">
        <v>34487</v>
      </c>
      <c r="E2413" s="52" t="s">
        <v>36727</v>
      </c>
      <c r="F2413" s="16" t="s">
        <v>29426</v>
      </c>
      <c r="G2413" s="16" t="s">
        <v>36726</v>
      </c>
      <c r="H2413" s="16" t="s">
        <v>15395</v>
      </c>
      <c r="I2413" s="16" t="s">
        <v>29427</v>
      </c>
    </row>
    <row r="2414" spans="1:14">
      <c r="A2414" s="16" t="s">
        <v>34725</v>
      </c>
      <c r="B2414" s="52" t="s">
        <v>17238</v>
      </c>
      <c r="C2414" s="16" t="str">
        <f t="shared" si="37"/>
        <v>067 - 013</v>
      </c>
      <c r="D2414" s="52" t="s">
        <v>34487</v>
      </c>
      <c r="E2414" s="52" t="s">
        <v>34404</v>
      </c>
      <c r="F2414" s="16" t="s">
        <v>23192</v>
      </c>
      <c r="G2414" s="16" t="s">
        <v>34403</v>
      </c>
      <c r="H2414" s="16" t="s">
        <v>15395</v>
      </c>
      <c r="I2414" s="16" t="s">
        <v>23193</v>
      </c>
      <c r="N2414" t="s">
        <v>30550</v>
      </c>
    </row>
    <row r="2415" spans="1:14">
      <c r="A2415" s="16" t="s">
        <v>31152</v>
      </c>
      <c r="B2415" s="52" t="s">
        <v>27042</v>
      </c>
      <c r="C2415" s="16" t="str">
        <f t="shared" si="37"/>
        <v>012 - 046</v>
      </c>
      <c r="D2415" s="52" t="s">
        <v>36059</v>
      </c>
      <c r="E2415" s="52" t="s">
        <v>18879</v>
      </c>
      <c r="F2415" s="16" t="s">
        <v>31153</v>
      </c>
      <c r="G2415" s="16" t="s">
        <v>26253</v>
      </c>
      <c r="H2415" s="16" t="s">
        <v>32666</v>
      </c>
      <c r="I2415" s="16" t="s">
        <v>31154</v>
      </c>
    </row>
    <row r="2416" spans="1:14">
      <c r="A2416" s="16" t="s">
        <v>10614</v>
      </c>
      <c r="B2416" s="52" t="s">
        <v>21717</v>
      </c>
      <c r="C2416" s="16" t="str">
        <f t="shared" si="37"/>
        <v>004 - 056</v>
      </c>
      <c r="D2416" s="52" t="s">
        <v>36059</v>
      </c>
      <c r="E2416" s="52" t="s">
        <v>10758</v>
      </c>
      <c r="F2416" s="16" t="s">
        <v>10615</v>
      </c>
      <c r="G2416" s="16" t="s">
        <v>10757</v>
      </c>
      <c r="H2416" s="16" t="s">
        <v>10732</v>
      </c>
      <c r="I2416" s="16" t="s">
        <v>5103</v>
      </c>
    </row>
    <row r="2417" spans="1:14">
      <c r="A2417" s="16" t="s">
        <v>7923</v>
      </c>
      <c r="B2417" s="52" t="s">
        <v>32198</v>
      </c>
      <c r="C2417" s="16" t="str">
        <f t="shared" si="37"/>
        <v>001 - 068</v>
      </c>
      <c r="D2417" s="52" t="s">
        <v>36059</v>
      </c>
      <c r="E2417" s="52" t="s">
        <v>37671</v>
      </c>
      <c r="F2417" s="16" t="s">
        <v>6122</v>
      </c>
      <c r="G2417" s="16" t="s">
        <v>37670</v>
      </c>
      <c r="H2417" s="16" t="s">
        <v>10732</v>
      </c>
      <c r="I2417" s="16" t="s">
        <v>7924</v>
      </c>
    </row>
    <row r="2418" spans="1:14">
      <c r="A2418" s="16" t="s">
        <v>16310</v>
      </c>
      <c r="B2418" s="52" t="s">
        <v>11332</v>
      </c>
      <c r="C2418" s="16" t="str">
        <f t="shared" si="37"/>
        <v>044 - 012</v>
      </c>
      <c r="D2418" s="52" t="s">
        <v>34487</v>
      </c>
      <c r="E2418" s="52" t="s">
        <v>27373</v>
      </c>
      <c r="F2418" s="16" t="s">
        <v>16311</v>
      </c>
      <c r="G2418" s="16" t="s">
        <v>27372</v>
      </c>
      <c r="H2418" s="16" t="s">
        <v>20397</v>
      </c>
      <c r="I2418" s="16" t="s">
        <v>16312</v>
      </c>
    </row>
    <row r="2419" spans="1:14">
      <c r="A2419" s="16" t="s">
        <v>34726</v>
      </c>
      <c r="B2419" s="52" t="s">
        <v>17239</v>
      </c>
      <c r="C2419" s="16" t="str">
        <f t="shared" si="37"/>
        <v>067 - 014</v>
      </c>
      <c r="D2419" s="52" t="s">
        <v>34487</v>
      </c>
      <c r="E2419" s="52" t="s">
        <v>34404</v>
      </c>
      <c r="F2419" s="16" t="s">
        <v>23194</v>
      </c>
      <c r="G2419" s="16" t="s">
        <v>34403</v>
      </c>
      <c r="H2419" s="16" t="s">
        <v>15395</v>
      </c>
      <c r="I2419" s="16" t="s">
        <v>23195</v>
      </c>
      <c r="N2419" t="s">
        <v>30550</v>
      </c>
    </row>
    <row r="2420" spans="1:14">
      <c r="A2420" s="16" t="s">
        <v>18202</v>
      </c>
      <c r="B2420" s="52" t="s">
        <v>21599</v>
      </c>
      <c r="C2420" s="16" t="str">
        <f t="shared" si="37"/>
        <v>004 - 057</v>
      </c>
      <c r="D2420" s="52" t="s">
        <v>34487</v>
      </c>
      <c r="E2420" s="52" t="s">
        <v>10758</v>
      </c>
      <c r="F2420" s="16" t="s">
        <v>16892</v>
      </c>
      <c r="G2420" s="16" t="s">
        <v>10757</v>
      </c>
      <c r="H2420" s="16" t="s">
        <v>10732</v>
      </c>
      <c r="I2420" s="16" t="s">
        <v>18203</v>
      </c>
      <c r="J2420" s="16"/>
    </row>
    <row r="2421" spans="1:14">
      <c r="A2421" s="16" t="s">
        <v>15461</v>
      </c>
      <c r="B2421" s="52" t="s">
        <v>17142</v>
      </c>
      <c r="C2421" s="16" t="str">
        <f t="shared" si="37"/>
        <v>014 - 015</v>
      </c>
      <c r="D2421" s="52" t="s">
        <v>34487</v>
      </c>
      <c r="E2421" s="52" t="s">
        <v>31453</v>
      </c>
      <c r="F2421" s="16" t="s">
        <v>15462</v>
      </c>
      <c r="G2421" s="16" t="s">
        <v>31452</v>
      </c>
      <c r="H2421" s="16" t="s">
        <v>32666</v>
      </c>
      <c r="I2421" s="16" t="s">
        <v>15463</v>
      </c>
    </row>
    <row r="2422" spans="1:14">
      <c r="A2422" s="16" t="s">
        <v>11384</v>
      </c>
      <c r="B2422" s="52" t="s">
        <v>18810</v>
      </c>
      <c r="C2422" s="16" t="str">
        <f t="shared" si="37"/>
        <v>016 - 064</v>
      </c>
      <c r="D2422" s="52" t="s">
        <v>34487</v>
      </c>
      <c r="E2422" s="52" t="s">
        <v>10742</v>
      </c>
      <c r="F2422" s="16" t="s">
        <v>36153</v>
      </c>
      <c r="G2422" s="16" t="s">
        <v>10741</v>
      </c>
      <c r="H2422" s="16" t="s">
        <v>32666</v>
      </c>
      <c r="I2422" s="16" t="s">
        <v>11385</v>
      </c>
    </row>
    <row r="2423" spans="1:14">
      <c r="A2423" s="16" t="s">
        <v>28278</v>
      </c>
      <c r="B2423" s="52" t="s">
        <v>11871</v>
      </c>
      <c r="C2423" s="16" t="str">
        <f t="shared" si="37"/>
        <v>023 - 807</v>
      </c>
      <c r="D2423" s="52"/>
      <c r="E2423" s="52" t="s">
        <v>380</v>
      </c>
      <c r="F2423" s="16"/>
      <c r="G2423" s="16" t="s">
        <v>379</v>
      </c>
      <c r="H2423" s="16" t="s">
        <v>32660</v>
      </c>
      <c r="I2423" s="16" t="s">
        <v>28279</v>
      </c>
      <c r="J2423" s="16" t="s">
        <v>34487</v>
      </c>
    </row>
    <row r="2424" spans="1:14">
      <c r="A2424" s="16" t="s">
        <v>20434</v>
      </c>
      <c r="B2424" s="52" t="s">
        <v>28386</v>
      </c>
      <c r="C2424" s="16" t="str">
        <f t="shared" si="37"/>
        <v>030 - 020</v>
      </c>
      <c r="D2424" s="52" t="s">
        <v>36059</v>
      </c>
      <c r="E2424" s="52" t="s">
        <v>35970</v>
      </c>
      <c r="F2424" s="16" t="s">
        <v>23713</v>
      </c>
      <c r="G2424" s="16" t="s">
        <v>35969</v>
      </c>
      <c r="H2424" s="16" t="s">
        <v>30334</v>
      </c>
      <c r="I2424" s="16" t="s">
        <v>20435</v>
      </c>
    </row>
    <row r="2425" spans="1:14">
      <c r="A2425" s="16" t="s">
        <v>6688</v>
      </c>
      <c r="B2425" s="52" t="s">
        <v>33396</v>
      </c>
      <c r="C2425" s="16" t="str">
        <f t="shared" si="37"/>
        <v>015 - 846</v>
      </c>
      <c r="D2425" s="52"/>
      <c r="E2425" s="52" t="s">
        <v>32665</v>
      </c>
      <c r="F2425" s="16"/>
      <c r="G2425" s="16" t="s">
        <v>32664</v>
      </c>
      <c r="H2425" s="16" t="s">
        <v>32666</v>
      </c>
      <c r="I2425" s="16" t="s">
        <v>6689</v>
      </c>
      <c r="J2425" s="16" t="s">
        <v>34487</v>
      </c>
    </row>
    <row r="2426" spans="1:14">
      <c r="A2426" s="16" t="s">
        <v>27312</v>
      </c>
      <c r="B2426" s="52" t="s">
        <v>6247</v>
      </c>
      <c r="C2426" s="16" t="str">
        <f t="shared" si="37"/>
        <v>098 - 015</v>
      </c>
      <c r="D2426" s="52" t="s">
        <v>36059</v>
      </c>
      <c r="E2426" s="52" t="s">
        <v>10711</v>
      </c>
      <c r="F2426" s="16" t="s">
        <v>27313</v>
      </c>
      <c r="G2426" s="16" t="s">
        <v>10710</v>
      </c>
      <c r="H2426" s="16" t="s">
        <v>32666</v>
      </c>
      <c r="I2426" s="16" t="s">
        <v>27314</v>
      </c>
      <c r="J2426" s="16"/>
    </row>
    <row r="2427" spans="1:14">
      <c r="A2427" s="16" t="s">
        <v>11603</v>
      </c>
      <c r="B2427" s="52" t="s">
        <v>34977</v>
      </c>
      <c r="C2427" s="16" t="str">
        <f t="shared" si="37"/>
        <v>015 - 065</v>
      </c>
      <c r="D2427" s="52" t="s">
        <v>36059</v>
      </c>
      <c r="E2427" s="52" t="s">
        <v>32665</v>
      </c>
      <c r="F2427" s="16" t="s">
        <v>24329</v>
      </c>
      <c r="G2427" s="16" t="s">
        <v>32664</v>
      </c>
      <c r="H2427" s="16" t="s">
        <v>32666</v>
      </c>
      <c r="I2427" s="16" t="s">
        <v>27314</v>
      </c>
      <c r="J2427" s="16" t="s">
        <v>7990</v>
      </c>
    </row>
    <row r="2428" spans="1:14">
      <c r="A2428" s="16" t="s">
        <v>16354</v>
      </c>
      <c r="B2428" s="52" t="s">
        <v>32596</v>
      </c>
      <c r="C2428" s="16" t="str">
        <f t="shared" si="37"/>
        <v>017 - 044</v>
      </c>
      <c r="D2428" s="52" t="s">
        <v>34487</v>
      </c>
      <c r="E2428" s="52" t="s">
        <v>22538</v>
      </c>
      <c r="F2428" s="16" t="s">
        <v>14604</v>
      </c>
      <c r="G2428" s="16" t="s">
        <v>22537</v>
      </c>
      <c r="H2428" s="16" t="s">
        <v>32666</v>
      </c>
      <c r="I2428" s="16" t="s">
        <v>16355</v>
      </c>
    </row>
    <row r="2429" spans="1:14">
      <c r="A2429" s="16" t="s">
        <v>22913</v>
      </c>
      <c r="B2429" s="52" t="s">
        <v>11333</v>
      </c>
      <c r="C2429" s="16" t="str">
        <f t="shared" si="37"/>
        <v>044 - 013</v>
      </c>
      <c r="D2429" s="52" t="s">
        <v>36059</v>
      </c>
      <c r="E2429" s="52" t="s">
        <v>27373</v>
      </c>
      <c r="F2429" s="16" t="s">
        <v>35660</v>
      </c>
      <c r="G2429" s="16" t="s">
        <v>27372</v>
      </c>
      <c r="H2429" s="16" t="s">
        <v>20397</v>
      </c>
      <c r="I2429" s="16" t="s">
        <v>8239</v>
      </c>
      <c r="J2429" s="16"/>
    </row>
    <row r="2430" spans="1:14">
      <c r="A2430" s="16" t="s">
        <v>14769</v>
      </c>
      <c r="B2430" s="52" t="s">
        <v>32597</v>
      </c>
      <c r="C2430" s="16" t="str">
        <f t="shared" si="37"/>
        <v>017 - 045</v>
      </c>
      <c r="D2430" s="52" t="s">
        <v>36059</v>
      </c>
      <c r="E2430" s="52" t="s">
        <v>22538</v>
      </c>
      <c r="F2430" s="16" t="s">
        <v>26230</v>
      </c>
      <c r="G2430" s="16" t="s">
        <v>22537</v>
      </c>
      <c r="H2430" s="16" t="s">
        <v>32666</v>
      </c>
      <c r="I2430" s="16" t="s">
        <v>14770</v>
      </c>
    </row>
    <row r="2431" spans="1:14">
      <c r="A2431" s="16" t="s">
        <v>18351</v>
      </c>
      <c r="B2431" s="52" t="s">
        <v>32598</v>
      </c>
      <c r="C2431" s="16" t="str">
        <f t="shared" si="37"/>
        <v>017 - 822</v>
      </c>
      <c r="D2431" s="52"/>
      <c r="E2431" s="52" t="s">
        <v>22538</v>
      </c>
      <c r="F2431" s="16"/>
      <c r="G2431" s="16" t="s">
        <v>22537</v>
      </c>
      <c r="H2431" s="16" t="s">
        <v>32666</v>
      </c>
      <c r="I2431" s="16" t="s">
        <v>18352</v>
      </c>
      <c r="J2431" s="16" t="s">
        <v>34487</v>
      </c>
    </row>
    <row r="2432" spans="1:14">
      <c r="A2432" s="16" t="s">
        <v>32019</v>
      </c>
      <c r="B2432" s="52" t="s">
        <v>4116</v>
      </c>
      <c r="C2432" s="16" t="str">
        <f t="shared" si="37"/>
        <v>075 - 017</v>
      </c>
      <c r="D2432" s="52" t="s">
        <v>36059</v>
      </c>
      <c r="E2432" s="52" t="s">
        <v>25912</v>
      </c>
      <c r="F2432" s="16" t="s">
        <v>27443</v>
      </c>
      <c r="G2432" s="16" t="s">
        <v>31815</v>
      </c>
      <c r="H2432" s="16" t="s">
        <v>37422</v>
      </c>
      <c r="I2432" s="16" t="s">
        <v>32020</v>
      </c>
      <c r="J2432" s="16"/>
    </row>
    <row r="2433" spans="1:10">
      <c r="A2433" s="16" t="s">
        <v>32761</v>
      </c>
      <c r="B2433" s="52" t="s">
        <v>4117</v>
      </c>
      <c r="C2433" s="16" t="str">
        <f t="shared" ref="C2433:C2496" si="38">MID(A2433,1,3) &amp;" - " &amp;MID(A2433,4,3)</f>
        <v>075 - 018</v>
      </c>
      <c r="D2433" s="52" t="s">
        <v>34487</v>
      </c>
      <c r="E2433" s="52" t="s">
        <v>25912</v>
      </c>
      <c r="F2433" s="16" t="s">
        <v>27443</v>
      </c>
      <c r="G2433" s="16" t="s">
        <v>31815</v>
      </c>
      <c r="H2433" s="16" t="s">
        <v>37422</v>
      </c>
      <c r="I2433" s="16" t="s">
        <v>32762</v>
      </c>
    </row>
    <row r="2434" spans="1:10">
      <c r="A2434" s="16" t="s">
        <v>30291</v>
      </c>
      <c r="B2434" s="52" t="s">
        <v>7614</v>
      </c>
      <c r="C2434" s="16" t="str">
        <f t="shared" si="38"/>
        <v>075 - 019</v>
      </c>
      <c r="D2434" s="52" t="s">
        <v>34487</v>
      </c>
      <c r="E2434" s="52" t="s">
        <v>25912</v>
      </c>
      <c r="F2434" s="16" t="s">
        <v>31814</v>
      </c>
      <c r="G2434" s="16" t="s">
        <v>31815</v>
      </c>
      <c r="H2434" s="16" t="s">
        <v>37422</v>
      </c>
      <c r="I2434" s="16" t="s">
        <v>30292</v>
      </c>
    </row>
    <row r="2435" spans="1:10">
      <c r="A2435" s="16" t="s">
        <v>19179</v>
      </c>
      <c r="B2435" s="52" t="s">
        <v>18811</v>
      </c>
      <c r="C2435" s="16" t="str">
        <f t="shared" si="38"/>
        <v>016 - 065</v>
      </c>
      <c r="D2435" s="52" t="s">
        <v>34487</v>
      </c>
      <c r="E2435" s="52" t="s">
        <v>10742</v>
      </c>
      <c r="F2435" s="16" t="s">
        <v>19180</v>
      </c>
      <c r="G2435" s="16" t="s">
        <v>10741</v>
      </c>
      <c r="H2435" s="16" t="s">
        <v>32666</v>
      </c>
      <c r="I2435" s="16" t="s">
        <v>19181</v>
      </c>
    </row>
    <row r="2436" spans="1:10">
      <c r="A2436" s="16" t="s">
        <v>14824</v>
      </c>
      <c r="B2436" s="52" t="s">
        <v>7615</v>
      </c>
      <c r="C2436" s="16" t="str">
        <f t="shared" si="38"/>
        <v>075 - 096</v>
      </c>
      <c r="D2436" s="52" t="s">
        <v>36059</v>
      </c>
      <c r="E2436" s="52" t="s">
        <v>25912</v>
      </c>
      <c r="F2436" s="16" t="s">
        <v>18504</v>
      </c>
      <c r="G2436" s="16" t="s">
        <v>31815</v>
      </c>
      <c r="H2436" s="16" t="s">
        <v>37422</v>
      </c>
      <c r="I2436" s="16" t="s">
        <v>14825</v>
      </c>
    </row>
    <row r="2437" spans="1:10">
      <c r="A2437" s="16" t="s">
        <v>7235</v>
      </c>
      <c r="B2437" s="52" t="s">
        <v>27184</v>
      </c>
      <c r="C2437" s="16" t="str">
        <f t="shared" si="38"/>
        <v>060 - 023</v>
      </c>
      <c r="D2437" s="52" t="s">
        <v>34487</v>
      </c>
      <c r="E2437" s="52" t="s">
        <v>10737</v>
      </c>
      <c r="F2437" s="16" t="s">
        <v>4809</v>
      </c>
      <c r="G2437" s="16" t="s">
        <v>10736</v>
      </c>
      <c r="H2437" s="16" t="s">
        <v>20396</v>
      </c>
      <c r="I2437" s="16" t="s">
        <v>7236</v>
      </c>
    </row>
    <row r="2438" spans="1:10">
      <c r="A2438" s="16" t="s">
        <v>8132</v>
      </c>
      <c r="B2438" s="52" t="s">
        <v>18427</v>
      </c>
      <c r="C2438" s="16" t="str">
        <f t="shared" si="38"/>
        <v>040 - 005</v>
      </c>
      <c r="D2438" s="52" t="s">
        <v>36059</v>
      </c>
      <c r="E2438" s="52" t="s">
        <v>32809</v>
      </c>
      <c r="F2438" s="16" t="s">
        <v>8133</v>
      </c>
      <c r="G2438" s="16" t="s">
        <v>32808</v>
      </c>
      <c r="H2438" s="16" t="s">
        <v>35981</v>
      </c>
      <c r="I2438" s="16" t="s">
        <v>8134</v>
      </c>
    </row>
    <row r="2439" spans="1:10">
      <c r="A2439" s="16" t="s">
        <v>2467</v>
      </c>
      <c r="B2439" s="52" t="s">
        <v>27185</v>
      </c>
      <c r="C2439" s="16" t="str">
        <f t="shared" si="38"/>
        <v>060 - 022</v>
      </c>
      <c r="D2439" s="52" t="s">
        <v>34487</v>
      </c>
      <c r="E2439" s="52" t="s">
        <v>10737</v>
      </c>
      <c r="F2439" s="16" t="s">
        <v>24907</v>
      </c>
      <c r="G2439" s="16" t="s">
        <v>10736</v>
      </c>
      <c r="H2439" s="16" t="s">
        <v>20396</v>
      </c>
      <c r="I2439" s="16" t="s">
        <v>2468</v>
      </c>
      <c r="J2439" s="16"/>
    </row>
    <row r="2440" spans="1:10">
      <c r="A2440" s="16" t="s">
        <v>16009</v>
      </c>
      <c r="B2440" s="52" t="s">
        <v>15741</v>
      </c>
      <c r="C2440" s="16" t="str">
        <f t="shared" si="38"/>
        <v>084 - 013</v>
      </c>
      <c r="D2440" s="52" t="s">
        <v>36059</v>
      </c>
      <c r="E2440" s="52" t="s">
        <v>18698</v>
      </c>
      <c r="F2440" s="16" t="s">
        <v>20853</v>
      </c>
      <c r="G2440" s="16" t="s">
        <v>18697</v>
      </c>
      <c r="H2440" s="16" t="s">
        <v>29917</v>
      </c>
      <c r="I2440" s="16" t="s">
        <v>16010</v>
      </c>
    </row>
    <row r="2441" spans="1:10">
      <c r="A2441" s="16" t="s">
        <v>11657</v>
      </c>
      <c r="B2441" s="52" t="s">
        <v>7095</v>
      </c>
      <c r="C2441" s="16" t="str">
        <f t="shared" si="38"/>
        <v>078 - 031</v>
      </c>
      <c r="D2441" s="52" t="s">
        <v>34487</v>
      </c>
      <c r="E2441" s="52" t="s">
        <v>1697</v>
      </c>
      <c r="F2441" s="16" t="s">
        <v>16882</v>
      </c>
      <c r="G2441" s="16" t="s">
        <v>1696</v>
      </c>
      <c r="H2441" s="16" t="s">
        <v>4772</v>
      </c>
      <c r="I2441" s="16" t="s">
        <v>11658</v>
      </c>
      <c r="J2441" s="16"/>
    </row>
    <row r="2442" spans="1:10">
      <c r="A2442" s="16" t="s">
        <v>2858</v>
      </c>
      <c r="B2442" s="52" t="s">
        <v>27043</v>
      </c>
      <c r="C2442" s="16" t="str">
        <f t="shared" si="38"/>
        <v>012 - 047</v>
      </c>
      <c r="D2442" s="52" t="s">
        <v>36059</v>
      </c>
      <c r="E2442" s="52" t="s">
        <v>18879</v>
      </c>
      <c r="F2442" s="16" t="s">
        <v>34393</v>
      </c>
      <c r="G2442" s="16" t="s">
        <v>26253</v>
      </c>
      <c r="H2442" s="16" t="s">
        <v>32666</v>
      </c>
      <c r="I2442" s="16" t="s">
        <v>2859</v>
      </c>
      <c r="J2442" s="16"/>
    </row>
    <row r="2443" spans="1:10">
      <c r="A2443" s="16" t="s">
        <v>26611</v>
      </c>
      <c r="B2443" s="52" t="s">
        <v>23227</v>
      </c>
      <c r="C2443" s="16" t="str">
        <f t="shared" si="38"/>
        <v>082 - 025</v>
      </c>
      <c r="D2443" s="52" t="s">
        <v>34487</v>
      </c>
      <c r="E2443" s="52" t="s">
        <v>1263</v>
      </c>
      <c r="F2443" s="16" t="s">
        <v>20249</v>
      </c>
      <c r="G2443" s="16" t="s">
        <v>1262</v>
      </c>
      <c r="H2443" s="16" t="s">
        <v>29917</v>
      </c>
      <c r="I2443" s="16" t="s">
        <v>393</v>
      </c>
    </row>
    <row r="2444" spans="1:10">
      <c r="A2444" s="16" t="s">
        <v>5259</v>
      </c>
      <c r="B2444" s="52" t="s">
        <v>33726</v>
      </c>
      <c r="C2444" s="16" t="str">
        <f t="shared" si="38"/>
        <v>076 - 026</v>
      </c>
      <c r="D2444" s="52" t="s">
        <v>34487</v>
      </c>
      <c r="E2444" s="52" t="s">
        <v>13510</v>
      </c>
      <c r="F2444" s="16" t="s">
        <v>21388</v>
      </c>
      <c r="G2444" s="16" t="s">
        <v>13509</v>
      </c>
      <c r="H2444" s="16" t="s">
        <v>13511</v>
      </c>
      <c r="I2444" s="16" t="s">
        <v>5260</v>
      </c>
      <c r="J2444" s="16"/>
    </row>
    <row r="2445" spans="1:10">
      <c r="A2445" s="16" t="s">
        <v>21435</v>
      </c>
      <c r="B2445" s="52" t="s">
        <v>37051</v>
      </c>
      <c r="C2445" s="16" t="str">
        <f t="shared" si="38"/>
        <v>070 - 016</v>
      </c>
      <c r="D2445" s="52" t="s">
        <v>34487</v>
      </c>
      <c r="E2445" s="52" t="s">
        <v>23672</v>
      </c>
      <c r="F2445" s="16" t="s">
        <v>27800</v>
      </c>
      <c r="G2445" s="16" t="s">
        <v>23671</v>
      </c>
      <c r="H2445" s="16" t="s">
        <v>10748</v>
      </c>
      <c r="I2445" s="16" t="s">
        <v>21436</v>
      </c>
    </row>
    <row r="2446" spans="1:10">
      <c r="A2446" s="16" t="s">
        <v>19363</v>
      </c>
      <c r="B2446" s="52" t="s">
        <v>2528</v>
      </c>
      <c r="C2446" s="16" t="str">
        <f t="shared" si="38"/>
        <v>083 - 016</v>
      </c>
      <c r="D2446" s="52" t="s">
        <v>34487</v>
      </c>
      <c r="E2446" s="52" t="s">
        <v>21246</v>
      </c>
      <c r="F2446" s="16" t="s">
        <v>19364</v>
      </c>
      <c r="G2446" s="16" t="s">
        <v>21245</v>
      </c>
      <c r="H2446" s="16" t="s">
        <v>29917</v>
      </c>
      <c r="I2446" s="16" t="s">
        <v>19365</v>
      </c>
    </row>
    <row r="2447" spans="1:10">
      <c r="A2447" s="16" t="s">
        <v>23468</v>
      </c>
      <c r="B2447" s="52" t="s">
        <v>10163</v>
      </c>
      <c r="C2447" s="16" t="str">
        <f t="shared" si="38"/>
        <v>078 - 032</v>
      </c>
      <c r="D2447" s="52" t="s">
        <v>34487</v>
      </c>
      <c r="E2447" s="52" t="s">
        <v>1697</v>
      </c>
      <c r="F2447" s="16" t="s">
        <v>23527</v>
      </c>
      <c r="G2447" s="16" t="s">
        <v>1696</v>
      </c>
      <c r="H2447" s="16" t="s">
        <v>4772</v>
      </c>
      <c r="I2447" s="16" t="s">
        <v>23469</v>
      </c>
      <c r="J2447" s="16"/>
    </row>
    <row r="2448" spans="1:10">
      <c r="A2448" s="16" t="s">
        <v>10436</v>
      </c>
      <c r="B2448" s="52" t="s">
        <v>10164</v>
      </c>
      <c r="C2448" s="16" t="str">
        <f t="shared" si="38"/>
        <v>078 - 033</v>
      </c>
      <c r="D2448" s="52" t="s">
        <v>34487</v>
      </c>
      <c r="E2448" s="52" t="s">
        <v>1697</v>
      </c>
      <c r="F2448" s="16" t="s">
        <v>9962</v>
      </c>
      <c r="G2448" s="16" t="s">
        <v>1696</v>
      </c>
      <c r="H2448" s="16" t="s">
        <v>4772</v>
      </c>
      <c r="I2448" s="16" t="s">
        <v>14778</v>
      </c>
      <c r="J2448" s="16"/>
    </row>
    <row r="2449" spans="1:10">
      <c r="A2449" s="16" t="s">
        <v>15902</v>
      </c>
      <c r="B2449" s="52" t="s">
        <v>32862</v>
      </c>
      <c r="C2449" s="16" t="str">
        <f t="shared" si="38"/>
        <v>080 - 803</v>
      </c>
      <c r="D2449" s="52"/>
      <c r="E2449" s="52" t="s">
        <v>1692</v>
      </c>
      <c r="F2449" s="16"/>
      <c r="G2449" s="16" t="s">
        <v>1691</v>
      </c>
      <c r="H2449" s="16" t="s">
        <v>4772</v>
      </c>
      <c r="I2449" s="16" t="s">
        <v>15903</v>
      </c>
      <c r="J2449" s="16" t="s">
        <v>34487</v>
      </c>
    </row>
    <row r="2450" spans="1:10">
      <c r="A2450" s="16" t="s">
        <v>33256</v>
      </c>
      <c r="B2450" s="52" t="s">
        <v>23620</v>
      </c>
      <c r="C2450" s="16" t="str">
        <f t="shared" si="38"/>
        <v>087 - 015</v>
      </c>
      <c r="D2450" s="52" t="s">
        <v>36059</v>
      </c>
      <c r="E2450" s="52" t="s">
        <v>10962</v>
      </c>
      <c r="F2450" s="16" t="s">
        <v>23043</v>
      </c>
      <c r="G2450" s="16" t="s">
        <v>10961</v>
      </c>
      <c r="H2450" s="16" t="s">
        <v>29917</v>
      </c>
      <c r="I2450" s="16" t="s">
        <v>23044</v>
      </c>
      <c r="J2450" s="16"/>
    </row>
    <row r="2451" spans="1:10">
      <c r="A2451" s="16" t="s">
        <v>27812</v>
      </c>
      <c r="B2451" s="52" t="s">
        <v>5271</v>
      </c>
      <c r="C2451" s="16" t="str">
        <f t="shared" si="38"/>
        <v>079 - 023</v>
      </c>
      <c r="D2451" s="52" t="s">
        <v>36059</v>
      </c>
      <c r="E2451" s="52" t="s">
        <v>4771</v>
      </c>
      <c r="F2451" s="16" t="s">
        <v>27813</v>
      </c>
      <c r="G2451" s="16" t="s">
        <v>4770</v>
      </c>
      <c r="H2451" s="16" t="s">
        <v>4772</v>
      </c>
      <c r="I2451" s="16" t="s">
        <v>32680</v>
      </c>
    </row>
    <row r="2452" spans="1:10">
      <c r="A2452" s="16" t="s">
        <v>10409</v>
      </c>
      <c r="B2452" s="52" t="s">
        <v>21484</v>
      </c>
      <c r="C2452" s="16" t="str">
        <f t="shared" si="38"/>
        <v>086 - 006</v>
      </c>
      <c r="D2452" s="52" t="s">
        <v>36059</v>
      </c>
      <c r="E2452" s="52" t="s">
        <v>23301</v>
      </c>
      <c r="F2452" s="16" t="s">
        <v>23299</v>
      </c>
      <c r="G2452" s="16" t="s">
        <v>23300</v>
      </c>
      <c r="H2452" s="16" t="s">
        <v>29917</v>
      </c>
      <c r="I2452" s="16" t="s">
        <v>10410</v>
      </c>
    </row>
    <row r="2453" spans="1:10">
      <c r="A2453" s="16" t="s">
        <v>13980</v>
      </c>
      <c r="B2453" s="52" t="s">
        <v>37700</v>
      </c>
      <c r="C2453" s="16" t="str">
        <f t="shared" si="38"/>
        <v>068 - 010</v>
      </c>
      <c r="D2453" s="52" t="s">
        <v>36059</v>
      </c>
      <c r="E2453" s="52" t="s">
        <v>34259</v>
      </c>
      <c r="F2453" s="16" t="s">
        <v>3137</v>
      </c>
      <c r="G2453" s="16" t="s">
        <v>21099</v>
      </c>
      <c r="H2453" s="16" t="s">
        <v>15395</v>
      </c>
      <c r="I2453" s="16" t="s">
        <v>13622</v>
      </c>
    </row>
    <row r="2454" spans="1:10">
      <c r="A2454" s="16" t="s">
        <v>30971</v>
      </c>
      <c r="B2454" s="52" t="s">
        <v>4381</v>
      </c>
      <c r="C2454" s="16" t="str">
        <f t="shared" si="38"/>
        <v>080 - 804</v>
      </c>
      <c r="D2454" s="52"/>
      <c r="E2454" s="52" t="s">
        <v>1692</v>
      </c>
      <c r="F2454" s="16"/>
      <c r="G2454" s="16" t="s">
        <v>1691</v>
      </c>
      <c r="H2454" s="16" t="s">
        <v>4772</v>
      </c>
      <c r="I2454" s="16" t="s">
        <v>30972</v>
      </c>
      <c r="J2454" s="16" t="s">
        <v>34487</v>
      </c>
    </row>
    <row r="2455" spans="1:10">
      <c r="A2455" s="16" t="s">
        <v>11502</v>
      </c>
      <c r="B2455" s="52" t="s">
        <v>18428</v>
      </c>
      <c r="C2455" s="16" t="str">
        <f t="shared" si="38"/>
        <v>040 - 006</v>
      </c>
      <c r="D2455" s="52" t="s">
        <v>36059</v>
      </c>
      <c r="E2455" s="52" t="s">
        <v>32809</v>
      </c>
      <c r="F2455" s="16" t="s">
        <v>11503</v>
      </c>
      <c r="G2455" s="16" t="s">
        <v>32808</v>
      </c>
      <c r="H2455" s="16" t="s">
        <v>35981</v>
      </c>
      <c r="I2455" s="16" t="s">
        <v>25718</v>
      </c>
      <c r="J2455" s="16" t="s">
        <v>7990</v>
      </c>
    </row>
    <row r="2456" spans="1:10">
      <c r="A2456" s="16" t="s">
        <v>25716</v>
      </c>
      <c r="B2456" s="52" t="s">
        <v>29298</v>
      </c>
      <c r="C2456" s="16" t="str">
        <f t="shared" si="38"/>
        <v>099 - 002</v>
      </c>
      <c r="D2456" s="52" t="s">
        <v>36059</v>
      </c>
      <c r="E2456" s="52" t="s">
        <v>25925</v>
      </c>
      <c r="F2456" s="16" t="s">
        <v>25717</v>
      </c>
      <c r="G2456" s="16" t="s">
        <v>25924</v>
      </c>
      <c r="H2456" s="16" t="s">
        <v>35981</v>
      </c>
      <c r="I2456" s="16" t="s">
        <v>25718</v>
      </c>
    </row>
    <row r="2457" spans="1:10">
      <c r="A2457" s="16" t="s">
        <v>11637</v>
      </c>
      <c r="B2457" s="52" t="s">
        <v>15742</v>
      </c>
      <c r="C2457" s="16" t="str">
        <f t="shared" si="38"/>
        <v>084 - 014</v>
      </c>
      <c r="D2457" s="52" t="s">
        <v>36059</v>
      </c>
      <c r="E2457" s="52" t="s">
        <v>18698</v>
      </c>
      <c r="F2457" s="16" t="s">
        <v>11638</v>
      </c>
      <c r="G2457" s="16" t="s">
        <v>18697</v>
      </c>
      <c r="H2457" s="16" t="s">
        <v>29917</v>
      </c>
      <c r="I2457" s="16" t="s">
        <v>11639</v>
      </c>
    </row>
    <row r="2458" spans="1:10">
      <c r="A2458" s="16" t="s">
        <v>16344</v>
      </c>
      <c r="B2458" s="52" t="s">
        <v>4382</v>
      </c>
      <c r="C2458" s="16" t="str">
        <f t="shared" si="38"/>
        <v>080 - 025</v>
      </c>
      <c r="D2458" s="52" t="s">
        <v>34487</v>
      </c>
      <c r="E2458" s="52" t="s">
        <v>1692</v>
      </c>
      <c r="F2458" s="16" t="s">
        <v>23296</v>
      </c>
      <c r="G2458" s="16" t="s">
        <v>1691</v>
      </c>
      <c r="H2458" s="16" t="s">
        <v>4772</v>
      </c>
      <c r="I2458" s="16" t="s">
        <v>23297</v>
      </c>
      <c r="J2458" s="16"/>
    </row>
    <row r="2459" spans="1:10">
      <c r="A2459" s="16" t="s">
        <v>31301</v>
      </c>
      <c r="B2459" s="52" t="s">
        <v>28667</v>
      </c>
      <c r="C2459" s="16" t="str">
        <f t="shared" si="38"/>
        <v>021 - 809</v>
      </c>
      <c r="D2459" s="52"/>
      <c r="E2459" s="52" t="s">
        <v>14657</v>
      </c>
      <c r="F2459" s="16"/>
      <c r="G2459" s="16" t="s">
        <v>14656</v>
      </c>
      <c r="H2459" s="16" t="s">
        <v>4778</v>
      </c>
      <c r="I2459" s="16" t="s">
        <v>31302</v>
      </c>
      <c r="J2459" s="16" t="s">
        <v>34487</v>
      </c>
    </row>
    <row r="2460" spans="1:10">
      <c r="A2460" s="16" t="s">
        <v>25092</v>
      </c>
      <c r="B2460" s="52" t="s">
        <v>20968</v>
      </c>
      <c r="C2460" s="16" t="str">
        <f t="shared" si="38"/>
        <v>062 - 021</v>
      </c>
      <c r="D2460" s="52" t="s">
        <v>34487</v>
      </c>
      <c r="E2460" s="52" t="s">
        <v>1277</v>
      </c>
      <c r="F2460" s="16" t="s">
        <v>390</v>
      </c>
      <c r="G2460" s="16" t="s">
        <v>1276</v>
      </c>
      <c r="H2460" s="16" t="s">
        <v>30282</v>
      </c>
      <c r="I2460" s="16" t="s">
        <v>25093</v>
      </c>
    </row>
    <row r="2461" spans="1:10">
      <c r="A2461" s="16" t="s">
        <v>31900</v>
      </c>
      <c r="B2461" s="52" t="s">
        <v>36863</v>
      </c>
      <c r="C2461" s="16" t="str">
        <f t="shared" si="38"/>
        <v>065 - 037</v>
      </c>
      <c r="D2461" s="52" t="s">
        <v>34487</v>
      </c>
      <c r="E2461" s="52" t="s">
        <v>29546</v>
      </c>
      <c r="F2461" s="16" t="s">
        <v>31901</v>
      </c>
      <c r="G2461" s="16" t="s">
        <v>29545</v>
      </c>
      <c r="H2461" s="16" t="s">
        <v>30282</v>
      </c>
      <c r="I2461" s="16" t="s">
        <v>31902</v>
      </c>
      <c r="J2461" s="16"/>
    </row>
    <row r="2462" spans="1:10">
      <c r="A2462" s="16" t="s">
        <v>10296</v>
      </c>
      <c r="B2462" s="52" t="s">
        <v>3992</v>
      </c>
      <c r="C2462" s="16" t="str">
        <f t="shared" si="38"/>
        <v>018 - 041</v>
      </c>
      <c r="D2462" s="52" t="s">
        <v>36059</v>
      </c>
      <c r="E2462" s="52" t="s">
        <v>35975</v>
      </c>
      <c r="F2462" s="16" t="s">
        <v>10297</v>
      </c>
      <c r="G2462" s="16" t="s">
        <v>35974</v>
      </c>
      <c r="H2462" s="16" t="s">
        <v>32666</v>
      </c>
      <c r="I2462" s="16" t="s">
        <v>10298</v>
      </c>
      <c r="J2462" s="16"/>
    </row>
    <row r="2463" spans="1:10">
      <c r="A2463" s="16" t="s">
        <v>10239</v>
      </c>
      <c r="B2463" s="52" t="s">
        <v>30078</v>
      </c>
      <c r="C2463" s="16" t="str">
        <f t="shared" si="38"/>
        <v>019 - 837</v>
      </c>
      <c r="D2463" s="52"/>
      <c r="E2463" s="52" t="s">
        <v>23092</v>
      </c>
      <c r="F2463" s="16"/>
      <c r="G2463" s="16" t="s">
        <v>23091</v>
      </c>
      <c r="H2463" s="16" t="s">
        <v>32666</v>
      </c>
      <c r="I2463" s="16" t="s">
        <v>10240</v>
      </c>
      <c r="J2463" s="16" t="s">
        <v>34487</v>
      </c>
    </row>
    <row r="2464" spans="1:10">
      <c r="A2464" s="16" t="s">
        <v>23030</v>
      </c>
      <c r="B2464" s="52" t="s">
        <v>6248</v>
      </c>
      <c r="C2464" s="16" t="str">
        <f t="shared" si="38"/>
        <v>098 - 016</v>
      </c>
      <c r="D2464" s="52" t="s">
        <v>36059</v>
      </c>
      <c r="E2464" s="52" t="s">
        <v>10711</v>
      </c>
      <c r="F2464" s="16" t="s">
        <v>23031</v>
      </c>
      <c r="G2464" s="16" t="s">
        <v>10710</v>
      </c>
      <c r="H2464" s="16" t="s">
        <v>32666</v>
      </c>
      <c r="I2464" s="16" t="s">
        <v>23032</v>
      </c>
    </row>
    <row r="2465" spans="1:10">
      <c r="A2465" s="16" t="s">
        <v>32044</v>
      </c>
      <c r="B2465" s="52" t="s">
        <v>34978</v>
      </c>
      <c r="C2465" s="16" t="str">
        <f t="shared" si="38"/>
        <v>015 - 066</v>
      </c>
      <c r="D2465" s="52" t="s">
        <v>36059</v>
      </c>
      <c r="E2465" s="52" t="s">
        <v>32665</v>
      </c>
      <c r="F2465" s="16" t="s">
        <v>32663</v>
      </c>
      <c r="G2465" s="16" t="s">
        <v>32664</v>
      </c>
      <c r="H2465" s="16" t="s">
        <v>32666</v>
      </c>
      <c r="I2465" s="16" t="s">
        <v>23032</v>
      </c>
      <c r="J2465" s="16" t="s">
        <v>7990</v>
      </c>
    </row>
    <row r="2466" spans="1:10">
      <c r="A2466" s="16" t="s">
        <v>31837</v>
      </c>
      <c r="B2466" s="52" t="s">
        <v>10536</v>
      </c>
      <c r="C2466" s="16" t="str">
        <f t="shared" si="38"/>
        <v>096 - 016</v>
      </c>
      <c r="D2466" s="52" t="s">
        <v>36059</v>
      </c>
      <c r="E2466" s="52" t="s">
        <v>14652</v>
      </c>
      <c r="F2466" s="16" t="s">
        <v>31838</v>
      </c>
      <c r="G2466" s="16" t="s">
        <v>14651</v>
      </c>
      <c r="H2466" s="16" t="s">
        <v>10732</v>
      </c>
      <c r="I2466" s="16" t="s">
        <v>31839</v>
      </c>
    </row>
    <row r="2467" spans="1:10">
      <c r="A2467" s="16" t="s">
        <v>20212</v>
      </c>
      <c r="B2467" s="52" t="s">
        <v>20647</v>
      </c>
      <c r="C2467" s="16" t="str">
        <f t="shared" si="38"/>
        <v>002 - 037</v>
      </c>
      <c r="D2467" s="52" t="s">
        <v>36059</v>
      </c>
      <c r="E2467" s="52" t="s">
        <v>36066</v>
      </c>
      <c r="F2467" s="16" t="s">
        <v>5796</v>
      </c>
      <c r="G2467" s="16" t="s">
        <v>20457</v>
      </c>
      <c r="H2467" s="16" t="s">
        <v>10732</v>
      </c>
      <c r="I2467" s="16" t="s">
        <v>31839</v>
      </c>
      <c r="J2467" s="16" t="s">
        <v>7990</v>
      </c>
    </row>
    <row r="2468" spans="1:10">
      <c r="A2468" s="16" t="s">
        <v>15936</v>
      </c>
      <c r="B2468" s="52" t="s">
        <v>8960</v>
      </c>
      <c r="C2468" s="16" t="str">
        <f t="shared" si="38"/>
        <v>003 - 044</v>
      </c>
      <c r="D2468" s="52" t="s">
        <v>36059</v>
      </c>
      <c r="E2468" s="52" t="s">
        <v>3328</v>
      </c>
      <c r="F2468" s="16" t="s">
        <v>10730</v>
      </c>
      <c r="G2468" s="16" t="s">
        <v>10731</v>
      </c>
      <c r="H2468" s="16" t="s">
        <v>10732</v>
      </c>
      <c r="I2468" s="16" t="s">
        <v>5533</v>
      </c>
      <c r="J2468" s="16"/>
    </row>
    <row r="2469" spans="1:10">
      <c r="A2469" s="16" t="s">
        <v>33876</v>
      </c>
      <c r="B2469" s="52" t="s">
        <v>8961</v>
      </c>
      <c r="C2469" s="16" t="str">
        <f t="shared" si="38"/>
        <v>003 - 045</v>
      </c>
      <c r="D2469" s="52" t="s">
        <v>36059</v>
      </c>
      <c r="E2469" s="52" t="s">
        <v>3328</v>
      </c>
      <c r="F2469" s="16" t="s">
        <v>10730</v>
      </c>
      <c r="G2469" s="16" t="s">
        <v>10731</v>
      </c>
      <c r="H2469" s="16" t="s">
        <v>10732</v>
      </c>
      <c r="I2469" s="16" t="s">
        <v>33877</v>
      </c>
      <c r="J2469" s="16"/>
    </row>
    <row r="2470" spans="1:10">
      <c r="A2470" s="16" t="s">
        <v>19260</v>
      </c>
      <c r="B2470" s="52" t="s">
        <v>8962</v>
      </c>
      <c r="C2470" s="16" t="str">
        <f t="shared" si="38"/>
        <v>003 - 833</v>
      </c>
      <c r="D2470" s="52"/>
      <c r="E2470" s="52" t="s">
        <v>3328</v>
      </c>
      <c r="F2470" s="16"/>
      <c r="G2470" s="16" t="s">
        <v>10731</v>
      </c>
      <c r="H2470" s="16" t="s">
        <v>10732</v>
      </c>
      <c r="I2470" s="16" t="s">
        <v>19261</v>
      </c>
      <c r="J2470" s="16" t="s">
        <v>34487</v>
      </c>
    </row>
    <row r="2471" spans="1:10">
      <c r="A2471" s="16" t="s">
        <v>28594</v>
      </c>
      <c r="B2471" s="52" t="s">
        <v>8963</v>
      </c>
      <c r="C2471" s="16" t="str">
        <f t="shared" si="38"/>
        <v>003 - 046</v>
      </c>
      <c r="D2471" s="52" t="s">
        <v>34487</v>
      </c>
      <c r="E2471" s="52" t="s">
        <v>3328</v>
      </c>
      <c r="F2471" s="16" t="s">
        <v>21442</v>
      </c>
      <c r="G2471" s="16" t="s">
        <v>10731</v>
      </c>
      <c r="H2471" s="16" t="s">
        <v>10732</v>
      </c>
      <c r="I2471" s="16" t="s">
        <v>32503</v>
      </c>
      <c r="J2471" s="16" t="s">
        <v>7990</v>
      </c>
    </row>
    <row r="2472" spans="1:10">
      <c r="A2472" s="16" t="s">
        <v>12852</v>
      </c>
      <c r="B2472" s="52" t="s">
        <v>8557</v>
      </c>
      <c r="C2472" s="16" t="str">
        <f t="shared" si="38"/>
        <v>103 - 020</v>
      </c>
      <c r="D2472" s="52" t="s">
        <v>34487</v>
      </c>
      <c r="E2472" s="52" t="s">
        <v>14668</v>
      </c>
      <c r="F2472" s="16" t="s">
        <v>32502</v>
      </c>
      <c r="G2472" s="16" t="s">
        <v>14667</v>
      </c>
      <c r="H2472" s="16" t="s">
        <v>10732</v>
      </c>
      <c r="I2472" s="16" t="s">
        <v>32503</v>
      </c>
    </row>
    <row r="2473" spans="1:10">
      <c r="A2473" s="16" t="s">
        <v>31767</v>
      </c>
      <c r="B2473" s="52" t="s">
        <v>6360</v>
      </c>
      <c r="C2473" s="16" t="str">
        <f t="shared" si="38"/>
        <v>018 - 826</v>
      </c>
      <c r="D2473" s="52"/>
      <c r="E2473" s="52" t="s">
        <v>35975</v>
      </c>
      <c r="F2473" s="16"/>
      <c r="G2473" s="16" t="s">
        <v>35974</v>
      </c>
      <c r="H2473" s="16" t="s">
        <v>32666</v>
      </c>
      <c r="I2473" s="16" t="s">
        <v>31768</v>
      </c>
      <c r="J2473" s="16" t="s">
        <v>34487</v>
      </c>
    </row>
    <row r="2474" spans="1:10">
      <c r="A2474" s="16" t="s">
        <v>20532</v>
      </c>
      <c r="B2474" s="52" t="s">
        <v>32199</v>
      </c>
      <c r="C2474" s="16" t="str">
        <f t="shared" si="38"/>
        <v>001 - 069</v>
      </c>
      <c r="D2474" s="52" t="s">
        <v>36059</v>
      </c>
      <c r="E2474" s="52" t="s">
        <v>37671</v>
      </c>
      <c r="F2474" s="16" t="s">
        <v>4804</v>
      </c>
      <c r="G2474" s="16" t="s">
        <v>37670</v>
      </c>
      <c r="H2474" s="16" t="s">
        <v>10732</v>
      </c>
      <c r="I2474" s="16" t="s">
        <v>20533</v>
      </c>
    </row>
    <row r="2475" spans="1:10">
      <c r="A2475" s="16" t="s">
        <v>5389</v>
      </c>
      <c r="B2475" s="52" t="s">
        <v>11872</v>
      </c>
      <c r="C2475" s="16" t="str">
        <f t="shared" si="38"/>
        <v>023 - 023</v>
      </c>
      <c r="D2475" s="52" t="s">
        <v>36059</v>
      </c>
      <c r="E2475" s="52" t="s">
        <v>380</v>
      </c>
      <c r="F2475" s="16" t="s">
        <v>19155</v>
      </c>
      <c r="G2475" s="16" t="s">
        <v>379</v>
      </c>
      <c r="H2475" s="16" t="s">
        <v>32660</v>
      </c>
      <c r="I2475" s="16" t="s">
        <v>5390</v>
      </c>
    </row>
    <row r="2476" spans="1:10">
      <c r="A2476" s="16" t="s">
        <v>30142</v>
      </c>
      <c r="B2476" s="52" t="s">
        <v>34979</v>
      </c>
      <c r="C2476" s="16" t="str">
        <f t="shared" si="38"/>
        <v>015 - 847</v>
      </c>
      <c r="D2476" s="52"/>
      <c r="E2476" s="52" t="s">
        <v>32665</v>
      </c>
      <c r="F2476" s="16"/>
      <c r="G2476" s="16" t="s">
        <v>32664</v>
      </c>
      <c r="H2476" s="16" t="s">
        <v>32666</v>
      </c>
      <c r="I2476" s="16" t="s">
        <v>30143</v>
      </c>
      <c r="J2476" s="16" t="s">
        <v>34487</v>
      </c>
    </row>
    <row r="2477" spans="1:10">
      <c r="A2477" s="16" t="s">
        <v>6186</v>
      </c>
      <c r="B2477" s="52" t="s">
        <v>4172</v>
      </c>
      <c r="C2477" s="16" t="str">
        <f t="shared" si="38"/>
        <v>022 - 050</v>
      </c>
      <c r="D2477" s="52" t="s">
        <v>34487</v>
      </c>
      <c r="E2477" s="52" t="s">
        <v>4777</v>
      </c>
      <c r="F2477" s="16" t="s">
        <v>3069</v>
      </c>
      <c r="G2477" s="16" t="s">
        <v>4776</v>
      </c>
      <c r="H2477" s="16" t="s">
        <v>4778</v>
      </c>
      <c r="I2477" s="16" t="s">
        <v>6187</v>
      </c>
    </row>
    <row r="2478" spans="1:10">
      <c r="A2478" s="16" t="s">
        <v>27573</v>
      </c>
      <c r="B2478" s="52" t="s">
        <v>15595</v>
      </c>
      <c r="C2478" s="16" t="str">
        <f t="shared" si="38"/>
        <v>019 - 838</v>
      </c>
      <c r="D2478" s="52"/>
      <c r="E2478" s="52" t="s">
        <v>23092</v>
      </c>
      <c r="F2478" s="16"/>
      <c r="G2478" s="16" t="s">
        <v>23091</v>
      </c>
      <c r="H2478" s="16" t="s">
        <v>32666</v>
      </c>
      <c r="I2478" s="16" t="s">
        <v>13804</v>
      </c>
      <c r="J2478" s="16" t="s">
        <v>34487</v>
      </c>
    </row>
    <row r="2479" spans="1:10">
      <c r="A2479" s="16" t="s">
        <v>4632</v>
      </c>
      <c r="B2479" s="52" t="s">
        <v>2744</v>
      </c>
      <c r="C2479" s="16" t="str">
        <f t="shared" si="38"/>
        <v>013 - 061</v>
      </c>
      <c r="D2479" s="52" t="s">
        <v>36059</v>
      </c>
      <c r="E2479" s="52" t="s">
        <v>26240</v>
      </c>
      <c r="F2479" s="16" t="s">
        <v>36042</v>
      </c>
      <c r="G2479" s="16" t="s">
        <v>26239</v>
      </c>
      <c r="H2479" s="16" t="s">
        <v>32666</v>
      </c>
      <c r="I2479" s="16" t="s">
        <v>4633</v>
      </c>
    </row>
    <row r="2480" spans="1:10">
      <c r="A2480" s="16" t="s">
        <v>28085</v>
      </c>
      <c r="B2480" s="52" t="s">
        <v>21600</v>
      </c>
      <c r="C2480" s="16" t="str">
        <f t="shared" si="38"/>
        <v>004 - 058</v>
      </c>
      <c r="D2480" s="52" t="s">
        <v>36059</v>
      </c>
      <c r="E2480" s="52" t="s">
        <v>10758</v>
      </c>
      <c r="F2480" s="16" t="s">
        <v>23466</v>
      </c>
      <c r="G2480" s="16" t="s">
        <v>10757</v>
      </c>
      <c r="H2480" s="16" t="s">
        <v>10732</v>
      </c>
      <c r="I2480" s="16" t="s">
        <v>27744</v>
      </c>
      <c r="J2480" s="16"/>
    </row>
    <row r="2481" spans="1:10">
      <c r="A2481" s="16" t="s">
        <v>18862</v>
      </c>
      <c r="B2481" s="52" t="s">
        <v>21601</v>
      </c>
      <c r="C2481" s="16" t="str">
        <f t="shared" si="38"/>
        <v>004 - 059</v>
      </c>
      <c r="D2481" s="52" t="s">
        <v>36059</v>
      </c>
      <c r="E2481" s="52" t="s">
        <v>10758</v>
      </c>
      <c r="F2481" s="16" t="s">
        <v>23466</v>
      </c>
      <c r="G2481" s="16" t="s">
        <v>10757</v>
      </c>
      <c r="H2481" s="16" t="s">
        <v>10732</v>
      </c>
      <c r="I2481" s="16" t="s">
        <v>18863</v>
      </c>
      <c r="J2481" s="16"/>
    </row>
    <row r="2482" spans="1:10">
      <c r="A2482" s="16" t="s">
        <v>20436</v>
      </c>
      <c r="B2482" s="52" t="s">
        <v>7616</v>
      </c>
      <c r="C2482" s="16" t="str">
        <f t="shared" si="38"/>
        <v>075 - 020</v>
      </c>
      <c r="D2482" s="52" t="s">
        <v>36059</v>
      </c>
      <c r="E2482" s="52" t="s">
        <v>25912</v>
      </c>
      <c r="F2482" s="16" t="s">
        <v>27443</v>
      </c>
      <c r="G2482" s="16" t="s">
        <v>31815</v>
      </c>
      <c r="H2482" s="16" t="s">
        <v>37422</v>
      </c>
      <c r="I2482" s="16" t="s">
        <v>20437</v>
      </c>
    </row>
    <row r="2483" spans="1:10">
      <c r="A2483" s="16" t="s">
        <v>26605</v>
      </c>
      <c r="B2483" s="52" t="s">
        <v>19030</v>
      </c>
      <c r="C2483" s="16" t="str">
        <f t="shared" si="38"/>
        <v>027 - 044</v>
      </c>
      <c r="D2483" s="52"/>
      <c r="E2483" s="52" t="s">
        <v>16168</v>
      </c>
      <c r="G2483" s="16" t="s">
        <v>16167</v>
      </c>
      <c r="H2483" s="16" t="s">
        <v>32660</v>
      </c>
      <c r="I2483" s="16" t="s">
        <v>26606</v>
      </c>
      <c r="J2483" s="16"/>
    </row>
    <row r="2484" spans="1:10">
      <c r="A2484" s="16" t="s">
        <v>2860</v>
      </c>
      <c r="B2484" s="52" t="s">
        <v>8964</v>
      </c>
      <c r="C2484" s="16" t="str">
        <f t="shared" si="38"/>
        <v>003 - 047</v>
      </c>
      <c r="D2484" s="52" t="s">
        <v>36059</v>
      </c>
      <c r="E2484" s="52" t="s">
        <v>3328</v>
      </c>
      <c r="F2484" s="16" t="s">
        <v>10730</v>
      </c>
      <c r="G2484" s="16" t="s">
        <v>10731</v>
      </c>
      <c r="H2484" s="16" t="s">
        <v>10732</v>
      </c>
      <c r="I2484" s="16" t="s">
        <v>2861</v>
      </c>
      <c r="J2484" s="16"/>
    </row>
    <row r="2485" spans="1:10">
      <c r="A2485" s="16" t="s">
        <v>8140</v>
      </c>
      <c r="B2485" s="52" t="s">
        <v>15760</v>
      </c>
      <c r="C2485" s="16" t="str">
        <f t="shared" si="38"/>
        <v>003 - 834</v>
      </c>
      <c r="D2485" s="52"/>
      <c r="E2485" s="52" t="s">
        <v>3328</v>
      </c>
      <c r="F2485" s="16"/>
      <c r="G2485" s="16" t="s">
        <v>10731</v>
      </c>
      <c r="H2485" s="16" t="s">
        <v>10732</v>
      </c>
      <c r="I2485" s="16" t="s">
        <v>8141</v>
      </c>
      <c r="J2485" s="16" t="s">
        <v>34487</v>
      </c>
    </row>
    <row r="2486" spans="1:10">
      <c r="A2486" s="16" t="s">
        <v>27618</v>
      </c>
      <c r="B2486" s="52" t="s">
        <v>4173</v>
      </c>
      <c r="C2486" s="16" t="str">
        <f t="shared" si="38"/>
        <v>022 - 051</v>
      </c>
      <c r="D2486" s="52" t="s">
        <v>34487</v>
      </c>
      <c r="E2486" s="52" t="s">
        <v>4777</v>
      </c>
      <c r="F2486" s="16" t="s">
        <v>13008</v>
      </c>
      <c r="G2486" s="16" t="s">
        <v>4776</v>
      </c>
      <c r="H2486" s="16" t="s">
        <v>4778</v>
      </c>
      <c r="I2486" s="16" t="s">
        <v>27619</v>
      </c>
    </row>
    <row r="2487" spans="1:10">
      <c r="A2487" s="16" t="s">
        <v>5951</v>
      </c>
      <c r="B2487" s="52" t="s">
        <v>2745</v>
      </c>
      <c r="C2487" s="16" t="str">
        <f t="shared" si="38"/>
        <v>013 - 062</v>
      </c>
      <c r="D2487" s="52" t="s">
        <v>34487</v>
      </c>
      <c r="E2487" s="52" t="s">
        <v>26240</v>
      </c>
      <c r="F2487" s="16" t="s">
        <v>30667</v>
      </c>
      <c r="G2487" s="16" t="s">
        <v>26239</v>
      </c>
      <c r="H2487" s="16" t="s">
        <v>32666</v>
      </c>
      <c r="I2487" s="16" t="s">
        <v>5952</v>
      </c>
    </row>
    <row r="2488" spans="1:10">
      <c r="A2488" s="16" t="s">
        <v>23933</v>
      </c>
      <c r="B2488" s="52" t="s">
        <v>27044</v>
      </c>
      <c r="C2488" s="16" t="str">
        <f t="shared" si="38"/>
        <v>012 - 048</v>
      </c>
      <c r="D2488" s="52" t="s">
        <v>36059</v>
      </c>
      <c r="E2488" s="52" t="s">
        <v>18879</v>
      </c>
      <c r="F2488" s="16" t="s">
        <v>23934</v>
      </c>
      <c r="G2488" s="16" t="s">
        <v>26253</v>
      </c>
      <c r="H2488" s="16" t="s">
        <v>32666</v>
      </c>
      <c r="I2488" s="16" t="s">
        <v>23935</v>
      </c>
      <c r="J2488" s="16"/>
    </row>
    <row r="2489" spans="1:10">
      <c r="A2489" s="16" t="s">
        <v>518</v>
      </c>
      <c r="B2489" s="52" t="s">
        <v>19031</v>
      </c>
      <c r="C2489" s="16" t="str">
        <f t="shared" si="38"/>
        <v>027 - 006</v>
      </c>
      <c r="D2489" s="52" t="s">
        <v>34487</v>
      </c>
      <c r="E2489" s="52" t="s">
        <v>16168</v>
      </c>
      <c r="F2489" s="16" t="s">
        <v>519</v>
      </c>
      <c r="G2489" s="16" t="s">
        <v>16167</v>
      </c>
      <c r="H2489" s="16" t="s">
        <v>32660</v>
      </c>
      <c r="I2489" s="16" t="s">
        <v>520</v>
      </c>
      <c r="J2489" s="16"/>
    </row>
    <row r="2490" spans="1:10">
      <c r="A2490" s="16" t="s">
        <v>1011</v>
      </c>
      <c r="B2490" s="52" t="s">
        <v>12619</v>
      </c>
      <c r="C2490" s="16" t="str">
        <f t="shared" si="38"/>
        <v>026 - 014</v>
      </c>
      <c r="D2490" s="52" t="s">
        <v>34487</v>
      </c>
      <c r="E2490" s="52" t="s">
        <v>8857</v>
      </c>
      <c r="F2490" s="16" t="s">
        <v>1012</v>
      </c>
      <c r="G2490" s="16" t="s">
        <v>8856</v>
      </c>
      <c r="H2490" s="16" t="s">
        <v>32660</v>
      </c>
      <c r="I2490" s="16" t="s">
        <v>1013</v>
      </c>
    </row>
    <row r="2491" spans="1:10">
      <c r="A2491" s="16" t="s">
        <v>16313</v>
      </c>
      <c r="B2491" s="52" t="s">
        <v>31853</v>
      </c>
      <c r="C2491" s="16" t="str">
        <f t="shared" si="38"/>
        <v>093 - 012</v>
      </c>
      <c r="D2491" s="52" t="s">
        <v>34487</v>
      </c>
      <c r="E2491" s="52" t="s">
        <v>14112</v>
      </c>
      <c r="F2491" s="16" t="s">
        <v>16314</v>
      </c>
      <c r="G2491" s="16" t="s">
        <v>14111</v>
      </c>
      <c r="H2491" s="16" t="s">
        <v>30334</v>
      </c>
      <c r="I2491" s="16" t="s">
        <v>16315</v>
      </c>
    </row>
    <row r="2492" spans="1:10">
      <c r="A2492" s="16" t="s">
        <v>29877</v>
      </c>
      <c r="B2492" s="52" t="s">
        <v>14190</v>
      </c>
      <c r="C2492" s="16" t="str">
        <f t="shared" si="38"/>
        <v>006 - 055</v>
      </c>
      <c r="D2492" s="52" t="s">
        <v>34487</v>
      </c>
      <c r="E2492" s="52" t="s">
        <v>26671</v>
      </c>
      <c r="F2492" s="16" t="s">
        <v>23424</v>
      </c>
      <c r="G2492" s="16" t="s">
        <v>26670</v>
      </c>
      <c r="H2492" s="16" t="s">
        <v>10732</v>
      </c>
      <c r="I2492" s="16" t="s">
        <v>29878</v>
      </c>
    </row>
    <row r="2493" spans="1:10">
      <c r="A2493" s="16" t="s">
        <v>25094</v>
      </c>
      <c r="B2493" s="52" t="s">
        <v>28387</v>
      </c>
      <c r="C2493" s="16" t="str">
        <f t="shared" si="38"/>
        <v>030 - 021</v>
      </c>
      <c r="D2493" s="52" t="s">
        <v>34487</v>
      </c>
      <c r="E2493" s="52" t="s">
        <v>35970</v>
      </c>
      <c r="F2493" s="16" t="s">
        <v>31594</v>
      </c>
      <c r="G2493" s="16" t="s">
        <v>35969</v>
      </c>
      <c r="H2493" s="16" t="s">
        <v>30334</v>
      </c>
      <c r="I2493" s="16" t="s">
        <v>25095</v>
      </c>
    </row>
    <row r="2494" spans="1:10">
      <c r="A2494" s="16" t="s">
        <v>12388</v>
      </c>
      <c r="B2494" s="52" t="s">
        <v>13499</v>
      </c>
      <c r="C2494" s="16" t="str">
        <f t="shared" si="38"/>
        <v>058 - 026</v>
      </c>
      <c r="D2494" s="52" t="s">
        <v>36059</v>
      </c>
      <c r="E2494" s="52" t="s">
        <v>10753</v>
      </c>
      <c r="F2494" s="16" t="s">
        <v>12389</v>
      </c>
      <c r="G2494" s="16" t="s">
        <v>10752</v>
      </c>
      <c r="H2494" s="16" t="s">
        <v>20396</v>
      </c>
      <c r="I2494" s="16" t="s">
        <v>12390</v>
      </c>
      <c r="J2494" s="16"/>
    </row>
    <row r="2495" spans="1:10">
      <c r="A2495" s="16" t="s">
        <v>17457</v>
      </c>
      <c r="B2495" s="52" t="s">
        <v>22177</v>
      </c>
      <c r="C2495" s="16" t="str">
        <f t="shared" si="38"/>
        <v>032 - 702</v>
      </c>
      <c r="D2495" s="52"/>
      <c r="E2495" s="52" t="s">
        <v>30333</v>
      </c>
      <c r="F2495" s="16"/>
      <c r="G2495" s="16" t="s">
        <v>30332</v>
      </c>
      <c r="H2495" s="16" t="s">
        <v>30334</v>
      </c>
      <c r="I2495" s="16" t="s">
        <v>17458</v>
      </c>
      <c r="J2495" s="16" t="s">
        <v>34487</v>
      </c>
    </row>
    <row r="2496" spans="1:10">
      <c r="A2496" s="16" t="s">
        <v>16400</v>
      </c>
      <c r="B2496" s="52" t="s">
        <v>4174</v>
      </c>
      <c r="C2496" s="16" t="str">
        <f t="shared" si="38"/>
        <v>022 - 052</v>
      </c>
      <c r="D2496" s="52" t="s">
        <v>34487</v>
      </c>
      <c r="E2496" s="52" t="s">
        <v>4777</v>
      </c>
      <c r="F2496" s="16" t="s">
        <v>14106</v>
      </c>
      <c r="G2496" s="16" t="s">
        <v>4776</v>
      </c>
      <c r="H2496" s="16" t="s">
        <v>4778</v>
      </c>
      <c r="I2496" s="16" t="s">
        <v>16401</v>
      </c>
      <c r="J2496" s="16"/>
    </row>
    <row r="2497" spans="1:10">
      <c r="A2497" s="16" t="s">
        <v>22894</v>
      </c>
      <c r="B2497" s="52" t="s">
        <v>4175</v>
      </c>
      <c r="C2497" s="16" t="str">
        <f t="shared" ref="C2497:C2560" si="39">MID(A2497,1,3) &amp;" - " &amp;MID(A2497,4,3)</f>
        <v>022 - 053</v>
      </c>
      <c r="D2497" s="52" t="s">
        <v>34487</v>
      </c>
      <c r="E2497" s="52" t="s">
        <v>4777</v>
      </c>
      <c r="F2497" s="16" t="s">
        <v>22895</v>
      </c>
      <c r="G2497" s="16" t="s">
        <v>4776</v>
      </c>
      <c r="H2497" s="16" t="s">
        <v>4778</v>
      </c>
      <c r="I2497" s="16" t="s">
        <v>22896</v>
      </c>
      <c r="J2497" s="16"/>
    </row>
    <row r="2498" spans="1:10">
      <c r="A2498" s="16" t="s">
        <v>32021</v>
      </c>
      <c r="B2498" s="52" t="s">
        <v>6249</v>
      </c>
      <c r="C2498" s="16" t="str">
        <f t="shared" si="39"/>
        <v>098 - 017</v>
      </c>
      <c r="D2498" s="52" t="s">
        <v>36059</v>
      </c>
      <c r="E2498" s="52" t="s">
        <v>10711</v>
      </c>
      <c r="F2498" s="16" t="s">
        <v>32022</v>
      </c>
      <c r="G2498" s="16" t="s">
        <v>10710</v>
      </c>
      <c r="H2498" s="16" t="s">
        <v>32666</v>
      </c>
      <c r="I2498" s="16" t="s">
        <v>32023</v>
      </c>
      <c r="J2498" s="16"/>
    </row>
    <row r="2499" spans="1:10">
      <c r="A2499" s="16" t="s">
        <v>21521</v>
      </c>
      <c r="B2499" s="52" t="s">
        <v>34980</v>
      </c>
      <c r="C2499" s="16" t="str">
        <f t="shared" si="39"/>
        <v>015 - 067</v>
      </c>
      <c r="D2499" s="52" t="s">
        <v>36059</v>
      </c>
      <c r="E2499" s="52" t="s">
        <v>32665</v>
      </c>
      <c r="F2499" s="16" t="s">
        <v>32663</v>
      </c>
      <c r="G2499" s="16" t="s">
        <v>32664</v>
      </c>
      <c r="H2499" s="16" t="s">
        <v>32666</v>
      </c>
      <c r="I2499" s="16" t="s">
        <v>32023</v>
      </c>
      <c r="J2499" s="16" t="s">
        <v>7990</v>
      </c>
    </row>
    <row r="2500" spans="1:10">
      <c r="A2500" s="16" t="s">
        <v>9181</v>
      </c>
      <c r="B2500" s="52" t="s">
        <v>29770</v>
      </c>
      <c r="C2500" s="16" t="str">
        <f t="shared" si="39"/>
        <v>015 - 068</v>
      </c>
      <c r="D2500" s="52" t="s">
        <v>36059</v>
      </c>
      <c r="E2500" s="52" t="s">
        <v>32665</v>
      </c>
      <c r="F2500" s="16" t="s">
        <v>34295</v>
      </c>
      <c r="G2500" s="16" t="s">
        <v>32664</v>
      </c>
      <c r="H2500" s="16" t="s">
        <v>32666</v>
      </c>
      <c r="I2500" s="16" t="s">
        <v>9182</v>
      </c>
    </row>
    <row r="2501" spans="1:10">
      <c r="A2501" s="16" t="s">
        <v>32045</v>
      </c>
      <c r="B2501" s="52" t="s">
        <v>18812</v>
      </c>
      <c r="C2501" s="16" t="str">
        <f t="shared" si="39"/>
        <v>016 - 066</v>
      </c>
      <c r="D2501" s="52" t="s">
        <v>36059</v>
      </c>
      <c r="E2501" s="52" t="s">
        <v>10742</v>
      </c>
      <c r="F2501" s="16" t="s">
        <v>29833</v>
      </c>
      <c r="G2501" s="16" t="s">
        <v>10741</v>
      </c>
      <c r="H2501" s="16" t="s">
        <v>32666</v>
      </c>
      <c r="I2501" s="16" t="s">
        <v>35520</v>
      </c>
    </row>
    <row r="2502" spans="1:10">
      <c r="A2502" s="16" t="s">
        <v>31787</v>
      </c>
      <c r="B2502" s="52" t="s">
        <v>2746</v>
      </c>
      <c r="C2502" s="16" t="str">
        <f t="shared" si="39"/>
        <v>013 - 851</v>
      </c>
      <c r="D2502" s="52"/>
      <c r="E2502" s="52" t="s">
        <v>26240</v>
      </c>
      <c r="F2502" s="16"/>
      <c r="G2502" s="16" t="s">
        <v>26239</v>
      </c>
      <c r="H2502" s="16" t="s">
        <v>32666</v>
      </c>
      <c r="I2502" s="16" t="s">
        <v>31788</v>
      </c>
      <c r="J2502" s="16" t="s">
        <v>34487</v>
      </c>
    </row>
    <row r="2503" spans="1:10">
      <c r="A2503" s="16" t="s">
        <v>12964</v>
      </c>
      <c r="B2503" s="52" t="s">
        <v>33364</v>
      </c>
      <c r="C2503" s="16" t="str">
        <f t="shared" si="39"/>
        <v>036 - 009</v>
      </c>
      <c r="D2503" s="52" t="s">
        <v>36059</v>
      </c>
      <c r="E2503" s="52" t="s">
        <v>37427</v>
      </c>
      <c r="F2503" s="16" t="s">
        <v>12965</v>
      </c>
      <c r="G2503" s="16" t="s">
        <v>37426</v>
      </c>
      <c r="H2503" s="16" t="s">
        <v>35981</v>
      </c>
      <c r="I2503" s="16" t="s">
        <v>12966</v>
      </c>
    </row>
    <row r="2504" spans="1:10">
      <c r="A2504" s="16" t="s">
        <v>25809</v>
      </c>
      <c r="B2504" s="52" t="s">
        <v>29771</v>
      </c>
      <c r="C2504" s="16" t="str">
        <f t="shared" si="39"/>
        <v>015 - 848</v>
      </c>
      <c r="D2504" s="52"/>
      <c r="E2504" s="52" t="s">
        <v>32665</v>
      </c>
      <c r="F2504" s="16"/>
      <c r="G2504" s="16" t="s">
        <v>32664</v>
      </c>
      <c r="H2504" s="16" t="s">
        <v>32666</v>
      </c>
      <c r="I2504" s="16" t="s">
        <v>25810</v>
      </c>
      <c r="J2504" s="16" t="s">
        <v>34487</v>
      </c>
    </row>
    <row r="2505" spans="1:10">
      <c r="A2505" s="16" t="s">
        <v>27685</v>
      </c>
      <c r="B2505" s="52" t="s">
        <v>4176</v>
      </c>
      <c r="C2505" s="16" t="str">
        <f t="shared" si="39"/>
        <v>022 - 054</v>
      </c>
      <c r="D2505" s="52" t="s">
        <v>34487</v>
      </c>
      <c r="E2505" s="52" t="s">
        <v>4777</v>
      </c>
      <c r="F2505" s="16" t="s">
        <v>14938</v>
      </c>
      <c r="G2505" s="16" t="s">
        <v>4776</v>
      </c>
      <c r="H2505" s="16" t="s">
        <v>4778</v>
      </c>
      <c r="I2505" s="16" t="s">
        <v>27686</v>
      </c>
    </row>
    <row r="2506" spans="1:10">
      <c r="A2506" s="16" t="s">
        <v>35472</v>
      </c>
      <c r="B2506" s="52" t="s">
        <v>27045</v>
      </c>
      <c r="C2506" s="16" t="str">
        <f t="shared" si="39"/>
        <v>012 - 836</v>
      </c>
      <c r="D2506" s="52"/>
      <c r="E2506" s="52" t="s">
        <v>18879</v>
      </c>
      <c r="F2506" s="16"/>
      <c r="G2506" s="16" t="s">
        <v>26253</v>
      </c>
      <c r="H2506" s="16" t="s">
        <v>32666</v>
      </c>
      <c r="I2506" s="16" t="s">
        <v>35473</v>
      </c>
      <c r="J2506" s="16" t="s">
        <v>34487</v>
      </c>
    </row>
    <row r="2507" spans="1:10">
      <c r="A2507" s="16" t="s">
        <v>19980</v>
      </c>
      <c r="B2507" s="52" t="s">
        <v>32200</v>
      </c>
      <c r="C2507" s="16" t="str">
        <f t="shared" si="39"/>
        <v>001 - 816</v>
      </c>
      <c r="D2507" s="52"/>
      <c r="E2507" s="52" t="s">
        <v>37671</v>
      </c>
      <c r="F2507" s="16"/>
      <c r="G2507" s="16" t="s">
        <v>37670</v>
      </c>
      <c r="H2507" s="16" t="s">
        <v>10732</v>
      </c>
      <c r="I2507" s="16" t="s">
        <v>15258</v>
      </c>
      <c r="J2507" s="16" t="s">
        <v>34487</v>
      </c>
    </row>
    <row r="2508" spans="1:10">
      <c r="A2508" s="16" t="s">
        <v>11917</v>
      </c>
      <c r="B2508" s="52" t="s">
        <v>32201</v>
      </c>
      <c r="C2508" s="16" t="str">
        <f t="shared" si="39"/>
        <v>001 - 070</v>
      </c>
      <c r="D2508" s="52" t="s">
        <v>36059</v>
      </c>
      <c r="E2508" s="52" t="s">
        <v>37671</v>
      </c>
      <c r="F2508" s="16" t="s">
        <v>2990</v>
      </c>
      <c r="G2508" s="16" t="s">
        <v>37670</v>
      </c>
      <c r="H2508" s="16" t="s">
        <v>10732</v>
      </c>
      <c r="I2508" s="16" t="s">
        <v>2991</v>
      </c>
    </row>
    <row r="2509" spans="1:10">
      <c r="A2509" s="16" t="s">
        <v>1975</v>
      </c>
      <c r="B2509" s="52" t="s">
        <v>4177</v>
      </c>
      <c r="C2509" s="16" t="str">
        <f t="shared" si="39"/>
        <v>022 - 952</v>
      </c>
      <c r="D2509" s="52"/>
      <c r="E2509" s="52" t="s">
        <v>4777</v>
      </c>
      <c r="G2509" s="16" t="s">
        <v>4776</v>
      </c>
      <c r="H2509" s="16" t="s">
        <v>4778</v>
      </c>
      <c r="I2509" s="16" t="s">
        <v>1976</v>
      </c>
      <c r="J2509" s="16" t="s">
        <v>34487</v>
      </c>
    </row>
    <row r="2510" spans="1:10">
      <c r="A2510" s="16" t="s">
        <v>32024</v>
      </c>
      <c r="B2510" s="52" t="s">
        <v>35819</v>
      </c>
      <c r="C2510" s="16" t="str">
        <f t="shared" si="39"/>
        <v>035 - 017</v>
      </c>
      <c r="D2510" s="52" t="s">
        <v>36059</v>
      </c>
      <c r="E2510" s="52" t="s">
        <v>30432</v>
      </c>
      <c r="F2510" s="16" t="s">
        <v>32025</v>
      </c>
      <c r="G2510" s="16" t="s">
        <v>30431</v>
      </c>
      <c r="H2510" s="16" t="s">
        <v>35981</v>
      </c>
      <c r="I2510" s="16" t="s">
        <v>32026</v>
      </c>
      <c r="J2510" s="16"/>
    </row>
    <row r="2511" spans="1:10">
      <c r="A2511" s="16" t="s">
        <v>23076</v>
      </c>
      <c r="B2511" s="52" t="s">
        <v>14237</v>
      </c>
      <c r="C2511" s="16" t="str">
        <f t="shared" si="39"/>
        <v>020 - 018</v>
      </c>
      <c r="D2511" s="52" t="s">
        <v>36059</v>
      </c>
      <c r="E2511" s="52" t="s">
        <v>26789</v>
      </c>
      <c r="F2511" s="16" t="s">
        <v>24276</v>
      </c>
      <c r="G2511" s="16" t="s">
        <v>26788</v>
      </c>
      <c r="H2511" s="16" t="s">
        <v>32666</v>
      </c>
      <c r="I2511" s="16" t="s">
        <v>23077</v>
      </c>
    </row>
    <row r="2512" spans="1:10">
      <c r="A2512" s="16" t="s">
        <v>1873</v>
      </c>
      <c r="B2512" s="52" t="s">
        <v>35280</v>
      </c>
      <c r="C2512" s="16" t="str">
        <f t="shared" si="39"/>
        <v>051 - 013</v>
      </c>
      <c r="D2512" s="52" t="s">
        <v>34487</v>
      </c>
      <c r="E2512" s="52" t="s">
        <v>31110</v>
      </c>
      <c r="F2512" s="16" t="s">
        <v>1874</v>
      </c>
      <c r="G2512" s="16" t="s">
        <v>31109</v>
      </c>
      <c r="H2512" s="16" t="s">
        <v>30328</v>
      </c>
      <c r="I2512" s="16" t="s">
        <v>1875</v>
      </c>
    </row>
    <row r="2513" spans="1:10">
      <c r="A2513" s="16" t="s">
        <v>2663</v>
      </c>
      <c r="B2513" s="52" t="s">
        <v>6537</v>
      </c>
      <c r="C2513" s="16" t="str">
        <f t="shared" si="39"/>
        <v>I99 - 463</v>
      </c>
      <c r="D2513" s="52"/>
      <c r="E2513" s="52" t="s">
        <v>10726</v>
      </c>
      <c r="F2513" s="16"/>
      <c r="G2513" s="16" t="s">
        <v>10725</v>
      </c>
      <c r="H2513" s="16" t="s">
        <v>10727</v>
      </c>
      <c r="I2513" s="16" t="s">
        <v>2664</v>
      </c>
    </row>
    <row r="2514" spans="1:10">
      <c r="A2514" s="16" t="s">
        <v>5892</v>
      </c>
      <c r="B2514" s="52" t="s">
        <v>27046</v>
      </c>
      <c r="C2514" s="16" t="str">
        <f t="shared" si="39"/>
        <v>012 - 049</v>
      </c>
      <c r="D2514" s="52" t="s">
        <v>36059</v>
      </c>
      <c r="E2514" s="52" t="s">
        <v>18879</v>
      </c>
      <c r="F2514" s="16" t="s">
        <v>25803</v>
      </c>
      <c r="G2514" s="16" t="s">
        <v>26253</v>
      </c>
      <c r="H2514" s="16" t="s">
        <v>32666</v>
      </c>
      <c r="I2514" s="16" t="s">
        <v>5893</v>
      </c>
    </row>
    <row r="2515" spans="1:10">
      <c r="A2515" s="16" t="s">
        <v>27076</v>
      </c>
      <c r="B2515" s="52" t="s">
        <v>33285</v>
      </c>
      <c r="C2515" s="16" t="str">
        <f t="shared" si="39"/>
        <v>017 - 046</v>
      </c>
      <c r="D2515" s="52" t="s">
        <v>36059</v>
      </c>
      <c r="E2515" s="52" t="s">
        <v>22538</v>
      </c>
      <c r="F2515" s="16" t="s">
        <v>27077</v>
      </c>
      <c r="G2515" s="16" t="s">
        <v>22537</v>
      </c>
      <c r="H2515" s="16" t="s">
        <v>32666</v>
      </c>
      <c r="I2515" s="16" t="s">
        <v>27016</v>
      </c>
    </row>
    <row r="2516" spans="1:10">
      <c r="A2516" s="16" t="s">
        <v>37010</v>
      </c>
      <c r="B2516" s="52" t="s">
        <v>29772</v>
      </c>
      <c r="C2516" s="16" t="str">
        <f t="shared" si="39"/>
        <v>015 - 849</v>
      </c>
      <c r="D2516" s="52"/>
      <c r="E2516" s="52" t="s">
        <v>32665</v>
      </c>
      <c r="F2516" s="16"/>
      <c r="G2516" s="16" t="s">
        <v>32664</v>
      </c>
      <c r="H2516" s="16" t="s">
        <v>32666</v>
      </c>
      <c r="I2516" s="16" t="s">
        <v>36358</v>
      </c>
      <c r="J2516" s="16" t="s">
        <v>34487</v>
      </c>
    </row>
    <row r="2517" spans="1:10">
      <c r="A2517" s="16" t="s">
        <v>26657</v>
      </c>
      <c r="B2517" s="52" t="s">
        <v>18090</v>
      </c>
      <c r="C2517" s="16" t="str">
        <f t="shared" si="39"/>
        <v>023 - 024</v>
      </c>
      <c r="D2517" s="52" t="s">
        <v>36059</v>
      </c>
      <c r="E2517" s="52" t="s">
        <v>380</v>
      </c>
      <c r="F2517" s="16" t="s">
        <v>35387</v>
      </c>
      <c r="G2517" s="16" t="s">
        <v>379</v>
      </c>
      <c r="H2517" s="16" t="s">
        <v>32660</v>
      </c>
      <c r="I2517" s="16" t="s">
        <v>26658</v>
      </c>
    </row>
    <row r="2518" spans="1:10">
      <c r="A2518" s="16" t="s">
        <v>36280</v>
      </c>
      <c r="B2518" s="52" t="s">
        <v>18813</v>
      </c>
      <c r="C2518" s="16" t="str">
        <f t="shared" si="39"/>
        <v>016 - 067</v>
      </c>
      <c r="D2518" s="52" t="s">
        <v>34487</v>
      </c>
      <c r="E2518" s="52" t="s">
        <v>10742</v>
      </c>
      <c r="F2518" s="16" t="s">
        <v>26999</v>
      </c>
      <c r="G2518" s="16" t="s">
        <v>10741</v>
      </c>
      <c r="H2518" s="16" t="s">
        <v>32666</v>
      </c>
      <c r="I2518" s="16" t="s">
        <v>27000</v>
      </c>
    </row>
    <row r="2519" spans="1:10">
      <c r="A2519" s="16" t="s">
        <v>5949</v>
      </c>
      <c r="B2519" s="52" t="s">
        <v>6538</v>
      </c>
      <c r="C2519" s="16" t="str">
        <f t="shared" si="39"/>
        <v>I99 - 061</v>
      </c>
      <c r="D2519" s="52"/>
      <c r="E2519" s="52" t="s">
        <v>10726</v>
      </c>
      <c r="F2519" s="16"/>
      <c r="G2519" s="16" t="s">
        <v>10725</v>
      </c>
      <c r="H2519" s="16" t="s">
        <v>10727</v>
      </c>
      <c r="I2519" s="16" t="s">
        <v>5950</v>
      </c>
    </row>
    <row r="2520" spans="1:10">
      <c r="A2520" s="16" t="s">
        <v>78</v>
      </c>
      <c r="B2520" s="52" t="s">
        <v>27186</v>
      </c>
      <c r="C2520" s="16" t="str">
        <f t="shared" si="39"/>
        <v>060 - 024</v>
      </c>
      <c r="D2520" s="52" t="s">
        <v>34487</v>
      </c>
      <c r="E2520" s="52" t="s">
        <v>10737</v>
      </c>
      <c r="F2520" s="16" t="s">
        <v>79</v>
      </c>
      <c r="G2520" s="16" t="s">
        <v>10736</v>
      </c>
      <c r="H2520" s="16" t="s">
        <v>20396</v>
      </c>
      <c r="I2520" s="16" t="s">
        <v>80</v>
      </c>
    </row>
    <row r="2521" spans="1:10">
      <c r="A2521" s="16" t="s">
        <v>19123</v>
      </c>
      <c r="B2521" s="52" t="s">
        <v>6361</v>
      </c>
      <c r="C2521" s="16" t="str">
        <f t="shared" si="39"/>
        <v>018 - 042</v>
      </c>
      <c r="D2521" s="52" t="s">
        <v>34487</v>
      </c>
      <c r="E2521" s="52" t="s">
        <v>35975</v>
      </c>
      <c r="F2521" s="16" t="s">
        <v>16332</v>
      </c>
      <c r="G2521" s="16" t="s">
        <v>35974</v>
      </c>
      <c r="H2521" s="16" t="s">
        <v>32666</v>
      </c>
      <c r="I2521" s="16" t="s">
        <v>19124</v>
      </c>
    </row>
    <row r="2522" spans="1:10">
      <c r="A2522" s="16" t="s">
        <v>10913</v>
      </c>
      <c r="B2522" s="52" t="s">
        <v>24439</v>
      </c>
      <c r="C2522" s="16" t="str">
        <f t="shared" si="39"/>
        <v>049 - 007</v>
      </c>
      <c r="D2522" s="52" t="s">
        <v>36059</v>
      </c>
      <c r="E2522" s="52" t="s">
        <v>30327</v>
      </c>
      <c r="F2522" s="16" t="s">
        <v>10914</v>
      </c>
      <c r="G2522" s="16" t="s">
        <v>30326</v>
      </c>
      <c r="H2522" s="16" t="s">
        <v>30328</v>
      </c>
      <c r="I2522" s="16" t="s">
        <v>10915</v>
      </c>
      <c r="J2522" s="16"/>
    </row>
    <row r="2523" spans="1:10">
      <c r="A2523" s="16" t="s">
        <v>30561</v>
      </c>
      <c r="B2523" s="52" t="s">
        <v>11251</v>
      </c>
      <c r="C2523" s="16" t="str">
        <f t="shared" si="39"/>
        <v>031 - 823</v>
      </c>
      <c r="D2523" s="52"/>
      <c r="E2523" s="52" t="s">
        <v>7531</v>
      </c>
      <c r="F2523" s="16"/>
      <c r="G2523" s="16" t="s">
        <v>7530</v>
      </c>
      <c r="H2523" s="16" t="s">
        <v>30334</v>
      </c>
      <c r="I2523" s="16" t="s">
        <v>30562</v>
      </c>
      <c r="J2523" s="16" t="s">
        <v>34487</v>
      </c>
    </row>
    <row r="2524" spans="1:10">
      <c r="A2524" s="16" t="s">
        <v>35007</v>
      </c>
      <c r="B2524" s="52" t="s">
        <v>6539</v>
      </c>
      <c r="C2524" s="16" t="str">
        <f t="shared" si="39"/>
        <v>S99 - 105</v>
      </c>
      <c r="D2524" s="52"/>
      <c r="E2524" s="52" t="s">
        <v>15509</v>
      </c>
      <c r="F2524" s="16"/>
      <c r="G2524" s="16" t="s">
        <v>10725</v>
      </c>
      <c r="H2524" s="16" t="s">
        <v>10727</v>
      </c>
      <c r="I2524" s="16" t="s">
        <v>15510</v>
      </c>
      <c r="J2524" s="16" t="s">
        <v>7990</v>
      </c>
    </row>
    <row r="2525" spans="1:10">
      <c r="A2525" s="16" t="s">
        <v>34995</v>
      </c>
      <c r="B2525" s="52" t="s">
        <v>33286</v>
      </c>
      <c r="C2525" s="16" t="str">
        <f t="shared" si="39"/>
        <v>017 - 047</v>
      </c>
      <c r="D2525" s="52" t="s">
        <v>34487</v>
      </c>
      <c r="E2525" s="52" t="s">
        <v>22538</v>
      </c>
      <c r="F2525" s="16" t="s">
        <v>27162</v>
      </c>
      <c r="G2525" s="16" t="s">
        <v>22537</v>
      </c>
      <c r="H2525" s="16" t="s">
        <v>32666</v>
      </c>
      <c r="I2525" s="16" t="s">
        <v>27163</v>
      </c>
    </row>
    <row r="2526" spans="1:10">
      <c r="A2526" s="16" t="s">
        <v>21437</v>
      </c>
      <c r="B2526" s="52" t="s">
        <v>17143</v>
      </c>
      <c r="C2526" s="16" t="str">
        <f t="shared" si="39"/>
        <v>014 - 016</v>
      </c>
      <c r="D2526" s="52" t="s">
        <v>34487</v>
      </c>
      <c r="E2526" s="52" t="s">
        <v>31453</v>
      </c>
      <c r="F2526" s="16" t="s">
        <v>3370</v>
      </c>
      <c r="G2526" s="16" t="s">
        <v>31452</v>
      </c>
      <c r="H2526" s="16" t="s">
        <v>32666</v>
      </c>
      <c r="I2526" s="16" t="s">
        <v>21438</v>
      </c>
    </row>
    <row r="2527" spans="1:10">
      <c r="A2527" s="16" t="s">
        <v>6158</v>
      </c>
      <c r="B2527" s="52" t="s">
        <v>27047</v>
      </c>
      <c r="C2527" s="16" t="str">
        <f t="shared" si="39"/>
        <v>012 - 837</v>
      </c>
      <c r="D2527" s="52"/>
      <c r="E2527" s="52" t="s">
        <v>18879</v>
      </c>
      <c r="F2527" s="16"/>
      <c r="G2527" s="16" t="s">
        <v>26253</v>
      </c>
      <c r="H2527" s="16" t="s">
        <v>32666</v>
      </c>
      <c r="I2527" s="16" t="s">
        <v>6159</v>
      </c>
      <c r="J2527" s="16" t="s">
        <v>34487</v>
      </c>
    </row>
    <row r="2528" spans="1:10">
      <c r="A2528" s="16" t="s">
        <v>12391</v>
      </c>
      <c r="B2528" s="52" t="s">
        <v>23228</v>
      </c>
      <c r="C2528" s="16" t="str">
        <f t="shared" si="39"/>
        <v>082 - 026</v>
      </c>
      <c r="D2528" s="52" t="s">
        <v>36059</v>
      </c>
      <c r="E2528" s="52" t="s">
        <v>1263</v>
      </c>
      <c r="F2528" s="16" t="s">
        <v>20249</v>
      </c>
      <c r="G2528" s="16" t="s">
        <v>1262</v>
      </c>
      <c r="H2528" s="16" t="s">
        <v>29917</v>
      </c>
      <c r="I2528" s="16" t="s">
        <v>12392</v>
      </c>
      <c r="J2528" s="16"/>
    </row>
    <row r="2529" spans="1:10">
      <c r="A2529" s="16" t="s">
        <v>3320</v>
      </c>
      <c r="B2529" s="52" t="s">
        <v>23229</v>
      </c>
      <c r="C2529" s="16" t="str">
        <f t="shared" si="39"/>
        <v>082 - 027</v>
      </c>
      <c r="D2529" s="52" t="s">
        <v>34487</v>
      </c>
      <c r="E2529" s="52" t="s">
        <v>1263</v>
      </c>
      <c r="F2529" s="16" t="s">
        <v>3321</v>
      </c>
      <c r="G2529" s="16" t="s">
        <v>1262</v>
      </c>
      <c r="H2529" s="16" t="s">
        <v>29917</v>
      </c>
      <c r="I2529" s="16" t="s">
        <v>3322</v>
      </c>
    </row>
    <row r="2530" spans="1:10">
      <c r="A2530" s="16" t="s">
        <v>13713</v>
      </c>
      <c r="B2530" s="52" t="s">
        <v>19032</v>
      </c>
      <c r="C2530" s="16" t="str">
        <f t="shared" si="39"/>
        <v>027 - 007</v>
      </c>
      <c r="D2530" s="52" t="s">
        <v>36059</v>
      </c>
      <c r="E2530" s="52" t="s">
        <v>16168</v>
      </c>
      <c r="F2530" s="16" t="s">
        <v>13714</v>
      </c>
      <c r="G2530" s="16" t="s">
        <v>16167</v>
      </c>
      <c r="H2530" s="16" t="s">
        <v>32660</v>
      </c>
      <c r="I2530" s="16" t="s">
        <v>13715</v>
      </c>
      <c r="J2530" s="16"/>
    </row>
    <row r="2531" spans="1:10">
      <c r="A2531" s="16" t="s">
        <v>1216</v>
      </c>
      <c r="B2531" s="52" t="s">
        <v>35699</v>
      </c>
      <c r="C2531" s="16" t="str">
        <f t="shared" si="39"/>
        <v>999 - 907</v>
      </c>
      <c r="D2531" s="52"/>
      <c r="E2531" s="52" t="s">
        <v>10727</v>
      </c>
      <c r="F2531" s="16"/>
      <c r="G2531" s="16" t="s">
        <v>286</v>
      </c>
      <c r="H2531" s="16" t="s">
        <v>10727</v>
      </c>
      <c r="I2531" s="16" t="s">
        <v>1217</v>
      </c>
      <c r="J2531" s="16" t="s">
        <v>34487</v>
      </c>
    </row>
    <row r="2532" spans="1:10">
      <c r="A2532" s="16" t="s">
        <v>15904</v>
      </c>
      <c r="B2532" s="52" t="s">
        <v>32553</v>
      </c>
      <c r="C2532" s="16" t="str">
        <f t="shared" si="39"/>
        <v>072 - 803</v>
      </c>
      <c r="D2532" s="52"/>
      <c r="E2532" s="52" t="s">
        <v>23759</v>
      </c>
      <c r="F2532" s="16"/>
      <c r="G2532" s="16" t="s">
        <v>23758</v>
      </c>
      <c r="H2532" s="16" t="s">
        <v>37422</v>
      </c>
      <c r="I2532" s="16" t="s">
        <v>4835</v>
      </c>
      <c r="J2532" s="16" t="s">
        <v>34487</v>
      </c>
    </row>
    <row r="2533" spans="1:10">
      <c r="A2533" s="16" t="s">
        <v>9175</v>
      </c>
      <c r="B2533" s="52" t="s">
        <v>29799</v>
      </c>
      <c r="C2533" s="16" t="str">
        <f t="shared" si="39"/>
        <v>074 - 003</v>
      </c>
      <c r="D2533" s="52" t="s">
        <v>34487</v>
      </c>
      <c r="E2533" s="52" t="s">
        <v>25935</v>
      </c>
      <c r="F2533" s="16" t="s">
        <v>9176</v>
      </c>
      <c r="G2533" s="16" t="s">
        <v>25933</v>
      </c>
      <c r="H2533" s="16" t="s">
        <v>37422</v>
      </c>
      <c r="I2533" s="16" t="s">
        <v>9177</v>
      </c>
    </row>
    <row r="2534" spans="1:10">
      <c r="A2534" s="16" t="s">
        <v>30406</v>
      </c>
      <c r="B2534" s="52" t="s">
        <v>29343</v>
      </c>
      <c r="C2534" s="16" t="str">
        <f t="shared" si="39"/>
        <v>066 - 032</v>
      </c>
      <c r="D2534" s="52" t="s">
        <v>34487</v>
      </c>
      <c r="E2534" s="52" t="s">
        <v>3383</v>
      </c>
      <c r="F2534" s="16" t="s">
        <v>23162</v>
      </c>
      <c r="G2534" s="16" t="s">
        <v>3382</v>
      </c>
      <c r="H2534" s="16" t="s">
        <v>15395</v>
      </c>
      <c r="I2534" s="16" t="s">
        <v>23163</v>
      </c>
      <c r="J2534" s="16"/>
    </row>
    <row r="2535" spans="1:10">
      <c r="A2535" s="16" t="s">
        <v>9222</v>
      </c>
      <c r="B2535" s="52" t="s">
        <v>4178</v>
      </c>
      <c r="C2535" s="16" t="str">
        <f t="shared" si="39"/>
        <v>022 - 821</v>
      </c>
      <c r="D2535" s="52"/>
      <c r="E2535" s="52" t="s">
        <v>4777</v>
      </c>
      <c r="F2535" s="16"/>
      <c r="G2535" s="16" t="s">
        <v>4776</v>
      </c>
      <c r="H2535" s="16" t="s">
        <v>4778</v>
      </c>
      <c r="I2535" s="16" t="s">
        <v>9223</v>
      </c>
      <c r="J2535" s="16" t="s">
        <v>34487</v>
      </c>
    </row>
    <row r="2536" spans="1:10">
      <c r="A2536" s="16" t="s">
        <v>7883</v>
      </c>
      <c r="B2536" s="52" t="s">
        <v>12874</v>
      </c>
      <c r="C2536" s="16" t="str">
        <f t="shared" si="39"/>
        <v>069 - 021</v>
      </c>
      <c r="D2536" s="52" t="s">
        <v>34487</v>
      </c>
      <c r="E2536" s="52" t="s">
        <v>36727</v>
      </c>
      <c r="F2536" s="16" t="s">
        <v>29412</v>
      </c>
      <c r="G2536" s="16" t="s">
        <v>36726</v>
      </c>
      <c r="H2536" s="16" t="s">
        <v>15395</v>
      </c>
      <c r="I2536" s="16" t="s">
        <v>29428</v>
      </c>
    </row>
    <row r="2537" spans="1:10">
      <c r="A2537" s="16" t="s">
        <v>34773</v>
      </c>
      <c r="B2537" s="52" t="s">
        <v>31221</v>
      </c>
      <c r="C2537" s="16" t="str">
        <f t="shared" si="39"/>
        <v>071 - 018</v>
      </c>
      <c r="D2537" s="52" t="s">
        <v>34487</v>
      </c>
      <c r="E2537" s="52" t="s">
        <v>13516</v>
      </c>
      <c r="F2537" s="16" t="s">
        <v>25688</v>
      </c>
      <c r="G2537" s="16" t="s">
        <v>13515</v>
      </c>
      <c r="H2537" s="16" t="s">
        <v>37422</v>
      </c>
      <c r="I2537" s="16" t="s">
        <v>13724</v>
      </c>
    </row>
    <row r="2538" spans="1:10">
      <c r="A2538" s="16" t="s">
        <v>21445</v>
      </c>
      <c r="B2538" s="52" t="s">
        <v>10165</v>
      </c>
      <c r="C2538" s="16" t="str">
        <f t="shared" si="39"/>
        <v>078 - 034</v>
      </c>
      <c r="D2538" s="52" t="s">
        <v>34487</v>
      </c>
      <c r="E2538" s="52" t="s">
        <v>1697</v>
      </c>
      <c r="F2538" s="16" t="s">
        <v>16319</v>
      </c>
      <c r="G2538" s="16" t="s">
        <v>1696</v>
      </c>
      <c r="H2538" s="16" t="s">
        <v>4772</v>
      </c>
      <c r="I2538" s="16" t="s">
        <v>16320</v>
      </c>
    </row>
    <row r="2539" spans="1:10">
      <c r="A2539" s="16" t="s">
        <v>13805</v>
      </c>
      <c r="B2539" s="52" t="s">
        <v>27048</v>
      </c>
      <c r="C2539" s="16" t="str">
        <f t="shared" si="39"/>
        <v>012 - 838</v>
      </c>
      <c r="D2539" s="52"/>
      <c r="E2539" s="52" t="s">
        <v>18879</v>
      </c>
      <c r="F2539" s="16"/>
      <c r="G2539" s="16" t="s">
        <v>26253</v>
      </c>
      <c r="H2539" s="16" t="s">
        <v>32666</v>
      </c>
      <c r="I2539" s="16" t="s">
        <v>13806</v>
      </c>
      <c r="J2539" s="16" t="s">
        <v>34487</v>
      </c>
    </row>
    <row r="2540" spans="1:10">
      <c r="A2540" s="16" t="s">
        <v>19009</v>
      </c>
      <c r="B2540" s="52" t="s">
        <v>15596</v>
      </c>
      <c r="C2540" s="16" t="str">
        <f t="shared" si="39"/>
        <v>019 - 839</v>
      </c>
      <c r="D2540" s="52"/>
      <c r="E2540" s="52" t="s">
        <v>23092</v>
      </c>
      <c r="F2540" s="16"/>
      <c r="G2540" s="16" t="s">
        <v>23091</v>
      </c>
      <c r="H2540" s="16" t="s">
        <v>32666</v>
      </c>
      <c r="I2540" s="16" t="s">
        <v>19010</v>
      </c>
      <c r="J2540" s="16" t="s">
        <v>34487</v>
      </c>
    </row>
    <row r="2541" spans="1:10">
      <c r="A2541" s="16" t="s">
        <v>19377</v>
      </c>
      <c r="B2541" s="52" t="s">
        <v>15597</v>
      </c>
      <c r="C2541" s="16" t="str">
        <f t="shared" si="39"/>
        <v>019 - 028</v>
      </c>
      <c r="D2541" s="52" t="s">
        <v>36059</v>
      </c>
      <c r="E2541" s="52" t="s">
        <v>23092</v>
      </c>
      <c r="F2541" s="16" t="s">
        <v>29724</v>
      </c>
      <c r="G2541" s="16" t="s">
        <v>23091</v>
      </c>
      <c r="H2541" s="16" t="s">
        <v>32666</v>
      </c>
      <c r="I2541" s="16" t="s">
        <v>19378</v>
      </c>
      <c r="J2541" s="16"/>
    </row>
    <row r="2542" spans="1:10">
      <c r="A2542" s="16" t="s">
        <v>4824</v>
      </c>
      <c r="B2542" s="52" t="s">
        <v>6362</v>
      </c>
      <c r="C2542" s="16" t="str">
        <f t="shared" si="39"/>
        <v>018 - 827</v>
      </c>
      <c r="D2542" s="52"/>
      <c r="E2542" s="52" t="s">
        <v>35975</v>
      </c>
      <c r="F2542" s="16"/>
      <c r="G2542" s="16" t="s">
        <v>35974</v>
      </c>
      <c r="H2542" s="16" t="s">
        <v>32666</v>
      </c>
      <c r="I2542" s="16" t="s">
        <v>4825</v>
      </c>
      <c r="J2542" s="16" t="s">
        <v>34487</v>
      </c>
    </row>
    <row r="2543" spans="1:10">
      <c r="A2543" s="16" t="s">
        <v>5104</v>
      </c>
      <c r="B2543" s="52" t="s">
        <v>14191</v>
      </c>
      <c r="C2543" s="16" t="str">
        <f t="shared" si="39"/>
        <v>006 - 056</v>
      </c>
      <c r="D2543" s="52" t="s">
        <v>36059</v>
      </c>
      <c r="E2543" s="52" t="s">
        <v>26671</v>
      </c>
      <c r="F2543" s="16" t="s">
        <v>5105</v>
      </c>
      <c r="G2543" s="16" t="s">
        <v>26670</v>
      </c>
      <c r="H2543" s="16" t="s">
        <v>10732</v>
      </c>
      <c r="I2543" s="16" t="s">
        <v>5106</v>
      </c>
    </row>
    <row r="2544" spans="1:10">
      <c r="A2544" s="16" t="s">
        <v>25864</v>
      </c>
      <c r="B2544" s="52" t="s">
        <v>32554</v>
      </c>
      <c r="C2544" s="16" t="str">
        <f t="shared" si="39"/>
        <v>072 - 018</v>
      </c>
      <c r="D2544" s="52" t="s">
        <v>36059</v>
      </c>
      <c r="E2544" s="52" t="s">
        <v>23759</v>
      </c>
      <c r="F2544" s="16" t="s">
        <v>15557</v>
      </c>
      <c r="G2544" s="16" t="s">
        <v>23758</v>
      </c>
      <c r="H2544" s="16" t="s">
        <v>37422</v>
      </c>
      <c r="I2544" s="16" t="s">
        <v>25865</v>
      </c>
      <c r="J2544" s="16"/>
    </row>
    <row r="2545" spans="1:16">
      <c r="A2545" s="16" t="s">
        <v>32308</v>
      </c>
      <c r="B2545" s="52" t="s">
        <v>10166</v>
      </c>
      <c r="C2545" s="16" t="str">
        <f t="shared" si="39"/>
        <v>078 - 035</v>
      </c>
      <c r="D2545" s="52" t="s">
        <v>34487</v>
      </c>
      <c r="E2545" s="52" t="s">
        <v>1697</v>
      </c>
      <c r="F2545" s="16" t="s">
        <v>17001</v>
      </c>
      <c r="G2545" s="16" t="s">
        <v>1696</v>
      </c>
      <c r="H2545" s="16" t="s">
        <v>4772</v>
      </c>
      <c r="I2545" s="16" t="s">
        <v>32309</v>
      </c>
    </row>
    <row r="2546" spans="1:16">
      <c r="A2546" s="16" t="s">
        <v>34398</v>
      </c>
      <c r="B2546" s="52" t="s">
        <v>33407</v>
      </c>
      <c r="C2546" s="16" t="str">
        <f t="shared" si="39"/>
        <v>005 - 033</v>
      </c>
      <c r="D2546" s="52" t="s">
        <v>36059</v>
      </c>
      <c r="E2546" s="52" t="s">
        <v>18693</v>
      </c>
      <c r="F2546" s="16" t="s">
        <v>18691</v>
      </c>
      <c r="G2546" s="16" t="s">
        <v>18692</v>
      </c>
      <c r="H2546" s="16" t="s">
        <v>10732</v>
      </c>
      <c r="I2546" s="16" t="s">
        <v>34399</v>
      </c>
      <c r="J2546" s="16"/>
    </row>
    <row r="2547" spans="1:16">
      <c r="A2547" s="16" t="s">
        <v>23936</v>
      </c>
      <c r="B2547" s="52" t="s">
        <v>33287</v>
      </c>
      <c r="C2547" s="16" t="str">
        <f t="shared" si="39"/>
        <v>017 - 048</v>
      </c>
      <c r="D2547" s="52" t="s">
        <v>36059</v>
      </c>
      <c r="E2547" s="52" t="s">
        <v>22538</v>
      </c>
      <c r="F2547" s="16" t="s">
        <v>15544</v>
      </c>
      <c r="G2547" s="16" t="s">
        <v>22537</v>
      </c>
      <c r="H2547" s="16" t="s">
        <v>32666</v>
      </c>
      <c r="I2547" s="16" t="s">
        <v>23937</v>
      </c>
      <c r="J2547" s="16"/>
    </row>
    <row r="2548" spans="1:16">
      <c r="A2548" s="16" t="s">
        <v>6918</v>
      </c>
      <c r="B2548" s="52" t="s">
        <v>36864</v>
      </c>
      <c r="C2548" s="16" t="str">
        <f t="shared" si="39"/>
        <v>065 - 038</v>
      </c>
      <c r="D2548" s="52" t="s">
        <v>34487</v>
      </c>
      <c r="E2548" s="52" t="s">
        <v>29546</v>
      </c>
      <c r="F2548" s="16" t="s">
        <v>30272</v>
      </c>
      <c r="G2548" s="16" t="s">
        <v>29545</v>
      </c>
      <c r="H2548" s="16" t="s">
        <v>30282</v>
      </c>
      <c r="I2548" s="16" t="s">
        <v>6622</v>
      </c>
    </row>
    <row r="2549" spans="1:16">
      <c r="A2549" s="16" t="s">
        <v>25377</v>
      </c>
      <c r="B2549" s="52" t="s">
        <v>21602</v>
      </c>
      <c r="C2549" s="16" t="str">
        <f t="shared" si="39"/>
        <v>004 - 060</v>
      </c>
      <c r="D2549" s="52" t="s">
        <v>34487</v>
      </c>
      <c r="E2549" s="52" t="s">
        <v>10758</v>
      </c>
      <c r="F2549" s="16" t="s">
        <v>5763</v>
      </c>
      <c r="G2549" s="16" t="s">
        <v>10757</v>
      </c>
      <c r="H2549" s="16" t="s">
        <v>10732</v>
      </c>
      <c r="I2549" s="16" t="s">
        <v>19603</v>
      </c>
      <c r="J2549" s="16"/>
    </row>
    <row r="2550" spans="1:16">
      <c r="A2550" s="16" t="s">
        <v>26655</v>
      </c>
      <c r="B2550" s="52" t="s">
        <v>31222</v>
      </c>
      <c r="C2550" s="16" t="str">
        <f t="shared" si="39"/>
        <v>071 - 019</v>
      </c>
      <c r="D2550" s="52" t="s">
        <v>34487</v>
      </c>
      <c r="E2550" s="52" t="s">
        <v>13516</v>
      </c>
      <c r="F2550" s="16" t="s">
        <v>19132</v>
      </c>
      <c r="G2550" s="16" t="s">
        <v>13515</v>
      </c>
      <c r="H2550" s="16" t="s">
        <v>37422</v>
      </c>
      <c r="I2550" s="16" t="s">
        <v>16046</v>
      </c>
    </row>
    <row r="2551" spans="1:16">
      <c r="A2551" s="16" t="s">
        <v>19044</v>
      </c>
      <c r="B2551" s="52" t="s">
        <v>33408</v>
      </c>
      <c r="C2551" s="16" t="str">
        <f t="shared" si="39"/>
        <v>005 - 034</v>
      </c>
      <c r="D2551" s="52" t="s">
        <v>36059</v>
      </c>
      <c r="E2551" s="52" t="s">
        <v>18693</v>
      </c>
      <c r="F2551" s="16" t="s">
        <v>18691</v>
      </c>
      <c r="G2551" s="16" t="s">
        <v>18692</v>
      </c>
      <c r="H2551" s="16" t="s">
        <v>10732</v>
      </c>
      <c r="I2551" s="16" t="s">
        <v>19045</v>
      </c>
    </row>
    <row r="2552" spans="1:16">
      <c r="A2552" s="16" t="s">
        <v>23899</v>
      </c>
      <c r="B2552" s="52" t="s">
        <v>18993</v>
      </c>
      <c r="C2552" s="16" t="str">
        <f t="shared" si="39"/>
        <v>009 - 022</v>
      </c>
      <c r="D2552" s="52" t="s">
        <v>34487</v>
      </c>
      <c r="E2552" s="52" t="s">
        <v>26840</v>
      </c>
      <c r="F2552" s="16" t="s">
        <v>23900</v>
      </c>
      <c r="G2552" s="16" t="s">
        <v>26839</v>
      </c>
      <c r="H2552" s="16" t="s">
        <v>34573</v>
      </c>
      <c r="I2552" s="16" t="s">
        <v>23901</v>
      </c>
      <c r="J2552" s="16"/>
    </row>
    <row r="2553" spans="1:16">
      <c r="A2553" s="16" t="s">
        <v>17694</v>
      </c>
      <c r="B2553" s="52" t="s">
        <v>4179</v>
      </c>
      <c r="C2553" s="16" t="str">
        <f t="shared" si="39"/>
        <v>022 - 814</v>
      </c>
      <c r="D2553" s="52"/>
      <c r="E2553" s="52" t="s">
        <v>4777</v>
      </c>
      <c r="F2553" s="16"/>
      <c r="G2553" s="16" t="s">
        <v>4776</v>
      </c>
      <c r="H2553" s="16" t="s">
        <v>4778</v>
      </c>
      <c r="I2553" s="16" t="s">
        <v>17695</v>
      </c>
      <c r="J2553" s="16" t="s">
        <v>34487</v>
      </c>
    </row>
    <row r="2554" spans="1:16">
      <c r="A2554" s="16" t="s">
        <v>35031</v>
      </c>
      <c r="B2554" s="52" t="s">
        <v>25469</v>
      </c>
      <c r="C2554" s="16" t="str">
        <f t="shared" si="39"/>
        <v>056 - 019</v>
      </c>
      <c r="D2554" s="52" t="s">
        <v>36059</v>
      </c>
      <c r="E2554" s="52" t="s">
        <v>29533</v>
      </c>
      <c r="F2554" s="16" t="s">
        <v>13648</v>
      </c>
      <c r="G2554" s="16" t="s">
        <v>29532</v>
      </c>
      <c r="H2554" s="16" t="s">
        <v>20396</v>
      </c>
      <c r="I2554" s="16" t="s">
        <v>35032</v>
      </c>
    </row>
    <row r="2555" spans="1:16">
      <c r="A2555" s="16" t="s">
        <v>34241</v>
      </c>
      <c r="B2555" s="52" t="s">
        <v>25470</v>
      </c>
      <c r="C2555" s="16" t="str">
        <f t="shared" si="39"/>
        <v>056 - 020</v>
      </c>
      <c r="D2555" s="52" t="s">
        <v>34487</v>
      </c>
      <c r="E2555" s="52" t="s">
        <v>29533</v>
      </c>
      <c r="F2555" s="16" t="s">
        <v>5461</v>
      </c>
      <c r="G2555" s="16" t="s">
        <v>29532</v>
      </c>
      <c r="H2555" s="16" t="s">
        <v>20396</v>
      </c>
      <c r="I2555" s="16" t="s">
        <v>34242</v>
      </c>
    </row>
    <row r="2556" spans="1:16">
      <c r="A2556" s="16" t="s">
        <v>34727</v>
      </c>
      <c r="B2556" s="52" t="s">
        <v>31677</v>
      </c>
      <c r="C2556" s="16" t="str">
        <f t="shared" si="39"/>
        <v>067 - 015</v>
      </c>
      <c r="D2556" s="52" t="s">
        <v>34487</v>
      </c>
      <c r="E2556" s="52" t="s">
        <v>34404</v>
      </c>
      <c r="F2556" s="16" t="s">
        <v>23196</v>
      </c>
      <c r="G2556" s="16" t="s">
        <v>34403</v>
      </c>
      <c r="H2556" s="16" t="s">
        <v>15395</v>
      </c>
      <c r="I2556" s="16" t="s">
        <v>23197</v>
      </c>
      <c r="N2556" t="s">
        <v>30549</v>
      </c>
      <c r="P2556" s="423" t="s">
        <v>30529</v>
      </c>
    </row>
    <row r="2557" spans="1:16">
      <c r="A2557" s="16" t="s">
        <v>19067</v>
      </c>
      <c r="B2557" s="52" t="s">
        <v>22548</v>
      </c>
      <c r="C2557" s="16" t="str">
        <f t="shared" si="39"/>
        <v>074 - 004</v>
      </c>
      <c r="D2557" s="52" t="s">
        <v>36059</v>
      </c>
      <c r="E2557" s="52" t="s">
        <v>25935</v>
      </c>
      <c r="F2557" s="16" t="s">
        <v>19068</v>
      </c>
      <c r="G2557" s="16" t="s">
        <v>25933</v>
      </c>
      <c r="H2557" s="16" t="s">
        <v>37422</v>
      </c>
      <c r="I2557" s="16" t="s">
        <v>19069</v>
      </c>
      <c r="J2557" s="16"/>
    </row>
    <row r="2558" spans="1:16">
      <c r="A2558" s="16" t="s">
        <v>20104</v>
      </c>
      <c r="B2558" s="52" t="s">
        <v>20648</v>
      </c>
      <c r="C2558" s="16" t="str">
        <f t="shared" si="39"/>
        <v>002 - 038</v>
      </c>
      <c r="D2558" s="52" t="s">
        <v>34487</v>
      </c>
      <c r="E2558" s="52" t="s">
        <v>36066</v>
      </c>
      <c r="F2558" s="16" t="s">
        <v>20105</v>
      </c>
      <c r="G2558" s="16" t="s">
        <v>20457</v>
      </c>
      <c r="H2558" s="16" t="s">
        <v>10732</v>
      </c>
      <c r="I2558" s="16" t="s">
        <v>20106</v>
      </c>
    </row>
    <row r="2559" spans="1:16">
      <c r="A2559" s="16" t="s">
        <v>5684</v>
      </c>
      <c r="B2559" s="52" t="s">
        <v>15533</v>
      </c>
      <c r="C2559" s="16" t="str">
        <f t="shared" si="39"/>
        <v>061 - 102</v>
      </c>
      <c r="D2559" s="52" t="s">
        <v>36059</v>
      </c>
      <c r="E2559" s="52" t="s">
        <v>26249</v>
      </c>
      <c r="F2559" s="16" t="s">
        <v>11281</v>
      </c>
      <c r="G2559" s="16" t="s">
        <v>26248</v>
      </c>
      <c r="H2559" s="16" t="s">
        <v>30282</v>
      </c>
      <c r="I2559" s="16" t="s">
        <v>5685</v>
      </c>
    </row>
    <row r="2560" spans="1:16">
      <c r="A2560" s="16" t="s">
        <v>3032</v>
      </c>
      <c r="B2560" s="52" t="s">
        <v>6363</v>
      </c>
      <c r="C2560" s="16" t="str">
        <f t="shared" si="39"/>
        <v>018 - 828</v>
      </c>
      <c r="D2560" s="52"/>
      <c r="E2560" s="52" t="s">
        <v>35975</v>
      </c>
      <c r="F2560" s="16"/>
      <c r="G2560" s="16" t="s">
        <v>35974</v>
      </c>
      <c r="H2560" s="16" t="s">
        <v>32666</v>
      </c>
      <c r="I2560" s="16" t="s">
        <v>3033</v>
      </c>
      <c r="J2560" s="16" t="s">
        <v>34487</v>
      </c>
    </row>
    <row r="2561" spans="1:10">
      <c r="A2561" s="16" t="s">
        <v>27668</v>
      </c>
      <c r="B2561" s="52" t="s">
        <v>4180</v>
      </c>
      <c r="C2561" s="16" t="str">
        <f t="shared" ref="C2561:C2624" si="40">MID(A2561,1,3) &amp;" - " &amp;MID(A2561,4,3)</f>
        <v>022 - 055</v>
      </c>
      <c r="D2561" s="52" t="s">
        <v>34487</v>
      </c>
      <c r="E2561" s="52" t="s">
        <v>4777</v>
      </c>
      <c r="F2561" s="16" t="s">
        <v>27669</v>
      </c>
      <c r="G2561" s="16" t="s">
        <v>4776</v>
      </c>
      <c r="H2561" s="16" t="s">
        <v>4778</v>
      </c>
      <c r="I2561" s="16" t="s">
        <v>26538</v>
      </c>
    </row>
    <row r="2562" spans="1:10">
      <c r="A2562" s="16" t="s">
        <v>81</v>
      </c>
      <c r="B2562" s="52" t="s">
        <v>5272</v>
      </c>
      <c r="C2562" s="16" t="str">
        <f t="shared" si="40"/>
        <v>079 - 024</v>
      </c>
      <c r="D2562" s="52" t="s">
        <v>34487</v>
      </c>
      <c r="E2562" s="52" t="s">
        <v>4771</v>
      </c>
      <c r="F2562" s="16" t="s">
        <v>82</v>
      </c>
      <c r="G2562" s="16" t="s">
        <v>4770</v>
      </c>
      <c r="H2562" s="16" t="s">
        <v>4772</v>
      </c>
      <c r="I2562" s="16" t="s">
        <v>83</v>
      </c>
      <c r="J2562" s="16"/>
    </row>
    <row r="2563" spans="1:10">
      <c r="A2563" s="16" t="s">
        <v>28367</v>
      </c>
      <c r="B2563" s="52" t="s">
        <v>18814</v>
      </c>
      <c r="C2563" s="16" t="str">
        <f t="shared" si="40"/>
        <v>016 - 815</v>
      </c>
      <c r="D2563" s="52"/>
      <c r="E2563" s="52" t="s">
        <v>10742</v>
      </c>
      <c r="F2563" s="16"/>
      <c r="G2563" s="16" t="s">
        <v>10741</v>
      </c>
      <c r="H2563" s="16" t="s">
        <v>32666</v>
      </c>
      <c r="I2563" s="16" t="s">
        <v>28368</v>
      </c>
      <c r="J2563" s="16" t="s">
        <v>34487</v>
      </c>
    </row>
    <row r="2564" spans="1:10">
      <c r="A2564" s="16" t="s">
        <v>5517</v>
      </c>
      <c r="B2564" s="52" t="s">
        <v>24273</v>
      </c>
      <c r="C2564" s="16" t="str">
        <f t="shared" si="40"/>
        <v>016 - 816</v>
      </c>
      <c r="D2564" s="52"/>
      <c r="E2564" s="52" t="s">
        <v>10742</v>
      </c>
      <c r="F2564" s="16"/>
      <c r="G2564" s="16" t="s">
        <v>10741</v>
      </c>
      <c r="H2564" s="16" t="s">
        <v>32666</v>
      </c>
      <c r="I2564" s="16" t="s">
        <v>5518</v>
      </c>
      <c r="J2564" s="16" t="s">
        <v>34487</v>
      </c>
    </row>
    <row r="2565" spans="1:10">
      <c r="A2565" s="16" t="s">
        <v>7940</v>
      </c>
      <c r="B2565" s="52" t="s">
        <v>24032</v>
      </c>
      <c r="C2565" s="16" t="str">
        <f t="shared" si="40"/>
        <v>016 - 068</v>
      </c>
      <c r="D2565" s="52" t="s">
        <v>34487</v>
      </c>
      <c r="E2565" s="52" t="s">
        <v>10742</v>
      </c>
      <c r="F2565" s="16" t="s">
        <v>10740</v>
      </c>
      <c r="G2565" s="16" t="s">
        <v>10741</v>
      </c>
      <c r="H2565" s="16" t="s">
        <v>32666</v>
      </c>
      <c r="I2565" s="16" t="s">
        <v>7941</v>
      </c>
    </row>
    <row r="2566" spans="1:10">
      <c r="A2566" s="16" t="s">
        <v>4067</v>
      </c>
      <c r="B2566" s="52" t="s">
        <v>35419</v>
      </c>
      <c r="C2566" s="16" t="str">
        <f t="shared" si="40"/>
        <v>016 - 069</v>
      </c>
      <c r="D2566" s="52" t="s">
        <v>36059</v>
      </c>
      <c r="E2566" s="52" t="s">
        <v>10742</v>
      </c>
      <c r="F2566" s="16" t="s">
        <v>24224</v>
      </c>
      <c r="G2566" s="16" t="s">
        <v>10741</v>
      </c>
      <c r="H2566" s="16" t="s">
        <v>32666</v>
      </c>
      <c r="I2566" s="16" t="s">
        <v>24225</v>
      </c>
    </row>
    <row r="2567" spans="1:10">
      <c r="A2567" s="16" t="s">
        <v>16054</v>
      </c>
      <c r="B2567" s="52" t="s">
        <v>14368</v>
      </c>
      <c r="C2567" s="16" t="str">
        <f t="shared" si="40"/>
        <v>025 - 010</v>
      </c>
      <c r="D2567" s="52" t="s">
        <v>34487</v>
      </c>
      <c r="E2567" s="52" t="s">
        <v>36071</v>
      </c>
      <c r="F2567" s="16" t="s">
        <v>16055</v>
      </c>
      <c r="G2567" s="16" t="s">
        <v>36070</v>
      </c>
      <c r="H2567" s="16" t="s">
        <v>32660</v>
      </c>
      <c r="I2567" s="16" t="s">
        <v>16056</v>
      </c>
    </row>
    <row r="2568" spans="1:10">
      <c r="A2568" s="16" t="s">
        <v>2097</v>
      </c>
      <c r="B2568" s="52" t="s">
        <v>35420</v>
      </c>
      <c r="C2568" s="16" t="str">
        <f t="shared" si="40"/>
        <v>016 - 070</v>
      </c>
      <c r="D2568" s="52" t="s">
        <v>34487</v>
      </c>
      <c r="E2568" s="52" t="s">
        <v>10742</v>
      </c>
      <c r="F2568" s="16" t="s">
        <v>36153</v>
      </c>
      <c r="G2568" s="16" t="s">
        <v>10741</v>
      </c>
      <c r="H2568" s="16" t="s">
        <v>32666</v>
      </c>
      <c r="I2568" s="16" t="s">
        <v>2098</v>
      </c>
    </row>
    <row r="2569" spans="1:10">
      <c r="A2569" s="16" t="s">
        <v>9208</v>
      </c>
      <c r="B2569" s="52" t="s">
        <v>36989</v>
      </c>
      <c r="C2569" s="16" t="str">
        <f t="shared" si="40"/>
        <v>026 - 801</v>
      </c>
      <c r="D2569" s="52"/>
      <c r="E2569" s="52" t="s">
        <v>8857</v>
      </c>
      <c r="F2569" s="16"/>
      <c r="G2569" s="16" t="s">
        <v>8856</v>
      </c>
      <c r="H2569" s="16" t="s">
        <v>32660</v>
      </c>
      <c r="I2569" s="16" t="s">
        <v>17054</v>
      </c>
      <c r="J2569" s="16" t="s">
        <v>34487</v>
      </c>
    </row>
    <row r="2570" spans="1:10">
      <c r="A2570" s="16" t="s">
        <v>16081</v>
      </c>
      <c r="B2570" s="52" t="s">
        <v>12829</v>
      </c>
      <c r="C2570" s="16" t="str">
        <f t="shared" si="40"/>
        <v>029 - 014</v>
      </c>
      <c r="D2570" s="52" t="s">
        <v>36059</v>
      </c>
      <c r="E2570" s="52" t="s">
        <v>25917</v>
      </c>
      <c r="F2570" s="16" t="s">
        <v>5790</v>
      </c>
      <c r="G2570" s="16" t="s">
        <v>25916</v>
      </c>
      <c r="H2570" s="16" t="s">
        <v>32660</v>
      </c>
      <c r="I2570" s="16" t="s">
        <v>10847</v>
      </c>
    </row>
    <row r="2571" spans="1:10">
      <c r="A2571" s="16" t="s">
        <v>17321</v>
      </c>
      <c r="B2571" s="52" t="s">
        <v>18994</v>
      </c>
      <c r="C2571" s="16" t="str">
        <f t="shared" si="40"/>
        <v>009 - 811</v>
      </c>
      <c r="D2571" s="52"/>
      <c r="E2571" s="52" t="s">
        <v>26840</v>
      </c>
      <c r="F2571" s="16"/>
      <c r="G2571" s="16" t="s">
        <v>26839</v>
      </c>
      <c r="H2571" s="16" t="s">
        <v>34573</v>
      </c>
      <c r="I2571" s="16" t="s">
        <v>17322</v>
      </c>
      <c r="J2571" s="16" t="s">
        <v>34487</v>
      </c>
    </row>
    <row r="2572" spans="1:10">
      <c r="A2572" s="16" t="s">
        <v>17523</v>
      </c>
      <c r="B2572" s="52" t="s">
        <v>18995</v>
      </c>
      <c r="C2572" s="16" t="str">
        <f t="shared" si="40"/>
        <v>009 - 023</v>
      </c>
      <c r="D2572" s="52" t="s">
        <v>34487</v>
      </c>
      <c r="E2572" s="52" t="s">
        <v>26840</v>
      </c>
      <c r="F2572" s="16" t="s">
        <v>12736</v>
      </c>
      <c r="G2572" s="16" t="s">
        <v>26839</v>
      </c>
      <c r="H2572" s="16" t="s">
        <v>34573</v>
      </c>
      <c r="I2572" s="16" t="s">
        <v>12737</v>
      </c>
    </row>
    <row r="2573" spans="1:10">
      <c r="A2573" s="16" t="s">
        <v>34937</v>
      </c>
      <c r="B2573" s="52" t="s">
        <v>28668</v>
      </c>
      <c r="C2573" s="16" t="str">
        <f t="shared" si="40"/>
        <v>021 - 810</v>
      </c>
      <c r="D2573" s="52"/>
      <c r="E2573" s="52" t="s">
        <v>14657</v>
      </c>
      <c r="F2573" s="16"/>
      <c r="G2573" s="16" t="s">
        <v>14656</v>
      </c>
      <c r="H2573" s="16" t="s">
        <v>4778</v>
      </c>
      <c r="I2573" s="16" t="s">
        <v>34938</v>
      </c>
      <c r="J2573" s="16" t="s">
        <v>34487</v>
      </c>
    </row>
    <row r="2574" spans="1:10">
      <c r="A2574" s="16" t="s">
        <v>17323</v>
      </c>
      <c r="B2574" s="52" t="s">
        <v>29220</v>
      </c>
      <c r="C2574" s="16" t="str">
        <f t="shared" si="40"/>
        <v>008 - 811</v>
      </c>
      <c r="D2574" s="52"/>
      <c r="E2574" s="52" t="s">
        <v>16664</v>
      </c>
      <c r="F2574" s="16"/>
      <c r="G2574" s="16" t="s">
        <v>16663</v>
      </c>
      <c r="H2574" s="16" t="s">
        <v>34573</v>
      </c>
      <c r="I2574" s="16" t="s">
        <v>17324</v>
      </c>
      <c r="J2574" s="16" t="s">
        <v>34487</v>
      </c>
    </row>
    <row r="2575" spans="1:10">
      <c r="A2575" s="16" t="s">
        <v>34132</v>
      </c>
      <c r="B2575" s="52" t="s">
        <v>4181</v>
      </c>
      <c r="C2575" s="16" t="str">
        <f t="shared" si="40"/>
        <v>022 - 056</v>
      </c>
      <c r="D2575" s="52" t="s">
        <v>34487</v>
      </c>
      <c r="E2575" s="52" t="s">
        <v>4777</v>
      </c>
      <c r="F2575" s="16" t="s">
        <v>34133</v>
      </c>
      <c r="G2575" s="16" t="s">
        <v>4776</v>
      </c>
      <c r="H2575" s="16" t="s">
        <v>4778</v>
      </c>
      <c r="I2575" s="16" t="s">
        <v>34134</v>
      </c>
    </row>
    <row r="2576" spans="1:10">
      <c r="A2576" s="16" t="s">
        <v>19419</v>
      </c>
      <c r="B2576" s="52" t="s">
        <v>21603</v>
      </c>
      <c r="C2576" s="16" t="str">
        <f t="shared" si="40"/>
        <v>004 - 061</v>
      </c>
      <c r="D2576" s="52" t="s">
        <v>36059</v>
      </c>
      <c r="E2576" s="52" t="s">
        <v>10758</v>
      </c>
      <c r="F2576" s="16" t="s">
        <v>19420</v>
      </c>
      <c r="G2576" s="16" t="s">
        <v>10757</v>
      </c>
      <c r="H2576" s="16" t="s">
        <v>10732</v>
      </c>
      <c r="I2576" s="16" t="s">
        <v>19421</v>
      </c>
    </row>
    <row r="2577" spans="1:10">
      <c r="A2577" s="16" t="s">
        <v>22711</v>
      </c>
      <c r="B2577" s="52" t="s">
        <v>2747</v>
      </c>
      <c r="C2577" s="16" t="str">
        <f t="shared" si="40"/>
        <v>013 - 852</v>
      </c>
      <c r="D2577" s="52"/>
      <c r="E2577" s="52" t="s">
        <v>26240</v>
      </c>
      <c r="F2577" s="16"/>
      <c r="G2577" s="16" t="s">
        <v>26239</v>
      </c>
      <c r="H2577" s="16" t="s">
        <v>32666</v>
      </c>
      <c r="I2577" s="16" t="s">
        <v>27599</v>
      </c>
      <c r="J2577" s="16" t="s">
        <v>34487</v>
      </c>
    </row>
    <row r="2578" spans="1:10">
      <c r="A2578" s="16" t="s">
        <v>19070</v>
      </c>
      <c r="B2578" s="52" t="s">
        <v>5322</v>
      </c>
      <c r="C2578" s="16" t="str">
        <f t="shared" si="40"/>
        <v>038 - 004</v>
      </c>
      <c r="D2578" s="52" t="s">
        <v>36059</v>
      </c>
      <c r="E2578" s="52" t="s">
        <v>37411</v>
      </c>
      <c r="F2578" s="16" t="s">
        <v>19071</v>
      </c>
      <c r="G2578" s="16" t="s">
        <v>32501</v>
      </c>
      <c r="H2578" s="16" t="s">
        <v>35981</v>
      </c>
      <c r="I2578" s="16" t="s">
        <v>19072</v>
      </c>
      <c r="J2578" s="16"/>
    </row>
    <row r="2579" spans="1:10">
      <c r="A2579" s="16" t="s">
        <v>2971</v>
      </c>
      <c r="B2579" s="52" t="s">
        <v>36865</v>
      </c>
      <c r="C2579" s="16" t="str">
        <f t="shared" si="40"/>
        <v>065 - 039</v>
      </c>
      <c r="D2579" s="52" t="s">
        <v>34487</v>
      </c>
      <c r="E2579" s="52" t="s">
        <v>29546</v>
      </c>
      <c r="F2579" s="16" t="s">
        <v>37494</v>
      </c>
      <c r="G2579" s="16" t="s">
        <v>29545</v>
      </c>
      <c r="H2579" s="16" t="s">
        <v>30282</v>
      </c>
      <c r="I2579" s="16" t="s">
        <v>37495</v>
      </c>
    </row>
    <row r="2580" spans="1:10">
      <c r="A2580" s="16" t="s">
        <v>13123</v>
      </c>
      <c r="B2580" s="52" t="s">
        <v>5273</v>
      </c>
      <c r="C2580" s="16" t="str">
        <f t="shared" si="40"/>
        <v>079 - 025</v>
      </c>
      <c r="D2580" s="52" t="s">
        <v>34487</v>
      </c>
      <c r="E2580" s="52" t="s">
        <v>4771</v>
      </c>
      <c r="F2580" s="16" t="s">
        <v>82</v>
      </c>
      <c r="G2580" s="16" t="s">
        <v>4770</v>
      </c>
      <c r="H2580" s="16" t="s">
        <v>4772</v>
      </c>
      <c r="I2580" s="16" t="s">
        <v>13124</v>
      </c>
      <c r="J2580" s="16"/>
    </row>
    <row r="2581" spans="1:10">
      <c r="A2581" s="16" t="s">
        <v>14021</v>
      </c>
      <c r="B2581" s="52" t="s">
        <v>35421</v>
      </c>
      <c r="C2581" s="16" t="str">
        <f t="shared" si="40"/>
        <v>016 - 817</v>
      </c>
      <c r="D2581" s="52"/>
      <c r="E2581" s="52" t="s">
        <v>10742</v>
      </c>
      <c r="F2581" s="16"/>
      <c r="G2581" s="16" t="s">
        <v>10741</v>
      </c>
      <c r="H2581" s="16" t="s">
        <v>32666</v>
      </c>
      <c r="I2581" s="16" t="s">
        <v>14022</v>
      </c>
      <c r="J2581" s="16" t="s">
        <v>34487</v>
      </c>
    </row>
    <row r="2582" spans="1:10">
      <c r="A2582" s="16" t="s">
        <v>26079</v>
      </c>
      <c r="B2582" s="52" t="s">
        <v>6540</v>
      </c>
      <c r="C2582" s="16" t="str">
        <f t="shared" si="40"/>
        <v>I99 - 306</v>
      </c>
      <c r="D2582" s="52"/>
      <c r="E2582" s="52" t="s">
        <v>10726</v>
      </c>
      <c r="F2582" s="16"/>
      <c r="G2582" s="16" t="s">
        <v>10725</v>
      </c>
      <c r="H2582" s="16" t="s">
        <v>10727</v>
      </c>
      <c r="I2582" s="16" t="s">
        <v>26080</v>
      </c>
      <c r="J2582" s="16" t="s">
        <v>7990</v>
      </c>
    </row>
    <row r="2583" spans="1:10">
      <c r="A2583" s="16" t="s">
        <v>29797</v>
      </c>
      <c r="B2583" s="52" t="s">
        <v>6541</v>
      </c>
      <c r="C2583" s="16" t="str">
        <f t="shared" si="40"/>
        <v>S99 - 308</v>
      </c>
      <c r="D2583" s="52"/>
      <c r="E2583" s="52" t="s">
        <v>15509</v>
      </c>
      <c r="F2583" s="16"/>
      <c r="G2583" s="16" t="s">
        <v>10725</v>
      </c>
      <c r="H2583" s="16" t="s">
        <v>10727</v>
      </c>
      <c r="I2583" s="16" t="s">
        <v>26080</v>
      </c>
    </row>
    <row r="2584" spans="1:10">
      <c r="A2584" s="16" t="s">
        <v>12944</v>
      </c>
      <c r="B2584" s="52" t="s">
        <v>21485</v>
      </c>
      <c r="C2584" s="16" t="str">
        <f t="shared" si="40"/>
        <v>086 - 007</v>
      </c>
      <c r="D2584" s="52" t="s">
        <v>36059</v>
      </c>
      <c r="E2584" s="52" t="s">
        <v>23301</v>
      </c>
      <c r="F2584" s="16" t="s">
        <v>23299</v>
      </c>
      <c r="G2584" s="16" t="s">
        <v>23300</v>
      </c>
      <c r="H2584" s="16" t="s">
        <v>29917</v>
      </c>
      <c r="I2584" s="16" t="s">
        <v>28215</v>
      </c>
      <c r="J2584" s="16"/>
    </row>
    <row r="2585" spans="1:10">
      <c r="A2585" s="16" t="s">
        <v>13981</v>
      </c>
      <c r="B2585" s="52" t="s">
        <v>37701</v>
      </c>
      <c r="C2585" s="16" t="str">
        <f t="shared" si="40"/>
        <v>068 - 011</v>
      </c>
      <c r="D2585" s="52" t="s">
        <v>36059</v>
      </c>
      <c r="E2585" s="52" t="s">
        <v>34259</v>
      </c>
      <c r="F2585" s="16" t="s">
        <v>13623</v>
      </c>
      <c r="G2585" s="16" t="s">
        <v>21099</v>
      </c>
      <c r="H2585" s="16" t="s">
        <v>15395</v>
      </c>
      <c r="I2585" s="16" t="s">
        <v>13624</v>
      </c>
    </row>
    <row r="2586" spans="1:10">
      <c r="A2586" s="16" t="s">
        <v>36093</v>
      </c>
      <c r="B2586" s="52" t="s">
        <v>35422</v>
      </c>
      <c r="C2586" s="16" t="str">
        <f t="shared" si="40"/>
        <v>016 - 818</v>
      </c>
      <c r="D2586" s="52"/>
      <c r="E2586" s="52" t="s">
        <v>10742</v>
      </c>
      <c r="F2586" s="16"/>
      <c r="G2586" s="16" t="s">
        <v>10741</v>
      </c>
      <c r="H2586" s="16" t="s">
        <v>32666</v>
      </c>
      <c r="I2586" s="16" t="s">
        <v>31556</v>
      </c>
      <c r="J2586" s="16" t="s">
        <v>34487</v>
      </c>
    </row>
    <row r="2587" spans="1:10">
      <c r="A2587" s="16" t="s">
        <v>2469</v>
      </c>
      <c r="B2587" s="52" t="s">
        <v>20969</v>
      </c>
      <c r="C2587" s="16" t="str">
        <f t="shared" si="40"/>
        <v>062 - 022</v>
      </c>
      <c r="D2587" s="52" t="s">
        <v>34487</v>
      </c>
      <c r="E2587" s="52" t="s">
        <v>1277</v>
      </c>
      <c r="F2587" s="16" t="s">
        <v>13523</v>
      </c>
      <c r="G2587" s="16" t="s">
        <v>1276</v>
      </c>
      <c r="H2587" s="16" t="s">
        <v>30282</v>
      </c>
      <c r="I2587" s="16" t="s">
        <v>32440</v>
      </c>
      <c r="J2587" s="16"/>
    </row>
    <row r="2588" spans="1:10">
      <c r="A2588" s="16" t="s">
        <v>21948</v>
      </c>
      <c r="B2588" s="52" t="s">
        <v>29773</v>
      </c>
      <c r="C2588" s="16" t="str">
        <f t="shared" si="40"/>
        <v>015 - 850</v>
      </c>
      <c r="D2588" s="52"/>
      <c r="E2588" s="52" t="s">
        <v>32665</v>
      </c>
      <c r="F2588" s="16"/>
      <c r="G2588" s="16" t="s">
        <v>32664</v>
      </c>
      <c r="H2588" s="16" t="s">
        <v>32666</v>
      </c>
      <c r="I2588" s="16" t="s">
        <v>21949</v>
      </c>
      <c r="J2588" s="16" t="s">
        <v>34487</v>
      </c>
    </row>
    <row r="2589" spans="1:10">
      <c r="A2589" s="16" t="s">
        <v>37409</v>
      </c>
      <c r="B2589" s="52" t="s">
        <v>15761</v>
      </c>
      <c r="C2589" s="16" t="str">
        <f t="shared" si="40"/>
        <v>003 - 048</v>
      </c>
      <c r="D2589" s="52" t="s">
        <v>34487</v>
      </c>
      <c r="E2589" s="52" t="s">
        <v>3328</v>
      </c>
      <c r="F2589" s="16" t="s">
        <v>19130</v>
      </c>
      <c r="G2589" s="16" t="s">
        <v>10731</v>
      </c>
      <c r="H2589" s="16" t="s">
        <v>10732</v>
      </c>
      <c r="I2589" s="16" t="s">
        <v>25098</v>
      </c>
      <c r="J2589" s="16" t="s">
        <v>7990</v>
      </c>
    </row>
    <row r="2590" spans="1:10">
      <c r="A2590" s="16" t="s">
        <v>25096</v>
      </c>
      <c r="B2590" s="52" t="s">
        <v>8558</v>
      </c>
      <c r="C2590" s="16" t="str">
        <f t="shared" si="40"/>
        <v>103 - 021</v>
      </c>
      <c r="D2590" s="52" t="s">
        <v>34487</v>
      </c>
      <c r="E2590" s="52" t="s">
        <v>14668</v>
      </c>
      <c r="F2590" s="16" t="s">
        <v>25097</v>
      </c>
      <c r="G2590" s="16" t="s">
        <v>14667</v>
      </c>
      <c r="H2590" s="16" t="s">
        <v>10732</v>
      </c>
      <c r="I2590" s="16" t="s">
        <v>25098</v>
      </c>
    </row>
    <row r="2591" spans="1:10">
      <c r="A2591" s="16" t="s">
        <v>16986</v>
      </c>
      <c r="B2591" s="52" t="s">
        <v>27187</v>
      </c>
      <c r="C2591" s="16" t="str">
        <f t="shared" si="40"/>
        <v>060 - 025</v>
      </c>
      <c r="D2591" s="52" t="s">
        <v>36059</v>
      </c>
      <c r="E2591" s="52" t="s">
        <v>10737</v>
      </c>
      <c r="F2591" s="16" t="s">
        <v>16987</v>
      </c>
      <c r="G2591" s="16" t="s">
        <v>10736</v>
      </c>
      <c r="H2591" s="16" t="s">
        <v>20396</v>
      </c>
      <c r="I2591" s="16" t="s">
        <v>16988</v>
      </c>
      <c r="J2591" s="16"/>
    </row>
    <row r="2592" spans="1:10">
      <c r="A2592" s="16" t="s">
        <v>4291</v>
      </c>
      <c r="B2592" s="52" t="s">
        <v>21486</v>
      </c>
      <c r="C2592" s="16" t="str">
        <f t="shared" si="40"/>
        <v>086 - 008</v>
      </c>
      <c r="D2592" s="52" t="s">
        <v>34487</v>
      </c>
      <c r="E2592" s="52" t="s">
        <v>23301</v>
      </c>
      <c r="F2592" s="16" t="s">
        <v>23299</v>
      </c>
      <c r="G2592" s="16" t="s">
        <v>23300</v>
      </c>
      <c r="H2592" s="16" t="s">
        <v>29917</v>
      </c>
      <c r="I2592" s="16" t="s">
        <v>4292</v>
      </c>
      <c r="J2592" s="16"/>
    </row>
    <row r="2593" spans="1:10">
      <c r="A2593" s="16" t="s">
        <v>11650</v>
      </c>
      <c r="B2593" s="52" t="s">
        <v>8792</v>
      </c>
      <c r="C2593" s="16" t="str">
        <f t="shared" si="40"/>
        <v>010 - 014</v>
      </c>
      <c r="D2593" s="52" t="s">
        <v>34487</v>
      </c>
      <c r="E2593" s="52" t="s">
        <v>30437</v>
      </c>
      <c r="F2593" s="16" t="s">
        <v>4799</v>
      </c>
      <c r="G2593" s="16" t="s">
        <v>30436</v>
      </c>
      <c r="H2593" s="16" t="s">
        <v>34573</v>
      </c>
      <c r="I2593" s="16" t="s">
        <v>11651</v>
      </c>
    </row>
    <row r="2594" spans="1:10">
      <c r="A2594" s="16" t="s">
        <v>1415</v>
      </c>
      <c r="B2594" s="52" t="s">
        <v>15762</v>
      </c>
      <c r="C2594" s="16" t="str">
        <f t="shared" si="40"/>
        <v>003 - 049</v>
      </c>
      <c r="D2594" s="52" t="s">
        <v>36059</v>
      </c>
      <c r="E2594" s="52" t="s">
        <v>3328</v>
      </c>
      <c r="F2594" s="16" t="s">
        <v>1416</v>
      </c>
      <c r="G2594" s="16" t="s">
        <v>10731</v>
      </c>
      <c r="H2594" s="16" t="s">
        <v>10732</v>
      </c>
      <c r="I2594" s="16" t="s">
        <v>1417</v>
      </c>
    </row>
    <row r="2595" spans="1:10">
      <c r="A2595" s="16" t="s">
        <v>35436</v>
      </c>
      <c r="B2595" s="52" t="s">
        <v>2748</v>
      </c>
      <c r="C2595" s="16" t="str">
        <f t="shared" si="40"/>
        <v>013 - 063</v>
      </c>
      <c r="D2595" s="52" t="s">
        <v>34487</v>
      </c>
      <c r="E2595" s="52" t="s">
        <v>26240</v>
      </c>
      <c r="F2595" s="16" t="s">
        <v>36042</v>
      </c>
      <c r="G2595" s="16" t="s">
        <v>26239</v>
      </c>
      <c r="H2595" s="16" t="s">
        <v>32666</v>
      </c>
      <c r="I2595" s="16" t="s">
        <v>35437</v>
      </c>
    </row>
    <row r="2596" spans="1:10">
      <c r="A2596" s="16" t="s">
        <v>16145</v>
      </c>
      <c r="B2596" s="52" t="s">
        <v>6364</v>
      </c>
      <c r="C2596" s="16" t="str">
        <f t="shared" si="40"/>
        <v>018 - 043</v>
      </c>
      <c r="D2596" s="52" t="s">
        <v>36059</v>
      </c>
      <c r="E2596" s="52" t="s">
        <v>35975</v>
      </c>
      <c r="F2596" s="16" t="s">
        <v>34298</v>
      </c>
      <c r="G2596" s="16" t="s">
        <v>35974</v>
      </c>
      <c r="H2596" s="16" t="s">
        <v>32666</v>
      </c>
      <c r="I2596" s="16" t="s">
        <v>16146</v>
      </c>
    </row>
    <row r="2597" spans="1:10">
      <c r="A2597" s="16" t="s">
        <v>16839</v>
      </c>
      <c r="B2597" s="52" t="s">
        <v>36866</v>
      </c>
      <c r="C2597" s="16" t="str">
        <f t="shared" si="40"/>
        <v>065 - 040</v>
      </c>
      <c r="D2597" s="52" t="s">
        <v>34487</v>
      </c>
      <c r="E2597" s="52" t="s">
        <v>29546</v>
      </c>
      <c r="F2597" s="16" t="s">
        <v>23233</v>
      </c>
      <c r="G2597" s="16" t="s">
        <v>29545</v>
      </c>
      <c r="H2597" s="16" t="s">
        <v>30282</v>
      </c>
      <c r="I2597" s="16" t="s">
        <v>23234</v>
      </c>
      <c r="J2597" s="16"/>
    </row>
    <row r="2598" spans="1:10">
      <c r="A2598" s="16" t="s">
        <v>36668</v>
      </c>
      <c r="B2598" s="52" t="s">
        <v>37052</v>
      </c>
      <c r="C2598" s="16" t="str">
        <f t="shared" si="40"/>
        <v>070 - 017</v>
      </c>
      <c r="D2598" s="52" t="s">
        <v>34487</v>
      </c>
      <c r="E2598" s="52" t="s">
        <v>23672</v>
      </c>
      <c r="F2598" s="16" t="s">
        <v>33796</v>
      </c>
      <c r="G2598" s="16" t="s">
        <v>23671</v>
      </c>
      <c r="H2598" s="16" t="s">
        <v>10748</v>
      </c>
      <c r="I2598" s="16" t="s">
        <v>23686</v>
      </c>
    </row>
    <row r="2599" spans="1:10">
      <c r="A2599" s="16" t="s">
        <v>5337</v>
      </c>
      <c r="B2599" s="52" t="s">
        <v>32202</v>
      </c>
      <c r="C2599" s="16" t="str">
        <f t="shared" si="40"/>
        <v>001 - 071</v>
      </c>
      <c r="D2599" s="52" t="s">
        <v>36059</v>
      </c>
      <c r="E2599" s="52" t="s">
        <v>37671</v>
      </c>
      <c r="F2599" s="16" t="s">
        <v>25207</v>
      </c>
      <c r="G2599" s="16" t="s">
        <v>37670</v>
      </c>
      <c r="H2599" s="16" t="s">
        <v>10732</v>
      </c>
      <c r="I2599" s="16" t="s">
        <v>5338</v>
      </c>
    </row>
    <row r="2600" spans="1:10">
      <c r="A2600" s="16" t="s">
        <v>16574</v>
      </c>
      <c r="B2600" s="52" t="s">
        <v>37053</v>
      </c>
      <c r="C2600" s="16" t="str">
        <f t="shared" si="40"/>
        <v>070 - 018</v>
      </c>
      <c r="D2600" s="52" t="s">
        <v>34487</v>
      </c>
      <c r="E2600" s="52" t="s">
        <v>23672</v>
      </c>
      <c r="F2600" s="16" t="s">
        <v>27800</v>
      </c>
      <c r="G2600" s="16" t="s">
        <v>23671</v>
      </c>
      <c r="H2600" s="16" t="s">
        <v>10748</v>
      </c>
      <c r="I2600" s="16" t="s">
        <v>16575</v>
      </c>
    </row>
    <row r="2601" spans="1:10">
      <c r="A2601" s="16" t="s">
        <v>28137</v>
      </c>
      <c r="B2601" s="52" t="s">
        <v>34415</v>
      </c>
      <c r="C2601" s="16" t="str">
        <f t="shared" si="40"/>
        <v>078 - 036</v>
      </c>
      <c r="D2601" s="52" t="s">
        <v>34487</v>
      </c>
      <c r="E2601" s="52" t="s">
        <v>1697</v>
      </c>
      <c r="F2601" s="16" t="s">
        <v>23527</v>
      </c>
      <c r="G2601" s="16" t="s">
        <v>1696</v>
      </c>
      <c r="H2601" s="16" t="s">
        <v>4772</v>
      </c>
      <c r="I2601" s="16" t="s">
        <v>28138</v>
      </c>
    </row>
    <row r="2602" spans="1:10">
      <c r="A2602" s="16" t="s">
        <v>4836</v>
      </c>
      <c r="B2602" s="52" t="s">
        <v>21986</v>
      </c>
      <c r="C2602" s="16" t="str">
        <f t="shared" si="40"/>
        <v>057 - 803</v>
      </c>
      <c r="D2602" s="52"/>
      <c r="E2602" s="52" t="s">
        <v>18919</v>
      </c>
      <c r="F2602" s="16"/>
      <c r="G2602" s="16" t="s">
        <v>18918</v>
      </c>
      <c r="H2602" s="16" t="s">
        <v>20396</v>
      </c>
      <c r="I2602" s="16" t="s">
        <v>4837</v>
      </c>
      <c r="J2602" s="16" t="s">
        <v>34487</v>
      </c>
    </row>
    <row r="2603" spans="1:10">
      <c r="A2603" s="16" t="s">
        <v>31789</v>
      </c>
      <c r="B2603" s="52" t="s">
        <v>37042</v>
      </c>
      <c r="C2603" s="16" t="str">
        <f t="shared" si="40"/>
        <v>015 - 851</v>
      </c>
      <c r="D2603" s="52"/>
      <c r="E2603" s="52" t="s">
        <v>32665</v>
      </c>
      <c r="F2603" s="16"/>
      <c r="G2603" s="16" t="s">
        <v>32664</v>
      </c>
      <c r="H2603" s="16" t="s">
        <v>32666</v>
      </c>
      <c r="I2603" s="16" t="s">
        <v>31685</v>
      </c>
      <c r="J2603" s="16" t="s">
        <v>34487</v>
      </c>
    </row>
    <row r="2604" spans="1:10">
      <c r="A2604" s="16" t="s">
        <v>30407</v>
      </c>
      <c r="B2604" s="52" t="s">
        <v>29344</v>
      </c>
      <c r="C2604" s="16" t="str">
        <f t="shared" si="40"/>
        <v>066 - 033</v>
      </c>
      <c r="D2604" s="52" t="s">
        <v>34487</v>
      </c>
      <c r="E2604" s="52" t="s">
        <v>3383</v>
      </c>
      <c r="F2604" s="16" t="s">
        <v>23164</v>
      </c>
      <c r="G2604" s="16" t="s">
        <v>3382</v>
      </c>
      <c r="H2604" s="16" t="s">
        <v>15395</v>
      </c>
      <c r="I2604" s="16" t="s">
        <v>23165</v>
      </c>
      <c r="J2604" s="16"/>
    </row>
    <row r="2605" spans="1:10">
      <c r="A2605" s="16" t="s">
        <v>23687</v>
      </c>
      <c r="B2605" s="52" t="s">
        <v>17144</v>
      </c>
      <c r="C2605" s="16" t="str">
        <f t="shared" si="40"/>
        <v>014 - 017</v>
      </c>
      <c r="D2605" s="52" t="s">
        <v>34487</v>
      </c>
      <c r="E2605" s="52" t="s">
        <v>31453</v>
      </c>
      <c r="F2605" s="16" t="s">
        <v>23688</v>
      </c>
      <c r="G2605" s="16" t="s">
        <v>31452</v>
      </c>
      <c r="H2605" s="16" t="s">
        <v>32666</v>
      </c>
      <c r="I2605" s="16" t="s">
        <v>23689</v>
      </c>
    </row>
    <row r="2606" spans="1:10">
      <c r="A2606" s="16" t="s">
        <v>9163</v>
      </c>
      <c r="B2606" s="52" t="s">
        <v>28388</v>
      </c>
      <c r="C2606" s="16" t="str">
        <f t="shared" si="40"/>
        <v>030 - 022</v>
      </c>
      <c r="D2606" s="52" t="s">
        <v>34487</v>
      </c>
      <c r="E2606" s="52" t="s">
        <v>35970</v>
      </c>
      <c r="F2606" s="16" t="s">
        <v>31594</v>
      </c>
      <c r="G2606" s="16" t="s">
        <v>35969</v>
      </c>
      <c r="H2606" s="16" t="s">
        <v>30334</v>
      </c>
      <c r="I2606" s="16" t="s">
        <v>9164</v>
      </c>
      <c r="J2606" s="16"/>
    </row>
    <row r="2607" spans="1:10">
      <c r="A2607" s="16" t="s">
        <v>20597</v>
      </c>
      <c r="B2607" s="52" t="s">
        <v>35442</v>
      </c>
      <c r="C2607" s="16" t="str">
        <f t="shared" si="40"/>
        <v>063 - 026</v>
      </c>
      <c r="D2607" s="52" t="s">
        <v>36059</v>
      </c>
      <c r="E2607" s="52" t="s">
        <v>30281</v>
      </c>
      <c r="F2607" s="16" t="s">
        <v>20598</v>
      </c>
      <c r="G2607" s="16" t="s">
        <v>30319</v>
      </c>
      <c r="H2607" s="16" t="s">
        <v>30282</v>
      </c>
      <c r="I2607" s="16" t="s">
        <v>20599</v>
      </c>
      <c r="J2607" s="16"/>
    </row>
    <row r="2608" spans="1:10">
      <c r="A2608" s="16" t="s">
        <v>8592</v>
      </c>
      <c r="B2608" s="52" t="s">
        <v>23230</v>
      </c>
      <c r="C2608" s="16" t="str">
        <f t="shared" si="40"/>
        <v>082 - 028</v>
      </c>
      <c r="D2608" s="52" t="s">
        <v>36059</v>
      </c>
      <c r="E2608" s="52" t="s">
        <v>1263</v>
      </c>
      <c r="F2608" s="16" t="s">
        <v>19312</v>
      </c>
      <c r="G2608" s="16" t="s">
        <v>1262</v>
      </c>
      <c r="H2608" s="16" t="s">
        <v>29917</v>
      </c>
      <c r="I2608" s="16" t="s">
        <v>4559</v>
      </c>
    </row>
    <row r="2609" spans="1:10">
      <c r="A2609" s="16" t="s">
        <v>18778</v>
      </c>
      <c r="B2609" s="52" t="s">
        <v>18091</v>
      </c>
      <c r="C2609" s="16" t="str">
        <f t="shared" si="40"/>
        <v>023 - 025</v>
      </c>
      <c r="D2609" s="52" t="s">
        <v>36059</v>
      </c>
      <c r="E2609" s="52" t="s">
        <v>380</v>
      </c>
      <c r="F2609" s="16" t="s">
        <v>18779</v>
      </c>
      <c r="G2609" s="16" t="s">
        <v>379</v>
      </c>
      <c r="H2609" s="16" t="s">
        <v>32660</v>
      </c>
      <c r="I2609" s="16" t="s">
        <v>18780</v>
      </c>
      <c r="J2609" s="16"/>
    </row>
    <row r="2610" spans="1:10">
      <c r="A2610" s="16" t="s">
        <v>6107</v>
      </c>
      <c r="B2610" s="52" t="s">
        <v>20546</v>
      </c>
      <c r="C2610" s="16" t="str">
        <f t="shared" si="40"/>
        <v>013 - 853</v>
      </c>
      <c r="D2610" s="52"/>
      <c r="E2610" s="52" t="s">
        <v>26240</v>
      </c>
      <c r="F2610" s="16"/>
      <c r="G2610" s="16" t="s">
        <v>26239</v>
      </c>
      <c r="H2610" s="16" t="s">
        <v>32666</v>
      </c>
      <c r="I2610" s="16" t="s">
        <v>6108</v>
      </c>
      <c r="J2610" s="16" t="s">
        <v>34487</v>
      </c>
    </row>
    <row r="2611" spans="1:10">
      <c r="A2611" s="16" t="s">
        <v>36147</v>
      </c>
      <c r="B2611" s="52" t="s">
        <v>12830</v>
      </c>
      <c r="C2611" s="16" t="str">
        <f t="shared" si="40"/>
        <v>029 - 015</v>
      </c>
      <c r="D2611" s="52" t="s">
        <v>34487</v>
      </c>
      <c r="E2611" s="52" t="s">
        <v>25917</v>
      </c>
      <c r="F2611" s="16" t="s">
        <v>33034</v>
      </c>
      <c r="G2611" s="16" t="s">
        <v>25916</v>
      </c>
      <c r="H2611" s="16" t="s">
        <v>32660</v>
      </c>
      <c r="I2611" s="16" t="s">
        <v>13691</v>
      </c>
      <c r="J2611" s="16"/>
    </row>
    <row r="2612" spans="1:10">
      <c r="A2612" s="16" t="s">
        <v>5261</v>
      </c>
      <c r="B2612" s="52" t="s">
        <v>5274</v>
      </c>
      <c r="C2612" s="16" t="str">
        <f t="shared" si="40"/>
        <v>079 - 026</v>
      </c>
      <c r="D2612" s="52" t="s">
        <v>34487</v>
      </c>
      <c r="E2612" s="52" t="s">
        <v>4771</v>
      </c>
      <c r="F2612" s="16" t="s">
        <v>7004</v>
      </c>
      <c r="G2612" s="16" t="s">
        <v>4770</v>
      </c>
      <c r="H2612" s="16" t="s">
        <v>4772</v>
      </c>
      <c r="I2612" s="16" t="s">
        <v>19812</v>
      </c>
      <c r="J2612" s="16" t="s">
        <v>7990</v>
      </c>
    </row>
    <row r="2613" spans="1:10">
      <c r="A2613" s="16" t="s">
        <v>19811</v>
      </c>
      <c r="B2613" s="52" t="s">
        <v>33784</v>
      </c>
      <c r="C2613" s="16" t="str">
        <f t="shared" si="40"/>
        <v>101 - 006</v>
      </c>
      <c r="D2613" s="52" t="s">
        <v>34487</v>
      </c>
      <c r="E2613" s="52" t="s">
        <v>23682</v>
      </c>
      <c r="F2613" s="16" t="s">
        <v>23680</v>
      </c>
      <c r="G2613" s="16" t="s">
        <v>23681</v>
      </c>
      <c r="H2613" s="16" t="s">
        <v>4772</v>
      </c>
      <c r="I2613" s="16" t="s">
        <v>19812</v>
      </c>
    </row>
    <row r="2614" spans="1:10">
      <c r="A2614" s="16" t="s">
        <v>11746</v>
      </c>
      <c r="B2614" s="52" t="s">
        <v>32203</v>
      </c>
      <c r="C2614" s="16" t="str">
        <f t="shared" si="40"/>
        <v>001 - 072</v>
      </c>
      <c r="D2614" s="52" t="s">
        <v>34487</v>
      </c>
      <c r="E2614" s="52" t="s">
        <v>37671</v>
      </c>
      <c r="F2614" s="16" t="s">
        <v>4160</v>
      </c>
      <c r="G2614" s="16" t="s">
        <v>37670</v>
      </c>
      <c r="H2614" s="16" t="s">
        <v>10732</v>
      </c>
      <c r="I2614" s="16" t="s">
        <v>11747</v>
      </c>
    </row>
    <row r="2615" spans="1:10">
      <c r="A2615" s="16" t="s">
        <v>34617</v>
      </c>
      <c r="B2615" s="52" t="s">
        <v>14238</v>
      </c>
      <c r="C2615" s="16" t="str">
        <f t="shared" si="40"/>
        <v>020 - 019</v>
      </c>
      <c r="D2615" s="52" t="s">
        <v>36059</v>
      </c>
      <c r="E2615" s="52" t="s">
        <v>26789</v>
      </c>
      <c r="F2615" s="16" t="s">
        <v>24276</v>
      </c>
      <c r="G2615" s="16" t="s">
        <v>26788</v>
      </c>
      <c r="H2615" s="16" t="s">
        <v>32666</v>
      </c>
      <c r="I2615" s="16" t="s">
        <v>34618</v>
      </c>
      <c r="J2615" s="16"/>
    </row>
    <row r="2616" spans="1:10">
      <c r="A2616" s="16" t="s">
        <v>5628</v>
      </c>
      <c r="B2616" s="52" t="s">
        <v>14192</v>
      </c>
      <c r="C2616" s="16" t="str">
        <f t="shared" si="40"/>
        <v>006 - 057</v>
      </c>
      <c r="D2616" s="52" t="s">
        <v>36059</v>
      </c>
      <c r="E2616" s="52" t="s">
        <v>26671</v>
      </c>
      <c r="F2616" s="16" t="s">
        <v>30261</v>
      </c>
      <c r="G2616" s="16" t="s">
        <v>26670</v>
      </c>
      <c r="H2616" s="16" t="s">
        <v>10732</v>
      </c>
      <c r="I2616" s="16" t="s">
        <v>5749</v>
      </c>
    </row>
    <row r="2617" spans="1:10">
      <c r="A2617" s="16" t="s">
        <v>37325</v>
      </c>
      <c r="B2617" s="52" t="s">
        <v>21604</v>
      </c>
      <c r="C2617" s="16" t="str">
        <f t="shared" si="40"/>
        <v>004 - 062</v>
      </c>
      <c r="D2617" s="52" t="s">
        <v>36059</v>
      </c>
      <c r="E2617" s="52" t="s">
        <v>10758</v>
      </c>
      <c r="F2617" s="16" t="s">
        <v>36339</v>
      </c>
      <c r="G2617" s="16" t="s">
        <v>10757</v>
      </c>
      <c r="H2617" s="16" t="s">
        <v>10732</v>
      </c>
      <c r="I2617" s="16" t="s">
        <v>37326</v>
      </c>
      <c r="J2617" s="16"/>
    </row>
    <row r="2618" spans="1:10">
      <c r="A2618" s="16" t="s">
        <v>26801</v>
      </c>
      <c r="B2618" s="52" t="s">
        <v>32204</v>
      </c>
      <c r="C2618" s="16" t="str">
        <f t="shared" si="40"/>
        <v>001 - 073</v>
      </c>
      <c r="D2618" s="52" t="s">
        <v>34487</v>
      </c>
      <c r="E2618" s="52" t="s">
        <v>37671</v>
      </c>
      <c r="F2618" s="16" t="s">
        <v>35568</v>
      </c>
      <c r="G2618" s="16" t="s">
        <v>37670</v>
      </c>
      <c r="H2618" s="16" t="s">
        <v>10732</v>
      </c>
      <c r="I2618" s="16" t="s">
        <v>25834</v>
      </c>
    </row>
    <row r="2619" spans="1:10">
      <c r="A2619" s="16" t="s">
        <v>26388</v>
      </c>
      <c r="B2619" s="52" t="s">
        <v>35423</v>
      </c>
      <c r="C2619" s="16" t="str">
        <f t="shared" si="40"/>
        <v>016 - 071</v>
      </c>
      <c r="D2619" s="52" t="s">
        <v>34487</v>
      </c>
      <c r="E2619" s="52" t="s">
        <v>10742</v>
      </c>
      <c r="F2619" s="16" t="s">
        <v>36153</v>
      </c>
      <c r="G2619" s="16" t="s">
        <v>10741</v>
      </c>
      <c r="H2619" s="16" t="s">
        <v>32666</v>
      </c>
      <c r="I2619" s="16" t="s">
        <v>26389</v>
      </c>
    </row>
    <row r="2620" spans="1:10">
      <c r="A2620" s="16" t="s">
        <v>20177</v>
      </c>
      <c r="B2620" s="52" t="s">
        <v>6365</v>
      </c>
      <c r="C2620" s="16" t="str">
        <f t="shared" si="40"/>
        <v>018 - 044</v>
      </c>
      <c r="D2620" s="52" t="s">
        <v>36059</v>
      </c>
      <c r="E2620" s="52" t="s">
        <v>35975</v>
      </c>
      <c r="F2620" s="16" t="s">
        <v>11669</v>
      </c>
      <c r="G2620" s="16" t="s">
        <v>35974</v>
      </c>
      <c r="H2620" s="16" t="s">
        <v>32666</v>
      </c>
      <c r="I2620" s="16" t="s">
        <v>20178</v>
      </c>
      <c r="J2620" s="16"/>
    </row>
    <row r="2621" spans="1:10">
      <c r="A2621" s="16" t="s">
        <v>14771</v>
      </c>
      <c r="B2621" s="52" t="s">
        <v>6366</v>
      </c>
      <c r="C2621" s="16" t="str">
        <f t="shared" si="40"/>
        <v>018 - 045</v>
      </c>
      <c r="D2621" s="52" t="s">
        <v>36059</v>
      </c>
      <c r="E2621" s="52" t="s">
        <v>35975</v>
      </c>
      <c r="F2621" s="16" t="s">
        <v>35973</v>
      </c>
      <c r="G2621" s="16" t="s">
        <v>35974</v>
      </c>
      <c r="H2621" s="16" t="s">
        <v>32666</v>
      </c>
      <c r="I2621" s="16" t="s">
        <v>14772</v>
      </c>
    </row>
    <row r="2622" spans="1:10">
      <c r="A2622" s="16" t="s">
        <v>10347</v>
      </c>
      <c r="B2622" s="52" t="s">
        <v>18996</v>
      </c>
      <c r="C2622" s="16" t="str">
        <f t="shared" si="40"/>
        <v>009 - 024</v>
      </c>
      <c r="D2622" s="52" t="s">
        <v>34487</v>
      </c>
      <c r="E2622" s="52" t="s">
        <v>26840</v>
      </c>
      <c r="F2622" s="16" t="s">
        <v>10348</v>
      </c>
      <c r="G2622" s="16" t="s">
        <v>26839</v>
      </c>
      <c r="H2622" s="16" t="s">
        <v>34573</v>
      </c>
      <c r="I2622" s="16" t="s">
        <v>10349</v>
      </c>
      <c r="J2622" s="16"/>
    </row>
    <row r="2623" spans="1:10">
      <c r="A2623" s="16" t="s">
        <v>21439</v>
      </c>
      <c r="B2623" s="52" t="s">
        <v>29221</v>
      </c>
      <c r="C2623" s="16" t="str">
        <f t="shared" si="40"/>
        <v>008 - 016</v>
      </c>
      <c r="D2623" s="52" t="s">
        <v>34487</v>
      </c>
      <c r="E2623" s="52" t="s">
        <v>16664</v>
      </c>
      <c r="F2623" s="16" t="s">
        <v>21440</v>
      </c>
      <c r="G2623" s="16" t="s">
        <v>16663</v>
      </c>
      <c r="H2623" s="16" t="s">
        <v>34573</v>
      </c>
      <c r="I2623" s="16" t="s">
        <v>21441</v>
      </c>
    </row>
    <row r="2624" spans="1:10">
      <c r="A2624" s="16" t="s">
        <v>10369</v>
      </c>
      <c r="B2624" s="52" t="s">
        <v>17876</v>
      </c>
      <c r="C2624" s="16" t="str">
        <f t="shared" si="40"/>
        <v>015 - 069</v>
      </c>
      <c r="D2624" s="52" t="s">
        <v>36059</v>
      </c>
      <c r="E2624" s="52" t="s">
        <v>32665</v>
      </c>
      <c r="F2624" s="16" t="s">
        <v>13553</v>
      </c>
      <c r="G2624" s="16" t="s">
        <v>32664</v>
      </c>
      <c r="H2624" s="16" t="s">
        <v>32666</v>
      </c>
      <c r="I2624" s="16" t="s">
        <v>15956</v>
      </c>
    </row>
    <row r="2625" spans="1:16">
      <c r="A2625" s="16" t="s">
        <v>15464</v>
      </c>
      <c r="B2625" s="52" t="s">
        <v>33704</v>
      </c>
      <c r="C2625" s="16" t="str">
        <f t="shared" ref="C2625:C2688" si="41">MID(A2625,1,3) &amp;" - " &amp;MID(A2625,4,3)</f>
        <v>033 - 015</v>
      </c>
      <c r="D2625" s="52" t="s">
        <v>34487</v>
      </c>
      <c r="E2625" s="52" t="s">
        <v>37663</v>
      </c>
      <c r="F2625" s="16" t="s">
        <v>15465</v>
      </c>
      <c r="G2625" s="16" t="s">
        <v>37662</v>
      </c>
      <c r="H2625" s="16" t="s">
        <v>35981</v>
      </c>
      <c r="I2625" s="16" t="s">
        <v>34382</v>
      </c>
    </row>
    <row r="2626" spans="1:16">
      <c r="A2626" s="16" t="s">
        <v>20438</v>
      </c>
      <c r="B2626" s="52" t="s">
        <v>31223</v>
      </c>
      <c r="C2626" s="16" t="str">
        <f t="shared" si="41"/>
        <v>071 - 020</v>
      </c>
      <c r="D2626" s="52" t="s">
        <v>36059</v>
      </c>
      <c r="E2626" s="52" t="s">
        <v>13516</v>
      </c>
      <c r="F2626" s="16" t="s">
        <v>20439</v>
      </c>
      <c r="G2626" s="16" t="s">
        <v>13515</v>
      </c>
      <c r="H2626" s="16" t="s">
        <v>37422</v>
      </c>
      <c r="I2626" s="16" t="s">
        <v>25151</v>
      </c>
    </row>
    <row r="2627" spans="1:16">
      <c r="A2627" s="16" t="s">
        <v>1036</v>
      </c>
      <c r="B2627" s="52" t="s">
        <v>34416</v>
      </c>
      <c r="C2627" s="16" t="str">
        <f t="shared" si="41"/>
        <v>078 - 037</v>
      </c>
      <c r="D2627" s="52" t="s">
        <v>34487</v>
      </c>
      <c r="E2627" s="52" t="s">
        <v>1697</v>
      </c>
      <c r="F2627" s="16" t="s">
        <v>1037</v>
      </c>
      <c r="G2627" s="16" t="s">
        <v>1696</v>
      </c>
      <c r="H2627" s="16" t="s">
        <v>4772</v>
      </c>
      <c r="I2627" s="16" t="s">
        <v>1038</v>
      </c>
      <c r="J2627" s="16"/>
    </row>
    <row r="2628" spans="1:16">
      <c r="A2628" s="16" t="s">
        <v>6493</v>
      </c>
      <c r="B2628" s="52" t="s">
        <v>20547</v>
      </c>
      <c r="C2628" s="16" t="str">
        <f t="shared" si="41"/>
        <v>013 - 064</v>
      </c>
      <c r="D2628" s="52" t="s">
        <v>36059</v>
      </c>
      <c r="E2628" s="52" t="s">
        <v>26240</v>
      </c>
      <c r="F2628" s="16" t="s">
        <v>6494</v>
      </c>
      <c r="G2628" s="16" t="s">
        <v>26239</v>
      </c>
      <c r="H2628" s="16" t="s">
        <v>32666</v>
      </c>
      <c r="I2628" s="16" t="s">
        <v>6495</v>
      </c>
      <c r="J2628" s="16"/>
    </row>
    <row r="2629" spans="1:16">
      <c r="A2629" s="16" t="s">
        <v>22457</v>
      </c>
      <c r="B2629" s="52" t="s">
        <v>28669</v>
      </c>
      <c r="C2629" s="16" t="str">
        <f t="shared" si="41"/>
        <v>021 - 020</v>
      </c>
      <c r="D2629" s="52" t="s">
        <v>34487</v>
      </c>
      <c r="E2629" s="52" t="s">
        <v>14657</v>
      </c>
      <c r="F2629" s="16" t="s">
        <v>14655</v>
      </c>
      <c r="G2629" s="16" t="s">
        <v>14656</v>
      </c>
      <c r="H2629" s="16" t="s">
        <v>4778</v>
      </c>
      <c r="I2629" s="16" t="s">
        <v>22458</v>
      </c>
    </row>
    <row r="2630" spans="1:16">
      <c r="A2630" s="16" t="s">
        <v>34728</v>
      </c>
      <c r="B2630" s="52" t="s">
        <v>31678</v>
      </c>
      <c r="C2630" s="16" t="str">
        <f t="shared" si="41"/>
        <v>067 - 016</v>
      </c>
      <c r="D2630" s="52" t="s">
        <v>34487</v>
      </c>
      <c r="E2630" s="52" t="s">
        <v>34404</v>
      </c>
      <c r="F2630" s="16" t="s">
        <v>23440</v>
      </c>
      <c r="G2630" s="16" t="s">
        <v>34403</v>
      </c>
      <c r="H2630" s="16" t="s">
        <v>15395</v>
      </c>
      <c r="I2630" s="16" t="s">
        <v>23441</v>
      </c>
      <c r="N2630" t="s">
        <v>30549</v>
      </c>
      <c r="P2630" s="423" t="s">
        <v>30530</v>
      </c>
    </row>
    <row r="2631" spans="1:16">
      <c r="A2631" s="16" t="s">
        <v>22709</v>
      </c>
      <c r="B2631" s="52" t="s">
        <v>11252</v>
      </c>
      <c r="C2631" s="16" t="str">
        <f t="shared" si="41"/>
        <v>031 - 707</v>
      </c>
      <c r="D2631" s="52"/>
      <c r="E2631" s="52" t="s">
        <v>7531</v>
      </c>
      <c r="F2631" s="16"/>
      <c r="G2631" s="16" t="s">
        <v>7530</v>
      </c>
      <c r="H2631" s="16" t="s">
        <v>30334</v>
      </c>
      <c r="I2631" s="16" t="s">
        <v>1380</v>
      </c>
      <c r="J2631" s="16" t="s">
        <v>34487</v>
      </c>
    </row>
    <row r="2632" spans="1:16">
      <c r="A2632" s="16" t="s">
        <v>19182</v>
      </c>
      <c r="B2632" s="52" t="s">
        <v>20548</v>
      </c>
      <c r="C2632" s="16" t="str">
        <f t="shared" si="41"/>
        <v>013 - 065</v>
      </c>
      <c r="D2632" s="52" t="s">
        <v>34487</v>
      </c>
      <c r="E2632" s="52" t="s">
        <v>26240</v>
      </c>
      <c r="F2632" s="16" t="s">
        <v>19183</v>
      </c>
      <c r="G2632" s="16" t="s">
        <v>26239</v>
      </c>
      <c r="H2632" s="16" t="s">
        <v>32666</v>
      </c>
      <c r="I2632" s="16" t="s">
        <v>19184</v>
      </c>
    </row>
    <row r="2633" spans="1:16">
      <c r="A2633" s="16" t="s">
        <v>18906</v>
      </c>
      <c r="B2633" s="52" t="s">
        <v>20549</v>
      </c>
      <c r="C2633" s="16" t="str">
        <f t="shared" si="41"/>
        <v>013 - 066</v>
      </c>
      <c r="D2633" s="52" t="s">
        <v>36059</v>
      </c>
      <c r="E2633" s="52" t="s">
        <v>26240</v>
      </c>
      <c r="F2633" s="16" t="s">
        <v>18907</v>
      </c>
      <c r="G2633" s="16" t="s">
        <v>26239</v>
      </c>
      <c r="H2633" s="16" t="s">
        <v>32666</v>
      </c>
      <c r="I2633" s="16" t="s">
        <v>4338</v>
      </c>
      <c r="J2633" s="16" t="s">
        <v>7990</v>
      </c>
    </row>
    <row r="2634" spans="1:16">
      <c r="A2634" s="16" t="s">
        <v>4336</v>
      </c>
      <c r="B2634" s="52" t="s">
        <v>2359</v>
      </c>
      <c r="C2634" s="16" t="str">
        <f t="shared" si="41"/>
        <v>097 - 020</v>
      </c>
      <c r="D2634" s="52" t="s">
        <v>36059</v>
      </c>
      <c r="E2634" s="52" t="s">
        <v>26245</v>
      </c>
      <c r="F2634" s="16" t="s">
        <v>4337</v>
      </c>
      <c r="G2634" s="16" t="s">
        <v>26244</v>
      </c>
      <c r="H2634" s="16" t="s">
        <v>32666</v>
      </c>
      <c r="I2634" s="16" t="s">
        <v>4338</v>
      </c>
    </row>
    <row r="2635" spans="1:16">
      <c r="A2635" s="16" t="s">
        <v>26932</v>
      </c>
      <c r="B2635" s="52" t="s">
        <v>20550</v>
      </c>
      <c r="C2635" s="16" t="str">
        <f t="shared" si="41"/>
        <v>013 - 854</v>
      </c>
      <c r="D2635" s="52"/>
      <c r="E2635" s="52" t="s">
        <v>26240</v>
      </c>
      <c r="G2635" s="16" t="s">
        <v>26239</v>
      </c>
      <c r="H2635" s="16" t="s">
        <v>32666</v>
      </c>
      <c r="I2635" s="16" t="s">
        <v>26933</v>
      </c>
      <c r="J2635" s="16" t="s">
        <v>34487</v>
      </c>
    </row>
    <row r="2636" spans="1:16">
      <c r="A2636" s="16" t="s">
        <v>2992</v>
      </c>
      <c r="B2636" s="52" t="s">
        <v>17877</v>
      </c>
      <c r="C2636" s="16" t="str">
        <f t="shared" si="41"/>
        <v>015 - 070</v>
      </c>
      <c r="D2636" s="52" t="s">
        <v>36059</v>
      </c>
      <c r="E2636" s="52" t="s">
        <v>32665</v>
      </c>
      <c r="F2636" s="16" t="s">
        <v>2993</v>
      </c>
      <c r="G2636" s="16" t="s">
        <v>32664</v>
      </c>
      <c r="H2636" s="16" t="s">
        <v>32666</v>
      </c>
      <c r="I2636" s="16" t="s">
        <v>2994</v>
      </c>
    </row>
    <row r="2637" spans="1:16">
      <c r="A2637" s="16" t="s">
        <v>17650</v>
      </c>
      <c r="B2637" s="52" t="s">
        <v>15466</v>
      </c>
      <c r="C2637" s="16" t="str">
        <f t="shared" si="41"/>
        <v>096 - 017</v>
      </c>
      <c r="D2637" s="52" t="s">
        <v>34487</v>
      </c>
      <c r="E2637" s="52" t="s">
        <v>14652</v>
      </c>
      <c r="F2637" s="16" t="s">
        <v>28429</v>
      </c>
      <c r="G2637" s="16" t="s">
        <v>14651</v>
      </c>
      <c r="H2637" s="16" t="s">
        <v>10732</v>
      </c>
      <c r="I2637" s="16" t="s">
        <v>23231</v>
      </c>
      <c r="J2637" s="16"/>
    </row>
    <row r="2638" spans="1:16">
      <c r="A2638" s="16" t="s">
        <v>4277</v>
      </c>
      <c r="B2638" s="52" t="s">
        <v>10765</v>
      </c>
      <c r="C2638" s="16" t="str">
        <f t="shared" si="41"/>
        <v>002 - 039</v>
      </c>
      <c r="D2638" s="52" t="s">
        <v>34487</v>
      </c>
      <c r="E2638" s="52" t="s">
        <v>36066</v>
      </c>
      <c r="F2638" s="16" t="s">
        <v>21966</v>
      </c>
      <c r="G2638" s="16" t="s">
        <v>20457</v>
      </c>
      <c r="H2638" s="16" t="s">
        <v>10732</v>
      </c>
      <c r="I2638" s="16" t="s">
        <v>23231</v>
      </c>
      <c r="J2638" s="16" t="s">
        <v>7990</v>
      </c>
    </row>
    <row r="2639" spans="1:16">
      <c r="A2639" s="16" t="s">
        <v>13159</v>
      </c>
      <c r="B2639" s="52" t="s">
        <v>33409</v>
      </c>
      <c r="C2639" s="16" t="str">
        <f t="shared" si="41"/>
        <v>005 - 035</v>
      </c>
      <c r="D2639" s="52" t="s">
        <v>36059</v>
      </c>
      <c r="E2639" s="52" t="s">
        <v>18693</v>
      </c>
      <c r="F2639" s="16" t="s">
        <v>784</v>
      </c>
      <c r="G2639" s="16" t="s">
        <v>18692</v>
      </c>
      <c r="H2639" s="16" t="s">
        <v>10732</v>
      </c>
      <c r="I2639" s="16" t="s">
        <v>13160</v>
      </c>
    </row>
    <row r="2640" spans="1:16">
      <c r="A2640" s="16" t="s">
        <v>7134</v>
      </c>
      <c r="B2640" s="52" t="s">
        <v>32874</v>
      </c>
      <c r="C2640" s="16" t="str">
        <f t="shared" si="41"/>
        <v>042 - 013</v>
      </c>
      <c r="D2640" s="52" t="s">
        <v>34487</v>
      </c>
      <c r="E2640" s="52" t="s">
        <v>1290</v>
      </c>
      <c r="F2640" s="16" t="s">
        <v>7135</v>
      </c>
      <c r="G2640" s="16" t="s">
        <v>33346</v>
      </c>
      <c r="H2640" s="16" t="s">
        <v>20397</v>
      </c>
      <c r="I2640" s="16" t="s">
        <v>7136</v>
      </c>
    </row>
    <row r="2641" spans="1:10">
      <c r="A2641" s="16" t="s">
        <v>16057</v>
      </c>
      <c r="B2641" s="52" t="s">
        <v>8997</v>
      </c>
      <c r="C2641" s="16" t="str">
        <f t="shared" si="41"/>
        <v>054 - 010</v>
      </c>
      <c r="D2641" s="52" t="s">
        <v>34487</v>
      </c>
      <c r="E2641" s="52" t="s">
        <v>30442</v>
      </c>
      <c r="F2641" s="16" t="s">
        <v>16058</v>
      </c>
      <c r="G2641" s="16" t="s">
        <v>30441</v>
      </c>
      <c r="H2641" s="16" t="s">
        <v>1269</v>
      </c>
      <c r="I2641" s="16" t="s">
        <v>16059</v>
      </c>
    </row>
    <row r="2642" spans="1:10">
      <c r="A2642" s="16" t="s">
        <v>15457</v>
      </c>
      <c r="B2642" s="52" t="s">
        <v>14193</v>
      </c>
      <c r="C2642" s="16" t="str">
        <f t="shared" si="41"/>
        <v>006 - 058</v>
      </c>
      <c r="D2642" s="52" t="s">
        <v>36059</v>
      </c>
      <c r="E2642" s="52" t="s">
        <v>26671</v>
      </c>
      <c r="F2642" s="16" t="s">
        <v>18688</v>
      </c>
      <c r="G2642" s="16" t="s">
        <v>26670</v>
      </c>
      <c r="H2642" s="16" t="s">
        <v>10732</v>
      </c>
      <c r="I2642" s="16" t="s">
        <v>15458</v>
      </c>
      <c r="J2642" s="16"/>
    </row>
    <row r="2643" spans="1:10">
      <c r="A2643" s="16" t="s">
        <v>33039</v>
      </c>
      <c r="B2643" s="52" t="s">
        <v>19771</v>
      </c>
      <c r="C2643" s="16" t="str">
        <f t="shared" si="41"/>
        <v>048 - 011</v>
      </c>
      <c r="D2643" s="52" t="s">
        <v>36059</v>
      </c>
      <c r="E2643" s="52" t="s">
        <v>29538</v>
      </c>
      <c r="F2643" s="16" t="s">
        <v>33040</v>
      </c>
      <c r="G2643" s="16" t="s">
        <v>29537</v>
      </c>
      <c r="H2643" s="16" t="s">
        <v>30328</v>
      </c>
      <c r="I2643" s="16" t="s">
        <v>33041</v>
      </c>
    </row>
    <row r="2644" spans="1:10">
      <c r="A2644" s="16" t="s">
        <v>23124</v>
      </c>
      <c r="B2644" s="52" t="s">
        <v>13500</v>
      </c>
      <c r="C2644" s="16" t="str">
        <f t="shared" si="41"/>
        <v>058 - 027</v>
      </c>
      <c r="D2644" s="52" t="s">
        <v>34487</v>
      </c>
      <c r="E2644" s="52" t="s">
        <v>10753</v>
      </c>
      <c r="F2644" s="16" t="s">
        <v>10751</v>
      </c>
      <c r="G2644" s="16" t="s">
        <v>10752</v>
      </c>
      <c r="H2644" s="16" t="s">
        <v>20396</v>
      </c>
      <c r="I2644" s="16" t="s">
        <v>36166</v>
      </c>
      <c r="J2644" s="16"/>
    </row>
    <row r="2645" spans="1:10">
      <c r="A2645" s="16" t="s">
        <v>23041</v>
      </c>
      <c r="B2645" s="52" t="s">
        <v>20970</v>
      </c>
      <c r="C2645" s="16" t="str">
        <f t="shared" si="41"/>
        <v>062 - 023</v>
      </c>
      <c r="D2645" s="52" t="s">
        <v>34487</v>
      </c>
      <c r="E2645" s="52" t="s">
        <v>1277</v>
      </c>
      <c r="F2645" s="16" t="s">
        <v>23042</v>
      </c>
      <c r="G2645" s="16" t="s">
        <v>1276</v>
      </c>
      <c r="H2645" s="16" t="s">
        <v>30282</v>
      </c>
      <c r="I2645" s="16" t="s">
        <v>36729</v>
      </c>
    </row>
    <row r="2646" spans="1:10">
      <c r="A2646" s="16" t="s">
        <v>36672</v>
      </c>
      <c r="B2646" s="52" t="s">
        <v>21605</v>
      </c>
      <c r="C2646" s="16" t="str">
        <f t="shared" si="41"/>
        <v>004 - 063</v>
      </c>
      <c r="D2646" s="52" t="s">
        <v>34487</v>
      </c>
      <c r="E2646" s="52" t="s">
        <v>10758</v>
      </c>
      <c r="F2646" s="16" t="s">
        <v>16892</v>
      </c>
      <c r="G2646" s="16" t="s">
        <v>10757</v>
      </c>
      <c r="H2646" s="16" t="s">
        <v>10732</v>
      </c>
      <c r="I2646" s="16" t="s">
        <v>28316</v>
      </c>
    </row>
    <row r="2647" spans="1:10">
      <c r="A2647" s="16" t="s">
        <v>1967</v>
      </c>
      <c r="B2647" s="52" t="s">
        <v>14194</v>
      </c>
      <c r="C2647" s="16" t="str">
        <f t="shared" si="41"/>
        <v>006 - 059</v>
      </c>
      <c r="D2647" s="52" t="s">
        <v>36059</v>
      </c>
      <c r="E2647" s="52" t="s">
        <v>26671</v>
      </c>
      <c r="F2647" s="16" t="s">
        <v>30261</v>
      </c>
      <c r="G2647" s="16" t="s">
        <v>26670</v>
      </c>
      <c r="H2647" s="16" t="s">
        <v>10732</v>
      </c>
      <c r="I2647" s="16" t="s">
        <v>3639</v>
      </c>
      <c r="J2647" s="16"/>
    </row>
    <row r="2648" spans="1:10">
      <c r="A2648" s="16" t="s">
        <v>23078</v>
      </c>
      <c r="B2648" s="52" t="s">
        <v>19754</v>
      </c>
      <c r="C2648" s="16" t="str">
        <f t="shared" si="41"/>
        <v>096 - 018</v>
      </c>
      <c r="D2648" s="52" t="s">
        <v>36059</v>
      </c>
      <c r="E2648" s="52" t="s">
        <v>14652</v>
      </c>
      <c r="F2648" s="16" t="s">
        <v>23079</v>
      </c>
      <c r="G2648" s="16" t="s">
        <v>14651</v>
      </c>
      <c r="H2648" s="16" t="s">
        <v>10732</v>
      </c>
      <c r="I2648" s="16" t="s">
        <v>23080</v>
      </c>
    </row>
    <row r="2649" spans="1:10">
      <c r="A2649" s="16" t="s">
        <v>27771</v>
      </c>
      <c r="B2649" s="52" t="s">
        <v>13250</v>
      </c>
      <c r="C2649" s="16" t="str">
        <f t="shared" si="41"/>
        <v>002 - 040</v>
      </c>
      <c r="D2649" s="52" t="s">
        <v>36059</v>
      </c>
      <c r="E2649" s="52" t="s">
        <v>36066</v>
      </c>
      <c r="F2649" s="16" t="s">
        <v>21966</v>
      </c>
      <c r="G2649" s="16" t="s">
        <v>20457</v>
      </c>
      <c r="H2649" s="16" t="s">
        <v>10732</v>
      </c>
      <c r="I2649" s="16" t="s">
        <v>23080</v>
      </c>
      <c r="J2649" s="16" t="s">
        <v>7990</v>
      </c>
    </row>
    <row r="2650" spans="1:10">
      <c r="A2650" s="16" t="s">
        <v>5339</v>
      </c>
      <c r="B2650" s="52" t="s">
        <v>22651</v>
      </c>
      <c r="C2650" s="16" t="str">
        <f t="shared" si="41"/>
        <v>015 - 071</v>
      </c>
      <c r="D2650" s="52" t="s">
        <v>36059</v>
      </c>
      <c r="E2650" s="52" t="s">
        <v>32665</v>
      </c>
      <c r="F2650" s="16" t="s">
        <v>32663</v>
      </c>
      <c r="G2650" s="16" t="s">
        <v>32664</v>
      </c>
      <c r="H2650" s="16" t="s">
        <v>32666</v>
      </c>
      <c r="I2650" s="16" t="s">
        <v>5340</v>
      </c>
    </row>
    <row r="2651" spans="1:10">
      <c r="A2651" s="16" t="s">
        <v>16749</v>
      </c>
      <c r="B2651" s="52" t="s">
        <v>20715</v>
      </c>
      <c r="C2651" s="16" t="str">
        <f t="shared" si="41"/>
        <v>094 - 014</v>
      </c>
      <c r="D2651" s="52" t="s">
        <v>34487</v>
      </c>
      <c r="E2651" s="52" t="s">
        <v>10747</v>
      </c>
      <c r="F2651" s="16" t="s">
        <v>16750</v>
      </c>
      <c r="G2651" s="16" t="s">
        <v>10746</v>
      </c>
      <c r="H2651" s="16" t="s">
        <v>10748</v>
      </c>
      <c r="I2651" s="16" t="s">
        <v>16751</v>
      </c>
    </row>
    <row r="2652" spans="1:10">
      <c r="A2652" s="16" t="s">
        <v>19011</v>
      </c>
      <c r="B2652" s="52" t="s">
        <v>22203</v>
      </c>
      <c r="C2652" s="16" t="str">
        <f t="shared" si="41"/>
        <v>012 - 839</v>
      </c>
      <c r="D2652" s="52"/>
      <c r="E2652" s="52" t="s">
        <v>18879</v>
      </c>
      <c r="F2652" s="16"/>
      <c r="G2652" s="16" t="s">
        <v>26253</v>
      </c>
      <c r="H2652" s="16" t="s">
        <v>32666</v>
      </c>
      <c r="I2652" s="16" t="s">
        <v>19012</v>
      </c>
      <c r="J2652" s="16" t="s">
        <v>34487</v>
      </c>
    </row>
    <row r="2653" spans="1:10">
      <c r="A2653" s="16" t="s">
        <v>31255</v>
      </c>
      <c r="B2653" s="52" t="s">
        <v>27695</v>
      </c>
      <c r="C2653" s="16" t="str">
        <f t="shared" si="41"/>
        <v>015 - 072</v>
      </c>
      <c r="D2653" s="52" t="s">
        <v>36059</v>
      </c>
      <c r="E2653" s="52" t="s">
        <v>32665</v>
      </c>
      <c r="F2653" s="16" t="s">
        <v>31256</v>
      </c>
      <c r="G2653" s="16" t="s">
        <v>32664</v>
      </c>
      <c r="H2653" s="16" t="s">
        <v>32666</v>
      </c>
      <c r="I2653" s="16" t="s">
        <v>31257</v>
      </c>
    </row>
    <row r="2654" spans="1:10">
      <c r="A2654" s="16" t="s">
        <v>7300</v>
      </c>
      <c r="B2654" s="52" t="s">
        <v>33410</v>
      </c>
      <c r="C2654" s="16" t="str">
        <f t="shared" si="41"/>
        <v>005 - 036</v>
      </c>
      <c r="D2654" s="52" t="s">
        <v>36059</v>
      </c>
      <c r="E2654" s="52" t="s">
        <v>18693</v>
      </c>
      <c r="F2654" s="16" t="s">
        <v>216</v>
      </c>
      <c r="G2654" s="16" t="s">
        <v>18692</v>
      </c>
      <c r="H2654" s="16" t="s">
        <v>10732</v>
      </c>
      <c r="I2654" s="16" t="s">
        <v>7301</v>
      </c>
      <c r="J2654" s="16"/>
    </row>
    <row r="2655" spans="1:10">
      <c r="A2655" s="16" t="s">
        <v>1627</v>
      </c>
      <c r="B2655" s="52" t="s">
        <v>18092</v>
      </c>
      <c r="C2655" s="16" t="str">
        <f t="shared" si="41"/>
        <v>023 - 026</v>
      </c>
      <c r="D2655" s="52" t="s">
        <v>34487</v>
      </c>
      <c r="E2655" s="52" t="s">
        <v>380</v>
      </c>
      <c r="F2655" s="16" t="s">
        <v>21230</v>
      </c>
      <c r="G2655" s="16" t="s">
        <v>379</v>
      </c>
      <c r="H2655" s="16" t="s">
        <v>32660</v>
      </c>
      <c r="I2655" s="16" t="s">
        <v>26141</v>
      </c>
      <c r="J2655" s="16"/>
    </row>
    <row r="2656" spans="1:10">
      <c r="A2656" s="16" t="s">
        <v>3690</v>
      </c>
      <c r="B2656" s="52" t="s">
        <v>9344</v>
      </c>
      <c r="C2656" s="16" t="str">
        <f t="shared" si="41"/>
        <v>076 - 027</v>
      </c>
      <c r="D2656" s="52" t="s">
        <v>34487</v>
      </c>
      <c r="E2656" s="52" t="s">
        <v>13510</v>
      </c>
      <c r="F2656" s="16" t="s">
        <v>21388</v>
      </c>
      <c r="G2656" s="16" t="s">
        <v>13509</v>
      </c>
      <c r="H2656" s="16" t="s">
        <v>13511</v>
      </c>
      <c r="I2656" s="16" t="s">
        <v>3691</v>
      </c>
      <c r="J2656" s="16"/>
    </row>
    <row r="2657" spans="1:10">
      <c r="A2657" s="16" t="s">
        <v>27249</v>
      </c>
      <c r="B2657" s="52" t="s">
        <v>19772</v>
      </c>
      <c r="C2657" s="16" t="str">
        <f t="shared" si="41"/>
        <v>048 - 012</v>
      </c>
      <c r="D2657" s="52" t="s">
        <v>36059</v>
      </c>
      <c r="E2657" s="52" t="s">
        <v>29538</v>
      </c>
      <c r="F2657" s="16" t="s">
        <v>27250</v>
      </c>
      <c r="G2657" s="16" t="s">
        <v>29537</v>
      </c>
      <c r="H2657" s="16" t="s">
        <v>30328</v>
      </c>
      <c r="I2657" s="16" t="s">
        <v>27251</v>
      </c>
      <c r="J2657" s="16"/>
    </row>
    <row r="2658" spans="1:10">
      <c r="A2658" s="16" t="s">
        <v>27017</v>
      </c>
      <c r="B2658" s="52" t="s">
        <v>6367</v>
      </c>
      <c r="C2658" s="16" t="str">
        <f t="shared" si="41"/>
        <v>018 - 046</v>
      </c>
      <c r="D2658" s="52" t="s">
        <v>36059</v>
      </c>
      <c r="E2658" s="52" t="s">
        <v>35975</v>
      </c>
      <c r="F2658" s="16" t="s">
        <v>21294</v>
      </c>
      <c r="G2658" s="16" t="s">
        <v>35974</v>
      </c>
      <c r="H2658" s="16" t="s">
        <v>32666</v>
      </c>
      <c r="I2658" s="16" t="s">
        <v>21295</v>
      </c>
    </row>
    <row r="2659" spans="1:10">
      <c r="A2659" s="16" t="s">
        <v>36167</v>
      </c>
      <c r="B2659" s="52" t="s">
        <v>5275</v>
      </c>
      <c r="C2659" s="16" t="str">
        <f t="shared" si="41"/>
        <v>079 - 027</v>
      </c>
      <c r="D2659" s="52" t="s">
        <v>34487</v>
      </c>
      <c r="E2659" s="52" t="s">
        <v>4771</v>
      </c>
      <c r="F2659" s="16" t="s">
        <v>1272</v>
      </c>
      <c r="G2659" s="16" t="s">
        <v>4770</v>
      </c>
      <c r="H2659" s="16" t="s">
        <v>4772</v>
      </c>
      <c r="I2659" s="16" t="s">
        <v>36168</v>
      </c>
      <c r="J2659" s="16"/>
    </row>
    <row r="2660" spans="1:10">
      <c r="A2660" s="16" t="s">
        <v>17635</v>
      </c>
      <c r="B2660" s="52" t="s">
        <v>13501</v>
      </c>
      <c r="C2660" s="16" t="str">
        <f t="shared" si="41"/>
        <v>058 - 028</v>
      </c>
      <c r="D2660" s="52" t="s">
        <v>34487</v>
      </c>
      <c r="E2660" s="52" t="s">
        <v>10753</v>
      </c>
      <c r="F2660" s="16" t="s">
        <v>10751</v>
      </c>
      <c r="G2660" s="16" t="s">
        <v>10752</v>
      </c>
      <c r="H2660" s="16" t="s">
        <v>20396</v>
      </c>
      <c r="I2660" s="16" t="s">
        <v>17636</v>
      </c>
    </row>
    <row r="2661" spans="1:10">
      <c r="A2661" s="16" t="s">
        <v>37596</v>
      </c>
      <c r="B2661" s="52" t="s">
        <v>22629</v>
      </c>
      <c r="C2661" s="16" t="str">
        <f t="shared" si="41"/>
        <v>028 - 030</v>
      </c>
      <c r="D2661" s="52" t="s">
        <v>36059</v>
      </c>
      <c r="E2661" s="52" t="s">
        <v>32659</v>
      </c>
      <c r="F2661" s="16" t="s">
        <v>13641</v>
      </c>
      <c r="G2661" s="16" t="s">
        <v>32658</v>
      </c>
      <c r="H2661" s="16" t="s">
        <v>32660</v>
      </c>
      <c r="I2661" s="16" t="s">
        <v>37597</v>
      </c>
    </row>
    <row r="2662" spans="1:10">
      <c r="A2662" s="16" t="s">
        <v>10918</v>
      </c>
      <c r="B2662" s="52" t="s">
        <v>27188</v>
      </c>
      <c r="C2662" s="16" t="str">
        <f t="shared" si="41"/>
        <v>060 - 026</v>
      </c>
      <c r="D2662" s="52" t="s">
        <v>34487</v>
      </c>
      <c r="E2662" s="52" t="s">
        <v>10737</v>
      </c>
      <c r="F2662" s="16" t="s">
        <v>10919</v>
      </c>
      <c r="G2662" s="16" t="s">
        <v>10736</v>
      </c>
      <c r="H2662" s="16" t="s">
        <v>20396</v>
      </c>
      <c r="I2662" s="16" t="s">
        <v>10920</v>
      </c>
      <c r="J2662" s="16"/>
    </row>
    <row r="2663" spans="1:10">
      <c r="A2663" s="16" t="s">
        <v>19334</v>
      </c>
      <c r="B2663" s="52" t="s">
        <v>8840</v>
      </c>
      <c r="C2663" s="16" t="str">
        <f t="shared" si="41"/>
        <v>002 - 809</v>
      </c>
      <c r="D2663" s="52"/>
      <c r="E2663" s="52" t="s">
        <v>36066</v>
      </c>
      <c r="F2663" s="16"/>
      <c r="G2663" s="16" t="s">
        <v>20457</v>
      </c>
      <c r="H2663" s="16" t="s">
        <v>10732</v>
      </c>
      <c r="I2663" s="16" t="s">
        <v>19335</v>
      </c>
      <c r="J2663" s="16" t="s">
        <v>34487</v>
      </c>
    </row>
    <row r="2664" spans="1:10">
      <c r="A2664" s="16" t="s">
        <v>11386</v>
      </c>
      <c r="B2664" s="52" t="s">
        <v>26613</v>
      </c>
      <c r="C2664" s="16" t="str">
        <f t="shared" si="41"/>
        <v>004 - 064</v>
      </c>
      <c r="D2664" s="52" t="s">
        <v>34487</v>
      </c>
      <c r="E2664" s="52" t="s">
        <v>10758</v>
      </c>
      <c r="F2664" s="16" t="s">
        <v>10756</v>
      </c>
      <c r="G2664" s="16" t="s">
        <v>10757</v>
      </c>
      <c r="H2664" s="16" t="s">
        <v>10732</v>
      </c>
      <c r="I2664" s="16" t="s">
        <v>11387</v>
      </c>
    </row>
    <row r="2665" spans="1:10">
      <c r="A2665" s="16" t="s">
        <v>3073</v>
      </c>
      <c r="B2665" s="52" t="s">
        <v>8841</v>
      </c>
      <c r="C2665" s="16" t="str">
        <f t="shared" si="41"/>
        <v>002 - 041</v>
      </c>
      <c r="D2665" s="52" t="s">
        <v>34487</v>
      </c>
      <c r="E2665" s="52" t="s">
        <v>36066</v>
      </c>
      <c r="F2665" s="16" t="s">
        <v>3438</v>
      </c>
      <c r="G2665" s="16" t="s">
        <v>20457</v>
      </c>
      <c r="H2665" s="16" t="s">
        <v>10732</v>
      </c>
      <c r="I2665" s="16" t="s">
        <v>3439</v>
      </c>
      <c r="J2665" s="16"/>
    </row>
    <row r="2666" spans="1:10">
      <c r="A2666" s="16" t="s">
        <v>10969</v>
      </c>
      <c r="B2666" s="52" t="s">
        <v>33288</v>
      </c>
      <c r="C2666" s="16" t="str">
        <f t="shared" si="41"/>
        <v>017 - 049</v>
      </c>
      <c r="D2666" s="52" t="s">
        <v>34487</v>
      </c>
      <c r="E2666" s="52" t="s">
        <v>22538</v>
      </c>
      <c r="F2666" s="16" t="s">
        <v>27340</v>
      </c>
      <c r="G2666" s="16" t="s">
        <v>22537</v>
      </c>
      <c r="H2666" s="16" t="s">
        <v>32666</v>
      </c>
      <c r="I2666" s="16" t="s">
        <v>10970</v>
      </c>
    </row>
    <row r="2667" spans="1:10">
      <c r="A2667" s="16" t="s">
        <v>24330</v>
      </c>
      <c r="B2667" s="52" t="s">
        <v>24027</v>
      </c>
      <c r="C2667" s="16" t="str">
        <f t="shared" si="41"/>
        <v>004 - 065</v>
      </c>
      <c r="D2667" s="52" t="s">
        <v>36059</v>
      </c>
      <c r="E2667" s="52" t="s">
        <v>10758</v>
      </c>
      <c r="F2667" s="16" t="s">
        <v>36339</v>
      </c>
      <c r="G2667" s="16" t="s">
        <v>10757</v>
      </c>
      <c r="H2667" s="16" t="s">
        <v>10732</v>
      </c>
      <c r="I2667" s="16" t="s">
        <v>14573</v>
      </c>
    </row>
    <row r="2668" spans="1:10">
      <c r="A2668" s="16" t="s">
        <v>5601</v>
      </c>
      <c r="B2668" s="52" t="s">
        <v>5333</v>
      </c>
      <c r="C2668" s="16" t="str">
        <f t="shared" si="41"/>
        <v>018 - 047</v>
      </c>
      <c r="D2668" s="52" t="s">
        <v>36059</v>
      </c>
      <c r="E2668" s="52" t="s">
        <v>35975</v>
      </c>
      <c r="F2668" s="16" t="s">
        <v>16332</v>
      </c>
      <c r="G2668" s="16" t="s">
        <v>35974</v>
      </c>
      <c r="H2668" s="16" t="s">
        <v>32666</v>
      </c>
      <c r="I2668" s="16" t="s">
        <v>5602</v>
      </c>
      <c r="J2668" s="16"/>
    </row>
    <row r="2669" spans="1:10">
      <c r="A2669" s="16" t="s">
        <v>3759</v>
      </c>
      <c r="B2669" s="52" t="s">
        <v>13502</v>
      </c>
      <c r="C2669" s="16" t="str">
        <f t="shared" si="41"/>
        <v>058 - 029</v>
      </c>
      <c r="D2669" s="52" t="s">
        <v>36059</v>
      </c>
      <c r="E2669" s="52" t="s">
        <v>10753</v>
      </c>
      <c r="F2669" s="16" t="s">
        <v>13322</v>
      </c>
      <c r="G2669" s="16" t="s">
        <v>10752</v>
      </c>
      <c r="H2669" s="16" t="s">
        <v>20396</v>
      </c>
      <c r="I2669" s="16" t="s">
        <v>346</v>
      </c>
    </row>
    <row r="2670" spans="1:10">
      <c r="A2670" s="16" t="s">
        <v>13716</v>
      </c>
      <c r="B2670" s="52" t="s">
        <v>19623</v>
      </c>
      <c r="C2670" s="16" t="str">
        <f t="shared" si="41"/>
        <v>039 - 007</v>
      </c>
      <c r="D2670" s="52" t="s">
        <v>36059</v>
      </c>
      <c r="E2670" s="52" t="s">
        <v>35980</v>
      </c>
      <c r="F2670" s="16" t="s">
        <v>13717</v>
      </c>
      <c r="G2670" s="16" t="s">
        <v>35979</v>
      </c>
      <c r="H2670" s="16" t="s">
        <v>35981</v>
      </c>
      <c r="I2670" s="16" t="s">
        <v>13718</v>
      </c>
    </row>
    <row r="2671" spans="1:10">
      <c r="A2671" s="16" t="s">
        <v>6623</v>
      </c>
      <c r="B2671" s="52" t="s">
        <v>28860</v>
      </c>
      <c r="C2671" s="16" t="str">
        <f t="shared" si="41"/>
        <v>078 - 038</v>
      </c>
      <c r="D2671" s="52" t="s">
        <v>34487</v>
      </c>
      <c r="E2671" s="52" t="s">
        <v>1697</v>
      </c>
      <c r="F2671" s="16" t="s">
        <v>22875</v>
      </c>
      <c r="G2671" s="16" t="s">
        <v>1696</v>
      </c>
      <c r="H2671" s="16" t="s">
        <v>4772</v>
      </c>
      <c r="I2671" s="16" t="s">
        <v>19982</v>
      </c>
    </row>
    <row r="2672" spans="1:10">
      <c r="A2672" s="16" t="s">
        <v>25866</v>
      </c>
      <c r="B2672" s="52" t="s">
        <v>6250</v>
      </c>
      <c r="C2672" s="16" t="str">
        <f t="shared" si="41"/>
        <v>098 - 018</v>
      </c>
      <c r="D2672" s="52" t="s">
        <v>36059</v>
      </c>
      <c r="E2672" s="52" t="s">
        <v>10711</v>
      </c>
      <c r="F2672" s="16" t="s">
        <v>25867</v>
      </c>
      <c r="G2672" s="16" t="s">
        <v>10710</v>
      </c>
      <c r="H2672" s="16" t="s">
        <v>32666</v>
      </c>
      <c r="I2672" s="16" t="s">
        <v>25868</v>
      </c>
      <c r="J2672" s="16"/>
    </row>
    <row r="2673" spans="1:10">
      <c r="A2673" s="16" t="s">
        <v>36936</v>
      </c>
      <c r="B2673" s="52" t="s">
        <v>3284</v>
      </c>
      <c r="C2673" s="16" t="str">
        <f t="shared" si="41"/>
        <v>015 - 073</v>
      </c>
      <c r="D2673" s="52" t="s">
        <v>36059</v>
      </c>
      <c r="E2673" s="52" t="s">
        <v>32665</v>
      </c>
      <c r="F2673" s="16" t="s">
        <v>9522</v>
      </c>
      <c r="G2673" s="16" t="s">
        <v>32664</v>
      </c>
      <c r="H2673" s="16" t="s">
        <v>32666</v>
      </c>
      <c r="I2673" s="16" t="s">
        <v>25868</v>
      </c>
      <c r="J2673" s="16" t="s">
        <v>7990</v>
      </c>
    </row>
    <row r="2674" spans="1:10">
      <c r="A2674" s="16" t="s">
        <v>15587</v>
      </c>
      <c r="B2674" s="52" t="s">
        <v>28389</v>
      </c>
      <c r="C2674" s="16" t="str">
        <f t="shared" si="41"/>
        <v>030 - 023</v>
      </c>
      <c r="D2674" s="52" t="s">
        <v>36059</v>
      </c>
      <c r="E2674" s="52" t="s">
        <v>35970</v>
      </c>
      <c r="F2674" s="16" t="s">
        <v>15588</v>
      </c>
      <c r="G2674" s="16" t="s">
        <v>35969</v>
      </c>
      <c r="H2674" s="16" t="s">
        <v>30334</v>
      </c>
      <c r="I2674" s="16" t="s">
        <v>15589</v>
      </c>
    </row>
    <row r="2675" spans="1:10">
      <c r="A2675" s="16" t="s">
        <v>13125</v>
      </c>
      <c r="B2675" s="52" t="s">
        <v>33832</v>
      </c>
      <c r="C2675" s="16" t="str">
        <f t="shared" si="41"/>
        <v>064 - 025</v>
      </c>
      <c r="D2675" s="52" t="s">
        <v>34487</v>
      </c>
      <c r="E2675" s="52" t="s">
        <v>27583</v>
      </c>
      <c r="F2675" s="16" t="s">
        <v>13126</v>
      </c>
      <c r="G2675" s="16" t="s">
        <v>27582</v>
      </c>
      <c r="H2675" s="16" t="s">
        <v>30282</v>
      </c>
      <c r="I2675" s="16" t="s">
        <v>13127</v>
      </c>
      <c r="J2675" s="16"/>
    </row>
    <row r="2676" spans="1:10">
      <c r="A2676" s="16" t="s">
        <v>4560</v>
      </c>
      <c r="B2676" s="52" t="s">
        <v>15534</v>
      </c>
      <c r="C2676" s="16" t="str">
        <f t="shared" si="41"/>
        <v>061 - 028</v>
      </c>
      <c r="D2676" s="52" t="s">
        <v>36059</v>
      </c>
      <c r="E2676" s="52" t="s">
        <v>26249</v>
      </c>
      <c r="F2676" s="16" t="s">
        <v>4561</v>
      </c>
      <c r="G2676" s="16" t="s">
        <v>26248</v>
      </c>
      <c r="H2676" s="16" t="s">
        <v>30282</v>
      </c>
      <c r="I2676" s="16" t="s">
        <v>4562</v>
      </c>
    </row>
    <row r="2677" spans="1:10">
      <c r="A2677" s="16" t="s">
        <v>13183</v>
      </c>
      <c r="B2677" s="52" t="s">
        <v>29222</v>
      </c>
      <c r="C2677" s="16" t="str">
        <f t="shared" si="41"/>
        <v>008 - 017</v>
      </c>
      <c r="D2677" s="52" t="s">
        <v>36059</v>
      </c>
      <c r="E2677" s="52" t="s">
        <v>16664</v>
      </c>
      <c r="F2677" s="16" t="s">
        <v>27364</v>
      </c>
      <c r="G2677" s="16" t="s">
        <v>16663</v>
      </c>
      <c r="H2677" s="16" t="s">
        <v>34573</v>
      </c>
      <c r="I2677" s="16" t="s">
        <v>23574</v>
      </c>
      <c r="J2677" s="16"/>
    </row>
    <row r="2678" spans="1:10">
      <c r="A2678" s="16" t="s">
        <v>4278</v>
      </c>
      <c r="B2678" s="52" t="s">
        <v>28861</v>
      </c>
      <c r="C2678" s="16" t="str">
        <f t="shared" si="41"/>
        <v>078 - 039</v>
      </c>
      <c r="D2678" s="52" t="s">
        <v>34487</v>
      </c>
      <c r="E2678" s="52" t="s">
        <v>1697</v>
      </c>
      <c r="F2678" s="16" t="s">
        <v>16882</v>
      </c>
      <c r="G2678" s="16" t="s">
        <v>1696</v>
      </c>
      <c r="H2678" s="16" t="s">
        <v>4772</v>
      </c>
      <c r="I2678" s="16" t="s">
        <v>4279</v>
      </c>
    </row>
    <row r="2679" spans="1:10">
      <c r="A2679" s="16" t="s">
        <v>22737</v>
      </c>
      <c r="B2679" s="52" t="s">
        <v>15535</v>
      </c>
      <c r="C2679" s="16" t="str">
        <f t="shared" si="41"/>
        <v>061 - 029</v>
      </c>
      <c r="D2679" s="52" t="s">
        <v>36059</v>
      </c>
      <c r="E2679" s="52" t="s">
        <v>26249</v>
      </c>
      <c r="F2679" s="16" t="s">
        <v>11281</v>
      </c>
      <c r="G2679" s="16" t="s">
        <v>26248</v>
      </c>
      <c r="H2679" s="16" t="s">
        <v>30282</v>
      </c>
      <c r="I2679" s="16" t="s">
        <v>22738</v>
      </c>
    </row>
    <row r="2680" spans="1:10">
      <c r="A2680" s="16" t="s">
        <v>36674</v>
      </c>
      <c r="B2680" s="52" t="s">
        <v>20551</v>
      </c>
      <c r="C2680" s="16" t="str">
        <f t="shared" si="41"/>
        <v>013 - 067</v>
      </c>
      <c r="D2680" s="52" t="s">
        <v>34487</v>
      </c>
      <c r="E2680" s="52" t="s">
        <v>26240</v>
      </c>
      <c r="F2680" s="16" t="s">
        <v>36343</v>
      </c>
      <c r="G2680" s="16" t="s">
        <v>26239</v>
      </c>
      <c r="H2680" s="16" t="s">
        <v>32666</v>
      </c>
      <c r="I2680" s="16" t="s">
        <v>29639</v>
      </c>
      <c r="J2680" s="16" t="s">
        <v>7990</v>
      </c>
    </row>
    <row r="2681" spans="1:10">
      <c r="A2681" s="16" t="s">
        <v>35766</v>
      </c>
      <c r="B2681" s="52" t="s">
        <v>204</v>
      </c>
      <c r="C2681" s="16" t="str">
        <f t="shared" si="41"/>
        <v>097 - 021</v>
      </c>
      <c r="D2681" s="52" t="s">
        <v>34487</v>
      </c>
      <c r="E2681" s="52" t="s">
        <v>26245</v>
      </c>
      <c r="F2681" s="16" t="s">
        <v>29638</v>
      </c>
      <c r="G2681" s="16" t="s">
        <v>26244</v>
      </c>
      <c r="H2681" s="16" t="s">
        <v>32666</v>
      </c>
      <c r="I2681" s="16" t="s">
        <v>29639</v>
      </c>
    </row>
    <row r="2682" spans="1:10">
      <c r="A2682" s="16" t="s">
        <v>4052</v>
      </c>
      <c r="B2682" s="52" t="s">
        <v>32205</v>
      </c>
      <c r="C2682" s="16" t="str">
        <f t="shared" si="41"/>
        <v>001 - 074</v>
      </c>
      <c r="D2682" s="52" t="s">
        <v>34487</v>
      </c>
      <c r="E2682" s="52" t="s">
        <v>37671</v>
      </c>
      <c r="F2682" s="16" t="s">
        <v>4053</v>
      </c>
      <c r="G2682" s="16" t="s">
        <v>37670</v>
      </c>
      <c r="H2682" s="16" t="s">
        <v>10732</v>
      </c>
      <c r="I2682" s="16" t="s">
        <v>3082</v>
      </c>
    </row>
    <row r="2683" spans="1:10">
      <c r="A2683" s="16" t="s">
        <v>36349</v>
      </c>
      <c r="B2683" s="52" t="s">
        <v>3285</v>
      </c>
      <c r="C2683" s="16" t="str">
        <f t="shared" si="41"/>
        <v>015 - 074</v>
      </c>
      <c r="D2683" s="52" t="s">
        <v>36059</v>
      </c>
      <c r="E2683" s="52" t="s">
        <v>32665</v>
      </c>
      <c r="F2683" s="16" t="s">
        <v>21703</v>
      </c>
      <c r="G2683" s="16" t="s">
        <v>32664</v>
      </c>
      <c r="H2683" s="16" t="s">
        <v>32666</v>
      </c>
      <c r="I2683" s="16" t="s">
        <v>36350</v>
      </c>
    </row>
    <row r="2684" spans="1:10">
      <c r="A2684" s="16" t="s">
        <v>16652</v>
      </c>
      <c r="B2684" s="52" t="s">
        <v>3286</v>
      </c>
      <c r="C2684" s="16" t="str">
        <f t="shared" si="41"/>
        <v>015 - 075</v>
      </c>
      <c r="D2684" s="52" t="s">
        <v>36059</v>
      </c>
      <c r="E2684" s="52" t="s">
        <v>32665</v>
      </c>
      <c r="F2684" s="16" t="s">
        <v>16653</v>
      </c>
      <c r="G2684" s="16" t="s">
        <v>32664</v>
      </c>
      <c r="H2684" s="16" t="s">
        <v>32666</v>
      </c>
      <c r="I2684" s="16" t="s">
        <v>16654</v>
      </c>
      <c r="J2684" s="16"/>
    </row>
    <row r="2685" spans="1:10">
      <c r="A2685" s="16" t="s">
        <v>6188</v>
      </c>
      <c r="B2685" s="52" t="s">
        <v>842</v>
      </c>
      <c r="C2685" s="16" t="str">
        <f t="shared" si="41"/>
        <v>003 - 050</v>
      </c>
      <c r="D2685" s="52" t="s">
        <v>34487</v>
      </c>
      <c r="E2685" s="52" t="s">
        <v>3328</v>
      </c>
      <c r="F2685" s="16" t="s">
        <v>10730</v>
      </c>
      <c r="G2685" s="16" t="s">
        <v>10731</v>
      </c>
      <c r="H2685" s="16" t="s">
        <v>10732</v>
      </c>
      <c r="I2685" s="16" t="s">
        <v>9166</v>
      </c>
      <c r="J2685" s="16" t="s">
        <v>7990</v>
      </c>
    </row>
    <row r="2686" spans="1:10">
      <c r="A2686" s="16" t="s">
        <v>9165</v>
      </c>
      <c r="B2686" s="52" t="s">
        <v>8559</v>
      </c>
      <c r="C2686" s="16" t="str">
        <f t="shared" si="41"/>
        <v>103 - 022</v>
      </c>
      <c r="D2686" s="52" t="s">
        <v>34487</v>
      </c>
      <c r="E2686" s="52" t="s">
        <v>14668</v>
      </c>
      <c r="F2686" s="16" t="s">
        <v>4209</v>
      </c>
      <c r="G2686" s="16" t="s">
        <v>14667</v>
      </c>
      <c r="H2686" s="16" t="s">
        <v>10732</v>
      </c>
      <c r="I2686" s="16" t="s">
        <v>9166</v>
      </c>
      <c r="J2686" s="16"/>
    </row>
    <row r="2687" spans="1:10">
      <c r="A2687" s="16" t="s">
        <v>23690</v>
      </c>
      <c r="B2687" s="52" t="s">
        <v>2529</v>
      </c>
      <c r="C2687" s="16" t="str">
        <f t="shared" si="41"/>
        <v>083 - 017</v>
      </c>
      <c r="D2687" s="52" t="s">
        <v>34487</v>
      </c>
      <c r="E2687" s="52" t="s">
        <v>21246</v>
      </c>
      <c r="F2687" s="16" t="s">
        <v>23691</v>
      </c>
      <c r="G2687" s="16" t="s">
        <v>21245</v>
      </c>
      <c r="H2687" s="16" t="s">
        <v>29917</v>
      </c>
      <c r="I2687" s="16" t="s">
        <v>23692</v>
      </c>
    </row>
    <row r="2688" spans="1:10">
      <c r="A2688" s="16" t="s">
        <v>29030</v>
      </c>
      <c r="B2688" s="52" t="s">
        <v>3287</v>
      </c>
      <c r="C2688" s="16" t="str">
        <f t="shared" si="41"/>
        <v>015 - 076</v>
      </c>
      <c r="D2688" s="52" t="s">
        <v>36059</v>
      </c>
      <c r="E2688" s="52" t="s">
        <v>32665</v>
      </c>
      <c r="F2688" s="16" t="s">
        <v>13553</v>
      </c>
      <c r="G2688" s="16" t="s">
        <v>32664</v>
      </c>
      <c r="H2688" s="16" t="s">
        <v>32666</v>
      </c>
      <c r="I2688" s="16" t="s">
        <v>29031</v>
      </c>
      <c r="J2688" s="16"/>
    </row>
    <row r="2689" spans="1:10">
      <c r="A2689" s="16" t="s">
        <v>4838</v>
      </c>
      <c r="B2689" s="52" t="s">
        <v>28390</v>
      </c>
      <c r="C2689" s="16" t="str">
        <f t="shared" ref="C2689:C2752" si="42">MID(A2689,1,3) &amp;" - " &amp;MID(A2689,4,3)</f>
        <v>030 - 803</v>
      </c>
      <c r="D2689" s="52"/>
      <c r="E2689" s="52" t="s">
        <v>35970</v>
      </c>
      <c r="F2689" s="16"/>
      <c r="G2689" s="16" t="s">
        <v>35969</v>
      </c>
      <c r="H2689" s="16" t="s">
        <v>30334</v>
      </c>
      <c r="I2689" s="16" t="s">
        <v>4839</v>
      </c>
      <c r="J2689" s="16" t="s">
        <v>34487</v>
      </c>
    </row>
    <row r="2690" spans="1:10">
      <c r="A2690" s="16" t="s">
        <v>4840</v>
      </c>
      <c r="B2690" s="52" t="s">
        <v>8998</v>
      </c>
      <c r="C2690" s="16" t="str">
        <f t="shared" si="42"/>
        <v>054 - 803</v>
      </c>
      <c r="D2690" s="52"/>
      <c r="E2690" s="52" t="s">
        <v>30442</v>
      </c>
      <c r="F2690" s="16"/>
      <c r="G2690" s="16" t="s">
        <v>30441</v>
      </c>
      <c r="H2690" s="16" t="s">
        <v>1269</v>
      </c>
      <c r="I2690" s="16" t="s">
        <v>4841</v>
      </c>
      <c r="J2690" s="16" t="s">
        <v>34487</v>
      </c>
    </row>
    <row r="2691" spans="1:10">
      <c r="A2691" s="16" t="s">
        <v>12438</v>
      </c>
      <c r="B2691" s="52" t="s">
        <v>1002</v>
      </c>
      <c r="C2691" s="16" t="str">
        <f t="shared" si="42"/>
        <v>013 - 855</v>
      </c>
      <c r="D2691" s="52"/>
      <c r="E2691" s="52" t="s">
        <v>26240</v>
      </c>
      <c r="F2691" s="16"/>
      <c r="G2691" s="16" t="s">
        <v>26239</v>
      </c>
      <c r="H2691" s="16" t="s">
        <v>32666</v>
      </c>
      <c r="I2691" s="16" t="s">
        <v>12439</v>
      </c>
      <c r="J2691" s="16" t="s">
        <v>34487</v>
      </c>
    </row>
    <row r="2692" spans="1:10">
      <c r="A2692" s="16" t="s">
        <v>21374</v>
      </c>
      <c r="B2692" s="52" t="s">
        <v>18429</v>
      </c>
      <c r="C2692" s="16" t="str">
        <f t="shared" si="42"/>
        <v>040 - 007</v>
      </c>
      <c r="D2692" s="52" t="s">
        <v>34487</v>
      </c>
      <c r="E2692" s="52" t="s">
        <v>32809</v>
      </c>
      <c r="F2692" s="16" t="s">
        <v>21375</v>
      </c>
      <c r="G2692" s="16" t="s">
        <v>32808</v>
      </c>
      <c r="H2692" s="16" t="s">
        <v>35981</v>
      </c>
      <c r="I2692" s="16" t="s">
        <v>21376</v>
      </c>
    </row>
    <row r="2693" spans="1:10">
      <c r="A2693" s="16" t="s">
        <v>25908</v>
      </c>
      <c r="B2693" s="52" t="s">
        <v>18430</v>
      </c>
      <c r="C2693" s="16" t="str">
        <f t="shared" si="42"/>
        <v>040 - 008</v>
      </c>
      <c r="D2693" s="52" t="s">
        <v>36059</v>
      </c>
      <c r="E2693" s="52" t="s">
        <v>32809</v>
      </c>
      <c r="F2693" s="16" t="s">
        <v>25909</v>
      </c>
      <c r="G2693" s="16" t="s">
        <v>32808</v>
      </c>
      <c r="H2693" s="16" t="s">
        <v>35981</v>
      </c>
      <c r="I2693" s="16" t="s">
        <v>25910</v>
      </c>
      <c r="J2693" s="16"/>
    </row>
    <row r="2694" spans="1:10">
      <c r="A2694" s="16" t="s">
        <v>30973</v>
      </c>
      <c r="B2694" s="52" t="s">
        <v>12594</v>
      </c>
      <c r="C2694" s="16" t="str">
        <f t="shared" si="42"/>
        <v>055 - 804</v>
      </c>
      <c r="D2694" s="52"/>
      <c r="E2694" s="52" t="s">
        <v>1268</v>
      </c>
      <c r="F2694" s="16"/>
      <c r="G2694" s="16" t="s">
        <v>1267</v>
      </c>
      <c r="H2694" s="16" t="s">
        <v>1269</v>
      </c>
      <c r="I2694" s="16" t="s">
        <v>30974</v>
      </c>
      <c r="J2694" s="16" t="s">
        <v>34487</v>
      </c>
    </row>
    <row r="2695" spans="1:10">
      <c r="A2695" s="16" t="s">
        <v>2851</v>
      </c>
      <c r="B2695" s="52" t="s">
        <v>33833</v>
      </c>
      <c r="C2695" s="16" t="str">
        <f t="shared" si="42"/>
        <v>064 - 026</v>
      </c>
      <c r="D2695" s="52" t="s">
        <v>36059</v>
      </c>
      <c r="E2695" s="52" t="s">
        <v>27583</v>
      </c>
      <c r="F2695" s="16" t="s">
        <v>18713</v>
      </c>
      <c r="G2695" s="16" t="s">
        <v>27582</v>
      </c>
      <c r="H2695" s="16" t="s">
        <v>30282</v>
      </c>
      <c r="I2695" s="16" t="s">
        <v>2852</v>
      </c>
      <c r="J2695" s="16"/>
    </row>
    <row r="2696" spans="1:10">
      <c r="A2696" s="16" t="s">
        <v>13725</v>
      </c>
      <c r="B2696" s="52" t="s">
        <v>29223</v>
      </c>
      <c r="C2696" s="16" t="str">
        <f t="shared" si="42"/>
        <v>008 - 018</v>
      </c>
      <c r="D2696" s="52" t="s">
        <v>34487</v>
      </c>
      <c r="E2696" s="52" t="s">
        <v>16664</v>
      </c>
      <c r="F2696" s="16" t="s">
        <v>25240</v>
      </c>
      <c r="G2696" s="16" t="s">
        <v>16663</v>
      </c>
      <c r="H2696" s="16" t="s">
        <v>34573</v>
      </c>
      <c r="I2696" s="16" t="s">
        <v>13184</v>
      </c>
    </row>
    <row r="2697" spans="1:10">
      <c r="A2697" s="16" t="s">
        <v>29177</v>
      </c>
      <c r="B2697" s="52" t="s">
        <v>14369</v>
      </c>
      <c r="C2697" s="16" t="str">
        <f t="shared" si="42"/>
        <v>025 - 011</v>
      </c>
      <c r="D2697" s="52" t="s">
        <v>34487</v>
      </c>
      <c r="E2697" s="52" t="s">
        <v>36071</v>
      </c>
      <c r="F2697" s="16" t="s">
        <v>4212</v>
      </c>
      <c r="G2697" s="16" t="s">
        <v>36070</v>
      </c>
      <c r="H2697" s="16" t="s">
        <v>32660</v>
      </c>
      <c r="I2697" s="16" t="s">
        <v>19500</v>
      </c>
    </row>
    <row r="2698" spans="1:10">
      <c r="A2698" s="16" t="s">
        <v>14023</v>
      </c>
      <c r="B2698" s="52" t="s">
        <v>32206</v>
      </c>
      <c r="C2698" s="16" t="str">
        <f t="shared" si="42"/>
        <v>001 - 817</v>
      </c>
      <c r="D2698" s="52"/>
      <c r="E2698" s="52" t="s">
        <v>37671</v>
      </c>
      <c r="F2698" s="16"/>
      <c r="G2698" s="16" t="s">
        <v>37670</v>
      </c>
      <c r="H2698" s="16" t="s">
        <v>10732</v>
      </c>
      <c r="I2698" s="16" t="s">
        <v>14024</v>
      </c>
      <c r="J2698" s="16" t="s">
        <v>34487</v>
      </c>
    </row>
    <row r="2699" spans="1:10">
      <c r="A2699" s="16" t="s">
        <v>23045</v>
      </c>
      <c r="B2699" s="52" t="s">
        <v>36990</v>
      </c>
      <c r="C2699" s="16" t="str">
        <f t="shared" si="42"/>
        <v>026 - 015</v>
      </c>
      <c r="D2699" s="52" t="s">
        <v>36059</v>
      </c>
      <c r="E2699" s="52" t="s">
        <v>8857</v>
      </c>
      <c r="F2699" s="16" t="s">
        <v>23046</v>
      </c>
      <c r="G2699" s="16" t="s">
        <v>8856</v>
      </c>
      <c r="H2699" s="16" t="s">
        <v>32660</v>
      </c>
      <c r="I2699" s="16" t="s">
        <v>23047</v>
      </c>
      <c r="J2699" s="16"/>
    </row>
    <row r="2700" spans="1:10">
      <c r="A2700" s="16" t="s">
        <v>9074</v>
      </c>
      <c r="B2700" s="52" t="s">
        <v>5276</v>
      </c>
      <c r="C2700" s="16" t="str">
        <f t="shared" si="42"/>
        <v>079 - 028</v>
      </c>
      <c r="D2700" s="52" t="s">
        <v>34487</v>
      </c>
      <c r="E2700" s="52" t="s">
        <v>4771</v>
      </c>
      <c r="F2700" s="16" t="s">
        <v>9075</v>
      </c>
      <c r="G2700" s="16" t="s">
        <v>4770</v>
      </c>
      <c r="H2700" s="16" t="s">
        <v>4772</v>
      </c>
      <c r="I2700" s="16" t="s">
        <v>26288</v>
      </c>
      <c r="J2700" s="16" t="s">
        <v>7990</v>
      </c>
    </row>
    <row r="2701" spans="1:10">
      <c r="A2701" s="16" t="s">
        <v>26286</v>
      </c>
      <c r="B2701" s="52" t="s">
        <v>28636</v>
      </c>
      <c r="C2701" s="16" t="str">
        <f t="shared" si="42"/>
        <v>102 - 006</v>
      </c>
      <c r="D2701" s="52" t="s">
        <v>34487</v>
      </c>
      <c r="E2701" s="52" t="s">
        <v>27777</v>
      </c>
      <c r="F2701" s="16" t="s">
        <v>26287</v>
      </c>
      <c r="G2701" s="16" t="s">
        <v>27776</v>
      </c>
      <c r="H2701" s="16" t="s">
        <v>4772</v>
      </c>
      <c r="I2701" s="16" t="s">
        <v>26288</v>
      </c>
      <c r="J2701" s="16"/>
    </row>
    <row r="2702" spans="1:10">
      <c r="A2702" s="16" t="s">
        <v>19501</v>
      </c>
      <c r="B2702" s="52" t="s">
        <v>19562</v>
      </c>
      <c r="C2702" s="16" t="str">
        <f t="shared" si="42"/>
        <v>043 - 011</v>
      </c>
      <c r="D2702" s="52" t="s">
        <v>34487</v>
      </c>
      <c r="E2702" s="52" t="s">
        <v>36775</v>
      </c>
      <c r="F2702" s="16" t="s">
        <v>13741</v>
      </c>
      <c r="G2702" s="16" t="s">
        <v>27380</v>
      </c>
      <c r="H2702" s="16" t="s">
        <v>20397</v>
      </c>
      <c r="I2702" s="16" t="s">
        <v>19502</v>
      </c>
    </row>
    <row r="2703" spans="1:10">
      <c r="A2703" s="16" t="s">
        <v>20127</v>
      </c>
      <c r="B2703" s="52" t="s">
        <v>33411</v>
      </c>
      <c r="C2703" s="16" t="str">
        <f t="shared" si="42"/>
        <v>005 - 037</v>
      </c>
      <c r="D2703" s="52" t="s">
        <v>34487</v>
      </c>
      <c r="E2703" s="52" t="s">
        <v>18693</v>
      </c>
      <c r="F2703" s="16" t="s">
        <v>29387</v>
      </c>
      <c r="G2703" s="16" t="s">
        <v>18692</v>
      </c>
      <c r="H2703" s="16" t="s">
        <v>10732</v>
      </c>
      <c r="I2703" s="16" t="s">
        <v>20128</v>
      </c>
      <c r="J2703" s="16"/>
    </row>
    <row r="2704" spans="1:10">
      <c r="A2704" s="16" t="s">
        <v>30590</v>
      </c>
      <c r="B2704" s="52" t="s">
        <v>18438</v>
      </c>
      <c r="C2704" s="16" t="str">
        <f t="shared" si="42"/>
        <v>065 - 041</v>
      </c>
      <c r="D2704" s="52" t="s">
        <v>34487</v>
      </c>
      <c r="E2704" s="52" t="s">
        <v>29546</v>
      </c>
      <c r="F2704" s="16" t="s">
        <v>25020</v>
      </c>
      <c r="G2704" s="16" t="s">
        <v>29545</v>
      </c>
      <c r="H2704" s="16" t="s">
        <v>30282</v>
      </c>
      <c r="I2704" s="16" t="s">
        <v>30591</v>
      </c>
      <c r="J2704" s="16"/>
    </row>
    <row r="2705" spans="1:10">
      <c r="A2705" s="16" t="s">
        <v>6189</v>
      </c>
      <c r="B2705" s="52" t="s">
        <v>29589</v>
      </c>
      <c r="C2705" s="16" t="str">
        <f t="shared" si="42"/>
        <v>017 - 050</v>
      </c>
      <c r="D2705" s="52" t="s">
        <v>34487</v>
      </c>
      <c r="E2705" s="52" t="s">
        <v>22538</v>
      </c>
      <c r="F2705" s="16" t="s">
        <v>27340</v>
      </c>
      <c r="G2705" s="16" t="s">
        <v>22537</v>
      </c>
      <c r="H2705" s="16" t="s">
        <v>32666</v>
      </c>
      <c r="I2705" s="16" t="s">
        <v>12239</v>
      </c>
    </row>
    <row r="2706" spans="1:10">
      <c r="A2706" s="16" t="s">
        <v>30563</v>
      </c>
      <c r="B2706" s="52" t="s">
        <v>29590</v>
      </c>
      <c r="C2706" s="16" t="str">
        <f t="shared" si="42"/>
        <v>017 - 823</v>
      </c>
      <c r="D2706" s="52"/>
      <c r="E2706" s="52" t="s">
        <v>22538</v>
      </c>
      <c r="F2706" s="16"/>
      <c r="G2706" s="16" t="s">
        <v>22537</v>
      </c>
      <c r="H2706" s="16" t="s">
        <v>32666</v>
      </c>
      <c r="I2706" s="16" t="s">
        <v>30564</v>
      </c>
      <c r="J2706" s="16" t="s">
        <v>34487</v>
      </c>
    </row>
    <row r="2707" spans="1:10">
      <c r="A2707" s="16" t="s">
        <v>6375</v>
      </c>
      <c r="B2707" s="52" t="s">
        <v>1543</v>
      </c>
      <c r="C2707" s="16" t="str">
        <f t="shared" si="42"/>
        <v>052 - 008</v>
      </c>
      <c r="D2707" s="52" t="s">
        <v>34487</v>
      </c>
      <c r="E2707" s="52" t="s">
        <v>3327</v>
      </c>
      <c r="F2707" s="16" t="s">
        <v>6376</v>
      </c>
      <c r="G2707" s="16" t="s">
        <v>28833</v>
      </c>
      <c r="H2707" s="16" t="s">
        <v>30328</v>
      </c>
      <c r="I2707" s="16" t="s">
        <v>21851</v>
      </c>
      <c r="J2707" s="16"/>
    </row>
    <row r="2708" spans="1:10">
      <c r="A2708" s="16" t="s">
        <v>19473</v>
      </c>
      <c r="B2708" s="52" t="s">
        <v>28611</v>
      </c>
      <c r="C2708" s="16" t="str">
        <f t="shared" si="42"/>
        <v>078 - 040</v>
      </c>
      <c r="D2708" s="52" t="s">
        <v>34487</v>
      </c>
      <c r="E2708" s="52" t="s">
        <v>1697</v>
      </c>
      <c r="F2708" s="16" t="s">
        <v>19474</v>
      </c>
      <c r="G2708" s="16" t="s">
        <v>1696</v>
      </c>
      <c r="H2708" s="16" t="s">
        <v>4772</v>
      </c>
      <c r="I2708" s="16" t="s">
        <v>19475</v>
      </c>
    </row>
    <row r="2709" spans="1:10">
      <c r="A2709" s="16" t="s">
        <v>16827</v>
      </c>
      <c r="B2709" s="52" t="s">
        <v>24028</v>
      </c>
      <c r="C2709" s="16" t="str">
        <f t="shared" si="42"/>
        <v>004 - 066</v>
      </c>
      <c r="D2709" s="52" t="s">
        <v>34487</v>
      </c>
      <c r="E2709" s="52" t="s">
        <v>10758</v>
      </c>
      <c r="F2709" s="16" t="s">
        <v>16933</v>
      </c>
      <c r="G2709" s="16" t="s">
        <v>10757</v>
      </c>
      <c r="H2709" s="16" t="s">
        <v>10732</v>
      </c>
      <c r="I2709" s="16" t="s">
        <v>16934</v>
      </c>
    </row>
    <row r="2710" spans="1:10">
      <c r="A2710" s="16" t="s">
        <v>17325</v>
      </c>
      <c r="B2710" s="52" t="s">
        <v>28670</v>
      </c>
      <c r="C2710" s="16" t="str">
        <f t="shared" si="42"/>
        <v>021 - 811</v>
      </c>
      <c r="D2710" s="52"/>
      <c r="E2710" s="52" t="s">
        <v>14657</v>
      </c>
      <c r="F2710" s="16"/>
      <c r="G2710" s="16" t="s">
        <v>14656</v>
      </c>
      <c r="H2710" s="16" t="s">
        <v>4778</v>
      </c>
      <c r="I2710" s="16" t="s">
        <v>17326</v>
      </c>
      <c r="J2710" s="16" t="s">
        <v>34487</v>
      </c>
    </row>
    <row r="2711" spans="1:10">
      <c r="A2711" s="16" t="s">
        <v>27620</v>
      </c>
      <c r="B2711" s="52" t="s">
        <v>29591</v>
      </c>
      <c r="C2711" s="16" t="str">
        <f t="shared" si="42"/>
        <v>017 - 051</v>
      </c>
      <c r="D2711" s="52" t="s">
        <v>34487</v>
      </c>
      <c r="E2711" s="52" t="s">
        <v>22538</v>
      </c>
      <c r="F2711" s="16" t="s">
        <v>27340</v>
      </c>
      <c r="G2711" s="16" t="s">
        <v>22537</v>
      </c>
      <c r="H2711" s="16" t="s">
        <v>32666</v>
      </c>
      <c r="I2711" s="16" t="s">
        <v>19274</v>
      </c>
    </row>
    <row r="2712" spans="1:10">
      <c r="A2712" s="16" t="s">
        <v>35772</v>
      </c>
      <c r="B2712" s="52" t="s">
        <v>1142</v>
      </c>
      <c r="C2712" s="16" t="str">
        <f t="shared" si="42"/>
        <v>I99 - 669</v>
      </c>
      <c r="D2712" s="52"/>
      <c r="E2712" s="52" t="s">
        <v>10726</v>
      </c>
      <c r="F2712" s="16"/>
      <c r="G2712" s="16" t="s">
        <v>10725</v>
      </c>
      <c r="H2712" s="16" t="s">
        <v>10727</v>
      </c>
      <c r="I2712" s="16" t="s">
        <v>35773</v>
      </c>
    </row>
    <row r="2713" spans="1:10">
      <c r="A2713" s="16" t="s">
        <v>7137</v>
      </c>
      <c r="B2713" s="52" t="s">
        <v>4873</v>
      </c>
      <c r="C2713" s="16" t="str">
        <f t="shared" si="42"/>
        <v>007 - 013</v>
      </c>
      <c r="D2713" s="52" t="s">
        <v>34487</v>
      </c>
      <c r="E2713" s="52" t="s">
        <v>14662</v>
      </c>
      <c r="F2713" s="16" t="s">
        <v>14660</v>
      </c>
      <c r="G2713" s="16" t="s">
        <v>14661</v>
      </c>
      <c r="H2713" s="16" t="s">
        <v>14663</v>
      </c>
      <c r="I2713" s="16" t="s">
        <v>7138</v>
      </c>
      <c r="J2713" s="16"/>
    </row>
    <row r="2714" spans="1:10">
      <c r="A2714" s="16" t="s">
        <v>16752</v>
      </c>
      <c r="B2714" s="52" t="s">
        <v>4874</v>
      </c>
      <c r="C2714" s="16" t="str">
        <f t="shared" si="42"/>
        <v>007 - 014</v>
      </c>
      <c r="D2714" s="52" t="s">
        <v>34487</v>
      </c>
      <c r="E2714" s="52" t="s">
        <v>14662</v>
      </c>
      <c r="F2714" s="16" t="s">
        <v>14660</v>
      </c>
      <c r="G2714" s="16" t="s">
        <v>14661</v>
      </c>
      <c r="H2714" s="16" t="s">
        <v>14663</v>
      </c>
      <c r="I2714" s="16" t="s">
        <v>16753</v>
      </c>
    </row>
    <row r="2715" spans="1:10">
      <c r="A2715" s="16" t="s">
        <v>17055</v>
      </c>
      <c r="B2715" s="52" t="s">
        <v>4875</v>
      </c>
      <c r="C2715" s="16" t="str">
        <f t="shared" si="42"/>
        <v>007 - 801</v>
      </c>
      <c r="D2715" s="52"/>
      <c r="E2715" s="52" t="s">
        <v>14662</v>
      </c>
      <c r="F2715" s="16"/>
      <c r="G2715" s="16" t="s">
        <v>14661</v>
      </c>
      <c r="H2715" s="16" t="s">
        <v>14663</v>
      </c>
      <c r="I2715" s="16" t="s">
        <v>17056</v>
      </c>
      <c r="J2715" s="16" t="s">
        <v>34487</v>
      </c>
    </row>
    <row r="2716" spans="1:10">
      <c r="A2716" s="16" t="s">
        <v>34383</v>
      </c>
      <c r="B2716" s="52" t="s">
        <v>4876</v>
      </c>
      <c r="C2716" s="16" t="str">
        <f t="shared" si="42"/>
        <v>007 - 015</v>
      </c>
      <c r="D2716" s="52" t="s">
        <v>34487</v>
      </c>
      <c r="E2716" s="52" t="s">
        <v>14662</v>
      </c>
      <c r="F2716" s="16" t="s">
        <v>4295</v>
      </c>
      <c r="G2716" s="16" t="s">
        <v>14661</v>
      </c>
      <c r="H2716" s="16" t="s">
        <v>14663</v>
      </c>
      <c r="I2716" s="16" t="s">
        <v>4296</v>
      </c>
    </row>
    <row r="2717" spans="1:10">
      <c r="A2717" s="16" t="s">
        <v>36625</v>
      </c>
      <c r="B2717" s="52" t="s">
        <v>24384</v>
      </c>
      <c r="C2717" s="16" t="str">
        <f t="shared" si="42"/>
        <v>007 - 016</v>
      </c>
      <c r="D2717" s="52" t="s">
        <v>34487</v>
      </c>
      <c r="E2717" s="52" t="s">
        <v>14662</v>
      </c>
      <c r="F2717" s="16" t="s">
        <v>14660</v>
      </c>
      <c r="G2717" s="16" t="s">
        <v>14661</v>
      </c>
      <c r="H2717" s="16" t="s">
        <v>14663</v>
      </c>
      <c r="I2717" s="16" t="s">
        <v>36626</v>
      </c>
    </row>
    <row r="2718" spans="1:10">
      <c r="A2718" s="16" t="s">
        <v>23693</v>
      </c>
      <c r="B2718" s="52" t="s">
        <v>14745</v>
      </c>
      <c r="C2718" s="16" t="str">
        <f t="shared" si="42"/>
        <v>007 - 017</v>
      </c>
      <c r="D2718" s="52" t="s">
        <v>34487</v>
      </c>
      <c r="E2718" s="52" t="s">
        <v>14662</v>
      </c>
      <c r="F2718" s="16" t="s">
        <v>14660</v>
      </c>
      <c r="G2718" s="16" t="s">
        <v>14661</v>
      </c>
      <c r="H2718" s="16" t="s">
        <v>14663</v>
      </c>
      <c r="I2718" s="16" t="s">
        <v>1278</v>
      </c>
    </row>
    <row r="2719" spans="1:10">
      <c r="A2719" s="16" t="s">
        <v>31557</v>
      </c>
      <c r="B2719" s="52" t="s">
        <v>32207</v>
      </c>
      <c r="C2719" s="16" t="str">
        <f t="shared" si="42"/>
        <v>001 - 818</v>
      </c>
      <c r="D2719" s="52"/>
      <c r="E2719" s="52" t="s">
        <v>37671</v>
      </c>
      <c r="F2719" s="16"/>
      <c r="G2719" s="16" t="s">
        <v>37670</v>
      </c>
      <c r="H2719" s="16" t="s">
        <v>10732</v>
      </c>
      <c r="I2719" s="16" t="s">
        <v>31558</v>
      </c>
      <c r="J2719" s="16" t="s">
        <v>34487</v>
      </c>
    </row>
    <row r="2720" spans="1:10">
      <c r="A2720" s="16" t="s">
        <v>16576</v>
      </c>
      <c r="B2720" s="52" t="s">
        <v>14746</v>
      </c>
      <c r="C2720" s="16" t="str">
        <f t="shared" si="42"/>
        <v>007 - 018</v>
      </c>
      <c r="D2720" s="52" t="s">
        <v>34487</v>
      </c>
      <c r="E2720" s="52" t="s">
        <v>14662</v>
      </c>
      <c r="F2720" s="16" t="s">
        <v>14660</v>
      </c>
      <c r="G2720" s="16" t="s">
        <v>14661</v>
      </c>
      <c r="H2720" s="16" t="s">
        <v>14663</v>
      </c>
      <c r="I2720" s="16" t="s">
        <v>21307</v>
      </c>
    </row>
    <row r="2721" spans="1:10">
      <c r="A2721" s="16" t="s">
        <v>16047</v>
      </c>
      <c r="B2721" s="52" t="s">
        <v>14747</v>
      </c>
      <c r="C2721" s="16" t="str">
        <f t="shared" si="42"/>
        <v>007 - 019</v>
      </c>
      <c r="D2721" s="52" t="s">
        <v>34487</v>
      </c>
      <c r="E2721" s="52" t="s">
        <v>14662</v>
      </c>
      <c r="F2721" s="16" t="s">
        <v>14660</v>
      </c>
      <c r="G2721" s="16" t="s">
        <v>14661</v>
      </c>
      <c r="H2721" s="16" t="s">
        <v>14663</v>
      </c>
      <c r="I2721" s="16" t="s">
        <v>16048</v>
      </c>
    </row>
    <row r="2722" spans="1:10">
      <c r="A2722" s="16" t="s">
        <v>22459</v>
      </c>
      <c r="B2722" s="52" t="s">
        <v>14748</v>
      </c>
      <c r="C2722" s="16" t="str">
        <f t="shared" si="42"/>
        <v>007 - 020</v>
      </c>
      <c r="D2722" s="52" t="s">
        <v>34487</v>
      </c>
      <c r="E2722" s="52" t="s">
        <v>14662</v>
      </c>
      <c r="F2722" s="16" t="s">
        <v>22460</v>
      </c>
      <c r="G2722" s="16" t="s">
        <v>14661</v>
      </c>
      <c r="H2722" s="16" t="s">
        <v>14663</v>
      </c>
      <c r="I2722" s="16" t="s">
        <v>22461</v>
      </c>
    </row>
    <row r="2723" spans="1:10">
      <c r="A2723" s="16" t="s">
        <v>21522</v>
      </c>
      <c r="B2723" s="52" t="s">
        <v>32179</v>
      </c>
      <c r="C2723" s="16" t="str">
        <f t="shared" si="42"/>
        <v>004 - 067</v>
      </c>
      <c r="D2723" s="52" t="s">
        <v>36059</v>
      </c>
      <c r="E2723" s="52" t="s">
        <v>10758</v>
      </c>
      <c r="F2723" s="16" t="s">
        <v>21523</v>
      </c>
      <c r="G2723" s="16" t="s">
        <v>10757</v>
      </c>
      <c r="H2723" s="16" t="s">
        <v>10732</v>
      </c>
      <c r="I2723" s="16" t="s">
        <v>21524</v>
      </c>
      <c r="J2723" s="16"/>
    </row>
    <row r="2724" spans="1:10">
      <c r="A2724" s="16" t="s">
        <v>84</v>
      </c>
      <c r="B2724" s="52" t="s">
        <v>28873</v>
      </c>
      <c r="C2724" s="16" t="str">
        <f t="shared" si="42"/>
        <v>090 - 024</v>
      </c>
      <c r="D2724" s="52" t="s">
        <v>34487</v>
      </c>
      <c r="E2724" s="52" t="s">
        <v>33520</v>
      </c>
      <c r="F2724" s="16" t="s">
        <v>16561</v>
      </c>
      <c r="G2724" s="16" t="s">
        <v>33519</v>
      </c>
      <c r="H2724" s="16" t="s">
        <v>33521</v>
      </c>
      <c r="I2724" s="16" t="s">
        <v>85</v>
      </c>
    </row>
    <row r="2725" spans="1:10">
      <c r="A2725" s="16" t="s">
        <v>30786</v>
      </c>
      <c r="B2725" s="52" t="s">
        <v>33674</v>
      </c>
      <c r="C2725" s="16" t="str">
        <f t="shared" si="42"/>
        <v>702 - 710</v>
      </c>
      <c r="D2725" s="52"/>
      <c r="E2725" s="52"/>
      <c r="F2725" s="16"/>
      <c r="G2725" s="16" t="s">
        <v>17438</v>
      </c>
      <c r="H2725" s="16" t="s">
        <v>10727</v>
      </c>
      <c r="I2725" s="16" t="s">
        <v>30787</v>
      </c>
      <c r="J2725" s="16" t="s">
        <v>34487</v>
      </c>
    </row>
    <row r="2726" spans="1:10">
      <c r="A2726" s="16" t="s">
        <v>2133</v>
      </c>
      <c r="B2726" s="52" t="s">
        <v>32208</v>
      </c>
      <c r="C2726" s="16" t="str">
        <f t="shared" si="42"/>
        <v>001 - 819</v>
      </c>
      <c r="D2726" s="52"/>
      <c r="E2726" s="52" t="s">
        <v>37671</v>
      </c>
      <c r="G2726" s="16" t="s">
        <v>37670</v>
      </c>
      <c r="H2726" s="16" t="s">
        <v>10732</v>
      </c>
      <c r="I2726" s="16" t="s">
        <v>2134</v>
      </c>
      <c r="J2726" s="16" t="s">
        <v>34487</v>
      </c>
    </row>
    <row r="2727" spans="1:10">
      <c r="A2727" s="16" t="s">
        <v>12773</v>
      </c>
      <c r="B2727" s="52" t="s">
        <v>21869</v>
      </c>
      <c r="C2727" s="16" t="str">
        <f t="shared" si="42"/>
        <v>063 - 802</v>
      </c>
      <c r="D2727" s="52"/>
      <c r="E2727" s="52" t="s">
        <v>30281</v>
      </c>
      <c r="F2727" s="16"/>
      <c r="G2727" s="16" t="s">
        <v>30319</v>
      </c>
      <c r="H2727" s="16" t="s">
        <v>30282</v>
      </c>
      <c r="I2727" s="16" t="s">
        <v>12774</v>
      </c>
      <c r="J2727" s="16" t="s">
        <v>34487</v>
      </c>
    </row>
    <row r="2728" spans="1:10">
      <c r="A2728" s="16" t="s">
        <v>24091</v>
      </c>
      <c r="B2728" s="52" t="s">
        <v>32209</v>
      </c>
      <c r="C2728" s="16" t="str">
        <f t="shared" si="42"/>
        <v>001 - 075</v>
      </c>
      <c r="D2728" s="52" t="s">
        <v>34487</v>
      </c>
      <c r="E2728" s="52" t="s">
        <v>37671</v>
      </c>
      <c r="F2728" s="16" t="s">
        <v>4160</v>
      </c>
      <c r="G2728" s="16" t="s">
        <v>37670</v>
      </c>
      <c r="H2728" s="16" t="s">
        <v>10732</v>
      </c>
      <c r="I2728" s="16" t="s">
        <v>24092</v>
      </c>
    </row>
    <row r="2729" spans="1:10">
      <c r="A2729" s="16" t="s">
        <v>20696</v>
      </c>
      <c r="B2729" s="52" t="s">
        <v>24461</v>
      </c>
      <c r="C2729" s="16" t="str">
        <f t="shared" si="42"/>
        <v>024 - 029</v>
      </c>
      <c r="D2729" s="52" t="s">
        <v>36059</v>
      </c>
      <c r="E2729" s="52" t="s">
        <v>26794</v>
      </c>
      <c r="F2729" s="16" t="s">
        <v>20697</v>
      </c>
      <c r="G2729" s="16" t="s">
        <v>26793</v>
      </c>
      <c r="H2729" s="16" t="s">
        <v>32660</v>
      </c>
      <c r="I2729" s="16" t="s">
        <v>20698</v>
      </c>
    </row>
    <row r="2730" spans="1:10">
      <c r="A2730" s="16" t="s">
        <v>3692</v>
      </c>
      <c r="B2730" s="52" t="s">
        <v>33834</v>
      </c>
      <c r="C2730" s="16" t="str">
        <f t="shared" si="42"/>
        <v>064 - 027</v>
      </c>
      <c r="D2730" s="52" t="s">
        <v>34487</v>
      </c>
      <c r="E2730" s="52" t="s">
        <v>27583</v>
      </c>
      <c r="F2730" s="16" t="s">
        <v>13750</v>
      </c>
      <c r="G2730" s="16" t="s">
        <v>27582</v>
      </c>
      <c r="H2730" s="16" t="s">
        <v>30282</v>
      </c>
      <c r="I2730" s="16" t="s">
        <v>5489</v>
      </c>
      <c r="J2730" s="16"/>
    </row>
    <row r="2731" spans="1:10">
      <c r="A2731" s="16" t="s">
        <v>12775</v>
      </c>
      <c r="B2731" s="52" t="s">
        <v>9459</v>
      </c>
      <c r="C2731" s="16" t="str">
        <f t="shared" si="42"/>
        <v>064 - 802</v>
      </c>
      <c r="D2731" s="52"/>
      <c r="E2731" s="52" t="s">
        <v>27583</v>
      </c>
      <c r="F2731" s="16"/>
      <c r="G2731" s="16" t="s">
        <v>27582</v>
      </c>
      <c r="H2731" s="16" t="s">
        <v>30282</v>
      </c>
      <c r="I2731" s="16" t="s">
        <v>12776</v>
      </c>
      <c r="J2731" s="16" t="s">
        <v>34487</v>
      </c>
    </row>
    <row r="2732" spans="1:10">
      <c r="A2732" s="16" t="s">
        <v>10161</v>
      </c>
      <c r="B2732" s="52" t="s">
        <v>8485</v>
      </c>
      <c r="C2732" s="16" t="str">
        <f t="shared" si="42"/>
        <v>052 - 009</v>
      </c>
      <c r="D2732" s="52" t="s">
        <v>34487</v>
      </c>
      <c r="E2732" s="52" t="s">
        <v>3327</v>
      </c>
      <c r="F2732" s="16" t="s">
        <v>10162</v>
      </c>
      <c r="G2732" s="16" t="s">
        <v>28833</v>
      </c>
      <c r="H2732" s="16" t="s">
        <v>30328</v>
      </c>
      <c r="I2732" s="16" t="s">
        <v>5581</v>
      </c>
      <c r="J2732" s="16"/>
    </row>
    <row r="2733" spans="1:10">
      <c r="A2733" s="16" t="s">
        <v>21467</v>
      </c>
      <c r="B2733" s="52" t="s">
        <v>18117</v>
      </c>
      <c r="C2733" s="16" t="str">
        <f t="shared" si="42"/>
        <v>050 - 012</v>
      </c>
      <c r="D2733" s="52" t="s">
        <v>34487</v>
      </c>
      <c r="E2733" s="52" t="s">
        <v>25930</v>
      </c>
      <c r="F2733" s="16" t="s">
        <v>28230</v>
      </c>
      <c r="G2733" s="16" t="s">
        <v>25929</v>
      </c>
      <c r="H2733" s="16" t="s">
        <v>30328</v>
      </c>
      <c r="I2733" s="16" t="s">
        <v>21468</v>
      </c>
    </row>
    <row r="2734" spans="1:10">
      <c r="A2734" s="16" t="s">
        <v>35959</v>
      </c>
      <c r="B2734" s="52" t="s">
        <v>32210</v>
      </c>
      <c r="C2734" s="16" t="str">
        <f t="shared" si="42"/>
        <v>001 - 076</v>
      </c>
      <c r="D2734" s="52" t="s">
        <v>34487</v>
      </c>
      <c r="E2734" s="52" t="s">
        <v>37671</v>
      </c>
      <c r="F2734" s="16" t="s">
        <v>6454</v>
      </c>
      <c r="G2734" s="16" t="s">
        <v>37670</v>
      </c>
      <c r="H2734" s="16" t="s">
        <v>10732</v>
      </c>
      <c r="I2734" s="16" t="s">
        <v>35960</v>
      </c>
    </row>
    <row r="2735" spans="1:10">
      <c r="A2735" s="16" t="s">
        <v>23914</v>
      </c>
      <c r="B2735" s="52" t="s">
        <v>11253</v>
      </c>
      <c r="C2735" s="16" t="str">
        <f t="shared" si="42"/>
        <v>031 - 708</v>
      </c>
      <c r="D2735" s="52"/>
      <c r="E2735" s="52" t="s">
        <v>7531</v>
      </c>
      <c r="F2735" s="16"/>
      <c r="G2735" s="16" t="s">
        <v>7530</v>
      </c>
      <c r="H2735" s="16" t="s">
        <v>30334</v>
      </c>
      <c r="I2735" s="16" t="s">
        <v>23915</v>
      </c>
      <c r="J2735" s="16" t="s">
        <v>34487</v>
      </c>
    </row>
    <row r="2736" spans="1:10">
      <c r="A2736" s="16" t="s">
        <v>6982</v>
      </c>
      <c r="B2736" s="52" t="s">
        <v>28795</v>
      </c>
      <c r="C2736" s="16" t="str">
        <f t="shared" si="42"/>
        <v>088 - 002</v>
      </c>
      <c r="D2736" s="52" t="s">
        <v>34487</v>
      </c>
      <c r="E2736" s="52" t="s">
        <v>30315</v>
      </c>
      <c r="F2736" s="16" t="s">
        <v>6983</v>
      </c>
      <c r="G2736" s="16" t="s">
        <v>30314</v>
      </c>
      <c r="H2736" s="16" t="s">
        <v>29917</v>
      </c>
      <c r="I2736" s="16" t="s">
        <v>35658</v>
      </c>
    </row>
    <row r="2737" spans="1:10">
      <c r="A2737" s="16" t="s">
        <v>13128</v>
      </c>
      <c r="B2737" s="52" t="s">
        <v>28874</v>
      </c>
      <c r="C2737" s="16" t="str">
        <f t="shared" si="42"/>
        <v>090 - 025</v>
      </c>
      <c r="D2737" s="52" t="s">
        <v>34487</v>
      </c>
      <c r="E2737" s="52" t="s">
        <v>33520</v>
      </c>
      <c r="F2737" s="16" t="s">
        <v>29884</v>
      </c>
      <c r="G2737" s="16" t="s">
        <v>33519</v>
      </c>
      <c r="H2737" s="16" t="s">
        <v>33521</v>
      </c>
      <c r="I2737" s="16" t="s">
        <v>13129</v>
      </c>
    </row>
    <row r="2738" spans="1:10">
      <c r="A2738" s="16" t="s">
        <v>23033</v>
      </c>
      <c r="B2738" s="52" t="s">
        <v>36991</v>
      </c>
      <c r="C2738" s="16" t="str">
        <f t="shared" si="42"/>
        <v>026 - 016</v>
      </c>
      <c r="D2738" s="52" t="s">
        <v>36059</v>
      </c>
      <c r="E2738" s="52" t="s">
        <v>8857</v>
      </c>
      <c r="F2738" s="16" t="s">
        <v>23046</v>
      </c>
      <c r="G2738" s="16" t="s">
        <v>8856</v>
      </c>
      <c r="H2738" s="16" t="s">
        <v>32660</v>
      </c>
      <c r="I2738" s="16" t="s">
        <v>23034</v>
      </c>
    </row>
    <row r="2739" spans="1:10">
      <c r="A2739" s="16" t="s">
        <v>11640</v>
      </c>
      <c r="B2739" s="52" t="s">
        <v>18664</v>
      </c>
      <c r="C2739" s="16" t="str">
        <f t="shared" si="42"/>
        <v>042 - 014</v>
      </c>
      <c r="D2739" s="52" t="s">
        <v>36059</v>
      </c>
      <c r="E2739" s="52" t="s">
        <v>1290</v>
      </c>
      <c r="F2739" s="16" t="s">
        <v>11641</v>
      </c>
      <c r="G2739" s="16" t="s">
        <v>33346</v>
      </c>
      <c r="H2739" s="16" t="s">
        <v>20397</v>
      </c>
      <c r="I2739" s="16" t="s">
        <v>11642</v>
      </c>
    </row>
    <row r="2740" spans="1:10">
      <c r="A2740" s="16" t="s">
        <v>20794</v>
      </c>
      <c r="B2740" s="52" t="s">
        <v>5277</v>
      </c>
      <c r="C2740" s="16" t="str">
        <f t="shared" si="42"/>
        <v>079 - 029</v>
      </c>
      <c r="D2740" s="52" t="s">
        <v>34487</v>
      </c>
      <c r="E2740" s="52" t="s">
        <v>4771</v>
      </c>
      <c r="F2740" s="16" t="s">
        <v>20795</v>
      </c>
      <c r="G2740" s="16" t="s">
        <v>4770</v>
      </c>
      <c r="H2740" s="16" t="s">
        <v>4772</v>
      </c>
      <c r="I2740" s="16" t="s">
        <v>20796</v>
      </c>
    </row>
    <row r="2741" spans="1:10">
      <c r="A2741" s="16" t="s">
        <v>18911</v>
      </c>
      <c r="B2741" s="52" t="s">
        <v>3288</v>
      </c>
      <c r="C2741" s="16" t="str">
        <f t="shared" si="42"/>
        <v>015 - 852</v>
      </c>
      <c r="D2741" s="52"/>
      <c r="E2741" s="52" t="s">
        <v>32665</v>
      </c>
      <c r="F2741" s="16"/>
      <c r="G2741" s="16" t="s">
        <v>32664</v>
      </c>
      <c r="H2741" s="16" t="s">
        <v>32666</v>
      </c>
      <c r="I2741" s="16" t="s">
        <v>18912</v>
      </c>
      <c r="J2741" s="16" t="s">
        <v>34487</v>
      </c>
    </row>
    <row r="2742" spans="1:10">
      <c r="A2742" s="16" t="s">
        <v>37551</v>
      </c>
      <c r="B2742" s="52" t="s">
        <v>29592</v>
      </c>
      <c r="C2742" s="16" t="str">
        <f t="shared" si="42"/>
        <v>017 - 052</v>
      </c>
      <c r="D2742" s="52" t="s">
        <v>36059</v>
      </c>
      <c r="E2742" s="52" t="s">
        <v>22538</v>
      </c>
      <c r="F2742" s="16" t="s">
        <v>23327</v>
      </c>
      <c r="G2742" s="16" t="s">
        <v>22537</v>
      </c>
      <c r="H2742" s="16" t="s">
        <v>32666</v>
      </c>
      <c r="I2742" s="16" t="s">
        <v>23328</v>
      </c>
      <c r="J2742" s="16"/>
    </row>
    <row r="2743" spans="1:10">
      <c r="A2743" s="16" t="s">
        <v>17637</v>
      </c>
      <c r="B2743" s="52" t="s">
        <v>4065</v>
      </c>
      <c r="C2743" s="16" t="str">
        <f t="shared" si="42"/>
        <v>076 - 028</v>
      </c>
      <c r="D2743" s="52" t="s">
        <v>34487</v>
      </c>
      <c r="E2743" s="52" t="s">
        <v>13510</v>
      </c>
      <c r="F2743" s="16" t="s">
        <v>17638</v>
      </c>
      <c r="G2743" s="16" t="s">
        <v>13509</v>
      </c>
      <c r="H2743" s="16" t="s">
        <v>13511</v>
      </c>
      <c r="I2743" s="16" t="s">
        <v>17639</v>
      </c>
    </row>
    <row r="2744" spans="1:10">
      <c r="A2744" s="16" t="s">
        <v>4297</v>
      </c>
      <c r="B2744" s="52" t="s">
        <v>20716</v>
      </c>
      <c r="C2744" s="16" t="str">
        <f t="shared" si="42"/>
        <v>094 - 015</v>
      </c>
      <c r="D2744" s="52" t="s">
        <v>34487</v>
      </c>
      <c r="E2744" s="52" t="s">
        <v>10747</v>
      </c>
      <c r="F2744" s="16" t="s">
        <v>4298</v>
      </c>
      <c r="G2744" s="16" t="s">
        <v>10746</v>
      </c>
      <c r="H2744" s="16" t="s">
        <v>10748</v>
      </c>
      <c r="I2744" s="16" t="s">
        <v>4299</v>
      </c>
    </row>
    <row r="2745" spans="1:10">
      <c r="A2745" s="16" t="s">
        <v>33251</v>
      </c>
      <c r="B2745" s="52" t="s">
        <v>8793</v>
      </c>
      <c r="C2745" s="16" t="str">
        <f t="shared" si="42"/>
        <v>010 - 015</v>
      </c>
      <c r="D2745" s="52" t="s">
        <v>36059</v>
      </c>
      <c r="E2745" s="52" t="s">
        <v>30437</v>
      </c>
      <c r="F2745" s="16" t="s">
        <v>33252</v>
      </c>
      <c r="G2745" s="16" t="s">
        <v>30436</v>
      </c>
      <c r="H2745" s="16" t="s">
        <v>34573</v>
      </c>
      <c r="I2745" s="16" t="s">
        <v>33253</v>
      </c>
    </row>
    <row r="2746" spans="1:10">
      <c r="A2746" s="16" t="s">
        <v>34939</v>
      </c>
      <c r="B2746" s="52" t="s">
        <v>8842</v>
      </c>
      <c r="C2746" s="16" t="str">
        <f t="shared" si="42"/>
        <v>002 - 810</v>
      </c>
      <c r="D2746" s="52"/>
      <c r="E2746" s="52" t="s">
        <v>36066</v>
      </c>
      <c r="F2746" s="16"/>
      <c r="G2746" s="16" t="s">
        <v>20457</v>
      </c>
      <c r="H2746" s="16" t="s">
        <v>10732</v>
      </c>
      <c r="I2746" s="16" t="s">
        <v>34940</v>
      </c>
      <c r="J2746" s="16" t="s">
        <v>34487</v>
      </c>
    </row>
    <row r="2747" spans="1:10">
      <c r="A2747" s="16" t="s">
        <v>26265</v>
      </c>
      <c r="B2747" s="52" t="s">
        <v>17145</v>
      </c>
      <c r="C2747" s="16" t="str">
        <f t="shared" si="42"/>
        <v>014 - 018</v>
      </c>
      <c r="D2747" s="52" t="s">
        <v>34487</v>
      </c>
      <c r="E2747" s="52" t="s">
        <v>31453</v>
      </c>
      <c r="F2747" s="16" t="s">
        <v>26266</v>
      </c>
      <c r="G2747" s="16" t="s">
        <v>31452</v>
      </c>
      <c r="H2747" s="16" t="s">
        <v>32666</v>
      </c>
      <c r="I2747" s="16" t="s">
        <v>26267</v>
      </c>
    </row>
    <row r="2748" spans="1:10">
      <c r="A2748" s="16" t="s">
        <v>1441</v>
      </c>
      <c r="B2748" s="52" t="s">
        <v>32211</v>
      </c>
      <c r="C2748" s="16" t="str">
        <f t="shared" si="42"/>
        <v>001 - 077</v>
      </c>
      <c r="D2748" s="52" t="s">
        <v>36059</v>
      </c>
      <c r="E2748" s="52" t="s">
        <v>37671</v>
      </c>
      <c r="F2748" s="16" t="s">
        <v>772</v>
      </c>
      <c r="G2748" s="16" t="s">
        <v>37670</v>
      </c>
      <c r="H2748" s="16" t="s">
        <v>10732</v>
      </c>
      <c r="I2748" s="16" t="s">
        <v>1443</v>
      </c>
      <c r="J2748" s="16"/>
    </row>
    <row r="2749" spans="1:10">
      <c r="A2749" s="16" t="s">
        <v>25099</v>
      </c>
      <c r="B2749" s="52" t="s">
        <v>28671</v>
      </c>
      <c r="C2749" s="16" t="str">
        <f t="shared" si="42"/>
        <v>021 - 021</v>
      </c>
      <c r="D2749" s="52" t="s">
        <v>34487</v>
      </c>
      <c r="E2749" s="52" t="s">
        <v>14657</v>
      </c>
      <c r="F2749" s="16" t="s">
        <v>24370</v>
      </c>
      <c r="G2749" s="16" t="s">
        <v>14656</v>
      </c>
      <c r="H2749" s="16" t="s">
        <v>4778</v>
      </c>
      <c r="I2749" s="16" t="s">
        <v>25100</v>
      </c>
    </row>
    <row r="2750" spans="1:10">
      <c r="A2750" s="16" t="s">
        <v>18353</v>
      </c>
      <c r="B2750" s="52" t="s">
        <v>4182</v>
      </c>
      <c r="C2750" s="16" t="str">
        <f t="shared" si="42"/>
        <v>022 - 822</v>
      </c>
      <c r="D2750" s="52"/>
      <c r="E2750" s="52" t="s">
        <v>4777</v>
      </c>
      <c r="G2750" s="16" t="s">
        <v>4776</v>
      </c>
      <c r="H2750" s="16" t="s">
        <v>4778</v>
      </c>
      <c r="I2750" s="16" t="s">
        <v>18354</v>
      </c>
      <c r="J2750" s="16" t="s">
        <v>34487</v>
      </c>
    </row>
    <row r="2751" spans="1:10">
      <c r="A2751" s="16" t="s">
        <v>27463</v>
      </c>
      <c r="B2751" s="52" t="s">
        <v>32212</v>
      </c>
      <c r="C2751" s="16" t="str">
        <f t="shared" si="42"/>
        <v>001 - 078</v>
      </c>
      <c r="D2751" s="52" t="s">
        <v>36059</v>
      </c>
      <c r="E2751" s="52" t="s">
        <v>37671</v>
      </c>
      <c r="F2751" s="16" t="s">
        <v>27464</v>
      </c>
      <c r="G2751" s="16" t="s">
        <v>37670</v>
      </c>
      <c r="H2751" s="16" t="s">
        <v>10732</v>
      </c>
      <c r="I2751" s="16" t="s">
        <v>27465</v>
      </c>
      <c r="J2751" s="16"/>
    </row>
    <row r="2752" spans="1:10">
      <c r="A2752" s="16" t="s">
        <v>25690</v>
      </c>
      <c r="B2752" s="52" t="s">
        <v>1459</v>
      </c>
      <c r="C2752" s="16" t="str">
        <f t="shared" si="42"/>
        <v>025 - 012</v>
      </c>
      <c r="D2752" s="52" t="s">
        <v>34487</v>
      </c>
      <c r="E2752" s="52" t="s">
        <v>36071</v>
      </c>
      <c r="F2752" s="16" t="s">
        <v>10885</v>
      </c>
      <c r="G2752" s="16" t="s">
        <v>36070</v>
      </c>
      <c r="H2752" s="16" t="s">
        <v>32660</v>
      </c>
      <c r="I2752" s="16" t="s">
        <v>25691</v>
      </c>
    </row>
    <row r="2753" spans="1:10">
      <c r="A2753" s="16" t="s">
        <v>16049</v>
      </c>
      <c r="B2753" s="52" t="s">
        <v>17146</v>
      </c>
      <c r="C2753" s="16" t="str">
        <f t="shared" ref="C2753:C2816" si="43">MID(A2753,1,3) &amp;" - " &amp;MID(A2753,4,3)</f>
        <v>014 - 019</v>
      </c>
      <c r="D2753" s="52" t="s">
        <v>34487</v>
      </c>
      <c r="E2753" s="52" t="s">
        <v>31453</v>
      </c>
      <c r="F2753" s="16" t="s">
        <v>6624</v>
      </c>
      <c r="G2753" s="16" t="s">
        <v>31452</v>
      </c>
      <c r="H2753" s="16" t="s">
        <v>32666</v>
      </c>
      <c r="I2753" s="16" t="s">
        <v>35034</v>
      </c>
    </row>
    <row r="2754" spans="1:10">
      <c r="A2754" s="16" t="s">
        <v>4222</v>
      </c>
      <c r="B2754" s="52" t="s">
        <v>32213</v>
      </c>
      <c r="C2754" s="16" t="str">
        <f t="shared" si="43"/>
        <v>001 - 079</v>
      </c>
      <c r="D2754" s="52" t="s">
        <v>34487</v>
      </c>
      <c r="E2754" s="52" t="s">
        <v>37671</v>
      </c>
      <c r="F2754" s="16" t="s">
        <v>35568</v>
      </c>
      <c r="G2754" s="16" t="s">
        <v>37670</v>
      </c>
      <c r="H2754" s="16" t="s">
        <v>10732</v>
      </c>
      <c r="I2754" s="16" t="s">
        <v>36913</v>
      </c>
    </row>
    <row r="2755" spans="1:10">
      <c r="A2755" s="16" t="s">
        <v>219</v>
      </c>
      <c r="B2755" s="52" t="s">
        <v>2686</v>
      </c>
      <c r="C2755" s="16" t="str">
        <f t="shared" si="43"/>
        <v>047 - 022</v>
      </c>
      <c r="D2755" s="52" t="s">
        <v>36059</v>
      </c>
      <c r="E2755" s="52" t="s">
        <v>26235</v>
      </c>
      <c r="F2755" s="16" t="s">
        <v>220</v>
      </c>
      <c r="G2755" s="16" t="s">
        <v>26234</v>
      </c>
      <c r="H2755" s="16" t="s">
        <v>30328</v>
      </c>
      <c r="I2755" s="16" t="s">
        <v>221</v>
      </c>
      <c r="J2755" s="16"/>
    </row>
    <row r="2756" spans="1:10">
      <c r="A2756" s="16" t="s">
        <v>7884</v>
      </c>
      <c r="B2756" s="52" t="s">
        <v>12875</v>
      </c>
      <c r="C2756" s="16" t="str">
        <f t="shared" si="43"/>
        <v>069 - 022</v>
      </c>
      <c r="D2756" s="52" t="s">
        <v>36059</v>
      </c>
      <c r="E2756" s="52" t="s">
        <v>36727</v>
      </c>
      <c r="F2756" s="16" t="s">
        <v>29429</v>
      </c>
      <c r="G2756" s="16" t="s">
        <v>36726</v>
      </c>
      <c r="H2756" s="16" t="s">
        <v>15395</v>
      </c>
      <c r="I2756" s="16" t="s">
        <v>29430</v>
      </c>
      <c r="J2756" s="16"/>
    </row>
    <row r="2757" spans="1:10">
      <c r="A2757" s="16" t="s">
        <v>10316</v>
      </c>
      <c r="B2757" s="52" t="s">
        <v>31224</v>
      </c>
      <c r="C2757" s="16" t="str">
        <f t="shared" si="43"/>
        <v>071 - 021</v>
      </c>
      <c r="D2757" s="52" t="s">
        <v>36059</v>
      </c>
      <c r="E2757" s="52" t="s">
        <v>13516</v>
      </c>
      <c r="F2757" s="16" t="s">
        <v>20426</v>
      </c>
      <c r="G2757" s="16" t="s">
        <v>13515</v>
      </c>
      <c r="H2757" s="16" t="s">
        <v>37422</v>
      </c>
      <c r="I2757" s="16" t="s">
        <v>11505</v>
      </c>
    </row>
    <row r="2758" spans="1:10">
      <c r="A2758" s="16" t="s">
        <v>22739</v>
      </c>
      <c r="B2758" s="52" t="s">
        <v>15598</v>
      </c>
      <c r="C2758" s="16" t="str">
        <f t="shared" si="43"/>
        <v>019 - 029</v>
      </c>
      <c r="D2758" s="52" t="s">
        <v>36059</v>
      </c>
      <c r="E2758" s="52" t="s">
        <v>23092</v>
      </c>
      <c r="F2758" s="16" t="s">
        <v>32434</v>
      </c>
      <c r="G2758" s="16" t="s">
        <v>23091</v>
      </c>
      <c r="H2758" s="16" t="s">
        <v>32666</v>
      </c>
      <c r="I2758" s="16" t="s">
        <v>2253</v>
      </c>
    </row>
    <row r="2759" spans="1:10">
      <c r="A2759" s="16" t="s">
        <v>31258</v>
      </c>
      <c r="B2759" s="52" t="s">
        <v>35424</v>
      </c>
      <c r="C2759" s="16" t="str">
        <f t="shared" si="43"/>
        <v>016 - 072</v>
      </c>
      <c r="D2759" s="52" t="s">
        <v>36059</v>
      </c>
      <c r="E2759" s="52" t="s">
        <v>10742</v>
      </c>
      <c r="F2759" s="16" t="s">
        <v>32627</v>
      </c>
      <c r="G2759" s="16" t="s">
        <v>10741</v>
      </c>
      <c r="H2759" s="16" t="s">
        <v>32666</v>
      </c>
      <c r="I2759" s="16" t="s">
        <v>31259</v>
      </c>
    </row>
    <row r="2760" spans="1:10">
      <c r="A2760" s="16" t="s">
        <v>31608</v>
      </c>
      <c r="B2760" s="52" t="s">
        <v>5334</v>
      </c>
      <c r="C2760" s="16" t="str">
        <f t="shared" si="43"/>
        <v>018 - 048</v>
      </c>
      <c r="D2760" s="52" t="s">
        <v>36059</v>
      </c>
      <c r="E2760" s="52" t="s">
        <v>35975</v>
      </c>
      <c r="F2760" s="16" t="s">
        <v>31609</v>
      </c>
      <c r="G2760" s="16" t="s">
        <v>35974</v>
      </c>
      <c r="H2760" s="16" t="s">
        <v>32666</v>
      </c>
      <c r="I2760" s="16" t="s">
        <v>31610</v>
      </c>
      <c r="J2760" s="16"/>
    </row>
    <row r="2761" spans="1:10">
      <c r="A2761" s="16" t="s">
        <v>11954</v>
      </c>
      <c r="B2761" s="52" t="s">
        <v>2776</v>
      </c>
      <c r="C2761" s="16" t="str">
        <f t="shared" si="43"/>
        <v>003 - 835</v>
      </c>
      <c r="D2761" s="52"/>
      <c r="E2761" s="52" t="s">
        <v>3328</v>
      </c>
      <c r="F2761" s="16"/>
      <c r="G2761" s="16" t="s">
        <v>10731</v>
      </c>
      <c r="H2761" s="16" t="s">
        <v>10732</v>
      </c>
      <c r="I2761" s="16" t="s">
        <v>5199</v>
      </c>
      <c r="J2761" s="16" t="s">
        <v>34487</v>
      </c>
    </row>
    <row r="2762" spans="1:10">
      <c r="A2762" s="16" t="s">
        <v>27445</v>
      </c>
      <c r="B2762" s="52" t="s">
        <v>19033</v>
      </c>
      <c r="C2762" s="16" t="str">
        <f t="shared" si="43"/>
        <v>027 - 008</v>
      </c>
      <c r="D2762" s="52" t="s">
        <v>34487</v>
      </c>
      <c r="E2762" s="52" t="s">
        <v>16168</v>
      </c>
      <c r="F2762" s="16" t="s">
        <v>27446</v>
      </c>
      <c r="G2762" s="16" t="s">
        <v>16167</v>
      </c>
      <c r="H2762" s="16" t="s">
        <v>32660</v>
      </c>
      <c r="I2762" s="16" t="s">
        <v>24199</v>
      </c>
      <c r="J2762" s="16"/>
    </row>
    <row r="2763" spans="1:10">
      <c r="A2763" s="16" t="s">
        <v>15613</v>
      </c>
      <c r="B2763" s="52" t="s">
        <v>32214</v>
      </c>
      <c r="C2763" s="16" t="str">
        <f t="shared" si="43"/>
        <v>001 - 080</v>
      </c>
      <c r="D2763" s="52" t="s">
        <v>34487</v>
      </c>
      <c r="E2763" s="52" t="s">
        <v>37671</v>
      </c>
      <c r="F2763" s="16" t="s">
        <v>6454</v>
      </c>
      <c r="G2763" s="16" t="s">
        <v>37670</v>
      </c>
      <c r="H2763" s="16" t="s">
        <v>10732</v>
      </c>
      <c r="I2763" s="16" t="s">
        <v>15614</v>
      </c>
    </row>
    <row r="2764" spans="1:10">
      <c r="A2764" s="16" t="s">
        <v>17727</v>
      </c>
      <c r="B2764" s="52" t="s">
        <v>31854</v>
      </c>
      <c r="C2764" s="16" t="str">
        <f t="shared" si="43"/>
        <v>093 - 013</v>
      </c>
      <c r="D2764" s="52" t="s">
        <v>36059</v>
      </c>
      <c r="E2764" s="52" t="s">
        <v>14112</v>
      </c>
      <c r="F2764" s="16" t="s">
        <v>17728</v>
      </c>
      <c r="G2764" s="16" t="s">
        <v>14111</v>
      </c>
      <c r="H2764" s="16" t="s">
        <v>30334</v>
      </c>
      <c r="I2764" s="16" t="s">
        <v>17729</v>
      </c>
    </row>
    <row r="2765" spans="1:10">
      <c r="A2765" s="16" t="s">
        <v>32331</v>
      </c>
      <c r="B2765" s="52" t="s">
        <v>28391</v>
      </c>
      <c r="C2765" s="16" t="str">
        <f t="shared" si="43"/>
        <v>030 - 024</v>
      </c>
      <c r="D2765" s="52" t="s">
        <v>36059</v>
      </c>
      <c r="E2765" s="52" t="s">
        <v>35970</v>
      </c>
      <c r="F2765" s="16" t="s">
        <v>32332</v>
      </c>
      <c r="G2765" s="16" t="s">
        <v>35969</v>
      </c>
      <c r="H2765" s="16" t="s">
        <v>30334</v>
      </c>
      <c r="I2765" s="16" t="s">
        <v>32333</v>
      </c>
      <c r="J2765" s="16"/>
    </row>
    <row r="2766" spans="1:10">
      <c r="A2766" s="16" t="s">
        <v>6109</v>
      </c>
      <c r="B2766" s="52" t="s">
        <v>36386</v>
      </c>
      <c r="C2766" s="16" t="str">
        <f t="shared" si="43"/>
        <v>015 - 853</v>
      </c>
      <c r="D2766" s="52"/>
      <c r="E2766" s="52" t="s">
        <v>32665</v>
      </c>
      <c r="F2766" s="16"/>
      <c r="G2766" s="16" t="s">
        <v>32664</v>
      </c>
      <c r="H2766" s="16" t="s">
        <v>32666</v>
      </c>
      <c r="I2766" s="16" t="s">
        <v>6110</v>
      </c>
      <c r="J2766" s="16" t="s">
        <v>34487</v>
      </c>
    </row>
    <row r="2767" spans="1:10">
      <c r="A2767" s="16" t="s">
        <v>26934</v>
      </c>
      <c r="B2767" s="52" t="s">
        <v>33397</v>
      </c>
      <c r="C2767" s="16" t="str">
        <f t="shared" si="43"/>
        <v>015 - 854</v>
      </c>
      <c r="D2767" s="52"/>
      <c r="E2767" s="52" t="s">
        <v>32665</v>
      </c>
      <c r="G2767" s="16" t="s">
        <v>32664</v>
      </c>
      <c r="H2767" s="16" t="s">
        <v>32666</v>
      </c>
      <c r="I2767" s="16" t="s">
        <v>27920</v>
      </c>
      <c r="J2767" s="16" t="s">
        <v>34487</v>
      </c>
    </row>
    <row r="2768" spans="1:10">
      <c r="A2768" s="16" t="s">
        <v>12440</v>
      </c>
      <c r="B2768" s="52" t="s">
        <v>34982</v>
      </c>
      <c r="C2768" s="16" t="str">
        <f t="shared" si="43"/>
        <v>015 - 855</v>
      </c>
      <c r="D2768" s="52"/>
      <c r="E2768" s="52" t="s">
        <v>32665</v>
      </c>
      <c r="F2768" s="16"/>
      <c r="G2768" s="16" t="s">
        <v>32664</v>
      </c>
      <c r="H2768" s="16" t="s">
        <v>32666</v>
      </c>
      <c r="I2768" s="16" t="s">
        <v>12441</v>
      </c>
      <c r="J2768" s="16" t="s">
        <v>34487</v>
      </c>
    </row>
    <row r="2769" spans="1:10">
      <c r="A2769" s="16" t="s">
        <v>32920</v>
      </c>
      <c r="B2769" s="52" t="s">
        <v>21180</v>
      </c>
      <c r="C2769" s="16" t="str">
        <f t="shared" si="43"/>
        <v>015 - 856</v>
      </c>
      <c r="D2769" s="52"/>
      <c r="E2769" s="52" t="s">
        <v>32665</v>
      </c>
      <c r="F2769" s="16"/>
      <c r="G2769" s="16" t="s">
        <v>32664</v>
      </c>
      <c r="H2769" s="16" t="s">
        <v>32666</v>
      </c>
      <c r="I2769" s="16" t="s">
        <v>32921</v>
      </c>
      <c r="J2769" s="16" t="s">
        <v>34487</v>
      </c>
    </row>
    <row r="2770" spans="1:10">
      <c r="A2770" s="16" t="s">
        <v>27523</v>
      </c>
      <c r="B2770" s="52" t="s">
        <v>21228</v>
      </c>
      <c r="C2770" s="16" t="str">
        <f t="shared" si="43"/>
        <v>015 - 857</v>
      </c>
      <c r="D2770" s="52"/>
      <c r="E2770" s="52" t="s">
        <v>32665</v>
      </c>
      <c r="F2770" s="16"/>
      <c r="G2770" s="16" t="s">
        <v>32664</v>
      </c>
      <c r="H2770" s="16" t="s">
        <v>32666</v>
      </c>
      <c r="I2770" s="16" t="s">
        <v>27524</v>
      </c>
      <c r="J2770" s="16" t="s">
        <v>34487</v>
      </c>
    </row>
    <row r="2771" spans="1:10">
      <c r="A2771" s="16" t="s">
        <v>12777</v>
      </c>
      <c r="B2771" s="52" t="s">
        <v>19034</v>
      </c>
      <c r="C2771" s="16" t="str">
        <f t="shared" si="43"/>
        <v>027 - 802</v>
      </c>
      <c r="D2771" s="52"/>
      <c r="E2771" s="52" t="s">
        <v>16168</v>
      </c>
      <c r="F2771" s="16"/>
      <c r="G2771" s="16" t="s">
        <v>16167</v>
      </c>
      <c r="H2771" s="16" t="s">
        <v>32660</v>
      </c>
      <c r="I2771" s="16" t="s">
        <v>12778</v>
      </c>
      <c r="J2771" s="16" t="s">
        <v>34487</v>
      </c>
    </row>
    <row r="2772" spans="1:10">
      <c r="A2772" s="16" t="s">
        <v>16754</v>
      </c>
      <c r="B2772" s="52" t="s">
        <v>35281</v>
      </c>
      <c r="C2772" s="16" t="str">
        <f t="shared" si="43"/>
        <v>051 - 014</v>
      </c>
      <c r="D2772" s="52" t="s">
        <v>34487</v>
      </c>
      <c r="E2772" s="52" t="s">
        <v>31110</v>
      </c>
      <c r="F2772" s="16" t="s">
        <v>30733</v>
      </c>
      <c r="G2772" s="16" t="s">
        <v>31109</v>
      </c>
      <c r="H2772" s="16" t="s">
        <v>30328</v>
      </c>
      <c r="I2772" s="16" t="s">
        <v>20180</v>
      </c>
    </row>
    <row r="2773" spans="1:10">
      <c r="A2773" s="16" t="s">
        <v>37115</v>
      </c>
      <c r="B2773" s="52" t="s">
        <v>23779</v>
      </c>
      <c r="C2773" s="16" t="str">
        <f t="shared" si="43"/>
        <v>016 - 073</v>
      </c>
      <c r="D2773" s="52" t="s">
        <v>36059</v>
      </c>
      <c r="E2773" s="52" t="s">
        <v>10742</v>
      </c>
      <c r="F2773" s="16" t="s">
        <v>10740</v>
      </c>
      <c r="G2773" s="16" t="s">
        <v>10741</v>
      </c>
      <c r="H2773" s="16" t="s">
        <v>32666</v>
      </c>
      <c r="I2773" s="16" t="s">
        <v>37116</v>
      </c>
    </row>
    <row r="2774" spans="1:10">
      <c r="A2774" s="16" t="s">
        <v>20001</v>
      </c>
      <c r="B2774" s="52" t="s">
        <v>24462</v>
      </c>
      <c r="C2774" s="16" t="str">
        <f t="shared" si="43"/>
        <v>024 - 030</v>
      </c>
      <c r="D2774" s="52" t="s">
        <v>36059</v>
      </c>
      <c r="E2774" s="52" t="s">
        <v>26794</v>
      </c>
      <c r="F2774" s="16" t="s">
        <v>36048</v>
      </c>
      <c r="G2774" s="16" t="s">
        <v>26793</v>
      </c>
      <c r="H2774" s="16" t="s">
        <v>32660</v>
      </c>
      <c r="I2774" s="16" t="s">
        <v>20002</v>
      </c>
    </row>
    <row r="2775" spans="1:10">
      <c r="A2775" s="16" t="s">
        <v>22462</v>
      </c>
      <c r="B2775" s="52" t="s">
        <v>17147</v>
      </c>
      <c r="C2775" s="16" t="str">
        <f t="shared" si="43"/>
        <v>014 - 020</v>
      </c>
      <c r="D2775" s="52" t="s">
        <v>34487</v>
      </c>
      <c r="E2775" s="52" t="s">
        <v>31453</v>
      </c>
      <c r="F2775" s="16" t="s">
        <v>30450</v>
      </c>
      <c r="G2775" s="16" t="s">
        <v>31452</v>
      </c>
      <c r="H2775" s="16" t="s">
        <v>32666</v>
      </c>
      <c r="I2775" s="16" t="s">
        <v>21411</v>
      </c>
    </row>
    <row r="2776" spans="1:10">
      <c r="A2776" s="16" t="s">
        <v>30357</v>
      </c>
      <c r="B2776" s="52" t="s">
        <v>28672</v>
      </c>
      <c r="C2776" s="16" t="str">
        <f t="shared" si="43"/>
        <v>021 - 022</v>
      </c>
      <c r="D2776" s="52" t="s">
        <v>34487</v>
      </c>
      <c r="E2776" s="52" t="s">
        <v>14657</v>
      </c>
      <c r="F2776" s="16" t="s">
        <v>33324</v>
      </c>
      <c r="G2776" s="16" t="s">
        <v>14656</v>
      </c>
      <c r="H2776" s="16" t="s">
        <v>4778</v>
      </c>
      <c r="I2776" s="16" t="s">
        <v>33325</v>
      </c>
      <c r="J2776" s="16"/>
    </row>
    <row r="2777" spans="1:10">
      <c r="A2777" s="16" t="s">
        <v>9477</v>
      </c>
      <c r="B2777" s="52" t="s">
        <v>32724</v>
      </c>
      <c r="C2777" s="16" t="str">
        <f t="shared" si="43"/>
        <v>004 - 068</v>
      </c>
      <c r="D2777" s="52" t="s">
        <v>34487</v>
      </c>
      <c r="E2777" s="52" t="s">
        <v>10758</v>
      </c>
      <c r="F2777" s="16" t="s">
        <v>5093</v>
      </c>
      <c r="G2777" s="16" t="s">
        <v>10757</v>
      </c>
      <c r="H2777" s="16" t="s">
        <v>10732</v>
      </c>
      <c r="I2777" s="16" t="s">
        <v>5094</v>
      </c>
    </row>
    <row r="2778" spans="1:10">
      <c r="A2778" s="16" t="s">
        <v>33117</v>
      </c>
      <c r="B2778" s="52" t="s">
        <v>32215</v>
      </c>
      <c r="C2778" s="16" t="str">
        <f t="shared" si="43"/>
        <v>001 - 081</v>
      </c>
      <c r="D2778" s="52" t="s">
        <v>34487</v>
      </c>
      <c r="E2778" s="52" t="s">
        <v>37671</v>
      </c>
      <c r="F2778" s="16" t="s">
        <v>6454</v>
      </c>
      <c r="G2778" s="16" t="s">
        <v>37670</v>
      </c>
      <c r="H2778" s="16" t="s">
        <v>10732</v>
      </c>
      <c r="I2778" s="16" t="s">
        <v>33118</v>
      </c>
    </row>
    <row r="2779" spans="1:10">
      <c r="A2779" s="16" t="s">
        <v>20797</v>
      </c>
      <c r="B2779" s="52" t="s">
        <v>18332</v>
      </c>
      <c r="C2779" s="16" t="str">
        <f t="shared" si="43"/>
        <v>082 - 029</v>
      </c>
      <c r="D2779" s="52" t="s">
        <v>34487</v>
      </c>
      <c r="E2779" s="52" t="s">
        <v>1263</v>
      </c>
      <c r="F2779" s="16" t="s">
        <v>20798</v>
      </c>
      <c r="G2779" s="16" t="s">
        <v>1262</v>
      </c>
      <c r="H2779" s="16" t="s">
        <v>29917</v>
      </c>
      <c r="I2779" s="16" t="s">
        <v>31804</v>
      </c>
      <c r="J2779" s="16"/>
    </row>
    <row r="2780" spans="1:10">
      <c r="A2780" s="16" t="s">
        <v>394</v>
      </c>
      <c r="B2780" s="52" t="s">
        <v>28392</v>
      </c>
      <c r="C2780" s="16" t="str">
        <f t="shared" si="43"/>
        <v>030 - 025</v>
      </c>
      <c r="D2780" s="52" t="s">
        <v>34487</v>
      </c>
      <c r="E2780" s="52" t="s">
        <v>35970</v>
      </c>
      <c r="F2780" s="16" t="s">
        <v>31103</v>
      </c>
      <c r="G2780" s="16" t="s">
        <v>35969</v>
      </c>
      <c r="H2780" s="16" t="s">
        <v>30334</v>
      </c>
      <c r="I2780" s="16" t="s">
        <v>395</v>
      </c>
    </row>
    <row r="2781" spans="1:10">
      <c r="A2781" s="16" t="s">
        <v>36882</v>
      </c>
      <c r="B2781" s="52" t="s">
        <v>29224</v>
      </c>
      <c r="C2781" s="16" t="str">
        <f t="shared" si="43"/>
        <v>008 - 019</v>
      </c>
      <c r="D2781" s="52" t="s">
        <v>34487</v>
      </c>
      <c r="E2781" s="52" t="s">
        <v>16664</v>
      </c>
      <c r="F2781" s="16" t="s">
        <v>36883</v>
      </c>
      <c r="G2781" s="16" t="s">
        <v>16663</v>
      </c>
      <c r="H2781" s="16" t="s">
        <v>34573</v>
      </c>
      <c r="I2781" s="16" t="s">
        <v>36884</v>
      </c>
    </row>
    <row r="2782" spans="1:10">
      <c r="A2782" s="16" t="s">
        <v>6131</v>
      </c>
      <c r="B2782" s="52" t="s">
        <v>33412</v>
      </c>
      <c r="C2782" s="16" t="str">
        <f t="shared" si="43"/>
        <v>005 - 038</v>
      </c>
      <c r="D2782" s="52" t="s">
        <v>36059</v>
      </c>
      <c r="E2782" s="52" t="s">
        <v>18693</v>
      </c>
      <c r="F2782" s="16" t="s">
        <v>23839</v>
      </c>
      <c r="G2782" s="16" t="s">
        <v>18692</v>
      </c>
      <c r="H2782" s="16" t="s">
        <v>10732</v>
      </c>
      <c r="I2782" s="16" t="s">
        <v>23840</v>
      </c>
    </row>
    <row r="2783" spans="1:10">
      <c r="A2783" s="16" t="s">
        <v>17640</v>
      </c>
      <c r="B2783" s="52" t="s">
        <v>33695</v>
      </c>
      <c r="C2783" s="16" t="str">
        <f t="shared" si="43"/>
        <v>064 - 028</v>
      </c>
      <c r="D2783" s="52" t="s">
        <v>34487</v>
      </c>
      <c r="E2783" s="52" t="s">
        <v>27583</v>
      </c>
      <c r="F2783" s="16" t="s">
        <v>19136</v>
      </c>
      <c r="G2783" s="16" t="s">
        <v>27582</v>
      </c>
      <c r="H2783" s="16" t="s">
        <v>30282</v>
      </c>
      <c r="I2783" s="16" t="s">
        <v>17641</v>
      </c>
    </row>
    <row r="2784" spans="1:10">
      <c r="A2784" s="16" t="s">
        <v>34243</v>
      </c>
      <c r="B2784" s="52" t="s">
        <v>29225</v>
      </c>
      <c r="C2784" s="16" t="str">
        <f t="shared" si="43"/>
        <v>008 - 020</v>
      </c>
      <c r="D2784" s="52" t="s">
        <v>34487</v>
      </c>
      <c r="E2784" s="52" t="s">
        <v>16664</v>
      </c>
      <c r="F2784" s="16" t="s">
        <v>36883</v>
      </c>
      <c r="G2784" s="16" t="s">
        <v>16663</v>
      </c>
      <c r="H2784" s="16" t="s">
        <v>34573</v>
      </c>
      <c r="I2784" s="16" t="s">
        <v>12865</v>
      </c>
    </row>
    <row r="2785" spans="1:10">
      <c r="A2785" s="16" t="s">
        <v>22000</v>
      </c>
      <c r="B2785" s="52" t="s">
        <v>8486</v>
      </c>
      <c r="C2785" s="16" t="str">
        <f t="shared" si="43"/>
        <v>052 - 010</v>
      </c>
      <c r="D2785" s="52" t="s">
        <v>34487</v>
      </c>
      <c r="E2785" s="52" t="s">
        <v>3327</v>
      </c>
      <c r="F2785" s="16" t="s">
        <v>22001</v>
      </c>
      <c r="G2785" s="16" t="s">
        <v>28833</v>
      </c>
      <c r="H2785" s="16" t="s">
        <v>30328</v>
      </c>
      <c r="I2785" s="16" t="s">
        <v>22002</v>
      </c>
    </row>
    <row r="2786" spans="1:10">
      <c r="A2786" s="16" t="s">
        <v>14499</v>
      </c>
      <c r="B2786" s="52" t="s">
        <v>8487</v>
      </c>
      <c r="C2786" s="16" t="str">
        <f t="shared" si="43"/>
        <v>052 - 011</v>
      </c>
      <c r="D2786" s="52" t="s">
        <v>36059</v>
      </c>
      <c r="E2786" s="52" t="s">
        <v>3327</v>
      </c>
      <c r="F2786" s="16" t="s">
        <v>14500</v>
      </c>
      <c r="G2786" s="16" t="s">
        <v>28833</v>
      </c>
      <c r="H2786" s="16" t="s">
        <v>30328</v>
      </c>
      <c r="I2786" s="16" t="s">
        <v>14699</v>
      </c>
    </row>
    <row r="2787" spans="1:10">
      <c r="A2787" s="16" t="s">
        <v>4300</v>
      </c>
      <c r="B2787" s="52" t="s">
        <v>35282</v>
      </c>
      <c r="C2787" s="16" t="str">
        <f t="shared" si="43"/>
        <v>051 - 015</v>
      </c>
      <c r="D2787" s="52" t="s">
        <v>34487</v>
      </c>
      <c r="E2787" s="52" t="s">
        <v>31110</v>
      </c>
      <c r="F2787" s="16" t="s">
        <v>30733</v>
      </c>
      <c r="G2787" s="16" t="s">
        <v>31109</v>
      </c>
      <c r="H2787" s="16" t="s">
        <v>30328</v>
      </c>
      <c r="I2787" s="16" t="s">
        <v>4301</v>
      </c>
    </row>
    <row r="2788" spans="1:10">
      <c r="A2788" s="16" t="s">
        <v>24722</v>
      </c>
      <c r="B2788" s="52" t="s">
        <v>1003</v>
      </c>
      <c r="C2788" s="16" t="str">
        <f t="shared" si="43"/>
        <v>013 - 856</v>
      </c>
      <c r="D2788" s="52"/>
      <c r="E2788" s="52" t="s">
        <v>26240</v>
      </c>
      <c r="F2788" s="16"/>
      <c r="G2788" s="16" t="s">
        <v>26239</v>
      </c>
      <c r="H2788" s="16" t="s">
        <v>32666</v>
      </c>
      <c r="I2788" s="16" t="s">
        <v>24723</v>
      </c>
      <c r="J2788" s="16" t="s">
        <v>34487</v>
      </c>
    </row>
    <row r="2789" spans="1:10">
      <c r="A2789" s="16" t="s">
        <v>8014</v>
      </c>
      <c r="B2789" s="52" t="s">
        <v>32216</v>
      </c>
      <c r="C2789" s="16" t="str">
        <f t="shared" si="43"/>
        <v>001 - 082</v>
      </c>
      <c r="D2789" s="52" t="s">
        <v>36059</v>
      </c>
      <c r="E2789" s="52" t="s">
        <v>37671</v>
      </c>
      <c r="F2789" s="16" t="s">
        <v>18948</v>
      </c>
      <c r="G2789" s="16" t="s">
        <v>37670</v>
      </c>
      <c r="H2789" s="16" t="s">
        <v>10732</v>
      </c>
      <c r="I2789" s="16" t="s">
        <v>18949</v>
      </c>
    </row>
    <row r="2790" spans="1:10">
      <c r="A2790" s="16" t="s">
        <v>32515</v>
      </c>
      <c r="B2790" s="52" t="s">
        <v>4183</v>
      </c>
      <c r="C2790" s="16" t="str">
        <f t="shared" si="43"/>
        <v>022 - 823</v>
      </c>
      <c r="D2790" s="52"/>
      <c r="E2790" s="52" t="s">
        <v>4777</v>
      </c>
      <c r="F2790" s="16"/>
      <c r="G2790" s="16" t="s">
        <v>4776</v>
      </c>
      <c r="H2790" s="16" t="s">
        <v>4778</v>
      </c>
      <c r="I2790" s="16" t="s">
        <v>21801</v>
      </c>
      <c r="J2790" s="16" t="s">
        <v>34487</v>
      </c>
    </row>
    <row r="2791" spans="1:10">
      <c r="A2791" s="16" t="s">
        <v>18169</v>
      </c>
      <c r="B2791" s="52" t="s">
        <v>1143</v>
      </c>
      <c r="C2791" s="16" t="str">
        <f t="shared" si="43"/>
        <v>S99 - 702</v>
      </c>
      <c r="D2791" s="52"/>
      <c r="E2791" s="52" t="s">
        <v>15509</v>
      </c>
      <c r="F2791" s="16"/>
      <c r="G2791" s="16" t="s">
        <v>10725</v>
      </c>
      <c r="H2791" s="16" t="s">
        <v>10727</v>
      </c>
      <c r="I2791" s="16" t="s">
        <v>18170</v>
      </c>
    </row>
    <row r="2792" spans="1:10">
      <c r="A2792" s="16" t="s">
        <v>5434</v>
      </c>
      <c r="B2792" s="52" t="s">
        <v>1144</v>
      </c>
      <c r="C2792" s="16" t="str">
        <f t="shared" si="43"/>
        <v>I99 - 244</v>
      </c>
      <c r="D2792" s="52"/>
      <c r="E2792" s="52" t="s">
        <v>10726</v>
      </c>
      <c r="F2792" s="16"/>
      <c r="G2792" s="16" t="s">
        <v>10725</v>
      </c>
      <c r="H2792" s="16" t="s">
        <v>10727</v>
      </c>
      <c r="I2792" s="16" t="s">
        <v>5435</v>
      </c>
    </row>
    <row r="2793" spans="1:10">
      <c r="A2793" s="16" t="s">
        <v>29373</v>
      </c>
      <c r="B2793" s="52" t="s">
        <v>4184</v>
      </c>
      <c r="C2793" s="16" t="str">
        <f t="shared" si="43"/>
        <v>022 - 824</v>
      </c>
      <c r="D2793" s="52"/>
      <c r="E2793" s="52" t="s">
        <v>4777</v>
      </c>
      <c r="F2793" s="16"/>
      <c r="G2793" s="16" t="s">
        <v>4776</v>
      </c>
      <c r="H2793" s="16" t="s">
        <v>4778</v>
      </c>
      <c r="I2793" s="16" t="s">
        <v>29374</v>
      </c>
      <c r="J2793" s="16" t="s">
        <v>34487</v>
      </c>
    </row>
    <row r="2794" spans="1:10">
      <c r="A2794" s="16" t="s">
        <v>3203</v>
      </c>
      <c r="B2794" s="52" t="s">
        <v>13503</v>
      </c>
      <c r="C2794" s="16" t="str">
        <f t="shared" si="43"/>
        <v>058 - 118</v>
      </c>
      <c r="D2794" s="52" t="s">
        <v>36059</v>
      </c>
      <c r="E2794" s="52" t="s">
        <v>10753</v>
      </c>
      <c r="F2794" s="16" t="s">
        <v>3204</v>
      </c>
      <c r="G2794" s="16" t="s">
        <v>10752</v>
      </c>
      <c r="H2794" s="16" t="s">
        <v>20396</v>
      </c>
      <c r="I2794" s="16" t="s">
        <v>3205</v>
      </c>
    </row>
    <row r="2795" spans="1:10">
      <c r="A2795" s="16" t="s">
        <v>14685</v>
      </c>
      <c r="B2795" s="52" t="s">
        <v>15743</v>
      </c>
      <c r="C2795" s="16" t="str">
        <f t="shared" si="43"/>
        <v>084 - 015</v>
      </c>
      <c r="D2795" s="52" t="s">
        <v>34487</v>
      </c>
      <c r="E2795" s="52" t="s">
        <v>18698</v>
      </c>
      <c r="F2795" s="16" t="s">
        <v>14686</v>
      </c>
      <c r="G2795" s="16" t="s">
        <v>18697</v>
      </c>
      <c r="H2795" s="16" t="s">
        <v>29917</v>
      </c>
      <c r="I2795" s="16" t="s">
        <v>14687</v>
      </c>
    </row>
    <row r="2796" spans="1:10">
      <c r="A2796" s="16" t="s">
        <v>17213</v>
      </c>
      <c r="B2796" s="52" t="s">
        <v>17840</v>
      </c>
      <c r="C2796" s="16" t="str">
        <f t="shared" si="43"/>
        <v>021 - 812</v>
      </c>
      <c r="D2796" s="52"/>
      <c r="E2796" s="52" t="s">
        <v>14657</v>
      </c>
      <c r="F2796" s="16"/>
      <c r="G2796" s="16" t="s">
        <v>14656</v>
      </c>
      <c r="H2796" s="16" t="s">
        <v>4778</v>
      </c>
      <c r="I2796" s="16" t="s">
        <v>17214</v>
      </c>
      <c r="J2796" s="16" t="s">
        <v>34487</v>
      </c>
    </row>
    <row r="2797" spans="1:10">
      <c r="A2797" s="16" t="s">
        <v>13415</v>
      </c>
      <c r="B2797" s="52" t="s">
        <v>1460</v>
      </c>
      <c r="C2797" s="16" t="str">
        <f t="shared" si="43"/>
        <v>025 - 013</v>
      </c>
      <c r="D2797" s="52" t="s">
        <v>34487</v>
      </c>
      <c r="E2797" s="52" t="s">
        <v>36071</v>
      </c>
      <c r="F2797" s="16" t="s">
        <v>30715</v>
      </c>
      <c r="G2797" s="16" t="s">
        <v>36070</v>
      </c>
      <c r="H2797" s="16" t="s">
        <v>32660</v>
      </c>
      <c r="I2797" s="16" t="s">
        <v>13416</v>
      </c>
    </row>
    <row r="2798" spans="1:10">
      <c r="A2798" s="16" t="s">
        <v>12682</v>
      </c>
      <c r="B2798" s="52" t="s">
        <v>8794</v>
      </c>
      <c r="C2798" s="16" t="str">
        <f t="shared" si="43"/>
        <v>010 - 016</v>
      </c>
      <c r="D2798" s="52" t="s">
        <v>34487</v>
      </c>
      <c r="E2798" s="52" t="s">
        <v>30437</v>
      </c>
      <c r="F2798" s="16" t="s">
        <v>12683</v>
      </c>
      <c r="G2798" s="16" t="s">
        <v>30436</v>
      </c>
      <c r="H2798" s="16" t="s">
        <v>34573</v>
      </c>
      <c r="I2798" s="16" t="s">
        <v>12684</v>
      </c>
    </row>
    <row r="2799" spans="1:10">
      <c r="A2799" s="16" t="s">
        <v>6957</v>
      </c>
      <c r="B2799" s="52" t="s">
        <v>5278</v>
      </c>
      <c r="C2799" s="16" t="str">
        <f t="shared" si="43"/>
        <v>079 - 030</v>
      </c>
      <c r="D2799" s="52" t="s">
        <v>34487</v>
      </c>
      <c r="E2799" s="52" t="s">
        <v>4771</v>
      </c>
      <c r="F2799" s="16" t="s">
        <v>16548</v>
      </c>
      <c r="G2799" s="16" t="s">
        <v>4770</v>
      </c>
      <c r="H2799" s="16" t="s">
        <v>4772</v>
      </c>
      <c r="I2799" s="16" t="s">
        <v>6958</v>
      </c>
    </row>
    <row r="2800" spans="1:10">
      <c r="A2800" s="16" t="s">
        <v>9330</v>
      </c>
      <c r="B2800" s="52" t="s">
        <v>21870</v>
      </c>
      <c r="C2800" s="16" t="str">
        <f t="shared" si="43"/>
        <v>063 - 027</v>
      </c>
      <c r="D2800" s="52" t="s">
        <v>36059</v>
      </c>
      <c r="E2800" s="52" t="s">
        <v>30281</v>
      </c>
      <c r="F2800" s="16" t="s">
        <v>9331</v>
      </c>
      <c r="G2800" s="16" t="s">
        <v>30319</v>
      </c>
      <c r="H2800" s="16" t="s">
        <v>30282</v>
      </c>
      <c r="I2800" s="16" t="s">
        <v>9332</v>
      </c>
    </row>
    <row r="2801" spans="1:10">
      <c r="A2801" s="16" t="s">
        <v>19125</v>
      </c>
      <c r="B2801" s="52" t="s">
        <v>18439</v>
      </c>
      <c r="C2801" s="16" t="str">
        <f t="shared" si="43"/>
        <v>065 - 042</v>
      </c>
      <c r="D2801" s="52" t="s">
        <v>34487</v>
      </c>
      <c r="E2801" s="52" t="s">
        <v>29546</v>
      </c>
      <c r="F2801" s="16" t="s">
        <v>19126</v>
      </c>
      <c r="G2801" s="16" t="s">
        <v>29545</v>
      </c>
      <c r="H2801" s="16" t="s">
        <v>30282</v>
      </c>
      <c r="I2801" s="16" t="s">
        <v>19127</v>
      </c>
    </row>
    <row r="2802" spans="1:10">
      <c r="A2802" s="16" t="s">
        <v>6959</v>
      </c>
      <c r="B2802" s="52" t="s">
        <v>13504</v>
      </c>
      <c r="C2802" s="16" t="str">
        <f t="shared" si="43"/>
        <v>058 - 030</v>
      </c>
      <c r="D2802" s="52" t="s">
        <v>34487</v>
      </c>
      <c r="E2802" s="52" t="s">
        <v>10753</v>
      </c>
      <c r="F2802" s="16" t="s">
        <v>10751</v>
      </c>
      <c r="G2802" s="16" t="s">
        <v>10752</v>
      </c>
      <c r="H2802" s="16" t="s">
        <v>20396</v>
      </c>
      <c r="I2802" s="16" t="s">
        <v>6960</v>
      </c>
    </row>
    <row r="2803" spans="1:10">
      <c r="A2803" s="16" t="s">
        <v>27256</v>
      </c>
      <c r="B2803" s="52" t="s">
        <v>15599</v>
      </c>
      <c r="C2803" s="16" t="str">
        <f t="shared" si="43"/>
        <v>019 - 030</v>
      </c>
      <c r="D2803" s="52" t="s">
        <v>36059</v>
      </c>
      <c r="E2803" s="52" t="s">
        <v>23092</v>
      </c>
      <c r="F2803" s="16" t="s">
        <v>5573</v>
      </c>
      <c r="G2803" s="16" t="s">
        <v>23091</v>
      </c>
      <c r="H2803" s="16" t="s">
        <v>32666</v>
      </c>
      <c r="I2803" s="16" t="s">
        <v>27257</v>
      </c>
    </row>
    <row r="2804" spans="1:10">
      <c r="A2804" s="16" t="s">
        <v>335</v>
      </c>
      <c r="B2804" s="52" t="s">
        <v>32217</v>
      </c>
      <c r="C2804" s="16" t="str">
        <f t="shared" si="43"/>
        <v>001 - 083</v>
      </c>
      <c r="D2804" s="52" t="s">
        <v>36059</v>
      </c>
      <c r="E2804" s="52" t="s">
        <v>37671</v>
      </c>
      <c r="F2804" s="16" t="s">
        <v>35568</v>
      </c>
      <c r="G2804" s="16" t="s">
        <v>37670</v>
      </c>
      <c r="H2804" s="16" t="s">
        <v>10732</v>
      </c>
      <c r="I2804" s="16" t="s">
        <v>336</v>
      </c>
    </row>
    <row r="2805" spans="1:10">
      <c r="A2805" s="16" t="s">
        <v>34152</v>
      </c>
      <c r="B2805" s="52" t="s">
        <v>8843</v>
      </c>
      <c r="C2805" s="16" t="str">
        <f t="shared" si="43"/>
        <v>002 - 042</v>
      </c>
      <c r="D2805" s="52" t="s">
        <v>36059</v>
      </c>
      <c r="E2805" s="52" t="s">
        <v>36066</v>
      </c>
      <c r="F2805" s="16" t="s">
        <v>34153</v>
      </c>
      <c r="G2805" s="16" t="s">
        <v>20457</v>
      </c>
      <c r="H2805" s="16" t="s">
        <v>10732</v>
      </c>
      <c r="I2805" s="16" t="s">
        <v>34154</v>
      </c>
    </row>
    <row r="2806" spans="1:10">
      <c r="A2806" s="16" t="s">
        <v>28525</v>
      </c>
      <c r="B2806" s="52" t="s">
        <v>32725</v>
      </c>
      <c r="C2806" s="16" t="str">
        <f t="shared" si="43"/>
        <v>004 - 069</v>
      </c>
      <c r="D2806" s="52" t="s">
        <v>34487</v>
      </c>
      <c r="E2806" s="52" t="s">
        <v>10758</v>
      </c>
      <c r="F2806" s="16" t="s">
        <v>27830</v>
      </c>
      <c r="G2806" s="16" t="s">
        <v>10757</v>
      </c>
      <c r="H2806" s="16" t="s">
        <v>10732</v>
      </c>
      <c r="I2806" s="16" t="s">
        <v>28526</v>
      </c>
      <c r="J2806" s="16"/>
    </row>
    <row r="2807" spans="1:10">
      <c r="A2807" s="16" t="s">
        <v>29375</v>
      </c>
      <c r="B2807" s="52" t="s">
        <v>32289</v>
      </c>
      <c r="C2807" s="16" t="str">
        <f t="shared" si="43"/>
        <v>017 - 824</v>
      </c>
      <c r="D2807" s="52"/>
      <c r="E2807" s="52" t="s">
        <v>22538</v>
      </c>
      <c r="F2807" s="16"/>
      <c r="G2807" s="16" t="s">
        <v>22537</v>
      </c>
      <c r="H2807" s="16" t="s">
        <v>32666</v>
      </c>
      <c r="I2807" s="16" t="s">
        <v>33390</v>
      </c>
      <c r="J2807" s="16" t="s">
        <v>34487</v>
      </c>
    </row>
    <row r="2808" spans="1:10">
      <c r="A2808" s="16" t="s">
        <v>36274</v>
      </c>
      <c r="B2808" s="52" t="s">
        <v>15600</v>
      </c>
      <c r="C2808" s="16" t="str">
        <f t="shared" si="43"/>
        <v>019 - 840</v>
      </c>
      <c r="D2808" s="52"/>
      <c r="E2808" s="52" t="s">
        <v>23092</v>
      </c>
      <c r="F2808" s="16"/>
      <c r="G2808" s="16" t="s">
        <v>23091</v>
      </c>
      <c r="H2808" s="16" t="s">
        <v>32666</v>
      </c>
      <c r="I2808" s="16" t="s">
        <v>19885</v>
      </c>
      <c r="J2808" s="16" t="s">
        <v>34487</v>
      </c>
    </row>
    <row r="2809" spans="1:10">
      <c r="A2809" s="16" t="s">
        <v>5894</v>
      </c>
      <c r="B2809" s="52" t="s">
        <v>5335</v>
      </c>
      <c r="C2809" s="16" t="str">
        <f t="shared" si="43"/>
        <v>018 - 049</v>
      </c>
      <c r="D2809" s="52" t="s">
        <v>36059</v>
      </c>
      <c r="E2809" s="52" t="s">
        <v>35975</v>
      </c>
      <c r="F2809" s="16" t="s">
        <v>25210</v>
      </c>
      <c r="G2809" s="16" t="s">
        <v>35974</v>
      </c>
      <c r="H2809" s="16" t="s">
        <v>32666</v>
      </c>
      <c r="I2809" s="16" t="s">
        <v>5895</v>
      </c>
    </row>
    <row r="2810" spans="1:10">
      <c r="A2810" s="16" t="s">
        <v>1848</v>
      </c>
      <c r="B2810" s="52" t="s">
        <v>32290</v>
      </c>
      <c r="C2810" s="16" t="str">
        <f t="shared" si="43"/>
        <v>017 - 053</v>
      </c>
      <c r="D2810" s="52" t="s">
        <v>36059</v>
      </c>
      <c r="E2810" s="52" t="s">
        <v>22538</v>
      </c>
      <c r="F2810" s="16" t="s">
        <v>13727</v>
      </c>
      <c r="G2810" s="16" t="s">
        <v>22537</v>
      </c>
      <c r="H2810" s="16" t="s">
        <v>32666</v>
      </c>
      <c r="I2810" s="16" t="s">
        <v>1849</v>
      </c>
    </row>
    <row r="2811" spans="1:10">
      <c r="A2811" s="16" t="s">
        <v>21928</v>
      </c>
      <c r="B2811" s="52" t="s">
        <v>11873</v>
      </c>
      <c r="C2811" s="16" t="str">
        <f t="shared" si="43"/>
        <v>018 - 050</v>
      </c>
      <c r="D2811" s="52" t="s">
        <v>36059</v>
      </c>
      <c r="E2811" s="52" t="s">
        <v>35975</v>
      </c>
      <c r="F2811" s="16" t="s">
        <v>21929</v>
      </c>
      <c r="G2811" s="16" t="s">
        <v>35974</v>
      </c>
      <c r="H2811" s="16" t="s">
        <v>32666</v>
      </c>
      <c r="I2811" s="16" t="s">
        <v>21930</v>
      </c>
    </row>
    <row r="2812" spans="1:10">
      <c r="A2812" s="16" t="s">
        <v>15669</v>
      </c>
      <c r="B2812" s="52" t="s">
        <v>1145</v>
      </c>
      <c r="C2812" s="16" t="str">
        <f t="shared" si="43"/>
        <v>I99 - 512</v>
      </c>
      <c r="D2812" s="52"/>
      <c r="E2812" s="52" t="s">
        <v>10726</v>
      </c>
      <c r="F2812" s="16"/>
      <c r="G2812" s="16" t="s">
        <v>10725</v>
      </c>
      <c r="H2812" s="16" t="s">
        <v>10727</v>
      </c>
      <c r="I2812" s="16" t="s">
        <v>15670</v>
      </c>
    </row>
    <row r="2813" spans="1:10">
      <c r="A2813" s="16" t="s">
        <v>7344</v>
      </c>
      <c r="B2813" s="52" t="s">
        <v>32291</v>
      </c>
      <c r="C2813" s="16" t="str">
        <f t="shared" si="43"/>
        <v>017 - 825</v>
      </c>
      <c r="D2813" s="52"/>
      <c r="E2813" s="52" t="s">
        <v>22538</v>
      </c>
      <c r="F2813" s="16"/>
      <c r="G2813" s="16" t="s">
        <v>22537</v>
      </c>
      <c r="H2813" s="16" t="s">
        <v>32666</v>
      </c>
      <c r="I2813" s="16" t="s">
        <v>12335</v>
      </c>
      <c r="J2813" s="16" t="s">
        <v>34487</v>
      </c>
    </row>
    <row r="2814" spans="1:10">
      <c r="A2814" s="16" t="s">
        <v>27525</v>
      </c>
      <c r="B2814" s="52" t="s">
        <v>1004</v>
      </c>
      <c r="C2814" s="16" t="str">
        <f t="shared" si="43"/>
        <v>013 - 857</v>
      </c>
      <c r="D2814" s="52"/>
      <c r="E2814" s="52" t="s">
        <v>26240</v>
      </c>
      <c r="F2814" s="16"/>
      <c r="G2814" s="16" t="s">
        <v>26239</v>
      </c>
      <c r="H2814" s="16" t="s">
        <v>32666</v>
      </c>
      <c r="I2814" s="16" t="s">
        <v>27526</v>
      </c>
      <c r="J2814" s="16" t="s">
        <v>34487</v>
      </c>
    </row>
    <row r="2815" spans="1:10">
      <c r="A2815" s="16" t="s">
        <v>12862</v>
      </c>
      <c r="B2815" s="52" t="s">
        <v>36992</v>
      </c>
      <c r="C2815" s="16" t="str">
        <f t="shared" si="43"/>
        <v>026 - 017</v>
      </c>
      <c r="D2815" s="52" t="s">
        <v>36059</v>
      </c>
      <c r="E2815" s="52" t="s">
        <v>8857</v>
      </c>
      <c r="F2815" s="16" t="s">
        <v>12863</v>
      </c>
      <c r="G2815" s="16" t="s">
        <v>8856</v>
      </c>
      <c r="H2815" s="16" t="s">
        <v>32660</v>
      </c>
      <c r="I2815" s="16" t="s">
        <v>12864</v>
      </c>
      <c r="J2815" s="16"/>
    </row>
    <row r="2816" spans="1:10">
      <c r="A2816" s="16" t="s">
        <v>35474</v>
      </c>
      <c r="B2816" s="52" t="s">
        <v>2777</v>
      </c>
      <c r="C2816" s="16" t="str">
        <f t="shared" si="43"/>
        <v>003 - 836</v>
      </c>
      <c r="D2816" s="52"/>
      <c r="E2816" s="52" t="s">
        <v>3328</v>
      </c>
      <c r="F2816" s="16"/>
      <c r="G2816" s="16" t="s">
        <v>10731</v>
      </c>
      <c r="H2816" s="16" t="s">
        <v>10732</v>
      </c>
      <c r="I2816" s="16" t="s">
        <v>35475</v>
      </c>
      <c r="J2816" s="16" t="s">
        <v>34487</v>
      </c>
    </row>
    <row r="2817" spans="1:10">
      <c r="A2817" s="16" t="s">
        <v>6944</v>
      </c>
      <c r="B2817" s="52" t="s">
        <v>32292</v>
      </c>
      <c r="C2817" s="16" t="str">
        <f t="shared" ref="C2817:C2880" si="44">MID(A2817,1,3) &amp;" - " &amp;MID(A2817,4,3)</f>
        <v>017 - 054</v>
      </c>
      <c r="D2817" s="52" t="s">
        <v>34487</v>
      </c>
      <c r="E2817" s="52" t="s">
        <v>22538</v>
      </c>
      <c r="F2817" s="16" t="s">
        <v>6945</v>
      </c>
      <c r="G2817" s="16" t="s">
        <v>22537</v>
      </c>
      <c r="H2817" s="16" t="s">
        <v>32666</v>
      </c>
      <c r="I2817" s="16" t="s">
        <v>33771</v>
      </c>
    </row>
    <row r="2818" spans="1:10">
      <c r="A2818" s="16" t="s">
        <v>31769</v>
      </c>
      <c r="B2818" s="52" t="s">
        <v>32293</v>
      </c>
      <c r="C2818" s="16" t="str">
        <f t="shared" si="44"/>
        <v>017 - 826</v>
      </c>
      <c r="D2818" s="52"/>
      <c r="E2818" s="52" t="s">
        <v>22538</v>
      </c>
      <c r="F2818" s="16"/>
      <c r="G2818" s="16" t="s">
        <v>22537</v>
      </c>
      <c r="H2818" s="16" t="s">
        <v>32666</v>
      </c>
      <c r="I2818" s="16" t="s">
        <v>31770</v>
      </c>
      <c r="J2818" s="16" t="s">
        <v>34487</v>
      </c>
    </row>
    <row r="2819" spans="1:10">
      <c r="A2819" s="16" t="s">
        <v>19886</v>
      </c>
      <c r="B2819" s="52" t="s">
        <v>22204</v>
      </c>
      <c r="C2819" s="16" t="str">
        <f t="shared" si="44"/>
        <v>012 - 840</v>
      </c>
      <c r="D2819" s="52"/>
      <c r="E2819" s="52" t="s">
        <v>18879</v>
      </c>
      <c r="F2819" s="16"/>
      <c r="G2819" s="16" t="s">
        <v>26253</v>
      </c>
      <c r="H2819" s="16" t="s">
        <v>32666</v>
      </c>
      <c r="I2819" s="16" t="s">
        <v>19887</v>
      </c>
      <c r="J2819" s="16" t="s">
        <v>34487</v>
      </c>
    </row>
    <row r="2820" spans="1:10">
      <c r="A2820" s="16" t="s">
        <v>33491</v>
      </c>
      <c r="B2820" s="52" t="s">
        <v>4185</v>
      </c>
      <c r="C2820" s="16" t="str">
        <f t="shared" si="44"/>
        <v>022 - 057</v>
      </c>
      <c r="D2820" s="52" t="s">
        <v>34487</v>
      </c>
      <c r="E2820" s="52" t="s">
        <v>4777</v>
      </c>
      <c r="F2820" s="16" t="s">
        <v>26641</v>
      </c>
      <c r="G2820" s="16" t="s">
        <v>4776</v>
      </c>
      <c r="H2820" s="16" t="s">
        <v>4778</v>
      </c>
      <c r="I2820" s="16" t="s">
        <v>33492</v>
      </c>
    </row>
    <row r="2821" spans="1:10">
      <c r="A2821" s="16" t="s">
        <v>23219</v>
      </c>
      <c r="B2821" s="52" t="s">
        <v>4383</v>
      </c>
      <c r="C2821" s="16" t="str">
        <f t="shared" si="44"/>
        <v>080 - 026</v>
      </c>
      <c r="D2821" s="52" t="s">
        <v>34487</v>
      </c>
      <c r="E2821" s="52" t="s">
        <v>1692</v>
      </c>
      <c r="F2821" s="16" t="s">
        <v>23685</v>
      </c>
      <c r="G2821" s="16" t="s">
        <v>1691</v>
      </c>
      <c r="H2821" s="16" t="s">
        <v>4772</v>
      </c>
      <c r="I2821" s="16" t="s">
        <v>23220</v>
      </c>
      <c r="J2821" s="16"/>
    </row>
    <row r="2822" spans="1:10">
      <c r="A2822" s="16" t="s">
        <v>20003</v>
      </c>
      <c r="B2822" s="52" t="s">
        <v>18333</v>
      </c>
      <c r="C2822" s="16" t="str">
        <f t="shared" si="44"/>
        <v>082 - 030</v>
      </c>
      <c r="D2822" s="52" t="s">
        <v>36059</v>
      </c>
      <c r="E2822" s="52" t="s">
        <v>1263</v>
      </c>
      <c r="F2822" s="16" t="s">
        <v>20004</v>
      </c>
      <c r="G2822" s="16" t="s">
        <v>1262</v>
      </c>
      <c r="H2822" s="16" t="s">
        <v>29917</v>
      </c>
      <c r="I2822" s="16" t="s">
        <v>20005</v>
      </c>
      <c r="J2822" s="16"/>
    </row>
    <row r="2823" spans="1:10">
      <c r="A2823" s="16" t="s">
        <v>19379</v>
      </c>
      <c r="B2823" s="52" t="s">
        <v>21871</v>
      </c>
      <c r="C2823" s="16" t="str">
        <f t="shared" si="44"/>
        <v>063 - 028</v>
      </c>
      <c r="D2823" s="52" t="s">
        <v>36059</v>
      </c>
      <c r="E2823" s="52" t="s">
        <v>30281</v>
      </c>
      <c r="F2823" s="16" t="s">
        <v>36821</v>
      </c>
      <c r="G2823" s="16" t="s">
        <v>30319</v>
      </c>
      <c r="H2823" s="16" t="s">
        <v>30282</v>
      </c>
      <c r="I2823" s="16" t="s">
        <v>19380</v>
      </c>
    </row>
    <row r="2824" spans="1:10">
      <c r="A2824" s="16" t="s">
        <v>20181</v>
      </c>
      <c r="B2824" s="52" t="s">
        <v>31855</v>
      </c>
      <c r="C2824" s="16" t="str">
        <f t="shared" si="44"/>
        <v>093 - 014</v>
      </c>
      <c r="D2824" s="52" t="s">
        <v>34487</v>
      </c>
      <c r="E2824" s="52" t="s">
        <v>14112</v>
      </c>
      <c r="F2824" s="16" t="s">
        <v>14110</v>
      </c>
      <c r="G2824" s="16" t="s">
        <v>14111</v>
      </c>
      <c r="H2824" s="16" t="s">
        <v>30334</v>
      </c>
      <c r="I2824" s="16" t="s">
        <v>20182</v>
      </c>
    </row>
    <row r="2825" spans="1:10">
      <c r="A2825" s="16" t="s">
        <v>19690</v>
      </c>
      <c r="B2825" s="52" t="s">
        <v>4186</v>
      </c>
      <c r="C2825" s="16" t="str">
        <f t="shared" si="44"/>
        <v>022 - 058</v>
      </c>
      <c r="D2825" s="52" t="s">
        <v>34487</v>
      </c>
      <c r="E2825" s="52" t="s">
        <v>4777</v>
      </c>
      <c r="F2825" s="16" t="s">
        <v>3661</v>
      </c>
      <c r="G2825" s="16" t="s">
        <v>4776</v>
      </c>
      <c r="H2825" s="16" t="s">
        <v>4778</v>
      </c>
      <c r="I2825" s="16" t="s">
        <v>19691</v>
      </c>
      <c r="J2825" s="16"/>
    </row>
    <row r="2826" spans="1:10">
      <c r="A2826" s="16" t="s">
        <v>18464</v>
      </c>
      <c r="B2826" s="52" t="s">
        <v>1146</v>
      </c>
      <c r="C2826" s="16" t="str">
        <f t="shared" si="44"/>
        <v>I99 - 720</v>
      </c>
      <c r="D2826" s="52"/>
      <c r="E2826" s="52" t="s">
        <v>10726</v>
      </c>
      <c r="F2826" s="16"/>
      <c r="G2826" s="16" t="s">
        <v>10725</v>
      </c>
      <c r="H2826" s="16" t="s">
        <v>10727</v>
      </c>
      <c r="I2826" s="16" t="s">
        <v>18465</v>
      </c>
    </row>
    <row r="2827" spans="1:10">
      <c r="A2827" s="16" t="s">
        <v>13867</v>
      </c>
      <c r="B2827" s="52" t="s">
        <v>33413</v>
      </c>
      <c r="C2827" s="16" t="str">
        <f t="shared" si="44"/>
        <v>005 - 039</v>
      </c>
      <c r="D2827" s="52" t="s">
        <v>36059</v>
      </c>
      <c r="E2827" s="52" t="s">
        <v>18693</v>
      </c>
      <c r="F2827" s="16" t="s">
        <v>784</v>
      </c>
      <c r="G2827" s="16" t="s">
        <v>18692</v>
      </c>
      <c r="H2827" s="16" t="s">
        <v>10732</v>
      </c>
      <c r="I2827" s="16" t="s">
        <v>13868</v>
      </c>
    </row>
    <row r="2828" spans="1:10">
      <c r="A2828" s="16" t="s">
        <v>13020</v>
      </c>
      <c r="B2828" s="52" t="s">
        <v>9579</v>
      </c>
      <c r="C2828" s="16" t="str">
        <f t="shared" si="44"/>
        <v>058 - 031</v>
      </c>
      <c r="D2828" s="52" t="s">
        <v>34487</v>
      </c>
      <c r="E2828" s="52" t="s">
        <v>10753</v>
      </c>
      <c r="F2828" s="16" t="s">
        <v>10751</v>
      </c>
      <c r="G2828" s="16" t="s">
        <v>10752</v>
      </c>
      <c r="H2828" s="16" t="s">
        <v>20396</v>
      </c>
      <c r="I2828" s="16" t="s">
        <v>13021</v>
      </c>
    </row>
    <row r="2829" spans="1:10">
      <c r="A2829" s="16" t="s">
        <v>3770</v>
      </c>
      <c r="B2829" s="52" t="s">
        <v>20068</v>
      </c>
      <c r="C2829" s="16" t="str">
        <f t="shared" si="44"/>
        <v>019 - 031</v>
      </c>
      <c r="D2829" s="52" t="s">
        <v>36059</v>
      </c>
      <c r="E2829" s="52" t="s">
        <v>23092</v>
      </c>
      <c r="F2829" s="16" t="s">
        <v>3771</v>
      </c>
      <c r="G2829" s="16" t="s">
        <v>23091</v>
      </c>
      <c r="H2829" s="16" t="s">
        <v>32666</v>
      </c>
      <c r="I2829" s="16" t="s">
        <v>3772</v>
      </c>
      <c r="J2829" s="16"/>
    </row>
    <row r="2830" spans="1:10">
      <c r="A2830" s="16" t="s">
        <v>21469</v>
      </c>
      <c r="B2830" s="52" t="s">
        <v>1197</v>
      </c>
      <c r="C2830" s="16" t="str">
        <f t="shared" si="44"/>
        <v>043 - 012</v>
      </c>
      <c r="D2830" s="52" t="s">
        <v>34487</v>
      </c>
      <c r="E2830" s="52" t="s">
        <v>36775</v>
      </c>
      <c r="F2830" s="16" t="s">
        <v>21470</v>
      </c>
      <c r="G2830" s="16" t="s">
        <v>27380</v>
      </c>
      <c r="H2830" s="16" t="s">
        <v>20397</v>
      </c>
      <c r="I2830" s="16" t="s">
        <v>21471</v>
      </c>
    </row>
    <row r="2831" spans="1:10">
      <c r="A2831" s="16" t="s">
        <v>30022</v>
      </c>
      <c r="B2831" s="52" t="s">
        <v>4035</v>
      </c>
      <c r="C2831" s="16" t="str">
        <f t="shared" si="44"/>
        <v>053 - 007</v>
      </c>
      <c r="D2831" s="52" t="s">
        <v>34487</v>
      </c>
      <c r="E2831" s="52" t="s">
        <v>36783</v>
      </c>
      <c r="F2831" s="16" t="s">
        <v>33496</v>
      </c>
      <c r="G2831" s="16" t="s">
        <v>36782</v>
      </c>
      <c r="H2831" s="16" t="s">
        <v>30328</v>
      </c>
      <c r="I2831" s="16" t="s">
        <v>33497</v>
      </c>
      <c r="J2831" s="16"/>
    </row>
    <row r="2832" spans="1:10">
      <c r="A2832" s="16" t="s">
        <v>37770</v>
      </c>
      <c r="B2832" s="52" t="s">
        <v>23380</v>
      </c>
      <c r="C2832" s="16" t="str">
        <f t="shared" si="44"/>
        <v>015 - 858</v>
      </c>
      <c r="D2832" s="52"/>
      <c r="E2832" s="52" t="s">
        <v>32665</v>
      </c>
      <c r="F2832" s="16"/>
      <c r="G2832" s="16" t="s">
        <v>32664</v>
      </c>
      <c r="H2832" s="16" t="s">
        <v>32666</v>
      </c>
      <c r="I2832" s="16" t="s">
        <v>37771</v>
      </c>
      <c r="J2832" s="16" t="s">
        <v>34487</v>
      </c>
    </row>
    <row r="2833" spans="1:10">
      <c r="A2833" s="16" t="s">
        <v>23828</v>
      </c>
      <c r="B2833" s="52" t="s">
        <v>36600</v>
      </c>
      <c r="C2833" s="16" t="str">
        <f t="shared" si="44"/>
        <v>015 - 077</v>
      </c>
      <c r="D2833" s="52" t="s">
        <v>36059</v>
      </c>
      <c r="E2833" s="52" t="s">
        <v>32665</v>
      </c>
      <c r="F2833" s="16" t="s">
        <v>23829</v>
      </c>
      <c r="G2833" s="16" t="s">
        <v>32664</v>
      </c>
      <c r="H2833" s="16" t="s">
        <v>32666</v>
      </c>
      <c r="I2833" s="16" t="s">
        <v>19028</v>
      </c>
      <c r="J2833" s="16"/>
    </row>
    <row r="2834" spans="1:10">
      <c r="A2834" s="16" t="s">
        <v>31282</v>
      </c>
      <c r="B2834" s="52" t="s">
        <v>18334</v>
      </c>
      <c r="C2834" s="16" t="str">
        <f t="shared" si="44"/>
        <v>082 - 031</v>
      </c>
      <c r="D2834" s="52" t="s">
        <v>36059</v>
      </c>
      <c r="E2834" s="52" t="s">
        <v>1263</v>
      </c>
      <c r="F2834" s="16" t="s">
        <v>31283</v>
      </c>
      <c r="G2834" s="16" t="s">
        <v>1262</v>
      </c>
      <c r="H2834" s="16" t="s">
        <v>29917</v>
      </c>
      <c r="I2834" s="16" t="s">
        <v>31284</v>
      </c>
      <c r="J2834" s="16"/>
    </row>
    <row r="2835" spans="1:10">
      <c r="A2835" s="16" t="s">
        <v>25101</v>
      </c>
      <c r="B2835" s="52" t="s">
        <v>17148</v>
      </c>
      <c r="C2835" s="16" t="str">
        <f t="shared" si="44"/>
        <v>014 - 021</v>
      </c>
      <c r="D2835" s="52" t="s">
        <v>34487</v>
      </c>
      <c r="E2835" s="52" t="s">
        <v>31453</v>
      </c>
      <c r="F2835" s="16" t="s">
        <v>3370</v>
      </c>
      <c r="G2835" s="16" t="s">
        <v>31452</v>
      </c>
      <c r="H2835" s="16" t="s">
        <v>32666</v>
      </c>
      <c r="I2835" s="16" t="s">
        <v>25102</v>
      </c>
    </row>
    <row r="2836" spans="1:10">
      <c r="A2836" s="16" t="s">
        <v>35868</v>
      </c>
      <c r="B2836" s="52" t="s">
        <v>4384</v>
      </c>
      <c r="C2836" s="16" t="str">
        <f t="shared" si="44"/>
        <v>080 - 027</v>
      </c>
      <c r="D2836" s="52" t="s">
        <v>34487</v>
      </c>
      <c r="E2836" s="52" t="s">
        <v>1692</v>
      </c>
      <c r="F2836" s="16" t="s">
        <v>35869</v>
      </c>
      <c r="G2836" s="16" t="s">
        <v>1691</v>
      </c>
      <c r="H2836" s="16" t="s">
        <v>4772</v>
      </c>
      <c r="I2836" s="16" t="s">
        <v>35870</v>
      </c>
      <c r="J2836" s="16"/>
    </row>
    <row r="2837" spans="1:10">
      <c r="A2837" s="16" t="s">
        <v>8154</v>
      </c>
      <c r="B2837" s="52" t="s">
        <v>35251</v>
      </c>
      <c r="C2837" s="16" t="str">
        <f t="shared" si="44"/>
        <v>001 - 084</v>
      </c>
      <c r="D2837" s="52" t="s">
        <v>34487</v>
      </c>
      <c r="E2837" s="52" t="s">
        <v>37671</v>
      </c>
      <c r="F2837" s="16" t="s">
        <v>35568</v>
      </c>
      <c r="G2837" s="16" t="s">
        <v>37670</v>
      </c>
      <c r="H2837" s="16" t="s">
        <v>10732</v>
      </c>
      <c r="I2837" s="16" t="s">
        <v>8155</v>
      </c>
    </row>
    <row r="2838" spans="1:10">
      <c r="A2838" s="16" t="s">
        <v>4831</v>
      </c>
      <c r="B2838" s="52" t="s">
        <v>35251</v>
      </c>
      <c r="C2838" s="16" t="str">
        <f t="shared" si="44"/>
        <v>001 - 901</v>
      </c>
      <c r="D2838" s="52"/>
      <c r="E2838" s="52" t="s">
        <v>37671</v>
      </c>
      <c r="F2838" s="16"/>
      <c r="G2838" s="16" t="s">
        <v>37670</v>
      </c>
      <c r="H2838" s="16" t="s">
        <v>10732</v>
      </c>
      <c r="I2838" s="16" t="s">
        <v>8155</v>
      </c>
      <c r="J2838" s="16" t="s">
        <v>34487</v>
      </c>
    </row>
    <row r="2839" spans="1:10">
      <c r="A2839" s="16" t="s">
        <v>14217</v>
      </c>
      <c r="B2839" s="52" t="s">
        <v>4187</v>
      </c>
      <c r="C2839" s="16" t="str">
        <f t="shared" si="44"/>
        <v>022 - 059</v>
      </c>
      <c r="D2839" s="52" t="s">
        <v>34487</v>
      </c>
      <c r="E2839" s="52" t="s">
        <v>4777</v>
      </c>
      <c r="F2839" s="16" t="s">
        <v>16232</v>
      </c>
      <c r="G2839" s="16" t="s">
        <v>4776</v>
      </c>
      <c r="H2839" s="16" t="s">
        <v>4778</v>
      </c>
      <c r="I2839" s="16" t="s">
        <v>14218</v>
      </c>
      <c r="J2839" s="16"/>
    </row>
    <row r="2840" spans="1:10">
      <c r="A2840" s="16" t="s">
        <v>12967</v>
      </c>
      <c r="B2840" s="52" t="s">
        <v>19035</v>
      </c>
      <c r="C2840" s="16" t="str">
        <f t="shared" si="44"/>
        <v>027 - 009</v>
      </c>
      <c r="D2840" s="52" t="s">
        <v>36059</v>
      </c>
      <c r="E2840" s="52" t="s">
        <v>16168</v>
      </c>
      <c r="F2840" s="16" t="s">
        <v>25988</v>
      </c>
      <c r="G2840" s="16" t="s">
        <v>16167</v>
      </c>
      <c r="H2840" s="16" t="s">
        <v>32660</v>
      </c>
      <c r="I2840" s="16" t="s">
        <v>12968</v>
      </c>
    </row>
    <row r="2841" spans="1:10">
      <c r="A2841" s="16" t="s">
        <v>19807</v>
      </c>
      <c r="B2841" s="52" t="s">
        <v>22630</v>
      </c>
      <c r="C2841" s="16" t="str">
        <f t="shared" si="44"/>
        <v>028 - 031</v>
      </c>
      <c r="D2841" s="52" t="s">
        <v>36059</v>
      </c>
      <c r="E2841" s="52" t="s">
        <v>32659</v>
      </c>
      <c r="F2841" s="16" t="s">
        <v>13641</v>
      </c>
      <c r="G2841" s="16" t="s">
        <v>32658</v>
      </c>
      <c r="H2841" s="16" t="s">
        <v>32660</v>
      </c>
      <c r="I2841" s="16" t="s">
        <v>9980</v>
      </c>
      <c r="J2841" s="16"/>
    </row>
    <row r="2842" spans="1:10">
      <c r="A2842" s="16" t="s">
        <v>17389</v>
      </c>
      <c r="B2842" s="52" t="s">
        <v>35252</v>
      </c>
      <c r="C2842" s="16" t="str">
        <f t="shared" si="44"/>
        <v>001 - 085</v>
      </c>
      <c r="D2842" s="52" t="s">
        <v>36059</v>
      </c>
      <c r="E2842" s="52" t="s">
        <v>37671</v>
      </c>
      <c r="F2842" s="16" t="s">
        <v>6122</v>
      </c>
      <c r="G2842" s="16" t="s">
        <v>37670</v>
      </c>
      <c r="H2842" s="16" t="s">
        <v>10732</v>
      </c>
      <c r="I2842" s="16" t="s">
        <v>17390</v>
      </c>
    </row>
    <row r="2843" spans="1:10">
      <c r="A2843" s="16" t="s">
        <v>19678</v>
      </c>
      <c r="B2843" s="52" t="s">
        <v>15536</v>
      </c>
      <c r="C2843" s="16" t="str">
        <f t="shared" si="44"/>
        <v>061 - 030</v>
      </c>
      <c r="D2843" s="52" t="s">
        <v>34487</v>
      </c>
      <c r="E2843" s="52" t="s">
        <v>26249</v>
      </c>
      <c r="F2843" s="16" t="s">
        <v>35090</v>
      </c>
      <c r="G2843" s="16" t="s">
        <v>26248</v>
      </c>
      <c r="H2843" s="16" t="s">
        <v>30282</v>
      </c>
      <c r="I2843" s="16" t="s">
        <v>5535</v>
      </c>
      <c r="J2843" s="16"/>
    </row>
    <row r="2844" spans="1:10">
      <c r="A2844" s="16" t="s">
        <v>23402</v>
      </c>
      <c r="B2844" s="52" t="s">
        <v>29226</v>
      </c>
      <c r="C2844" s="16" t="str">
        <f t="shared" si="44"/>
        <v>008 - 021</v>
      </c>
      <c r="D2844" s="52" t="s">
        <v>36059</v>
      </c>
      <c r="E2844" s="52" t="s">
        <v>16664</v>
      </c>
      <c r="F2844" s="16" t="s">
        <v>23403</v>
      </c>
      <c r="G2844" s="16" t="s">
        <v>16663</v>
      </c>
      <c r="H2844" s="16" t="s">
        <v>34573</v>
      </c>
      <c r="I2844" s="16" t="s">
        <v>23404</v>
      </c>
    </row>
    <row r="2845" spans="1:10">
      <c r="A2845" s="16" t="s">
        <v>30400</v>
      </c>
      <c r="B2845" s="52" t="s">
        <v>1147</v>
      </c>
      <c r="C2845" s="16" t="str">
        <f t="shared" si="44"/>
        <v>I99 - 600</v>
      </c>
      <c r="D2845" s="52"/>
      <c r="E2845" s="52" t="s">
        <v>10726</v>
      </c>
      <c r="F2845" s="16"/>
      <c r="G2845" s="16" t="s">
        <v>10725</v>
      </c>
      <c r="H2845" s="16" t="s">
        <v>10727</v>
      </c>
      <c r="I2845" s="16" t="s">
        <v>30401</v>
      </c>
    </row>
    <row r="2846" spans="1:10">
      <c r="A2846" s="16" t="s">
        <v>32720</v>
      </c>
      <c r="B2846" s="52" t="s">
        <v>20971</v>
      </c>
      <c r="C2846" s="16" t="str">
        <f t="shared" si="44"/>
        <v>062 - 024</v>
      </c>
      <c r="D2846" s="52" t="s">
        <v>34487</v>
      </c>
      <c r="E2846" s="52" t="s">
        <v>1277</v>
      </c>
      <c r="F2846" s="16" t="s">
        <v>37762</v>
      </c>
      <c r="G2846" s="16" t="s">
        <v>1276</v>
      </c>
      <c r="H2846" s="16" t="s">
        <v>30282</v>
      </c>
      <c r="I2846" s="16" t="s">
        <v>36763</v>
      </c>
    </row>
    <row r="2847" spans="1:10">
      <c r="A2847" s="16" t="s">
        <v>32065</v>
      </c>
      <c r="B2847" s="52" t="s">
        <v>11254</v>
      </c>
      <c r="C2847" s="16" t="str">
        <f t="shared" si="44"/>
        <v>031 - 709</v>
      </c>
      <c r="D2847" s="52"/>
      <c r="E2847" s="52" t="s">
        <v>7531</v>
      </c>
      <c r="F2847" s="16"/>
      <c r="G2847" s="16" t="s">
        <v>7530</v>
      </c>
      <c r="H2847" s="16" t="s">
        <v>30334</v>
      </c>
      <c r="I2847" s="16" t="s">
        <v>32066</v>
      </c>
      <c r="J2847" s="16" t="s">
        <v>34487</v>
      </c>
    </row>
    <row r="2848" spans="1:10">
      <c r="A2848" s="16" t="s">
        <v>6160</v>
      </c>
      <c r="B2848" s="52" t="s">
        <v>2778</v>
      </c>
      <c r="C2848" s="16" t="str">
        <f t="shared" si="44"/>
        <v>003 - 837</v>
      </c>
      <c r="D2848" s="52"/>
      <c r="E2848" s="52" t="s">
        <v>3328</v>
      </c>
      <c r="F2848" s="16"/>
      <c r="G2848" s="16" t="s">
        <v>10731</v>
      </c>
      <c r="H2848" s="16" t="s">
        <v>10732</v>
      </c>
      <c r="I2848" s="16" t="s">
        <v>6161</v>
      </c>
      <c r="J2848" s="16" t="s">
        <v>34487</v>
      </c>
    </row>
    <row r="2849" spans="1:10">
      <c r="A2849" s="16" t="s">
        <v>33596</v>
      </c>
      <c r="B2849" s="52" t="s">
        <v>30634</v>
      </c>
      <c r="C2849" s="16" t="str">
        <f t="shared" si="44"/>
        <v>001 - 086</v>
      </c>
      <c r="D2849" s="52" t="s">
        <v>36059</v>
      </c>
      <c r="E2849" s="52" t="s">
        <v>37671</v>
      </c>
      <c r="F2849" s="16" t="s">
        <v>33597</v>
      </c>
      <c r="G2849" s="16" t="s">
        <v>37670</v>
      </c>
      <c r="H2849" s="16" t="s">
        <v>10732</v>
      </c>
      <c r="I2849" s="16" t="s">
        <v>33598</v>
      </c>
    </row>
    <row r="2850" spans="1:10">
      <c r="A2850" s="16" t="s">
        <v>23413</v>
      </c>
      <c r="B2850" s="52" t="s">
        <v>8821</v>
      </c>
      <c r="C2850" s="16" t="str">
        <f t="shared" si="44"/>
        <v>077 - 005</v>
      </c>
      <c r="D2850" s="52" t="s">
        <v>34487</v>
      </c>
      <c r="E2850" s="52" t="s">
        <v>36237</v>
      </c>
      <c r="F2850" s="16" t="s">
        <v>6986</v>
      </c>
      <c r="G2850" s="16" t="s">
        <v>36236</v>
      </c>
      <c r="H2850" s="16" t="s">
        <v>13511</v>
      </c>
      <c r="I2850" s="16" t="s">
        <v>23414</v>
      </c>
      <c r="J2850" s="16"/>
    </row>
    <row r="2851" spans="1:10">
      <c r="A2851" s="16" t="s">
        <v>9183</v>
      </c>
      <c r="B2851" s="52" t="s">
        <v>1005</v>
      </c>
      <c r="C2851" s="16" t="str">
        <f t="shared" si="44"/>
        <v>013 - 068</v>
      </c>
      <c r="D2851" s="52" t="s">
        <v>36059</v>
      </c>
      <c r="E2851" s="52" t="s">
        <v>26240</v>
      </c>
      <c r="F2851" s="16" t="s">
        <v>23421</v>
      </c>
      <c r="G2851" s="16" t="s">
        <v>26239</v>
      </c>
      <c r="H2851" s="16" t="s">
        <v>32666</v>
      </c>
      <c r="I2851" s="16" t="s">
        <v>9184</v>
      </c>
    </row>
    <row r="2852" spans="1:10">
      <c r="A2852" s="16" t="s">
        <v>22397</v>
      </c>
      <c r="B2852" s="52" t="s">
        <v>5279</v>
      </c>
      <c r="C2852" s="16" t="str">
        <f t="shared" si="44"/>
        <v>079 - 031</v>
      </c>
      <c r="D2852" s="52" t="s">
        <v>34487</v>
      </c>
      <c r="E2852" s="52" t="s">
        <v>4771</v>
      </c>
      <c r="F2852" s="16" t="s">
        <v>24793</v>
      </c>
      <c r="G2852" s="16" t="s">
        <v>4770</v>
      </c>
      <c r="H2852" s="16" t="s">
        <v>4772</v>
      </c>
      <c r="I2852" s="16" t="s">
        <v>36754</v>
      </c>
      <c r="J2852" s="16" t="s">
        <v>7990</v>
      </c>
    </row>
    <row r="2853" spans="1:10">
      <c r="A2853" s="16" t="s">
        <v>36752</v>
      </c>
      <c r="B2853" s="52" t="s">
        <v>33785</v>
      </c>
      <c r="C2853" s="16" t="str">
        <f t="shared" si="44"/>
        <v>101 - 007</v>
      </c>
      <c r="D2853" s="52" t="s">
        <v>34487</v>
      </c>
      <c r="E2853" s="52" t="s">
        <v>23682</v>
      </c>
      <c r="F2853" s="16" t="s">
        <v>36753</v>
      </c>
      <c r="G2853" s="16" t="s">
        <v>23681</v>
      </c>
      <c r="H2853" s="16" t="s">
        <v>4772</v>
      </c>
      <c r="I2853" s="16" t="s">
        <v>36754</v>
      </c>
    </row>
    <row r="2854" spans="1:10">
      <c r="A2854" s="16" t="s">
        <v>22759</v>
      </c>
      <c r="B2854" s="52" t="s">
        <v>5280</v>
      </c>
      <c r="C2854" s="16" t="str">
        <f t="shared" si="44"/>
        <v>079 - 032</v>
      </c>
      <c r="D2854" s="52" t="s">
        <v>36059</v>
      </c>
      <c r="E2854" s="52" t="s">
        <v>4771</v>
      </c>
      <c r="F2854" s="16" t="s">
        <v>22760</v>
      </c>
      <c r="G2854" s="16" t="s">
        <v>4770</v>
      </c>
      <c r="H2854" s="16" t="s">
        <v>4772</v>
      </c>
      <c r="I2854" s="16" t="s">
        <v>20414</v>
      </c>
      <c r="J2854" s="16" t="s">
        <v>7990</v>
      </c>
    </row>
    <row r="2855" spans="1:10">
      <c r="A2855" s="16" t="s">
        <v>20412</v>
      </c>
      <c r="B2855" s="52" t="s">
        <v>33786</v>
      </c>
      <c r="C2855" s="16" t="str">
        <f t="shared" si="44"/>
        <v>101 - 008</v>
      </c>
      <c r="D2855" s="52" t="s">
        <v>36059</v>
      </c>
      <c r="E2855" s="52" t="s">
        <v>23682</v>
      </c>
      <c r="F2855" s="16" t="s">
        <v>20413</v>
      </c>
      <c r="G2855" s="16" t="s">
        <v>23681</v>
      </c>
      <c r="H2855" s="16" t="s">
        <v>4772</v>
      </c>
      <c r="I2855" s="16" t="s">
        <v>20414</v>
      </c>
      <c r="J2855" s="16"/>
    </row>
    <row r="2856" spans="1:10">
      <c r="A2856" s="16" t="s">
        <v>19604</v>
      </c>
      <c r="B2856" s="52" t="s">
        <v>4188</v>
      </c>
      <c r="C2856" s="16" t="str">
        <f t="shared" si="44"/>
        <v>022 - 060</v>
      </c>
      <c r="D2856" s="52" t="s">
        <v>34487</v>
      </c>
      <c r="E2856" s="52" t="s">
        <v>4777</v>
      </c>
      <c r="F2856" s="16" t="s">
        <v>14358</v>
      </c>
      <c r="G2856" s="16" t="s">
        <v>4776</v>
      </c>
      <c r="H2856" s="16" t="s">
        <v>4778</v>
      </c>
      <c r="I2856" s="16" t="s">
        <v>19605</v>
      </c>
      <c r="J2856" s="16"/>
    </row>
    <row r="2857" spans="1:10">
      <c r="A2857" s="16" t="s">
        <v>12790</v>
      </c>
      <c r="B2857" s="52" t="s">
        <v>23780</v>
      </c>
      <c r="C2857" s="16" t="str">
        <f t="shared" si="44"/>
        <v>016 - 074</v>
      </c>
      <c r="D2857" s="52" t="s">
        <v>34487</v>
      </c>
      <c r="E2857" s="52" t="s">
        <v>10742</v>
      </c>
      <c r="F2857" s="16" t="s">
        <v>12791</v>
      </c>
      <c r="G2857" s="16" t="s">
        <v>10741</v>
      </c>
      <c r="H2857" s="16" t="s">
        <v>32666</v>
      </c>
      <c r="I2857" s="16" t="s">
        <v>12792</v>
      </c>
    </row>
    <row r="2858" spans="1:10">
      <c r="A2858" s="16" t="s">
        <v>10871</v>
      </c>
      <c r="B2858" s="52" t="s">
        <v>14220</v>
      </c>
      <c r="C2858" s="16" t="str">
        <f t="shared" si="44"/>
        <v>009 - 025</v>
      </c>
      <c r="D2858" s="52" t="s">
        <v>34487</v>
      </c>
      <c r="E2858" s="52" t="s">
        <v>26840</v>
      </c>
      <c r="F2858" s="16" t="s">
        <v>10872</v>
      </c>
      <c r="G2858" s="16" t="s">
        <v>26839</v>
      </c>
      <c r="H2858" s="16" t="s">
        <v>34573</v>
      </c>
      <c r="I2858" s="16" t="s">
        <v>10873</v>
      </c>
    </row>
    <row r="2859" spans="1:10">
      <c r="A2859" s="16" t="s">
        <v>16655</v>
      </c>
      <c r="B2859" s="52" t="s">
        <v>23781</v>
      </c>
      <c r="C2859" s="16" t="str">
        <f t="shared" si="44"/>
        <v>016 - 075</v>
      </c>
      <c r="D2859" s="52" t="s">
        <v>36059</v>
      </c>
      <c r="E2859" s="52" t="s">
        <v>10742</v>
      </c>
      <c r="F2859" s="16" t="s">
        <v>32627</v>
      </c>
      <c r="G2859" s="16" t="s">
        <v>10741</v>
      </c>
      <c r="H2859" s="16" t="s">
        <v>32666</v>
      </c>
      <c r="I2859" s="16" t="s">
        <v>16656</v>
      </c>
      <c r="J2859" s="16"/>
    </row>
    <row r="2860" spans="1:10">
      <c r="A2860" s="16" t="s">
        <v>30975</v>
      </c>
      <c r="B2860" s="52" t="s">
        <v>37691</v>
      </c>
      <c r="C2860" s="16" t="str">
        <f t="shared" si="44"/>
        <v>030 - 804</v>
      </c>
      <c r="D2860" s="52"/>
      <c r="E2860" s="52" t="s">
        <v>35970</v>
      </c>
      <c r="F2860" s="16"/>
      <c r="G2860" s="16" t="s">
        <v>35969</v>
      </c>
      <c r="H2860" s="16" t="s">
        <v>30334</v>
      </c>
      <c r="I2860" s="16" t="s">
        <v>30976</v>
      </c>
      <c r="J2860" s="16" t="s">
        <v>34487</v>
      </c>
    </row>
    <row r="2861" spans="1:10">
      <c r="A2861" s="16" t="s">
        <v>35327</v>
      </c>
      <c r="B2861" s="52" t="s">
        <v>1148</v>
      </c>
      <c r="C2861" s="16" t="str">
        <f t="shared" si="44"/>
        <v>I99 - 625</v>
      </c>
      <c r="D2861" s="52"/>
      <c r="E2861" s="52" t="s">
        <v>10726</v>
      </c>
      <c r="F2861" s="16"/>
      <c r="G2861" s="16" t="s">
        <v>10725</v>
      </c>
      <c r="H2861" s="16" t="s">
        <v>10727</v>
      </c>
      <c r="I2861" s="16" t="s">
        <v>35328</v>
      </c>
    </row>
    <row r="2862" spans="1:10">
      <c r="A2862" s="16" t="s">
        <v>10627</v>
      </c>
      <c r="B2862" s="52" t="s">
        <v>1149</v>
      </c>
      <c r="C2862" s="16" t="str">
        <f t="shared" si="44"/>
        <v>S99 - 367</v>
      </c>
      <c r="D2862" s="52"/>
      <c r="E2862" s="52" t="s">
        <v>15509</v>
      </c>
      <c r="F2862" s="16"/>
      <c r="G2862" s="16" t="s">
        <v>10725</v>
      </c>
      <c r="H2862" s="16" t="s">
        <v>10727</v>
      </c>
      <c r="I2862" s="16" t="s">
        <v>10628</v>
      </c>
      <c r="J2862" s="16" t="s">
        <v>7990</v>
      </c>
    </row>
    <row r="2863" spans="1:10">
      <c r="A2863" s="16" t="s">
        <v>21931</v>
      </c>
      <c r="B2863" s="52" t="s">
        <v>22205</v>
      </c>
      <c r="C2863" s="16" t="str">
        <f t="shared" si="44"/>
        <v>012 - 050</v>
      </c>
      <c r="D2863" s="52" t="s">
        <v>36059</v>
      </c>
      <c r="E2863" s="52" t="s">
        <v>18879</v>
      </c>
      <c r="F2863" s="16" t="s">
        <v>34393</v>
      </c>
      <c r="G2863" s="16" t="s">
        <v>26253</v>
      </c>
      <c r="H2863" s="16" t="s">
        <v>32666</v>
      </c>
      <c r="I2863" s="16" t="s">
        <v>21932</v>
      </c>
    </row>
    <row r="2864" spans="1:10">
      <c r="A2864" s="16" t="s">
        <v>27466</v>
      </c>
      <c r="B2864" s="52" t="s">
        <v>33426</v>
      </c>
      <c r="C2864" s="16" t="str">
        <f t="shared" si="44"/>
        <v>015 - 078</v>
      </c>
      <c r="D2864" s="52" t="s">
        <v>36059</v>
      </c>
      <c r="E2864" s="52" t="s">
        <v>32665</v>
      </c>
      <c r="F2864" s="16" t="s">
        <v>30047</v>
      </c>
      <c r="G2864" s="16" t="s">
        <v>32664</v>
      </c>
      <c r="H2864" s="16" t="s">
        <v>32666</v>
      </c>
      <c r="I2864" s="16" t="s">
        <v>27467</v>
      </c>
      <c r="J2864" s="16"/>
    </row>
    <row r="2865" spans="1:10">
      <c r="A2865" s="16" t="s">
        <v>13022</v>
      </c>
      <c r="B2865" s="52" t="s">
        <v>24463</v>
      </c>
      <c r="C2865" s="16" t="str">
        <f t="shared" si="44"/>
        <v>024 - 031</v>
      </c>
      <c r="D2865" s="52" t="s">
        <v>34487</v>
      </c>
      <c r="E2865" s="52" t="s">
        <v>26794</v>
      </c>
      <c r="F2865" s="16" t="s">
        <v>26792</v>
      </c>
      <c r="G2865" s="16" t="s">
        <v>26793</v>
      </c>
      <c r="H2865" s="16" t="s">
        <v>32660</v>
      </c>
      <c r="I2865" s="16" t="s">
        <v>13023</v>
      </c>
      <c r="J2865" s="16"/>
    </row>
    <row r="2866" spans="1:10">
      <c r="A2866" s="16" t="s">
        <v>13185</v>
      </c>
      <c r="B2866" s="52" t="s">
        <v>21718</v>
      </c>
      <c r="C2866" s="16" t="str">
        <f t="shared" si="44"/>
        <v>026 - 018</v>
      </c>
      <c r="D2866" s="52" t="s">
        <v>34487</v>
      </c>
      <c r="E2866" s="52" t="s">
        <v>8857</v>
      </c>
      <c r="F2866" s="16" t="s">
        <v>8855</v>
      </c>
      <c r="G2866" s="16" t="s">
        <v>8856</v>
      </c>
      <c r="H2866" s="16" t="s">
        <v>32660</v>
      </c>
      <c r="I2866" s="16" t="s">
        <v>13186</v>
      </c>
    </row>
    <row r="2867" spans="1:10">
      <c r="A2867" s="16" t="s">
        <v>13807</v>
      </c>
      <c r="B2867" s="52" t="s">
        <v>2779</v>
      </c>
      <c r="C2867" s="16" t="str">
        <f t="shared" si="44"/>
        <v>003 - 838</v>
      </c>
      <c r="D2867" s="52"/>
      <c r="E2867" s="52" t="s">
        <v>3328</v>
      </c>
      <c r="F2867" s="16"/>
      <c r="G2867" s="16" t="s">
        <v>10731</v>
      </c>
      <c r="H2867" s="16" t="s">
        <v>10732</v>
      </c>
      <c r="I2867" s="16" t="s">
        <v>13808</v>
      </c>
      <c r="J2867" s="16" t="s">
        <v>34487</v>
      </c>
    </row>
    <row r="2868" spans="1:10">
      <c r="A2868" s="16" t="s">
        <v>22232</v>
      </c>
      <c r="B2868" s="52" t="s">
        <v>32726</v>
      </c>
      <c r="C2868" s="16" t="str">
        <f t="shared" si="44"/>
        <v>004 - 070</v>
      </c>
      <c r="D2868" s="52" t="s">
        <v>34487</v>
      </c>
      <c r="E2868" s="52" t="s">
        <v>10758</v>
      </c>
      <c r="F2868" s="16" t="s">
        <v>16892</v>
      </c>
      <c r="G2868" s="16" t="s">
        <v>10757</v>
      </c>
      <c r="H2868" s="16" t="s">
        <v>10732</v>
      </c>
      <c r="I2868" s="16" t="s">
        <v>22233</v>
      </c>
    </row>
    <row r="2869" spans="1:10">
      <c r="A2869" s="16" t="s">
        <v>27772</v>
      </c>
      <c r="B2869" s="52" t="s">
        <v>33414</v>
      </c>
      <c r="C2869" s="16" t="str">
        <f t="shared" si="44"/>
        <v>005 - 040</v>
      </c>
      <c r="D2869" s="52" t="s">
        <v>36059</v>
      </c>
      <c r="E2869" s="52" t="s">
        <v>18693</v>
      </c>
      <c r="F2869" s="16" t="s">
        <v>18691</v>
      </c>
      <c r="G2869" s="16" t="s">
        <v>18692</v>
      </c>
      <c r="H2869" s="16" t="s">
        <v>10732</v>
      </c>
      <c r="I2869" s="16" t="s">
        <v>27773</v>
      </c>
    </row>
    <row r="2870" spans="1:10">
      <c r="A2870" s="16" t="s">
        <v>23604</v>
      </c>
      <c r="B2870" s="52" t="s">
        <v>4481</v>
      </c>
      <c r="C2870" s="16" t="str">
        <f t="shared" si="44"/>
        <v>059 - 005</v>
      </c>
      <c r="D2870" s="52" t="s">
        <v>36059</v>
      </c>
      <c r="E2870" s="52" t="s">
        <v>37309</v>
      </c>
      <c r="F2870" s="16" t="s">
        <v>23605</v>
      </c>
      <c r="G2870" s="16" t="s">
        <v>37308</v>
      </c>
      <c r="H2870" s="16" t="s">
        <v>20396</v>
      </c>
      <c r="I2870" s="16" t="s">
        <v>23606</v>
      </c>
      <c r="J2870" s="16"/>
    </row>
    <row r="2871" spans="1:10">
      <c r="A2871" s="16" t="s">
        <v>30353</v>
      </c>
      <c r="B2871" s="52" t="s">
        <v>35093</v>
      </c>
      <c r="C2871" s="16" t="str">
        <f t="shared" si="44"/>
        <v>074 - 005</v>
      </c>
      <c r="D2871" s="52" t="s">
        <v>34487</v>
      </c>
      <c r="E2871" s="52" t="s">
        <v>25935</v>
      </c>
      <c r="F2871" s="16" t="s">
        <v>30354</v>
      </c>
      <c r="G2871" s="16" t="s">
        <v>25933</v>
      </c>
      <c r="H2871" s="16" t="s">
        <v>37422</v>
      </c>
      <c r="I2871" s="16" t="s">
        <v>30355</v>
      </c>
      <c r="J2871" s="16"/>
    </row>
    <row r="2872" spans="1:10">
      <c r="A2872" s="16" t="s">
        <v>3009</v>
      </c>
      <c r="B2872" s="52" t="s">
        <v>8999</v>
      </c>
      <c r="C2872" s="16" t="str">
        <f t="shared" si="44"/>
        <v>054 - 011</v>
      </c>
      <c r="D2872" s="52" t="s">
        <v>34487</v>
      </c>
      <c r="E2872" s="52" t="s">
        <v>30442</v>
      </c>
      <c r="F2872" s="16" t="s">
        <v>3010</v>
      </c>
      <c r="G2872" s="16" t="s">
        <v>30441</v>
      </c>
      <c r="H2872" s="16" t="s">
        <v>1269</v>
      </c>
      <c r="I2872" s="16" t="s">
        <v>3011</v>
      </c>
    </row>
    <row r="2873" spans="1:10">
      <c r="A2873" s="16" t="s">
        <v>28950</v>
      </c>
      <c r="B2873" s="52" t="s">
        <v>2070</v>
      </c>
      <c r="C2873" s="16" t="str">
        <f t="shared" si="44"/>
        <v>I99 - 045</v>
      </c>
      <c r="D2873" s="52"/>
      <c r="E2873" s="52" t="s">
        <v>10726</v>
      </c>
      <c r="F2873" s="16"/>
      <c r="G2873" s="16" t="s">
        <v>10725</v>
      </c>
      <c r="H2873" s="16" t="s">
        <v>10727</v>
      </c>
      <c r="I2873" s="16" t="s">
        <v>28951</v>
      </c>
    </row>
    <row r="2874" spans="1:10">
      <c r="A2874" s="16" t="s">
        <v>21472</v>
      </c>
      <c r="B2874" s="52" t="s">
        <v>9000</v>
      </c>
      <c r="C2874" s="16" t="str">
        <f t="shared" si="44"/>
        <v>054 - 012</v>
      </c>
      <c r="D2874" s="52" t="s">
        <v>34487</v>
      </c>
      <c r="E2874" s="52" t="s">
        <v>30442</v>
      </c>
      <c r="F2874" s="16" t="s">
        <v>21473</v>
      </c>
      <c r="G2874" s="16" t="s">
        <v>30441</v>
      </c>
      <c r="H2874" s="16" t="s">
        <v>1269</v>
      </c>
      <c r="I2874" s="16" t="s">
        <v>21474</v>
      </c>
    </row>
    <row r="2875" spans="1:10">
      <c r="A2875" s="16" t="s">
        <v>1876</v>
      </c>
      <c r="B2875" s="52" t="s">
        <v>9001</v>
      </c>
      <c r="C2875" s="16" t="str">
        <f t="shared" si="44"/>
        <v>054 - 013</v>
      </c>
      <c r="D2875" s="52" t="s">
        <v>34487</v>
      </c>
      <c r="E2875" s="52" t="s">
        <v>30442</v>
      </c>
      <c r="F2875" s="16" t="s">
        <v>1877</v>
      </c>
      <c r="G2875" s="16" t="s">
        <v>30441</v>
      </c>
      <c r="H2875" s="16" t="s">
        <v>1269</v>
      </c>
      <c r="I2875" s="16" t="s">
        <v>1878</v>
      </c>
    </row>
    <row r="2876" spans="1:10">
      <c r="A2876" s="16" t="s">
        <v>13982</v>
      </c>
      <c r="B2876" s="52" t="s">
        <v>13814</v>
      </c>
      <c r="C2876" s="16" t="str">
        <f t="shared" si="44"/>
        <v>068 - 012</v>
      </c>
      <c r="D2876" s="52" t="s">
        <v>36059</v>
      </c>
      <c r="E2876" s="52" t="s">
        <v>34259</v>
      </c>
      <c r="F2876" s="16" t="s">
        <v>13625</v>
      </c>
      <c r="G2876" s="16" t="s">
        <v>21099</v>
      </c>
      <c r="H2876" s="16" t="s">
        <v>15395</v>
      </c>
      <c r="I2876" s="16" t="s">
        <v>13626</v>
      </c>
    </row>
    <row r="2877" spans="1:10">
      <c r="A2877" s="16" t="s">
        <v>15067</v>
      </c>
      <c r="B2877" s="52" t="s">
        <v>22631</v>
      </c>
      <c r="C2877" s="16" t="str">
        <f t="shared" si="44"/>
        <v>028 - 032</v>
      </c>
      <c r="D2877" s="52" t="s">
        <v>36059</v>
      </c>
      <c r="E2877" s="52" t="s">
        <v>32659</v>
      </c>
      <c r="F2877" s="16" t="s">
        <v>15068</v>
      </c>
      <c r="G2877" s="16" t="s">
        <v>32658</v>
      </c>
      <c r="H2877" s="16" t="s">
        <v>32660</v>
      </c>
      <c r="I2877" s="16" t="s">
        <v>15069</v>
      </c>
      <c r="J2877" s="16"/>
    </row>
    <row r="2878" spans="1:10">
      <c r="A2878" s="16" t="s">
        <v>36627</v>
      </c>
      <c r="B2878" s="52" t="s">
        <v>21987</v>
      </c>
      <c r="C2878" s="16" t="str">
        <f t="shared" si="44"/>
        <v>057 - 016</v>
      </c>
      <c r="D2878" s="52" t="s">
        <v>34487</v>
      </c>
      <c r="E2878" s="52" t="s">
        <v>18919</v>
      </c>
      <c r="F2878" s="16" t="s">
        <v>36628</v>
      </c>
      <c r="G2878" s="16" t="s">
        <v>18918</v>
      </c>
      <c r="H2878" s="16" t="s">
        <v>20396</v>
      </c>
      <c r="I2878" s="16" t="s">
        <v>36629</v>
      </c>
    </row>
    <row r="2879" spans="1:10">
      <c r="A2879" s="16" t="s">
        <v>2069</v>
      </c>
      <c r="B2879" s="52" t="s">
        <v>4385</v>
      </c>
      <c r="C2879" s="16" t="str">
        <f t="shared" si="44"/>
        <v>080 - 028</v>
      </c>
      <c r="D2879" s="52" t="s">
        <v>34487</v>
      </c>
      <c r="E2879" s="52" t="s">
        <v>1692</v>
      </c>
      <c r="F2879" s="16" t="s">
        <v>7571</v>
      </c>
      <c r="G2879" s="16" t="s">
        <v>1691</v>
      </c>
      <c r="H2879" s="16" t="s">
        <v>4772</v>
      </c>
      <c r="I2879" s="16" t="s">
        <v>7572</v>
      </c>
    </row>
    <row r="2880" spans="1:10">
      <c r="A2880" s="16" t="s">
        <v>30794</v>
      </c>
      <c r="B2880" s="52" t="s">
        <v>33675</v>
      </c>
      <c r="C2880" s="16" t="str">
        <f t="shared" si="44"/>
        <v>702 - 711</v>
      </c>
      <c r="D2880" s="52"/>
      <c r="E2880" s="52"/>
      <c r="F2880" s="16"/>
      <c r="G2880" s="16" t="s">
        <v>17438</v>
      </c>
      <c r="H2880" s="16" t="s">
        <v>10727</v>
      </c>
      <c r="I2880" s="16" t="s">
        <v>30795</v>
      </c>
      <c r="J2880" s="16" t="s">
        <v>34487</v>
      </c>
    </row>
    <row r="2881" spans="1:10">
      <c r="A2881" s="16" t="s">
        <v>1279</v>
      </c>
      <c r="B2881" s="52" t="s">
        <v>21988</v>
      </c>
      <c r="C2881" s="16" t="str">
        <f t="shared" ref="C2881:C2944" si="45">MID(A2881,1,3) &amp;" - " &amp;MID(A2881,4,3)</f>
        <v>057 - 017</v>
      </c>
      <c r="D2881" s="52" t="s">
        <v>34487</v>
      </c>
      <c r="E2881" s="52" t="s">
        <v>18919</v>
      </c>
      <c r="F2881" s="16" t="s">
        <v>28823</v>
      </c>
      <c r="G2881" s="16" t="s">
        <v>18918</v>
      </c>
      <c r="H2881" s="16" t="s">
        <v>20396</v>
      </c>
      <c r="I2881" s="16" t="s">
        <v>1280</v>
      </c>
    </row>
    <row r="2882" spans="1:10">
      <c r="A2882" s="16" t="s">
        <v>19275</v>
      </c>
      <c r="B2882" s="52" t="s">
        <v>22206</v>
      </c>
      <c r="C2882" s="16" t="str">
        <f t="shared" si="45"/>
        <v>012 - 051</v>
      </c>
      <c r="D2882" s="52" t="s">
        <v>34487</v>
      </c>
      <c r="E2882" s="52" t="s">
        <v>18879</v>
      </c>
      <c r="F2882" s="16" t="s">
        <v>19276</v>
      </c>
      <c r="G2882" s="16" t="s">
        <v>26253</v>
      </c>
      <c r="H2882" s="16" t="s">
        <v>32666</v>
      </c>
      <c r="I2882" s="16" t="s">
        <v>19277</v>
      </c>
    </row>
    <row r="2883" spans="1:10">
      <c r="A2883" s="16" t="s">
        <v>28527</v>
      </c>
      <c r="B2883" s="52" t="s">
        <v>1006</v>
      </c>
      <c r="C2883" s="16" t="str">
        <f t="shared" si="45"/>
        <v>013 - 069</v>
      </c>
      <c r="D2883" s="52" t="s">
        <v>34487</v>
      </c>
      <c r="E2883" s="52" t="s">
        <v>26240</v>
      </c>
      <c r="F2883" s="16" t="s">
        <v>10426</v>
      </c>
      <c r="G2883" s="16" t="s">
        <v>26239</v>
      </c>
      <c r="H2883" s="16" t="s">
        <v>32666</v>
      </c>
      <c r="I2883" s="16" t="s">
        <v>32443</v>
      </c>
      <c r="J2883" s="16" t="s">
        <v>7990</v>
      </c>
    </row>
    <row r="2884" spans="1:10">
      <c r="A2884" s="16" t="s">
        <v>32441</v>
      </c>
      <c r="B2884" s="52" t="s">
        <v>205</v>
      </c>
      <c r="C2884" s="16" t="str">
        <f t="shared" si="45"/>
        <v>097 - 022</v>
      </c>
      <c r="D2884" s="52" t="s">
        <v>34487</v>
      </c>
      <c r="E2884" s="52" t="s">
        <v>26245</v>
      </c>
      <c r="F2884" s="16" t="s">
        <v>32442</v>
      </c>
      <c r="G2884" s="16" t="s">
        <v>26244</v>
      </c>
      <c r="H2884" s="16" t="s">
        <v>32666</v>
      </c>
      <c r="I2884" s="16" t="s">
        <v>32443</v>
      </c>
      <c r="J2884" s="16"/>
    </row>
    <row r="2885" spans="1:10">
      <c r="A2885" s="16" t="s">
        <v>37772</v>
      </c>
      <c r="B2885" s="52" t="s">
        <v>1007</v>
      </c>
      <c r="C2885" s="16" t="str">
        <f t="shared" si="45"/>
        <v>013 - 858</v>
      </c>
      <c r="D2885" s="52"/>
      <c r="E2885" s="52" t="s">
        <v>26240</v>
      </c>
      <c r="F2885" s="16"/>
      <c r="G2885" s="16" t="s">
        <v>26239</v>
      </c>
      <c r="H2885" s="16" t="s">
        <v>32666</v>
      </c>
      <c r="I2885" s="16" t="s">
        <v>37773</v>
      </c>
      <c r="J2885" s="16" t="s">
        <v>34487</v>
      </c>
    </row>
    <row r="2886" spans="1:10">
      <c r="A2886" s="16" t="s">
        <v>2099</v>
      </c>
      <c r="B2886" s="52" t="s">
        <v>1008</v>
      </c>
      <c r="C2886" s="16" t="str">
        <f t="shared" si="45"/>
        <v>013 - 070</v>
      </c>
      <c r="D2886" s="52" t="s">
        <v>34487</v>
      </c>
      <c r="E2886" s="52" t="s">
        <v>26240</v>
      </c>
      <c r="F2886" s="16" t="s">
        <v>36343</v>
      </c>
      <c r="G2886" s="16" t="s">
        <v>26239</v>
      </c>
      <c r="H2886" s="16" t="s">
        <v>32666</v>
      </c>
      <c r="I2886" s="16" t="s">
        <v>2100</v>
      </c>
    </row>
    <row r="2887" spans="1:10">
      <c r="A2887" s="16" t="s">
        <v>30727</v>
      </c>
      <c r="B2887" s="52" t="s">
        <v>29227</v>
      </c>
      <c r="C2887" s="16" t="str">
        <f t="shared" si="45"/>
        <v>008 - 022</v>
      </c>
      <c r="D2887" s="52" t="s">
        <v>36059</v>
      </c>
      <c r="E2887" s="52" t="s">
        <v>16664</v>
      </c>
      <c r="F2887" s="16" t="s">
        <v>23403</v>
      </c>
      <c r="G2887" s="16" t="s">
        <v>16663</v>
      </c>
      <c r="H2887" s="16" t="s">
        <v>34573</v>
      </c>
      <c r="I2887" s="16" t="s">
        <v>30728</v>
      </c>
      <c r="J2887" s="16"/>
    </row>
    <row r="2888" spans="1:10">
      <c r="A2888" s="16" t="s">
        <v>27404</v>
      </c>
      <c r="B2888" s="52" t="s">
        <v>4189</v>
      </c>
      <c r="C2888" s="16" t="str">
        <f t="shared" si="45"/>
        <v>022 - 061</v>
      </c>
      <c r="D2888" s="52" t="s">
        <v>34487</v>
      </c>
      <c r="E2888" s="52" t="s">
        <v>4777</v>
      </c>
      <c r="F2888" s="16" t="s">
        <v>19350</v>
      </c>
      <c r="G2888" s="16" t="s">
        <v>4776</v>
      </c>
      <c r="H2888" s="16" t="s">
        <v>4778</v>
      </c>
      <c r="I2888" s="16" t="s">
        <v>19351</v>
      </c>
    </row>
    <row r="2889" spans="1:10">
      <c r="A2889" s="16" t="s">
        <v>8833</v>
      </c>
      <c r="B2889" s="52" t="s">
        <v>8844</v>
      </c>
      <c r="C2889" s="16" t="str">
        <f t="shared" si="45"/>
        <v>002 - 043</v>
      </c>
      <c r="D2889" s="52" t="s">
        <v>34487</v>
      </c>
      <c r="E2889" s="52" t="s">
        <v>36066</v>
      </c>
      <c r="F2889" s="16" t="s">
        <v>32341</v>
      </c>
      <c r="G2889" s="16" t="s">
        <v>20457</v>
      </c>
      <c r="H2889" s="16" t="s">
        <v>10732</v>
      </c>
      <c r="I2889" s="16" t="s">
        <v>8834</v>
      </c>
    </row>
    <row r="2890" spans="1:10">
      <c r="A2890" s="16" t="s">
        <v>13557</v>
      </c>
      <c r="B2890" s="52" t="s">
        <v>37692</v>
      </c>
      <c r="C2890" s="16" t="str">
        <f t="shared" si="45"/>
        <v>030 - 026</v>
      </c>
      <c r="D2890" s="52" t="s">
        <v>34487</v>
      </c>
      <c r="E2890" s="52" t="s">
        <v>35970</v>
      </c>
      <c r="F2890" s="16" t="s">
        <v>13558</v>
      </c>
      <c r="G2890" s="16" t="s">
        <v>35969</v>
      </c>
      <c r="H2890" s="16" t="s">
        <v>30334</v>
      </c>
      <c r="I2890" s="16" t="s">
        <v>13559</v>
      </c>
      <c r="J2890" s="16"/>
    </row>
    <row r="2891" spans="1:10">
      <c r="A2891" s="16" t="s">
        <v>29032</v>
      </c>
      <c r="B2891" s="52" t="s">
        <v>13995</v>
      </c>
      <c r="C2891" s="16" t="str">
        <f t="shared" si="45"/>
        <v>016 - 076</v>
      </c>
      <c r="D2891" s="52" t="s">
        <v>36059</v>
      </c>
      <c r="E2891" s="52" t="s">
        <v>10742</v>
      </c>
      <c r="F2891" s="16" t="s">
        <v>29833</v>
      </c>
      <c r="G2891" s="16" t="s">
        <v>10741</v>
      </c>
      <c r="H2891" s="16" t="s">
        <v>32666</v>
      </c>
      <c r="I2891" s="16" t="s">
        <v>29033</v>
      </c>
      <c r="J2891" s="16"/>
    </row>
    <row r="2892" spans="1:10">
      <c r="A2892" s="16" t="s">
        <v>26539</v>
      </c>
      <c r="B2892" s="52" t="s">
        <v>32294</v>
      </c>
      <c r="C2892" s="16" t="str">
        <f t="shared" si="45"/>
        <v>017 - 055</v>
      </c>
      <c r="D2892" s="52" t="s">
        <v>34487</v>
      </c>
      <c r="E2892" s="52" t="s">
        <v>22538</v>
      </c>
      <c r="F2892" s="16" t="s">
        <v>27340</v>
      </c>
      <c r="G2892" s="16" t="s">
        <v>22537</v>
      </c>
      <c r="H2892" s="16" t="s">
        <v>32666</v>
      </c>
      <c r="I2892" s="16" t="s">
        <v>22565</v>
      </c>
    </row>
    <row r="2893" spans="1:10">
      <c r="A2893" s="16" t="s">
        <v>4826</v>
      </c>
      <c r="B2893" s="52" t="s">
        <v>32295</v>
      </c>
      <c r="C2893" s="16" t="str">
        <f t="shared" si="45"/>
        <v>017 - 827</v>
      </c>
      <c r="D2893" s="52"/>
      <c r="E2893" s="52" t="s">
        <v>22538</v>
      </c>
      <c r="F2893" s="16"/>
      <c r="G2893" s="16" t="s">
        <v>22537</v>
      </c>
      <c r="H2893" s="16" t="s">
        <v>32666</v>
      </c>
      <c r="I2893" s="16" t="s">
        <v>4827</v>
      </c>
      <c r="J2893" s="16" t="s">
        <v>34487</v>
      </c>
    </row>
    <row r="2894" spans="1:10">
      <c r="A2894" s="16" t="s">
        <v>24404</v>
      </c>
      <c r="B2894" s="52" t="s">
        <v>1009</v>
      </c>
      <c r="C2894" s="16" t="str">
        <f t="shared" si="45"/>
        <v>013 - 859</v>
      </c>
      <c r="D2894" s="52"/>
      <c r="E2894" s="52" t="s">
        <v>26240</v>
      </c>
      <c r="F2894" s="16"/>
      <c r="G2894" s="16" t="s">
        <v>26239</v>
      </c>
      <c r="H2894" s="16" t="s">
        <v>32666</v>
      </c>
      <c r="I2894" s="16" t="s">
        <v>24405</v>
      </c>
      <c r="J2894" s="16" t="s">
        <v>34487</v>
      </c>
    </row>
    <row r="2895" spans="1:10">
      <c r="A2895" s="16" t="s">
        <v>26154</v>
      </c>
      <c r="B2895" s="52" t="s">
        <v>28612</v>
      </c>
      <c r="C2895" s="16" t="str">
        <f t="shared" si="45"/>
        <v>078 - 041</v>
      </c>
      <c r="D2895" s="52" t="s">
        <v>34487</v>
      </c>
      <c r="E2895" s="52" t="s">
        <v>1697</v>
      </c>
      <c r="F2895" s="16" t="s">
        <v>22875</v>
      </c>
      <c r="G2895" s="16" t="s">
        <v>1696</v>
      </c>
      <c r="H2895" s="16" t="s">
        <v>4772</v>
      </c>
      <c r="I2895" s="16" t="s">
        <v>26155</v>
      </c>
      <c r="J2895" s="16"/>
    </row>
    <row r="2896" spans="1:10">
      <c r="A2896" s="16" t="s">
        <v>19270</v>
      </c>
      <c r="B2896" s="52" t="s">
        <v>25471</v>
      </c>
      <c r="C2896" s="16" t="str">
        <f t="shared" si="45"/>
        <v>056 - 021</v>
      </c>
      <c r="D2896" s="52" t="s">
        <v>36059</v>
      </c>
      <c r="E2896" s="52" t="s">
        <v>29533</v>
      </c>
      <c r="F2896" s="16" t="s">
        <v>19271</v>
      </c>
      <c r="G2896" s="16" t="s">
        <v>29532</v>
      </c>
      <c r="H2896" s="16" t="s">
        <v>20396</v>
      </c>
      <c r="I2896" s="16" t="s">
        <v>19272</v>
      </c>
    </row>
    <row r="2897" spans="1:14">
      <c r="A2897" s="16" t="s">
        <v>30408</v>
      </c>
      <c r="B2897" s="52" t="s">
        <v>29345</v>
      </c>
      <c r="C2897" s="16" t="str">
        <f t="shared" si="45"/>
        <v>066 - 034</v>
      </c>
      <c r="D2897" s="52" t="s">
        <v>34487</v>
      </c>
      <c r="E2897" s="52" t="s">
        <v>3383</v>
      </c>
      <c r="F2897" s="16" t="s">
        <v>3400</v>
      </c>
      <c r="G2897" s="16" t="s">
        <v>3382</v>
      </c>
      <c r="H2897" s="16" t="s">
        <v>15395</v>
      </c>
      <c r="I2897" s="16" t="s">
        <v>23166</v>
      </c>
    </row>
    <row r="2898" spans="1:14">
      <c r="A2898" s="16" t="s">
        <v>35035</v>
      </c>
      <c r="B2898" s="52" t="s">
        <v>32279</v>
      </c>
      <c r="C2898" s="16" t="str">
        <f t="shared" si="45"/>
        <v>070 - 019</v>
      </c>
      <c r="D2898" s="52" t="s">
        <v>34487</v>
      </c>
      <c r="E2898" s="52" t="s">
        <v>23672</v>
      </c>
      <c r="F2898" s="16" t="s">
        <v>5711</v>
      </c>
      <c r="G2898" s="16" t="s">
        <v>23671</v>
      </c>
      <c r="H2898" s="16" t="s">
        <v>10748</v>
      </c>
      <c r="I2898" s="16" t="s">
        <v>35036</v>
      </c>
    </row>
    <row r="2899" spans="1:14">
      <c r="A2899" s="16" t="s">
        <v>7885</v>
      </c>
      <c r="B2899" s="52" t="s">
        <v>12876</v>
      </c>
      <c r="C2899" s="16" t="str">
        <f t="shared" si="45"/>
        <v>069 - 023</v>
      </c>
      <c r="D2899" s="52" t="s">
        <v>34487</v>
      </c>
      <c r="E2899" s="52" t="s">
        <v>36727</v>
      </c>
      <c r="F2899" s="16" t="s">
        <v>3090</v>
      </c>
      <c r="G2899" s="16" t="s">
        <v>36726</v>
      </c>
      <c r="H2899" s="16" t="s">
        <v>15395</v>
      </c>
      <c r="I2899" s="16" t="s">
        <v>29431</v>
      </c>
    </row>
    <row r="2900" spans="1:14">
      <c r="A2900" s="16" t="s">
        <v>29613</v>
      </c>
      <c r="B2900" s="52" t="s">
        <v>20717</v>
      </c>
      <c r="C2900" s="16" t="str">
        <f t="shared" si="45"/>
        <v>094 - 016</v>
      </c>
      <c r="D2900" s="52" t="s">
        <v>34487</v>
      </c>
      <c r="E2900" s="52" t="s">
        <v>10747</v>
      </c>
      <c r="F2900" s="16" t="s">
        <v>29614</v>
      </c>
      <c r="G2900" s="16" t="s">
        <v>10746</v>
      </c>
      <c r="H2900" s="16" t="s">
        <v>10748</v>
      </c>
      <c r="I2900" s="16" t="s">
        <v>29615</v>
      </c>
    </row>
    <row r="2901" spans="1:14">
      <c r="A2901" s="16" t="s">
        <v>8240</v>
      </c>
      <c r="B2901" s="52" t="s">
        <v>1198</v>
      </c>
      <c r="C2901" s="16" t="str">
        <f t="shared" si="45"/>
        <v>043 - 013</v>
      </c>
      <c r="D2901" s="52" t="s">
        <v>36059</v>
      </c>
      <c r="E2901" s="52" t="s">
        <v>36775</v>
      </c>
      <c r="F2901" s="16" t="s">
        <v>8241</v>
      </c>
      <c r="G2901" s="16" t="s">
        <v>27380</v>
      </c>
      <c r="H2901" s="16" t="s">
        <v>20397</v>
      </c>
      <c r="I2901" s="16" t="s">
        <v>8242</v>
      </c>
      <c r="J2901" s="16"/>
    </row>
    <row r="2902" spans="1:14">
      <c r="A2902" s="16" t="s">
        <v>13983</v>
      </c>
      <c r="B2902" s="52" t="s">
        <v>13815</v>
      </c>
      <c r="C2902" s="16" t="str">
        <f t="shared" si="45"/>
        <v>068 - 013</v>
      </c>
      <c r="D2902" s="52" t="s">
        <v>36059</v>
      </c>
      <c r="E2902" s="52" t="s">
        <v>34259</v>
      </c>
      <c r="F2902" s="16" t="s">
        <v>1587</v>
      </c>
      <c r="G2902" s="16" t="s">
        <v>21099</v>
      </c>
      <c r="H2902" s="16" t="s">
        <v>15395</v>
      </c>
      <c r="I2902" s="16" t="s">
        <v>13627</v>
      </c>
    </row>
    <row r="2903" spans="1:14">
      <c r="A2903" s="16" t="s">
        <v>22761</v>
      </c>
      <c r="B2903" s="52" t="s">
        <v>9580</v>
      </c>
      <c r="C2903" s="16" t="str">
        <f t="shared" si="45"/>
        <v>058 - 032</v>
      </c>
      <c r="D2903" s="52" t="s">
        <v>36059</v>
      </c>
      <c r="E2903" s="52" t="s">
        <v>10753</v>
      </c>
      <c r="F2903" s="16" t="s">
        <v>22762</v>
      </c>
      <c r="G2903" s="16" t="s">
        <v>10752</v>
      </c>
      <c r="H2903" s="16" t="s">
        <v>20396</v>
      </c>
      <c r="I2903" s="16" t="s">
        <v>22763</v>
      </c>
      <c r="J2903" s="16"/>
    </row>
    <row r="2904" spans="1:14">
      <c r="A2904" s="16" t="s">
        <v>30409</v>
      </c>
      <c r="B2904" s="52" t="s">
        <v>29346</v>
      </c>
      <c r="C2904" s="16" t="str">
        <f t="shared" si="45"/>
        <v>066 - 035</v>
      </c>
      <c r="D2904" s="52" t="s">
        <v>34487</v>
      </c>
      <c r="E2904" s="52" t="s">
        <v>3383</v>
      </c>
      <c r="F2904" s="16" t="s">
        <v>3387</v>
      </c>
      <c r="G2904" s="16" t="s">
        <v>3382</v>
      </c>
      <c r="H2904" s="16" t="s">
        <v>15395</v>
      </c>
      <c r="I2904" s="16" t="s">
        <v>23167</v>
      </c>
    </row>
    <row r="2905" spans="1:14">
      <c r="A2905" s="16" t="s">
        <v>13984</v>
      </c>
      <c r="B2905" s="52" t="s">
        <v>13816</v>
      </c>
      <c r="C2905" s="16" t="str">
        <f t="shared" si="45"/>
        <v>068 - 014</v>
      </c>
      <c r="D2905" s="52" t="s">
        <v>34487</v>
      </c>
      <c r="E2905" s="52" t="s">
        <v>34259</v>
      </c>
      <c r="F2905" s="16" t="s">
        <v>1587</v>
      </c>
      <c r="G2905" s="16" t="s">
        <v>21099</v>
      </c>
      <c r="H2905" s="16" t="s">
        <v>15395</v>
      </c>
      <c r="I2905" s="16" t="s">
        <v>13628</v>
      </c>
    </row>
    <row r="2906" spans="1:14">
      <c r="A2906" s="16" t="s">
        <v>222</v>
      </c>
      <c r="B2906" s="52" t="s">
        <v>25472</v>
      </c>
      <c r="C2906" s="16" t="str">
        <f t="shared" si="45"/>
        <v>056 - 022</v>
      </c>
      <c r="D2906" s="52" t="s">
        <v>36059</v>
      </c>
      <c r="E2906" s="52" t="s">
        <v>29533</v>
      </c>
      <c r="F2906" s="16" t="s">
        <v>13648</v>
      </c>
      <c r="G2906" s="16" t="s">
        <v>29532</v>
      </c>
      <c r="H2906" s="16" t="s">
        <v>20396</v>
      </c>
      <c r="I2906" s="16" t="s">
        <v>223</v>
      </c>
      <c r="J2906" s="16"/>
    </row>
    <row r="2907" spans="1:14">
      <c r="A2907" s="16" t="s">
        <v>34729</v>
      </c>
      <c r="B2907" s="52" t="s">
        <v>31679</v>
      </c>
      <c r="C2907" s="16" t="str">
        <f t="shared" si="45"/>
        <v>067 - 017</v>
      </c>
      <c r="D2907" s="52" t="s">
        <v>34487</v>
      </c>
      <c r="E2907" s="52" t="s">
        <v>34404</v>
      </c>
      <c r="F2907" s="16" t="s">
        <v>16444</v>
      </c>
      <c r="G2907" s="16" t="s">
        <v>34403</v>
      </c>
      <c r="H2907" s="16" t="s">
        <v>15395</v>
      </c>
      <c r="I2907" s="16" t="s">
        <v>23442</v>
      </c>
      <c r="J2907" s="16"/>
      <c r="N2907" t="s">
        <v>30550</v>
      </c>
    </row>
    <row r="2908" spans="1:14">
      <c r="A2908" s="16" t="s">
        <v>5582</v>
      </c>
      <c r="B2908" s="52" t="s">
        <v>18431</v>
      </c>
      <c r="C2908" s="16" t="str">
        <f t="shared" si="45"/>
        <v>040 - 009</v>
      </c>
      <c r="D2908" s="52" t="s">
        <v>34487</v>
      </c>
      <c r="E2908" s="52" t="s">
        <v>32809</v>
      </c>
      <c r="F2908" s="16" t="s">
        <v>5583</v>
      </c>
      <c r="G2908" s="16" t="s">
        <v>32808</v>
      </c>
      <c r="H2908" s="16" t="s">
        <v>35981</v>
      </c>
      <c r="I2908" s="16" t="s">
        <v>5584</v>
      </c>
      <c r="J2908" s="16"/>
    </row>
    <row r="2909" spans="1:14">
      <c r="A2909" s="16" t="s">
        <v>24416</v>
      </c>
      <c r="B2909" s="52" t="s">
        <v>35283</v>
      </c>
      <c r="C2909" s="16" t="str">
        <f t="shared" si="45"/>
        <v>051 - 016</v>
      </c>
      <c r="D2909" s="52" t="s">
        <v>36059</v>
      </c>
      <c r="E2909" s="52" t="s">
        <v>31110</v>
      </c>
      <c r="F2909" s="16" t="s">
        <v>24417</v>
      </c>
      <c r="G2909" s="16" t="s">
        <v>31109</v>
      </c>
      <c r="H2909" s="16" t="s">
        <v>30328</v>
      </c>
      <c r="I2909" s="16" t="s">
        <v>24418</v>
      </c>
    </row>
    <row r="2910" spans="1:14">
      <c r="A2910" s="16" t="s">
        <v>13010</v>
      </c>
      <c r="B2910" s="52" t="s">
        <v>35134</v>
      </c>
      <c r="C2910" s="16" t="str">
        <f t="shared" si="45"/>
        <v>062 - 802</v>
      </c>
      <c r="D2910" s="52"/>
      <c r="E2910" s="52" t="s">
        <v>1277</v>
      </c>
      <c r="F2910" s="16"/>
      <c r="G2910" s="16" t="s">
        <v>1276</v>
      </c>
      <c r="H2910" s="16" t="s">
        <v>30282</v>
      </c>
      <c r="I2910" s="16" t="s">
        <v>13011</v>
      </c>
      <c r="J2910" s="16" t="s">
        <v>34487</v>
      </c>
    </row>
    <row r="2911" spans="1:14">
      <c r="A2911" s="16" t="s">
        <v>7886</v>
      </c>
      <c r="B2911" s="52" t="s">
        <v>12245</v>
      </c>
      <c r="C2911" s="16" t="str">
        <f t="shared" si="45"/>
        <v>069 - 024</v>
      </c>
      <c r="D2911" s="52" t="s">
        <v>34487</v>
      </c>
      <c r="E2911" s="52" t="s">
        <v>36727</v>
      </c>
      <c r="F2911" s="16" t="s">
        <v>24768</v>
      </c>
      <c r="G2911" s="16" t="s">
        <v>36726</v>
      </c>
      <c r="H2911" s="16" t="s">
        <v>15395</v>
      </c>
      <c r="I2911" s="16" t="s">
        <v>24782</v>
      </c>
    </row>
    <row r="2912" spans="1:14">
      <c r="A2912" s="16" t="s">
        <v>21852</v>
      </c>
      <c r="B2912" s="52" t="s">
        <v>4036</v>
      </c>
      <c r="C2912" s="16" t="str">
        <f t="shared" si="45"/>
        <v>053 - 008</v>
      </c>
      <c r="D2912" s="52" t="s">
        <v>34487</v>
      </c>
      <c r="E2912" s="52" t="s">
        <v>36783</v>
      </c>
      <c r="F2912" s="16" t="s">
        <v>21853</v>
      </c>
      <c r="G2912" s="16" t="s">
        <v>36782</v>
      </c>
      <c r="H2912" s="16" t="s">
        <v>30328</v>
      </c>
      <c r="I2912" s="16" t="s">
        <v>21854</v>
      </c>
    </row>
    <row r="2913" spans="1:10">
      <c r="A2913" s="16" t="s">
        <v>30410</v>
      </c>
      <c r="B2913" s="52" t="s">
        <v>17716</v>
      </c>
      <c r="C2913" s="16" t="str">
        <f t="shared" si="45"/>
        <v>066 - 036</v>
      </c>
      <c r="D2913" s="52" t="s">
        <v>34487</v>
      </c>
      <c r="E2913" s="52" t="s">
        <v>3383</v>
      </c>
      <c r="F2913" s="16" t="s">
        <v>2489</v>
      </c>
      <c r="G2913" s="16" t="s">
        <v>3382</v>
      </c>
      <c r="H2913" s="16" t="s">
        <v>15395</v>
      </c>
      <c r="I2913" s="16" t="s">
        <v>2490</v>
      </c>
    </row>
    <row r="2914" spans="1:10">
      <c r="A2914" s="16" t="s">
        <v>34400</v>
      </c>
      <c r="B2914" s="52" t="s">
        <v>9581</v>
      </c>
      <c r="C2914" s="16" t="str">
        <f t="shared" si="45"/>
        <v>058 - 033</v>
      </c>
      <c r="D2914" s="52" t="s">
        <v>36059</v>
      </c>
      <c r="E2914" s="52" t="s">
        <v>10753</v>
      </c>
      <c r="F2914" s="16" t="s">
        <v>25782</v>
      </c>
      <c r="G2914" s="16" t="s">
        <v>10752</v>
      </c>
      <c r="H2914" s="16" t="s">
        <v>20396</v>
      </c>
      <c r="I2914" s="16" t="s">
        <v>34401</v>
      </c>
      <c r="J2914" s="16"/>
    </row>
    <row r="2915" spans="1:10">
      <c r="A2915" s="16" t="s">
        <v>33194</v>
      </c>
      <c r="B2915" s="52" t="s">
        <v>17149</v>
      </c>
      <c r="C2915" s="16" t="str">
        <f t="shared" si="45"/>
        <v>014 - 022</v>
      </c>
      <c r="D2915" s="52" t="s">
        <v>34487</v>
      </c>
      <c r="E2915" s="52" t="s">
        <v>31453</v>
      </c>
      <c r="F2915" s="16" t="s">
        <v>3370</v>
      </c>
      <c r="G2915" s="16" t="s">
        <v>31452</v>
      </c>
      <c r="H2915" s="16" t="s">
        <v>32666</v>
      </c>
      <c r="I2915" s="16" t="s">
        <v>33195</v>
      </c>
      <c r="J2915" s="16"/>
    </row>
    <row r="2916" spans="1:10">
      <c r="A2916" s="16" t="s">
        <v>3034</v>
      </c>
      <c r="B2916" s="52" t="s">
        <v>32296</v>
      </c>
      <c r="C2916" s="16" t="str">
        <f t="shared" si="45"/>
        <v>017 - 828</v>
      </c>
      <c r="D2916" s="52"/>
      <c r="E2916" s="52" t="s">
        <v>22538</v>
      </c>
      <c r="F2916" s="16"/>
      <c r="G2916" s="16" t="s">
        <v>22537</v>
      </c>
      <c r="H2916" s="16" t="s">
        <v>32666</v>
      </c>
      <c r="I2916" s="16" t="s">
        <v>3035</v>
      </c>
      <c r="J2916" s="16" t="s">
        <v>34487</v>
      </c>
    </row>
    <row r="2917" spans="1:10">
      <c r="A2917" s="16" t="s">
        <v>26390</v>
      </c>
      <c r="B2917" s="52" t="s">
        <v>1010</v>
      </c>
      <c r="C2917" s="16" t="str">
        <f t="shared" si="45"/>
        <v>013 - 071</v>
      </c>
      <c r="D2917" s="52" t="s">
        <v>34487</v>
      </c>
      <c r="E2917" s="52" t="s">
        <v>26240</v>
      </c>
      <c r="F2917" s="16" t="s">
        <v>30667</v>
      </c>
      <c r="G2917" s="16" t="s">
        <v>26239</v>
      </c>
      <c r="H2917" s="16" t="s">
        <v>32666</v>
      </c>
      <c r="I2917" s="16" t="s">
        <v>26391</v>
      </c>
    </row>
    <row r="2918" spans="1:10">
      <c r="A2918" s="16" t="s">
        <v>26224</v>
      </c>
      <c r="B2918" s="52" t="s">
        <v>36653</v>
      </c>
      <c r="C2918" s="16" t="str">
        <f t="shared" si="45"/>
        <v>701 - 704</v>
      </c>
      <c r="D2918" s="52"/>
      <c r="E2918" s="52"/>
      <c r="F2918" s="16"/>
      <c r="G2918" s="16" t="s">
        <v>17441</v>
      </c>
      <c r="H2918" s="16" t="s">
        <v>10727</v>
      </c>
      <c r="I2918" s="16" t="s">
        <v>26225</v>
      </c>
      <c r="J2918" s="16" t="s">
        <v>34487</v>
      </c>
    </row>
    <row r="2919" spans="1:10">
      <c r="A2919" s="16" t="s">
        <v>4302</v>
      </c>
      <c r="B2919" s="52" t="s">
        <v>31856</v>
      </c>
      <c r="C2919" s="16" t="str">
        <f t="shared" si="45"/>
        <v>093 - 015</v>
      </c>
      <c r="D2919" s="52" t="s">
        <v>34487</v>
      </c>
      <c r="E2919" s="52" t="s">
        <v>14112</v>
      </c>
      <c r="F2919" s="16" t="s">
        <v>14110</v>
      </c>
      <c r="G2919" s="16" t="s">
        <v>14111</v>
      </c>
      <c r="H2919" s="16" t="s">
        <v>30334</v>
      </c>
      <c r="I2919" s="16" t="s">
        <v>4303</v>
      </c>
    </row>
    <row r="2920" spans="1:10">
      <c r="A2920" s="16" t="s">
        <v>19481</v>
      </c>
      <c r="B2920" s="52" t="s">
        <v>31886</v>
      </c>
      <c r="C2920" s="16" t="str">
        <f t="shared" si="45"/>
        <v>093 - 016</v>
      </c>
      <c r="D2920" s="52" t="s">
        <v>34487</v>
      </c>
      <c r="E2920" s="52" t="s">
        <v>14112</v>
      </c>
      <c r="F2920" s="16" t="s">
        <v>10897</v>
      </c>
      <c r="G2920" s="16" t="s">
        <v>14111</v>
      </c>
      <c r="H2920" s="16" t="s">
        <v>30334</v>
      </c>
      <c r="I2920" s="16" t="s">
        <v>19482</v>
      </c>
    </row>
    <row r="2921" spans="1:10">
      <c r="A2921" s="16" t="s">
        <v>7815</v>
      </c>
      <c r="B2921" s="52" t="s">
        <v>32727</v>
      </c>
      <c r="C2921" s="16" t="str">
        <f t="shared" si="45"/>
        <v>004 - 071</v>
      </c>
      <c r="D2921" s="52" t="s">
        <v>36059</v>
      </c>
      <c r="E2921" s="52" t="s">
        <v>10758</v>
      </c>
      <c r="F2921" s="16" t="s">
        <v>27830</v>
      </c>
      <c r="G2921" s="16" t="s">
        <v>10757</v>
      </c>
      <c r="H2921" s="16" t="s">
        <v>10732</v>
      </c>
      <c r="I2921" s="16" t="s">
        <v>7816</v>
      </c>
    </row>
    <row r="2922" spans="1:10">
      <c r="A2922" s="16" t="s">
        <v>18533</v>
      </c>
      <c r="B2922" s="52" t="s">
        <v>30635</v>
      </c>
      <c r="C2922" s="16" t="str">
        <f t="shared" si="45"/>
        <v>001 - 087</v>
      </c>
      <c r="D2922" s="52" t="s">
        <v>34487</v>
      </c>
      <c r="E2922" s="52" t="s">
        <v>37671</v>
      </c>
      <c r="F2922" s="16" t="s">
        <v>6454</v>
      </c>
      <c r="G2922" s="16" t="s">
        <v>37670</v>
      </c>
      <c r="H2922" s="16" t="s">
        <v>10732</v>
      </c>
      <c r="I2922" s="16" t="s">
        <v>18534</v>
      </c>
    </row>
    <row r="2923" spans="1:10">
      <c r="A2923" s="16" t="s">
        <v>5953</v>
      </c>
      <c r="B2923" s="52" t="s">
        <v>4190</v>
      </c>
      <c r="C2923" s="16" t="str">
        <f t="shared" si="45"/>
        <v>022 - 062</v>
      </c>
      <c r="D2923" s="52" t="s">
        <v>34487</v>
      </c>
      <c r="E2923" s="52" t="s">
        <v>4777</v>
      </c>
      <c r="F2923" s="16" t="s">
        <v>5954</v>
      </c>
      <c r="G2923" s="16" t="s">
        <v>4776</v>
      </c>
      <c r="H2923" s="16" t="s">
        <v>4778</v>
      </c>
      <c r="I2923" s="16" t="s">
        <v>5955</v>
      </c>
    </row>
    <row r="2924" spans="1:10">
      <c r="A2924" s="16" t="s">
        <v>33309</v>
      </c>
      <c r="B2924" s="52" t="s">
        <v>28613</v>
      </c>
      <c r="C2924" s="16" t="str">
        <f t="shared" si="45"/>
        <v>078 - 042</v>
      </c>
      <c r="D2924" s="52" t="s">
        <v>34487</v>
      </c>
      <c r="E2924" s="52" t="s">
        <v>1697</v>
      </c>
      <c r="F2924" s="16" t="s">
        <v>32888</v>
      </c>
      <c r="G2924" s="16" t="s">
        <v>1696</v>
      </c>
      <c r="H2924" s="16" t="s">
        <v>4772</v>
      </c>
      <c r="I2924" s="16" t="s">
        <v>33310</v>
      </c>
    </row>
    <row r="2925" spans="1:10">
      <c r="A2925" s="16" t="s">
        <v>12653</v>
      </c>
      <c r="B2925" s="52" t="s">
        <v>22207</v>
      </c>
      <c r="C2925" s="16" t="str">
        <f t="shared" si="45"/>
        <v>012 - 052</v>
      </c>
      <c r="D2925" s="52" t="s">
        <v>34487</v>
      </c>
      <c r="E2925" s="52" t="s">
        <v>18879</v>
      </c>
      <c r="F2925" s="16" t="s">
        <v>6913</v>
      </c>
      <c r="G2925" s="16" t="s">
        <v>26253</v>
      </c>
      <c r="H2925" s="16" t="s">
        <v>32666</v>
      </c>
      <c r="I2925" s="16" t="s">
        <v>28093</v>
      </c>
      <c r="J2925" s="16"/>
    </row>
    <row r="2926" spans="1:10">
      <c r="A2926" s="16" t="s">
        <v>36285</v>
      </c>
      <c r="B2926" s="52" t="s">
        <v>18357</v>
      </c>
      <c r="C2926" s="16" t="str">
        <f t="shared" si="45"/>
        <v>022 - 063</v>
      </c>
      <c r="D2926" s="52" t="s">
        <v>34487</v>
      </c>
      <c r="E2926" s="52" t="s">
        <v>4777</v>
      </c>
      <c r="F2926" s="16" t="s">
        <v>14358</v>
      </c>
      <c r="G2926" s="16" t="s">
        <v>4776</v>
      </c>
      <c r="H2926" s="16" t="s">
        <v>4778</v>
      </c>
      <c r="I2926" s="16" t="s">
        <v>36286</v>
      </c>
    </row>
    <row r="2927" spans="1:10">
      <c r="A2927" s="16" t="s">
        <v>8942</v>
      </c>
      <c r="B2927" s="52" t="s">
        <v>32297</v>
      </c>
      <c r="C2927" s="16" t="str">
        <f t="shared" si="45"/>
        <v>017 - 829</v>
      </c>
      <c r="D2927" s="52"/>
      <c r="E2927" s="52" t="s">
        <v>22538</v>
      </c>
      <c r="F2927" s="16"/>
      <c r="G2927" s="16" t="s">
        <v>22537</v>
      </c>
      <c r="H2927" s="16" t="s">
        <v>32666</v>
      </c>
      <c r="I2927" s="16" t="s">
        <v>8943</v>
      </c>
      <c r="J2927" s="16" t="s">
        <v>34487</v>
      </c>
    </row>
    <row r="2928" spans="1:10">
      <c r="A2928" s="16" t="s">
        <v>4557</v>
      </c>
      <c r="B2928" s="52" t="s">
        <v>17841</v>
      </c>
      <c r="C2928" s="16" t="str">
        <f t="shared" si="45"/>
        <v>021 - 813</v>
      </c>
      <c r="D2928" s="52"/>
      <c r="E2928" s="52" t="s">
        <v>14657</v>
      </c>
      <c r="F2928" s="16"/>
      <c r="G2928" s="16" t="s">
        <v>14656</v>
      </c>
      <c r="H2928" s="16" t="s">
        <v>4778</v>
      </c>
      <c r="I2928" s="16" t="s">
        <v>4558</v>
      </c>
      <c r="J2928" s="16" t="s">
        <v>34487</v>
      </c>
    </row>
    <row r="2929" spans="1:10">
      <c r="A2929" s="16" t="s">
        <v>10528</v>
      </c>
      <c r="B2929" s="52" t="s">
        <v>13996</v>
      </c>
      <c r="C2929" s="16" t="str">
        <f t="shared" si="45"/>
        <v>016 - 077</v>
      </c>
      <c r="D2929" s="52" t="s">
        <v>34487</v>
      </c>
      <c r="E2929" s="52" t="s">
        <v>10742</v>
      </c>
      <c r="F2929" s="16" t="s">
        <v>10529</v>
      </c>
      <c r="G2929" s="16" t="s">
        <v>10741</v>
      </c>
      <c r="H2929" s="16" t="s">
        <v>32666</v>
      </c>
      <c r="I2929" s="16" t="s">
        <v>10280</v>
      </c>
      <c r="J2929" s="16"/>
    </row>
    <row r="2930" spans="1:10">
      <c r="A2930" s="16" t="s">
        <v>26056</v>
      </c>
      <c r="B2930" s="52" t="s">
        <v>30636</v>
      </c>
      <c r="C2930" s="16" t="str">
        <f t="shared" si="45"/>
        <v>001 - 088</v>
      </c>
      <c r="D2930" s="52" t="s">
        <v>34487</v>
      </c>
      <c r="E2930" s="52" t="s">
        <v>37671</v>
      </c>
      <c r="F2930" s="16" t="s">
        <v>4160</v>
      </c>
      <c r="G2930" s="16" t="s">
        <v>37670</v>
      </c>
      <c r="H2930" s="16" t="s">
        <v>10732</v>
      </c>
      <c r="I2930" s="16" t="s">
        <v>26057</v>
      </c>
    </row>
    <row r="2931" spans="1:10">
      <c r="A2931" s="16" t="s">
        <v>26090</v>
      </c>
      <c r="B2931" s="52" t="s">
        <v>33427</v>
      </c>
      <c r="C2931" s="16" t="str">
        <f t="shared" si="45"/>
        <v>015 - 859</v>
      </c>
      <c r="D2931" s="52"/>
      <c r="E2931" s="52" t="s">
        <v>32665</v>
      </c>
      <c r="F2931" s="16"/>
      <c r="G2931" s="16" t="s">
        <v>32664</v>
      </c>
      <c r="H2931" s="16" t="s">
        <v>32666</v>
      </c>
      <c r="I2931" s="16" t="s">
        <v>26091</v>
      </c>
      <c r="J2931" s="16" t="s">
        <v>34487</v>
      </c>
    </row>
    <row r="2932" spans="1:10">
      <c r="A2932" s="16" t="s">
        <v>14202</v>
      </c>
      <c r="B2932" s="52" t="s">
        <v>30637</v>
      </c>
      <c r="C2932" s="16" t="str">
        <f t="shared" si="45"/>
        <v>001 - 089</v>
      </c>
      <c r="D2932" s="52" t="s">
        <v>34487</v>
      </c>
      <c r="E2932" s="52" t="s">
        <v>37671</v>
      </c>
      <c r="F2932" s="16" t="s">
        <v>6454</v>
      </c>
      <c r="G2932" s="16" t="s">
        <v>37670</v>
      </c>
      <c r="H2932" s="16" t="s">
        <v>10732</v>
      </c>
      <c r="I2932" s="16" t="s">
        <v>6012</v>
      </c>
    </row>
    <row r="2933" spans="1:10">
      <c r="A2933" s="16" t="s">
        <v>17171</v>
      </c>
      <c r="B2933" s="52" t="s">
        <v>30637</v>
      </c>
      <c r="C2933" s="16" t="str">
        <f t="shared" si="45"/>
        <v>001 - 902</v>
      </c>
      <c r="D2933" s="52"/>
      <c r="E2933" s="52" t="s">
        <v>37671</v>
      </c>
      <c r="F2933" s="16"/>
      <c r="G2933" s="16" t="s">
        <v>37670</v>
      </c>
      <c r="H2933" s="16" t="s">
        <v>10732</v>
      </c>
      <c r="I2933" s="16" t="s">
        <v>6012</v>
      </c>
      <c r="J2933" s="16" t="s">
        <v>34487</v>
      </c>
    </row>
    <row r="2934" spans="1:10">
      <c r="A2934" s="16" t="s">
        <v>23314</v>
      </c>
      <c r="B2934" s="52" t="s">
        <v>33415</v>
      </c>
      <c r="C2934" s="16" t="str">
        <f t="shared" si="45"/>
        <v>005 - 041</v>
      </c>
      <c r="D2934" s="52" t="s">
        <v>36059</v>
      </c>
      <c r="E2934" s="52" t="s">
        <v>18693</v>
      </c>
      <c r="F2934" s="16" t="s">
        <v>22286</v>
      </c>
      <c r="G2934" s="16" t="s">
        <v>18692</v>
      </c>
      <c r="H2934" s="16" t="s">
        <v>10732</v>
      </c>
      <c r="I2934" s="16" t="s">
        <v>23315</v>
      </c>
      <c r="J2934" s="16"/>
    </row>
    <row r="2935" spans="1:10">
      <c r="A2935" s="16" t="s">
        <v>33391</v>
      </c>
      <c r="B2935" s="52" t="s">
        <v>11255</v>
      </c>
      <c r="C2935" s="16" t="str">
        <f t="shared" si="45"/>
        <v>031 - 824</v>
      </c>
      <c r="D2935" s="52"/>
      <c r="E2935" s="52" t="s">
        <v>7531</v>
      </c>
      <c r="F2935" s="16"/>
      <c r="G2935" s="16" t="s">
        <v>7530</v>
      </c>
      <c r="H2935" s="16" t="s">
        <v>30334</v>
      </c>
      <c r="I2935" s="16" t="s">
        <v>33392</v>
      </c>
      <c r="J2935" s="16" t="s">
        <v>34487</v>
      </c>
    </row>
    <row r="2936" spans="1:10">
      <c r="A2936" s="16" t="s">
        <v>10381</v>
      </c>
      <c r="B2936" s="52" t="s">
        <v>32298</v>
      </c>
      <c r="C2936" s="16" t="str">
        <f t="shared" si="45"/>
        <v>017 - 056</v>
      </c>
      <c r="D2936" s="52" t="s">
        <v>36059</v>
      </c>
      <c r="E2936" s="52" t="s">
        <v>22538</v>
      </c>
      <c r="F2936" s="16" t="s">
        <v>26230</v>
      </c>
      <c r="G2936" s="16" t="s">
        <v>22537</v>
      </c>
      <c r="H2936" s="16" t="s">
        <v>32666</v>
      </c>
      <c r="I2936" s="16" t="s">
        <v>14318</v>
      </c>
    </row>
    <row r="2937" spans="1:10">
      <c r="A2937" s="16" t="s">
        <v>36427</v>
      </c>
      <c r="B2937" s="52" t="s">
        <v>33416</v>
      </c>
      <c r="C2937" s="16" t="str">
        <f t="shared" si="45"/>
        <v>005 - 042</v>
      </c>
      <c r="D2937" s="52" t="s">
        <v>36059</v>
      </c>
      <c r="E2937" s="52" t="s">
        <v>18693</v>
      </c>
      <c r="F2937" s="16" t="s">
        <v>36428</v>
      </c>
      <c r="G2937" s="16" t="s">
        <v>18692</v>
      </c>
      <c r="H2937" s="16" t="s">
        <v>10732</v>
      </c>
      <c r="I2937" s="16" t="s">
        <v>36429</v>
      </c>
    </row>
    <row r="2938" spans="1:10">
      <c r="A2938" s="16" t="s">
        <v>30977</v>
      </c>
      <c r="B2938" s="52" t="s">
        <v>33417</v>
      </c>
      <c r="C2938" s="16" t="str">
        <f t="shared" si="45"/>
        <v>005 - 804</v>
      </c>
      <c r="D2938" s="52"/>
      <c r="E2938" s="52" t="s">
        <v>18693</v>
      </c>
      <c r="F2938" s="16"/>
      <c r="G2938" s="16" t="s">
        <v>18692</v>
      </c>
      <c r="H2938" s="16" t="s">
        <v>10732</v>
      </c>
      <c r="I2938" s="16" t="s">
        <v>30978</v>
      </c>
      <c r="J2938" s="16" t="s">
        <v>34487</v>
      </c>
    </row>
    <row r="2939" spans="1:10">
      <c r="A2939" s="16" t="s">
        <v>6285</v>
      </c>
      <c r="B2939" s="52" t="s">
        <v>2071</v>
      </c>
      <c r="C2939" s="16" t="str">
        <f t="shared" si="45"/>
        <v>S99 - 212</v>
      </c>
      <c r="D2939" s="52"/>
      <c r="E2939" s="52" t="s">
        <v>15509</v>
      </c>
      <c r="F2939" s="16"/>
      <c r="G2939" s="16" t="s">
        <v>10725</v>
      </c>
      <c r="H2939" s="16" t="s">
        <v>10727</v>
      </c>
      <c r="I2939" s="16" t="s">
        <v>6286</v>
      </c>
    </row>
    <row r="2940" spans="1:10">
      <c r="A2940" s="16" t="s">
        <v>468</v>
      </c>
      <c r="B2940" s="52" t="s">
        <v>22208</v>
      </c>
      <c r="C2940" s="16" t="str">
        <f t="shared" si="45"/>
        <v>012 - 841</v>
      </c>
      <c r="D2940" s="52"/>
      <c r="E2940" s="52" t="s">
        <v>18879</v>
      </c>
      <c r="F2940" s="16"/>
      <c r="G2940" s="16" t="s">
        <v>26253</v>
      </c>
      <c r="H2940" s="16" t="s">
        <v>32666</v>
      </c>
      <c r="I2940" s="16" t="s">
        <v>10194</v>
      </c>
      <c r="J2940" s="16" t="s">
        <v>34487</v>
      </c>
    </row>
    <row r="2941" spans="1:10">
      <c r="A2941" s="16" t="s">
        <v>13282</v>
      </c>
      <c r="B2941" s="52" t="s">
        <v>22209</v>
      </c>
      <c r="C2941" s="16" t="str">
        <f t="shared" si="45"/>
        <v>012 - 053</v>
      </c>
      <c r="D2941" s="52" t="s">
        <v>34487</v>
      </c>
      <c r="E2941" s="52" t="s">
        <v>18879</v>
      </c>
      <c r="F2941" s="16" t="s">
        <v>13283</v>
      </c>
      <c r="G2941" s="16" t="s">
        <v>26253</v>
      </c>
      <c r="H2941" s="16" t="s">
        <v>32666</v>
      </c>
      <c r="I2941" s="16" t="s">
        <v>13284</v>
      </c>
      <c r="J2941" s="16"/>
    </row>
    <row r="2942" spans="1:10">
      <c r="A2942" s="16" t="s">
        <v>30411</v>
      </c>
      <c r="B2942" s="52" t="s">
        <v>17717</v>
      </c>
      <c r="C2942" s="16" t="str">
        <f t="shared" si="45"/>
        <v>066 - 037</v>
      </c>
      <c r="D2942" s="52" t="s">
        <v>34487</v>
      </c>
      <c r="E2942" s="52" t="s">
        <v>3383</v>
      </c>
      <c r="F2942" s="16" t="s">
        <v>3387</v>
      </c>
      <c r="G2942" s="16" t="s">
        <v>3382</v>
      </c>
      <c r="H2942" s="16" t="s">
        <v>15395</v>
      </c>
      <c r="I2942" s="16" t="s">
        <v>2491</v>
      </c>
      <c r="J2942" s="16"/>
    </row>
    <row r="2943" spans="1:10">
      <c r="A2943" s="16" t="s">
        <v>21287</v>
      </c>
      <c r="B2943" s="52" t="s">
        <v>22632</v>
      </c>
      <c r="C2943" s="16" t="str">
        <f t="shared" si="45"/>
        <v>028 - 033</v>
      </c>
      <c r="D2943" s="52" t="s">
        <v>36059</v>
      </c>
      <c r="E2943" s="52" t="s">
        <v>32659</v>
      </c>
      <c r="F2943" s="16" t="s">
        <v>37474</v>
      </c>
      <c r="G2943" s="16" t="s">
        <v>32658</v>
      </c>
      <c r="H2943" s="16" t="s">
        <v>32660</v>
      </c>
      <c r="I2943" s="16" t="s">
        <v>21288</v>
      </c>
    </row>
    <row r="2944" spans="1:10">
      <c r="A2944" s="16" t="s">
        <v>1156</v>
      </c>
      <c r="B2944" s="52" t="s">
        <v>11874</v>
      </c>
      <c r="C2944" s="16" t="str">
        <f t="shared" si="45"/>
        <v>018 - 051</v>
      </c>
      <c r="D2944" s="52" t="s">
        <v>36059</v>
      </c>
      <c r="E2944" s="52" t="s">
        <v>35975</v>
      </c>
      <c r="F2944" s="16" t="s">
        <v>16332</v>
      </c>
      <c r="G2944" s="16" t="s">
        <v>35974</v>
      </c>
      <c r="H2944" s="16" t="s">
        <v>32666</v>
      </c>
      <c r="I2944" s="16" t="s">
        <v>1157</v>
      </c>
    </row>
    <row r="2945" spans="1:10">
      <c r="A2945" s="16" t="s">
        <v>27333</v>
      </c>
      <c r="B2945" s="52" t="s">
        <v>5323</v>
      </c>
      <c r="C2945" s="16" t="str">
        <f t="shared" ref="C2945:C3008" si="46">MID(A2945,1,3) &amp;" - " &amp;MID(A2945,4,3)</f>
        <v>038 - 005</v>
      </c>
      <c r="D2945" s="52" t="s">
        <v>34487</v>
      </c>
      <c r="E2945" s="52" t="s">
        <v>37411</v>
      </c>
      <c r="F2945" s="16" t="s">
        <v>27334</v>
      </c>
      <c r="G2945" s="16" t="s">
        <v>32501</v>
      </c>
      <c r="H2945" s="16" t="s">
        <v>35981</v>
      </c>
      <c r="I2945" s="16" t="s">
        <v>27335</v>
      </c>
      <c r="J2945" s="16"/>
    </row>
    <row r="2946" spans="1:10">
      <c r="A2946" s="16" t="s">
        <v>34619</v>
      </c>
      <c r="B2946" s="52" t="s">
        <v>17540</v>
      </c>
      <c r="C2946" s="16" t="str">
        <f t="shared" si="46"/>
        <v>026 - 019</v>
      </c>
      <c r="D2946" s="52" t="s">
        <v>36059</v>
      </c>
      <c r="E2946" s="52" t="s">
        <v>8857</v>
      </c>
      <c r="F2946" s="16" t="s">
        <v>34620</v>
      </c>
      <c r="G2946" s="16" t="s">
        <v>8856</v>
      </c>
      <c r="H2946" s="16" t="s">
        <v>32660</v>
      </c>
      <c r="I2946" s="16" t="s">
        <v>34621</v>
      </c>
      <c r="J2946" s="16"/>
    </row>
    <row r="2947" spans="1:10">
      <c r="A2947" s="16" t="s">
        <v>34622</v>
      </c>
      <c r="B2947" s="52" t="s">
        <v>6251</v>
      </c>
      <c r="C2947" s="16" t="str">
        <f t="shared" si="46"/>
        <v>098 - 019</v>
      </c>
      <c r="D2947" s="52" t="s">
        <v>36059</v>
      </c>
      <c r="E2947" s="52" t="s">
        <v>10711</v>
      </c>
      <c r="F2947" s="16" t="s">
        <v>34623</v>
      </c>
      <c r="G2947" s="16" t="s">
        <v>10710</v>
      </c>
      <c r="H2947" s="16" t="s">
        <v>32666</v>
      </c>
      <c r="I2947" s="16" t="s">
        <v>34624</v>
      </c>
      <c r="J2947" s="16"/>
    </row>
    <row r="2948" spans="1:10">
      <c r="A2948" s="16" t="s">
        <v>9225</v>
      </c>
      <c r="B2948" s="52" t="s">
        <v>33428</v>
      </c>
      <c r="C2948" s="16" t="str">
        <f t="shared" si="46"/>
        <v>015 - 079</v>
      </c>
      <c r="D2948" s="52" t="s">
        <v>36059</v>
      </c>
      <c r="E2948" s="52" t="s">
        <v>32665</v>
      </c>
      <c r="F2948" s="16" t="s">
        <v>9226</v>
      </c>
      <c r="G2948" s="16" t="s">
        <v>32664</v>
      </c>
      <c r="H2948" s="16" t="s">
        <v>32666</v>
      </c>
      <c r="I2948" s="16" t="s">
        <v>34624</v>
      </c>
      <c r="J2948" s="16" t="s">
        <v>7990</v>
      </c>
    </row>
    <row r="2949" spans="1:10">
      <c r="A2949" s="16" t="s">
        <v>9333</v>
      </c>
      <c r="B2949" s="52" t="s">
        <v>37693</v>
      </c>
      <c r="C2949" s="16" t="str">
        <f t="shared" si="46"/>
        <v>030 - 027</v>
      </c>
      <c r="D2949" s="52" t="s">
        <v>36059</v>
      </c>
      <c r="E2949" s="52" t="s">
        <v>35970</v>
      </c>
      <c r="F2949" s="16" t="s">
        <v>9334</v>
      </c>
      <c r="G2949" s="16" t="s">
        <v>35969</v>
      </c>
      <c r="H2949" s="16" t="s">
        <v>30334</v>
      </c>
      <c r="I2949" s="16" t="s">
        <v>9335</v>
      </c>
    </row>
    <row r="2950" spans="1:10">
      <c r="A2950" s="16" t="s">
        <v>3586</v>
      </c>
      <c r="B2950" s="52" t="s">
        <v>28875</v>
      </c>
      <c r="C2950" s="16" t="str">
        <f t="shared" si="46"/>
        <v>090 - 026</v>
      </c>
      <c r="D2950" s="52" t="s">
        <v>34487</v>
      </c>
      <c r="E2950" s="52" t="s">
        <v>33520</v>
      </c>
      <c r="F2950" s="16" t="s">
        <v>16561</v>
      </c>
      <c r="G2950" s="16" t="s">
        <v>33519</v>
      </c>
      <c r="H2950" s="16" t="s">
        <v>33521</v>
      </c>
      <c r="I2950" s="16" t="s">
        <v>34575</v>
      </c>
      <c r="J2950" s="16"/>
    </row>
    <row r="2951" spans="1:10">
      <c r="A2951" s="16" t="s">
        <v>35037</v>
      </c>
      <c r="B2951" s="52" t="s">
        <v>19755</v>
      </c>
      <c r="C2951" s="16" t="str">
        <f t="shared" si="46"/>
        <v>096 - 019</v>
      </c>
      <c r="D2951" s="52" t="s">
        <v>34487</v>
      </c>
      <c r="E2951" s="52" t="s">
        <v>14652</v>
      </c>
      <c r="F2951" s="16" t="s">
        <v>35038</v>
      </c>
      <c r="G2951" s="16" t="s">
        <v>14651</v>
      </c>
      <c r="H2951" s="16" t="s">
        <v>10732</v>
      </c>
      <c r="I2951" s="16" t="s">
        <v>35039</v>
      </c>
    </row>
    <row r="2952" spans="1:10">
      <c r="A2952" s="16" t="s">
        <v>16356</v>
      </c>
      <c r="B2952" s="52" t="s">
        <v>8845</v>
      </c>
      <c r="C2952" s="16" t="str">
        <f t="shared" si="46"/>
        <v>002 - 044</v>
      </c>
      <c r="D2952" s="52" t="s">
        <v>34487</v>
      </c>
      <c r="E2952" s="52" t="s">
        <v>36066</v>
      </c>
      <c r="F2952" s="16" t="s">
        <v>16357</v>
      </c>
      <c r="G2952" s="16" t="s">
        <v>20457</v>
      </c>
      <c r="H2952" s="16" t="s">
        <v>10732</v>
      </c>
      <c r="I2952" s="16" t="s">
        <v>35039</v>
      </c>
      <c r="J2952" s="16" t="s">
        <v>7990</v>
      </c>
    </row>
    <row r="2953" spans="1:10">
      <c r="A2953" s="16" t="s">
        <v>3978</v>
      </c>
      <c r="B2953" s="52" t="s">
        <v>33429</v>
      </c>
      <c r="C2953" s="16" t="str">
        <f t="shared" si="46"/>
        <v>015 - 080</v>
      </c>
      <c r="D2953" s="52" t="s">
        <v>36059</v>
      </c>
      <c r="E2953" s="52" t="s">
        <v>32665</v>
      </c>
      <c r="F2953" s="16" t="s">
        <v>13553</v>
      </c>
      <c r="G2953" s="16" t="s">
        <v>32664</v>
      </c>
      <c r="H2953" s="16" t="s">
        <v>32666</v>
      </c>
      <c r="I2953" s="16" t="s">
        <v>3979</v>
      </c>
    </row>
    <row r="2954" spans="1:10">
      <c r="A2954" s="16" t="s">
        <v>25103</v>
      </c>
      <c r="B2954" s="52" t="s">
        <v>14749</v>
      </c>
      <c r="C2954" s="16" t="str">
        <f t="shared" si="46"/>
        <v>007 - 021</v>
      </c>
      <c r="D2954" s="52" t="s">
        <v>34487</v>
      </c>
      <c r="E2954" s="52" t="s">
        <v>14662</v>
      </c>
      <c r="F2954" s="16" t="s">
        <v>25104</v>
      </c>
      <c r="G2954" s="16" t="s">
        <v>14661</v>
      </c>
      <c r="H2954" s="16" t="s">
        <v>14663</v>
      </c>
      <c r="I2954" s="16" t="s">
        <v>25105</v>
      </c>
    </row>
    <row r="2955" spans="1:10">
      <c r="A2955" s="16" t="s">
        <v>12336</v>
      </c>
      <c r="B2955" s="52" t="s">
        <v>18358</v>
      </c>
      <c r="C2955" s="16" t="str">
        <f t="shared" si="46"/>
        <v>022 - 825</v>
      </c>
      <c r="D2955" s="52"/>
      <c r="E2955" s="52" t="s">
        <v>4777</v>
      </c>
      <c r="F2955" s="16"/>
      <c r="G2955" s="16" t="s">
        <v>4776</v>
      </c>
      <c r="H2955" s="16" t="s">
        <v>4778</v>
      </c>
      <c r="I2955" s="16" t="s">
        <v>12337</v>
      </c>
      <c r="J2955" s="16" t="s">
        <v>34487</v>
      </c>
    </row>
    <row r="2956" spans="1:10">
      <c r="A2956" s="16" t="s">
        <v>34408</v>
      </c>
      <c r="B2956" s="52" t="s">
        <v>12093</v>
      </c>
      <c r="C2956" s="16" t="str">
        <f t="shared" si="46"/>
        <v>010 - 017</v>
      </c>
      <c r="D2956" s="52" t="s">
        <v>34487</v>
      </c>
      <c r="E2956" s="52" t="s">
        <v>30437</v>
      </c>
      <c r="F2956" s="16" t="s">
        <v>21170</v>
      </c>
      <c r="G2956" s="16" t="s">
        <v>30436</v>
      </c>
      <c r="H2956" s="16" t="s">
        <v>34573</v>
      </c>
      <c r="I2956" s="16" t="s">
        <v>16295</v>
      </c>
    </row>
    <row r="2957" spans="1:10">
      <c r="A2957" s="16" t="s">
        <v>30721</v>
      </c>
      <c r="B2957" s="52" t="s">
        <v>24464</v>
      </c>
      <c r="C2957" s="16" t="str">
        <f t="shared" si="46"/>
        <v>024 - 032</v>
      </c>
      <c r="D2957" s="52" t="s">
        <v>34487</v>
      </c>
      <c r="E2957" s="52" t="s">
        <v>26794</v>
      </c>
      <c r="F2957" s="16" t="s">
        <v>36048</v>
      </c>
      <c r="G2957" s="16" t="s">
        <v>26793</v>
      </c>
      <c r="H2957" s="16" t="s">
        <v>32660</v>
      </c>
      <c r="I2957" s="16" t="s">
        <v>30722</v>
      </c>
      <c r="J2957" s="16"/>
    </row>
    <row r="2958" spans="1:10">
      <c r="A2958" s="16" t="s">
        <v>31771</v>
      </c>
      <c r="B2958" s="52" t="s">
        <v>18359</v>
      </c>
      <c r="C2958" s="16" t="str">
        <f t="shared" si="46"/>
        <v>022 - 826</v>
      </c>
      <c r="D2958" s="52"/>
      <c r="E2958" s="52" t="s">
        <v>4777</v>
      </c>
      <c r="F2958" s="16"/>
      <c r="G2958" s="16" t="s">
        <v>4776</v>
      </c>
      <c r="H2958" s="16" t="s">
        <v>4778</v>
      </c>
      <c r="I2958" s="16" t="s">
        <v>31772</v>
      </c>
      <c r="J2958" s="16" t="s">
        <v>34487</v>
      </c>
    </row>
    <row r="2959" spans="1:10">
      <c r="A2959" s="16" t="s">
        <v>28348</v>
      </c>
      <c r="B2959" s="52" t="s">
        <v>20476</v>
      </c>
      <c r="C2959" s="16" t="str">
        <f t="shared" si="46"/>
        <v>010 - 018</v>
      </c>
      <c r="D2959" s="52" t="s">
        <v>34487</v>
      </c>
      <c r="E2959" s="52" t="s">
        <v>30437</v>
      </c>
      <c r="F2959" s="16" t="s">
        <v>35403</v>
      </c>
      <c r="G2959" s="16" t="s">
        <v>30436</v>
      </c>
      <c r="H2959" s="16" t="s">
        <v>34573</v>
      </c>
      <c r="I2959" s="16" t="s">
        <v>28349</v>
      </c>
      <c r="J2959" s="16"/>
    </row>
    <row r="2960" spans="1:10">
      <c r="A2960" s="16" t="s">
        <v>14433</v>
      </c>
      <c r="B2960" s="52" t="s">
        <v>2780</v>
      </c>
      <c r="C2960" s="16" t="str">
        <f t="shared" si="46"/>
        <v>003 - 839</v>
      </c>
      <c r="D2960" s="52"/>
      <c r="E2960" s="52" t="s">
        <v>3328</v>
      </c>
      <c r="F2960" s="16"/>
      <c r="G2960" s="16" t="s">
        <v>10731</v>
      </c>
      <c r="H2960" s="16" t="s">
        <v>10732</v>
      </c>
      <c r="I2960" s="16" t="s">
        <v>14434</v>
      </c>
      <c r="J2960" s="16" t="s">
        <v>34487</v>
      </c>
    </row>
    <row r="2961" spans="1:10">
      <c r="A2961" s="16" t="s">
        <v>19888</v>
      </c>
      <c r="B2961" s="52" t="s">
        <v>2781</v>
      </c>
      <c r="C2961" s="16" t="str">
        <f t="shared" si="46"/>
        <v>003 - 840</v>
      </c>
      <c r="D2961" s="52"/>
      <c r="E2961" s="52" t="s">
        <v>3328</v>
      </c>
      <c r="F2961" s="16"/>
      <c r="G2961" s="16" t="s">
        <v>10731</v>
      </c>
      <c r="H2961" s="16" t="s">
        <v>10732</v>
      </c>
      <c r="I2961" s="16" t="s">
        <v>990</v>
      </c>
      <c r="J2961" s="16" t="s">
        <v>34487</v>
      </c>
    </row>
    <row r="2962" spans="1:10">
      <c r="A2962" s="16" t="s">
        <v>17215</v>
      </c>
      <c r="B2962" s="52" t="s">
        <v>29228</v>
      </c>
      <c r="C2962" s="16" t="str">
        <f t="shared" si="46"/>
        <v>008 - 812</v>
      </c>
      <c r="D2962" s="52"/>
      <c r="E2962" s="52" t="s">
        <v>16664</v>
      </c>
      <c r="F2962" s="16"/>
      <c r="G2962" s="16" t="s">
        <v>16663</v>
      </c>
      <c r="H2962" s="16" t="s">
        <v>34573</v>
      </c>
      <c r="I2962" s="16" t="s">
        <v>17216</v>
      </c>
      <c r="J2962" s="16" t="s">
        <v>34487</v>
      </c>
    </row>
    <row r="2963" spans="1:10">
      <c r="A2963" s="16" t="s">
        <v>2822</v>
      </c>
      <c r="B2963" s="52" t="s">
        <v>30638</v>
      </c>
      <c r="C2963" s="16" t="str">
        <f t="shared" si="46"/>
        <v>001 - 820</v>
      </c>
      <c r="D2963" s="52"/>
      <c r="E2963" s="52" t="s">
        <v>37671</v>
      </c>
      <c r="F2963" s="16"/>
      <c r="G2963" s="16" t="s">
        <v>37670</v>
      </c>
      <c r="H2963" s="16" t="s">
        <v>10732</v>
      </c>
      <c r="I2963" s="16" t="s">
        <v>2823</v>
      </c>
      <c r="J2963" s="16" t="s">
        <v>34487</v>
      </c>
    </row>
    <row r="2964" spans="1:10">
      <c r="A2964" s="16" t="s">
        <v>1158</v>
      </c>
      <c r="B2964" s="52" t="s">
        <v>5027</v>
      </c>
      <c r="C2964" s="16" t="str">
        <f t="shared" si="46"/>
        <v>003 - 051</v>
      </c>
      <c r="D2964" s="52" t="s">
        <v>36059</v>
      </c>
      <c r="E2964" s="52" t="s">
        <v>3328</v>
      </c>
      <c r="F2964" s="16" t="s">
        <v>10730</v>
      </c>
      <c r="G2964" s="16" t="s">
        <v>10731</v>
      </c>
      <c r="H2964" s="16" t="s">
        <v>10732</v>
      </c>
      <c r="I2964" s="16" t="s">
        <v>2148</v>
      </c>
    </row>
    <row r="2965" spans="1:10">
      <c r="A2965" s="16" t="s">
        <v>35112</v>
      </c>
      <c r="B2965" s="52" t="s">
        <v>17828</v>
      </c>
      <c r="C2965" s="16" t="str">
        <f t="shared" si="46"/>
        <v>041 - 012</v>
      </c>
      <c r="D2965" s="52" t="s">
        <v>34487</v>
      </c>
      <c r="E2965" s="52" t="s">
        <v>31873</v>
      </c>
      <c r="F2965" s="16" t="s">
        <v>35113</v>
      </c>
      <c r="G2965" s="16" t="s">
        <v>31872</v>
      </c>
      <c r="H2965" s="16" t="s">
        <v>20397</v>
      </c>
      <c r="I2965" s="16" t="s">
        <v>35114</v>
      </c>
    </row>
    <row r="2966" spans="1:10">
      <c r="A2966" s="16" t="s">
        <v>2327</v>
      </c>
      <c r="B2966" s="52" t="s">
        <v>33418</v>
      </c>
      <c r="C2966" s="16" t="str">
        <f t="shared" si="46"/>
        <v>005 - 043</v>
      </c>
      <c r="D2966" s="52" t="s">
        <v>36059</v>
      </c>
      <c r="E2966" s="52" t="s">
        <v>18693</v>
      </c>
      <c r="F2966" s="16" t="s">
        <v>2328</v>
      </c>
      <c r="G2966" s="16" t="s">
        <v>18692</v>
      </c>
      <c r="H2966" s="16" t="s">
        <v>10732</v>
      </c>
      <c r="I2966" s="16" t="s">
        <v>2329</v>
      </c>
      <c r="J2966" s="16" t="s">
        <v>34487</v>
      </c>
    </row>
    <row r="2967" spans="1:10">
      <c r="A2967" s="16" t="s">
        <v>2027</v>
      </c>
      <c r="B2967" s="52" t="s">
        <v>5973</v>
      </c>
      <c r="C2967" s="16" t="str">
        <f t="shared" si="46"/>
        <v>013 - 860</v>
      </c>
      <c r="D2967" s="52"/>
      <c r="E2967" s="52" t="s">
        <v>26240</v>
      </c>
      <c r="F2967" s="16"/>
      <c r="G2967" s="16" t="s">
        <v>26239</v>
      </c>
      <c r="H2967" s="16" t="s">
        <v>32666</v>
      </c>
      <c r="I2967" s="16" t="s">
        <v>2028</v>
      </c>
      <c r="J2967" s="16" t="s">
        <v>34487</v>
      </c>
    </row>
    <row r="2968" spans="1:10">
      <c r="A2968" s="16" t="s">
        <v>17696</v>
      </c>
      <c r="B2968" s="52" t="s">
        <v>17842</v>
      </c>
      <c r="C2968" s="16" t="str">
        <f t="shared" si="46"/>
        <v>021 - 814</v>
      </c>
      <c r="D2968" s="52"/>
      <c r="E2968" s="52" t="s">
        <v>14657</v>
      </c>
      <c r="F2968" s="16"/>
      <c r="G2968" s="16" t="s">
        <v>14656</v>
      </c>
      <c r="H2968" s="16" t="s">
        <v>4778</v>
      </c>
      <c r="I2968" s="16" t="s">
        <v>17697</v>
      </c>
      <c r="J2968" s="16" t="s">
        <v>34487</v>
      </c>
    </row>
    <row r="2969" spans="1:10">
      <c r="A2969" s="16" t="s">
        <v>37564</v>
      </c>
      <c r="B2969" s="52" t="s">
        <v>13997</v>
      </c>
      <c r="C2969" s="16" t="str">
        <f t="shared" si="46"/>
        <v>016 - 078</v>
      </c>
      <c r="D2969" s="52" t="s">
        <v>34487</v>
      </c>
      <c r="E2969" s="52" t="s">
        <v>10742</v>
      </c>
      <c r="F2969" s="16" t="s">
        <v>36153</v>
      </c>
      <c r="G2969" s="16" t="s">
        <v>10741</v>
      </c>
      <c r="H2969" s="16" t="s">
        <v>32666</v>
      </c>
      <c r="I2969" s="16" t="s">
        <v>37565</v>
      </c>
      <c r="J2969" s="16"/>
    </row>
    <row r="2970" spans="1:10">
      <c r="A2970" s="16" t="s">
        <v>5490</v>
      </c>
      <c r="B2970" s="52" t="s">
        <v>27189</v>
      </c>
      <c r="C2970" s="16" t="str">
        <f t="shared" si="46"/>
        <v>060 - 027</v>
      </c>
      <c r="D2970" s="52" t="s">
        <v>34487</v>
      </c>
      <c r="E2970" s="52" t="s">
        <v>10737</v>
      </c>
      <c r="F2970" s="16" t="s">
        <v>24907</v>
      </c>
      <c r="G2970" s="16" t="s">
        <v>10736</v>
      </c>
      <c r="H2970" s="16" t="s">
        <v>20396</v>
      </c>
      <c r="I2970" s="16" t="s">
        <v>5491</v>
      </c>
      <c r="J2970" s="16"/>
    </row>
    <row r="2971" spans="1:10">
      <c r="A2971" s="16" t="s">
        <v>28369</v>
      </c>
      <c r="B2971" s="52" t="s">
        <v>17843</v>
      </c>
      <c r="C2971" s="16" t="str">
        <f t="shared" si="46"/>
        <v>021 - 815</v>
      </c>
      <c r="D2971" s="52"/>
      <c r="E2971" s="52" t="s">
        <v>14657</v>
      </c>
      <c r="F2971" s="16"/>
      <c r="G2971" s="16" t="s">
        <v>14656</v>
      </c>
      <c r="H2971" s="16" t="s">
        <v>4778</v>
      </c>
      <c r="I2971" s="16" t="s">
        <v>28370</v>
      </c>
      <c r="J2971" s="16" t="s">
        <v>34487</v>
      </c>
    </row>
    <row r="2972" spans="1:10">
      <c r="A2972" s="16" t="s">
        <v>19483</v>
      </c>
      <c r="B2972" s="52" t="s">
        <v>33705</v>
      </c>
      <c r="C2972" s="16" t="str">
        <f t="shared" si="46"/>
        <v>033 - 016</v>
      </c>
      <c r="D2972" s="52" t="s">
        <v>34487</v>
      </c>
      <c r="E2972" s="52" t="s">
        <v>37663</v>
      </c>
      <c r="F2972" s="16" t="s">
        <v>15465</v>
      </c>
      <c r="G2972" s="16" t="s">
        <v>37662</v>
      </c>
      <c r="H2972" s="16" t="s">
        <v>35981</v>
      </c>
      <c r="I2972" s="16" t="s">
        <v>19484</v>
      </c>
    </row>
    <row r="2973" spans="1:10">
      <c r="A2973" s="16" t="s">
        <v>11748</v>
      </c>
      <c r="B2973" s="52" t="s">
        <v>5974</v>
      </c>
      <c r="C2973" s="16" t="str">
        <f t="shared" si="46"/>
        <v>013 - 072</v>
      </c>
      <c r="D2973" s="52" t="s">
        <v>34487</v>
      </c>
      <c r="E2973" s="52" t="s">
        <v>26240</v>
      </c>
      <c r="F2973" s="16" t="s">
        <v>26238</v>
      </c>
      <c r="G2973" s="16" t="s">
        <v>26239</v>
      </c>
      <c r="H2973" s="16" t="s">
        <v>32666</v>
      </c>
      <c r="I2973" s="16" t="s">
        <v>36732</v>
      </c>
      <c r="J2973" s="16" t="s">
        <v>7990</v>
      </c>
    </row>
    <row r="2974" spans="1:10">
      <c r="A2974" s="16" t="s">
        <v>36730</v>
      </c>
      <c r="B2974" s="52" t="s">
        <v>206</v>
      </c>
      <c r="C2974" s="16" t="str">
        <f t="shared" si="46"/>
        <v>097 - 023</v>
      </c>
      <c r="D2974" s="52" t="s">
        <v>34487</v>
      </c>
      <c r="E2974" s="52" t="s">
        <v>26245</v>
      </c>
      <c r="F2974" s="16" t="s">
        <v>36731</v>
      </c>
      <c r="G2974" s="16" t="s">
        <v>26244</v>
      </c>
      <c r="H2974" s="16" t="s">
        <v>32666</v>
      </c>
      <c r="I2974" s="16" t="s">
        <v>36732</v>
      </c>
      <c r="J2974" s="16"/>
    </row>
    <row r="2975" spans="1:10">
      <c r="A2975" s="16" t="s">
        <v>35040</v>
      </c>
      <c r="B2975" s="52" t="s">
        <v>35820</v>
      </c>
      <c r="C2975" s="16" t="str">
        <f t="shared" si="46"/>
        <v>035 - 019</v>
      </c>
      <c r="D2975" s="52" t="s">
        <v>34487</v>
      </c>
      <c r="E2975" s="52" t="s">
        <v>30432</v>
      </c>
      <c r="F2975" s="16" t="s">
        <v>35041</v>
      </c>
      <c r="G2975" s="16" t="s">
        <v>30431</v>
      </c>
      <c r="H2975" s="16" t="s">
        <v>35981</v>
      </c>
      <c r="I2975" s="16" t="s">
        <v>35042</v>
      </c>
    </row>
    <row r="2976" spans="1:10">
      <c r="A2976" s="16" t="s">
        <v>26268</v>
      </c>
      <c r="B2976" s="52" t="s">
        <v>21989</v>
      </c>
      <c r="C2976" s="16" t="str">
        <f t="shared" si="46"/>
        <v>057 - 018</v>
      </c>
      <c r="D2976" s="52" t="s">
        <v>34487</v>
      </c>
      <c r="E2976" s="52" t="s">
        <v>18919</v>
      </c>
      <c r="F2976" s="16" t="s">
        <v>26269</v>
      </c>
      <c r="G2976" s="16" t="s">
        <v>18918</v>
      </c>
      <c r="H2976" s="16" t="s">
        <v>20396</v>
      </c>
      <c r="I2976" s="16" t="s">
        <v>26270</v>
      </c>
    </row>
    <row r="2977" spans="1:10">
      <c r="A2977" s="16" t="s">
        <v>30412</v>
      </c>
      <c r="B2977" s="52" t="s">
        <v>17718</v>
      </c>
      <c r="C2977" s="16" t="str">
        <f t="shared" si="46"/>
        <v>066 - 038</v>
      </c>
      <c r="D2977" s="52" t="s">
        <v>34487</v>
      </c>
      <c r="E2977" s="52" t="s">
        <v>3383</v>
      </c>
      <c r="F2977" s="16" t="s">
        <v>2492</v>
      </c>
      <c r="G2977" s="16" t="s">
        <v>3382</v>
      </c>
      <c r="H2977" s="16" t="s">
        <v>15395</v>
      </c>
      <c r="I2977" s="16" t="s">
        <v>2493</v>
      </c>
    </row>
    <row r="2978" spans="1:10">
      <c r="A2978" s="16" t="s">
        <v>1014</v>
      </c>
      <c r="B2978" s="52" t="s">
        <v>9002</v>
      </c>
      <c r="C2978" s="16" t="str">
        <f t="shared" si="46"/>
        <v>054 - 014</v>
      </c>
      <c r="D2978" s="52" t="s">
        <v>34487</v>
      </c>
      <c r="E2978" s="52" t="s">
        <v>30442</v>
      </c>
      <c r="F2978" s="16" t="s">
        <v>1015</v>
      </c>
      <c r="G2978" s="16" t="s">
        <v>30441</v>
      </c>
      <c r="H2978" s="16" t="s">
        <v>1269</v>
      </c>
      <c r="I2978" s="16" t="s">
        <v>1016</v>
      </c>
    </row>
    <row r="2979" spans="1:10">
      <c r="A2979" s="16" t="s">
        <v>26821</v>
      </c>
      <c r="B2979" s="52" t="s">
        <v>5975</v>
      </c>
      <c r="C2979" s="16" t="str">
        <f t="shared" si="46"/>
        <v>013 - 073</v>
      </c>
      <c r="D2979" s="52" t="s">
        <v>34487</v>
      </c>
      <c r="E2979" s="52" t="s">
        <v>26240</v>
      </c>
      <c r="F2979" s="16" t="s">
        <v>26238</v>
      </c>
      <c r="G2979" s="16" t="s">
        <v>26239</v>
      </c>
      <c r="H2979" s="16" t="s">
        <v>32666</v>
      </c>
      <c r="I2979" s="16" t="s">
        <v>19612</v>
      </c>
      <c r="J2979" s="16" t="s">
        <v>7990</v>
      </c>
    </row>
    <row r="2980" spans="1:10">
      <c r="A2980" s="16" t="s">
        <v>86</v>
      </c>
      <c r="B2980" s="52" t="s">
        <v>10092</v>
      </c>
      <c r="C2980" s="16" t="str">
        <f t="shared" si="46"/>
        <v>097 - 024</v>
      </c>
      <c r="D2980" s="52" t="s">
        <v>34487</v>
      </c>
      <c r="E2980" s="52" t="s">
        <v>26245</v>
      </c>
      <c r="F2980" s="16" t="s">
        <v>87</v>
      </c>
      <c r="G2980" s="16" t="s">
        <v>26244</v>
      </c>
      <c r="H2980" s="16" t="s">
        <v>32666</v>
      </c>
      <c r="I2980" s="16" t="s">
        <v>19612</v>
      </c>
    </row>
    <row r="2981" spans="1:10">
      <c r="A2981" s="16" t="s">
        <v>25383</v>
      </c>
      <c r="B2981" s="52" t="s">
        <v>32280</v>
      </c>
      <c r="C2981" s="16" t="str">
        <f t="shared" si="46"/>
        <v>070 - 020</v>
      </c>
      <c r="D2981" s="52" t="s">
        <v>34487</v>
      </c>
      <c r="E2981" s="52" t="s">
        <v>23672</v>
      </c>
      <c r="F2981" s="16" t="s">
        <v>24715</v>
      </c>
      <c r="G2981" s="16" t="s">
        <v>23671</v>
      </c>
      <c r="H2981" s="16" t="s">
        <v>10748</v>
      </c>
      <c r="I2981" s="16" t="s">
        <v>25384</v>
      </c>
    </row>
    <row r="2982" spans="1:10">
      <c r="A2982" s="16" t="s">
        <v>35043</v>
      </c>
      <c r="B2982" s="52" t="s">
        <v>21990</v>
      </c>
      <c r="C2982" s="16" t="str">
        <f t="shared" si="46"/>
        <v>057 - 019</v>
      </c>
      <c r="D2982" s="52" t="s">
        <v>34487</v>
      </c>
      <c r="E2982" s="52" t="s">
        <v>18919</v>
      </c>
      <c r="F2982" s="16" t="s">
        <v>4215</v>
      </c>
      <c r="G2982" s="16" t="s">
        <v>18918</v>
      </c>
      <c r="H2982" s="16" t="s">
        <v>20396</v>
      </c>
      <c r="I2982" s="16" t="s">
        <v>35044</v>
      </c>
    </row>
    <row r="2983" spans="1:10">
      <c r="A2983" s="16" t="s">
        <v>27252</v>
      </c>
      <c r="B2983" s="52" t="s">
        <v>8488</v>
      </c>
      <c r="C2983" s="16" t="str">
        <f t="shared" si="46"/>
        <v>052 - 012</v>
      </c>
      <c r="D2983" s="52" t="s">
        <v>36059</v>
      </c>
      <c r="E2983" s="52" t="s">
        <v>3327</v>
      </c>
      <c r="F2983" s="16" t="s">
        <v>35731</v>
      </c>
      <c r="G2983" s="16" t="s">
        <v>28833</v>
      </c>
      <c r="H2983" s="16" t="s">
        <v>30328</v>
      </c>
      <c r="I2983" s="16" t="s">
        <v>34793</v>
      </c>
      <c r="J2983" s="16"/>
    </row>
    <row r="2984" spans="1:10">
      <c r="A2984" s="16" t="s">
        <v>5519</v>
      </c>
      <c r="B2984" s="52" t="s">
        <v>17844</v>
      </c>
      <c r="C2984" s="16" t="str">
        <f t="shared" si="46"/>
        <v>021 - 816</v>
      </c>
      <c r="D2984" s="52"/>
      <c r="E2984" s="52" t="s">
        <v>14657</v>
      </c>
      <c r="F2984" s="16"/>
      <c r="G2984" s="16" t="s">
        <v>14656</v>
      </c>
      <c r="H2984" s="16" t="s">
        <v>4778</v>
      </c>
      <c r="I2984" s="16" t="s">
        <v>5520</v>
      </c>
      <c r="J2984" s="16" t="s">
        <v>34487</v>
      </c>
    </row>
    <row r="2985" spans="1:10">
      <c r="A2985" s="16" t="s">
        <v>7023</v>
      </c>
      <c r="B2985" s="52" t="s">
        <v>17845</v>
      </c>
      <c r="C2985" s="16" t="str">
        <f t="shared" si="46"/>
        <v>021 - 927</v>
      </c>
      <c r="D2985" s="52"/>
      <c r="E2985" s="52" t="s">
        <v>14657</v>
      </c>
      <c r="G2985" s="16" t="s">
        <v>14656</v>
      </c>
      <c r="H2985" s="16" t="s">
        <v>4778</v>
      </c>
      <c r="I2985" s="16" t="s">
        <v>7024</v>
      </c>
      <c r="J2985" s="16" t="s">
        <v>34487</v>
      </c>
    </row>
    <row r="2986" spans="1:10">
      <c r="A2986" s="16" t="s">
        <v>2241</v>
      </c>
      <c r="B2986" s="52" t="s">
        <v>27190</v>
      </c>
      <c r="C2986" s="16" t="str">
        <f t="shared" si="46"/>
        <v>060 - 029</v>
      </c>
      <c r="D2986" s="52" t="s">
        <v>34487</v>
      </c>
      <c r="E2986" s="52" t="s">
        <v>10737</v>
      </c>
      <c r="F2986" s="16" t="s">
        <v>24907</v>
      </c>
      <c r="G2986" s="16" t="s">
        <v>10736</v>
      </c>
      <c r="H2986" s="16" t="s">
        <v>20396</v>
      </c>
      <c r="I2986" s="16" t="s">
        <v>2242</v>
      </c>
      <c r="J2986" s="16"/>
    </row>
    <row r="2987" spans="1:10">
      <c r="A2987" s="16" t="s">
        <v>396</v>
      </c>
      <c r="B2987" s="52" t="s">
        <v>6712</v>
      </c>
      <c r="C2987" s="16" t="str">
        <f t="shared" si="46"/>
        <v>062 - 025</v>
      </c>
      <c r="D2987" s="52" t="s">
        <v>34487</v>
      </c>
      <c r="E2987" s="52" t="s">
        <v>1277</v>
      </c>
      <c r="F2987" s="16" t="s">
        <v>29631</v>
      </c>
      <c r="G2987" s="16" t="s">
        <v>1276</v>
      </c>
      <c r="H2987" s="16" t="s">
        <v>30282</v>
      </c>
      <c r="I2987" s="16" t="s">
        <v>397</v>
      </c>
      <c r="J2987" s="16"/>
    </row>
    <row r="2988" spans="1:10">
      <c r="A2988" s="16" t="s">
        <v>20183</v>
      </c>
      <c r="B2988" s="52" t="s">
        <v>1461</v>
      </c>
      <c r="C2988" s="16" t="str">
        <f t="shared" si="46"/>
        <v>025 - 014</v>
      </c>
      <c r="D2988" s="52" t="s">
        <v>34487</v>
      </c>
      <c r="E2988" s="52" t="s">
        <v>36071</v>
      </c>
      <c r="F2988" s="16" t="s">
        <v>16055</v>
      </c>
      <c r="G2988" s="16" t="s">
        <v>36070</v>
      </c>
      <c r="H2988" s="16" t="s">
        <v>32660</v>
      </c>
      <c r="I2988" s="16" t="s">
        <v>20184</v>
      </c>
    </row>
    <row r="2989" spans="1:10">
      <c r="A2989" s="16" t="s">
        <v>14139</v>
      </c>
      <c r="B2989" s="52" t="s">
        <v>17541</v>
      </c>
      <c r="C2989" s="16" t="str">
        <f t="shared" si="46"/>
        <v>026 - 020</v>
      </c>
      <c r="D2989" s="52" t="s">
        <v>36059</v>
      </c>
      <c r="E2989" s="52" t="s">
        <v>8857</v>
      </c>
      <c r="F2989" s="16" t="s">
        <v>14140</v>
      </c>
      <c r="G2989" s="16" t="s">
        <v>8856</v>
      </c>
      <c r="H2989" s="16" t="s">
        <v>32660</v>
      </c>
      <c r="I2989" s="16" t="s">
        <v>14141</v>
      </c>
    </row>
    <row r="2990" spans="1:10">
      <c r="A2990" s="16" t="s">
        <v>30979</v>
      </c>
      <c r="B2990" s="52" t="s">
        <v>12164</v>
      </c>
      <c r="C2990" s="16" t="str">
        <f t="shared" si="46"/>
        <v>057 - 804</v>
      </c>
      <c r="D2990" s="52"/>
      <c r="E2990" s="52" t="s">
        <v>18919</v>
      </c>
      <c r="F2990" s="16"/>
      <c r="G2990" s="16" t="s">
        <v>18918</v>
      </c>
      <c r="H2990" s="16" t="s">
        <v>20396</v>
      </c>
      <c r="I2990" s="16" t="s">
        <v>30980</v>
      </c>
      <c r="J2990" s="16" t="s">
        <v>34487</v>
      </c>
    </row>
    <row r="2991" spans="1:10">
      <c r="A2991" s="16" t="s">
        <v>5750</v>
      </c>
      <c r="B2991" s="52" t="s">
        <v>34902</v>
      </c>
      <c r="C2991" s="16" t="str">
        <f t="shared" si="46"/>
        <v>017 - 057</v>
      </c>
      <c r="D2991" s="52" t="s">
        <v>36059</v>
      </c>
      <c r="E2991" s="52" t="s">
        <v>22538</v>
      </c>
      <c r="F2991" s="16" t="s">
        <v>15544</v>
      </c>
      <c r="G2991" s="16" t="s">
        <v>22537</v>
      </c>
      <c r="H2991" s="16" t="s">
        <v>32666</v>
      </c>
      <c r="I2991" s="16" t="s">
        <v>5751</v>
      </c>
      <c r="J2991" s="16"/>
    </row>
    <row r="2992" spans="1:10">
      <c r="A2992" s="16" t="s">
        <v>27700</v>
      </c>
      <c r="B2992" s="52" t="s">
        <v>27146</v>
      </c>
      <c r="C2992" s="16" t="str">
        <f t="shared" si="46"/>
        <v>034 - 009</v>
      </c>
      <c r="D2992" s="52" t="s">
        <v>36059</v>
      </c>
      <c r="E2992" s="52" t="s">
        <v>23677</v>
      </c>
      <c r="F2992" s="16" t="s">
        <v>27701</v>
      </c>
      <c r="G2992" s="16" t="s">
        <v>23676</v>
      </c>
      <c r="H2992" s="16" t="s">
        <v>35981</v>
      </c>
      <c r="I2992" s="16" t="s">
        <v>27702</v>
      </c>
      <c r="J2992" s="16"/>
    </row>
    <row r="2993" spans="1:14">
      <c r="A2993" s="16" t="s">
        <v>13985</v>
      </c>
      <c r="B2993" s="52" t="s">
        <v>13817</v>
      </c>
      <c r="C2993" s="16" t="str">
        <f t="shared" si="46"/>
        <v>068 - 015</v>
      </c>
      <c r="D2993" s="52" t="s">
        <v>36059</v>
      </c>
      <c r="E2993" s="52" t="s">
        <v>34259</v>
      </c>
      <c r="F2993" s="16" t="s">
        <v>1587</v>
      </c>
      <c r="G2993" s="16" t="s">
        <v>21099</v>
      </c>
      <c r="H2993" s="16" t="s">
        <v>15395</v>
      </c>
      <c r="I2993" s="16" t="s">
        <v>13629</v>
      </c>
    </row>
    <row r="2994" spans="1:14">
      <c r="A2994" s="16" t="s">
        <v>34730</v>
      </c>
      <c r="B2994" s="52" t="s">
        <v>31680</v>
      </c>
      <c r="C2994" s="16" t="str">
        <f t="shared" si="46"/>
        <v>067 - 018</v>
      </c>
      <c r="D2994" s="52" t="s">
        <v>34487</v>
      </c>
      <c r="E2994" s="52" t="s">
        <v>34404</v>
      </c>
      <c r="F2994" s="16" t="s">
        <v>23443</v>
      </c>
      <c r="G2994" s="16" t="s">
        <v>34403</v>
      </c>
      <c r="H2994" s="16" t="s">
        <v>15395</v>
      </c>
      <c r="I2994" s="16" t="s">
        <v>23444</v>
      </c>
      <c r="N2994" t="s">
        <v>30550</v>
      </c>
    </row>
    <row r="2995" spans="1:14">
      <c r="A2995" s="16" t="s">
        <v>7887</v>
      </c>
      <c r="B2995" s="52" t="s">
        <v>12246</v>
      </c>
      <c r="C2995" s="16" t="str">
        <f t="shared" si="46"/>
        <v>069 - 025</v>
      </c>
      <c r="D2995" s="52" t="s">
        <v>34487</v>
      </c>
      <c r="E2995" s="52" t="s">
        <v>36727</v>
      </c>
      <c r="F2995" s="16" t="s">
        <v>24768</v>
      </c>
      <c r="G2995" s="16" t="s">
        <v>36726</v>
      </c>
      <c r="H2995" s="16" t="s">
        <v>15395</v>
      </c>
      <c r="I2995" s="16" t="s">
        <v>24783</v>
      </c>
    </row>
    <row r="2996" spans="1:14">
      <c r="A2996" s="16" t="s">
        <v>7888</v>
      </c>
      <c r="B2996" s="52" t="s">
        <v>12247</v>
      </c>
      <c r="C2996" s="16" t="str">
        <f t="shared" si="46"/>
        <v>069 - 026</v>
      </c>
      <c r="D2996" s="52" t="s">
        <v>34487</v>
      </c>
      <c r="E2996" s="52" t="s">
        <v>36727</v>
      </c>
      <c r="F2996" s="16" t="s">
        <v>3090</v>
      </c>
      <c r="G2996" s="16" t="s">
        <v>36726</v>
      </c>
      <c r="H2996" s="16" t="s">
        <v>15395</v>
      </c>
      <c r="I2996" s="16" t="s">
        <v>24784</v>
      </c>
      <c r="J2996" s="16"/>
    </row>
    <row r="2997" spans="1:14">
      <c r="A2997" s="16" t="s">
        <v>19046</v>
      </c>
      <c r="B2997" s="52" t="s">
        <v>9323</v>
      </c>
      <c r="C2997" s="16" t="str">
        <f t="shared" si="46"/>
        <v>058 - 034</v>
      </c>
      <c r="D2997" s="52" t="s">
        <v>36059</v>
      </c>
      <c r="E2997" s="52" t="s">
        <v>10753</v>
      </c>
      <c r="F2997" s="16" t="s">
        <v>19047</v>
      </c>
      <c r="G2997" s="16" t="s">
        <v>10752</v>
      </c>
      <c r="H2997" s="16" t="s">
        <v>20396</v>
      </c>
      <c r="I2997" s="16" t="s">
        <v>19190</v>
      </c>
    </row>
    <row r="2998" spans="1:14">
      <c r="A2998" s="16" t="s">
        <v>25385</v>
      </c>
      <c r="B2998" s="52" t="s">
        <v>12165</v>
      </c>
      <c r="C2998" s="16" t="str">
        <f t="shared" si="46"/>
        <v>057 - 020</v>
      </c>
      <c r="D2998" s="52" t="s">
        <v>34487</v>
      </c>
      <c r="E2998" s="52" t="s">
        <v>18919</v>
      </c>
      <c r="F2998" s="16" t="s">
        <v>4215</v>
      </c>
      <c r="G2998" s="16" t="s">
        <v>18918</v>
      </c>
      <c r="H2998" s="16" t="s">
        <v>20396</v>
      </c>
      <c r="I2998" s="16" t="s">
        <v>25386</v>
      </c>
    </row>
    <row r="2999" spans="1:14">
      <c r="A2999" s="16" t="s">
        <v>19524</v>
      </c>
      <c r="B2999" s="52" t="s">
        <v>30639</v>
      </c>
      <c r="C2999" s="16" t="str">
        <f t="shared" si="46"/>
        <v>001 - 090</v>
      </c>
      <c r="D2999" s="52" t="s">
        <v>36059</v>
      </c>
      <c r="E2999" s="52" t="s">
        <v>37671</v>
      </c>
      <c r="F2999" s="16" t="s">
        <v>19525</v>
      </c>
      <c r="G2999" s="16" t="s">
        <v>37670</v>
      </c>
      <c r="H2999" s="16" t="s">
        <v>10732</v>
      </c>
      <c r="I2999" s="16" t="s">
        <v>19526</v>
      </c>
    </row>
    <row r="3000" spans="1:14">
      <c r="A3000" s="16" t="s">
        <v>30413</v>
      </c>
      <c r="B3000" s="52" t="s">
        <v>17719</v>
      </c>
      <c r="C3000" s="16" t="str">
        <f t="shared" si="46"/>
        <v>066 - 039</v>
      </c>
      <c r="D3000" s="52" t="s">
        <v>34487</v>
      </c>
      <c r="E3000" s="52" t="s">
        <v>3383</v>
      </c>
      <c r="F3000" s="16" t="s">
        <v>3400</v>
      </c>
      <c r="G3000" s="16" t="s">
        <v>3382</v>
      </c>
      <c r="H3000" s="16" t="s">
        <v>15395</v>
      </c>
      <c r="I3000" s="16" t="s">
        <v>2494</v>
      </c>
    </row>
    <row r="3001" spans="1:14">
      <c r="A3001" s="16" t="s">
        <v>30981</v>
      </c>
      <c r="B3001" s="52" t="s">
        <v>8992</v>
      </c>
      <c r="C3001" s="16" t="str">
        <f t="shared" si="46"/>
        <v>054 - 804</v>
      </c>
      <c r="D3001" s="52"/>
      <c r="E3001" s="52" t="s">
        <v>30442</v>
      </c>
      <c r="F3001" s="16"/>
      <c r="G3001" s="16" t="s">
        <v>30441</v>
      </c>
      <c r="H3001" s="16" t="s">
        <v>1269</v>
      </c>
      <c r="I3001" s="16" t="s">
        <v>30982</v>
      </c>
      <c r="J3001" s="16" t="s">
        <v>34487</v>
      </c>
    </row>
    <row r="3002" spans="1:14">
      <c r="A3002" s="16" t="s">
        <v>28292</v>
      </c>
      <c r="B3002" s="52" t="s">
        <v>27191</v>
      </c>
      <c r="C3002" s="16" t="str">
        <f t="shared" si="46"/>
        <v>060 - 028</v>
      </c>
      <c r="D3002" s="52" t="s">
        <v>34487</v>
      </c>
      <c r="E3002" s="52" t="s">
        <v>10737</v>
      </c>
      <c r="F3002" s="16" t="s">
        <v>10735</v>
      </c>
      <c r="G3002" s="16" t="s">
        <v>10736</v>
      </c>
      <c r="H3002" s="16" t="s">
        <v>20396</v>
      </c>
      <c r="I3002" s="16" t="s">
        <v>28293</v>
      </c>
    </row>
    <row r="3003" spans="1:14">
      <c r="A3003" s="16" t="s">
        <v>13320</v>
      </c>
      <c r="B3003" s="52" t="s">
        <v>12220</v>
      </c>
      <c r="C3003" s="16" t="str">
        <f t="shared" si="46"/>
        <v>075 - 021</v>
      </c>
      <c r="D3003" s="52" t="s">
        <v>34487</v>
      </c>
      <c r="E3003" s="52" t="s">
        <v>25912</v>
      </c>
      <c r="F3003" s="16" t="s">
        <v>31814</v>
      </c>
      <c r="G3003" s="16" t="s">
        <v>31815</v>
      </c>
      <c r="H3003" s="16" t="s">
        <v>37422</v>
      </c>
      <c r="I3003" s="16" t="s">
        <v>13321</v>
      </c>
      <c r="J3003" s="16"/>
    </row>
    <row r="3004" spans="1:14">
      <c r="A3004" s="16" t="s">
        <v>30414</v>
      </c>
      <c r="B3004" s="52" t="s">
        <v>17720</v>
      </c>
      <c r="C3004" s="16" t="str">
        <f t="shared" si="46"/>
        <v>066 - 040</v>
      </c>
      <c r="D3004" s="52" t="s">
        <v>34487</v>
      </c>
      <c r="E3004" s="52" t="s">
        <v>3383</v>
      </c>
      <c r="F3004" s="16" t="s">
        <v>3381</v>
      </c>
      <c r="G3004" s="16" t="s">
        <v>3382</v>
      </c>
      <c r="H3004" s="16" t="s">
        <v>15395</v>
      </c>
      <c r="I3004" s="16" t="s">
        <v>2495</v>
      </c>
    </row>
    <row r="3005" spans="1:14">
      <c r="A3005" s="16" t="s">
        <v>14447</v>
      </c>
      <c r="B3005" s="52" t="s">
        <v>16170</v>
      </c>
      <c r="C3005" s="16" t="str">
        <f t="shared" si="46"/>
        <v>001 - 091</v>
      </c>
      <c r="D3005" s="52" t="s">
        <v>34487</v>
      </c>
      <c r="E3005" s="52" t="s">
        <v>37671</v>
      </c>
      <c r="F3005" s="16" t="s">
        <v>35568</v>
      </c>
      <c r="G3005" s="16" t="s">
        <v>37670</v>
      </c>
      <c r="H3005" s="16" t="s">
        <v>10732</v>
      </c>
      <c r="I3005" s="16" t="s">
        <v>14448</v>
      </c>
    </row>
    <row r="3006" spans="1:14">
      <c r="A3006" s="16" t="s">
        <v>6676</v>
      </c>
      <c r="B3006" s="52" t="s">
        <v>16171</v>
      </c>
      <c r="C3006" s="16" t="str">
        <f t="shared" si="46"/>
        <v>001 - 092</v>
      </c>
      <c r="D3006" s="52" t="s">
        <v>36059</v>
      </c>
      <c r="E3006" s="52" t="s">
        <v>37671</v>
      </c>
      <c r="F3006" s="16" t="s">
        <v>772</v>
      </c>
      <c r="G3006" s="16" t="s">
        <v>37670</v>
      </c>
      <c r="H3006" s="16" t="s">
        <v>10732</v>
      </c>
      <c r="I3006" s="16" t="s">
        <v>11757</v>
      </c>
    </row>
    <row r="3007" spans="1:14">
      <c r="A3007" s="16" t="s">
        <v>20415</v>
      </c>
      <c r="B3007" s="52" t="s">
        <v>16222</v>
      </c>
      <c r="C3007" s="16" t="str">
        <f t="shared" si="46"/>
        <v>049 - 008</v>
      </c>
      <c r="D3007" s="52" t="s">
        <v>36059</v>
      </c>
      <c r="E3007" s="52" t="s">
        <v>30327</v>
      </c>
      <c r="F3007" s="16" t="s">
        <v>20416</v>
      </c>
      <c r="G3007" s="16" t="s">
        <v>30326</v>
      </c>
      <c r="H3007" s="16" t="s">
        <v>30328</v>
      </c>
      <c r="I3007" s="16" t="s">
        <v>20417</v>
      </c>
      <c r="J3007" s="16"/>
    </row>
    <row r="3008" spans="1:14">
      <c r="A3008" s="16" t="s">
        <v>4916</v>
      </c>
      <c r="B3008" s="52" t="s">
        <v>23198</v>
      </c>
      <c r="C3008" s="16" t="str">
        <f t="shared" si="46"/>
        <v>082 - 032</v>
      </c>
      <c r="D3008" s="52" t="s">
        <v>34487</v>
      </c>
      <c r="E3008" s="52" t="s">
        <v>1263</v>
      </c>
      <c r="F3008" s="16" t="s">
        <v>4917</v>
      </c>
      <c r="G3008" s="16" t="s">
        <v>1262</v>
      </c>
      <c r="H3008" s="16" t="s">
        <v>29917</v>
      </c>
      <c r="I3008" s="16" t="s">
        <v>4918</v>
      </c>
      <c r="J3008" s="16"/>
    </row>
    <row r="3009" spans="1:10">
      <c r="A3009" s="16" t="s">
        <v>13929</v>
      </c>
      <c r="B3009" s="52" t="s">
        <v>12595</v>
      </c>
      <c r="C3009" s="16" t="str">
        <f t="shared" ref="C3009:C3074" si="47">MID(A3009,1,3) &amp;" - " &amp;MID(A3009,4,3)</f>
        <v>055 - 805</v>
      </c>
      <c r="D3009" s="52"/>
      <c r="E3009" s="52" t="s">
        <v>1268</v>
      </c>
      <c r="F3009" s="16"/>
      <c r="G3009" s="16" t="s">
        <v>1267</v>
      </c>
      <c r="H3009" s="16" t="s">
        <v>1269</v>
      </c>
      <c r="I3009" s="16" t="s">
        <v>13930</v>
      </c>
      <c r="J3009" s="16" t="s">
        <v>34487</v>
      </c>
    </row>
    <row r="3010" spans="1:10">
      <c r="A3010" s="16" t="s">
        <v>17283</v>
      </c>
      <c r="B3010" s="52" t="s">
        <v>12596</v>
      </c>
      <c r="C3010" s="16" t="str">
        <f t="shared" si="47"/>
        <v>055 - 806</v>
      </c>
      <c r="D3010" s="52"/>
      <c r="E3010" s="52" t="s">
        <v>1268</v>
      </c>
      <c r="F3010" s="16"/>
      <c r="G3010" s="16" t="s">
        <v>1267</v>
      </c>
      <c r="H3010" s="16" t="s">
        <v>1269</v>
      </c>
      <c r="I3010" s="16" t="s">
        <v>17284</v>
      </c>
      <c r="J3010" s="16" t="s">
        <v>34487</v>
      </c>
    </row>
    <row r="3011" spans="1:10">
      <c r="A3011" s="16" t="s">
        <v>29640</v>
      </c>
      <c r="B3011" s="52" t="s">
        <v>32281</v>
      </c>
      <c r="C3011" s="16" t="str">
        <f t="shared" si="47"/>
        <v>070 - 021</v>
      </c>
      <c r="D3011" s="52" t="s">
        <v>34487</v>
      </c>
      <c r="E3011" s="52" t="s">
        <v>23672</v>
      </c>
      <c r="F3011" s="16" t="s">
        <v>29641</v>
      </c>
      <c r="G3011" s="16" t="s">
        <v>23671</v>
      </c>
      <c r="H3011" s="16" t="s">
        <v>10748</v>
      </c>
      <c r="I3011" s="16" t="s">
        <v>29642</v>
      </c>
    </row>
    <row r="3012" spans="1:10">
      <c r="A3012" s="16" t="s">
        <v>19273</v>
      </c>
      <c r="B3012" s="52" t="s">
        <v>12166</v>
      </c>
      <c r="C3012" s="16" t="str">
        <f t="shared" si="47"/>
        <v>057 - 021</v>
      </c>
      <c r="D3012" s="52" t="s">
        <v>36059</v>
      </c>
      <c r="E3012" s="52" t="s">
        <v>18919</v>
      </c>
      <c r="F3012" s="16" t="s">
        <v>33738</v>
      </c>
      <c r="G3012" s="16" t="s">
        <v>18918</v>
      </c>
      <c r="H3012" s="16" t="s">
        <v>20396</v>
      </c>
      <c r="I3012" s="16" t="s">
        <v>33739</v>
      </c>
    </row>
    <row r="3013" spans="1:10">
      <c r="A3013" s="16" t="s">
        <v>23232</v>
      </c>
      <c r="B3013" s="52" t="s">
        <v>20718</v>
      </c>
      <c r="C3013" s="16" t="str">
        <f t="shared" si="47"/>
        <v>094 - 017</v>
      </c>
      <c r="D3013" s="52" t="s">
        <v>34487</v>
      </c>
      <c r="E3013" s="52" t="s">
        <v>10747</v>
      </c>
      <c r="F3013" s="16" t="s">
        <v>25162</v>
      </c>
      <c r="G3013" s="16" t="s">
        <v>10746</v>
      </c>
      <c r="H3013" s="16" t="s">
        <v>10748</v>
      </c>
      <c r="I3013" s="16" t="s">
        <v>28428</v>
      </c>
      <c r="J3013" s="16"/>
    </row>
    <row r="3014" spans="1:10">
      <c r="A3014" s="16" t="s">
        <v>11643</v>
      </c>
      <c r="B3014" s="52" t="s">
        <v>11334</v>
      </c>
      <c r="C3014" s="16" t="str">
        <f t="shared" si="47"/>
        <v>044 - 014</v>
      </c>
      <c r="D3014" s="52" t="s">
        <v>36059</v>
      </c>
      <c r="E3014" s="52" t="s">
        <v>27373</v>
      </c>
      <c r="F3014" s="16" t="s">
        <v>35660</v>
      </c>
      <c r="G3014" s="16" t="s">
        <v>27372</v>
      </c>
      <c r="H3014" s="16" t="s">
        <v>20397</v>
      </c>
      <c r="I3014" s="16" t="s">
        <v>29879</v>
      </c>
    </row>
    <row r="3015" spans="1:10">
      <c r="A3015" s="16" t="s">
        <v>5743</v>
      </c>
      <c r="B3015" s="52" t="s">
        <v>17846</v>
      </c>
      <c r="C3015" s="16" t="str">
        <f t="shared" si="47"/>
        <v>021 - 817</v>
      </c>
      <c r="D3015" s="52"/>
      <c r="E3015" s="52" t="s">
        <v>14657</v>
      </c>
      <c r="F3015" s="16"/>
      <c r="G3015" s="16" t="s">
        <v>14656</v>
      </c>
      <c r="H3015" s="16" t="s">
        <v>4778</v>
      </c>
      <c r="I3015" s="16" t="s">
        <v>5744</v>
      </c>
      <c r="J3015" s="16" t="s">
        <v>34487</v>
      </c>
    </row>
    <row r="3016" spans="1:10">
      <c r="A3016" s="16" t="s">
        <v>33196</v>
      </c>
      <c r="B3016" s="52" t="s">
        <v>12167</v>
      </c>
      <c r="C3016" s="16" t="str">
        <f t="shared" si="47"/>
        <v>057 - 022</v>
      </c>
      <c r="D3016" s="52" t="s">
        <v>34487</v>
      </c>
      <c r="E3016" s="52" t="s">
        <v>18919</v>
      </c>
      <c r="F3016" s="16" t="s">
        <v>28823</v>
      </c>
      <c r="G3016" s="16" t="s">
        <v>18918</v>
      </c>
      <c r="H3016" s="16" t="s">
        <v>20396</v>
      </c>
      <c r="I3016" s="16" t="s">
        <v>33197</v>
      </c>
      <c r="J3016" s="16"/>
    </row>
    <row r="3017" spans="1:10">
      <c r="A3017" s="16" t="s">
        <v>8835</v>
      </c>
      <c r="B3017" s="52" t="s">
        <v>18440</v>
      </c>
      <c r="C3017" s="16" t="str">
        <f t="shared" si="47"/>
        <v>065 - 043</v>
      </c>
      <c r="D3017" s="52" t="s">
        <v>34487</v>
      </c>
      <c r="E3017" s="52" t="s">
        <v>29546</v>
      </c>
      <c r="F3017" s="16" t="s">
        <v>20864</v>
      </c>
      <c r="G3017" s="16" t="s">
        <v>29545</v>
      </c>
      <c r="H3017" s="16" t="s">
        <v>30282</v>
      </c>
      <c r="I3017" s="16" t="s">
        <v>22289</v>
      </c>
    </row>
    <row r="3018" spans="1:10">
      <c r="A3018" s="16" t="s">
        <v>1017</v>
      </c>
      <c r="B3018" s="52" t="s">
        <v>26568</v>
      </c>
      <c r="C3018" s="16" t="str">
        <f t="shared" si="47"/>
        <v>092 - 014</v>
      </c>
      <c r="D3018" s="52" t="s">
        <v>34487</v>
      </c>
      <c r="E3018" s="52" t="s">
        <v>3326</v>
      </c>
      <c r="F3018" s="16" t="s">
        <v>29863</v>
      </c>
      <c r="G3018" s="16" t="s">
        <v>30322</v>
      </c>
      <c r="H3018" s="16" t="s">
        <v>33521</v>
      </c>
      <c r="I3018" s="16" t="s">
        <v>29864</v>
      </c>
    </row>
    <row r="3019" spans="1:10">
      <c r="A3019" s="16" t="s">
        <v>19692</v>
      </c>
      <c r="B3019" s="52" t="s">
        <v>32609</v>
      </c>
      <c r="C3019" s="16" t="str">
        <f t="shared" si="47"/>
        <v>017 - 058</v>
      </c>
      <c r="D3019" s="52" t="s">
        <v>34487</v>
      </c>
      <c r="E3019" s="52" t="s">
        <v>22538</v>
      </c>
      <c r="F3019" s="16" t="s">
        <v>15544</v>
      </c>
      <c r="G3019" s="16" t="s">
        <v>22537</v>
      </c>
      <c r="H3019" s="16" t="s">
        <v>32666</v>
      </c>
      <c r="I3019" s="16" t="s">
        <v>19693</v>
      </c>
      <c r="J3019" s="16"/>
    </row>
    <row r="3020" spans="1:10">
      <c r="A3020" s="16" t="s">
        <v>14773</v>
      </c>
      <c r="B3020" s="52" t="s">
        <v>8846</v>
      </c>
      <c r="C3020" s="16" t="str">
        <f t="shared" si="47"/>
        <v>002 - 045</v>
      </c>
      <c r="D3020" s="52" t="s">
        <v>36059</v>
      </c>
      <c r="E3020" s="52" t="s">
        <v>36066</v>
      </c>
      <c r="F3020" s="16" t="s">
        <v>37471</v>
      </c>
      <c r="G3020" s="16" t="s">
        <v>20457</v>
      </c>
      <c r="H3020" s="16" t="s">
        <v>10732</v>
      </c>
      <c r="I3020" s="16" t="s">
        <v>28139</v>
      </c>
    </row>
    <row r="3021" spans="1:10">
      <c r="A3021" s="16" t="s">
        <v>4563</v>
      </c>
      <c r="B3021" s="52" t="s">
        <v>37694</v>
      </c>
      <c r="C3021" s="16" t="str">
        <f t="shared" si="47"/>
        <v>030 - 028</v>
      </c>
      <c r="D3021" s="52" t="s">
        <v>36059</v>
      </c>
      <c r="E3021" s="52" t="s">
        <v>35970</v>
      </c>
      <c r="F3021" s="16" t="s">
        <v>31103</v>
      </c>
      <c r="G3021" s="16" t="s">
        <v>35969</v>
      </c>
      <c r="H3021" s="16" t="s">
        <v>30334</v>
      </c>
      <c r="I3021" s="16" t="s">
        <v>9724</v>
      </c>
    </row>
    <row r="3022" spans="1:10">
      <c r="A3022" s="16" t="s">
        <v>29865</v>
      </c>
      <c r="B3022" s="52" t="s">
        <v>1199</v>
      </c>
      <c r="C3022" s="16" t="str">
        <f t="shared" si="47"/>
        <v>043 - 014</v>
      </c>
      <c r="D3022" s="52" t="s">
        <v>34487</v>
      </c>
      <c r="E3022" s="52" t="s">
        <v>36775</v>
      </c>
      <c r="F3022" s="16" t="s">
        <v>13741</v>
      </c>
      <c r="G3022" s="16" t="s">
        <v>27380</v>
      </c>
      <c r="H3022" s="16" t="s">
        <v>20397</v>
      </c>
      <c r="I3022" s="16" t="s">
        <v>29866</v>
      </c>
    </row>
    <row r="3023" spans="1:10">
      <c r="A3023" s="16" t="s">
        <v>2029</v>
      </c>
      <c r="B3023" s="52" t="s">
        <v>36338</v>
      </c>
      <c r="C3023" s="16" t="str">
        <f t="shared" si="47"/>
        <v>015 - 860</v>
      </c>
      <c r="D3023" s="52"/>
      <c r="E3023" s="52" t="s">
        <v>32665</v>
      </c>
      <c r="F3023" s="16"/>
      <c r="G3023" s="16" t="s">
        <v>32664</v>
      </c>
      <c r="H3023" s="16" t="s">
        <v>32666</v>
      </c>
      <c r="I3023" s="16" t="s">
        <v>2030</v>
      </c>
      <c r="J3023" s="16" t="s">
        <v>34487</v>
      </c>
    </row>
    <row r="3024" spans="1:10">
      <c r="A3024" s="16" t="s">
        <v>30738</v>
      </c>
      <c r="B3024" s="52" t="s">
        <v>8822</v>
      </c>
      <c r="C3024" s="16" t="str">
        <f t="shared" si="47"/>
        <v>077 - 006</v>
      </c>
      <c r="D3024" s="52" t="s">
        <v>34487</v>
      </c>
      <c r="E3024" s="52" t="s">
        <v>36237</v>
      </c>
      <c r="F3024" s="16" t="s">
        <v>30739</v>
      </c>
      <c r="G3024" s="16" t="s">
        <v>36236</v>
      </c>
      <c r="H3024" s="16" t="s">
        <v>13511</v>
      </c>
      <c r="I3024" s="16" t="s">
        <v>30740</v>
      </c>
      <c r="J3024" s="16"/>
    </row>
    <row r="3025" spans="1:16">
      <c r="A3025" s="16" t="s">
        <v>1512</v>
      </c>
      <c r="B3025" s="52" t="s">
        <v>5976</v>
      </c>
      <c r="C3025" s="16" t="str">
        <f t="shared" si="47"/>
        <v>013 - 861</v>
      </c>
      <c r="D3025" s="52"/>
      <c r="E3025" s="52" t="s">
        <v>26240</v>
      </c>
      <c r="F3025" s="16"/>
      <c r="G3025" s="16" t="s">
        <v>26239</v>
      </c>
      <c r="H3025" s="16" t="s">
        <v>32666</v>
      </c>
      <c r="I3025" s="16" t="s">
        <v>1513</v>
      </c>
      <c r="J3025" s="16" t="s">
        <v>34487</v>
      </c>
    </row>
    <row r="3026" spans="1:16">
      <c r="A3026" s="16" t="s">
        <v>4828</v>
      </c>
      <c r="B3026" s="52" t="s">
        <v>5346</v>
      </c>
      <c r="C3026" s="16" t="str">
        <f t="shared" si="47"/>
        <v>022 - 827</v>
      </c>
      <c r="D3026" s="52"/>
      <c r="E3026" s="52" t="s">
        <v>4777</v>
      </c>
      <c r="F3026" s="16"/>
      <c r="G3026" s="16" t="s">
        <v>4776</v>
      </c>
      <c r="H3026" s="16" t="s">
        <v>4778</v>
      </c>
      <c r="I3026" s="16" t="s">
        <v>27560</v>
      </c>
      <c r="J3026" s="16" t="s">
        <v>34487</v>
      </c>
    </row>
    <row r="3027" spans="1:16">
      <c r="A3027" s="16" t="s">
        <v>34263</v>
      </c>
      <c r="B3027" s="52" t="s">
        <v>18093</v>
      </c>
      <c r="C3027" s="16" t="str">
        <f t="shared" si="47"/>
        <v>023 - 027</v>
      </c>
      <c r="D3027" s="52" t="s">
        <v>36059</v>
      </c>
      <c r="E3027" s="52" t="s">
        <v>380</v>
      </c>
      <c r="F3027" s="16" t="s">
        <v>34264</v>
      </c>
      <c r="G3027" s="16" t="s">
        <v>379</v>
      </c>
      <c r="H3027" s="16" t="s">
        <v>32660</v>
      </c>
      <c r="I3027" s="16" t="s">
        <v>34265</v>
      </c>
    </row>
    <row r="3028" spans="1:16">
      <c r="A3028" s="16" t="s">
        <v>3036</v>
      </c>
      <c r="B3028" s="52" t="s">
        <v>5347</v>
      </c>
      <c r="C3028" s="16" t="str">
        <f t="shared" si="47"/>
        <v>022 - 828</v>
      </c>
      <c r="D3028" s="52"/>
      <c r="E3028" s="52" t="s">
        <v>4777</v>
      </c>
      <c r="F3028" s="16"/>
      <c r="G3028" s="16" t="s">
        <v>4776</v>
      </c>
      <c r="H3028" s="16" t="s">
        <v>4778</v>
      </c>
      <c r="I3028" s="16" t="s">
        <v>3037</v>
      </c>
      <c r="J3028" s="16" t="s">
        <v>34487</v>
      </c>
    </row>
    <row r="3029" spans="1:16">
      <c r="A3029" s="16" t="s">
        <v>18864</v>
      </c>
      <c r="B3029" s="52" t="s">
        <v>32610</v>
      </c>
      <c r="C3029" s="16" t="str">
        <f t="shared" si="47"/>
        <v>017 - 059</v>
      </c>
      <c r="D3029" s="52" t="s">
        <v>36059</v>
      </c>
      <c r="E3029" s="52" t="s">
        <v>22538</v>
      </c>
      <c r="F3029" s="16" t="s">
        <v>18865</v>
      </c>
      <c r="G3029" s="16" t="s">
        <v>22537</v>
      </c>
      <c r="H3029" s="16" t="s">
        <v>32666</v>
      </c>
      <c r="I3029" s="16" t="s">
        <v>18866</v>
      </c>
      <c r="J3029" s="16"/>
    </row>
    <row r="3030" spans="1:16">
      <c r="A3030" s="16" t="s">
        <v>9227</v>
      </c>
      <c r="B3030" s="52" t="s">
        <v>13998</v>
      </c>
      <c r="C3030" s="16" t="str">
        <f t="shared" si="47"/>
        <v>016 - 079</v>
      </c>
      <c r="D3030" s="52" t="s">
        <v>36059</v>
      </c>
      <c r="E3030" s="52" t="s">
        <v>10742</v>
      </c>
      <c r="F3030" s="16" t="s">
        <v>9228</v>
      </c>
      <c r="G3030" s="16" t="s">
        <v>10741</v>
      </c>
      <c r="H3030" s="16" t="s">
        <v>32666</v>
      </c>
      <c r="I3030" s="16" t="s">
        <v>9229</v>
      </c>
      <c r="J3030" s="16"/>
    </row>
    <row r="3031" spans="1:16">
      <c r="A3031" s="16" t="s">
        <v>18365</v>
      </c>
      <c r="B3031" s="52" t="s">
        <v>28942</v>
      </c>
      <c r="C3031" s="16" t="str">
        <f t="shared" si="47"/>
        <v>015 - 081</v>
      </c>
      <c r="D3031" s="52" t="s">
        <v>36059</v>
      </c>
      <c r="E3031" s="52" t="s">
        <v>32665</v>
      </c>
      <c r="F3031" s="16" t="s">
        <v>18366</v>
      </c>
      <c r="G3031" s="16" t="s">
        <v>32664</v>
      </c>
      <c r="H3031" s="16" t="s">
        <v>32666</v>
      </c>
      <c r="I3031" s="16" t="s">
        <v>697</v>
      </c>
    </row>
    <row r="3032" spans="1:16">
      <c r="A3032" s="16" t="s">
        <v>19381</v>
      </c>
      <c r="B3032" s="52" t="s">
        <v>18094</v>
      </c>
      <c r="C3032" s="16" t="str">
        <f t="shared" si="47"/>
        <v>023 - 028</v>
      </c>
      <c r="D3032" s="52" t="s">
        <v>36059</v>
      </c>
      <c r="E3032" s="52" t="s">
        <v>380</v>
      </c>
      <c r="F3032" s="16" t="s">
        <v>35387</v>
      </c>
      <c r="G3032" s="16" t="s">
        <v>379</v>
      </c>
      <c r="H3032" s="16" t="s">
        <v>32660</v>
      </c>
      <c r="I3032" s="16" t="s">
        <v>19382</v>
      </c>
      <c r="J3032" s="16"/>
    </row>
    <row r="3033" spans="1:16">
      <c r="A3033" s="16" t="s">
        <v>2135</v>
      </c>
      <c r="B3033" s="52" t="s">
        <v>13999</v>
      </c>
      <c r="C3033" s="16" t="str">
        <f t="shared" si="47"/>
        <v>016 - 819</v>
      </c>
      <c r="D3033" s="52"/>
      <c r="E3033" s="52" t="s">
        <v>10742</v>
      </c>
      <c r="G3033" s="16" t="s">
        <v>10741</v>
      </c>
      <c r="H3033" s="16" t="s">
        <v>32666</v>
      </c>
      <c r="I3033" s="16" t="s">
        <v>4016</v>
      </c>
      <c r="J3033" s="16" t="s">
        <v>34487</v>
      </c>
    </row>
    <row r="3034" spans="1:16">
      <c r="A3034" s="16" t="s">
        <v>8428</v>
      </c>
      <c r="B3034" s="52" t="s">
        <v>32611</v>
      </c>
      <c r="C3034" s="16" t="str">
        <f t="shared" si="47"/>
        <v>017 - 830</v>
      </c>
      <c r="D3034" s="52"/>
      <c r="E3034" s="52" t="s">
        <v>22538</v>
      </c>
      <c r="F3034" s="16"/>
      <c r="G3034" s="16" t="s">
        <v>22537</v>
      </c>
      <c r="H3034" s="16" t="s">
        <v>32666</v>
      </c>
      <c r="I3034" s="16" t="s">
        <v>8429</v>
      </c>
      <c r="J3034" s="16" t="s">
        <v>34487</v>
      </c>
    </row>
    <row r="3035" spans="1:16">
      <c r="A3035" s="16" t="s">
        <v>10195</v>
      </c>
      <c r="B3035" s="52" t="s">
        <v>20069</v>
      </c>
      <c r="C3035" s="16" t="str">
        <f t="shared" si="47"/>
        <v>019 - 841</v>
      </c>
      <c r="D3035" s="52"/>
      <c r="E3035" s="52" t="s">
        <v>23092</v>
      </c>
      <c r="F3035" s="16"/>
      <c r="G3035" s="16" t="s">
        <v>23091</v>
      </c>
      <c r="H3035" s="16" t="s">
        <v>32666</v>
      </c>
      <c r="I3035" s="16" t="s">
        <v>10196</v>
      </c>
      <c r="J3035" s="16" t="s">
        <v>34487</v>
      </c>
    </row>
    <row r="3036" spans="1:16">
      <c r="A3036" s="16" t="s">
        <v>5588</v>
      </c>
      <c r="B3036" s="52" t="s">
        <v>2072</v>
      </c>
      <c r="C3036" s="16" t="str">
        <f t="shared" si="47"/>
        <v>I99 - 480</v>
      </c>
      <c r="D3036" s="52"/>
      <c r="E3036" s="52" t="s">
        <v>10726</v>
      </c>
      <c r="F3036" s="16"/>
      <c r="G3036" s="16" t="s">
        <v>10725</v>
      </c>
      <c r="H3036" s="16" t="s">
        <v>10727</v>
      </c>
      <c r="I3036" s="16" t="s">
        <v>5589</v>
      </c>
    </row>
    <row r="3037" spans="1:16">
      <c r="A3037" s="16" t="s">
        <v>26760</v>
      </c>
      <c r="B3037" s="52" t="s">
        <v>9324</v>
      </c>
      <c r="C3037" s="16" t="str">
        <f t="shared" si="47"/>
        <v>058 - 035</v>
      </c>
      <c r="D3037" s="52" t="s">
        <v>34487</v>
      </c>
      <c r="E3037" s="52" t="s">
        <v>10753</v>
      </c>
      <c r="F3037" s="16" t="s">
        <v>25196</v>
      </c>
      <c r="G3037" s="16" t="s">
        <v>10752</v>
      </c>
      <c r="H3037" s="16" t="s">
        <v>20396</v>
      </c>
      <c r="I3037" s="16" t="s">
        <v>26761</v>
      </c>
    </row>
    <row r="3038" spans="1:16">
      <c r="A3038" s="16" t="s">
        <v>34731</v>
      </c>
      <c r="B3038" s="52" t="s">
        <v>31681</v>
      </c>
      <c r="C3038" s="16" t="str">
        <f t="shared" si="47"/>
        <v>067 - 019</v>
      </c>
      <c r="D3038" s="52" t="s">
        <v>36059</v>
      </c>
      <c r="E3038" s="52" t="s">
        <v>34404</v>
      </c>
      <c r="F3038" s="16" t="s">
        <v>16444</v>
      </c>
      <c r="G3038" s="16" t="s">
        <v>34403</v>
      </c>
      <c r="H3038" s="16" t="s">
        <v>15395</v>
      </c>
      <c r="I3038" s="16" t="s">
        <v>23445</v>
      </c>
      <c r="J3038" s="16"/>
      <c r="N3038" t="s">
        <v>30549</v>
      </c>
      <c r="P3038" s="423" t="s">
        <v>30531</v>
      </c>
    </row>
    <row r="3039" spans="1:16">
      <c r="A3039" s="16" t="s">
        <v>3083</v>
      </c>
      <c r="B3039" s="52" t="s">
        <v>5977</v>
      </c>
      <c r="C3039" s="16" t="str">
        <f t="shared" si="47"/>
        <v>013 - 074</v>
      </c>
      <c r="D3039" s="52" t="s">
        <v>34487</v>
      </c>
      <c r="E3039" s="52" t="s">
        <v>26240</v>
      </c>
      <c r="F3039" s="16" t="s">
        <v>30667</v>
      </c>
      <c r="G3039" s="16" t="s">
        <v>26239</v>
      </c>
      <c r="H3039" s="16" t="s">
        <v>32666</v>
      </c>
      <c r="I3039" s="16" t="s">
        <v>3084</v>
      </c>
    </row>
    <row r="3040" spans="1:16">
      <c r="A3040" s="16" t="s">
        <v>36733</v>
      </c>
      <c r="B3040" s="52" t="s">
        <v>17150</v>
      </c>
      <c r="C3040" s="16" t="str">
        <f t="shared" si="47"/>
        <v>014 - 023</v>
      </c>
      <c r="D3040" s="52" t="s">
        <v>34487</v>
      </c>
      <c r="E3040" s="52" t="s">
        <v>31453</v>
      </c>
      <c r="F3040" s="16" t="s">
        <v>3370</v>
      </c>
      <c r="G3040" s="16" t="s">
        <v>31452</v>
      </c>
      <c r="H3040" s="16" t="s">
        <v>32666</v>
      </c>
      <c r="I3040" s="16" t="s">
        <v>36734</v>
      </c>
    </row>
    <row r="3041" spans="1:10">
      <c r="A3041" s="16" t="s">
        <v>24286</v>
      </c>
      <c r="B3041" s="52" t="s">
        <v>27147</v>
      </c>
      <c r="C3041" s="16" t="str">
        <f t="shared" si="47"/>
        <v>034 - 010</v>
      </c>
      <c r="D3041" s="52" t="s">
        <v>36059</v>
      </c>
      <c r="E3041" s="52" t="s">
        <v>23677</v>
      </c>
      <c r="F3041" s="16" t="s">
        <v>24287</v>
      </c>
      <c r="G3041" s="16" t="s">
        <v>23676</v>
      </c>
      <c r="H3041" s="16" t="s">
        <v>35981</v>
      </c>
      <c r="I3041" s="16" t="s">
        <v>24288</v>
      </c>
    </row>
    <row r="3042" spans="1:10">
      <c r="A3042" s="16" t="s">
        <v>22290</v>
      </c>
      <c r="B3042" s="52" t="s">
        <v>24967</v>
      </c>
      <c r="C3042" s="16" t="str">
        <f t="shared" si="47"/>
        <v>078 - 043</v>
      </c>
      <c r="D3042" s="52" t="s">
        <v>34487</v>
      </c>
      <c r="E3042" s="52" t="s">
        <v>1697</v>
      </c>
      <c r="F3042" s="16" t="s">
        <v>17001</v>
      </c>
      <c r="G3042" s="16" t="s">
        <v>1696</v>
      </c>
      <c r="H3042" s="16" t="s">
        <v>4772</v>
      </c>
      <c r="I3042" s="16" t="s">
        <v>22291</v>
      </c>
    </row>
    <row r="3043" spans="1:10">
      <c r="A3043" s="16" t="s">
        <v>31559</v>
      </c>
      <c r="B3043" s="52" t="s">
        <v>17847</v>
      </c>
      <c r="C3043" s="16" t="str">
        <f t="shared" si="47"/>
        <v>021 - 818</v>
      </c>
      <c r="D3043" s="52"/>
      <c r="E3043" s="52" t="s">
        <v>14657</v>
      </c>
      <c r="F3043" s="16"/>
      <c r="G3043" s="16" t="s">
        <v>14656</v>
      </c>
      <c r="H3043" s="16" t="s">
        <v>4778</v>
      </c>
      <c r="I3043" s="16" t="s">
        <v>31560</v>
      </c>
      <c r="J3043" s="16" t="s">
        <v>34487</v>
      </c>
    </row>
    <row r="3044" spans="1:10">
      <c r="A3044" s="16" t="s">
        <v>18950</v>
      </c>
      <c r="B3044" s="52" t="s">
        <v>30992</v>
      </c>
      <c r="C3044" s="16" t="str">
        <f t="shared" si="47"/>
        <v>015 - 082</v>
      </c>
      <c r="D3044" s="52" t="s">
        <v>36059</v>
      </c>
      <c r="E3044" s="52" t="s">
        <v>32665</v>
      </c>
      <c r="F3044" s="16" t="s">
        <v>9522</v>
      </c>
      <c r="G3044" s="16" t="s">
        <v>32664</v>
      </c>
      <c r="H3044" s="16" t="s">
        <v>32666</v>
      </c>
      <c r="I3044" s="16" t="s">
        <v>18951</v>
      </c>
    </row>
    <row r="3045" spans="1:10">
      <c r="A3045" s="16" t="s">
        <v>1514</v>
      </c>
      <c r="B3045" s="52" t="s">
        <v>30993</v>
      </c>
      <c r="C3045" s="16" t="str">
        <f t="shared" si="47"/>
        <v>015 - 861</v>
      </c>
      <c r="D3045" s="52"/>
      <c r="E3045" s="52" t="s">
        <v>32665</v>
      </c>
      <c r="F3045" s="16"/>
      <c r="G3045" s="16" t="s">
        <v>32664</v>
      </c>
      <c r="H3045" s="16" t="s">
        <v>32666</v>
      </c>
      <c r="I3045" s="16" t="s">
        <v>1515</v>
      </c>
      <c r="J3045" s="16" t="s">
        <v>34487</v>
      </c>
    </row>
    <row r="3046" spans="1:10">
      <c r="A3046" s="16" t="s">
        <v>15615</v>
      </c>
      <c r="B3046" s="52" t="s">
        <v>14000</v>
      </c>
      <c r="C3046" s="16" t="str">
        <f t="shared" si="47"/>
        <v>016 - 080</v>
      </c>
      <c r="D3046" s="52" t="s">
        <v>34487</v>
      </c>
      <c r="E3046" s="52" t="s">
        <v>10742</v>
      </c>
      <c r="F3046" s="16" t="s">
        <v>36153</v>
      </c>
      <c r="G3046" s="16" t="s">
        <v>10741</v>
      </c>
      <c r="H3046" s="16" t="s">
        <v>32666</v>
      </c>
      <c r="I3046" s="16" t="s">
        <v>15616</v>
      </c>
    </row>
    <row r="3047" spans="1:10">
      <c r="A3047" s="16" t="s">
        <v>6088</v>
      </c>
      <c r="B3047" s="52" t="s">
        <v>22210</v>
      </c>
      <c r="C3047" s="16" t="str">
        <f t="shared" si="47"/>
        <v>012 - 054</v>
      </c>
      <c r="D3047" s="52" t="s">
        <v>36059</v>
      </c>
      <c r="E3047" s="52" t="s">
        <v>18879</v>
      </c>
      <c r="F3047" s="16" t="s">
        <v>25803</v>
      </c>
      <c r="G3047" s="16" t="s">
        <v>26253</v>
      </c>
      <c r="H3047" s="16" t="s">
        <v>32666</v>
      </c>
      <c r="I3047" s="16" t="s">
        <v>6089</v>
      </c>
    </row>
    <row r="3048" spans="1:10">
      <c r="A3048" s="16" t="s">
        <v>521</v>
      </c>
      <c r="B3048" s="52" t="s">
        <v>11807</v>
      </c>
      <c r="C3048" s="16" t="str">
        <f t="shared" si="47"/>
        <v>038 - 006</v>
      </c>
      <c r="D3048" s="52" t="s">
        <v>34487</v>
      </c>
      <c r="E3048" s="52" t="s">
        <v>37411</v>
      </c>
      <c r="F3048" s="16" t="s">
        <v>522</v>
      </c>
      <c r="G3048" s="16" t="s">
        <v>32501</v>
      </c>
      <c r="H3048" s="16" t="s">
        <v>35981</v>
      </c>
      <c r="I3048" s="16" t="s">
        <v>2157</v>
      </c>
      <c r="J3048" s="16"/>
    </row>
    <row r="3049" spans="1:10">
      <c r="A3049" s="16" t="s">
        <v>8944</v>
      </c>
      <c r="B3049" s="52" t="s">
        <v>11875</v>
      </c>
      <c r="C3049" s="16" t="str">
        <f t="shared" si="47"/>
        <v>018 - 829</v>
      </c>
      <c r="D3049" s="52"/>
      <c r="E3049" s="52" t="s">
        <v>35975</v>
      </c>
      <c r="F3049" s="16"/>
      <c r="G3049" s="16" t="s">
        <v>35974</v>
      </c>
      <c r="H3049" s="16" t="s">
        <v>32666</v>
      </c>
      <c r="I3049" s="16" t="s">
        <v>8974</v>
      </c>
      <c r="J3049" s="16" t="s">
        <v>34487</v>
      </c>
    </row>
    <row r="3050" spans="1:10">
      <c r="A3050" s="16" t="s">
        <v>23415</v>
      </c>
      <c r="B3050" s="52" t="s">
        <v>25569</v>
      </c>
      <c r="C3050" s="16" t="str">
        <f t="shared" si="47"/>
        <v>045 - 005</v>
      </c>
      <c r="D3050" s="52" t="s">
        <v>34487</v>
      </c>
      <c r="E3050" s="52" t="s">
        <v>36879</v>
      </c>
      <c r="F3050" s="16" t="s">
        <v>23416</v>
      </c>
      <c r="G3050" s="16" t="s">
        <v>36878</v>
      </c>
      <c r="H3050" s="16" t="s">
        <v>30328</v>
      </c>
      <c r="I3050" s="16" t="s">
        <v>23417</v>
      </c>
    </row>
    <row r="3051" spans="1:10">
      <c r="A3051" s="16" t="s">
        <v>8975</v>
      </c>
      <c r="B3051" s="52" t="s">
        <v>5348</v>
      </c>
      <c r="C3051" s="16" t="str">
        <f t="shared" si="47"/>
        <v>022 - 829</v>
      </c>
      <c r="D3051" s="52"/>
      <c r="E3051" s="52" t="s">
        <v>4777</v>
      </c>
      <c r="F3051" s="16"/>
      <c r="G3051" s="16" t="s">
        <v>4776</v>
      </c>
      <c r="H3051" s="16" t="s">
        <v>4778</v>
      </c>
      <c r="I3051" s="16" t="s">
        <v>8976</v>
      </c>
      <c r="J3051" s="16" t="s">
        <v>34487</v>
      </c>
    </row>
    <row r="3052" spans="1:10">
      <c r="A3052" s="16" t="s">
        <v>8430</v>
      </c>
      <c r="B3052" s="52" t="s">
        <v>5349</v>
      </c>
      <c r="C3052" s="16" t="str">
        <f t="shared" si="47"/>
        <v>022 - 830</v>
      </c>
      <c r="D3052" s="52"/>
      <c r="E3052" s="52" t="s">
        <v>4777</v>
      </c>
      <c r="F3052" s="16"/>
      <c r="G3052" s="16" t="s">
        <v>4776</v>
      </c>
      <c r="H3052" s="16" t="s">
        <v>4778</v>
      </c>
      <c r="I3052" s="16" t="s">
        <v>8431</v>
      </c>
      <c r="J3052" s="16" t="s">
        <v>34487</v>
      </c>
    </row>
    <row r="3053" spans="1:10">
      <c r="A3053" s="16" t="s">
        <v>25152</v>
      </c>
      <c r="B3053" s="52" t="s">
        <v>6252</v>
      </c>
      <c r="C3053" s="16" t="str">
        <f t="shared" si="47"/>
        <v>098 - 020</v>
      </c>
      <c r="D3053" s="52" t="s">
        <v>36059</v>
      </c>
      <c r="E3053" s="52" t="s">
        <v>10711</v>
      </c>
      <c r="F3053" s="16" t="s">
        <v>25153</v>
      </c>
      <c r="G3053" s="16" t="s">
        <v>10710</v>
      </c>
      <c r="H3053" s="16" t="s">
        <v>32666</v>
      </c>
      <c r="I3053" s="16" t="s">
        <v>25154</v>
      </c>
    </row>
    <row r="3054" spans="1:10">
      <c r="A3054" s="16" t="s">
        <v>337</v>
      </c>
      <c r="B3054" s="52" t="s">
        <v>26445</v>
      </c>
      <c r="C3054" s="16" t="str">
        <f t="shared" si="47"/>
        <v>015 - 083</v>
      </c>
      <c r="D3054" s="52" t="s">
        <v>36059</v>
      </c>
      <c r="E3054" s="52" t="s">
        <v>32665</v>
      </c>
      <c r="F3054" s="16" t="s">
        <v>9522</v>
      </c>
      <c r="G3054" s="16" t="s">
        <v>32664</v>
      </c>
      <c r="H3054" s="16" t="s">
        <v>32666</v>
      </c>
      <c r="I3054" s="16" t="s">
        <v>25154</v>
      </c>
      <c r="J3054" s="16" t="s">
        <v>7990</v>
      </c>
    </row>
    <row r="3055" spans="1:10">
      <c r="A3055" s="16" t="s">
        <v>2243</v>
      </c>
      <c r="B3055" s="52" t="s">
        <v>37695</v>
      </c>
      <c r="C3055" s="16" t="str">
        <f t="shared" si="47"/>
        <v>030 - 029</v>
      </c>
      <c r="D3055" s="52" t="s">
        <v>34487</v>
      </c>
      <c r="E3055" s="52" t="s">
        <v>35970</v>
      </c>
      <c r="F3055" s="16" t="s">
        <v>2244</v>
      </c>
      <c r="G3055" s="16" t="s">
        <v>35969</v>
      </c>
      <c r="H3055" s="16" t="s">
        <v>30334</v>
      </c>
      <c r="I3055" s="16" t="s">
        <v>2245</v>
      </c>
      <c r="J3055" s="16"/>
    </row>
    <row r="3056" spans="1:10">
      <c r="A3056" s="16" t="s">
        <v>4304</v>
      </c>
      <c r="B3056" s="52" t="s">
        <v>35425</v>
      </c>
      <c r="C3056" s="16" t="str">
        <f t="shared" si="47"/>
        <v>025 - 015</v>
      </c>
      <c r="D3056" s="52" t="s">
        <v>34487</v>
      </c>
      <c r="E3056" s="52" t="s">
        <v>36071</v>
      </c>
      <c r="F3056" s="16" t="s">
        <v>30715</v>
      </c>
      <c r="G3056" s="16" t="s">
        <v>36070</v>
      </c>
      <c r="H3056" s="16" t="s">
        <v>32660</v>
      </c>
      <c r="I3056" s="16" t="s">
        <v>4305</v>
      </c>
    </row>
    <row r="3057" spans="1:10">
      <c r="A3057" s="16" t="s">
        <v>30788</v>
      </c>
      <c r="B3057" s="52" t="s">
        <v>11256</v>
      </c>
      <c r="C3057" s="16" t="str">
        <f t="shared" si="47"/>
        <v>031 - 710</v>
      </c>
      <c r="D3057" s="52"/>
      <c r="E3057" s="52" t="s">
        <v>7531</v>
      </c>
      <c r="F3057" s="16"/>
      <c r="G3057" s="16" t="s">
        <v>7530</v>
      </c>
      <c r="H3057" s="16" t="s">
        <v>30334</v>
      </c>
      <c r="I3057" s="16" t="s">
        <v>30789</v>
      </c>
      <c r="J3057" s="16" t="s">
        <v>34487</v>
      </c>
    </row>
    <row r="3058" spans="1:10">
      <c r="A3058" s="16" t="s">
        <v>22566</v>
      </c>
      <c r="B3058" s="52" t="s">
        <v>22211</v>
      </c>
      <c r="C3058" s="16" t="str">
        <f t="shared" si="47"/>
        <v>012 - 055</v>
      </c>
      <c r="D3058" s="52" t="s">
        <v>34487</v>
      </c>
      <c r="E3058" s="52" t="s">
        <v>18879</v>
      </c>
      <c r="F3058" s="16" t="s">
        <v>22567</v>
      </c>
      <c r="G3058" s="16" t="s">
        <v>26253</v>
      </c>
      <c r="H3058" s="16" t="s">
        <v>32666</v>
      </c>
      <c r="I3058" s="16" t="s">
        <v>22568</v>
      </c>
    </row>
    <row r="3059" spans="1:10">
      <c r="A3059" s="16" t="s">
        <v>33219</v>
      </c>
      <c r="B3059" s="52" t="s">
        <v>32612</v>
      </c>
      <c r="C3059" s="16" t="str">
        <f t="shared" si="47"/>
        <v>017 - 831</v>
      </c>
      <c r="D3059" s="52"/>
      <c r="E3059" s="52" t="s">
        <v>22538</v>
      </c>
      <c r="F3059" s="16"/>
      <c r="G3059" s="16" t="s">
        <v>22537</v>
      </c>
      <c r="H3059" s="16" t="s">
        <v>32666</v>
      </c>
      <c r="I3059" s="16" t="s">
        <v>33220</v>
      </c>
      <c r="J3059" s="16" t="s">
        <v>34487</v>
      </c>
    </row>
    <row r="3060" spans="1:10">
      <c r="A3060" s="16" t="s">
        <v>24608</v>
      </c>
      <c r="B3060" s="52" t="s">
        <v>32613</v>
      </c>
      <c r="C3060" s="16" t="str">
        <f t="shared" si="47"/>
        <v>017 - 832</v>
      </c>
      <c r="D3060" s="52"/>
      <c r="E3060" s="52" t="s">
        <v>22538</v>
      </c>
      <c r="F3060" s="16"/>
      <c r="G3060" s="16" t="s">
        <v>22537</v>
      </c>
      <c r="H3060" s="16" t="s">
        <v>32666</v>
      </c>
      <c r="I3060" s="16" t="s">
        <v>24609</v>
      </c>
      <c r="J3060" s="16" t="s">
        <v>34487</v>
      </c>
    </row>
    <row r="3061" spans="1:10">
      <c r="A3061" s="16" t="s">
        <v>34355</v>
      </c>
      <c r="B3061" s="52" t="s">
        <v>32614</v>
      </c>
      <c r="C3061" s="16" t="str">
        <f t="shared" si="47"/>
        <v>017 - 060</v>
      </c>
      <c r="D3061" s="52" t="s">
        <v>36059</v>
      </c>
      <c r="E3061" s="52" t="s">
        <v>22538</v>
      </c>
      <c r="F3061" s="16" t="s">
        <v>26230</v>
      </c>
      <c r="G3061" s="16" t="s">
        <v>22537</v>
      </c>
      <c r="H3061" s="16" t="s">
        <v>32666</v>
      </c>
      <c r="I3061" s="16" t="s">
        <v>34356</v>
      </c>
    </row>
    <row r="3062" spans="1:10">
      <c r="A3062" s="16" t="s">
        <v>1981</v>
      </c>
      <c r="B3062" s="52" t="s">
        <v>5350</v>
      </c>
      <c r="C3062" s="16" t="str">
        <f t="shared" si="47"/>
        <v>022 - 953</v>
      </c>
      <c r="D3062" s="52"/>
      <c r="E3062" s="52" t="s">
        <v>4777</v>
      </c>
      <c r="G3062" s="16" t="s">
        <v>4776</v>
      </c>
      <c r="H3062" s="16" t="s">
        <v>4778</v>
      </c>
      <c r="I3062" s="16" t="s">
        <v>505</v>
      </c>
      <c r="J3062" s="16" t="s">
        <v>34487</v>
      </c>
    </row>
    <row r="3063" spans="1:10">
      <c r="A3063" s="16" t="s">
        <v>32426</v>
      </c>
      <c r="B3063" s="52" t="s">
        <v>5028</v>
      </c>
      <c r="C3063" s="16" t="str">
        <f t="shared" si="47"/>
        <v>003 - 052</v>
      </c>
      <c r="D3063" s="52" t="s">
        <v>36059</v>
      </c>
      <c r="E3063" s="52" t="s">
        <v>3328</v>
      </c>
      <c r="F3063" s="16" t="s">
        <v>31434</v>
      </c>
      <c r="G3063" s="16" t="s">
        <v>10731</v>
      </c>
      <c r="H3063" s="16" t="s">
        <v>10732</v>
      </c>
      <c r="I3063" s="16" t="s">
        <v>32427</v>
      </c>
      <c r="J3063" s="16"/>
    </row>
    <row r="3064" spans="1:10">
      <c r="A3064" s="16" t="s">
        <v>19488</v>
      </c>
      <c r="B3064" s="52" t="s">
        <v>28796</v>
      </c>
      <c r="C3064" s="16" t="str">
        <f t="shared" si="47"/>
        <v>088 - 003</v>
      </c>
      <c r="D3064" s="52" t="s">
        <v>36059</v>
      </c>
      <c r="E3064" s="52" t="s">
        <v>30315</v>
      </c>
      <c r="F3064" s="16" t="s">
        <v>19489</v>
      </c>
      <c r="G3064" s="16" t="s">
        <v>30314</v>
      </c>
      <c r="H3064" s="16" t="s">
        <v>29917</v>
      </c>
      <c r="I3064" s="16" t="s">
        <v>19490</v>
      </c>
    </row>
    <row r="3065" spans="1:10">
      <c r="A3065" s="16" t="s">
        <v>12685</v>
      </c>
      <c r="B3065" s="52" t="s">
        <v>15744</v>
      </c>
      <c r="C3065" s="16" t="str">
        <f t="shared" si="47"/>
        <v>084 - 016</v>
      </c>
      <c r="D3065" s="52" t="s">
        <v>34487</v>
      </c>
      <c r="E3065" s="52" t="s">
        <v>18698</v>
      </c>
      <c r="F3065" s="16" t="s">
        <v>20853</v>
      </c>
      <c r="G3065" s="16" t="s">
        <v>18697</v>
      </c>
      <c r="H3065" s="16" t="s">
        <v>29917</v>
      </c>
      <c r="I3065" s="16" t="s">
        <v>12686</v>
      </c>
    </row>
    <row r="3066" spans="1:10">
      <c r="A3066" s="16" t="s">
        <v>25842</v>
      </c>
      <c r="B3066" s="52" t="s">
        <v>2536</v>
      </c>
      <c r="C3066" s="16" t="str">
        <f t="shared" si="47"/>
        <v>063 - 029</v>
      </c>
      <c r="D3066" s="52" t="s">
        <v>36059</v>
      </c>
      <c r="E3066" s="52" t="s">
        <v>30281</v>
      </c>
      <c r="F3066" s="16" t="s">
        <v>36821</v>
      </c>
      <c r="G3066" s="16" t="s">
        <v>30319</v>
      </c>
      <c r="H3066" s="16" t="s">
        <v>30282</v>
      </c>
      <c r="I3066" s="16" t="s">
        <v>25843</v>
      </c>
    </row>
    <row r="3067" spans="1:10">
      <c r="A3067" s="16" t="s">
        <v>25155</v>
      </c>
      <c r="B3067" s="52" t="s">
        <v>14239</v>
      </c>
      <c r="C3067" s="16" t="str">
        <f t="shared" si="47"/>
        <v>020 - 020</v>
      </c>
      <c r="D3067" s="52" t="s">
        <v>36059</v>
      </c>
      <c r="E3067" s="52" t="s">
        <v>26789</v>
      </c>
      <c r="F3067" s="16" t="s">
        <v>29924</v>
      </c>
      <c r="G3067" s="16" t="s">
        <v>26788</v>
      </c>
      <c r="H3067" s="16" t="s">
        <v>32666</v>
      </c>
      <c r="I3067" s="16" t="s">
        <v>29925</v>
      </c>
    </row>
    <row r="3068" spans="1:10">
      <c r="A3068" s="16" t="s">
        <v>11388</v>
      </c>
      <c r="B3068" s="52" t="s">
        <v>5351</v>
      </c>
      <c r="C3068" s="16" t="str">
        <f t="shared" si="47"/>
        <v>022 - 064</v>
      </c>
      <c r="D3068" s="52" t="s">
        <v>34487</v>
      </c>
      <c r="E3068" s="52" t="s">
        <v>4777</v>
      </c>
      <c r="F3068" s="16" t="s">
        <v>14358</v>
      </c>
      <c r="G3068" s="16" t="s">
        <v>4776</v>
      </c>
      <c r="H3068" s="16" t="s">
        <v>4778</v>
      </c>
      <c r="I3068" s="16" t="s">
        <v>11389</v>
      </c>
    </row>
    <row r="3069" spans="1:10">
      <c r="A3069" s="16" t="s">
        <v>10197</v>
      </c>
      <c r="B3069" s="52" t="s">
        <v>5029</v>
      </c>
      <c r="C3069" s="16" t="str">
        <f t="shared" si="47"/>
        <v>003 - 841</v>
      </c>
      <c r="D3069" s="52"/>
      <c r="E3069" s="52" t="s">
        <v>3328</v>
      </c>
      <c r="F3069" s="16"/>
      <c r="G3069" s="16" t="s">
        <v>10731</v>
      </c>
      <c r="H3069" s="16" t="s">
        <v>10732</v>
      </c>
      <c r="I3069" s="16" t="s">
        <v>9498</v>
      </c>
      <c r="J3069" s="16" t="s">
        <v>34487</v>
      </c>
    </row>
    <row r="3070" spans="1:10">
      <c r="A3070" s="16" t="s">
        <v>18452</v>
      </c>
      <c r="B3070" s="52" t="s">
        <v>5978</v>
      </c>
      <c r="C3070" s="16" t="str">
        <f t="shared" si="47"/>
        <v>013 - 075</v>
      </c>
      <c r="D3070" s="52" t="s">
        <v>34487</v>
      </c>
      <c r="E3070" s="52" t="s">
        <v>26240</v>
      </c>
      <c r="F3070" s="16" t="s">
        <v>33464</v>
      </c>
      <c r="G3070" s="16" t="s">
        <v>26239</v>
      </c>
      <c r="H3070" s="16" t="s">
        <v>32666</v>
      </c>
      <c r="I3070" s="16" t="s">
        <v>33465</v>
      </c>
      <c r="J3070" s="16"/>
    </row>
    <row r="3071" spans="1:10">
      <c r="A3071" s="16" t="s">
        <v>10633</v>
      </c>
      <c r="B3071" s="52" t="s">
        <v>2073</v>
      </c>
      <c r="C3071" s="16" t="str">
        <f t="shared" si="47"/>
        <v>I99 - 375</v>
      </c>
      <c r="D3071" s="52"/>
      <c r="E3071" s="52" t="s">
        <v>10726</v>
      </c>
      <c r="F3071" s="16"/>
      <c r="G3071" s="16" t="s">
        <v>10725</v>
      </c>
      <c r="H3071" s="16" t="s">
        <v>10727</v>
      </c>
      <c r="I3071" s="16" t="s">
        <v>10634</v>
      </c>
    </row>
    <row r="3072" spans="1:10">
      <c r="A3072" s="16" t="s">
        <v>19503</v>
      </c>
      <c r="B3072" s="52" t="s">
        <v>27148</v>
      </c>
      <c r="C3072" s="16" t="str">
        <f t="shared" si="47"/>
        <v>034 - 011</v>
      </c>
      <c r="D3072" s="52" t="s">
        <v>34487</v>
      </c>
      <c r="E3072" s="52" t="s">
        <v>23677</v>
      </c>
      <c r="F3072" s="16" t="s">
        <v>14635</v>
      </c>
      <c r="G3072" s="16" t="s">
        <v>23676</v>
      </c>
      <c r="H3072" s="16" t="s">
        <v>35981</v>
      </c>
      <c r="I3072" s="16" t="s">
        <v>14636</v>
      </c>
    </row>
    <row r="3073" spans="1:16">
      <c r="A3073" s="16" t="s">
        <v>698</v>
      </c>
      <c r="B3073" s="52" t="s">
        <v>21558</v>
      </c>
      <c r="C3073" s="16" t="str">
        <f t="shared" si="47"/>
        <v>016 - 081</v>
      </c>
      <c r="D3073" s="52" t="s">
        <v>36059</v>
      </c>
      <c r="E3073" s="52" t="s">
        <v>10742</v>
      </c>
      <c r="F3073" s="16" t="s">
        <v>32627</v>
      </c>
      <c r="G3073" s="16" t="s">
        <v>10741</v>
      </c>
      <c r="H3073" s="16" t="s">
        <v>32666</v>
      </c>
      <c r="I3073" s="16" t="s">
        <v>6552</v>
      </c>
    </row>
    <row r="3074" spans="1:16">
      <c r="A3074" s="16" t="s">
        <v>4306</v>
      </c>
      <c r="B3074" s="52" t="s">
        <v>11335</v>
      </c>
      <c r="C3074" s="16" t="str">
        <f t="shared" si="47"/>
        <v>044 - 015</v>
      </c>
      <c r="D3074" s="52" t="s">
        <v>34487</v>
      </c>
      <c r="E3074" s="52" t="s">
        <v>27373</v>
      </c>
      <c r="F3074" s="16" t="s">
        <v>4307</v>
      </c>
      <c r="G3074" s="16" t="s">
        <v>27372</v>
      </c>
      <c r="H3074" s="16" t="s">
        <v>20397</v>
      </c>
      <c r="I3074" s="16" t="s">
        <v>4308</v>
      </c>
    </row>
    <row r="3075" spans="1:16">
      <c r="A3075" s="50" t="s">
        <v>33159</v>
      </c>
      <c r="B3075" s="50" t="s">
        <v>27663</v>
      </c>
      <c r="C3075" s="50" t="s">
        <v>33159</v>
      </c>
      <c r="D3075" s="51" t="s">
        <v>4028</v>
      </c>
      <c r="E3075" s="50" t="s">
        <v>7412</v>
      </c>
      <c r="F3075" s="50" t="s">
        <v>7413</v>
      </c>
      <c r="G3075" s="50" t="s">
        <v>15829</v>
      </c>
      <c r="H3075" s="50" t="s">
        <v>7414</v>
      </c>
      <c r="I3075" s="51" t="s">
        <v>35883</v>
      </c>
      <c r="J3075" s="51" t="s">
        <v>35884</v>
      </c>
      <c r="N3075" s="257" t="s">
        <v>30548</v>
      </c>
      <c r="O3075" s="257" t="s">
        <v>30521</v>
      </c>
      <c r="P3075" s="424" t="s">
        <v>30522</v>
      </c>
    </row>
    <row r="3076" spans="1:16">
      <c r="A3076" s="16" t="s">
        <v>19451</v>
      </c>
      <c r="B3076" s="52" t="s">
        <v>35700</v>
      </c>
      <c r="C3076" s="16" t="str">
        <f t="shared" ref="C3076:C3139" si="48">MID(A3076,1,3) &amp;" - " &amp;MID(A3076,4,3)</f>
        <v>999 - 999</v>
      </c>
      <c r="D3076" s="52" t="s">
        <v>36059</v>
      </c>
      <c r="E3076" s="52" t="s">
        <v>10727</v>
      </c>
      <c r="G3076" s="16" t="s">
        <v>286</v>
      </c>
      <c r="H3076" s="16" t="s">
        <v>10727</v>
      </c>
      <c r="I3076" s="16"/>
    </row>
    <row r="3077" spans="1:16">
      <c r="A3077" s="16" t="s">
        <v>19452</v>
      </c>
      <c r="B3077" s="52" t="s">
        <v>15745</v>
      </c>
      <c r="C3077" s="16" t="str">
        <f t="shared" si="48"/>
        <v>084 - 999</v>
      </c>
      <c r="D3077" s="52"/>
      <c r="E3077" s="52" t="s">
        <v>18698</v>
      </c>
      <c r="G3077" s="16" t="s">
        <v>18697</v>
      </c>
      <c r="H3077" s="16" t="s">
        <v>29917</v>
      </c>
      <c r="I3077" s="16"/>
    </row>
    <row r="3078" spans="1:16">
      <c r="A3078" s="16" t="s">
        <v>19453</v>
      </c>
      <c r="B3078" s="52" t="s">
        <v>6733</v>
      </c>
      <c r="C3078" s="16" t="str">
        <f t="shared" si="48"/>
        <v>006 - 999</v>
      </c>
      <c r="D3078" s="52"/>
      <c r="E3078" s="52" t="s">
        <v>26671</v>
      </c>
      <c r="G3078" s="16" t="s">
        <v>26670</v>
      </c>
      <c r="H3078" s="16" t="s">
        <v>10732</v>
      </c>
      <c r="I3078" s="16"/>
    </row>
    <row r="3079" spans="1:16">
      <c r="A3079" s="16" t="s">
        <v>19454</v>
      </c>
      <c r="B3079" s="52" t="s">
        <v>18665</v>
      </c>
      <c r="C3079" s="16" t="str">
        <f t="shared" si="48"/>
        <v>042 - 999</v>
      </c>
      <c r="D3079" s="52"/>
      <c r="E3079" s="52" t="s">
        <v>1290</v>
      </c>
      <c r="G3079" s="16" t="s">
        <v>33346</v>
      </c>
      <c r="H3079" s="16" t="s">
        <v>20397</v>
      </c>
      <c r="I3079" s="16"/>
    </row>
    <row r="3080" spans="1:16">
      <c r="A3080" s="16" t="s">
        <v>19455</v>
      </c>
      <c r="B3080" s="52" t="s">
        <v>14750</v>
      </c>
      <c r="C3080" s="16" t="str">
        <f t="shared" si="48"/>
        <v>007 - 999</v>
      </c>
      <c r="D3080" s="52"/>
      <c r="E3080" s="52" t="s">
        <v>14662</v>
      </c>
      <c r="G3080" s="16" t="s">
        <v>14661</v>
      </c>
      <c r="H3080" s="16" t="s">
        <v>14663</v>
      </c>
      <c r="I3080" s="16"/>
    </row>
    <row r="3081" spans="1:16">
      <c r="A3081" s="16" t="s">
        <v>19457</v>
      </c>
      <c r="B3081" s="52" t="s">
        <v>35055</v>
      </c>
      <c r="C3081" s="16" t="str">
        <f t="shared" si="48"/>
        <v>044 - 999</v>
      </c>
      <c r="D3081" s="52"/>
      <c r="E3081" s="52" t="s">
        <v>27373</v>
      </c>
      <c r="G3081" s="16" t="s">
        <v>27372</v>
      </c>
      <c r="H3081" s="16" t="s">
        <v>20397</v>
      </c>
      <c r="I3081" s="16"/>
    </row>
    <row r="3082" spans="1:16">
      <c r="A3082" s="16" t="s">
        <v>21477</v>
      </c>
      <c r="B3082" s="52" t="s">
        <v>17721</v>
      </c>
      <c r="C3082" s="16" t="str">
        <f t="shared" si="48"/>
        <v>066 - 999</v>
      </c>
      <c r="D3082" s="52"/>
      <c r="E3082" s="52" t="s">
        <v>3383</v>
      </c>
      <c r="G3082" s="16" t="s">
        <v>3382</v>
      </c>
      <c r="H3082" s="16" t="s">
        <v>15395</v>
      </c>
      <c r="I3082" s="16"/>
      <c r="J3082" s="16"/>
    </row>
    <row r="3083" spans="1:16">
      <c r="A3083" s="16" t="s">
        <v>19456</v>
      </c>
      <c r="B3083" s="52" t="s">
        <v>35284</v>
      </c>
      <c r="C3083" s="16" t="str">
        <f t="shared" si="48"/>
        <v>051 - 999</v>
      </c>
      <c r="D3083" s="52"/>
      <c r="E3083" s="52" t="s">
        <v>31110</v>
      </c>
      <c r="G3083" s="16" t="s">
        <v>31109</v>
      </c>
      <c r="H3083" s="16" t="s">
        <v>30328</v>
      </c>
      <c r="I3083" s="16"/>
    </row>
    <row r="3084" spans="1:16">
      <c r="A3084" s="16" t="s">
        <v>19458</v>
      </c>
      <c r="B3084" s="52" t="s">
        <v>33419</v>
      </c>
      <c r="C3084" s="16" t="str">
        <f t="shared" si="48"/>
        <v>005 - 999</v>
      </c>
      <c r="D3084" s="52"/>
      <c r="E3084" s="52" t="s">
        <v>18693</v>
      </c>
      <c r="G3084" s="16" t="s">
        <v>18692</v>
      </c>
      <c r="H3084" s="16" t="s">
        <v>10732</v>
      </c>
      <c r="I3084" s="16"/>
    </row>
    <row r="3085" spans="1:16">
      <c r="A3085" s="16" t="s">
        <v>19459</v>
      </c>
      <c r="B3085" s="52" t="s">
        <v>33696</v>
      </c>
      <c r="C3085" s="16" t="str">
        <f t="shared" si="48"/>
        <v>064 - 999</v>
      </c>
      <c r="D3085" s="52"/>
      <c r="E3085" s="52" t="s">
        <v>27583</v>
      </c>
      <c r="G3085" s="16" t="s">
        <v>27582</v>
      </c>
      <c r="H3085" s="16" t="s">
        <v>30282</v>
      </c>
      <c r="I3085" s="16"/>
    </row>
    <row r="3086" spans="1:16">
      <c r="A3086" s="16" t="s">
        <v>19460</v>
      </c>
      <c r="B3086" s="52" t="s">
        <v>32555</v>
      </c>
      <c r="C3086" s="16" t="str">
        <f t="shared" si="48"/>
        <v>072 - 999</v>
      </c>
      <c r="D3086" s="52"/>
      <c r="E3086" s="52" t="s">
        <v>23759</v>
      </c>
      <c r="G3086" s="16" t="s">
        <v>23758</v>
      </c>
      <c r="H3086" s="16" t="s">
        <v>37422</v>
      </c>
      <c r="I3086" s="16"/>
      <c r="J3086" s="16"/>
    </row>
    <row r="3087" spans="1:16">
      <c r="A3087" s="16" t="s">
        <v>19463</v>
      </c>
      <c r="B3087" s="52" t="s">
        <v>14365</v>
      </c>
      <c r="C3087" s="16" t="str">
        <f t="shared" si="48"/>
        <v>016 - 999</v>
      </c>
      <c r="D3087" s="52"/>
      <c r="E3087" s="52" t="s">
        <v>10742</v>
      </c>
      <c r="G3087" s="16" t="s">
        <v>10741</v>
      </c>
      <c r="H3087" s="16" t="s">
        <v>32666</v>
      </c>
      <c r="I3087" s="16"/>
    </row>
    <row r="3088" spans="1:16">
      <c r="A3088" s="16" t="s">
        <v>19464</v>
      </c>
      <c r="B3088" s="52" t="s">
        <v>36497</v>
      </c>
      <c r="C3088" s="16" t="str">
        <f t="shared" si="48"/>
        <v>096 - 999</v>
      </c>
      <c r="D3088" s="52"/>
      <c r="E3088" s="52" t="s">
        <v>14652</v>
      </c>
      <c r="G3088" s="16" t="s">
        <v>14651</v>
      </c>
      <c r="H3088" s="16" t="s">
        <v>10732</v>
      </c>
      <c r="I3088" s="16"/>
    </row>
    <row r="3089" spans="1:10">
      <c r="A3089" s="16" t="s">
        <v>19461</v>
      </c>
      <c r="B3089" s="52" t="s">
        <v>19252</v>
      </c>
      <c r="C3089" s="16" t="str">
        <f t="shared" si="48"/>
        <v>025 - 999</v>
      </c>
      <c r="D3089" s="52"/>
      <c r="E3089" s="52" t="s">
        <v>36071</v>
      </c>
      <c r="G3089" s="16" t="s">
        <v>36070</v>
      </c>
      <c r="H3089" s="16" t="s">
        <v>32660</v>
      </c>
      <c r="I3089" s="16"/>
    </row>
    <row r="3090" spans="1:10">
      <c r="A3090" s="16" t="s">
        <v>19462</v>
      </c>
      <c r="B3090" s="52" t="s">
        <v>6561</v>
      </c>
      <c r="C3090" s="16" t="str">
        <f t="shared" si="48"/>
        <v>062 - 999</v>
      </c>
      <c r="D3090" s="52"/>
      <c r="E3090" s="52" t="s">
        <v>1277</v>
      </c>
      <c r="G3090" s="16" t="s">
        <v>1276</v>
      </c>
      <c r="H3090" s="16" t="s">
        <v>30282</v>
      </c>
      <c r="I3090" s="16"/>
      <c r="J3090" s="16"/>
    </row>
    <row r="3091" spans="1:10">
      <c r="A3091" s="16" t="s">
        <v>19465</v>
      </c>
      <c r="B3091" s="52" t="s">
        <v>6943</v>
      </c>
      <c r="C3091" s="16" t="str">
        <f t="shared" si="48"/>
        <v>037 - 999</v>
      </c>
      <c r="D3091" s="52"/>
      <c r="E3091" s="52" t="s">
        <v>30682</v>
      </c>
      <c r="G3091" s="16" t="s">
        <v>30681</v>
      </c>
      <c r="H3091" s="16" t="s">
        <v>35981</v>
      </c>
      <c r="I3091" s="16"/>
    </row>
    <row r="3092" spans="1:10">
      <c r="A3092" s="16" t="s">
        <v>10324</v>
      </c>
      <c r="B3092" s="52" t="s">
        <v>35094</v>
      </c>
      <c r="C3092" s="16" t="str">
        <f t="shared" si="48"/>
        <v>074 - 999</v>
      </c>
      <c r="D3092" s="52"/>
      <c r="E3092" s="52" t="s">
        <v>25935</v>
      </c>
      <c r="G3092" s="16" t="s">
        <v>25933</v>
      </c>
      <c r="H3092" s="16" t="s">
        <v>37422</v>
      </c>
      <c r="I3092" s="16"/>
    </row>
    <row r="3093" spans="1:10">
      <c r="A3093" s="16" t="s">
        <v>10323</v>
      </c>
      <c r="B3093" s="52" t="s">
        <v>32615</v>
      </c>
      <c r="C3093" s="16" t="str">
        <f t="shared" si="48"/>
        <v>017 - 999</v>
      </c>
      <c r="D3093" s="52"/>
      <c r="E3093" s="52" t="s">
        <v>22538</v>
      </c>
      <c r="G3093" s="16" t="s">
        <v>22537</v>
      </c>
      <c r="H3093" s="16" t="s">
        <v>32666</v>
      </c>
      <c r="I3093" s="16"/>
    </row>
    <row r="3094" spans="1:10">
      <c r="A3094" s="16" t="s">
        <v>19466</v>
      </c>
      <c r="B3094" s="52" t="s">
        <v>17848</v>
      </c>
      <c r="C3094" s="16" t="str">
        <f t="shared" si="48"/>
        <v>021 - 999</v>
      </c>
      <c r="D3094" s="52"/>
      <c r="E3094" s="52" t="s">
        <v>14657</v>
      </c>
      <c r="G3094" s="16" t="s">
        <v>14656</v>
      </c>
      <c r="H3094" s="16" t="s">
        <v>4778</v>
      </c>
      <c r="I3094" s="16"/>
      <c r="J3094" s="16"/>
    </row>
    <row r="3095" spans="1:10">
      <c r="A3095" s="16" t="s">
        <v>10325</v>
      </c>
      <c r="B3095" s="52" t="s">
        <v>26569</v>
      </c>
      <c r="C3095" s="16" t="str">
        <f t="shared" si="48"/>
        <v>092 - 999</v>
      </c>
      <c r="D3095" s="52"/>
      <c r="E3095" s="52" t="s">
        <v>3326</v>
      </c>
      <c r="G3095" s="16" t="s">
        <v>30322</v>
      </c>
      <c r="H3095" s="16" t="s">
        <v>33521</v>
      </c>
      <c r="I3095" s="16"/>
    </row>
    <row r="3096" spans="1:10">
      <c r="A3096" s="16" t="s">
        <v>5250</v>
      </c>
      <c r="B3096" s="52" t="s">
        <v>32282</v>
      </c>
      <c r="C3096" s="16" t="str">
        <f t="shared" si="48"/>
        <v>070 - 999</v>
      </c>
      <c r="D3096" s="52"/>
      <c r="E3096" s="52" t="s">
        <v>23672</v>
      </c>
      <c r="G3096" s="16" t="s">
        <v>23671</v>
      </c>
      <c r="H3096" s="16" t="s">
        <v>10748</v>
      </c>
      <c r="I3096" s="16"/>
    </row>
    <row r="3097" spans="1:10">
      <c r="A3097" s="16" t="s">
        <v>5251</v>
      </c>
      <c r="B3097" s="52" t="s">
        <v>15537</v>
      </c>
      <c r="C3097" s="16" t="str">
        <f t="shared" si="48"/>
        <v>061 - 999</v>
      </c>
      <c r="D3097" s="52"/>
      <c r="E3097" s="52" t="s">
        <v>26249</v>
      </c>
      <c r="G3097" s="16" t="s">
        <v>26248</v>
      </c>
      <c r="H3097" s="16" t="s">
        <v>30282</v>
      </c>
      <c r="I3097" s="16"/>
    </row>
    <row r="3098" spans="1:10">
      <c r="A3098" s="16" t="s">
        <v>13556</v>
      </c>
      <c r="B3098" s="52" t="s">
        <v>7857</v>
      </c>
      <c r="C3098" s="16" t="str">
        <f t="shared" si="48"/>
        <v>069 - 999</v>
      </c>
      <c r="D3098" s="52"/>
      <c r="E3098" s="52" t="s">
        <v>36727</v>
      </c>
      <c r="G3098" s="16" t="s">
        <v>36726</v>
      </c>
      <c r="H3098" s="16" t="s">
        <v>15395</v>
      </c>
      <c r="I3098" s="16"/>
    </row>
    <row r="3099" spans="1:10">
      <c r="A3099" s="16" t="s">
        <v>10326</v>
      </c>
      <c r="B3099" s="52" t="s">
        <v>32191</v>
      </c>
      <c r="C3099" s="16" t="str">
        <f t="shared" si="48"/>
        <v>085 - 999</v>
      </c>
      <c r="D3099" s="52"/>
      <c r="E3099" s="52" t="s">
        <v>5706</v>
      </c>
      <c r="G3099" s="16" t="s">
        <v>5718</v>
      </c>
      <c r="H3099" s="16" t="s">
        <v>29917</v>
      </c>
      <c r="I3099" s="16"/>
    </row>
    <row r="3100" spans="1:10">
      <c r="A3100" s="16" t="s">
        <v>4435</v>
      </c>
      <c r="B3100" s="52" t="s">
        <v>32728</v>
      </c>
      <c r="C3100" s="16" t="str">
        <f t="shared" si="48"/>
        <v>004 - 999</v>
      </c>
      <c r="D3100" s="52"/>
      <c r="E3100" s="52" t="s">
        <v>10758</v>
      </c>
      <c r="G3100" s="16" t="s">
        <v>10757</v>
      </c>
      <c r="H3100" s="16" t="s">
        <v>10732</v>
      </c>
      <c r="I3100" s="16"/>
    </row>
    <row r="3101" spans="1:10">
      <c r="A3101" s="16" t="s">
        <v>5254</v>
      </c>
      <c r="B3101" s="52" t="s">
        <v>10723</v>
      </c>
      <c r="C3101" s="16" t="str">
        <f t="shared" si="48"/>
        <v>013 - 999</v>
      </c>
      <c r="D3101" s="52"/>
      <c r="E3101" s="52" t="s">
        <v>26240</v>
      </c>
      <c r="G3101" s="16" t="s">
        <v>26239</v>
      </c>
      <c r="H3101" s="16" t="s">
        <v>32666</v>
      </c>
      <c r="I3101" s="16"/>
      <c r="J3101" s="16"/>
    </row>
    <row r="3102" spans="1:10">
      <c r="A3102" s="16" t="s">
        <v>5256</v>
      </c>
      <c r="B3102" s="52" t="s">
        <v>19920</v>
      </c>
      <c r="C3102" s="16" t="str">
        <f t="shared" si="48"/>
        <v>019 - 999</v>
      </c>
      <c r="D3102" s="52"/>
      <c r="E3102" s="52" t="s">
        <v>23092</v>
      </c>
      <c r="G3102" s="16" t="s">
        <v>23091</v>
      </c>
      <c r="H3102" s="16" t="s">
        <v>32666</v>
      </c>
      <c r="I3102" s="16"/>
    </row>
    <row r="3103" spans="1:10">
      <c r="A3103" s="16" t="s">
        <v>5255</v>
      </c>
      <c r="B3103" s="52" t="s">
        <v>24968</v>
      </c>
      <c r="C3103" s="16" t="str">
        <f t="shared" si="48"/>
        <v>078 - 999</v>
      </c>
      <c r="D3103" s="52"/>
      <c r="E3103" s="52" t="s">
        <v>1697</v>
      </c>
      <c r="G3103" s="16" t="s">
        <v>1696</v>
      </c>
      <c r="H3103" s="16" t="s">
        <v>4772</v>
      </c>
      <c r="I3103" s="16"/>
    </row>
    <row r="3104" spans="1:10">
      <c r="A3104" s="16" t="s">
        <v>5252</v>
      </c>
      <c r="B3104" s="52" t="s">
        <v>32711</v>
      </c>
      <c r="C3104" s="16" t="str">
        <f t="shared" si="48"/>
        <v>087 - 999</v>
      </c>
      <c r="D3104" s="52"/>
      <c r="E3104" s="52" t="s">
        <v>10962</v>
      </c>
      <c r="G3104" s="16" t="s">
        <v>10961</v>
      </c>
      <c r="H3104" s="16" t="s">
        <v>29917</v>
      </c>
      <c r="I3104" s="16"/>
    </row>
    <row r="3105" spans="1:10">
      <c r="A3105" s="16" t="s">
        <v>5253</v>
      </c>
      <c r="B3105" s="52" t="s">
        <v>9561</v>
      </c>
      <c r="C3105" s="16" t="str">
        <f t="shared" si="48"/>
        <v>079 - 999</v>
      </c>
      <c r="D3105" s="52"/>
      <c r="E3105" s="52" t="s">
        <v>4771</v>
      </c>
      <c r="G3105" s="16" t="s">
        <v>4770</v>
      </c>
      <c r="H3105" s="16" t="s">
        <v>4772</v>
      </c>
      <c r="I3105" s="16"/>
    </row>
    <row r="3106" spans="1:10">
      <c r="A3106" s="16" t="s">
        <v>4436</v>
      </c>
      <c r="B3106" s="52" t="s">
        <v>21487</v>
      </c>
      <c r="C3106" s="16" t="str">
        <f t="shared" si="48"/>
        <v>086 - 999</v>
      </c>
      <c r="D3106" s="52"/>
      <c r="E3106" s="52" t="s">
        <v>23301</v>
      </c>
      <c r="G3106" s="16" t="s">
        <v>23300</v>
      </c>
      <c r="H3106" s="16" t="s">
        <v>29917</v>
      </c>
      <c r="I3106" s="16"/>
      <c r="J3106" s="16"/>
    </row>
    <row r="3107" spans="1:10">
      <c r="A3107" s="16" t="s">
        <v>4437</v>
      </c>
      <c r="B3107" s="52" t="s">
        <v>11808</v>
      </c>
      <c r="C3107" s="16" t="str">
        <f t="shared" si="48"/>
        <v>038 - 999</v>
      </c>
      <c r="D3107" s="52"/>
      <c r="E3107" s="52" t="s">
        <v>37411</v>
      </c>
      <c r="G3107" s="16" t="s">
        <v>32501</v>
      </c>
      <c r="H3107" s="16" t="s">
        <v>35981</v>
      </c>
      <c r="I3107" s="16"/>
    </row>
    <row r="3108" spans="1:10">
      <c r="A3108" s="16" t="s">
        <v>4439</v>
      </c>
      <c r="B3108" s="52" t="s">
        <v>21557</v>
      </c>
      <c r="C3108" s="16" t="str">
        <f t="shared" si="48"/>
        <v>071 - 999</v>
      </c>
      <c r="D3108" s="52"/>
      <c r="E3108" s="52" t="s">
        <v>13516</v>
      </c>
      <c r="G3108" s="16" t="s">
        <v>13515</v>
      </c>
      <c r="H3108" s="16" t="s">
        <v>37422</v>
      </c>
      <c r="I3108" s="16"/>
    </row>
    <row r="3109" spans="1:10">
      <c r="A3109" s="16" t="s">
        <v>4438</v>
      </c>
      <c r="B3109" s="52" t="s">
        <v>10459</v>
      </c>
      <c r="C3109" s="16" t="str">
        <f t="shared" si="48"/>
        <v>048 - 999</v>
      </c>
      <c r="D3109" s="52"/>
      <c r="E3109" s="52" t="s">
        <v>29538</v>
      </c>
      <c r="G3109" s="16" t="s">
        <v>29537</v>
      </c>
      <c r="H3109" s="16" t="s">
        <v>30328</v>
      </c>
      <c r="I3109" s="16"/>
      <c r="J3109" s="16"/>
    </row>
    <row r="3110" spans="1:10">
      <c r="A3110" s="16" t="s">
        <v>4440</v>
      </c>
      <c r="B3110" s="52" t="s">
        <v>18432</v>
      </c>
      <c r="C3110" s="16" t="str">
        <f t="shared" si="48"/>
        <v>040 - 999</v>
      </c>
      <c r="D3110" s="52"/>
      <c r="E3110" s="52" t="s">
        <v>32809</v>
      </c>
      <c r="G3110" s="16" t="s">
        <v>32808</v>
      </c>
      <c r="H3110" s="16" t="s">
        <v>35981</v>
      </c>
      <c r="I3110" s="16"/>
      <c r="J3110" s="16"/>
    </row>
    <row r="3111" spans="1:10">
      <c r="A3111" s="16" t="s">
        <v>4441</v>
      </c>
      <c r="B3111" s="52" t="s">
        <v>23972</v>
      </c>
      <c r="C3111" s="16" t="str">
        <f t="shared" si="48"/>
        <v>060 - 999</v>
      </c>
      <c r="D3111" s="52"/>
      <c r="E3111" s="52" t="s">
        <v>10737</v>
      </c>
      <c r="G3111" s="16" t="s">
        <v>10736</v>
      </c>
      <c r="H3111" s="16" t="s">
        <v>20396</v>
      </c>
      <c r="I3111" s="16"/>
    </row>
    <row r="3112" spans="1:10">
      <c r="A3112" s="16" t="s">
        <v>4442</v>
      </c>
      <c r="B3112" s="52" t="s">
        <v>26727</v>
      </c>
      <c r="C3112" s="16" t="str">
        <f t="shared" si="48"/>
        <v>010 - 999</v>
      </c>
      <c r="D3112" s="52"/>
      <c r="E3112" s="52" t="s">
        <v>30437</v>
      </c>
      <c r="G3112" s="16" t="s">
        <v>30436</v>
      </c>
      <c r="H3112" s="16" t="s">
        <v>34573</v>
      </c>
      <c r="I3112" s="16"/>
      <c r="J3112" s="16"/>
    </row>
    <row r="3113" spans="1:10">
      <c r="A3113" s="16" t="s">
        <v>4443</v>
      </c>
      <c r="B3113" s="52" t="s">
        <v>6545</v>
      </c>
      <c r="C3113" s="16" t="str">
        <f t="shared" si="48"/>
        <v>031 - 999</v>
      </c>
      <c r="D3113" s="52"/>
      <c r="E3113" s="52" t="s">
        <v>7531</v>
      </c>
      <c r="G3113" s="16" t="s">
        <v>7530</v>
      </c>
      <c r="H3113" s="16" t="s">
        <v>30334</v>
      </c>
      <c r="I3113" s="16"/>
      <c r="J3113" s="16"/>
    </row>
    <row r="3114" spans="1:10">
      <c r="A3114" s="16" t="s">
        <v>4444</v>
      </c>
      <c r="B3114" s="52" t="s">
        <v>4037</v>
      </c>
      <c r="C3114" s="16" t="str">
        <f t="shared" si="48"/>
        <v>053 - 999</v>
      </c>
      <c r="D3114" s="52"/>
      <c r="E3114" s="52" t="s">
        <v>36783</v>
      </c>
      <c r="G3114" s="16" t="s">
        <v>36782</v>
      </c>
      <c r="H3114" s="16" t="s">
        <v>30328</v>
      </c>
      <c r="I3114" s="16"/>
    </row>
    <row r="3115" spans="1:10">
      <c r="A3115" s="16" t="s">
        <v>4445</v>
      </c>
      <c r="B3115" s="52" t="s">
        <v>29229</v>
      </c>
      <c r="C3115" s="16" t="str">
        <f t="shared" si="48"/>
        <v>008 - 999</v>
      </c>
      <c r="D3115" s="52"/>
      <c r="E3115" s="52" t="s">
        <v>16664</v>
      </c>
      <c r="G3115" s="16" t="s">
        <v>16663</v>
      </c>
      <c r="H3115" s="16" t="s">
        <v>34573</v>
      </c>
      <c r="I3115" s="16"/>
      <c r="J3115" s="16"/>
    </row>
    <row r="3116" spans="1:10">
      <c r="A3116" s="16" t="s">
        <v>4446</v>
      </c>
      <c r="B3116" s="52" t="s">
        <v>20719</v>
      </c>
      <c r="C3116" s="16" t="str">
        <f t="shared" si="48"/>
        <v>094 - 999</v>
      </c>
      <c r="D3116" s="52"/>
      <c r="E3116" s="52" t="s">
        <v>10747</v>
      </c>
      <c r="G3116" s="16" t="s">
        <v>10746</v>
      </c>
      <c r="H3116" s="16" t="s">
        <v>10748</v>
      </c>
      <c r="I3116" s="16"/>
      <c r="J3116" s="16"/>
    </row>
    <row r="3117" spans="1:10">
      <c r="A3117" s="16" t="s">
        <v>4434</v>
      </c>
      <c r="B3117" s="52" t="s">
        <v>33762</v>
      </c>
      <c r="C3117" s="16" t="str">
        <f t="shared" si="48"/>
        <v>101 - 999</v>
      </c>
      <c r="D3117" s="52"/>
      <c r="E3117" s="52" t="s">
        <v>23682</v>
      </c>
      <c r="G3117" s="16" t="s">
        <v>23681</v>
      </c>
      <c r="H3117" s="16" t="s">
        <v>4772</v>
      </c>
      <c r="I3117" s="16"/>
      <c r="J3117" s="16"/>
    </row>
    <row r="3118" spans="1:10">
      <c r="A3118" s="16" t="s">
        <v>4450</v>
      </c>
      <c r="B3118" s="52" t="s">
        <v>10093</v>
      </c>
      <c r="C3118" s="16" t="str">
        <f t="shared" si="48"/>
        <v>097 - 999</v>
      </c>
      <c r="D3118" s="52"/>
      <c r="E3118" s="52" t="s">
        <v>26245</v>
      </c>
      <c r="G3118" s="16" t="s">
        <v>26244</v>
      </c>
      <c r="H3118" s="16" t="s">
        <v>32666</v>
      </c>
      <c r="I3118" s="16"/>
      <c r="J3118" s="16"/>
    </row>
    <row r="3119" spans="1:10">
      <c r="A3119" s="16" t="s">
        <v>4449</v>
      </c>
      <c r="B3119" s="52" t="s">
        <v>33656</v>
      </c>
      <c r="C3119" s="16" t="str">
        <f t="shared" si="48"/>
        <v>075 - 999</v>
      </c>
      <c r="D3119" s="52"/>
      <c r="E3119" s="52" t="s">
        <v>25912</v>
      </c>
      <c r="G3119" s="16" t="s">
        <v>31815</v>
      </c>
      <c r="H3119" s="16" t="s">
        <v>37422</v>
      </c>
      <c r="I3119" s="16"/>
    </row>
    <row r="3120" spans="1:10">
      <c r="A3120" s="16" t="s">
        <v>4451</v>
      </c>
      <c r="B3120" s="52" t="s">
        <v>6699</v>
      </c>
      <c r="C3120" s="16" t="str">
        <f t="shared" si="48"/>
        <v>049 - 999</v>
      </c>
      <c r="D3120" s="52"/>
      <c r="E3120" s="52" t="s">
        <v>30327</v>
      </c>
      <c r="G3120" s="16" t="s">
        <v>30326</v>
      </c>
      <c r="H3120" s="16" t="s">
        <v>30328</v>
      </c>
      <c r="I3120" s="16"/>
      <c r="J3120" s="16"/>
    </row>
    <row r="3121" spans="1:10">
      <c r="A3121" s="16" t="s">
        <v>4452</v>
      </c>
      <c r="B3121" s="52" t="s">
        <v>2573</v>
      </c>
      <c r="C3121" s="16" t="str">
        <f t="shared" si="48"/>
        <v>098 - 999</v>
      </c>
      <c r="D3121" s="52"/>
      <c r="E3121" s="52" t="s">
        <v>10711</v>
      </c>
      <c r="G3121" s="16" t="s">
        <v>10710</v>
      </c>
      <c r="H3121" s="16" t="s">
        <v>32666</v>
      </c>
      <c r="I3121" s="16"/>
    </row>
    <row r="3122" spans="1:10">
      <c r="A3122" s="16" t="s">
        <v>4448</v>
      </c>
      <c r="B3122" s="52" t="s">
        <v>4482</v>
      </c>
      <c r="C3122" s="16" t="str">
        <f t="shared" si="48"/>
        <v>059 - 999</v>
      </c>
      <c r="D3122" s="52"/>
      <c r="E3122" s="52" t="s">
        <v>37309</v>
      </c>
      <c r="G3122" s="16" t="s">
        <v>37308</v>
      </c>
      <c r="H3122" s="16" t="s">
        <v>20396</v>
      </c>
      <c r="I3122" s="16"/>
    </row>
    <row r="3123" spans="1:10">
      <c r="A3123" s="16" t="s">
        <v>4453</v>
      </c>
      <c r="B3123" s="52" t="s">
        <v>26419</v>
      </c>
      <c r="C3123" s="16" t="str">
        <f t="shared" si="48"/>
        <v>046 - 999</v>
      </c>
      <c r="D3123" s="52"/>
      <c r="E3123" s="52" t="s">
        <v>8862</v>
      </c>
      <c r="G3123" s="16" t="s">
        <v>8861</v>
      </c>
      <c r="H3123" s="16" t="s">
        <v>30328</v>
      </c>
      <c r="I3123" s="16"/>
    </row>
    <row r="3124" spans="1:10">
      <c r="A3124" s="16" t="s">
        <v>4454</v>
      </c>
      <c r="B3124" s="52" t="s">
        <v>1200</v>
      </c>
      <c r="C3124" s="16" t="str">
        <f t="shared" si="48"/>
        <v>043 - 999</v>
      </c>
      <c r="D3124" s="52"/>
      <c r="E3124" s="52" t="s">
        <v>36775</v>
      </c>
      <c r="G3124" s="16" t="s">
        <v>27380</v>
      </c>
      <c r="H3124" s="16" t="s">
        <v>20397</v>
      </c>
      <c r="I3124" s="16"/>
      <c r="J3124" s="16"/>
    </row>
    <row r="3125" spans="1:10">
      <c r="A3125" s="16" t="s">
        <v>4715</v>
      </c>
      <c r="B3125" s="52" t="s">
        <v>2530</v>
      </c>
      <c r="C3125" s="16" t="str">
        <f t="shared" si="48"/>
        <v>083 - 999</v>
      </c>
      <c r="D3125" s="52"/>
      <c r="E3125" s="52" t="s">
        <v>21246</v>
      </c>
      <c r="G3125" s="16" t="s">
        <v>21245</v>
      </c>
      <c r="H3125" s="16" t="s">
        <v>29917</v>
      </c>
      <c r="I3125" s="16"/>
    </row>
    <row r="3126" spans="1:10">
      <c r="A3126" s="16" t="s">
        <v>4716</v>
      </c>
      <c r="B3126" s="52" t="s">
        <v>15376</v>
      </c>
      <c r="C3126" s="16" t="str">
        <f t="shared" si="48"/>
        <v>015 - 999</v>
      </c>
      <c r="D3126" s="52"/>
      <c r="E3126" s="52" t="s">
        <v>32665</v>
      </c>
      <c r="G3126" s="16" t="s">
        <v>32664</v>
      </c>
      <c r="H3126" s="16" t="s">
        <v>32666</v>
      </c>
      <c r="I3126" s="16"/>
    </row>
    <row r="3127" spans="1:10">
      <c r="A3127" s="16" t="s">
        <v>4455</v>
      </c>
      <c r="B3127" s="52" t="s">
        <v>14143</v>
      </c>
      <c r="C3127" s="16" t="str">
        <f t="shared" si="48"/>
        <v>020 - 999</v>
      </c>
      <c r="D3127" s="52"/>
      <c r="E3127" s="52" t="s">
        <v>26789</v>
      </c>
      <c r="G3127" s="16" t="s">
        <v>26788</v>
      </c>
      <c r="H3127" s="16" t="s">
        <v>32666</v>
      </c>
      <c r="I3127" s="16"/>
      <c r="J3127" s="16"/>
    </row>
    <row r="3128" spans="1:10">
      <c r="A3128" s="16" t="s">
        <v>4717</v>
      </c>
      <c r="B3128" s="52" t="s">
        <v>15368</v>
      </c>
      <c r="C3128" s="16" t="str">
        <f t="shared" si="48"/>
        <v>036 - 999</v>
      </c>
      <c r="D3128" s="52"/>
      <c r="E3128" s="52" t="s">
        <v>37427</v>
      </c>
      <c r="G3128" s="16" t="s">
        <v>37426</v>
      </c>
      <c r="H3128" s="16" t="s">
        <v>35981</v>
      </c>
      <c r="I3128" s="16"/>
    </row>
    <row r="3129" spans="1:10">
      <c r="A3129" s="16" t="s">
        <v>4456</v>
      </c>
      <c r="B3129" s="52" t="s">
        <v>20776</v>
      </c>
      <c r="C3129" s="16" t="str">
        <f t="shared" si="48"/>
        <v>045 - 999</v>
      </c>
      <c r="D3129" s="52"/>
      <c r="E3129" s="52" t="s">
        <v>36879</v>
      </c>
      <c r="G3129" s="16" t="s">
        <v>36878</v>
      </c>
      <c r="H3129" s="16" t="s">
        <v>30328</v>
      </c>
      <c r="I3129" s="16"/>
    </row>
    <row r="3130" spans="1:10">
      <c r="A3130" s="16" t="s">
        <v>4714</v>
      </c>
      <c r="B3130" s="52" t="s">
        <v>8823</v>
      </c>
      <c r="C3130" s="16" t="str">
        <f t="shared" si="48"/>
        <v>077 - 999</v>
      </c>
      <c r="D3130" s="52"/>
      <c r="E3130" s="52" t="s">
        <v>36237</v>
      </c>
      <c r="G3130" s="16" t="s">
        <v>36236</v>
      </c>
      <c r="H3130" s="16" t="s">
        <v>13511</v>
      </c>
      <c r="I3130" s="16"/>
    </row>
    <row r="3131" spans="1:10">
      <c r="A3131" s="16" t="s">
        <v>4718</v>
      </c>
      <c r="B3131" s="52" t="s">
        <v>2537</v>
      </c>
      <c r="C3131" s="16" t="str">
        <f t="shared" si="48"/>
        <v>063 - 999</v>
      </c>
      <c r="D3131" s="52"/>
      <c r="E3131" s="52" t="s">
        <v>30281</v>
      </c>
      <c r="G3131" s="16" t="s">
        <v>30319</v>
      </c>
      <c r="H3131" s="16" t="s">
        <v>30282</v>
      </c>
      <c r="I3131" s="16"/>
      <c r="J3131" s="16"/>
    </row>
    <row r="3132" spans="1:10">
      <c r="A3132" s="16" t="s">
        <v>4719</v>
      </c>
      <c r="B3132" s="52" t="s">
        <v>5030</v>
      </c>
      <c r="C3132" s="16" t="str">
        <f t="shared" si="48"/>
        <v>003 - 999</v>
      </c>
      <c r="D3132" s="52"/>
      <c r="E3132" s="52" t="s">
        <v>3328</v>
      </c>
      <c r="G3132" s="16" t="s">
        <v>10731</v>
      </c>
      <c r="H3132" s="16" t="s">
        <v>10732</v>
      </c>
      <c r="I3132" s="16"/>
    </row>
    <row r="3133" spans="1:10">
      <c r="A3133" s="16" t="s">
        <v>4720</v>
      </c>
      <c r="B3133" s="52" t="s">
        <v>20545</v>
      </c>
      <c r="C3133" s="16" t="str">
        <f t="shared" si="48"/>
        <v>091 - 999</v>
      </c>
      <c r="D3133" s="52"/>
      <c r="E3133" s="52" t="s">
        <v>31546</v>
      </c>
      <c r="G3133" s="16" t="s">
        <v>31545</v>
      </c>
      <c r="H3133" s="16" t="s">
        <v>33521</v>
      </c>
      <c r="I3133" s="16"/>
      <c r="J3133" s="16"/>
    </row>
    <row r="3134" spans="1:10">
      <c r="A3134" s="16" t="s">
        <v>13196</v>
      </c>
      <c r="B3134" s="52" t="s">
        <v>22429</v>
      </c>
      <c r="C3134" s="16" t="str">
        <f t="shared" si="48"/>
        <v>095 - 999</v>
      </c>
      <c r="D3134" s="52"/>
      <c r="E3134" s="52" t="s">
        <v>5719</v>
      </c>
      <c r="G3134" s="16" t="s">
        <v>29627</v>
      </c>
      <c r="H3134" s="16" t="s">
        <v>33521</v>
      </c>
      <c r="I3134" s="16"/>
    </row>
    <row r="3135" spans="1:10">
      <c r="A3135" s="16" t="s">
        <v>13198</v>
      </c>
      <c r="B3135" s="52" t="s">
        <v>23199</v>
      </c>
      <c r="C3135" s="16" t="str">
        <f t="shared" si="48"/>
        <v>082 - 999</v>
      </c>
      <c r="D3135" s="52"/>
      <c r="E3135" s="52" t="s">
        <v>1263</v>
      </c>
      <c r="G3135" s="16" t="s">
        <v>1262</v>
      </c>
      <c r="H3135" s="16" t="s">
        <v>29917</v>
      </c>
      <c r="I3135" s="16"/>
    </row>
    <row r="3136" spans="1:10">
      <c r="A3136" s="16" t="s">
        <v>24045</v>
      </c>
      <c r="B3136" s="52" t="s">
        <v>33835</v>
      </c>
      <c r="C3136" s="16" t="str">
        <f t="shared" si="48"/>
        <v>033 - 999</v>
      </c>
      <c r="D3136" s="52"/>
      <c r="E3136" s="52" t="s">
        <v>37663</v>
      </c>
      <c r="G3136" s="16" t="s">
        <v>37662</v>
      </c>
      <c r="H3136" s="16" t="s">
        <v>35981</v>
      </c>
      <c r="I3136" s="16"/>
    </row>
    <row r="3137" spans="1:10">
      <c r="A3137" s="16" t="s">
        <v>13197</v>
      </c>
      <c r="B3137" s="52" t="s">
        <v>22633</v>
      </c>
      <c r="C3137" s="16" t="str">
        <f t="shared" si="48"/>
        <v>028 - 999</v>
      </c>
      <c r="D3137" s="52"/>
      <c r="E3137" s="52" t="s">
        <v>32659</v>
      </c>
      <c r="G3137" s="16" t="s">
        <v>32658</v>
      </c>
      <c r="H3137" s="16" t="s">
        <v>32660</v>
      </c>
      <c r="I3137" s="16"/>
      <c r="J3137" s="16"/>
    </row>
    <row r="3138" spans="1:10">
      <c r="A3138" s="16" t="s">
        <v>6588</v>
      </c>
      <c r="B3138" s="52" t="s">
        <v>13735</v>
      </c>
      <c r="C3138" s="16" t="str">
        <f t="shared" si="48"/>
        <v>068 - 999</v>
      </c>
      <c r="D3138" s="52"/>
      <c r="E3138" s="52" t="s">
        <v>34259</v>
      </c>
      <c r="G3138" s="16" t="s">
        <v>21099</v>
      </c>
      <c r="H3138" s="16" t="s">
        <v>15395</v>
      </c>
      <c r="I3138" s="16"/>
    </row>
    <row r="3139" spans="1:10">
      <c r="A3139" s="16" t="s">
        <v>13201</v>
      </c>
      <c r="B3139" s="52" t="s">
        <v>8993</v>
      </c>
      <c r="C3139" s="16" t="str">
        <f t="shared" si="48"/>
        <v>054 - 999</v>
      </c>
      <c r="D3139" s="52"/>
      <c r="E3139" s="52" t="s">
        <v>30442</v>
      </c>
      <c r="G3139" s="16" t="s">
        <v>30441</v>
      </c>
      <c r="H3139" s="16" t="s">
        <v>1269</v>
      </c>
      <c r="I3139" s="16"/>
    </row>
    <row r="3140" spans="1:10">
      <c r="A3140" s="16" t="s">
        <v>24046</v>
      </c>
      <c r="B3140" s="52" t="s">
        <v>18118</v>
      </c>
      <c r="C3140" s="16" t="str">
        <f t="shared" ref="C3140:C3203" si="49">MID(A3140,1,3) &amp;" - " &amp;MID(A3140,4,3)</f>
        <v>050 - 999</v>
      </c>
      <c r="D3140" s="52"/>
      <c r="E3140" s="52" t="s">
        <v>25930</v>
      </c>
      <c r="G3140" s="16" t="s">
        <v>25929</v>
      </c>
      <c r="H3140" s="16" t="s">
        <v>30328</v>
      </c>
      <c r="I3140" s="16"/>
    </row>
    <row r="3141" spans="1:10">
      <c r="A3141" s="16" t="s">
        <v>26188</v>
      </c>
      <c r="B3141" s="52" t="s">
        <v>31887</v>
      </c>
      <c r="C3141" s="16" t="str">
        <f t="shared" si="49"/>
        <v>093 - 999</v>
      </c>
      <c r="D3141" s="52"/>
      <c r="E3141" s="52" t="s">
        <v>14112</v>
      </c>
      <c r="G3141" s="16" t="s">
        <v>14111</v>
      </c>
      <c r="H3141" s="16" t="s">
        <v>30334</v>
      </c>
      <c r="I3141" s="16"/>
    </row>
    <row r="3142" spans="1:10">
      <c r="A3142" s="16" t="s">
        <v>30614</v>
      </c>
      <c r="B3142" s="52" t="s">
        <v>19528</v>
      </c>
      <c r="C3142" s="16" t="str">
        <f t="shared" si="49"/>
        <v>100 - 999</v>
      </c>
      <c r="D3142" s="52"/>
      <c r="E3142" s="52" t="s">
        <v>682</v>
      </c>
      <c r="G3142" s="16" t="s">
        <v>681</v>
      </c>
      <c r="H3142" s="16" t="s">
        <v>30328</v>
      </c>
      <c r="I3142" s="16"/>
    </row>
    <row r="3143" spans="1:10">
      <c r="A3143" s="16" t="s">
        <v>13199</v>
      </c>
      <c r="B3143" s="52" t="s">
        <v>27265</v>
      </c>
      <c r="C3143" s="16" t="str">
        <f t="shared" si="49"/>
        <v>034 - 999</v>
      </c>
      <c r="D3143" s="52"/>
      <c r="E3143" s="52" t="s">
        <v>23677</v>
      </c>
      <c r="G3143" s="16" t="s">
        <v>23676</v>
      </c>
      <c r="H3143" s="16" t="s">
        <v>35981</v>
      </c>
      <c r="I3143" s="16"/>
    </row>
    <row r="3144" spans="1:10">
      <c r="A3144" s="16" t="s">
        <v>24044</v>
      </c>
      <c r="B3144" s="52" t="s">
        <v>17829</v>
      </c>
      <c r="C3144" s="16" t="str">
        <f t="shared" si="49"/>
        <v>041 - 999</v>
      </c>
      <c r="D3144" s="52"/>
      <c r="E3144" s="52" t="s">
        <v>31873</v>
      </c>
      <c r="G3144" s="16" t="s">
        <v>31872</v>
      </c>
      <c r="H3144" s="16" t="s">
        <v>20397</v>
      </c>
      <c r="I3144" s="16"/>
    </row>
    <row r="3145" spans="1:10">
      <c r="A3145" s="16" t="s">
        <v>24047</v>
      </c>
      <c r="B3145" s="52" t="s">
        <v>2687</v>
      </c>
      <c r="C3145" s="16" t="str">
        <f t="shared" si="49"/>
        <v>047 - 999</v>
      </c>
      <c r="D3145" s="52"/>
      <c r="E3145" s="52" t="s">
        <v>26235</v>
      </c>
      <c r="G3145" s="16" t="s">
        <v>26234</v>
      </c>
      <c r="H3145" s="16" t="s">
        <v>30328</v>
      </c>
      <c r="I3145" s="16"/>
    </row>
    <row r="3146" spans="1:10">
      <c r="A3146" s="16" t="s">
        <v>13200</v>
      </c>
      <c r="B3146" s="52" t="s">
        <v>11876</v>
      </c>
      <c r="C3146" s="16" t="str">
        <f t="shared" si="49"/>
        <v>018 - 999</v>
      </c>
      <c r="D3146" s="52"/>
      <c r="E3146" s="52" t="s">
        <v>35975</v>
      </c>
      <c r="G3146" s="16" t="s">
        <v>35974</v>
      </c>
      <c r="H3146" s="16" t="s">
        <v>32666</v>
      </c>
      <c r="I3146" s="16"/>
    </row>
    <row r="3147" spans="1:10">
      <c r="A3147" s="16" t="s">
        <v>30613</v>
      </c>
      <c r="B3147" s="52" t="s">
        <v>1194</v>
      </c>
      <c r="C3147" s="16" t="str">
        <f t="shared" si="49"/>
        <v>076 - 999</v>
      </c>
      <c r="D3147" s="52"/>
      <c r="E3147" s="52" t="s">
        <v>13510</v>
      </c>
      <c r="G3147" s="16" t="s">
        <v>13509</v>
      </c>
      <c r="H3147" s="16" t="s">
        <v>13511</v>
      </c>
      <c r="I3147" s="16"/>
    </row>
    <row r="3148" spans="1:10">
      <c r="A3148" s="16" t="s">
        <v>30616</v>
      </c>
      <c r="B3148" s="52" t="s">
        <v>19624</v>
      </c>
      <c r="C3148" s="16" t="str">
        <f t="shared" si="49"/>
        <v>039 - 999</v>
      </c>
      <c r="D3148" s="52"/>
      <c r="E3148" s="52" t="s">
        <v>35980</v>
      </c>
      <c r="G3148" s="16" t="s">
        <v>35979</v>
      </c>
      <c r="H3148" s="16" t="s">
        <v>35981</v>
      </c>
      <c r="I3148" s="16"/>
      <c r="J3148" s="16"/>
    </row>
    <row r="3149" spans="1:10">
      <c r="A3149" s="16" t="s">
        <v>30617</v>
      </c>
      <c r="B3149" s="52" t="s">
        <v>4386</v>
      </c>
      <c r="C3149" s="16" t="str">
        <f t="shared" si="49"/>
        <v>080 - 999</v>
      </c>
      <c r="D3149" s="52"/>
      <c r="E3149" s="52" t="s">
        <v>1692</v>
      </c>
      <c r="G3149" s="16" t="s">
        <v>1691</v>
      </c>
      <c r="H3149" s="16" t="s">
        <v>4772</v>
      </c>
      <c r="I3149" s="16"/>
    </row>
    <row r="3150" spans="1:10">
      <c r="A3150" s="16" t="s">
        <v>30618</v>
      </c>
      <c r="B3150" s="52" t="s">
        <v>35821</v>
      </c>
      <c r="C3150" s="16" t="str">
        <f t="shared" si="49"/>
        <v>035 - 999</v>
      </c>
      <c r="D3150" s="52"/>
      <c r="E3150" s="52" t="s">
        <v>30432</v>
      </c>
      <c r="G3150" s="16" t="s">
        <v>30431</v>
      </c>
      <c r="H3150" s="16" t="s">
        <v>35981</v>
      </c>
      <c r="I3150" s="16"/>
    </row>
    <row r="3151" spans="1:10">
      <c r="A3151" s="16" t="s">
        <v>30615</v>
      </c>
      <c r="B3151" s="52" t="s">
        <v>21069</v>
      </c>
      <c r="C3151" s="16" t="str">
        <f t="shared" si="49"/>
        <v>088 - 999</v>
      </c>
      <c r="D3151" s="52"/>
      <c r="E3151" s="52" t="s">
        <v>30315</v>
      </c>
      <c r="G3151" s="16" t="s">
        <v>30314</v>
      </c>
      <c r="H3151" s="16" t="s">
        <v>29917</v>
      </c>
      <c r="I3151" s="16"/>
    </row>
    <row r="3152" spans="1:10">
      <c r="A3152" s="16" t="s">
        <v>30619</v>
      </c>
      <c r="B3152" s="52" t="s">
        <v>12168</v>
      </c>
      <c r="C3152" s="16" t="str">
        <f t="shared" si="49"/>
        <v>057 - 999</v>
      </c>
      <c r="D3152" s="52"/>
      <c r="E3152" s="52" t="s">
        <v>18919</v>
      </c>
      <c r="G3152" s="16" t="s">
        <v>18918</v>
      </c>
      <c r="H3152" s="16" t="s">
        <v>20396</v>
      </c>
      <c r="I3152" s="16"/>
      <c r="J3152" s="16"/>
    </row>
    <row r="3153" spans="1:10">
      <c r="A3153" s="16" t="s">
        <v>30621</v>
      </c>
      <c r="B3153" s="52" t="s">
        <v>11782</v>
      </c>
      <c r="C3153" s="16" t="str">
        <f t="shared" si="49"/>
        <v>058 - 999</v>
      </c>
      <c r="D3153" s="52"/>
      <c r="E3153" s="52" t="s">
        <v>10753</v>
      </c>
      <c r="G3153" s="16" t="s">
        <v>10752</v>
      </c>
      <c r="H3153" s="16" t="s">
        <v>20396</v>
      </c>
      <c r="I3153" s="16"/>
    </row>
    <row r="3154" spans="1:10">
      <c r="A3154" s="16" t="s">
        <v>30620</v>
      </c>
      <c r="B3154" s="52" t="s">
        <v>29299</v>
      </c>
      <c r="C3154" s="16" t="str">
        <f t="shared" si="49"/>
        <v>099 - 999</v>
      </c>
      <c r="D3154" s="52"/>
      <c r="E3154" s="52" t="s">
        <v>25925</v>
      </c>
      <c r="G3154" s="16" t="s">
        <v>25924</v>
      </c>
      <c r="H3154" s="16" t="s">
        <v>35981</v>
      </c>
      <c r="I3154" s="16"/>
    </row>
    <row r="3155" spans="1:10">
      <c r="A3155" s="16" t="s">
        <v>30622</v>
      </c>
      <c r="B3155" s="52" t="s">
        <v>8096</v>
      </c>
      <c r="C3155" s="16" t="str">
        <f t="shared" si="49"/>
        <v>029 - 999</v>
      </c>
      <c r="D3155" s="52"/>
      <c r="E3155" s="52" t="s">
        <v>25917</v>
      </c>
      <c r="G3155" s="16" t="s">
        <v>25916</v>
      </c>
      <c r="H3155" s="16" t="s">
        <v>32660</v>
      </c>
      <c r="I3155" s="16"/>
    </row>
    <row r="3156" spans="1:10">
      <c r="A3156" s="16" t="s">
        <v>30623</v>
      </c>
      <c r="B3156" s="52" t="s">
        <v>28445</v>
      </c>
      <c r="C3156" s="16" t="str">
        <f t="shared" si="49"/>
        <v>065 - 999</v>
      </c>
      <c r="D3156" s="52"/>
      <c r="E3156" s="52" t="s">
        <v>29546</v>
      </c>
      <c r="G3156" s="16" t="s">
        <v>29545</v>
      </c>
      <c r="H3156" s="16" t="s">
        <v>30282</v>
      </c>
      <c r="I3156" s="16"/>
      <c r="J3156" s="16"/>
    </row>
    <row r="3157" spans="1:10">
      <c r="A3157" s="16" t="s">
        <v>30626</v>
      </c>
      <c r="B3157" s="52" t="s">
        <v>8489</v>
      </c>
      <c r="C3157" s="16" t="str">
        <f t="shared" si="49"/>
        <v>052 - 999</v>
      </c>
      <c r="D3157" s="52"/>
      <c r="E3157" s="52" t="s">
        <v>3327</v>
      </c>
      <c r="G3157" s="16" t="s">
        <v>28833</v>
      </c>
      <c r="H3157" s="16" t="s">
        <v>30328</v>
      </c>
      <c r="I3157" s="16"/>
    </row>
    <row r="3158" spans="1:10">
      <c r="A3158" s="16" t="s">
        <v>30628</v>
      </c>
      <c r="B3158" s="52" t="s">
        <v>17151</v>
      </c>
      <c r="C3158" s="16" t="str">
        <f t="shared" si="49"/>
        <v>014 - 999</v>
      </c>
      <c r="D3158" s="52"/>
      <c r="E3158" s="52" t="s">
        <v>31453</v>
      </c>
      <c r="G3158" s="16" t="s">
        <v>31452</v>
      </c>
      <c r="H3158" s="16" t="s">
        <v>32666</v>
      </c>
      <c r="I3158" s="16"/>
      <c r="J3158" s="16"/>
    </row>
    <row r="3159" spans="1:10">
      <c r="A3159" s="16" t="s">
        <v>4447</v>
      </c>
      <c r="B3159" s="52" t="s">
        <v>16211</v>
      </c>
      <c r="C3159" s="16" t="str">
        <f t="shared" si="49"/>
        <v>011 - 999</v>
      </c>
      <c r="D3159" s="52"/>
      <c r="E3159" s="52" t="s">
        <v>34572</v>
      </c>
      <c r="G3159" s="16" t="s">
        <v>34571</v>
      </c>
      <c r="H3159" s="16" t="s">
        <v>34573</v>
      </c>
      <c r="I3159" s="16"/>
    </row>
    <row r="3160" spans="1:10">
      <c r="A3160" s="16" t="s">
        <v>30627</v>
      </c>
      <c r="B3160" s="52" t="s">
        <v>30663</v>
      </c>
      <c r="C3160" s="16" t="str">
        <f t="shared" si="49"/>
        <v>089 - 999</v>
      </c>
      <c r="D3160" s="52"/>
      <c r="E3160" s="52" t="s">
        <v>37416</v>
      </c>
      <c r="G3160" s="16" t="s">
        <v>37415</v>
      </c>
      <c r="H3160" s="16" t="s">
        <v>29917</v>
      </c>
      <c r="I3160" s="16"/>
    </row>
    <row r="3161" spans="1:10">
      <c r="A3161" s="16" t="s">
        <v>30624</v>
      </c>
      <c r="B3161" s="52" t="s">
        <v>24778</v>
      </c>
      <c r="C3161" s="16" t="str">
        <f t="shared" si="49"/>
        <v>090 - 999</v>
      </c>
      <c r="D3161" s="52"/>
      <c r="E3161" s="52" t="s">
        <v>33520</v>
      </c>
      <c r="G3161" s="16" t="s">
        <v>33519</v>
      </c>
      <c r="H3161" s="16" t="s">
        <v>33521</v>
      </c>
      <c r="I3161" s="16"/>
    </row>
    <row r="3162" spans="1:10">
      <c r="A3162" s="16" t="s">
        <v>30625</v>
      </c>
      <c r="B3162" s="52" t="s">
        <v>18266</v>
      </c>
      <c r="C3162" s="16" t="str">
        <f t="shared" si="49"/>
        <v>009 - 999</v>
      </c>
      <c r="D3162" s="52"/>
      <c r="E3162" s="52" t="s">
        <v>26840</v>
      </c>
      <c r="G3162" s="16" t="s">
        <v>26839</v>
      </c>
      <c r="H3162" s="16" t="s">
        <v>34573</v>
      </c>
      <c r="I3162" s="16"/>
    </row>
    <row r="3163" spans="1:10">
      <c r="A3163" s="16" t="s">
        <v>30629</v>
      </c>
      <c r="B3163" s="52" t="s">
        <v>35606</v>
      </c>
      <c r="C3163" s="16" t="str">
        <f t="shared" si="49"/>
        <v>073 - 999</v>
      </c>
      <c r="D3163" s="52"/>
      <c r="E3163" s="52" t="s">
        <v>37421</v>
      </c>
      <c r="G3163" s="16" t="s">
        <v>37420</v>
      </c>
      <c r="H3163" s="16" t="s">
        <v>37422</v>
      </c>
      <c r="I3163" s="16"/>
    </row>
    <row r="3164" spans="1:10">
      <c r="A3164" s="16" t="s">
        <v>13970</v>
      </c>
      <c r="B3164" s="52" t="s">
        <v>31888</v>
      </c>
      <c r="C3164" s="16" t="str">
        <f t="shared" si="49"/>
        <v>067 - 999</v>
      </c>
      <c r="D3164" s="52"/>
      <c r="E3164" s="52" t="s">
        <v>34404</v>
      </c>
      <c r="G3164" s="16" t="s">
        <v>34403</v>
      </c>
      <c r="H3164" s="16" t="s">
        <v>15395</v>
      </c>
      <c r="I3164" s="16"/>
    </row>
    <row r="3165" spans="1:10">
      <c r="A3165" s="16" t="s">
        <v>24132</v>
      </c>
      <c r="B3165" s="52" t="s">
        <v>6253</v>
      </c>
      <c r="C3165" s="16" t="str">
        <f t="shared" si="49"/>
        <v>022 - 999</v>
      </c>
      <c r="D3165" s="52"/>
      <c r="E3165" s="52" t="s">
        <v>4777</v>
      </c>
      <c r="G3165" s="16" t="s">
        <v>4776</v>
      </c>
      <c r="H3165" s="16" t="s">
        <v>4778</v>
      </c>
      <c r="I3165" s="16"/>
    </row>
    <row r="3166" spans="1:10">
      <c r="A3166" s="16" t="s">
        <v>30631</v>
      </c>
      <c r="B3166" s="52" t="s">
        <v>16172</v>
      </c>
      <c r="C3166" s="16" t="str">
        <f t="shared" si="49"/>
        <v>001 - 999</v>
      </c>
      <c r="D3166" s="52"/>
      <c r="E3166" s="52" t="s">
        <v>37671</v>
      </c>
      <c r="G3166" s="16" t="s">
        <v>37670</v>
      </c>
      <c r="H3166" s="16" t="s">
        <v>10732</v>
      </c>
      <c r="I3166" s="16"/>
    </row>
    <row r="3167" spans="1:10">
      <c r="A3167" s="16" t="s">
        <v>24131</v>
      </c>
      <c r="B3167" s="52" t="s">
        <v>13760</v>
      </c>
      <c r="C3167" s="16" t="str">
        <f t="shared" si="49"/>
        <v>081 - 999</v>
      </c>
      <c r="D3167" s="52"/>
      <c r="E3167" s="52" t="s">
        <v>29916</v>
      </c>
      <c r="G3167" s="16" t="s">
        <v>29915</v>
      </c>
      <c r="H3167" s="16" t="s">
        <v>29917</v>
      </c>
      <c r="I3167" s="16"/>
    </row>
    <row r="3168" spans="1:10">
      <c r="A3168" s="16" t="s">
        <v>30630</v>
      </c>
      <c r="B3168" s="52" t="s">
        <v>12649</v>
      </c>
      <c r="C3168" s="16" t="str">
        <f t="shared" si="49"/>
        <v>055 - 999</v>
      </c>
      <c r="D3168" s="52"/>
      <c r="E3168" s="52" t="s">
        <v>1268</v>
      </c>
      <c r="G3168" s="16" t="s">
        <v>1267</v>
      </c>
      <c r="H3168" s="16" t="s">
        <v>1269</v>
      </c>
      <c r="I3168" s="16"/>
    </row>
    <row r="3169" spans="1:10">
      <c r="A3169" s="16" t="s">
        <v>24134</v>
      </c>
      <c r="B3169" s="52" t="s">
        <v>22178</v>
      </c>
      <c r="C3169" s="16" t="str">
        <f t="shared" si="49"/>
        <v>032 - 999</v>
      </c>
      <c r="D3169" s="52"/>
      <c r="E3169" s="52" t="s">
        <v>30333</v>
      </c>
      <c r="G3169" s="16" t="s">
        <v>30332</v>
      </c>
      <c r="H3169" s="16" t="s">
        <v>30334</v>
      </c>
      <c r="I3169" s="16"/>
    </row>
    <row r="3170" spans="1:10">
      <c r="A3170" s="16" t="s">
        <v>24133</v>
      </c>
      <c r="B3170" s="52" t="s">
        <v>17542</v>
      </c>
      <c r="C3170" s="16" t="str">
        <f t="shared" si="49"/>
        <v>026 - 999</v>
      </c>
      <c r="D3170" s="52"/>
      <c r="E3170" s="52" t="s">
        <v>8857</v>
      </c>
      <c r="G3170" s="16" t="s">
        <v>8856</v>
      </c>
      <c r="H3170" s="16" t="s">
        <v>32660</v>
      </c>
      <c r="I3170" s="16"/>
    </row>
    <row r="3171" spans="1:10">
      <c r="A3171" s="16" t="s">
        <v>24135</v>
      </c>
      <c r="B3171" s="52" t="s">
        <v>8991</v>
      </c>
      <c r="C3171" s="16" t="str">
        <f t="shared" si="49"/>
        <v>030 - 999</v>
      </c>
      <c r="D3171" s="52"/>
      <c r="E3171" s="52" t="s">
        <v>35970</v>
      </c>
      <c r="G3171" s="16" t="s">
        <v>35969</v>
      </c>
      <c r="H3171" s="16" t="s">
        <v>30334</v>
      </c>
      <c r="I3171" s="16"/>
    </row>
    <row r="3172" spans="1:10">
      <c r="A3172" s="16" t="s">
        <v>24136</v>
      </c>
      <c r="B3172" s="52" t="s">
        <v>21668</v>
      </c>
      <c r="C3172" s="16" t="str">
        <f t="shared" si="49"/>
        <v>012 - 999</v>
      </c>
      <c r="D3172" s="52"/>
      <c r="E3172" s="52" t="s">
        <v>18879</v>
      </c>
      <c r="G3172" s="16" t="s">
        <v>26253</v>
      </c>
      <c r="H3172" s="16" t="s">
        <v>32666</v>
      </c>
      <c r="I3172" s="16"/>
    </row>
    <row r="3173" spans="1:10">
      <c r="A3173" s="16" t="s">
        <v>28782</v>
      </c>
      <c r="B3173" s="52" t="s">
        <v>7302</v>
      </c>
      <c r="C3173" s="16" t="str">
        <f t="shared" si="49"/>
        <v>103 - 999</v>
      </c>
      <c r="D3173" s="52"/>
      <c r="E3173" s="52" t="s">
        <v>14668</v>
      </c>
      <c r="G3173" s="16" t="s">
        <v>14667</v>
      </c>
      <c r="H3173" s="16" t="s">
        <v>10732</v>
      </c>
      <c r="I3173" s="16"/>
    </row>
    <row r="3174" spans="1:10">
      <c r="A3174" s="16" t="s">
        <v>28783</v>
      </c>
      <c r="B3174" s="52" t="s">
        <v>9301</v>
      </c>
      <c r="C3174" s="16" t="str">
        <f t="shared" si="49"/>
        <v>002 - 999</v>
      </c>
      <c r="D3174" s="52"/>
      <c r="E3174" s="52" t="s">
        <v>36066</v>
      </c>
      <c r="G3174" s="16" t="s">
        <v>20457</v>
      </c>
      <c r="H3174" s="16" t="s">
        <v>10732</v>
      </c>
      <c r="I3174" s="16"/>
    </row>
    <row r="3175" spans="1:10">
      <c r="A3175" s="16" t="s">
        <v>24137</v>
      </c>
      <c r="B3175" s="52" t="s">
        <v>14117</v>
      </c>
      <c r="C3175" s="16" t="str">
        <f t="shared" si="49"/>
        <v>027 - 999</v>
      </c>
      <c r="D3175" s="52"/>
      <c r="E3175" s="52" t="s">
        <v>16168</v>
      </c>
      <c r="G3175" s="16" t="s">
        <v>16167</v>
      </c>
      <c r="H3175" s="16" t="s">
        <v>32660</v>
      </c>
      <c r="I3175" s="16"/>
    </row>
    <row r="3176" spans="1:10">
      <c r="A3176" s="16" t="s">
        <v>28786</v>
      </c>
      <c r="B3176" s="52" t="s">
        <v>24465</v>
      </c>
      <c r="C3176" s="16" t="str">
        <f t="shared" si="49"/>
        <v>024 - 999</v>
      </c>
      <c r="D3176" s="52"/>
      <c r="E3176" s="52" t="s">
        <v>26794</v>
      </c>
      <c r="G3176" s="16" t="s">
        <v>26793</v>
      </c>
      <c r="H3176" s="16" t="s">
        <v>32660</v>
      </c>
      <c r="I3176" s="16"/>
    </row>
    <row r="3177" spans="1:10">
      <c r="A3177" s="16" t="s">
        <v>28784</v>
      </c>
      <c r="B3177" s="52" t="s">
        <v>6342</v>
      </c>
      <c r="C3177" s="16" t="str">
        <f t="shared" si="49"/>
        <v>023 - 999</v>
      </c>
      <c r="D3177" s="52"/>
      <c r="E3177" s="52" t="s">
        <v>380</v>
      </c>
      <c r="G3177" s="16" t="s">
        <v>379</v>
      </c>
      <c r="H3177" s="16" t="s">
        <v>32660</v>
      </c>
      <c r="I3177" s="16"/>
    </row>
    <row r="3178" spans="1:10">
      <c r="A3178" s="16" t="s">
        <v>28787</v>
      </c>
      <c r="B3178" s="52" t="s">
        <v>25473</v>
      </c>
      <c r="C3178" s="16" t="str">
        <f t="shared" si="49"/>
        <v>056 - 999</v>
      </c>
      <c r="D3178" s="52"/>
      <c r="E3178" s="52" t="s">
        <v>29533</v>
      </c>
      <c r="G3178" s="16" t="s">
        <v>29532</v>
      </c>
      <c r="H3178" s="16" t="s">
        <v>20396</v>
      </c>
      <c r="I3178" s="16"/>
    </row>
    <row r="3179" spans="1:10">
      <c r="A3179" s="16" t="s">
        <v>28785</v>
      </c>
      <c r="B3179" s="52" t="s">
        <v>37180</v>
      </c>
      <c r="C3179" s="16" t="str">
        <f t="shared" si="49"/>
        <v>102 - 999</v>
      </c>
      <c r="D3179" s="52"/>
      <c r="E3179" s="52" t="s">
        <v>27777</v>
      </c>
      <c r="G3179" s="16" t="s">
        <v>27776</v>
      </c>
      <c r="H3179" s="16" t="s">
        <v>4772</v>
      </c>
      <c r="I3179" s="16"/>
    </row>
    <row r="3180" spans="1:10">
      <c r="A3180" s="16" t="s">
        <v>35236</v>
      </c>
      <c r="B3180" s="52" t="s">
        <v>12674</v>
      </c>
      <c r="C3180" s="16" t="str">
        <f t="shared" si="49"/>
        <v>027 - 010</v>
      </c>
      <c r="D3180" s="52" t="s">
        <v>34487</v>
      </c>
      <c r="E3180" s="52" t="s">
        <v>16168</v>
      </c>
      <c r="F3180" s="16" t="s">
        <v>25182</v>
      </c>
      <c r="G3180" s="16" t="s">
        <v>16167</v>
      </c>
      <c r="H3180" s="16" t="s">
        <v>32660</v>
      </c>
      <c r="I3180" s="16" t="s">
        <v>35237</v>
      </c>
    </row>
    <row r="3181" spans="1:10">
      <c r="A3181" s="16" t="s">
        <v>13187</v>
      </c>
      <c r="B3181" s="52" t="s">
        <v>20720</v>
      </c>
      <c r="C3181" s="16" t="str">
        <f t="shared" si="49"/>
        <v>094 - 018</v>
      </c>
      <c r="D3181" s="52" t="s">
        <v>34487</v>
      </c>
      <c r="E3181" s="52" t="s">
        <v>10747</v>
      </c>
      <c r="F3181" s="16" t="s">
        <v>13188</v>
      </c>
      <c r="G3181" s="16" t="s">
        <v>10746</v>
      </c>
      <c r="H3181" s="16" t="s">
        <v>10748</v>
      </c>
      <c r="I3181" s="16" t="s">
        <v>13189</v>
      </c>
    </row>
    <row r="3182" spans="1:10">
      <c r="A3182" s="16" t="s">
        <v>23461</v>
      </c>
      <c r="B3182" s="52" t="s">
        <v>28446</v>
      </c>
      <c r="C3182" s="16" t="str">
        <f t="shared" si="49"/>
        <v>065 - 044</v>
      </c>
      <c r="D3182" s="52" t="s">
        <v>34487</v>
      </c>
      <c r="E3182" s="52" t="s">
        <v>29546</v>
      </c>
      <c r="F3182" s="16" t="s">
        <v>25020</v>
      </c>
      <c r="G3182" s="16" t="s">
        <v>29545</v>
      </c>
      <c r="H3182" s="16" t="s">
        <v>30282</v>
      </c>
      <c r="I3182" s="16" t="s">
        <v>23462</v>
      </c>
      <c r="J3182" s="16"/>
    </row>
    <row r="3183" spans="1:10">
      <c r="A3183" s="16" t="s">
        <v>11659</v>
      </c>
      <c r="B3183" s="52" t="s">
        <v>15538</v>
      </c>
      <c r="C3183" s="16" t="str">
        <f t="shared" si="49"/>
        <v>061 - 031</v>
      </c>
      <c r="D3183" s="52" t="s">
        <v>34487</v>
      </c>
      <c r="E3183" s="52" t="s">
        <v>26249</v>
      </c>
      <c r="F3183" s="16" t="s">
        <v>11660</v>
      </c>
      <c r="G3183" s="16" t="s">
        <v>26248</v>
      </c>
      <c r="H3183" s="16" t="s">
        <v>30282</v>
      </c>
      <c r="I3183" s="16" t="s">
        <v>11661</v>
      </c>
      <c r="J3183" s="16"/>
    </row>
    <row r="3184" spans="1:10">
      <c r="A3184" s="16" t="s">
        <v>28280</v>
      </c>
      <c r="B3184" s="52" t="s">
        <v>8097</v>
      </c>
      <c r="C3184" s="16" t="str">
        <f t="shared" si="49"/>
        <v>029 - 807</v>
      </c>
      <c r="D3184" s="52"/>
      <c r="E3184" s="52" t="s">
        <v>25917</v>
      </c>
      <c r="F3184" s="16"/>
      <c r="G3184" s="16" t="s">
        <v>25916</v>
      </c>
      <c r="H3184" s="16" t="s">
        <v>32660</v>
      </c>
      <c r="I3184" s="16" t="s">
        <v>28281</v>
      </c>
      <c r="J3184" s="16" t="s">
        <v>34487</v>
      </c>
    </row>
    <row r="3185" spans="1:10">
      <c r="A3185" s="16" t="s">
        <v>25844</v>
      </c>
      <c r="B3185" s="52" t="s">
        <v>6343</v>
      </c>
      <c r="C3185" s="16" t="str">
        <f t="shared" si="49"/>
        <v>023 - 029</v>
      </c>
      <c r="D3185" s="52" t="s">
        <v>36059</v>
      </c>
      <c r="E3185" s="52" t="s">
        <v>380</v>
      </c>
      <c r="F3185" s="16" t="s">
        <v>32804</v>
      </c>
      <c r="G3185" s="16" t="s">
        <v>379</v>
      </c>
      <c r="H3185" s="16" t="s">
        <v>32660</v>
      </c>
      <c r="I3185" s="16" t="s">
        <v>25845</v>
      </c>
    </row>
    <row r="3186" spans="1:10">
      <c r="A3186" s="16" t="s">
        <v>19185</v>
      </c>
      <c r="B3186" s="52" t="s">
        <v>4457</v>
      </c>
      <c r="C3186" s="16" t="str">
        <f t="shared" si="49"/>
        <v>022 - 065</v>
      </c>
      <c r="D3186" s="52" t="s">
        <v>34487</v>
      </c>
      <c r="E3186" s="52" t="s">
        <v>4777</v>
      </c>
      <c r="F3186" s="16" t="s">
        <v>3661</v>
      </c>
      <c r="G3186" s="16" t="s">
        <v>4776</v>
      </c>
      <c r="H3186" s="16" t="s">
        <v>4778</v>
      </c>
      <c r="I3186" s="16" t="s">
        <v>19186</v>
      </c>
    </row>
    <row r="3187" spans="1:10">
      <c r="A3187" s="16" t="s">
        <v>24246</v>
      </c>
      <c r="B3187" s="52" t="s">
        <v>10724</v>
      </c>
      <c r="C3187" s="16" t="str">
        <f t="shared" si="49"/>
        <v>013 - 862</v>
      </c>
      <c r="D3187" s="52"/>
      <c r="E3187" s="52" t="s">
        <v>26240</v>
      </c>
      <c r="F3187" s="16"/>
      <c r="G3187" s="16" t="s">
        <v>26239</v>
      </c>
      <c r="H3187" s="16" t="s">
        <v>32666</v>
      </c>
      <c r="I3187" s="16" t="s">
        <v>24247</v>
      </c>
      <c r="J3187" s="16" t="s">
        <v>34487</v>
      </c>
    </row>
    <row r="3188" spans="1:10">
      <c r="A3188" s="16" t="s">
        <v>31382</v>
      </c>
      <c r="B3188" s="52" t="s">
        <v>17095</v>
      </c>
      <c r="C3188" s="16" t="str">
        <f t="shared" si="49"/>
        <v>057 - 023</v>
      </c>
      <c r="D3188" s="52" t="s">
        <v>34487</v>
      </c>
      <c r="E3188" s="52" t="s">
        <v>18919</v>
      </c>
      <c r="F3188" s="16" t="s">
        <v>4215</v>
      </c>
      <c r="G3188" s="16" t="s">
        <v>18918</v>
      </c>
      <c r="H3188" s="16" t="s">
        <v>20396</v>
      </c>
      <c r="I3188" s="16" t="s">
        <v>31383</v>
      </c>
      <c r="J3188" s="16"/>
    </row>
    <row r="3189" spans="1:10">
      <c r="A3189" s="16" t="s">
        <v>24248</v>
      </c>
      <c r="B3189" s="52" t="s">
        <v>15377</v>
      </c>
      <c r="C3189" s="16" t="str">
        <f t="shared" si="49"/>
        <v>015 - 862</v>
      </c>
      <c r="D3189" s="52"/>
      <c r="E3189" s="52" t="s">
        <v>32665</v>
      </c>
      <c r="F3189" s="16"/>
      <c r="G3189" s="16" t="s">
        <v>32664</v>
      </c>
      <c r="H3189" s="16" t="s">
        <v>32666</v>
      </c>
      <c r="I3189" s="16" t="s">
        <v>24249</v>
      </c>
      <c r="J3189" s="16" t="s">
        <v>34487</v>
      </c>
    </row>
    <row r="3190" spans="1:10">
      <c r="A3190" s="16" t="s">
        <v>4259</v>
      </c>
      <c r="B3190" s="52" t="s">
        <v>32395</v>
      </c>
      <c r="C3190" s="16" t="str">
        <f t="shared" si="49"/>
        <v>017 - 061</v>
      </c>
      <c r="D3190" s="52" t="s">
        <v>34487</v>
      </c>
      <c r="E3190" s="52" t="s">
        <v>22538</v>
      </c>
      <c r="F3190" s="16" t="s">
        <v>4260</v>
      </c>
      <c r="G3190" s="16" t="s">
        <v>22537</v>
      </c>
      <c r="H3190" s="16" t="s">
        <v>32666</v>
      </c>
      <c r="I3190" s="16" t="s">
        <v>4261</v>
      </c>
    </row>
    <row r="3191" spans="1:10">
      <c r="A3191" s="16" t="s">
        <v>5567</v>
      </c>
      <c r="B3191" s="52" t="s">
        <v>24466</v>
      </c>
      <c r="C3191" s="16" t="str">
        <f t="shared" si="49"/>
        <v>024 - 033</v>
      </c>
      <c r="D3191" s="52" t="s">
        <v>34487</v>
      </c>
      <c r="E3191" s="52" t="s">
        <v>26794</v>
      </c>
      <c r="F3191" s="16" t="s">
        <v>14805</v>
      </c>
      <c r="G3191" s="16" t="s">
        <v>26793</v>
      </c>
      <c r="H3191" s="16" t="s">
        <v>32660</v>
      </c>
      <c r="I3191" s="16" t="s">
        <v>14806</v>
      </c>
      <c r="J3191" s="16"/>
    </row>
    <row r="3192" spans="1:10">
      <c r="A3192" s="16" t="s">
        <v>33042</v>
      </c>
      <c r="B3192" s="52" t="s">
        <v>27507</v>
      </c>
      <c r="C3192" s="16" t="str">
        <f t="shared" si="49"/>
        <v>027 - 011</v>
      </c>
      <c r="D3192" s="52" t="s">
        <v>36059</v>
      </c>
      <c r="E3192" s="52" t="s">
        <v>16168</v>
      </c>
      <c r="F3192" s="16" t="s">
        <v>33043</v>
      </c>
      <c r="G3192" s="16" t="s">
        <v>16167</v>
      </c>
      <c r="H3192" s="16" t="s">
        <v>32660</v>
      </c>
      <c r="I3192" s="16" t="s">
        <v>33044</v>
      </c>
    </row>
    <row r="3193" spans="1:10">
      <c r="A3193" s="16" t="s">
        <v>24289</v>
      </c>
      <c r="B3193" s="52" t="s">
        <v>15369</v>
      </c>
      <c r="C3193" s="16" t="str">
        <f t="shared" si="49"/>
        <v>036 - 010</v>
      </c>
      <c r="D3193" s="52" t="s">
        <v>36059</v>
      </c>
      <c r="E3193" s="52" t="s">
        <v>37427</v>
      </c>
      <c r="F3193" s="16" t="s">
        <v>24290</v>
      </c>
      <c r="G3193" s="16" t="s">
        <v>37426</v>
      </c>
      <c r="H3193" s="16" t="s">
        <v>35981</v>
      </c>
      <c r="I3193" s="16" t="s">
        <v>24291</v>
      </c>
    </row>
    <row r="3194" spans="1:10">
      <c r="A3194" s="16" t="s">
        <v>23308</v>
      </c>
      <c r="B3194" s="52" t="s">
        <v>15378</v>
      </c>
      <c r="C3194" s="16" t="str">
        <f t="shared" si="49"/>
        <v>015 - 084</v>
      </c>
      <c r="D3194" s="52" t="s">
        <v>36059</v>
      </c>
      <c r="E3194" s="52" t="s">
        <v>32665</v>
      </c>
      <c r="F3194" s="16" t="s">
        <v>23309</v>
      </c>
      <c r="G3194" s="16" t="s">
        <v>32664</v>
      </c>
      <c r="H3194" s="16" t="s">
        <v>32666</v>
      </c>
      <c r="I3194" s="16" t="s">
        <v>23310</v>
      </c>
    </row>
    <row r="3195" spans="1:10">
      <c r="A3195" s="16" t="s">
        <v>3406</v>
      </c>
      <c r="B3195" s="52" t="s">
        <v>4458</v>
      </c>
      <c r="C3195" s="16" t="str">
        <f t="shared" si="49"/>
        <v>022 - 066</v>
      </c>
      <c r="D3195" s="52" t="s">
        <v>34487</v>
      </c>
      <c r="E3195" s="52" t="s">
        <v>4777</v>
      </c>
      <c r="F3195" s="16" t="s">
        <v>22495</v>
      </c>
      <c r="G3195" s="16" t="s">
        <v>4776</v>
      </c>
      <c r="H3195" s="16" t="s">
        <v>4778</v>
      </c>
      <c r="I3195" s="16" t="s">
        <v>3407</v>
      </c>
    </row>
    <row r="3196" spans="1:10">
      <c r="A3196" s="16" t="s">
        <v>31101</v>
      </c>
      <c r="B3196" s="52" t="s">
        <v>4387</v>
      </c>
      <c r="C3196" s="16" t="str">
        <f t="shared" si="49"/>
        <v>080 - 029</v>
      </c>
      <c r="D3196" s="52" t="s">
        <v>34487</v>
      </c>
      <c r="E3196" s="52" t="s">
        <v>1692</v>
      </c>
      <c r="F3196" s="16" t="s">
        <v>1139</v>
      </c>
      <c r="G3196" s="16" t="s">
        <v>1691</v>
      </c>
      <c r="H3196" s="16" t="s">
        <v>4772</v>
      </c>
      <c r="I3196" s="16" t="s">
        <v>33443</v>
      </c>
    </row>
    <row r="3197" spans="1:10">
      <c r="A3197" s="16" t="s">
        <v>34492</v>
      </c>
      <c r="B3197" s="52" t="s">
        <v>16173</v>
      </c>
      <c r="C3197" s="16" t="str">
        <f t="shared" si="49"/>
        <v>001 - 093</v>
      </c>
      <c r="D3197" s="52" t="s">
        <v>34487</v>
      </c>
      <c r="E3197" s="52" t="s">
        <v>37671</v>
      </c>
      <c r="F3197" s="16" t="s">
        <v>18803</v>
      </c>
      <c r="G3197" s="16" t="s">
        <v>37670</v>
      </c>
      <c r="H3197" s="16" t="s">
        <v>10732</v>
      </c>
      <c r="I3197" s="16" t="s">
        <v>4721</v>
      </c>
    </row>
    <row r="3198" spans="1:10">
      <c r="A3198" s="16" t="s">
        <v>17760</v>
      </c>
      <c r="B3198" s="52" t="s">
        <v>16173</v>
      </c>
      <c r="C3198" s="16" t="str">
        <f t="shared" si="49"/>
        <v>001 - 903</v>
      </c>
      <c r="D3198" s="52"/>
      <c r="E3198" s="52" t="s">
        <v>37671</v>
      </c>
      <c r="F3198" s="16"/>
      <c r="G3198" s="16" t="s">
        <v>37670</v>
      </c>
      <c r="H3198" s="16" t="s">
        <v>10732</v>
      </c>
      <c r="I3198" s="16" t="s">
        <v>4721</v>
      </c>
      <c r="J3198" s="16" t="s">
        <v>34487</v>
      </c>
    </row>
    <row r="3199" spans="1:10">
      <c r="A3199" s="16" t="s">
        <v>28333</v>
      </c>
      <c r="B3199" s="52" t="s">
        <v>2531</v>
      </c>
      <c r="C3199" s="16" t="str">
        <f t="shared" si="49"/>
        <v>083 - 018</v>
      </c>
      <c r="D3199" s="52" t="s">
        <v>36059</v>
      </c>
      <c r="E3199" s="52" t="s">
        <v>21246</v>
      </c>
      <c r="F3199" s="16" t="s">
        <v>28334</v>
      </c>
      <c r="G3199" s="16" t="s">
        <v>21245</v>
      </c>
      <c r="H3199" s="16" t="s">
        <v>29917</v>
      </c>
      <c r="I3199" s="16" t="s">
        <v>28335</v>
      </c>
    </row>
    <row r="3200" spans="1:10">
      <c r="A3200" s="16" t="s">
        <v>33740</v>
      </c>
      <c r="B3200" s="52" t="s">
        <v>17543</v>
      </c>
      <c r="C3200" s="16" t="str">
        <f t="shared" si="49"/>
        <v>026 - 021</v>
      </c>
      <c r="D3200" s="52" t="s">
        <v>36059</v>
      </c>
      <c r="E3200" s="52" t="s">
        <v>8857</v>
      </c>
      <c r="F3200" s="16" t="s">
        <v>33741</v>
      </c>
      <c r="G3200" s="16" t="s">
        <v>8856</v>
      </c>
      <c r="H3200" s="16" t="s">
        <v>32660</v>
      </c>
      <c r="I3200" s="16" t="s">
        <v>33742</v>
      </c>
    </row>
    <row r="3201" spans="1:10">
      <c r="A3201" s="16" t="s">
        <v>23329</v>
      </c>
      <c r="B3201" s="52" t="s">
        <v>11877</v>
      </c>
      <c r="C3201" s="16" t="str">
        <f t="shared" si="49"/>
        <v>018 - 052</v>
      </c>
      <c r="D3201" s="52" t="s">
        <v>36059</v>
      </c>
      <c r="E3201" s="52" t="s">
        <v>35975</v>
      </c>
      <c r="F3201" s="16" t="s">
        <v>11669</v>
      </c>
      <c r="G3201" s="16" t="s">
        <v>35974</v>
      </c>
      <c r="H3201" s="16" t="s">
        <v>32666</v>
      </c>
      <c r="I3201" s="16" t="s">
        <v>23330</v>
      </c>
      <c r="J3201" s="16"/>
    </row>
    <row r="3202" spans="1:10">
      <c r="A3202" s="16" t="s">
        <v>19613</v>
      </c>
      <c r="B3202" s="52" t="s">
        <v>17096</v>
      </c>
      <c r="C3202" s="16" t="str">
        <f t="shared" si="49"/>
        <v>057 - 024</v>
      </c>
      <c r="D3202" s="52" t="s">
        <v>34487</v>
      </c>
      <c r="E3202" s="52" t="s">
        <v>18919</v>
      </c>
      <c r="F3202" s="16" t="s">
        <v>17984</v>
      </c>
      <c r="G3202" s="16" t="s">
        <v>18918</v>
      </c>
      <c r="H3202" s="16" t="s">
        <v>20396</v>
      </c>
      <c r="I3202" s="16" t="s">
        <v>19614</v>
      </c>
    </row>
    <row r="3203" spans="1:10">
      <c r="A3203" s="16" t="s">
        <v>14807</v>
      </c>
      <c r="B3203" s="52" t="s">
        <v>9562</v>
      </c>
      <c r="C3203" s="16" t="str">
        <f t="shared" si="49"/>
        <v>079 - 033</v>
      </c>
      <c r="D3203" s="52" t="s">
        <v>34487</v>
      </c>
      <c r="E3203" s="52" t="s">
        <v>4771</v>
      </c>
      <c r="F3203" s="16" t="s">
        <v>16548</v>
      </c>
      <c r="G3203" s="16" t="s">
        <v>4770</v>
      </c>
      <c r="H3203" s="16" t="s">
        <v>4772</v>
      </c>
      <c r="I3203" s="16" t="s">
        <v>14808</v>
      </c>
      <c r="J3203" s="16"/>
    </row>
    <row r="3204" spans="1:10">
      <c r="A3204" s="16" t="s">
        <v>29308</v>
      </c>
      <c r="B3204" s="52" t="s">
        <v>2074</v>
      </c>
      <c r="C3204" s="16" t="str">
        <f t="shared" ref="C3204:C3267" si="50">MID(A3204,1,3) &amp;" - " &amp;MID(A3204,4,3)</f>
        <v>I99 - 322</v>
      </c>
      <c r="D3204" s="52"/>
      <c r="E3204" s="52" t="s">
        <v>10726</v>
      </c>
      <c r="F3204" s="16"/>
      <c r="G3204" s="16" t="s">
        <v>10725</v>
      </c>
      <c r="H3204" s="16" t="s">
        <v>10727</v>
      </c>
      <c r="I3204" s="16" t="s">
        <v>29347</v>
      </c>
    </row>
    <row r="3205" spans="1:10">
      <c r="A3205" s="16" t="s">
        <v>29304</v>
      </c>
      <c r="B3205" s="52" t="s">
        <v>2075</v>
      </c>
      <c r="C3205" s="16" t="str">
        <f t="shared" si="50"/>
        <v>I99 - 318</v>
      </c>
      <c r="D3205" s="52"/>
      <c r="E3205" s="52" t="s">
        <v>10726</v>
      </c>
      <c r="F3205" s="16"/>
      <c r="G3205" s="16" t="s">
        <v>10725</v>
      </c>
      <c r="H3205" s="16" t="s">
        <v>10727</v>
      </c>
      <c r="I3205" s="16" t="s">
        <v>29305</v>
      </c>
    </row>
    <row r="3206" spans="1:10">
      <c r="A3206" s="16" t="s">
        <v>1316</v>
      </c>
      <c r="B3206" s="52" t="s">
        <v>8663</v>
      </c>
      <c r="C3206" s="16" t="str">
        <f t="shared" si="50"/>
        <v>008 - 813</v>
      </c>
      <c r="D3206" s="52"/>
      <c r="E3206" s="52" t="s">
        <v>16664</v>
      </c>
      <c r="F3206" s="16"/>
      <c r="G3206" s="16" t="s">
        <v>16663</v>
      </c>
      <c r="H3206" s="16" t="s">
        <v>34573</v>
      </c>
      <c r="I3206" s="16" t="s">
        <v>1317</v>
      </c>
      <c r="J3206" s="16" t="s">
        <v>34487</v>
      </c>
    </row>
    <row r="3207" spans="1:10">
      <c r="A3207" s="16" t="s">
        <v>32539</v>
      </c>
      <c r="B3207" s="52" t="s">
        <v>6734</v>
      </c>
      <c r="C3207" s="16" t="str">
        <f t="shared" si="50"/>
        <v>006 - 060</v>
      </c>
      <c r="D3207" s="52" t="s">
        <v>36059</v>
      </c>
      <c r="E3207" s="52" t="s">
        <v>26671</v>
      </c>
      <c r="F3207" s="16" t="s">
        <v>20244</v>
      </c>
      <c r="G3207" s="16" t="s">
        <v>26670</v>
      </c>
      <c r="H3207" s="16" t="s">
        <v>10732</v>
      </c>
      <c r="I3207" s="16" t="s">
        <v>32540</v>
      </c>
    </row>
    <row r="3208" spans="1:10">
      <c r="A3208" s="16" t="s">
        <v>25911</v>
      </c>
      <c r="B3208" s="52" t="s">
        <v>19625</v>
      </c>
      <c r="C3208" s="16" t="str">
        <f t="shared" si="50"/>
        <v>039 - 008</v>
      </c>
      <c r="D3208" s="52" t="s">
        <v>36059</v>
      </c>
      <c r="E3208" s="52" t="s">
        <v>35980</v>
      </c>
      <c r="F3208" s="16" t="s">
        <v>27429</v>
      </c>
      <c r="G3208" s="16" t="s">
        <v>35979</v>
      </c>
      <c r="H3208" s="16" t="s">
        <v>35981</v>
      </c>
      <c r="I3208" s="16" t="s">
        <v>27430</v>
      </c>
      <c r="J3208" s="16"/>
    </row>
    <row r="3209" spans="1:10">
      <c r="A3209" s="16" t="s">
        <v>36017</v>
      </c>
      <c r="B3209" s="52" t="s">
        <v>22634</v>
      </c>
      <c r="C3209" s="16" t="str">
        <f t="shared" si="50"/>
        <v>028 - 034</v>
      </c>
      <c r="D3209" s="52" t="s">
        <v>36059</v>
      </c>
      <c r="E3209" s="52" t="s">
        <v>32659</v>
      </c>
      <c r="F3209" s="16" t="s">
        <v>34789</v>
      </c>
      <c r="G3209" s="16" t="s">
        <v>32658</v>
      </c>
      <c r="H3209" s="16" t="s">
        <v>32660</v>
      </c>
      <c r="I3209" s="16" t="s">
        <v>34790</v>
      </c>
    </row>
    <row r="3210" spans="1:10">
      <c r="A3210" s="16" t="s">
        <v>35961</v>
      </c>
      <c r="B3210" s="52" t="s">
        <v>20440</v>
      </c>
      <c r="C3210" s="16" t="str">
        <f t="shared" si="50"/>
        <v>013 - 076</v>
      </c>
      <c r="D3210" s="52" t="s">
        <v>34487</v>
      </c>
      <c r="E3210" s="52" t="s">
        <v>26240</v>
      </c>
      <c r="F3210" s="16" t="s">
        <v>30667</v>
      </c>
      <c r="G3210" s="16" t="s">
        <v>26239</v>
      </c>
      <c r="H3210" s="16" t="s">
        <v>32666</v>
      </c>
      <c r="I3210" s="16" t="s">
        <v>35962</v>
      </c>
    </row>
    <row r="3211" spans="1:10">
      <c r="A3211" s="16" t="s">
        <v>12324</v>
      </c>
      <c r="B3211" s="52" t="s">
        <v>20441</v>
      </c>
      <c r="C3211" s="16" t="str">
        <f t="shared" si="50"/>
        <v>013 - 863</v>
      </c>
      <c r="D3211" s="52"/>
      <c r="E3211" s="52" t="s">
        <v>26240</v>
      </c>
      <c r="F3211" s="16"/>
      <c r="G3211" s="16" t="s">
        <v>26239</v>
      </c>
      <c r="H3211" s="16" t="s">
        <v>32666</v>
      </c>
      <c r="I3211" s="16" t="s">
        <v>12325</v>
      </c>
      <c r="J3211" s="16" t="s">
        <v>34487</v>
      </c>
    </row>
    <row r="3212" spans="1:10">
      <c r="A3212" s="16" t="s">
        <v>10565</v>
      </c>
      <c r="B3212" s="52" t="s">
        <v>8098</v>
      </c>
      <c r="C3212" s="16" t="str">
        <f t="shared" si="50"/>
        <v>029 - 016</v>
      </c>
      <c r="D3212" s="52" t="s">
        <v>34487</v>
      </c>
      <c r="E3212" s="52" t="s">
        <v>25917</v>
      </c>
      <c r="F3212" s="16" t="s">
        <v>10566</v>
      </c>
      <c r="G3212" s="16" t="s">
        <v>25916</v>
      </c>
      <c r="H3212" s="16" t="s">
        <v>32660</v>
      </c>
      <c r="I3212" s="16" t="s">
        <v>10567</v>
      </c>
      <c r="J3212" s="16" t="s">
        <v>34487</v>
      </c>
    </row>
    <row r="3213" spans="1:10">
      <c r="A3213" s="16" t="s">
        <v>14779</v>
      </c>
      <c r="B3213" s="52" t="s">
        <v>23200</v>
      </c>
      <c r="C3213" s="16" t="str">
        <f t="shared" si="50"/>
        <v>082 - 033</v>
      </c>
      <c r="D3213" s="52" t="s">
        <v>34487</v>
      </c>
      <c r="E3213" s="52" t="s">
        <v>1263</v>
      </c>
      <c r="F3213" s="16" t="s">
        <v>20249</v>
      </c>
      <c r="G3213" s="16" t="s">
        <v>1262</v>
      </c>
      <c r="H3213" s="16" t="s">
        <v>29917</v>
      </c>
      <c r="I3213" s="16" t="s">
        <v>14780</v>
      </c>
      <c r="J3213" s="16"/>
    </row>
    <row r="3214" spans="1:10">
      <c r="A3214" s="16" t="s">
        <v>398</v>
      </c>
      <c r="B3214" s="52" t="s">
        <v>9568</v>
      </c>
      <c r="C3214" s="16" t="str">
        <f t="shared" si="50"/>
        <v>057 - 025</v>
      </c>
      <c r="D3214" s="52" t="s">
        <v>34487</v>
      </c>
      <c r="E3214" s="52" t="s">
        <v>18919</v>
      </c>
      <c r="F3214" s="16" t="s">
        <v>399</v>
      </c>
      <c r="G3214" s="16" t="s">
        <v>18918</v>
      </c>
      <c r="H3214" s="16" t="s">
        <v>20396</v>
      </c>
      <c r="I3214" s="16" t="s">
        <v>400</v>
      </c>
      <c r="J3214" s="16"/>
    </row>
    <row r="3215" spans="1:10">
      <c r="A3215" s="16" t="s">
        <v>22157</v>
      </c>
      <c r="B3215" s="52" t="s">
        <v>20442</v>
      </c>
      <c r="C3215" s="16" t="str">
        <f t="shared" si="50"/>
        <v>013 - 864</v>
      </c>
      <c r="D3215" s="52"/>
      <c r="E3215" s="52" t="s">
        <v>26240</v>
      </c>
      <c r="F3215" s="16"/>
      <c r="G3215" s="16" t="s">
        <v>26239</v>
      </c>
      <c r="H3215" s="16" t="s">
        <v>32666</v>
      </c>
      <c r="I3215" s="16" t="s">
        <v>22158</v>
      </c>
      <c r="J3215" s="16" t="s">
        <v>34487</v>
      </c>
    </row>
    <row r="3216" spans="1:10">
      <c r="A3216" s="16" t="s">
        <v>20699</v>
      </c>
      <c r="B3216" s="52" t="s">
        <v>33697</v>
      </c>
      <c r="C3216" s="16" t="str">
        <f t="shared" si="50"/>
        <v>064 - 029</v>
      </c>
      <c r="D3216" s="52" t="s">
        <v>36059</v>
      </c>
      <c r="E3216" s="52" t="s">
        <v>27583</v>
      </c>
      <c r="F3216" s="16" t="s">
        <v>18713</v>
      </c>
      <c r="G3216" s="16" t="s">
        <v>27582</v>
      </c>
      <c r="H3216" s="16" t="s">
        <v>30282</v>
      </c>
      <c r="I3216" s="16" t="s">
        <v>20700</v>
      </c>
    </row>
    <row r="3217" spans="1:16">
      <c r="A3217" s="16" t="s">
        <v>34732</v>
      </c>
      <c r="B3217" s="52" t="s">
        <v>36282</v>
      </c>
      <c r="C3217" s="16" t="str">
        <f t="shared" si="50"/>
        <v>067 - 020</v>
      </c>
      <c r="D3217" s="52" t="s">
        <v>36059</v>
      </c>
      <c r="E3217" s="52" t="s">
        <v>34404</v>
      </c>
      <c r="F3217" s="16" t="s">
        <v>16444</v>
      </c>
      <c r="G3217" s="16" t="s">
        <v>34403</v>
      </c>
      <c r="H3217" s="16" t="s">
        <v>15395</v>
      </c>
      <c r="I3217" s="16" t="s">
        <v>37497</v>
      </c>
      <c r="N3217" t="s">
        <v>30549</v>
      </c>
      <c r="P3217" s="423" t="s">
        <v>30532</v>
      </c>
    </row>
    <row r="3218" spans="1:16">
      <c r="A3218" s="16" t="s">
        <v>11726</v>
      </c>
      <c r="B3218" s="52" t="s">
        <v>28447</v>
      </c>
      <c r="C3218" s="16" t="str">
        <f t="shared" si="50"/>
        <v>065 - 045</v>
      </c>
      <c r="D3218" s="52" t="s">
        <v>34487</v>
      </c>
      <c r="E3218" s="52" t="s">
        <v>29546</v>
      </c>
      <c r="F3218" s="16" t="s">
        <v>20864</v>
      </c>
      <c r="G3218" s="16" t="s">
        <v>29545</v>
      </c>
      <c r="H3218" s="16" t="s">
        <v>30282</v>
      </c>
      <c r="I3218" s="16" t="s">
        <v>25462</v>
      </c>
      <c r="J3218" s="16"/>
    </row>
    <row r="3219" spans="1:16">
      <c r="A3219" s="16" t="s">
        <v>3668</v>
      </c>
      <c r="B3219" s="52" t="s">
        <v>28448</v>
      </c>
      <c r="C3219" s="16" t="str">
        <f t="shared" si="50"/>
        <v>065 - 046</v>
      </c>
      <c r="D3219" s="52" t="s">
        <v>34487</v>
      </c>
      <c r="E3219" s="52" t="s">
        <v>29546</v>
      </c>
      <c r="F3219" s="16" t="s">
        <v>25224</v>
      </c>
      <c r="G3219" s="16" t="s">
        <v>29545</v>
      </c>
      <c r="H3219" s="16" t="s">
        <v>30282</v>
      </c>
      <c r="I3219" s="16" t="s">
        <v>25225</v>
      </c>
    </row>
    <row r="3220" spans="1:16">
      <c r="A3220" s="16" t="s">
        <v>35033</v>
      </c>
      <c r="B3220" s="52" t="s">
        <v>32556</v>
      </c>
      <c r="C3220" s="16" t="str">
        <f t="shared" si="50"/>
        <v>072 - 019</v>
      </c>
      <c r="D3220" s="52" t="s">
        <v>36059</v>
      </c>
      <c r="E3220" s="52" t="s">
        <v>23759</v>
      </c>
      <c r="F3220" s="16" t="s">
        <v>17021</v>
      </c>
      <c r="G3220" s="16" t="s">
        <v>23758</v>
      </c>
      <c r="H3220" s="16" t="s">
        <v>37422</v>
      </c>
      <c r="I3220" s="16" t="s">
        <v>17022</v>
      </c>
    </row>
    <row r="3221" spans="1:16">
      <c r="A3221" s="16" t="s">
        <v>6961</v>
      </c>
      <c r="B3221" s="52" t="s">
        <v>33698</v>
      </c>
      <c r="C3221" s="16" t="str">
        <f t="shared" si="50"/>
        <v>064 - 030</v>
      </c>
      <c r="D3221" s="52" t="s">
        <v>34487</v>
      </c>
      <c r="E3221" s="52" t="s">
        <v>27583</v>
      </c>
      <c r="F3221" s="16" t="s">
        <v>19136</v>
      </c>
      <c r="G3221" s="16" t="s">
        <v>27582</v>
      </c>
      <c r="H3221" s="16" t="s">
        <v>30282</v>
      </c>
      <c r="I3221" s="16" t="s">
        <v>6962</v>
      </c>
    </row>
    <row r="3222" spans="1:16">
      <c r="A3222" s="16" t="s">
        <v>4634</v>
      </c>
      <c r="B3222" s="52" t="s">
        <v>6735</v>
      </c>
      <c r="C3222" s="16" t="str">
        <f t="shared" si="50"/>
        <v>006 - 061</v>
      </c>
      <c r="D3222" s="52" t="s">
        <v>36059</v>
      </c>
      <c r="E3222" s="52" t="s">
        <v>26671</v>
      </c>
      <c r="F3222" s="16" t="s">
        <v>20244</v>
      </c>
      <c r="G3222" s="16" t="s">
        <v>26670</v>
      </c>
      <c r="H3222" s="16" t="s">
        <v>10732</v>
      </c>
      <c r="I3222" s="16" t="s">
        <v>4635</v>
      </c>
    </row>
    <row r="3223" spans="1:16">
      <c r="A3223" s="16" t="s">
        <v>18181</v>
      </c>
      <c r="B3223" s="52" t="s">
        <v>2076</v>
      </c>
      <c r="C3223" s="16" t="str">
        <f t="shared" si="50"/>
        <v>S99 - 703</v>
      </c>
      <c r="D3223" s="52"/>
      <c r="E3223" s="52" t="s">
        <v>15509</v>
      </c>
      <c r="F3223" s="16"/>
      <c r="G3223" s="16" t="s">
        <v>10725</v>
      </c>
      <c r="H3223" s="16" t="s">
        <v>10727</v>
      </c>
      <c r="I3223" s="16" t="s">
        <v>18182</v>
      </c>
    </row>
    <row r="3224" spans="1:16">
      <c r="A3224" s="16" t="s">
        <v>23122</v>
      </c>
      <c r="B3224" s="52" t="s">
        <v>33657</v>
      </c>
      <c r="C3224" s="16" t="str">
        <f t="shared" si="50"/>
        <v>075 - 022</v>
      </c>
      <c r="D3224" s="52" t="s">
        <v>36059</v>
      </c>
      <c r="E3224" s="52" t="s">
        <v>25912</v>
      </c>
      <c r="F3224" s="16" t="s">
        <v>1635</v>
      </c>
      <c r="G3224" s="16" t="s">
        <v>31815</v>
      </c>
      <c r="H3224" s="16" t="s">
        <v>37422</v>
      </c>
      <c r="I3224" s="16" t="s">
        <v>1636</v>
      </c>
      <c r="J3224" s="16"/>
    </row>
    <row r="3225" spans="1:16">
      <c r="A3225" s="16" t="s">
        <v>1850</v>
      </c>
      <c r="B3225" s="52" t="s">
        <v>7164</v>
      </c>
      <c r="C3225" s="16" t="str">
        <f t="shared" si="50"/>
        <v>018 - 053</v>
      </c>
      <c r="D3225" s="52" t="s">
        <v>36059</v>
      </c>
      <c r="E3225" s="52" t="s">
        <v>35975</v>
      </c>
      <c r="F3225" s="16" t="s">
        <v>34298</v>
      </c>
      <c r="G3225" s="16" t="s">
        <v>35974</v>
      </c>
      <c r="H3225" s="16" t="s">
        <v>32666</v>
      </c>
      <c r="I3225" s="16" t="s">
        <v>1851</v>
      </c>
    </row>
    <row r="3226" spans="1:16">
      <c r="A3226" s="16" t="s">
        <v>13719</v>
      </c>
      <c r="B3226" s="52" t="s">
        <v>11809</v>
      </c>
      <c r="C3226" s="16" t="str">
        <f t="shared" si="50"/>
        <v>038 - 007</v>
      </c>
      <c r="D3226" s="52" t="s">
        <v>36059</v>
      </c>
      <c r="E3226" s="52" t="s">
        <v>37411</v>
      </c>
      <c r="F3226" s="16" t="s">
        <v>13720</v>
      </c>
      <c r="G3226" s="16" t="s">
        <v>32501</v>
      </c>
      <c r="H3226" s="16" t="s">
        <v>35981</v>
      </c>
      <c r="I3226" s="16" t="s">
        <v>13721</v>
      </c>
      <c r="J3226" s="16"/>
    </row>
    <row r="3227" spans="1:16">
      <c r="A3227" s="16" t="s">
        <v>12326</v>
      </c>
      <c r="B3227" s="52" t="s">
        <v>15379</v>
      </c>
      <c r="C3227" s="16" t="str">
        <f t="shared" si="50"/>
        <v>015 - 863</v>
      </c>
      <c r="D3227" s="52"/>
      <c r="E3227" s="52" t="s">
        <v>32665</v>
      </c>
      <c r="F3227" s="16"/>
      <c r="G3227" s="16" t="s">
        <v>32664</v>
      </c>
      <c r="H3227" s="16" t="s">
        <v>32666</v>
      </c>
      <c r="I3227" s="16" t="s">
        <v>12327</v>
      </c>
      <c r="J3227" s="16" t="s">
        <v>34487</v>
      </c>
    </row>
    <row r="3228" spans="1:16">
      <c r="A3228" s="16" t="s">
        <v>30034</v>
      </c>
      <c r="B3228" s="52" t="s">
        <v>7165</v>
      </c>
      <c r="C3228" s="16" t="str">
        <f t="shared" si="50"/>
        <v>018 - 054</v>
      </c>
      <c r="D3228" s="52" t="s">
        <v>36059</v>
      </c>
      <c r="E3228" s="52" t="s">
        <v>35975</v>
      </c>
      <c r="F3228" s="16" t="s">
        <v>16332</v>
      </c>
      <c r="G3228" s="16" t="s">
        <v>35974</v>
      </c>
      <c r="H3228" s="16" t="s">
        <v>32666</v>
      </c>
      <c r="I3228" s="16" t="s">
        <v>30035</v>
      </c>
    </row>
    <row r="3229" spans="1:16">
      <c r="A3229" s="16" t="s">
        <v>12866</v>
      </c>
      <c r="B3229" s="52" t="s">
        <v>32557</v>
      </c>
      <c r="C3229" s="16" t="str">
        <f t="shared" si="50"/>
        <v>072 - 020</v>
      </c>
      <c r="D3229" s="52" t="s">
        <v>34487</v>
      </c>
      <c r="E3229" s="52" t="s">
        <v>23759</v>
      </c>
      <c r="F3229" s="16" t="s">
        <v>12867</v>
      </c>
      <c r="G3229" s="16" t="s">
        <v>23758</v>
      </c>
      <c r="H3229" s="16" t="s">
        <v>37422</v>
      </c>
      <c r="I3229" s="16" t="s">
        <v>12868</v>
      </c>
    </row>
    <row r="3230" spans="1:16">
      <c r="A3230" s="16" t="s">
        <v>10068</v>
      </c>
      <c r="B3230" s="52" t="s">
        <v>28449</v>
      </c>
      <c r="C3230" s="16" t="str">
        <f t="shared" si="50"/>
        <v>065 - 047</v>
      </c>
      <c r="D3230" s="52" t="s">
        <v>34487</v>
      </c>
      <c r="E3230" s="52" t="s">
        <v>29546</v>
      </c>
      <c r="F3230" s="16" t="s">
        <v>25020</v>
      </c>
      <c r="G3230" s="16" t="s">
        <v>29545</v>
      </c>
      <c r="H3230" s="16" t="s">
        <v>30282</v>
      </c>
      <c r="I3230" s="16" t="s">
        <v>10069</v>
      </c>
      <c r="J3230" s="16"/>
    </row>
    <row r="3231" spans="1:16">
      <c r="A3231" s="16" t="s">
        <v>8432</v>
      </c>
      <c r="B3231" s="52" t="s">
        <v>7166</v>
      </c>
      <c r="C3231" s="16" t="str">
        <f t="shared" si="50"/>
        <v>018 - 830</v>
      </c>
      <c r="D3231" s="52"/>
      <c r="E3231" s="52" t="s">
        <v>35975</v>
      </c>
      <c r="F3231" s="16"/>
      <c r="G3231" s="16" t="s">
        <v>35974</v>
      </c>
      <c r="H3231" s="16" t="s">
        <v>32666</v>
      </c>
      <c r="I3231" s="16" t="s">
        <v>8433</v>
      </c>
      <c r="J3231" s="16" t="s">
        <v>34487</v>
      </c>
    </row>
    <row r="3232" spans="1:16">
      <c r="A3232" s="16" t="s">
        <v>36937</v>
      </c>
      <c r="B3232" s="52" t="s">
        <v>15380</v>
      </c>
      <c r="C3232" s="16" t="str">
        <f t="shared" si="50"/>
        <v>015 - 085</v>
      </c>
      <c r="D3232" s="52" t="s">
        <v>36059</v>
      </c>
      <c r="E3232" s="52" t="s">
        <v>32665</v>
      </c>
      <c r="F3232" s="16" t="s">
        <v>36938</v>
      </c>
      <c r="G3232" s="16" t="s">
        <v>32664</v>
      </c>
      <c r="H3232" s="16" t="s">
        <v>32666</v>
      </c>
      <c r="I3232" s="16" t="s">
        <v>36939</v>
      </c>
    </row>
    <row r="3233" spans="1:10">
      <c r="A3233" s="16" t="s">
        <v>7739</v>
      </c>
      <c r="B3233" s="52" t="s">
        <v>8176</v>
      </c>
      <c r="C3233" s="16" t="str">
        <f t="shared" si="50"/>
        <v>029 - 017</v>
      </c>
      <c r="D3233" s="52" t="s">
        <v>34487</v>
      </c>
      <c r="E3233" s="52" t="s">
        <v>25917</v>
      </c>
      <c r="F3233" s="16" t="s">
        <v>7740</v>
      </c>
      <c r="G3233" s="16" t="s">
        <v>25916</v>
      </c>
      <c r="H3233" s="16" t="s">
        <v>32660</v>
      </c>
      <c r="I3233" s="16" t="s">
        <v>7741</v>
      </c>
      <c r="J3233" s="16"/>
    </row>
    <row r="3234" spans="1:10">
      <c r="A3234" s="16" t="s">
        <v>6379</v>
      </c>
      <c r="B3234" s="52" t="s">
        <v>8680</v>
      </c>
      <c r="C3234" s="16" t="str">
        <f t="shared" si="50"/>
        <v>056 - 023</v>
      </c>
      <c r="D3234" s="52" t="s">
        <v>36059</v>
      </c>
      <c r="E3234" s="52" t="s">
        <v>29533</v>
      </c>
      <c r="F3234" s="16" t="s">
        <v>31644</v>
      </c>
      <c r="G3234" s="16" t="s">
        <v>29532</v>
      </c>
      <c r="H3234" s="16" t="s">
        <v>20396</v>
      </c>
      <c r="I3234" s="16" t="s">
        <v>6380</v>
      </c>
    </row>
    <row r="3235" spans="1:10">
      <c r="A3235" s="16" t="s">
        <v>27530</v>
      </c>
      <c r="B3235" s="52" t="s">
        <v>5031</v>
      </c>
      <c r="C3235" s="16" t="str">
        <f t="shared" si="50"/>
        <v>003 - 842</v>
      </c>
      <c r="D3235" s="52"/>
      <c r="E3235" s="52" t="s">
        <v>3328</v>
      </c>
      <c r="F3235" s="16"/>
      <c r="G3235" s="16" t="s">
        <v>10731</v>
      </c>
      <c r="H3235" s="16" t="s">
        <v>10732</v>
      </c>
      <c r="I3235" s="16" t="s">
        <v>32930</v>
      </c>
      <c r="J3235" s="16" t="s">
        <v>34487</v>
      </c>
    </row>
    <row r="3236" spans="1:10">
      <c r="A3236" s="16" t="s">
        <v>14688</v>
      </c>
      <c r="B3236" s="52" t="s">
        <v>9013</v>
      </c>
      <c r="C3236" s="16" t="str">
        <f t="shared" si="50"/>
        <v>054 - 015</v>
      </c>
      <c r="D3236" s="52" t="s">
        <v>34487</v>
      </c>
      <c r="E3236" s="52" t="s">
        <v>30442</v>
      </c>
      <c r="F3236" s="16" t="s">
        <v>27253</v>
      </c>
      <c r="G3236" s="16" t="s">
        <v>30441</v>
      </c>
      <c r="H3236" s="16" t="s">
        <v>1269</v>
      </c>
      <c r="I3236" s="16" t="s">
        <v>31225</v>
      </c>
    </row>
    <row r="3237" spans="1:10">
      <c r="A3237" s="16" t="s">
        <v>19389</v>
      </c>
      <c r="B3237" s="52" t="s">
        <v>37281</v>
      </c>
      <c r="C3237" s="16" t="str">
        <f t="shared" si="50"/>
        <v>093 - 017</v>
      </c>
      <c r="D3237" s="52" t="s">
        <v>36059</v>
      </c>
      <c r="E3237" s="52" t="s">
        <v>14112</v>
      </c>
      <c r="F3237" s="16" t="s">
        <v>13437</v>
      </c>
      <c r="G3237" s="16" t="s">
        <v>14111</v>
      </c>
      <c r="H3237" s="16" t="s">
        <v>30334</v>
      </c>
      <c r="I3237" s="16" t="s">
        <v>13438</v>
      </c>
      <c r="J3237" s="16"/>
    </row>
    <row r="3238" spans="1:10">
      <c r="A3238" s="16" t="s">
        <v>1805</v>
      </c>
      <c r="B3238" s="52" t="s">
        <v>17544</v>
      </c>
      <c r="C3238" s="16" t="str">
        <f t="shared" si="50"/>
        <v>026 - 022</v>
      </c>
      <c r="D3238" s="52" t="s">
        <v>34487</v>
      </c>
      <c r="E3238" s="52" t="s">
        <v>8857</v>
      </c>
      <c r="F3238" s="16" t="s">
        <v>1806</v>
      </c>
      <c r="G3238" s="16" t="s">
        <v>8856</v>
      </c>
      <c r="H3238" s="16" t="s">
        <v>32660</v>
      </c>
      <c r="I3238" s="16" t="s">
        <v>1807</v>
      </c>
      <c r="J3238" s="16"/>
    </row>
    <row r="3239" spans="1:10">
      <c r="A3239" s="16" t="s">
        <v>25869</v>
      </c>
      <c r="B3239" s="52" t="s">
        <v>37282</v>
      </c>
      <c r="C3239" s="16" t="str">
        <f t="shared" si="50"/>
        <v>093 - 018</v>
      </c>
      <c r="D3239" s="52" t="s">
        <v>36059</v>
      </c>
      <c r="E3239" s="52" t="s">
        <v>14112</v>
      </c>
      <c r="F3239" s="16" t="s">
        <v>25870</v>
      </c>
      <c r="G3239" s="16" t="s">
        <v>14111</v>
      </c>
      <c r="H3239" s="16" t="s">
        <v>30334</v>
      </c>
      <c r="I3239" s="16" t="s">
        <v>25871</v>
      </c>
      <c r="J3239" s="16"/>
    </row>
    <row r="3240" spans="1:10">
      <c r="A3240" s="16" t="s">
        <v>17940</v>
      </c>
      <c r="B3240" s="52" t="s">
        <v>2077</v>
      </c>
      <c r="C3240" s="16" t="str">
        <f t="shared" si="50"/>
        <v>I99 - 724</v>
      </c>
      <c r="D3240" s="52"/>
      <c r="E3240" s="52" t="s">
        <v>10726</v>
      </c>
      <c r="F3240" s="16"/>
      <c r="G3240" s="16" t="s">
        <v>10725</v>
      </c>
      <c r="H3240" s="16" t="s">
        <v>10727</v>
      </c>
      <c r="I3240" s="16" t="s">
        <v>17941</v>
      </c>
    </row>
    <row r="3241" spans="1:10">
      <c r="A3241" s="16" t="s">
        <v>35375</v>
      </c>
      <c r="B3241" s="52" t="s">
        <v>11791</v>
      </c>
      <c r="C3241" s="16" t="str">
        <f t="shared" si="50"/>
        <v>I99 - 728</v>
      </c>
      <c r="D3241" s="52"/>
      <c r="E3241" s="52" t="s">
        <v>10726</v>
      </c>
      <c r="F3241" s="16"/>
      <c r="G3241" s="16" t="s">
        <v>10725</v>
      </c>
      <c r="H3241" s="16" t="s">
        <v>10727</v>
      </c>
      <c r="I3241" s="16" t="s">
        <v>36952</v>
      </c>
    </row>
    <row r="3242" spans="1:10">
      <c r="A3242" s="16" t="s">
        <v>34042</v>
      </c>
      <c r="B3242" s="52" t="s">
        <v>4459</v>
      </c>
      <c r="C3242" s="16" t="str">
        <f t="shared" si="50"/>
        <v>022 - 067</v>
      </c>
      <c r="D3242" s="52" t="s">
        <v>34487</v>
      </c>
      <c r="E3242" s="52" t="s">
        <v>4777</v>
      </c>
      <c r="F3242" s="16" t="s">
        <v>14106</v>
      </c>
      <c r="G3242" s="16" t="s">
        <v>4776</v>
      </c>
      <c r="H3242" s="16" t="s">
        <v>4778</v>
      </c>
      <c r="I3242" s="16" t="s">
        <v>34043</v>
      </c>
    </row>
    <row r="3243" spans="1:10">
      <c r="A3243" s="16" t="s">
        <v>14637</v>
      </c>
      <c r="B3243" s="52" t="s">
        <v>26420</v>
      </c>
      <c r="C3243" s="16" t="str">
        <f t="shared" si="50"/>
        <v>046 - 011</v>
      </c>
      <c r="D3243" s="52" t="s">
        <v>34487</v>
      </c>
      <c r="E3243" s="52" t="s">
        <v>8862</v>
      </c>
      <c r="F3243" s="16" t="s">
        <v>14638</v>
      </c>
      <c r="G3243" s="16" t="s">
        <v>8861</v>
      </c>
      <c r="H3243" s="16" t="s">
        <v>30328</v>
      </c>
      <c r="I3243" s="16" t="s">
        <v>14639</v>
      </c>
    </row>
    <row r="3244" spans="1:10">
      <c r="A3244" s="16" t="s">
        <v>36885</v>
      </c>
      <c r="B3244" s="52" t="s">
        <v>18654</v>
      </c>
      <c r="C3244" s="16" t="str">
        <f t="shared" si="50"/>
        <v>010 - 019</v>
      </c>
      <c r="D3244" s="52" t="s">
        <v>34487</v>
      </c>
      <c r="E3244" s="52" t="s">
        <v>30437</v>
      </c>
      <c r="F3244" s="16" t="s">
        <v>36886</v>
      </c>
      <c r="G3244" s="16" t="s">
        <v>30436</v>
      </c>
      <c r="H3244" s="16" t="s">
        <v>34573</v>
      </c>
      <c r="I3244" s="16" t="s">
        <v>36887</v>
      </c>
    </row>
    <row r="3245" spans="1:10">
      <c r="A3245" s="16" t="s">
        <v>16430</v>
      </c>
      <c r="B3245" s="52" t="s">
        <v>20443</v>
      </c>
      <c r="C3245" s="16" t="str">
        <f t="shared" si="50"/>
        <v>013 - 865</v>
      </c>
      <c r="D3245" s="52"/>
      <c r="E3245" s="52" t="s">
        <v>26240</v>
      </c>
      <c r="F3245" s="16"/>
      <c r="G3245" s="16" t="s">
        <v>26239</v>
      </c>
      <c r="H3245" s="16" t="s">
        <v>32666</v>
      </c>
      <c r="I3245" s="16" t="s">
        <v>16431</v>
      </c>
      <c r="J3245" s="16" t="s">
        <v>34487</v>
      </c>
    </row>
    <row r="3246" spans="1:10">
      <c r="A3246" s="16" t="s">
        <v>5536</v>
      </c>
      <c r="B3246" s="52" t="s">
        <v>23973</v>
      </c>
      <c r="C3246" s="16" t="str">
        <f t="shared" si="50"/>
        <v>060 - 030</v>
      </c>
      <c r="D3246" s="52" t="s">
        <v>34487</v>
      </c>
      <c r="E3246" s="52" t="s">
        <v>10737</v>
      </c>
      <c r="F3246" s="16" t="s">
        <v>22872</v>
      </c>
      <c r="G3246" s="16" t="s">
        <v>10736</v>
      </c>
      <c r="H3246" s="16" t="s">
        <v>20396</v>
      </c>
      <c r="I3246" s="16" t="s">
        <v>5537</v>
      </c>
    </row>
    <row r="3247" spans="1:10">
      <c r="A3247" s="16" t="s">
        <v>30415</v>
      </c>
      <c r="B3247" s="52" t="s">
        <v>17722</v>
      </c>
      <c r="C3247" s="16" t="str">
        <f t="shared" si="50"/>
        <v>066 - 041</v>
      </c>
      <c r="D3247" s="52" t="s">
        <v>34487</v>
      </c>
      <c r="E3247" s="52" t="s">
        <v>3383</v>
      </c>
      <c r="F3247" s="16" t="s">
        <v>3387</v>
      </c>
      <c r="G3247" s="16" t="s">
        <v>3382</v>
      </c>
      <c r="H3247" s="16" t="s">
        <v>15395</v>
      </c>
      <c r="I3247" s="16" t="s">
        <v>2496</v>
      </c>
      <c r="J3247" s="16"/>
    </row>
    <row r="3248" spans="1:10">
      <c r="A3248" s="16" t="s">
        <v>32931</v>
      </c>
      <c r="B3248" s="52" t="s">
        <v>21669</v>
      </c>
      <c r="C3248" s="16" t="str">
        <f t="shared" si="50"/>
        <v>012 - 842</v>
      </c>
      <c r="D3248" s="52"/>
      <c r="E3248" s="52" t="s">
        <v>18879</v>
      </c>
      <c r="F3248" s="16"/>
      <c r="G3248" s="16" t="s">
        <v>26253</v>
      </c>
      <c r="H3248" s="16" t="s">
        <v>32666</v>
      </c>
      <c r="I3248" s="16" t="s">
        <v>32932</v>
      </c>
      <c r="J3248" s="16" t="s">
        <v>34487</v>
      </c>
    </row>
    <row r="3249" spans="1:10">
      <c r="A3249" s="16" t="s">
        <v>18183</v>
      </c>
      <c r="B3249" s="52" t="s">
        <v>22179</v>
      </c>
      <c r="C3249" s="16" t="str">
        <f t="shared" si="50"/>
        <v>032 - 703</v>
      </c>
      <c r="D3249" s="52"/>
      <c r="E3249" s="52" t="s">
        <v>30333</v>
      </c>
      <c r="F3249" s="16"/>
      <c r="G3249" s="16" t="s">
        <v>30332</v>
      </c>
      <c r="H3249" s="16" t="s">
        <v>30334</v>
      </c>
      <c r="I3249" s="16" t="s">
        <v>18184</v>
      </c>
      <c r="J3249" s="16" t="s">
        <v>34487</v>
      </c>
    </row>
    <row r="3250" spans="1:10">
      <c r="A3250" s="16" t="s">
        <v>30741</v>
      </c>
      <c r="B3250" s="52" t="s">
        <v>4483</v>
      </c>
      <c r="C3250" s="16" t="str">
        <f t="shared" si="50"/>
        <v>059 - 006</v>
      </c>
      <c r="D3250" s="52" t="s">
        <v>34487</v>
      </c>
      <c r="E3250" s="52" t="s">
        <v>37309</v>
      </c>
      <c r="F3250" s="16" t="s">
        <v>6978</v>
      </c>
      <c r="G3250" s="16" t="s">
        <v>37308</v>
      </c>
      <c r="H3250" s="16" t="s">
        <v>20396</v>
      </c>
      <c r="I3250" s="16" t="s">
        <v>30742</v>
      </c>
    </row>
    <row r="3251" spans="1:10">
      <c r="A3251" s="16" t="s">
        <v>14994</v>
      </c>
      <c r="B3251" s="52" t="s">
        <v>18433</v>
      </c>
      <c r="C3251" s="16" t="str">
        <f t="shared" si="50"/>
        <v>040 - 010</v>
      </c>
      <c r="D3251" s="52" t="s">
        <v>36059</v>
      </c>
      <c r="E3251" s="52" t="s">
        <v>32809</v>
      </c>
      <c r="F3251" s="16" t="s">
        <v>14995</v>
      </c>
      <c r="G3251" s="16" t="s">
        <v>32808</v>
      </c>
      <c r="H3251" s="16" t="s">
        <v>35981</v>
      </c>
      <c r="I3251" s="16" t="s">
        <v>6829</v>
      </c>
      <c r="J3251" s="16" t="s">
        <v>7990</v>
      </c>
    </row>
    <row r="3252" spans="1:10">
      <c r="A3252" s="16" t="s">
        <v>6827</v>
      </c>
      <c r="B3252" s="52" t="s">
        <v>29300</v>
      </c>
      <c r="C3252" s="16" t="str">
        <f t="shared" si="50"/>
        <v>099 - 003</v>
      </c>
      <c r="D3252" s="52" t="s">
        <v>36059</v>
      </c>
      <c r="E3252" s="52" t="s">
        <v>25925</v>
      </c>
      <c r="F3252" s="16" t="s">
        <v>6828</v>
      </c>
      <c r="G3252" s="16" t="s">
        <v>25924</v>
      </c>
      <c r="H3252" s="16" t="s">
        <v>35981</v>
      </c>
      <c r="I3252" s="16" t="s">
        <v>6829</v>
      </c>
    </row>
    <row r="3253" spans="1:10">
      <c r="A3253" s="16" t="s">
        <v>23463</v>
      </c>
      <c r="B3253" s="52" t="s">
        <v>24969</v>
      </c>
      <c r="C3253" s="16" t="str">
        <f t="shared" si="50"/>
        <v>078 - 044</v>
      </c>
      <c r="D3253" s="52" t="s">
        <v>34487</v>
      </c>
      <c r="E3253" s="52" t="s">
        <v>1697</v>
      </c>
      <c r="F3253" s="16" t="s">
        <v>23464</v>
      </c>
      <c r="G3253" s="16" t="s">
        <v>1696</v>
      </c>
      <c r="H3253" s="16" t="s">
        <v>4772</v>
      </c>
      <c r="I3253" s="16" t="s">
        <v>12738</v>
      </c>
      <c r="J3253" s="16"/>
    </row>
    <row r="3254" spans="1:10">
      <c r="A3254" s="16" t="s">
        <v>5960</v>
      </c>
      <c r="B3254" s="52" t="s">
        <v>33658</v>
      </c>
      <c r="C3254" s="16" t="str">
        <f t="shared" si="50"/>
        <v>075 - 023</v>
      </c>
      <c r="D3254" s="52" t="s">
        <v>34487</v>
      </c>
      <c r="E3254" s="52" t="s">
        <v>25912</v>
      </c>
      <c r="F3254" s="16" t="s">
        <v>5961</v>
      </c>
      <c r="G3254" s="16" t="s">
        <v>31815</v>
      </c>
      <c r="H3254" s="16" t="s">
        <v>37422</v>
      </c>
      <c r="I3254" s="16" t="s">
        <v>5962</v>
      </c>
    </row>
    <row r="3255" spans="1:10">
      <c r="A3255" s="16" t="s">
        <v>33254</v>
      </c>
      <c r="B3255" s="52" t="s">
        <v>18666</v>
      </c>
      <c r="C3255" s="16" t="str">
        <f t="shared" si="50"/>
        <v>042 - 015</v>
      </c>
      <c r="D3255" s="52" t="s">
        <v>36059</v>
      </c>
      <c r="E3255" s="52" t="s">
        <v>1290</v>
      </c>
      <c r="F3255" s="16" t="s">
        <v>33255</v>
      </c>
      <c r="G3255" s="16" t="s">
        <v>33346</v>
      </c>
      <c r="H3255" s="16" t="s">
        <v>20397</v>
      </c>
      <c r="I3255" s="16" t="s">
        <v>30071</v>
      </c>
    </row>
    <row r="3256" spans="1:10">
      <c r="A3256" s="16" t="s">
        <v>14933</v>
      </c>
      <c r="B3256" s="52" t="s">
        <v>16174</v>
      </c>
      <c r="C3256" s="16" t="str">
        <f t="shared" si="50"/>
        <v>001 - 094</v>
      </c>
      <c r="D3256" s="52" t="s">
        <v>34487</v>
      </c>
      <c r="E3256" s="52" t="s">
        <v>37671</v>
      </c>
      <c r="F3256" s="16" t="s">
        <v>4160</v>
      </c>
      <c r="G3256" s="16" t="s">
        <v>37670</v>
      </c>
      <c r="H3256" s="16" t="s">
        <v>10732</v>
      </c>
      <c r="I3256" s="16" t="s">
        <v>14934</v>
      </c>
    </row>
    <row r="3257" spans="1:10">
      <c r="A3257" s="16" t="s">
        <v>16321</v>
      </c>
      <c r="B3257" s="52" t="s">
        <v>23201</v>
      </c>
      <c r="C3257" s="16" t="str">
        <f t="shared" si="50"/>
        <v>082 - 034</v>
      </c>
      <c r="D3257" s="52" t="s">
        <v>34487</v>
      </c>
      <c r="E3257" s="52" t="s">
        <v>1263</v>
      </c>
      <c r="F3257" s="16" t="s">
        <v>16322</v>
      </c>
      <c r="G3257" s="16" t="s">
        <v>1262</v>
      </c>
      <c r="H3257" s="16" t="s">
        <v>29917</v>
      </c>
      <c r="I3257" s="16" t="s">
        <v>16323</v>
      </c>
    </row>
    <row r="3258" spans="1:10">
      <c r="A3258" s="16" t="s">
        <v>37410</v>
      </c>
      <c r="B3258" s="52" t="s">
        <v>28450</v>
      </c>
      <c r="C3258" s="16" t="str">
        <f t="shared" si="50"/>
        <v>065 - 048</v>
      </c>
      <c r="D3258" s="52" t="s">
        <v>34487</v>
      </c>
      <c r="E3258" s="52" t="s">
        <v>29546</v>
      </c>
      <c r="F3258" s="16" t="s">
        <v>20864</v>
      </c>
      <c r="G3258" s="16" t="s">
        <v>29545</v>
      </c>
      <c r="H3258" s="16" t="s">
        <v>30282</v>
      </c>
      <c r="I3258" s="16" t="s">
        <v>26717</v>
      </c>
      <c r="J3258" s="16"/>
    </row>
    <row r="3259" spans="1:10">
      <c r="A3259" s="16" t="s">
        <v>2246</v>
      </c>
      <c r="B3259" s="52" t="s">
        <v>1195</v>
      </c>
      <c r="C3259" s="16" t="str">
        <f t="shared" si="50"/>
        <v>076 - 029</v>
      </c>
      <c r="D3259" s="52" t="s">
        <v>34487</v>
      </c>
      <c r="E3259" s="52" t="s">
        <v>13510</v>
      </c>
      <c r="F3259" s="16" t="s">
        <v>2247</v>
      </c>
      <c r="G3259" s="16" t="s">
        <v>13509</v>
      </c>
      <c r="H3259" s="16" t="s">
        <v>13511</v>
      </c>
      <c r="I3259" s="16" t="s">
        <v>2248</v>
      </c>
    </row>
    <row r="3260" spans="1:10">
      <c r="A3260" s="16" t="s">
        <v>33599</v>
      </c>
      <c r="B3260" s="52" t="s">
        <v>20111</v>
      </c>
      <c r="C3260" s="16" t="str">
        <f t="shared" si="50"/>
        <v>015 - 086</v>
      </c>
      <c r="D3260" s="52" t="s">
        <v>36059</v>
      </c>
      <c r="E3260" s="52" t="s">
        <v>32665</v>
      </c>
      <c r="F3260" s="16" t="s">
        <v>33600</v>
      </c>
      <c r="G3260" s="16" t="s">
        <v>32664</v>
      </c>
      <c r="H3260" s="16" t="s">
        <v>32666</v>
      </c>
      <c r="I3260" s="16" t="s">
        <v>33601</v>
      </c>
    </row>
    <row r="3261" spans="1:10">
      <c r="A3261" s="16" t="s">
        <v>16051</v>
      </c>
      <c r="B3261" s="52" t="s">
        <v>6546</v>
      </c>
      <c r="C3261" s="16" t="str">
        <f t="shared" si="50"/>
        <v>031 - 002</v>
      </c>
      <c r="D3261" s="52" t="s">
        <v>34487</v>
      </c>
      <c r="E3261" s="52" t="s">
        <v>7531</v>
      </c>
      <c r="F3261" s="16" t="s">
        <v>4151</v>
      </c>
      <c r="G3261" s="16" t="s">
        <v>7530</v>
      </c>
      <c r="H3261" s="16" t="s">
        <v>30334</v>
      </c>
      <c r="I3261" s="16" t="s">
        <v>4152</v>
      </c>
    </row>
    <row r="3262" spans="1:10">
      <c r="A3262" s="16" t="s">
        <v>12183</v>
      </c>
      <c r="B3262" s="52" t="s">
        <v>14366</v>
      </c>
      <c r="C3262" s="16" t="str">
        <f t="shared" si="50"/>
        <v>016 - 082</v>
      </c>
      <c r="D3262" s="52" t="s">
        <v>34487</v>
      </c>
      <c r="E3262" s="52" t="s">
        <v>10742</v>
      </c>
      <c r="F3262" s="16" t="s">
        <v>10412</v>
      </c>
      <c r="G3262" s="16" t="s">
        <v>10741</v>
      </c>
      <c r="H3262" s="16" t="s">
        <v>32666</v>
      </c>
      <c r="I3262" s="16" t="s">
        <v>12184</v>
      </c>
    </row>
    <row r="3263" spans="1:10">
      <c r="A3263" s="16" t="s">
        <v>12199</v>
      </c>
      <c r="B3263" s="52" t="s">
        <v>1057</v>
      </c>
      <c r="C3263" s="16" t="str">
        <f t="shared" si="50"/>
        <v>016 - 249</v>
      </c>
      <c r="D3263" s="52" t="s">
        <v>34487</v>
      </c>
      <c r="E3263" s="52" t="s">
        <v>10742</v>
      </c>
      <c r="F3263" s="16" t="s">
        <v>1179</v>
      </c>
      <c r="G3263" s="16" t="s">
        <v>10741</v>
      </c>
      <c r="H3263" s="16" t="s">
        <v>32666</v>
      </c>
      <c r="I3263" s="16" t="s">
        <v>12200</v>
      </c>
    </row>
    <row r="3264" spans="1:10">
      <c r="A3264" s="16" t="s">
        <v>5651</v>
      </c>
      <c r="B3264" s="52" t="s">
        <v>7167</v>
      </c>
      <c r="C3264" s="16" t="str">
        <f t="shared" si="50"/>
        <v>018 - 055</v>
      </c>
      <c r="D3264" s="52" t="s">
        <v>36059</v>
      </c>
      <c r="E3264" s="52" t="s">
        <v>35975</v>
      </c>
      <c r="F3264" s="16" t="s">
        <v>16332</v>
      </c>
      <c r="G3264" s="16" t="s">
        <v>35974</v>
      </c>
      <c r="H3264" s="16" t="s">
        <v>32666</v>
      </c>
      <c r="I3264" s="16" t="s">
        <v>10493</v>
      </c>
    </row>
    <row r="3265" spans="1:10">
      <c r="A3265" s="16" t="s">
        <v>5330</v>
      </c>
      <c r="B3265" s="52" t="s">
        <v>20112</v>
      </c>
      <c r="C3265" s="16" t="str">
        <f t="shared" si="50"/>
        <v>015 - 087</v>
      </c>
      <c r="D3265" s="52" t="s">
        <v>36059</v>
      </c>
      <c r="E3265" s="52" t="s">
        <v>32665</v>
      </c>
      <c r="F3265" s="16" t="s">
        <v>424</v>
      </c>
      <c r="G3265" s="16" t="s">
        <v>32664</v>
      </c>
      <c r="H3265" s="16" t="s">
        <v>32666</v>
      </c>
      <c r="I3265" s="16" t="s">
        <v>21049</v>
      </c>
    </row>
    <row r="3266" spans="1:10">
      <c r="A3266" s="16" t="s">
        <v>9557</v>
      </c>
      <c r="B3266" s="52" t="s">
        <v>20113</v>
      </c>
      <c r="C3266" s="16" t="str">
        <f t="shared" si="50"/>
        <v>015 - 088</v>
      </c>
      <c r="D3266" s="52" t="s">
        <v>36059</v>
      </c>
      <c r="E3266" s="52" t="s">
        <v>32665</v>
      </c>
      <c r="F3266" s="16" t="s">
        <v>34295</v>
      </c>
      <c r="G3266" s="16" t="s">
        <v>32664</v>
      </c>
      <c r="H3266" s="16" t="s">
        <v>32666</v>
      </c>
      <c r="I3266" s="16" t="s">
        <v>9558</v>
      </c>
    </row>
    <row r="3267" spans="1:10">
      <c r="A3267" s="16" t="s">
        <v>31384</v>
      </c>
      <c r="B3267" s="52" t="s">
        <v>17849</v>
      </c>
      <c r="C3267" s="16" t="str">
        <f t="shared" si="50"/>
        <v>021 - 023</v>
      </c>
      <c r="D3267" s="52" t="s">
        <v>34487</v>
      </c>
      <c r="E3267" s="52" t="s">
        <v>14657</v>
      </c>
      <c r="F3267" s="16" t="s">
        <v>37383</v>
      </c>
      <c r="G3267" s="16" t="s">
        <v>14656</v>
      </c>
      <c r="H3267" s="16" t="s">
        <v>4778</v>
      </c>
      <c r="I3267" s="16" t="s">
        <v>37384</v>
      </c>
      <c r="J3267" s="16"/>
    </row>
    <row r="3268" spans="1:10">
      <c r="A3268" s="16" t="s">
        <v>19191</v>
      </c>
      <c r="B3268" s="52" t="s">
        <v>24467</v>
      </c>
      <c r="C3268" s="16" t="str">
        <f t="shared" ref="C3268:C3331" si="51">MID(A3268,1,3) &amp;" - " &amp;MID(A3268,4,3)</f>
        <v>024 - 034</v>
      </c>
      <c r="D3268" s="52" t="s">
        <v>36059</v>
      </c>
      <c r="E3268" s="52" t="s">
        <v>26794</v>
      </c>
      <c r="F3268" s="16" t="s">
        <v>31840</v>
      </c>
      <c r="G3268" s="16" t="s">
        <v>26793</v>
      </c>
      <c r="H3268" s="16" t="s">
        <v>32660</v>
      </c>
      <c r="I3268" s="16" t="s">
        <v>31841</v>
      </c>
    </row>
    <row r="3269" spans="1:10">
      <c r="A3269" s="16" t="s">
        <v>16366</v>
      </c>
      <c r="B3269" s="52" t="s">
        <v>2574</v>
      </c>
      <c r="C3269" s="16" t="str">
        <f t="shared" si="51"/>
        <v>098 - 021</v>
      </c>
      <c r="D3269" s="52" t="s">
        <v>36059</v>
      </c>
      <c r="E3269" s="52" t="s">
        <v>10711</v>
      </c>
      <c r="F3269" s="16" t="s">
        <v>16367</v>
      </c>
      <c r="G3269" s="16" t="s">
        <v>10710</v>
      </c>
      <c r="H3269" s="16" t="s">
        <v>32666</v>
      </c>
      <c r="I3269" s="16" t="s">
        <v>16368</v>
      </c>
      <c r="J3269" s="16"/>
    </row>
    <row r="3270" spans="1:10">
      <c r="A3270" s="16" t="s">
        <v>37174</v>
      </c>
      <c r="B3270" s="52" t="s">
        <v>20114</v>
      </c>
      <c r="C3270" s="16" t="str">
        <f t="shared" si="51"/>
        <v>015 - 089</v>
      </c>
      <c r="D3270" s="52" t="s">
        <v>36059</v>
      </c>
      <c r="E3270" s="52" t="s">
        <v>32665</v>
      </c>
      <c r="F3270" s="16" t="s">
        <v>32663</v>
      </c>
      <c r="G3270" s="16" t="s">
        <v>32664</v>
      </c>
      <c r="H3270" s="16" t="s">
        <v>32666</v>
      </c>
      <c r="I3270" s="16" t="s">
        <v>16368</v>
      </c>
      <c r="J3270" s="16" t="s">
        <v>7990</v>
      </c>
    </row>
    <row r="3271" spans="1:10">
      <c r="A3271" s="16" t="s">
        <v>22159</v>
      </c>
      <c r="B3271" s="52" t="s">
        <v>20115</v>
      </c>
      <c r="C3271" s="16" t="str">
        <f t="shared" si="51"/>
        <v>015 - 864</v>
      </c>
      <c r="D3271" s="52"/>
      <c r="E3271" s="52" t="s">
        <v>32665</v>
      </c>
      <c r="F3271" s="16"/>
      <c r="G3271" s="16" t="s">
        <v>32664</v>
      </c>
      <c r="H3271" s="16" t="s">
        <v>32666</v>
      </c>
      <c r="I3271" s="16" t="s">
        <v>2706</v>
      </c>
      <c r="J3271" s="16" t="s">
        <v>34487</v>
      </c>
    </row>
    <row r="3272" spans="1:10">
      <c r="A3272" s="16" t="s">
        <v>12014</v>
      </c>
      <c r="B3272" s="52" t="s">
        <v>24146</v>
      </c>
      <c r="C3272" s="16" t="str">
        <f t="shared" si="51"/>
        <v>004 - 072</v>
      </c>
      <c r="D3272" s="52" t="s">
        <v>36059</v>
      </c>
      <c r="E3272" s="52" t="s">
        <v>10758</v>
      </c>
      <c r="F3272" s="16" t="s">
        <v>36339</v>
      </c>
      <c r="G3272" s="16" t="s">
        <v>10757</v>
      </c>
      <c r="H3272" s="16" t="s">
        <v>10732</v>
      </c>
      <c r="I3272" s="16" t="s">
        <v>26748</v>
      </c>
      <c r="J3272" s="16"/>
    </row>
    <row r="3273" spans="1:10">
      <c r="A3273" s="16" t="s">
        <v>28282</v>
      </c>
      <c r="B3273" s="52" t="s">
        <v>18655</v>
      </c>
      <c r="C3273" s="16" t="str">
        <f t="shared" si="51"/>
        <v>010 - 807</v>
      </c>
      <c r="D3273" s="52"/>
      <c r="E3273" s="52" t="s">
        <v>30437</v>
      </c>
      <c r="F3273" s="16"/>
      <c r="G3273" s="16" t="s">
        <v>30436</v>
      </c>
      <c r="H3273" s="16" t="s">
        <v>34573</v>
      </c>
      <c r="I3273" s="16" t="s">
        <v>28283</v>
      </c>
      <c r="J3273" s="16" t="s">
        <v>34487</v>
      </c>
    </row>
    <row r="3274" spans="1:10">
      <c r="A3274" s="16" t="s">
        <v>25692</v>
      </c>
      <c r="B3274" s="52" t="s">
        <v>27266</v>
      </c>
      <c r="C3274" s="16" t="str">
        <f t="shared" si="51"/>
        <v>034 - 012</v>
      </c>
      <c r="D3274" s="52" t="s">
        <v>34487</v>
      </c>
      <c r="E3274" s="52" t="s">
        <v>23677</v>
      </c>
      <c r="F3274" s="16" t="s">
        <v>25693</v>
      </c>
      <c r="G3274" s="16" t="s">
        <v>23676</v>
      </c>
      <c r="H3274" s="16" t="s">
        <v>35981</v>
      </c>
      <c r="I3274" s="16" t="s">
        <v>25694</v>
      </c>
    </row>
    <row r="3275" spans="1:10">
      <c r="A3275" s="16" t="s">
        <v>20006</v>
      </c>
      <c r="B3275" s="52" t="s">
        <v>23222</v>
      </c>
      <c r="C3275" s="16" t="str">
        <f t="shared" si="51"/>
        <v>030 - 030</v>
      </c>
      <c r="D3275" s="52" t="s">
        <v>36059</v>
      </c>
      <c r="E3275" s="52" t="s">
        <v>35970</v>
      </c>
      <c r="F3275" s="16" t="s">
        <v>16555</v>
      </c>
      <c r="G3275" s="16" t="s">
        <v>35969</v>
      </c>
      <c r="H3275" s="16" t="s">
        <v>30334</v>
      </c>
      <c r="I3275" s="16" t="s">
        <v>20007</v>
      </c>
    </row>
    <row r="3276" spans="1:10">
      <c r="A3276" s="16" t="s">
        <v>1637</v>
      </c>
      <c r="B3276" s="52" t="s">
        <v>2575</v>
      </c>
      <c r="C3276" s="16" t="str">
        <f t="shared" si="51"/>
        <v>098 - 022</v>
      </c>
      <c r="D3276" s="52" t="s">
        <v>36059</v>
      </c>
      <c r="E3276" s="52" t="s">
        <v>10711</v>
      </c>
      <c r="F3276" s="16" t="s">
        <v>37673</v>
      </c>
      <c r="G3276" s="16" t="s">
        <v>10710</v>
      </c>
      <c r="H3276" s="16" t="s">
        <v>32666</v>
      </c>
      <c r="I3276" s="16" t="s">
        <v>37674</v>
      </c>
      <c r="J3276" s="16"/>
    </row>
    <row r="3277" spans="1:10">
      <c r="A3277" s="16" t="s">
        <v>29037</v>
      </c>
      <c r="B3277" s="52" t="s">
        <v>20116</v>
      </c>
      <c r="C3277" s="16" t="str">
        <f t="shared" si="51"/>
        <v>015 - 090</v>
      </c>
      <c r="D3277" s="52" t="s">
        <v>36059</v>
      </c>
      <c r="E3277" s="52" t="s">
        <v>32665</v>
      </c>
      <c r="F3277" s="16" t="s">
        <v>32663</v>
      </c>
      <c r="G3277" s="16" t="s">
        <v>32664</v>
      </c>
      <c r="H3277" s="16" t="s">
        <v>32666</v>
      </c>
      <c r="I3277" s="16" t="s">
        <v>37674</v>
      </c>
      <c r="J3277" s="16" t="s">
        <v>7990</v>
      </c>
    </row>
    <row r="3278" spans="1:10">
      <c r="A3278" s="16" t="s">
        <v>15590</v>
      </c>
      <c r="B3278" s="52" t="s">
        <v>2576</v>
      </c>
      <c r="C3278" s="16" t="str">
        <f t="shared" si="51"/>
        <v>098 - 023</v>
      </c>
      <c r="D3278" s="52" t="s">
        <v>36059</v>
      </c>
      <c r="E3278" s="52" t="s">
        <v>10711</v>
      </c>
      <c r="F3278" s="16" t="s">
        <v>34699</v>
      </c>
      <c r="G3278" s="16" t="s">
        <v>10710</v>
      </c>
      <c r="H3278" s="16" t="s">
        <v>32666</v>
      </c>
      <c r="I3278" s="16" t="s">
        <v>34700</v>
      </c>
      <c r="J3278" s="16"/>
    </row>
    <row r="3279" spans="1:10">
      <c r="A3279" s="16" t="s">
        <v>3839</v>
      </c>
      <c r="B3279" s="52" t="s">
        <v>20117</v>
      </c>
      <c r="C3279" s="16" t="str">
        <f t="shared" si="51"/>
        <v>015 - 091</v>
      </c>
      <c r="D3279" s="52" t="s">
        <v>36059</v>
      </c>
      <c r="E3279" s="52" t="s">
        <v>32665</v>
      </c>
      <c r="F3279" s="16" t="s">
        <v>3840</v>
      </c>
      <c r="G3279" s="16" t="s">
        <v>32664</v>
      </c>
      <c r="H3279" s="16" t="s">
        <v>32666</v>
      </c>
      <c r="I3279" s="16" t="s">
        <v>34700</v>
      </c>
      <c r="J3279" s="16" t="s">
        <v>7990</v>
      </c>
    </row>
    <row r="3280" spans="1:10">
      <c r="A3280" s="16" t="s">
        <v>11920</v>
      </c>
      <c r="B3280" s="52" t="s">
        <v>17545</v>
      </c>
      <c r="C3280" s="16" t="str">
        <f t="shared" si="51"/>
        <v>026 - 023</v>
      </c>
      <c r="D3280" s="52" t="s">
        <v>36059</v>
      </c>
      <c r="E3280" s="52" t="s">
        <v>8857</v>
      </c>
      <c r="F3280" s="16" t="s">
        <v>11921</v>
      </c>
      <c r="G3280" s="16" t="s">
        <v>8856</v>
      </c>
      <c r="H3280" s="16" t="s">
        <v>32660</v>
      </c>
      <c r="I3280" s="16" t="s">
        <v>11922</v>
      </c>
      <c r="J3280" s="16"/>
    </row>
    <row r="3281" spans="1:16">
      <c r="A3281" s="16" t="s">
        <v>13012</v>
      </c>
      <c r="B3281" s="52" t="s">
        <v>6547</v>
      </c>
      <c r="C3281" s="16" t="str">
        <f t="shared" si="51"/>
        <v>031 - 802</v>
      </c>
      <c r="D3281" s="52"/>
      <c r="E3281" s="52" t="s">
        <v>7531</v>
      </c>
      <c r="F3281" s="16"/>
      <c r="G3281" s="16" t="s">
        <v>7530</v>
      </c>
      <c r="H3281" s="16" t="s">
        <v>30334</v>
      </c>
      <c r="I3281" s="16" t="s">
        <v>13013</v>
      </c>
      <c r="J3281" s="16" t="s">
        <v>34487</v>
      </c>
    </row>
    <row r="3282" spans="1:16">
      <c r="A3282" s="16" t="s">
        <v>32933</v>
      </c>
      <c r="B3282" s="52" t="s">
        <v>19921</v>
      </c>
      <c r="C3282" s="16" t="str">
        <f t="shared" si="51"/>
        <v>019 - 842</v>
      </c>
      <c r="D3282" s="52"/>
      <c r="E3282" s="52" t="s">
        <v>23092</v>
      </c>
      <c r="F3282" s="16"/>
      <c r="G3282" s="16" t="s">
        <v>23091</v>
      </c>
      <c r="H3282" s="16" t="s">
        <v>32666</v>
      </c>
      <c r="I3282" s="16" t="s">
        <v>32934</v>
      </c>
      <c r="J3282" s="16" t="s">
        <v>34487</v>
      </c>
    </row>
    <row r="3283" spans="1:16">
      <c r="A3283" s="16" t="s">
        <v>16968</v>
      </c>
      <c r="B3283" s="52" t="s">
        <v>31915</v>
      </c>
      <c r="C3283" s="16" t="str">
        <f t="shared" si="51"/>
        <v>015 - 865</v>
      </c>
      <c r="D3283" s="52"/>
      <c r="E3283" s="52" t="s">
        <v>32665</v>
      </c>
      <c r="F3283" s="16"/>
      <c r="G3283" s="16" t="s">
        <v>32664</v>
      </c>
      <c r="H3283" s="16" t="s">
        <v>32666</v>
      </c>
      <c r="I3283" s="16" t="s">
        <v>16969</v>
      </c>
      <c r="J3283" s="16" t="s">
        <v>34487</v>
      </c>
    </row>
    <row r="3284" spans="1:16">
      <c r="A3284" s="16" t="s">
        <v>33221</v>
      </c>
      <c r="B3284" s="52" t="s">
        <v>7168</v>
      </c>
      <c r="C3284" s="16" t="str">
        <f t="shared" si="51"/>
        <v>018 - 831</v>
      </c>
      <c r="D3284" s="52"/>
      <c r="E3284" s="52" t="s">
        <v>35975</v>
      </c>
      <c r="F3284" s="16"/>
      <c r="G3284" s="16" t="s">
        <v>35974</v>
      </c>
      <c r="H3284" s="16" t="s">
        <v>32666</v>
      </c>
      <c r="I3284" s="16" t="s">
        <v>33222</v>
      </c>
      <c r="J3284" s="16" t="s">
        <v>34487</v>
      </c>
    </row>
    <row r="3285" spans="1:16">
      <c r="A3285" s="16" t="s">
        <v>29926</v>
      </c>
      <c r="B3285" s="52" t="s">
        <v>35822</v>
      </c>
      <c r="C3285" s="16" t="str">
        <f t="shared" si="51"/>
        <v>035 - 020</v>
      </c>
      <c r="D3285" s="52" t="s">
        <v>36059</v>
      </c>
      <c r="E3285" s="52" t="s">
        <v>30432</v>
      </c>
      <c r="F3285" s="16" t="s">
        <v>29927</v>
      </c>
      <c r="G3285" s="16" t="s">
        <v>30431</v>
      </c>
      <c r="H3285" s="16" t="s">
        <v>35981</v>
      </c>
      <c r="I3285" s="16" t="s">
        <v>29928</v>
      </c>
    </row>
    <row r="3286" spans="1:16">
      <c r="A3286" s="16" t="s">
        <v>26084</v>
      </c>
      <c r="B3286" s="52" t="s">
        <v>31916</v>
      </c>
      <c r="C3286" s="16" t="str">
        <f t="shared" si="51"/>
        <v>015 - 092</v>
      </c>
      <c r="D3286" s="52" t="s">
        <v>36059</v>
      </c>
      <c r="E3286" s="52" t="s">
        <v>32665</v>
      </c>
      <c r="F3286" s="16" t="s">
        <v>33874</v>
      </c>
      <c r="G3286" s="16" t="s">
        <v>32664</v>
      </c>
      <c r="H3286" s="16" t="s">
        <v>32666</v>
      </c>
      <c r="I3286" s="16" t="s">
        <v>26085</v>
      </c>
    </row>
    <row r="3287" spans="1:16">
      <c r="A3287" s="16" t="s">
        <v>36375</v>
      </c>
      <c r="B3287" s="52" t="s">
        <v>900</v>
      </c>
      <c r="C3287" s="16" t="str">
        <f t="shared" si="51"/>
        <v>023 - 808</v>
      </c>
      <c r="D3287" s="52"/>
      <c r="E3287" s="52" t="s">
        <v>380</v>
      </c>
      <c r="F3287" s="16"/>
      <c r="G3287" s="16" t="s">
        <v>379</v>
      </c>
      <c r="H3287" s="16" t="s">
        <v>32660</v>
      </c>
      <c r="I3287" s="16" t="s">
        <v>36376</v>
      </c>
      <c r="J3287" s="16" t="s">
        <v>34487</v>
      </c>
    </row>
    <row r="3288" spans="1:16">
      <c r="A3288" s="16" t="s">
        <v>22474</v>
      </c>
      <c r="B3288" s="52" t="s">
        <v>22635</v>
      </c>
      <c r="C3288" s="16" t="str">
        <f t="shared" si="51"/>
        <v>028 - 035</v>
      </c>
      <c r="D3288" s="52" t="s">
        <v>34487</v>
      </c>
      <c r="E3288" s="52" t="s">
        <v>32659</v>
      </c>
      <c r="F3288" s="16" t="s">
        <v>37474</v>
      </c>
      <c r="G3288" s="16" t="s">
        <v>32658</v>
      </c>
      <c r="H3288" s="16" t="s">
        <v>32660</v>
      </c>
      <c r="I3288" s="16" t="s">
        <v>22475</v>
      </c>
    </row>
    <row r="3289" spans="1:16">
      <c r="A3289" s="16" t="s">
        <v>10281</v>
      </c>
      <c r="B3289" s="52" t="s">
        <v>20444</v>
      </c>
      <c r="C3289" s="16" t="str">
        <f t="shared" si="51"/>
        <v>013 - 077</v>
      </c>
      <c r="D3289" s="52" t="s">
        <v>34487</v>
      </c>
      <c r="E3289" s="52" t="s">
        <v>26240</v>
      </c>
      <c r="F3289" s="16" t="s">
        <v>30667</v>
      </c>
      <c r="G3289" s="16" t="s">
        <v>26239</v>
      </c>
      <c r="H3289" s="16" t="s">
        <v>32666</v>
      </c>
      <c r="I3289" s="16" t="s">
        <v>10282</v>
      </c>
      <c r="J3289" s="16"/>
    </row>
    <row r="3290" spans="1:16">
      <c r="A3290" s="16" t="s">
        <v>30072</v>
      </c>
      <c r="B3290" s="52" t="s">
        <v>33866</v>
      </c>
      <c r="C3290" s="16" t="str">
        <f t="shared" si="51"/>
        <v>043 - 015</v>
      </c>
      <c r="D3290" s="52" t="s">
        <v>36059</v>
      </c>
      <c r="E3290" s="52" t="s">
        <v>36775</v>
      </c>
      <c r="F3290" s="16" t="s">
        <v>13695</v>
      </c>
      <c r="G3290" s="16" t="s">
        <v>27380</v>
      </c>
      <c r="H3290" s="16" t="s">
        <v>20397</v>
      </c>
      <c r="I3290" s="16" t="s">
        <v>13696</v>
      </c>
    </row>
    <row r="3291" spans="1:16" ht="25.5">
      <c r="A3291" s="16" t="s">
        <v>34733</v>
      </c>
      <c r="B3291" s="52" t="s">
        <v>36283</v>
      </c>
      <c r="C3291" s="16" t="str">
        <f t="shared" si="51"/>
        <v>067 - 021</v>
      </c>
      <c r="D3291" s="52" t="s">
        <v>36059</v>
      </c>
      <c r="E3291" s="52" t="s">
        <v>34404</v>
      </c>
      <c r="F3291" s="16" t="s">
        <v>37498</v>
      </c>
      <c r="G3291" s="16" t="s">
        <v>34403</v>
      </c>
      <c r="H3291" s="16" t="s">
        <v>15395</v>
      </c>
      <c r="I3291" s="16" t="s">
        <v>23205</v>
      </c>
      <c r="N3291" t="s">
        <v>30549</v>
      </c>
      <c r="P3291" s="423" t="s">
        <v>30533</v>
      </c>
    </row>
    <row r="3292" spans="1:16">
      <c r="A3292" s="16" t="s">
        <v>627</v>
      </c>
      <c r="B3292" s="52" t="s">
        <v>35682</v>
      </c>
      <c r="C3292" s="16" t="str">
        <f t="shared" si="51"/>
        <v>075 - 024</v>
      </c>
      <c r="D3292" s="52" t="s">
        <v>34487</v>
      </c>
      <c r="E3292" s="52" t="s">
        <v>25912</v>
      </c>
      <c r="F3292" s="16" t="s">
        <v>628</v>
      </c>
      <c r="G3292" s="16" t="s">
        <v>31815</v>
      </c>
      <c r="H3292" s="16" t="s">
        <v>37422</v>
      </c>
      <c r="I3292" s="16" t="s">
        <v>629</v>
      </c>
      <c r="J3292" s="16"/>
    </row>
    <row r="3293" spans="1:16">
      <c r="A3293" s="16" t="s">
        <v>19728</v>
      </c>
      <c r="B3293" s="52" t="s">
        <v>31917</v>
      </c>
      <c r="C3293" s="16" t="str">
        <f t="shared" si="51"/>
        <v>015 - 093</v>
      </c>
      <c r="D3293" s="52" t="s">
        <v>36059</v>
      </c>
      <c r="E3293" s="52" t="s">
        <v>32665</v>
      </c>
      <c r="F3293" s="16" t="s">
        <v>9981</v>
      </c>
      <c r="G3293" s="16" t="s">
        <v>32664</v>
      </c>
      <c r="H3293" s="16" t="s">
        <v>32666</v>
      </c>
      <c r="I3293" s="16" t="s">
        <v>9982</v>
      </c>
    </row>
    <row r="3294" spans="1:16">
      <c r="A3294" s="16" t="s">
        <v>5534</v>
      </c>
      <c r="B3294" s="52" t="s">
        <v>33420</v>
      </c>
      <c r="C3294" s="16" t="str">
        <f t="shared" si="51"/>
        <v>005 - 044</v>
      </c>
      <c r="D3294" s="52" t="s">
        <v>36059</v>
      </c>
      <c r="E3294" s="52" t="s">
        <v>18693</v>
      </c>
      <c r="F3294" s="16" t="s">
        <v>784</v>
      </c>
      <c r="G3294" s="16" t="s">
        <v>18692</v>
      </c>
      <c r="H3294" s="16" t="s">
        <v>10732</v>
      </c>
      <c r="I3294" s="16" t="s">
        <v>15579</v>
      </c>
      <c r="J3294" s="16"/>
    </row>
    <row r="3295" spans="1:16">
      <c r="A3295" s="16" t="s">
        <v>18003</v>
      </c>
      <c r="B3295" s="52" t="s">
        <v>20445</v>
      </c>
      <c r="C3295" s="16" t="str">
        <f t="shared" si="51"/>
        <v>013 - 866</v>
      </c>
      <c r="D3295" s="52"/>
      <c r="E3295" s="52" t="s">
        <v>26240</v>
      </c>
      <c r="F3295" s="16"/>
      <c r="G3295" s="16" t="s">
        <v>26239</v>
      </c>
      <c r="H3295" s="16" t="s">
        <v>32666</v>
      </c>
      <c r="I3295" s="16" t="s">
        <v>12562</v>
      </c>
      <c r="J3295" s="16" t="s">
        <v>34487</v>
      </c>
    </row>
    <row r="3296" spans="1:16">
      <c r="A3296" s="16" t="s">
        <v>36764</v>
      </c>
      <c r="B3296" s="52" t="s">
        <v>17850</v>
      </c>
      <c r="C3296" s="16" t="str">
        <f t="shared" si="51"/>
        <v>021 - 024</v>
      </c>
      <c r="D3296" s="52" t="s">
        <v>34487</v>
      </c>
      <c r="E3296" s="52" t="s">
        <v>14657</v>
      </c>
      <c r="F3296" s="16" t="s">
        <v>9178</v>
      </c>
      <c r="G3296" s="16" t="s">
        <v>14656</v>
      </c>
      <c r="H3296" s="16" t="s">
        <v>4778</v>
      </c>
      <c r="I3296" s="16" t="s">
        <v>36765</v>
      </c>
    </row>
    <row r="3297" spans="1:10">
      <c r="A3297" s="16" t="s">
        <v>22818</v>
      </c>
      <c r="B3297" s="52" t="s">
        <v>9563</v>
      </c>
      <c r="C3297" s="16" t="str">
        <f t="shared" si="51"/>
        <v>079 - 034</v>
      </c>
      <c r="D3297" s="52" t="s">
        <v>34487</v>
      </c>
      <c r="E3297" s="52" t="s">
        <v>4771</v>
      </c>
      <c r="F3297" s="16" t="s">
        <v>22819</v>
      </c>
      <c r="G3297" s="16" t="s">
        <v>4770</v>
      </c>
      <c r="H3297" s="16" t="s">
        <v>4772</v>
      </c>
      <c r="I3297" s="16" t="s">
        <v>22820</v>
      </c>
    </row>
    <row r="3298" spans="1:10">
      <c r="A3298" s="16" t="s">
        <v>7262</v>
      </c>
      <c r="B3298" s="52" t="s">
        <v>33421</v>
      </c>
      <c r="C3298" s="16" t="str">
        <f t="shared" si="51"/>
        <v>005 - 045</v>
      </c>
      <c r="D3298" s="52" t="s">
        <v>36059</v>
      </c>
      <c r="E3298" s="52" t="s">
        <v>18693</v>
      </c>
      <c r="F3298" s="16" t="s">
        <v>12386</v>
      </c>
      <c r="G3298" s="16" t="s">
        <v>18692</v>
      </c>
      <c r="H3298" s="16" t="s">
        <v>10732</v>
      </c>
      <c r="I3298" s="16" t="s">
        <v>7263</v>
      </c>
      <c r="J3298" s="16"/>
    </row>
    <row r="3299" spans="1:10">
      <c r="A3299" s="16" t="s">
        <v>31155</v>
      </c>
      <c r="B3299" s="52" t="s">
        <v>33422</v>
      </c>
      <c r="C3299" s="16" t="str">
        <f t="shared" si="51"/>
        <v>005 - 046</v>
      </c>
      <c r="D3299" s="52" t="s">
        <v>36059</v>
      </c>
      <c r="E3299" s="52" t="s">
        <v>18693</v>
      </c>
      <c r="F3299" s="16" t="s">
        <v>784</v>
      </c>
      <c r="G3299" s="16" t="s">
        <v>18692</v>
      </c>
      <c r="H3299" s="16" t="s">
        <v>10732</v>
      </c>
      <c r="I3299" s="16" t="s">
        <v>31156</v>
      </c>
    </row>
    <row r="3300" spans="1:10">
      <c r="A3300" s="16" t="s">
        <v>2862</v>
      </c>
      <c r="B3300" s="52" t="s">
        <v>33423</v>
      </c>
      <c r="C3300" s="16" t="str">
        <f t="shared" si="51"/>
        <v>005 - 047</v>
      </c>
      <c r="D3300" s="52" t="s">
        <v>36059</v>
      </c>
      <c r="E3300" s="52" t="s">
        <v>18693</v>
      </c>
      <c r="F3300" s="16" t="s">
        <v>18691</v>
      </c>
      <c r="G3300" s="16" t="s">
        <v>18692</v>
      </c>
      <c r="H3300" s="16" t="s">
        <v>10732</v>
      </c>
      <c r="I3300" s="16" t="s">
        <v>2863</v>
      </c>
      <c r="J3300" s="16"/>
    </row>
    <row r="3301" spans="1:10">
      <c r="A3301" s="16" t="s">
        <v>2824</v>
      </c>
      <c r="B3301" s="52" t="s">
        <v>1058</v>
      </c>
      <c r="C3301" s="16" t="str">
        <f t="shared" si="51"/>
        <v>016 - 820</v>
      </c>
      <c r="D3301" s="52"/>
      <c r="E3301" s="52" t="s">
        <v>10742</v>
      </c>
      <c r="F3301" s="16"/>
      <c r="G3301" s="16" t="s">
        <v>10741</v>
      </c>
      <c r="H3301" s="16" t="s">
        <v>32666</v>
      </c>
      <c r="I3301" s="16" t="s">
        <v>2825</v>
      </c>
      <c r="J3301" s="16" t="s">
        <v>34487</v>
      </c>
    </row>
    <row r="3302" spans="1:10">
      <c r="A3302" s="16" t="s">
        <v>1281</v>
      </c>
      <c r="B3302" s="52" t="s">
        <v>33836</v>
      </c>
      <c r="C3302" s="16" t="str">
        <f t="shared" si="51"/>
        <v>033 - 017</v>
      </c>
      <c r="D3302" s="52" t="s">
        <v>34487</v>
      </c>
      <c r="E3302" s="52" t="s">
        <v>37663</v>
      </c>
      <c r="F3302" s="16" t="s">
        <v>15465</v>
      </c>
      <c r="G3302" s="16" t="s">
        <v>37662</v>
      </c>
      <c r="H3302" s="16" t="s">
        <v>35981</v>
      </c>
      <c r="I3302" s="16" t="s">
        <v>1282</v>
      </c>
    </row>
    <row r="3303" spans="1:10">
      <c r="A3303" s="16" t="s">
        <v>16531</v>
      </c>
      <c r="B3303" s="52" t="s">
        <v>19922</v>
      </c>
      <c r="C3303" s="16" t="str">
        <f t="shared" si="51"/>
        <v>019 - 928</v>
      </c>
      <c r="D3303" s="52"/>
      <c r="E3303" s="52" t="s">
        <v>23092</v>
      </c>
      <c r="G3303" s="16" t="s">
        <v>23091</v>
      </c>
      <c r="H3303" s="16" t="s">
        <v>32666</v>
      </c>
      <c r="I3303" s="16" t="s">
        <v>16532</v>
      </c>
      <c r="J3303" s="16" t="s">
        <v>34487</v>
      </c>
    </row>
    <row r="3304" spans="1:10">
      <c r="A3304" s="16" t="s">
        <v>15070</v>
      </c>
      <c r="B3304" s="52" t="s">
        <v>15269</v>
      </c>
      <c r="C3304" s="16" t="str">
        <f t="shared" si="51"/>
        <v>019 - 032</v>
      </c>
      <c r="D3304" s="52" t="s">
        <v>36059</v>
      </c>
      <c r="E3304" s="52" t="s">
        <v>23092</v>
      </c>
      <c r="F3304" s="16" t="s">
        <v>23090</v>
      </c>
      <c r="G3304" s="16" t="s">
        <v>23091</v>
      </c>
      <c r="H3304" s="16" t="s">
        <v>32666</v>
      </c>
      <c r="I3304" s="16" t="s">
        <v>15071</v>
      </c>
      <c r="J3304" s="16"/>
    </row>
    <row r="3305" spans="1:10">
      <c r="A3305" s="16" t="s">
        <v>21289</v>
      </c>
      <c r="B3305" s="52" t="s">
        <v>33160</v>
      </c>
      <c r="C3305" s="16" t="str">
        <f t="shared" si="51"/>
        <v>019 - 033</v>
      </c>
      <c r="D3305" s="52" t="s">
        <v>36059</v>
      </c>
      <c r="E3305" s="52" t="s">
        <v>23092</v>
      </c>
      <c r="F3305" s="16" t="s">
        <v>32434</v>
      </c>
      <c r="G3305" s="16" t="s">
        <v>23091</v>
      </c>
      <c r="H3305" s="16" t="s">
        <v>32666</v>
      </c>
      <c r="I3305" s="16" t="s">
        <v>21290</v>
      </c>
    </row>
    <row r="3306" spans="1:10">
      <c r="A3306" s="16" t="s">
        <v>37327</v>
      </c>
      <c r="B3306" s="52" t="s">
        <v>32396</v>
      </c>
      <c r="C3306" s="16" t="str">
        <f t="shared" si="51"/>
        <v>017 - 062</v>
      </c>
      <c r="D3306" s="52" t="s">
        <v>36059</v>
      </c>
      <c r="E3306" s="52" t="s">
        <v>22538</v>
      </c>
      <c r="F3306" s="16" t="s">
        <v>27340</v>
      </c>
      <c r="G3306" s="16" t="s">
        <v>22537</v>
      </c>
      <c r="H3306" s="16" t="s">
        <v>32666</v>
      </c>
      <c r="I3306" s="16" t="s">
        <v>37328</v>
      </c>
    </row>
    <row r="3307" spans="1:10">
      <c r="A3307" s="16" t="s">
        <v>16625</v>
      </c>
      <c r="B3307" s="52" t="s">
        <v>33161</v>
      </c>
      <c r="C3307" s="16" t="str">
        <f t="shared" si="51"/>
        <v>019 - 843</v>
      </c>
      <c r="D3307" s="52"/>
      <c r="E3307" s="52" t="s">
        <v>23092</v>
      </c>
      <c r="F3307" s="16"/>
      <c r="G3307" s="16" t="s">
        <v>23091</v>
      </c>
      <c r="H3307" s="16" t="s">
        <v>32666</v>
      </c>
      <c r="I3307" s="16" t="s">
        <v>16626</v>
      </c>
      <c r="J3307" s="16" t="s">
        <v>34487</v>
      </c>
    </row>
    <row r="3308" spans="1:10">
      <c r="A3308" s="16" t="s">
        <v>3347</v>
      </c>
      <c r="B3308" s="52" t="s">
        <v>2577</v>
      </c>
      <c r="C3308" s="16" t="str">
        <f t="shared" si="51"/>
        <v>098 - 024</v>
      </c>
      <c r="D3308" s="52" t="s">
        <v>36059</v>
      </c>
      <c r="E3308" s="52" t="s">
        <v>10711</v>
      </c>
      <c r="F3308" s="16" t="s">
        <v>32669</v>
      </c>
      <c r="G3308" s="16" t="s">
        <v>10710</v>
      </c>
      <c r="H3308" s="16" t="s">
        <v>32666</v>
      </c>
      <c r="I3308" s="16" t="s">
        <v>3348</v>
      </c>
      <c r="J3308" s="16"/>
    </row>
    <row r="3309" spans="1:10">
      <c r="A3309" s="16" t="s">
        <v>20151</v>
      </c>
      <c r="B3309" s="52" t="s">
        <v>33303</v>
      </c>
      <c r="C3309" s="16" t="str">
        <f t="shared" si="51"/>
        <v>015 - 094</v>
      </c>
      <c r="D3309" s="52" t="s">
        <v>36059</v>
      </c>
      <c r="E3309" s="52" t="s">
        <v>32665</v>
      </c>
      <c r="F3309" s="16" t="s">
        <v>32663</v>
      </c>
      <c r="G3309" s="16" t="s">
        <v>32664</v>
      </c>
      <c r="H3309" s="16" t="s">
        <v>32666</v>
      </c>
      <c r="I3309" s="16" t="s">
        <v>3348</v>
      </c>
      <c r="J3309" s="16" t="s">
        <v>7990</v>
      </c>
    </row>
    <row r="3310" spans="1:10">
      <c r="A3310" s="16" t="s">
        <v>12563</v>
      </c>
      <c r="B3310" s="52" t="s">
        <v>35198</v>
      </c>
      <c r="C3310" s="16" t="str">
        <f t="shared" si="51"/>
        <v>015 - 866</v>
      </c>
      <c r="D3310" s="52"/>
      <c r="E3310" s="52" t="s">
        <v>32665</v>
      </c>
      <c r="F3310" s="16"/>
      <c r="G3310" s="16" t="s">
        <v>32664</v>
      </c>
      <c r="H3310" s="16" t="s">
        <v>32666</v>
      </c>
      <c r="I3310" s="16" t="s">
        <v>12564</v>
      </c>
      <c r="J3310" s="16" t="s">
        <v>34487</v>
      </c>
    </row>
    <row r="3311" spans="1:10">
      <c r="A3311" s="16" t="s">
        <v>25872</v>
      </c>
      <c r="B3311" s="52" t="s">
        <v>33837</v>
      </c>
      <c r="C3311" s="16" t="str">
        <f t="shared" si="51"/>
        <v>033 - 018</v>
      </c>
      <c r="D3311" s="52" t="s">
        <v>36059</v>
      </c>
      <c r="E3311" s="52" t="s">
        <v>37663</v>
      </c>
      <c r="F3311" s="16" t="s">
        <v>25873</v>
      </c>
      <c r="G3311" s="16" t="s">
        <v>37662</v>
      </c>
      <c r="H3311" s="16" t="s">
        <v>35981</v>
      </c>
      <c r="I3311" s="16" t="s">
        <v>25874</v>
      </c>
      <c r="J3311" s="16"/>
    </row>
    <row r="3312" spans="1:10">
      <c r="A3312" s="16" t="s">
        <v>26822</v>
      </c>
      <c r="B3312" s="52" t="s">
        <v>24147</v>
      </c>
      <c r="C3312" s="16" t="str">
        <f t="shared" si="51"/>
        <v>004 - 073</v>
      </c>
      <c r="D3312" s="52" t="s">
        <v>34487</v>
      </c>
      <c r="E3312" s="52" t="s">
        <v>10758</v>
      </c>
      <c r="F3312" s="16" t="s">
        <v>33747</v>
      </c>
      <c r="G3312" s="16" t="s">
        <v>10757</v>
      </c>
      <c r="H3312" s="16" t="s">
        <v>10732</v>
      </c>
      <c r="I3312" s="16" t="s">
        <v>26823</v>
      </c>
    </row>
    <row r="3313" spans="1:14">
      <c r="A3313" s="16" t="s">
        <v>19262</v>
      </c>
      <c r="B3313" s="52" t="s">
        <v>32397</v>
      </c>
      <c r="C3313" s="16" t="str">
        <f t="shared" si="51"/>
        <v>017 - 833</v>
      </c>
      <c r="D3313" s="52"/>
      <c r="E3313" s="52" t="s">
        <v>22538</v>
      </c>
      <c r="F3313" s="16"/>
      <c r="G3313" s="16" t="s">
        <v>22537</v>
      </c>
      <c r="H3313" s="16" t="s">
        <v>32666</v>
      </c>
      <c r="I3313" s="16" t="s">
        <v>19263</v>
      </c>
      <c r="J3313" s="16" t="s">
        <v>34487</v>
      </c>
    </row>
    <row r="3314" spans="1:14">
      <c r="A3314" s="16" t="s">
        <v>36287</v>
      </c>
      <c r="B3314" s="52" t="s">
        <v>32398</v>
      </c>
      <c r="C3314" s="16" t="str">
        <f t="shared" si="51"/>
        <v>017 - 063</v>
      </c>
      <c r="D3314" s="52" t="s">
        <v>34487</v>
      </c>
      <c r="E3314" s="52" t="s">
        <v>22538</v>
      </c>
      <c r="F3314" s="16" t="s">
        <v>27340</v>
      </c>
      <c r="G3314" s="16" t="s">
        <v>22537</v>
      </c>
      <c r="H3314" s="16" t="s">
        <v>32666</v>
      </c>
      <c r="I3314" s="16" t="s">
        <v>36288</v>
      </c>
    </row>
    <row r="3315" spans="1:14">
      <c r="A3315" s="16" t="s">
        <v>37566</v>
      </c>
      <c r="B3315" s="52" t="s">
        <v>20446</v>
      </c>
      <c r="C3315" s="16" t="str">
        <f t="shared" si="51"/>
        <v>013 - 078</v>
      </c>
      <c r="D3315" s="52" t="s">
        <v>34487</v>
      </c>
      <c r="E3315" s="52" t="s">
        <v>26240</v>
      </c>
      <c r="F3315" s="16" t="s">
        <v>10426</v>
      </c>
      <c r="G3315" s="16" t="s">
        <v>26239</v>
      </c>
      <c r="H3315" s="16" t="s">
        <v>32666</v>
      </c>
      <c r="I3315" s="16" t="s">
        <v>403</v>
      </c>
      <c r="J3315" s="16" t="s">
        <v>7990</v>
      </c>
    </row>
    <row r="3316" spans="1:14">
      <c r="A3316" s="16" t="s">
        <v>401</v>
      </c>
      <c r="B3316" s="52" t="s">
        <v>10094</v>
      </c>
      <c r="C3316" s="16" t="str">
        <f t="shared" si="51"/>
        <v>097 - 025</v>
      </c>
      <c r="D3316" s="52" t="s">
        <v>34487</v>
      </c>
      <c r="E3316" s="52" t="s">
        <v>26245</v>
      </c>
      <c r="F3316" s="16" t="s">
        <v>402</v>
      </c>
      <c r="G3316" s="16" t="s">
        <v>26244</v>
      </c>
      <c r="H3316" s="16" t="s">
        <v>32666</v>
      </c>
      <c r="I3316" s="16" t="s">
        <v>403</v>
      </c>
    </row>
    <row r="3317" spans="1:14">
      <c r="A3317" s="16" t="s">
        <v>338</v>
      </c>
      <c r="B3317" s="52" t="s">
        <v>1059</v>
      </c>
      <c r="C3317" s="16" t="str">
        <f t="shared" si="51"/>
        <v>016 - 083</v>
      </c>
      <c r="D3317" s="52" t="s">
        <v>36059</v>
      </c>
      <c r="E3317" s="52" t="s">
        <v>10742</v>
      </c>
      <c r="F3317" s="16" t="s">
        <v>29833</v>
      </c>
      <c r="G3317" s="16" t="s">
        <v>10741</v>
      </c>
      <c r="H3317" s="16" t="s">
        <v>32666</v>
      </c>
      <c r="I3317" s="16" t="s">
        <v>339</v>
      </c>
      <c r="J3317" s="16"/>
    </row>
    <row r="3318" spans="1:14">
      <c r="A3318" s="16" t="s">
        <v>14319</v>
      </c>
      <c r="B3318" s="52" t="s">
        <v>7169</v>
      </c>
      <c r="C3318" s="16" t="str">
        <f t="shared" si="51"/>
        <v>018 - 056</v>
      </c>
      <c r="D3318" s="52" t="s">
        <v>36059</v>
      </c>
      <c r="E3318" s="52" t="s">
        <v>35975</v>
      </c>
      <c r="F3318" s="16" t="s">
        <v>14320</v>
      </c>
      <c r="G3318" s="16" t="s">
        <v>35974</v>
      </c>
      <c r="H3318" s="16" t="s">
        <v>32666</v>
      </c>
      <c r="I3318" s="16" t="s">
        <v>14321</v>
      </c>
    </row>
    <row r="3319" spans="1:14">
      <c r="A3319" s="16" t="s">
        <v>28284</v>
      </c>
      <c r="B3319" s="52" t="s">
        <v>6736</v>
      </c>
      <c r="C3319" s="16" t="str">
        <f t="shared" si="51"/>
        <v>006 - 807</v>
      </c>
      <c r="D3319" s="52"/>
      <c r="E3319" s="52" t="s">
        <v>26671</v>
      </c>
      <c r="F3319" s="16"/>
      <c r="G3319" s="16" t="s">
        <v>26670</v>
      </c>
      <c r="H3319" s="16" t="s">
        <v>10732</v>
      </c>
      <c r="I3319" s="16" t="s">
        <v>13336</v>
      </c>
      <c r="J3319" s="16" t="s">
        <v>34487</v>
      </c>
    </row>
    <row r="3320" spans="1:14">
      <c r="A3320" s="16" t="s">
        <v>11738</v>
      </c>
      <c r="B3320" s="52" t="s">
        <v>33162</v>
      </c>
      <c r="C3320" s="16" t="str">
        <f t="shared" si="51"/>
        <v>019 - 844</v>
      </c>
      <c r="D3320" s="52"/>
      <c r="E3320" s="52" t="s">
        <v>23092</v>
      </c>
      <c r="G3320" s="16" t="s">
        <v>23091</v>
      </c>
      <c r="H3320" s="16" t="s">
        <v>32666</v>
      </c>
      <c r="I3320" s="16" t="s">
        <v>11739</v>
      </c>
      <c r="J3320" s="16" t="s">
        <v>34487</v>
      </c>
    </row>
    <row r="3321" spans="1:14">
      <c r="A3321" s="16" t="s">
        <v>11756</v>
      </c>
      <c r="B3321" s="52" t="s">
        <v>17851</v>
      </c>
      <c r="C3321" s="16" t="str">
        <f t="shared" si="51"/>
        <v>021 - 819</v>
      </c>
      <c r="D3321" s="52"/>
      <c r="E3321" s="52" t="s">
        <v>14657</v>
      </c>
      <c r="F3321" s="16"/>
      <c r="G3321" s="16" t="s">
        <v>14656</v>
      </c>
      <c r="H3321" s="16" t="s">
        <v>4778</v>
      </c>
      <c r="I3321" s="16" t="s">
        <v>7433</v>
      </c>
      <c r="J3321" s="16" t="s">
        <v>34487</v>
      </c>
    </row>
    <row r="3322" spans="1:14">
      <c r="A3322" s="16" t="s">
        <v>8142</v>
      </c>
      <c r="B3322" s="52" t="s">
        <v>32399</v>
      </c>
      <c r="C3322" s="16" t="str">
        <f t="shared" si="51"/>
        <v>017 - 834</v>
      </c>
      <c r="D3322" s="52"/>
      <c r="E3322" s="52" t="s">
        <v>22538</v>
      </c>
      <c r="F3322" s="16"/>
      <c r="G3322" s="16" t="s">
        <v>22537</v>
      </c>
      <c r="H3322" s="16" t="s">
        <v>32666</v>
      </c>
      <c r="I3322" s="16" t="s">
        <v>8143</v>
      </c>
      <c r="J3322" s="16" t="s">
        <v>34487</v>
      </c>
    </row>
    <row r="3323" spans="1:14">
      <c r="A3323" s="16" t="s">
        <v>23938</v>
      </c>
      <c r="B3323" s="52" t="s">
        <v>33424</v>
      </c>
      <c r="C3323" s="16" t="str">
        <f t="shared" si="51"/>
        <v>005 - 048</v>
      </c>
      <c r="D3323" s="52" t="s">
        <v>36059</v>
      </c>
      <c r="E3323" s="52" t="s">
        <v>18693</v>
      </c>
      <c r="F3323" s="16" t="s">
        <v>23939</v>
      </c>
      <c r="G3323" s="16" t="s">
        <v>18692</v>
      </c>
      <c r="H3323" s="16" t="s">
        <v>10732</v>
      </c>
      <c r="I3323" s="16" t="s">
        <v>24175</v>
      </c>
      <c r="J3323" s="16"/>
    </row>
    <row r="3324" spans="1:14">
      <c r="A3324" s="16" t="s">
        <v>13014</v>
      </c>
      <c r="B3324" s="52" t="s">
        <v>27267</v>
      </c>
      <c r="C3324" s="16" t="str">
        <f t="shared" si="51"/>
        <v>034 - 802</v>
      </c>
      <c r="D3324" s="52"/>
      <c r="E3324" s="52" t="s">
        <v>23677</v>
      </c>
      <c r="F3324" s="16"/>
      <c r="G3324" s="16" t="s">
        <v>23676</v>
      </c>
      <c r="H3324" s="16" t="s">
        <v>35981</v>
      </c>
      <c r="I3324" s="16" t="s">
        <v>13015</v>
      </c>
      <c r="J3324" s="16" t="s">
        <v>34487</v>
      </c>
    </row>
    <row r="3325" spans="1:14">
      <c r="A3325" s="16" t="s">
        <v>404</v>
      </c>
      <c r="B3325" s="52" t="s">
        <v>17852</v>
      </c>
      <c r="C3325" s="16" t="str">
        <f t="shared" si="51"/>
        <v>021 - 025</v>
      </c>
      <c r="D3325" s="52" t="s">
        <v>34487</v>
      </c>
      <c r="E3325" s="52" t="s">
        <v>14657</v>
      </c>
      <c r="F3325" s="16" t="s">
        <v>9178</v>
      </c>
      <c r="G3325" s="16" t="s">
        <v>14656</v>
      </c>
      <c r="H3325" s="16" t="s">
        <v>4778</v>
      </c>
      <c r="I3325" s="16" t="s">
        <v>405</v>
      </c>
      <c r="J3325" s="16"/>
    </row>
    <row r="3326" spans="1:14">
      <c r="A3326" s="16" t="s">
        <v>19485</v>
      </c>
      <c r="B3326" s="52" t="s">
        <v>19253</v>
      </c>
      <c r="C3326" s="16" t="str">
        <f t="shared" si="51"/>
        <v>025 - 016</v>
      </c>
      <c r="D3326" s="52" t="s">
        <v>34487</v>
      </c>
      <c r="E3326" s="52" t="s">
        <v>36071</v>
      </c>
      <c r="F3326" s="16" t="s">
        <v>19486</v>
      </c>
      <c r="G3326" s="16" t="s">
        <v>36070</v>
      </c>
      <c r="H3326" s="16" t="s">
        <v>32660</v>
      </c>
      <c r="I3326" s="16" t="s">
        <v>19487</v>
      </c>
    </row>
    <row r="3327" spans="1:14">
      <c r="A3327" s="16" t="s">
        <v>34734</v>
      </c>
      <c r="B3327" s="52" t="s">
        <v>36284</v>
      </c>
      <c r="C3327" s="16" t="str">
        <f t="shared" si="51"/>
        <v>067 - 022</v>
      </c>
      <c r="D3327" s="52" t="s">
        <v>34487</v>
      </c>
      <c r="E3327" s="52" t="s">
        <v>34404</v>
      </c>
      <c r="F3327" s="16" t="s">
        <v>23206</v>
      </c>
      <c r="G3327" s="16" t="s">
        <v>34403</v>
      </c>
      <c r="H3327" s="16" t="s">
        <v>15395</v>
      </c>
      <c r="I3327" s="16" t="s">
        <v>23207</v>
      </c>
      <c r="J3327" s="16"/>
      <c r="N3327" t="s">
        <v>30550</v>
      </c>
    </row>
    <row r="3328" spans="1:14">
      <c r="A3328" s="16" t="s">
        <v>4564</v>
      </c>
      <c r="B3328" s="52" t="s">
        <v>35285</v>
      </c>
      <c r="C3328" s="16" t="str">
        <f t="shared" si="51"/>
        <v>051 - 017</v>
      </c>
      <c r="D3328" s="52" t="s">
        <v>34487</v>
      </c>
      <c r="E3328" s="52" t="s">
        <v>31110</v>
      </c>
      <c r="F3328" s="16" t="s">
        <v>4565</v>
      </c>
      <c r="G3328" s="16" t="s">
        <v>31109</v>
      </c>
      <c r="H3328" s="16" t="s">
        <v>30328</v>
      </c>
      <c r="I3328" s="16" t="s">
        <v>4566</v>
      </c>
      <c r="J3328" s="16"/>
    </row>
    <row r="3329" spans="1:10">
      <c r="A3329" s="16" t="s">
        <v>13986</v>
      </c>
      <c r="B3329" s="52" t="s">
        <v>23204</v>
      </c>
      <c r="C3329" s="16" t="str">
        <f t="shared" si="51"/>
        <v>068 - 016</v>
      </c>
      <c r="D3329" s="52" t="s">
        <v>34487</v>
      </c>
      <c r="E3329" s="52" t="s">
        <v>34259</v>
      </c>
      <c r="F3329" s="16" t="s">
        <v>34258</v>
      </c>
      <c r="G3329" s="16" t="s">
        <v>21099</v>
      </c>
      <c r="H3329" s="16" t="s">
        <v>15395</v>
      </c>
      <c r="I3329" s="16" t="s">
        <v>13630</v>
      </c>
    </row>
    <row r="3330" spans="1:10">
      <c r="A3330" s="16" t="s">
        <v>5262</v>
      </c>
      <c r="B3330" s="52" t="s">
        <v>17853</v>
      </c>
      <c r="C3330" s="16" t="str">
        <f t="shared" si="51"/>
        <v>021 - 026</v>
      </c>
      <c r="D3330" s="52" t="s">
        <v>34487</v>
      </c>
      <c r="E3330" s="52" t="s">
        <v>14657</v>
      </c>
      <c r="F3330" s="16" t="s">
        <v>31790</v>
      </c>
      <c r="G3330" s="16" t="s">
        <v>14656</v>
      </c>
      <c r="H3330" s="16" t="s">
        <v>4778</v>
      </c>
      <c r="I3330" s="16" t="s">
        <v>31791</v>
      </c>
      <c r="J3330" s="16"/>
    </row>
    <row r="3331" spans="1:10">
      <c r="A3331" s="16" t="s">
        <v>2826</v>
      </c>
      <c r="B3331" s="52" t="s">
        <v>32177</v>
      </c>
      <c r="C3331" s="16" t="str">
        <f t="shared" si="51"/>
        <v>021 - 820</v>
      </c>
      <c r="D3331" s="52"/>
      <c r="E3331" s="52" t="s">
        <v>14657</v>
      </c>
      <c r="F3331" s="16"/>
      <c r="G3331" s="16" t="s">
        <v>14656</v>
      </c>
      <c r="H3331" s="16" t="s">
        <v>4778</v>
      </c>
      <c r="I3331" s="16" t="s">
        <v>2827</v>
      </c>
      <c r="J3331" s="16" t="s">
        <v>34487</v>
      </c>
    </row>
    <row r="3332" spans="1:10">
      <c r="A3332" s="16" t="s">
        <v>5752</v>
      </c>
      <c r="B3332" s="52" t="s">
        <v>7170</v>
      </c>
      <c r="C3332" s="16" t="str">
        <f t="shared" ref="C3332:C3395" si="52">MID(A3332,1,3) &amp;" - " &amp;MID(A3332,4,3)</f>
        <v>018 - 057</v>
      </c>
      <c r="D3332" s="52" t="s">
        <v>36059</v>
      </c>
      <c r="E3332" s="52" t="s">
        <v>35975</v>
      </c>
      <c r="F3332" s="16" t="s">
        <v>16332</v>
      </c>
      <c r="G3332" s="16" t="s">
        <v>35974</v>
      </c>
      <c r="H3332" s="16" t="s">
        <v>32666</v>
      </c>
      <c r="I3332" s="16" t="s">
        <v>5753</v>
      </c>
      <c r="J3332" s="16"/>
    </row>
    <row r="3333" spans="1:10">
      <c r="A3333" s="16" t="s">
        <v>27584</v>
      </c>
      <c r="B3333" s="52" t="s">
        <v>32400</v>
      </c>
      <c r="C3333" s="16" t="str">
        <f t="shared" si="52"/>
        <v>017 - 064</v>
      </c>
      <c r="D3333" s="52" t="s">
        <v>36059</v>
      </c>
      <c r="E3333" s="52" t="s">
        <v>22538</v>
      </c>
      <c r="F3333" s="16" t="s">
        <v>26230</v>
      </c>
      <c r="G3333" s="16" t="s">
        <v>22537</v>
      </c>
      <c r="H3333" s="16" t="s">
        <v>32666</v>
      </c>
      <c r="I3333" s="16" t="s">
        <v>27585</v>
      </c>
    </row>
    <row r="3334" spans="1:10">
      <c r="A3334" s="16" t="s">
        <v>18786</v>
      </c>
      <c r="B3334" s="52" t="s">
        <v>32178</v>
      </c>
      <c r="C3334" s="16" t="str">
        <f t="shared" si="52"/>
        <v>021 - 821</v>
      </c>
      <c r="D3334" s="52"/>
      <c r="E3334" s="52" t="s">
        <v>14657</v>
      </c>
      <c r="F3334" s="16"/>
      <c r="G3334" s="16" t="s">
        <v>14656</v>
      </c>
      <c r="H3334" s="16" t="s">
        <v>4778</v>
      </c>
      <c r="I3334" s="16" t="s">
        <v>18787</v>
      </c>
      <c r="J3334" s="16" t="s">
        <v>34487</v>
      </c>
    </row>
    <row r="3335" spans="1:10">
      <c r="A3335" s="16" t="s">
        <v>4842</v>
      </c>
      <c r="B3335" s="52" t="s">
        <v>6548</v>
      </c>
      <c r="C3335" s="16" t="str">
        <f t="shared" si="52"/>
        <v>031 - 803</v>
      </c>
      <c r="D3335" s="52"/>
      <c r="E3335" s="52" t="s">
        <v>7531</v>
      </c>
      <c r="F3335" s="16"/>
      <c r="G3335" s="16" t="s">
        <v>7530</v>
      </c>
      <c r="H3335" s="16" t="s">
        <v>30334</v>
      </c>
      <c r="I3335" s="16" t="s">
        <v>4843</v>
      </c>
      <c r="J3335" s="16" t="s">
        <v>34487</v>
      </c>
    </row>
    <row r="3336" spans="1:10">
      <c r="A3336" s="16" t="s">
        <v>5483</v>
      </c>
      <c r="B3336" s="52" t="s">
        <v>13820</v>
      </c>
      <c r="C3336" s="16" t="str">
        <f t="shared" si="52"/>
        <v>030 - 031</v>
      </c>
      <c r="D3336" s="52" t="s">
        <v>36059</v>
      </c>
      <c r="E3336" s="52" t="s">
        <v>35970</v>
      </c>
      <c r="F3336" s="16" t="s">
        <v>9784</v>
      </c>
      <c r="G3336" s="16" t="s">
        <v>35969</v>
      </c>
      <c r="H3336" s="16" t="s">
        <v>30334</v>
      </c>
      <c r="I3336" s="16" t="s">
        <v>5484</v>
      </c>
      <c r="J3336" s="16"/>
    </row>
    <row r="3337" spans="1:10">
      <c r="A3337" s="16" t="s">
        <v>7264</v>
      </c>
      <c r="B3337" s="52" t="s">
        <v>24970</v>
      </c>
      <c r="C3337" s="16" t="str">
        <f t="shared" si="52"/>
        <v>078 - 045</v>
      </c>
      <c r="D3337" s="52" t="s">
        <v>36059</v>
      </c>
      <c r="E3337" s="52" t="s">
        <v>1697</v>
      </c>
      <c r="F3337" s="16" t="s">
        <v>7265</v>
      </c>
      <c r="G3337" s="16" t="s">
        <v>1696</v>
      </c>
      <c r="H3337" s="16" t="s">
        <v>4772</v>
      </c>
      <c r="I3337" s="16" t="s">
        <v>7266</v>
      </c>
      <c r="J3337" s="16"/>
    </row>
    <row r="3338" spans="1:10">
      <c r="A3338" s="16" t="s">
        <v>37385</v>
      </c>
      <c r="B3338" s="52" t="s">
        <v>2336</v>
      </c>
      <c r="C3338" s="16" t="str">
        <f t="shared" si="52"/>
        <v>008 - 023</v>
      </c>
      <c r="D3338" s="52" t="s">
        <v>34487</v>
      </c>
      <c r="E3338" s="52" t="s">
        <v>16664</v>
      </c>
      <c r="F3338" s="16" t="s">
        <v>37386</v>
      </c>
      <c r="G3338" s="16" t="s">
        <v>16663</v>
      </c>
      <c r="H3338" s="16" t="s">
        <v>34573</v>
      </c>
      <c r="I3338" s="16" t="s">
        <v>37387</v>
      </c>
      <c r="J3338" s="16"/>
    </row>
    <row r="3339" spans="1:10">
      <c r="A3339" s="16" t="s">
        <v>36766</v>
      </c>
      <c r="B3339" s="52" t="s">
        <v>17152</v>
      </c>
      <c r="C3339" s="16" t="str">
        <f t="shared" si="52"/>
        <v>014 - 024</v>
      </c>
      <c r="D3339" s="52" t="s">
        <v>34487</v>
      </c>
      <c r="E3339" s="52" t="s">
        <v>31453</v>
      </c>
      <c r="F3339" s="16" t="s">
        <v>36767</v>
      </c>
      <c r="G3339" s="16" t="s">
        <v>31452</v>
      </c>
      <c r="H3339" s="16" t="s">
        <v>32666</v>
      </c>
      <c r="I3339" s="16" t="s">
        <v>36768</v>
      </c>
    </row>
    <row r="3340" spans="1:10">
      <c r="A3340" s="16" t="s">
        <v>25337</v>
      </c>
      <c r="B3340" s="52" t="s">
        <v>4388</v>
      </c>
      <c r="C3340" s="16" t="str">
        <f t="shared" si="52"/>
        <v>080 - 030</v>
      </c>
      <c r="D3340" s="52" t="s">
        <v>34487</v>
      </c>
      <c r="E3340" s="52" t="s">
        <v>1692</v>
      </c>
      <c r="F3340" s="16" t="s">
        <v>19361</v>
      </c>
      <c r="G3340" s="16" t="s">
        <v>1691</v>
      </c>
      <c r="H3340" s="16" t="s">
        <v>4772</v>
      </c>
      <c r="I3340" s="16" t="s">
        <v>25338</v>
      </c>
    </row>
    <row r="3341" spans="1:10">
      <c r="A3341" s="16" t="s">
        <v>26226</v>
      </c>
      <c r="B3341" s="52" t="s">
        <v>22180</v>
      </c>
      <c r="C3341" s="16" t="str">
        <f t="shared" si="52"/>
        <v>032 - 704</v>
      </c>
      <c r="D3341" s="52"/>
      <c r="E3341" s="52" t="s">
        <v>30333</v>
      </c>
      <c r="F3341" s="16"/>
      <c r="G3341" s="16" t="s">
        <v>30332</v>
      </c>
      <c r="H3341" s="16" t="s">
        <v>30334</v>
      </c>
      <c r="I3341" s="16" t="s">
        <v>26227</v>
      </c>
      <c r="J3341" s="16" t="s">
        <v>34487</v>
      </c>
    </row>
    <row r="3342" spans="1:10">
      <c r="A3342" s="16" t="s">
        <v>16134</v>
      </c>
      <c r="B3342" s="52" t="s">
        <v>24148</v>
      </c>
      <c r="C3342" s="16" t="str">
        <f t="shared" si="52"/>
        <v>004 - 074</v>
      </c>
      <c r="D3342" s="52" t="s">
        <v>36059</v>
      </c>
      <c r="E3342" s="52" t="s">
        <v>10758</v>
      </c>
      <c r="F3342" s="16" t="s">
        <v>16135</v>
      </c>
      <c r="G3342" s="16" t="s">
        <v>10757</v>
      </c>
      <c r="H3342" s="16" t="s">
        <v>10732</v>
      </c>
      <c r="I3342" s="16" t="s">
        <v>16136</v>
      </c>
    </row>
    <row r="3343" spans="1:10">
      <c r="A3343" s="16" t="s">
        <v>15117</v>
      </c>
      <c r="B3343" s="52" t="s">
        <v>16175</v>
      </c>
      <c r="C3343" s="16" t="str">
        <f t="shared" si="52"/>
        <v>001 - 095</v>
      </c>
      <c r="D3343" s="52" t="s">
        <v>36059</v>
      </c>
      <c r="E3343" s="52" t="s">
        <v>37671</v>
      </c>
      <c r="F3343" s="16" t="s">
        <v>772</v>
      </c>
      <c r="G3343" s="16" t="s">
        <v>37670</v>
      </c>
      <c r="H3343" s="16" t="s">
        <v>10732</v>
      </c>
      <c r="I3343" s="16" t="s">
        <v>15118</v>
      </c>
    </row>
    <row r="3344" spans="1:10">
      <c r="A3344" s="16" t="s">
        <v>12869</v>
      </c>
      <c r="B3344" s="52" t="s">
        <v>36498</v>
      </c>
      <c r="C3344" s="16" t="str">
        <f t="shared" si="52"/>
        <v>096 - 020</v>
      </c>
      <c r="D3344" s="52" t="s">
        <v>34487</v>
      </c>
      <c r="E3344" s="52" t="s">
        <v>14652</v>
      </c>
      <c r="F3344" s="16" t="s">
        <v>19390</v>
      </c>
      <c r="G3344" s="16" t="s">
        <v>14651</v>
      </c>
      <c r="H3344" s="16" t="s">
        <v>10732</v>
      </c>
      <c r="I3344" s="16" t="s">
        <v>19391</v>
      </c>
    </row>
    <row r="3345" spans="1:10">
      <c r="A3345" s="16" t="s">
        <v>25250</v>
      </c>
      <c r="B3345" s="52" t="s">
        <v>9302</v>
      </c>
      <c r="C3345" s="16" t="str">
        <f t="shared" si="52"/>
        <v>002 - 046</v>
      </c>
      <c r="D3345" s="52" t="s">
        <v>34487</v>
      </c>
      <c r="E3345" s="52" t="s">
        <v>36066</v>
      </c>
      <c r="F3345" s="16" t="s">
        <v>25251</v>
      </c>
      <c r="G3345" s="16" t="s">
        <v>20457</v>
      </c>
      <c r="H3345" s="16" t="s">
        <v>10732</v>
      </c>
      <c r="I3345" s="16" t="s">
        <v>19391</v>
      </c>
      <c r="J3345" s="16" t="s">
        <v>7990</v>
      </c>
    </row>
    <row r="3346" spans="1:10">
      <c r="A3346" s="16" t="s">
        <v>29120</v>
      </c>
      <c r="B3346" s="52" t="s">
        <v>18267</v>
      </c>
      <c r="C3346" s="16" t="str">
        <f t="shared" si="52"/>
        <v>009 - 026</v>
      </c>
      <c r="D3346" s="52" t="s">
        <v>34487</v>
      </c>
      <c r="E3346" s="52" t="s">
        <v>26840</v>
      </c>
      <c r="F3346" s="16" t="s">
        <v>18289</v>
      </c>
      <c r="G3346" s="16" t="s">
        <v>26839</v>
      </c>
      <c r="H3346" s="16" t="s">
        <v>34573</v>
      </c>
      <c r="I3346" s="16" t="s">
        <v>18290</v>
      </c>
      <c r="J3346" s="16"/>
    </row>
    <row r="3347" spans="1:10">
      <c r="A3347" s="16" t="s">
        <v>14348</v>
      </c>
      <c r="B3347" s="52" t="s">
        <v>6593</v>
      </c>
      <c r="C3347" s="16" t="str">
        <f t="shared" si="52"/>
        <v>044 - 016</v>
      </c>
      <c r="D3347" s="52" t="s">
        <v>36059</v>
      </c>
      <c r="E3347" s="52" t="s">
        <v>27373</v>
      </c>
      <c r="F3347" s="16" t="s">
        <v>35660</v>
      </c>
      <c r="G3347" s="16" t="s">
        <v>27372</v>
      </c>
      <c r="H3347" s="16" t="s">
        <v>20397</v>
      </c>
      <c r="I3347" s="16" t="s">
        <v>14481</v>
      </c>
    </row>
    <row r="3348" spans="1:10">
      <c r="A3348" s="16" t="s">
        <v>17327</v>
      </c>
      <c r="B3348" s="52" t="s">
        <v>9303</v>
      </c>
      <c r="C3348" s="16" t="str">
        <f t="shared" si="52"/>
        <v>002 - 811</v>
      </c>
      <c r="D3348" s="52"/>
      <c r="E3348" s="52" t="s">
        <v>36066</v>
      </c>
      <c r="F3348" s="16"/>
      <c r="G3348" s="16" t="s">
        <v>20457</v>
      </c>
      <c r="H3348" s="16" t="s">
        <v>10732</v>
      </c>
      <c r="I3348" s="16" t="s">
        <v>17328</v>
      </c>
      <c r="J3348" s="16" t="s">
        <v>34487</v>
      </c>
    </row>
    <row r="3349" spans="1:10">
      <c r="A3349" s="16" t="s">
        <v>5200</v>
      </c>
      <c r="B3349" s="52" t="s">
        <v>32401</v>
      </c>
      <c r="C3349" s="16" t="str">
        <f t="shared" si="52"/>
        <v>017 - 835</v>
      </c>
      <c r="D3349" s="52"/>
      <c r="E3349" s="52" t="s">
        <v>22538</v>
      </c>
      <c r="F3349" s="16"/>
      <c r="G3349" s="16" t="s">
        <v>22537</v>
      </c>
      <c r="H3349" s="16" t="s">
        <v>32666</v>
      </c>
      <c r="I3349" s="16" t="s">
        <v>5201</v>
      </c>
      <c r="J3349" s="16" t="s">
        <v>34487</v>
      </c>
    </row>
    <row r="3350" spans="1:10">
      <c r="A3350" s="16" t="s">
        <v>22897</v>
      </c>
      <c r="B3350" s="52" t="s">
        <v>5032</v>
      </c>
      <c r="C3350" s="16" t="str">
        <f t="shared" si="52"/>
        <v>003 - 053</v>
      </c>
      <c r="D3350" s="52" t="s">
        <v>34487</v>
      </c>
      <c r="E3350" s="52" t="s">
        <v>3328</v>
      </c>
      <c r="F3350" s="16" t="s">
        <v>22898</v>
      </c>
      <c r="G3350" s="16" t="s">
        <v>10731</v>
      </c>
      <c r="H3350" s="16" t="s">
        <v>10732</v>
      </c>
      <c r="I3350" s="16" t="s">
        <v>37390</v>
      </c>
      <c r="J3350" s="16" t="s">
        <v>7990</v>
      </c>
    </row>
    <row r="3351" spans="1:10">
      <c r="A3351" s="16" t="s">
        <v>37388</v>
      </c>
      <c r="B3351" s="52" t="s">
        <v>13344</v>
      </c>
      <c r="C3351" s="16" t="str">
        <f t="shared" si="52"/>
        <v>103 - 023</v>
      </c>
      <c r="D3351" s="52" t="s">
        <v>34487</v>
      </c>
      <c r="E3351" s="52" t="s">
        <v>14668</v>
      </c>
      <c r="F3351" s="16" t="s">
        <v>37389</v>
      </c>
      <c r="G3351" s="16" t="s">
        <v>14667</v>
      </c>
      <c r="H3351" s="16" t="s">
        <v>10732</v>
      </c>
      <c r="I3351" s="16" t="s">
        <v>37390</v>
      </c>
    </row>
    <row r="3352" spans="1:10">
      <c r="A3352" s="16" t="s">
        <v>5492</v>
      </c>
      <c r="B3352" s="52" t="s">
        <v>24779</v>
      </c>
      <c r="C3352" s="16" t="str">
        <f t="shared" si="52"/>
        <v>090 - 027</v>
      </c>
      <c r="D3352" s="52" t="s">
        <v>34487</v>
      </c>
      <c r="E3352" s="52" t="s">
        <v>33520</v>
      </c>
      <c r="F3352" s="16" t="s">
        <v>453</v>
      </c>
      <c r="G3352" s="16" t="s">
        <v>33519</v>
      </c>
      <c r="H3352" s="16" t="s">
        <v>33521</v>
      </c>
      <c r="I3352" s="16" t="s">
        <v>5493</v>
      </c>
      <c r="J3352" s="16"/>
    </row>
    <row r="3353" spans="1:10">
      <c r="A3353" s="16" t="s">
        <v>5896</v>
      </c>
      <c r="B3353" s="52" t="s">
        <v>33425</v>
      </c>
      <c r="C3353" s="16" t="str">
        <f t="shared" si="52"/>
        <v>005 - 049</v>
      </c>
      <c r="D3353" s="52" t="s">
        <v>36059</v>
      </c>
      <c r="E3353" s="52" t="s">
        <v>18693</v>
      </c>
      <c r="F3353" s="16" t="s">
        <v>784</v>
      </c>
      <c r="G3353" s="16" t="s">
        <v>18692</v>
      </c>
      <c r="H3353" s="16" t="s">
        <v>10732</v>
      </c>
      <c r="I3353" s="16" t="s">
        <v>5897</v>
      </c>
    </row>
    <row r="3354" spans="1:10">
      <c r="A3354" s="16" t="s">
        <v>14280</v>
      </c>
      <c r="B3354" s="52" t="s">
        <v>35199</v>
      </c>
      <c r="C3354" s="16" t="str">
        <f t="shared" si="52"/>
        <v>015 - 867</v>
      </c>
      <c r="D3354" s="52"/>
      <c r="E3354" s="52" t="s">
        <v>32665</v>
      </c>
      <c r="F3354" s="16"/>
      <c r="G3354" s="16" t="s">
        <v>32664</v>
      </c>
      <c r="H3354" s="16" t="s">
        <v>32666</v>
      </c>
      <c r="I3354" s="16" t="s">
        <v>14281</v>
      </c>
      <c r="J3354" s="16" t="s">
        <v>34487</v>
      </c>
    </row>
    <row r="3355" spans="1:10">
      <c r="A3355" s="16" t="s">
        <v>18281</v>
      </c>
      <c r="B3355" s="52" t="s">
        <v>11792</v>
      </c>
      <c r="C3355" s="16" t="str">
        <f t="shared" si="52"/>
        <v>I99 - 272</v>
      </c>
      <c r="D3355" s="52"/>
      <c r="E3355" s="52" t="s">
        <v>10726</v>
      </c>
      <c r="F3355" s="16"/>
      <c r="G3355" s="16" t="s">
        <v>10725</v>
      </c>
      <c r="H3355" s="16" t="s">
        <v>10727</v>
      </c>
      <c r="I3355" s="16" t="s">
        <v>25474</v>
      </c>
    </row>
    <row r="3356" spans="1:10">
      <c r="A3356" s="16" t="s">
        <v>9704</v>
      </c>
      <c r="B3356" s="52" t="s">
        <v>32558</v>
      </c>
      <c r="C3356" s="16" t="str">
        <f t="shared" si="52"/>
        <v>S99 - 215</v>
      </c>
      <c r="D3356" s="52"/>
      <c r="E3356" s="52" t="s">
        <v>15509</v>
      </c>
      <c r="F3356" s="16"/>
      <c r="G3356" s="16" t="s">
        <v>10725</v>
      </c>
      <c r="H3356" s="16" t="s">
        <v>10727</v>
      </c>
      <c r="I3356" s="16" t="s">
        <v>4989</v>
      </c>
    </row>
    <row r="3357" spans="1:10">
      <c r="A3357" s="16" t="s">
        <v>13619</v>
      </c>
      <c r="B3357" s="52" t="s">
        <v>20574</v>
      </c>
      <c r="C3357" s="16" t="str">
        <f t="shared" si="52"/>
        <v>018 - 058</v>
      </c>
      <c r="D3357" s="52" t="s">
        <v>36059</v>
      </c>
      <c r="E3357" s="52" t="s">
        <v>35975</v>
      </c>
      <c r="F3357" s="16" t="s">
        <v>34298</v>
      </c>
      <c r="G3357" s="16" t="s">
        <v>35974</v>
      </c>
      <c r="H3357" s="16" t="s">
        <v>32666</v>
      </c>
      <c r="I3357" s="16" t="s">
        <v>13620</v>
      </c>
      <c r="J3357" s="16"/>
    </row>
    <row r="3358" spans="1:10">
      <c r="A3358" s="16" t="s">
        <v>23311</v>
      </c>
      <c r="B3358" s="52" t="s">
        <v>15078</v>
      </c>
      <c r="C3358" s="16" t="str">
        <f t="shared" si="52"/>
        <v>016 - 084</v>
      </c>
      <c r="D3358" s="52" t="s">
        <v>36059</v>
      </c>
      <c r="E3358" s="52" t="s">
        <v>10742</v>
      </c>
      <c r="F3358" s="16" t="s">
        <v>10740</v>
      </c>
      <c r="G3358" s="16" t="s">
        <v>10741</v>
      </c>
      <c r="H3358" s="16" t="s">
        <v>32666</v>
      </c>
      <c r="I3358" s="16" t="s">
        <v>23312</v>
      </c>
    </row>
    <row r="3359" spans="1:10">
      <c r="A3359" s="16" t="s">
        <v>32763</v>
      </c>
      <c r="B3359" s="52" t="s">
        <v>8177</v>
      </c>
      <c r="C3359" s="16" t="str">
        <f t="shared" si="52"/>
        <v>029 - 018</v>
      </c>
      <c r="D3359" s="52" t="s">
        <v>34487</v>
      </c>
      <c r="E3359" s="52" t="s">
        <v>25917</v>
      </c>
      <c r="F3359" s="16" t="s">
        <v>32764</v>
      </c>
      <c r="G3359" s="16" t="s">
        <v>25916</v>
      </c>
      <c r="H3359" s="16" t="s">
        <v>32660</v>
      </c>
      <c r="I3359" s="16" t="s">
        <v>32765</v>
      </c>
    </row>
    <row r="3360" spans="1:10">
      <c r="A3360" s="16" t="s">
        <v>4661</v>
      </c>
      <c r="B3360" s="52" t="s">
        <v>15079</v>
      </c>
      <c r="C3360" s="16" t="str">
        <f t="shared" si="52"/>
        <v>016 - 247</v>
      </c>
      <c r="D3360" s="52" t="s">
        <v>34487</v>
      </c>
      <c r="E3360" s="52" t="s">
        <v>10742</v>
      </c>
      <c r="F3360" s="16" t="s">
        <v>36714</v>
      </c>
      <c r="G3360" s="16" t="s">
        <v>10741</v>
      </c>
      <c r="H3360" s="16" t="s">
        <v>32666</v>
      </c>
      <c r="I3360" s="16" t="s">
        <v>4662</v>
      </c>
    </row>
    <row r="3361" spans="1:10">
      <c r="A3361" s="16" t="s">
        <v>17698</v>
      </c>
      <c r="B3361" s="52" t="s">
        <v>2337</v>
      </c>
      <c r="C3361" s="16" t="str">
        <f t="shared" si="52"/>
        <v>008 - 814</v>
      </c>
      <c r="D3361" s="52"/>
      <c r="E3361" s="52" t="s">
        <v>16664</v>
      </c>
      <c r="F3361" s="16"/>
      <c r="G3361" s="16" t="s">
        <v>16663</v>
      </c>
      <c r="H3361" s="16" t="s">
        <v>34573</v>
      </c>
      <c r="I3361" s="16" t="s">
        <v>17699</v>
      </c>
      <c r="J3361" s="16" t="s">
        <v>34487</v>
      </c>
    </row>
    <row r="3362" spans="1:10">
      <c r="A3362" s="16" t="s">
        <v>27112</v>
      </c>
      <c r="B3362" s="52" t="s">
        <v>9893</v>
      </c>
      <c r="C3362" s="16" t="str">
        <f t="shared" si="52"/>
        <v>013 - 079</v>
      </c>
      <c r="D3362" s="52" t="s">
        <v>36059</v>
      </c>
      <c r="E3362" s="52" t="s">
        <v>26240</v>
      </c>
      <c r="F3362" s="16" t="s">
        <v>27113</v>
      </c>
      <c r="G3362" s="16" t="s">
        <v>26239</v>
      </c>
      <c r="H3362" s="16" t="s">
        <v>32666</v>
      </c>
      <c r="I3362" s="16" t="s">
        <v>2855</v>
      </c>
      <c r="J3362" s="16" t="s">
        <v>7990</v>
      </c>
    </row>
    <row r="3363" spans="1:10">
      <c r="A3363" s="16" t="s">
        <v>2853</v>
      </c>
      <c r="B3363" s="52" t="s">
        <v>10095</v>
      </c>
      <c r="C3363" s="16" t="str">
        <f t="shared" si="52"/>
        <v>097 - 026</v>
      </c>
      <c r="D3363" s="52" t="s">
        <v>36059</v>
      </c>
      <c r="E3363" s="52" t="s">
        <v>26245</v>
      </c>
      <c r="F3363" s="16" t="s">
        <v>2854</v>
      </c>
      <c r="G3363" s="16" t="s">
        <v>26244</v>
      </c>
      <c r="H3363" s="16" t="s">
        <v>32666</v>
      </c>
      <c r="I3363" s="16" t="s">
        <v>2855</v>
      </c>
      <c r="J3363" s="16"/>
    </row>
    <row r="3364" spans="1:10">
      <c r="A3364" s="16" t="s">
        <v>285</v>
      </c>
      <c r="B3364" s="52" t="s">
        <v>33163</v>
      </c>
      <c r="C3364" s="16" t="str">
        <f t="shared" si="52"/>
        <v>019 - 845</v>
      </c>
      <c r="D3364" s="52"/>
      <c r="E3364" s="52" t="s">
        <v>23092</v>
      </c>
      <c r="F3364" s="16"/>
      <c r="G3364" s="16" t="s">
        <v>23091</v>
      </c>
      <c r="H3364" s="16" t="s">
        <v>32666</v>
      </c>
      <c r="I3364" s="16" t="s">
        <v>5443</v>
      </c>
      <c r="J3364" s="16" t="s">
        <v>34487</v>
      </c>
    </row>
    <row r="3365" spans="1:10">
      <c r="A3365" s="16" t="s">
        <v>16784</v>
      </c>
      <c r="B3365" s="52" t="s">
        <v>15080</v>
      </c>
      <c r="C3365" s="16" t="str">
        <f t="shared" si="52"/>
        <v>016 - 085</v>
      </c>
      <c r="D3365" s="52" t="s">
        <v>34487</v>
      </c>
      <c r="E3365" s="52" t="s">
        <v>10742</v>
      </c>
      <c r="F3365" s="16" t="s">
        <v>10412</v>
      </c>
      <c r="G3365" s="16" t="s">
        <v>10741</v>
      </c>
      <c r="H3365" s="16" t="s">
        <v>32666</v>
      </c>
      <c r="I3365" s="16" t="s">
        <v>16785</v>
      </c>
    </row>
    <row r="3366" spans="1:10">
      <c r="A3366" s="16" t="s">
        <v>37343</v>
      </c>
      <c r="B3366" s="52" t="s">
        <v>23013</v>
      </c>
      <c r="C3366" s="16" t="str">
        <f t="shared" si="52"/>
        <v>006 - 062</v>
      </c>
      <c r="D3366" s="52" t="s">
        <v>34487</v>
      </c>
      <c r="E3366" s="52" t="s">
        <v>26671</v>
      </c>
      <c r="F3366" s="16" t="s">
        <v>18688</v>
      </c>
      <c r="G3366" s="16" t="s">
        <v>26670</v>
      </c>
      <c r="H3366" s="16" t="s">
        <v>10732</v>
      </c>
      <c r="I3366" s="16" t="s">
        <v>37344</v>
      </c>
    </row>
    <row r="3367" spans="1:10">
      <c r="A3367" s="16" t="s">
        <v>12661</v>
      </c>
      <c r="B3367" s="52" t="s">
        <v>15081</v>
      </c>
      <c r="C3367" s="16" t="str">
        <f t="shared" si="52"/>
        <v>016 - 086</v>
      </c>
      <c r="D3367" s="52" t="s">
        <v>34487</v>
      </c>
      <c r="E3367" s="52" t="s">
        <v>10742</v>
      </c>
      <c r="F3367" s="16" t="s">
        <v>12662</v>
      </c>
      <c r="G3367" s="16" t="s">
        <v>10741</v>
      </c>
      <c r="H3367" s="16" t="s">
        <v>32666</v>
      </c>
      <c r="I3367" s="16" t="s">
        <v>12663</v>
      </c>
    </row>
    <row r="3368" spans="1:10">
      <c r="A3368" s="16" t="s">
        <v>20086</v>
      </c>
      <c r="B3368" s="52" t="s">
        <v>24468</v>
      </c>
      <c r="C3368" s="16" t="str">
        <f t="shared" si="52"/>
        <v>024 - 035</v>
      </c>
      <c r="D3368" s="52" t="s">
        <v>36059</v>
      </c>
      <c r="E3368" s="52" t="s">
        <v>26794</v>
      </c>
      <c r="F3368" s="16" t="s">
        <v>6605</v>
      </c>
      <c r="G3368" s="16" t="s">
        <v>26793</v>
      </c>
      <c r="H3368" s="16" t="s">
        <v>32660</v>
      </c>
      <c r="I3368" s="16" t="s">
        <v>20087</v>
      </c>
    </row>
    <row r="3369" spans="1:10">
      <c r="A3369" s="16" t="s">
        <v>19467</v>
      </c>
      <c r="B3369" s="52" t="s">
        <v>9014</v>
      </c>
      <c r="C3369" s="16" t="str">
        <f t="shared" si="52"/>
        <v>054 - 016</v>
      </c>
      <c r="D3369" s="52" t="s">
        <v>34487</v>
      </c>
      <c r="E3369" s="52" t="s">
        <v>30442</v>
      </c>
      <c r="F3369" s="16" t="s">
        <v>6497</v>
      </c>
      <c r="G3369" s="16" t="s">
        <v>30441</v>
      </c>
      <c r="H3369" s="16" t="s">
        <v>1269</v>
      </c>
      <c r="I3369" s="16" t="s">
        <v>6498</v>
      </c>
    </row>
    <row r="3370" spans="1:10">
      <c r="A3370" s="16" t="s">
        <v>5603</v>
      </c>
      <c r="B3370" s="52" t="s">
        <v>11776</v>
      </c>
      <c r="C3370" s="16" t="str">
        <f t="shared" si="52"/>
        <v>002 - 047</v>
      </c>
      <c r="D3370" s="52" t="s">
        <v>36059</v>
      </c>
      <c r="E3370" s="52" t="s">
        <v>36066</v>
      </c>
      <c r="F3370" s="16" t="s">
        <v>5604</v>
      </c>
      <c r="G3370" s="16" t="s">
        <v>20457</v>
      </c>
      <c r="H3370" s="16" t="s">
        <v>10732</v>
      </c>
      <c r="I3370" s="16" t="s">
        <v>5605</v>
      </c>
      <c r="J3370" s="16"/>
    </row>
    <row r="3371" spans="1:10">
      <c r="A3371" s="16" t="s">
        <v>10332</v>
      </c>
      <c r="B3371" s="52" t="s">
        <v>2338</v>
      </c>
      <c r="C3371" s="16" t="str">
        <f t="shared" si="52"/>
        <v>008 - 024</v>
      </c>
      <c r="D3371" s="52" t="s">
        <v>36059</v>
      </c>
      <c r="E3371" s="52" t="s">
        <v>16664</v>
      </c>
      <c r="F3371" s="16" t="s">
        <v>23403</v>
      </c>
      <c r="G3371" s="16" t="s">
        <v>16663</v>
      </c>
      <c r="H3371" s="16" t="s">
        <v>34573</v>
      </c>
      <c r="I3371" s="16" t="s">
        <v>10333</v>
      </c>
      <c r="J3371" s="16"/>
    </row>
    <row r="3372" spans="1:10">
      <c r="A3372" s="16" t="s">
        <v>36357</v>
      </c>
      <c r="B3372" s="52" t="s">
        <v>32559</v>
      </c>
      <c r="C3372" s="16" t="str">
        <f t="shared" si="52"/>
        <v>I99 - 436</v>
      </c>
      <c r="D3372" s="52"/>
      <c r="E3372" s="52" t="s">
        <v>10726</v>
      </c>
      <c r="F3372" s="16"/>
      <c r="G3372" s="16" t="s">
        <v>10725</v>
      </c>
      <c r="H3372" s="16" t="s">
        <v>10727</v>
      </c>
      <c r="I3372" s="16" t="s">
        <v>33095</v>
      </c>
    </row>
    <row r="3373" spans="1:10">
      <c r="A3373" s="16" t="s">
        <v>33223</v>
      </c>
      <c r="B3373" s="52" t="s">
        <v>4460</v>
      </c>
      <c r="C3373" s="16" t="str">
        <f t="shared" si="52"/>
        <v>022 - 831</v>
      </c>
      <c r="D3373" s="52"/>
      <c r="E3373" s="52" t="s">
        <v>4777</v>
      </c>
      <c r="F3373" s="16"/>
      <c r="G3373" s="16" t="s">
        <v>4776</v>
      </c>
      <c r="H3373" s="16" t="s">
        <v>4778</v>
      </c>
      <c r="I3373" s="16" t="s">
        <v>33224</v>
      </c>
      <c r="J3373" s="16" t="s">
        <v>34487</v>
      </c>
    </row>
    <row r="3374" spans="1:10">
      <c r="A3374" s="16" t="s">
        <v>5538</v>
      </c>
      <c r="B3374" s="52" t="s">
        <v>901</v>
      </c>
      <c r="C3374" s="16" t="str">
        <f t="shared" si="52"/>
        <v>023 - 030</v>
      </c>
      <c r="D3374" s="52" t="s">
        <v>34487</v>
      </c>
      <c r="E3374" s="52" t="s">
        <v>380</v>
      </c>
      <c r="F3374" s="16" t="s">
        <v>19155</v>
      </c>
      <c r="G3374" s="16" t="s">
        <v>379</v>
      </c>
      <c r="H3374" s="16" t="s">
        <v>32660</v>
      </c>
      <c r="I3374" s="16" t="s">
        <v>5539</v>
      </c>
    </row>
    <row r="3375" spans="1:10">
      <c r="A3375" s="16" t="s">
        <v>13433</v>
      </c>
      <c r="B3375" s="52" t="s">
        <v>22398</v>
      </c>
      <c r="C3375" s="16" t="str">
        <f t="shared" si="52"/>
        <v>005 - 050</v>
      </c>
      <c r="D3375" s="52" t="s">
        <v>36059</v>
      </c>
      <c r="E3375" s="52" t="s">
        <v>18693</v>
      </c>
      <c r="F3375" s="16" t="s">
        <v>13434</v>
      </c>
      <c r="G3375" s="16" t="s">
        <v>18692</v>
      </c>
      <c r="H3375" s="16" t="s">
        <v>10732</v>
      </c>
      <c r="I3375" s="16" t="s">
        <v>13435</v>
      </c>
    </row>
    <row r="3376" spans="1:10">
      <c r="A3376" s="16" t="s">
        <v>33466</v>
      </c>
      <c r="B3376" s="52" t="s">
        <v>24149</v>
      </c>
      <c r="C3376" s="16" t="str">
        <f t="shared" si="52"/>
        <v>004 - 075</v>
      </c>
      <c r="D3376" s="52" t="s">
        <v>34487</v>
      </c>
      <c r="E3376" s="52" t="s">
        <v>10758</v>
      </c>
      <c r="F3376" s="16" t="s">
        <v>33467</v>
      </c>
      <c r="G3376" s="16" t="s">
        <v>10757</v>
      </c>
      <c r="H3376" s="16" t="s">
        <v>10732</v>
      </c>
      <c r="I3376" s="16" t="s">
        <v>24955</v>
      </c>
      <c r="J3376" s="16"/>
    </row>
    <row r="3377" spans="1:10">
      <c r="A3377" s="16" t="s">
        <v>12969</v>
      </c>
      <c r="B3377" s="52" t="s">
        <v>31361</v>
      </c>
      <c r="C3377" s="16" t="str">
        <f t="shared" si="52"/>
        <v>039 - 009</v>
      </c>
      <c r="D3377" s="52" t="s">
        <v>36059</v>
      </c>
      <c r="E3377" s="52" t="s">
        <v>35980</v>
      </c>
      <c r="F3377" s="16" t="s">
        <v>4241</v>
      </c>
      <c r="G3377" s="16" t="s">
        <v>35979</v>
      </c>
      <c r="H3377" s="16" t="s">
        <v>35981</v>
      </c>
      <c r="I3377" s="16" t="s">
        <v>17766</v>
      </c>
    </row>
    <row r="3378" spans="1:10">
      <c r="A3378" s="16" t="s">
        <v>32310</v>
      </c>
      <c r="B3378" s="52" t="s">
        <v>9564</v>
      </c>
      <c r="C3378" s="16" t="str">
        <f t="shared" si="52"/>
        <v>079 - 035</v>
      </c>
      <c r="D3378" s="52" t="s">
        <v>34487</v>
      </c>
      <c r="E3378" s="52" t="s">
        <v>4771</v>
      </c>
      <c r="F3378" s="16" t="s">
        <v>10933</v>
      </c>
      <c r="G3378" s="16" t="s">
        <v>4770</v>
      </c>
      <c r="H3378" s="16" t="s">
        <v>4772</v>
      </c>
      <c r="I3378" s="16" t="s">
        <v>1823</v>
      </c>
      <c r="J3378" s="16" t="s">
        <v>7990</v>
      </c>
    </row>
    <row r="3379" spans="1:10">
      <c r="A3379" s="16" t="s">
        <v>10890</v>
      </c>
      <c r="B3379" s="52" t="s">
        <v>33824</v>
      </c>
      <c r="C3379" s="16" t="str">
        <f t="shared" si="52"/>
        <v>101 - 009</v>
      </c>
      <c r="D3379" s="52" t="s">
        <v>34487</v>
      </c>
      <c r="E3379" s="52" t="s">
        <v>23682</v>
      </c>
      <c r="F3379" s="16" t="s">
        <v>1822</v>
      </c>
      <c r="G3379" s="16" t="s">
        <v>23681</v>
      </c>
      <c r="H3379" s="16" t="s">
        <v>4772</v>
      </c>
      <c r="I3379" s="16" t="s">
        <v>1823</v>
      </c>
      <c r="J3379" s="16"/>
    </row>
    <row r="3380" spans="1:10">
      <c r="A3380" s="16" t="s">
        <v>18291</v>
      </c>
      <c r="B3380" s="52" t="s">
        <v>9569</v>
      </c>
      <c r="C3380" s="16" t="str">
        <f t="shared" si="52"/>
        <v>057 - 026</v>
      </c>
      <c r="D3380" s="52" t="s">
        <v>34487</v>
      </c>
      <c r="E3380" s="52" t="s">
        <v>18919</v>
      </c>
      <c r="F3380" s="16" t="s">
        <v>17984</v>
      </c>
      <c r="G3380" s="16" t="s">
        <v>18918</v>
      </c>
      <c r="H3380" s="16" t="s">
        <v>20396</v>
      </c>
      <c r="I3380" s="16" t="s">
        <v>18292</v>
      </c>
      <c r="J3380" s="16"/>
    </row>
    <row r="3381" spans="1:10">
      <c r="A3381" s="16" t="s">
        <v>33198</v>
      </c>
      <c r="B3381" s="52" t="s">
        <v>14751</v>
      </c>
      <c r="C3381" s="16" t="str">
        <f t="shared" si="52"/>
        <v>007 - 022</v>
      </c>
      <c r="D3381" s="52" t="s">
        <v>34487</v>
      </c>
      <c r="E3381" s="52" t="s">
        <v>14662</v>
      </c>
      <c r="F3381" s="16" t="s">
        <v>33199</v>
      </c>
      <c r="G3381" s="16" t="s">
        <v>14661</v>
      </c>
      <c r="H3381" s="16" t="s">
        <v>14663</v>
      </c>
      <c r="I3381" s="16" t="s">
        <v>33200</v>
      </c>
      <c r="J3381" s="16"/>
    </row>
    <row r="3382" spans="1:10">
      <c r="A3382" s="16" t="s">
        <v>18355</v>
      </c>
      <c r="B3382" s="52" t="s">
        <v>36842</v>
      </c>
      <c r="C3382" s="16" t="str">
        <f t="shared" si="52"/>
        <v>021 - 822</v>
      </c>
      <c r="D3382" s="52"/>
      <c r="E3382" s="52" t="s">
        <v>14657</v>
      </c>
      <c r="F3382" s="16"/>
      <c r="G3382" s="16" t="s">
        <v>14656</v>
      </c>
      <c r="H3382" s="16" t="s">
        <v>4778</v>
      </c>
      <c r="I3382" s="16" t="s">
        <v>18356</v>
      </c>
      <c r="J3382" s="16" t="s">
        <v>34487</v>
      </c>
    </row>
    <row r="3383" spans="1:10">
      <c r="A3383" s="16" t="s">
        <v>11183</v>
      </c>
      <c r="B3383" s="52" t="s">
        <v>4461</v>
      </c>
      <c r="C3383" s="16" t="str">
        <f t="shared" si="52"/>
        <v>022 - 832</v>
      </c>
      <c r="D3383" s="52"/>
      <c r="E3383" s="52" t="s">
        <v>4777</v>
      </c>
      <c r="F3383" s="16"/>
      <c r="G3383" s="16" t="s">
        <v>4776</v>
      </c>
      <c r="H3383" s="16" t="s">
        <v>4778</v>
      </c>
      <c r="I3383" s="16" t="s">
        <v>17505</v>
      </c>
      <c r="J3383" s="16" t="s">
        <v>34487</v>
      </c>
    </row>
    <row r="3384" spans="1:10">
      <c r="A3384" s="16" t="s">
        <v>21050</v>
      </c>
      <c r="B3384" s="52" t="s">
        <v>29979</v>
      </c>
      <c r="C3384" s="16" t="str">
        <f t="shared" si="52"/>
        <v>016 - 087</v>
      </c>
      <c r="D3384" s="52" t="s">
        <v>36059</v>
      </c>
      <c r="E3384" s="52" t="s">
        <v>10742</v>
      </c>
      <c r="F3384" s="16" t="s">
        <v>29833</v>
      </c>
      <c r="G3384" s="16" t="s">
        <v>10741</v>
      </c>
      <c r="H3384" s="16" t="s">
        <v>32666</v>
      </c>
      <c r="I3384" s="16" t="s">
        <v>11344</v>
      </c>
    </row>
    <row r="3385" spans="1:10">
      <c r="A3385" s="16" t="s">
        <v>9147</v>
      </c>
      <c r="B3385" s="52" t="s">
        <v>4402</v>
      </c>
      <c r="C3385" s="16" t="str">
        <f t="shared" si="52"/>
        <v>018 - 059</v>
      </c>
      <c r="D3385" s="52" t="s">
        <v>36059</v>
      </c>
      <c r="E3385" s="52" t="s">
        <v>35975</v>
      </c>
      <c r="F3385" s="16" t="s">
        <v>11669</v>
      </c>
      <c r="G3385" s="16" t="s">
        <v>35974</v>
      </c>
      <c r="H3385" s="16" t="s">
        <v>32666</v>
      </c>
      <c r="I3385" s="16" t="s">
        <v>9148</v>
      </c>
      <c r="J3385" s="16"/>
    </row>
    <row r="3386" spans="1:10">
      <c r="A3386" s="16" t="s">
        <v>33498</v>
      </c>
      <c r="B3386" s="52" t="s">
        <v>9691</v>
      </c>
      <c r="C3386" s="16" t="str">
        <f t="shared" si="52"/>
        <v>077 - 007</v>
      </c>
      <c r="D3386" s="52" t="s">
        <v>34487</v>
      </c>
      <c r="E3386" s="52" t="s">
        <v>36237</v>
      </c>
      <c r="F3386" s="16" t="s">
        <v>6986</v>
      </c>
      <c r="G3386" s="16" t="s">
        <v>36236</v>
      </c>
      <c r="H3386" s="16" t="s">
        <v>13511</v>
      </c>
      <c r="I3386" s="16" t="s">
        <v>33499</v>
      </c>
    </row>
    <row r="3387" spans="1:10">
      <c r="A3387" s="16" t="s">
        <v>1218</v>
      </c>
      <c r="B3387" s="52" t="s">
        <v>5033</v>
      </c>
      <c r="C3387" s="16" t="str">
        <f t="shared" si="52"/>
        <v>003 - 907</v>
      </c>
      <c r="D3387" s="52"/>
      <c r="E3387" s="52" t="s">
        <v>3328</v>
      </c>
      <c r="F3387" s="16"/>
      <c r="G3387" s="16" t="s">
        <v>10731</v>
      </c>
      <c r="H3387" s="16" t="s">
        <v>10732</v>
      </c>
      <c r="I3387" s="16" t="s">
        <v>1219</v>
      </c>
      <c r="J3387" s="16" t="s">
        <v>34487</v>
      </c>
    </row>
    <row r="3388" spans="1:10">
      <c r="A3388" s="16" t="s">
        <v>16627</v>
      </c>
      <c r="B3388" s="52" t="s">
        <v>5034</v>
      </c>
      <c r="C3388" s="16" t="str">
        <f t="shared" si="52"/>
        <v>003 - 843</v>
      </c>
      <c r="D3388" s="52"/>
      <c r="E3388" s="52" t="s">
        <v>3328</v>
      </c>
      <c r="F3388" s="16"/>
      <c r="G3388" s="16" t="s">
        <v>10731</v>
      </c>
      <c r="H3388" s="16" t="s">
        <v>10732</v>
      </c>
      <c r="I3388" s="16" t="s">
        <v>16628</v>
      </c>
      <c r="J3388" s="16" t="s">
        <v>34487</v>
      </c>
    </row>
    <row r="3389" spans="1:10">
      <c r="A3389" s="16" t="s">
        <v>25360</v>
      </c>
      <c r="B3389" s="52" t="s">
        <v>9894</v>
      </c>
      <c r="C3389" s="16" t="str">
        <f t="shared" si="52"/>
        <v>013 - 080</v>
      </c>
      <c r="D3389" s="52" t="s">
        <v>34487</v>
      </c>
      <c r="E3389" s="52" t="s">
        <v>26240</v>
      </c>
      <c r="F3389" s="16" t="s">
        <v>26238</v>
      </c>
      <c r="G3389" s="16" t="s">
        <v>26239</v>
      </c>
      <c r="H3389" s="16" t="s">
        <v>32666</v>
      </c>
      <c r="I3389" s="16" t="s">
        <v>9313</v>
      </c>
      <c r="J3389" s="16" t="s">
        <v>7990</v>
      </c>
    </row>
    <row r="3390" spans="1:10">
      <c r="A3390" s="16" t="s">
        <v>36169</v>
      </c>
      <c r="B3390" s="52" t="s">
        <v>10096</v>
      </c>
      <c r="C3390" s="16" t="str">
        <f t="shared" si="52"/>
        <v>097 - 027</v>
      </c>
      <c r="D3390" s="52" t="s">
        <v>34487</v>
      </c>
      <c r="E3390" s="52" t="s">
        <v>26245</v>
      </c>
      <c r="F3390" s="16" t="s">
        <v>9312</v>
      </c>
      <c r="G3390" s="16" t="s">
        <v>26244</v>
      </c>
      <c r="H3390" s="16" t="s">
        <v>32666</v>
      </c>
      <c r="I3390" s="16" t="s">
        <v>9313</v>
      </c>
      <c r="J3390" s="16"/>
    </row>
    <row r="3391" spans="1:10">
      <c r="A3391" s="16" t="s">
        <v>26718</v>
      </c>
      <c r="B3391" s="52" t="s">
        <v>11777</v>
      </c>
      <c r="C3391" s="16" t="str">
        <f t="shared" si="52"/>
        <v>002 - 048</v>
      </c>
      <c r="D3391" s="52" t="s">
        <v>34487</v>
      </c>
      <c r="E3391" s="52" t="s">
        <v>36066</v>
      </c>
      <c r="F3391" s="16" t="s">
        <v>25797</v>
      </c>
      <c r="G3391" s="16" t="s">
        <v>20457</v>
      </c>
      <c r="H3391" s="16" t="s">
        <v>10732</v>
      </c>
      <c r="I3391" s="16" t="s">
        <v>26719</v>
      </c>
      <c r="J3391" s="16"/>
    </row>
    <row r="3392" spans="1:10">
      <c r="A3392" s="16" t="s">
        <v>27019</v>
      </c>
      <c r="B3392" s="52" t="s">
        <v>24150</v>
      </c>
      <c r="C3392" s="16" t="str">
        <f t="shared" si="52"/>
        <v>004 - 076</v>
      </c>
      <c r="D3392" s="52" t="s">
        <v>34487</v>
      </c>
      <c r="E3392" s="52" t="s">
        <v>10758</v>
      </c>
      <c r="F3392" s="16" t="s">
        <v>16892</v>
      </c>
      <c r="G3392" s="16" t="s">
        <v>10757</v>
      </c>
      <c r="H3392" s="16" t="s">
        <v>10732</v>
      </c>
      <c r="I3392" s="16" t="s">
        <v>21306</v>
      </c>
      <c r="J3392" s="16"/>
    </row>
    <row r="3393" spans="1:10">
      <c r="A3393" s="16" t="s">
        <v>33772</v>
      </c>
      <c r="B3393" s="52" t="s">
        <v>5035</v>
      </c>
      <c r="C3393" s="16" t="str">
        <f t="shared" si="52"/>
        <v>003 - 054</v>
      </c>
      <c r="D3393" s="52" t="s">
        <v>34487</v>
      </c>
      <c r="E3393" s="52" t="s">
        <v>3328</v>
      </c>
      <c r="F3393" s="16" t="s">
        <v>33773</v>
      </c>
      <c r="G3393" s="16" t="s">
        <v>10731</v>
      </c>
      <c r="H3393" s="16" t="s">
        <v>10732</v>
      </c>
      <c r="I3393" s="16" t="s">
        <v>36771</v>
      </c>
      <c r="J3393" s="16" t="s">
        <v>7990</v>
      </c>
    </row>
    <row r="3394" spans="1:10">
      <c r="A3394" s="16" t="s">
        <v>36769</v>
      </c>
      <c r="B3394" s="52" t="s">
        <v>13345</v>
      </c>
      <c r="C3394" s="16" t="str">
        <f t="shared" si="52"/>
        <v>103 - 024</v>
      </c>
      <c r="D3394" s="52" t="s">
        <v>34487</v>
      </c>
      <c r="E3394" s="52" t="s">
        <v>14668</v>
      </c>
      <c r="F3394" s="16" t="s">
        <v>36770</v>
      </c>
      <c r="G3394" s="16" t="s">
        <v>14667</v>
      </c>
      <c r="H3394" s="16" t="s">
        <v>10732</v>
      </c>
      <c r="I3394" s="16" t="s">
        <v>36771</v>
      </c>
    </row>
    <row r="3395" spans="1:10">
      <c r="A3395" s="16" t="s">
        <v>7303</v>
      </c>
      <c r="B3395" s="52" t="s">
        <v>9022</v>
      </c>
      <c r="C3395" s="16" t="str">
        <f t="shared" si="52"/>
        <v>003 - 844</v>
      </c>
      <c r="D3395" s="52"/>
      <c r="E3395" s="52" t="s">
        <v>3328</v>
      </c>
      <c r="F3395" s="16"/>
      <c r="G3395" s="16" t="s">
        <v>10731</v>
      </c>
      <c r="H3395" s="16" t="s">
        <v>10732</v>
      </c>
      <c r="I3395" s="16" t="s">
        <v>7304</v>
      </c>
      <c r="J3395" s="16" t="s">
        <v>34487</v>
      </c>
    </row>
    <row r="3396" spans="1:10">
      <c r="A3396" s="16" t="s">
        <v>30219</v>
      </c>
      <c r="B3396" s="52" t="s">
        <v>24469</v>
      </c>
      <c r="C3396" s="16" t="str">
        <f t="shared" ref="C3396:C3459" si="53">MID(A3396,1,3) &amp;" - " &amp;MID(A3396,4,3)</f>
        <v>024 - 036</v>
      </c>
      <c r="D3396" s="52" t="s">
        <v>36059</v>
      </c>
      <c r="E3396" s="52" t="s">
        <v>26794</v>
      </c>
      <c r="F3396" s="16" t="s">
        <v>30220</v>
      </c>
      <c r="G3396" s="16" t="s">
        <v>26793</v>
      </c>
      <c r="H3396" s="16" t="s">
        <v>32660</v>
      </c>
      <c r="I3396" s="16" t="s">
        <v>30008</v>
      </c>
    </row>
    <row r="3397" spans="1:10">
      <c r="A3397" s="16" t="s">
        <v>7889</v>
      </c>
      <c r="B3397" s="52" t="s">
        <v>7858</v>
      </c>
      <c r="C3397" s="16" t="str">
        <f t="shared" si="53"/>
        <v>069 - 027</v>
      </c>
      <c r="D3397" s="52" t="s">
        <v>36059</v>
      </c>
      <c r="E3397" s="52" t="s">
        <v>36727</v>
      </c>
      <c r="F3397" s="16" t="s">
        <v>24785</v>
      </c>
      <c r="G3397" s="16" t="s">
        <v>36726</v>
      </c>
      <c r="H3397" s="16" t="s">
        <v>15395</v>
      </c>
      <c r="I3397" s="16" t="s">
        <v>24786</v>
      </c>
    </row>
    <row r="3398" spans="1:10">
      <c r="A3398" s="16" t="s">
        <v>12338</v>
      </c>
      <c r="B3398" s="52" t="s">
        <v>6549</v>
      </c>
      <c r="C3398" s="16" t="str">
        <f t="shared" si="53"/>
        <v>031 - 825</v>
      </c>
      <c r="D3398" s="52"/>
      <c r="E3398" s="52" t="s">
        <v>7531</v>
      </c>
      <c r="F3398" s="16"/>
      <c r="G3398" s="16" t="s">
        <v>7530</v>
      </c>
      <c r="H3398" s="16" t="s">
        <v>30334</v>
      </c>
      <c r="I3398" s="16" t="s">
        <v>12339</v>
      </c>
      <c r="J3398" s="16" t="s">
        <v>34487</v>
      </c>
    </row>
    <row r="3399" spans="1:10">
      <c r="A3399" s="16" t="s">
        <v>25684</v>
      </c>
      <c r="B3399" s="52" t="s">
        <v>29980</v>
      </c>
      <c r="C3399" s="16" t="str">
        <f t="shared" si="53"/>
        <v>016 - 088</v>
      </c>
      <c r="D3399" s="52" t="s">
        <v>34487</v>
      </c>
      <c r="E3399" s="52" t="s">
        <v>10742</v>
      </c>
      <c r="F3399" s="16" t="s">
        <v>10740</v>
      </c>
      <c r="G3399" s="16" t="s">
        <v>10741</v>
      </c>
      <c r="H3399" s="16" t="s">
        <v>32666</v>
      </c>
      <c r="I3399" s="16" t="s">
        <v>25685</v>
      </c>
      <c r="J3399" s="16"/>
    </row>
    <row r="3400" spans="1:10">
      <c r="A3400" s="16" t="s">
        <v>6690</v>
      </c>
      <c r="B3400" s="52" t="s">
        <v>33164</v>
      </c>
      <c r="C3400" s="16" t="str">
        <f t="shared" si="53"/>
        <v>019 - 846</v>
      </c>
      <c r="D3400" s="52"/>
      <c r="E3400" s="52" t="s">
        <v>23092</v>
      </c>
      <c r="F3400" s="16"/>
      <c r="G3400" s="16" t="s">
        <v>23091</v>
      </c>
      <c r="H3400" s="16" t="s">
        <v>32666</v>
      </c>
      <c r="I3400" s="16" t="s">
        <v>6691</v>
      </c>
      <c r="J3400" s="16" t="s">
        <v>34487</v>
      </c>
    </row>
    <row r="3401" spans="1:10">
      <c r="A3401" s="16" t="s">
        <v>3953</v>
      </c>
      <c r="B3401" s="52" t="s">
        <v>33165</v>
      </c>
      <c r="C3401" s="16" t="str">
        <f t="shared" si="53"/>
        <v>019 - 934</v>
      </c>
      <c r="D3401" s="52"/>
      <c r="E3401" s="52" t="s">
        <v>23092</v>
      </c>
      <c r="G3401" s="16" t="s">
        <v>23091</v>
      </c>
      <c r="H3401" s="16" t="s">
        <v>32666</v>
      </c>
      <c r="I3401" s="16" t="s">
        <v>3954</v>
      </c>
      <c r="J3401" s="16" t="s">
        <v>34487</v>
      </c>
    </row>
    <row r="3402" spans="1:10">
      <c r="A3402" s="16" t="s">
        <v>34791</v>
      </c>
      <c r="B3402" s="52" t="s">
        <v>33166</v>
      </c>
      <c r="C3402" s="16" t="str">
        <f t="shared" si="53"/>
        <v>019 - 034</v>
      </c>
      <c r="D3402" s="52" t="s">
        <v>36059</v>
      </c>
      <c r="E3402" s="52" t="s">
        <v>23092</v>
      </c>
      <c r="F3402" s="16" t="s">
        <v>32434</v>
      </c>
      <c r="G3402" s="16" t="s">
        <v>23091</v>
      </c>
      <c r="H3402" s="16" t="s">
        <v>32666</v>
      </c>
      <c r="I3402" s="16" t="s">
        <v>34792</v>
      </c>
    </row>
    <row r="3403" spans="1:10">
      <c r="A3403" s="16" t="s">
        <v>20088</v>
      </c>
      <c r="B3403" s="52" t="s">
        <v>33167</v>
      </c>
      <c r="C3403" s="16" t="str">
        <f t="shared" si="53"/>
        <v>019 - 035</v>
      </c>
      <c r="D3403" s="52" t="s">
        <v>36059</v>
      </c>
      <c r="E3403" s="52" t="s">
        <v>23092</v>
      </c>
      <c r="F3403" s="16" t="s">
        <v>20089</v>
      </c>
      <c r="G3403" s="16" t="s">
        <v>23091</v>
      </c>
      <c r="H3403" s="16" t="s">
        <v>32666</v>
      </c>
      <c r="I3403" s="16" t="s">
        <v>20090</v>
      </c>
    </row>
    <row r="3404" spans="1:10">
      <c r="A3404" s="16" t="s">
        <v>3911</v>
      </c>
      <c r="B3404" s="52" t="s">
        <v>9895</v>
      </c>
      <c r="C3404" s="16" t="str">
        <f t="shared" si="53"/>
        <v>013 - 081</v>
      </c>
      <c r="D3404" s="52" t="s">
        <v>36059</v>
      </c>
      <c r="E3404" s="52" t="s">
        <v>26240</v>
      </c>
      <c r="F3404" s="16" t="s">
        <v>30686</v>
      </c>
      <c r="G3404" s="16" t="s">
        <v>26239</v>
      </c>
      <c r="H3404" s="16" t="s">
        <v>32666</v>
      </c>
      <c r="I3404" s="16" t="s">
        <v>14466</v>
      </c>
      <c r="J3404" s="16" t="s">
        <v>7990</v>
      </c>
    </row>
    <row r="3405" spans="1:10">
      <c r="A3405" s="16" t="s">
        <v>9725</v>
      </c>
      <c r="B3405" s="52" t="s">
        <v>10097</v>
      </c>
      <c r="C3405" s="16" t="str">
        <f t="shared" si="53"/>
        <v>097 - 028</v>
      </c>
      <c r="D3405" s="52" t="s">
        <v>36059</v>
      </c>
      <c r="E3405" s="52" t="s">
        <v>26245</v>
      </c>
      <c r="F3405" s="16" t="s">
        <v>14465</v>
      </c>
      <c r="G3405" s="16" t="s">
        <v>26244</v>
      </c>
      <c r="H3405" s="16" t="s">
        <v>32666</v>
      </c>
      <c r="I3405" s="16" t="s">
        <v>14466</v>
      </c>
    </row>
    <row r="3406" spans="1:10">
      <c r="A3406" s="16" t="s">
        <v>34135</v>
      </c>
      <c r="B3406" s="52" t="s">
        <v>21670</v>
      </c>
      <c r="C3406" s="16" t="str">
        <f t="shared" si="53"/>
        <v>012 - 056</v>
      </c>
      <c r="D3406" s="52" t="s">
        <v>34487</v>
      </c>
      <c r="E3406" s="52" t="s">
        <v>18879</v>
      </c>
      <c r="F3406" s="16" t="s">
        <v>6417</v>
      </c>
      <c r="G3406" s="16" t="s">
        <v>26253</v>
      </c>
      <c r="H3406" s="16" t="s">
        <v>32666</v>
      </c>
      <c r="I3406" s="16" t="s">
        <v>34136</v>
      </c>
    </row>
    <row r="3407" spans="1:10">
      <c r="A3407" s="16" t="s">
        <v>17155</v>
      </c>
      <c r="B3407" s="52" t="s">
        <v>9896</v>
      </c>
      <c r="C3407" s="16" t="str">
        <f t="shared" si="53"/>
        <v>013 - 082</v>
      </c>
      <c r="D3407" s="52" t="s">
        <v>34487</v>
      </c>
      <c r="E3407" s="52" t="s">
        <v>26240</v>
      </c>
      <c r="F3407" s="16" t="s">
        <v>10426</v>
      </c>
      <c r="G3407" s="16" t="s">
        <v>26239</v>
      </c>
      <c r="H3407" s="16" t="s">
        <v>32666</v>
      </c>
      <c r="I3407" s="16" t="s">
        <v>2250</v>
      </c>
      <c r="J3407" s="16" t="s">
        <v>7990</v>
      </c>
    </row>
    <row r="3408" spans="1:10">
      <c r="A3408" s="16" t="s">
        <v>2249</v>
      </c>
      <c r="B3408" s="52" t="s">
        <v>10098</v>
      </c>
      <c r="C3408" s="16" t="str">
        <f t="shared" si="53"/>
        <v>097 - 029</v>
      </c>
      <c r="D3408" s="52" t="s">
        <v>34487</v>
      </c>
      <c r="E3408" s="52" t="s">
        <v>26245</v>
      </c>
      <c r="F3408" s="16" t="s">
        <v>8871</v>
      </c>
      <c r="G3408" s="16" t="s">
        <v>26244</v>
      </c>
      <c r="H3408" s="16" t="s">
        <v>32666</v>
      </c>
      <c r="I3408" s="16" t="s">
        <v>2250</v>
      </c>
      <c r="J3408" s="16"/>
    </row>
    <row r="3409" spans="1:10">
      <c r="A3409" s="16" t="s">
        <v>35476</v>
      </c>
      <c r="B3409" s="52" t="s">
        <v>32402</v>
      </c>
      <c r="C3409" s="16" t="str">
        <f t="shared" si="53"/>
        <v>017 - 836</v>
      </c>
      <c r="D3409" s="52"/>
      <c r="E3409" s="52" t="s">
        <v>22538</v>
      </c>
      <c r="F3409" s="16"/>
      <c r="G3409" s="16" t="s">
        <v>22537</v>
      </c>
      <c r="H3409" s="16" t="s">
        <v>32666</v>
      </c>
      <c r="I3409" s="16" t="s">
        <v>35477</v>
      </c>
      <c r="J3409" s="16" t="s">
        <v>34487</v>
      </c>
    </row>
    <row r="3410" spans="1:10">
      <c r="A3410" s="16" t="s">
        <v>35635</v>
      </c>
      <c r="B3410" s="52" t="s">
        <v>9897</v>
      </c>
      <c r="C3410" s="16" t="str">
        <f t="shared" si="53"/>
        <v>013 - 083</v>
      </c>
      <c r="D3410" s="52" t="s">
        <v>34487</v>
      </c>
      <c r="E3410" s="52" t="s">
        <v>26240</v>
      </c>
      <c r="F3410" s="16" t="s">
        <v>30667</v>
      </c>
      <c r="G3410" s="16" t="s">
        <v>26239</v>
      </c>
      <c r="H3410" s="16" t="s">
        <v>32666</v>
      </c>
      <c r="I3410" s="16" t="s">
        <v>35638</v>
      </c>
    </row>
    <row r="3411" spans="1:10">
      <c r="A3411" s="16" t="s">
        <v>14282</v>
      </c>
      <c r="B3411" s="52" t="s">
        <v>5084</v>
      </c>
      <c r="C3411" s="16" t="str">
        <f t="shared" si="53"/>
        <v>013 - 867</v>
      </c>
      <c r="D3411" s="52"/>
      <c r="E3411" s="52" t="s">
        <v>26240</v>
      </c>
      <c r="F3411" s="16"/>
      <c r="G3411" s="16" t="s">
        <v>26239</v>
      </c>
      <c r="H3411" s="16" t="s">
        <v>32666</v>
      </c>
      <c r="I3411" s="16" t="s">
        <v>14283</v>
      </c>
      <c r="J3411" s="16" t="s">
        <v>34487</v>
      </c>
    </row>
    <row r="3412" spans="1:10">
      <c r="A3412" s="16" t="s">
        <v>20078</v>
      </c>
      <c r="B3412" s="52" t="s">
        <v>23014</v>
      </c>
      <c r="C3412" s="16" t="str">
        <f t="shared" si="53"/>
        <v>006 - 063</v>
      </c>
      <c r="D3412" s="52" t="s">
        <v>36059</v>
      </c>
      <c r="E3412" s="52" t="s">
        <v>26671</v>
      </c>
      <c r="F3412" s="16" t="s">
        <v>23424</v>
      </c>
      <c r="G3412" s="16" t="s">
        <v>26670</v>
      </c>
      <c r="H3412" s="16" t="s">
        <v>10732</v>
      </c>
      <c r="I3412" s="16" t="s">
        <v>26341</v>
      </c>
    </row>
    <row r="3413" spans="1:10">
      <c r="A3413" s="16" t="s">
        <v>3854</v>
      </c>
      <c r="B3413" s="52" t="s">
        <v>33168</v>
      </c>
      <c r="C3413" s="16" t="str">
        <f t="shared" si="53"/>
        <v>019 - 036</v>
      </c>
      <c r="D3413" s="52" t="s">
        <v>36059</v>
      </c>
      <c r="E3413" s="52" t="s">
        <v>23092</v>
      </c>
      <c r="F3413" s="16" t="s">
        <v>3855</v>
      </c>
      <c r="G3413" s="16" t="s">
        <v>23091</v>
      </c>
      <c r="H3413" s="16" t="s">
        <v>32666</v>
      </c>
      <c r="I3413" s="16" t="s">
        <v>35933</v>
      </c>
      <c r="J3413" s="16"/>
    </row>
    <row r="3414" spans="1:10">
      <c r="A3414" s="16" t="s">
        <v>31436</v>
      </c>
      <c r="B3414" s="52" t="s">
        <v>33169</v>
      </c>
      <c r="C3414" s="16" t="str">
        <f t="shared" si="53"/>
        <v>019 - 037</v>
      </c>
      <c r="D3414" s="52" t="s">
        <v>36059</v>
      </c>
      <c r="E3414" s="52" t="s">
        <v>23092</v>
      </c>
      <c r="F3414" s="16" t="s">
        <v>32434</v>
      </c>
      <c r="G3414" s="16" t="s">
        <v>23091</v>
      </c>
      <c r="H3414" s="16" t="s">
        <v>32666</v>
      </c>
      <c r="I3414" s="16" t="s">
        <v>31437</v>
      </c>
      <c r="J3414" s="16"/>
    </row>
    <row r="3415" spans="1:10">
      <c r="A3415" s="16" t="s">
        <v>16629</v>
      </c>
      <c r="B3415" s="52" t="s">
        <v>21671</v>
      </c>
      <c r="C3415" s="16" t="str">
        <f t="shared" si="53"/>
        <v>012 - 843</v>
      </c>
      <c r="D3415" s="52"/>
      <c r="E3415" s="52" t="s">
        <v>18879</v>
      </c>
      <c r="F3415" s="16"/>
      <c r="G3415" s="16" t="s">
        <v>26253</v>
      </c>
      <c r="H3415" s="16" t="s">
        <v>32666</v>
      </c>
      <c r="I3415" s="16" t="s">
        <v>16630</v>
      </c>
      <c r="J3415" s="16" t="s">
        <v>34487</v>
      </c>
    </row>
    <row r="3416" spans="1:10">
      <c r="A3416" s="16" t="s">
        <v>32485</v>
      </c>
      <c r="B3416" s="52" t="s">
        <v>31653</v>
      </c>
      <c r="C3416" s="16" t="str">
        <f t="shared" si="53"/>
        <v>032 - 705</v>
      </c>
      <c r="D3416" s="52"/>
      <c r="E3416" s="52" t="s">
        <v>30333</v>
      </c>
      <c r="F3416" s="16"/>
      <c r="G3416" s="16" t="s">
        <v>30332</v>
      </c>
      <c r="H3416" s="16" t="s">
        <v>30334</v>
      </c>
      <c r="I3416" s="16" t="s">
        <v>32486</v>
      </c>
      <c r="J3416" s="16" t="s">
        <v>34487</v>
      </c>
    </row>
    <row r="3417" spans="1:10">
      <c r="A3417" s="16" t="s">
        <v>1418</v>
      </c>
      <c r="B3417" s="52" t="s">
        <v>11778</v>
      </c>
      <c r="C3417" s="16" t="str">
        <f t="shared" si="53"/>
        <v>002 - 049</v>
      </c>
      <c r="D3417" s="52" t="s">
        <v>36059</v>
      </c>
      <c r="E3417" s="52" t="s">
        <v>36066</v>
      </c>
      <c r="F3417" s="16" t="s">
        <v>1419</v>
      </c>
      <c r="G3417" s="16" t="s">
        <v>20457</v>
      </c>
      <c r="H3417" s="16" t="s">
        <v>10732</v>
      </c>
      <c r="I3417" s="16" t="s">
        <v>1420</v>
      </c>
    </row>
    <row r="3418" spans="1:10">
      <c r="A3418" s="16" t="s">
        <v>22012</v>
      </c>
      <c r="B3418" s="52" t="s">
        <v>35200</v>
      </c>
      <c r="C3418" s="16" t="str">
        <f t="shared" si="53"/>
        <v>015 - 868</v>
      </c>
      <c r="D3418" s="52"/>
      <c r="E3418" s="52" t="s">
        <v>32665</v>
      </c>
      <c r="F3418" s="16"/>
      <c r="G3418" s="16" t="s">
        <v>32664</v>
      </c>
      <c r="H3418" s="16" t="s">
        <v>32666</v>
      </c>
      <c r="I3418" s="16" t="s">
        <v>22013</v>
      </c>
      <c r="J3418" s="16" t="s">
        <v>34487</v>
      </c>
    </row>
    <row r="3419" spans="1:10">
      <c r="A3419" s="16" t="s">
        <v>1039</v>
      </c>
      <c r="B3419" s="52" t="s">
        <v>24470</v>
      </c>
      <c r="C3419" s="16" t="str">
        <f t="shared" si="53"/>
        <v>024 - 037</v>
      </c>
      <c r="D3419" s="52" t="s">
        <v>34487</v>
      </c>
      <c r="E3419" s="52" t="s">
        <v>26794</v>
      </c>
      <c r="F3419" s="16" t="s">
        <v>14100</v>
      </c>
      <c r="G3419" s="16" t="s">
        <v>26793</v>
      </c>
      <c r="H3419" s="16" t="s">
        <v>32660</v>
      </c>
      <c r="I3419" s="16" t="s">
        <v>1040</v>
      </c>
      <c r="J3419" s="16"/>
    </row>
    <row r="3420" spans="1:10">
      <c r="A3420" s="16" t="s">
        <v>29284</v>
      </c>
      <c r="B3420" s="52" t="s">
        <v>17546</v>
      </c>
      <c r="C3420" s="16" t="str">
        <f t="shared" si="53"/>
        <v>026 - 024</v>
      </c>
      <c r="D3420" s="52" t="s">
        <v>34487</v>
      </c>
      <c r="E3420" s="52" t="s">
        <v>8857</v>
      </c>
      <c r="F3420" s="16" t="s">
        <v>29285</v>
      </c>
      <c r="G3420" s="16" t="s">
        <v>8856</v>
      </c>
      <c r="H3420" s="16" t="s">
        <v>32660</v>
      </c>
      <c r="I3420" s="16" t="s">
        <v>29237</v>
      </c>
    </row>
    <row r="3421" spans="1:10">
      <c r="A3421" s="16" t="s">
        <v>34701</v>
      </c>
      <c r="B3421" s="52" t="s">
        <v>15751</v>
      </c>
      <c r="C3421" s="16" t="str">
        <f t="shared" si="53"/>
        <v>037 - 023</v>
      </c>
      <c r="D3421" s="52" t="s">
        <v>36059</v>
      </c>
      <c r="E3421" s="52" t="s">
        <v>30682</v>
      </c>
      <c r="F3421" s="16" t="s">
        <v>34702</v>
      </c>
      <c r="G3421" s="16" t="s">
        <v>30681</v>
      </c>
      <c r="H3421" s="16" t="s">
        <v>35981</v>
      </c>
      <c r="I3421" s="16" t="s">
        <v>34703</v>
      </c>
      <c r="J3421" s="16"/>
    </row>
    <row r="3422" spans="1:10">
      <c r="A3422" s="16" t="s">
        <v>18781</v>
      </c>
      <c r="B3422" s="52" t="s">
        <v>2578</v>
      </c>
      <c r="C3422" s="16" t="str">
        <f t="shared" si="53"/>
        <v>098 - 025</v>
      </c>
      <c r="D3422" s="52" t="s">
        <v>36059</v>
      </c>
      <c r="E3422" s="52" t="s">
        <v>10711</v>
      </c>
      <c r="F3422" s="16" t="s">
        <v>18782</v>
      </c>
      <c r="G3422" s="16" t="s">
        <v>10710</v>
      </c>
      <c r="H3422" s="16" t="s">
        <v>32666</v>
      </c>
      <c r="I3422" s="16" t="s">
        <v>18783</v>
      </c>
      <c r="J3422" s="16"/>
    </row>
    <row r="3423" spans="1:10">
      <c r="A3423" s="16" t="s">
        <v>19338</v>
      </c>
      <c r="B3423" s="52" t="s">
        <v>35201</v>
      </c>
      <c r="C3423" s="16" t="str">
        <f t="shared" si="53"/>
        <v>015 - 095</v>
      </c>
      <c r="D3423" s="52" t="s">
        <v>36059</v>
      </c>
      <c r="E3423" s="52" t="s">
        <v>32665</v>
      </c>
      <c r="F3423" s="16" t="s">
        <v>32663</v>
      </c>
      <c r="G3423" s="16" t="s">
        <v>32664</v>
      </c>
      <c r="H3423" s="16" t="s">
        <v>32666</v>
      </c>
      <c r="I3423" s="16" t="s">
        <v>18783</v>
      </c>
      <c r="J3423" s="16" t="s">
        <v>7990</v>
      </c>
    </row>
    <row r="3424" spans="1:10">
      <c r="A3424" s="16" t="s">
        <v>16011</v>
      </c>
      <c r="B3424" s="52" t="s">
        <v>15655</v>
      </c>
      <c r="C3424" s="16" t="str">
        <f t="shared" si="53"/>
        <v>050 - 013</v>
      </c>
      <c r="D3424" s="52" t="s">
        <v>36059</v>
      </c>
      <c r="E3424" s="52" t="s">
        <v>25930</v>
      </c>
      <c r="F3424" s="16" t="s">
        <v>26281</v>
      </c>
      <c r="G3424" s="16" t="s">
        <v>25929</v>
      </c>
      <c r="H3424" s="16" t="s">
        <v>30328</v>
      </c>
      <c r="I3424" s="16" t="s">
        <v>16012</v>
      </c>
    </row>
    <row r="3425" spans="1:10">
      <c r="A3425" s="16" t="s">
        <v>30293</v>
      </c>
      <c r="B3425" s="52" t="s">
        <v>8178</v>
      </c>
      <c r="C3425" s="16" t="str">
        <f t="shared" si="53"/>
        <v>029 - 019</v>
      </c>
      <c r="D3425" s="52" t="s">
        <v>34487</v>
      </c>
      <c r="E3425" s="52" t="s">
        <v>25917</v>
      </c>
      <c r="F3425" s="16" t="s">
        <v>5790</v>
      </c>
      <c r="G3425" s="16" t="s">
        <v>25916</v>
      </c>
      <c r="H3425" s="16" t="s">
        <v>32660</v>
      </c>
      <c r="I3425" s="16" t="s">
        <v>30294</v>
      </c>
    </row>
    <row r="3426" spans="1:10">
      <c r="A3426" s="16" t="s">
        <v>9964</v>
      </c>
      <c r="B3426" s="52" t="s">
        <v>9023</v>
      </c>
      <c r="C3426" s="16" t="str">
        <f t="shared" si="53"/>
        <v>003 - 055</v>
      </c>
      <c r="D3426" s="52" t="s">
        <v>36059</v>
      </c>
      <c r="E3426" s="52" t="s">
        <v>3328</v>
      </c>
      <c r="F3426" s="16" t="s">
        <v>9965</v>
      </c>
      <c r="G3426" s="16" t="s">
        <v>10731</v>
      </c>
      <c r="H3426" s="16" t="s">
        <v>10732</v>
      </c>
      <c r="I3426" s="16" t="s">
        <v>9966</v>
      </c>
    </row>
    <row r="3427" spans="1:10">
      <c r="A3427" s="16" t="s">
        <v>6008</v>
      </c>
      <c r="B3427" s="52" t="s">
        <v>2742</v>
      </c>
      <c r="C3427" s="16" t="str">
        <f t="shared" si="53"/>
        <v>013 - 868</v>
      </c>
      <c r="D3427" s="52"/>
      <c r="E3427" s="52" t="s">
        <v>26240</v>
      </c>
      <c r="F3427" s="16"/>
      <c r="G3427" s="16" t="s">
        <v>26239</v>
      </c>
      <c r="H3427" s="16" t="s">
        <v>32666</v>
      </c>
      <c r="I3427" s="16" t="s">
        <v>6009</v>
      </c>
      <c r="J3427" s="16" t="s">
        <v>34487</v>
      </c>
    </row>
    <row r="3428" spans="1:10">
      <c r="A3428" s="16" t="s">
        <v>33628</v>
      </c>
      <c r="B3428" s="52" t="s">
        <v>4462</v>
      </c>
      <c r="C3428" s="16" t="str">
        <f t="shared" si="53"/>
        <v>022 - 833</v>
      </c>
      <c r="D3428" s="52"/>
      <c r="E3428" s="52" t="s">
        <v>4777</v>
      </c>
      <c r="F3428" s="16"/>
      <c r="G3428" s="16" t="s">
        <v>4776</v>
      </c>
      <c r="H3428" s="16" t="s">
        <v>4778</v>
      </c>
      <c r="I3428" s="16" t="s">
        <v>33629</v>
      </c>
      <c r="J3428" s="16" t="s">
        <v>34487</v>
      </c>
    </row>
    <row r="3429" spans="1:10">
      <c r="A3429" s="16" t="s">
        <v>29643</v>
      </c>
      <c r="B3429" s="52" t="s">
        <v>36499</v>
      </c>
      <c r="C3429" s="16" t="str">
        <f t="shared" si="53"/>
        <v>096 - 021</v>
      </c>
      <c r="D3429" s="52" t="s">
        <v>34487</v>
      </c>
      <c r="E3429" s="52" t="s">
        <v>14652</v>
      </c>
      <c r="F3429" s="16" t="s">
        <v>13176</v>
      </c>
      <c r="G3429" s="16" t="s">
        <v>14651</v>
      </c>
      <c r="H3429" s="16" t="s">
        <v>10732</v>
      </c>
      <c r="I3429" s="16" t="s">
        <v>29644</v>
      </c>
    </row>
    <row r="3430" spans="1:10">
      <c r="A3430" s="16" t="s">
        <v>33374</v>
      </c>
      <c r="B3430" s="52" t="s">
        <v>11779</v>
      </c>
      <c r="C3430" s="16" t="str">
        <f t="shared" si="53"/>
        <v>002 - 050</v>
      </c>
      <c r="D3430" s="52" t="s">
        <v>34487</v>
      </c>
      <c r="E3430" s="52" t="s">
        <v>36066</v>
      </c>
      <c r="F3430" s="16" t="s">
        <v>17634</v>
      </c>
      <c r="G3430" s="16" t="s">
        <v>20457</v>
      </c>
      <c r="H3430" s="16" t="s">
        <v>10732</v>
      </c>
      <c r="I3430" s="16" t="s">
        <v>29644</v>
      </c>
      <c r="J3430" s="16" t="s">
        <v>7990</v>
      </c>
    </row>
    <row r="3431" spans="1:10">
      <c r="A3431" s="16" t="s">
        <v>3349</v>
      </c>
      <c r="B3431" s="52" t="s">
        <v>18275</v>
      </c>
      <c r="C3431" s="16" t="str">
        <f t="shared" si="53"/>
        <v>037 - 024</v>
      </c>
      <c r="D3431" s="52" t="s">
        <v>36059</v>
      </c>
      <c r="E3431" s="52" t="s">
        <v>30682</v>
      </c>
      <c r="F3431" s="16" t="s">
        <v>3350</v>
      </c>
      <c r="G3431" s="16" t="s">
        <v>30681</v>
      </c>
      <c r="H3431" s="16" t="s">
        <v>35981</v>
      </c>
      <c r="I3431" s="16" t="s">
        <v>3351</v>
      </c>
      <c r="J3431" s="16"/>
    </row>
    <row r="3432" spans="1:10">
      <c r="A3432" s="16" t="s">
        <v>17473</v>
      </c>
      <c r="B3432" s="52" t="s">
        <v>11401</v>
      </c>
      <c r="C3432" s="16" t="str">
        <f t="shared" si="53"/>
        <v>013 - 869</v>
      </c>
      <c r="D3432" s="52"/>
      <c r="E3432" s="52" t="s">
        <v>26240</v>
      </c>
      <c r="F3432" s="16"/>
      <c r="G3432" s="16" t="s">
        <v>26239</v>
      </c>
      <c r="H3432" s="16" t="s">
        <v>32666</v>
      </c>
      <c r="I3432" s="16" t="s">
        <v>8441</v>
      </c>
      <c r="J3432" s="16" t="s">
        <v>34487</v>
      </c>
    </row>
    <row r="3433" spans="1:10">
      <c r="A3433" s="16" t="s">
        <v>17217</v>
      </c>
      <c r="B3433" s="52" t="s">
        <v>11780</v>
      </c>
      <c r="C3433" s="16" t="str">
        <f t="shared" si="53"/>
        <v>002 - 812</v>
      </c>
      <c r="D3433" s="52"/>
      <c r="E3433" s="52" t="s">
        <v>36066</v>
      </c>
      <c r="F3433" s="16"/>
      <c r="G3433" s="16" t="s">
        <v>20457</v>
      </c>
      <c r="H3433" s="16" t="s">
        <v>10732</v>
      </c>
      <c r="I3433" s="16" t="s">
        <v>17218</v>
      </c>
      <c r="J3433" s="16" t="s">
        <v>34487</v>
      </c>
    </row>
    <row r="3434" spans="1:10">
      <c r="A3434" s="16" t="s">
        <v>34137</v>
      </c>
      <c r="B3434" s="52" t="s">
        <v>9024</v>
      </c>
      <c r="C3434" s="16" t="str">
        <f t="shared" si="53"/>
        <v>003 - 056</v>
      </c>
      <c r="D3434" s="52" t="s">
        <v>34487</v>
      </c>
      <c r="E3434" s="52" t="s">
        <v>3328</v>
      </c>
      <c r="F3434" s="16" t="s">
        <v>34138</v>
      </c>
      <c r="G3434" s="16" t="s">
        <v>10731</v>
      </c>
      <c r="H3434" s="16" t="s">
        <v>10732</v>
      </c>
      <c r="I3434" s="16" t="s">
        <v>408</v>
      </c>
      <c r="J3434" s="16" t="s">
        <v>7990</v>
      </c>
    </row>
    <row r="3435" spans="1:10">
      <c r="A3435" s="16" t="s">
        <v>406</v>
      </c>
      <c r="B3435" s="52" t="s">
        <v>13346</v>
      </c>
      <c r="C3435" s="16" t="str">
        <f t="shared" si="53"/>
        <v>103 - 025</v>
      </c>
      <c r="D3435" s="52" t="s">
        <v>34487</v>
      </c>
      <c r="E3435" s="52" t="s">
        <v>14668</v>
      </c>
      <c r="F3435" s="16" t="s">
        <v>407</v>
      </c>
      <c r="G3435" s="16" t="s">
        <v>14667</v>
      </c>
      <c r="H3435" s="16" t="s">
        <v>10732</v>
      </c>
      <c r="I3435" s="16" t="s">
        <v>408</v>
      </c>
    </row>
    <row r="3436" spans="1:10">
      <c r="A3436" s="16" t="s">
        <v>27258</v>
      </c>
      <c r="B3436" s="52" t="s">
        <v>2538</v>
      </c>
      <c r="C3436" s="16" t="str">
        <f t="shared" si="53"/>
        <v>063 - 030</v>
      </c>
      <c r="D3436" s="52" t="s">
        <v>36059</v>
      </c>
      <c r="E3436" s="52" t="s">
        <v>30281</v>
      </c>
      <c r="F3436" s="16" t="s">
        <v>30057</v>
      </c>
      <c r="G3436" s="16" t="s">
        <v>30319</v>
      </c>
      <c r="H3436" s="16" t="s">
        <v>30282</v>
      </c>
      <c r="I3436" s="16" t="s">
        <v>27259</v>
      </c>
    </row>
    <row r="3437" spans="1:10">
      <c r="A3437" s="16" t="s">
        <v>14089</v>
      </c>
      <c r="B3437" s="52" t="s">
        <v>35607</v>
      </c>
      <c r="C3437" s="16" t="str">
        <f t="shared" si="53"/>
        <v>073 - 004</v>
      </c>
      <c r="D3437" s="52" t="s">
        <v>34487</v>
      </c>
      <c r="E3437" s="52" t="s">
        <v>37421</v>
      </c>
      <c r="F3437" s="16" t="s">
        <v>14090</v>
      </c>
      <c r="G3437" s="16" t="s">
        <v>37420</v>
      </c>
      <c r="H3437" s="16" t="s">
        <v>37422</v>
      </c>
      <c r="I3437" s="16" t="s">
        <v>14091</v>
      </c>
      <c r="J3437" s="16"/>
    </row>
    <row r="3438" spans="1:10">
      <c r="A3438" s="16" t="s">
        <v>10283</v>
      </c>
      <c r="B3438" s="52" t="s">
        <v>24151</v>
      </c>
      <c r="C3438" s="16" t="str">
        <f t="shared" si="53"/>
        <v>004 - 077</v>
      </c>
      <c r="D3438" s="52" t="s">
        <v>34487</v>
      </c>
      <c r="E3438" s="52" t="s">
        <v>10758</v>
      </c>
      <c r="F3438" s="16" t="s">
        <v>23466</v>
      </c>
      <c r="G3438" s="16" t="s">
        <v>10757</v>
      </c>
      <c r="H3438" s="16" t="s">
        <v>10732</v>
      </c>
      <c r="I3438" s="16" t="s">
        <v>10284</v>
      </c>
      <c r="J3438" s="16"/>
    </row>
    <row r="3439" spans="1:10">
      <c r="A3439" s="16" t="s">
        <v>29855</v>
      </c>
      <c r="B3439" s="52" t="s">
        <v>37358</v>
      </c>
      <c r="C3439" s="16" t="str">
        <f t="shared" si="53"/>
        <v>I99 - 092</v>
      </c>
      <c r="D3439" s="52"/>
      <c r="E3439" s="52" t="s">
        <v>10726</v>
      </c>
      <c r="F3439" s="16"/>
      <c r="G3439" s="16" t="s">
        <v>10725</v>
      </c>
      <c r="H3439" s="16" t="s">
        <v>10727</v>
      </c>
      <c r="I3439" s="16" t="s">
        <v>34491</v>
      </c>
    </row>
    <row r="3440" spans="1:10">
      <c r="A3440" s="16" t="s">
        <v>5413</v>
      </c>
      <c r="B3440" s="52" t="s">
        <v>11402</v>
      </c>
      <c r="C3440" s="16" t="str">
        <f t="shared" si="53"/>
        <v>013 - 870</v>
      </c>
      <c r="D3440" s="52"/>
      <c r="E3440" s="52" t="s">
        <v>26240</v>
      </c>
      <c r="G3440" s="16" t="s">
        <v>26239</v>
      </c>
      <c r="H3440" s="16" t="s">
        <v>32666</v>
      </c>
      <c r="I3440" s="16" t="s">
        <v>12703</v>
      </c>
      <c r="J3440" s="16" t="s">
        <v>34487</v>
      </c>
    </row>
    <row r="3441" spans="1:14">
      <c r="A3441" s="16" t="s">
        <v>1318</v>
      </c>
      <c r="B3441" s="52" t="s">
        <v>11781</v>
      </c>
      <c r="C3441" s="16" t="str">
        <f t="shared" si="53"/>
        <v>002 - 813</v>
      </c>
      <c r="D3441" s="52"/>
      <c r="E3441" s="52" t="s">
        <v>36066</v>
      </c>
      <c r="F3441" s="16"/>
      <c r="G3441" s="16" t="s">
        <v>20457</v>
      </c>
      <c r="H3441" s="16" t="s">
        <v>10732</v>
      </c>
      <c r="I3441" s="16" t="s">
        <v>1319</v>
      </c>
      <c r="J3441" s="16" t="s">
        <v>34487</v>
      </c>
    </row>
    <row r="3442" spans="1:14">
      <c r="A3442" s="16" t="s">
        <v>25387</v>
      </c>
      <c r="B3442" s="52" t="s">
        <v>18656</v>
      </c>
      <c r="C3442" s="16" t="str">
        <f t="shared" si="53"/>
        <v>010 - 020</v>
      </c>
      <c r="D3442" s="52" t="s">
        <v>34487</v>
      </c>
      <c r="E3442" s="52" t="s">
        <v>30437</v>
      </c>
      <c r="F3442" s="16" t="s">
        <v>25388</v>
      </c>
      <c r="G3442" s="16" t="s">
        <v>30436</v>
      </c>
      <c r="H3442" s="16" t="s">
        <v>34573</v>
      </c>
      <c r="I3442" s="16" t="s">
        <v>25389</v>
      </c>
    </row>
    <row r="3443" spans="1:14">
      <c r="A3443" s="16" t="s">
        <v>36377</v>
      </c>
      <c r="B3443" s="52" t="s">
        <v>8179</v>
      </c>
      <c r="C3443" s="16" t="str">
        <f t="shared" si="53"/>
        <v>029 - 808</v>
      </c>
      <c r="D3443" s="52"/>
      <c r="E3443" s="52" t="s">
        <v>25917</v>
      </c>
      <c r="F3443" s="16"/>
      <c r="G3443" s="16" t="s">
        <v>25916</v>
      </c>
      <c r="H3443" s="16" t="s">
        <v>32660</v>
      </c>
      <c r="I3443" s="16" t="s">
        <v>36378</v>
      </c>
      <c r="J3443" s="16" t="s">
        <v>34487</v>
      </c>
    </row>
    <row r="3444" spans="1:14">
      <c r="A3444" s="16" t="s">
        <v>16989</v>
      </c>
      <c r="B3444" s="52" t="s">
        <v>17547</v>
      </c>
      <c r="C3444" s="16" t="str">
        <f t="shared" si="53"/>
        <v>026 - 025</v>
      </c>
      <c r="D3444" s="52" t="s">
        <v>36059</v>
      </c>
      <c r="E3444" s="52" t="s">
        <v>8857</v>
      </c>
      <c r="F3444" s="16" t="s">
        <v>16990</v>
      </c>
      <c r="G3444" s="16" t="s">
        <v>8856</v>
      </c>
      <c r="H3444" s="16" t="s">
        <v>32660</v>
      </c>
      <c r="I3444" s="16" t="s">
        <v>16991</v>
      </c>
      <c r="J3444" s="16"/>
    </row>
    <row r="3445" spans="1:14">
      <c r="A3445" s="16" t="s">
        <v>33493</v>
      </c>
      <c r="B3445" s="52" t="s">
        <v>9025</v>
      </c>
      <c r="C3445" s="16" t="str">
        <f t="shared" si="53"/>
        <v>003 - 057</v>
      </c>
      <c r="D3445" s="52" t="s">
        <v>34487</v>
      </c>
      <c r="E3445" s="52" t="s">
        <v>3328</v>
      </c>
      <c r="F3445" s="16" t="s">
        <v>33494</v>
      </c>
      <c r="G3445" s="16" t="s">
        <v>10731</v>
      </c>
      <c r="H3445" s="16" t="s">
        <v>10732</v>
      </c>
      <c r="I3445" s="16" t="s">
        <v>18295</v>
      </c>
      <c r="J3445" s="16" t="s">
        <v>7990</v>
      </c>
    </row>
    <row r="3446" spans="1:14">
      <c r="A3446" s="16" t="s">
        <v>18293</v>
      </c>
      <c r="B3446" s="52" t="s">
        <v>2904</v>
      </c>
      <c r="C3446" s="16" t="str">
        <f t="shared" si="53"/>
        <v>103 - 026</v>
      </c>
      <c r="D3446" s="52" t="s">
        <v>34487</v>
      </c>
      <c r="E3446" s="52" t="s">
        <v>14668</v>
      </c>
      <c r="F3446" s="16" t="s">
        <v>18294</v>
      </c>
      <c r="G3446" s="16" t="s">
        <v>14667</v>
      </c>
      <c r="H3446" s="16" t="s">
        <v>10732</v>
      </c>
      <c r="I3446" s="16" t="s">
        <v>18295</v>
      </c>
      <c r="J3446" s="16"/>
    </row>
    <row r="3447" spans="1:14">
      <c r="A3447" s="16" t="s">
        <v>1235</v>
      </c>
      <c r="B3447" s="52" t="s">
        <v>9026</v>
      </c>
      <c r="C3447" s="16" t="str">
        <f t="shared" si="53"/>
        <v>003 - 908</v>
      </c>
      <c r="D3447" s="52"/>
      <c r="E3447" s="52" t="s">
        <v>3328</v>
      </c>
      <c r="F3447" s="16"/>
      <c r="G3447" s="16" t="s">
        <v>10731</v>
      </c>
      <c r="H3447" s="16" t="s">
        <v>10732</v>
      </c>
      <c r="I3447" s="16" t="s">
        <v>12956</v>
      </c>
      <c r="J3447" s="16" t="s">
        <v>34487</v>
      </c>
    </row>
    <row r="3448" spans="1:14">
      <c r="A3448" s="16" t="s">
        <v>34735</v>
      </c>
      <c r="B3448" s="52" t="s">
        <v>31759</v>
      </c>
      <c r="C3448" s="16" t="str">
        <f t="shared" si="53"/>
        <v>067 - 023</v>
      </c>
      <c r="D3448" s="52" t="s">
        <v>34487</v>
      </c>
      <c r="E3448" s="52" t="s">
        <v>34404</v>
      </c>
      <c r="F3448" s="16" t="s">
        <v>23208</v>
      </c>
      <c r="G3448" s="16" t="s">
        <v>34403</v>
      </c>
      <c r="H3448" s="16" t="s">
        <v>15395</v>
      </c>
      <c r="I3448" s="16" t="s">
        <v>23209</v>
      </c>
      <c r="J3448" s="16"/>
      <c r="N3448" t="s">
        <v>30550</v>
      </c>
    </row>
    <row r="3449" spans="1:14">
      <c r="A3449" s="16" t="s">
        <v>36698</v>
      </c>
      <c r="B3449" s="52" t="s">
        <v>24971</v>
      </c>
      <c r="C3449" s="16" t="str">
        <f t="shared" si="53"/>
        <v>078 - 046</v>
      </c>
      <c r="D3449" s="52" t="s">
        <v>34487</v>
      </c>
      <c r="E3449" s="52" t="s">
        <v>1697</v>
      </c>
      <c r="F3449" s="16" t="s">
        <v>12999</v>
      </c>
      <c r="G3449" s="16" t="s">
        <v>1696</v>
      </c>
      <c r="H3449" s="16" t="s">
        <v>4772</v>
      </c>
      <c r="I3449" s="16" t="s">
        <v>36699</v>
      </c>
    </row>
    <row r="3450" spans="1:14">
      <c r="A3450" s="16" t="s">
        <v>9733</v>
      </c>
      <c r="B3450" s="52" t="s">
        <v>9565</v>
      </c>
      <c r="C3450" s="16" t="str">
        <f t="shared" si="53"/>
        <v>079 - 036</v>
      </c>
      <c r="D3450" s="52" t="s">
        <v>34487</v>
      </c>
      <c r="E3450" s="52" t="s">
        <v>4771</v>
      </c>
      <c r="F3450" s="16" t="s">
        <v>9734</v>
      </c>
      <c r="G3450" s="16" t="s">
        <v>4770</v>
      </c>
      <c r="H3450" s="16" t="s">
        <v>4772</v>
      </c>
      <c r="I3450" s="16" t="s">
        <v>9735</v>
      </c>
      <c r="J3450" s="16"/>
    </row>
    <row r="3451" spans="1:14">
      <c r="A3451" s="16" t="s">
        <v>32444</v>
      </c>
      <c r="B3451" s="52" t="s">
        <v>36500</v>
      </c>
      <c r="C3451" s="16" t="str">
        <f t="shared" si="53"/>
        <v>096 - 022</v>
      </c>
      <c r="D3451" s="52" t="s">
        <v>34487</v>
      </c>
      <c r="E3451" s="52" t="s">
        <v>14652</v>
      </c>
      <c r="F3451" s="16" t="s">
        <v>15381</v>
      </c>
      <c r="G3451" s="16" t="s">
        <v>14651</v>
      </c>
      <c r="H3451" s="16" t="s">
        <v>10732</v>
      </c>
      <c r="I3451" s="16" t="s">
        <v>15382</v>
      </c>
      <c r="J3451" s="16"/>
    </row>
    <row r="3452" spans="1:14">
      <c r="A3452" s="16" t="s">
        <v>25436</v>
      </c>
      <c r="B3452" s="52" t="s">
        <v>10947</v>
      </c>
      <c r="C3452" s="16" t="str">
        <f t="shared" si="53"/>
        <v>002 - 051</v>
      </c>
      <c r="D3452" s="52" t="s">
        <v>34487</v>
      </c>
      <c r="E3452" s="52" t="s">
        <v>36066</v>
      </c>
      <c r="F3452" s="16" t="s">
        <v>21966</v>
      </c>
      <c r="G3452" s="16" t="s">
        <v>20457</v>
      </c>
      <c r="H3452" s="16" t="s">
        <v>10732</v>
      </c>
      <c r="I3452" s="16" t="s">
        <v>15382</v>
      </c>
      <c r="J3452" s="16" t="s">
        <v>7990</v>
      </c>
    </row>
    <row r="3453" spans="1:14">
      <c r="A3453" s="16" t="s">
        <v>22560</v>
      </c>
      <c r="B3453" s="52" t="s">
        <v>24471</v>
      </c>
      <c r="C3453" s="16" t="str">
        <f t="shared" si="53"/>
        <v>024 - 802</v>
      </c>
      <c r="D3453" s="52"/>
      <c r="E3453" s="52" t="s">
        <v>26794</v>
      </c>
      <c r="F3453" s="16"/>
      <c r="G3453" s="16" t="s">
        <v>26793</v>
      </c>
      <c r="H3453" s="16" t="s">
        <v>32660</v>
      </c>
      <c r="I3453" s="16" t="s">
        <v>22561</v>
      </c>
      <c r="J3453" s="16" t="s">
        <v>34487</v>
      </c>
    </row>
    <row r="3454" spans="1:14">
      <c r="A3454" s="16" t="s">
        <v>19928</v>
      </c>
      <c r="B3454" s="52" t="s">
        <v>24972</v>
      </c>
      <c r="C3454" s="16" t="str">
        <f t="shared" si="53"/>
        <v>078 - 047</v>
      </c>
      <c r="D3454" s="52" t="s">
        <v>36059</v>
      </c>
      <c r="E3454" s="52" t="s">
        <v>1697</v>
      </c>
      <c r="F3454" s="16" t="s">
        <v>12999</v>
      </c>
      <c r="G3454" s="16" t="s">
        <v>1696</v>
      </c>
      <c r="H3454" s="16" t="s">
        <v>4772</v>
      </c>
      <c r="I3454" s="16" t="s">
        <v>19929</v>
      </c>
      <c r="J3454" s="16"/>
    </row>
    <row r="3455" spans="1:14">
      <c r="A3455" s="16" t="s">
        <v>5754</v>
      </c>
      <c r="B3455" s="52" t="s">
        <v>35243</v>
      </c>
      <c r="C3455" s="16" t="str">
        <f t="shared" si="53"/>
        <v>012 - 057</v>
      </c>
      <c r="D3455" s="52" t="s">
        <v>36059</v>
      </c>
      <c r="E3455" s="52" t="s">
        <v>18879</v>
      </c>
      <c r="F3455" s="16" t="s">
        <v>25803</v>
      </c>
      <c r="G3455" s="16" t="s">
        <v>26253</v>
      </c>
      <c r="H3455" s="16" t="s">
        <v>32666</v>
      </c>
      <c r="I3455" s="16" t="s">
        <v>5755</v>
      </c>
      <c r="J3455" s="16"/>
    </row>
    <row r="3456" spans="1:14">
      <c r="A3456" s="16" t="s">
        <v>31438</v>
      </c>
      <c r="B3456" s="52" t="s">
        <v>9566</v>
      </c>
      <c r="C3456" s="16" t="str">
        <f t="shared" si="53"/>
        <v>079 - 037</v>
      </c>
      <c r="D3456" s="52" t="s">
        <v>36059</v>
      </c>
      <c r="E3456" s="52" t="s">
        <v>4771</v>
      </c>
      <c r="F3456" s="16" t="s">
        <v>31439</v>
      </c>
      <c r="G3456" s="16" t="s">
        <v>4770</v>
      </c>
      <c r="H3456" s="16" t="s">
        <v>4772</v>
      </c>
      <c r="I3456" s="16" t="s">
        <v>2782</v>
      </c>
      <c r="J3456" s="16" t="s">
        <v>7990</v>
      </c>
    </row>
    <row r="3457" spans="1:10">
      <c r="A3457" s="16" t="s">
        <v>24292</v>
      </c>
      <c r="B3457" s="52" t="s">
        <v>33825</v>
      </c>
      <c r="C3457" s="16" t="str">
        <f t="shared" si="53"/>
        <v>101 - 010</v>
      </c>
      <c r="D3457" s="52" t="s">
        <v>36059</v>
      </c>
      <c r="E3457" s="52" t="s">
        <v>23682</v>
      </c>
      <c r="F3457" s="16" t="s">
        <v>24293</v>
      </c>
      <c r="G3457" s="16" t="s">
        <v>23681</v>
      </c>
      <c r="H3457" s="16" t="s">
        <v>4772</v>
      </c>
      <c r="I3457" s="16" t="s">
        <v>2782</v>
      </c>
    </row>
    <row r="3458" spans="1:10">
      <c r="A3458" s="16" t="s">
        <v>26038</v>
      </c>
      <c r="B3458" s="52" t="s">
        <v>33170</v>
      </c>
      <c r="C3458" s="16" t="str">
        <f t="shared" si="53"/>
        <v>019 - 038</v>
      </c>
      <c r="D3458" s="52" t="s">
        <v>36059</v>
      </c>
      <c r="E3458" s="52" t="s">
        <v>23092</v>
      </c>
      <c r="F3458" s="16" t="s">
        <v>23090</v>
      </c>
      <c r="G3458" s="16" t="s">
        <v>23091</v>
      </c>
      <c r="H3458" s="16" t="s">
        <v>32666</v>
      </c>
      <c r="I3458" s="16" t="s">
        <v>26039</v>
      </c>
    </row>
    <row r="3459" spans="1:10">
      <c r="A3459" s="16" t="s">
        <v>29555</v>
      </c>
      <c r="B3459" s="52" t="s">
        <v>10948</v>
      </c>
      <c r="C3459" s="16" t="str">
        <f t="shared" si="53"/>
        <v>002 - 052</v>
      </c>
      <c r="D3459" s="52" t="s">
        <v>36059</v>
      </c>
      <c r="E3459" s="52" t="s">
        <v>36066</v>
      </c>
      <c r="F3459" s="16" t="s">
        <v>778</v>
      </c>
      <c r="G3459" s="16" t="s">
        <v>20457</v>
      </c>
      <c r="H3459" s="16" t="s">
        <v>10732</v>
      </c>
      <c r="I3459" s="16" t="s">
        <v>29556</v>
      </c>
      <c r="J3459" s="16"/>
    </row>
    <row r="3460" spans="1:10">
      <c r="A3460" s="16" t="s">
        <v>5095</v>
      </c>
      <c r="B3460" s="52" t="s">
        <v>4463</v>
      </c>
      <c r="C3460" s="16" t="str">
        <f t="shared" ref="C3460:C3523" si="54">MID(A3460,1,3) &amp;" - " &amp;MID(A3460,4,3)</f>
        <v>022 - 068</v>
      </c>
      <c r="D3460" s="52" t="s">
        <v>34487</v>
      </c>
      <c r="E3460" s="52" t="s">
        <v>4777</v>
      </c>
      <c r="F3460" s="16" t="s">
        <v>16204</v>
      </c>
      <c r="G3460" s="16" t="s">
        <v>4776</v>
      </c>
      <c r="H3460" s="16" t="s">
        <v>4778</v>
      </c>
      <c r="I3460" s="16" t="s">
        <v>16205</v>
      </c>
    </row>
    <row r="3461" spans="1:10">
      <c r="A3461" s="16" t="s">
        <v>36488</v>
      </c>
      <c r="B3461" s="52" t="s">
        <v>9567</v>
      </c>
      <c r="C3461" s="16" t="str">
        <f t="shared" si="54"/>
        <v>079 - 038</v>
      </c>
      <c r="D3461" s="52" t="s">
        <v>34487</v>
      </c>
      <c r="E3461" s="52" t="s">
        <v>4771</v>
      </c>
      <c r="F3461" s="16" t="s">
        <v>7004</v>
      </c>
      <c r="G3461" s="16" t="s">
        <v>4770</v>
      </c>
      <c r="H3461" s="16" t="s">
        <v>4772</v>
      </c>
      <c r="I3461" s="16" t="s">
        <v>25033</v>
      </c>
      <c r="J3461" s="16" t="s">
        <v>7990</v>
      </c>
    </row>
    <row r="3462" spans="1:10">
      <c r="A3462" s="16" t="s">
        <v>25031</v>
      </c>
      <c r="B3462" s="52" t="s">
        <v>33826</v>
      </c>
      <c r="C3462" s="16" t="str">
        <f t="shared" si="54"/>
        <v>101 - 011</v>
      </c>
      <c r="D3462" s="52" t="s">
        <v>34487</v>
      </c>
      <c r="E3462" s="52" t="s">
        <v>23682</v>
      </c>
      <c r="F3462" s="16" t="s">
        <v>25032</v>
      </c>
      <c r="G3462" s="16" t="s">
        <v>23681</v>
      </c>
      <c r="H3462" s="16" t="s">
        <v>4772</v>
      </c>
      <c r="I3462" s="16" t="s">
        <v>25033</v>
      </c>
    </row>
    <row r="3463" spans="1:10">
      <c r="A3463" s="16" t="s">
        <v>7305</v>
      </c>
      <c r="B3463" s="52" t="s">
        <v>35244</v>
      </c>
      <c r="C3463" s="16" t="str">
        <f t="shared" si="54"/>
        <v>012 - 844</v>
      </c>
      <c r="D3463" s="52"/>
      <c r="E3463" s="52" t="s">
        <v>18879</v>
      </c>
      <c r="F3463" s="16"/>
      <c r="G3463" s="16" t="s">
        <v>26253</v>
      </c>
      <c r="H3463" s="16" t="s">
        <v>32666</v>
      </c>
      <c r="I3463" s="16" t="s">
        <v>7306</v>
      </c>
      <c r="J3463" s="16" t="s">
        <v>34487</v>
      </c>
    </row>
    <row r="3464" spans="1:10">
      <c r="A3464" s="16" t="s">
        <v>5444</v>
      </c>
      <c r="B3464" s="52" t="s">
        <v>9027</v>
      </c>
      <c r="C3464" s="16" t="str">
        <f t="shared" si="54"/>
        <v>003 - 845</v>
      </c>
      <c r="D3464" s="52"/>
      <c r="E3464" s="52" t="s">
        <v>3328</v>
      </c>
      <c r="F3464" s="16"/>
      <c r="G3464" s="16" t="s">
        <v>10731</v>
      </c>
      <c r="H3464" s="16" t="s">
        <v>10732</v>
      </c>
      <c r="I3464" s="16" t="s">
        <v>5445</v>
      </c>
      <c r="J3464" s="16" t="s">
        <v>34487</v>
      </c>
    </row>
    <row r="3465" spans="1:10">
      <c r="A3465" s="16" t="s">
        <v>19694</v>
      </c>
      <c r="B3465" s="52" t="s">
        <v>35245</v>
      </c>
      <c r="C3465" s="16" t="str">
        <f t="shared" si="54"/>
        <v>012 - 058</v>
      </c>
      <c r="D3465" s="52" t="s">
        <v>34487</v>
      </c>
      <c r="E3465" s="52" t="s">
        <v>18879</v>
      </c>
      <c r="F3465" s="16" t="s">
        <v>6913</v>
      </c>
      <c r="G3465" s="16" t="s">
        <v>26253</v>
      </c>
      <c r="H3465" s="16" t="s">
        <v>32666</v>
      </c>
      <c r="I3465" s="16" t="s">
        <v>19192</v>
      </c>
      <c r="J3465" s="16"/>
    </row>
    <row r="3466" spans="1:10">
      <c r="A3466" s="16" t="s">
        <v>31704</v>
      </c>
      <c r="B3466" s="52" t="s">
        <v>37359</v>
      </c>
      <c r="C3466" s="16" t="str">
        <f t="shared" si="54"/>
        <v>I99 - 448</v>
      </c>
      <c r="D3466" s="52"/>
      <c r="E3466" s="52" t="s">
        <v>10726</v>
      </c>
      <c r="F3466" s="16"/>
      <c r="G3466" s="16" t="s">
        <v>10725</v>
      </c>
      <c r="H3466" s="16" t="s">
        <v>10727</v>
      </c>
      <c r="I3466" s="16" t="s">
        <v>31705</v>
      </c>
    </row>
    <row r="3467" spans="1:10">
      <c r="A3467" s="16" t="s">
        <v>6496</v>
      </c>
      <c r="B3467" s="52" t="s">
        <v>23015</v>
      </c>
      <c r="C3467" s="16" t="str">
        <f t="shared" si="54"/>
        <v>006 - 064</v>
      </c>
      <c r="D3467" s="52" t="s">
        <v>36059</v>
      </c>
      <c r="E3467" s="52" t="s">
        <v>26671</v>
      </c>
      <c r="F3467" s="16" t="s">
        <v>6389</v>
      </c>
      <c r="G3467" s="16" t="s">
        <v>26670</v>
      </c>
      <c r="H3467" s="16" t="s">
        <v>10732</v>
      </c>
      <c r="I3467" s="16" t="s">
        <v>4877</v>
      </c>
    </row>
    <row r="3468" spans="1:10">
      <c r="A3468" s="16" t="s">
        <v>10971</v>
      </c>
      <c r="B3468" s="52" t="s">
        <v>28451</v>
      </c>
      <c r="C3468" s="16" t="str">
        <f t="shared" si="54"/>
        <v>065 - 049</v>
      </c>
      <c r="D3468" s="52" t="s">
        <v>34487</v>
      </c>
      <c r="E3468" s="52" t="s">
        <v>29546</v>
      </c>
      <c r="F3468" s="16" t="s">
        <v>10972</v>
      </c>
      <c r="G3468" s="16" t="s">
        <v>29545</v>
      </c>
      <c r="H3468" s="16" t="s">
        <v>30282</v>
      </c>
      <c r="I3468" s="16" t="s">
        <v>10973</v>
      </c>
    </row>
    <row r="3469" spans="1:10">
      <c r="A3469" s="16" t="s">
        <v>31027</v>
      </c>
      <c r="B3469" s="52" t="s">
        <v>11403</v>
      </c>
      <c r="C3469" s="16" t="str">
        <f t="shared" si="54"/>
        <v>013 - 084</v>
      </c>
      <c r="D3469" s="52" t="s">
        <v>36059</v>
      </c>
      <c r="E3469" s="52" t="s">
        <v>26240</v>
      </c>
      <c r="F3469" s="16" t="s">
        <v>30686</v>
      </c>
      <c r="G3469" s="16" t="s">
        <v>26239</v>
      </c>
      <c r="H3469" s="16" t="s">
        <v>32666</v>
      </c>
      <c r="I3469" s="16" t="s">
        <v>31028</v>
      </c>
    </row>
    <row r="3470" spans="1:10">
      <c r="A3470" s="16" t="s">
        <v>202</v>
      </c>
      <c r="B3470" s="52" t="s">
        <v>16176</v>
      </c>
      <c r="C3470" s="16" t="str">
        <f t="shared" si="54"/>
        <v>001 - 096</v>
      </c>
      <c r="D3470" s="52" t="s">
        <v>36059</v>
      </c>
      <c r="E3470" s="52" t="s">
        <v>37671</v>
      </c>
      <c r="F3470" s="16" t="s">
        <v>6122</v>
      </c>
      <c r="G3470" s="16" t="s">
        <v>37670</v>
      </c>
      <c r="H3470" s="16" t="s">
        <v>10732</v>
      </c>
      <c r="I3470" s="16" t="s">
        <v>203</v>
      </c>
    </row>
    <row r="3471" spans="1:10">
      <c r="A3471" s="16" t="s">
        <v>14826</v>
      </c>
      <c r="B3471" s="52" t="s">
        <v>35202</v>
      </c>
      <c r="C3471" s="16" t="str">
        <f t="shared" si="54"/>
        <v>015 - 096</v>
      </c>
      <c r="D3471" s="52" t="s">
        <v>36059</v>
      </c>
      <c r="E3471" s="52" t="s">
        <v>32665</v>
      </c>
      <c r="F3471" s="16" t="s">
        <v>14827</v>
      </c>
      <c r="G3471" s="16" t="s">
        <v>32664</v>
      </c>
      <c r="H3471" s="16" t="s">
        <v>32666</v>
      </c>
      <c r="I3471" s="16" t="s">
        <v>14828</v>
      </c>
    </row>
    <row r="3472" spans="1:10">
      <c r="A3472" s="16" t="s">
        <v>5446</v>
      </c>
      <c r="B3472" s="52" t="s">
        <v>35246</v>
      </c>
      <c r="C3472" s="16" t="str">
        <f t="shared" si="54"/>
        <v>012 - 845</v>
      </c>
      <c r="D3472" s="52"/>
      <c r="E3472" s="52" t="s">
        <v>18879</v>
      </c>
      <c r="F3472" s="16"/>
      <c r="G3472" s="16" t="s">
        <v>26253</v>
      </c>
      <c r="H3472" s="16" t="s">
        <v>32666</v>
      </c>
      <c r="I3472" s="16"/>
      <c r="J3472" s="16" t="s">
        <v>34487</v>
      </c>
    </row>
    <row r="3473" spans="1:10">
      <c r="A3473" s="16" t="s">
        <v>14219</v>
      </c>
      <c r="B3473" s="52" t="s">
        <v>35247</v>
      </c>
      <c r="C3473" s="16" t="str">
        <f t="shared" si="54"/>
        <v>012 - 059</v>
      </c>
      <c r="D3473" s="52" t="s">
        <v>34487</v>
      </c>
      <c r="E3473" s="52" t="s">
        <v>18879</v>
      </c>
      <c r="F3473" s="16" t="s">
        <v>6417</v>
      </c>
      <c r="G3473" s="16" t="s">
        <v>26253</v>
      </c>
      <c r="H3473" s="16" t="s">
        <v>32666</v>
      </c>
      <c r="I3473" s="16" t="s">
        <v>3553</v>
      </c>
      <c r="J3473" s="16"/>
    </row>
    <row r="3474" spans="1:10">
      <c r="A3474" s="16" t="s">
        <v>36888</v>
      </c>
      <c r="B3474" s="52" t="s">
        <v>22430</v>
      </c>
      <c r="C3474" s="16" t="str">
        <f t="shared" si="54"/>
        <v>095 - 019</v>
      </c>
      <c r="D3474" s="52" t="s">
        <v>34487</v>
      </c>
      <c r="E3474" s="52" t="s">
        <v>5719</v>
      </c>
      <c r="F3474" s="16" t="s">
        <v>36889</v>
      </c>
      <c r="G3474" s="16" t="s">
        <v>29627</v>
      </c>
      <c r="H3474" s="16" t="s">
        <v>33521</v>
      </c>
      <c r="I3474" s="16" t="s">
        <v>36890</v>
      </c>
    </row>
    <row r="3475" spans="1:10">
      <c r="A3475" s="16" t="s">
        <v>13987</v>
      </c>
      <c r="B3475" s="52" t="s">
        <v>18525</v>
      </c>
      <c r="C3475" s="16" t="str">
        <f t="shared" si="54"/>
        <v>068 - 017</v>
      </c>
      <c r="D3475" s="52" t="s">
        <v>36059</v>
      </c>
      <c r="E3475" s="52" t="s">
        <v>34259</v>
      </c>
      <c r="F3475" s="16" t="s">
        <v>34258</v>
      </c>
      <c r="G3475" s="16" t="s">
        <v>21099</v>
      </c>
      <c r="H3475" s="16" t="s">
        <v>15395</v>
      </c>
      <c r="I3475" s="16" t="s">
        <v>13631</v>
      </c>
    </row>
    <row r="3476" spans="1:10">
      <c r="A3476" s="16" t="s">
        <v>2173</v>
      </c>
      <c r="B3476" s="52" t="s">
        <v>26098</v>
      </c>
      <c r="C3476" s="16" t="str">
        <f t="shared" si="54"/>
        <v>001 - 097</v>
      </c>
      <c r="D3476" s="52" t="s">
        <v>34487</v>
      </c>
      <c r="E3476" s="52" t="s">
        <v>37671</v>
      </c>
      <c r="F3476" s="16" t="s">
        <v>10415</v>
      </c>
      <c r="G3476" s="16" t="s">
        <v>37670</v>
      </c>
      <c r="H3476" s="16" t="s">
        <v>10732</v>
      </c>
      <c r="I3476" s="16" t="s">
        <v>2174</v>
      </c>
      <c r="J3476" s="16"/>
    </row>
    <row r="3477" spans="1:10">
      <c r="A3477" s="16" t="s">
        <v>11671</v>
      </c>
      <c r="B3477" s="52" t="s">
        <v>33171</v>
      </c>
      <c r="C3477" s="16" t="str">
        <f t="shared" si="54"/>
        <v>019 - 039</v>
      </c>
      <c r="D3477" s="52" t="s">
        <v>36059</v>
      </c>
      <c r="E3477" s="52" t="s">
        <v>23092</v>
      </c>
      <c r="F3477" s="16" t="s">
        <v>23090</v>
      </c>
      <c r="G3477" s="16" t="s">
        <v>23091</v>
      </c>
      <c r="H3477" s="16" t="s">
        <v>32666</v>
      </c>
      <c r="I3477" s="16" t="s">
        <v>11672</v>
      </c>
    </row>
    <row r="3478" spans="1:10">
      <c r="A3478" s="16" t="s">
        <v>1581</v>
      </c>
      <c r="B3478" s="52" t="s">
        <v>35248</v>
      </c>
      <c r="C3478" s="16" t="str">
        <f t="shared" si="54"/>
        <v>012 - 060</v>
      </c>
      <c r="D3478" s="52" t="s">
        <v>34487</v>
      </c>
      <c r="E3478" s="52" t="s">
        <v>18879</v>
      </c>
      <c r="F3478" s="16" t="s">
        <v>1582</v>
      </c>
      <c r="G3478" s="16" t="s">
        <v>26253</v>
      </c>
      <c r="H3478" s="16" t="s">
        <v>32666</v>
      </c>
      <c r="I3478" s="16" t="s">
        <v>1583</v>
      </c>
      <c r="J3478" s="16"/>
    </row>
    <row r="3479" spans="1:10">
      <c r="A3479" s="16" t="s">
        <v>27468</v>
      </c>
      <c r="B3479" s="52" t="s">
        <v>24152</v>
      </c>
      <c r="C3479" s="16" t="str">
        <f t="shared" si="54"/>
        <v>004 - 078</v>
      </c>
      <c r="D3479" s="52" t="s">
        <v>36059</v>
      </c>
      <c r="E3479" s="52" t="s">
        <v>10758</v>
      </c>
      <c r="F3479" s="16" t="s">
        <v>27469</v>
      </c>
      <c r="G3479" s="16" t="s">
        <v>10757</v>
      </c>
      <c r="H3479" s="16" t="s">
        <v>10732</v>
      </c>
      <c r="I3479" s="16" t="s">
        <v>27470</v>
      </c>
      <c r="J3479" s="16"/>
    </row>
    <row r="3480" spans="1:10">
      <c r="A3480" s="16" t="s">
        <v>20632</v>
      </c>
      <c r="B3480" s="52" t="s">
        <v>2797</v>
      </c>
      <c r="C3480" s="16" t="str">
        <f t="shared" si="54"/>
        <v>022 - 069</v>
      </c>
      <c r="D3480" s="52" t="s">
        <v>34487</v>
      </c>
      <c r="E3480" s="52" t="s">
        <v>4777</v>
      </c>
      <c r="F3480" s="16" t="s">
        <v>14106</v>
      </c>
      <c r="G3480" s="16" t="s">
        <v>4776</v>
      </c>
      <c r="H3480" s="16" t="s">
        <v>4778</v>
      </c>
      <c r="I3480" s="16" t="s">
        <v>20633</v>
      </c>
    </row>
    <row r="3481" spans="1:10">
      <c r="A3481" s="16" t="s">
        <v>2149</v>
      </c>
      <c r="B3481" s="52" t="s">
        <v>22399</v>
      </c>
      <c r="C3481" s="16" t="str">
        <f t="shared" si="54"/>
        <v>005 - 051</v>
      </c>
      <c r="D3481" s="52" t="s">
        <v>36059</v>
      </c>
      <c r="E3481" s="52" t="s">
        <v>18693</v>
      </c>
      <c r="F3481" s="16" t="s">
        <v>2328</v>
      </c>
      <c r="G3481" s="16" t="s">
        <v>18692</v>
      </c>
      <c r="H3481" s="16" t="s">
        <v>10732</v>
      </c>
      <c r="I3481" s="16" t="s">
        <v>2150</v>
      </c>
    </row>
    <row r="3482" spans="1:10">
      <c r="A3482" s="16" t="s">
        <v>36039</v>
      </c>
      <c r="B3482" s="52" t="s">
        <v>26179</v>
      </c>
      <c r="C3482" s="16" t="str">
        <f t="shared" si="54"/>
        <v>001 - 098</v>
      </c>
      <c r="D3482" s="52" t="s">
        <v>34487</v>
      </c>
      <c r="E3482" s="52" t="s">
        <v>37671</v>
      </c>
      <c r="F3482" s="16" t="s">
        <v>36040</v>
      </c>
      <c r="G3482" s="16" t="s">
        <v>37670</v>
      </c>
      <c r="H3482" s="16" t="s">
        <v>10732</v>
      </c>
      <c r="I3482" s="16" t="s">
        <v>36041</v>
      </c>
    </row>
    <row r="3483" spans="1:10">
      <c r="A3483" s="16" t="s">
        <v>17884</v>
      </c>
      <c r="B3483" s="52" t="s">
        <v>26179</v>
      </c>
      <c r="C3483" s="16" t="str">
        <f t="shared" si="54"/>
        <v>001 - 904</v>
      </c>
      <c r="D3483" s="52"/>
      <c r="E3483" s="52" t="s">
        <v>37671</v>
      </c>
      <c r="F3483" s="16"/>
      <c r="G3483" s="16" t="s">
        <v>37670</v>
      </c>
      <c r="H3483" s="16" t="s">
        <v>10732</v>
      </c>
      <c r="I3483" s="16" t="s">
        <v>36041</v>
      </c>
      <c r="J3483" s="16" t="s">
        <v>34487</v>
      </c>
    </row>
    <row r="3484" spans="1:10">
      <c r="A3484" s="16" t="s">
        <v>7890</v>
      </c>
      <c r="B3484" s="52" t="s">
        <v>7859</v>
      </c>
      <c r="C3484" s="16" t="str">
        <f t="shared" si="54"/>
        <v>069 - 028</v>
      </c>
      <c r="D3484" s="52" t="s">
        <v>34487</v>
      </c>
      <c r="E3484" s="52" t="s">
        <v>36727</v>
      </c>
      <c r="F3484" s="16" t="s">
        <v>24787</v>
      </c>
      <c r="G3484" s="16" t="s">
        <v>36726</v>
      </c>
      <c r="H3484" s="16" t="s">
        <v>15395</v>
      </c>
      <c r="I3484" s="16" t="s">
        <v>24788</v>
      </c>
    </row>
    <row r="3485" spans="1:10">
      <c r="A3485" s="16" t="s">
        <v>23575</v>
      </c>
      <c r="B3485" s="52" t="s">
        <v>30170</v>
      </c>
      <c r="C3485" s="16" t="str">
        <f t="shared" si="54"/>
        <v>044 - 017</v>
      </c>
      <c r="D3485" s="52" t="s">
        <v>36059</v>
      </c>
      <c r="E3485" s="52" t="s">
        <v>27373</v>
      </c>
      <c r="F3485" s="16" t="s">
        <v>23576</v>
      </c>
      <c r="G3485" s="16" t="s">
        <v>27372</v>
      </c>
      <c r="H3485" s="16" t="s">
        <v>20397</v>
      </c>
      <c r="I3485" s="16" t="s">
        <v>23577</v>
      </c>
      <c r="J3485" s="16"/>
    </row>
    <row r="3486" spans="1:10">
      <c r="A3486" s="16" t="s">
        <v>12687</v>
      </c>
      <c r="B3486" s="52" t="s">
        <v>18667</v>
      </c>
      <c r="C3486" s="16" t="str">
        <f t="shared" si="54"/>
        <v>042 - 016</v>
      </c>
      <c r="D3486" s="52" t="s">
        <v>34487</v>
      </c>
      <c r="E3486" s="52" t="s">
        <v>1290</v>
      </c>
      <c r="F3486" s="16" t="s">
        <v>12688</v>
      </c>
      <c r="G3486" s="16" t="s">
        <v>33346</v>
      </c>
      <c r="H3486" s="16" t="s">
        <v>20397</v>
      </c>
      <c r="I3486" s="16" t="s">
        <v>12689</v>
      </c>
    </row>
    <row r="3487" spans="1:10">
      <c r="A3487" s="16" t="s">
        <v>36379</v>
      </c>
      <c r="B3487" s="52" t="s">
        <v>23016</v>
      </c>
      <c r="C3487" s="16" t="str">
        <f t="shared" si="54"/>
        <v>006 - 808</v>
      </c>
      <c r="D3487" s="52"/>
      <c r="E3487" s="52" t="s">
        <v>26671</v>
      </c>
      <c r="F3487" s="16"/>
      <c r="G3487" s="16" t="s">
        <v>26670</v>
      </c>
      <c r="H3487" s="16" t="s">
        <v>10732</v>
      </c>
      <c r="I3487" s="16" t="s">
        <v>36380</v>
      </c>
      <c r="J3487" s="16" t="s">
        <v>34487</v>
      </c>
    </row>
    <row r="3488" spans="1:10">
      <c r="A3488" s="16" t="s">
        <v>34357</v>
      </c>
      <c r="B3488" s="52" t="s">
        <v>4403</v>
      </c>
      <c r="C3488" s="16" t="str">
        <f t="shared" si="54"/>
        <v>018 - 060</v>
      </c>
      <c r="D3488" s="52" t="s">
        <v>36059</v>
      </c>
      <c r="E3488" s="52" t="s">
        <v>35975</v>
      </c>
      <c r="F3488" s="16" t="s">
        <v>34298</v>
      </c>
      <c r="G3488" s="16" t="s">
        <v>35974</v>
      </c>
      <c r="H3488" s="16" t="s">
        <v>32666</v>
      </c>
      <c r="I3488" s="16" t="s">
        <v>34358</v>
      </c>
    </row>
    <row r="3489" spans="1:10">
      <c r="A3489" s="16" t="s">
        <v>1444</v>
      </c>
      <c r="B3489" s="52" t="s">
        <v>22431</v>
      </c>
      <c r="C3489" s="16" t="str">
        <f t="shared" si="54"/>
        <v>095 - 077</v>
      </c>
      <c r="D3489" s="52" t="s">
        <v>36059</v>
      </c>
      <c r="E3489" s="52" t="s">
        <v>5719</v>
      </c>
      <c r="F3489" s="16" t="s">
        <v>28651</v>
      </c>
      <c r="G3489" s="16" t="s">
        <v>29627</v>
      </c>
      <c r="H3489" s="16" t="s">
        <v>33521</v>
      </c>
      <c r="I3489" s="16" t="s">
        <v>31239</v>
      </c>
      <c r="J3489" s="16"/>
    </row>
    <row r="3490" spans="1:10">
      <c r="A3490" s="16" t="s">
        <v>18788</v>
      </c>
      <c r="B3490" s="52" t="s">
        <v>35426</v>
      </c>
      <c r="C3490" s="16" t="str">
        <f t="shared" si="54"/>
        <v>016 - 821</v>
      </c>
      <c r="D3490" s="52"/>
      <c r="E3490" s="52" t="s">
        <v>10742</v>
      </c>
      <c r="F3490" s="16"/>
      <c r="G3490" s="16" t="s">
        <v>10741</v>
      </c>
      <c r="H3490" s="16" t="s">
        <v>32666</v>
      </c>
      <c r="I3490" s="16" t="s">
        <v>18789</v>
      </c>
      <c r="J3490" s="16" t="s">
        <v>34487</v>
      </c>
    </row>
    <row r="3491" spans="1:10">
      <c r="A3491" s="16" t="s">
        <v>25125</v>
      </c>
      <c r="B3491" s="52" t="s">
        <v>9028</v>
      </c>
      <c r="C3491" s="16" t="str">
        <f t="shared" si="54"/>
        <v>003 - 058</v>
      </c>
      <c r="D3491" s="52" t="s">
        <v>36059</v>
      </c>
      <c r="E3491" s="52" t="s">
        <v>3328</v>
      </c>
      <c r="F3491" s="16" t="s">
        <v>31434</v>
      </c>
      <c r="G3491" s="16" t="s">
        <v>10731</v>
      </c>
      <c r="H3491" s="16" t="s">
        <v>10732</v>
      </c>
      <c r="I3491" s="16" t="s">
        <v>25126</v>
      </c>
      <c r="J3491" s="16"/>
    </row>
    <row r="3492" spans="1:10">
      <c r="A3492" s="16" t="s">
        <v>19352</v>
      </c>
      <c r="B3492" s="52" t="s">
        <v>35249</v>
      </c>
      <c r="C3492" s="16" t="str">
        <f t="shared" si="54"/>
        <v>012 - 061</v>
      </c>
      <c r="D3492" s="52" t="s">
        <v>34487</v>
      </c>
      <c r="E3492" s="52" t="s">
        <v>18879</v>
      </c>
      <c r="F3492" s="16" t="s">
        <v>32338</v>
      </c>
      <c r="G3492" s="16" t="s">
        <v>26253</v>
      </c>
      <c r="H3492" s="16" t="s">
        <v>32666</v>
      </c>
      <c r="I3492" s="16" t="s">
        <v>19353</v>
      </c>
    </row>
    <row r="3493" spans="1:10">
      <c r="A3493" s="16" t="s">
        <v>37496</v>
      </c>
      <c r="B3493" s="52" t="s">
        <v>14701</v>
      </c>
      <c r="C3493" s="16" t="str">
        <f t="shared" si="54"/>
        <v>079 - 039</v>
      </c>
      <c r="D3493" s="52" t="s">
        <v>34487</v>
      </c>
      <c r="E3493" s="52" t="s">
        <v>4771</v>
      </c>
      <c r="F3493" s="16" t="s">
        <v>27279</v>
      </c>
      <c r="G3493" s="16" t="s">
        <v>4770</v>
      </c>
      <c r="H3493" s="16" t="s">
        <v>4772</v>
      </c>
      <c r="I3493" s="16" t="s">
        <v>27280</v>
      </c>
    </row>
    <row r="3494" spans="1:10">
      <c r="A3494" s="16" t="s">
        <v>7237</v>
      </c>
      <c r="B3494" s="52" t="s">
        <v>36501</v>
      </c>
      <c r="C3494" s="16" t="str">
        <f t="shared" si="54"/>
        <v>096 - 023</v>
      </c>
      <c r="D3494" s="52" t="s">
        <v>34487</v>
      </c>
      <c r="E3494" s="52" t="s">
        <v>14652</v>
      </c>
      <c r="F3494" s="16" t="s">
        <v>7238</v>
      </c>
      <c r="G3494" s="16" t="s">
        <v>14651</v>
      </c>
      <c r="H3494" s="16" t="s">
        <v>10732</v>
      </c>
      <c r="I3494" s="16" t="s">
        <v>16577</v>
      </c>
    </row>
    <row r="3495" spans="1:10">
      <c r="A3495" s="16" t="s">
        <v>13285</v>
      </c>
      <c r="B3495" s="52" t="s">
        <v>10949</v>
      </c>
      <c r="C3495" s="16" t="str">
        <f t="shared" si="54"/>
        <v>002 - 053</v>
      </c>
      <c r="D3495" s="52" t="s">
        <v>34487</v>
      </c>
      <c r="E3495" s="52" t="s">
        <v>36066</v>
      </c>
      <c r="F3495" s="16" t="s">
        <v>21966</v>
      </c>
      <c r="G3495" s="16" t="s">
        <v>20457</v>
      </c>
      <c r="H3495" s="16" t="s">
        <v>10732</v>
      </c>
      <c r="I3495" s="16" t="s">
        <v>16577</v>
      </c>
      <c r="J3495" s="16" t="s">
        <v>7990</v>
      </c>
    </row>
    <row r="3496" spans="1:10">
      <c r="A3496" s="16" t="s">
        <v>29197</v>
      </c>
      <c r="B3496" s="52" t="s">
        <v>21182</v>
      </c>
      <c r="C3496" s="16" t="str">
        <f t="shared" si="54"/>
        <v>016 - 822</v>
      </c>
      <c r="D3496" s="52"/>
      <c r="E3496" s="52" t="s">
        <v>10742</v>
      </c>
      <c r="F3496" s="16"/>
      <c r="G3496" s="16" t="s">
        <v>10741</v>
      </c>
      <c r="H3496" s="16" t="s">
        <v>32666</v>
      </c>
      <c r="I3496" s="16" t="s">
        <v>29198</v>
      </c>
      <c r="J3496" s="16" t="s">
        <v>34487</v>
      </c>
    </row>
    <row r="3497" spans="1:10">
      <c r="A3497" s="16" t="s">
        <v>28881</v>
      </c>
      <c r="B3497" s="52" t="s">
        <v>21183</v>
      </c>
      <c r="C3497" s="16" t="str">
        <f t="shared" si="54"/>
        <v>016 - 089</v>
      </c>
      <c r="D3497" s="52" t="s">
        <v>36059</v>
      </c>
      <c r="E3497" s="52" t="s">
        <v>10742</v>
      </c>
      <c r="F3497" s="16" t="s">
        <v>28882</v>
      </c>
      <c r="G3497" s="16" t="s">
        <v>10741</v>
      </c>
      <c r="H3497" s="16" t="s">
        <v>32666</v>
      </c>
      <c r="I3497" s="16" t="s">
        <v>28883</v>
      </c>
    </row>
    <row r="3498" spans="1:10">
      <c r="A3498" s="16" t="s">
        <v>21802</v>
      </c>
      <c r="B3498" s="52" t="s">
        <v>21804</v>
      </c>
      <c r="C3498" s="16" t="str">
        <f t="shared" si="54"/>
        <v>021 - 823</v>
      </c>
      <c r="D3498" s="52"/>
      <c r="E3498" s="52" t="s">
        <v>14657</v>
      </c>
      <c r="G3498" s="16" t="s">
        <v>14656</v>
      </c>
      <c r="H3498" s="16" t="s">
        <v>4778</v>
      </c>
      <c r="I3498" s="16" t="s">
        <v>24016</v>
      </c>
      <c r="J3498" s="16" t="s">
        <v>34487</v>
      </c>
    </row>
    <row r="3499" spans="1:10">
      <c r="A3499" s="16" t="s">
        <v>24364</v>
      </c>
      <c r="B3499" s="52" t="s">
        <v>21805</v>
      </c>
      <c r="C3499" s="16" t="str">
        <f t="shared" si="54"/>
        <v>021 - 027</v>
      </c>
      <c r="D3499" s="52" t="s">
        <v>34487</v>
      </c>
      <c r="E3499" s="52" t="s">
        <v>14657</v>
      </c>
      <c r="F3499" s="16" t="s">
        <v>11945</v>
      </c>
      <c r="G3499" s="16" t="s">
        <v>14656</v>
      </c>
      <c r="H3499" s="16" t="s">
        <v>4778</v>
      </c>
      <c r="I3499" s="16" t="s">
        <v>24365</v>
      </c>
      <c r="J3499" s="16"/>
    </row>
    <row r="3500" spans="1:10">
      <c r="A3500" s="16" t="s">
        <v>540</v>
      </c>
      <c r="B3500" s="52" t="s">
        <v>14297</v>
      </c>
      <c r="C3500" s="16" t="str">
        <f t="shared" si="54"/>
        <v>075 - 025</v>
      </c>
      <c r="D3500" s="52" t="s">
        <v>34487</v>
      </c>
      <c r="E3500" s="52" t="s">
        <v>25912</v>
      </c>
      <c r="F3500" s="16" t="s">
        <v>27443</v>
      </c>
      <c r="G3500" s="16" t="s">
        <v>31815</v>
      </c>
      <c r="H3500" s="16" t="s">
        <v>37422</v>
      </c>
      <c r="I3500" s="16" t="s">
        <v>541</v>
      </c>
      <c r="J3500" s="16"/>
    </row>
    <row r="3501" spans="1:10">
      <c r="A3501" s="16" t="s">
        <v>6692</v>
      </c>
      <c r="B3501" s="52" t="s">
        <v>9029</v>
      </c>
      <c r="C3501" s="16" t="str">
        <f t="shared" si="54"/>
        <v>003 - 846</v>
      </c>
      <c r="D3501" s="52"/>
      <c r="E3501" s="52" t="s">
        <v>3328</v>
      </c>
      <c r="F3501" s="16"/>
      <c r="G3501" s="16" t="s">
        <v>10731</v>
      </c>
      <c r="H3501" s="16" t="s">
        <v>10732</v>
      </c>
      <c r="I3501" s="16" t="s">
        <v>6693</v>
      </c>
      <c r="J3501" s="16" t="s">
        <v>34487</v>
      </c>
    </row>
    <row r="3502" spans="1:10">
      <c r="A3502" s="16" t="s">
        <v>3554</v>
      </c>
      <c r="B3502" s="52" t="s">
        <v>18607</v>
      </c>
      <c r="C3502" s="16" t="str">
        <f t="shared" si="54"/>
        <v>003 - 059</v>
      </c>
      <c r="D3502" s="52" t="s">
        <v>34487</v>
      </c>
      <c r="E3502" s="52" t="s">
        <v>3328</v>
      </c>
      <c r="F3502" s="16" t="s">
        <v>14613</v>
      </c>
      <c r="G3502" s="16" t="s">
        <v>10731</v>
      </c>
      <c r="H3502" s="16" t="s">
        <v>10732</v>
      </c>
      <c r="I3502" s="16" t="s">
        <v>11421</v>
      </c>
      <c r="J3502" s="16" t="s">
        <v>7990</v>
      </c>
    </row>
    <row r="3503" spans="1:10">
      <c r="A3503" s="16" t="s">
        <v>24366</v>
      </c>
      <c r="B3503" s="52" t="s">
        <v>9345</v>
      </c>
      <c r="C3503" s="16" t="str">
        <f t="shared" si="54"/>
        <v>103 - 027</v>
      </c>
      <c r="D3503" s="52" t="s">
        <v>34487</v>
      </c>
      <c r="E3503" s="52" t="s">
        <v>14668</v>
      </c>
      <c r="F3503" s="16" t="s">
        <v>32502</v>
      </c>
      <c r="G3503" s="16" t="s">
        <v>14667</v>
      </c>
      <c r="H3503" s="16" t="s">
        <v>10732</v>
      </c>
      <c r="I3503" s="16" t="s">
        <v>11421</v>
      </c>
      <c r="J3503" s="16"/>
    </row>
    <row r="3504" spans="1:10">
      <c r="A3504" s="16" t="s">
        <v>35934</v>
      </c>
      <c r="B3504" s="52" t="s">
        <v>22636</v>
      </c>
      <c r="C3504" s="16" t="str">
        <f t="shared" si="54"/>
        <v>028 - 036</v>
      </c>
      <c r="D3504" s="52" t="s">
        <v>36059</v>
      </c>
      <c r="E3504" s="52" t="s">
        <v>32659</v>
      </c>
      <c r="F3504" s="16" t="s">
        <v>36818</v>
      </c>
      <c r="G3504" s="16" t="s">
        <v>32658</v>
      </c>
      <c r="H3504" s="16" t="s">
        <v>32660</v>
      </c>
      <c r="I3504" s="16" t="s">
        <v>35935</v>
      </c>
      <c r="J3504" s="16"/>
    </row>
    <row r="3505" spans="1:10">
      <c r="A3505" s="16" t="s">
        <v>16369</v>
      </c>
      <c r="B3505" s="52" t="s">
        <v>14144</v>
      </c>
      <c r="C3505" s="16" t="str">
        <f t="shared" si="54"/>
        <v>020 - 021</v>
      </c>
      <c r="D3505" s="52" t="s">
        <v>36059</v>
      </c>
      <c r="E3505" s="52" t="s">
        <v>26789</v>
      </c>
      <c r="F3505" s="16" t="s">
        <v>29924</v>
      </c>
      <c r="G3505" s="16" t="s">
        <v>26788</v>
      </c>
      <c r="H3505" s="16" t="s">
        <v>32666</v>
      </c>
      <c r="I3505" s="16" t="s">
        <v>16370</v>
      </c>
      <c r="J3505" s="16"/>
    </row>
    <row r="3506" spans="1:10">
      <c r="A3506" s="16" t="s">
        <v>15072</v>
      </c>
      <c r="B3506" s="52" t="s">
        <v>15539</v>
      </c>
      <c r="C3506" s="16" t="str">
        <f t="shared" si="54"/>
        <v>061 - 032</v>
      </c>
      <c r="D3506" s="52" t="s">
        <v>36059</v>
      </c>
      <c r="E3506" s="52" t="s">
        <v>26249</v>
      </c>
      <c r="F3506" s="16" t="s">
        <v>36054</v>
      </c>
      <c r="G3506" s="16" t="s">
        <v>26248</v>
      </c>
      <c r="H3506" s="16" t="s">
        <v>30282</v>
      </c>
      <c r="I3506" s="16" t="s">
        <v>15073</v>
      </c>
      <c r="J3506" s="16"/>
    </row>
    <row r="3507" spans="1:10">
      <c r="A3507" s="16" t="s">
        <v>28195</v>
      </c>
      <c r="B3507" s="52" t="s">
        <v>35203</v>
      </c>
      <c r="C3507" s="16" t="str">
        <f t="shared" si="54"/>
        <v>015 - 097</v>
      </c>
      <c r="D3507" s="52" t="s">
        <v>36059</v>
      </c>
      <c r="E3507" s="52" t="s">
        <v>32665</v>
      </c>
      <c r="F3507" s="16" t="s">
        <v>21703</v>
      </c>
      <c r="G3507" s="16" t="s">
        <v>32664</v>
      </c>
      <c r="H3507" s="16" t="s">
        <v>32666</v>
      </c>
      <c r="I3507" s="16" t="s">
        <v>28196</v>
      </c>
      <c r="J3507" s="16"/>
    </row>
    <row r="3508" spans="1:10">
      <c r="A3508" s="16" t="s">
        <v>2195</v>
      </c>
      <c r="B3508" s="52" t="s">
        <v>35204</v>
      </c>
      <c r="C3508" s="16" t="str">
        <f t="shared" si="54"/>
        <v>015 - 098</v>
      </c>
      <c r="D3508" s="52" t="s">
        <v>36059</v>
      </c>
      <c r="E3508" s="52" t="s">
        <v>32665</v>
      </c>
      <c r="F3508" s="16" t="s">
        <v>2196</v>
      </c>
      <c r="G3508" s="16" t="s">
        <v>32664</v>
      </c>
      <c r="H3508" s="16" t="s">
        <v>32666</v>
      </c>
      <c r="I3508" s="16" t="s">
        <v>2197</v>
      </c>
    </row>
    <row r="3509" spans="1:10">
      <c r="A3509" s="16" t="s">
        <v>18296</v>
      </c>
      <c r="B3509" s="52" t="s">
        <v>11324</v>
      </c>
      <c r="C3509" s="16" t="str">
        <f t="shared" si="54"/>
        <v>062 - 026</v>
      </c>
      <c r="D3509" s="52" t="s">
        <v>34487</v>
      </c>
      <c r="E3509" s="52" t="s">
        <v>1277</v>
      </c>
      <c r="F3509" s="16" t="s">
        <v>22034</v>
      </c>
      <c r="G3509" s="16" t="s">
        <v>1276</v>
      </c>
      <c r="H3509" s="16" t="s">
        <v>30282</v>
      </c>
      <c r="I3509" s="16" t="s">
        <v>22035</v>
      </c>
      <c r="J3509" s="16"/>
    </row>
    <row r="3510" spans="1:10">
      <c r="A3510" s="16" t="s">
        <v>16786</v>
      </c>
      <c r="B3510" s="52" t="s">
        <v>11404</v>
      </c>
      <c r="C3510" s="16" t="str">
        <f t="shared" si="54"/>
        <v>013 - 085</v>
      </c>
      <c r="D3510" s="52" t="s">
        <v>34487</v>
      </c>
      <c r="E3510" s="52" t="s">
        <v>26240</v>
      </c>
      <c r="F3510" s="16" t="s">
        <v>30667</v>
      </c>
      <c r="G3510" s="16" t="s">
        <v>26239</v>
      </c>
      <c r="H3510" s="16" t="s">
        <v>32666</v>
      </c>
      <c r="I3510" s="16" t="s">
        <v>16787</v>
      </c>
    </row>
    <row r="3511" spans="1:10">
      <c r="A3511" s="16" t="s">
        <v>37143</v>
      </c>
      <c r="B3511" s="52" t="s">
        <v>21184</v>
      </c>
      <c r="C3511" s="16" t="str">
        <f t="shared" si="54"/>
        <v>016 - 090</v>
      </c>
      <c r="D3511" s="52" t="s">
        <v>34487</v>
      </c>
      <c r="E3511" s="52" t="s">
        <v>10742</v>
      </c>
      <c r="F3511" s="16" t="s">
        <v>36714</v>
      </c>
      <c r="G3511" s="16" t="s">
        <v>10741</v>
      </c>
      <c r="H3511" s="16" t="s">
        <v>32666</v>
      </c>
      <c r="I3511" s="16" t="s">
        <v>37144</v>
      </c>
    </row>
    <row r="3512" spans="1:10">
      <c r="A3512" s="16" t="s">
        <v>36755</v>
      </c>
      <c r="B3512" s="52" t="s">
        <v>13761</v>
      </c>
      <c r="C3512" s="16" t="str">
        <f t="shared" si="54"/>
        <v>081 - 007</v>
      </c>
      <c r="D3512" s="52" t="s">
        <v>34487</v>
      </c>
      <c r="E3512" s="52" t="s">
        <v>29916</v>
      </c>
      <c r="F3512" s="16" t="s">
        <v>36756</v>
      </c>
      <c r="G3512" s="16" t="s">
        <v>29915</v>
      </c>
      <c r="H3512" s="16" t="s">
        <v>29917</v>
      </c>
      <c r="I3512" s="16" t="s">
        <v>36757</v>
      </c>
      <c r="J3512" s="16"/>
    </row>
    <row r="3513" spans="1:10">
      <c r="A3513" s="16" t="s">
        <v>763</v>
      </c>
      <c r="B3513" s="52" t="s">
        <v>2688</v>
      </c>
      <c r="C3513" s="16" t="str">
        <f t="shared" si="54"/>
        <v>047 - 004</v>
      </c>
      <c r="D3513" s="52" t="s">
        <v>34487</v>
      </c>
      <c r="E3513" s="52" t="s">
        <v>26235</v>
      </c>
      <c r="F3513" s="16" t="s">
        <v>764</v>
      </c>
      <c r="G3513" s="16" t="s">
        <v>26234</v>
      </c>
      <c r="H3513" s="16" t="s">
        <v>30328</v>
      </c>
      <c r="I3513" s="16" t="s">
        <v>765</v>
      </c>
      <c r="J3513" s="16"/>
    </row>
    <row r="3514" spans="1:10">
      <c r="A3514" s="16" t="s">
        <v>29963</v>
      </c>
      <c r="B3514" s="52" t="s">
        <v>24398</v>
      </c>
      <c r="C3514" s="16" t="str">
        <f t="shared" si="54"/>
        <v>079 - 040</v>
      </c>
      <c r="D3514" s="52" t="s">
        <v>36059</v>
      </c>
      <c r="E3514" s="52" t="s">
        <v>4771</v>
      </c>
      <c r="F3514" s="16" t="s">
        <v>29964</v>
      </c>
      <c r="G3514" s="16" t="s">
        <v>4770</v>
      </c>
      <c r="H3514" s="16" t="s">
        <v>4772</v>
      </c>
      <c r="I3514" s="16" t="s">
        <v>20025</v>
      </c>
      <c r="J3514" s="16" t="s">
        <v>7990</v>
      </c>
    </row>
    <row r="3515" spans="1:10">
      <c r="A3515" s="16" t="s">
        <v>11299</v>
      </c>
      <c r="B3515" s="52" t="s">
        <v>33827</v>
      </c>
      <c r="C3515" s="16" t="str">
        <f t="shared" si="54"/>
        <v>101 - 012</v>
      </c>
      <c r="D3515" s="52" t="s">
        <v>36059</v>
      </c>
      <c r="E3515" s="52" t="s">
        <v>23682</v>
      </c>
      <c r="F3515" s="16" t="s">
        <v>20024</v>
      </c>
      <c r="G3515" s="16" t="s">
        <v>23681</v>
      </c>
      <c r="H3515" s="16" t="s">
        <v>4772</v>
      </c>
      <c r="I3515" s="16" t="s">
        <v>20025</v>
      </c>
    </row>
    <row r="3516" spans="1:10">
      <c r="A3516" s="16" t="s">
        <v>34888</v>
      </c>
      <c r="B3516" s="52" t="s">
        <v>14298</v>
      </c>
      <c r="C3516" s="16" t="str">
        <f t="shared" si="54"/>
        <v>075 - 026</v>
      </c>
      <c r="D3516" s="52" t="s">
        <v>36059</v>
      </c>
      <c r="E3516" s="52" t="s">
        <v>25912</v>
      </c>
      <c r="F3516" s="16" t="s">
        <v>27443</v>
      </c>
      <c r="G3516" s="16" t="s">
        <v>31815</v>
      </c>
      <c r="H3516" s="16" t="s">
        <v>37422</v>
      </c>
      <c r="I3516" s="16" t="s">
        <v>34889</v>
      </c>
      <c r="J3516" s="16"/>
    </row>
    <row r="3517" spans="1:10">
      <c r="A3517" s="16" t="s">
        <v>5916</v>
      </c>
      <c r="B3517" s="52" t="s">
        <v>35250</v>
      </c>
      <c r="C3517" s="16" t="str">
        <f t="shared" si="54"/>
        <v>012 - 062</v>
      </c>
      <c r="D3517" s="52" t="s">
        <v>34487</v>
      </c>
      <c r="E3517" s="52" t="s">
        <v>18879</v>
      </c>
      <c r="F3517" s="16" t="s">
        <v>6417</v>
      </c>
      <c r="G3517" s="16" t="s">
        <v>26253</v>
      </c>
      <c r="H3517" s="16" t="s">
        <v>32666</v>
      </c>
      <c r="I3517" s="16" t="s">
        <v>5917</v>
      </c>
      <c r="J3517" s="16"/>
    </row>
    <row r="3518" spans="1:10">
      <c r="A3518" s="16" t="s">
        <v>18969</v>
      </c>
      <c r="B3518" s="52" t="s">
        <v>7823</v>
      </c>
      <c r="C3518" s="16" t="str">
        <f t="shared" si="54"/>
        <v>012 - 846</v>
      </c>
      <c r="D3518" s="52"/>
      <c r="E3518" s="52" t="s">
        <v>18879</v>
      </c>
      <c r="F3518" s="16"/>
      <c r="G3518" s="16" t="s">
        <v>26253</v>
      </c>
      <c r="H3518" s="16" t="s">
        <v>32666</v>
      </c>
      <c r="I3518" s="16"/>
      <c r="J3518" s="16" t="s">
        <v>34487</v>
      </c>
    </row>
    <row r="3519" spans="1:10">
      <c r="A3519" s="16" t="s">
        <v>36289</v>
      </c>
      <c r="B3519" s="52" t="s">
        <v>7824</v>
      </c>
      <c r="C3519" s="16" t="str">
        <f t="shared" si="54"/>
        <v>012 - 063</v>
      </c>
      <c r="D3519" s="52" t="s">
        <v>34487</v>
      </c>
      <c r="E3519" s="52" t="s">
        <v>18879</v>
      </c>
      <c r="F3519" s="16" t="s">
        <v>6417</v>
      </c>
      <c r="G3519" s="16" t="s">
        <v>26253</v>
      </c>
      <c r="H3519" s="16" t="s">
        <v>32666</v>
      </c>
      <c r="I3519" s="16" t="s">
        <v>36290</v>
      </c>
    </row>
    <row r="3520" spans="1:10">
      <c r="A3520" s="16" t="s">
        <v>30144</v>
      </c>
      <c r="B3520" s="52" t="s">
        <v>7825</v>
      </c>
      <c r="C3520" s="16" t="str">
        <f t="shared" si="54"/>
        <v>012 - 847</v>
      </c>
      <c r="D3520" s="52"/>
      <c r="E3520" s="52" t="s">
        <v>18879</v>
      </c>
      <c r="F3520" s="16"/>
      <c r="G3520" s="16" t="s">
        <v>26253</v>
      </c>
      <c r="H3520" s="16" t="s">
        <v>32666</v>
      </c>
      <c r="I3520" s="16" t="s">
        <v>30145</v>
      </c>
      <c r="J3520" s="16" t="s">
        <v>34487</v>
      </c>
    </row>
    <row r="3521" spans="1:10">
      <c r="A3521" s="16" t="s">
        <v>30146</v>
      </c>
      <c r="B3521" s="52" t="s">
        <v>18608</v>
      </c>
      <c r="C3521" s="16" t="str">
        <f t="shared" si="54"/>
        <v>003 - 847</v>
      </c>
      <c r="D3521" s="52"/>
      <c r="E3521" s="52" t="s">
        <v>3328</v>
      </c>
      <c r="F3521" s="16"/>
      <c r="G3521" s="16" t="s">
        <v>10731</v>
      </c>
      <c r="H3521" s="16" t="s">
        <v>10732</v>
      </c>
      <c r="I3521" s="16" t="s">
        <v>30147</v>
      </c>
      <c r="J3521" s="16" t="s">
        <v>34487</v>
      </c>
    </row>
    <row r="3522" spans="1:10">
      <c r="A3522" s="16" t="s">
        <v>25811</v>
      </c>
      <c r="B3522" s="52" t="s">
        <v>18609</v>
      </c>
      <c r="C3522" s="16" t="str">
        <f t="shared" si="54"/>
        <v>003 - 848</v>
      </c>
      <c r="D3522" s="52"/>
      <c r="E3522" s="52" t="s">
        <v>3328</v>
      </c>
      <c r="F3522" s="16"/>
      <c r="G3522" s="16" t="s">
        <v>10731</v>
      </c>
      <c r="H3522" s="16" t="s">
        <v>10732</v>
      </c>
      <c r="I3522" s="16" t="s">
        <v>25812</v>
      </c>
      <c r="J3522" s="16" t="s">
        <v>34487</v>
      </c>
    </row>
    <row r="3523" spans="1:10">
      <c r="A3523" s="16" t="s">
        <v>15059</v>
      </c>
      <c r="B3523" s="52" t="s">
        <v>37360</v>
      </c>
      <c r="C3523" s="16" t="str">
        <f t="shared" si="54"/>
        <v>I99 - 284</v>
      </c>
      <c r="D3523" s="52"/>
      <c r="E3523" s="52" t="s">
        <v>10726</v>
      </c>
      <c r="F3523" s="16"/>
      <c r="G3523" s="16" t="s">
        <v>10725</v>
      </c>
      <c r="H3523" s="16" t="s">
        <v>10727</v>
      </c>
      <c r="I3523" s="16" t="s">
        <v>15060</v>
      </c>
    </row>
    <row r="3524" spans="1:10">
      <c r="A3524" s="16" t="s">
        <v>34518</v>
      </c>
      <c r="B3524" s="52" t="s">
        <v>2798</v>
      </c>
      <c r="C3524" s="16" t="str">
        <f t="shared" ref="C3524:C3587" si="55">MID(A3524,1,3) &amp;" - " &amp;MID(A3524,4,3)</f>
        <v>022 - 070</v>
      </c>
      <c r="D3524" s="52" t="s">
        <v>34487</v>
      </c>
      <c r="E3524" s="52" t="s">
        <v>4777</v>
      </c>
      <c r="F3524" s="16" t="s">
        <v>7720</v>
      </c>
      <c r="G3524" s="16" t="s">
        <v>4776</v>
      </c>
      <c r="H3524" s="16" t="s">
        <v>4778</v>
      </c>
      <c r="I3524" s="16" t="s">
        <v>34519</v>
      </c>
    </row>
    <row r="3525" spans="1:10">
      <c r="A3525" s="16" t="s">
        <v>30808</v>
      </c>
      <c r="B3525" s="52" t="s">
        <v>35205</v>
      </c>
      <c r="C3525" s="16" t="str">
        <f t="shared" si="55"/>
        <v>015 - 099</v>
      </c>
      <c r="D3525" s="52" t="s">
        <v>36059</v>
      </c>
      <c r="E3525" s="52" t="s">
        <v>32665</v>
      </c>
      <c r="F3525" s="16" t="s">
        <v>13553</v>
      </c>
      <c r="G3525" s="16" t="s">
        <v>32664</v>
      </c>
      <c r="H3525" s="16" t="s">
        <v>32666</v>
      </c>
      <c r="I3525" s="16" t="s">
        <v>30809</v>
      </c>
    </row>
    <row r="3526" spans="1:10">
      <c r="A3526" s="16" t="s">
        <v>7646</v>
      </c>
      <c r="B3526" s="52" t="s">
        <v>21185</v>
      </c>
      <c r="C3526" s="16" t="str">
        <f t="shared" si="55"/>
        <v>016 - 091</v>
      </c>
      <c r="D3526" s="52" t="s">
        <v>36059</v>
      </c>
      <c r="E3526" s="52" t="s">
        <v>10742</v>
      </c>
      <c r="F3526" s="16" t="s">
        <v>7647</v>
      </c>
      <c r="G3526" s="16" t="s">
        <v>10741</v>
      </c>
      <c r="H3526" s="16" t="s">
        <v>32666</v>
      </c>
      <c r="I3526" s="16" t="s">
        <v>7648</v>
      </c>
      <c r="J3526" s="16"/>
    </row>
    <row r="3527" spans="1:10">
      <c r="A3527" s="16" t="s">
        <v>26392</v>
      </c>
      <c r="B3527" s="52" t="s">
        <v>2799</v>
      </c>
      <c r="C3527" s="16" t="str">
        <f t="shared" si="55"/>
        <v>022 - 071</v>
      </c>
      <c r="D3527" s="52" t="s">
        <v>34487</v>
      </c>
      <c r="E3527" s="52" t="s">
        <v>4777</v>
      </c>
      <c r="F3527" s="16" t="s">
        <v>14106</v>
      </c>
      <c r="G3527" s="16" t="s">
        <v>4776</v>
      </c>
      <c r="H3527" s="16" t="s">
        <v>4778</v>
      </c>
      <c r="I3527" s="16" t="s">
        <v>26393</v>
      </c>
    </row>
    <row r="3528" spans="1:10">
      <c r="A3528" s="16" t="s">
        <v>24205</v>
      </c>
      <c r="B3528" s="52" t="s">
        <v>37361</v>
      </c>
      <c r="C3528" s="16" t="str">
        <f t="shared" si="55"/>
        <v>I99 - 008</v>
      </c>
      <c r="D3528" s="52"/>
      <c r="E3528" s="52" t="s">
        <v>10726</v>
      </c>
      <c r="G3528" s="16" t="s">
        <v>10725</v>
      </c>
      <c r="H3528" s="16" t="s">
        <v>10727</v>
      </c>
      <c r="I3528" s="16" t="s">
        <v>24206</v>
      </c>
      <c r="J3528" s="16"/>
    </row>
    <row r="3529" spans="1:10">
      <c r="A3529" s="16" t="s">
        <v>1283</v>
      </c>
      <c r="B3529" s="52" t="s">
        <v>19254</v>
      </c>
      <c r="C3529" s="16" t="str">
        <f t="shared" si="55"/>
        <v>025 - 017</v>
      </c>
      <c r="D3529" s="52" t="s">
        <v>34487</v>
      </c>
      <c r="E3529" s="52" t="s">
        <v>36071</v>
      </c>
      <c r="F3529" s="16" t="s">
        <v>30715</v>
      </c>
      <c r="G3529" s="16" t="s">
        <v>36070</v>
      </c>
      <c r="H3529" s="16" t="s">
        <v>32660</v>
      </c>
      <c r="I3529" s="16" t="s">
        <v>1284</v>
      </c>
    </row>
    <row r="3530" spans="1:10">
      <c r="A3530" s="16" t="s">
        <v>16515</v>
      </c>
      <c r="B3530" s="52" t="s">
        <v>2800</v>
      </c>
      <c r="C3530" s="16" t="str">
        <f t="shared" si="55"/>
        <v>022 - 072</v>
      </c>
      <c r="D3530" s="52" t="s">
        <v>34487</v>
      </c>
      <c r="E3530" s="52" t="s">
        <v>4777</v>
      </c>
      <c r="F3530" s="16" t="s">
        <v>13032</v>
      </c>
      <c r="G3530" s="16" t="s">
        <v>4776</v>
      </c>
      <c r="H3530" s="16" t="s">
        <v>4778</v>
      </c>
      <c r="I3530" s="16" t="s">
        <v>16516</v>
      </c>
    </row>
    <row r="3531" spans="1:10">
      <c r="A3531" s="16" t="s">
        <v>8144</v>
      </c>
      <c r="B3531" s="52" t="s">
        <v>4899</v>
      </c>
      <c r="C3531" s="16" t="str">
        <f t="shared" si="55"/>
        <v>022 - 834</v>
      </c>
      <c r="D3531" s="52"/>
      <c r="E3531" s="52" t="s">
        <v>4777</v>
      </c>
      <c r="F3531" s="16"/>
      <c r="G3531" s="16" t="s">
        <v>4776</v>
      </c>
      <c r="H3531" s="16" t="s">
        <v>4778</v>
      </c>
      <c r="I3531" s="16" t="s">
        <v>8145</v>
      </c>
      <c r="J3531" s="16" t="s">
        <v>34487</v>
      </c>
    </row>
    <row r="3532" spans="1:10">
      <c r="A3532" s="16" t="s">
        <v>25835</v>
      </c>
      <c r="B3532" s="52" t="s">
        <v>4900</v>
      </c>
      <c r="C3532" s="16" t="str">
        <f t="shared" si="55"/>
        <v>022 - 073</v>
      </c>
      <c r="D3532" s="52" t="s">
        <v>34487</v>
      </c>
      <c r="E3532" s="52" t="s">
        <v>4777</v>
      </c>
      <c r="F3532" s="16" t="s">
        <v>13032</v>
      </c>
      <c r="G3532" s="16" t="s">
        <v>4776</v>
      </c>
      <c r="H3532" s="16" t="s">
        <v>4778</v>
      </c>
      <c r="I3532" s="16" t="s">
        <v>25836</v>
      </c>
    </row>
    <row r="3533" spans="1:10">
      <c r="A3533" s="16" t="s">
        <v>19187</v>
      </c>
      <c r="B3533" s="52" t="s">
        <v>32403</v>
      </c>
      <c r="C3533" s="16" t="str">
        <f t="shared" si="55"/>
        <v>017 - 065</v>
      </c>
      <c r="D3533" s="52" t="s">
        <v>34487</v>
      </c>
      <c r="E3533" s="52" t="s">
        <v>22538</v>
      </c>
      <c r="F3533" s="16" t="s">
        <v>19188</v>
      </c>
      <c r="G3533" s="16" t="s">
        <v>22537</v>
      </c>
      <c r="H3533" s="16" t="s">
        <v>32666</v>
      </c>
      <c r="I3533" s="16" t="s">
        <v>2972</v>
      </c>
    </row>
    <row r="3534" spans="1:10">
      <c r="A3534" s="16" t="s">
        <v>5202</v>
      </c>
      <c r="B3534" s="52" t="s">
        <v>4901</v>
      </c>
      <c r="C3534" s="16" t="str">
        <f t="shared" si="55"/>
        <v>022 - 835</v>
      </c>
      <c r="D3534" s="52"/>
      <c r="E3534" s="52" t="s">
        <v>4777</v>
      </c>
      <c r="F3534" s="16"/>
      <c r="G3534" s="16" t="s">
        <v>4776</v>
      </c>
      <c r="H3534" s="16" t="s">
        <v>4778</v>
      </c>
      <c r="I3534" s="16" t="s">
        <v>5203</v>
      </c>
      <c r="J3534" s="16" t="s">
        <v>34487</v>
      </c>
    </row>
    <row r="3535" spans="1:10">
      <c r="A3535" s="16" t="s">
        <v>26156</v>
      </c>
      <c r="B3535" s="52" t="s">
        <v>35636</v>
      </c>
      <c r="C3535" s="16" t="str">
        <f t="shared" si="55"/>
        <v>079 - 041</v>
      </c>
      <c r="D3535" s="52" t="s">
        <v>34487</v>
      </c>
      <c r="E3535" s="52" t="s">
        <v>4771</v>
      </c>
      <c r="F3535" s="16" t="s">
        <v>26157</v>
      </c>
      <c r="G3535" s="16" t="s">
        <v>4770</v>
      </c>
      <c r="H3535" s="16" t="s">
        <v>4772</v>
      </c>
      <c r="I3535" s="16" t="s">
        <v>35922</v>
      </c>
      <c r="J3535" s="16" t="s">
        <v>7990</v>
      </c>
    </row>
    <row r="3536" spans="1:10">
      <c r="A3536" s="16" t="s">
        <v>35921</v>
      </c>
      <c r="B3536" s="52" t="s">
        <v>37181</v>
      </c>
      <c r="C3536" s="16" t="str">
        <f t="shared" si="55"/>
        <v>102 - 007</v>
      </c>
      <c r="D3536" s="52" t="s">
        <v>34487</v>
      </c>
      <c r="E3536" s="52" t="s">
        <v>27777</v>
      </c>
      <c r="F3536" s="16" t="s">
        <v>16667</v>
      </c>
      <c r="G3536" s="16" t="s">
        <v>27776</v>
      </c>
      <c r="H3536" s="16" t="s">
        <v>4772</v>
      </c>
      <c r="I3536" s="16" t="s">
        <v>35922</v>
      </c>
      <c r="J3536" s="16"/>
    </row>
    <row r="3537" spans="1:10">
      <c r="A3537" s="16" t="s">
        <v>13090</v>
      </c>
      <c r="B3537" s="52" t="s">
        <v>4902</v>
      </c>
      <c r="C3537" s="16" t="str">
        <f t="shared" si="55"/>
        <v>022 - 954</v>
      </c>
      <c r="D3537" s="52"/>
      <c r="E3537" s="52" t="s">
        <v>4777</v>
      </c>
      <c r="G3537" s="16" t="s">
        <v>4776</v>
      </c>
      <c r="H3537" s="16" t="s">
        <v>4778</v>
      </c>
      <c r="I3537" s="16" t="s">
        <v>13091</v>
      </c>
      <c r="J3537" s="16" t="s">
        <v>34487</v>
      </c>
    </row>
    <row r="3538" spans="1:10">
      <c r="A3538" s="16" t="s">
        <v>17270</v>
      </c>
      <c r="B3538" s="52" t="s">
        <v>11405</v>
      </c>
      <c r="C3538" s="16" t="str">
        <f t="shared" si="55"/>
        <v>013 - 871</v>
      </c>
      <c r="D3538" s="52"/>
      <c r="E3538" s="52" t="s">
        <v>26240</v>
      </c>
      <c r="F3538" s="16"/>
      <c r="G3538" s="16" t="s">
        <v>26239</v>
      </c>
      <c r="H3538" s="16" t="s">
        <v>32666</v>
      </c>
      <c r="I3538" s="16" t="s">
        <v>17271</v>
      </c>
      <c r="J3538" s="16" t="s">
        <v>34487</v>
      </c>
    </row>
    <row r="3539" spans="1:10">
      <c r="A3539" s="16" t="s">
        <v>633</v>
      </c>
      <c r="B3539" s="52" t="s">
        <v>18657</v>
      </c>
      <c r="C3539" s="16" t="str">
        <f t="shared" si="55"/>
        <v>010 - 021</v>
      </c>
      <c r="D3539" s="52" t="s">
        <v>34487</v>
      </c>
      <c r="E3539" s="52" t="s">
        <v>30437</v>
      </c>
      <c r="F3539" s="16" t="s">
        <v>634</v>
      </c>
      <c r="G3539" s="16" t="s">
        <v>30436</v>
      </c>
      <c r="H3539" s="16" t="s">
        <v>34573</v>
      </c>
      <c r="I3539" s="16" t="s">
        <v>36646</v>
      </c>
    </row>
    <row r="3540" spans="1:10">
      <c r="A3540" s="16" t="s">
        <v>4878</v>
      </c>
      <c r="B3540" s="52" t="s">
        <v>7826</v>
      </c>
      <c r="C3540" s="16" t="str">
        <f t="shared" si="55"/>
        <v>012 - 064</v>
      </c>
      <c r="D3540" s="52" t="s">
        <v>36059</v>
      </c>
      <c r="E3540" s="52" t="s">
        <v>18879</v>
      </c>
      <c r="F3540" s="16" t="s">
        <v>25803</v>
      </c>
      <c r="G3540" s="16" t="s">
        <v>26253</v>
      </c>
      <c r="H3540" s="16" t="s">
        <v>32666</v>
      </c>
      <c r="I3540" s="16" t="s">
        <v>15881</v>
      </c>
    </row>
    <row r="3541" spans="1:10">
      <c r="A3541" s="16" t="s">
        <v>33311</v>
      </c>
      <c r="B3541" s="52" t="s">
        <v>14674</v>
      </c>
      <c r="C3541" s="16" t="str">
        <f t="shared" si="55"/>
        <v>079 - 042</v>
      </c>
      <c r="D3541" s="52" t="s">
        <v>34487</v>
      </c>
      <c r="E3541" s="52" t="s">
        <v>4771</v>
      </c>
      <c r="F3541" s="16" t="s">
        <v>33459</v>
      </c>
      <c r="G3541" s="16" t="s">
        <v>4770</v>
      </c>
      <c r="H3541" s="16" t="s">
        <v>4772</v>
      </c>
      <c r="I3541" s="16" t="s">
        <v>33312</v>
      </c>
    </row>
    <row r="3542" spans="1:10">
      <c r="A3542" s="16" t="s">
        <v>409</v>
      </c>
      <c r="B3542" s="52" t="s">
        <v>17153</v>
      </c>
      <c r="C3542" s="16" t="str">
        <f t="shared" si="55"/>
        <v>014 - 025</v>
      </c>
      <c r="D3542" s="52" t="s">
        <v>34487</v>
      </c>
      <c r="E3542" s="52" t="s">
        <v>31453</v>
      </c>
      <c r="F3542" s="16" t="s">
        <v>3370</v>
      </c>
      <c r="G3542" s="16" t="s">
        <v>31452</v>
      </c>
      <c r="H3542" s="16" t="s">
        <v>32666</v>
      </c>
      <c r="I3542" s="16" t="s">
        <v>410</v>
      </c>
    </row>
    <row r="3543" spans="1:10">
      <c r="A3543" s="16" t="s">
        <v>23048</v>
      </c>
      <c r="B3543" s="52" t="s">
        <v>28225</v>
      </c>
      <c r="C3543" s="16" t="str">
        <f t="shared" si="55"/>
        <v>092 - 015</v>
      </c>
      <c r="D3543" s="52" t="s">
        <v>36059</v>
      </c>
      <c r="E3543" s="52" t="s">
        <v>3326</v>
      </c>
      <c r="F3543" s="16" t="s">
        <v>23049</v>
      </c>
      <c r="G3543" s="16" t="s">
        <v>30322</v>
      </c>
      <c r="H3543" s="16" t="s">
        <v>33521</v>
      </c>
      <c r="I3543" s="16" t="s">
        <v>23050</v>
      </c>
      <c r="J3543" s="16"/>
    </row>
    <row r="3544" spans="1:10">
      <c r="A3544" s="16" t="s">
        <v>10568</v>
      </c>
      <c r="B3544" s="52" t="s">
        <v>28226</v>
      </c>
      <c r="C3544" s="16" t="str">
        <f t="shared" si="55"/>
        <v>092 - 016</v>
      </c>
      <c r="D3544" s="52" t="s">
        <v>34487</v>
      </c>
      <c r="E3544" s="52" t="s">
        <v>3326</v>
      </c>
      <c r="F3544" s="16" t="s">
        <v>36750</v>
      </c>
      <c r="G3544" s="16" t="s">
        <v>30322</v>
      </c>
      <c r="H3544" s="16" t="s">
        <v>33521</v>
      </c>
      <c r="I3544" s="16" t="s">
        <v>10569</v>
      </c>
    </row>
    <row r="3545" spans="1:10">
      <c r="A3545" s="16" t="s">
        <v>18827</v>
      </c>
      <c r="B3545" s="52" t="s">
        <v>14675</v>
      </c>
      <c r="C3545" s="16" t="str">
        <f t="shared" si="55"/>
        <v>079 - 043</v>
      </c>
      <c r="D3545" s="52" t="s">
        <v>34487</v>
      </c>
      <c r="E3545" s="52" t="s">
        <v>4771</v>
      </c>
      <c r="F3545" s="16" t="s">
        <v>18828</v>
      </c>
      <c r="G3545" s="16" t="s">
        <v>4770</v>
      </c>
      <c r="H3545" s="16" t="s">
        <v>4772</v>
      </c>
      <c r="I3545" s="16" t="s">
        <v>18829</v>
      </c>
    </row>
    <row r="3546" spans="1:10">
      <c r="A3546" s="16" t="s">
        <v>6162</v>
      </c>
      <c r="B3546" s="52" t="s">
        <v>32404</v>
      </c>
      <c r="C3546" s="16" t="str">
        <f t="shared" si="55"/>
        <v>017 - 837</v>
      </c>
      <c r="D3546" s="52"/>
      <c r="E3546" s="52" t="s">
        <v>22538</v>
      </c>
      <c r="F3546" s="16"/>
      <c r="G3546" s="16" t="s">
        <v>22537</v>
      </c>
      <c r="H3546" s="16" t="s">
        <v>32666</v>
      </c>
      <c r="I3546" s="16" t="s">
        <v>6163</v>
      </c>
      <c r="J3546" s="16" t="s">
        <v>34487</v>
      </c>
    </row>
    <row r="3547" spans="1:10">
      <c r="A3547" s="16" t="s">
        <v>35478</v>
      </c>
      <c r="B3547" s="52" t="s">
        <v>4903</v>
      </c>
      <c r="C3547" s="16" t="str">
        <f t="shared" si="55"/>
        <v>022 - 836</v>
      </c>
      <c r="D3547" s="52"/>
      <c r="E3547" s="52" t="s">
        <v>4777</v>
      </c>
      <c r="F3547" s="16"/>
      <c r="G3547" s="16" t="s">
        <v>4776</v>
      </c>
      <c r="H3547" s="16" t="s">
        <v>4778</v>
      </c>
      <c r="I3547" s="16" t="s">
        <v>35479</v>
      </c>
      <c r="J3547" s="16" t="s">
        <v>34487</v>
      </c>
    </row>
    <row r="3548" spans="1:10">
      <c r="A3548" s="16" t="s">
        <v>11445</v>
      </c>
      <c r="B3548" s="52" t="s">
        <v>18268</v>
      </c>
      <c r="C3548" s="16" t="str">
        <f t="shared" si="55"/>
        <v>009 - 027</v>
      </c>
      <c r="D3548" s="52" t="s">
        <v>34487</v>
      </c>
      <c r="E3548" s="52" t="s">
        <v>26840</v>
      </c>
      <c r="F3548" s="16" t="s">
        <v>11446</v>
      </c>
      <c r="G3548" s="16" t="s">
        <v>26839</v>
      </c>
      <c r="H3548" s="16" t="s">
        <v>34573</v>
      </c>
      <c r="I3548" s="16" t="s">
        <v>11447</v>
      </c>
      <c r="J3548" s="16"/>
    </row>
    <row r="3549" spans="1:10">
      <c r="A3549" s="16" t="s">
        <v>35115</v>
      </c>
      <c r="B3549" s="52" t="s">
        <v>16163</v>
      </c>
      <c r="C3549" s="16" t="str">
        <f t="shared" si="55"/>
        <v>011 - 012</v>
      </c>
      <c r="D3549" s="52" t="s">
        <v>34487</v>
      </c>
      <c r="E3549" s="52" t="s">
        <v>34572</v>
      </c>
      <c r="F3549" s="16" t="s">
        <v>35116</v>
      </c>
      <c r="G3549" s="16" t="s">
        <v>34571</v>
      </c>
      <c r="H3549" s="16" t="s">
        <v>34573</v>
      </c>
      <c r="I3549" s="16" t="s">
        <v>37185</v>
      </c>
    </row>
    <row r="3550" spans="1:10">
      <c r="A3550" s="16" t="s">
        <v>22036</v>
      </c>
      <c r="B3550" s="52" t="s">
        <v>17154</v>
      </c>
      <c r="C3550" s="16" t="str">
        <f t="shared" si="55"/>
        <v>014 - 026</v>
      </c>
      <c r="D3550" s="52" t="s">
        <v>34487</v>
      </c>
      <c r="E3550" s="52" t="s">
        <v>31453</v>
      </c>
      <c r="F3550" s="16" t="s">
        <v>19133</v>
      </c>
      <c r="G3550" s="16" t="s">
        <v>31452</v>
      </c>
      <c r="H3550" s="16" t="s">
        <v>32666</v>
      </c>
      <c r="I3550" s="16" t="s">
        <v>36504</v>
      </c>
      <c r="J3550" s="16"/>
    </row>
    <row r="3551" spans="1:10">
      <c r="A3551" s="16" t="s">
        <v>30743</v>
      </c>
      <c r="B3551" s="52" t="s">
        <v>32192</v>
      </c>
      <c r="C3551" s="16" t="str">
        <f t="shared" si="55"/>
        <v>085 - 006</v>
      </c>
      <c r="D3551" s="52" t="s">
        <v>34487</v>
      </c>
      <c r="E3551" s="52" t="s">
        <v>5706</v>
      </c>
      <c r="F3551" s="16" t="s">
        <v>5717</v>
      </c>
      <c r="G3551" s="16" t="s">
        <v>5718</v>
      </c>
      <c r="H3551" s="16" t="s">
        <v>29917</v>
      </c>
      <c r="I3551" s="16" t="s">
        <v>30744</v>
      </c>
      <c r="J3551" s="16"/>
    </row>
    <row r="3552" spans="1:10">
      <c r="A3552" s="16" t="s">
        <v>36416</v>
      </c>
      <c r="B3552" s="52" t="s">
        <v>4389</v>
      </c>
      <c r="C3552" s="16" t="str">
        <f t="shared" si="55"/>
        <v>080 - 031</v>
      </c>
      <c r="D3552" s="52" t="s">
        <v>34487</v>
      </c>
      <c r="E3552" s="52" t="s">
        <v>1692</v>
      </c>
      <c r="F3552" s="16" t="s">
        <v>36417</v>
      </c>
      <c r="G3552" s="16" t="s">
        <v>1691</v>
      </c>
      <c r="H3552" s="16" t="s">
        <v>4772</v>
      </c>
      <c r="I3552" s="16" t="s">
        <v>36418</v>
      </c>
    </row>
    <row r="3553" spans="1:10">
      <c r="A3553" s="16" t="s">
        <v>15383</v>
      </c>
      <c r="B3553" s="52" t="s">
        <v>26683</v>
      </c>
      <c r="C3553" s="16" t="str">
        <f t="shared" si="55"/>
        <v>071 - 022</v>
      </c>
      <c r="D3553" s="52" t="s">
        <v>34487</v>
      </c>
      <c r="E3553" s="52" t="s">
        <v>13516</v>
      </c>
      <c r="F3553" s="16" t="s">
        <v>34460</v>
      </c>
      <c r="G3553" s="16" t="s">
        <v>13515</v>
      </c>
      <c r="H3553" s="16" t="s">
        <v>37422</v>
      </c>
      <c r="I3553" s="16" t="s">
        <v>34461</v>
      </c>
      <c r="J3553" s="16"/>
    </row>
    <row r="3554" spans="1:10">
      <c r="A3554" s="16" t="s">
        <v>35521</v>
      </c>
      <c r="B3554" s="52" t="s">
        <v>27937</v>
      </c>
      <c r="C3554" s="16" t="str">
        <f t="shared" si="55"/>
        <v>017 - 066</v>
      </c>
      <c r="D3554" s="52" t="s">
        <v>36059</v>
      </c>
      <c r="E3554" s="52" t="s">
        <v>22538</v>
      </c>
      <c r="F3554" s="16" t="s">
        <v>13727</v>
      </c>
      <c r="G3554" s="16" t="s">
        <v>22537</v>
      </c>
      <c r="H3554" s="16" t="s">
        <v>32666</v>
      </c>
      <c r="I3554" s="16" t="s">
        <v>35522</v>
      </c>
    </row>
    <row r="3555" spans="1:10">
      <c r="A3555" s="16" t="s">
        <v>36914</v>
      </c>
      <c r="B3555" s="52" t="s">
        <v>24153</v>
      </c>
      <c r="C3555" s="16" t="str">
        <f t="shared" si="55"/>
        <v>004 - 079</v>
      </c>
      <c r="D3555" s="52" t="s">
        <v>34487</v>
      </c>
      <c r="E3555" s="52" t="s">
        <v>10758</v>
      </c>
      <c r="F3555" s="16" t="s">
        <v>36915</v>
      </c>
      <c r="G3555" s="16" t="s">
        <v>10757</v>
      </c>
      <c r="H3555" s="16" t="s">
        <v>10732</v>
      </c>
      <c r="I3555" s="16" t="s">
        <v>36916</v>
      </c>
    </row>
    <row r="3556" spans="1:10">
      <c r="A3556" s="16" t="s">
        <v>12038</v>
      </c>
      <c r="B3556" s="52" t="s">
        <v>23017</v>
      </c>
      <c r="C3556" s="16" t="str">
        <f t="shared" si="55"/>
        <v>006 - 065</v>
      </c>
      <c r="D3556" s="52" t="s">
        <v>34487</v>
      </c>
      <c r="E3556" s="52" t="s">
        <v>26671</v>
      </c>
      <c r="F3556" s="16" t="s">
        <v>23424</v>
      </c>
      <c r="G3556" s="16" t="s">
        <v>26670</v>
      </c>
      <c r="H3556" s="16" t="s">
        <v>10732</v>
      </c>
      <c r="I3556" s="16" t="s">
        <v>12039</v>
      </c>
    </row>
    <row r="3557" spans="1:10">
      <c r="A3557" s="16" t="s">
        <v>3085</v>
      </c>
      <c r="B3557" s="52" t="s">
        <v>4904</v>
      </c>
      <c r="C3557" s="16" t="str">
        <f t="shared" si="55"/>
        <v>022 - 074</v>
      </c>
      <c r="D3557" s="52" t="s">
        <v>34487</v>
      </c>
      <c r="E3557" s="52" t="s">
        <v>4777</v>
      </c>
      <c r="F3557" s="16" t="s">
        <v>14106</v>
      </c>
      <c r="G3557" s="16" t="s">
        <v>4776</v>
      </c>
      <c r="H3557" s="16" t="s">
        <v>4778</v>
      </c>
      <c r="I3557" s="16" t="s">
        <v>3086</v>
      </c>
    </row>
    <row r="3558" spans="1:10">
      <c r="A3558" s="16" t="s">
        <v>6164</v>
      </c>
      <c r="B3558" s="52" t="s">
        <v>4905</v>
      </c>
      <c r="C3558" s="16" t="str">
        <f t="shared" si="55"/>
        <v>022 - 837</v>
      </c>
      <c r="D3558" s="52"/>
      <c r="E3558" s="52" t="s">
        <v>4777</v>
      </c>
      <c r="F3558" s="16"/>
      <c r="G3558" s="16" t="s">
        <v>4776</v>
      </c>
      <c r="H3558" s="16" t="s">
        <v>4778</v>
      </c>
      <c r="I3558" s="16" t="s">
        <v>6165</v>
      </c>
      <c r="J3558" s="16" t="s">
        <v>34487</v>
      </c>
    </row>
    <row r="3559" spans="1:10">
      <c r="A3559" s="16" t="s">
        <v>5391</v>
      </c>
      <c r="B3559" s="52" t="s">
        <v>35206</v>
      </c>
      <c r="C3559" s="16" t="str">
        <f t="shared" si="55"/>
        <v>015 - 869</v>
      </c>
      <c r="D3559" s="52"/>
      <c r="E3559" s="52" t="s">
        <v>32665</v>
      </c>
      <c r="F3559" s="16"/>
      <c r="G3559" s="16" t="s">
        <v>32664</v>
      </c>
      <c r="H3559" s="16" t="s">
        <v>32666</v>
      </c>
      <c r="I3559" s="16" t="s">
        <v>5392</v>
      </c>
      <c r="J3559" s="16" t="s">
        <v>34487</v>
      </c>
    </row>
    <row r="3560" spans="1:10">
      <c r="A3560" s="16" t="s">
        <v>13809</v>
      </c>
      <c r="B3560" s="52" t="s">
        <v>4906</v>
      </c>
      <c r="C3560" s="16" t="str">
        <f t="shared" si="55"/>
        <v>022 - 838</v>
      </c>
      <c r="D3560" s="52"/>
      <c r="E3560" s="52" t="s">
        <v>4777</v>
      </c>
      <c r="F3560" s="16"/>
      <c r="G3560" s="16" t="s">
        <v>4776</v>
      </c>
      <c r="H3560" s="16" t="s">
        <v>4778</v>
      </c>
      <c r="I3560" s="16" t="s">
        <v>13810</v>
      </c>
      <c r="J3560" s="16" t="s">
        <v>34487</v>
      </c>
    </row>
    <row r="3561" spans="1:10">
      <c r="A3561" s="16" t="s">
        <v>16935</v>
      </c>
      <c r="B3561" s="52" t="s">
        <v>23018</v>
      </c>
      <c r="C3561" s="16" t="str">
        <f t="shared" si="55"/>
        <v>006 - 066</v>
      </c>
      <c r="D3561" s="52" t="s">
        <v>34487</v>
      </c>
      <c r="E3561" s="52" t="s">
        <v>26671</v>
      </c>
      <c r="F3561" s="16" t="s">
        <v>16936</v>
      </c>
      <c r="G3561" s="16" t="s">
        <v>26670</v>
      </c>
      <c r="H3561" s="16" t="s">
        <v>10732</v>
      </c>
      <c r="I3561" s="16" t="s">
        <v>16937</v>
      </c>
    </row>
    <row r="3562" spans="1:10">
      <c r="A3562" s="16" t="s">
        <v>34547</v>
      </c>
      <c r="B3562" s="52" t="s">
        <v>33172</v>
      </c>
      <c r="C3562" s="16" t="str">
        <f t="shared" si="55"/>
        <v>019 - 040</v>
      </c>
      <c r="D3562" s="52" t="s">
        <v>36059</v>
      </c>
      <c r="E3562" s="52" t="s">
        <v>23092</v>
      </c>
      <c r="F3562" s="16" t="s">
        <v>29724</v>
      </c>
      <c r="G3562" s="16" t="s">
        <v>23091</v>
      </c>
      <c r="H3562" s="16" t="s">
        <v>32666</v>
      </c>
      <c r="I3562" s="16" t="s">
        <v>34548</v>
      </c>
      <c r="J3562" s="16"/>
    </row>
    <row r="3563" spans="1:10">
      <c r="A3563" s="16" t="s">
        <v>4567</v>
      </c>
      <c r="B3563" s="52" t="s">
        <v>4076</v>
      </c>
      <c r="C3563" s="16" t="str">
        <f t="shared" si="55"/>
        <v>054 - 017</v>
      </c>
      <c r="D3563" s="52" t="s">
        <v>34487</v>
      </c>
      <c r="E3563" s="52" t="s">
        <v>30442</v>
      </c>
      <c r="F3563" s="16" t="s">
        <v>4568</v>
      </c>
      <c r="G3563" s="16" t="s">
        <v>30441</v>
      </c>
      <c r="H3563" s="16" t="s">
        <v>1269</v>
      </c>
      <c r="I3563" s="16" t="s">
        <v>4569</v>
      </c>
      <c r="J3563" s="16"/>
    </row>
    <row r="3564" spans="1:10">
      <c r="A3564" s="16" t="s">
        <v>12664</v>
      </c>
      <c r="B3564" s="52" t="s">
        <v>11406</v>
      </c>
      <c r="C3564" s="16" t="str">
        <f t="shared" si="55"/>
        <v>013 - 086</v>
      </c>
      <c r="D3564" s="52" t="s">
        <v>34487</v>
      </c>
      <c r="E3564" s="52" t="s">
        <v>26240</v>
      </c>
      <c r="F3564" s="16" t="s">
        <v>26238</v>
      </c>
      <c r="G3564" s="16" t="s">
        <v>26239</v>
      </c>
      <c r="H3564" s="16" t="s">
        <v>32666</v>
      </c>
      <c r="I3564" s="16" t="s">
        <v>25306</v>
      </c>
      <c r="J3564" s="16" t="s">
        <v>7990</v>
      </c>
    </row>
    <row r="3565" spans="1:10">
      <c r="A3565" s="16" t="s">
        <v>6963</v>
      </c>
      <c r="B3565" s="52" t="s">
        <v>10099</v>
      </c>
      <c r="C3565" s="16" t="str">
        <f t="shared" si="55"/>
        <v>097 - 030</v>
      </c>
      <c r="D3565" s="52" t="s">
        <v>34487</v>
      </c>
      <c r="E3565" s="52" t="s">
        <v>26245</v>
      </c>
      <c r="F3565" s="16" t="s">
        <v>25305</v>
      </c>
      <c r="G3565" s="16" t="s">
        <v>26244</v>
      </c>
      <c r="H3565" s="16" t="s">
        <v>32666</v>
      </c>
      <c r="I3565" s="16" t="s">
        <v>25306</v>
      </c>
      <c r="J3565" s="16"/>
    </row>
    <row r="3566" spans="1:10">
      <c r="A3566" s="16" t="s">
        <v>30036</v>
      </c>
      <c r="B3566" s="52" t="s">
        <v>10950</v>
      </c>
      <c r="C3566" s="16" t="str">
        <f t="shared" si="55"/>
        <v>002 - 054</v>
      </c>
      <c r="D3566" s="52" t="s">
        <v>36059</v>
      </c>
      <c r="E3566" s="52" t="s">
        <v>36066</v>
      </c>
      <c r="F3566" s="16" t="s">
        <v>6455</v>
      </c>
      <c r="G3566" s="16" t="s">
        <v>20457</v>
      </c>
      <c r="H3566" s="16" t="s">
        <v>10732</v>
      </c>
      <c r="I3566" s="16" t="s">
        <v>6456</v>
      </c>
    </row>
    <row r="3567" spans="1:10">
      <c r="A3567" s="16" t="s">
        <v>31773</v>
      </c>
      <c r="B3567" s="52" t="s">
        <v>2006</v>
      </c>
      <c r="C3567" s="16" t="str">
        <f t="shared" si="55"/>
        <v>031 - 826</v>
      </c>
      <c r="D3567" s="52"/>
      <c r="E3567" s="52" t="s">
        <v>7531</v>
      </c>
      <c r="F3567" s="16"/>
      <c r="G3567" s="16" t="s">
        <v>7530</v>
      </c>
      <c r="H3567" s="16" t="s">
        <v>30334</v>
      </c>
      <c r="I3567" s="16" t="s">
        <v>31774</v>
      </c>
      <c r="J3567" s="16" t="s">
        <v>34487</v>
      </c>
    </row>
    <row r="3568" spans="1:10">
      <c r="A3568" s="16" t="s">
        <v>24017</v>
      </c>
      <c r="B3568" s="52" t="s">
        <v>19255</v>
      </c>
      <c r="C3568" s="16" t="str">
        <f t="shared" si="55"/>
        <v>016 - 823</v>
      </c>
      <c r="D3568" s="52"/>
      <c r="E3568" s="52" t="s">
        <v>10742</v>
      </c>
      <c r="G3568" s="16" t="s">
        <v>10741</v>
      </c>
      <c r="H3568" s="16" t="s">
        <v>32666</v>
      </c>
      <c r="I3568" s="16" t="s">
        <v>24018</v>
      </c>
      <c r="J3568" s="16" t="s">
        <v>34487</v>
      </c>
    </row>
    <row r="3569" spans="1:10">
      <c r="A3569" s="16" t="s">
        <v>21618</v>
      </c>
      <c r="B3569" s="52" t="s">
        <v>27938</v>
      </c>
      <c r="C3569" s="16" t="str">
        <f t="shared" si="55"/>
        <v>017 - 067</v>
      </c>
      <c r="D3569" s="52" t="s">
        <v>36059</v>
      </c>
      <c r="E3569" s="52" t="s">
        <v>22538</v>
      </c>
      <c r="F3569" s="16" t="s">
        <v>21619</v>
      </c>
      <c r="G3569" s="16" t="s">
        <v>22537</v>
      </c>
      <c r="H3569" s="16" t="s">
        <v>32666</v>
      </c>
      <c r="I3569" s="16" t="s">
        <v>21620</v>
      </c>
    </row>
    <row r="3570" spans="1:10">
      <c r="A3570" s="16" t="s">
        <v>18790</v>
      </c>
      <c r="B3570" s="52" t="s">
        <v>26180</v>
      </c>
      <c r="C3570" s="16" t="str">
        <f t="shared" si="55"/>
        <v>001 - 821</v>
      </c>
      <c r="D3570" s="52"/>
      <c r="E3570" s="52" t="s">
        <v>37671</v>
      </c>
      <c r="F3570" s="16"/>
      <c r="G3570" s="16" t="s">
        <v>37670</v>
      </c>
      <c r="H3570" s="16" t="s">
        <v>10732</v>
      </c>
      <c r="I3570" s="16" t="s">
        <v>18791</v>
      </c>
      <c r="J3570" s="16" t="s">
        <v>34487</v>
      </c>
    </row>
    <row r="3571" spans="1:10">
      <c r="A3571" s="16" t="s">
        <v>21264</v>
      </c>
      <c r="B3571" s="52" t="s">
        <v>35207</v>
      </c>
      <c r="C3571" s="16" t="str">
        <f t="shared" si="55"/>
        <v>015 - 100</v>
      </c>
      <c r="D3571" s="52" t="s">
        <v>36059</v>
      </c>
      <c r="E3571" s="52" t="s">
        <v>32665</v>
      </c>
      <c r="F3571" s="16" t="s">
        <v>21265</v>
      </c>
      <c r="G3571" s="16" t="s">
        <v>32664</v>
      </c>
      <c r="H3571" s="16" t="s">
        <v>32666</v>
      </c>
      <c r="I3571" s="16" t="s">
        <v>21266</v>
      </c>
    </row>
    <row r="3572" spans="1:10">
      <c r="A3572" s="16" t="s">
        <v>1107</v>
      </c>
      <c r="B3572" s="52" t="s">
        <v>20534</v>
      </c>
      <c r="C3572" s="16" t="str">
        <f t="shared" si="55"/>
        <v>091 - 016</v>
      </c>
      <c r="D3572" s="52" t="s">
        <v>34487</v>
      </c>
      <c r="E3572" s="52" t="s">
        <v>31546</v>
      </c>
      <c r="F3572" s="16" t="s">
        <v>1108</v>
      </c>
      <c r="G3572" s="16" t="s">
        <v>31545</v>
      </c>
      <c r="H3572" s="16" t="s">
        <v>33521</v>
      </c>
      <c r="I3572" s="16" t="s">
        <v>1109</v>
      </c>
    </row>
    <row r="3573" spans="1:10">
      <c r="A3573" s="16" t="s">
        <v>35361</v>
      </c>
      <c r="B3573" s="52" t="s">
        <v>19256</v>
      </c>
      <c r="C3573" s="16" t="str">
        <f t="shared" si="55"/>
        <v>016 - 824</v>
      </c>
      <c r="D3573" s="52"/>
      <c r="E3573" s="52" t="s">
        <v>10742</v>
      </c>
      <c r="F3573" s="16"/>
      <c r="G3573" s="16" t="s">
        <v>10741</v>
      </c>
      <c r="H3573" s="16" t="s">
        <v>32666</v>
      </c>
      <c r="I3573" s="16" t="s">
        <v>32225</v>
      </c>
      <c r="J3573" s="16" t="s">
        <v>34487</v>
      </c>
    </row>
    <row r="3574" spans="1:10">
      <c r="A3574" s="16" t="s">
        <v>23100</v>
      </c>
      <c r="B3574" s="52" t="s">
        <v>24973</v>
      </c>
      <c r="C3574" s="16" t="str">
        <f t="shared" si="55"/>
        <v>078 - 048</v>
      </c>
      <c r="D3574" s="52" t="s">
        <v>36059</v>
      </c>
      <c r="E3574" s="52" t="s">
        <v>1697</v>
      </c>
      <c r="F3574" s="16" t="s">
        <v>23101</v>
      </c>
      <c r="G3574" s="16" t="s">
        <v>1696</v>
      </c>
      <c r="H3574" s="16" t="s">
        <v>4772</v>
      </c>
      <c r="I3574" s="16" t="s">
        <v>23924</v>
      </c>
      <c r="J3574" s="16"/>
    </row>
    <row r="3575" spans="1:10">
      <c r="A3575" s="16" t="s">
        <v>10874</v>
      </c>
      <c r="B3575" s="52" t="s">
        <v>2342</v>
      </c>
      <c r="C3575" s="16" t="str">
        <f t="shared" si="55"/>
        <v>008 - 025</v>
      </c>
      <c r="D3575" s="52" t="s">
        <v>34487</v>
      </c>
      <c r="E3575" s="52" t="s">
        <v>16664</v>
      </c>
      <c r="F3575" s="16" t="s">
        <v>10875</v>
      </c>
      <c r="G3575" s="16" t="s">
        <v>16663</v>
      </c>
      <c r="H3575" s="16" t="s">
        <v>34573</v>
      </c>
      <c r="I3575" s="16" t="s">
        <v>10876</v>
      </c>
    </row>
    <row r="3576" spans="1:10">
      <c r="A3576" s="16" t="s">
        <v>28371</v>
      </c>
      <c r="B3576" s="52" t="s">
        <v>2343</v>
      </c>
      <c r="C3576" s="16" t="str">
        <f t="shared" si="55"/>
        <v>008 - 815</v>
      </c>
      <c r="D3576" s="52"/>
      <c r="E3576" s="52" t="s">
        <v>16664</v>
      </c>
      <c r="F3576" s="16"/>
      <c r="G3576" s="16" t="s">
        <v>16663</v>
      </c>
      <c r="H3576" s="16" t="s">
        <v>34573</v>
      </c>
      <c r="I3576" s="16" t="s">
        <v>20307</v>
      </c>
      <c r="J3576" s="16" t="s">
        <v>34487</v>
      </c>
    </row>
    <row r="3577" spans="1:10">
      <c r="A3577" s="16" t="s">
        <v>5521</v>
      </c>
      <c r="B3577" s="52" t="s">
        <v>2344</v>
      </c>
      <c r="C3577" s="16" t="str">
        <f t="shared" si="55"/>
        <v>008 - 816</v>
      </c>
      <c r="D3577" s="52"/>
      <c r="E3577" s="52" t="s">
        <v>16664</v>
      </c>
      <c r="F3577" s="16"/>
      <c r="G3577" s="16" t="s">
        <v>16663</v>
      </c>
      <c r="H3577" s="16" t="s">
        <v>34573</v>
      </c>
      <c r="I3577" s="16" t="s">
        <v>10047</v>
      </c>
      <c r="J3577" s="16" t="s">
        <v>34487</v>
      </c>
    </row>
    <row r="3578" spans="1:10">
      <c r="A3578" s="16" t="s">
        <v>20600</v>
      </c>
      <c r="B3578" s="52" t="s">
        <v>2345</v>
      </c>
      <c r="C3578" s="16" t="str">
        <f t="shared" si="55"/>
        <v>008 - 026</v>
      </c>
      <c r="D3578" s="52" t="s">
        <v>36059</v>
      </c>
      <c r="E3578" s="52" t="s">
        <v>16664</v>
      </c>
      <c r="F3578" s="16" t="s">
        <v>10875</v>
      </c>
      <c r="G3578" s="16" t="s">
        <v>16663</v>
      </c>
      <c r="H3578" s="16" t="s">
        <v>34573</v>
      </c>
      <c r="I3578" s="16" t="s">
        <v>20601</v>
      </c>
      <c r="J3578" s="16"/>
    </row>
    <row r="3579" spans="1:10">
      <c r="A3579" s="16" t="s">
        <v>34750</v>
      </c>
      <c r="B3579" s="52" t="s">
        <v>24154</v>
      </c>
      <c r="C3579" s="16" t="str">
        <f t="shared" si="55"/>
        <v>004 - 080</v>
      </c>
      <c r="D3579" s="52" t="s">
        <v>36059</v>
      </c>
      <c r="E3579" s="52" t="s">
        <v>10758</v>
      </c>
      <c r="F3579" s="16" t="s">
        <v>29847</v>
      </c>
      <c r="G3579" s="16" t="s">
        <v>10757</v>
      </c>
      <c r="H3579" s="16" t="s">
        <v>10732</v>
      </c>
      <c r="I3579" s="16" t="s">
        <v>29848</v>
      </c>
    </row>
    <row r="3580" spans="1:10">
      <c r="A3580" s="16" t="s">
        <v>3262</v>
      </c>
      <c r="B3580" s="52" t="s">
        <v>2346</v>
      </c>
      <c r="C3580" s="16" t="str">
        <f t="shared" si="55"/>
        <v>008 - 027</v>
      </c>
      <c r="D3580" s="52" t="s">
        <v>36059</v>
      </c>
      <c r="E3580" s="52" t="s">
        <v>16664</v>
      </c>
      <c r="F3580" s="16" t="s">
        <v>10875</v>
      </c>
      <c r="G3580" s="16" t="s">
        <v>16663</v>
      </c>
      <c r="H3580" s="16" t="s">
        <v>34573</v>
      </c>
      <c r="I3580" s="16" t="s">
        <v>3263</v>
      </c>
    </row>
    <row r="3581" spans="1:10">
      <c r="A3581" s="16" t="s">
        <v>14467</v>
      </c>
      <c r="B3581" s="52" t="s">
        <v>2347</v>
      </c>
      <c r="C3581" s="16" t="str">
        <f t="shared" si="55"/>
        <v>008 - 028</v>
      </c>
      <c r="D3581" s="52" t="s">
        <v>36059</v>
      </c>
      <c r="E3581" s="52" t="s">
        <v>16664</v>
      </c>
      <c r="F3581" s="16" t="s">
        <v>10875</v>
      </c>
      <c r="G3581" s="16" t="s">
        <v>16663</v>
      </c>
      <c r="H3581" s="16" t="s">
        <v>34573</v>
      </c>
      <c r="I3581" s="16" t="s">
        <v>14468</v>
      </c>
    </row>
    <row r="3582" spans="1:10">
      <c r="A3582" s="16" t="s">
        <v>1879</v>
      </c>
      <c r="B3582" s="52" t="s">
        <v>15336</v>
      </c>
      <c r="C3582" s="16" t="str">
        <f t="shared" si="55"/>
        <v>048 - 013</v>
      </c>
      <c r="D3582" s="52" t="s">
        <v>34487</v>
      </c>
      <c r="E3582" s="52" t="s">
        <v>29538</v>
      </c>
      <c r="F3582" s="16" t="s">
        <v>1880</v>
      </c>
      <c r="G3582" s="16" t="s">
        <v>29537</v>
      </c>
      <c r="H3582" s="16" t="s">
        <v>30328</v>
      </c>
      <c r="I3582" s="16" t="s">
        <v>1881</v>
      </c>
    </row>
    <row r="3583" spans="1:10">
      <c r="A3583" s="16" t="s">
        <v>10460</v>
      </c>
      <c r="B3583" s="52" t="s">
        <v>13821</v>
      </c>
      <c r="C3583" s="16" t="str">
        <f t="shared" si="55"/>
        <v>030 - 032</v>
      </c>
      <c r="D3583" s="52" t="s">
        <v>36059</v>
      </c>
      <c r="E3583" s="52" t="s">
        <v>35970</v>
      </c>
      <c r="F3583" s="16" t="s">
        <v>9784</v>
      </c>
      <c r="G3583" s="16" t="s">
        <v>35969</v>
      </c>
      <c r="H3583" s="16" t="s">
        <v>30334</v>
      </c>
      <c r="I3583" s="16" t="s">
        <v>10461</v>
      </c>
      <c r="J3583" s="16"/>
    </row>
    <row r="3584" spans="1:10">
      <c r="A3584" s="16" t="s">
        <v>27604</v>
      </c>
      <c r="B3584" s="52" t="s">
        <v>33676</v>
      </c>
      <c r="C3584" s="16" t="str">
        <f t="shared" si="55"/>
        <v>702 - 712</v>
      </c>
      <c r="D3584" s="52"/>
      <c r="E3584" s="52"/>
      <c r="F3584" s="16"/>
      <c r="G3584" s="16" t="s">
        <v>17438</v>
      </c>
      <c r="H3584" s="16" t="s">
        <v>10727</v>
      </c>
      <c r="I3584" s="16" t="s">
        <v>18916</v>
      </c>
      <c r="J3584" s="16" t="s">
        <v>34487</v>
      </c>
    </row>
    <row r="3585" spans="1:10">
      <c r="A3585" s="16" t="s">
        <v>24093</v>
      </c>
      <c r="B3585" s="52" t="s">
        <v>4907</v>
      </c>
      <c r="C3585" s="16" t="str">
        <f t="shared" si="55"/>
        <v>022 - 075</v>
      </c>
      <c r="D3585" s="52" t="s">
        <v>34487</v>
      </c>
      <c r="E3585" s="52" t="s">
        <v>4777</v>
      </c>
      <c r="F3585" s="16" t="s">
        <v>24094</v>
      </c>
      <c r="G3585" s="16" t="s">
        <v>4776</v>
      </c>
      <c r="H3585" s="16" t="s">
        <v>4778</v>
      </c>
      <c r="I3585" s="16" t="s">
        <v>24095</v>
      </c>
    </row>
    <row r="3586" spans="1:10">
      <c r="A3586" s="16" t="s">
        <v>31399</v>
      </c>
      <c r="B3586" s="52" t="s">
        <v>14676</v>
      </c>
      <c r="C3586" s="16" t="str">
        <f t="shared" si="55"/>
        <v>079 - 044</v>
      </c>
      <c r="D3586" s="52" t="s">
        <v>34487</v>
      </c>
      <c r="E3586" s="52" t="s">
        <v>4771</v>
      </c>
      <c r="F3586" s="16" t="s">
        <v>9075</v>
      </c>
      <c r="G3586" s="16" t="s">
        <v>4770</v>
      </c>
      <c r="H3586" s="16" t="s">
        <v>4772</v>
      </c>
      <c r="I3586" s="16" t="s">
        <v>21857</v>
      </c>
      <c r="J3586" s="16" t="s">
        <v>7990</v>
      </c>
    </row>
    <row r="3587" spans="1:10">
      <c r="A3587" s="16" t="s">
        <v>21855</v>
      </c>
      <c r="B3587" s="52" t="s">
        <v>37182</v>
      </c>
      <c r="C3587" s="16" t="str">
        <f t="shared" si="55"/>
        <v>102 - 008</v>
      </c>
      <c r="D3587" s="52" t="s">
        <v>34487</v>
      </c>
      <c r="E3587" s="52" t="s">
        <v>27777</v>
      </c>
      <c r="F3587" s="16" t="s">
        <v>21856</v>
      </c>
      <c r="G3587" s="16" t="s">
        <v>27776</v>
      </c>
      <c r="H3587" s="16" t="s">
        <v>4772</v>
      </c>
      <c r="I3587" s="16" t="s">
        <v>21857</v>
      </c>
    </row>
    <row r="3588" spans="1:10">
      <c r="A3588" s="16" t="s">
        <v>22562</v>
      </c>
      <c r="B3588" s="52" t="s">
        <v>37362</v>
      </c>
      <c r="C3588" s="16" t="str">
        <f t="shared" ref="C3588:C3651" si="56">MID(A3588,1,3) &amp;" - " &amp;MID(A3588,4,3)</f>
        <v>I99 - 802</v>
      </c>
      <c r="D3588" s="52"/>
      <c r="E3588" s="52" t="s">
        <v>10726</v>
      </c>
      <c r="F3588" s="16"/>
      <c r="G3588" s="16" t="s">
        <v>10725</v>
      </c>
      <c r="H3588" s="16" t="s">
        <v>10727</v>
      </c>
      <c r="I3588" s="16" t="s">
        <v>22563</v>
      </c>
    </row>
    <row r="3589" spans="1:10">
      <c r="A3589" s="16" t="s">
        <v>4832</v>
      </c>
      <c r="B3589" s="52" t="s">
        <v>37429</v>
      </c>
      <c r="C3589" s="16" t="str">
        <f t="shared" si="56"/>
        <v>S99 - 901</v>
      </c>
      <c r="D3589" s="52"/>
      <c r="E3589" s="52" t="s">
        <v>15509</v>
      </c>
      <c r="F3589" s="16"/>
      <c r="G3589" s="16" t="s">
        <v>10725</v>
      </c>
      <c r="H3589" s="16" t="s">
        <v>10727</v>
      </c>
      <c r="I3589" s="16" t="s">
        <v>4833</v>
      </c>
    </row>
    <row r="3590" spans="1:10">
      <c r="A3590" s="16" t="s">
        <v>27306</v>
      </c>
      <c r="B3590" s="52" t="s">
        <v>37430</v>
      </c>
      <c r="C3590" s="16" t="str">
        <f t="shared" si="56"/>
        <v>S99 - 800</v>
      </c>
      <c r="D3590" s="52"/>
      <c r="E3590" s="52" t="s">
        <v>15509</v>
      </c>
      <c r="F3590" s="16"/>
      <c r="G3590" s="16" t="s">
        <v>10725</v>
      </c>
      <c r="H3590" s="16" t="s">
        <v>10727</v>
      </c>
      <c r="I3590" s="16" t="s">
        <v>27307</v>
      </c>
    </row>
    <row r="3591" spans="1:10">
      <c r="A3591" s="16" t="s">
        <v>6469</v>
      </c>
      <c r="B3591" s="52" t="s">
        <v>37431</v>
      </c>
      <c r="C3591" s="16" t="str">
        <f t="shared" si="56"/>
        <v>S99 - 902</v>
      </c>
      <c r="D3591" s="52"/>
      <c r="E3591" s="52" t="s">
        <v>15509</v>
      </c>
      <c r="F3591" s="16"/>
      <c r="G3591" s="16" t="s">
        <v>10725</v>
      </c>
      <c r="H3591" s="16" t="s">
        <v>10727</v>
      </c>
      <c r="I3591" s="16" t="s">
        <v>6470</v>
      </c>
    </row>
    <row r="3592" spans="1:10">
      <c r="A3592" s="16" t="s">
        <v>17761</v>
      </c>
      <c r="B3592" s="52" t="s">
        <v>37432</v>
      </c>
      <c r="C3592" s="16" t="str">
        <f t="shared" si="56"/>
        <v>S99 - 903</v>
      </c>
      <c r="D3592" s="52"/>
      <c r="E3592" s="52" t="s">
        <v>15509</v>
      </c>
      <c r="F3592" s="16"/>
      <c r="G3592" s="16" t="s">
        <v>10725</v>
      </c>
      <c r="H3592" s="16" t="s">
        <v>10727</v>
      </c>
      <c r="I3592" s="16" t="s">
        <v>17762</v>
      </c>
    </row>
    <row r="3593" spans="1:10">
      <c r="A3593" s="16" t="s">
        <v>17885</v>
      </c>
      <c r="B3593" s="52" t="s">
        <v>37733</v>
      </c>
      <c r="C3593" s="16" t="str">
        <f t="shared" si="56"/>
        <v>S99 - 904</v>
      </c>
      <c r="D3593" s="52"/>
      <c r="E3593" s="52" t="s">
        <v>15509</v>
      </c>
      <c r="F3593" s="16"/>
      <c r="G3593" s="16" t="s">
        <v>10725</v>
      </c>
      <c r="H3593" s="16" t="s">
        <v>10727</v>
      </c>
      <c r="I3593" s="16" t="s">
        <v>17886</v>
      </c>
    </row>
    <row r="3594" spans="1:10">
      <c r="A3594" s="16" t="s">
        <v>9770</v>
      </c>
      <c r="B3594" s="52" t="s">
        <v>37734</v>
      </c>
      <c r="C3594" s="16" t="str">
        <f t="shared" si="56"/>
        <v>S99 - 801</v>
      </c>
      <c r="D3594" s="52"/>
      <c r="E3594" s="52" t="s">
        <v>15509</v>
      </c>
      <c r="F3594" s="16"/>
      <c r="G3594" s="16" t="s">
        <v>10725</v>
      </c>
      <c r="H3594" s="16" t="s">
        <v>10727</v>
      </c>
      <c r="I3594" s="16" t="s">
        <v>9771</v>
      </c>
    </row>
    <row r="3595" spans="1:10">
      <c r="A3595" s="16" t="s">
        <v>22564</v>
      </c>
      <c r="B3595" s="52" t="s">
        <v>37735</v>
      </c>
      <c r="C3595" s="16" t="str">
        <f t="shared" si="56"/>
        <v>S99 - 802</v>
      </c>
      <c r="D3595" s="52"/>
      <c r="E3595" s="52" t="s">
        <v>15509</v>
      </c>
      <c r="F3595" s="16"/>
      <c r="G3595" s="16" t="s">
        <v>10725</v>
      </c>
      <c r="H3595" s="16" t="s">
        <v>10727</v>
      </c>
      <c r="I3595" s="16" t="s">
        <v>37168</v>
      </c>
    </row>
    <row r="3596" spans="1:10">
      <c r="A3596" s="16" t="s">
        <v>24895</v>
      </c>
      <c r="B3596" s="52" t="s">
        <v>37736</v>
      </c>
      <c r="C3596" s="16" t="str">
        <f t="shared" si="56"/>
        <v>S99 - 905</v>
      </c>
      <c r="D3596" s="52"/>
      <c r="E3596" s="52" t="s">
        <v>15509</v>
      </c>
      <c r="F3596" s="16"/>
      <c r="G3596" s="16" t="s">
        <v>10725</v>
      </c>
      <c r="H3596" s="16" t="s">
        <v>10727</v>
      </c>
      <c r="I3596" s="16" t="s">
        <v>8171</v>
      </c>
    </row>
    <row r="3597" spans="1:10">
      <c r="A3597" s="16" t="s">
        <v>31471</v>
      </c>
      <c r="B3597" s="52" t="s">
        <v>37737</v>
      </c>
      <c r="C3597" s="16" t="str">
        <f t="shared" si="56"/>
        <v>S99 - 906</v>
      </c>
      <c r="D3597" s="52"/>
      <c r="E3597" s="52" t="s">
        <v>15509</v>
      </c>
      <c r="F3597" s="16"/>
      <c r="G3597" s="16" t="s">
        <v>10725</v>
      </c>
      <c r="H3597" s="16" t="s">
        <v>10727</v>
      </c>
      <c r="I3597" s="16" t="s">
        <v>31472</v>
      </c>
    </row>
    <row r="3598" spans="1:10">
      <c r="A3598" s="16" t="s">
        <v>6190</v>
      </c>
      <c r="B3598" s="52" t="s">
        <v>36735</v>
      </c>
      <c r="C3598" s="16" t="str">
        <f t="shared" si="56"/>
        <v>078 - 049</v>
      </c>
      <c r="D3598" s="52" t="s">
        <v>34487</v>
      </c>
      <c r="E3598" s="52" t="s">
        <v>1697</v>
      </c>
      <c r="F3598" s="16" t="s">
        <v>6191</v>
      </c>
      <c r="G3598" s="16" t="s">
        <v>1696</v>
      </c>
      <c r="H3598" s="16" t="s">
        <v>4772</v>
      </c>
      <c r="I3598" s="16" t="s">
        <v>6192</v>
      </c>
    </row>
    <row r="3599" spans="1:10">
      <c r="A3599" s="16" t="s">
        <v>14209</v>
      </c>
      <c r="B3599" s="52" t="s">
        <v>14299</v>
      </c>
      <c r="C3599" s="16" t="str">
        <f t="shared" si="56"/>
        <v>075 - 027</v>
      </c>
      <c r="D3599" s="52" t="s">
        <v>34487</v>
      </c>
      <c r="E3599" s="52" t="s">
        <v>25912</v>
      </c>
      <c r="F3599" s="16" t="s">
        <v>18504</v>
      </c>
      <c r="G3599" s="16" t="s">
        <v>31815</v>
      </c>
      <c r="H3599" s="16" t="s">
        <v>37422</v>
      </c>
      <c r="I3599" s="16" t="s">
        <v>18505</v>
      </c>
    </row>
    <row r="3600" spans="1:10">
      <c r="A3600" s="16" t="s">
        <v>36359</v>
      </c>
      <c r="B3600" s="52" t="s">
        <v>18610</v>
      </c>
      <c r="C3600" s="16" t="str">
        <f t="shared" si="56"/>
        <v>003 - 849</v>
      </c>
      <c r="D3600" s="52"/>
      <c r="E3600" s="52" t="s">
        <v>3328</v>
      </c>
      <c r="F3600" s="16"/>
      <c r="G3600" s="16" t="s">
        <v>10731</v>
      </c>
      <c r="H3600" s="16" t="s">
        <v>10732</v>
      </c>
      <c r="I3600" s="16" t="s">
        <v>10393</v>
      </c>
      <c r="J3600" s="16" t="s">
        <v>34487</v>
      </c>
    </row>
    <row r="3601" spans="1:10">
      <c r="A3601" s="16" t="s">
        <v>22699</v>
      </c>
      <c r="B3601" s="52" t="s">
        <v>12801</v>
      </c>
      <c r="C3601" s="16" t="str">
        <f t="shared" si="56"/>
        <v>032 - 706</v>
      </c>
      <c r="D3601" s="52"/>
      <c r="E3601" s="52" t="s">
        <v>30333</v>
      </c>
      <c r="F3601" s="16"/>
      <c r="G3601" s="16" t="s">
        <v>30332</v>
      </c>
      <c r="H3601" s="16" t="s">
        <v>30334</v>
      </c>
      <c r="I3601" s="16" t="s">
        <v>22700</v>
      </c>
      <c r="J3601" s="16" t="s">
        <v>34487</v>
      </c>
    </row>
    <row r="3602" spans="1:10">
      <c r="A3602" s="16" t="s">
        <v>12957</v>
      </c>
      <c r="B3602" s="52" t="s">
        <v>35701</v>
      </c>
      <c r="C3602" s="16" t="str">
        <f t="shared" si="56"/>
        <v>999 - 908</v>
      </c>
      <c r="D3602" s="52"/>
      <c r="E3602" s="52" t="s">
        <v>10727</v>
      </c>
      <c r="F3602" s="16"/>
      <c r="G3602" s="16" t="s">
        <v>286</v>
      </c>
      <c r="H3602" s="16" t="s">
        <v>10727</v>
      </c>
      <c r="I3602" s="16" t="s">
        <v>8092</v>
      </c>
      <c r="J3602" s="16" t="s">
        <v>34487</v>
      </c>
    </row>
    <row r="3603" spans="1:10">
      <c r="A3603" s="16" t="s">
        <v>32541</v>
      </c>
      <c r="B3603" s="52" t="s">
        <v>7747</v>
      </c>
      <c r="C3603" s="16" t="str">
        <f t="shared" si="56"/>
        <v>003 - 060</v>
      </c>
      <c r="D3603" s="52" t="s">
        <v>36059</v>
      </c>
      <c r="E3603" s="52" t="s">
        <v>3328</v>
      </c>
      <c r="F3603" s="16" t="s">
        <v>10730</v>
      </c>
      <c r="G3603" s="16" t="s">
        <v>10731</v>
      </c>
      <c r="H3603" s="16" t="s">
        <v>10732</v>
      </c>
      <c r="I3603" s="16" t="s">
        <v>32542</v>
      </c>
    </row>
    <row r="3604" spans="1:10">
      <c r="A3604" s="16" t="s">
        <v>18535</v>
      </c>
      <c r="B3604" s="52" t="s">
        <v>11407</v>
      </c>
      <c r="C3604" s="16" t="str">
        <f t="shared" si="56"/>
        <v>013 - 087</v>
      </c>
      <c r="D3604" s="52" t="s">
        <v>34487</v>
      </c>
      <c r="E3604" s="52" t="s">
        <v>26240</v>
      </c>
      <c r="F3604" s="16" t="s">
        <v>36042</v>
      </c>
      <c r="G3604" s="16" t="s">
        <v>26239</v>
      </c>
      <c r="H3604" s="16" t="s">
        <v>32666</v>
      </c>
      <c r="I3604" s="16" t="s">
        <v>18536</v>
      </c>
    </row>
    <row r="3605" spans="1:10">
      <c r="A3605" s="16" t="s">
        <v>28294</v>
      </c>
      <c r="B3605" s="52" t="s">
        <v>31377</v>
      </c>
      <c r="C3605" s="16" t="str">
        <f t="shared" si="56"/>
        <v>021 - 028</v>
      </c>
      <c r="D3605" s="52" t="s">
        <v>34487</v>
      </c>
      <c r="E3605" s="52" t="s">
        <v>14657</v>
      </c>
      <c r="F3605" s="16" t="s">
        <v>28295</v>
      </c>
      <c r="G3605" s="16" t="s">
        <v>14656</v>
      </c>
      <c r="H3605" s="16" t="s">
        <v>4778</v>
      </c>
      <c r="I3605" s="16" t="s">
        <v>28296</v>
      </c>
    </row>
    <row r="3606" spans="1:10">
      <c r="A3606" s="16" t="s">
        <v>1136</v>
      </c>
      <c r="B3606" s="52" t="s">
        <v>2007</v>
      </c>
      <c r="C3606" s="16" t="str">
        <f t="shared" si="56"/>
        <v>031 - 003</v>
      </c>
      <c r="D3606" s="52" t="s">
        <v>34487</v>
      </c>
      <c r="E3606" s="52" t="s">
        <v>7531</v>
      </c>
      <c r="F3606" s="16" t="s">
        <v>25920</v>
      </c>
      <c r="G3606" s="16" t="s">
        <v>7530</v>
      </c>
      <c r="H3606" s="16" t="s">
        <v>30334</v>
      </c>
      <c r="I3606" s="16" t="s">
        <v>32361</v>
      </c>
    </row>
    <row r="3607" spans="1:10">
      <c r="A3607" s="16" t="s">
        <v>17700</v>
      </c>
      <c r="B3607" s="52" t="s">
        <v>10951</v>
      </c>
      <c r="C3607" s="16" t="str">
        <f t="shared" si="56"/>
        <v>002 - 814</v>
      </c>
      <c r="D3607" s="52"/>
      <c r="E3607" s="52" t="s">
        <v>36066</v>
      </c>
      <c r="F3607" s="16"/>
      <c r="G3607" s="16" t="s">
        <v>20457</v>
      </c>
      <c r="H3607" s="16" t="s">
        <v>10732</v>
      </c>
      <c r="I3607" s="16" t="s">
        <v>17701</v>
      </c>
      <c r="J3607" s="16" t="s">
        <v>34487</v>
      </c>
    </row>
    <row r="3608" spans="1:10">
      <c r="A3608" s="16" t="s">
        <v>3912</v>
      </c>
      <c r="B3608" s="52" t="s">
        <v>24155</v>
      </c>
      <c r="C3608" s="16" t="str">
        <f t="shared" si="56"/>
        <v>004 - 081</v>
      </c>
      <c r="D3608" s="52" t="s">
        <v>36059</v>
      </c>
      <c r="E3608" s="52" t="s">
        <v>10758</v>
      </c>
      <c r="F3608" s="16" t="s">
        <v>3913</v>
      </c>
      <c r="G3608" s="16" t="s">
        <v>10757</v>
      </c>
      <c r="H3608" s="16" t="s">
        <v>10732</v>
      </c>
      <c r="I3608" s="16" t="s">
        <v>3914</v>
      </c>
    </row>
    <row r="3609" spans="1:10">
      <c r="A3609" s="16" t="s">
        <v>7891</v>
      </c>
      <c r="B3609" s="52" t="s">
        <v>7860</v>
      </c>
      <c r="C3609" s="16" t="str">
        <f t="shared" si="56"/>
        <v>069 - 029</v>
      </c>
      <c r="D3609" s="52" t="s">
        <v>34487</v>
      </c>
      <c r="E3609" s="52" t="s">
        <v>36727</v>
      </c>
      <c r="F3609" s="16" t="s">
        <v>29412</v>
      </c>
      <c r="G3609" s="16" t="s">
        <v>36726</v>
      </c>
      <c r="H3609" s="16" t="s">
        <v>15395</v>
      </c>
      <c r="I3609" s="16" t="s">
        <v>24789</v>
      </c>
    </row>
    <row r="3610" spans="1:10">
      <c r="A3610" s="16" t="s">
        <v>14809</v>
      </c>
      <c r="B3610" s="52" t="s">
        <v>15428</v>
      </c>
      <c r="C3610" s="16" t="str">
        <f t="shared" si="56"/>
        <v>030 - 033</v>
      </c>
      <c r="D3610" s="52" t="s">
        <v>34487</v>
      </c>
      <c r="E3610" s="52" t="s">
        <v>35970</v>
      </c>
      <c r="F3610" s="16" t="s">
        <v>31103</v>
      </c>
      <c r="G3610" s="16" t="s">
        <v>35969</v>
      </c>
      <c r="H3610" s="16" t="s">
        <v>30334</v>
      </c>
      <c r="I3610" s="16" t="s">
        <v>14810</v>
      </c>
      <c r="J3610" s="16"/>
    </row>
    <row r="3611" spans="1:10">
      <c r="A3611" s="16" t="s">
        <v>2291</v>
      </c>
      <c r="B3611" s="52" t="s">
        <v>2008</v>
      </c>
      <c r="C3611" s="16" t="str">
        <f t="shared" si="56"/>
        <v>031 - 828</v>
      </c>
      <c r="D3611" s="52"/>
      <c r="E3611" s="52" t="s">
        <v>7531</v>
      </c>
      <c r="F3611" s="16"/>
      <c r="G3611" s="16" t="s">
        <v>7530</v>
      </c>
      <c r="H3611" s="16" t="s">
        <v>30334</v>
      </c>
      <c r="I3611" s="16" t="s">
        <v>2292</v>
      </c>
      <c r="J3611" s="16" t="s">
        <v>34487</v>
      </c>
    </row>
    <row r="3612" spans="1:10">
      <c r="A3612" s="16" t="s">
        <v>13024</v>
      </c>
      <c r="B3612" s="52" t="s">
        <v>902</v>
      </c>
      <c r="C3612" s="16" t="str">
        <f t="shared" si="56"/>
        <v>023 - 031</v>
      </c>
      <c r="D3612" s="52" t="s">
        <v>34487</v>
      </c>
      <c r="E3612" s="52" t="s">
        <v>380</v>
      </c>
      <c r="F3612" s="16" t="s">
        <v>21230</v>
      </c>
      <c r="G3612" s="16" t="s">
        <v>379</v>
      </c>
      <c r="H3612" s="16" t="s">
        <v>32660</v>
      </c>
      <c r="I3612" s="16" t="s">
        <v>13025</v>
      </c>
    </row>
    <row r="3613" spans="1:10">
      <c r="A3613" s="16" t="s">
        <v>261</v>
      </c>
      <c r="B3613" s="52" t="s">
        <v>2348</v>
      </c>
      <c r="C3613" s="16" t="str">
        <f t="shared" si="56"/>
        <v>008 - 029</v>
      </c>
      <c r="D3613" s="52" t="s">
        <v>34487</v>
      </c>
      <c r="E3613" s="52" t="s">
        <v>16664</v>
      </c>
      <c r="F3613" s="16" t="s">
        <v>16662</v>
      </c>
      <c r="G3613" s="16" t="s">
        <v>16663</v>
      </c>
      <c r="H3613" s="16" t="s">
        <v>34573</v>
      </c>
      <c r="I3613" s="16" t="s">
        <v>262</v>
      </c>
      <c r="J3613" s="16"/>
    </row>
    <row r="3614" spans="1:10">
      <c r="A3614" s="16" t="s">
        <v>5540</v>
      </c>
      <c r="B3614" s="52" t="s">
        <v>2349</v>
      </c>
      <c r="C3614" s="16" t="str">
        <f t="shared" si="56"/>
        <v>008 - 030</v>
      </c>
      <c r="D3614" s="52" t="s">
        <v>34487</v>
      </c>
      <c r="E3614" s="52" t="s">
        <v>16664</v>
      </c>
      <c r="F3614" s="16" t="s">
        <v>5541</v>
      </c>
      <c r="G3614" s="16" t="s">
        <v>16663</v>
      </c>
      <c r="H3614" s="16" t="s">
        <v>34573</v>
      </c>
      <c r="I3614" s="16" t="s">
        <v>5542</v>
      </c>
    </row>
    <row r="3615" spans="1:10">
      <c r="A3615" s="16" t="s">
        <v>34913</v>
      </c>
      <c r="B3615" s="52" t="s">
        <v>2009</v>
      </c>
      <c r="C3615" s="16" t="str">
        <f t="shared" si="56"/>
        <v>031 - 827</v>
      </c>
      <c r="D3615" s="52"/>
      <c r="E3615" s="52" t="s">
        <v>7531</v>
      </c>
      <c r="F3615" s="16"/>
      <c r="G3615" s="16" t="s">
        <v>7530</v>
      </c>
      <c r="H3615" s="16" t="s">
        <v>30334</v>
      </c>
      <c r="I3615" s="16" t="s">
        <v>34914</v>
      </c>
      <c r="J3615" s="16" t="s">
        <v>34487</v>
      </c>
    </row>
    <row r="3616" spans="1:10">
      <c r="A3616" s="16" t="s">
        <v>14092</v>
      </c>
      <c r="B3616" s="52" t="s">
        <v>2010</v>
      </c>
      <c r="C3616" s="16" t="str">
        <f t="shared" si="56"/>
        <v>031 - 004</v>
      </c>
      <c r="D3616" s="52" t="s">
        <v>34487</v>
      </c>
      <c r="E3616" s="52" t="s">
        <v>7531</v>
      </c>
      <c r="F3616" s="16" t="s">
        <v>25920</v>
      </c>
      <c r="G3616" s="16" t="s">
        <v>7530</v>
      </c>
      <c r="H3616" s="16" t="s">
        <v>30334</v>
      </c>
      <c r="I3616" s="16" t="s">
        <v>14093</v>
      </c>
      <c r="J3616" s="16"/>
    </row>
    <row r="3617" spans="1:10">
      <c r="A3617" s="16" t="s">
        <v>4570</v>
      </c>
      <c r="B3617" s="52" t="s">
        <v>28227</v>
      </c>
      <c r="C3617" s="16" t="str">
        <f t="shared" si="56"/>
        <v>092 - 017</v>
      </c>
      <c r="D3617" s="52" t="s">
        <v>34487</v>
      </c>
      <c r="E3617" s="52" t="s">
        <v>3326</v>
      </c>
      <c r="F3617" s="16" t="s">
        <v>27550</v>
      </c>
      <c r="G3617" s="16" t="s">
        <v>30322</v>
      </c>
      <c r="H3617" s="16" t="s">
        <v>33521</v>
      </c>
      <c r="I3617" s="16" t="s">
        <v>27551</v>
      </c>
      <c r="J3617" s="16"/>
    </row>
    <row r="3618" spans="1:10">
      <c r="A3618" s="16" t="s">
        <v>20026</v>
      </c>
      <c r="B3618" s="52" t="s">
        <v>27508</v>
      </c>
      <c r="C3618" s="16" t="str">
        <f t="shared" si="56"/>
        <v>027 - 012</v>
      </c>
      <c r="D3618" s="52" t="s">
        <v>36059</v>
      </c>
      <c r="E3618" s="52" t="s">
        <v>16168</v>
      </c>
      <c r="F3618" s="16" t="s">
        <v>20027</v>
      </c>
      <c r="G3618" s="16" t="s">
        <v>16167</v>
      </c>
      <c r="H3618" s="16" t="s">
        <v>32660</v>
      </c>
      <c r="I3618" s="16" t="s">
        <v>20028</v>
      </c>
    </row>
    <row r="3619" spans="1:10">
      <c r="A3619" s="16" t="s">
        <v>8977</v>
      </c>
      <c r="B3619" s="52" t="s">
        <v>3038</v>
      </c>
      <c r="C3619" s="16" t="str">
        <f t="shared" si="56"/>
        <v>031 - 829</v>
      </c>
      <c r="D3619" s="52"/>
      <c r="E3619" s="52" t="s">
        <v>7531</v>
      </c>
      <c r="F3619" s="16"/>
      <c r="G3619" s="16" t="s">
        <v>7530</v>
      </c>
      <c r="H3619" s="16" t="s">
        <v>30334</v>
      </c>
      <c r="I3619" s="16" t="s">
        <v>8978</v>
      </c>
      <c r="J3619" s="16" t="s">
        <v>34487</v>
      </c>
    </row>
    <row r="3620" spans="1:10">
      <c r="A3620" s="16" t="s">
        <v>25669</v>
      </c>
      <c r="B3620" s="52" t="s">
        <v>11408</v>
      </c>
      <c r="C3620" s="16" t="str">
        <f t="shared" si="56"/>
        <v>013 - 088</v>
      </c>
      <c r="D3620" s="52" t="s">
        <v>36059</v>
      </c>
      <c r="E3620" s="52" t="s">
        <v>26240</v>
      </c>
      <c r="F3620" s="16" t="s">
        <v>25670</v>
      </c>
      <c r="G3620" s="16" t="s">
        <v>26239</v>
      </c>
      <c r="H3620" s="16" t="s">
        <v>32666</v>
      </c>
      <c r="I3620" s="16" t="s">
        <v>15249</v>
      </c>
      <c r="J3620" s="16" t="s">
        <v>7990</v>
      </c>
    </row>
    <row r="3621" spans="1:10">
      <c r="A3621" s="16" t="s">
        <v>15247</v>
      </c>
      <c r="B3621" s="52" t="s">
        <v>1151</v>
      </c>
      <c r="C3621" s="16" t="str">
        <f t="shared" si="56"/>
        <v>097 - 031</v>
      </c>
      <c r="D3621" s="52" t="s">
        <v>36059</v>
      </c>
      <c r="E3621" s="52" t="s">
        <v>26245</v>
      </c>
      <c r="F3621" s="16" t="s">
        <v>15248</v>
      </c>
      <c r="G3621" s="16" t="s">
        <v>26244</v>
      </c>
      <c r="H3621" s="16" t="s">
        <v>32666</v>
      </c>
      <c r="I3621" s="16" t="s">
        <v>15249</v>
      </c>
      <c r="J3621" s="16"/>
    </row>
    <row r="3622" spans="1:10">
      <c r="A3622" s="16" t="s">
        <v>12240</v>
      </c>
      <c r="B3622" s="52" t="s">
        <v>36736</v>
      </c>
      <c r="C3622" s="16" t="str">
        <f t="shared" si="56"/>
        <v>078 - 050</v>
      </c>
      <c r="D3622" s="52" t="s">
        <v>34487</v>
      </c>
      <c r="E3622" s="52" t="s">
        <v>1697</v>
      </c>
      <c r="F3622" s="16" t="s">
        <v>32888</v>
      </c>
      <c r="G3622" s="16" t="s">
        <v>1696</v>
      </c>
      <c r="H3622" s="16" t="s">
        <v>4772</v>
      </c>
      <c r="I3622" s="16" t="s">
        <v>12241</v>
      </c>
    </row>
    <row r="3623" spans="1:10">
      <c r="A3623" s="16" t="s">
        <v>6013</v>
      </c>
      <c r="B3623" s="52" t="s">
        <v>11409</v>
      </c>
      <c r="C3623" s="16" t="str">
        <f t="shared" si="56"/>
        <v>013 - 089</v>
      </c>
      <c r="D3623" s="52" t="s">
        <v>34487</v>
      </c>
      <c r="E3623" s="52" t="s">
        <v>26240</v>
      </c>
      <c r="F3623" s="16" t="s">
        <v>6014</v>
      </c>
      <c r="G3623" s="16" t="s">
        <v>26239</v>
      </c>
      <c r="H3623" s="16" t="s">
        <v>32666</v>
      </c>
      <c r="I3623" s="16" t="s">
        <v>6015</v>
      </c>
    </row>
    <row r="3624" spans="1:10">
      <c r="A3624" s="16" t="s">
        <v>21399</v>
      </c>
      <c r="B3624" s="52" t="s">
        <v>23370</v>
      </c>
      <c r="C3624" s="16" t="str">
        <f t="shared" si="56"/>
        <v>025 - 018</v>
      </c>
      <c r="D3624" s="52" t="s">
        <v>34487</v>
      </c>
      <c r="E3624" s="52" t="s">
        <v>36071</v>
      </c>
      <c r="F3624" s="16" t="s">
        <v>30715</v>
      </c>
      <c r="G3624" s="16" t="s">
        <v>36070</v>
      </c>
      <c r="H3624" s="16" t="s">
        <v>32660</v>
      </c>
      <c r="I3624" s="16" t="s">
        <v>21400</v>
      </c>
    </row>
    <row r="3625" spans="1:10">
      <c r="A3625" s="16" t="s">
        <v>15250</v>
      </c>
      <c r="B3625" s="52" t="s">
        <v>33699</v>
      </c>
      <c r="C3625" s="16" t="str">
        <f t="shared" si="56"/>
        <v>064 - 031</v>
      </c>
      <c r="D3625" s="52" t="s">
        <v>36059</v>
      </c>
      <c r="E3625" s="52" t="s">
        <v>27583</v>
      </c>
      <c r="F3625" s="16" t="s">
        <v>18713</v>
      </c>
      <c r="G3625" s="16" t="s">
        <v>27582</v>
      </c>
      <c r="H3625" s="16" t="s">
        <v>30282</v>
      </c>
      <c r="I3625" s="16" t="s">
        <v>15251</v>
      </c>
      <c r="J3625" s="16"/>
    </row>
    <row r="3626" spans="1:10">
      <c r="A3626" s="16" t="s">
        <v>2661</v>
      </c>
      <c r="B3626" s="52" t="s">
        <v>37738</v>
      </c>
      <c r="C3626" s="16" t="str">
        <f t="shared" si="56"/>
        <v>I99 - 460</v>
      </c>
      <c r="D3626" s="52"/>
      <c r="E3626" s="52" t="s">
        <v>10726</v>
      </c>
      <c r="F3626" s="16"/>
      <c r="G3626" s="16" t="s">
        <v>10725</v>
      </c>
      <c r="H3626" s="16" t="s">
        <v>10727</v>
      </c>
      <c r="I3626" s="16" t="s">
        <v>2662</v>
      </c>
    </row>
    <row r="3627" spans="1:10">
      <c r="A3627" s="16" t="s">
        <v>35194</v>
      </c>
      <c r="B3627" s="52" t="s">
        <v>37739</v>
      </c>
      <c r="C3627" s="16" t="str">
        <f t="shared" si="56"/>
        <v>I99 - 456</v>
      </c>
      <c r="D3627" s="52"/>
      <c r="E3627" s="52" t="s">
        <v>10726</v>
      </c>
      <c r="F3627" s="16"/>
      <c r="G3627" s="16" t="s">
        <v>10725</v>
      </c>
      <c r="H3627" s="16" t="s">
        <v>10727</v>
      </c>
      <c r="I3627" s="16" t="s">
        <v>35195</v>
      </c>
    </row>
    <row r="3628" spans="1:10">
      <c r="A3628" s="16" t="s">
        <v>19354</v>
      </c>
      <c r="B3628" s="52" t="s">
        <v>7748</v>
      </c>
      <c r="C3628" s="16" t="str">
        <f t="shared" si="56"/>
        <v>003 - 061</v>
      </c>
      <c r="D3628" s="52" t="s">
        <v>34487</v>
      </c>
      <c r="E3628" s="52" t="s">
        <v>3328</v>
      </c>
      <c r="F3628" s="16" t="s">
        <v>35511</v>
      </c>
      <c r="G3628" s="16" t="s">
        <v>10731</v>
      </c>
      <c r="H3628" s="16" t="s">
        <v>10732</v>
      </c>
      <c r="I3628" s="16" t="s">
        <v>28299</v>
      </c>
      <c r="J3628" s="16" t="s">
        <v>7990</v>
      </c>
    </row>
    <row r="3629" spans="1:10">
      <c r="A3629" s="16" t="s">
        <v>28297</v>
      </c>
      <c r="B3629" s="52" t="s">
        <v>9346</v>
      </c>
      <c r="C3629" s="16" t="str">
        <f t="shared" si="56"/>
        <v>103 - 028</v>
      </c>
      <c r="D3629" s="52" t="s">
        <v>34487</v>
      </c>
      <c r="E3629" s="52" t="s">
        <v>14668</v>
      </c>
      <c r="F3629" s="16" t="s">
        <v>28298</v>
      </c>
      <c r="G3629" s="16" t="s">
        <v>14667</v>
      </c>
      <c r="H3629" s="16" t="s">
        <v>10732</v>
      </c>
      <c r="I3629" s="16" t="s">
        <v>28299</v>
      </c>
    </row>
    <row r="3630" spans="1:10">
      <c r="A3630" s="16" t="s">
        <v>35052</v>
      </c>
      <c r="B3630" s="52" t="s">
        <v>28228</v>
      </c>
      <c r="C3630" s="16" t="str">
        <f t="shared" si="56"/>
        <v>092 - 018</v>
      </c>
      <c r="D3630" s="52" t="s">
        <v>34487</v>
      </c>
      <c r="E3630" s="52" t="s">
        <v>3326</v>
      </c>
      <c r="F3630" s="16" t="s">
        <v>36750</v>
      </c>
      <c r="G3630" s="16" t="s">
        <v>30322</v>
      </c>
      <c r="H3630" s="16" t="s">
        <v>33521</v>
      </c>
      <c r="I3630" s="16" t="s">
        <v>35053</v>
      </c>
      <c r="J3630" s="16"/>
    </row>
    <row r="3631" spans="1:10">
      <c r="A3631" s="16" t="s">
        <v>36891</v>
      </c>
      <c r="B3631" s="52" t="s">
        <v>28229</v>
      </c>
      <c r="C3631" s="16" t="str">
        <f t="shared" si="56"/>
        <v>092 - 019</v>
      </c>
      <c r="D3631" s="52" t="s">
        <v>34487</v>
      </c>
      <c r="E3631" s="52" t="s">
        <v>3326</v>
      </c>
      <c r="F3631" s="16" t="s">
        <v>36892</v>
      </c>
      <c r="G3631" s="16" t="s">
        <v>30322</v>
      </c>
      <c r="H3631" s="16" t="s">
        <v>33521</v>
      </c>
      <c r="I3631" s="16" t="s">
        <v>36893</v>
      </c>
    </row>
    <row r="3632" spans="1:10">
      <c r="A3632" s="16" t="s">
        <v>9772</v>
      </c>
      <c r="B3632" s="52" t="s">
        <v>22432</v>
      </c>
      <c r="C3632" s="16" t="str">
        <f t="shared" si="56"/>
        <v>095 - 801</v>
      </c>
      <c r="D3632" s="52"/>
      <c r="E3632" s="52" t="s">
        <v>5719</v>
      </c>
      <c r="F3632" s="16"/>
      <c r="G3632" s="16" t="s">
        <v>29627</v>
      </c>
      <c r="H3632" s="16" t="s">
        <v>33521</v>
      </c>
      <c r="I3632" s="16" t="s">
        <v>9773</v>
      </c>
      <c r="J3632" s="16" t="s">
        <v>34487</v>
      </c>
    </row>
    <row r="3633" spans="1:10">
      <c r="A3633" s="16" t="s">
        <v>35963</v>
      </c>
      <c r="B3633" s="52" t="s">
        <v>4908</v>
      </c>
      <c r="C3633" s="16" t="str">
        <f t="shared" si="56"/>
        <v>022 - 076</v>
      </c>
      <c r="D3633" s="52" t="s">
        <v>34487</v>
      </c>
      <c r="E3633" s="52" t="s">
        <v>4777</v>
      </c>
      <c r="F3633" s="16" t="s">
        <v>13008</v>
      </c>
      <c r="G3633" s="16" t="s">
        <v>4776</v>
      </c>
      <c r="H3633" s="16" t="s">
        <v>4778</v>
      </c>
      <c r="I3633" s="16" t="s">
        <v>35964</v>
      </c>
    </row>
    <row r="3634" spans="1:10">
      <c r="A3634" s="16" t="s">
        <v>29931</v>
      </c>
      <c r="B3634" s="52" t="s">
        <v>8180</v>
      </c>
      <c r="C3634" s="16" t="str">
        <f t="shared" si="56"/>
        <v>029 - 020</v>
      </c>
      <c r="D3634" s="52" t="s">
        <v>34487</v>
      </c>
      <c r="E3634" s="52" t="s">
        <v>25917</v>
      </c>
      <c r="F3634" s="16" t="s">
        <v>10566</v>
      </c>
      <c r="G3634" s="16" t="s">
        <v>25916</v>
      </c>
      <c r="H3634" s="16" t="s">
        <v>32660</v>
      </c>
      <c r="I3634" s="16" t="s">
        <v>29932</v>
      </c>
      <c r="J3634" s="16" t="s">
        <v>34487</v>
      </c>
    </row>
    <row r="3635" spans="1:10">
      <c r="A3635" s="16" t="s">
        <v>36772</v>
      </c>
      <c r="B3635" s="52" t="s">
        <v>36531</v>
      </c>
      <c r="C3635" s="16" t="str">
        <f t="shared" si="56"/>
        <v>096 - 024</v>
      </c>
      <c r="D3635" s="52" t="s">
        <v>34487</v>
      </c>
      <c r="E3635" s="52" t="s">
        <v>14652</v>
      </c>
      <c r="F3635" s="16" t="s">
        <v>36773</v>
      </c>
      <c r="G3635" s="16" t="s">
        <v>14651</v>
      </c>
      <c r="H3635" s="16" t="s">
        <v>10732</v>
      </c>
      <c r="I3635" s="16" t="s">
        <v>36774</v>
      </c>
      <c r="J3635" s="16"/>
    </row>
    <row r="3636" spans="1:10">
      <c r="A3636" s="16" t="s">
        <v>22569</v>
      </c>
      <c r="B3636" s="52" t="s">
        <v>2703</v>
      </c>
      <c r="C3636" s="16" t="str">
        <f t="shared" si="56"/>
        <v>002 - 055</v>
      </c>
      <c r="D3636" s="52" t="s">
        <v>34487</v>
      </c>
      <c r="E3636" s="52" t="s">
        <v>36066</v>
      </c>
      <c r="F3636" s="16" t="s">
        <v>15302</v>
      </c>
      <c r="G3636" s="16" t="s">
        <v>20457</v>
      </c>
      <c r="H3636" s="16" t="s">
        <v>10732</v>
      </c>
      <c r="I3636" s="16" t="s">
        <v>36774</v>
      </c>
      <c r="J3636" s="16" t="s">
        <v>7990</v>
      </c>
    </row>
    <row r="3637" spans="1:10">
      <c r="A3637" s="16" t="s">
        <v>17506</v>
      </c>
      <c r="B3637" s="52" t="s">
        <v>4404</v>
      </c>
      <c r="C3637" s="16" t="str">
        <f t="shared" si="56"/>
        <v>018 - 832</v>
      </c>
      <c r="D3637" s="52"/>
      <c r="E3637" s="52" t="s">
        <v>35975</v>
      </c>
      <c r="F3637" s="16"/>
      <c r="G3637" s="16" t="s">
        <v>35974</v>
      </c>
      <c r="H3637" s="16" t="s">
        <v>32666</v>
      </c>
      <c r="I3637" s="16" t="s">
        <v>17507</v>
      </c>
      <c r="J3637" s="16" t="s">
        <v>34487</v>
      </c>
    </row>
    <row r="3638" spans="1:10">
      <c r="A3638" s="16" t="s">
        <v>37145</v>
      </c>
      <c r="B3638" s="52" t="s">
        <v>11410</v>
      </c>
      <c r="C3638" s="16" t="str">
        <f t="shared" si="56"/>
        <v>013 - 090</v>
      </c>
      <c r="D3638" s="52" t="s">
        <v>34487</v>
      </c>
      <c r="E3638" s="52" t="s">
        <v>26240</v>
      </c>
      <c r="F3638" s="16" t="s">
        <v>37146</v>
      </c>
      <c r="G3638" s="16" t="s">
        <v>26239</v>
      </c>
      <c r="H3638" s="16" t="s">
        <v>32666</v>
      </c>
      <c r="I3638" s="16" t="s">
        <v>37147</v>
      </c>
    </row>
    <row r="3639" spans="1:10">
      <c r="A3639" s="16" t="s">
        <v>37169</v>
      </c>
      <c r="B3639" s="52" t="s">
        <v>30862</v>
      </c>
      <c r="C3639" s="16" t="str">
        <f t="shared" si="56"/>
        <v>095 - 802</v>
      </c>
      <c r="D3639" s="52"/>
      <c r="E3639" s="52" t="s">
        <v>5719</v>
      </c>
      <c r="F3639" s="16"/>
      <c r="G3639" s="16" t="s">
        <v>29627</v>
      </c>
      <c r="H3639" s="16" t="s">
        <v>33521</v>
      </c>
      <c r="I3639" s="16" t="s">
        <v>37170</v>
      </c>
      <c r="J3639" s="16" t="s">
        <v>34487</v>
      </c>
    </row>
    <row r="3640" spans="1:10">
      <c r="A3640" s="16" t="s">
        <v>37171</v>
      </c>
      <c r="B3640" s="52" t="s">
        <v>35305</v>
      </c>
      <c r="C3640" s="16" t="str">
        <f t="shared" si="56"/>
        <v>092 - 802</v>
      </c>
      <c r="D3640" s="52"/>
      <c r="E3640" s="52" t="s">
        <v>3326</v>
      </c>
      <c r="F3640" s="16"/>
      <c r="G3640" s="16" t="s">
        <v>30322</v>
      </c>
      <c r="H3640" s="16" t="s">
        <v>33521</v>
      </c>
      <c r="I3640" s="16" t="s">
        <v>37172</v>
      </c>
      <c r="J3640" s="16" t="s">
        <v>34487</v>
      </c>
    </row>
    <row r="3641" spans="1:10">
      <c r="A3641" s="16" t="s">
        <v>37391</v>
      </c>
      <c r="B3641" s="52" t="s">
        <v>14752</v>
      </c>
      <c r="C3641" s="16" t="str">
        <f t="shared" si="56"/>
        <v>007 - 023</v>
      </c>
      <c r="D3641" s="52" t="s">
        <v>34487</v>
      </c>
      <c r="E3641" s="52" t="s">
        <v>14662</v>
      </c>
      <c r="F3641" s="16" t="s">
        <v>14660</v>
      </c>
      <c r="G3641" s="16" t="s">
        <v>14661</v>
      </c>
      <c r="H3641" s="16" t="s">
        <v>14663</v>
      </c>
      <c r="I3641" s="16" t="s">
        <v>37392</v>
      </c>
    </row>
    <row r="3642" spans="1:10">
      <c r="A3642" s="16" t="s">
        <v>29933</v>
      </c>
      <c r="B3642" s="52" t="s">
        <v>35306</v>
      </c>
      <c r="C3642" s="16" t="str">
        <f t="shared" si="56"/>
        <v>092 - 020</v>
      </c>
      <c r="D3642" s="52" t="s">
        <v>34487</v>
      </c>
      <c r="E3642" s="52" t="s">
        <v>3326</v>
      </c>
      <c r="F3642" s="16" t="s">
        <v>11533</v>
      </c>
      <c r="G3642" s="16" t="s">
        <v>30322</v>
      </c>
      <c r="H3642" s="16" t="s">
        <v>33521</v>
      </c>
      <c r="I3642" s="16" t="s">
        <v>29934</v>
      </c>
    </row>
    <row r="3643" spans="1:10">
      <c r="A3643" s="16" t="s">
        <v>23589</v>
      </c>
      <c r="B3643" s="52" t="s">
        <v>20535</v>
      </c>
      <c r="C3643" s="16" t="str">
        <f t="shared" si="56"/>
        <v>091 - 017</v>
      </c>
      <c r="D3643" s="52" t="s">
        <v>34487</v>
      </c>
      <c r="E3643" s="52" t="s">
        <v>31546</v>
      </c>
      <c r="F3643" s="16" t="s">
        <v>23590</v>
      </c>
      <c r="G3643" s="16" t="s">
        <v>31545</v>
      </c>
      <c r="H3643" s="16" t="s">
        <v>33521</v>
      </c>
      <c r="I3643" s="16" t="s">
        <v>23591</v>
      </c>
      <c r="J3643" s="16"/>
    </row>
    <row r="3644" spans="1:10">
      <c r="A3644" s="16" t="s">
        <v>14449</v>
      </c>
      <c r="B3644" s="52" t="s">
        <v>11411</v>
      </c>
      <c r="C3644" s="16" t="str">
        <f t="shared" si="56"/>
        <v>013 - 091</v>
      </c>
      <c r="D3644" s="52" t="s">
        <v>34487</v>
      </c>
      <c r="E3644" s="52" t="s">
        <v>26240</v>
      </c>
      <c r="F3644" s="16" t="s">
        <v>26238</v>
      </c>
      <c r="G3644" s="16" t="s">
        <v>26239</v>
      </c>
      <c r="H3644" s="16" t="s">
        <v>32666</v>
      </c>
      <c r="I3644" s="16" t="s">
        <v>30724</v>
      </c>
      <c r="J3644" s="16" t="s">
        <v>7990</v>
      </c>
    </row>
    <row r="3645" spans="1:10">
      <c r="A3645" s="16" t="s">
        <v>30723</v>
      </c>
      <c r="B3645" s="52" t="s">
        <v>1152</v>
      </c>
      <c r="C3645" s="16" t="str">
        <f t="shared" si="56"/>
        <v>097 - 032</v>
      </c>
      <c r="D3645" s="52" t="s">
        <v>34487</v>
      </c>
      <c r="E3645" s="52" t="s">
        <v>26245</v>
      </c>
      <c r="F3645" s="16" t="s">
        <v>25305</v>
      </c>
      <c r="G3645" s="16" t="s">
        <v>26244</v>
      </c>
      <c r="H3645" s="16" t="s">
        <v>32666</v>
      </c>
      <c r="I3645" s="16" t="s">
        <v>30724</v>
      </c>
      <c r="J3645" s="16"/>
    </row>
    <row r="3646" spans="1:10">
      <c r="A3646" s="16" t="s">
        <v>37329</v>
      </c>
      <c r="B3646" s="52" t="s">
        <v>7749</v>
      </c>
      <c r="C3646" s="16" t="str">
        <f t="shared" si="56"/>
        <v>003 - 062</v>
      </c>
      <c r="D3646" s="52" t="s">
        <v>36059</v>
      </c>
      <c r="E3646" s="52" t="s">
        <v>3328</v>
      </c>
      <c r="F3646" s="16" t="s">
        <v>4324</v>
      </c>
      <c r="G3646" s="16" t="s">
        <v>10731</v>
      </c>
      <c r="H3646" s="16" t="s">
        <v>10732</v>
      </c>
      <c r="I3646" s="16" t="s">
        <v>37330</v>
      </c>
    </row>
    <row r="3647" spans="1:10">
      <c r="A3647" s="16" t="s">
        <v>19422</v>
      </c>
      <c r="B3647" s="52" t="s">
        <v>4405</v>
      </c>
      <c r="C3647" s="16" t="str">
        <f t="shared" si="56"/>
        <v>018 - 061</v>
      </c>
      <c r="D3647" s="52" t="s">
        <v>36059</v>
      </c>
      <c r="E3647" s="52" t="s">
        <v>35975</v>
      </c>
      <c r="F3647" s="16" t="s">
        <v>35973</v>
      </c>
      <c r="G3647" s="16" t="s">
        <v>35974</v>
      </c>
      <c r="H3647" s="16" t="s">
        <v>32666</v>
      </c>
      <c r="I3647" s="16" t="s">
        <v>19423</v>
      </c>
    </row>
    <row r="3648" spans="1:10">
      <c r="A3648" s="16" t="s">
        <v>10250</v>
      </c>
      <c r="B3648" s="52" t="s">
        <v>4909</v>
      </c>
      <c r="C3648" s="16" t="str">
        <f t="shared" si="56"/>
        <v>022 - 077</v>
      </c>
      <c r="D3648" s="52" t="s">
        <v>34487</v>
      </c>
      <c r="E3648" s="52" t="s">
        <v>4777</v>
      </c>
      <c r="F3648" s="16" t="s">
        <v>10251</v>
      </c>
      <c r="G3648" s="16" t="s">
        <v>4776</v>
      </c>
      <c r="H3648" s="16" t="s">
        <v>4778</v>
      </c>
      <c r="I3648" s="16" t="s">
        <v>10252</v>
      </c>
      <c r="J3648" s="16"/>
    </row>
    <row r="3649" spans="1:10">
      <c r="A3649" s="16" t="s">
        <v>16992</v>
      </c>
      <c r="B3649" s="52" t="s">
        <v>36532</v>
      </c>
      <c r="C3649" s="16" t="str">
        <f t="shared" si="56"/>
        <v>096 - 025</v>
      </c>
      <c r="D3649" s="52" t="s">
        <v>36059</v>
      </c>
      <c r="E3649" s="52" t="s">
        <v>14652</v>
      </c>
      <c r="F3649" s="16" t="s">
        <v>31838</v>
      </c>
      <c r="G3649" s="16" t="s">
        <v>14651</v>
      </c>
      <c r="H3649" s="16" t="s">
        <v>10732</v>
      </c>
      <c r="I3649" s="16" t="s">
        <v>16993</v>
      </c>
      <c r="J3649" s="16"/>
    </row>
    <row r="3650" spans="1:10">
      <c r="A3650" s="16" t="s">
        <v>5107</v>
      </c>
      <c r="B3650" s="52" t="s">
        <v>2704</v>
      </c>
      <c r="C3650" s="16" t="str">
        <f t="shared" si="56"/>
        <v>002 - 056</v>
      </c>
      <c r="D3650" s="52" t="s">
        <v>36059</v>
      </c>
      <c r="E3650" s="52" t="s">
        <v>36066</v>
      </c>
      <c r="F3650" s="16" t="s">
        <v>5796</v>
      </c>
      <c r="G3650" s="16" t="s">
        <v>20457</v>
      </c>
      <c r="H3650" s="16" t="s">
        <v>10732</v>
      </c>
      <c r="I3650" s="16" t="s">
        <v>16993</v>
      </c>
      <c r="J3650" s="16" t="s">
        <v>7990</v>
      </c>
    </row>
    <row r="3651" spans="1:10">
      <c r="A3651" s="16" t="s">
        <v>37675</v>
      </c>
      <c r="B3651" s="52" t="s">
        <v>14145</v>
      </c>
      <c r="C3651" s="16" t="str">
        <f t="shared" si="56"/>
        <v>020 - 022</v>
      </c>
      <c r="D3651" s="52" t="s">
        <v>36059</v>
      </c>
      <c r="E3651" s="52" t="s">
        <v>26789</v>
      </c>
      <c r="F3651" s="16" t="s">
        <v>19051</v>
      </c>
      <c r="G3651" s="16" t="s">
        <v>26788</v>
      </c>
      <c r="H3651" s="16" t="s">
        <v>32666</v>
      </c>
      <c r="I3651" s="16" t="s">
        <v>9902</v>
      </c>
      <c r="J3651" s="16"/>
    </row>
    <row r="3652" spans="1:10">
      <c r="A3652" s="16" t="s">
        <v>8551</v>
      </c>
      <c r="B3652" s="52" t="s">
        <v>19257</v>
      </c>
      <c r="C3652" s="16" t="str">
        <f t="shared" ref="C3652:C3715" si="57">MID(A3652,1,3) &amp;" - " &amp;MID(A3652,4,3)</f>
        <v>016 - 092</v>
      </c>
      <c r="D3652" s="52" t="s">
        <v>34487</v>
      </c>
      <c r="E3652" s="52" t="s">
        <v>10742</v>
      </c>
      <c r="F3652" s="16" t="s">
        <v>36714</v>
      </c>
      <c r="G3652" s="16" t="s">
        <v>10741</v>
      </c>
      <c r="H3652" s="16" t="s">
        <v>32666</v>
      </c>
      <c r="I3652" s="16" t="s">
        <v>4254</v>
      </c>
    </row>
    <row r="3653" spans="1:10">
      <c r="A3653" s="16" t="s">
        <v>30148</v>
      </c>
      <c r="B3653" s="52" t="s">
        <v>3824</v>
      </c>
      <c r="C3653" s="16" t="str">
        <f t="shared" si="57"/>
        <v>019 - 847</v>
      </c>
      <c r="D3653" s="52"/>
      <c r="E3653" s="52" t="s">
        <v>23092</v>
      </c>
      <c r="F3653" s="16"/>
      <c r="G3653" s="16" t="s">
        <v>23091</v>
      </c>
      <c r="H3653" s="16" t="s">
        <v>32666</v>
      </c>
      <c r="I3653" s="16" t="s">
        <v>30149</v>
      </c>
      <c r="J3653" s="16" t="s">
        <v>34487</v>
      </c>
    </row>
    <row r="3654" spans="1:10">
      <c r="A3654" s="16" t="s">
        <v>25813</v>
      </c>
      <c r="B3654" s="52" t="s">
        <v>31740</v>
      </c>
      <c r="C3654" s="16" t="str">
        <f t="shared" si="57"/>
        <v>019 - 848</v>
      </c>
      <c r="D3654" s="52"/>
      <c r="E3654" s="52" t="s">
        <v>23092</v>
      </c>
      <c r="F3654" s="16"/>
      <c r="G3654" s="16" t="s">
        <v>23091</v>
      </c>
      <c r="H3654" s="16" t="s">
        <v>32666</v>
      </c>
      <c r="I3654" s="16" t="s">
        <v>25814</v>
      </c>
      <c r="J3654" s="16" t="s">
        <v>34487</v>
      </c>
    </row>
    <row r="3655" spans="1:10">
      <c r="A3655" s="16" t="s">
        <v>4255</v>
      </c>
      <c r="B3655" s="52" t="s">
        <v>11412</v>
      </c>
      <c r="C3655" s="16" t="str">
        <f t="shared" si="57"/>
        <v>013 - 092</v>
      </c>
      <c r="D3655" s="52" t="s">
        <v>34487</v>
      </c>
      <c r="E3655" s="52" t="s">
        <v>26240</v>
      </c>
      <c r="F3655" s="16" t="s">
        <v>30667</v>
      </c>
      <c r="G3655" s="16" t="s">
        <v>26239</v>
      </c>
      <c r="H3655" s="16" t="s">
        <v>32666</v>
      </c>
      <c r="I3655" s="16" t="s">
        <v>4256</v>
      </c>
    </row>
    <row r="3656" spans="1:10">
      <c r="A3656" s="16" t="s">
        <v>34779</v>
      </c>
      <c r="B3656" s="52" t="s">
        <v>14753</v>
      </c>
      <c r="C3656" s="16" t="str">
        <f t="shared" si="57"/>
        <v>007 - 024</v>
      </c>
      <c r="D3656" s="52" t="s">
        <v>34487</v>
      </c>
      <c r="E3656" s="52" t="s">
        <v>14662</v>
      </c>
      <c r="F3656" s="16" t="s">
        <v>13990</v>
      </c>
      <c r="G3656" s="16" t="s">
        <v>14661</v>
      </c>
      <c r="H3656" s="16" t="s">
        <v>14663</v>
      </c>
      <c r="I3656" s="16" t="s">
        <v>34780</v>
      </c>
      <c r="J3656" s="16"/>
    </row>
    <row r="3657" spans="1:10">
      <c r="A3657" s="16" t="s">
        <v>3012</v>
      </c>
      <c r="B3657" s="52" t="s">
        <v>18434</v>
      </c>
      <c r="C3657" s="16" t="str">
        <f t="shared" si="57"/>
        <v>040 - 011</v>
      </c>
      <c r="D3657" s="52" t="s">
        <v>34487</v>
      </c>
      <c r="E3657" s="52" t="s">
        <v>32809</v>
      </c>
      <c r="F3657" s="16" t="s">
        <v>3013</v>
      </c>
      <c r="G3657" s="16" t="s">
        <v>32808</v>
      </c>
      <c r="H3657" s="16" t="s">
        <v>35981</v>
      </c>
      <c r="I3657" s="16" t="s">
        <v>3014</v>
      </c>
    </row>
    <row r="3658" spans="1:10">
      <c r="A3658" s="16" t="s">
        <v>10299</v>
      </c>
      <c r="B3658" s="52" t="s">
        <v>31830</v>
      </c>
      <c r="C3658" s="16" t="str">
        <f t="shared" si="57"/>
        <v>019 - 041</v>
      </c>
      <c r="D3658" s="52" t="s">
        <v>36059</v>
      </c>
      <c r="E3658" s="52" t="s">
        <v>23092</v>
      </c>
      <c r="F3658" s="16" t="s">
        <v>32434</v>
      </c>
      <c r="G3658" s="16" t="s">
        <v>23091</v>
      </c>
      <c r="H3658" s="16" t="s">
        <v>32666</v>
      </c>
      <c r="I3658" s="16" t="s">
        <v>10300</v>
      </c>
      <c r="J3658" s="16"/>
    </row>
    <row r="3659" spans="1:10">
      <c r="A3659" s="16" t="s">
        <v>33192</v>
      </c>
      <c r="B3659" s="52" t="s">
        <v>6486</v>
      </c>
      <c r="C3659" s="16" t="str">
        <f t="shared" si="57"/>
        <v>013 - 872</v>
      </c>
      <c r="D3659" s="52"/>
      <c r="E3659" s="52" t="s">
        <v>26240</v>
      </c>
      <c r="F3659" s="16"/>
      <c r="G3659" s="16" t="s">
        <v>26239</v>
      </c>
      <c r="H3659" s="16" t="s">
        <v>32666</v>
      </c>
      <c r="I3659" s="16" t="s">
        <v>33193</v>
      </c>
      <c r="J3659" s="16" t="s">
        <v>34487</v>
      </c>
    </row>
    <row r="3660" spans="1:10">
      <c r="A3660" s="16" t="s">
        <v>16994</v>
      </c>
      <c r="B3660" s="52" t="s">
        <v>4365</v>
      </c>
      <c r="C3660" s="16" t="str">
        <f t="shared" si="57"/>
        <v>037 - 025</v>
      </c>
      <c r="D3660" s="52" t="s">
        <v>36059</v>
      </c>
      <c r="E3660" s="52" t="s">
        <v>30682</v>
      </c>
      <c r="F3660" s="16" t="s">
        <v>16995</v>
      </c>
      <c r="G3660" s="16" t="s">
        <v>30681</v>
      </c>
      <c r="H3660" s="16" t="s">
        <v>35981</v>
      </c>
      <c r="I3660" s="16" t="s">
        <v>16996</v>
      </c>
    </row>
    <row r="3661" spans="1:10">
      <c r="A3661" s="16" t="s">
        <v>14781</v>
      </c>
      <c r="B3661" s="52" t="s">
        <v>15540</v>
      </c>
      <c r="C3661" s="16" t="str">
        <f t="shared" si="57"/>
        <v>061 - 033</v>
      </c>
      <c r="D3661" s="52" t="s">
        <v>34487</v>
      </c>
      <c r="E3661" s="52" t="s">
        <v>26249</v>
      </c>
      <c r="F3661" s="16" t="s">
        <v>35090</v>
      </c>
      <c r="G3661" s="16" t="s">
        <v>26248</v>
      </c>
      <c r="H3661" s="16" t="s">
        <v>30282</v>
      </c>
      <c r="I3661" s="16" t="s">
        <v>30366</v>
      </c>
      <c r="J3661" s="16"/>
    </row>
    <row r="3662" spans="1:10">
      <c r="A3662" s="16" t="s">
        <v>17421</v>
      </c>
      <c r="B3662" s="52" t="s">
        <v>35702</v>
      </c>
      <c r="C3662" s="16" t="str">
        <f t="shared" si="57"/>
        <v>999 - 909</v>
      </c>
      <c r="D3662" s="52"/>
      <c r="E3662" s="52" t="s">
        <v>10727</v>
      </c>
      <c r="F3662" s="16"/>
      <c r="G3662" s="16" t="s">
        <v>286</v>
      </c>
      <c r="H3662" s="16" t="s">
        <v>10727</v>
      </c>
      <c r="I3662" s="16" t="s">
        <v>17422</v>
      </c>
      <c r="J3662" s="16" t="s">
        <v>34487</v>
      </c>
    </row>
    <row r="3663" spans="1:10">
      <c r="A3663" s="16" t="s">
        <v>35453</v>
      </c>
      <c r="B3663" s="52" t="s">
        <v>6487</v>
      </c>
      <c r="C3663" s="16" t="str">
        <f t="shared" si="57"/>
        <v>013 - 873</v>
      </c>
      <c r="D3663" s="52"/>
      <c r="E3663" s="52" t="s">
        <v>26240</v>
      </c>
      <c r="F3663" s="16"/>
      <c r="G3663" s="16" t="s">
        <v>26239</v>
      </c>
      <c r="H3663" s="16" t="s">
        <v>32666</v>
      </c>
      <c r="I3663" s="16" t="s">
        <v>35454</v>
      </c>
      <c r="J3663" s="16" t="s">
        <v>34487</v>
      </c>
    </row>
    <row r="3664" spans="1:10">
      <c r="A3664" s="16" t="s">
        <v>23451</v>
      </c>
      <c r="B3664" s="52" t="s">
        <v>14677</v>
      </c>
      <c r="C3664" s="16" t="str">
        <f t="shared" si="57"/>
        <v>079 - 045</v>
      </c>
      <c r="D3664" s="52" t="s">
        <v>34487</v>
      </c>
      <c r="E3664" s="52" t="s">
        <v>4771</v>
      </c>
      <c r="F3664" s="16" t="s">
        <v>23452</v>
      </c>
      <c r="G3664" s="16" t="s">
        <v>4770</v>
      </c>
      <c r="H3664" s="16" t="s">
        <v>4772</v>
      </c>
      <c r="I3664" s="16" t="s">
        <v>11627</v>
      </c>
      <c r="J3664" s="16" t="s">
        <v>7990</v>
      </c>
    </row>
    <row r="3665" spans="1:10">
      <c r="A3665" s="16" t="s">
        <v>11625</v>
      </c>
      <c r="B3665" s="52" t="s">
        <v>37183</v>
      </c>
      <c r="C3665" s="16" t="str">
        <f t="shared" si="57"/>
        <v>102 - 009</v>
      </c>
      <c r="D3665" s="52" t="s">
        <v>34487</v>
      </c>
      <c r="E3665" s="52" t="s">
        <v>27777</v>
      </c>
      <c r="F3665" s="16" t="s">
        <v>11626</v>
      </c>
      <c r="G3665" s="16" t="s">
        <v>27776</v>
      </c>
      <c r="H3665" s="16" t="s">
        <v>4772</v>
      </c>
      <c r="I3665" s="16" t="s">
        <v>11627</v>
      </c>
      <c r="J3665" s="16"/>
    </row>
    <row r="3666" spans="1:10">
      <c r="A3666" s="16" t="s">
        <v>25998</v>
      </c>
      <c r="B3666" s="52" t="s">
        <v>4910</v>
      </c>
      <c r="C3666" s="16" t="str">
        <f t="shared" si="57"/>
        <v>022 - 078</v>
      </c>
      <c r="D3666" s="52" t="s">
        <v>34487</v>
      </c>
      <c r="E3666" s="52" t="s">
        <v>4777</v>
      </c>
      <c r="F3666" s="16" t="s">
        <v>25999</v>
      </c>
      <c r="G3666" s="16" t="s">
        <v>4776</v>
      </c>
      <c r="H3666" s="16" t="s">
        <v>4778</v>
      </c>
      <c r="I3666" s="16" t="s">
        <v>26000</v>
      </c>
      <c r="J3666" s="16"/>
    </row>
    <row r="3667" spans="1:10">
      <c r="A3667" s="16" t="s">
        <v>16324</v>
      </c>
      <c r="B3667" s="52" t="s">
        <v>25109</v>
      </c>
      <c r="C3667" s="16" t="str">
        <f t="shared" si="57"/>
        <v>030 - 034</v>
      </c>
      <c r="D3667" s="52" t="s">
        <v>34487</v>
      </c>
      <c r="E3667" s="52" t="s">
        <v>35970</v>
      </c>
      <c r="F3667" s="16" t="s">
        <v>16555</v>
      </c>
      <c r="G3667" s="16" t="s">
        <v>35969</v>
      </c>
      <c r="H3667" s="16" t="s">
        <v>30334</v>
      </c>
      <c r="I3667" s="16" t="s">
        <v>16325</v>
      </c>
    </row>
    <row r="3668" spans="1:10">
      <c r="A3668" s="16" t="s">
        <v>26917</v>
      </c>
      <c r="B3668" s="52" t="s">
        <v>35208</v>
      </c>
      <c r="C3668" s="16" t="str">
        <f t="shared" si="57"/>
        <v>015 - 101</v>
      </c>
      <c r="D3668" s="52" t="s">
        <v>36059</v>
      </c>
      <c r="E3668" s="52" t="s">
        <v>32665</v>
      </c>
      <c r="F3668" s="16" t="s">
        <v>32663</v>
      </c>
      <c r="G3668" s="16" t="s">
        <v>32664</v>
      </c>
      <c r="H3668" s="16" t="s">
        <v>32666</v>
      </c>
      <c r="I3668" s="16" t="s">
        <v>26918</v>
      </c>
    </row>
    <row r="3669" spans="1:10">
      <c r="A3669" s="16" t="s">
        <v>8434</v>
      </c>
      <c r="B3669" s="52" t="s">
        <v>3039</v>
      </c>
      <c r="C3669" s="16" t="str">
        <f t="shared" si="57"/>
        <v>031 - 830</v>
      </c>
      <c r="D3669" s="52"/>
      <c r="E3669" s="52" t="s">
        <v>7531</v>
      </c>
      <c r="F3669" s="16"/>
      <c r="G3669" s="16" t="s">
        <v>7530</v>
      </c>
      <c r="H3669" s="16" t="s">
        <v>30334</v>
      </c>
      <c r="I3669" s="16" t="s">
        <v>8435</v>
      </c>
      <c r="J3669" s="16" t="s">
        <v>34487</v>
      </c>
    </row>
    <row r="3670" spans="1:10">
      <c r="A3670" s="16" t="s">
        <v>30177</v>
      </c>
      <c r="B3670" s="52" t="s">
        <v>6488</v>
      </c>
      <c r="C3670" s="16" t="str">
        <f t="shared" si="57"/>
        <v>013 - 093</v>
      </c>
      <c r="D3670" s="52" t="s">
        <v>36059</v>
      </c>
      <c r="E3670" s="52" t="s">
        <v>26240</v>
      </c>
      <c r="F3670" s="16" t="s">
        <v>36042</v>
      </c>
      <c r="G3670" s="16" t="s">
        <v>26239</v>
      </c>
      <c r="H3670" s="16" t="s">
        <v>32666</v>
      </c>
      <c r="I3670" s="16" t="s">
        <v>30178</v>
      </c>
    </row>
    <row r="3671" spans="1:10">
      <c r="A3671" s="16" t="s">
        <v>34155</v>
      </c>
      <c r="B3671" s="52" t="s">
        <v>31831</v>
      </c>
      <c r="C3671" s="16" t="str">
        <f t="shared" si="57"/>
        <v>019 - 042</v>
      </c>
      <c r="D3671" s="52" t="s">
        <v>36059</v>
      </c>
      <c r="E3671" s="52" t="s">
        <v>23092</v>
      </c>
      <c r="F3671" s="16" t="s">
        <v>34156</v>
      </c>
      <c r="G3671" s="16" t="s">
        <v>23091</v>
      </c>
      <c r="H3671" s="16" t="s">
        <v>32666</v>
      </c>
      <c r="I3671" s="16" t="s">
        <v>34157</v>
      </c>
    </row>
    <row r="3672" spans="1:10">
      <c r="A3672" s="16" t="s">
        <v>36917</v>
      </c>
      <c r="B3672" s="52" t="s">
        <v>4911</v>
      </c>
      <c r="C3672" s="16" t="str">
        <f t="shared" si="57"/>
        <v>022 - 079</v>
      </c>
      <c r="D3672" s="52" t="s">
        <v>34487</v>
      </c>
      <c r="E3672" s="52" t="s">
        <v>4777</v>
      </c>
      <c r="F3672" s="16" t="s">
        <v>25999</v>
      </c>
      <c r="G3672" s="16" t="s">
        <v>4776</v>
      </c>
      <c r="H3672" s="16" t="s">
        <v>4778</v>
      </c>
      <c r="I3672" s="16" t="s">
        <v>7375</v>
      </c>
    </row>
    <row r="3673" spans="1:10">
      <c r="A3673" s="16" t="s">
        <v>17156</v>
      </c>
      <c r="B3673" s="52" t="s">
        <v>24156</v>
      </c>
      <c r="C3673" s="16" t="str">
        <f t="shared" si="57"/>
        <v>004 - 082</v>
      </c>
      <c r="D3673" s="52" t="s">
        <v>34487</v>
      </c>
      <c r="E3673" s="52" t="s">
        <v>10758</v>
      </c>
      <c r="F3673" s="16" t="s">
        <v>15844</v>
      </c>
      <c r="G3673" s="16" t="s">
        <v>10757</v>
      </c>
      <c r="H3673" s="16" t="s">
        <v>10732</v>
      </c>
      <c r="I3673" s="16" t="s">
        <v>17157</v>
      </c>
    </row>
    <row r="3674" spans="1:10">
      <c r="A3674" s="16" t="s">
        <v>20229</v>
      </c>
      <c r="B3674" s="52" t="s">
        <v>26181</v>
      </c>
      <c r="C3674" s="16" t="str">
        <f t="shared" si="57"/>
        <v>001 - 099</v>
      </c>
      <c r="D3674" s="52" t="s">
        <v>36059</v>
      </c>
      <c r="E3674" s="52" t="s">
        <v>37671</v>
      </c>
      <c r="F3674" s="16" t="s">
        <v>10415</v>
      </c>
      <c r="G3674" s="16" t="s">
        <v>37670</v>
      </c>
      <c r="H3674" s="16" t="s">
        <v>10732</v>
      </c>
      <c r="I3674" s="16" t="s">
        <v>20230</v>
      </c>
    </row>
    <row r="3675" spans="1:10">
      <c r="A3675" s="16" t="s">
        <v>36291</v>
      </c>
      <c r="B3675" s="52" t="s">
        <v>7750</v>
      </c>
      <c r="C3675" s="16" t="str">
        <f t="shared" si="57"/>
        <v>003 - 063</v>
      </c>
      <c r="D3675" s="52" t="s">
        <v>34487</v>
      </c>
      <c r="E3675" s="52" t="s">
        <v>3328</v>
      </c>
      <c r="F3675" s="16" t="s">
        <v>19130</v>
      </c>
      <c r="G3675" s="16" t="s">
        <v>10731</v>
      </c>
      <c r="H3675" s="16" t="s">
        <v>10732</v>
      </c>
      <c r="I3675" s="16" t="s">
        <v>265</v>
      </c>
      <c r="J3675" s="16" t="s">
        <v>7990</v>
      </c>
    </row>
    <row r="3676" spans="1:10">
      <c r="A3676" s="16" t="s">
        <v>263</v>
      </c>
      <c r="B3676" s="52" t="s">
        <v>9347</v>
      </c>
      <c r="C3676" s="16" t="str">
        <f t="shared" si="57"/>
        <v>103 - 029</v>
      </c>
      <c r="D3676" s="52" t="s">
        <v>34487</v>
      </c>
      <c r="E3676" s="52" t="s">
        <v>14668</v>
      </c>
      <c r="F3676" s="16" t="s">
        <v>264</v>
      </c>
      <c r="G3676" s="16" t="s">
        <v>14667</v>
      </c>
      <c r="H3676" s="16" t="s">
        <v>10732</v>
      </c>
      <c r="I3676" s="16" t="s">
        <v>265</v>
      </c>
    </row>
    <row r="3677" spans="1:10">
      <c r="A3677" s="16" t="s">
        <v>29199</v>
      </c>
      <c r="B3677" s="52" t="s">
        <v>26182</v>
      </c>
      <c r="C3677" s="16" t="str">
        <f t="shared" si="57"/>
        <v>001 - 822</v>
      </c>
      <c r="D3677" s="52"/>
      <c r="E3677" s="52" t="s">
        <v>37671</v>
      </c>
      <c r="F3677" s="16"/>
      <c r="G3677" s="16" t="s">
        <v>37670</v>
      </c>
      <c r="H3677" s="16" t="s">
        <v>10732</v>
      </c>
      <c r="I3677" s="16" t="s">
        <v>29200</v>
      </c>
      <c r="J3677" s="16" t="s">
        <v>34487</v>
      </c>
    </row>
    <row r="3678" spans="1:10">
      <c r="A3678" s="16" t="s">
        <v>13190</v>
      </c>
      <c r="B3678" s="52" t="s">
        <v>20536</v>
      </c>
      <c r="C3678" s="16" t="str">
        <f t="shared" si="57"/>
        <v>091 - 018</v>
      </c>
      <c r="D3678" s="52" t="s">
        <v>34487</v>
      </c>
      <c r="E3678" s="52" t="s">
        <v>31546</v>
      </c>
      <c r="F3678" s="16" t="s">
        <v>21503</v>
      </c>
      <c r="G3678" s="16" t="s">
        <v>31545</v>
      </c>
      <c r="H3678" s="16" t="s">
        <v>33521</v>
      </c>
      <c r="I3678" s="16" t="s">
        <v>13191</v>
      </c>
    </row>
    <row r="3679" spans="1:10">
      <c r="A3679" s="16" t="s">
        <v>11448</v>
      </c>
      <c r="B3679" s="52" t="s">
        <v>2609</v>
      </c>
      <c r="C3679" s="16" t="str">
        <f t="shared" si="57"/>
        <v>014 - 027</v>
      </c>
      <c r="D3679" s="52" t="s">
        <v>34487</v>
      </c>
      <c r="E3679" s="52" t="s">
        <v>31453</v>
      </c>
      <c r="F3679" s="16" t="s">
        <v>11449</v>
      </c>
      <c r="G3679" s="16" t="s">
        <v>31452</v>
      </c>
      <c r="H3679" s="16" t="s">
        <v>32666</v>
      </c>
      <c r="I3679" s="16" t="s">
        <v>11450</v>
      </c>
      <c r="J3679" s="16"/>
    </row>
    <row r="3680" spans="1:10">
      <c r="A3680" s="16" t="s">
        <v>29691</v>
      </c>
      <c r="B3680" s="52" t="s">
        <v>12990</v>
      </c>
      <c r="C3680" s="16" t="str">
        <f t="shared" si="57"/>
        <v>028 - 106</v>
      </c>
      <c r="D3680" s="52" t="s">
        <v>36059</v>
      </c>
      <c r="E3680" s="52" t="s">
        <v>32659</v>
      </c>
      <c r="F3680" s="16" t="s">
        <v>37474</v>
      </c>
      <c r="G3680" s="16" t="s">
        <v>32658</v>
      </c>
      <c r="H3680" s="16" t="s">
        <v>32660</v>
      </c>
      <c r="I3680" s="16" t="s">
        <v>32328</v>
      </c>
    </row>
    <row r="3681" spans="1:10">
      <c r="A3681" s="16" t="s">
        <v>37175</v>
      </c>
      <c r="B3681" s="52" t="s">
        <v>7827</v>
      </c>
      <c r="C3681" s="16" t="str">
        <f t="shared" si="57"/>
        <v>012 - 848</v>
      </c>
      <c r="D3681" s="52"/>
      <c r="E3681" s="52" t="s">
        <v>18879</v>
      </c>
      <c r="F3681" s="16"/>
      <c r="G3681" s="16" t="s">
        <v>26253</v>
      </c>
      <c r="H3681" s="16" t="s">
        <v>32666</v>
      </c>
      <c r="I3681" s="16" t="s">
        <v>36993</v>
      </c>
      <c r="J3681" s="16" t="s">
        <v>34487</v>
      </c>
    </row>
    <row r="3682" spans="1:10">
      <c r="A3682" s="16" t="s">
        <v>10394</v>
      </c>
      <c r="B3682" s="52" t="s">
        <v>36527</v>
      </c>
      <c r="C3682" s="16" t="str">
        <f t="shared" si="57"/>
        <v>019 - 849</v>
      </c>
      <c r="D3682" s="52"/>
      <c r="E3682" s="52" t="s">
        <v>23092</v>
      </c>
      <c r="F3682" s="16"/>
      <c r="G3682" s="16" t="s">
        <v>23091</v>
      </c>
      <c r="H3682" s="16" t="s">
        <v>32666</v>
      </c>
      <c r="I3682" s="16" t="s">
        <v>10395</v>
      </c>
      <c r="J3682" s="16" t="s">
        <v>34487</v>
      </c>
    </row>
    <row r="3683" spans="1:10">
      <c r="A3683" s="16" t="s">
        <v>26040</v>
      </c>
      <c r="B3683" s="52" t="s">
        <v>24472</v>
      </c>
      <c r="C3683" s="16" t="str">
        <f t="shared" si="57"/>
        <v>024 - 038</v>
      </c>
      <c r="D3683" s="52" t="s">
        <v>36059</v>
      </c>
      <c r="E3683" s="52" t="s">
        <v>26794</v>
      </c>
      <c r="F3683" s="16" t="s">
        <v>26041</v>
      </c>
      <c r="G3683" s="16" t="s">
        <v>26793</v>
      </c>
      <c r="H3683" s="16" t="s">
        <v>32660</v>
      </c>
      <c r="I3683" s="16" t="s">
        <v>26042</v>
      </c>
    </row>
    <row r="3684" spans="1:10">
      <c r="A3684" s="16" t="s">
        <v>27454</v>
      </c>
      <c r="B3684" s="52" t="s">
        <v>11365</v>
      </c>
      <c r="C3684" s="16" t="str">
        <f t="shared" si="57"/>
        <v>062 - 027</v>
      </c>
      <c r="D3684" s="52" t="s">
        <v>36059</v>
      </c>
      <c r="E3684" s="52" t="s">
        <v>1277</v>
      </c>
      <c r="F3684" s="16" t="s">
        <v>390</v>
      </c>
      <c r="G3684" s="16" t="s">
        <v>1276</v>
      </c>
      <c r="H3684" s="16" t="s">
        <v>30282</v>
      </c>
      <c r="I3684" s="16" t="s">
        <v>27455</v>
      </c>
      <c r="J3684" s="16"/>
    </row>
    <row r="3685" spans="1:10">
      <c r="A3685" s="16" t="s">
        <v>12704</v>
      </c>
      <c r="B3685" s="52" t="s">
        <v>35209</v>
      </c>
      <c r="C3685" s="16" t="str">
        <f t="shared" si="57"/>
        <v>015 - 870</v>
      </c>
      <c r="D3685" s="52"/>
      <c r="E3685" s="52" t="s">
        <v>32665</v>
      </c>
      <c r="G3685" s="16" t="s">
        <v>32664</v>
      </c>
      <c r="H3685" s="16" t="s">
        <v>32666</v>
      </c>
      <c r="I3685" s="16" t="s">
        <v>12705</v>
      </c>
      <c r="J3685" s="16" t="s">
        <v>34487</v>
      </c>
    </row>
    <row r="3686" spans="1:10">
      <c r="A3686" s="16" t="s">
        <v>37173</v>
      </c>
      <c r="B3686" s="52" t="s">
        <v>12802</v>
      </c>
      <c r="C3686" s="16" t="str">
        <f t="shared" si="57"/>
        <v>032 - 802</v>
      </c>
      <c r="D3686" s="52"/>
      <c r="E3686" s="52" t="s">
        <v>30333</v>
      </c>
      <c r="F3686" s="16"/>
      <c r="G3686" s="16" t="s">
        <v>30332</v>
      </c>
      <c r="H3686" s="16" t="s">
        <v>30334</v>
      </c>
      <c r="I3686" s="16" t="s">
        <v>12951</v>
      </c>
      <c r="J3686" s="16" t="s">
        <v>34487</v>
      </c>
    </row>
    <row r="3687" spans="1:10">
      <c r="A3687" s="16" t="s">
        <v>30330</v>
      </c>
      <c r="B3687" s="52" t="s">
        <v>12803</v>
      </c>
      <c r="C3687" s="16" t="str">
        <f t="shared" si="57"/>
        <v>032 - 001</v>
      </c>
      <c r="D3687" s="52" t="s">
        <v>34487</v>
      </c>
      <c r="E3687" s="52" t="s">
        <v>30333</v>
      </c>
      <c r="F3687" s="16" t="s">
        <v>30331</v>
      </c>
      <c r="G3687" s="16" t="s">
        <v>30332</v>
      </c>
      <c r="H3687" s="16" t="s">
        <v>30334</v>
      </c>
      <c r="I3687" s="16" t="s">
        <v>30335</v>
      </c>
    </row>
    <row r="3688" spans="1:10">
      <c r="A3688" s="16" t="s">
        <v>2973</v>
      </c>
      <c r="B3688" s="52" t="s">
        <v>7828</v>
      </c>
      <c r="C3688" s="16" t="str">
        <f t="shared" si="57"/>
        <v>012 - 065</v>
      </c>
      <c r="D3688" s="52" t="s">
        <v>34487</v>
      </c>
      <c r="E3688" s="52" t="s">
        <v>18879</v>
      </c>
      <c r="F3688" s="16" t="s">
        <v>32338</v>
      </c>
      <c r="G3688" s="16" t="s">
        <v>26253</v>
      </c>
      <c r="H3688" s="16" t="s">
        <v>32666</v>
      </c>
      <c r="I3688" s="16" t="s">
        <v>2974</v>
      </c>
    </row>
    <row r="3689" spans="1:10">
      <c r="A3689" s="16" t="s">
        <v>10191</v>
      </c>
      <c r="B3689" s="52" t="s">
        <v>7829</v>
      </c>
      <c r="C3689" s="16" t="str">
        <f t="shared" si="57"/>
        <v>012 - 066</v>
      </c>
      <c r="D3689" s="52" t="s">
        <v>34487</v>
      </c>
      <c r="E3689" s="52" t="s">
        <v>18879</v>
      </c>
      <c r="F3689" s="16" t="s">
        <v>6417</v>
      </c>
      <c r="G3689" s="16" t="s">
        <v>26253</v>
      </c>
      <c r="H3689" s="16" t="s">
        <v>32666</v>
      </c>
      <c r="I3689" s="16" t="s">
        <v>10192</v>
      </c>
    </row>
    <row r="3690" spans="1:10">
      <c r="A3690" s="16" t="s">
        <v>797</v>
      </c>
      <c r="B3690" s="52" t="s">
        <v>11366</v>
      </c>
      <c r="C3690" s="16" t="str">
        <f t="shared" si="57"/>
        <v>062 - 028</v>
      </c>
      <c r="D3690" s="52" t="s">
        <v>36059</v>
      </c>
      <c r="E3690" s="52" t="s">
        <v>1277</v>
      </c>
      <c r="F3690" s="16" t="s">
        <v>10712</v>
      </c>
      <c r="G3690" s="16" t="s">
        <v>1276</v>
      </c>
      <c r="H3690" s="16" t="s">
        <v>30282</v>
      </c>
      <c r="I3690" s="16" t="s">
        <v>22487</v>
      </c>
    </row>
    <row r="3691" spans="1:10">
      <c r="A3691" s="16" t="s">
        <v>33201</v>
      </c>
      <c r="B3691" s="52" t="s">
        <v>32283</v>
      </c>
      <c r="C3691" s="16" t="str">
        <f t="shared" si="57"/>
        <v>070 - 022</v>
      </c>
      <c r="D3691" s="52" t="s">
        <v>34487</v>
      </c>
      <c r="E3691" s="52" t="s">
        <v>23672</v>
      </c>
      <c r="F3691" s="16" t="s">
        <v>24715</v>
      </c>
      <c r="G3691" s="16" t="s">
        <v>23671</v>
      </c>
      <c r="H3691" s="16" t="s">
        <v>10748</v>
      </c>
      <c r="I3691" s="16" t="s">
        <v>33202</v>
      </c>
      <c r="J3691" s="16"/>
    </row>
    <row r="3692" spans="1:10">
      <c r="A3692" s="16" t="s">
        <v>13931</v>
      </c>
      <c r="B3692" s="52" t="s">
        <v>34204</v>
      </c>
      <c r="C3692" s="16" t="str">
        <f t="shared" si="57"/>
        <v>005 - 805</v>
      </c>
      <c r="D3692" s="52"/>
      <c r="E3692" s="52" t="s">
        <v>18693</v>
      </c>
      <c r="F3692" s="16"/>
      <c r="G3692" s="16" t="s">
        <v>18692</v>
      </c>
      <c r="H3692" s="16" t="s">
        <v>10732</v>
      </c>
      <c r="I3692" s="16" t="s">
        <v>13932</v>
      </c>
      <c r="J3692" s="16" t="s">
        <v>34487</v>
      </c>
    </row>
    <row r="3693" spans="1:10">
      <c r="A3693" s="16" t="s">
        <v>32428</v>
      </c>
      <c r="B3693" s="52" t="s">
        <v>34205</v>
      </c>
      <c r="C3693" s="16" t="str">
        <f t="shared" si="57"/>
        <v>005 - 052</v>
      </c>
      <c r="D3693" s="52" t="s">
        <v>36059</v>
      </c>
      <c r="E3693" s="52" t="s">
        <v>18693</v>
      </c>
      <c r="F3693" s="16" t="s">
        <v>18691</v>
      </c>
      <c r="G3693" s="16" t="s">
        <v>18692</v>
      </c>
      <c r="H3693" s="16" t="s">
        <v>10732</v>
      </c>
      <c r="I3693" s="16" t="s">
        <v>32429</v>
      </c>
      <c r="J3693" s="16"/>
    </row>
    <row r="3694" spans="1:10">
      <c r="A3694" s="16" t="s">
        <v>1381</v>
      </c>
      <c r="B3694" s="52" t="s">
        <v>12804</v>
      </c>
      <c r="C3694" s="16" t="str">
        <f t="shared" si="57"/>
        <v>032 - 707</v>
      </c>
      <c r="D3694" s="52"/>
      <c r="E3694" s="52" t="s">
        <v>30333</v>
      </c>
      <c r="F3694" s="16"/>
      <c r="G3694" s="16" t="s">
        <v>30332</v>
      </c>
      <c r="H3694" s="16" t="s">
        <v>30334</v>
      </c>
      <c r="I3694" s="16" t="s">
        <v>1382</v>
      </c>
      <c r="J3694" s="16" t="s">
        <v>34487</v>
      </c>
    </row>
    <row r="3695" spans="1:10">
      <c r="A3695" s="16" t="s">
        <v>13096</v>
      </c>
      <c r="B3695" s="52" t="s">
        <v>2850</v>
      </c>
      <c r="C3695" s="16" t="str">
        <f t="shared" si="57"/>
        <v>022 - 955</v>
      </c>
      <c r="D3695" s="52"/>
      <c r="E3695" s="52" t="s">
        <v>4777</v>
      </c>
      <c r="G3695" s="16" t="s">
        <v>4776</v>
      </c>
      <c r="H3695" s="16" t="s">
        <v>4778</v>
      </c>
      <c r="I3695" s="16" t="s">
        <v>7331</v>
      </c>
      <c r="J3695" s="16" t="s">
        <v>34487</v>
      </c>
    </row>
    <row r="3696" spans="1:10">
      <c r="A3696" s="16" t="s">
        <v>21933</v>
      </c>
      <c r="B3696" s="52" t="s">
        <v>37677</v>
      </c>
      <c r="C3696" s="16" t="str">
        <f t="shared" si="57"/>
        <v>065 - 050</v>
      </c>
      <c r="D3696" s="52" t="s">
        <v>36059</v>
      </c>
      <c r="E3696" s="52" t="s">
        <v>29546</v>
      </c>
      <c r="F3696" s="16" t="s">
        <v>21934</v>
      </c>
      <c r="G3696" s="16" t="s">
        <v>29545</v>
      </c>
      <c r="H3696" s="16" t="s">
        <v>30282</v>
      </c>
      <c r="I3696" s="16" t="s">
        <v>21935</v>
      </c>
    </row>
    <row r="3697" spans="1:10">
      <c r="A3697" s="16" t="s">
        <v>17125</v>
      </c>
      <c r="B3697" s="52" t="s">
        <v>37740</v>
      </c>
      <c r="C3697" s="16" t="str">
        <f t="shared" si="57"/>
        <v>I99 - 500</v>
      </c>
      <c r="D3697" s="52"/>
      <c r="E3697" s="52" t="s">
        <v>10726</v>
      </c>
      <c r="F3697" s="16"/>
      <c r="G3697" s="16" t="s">
        <v>10725</v>
      </c>
      <c r="H3697" s="16" t="s">
        <v>10727</v>
      </c>
      <c r="I3697" s="16" t="s">
        <v>17126</v>
      </c>
    </row>
    <row r="3698" spans="1:10">
      <c r="A3698" s="16" t="s">
        <v>16206</v>
      </c>
      <c r="B3698" s="52" t="s">
        <v>27939</v>
      </c>
      <c r="C3698" s="16" t="str">
        <f t="shared" si="57"/>
        <v>017 - 068</v>
      </c>
      <c r="D3698" s="52" t="s">
        <v>34487</v>
      </c>
      <c r="E3698" s="52" t="s">
        <v>22538</v>
      </c>
      <c r="F3698" s="16" t="s">
        <v>26193</v>
      </c>
      <c r="G3698" s="16" t="s">
        <v>22537</v>
      </c>
      <c r="H3698" s="16" t="s">
        <v>32666</v>
      </c>
      <c r="I3698" s="16" t="s">
        <v>26194</v>
      </c>
    </row>
    <row r="3699" spans="1:10">
      <c r="A3699" s="16" t="s">
        <v>1368</v>
      </c>
      <c r="B3699" s="52" t="s">
        <v>34220</v>
      </c>
      <c r="C3699" s="16" t="str">
        <f t="shared" si="57"/>
        <v>I99 - 220</v>
      </c>
      <c r="D3699" s="52"/>
      <c r="E3699" s="52" t="s">
        <v>10726</v>
      </c>
      <c r="F3699" s="16"/>
      <c r="G3699" s="16" t="s">
        <v>10725</v>
      </c>
      <c r="H3699" s="16" t="s">
        <v>10727</v>
      </c>
      <c r="I3699" s="16" t="s">
        <v>1369</v>
      </c>
    </row>
    <row r="3700" spans="1:10">
      <c r="A3700" s="16" t="s">
        <v>266</v>
      </c>
      <c r="B3700" s="52" t="s">
        <v>31378</v>
      </c>
      <c r="C3700" s="16" t="str">
        <f t="shared" si="57"/>
        <v>021 - 029</v>
      </c>
      <c r="D3700" s="52" t="s">
        <v>34487</v>
      </c>
      <c r="E3700" s="52" t="s">
        <v>14657</v>
      </c>
      <c r="F3700" s="16" t="s">
        <v>267</v>
      </c>
      <c r="G3700" s="16" t="s">
        <v>14656</v>
      </c>
      <c r="H3700" s="16" t="s">
        <v>4778</v>
      </c>
      <c r="I3700" s="16" t="s">
        <v>268</v>
      </c>
    </row>
    <row r="3701" spans="1:10">
      <c r="A3701" s="16" t="s">
        <v>5703</v>
      </c>
      <c r="B3701" s="52" t="s">
        <v>27273</v>
      </c>
      <c r="C3701" s="16" t="str">
        <f t="shared" si="57"/>
        <v>I99 - 428</v>
      </c>
      <c r="D3701" s="52"/>
      <c r="E3701" s="52" t="s">
        <v>10726</v>
      </c>
      <c r="F3701" s="16"/>
      <c r="G3701" s="16" t="s">
        <v>10725</v>
      </c>
      <c r="H3701" s="16" t="s">
        <v>10727</v>
      </c>
      <c r="I3701" s="16" t="s">
        <v>5704</v>
      </c>
    </row>
    <row r="3702" spans="1:10">
      <c r="A3702" s="16" t="s">
        <v>12952</v>
      </c>
      <c r="B3702" s="52" t="s">
        <v>4484</v>
      </c>
      <c r="C3702" s="16" t="str">
        <f t="shared" si="57"/>
        <v>059 - 802</v>
      </c>
      <c r="D3702" s="52"/>
      <c r="E3702" s="52" t="s">
        <v>37309</v>
      </c>
      <c r="F3702" s="16"/>
      <c r="G3702" s="16" t="s">
        <v>37308</v>
      </c>
      <c r="H3702" s="16" t="s">
        <v>20396</v>
      </c>
      <c r="I3702" s="16" t="s">
        <v>29717</v>
      </c>
      <c r="J3702" s="16" t="s">
        <v>34487</v>
      </c>
    </row>
    <row r="3703" spans="1:10">
      <c r="A3703" s="16" t="s">
        <v>35048</v>
      </c>
      <c r="B3703" s="52" t="s">
        <v>18526</v>
      </c>
      <c r="C3703" s="16" t="str">
        <f t="shared" si="57"/>
        <v>068 - 018</v>
      </c>
      <c r="D3703" s="52" t="s">
        <v>36059</v>
      </c>
      <c r="E3703" s="52" t="s">
        <v>34259</v>
      </c>
      <c r="F3703" s="16" t="s">
        <v>1587</v>
      </c>
      <c r="G3703" s="16" t="s">
        <v>21099</v>
      </c>
      <c r="H3703" s="16" t="s">
        <v>15395</v>
      </c>
      <c r="I3703" s="16" t="s">
        <v>31306</v>
      </c>
    </row>
    <row r="3704" spans="1:10">
      <c r="A3704" s="16" t="s">
        <v>32367</v>
      </c>
      <c r="B3704" s="52" t="s">
        <v>9855</v>
      </c>
      <c r="C3704" s="16" t="str">
        <f t="shared" si="57"/>
        <v>091 - 019</v>
      </c>
      <c r="D3704" s="52" t="s">
        <v>34487</v>
      </c>
      <c r="E3704" s="52" t="s">
        <v>31546</v>
      </c>
      <c r="F3704" s="16" t="s">
        <v>12181</v>
      </c>
      <c r="G3704" s="16" t="s">
        <v>31545</v>
      </c>
      <c r="H3704" s="16" t="s">
        <v>33521</v>
      </c>
      <c r="I3704" s="16" t="s">
        <v>8404</v>
      </c>
      <c r="J3704" s="16"/>
    </row>
    <row r="3705" spans="1:10">
      <c r="A3705" s="16" t="s">
        <v>32226</v>
      </c>
      <c r="B3705" s="52" t="s">
        <v>31379</v>
      </c>
      <c r="C3705" s="16" t="str">
        <f t="shared" si="57"/>
        <v>021 - 824</v>
      </c>
      <c r="D3705" s="52"/>
      <c r="E3705" s="52" t="s">
        <v>14657</v>
      </c>
      <c r="F3705" s="16"/>
      <c r="G3705" s="16" t="s">
        <v>14656</v>
      </c>
      <c r="H3705" s="16" t="s">
        <v>4778</v>
      </c>
      <c r="I3705" s="16" t="s">
        <v>34967</v>
      </c>
      <c r="J3705" s="16" t="s">
        <v>34487</v>
      </c>
    </row>
    <row r="3706" spans="1:10">
      <c r="A3706" s="16" t="s">
        <v>2722</v>
      </c>
      <c r="B3706" s="52" t="s">
        <v>18269</v>
      </c>
      <c r="C3706" s="16" t="str">
        <f t="shared" si="57"/>
        <v>009 - 812</v>
      </c>
      <c r="D3706" s="52"/>
      <c r="E3706" s="52" t="s">
        <v>26840</v>
      </c>
      <c r="F3706" s="16"/>
      <c r="G3706" s="16" t="s">
        <v>26839</v>
      </c>
      <c r="H3706" s="16" t="s">
        <v>34573</v>
      </c>
      <c r="I3706" s="16" t="s">
        <v>2723</v>
      </c>
      <c r="J3706" s="16" t="s">
        <v>34487</v>
      </c>
    </row>
    <row r="3707" spans="1:10">
      <c r="A3707" s="16" t="s">
        <v>29756</v>
      </c>
      <c r="B3707" s="52" t="s">
        <v>6489</v>
      </c>
      <c r="C3707" s="16" t="str">
        <f t="shared" si="57"/>
        <v>013 - 094</v>
      </c>
      <c r="D3707" s="52" t="s">
        <v>34487</v>
      </c>
      <c r="E3707" s="52" t="s">
        <v>26240</v>
      </c>
      <c r="F3707" s="16" t="s">
        <v>10426</v>
      </c>
      <c r="G3707" s="16" t="s">
        <v>26239</v>
      </c>
      <c r="H3707" s="16" t="s">
        <v>32666</v>
      </c>
      <c r="I3707" s="16" t="s">
        <v>30369</v>
      </c>
      <c r="J3707" s="16" t="s">
        <v>7990</v>
      </c>
    </row>
    <row r="3708" spans="1:10">
      <c r="A3708" s="16" t="s">
        <v>30367</v>
      </c>
      <c r="B3708" s="52" t="s">
        <v>1153</v>
      </c>
      <c r="C3708" s="16" t="str">
        <f t="shared" si="57"/>
        <v>097 - 033</v>
      </c>
      <c r="D3708" s="52" t="s">
        <v>34487</v>
      </c>
      <c r="E3708" s="52" t="s">
        <v>26245</v>
      </c>
      <c r="F3708" s="16" t="s">
        <v>30368</v>
      </c>
      <c r="G3708" s="16" t="s">
        <v>26244</v>
      </c>
      <c r="H3708" s="16" t="s">
        <v>32666</v>
      </c>
      <c r="I3708" s="16" t="s">
        <v>30369</v>
      </c>
      <c r="J3708" s="16"/>
    </row>
    <row r="3709" spans="1:10">
      <c r="A3709" s="16" t="s">
        <v>30798</v>
      </c>
      <c r="B3709" s="52" t="s">
        <v>35307</v>
      </c>
      <c r="C3709" s="16" t="str">
        <f t="shared" si="57"/>
        <v>092 - 108</v>
      </c>
      <c r="D3709" s="52" t="s">
        <v>36059</v>
      </c>
      <c r="E3709" s="52" t="s">
        <v>3326</v>
      </c>
      <c r="F3709" s="16" t="s">
        <v>32386</v>
      </c>
      <c r="G3709" s="16" t="s">
        <v>30322</v>
      </c>
      <c r="H3709" s="16" t="s">
        <v>33521</v>
      </c>
      <c r="I3709" s="16" t="s">
        <v>30799</v>
      </c>
    </row>
    <row r="3710" spans="1:10">
      <c r="A3710" s="16" t="s">
        <v>4844</v>
      </c>
      <c r="B3710" s="52" t="s">
        <v>35307</v>
      </c>
      <c r="C3710" s="16" t="str">
        <f t="shared" si="57"/>
        <v>092 - 803</v>
      </c>
      <c r="D3710" s="52"/>
      <c r="E3710" s="52" t="s">
        <v>3326</v>
      </c>
      <c r="F3710" s="16"/>
      <c r="G3710" s="16" t="s">
        <v>30322</v>
      </c>
      <c r="H3710" s="16" t="s">
        <v>33521</v>
      </c>
      <c r="I3710" s="16"/>
      <c r="J3710" s="16" t="s">
        <v>34487</v>
      </c>
    </row>
    <row r="3711" spans="1:10">
      <c r="A3711" s="16" t="s">
        <v>32487</v>
      </c>
      <c r="B3711" s="52" t="s">
        <v>36654</v>
      </c>
      <c r="C3711" s="16" t="str">
        <f t="shared" si="57"/>
        <v>701 - 705</v>
      </c>
      <c r="D3711" s="52"/>
      <c r="E3711" s="52"/>
      <c r="F3711" s="16"/>
      <c r="G3711" s="16" t="s">
        <v>17441</v>
      </c>
      <c r="H3711" s="16" t="s">
        <v>10727</v>
      </c>
      <c r="I3711" s="16" t="s">
        <v>32488</v>
      </c>
      <c r="J3711" s="16" t="s">
        <v>34487</v>
      </c>
    </row>
    <row r="3712" spans="1:10">
      <c r="A3712" s="16" t="s">
        <v>35639</v>
      </c>
      <c r="B3712" s="52" t="s">
        <v>24157</v>
      </c>
      <c r="C3712" s="16" t="str">
        <f t="shared" si="57"/>
        <v>004 - 083</v>
      </c>
      <c r="D3712" s="52" t="s">
        <v>34487</v>
      </c>
      <c r="E3712" s="52" t="s">
        <v>10758</v>
      </c>
      <c r="F3712" s="16" t="s">
        <v>5763</v>
      </c>
      <c r="G3712" s="16" t="s">
        <v>10757</v>
      </c>
      <c r="H3712" s="16" t="s">
        <v>10732</v>
      </c>
      <c r="I3712" s="16" t="s">
        <v>35640</v>
      </c>
    </row>
    <row r="3713" spans="1:10">
      <c r="A3713" s="16" t="s">
        <v>411</v>
      </c>
      <c r="B3713" s="52" t="s">
        <v>14754</v>
      </c>
      <c r="C3713" s="16" t="str">
        <f t="shared" si="57"/>
        <v>007 - 025</v>
      </c>
      <c r="D3713" s="52" t="s">
        <v>34487</v>
      </c>
      <c r="E3713" s="52" t="s">
        <v>14662</v>
      </c>
      <c r="F3713" s="16" t="s">
        <v>14660</v>
      </c>
      <c r="G3713" s="16" t="s">
        <v>14661</v>
      </c>
      <c r="H3713" s="16" t="s">
        <v>14663</v>
      </c>
      <c r="I3713" s="16" t="s">
        <v>412</v>
      </c>
    </row>
    <row r="3714" spans="1:10">
      <c r="A3714" s="16" t="s">
        <v>35780</v>
      </c>
      <c r="B3714" s="52" t="s">
        <v>27274</v>
      </c>
      <c r="C3714" s="16" t="str">
        <f t="shared" si="57"/>
        <v>I99 - 647</v>
      </c>
      <c r="D3714" s="52"/>
      <c r="E3714" s="52" t="s">
        <v>10726</v>
      </c>
      <c r="F3714" s="16"/>
      <c r="G3714" s="16" t="s">
        <v>10725</v>
      </c>
      <c r="H3714" s="16" t="s">
        <v>10727</v>
      </c>
      <c r="I3714" s="16" t="s">
        <v>4989</v>
      </c>
      <c r="J3714" s="16" t="s">
        <v>7990</v>
      </c>
    </row>
    <row r="3715" spans="1:10">
      <c r="A3715" s="16" t="s">
        <v>10848</v>
      </c>
      <c r="B3715" s="52" t="s">
        <v>5870</v>
      </c>
      <c r="C3715" s="16" t="str">
        <f t="shared" si="57"/>
        <v>048 - 014</v>
      </c>
      <c r="D3715" s="52" t="s">
        <v>36059</v>
      </c>
      <c r="E3715" s="52" t="s">
        <v>29538</v>
      </c>
      <c r="F3715" s="16" t="s">
        <v>10849</v>
      </c>
      <c r="G3715" s="16" t="s">
        <v>29537</v>
      </c>
      <c r="H3715" s="16" t="s">
        <v>30328</v>
      </c>
      <c r="I3715" s="16" t="s">
        <v>10850</v>
      </c>
    </row>
    <row r="3716" spans="1:10">
      <c r="A3716" s="16" t="s">
        <v>12340</v>
      </c>
      <c r="B3716" s="52" t="s">
        <v>31926</v>
      </c>
      <c r="C3716" s="16" t="str">
        <f t="shared" ref="C3716:C3779" si="58">MID(A3716,1,3) &amp;" - " &amp;MID(A3716,4,3)</f>
        <v>016 - 825</v>
      </c>
      <c r="D3716" s="52"/>
      <c r="E3716" s="52" t="s">
        <v>10742</v>
      </c>
      <c r="F3716" s="16"/>
      <c r="G3716" s="16" t="s">
        <v>10741</v>
      </c>
      <c r="H3716" s="16" t="s">
        <v>32666</v>
      </c>
      <c r="I3716" s="16" t="s">
        <v>12341</v>
      </c>
      <c r="J3716" s="16" t="s">
        <v>34487</v>
      </c>
    </row>
    <row r="3717" spans="1:10">
      <c r="A3717" s="16" t="s">
        <v>31775</v>
      </c>
      <c r="B3717" s="52" t="s">
        <v>31927</v>
      </c>
      <c r="C3717" s="16" t="str">
        <f t="shared" si="58"/>
        <v>016 - 826</v>
      </c>
      <c r="D3717" s="52"/>
      <c r="E3717" s="52" t="s">
        <v>10742</v>
      </c>
      <c r="F3717" s="16"/>
      <c r="G3717" s="16" t="s">
        <v>10741</v>
      </c>
      <c r="H3717" s="16" t="s">
        <v>32666</v>
      </c>
      <c r="I3717" s="16" t="s">
        <v>31776</v>
      </c>
      <c r="J3717" s="16" t="s">
        <v>34487</v>
      </c>
    </row>
    <row r="3718" spans="1:10">
      <c r="A3718" s="16" t="s">
        <v>19013</v>
      </c>
      <c r="B3718" s="52" t="s">
        <v>31928</v>
      </c>
      <c r="C3718" s="16" t="str">
        <f t="shared" si="58"/>
        <v>016 - 093</v>
      </c>
      <c r="D3718" s="52" t="s">
        <v>34487</v>
      </c>
      <c r="E3718" s="52" t="s">
        <v>10742</v>
      </c>
      <c r="F3718" s="16" t="s">
        <v>10740</v>
      </c>
      <c r="G3718" s="16" t="s">
        <v>10741</v>
      </c>
      <c r="H3718" s="16" t="s">
        <v>32666</v>
      </c>
      <c r="I3718" s="16" t="s">
        <v>19014</v>
      </c>
    </row>
    <row r="3719" spans="1:10">
      <c r="A3719" s="16" t="s">
        <v>18030</v>
      </c>
      <c r="B3719" s="52" t="s">
        <v>11162</v>
      </c>
      <c r="C3719" s="16" t="str">
        <f t="shared" si="58"/>
        <v>024 - 039</v>
      </c>
      <c r="D3719" s="52" t="s">
        <v>34487</v>
      </c>
      <c r="E3719" s="52" t="s">
        <v>26794</v>
      </c>
      <c r="F3719" s="16" t="s">
        <v>18031</v>
      </c>
      <c r="G3719" s="16" t="s">
        <v>26793</v>
      </c>
      <c r="H3719" s="16" t="s">
        <v>32660</v>
      </c>
      <c r="I3719" s="16" t="s">
        <v>18032</v>
      </c>
    </row>
    <row r="3720" spans="1:10">
      <c r="A3720" s="16" t="s">
        <v>10934</v>
      </c>
      <c r="B3720" s="52" t="s">
        <v>25110</v>
      </c>
      <c r="C3720" s="16" t="str">
        <f t="shared" si="58"/>
        <v>030 - 035</v>
      </c>
      <c r="D3720" s="52" t="s">
        <v>34487</v>
      </c>
      <c r="E3720" s="52" t="s">
        <v>35970</v>
      </c>
      <c r="F3720" s="16" t="s">
        <v>31594</v>
      </c>
      <c r="G3720" s="16" t="s">
        <v>35969</v>
      </c>
      <c r="H3720" s="16" t="s">
        <v>30334</v>
      </c>
      <c r="I3720" s="16" t="s">
        <v>10935</v>
      </c>
    </row>
    <row r="3721" spans="1:10">
      <c r="A3721" s="16" t="s">
        <v>14435</v>
      </c>
      <c r="B3721" s="52" t="s">
        <v>13376</v>
      </c>
      <c r="C3721" s="16" t="str">
        <f t="shared" si="58"/>
        <v>022 - 839</v>
      </c>
      <c r="D3721" s="52"/>
      <c r="E3721" s="52" t="s">
        <v>4777</v>
      </c>
      <c r="F3721" s="16"/>
      <c r="G3721" s="16" t="s">
        <v>4776</v>
      </c>
      <c r="H3721" s="16" t="s">
        <v>4778</v>
      </c>
      <c r="I3721" s="16" t="s">
        <v>31880</v>
      </c>
      <c r="J3721" s="16" t="s">
        <v>34487</v>
      </c>
    </row>
    <row r="3722" spans="1:10">
      <c r="A3722" s="16" t="s">
        <v>5585</v>
      </c>
      <c r="B3722" s="52" t="s">
        <v>21488</v>
      </c>
      <c r="C3722" s="16" t="str">
        <f t="shared" si="58"/>
        <v>086 - 009</v>
      </c>
      <c r="D3722" s="52" t="s">
        <v>34487</v>
      </c>
      <c r="E3722" s="52" t="s">
        <v>23301</v>
      </c>
      <c r="F3722" s="16" t="s">
        <v>5586</v>
      </c>
      <c r="G3722" s="16" t="s">
        <v>23300</v>
      </c>
      <c r="H3722" s="16" t="s">
        <v>29917</v>
      </c>
      <c r="I3722" s="16" t="s">
        <v>5587</v>
      </c>
      <c r="J3722" s="16"/>
    </row>
    <row r="3723" spans="1:10">
      <c r="A3723" s="16" t="s">
        <v>8156</v>
      </c>
      <c r="B3723" s="52" t="s">
        <v>25423</v>
      </c>
      <c r="C3723" s="16" t="str">
        <f t="shared" si="58"/>
        <v>004 - 084</v>
      </c>
      <c r="D3723" s="52" t="s">
        <v>34487</v>
      </c>
      <c r="E3723" s="52" t="s">
        <v>10758</v>
      </c>
      <c r="F3723" s="16" t="s">
        <v>10756</v>
      </c>
      <c r="G3723" s="16" t="s">
        <v>10757</v>
      </c>
      <c r="H3723" s="16" t="s">
        <v>10732</v>
      </c>
      <c r="I3723" s="16" t="s">
        <v>8157</v>
      </c>
    </row>
    <row r="3724" spans="1:10">
      <c r="A3724" s="16" t="s">
        <v>29757</v>
      </c>
      <c r="B3724" s="52" t="s">
        <v>31929</v>
      </c>
      <c r="C3724" s="16" t="str">
        <f t="shared" si="58"/>
        <v>016 - 094</v>
      </c>
      <c r="D3724" s="52" t="s">
        <v>34487</v>
      </c>
      <c r="E3724" s="52" t="s">
        <v>10742</v>
      </c>
      <c r="F3724" s="16" t="s">
        <v>10740</v>
      </c>
      <c r="G3724" s="16" t="s">
        <v>10741</v>
      </c>
      <c r="H3724" s="16" t="s">
        <v>32666</v>
      </c>
      <c r="I3724" s="16" t="s">
        <v>29758</v>
      </c>
    </row>
    <row r="3725" spans="1:10">
      <c r="A3725" s="16" t="s">
        <v>23718</v>
      </c>
      <c r="B3725" s="52" t="s">
        <v>25424</v>
      </c>
      <c r="C3725" s="16" t="str">
        <f t="shared" si="58"/>
        <v>004 - 085</v>
      </c>
      <c r="D3725" s="52" t="s">
        <v>34487</v>
      </c>
      <c r="E3725" s="52" t="s">
        <v>10758</v>
      </c>
      <c r="F3725" s="16" t="s">
        <v>23466</v>
      </c>
      <c r="G3725" s="16" t="s">
        <v>10757</v>
      </c>
      <c r="H3725" s="16" t="s">
        <v>10732</v>
      </c>
      <c r="I3725" s="16" t="s">
        <v>23719</v>
      </c>
    </row>
    <row r="3726" spans="1:10">
      <c r="A3726" s="16" t="s">
        <v>12342</v>
      </c>
      <c r="B3726" s="52" t="s">
        <v>14478</v>
      </c>
      <c r="C3726" s="16" t="str">
        <f t="shared" si="58"/>
        <v>021 - 825</v>
      </c>
      <c r="D3726" s="52"/>
      <c r="E3726" s="52" t="s">
        <v>14657</v>
      </c>
      <c r="F3726" s="16"/>
      <c r="G3726" s="16" t="s">
        <v>14656</v>
      </c>
      <c r="H3726" s="16" t="s">
        <v>4778</v>
      </c>
      <c r="I3726" s="16" t="s">
        <v>12343</v>
      </c>
      <c r="J3726" s="16" t="s">
        <v>34487</v>
      </c>
    </row>
    <row r="3727" spans="1:10">
      <c r="A3727" s="16" t="s">
        <v>25307</v>
      </c>
      <c r="B3727" s="52" t="s">
        <v>1196</v>
      </c>
      <c r="C3727" s="16" t="str">
        <f t="shared" si="58"/>
        <v>076 - 030</v>
      </c>
      <c r="D3727" s="52" t="s">
        <v>34487</v>
      </c>
      <c r="E3727" s="52" t="s">
        <v>13510</v>
      </c>
      <c r="F3727" s="16" t="s">
        <v>25308</v>
      </c>
      <c r="G3727" s="16" t="s">
        <v>13509</v>
      </c>
      <c r="H3727" s="16" t="s">
        <v>13511</v>
      </c>
      <c r="I3727" s="16" t="s">
        <v>25309</v>
      </c>
    </row>
    <row r="3728" spans="1:10">
      <c r="A3728" s="16" t="s">
        <v>17730</v>
      </c>
      <c r="B3728" s="52" t="s">
        <v>27509</v>
      </c>
      <c r="C3728" s="16" t="str">
        <f t="shared" si="58"/>
        <v>027 - 013</v>
      </c>
      <c r="D3728" s="52" t="s">
        <v>36059</v>
      </c>
      <c r="E3728" s="52" t="s">
        <v>16168</v>
      </c>
      <c r="F3728" s="16" t="s">
        <v>25988</v>
      </c>
      <c r="G3728" s="16" t="s">
        <v>16167</v>
      </c>
      <c r="H3728" s="16" t="s">
        <v>32660</v>
      </c>
      <c r="I3728" s="16" t="s">
        <v>17731</v>
      </c>
    </row>
    <row r="3729" spans="1:10">
      <c r="A3729" s="16" t="s">
        <v>18218</v>
      </c>
      <c r="B3729" s="52" t="s">
        <v>6490</v>
      </c>
      <c r="C3729" s="16" t="str">
        <f t="shared" si="58"/>
        <v>013 - 095</v>
      </c>
      <c r="D3729" s="52" t="s">
        <v>34487</v>
      </c>
      <c r="E3729" s="52" t="s">
        <v>26240</v>
      </c>
      <c r="F3729" s="16" t="s">
        <v>18219</v>
      </c>
      <c r="G3729" s="16" t="s">
        <v>26239</v>
      </c>
      <c r="H3729" s="16" t="s">
        <v>32666</v>
      </c>
      <c r="I3729" s="16" t="s">
        <v>18220</v>
      </c>
    </row>
    <row r="3730" spans="1:10">
      <c r="A3730" s="16" t="s">
        <v>6258</v>
      </c>
      <c r="B3730" s="52" t="s">
        <v>13703</v>
      </c>
      <c r="C3730" s="16" t="str">
        <f t="shared" si="58"/>
        <v>013 - 874</v>
      </c>
      <c r="D3730" s="52"/>
      <c r="E3730" s="52" t="s">
        <v>26240</v>
      </c>
      <c r="F3730" s="16"/>
      <c r="G3730" s="16" t="s">
        <v>26239</v>
      </c>
      <c r="H3730" s="16" t="s">
        <v>32666</v>
      </c>
      <c r="I3730" s="16" t="s">
        <v>6259</v>
      </c>
      <c r="J3730" s="16" t="s">
        <v>34487</v>
      </c>
    </row>
    <row r="3731" spans="1:10">
      <c r="A3731" s="16" t="s">
        <v>13811</v>
      </c>
      <c r="B3731" s="52" t="s">
        <v>27940</v>
      </c>
      <c r="C3731" s="16" t="str">
        <f t="shared" si="58"/>
        <v>017 - 838</v>
      </c>
      <c r="D3731" s="52"/>
      <c r="E3731" s="52" t="s">
        <v>22538</v>
      </c>
      <c r="F3731" s="16"/>
      <c r="G3731" s="16" t="s">
        <v>22537</v>
      </c>
      <c r="H3731" s="16" t="s">
        <v>32666</v>
      </c>
      <c r="I3731" s="16" t="s">
        <v>13812</v>
      </c>
      <c r="J3731" s="16" t="s">
        <v>34487</v>
      </c>
    </row>
    <row r="3732" spans="1:10">
      <c r="A3732" s="16" t="s">
        <v>10462</v>
      </c>
      <c r="B3732" s="52" t="s">
        <v>903</v>
      </c>
      <c r="C3732" s="16" t="str">
        <f t="shared" si="58"/>
        <v>023 - 032</v>
      </c>
      <c r="D3732" s="52" t="s">
        <v>36059</v>
      </c>
      <c r="E3732" s="52" t="s">
        <v>380</v>
      </c>
      <c r="F3732" s="16" t="s">
        <v>32175</v>
      </c>
      <c r="G3732" s="16" t="s">
        <v>379</v>
      </c>
      <c r="H3732" s="16" t="s">
        <v>32660</v>
      </c>
      <c r="I3732" s="16" t="s">
        <v>10463</v>
      </c>
      <c r="J3732" s="16"/>
    </row>
    <row r="3733" spans="1:10">
      <c r="A3733" s="16" t="s">
        <v>14811</v>
      </c>
      <c r="B3733" s="52" t="s">
        <v>904</v>
      </c>
      <c r="C3733" s="16" t="str">
        <f t="shared" si="58"/>
        <v>023 - 033</v>
      </c>
      <c r="D3733" s="52" t="s">
        <v>34487</v>
      </c>
      <c r="E3733" s="52" t="s">
        <v>380</v>
      </c>
      <c r="F3733" s="16" t="s">
        <v>21230</v>
      </c>
      <c r="G3733" s="16" t="s">
        <v>379</v>
      </c>
      <c r="H3733" s="16" t="s">
        <v>32660</v>
      </c>
      <c r="I3733" s="16" t="s">
        <v>14812</v>
      </c>
      <c r="J3733" s="16"/>
    </row>
    <row r="3734" spans="1:10">
      <c r="A3734" s="16" t="s">
        <v>24226</v>
      </c>
      <c r="B3734" s="52" t="s">
        <v>27941</v>
      </c>
      <c r="C3734" s="16" t="str">
        <f t="shared" si="58"/>
        <v>017 - 069</v>
      </c>
      <c r="D3734" s="52" t="s">
        <v>36059</v>
      </c>
      <c r="E3734" s="52" t="s">
        <v>22538</v>
      </c>
      <c r="F3734" s="16" t="s">
        <v>26230</v>
      </c>
      <c r="G3734" s="16" t="s">
        <v>22537</v>
      </c>
      <c r="H3734" s="16" t="s">
        <v>32666</v>
      </c>
      <c r="I3734" s="16" t="s">
        <v>27167</v>
      </c>
    </row>
    <row r="3735" spans="1:10">
      <c r="A3735" s="16" t="s">
        <v>26271</v>
      </c>
      <c r="B3735" s="52" t="s">
        <v>35095</v>
      </c>
      <c r="C3735" s="16" t="str">
        <f t="shared" si="58"/>
        <v>074 - 006</v>
      </c>
      <c r="D3735" s="52" t="s">
        <v>36059</v>
      </c>
      <c r="E3735" s="52" t="s">
        <v>25935</v>
      </c>
      <c r="F3735" s="16" t="s">
        <v>19068</v>
      </c>
      <c r="G3735" s="16" t="s">
        <v>25933</v>
      </c>
      <c r="H3735" s="16" t="s">
        <v>37422</v>
      </c>
      <c r="I3735" s="16" t="s">
        <v>26272</v>
      </c>
      <c r="J3735" s="16"/>
    </row>
    <row r="3736" spans="1:10">
      <c r="A3736" s="16" t="s">
        <v>9284</v>
      </c>
      <c r="B3736" s="52" t="s">
        <v>2539</v>
      </c>
      <c r="C3736" s="16" t="str">
        <f t="shared" si="58"/>
        <v>063 - 064</v>
      </c>
      <c r="D3736" s="52" t="s">
        <v>36059</v>
      </c>
      <c r="E3736" s="52" t="s">
        <v>30281</v>
      </c>
      <c r="F3736" s="16" t="s">
        <v>9285</v>
      </c>
      <c r="G3736" s="16" t="s">
        <v>30319</v>
      </c>
      <c r="H3736" s="16" t="s">
        <v>30282</v>
      </c>
      <c r="I3736" s="16" t="s">
        <v>9286</v>
      </c>
      <c r="J3736" s="16"/>
    </row>
    <row r="3737" spans="1:10">
      <c r="A3737" s="16" t="s">
        <v>20428</v>
      </c>
      <c r="B3737" s="52" t="s">
        <v>13762</v>
      </c>
      <c r="C3737" s="16" t="str">
        <f t="shared" si="58"/>
        <v>081 - 008</v>
      </c>
      <c r="D3737" s="52" t="s">
        <v>34487</v>
      </c>
      <c r="E3737" s="52" t="s">
        <v>29916</v>
      </c>
      <c r="F3737" s="16" t="s">
        <v>20429</v>
      </c>
      <c r="G3737" s="16" t="s">
        <v>29915</v>
      </c>
      <c r="H3737" s="16" t="s">
        <v>29917</v>
      </c>
      <c r="I3737" s="16" t="s">
        <v>20430</v>
      </c>
      <c r="J3737" s="16"/>
    </row>
    <row r="3738" spans="1:10">
      <c r="A3738" s="16" t="s">
        <v>21268</v>
      </c>
      <c r="B3738" s="52" t="s">
        <v>27275</v>
      </c>
      <c r="C3738" s="16" t="str">
        <f t="shared" si="58"/>
        <v>I99 - 336</v>
      </c>
      <c r="D3738" s="52"/>
      <c r="E3738" s="52" t="s">
        <v>10726</v>
      </c>
      <c r="F3738" s="16"/>
      <c r="G3738" s="16" t="s">
        <v>10725</v>
      </c>
      <c r="H3738" s="16" t="s">
        <v>10727</v>
      </c>
      <c r="I3738" s="16" t="s">
        <v>21269</v>
      </c>
    </row>
    <row r="3739" spans="1:10">
      <c r="A3739" s="16" t="s">
        <v>28841</v>
      </c>
      <c r="B3739" s="52" t="s">
        <v>18270</v>
      </c>
      <c r="C3739" s="16" t="str">
        <f t="shared" si="58"/>
        <v>009 - 028</v>
      </c>
      <c r="D3739" s="52" t="s">
        <v>34487</v>
      </c>
      <c r="E3739" s="52" t="s">
        <v>26840</v>
      </c>
      <c r="F3739" s="16" t="s">
        <v>28842</v>
      </c>
      <c r="G3739" s="16" t="s">
        <v>26839</v>
      </c>
      <c r="H3739" s="16" t="s">
        <v>34573</v>
      </c>
      <c r="I3739" s="16" t="s">
        <v>28843</v>
      </c>
    </row>
    <row r="3740" spans="1:10">
      <c r="A3740" s="16" t="s">
        <v>14583</v>
      </c>
      <c r="B3740" s="52" t="s">
        <v>33677</v>
      </c>
      <c r="C3740" s="16" t="str">
        <f t="shared" si="58"/>
        <v>702 - 713</v>
      </c>
      <c r="D3740" s="52"/>
      <c r="E3740" s="52"/>
      <c r="F3740" s="16"/>
      <c r="G3740" s="16" t="s">
        <v>17438</v>
      </c>
      <c r="H3740" s="16" t="s">
        <v>10727</v>
      </c>
      <c r="I3740" s="16" t="s">
        <v>14584</v>
      </c>
      <c r="J3740" s="16" t="s">
        <v>34487</v>
      </c>
    </row>
    <row r="3741" spans="1:10">
      <c r="A3741" s="16" t="s">
        <v>33225</v>
      </c>
      <c r="B3741" s="52" t="s">
        <v>3040</v>
      </c>
      <c r="C3741" s="16" t="str">
        <f t="shared" si="58"/>
        <v>031 - 831</v>
      </c>
      <c r="D3741" s="52"/>
      <c r="E3741" s="52" t="s">
        <v>7531</v>
      </c>
      <c r="F3741" s="16"/>
      <c r="G3741" s="16" t="s">
        <v>7530</v>
      </c>
      <c r="H3741" s="16" t="s">
        <v>30334</v>
      </c>
      <c r="I3741" s="16" t="s">
        <v>33226</v>
      </c>
      <c r="J3741" s="16" t="s">
        <v>34487</v>
      </c>
    </row>
    <row r="3742" spans="1:10">
      <c r="A3742" s="16" t="s">
        <v>35045</v>
      </c>
      <c r="B3742" s="52" t="s">
        <v>37283</v>
      </c>
      <c r="C3742" s="16" t="str">
        <f t="shared" si="58"/>
        <v>093 - 019</v>
      </c>
      <c r="D3742" s="52" t="s">
        <v>34487</v>
      </c>
      <c r="E3742" s="52" t="s">
        <v>14112</v>
      </c>
      <c r="F3742" s="16" t="s">
        <v>14110</v>
      </c>
      <c r="G3742" s="16" t="s">
        <v>14111</v>
      </c>
      <c r="H3742" s="16" t="s">
        <v>30334</v>
      </c>
      <c r="I3742" s="16" t="s">
        <v>35046</v>
      </c>
    </row>
    <row r="3743" spans="1:10">
      <c r="A3743" s="16" t="s">
        <v>25671</v>
      </c>
      <c r="B3743" s="52" t="s">
        <v>24780</v>
      </c>
      <c r="C3743" s="16" t="str">
        <f t="shared" si="58"/>
        <v>090 - 088</v>
      </c>
      <c r="D3743" s="52" t="s">
        <v>36059</v>
      </c>
      <c r="E3743" s="52" t="s">
        <v>33520</v>
      </c>
      <c r="F3743" s="16" t="s">
        <v>29884</v>
      </c>
      <c r="G3743" s="16" t="s">
        <v>33519</v>
      </c>
      <c r="H3743" s="16" t="s">
        <v>33521</v>
      </c>
      <c r="I3743" s="16" t="s">
        <v>25672</v>
      </c>
    </row>
    <row r="3744" spans="1:10">
      <c r="A3744" s="16" t="s">
        <v>15095</v>
      </c>
      <c r="B3744" s="52" t="s">
        <v>31930</v>
      </c>
      <c r="C3744" s="16" t="str">
        <f t="shared" si="58"/>
        <v>016 - 095</v>
      </c>
      <c r="D3744" s="52" t="s">
        <v>34487</v>
      </c>
      <c r="E3744" s="52" t="s">
        <v>10742</v>
      </c>
      <c r="F3744" s="16" t="s">
        <v>10412</v>
      </c>
      <c r="G3744" s="16" t="s">
        <v>10741</v>
      </c>
      <c r="H3744" s="16" t="s">
        <v>32666</v>
      </c>
      <c r="I3744" s="16" t="s">
        <v>12</v>
      </c>
      <c r="J3744" s="16" t="s">
        <v>7990</v>
      </c>
    </row>
    <row r="3745" spans="1:10">
      <c r="A3745" s="16" t="s">
        <v>2629</v>
      </c>
      <c r="B3745" s="52" t="s">
        <v>1154</v>
      </c>
      <c r="C3745" s="16" t="str">
        <f t="shared" si="58"/>
        <v>097 - 034</v>
      </c>
      <c r="D3745" s="52" t="s">
        <v>34487</v>
      </c>
      <c r="E3745" s="52" t="s">
        <v>26245</v>
      </c>
      <c r="F3745" s="16" t="s">
        <v>2630</v>
      </c>
      <c r="G3745" s="16" t="s">
        <v>26244</v>
      </c>
      <c r="H3745" s="16" t="s">
        <v>32666</v>
      </c>
      <c r="I3745" s="16" t="s">
        <v>12</v>
      </c>
    </row>
    <row r="3746" spans="1:10">
      <c r="A3746" s="16" t="s">
        <v>1110</v>
      </c>
      <c r="B3746" s="52" t="s">
        <v>33867</v>
      </c>
      <c r="C3746" s="16" t="str">
        <f t="shared" si="58"/>
        <v>043 - 016</v>
      </c>
      <c r="D3746" s="52" t="s">
        <v>34487</v>
      </c>
      <c r="E3746" s="52" t="s">
        <v>36775</v>
      </c>
      <c r="F3746" s="16" t="s">
        <v>3482</v>
      </c>
      <c r="G3746" s="16" t="s">
        <v>27380</v>
      </c>
      <c r="H3746" s="16" t="s">
        <v>20397</v>
      </c>
      <c r="I3746" s="16" t="s">
        <v>3483</v>
      </c>
    </row>
    <row r="3747" spans="1:10">
      <c r="A3747" s="16" t="s">
        <v>19392</v>
      </c>
      <c r="B3747" s="52" t="s">
        <v>9856</v>
      </c>
      <c r="C3747" s="16" t="str">
        <f t="shared" si="58"/>
        <v>091 - 020</v>
      </c>
      <c r="D3747" s="52" t="s">
        <v>34487</v>
      </c>
      <c r="E3747" s="52" t="s">
        <v>31546</v>
      </c>
      <c r="F3747" s="16" t="s">
        <v>19393</v>
      </c>
      <c r="G3747" s="16" t="s">
        <v>31545</v>
      </c>
      <c r="H3747" s="16" t="s">
        <v>33521</v>
      </c>
      <c r="I3747" s="16" t="s">
        <v>20493</v>
      </c>
    </row>
    <row r="3748" spans="1:10">
      <c r="A3748" s="16" t="s">
        <v>36647</v>
      </c>
      <c r="B3748" s="52" t="s">
        <v>9857</v>
      </c>
      <c r="C3748" s="16" t="str">
        <f t="shared" si="58"/>
        <v>091 - 021</v>
      </c>
      <c r="D3748" s="52" t="s">
        <v>34487</v>
      </c>
      <c r="E3748" s="52" t="s">
        <v>31546</v>
      </c>
      <c r="F3748" s="16" t="s">
        <v>23304</v>
      </c>
      <c r="G3748" s="16" t="s">
        <v>31545</v>
      </c>
      <c r="H3748" s="16" t="s">
        <v>33521</v>
      </c>
      <c r="I3748" s="16" t="s">
        <v>21427</v>
      </c>
    </row>
    <row r="3749" spans="1:10">
      <c r="A3749" s="16" t="s">
        <v>4845</v>
      </c>
      <c r="B3749" s="52" t="s">
        <v>30863</v>
      </c>
      <c r="C3749" s="16" t="str">
        <f t="shared" si="58"/>
        <v>095 - 803</v>
      </c>
      <c r="D3749" s="52"/>
      <c r="E3749" s="52" t="s">
        <v>5719</v>
      </c>
      <c r="F3749" s="16"/>
      <c r="G3749" s="16" t="s">
        <v>29627</v>
      </c>
      <c r="H3749" s="16" t="s">
        <v>33521</v>
      </c>
      <c r="I3749" s="16" t="s">
        <v>4846</v>
      </c>
      <c r="J3749" s="16" t="s">
        <v>34487</v>
      </c>
    </row>
    <row r="3750" spans="1:10">
      <c r="A3750" s="16" t="s">
        <v>34520</v>
      </c>
      <c r="B3750" s="52" t="s">
        <v>22808</v>
      </c>
      <c r="C3750" s="16" t="str">
        <f t="shared" si="58"/>
        <v>017 - 070</v>
      </c>
      <c r="D3750" s="52" t="s">
        <v>34487</v>
      </c>
      <c r="E3750" s="52" t="s">
        <v>22538</v>
      </c>
      <c r="F3750" s="16" t="s">
        <v>27340</v>
      </c>
      <c r="G3750" s="16" t="s">
        <v>22537</v>
      </c>
      <c r="H3750" s="16" t="s">
        <v>32666</v>
      </c>
      <c r="I3750" s="16" t="s">
        <v>34521</v>
      </c>
    </row>
    <row r="3751" spans="1:10">
      <c r="A3751" s="16" t="s">
        <v>2716</v>
      </c>
      <c r="B3751" s="52" t="s">
        <v>13704</v>
      </c>
      <c r="C3751" s="16" t="str">
        <f t="shared" si="58"/>
        <v>013 - 875</v>
      </c>
      <c r="D3751" s="52"/>
      <c r="E3751" s="52" t="s">
        <v>26240</v>
      </c>
      <c r="F3751" s="16"/>
      <c r="G3751" s="16" t="s">
        <v>26239</v>
      </c>
      <c r="H3751" s="16" t="s">
        <v>32666</v>
      </c>
      <c r="I3751" s="16" t="s">
        <v>2717</v>
      </c>
      <c r="J3751" s="16" t="s">
        <v>34487</v>
      </c>
    </row>
    <row r="3752" spans="1:10">
      <c r="A3752" s="16" t="s">
        <v>3701</v>
      </c>
      <c r="B3752" s="52" t="s">
        <v>13705</v>
      </c>
      <c r="C3752" s="16" t="str">
        <f t="shared" si="58"/>
        <v>013 - 096</v>
      </c>
      <c r="D3752" s="52" t="s">
        <v>34487</v>
      </c>
      <c r="E3752" s="52" t="s">
        <v>26240</v>
      </c>
      <c r="F3752" s="16" t="s">
        <v>26238</v>
      </c>
      <c r="G3752" s="16" t="s">
        <v>26239</v>
      </c>
      <c r="H3752" s="16" t="s">
        <v>32666</v>
      </c>
      <c r="I3752" s="16" t="s">
        <v>10938</v>
      </c>
      <c r="J3752" s="16" t="s">
        <v>7990</v>
      </c>
    </row>
    <row r="3753" spans="1:10">
      <c r="A3753" s="16" t="s">
        <v>10936</v>
      </c>
      <c r="B3753" s="52" t="s">
        <v>11053</v>
      </c>
      <c r="C3753" s="16" t="str">
        <f t="shared" si="58"/>
        <v>097 - 035</v>
      </c>
      <c r="D3753" s="52" t="s">
        <v>34487</v>
      </c>
      <c r="E3753" s="52" t="s">
        <v>26245</v>
      </c>
      <c r="F3753" s="16" t="s">
        <v>10937</v>
      </c>
      <c r="G3753" s="16" t="s">
        <v>26244</v>
      </c>
      <c r="H3753" s="16" t="s">
        <v>32666</v>
      </c>
      <c r="I3753" s="16" t="s">
        <v>10938</v>
      </c>
    </row>
    <row r="3754" spans="1:10">
      <c r="A3754" s="16" t="s">
        <v>23786</v>
      </c>
      <c r="B3754" s="52" t="s">
        <v>16195</v>
      </c>
      <c r="C3754" s="16" t="str">
        <f t="shared" si="58"/>
        <v>013 - 876</v>
      </c>
      <c r="D3754" s="52"/>
      <c r="E3754" s="52" t="s">
        <v>26240</v>
      </c>
      <c r="F3754" s="16"/>
      <c r="G3754" s="16" t="s">
        <v>26239</v>
      </c>
      <c r="H3754" s="16" t="s">
        <v>32666</v>
      </c>
      <c r="I3754" s="16" t="s">
        <v>23787</v>
      </c>
      <c r="J3754" s="16" t="s">
        <v>34487</v>
      </c>
    </row>
    <row r="3755" spans="1:10">
      <c r="A3755" s="16" t="s">
        <v>21950</v>
      </c>
      <c r="B3755" s="52" t="s">
        <v>7751</v>
      </c>
      <c r="C3755" s="16" t="str">
        <f t="shared" si="58"/>
        <v>003 - 850</v>
      </c>
      <c r="D3755" s="52"/>
      <c r="E3755" s="52" t="s">
        <v>3328</v>
      </c>
      <c r="F3755" s="16"/>
      <c r="G3755" s="16" t="s">
        <v>10731</v>
      </c>
      <c r="H3755" s="16" t="s">
        <v>10732</v>
      </c>
      <c r="I3755" s="16" t="s">
        <v>21951</v>
      </c>
      <c r="J3755" s="16" t="s">
        <v>34487</v>
      </c>
    </row>
    <row r="3756" spans="1:10">
      <c r="A3756" s="16" t="s">
        <v>34915</v>
      </c>
      <c r="B3756" s="52" t="s">
        <v>31931</v>
      </c>
      <c r="C3756" s="16" t="str">
        <f t="shared" si="58"/>
        <v>016 - 827</v>
      </c>
      <c r="D3756" s="52"/>
      <c r="E3756" s="52" t="s">
        <v>10742</v>
      </c>
      <c r="F3756" s="16"/>
      <c r="G3756" s="16" t="s">
        <v>10741</v>
      </c>
      <c r="H3756" s="16" t="s">
        <v>32666</v>
      </c>
      <c r="I3756" s="16" t="s">
        <v>34916</v>
      </c>
      <c r="J3756" s="16" t="s">
        <v>34487</v>
      </c>
    </row>
    <row r="3757" spans="1:10">
      <c r="A3757" s="16" t="s">
        <v>11662</v>
      </c>
      <c r="B3757" s="52" t="s">
        <v>23974</v>
      </c>
      <c r="C3757" s="16" t="str">
        <f t="shared" si="58"/>
        <v>060 - 031</v>
      </c>
      <c r="D3757" s="52" t="s">
        <v>34487</v>
      </c>
      <c r="E3757" s="52" t="s">
        <v>10737</v>
      </c>
      <c r="F3757" s="16" t="s">
        <v>11663</v>
      </c>
      <c r="G3757" s="16" t="s">
        <v>10736</v>
      </c>
      <c r="H3757" s="16" t="s">
        <v>20396</v>
      </c>
      <c r="I3757" s="16" t="s">
        <v>11664</v>
      </c>
      <c r="J3757" s="16"/>
    </row>
    <row r="3758" spans="1:10">
      <c r="A3758" s="16" t="s">
        <v>36949</v>
      </c>
      <c r="B3758" s="52" t="s">
        <v>34969</v>
      </c>
      <c r="C3758" s="16" t="str">
        <f t="shared" si="58"/>
        <v>090 - 028</v>
      </c>
      <c r="D3758" s="52" t="s">
        <v>34487</v>
      </c>
      <c r="E3758" s="52" t="s">
        <v>33520</v>
      </c>
      <c r="F3758" s="16" t="s">
        <v>453</v>
      </c>
      <c r="G3758" s="16" t="s">
        <v>33519</v>
      </c>
      <c r="H3758" s="16" t="s">
        <v>33521</v>
      </c>
      <c r="I3758" s="16" t="s">
        <v>36950</v>
      </c>
    </row>
    <row r="3759" spans="1:10">
      <c r="A3759" s="16" t="s">
        <v>31440</v>
      </c>
      <c r="B3759" s="52" t="s">
        <v>12991</v>
      </c>
      <c r="C3759" s="16" t="str">
        <f t="shared" si="58"/>
        <v>028 - 037</v>
      </c>
      <c r="D3759" s="52" t="s">
        <v>36059</v>
      </c>
      <c r="E3759" s="52" t="s">
        <v>32659</v>
      </c>
      <c r="F3759" s="16" t="s">
        <v>31441</v>
      </c>
      <c r="G3759" s="16" t="s">
        <v>32658</v>
      </c>
      <c r="H3759" s="16" t="s">
        <v>32660</v>
      </c>
      <c r="I3759" s="16" t="s">
        <v>31442</v>
      </c>
      <c r="J3759" s="16"/>
    </row>
    <row r="3760" spans="1:10">
      <c r="A3760" s="16" t="s">
        <v>33203</v>
      </c>
      <c r="B3760" s="52" t="s">
        <v>9858</v>
      </c>
      <c r="C3760" s="16" t="str">
        <f t="shared" si="58"/>
        <v>091 - 022</v>
      </c>
      <c r="D3760" s="52" t="s">
        <v>34487</v>
      </c>
      <c r="E3760" s="52" t="s">
        <v>31546</v>
      </c>
      <c r="F3760" s="16" t="s">
        <v>23304</v>
      </c>
      <c r="G3760" s="16" t="s">
        <v>31545</v>
      </c>
      <c r="H3760" s="16" t="s">
        <v>33521</v>
      </c>
      <c r="I3760" s="16" t="s">
        <v>33204</v>
      </c>
      <c r="J3760" s="16"/>
    </row>
    <row r="3761" spans="1:10">
      <c r="A3761" s="16" t="s">
        <v>7983</v>
      </c>
      <c r="B3761" s="52" t="s">
        <v>27276</v>
      </c>
      <c r="C3761" s="16" t="str">
        <f t="shared" si="58"/>
        <v>I99 - 053</v>
      </c>
      <c r="D3761" s="52"/>
      <c r="E3761" s="52" t="s">
        <v>10726</v>
      </c>
      <c r="F3761" s="16"/>
      <c r="G3761" s="16" t="s">
        <v>10725</v>
      </c>
      <c r="H3761" s="16" t="s">
        <v>10727</v>
      </c>
      <c r="I3761" s="16" t="s">
        <v>7984</v>
      </c>
    </row>
    <row r="3762" spans="1:10">
      <c r="A3762" s="16" t="s">
        <v>26914</v>
      </c>
      <c r="B3762" s="52" t="s">
        <v>27277</v>
      </c>
      <c r="C3762" s="16" t="str">
        <f t="shared" si="58"/>
        <v>I99 - 334</v>
      </c>
      <c r="D3762" s="52"/>
      <c r="E3762" s="52" t="s">
        <v>10726</v>
      </c>
      <c r="F3762" s="16"/>
      <c r="G3762" s="16" t="s">
        <v>10725</v>
      </c>
      <c r="H3762" s="16" t="s">
        <v>10727</v>
      </c>
      <c r="I3762" s="16" t="s">
        <v>21267</v>
      </c>
      <c r="J3762" s="16" t="s">
        <v>7990</v>
      </c>
    </row>
    <row r="3763" spans="1:10">
      <c r="A3763" s="16" t="s">
        <v>36505</v>
      </c>
      <c r="B3763" s="52" t="s">
        <v>14755</v>
      </c>
      <c r="C3763" s="16" t="str">
        <f t="shared" si="58"/>
        <v>007 - 026</v>
      </c>
      <c r="D3763" s="52" t="s">
        <v>34487</v>
      </c>
      <c r="E3763" s="52" t="s">
        <v>14662</v>
      </c>
      <c r="F3763" s="16" t="s">
        <v>36506</v>
      </c>
      <c r="G3763" s="16" t="s">
        <v>14661</v>
      </c>
      <c r="H3763" s="16" t="s">
        <v>14663</v>
      </c>
      <c r="I3763" s="16" t="s">
        <v>36507</v>
      </c>
      <c r="J3763" s="16"/>
    </row>
    <row r="3764" spans="1:10">
      <c r="A3764" s="16" t="s">
        <v>2175</v>
      </c>
      <c r="B3764" s="52" t="s">
        <v>16196</v>
      </c>
      <c r="C3764" s="16" t="str">
        <f t="shared" si="58"/>
        <v>013 - 097</v>
      </c>
      <c r="D3764" s="52" t="s">
        <v>34487</v>
      </c>
      <c r="E3764" s="52" t="s">
        <v>26240</v>
      </c>
      <c r="F3764" s="16" t="s">
        <v>36343</v>
      </c>
      <c r="G3764" s="16" t="s">
        <v>26239</v>
      </c>
      <c r="H3764" s="16" t="s">
        <v>32666</v>
      </c>
      <c r="I3764" s="16" t="s">
        <v>14959</v>
      </c>
      <c r="J3764" s="16"/>
    </row>
    <row r="3765" spans="1:10">
      <c r="A3765" s="16" t="s">
        <v>18844</v>
      </c>
      <c r="B3765" s="52" t="s">
        <v>26183</v>
      </c>
      <c r="C3765" s="16" t="str">
        <f t="shared" si="58"/>
        <v>001 - 100</v>
      </c>
      <c r="D3765" s="52" t="s">
        <v>34487</v>
      </c>
      <c r="E3765" s="52" t="s">
        <v>37671</v>
      </c>
      <c r="F3765" s="16" t="s">
        <v>6454</v>
      </c>
      <c r="G3765" s="16" t="s">
        <v>37670</v>
      </c>
      <c r="H3765" s="16" t="s">
        <v>10732</v>
      </c>
      <c r="I3765" s="16" t="s">
        <v>18845</v>
      </c>
    </row>
    <row r="3766" spans="1:10">
      <c r="A3766" s="16" t="s">
        <v>34044</v>
      </c>
      <c r="B3766" s="52" t="s">
        <v>23019</v>
      </c>
      <c r="C3766" s="16" t="str">
        <f t="shared" si="58"/>
        <v>006 - 067</v>
      </c>
      <c r="D3766" s="52" t="s">
        <v>34487</v>
      </c>
      <c r="E3766" s="52" t="s">
        <v>26671</v>
      </c>
      <c r="F3766" s="16" t="s">
        <v>18688</v>
      </c>
      <c r="G3766" s="16" t="s">
        <v>26670</v>
      </c>
      <c r="H3766" s="16" t="s">
        <v>10732</v>
      </c>
      <c r="I3766" s="16" t="s">
        <v>34045</v>
      </c>
    </row>
    <row r="3767" spans="1:10">
      <c r="A3767" s="16" t="s">
        <v>23764</v>
      </c>
      <c r="B3767" s="52" t="s">
        <v>16197</v>
      </c>
      <c r="C3767" s="16" t="str">
        <f t="shared" si="58"/>
        <v>013 - 877</v>
      </c>
      <c r="D3767" s="52"/>
      <c r="E3767" s="52" t="s">
        <v>26240</v>
      </c>
      <c r="F3767" s="16"/>
      <c r="G3767" s="16" t="s">
        <v>26239</v>
      </c>
      <c r="H3767" s="16" t="s">
        <v>32666</v>
      </c>
      <c r="I3767" s="16" t="s">
        <v>11089</v>
      </c>
      <c r="J3767" s="16" t="s">
        <v>34487</v>
      </c>
    </row>
    <row r="3768" spans="1:10">
      <c r="A3768" s="16" t="s">
        <v>25695</v>
      </c>
      <c r="B3768" s="52" t="s">
        <v>26421</v>
      </c>
      <c r="C3768" s="16" t="str">
        <f t="shared" si="58"/>
        <v>046 - 012</v>
      </c>
      <c r="D3768" s="52" t="s">
        <v>34487</v>
      </c>
      <c r="E3768" s="52" t="s">
        <v>8862</v>
      </c>
      <c r="F3768" s="16" t="s">
        <v>31975</v>
      </c>
      <c r="G3768" s="16" t="s">
        <v>8861</v>
      </c>
      <c r="H3768" s="16" t="s">
        <v>30328</v>
      </c>
      <c r="I3768" s="16" t="s">
        <v>21102</v>
      </c>
      <c r="J3768" s="16"/>
    </row>
    <row r="3769" spans="1:10">
      <c r="A3769" s="16" t="s">
        <v>16371</v>
      </c>
      <c r="B3769" s="52" t="s">
        <v>35823</v>
      </c>
      <c r="C3769" s="16" t="str">
        <f t="shared" si="58"/>
        <v>035 - 021</v>
      </c>
      <c r="D3769" s="52" t="s">
        <v>36059</v>
      </c>
      <c r="E3769" s="52" t="s">
        <v>30432</v>
      </c>
      <c r="F3769" s="16" t="s">
        <v>16372</v>
      </c>
      <c r="G3769" s="16" t="s">
        <v>30431</v>
      </c>
      <c r="H3769" s="16" t="s">
        <v>35981</v>
      </c>
      <c r="I3769" s="16" t="s">
        <v>16373</v>
      </c>
      <c r="J3769" s="16"/>
    </row>
    <row r="3770" spans="1:10">
      <c r="A3770" s="16" t="s">
        <v>18817</v>
      </c>
      <c r="B3770" s="52" t="s">
        <v>7830</v>
      </c>
      <c r="C3770" s="16" t="str">
        <f t="shared" si="58"/>
        <v>012 - 849</v>
      </c>
      <c r="D3770" s="52"/>
      <c r="E3770" s="52" t="s">
        <v>18879</v>
      </c>
      <c r="F3770" s="16"/>
      <c r="G3770" s="16" t="s">
        <v>26253</v>
      </c>
      <c r="H3770" s="16" t="s">
        <v>32666</v>
      </c>
      <c r="I3770" s="16" t="s">
        <v>18818</v>
      </c>
      <c r="J3770" s="16" t="s">
        <v>34487</v>
      </c>
    </row>
    <row r="3771" spans="1:10">
      <c r="A3771" s="16" t="s">
        <v>1285</v>
      </c>
      <c r="B3771" s="52" t="s">
        <v>18668</v>
      </c>
      <c r="C3771" s="16" t="str">
        <f t="shared" si="58"/>
        <v>042 - 017</v>
      </c>
      <c r="D3771" s="52" t="s">
        <v>34487</v>
      </c>
      <c r="E3771" s="52" t="s">
        <v>1290</v>
      </c>
      <c r="F3771" s="16" t="s">
        <v>1286</v>
      </c>
      <c r="G3771" s="16" t="s">
        <v>33346</v>
      </c>
      <c r="H3771" s="16" t="s">
        <v>20397</v>
      </c>
      <c r="I3771" s="16" t="s">
        <v>1287</v>
      </c>
    </row>
    <row r="3772" spans="1:10">
      <c r="A3772" s="16" t="s">
        <v>26659</v>
      </c>
      <c r="B3772" s="52" t="s">
        <v>8681</v>
      </c>
      <c r="C3772" s="16" t="str">
        <f t="shared" si="58"/>
        <v>056 - 024</v>
      </c>
      <c r="D3772" s="52" t="s">
        <v>36059</v>
      </c>
      <c r="E3772" s="52" t="s">
        <v>29533</v>
      </c>
      <c r="F3772" s="16" t="s">
        <v>34300</v>
      </c>
      <c r="G3772" s="16" t="s">
        <v>29532</v>
      </c>
      <c r="H3772" s="16" t="s">
        <v>20396</v>
      </c>
      <c r="I3772" s="16" t="s">
        <v>30267</v>
      </c>
      <c r="J3772" s="16"/>
    </row>
    <row r="3773" spans="1:10">
      <c r="A3773" s="16" t="s">
        <v>28595</v>
      </c>
      <c r="B3773" s="52" t="s">
        <v>14678</v>
      </c>
      <c r="C3773" s="16" t="str">
        <f t="shared" si="58"/>
        <v>079 - 046</v>
      </c>
      <c r="D3773" s="52" t="s">
        <v>34487</v>
      </c>
      <c r="E3773" s="52" t="s">
        <v>4771</v>
      </c>
      <c r="F3773" s="16" t="s">
        <v>8913</v>
      </c>
      <c r="G3773" s="16" t="s">
        <v>4770</v>
      </c>
      <c r="H3773" s="16" t="s">
        <v>4772</v>
      </c>
      <c r="I3773" s="16" t="s">
        <v>16062</v>
      </c>
      <c r="J3773" s="16" t="s">
        <v>7990</v>
      </c>
    </row>
    <row r="3774" spans="1:10">
      <c r="A3774" s="16" t="s">
        <v>16060</v>
      </c>
      <c r="B3774" s="52" t="s">
        <v>37184</v>
      </c>
      <c r="C3774" s="16" t="str">
        <f t="shared" si="58"/>
        <v>102 - 010</v>
      </c>
      <c r="D3774" s="52" t="s">
        <v>34487</v>
      </c>
      <c r="E3774" s="52" t="s">
        <v>27777</v>
      </c>
      <c r="F3774" s="16" t="s">
        <v>16061</v>
      </c>
      <c r="G3774" s="16" t="s">
        <v>27776</v>
      </c>
      <c r="H3774" s="16" t="s">
        <v>4772</v>
      </c>
      <c r="I3774" s="16" t="s">
        <v>16062</v>
      </c>
    </row>
    <row r="3775" spans="1:10">
      <c r="A3775" s="16" t="s">
        <v>150</v>
      </c>
      <c r="B3775" s="52" t="s">
        <v>12650</v>
      </c>
      <c r="C3775" s="16" t="str">
        <f t="shared" si="58"/>
        <v>055 - 011</v>
      </c>
      <c r="D3775" s="52" t="s">
        <v>34487</v>
      </c>
      <c r="E3775" s="52" t="s">
        <v>1268</v>
      </c>
      <c r="F3775" s="16" t="s">
        <v>14819</v>
      </c>
      <c r="G3775" s="16" t="s">
        <v>1267</v>
      </c>
      <c r="H3775" s="16" t="s">
        <v>1269</v>
      </c>
      <c r="I3775" s="16" t="s">
        <v>3183</v>
      </c>
    </row>
    <row r="3776" spans="1:10">
      <c r="A3776" s="16" t="s">
        <v>31806</v>
      </c>
      <c r="B3776" s="52" t="s">
        <v>25111</v>
      </c>
      <c r="C3776" s="16" t="str">
        <f t="shared" si="58"/>
        <v>030 - 036</v>
      </c>
      <c r="D3776" s="52" t="s">
        <v>34487</v>
      </c>
      <c r="E3776" s="52" t="s">
        <v>35970</v>
      </c>
      <c r="F3776" s="16" t="s">
        <v>16555</v>
      </c>
      <c r="G3776" s="16" t="s">
        <v>35969</v>
      </c>
      <c r="H3776" s="16" t="s">
        <v>30334</v>
      </c>
      <c r="I3776" s="16" t="s">
        <v>31807</v>
      </c>
    </row>
    <row r="3777" spans="1:10">
      <c r="A3777" s="16" t="s">
        <v>25361</v>
      </c>
      <c r="B3777" s="52" t="s">
        <v>13377</v>
      </c>
      <c r="C3777" s="16" t="str">
        <f t="shared" si="58"/>
        <v>022 - 080</v>
      </c>
      <c r="D3777" s="52" t="s">
        <v>34487</v>
      </c>
      <c r="E3777" s="52" t="s">
        <v>4777</v>
      </c>
      <c r="F3777" s="16" t="s">
        <v>14106</v>
      </c>
      <c r="G3777" s="16" t="s">
        <v>4776</v>
      </c>
      <c r="H3777" s="16" t="s">
        <v>4778</v>
      </c>
      <c r="I3777" s="16" t="s">
        <v>25362</v>
      </c>
    </row>
    <row r="3778" spans="1:10">
      <c r="A3778" s="16" t="s">
        <v>28844</v>
      </c>
      <c r="B3778" s="52" t="s">
        <v>2610</v>
      </c>
      <c r="C3778" s="16" t="str">
        <f t="shared" si="58"/>
        <v>014 - 028</v>
      </c>
      <c r="D3778" s="52" t="s">
        <v>34487</v>
      </c>
      <c r="E3778" s="52" t="s">
        <v>31453</v>
      </c>
      <c r="F3778" s="16" t="s">
        <v>12196</v>
      </c>
      <c r="G3778" s="16" t="s">
        <v>31452</v>
      </c>
      <c r="H3778" s="16" t="s">
        <v>32666</v>
      </c>
      <c r="I3778" s="16" t="s">
        <v>28845</v>
      </c>
    </row>
    <row r="3779" spans="1:10">
      <c r="A3779" s="16" t="s">
        <v>34555</v>
      </c>
      <c r="B3779" s="52" t="s">
        <v>31362</v>
      </c>
      <c r="C3779" s="16" t="str">
        <f t="shared" si="58"/>
        <v>039 - 010</v>
      </c>
      <c r="D3779" s="52" t="s">
        <v>36059</v>
      </c>
      <c r="E3779" s="52" t="s">
        <v>35980</v>
      </c>
      <c r="F3779" s="16" t="s">
        <v>35215</v>
      </c>
      <c r="G3779" s="16" t="s">
        <v>35979</v>
      </c>
      <c r="H3779" s="16" t="s">
        <v>35981</v>
      </c>
      <c r="I3779" s="16" t="s">
        <v>35216</v>
      </c>
    </row>
    <row r="3780" spans="1:10">
      <c r="A3780" s="16" t="s">
        <v>31908</v>
      </c>
      <c r="B3780" s="52" t="s">
        <v>27278</v>
      </c>
      <c r="C3780" s="16" t="str">
        <f t="shared" ref="C3780:C3843" si="59">MID(A3780,1,3) &amp;" - " &amp;MID(A3780,4,3)</f>
        <v>I99 - 041</v>
      </c>
      <c r="D3780" s="52"/>
      <c r="E3780" s="52" t="s">
        <v>10726</v>
      </c>
      <c r="F3780" s="16"/>
      <c r="G3780" s="16" t="s">
        <v>10725</v>
      </c>
      <c r="H3780" s="16" t="s">
        <v>10727</v>
      </c>
      <c r="I3780" s="16" t="s">
        <v>31909</v>
      </c>
    </row>
    <row r="3781" spans="1:10">
      <c r="A3781" s="16" t="s">
        <v>22396</v>
      </c>
      <c r="B3781" s="52" t="s">
        <v>26728</v>
      </c>
      <c r="C3781" s="16" t="str">
        <f t="shared" si="59"/>
        <v>071 - 023</v>
      </c>
      <c r="D3781" s="52" t="s">
        <v>34487</v>
      </c>
      <c r="E3781" s="52" t="s">
        <v>13516</v>
      </c>
      <c r="F3781" s="16" t="s">
        <v>19132</v>
      </c>
      <c r="G3781" s="16" t="s">
        <v>13515</v>
      </c>
      <c r="H3781" s="16" t="s">
        <v>37422</v>
      </c>
      <c r="I3781" s="16" t="s">
        <v>23851</v>
      </c>
    </row>
    <row r="3782" spans="1:10">
      <c r="A3782" s="16" t="s">
        <v>24019</v>
      </c>
      <c r="B3782" s="52" t="s">
        <v>26184</v>
      </c>
      <c r="C3782" s="16" t="str">
        <f t="shared" si="59"/>
        <v>001 - 823</v>
      </c>
      <c r="D3782" s="52"/>
      <c r="E3782" s="52" t="s">
        <v>37671</v>
      </c>
      <c r="F3782" s="16"/>
      <c r="G3782" s="16" t="s">
        <v>37670</v>
      </c>
      <c r="H3782" s="16" t="s">
        <v>10732</v>
      </c>
      <c r="I3782" s="16" t="s">
        <v>24020</v>
      </c>
      <c r="J3782" s="16" t="s">
        <v>34487</v>
      </c>
    </row>
    <row r="3783" spans="1:10">
      <c r="A3783" s="16" t="s">
        <v>5797</v>
      </c>
      <c r="B3783" s="52" t="s">
        <v>25112</v>
      </c>
      <c r="C3783" s="16" t="str">
        <f t="shared" si="59"/>
        <v>030 - 037</v>
      </c>
      <c r="D3783" s="52" t="s">
        <v>36059</v>
      </c>
      <c r="E3783" s="52" t="s">
        <v>35970</v>
      </c>
      <c r="F3783" s="16" t="s">
        <v>26446</v>
      </c>
      <c r="G3783" s="16" t="s">
        <v>35969</v>
      </c>
      <c r="H3783" s="16" t="s">
        <v>30334</v>
      </c>
      <c r="I3783" s="16" t="s">
        <v>26447</v>
      </c>
      <c r="J3783" s="16"/>
    </row>
    <row r="3784" spans="1:10">
      <c r="A3784" s="16" t="s">
        <v>36034</v>
      </c>
      <c r="B3784" s="52" t="s">
        <v>16274</v>
      </c>
      <c r="C3784" s="16" t="str">
        <f t="shared" si="59"/>
        <v>013 - 098</v>
      </c>
      <c r="D3784" s="52" t="s">
        <v>34487</v>
      </c>
      <c r="E3784" s="52" t="s">
        <v>26240</v>
      </c>
      <c r="F3784" s="16" t="s">
        <v>36042</v>
      </c>
      <c r="G3784" s="16" t="s">
        <v>26239</v>
      </c>
      <c r="H3784" s="16" t="s">
        <v>32666</v>
      </c>
      <c r="I3784" s="16" t="s">
        <v>36035</v>
      </c>
    </row>
    <row r="3785" spans="1:10">
      <c r="A3785" s="16" t="s">
        <v>23607</v>
      </c>
      <c r="B3785" s="52" t="s">
        <v>35608</v>
      </c>
      <c r="C3785" s="16" t="str">
        <f t="shared" si="59"/>
        <v>073 - 005</v>
      </c>
      <c r="D3785" s="52" t="s">
        <v>36059</v>
      </c>
      <c r="E3785" s="52" t="s">
        <v>37421</v>
      </c>
      <c r="F3785" s="16" t="s">
        <v>37419</v>
      </c>
      <c r="G3785" s="16" t="s">
        <v>37420</v>
      </c>
      <c r="H3785" s="16" t="s">
        <v>37422</v>
      </c>
      <c r="I3785" s="16" t="s">
        <v>23608</v>
      </c>
      <c r="J3785" s="16"/>
    </row>
    <row r="3786" spans="1:10">
      <c r="A3786" s="16" t="s">
        <v>30416</v>
      </c>
      <c r="B3786" s="52" t="s">
        <v>17723</v>
      </c>
      <c r="C3786" s="16" t="str">
        <f t="shared" si="59"/>
        <v>066 - 042</v>
      </c>
      <c r="D3786" s="52" t="s">
        <v>34487</v>
      </c>
      <c r="E3786" s="52" t="s">
        <v>3383</v>
      </c>
      <c r="F3786" s="16" t="s">
        <v>3381</v>
      </c>
      <c r="G3786" s="16" t="s">
        <v>3382</v>
      </c>
      <c r="H3786" s="16" t="s">
        <v>15395</v>
      </c>
      <c r="I3786" s="16" t="s">
        <v>25242</v>
      </c>
    </row>
    <row r="3787" spans="1:10">
      <c r="A3787" s="16" t="s">
        <v>25437</v>
      </c>
      <c r="B3787" s="52" t="s">
        <v>36737</v>
      </c>
      <c r="C3787" s="16" t="str">
        <f t="shared" si="59"/>
        <v>078 - 051</v>
      </c>
      <c r="D3787" s="52" t="s">
        <v>34487</v>
      </c>
      <c r="E3787" s="52" t="s">
        <v>1697</v>
      </c>
      <c r="F3787" s="16" t="s">
        <v>25438</v>
      </c>
      <c r="G3787" s="16" t="s">
        <v>1696</v>
      </c>
      <c r="H3787" s="16" t="s">
        <v>4772</v>
      </c>
      <c r="I3787" s="16" t="s">
        <v>25439</v>
      </c>
    </row>
    <row r="3788" spans="1:10">
      <c r="A3788" s="16" t="s">
        <v>21525</v>
      </c>
      <c r="B3788" s="52" t="s">
        <v>7831</v>
      </c>
      <c r="C3788" s="16" t="str">
        <f t="shared" si="59"/>
        <v>012 - 067</v>
      </c>
      <c r="D3788" s="52" t="s">
        <v>36059</v>
      </c>
      <c r="E3788" s="52" t="s">
        <v>18879</v>
      </c>
      <c r="F3788" s="16" t="s">
        <v>21526</v>
      </c>
      <c r="G3788" s="16" t="s">
        <v>26253</v>
      </c>
      <c r="H3788" s="16" t="s">
        <v>32666</v>
      </c>
      <c r="I3788" s="16" t="s">
        <v>21527</v>
      </c>
      <c r="J3788" s="16"/>
    </row>
    <row r="3789" spans="1:10">
      <c r="A3789" s="16" t="s">
        <v>12697</v>
      </c>
      <c r="B3789" s="52" t="s">
        <v>35210</v>
      </c>
      <c r="C3789" s="16" t="str">
        <f t="shared" si="59"/>
        <v>015 - 871</v>
      </c>
      <c r="D3789" s="52"/>
      <c r="E3789" s="52" t="s">
        <v>32665</v>
      </c>
      <c r="F3789" s="16"/>
      <c r="G3789" s="16" t="s">
        <v>32664</v>
      </c>
      <c r="H3789" s="16" t="s">
        <v>32666</v>
      </c>
      <c r="I3789" s="16" t="s">
        <v>12698</v>
      </c>
      <c r="J3789" s="16" t="s">
        <v>34487</v>
      </c>
    </row>
    <row r="3790" spans="1:10">
      <c r="A3790" s="16" t="s">
        <v>33119</v>
      </c>
      <c r="B3790" s="52" t="s">
        <v>9380</v>
      </c>
      <c r="C3790" s="16" t="str">
        <f t="shared" si="59"/>
        <v>022 - 081</v>
      </c>
      <c r="D3790" s="52" t="s">
        <v>34487</v>
      </c>
      <c r="E3790" s="52" t="s">
        <v>4777</v>
      </c>
      <c r="F3790" s="16" t="s">
        <v>14106</v>
      </c>
      <c r="G3790" s="16" t="s">
        <v>4776</v>
      </c>
      <c r="H3790" s="16" t="s">
        <v>4778</v>
      </c>
      <c r="I3790" s="16" t="s">
        <v>33120</v>
      </c>
    </row>
    <row r="3791" spans="1:10">
      <c r="A3791" s="16" t="s">
        <v>21536</v>
      </c>
      <c r="B3791" s="52" t="s">
        <v>6550</v>
      </c>
      <c r="C3791" s="16" t="str">
        <f t="shared" si="59"/>
        <v>062 - 029</v>
      </c>
      <c r="D3791" s="52" t="s">
        <v>34487</v>
      </c>
      <c r="E3791" s="52" t="s">
        <v>1277</v>
      </c>
      <c r="F3791" s="16" t="s">
        <v>390</v>
      </c>
      <c r="G3791" s="16" t="s">
        <v>1276</v>
      </c>
      <c r="H3791" s="16" t="s">
        <v>30282</v>
      </c>
      <c r="I3791" s="16" t="s">
        <v>21537</v>
      </c>
    </row>
    <row r="3792" spans="1:10">
      <c r="A3792" s="16" t="s">
        <v>35047</v>
      </c>
      <c r="B3792" s="52" t="s">
        <v>23371</v>
      </c>
      <c r="C3792" s="16" t="str">
        <f t="shared" si="59"/>
        <v>025 - 019</v>
      </c>
      <c r="D3792" s="52" t="s">
        <v>34487</v>
      </c>
      <c r="E3792" s="52" t="s">
        <v>36071</v>
      </c>
      <c r="F3792" s="16" t="s">
        <v>16055</v>
      </c>
      <c r="G3792" s="16" t="s">
        <v>36070</v>
      </c>
      <c r="H3792" s="16" t="s">
        <v>32660</v>
      </c>
      <c r="I3792" s="16" t="s">
        <v>11174</v>
      </c>
    </row>
    <row r="3793" spans="1:10">
      <c r="A3793" s="16" t="s">
        <v>26919</v>
      </c>
      <c r="B3793" s="52" t="s">
        <v>7096</v>
      </c>
      <c r="C3793" s="16" t="str">
        <f t="shared" si="59"/>
        <v>061 - 101</v>
      </c>
      <c r="D3793" s="52" t="s">
        <v>36059</v>
      </c>
      <c r="E3793" s="52" t="s">
        <v>26249</v>
      </c>
      <c r="F3793" s="16" t="s">
        <v>11281</v>
      </c>
      <c r="G3793" s="16" t="s">
        <v>26248</v>
      </c>
      <c r="H3793" s="16" t="s">
        <v>30282</v>
      </c>
      <c r="I3793" s="16" t="s">
        <v>26920</v>
      </c>
      <c r="J3793" s="16"/>
    </row>
    <row r="3794" spans="1:10">
      <c r="A3794" s="16" t="s">
        <v>34869</v>
      </c>
      <c r="B3794" s="52" t="s">
        <v>36738</v>
      </c>
      <c r="C3794" s="16" t="str">
        <f t="shared" si="59"/>
        <v>078 - 052</v>
      </c>
      <c r="D3794" s="52" t="s">
        <v>34487</v>
      </c>
      <c r="E3794" s="52" t="s">
        <v>1697</v>
      </c>
      <c r="F3794" s="16" t="s">
        <v>32888</v>
      </c>
      <c r="G3794" s="16" t="s">
        <v>1696</v>
      </c>
      <c r="H3794" s="16" t="s">
        <v>4772</v>
      </c>
      <c r="I3794" s="16" t="s">
        <v>34903</v>
      </c>
      <c r="J3794" s="16"/>
    </row>
    <row r="3795" spans="1:10">
      <c r="A3795" s="16" t="s">
        <v>28336</v>
      </c>
      <c r="B3795" s="52" t="s">
        <v>23640</v>
      </c>
      <c r="C3795" s="16" t="str">
        <f t="shared" si="59"/>
        <v>042 - 018</v>
      </c>
      <c r="D3795" s="52" t="s">
        <v>36059</v>
      </c>
      <c r="E3795" s="52" t="s">
        <v>1290</v>
      </c>
      <c r="F3795" s="16" t="s">
        <v>28337</v>
      </c>
      <c r="G3795" s="16" t="s">
        <v>33346</v>
      </c>
      <c r="H3795" s="16" t="s">
        <v>20397</v>
      </c>
      <c r="I3795" s="16" t="s">
        <v>28338</v>
      </c>
    </row>
    <row r="3796" spans="1:10">
      <c r="A3796" s="16" t="s">
        <v>23180</v>
      </c>
      <c r="B3796" s="52" t="s">
        <v>2532</v>
      </c>
      <c r="C3796" s="16" t="str">
        <f t="shared" si="59"/>
        <v>083 - 019</v>
      </c>
      <c r="D3796" s="52" t="s">
        <v>36059</v>
      </c>
      <c r="E3796" s="52" t="s">
        <v>21246</v>
      </c>
      <c r="F3796" s="16" t="s">
        <v>37658</v>
      </c>
      <c r="G3796" s="16" t="s">
        <v>21245</v>
      </c>
      <c r="H3796" s="16" t="s">
        <v>29917</v>
      </c>
      <c r="I3796" s="16" t="s">
        <v>34950</v>
      </c>
      <c r="J3796" s="16"/>
    </row>
    <row r="3797" spans="1:10">
      <c r="A3797" s="16" t="s">
        <v>16997</v>
      </c>
      <c r="B3797" s="52" t="s">
        <v>8682</v>
      </c>
      <c r="C3797" s="16" t="str">
        <f t="shared" si="59"/>
        <v>056 - 025</v>
      </c>
      <c r="D3797" s="52" t="s">
        <v>36059</v>
      </c>
      <c r="E3797" s="52" t="s">
        <v>29533</v>
      </c>
      <c r="F3797" s="16" t="s">
        <v>31644</v>
      </c>
      <c r="G3797" s="16" t="s">
        <v>29532</v>
      </c>
      <c r="H3797" s="16" t="s">
        <v>20396</v>
      </c>
      <c r="I3797" s="16" t="s">
        <v>16998</v>
      </c>
    </row>
    <row r="3798" spans="1:10">
      <c r="A3798" s="16" t="s">
        <v>10070</v>
      </c>
      <c r="B3798" s="52" t="s">
        <v>14679</v>
      </c>
      <c r="C3798" s="16" t="str">
        <f t="shared" si="59"/>
        <v>079 - 047</v>
      </c>
      <c r="D3798" s="52" t="s">
        <v>34487</v>
      </c>
      <c r="E3798" s="52" t="s">
        <v>4771</v>
      </c>
      <c r="F3798" s="16" t="s">
        <v>10071</v>
      </c>
      <c r="G3798" s="16" t="s">
        <v>4770</v>
      </c>
      <c r="H3798" s="16" t="s">
        <v>4772</v>
      </c>
      <c r="I3798" s="16" t="s">
        <v>10072</v>
      </c>
      <c r="J3798" s="16"/>
    </row>
    <row r="3799" spans="1:10">
      <c r="A3799" s="16" t="s">
        <v>23081</v>
      </c>
      <c r="B3799" s="52" t="s">
        <v>30171</v>
      </c>
      <c r="C3799" s="16" t="str">
        <f t="shared" si="59"/>
        <v>044 - 018</v>
      </c>
      <c r="D3799" s="52" t="s">
        <v>36059</v>
      </c>
      <c r="E3799" s="52" t="s">
        <v>27373</v>
      </c>
      <c r="F3799" s="16" t="s">
        <v>1547</v>
      </c>
      <c r="G3799" s="16" t="s">
        <v>27372</v>
      </c>
      <c r="H3799" s="16" t="s">
        <v>20397</v>
      </c>
      <c r="I3799" s="16" t="s">
        <v>1548</v>
      </c>
    </row>
    <row r="3800" spans="1:10">
      <c r="A3800" s="16" t="s">
        <v>991</v>
      </c>
      <c r="B3800" s="52" t="s">
        <v>9381</v>
      </c>
      <c r="C3800" s="16" t="str">
        <f t="shared" si="59"/>
        <v>022 - 840</v>
      </c>
      <c r="D3800" s="52"/>
      <c r="E3800" s="52" t="s">
        <v>4777</v>
      </c>
      <c r="F3800" s="16"/>
      <c r="G3800" s="16" t="s">
        <v>4776</v>
      </c>
      <c r="H3800" s="16" t="s">
        <v>4778</v>
      </c>
      <c r="I3800" s="16" t="s">
        <v>992</v>
      </c>
      <c r="J3800" s="16" t="s">
        <v>34487</v>
      </c>
    </row>
    <row r="3801" spans="1:10">
      <c r="A3801" s="16" t="s">
        <v>13554</v>
      </c>
      <c r="B3801" s="52" t="s">
        <v>7861</v>
      </c>
      <c r="C3801" s="16" t="str">
        <f t="shared" si="59"/>
        <v>069 - 801</v>
      </c>
      <c r="D3801" s="52"/>
      <c r="E3801" s="52" t="s">
        <v>36727</v>
      </c>
      <c r="F3801" s="16"/>
      <c r="G3801" s="16" t="s">
        <v>36726</v>
      </c>
      <c r="H3801" s="16" t="s">
        <v>15395</v>
      </c>
      <c r="I3801" s="16" t="s">
        <v>4026</v>
      </c>
      <c r="J3801" s="16" t="s">
        <v>34487</v>
      </c>
    </row>
    <row r="3802" spans="1:10">
      <c r="A3802" s="16" t="s">
        <v>29162</v>
      </c>
      <c r="B3802" s="52" t="s">
        <v>7862</v>
      </c>
      <c r="C3802" s="16" t="str">
        <f t="shared" si="59"/>
        <v>069 - 104</v>
      </c>
      <c r="D3802" s="52" t="s">
        <v>34487</v>
      </c>
      <c r="E3802" s="52" t="s">
        <v>36727</v>
      </c>
      <c r="F3802" s="16" t="s">
        <v>3090</v>
      </c>
      <c r="G3802" s="16" t="s">
        <v>36726</v>
      </c>
      <c r="H3802" s="16" t="s">
        <v>15395</v>
      </c>
      <c r="I3802" s="16" t="s">
        <v>4025</v>
      </c>
    </row>
    <row r="3803" spans="1:10">
      <c r="A3803" s="16" t="s">
        <v>11390</v>
      </c>
      <c r="B3803" s="52" t="s">
        <v>7752</v>
      </c>
      <c r="C3803" s="16" t="str">
        <f t="shared" si="59"/>
        <v>003 - 064</v>
      </c>
      <c r="D3803" s="52" t="s">
        <v>34487</v>
      </c>
      <c r="E3803" s="52" t="s">
        <v>3328</v>
      </c>
      <c r="F3803" s="16" t="s">
        <v>14613</v>
      </c>
      <c r="G3803" s="16" t="s">
        <v>10731</v>
      </c>
      <c r="H3803" s="16" t="s">
        <v>10732</v>
      </c>
      <c r="I3803" s="16" t="s">
        <v>25311</v>
      </c>
      <c r="J3803" s="16" t="s">
        <v>7990</v>
      </c>
    </row>
    <row r="3804" spans="1:10">
      <c r="A3804" s="16" t="s">
        <v>25310</v>
      </c>
      <c r="B3804" s="52" t="s">
        <v>9348</v>
      </c>
      <c r="C3804" s="16" t="str">
        <f t="shared" si="59"/>
        <v>103 - 030</v>
      </c>
      <c r="D3804" s="52" t="s">
        <v>34487</v>
      </c>
      <c r="E3804" s="52" t="s">
        <v>14668</v>
      </c>
      <c r="F3804" s="16" t="s">
        <v>32502</v>
      </c>
      <c r="G3804" s="16" t="s">
        <v>14667</v>
      </c>
      <c r="H3804" s="16" t="s">
        <v>10732</v>
      </c>
      <c r="I3804" s="16" t="s">
        <v>25311</v>
      </c>
      <c r="J3804" s="16"/>
    </row>
    <row r="3805" spans="1:10">
      <c r="A3805" s="16" t="s">
        <v>20231</v>
      </c>
      <c r="B3805" s="52" t="s">
        <v>21117</v>
      </c>
      <c r="C3805" s="16" t="str">
        <f t="shared" si="59"/>
        <v>013 - 099</v>
      </c>
      <c r="D3805" s="52" t="s">
        <v>36059</v>
      </c>
      <c r="E3805" s="52" t="s">
        <v>26240</v>
      </c>
      <c r="F3805" s="16" t="s">
        <v>36042</v>
      </c>
      <c r="G3805" s="16" t="s">
        <v>26239</v>
      </c>
      <c r="H3805" s="16" t="s">
        <v>32666</v>
      </c>
      <c r="I3805" s="16" t="s">
        <v>20232</v>
      </c>
    </row>
    <row r="3806" spans="1:10">
      <c r="A3806" s="16" t="s">
        <v>23470</v>
      </c>
      <c r="B3806" s="52" t="s">
        <v>21181</v>
      </c>
      <c r="C3806" s="16" t="str">
        <f t="shared" si="59"/>
        <v>060 - 032</v>
      </c>
      <c r="D3806" s="52" t="s">
        <v>34487</v>
      </c>
      <c r="E3806" s="52" t="s">
        <v>10737</v>
      </c>
      <c r="F3806" s="16" t="s">
        <v>4809</v>
      </c>
      <c r="G3806" s="16" t="s">
        <v>10736</v>
      </c>
      <c r="H3806" s="16" t="s">
        <v>20396</v>
      </c>
      <c r="I3806" s="16" t="s">
        <v>23471</v>
      </c>
      <c r="J3806" s="16"/>
    </row>
    <row r="3807" spans="1:10">
      <c r="A3807" s="16" t="s">
        <v>25312</v>
      </c>
      <c r="B3807" s="52" t="s">
        <v>14479</v>
      </c>
      <c r="C3807" s="16" t="str">
        <f t="shared" si="59"/>
        <v>021 - 030</v>
      </c>
      <c r="D3807" s="52" t="s">
        <v>34487</v>
      </c>
      <c r="E3807" s="52" t="s">
        <v>14657</v>
      </c>
      <c r="F3807" s="16" t="s">
        <v>24370</v>
      </c>
      <c r="G3807" s="16" t="s">
        <v>14656</v>
      </c>
      <c r="H3807" s="16" t="s">
        <v>4778</v>
      </c>
      <c r="I3807" s="16" t="s">
        <v>25313</v>
      </c>
    </row>
    <row r="3808" spans="1:10">
      <c r="A3808" s="16" t="s">
        <v>34941</v>
      </c>
      <c r="B3808" s="52" t="s">
        <v>2952</v>
      </c>
      <c r="C3808" s="16" t="str">
        <f t="shared" si="59"/>
        <v>032 - 810</v>
      </c>
      <c r="D3808" s="52"/>
      <c r="E3808" s="52" t="s">
        <v>30333</v>
      </c>
      <c r="F3808" s="16"/>
      <c r="G3808" s="16" t="s">
        <v>30332</v>
      </c>
      <c r="H3808" s="16" t="s">
        <v>30334</v>
      </c>
      <c r="I3808" s="16" t="s">
        <v>32418</v>
      </c>
      <c r="J3808" s="16" t="s">
        <v>34487</v>
      </c>
    </row>
    <row r="3809" spans="1:14">
      <c r="A3809" s="16" t="s">
        <v>14640</v>
      </c>
      <c r="B3809" s="52" t="s">
        <v>15370</v>
      </c>
      <c r="C3809" s="16" t="str">
        <f t="shared" si="59"/>
        <v>036 - 011</v>
      </c>
      <c r="D3809" s="52" t="s">
        <v>34487</v>
      </c>
      <c r="E3809" s="52" t="s">
        <v>37427</v>
      </c>
      <c r="F3809" s="16" t="s">
        <v>14641</v>
      </c>
      <c r="G3809" s="16" t="s">
        <v>37426</v>
      </c>
      <c r="H3809" s="16" t="s">
        <v>35981</v>
      </c>
      <c r="I3809" s="16" t="s">
        <v>14642</v>
      </c>
    </row>
    <row r="3810" spans="1:14">
      <c r="A3810" s="16" t="s">
        <v>20494</v>
      </c>
      <c r="B3810" s="52" t="s">
        <v>37284</v>
      </c>
      <c r="C3810" s="16" t="str">
        <f t="shared" si="59"/>
        <v>093 - 020</v>
      </c>
      <c r="D3810" s="52" t="s">
        <v>34487</v>
      </c>
      <c r="E3810" s="52" t="s">
        <v>14112</v>
      </c>
      <c r="F3810" s="16" t="s">
        <v>16314</v>
      </c>
      <c r="G3810" s="16" t="s">
        <v>14111</v>
      </c>
      <c r="H3810" s="16" t="s">
        <v>30334</v>
      </c>
      <c r="I3810" s="16" t="s">
        <v>20565</v>
      </c>
    </row>
    <row r="3811" spans="1:14">
      <c r="A3811" s="16" t="s">
        <v>8243</v>
      </c>
      <c r="B3811" s="52" t="s">
        <v>17830</v>
      </c>
      <c r="C3811" s="16" t="str">
        <f t="shared" si="59"/>
        <v>041 - 013</v>
      </c>
      <c r="D3811" s="52" t="s">
        <v>36059</v>
      </c>
      <c r="E3811" s="52" t="s">
        <v>31873</v>
      </c>
      <c r="F3811" s="16" t="s">
        <v>8244</v>
      </c>
      <c r="G3811" s="16" t="s">
        <v>31872</v>
      </c>
      <c r="H3811" s="16" t="s">
        <v>20397</v>
      </c>
      <c r="I3811" s="16" t="s">
        <v>8245</v>
      </c>
      <c r="J3811" s="16"/>
    </row>
    <row r="3812" spans="1:14">
      <c r="A3812" s="16" t="s">
        <v>34736</v>
      </c>
      <c r="B3812" s="52" t="s">
        <v>31760</v>
      </c>
      <c r="C3812" s="16" t="str">
        <f t="shared" si="59"/>
        <v>067 - 024</v>
      </c>
      <c r="D3812" s="52" t="s">
        <v>34487</v>
      </c>
      <c r="E3812" s="52" t="s">
        <v>34404</v>
      </c>
      <c r="F3812" s="16" t="s">
        <v>23210</v>
      </c>
      <c r="G3812" s="16" t="s">
        <v>34403</v>
      </c>
      <c r="H3812" s="16" t="s">
        <v>15395</v>
      </c>
      <c r="I3812" s="16" t="s">
        <v>23134</v>
      </c>
      <c r="J3812" s="16"/>
      <c r="N3812" t="s">
        <v>30550</v>
      </c>
    </row>
    <row r="3813" spans="1:14">
      <c r="A3813" s="16" t="s">
        <v>7892</v>
      </c>
      <c r="B3813" s="52" t="s">
        <v>7863</v>
      </c>
      <c r="C3813" s="16" t="str">
        <f t="shared" si="59"/>
        <v>069 - 030</v>
      </c>
      <c r="D3813" s="52" t="s">
        <v>36059</v>
      </c>
      <c r="E3813" s="52" t="s">
        <v>36727</v>
      </c>
      <c r="F3813" s="16" t="s">
        <v>24768</v>
      </c>
      <c r="G3813" s="16" t="s">
        <v>36726</v>
      </c>
      <c r="H3813" s="16" t="s">
        <v>15395</v>
      </c>
      <c r="I3813" s="16" t="s">
        <v>13632</v>
      </c>
      <c r="J3813" s="16"/>
    </row>
    <row r="3814" spans="1:14">
      <c r="A3814" s="16" t="s">
        <v>19704</v>
      </c>
      <c r="B3814" s="52" t="s">
        <v>14043</v>
      </c>
      <c r="C3814" s="16" t="str">
        <f t="shared" si="59"/>
        <v>016 - 096</v>
      </c>
      <c r="D3814" s="52" t="s">
        <v>36059</v>
      </c>
      <c r="E3814" s="52" t="s">
        <v>10742</v>
      </c>
      <c r="F3814" s="16" t="s">
        <v>19695</v>
      </c>
      <c r="G3814" s="16" t="s">
        <v>10741</v>
      </c>
      <c r="H3814" s="16" t="s">
        <v>32666</v>
      </c>
      <c r="I3814" s="16" t="s">
        <v>19696</v>
      </c>
    </row>
    <row r="3815" spans="1:14">
      <c r="A3815" s="16" t="s">
        <v>27456</v>
      </c>
      <c r="B3815" s="52" t="s">
        <v>9570</v>
      </c>
      <c r="C3815" s="16" t="str">
        <f t="shared" si="59"/>
        <v>057 - 027</v>
      </c>
      <c r="D3815" s="52" t="s">
        <v>36059</v>
      </c>
      <c r="E3815" s="52" t="s">
        <v>18919</v>
      </c>
      <c r="F3815" s="16" t="s">
        <v>27457</v>
      </c>
      <c r="G3815" s="16" t="s">
        <v>18918</v>
      </c>
      <c r="H3815" s="16" t="s">
        <v>20396</v>
      </c>
      <c r="I3815" s="16" t="s">
        <v>27458</v>
      </c>
      <c r="J3815" s="16"/>
    </row>
    <row r="3816" spans="1:14">
      <c r="A3816" s="16" t="s">
        <v>1239</v>
      </c>
      <c r="B3816" s="52" t="s">
        <v>7753</v>
      </c>
      <c r="C3816" s="16" t="str">
        <f t="shared" si="59"/>
        <v>003 - 065</v>
      </c>
      <c r="D3816" s="52" t="s">
        <v>36059</v>
      </c>
      <c r="E3816" s="52" t="s">
        <v>3328</v>
      </c>
      <c r="F3816" s="16" t="s">
        <v>1240</v>
      </c>
      <c r="G3816" s="16" t="s">
        <v>10731</v>
      </c>
      <c r="H3816" s="16" t="s">
        <v>10732</v>
      </c>
      <c r="I3816" s="16" t="s">
        <v>11604</v>
      </c>
    </row>
    <row r="3817" spans="1:14">
      <c r="A3817" s="16" t="s">
        <v>28197</v>
      </c>
      <c r="B3817" s="52" t="s">
        <v>14044</v>
      </c>
      <c r="C3817" s="16" t="str">
        <f t="shared" si="59"/>
        <v>016 - 097</v>
      </c>
      <c r="D3817" s="52" t="s">
        <v>36059</v>
      </c>
      <c r="E3817" s="52" t="s">
        <v>10742</v>
      </c>
      <c r="F3817" s="16" t="s">
        <v>28198</v>
      </c>
      <c r="G3817" s="16" t="s">
        <v>10741</v>
      </c>
      <c r="H3817" s="16" t="s">
        <v>32666</v>
      </c>
      <c r="I3817" s="16" t="s">
        <v>28199</v>
      </c>
      <c r="J3817" s="16"/>
    </row>
    <row r="3818" spans="1:14">
      <c r="A3818" s="16" t="s">
        <v>7893</v>
      </c>
      <c r="B3818" s="52" t="s">
        <v>18404</v>
      </c>
      <c r="C3818" s="16" t="str">
        <f t="shared" si="59"/>
        <v>069 - 031</v>
      </c>
      <c r="D3818" s="52" t="s">
        <v>34487</v>
      </c>
      <c r="E3818" s="52" t="s">
        <v>36727</v>
      </c>
      <c r="F3818" s="16" t="s">
        <v>13633</v>
      </c>
      <c r="G3818" s="16" t="s">
        <v>36726</v>
      </c>
      <c r="H3818" s="16" t="s">
        <v>15395</v>
      </c>
      <c r="I3818" s="16" t="s">
        <v>13634</v>
      </c>
    </row>
    <row r="3819" spans="1:14">
      <c r="A3819" s="16" t="s">
        <v>23235</v>
      </c>
      <c r="B3819" s="52" t="s">
        <v>11163</v>
      </c>
      <c r="C3819" s="16" t="str">
        <f t="shared" si="59"/>
        <v>024 - 040</v>
      </c>
      <c r="D3819" s="52" t="s">
        <v>34487</v>
      </c>
      <c r="E3819" s="52" t="s">
        <v>26794</v>
      </c>
      <c r="F3819" s="16" t="s">
        <v>6605</v>
      </c>
      <c r="G3819" s="16" t="s">
        <v>26793</v>
      </c>
      <c r="H3819" s="16" t="s">
        <v>32660</v>
      </c>
      <c r="I3819" s="16" t="s">
        <v>23236</v>
      </c>
      <c r="J3819" s="16"/>
    </row>
    <row r="3820" spans="1:14">
      <c r="A3820" s="16" t="s">
        <v>13026</v>
      </c>
      <c r="B3820" s="52" t="s">
        <v>15865</v>
      </c>
      <c r="C3820" s="16" t="str">
        <f t="shared" si="59"/>
        <v>076 - 031</v>
      </c>
      <c r="D3820" s="52" t="s">
        <v>34487</v>
      </c>
      <c r="E3820" s="52" t="s">
        <v>13510</v>
      </c>
      <c r="F3820" s="16" t="s">
        <v>17638</v>
      </c>
      <c r="G3820" s="16" t="s">
        <v>13509</v>
      </c>
      <c r="H3820" s="16" t="s">
        <v>13511</v>
      </c>
      <c r="I3820" s="16" t="s">
        <v>13027</v>
      </c>
      <c r="J3820" s="16"/>
    </row>
    <row r="3821" spans="1:14">
      <c r="A3821" s="16" t="s">
        <v>9125</v>
      </c>
      <c r="B3821" s="52" t="s">
        <v>25425</v>
      </c>
      <c r="C3821" s="16" t="str">
        <f t="shared" si="59"/>
        <v>004 - 086</v>
      </c>
      <c r="D3821" s="52" t="s">
        <v>36059</v>
      </c>
      <c r="E3821" s="52" t="s">
        <v>10758</v>
      </c>
      <c r="F3821" s="16" t="s">
        <v>27830</v>
      </c>
      <c r="G3821" s="16" t="s">
        <v>10757</v>
      </c>
      <c r="H3821" s="16" t="s">
        <v>10732</v>
      </c>
      <c r="I3821" s="16" t="s">
        <v>32842</v>
      </c>
    </row>
    <row r="3822" spans="1:14">
      <c r="A3822" s="16" t="s">
        <v>21952</v>
      </c>
      <c r="B3822" s="52" t="s">
        <v>36528</v>
      </c>
      <c r="C3822" s="16" t="str">
        <f t="shared" si="59"/>
        <v>019 - 850</v>
      </c>
      <c r="D3822" s="52"/>
      <c r="E3822" s="52" t="s">
        <v>23092</v>
      </c>
      <c r="F3822" s="16"/>
      <c r="G3822" s="16" t="s">
        <v>23091</v>
      </c>
      <c r="H3822" s="16" t="s">
        <v>32666</v>
      </c>
      <c r="I3822" s="16" t="s">
        <v>21953</v>
      </c>
      <c r="J3822" s="16" t="s">
        <v>34487</v>
      </c>
    </row>
    <row r="3823" spans="1:14">
      <c r="A3823" s="16" t="s">
        <v>35049</v>
      </c>
      <c r="B3823" s="52" t="s">
        <v>18527</v>
      </c>
      <c r="C3823" s="16" t="str">
        <f t="shared" si="59"/>
        <v>068 - 019</v>
      </c>
      <c r="D3823" s="52" t="s">
        <v>34487</v>
      </c>
      <c r="E3823" s="52" t="s">
        <v>34259</v>
      </c>
      <c r="F3823" s="16" t="s">
        <v>1587</v>
      </c>
      <c r="G3823" s="16" t="s">
        <v>21099</v>
      </c>
      <c r="H3823" s="16" t="s">
        <v>15395</v>
      </c>
      <c r="I3823" s="16" t="s">
        <v>31307</v>
      </c>
    </row>
    <row r="3824" spans="1:14">
      <c r="A3824" s="16" t="s">
        <v>11175</v>
      </c>
      <c r="B3824" s="52" t="s">
        <v>33838</v>
      </c>
      <c r="C3824" s="16" t="str">
        <f t="shared" si="59"/>
        <v>033 - 019</v>
      </c>
      <c r="D3824" s="52" t="s">
        <v>34487</v>
      </c>
      <c r="E3824" s="52" t="s">
        <v>37663</v>
      </c>
      <c r="F3824" s="16" t="s">
        <v>11325</v>
      </c>
      <c r="G3824" s="16" t="s">
        <v>37662</v>
      </c>
      <c r="H3824" s="16" t="s">
        <v>35981</v>
      </c>
      <c r="I3824" s="16" t="s">
        <v>11326</v>
      </c>
    </row>
    <row r="3825" spans="1:10">
      <c r="A3825" s="16" t="s">
        <v>34576</v>
      </c>
      <c r="B3825" s="52" t="s">
        <v>8683</v>
      </c>
      <c r="C3825" s="16" t="str">
        <f t="shared" si="59"/>
        <v>056 - 026</v>
      </c>
      <c r="D3825" s="52" t="s">
        <v>34487</v>
      </c>
      <c r="E3825" s="52" t="s">
        <v>29533</v>
      </c>
      <c r="F3825" s="16" t="s">
        <v>5461</v>
      </c>
      <c r="G3825" s="16" t="s">
        <v>29532</v>
      </c>
      <c r="H3825" s="16" t="s">
        <v>20396</v>
      </c>
      <c r="I3825" s="16" t="s">
        <v>34577</v>
      </c>
      <c r="J3825" s="16"/>
    </row>
    <row r="3826" spans="1:10">
      <c r="A3826" s="16" t="s">
        <v>25390</v>
      </c>
      <c r="B3826" s="52" t="s">
        <v>23372</v>
      </c>
      <c r="C3826" s="16" t="str">
        <f t="shared" si="59"/>
        <v>025 - 020</v>
      </c>
      <c r="D3826" s="52" t="s">
        <v>34487</v>
      </c>
      <c r="E3826" s="52" t="s">
        <v>36071</v>
      </c>
      <c r="F3826" s="16" t="s">
        <v>25391</v>
      </c>
      <c r="G3826" s="16" t="s">
        <v>36070</v>
      </c>
      <c r="H3826" s="16" t="s">
        <v>32660</v>
      </c>
      <c r="I3826" s="16" t="s">
        <v>25392</v>
      </c>
    </row>
    <row r="3827" spans="1:10">
      <c r="A3827" s="16" t="s">
        <v>2856</v>
      </c>
      <c r="B3827" s="52" t="s">
        <v>32372</v>
      </c>
      <c r="C3827" s="16" t="str">
        <f t="shared" si="59"/>
        <v>026 - 026</v>
      </c>
      <c r="D3827" s="52" t="s">
        <v>36059</v>
      </c>
      <c r="E3827" s="52" t="s">
        <v>8857</v>
      </c>
      <c r="F3827" s="16" t="s">
        <v>12863</v>
      </c>
      <c r="G3827" s="16" t="s">
        <v>8856</v>
      </c>
      <c r="H3827" s="16" t="s">
        <v>32660</v>
      </c>
      <c r="I3827" s="16" t="s">
        <v>5462</v>
      </c>
      <c r="J3827" s="16"/>
    </row>
    <row r="3828" spans="1:10">
      <c r="A3828" s="16" t="s">
        <v>21728</v>
      </c>
      <c r="B3828" s="52" t="s">
        <v>3041</v>
      </c>
      <c r="C3828" s="16" t="str">
        <f t="shared" si="59"/>
        <v>031 - 005</v>
      </c>
      <c r="D3828" s="52" t="s">
        <v>36059</v>
      </c>
      <c r="E3828" s="52" t="s">
        <v>7531</v>
      </c>
      <c r="F3828" s="16" t="s">
        <v>21729</v>
      </c>
      <c r="G3828" s="16" t="s">
        <v>7530</v>
      </c>
      <c r="H3828" s="16" t="s">
        <v>30334</v>
      </c>
      <c r="I3828" s="16" t="s">
        <v>21730</v>
      </c>
      <c r="J3828" s="16"/>
    </row>
    <row r="3829" spans="1:10">
      <c r="A3829" s="16" t="s">
        <v>31881</v>
      </c>
      <c r="B3829" s="52" t="s">
        <v>23362</v>
      </c>
      <c r="C3829" s="16" t="str">
        <f t="shared" si="59"/>
        <v>017 - 839</v>
      </c>
      <c r="D3829" s="52"/>
      <c r="E3829" s="52" t="s">
        <v>22538</v>
      </c>
      <c r="F3829" s="16"/>
      <c r="G3829" s="16" t="s">
        <v>22537</v>
      </c>
      <c r="H3829" s="16" t="s">
        <v>32666</v>
      </c>
      <c r="I3829" s="16" t="s">
        <v>31882</v>
      </c>
      <c r="J3829" s="16" t="s">
        <v>34487</v>
      </c>
    </row>
    <row r="3830" spans="1:10">
      <c r="A3830" s="16" t="s">
        <v>24624</v>
      </c>
      <c r="B3830" s="52" t="s">
        <v>35703</v>
      </c>
      <c r="C3830" s="16" t="str">
        <f t="shared" si="59"/>
        <v>999 - 910</v>
      </c>
      <c r="D3830" s="52"/>
      <c r="E3830" s="52" t="s">
        <v>10727</v>
      </c>
      <c r="F3830" s="16"/>
      <c r="G3830" s="16" t="s">
        <v>286</v>
      </c>
      <c r="H3830" s="16" t="s">
        <v>10727</v>
      </c>
      <c r="I3830" s="16" t="s">
        <v>24625</v>
      </c>
      <c r="J3830" s="16" t="s">
        <v>34487</v>
      </c>
    </row>
    <row r="3831" spans="1:10">
      <c r="A3831" s="16" t="s">
        <v>36758</v>
      </c>
      <c r="B3831" s="52" t="s">
        <v>35096</v>
      </c>
      <c r="C3831" s="16" t="str">
        <f t="shared" si="59"/>
        <v>074 - 007</v>
      </c>
      <c r="D3831" s="52" t="s">
        <v>34487</v>
      </c>
      <c r="E3831" s="52" t="s">
        <v>25935</v>
      </c>
      <c r="F3831" s="16" t="s">
        <v>36759</v>
      </c>
      <c r="G3831" s="16" t="s">
        <v>25933</v>
      </c>
      <c r="H3831" s="16" t="s">
        <v>37422</v>
      </c>
      <c r="I3831" s="16" t="s">
        <v>36760</v>
      </c>
    </row>
    <row r="3832" spans="1:10">
      <c r="A3832" s="16" t="s">
        <v>33205</v>
      </c>
      <c r="B3832" s="52" t="s">
        <v>18658</v>
      </c>
      <c r="C3832" s="16" t="str">
        <f t="shared" si="59"/>
        <v>010 - 022</v>
      </c>
      <c r="D3832" s="52" t="s">
        <v>34487</v>
      </c>
      <c r="E3832" s="52" t="s">
        <v>30437</v>
      </c>
      <c r="F3832" s="16" t="s">
        <v>28813</v>
      </c>
      <c r="G3832" s="16" t="s">
        <v>30436</v>
      </c>
      <c r="H3832" s="16" t="s">
        <v>34573</v>
      </c>
      <c r="I3832" s="16" t="s">
        <v>28814</v>
      </c>
      <c r="J3832" s="16"/>
    </row>
    <row r="3833" spans="1:10">
      <c r="A3833" s="16" t="s">
        <v>13107</v>
      </c>
      <c r="B3833" s="52" t="s">
        <v>15656</v>
      </c>
      <c r="C3833" s="16" t="str">
        <f t="shared" si="59"/>
        <v>050 - 014</v>
      </c>
      <c r="D3833" s="52" t="s">
        <v>36059</v>
      </c>
      <c r="E3833" s="52" t="s">
        <v>25930</v>
      </c>
      <c r="F3833" s="16" t="s">
        <v>13108</v>
      </c>
      <c r="G3833" s="16" t="s">
        <v>25929</v>
      </c>
      <c r="H3833" s="16" t="s">
        <v>30328</v>
      </c>
      <c r="I3833" s="16" t="s">
        <v>13109</v>
      </c>
    </row>
    <row r="3834" spans="1:10">
      <c r="A3834" s="16" t="s">
        <v>11345</v>
      </c>
      <c r="B3834" s="52" t="s">
        <v>25426</v>
      </c>
      <c r="C3834" s="16" t="str">
        <f t="shared" si="59"/>
        <v>004 - 087</v>
      </c>
      <c r="D3834" s="52" t="s">
        <v>36059</v>
      </c>
      <c r="E3834" s="52" t="s">
        <v>10758</v>
      </c>
      <c r="F3834" s="16" t="s">
        <v>11346</v>
      </c>
      <c r="G3834" s="16" t="s">
        <v>10757</v>
      </c>
      <c r="H3834" s="16" t="s">
        <v>10732</v>
      </c>
      <c r="I3834" s="16" t="s">
        <v>11347</v>
      </c>
    </row>
    <row r="3835" spans="1:10">
      <c r="A3835" s="16" t="s">
        <v>23852</v>
      </c>
      <c r="B3835" s="52" t="s">
        <v>4121</v>
      </c>
      <c r="C3835" s="16" t="str">
        <f t="shared" si="59"/>
        <v>010 - 023</v>
      </c>
      <c r="D3835" s="52" t="s">
        <v>34487</v>
      </c>
      <c r="E3835" s="52" t="s">
        <v>30437</v>
      </c>
      <c r="F3835" s="16" t="s">
        <v>36886</v>
      </c>
      <c r="G3835" s="16" t="s">
        <v>30436</v>
      </c>
      <c r="H3835" s="16" t="s">
        <v>34573</v>
      </c>
      <c r="I3835" s="16" t="s">
        <v>23853</v>
      </c>
    </row>
    <row r="3836" spans="1:10">
      <c r="A3836" s="16" t="s">
        <v>23578</v>
      </c>
      <c r="B3836" s="52" t="s">
        <v>15746</v>
      </c>
      <c r="C3836" s="16" t="str">
        <f t="shared" si="59"/>
        <v>084 - 017</v>
      </c>
      <c r="D3836" s="52" t="s">
        <v>36059</v>
      </c>
      <c r="E3836" s="52" t="s">
        <v>18698</v>
      </c>
      <c r="F3836" s="16" t="s">
        <v>23579</v>
      </c>
      <c r="G3836" s="16" t="s">
        <v>18697</v>
      </c>
      <c r="H3836" s="16" t="s">
        <v>29917</v>
      </c>
      <c r="I3836" s="16" t="s">
        <v>23580</v>
      </c>
      <c r="J3836" s="16"/>
    </row>
    <row r="3837" spans="1:10">
      <c r="A3837" s="16" t="s">
        <v>852</v>
      </c>
      <c r="B3837" s="52" t="s">
        <v>27510</v>
      </c>
      <c r="C3837" s="16" t="str">
        <f t="shared" si="59"/>
        <v>027 - 803</v>
      </c>
      <c r="D3837" s="52"/>
      <c r="E3837" s="52" t="s">
        <v>16168</v>
      </c>
      <c r="F3837" s="16"/>
      <c r="G3837" s="16" t="s">
        <v>16167</v>
      </c>
      <c r="H3837" s="16" t="s">
        <v>32660</v>
      </c>
      <c r="I3837" s="16" t="s">
        <v>853</v>
      </c>
      <c r="J3837" s="16" t="s">
        <v>34487</v>
      </c>
    </row>
    <row r="3838" spans="1:10">
      <c r="A3838" s="16" t="s">
        <v>17158</v>
      </c>
      <c r="B3838" s="52" t="s">
        <v>9382</v>
      </c>
      <c r="C3838" s="16" t="str">
        <f t="shared" si="59"/>
        <v>022 - 082</v>
      </c>
      <c r="D3838" s="52" t="s">
        <v>34487</v>
      </c>
      <c r="E3838" s="52" t="s">
        <v>4777</v>
      </c>
      <c r="F3838" s="16" t="s">
        <v>7720</v>
      </c>
      <c r="G3838" s="16" t="s">
        <v>4776</v>
      </c>
      <c r="H3838" s="16" t="s">
        <v>4778</v>
      </c>
      <c r="I3838" s="16" t="s">
        <v>17159</v>
      </c>
    </row>
    <row r="3839" spans="1:10">
      <c r="A3839" s="16" t="s">
        <v>993</v>
      </c>
      <c r="B3839" s="52" t="s">
        <v>23363</v>
      </c>
      <c r="C3839" s="16" t="str">
        <f t="shared" si="59"/>
        <v>017 - 840</v>
      </c>
      <c r="D3839" s="52"/>
      <c r="E3839" s="52" t="s">
        <v>22538</v>
      </c>
      <c r="F3839" s="16"/>
      <c r="G3839" s="16" t="s">
        <v>22537</v>
      </c>
      <c r="H3839" s="16" t="s">
        <v>32666</v>
      </c>
      <c r="I3839" s="16" t="s">
        <v>994</v>
      </c>
      <c r="J3839" s="16" t="s">
        <v>34487</v>
      </c>
    </row>
    <row r="3840" spans="1:10">
      <c r="A3840" s="16" t="s">
        <v>17957</v>
      </c>
      <c r="B3840" s="52" t="s">
        <v>13763</v>
      </c>
      <c r="C3840" s="16" t="str">
        <f t="shared" si="59"/>
        <v>081 - 009</v>
      </c>
      <c r="D3840" s="52" t="s">
        <v>34487</v>
      </c>
      <c r="E3840" s="52" t="s">
        <v>29916</v>
      </c>
      <c r="F3840" s="16" t="s">
        <v>17958</v>
      </c>
      <c r="G3840" s="16" t="s">
        <v>29915</v>
      </c>
      <c r="H3840" s="16" t="s">
        <v>29917</v>
      </c>
      <c r="I3840" s="16" t="s">
        <v>17959</v>
      </c>
    </row>
    <row r="3841" spans="1:10">
      <c r="A3841" s="16" t="s">
        <v>31777</v>
      </c>
      <c r="B3841" s="52" t="s">
        <v>14480</v>
      </c>
      <c r="C3841" s="16" t="str">
        <f t="shared" si="59"/>
        <v>021 - 826</v>
      </c>
      <c r="D3841" s="52"/>
      <c r="E3841" s="52" t="s">
        <v>14657</v>
      </c>
      <c r="F3841" s="16"/>
      <c r="G3841" s="16" t="s">
        <v>14656</v>
      </c>
      <c r="H3841" s="16" t="s">
        <v>4778</v>
      </c>
      <c r="I3841" s="16" t="s">
        <v>27956</v>
      </c>
      <c r="J3841" s="16" t="s">
        <v>34487</v>
      </c>
    </row>
    <row r="3842" spans="1:10">
      <c r="A3842" s="16" t="s">
        <v>26921</v>
      </c>
      <c r="B3842" s="52" t="s">
        <v>26185</v>
      </c>
      <c r="C3842" s="16" t="str">
        <f t="shared" si="59"/>
        <v>001 - 101</v>
      </c>
      <c r="D3842" s="52" t="s">
        <v>36059</v>
      </c>
      <c r="E3842" s="52" t="s">
        <v>37671</v>
      </c>
      <c r="F3842" s="16" t="s">
        <v>26922</v>
      </c>
      <c r="G3842" s="16" t="s">
        <v>37670</v>
      </c>
      <c r="H3842" s="16" t="s">
        <v>10732</v>
      </c>
      <c r="I3842" s="16" t="s">
        <v>26923</v>
      </c>
    </row>
    <row r="3843" spans="1:10">
      <c r="A3843" s="16" t="s">
        <v>34968</v>
      </c>
      <c r="B3843" s="52" t="s">
        <v>26186</v>
      </c>
      <c r="C3843" s="16" t="str">
        <f t="shared" si="59"/>
        <v>001 - 824</v>
      </c>
      <c r="D3843" s="52"/>
      <c r="E3843" s="52" t="s">
        <v>37671</v>
      </c>
      <c r="F3843" s="16"/>
      <c r="G3843" s="16" t="s">
        <v>37670</v>
      </c>
      <c r="H3843" s="16" t="s">
        <v>10732</v>
      </c>
      <c r="I3843" s="16" t="s">
        <v>36944</v>
      </c>
      <c r="J3843" s="16" t="s">
        <v>34487</v>
      </c>
    </row>
    <row r="3844" spans="1:10">
      <c r="A3844" s="16" t="s">
        <v>6335</v>
      </c>
      <c r="B3844" s="52" t="s">
        <v>9383</v>
      </c>
      <c r="C3844" s="16" t="str">
        <f t="shared" ref="C3844:C3907" si="60">MID(A3844,1,3) &amp;" - " &amp;MID(A3844,4,3)</f>
        <v>022 - 956</v>
      </c>
      <c r="D3844" s="52"/>
      <c r="E3844" s="52" t="s">
        <v>4777</v>
      </c>
      <c r="G3844" s="16" t="s">
        <v>4776</v>
      </c>
      <c r="H3844" s="16" t="s">
        <v>4778</v>
      </c>
      <c r="I3844" s="16" t="s">
        <v>6336</v>
      </c>
      <c r="J3844" s="16" t="s">
        <v>34487</v>
      </c>
    </row>
    <row r="3845" spans="1:10">
      <c r="A3845" s="16" t="s">
        <v>26455</v>
      </c>
      <c r="B3845" s="52" t="s">
        <v>16088</v>
      </c>
      <c r="C3845" s="16" t="str">
        <f t="shared" si="60"/>
        <v>004 - 088</v>
      </c>
      <c r="D3845" s="52" t="s">
        <v>34487</v>
      </c>
      <c r="E3845" s="52" t="s">
        <v>10758</v>
      </c>
      <c r="F3845" s="16" t="s">
        <v>16892</v>
      </c>
      <c r="G3845" s="16" t="s">
        <v>10757</v>
      </c>
      <c r="H3845" s="16" t="s">
        <v>10732</v>
      </c>
      <c r="I3845" s="16" t="s">
        <v>26456</v>
      </c>
      <c r="J3845" s="16"/>
    </row>
    <row r="3846" spans="1:10">
      <c r="A3846" s="16" t="s">
        <v>5688</v>
      </c>
      <c r="B3846" s="52" t="s">
        <v>26187</v>
      </c>
      <c r="C3846" s="16" t="str">
        <f t="shared" si="60"/>
        <v>001 - 102</v>
      </c>
      <c r="D3846" s="52" t="s">
        <v>36059</v>
      </c>
      <c r="E3846" s="52" t="s">
        <v>37671</v>
      </c>
      <c r="F3846" s="16" t="s">
        <v>35568</v>
      </c>
      <c r="G3846" s="16" t="s">
        <v>37670</v>
      </c>
      <c r="H3846" s="16" t="s">
        <v>10732</v>
      </c>
      <c r="I3846" s="16" t="s">
        <v>5689</v>
      </c>
    </row>
    <row r="3847" spans="1:10">
      <c r="A3847" s="16" t="s">
        <v>13933</v>
      </c>
      <c r="B3847" s="52" t="s">
        <v>25113</v>
      </c>
      <c r="C3847" s="16" t="str">
        <f t="shared" si="60"/>
        <v>030 - 805</v>
      </c>
      <c r="D3847" s="52"/>
      <c r="E3847" s="52" t="s">
        <v>35970</v>
      </c>
      <c r="F3847" s="16"/>
      <c r="G3847" s="16" t="s">
        <v>35969</v>
      </c>
      <c r="H3847" s="16" t="s">
        <v>30334</v>
      </c>
      <c r="I3847" s="16" t="s">
        <v>13934</v>
      </c>
      <c r="J3847" s="16" t="s">
        <v>34487</v>
      </c>
    </row>
    <row r="3848" spans="1:10">
      <c r="A3848" s="16" t="s">
        <v>1882</v>
      </c>
      <c r="B3848" s="52" t="s">
        <v>27268</v>
      </c>
      <c r="C3848" s="16" t="str">
        <f t="shared" si="60"/>
        <v>034 - 013</v>
      </c>
      <c r="D3848" s="52" t="s">
        <v>34487</v>
      </c>
      <c r="E3848" s="52" t="s">
        <v>23677</v>
      </c>
      <c r="F3848" s="16" t="s">
        <v>19143</v>
      </c>
      <c r="G3848" s="16" t="s">
        <v>23676</v>
      </c>
      <c r="H3848" s="16" t="s">
        <v>35981</v>
      </c>
      <c r="I3848" s="16" t="s">
        <v>19144</v>
      </c>
    </row>
    <row r="3849" spans="1:10">
      <c r="A3849" s="16" t="s">
        <v>25440</v>
      </c>
      <c r="B3849" s="52" t="s">
        <v>37678</v>
      </c>
      <c r="C3849" s="16" t="str">
        <f t="shared" si="60"/>
        <v>065 - 051</v>
      </c>
      <c r="D3849" s="52" t="s">
        <v>34487</v>
      </c>
      <c r="E3849" s="52" t="s">
        <v>29546</v>
      </c>
      <c r="F3849" s="16" t="s">
        <v>25441</v>
      </c>
      <c r="G3849" s="16" t="s">
        <v>29545</v>
      </c>
      <c r="H3849" s="16" t="s">
        <v>30282</v>
      </c>
      <c r="I3849" s="16" t="s">
        <v>800</v>
      </c>
    </row>
    <row r="3850" spans="1:10">
      <c r="A3850" s="16" t="s">
        <v>9185</v>
      </c>
      <c r="B3850" s="52" t="s">
        <v>23020</v>
      </c>
      <c r="C3850" s="16" t="str">
        <f t="shared" si="60"/>
        <v>006 - 068</v>
      </c>
      <c r="D3850" s="52" t="s">
        <v>36059</v>
      </c>
      <c r="E3850" s="52" t="s">
        <v>26671</v>
      </c>
      <c r="F3850" s="16" t="s">
        <v>9186</v>
      </c>
      <c r="G3850" s="16" t="s">
        <v>26670</v>
      </c>
      <c r="H3850" s="16" t="s">
        <v>10732</v>
      </c>
      <c r="I3850" s="16" t="s">
        <v>9187</v>
      </c>
    </row>
    <row r="3851" spans="1:10">
      <c r="A3851" s="16" t="s">
        <v>34704</v>
      </c>
      <c r="B3851" s="52" t="s">
        <v>1603</v>
      </c>
      <c r="C3851" s="16" t="str">
        <f t="shared" si="60"/>
        <v>020 - 023</v>
      </c>
      <c r="D3851" s="52" t="s">
        <v>36059</v>
      </c>
      <c r="E3851" s="52" t="s">
        <v>26789</v>
      </c>
      <c r="F3851" s="16" t="s">
        <v>34705</v>
      </c>
      <c r="G3851" s="16" t="s">
        <v>26788</v>
      </c>
      <c r="H3851" s="16" t="s">
        <v>32666</v>
      </c>
      <c r="I3851" s="16" t="s">
        <v>34706</v>
      </c>
      <c r="J3851" s="16"/>
    </row>
    <row r="3852" spans="1:10">
      <c r="A3852" s="16" t="s">
        <v>25106</v>
      </c>
      <c r="B3852" s="52" t="s">
        <v>23373</v>
      </c>
      <c r="C3852" s="16" t="str">
        <f t="shared" si="60"/>
        <v>025 - 021</v>
      </c>
      <c r="D3852" s="52" t="s">
        <v>34487</v>
      </c>
      <c r="E3852" s="52" t="s">
        <v>36071</v>
      </c>
      <c r="F3852" s="16" t="s">
        <v>25107</v>
      </c>
      <c r="G3852" s="16" t="s">
        <v>36070</v>
      </c>
      <c r="H3852" s="16" t="s">
        <v>32660</v>
      </c>
      <c r="I3852" s="16" t="s">
        <v>25108</v>
      </c>
    </row>
    <row r="3853" spans="1:10">
      <c r="A3853" s="16" t="s">
        <v>31498</v>
      </c>
      <c r="B3853" s="52" t="s">
        <v>21118</v>
      </c>
      <c r="C3853" s="16" t="str">
        <f t="shared" si="60"/>
        <v>013 - 100</v>
      </c>
      <c r="D3853" s="52" t="s">
        <v>36059</v>
      </c>
      <c r="E3853" s="52" t="s">
        <v>26240</v>
      </c>
      <c r="F3853" s="16" t="s">
        <v>23421</v>
      </c>
      <c r="G3853" s="16" t="s">
        <v>26239</v>
      </c>
      <c r="H3853" s="16" t="s">
        <v>32666</v>
      </c>
      <c r="I3853" s="16" t="s">
        <v>31499</v>
      </c>
    </row>
    <row r="3854" spans="1:10">
      <c r="A3854" s="16" t="s">
        <v>27385</v>
      </c>
      <c r="B3854" s="52" t="s">
        <v>25479</v>
      </c>
      <c r="C3854" s="16" t="str">
        <f t="shared" si="60"/>
        <v>001 - 103</v>
      </c>
      <c r="D3854" s="52" t="s">
        <v>34487</v>
      </c>
      <c r="E3854" s="52" t="s">
        <v>37671</v>
      </c>
      <c r="F3854" s="16" t="s">
        <v>25207</v>
      </c>
      <c r="G3854" s="16" t="s">
        <v>37670</v>
      </c>
      <c r="H3854" s="16" t="s">
        <v>10732</v>
      </c>
      <c r="I3854" s="16" t="s">
        <v>27386</v>
      </c>
    </row>
    <row r="3855" spans="1:10">
      <c r="A3855" s="16" t="s">
        <v>8172</v>
      </c>
      <c r="B3855" s="52" t="s">
        <v>25479</v>
      </c>
      <c r="C3855" s="16" t="str">
        <f t="shared" si="60"/>
        <v>001 - 905</v>
      </c>
      <c r="D3855" s="52"/>
      <c r="E3855" s="52" t="s">
        <v>37671</v>
      </c>
      <c r="F3855" s="16"/>
      <c r="G3855" s="16" t="s">
        <v>37670</v>
      </c>
      <c r="H3855" s="16" t="s">
        <v>10732</v>
      </c>
      <c r="I3855" s="16" t="s">
        <v>27386</v>
      </c>
      <c r="J3855" s="16" t="s">
        <v>34487</v>
      </c>
    </row>
    <row r="3856" spans="1:10">
      <c r="A3856" s="16" t="s">
        <v>22026</v>
      </c>
      <c r="B3856" s="52" t="s">
        <v>36529</v>
      </c>
      <c r="C3856" s="16" t="str">
        <f t="shared" si="60"/>
        <v>019 - 851</v>
      </c>
      <c r="D3856" s="52"/>
      <c r="E3856" s="52" t="s">
        <v>23092</v>
      </c>
      <c r="F3856" s="16"/>
      <c r="G3856" s="16" t="s">
        <v>23091</v>
      </c>
      <c r="H3856" s="16" t="s">
        <v>32666</v>
      </c>
      <c r="I3856" s="16" t="s">
        <v>22027</v>
      </c>
      <c r="J3856" s="16" t="s">
        <v>34487</v>
      </c>
    </row>
    <row r="3857" spans="1:10">
      <c r="A3857" s="16" t="s">
        <v>854</v>
      </c>
      <c r="B3857" s="52" t="s">
        <v>34758</v>
      </c>
      <c r="C3857" s="16" t="str">
        <f t="shared" si="60"/>
        <v>041 - 803</v>
      </c>
      <c r="D3857" s="52"/>
      <c r="E3857" s="52" t="s">
        <v>31873</v>
      </c>
      <c r="F3857" s="16"/>
      <c r="G3857" s="16" t="s">
        <v>31872</v>
      </c>
      <c r="H3857" s="16" t="s">
        <v>20397</v>
      </c>
      <c r="I3857" s="16" t="s">
        <v>855</v>
      </c>
      <c r="J3857" s="16" t="s">
        <v>34487</v>
      </c>
    </row>
    <row r="3858" spans="1:10">
      <c r="A3858" s="16" t="s">
        <v>12344</v>
      </c>
      <c r="B3858" s="52" t="s">
        <v>7852</v>
      </c>
      <c r="C3858" s="16" t="str">
        <f t="shared" si="60"/>
        <v>001 - 825</v>
      </c>
      <c r="D3858" s="52"/>
      <c r="E3858" s="52" t="s">
        <v>37671</v>
      </c>
      <c r="F3858" s="16"/>
      <c r="G3858" s="16" t="s">
        <v>37670</v>
      </c>
      <c r="H3858" s="16" t="s">
        <v>10732</v>
      </c>
      <c r="I3858" s="16" t="s">
        <v>12345</v>
      </c>
      <c r="J3858" s="16" t="s">
        <v>34487</v>
      </c>
    </row>
    <row r="3859" spans="1:10">
      <c r="A3859" s="16" t="s">
        <v>30593</v>
      </c>
      <c r="B3859" s="52" t="s">
        <v>7853</v>
      </c>
      <c r="C3859" s="16" t="str">
        <f t="shared" si="60"/>
        <v>001 - 826</v>
      </c>
      <c r="D3859" s="52"/>
      <c r="E3859" s="52" t="s">
        <v>37671</v>
      </c>
      <c r="F3859" s="16"/>
      <c r="G3859" s="16" t="s">
        <v>37670</v>
      </c>
      <c r="H3859" s="16" t="s">
        <v>10732</v>
      </c>
      <c r="I3859" s="16" t="s">
        <v>33128</v>
      </c>
      <c r="J3859" s="16" t="s">
        <v>34487</v>
      </c>
    </row>
    <row r="3860" spans="1:10">
      <c r="A3860" s="16" t="s">
        <v>14537</v>
      </c>
      <c r="B3860" s="52" t="s">
        <v>14756</v>
      </c>
      <c r="C3860" s="16" t="str">
        <f t="shared" si="60"/>
        <v>007 - 027</v>
      </c>
      <c r="D3860" s="52" t="s">
        <v>34487</v>
      </c>
      <c r="E3860" s="52" t="s">
        <v>14662</v>
      </c>
      <c r="F3860" s="16" t="s">
        <v>14660</v>
      </c>
      <c r="G3860" s="16" t="s">
        <v>14661</v>
      </c>
      <c r="H3860" s="16" t="s">
        <v>14663</v>
      </c>
      <c r="I3860" s="16" t="s">
        <v>14538</v>
      </c>
      <c r="J3860" s="16"/>
    </row>
    <row r="3861" spans="1:10">
      <c r="A3861" s="16" t="s">
        <v>21103</v>
      </c>
      <c r="B3861" s="52" t="s">
        <v>27670</v>
      </c>
      <c r="C3861" s="16" t="str">
        <f t="shared" si="60"/>
        <v>055 - 012</v>
      </c>
      <c r="D3861" s="52" t="s">
        <v>34487</v>
      </c>
      <c r="E3861" s="52" t="s">
        <v>1268</v>
      </c>
      <c r="F3861" s="16" t="s">
        <v>21104</v>
      </c>
      <c r="G3861" s="16" t="s">
        <v>1267</v>
      </c>
      <c r="H3861" s="16" t="s">
        <v>1269</v>
      </c>
      <c r="I3861" s="16" t="s">
        <v>21105</v>
      </c>
      <c r="J3861" s="16"/>
    </row>
    <row r="3862" spans="1:10">
      <c r="A3862" s="16" t="s">
        <v>30370</v>
      </c>
      <c r="B3862" s="52" t="s">
        <v>36670</v>
      </c>
      <c r="C3862" s="16" t="str">
        <f t="shared" si="60"/>
        <v>060 - 033</v>
      </c>
      <c r="D3862" s="52" t="s">
        <v>34487</v>
      </c>
      <c r="E3862" s="52" t="s">
        <v>10737</v>
      </c>
      <c r="F3862" s="16" t="s">
        <v>30079</v>
      </c>
      <c r="G3862" s="16" t="s">
        <v>10736</v>
      </c>
      <c r="H3862" s="16" t="s">
        <v>20396</v>
      </c>
      <c r="I3862" s="16" t="s">
        <v>30080</v>
      </c>
      <c r="J3862" s="16"/>
    </row>
    <row r="3863" spans="1:10">
      <c r="A3863" s="16" t="s">
        <v>21858</v>
      </c>
      <c r="B3863" s="52" t="s">
        <v>451</v>
      </c>
      <c r="C3863" s="16" t="str">
        <f t="shared" si="60"/>
        <v>089 - 008</v>
      </c>
      <c r="D3863" s="52" t="s">
        <v>34487</v>
      </c>
      <c r="E3863" s="52" t="s">
        <v>37416</v>
      </c>
      <c r="F3863" s="16" t="s">
        <v>17836</v>
      </c>
      <c r="G3863" s="16" t="s">
        <v>37415</v>
      </c>
      <c r="H3863" s="16" t="s">
        <v>29917</v>
      </c>
      <c r="I3863" s="16" t="s">
        <v>21859</v>
      </c>
    </row>
    <row r="3864" spans="1:10">
      <c r="A3864" s="16" t="s">
        <v>29867</v>
      </c>
      <c r="B3864" s="52" t="s">
        <v>34759</v>
      </c>
      <c r="C3864" s="16" t="str">
        <f t="shared" si="60"/>
        <v>041 - 014</v>
      </c>
      <c r="D3864" s="52" t="s">
        <v>34487</v>
      </c>
      <c r="E3864" s="52" t="s">
        <v>31873</v>
      </c>
      <c r="F3864" s="16" t="s">
        <v>21327</v>
      </c>
      <c r="G3864" s="16" t="s">
        <v>31872</v>
      </c>
      <c r="H3864" s="16" t="s">
        <v>20397</v>
      </c>
      <c r="I3864" s="16" t="s">
        <v>21328</v>
      </c>
    </row>
    <row r="3865" spans="1:10">
      <c r="A3865" s="16" t="s">
        <v>34951</v>
      </c>
      <c r="B3865" s="52" t="s">
        <v>20875</v>
      </c>
      <c r="C3865" s="16" t="str">
        <f t="shared" si="60"/>
        <v>044 - 019</v>
      </c>
      <c r="D3865" s="52" t="s">
        <v>36059</v>
      </c>
      <c r="E3865" s="52" t="s">
        <v>27373</v>
      </c>
      <c r="F3865" s="16" t="s">
        <v>34952</v>
      </c>
      <c r="G3865" s="16" t="s">
        <v>27372</v>
      </c>
      <c r="H3865" s="16" t="s">
        <v>20397</v>
      </c>
      <c r="I3865" s="16" t="s">
        <v>34953</v>
      </c>
      <c r="J3865" s="16"/>
    </row>
    <row r="3866" spans="1:10">
      <c r="A3866" s="16" t="s">
        <v>9188</v>
      </c>
      <c r="B3866" s="52" t="s">
        <v>7832</v>
      </c>
      <c r="C3866" s="16" t="str">
        <f t="shared" si="60"/>
        <v>012 - 068</v>
      </c>
      <c r="D3866" s="52" t="s">
        <v>36059</v>
      </c>
      <c r="E3866" s="52" t="s">
        <v>18879</v>
      </c>
      <c r="F3866" s="16" t="s">
        <v>32338</v>
      </c>
      <c r="G3866" s="16" t="s">
        <v>26253</v>
      </c>
      <c r="H3866" s="16" t="s">
        <v>32666</v>
      </c>
      <c r="I3866" s="16" t="s">
        <v>9189</v>
      </c>
    </row>
    <row r="3867" spans="1:10">
      <c r="A3867" s="16" t="s">
        <v>25185</v>
      </c>
      <c r="B3867" s="52" t="s">
        <v>14680</v>
      </c>
      <c r="C3867" s="16" t="str">
        <f t="shared" si="60"/>
        <v>079 - 048</v>
      </c>
      <c r="D3867" s="52" t="s">
        <v>36059</v>
      </c>
      <c r="E3867" s="52" t="s">
        <v>4771</v>
      </c>
      <c r="F3867" s="16" t="s">
        <v>25186</v>
      </c>
      <c r="G3867" s="16" t="s">
        <v>4770</v>
      </c>
      <c r="H3867" s="16" t="s">
        <v>4772</v>
      </c>
      <c r="I3867" s="16" t="s">
        <v>25187</v>
      </c>
      <c r="J3867" s="16"/>
    </row>
    <row r="3868" spans="1:10">
      <c r="A3868" s="16" t="s">
        <v>22764</v>
      </c>
      <c r="B3868" s="52" t="s">
        <v>4390</v>
      </c>
      <c r="C3868" s="16" t="str">
        <f t="shared" si="60"/>
        <v>080 - 032</v>
      </c>
      <c r="D3868" s="52" t="s">
        <v>36059</v>
      </c>
      <c r="E3868" s="52" t="s">
        <v>1692</v>
      </c>
      <c r="F3868" s="16" t="s">
        <v>19361</v>
      </c>
      <c r="G3868" s="16" t="s">
        <v>1691</v>
      </c>
      <c r="H3868" s="16" t="s">
        <v>4772</v>
      </c>
      <c r="I3868" s="16" t="s">
        <v>22765</v>
      </c>
      <c r="J3868" s="16"/>
    </row>
    <row r="3869" spans="1:10">
      <c r="A3869" s="16" t="s">
        <v>21860</v>
      </c>
      <c r="B3869" s="52" t="s">
        <v>9692</v>
      </c>
      <c r="C3869" s="16" t="str">
        <f t="shared" si="60"/>
        <v>077 - 008</v>
      </c>
      <c r="D3869" s="52" t="s">
        <v>34487</v>
      </c>
      <c r="E3869" s="52" t="s">
        <v>36237</v>
      </c>
      <c r="F3869" s="16" t="s">
        <v>21861</v>
      </c>
      <c r="G3869" s="16" t="s">
        <v>36236</v>
      </c>
      <c r="H3869" s="16" t="s">
        <v>13511</v>
      </c>
      <c r="I3869" s="16" t="s">
        <v>21862</v>
      </c>
      <c r="J3869" s="16"/>
    </row>
    <row r="3870" spans="1:10">
      <c r="A3870" s="16" t="s">
        <v>27431</v>
      </c>
      <c r="B3870" s="52" t="s">
        <v>18936</v>
      </c>
      <c r="C3870" s="16" t="str">
        <f t="shared" si="60"/>
        <v>038 - 008</v>
      </c>
      <c r="D3870" s="52" t="s">
        <v>36059</v>
      </c>
      <c r="E3870" s="52" t="s">
        <v>37411</v>
      </c>
      <c r="F3870" s="16" t="s">
        <v>27432</v>
      </c>
      <c r="G3870" s="16" t="s">
        <v>32501</v>
      </c>
      <c r="H3870" s="16" t="s">
        <v>35981</v>
      </c>
      <c r="I3870" s="16" t="s">
        <v>27433</v>
      </c>
      <c r="J3870" s="16"/>
    </row>
    <row r="3871" spans="1:10">
      <c r="A3871" s="16" t="s">
        <v>16326</v>
      </c>
      <c r="B3871" s="52" t="s">
        <v>905</v>
      </c>
      <c r="C3871" s="16" t="str">
        <f t="shared" si="60"/>
        <v>023 - 034</v>
      </c>
      <c r="D3871" s="52" t="s">
        <v>34487</v>
      </c>
      <c r="E3871" s="52" t="s">
        <v>380</v>
      </c>
      <c r="F3871" s="16" t="s">
        <v>21230</v>
      </c>
      <c r="G3871" s="16" t="s">
        <v>379</v>
      </c>
      <c r="H3871" s="16" t="s">
        <v>32660</v>
      </c>
      <c r="I3871" s="16" t="s">
        <v>16327</v>
      </c>
    </row>
    <row r="3872" spans="1:10">
      <c r="A3872" s="16" t="s">
        <v>19084</v>
      </c>
      <c r="B3872" s="52" t="s">
        <v>32284</v>
      </c>
      <c r="C3872" s="16" t="str">
        <f t="shared" si="60"/>
        <v>070 - 023</v>
      </c>
      <c r="D3872" s="52" t="s">
        <v>34487</v>
      </c>
      <c r="E3872" s="52" t="s">
        <v>23672</v>
      </c>
      <c r="F3872" s="16" t="s">
        <v>27800</v>
      </c>
      <c r="G3872" s="16" t="s">
        <v>23671</v>
      </c>
      <c r="H3872" s="16" t="s">
        <v>10748</v>
      </c>
      <c r="I3872" s="16" t="s">
        <v>19085</v>
      </c>
    </row>
    <row r="3873" spans="1:10">
      <c r="A3873" s="16" t="s">
        <v>20634</v>
      </c>
      <c r="B3873" s="52" t="s">
        <v>7833</v>
      </c>
      <c r="C3873" s="16" t="str">
        <f t="shared" si="60"/>
        <v>012 - 069</v>
      </c>
      <c r="D3873" s="52" t="s">
        <v>34487</v>
      </c>
      <c r="E3873" s="52" t="s">
        <v>18879</v>
      </c>
      <c r="F3873" s="16" t="s">
        <v>6417</v>
      </c>
      <c r="G3873" s="16" t="s">
        <v>26253</v>
      </c>
      <c r="H3873" s="16" t="s">
        <v>32666</v>
      </c>
      <c r="I3873" s="16" t="s">
        <v>20635</v>
      </c>
    </row>
    <row r="3874" spans="1:10">
      <c r="A3874" s="16" t="s">
        <v>29524</v>
      </c>
      <c r="B3874" s="52" t="s">
        <v>9584</v>
      </c>
      <c r="C3874" s="16" t="str">
        <f t="shared" si="60"/>
        <v>018 - 062</v>
      </c>
      <c r="D3874" s="52" t="s">
        <v>36059</v>
      </c>
      <c r="E3874" s="52" t="s">
        <v>35975</v>
      </c>
      <c r="F3874" s="16" t="s">
        <v>29525</v>
      </c>
      <c r="G3874" s="16" t="s">
        <v>35974</v>
      </c>
      <c r="H3874" s="16" t="s">
        <v>32666</v>
      </c>
      <c r="I3874" s="16" t="s">
        <v>29526</v>
      </c>
    </row>
    <row r="3875" spans="1:10">
      <c r="A3875" s="16" t="s">
        <v>12521</v>
      </c>
      <c r="B3875" s="52" t="s">
        <v>24138</v>
      </c>
      <c r="C3875" s="16" t="str">
        <f t="shared" si="60"/>
        <v>005 - 053</v>
      </c>
      <c r="D3875" s="52" t="s">
        <v>36059</v>
      </c>
      <c r="E3875" s="52" t="s">
        <v>18693</v>
      </c>
      <c r="F3875" s="16" t="s">
        <v>12522</v>
      </c>
      <c r="G3875" s="16" t="s">
        <v>18692</v>
      </c>
      <c r="H3875" s="16" t="s">
        <v>10732</v>
      </c>
      <c r="I3875" s="16" t="s">
        <v>12523</v>
      </c>
      <c r="J3875" s="16"/>
    </row>
    <row r="3876" spans="1:10">
      <c r="A3876" s="16" t="s">
        <v>25393</v>
      </c>
      <c r="B3876" s="52" t="s">
        <v>33839</v>
      </c>
      <c r="C3876" s="16" t="str">
        <f t="shared" si="60"/>
        <v>033 - 020</v>
      </c>
      <c r="D3876" s="52" t="s">
        <v>34487</v>
      </c>
      <c r="E3876" s="52" t="s">
        <v>37663</v>
      </c>
      <c r="F3876" s="16" t="s">
        <v>25394</v>
      </c>
      <c r="G3876" s="16" t="s">
        <v>37662</v>
      </c>
      <c r="H3876" s="16" t="s">
        <v>35981</v>
      </c>
      <c r="I3876" s="16" t="s">
        <v>25395</v>
      </c>
    </row>
    <row r="3877" spans="1:10">
      <c r="A3877" s="16" t="s">
        <v>20308</v>
      </c>
      <c r="B3877" s="52" t="s">
        <v>2705</v>
      </c>
      <c r="C3877" s="16" t="str">
        <f t="shared" si="60"/>
        <v>002 - 815</v>
      </c>
      <c r="D3877" s="52"/>
      <c r="E3877" s="52" t="s">
        <v>36066</v>
      </c>
      <c r="F3877" s="16"/>
      <c r="G3877" s="16" t="s">
        <v>20457</v>
      </c>
      <c r="H3877" s="16" t="s">
        <v>10732</v>
      </c>
      <c r="I3877" s="16" t="s">
        <v>20309</v>
      </c>
      <c r="J3877" s="16" t="s">
        <v>34487</v>
      </c>
    </row>
    <row r="3878" spans="1:10">
      <c r="A3878" s="16" t="s">
        <v>36143</v>
      </c>
      <c r="B3878" s="52" t="s">
        <v>4391</v>
      </c>
      <c r="C3878" s="16" t="str">
        <f t="shared" si="60"/>
        <v>080 - 033</v>
      </c>
      <c r="D3878" s="52" t="s">
        <v>34487</v>
      </c>
      <c r="E3878" s="52" t="s">
        <v>1692</v>
      </c>
      <c r="F3878" s="16" t="s">
        <v>1139</v>
      </c>
      <c r="G3878" s="16" t="s">
        <v>1691</v>
      </c>
      <c r="H3878" s="16" t="s">
        <v>4772</v>
      </c>
      <c r="I3878" s="16" t="s">
        <v>36098</v>
      </c>
    </row>
    <row r="3879" spans="1:10">
      <c r="A3879" s="16" t="s">
        <v>13935</v>
      </c>
      <c r="B3879" s="52" t="s">
        <v>7097</v>
      </c>
      <c r="C3879" s="16" t="str">
        <f t="shared" si="60"/>
        <v>061 - 805</v>
      </c>
      <c r="D3879" s="52"/>
      <c r="E3879" s="52" t="s">
        <v>26249</v>
      </c>
      <c r="F3879" s="16"/>
      <c r="G3879" s="16" t="s">
        <v>26248</v>
      </c>
      <c r="H3879" s="16" t="s">
        <v>30282</v>
      </c>
      <c r="I3879" s="16" t="s">
        <v>18644</v>
      </c>
      <c r="J3879" s="16" t="s">
        <v>34487</v>
      </c>
    </row>
    <row r="3880" spans="1:10">
      <c r="A3880" s="16" t="s">
        <v>28846</v>
      </c>
      <c r="B3880" s="52" t="s">
        <v>9571</v>
      </c>
      <c r="C3880" s="16" t="str">
        <f t="shared" si="60"/>
        <v>057 - 028</v>
      </c>
      <c r="D3880" s="52" t="s">
        <v>34487</v>
      </c>
      <c r="E3880" s="52" t="s">
        <v>18919</v>
      </c>
      <c r="F3880" s="16" t="s">
        <v>28847</v>
      </c>
      <c r="G3880" s="16" t="s">
        <v>18918</v>
      </c>
      <c r="H3880" s="16" t="s">
        <v>20396</v>
      </c>
      <c r="I3880" s="16" t="s">
        <v>28848</v>
      </c>
    </row>
    <row r="3881" spans="1:10">
      <c r="A3881" s="16" t="s">
        <v>14396</v>
      </c>
      <c r="B3881" s="52" t="s">
        <v>7854</v>
      </c>
      <c r="C3881" s="16" t="str">
        <f t="shared" si="60"/>
        <v>001 - 104</v>
      </c>
      <c r="D3881" s="52" t="s">
        <v>36059</v>
      </c>
      <c r="E3881" s="52" t="s">
        <v>37671</v>
      </c>
      <c r="F3881" s="16" t="s">
        <v>4160</v>
      </c>
      <c r="G3881" s="16" t="s">
        <v>37670</v>
      </c>
      <c r="H3881" s="16" t="s">
        <v>10732</v>
      </c>
      <c r="I3881" s="16" t="s">
        <v>14397</v>
      </c>
    </row>
    <row r="3882" spans="1:10">
      <c r="A3882" s="16" t="s">
        <v>30009</v>
      </c>
      <c r="B3882" s="52" t="s">
        <v>11783</v>
      </c>
      <c r="C3882" s="16" t="str">
        <f t="shared" si="60"/>
        <v>058 - 036</v>
      </c>
      <c r="D3882" s="52" t="s">
        <v>36059</v>
      </c>
      <c r="E3882" s="52" t="s">
        <v>10753</v>
      </c>
      <c r="F3882" s="16" t="s">
        <v>30010</v>
      </c>
      <c r="G3882" s="16" t="s">
        <v>10752</v>
      </c>
      <c r="H3882" s="16" t="s">
        <v>20396</v>
      </c>
      <c r="I3882" s="16" t="s">
        <v>30011</v>
      </c>
    </row>
    <row r="3883" spans="1:10">
      <c r="A3883" s="16" t="s">
        <v>19433</v>
      </c>
      <c r="B3883" s="52" t="s">
        <v>33678</v>
      </c>
      <c r="C3883" s="16" t="str">
        <f t="shared" si="60"/>
        <v>702 - 714</v>
      </c>
      <c r="D3883" s="52"/>
      <c r="E3883" s="52"/>
      <c r="F3883" s="16"/>
      <c r="G3883" s="16" t="s">
        <v>17438</v>
      </c>
      <c r="H3883" s="16" t="s">
        <v>10727</v>
      </c>
      <c r="I3883" s="16" t="s">
        <v>24748</v>
      </c>
      <c r="J3883" s="16" t="s">
        <v>34487</v>
      </c>
    </row>
    <row r="3884" spans="1:10">
      <c r="A3884" s="16" t="s">
        <v>1288</v>
      </c>
      <c r="B3884" s="52" t="s">
        <v>33868</v>
      </c>
      <c r="C3884" s="16" t="str">
        <f t="shared" si="60"/>
        <v>043 - 017</v>
      </c>
      <c r="D3884" s="52" t="s">
        <v>34487</v>
      </c>
      <c r="E3884" s="52" t="s">
        <v>36775</v>
      </c>
      <c r="F3884" s="16" t="s">
        <v>2843</v>
      </c>
      <c r="G3884" s="16" t="s">
        <v>27380</v>
      </c>
      <c r="H3884" s="16" t="s">
        <v>20397</v>
      </c>
      <c r="I3884" s="16" t="s">
        <v>1289</v>
      </c>
    </row>
    <row r="3885" spans="1:10">
      <c r="A3885" s="16" t="s">
        <v>35641</v>
      </c>
      <c r="B3885" s="52" t="s">
        <v>9384</v>
      </c>
      <c r="C3885" s="16" t="str">
        <f t="shared" si="60"/>
        <v>022 - 083</v>
      </c>
      <c r="D3885" s="52" t="s">
        <v>34487</v>
      </c>
      <c r="E3885" s="52" t="s">
        <v>4777</v>
      </c>
      <c r="F3885" s="16" t="s">
        <v>35642</v>
      </c>
      <c r="G3885" s="16" t="s">
        <v>4776</v>
      </c>
      <c r="H3885" s="16" t="s">
        <v>4778</v>
      </c>
      <c r="I3885" s="16" t="s">
        <v>35643</v>
      </c>
    </row>
    <row r="3886" spans="1:10">
      <c r="A3886" s="16" t="s">
        <v>36223</v>
      </c>
      <c r="B3886" s="52" t="s">
        <v>23202</v>
      </c>
      <c r="C3886" s="16" t="str">
        <f t="shared" si="60"/>
        <v>082 - 035</v>
      </c>
      <c r="D3886" s="52" t="s">
        <v>36059</v>
      </c>
      <c r="E3886" s="52" t="s">
        <v>1263</v>
      </c>
      <c r="F3886" s="16" t="s">
        <v>19312</v>
      </c>
      <c r="G3886" s="16" t="s">
        <v>1262</v>
      </c>
      <c r="H3886" s="16" t="s">
        <v>29917</v>
      </c>
      <c r="I3886" s="16" t="s">
        <v>36224</v>
      </c>
    </row>
    <row r="3887" spans="1:10">
      <c r="A3887" s="16" t="s">
        <v>1767</v>
      </c>
      <c r="B3887" s="52" t="s">
        <v>8181</v>
      </c>
      <c r="C3887" s="16" t="str">
        <f t="shared" si="60"/>
        <v>029 - 021</v>
      </c>
      <c r="D3887" s="52" t="s">
        <v>36059</v>
      </c>
      <c r="E3887" s="52" t="s">
        <v>25917</v>
      </c>
      <c r="F3887" s="16" t="s">
        <v>1768</v>
      </c>
      <c r="G3887" s="16" t="s">
        <v>25916</v>
      </c>
      <c r="H3887" s="16" t="s">
        <v>32660</v>
      </c>
      <c r="I3887" s="16" t="s">
        <v>1769</v>
      </c>
      <c r="J3887" s="16"/>
    </row>
    <row r="3888" spans="1:10">
      <c r="A3888" s="16" t="s">
        <v>35740</v>
      </c>
      <c r="B3888" s="52" t="s">
        <v>2533</v>
      </c>
      <c r="C3888" s="16" t="str">
        <f t="shared" si="60"/>
        <v>083 - 020</v>
      </c>
      <c r="D3888" s="52" t="s">
        <v>36059</v>
      </c>
      <c r="E3888" s="52" t="s">
        <v>21246</v>
      </c>
      <c r="F3888" s="16" t="s">
        <v>35741</v>
      </c>
      <c r="G3888" s="16" t="s">
        <v>21245</v>
      </c>
      <c r="H3888" s="16" t="s">
        <v>29917</v>
      </c>
      <c r="I3888" s="16" t="s">
        <v>35742</v>
      </c>
    </row>
    <row r="3889" spans="1:10">
      <c r="A3889" s="16" t="s">
        <v>19145</v>
      </c>
      <c r="B3889" s="52" t="s">
        <v>27671</v>
      </c>
      <c r="C3889" s="16" t="str">
        <f t="shared" si="60"/>
        <v>055 - 013</v>
      </c>
      <c r="D3889" s="52" t="s">
        <v>34487</v>
      </c>
      <c r="E3889" s="52" t="s">
        <v>1268</v>
      </c>
      <c r="F3889" s="16" t="s">
        <v>19146</v>
      </c>
      <c r="G3889" s="16" t="s">
        <v>1267</v>
      </c>
      <c r="H3889" s="16" t="s">
        <v>1269</v>
      </c>
      <c r="I3889" s="16" t="s">
        <v>19147</v>
      </c>
    </row>
    <row r="3890" spans="1:10">
      <c r="A3890" s="16" t="s">
        <v>13110</v>
      </c>
      <c r="B3890" s="52" t="s">
        <v>27269</v>
      </c>
      <c r="C3890" s="16" t="str">
        <f t="shared" si="60"/>
        <v>034 - 014</v>
      </c>
      <c r="D3890" s="52" t="s">
        <v>36059</v>
      </c>
      <c r="E3890" s="52" t="s">
        <v>23677</v>
      </c>
      <c r="F3890" s="16" t="s">
        <v>13111</v>
      </c>
      <c r="G3890" s="16" t="s">
        <v>23676</v>
      </c>
      <c r="H3890" s="16" t="s">
        <v>35981</v>
      </c>
      <c r="I3890" s="16" t="s">
        <v>13112</v>
      </c>
    </row>
    <row r="3891" spans="1:10">
      <c r="A3891" s="16" t="s">
        <v>13028</v>
      </c>
      <c r="B3891" s="52" t="s">
        <v>19264</v>
      </c>
      <c r="C3891" s="16" t="str">
        <f t="shared" si="60"/>
        <v>021 - 031</v>
      </c>
      <c r="D3891" s="52" t="s">
        <v>34487</v>
      </c>
      <c r="E3891" s="52" t="s">
        <v>14657</v>
      </c>
      <c r="F3891" s="16" t="s">
        <v>37383</v>
      </c>
      <c r="G3891" s="16" t="s">
        <v>14656</v>
      </c>
      <c r="H3891" s="16" t="s">
        <v>4778</v>
      </c>
      <c r="I3891" s="16" t="s">
        <v>1883</v>
      </c>
    </row>
    <row r="3892" spans="1:10">
      <c r="A3892" s="16" t="s">
        <v>8158</v>
      </c>
      <c r="B3892" s="52" t="s">
        <v>9385</v>
      </c>
      <c r="C3892" s="16" t="str">
        <f t="shared" si="60"/>
        <v>022 - 084</v>
      </c>
      <c r="D3892" s="52" t="s">
        <v>34487</v>
      </c>
      <c r="E3892" s="52" t="s">
        <v>4777</v>
      </c>
      <c r="F3892" s="16" t="s">
        <v>8159</v>
      </c>
      <c r="G3892" s="16" t="s">
        <v>4776</v>
      </c>
      <c r="H3892" s="16" t="s">
        <v>4778</v>
      </c>
      <c r="I3892" s="16" t="s">
        <v>8160</v>
      </c>
    </row>
    <row r="3893" spans="1:10">
      <c r="A3893" s="16" t="s">
        <v>16788</v>
      </c>
      <c r="B3893" s="52" t="s">
        <v>9386</v>
      </c>
      <c r="C3893" s="16" t="str">
        <f t="shared" si="60"/>
        <v>022 - 085</v>
      </c>
      <c r="D3893" s="52" t="s">
        <v>34487</v>
      </c>
      <c r="E3893" s="52" t="s">
        <v>4777</v>
      </c>
      <c r="F3893" s="16" t="s">
        <v>16232</v>
      </c>
      <c r="G3893" s="16" t="s">
        <v>4776</v>
      </c>
      <c r="H3893" s="16" t="s">
        <v>4778</v>
      </c>
      <c r="I3893" s="16" t="s">
        <v>16789</v>
      </c>
    </row>
    <row r="3894" spans="1:10">
      <c r="A3894" s="16" t="s">
        <v>16147</v>
      </c>
      <c r="B3894" s="52" t="s">
        <v>36530</v>
      </c>
      <c r="C3894" s="16" t="str">
        <f t="shared" si="60"/>
        <v>019 - 043</v>
      </c>
      <c r="D3894" s="52" t="s">
        <v>36059</v>
      </c>
      <c r="E3894" s="52" t="s">
        <v>23092</v>
      </c>
      <c r="F3894" s="16" t="s">
        <v>32434</v>
      </c>
      <c r="G3894" s="16" t="s">
        <v>23091</v>
      </c>
      <c r="H3894" s="16" t="s">
        <v>32666</v>
      </c>
      <c r="I3894" s="16" t="s">
        <v>16148</v>
      </c>
    </row>
    <row r="3895" spans="1:10">
      <c r="A3895" s="16" t="s">
        <v>31226</v>
      </c>
      <c r="B3895" s="52" t="s">
        <v>5871</v>
      </c>
      <c r="C3895" s="16" t="str">
        <f t="shared" si="60"/>
        <v>048 - 015</v>
      </c>
      <c r="D3895" s="52" t="s">
        <v>34487</v>
      </c>
      <c r="E3895" s="52" t="s">
        <v>29538</v>
      </c>
      <c r="F3895" s="16" t="s">
        <v>31227</v>
      </c>
      <c r="G3895" s="16" t="s">
        <v>29537</v>
      </c>
      <c r="H3895" s="16" t="s">
        <v>30328</v>
      </c>
      <c r="I3895" s="16" t="s">
        <v>31228</v>
      </c>
    </row>
    <row r="3896" spans="1:10">
      <c r="A3896" s="16" t="s">
        <v>5341</v>
      </c>
      <c r="B3896" s="52" t="s">
        <v>23364</v>
      </c>
      <c r="C3896" s="16" t="str">
        <f t="shared" si="60"/>
        <v>017 - 071</v>
      </c>
      <c r="D3896" s="52" t="s">
        <v>36059</v>
      </c>
      <c r="E3896" s="52" t="s">
        <v>22538</v>
      </c>
      <c r="F3896" s="16" t="s">
        <v>13727</v>
      </c>
      <c r="G3896" s="16" t="s">
        <v>22537</v>
      </c>
      <c r="H3896" s="16" t="s">
        <v>32666</v>
      </c>
      <c r="I3896" s="16" t="s">
        <v>5342</v>
      </c>
    </row>
    <row r="3897" spans="1:10">
      <c r="A3897" s="16" t="s">
        <v>15937</v>
      </c>
      <c r="B3897" s="52" t="s">
        <v>5134</v>
      </c>
      <c r="C3897" s="16" t="str">
        <f t="shared" si="60"/>
        <v>027 - 014</v>
      </c>
      <c r="D3897" s="52" t="s">
        <v>36059</v>
      </c>
      <c r="E3897" s="52" t="s">
        <v>16168</v>
      </c>
      <c r="F3897" s="16" t="s">
        <v>15938</v>
      </c>
      <c r="G3897" s="16" t="s">
        <v>16167</v>
      </c>
      <c r="H3897" s="16" t="s">
        <v>32660</v>
      </c>
      <c r="I3897" s="16" t="s">
        <v>15939</v>
      </c>
    </row>
    <row r="3898" spans="1:10">
      <c r="A3898" s="16" t="s">
        <v>1808</v>
      </c>
      <c r="B3898" s="52" t="s">
        <v>8182</v>
      </c>
      <c r="C3898" s="16" t="str">
        <f t="shared" si="60"/>
        <v>029 - 022</v>
      </c>
      <c r="D3898" s="52" t="s">
        <v>34487</v>
      </c>
      <c r="E3898" s="52" t="s">
        <v>25917</v>
      </c>
      <c r="F3898" s="16" t="s">
        <v>1809</v>
      </c>
      <c r="G3898" s="16" t="s">
        <v>25916</v>
      </c>
      <c r="H3898" s="16" t="s">
        <v>32660</v>
      </c>
      <c r="I3898" s="16" t="s">
        <v>1810</v>
      </c>
    </row>
    <row r="3899" spans="1:10">
      <c r="A3899" s="16" t="s">
        <v>20310</v>
      </c>
      <c r="B3899" s="52" t="s">
        <v>28696</v>
      </c>
      <c r="C3899" s="16" t="str">
        <f t="shared" si="60"/>
        <v>I99 - 815</v>
      </c>
      <c r="D3899" s="52"/>
      <c r="E3899" s="52" t="s">
        <v>10726</v>
      </c>
      <c r="F3899" s="16"/>
      <c r="G3899" s="16" t="s">
        <v>10725</v>
      </c>
      <c r="H3899" s="16" t="s">
        <v>10727</v>
      </c>
      <c r="I3899" s="16" t="s">
        <v>20311</v>
      </c>
    </row>
    <row r="3900" spans="1:10">
      <c r="A3900" s="16" t="s">
        <v>28772</v>
      </c>
      <c r="B3900" s="52" t="s">
        <v>24250</v>
      </c>
      <c r="C3900" s="16" t="str">
        <f t="shared" si="60"/>
        <v>015 - 872</v>
      </c>
      <c r="D3900" s="52"/>
      <c r="E3900" s="52" t="s">
        <v>32665</v>
      </c>
      <c r="F3900" s="16"/>
      <c r="G3900" s="16" t="s">
        <v>32664</v>
      </c>
      <c r="H3900" s="16" t="s">
        <v>32666</v>
      </c>
      <c r="I3900" s="16" t="s">
        <v>28773</v>
      </c>
      <c r="J3900" s="16" t="s">
        <v>34487</v>
      </c>
    </row>
    <row r="3901" spans="1:10">
      <c r="A3901" s="16" t="s">
        <v>33949</v>
      </c>
      <c r="B3901" s="52" t="s">
        <v>21119</v>
      </c>
      <c r="C3901" s="16" t="str">
        <f t="shared" si="60"/>
        <v>013 - 101</v>
      </c>
      <c r="D3901" s="52" t="s">
        <v>36059</v>
      </c>
      <c r="E3901" s="52" t="s">
        <v>26240</v>
      </c>
      <c r="F3901" s="16" t="s">
        <v>30686</v>
      </c>
      <c r="G3901" s="16" t="s">
        <v>26239</v>
      </c>
      <c r="H3901" s="16" t="s">
        <v>32666</v>
      </c>
      <c r="I3901" s="16" t="s">
        <v>33950</v>
      </c>
    </row>
    <row r="3902" spans="1:10">
      <c r="A3902" s="16" t="s">
        <v>12690</v>
      </c>
      <c r="B3902" s="52" t="s">
        <v>5872</v>
      </c>
      <c r="C3902" s="16" t="str">
        <f t="shared" si="60"/>
        <v>048 - 016</v>
      </c>
      <c r="D3902" s="52" t="s">
        <v>34487</v>
      </c>
      <c r="E3902" s="52" t="s">
        <v>29538</v>
      </c>
      <c r="F3902" s="16" t="s">
        <v>12691</v>
      </c>
      <c r="G3902" s="16" t="s">
        <v>29537</v>
      </c>
      <c r="H3902" s="16" t="s">
        <v>30328</v>
      </c>
      <c r="I3902" s="16" t="s">
        <v>29125</v>
      </c>
    </row>
    <row r="3903" spans="1:10">
      <c r="A3903" s="16" t="s">
        <v>22890</v>
      </c>
      <c r="B3903" s="52" t="s">
        <v>36739</v>
      </c>
      <c r="C3903" s="16" t="str">
        <f t="shared" si="60"/>
        <v>078 - 053</v>
      </c>
      <c r="D3903" s="52" t="s">
        <v>36059</v>
      </c>
      <c r="E3903" s="52" t="s">
        <v>1697</v>
      </c>
      <c r="F3903" s="16" t="s">
        <v>17001</v>
      </c>
      <c r="G3903" s="16" t="s">
        <v>1696</v>
      </c>
      <c r="H3903" s="16" t="s">
        <v>4772</v>
      </c>
      <c r="I3903" s="16" t="s">
        <v>22891</v>
      </c>
      <c r="J3903" s="16"/>
    </row>
    <row r="3904" spans="1:10">
      <c r="A3904" s="16" t="s">
        <v>30983</v>
      </c>
      <c r="B3904" s="52" t="s">
        <v>30864</v>
      </c>
      <c r="C3904" s="16" t="str">
        <f t="shared" si="60"/>
        <v>095 - 804</v>
      </c>
      <c r="D3904" s="52"/>
      <c r="E3904" s="52" t="s">
        <v>5719</v>
      </c>
      <c r="F3904" s="16"/>
      <c r="G3904" s="16" t="s">
        <v>29627</v>
      </c>
      <c r="H3904" s="16" t="s">
        <v>33521</v>
      </c>
      <c r="I3904" s="16" t="s">
        <v>30984</v>
      </c>
      <c r="J3904" s="16" t="s">
        <v>34487</v>
      </c>
    </row>
    <row r="3905" spans="1:10">
      <c r="A3905" s="16" t="s">
        <v>26448</v>
      </c>
      <c r="B3905" s="52" t="s">
        <v>11784</v>
      </c>
      <c r="C3905" s="16" t="str">
        <f t="shared" si="60"/>
        <v>058 - 037</v>
      </c>
      <c r="D3905" s="52" t="s">
        <v>36059</v>
      </c>
      <c r="E3905" s="52" t="s">
        <v>10753</v>
      </c>
      <c r="F3905" s="16" t="s">
        <v>25782</v>
      </c>
      <c r="G3905" s="16" t="s">
        <v>10752</v>
      </c>
      <c r="H3905" s="16" t="s">
        <v>20396</v>
      </c>
      <c r="I3905" s="16" t="s">
        <v>26449</v>
      </c>
      <c r="J3905" s="16"/>
    </row>
    <row r="3906" spans="1:10">
      <c r="A3906" s="16" t="s">
        <v>5913</v>
      </c>
      <c r="B3906" s="52" t="s">
        <v>14681</v>
      </c>
      <c r="C3906" s="16" t="str">
        <f t="shared" si="60"/>
        <v>079 - 049</v>
      </c>
      <c r="D3906" s="52" t="s">
        <v>34487</v>
      </c>
      <c r="E3906" s="52" t="s">
        <v>4771</v>
      </c>
      <c r="F3906" s="16" t="s">
        <v>5914</v>
      </c>
      <c r="G3906" s="16" t="s">
        <v>4770</v>
      </c>
      <c r="H3906" s="16" t="s">
        <v>4772</v>
      </c>
      <c r="I3906" s="16" t="s">
        <v>28005</v>
      </c>
      <c r="J3906" s="16" t="s">
        <v>7990</v>
      </c>
    </row>
    <row r="3907" spans="1:10">
      <c r="A3907" s="16" t="s">
        <v>3184</v>
      </c>
      <c r="B3907" s="52" t="s">
        <v>34206</v>
      </c>
      <c r="C3907" s="16" t="str">
        <f t="shared" si="60"/>
        <v>102 - 011</v>
      </c>
      <c r="D3907" s="52" t="s">
        <v>34487</v>
      </c>
      <c r="E3907" s="52" t="s">
        <v>27777</v>
      </c>
      <c r="F3907" s="16" t="s">
        <v>28004</v>
      </c>
      <c r="G3907" s="16" t="s">
        <v>27776</v>
      </c>
      <c r="H3907" s="16" t="s">
        <v>4772</v>
      </c>
      <c r="I3907" s="16" t="s">
        <v>28005</v>
      </c>
    </row>
    <row r="3908" spans="1:10">
      <c r="A3908" s="16" t="s">
        <v>2198</v>
      </c>
      <c r="B3908" s="52" t="s">
        <v>14045</v>
      </c>
      <c r="C3908" s="16" t="str">
        <f t="shared" ref="C3908:C3971" si="61">MID(A3908,1,3) &amp;" - " &amp;MID(A3908,4,3)</f>
        <v>016 - 098</v>
      </c>
      <c r="D3908" s="52" t="s">
        <v>36059</v>
      </c>
      <c r="E3908" s="52" t="s">
        <v>10742</v>
      </c>
      <c r="F3908" s="16" t="s">
        <v>32627</v>
      </c>
      <c r="G3908" s="16" t="s">
        <v>10741</v>
      </c>
      <c r="H3908" s="16" t="s">
        <v>32666</v>
      </c>
      <c r="I3908" s="16" t="s">
        <v>2199</v>
      </c>
    </row>
    <row r="3909" spans="1:10">
      <c r="A3909" s="16" t="s">
        <v>2293</v>
      </c>
      <c r="B3909" s="52" t="s">
        <v>14045</v>
      </c>
      <c r="C3909" s="16" t="str">
        <f t="shared" si="61"/>
        <v>016 - 828</v>
      </c>
      <c r="D3909" s="52"/>
      <c r="E3909" s="52" t="s">
        <v>10742</v>
      </c>
      <c r="F3909" s="16"/>
      <c r="G3909" s="16" t="s">
        <v>10741</v>
      </c>
      <c r="H3909" s="16" t="s">
        <v>32666</v>
      </c>
      <c r="I3909" s="16"/>
      <c r="J3909" s="16" t="s">
        <v>34487</v>
      </c>
    </row>
    <row r="3910" spans="1:10">
      <c r="A3910" s="16" t="s">
        <v>33814</v>
      </c>
      <c r="B3910" s="52" t="s">
        <v>14682</v>
      </c>
      <c r="C3910" s="16" t="str">
        <f t="shared" si="61"/>
        <v>079 - 050</v>
      </c>
      <c r="D3910" s="52" t="s">
        <v>34487</v>
      </c>
      <c r="E3910" s="52" t="s">
        <v>4771</v>
      </c>
      <c r="F3910" s="16" t="s">
        <v>9075</v>
      </c>
      <c r="G3910" s="16" t="s">
        <v>4770</v>
      </c>
      <c r="H3910" s="16" t="s">
        <v>4772</v>
      </c>
      <c r="I3910" s="16" t="s">
        <v>33021</v>
      </c>
      <c r="J3910" s="16" t="s">
        <v>7990</v>
      </c>
    </row>
    <row r="3911" spans="1:10">
      <c r="A3911" s="16" t="s">
        <v>21475</v>
      </c>
      <c r="B3911" s="52" t="s">
        <v>34207</v>
      </c>
      <c r="C3911" s="16" t="str">
        <f t="shared" si="61"/>
        <v>102 - 012</v>
      </c>
      <c r="D3911" s="52" t="s">
        <v>34487</v>
      </c>
      <c r="E3911" s="52" t="s">
        <v>27777</v>
      </c>
      <c r="F3911" s="16" t="s">
        <v>21476</v>
      </c>
      <c r="G3911" s="16" t="s">
        <v>27776</v>
      </c>
      <c r="H3911" s="16" t="s">
        <v>4772</v>
      </c>
      <c r="I3911" s="16" t="s">
        <v>33021</v>
      </c>
    </row>
    <row r="3912" spans="1:10">
      <c r="A3912" s="16" t="s">
        <v>19813</v>
      </c>
      <c r="B3912" s="52" t="s">
        <v>436</v>
      </c>
      <c r="C3912" s="16" t="str">
        <f t="shared" si="61"/>
        <v>045 - 006</v>
      </c>
      <c r="D3912" s="52" t="s">
        <v>34487</v>
      </c>
      <c r="E3912" s="52" t="s">
        <v>36879</v>
      </c>
      <c r="F3912" s="16" t="s">
        <v>19814</v>
      </c>
      <c r="G3912" s="16" t="s">
        <v>36878</v>
      </c>
      <c r="H3912" s="16" t="s">
        <v>30328</v>
      </c>
      <c r="I3912" s="16" t="s">
        <v>19815</v>
      </c>
      <c r="J3912" s="16"/>
    </row>
    <row r="3913" spans="1:10">
      <c r="A3913" s="16" t="s">
        <v>16328</v>
      </c>
      <c r="B3913" s="52" t="s">
        <v>35683</v>
      </c>
      <c r="C3913" s="16" t="str">
        <f t="shared" si="61"/>
        <v>060 - 034</v>
      </c>
      <c r="D3913" s="52" t="s">
        <v>34487</v>
      </c>
      <c r="E3913" s="52" t="s">
        <v>10737</v>
      </c>
      <c r="F3913" s="16" t="s">
        <v>10735</v>
      </c>
      <c r="G3913" s="16" t="s">
        <v>10736</v>
      </c>
      <c r="H3913" s="16" t="s">
        <v>20396</v>
      </c>
      <c r="I3913" s="16" t="s">
        <v>16329</v>
      </c>
    </row>
    <row r="3914" spans="1:10">
      <c r="A3914" s="16" t="s">
        <v>7894</v>
      </c>
      <c r="B3914" s="52" t="s">
        <v>23368</v>
      </c>
      <c r="C3914" s="16" t="str">
        <f t="shared" si="61"/>
        <v>069 - 032</v>
      </c>
      <c r="D3914" s="52" t="s">
        <v>36059</v>
      </c>
      <c r="E3914" s="52" t="s">
        <v>36727</v>
      </c>
      <c r="F3914" s="16" t="s">
        <v>24770</v>
      </c>
      <c r="G3914" s="16" t="s">
        <v>36726</v>
      </c>
      <c r="H3914" s="16" t="s">
        <v>15395</v>
      </c>
      <c r="I3914" s="16" t="s">
        <v>13635</v>
      </c>
      <c r="J3914" s="16"/>
    </row>
    <row r="3915" spans="1:10">
      <c r="A3915" s="16" t="s">
        <v>23453</v>
      </c>
      <c r="B3915" s="52" t="s">
        <v>33778</v>
      </c>
      <c r="C3915" s="16" t="str">
        <f t="shared" si="61"/>
        <v>076 - 032</v>
      </c>
      <c r="D3915" s="52" t="s">
        <v>34487</v>
      </c>
      <c r="E3915" s="52" t="s">
        <v>13510</v>
      </c>
      <c r="F3915" s="16" t="s">
        <v>13529</v>
      </c>
      <c r="G3915" s="16" t="s">
        <v>13509</v>
      </c>
      <c r="H3915" s="16" t="s">
        <v>13511</v>
      </c>
      <c r="I3915" s="16" t="s">
        <v>23454</v>
      </c>
      <c r="J3915" s="16"/>
    </row>
    <row r="3916" spans="1:10">
      <c r="A3916" s="16" t="s">
        <v>19981</v>
      </c>
      <c r="B3916" s="52" t="s">
        <v>9585</v>
      </c>
      <c r="C3916" s="16" t="str">
        <f t="shared" si="61"/>
        <v>018 - 063</v>
      </c>
      <c r="D3916" s="52" t="s">
        <v>36059</v>
      </c>
      <c r="E3916" s="52" t="s">
        <v>35975</v>
      </c>
      <c r="F3916" s="16" t="s">
        <v>34298</v>
      </c>
      <c r="G3916" s="16" t="s">
        <v>35974</v>
      </c>
      <c r="H3916" s="16" t="s">
        <v>32666</v>
      </c>
      <c r="I3916" s="16" t="s">
        <v>23263</v>
      </c>
    </row>
    <row r="3917" spans="1:10">
      <c r="A3917" s="16" t="s">
        <v>20999</v>
      </c>
      <c r="B3917" s="52" t="s">
        <v>20721</v>
      </c>
      <c r="C3917" s="16" t="str">
        <f t="shared" si="61"/>
        <v>094 - 019</v>
      </c>
      <c r="D3917" s="52" t="s">
        <v>34487</v>
      </c>
      <c r="E3917" s="52" t="s">
        <v>10747</v>
      </c>
      <c r="F3917" s="16" t="s">
        <v>21040</v>
      </c>
      <c r="G3917" s="16" t="s">
        <v>10746</v>
      </c>
      <c r="H3917" s="16" t="s">
        <v>10748</v>
      </c>
      <c r="I3917" s="16" t="s">
        <v>21041</v>
      </c>
    </row>
    <row r="3918" spans="1:10">
      <c r="A3918" s="16" t="s">
        <v>23916</v>
      </c>
      <c r="B3918" s="52" t="s">
        <v>28697</v>
      </c>
      <c r="C3918" s="16" t="str">
        <f t="shared" si="61"/>
        <v>I99 - 708</v>
      </c>
      <c r="D3918" s="52"/>
      <c r="E3918" s="52" t="s">
        <v>10726</v>
      </c>
      <c r="F3918" s="16"/>
      <c r="G3918" s="16" t="s">
        <v>10725</v>
      </c>
      <c r="H3918" s="16" t="s">
        <v>10727</v>
      </c>
      <c r="I3918" s="16" t="s">
        <v>23917</v>
      </c>
    </row>
    <row r="3919" spans="1:10">
      <c r="A3919" s="16" t="s">
        <v>801</v>
      </c>
      <c r="B3919" s="52" t="s">
        <v>29210</v>
      </c>
      <c r="C3919" s="16" t="str">
        <f t="shared" si="61"/>
        <v>079 - 051</v>
      </c>
      <c r="D3919" s="52" t="s">
        <v>34487</v>
      </c>
      <c r="E3919" s="52" t="s">
        <v>4771</v>
      </c>
      <c r="F3919" s="16" t="s">
        <v>9075</v>
      </c>
      <c r="G3919" s="16" t="s">
        <v>4770</v>
      </c>
      <c r="H3919" s="16" t="s">
        <v>4772</v>
      </c>
      <c r="I3919" s="16" t="s">
        <v>19020</v>
      </c>
      <c r="J3919" s="16" t="s">
        <v>7990</v>
      </c>
    </row>
    <row r="3920" spans="1:10">
      <c r="A3920" s="16" t="s">
        <v>19148</v>
      </c>
      <c r="B3920" s="52" t="s">
        <v>34208</v>
      </c>
      <c r="C3920" s="16" t="str">
        <f t="shared" si="61"/>
        <v>102 - 013</v>
      </c>
      <c r="D3920" s="52" t="s">
        <v>34487</v>
      </c>
      <c r="E3920" s="52" t="s">
        <v>27777</v>
      </c>
      <c r="F3920" s="16" t="s">
        <v>19149</v>
      </c>
      <c r="G3920" s="16" t="s">
        <v>27776</v>
      </c>
      <c r="H3920" s="16" t="s">
        <v>4772</v>
      </c>
      <c r="I3920" s="16" t="s">
        <v>19020</v>
      </c>
    </row>
    <row r="3921" spans="1:10">
      <c r="A3921" s="16" t="s">
        <v>34954</v>
      </c>
      <c r="B3921" s="52" t="s">
        <v>23641</v>
      </c>
      <c r="C3921" s="16" t="str">
        <f t="shared" si="61"/>
        <v>042 - 019</v>
      </c>
      <c r="D3921" s="52" t="s">
        <v>36059</v>
      </c>
      <c r="E3921" s="52" t="s">
        <v>1290</v>
      </c>
      <c r="F3921" s="16" t="s">
        <v>34955</v>
      </c>
      <c r="G3921" s="16" t="s">
        <v>33346</v>
      </c>
      <c r="H3921" s="16" t="s">
        <v>20397</v>
      </c>
      <c r="I3921" s="16" t="s">
        <v>34956</v>
      </c>
      <c r="J3921" s="16"/>
    </row>
    <row r="3922" spans="1:10">
      <c r="A3922" s="16" t="s">
        <v>1320</v>
      </c>
      <c r="B3922" s="52" t="s">
        <v>18271</v>
      </c>
      <c r="C3922" s="16" t="str">
        <f t="shared" si="61"/>
        <v>009 - 813</v>
      </c>
      <c r="D3922" s="52"/>
      <c r="E3922" s="52" t="s">
        <v>26840</v>
      </c>
      <c r="F3922" s="16"/>
      <c r="G3922" s="16" t="s">
        <v>26839</v>
      </c>
      <c r="H3922" s="16" t="s">
        <v>34573</v>
      </c>
      <c r="I3922" s="16" t="s">
        <v>1321</v>
      </c>
      <c r="J3922" s="16" t="s">
        <v>34487</v>
      </c>
    </row>
    <row r="3923" spans="1:10">
      <c r="A3923" s="16" t="s">
        <v>20029</v>
      </c>
      <c r="B3923" s="52" t="s">
        <v>15371</v>
      </c>
      <c r="C3923" s="16" t="str">
        <f t="shared" si="61"/>
        <v>036 - 012</v>
      </c>
      <c r="D3923" s="52" t="s">
        <v>36059</v>
      </c>
      <c r="E3923" s="52" t="s">
        <v>37427</v>
      </c>
      <c r="F3923" s="16" t="s">
        <v>20030</v>
      </c>
      <c r="G3923" s="16" t="s">
        <v>37426</v>
      </c>
      <c r="H3923" s="16" t="s">
        <v>35981</v>
      </c>
      <c r="I3923" s="16" t="s">
        <v>20031</v>
      </c>
    </row>
    <row r="3924" spans="1:10">
      <c r="A3924" s="16" t="s">
        <v>33444</v>
      </c>
      <c r="B3924" s="52" t="s">
        <v>18272</v>
      </c>
      <c r="C3924" s="16" t="str">
        <f t="shared" si="61"/>
        <v>009 - 029</v>
      </c>
      <c r="D3924" s="52" t="s">
        <v>34487</v>
      </c>
      <c r="E3924" s="52" t="s">
        <v>26840</v>
      </c>
      <c r="F3924" s="16" t="s">
        <v>33445</v>
      </c>
      <c r="G3924" s="16" t="s">
        <v>26839</v>
      </c>
      <c r="H3924" s="16" t="s">
        <v>34573</v>
      </c>
      <c r="I3924" s="16" t="s">
        <v>7193</v>
      </c>
    </row>
    <row r="3925" spans="1:10">
      <c r="A3925" s="16" t="s">
        <v>17702</v>
      </c>
      <c r="B3925" s="52" t="s">
        <v>18273</v>
      </c>
      <c r="C3925" s="16" t="str">
        <f t="shared" si="61"/>
        <v>009 - 814</v>
      </c>
      <c r="D3925" s="52"/>
      <c r="E3925" s="52" t="s">
        <v>26840</v>
      </c>
      <c r="F3925" s="16"/>
      <c r="G3925" s="16" t="s">
        <v>26839</v>
      </c>
      <c r="H3925" s="16" t="s">
        <v>34573</v>
      </c>
      <c r="I3925" s="16" t="s">
        <v>17703</v>
      </c>
      <c r="J3925" s="16" t="s">
        <v>34487</v>
      </c>
    </row>
    <row r="3926" spans="1:10">
      <c r="A3926" s="16" t="s">
        <v>20312</v>
      </c>
      <c r="B3926" s="52" t="s">
        <v>18274</v>
      </c>
      <c r="C3926" s="16" t="str">
        <f t="shared" si="61"/>
        <v>009 - 815</v>
      </c>
      <c r="D3926" s="52"/>
      <c r="E3926" s="52" t="s">
        <v>26840</v>
      </c>
      <c r="F3926" s="16"/>
      <c r="G3926" s="16" t="s">
        <v>26839</v>
      </c>
      <c r="H3926" s="16" t="s">
        <v>34573</v>
      </c>
      <c r="I3926" s="16" t="s">
        <v>20313</v>
      </c>
      <c r="J3926" s="16" t="s">
        <v>34487</v>
      </c>
    </row>
    <row r="3927" spans="1:10">
      <c r="A3927" s="16" t="s">
        <v>22028</v>
      </c>
      <c r="B3927" s="52" t="s">
        <v>7754</v>
      </c>
      <c r="C3927" s="16" t="str">
        <f t="shared" si="61"/>
        <v>003 - 851</v>
      </c>
      <c r="D3927" s="52"/>
      <c r="E3927" s="52" t="s">
        <v>3328</v>
      </c>
      <c r="F3927" s="16"/>
      <c r="G3927" s="16" t="s">
        <v>10731</v>
      </c>
      <c r="H3927" s="16" t="s">
        <v>10732</v>
      </c>
      <c r="I3927" s="16" t="s">
        <v>22029</v>
      </c>
      <c r="J3927" s="16" t="s">
        <v>34487</v>
      </c>
    </row>
    <row r="3928" spans="1:10">
      <c r="A3928" s="16" t="s">
        <v>1363</v>
      </c>
      <c r="B3928" s="52" t="s">
        <v>28698</v>
      </c>
      <c r="C3928" s="16" t="str">
        <f t="shared" si="61"/>
        <v>I99 - 032</v>
      </c>
      <c r="D3928" s="52"/>
      <c r="E3928" s="52" t="s">
        <v>10726</v>
      </c>
      <c r="G3928" s="16" t="s">
        <v>10725</v>
      </c>
      <c r="H3928" s="16" t="s">
        <v>10727</v>
      </c>
      <c r="I3928" s="16" t="s">
        <v>1364</v>
      </c>
      <c r="J3928" s="16"/>
    </row>
    <row r="3929" spans="1:10">
      <c r="A3929" s="16" t="s">
        <v>25135</v>
      </c>
      <c r="B3929" s="52" t="s">
        <v>14046</v>
      </c>
      <c r="C3929" s="16" t="str">
        <f t="shared" si="61"/>
        <v>016 - 099</v>
      </c>
      <c r="D3929" s="52" t="s">
        <v>34487</v>
      </c>
      <c r="E3929" s="52" t="s">
        <v>10742</v>
      </c>
      <c r="F3929" s="16" t="s">
        <v>36153</v>
      </c>
      <c r="G3929" s="16" t="s">
        <v>10741</v>
      </c>
      <c r="H3929" s="16" t="s">
        <v>32666</v>
      </c>
      <c r="I3929" s="16" t="s">
        <v>25136</v>
      </c>
    </row>
    <row r="3930" spans="1:10">
      <c r="A3930" s="16" t="s">
        <v>23856</v>
      </c>
      <c r="B3930" s="52" t="s">
        <v>21120</v>
      </c>
      <c r="C3930" s="16" t="str">
        <f t="shared" si="61"/>
        <v>013 - 102</v>
      </c>
      <c r="D3930" s="52" t="s">
        <v>36059</v>
      </c>
      <c r="E3930" s="52" t="s">
        <v>26240</v>
      </c>
      <c r="F3930" s="16" t="s">
        <v>23857</v>
      </c>
      <c r="G3930" s="16" t="s">
        <v>26239</v>
      </c>
      <c r="H3930" s="16" t="s">
        <v>32666</v>
      </c>
      <c r="I3930" s="16" t="s">
        <v>23858</v>
      </c>
      <c r="J3930" s="16"/>
    </row>
    <row r="3931" spans="1:10">
      <c r="A3931" s="16" t="s">
        <v>18846</v>
      </c>
      <c r="B3931" s="52" t="s">
        <v>35376</v>
      </c>
      <c r="C3931" s="16" t="str">
        <f t="shared" si="61"/>
        <v>016 - 100</v>
      </c>
      <c r="D3931" s="52" t="s">
        <v>34487</v>
      </c>
      <c r="E3931" s="52" t="s">
        <v>10742</v>
      </c>
      <c r="F3931" s="16" t="s">
        <v>36153</v>
      </c>
      <c r="G3931" s="16" t="s">
        <v>10741</v>
      </c>
      <c r="H3931" s="16" t="s">
        <v>32666</v>
      </c>
      <c r="I3931" s="16" t="s">
        <v>18847</v>
      </c>
    </row>
    <row r="3932" spans="1:10">
      <c r="A3932" s="16" t="s">
        <v>22619</v>
      </c>
      <c r="B3932" s="52" t="s">
        <v>7855</v>
      </c>
      <c r="C3932" s="16" t="str">
        <f t="shared" si="61"/>
        <v>001 - 105</v>
      </c>
      <c r="D3932" s="52" t="s">
        <v>36059</v>
      </c>
      <c r="E3932" s="52" t="s">
        <v>37671</v>
      </c>
      <c r="F3932" s="16" t="s">
        <v>772</v>
      </c>
      <c r="G3932" s="16" t="s">
        <v>37670</v>
      </c>
      <c r="H3932" s="16" t="s">
        <v>10732</v>
      </c>
      <c r="I3932" s="16" t="s">
        <v>22620</v>
      </c>
    </row>
    <row r="3933" spans="1:10">
      <c r="A3933" s="16" t="s">
        <v>16013</v>
      </c>
      <c r="B3933" s="52" t="s">
        <v>36601</v>
      </c>
      <c r="C3933" s="16" t="str">
        <f t="shared" si="61"/>
        <v>036 - 013</v>
      </c>
      <c r="D3933" s="52" t="s">
        <v>36059</v>
      </c>
      <c r="E3933" s="52" t="s">
        <v>37427</v>
      </c>
      <c r="F3933" s="16" t="s">
        <v>16014</v>
      </c>
      <c r="G3933" s="16" t="s">
        <v>37426</v>
      </c>
      <c r="H3933" s="16" t="s">
        <v>35981</v>
      </c>
      <c r="I3933" s="16" t="s">
        <v>21284</v>
      </c>
    </row>
    <row r="3934" spans="1:10">
      <c r="A3934" s="16" t="s">
        <v>21401</v>
      </c>
      <c r="B3934" s="52" t="s">
        <v>33869</v>
      </c>
      <c r="C3934" s="16" t="str">
        <f t="shared" si="61"/>
        <v>043 - 018</v>
      </c>
      <c r="D3934" s="52" t="s">
        <v>34487</v>
      </c>
      <c r="E3934" s="52" t="s">
        <v>36775</v>
      </c>
      <c r="F3934" s="16" t="s">
        <v>2843</v>
      </c>
      <c r="G3934" s="16" t="s">
        <v>27380</v>
      </c>
      <c r="H3934" s="16" t="s">
        <v>20397</v>
      </c>
      <c r="I3934" s="16" t="s">
        <v>21402</v>
      </c>
    </row>
    <row r="3935" spans="1:10">
      <c r="A3935" s="16" t="s">
        <v>1770</v>
      </c>
      <c r="B3935" s="52" t="s">
        <v>33840</v>
      </c>
      <c r="C3935" s="16" t="str">
        <f t="shared" si="61"/>
        <v>033 - 021</v>
      </c>
      <c r="D3935" s="52" t="s">
        <v>36059</v>
      </c>
      <c r="E3935" s="52" t="s">
        <v>37663</v>
      </c>
      <c r="F3935" s="16" t="s">
        <v>1771</v>
      </c>
      <c r="G3935" s="16" t="s">
        <v>37662</v>
      </c>
      <c r="H3935" s="16" t="s">
        <v>35981</v>
      </c>
      <c r="I3935" s="16" t="s">
        <v>1772</v>
      </c>
      <c r="J3935" s="16"/>
    </row>
    <row r="3936" spans="1:10">
      <c r="A3936" s="16" t="s">
        <v>30985</v>
      </c>
      <c r="B3936" s="52" t="s">
        <v>34760</v>
      </c>
      <c r="C3936" s="16" t="str">
        <f t="shared" si="61"/>
        <v>041 - 804</v>
      </c>
      <c r="D3936" s="52"/>
      <c r="E3936" s="52" t="s">
        <v>31873</v>
      </c>
      <c r="F3936" s="16"/>
      <c r="G3936" s="16" t="s">
        <v>31872</v>
      </c>
      <c r="H3936" s="16" t="s">
        <v>20397</v>
      </c>
      <c r="I3936" s="16" t="s">
        <v>30986</v>
      </c>
      <c r="J3936" s="16" t="s">
        <v>34487</v>
      </c>
    </row>
    <row r="3937" spans="1:10">
      <c r="A3937" s="16" t="s">
        <v>25274</v>
      </c>
      <c r="B3937" s="52" t="s">
        <v>5873</v>
      </c>
      <c r="C3937" s="16" t="str">
        <f t="shared" si="61"/>
        <v>048 - 017</v>
      </c>
      <c r="D3937" s="52" t="s">
        <v>36059</v>
      </c>
      <c r="E3937" s="52" t="s">
        <v>29538</v>
      </c>
      <c r="F3937" s="16" t="s">
        <v>25275</v>
      </c>
      <c r="G3937" s="16" t="s">
        <v>29537</v>
      </c>
      <c r="H3937" s="16" t="s">
        <v>30328</v>
      </c>
      <c r="I3937" s="16" t="s">
        <v>25276</v>
      </c>
    </row>
    <row r="3938" spans="1:10">
      <c r="A3938" s="16" t="s">
        <v>16694</v>
      </c>
      <c r="B3938" s="52" t="s">
        <v>5874</v>
      </c>
      <c r="C3938" s="16" t="str">
        <f t="shared" si="61"/>
        <v>048 - 018</v>
      </c>
      <c r="D3938" s="52" t="s">
        <v>34487</v>
      </c>
      <c r="E3938" s="52" t="s">
        <v>29538</v>
      </c>
      <c r="F3938" s="16" t="s">
        <v>16695</v>
      </c>
      <c r="G3938" s="16" t="s">
        <v>29537</v>
      </c>
      <c r="H3938" s="16" t="s">
        <v>30328</v>
      </c>
      <c r="I3938" s="16" t="s">
        <v>16696</v>
      </c>
    </row>
    <row r="3939" spans="1:10">
      <c r="A3939" s="16" t="s">
        <v>11941</v>
      </c>
      <c r="B3939" s="52" t="s">
        <v>36740</v>
      </c>
      <c r="C3939" s="16" t="str">
        <f t="shared" si="61"/>
        <v>078 - 054</v>
      </c>
      <c r="D3939" s="52" t="s">
        <v>34487</v>
      </c>
      <c r="E3939" s="52" t="s">
        <v>1697</v>
      </c>
      <c r="F3939" s="16" t="s">
        <v>22875</v>
      </c>
      <c r="G3939" s="16" t="s">
        <v>1696</v>
      </c>
      <c r="H3939" s="16" t="s">
        <v>4772</v>
      </c>
      <c r="I3939" s="16" t="s">
        <v>11942</v>
      </c>
    </row>
    <row r="3940" spans="1:10">
      <c r="A3940" s="16" t="s">
        <v>28094</v>
      </c>
      <c r="B3940" s="52" t="s">
        <v>37679</v>
      </c>
      <c r="C3940" s="16" t="str">
        <f t="shared" si="61"/>
        <v>065 - 052</v>
      </c>
      <c r="D3940" s="52" t="s">
        <v>34487</v>
      </c>
      <c r="E3940" s="52" t="s">
        <v>29546</v>
      </c>
      <c r="F3940" s="16" t="s">
        <v>28095</v>
      </c>
      <c r="G3940" s="16" t="s">
        <v>29545</v>
      </c>
      <c r="H3940" s="16" t="s">
        <v>30282</v>
      </c>
      <c r="I3940" s="16" t="s">
        <v>28096</v>
      </c>
      <c r="J3940" s="16"/>
    </row>
    <row r="3941" spans="1:10">
      <c r="A3941" s="16" t="s">
        <v>9499</v>
      </c>
      <c r="B3941" s="52" t="s">
        <v>9387</v>
      </c>
      <c r="C3941" s="16" t="str">
        <f t="shared" si="61"/>
        <v>022 - 841</v>
      </c>
      <c r="D3941" s="52"/>
      <c r="E3941" s="52" t="s">
        <v>4777</v>
      </c>
      <c r="F3941" s="16"/>
      <c r="G3941" s="16" t="s">
        <v>4776</v>
      </c>
      <c r="H3941" s="16" t="s">
        <v>4778</v>
      </c>
      <c r="I3941" s="16" t="s">
        <v>9500</v>
      </c>
      <c r="J3941" s="16" t="s">
        <v>34487</v>
      </c>
    </row>
    <row r="3942" spans="1:10">
      <c r="A3942" s="16" t="s">
        <v>10939</v>
      </c>
      <c r="B3942" s="52" t="s">
        <v>35684</v>
      </c>
      <c r="C3942" s="16" t="str">
        <f t="shared" si="61"/>
        <v>060 - 035</v>
      </c>
      <c r="D3942" s="52" t="s">
        <v>34487</v>
      </c>
      <c r="E3942" s="52" t="s">
        <v>10737</v>
      </c>
      <c r="F3942" s="16" t="s">
        <v>10940</v>
      </c>
      <c r="G3942" s="16" t="s">
        <v>10736</v>
      </c>
      <c r="H3942" s="16" t="s">
        <v>20396</v>
      </c>
      <c r="I3942" s="16" t="s">
        <v>10941</v>
      </c>
    </row>
    <row r="3943" spans="1:10">
      <c r="A3943" s="16" t="s">
        <v>20185</v>
      </c>
      <c r="B3943" s="52" t="s">
        <v>36602</v>
      </c>
      <c r="C3943" s="16" t="str">
        <f t="shared" si="61"/>
        <v>036 - 014</v>
      </c>
      <c r="D3943" s="52" t="s">
        <v>34487</v>
      </c>
      <c r="E3943" s="52" t="s">
        <v>37427</v>
      </c>
      <c r="F3943" s="16" t="s">
        <v>20186</v>
      </c>
      <c r="G3943" s="16" t="s">
        <v>37426</v>
      </c>
      <c r="H3943" s="16" t="s">
        <v>35981</v>
      </c>
      <c r="I3943" s="16" t="s">
        <v>20187</v>
      </c>
    </row>
    <row r="3944" spans="1:10">
      <c r="A3944" s="16" t="s">
        <v>9774</v>
      </c>
      <c r="B3944" s="52" t="s">
        <v>18435</v>
      </c>
      <c r="C3944" s="16" t="str">
        <f t="shared" si="61"/>
        <v>040 - 801</v>
      </c>
      <c r="D3944" s="52"/>
      <c r="E3944" s="52" t="s">
        <v>32809</v>
      </c>
      <c r="G3944" s="16" t="s">
        <v>32808</v>
      </c>
      <c r="H3944" s="16" t="s">
        <v>35981</v>
      </c>
      <c r="I3944" s="16" t="s">
        <v>9775</v>
      </c>
      <c r="J3944" s="16" t="s">
        <v>34487</v>
      </c>
    </row>
    <row r="3945" spans="1:10">
      <c r="A3945" s="16" t="s">
        <v>26856</v>
      </c>
      <c r="B3945" s="52" t="s">
        <v>8451</v>
      </c>
      <c r="C3945" s="16" t="str">
        <f t="shared" si="61"/>
        <v>080 - 034</v>
      </c>
      <c r="D3945" s="52" t="s">
        <v>34487</v>
      </c>
      <c r="E3945" s="52" t="s">
        <v>1692</v>
      </c>
      <c r="F3945" s="16" t="s">
        <v>19361</v>
      </c>
      <c r="G3945" s="16" t="s">
        <v>1691</v>
      </c>
      <c r="H3945" s="16" t="s">
        <v>4772</v>
      </c>
      <c r="I3945" s="16" t="s">
        <v>26857</v>
      </c>
    </row>
    <row r="3946" spans="1:10">
      <c r="A3946" s="16" t="s">
        <v>22701</v>
      </c>
      <c r="B3946" s="52" t="s">
        <v>36655</v>
      </c>
      <c r="C3946" s="16" t="str">
        <f t="shared" si="61"/>
        <v>701 - 706</v>
      </c>
      <c r="D3946" s="52"/>
      <c r="E3946" s="52"/>
      <c r="F3946" s="16"/>
      <c r="G3946" s="16" t="s">
        <v>17441</v>
      </c>
      <c r="H3946" s="16" t="s">
        <v>10727</v>
      </c>
      <c r="I3946" s="16" t="s">
        <v>22702</v>
      </c>
      <c r="J3946" s="16" t="s">
        <v>34487</v>
      </c>
    </row>
    <row r="3947" spans="1:10">
      <c r="A3947" s="16" t="s">
        <v>1773</v>
      </c>
      <c r="B3947" s="52" t="s">
        <v>37285</v>
      </c>
      <c r="C3947" s="16" t="str">
        <f t="shared" si="61"/>
        <v>093 - 021</v>
      </c>
      <c r="D3947" s="52" t="s">
        <v>36059</v>
      </c>
      <c r="E3947" s="52" t="s">
        <v>14112</v>
      </c>
      <c r="F3947" s="16" t="s">
        <v>14110</v>
      </c>
      <c r="G3947" s="16" t="s">
        <v>14111</v>
      </c>
      <c r="H3947" s="16" t="s">
        <v>30334</v>
      </c>
      <c r="I3947" s="16" t="s">
        <v>1774</v>
      </c>
      <c r="J3947" s="16"/>
    </row>
    <row r="3948" spans="1:10">
      <c r="A3948" s="16" t="s">
        <v>28432</v>
      </c>
      <c r="B3948" s="52" t="s">
        <v>2534</v>
      </c>
      <c r="C3948" s="16" t="str">
        <f t="shared" si="61"/>
        <v>083 - 021</v>
      </c>
      <c r="D3948" s="52" t="s">
        <v>34487</v>
      </c>
      <c r="E3948" s="52" t="s">
        <v>21246</v>
      </c>
      <c r="F3948" s="16" t="s">
        <v>28433</v>
      </c>
      <c r="G3948" s="16" t="s">
        <v>21245</v>
      </c>
      <c r="H3948" s="16" t="s">
        <v>29917</v>
      </c>
      <c r="I3948" s="16" t="s">
        <v>28434</v>
      </c>
    </row>
    <row r="3949" spans="1:10">
      <c r="A3949" s="16" t="s">
        <v>7639</v>
      </c>
      <c r="B3949" s="52" t="s">
        <v>36741</v>
      </c>
      <c r="C3949" s="16" t="str">
        <f t="shared" si="61"/>
        <v>078 - 055</v>
      </c>
      <c r="D3949" s="52" t="s">
        <v>34487</v>
      </c>
      <c r="E3949" s="52" t="s">
        <v>1697</v>
      </c>
      <c r="F3949" s="16" t="s">
        <v>32888</v>
      </c>
      <c r="G3949" s="16" t="s">
        <v>1696</v>
      </c>
      <c r="H3949" s="16" t="s">
        <v>4772</v>
      </c>
      <c r="I3949" s="16" t="s">
        <v>7640</v>
      </c>
    </row>
    <row r="3950" spans="1:10">
      <c r="A3950" s="16" t="s">
        <v>14482</v>
      </c>
      <c r="B3950" s="52" t="s">
        <v>22637</v>
      </c>
      <c r="C3950" s="16" t="str">
        <f t="shared" si="61"/>
        <v>087 - 016</v>
      </c>
      <c r="D3950" s="52" t="s">
        <v>36059</v>
      </c>
      <c r="E3950" s="52" t="s">
        <v>10962</v>
      </c>
      <c r="F3950" s="16" t="s">
        <v>14483</v>
      </c>
      <c r="G3950" s="16" t="s">
        <v>10961</v>
      </c>
      <c r="H3950" s="16" t="s">
        <v>29917</v>
      </c>
      <c r="I3950" s="16" t="s">
        <v>14484</v>
      </c>
    </row>
    <row r="3951" spans="1:10">
      <c r="A3951" s="16" t="s">
        <v>8979</v>
      </c>
      <c r="B3951" s="52" t="s">
        <v>35377</v>
      </c>
      <c r="C3951" s="16" t="str">
        <f t="shared" si="61"/>
        <v>016 - 829</v>
      </c>
      <c r="D3951" s="52"/>
      <c r="E3951" s="52" t="s">
        <v>10742</v>
      </c>
      <c r="F3951" s="16"/>
      <c r="G3951" s="16" t="s">
        <v>10741</v>
      </c>
      <c r="H3951" s="16" t="s">
        <v>32666</v>
      </c>
      <c r="I3951" s="16" t="s">
        <v>8980</v>
      </c>
      <c r="J3951" s="16" t="s">
        <v>34487</v>
      </c>
    </row>
    <row r="3952" spans="1:10">
      <c r="A3952" s="16" t="s">
        <v>26043</v>
      </c>
      <c r="B3952" s="52" t="s">
        <v>25114</v>
      </c>
      <c r="C3952" s="16" t="str">
        <f t="shared" si="61"/>
        <v>030 - 038</v>
      </c>
      <c r="D3952" s="52" t="s">
        <v>36059</v>
      </c>
      <c r="E3952" s="52" t="s">
        <v>35970</v>
      </c>
      <c r="F3952" s="16" t="s">
        <v>23713</v>
      </c>
      <c r="G3952" s="16" t="s">
        <v>35969</v>
      </c>
      <c r="H3952" s="16" t="s">
        <v>30334</v>
      </c>
      <c r="I3952" s="16" t="s">
        <v>26044</v>
      </c>
    </row>
    <row r="3953" spans="1:10">
      <c r="A3953" s="16" t="s">
        <v>9501</v>
      </c>
      <c r="B3953" s="52" t="s">
        <v>23365</v>
      </c>
      <c r="C3953" s="16" t="str">
        <f t="shared" si="61"/>
        <v>017 - 841</v>
      </c>
      <c r="D3953" s="52"/>
      <c r="E3953" s="52" t="s">
        <v>22538</v>
      </c>
      <c r="F3953" s="16"/>
      <c r="G3953" s="16" t="s">
        <v>22537</v>
      </c>
      <c r="H3953" s="16" t="s">
        <v>32666</v>
      </c>
      <c r="I3953" s="16" t="s">
        <v>13786</v>
      </c>
      <c r="J3953" s="16" t="s">
        <v>34487</v>
      </c>
    </row>
    <row r="3954" spans="1:10">
      <c r="A3954" s="16" t="s">
        <v>9575</v>
      </c>
      <c r="B3954" s="52" t="s">
        <v>11785</v>
      </c>
      <c r="C3954" s="16" t="str">
        <f t="shared" si="61"/>
        <v>058 - 120</v>
      </c>
      <c r="D3954" s="52" t="s">
        <v>36059</v>
      </c>
      <c r="E3954" s="52" t="s">
        <v>10753</v>
      </c>
      <c r="F3954" s="16" t="s">
        <v>9576</v>
      </c>
      <c r="G3954" s="16" t="s">
        <v>10752</v>
      </c>
      <c r="H3954" s="16" t="s">
        <v>20396</v>
      </c>
      <c r="I3954" s="16" t="s">
        <v>9577</v>
      </c>
    </row>
    <row r="3955" spans="1:10">
      <c r="A3955" s="16" t="s">
        <v>21042</v>
      </c>
      <c r="B3955" s="52" t="s">
        <v>29699</v>
      </c>
      <c r="C3955" s="16" t="str">
        <f t="shared" si="61"/>
        <v>043 - 019</v>
      </c>
      <c r="D3955" s="52" t="s">
        <v>34487</v>
      </c>
      <c r="E3955" s="52" t="s">
        <v>36775</v>
      </c>
      <c r="F3955" s="16" t="s">
        <v>21043</v>
      </c>
      <c r="G3955" s="16" t="s">
        <v>27380</v>
      </c>
      <c r="H3955" s="16" t="s">
        <v>20397</v>
      </c>
      <c r="I3955" s="16" t="s">
        <v>21044</v>
      </c>
    </row>
    <row r="3956" spans="1:10">
      <c r="A3956" s="16" t="s">
        <v>32405</v>
      </c>
      <c r="B3956" s="52" t="s">
        <v>437</v>
      </c>
      <c r="C3956" s="16" t="str">
        <f t="shared" si="61"/>
        <v>045 - 007</v>
      </c>
      <c r="D3956" s="52" t="s">
        <v>34487</v>
      </c>
      <c r="E3956" s="52" t="s">
        <v>36879</v>
      </c>
      <c r="F3956" s="16" t="s">
        <v>32406</v>
      </c>
      <c r="G3956" s="16" t="s">
        <v>36878</v>
      </c>
      <c r="H3956" s="16" t="s">
        <v>30328</v>
      </c>
      <c r="I3956" s="16" t="s">
        <v>32407</v>
      </c>
    </row>
    <row r="3957" spans="1:10">
      <c r="A3957" s="16" t="s">
        <v>16761</v>
      </c>
      <c r="B3957" s="52" t="s">
        <v>25115</v>
      </c>
      <c r="C3957" s="16" t="str">
        <f t="shared" si="61"/>
        <v>030 - 039</v>
      </c>
      <c r="D3957" s="52" t="s">
        <v>36059</v>
      </c>
      <c r="E3957" s="52" t="s">
        <v>35970</v>
      </c>
      <c r="F3957" s="16" t="s">
        <v>9784</v>
      </c>
      <c r="G3957" s="16" t="s">
        <v>35969</v>
      </c>
      <c r="H3957" s="16" t="s">
        <v>30334</v>
      </c>
      <c r="I3957" s="16" t="s">
        <v>16762</v>
      </c>
    </row>
    <row r="3958" spans="1:10">
      <c r="A3958" s="16" t="s">
        <v>12665</v>
      </c>
      <c r="B3958" s="52" t="s">
        <v>9388</v>
      </c>
      <c r="C3958" s="16" t="str">
        <f t="shared" si="61"/>
        <v>022 - 086</v>
      </c>
      <c r="D3958" s="52" t="s">
        <v>34487</v>
      </c>
      <c r="E3958" s="52" t="s">
        <v>4777</v>
      </c>
      <c r="F3958" s="16" t="s">
        <v>14106</v>
      </c>
      <c r="G3958" s="16" t="s">
        <v>4776</v>
      </c>
      <c r="H3958" s="16" t="s">
        <v>4778</v>
      </c>
      <c r="I3958" s="16" t="s">
        <v>9130</v>
      </c>
    </row>
    <row r="3959" spans="1:10">
      <c r="A3959" s="16" t="s">
        <v>10048</v>
      </c>
      <c r="B3959" s="52" t="s">
        <v>2737</v>
      </c>
      <c r="C3959" s="16" t="str">
        <f t="shared" si="61"/>
        <v>002 - 816</v>
      </c>
      <c r="D3959" s="52"/>
      <c r="E3959" s="52" t="s">
        <v>36066</v>
      </c>
      <c r="F3959" s="16"/>
      <c r="G3959" s="16" t="s">
        <v>20457</v>
      </c>
      <c r="H3959" s="16" t="s">
        <v>10732</v>
      </c>
      <c r="I3959" s="16" t="s">
        <v>10049</v>
      </c>
      <c r="J3959" s="16" t="s">
        <v>34487</v>
      </c>
    </row>
    <row r="3960" spans="1:10">
      <c r="A3960" s="16" t="s">
        <v>34917</v>
      </c>
      <c r="B3960" s="52" t="s">
        <v>19249</v>
      </c>
      <c r="C3960" s="16" t="str">
        <f t="shared" si="61"/>
        <v>021 - 827</v>
      </c>
      <c r="D3960" s="52"/>
      <c r="E3960" s="52" t="s">
        <v>14657</v>
      </c>
      <c r="F3960" s="16"/>
      <c r="G3960" s="16" t="s">
        <v>14656</v>
      </c>
      <c r="H3960" s="16" t="s">
        <v>4778</v>
      </c>
      <c r="I3960" s="16" t="s">
        <v>34918</v>
      </c>
      <c r="J3960" s="16" t="s">
        <v>34487</v>
      </c>
    </row>
    <row r="3961" spans="1:10">
      <c r="A3961" s="16" t="s">
        <v>31260</v>
      </c>
      <c r="B3961" s="52" t="s">
        <v>23366</v>
      </c>
      <c r="C3961" s="16" t="str">
        <f t="shared" si="61"/>
        <v>017 - 072</v>
      </c>
      <c r="D3961" s="52" t="s">
        <v>36059</v>
      </c>
      <c r="E3961" s="52" t="s">
        <v>22538</v>
      </c>
      <c r="F3961" s="16" t="s">
        <v>13727</v>
      </c>
      <c r="G3961" s="16" t="s">
        <v>22537</v>
      </c>
      <c r="H3961" s="16" t="s">
        <v>32666</v>
      </c>
      <c r="I3961" s="16" t="s">
        <v>31261</v>
      </c>
    </row>
    <row r="3962" spans="1:10">
      <c r="A3962" s="16" t="s">
        <v>28815</v>
      </c>
      <c r="B3962" s="52" t="s">
        <v>2535</v>
      </c>
      <c r="C3962" s="16" t="str">
        <f t="shared" si="61"/>
        <v>083 - 022</v>
      </c>
      <c r="D3962" s="52" t="s">
        <v>34487</v>
      </c>
      <c r="E3962" s="52" t="s">
        <v>21246</v>
      </c>
      <c r="F3962" s="16" t="s">
        <v>3270</v>
      </c>
      <c r="G3962" s="16" t="s">
        <v>21245</v>
      </c>
      <c r="H3962" s="16" t="s">
        <v>29917</v>
      </c>
      <c r="I3962" s="16" t="s">
        <v>28816</v>
      </c>
      <c r="J3962" s="16"/>
    </row>
    <row r="3963" spans="1:10">
      <c r="A3963" s="16" t="s">
        <v>17767</v>
      </c>
      <c r="B3963" s="52" t="s">
        <v>452</v>
      </c>
      <c r="C3963" s="16" t="str">
        <f t="shared" si="61"/>
        <v>089 - 009</v>
      </c>
      <c r="D3963" s="52" t="s">
        <v>36059</v>
      </c>
      <c r="E3963" s="52" t="s">
        <v>37416</v>
      </c>
      <c r="F3963" s="16" t="s">
        <v>17768</v>
      </c>
      <c r="G3963" s="16" t="s">
        <v>37415</v>
      </c>
      <c r="H3963" s="16" t="s">
        <v>29917</v>
      </c>
      <c r="I3963" s="16" t="s">
        <v>17769</v>
      </c>
    </row>
    <row r="3964" spans="1:10">
      <c r="A3964" s="16" t="s">
        <v>21538</v>
      </c>
      <c r="B3964" s="52" t="s">
        <v>34970</v>
      </c>
      <c r="C3964" s="16" t="str">
        <f t="shared" si="61"/>
        <v>090 - 029</v>
      </c>
      <c r="D3964" s="52" t="s">
        <v>34487</v>
      </c>
      <c r="E3964" s="52" t="s">
        <v>33520</v>
      </c>
      <c r="F3964" s="16" t="s">
        <v>29884</v>
      </c>
      <c r="G3964" s="16" t="s">
        <v>33519</v>
      </c>
      <c r="H3964" s="16" t="s">
        <v>33521</v>
      </c>
      <c r="I3964" s="16" t="s">
        <v>21539</v>
      </c>
    </row>
    <row r="3965" spans="1:10">
      <c r="A3965" s="16" t="s">
        <v>23472</v>
      </c>
      <c r="B3965" s="52" t="s">
        <v>33700</v>
      </c>
      <c r="C3965" s="16" t="str">
        <f t="shared" si="61"/>
        <v>064 - 032</v>
      </c>
      <c r="D3965" s="52" t="s">
        <v>34487</v>
      </c>
      <c r="E3965" s="52" t="s">
        <v>27583</v>
      </c>
      <c r="F3965" s="16" t="s">
        <v>19136</v>
      </c>
      <c r="G3965" s="16" t="s">
        <v>27582</v>
      </c>
      <c r="H3965" s="16" t="s">
        <v>30282</v>
      </c>
      <c r="I3965" s="16" t="s">
        <v>2463</v>
      </c>
      <c r="J3965" s="16"/>
    </row>
    <row r="3966" spans="1:10">
      <c r="A3966" s="16" t="s">
        <v>32790</v>
      </c>
      <c r="B3966" s="52" t="s">
        <v>35308</v>
      </c>
      <c r="C3966" s="16" t="str">
        <f t="shared" si="61"/>
        <v>092 - 021</v>
      </c>
      <c r="D3966" s="52" t="s">
        <v>34487</v>
      </c>
      <c r="E3966" s="52" t="s">
        <v>3326</v>
      </c>
      <c r="F3966" s="16" t="s">
        <v>36750</v>
      </c>
      <c r="G3966" s="16" t="s">
        <v>30322</v>
      </c>
      <c r="H3966" s="16" t="s">
        <v>33521</v>
      </c>
      <c r="I3966" s="16" t="s">
        <v>32791</v>
      </c>
    </row>
    <row r="3967" spans="1:10">
      <c r="A3967" s="16" t="s">
        <v>28245</v>
      </c>
      <c r="B3967" s="52" t="s">
        <v>9859</v>
      </c>
      <c r="C3967" s="16" t="str">
        <f t="shared" si="61"/>
        <v>091 - 023</v>
      </c>
      <c r="D3967" s="52" t="s">
        <v>34487</v>
      </c>
      <c r="E3967" s="52" t="s">
        <v>31546</v>
      </c>
      <c r="F3967" s="16" t="s">
        <v>21503</v>
      </c>
      <c r="G3967" s="16" t="s">
        <v>31545</v>
      </c>
      <c r="H3967" s="16" t="s">
        <v>33521</v>
      </c>
      <c r="I3967" s="16" t="s">
        <v>8622</v>
      </c>
      <c r="J3967" s="16"/>
    </row>
    <row r="3968" spans="1:10">
      <c r="A3968" s="16" t="s">
        <v>33495</v>
      </c>
      <c r="B3968" s="52" t="s">
        <v>2738</v>
      </c>
      <c r="C3968" s="16" t="str">
        <f t="shared" si="61"/>
        <v>002 - 057</v>
      </c>
      <c r="D3968" s="52" t="s">
        <v>34487</v>
      </c>
      <c r="E3968" s="52" t="s">
        <v>36066</v>
      </c>
      <c r="F3968" s="16" t="s">
        <v>3438</v>
      </c>
      <c r="G3968" s="16" t="s">
        <v>20457</v>
      </c>
      <c r="H3968" s="16" t="s">
        <v>10732</v>
      </c>
      <c r="I3968" s="16" t="s">
        <v>36134</v>
      </c>
    </row>
    <row r="3969" spans="1:10">
      <c r="A3969" s="16" t="s">
        <v>36381</v>
      </c>
      <c r="B3969" s="52" t="s">
        <v>35097</v>
      </c>
      <c r="C3969" s="16" t="str">
        <f t="shared" si="61"/>
        <v>010 - 808</v>
      </c>
      <c r="D3969" s="52"/>
      <c r="E3969" s="52" t="s">
        <v>30437</v>
      </c>
      <c r="F3969" s="16"/>
      <c r="G3969" s="16" t="s">
        <v>30436</v>
      </c>
      <c r="H3969" s="16" t="s">
        <v>34573</v>
      </c>
      <c r="I3969" s="16" t="s">
        <v>20157</v>
      </c>
      <c r="J3969" s="16" t="s">
        <v>34487</v>
      </c>
    </row>
    <row r="3970" spans="1:10">
      <c r="A3970" s="16" t="s">
        <v>3352</v>
      </c>
      <c r="B3970" s="52" t="s">
        <v>26729</v>
      </c>
      <c r="C3970" s="16" t="str">
        <f t="shared" si="61"/>
        <v>071 - 024</v>
      </c>
      <c r="D3970" s="52" t="s">
        <v>36059</v>
      </c>
      <c r="E3970" s="52" t="s">
        <v>13516</v>
      </c>
      <c r="F3970" s="16" t="s">
        <v>3353</v>
      </c>
      <c r="G3970" s="16" t="s">
        <v>13515</v>
      </c>
      <c r="H3970" s="16" t="s">
        <v>37422</v>
      </c>
      <c r="I3970" s="16" t="s">
        <v>3354</v>
      </c>
    </row>
    <row r="3971" spans="1:10">
      <c r="A3971" s="16" t="s">
        <v>20008</v>
      </c>
      <c r="B3971" s="52" t="s">
        <v>6551</v>
      </c>
      <c r="C3971" s="16" t="str">
        <f t="shared" si="61"/>
        <v>062 - 030</v>
      </c>
      <c r="D3971" s="52" t="s">
        <v>36059</v>
      </c>
      <c r="E3971" s="52" t="s">
        <v>1277</v>
      </c>
      <c r="F3971" s="16" t="s">
        <v>390</v>
      </c>
      <c r="G3971" s="16" t="s">
        <v>1276</v>
      </c>
      <c r="H3971" s="16" t="s">
        <v>30282</v>
      </c>
      <c r="I3971" s="16" t="s">
        <v>20009</v>
      </c>
      <c r="J3971" s="16"/>
    </row>
    <row r="3972" spans="1:10">
      <c r="A3972" s="16" t="s">
        <v>2158</v>
      </c>
      <c r="B3972" s="52" t="s">
        <v>3042</v>
      </c>
      <c r="C3972" s="16" t="str">
        <f t="shared" ref="C3972:C4035" si="62">MID(A3972,1,3) &amp;" - " &amp;MID(A3972,4,3)</f>
        <v>031 - 006</v>
      </c>
      <c r="D3972" s="52" t="s">
        <v>34487</v>
      </c>
      <c r="E3972" s="52" t="s">
        <v>7531</v>
      </c>
      <c r="F3972" s="16" t="s">
        <v>25920</v>
      </c>
      <c r="G3972" s="16" t="s">
        <v>7530</v>
      </c>
      <c r="H3972" s="16" t="s">
        <v>30334</v>
      </c>
      <c r="I3972" s="16" t="s">
        <v>2159</v>
      </c>
      <c r="J3972" s="16"/>
    </row>
    <row r="3973" spans="1:10">
      <c r="A3973" s="16" t="s">
        <v>29692</v>
      </c>
      <c r="B3973" s="52" t="s">
        <v>7856</v>
      </c>
      <c r="C3973" s="16" t="str">
        <f t="shared" si="62"/>
        <v>001 - 106</v>
      </c>
      <c r="D3973" s="52" t="s">
        <v>36059</v>
      </c>
      <c r="E3973" s="52" t="s">
        <v>37671</v>
      </c>
      <c r="F3973" s="16" t="s">
        <v>6122</v>
      </c>
      <c r="G3973" s="16" t="s">
        <v>37670</v>
      </c>
      <c r="H3973" s="16" t="s">
        <v>10732</v>
      </c>
      <c r="I3973" s="16" t="s">
        <v>29693</v>
      </c>
    </row>
    <row r="3974" spans="1:10">
      <c r="A3974" s="16" t="s">
        <v>856</v>
      </c>
      <c r="B3974" s="52" t="s">
        <v>37680</v>
      </c>
      <c r="C3974" s="16" t="str">
        <f t="shared" si="62"/>
        <v>065 - 803</v>
      </c>
      <c r="D3974" s="52"/>
      <c r="E3974" s="52" t="s">
        <v>29546</v>
      </c>
      <c r="F3974" s="16"/>
      <c r="G3974" s="16" t="s">
        <v>29545</v>
      </c>
      <c r="H3974" s="16" t="s">
        <v>30282</v>
      </c>
      <c r="I3974" s="16" t="s">
        <v>857</v>
      </c>
      <c r="J3974" s="16" t="s">
        <v>34487</v>
      </c>
    </row>
    <row r="3975" spans="1:10">
      <c r="A3975" s="16" t="s">
        <v>2294</v>
      </c>
      <c r="B3975" s="52" t="s">
        <v>19250</v>
      </c>
      <c r="C3975" s="16" t="str">
        <f t="shared" si="62"/>
        <v>021 - 828</v>
      </c>
      <c r="D3975" s="52"/>
      <c r="E3975" s="52" t="s">
        <v>14657</v>
      </c>
      <c r="F3975" s="16"/>
      <c r="G3975" s="16" t="s">
        <v>14656</v>
      </c>
      <c r="H3975" s="16" t="s">
        <v>4778</v>
      </c>
      <c r="I3975" s="16" t="s">
        <v>2295</v>
      </c>
      <c r="J3975" s="16" t="s">
        <v>34487</v>
      </c>
    </row>
    <row r="3976" spans="1:10">
      <c r="A3976" s="16" t="s">
        <v>13736</v>
      </c>
      <c r="B3976" s="52" t="s">
        <v>35286</v>
      </c>
      <c r="C3976" s="16" t="str">
        <f t="shared" si="62"/>
        <v>051 - 018</v>
      </c>
      <c r="D3976" s="52" t="s">
        <v>36059</v>
      </c>
      <c r="E3976" s="52" t="s">
        <v>31110</v>
      </c>
      <c r="F3976" s="16" t="s">
        <v>13737</v>
      </c>
      <c r="G3976" s="16" t="s">
        <v>31109</v>
      </c>
      <c r="H3976" s="16" t="s">
        <v>30328</v>
      </c>
      <c r="I3976" s="16" t="s">
        <v>2651</v>
      </c>
    </row>
    <row r="3977" spans="1:10">
      <c r="A3977" s="16" t="s">
        <v>1884</v>
      </c>
      <c r="B3977" s="52" t="s">
        <v>20833</v>
      </c>
      <c r="C3977" s="16" t="str">
        <f t="shared" si="62"/>
        <v>062 - 031</v>
      </c>
      <c r="D3977" s="52" t="s">
        <v>34487</v>
      </c>
      <c r="E3977" s="52" t="s">
        <v>1277</v>
      </c>
      <c r="F3977" s="16" t="s">
        <v>37762</v>
      </c>
      <c r="G3977" s="16" t="s">
        <v>1276</v>
      </c>
      <c r="H3977" s="16" t="s">
        <v>30282</v>
      </c>
      <c r="I3977" s="16" t="s">
        <v>1885</v>
      </c>
    </row>
    <row r="3978" spans="1:10">
      <c r="A3978" s="16" t="s">
        <v>17504</v>
      </c>
      <c r="B3978" s="52" t="s">
        <v>9389</v>
      </c>
      <c r="C3978" s="16" t="str">
        <f t="shared" si="62"/>
        <v>022 - 943</v>
      </c>
      <c r="D3978" s="52"/>
      <c r="E3978" s="52" t="s">
        <v>4777</v>
      </c>
      <c r="G3978" s="16" t="s">
        <v>4776</v>
      </c>
      <c r="H3978" s="16" t="s">
        <v>4778</v>
      </c>
      <c r="I3978" s="16" t="s">
        <v>25066</v>
      </c>
      <c r="J3978" s="16" t="s">
        <v>34487</v>
      </c>
    </row>
    <row r="3979" spans="1:10">
      <c r="A3979" s="16" t="s">
        <v>18537</v>
      </c>
      <c r="B3979" s="52" t="s">
        <v>2911</v>
      </c>
      <c r="C3979" s="16" t="str">
        <f t="shared" si="62"/>
        <v>022 - 087</v>
      </c>
      <c r="D3979" s="52" t="s">
        <v>34487</v>
      </c>
      <c r="E3979" s="52" t="s">
        <v>4777</v>
      </c>
      <c r="F3979" s="16" t="s">
        <v>18538</v>
      </c>
      <c r="G3979" s="16" t="s">
        <v>4776</v>
      </c>
      <c r="H3979" s="16" t="s">
        <v>4778</v>
      </c>
      <c r="I3979" s="16" t="s">
        <v>18327</v>
      </c>
    </row>
    <row r="3980" spans="1:10">
      <c r="A3980" s="16" t="s">
        <v>18887</v>
      </c>
      <c r="B3980" s="52" t="s">
        <v>20876</v>
      </c>
      <c r="C3980" s="16" t="str">
        <f t="shared" si="62"/>
        <v>044 - 020</v>
      </c>
      <c r="D3980" s="52" t="s">
        <v>36059</v>
      </c>
      <c r="E3980" s="52" t="s">
        <v>27373</v>
      </c>
      <c r="F3980" s="16" t="s">
        <v>18888</v>
      </c>
      <c r="G3980" s="16" t="s">
        <v>27372</v>
      </c>
      <c r="H3980" s="16" t="s">
        <v>20397</v>
      </c>
      <c r="I3980" s="16" t="s">
        <v>18889</v>
      </c>
    </row>
    <row r="3981" spans="1:10">
      <c r="A3981" s="16" t="s">
        <v>16697</v>
      </c>
      <c r="B3981" s="52" t="s">
        <v>4077</v>
      </c>
      <c r="C3981" s="16" t="str">
        <f t="shared" si="62"/>
        <v>054 - 018</v>
      </c>
      <c r="D3981" s="52" t="s">
        <v>34487</v>
      </c>
      <c r="E3981" s="52" t="s">
        <v>30442</v>
      </c>
      <c r="F3981" s="16" t="s">
        <v>16698</v>
      </c>
      <c r="G3981" s="16" t="s">
        <v>30441</v>
      </c>
      <c r="H3981" s="16" t="s">
        <v>1269</v>
      </c>
      <c r="I3981" s="16" t="s">
        <v>26844</v>
      </c>
    </row>
    <row r="3982" spans="1:10">
      <c r="A3982" s="16" t="s">
        <v>5494</v>
      </c>
      <c r="B3982" s="52" t="s">
        <v>32373</v>
      </c>
      <c r="C3982" s="16" t="str">
        <f t="shared" si="62"/>
        <v>026 - 027</v>
      </c>
      <c r="D3982" s="52" t="s">
        <v>34487</v>
      </c>
      <c r="E3982" s="52" t="s">
        <v>8857</v>
      </c>
      <c r="F3982" s="16" t="s">
        <v>3513</v>
      </c>
      <c r="G3982" s="16" t="s">
        <v>8856</v>
      </c>
      <c r="H3982" s="16" t="s">
        <v>32660</v>
      </c>
      <c r="I3982" s="16" t="s">
        <v>3514</v>
      </c>
      <c r="J3982" s="16"/>
    </row>
    <row r="3983" spans="1:10">
      <c r="A3983" s="16" t="s">
        <v>24176</v>
      </c>
      <c r="B3983" s="52" t="s">
        <v>16164</v>
      </c>
      <c r="C3983" s="16" t="str">
        <f t="shared" si="62"/>
        <v>011 - 013</v>
      </c>
      <c r="D3983" s="52" t="s">
        <v>34487</v>
      </c>
      <c r="E3983" s="52" t="s">
        <v>34572</v>
      </c>
      <c r="F3983" s="16" t="s">
        <v>17833</v>
      </c>
      <c r="G3983" s="16" t="s">
        <v>34571</v>
      </c>
      <c r="H3983" s="16" t="s">
        <v>34573</v>
      </c>
      <c r="I3983" s="16" t="s">
        <v>24177</v>
      </c>
    </row>
    <row r="3984" spans="1:10">
      <c r="A3984" s="16" t="s">
        <v>11614</v>
      </c>
      <c r="B3984" s="52" t="s">
        <v>4038</v>
      </c>
      <c r="C3984" s="16" t="str">
        <f t="shared" si="62"/>
        <v>053 - 009</v>
      </c>
      <c r="D3984" s="52" t="s">
        <v>36059</v>
      </c>
      <c r="E3984" s="52" t="s">
        <v>36783</v>
      </c>
      <c r="F3984" s="16" t="s">
        <v>11615</v>
      </c>
      <c r="G3984" s="16" t="s">
        <v>36782</v>
      </c>
      <c r="H3984" s="16" t="s">
        <v>30328</v>
      </c>
      <c r="I3984" s="16" t="s">
        <v>11616</v>
      </c>
      <c r="J3984" s="16"/>
    </row>
    <row r="3985" spans="1:10">
      <c r="A3985" s="16" t="s">
        <v>18913</v>
      </c>
      <c r="B3985" s="52" t="s">
        <v>7755</v>
      </c>
      <c r="C3985" s="16" t="str">
        <f t="shared" si="62"/>
        <v>003 - 852</v>
      </c>
      <c r="D3985" s="52"/>
      <c r="E3985" s="52" t="s">
        <v>3328</v>
      </c>
      <c r="F3985" s="16"/>
      <c r="G3985" s="16" t="s">
        <v>10731</v>
      </c>
      <c r="H3985" s="16" t="s">
        <v>10732</v>
      </c>
      <c r="I3985" s="16" t="s">
        <v>18914</v>
      </c>
      <c r="J3985" s="16" t="s">
        <v>34487</v>
      </c>
    </row>
    <row r="3986" spans="1:10">
      <c r="A3986" s="16" t="s">
        <v>32935</v>
      </c>
      <c r="B3986" s="52" t="s">
        <v>23367</v>
      </c>
      <c r="C3986" s="16" t="str">
        <f t="shared" si="62"/>
        <v>017 - 842</v>
      </c>
      <c r="D3986" s="52"/>
      <c r="E3986" s="52" t="s">
        <v>22538</v>
      </c>
      <c r="F3986" s="16"/>
      <c r="G3986" s="16" t="s">
        <v>22537</v>
      </c>
      <c r="H3986" s="16" t="s">
        <v>32666</v>
      </c>
      <c r="I3986" s="16" t="s">
        <v>32936</v>
      </c>
      <c r="J3986" s="16" t="s">
        <v>34487</v>
      </c>
    </row>
    <row r="3987" spans="1:10">
      <c r="A3987" s="16" t="s">
        <v>7440</v>
      </c>
      <c r="B3987" s="52" t="s">
        <v>7756</v>
      </c>
      <c r="C3987" s="16" t="str">
        <f t="shared" si="62"/>
        <v>003 - 853</v>
      </c>
      <c r="D3987" s="52"/>
      <c r="E3987" s="52" t="s">
        <v>3328</v>
      </c>
      <c r="F3987" s="16"/>
      <c r="G3987" s="16" t="s">
        <v>10731</v>
      </c>
      <c r="H3987" s="16" t="s">
        <v>10732</v>
      </c>
      <c r="I3987" s="16" t="s">
        <v>7441</v>
      </c>
      <c r="J3987" s="16" t="s">
        <v>34487</v>
      </c>
    </row>
    <row r="3988" spans="1:10">
      <c r="A3988" s="16" t="s">
        <v>34890</v>
      </c>
      <c r="B3988" s="52" t="s">
        <v>14168</v>
      </c>
      <c r="C3988" s="16" t="str">
        <f t="shared" si="62"/>
        <v>098 - 026</v>
      </c>
      <c r="D3988" s="52" t="s">
        <v>36059</v>
      </c>
      <c r="E3988" s="52" t="s">
        <v>10711</v>
      </c>
      <c r="F3988" s="16" t="s">
        <v>34891</v>
      </c>
      <c r="G3988" s="16" t="s">
        <v>10710</v>
      </c>
      <c r="H3988" s="16" t="s">
        <v>32666</v>
      </c>
      <c r="I3988" s="16" t="s">
        <v>34892</v>
      </c>
      <c r="J3988" s="16"/>
    </row>
    <row r="3989" spans="1:10">
      <c r="A3989" s="16" t="s">
        <v>5690</v>
      </c>
      <c r="B3989" s="52" t="s">
        <v>24251</v>
      </c>
      <c r="C3989" s="16" t="str">
        <f t="shared" si="62"/>
        <v>015 - 102</v>
      </c>
      <c r="D3989" s="52" t="s">
        <v>36059</v>
      </c>
      <c r="E3989" s="52" t="s">
        <v>32665</v>
      </c>
      <c r="F3989" s="16" t="s">
        <v>23421</v>
      </c>
      <c r="G3989" s="16" t="s">
        <v>32664</v>
      </c>
      <c r="H3989" s="16" t="s">
        <v>32666</v>
      </c>
      <c r="I3989" s="16" t="s">
        <v>34892</v>
      </c>
      <c r="J3989" s="16" t="s">
        <v>7990</v>
      </c>
    </row>
    <row r="3990" spans="1:10">
      <c r="A3990" s="16" t="s">
        <v>19086</v>
      </c>
      <c r="B3990" s="52" t="s">
        <v>35078</v>
      </c>
      <c r="C3990" s="16" t="str">
        <f t="shared" si="62"/>
        <v>083 - 023</v>
      </c>
      <c r="D3990" s="52" t="s">
        <v>34487</v>
      </c>
      <c r="E3990" s="52" t="s">
        <v>21246</v>
      </c>
      <c r="F3990" s="16" t="s">
        <v>32120</v>
      </c>
      <c r="G3990" s="16" t="s">
        <v>21245</v>
      </c>
      <c r="H3990" s="16" t="s">
        <v>29917</v>
      </c>
      <c r="I3990" s="16" t="s">
        <v>32121</v>
      </c>
    </row>
    <row r="3991" spans="1:10">
      <c r="A3991" s="16" t="s">
        <v>21377</v>
      </c>
      <c r="B3991" s="52" t="s">
        <v>4485</v>
      </c>
      <c r="C3991" s="16" t="str">
        <f t="shared" si="62"/>
        <v>059 - 007</v>
      </c>
      <c r="D3991" s="52" t="s">
        <v>34487</v>
      </c>
      <c r="E3991" s="52" t="s">
        <v>37309</v>
      </c>
      <c r="F3991" s="16" t="s">
        <v>21378</v>
      </c>
      <c r="G3991" s="16" t="s">
        <v>37308</v>
      </c>
      <c r="H3991" s="16" t="s">
        <v>20396</v>
      </c>
      <c r="I3991" s="16" t="s">
        <v>21379</v>
      </c>
      <c r="J3991" s="16"/>
    </row>
    <row r="3992" spans="1:10">
      <c r="A3992" s="16" t="s">
        <v>25654</v>
      </c>
      <c r="B3992" s="52" t="s">
        <v>2912</v>
      </c>
      <c r="C3992" s="16" t="str">
        <f t="shared" si="62"/>
        <v>022 - 088</v>
      </c>
      <c r="D3992" s="52" t="s">
        <v>34487</v>
      </c>
      <c r="E3992" s="52" t="s">
        <v>4777</v>
      </c>
      <c r="F3992" s="16" t="s">
        <v>25655</v>
      </c>
      <c r="G3992" s="16" t="s">
        <v>4776</v>
      </c>
      <c r="H3992" s="16" t="s">
        <v>4778</v>
      </c>
      <c r="I3992" s="16" t="s">
        <v>25656</v>
      </c>
    </row>
    <row r="3993" spans="1:10">
      <c r="A3993" s="16" t="s">
        <v>8436</v>
      </c>
      <c r="B3993" s="52" t="s">
        <v>35378</v>
      </c>
      <c r="C3993" s="16" t="str">
        <f t="shared" si="62"/>
        <v>016 - 830</v>
      </c>
      <c r="D3993" s="52"/>
      <c r="E3993" s="52" t="s">
        <v>10742</v>
      </c>
      <c r="F3993" s="16"/>
      <c r="G3993" s="16" t="s">
        <v>10741</v>
      </c>
      <c r="H3993" s="16" t="s">
        <v>32666</v>
      </c>
      <c r="I3993" s="16" t="s">
        <v>8437</v>
      </c>
      <c r="J3993" s="16" t="s">
        <v>34487</v>
      </c>
    </row>
    <row r="3994" spans="1:10">
      <c r="A3994" s="16" t="s">
        <v>34781</v>
      </c>
      <c r="B3994" s="52" t="s">
        <v>9860</v>
      </c>
      <c r="C3994" s="16" t="str">
        <f t="shared" si="62"/>
        <v>091 - 024</v>
      </c>
      <c r="D3994" s="52" t="s">
        <v>34487</v>
      </c>
      <c r="E3994" s="52" t="s">
        <v>31546</v>
      </c>
      <c r="F3994" s="16" t="s">
        <v>32885</v>
      </c>
      <c r="G3994" s="16" t="s">
        <v>31545</v>
      </c>
      <c r="H3994" s="16" t="s">
        <v>33521</v>
      </c>
      <c r="I3994" s="16" t="s">
        <v>32886</v>
      </c>
    </row>
    <row r="3995" spans="1:10">
      <c r="A3995" s="16" t="s">
        <v>28849</v>
      </c>
      <c r="B3995" s="52" t="s">
        <v>14757</v>
      </c>
      <c r="C3995" s="16" t="str">
        <f t="shared" si="62"/>
        <v>007 - 028</v>
      </c>
      <c r="D3995" s="52" t="s">
        <v>34487</v>
      </c>
      <c r="E3995" s="52" t="s">
        <v>14662</v>
      </c>
      <c r="F3995" s="16" t="s">
        <v>14660</v>
      </c>
      <c r="G3995" s="16" t="s">
        <v>14661</v>
      </c>
      <c r="H3995" s="16" t="s">
        <v>14663</v>
      </c>
      <c r="I3995" s="16" t="s">
        <v>20039</v>
      </c>
    </row>
    <row r="3996" spans="1:10">
      <c r="A3996" s="16" t="s">
        <v>9190</v>
      </c>
      <c r="B3996" s="52" t="s">
        <v>36656</v>
      </c>
      <c r="C3996" s="16" t="str">
        <f t="shared" si="62"/>
        <v>701 - 707</v>
      </c>
      <c r="D3996" s="52"/>
      <c r="E3996" s="52"/>
      <c r="F3996" s="16"/>
      <c r="G3996" s="16" t="s">
        <v>17441</v>
      </c>
      <c r="H3996" s="16" t="s">
        <v>10727</v>
      </c>
      <c r="I3996" s="16" t="s">
        <v>9191</v>
      </c>
      <c r="J3996" s="16" t="s">
        <v>34487</v>
      </c>
    </row>
    <row r="3997" spans="1:10">
      <c r="A3997" s="16" t="s">
        <v>31808</v>
      </c>
      <c r="B3997" s="52" t="s">
        <v>35685</v>
      </c>
      <c r="C3997" s="16" t="str">
        <f t="shared" si="62"/>
        <v>060 - 036</v>
      </c>
      <c r="D3997" s="52" t="s">
        <v>34487</v>
      </c>
      <c r="E3997" s="52" t="s">
        <v>10737</v>
      </c>
      <c r="F3997" s="16" t="s">
        <v>14040</v>
      </c>
      <c r="G3997" s="16" t="s">
        <v>10736</v>
      </c>
      <c r="H3997" s="16" t="s">
        <v>20396</v>
      </c>
      <c r="I3997" s="16" t="s">
        <v>14041</v>
      </c>
    </row>
    <row r="3998" spans="1:10">
      <c r="A3998" s="16" t="s">
        <v>9903</v>
      </c>
      <c r="B3998" s="52" t="s">
        <v>37286</v>
      </c>
      <c r="C3998" s="16" t="str">
        <f t="shared" si="62"/>
        <v>093 - 022</v>
      </c>
      <c r="D3998" s="52" t="s">
        <v>36059</v>
      </c>
      <c r="E3998" s="52" t="s">
        <v>14112</v>
      </c>
      <c r="F3998" s="16" t="s">
        <v>9904</v>
      </c>
      <c r="G3998" s="16" t="s">
        <v>14111</v>
      </c>
      <c r="H3998" s="16" t="s">
        <v>30334</v>
      </c>
      <c r="I3998" s="16" t="s">
        <v>9905</v>
      </c>
      <c r="J3998" s="16"/>
    </row>
    <row r="3999" spans="1:10">
      <c r="A3999" s="16" t="s">
        <v>34402</v>
      </c>
      <c r="B3999" s="52" t="s">
        <v>33701</v>
      </c>
      <c r="C3999" s="16" t="str">
        <f t="shared" si="62"/>
        <v>064 - 033</v>
      </c>
      <c r="D3999" s="52" t="s">
        <v>36059</v>
      </c>
      <c r="E3999" s="52" t="s">
        <v>27583</v>
      </c>
      <c r="F3999" s="16" t="s">
        <v>19136</v>
      </c>
      <c r="G3999" s="16" t="s">
        <v>27582</v>
      </c>
      <c r="H3999" s="16" t="s">
        <v>30282</v>
      </c>
      <c r="I3999" s="16" t="s">
        <v>22476</v>
      </c>
      <c r="J3999" s="16"/>
    </row>
    <row r="4000" spans="1:10">
      <c r="A4000" s="16" t="s">
        <v>31976</v>
      </c>
      <c r="B4000" s="52" t="s">
        <v>4366</v>
      </c>
      <c r="C4000" s="16" t="str">
        <f t="shared" si="62"/>
        <v>037 - 026</v>
      </c>
      <c r="D4000" s="52" t="s">
        <v>34487</v>
      </c>
      <c r="E4000" s="52" t="s">
        <v>30682</v>
      </c>
      <c r="F4000" s="16" t="s">
        <v>31977</v>
      </c>
      <c r="G4000" s="16" t="s">
        <v>30681</v>
      </c>
      <c r="H4000" s="16" t="s">
        <v>35981</v>
      </c>
      <c r="I4000" s="16" t="s">
        <v>31978</v>
      </c>
      <c r="J4000" s="16"/>
    </row>
    <row r="4001" spans="1:10">
      <c r="A4001" s="16" t="s">
        <v>26953</v>
      </c>
      <c r="B4001" s="52" t="s">
        <v>30908</v>
      </c>
      <c r="C4001" s="16" t="str">
        <f t="shared" si="62"/>
        <v>016 - 101</v>
      </c>
      <c r="D4001" s="52" t="s">
        <v>36059</v>
      </c>
      <c r="E4001" s="52" t="s">
        <v>10742</v>
      </c>
      <c r="F4001" s="16" t="s">
        <v>26954</v>
      </c>
      <c r="G4001" s="16" t="s">
        <v>10741</v>
      </c>
      <c r="H4001" s="16" t="s">
        <v>32666</v>
      </c>
      <c r="I4001" s="16" t="s">
        <v>26955</v>
      </c>
    </row>
    <row r="4002" spans="1:10">
      <c r="A4002" s="16" t="s">
        <v>23051</v>
      </c>
      <c r="B4002" s="52" t="s">
        <v>27270</v>
      </c>
      <c r="C4002" s="16" t="str">
        <f t="shared" si="62"/>
        <v>034 - 015</v>
      </c>
      <c r="D4002" s="52" t="s">
        <v>36059</v>
      </c>
      <c r="E4002" s="52" t="s">
        <v>23677</v>
      </c>
      <c r="F4002" s="16" t="s">
        <v>23052</v>
      </c>
      <c r="G4002" s="16" t="s">
        <v>23676</v>
      </c>
      <c r="H4002" s="16" t="s">
        <v>35981</v>
      </c>
      <c r="I4002" s="16" t="s">
        <v>23053</v>
      </c>
      <c r="J4002" s="16"/>
    </row>
    <row r="4003" spans="1:10">
      <c r="A4003" s="16" t="s">
        <v>19383</v>
      </c>
      <c r="B4003" s="52" t="s">
        <v>32374</v>
      </c>
      <c r="C4003" s="16" t="str">
        <f t="shared" si="62"/>
        <v>026 - 028</v>
      </c>
      <c r="D4003" s="52" t="s">
        <v>36059</v>
      </c>
      <c r="E4003" s="52" t="s">
        <v>8857</v>
      </c>
      <c r="F4003" s="16" t="s">
        <v>19384</v>
      </c>
      <c r="G4003" s="16" t="s">
        <v>8856</v>
      </c>
      <c r="H4003" s="16" t="s">
        <v>32660</v>
      </c>
      <c r="I4003" s="16" t="s">
        <v>32004</v>
      </c>
    </row>
    <row r="4004" spans="1:10">
      <c r="A4004" s="16" t="s">
        <v>18908</v>
      </c>
      <c r="B4004" s="52" t="s">
        <v>7757</v>
      </c>
      <c r="C4004" s="16" t="str">
        <f t="shared" si="62"/>
        <v>003 - 066</v>
      </c>
      <c r="D4004" s="52" t="s">
        <v>36059</v>
      </c>
      <c r="E4004" s="52" t="s">
        <v>3328</v>
      </c>
      <c r="F4004" s="16" t="s">
        <v>10730</v>
      </c>
      <c r="G4004" s="16" t="s">
        <v>10731</v>
      </c>
      <c r="H4004" s="16" t="s">
        <v>10732</v>
      </c>
      <c r="I4004" s="16" t="s">
        <v>18909</v>
      </c>
    </row>
    <row r="4005" spans="1:10">
      <c r="A4005" s="16" t="s">
        <v>13621</v>
      </c>
      <c r="B4005" s="52" t="s">
        <v>2739</v>
      </c>
      <c r="C4005" s="16" t="str">
        <f t="shared" si="62"/>
        <v>002 - 058</v>
      </c>
      <c r="D4005" s="52" t="s">
        <v>36059</v>
      </c>
      <c r="E4005" s="52" t="s">
        <v>36066</v>
      </c>
      <c r="F4005" s="16" t="s">
        <v>778</v>
      </c>
      <c r="G4005" s="16" t="s">
        <v>20457</v>
      </c>
      <c r="H4005" s="16" t="s">
        <v>10732</v>
      </c>
      <c r="I4005" s="16" t="s">
        <v>32305</v>
      </c>
      <c r="J4005" s="16"/>
    </row>
    <row r="4006" spans="1:10">
      <c r="A4006" s="16" t="s">
        <v>33446</v>
      </c>
      <c r="B4006" s="52" t="s">
        <v>35098</v>
      </c>
      <c r="C4006" s="16" t="str">
        <f t="shared" si="62"/>
        <v>010 - 024</v>
      </c>
      <c r="D4006" s="52" t="s">
        <v>34487</v>
      </c>
      <c r="E4006" s="52" t="s">
        <v>30437</v>
      </c>
      <c r="F4006" s="16" t="s">
        <v>33447</v>
      </c>
      <c r="G4006" s="16" t="s">
        <v>30436</v>
      </c>
      <c r="H4006" s="16" t="s">
        <v>34573</v>
      </c>
      <c r="I4006" s="16" t="s">
        <v>33448</v>
      </c>
    </row>
    <row r="4007" spans="1:10">
      <c r="A4007" s="16" t="s">
        <v>16716</v>
      </c>
      <c r="B4007" s="52" t="s">
        <v>24139</v>
      </c>
      <c r="C4007" s="16" t="str">
        <f t="shared" si="62"/>
        <v>005 - 054</v>
      </c>
      <c r="D4007" s="52" t="s">
        <v>36059</v>
      </c>
      <c r="E4007" s="52" t="s">
        <v>18693</v>
      </c>
      <c r="F4007" s="16" t="s">
        <v>9261</v>
      </c>
      <c r="G4007" s="16" t="s">
        <v>18692</v>
      </c>
      <c r="H4007" s="16" t="s">
        <v>10732</v>
      </c>
      <c r="I4007" s="16" t="s">
        <v>16717</v>
      </c>
    </row>
    <row r="4008" spans="1:10">
      <c r="A4008" s="16" t="s">
        <v>18926</v>
      </c>
      <c r="B4008" s="52" t="s">
        <v>12992</v>
      </c>
      <c r="C4008" s="16" t="str">
        <f t="shared" si="62"/>
        <v>028 - 038</v>
      </c>
      <c r="D4008" s="52" t="s">
        <v>36059</v>
      </c>
      <c r="E4008" s="52" t="s">
        <v>32659</v>
      </c>
      <c r="F4008" s="16" t="s">
        <v>18974</v>
      </c>
      <c r="G4008" s="16" t="s">
        <v>32658</v>
      </c>
      <c r="H4008" s="16" t="s">
        <v>32660</v>
      </c>
      <c r="I4008" s="16" t="s">
        <v>18975</v>
      </c>
    </row>
    <row r="4009" spans="1:10">
      <c r="A4009" s="16" t="s">
        <v>20701</v>
      </c>
      <c r="B4009" s="52" t="s">
        <v>32375</v>
      </c>
      <c r="C4009" s="16" t="str">
        <f t="shared" si="62"/>
        <v>026 - 029</v>
      </c>
      <c r="D4009" s="52" t="s">
        <v>36059</v>
      </c>
      <c r="E4009" s="52" t="s">
        <v>8857</v>
      </c>
      <c r="F4009" s="16" t="s">
        <v>12863</v>
      </c>
      <c r="G4009" s="16" t="s">
        <v>8856</v>
      </c>
      <c r="H4009" s="16" t="s">
        <v>32660</v>
      </c>
      <c r="I4009" s="16" t="s">
        <v>20702</v>
      </c>
    </row>
    <row r="4010" spans="1:10">
      <c r="A4010" s="16" t="s">
        <v>30417</v>
      </c>
      <c r="B4010" s="52" t="s">
        <v>12794</v>
      </c>
      <c r="C4010" s="16" t="str">
        <f t="shared" si="62"/>
        <v>066 - 043</v>
      </c>
      <c r="D4010" s="52" t="s">
        <v>34487</v>
      </c>
      <c r="E4010" s="52" t="s">
        <v>3383</v>
      </c>
      <c r="F4010" s="16" t="s">
        <v>3381</v>
      </c>
      <c r="G4010" s="16" t="s">
        <v>3382</v>
      </c>
      <c r="H4010" s="16" t="s">
        <v>15395</v>
      </c>
      <c r="I4010" s="16" t="s">
        <v>25217</v>
      </c>
    </row>
    <row r="4011" spans="1:10">
      <c r="A4011" s="16" t="s">
        <v>20129</v>
      </c>
      <c r="B4011" s="52" t="s">
        <v>35686</v>
      </c>
      <c r="C4011" s="16" t="str">
        <f t="shared" si="62"/>
        <v>060 - 037</v>
      </c>
      <c r="D4011" s="52" t="s">
        <v>34487</v>
      </c>
      <c r="E4011" s="52" t="s">
        <v>10737</v>
      </c>
      <c r="F4011" s="16" t="s">
        <v>24907</v>
      </c>
      <c r="G4011" s="16" t="s">
        <v>10736</v>
      </c>
      <c r="H4011" s="16" t="s">
        <v>20396</v>
      </c>
      <c r="I4011" s="16" t="s">
        <v>20130</v>
      </c>
      <c r="J4011" s="16"/>
    </row>
    <row r="4012" spans="1:10">
      <c r="A4012" s="16" t="s">
        <v>22821</v>
      </c>
      <c r="B4012" s="52" t="s">
        <v>7098</v>
      </c>
      <c r="C4012" s="16" t="str">
        <f t="shared" si="62"/>
        <v>061 - 034</v>
      </c>
      <c r="D4012" s="52" t="s">
        <v>34487</v>
      </c>
      <c r="E4012" s="52" t="s">
        <v>26249</v>
      </c>
      <c r="F4012" s="16" t="s">
        <v>21339</v>
      </c>
      <c r="G4012" s="16" t="s">
        <v>26248</v>
      </c>
      <c r="H4012" s="16" t="s">
        <v>30282</v>
      </c>
      <c r="I4012" s="16" t="s">
        <v>22822</v>
      </c>
    </row>
    <row r="4013" spans="1:10">
      <c r="A4013" s="16" t="s">
        <v>29608</v>
      </c>
      <c r="B4013" s="52" t="s">
        <v>30909</v>
      </c>
      <c r="C4013" s="16" t="str">
        <f t="shared" si="62"/>
        <v>016 - 102</v>
      </c>
      <c r="D4013" s="52" t="s">
        <v>34487</v>
      </c>
      <c r="E4013" s="52" t="s">
        <v>10742</v>
      </c>
      <c r="F4013" s="16" t="s">
        <v>10740</v>
      </c>
      <c r="G4013" s="16" t="s">
        <v>10741</v>
      </c>
      <c r="H4013" s="16" t="s">
        <v>32666</v>
      </c>
      <c r="I4013" s="16" t="s">
        <v>29609</v>
      </c>
    </row>
    <row r="4014" spans="1:10">
      <c r="A4014" s="16" t="s">
        <v>23035</v>
      </c>
      <c r="B4014" s="52" t="s">
        <v>27271</v>
      </c>
      <c r="C4014" s="16" t="str">
        <f t="shared" si="62"/>
        <v>034 - 016</v>
      </c>
      <c r="D4014" s="52" t="s">
        <v>36059</v>
      </c>
      <c r="E4014" s="52" t="s">
        <v>23677</v>
      </c>
      <c r="F4014" s="16" t="s">
        <v>23036</v>
      </c>
      <c r="G4014" s="16" t="s">
        <v>23676</v>
      </c>
      <c r="H4014" s="16" t="s">
        <v>35981</v>
      </c>
      <c r="I4014" s="16" t="s">
        <v>23037</v>
      </c>
    </row>
    <row r="4015" spans="1:10">
      <c r="A4015" s="16" t="s">
        <v>18867</v>
      </c>
      <c r="B4015" s="52" t="s">
        <v>23374</v>
      </c>
      <c r="C4015" s="16" t="str">
        <f t="shared" si="62"/>
        <v>025 - 022</v>
      </c>
      <c r="D4015" s="52" t="s">
        <v>34487</v>
      </c>
      <c r="E4015" s="52" t="s">
        <v>36071</v>
      </c>
      <c r="F4015" s="16" t="s">
        <v>4212</v>
      </c>
      <c r="G4015" s="16" t="s">
        <v>36070</v>
      </c>
      <c r="H4015" s="16" t="s">
        <v>32660</v>
      </c>
      <c r="I4015" s="16" t="s">
        <v>18868</v>
      </c>
      <c r="J4015" s="16"/>
    </row>
    <row r="4016" spans="1:10">
      <c r="A4016" s="16" t="s">
        <v>4834</v>
      </c>
      <c r="B4016" s="52" t="s">
        <v>9586</v>
      </c>
      <c r="C4016" s="16" t="str">
        <f t="shared" si="62"/>
        <v>018 - 901</v>
      </c>
      <c r="D4016" s="52"/>
      <c r="E4016" s="52" t="s">
        <v>35975</v>
      </c>
      <c r="F4016" s="16"/>
      <c r="G4016" s="16" t="s">
        <v>35974</v>
      </c>
      <c r="H4016" s="16" t="s">
        <v>32666</v>
      </c>
      <c r="I4016" s="16" t="s">
        <v>37706</v>
      </c>
      <c r="J4016" s="16" t="s">
        <v>34487</v>
      </c>
    </row>
    <row r="4017" spans="1:10">
      <c r="A4017" s="16" t="s">
        <v>27387</v>
      </c>
      <c r="B4017" s="52" t="s">
        <v>30910</v>
      </c>
      <c r="C4017" s="16" t="str">
        <f t="shared" si="62"/>
        <v>016 - 103</v>
      </c>
      <c r="D4017" s="52" t="s">
        <v>34487</v>
      </c>
      <c r="E4017" s="52" t="s">
        <v>10742</v>
      </c>
      <c r="F4017" s="16" t="s">
        <v>36714</v>
      </c>
      <c r="G4017" s="16" t="s">
        <v>10741</v>
      </c>
      <c r="H4017" s="16" t="s">
        <v>32666</v>
      </c>
      <c r="I4017" s="16" t="s">
        <v>27388</v>
      </c>
    </row>
    <row r="4018" spans="1:10">
      <c r="A4018" s="16" t="s">
        <v>20703</v>
      </c>
      <c r="B4018" s="52" t="s">
        <v>14163</v>
      </c>
      <c r="C4018" s="16" t="str">
        <f t="shared" si="62"/>
        <v>057 - 029</v>
      </c>
      <c r="D4018" s="52" t="s">
        <v>36059</v>
      </c>
      <c r="E4018" s="52" t="s">
        <v>18919</v>
      </c>
      <c r="F4018" s="16" t="s">
        <v>20704</v>
      </c>
      <c r="G4018" s="16" t="s">
        <v>18918</v>
      </c>
      <c r="H4018" s="16" t="s">
        <v>20396</v>
      </c>
      <c r="I4018" s="16" t="s">
        <v>20705</v>
      </c>
    </row>
    <row r="4019" spans="1:10">
      <c r="A4019" s="16" t="s">
        <v>21428</v>
      </c>
      <c r="B4019" s="52" t="s">
        <v>20877</v>
      </c>
      <c r="C4019" s="16" t="str">
        <f t="shared" si="62"/>
        <v>044 - 021</v>
      </c>
      <c r="D4019" s="52" t="s">
        <v>34487</v>
      </c>
      <c r="E4019" s="52" t="s">
        <v>27373</v>
      </c>
      <c r="F4019" s="16" t="s">
        <v>21429</v>
      </c>
      <c r="G4019" s="16" t="s">
        <v>27372</v>
      </c>
      <c r="H4019" s="16" t="s">
        <v>20397</v>
      </c>
      <c r="I4019" s="16" t="s">
        <v>21430</v>
      </c>
    </row>
    <row r="4020" spans="1:10">
      <c r="A4020" s="16" t="s">
        <v>18915</v>
      </c>
      <c r="B4020" s="52" t="s">
        <v>12958</v>
      </c>
      <c r="C4020" s="16" t="str">
        <f t="shared" si="62"/>
        <v>019 - 852</v>
      </c>
      <c r="D4020" s="52"/>
      <c r="E4020" s="52" t="s">
        <v>23092</v>
      </c>
      <c r="F4020" s="16"/>
      <c r="G4020" s="16" t="s">
        <v>23091</v>
      </c>
      <c r="H4020" s="16" t="s">
        <v>32666</v>
      </c>
      <c r="I4020" s="16" t="s">
        <v>6625</v>
      </c>
      <c r="J4020" s="16" t="s">
        <v>34487</v>
      </c>
    </row>
    <row r="4021" spans="1:10">
      <c r="A4021" s="16" t="s">
        <v>23455</v>
      </c>
      <c r="B4021" s="52" t="s">
        <v>20834</v>
      </c>
      <c r="C4021" s="16" t="str">
        <f t="shared" si="62"/>
        <v>062 - 032</v>
      </c>
      <c r="D4021" s="52" t="s">
        <v>34487</v>
      </c>
      <c r="E4021" s="52" t="s">
        <v>1277</v>
      </c>
      <c r="F4021" s="16" t="s">
        <v>11543</v>
      </c>
      <c r="G4021" s="16" t="s">
        <v>1276</v>
      </c>
      <c r="H4021" s="16" t="s">
        <v>30282</v>
      </c>
      <c r="I4021" s="16" t="s">
        <v>23456</v>
      </c>
      <c r="J4021" s="16"/>
    </row>
    <row r="4022" spans="1:10">
      <c r="A4022" s="16" t="s">
        <v>269</v>
      </c>
      <c r="B4022" s="52" t="s">
        <v>2611</v>
      </c>
      <c r="C4022" s="16" t="str">
        <f t="shared" si="62"/>
        <v>014 - 029</v>
      </c>
      <c r="D4022" s="52" t="s">
        <v>34487</v>
      </c>
      <c r="E4022" s="52" t="s">
        <v>31453</v>
      </c>
      <c r="F4022" s="16" t="s">
        <v>3370</v>
      </c>
      <c r="G4022" s="16" t="s">
        <v>31452</v>
      </c>
      <c r="H4022" s="16" t="s">
        <v>32666</v>
      </c>
      <c r="I4022" s="16" t="s">
        <v>270</v>
      </c>
    </row>
    <row r="4023" spans="1:10">
      <c r="A4023" s="16" t="s">
        <v>20566</v>
      </c>
      <c r="B4023" s="52" t="s">
        <v>36834</v>
      </c>
      <c r="C4023" s="16" t="str">
        <f t="shared" si="62"/>
        <v>095 - 020</v>
      </c>
      <c r="D4023" s="52" t="s">
        <v>34487</v>
      </c>
      <c r="E4023" s="52" t="s">
        <v>5719</v>
      </c>
      <c r="F4023" s="16" t="s">
        <v>20567</v>
      </c>
      <c r="G4023" s="16" t="s">
        <v>29627</v>
      </c>
      <c r="H4023" s="16" t="s">
        <v>33521</v>
      </c>
      <c r="I4023" s="16" t="s">
        <v>20568</v>
      </c>
    </row>
    <row r="4024" spans="1:10">
      <c r="A4024" s="16" t="s">
        <v>30081</v>
      </c>
      <c r="B4024" s="52" t="s">
        <v>33779</v>
      </c>
      <c r="C4024" s="16" t="str">
        <f t="shared" si="62"/>
        <v>076 - 033</v>
      </c>
      <c r="D4024" s="52" t="s">
        <v>34487</v>
      </c>
      <c r="E4024" s="52" t="s">
        <v>13510</v>
      </c>
      <c r="F4024" s="16" t="s">
        <v>30082</v>
      </c>
      <c r="G4024" s="16" t="s">
        <v>13509</v>
      </c>
      <c r="H4024" s="16" t="s">
        <v>13511</v>
      </c>
      <c r="I4024" s="16" t="s">
        <v>30083</v>
      </c>
      <c r="J4024" s="16"/>
    </row>
    <row r="4025" spans="1:10">
      <c r="A4025" s="16" t="s">
        <v>34919</v>
      </c>
      <c r="B4025" s="52" t="s">
        <v>20837</v>
      </c>
      <c r="C4025" s="16" t="str">
        <f t="shared" si="62"/>
        <v>001 - 827</v>
      </c>
      <c r="D4025" s="52"/>
      <c r="E4025" s="52" t="s">
        <v>37671</v>
      </c>
      <c r="F4025" s="16"/>
      <c r="G4025" s="16" t="s">
        <v>37670</v>
      </c>
      <c r="H4025" s="16" t="s">
        <v>10732</v>
      </c>
      <c r="I4025" s="16" t="s">
        <v>34920</v>
      </c>
      <c r="J4025" s="16" t="s">
        <v>34487</v>
      </c>
    </row>
    <row r="4026" spans="1:10">
      <c r="A4026" s="16" t="s">
        <v>15129</v>
      </c>
      <c r="B4026" s="52" t="s">
        <v>12577</v>
      </c>
      <c r="C4026" s="16" t="str">
        <f t="shared" si="62"/>
        <v>002 - 817</v>
      </c>
      <c r="D4026" s="52"/>
      <c r="E4026" s="52" t="s">
        <v>36066</v>
      </c>
      <c r="F4026" s="16"/>
      <c r="G4026" s="16" t="s">
        <v>20457</v>
      </c>
      <c r="H4026" s="16" t="s">
        <v>10732</v>
      </c>
      <c r="I4026" s="16" t="s">
        <v>15130</v>
      </c>
      <c r="J4026" s="16" t="s">
        <v>34487</v>
      </c>
    </row>
    <row r="4027" spans="1:10">
      <c r="A4027" s="16" t="s">
        <v>26581</v>
      </c>
      <c r="B4027" s="52" t="s">
        <v>30911</v>
      </c>
      <c r="C4027" s="16" t="str">
        <f t="shared" si="62"/>
        <v>016 - 104</v>
      </c>
      <c r="D4027" s="52" t="s">
        <v>34487</v>
      </c>
      <c r="E4027" s="52" t="s">
        <v>10742</v>
      </c>
      <c r="F4027" s="16" t="s">
        <v>10740</v>
      </c>
      <c r="G4027" s="16" t="s">
        <v>10741</v>
      </c>
      <c r="H4027" s="16" t="s">
        <v>32666</v>
      </c>
      <c r="I4027" s="16" t="s">
        <v>26582</v>
      </c>
    </row>
    <row r="4028" spans="1:10">
      <c r="A4028" s="16" t="s">
        <v>25731</v>
      </c>
      <c r="B4028" s="52" t="s">
        <v>25116</v>
      </c>
      <c r="C4028" s="16" t="str">
        <f t="shared" si="62"/>
        <v>030 - 137</v>
      </c>
      <c r="D4028" s="52" t="s">
        <v>34487</v>
      </c>
      <c r="E4028" s="52" t="s">
        <v>35970</v>
      </c>
      <c r="F4028" s="16" t="s">
        <v>9784</v>
      </c>
      <c r="G4028" s="16" t="s">
        <v>35969</v>
      </c>
      <c r="H4028" s="16" t="s">
        <v>30334</v>
      </c>
      <c r="I4028" s="16" t="s">
        <v>25732</v>
      </c>
      <c r="J4028" s="16"/>
    </row>
    <row r="4029" spans="1:10">
      <c r="A4029" s="16" t="s">
        <v>16330</v>
      </c>
      <c r="B4029" s="52" t="s">
        <v>6344</v>
      </c>
      <c r="C4029" s="16" t="str">
        <f t="shared" si="62"/>
        <v>064 - 034</v>
      </c>
      <c r="D4029" s="52" t="s">
        <v>34487</v>
      </c>
      <c r="E4029" s="52" t="s">
        <v>27583</v>
      </c>
      <c r="F4029" s="16" t="s">
        <v>18713</v>
      </c>
      <c r="G4029" s="16" t="s">
        <v>27582</v>
      </c>
      <c r="H4029" s="16" t="s">
        <v>30282</v>
      </c>
      <c r="I4029" s="16" t="s">
        <v>16331</v>
      </c>
    </row>
    <row r="4030" spans="1:10">
      <c r="A4030" s="16" t="s">
        <v>31285</v>
      </c>
      <c r="B4030" s="52" t="s">
        <v>2540</v>
      </c>
      <c r="C4030" s="16" t="str">
        <f t="shared" si="62"/>
        <v>063 - 031</v>
      </c>
      <c r="D4030" s="52" t="s">
        <v>36059</v>
      </c>
      <c r="E4030" s="52" t="s">
        <v>30281</v>
      </c>
      <c r="F4030" s="16" t="s">
        <v>31286</v>
      </c>
      <c r="G4030" s="16" t="s">
        <v>30319</v>
      </c>
      <c r="H4030" s="16" t="s">
        <v>30282</v>
      </c>
      <c r="I4030" s="16" t="s">
        <v>31287</v>
      </c>
      <c r="J4030" s="16"/>
    </row>
    <row r="4031" spans="1:10">
      <c r="A4031" s="16" t="s">
        <v>20032</v>
      </c>
      <c r="B4031" s="52" t="s">
        <v>18436</v>
      </c>
      <c r="C4031" s="16" t="str">
        <f t="shared" si="62"/>
        <v>040 - 012</v>
      </c>
      <c r="D4031" s="52" t="s">
        <v>36059</v>
      </c>
      <c r="E4031" s="52" t="s">
        <v>32809</v>
      </c>
      <c r="F4031" s="16" t="s">
        <v>20033</v>
      </c>
      <c r="G4031" s="16" t="s">
        <v>32808</v>
      </c>
      <c r="H4031" s="16" t="s">
        <v>35981</v>
      </c>
      <c r="I4031" s="16" t="s">
        <v>20034</v>
      </c>
    </row>
    <row r="4032" spans="1:10">
      <c r="A4032" s="16" t="s">
        <v>25396</v>
      </c>
      <c r="B4032" s="52" t="s">
        <v>20722</v>
      </c>
      <c r="C4032" s="16" t="str">
        <f t="shared" si="62"/>
        <v>094 - 020</v>
      </c>
      <c r="D4032" s="52" t="s">
        <v>34487</v>
      </c>
      <c r="E4032" s="52" t="s">
        <v>10747</v>
      </c>
      <c r="F4032" s="16" t="s">
        <v>25397</v>
      </c>
      <c r="G4032" s="16" t="s">
        <v>10746</v>
      </c>
      <c r="H4032" s="16" t="s">
        <v>10748</v>
      </c>
      <c r="I4032" s="16" t="s">
        <v>25398</v>
      </c>
    </row>
    <row r="4033" spans="1:10">
      <c r="A4033" s="16" t="s">
        <v>17732</v>
      </c>
      <c r="B4033" s="52" t="s">
        <v>20739</v>
      </c>
      <c r="C4033" s="16" t="str">
        <f t="shared" si="62"/>
        <v>040 - 013</v>
      </c>
      <c r="D4033" s="52" t="s">
        <v>36059</v>
      </c>
      <c r="E4033" s="52" t="s">
        <v>32809</v>
      </c>
      <c r="F4033" s="16" t="s">
        <v>17733</v>
      </c>
      <c r="G4033" s="16" t="s">
        <v>32808</v>
      </c>
      <c r="H4033" s="16" t="s">
        <v>35981</v>
      </c>
      <c r="I4033" s="16" t="s">
        <v>17734</v>
      </c>
    </row>
    <row r="4034" spans="1:10">
      <c r="A4034" s="16" t="s">
        <v>34046</v>
      </c>
      <c r="B4034" s="52" t="s">
        <v>7758</v>
      </c>
      <c r="C4034" s="16" t="str">
        <f t="shared" si="62"/>
        <v>003 - 067</v>
      </c>
      <c r="D4034" s="52" t="s">
        <v>34487</v>
      </c>
      <c r="E4034" s="52" t="s">
        <v>3328</v>
      </c>
      <c r="F4034" s="16" t="s">
        <v>19130</v>
      </c>
      <c r="G4034" s="16" t="s">
        <v>10731</v>
      </c>
      <c r="H4034" s="16" t="s">
        <v>10732</v>
      </c>
      <c r="I4034" s="16" t="s">
        <v>1888</v>
      </c>
      <c r="J4034" s="16" t="s">
        <v>7990</v>
      </c>
    </row>
    <row r="4035" spans="1:10">
      <c r="A4035" s="16" t="s">
        <v>1886</v>
      </c>
      <c r="B4035" s="52" t="s">
        <v>9349</v>
      </c>
      <c r="C4035" s="16" t="str">
        <f t="shared" si="62"/>
        <v>103 - 031</v>
      </c>
      <c r="D4035" s="52" t="s">
        <v>34487</v>
      </c>
      <c r="E4035" s="52" t="s">
        <v>14668</v>
      </c>
      <c r="F4035" s="16" t="s">
        <v>1887</v>
      </c>
      <c r="G4035" s="16" t="s">
        <v>14667</v>
      </c>
      <c r="H4035" s="16" t="s">
        <v>10732</v>
      </c>
      <c r="I4035" s="16" t="s">
        <v>1888</v>
      </c>
    </row>
    <row r="4036" spans="1:10">
      <c r="A4036" s="16" t="s">
        <v>23841</v>
      </c>
      <c r="B4036" s="52" t="s">
        <v>11786</v>
      </c>
      <c r="C4036" s="16" t="str">
        <f t="shared" ref="C4036:C4099" si="63">MID(A4036,1,3) &amp;" - " &amp;MID(A4036,4,3)</f>
        <v>058 - 038</v>
      </c>
      <c r="D4036" s="52" t="s">
        <v>36059</v>
      </c>
      <c r="E4036" s="52" t="s">
        <v>10753</v>
      </c>
      <c r="F4036" s="16" t="s">
        <v>25782</v>
      </c>
      <c r="G4036" s="16" t="s">
        <v>10752</v>
      </c>
      <c r="H4036" s="16" t="s">
        <v>20396</v>
      </c>
      <c r="I4036" s="16" t="s">
        <v>11899</v>
      </c>
    </row>
    <row r="4037" spans="1:10">
      <c r="A4037" s="16" t="s">
        <v>20431</v>
      </c>
      <c r="B4037" s="52" t="s">
        <v>4486</v>
      </c>
      <c r="C4037" s="16" t="str">
        <f t="shared" si="63"/>
        <v>059 - 008</v>
      </c>
      <c r="D4037" s="52" t="s">
        <v>34487</v>
      </c>
      <c r="E4037" s="52" t="s">
        <v>37309</v>
      </c>
      <c r="F4037" s="16" t="s">
        <v>27779</v>
      </c>
      <c r="G4037" s="16" t="s">
        <v>37308</v>
      </c>
      <c r="H4037" s="16" t="s">
        <v>20396</v>
      </c>
      <c r="I4037" s="16" t="s">
        <v>27780</v>
      </c>
      <c r="J4037" s="16"/>
    </row>
    <row r="4038" spans="1:10">
      <c r="A4038" s="16" t="s">
        <v>27870</v>
      </c>
      <c r="B4038" s="52" t="s">
        <v>7099</v>
      </c>
      <c r="C4038" s="16" t="str">
        <f t="shared" si="63"/>
        <v>061 - 035</v>
      </c>
      <c r="D4038" s="52" t="s">
        <v>34487</v>
      </c>
      <c r="E4038" s="52" t="s">
        <v>26249</v>
      </c>
      <c r="F4038" s="16" t="s">
        <v>36054</v>
      </c>
      <c r="G4038" s="16" t="s">
        <v>26248</v>
      </c>
      <c r="H4038" s="16" t="s">
        <v>30282</v>
      </c>
      <c r="I4038" s="16" t="s">
        <v>27871</v>
      </c>
    </row>
    <row r="4039" spans="1:10">
      <c r="A4039" s="16" t="s">
        <v>20179</v>
      </c>
      <c r="B4039" s="52" t="s">
        <v>12959</v>
      </c>
      <c r="C4039" s="16" t="str">
        <f t="shared" si="63"/>
        <v>019 - 044</v>
      </c>
      <c r="D4039" s="52" t="s">
        <v>36059</v>
      </c>
      <c r="E4039" s="52" t="s">
        <v>23092</v>
      </c>
      <c r="F4039" s="16" t="s">
        <v>23090</v>
      </c>
      <c r="G4039" s="16" t="s">
        <v>23091</v>
      </c>
      <c r="H4039" s="16" t="s">
        <v>32666</v>
      </c>
      <c r="I4039" s="16" t="s">
        <v>32878</v>
      </c>
      <c r="J4039" s="16"/>
    </row>
    <row r="4040" spans="1:10">
      <c r="A4040" s="16" t="s">
        <v>22300</v>
      </c>
      <c r="B4040" s="52" t="s">
        <v>36603</v>
      </c>
      <c r="C4040" s="16" t="str">
        <f t="shared" si="63"/>
        <v>036 - 015</v>
      </c>
      <c r="D4040" s="52" t="s">
        <v>36059</v>
      </c>
      <c r="E4040" s="52" t="s">
        <v>37427</v>
      </c>
      <c r="F4040" s="16" t="s">
        <v>22301</v>
      </c>
      <c r="G4040" s="16" t="s">
        <v>37426</v>
      </c>
      <c r="H4040" s="16" t="s">
        <v>35981</v>
      </c>
      <c r="I4040" s="16" t="s">
        <v>34301</v>
      </c>
      <c r="J4040" s="16"/>
    </row>
    <row r="4041" spans="1:10">
      <c r="A4041" s="16" t="s">
        <v>9149</v>
      </c>
      <c r="B4041" s="52" t="s">
        <v>12578</v>
      </c>
      <c r="C4041" s="16" t="str">
        <f t="shared" si="63"/>
        <v>002 - 059</v>
      </c>
      <c r="D4041" s="52" t="s">
        <v>36059</v>
      </c>
      <c r="E4041" s="52" t="s">
        <v>36066</v>
      </c>
      <c r="F4041" s="16" t="s">
        <v>37471</v>
      </c>
      <c r="G4041" s="16" t="s">
        <v>20457</v>
      </c>
      <c r="H4041" s="16" t="s">
        <v>10732</v>
      </c>
      <c r="I4041" s="16" t="s">
        <v>9150</v>
      </c>
      <c r="J4041" s="16"/>
    </row>
    <row r="4042" spans="1:10">
      <c r="A4042" s="16" t="s">
        <v>17770</v>
      </c>
      <c r="B4042" s="52" t="s">
        <v>18937</v>
      </c>
      <c r="C4042" s="16" t="str">
        <f t="shared" si="63"/>
        <v>038 - 009</v>
      </c>
      <c r="D4042" s="52" t="s">
        <v>36059</v>
      </c>
      <c r="E4042" s="52" t="s">
        <v>37411</v>
      </c>
      <c r="F4042" s="16" t="s">
        <v>17771</v>
      </c>
      <c r="G4042" s="16" t="s">
        <v>32501</v>
      </c>
      <c r="H4042" s="16" t="s">
        <v>35981</v>
      </c>
      <c r="I4042" s="16" t="s">
        <v>17772</v>
      </c>
    </row>
    <row r="4043" spans="1:10">
      <c r="A4043" s="16" t="s">
        <v>6016</v>
      </c>
      <c r="B4043" s="52" t="s">
        <v>2913</v>
      </c>
      <c r="C4043" s="16" t="str">
        <f t="shared" si="63"/>
        <v>022 - 089</v>
      </c>
      <c r="D4043" s="52" t="s">
        <v>34487</v>
      </c>
      <c r="E4043" s="52" t="s">
        <v>4777</v>
      </c>
      <c r="F4043" s="16" t="s">
        <v>34133</v>
      </c>
      <c r="G4043" s="16" t="s">
        <v>4776</v>
      </c>
      <c r="H4043" s="16" t="s">
        <v>4778</v>
      </c>
      <c r="I4043" s="16" t="s">
        <v>6017</v>
      </c>
      <c r="J4043" s="16"/>
    </row>
    <row r="4044" spans="1:10">
      <c r="A4044" s="16" t="s">
        <v>9198</v>
      </c>
      <c r="B4044" s="52" t="s">
        <v>14736</v>
      </c>
      <c r="C4044" s="16" t="str">
        <f t="shared" si="63"/>
        <v>094 - 021</v>
      </c>
      <c r="D4044" s="52" t="s">
        <v>34487</v>
      </c>
      <c r="E4044" s="52" t="s">
        <v>10747</v>
      </c>
      <c r="F4044" s="16" t="s">
        <v>9199</v>
      </c>
      <c r="G4044" s="16" t="s">
        <v>10746</v>
      </c>
      <c r="H4044" s="16" t="s">
        <v>10748</v>
      </c>
      <c r="I4044" s="16" t="s">
        <v>9200</v>
      </c>
    </row>
    <row r="4045" spans="1:10">
      <c r="A4045" s="16" t="s">
        <v>27921</v>
      </c>
      <c r="B4045" s="52" t="s">
        <v>7759</v>
      </c>
      <c r="C4045" s="16" t="str">
        <f t="shared" si="63"/>
        <v>003 - 854</v>
      </c>
      <c r="D4045" s="52"/>
      <c r="E4045" s="52" t="s">
        <v>3328</v>
      </c>
      <c r="G4045" s="16" t="s">
        <v>10731</v>
      </c>
      <c r="H4045" s="16" t="s">
        <v>10732</v>
      </c>
      <c r="I4045" s="16" t="s">
        <v>27922</v>
      </c>
      <c r="J4045" s="16" t="s">
        <v>34487</v>
      </c>
    </row>
    <row r="4046" spans="1:10">
      <c r="A4046" s="16" t="s">
        <v>7722</v>
      </c>
      <c r="B4046" s="52" t="s">
        <v>25117</v>
      </c>
      <c r="C4046" s="16" t="str">
        <f t="shared" si="63"/>
        <v>030 - 040</v>
      </c>
      <c r="D4046" s="52" t="s">
        <v>34487</v>
      </c>
      <c r="E4046" s="52" t="s">
        <v>35970</v>
      </c>
      <c r="F4046" s="16" t="s">
        <v>31594</v>
      </c>
      <c r="G4046" s="16" t="s">
        <v>35969</v>
      </c>
      <c r="H4046" s="16" t="s">
        <v>30334</v>
      </c>
      <c r="I4046" s="16" t="s">
        <v>4853</v>
      </c>
    </row>
    <row r="4047" spans="1:10">
      <c r="A4047" s="16" t="s">
        <v>3440</v>
      </c>
      <c r="B4047" s="52" t="s">
        <v>25118</v>
      </c>
      <c r="C4047" s="16" t="str">
        <f t="shared" si="63"/>
        <v>030 - 041</v>
      </c>
      <c r="D4047" s="52" t="s">
        <v>34487</v>
      </c>
      <c r="E4047" s="52" t="s">
        <v>35970</v>
      </c>
      <c r="F4047" s="16" t="s">
        <v>3441</v>
      </c>
      <c r="G4047" s="16" t="s">
        <v>35969</v>
      </c>
      <c r="H4047" s="16" t="s">
        <v>30334</v>
      </c>
      <c r="I4047" s="16" t="s">
        <v>3442</v>
      </c>
      <c r="J4047" s="16"/>
    </row>
    <row r="4048" spans="1:10">
      <c r="A4048" s="16" t="s">
        <v>33304</v>
      </c>
      <c r="B4048" s="52" t="s">
        <v>34327</v>
      </c>
      <c r="C4048" s="16" t="str">
        <f t="shared" si="63"/>
        <v>030 - 042</v>
      </c>
      <c r="D4048" s="52" t="s">
        <v>34487</v>
      </c>
      <c r="E4048" s="52" t="s">
        <v>35970</v>
      </c>
      <c r="F4048" s="16" t="s">
        <v>31594</v>
      </c>
      <c r="G4048" s="16" t="s">
        <v>35969</v>
      </c>
      <c r="H4048" s="16" t="s">
        <v>30334</v>
      </c>
      <c r="I4048" s="16" t="s">
        <v>24790</v>
      </c>
    </row>
    <row r="4049" spans="1:10">
      <c r="A4049" s="16" t="s">
        <v>858</v>
      </c>
      <c r="B4049" s="52" t="s">
        <v>18125</v>
      </c>
      <c r="C4049" s="16" t="str">
        <f t="shared" si="63"/>
        <v>024 - 803</v>
      </c>
      <c r="D4049" s="52"/>
      <c r="E4049" s="52" t="s">
        <v>26794</v>
      </c>
      <c r="F4049" s="16"/>
      <c r="G4049" s="16" t="s">
        <v>26793</v>
      </c>
      <c r="H4049" s="16" t="s">
        <v>32660</v>
      </c>
      <c r="I4049" s="16" t="s">
        <v>859</v>
      </c>
      <c r="J4049" s="16" t="s">
        <v>34487</v>
      </c>
    </row>
    <row r="4050" spans="1:10">
      <c r="A4050" s="16" t="s">
        <v>12442</v>
      </c>
      <c r="B4050" s="52" t="s">
        <v>7760</v>
      </c>
      <c r="C4050" s="16" t="str">
        <f t="shared" si="63"/>
        <v>003 - 855</v>
      </c>
      <c r="D4050" s="52"/>
      <c r="E4050" s="52" t="s">
        <v>3328</v>
      </c>
      <c r="F4050" s="16"/>
      <c r="G4050" s="16" t="s">
        <v>10731</v>
      </c>
      <c r="H4050" s="16" t="s">
        <v>10732</v>
      </c>
      <c r="I4050" s="16" t="s">
        <v>37625</v>
      </c>
      <c r="J4050" s="16" t="s">
        <v>34487</v>
      </c>
    </row>
    <row r="4051" spans="1:10">
      <c r="A4051" s="16" t="s">
        <v>37624</v>
      </c>
      <c r="B4051" s="52" t="s">
        <v>2914</v>
      </c>
      <c r="C4051" s="16" t="str">
        <f t="shared" si="63"/>
        <v>022 - 842</v>
      </c>
      <c r="D4051" s="52"/>
      <c r="E4051" s="52" t="s">
        <v>4777</v>
      </c>
      <c r="F4051" s="16"/>
      <c r="G4051" s="16" t="s">
        <v>4776</v>
      </c>
      <c r="H4051" s="16" t="s">
        <v>4778</v>
      </c>
      <c r="I4051" s="16" t="s">
        <v>37625</v>
      </c>
      <c r="J4051" s="16" t="s">
        <v>34487</v>
      </c>
    </row>
    <row r="4052" spans="1:10">
      <c r="A4052" s="16" t="s">
        <v>2296</v>
      </c>
      <c r="B4052" s="52" t="s">
        <v>20838</v>
      </c>
      <c r="C4052" s="16" t="str">
        <f t="shared" si="63"/>
        <v>001 - 828</v>
      </c>
      <c r="D4052" s="52"/>
      <c r="E4052" s="52" t="s">
        <v>37671</v>
      </c>
      <c r="F4052" s="16"/>
      <c r="G4052" s="16" t="s">
        <v>37670</v>
      </c>
      <c r="H4052" s="16" t="s">
        <v>10732</v>
      </c>
      <c r="I4052" s="16" t="s">
        <v>2297</v>
      </c>
      <c r="J4052" s="16" t="s">
        <v>34487</v>
      </c>
    </row>
    <row r="4053" spans="1:10">
      <c r="A4053" s="16" t="s">
        <v>33901</v>
      </c>
      <c r="B4053" s="52" t="s">
        <v>9292</v>
      </c>
      <c r="C4053" s="16" t="str">
        <f t="shared" si="63"/>
        <v>001 - 107</v>
      </c>
      <c r="D4053" s="52" t="s">
        <v>34487</v>
      </c>
      <c r="E4053" s="52" t="s">
        <v>37671</v>
      </c>
      <c r="F4053" s="16" t="s">
        <v>33902</v>
      </c>
      <c r="G4053" s="16" t="s">
        <v>37670</v>
      </c>
      <c r="H4053" s="16" t="s">
        <v>10732</v>
      </c>
      <c r="I4053" s="16" t="s">
        <v>33903</v>
      </c>
    </row>
    <row r="4054" spans="1:10">
      <c r="A4054" s="16" t="s">
        <v>33449</v>
      </c>
      <c r="B4054" s="52" t="s">
        <v>23375</v>
      </c>
      <c r="C4054" s="16" t="str">
        <f t="shared" si="63"/>
        <v>025 - 024</v>
      </c>
      <c r="D4054" s="52" t="s">
        <v>34487</v>
      </c>
      <c r="E4054" s="52" t="s">
        <v>36071</v>
      </c>
      <c r="F4054" s="16" t="s">
        <v>33450</v>
      </c>
      <c r="G4054" s="16" t="s">
        <v>36070</v>
      </c>
      <c r="H4054" s="16" t="s">
        <v>32660</v>
      </c>
      <c r="I4054" s="16" t="s">
        <v>33451</v>
      </c>
    </row>
    <row r="4055" spans="1:10">
      <c r="A4055" s="16" t="s">
        <v>27552</v>
      </c>
      <c r="B4055" s="52" t="s">
        <v>27272</v>
      </c>
      <c r="C4055" s="16" t="str">
        <f t="shared" si="63"/>
        <v>034 - 017</v>
      </c>
      <c r="D4055" s="52" t="s">
        <v>34487</v>
      </c>
      <c r="E4055" s="52" t="s">
        <v>23677</v>
      </c>
      <c r="F4055" s="16" t="s">
        <v>27553</v>
      </c>
      <c r="G4055" s="16" t="s">
        <v>23676</v>
      </c>
      <c r="H4055" s="16" t="s">
        <v>35981</v>
      </c>
      <c r="I4055" s="16" t="s">
        <v>27554</v>
      </c>
      <c r="J4055" s="16"/>
    </row>
    <row r="4056" spans="1:10">
      <c r="A4056" s="16" t="s">
        <v>12882</v>
      </c>
      <c r="B4056" s="52" t="s">
        <v>30912</v>
      </c>
      <c r="C4056" s="16" t="str">
        <f t="shared" si="63"/>
        <v>016 - 105</v>
      </c>
      <c r="D4056" s="52" t="s">
        <v>36059</v>
      </c>
      <c r="E4056" s="52" t="s">
        <v>10742</v>
      </c>
      <c r="F4056" s="16" t="s">
        <v>32627</v>
      </c>
      <c r="G4056" s="16" t="s">
        <v>10741</v>
      </c>
      <c r="H4056" s="16" t="s">
        <v>32666</v>
      </c>
      <c r="I4056" s="16" t="s">
        <v>12883</v>
      </c>
    </row>
    <row r="4057" spans="1:10">
      <c r="A4057" s="16" t="s">
        <v>19336</v>
      </c>
      <c r="B4057" s="52" t="s">
        <v>23021</v>
      </c>
      <c r="C4057" s="16" t="str">
        <f t="shared" si="63"/>
        <v>006 - 809</v>
      </c>
      <c r="D4057" s="52"/>
      <c r="E4057" s="52" t="s">
        <v>26671</v>
      </c>
      <c r="F4057" s="16"/>
      <c r="G4057" s="16" t="s">
        <v>26670</v>
      </c>
      <c r="H4057" s="16" t="s">
        <v>10732</v>
      </c>
      <c r="I4057" s="16" t="s">
        <v>25142</v>
      </c>
      <c r="J4057" s="16" t="s">
        <v>34487</v>
      </c>
    </row>
    <row r="4058" spans="1:10">
      <c r="A4058" s="16" t="s">
        <v>17735</v>
      </c>
      <c r="B4058" s="52" t="s">
        <v>26422</v>
      </c>
      <c r="C4058" s="16" t="str">
        <f t="shared" si="63"/>
        <v>046 - 013</v>
      </c>
      <c r="D4058" s="52" t="s">
        <v>36059</v>
      </c>
      <c r="E4058" s="52" t="s">
        <v>8862</v>
      </c>
      <c r="F4058" s="16" t="s">
        <v>17736</v>
      </c>
      <c r="G4058" s="16" t="s">
        <v>8861</v>
      </c>
      <c r="H4058" s="16" t="s">
        <v>30328</v>
      </c>
      <c r="I4058" s="16" t="s">
        <v>17737</v>
      </c>
    </row>
    <row r="4059" spans="1:10">
      <c r="A4059" s="16" t="s">
        <v>23457</v>
      </c>
      <c r="B4059" s="52" t="s">
        <v>19251</v>
      </c>
      <c r="C4059" s="16" t="str">
        <f t="shared" si="63"/>
        <v>021 - 032</v>
      </c>
      <c r="D4059" s="52" t="s">
        <v>34487</v>
      </c>
      <c r="E4059" s="52" t="s">
        <v>14657</v>
      </c>
      <c r="F4059" s="16" t="s">
        <v>18453</v>
      </c>
      <c r="G4059" s="16" t="s">
        <v>14656</v>
      </c>
      <c r="H4059" s="16" t="s">
        <v>4778</v>
      </c>
      <c r="I4059" s="16" t="s">
        <v>18454</v>
      </c>
      <c r="J4059" s="16"/>
    </row>
    <row r="4060" spans="1:10">
      <c r="A4060" s="16" t="s">
        <v>15885</v>
      </c>
      <c r="B4060" s="52" t="s">
        <v>9587</v>
      </c>
      <c r="C4060" s="16" t="str">
        <f t="shared" si="63"/>
        <v>018 - 064</v>
      </c>
      <c r="D4060" s="52" t="s">
        <v>34487</v>
      </c>
      <c r="E4060" s="52" t="s">
        <v>35975</v>
      </c>
      <c r="F4060" s="16" t="s">
        <v>25210</v>
      </c>
      <c r="G4060" s="16" t="s">
        <v>35974</v>
      </c>
      <c r="H4060" s="16" t="s">
        <v>32666</v>
      </c>
      <c r="I4060" s="16" t="s">
        <v>15886</v>
      </c>
    </row>
    <row r="4061" spans="1:10">
      <c r="A4061" s="16" t="s">
        <v>2123</v>
      </c>
      <c r="B4061" s="52" t="s">
        <v>35125</v>
      </c>
      <c r="C4061" s="16" t="str">
        <f t="shared" si="63"/>
        <v>083 - 024</v>
      </c>
      <c r="D4061" s="52" t="s">
        <v>34487</v>
      </c>
      <c r="E4061" s="52" t="s">
        <v>21246</v>
      </c>
      <c r="F4061" s="16" t="s">
        <v>3270</v>
      </c>
      <c r="G4061" s="16" t="s">
        <v>21245</v>
      </c>
      <c r="H4061" s="16" t="s">
        <v>29917</v>
      </c>
      <c r="I4061" s="16" t="s">
        <v>2124</v>
      </c>
      <c r="J4061" s="16"/>
    </row>
    <row r="4062" spans="1:10">
      <c r="A4062" s="16" t="s">
        <v>1813</v>
      </c>
      <c r="B4062" s="52" t="s">
        <v>26423</v>
      </c>
      <c r="C4062" s="16" t="str">
        <f t="shared" si="63"/>
        <v>046 - 014</v>
      </c>
      <c r="D4062" s="52" t="s">
        <v>34487</v>
      </c>
      <c r="E4062" s="52" t="s">
        <v>8862</v>
      </c>
      <c r="F4062" s="16" t="s">
        <v>31975</v>
      </c>
      <c r="G4062" s="16" t="s">
        <v>8861</v>
      </c>
      <c r="H4062" s="16" t="s">
        <v>30328</v>
      </c>
      <c r="I4062" s="16" t="s">
        <v>1814</v>
      </c>
    </row>
    <row r="4063" spans="1:10">
      <c r="A4063" s="16" t="s">
        <v>21403</v>
      </c>
      <c r="B4063" s="52" t="s">
        <v>438</v>
      </c>
      <c r="C4063" s="16" t="str">
        <f t="shared" si="63"/>
        <v>045 - 008</v>
      </c>
      <c r="D4063" s="52" t="s">
        <v>34487</v>
      </c>
      <c r="E4063" s="52" t="s">
        <v>36879</v>
      </c>
      <c r="F4063" s="16" t="s">
        <v>21404</v>
      </c>
      <c r="G4063" s="16" t="s">
        <v>36878</v>
      </c>
      <c r="H4063" s="16" t="s">
        <v>30328</v>
      </c>
      <c r="I4063" s="16" t="s">
        <v>21405</v>
      </c>
      <c r="J4063" s="16"/>
    </row>
    <row r="4064" spans="1:10">
      <c r="A4064" s="16" t="s">
        <v>30418</v>
      </c>
      <c r="B4064" s="52" t="s">
        <v>12795</v>
      </c>
      <c r="C4064" s="16" t="str">
        <f t="shared" si="63"/>
        <v>066 - 044</v>
      </c>
      <c r="D4064" s="52" t="s">
        <v>34487</v>
      </c>
      <c r="E4064" s="52" t="s">
        <v>3383</v>
      </c>
      <c r="F4064" s="16" t="s">
        <v>3381</v>
      </c>
      <c r="G4064" s="16" t="s">
        <v>3382</v>
      </c>
      <c r="H4064" s="16" t="s">
        <v>15395</v>
      </c>
      <c r="I4064" s="16" t="s">
        <v>25218</v>
      </c>
    </row>
    <row r="4065" spans="1:10">
      <c r="A4065" s="16" t="s">
        <v>7442</v>
      </c>
      <c r="B4065" s="52" t="s">
        <v>12960</v>
      </c>
      <c r="C4065" s="16" t="str">
        <f t="shared" si="63"/>
        <v>019 - 853</v>
      </c>
      <c r="D4065" s="52"/>
      <c r="E4065" s="52" t="s">
        <v>23092</v>
      </c>
      <c r="G4065" s="16" t="s">
        <v>23091</v>
      </c>
      <c r="H4065" s="16" t="s">
        <v>32666</v>
      </c>
      <c r="I4065" s="16" t="s">
        <v>7443</v>
      </c>
      <c r="J4065" s="16" t="s">
        <v>34487</v>
      </c>
    </row>
    <row r="4066" spans="1:10">
      <c r="A4066" s="16" t="s">
        <v>7895</v>
      </c>
      <c r="B4066" s="52" t="s">
        <v>17009</v>
      </c>
      <c r="C4066" s="16" t="str">
        <f t="shared" si="63"/>
        <v>069 - 033</v>
      </c>
      <c r="D4066" s="52" t="s">
        <v>36059</v>
      </c>
      <c r="E4066" s="52" t="s">
        <v>36727</v>
      </c>
      <c r="F4066" s="16" t="s">
        <v>13636</v>
      </c>
      <c r="G4066" s="16" t="s">
        <v>36726</v>
      </c>
      <c r="H4066" s="16" t="s">
        <v>15395</v>
      </c>
      <c r="I4066" s="16" t="s">
        <v>13637</v>
      </c>
    </row>
    <row r="4067" spans="1:10">
      <c r="A4067" s="16" t="s">
        <v>34302</v>
      </c>
      <c r="B4067" s="52" t="s">
        <v>6648</v>
      </c>
      <c r="C4067" s="16" t="str">
        <f t="shared" si="63"/>
        <v>027 - 015</v>
      </c>
      <c r="D4067" s="52" t="s">
        <v>36059</v>
      </c>
      <c r="E4067" s="52" t="s">
        <v>16168</v>
      </c>
      <c r="F4067" s="16" t="s">
        <v>25988</v>
      </c>
      <c r="G4067" s="16" t="s">
        <v>16167</v>
      </c>
      <c r="H4067" s="16" t="s">
        <v>32660</v>
      </c>
      <c r="I4067" s="16" t="s">
        <v>34303</v>
      </c>
      <c r="J4067" s="16"/>
    </row>
    <row r="4068" spans="1:10">
      <c r="A4068" s="16" t="s">
        <v>23038</v>
      </c>
      <c r="B4068" s="52" t="s">
        <v>6649</v>
      </c>
      <c r="C4068" s="16" t="str">
        <f t="shared" si="63"/>
        <v>027 - 016</v>
      </c>
      <c r="D4068" s="52" t="s">
        <v>36059</v>
      </c>
      <c r="E4068" s="52" t="s">
        <v>16168</v>
      </c>
      <c r="F4068" s="16" t="s">
        <v>23039</v>
      </c>
      <c r="G4068" s="16" t="s">
        <v>16167</v>
      </c>
      <c r="H4068" s="16" t="s">
        <v>32660</v>
      </c>
      <c r="I4068" s="16" t="s">
        <v>23040</v>
      </c>
    </row>
    <row r="4069" spans="1:10">
      <c r="A4069" s="16" t="s">
        <v>33452</v>
      </c>
      <c r="B4069" s="52" t="s">
        <v>32285</v>
      </c>
      <c r="C4069" s="16" t="str">
        <f t="shared" si="63"/>
        <v>070 - 024</v>
      </c>
      <c r="D4069" s="52" t="s">
        <v>34487</v>
      </c>
      <c r="E4069" s="52" t="s">
        <v>23672</v>
      </c>
      <c r="F4069" s="16" t="s">
        <v>24715</v>
      </c>
      <c r="G4069" s="16" t="s">
        <v>23671</v>
      </c>
      <c r="H4069" s="16" t="s">
        <v>10748</v>
      </c>
      <c r="I4069" s="16" t="s">
        <v>33453</v>
      </c>
    </row>
    <row r="4070" spans="1:10">
      <c r="A4070" s="16" t="s">
        <v>28884</v>
      </c>
      <c r="B4070" s="52" t="s">
        <v>16089</v>
      </c>
      <c r="C4070" s="16" t="str">
        <f t="shared" si="63"/>
        <v>004 - 089</v>
      </c>
      <c r="D4070" s="52" t="s">
        <v>36059</v>
      </c>
      <c r="E4070" s="52" t="s">
        <v>10758</v>
      </c>
      <c r="F4070" s="16" t="s">
        <v>28885</v>
      </c>
      <c r="G4070" s="16" t="s">
        <v>10757</v>
      </c>
      <c r="H4070" s="16" t="s">
        <v>10732</v>
      </c>
      <c r="I4070" s="16" t="s">
        <v>29357</v>
      </c>
    </row>
    <row r="4071" spans="1:10">
      <c r="A4071" s="16" t="s">
        <v>33630</v>
      </c>
      <c r="B4071" s="52" t="s">
        <v>2597</v>
      </c>
      <c r="C4071" s="16" t="str">
        <f t="shared" si="63"/>
        <v>018 - 833</v>
      </c>
      <c r="D4071" s="52"/>
      <c r="E4071" s="52" t="s">
        <v>35975</v>
      </c>
      <c r="F4071" s="16"/>
      <c r="G4071" s="16" t="s">
        <v>35974</v>
      </c>
      <c r="H4071" s="16" t="s">
        <v>32666</v>
      </c>
      <c r="I4071" s="16" t="s">
        <v>33631</v>
      </c>
      <c r="J4071" s="16" t="s">
        <v>34487</v>
      </c>
    </row>
    <row r="4072" spans="1:10">
      <c r="A4072" s="16" t="s">
        <v>25957</v>
      </c>
      <c r="B4072" s="52" t="s">
        <v>4078</v>
      </c>
      <c r="C4072" s="16" t="str">
        <f t="shared" si="63"/>
        <v>054 - 019</v>
      </c>
      <c r="D4072" s="52" t="s">
        <v>34487</v>
      </c>
      <c r="E4072" s="52" t="s">
        <v>30442</v>
      </c>
      <c r="F4072" s="16" t="s">
        <v>25958</v>
      </c>
      <c r="G4072" s="16" t="s">
        <v>30441</v>
      </c>
      <c r="H4072" s="16" t="s">
        <v>1269</v>
      </c>
      <c r="I4072" s="16" t="s">
        <v>25959</v>
      </c>
    </row>
    <row r="4073" spans="1:10">
      <c r="A4073" s="16" t="s">
        <v>16402</v>
      </c>
      <c r="B4073" s="52" t="s">
        <v>29211</v>
      </c>
      <c r="C4073" s="16" t="str">
        <f t="shared" si="63"/>
        <v>079 - 052</v>
      </c>
      <c r="D4073" s="52" t="s">
        <v>34487</v>
      </c>
      <c r="E4073" s="52" t="s">
        <v>4771</v>
      </c>
      <c r="F4073" s="16" t="s">
        <v>1272</v>
      </c>
      <c r="G4073" s="16" t="s">
        <v>4770</v>
      </c>
      <c r="H4073" s="16" t="s">
        <v>4772</v>
      </c>
      <c r="I4073" s="16" t="s">
        <v>16403</v>
      </c>
      <c r="J4073" s="16"/>
    </row>
    <row r="4074" spans="1:10">
      <c r="A4074" s="16" t="s">
        <v>32819</v>
      </c>
      <c r="B4074" s="52" t="s">
        <v>7761</v>
      </c>
      <c r="C4074" s="16" t="str">
        <f t="shared" si="63"/>
        <v>003 - 856</v>
      </c>
      <c r="D4074" s="52"/>
      <c r="E4074" s="52" t="s">
        <v>3328</v>
      </c>
      <c r="F4074" s="16"/>
      <c r="G4074" s="16" t="s">
        <v>10731</v>
      </c>
      <c r="H4074" s="16" t="s">
        <v>10732</v>
      </c>
      <c r="I4074" s="16" t="s">
        <v>32820</v>
      </c>
      <c r="J4074" s="16" t="s">
        <v>34487</v>
      </c>
    </row>
    <row r="4075" spans="1:10">
      <c r="A4075" s="16" t="s">
        <v>13439</v>
      </c>
      <c r="B4075" s="52" t="s">
        <v>6650</v>
      </c>
      <c r="C4075" s="16" t="str">
        <f t="shared" si="63"/>
        <v>027 - 017</v>
      </c>
      <c r="D4075" s="52" t="s">
        <v>36059</v>
      </c>
      <c r="E4075" s="52" t="s">
        <v>16168</v>
      </c>
      <c r="F4075" s="16" t="s">
        <v>13440</v>
      </c>
      <c r="G4075" s="16" t="s">
        <v>16167</v>
      </c>
      <c r="H4075" s="16" t="s">
        <v>32660</v>
      </c>
      <c r="I4075" s="16" t="s">
        <v>13441</v>
      </c>
      <c r="J4075" s="16"/>
    </row>
    <row r="4076" spans="1:10">
      <c r="A4076" s="16" t="s">
        <v>31229</v>
      </c>
      <c r="B4076" s="52" t="s">
        <v>34761</v>
      </c>
      <c r="C4076" s="16" t="str">
        <f t="shared" si="63"/>
        <v>041 - 015</v>
      </c>
      <c r="D4076" s="52" t="s">
        <v>34487</v>
      </c>
      <c r="E4076" s="52" t="s">
        <v>31873</v>
      </c>
      <c r="F4076" s="16" t="s">
        <v>28214</v>
      </c>
      <c r="G4076" s="16" t="s">
        <v>31872</v>
      </c>
      <c r="H4076" s="16" t="s">
        <v>20397</v>
      </c>
      <c r="I4076" s="16" t="s">
        <v>25510</v>
      </c>
    </row>
    <row r="4077" spans="1:10">
      <c r="A4077" s="16" t="s">
        <v>3443</v>
      </c>
      <c r="B4077" s="52" t="s">
        <v>18231</v>
      </c>
      <c r="C4077" s="16" t="str">
        <f t="shared" si="63"/>
        <v>024 - 041</v>
      </c>
      <c r="D4077" s="52" t="s">
        <v>34487</v>
      </c>
      <c r="E4077" s="52" t="s">
        <v>26794</v>
      </c>
      <c r="F4077" s="16" t="s">
        <v>36048</v>
      </c>
      <c r="G4077" s="16" t="s">
        <v>26793</v>
      </c>
      <c r="H4077" s="16" t="s">
        <v>32660</v>
      </c>
      <c r="I4077" s="16" t="s">
        <v>3444</v>
      </c>
      <c r="J4077" s="16"/>
    </row>
    <row r="4078" spans="1:10">
      <c r="A4078" s="16" t="s">
        <v>14869</v>
      </c>
      <c r="B4078" s="52" t="s">
        <v>16090</v>
      </c>
      <c r="C4078" s="16" t="str">
        <f t="shared" si="63"/>
        <v>004 - 090</v>
      </c>
      <c r="D4078" s="52" t="s">
        <v>34487</v>
      </c>
      <c r="E4078" s="52" t="s">
        <v>10758</v>
      </c>
      <c r="F4078" s="16" t="s">
        <v>14870</v>
      </c>
      <c r="G4078" s="16" t="s">
        <v>10757</v>
      </c>
      <c r="H4078" s="16" t="s">
        <v>10732</v>
      </c>
      <c r="I4078" s="16" t="s">
        <v>14871</v>
      </c>
    </row>
    <row r="4079" spans="1:10">
      <c r="A4079" s="16" t="s">
        <v>14450</v>
      </c>
      <c r="B4079" s="52" t="s">
        <v>16091</v>
      </c>
      <c r="C4079" s="16" t="str">
        <f t="shared" si="63"/>
        <v>004 - 091</v>
      </c>
      <c r="D4079" s="52" t="s">
        <v>34487</v>
      </c>
      <c r="E4079" s="52" t="s">
        <v>10758</v>
      </c>
      <c r="F4079" s="16" t="s">
        <v>14451</v>
      </c>
      <c r="G4079" s="16" t="s">
        <v>10757</v>
      </c>
      <c r="H4079" s="16" t="s">
        <v>10732</v>
      </c>
      <c r="I4079" s="16" t="s">
        <v>14452</v>
      </c>
    </row>
    <row r="4080" spans="1:10">
      <c r="A4080" s="16" t="s">
        <v>27923</v>
      </c>
      <c r="B4080" s="52" t="s">
        <v>29785</v>
      </c>
      <c r="C4080" s="16" t="str">
        <f t="shared" si="63"/>
        <v>019 - 854</v>
      </c>
      <c r="D4080" s="52"/>
      <c r="E4080" s="52" t="s">
        <v>23092</v>
      </c>
      <c r="G4080" s="16" t="s">
        <v>23091</v>
      </c>
      <c r="H4080" s="16" t="s">
        <v>32666</v>
      </c>
      <c r="I4080" s="16" t="s">
        <v>27924</v>
      </c>
      <c r="J4080" s="16" t="s">
        <v>34487</v>
      </c>
    </row>
    <row r="4081" spans="1:10">
      <c r="A4081" s="16" t="s">
        <v>9376</v>
      </c>
      <c r="B4081" s="52" t="s">
        <v>16160</v>
      </c>
      <c r="C4081" s="16" t="str">
        <f t="shared" si="63"/>
        <v>006 - 069</v>
      </c>
      <c r="D4081" s="52" t="s">
        <v>34487</v>
      </c>
      <c r="E4081" s="52" t="s">
        <v>26671</v>
      </c>
      <c r="F4081" s="16" t="s">
        <v>26669</v>
      </c>
      <c r="G4081" s="16" t="s">
        <v>26670</v>
      </c>
      <c r="H4081" s="16" t="s">
        <v>10732</v>
      </c>
      <c r="I4081" s="16" t="s">
        <v>9377</v>
      </c>
    </row>
    <row r="4082" spans="1:10">
      <c r="A4082" s="16" t="s">
        <v>26273</v>
      </c>
      <c r="B4082" s="52" t="s">
        <v>35609</v>
      </c>
      <c r="C4082" s="16" t="str">
        <f t="shared" si="63"/>
        <v>073 - 006</v>
      </c>
      <c r="D4082" s="52" t="s">
        <v>36059</v>
      </c>
      <c r="E4082" s="52" t="s">
        <v>37421</v>
      </c>
      <c r="F4082" s="16" t="s">
        <v>26274</v>
      </c>
      <c r="G4082" s="16" t="s">
        <v>37420</v>
      </c>
      <c r="H4082" s="16" t="s">
        <v>37422</v>
      </c>
      <c r="I4082" s="16" t="s">
        <v>26275</v>
      </c>
      <c r="J4082" s="16"/>
    </row>
    <row r="4083" spans="1:10">
      <c r="A4083" s="16" t="s">
        <v>30084</v>
      </c>
      <c r="B4083" s="52" t="s">
        <v>20835</v>
      </c>
      <c r="C4083" s="16" t="str">
        <f t="shared" si="63"/>
        <v>062 - 033</v>
      </c>
      <c r="D4083" s="52" t="s">
        <v>34487</v>
      </c>
      <c r="E4083" s="52" t="s">
        <v>1277</v>
      </c>
      <c r="F4083" s="16" t="s">
        <v>37762</v>
      </c>
      <c r="G4083" s="16" t="s">
        <v>1276</v>
      </c>
      <c r="H4083" s="16" t="s">
        <v>30282</v>
      </c>
      <c r="I4083" s="16" t="s">
        <v>30085</v>
      </c>
      <c r="J4083" s="16"/>
    </row>
    <row r="4084" spans="1:10">
      <c r="A4084" s="16" t="s">
        <v>22823</v>
      </c>
      <c r="B4084" s="52" t="s">
        <v>20836</v>
      </c>
      <c r="C4084" s="16" t="str">
        <f t="shared" si="63"/>
        <v>062 - 034</v>
      </c>
      <c r="D4084" s="52" t="s">
        <v>34487</v>
      </c>
      <c r="E4084" s="52" t="s">
        <v>1277</v>
      </c>
      <c r="F4084" s="16" t="s">
        <v>37762</v>
      </c>
      <c r="G4084" s="16" t="s">
        <v>1276</v>
      </c>
      <c r="H4084" s="16" t="s">
        <v>30282</v>
      </c>
      <c r="I4084" s="16" t="s">
        <v>31799</v>
      </c>
    </row>
    <row r="4085" spans="1:10">
      <c r="A4085" s="16" t="s">
        <v>7896</v>
      </c>
      <c r="B4085" s="52" t="s">
        <v>17010</v>
      </c>
      <c r="C4085" s="16" t="str">
        <f t="shared" si="63"/>
        <v>069 - 034</v>
      </c>
      <c r="D4085" s="52" t="s">
        <v>34487</v>
      </c>
      <c r="E4085" s="52" t="s">
        <v>36727</v>
      </c>
      <c r="F4085" s="16" t="s">
        <v>29412</v>
      </c>
      <c r="G4085" s="16" t="s">
        <v>36726</v>
      </c>
      <c r="H4085" s="16" t="s">
        <v>15395</v>
      </c>
      <c r="I4085" s="16" t="s">
        <v>13638</v>
      </c>
    </row>
    <row r="4086" spans="1:10">
      <c r="A4086" s="16" t="s">
        <v>430</v>
      </c>
      <c r="B4086" s="52" t="s">
        <v>20757</v>
      </c>
      <c r="C4086" s="16" t="str">
        <f t="shared" si="63"/>
        <v>011 - 014</v>
      </c>
      <c r="D4086" s="52" t="s">
        <v>34487</v>
      </c>
      <c r="E4086" s="52" t="s">
        <v>34572</v>
      </c>
      <c r="F4086" s="16" t="s">
        <v>431</v>
      </c>
      <c r="G4086" s="16" t="s">
        <v>34571</v>
      </c>
      <c r="H4086" s="16" t="s">
        <v>34573</v>
      </c>
      <c r="I4086" s="16" t="s">
        <v>17946</v>
      </c>
    </row>
    <row r="4087" spans="1:10">
      <c r="A4087" s="16" t="s">
        <v>7897</v>
      </c>
      <c r="B4087" s="52" t="s">
        <v>17011</v>
      </c>
      <c r="C4087" s="16" t="str">
        <f t="shared" si="63"/>
        <v>069 - 035</v>
      </c>
      <c r="D4087" s="52" t="s">
        <v>36059</v>
      </c>
      <c r="E4087" s="52" t="s">
        <v>36727</v>
      </c>
      <c r="F4087" s="16" t="s">
        <v>13639</v>
      </c>
      <c r="G4087" s="16" t="s">
        <v>36726</v>
      </c>
      <c r="H4087" s="16" t="s">
        <v>15395</v>
      </c>
      <c r="I4087" s="16" t="s">
        <v>3355</v>
      </c>
    </row>
    <row r="4088" spans="1:10">
      <c r="A4088" s="16" t="s">
        <v>8271</v>
      </c>
      <c r="B4088" s="52" t="s">
        <v>29212</v>
      </c>
      <c r="C4088" s="16" t="str">
        <f t="shared" si="63"/>
        <v>079 - 053</v>
      </c>
      <c r="D4088" s="52" t="s">
        <v>34487</v>
      </c>
      <c r="E4088" s="52" t="s">
        <v>4771</v>
      </c>
      <c r="F4088" s="16" t="s">
        <v>8913</v>
      </c>
      <c r="G4088" s="16" t="s">
        <v>4770</v>
      </c>
      <c r="H4088" s="16" t="s">
        <v>4772</v>
      </c>
      <c r="I4088" s="16" t="s">
        <v>17949</v>
      </c>
      <c r="J4088" s="16" t="s">
        <v>7990</v>
      </c>
    </row>
    <row r="4089" spans="1:10">
      <c r="A4089" s="16" t="s">
        <v>17947</v>
      </c>
      <c r="B4089" s="52" t="s">
        <v>34209</v>
      </c>
      <c r="C4089" s="16" t="str">
        <f t="shared" si="63"/>
        <v>102 - 014</v>
      </c>
      <c r="D4089" s="52" t="s">
        <v>34487</v>
      </c>
      <c r="E4089" s="52" t="s">
        <v>27777</v>
      </c>
      <c r="F4089" s="16" t="s">
        <v>17948</v>
      </c>
      <c r="G4089" s="16" t="s">
        <v>27776</v>
      </c>
      <c r="H4089" s="16" t="s">
        <v>4772</v>
      </c>
      <c r="I4089" s="16" t="s">
        <v>17949</v>
      </c>
    </row>
    <row r="4090" spans="1:10">
      <c r="A4090" s="16" t="s">
        <v>15312</v>
      </c>
      <c r="B4090" s="52" t="s">
        <v>16161</v>
      </c>
      <c r="C4090" s="16" t="str">
        <f t="shared" si="63"/>
        <v>006 - 070</v>
      </c>
      <c r="D4090" s="52" t="s">
        <v>36059</v>
      </c>
      <c r="E4090" s="52" t="s">
        <v>26671</v>
      </c>
      <c r="F4090" s="16" t="s">
        <v>26669</v>
      </c>
      <c r="G4090" s="16" t="s">
        <v>26670</v>
      </c>
      <c r="H4090" s="16" t="s">
        <v>10732</v>
      </c>
      <c r="I4090" s="16" t="s">
        <v>15313</v>
      </c>
    </row>
    <row r="4091" spans="1:10">
      <c r="A4091" s="16" t="s">
        <v>33179</v>
      </c>
      <c r="B4091" s="52" t="s">
        <v>20878</v>
      </c>
      <c r="C4091" s="16" t="str">
        <f t="shared" si="63"/>
        <v>044 - 022</v>
      </c>
      <c r="D4091" s="52" t="s">
        <v>36059</v>
      </c>
      <c r="E4091" s="52" t="s">
        <v>27373</v>
      </c>
      <c r="F4091" s="16" t="s">
        <v>23886</v>
      </c>
      <c r="G4091" s="16" t="s">
        <v>27372</v>
      </c>
      <c r="H4091" s="16" t="s">
        <v>20397</v>
      </c>
      <c r="I4091" s="16" t="s">
        <v>23887</v>
      </c>
      <c r="J4091" s="16"/>
    </row>
    <row r="4092" spans="1:10">
      <c r="A4092" s="16" t="s">
        <v>413</v>
      </c>
      <c r="B4092" s="52" t="s">
        <v>35126</v>
      </c>
      <c r="C4092" s="16" t="str">
        <f t="shared" si="63"/>
        <v>083 - 025</v>
      </c>
      <c r="D4092" s="52" t="s">
        <v>34487</v>
      </c>
      <c r="E4092" s="52" t="s">
        <v>21246</v>
      </c>
      <c r="F4092" s="16" t="s">
        <v>8406</v>
      </c>
      <c r="G4092" s="16" t="s">
        <v>21245</v>
      </c>
      <c r="H4092" s="16" t="s">
        <v>29917</v>
      </c>
      <c r="I4092" s="16" t="s">
        <v>8407</v>
      </c>
    </row>
    <row r="4093" spans="1:10">
      <c r="A4093" s="16" t="s">
        <v>27434</v>
      </c>
      <c r="B4093" s="52" t="s">
        <v>32552</v>
      </c>
      <c r="C4093" s="16" t="str">
        <f t="shared" si="63"/>
        <v>074 - 008</v>
      </c>
      <c r="D4093" s="52" t="s">
        <v>36059</v>
      </c>
      <c r="E4093" s="52" t="s">
        <v>25935</v>
      </c>
      <c r="F4093" s="16" t="s">
        <v>27435</v>
      </c>
      <c r="G4093" s="16" t="s">
        <v>25933</v>
      </c>
      <c r="H4093" s="16" t="s">
        <v>37422</v>
      </c>
      <c r="I4093" s="16" t="s">
        <v>27436</v>
      </c>
      <c r="J4093" s="16"/>
    </row>
    <row r="4094" spans="1:10">
      <c r="A4094" s="16" t="s">
        <v>30868</v>
      </c>
      <c r="B4094" s="52" t="s">
        <v>33780</v>
      </c>
      <c r="C4094" s="16" t="str">
        <f t="shared" si="63"/>
        <v>076 - 034</v>
      </c>
      <c r="D4094" s="52" t="s">
        <v>34487</v>
      </c>
      <c r="E4094" s="52" t="s">
        <v>13510</v>
      </c>
      <c r="F4094" s="16" t="s">
        <v>30869</v>
      </c>
      <c r="G4094" s="16" t="s">
        <v>13509</v>
      </c>
      <c r="H4094" s="16" t="s">
        <v>13511</v>
      </c>
      <c r="I4094" s="16" t="s">
        <v>30870</v>
      </c>
    </row>
    <row r="4095" spans="1:10">
      <c r="A4095" s="16" t="s">
        <v>33559</v>
      </c>
      <c r="B4095" s="52" t="s">
        <v>36742</v>
      </c>
      <c r="C4095" s="16" t="str">
        <f t="shared" si="63"/>
        <v>078 - 056</v>
      </c>
      <c r="D4095" s="52" t="s">
        <v>34487</v>
      </c>
      <c r="E4095" s="52" t="s">
        <v>1697</v>
      </c>
      <c r="F4095" s="16" t="s">
        <v>33560</v>
      </c>
      <c r="G4095" s="16" t="s">
        <v>1696</v>
      </c>
      <c r="H4095" s="16" t="s">
        <v>4772</v>
      </c>
      <c r="I4095" s="16" t="s">
        <v>33561</v>
      </c>
    </row>
    <row r="4096" spans="1:10">
      <c r="A4096" s="16" t="s">
        <v>15644</v>
      </c>
      <c r="B4096" s="52" t="s">
        <v>28699</v>
      </c>
      <c r="C4096" s="16" t="str">
        <f t="shared" si="63"/>
        <v>I99 - 001</v>
      </c>
      <c r="D4096" s="52"/>
      <c r="E4096" s="52" t="s">
        <v>10726</v>
      </c>
      <c r="F4096" s="16"/>
      <c r="G4096" s="16" t="s">
        <v>10725</v>
      </c>
      <c r="H4096" s="16" t="s">
        <v>10727</v>
      </c>
      <c r="I4096" s="16" t="s">
        <v>10728</v>
      </c>
    </row>
    <row r="4097" spans="1:10">
      <c r="A4097" s="16" t="s">
        <v>16726</v>
      </c>
      <c r="B4097" s="52" t="s">
        <v>29213</v>
      </c>
      <c r="C4097" s="16" t="str">
        <f t="shared" si="63"/>
        <v>079 - 054</v>
      </c>
      <c r="D4097" s="52" t="s">
        <v>34487</v>
      </c>
      <c r="E4097" s="52" t="s">
        <v>4771</v>
      </c>
      <c r="F4097" s="16" t="s">
        <v>9075</v>
      </c>
      <c r="G4097" s="16" t="s">
        <v>4770</v>
      </c>
      <c r="H4097" s="16" t="s">
        <v>4772</v>
      </c>
      <c r="I4097" s="16" t="s">
        <v>25512</v>
      </c>
      <c r="J4097" s="16" t="s">
        <v>7990</v>
      </c>
    </row>
    <row r="4098" spans="1:10">
      <c r="A4098" s="16" t="s">
        <v>25511</v>
      </c>
      <c r="B4098" s="52" t="s">
        <v>34210</v>
      </c>
      <c r="C4098" s="16" t="str">
        <f t="shared" si="63"/>
        <v>102 - 015</v>
      </c>
      <c r="D4098" s="52" t="s">
        <v>34487</v>
      </c>
      <c r="E4098" s="52" t="s">
        <v>27777</v>
      </c>
      <c r="F4098" s="16" t="s">
        <v>21476</v>
      </c>
      <c r="G4098" s="16" t="s">
        <v>27776</v>
      </c>
      <c r="H4098" s="16" t="s">
        <v>4772</v>
      </c>
      <c r="I4098" s="16" t="s">
        <v>25512</v>
      </c>
    </row>
    <row r="4099" spans="1:10">
      <c r="A4099" s="16" t="s">
        <v>14996</v>
      </c>
      <c r="B4099" s="52" t="s">
        <v>13082</v>
      </c>
      <c r="C4099" s="16" t="str">
        <f t="shared" si="63"/>
        <v>089 - 010</v>
      </c>
      <c r="D4099" s="52" t="s">
        <v>36059</v>
      </c>
      <c r="E4099" s="52" t="s">
        <v>37416</v>
      </c>
      <c r="F4099" s="16" t="s">
        <v>14997</v>
      </c>
      <c r="G4099" s="16" t="s">
        <v>37415</v>
      </c>
      <c r="H4099" s="16" t="s">
        <v>29917</v>
      </c>
      <c r="I4099" s="16" t="s">
        <v>14998</v>
      </c>
    </row>
    <row r="4100" spans="1:10">
      <c r="A4100" s="16" t="s">
        <v>35936</v>
      </c>
      <c r="B4100" s="52" t="s">
        <v>6702</v>
      </c>
      <c r="C4100" s="16" t="str">
        <f t="shared" ref="C4100:C4163" si="64">MID(A4100,1,3) &amp;" - " &amp;MID(A4100,4,3)</f>
        <v>061 - 036</v>
      </c>
      <c r="D4100" s="52" t="s">
        <v>36059</v>
      </c>
      <c r="E4100" s="52" t="s">
        <v>26249</v>
      </c>
      <c r="F4100" s="16" t="s">
        <v>11194</v>
      </c>
      <c r="G4100" s="16" t="s">
        <v>26248</v>
      </c>
      <c r="H4100" s="16" t="s">
        <v>30282</v>
      </c>
      <c r="I4100" s="16" t="s">
        <v>35937</v>
      </c>
      <c r="J4100" s="16"/>
    </row>
    <row r="4101" spans="1:10">
      <c r="A4101" s="16" t="s">
        <v>7817</v>
      </c>
      <c r="B4101" s="52" t="s">
        <v>16162</v>
      </c>
      <c r="C4101" s="16" t="str">
        <f t="shared" si="64"/>
        <v>006 - 071</v>
      </c>
      <c r="D4101" s="52" t="s">
        <v>36059</v>
      </c>
      <c r="E4101" s="52" t="s">
        <v>26671</v>
      </c>
      <c r="F4101" s="16" t="s">
        <v>23424</v>
      </c>
      <c r="G4101" s="16" t="s">
        <v>26670</v>
      </c>
      <c r="H4101" s="16" t="s">
        <v>10732</v>
      </c>
      <c r="I4101" s="16" t="s">
        <v>7818</v>
      </c>
    </row>
    <row r="4102" spans="1:10">
      <c r="A4102" s="16" t="s">
        <v>14574</v>
      </c>
      <c r="B4102" s="52" t="s">
        <v>2598</v>
      </c>
      <c r="C4102" s="16" t="str">
        <f t="shared" si="64"/>
        <v>018 - 065</v>
      </c>
      <c r="D4102" s="52" t="s">
        <v>36059</v>
      </c>
      <c r="E4102" s="52" t="s">
        <v>35975</v>
      </c>
      <c r="F4102" s="16" t="s">
        <v>11669</v>
      </c>
      <c r="G4102" s="16" t="s">
        <v>35974</v>
      </c>
      <c r="H4102" s="16" t="s">
        <v>32666</v>
      </c>
      <c r="I4102" s="16" t="s">
        <v>1903</v>
      </c>
    </row>
    <row r="4103" spans="1:10">
      <c r="A4103" s="16" t="s">
        <v>32419</v>
      </c>
      <c r="B4103" s="52" t="s">
        <v>4191</v>
      </c>
      <c r="C4103" s="16" t="str">
        <f t="shared" si="64"/>
        <v>006 - 810</v>
      </c>
      <c r="D4103" s="52"/>
      <c r="E4103" s="52" t="s">
        <v>26671</v>
      </c>
      <c r="G4103" s="16" t="s">
        <v>26670</v>
      </c>
      <c r="H4103" s="16" t="s">
        <v>10732</v>
      </c>
      <c r="I4103" s="16" t="s">
        <v>32420</v>
      </c>
      <c r="J4103" s="16" t="s">
        <v>34487</v>
      </c>
    </row>
    <row r="4104" spans="1:10">
      <c r="A4104" s="16" t="s">
        <v>27281</v>
      </c>
      <c r="B4104" s="52" t="s">
        <v>11787</v>
      </c>
      <c r="C4104" s="16" t="str">
        <f t="shared" si="64"/>
        <v>058 - 039</v>
      </c>
      <c r="D4104" s="52" t="s">
        <v>34487</v>
      </c>
      <c r="E4104" s="52" t="s">
        <v>10753</v>
      </c>
      <c r="F4104" s="16" t="s">
        <v>27474</v>
      </c>
      <c r="G4104" s="16" t="s">
        <v>10752</v>
      </c>
      <c r="H4104" s="16" t="s">
        <v>20396</v>
      </c>
      <c r="I4104" s="16" t="s">
        <v>27475</v>
      </c>
    </row>
    <row r="4105" spans="1:10">
      <c r="A4105" s="16" t="s">
        <v>18204</v>
      </c>
      <c r="B4105" s="52" t="s">
        <v>36743</v>
      </c>
      <c r="C4105" s="16" t="str">
        <f t="shared" si="64"/>
        <v>078 - 057</v>
      </c>
      <c r="D4105" s="52" t="s">
        <v>34487</v>
      </c>
      <c r="E4105" s="52" t="s">
        <v>1697</v>
      </c>
      <c r="F4105" s="16" t="s">
        <v>22875</v>
      </c>
      <c r="G4105" s="16" t="s">
        <v>1696</v>
      </c>
      <c r="H4105" s="16" t="s">
        <v>4772</v>
      </c>
      <c r="I4105" s="16" t="s">
        <v>18205</v>
      </c>
      <c r="J4105" s="16"/>
    </row>
    <row r="4106" spans="1:10">
      <c r="A4106" s="16" t="s">
        <v>14872</v>
      </c>
      <c r="B4106" s="52" t="s">
        <v>2915</v>
      </c>
      <c r="C4106" s="16" t="str">
        <f t="shared" si="64"/>
        <v>022 - 090</v>
      </c>
      <c r="D4106" s="52" t="s">
        <v>34487</v>
      </c>
      <c r="E4106" s="52" t="s">
        <v>4777</v>
      </c>
      <c r="F4106" s="16" t="s">
        <v>16232</v>
      </c>
      <c r="G4106" s="16" t="s">
        <v>4776</v>
      </c>
      <c r="H4106" s="16" t="s">
        <v>4778</v>
      </c>
      <c r="I4106" s="16" t="s">
        <v>14873</v>
      </c>
    </row>
    <row r="4107" spans="1:10">
      <c r="A4107" s="16" t="s">
        <v>32602</v>
      </c>
      <c r="B4107" s="52" t="s">
        <v>8183</v>
      </c>
      <c r="C4107" s="16" t="str">
        <f t="shared" si="64"/>
        <v>029 - 023</v>
      </c>
      <c r="D4107" s="52" t="s">
        <v>34487</v>
      </c>
      <c r="E4107" s="52" t="s">
        <v>25917</v>
      </c>
      <c r="F4107" s="16" t="s">
        <v>5790</v>
      </c>
      <c r="G4107" s="16" t="s">
        <v>25916</v>
      </c>
      <c r="H4107" s="16" t="s">
        <v>32660</v>
      </c>
      <c r="I4107" s="16" t="s">
        <v>32603</v>
      </c>
      <c r="J4107" s="16"/>
    </row>
    <row r="4108" spans="1:10">
      <c r="A4108" s="16" t="s">
        <v>26749</v>
      </c>
      <c r="B4108" s="52" t="s">
        <v>4192</v>
      </c>
      <c r="C4108" s="16" t="str">
        <f t="shared" si="64"/>
        <v>006 - 072</v>
      </c>
      <c r="D4108" s="52" t="s">
        <v>36059</v>
      </c>
      <c r="E4108" s="52" t="s">
        <v>26671</v>
      </c>
      <c r="F4108" s="16" t="s">
        <v>26750</v>
      </c>
      <c r="G4108" s="16" t="s">
        <v>26670</v>
      </c>
      <c r="H4108" s="16" t="s">
        <v>10732</v>
      </c>
      <c r="I4108" s="16" t="s">
        <v>29521</v>
      </c>
      <c r="J4108" s="16"/>
    </row>
    <row r="4109" spans="1:10">
      <c r="A4109" s="16" t="s">
        <v>12639</v>
      </c>
      <c r="B4109" s="52" t="s">
        <v>4193</v>
      </c>
      <c r="C4109" s="16" t="str">
        <f t="shared" si="64"/>
        <v>006 - 900</v>
      </c>
      <c r="D4109" s="52"/>
      <c r="E4109" s="52" t="s">
        <v>26671</v>
      </c>
      <c r="F4109" s="16"/>
      <c r="G4109" s="16" t="s">
        <v>26670</v>
      </c>
      <c r="H4109" s="16" t="s">
        <v>10732</v>
      </c>
      <c r="I4109" s="16" t="s">
        <v>12640</v>
      </c>
      <c r="J4109" s="16" t="s">
        <v>34487</v>
      </c>
    </row>
    <row r="4110" spans="1:10">
      <c r="A4110" s="16" t="s">
        <v>8981</v>
      </c>
      <c r="B4110" s="52" t="s">
        <v>9293</v>
      </c>
      <c r="C4110" s="16" t="str">
        <f t="shared" si="64"/>
        <v>001 - 829</v>
      </c>
      <c r="D4110" s="52"/>
      <c r="E4110" s="52" t="s">
        <v>37671</v>
      </c>
      <c r="F4110" s="16"/>
      <c r="G4110" s="16" t="s">
        <v>37670</v>
      </c>
      <c r="H4110" s="16" t="s">
        <v>10732</v>
      </c>
      <c r="I4110" s="16" t="s">
        <v>32937</v>
      </c>
      <c r="J4110" s="16" t="s">
        <v>34487</v>
      </c>
    </row>
    <row r="4111" spans="1:10">
      <c r="A4111" s="16" t="s">
        <v>18746</v>
      </c>
      <c r="B4111" s="52" t="s">
        <v>4194</v>
      </c>
      <c r="C4111" s="16" t="str">
        <f t="shared" si="64"/>
        <v>006 - 073</v>
      </c>
      <c r="D4111" s="52" t="s">
        <v>36059</v>
      </c>
      <c r="E4111" s="52" t="s">
        <v>26671</v>
      </c>
      <c r="F4111" s="16" t="s">
        <v>6389</v>
      </c>
      <c r="G4111" s="16" t="s">
        <v>26670</v>
      </c>
      <c r="H4111" s="16" t="s">
        <v>10732</v>
      </c>
      <c r="I4111" s="16" t="s">
        <v>18747</v>
      </c>
    </row>
    <row r="4112" spans="1:10">
      <c r="A4112" s="16" t="s">
        <v>20710</v>
      </c>
      <c r="B4112" s="52" t="s">
        <v>25969</v>
      </c>
      <c r="C4112" s="16" t="str">
        <f t="shared" si="64"/>
        <v>001 - 108</v>
      </c>
      <c r="D4112" s="52" t="s">
        <v>34487</v>
      </c>
      <c r="E4112" s="52" t="s">
        <v>37671</v>
      </c>
      <c r="F4112" s="16" t="s">
        <v>35568</v>
      </c>
      <c r="G4112" s="16" t="s">
        <v>37670</v>
      </c>
      <c r="H4112" s="16" t="s">
        <v>10732</v>
      </c>
      <c r="I4112" s="16" t="s">
        <v>20711</v>
      </c>
    </row>
    <row r="4113" spans="1:10">
      <c r="A4113" s="16" t="s">
        <v>31473</v>
      </c>
      <c r="B4113" s="52" t="s">
        <v>25969</v>
      </c>
      <c r="C4113" s="16" t="str">
        <f t="shared" si="64"/>
        <v>001 - 906</v>
      </c>
      <c r="D4113" s="52"/>
      <c r="E4113" s="52" t="s">
        <v>37671</v>
      </c>
      <c r="F4113" s="16"/>
      <c r="G4113" s="16" t="s">
        <v>37670</v>
      </c>
      <c r="H4113" s="16" t="s">
        <v>10732</v>
      </c>
      <c r="I4113" s="16" t="s">
        <v>20711</v>
      </c>
      <c r="J4113" s="16" t="s">
        <v>34487</v>
      </c>
    </row>
    <row r="4114" spans="1:10">
      <c r="A4114" s="16" t="s">
        <v>4257</v>
      </c>
      <c r="B4114" s="52" t="s">
        <v>16092</v>
      </c>
      <c r="C4114" s="16" t="str">
        <f t="shared" si="64"/>
        <v>004 - 092</v>
      </c>
      <c r="D4114" s="52" t="s">
        <v>34487</v>
      </c>
      <c r="E4114" s="52" t="s">
        <v>10758</v>
      </c>
      <c r="F4114" s="16" t="s">
        <v>5763</v>
      </c>
      <c r="G4114" s="16" t="s">
        <v>10757</v>
      </c>
      <c r="H4114" s="16" t="s">
        <v>10732</v>
      </c>
      <c r="I4114" s="16" t="s">
        <v>4604</v>
      </c>
    </row>
    <row r="4115" spans="1:10">
      <c r="A4115" s="16" t="s">
        <v>3484</v>
      </c>
      <c r="B4115" s="52" t="s">
        <v>36604</v>
      </c>
      <c r="C4115" s="16" t="str">
        <f t="shared" si="64"/>
        <v>036 - 016</v>
      </c>
      <c r="D4115" s="52" t="s">
        <v>34487</v>
      </c>
      <c r="E4115" s="52" t="s">
        <v>37427</v>
      </c>
      <c r="F4115" s="16" t="s">
        <v>3485</v>
      </c>
      <c r="G4115" s="16" t="s">
        <v>37426</v>
      </c>
      <c r="H4115" s="16" t="s">
        <v>35981</v>
      </c>
      <c r="I4115" s="16" t="s">
        <v>3486</v>
      </c>
    </row>
    <row r="4116" spans="1:10">
      <c r="A4116" s="16" t="s">
        <v>20010</v>
      </c>
      <c r="B4116" s="52" t="s">
        <v>26877</v>
      </c>
      <c r="C4116" s="16" t="str">
        <f t="shared" si="64"/>
        <v>057 - 030</v>
      </c>
      <c r="D4116" s="52" t="s">
        <v>36059</v>
      </c>
      <c r="E4116" s="52" t="s">
        <v>18919</v>
      </c>
      <c r="F4116" s="16" t="s">
        <v>2279</v>
      </c>
      <c r="G4116" s="16" t="s">
        <v>18918</v>
      </c>
      <c r="H4116" s="16" t="s">
        <v>20396</v>
      </c>
      <c r="I4116" s="16" t="s">
        <v>20011</v>
      </c>
    </row>
    <row r="4117" spans="1:10">
      <c r="A4117" s="16" t="s">
        <v>10942</v>
      </c>
      <c r="B4117" s="52" t="s">
        <v>20990</v>
      </c>
      <c r="C4117" s="16" t="str">
        <f t="shared" si="64"/>
        <v>062 - 035</v>
      </c>
      <c r="D4117" s="52" t="s">
        <v>34487</v>
      </c>
      <c r="E4117" s="52" t="s">
        <v>1277</v>
      </c>
      <c r="F4117" s="16" t="s">
        <v>390</v>
      </c>
      <c r="G4117" s="16" t="s">
        <v>1276</v>
      </c>
      <c r="H4117" s="16" t="s">
        <v>30282</v>
      </c>
      <c r="I4117" s="16" t="s">
        <v>10943</v>
      </c>
    </row>
    <row r="4118" spans="1:10">
      <c r="A4118" s="16" t="s">
        <v>630</v>
      </c>
      <c r="B4118" s="52" t="s">
        <v>8184</v>
      </c>
      <c r="C4118" s="16" t="str">
        <f t="shared" si="64"/>
        <v>029 - 024</v>
      </c>
      <c r="D4118" s="52" t="s">
        <v>34487</v>
      </c>
      <c r="E4118" s="52" t="s">
        <v>25917</v>
      </c>
      <c r="F4118" s="16" t="s">
        <v>631</v>
      </c>
      <c r="G4118" s="16" t="s">
        <v>25916</v>
      </c>
      <c r="H4118" s="16" t="s">
        <v>32660</v>
      </c>
      <c r="I4118" s="16" t="s">
        <v>632</v>
      </c>
      <c r="J4118" s="16"/>
    </row>
    <row r="4119" spans="1:10">
      <c r="A4119" s="16" t="s">
        <v>4522</v>
      </c>
      <c r="B4119" s="52" t="s">
        <v>4079</v>
      </c>
      <c r="C4119" s="16" t="str">
        <f t="shared" si="64"/>
        <v>054 - 020</v>
      </c>
      <c r="D4119" s="52" t="s">
        <v>36059</v>
      </c>
      <c r="E4119" s="52" t="s">
        <v>30442</v>
      </c>
      <c r="F4119" s="16" t="s">
        <v>35756</v>
      </c>
      <c r="G4119" s="16" t="s">
        <v>30441</v>
      </c>
      <c r="H4119" s="16" t="s">
        <v>1269</v>
      </c>
      <c r="I4119" s="16" t="s">
        <v>35757</v>
      </c>
    </row>
    <row r="4120" spans="1:10">
      <c r="A4120" s="16" t="s">
        <v>10464</v>
      </c>
      <c r="B4120" s="52" t="s">
        <v>2541</v>
      </c>
      <c r="C4120" s="16" t="str">
        <f t="shared" si="64"/>
        <v>063 - 032</v>
      </c>
      <c r="D4120" s="52" t="s">
        <v>36059</v>
      </c>
      <c r="E4120" s="52" t="s">
        <v>30281</v>
      </c>
      <c r="F4120" s="16" t="s">
        <v>10465</v>
      </c>
      <c r="G4120" s="16" t="s">
        <v>30319</v>
      </c>
      <c r="H4120" s="16" t="s">
        <v>30282</v>
      </c>
      <c r="I4120" s="16" t="s">
        <v>10466</v>
      </c>
      <c r="J4120" s="16"/>
    </row>
    <row r="4121" spans="1:10">
      <c r="A4121" s="16" t="s">
        <v>11506</v>
      </c>
      <c r="B4121" s="52" t="s">
        <v>2542</v>
      </c>
      <c r="C4121" s="16" t="str">
        <f t="shared" si="64"/>
        <v>063 - 033</v>
      </c>
      <c r="D4121" s="52" t="s">
        <v>36059</v>
      </c>
      <c r="E4121" s="52" t="s">
        <v>30281</v>
      </c>
      <c r="F4121" s="16" t="s">
        <v>30057</v>
      </c>
      <c r="G4121" s="16" t="s">
        <v>30319</v>
      </c>
      <c r="H4121" s="16" t="s">
        <v>30282</v>
      </c>
      <c r="I4121" s="16" t="s">
        <v>11507</v>
      </c>
    </row>
    <row r="4122" spans="1:10">
      <c r="A4122" s="16" t="s">
        <v>29126</v>
      </c>
      <c r="B4122" s="52" t="s">
        <v>25992</v>
      </c>
      <c r="C4122" s="16" t="str">
        <f t="shared" si="64"/>
        <v>041 - 016</v>
      </c>
      <c r="D4122" s="52" t="s">
        <v>34487</v>
      </c>
      <c r="E4122" s="52" t="s">
        <v>31873</v>
      </c>
      <c r="F4122" s="16" t="s">
        <v>12856</v>
      </c>
      <c r="G4122" s="16" t="s">
        <v>31872</v>
      </c>
      <c r="H4122" s="16" t="s">
        <v>20397</v>
      </c>
      <c r="I4122" s="16" t="s">
        <v>29127</v>
      </c>
    </row>
    <row r="4123" spans="1:10">
      <c r="A4123" s="16" t="s">
        <v>16631</v>
      </c>
      <c r="B4123" s="52" t="s">
        <v>2916</v>
      </c>
      <c r="C4123" s="16" t="str">
        <f t="shared" si="64"/>
        <v>022 - 843</v>
      </c>
      <c r="D4123" s="52"/>
      <c r="E4123" s="52" t="s">
        <v>4777</v>
      </c>
      <c r="F4123" s="16"/>
      <c r="G4123" s="16" t="s">
        <v>4776</v>
      </c>
      <c r="H4123" s="16" t="s">
        <v>4778</v>
      </c>
      <c r="I4123" s="16" t="s">
        <v>16632</v>
      </c>
      <c r="J4123" s="16" t="s">
        <v>34487</v>
      </c>
    </row>
    <row r="4124" spans="1:10">
      <c r="A4124" s="16" t="s">
        <v>34438</v>
      </c>
      <c r="B4124" s="52" t="s">
        <v>37249</v>
      </c>
      <c r="C4124" s="16" t="str">
        <f t="shared" si="64"/>
        <v>083 - 026</v>
      </c>
      <c r="D4124" s="52" t="s">
        <v>34487</v>
      </c>
      <c r="E4124" s="52" t="s">
        <v>21246</v>
      </c>
      <c r="F4124" s="16" t="s">
        <v>3376</v>
      </c>
      <c r="G4124" s="16" t="s">
        <v>21245</v>
      </c>
      <c r="H4124" s="16" t="s">
        <v>29917</v>
      </c>
      <c r="I4124" s="16" t="s">
        <v>34439</v>
      </c>
      <c r="J4124" s="16"/>
    </row>
    <row r="4125" spans="1:10">
      <c r="A4125" s="16" t="s">
        <v>5543</v>
      </c>
      <c r="B4125" s="52" t="s">
        <v>32376</v>
      </c>
      <c r="C4125" s="16" t="str">
        <f t="shared" si="64"/>
        <v>026 - 030</v>
      </c>
      <c r="D4125" s="52" t="s">
        <v>34487</v>
      </c>
      <c r="E4125" s="52" t="s">
        <v>8857</v>
      </c>
      <c r="F4125" s="16" t="s">
        <v>12863</v>
      </c>
      <c r="G4125" s="16" t="s">
        <v>8856</v>
      </c>
      <c r="H4125" s="16" t="s">
        <v>32660</v>
      </c>
      <c r="I4125" s="16" t="s">
        <v>5544</v>
      </c>
    </row>
    <row r="4126" spans="1:10">
      <c r="A4126" s="16" t="s">
        <v>33227</v>
      </c>
      <c r="B4126" s="52" t="s">
        <v>30913</v>
      </c>
      <c r="C4126" s="16" t="str">
        <f t="shared" si="64"/>
        <v>016 - 831</v>
      </c>
      <c r="D4126" s="52"/>
      <c r="E4126" s="52" t="s">
        <v>10742</v>
      </c>
      <c r="F4126" s="16"/>
      <c r="G4126" s="16" t="s">
        <v>10741</v>
      </c>
      <c r="H4126" s="16" t="s">
        <v>32666</v>
      </c>
      <c r="I4126" s="16" t="s">
        <v>33228</v>
      </c>
      <c r="J4126" s="16" t="s">
        <v>34487</v>
      </c>
    </row>
    <row r="4127" spans="1:10">
      <c r="A4127" s="16" t="s">
        <v>7898</v>
      </c>
      <c r="B4127" s="52" t="s">
        <v>17012</v>
      </c>
      <c r="C4127" s="16" t="str">
        <f t="shared" si="64"/>
        <v>069 - 036</v>
      </c>
      <c r="D4127" s="52" t="s">
        <v>34487</v>
      </c>
      <c r="E4127" s="52" t="s">
        <v>36727</v>
      </c>
      <c r="F4127" s="16" t="s">
        <v>29412</v>
      </c>
      <c r="G4127" s="16" t="s">
        <v>36726</v>
      </c>
      <c r="H4127" s="16" t="s">
        <v>15395</v>
      </c>
      <c r="I4127" s="16" t="s">
        <v>3356</v>
      </c>
      <c r="J4127" s="16"/>
    </row>
    <row r="4128" spans="1:10">
      <c r="A4128" s="16" t="s">
        <v>36351</v>
      </c>
      <c r="B4128" s="52" t="s">
        <v>11164</v>
      </c>
      <c r="C4128" s="16" t="str">
        <f t="shared" si="64"/>
        <v>006 - 074</v>
      </c>
      <c r="D4128" s="52" t="s">
        <v>36059</v>
      </c>
      <c r="E4128" s="52" t="s">
        <v>26671</v>
      </c>
      <c r="F4128" s="16" t="s">
        <v>36352</v>
      </c>
      <c r="G4128" s="16" t="s">
        <v>26670</v>
      </c>
      <c r="H4128" s="16" t="s">
        <v>10732</v>
      </c>
      <c r="I4128" s="16" t="s">
        <v>28238</v>
      </c>
    </row>
    <row r="4129" spans="1:10">
      <c r="A4129" s="16" t="s">
        <v>27872</v>
      </c>
      <c r="B4129" s="52" t="s">
        <v>6345</v>
      </c>
      <c r="C4129" s="16" t="str">
        <f t="shared" si="64"/>
        <v>064 - 035</v>
      </c>
      <c r="D4129" s="52" t="s">
        <v>34487</v>
      </c>
      <c r="E4129" s="52" t="s">
        <v>27583</v>
      </c>
      <c r="F4129" s="16" t="s">
        <v>19136</v>
      </c>
      <c r="G4129" s="16" t="s">
        <v>27582</v>
      </c>
      <c r="H4129" s="16" t="s">
        <v>30282</v>
      </c>
      <c r="I4129" s="16" t="s">
        <v>27873</v>
      </c>
    </row>
    <row r="4130" spans="1:10">
      <c r="A4130" s="16" t="s">
        <v>31443</v>
      </c>
      <c r="B4130" s="52" t="s">
        <v>6703</v>
      </c>
      <c r="C4130" s="16" t="str">
        <f t="shared" si="64"/>
        <v>061 - 037</v>
      </c>
      <c r="D4130" s="52" t="s">
        <v>36059</v>
      </c>
      <c r="E4130" s="52" t="s">
        <v>26249</v>
      </c>
      <c r="F4130" s="16" t="s">
        <v>11281</v>
      </c>
      <c r="G4130" s="16" t="s">
        <v>26248</v>
      </c>
      <c r="H4130" s="16" t="s">
        <v>30282</v>
      </c>
      <c r="I4130" s="16" t="s">
        <v>31444</v>
      </c>
      <c r="J4130" s="16"/>
    </row>
    <row r="4131" spans="1:10">
      <c r="A4131" s="16" t="s">
        <v>17285</v>
      </c>
      <c r="B4131" s="52" t="s">
        <v>6703</v>
      </c>
      <c r="C4131" s="16" t="str">
        <f t="shared" si="64"/>
        <v>061 - 806</v>
      </c>
      <c r="D4131" s="52"/>
      <c r="E4131" s="52" t="s">
        <v>26249</v>
      </c>
      <c r="F4131" s="16"/>
      <c r="G4131" s="16" t="s">
        <v>26248</v>
      </c>
      <c r="H4131" s="16" t="s">
        <v>30282</v>
      </c>
      <c r="I4131" s="16" t="s">
        <v>17286</v>
      </c>
      <c r="J4131" s="16" t="s">
        <v>34487</v>
      </c>
    </row>
    <row r="4132" spans="1:10">
      <c r="A4132" s="16" t="s">
        <v>9271</v>
      </c>
      <c r="B4132" s="52" t="s">
        <v>24140</v>
      </c>
      <c r="C4132" s="16" t="str">
        <f t="shared" si="64"/>
        <v>005 - 055</v>
      </c>
      <c r="D4132" s="52" t="s">
        <v>36059</v>
      </c>
      <c r="E4132" s="52" t="s">
        <v>18693</v>
      </c>
      <c r="F4132" s="16" t="s">
        <v>216</v>
      </c>
      <c r="G4132" s="16" t="s">
        <v>18692</v>
      </c>
      <c r="H4132" s="16" t="s">
        <v>10732</v>
      </c>
      <c r="I4132" s="16" t="s">
        <v>9272</v>
      </c>
    </row>
    <row r="4133" spans="1:10">
      <c r="A4133" s="16" t="s">
        <v>7899</v>
      </c>
      <c r="B4133" s="52" t="s">
        <v>17013</v>
      </c>
      <c r="C4133" s="16" t="str">
        <f t="shared" si="64"/>
        <v>069 - 037</v>
      </c>
      <c r="D4133" s="52" t="s">
        <v>36059</v>
      </c>
      <c r="E4133" s="52" t="s">
        <v>36727</v>
      </c>
      <c r="F4133" s="16" t="s">
        <v>24770</v>
      </c>
      <c r="G4133" s="16" t="s">
        <v>36726</v>
      </c>
      <c r="H4133" s="16" t="s">
        <v>15395</v>
      </c>
      <c r="I4133" s="16" t="s">
        <v>3357</v>
      </c>
      <c r="J4133" s="16"/>
    </row>
    <row r="4134" spans="1:10">
      <c r="A4134" s="16" t="s">
        <v>23435</v>
      </c>
      <c r="B4134" s="52" t="s">
        <v>37287</v>
      </c>
      <c r="C4134" s="16" t="str">
        <f t="shared" si="64"/>
        <v>093 - 024</v>
      </c>
      <c r="D4134" s="52" t="s">
        <v>34487</v>
      </c>
      <c r="E4134" s="52" t="s">
        <v>14112</v>
      </c>
      <c r="F4134" s="16" t="s">
        <v>14110</v>
      </c>
      <c r="G4134" s="16" t="s">
        <v>14111</v>
      </c>
      <c r="H4134" s="16" t="s">
        <v>30334</v>
      </c>
      <c r="I4134" s="16" t="s">
        <v>23436</v>
      </c>
    </row>
    <row r="4135" spans="1:10">
      <c r="A4135" s="16" t="s">
        <v>19442</v>
      </c>
      <c r="B4135" s="52" t="s">
        <v>25970</v>
      </c>
      <c r="C4135" s="16" t="str">
        <f t="shared" si="64"/>
        <v>001 - 109</v>
      </c>
      <c r="D4135" s="52" t="s">
        <v>36059</v>
      </c>
      <c r="E4135" s="52" t="s">
        <v>37671</v>
      </c>
      <c r="F4135" s="16" t="s">
        <v>4160</v>
      </c>
      <c r="G4135" s="16" t="s">
        <v>37670</v>
      </c>
      <c r="H4135" s="16" t="s">
        <v>10732</v>
      </c>
      <c r="I4135" s="16" t="s">
        <v>19443</v>
      </c>
    </row>
    <row r="4136" spans="1:10">
      <c r="A4136" s="16" t="s">
        <v>16633</v>
      </c>
      <c r="B4136" s="52" t="s">
        <v>34077</v>
      </c>
      <c r="C4136" s="16" t="str">
        <f t="shared" si="64"/>
        <v>017 - 843</v>
      </c>
      <c r="D4136" s="52"/>
      <c r="E4136" s="52" t="s">
        <v>22538</v>
      </c>
      <c r="F4136" s="16"/>
      <c r="G4136" s="16" t="s">
        <v>22537</v>
      </c>
      <c r="H4136" s="16" t="s">
        <v>32666</v>
      </c>
      <c r="I4136" s="16" t="s">
        <v>13323</v>
      </c>
      <c r="J4136" s="16" t="s">
        <v>34487</v>
      </c>
    </row>
    <row r="4137" spans="1:10">
      <c r="A4137" s="16" t="s">
        <v>27555</v>
      </c>
      <c r="B4137" s="52" t="s">
        <v>35174</v>
      </c>
      <c r="C4137" s="16" t="str">
        <f t="shared" si="64"/>
        <v>041 - 017</v>
      </c>
      <c r="D4137" s="52" t="s">
        <v>34487</v>
      </c>
      <c r="E4137" s="52" t="s">
        <v>31873</v>
      </c>
      <c r="F4137" s="16" t="s">
        <v>2439</v>
      </c>
      <c r="G4137" s="16" t="s">
        <v>31872</v>
      </c>
      <c r="H4137" s="16" t="s">
        <v>20397</v>
      </c>
      <c r="I4137" s="16" t="s">
        <v>27556</v>
      </c>
      <c r="J4137" s="16"/>
    </row>
    <row r="4138" spans="1:10">
      <c r="A4138" s="16" t="s">
        <v>26845</v>
      </c>
      <c r="B4138" s="52" t="s">
        <v>35175</v>
      </c>
      <c r="C4138" s="16" t="str">
        <f t="shared" si="64"/>
        <v>041 - 018</v>
      </c>
      <c r="D4138" s="52" t="s">
        <v>34487</v>
      </c>
      <c r="E4138" s="52" t="s">
        <v>31873</v>
      </c>
      <c r="F4138" s="16" t="s">
        <v>12856</v>
      </c>
      <c r="G4138" s="16" t="s">
        <v>31872</v>
      </c>
      <c r="H4138" s="16" t="s">
        <v>20397</v>
      </c>
      <c r="I4138" s="16" t="s">
        <v>26846</v>
      </c>
    </row>
    <row r="4139" spans="1:10">
      <c r="A4139" s="16" t="s">
        <v>12641</v>
      </c>
      <c r="B4139" s="52" t="s">
        <v>35176</v>
      </c>
      <c r="C4139" s="16" t="str">
        <f t="shared" si="64"/>
        <v>041 - 900</v>
      </c>
      <c r="D4139" s="52"/>
      <c r="E4139" s="52" t="s">
        <v>31873</v>
      </c>
      <c r="F4139" s="16"/>
      <c r="G4139" s="16" t="s">
        <v>31872</v>
      </c>
      <c r="H4139" s="16" t="s">
        <v>20397</v>
      </c>
      <c r="I4139" s="16" t="s">
        <v>2902</v>
      </c>
      <c r="J4139" s="16" t="s">
        <v>34487</v>
      </c>
    </row>
    <row r="4140" spans="1:10">
      <c r="A4140" s="16" t="s">
        <v>11900</v>
      </c>
      <c r="B4140" s="52" t="s">
        <v>29476</v>
      </c>
      <c r="C4140" s="16" t="str">
        <f t="shared" si="64"/>
        <v>060 - 038</v>
      </c>
      <c r="D4140" s="52" t="s">
        <v>36059</v>
      </c>
      <c r="E4140" s="52" t="s">
        <v>10737</v>
      </c>
      <c r="F4140" s="16" t="s">
        <v>11901</v>
      </c>
      <c r="G4140" s="16" t="s">
        <v>10736</v>
      </c>
      <c r="H4140" s="16" t="s">
        <v>20396</v>
      </c>
      <c r="I4140" s="16" t="s">
        <v>11902</v>
      </c>
    </row>
    <row r="4141" spans="1:10">
      <c r="A4141" s="16" t="s">
        <v>18869</v>
      </c>
      <c r="B4141" s="52" t="s">
        <v>13120</v>
      </c>
      <c r="C4141" s="16" t="str">
        <f t="shared" si="64"/>
        <v>094 - 022</v>
      </c>
      <c r="D4141" s="52" t="s">
        <v>34487</v>
      </c>
      <c r="E4141" s="52" t="s">
        <v>10747</v>
      </c>
      <c r="F4141" s="16" t="s">
        <v>18870</v>
      </c>
      <c r="G4141" s="16" t="s">
        <v>10746</v>
      </c>
      <c r="H4141" s="16" t="s">
        <v>10748</v>
      </c>
      <c r="I4141" s="16" t="s">
        <v>18871</v>
      </c>
      <c r="J4141" s="16"/>
    </row>
    <row r="4142" spans="1:10">
      <c r="A4142" s="16" t="s">
        <v>19514</v>
      </c>
      <c r="B4142" s="52" t="s">
        <v>25971</v>
      </c>
      <c r="C4142" s="16" t="str">
        <f t="shared" si="64"/>
        <v>001 - 110</v>
      </c>
      <c r="D4142" s="52" t="s">
        <v>34487</v>
      </c>
      <c r="E4142" s="52" t="s">
        <v>37671</v>
      </c>
      <c r="F4142" s="16" t="s">
        <v>25207</v>
      </c>
      <c r="G4142" s="16" t="s">
        <v>37670</v>
      </c>
      <c r="H4142" s="16" t="s">
        <v>10732</v>
      </c>
      <c r="I4142" s="16" t="s">
        <v>19515</v>
      </c>
    </row>
    <row r="4143" spans="1:10">
      <c r="A4143" s="16" t="s">
        <v>1220</v>
      </c>
      <c r="B4143" s="52" t="s">
        <v>25971</v>
      </c>
      <c r="C4143" s="16" t="str">
        <f t="shared" si="64"/>
        <v>001 - 907</v>
      </c>
      <c r="D4143" s="52"/>
      <c r="E4143" s="52" t="s">
        <v>37671</v>
      </c>
      <c r="F4143" s="16"/>
      <c r="G4143" s="16" t="s">
        <v>37670</v>
      </c>
      <c r="H4143" s="16" t="s">
        <v>10732</v>
      </c>
      <c r="I4143" s="16" t="s">
        <v>19515</v>
      </c>
      <c r="J4143" s="16" t="s">
        <v>34487</v>
      </c>
    </row>
    <row r="4144" spans="1:10">
      <c r="A4144" s="16" t="s">
        <v>16657</v>
      </c>
      <c r="B4144" s="52" t="s">
        <v>11165</v>
      </c>
      <c r="C4144" s="16" t="str">
        <f t="shared" si="64"/>
        <v>006 - 075</v>
      </c>
      <c r="D4144" s="52" t="s">
        <v>36059</v>
      </c>
      <c r="E4144" s="52" t="s">
        <v>26671</v>
      </c>
      <c r="F4144" s="16" t="s">
        <v>11702</v>
      </c>
      <c r="G4144" s="16" t="s">
        <v>26670</v>
      </c>
      <c r="H4144" s="16" t="s">
        <v>10732</v>
      </c>
      <c r="I4144" s="16" t="s">
        <v>11703</v>
      </c>
      <c r="J4144" s="16"/>
    </row>
    <row r="4145" spans="1:10">
      <c r="A4145" s="16" t="s">
        <v>27064</v>
      </c>
      <c r="B4145" s="52" t="s">
        <v>11166</v>
      </c>
      <c r="C4145" s="16" t="str">
        <f t="shared" si="64"/>
        <v>006 - 076</v>
      </c>
      <c r="D4145" s="52" t="s">
        <v>36059</v>
      </c>
      <c r="E4145" s="52" t="s">
        <v>26671</v>
      </c>
      <c r="F4145" s="16" t="s">
        <v>27065</v>
      </c>
      <c r="G4145" s="16" t="s">
        <v>26670</v>
      </c>
      <c r="H4145" s="16" t="s">
        <v>10732</v>
      </c>
      <c r="I4145" s="16" t="s">
        <v>27066</v>
      </c>
      <c r="J4145" s="16"/>
    </row>
    <row r="4146" spans="1:10">
      <c r="A4146" s="16" t="s">
        <v>34625</v>
      </c>
      <c r="B4146" s="52" t="s">
        <v>5875</v>
      </c>
      <c r="C4146" s="16" t="str">
        <f t="shared" si="64"/>
        <v>048 - 019</v>
      </c>
      <c r="D4146" s="52" t="s">
        <v>36059</v>
      </c>
      <c r="E4146" s="52" t="s">
        <v>29538</v>
      </c>
      <c r="F4146" s="16" t="s">
        <v>34626</v>
      </c>
      <c r="G4146" s="16" t="s">
        <v>29537</v>
      </c>
      <c r="H4146" s="16" t="s">
        <v>30328</v>
      </c>
      <c r="I4146" s="16" t="s">
        <v>5967</v>
      </c>
      <c r="J4146" s="16"/>
    </row>
    <row r="4147" spans="1:10">
      <c r="A4147" s="16" t="s">
        <v>17508</v>
      </c>
      <c r="B4147" s="52" t="s">
        <v>30914</v>
      </c>
      <c r="C4147" s="16" t="str">
        <f t="shared" si="64"/>
        <v>016 - 832</v>
      </c>
      <c r="D4147" s="52"/>
      <c r="E4147" s="52" t="s">
        <v>10742</v>
      </c>
      <c r="F4147" s="16"/>
      <c r="G4147" s="16" t="s">
        <v>10741</v>
      </c>
      <c r="H4147" s="16" t="s">
        <v>32666</v>
      </c>
      <c r="I4147" s="16" t="s">
        <v>17509</v>
      </c>
      <c r="J4147" s="16" t="s">
        <v>34487</v>
      </c>
    </row>
    <row r="4148" spans="1:10">
      <c r="A4148" s="16" t="s">
        <v>20402</v>
      </c>
      <c r="B4148" s="52" t="s">
        <v>30915</v>
      </c>
      <c r="C4148" s="16" t="str">
        <f t="shared" si="64"/>
        <v>016 - 106</v>
      </c>
      <c r="D4148" s="52" t="s">
        <v>34487</v>
      </c>
      <c r="E4148" s="52" t="s">
        <v>10742</v>
      </c>
      <c r="F4148" s="16" t="s">
        <v>10412</v>
      </c>
      <c r="G4148" s="16" t="s">
        <v>10741</v>
      </c>
      <c r="H4148" s="16" t="s">
        <v>32666</v>
      </c>
      <c r="I4148" s="16" t="s">
        <v>5023</v>
      </c>
    </row>
    <row r="4149" spans="1:10">
      <c r="A4149" s="16" t="s">
        <v>27874</v>
      </c>
      <c r="B4149" s="52" t="s">
        <v>906</v>
      </c>
      <c r="C4149" s="16" t="str">
        <f t="shared" si="64"/>
        <v>023 - 035</v>
      </c>
      <c r="D4149" s="52" t="s">
        <v>34487</v>
      </c>
      <c r="E4149" s="52" t="s">
        <v>380</v>
      </c>
      <c r="F4149" s="16" t="s">
        <v>27875</v>
      </c>
      <c r="G4149" s="16" t="s">
        <v>379</v>
      </c>
      <c r="H4149" s="16" t="s">
        <v>32660</v>
      </c>
      <c r="I4149" s="16" t="s">
        <v>5298</v>
      </c>
    </row>
    <row r="4150" spans="1:10">
      <c r="A4150" s="16" t="s">
        <v>18033</v>
      </c>
      <c r="B4150" s="52" t="s">
        <v>29477</v>
      </c>
      <c r="C4150" s="16" t="str">
        <f t="shared" si="64"/>
        <v>060 - 039</v>
      </c>
      <c r="D4150" s="52" t="s">
        <v>34487</v>
      </c>
      <c r="E4150" s="52" t="s">
        <v>10737</v>
      </c>
      <c r="F4150" s="16" t="s">
        <v>10735</v>
      </c>
      <c r="G4150" s="16" t="s">
        <v>10736</v>
      </c>
      <c r="H4150" s="16" t="s">
        <v>20396</v>
      </c>
      <c r="I4150" s="16" t="s">
        <v>18034</v>
      </c>
    </row>
    <row r="4151" spans="1:10">
      <c r="A4151" s="16" t="s">
        <v>32938</v>
      </c>
      <c r="B4151" s="52" t="s">
        <v>12888</v>
      </c>
      <c r="C4151" s="16" t="str">
        <f t="shared" si="64"/>
        <v>021 - 829</v>
      </c>
      <c r="D4151" s="52"/>
      <c r="E4151" s="52" t="s">
        <v>14657</v>
      </c>
      <c r="F4151" s="16"/>
      <c r="G4151" s="16" t="s">
        <v>14656</v>
      </c>
      <c r="H4151" s="16" t="s">
        <v>4778</v>
      </c>
      <c r="I4151" s="16" t="s">
        <v>32939</v>
      </c>
      <c r="J4151" s="16" t="s">
        <v>34487</v>
      </c>
    </row>
    <row r="4152" spans="1:10">
      <c r="A4152" s="16" t="s">
        <v>14813</v>
      </c>
      <c r="B4152" s="52" t="s">
        <v>12889</v>
      </c>
      <c r="C4152" s="16" t="str">
        <f t="shared" si="64"/>
        <v>021 - 033</v>
      </c>
      <c r="D4152" s="52" t="s">
        <v>34487</v>
      </c>
      <c r="E4152" s="52" t="s">
        <v>14657</v>
      </c>
      <c r="F4152" s="16" t="s">
        <v>9178</v>
      </c>
      <c r="G4152" s="16" t="s">
        <v>14656</v>
      </c>
      <c r="H4152" s="16" t="s">
        <v>4778</v>
      </c>
      <c r="I4152" s="16" t="s">
        <v>14814</v>
      </c>
      <c r="J4152" s="16"/>
    </row>
    <row r="4153" spans="1:10">
      <c r="A4153" s="16" t="s">
        <v>35455</v>
      </c>
      <c r="B4153" s="52" t="s">
        <v>24252</v>
      </c>
      <c r="C4153" s="16" t="str">
        <f t="shared" si="64"/>
        <v>015 - 873</v>
      </c>
      <c r="D4153" s="52"/>
      <c r="E4153" s="52" t="s">
        <v>32665</v>
      </c>
      <c r="F4153" s="16"/>
      <c r="G4153" s="16" t="s">
        <v>32664</v>
      </c>
      <c r="H4153" s="16" t="s">
        <v>32666</v>
      </c>
      <c r="I4153" s="16" t="s">
        <v>35456</v>
      </c>
      <c r="J4153" s="16" t="s">
        <v>34487</v>
      </c>
    </row>
    <row r="4154" spans="1:10">
      <c r="A4154" s="16" t="s">
        <v>7900</v>
      </c>
      <c r="B4154" s="52" t="s">
        <v>17014</v>
      </c>
      <c r="C4154" s="16" t="str">
        <f t="shared" si="64"/>
        <v>069 - 038</v>
      </c>
      <c r="D4154" s="52" t="s">
        <v>34487</v>
      </c>
      <c r="E4154" s="52" t="s">
        <v>36727</v>
      </c>
      <c r="F4154" s="16" t="s">
        <v>29412</v>
      </c>
      <c r="G4154" s="16" t="s">
        <v>36726</v>
      </c>
      <c r="H4154" s="16" t="s">
        <v>15395</v>
      </c>
      <c r="I4154" s="16" t="s">
        <v>3358</v>
      </c>
    </row>
    <row r="4155" spans="1:10">
      <c r="A4155" s="16" t="s">
        <v>35871</v>
      </c>
      <c r="B4155" s="52" t="s">
        <v>6755</v>
      </c>
      <c r="C4155" s="16" t="str">
        <f t="shared" si="64"/>
        <v>083 - 027</v>
      </c>
      <c r="D4155" s="52" t="s">
        <v>34487</v>
      </c>
      <c r="E4155" s="52" t="s">
        <v>21246</v>
      </c>
      <c r="F4155" s="16" t="s">
        <v>35872</v>
      </c>
      <c r="G4155" s="16" t="s">
        <v>21245</v>
      </c>
      <c r="H4155" s="16" t="s">
        <v>29917</v>
      </c>
      <c r="I4155" s="16" t="s">
        <v>35873</v>
      </c>
      <c r="J4155" s="16"/>
    </row>
    <row r="4156" spans="1:10">
      <c r="A4156" s="16" t="s">
        <v>9059</v>
      </c>
      <c r="B4156" s="52" t="s">
        <v>6756</v>
      </c>
      <c r="C4156" s="16" t="str">
        <f t="shared" si="64"/>
        <v>083 - 028</v>
      </c>
      <c r="D4156" s="52" t="s">
        <v>36059</v>
      </c>
      <c r="E4156" s="52" t="s">
        <v>21246</v>
      </c>
      <c r="F4156" s="16" t="s">
        <v>9060</v>
      </c>
      <c r="G4156" s="16" t="s">
        <v>21245</v>
      </c>
      <c r="H4156" s="16" t="s">
        <v>29917</v>
      </c>
      <c r="I4156" s="16" t="s">
        <v>9061</v>
      </c>
    </row>
    <row r="4157" spans="1:10">
      <c r="A4157" s="16" t="s">
        <v>8272</v>
      </c>
      <c r="B4157" s="52" t="s">
        <v>37681</v>
      </c>
      <c r="C4157" s="16" t="str">
        <f t="shared" si="64"/>
        <v>065 - 053</v>
      </c>
      <c r="D4157" s="52" t="s">
        <v>34487</v>
      </c>
      <c r="E4157" s="52" t="s">
        <v>29546</v>
      </c>
      <c r="F4157" s="16" t="s">
        <v>25020</v>
      </c>
      <c r="G4157" s="16" t="s">
        <v>29545</v>
      </c>
      <c r="H4157" s="16" t="s">
        <v>30282</v>
      </c>
      <c r="I4157" s="16" t="s">
        <v>8273</v>
      </c>
      <c r="J4157" s="16"/>
    </row>
    <row r="4158" spans="1:10">
      <c r="A4158" s="16" t="s">
        <v>1811</v>
      </c>
      <c r="B4158" s="52" t="s">
        <v>35309</v>
      </c>
      <c r="C4158" s="16" t="str">
        <f t="shared" si="64"/>
        <v>092 - 022</v>
      </c>
      <c r="D4158" s="52" t="s">
        <v>34487</v>
      </c>
      <c r="E4158" s="52" t="s">
        <v>3326</v>
      </c>
      <c r="F4158" s="16" t="s">
        <v>11533</v>
      </c>
      <c r="G4158" s="16" t="s">
        <v>30322</v>
      </c>
      <c r="H4158" s="16" t="s">
        <v>33521</v>
      </c>
      <c r="I4158" s="16" t="s">
        <v>16603</v>
      </c>
      <c r="J4158" s="16"/>
    </row>
    <row r="4159" spans="1:10">
      <c r="A4159" s="16" t="s">
        <v>10610</v>
      </c>
      <c r="B4159" s="52" t="s">
        <v>36744</v>
      </c>
      <c r="C4159" s="16" t="str">
        <f t="shared" si="64"/>
        <v>078 - 058</v>
      </c>
      <c r="D4159" s="52" t="s">
        <v>34487</v>
      </c>
      <c r="E4159" s="52" t="s">
        <v>1697</v>
      </c>
      <c r="F4159" s="16" t="s">
        <v>10611</v>
      </c>
      <c r="G4159" s="16" t="s">
        <v>1696</v>
      </c>
      <c r="H4159" s="16" t="s">
        <v>4772</v>
      </c>
      <c r="I4159" s="16" t="s">
        <v>10612</v>
      </c>
      <c r="J4159" s="16"/>
    </row>
    <row r="4160" spans="1:10">
      <c r="A4160" s="16" t="s">
        <v>33045</v>
      </c>
      <c r="B4160" s="52" t="s">
        <v>35825</v>
      </c>
      <c r="C4160" s="16" t="str">
        <f t="shared" si="64"/>
        <v>039 - 011</v>
      </c>
      <c r="D4160" s="52" t="s">
        <v>36059</v>
      </c>
      <c r="E4160" s="52" t="s">
        <v>35980</v>
      </c>
      <c r="F4160" s="16" t="s">
        <v>4241</v>
      </c>
      <c r="G4160" s="16" t="s">
        <v>35979</v>
      </c>
      <c r="H4160" s="16" t="s">
        <v>35981</v>
      </c>
      <c r="I4160" s="16" t="s">
        <v>33046</v>
      </c>
    </row>
    <row r="4161" spans="1:10">
      <c r="A4161" s="16" t="s">
        <v>25314</v>
      </c>
      <c r="B4161" s="52" t="s">
        <v>2612</v>
      </c>
      <c r="C4161" s="16" t="str">
        <f t="shared" si="64"/>
        <v>014 - 030</v>
      </c>
      <c r="D4161" s="52" t="s">
        <v>34487</v>
      </c>
      <c r="E4161" s="52" t="s">
        <v>31453</v>
      </c>
      <c r="F4161" s="16" t="s">
        <v>3370</v>
      </c>
      <c r="G4161" s="16" t="s">
        <v>31452</v>
      </c>
      <c r="H4161" s="16" t="s">
        <v>32666</v>
      </c>
      <c r="I4161" s="16" t="s">
        <v>25315</v>
      </c>
    </row>
    <row r="4162" spans="1:10">
      <c r="A4162" s="16" t="s">
        <v>17287</v>
      </c>
      <c r="B4162" s="52" t="s">
        <v>31965</v>
      </c>
      <c r="C4162" s="16" t="str">
        <f t="shared" si="64"/>
        <v>030 - 806</v>
      </c>
      <c r="D4162" s="52"/>
      <c r="E4162" s="52" t="s">
        <v>35970</v>
      </c>
      <c r="F4162" s="16"/>
      <c r="G4162" s="16" t="s">
        <v>35969</v>
      </c>
      <c r="H4162" s="16" t="s">
        <v>30334</v>
      </c>
      <c r="I4162" s="16" t="s">
        <v>20945</v>
      </c>
      <c r="J4162" s="16" t="s">
        <v>34487</v>
      </c>
    </row>
    <row r="4163" spans="1:10">
      <c r="A4163" s="16" t="s">
        <v>33774</v>
      </c>
      <c r="B4163" s="52" t="s">
        <v>37682</v>
      </c>
      <c r="C4163" s="16" t="str">
        <f t="shared" si="64"/>
        <v>065 - 054</v>
      </c>
      <c r="D4163" s="52" t="s">
        <v>34487</v>
      </c>
      <c r="E4163" s="52" t="s">
        <v>29546</v>
      </c>
      <c r="F4163" s="16" t="s">
        <v>10972</v>
      </c>
      <c r="G4163" s="16" t="s">
        <v>29545</v>
      </c>
      <c r="H4163" s="16" t="s">
        <v>30282</v>
      </c>
      <c r="I4163" s="16" t="s">
        <v>33775</v>
      </c>
    </row>
    <row r="4164" spans="1:10">
      <c r="A4164" s="16" t="s">
        <v>12443</v>
      </c>
      <c r="B4164" s="52" t="s">
        <v>29786</v>
      </c>
      <c r="C4164" s="16" t="str">
        <f t="shared" ref="C4164:C4227" si="65">MID(A4164,1,3) &amp;" - " &amp;MID(A4164,4,3)</f>
        <v>019 - 855</v>
      </c>
      <c r="D4164" s="52"/>
      <c r="E4164" s="52" t="s">
        <v>23092</v>
      </c>
      <c r="F4164" s="16"/>
      <c r="G4164" s="16" t="s">
        <v>23091</v>
      </c>
      <c r="H4164" s="16" t="s">
        <v>32666</v>
      </c>
      <c r="I4164" s="16" t="s">
        <v>12444</v>
      </c>
      <c r="J4164" s="16" t="s">
        <v>34487</v>
      </c>
    </row>
    <row r="4165" spans="1:10">
      <c r="A4165" s="16" t="s">
        <v>28140</v>
      </c>
      <c r="B4165" s="52" t="s">
        <v>29787</v>
      </c>
      <c r="C4165" s="16" t="str">
        <f t="shared" si="65"/>
        <v>019 - 045</v>
      </c>
      <c r="D4165" s="52" t="s">
        <v>36059</v>
      </c>
      <c r="E4165" s="52" t="s">
        <v>23092</v>
      </c>
      <c r="F4165" s="16" t="s">
        <v>5573</v>
      </c>
      <c r="G4165" s="16" t="s">
        <v>23091</v>
      </c>
      <c r="H4165" s="16" t="s">
        <v>32666</v>
      </c>
      <c r="I4165" s="16" t="s">
        <v>28141</v>
      </c>
    </row>
    <row r="4166" spans="1:10">
      <c r="A4166" s="16" t="s">
        <v>31240</v>
      </c>
      <c r="B4166" s="52" t="s">
        <v>11167</v>
      </c>
      <c r="C4166" s="16" t="str">
        <f t="shared" si="65"/>
        <v>006 - 077</v>
      </c>
      <c r="D4166" s="52" t="s">
        <v>36059</v>
      </c>
      <c r="E4166" s="52" t="s">
        <v>26671</v>
      </c>
      <c r="F4166" s="16" t="s">
        <v>30261</v>
      </c>
      <c r="G4166" s="16" t="s">
        <v>26670</v>
      </c>
      <c r="H4166" s="16" t="s">
        <v>10732</v>
      </c>
      <c r="I4166" s="16" t="s">
        <v>31241</v>
      </c>
      <c r="J4166" s="16"/>
    </row>
    <row r="4167" spans="1:10">
      <c r="A4167" s="16" t="s">
        <v>34957</v>
      </c>
      <c r="B4167" s="52" t="s">
        <v>35177</v>
      </c>
      <c r="C4167" s="16" t="str">
        <f t="shared" si="65"/>
        <v>041 - 019</v>
      </c>
      <c r="D4167" s="52" t="s">
        <v>36059</v>
      </c>
      <c r="E4167" s="52" t="s">
        <v>31873</v>
      </c>
      <c r="F4167" s="16" t="s">
        <v>32363</v>
      </c>
      <c r="G4167" s="16" t="s">
        <v>31872</v>
      </c>
      <c r="H4167" s="16" t="s">
        <v>20397</v>
      </c>
      <c r="I4167" s="16" t="s">
        <v>32364</v>
      </c>
      <c r="J4167" s="16"/>
    </row>
    <row r="4168" spans="1:10">
      <c r="A4168" s="16" t="s">
        <v>29353</v>
      </c>
      <c r="B4168" s="52" t="s">
        <v>28700</v>
      </c>
      <c r="C4168" s="16" t="str">
        <f t="shared" si="65"/>
        <v>I99 - 314</v>
      </c>
      <c r="D4168" s="52"/>
      <c r="E4168" s="52" t="s">
        <v>10726</v>
      </c>
      <c r="F4168" s="16"/>
      <c r="G4168" s="16" t="s">
        <v>10725</v>
      </c>
      <c r="H4168" s="16" t="s">
        <v>10727</v>
      </c>
      <c r="I4168" s="16" t="s">
        <v>29354</v>
      </c>
    </row>
    <row r="4169" spans="1:10">
      <c r="A4169" s="16" t="s">
        <v>17510</v>
      </c>
      <c r="B4169" s="52" t="s">
        <v>3043</v>
      </c>
      <c r="C4169" s="16" t="str">
        <f t="shared" si="65"/>
        <v>031 - 832</v>
      </c>
      <c r="D4169" s="52"/>
      <c r="E4169" s="52" t="s">
        <v>7531</v>
      </c>
      <c r="F4169" s="16"/>
      <c r="G4169" s="16" t="s">
        <v>7530</v>
      </c>
      <c r="H4169" s="16" t="s">
        <v>30334</v>
      </c>
      <c r="I4169" s="16" t="s">
        <v>32739</v>
      </c>
      <c r="J4169" s="16" t="s">
        <v>34487</v>
      </c>
    </row>
    <row r="4170" spans="1:10">
      <c r="A4170" s="16" t="s">
        <v>33632</v>
      </c>
      <c r="B4170" s="52" t="s">
        <v>13706</v>
      </c>
      <c r="C4170" s="16" t="str">
        <f t="shared" si="65"/>
        <v>031 - 833</v>
      </c>
      <c r="D4170" s="52"/>
      <c r="E4170" s="52" t="s">
        <v>7531</v>
      </c>
      <c r="F4170" s="16"/>
      <c r="G4170" s="16" t="s">
        <v>7530</v>
      </c>
      <c r="H4170" s="16" t="s">
        <v>30334</v>
      </c>
      <c r="I4170" s="16" t="s">
        <v>33633</v>
      </c>
      <c r="J4170" s="16" t="s">
        <v>34487</v>
      </c>
    </row>
    <row r="4171" spans="1:10">
      <c r="A4171" s="16" t="s">
        <v>271</v>
      </c>
      <c r="B4171" s="52" t="s">
        <v>14758</v>
      </c>
      <c r="C4171" s="16" t="str">
        <f t="shared" si="65"/>
        <v>007 - 029</v>
      </c>
      <c r="D4171" s="52" t="s">
        <v>34487</v>
      </c>
      <c r="E4171" s="52" t="s">
        <v>14662</v>
      </c>
      <c r="F4171" s="16" t="s">
        <v>14660</v>
      </c>
      <c r="G4171" s="16" t="s">
        <v>14661</v>
      </c>
      <c r="H4171" s="16" t="s">
        <v>14663</v>
      </c>
      <c r="I4171" s="16" t="s">
        <v>272</v>
      </c>
    </row>
    <row r="4172" spans="1:10">
      <c r="A4172" s="16" t="s">
        <v>32821</v>
      </c>
      <c r="B4172" s="52" t="s">
        <v>29788</v>
      </c>
      <c r="C4172" s="16" t="str">
        <f t="shared" si="65"/>
        <v>019 - 856</v>
      </c>
      <c r="D4172" s="52"/>
      <c r="E4172" s="52" t="s">
        <v>23092</v>
      </c>
      <c r="F4172" s="16"/>
      <c r="G4172" s="16" t="s">
        <v>23091</v>
      </c>
      <c r="H4172" s="16" t="s">
        <v>32666</v>
      </c>
      <c r="I4172" s="16" t="s">
        <v>32822</v>
      </c>
      <c r="J4172" s="16" t="s">
        <v>34487</v>
      </c>
    </row>
    <row r="4173" spans="1:10">
      <c r="A4173" s="16" t="s">
        <v>21296</v>
      </c>
      <c r="B4173" s="52" t="s">
        <v>29522</v>
      </c>
      <c r="C4173" s="16" t="str">
        <f t="shared" si="65"/>
        <v>019 - 046</v>
      </c>
      <c r="D4173" s="52" t="s">
        <v>36059</v>
      </c>
      <c r="E4173" s="52" t="s">
        <v>23092</v>
      </c>
      <c r="F4173" s="16" t="s">
        <v>5573</v>
      </c>
      <c r="G4173" s="16" t="s">
        <v>23091</v>
      </c>
      <c r="H4173" s="16" t="s">
        <v>32666</v>
      </c>
      <c r="I4173" s="16" t="s">
        <v>21297</v>
      </c>
    </row>
    <row r="4174" spans="1:10">
      <c r="A4174" s="16" t="s">
        <v>27960</v>
      </c>
      <c r="B4174" s="52" t="s">
        <v>9861</v>
      </c>
      <c r="C4174" s="16" t="str">
        <f t="shared" si="65"/>
        <v>091 - 025</v>
      </c>
      <c r="D4174" s="52" t="s">
        <v>34487</v>
      </c>
      <c r="E4174" s="52" t="s">
        <v>31546</v>
      </c>
      <c r="F4174" s="16" t="s">
        <v>23304</v>
      </c>
      <c r="G4174" s="16" t="s">
        <v>31545</v>
      </c>
      <c r="H4174" s="16" t="s">
        <v>33521</v>
      </c>
      <c r="I4174" s="16" t="s">
        <v>27961</v>
      </c>
    </row>
    <row r="4175" spans="1:10">
      <c r="A4175" s="16" t="s">
        <v>11628</v>
      </c>
      <c r="B4175" s="52" t="s">
        <v>4487</v>
      </c>
      <c r="C4175" s="16" t="str">
        <f t="shared" si="65"/>
        <v>059 - 009</v>
      </c>
      <c r="D4175" s="52" t="s">
        <v>34487</v>
      </c>
      <c r="E4175" s="52" t="s">
        <v>37309</v>
      </c>
      <c r="F4175" s="16" t="s">
        <v>11629</v>
      </c>
      <c r="G4175" s="16" t="s">
        <v>37308</v>
      </c>
      <c r="H4175" s="16" t="s">
        <v>20396</v>
      </c>
      <c r="I4175" s="16" t="s">
        <v>11630</v>
      </c>
      <c r="J4175" s="16"/>
    </row>
    <row r="4176" spans="1:10">
      <c r="A4176" s="16" t="s">
        <v>7194</v>
      </c>
      <c r="B4176" s="52" t="s">
        <v>6757</v>
      </c>
      <c r="C4176" s="16" t="str">
        <f t="shared" si="65"/>
        <v>083 - 029</v>
      </c>
      <c r="D4176" s="52" t="s">
        <v>34487</v>
      </c>
      <c r="E4176" s="52" t="s">
        <v>21246</v>
      </c>
      <c r="F4176" s="16" t="s">
        <v>3270</v>
      </c>
      <c r="G4176" s="16" t="s">
        <v>21245</v>
      </c>
      <c r="H4176" s="16" t="s">
        <v>29917</v>
      </c>
      <c r="I4176" s="16" t="s">
        <v>7195</v>
      </c>
      <c r="J4176" s="16"/>
    </row>
    <row r="4177" spans="1:10">
      <c r="A4177" s="16" t="s">
        <v>5184</v>
      </c>
      <c r="B4177" s="52" t="s">
        <v>24253</v>
      </c>
      <c r="C4177" s="16" t="str">
        <f t="shared" si="65"/>
        <v>015 - 103</v>
      </c>
      <c r="D4177" s="52" t="s">
        <v>36059</v>
      </c>
      <c r="E4177" s="52" t="s">
        <v>32665</v>
      </c>
      <c r="F4177" s="16" t="s">
        <v>5185</v>
      </c>
      <c r="G4177" s="16" t="s">
        <v>32664</v>
      </c>
      <c r="H4177" s="16" t="s">
        <v>32666</v>
      </c>
      <c r="I4177" s="16" t="s">
        <v>5186</v>
      </c>
    </row>
    <row r="4178" spans="1:10">
      <c r="A4178" s="16" t="s">
        <v>18956</v>
      </c>
      <c r="B4178" s="52" t="s">
        <v>21121</v>
      </c>
      <c r="C4178" s="16" t="str">
        <f t="shared" si="65"/>
        <v>013 - 878</v>
      </c>
      <c r="D4178" s="52"/>
      <c r="E4178" s="52" t="s">
        <v>26240</v>
      </c>
      <c r="F4178" s="16"/>
      <c r="G4178" s="16" t="s">
        <v>26239</v>
      </c>
      <c r="H4178" s="16" t="s">
        <v>32666</v>
      </c>
      <c r="I4178" s="16" t="s">
        <v>18957</v>
      </c>
      <c r="J4178" s="16" t="s">
        <v>34487</v>
      </c>
    </row>
    <row r="4179" spans="1:10">
      <c r="A4179" s="16" t="s">
        <v>14316</v>
      </c>
      <c r="B4179" s="52" t="s">
        <v>4367</v>
      </c>
      <c r="C4179" s="16" t="str">
        <f t="shared" si="65"/>
        <v>037 - 027</v>
      </c>
      <c r="D4179" s="52" t="s">
        <v>34487</v>
      </c>
      <c r="E4179" s="52" t="s">
        <v>30682</v>
      </c>
      <c r="F4179" s="16" t="s">
        <v>14317</v>
      </c>
      <c r="G4179" s="16" t="s">
        <v>30681</v>
      </c>
      <c r="H4179" s="16" t="s">
        <v>35981</v>
      </c>
      <c r="I4179" s="16" t="s">
        <v>29021</v>
      </c>
      <c r="J4179" s="16"/>
    </row>
    <row r="4180" spans="1:10">
      <c r="A4180" s="16" t="s">
        <v>34893</v>
      </c>
      <c r="B4180" s="52" t="s">
        <v>36533</v>
      </c>
      <c r="C4180" s="16" t="str">
        <f t="shared" si="65"/>
        <v>096 - 026</v>
      </c>
      <c r="D4180" s="52" t="s">
        <v>36059</v>
      </c>
      <c r="E4180" s="52" t="s">
        <v>14652</v>
      </c>
      <c r="F4180" s="16" t="s">
        <v>34894</v>
      </c>
      <c r="G4180" s="16" t="s">
        <v>14651</v>
      </c>
      <c r="H4180" s="16" t="s">
        <v>10732</v>
      </c>
      <c r="I4180" s="16" t="s">
        <v>34895</v>
      </c>
      <c r="J4180" s="16"/>
    </row>
    <row r="4181" spans="1:10">
      <c r="A4181" s="16" t="s">
        <v>34359</v>
      </c>
      <c r="B4181" s="52" t="s">
        <v>12583</v>
      </c>
      <c r="C4181" s="16" t="str">
        <f t="shared" si="65"/>
        <v>002 - 060</v>
      </c>
      <c r="D4181" s="52" t="s">
        <v>36059</v>
      </c>
      <c r="E4181" s="52" t="s">
        <v>36066</v>
      </c>
      <c r="F4181" s="16" t="s">
        <v>34360</v>
      </c>
      <c r="G4181" s="16" t="s">
        <v>20457</v>
      </c>
      <c r="H4181" s="16" t="s">
        <v>10732</v>
      </c>
      <c r="I4181" s="16" t="s">
        <v>34895</v>
      </c>
      <c r="J4181" s="16" t="s">
        <v>7990</v>
      </c>
    </row>
    <row r="4182" spans="1:10">
      <c r="A4182" s="16" t="s">
        <v>30419</v>
      </c>
      <c r="B4182" s="52" t="s">
        <v>12796</v>
      </c>
      <c r="C4182" s="16" t="str">
        <f t="shared" si="65"/>
        <v>066 - 045</v>
      </c>
      <c r="D4182" s="52" t="s">
        <v>34487</v>
      </c>
      <c r="E4182" s="52" t="s">
        <v>3383</v>
      </c>
      <c r="F4182" s="16" t="s">
        <v>3381</v>
      </c>
      <c r="G4182" s="16" t="s">
        <v>3382</v>
      </c>
      <c r="H4182" s="16" t="s">
        <v>15395</v>
      </c>
      <c r="I4182" s="16" t="s">
        <v>25219</v>
      </c>
      <c r="J4182" s="16"/>
    </row>
    <row r="4183" spans="1:10">
      <c r="A4183" s="16" t="s">
        <v>22003</v>
      </c>
      <c r="B4183" s="52" t="s">
        <v>24169</v>
      </c>
      <c r="C4183" s="16" t="str">
        <f t="shared" si="65"/>
        <v>086 - 010</v>
      </c>
      <c r="D4183" s="52" t="s">
        <v>34487</v>
      </c>
      <c r="E4183" s="52" t="s">
        <v>23301</v>
      </c>
      <c r="F4183" s="16" t="s">
        <v>23299</v>
      </c>
      <c r="G4183" s="16" t="s">
        <v>23300</v>
      </c>
      <c r="H4183" s="16" t="s">
        <v>29917</v>
      </c>
      <c r="I4183" s="16" t="s">
        <v>14989</v>
      </c>
    </row>
    <row r="4184" spans="1:10">
      <c r="A4184" s="16" t="s">
        <v>13056</v>
      </c>
      <c r="B4184" s="52" t="s">
        <v>14300</v>
      </c>
      <c r="C4184" s="16" t="str">
        <f t="shared" si="65"/>
        <v>075 - 028</v>
      </c>
      <c r="D4184" s="52" t="s">
        <v>34487</v>
      </c>
      <c r="E4184" s="52" t="s">
        <v>25912</v>
      </c>
      <c r="F4184" s="16" t="s">
        <v>13057</v>
      </c>
      <c r="G4184" s="16" t="s">
        <v>31815</v>
      </c>
      <c r="H4184" s="16" t="s">
        <v>37422</v>
      </c>
      <c r="I4184" s="16" t="s">
        <v>13058</v>
      </c>
    </row>
    <row r="4185" spans="1:10">
      <c r="A4185" s="16" t="s">
        <v>18455</v>
      </c>
      <c r="B4185" s="52" t="s">
        <v>29214</v>
      </c>
      <c r="C4185" s="16" t="str">
        <f t="shared" si="65"/>
        <v>079 - 055</v>
      </c>
      <c r="D4185" s="52" t="s">
        <v>34487</v>
      </c>
      <c r="E4185" s="52" t="s">
        <v>4771</v>
      </c>
      <c r="F4185" s="16" t="s">
        <v>33459</v>
      </c>
      <c r="G4185" s="16" t="s">
        <v>4770</v>
      </c>
      <c r="H4185" s="16" t="s">
        <v>4772</v>
      </c>
      <c r="I4185" s="16" t="s">
        <v>18413</v>
      </c>
    </row>
    <row r="4186" spans="1:10">
      <c r="A4186" s="16" t="s">
        <v>20569</v>
      </c>
      <c r="B4186" s="52" t="s">
        <v>29700</v>
      </c>
      <c r="C4186" s="16" t="str">
        <f t="shared" si="65"/>
        <v>043 - 020</v>
      </c>
      <c r="D4186" s="52" t="s">
        <v>34487</v>
      </c>
      <c r="E4186" s="52" t="s">
        <v>36775</v>
      </c>
      <c r="F4186" s="16" t="s">
        <v>10159</v>
      </c>
      <c r="G4186" s="16" t="s">
        <v>27380</v>
      </c>
      <c r="H4186" s="16" t="s">
        <v>20397</v>
      </c>
      <c r="I4186" s="16" t="s">
        <v>20570</v>
      </c>
    </row>
    <row r="4187" spans="1:10">
      <c r="A4187" s="16" t="s">
        <v>5485</v>
      </c>
      <c r="B4187" s="52" t="s">
        <v>32377</v>
      </c>
      <c r="C4187" s="16" t="str">
        <f t="shared" si="65"/>
        <v>026 - 031</v>
      </c>
      <c r="D4187" s="52" t="s">
        <v>36059</v>
      </c>
      <c r="E4187" s="52" t="s">
        <v>8857</v>
      </c>
      <c r="F4187" s="16" t="s">
        <v>5486</v>
      </c>
      <c r="G4187" s="16" t="s">
        <v>8856</v>
      </c>
      <c r="H4187" s="16" t="s">
        <v>32660</v>
      </c>
      <c r="I4187" s="16" t="s">
        <v>5487</v>
      </c>
      <c r="J4187" s="16"/>
    </row>
    <row r="4188" spans="1:10">
      <c r="A4188" s="16" t="s">
        <v>18784</v>
      </c>
      <c r="B4188" s="52" t="s">
        <v>8185</v>
      </c>
      <c r="C4188" s="16" t="str">
        <f t="shared" si="65"/>
        <v>029 - 025</v>
      </c>
      <c r="D4188" s="52" t="s">
        <v>36059</v>
      </c>
      <c r="E4188" s="52" t="s">
        <v>25917</v>
      </c>
      <c r="F4188" s="16" t="s">
        <v>5790</v>
      </c>
      <c r="G4188" s="16" t="s">
        <v>25916</v>
      </c>
      <c r="H4188" s="16" t="s">
        <v>32660</v>
      </c>
      <c r="I4188" s="16" t="s">
        <v>18785</v>
      </c>
      <c r="J4188" s="16"/>
    </row>
    <row r="4189" spans="1:10">
      <c r="A4189" s="16" t="s">
        <v>19015</v>
      </c>
      <c r="B4189" s="52" t="s">
        <v>16093</v>
      </c>
      <c r="C4189" s="16" t="str">
        <f t="shared" si="65"/>
        <v>004 - 093</v>
      </c>
      <c r="D4189" s="52" t="s">
        <v>34487</v>
      </c>
      <c r="E4189" s="52" t="s">
        <v>10758</v>
      </c>
      <c r="F4189" s="16" t="s">
        <v>10756</v>
      </c>
      <c r="G4189" s="16" t="s">
        <v>10757</v>
      </c>
      <c r="H4189" s="16" t="s">
        <v>10732</v>
      </c>
      <c r="I4189" s="16" t="s">
        <v>19016</v>
      </c>
    </row>
    <row r="4190" spans="1:10">
      <c r="A4190" s="16" t="s">
        <v>13337</v>
      </c>
      <c r="B4190" s="52" t="s">
        <v>16094</v>
      </c>
      <c r="C4190" s="16" t="str">
        <f t="shared" si="65"/>
        <v>004 - 807</v>
      </c>
      <c r="D4190" s="52"/>
      <c r="E4190" s="52" t="s">
        <v>10758</v>
      </c>
      <c r="F4190" s="16"/>
      <c r="G4190" s="16" t="s">
        <v>10757</v>
      </c>
      <c r="H4190" s="16" t="s">
        <v>10732</v>
      </c>
      <c r="I4190" s="16" t="s">
        <v>13338</v>
      </c>
      <c r="J4190" s="16" t="s">
        <v>34487</v>
      </c>
    </row>
    <row r="4191" spans="1:10">
      <c r="A4191" s="16" t="s">
        <v>24178</v>
      </c>
      <c r="B4191" s="52" t="s">
        <v>8490</v>
      </c>
      <c r="C4191" s="16" t="str">
        <f t="shared" si="65"/>
        <v>052 - 013</v>
      </c>
      <c r="D4191" s="52" t="s">
        <v>34487</v>
      </c>
      <c r="E4191" s="52" t="s">
        <v>3327</v>
      </c>
      <c r="F4191" s="16" t="s">
        <v>24179</v>
      </c>
      <c r="G4191" s="16" t="s">
        <v>28833</v>
      </c>
      <c r="H4191" s="16" t="s">
        <v>30328</v>
      </c>
      <c r="I4191" s="16" t="s">
        <v>24180</v>
      </c>
    </row>
    <row r="4192" spans="1:10">
      <c r="A4192" s="16" t="s">
        <v>34440</v>
      </c>
      <c r="B4192" s="52" t="s">
        <v>9862</v>
      </c>
      <c r="C4192" s="16" t="str">
        <f t="shared" si="65"/>
        <v>091 - 026</v>
      </c>
      <c r="D4192" s="52" t="s">
        <v>34487</v>
      </c>
      <c r="E4192" s="52" t="s">
        <v>31546</v>
      </c>
      <c r="F4192" s="16" t="s">
        <v>12181</v>
      </c>
      <c r="G4192" s="16" t="s">
        <v>31545</v>
      </c>
      <c r="H4192" s="16" t="s">
        <v>33521</v>
      </c>
      <c r="I4192" s="16" t="s">
        <v>34441</v>
      </c>
      <c r="J4192" s="16"/>
    </row>
    <row r="4193" spans="1:10">
      <c r="A4193" s="16" t="s">
        <v>30871</v>
      </c>
      <c r="B4193" s="52" t="s">
        <v>12890</v>
      </c>
      <c r="C4193" s="16" t="str">
        <f t="shared" si="65"/>
        <v>021 - 034</v>
      </c>
      <c r="D4193" s="52" t="s">
        <v>34487</v>
      </c>
      <c r="E4193" s="52" t="s">
        <v>14657</v>
      </c>
      <c r="F4193" s="16" t="s">
        <v>24370</v>
      </c>
      <c r="G4193" s="16" t="s">
        <v>14656</v>
      </c>
      <c r="H4193" s="16" t="s">
        <v>4778</v>
      </c>
      <c r="I4193" s="16" t="s">
        <v>30872</v>
      </c>
      <c r="J4193" s="16"/>
    </row>
    <row r="4194" spans="1:10">
      <c r="A4194" s="16" t="s">
        <v>25316</v>
      </c>
      <c r="B4194" s="52" t="s">
        <v>6758</v>
      </c>
      <c r="C4194" s="16" t="str">
        <f t="shared" si="65"/>
        <v>083 - 030</v>
      </c>
      <c r="D4194" s="52" t="s">
        <v>34487</v>
      </c>
      <c r="E4194" s="52" t="s">
        <v>21246</v>
      </c>
      <c r="F4194" s="16" t="s">
        <v>3376</v>
      </c>
      <c r="G4194" s="16" t="s">
        <v>21245</v>
      </c>
      <c r="H4194" s="16" t="s">
        <v>29917</v>
      </c>
      <c r="I4194" s="16" t="s">
        <v>25317</v>
      </c>
    </row>
    <row r="4195" spans="1:10">
      <c r="A4195" s="16" t="s">
        <v>25846</v>
      </c>
      <c r="B4195" s="52" t="s">
        <v>14301</v>
      </c>
      <c r="C4195" s="16" t="str">
        <f t="shared" si="65"/>
        <v>075 - 029</v>
      </c>
      <c r="D4195" s="52" t="s">
        <v>36059</v>
      </c>
      <c r="E4195" s="52" t="s">
        <v>25912</v>
      </c>
      <c r="F4195" s="16" t="s">
        <v>16388</v>
      </c>
      <c r="G4195" s="16" t="s">
        <v>31815</v>
      </c>
      <c r="H4195" s="16" t="s">
        <v>37422</v>
      </c>
      <c r="I4195" s="16" t="s">
        <v>16389</v>
      </c>
    </row>
    <row r="4196" spans="1:10">
      <c r="A4196" s="16" t="s">
        <v>27260</v>
      </c>
      <c r="B4196" s="52" t="s">
        <v>14302</v>
      </c>
      <c r="C4196" s="16" t="str">
        <f t="shared" si="65"/>
        <v>075 - 030</v>
      </c>
      <c r="D4196" s="52" t="s">
        <v>36059</v>
      </c>
      <c r="E4196" s="52" t="s">
        <v>25912</v>
      </c>
      <c r="F4196" s="16" t="s">
        <v>3659</v>
      </c>
      <c r="G4196" s="16" t="s">
        <v>31815</v>
      </c>
      <c r="H4196" s="16" t="s">
        <v>37422</v>
      </c>
      <c r="I4196" s="16" t="s">
        <v>10215</v>
      </c>
      <c r="J4196" s="16"/>
    </row>
    <row r="4197" spans="1:10">
      <c r="A4197" s="16" t="s">
        <v>10944</v>
      </c>
      <c r="B4197" s="52" t="s">
        <v>8452</v>
      </c>
      <c r="C4197" s="16" t="str">
        <f t="shared" si="65"/>
        <v>080 - 035</v>
      </c>
      <c r="D4197" s="52" t="s">
        <v>34487</v>
      </c>
      <c r="E4197" s="52" t="s">
        <v>1692</v>
      </c>
      <c r="F4197" s="16" t="s">
        <v>10945</v>
      </c>
      <c r="G4197" s="16" t="s">
        <v>1691</v>
      </c>
      <c r="H4197" s="16" t="s">
        <v>4772</v>
      </c>
      <c r="I4197" s="16" t="s">
        <v>10946</v>
      </c>
    </row>
    <row r="4198" spans="1:10">
      <c r="A4198" s="16" t="s">
        <v>29402</v>
      </c>
      <c r="B4198" s="52" t="s">
        <v>11486</v>
      </c>
      <c r="C4198" s="16" t="str">
        <f t="shared" si="65"/>
        <v>013 - 103</v>
      </c>
      <c r="D4198" s="52" t="s">
        <v>34487</v>
      </c>
      <c r="E4198" s="52" t="s">
        <v>26240</v>
      </c>
      <c r="F4198" s="16" t="s">
        <v>29403</v>
      </c>
      <c r="G4198" s="16" t="s">
        <v>26239</v>
      </c>
      <c r="H4198" s="16" t="s">
        <v>32666</v>
      </c>
      <c r="I4198" s="16" t="s">
        <v>1384</v>
      </c>
      <c r="J4198" s="16" t="s">
        <v>7990</v>
      </c>
    </row>
    <row r="4199" spans="1:10">
      <c r="A4199" s="16" t="s">
        <v>14042</v>
      </c>
      <c r="B4199" s="52" t="s">
        <v>11054</v>
      </c>
      <c r="C4199" s="16" t="str">
        <f t="shared" si="65"/>
        <v>097 - 036</v>
      </c>
      <c r="D4199" s="52" t="s">
        <v>34487</v>
      </c>
      <c r="E4199" s="52" t="s">
        <v>26245</v>
      </c>
      <c r="F4199" s="16" t="s">
        <v>1383</v>
      </c>
      <c r="G4199" s="16" t="s">
        <v>26244</v>
      </c>
      <c r="H4199" s="16" t="s">
        <v>32666</v>
      </c>
      <c r="I4199" s="16" t="s">
        <v>1384</v>
      </c>
    </row>
    <row r="4200" spans="1:10">
      <c r="A4200" s="16" t="s">
        <v>26358</v>
      </c>
      <c r="B4200" s="52" t="s">
        <v>37683</v>
      </c>
      <c r="C4200" s="16" t="str">
        <f t="shared" si="65"/>
        <v>065 - 804</v>
      </c>
      <c r="D4200" s="52"/>
      <c r="E4200" s="52" t="s">
        <v>29546</v>
      </c>
      <c r="F4200" s="16"/>
      <c r="G4200" s="16" t="s">
        <v>29545</v>
      </c>
      <c r="H4200" s="16" t="s">
        <v>30282</v>
      </c>
      <c r="I4200" s="16" t="s">
        <v>26359</v>
      </c>
      <c r="J4200" s="16" t="s">
        <v>34487</v>
      </c>
    </row>
    <row r="4201" spans="1:10">
      <c r="A4201" s="16" t="s">
        <v>21329</v>
      </c>
      <c r="B4201" s="52" t="s">
        <v>20740</v>
      </c>
      <c r="C4201" s="16" t="str">
        <f t="shared" si="65"/>
        <v>040 - 014</v>
      </c>
      <c r="D4201" s="52" t="s">
        <v>34487</v>
      </c>
      <c r="E4201" s="52" t="s">
        <v>32809</v>
      </c>
      <c r="F4201" s="16" t="s">
        <v>21330</v>
      </c>
      <c r="G4201" s="16" t="s">
        <v>32808</v>
      </c>
      <c r="H4201" s="16" t="s">
        <v>35981</v>
      </c>
      <c r="I4201" s="16" t="s">
        <v>21331</v>
      </c>
    </row>
    <row r="4202" spans="1:10">
      <c r="A4202" s="16" t="s">
        <v>34266</v>
      </c>
      <c r="B4202" s="52" t="s">
        <v>14169</v>
      </c>
      <c r="C4202" s="16" t="str">
        <f t="shared" si="65"/>
        <v>098 - 027</v>
      </c>
      <c r="D4202" s="52" t="s">
        <v>36059</v>
      </c>
      <c r="E4202" s="52" t="s">
        <v>10711</v>
      </c>
      <c r="F4202" s="16" t="s">
        <v>25867</v>
      </c>
      <c r="G4202" s="16" t="s">
        <v>10710</v>
      </c>
      <c r="H4202" s="16" t="s">
        <v>32666</v>
      </c>
      <c r="I4202" s="16" t="s">
        <v>34267</v>
      </c>
    </row>
    <row r="4203" spans="1:10">
      <c r="A4203" s="16" t="s">
        <v>24009</v>
      </c>
      <c r="B4203" s="52" t="s">
        <v>24228</v>
      </c>
      <c r="C4203" s="16" t="str">
        <f t="shared" si="65"/>
        <v>015 - 104</v>
      </c>
      <c r="D4203" s="52" t="s">
        <v>36059</v>
      </c>
      <c r="E4203" s="52" t="s">
        <v>32665</v>
      </c>
      <c r="F4203" s="16" t="s">
        <v>9522</v>
      </c>
      <c r="G4203" s="16" t="s">
        <v>32664</v>
      </c>
      <c r="H4203" s="16" t="s">
        <v>32666</v>
      </c>
      <c r="I4203" s="16" t="s">
        <v>34267</v>
      </c>
      <c r="J4203" s="16" t="s">
        <v>7990</v>
      </c>
    </row>
    <row r="4204" spans="1:10">
      <c r="A4204" s="16" t="s">
        <v>2995</v>
      </c>
      <c r="B4204" s="52" t="s">
        <v>7834</v>
      </c>
      <c r="C4204" s="16" t="str">
        <f t="shared" si="65"/>
        <v>012 - 070</v>
      </c>
      <c r="D4204" s="52" t="s">
        <v>36059</v>
      </c>
      <c r="E4204" s="52" t="s">
        <v>18879</v>
      </c>
      <c r="F4204" s="16" t="s">
        <v>2996</v>
      </c>
      <c r="G4204" s="16" t="s">
        <v>26253</v>
      </c>
      <c r="H4204" s="16" t="s">
        <v>32666</v>
      </c>
      <c r="I4204" s="16" t="s">
        <v>2997</v>
      </c>
    </row>
    <row r="4205" spans="1:10">
      <c r="A4205" s="16" t="s">
        <v>27459</v>
      </c>
      <c r="B4205" s="52" t="s">
        <v>8684</v>
      </c>
      <c r="C4205" s="16" t="str">
        <f t="shared" si="65"/>
        <v>056 - 027</v>
      </c>
      <c r="D4205" s="52" t="s">
        <v>36059</v>
      </c>
      <c r="E4205" s="52" t="s">
        <v>29533</v>
      </c>
      <c r="F4205" s="16" t="s">
        <v>27460</v>
      </c>
      <c r="G4205" s="16" t="s">
        <v>29532</v>
      </c>
      <c r="H4205" s="16" t="s">
        <v>20396</v>
      </c>
      <c r="I4205" s="16" t="s">
        <v>27461</v>
      </c>
      <c r="J4205" s="16"/>
    </row>
    <row r="4206" spans="1:10">
      <c r="A4206" s="16" t="s">
        <v>23833</v>
      </c>
      <c r="B4206" s="52" t="s">
        <v>7762</v>
      </c>
      <c r="C4206" s="16" t="str">
        <f t="shared" si="65"/>
        <v>003 - 068</v>
      </c>
      <c r="D4206" s="52" t="s">
        <v>36059</v>
      </c>
      <c r="E4206" s="52" t="s">
        <v>3328</v>
      </c>
      <c r="F4206" s="16" t="s">
        <v>23834</v>
      </c>
      <c r="G4206" s="16" t="s">
        <v>10731</v>
      </c>
      <c r="H4206" s="16" t="s">
        <v>10732</v>
      </c>
      <c r="I4206" s="16" t="s">
        <v>23835</v>
      </c>
      <c r="J4206" s="16"/>
    </row>
    <row r="4207" spans="1:10">
      <c r="A4207" s="16" t="s">
        <v>5114</v>
      </c>
      <c r="B4207" s="52" t="s">
        <v>7835</v>
      </c>
      <c r="C4207" s="16" t="str">
        <f t="shared" si="65"/>
        <v>012 - 071</v>
      </c>
      <c r="D4207" s="52" t="s">
        <v>36059</v>
      </c>
      <c r="E4207" s="52" t="s">
        <v>18879</v>
      </c>
      <c r="F4207" s="16" t="s">
        <v>25803</v>
      </c>
      <c r="G4207" s="16" t="s">
        <v>26253</v>
      </c>
      <c r="H4207" s="16" t="s">
        <v>32666</v>
      </c>
      <c r="I4207" s="16" t="s">
        <v>5115</v>
      </c>
    </row>
    <row r="4208" spans="1:10">
      <c r="A4208" s="16" t="s">
        <v>35523</v>
      </c>
      <c r="B4208" s="52" t="s">
        <v>2599</v>
      </c>
      <c r="C4208" s="16" t="str">
        <f t="shared" si="65"/>
        <v>018 - 066</v>
      </c>
      <c r="D4208" s="52" t="s">
        <v>36059</v>
      </c>
      <c r="E4208" s="52" t="s">
        <v>35975</v>
      </c>
      <c r="F4208" s="16" t="s">
        <v>35524</v>
      </c>
      <c r="G4208" s="16" t="s">
        <v>35974</v>
      </c>
      <c r="H4208" s="16" t="s">
        <v>32666</v>
      </c>
      <c r="I4208" s="16" t="s">
        <v>35525</v>
      </c>
    </row>
    <row r="4209" spans="1:10">
      <c r="A4209" s="16" t="s">
        <v>4309</v>
      </c>
      <c r="B4209" s="52" t="s">
        <v>26167</v>
      </c>
      <c r="C4209" s="16" t="str">
        <f t="shared" si="65"/>
        <v>046 - 015</v>
      </c>
      <c r="D4209" s="52" t="s">
        <v>34487</v>
      </c>
      <c r="E4209" s="52" t="s">
        <v>8862</v>
      </c>
      <c r="F4209" s="16" t="s">
        <v>4310</v>
      </c>
      <c r="G4209" s="16" t="s">
        <v>8861</v>
      </c>
      <c r="H4209" s="16" t="s">
        <v>30328</v>
      </c>
      <c r="I4209" s="16" t="s">
        <v>4311</v>
      </c>
    </row>
    <row r="4210" spans="1:10">
      <c r="A4210" s="16" t="s">
        <v>23237</v>
      </c>
      <c r="B4210" s="52" t="s">
        <v>11788</v>
      </c>
      <c r="C4210" s="16" t="str">
        <f t="shared" si="65"/>
        <v>058 - 040</v>
      </c>
      <c r="D4210" s="52" t="s">
        <v>34487</v>
      </c>
      <c r="E4210" s="52" t="s">
        <v>10753</v>
      </c>
      <c r="F4210" s="16" t="s">
        <v>33754</v>
      </c>
      <c r="G4210" s="16" t="s">
        <v>10752</v>
      </c>
      <c r="H4210" s="16" t="s">
        <v>20396</v>
      </c>
      <c r="I4210" s="16" t="s">
        <v>23238</v>
      </c>
      <c r="J4210" s="16"/>
    </row>
    <row r="4211" spans="1:10">
      <c r="A4211" s="16" t="s">
        <v>10903</v>
      </c>
      <c r="B4211" s="52" t="s">
        <v>33939</v>
      </c>
      <c r="C4211" s="16" t="str">
        <f t="shared" si="65"/>
        <v>076 - 035</v>
      </c>
      <c r="D4211" s="52" t="s">
        <v>34487</v>
      </c>
      <c r="E4211" s="52" t="s">
        <v>13510</v>
      </c>
      <c r="F4211" s="16" t="s">
        <v>13508</v>
      </c>
      <c r="G4211" s="16" t="s">
        <v>13509</v>
      </c>
      <c r="H4211" s="16" t="s">
        <v>13511</v>
      </c>
      <c r="I4211" s="16" t="s">
        <v>10904</v>
      </c>
    </row>
    <row r="4212" spans="1:10">
      <c r="A4212" s="16" t="s">
        <v>18645</v>
      </c>
      <c r="B4212" s="52" t="s">
        <v>8453</v>
      </c>
      <c r="C4212" s="16" t="str">
        <f t="shared" si="65"/>
        <v>080 - 805</v>
      </c>
      <c r="D4212" s="52"/>
      <c r="E4212" s="52" t="s">
        <v>1692</v>
      </c>
      <c r="F4212" s="16"/>
      <c r="G4212" s="16" t="s">
        <v>1691</v>
      </c>
      <c r="H4212" s="16" t="s">
        <v>4772</v>
      </c>
      <c r="I4212" s="16" t="s">
        <v>18646</v>
      </c>
      <c r="J4212" s="16" t="s">
        <v>34487</v>
      </c>
    </row>
    <row r="4213" spans="1:10">
      <c r="A4213" s="16" t="s">
        <v>32005</v>
      </c>
      <c r="B4213" s="52" t="s">
        <v>4368</v>
      </c>
      <c r="C4213" s="16" t="str">
        <f t="shared" si="65"/>
        <v>037 - 028</v>
      </c>
      <c r="D4213" s="52" t="s">
        <v>36059</v>
      </c>
      <c r="E4213" s="52" t="s">
        <v>30682</v>
      </c>
      <c r="F4213" s="16" t="s">
        <v>32006</v>
      </c>
      <c r="G4213" s="16" t="s">
        <v>30681</v>
      </c>
      <c r="H4213" s="16" t="s">
        <v>35981</v>
      </c>
      <c r="I4213" s="16" t="s">
        <v>8341</v>
      </c>
    </row>
    <row r="4214" spans="1:10">
      <c r="A4214" s="16" t="s">
        <v>3823</v>
      </c>
      <c r="B4214" s="52" t="s">
        <v>12993</v>
      </c>
      <c r="C4214" s="16" t="str">
        <f t="shared" si="65"/>
        <v>028 - 039</v>
      </c>
      <c r="D4214" s="52" t="s">
        <v>36059</v>
      </c>
      <c r="E4214" s="52" t="s">
        <v>32659</v>
      </c>
      <c r="F4214" s="16" t="s">
        <v>11594</v>
      </c>
      <c r="G4214" s="16" t="s">
        <v>32658</v>
      </c>
      <c r="H4214" s="16" t="s">
        <v>32660</v>
      </c>
      <c r="I4214" s="16" t="s">
        <v>11595</v>
      </c>
    </row>
    <row r="4215" spans="1:10">
      <c r="A4215" s="16" t="s">
        <v>20946</v>
      </c>
      <c r="B4215" s="52" t="s">
        <v>8454</v>
      </c>
      <c r="C4215" s="16" t="str">
        <f t="shared" si="65"/>
        <v>080 - 806</v>
      </c>
      <c r="D4215" s="52"/>
      <c r="E4215" s="52" t="s">
        <v>1692</v>
      </c>
      <c r="F4215" s="16"/>
      <c r="G4215" s="16" t="s">
        <v>1691</v>
      </c>
      <c r="H4215" s="16" t="s">
        <v>4772</v>
      </c>
      <c r="I4215" s="16" t="s">
        <v>20947</v>
      </c>
      <c r="J4215" s="16" t="s">
        <v>34487</v>
      </c>
    </row>
    <row r="4216" spans="1:10">
      <c r="A4216" s="16" t="s">
        <v>4854</v>
      </c>
      <c r="B4216" s="52" t="s">
        <v>29478</v>
      </c>
      <c r="C4216" s="16" t="str">
        <f t="shared" si="65"/>
        <v>060 - 040</v>
      </c>
      <c r="D4216" s="52" t="s">
        <v>34487</v>
      </c>
      <c r="E4216" s="52" t="s">
        <v>10737</v>
      </c>
      <c r="F4216" s="16" t="s">
        <v>22872</v>
      </c>
      <c r="G4216" s="16" t="s">
        <v>10736</v>
      </c>
      <c r="H4216" s="16" t="s">
        <v>20396</v>
      </c>
      <c r="I4216" s="16" t="s">
        <v>17097</v>
      </c>
    </row>
    <row r="4217" spans="1:10">
      <c r="A4217" s="16" t="s">
        <v>24791</v>
      </c>
      <c r="B4217" s="52" t="s">
        <v>18232</v>
      </c>
      <c r="C4217" s="16" t="str">
        <f t="shared" si="65"/>
        <v>024 - 042</v>
      </c>
      <c r="D4217" s="52" t="s">
        <v>34487</v>
      </c>
      <c r="E4217" s="52" t="s">
        <v>26794</v>
      </c>
      <c r="F4217" s="16" t="s">
        <v>24792</v>
      </c>
      <c r="G4217" s="16" t="s">
        <v>26793</v>
      </c>
      <c r="H4217" s="16" t="s">
        <v>32660</v>
      </c>
      <c r="I4217" s="16" t="s">
        <v>36623</v>
      </c>
    </row>
    <row r="4218" spans="1:10">
      <c r="A4218" s="16" t="s">
        <v>5488</v>
      </c>
      <c r="B4218" s="52" t="s">
        <v>14303</v>
      </c>
      <c r="C4218" s="16" t="str">
        <f t="shared" si="65"/>
        <v>075 - 031</v>
      </c>
      <c r="D4218" s="52" t="s">
        <v>36059</v>
      </c>
      <c r="E4218" s="52" t="s">
        <v>25912</v>
      </c>
      <c r="F4218" s="16" t="s">
        <v>11566</v>
      </c>
      <c r="G4218" s="16" t="s">
        <v>31815</v>
      </c>
      <c r="H4218" s="16" t="s">
        <v>37422</v>
      </c>
      <c r="I4218" s="16" t="s">
        <v>11567</v>
      </c>
      <c r="J4218" s="16"/>
    </row>
    <row r="4219" spans="1:10">
      <c r="A4219" s="16" t="s">
        <v>26689</v>
      </c>
      <c r="B4219" s="52" t="s">
        <v>6704</v>
      </c>
      <c r="C4219" s="16" t="str">
        <f t="shared" si="65"/>
        <v>061 - 038</v>
      </c>
      <c r="D4219" s="52" t="s">
        <v>34487</v>
      </c>
      <c r="E4219" s="52" t="s">
        <v>26249</v>
      </c>
      <c r="F4219" s="16" t="s">
        <v>26690</v>
      </c>
      <c r="G4219" s="16" t="s">
        <v>26248</v>
      </c>
      <c r="H4219" s="16" t="s">
        <v>30282</v>
      </c>
      <c r="I4219" s="16" t="s">
        <v>26691</v>
      </c>
    </row>
    <row r="4220" spans="1:10">
      <c r="A4220" s="16" t="s">
        <v>36419</v>
      </c>
      <c r="B4220" s="52" t="s">
        <v>11456</v>
      </c>
      <c r="C4220" s="16" t="str">
        <f t="shared" si="65"/>
        <v>083 - 031</v>
      </c>
      <c r="D4220" s="52" t="s">
        <v>34487</v>
      </c>
      <c r="E4220" s="52" t="s">
        <v>21246</v>
      </c>
      <c r="F4220" s="16" t="s">
        <v>3270</v>
      </c>
      <c r="G4220" s="16" t="s">
        <v>21245</v>
      </c>
      <c r="H4220" s="16" t="s">
        <v>29917</v>
      </c>
      <c r="I4220" s="16" t="s">
        <v>36420</v>
      </c>
    </row>
    <row r="4221" spans="1:10">
      <c r="A4221" s="16" t="s">
        <v>4280</v>
      </c>
      <c r="B4221" s="52" t="s">
        <v>6705</v>
      </c>
      <c r="C4221" s="16" t="str">
        <f t="shared" si="65"/>
        <v>061 - 039</v>
      </c>
      <c r="D4221" s="52" t="s">
        <v>34487</v>
      </c>
      <c r="E4221" s="52" t="s">
        <v>26249</v>
      </c>
      <c r="F4221" s="16" t="s">
        <v>11660</v>
      </c>
      <c r="G4221" s="16" t="s">
        <v>26248</v>
      </c>
      <c r="H4221" s="16" t="s">
        <v>30282</v>
      </c>
      <c r="I4221" s="16" t="s">
        <v>4281</v>
      </c>
    </row>
    <row r="4222" spans="1:10">
      <c r="A4222" s="16" t="s">
        <v>29718</v>
      </c>
      <c r="B4222" s="52" t="s">
        <v>5876</v>
      </c>
      <c r="C4222" s="16" t="str">
        <f t="shared" si="65"/>
        <v>048 - 802</v>
      </c>
      <c r="D4222" s="52"/>
      <c r="E4222" s="52" t="s">
        <v>29538</v>
      </c>
      <c r="F4222" s="16"/>
      <c r="G4222" s="16" t="s">
        <v>29537</v>
      </c>
      <c r="H4222" s="16" t="s">
        <v>30328</v>
      </c>
      <c r="I4222" s="16" t="s">
        <v>16772</v>
      </c>
      <c r="J4222" s="16" t="s">
        <v>34487</v>
      </c>
    </row>
    <row r="4223" spans="1:10">
      <c r="A4223" s="16" t="s">
        <v>3323</v>
      </c>
      <c r="B4223" s="52" t="s">
        <v>9863</v>
      </c>
      <c r="C4223" s="16" t="str">
        <f t="shared" si="65"/>
        <v>091 - 027</v>
      </c>
      <c r="D4223" s="52" t="s">
        <v>34487</v>
      </c>
      <c r="E4223" s="52" t="s">
        <v>31546</v>
      </c>
      <c r="F4223" s="16" t="s">
        <v>13612</v>
      </c>
      <c r="G4223" s="16" t="s">
        <v>31545</v>
      </c>
      <c r="H4223" s="16" t="s">
        <v>33521</v>
      </c>
      <c r="I4223" s="16" t="s">
        <v>3324</v>
      </c>
    </row>
    <row r="4224" spans="1:10">
      <c r="A4224" s="16" t="s">
        <v>27774</v>
      </c>
      <c r="B4224" s="52" t="s">
        <v>12994</v>
      </c>
      <c r="C4224" s="16" t="str">
        <f t="shared" si="65"/>
        <v>028 - 040</v>
      </c>
      <c r="D4224" s="52" t="s">
        <v>36059</v>
      </c>
      <c r="E4224" s="52" t="s">
        <v>32659</v>
      </c>
      <c r="F4224" s="16" t="s">
        <v>13641</v>
      </c>
      <c r="G4224" s="16" t="s">
        <v>32658</v>
      </c>
      <c r="H4224" s="16" t="s">
        <v>32660</v>
      </c>
      <c r="I4224" s="16" t="s">
        <v>27775</v>
      </c>
    </row>
    <row r="4225" spans="1:10">
      <c r="A4225" s="16" t="s">
        <v>5614</v>
      </c>
      <c r="B4225" s="52" t="s">
        <v>11168</v>
      </c>
      <c r="C4225" s="16" t="str">
        <f t="shared" si="65"/>
        <v>006 - 078</v>
      </c>
      <c r="D4225" s="52" t="s">
        <v>36059</v>
      </c>
      <c r="E4225" s="52" t="s">
        <v>26671</v>
      </c>
      <c r="F4225" s="16" t="s">
        <v>23424</v>
      </c>
      <c r="G4225" s="16" t="s">
        <v>26670</v>
      </c>
      <c r="H4225" s="16" t="s">
        <v>10732</v>
      </c>
      <c r="I4225" s="16" t="s">
        <v>5615</v>
      </c>
      <c r="J4225" s="16"/>
    </row>
    <row r="4226" spans="1:10">
      <c r="A4226" s="16" t="s">
        <v>18748</v>
      </c>
      <c r="B4226" s="52" t="s">
        <v>34078</v>
      </c>
      <c r="C4226" s="16" t="str">
        <f t="shared" si="65"/>
        <v>017 - 073</v>
      </c>
      <c r="D4226" s="52" t="s">
        <v>36059</v>
      </c>
      <c r="E4226" s="52" t="s">
        <v>22538</v>
      </c>
      <c r="F4226" s="16" t="s">
        <v>13727</v>
      </c>
      <c r="G4226" s="16" t="s">
        <v>22537</v>
      </c>
      <c r="H4226" s="16" t="s">
        <v>32666</v>
      </c>
      <c r="I4226" s="16" t="s">
        <v>18749</v>
      </c>
    </row>
    <row r="4227" spans="1:10">
      <c r="A4227" s="16" t="s">
        <v>21528</v>
      </c>
      <c r="B4227" s="52" t="s">
        <v>2600</v>
      </c>
      <c r="C4227" s="16" t="str">
        <f t="shared" si="65"/>
        <v>018 - 067</v>
      </c>
      <c r="D4227" s="52" t="s">
        <v>36059</v>
      </c>
      <c r="E4227" s="52" t="s">
        <v>35975</v>
      </c>
      <c r="F4227" s="16" t="s">
        <v>11669</v>
      </c>
      <c r="G4227" s="16" t="s">
        <v>35974</v>
      </c>
      <c r="H4227" s="16" t="s">
        <v>32666</v>
      </c>
      <c r="I4227" s="16" t="s">
        <v>21529</v>
      </c>
      <c r="J4227" s="16"/>
    </row>
    <row r="4228" spans="1:10">
      <c r="A4228" s="16" t="s">
        <v>2903</v>
      </c>
      <c r="B4228" s="52" t="s">
        <v>6651</v>
      </c>
      <c r="C4228" s="16" t="str">
        <f t="shared" ref="C4228:C4291" si="66">MID(A4228,1,3) &amp;" - " &amp;MID(A4228,4,3)</f>
        <v>027 - 900</v>
      </c>
      <c r="D4228" s="52"/>
      <c r="E4228" s="52" t="s">
        <v>16168</v>
      </c>
      <c r="F4228" s="16"/>
      <c r="G4228" s="16" t="s">
        <v>16167</v>
      </c>
      <c r="H4228" s="16" t="s">
        <v>32660</v>
      </c>
      <c r="I4228" s="16" t="s">
        <v>3140</v>
      </c>
      <c r="J4228" s="16" t="s">
        <v>34487</v>
      </c>
    </row>
    <row r="4229" spans="1:10">
      <c r="A4229" s="16" t="s">
        <v>29759</v>
      </c>
      <c r="B4229" s="52" t="s">
        <v>36550</v>
      </c>
      <c r="C4229" s="16" t="str">
        <f t="shared" si="66"/>
        <v>004 - 094</v>
      </c>
      <c r="D4229" s="52" t="s">
        <v>34487</v>
      </c>
      <c r="E4229" s="52" t="s">
        <v>10758</v>
      </c>
      <c r="F4229" s="16" t="s">
        <v>23466</v>
      </c>
      <c r="G4229" s="16" t="s">
        <v>10757</v>
      </c>
      <c r="H4229" s="16" t="s">
        <v>10732</v>
      </c>
      <c r="I4229" s="16" t="s">
        <v>29760</v>
      </c>
    </row>
    <row r="4230" spans="1:10">
      <c r="A4230" s="16" t="s">
        <v>35758</v>
      </c>
      <c r="B4230" s="52" t="s">
        <v>5877</v>
      </c>
      <c r="C4230" s="16" t="str">
        <f t="shared" si="66"/>
        <v>048 - 020</v>
      </c>
      <c r="D4230" s="52" t="s">
        <v>36059</v>
      </c>
      <c r="E4230" s="52" t="s">
        <v>29538</v>
      </c>
      <c r="F4230" s="16" t="s">
        <v>33040</v>
      </c>
      <c r="G4230" s="16" t="s">
        <v>29537</v>
      </c>
      <c r="H4230" s="16" t="s">
        <v>30328</v>
      </c>
      <c r="I4230" s="16" t="s">
        <v>35759</v>
      </c>
    </row>
    <row r="4231" spans="1:10">
      <c r="A4231" s="16" t="s">
        <v>10877</v>
      </c>
      <c r="B4231" s="52" t="s">
        <v>32286</v>
      </c>
      <c r="C4231" s="16" t="str">
        <f t="shared" si="66"/>
        <v>070 - 025</v>
      </c>
      <c r="D4231" s="52" t="s">
        <v>34487</v>
      </c>
      <c r="E4231" s="52" t="s">
        <v>23672</v>
      </c>
      <c r="F4231" s="16" t="s">
        <v>10878</v>
      </c>
      <c r="G4231" s="16" t="s">
        <v>23671</v>
      </c>
      <c r="H4231" s="16" t="s">
        <v>10748</v>
      </c>
      <c r="I4231" s="16" t="s">
        <v>10879</v>
      </c>
      <c r="J4231" s="16"/>
    </row>
    <row r="4232" spans="1:10">
      <c r="A4232" s="16" t="s">
        <v>2330</v>
      </c>
      <c r="B4232" s="52" t="s">
        <v>18233</v>
      </c>
      <c r="C4232" s="16" t="str">
        <f t="shared" si="66"/>
        <v>024 - 043</v>
      </c>
      <c r="D4232" s="52" t="s">
        <v>36059</v>
      </c>
      <c r="E4232" s="52" t="s">
        <v>26794</v>
      </c>
      <c r="F4232" s="16" t="s">
        <v>2331</v>
      </c>
      <c r="G4232" s="16" t="s">
        <v>26793</v>
      </c>
      <c r="H4232" s="16" t="s">
        <v>32660</v>
      </c>
      <c r="I4232" s="16" t="s">
        <v>8609</v>
      </c>
    </row>
    <row r="4233" spans="1:10">
      <c r="A4233" s="16" t="s">
        <v>7901</v>
      </c>
      <c r="B4233" s="52" t="s">
        <v>17015</v>
      </c>
      <c r="C4233" s="16" t="str">
        <f t="shared" si="66"/>
        <v>069 - 039</v>
      </c>
      <c r="D4233" s="52" t="s">
        <v>34487</v>
      </c>
      <c r="E4233" s="52" t="s">
        <v>36727</v>
      </c>
      <c r="F4233" s="16" t="s">
        <v>3090</v>
      </c>
      <c r="G4233" s="16" t="s">
        <v>36726</v>
      </c>
      <c r="H4233" s="16" t="s">
        <v>15395</v>
      </c>
      <c r="I4233" s="16" t="s">
        <v>3359</v>
      </c>
    </row>
    <row r="4234" spans="1:10">
      <c r="A4234" s="16" t="s">
        <v>34304</v>
      </c>
      <c r="B4234" s="52" t="s">
        <v>20741</v>
      </c>
      <c r="C4234" s="16" t="str">
        <f t="shared" si="66"/>
        <v>040 - 015</v>
      </c>
      <c r="D4234" s="52" t="s">
        <v>36059</v>
      </c>
      <c r="E4234" s="52" t="s">
        <v>32809</v>
      </c>
      <c r="F4234" s="16" t="s">
        <v>34685</v>
      </c>
      <c r="G4234" s="16" t="s">
        <v>32808</v>
      </c>
      <c r="H4234" s="16" t="s">
        <v>35981</v>
      </c>
      <c r="I4234" s="16" t="s">
        <v>34686</v>
      </c>
      <c r="J4234" s="16"/>
    </row>
    <row r="4235" spans="1:10">
      <c r="A4235" s="16" t="s">
        <v>14971</v>
      </c>
      <c r="B4235" s="52" t="s">
        <v>28701</v>
      </c>
      <c r="C4235" s="16" t="str">
        <f t="shared" si="66"/>
        <v>I99 - 252</v>
      </c>
      <c r="D4235" s="52"/>
      <c r="E4235" s="52" t="s">
        <v>10726</v>
      </c>
      <c r="F4235" s="16"/>
      <c r="G4235" s="16" t="s">
        <v>10725</v>
      </c>
      <c r="H4235" s="16" t="s">
        <v>10727</v>
      </c>
      <c r="I4235" s="16" t="s">
        <v>14972</v>
      </c>
    </row>
    <row r="4236" spans="1:10">
      <c r="A4236" s="16" t="s">
        <v>15150</v>
      </c>
      <c r="B4236" s="52" t="s">
        <v>28172</v>
      </c>
      <c r="C4236" s="16" t="str">
        <f t="shared" si="66"/>
        <v>019 - 857</v>
      </c>
      <c r="D4236" s="52"/>
      <c r="E4236" s="52" t="s">
        <v>23092</v>
      </c>
      <c r="F4236" s="16"/>
      <c r="G4236" s="16" t="s">
        <v>23091</v>
      </c>
      <c r="H4236" s="16" t="s">
        <v>32666</v>
      </c>
      <c r="I4236" s="16" t="s">
        <v>15151</v>
      </c>
      <c r="J4236" s="16" t="s">
        <v>34487</v>
      </c>
    </row>
    <row r="4237" spans="1:10">
      <c r="A4237" s="16" t="s">
        <v>23836</v>
      </c>
      <c r="B4237" s="52" t="s">
        <v>2601</v>
      </c>
      <c r="C4237" s="16" t="str">
        <f t="shared" si="66"/>
        <v>018 - 068</v>
      </c>
      <c r="D4237" s="52" t="s">
        <v>36059</v>
      </c>
      <c r="E4237" s="52" t="s">
        <v>35975</v>
      </c>
      <c r="F4237" s="16" t="s">
        <v>23837</v>
      </c>
      <c r="G4237" s="16" t="s">
        <v>35974</v>
      </c>
      <c r="H4237" s="16" t="s">
        <v>32666</v>
      </c>
      <c r="I4237" s="16" t="s">
        <v>23838</v>
      </c>
      <c r="J4237" s="16"/>
    </row>
    <row r="4238" spans="1:10">
      <c r="A4238" s="16" t="s">
        <v>15580</v>
      </c>
      <c r="B4238" s="52" t="s">
        <v>18234</v>
      </c>
      <c r="C4238" s="16" t="str">
        <f t="shared" si="66"/>
        <v>024 - 044</v>
      </c>
      <c r="D4238" s="52" t="s">
        <v>36059</v>
      </c>
      <c r="E4238" s="52" t="s">
        <v>26794</v>
      </c>
      <c r="F4238" s="16" t="s">
        <v>36815</v>
      </c>
      <c r="G4238" s="16" t="s">
        <v>26793</v>
      </c>
      <c r="H4238" s="16" t="s">
        <v>32660</v>
      </c>
      <c r="I4238" s="16" t="s">
        <v>15581</v>
      </c>
      <c r="J4238" s="16"/>
    </row>
    <row r="4239" spans="1:10">
      <c r="A4239" s="16" t="s">
        <v>33904</v>
      </c>
      <c r="B4239" s="52" t="s">
        <v>30916</v>
      </c>
      <c r="C4239" s="16" t="str">
        <f t="shared" si="66"/>
        <v>016 - 107</v>
      </c>
      <c r="D4239" s="52" t="s">
        <v>34487</v>
      </c>
      <c r="E4239" s="52" t="s">
        <v>10742</v>
      </c>
      <c r="F4239" s="16" t="s">
        <v>36153</v>
      </c>
      <c r="G4239" s="16" t="s">
        <v>10741</v>
      </c>
      <c r="H4239" s="16" t="s">
        <v>32666</v>
      </c>
      <c r="I4239" s="16" t="s">
        <v>33905</v>
      </c>
    </row>
    <row r="4240" spans="1:10">
      <c r="A4240" s="16" t="s">
        <v>16540</v>
      </c>
      <c r="B4240" s="52" t="s">
        <v>28173</v>
      </c>
      <c r="C4240" s="16" t="str">
        <f t="shared" si="66"/>
        <v>019 - 929</v>
      </c>
      <c r="D4240" s="52"/>
      <c r="E4240" s="52" t="s">
        <v>23092</v>
      </c>
      <c r="G4240" s="16" t="s">
        <v>23091</v>
      </c>
      <c r="H4240" s="16" t="s">
        <v>32666</v>
      </c>
      <c r="I4240" s="16" t="s">
        <v>3785</v>
      </c>
      <c r="J4240" s="16" t="s">
        <v>34487</v>
      </c>
    </row>
    <row r="4241" spans="1:10">
      <c r="A4241" s="16" t="s">
        <v>20712</v>
      </c>
      <c r="B4241" s="52" t="s">
        <v>30917</v>
      </c>
      <c r="C4241" s="16" t="str">
        <f t="shared" si="66"/>
        <v>016 - 108</v>
      </c>
      <c r="D4241" s="52" t="s">
        <v>34487</v>
      </c>
      <c r="E4241" s="52" t="s">
        <v>10742</v>
      </c>
      <c r="F4241" s="16" t="s">
        <v>26999</v>
      </c>
      <c r="G4241" s="16" t="s">
        <v>10741</v>
      </c>
      <c r="H4241" s="16" t="s">
        <v>32666</v>
      </c>
      <c r="I4241" s="16" t="s">
        <v>20713</v>
      </c>
    </row>
    <row r="4242" spans="1:10">
      <c r="A4242" s="16" t="s">
        <v>18651</v>
      </c>
      <c r="B4242" s="52" t="s">
        <v>22343</v>
      </c>
      <c r="C4242" s="16" t="str">
        <f t="shared" si="66"/>
        <v>016 - 109</v>
      </c>
      <c r="D4242" s="52" t="s">
        <v>34487</v>
      </c>
      <c r="E4242" s="52" t="s">
        <v>10742</v>
      </c>
      <c r="F4242" s="16" t="s">
        <v>10740</v>
      </c>
      <c r="G4242" s="16" t="s">
        <v>10741</v>
      </c>
      <c r="H4242" s="16" t="s">
        <v>32666</v>
      </c>
      <c r="I4242" s="16" t="s">
        <v>23831</v>
      </c>
    </row>
    <row r="4243" spans="1:10">
      <c r="A4243" s="16" t="s">
        <v>33884</v>
      </c>
      <c r="B4243" s="52" t="s">
        <v>23203</v>
      </c>
      <c r="C4243" s="16" t="str">
        <f t="shared" si="66"/>
        <v>082 - 036</v>
      </c>
      <c r="D4243" s="52" t="s">
        <v>34487</v>
      </c>
      <c r="E4243" s="52" t="s">
        <v>1263</v>
      </c>
      <c r="F4243" s="16" t="s">
        <v>33885</v>
      </c>
      <c r="G4243" s="16" t="s">
        <v>1262</v>
      </c>
      <c r="H4243" s="16" t="s">
        <v>29917</v>
      </c>
      <c r="I4243" s="16" t="s">
        <v>33886</v>
      </c>
    </row>
    <row r="4244" spans="1:10">
      <c r="A4244" s="16" t="s">
        <v>21954</v>
      </c>
      <c r="B4244" s="52" t="s">
        <v>7836</v>
      </c>
      <c r="C4244" s="16" t="str">
        <f t="shared" si="66"/>
        <v>012 - 850</v>
      </c>
      <c r="D4244" s="52"/>
      <c r="E4244" s="52" t="s">
        <v>18879</v>
      </c>
      <c r="F4244" s="16"/>
      <c r="G4244" s="16" t="s">
        <v>26253</v>
      </c>
      <c r="H4244" s="16" t="s">
        <v>32666</v>
      </c>
      <c r="I4244" s="16" t="s">
        <v>21955</v>
      </c>
      <c r="J4244" s="16" t="s">
        <v>34487</v>
      </c>
    </row>
    <row r="4245" spans="1:10">
      <c r="A4245" s="16" t="s">
        <v>20395</v>
      </c>
      <c r="B4245" s="52" t="s">
        <v>9693</v>
      </c>
      <c r="C4245" s="16" t="str">
        <f t="shared" si="66"/>
        <v>077 - 009</v>
      </c>
      <c r="D4245" s="52" t="s">
        <v>34487</v>
      </c>
      <c r="E4245" s="52" t="s">
        <v>36237</v>
      </c>
      <c r="F4245" s="16" t="s">
        <v>6986</v>
      </c>
      <c r="G4245" s="16" t="s">
        <v>36236</v>
      </c>
      <c r="H4245" s="16" t="s">
        <v>13511</v>
      </c>
      <c r="I4245" s="16" t="s">
        <v>31648</v>
      </c>
      <c r="J4245" s="16"/>
    </row>
    <row r="4246" spans="1:10">
      <c r="A4246" s="16" t="s">
        <v>27121</v>
      </c>
      <c r="B4246" s="52" t="s">
        <v>11169</v>
      </c>
      <c r="C4246" s="16" t="str">
        <f t="shared" si="66"/>
        <v>006 - 079</v>
      </c>
      <c r="D4246" s="52" t="s">
        <v>34487</v>
      </c>
      <c r="E4246" s="52" t="s">
        <v>26671</v>
      </c>
      <c r="F4246" s="16" t="s">
        <v>18688</v>
      </c>
      <c r="G4246" s="16" t="s">
        <v>26670</v>
      </c>
      <c r="H4246" s="16" t="s">
        <v>10732</v>
      </c>
      <c r="I4246" s="16" t="s">
        <v>27122</v>
      </c>
      <c r="J4246" s="16"/>
    </row>
    <row r="4247" spans="1:10">
      <c r="A4247" s="16" t="s">
        <v>15957</v>
      </c>
      <c r="B4247" s="52" t="s">
        <v>26882</v>
      </c>
      <c r="C4247" s="16" t="str">
        <f t="shared" si="66"/>
        <v>003 - 069</v>
      </c>
      <c r="D4247" s="52" t="s">
        <v>36059</v>
      </c>
      <c r="E4247" s="52" t="s">
        <v>3328</v>
      </c>
      <c r="F4247" s="16" t="s">
        <v>15958</v>
      </c>
      <c r="G4247" s="16" t="s">
        <v>10731</v>
      </c>
      <c r="H4247" s="16" t="s">
        <v>10732</v>
      </c>
      <c r="I4247" s="16" t="s">
        <v>15959</v>
      </c>
    </row>
    <row r="4248" spans="1:10">
      <c r="A4248" s="16" t="s">
        <v>12884</v>
      </c>
      <c r="B4248" s="52" t="s">
        <v>24229</v>
      </c>
      <c r="C4248" s="16" t="str">
        <f t="shared" si="66"/>
        <v>015 - 105</v>
      </c>
      <c r="D4248" s="52" t="s">
        <v>36059</v>
      </c>
      <c r="E4248" s="52" t="s">
        <v>32665</v>
      </c>
      <c r="F4248" s="16" t="s">
        <v>12885</v>
      </c>
      <c r="G4248" s="16" t="s">
        <v>32664</v>
      </c>
      <c r="H4248" s="16" t="s">
        <v>32666</v>
      </c>
      <c r="I4248" s="16" t="s">
        <v>12886</v>
      </c>
    </row>
    <row r="4249" spans="1:10">
      <c r="A4249" s="16" t="s">
        <v>14398</v>
      </c>
      <c r="B4249" s="52" t="s">
        <v>11487</v>
      </c>
      <c r="C4249" s="16" t="str">
        <f t="shared" si="66"/>
        <v>013 - 104</v>
      </c>
      <c r="D4249" s="52" t="s">
        <v>36059</v>
      </c>
      <c r="E4249" s="52" t="s">
        <v>26240</v>
      </c>
      <c r="F4249" s="16" t="s">
        <v>10426</v>
      </c>
      <c r="G4249" s="16" t="s">
        <v>26239</v>
      </c>
      <c r="H4249" s="16" t="s">
        <v>32666</v>
      </c>
      <c r="I4249" s="16" t="s">
        <v>16922</v>
      </c>
      <c r="J4249" s="16" t="s">
        <v>7990</v>
      </c>
    </row>
    <row r="4250" spans="1:10">
      <c r="A4250" s="16" t="s">
        <v>26450</v>
      </c>
      <c r="B4250" s="52" t="s">
        <v>11055</v>
      </c>
      <c r="C4250" s="16" t="str">
        <f t="shared" si="66"/>
        <v>097 - 037</v>
      </c>
      <c r="D4250" s="52" t="s">
        <v>36059</v>
      </c>
      <c r="E4250" s="52" t="s">
        <v>26245</v>
      </c>
      <c r="F4250" s="16" t="s">
        <v>26451</v>
      </c>
      <c r="G4250" s="16" t="s">
        <v>26244</v>
      </c>
      <c r="H4250" s="16" t="s">
        <v>32666</v>
      </c>
      <c r="I4250" s="16" t="s">
        <v>16922</v>
      </c>
      <c r="J4250" s="16"/>
    </row>
    <row r="4251" spans="1:10">
      <c r="A4251" s="16" t="s">
        <v>6260</v>
      </c>
      <c r="B4251" s="52" t="s">
        <v>24230</v>
      </c>
      <c r="C4251" s="16" t="str">
        <f t="shared" si="66"/>
        <v>015 - 874</v>
      </c>
      <c r="D4251" s="52"/>
      <c r="E4251" s="52" t="s">
        <v>32665</v>
      </c>
      <c r="F4251" s="16"/>
      <c r="G4251" s="16" t="s">
        <v>32664</v>
      </c>
      <c r="H4251" s="16" t="s">
        <v>32666</v>
      </c>
      <c r="I4251" s="16" t="s">
        <v>6261</v>
      </c>
      <c r="J4251" s="16" t="s">
        <v>34487</v>
      </c>
    </row>
    <row r="4252" spans="1:10">
      <c r="A4252" s="16" t="s">
        <v>30012</v>
      </c>
      <c r="B4252" s="52" t="s">
        <v>907</v>
      </c>
      <c r="C4252" s="16" t="str">
        <f t="shared" si="66"/>
        <v>023 - 036</v>
      </c>
      <c r="D4252" s="52" t="s">
        <v>36059</v>
      </c>
      <c r="E4252" s="52" t="s">
        <v>380</v>
      </c>
      <c r="F4252" s="16" t="s">
        <v>30013</v>
      </c>
      <c r="G4252" s="16" t="s">
        <v>379</v>
      </c>
      <c r="H4252" s="16" t="s">
        <v>32660</v>
      </c>
      <c r="I4252" s="16" t="s">
        <v>30014</v>
      </c>
    </row>
    <row r="4253" spans="1:10">
      <c r="A4253" s="16" t="s">
        <v>7307</v>
      </c>
      <c r="B4253" s="52" t="s">
        <v>2917</v>
      </c>
      <c r="C4253" s="16" t="str">
        <f t="shared" si="66"/>
        <v>022 - 844</v>
      </c>
      <c r="D4253" s="52"/>
      <c r="E4253" s="52" t="s">
        <v>4777</v>
      </c>
      <c r="F4253" s="16"/>
      <c r="G4253" s="16" t="s">
        <v>4776</v>
      </c>
      <c r="H4253" s="16" t="s">
        <v>4778</v>
      </c>
      <c r="I4253" s="16" t="s">
        <v>7308</v>
      </c>
      <c r="J4253" s="16" t="s">
        <v>34487</v>
      </c>
    </row>
    <row r="4254" spans="1:10">
      <c r="A4254" s="16" t="s">
        <v>3087</v>
      </c>
      <c r="B4254" s="52" t="s">
        <v>34079</v>
      </c>
      <c r="C4254" s="16" t="str">
        <f t="shared" si="66"/>
        <v>017 - 074</v>
      </c>
      <c r="D4254" s="52" t="s">
        <v>34487</v>
      </c>
      <c r="E4254" s="52" t="s">
        <v>22538</v>
      </c>
      <c r="F4254" s="16" t="s">
        <v>4039</v>
      </c>
      <c r="G4254" s="16" t="s">
        <v>22537</v>
      </c>
      <c r="H4254" s="16" t="s">
        <v>32666</v>
      </c>
      <c r="I4254" s="16" t="s">
        <v>4040</v>
      </c>
    </row>
    <row r="4255" spans="1:10">
      <c r="A4255" s="16" t="s">
        <v>24096</v>
      </c>
      <c r="B4255" s="52" t="s">
        <v>15764</v>
      </c>
      <c r="C4255" s="16" t="str">
        <f t="shared" si="66"/>
        <v>017 - 075</v>
      </c>
      <c r="D4255" s="52" t="s">
        <v>34487</v>
      </c>
      <c r="E4255" s="52" t="s">
        <v>22538</v>
      </c>
      <c r="F4255" s="16" t="s">
        <v>24097</v>
      </c>
      <c r="G4255" s="16" t="s">
        <v>22537</v>
      </c>
      <c r="H4255" s="16" t="s">
        <v>32666</v>
      </c>
      <c r="I4255" s="16" t="s">
        <v>24098</v>
      </c>
    </row>
    <row r="4256" spans="1:10">
      <c r="A4256" s="16" t="s">
        <v>12424</v>
      </c>
      <c r="B4256" s="52" t="s">
        <v>24231</v>
      </c>
      <c r="C4256" s="16" t="str">
        <f t="shared" si="66"/>
        <v>015 - 875</v>
      </c>
      <c r="D4256" s="52"/>
      <c r="E4256" s="52" t="s">
        <v>32665</v>
      </c>
      <c r="F4256" s="16"/>
      <c r="G4256" s="16" t="s">
        <v>32664</v>
      </c>
      <c r="H4256" s="16" t="s">
        <v>32666</v>
      </c>
      <c r="I4256" s="16" t="s">
        <v>6170</v>
      </c>
      <c r="J4256" s="16" t="s">
        <v>34487</v>
      </c>
    </row>
    <row r="4257" spans="1:10">
      <c r="A4257" s="16" t="s">
        <v>15096</v>
      </c>
      <c r="B4257" s="52" t="s">
        <v>36551</v>
      </c>
      <c r="C4257" s="16" t="str">
        <f t="shared" si="66"/>
        <v>004 - 095</v>
      </c>
      <c r="D4257" s="52" t="s">
        <v>34487</v>
      </c>
      <c r="E4257" s="52" t="s">
        <v>10758</v>
      </c>
      <c r="F4257" s="16" t="s">
        <v>15097</v>
      </c>
      <c r="G4257" s="16" t="s">
        <v>10757</v>
      </c>
      <c r="H4257" s="16" t="s">
        <v>10732</v>
      </c>
      <c r="I4257" s="16" t="s">
        <v>15098</v>
      </c>
    </row>
    <row r="4258" spans="1:10">
      <c r="A4258" s="16" t="s">
        <v>32707</v>
      </c>
      <c r="B4258" s="52" t="s">
        <v>26883</v>
      </c>
      <c r="C4258" s="16" t="str">
        <f t="shared" si="66"/>
        <v>003 - 070</v>
      </c>
      <c r="D4258" s="52" t="s">
        <v>36059</v>
      </c>
      <c r="E4258" s="52" t="s">
        <v>3328</v>
      </c>
      <c r="F4258" s="16" t="s">
        <v>10730</v>
      </c>
      <c r="G4258" s="16" t="s">
        <v>10731</v>
      </c>
      <c r="H4258" s="16" t="s">
        <v>10732</v>
      </c>
      <c r="I4258" s="16" t="s">
        <v>32708</v>
      </c>
    </row>
    <row r="4259" spans="1:10">
      <c r="A4259" s="16" t="s">
        <v>30796</v>
      </c>
      <c r="B4259" s="52" t="s">
        <v>13707</v>
      </c>
      <c r="C4259" s="16" t="str">
        <f t="shared" si="66"/>
        <v>031 - 711</v>
      </c>
      <c r="D4259" s="52"/>
      <c r="E4259" s="52" t="s">
        <v>7531</v>
      </c>
      <c r="F4259" s="16"/>
      <c r="G4259" s="16" t="s">
        <v>7530</v>
      </c>
      <c r="H4259" s="16" t="s">
        <v>30334</v>
      </c>
      <c r="I4259" s="16" t="s">
        <v>30797</v>
      </c>
      <c r="J4259" s="16" t="s">
        <v>34487</v>
      </c>
    </row>
    <row r="4260" spans="1:10">
      <c r="A4260" s="16" t="s">
        <v>10905</v>
      </c>
      <c r="B4260" s="52" t="s">
        <v>12891</v>
      </c>
      <c r="C4260" s="16" t="str">
        <f t="shared" si="66"/>
        <v>021 - 035</v>
      </c>
      <c r="D4260" s="52" t="s">
        <v>34487</v>
      </c>
      <c r="E4260" s="52" t="s">
        <v>14657</v>
      </c>
      <c r="F4260" s="16" t="s">
        <v>14655</v>
      </c>
      <c r="G4260" s="16" t="s">
        <v>14656</v>
      </c>
      <c r="H4260" s="16" t="s">
        <v>4778</v>
      </c>
      <c r="I4260" s="16" t="s">
        <v>10906</v>
      </c>
    </row>
    <row r="4261" spans="1:10">
      <c r="A4261" s="16" t="s">
        <v>36691</v>
      </c>
      <c r="B4261" s="52" t="s">
        <v>15765</v>
      </c>
      <c r="C4261" s="16" t="str">
        <f t="shared" si="66"/>
        <v>017 - 076</v>
      </c>
      <c r="D4261" s="52" t="s">
        <v>34487</v>
      </c>
      <c r="E4261" s="52" t="s">
        <v>22538</v>
      </c>
      <c r="F4261" s="16" t="s">
        <v>36692</v>
      </c>
      <c r="G4261" s="16" t="s">
        <v>22537</v>
      </c>
      <c r="H4261" s="16" t="s">
        <v>32666</v>
      </c>
      <c r="I4261" s="16" t="s">
        <v>36693</v>
      </c>
    </row>
    <row r="4262" spans="1:10">
      <c r="A4262" s="16" t="s">
        <v>15960</v>
      </c>
      <c r="B4262" s="52" t="s">
        <v>2602</v>
      </c>
      <c r="C4262" s="16" t="str">
        <f t="shared" si="66"/>
        <v>018 - 069</v>
      </c>
      <c r="D4262" s="52" t="s">
        <v>36059</v>
      </c>
      <c r="E4262" s="52" t="s">
        <v>35975</v>
      </c>
      <c r="F4262" s="16" t="s">
        <v>15961</v>
      </c>
      <c r="G4262" s="16" t="s">
        <v>35974</v>
      </c>
      <c r="H4262" s="16" t="s">
        <v>32666</v>
      </c>
      <c r="I4262" s="16" t="s">
        <v>15962</v>
      </c>
    </row>
    <row r="4263" spans="1:10">
      <c r="A4263" s="16" t="s">
        <v>15497</v>
      </c>
      <c r="B4263" s="52" t="s">
        <v>11488</v>
      </c>
      <c r="C4263" s="16" t="str">
        <f t="shared" si="66"/>
        <v>013 - 105</v>
      </c>
      <c r="D4263" s="52" t="s">
        <v>34487</v>
      </c>
      <c r="E4263" s="52" t="s">
        <v>26240</v>
      </c>
      <c r="F4263" s="16" t="s">
        <v>26238</v>
      </c>
      <c r="G4263" s="16" t="s">
        <v>26239</v>
      </c>
      <c r="H4263" s="16" t="s">
        <v>32666</v>
      </c>
      <c r="I4263" s="16" t="s">
        <v>19985</v>
      </c>
      <c r="J4263" s="16" t="s">
        <v>7990</v>
      </c>
    </row>
    <row r="4264" spans="1:10">
      <c r="A4264" s="16" t="s">
        <v>19983</v>
      </c>
      <c r="B4264" s="52" t="s">
        <v>11056</v>
      </c>
      <c r="C4264" s="16" t="str">
        <f t="shared" si="66"/>
        <v>097 - 038</v>
      </c>
      <c r="D4264" s="52" t="s">
        <v>34487</v>
      </c>
      <c r="E4264" s="52" t="s">
        <v>26245</v>
      </c>
      <c r="F4264" s="16" t="s">
        <v>19984</v>
      </c>
      <c r="G4264" s="16" t="s">
        <v>26244</v>
      </c>
      <c r="H4264" s="16" t="s">
        <v>32666</v>
      </c>
      <c r="I4264" s="16" t="s">
        <v>19985</v>
      </c>
    </row>
    <row r="4265" spans="1:10">
      <c r="A4265" s="16" t="s">
        <v>5545</v>
      </c>
      <c r="B4265" s="52" t="s">
        <v>36085</v>
      </c>
      <c r="C4265" s="16" t="str">
        <f t="shared" si="66"/>
        <v>009 - 030</v>
      </c>
      <c r="D4265" s="52" t="s">
        <v>34487</v>
      </c>
      <c r="E4265" s="52" t="s">
        <v>26840</v>
      </c>
      <c r="F4265" s="16" t="s">
        <v>27594</v>
      </c>
      <c r="G4265" s="16" t="s">
        <v>26839</v>
      </c>
      <c r="H4265" s="16" t="s">
        <v>34573</v>
      </c>
      <c r="I4265" s="16" t="s">
        <v>5546</v>
      </c>
    </row>
    <row r="4266" spans="1:10">
      <c r="A4266" s="16" t="s">
        <v>14453</v>
      </c>
      <c r="B4266" s="52" t="s">
        <v>2918</v>
      </c>
      <c r="C4266" s="16" t="str">
        <f t="shared" si="66"/>
        <v>022 - 091</v>
      </c>
      <c r="D4266" s="52" t="s">
        <v>34487</v>
      </c>
      <c r="E4266" s="52" t="s">
        <v>4777</v>
      </c>
      <c r="F4266" s="16" t="s">
        <v>3661</v>
      </c>
      <c r="G4266" s="16" t="s">
        <v>4776</v>
      </c>
      <c r="H4266" s="16" t="s">
        <v>4778</v>
      </c>
      <c r="I4266" s="16" t="s">
        <v>14454</v>
      </c>
    </row>
    <row r="4267" spans="1:10">
      <c r="A4267" s="16" t="s">
        <v>9776</v>
      </c>
      <c r="B4267" s="52" t="s">
        <v>9864</v>
      </c>
      <c r="C4267" s="16" t="str">
        <f t="shared" si="66"/>
        <v>091 - 801</v>
      </c>
      <c r="D4267" s="52"/>
      <c r="E4267" s="52" t="s">
        <v>31546</v>
      </c>
      <c r="F4267" s="16"/>
      <c r="G4267" s="16" t="s">
        <v>31545</v>
      </c>
      <c r="H4267" s="16" t="s">
        <v>33521</v>
      </c>
      <c r="I4267" s="16" t="s">
        <v>9777</v>
      </c>
      <c r="J4267" s="16" t="s">
        <v>34487</v>
      </c>
    </row>
    <row r="4268" spans="1:10">
      <c r="A4268" s="16" t="s">
        <v>5024</v>
      </c>
      <c r="B4268" s="52" t="s">
        <v>1753</v>
      </c>
      <c r="C4268" s="16" t="str">
        <f t="shared" si="66"/>
        <v>013 - 106</v>
      </c>
      <c r="D4268" s="52" t="s">
        <v>34487</v>
      </c>
      <c r="E4268" s="52" t="s">
        <v>26240</v>
      </c>
      <c r="F4268" s="16" t="s">
        <v>30667</v>
      </c>
      <c r="G4268" s="16" t="s">
        <v>26239</v>
      </c>
      <c r="H4268" s="16" t="s">
        <v>32666</v>
      </c>
      <c r="I4268" s="16" t="s">
        <v>18185</v>
      </c>
    </row>
    <row r="4269" spans="1:10">
      <c r="A4269" s="16" t="s">
        <v>12423</v>
      </c>
      <c r="B4269" s="52" t="s">
        <v>25972</v>
      </c>
      <c r="C4269" s="16" t="str">
        <f t="shared" si="66"/>
        <v>001 - 111</v>
      </c>
      <c r="D4269" s="52" t="s">
        <v>36059</v>
      </c>
      <c r="E4269" s="52" t="s">
        <v>37671</v>
      </c>
      <c r="F4269" s="16" t="s">
        <v>25207</v>
      </c>
      <c r="G4269" s="16" t="s">
        <v>37670</v>
      </c>
      <c r="H4269" s="16" t="s">
        <v>10732</v>
      </c>
      <c r="I4269" s="16" t="s">
        <v>4464</v>
      </c>
      <c r="J4269" s="16"/>
    </row>
    <row r="4270" spans="1:10">
      <c r="A4270" s="16" t="s">
        <v>19665</v>
      </c>
      <c r="B4270" s="52" t="s">
        <v>29215</v>
      </c>
      <c r="C4270" s="16" t="str">
        <f t="shared" si="66"/>
        <v>079 - 056</v>
      </c>
      <c r="D4270" s="52" t="s">
        <v>36059</v>
      </c>
      <c r="E4270" s="52" t="s">
        <v>4771</v>
      </c>
      <c r="F4270" s="16" t="s">
        <v>33459</v>
      </c>
      <c r="G4270" s="16" t="s">
        <v>4770</v>
      </c>
      <c r="H4270" s="16" t="s">
        <v>4772</v>
      </c>
      <c r="I4270" s="16" t="s">
        <v>19817</v>
      </c>
    </row>
    <row r="4271" spans="1:10">
      <c r="A4271" s="16" t="s">
        <v>19804</v>
      </c>
      <c r="B4271" s="52" t="s">
        <v>25973</v>
      </c>
      <c r="C4271" s="16" t="str">
        <f t="shared" si="66"/>
        <v>001 - 112</v>
      </c>
      <c r="D4271" s="52" t="s">
        <v>36059</v>
      </c>
      <c r="E4271" s="52" t="s">
        <v>37671</v>
      </c>
      <c r="F4271" s="16" t="s">
        <v>6122</v>
      </c>
      <c r="G4271" s="16" t="s">
        <v>37670</v>
      </c>
      <c r="H4271" s="16" t="s">
        <v>10732</v>
      </c>
      <c r="I4271" s="16" t="s">
        <v>15230</v>
      </c>
    </row>
    <row r="4272" spans="1:10">
      <c r="A4272" s="16" t="s">
        <v>9906</v>
      </c>
      <c r="B4272" s="52" t="s">
        <v>35824</v>
      </c>
      <c r="C4272" s="16" t="str">
        <f t="shared" si="66"/>
        <v>035 - 022</v>
      </c>
      <c r="D4272" s="52" t="s">
        <v>36059</v>
      </c>
      <c r="E4272" s="52" t="s">
        <v>30432</v>
      </c>
      <c r="F4272" s="16" t="s">
        <v>9907</v>
      </c>
      <c r="G4272" s="16" t="s">
        <v>30431</v>
      </c>
      <c r="H4272" s="16" t="s">
        <v>35981</v>
      </c>
      <c r="I4272" s="16" t="s">
        <v>9908</v>
      </c>
      <c r="J4272" s="16"/>
    </row>
    <row r="4273" spans="1:10">
      <c r="A4273" s="16" t="s">
        <v>32430</v>
      </c>
      <c r="B4273" s="52" t="s">
        <v>20742</v>
      </c>
      <c r="C4273" s="16" t="str">
        <f t="shared" si="66"/>
        <v>040 - 016</v>
      </c>
      <c r="D4273" s="52" t="s">
        <v>36059</v>
      </c>
      <c r="E4273" s="52" t="s">
        <v>32809</v>
      </c>
      <c r="F4273" s="16" t="s">
        <v>13688</v>
      </c>
      <c r="G4273" s="16" t="s">
        <v>32808</v>
      </c>
      <c r="H4273" s="16" t="s">
        <v>35981</v>
      </c>
      <c r="I4273" s="16" t="s">
        <v>32431</v>
      </c>
    </row>
    <row r="4274" spans="1:10">
      <c r="A4274" s="16" t="s">
        <v>23788</v>
      </c>
      <c r="B4274" s="52" t="s">
        <v>24232</v>
      </c>
      <c r="C4274" s="16" t="str">
        <f t="shared" si="66"/>
        <v>015 - 876</v>
      </c>
      <c r="D4274" s="52"/>
      <c r="E4274" s="52" t="s">
        <v>32665</v>
      </c>
      <c r="F4274" s="16"/>
      <c r="G4274" s="16" t="s">
        <v>32664</v>
      </c>
      <c r="H4274" s="16" t="s">
        <v>32666</v>
      </c>
      <c r="I4274" s="16" t="s">
        <v>23789</v>
      </c>
      <c r="J4274" s="16" t="s">
        <v>34487</v>
      </c>
    </row>
    <row r="4275" spans="1:10">
      <c r="A4275" s="16" t="s">
        <v>5116</v>
      </c>
      <c r="B4275" s="52" t="s">
        <v>26884</v>
      </c>
      <c r="C4275" s="16" t="str">
        <f t="shared" si="66"/>
        <v>003 - 071</v>
      </c>
      <c r="D4275" s="52" t="s">
        <v>36059</v>
      </c>
      <c r="E4275" s="52" t="s">
        <v>3328</v>
      </c>
      <c r="F4275" s="16" t="s">
        <v>5117</v>
      </c>
      <c r="G4275" s="16" t="s">
        <v>10731</v>
      </c>
      <c r="H4275" s="16" t="s">
        <v>10732</v>
      </c>
      <c r="I4275" s="16" t="s">
        <v>5118</v>
      </c>
    </row>
    <row r="4276" spans="1:10">
      <c r="A4276" s="16" t="s">
        <v>4636</v>
      </c>
      <c r="B4276" s="52" t="s">
        <v>12584</v>
      </c>
      <c r="C4276" s="16" t="str">
        <f t="shared" si="66"/>
        <v>002 - 061</v>
      </c>
      <c r="D4276" s="52" t="s">
        <v>36059</v>
      </c>
      <c r="E4276" s="52" t="s">
        <v>36066</v>
      </c>
      <c r="F4276" s="16" t="s">
        <v>4637</v>
      </c>
      <c r="G4276" s="16" t="s">
        <v>20457</v>
      </c>
      <c r="H4276" s="16" t="s">
        <v>10732</v>
      </c>
      <c r="I4276" s="16" t="s">
        <v>4638</v>
      </c>
    </row>
    <row r="4277" spans="1:10">
      <c r="A4277" s="16" t="s">
        <v>8438</v>
      </c>
      <c r="B4277" s="52" t="s">
        <v>25974</v>
      </c>
      <c r="C4277" s="16" t="str">
        <f t="shared" si="66"/>
        <v>001 - 830</v>
      </c>
      <c r="D4277" s="52"/>
      <c r="E4277" s="52" t="s">
        <v>37671</v>
      </c>
      <c r="F4277" s="16"/>
      <c r="G4277" s="16" t="s">
        <v>37670</v>
      </c>
      <c r="H4277" s="16" t="s">
        <v>10732</v>
      </c>
      <c r="I4277" s="16" t="s">
        <v>18739</v>
      </c>
      <c r="J4277" s="16" t="s">
        <v>34487</v>
      </c>
    </row>
    <row r="4278" spans="1:10">
      <c r="A4278" s="16" t="s">
        <v>29839</v>
      </c>
      <c r="B4278" s="52" t="s">
        <v>15766</v>
      </c>
      <c r="C4278" s="16" t="str">
        <f t="shared" si="66"/>
        <v>017 - 077</v>
      </c>
      <c r="D4278" s="52" t="s">
        <v>34487</v>
      </c>
      <c r="E4278" s="52" t="s">
        <v>22538</v>
      </c>
      <c r="F4278" s="16" t="s">
        <v>34278</v>
      </c>
      <c r="G4278" s="16" t="s">
        <v>22537</v>
      </c>
      <c r="H4278" s="16" t="s">
        <v>32666</v>
      </c>
      <c r="I4278" s="16" t="s">
        <v>34279</v>
      </c>
      <c r="J4278" s="16"/>
    </row>
    <row r="4279" spans="1:10">
      <c r="A4279" s="16" t="s">
        <v>13888</v>
      </c>
      <c r="B4279" s="52" t="s">
        <v>11170</v>
      </c>
      <c r="C4279" s="16" t="str">
        <f t="shared" si="66"/>
        <v>006 - 080</v>
      </c>
      <c r="D4279" s="52" t="s">
        <v>36059</v>
      </c>
      <c r="E4279" s="52" t="s">
        <v>26671</v>
      </c>
      <c r="F4279" s="16" t="s">
        <v>21882</v>
      </c>
      <c r="G4279" s="16" t="s">
        <v>26670</v>
      </c>
      <c r="H4279" s="16" t="s">
        <v>10732</v>
      </c>
      <c r="I4279" s="16" t="s">
        <v>30835</v>
      </c>
    </row>
    <row r="4280" spans="1:10">
      <c r="A4280" s="16" t="s">
        <v>10792</v>
      </c>
      <c r="B4280" s="52" t="s">
        <v>8186</v>
      </c>
      <c r="C4280" s="16" t="str">
        <f t="shared" si="66"/>
        <v>029 - 026</v>
      </c>
      <c r="D4280" s="52" t="s">
        <v>34487</v>
      </c>
      <c r="E4280" s="52" t="s">
        <v>25917</v>
      </c>
      <c r="F4280" s="16" t="s">
        <v>33034</v>
      </c>
      <c r="G4280" s="16" t="s">
        <v>25916</v>
      </c>
      <c r="H4280" s="16" t="s">
        <v>32660</v>
      </c>
      <c r="I4280" s="16" t="s">
        <v>10793</v>
      </c>
      <c r="J4280" s="16"/>
    </row>
    <row r="4281" spans="1:10">
      <c r="A4281" s="16" t="s">
        <v>18488</v>
      </c>
      <c r="B4281" s="52" t="s">
        <v>22344</v>
      </c>
      <c r="C4281" s="16" t="str">
        <f t="shared" si="66"/>
        <v>016 - 110</v>
      </c>
      <c r="D4281" s="52" t="s">
        <v>34487</v>
      </c>
      <c r="E4281" s="52" t="s">
        <v>10742</v>
      </c>
      <c r="F4281" s="16" t="s">
        <v>10740</v>
      </c>
      <c r="G4281" s="16" t="s">
        <v>10741</v>
      </c>
      <c r="H4281" s="16" t="s">
        <v>32666</v>
      </c>
      <c r="I4281" s="16" t="s">
        <v>18489</v>
      </c>
    </row>
    <row r="4282" spans="1:10">
      <c r="A4282" s="16" t="s">
        <v>3915</v>
      </c>
      <c r="B4282" s="52" t="s">
        <v>2369</v>
      </c>
      <c r="C4282" s="16" t="str">
        <f t="shared" si="66"/>
        <v>006 - 081</v>
      </c>
      <c r="D4282" s="52" t="s">
        <v>36059</v>
      </c>
      <c r="E4282" s="52" t="s">
        <v>26671</v>
      </c>
      <c r="F4282" s="16" t="s">
        <v>3916</v>
      </c>
      <c r="G4282" s="16" t="s">
        <v>26670</v>
      </c>
      <c r="H4282" s="16" t="s">
        <v>10732</v>
      </c>
      <c r="I4282" s="16" t="s">
        <v>3917</v>
      </c>
    </row>
    <row r="4283" spans="1:10">
      <c r="A4283" s="16" t="s">
        <v>21530</v>
      </c>
      <c r="B4283" s="52" t="s">
        <v>11789</v>
      </c>
      <c r="C4283" s="16" t="str">
        <f t="shared" si="66"/>
        <v>058 - 041</v>
      </c>
      <c r="D4283" s="52" t="s">
        <v>34487</v>
      </c>
      <c r="E4283" s="52" t="s">
        <v>10753</v>
      </c>
      <c r="F4283" s="16" t="s">
        <v>25196</v>
      </c>
      <c r="G4283" s="16" t="s">
        <v>10752</v>
      </c>
      <c r="H4283" s="16" t="s">
        <v>20396</v>
      </c>
      <c r="I4283" s="16" t="s">
        <v>21531</v>
      </c>
      <c r="J4283" s="16"/>
    </row>
    <row r="4284" spans="1:10">
      <c r="A4284" s="16" t="s">
        <v>22407</v>
      </c>
      <c r="B4284" s="52" t="s">
        <v>7837</v>
      </c>
      <c r="C4284" s="16" t="str">
        <f t="shared" si="66"/>
        <v>012 - 072</v>
      </c>
      <c r="D4284" s="52" t="s">
        <v>34487</v>
      </c>
      <c r="E4284" s="52" t="s">
        <v>18879</v>
      </c>
      <c r="F4284" s="16" t="s">
        <v>22408</v>
      </c>
      <c r="G4284" s="16" t="s">
        <v>26253</v>
      </c>
      <c r="H4284" s="16" t="s">
        <v>32666</v>
      </c>
      <c r="I4284" s="16" t="s">
        <v>22409</v>
      </c>
      <c r="J4284" s="16"/>
    </row>
    <row r="4285" spans="1:10">
      <c r="A4285" s="16" t="s">
        <v>20040</v>
      </c>
      <c r="B4285" s="52" t="s">
        <v>8478</v>
      </c>
      <c r="C4285" s="16" t="str">
        <f t="shared" si="66"/>
        <v>091 - 028</v>
      </c>
      <c r="D4285" s="52" t="s">
        <v>34487</v>
      </c>
      <c r="E4285" s="52" t="s">
        <v>31546</v>
      </c>
      <c r="F4285" s="16" t="s">
        <v>13612</v>
      </c>
      <c r="G4285" s="16" t="s">
        <v>31545</v>
      </c>
      <c r="H4285" s="16" t="s">
        <v>33521</v>
      </c>
      <c r="I4285" s="16" t="s">
        <v>3981</v>
      </c>
    </row>
    <row r="4286" spans="1:10">
      <c r="A4286" s="16" t="s">
        <v>14999</v>
      </c>
      <c r="B4286" s="52" t="s">
        <v>22977</v>
      </c>
      <c r="C4286" s="16" t="str">
        <f t="shared" si="66"/>
        <v>053 - 010</v>
      </c>
      <c r="D4286" s="52" t="s">
        <v>36059</v>
      </c>
      <c r="E4286" s="52" t="s">
        <v>36783</v>
      </c>
      <c r="F4286" s="16" t="s">
        <v>15000</v>
      </c>
      <c r="G4286" s="16" t="s">
        <v>36782</v>
      </c>
      <c r="H4286" s="16" t="s">
        <v>30328</v>
      </c>
      <c r="I4286" s="16" t="s">
        <v>15001</v>
      </c>
    </row>
    <row r="4287" spans="1:10">
      <c r="A4287" s="16" t="s">
        <v>3380</v>
      </c>
      <c r="B4287" s="52" t="s">
        <v>1604</v>
      </c>
      <c r="C4287" s="16" t="str">
        <f t="shared" si="66"/>
        <v>020 - 024</v>
      </c>
      <c r="D4287" s="52" t="s">
        <v>36059</v>
      </c>
      <c r="E4287" s="52" t="s">
        <v>26789</v>
      </c>
      <c r="F4287" s="16" t="s">
        <v>24276</v>
      </c>
      <c r="G4287" s="16" t="s">
        <v>26788</v>
      </c>
      <c r="H4287" s="16" t="s">
        <v>32666</v>
      </c>
      <c r="I4287" s="16" t="s">
        <v>35761</v>
      </c>
    </row>
    <row r="4288" spans="1:10">
      <c r="A4288" s="16" t="s">
        <v>22030</v>
      </c>
      <c r="B4288" s="52" t="s">
        <v>7838</v>
      </c>
      <c r="C4288" s="16" t="str">
        <f t="shared" si="66"/>
        <v>012 - 851</v>
      </c>
      <c r="D4288" s="52"/>
      <c r="E4288" s="52" t="s">
        <v>18879</v>
      </c>
      <c r="F4288" s="16"/>
      <c r="G4288" s="16" t="s">
        <v>26253</v>
      </c>
      <c r="H4288" s="16" t="s">
        <v>32666</v>
      </c>
      <c r="I4288" s="16" t="s">
        <v>22031</v>
      </c>
      <c r="J4288" s="16" t="s">
        <v>34487</v>
      </c>
    </row>
    <row r="4289" spans="1:10">
      <c r="A4289" s="16" t="s">
        <v>37117</v>
      </c>
      <c r="B4289" s="52" t="s">
        <v>7839</v>
      </c>
      <c r="C4289" s="16" t="str">
        <f t="shared" si="66"/>
        <v>012 - 073</v>
      </c>
      <c r="D4289" s="52" t="s">
        <v>36059</v>
      </c>
      <c r="E4289" s="52" t="s">
        <v>18879</v>
      </c>
      <c r="F4289" s="16" t="s">
        <v>37118</v>
      </c>
      <c r="G4289" s="16" t="s">
        <v>26253</v>
      </c>
      <c r="H4289" s="16" t="s">
        <v>32666</v>
      </c>
      <c r="I4289" s="16" t="s">
        <v>37119</v>
      </c>
    </row>
    <row r="4290" spans="1:10">
      <c r="A4290" s="16" t="s">
        <v>20923</v>
      </c>
      <c r="B4290" s="52" t="s">
        <v>22345</v>
      </c>
      <c r="C4290" s="16" t="str">
        <f t="shared" si="66"/>
        <v>016 - 111</v>
      </c>
      <c r="D4290" s="52" t="s">
        <v>34487</v>
      </c>
      <c r="E4290" s="52" t="s">
        <v>10742</v>
      </c>
      <c r="F4290" s="16" t="s">
        <v>20924</v>
      </c>
      <c r="G4290" s="16" t="s">
        <v>10741</v>
      </c>
      <c r="H4290" s="16" t="s">
        <v>32666</v>
      </c>
      <c r="I4290" s="16" t="s">
        <v>20925</v>
      </c>
    </row>
    <row r="4291" spans="1:10">
      <c r="A4291" s="16" t="s">
        <v>14275</v>
      </c>
      <c r="B4291" s="52" t="s">
        <v>33929</v>
      </c>
      <c r="C4291" s="16" t="str">
        <f t="shared" si="66"/>
        <v>035 - 801</v>
      </c>
      <c r="D4291" s="52"/>
      <c r="E4291" s="52" t="s">
        <v>30432</v>
      </c>
      <c r="F4291" s="16"/>
      <c r="G4291" s="16" t="s">
        <v>30431</v>
      </c>
      <c r="H4291" s="16" t="s">
        <v>35981</v>
      </c>
      <c r="I4291" s="16" t="s">
        <v>14276</v>
      </c>
      <c r="J4291" s="16" t="s">
        <v>34487</v>
      </c>
    </row>
    <row r="4292" spans="1:10">
      <c r="A4292" s="16" t="s">
        <v>15131</v>
      </c>
      <c r="B4292" s="52" t="s">
        <v>2350</v>
      </c>
      <c r="C4292" s="16" t="str">
        <f t="shared" ref="C4292:C4355" si="67">MID(A4292,1,3) &amp;" - " &amp;MID(A4292,4,3)</f>
        <v>008 - 817</v>
      </c>
      <c r="D4292" s="52"/>
      <c r="E4292" s="52" t="s">
        <v>16664</v>
      </c>
      <c r="F4292" s="16"/>
      <c r="G4292" s="16" t="s">
        <v>16663</v>
      </c>
      <c r="H4292" s="16" t="s">
        <v>34573</v>
      </c>
      <c r="I4292" s="16" t="s">
        <v>15132</v>
      </c>
      <c r="J4292" s="16" t="s">
        <v>34487</v>
      </c>
    </row>
    <row r="4293" spans="1:10">
      <c r="A4293" s="16" t="s">
        <v>37774</v>
      </c>
      <c r="B4293" s="52" t="s">
        <v>28174</v>
      </c>
      <c r="C4293" s="16" t="str">
        <f t="shared" si="67"/>
        <v>019 - 858</v>
      </c>
      <c r="D4293" s="52"/>
      <c r="E4293" s="52" t="s">
        <v>23092</v>
      </c>
      <c r="F4293" s="16"/>
      <c r="G4293" s="16" t="s">
        <v>23091</v>
      </c>
      <c r="H4293" s="16" t="s">
        <v>32666</v>
      </c>
      <c r="I4293" s="16" t="s">
        <v>37775</v>
      </c>
      <c r="J4293" s="16" t="s">
        <v>34487</v>
      </c>
    </row>
    <row r="4294" spans="1:10">
      <c r="A4294" s="16" t="s">
        <v>10301</v>
      </c>
      <c r="B4294" s="52" t="s">
        <v>12995</v>
      </c>
      <c r="C4294" s="16" t="str">
        <f t="shared" si="67"/>
        <v>028 - 041</v>
      </c>
      <c r="D4294" s="52" t="s">
        <v>36059</v>
      </c>
      <c r="E4294" s="52" t="s">
        <v>32659</v>
      </c>
      <c r="F4294" s="16" t="s">
        <v>36818</v>
      </c>
      <c r="G4294" s="16" t="s">
        <v>32658</v>
      </c>
      <c r="H4294" s="16" t="s">
        <v>32660</v>
      </c>
      <c r="I4294" s="16" t="s">
        <v>10302</v>
      </c>
      <c r="J4294" s="16"/>
    </row>
    <row r="4295" spans="1:10">
      <c r="A4295" s="16" t="s">
        <v>36086</v>
      </c>
      <c r="B4295" s="52" t="s">
        <v>908</v>
      </c>
      <c r="C4295" s="16" t="str">
        <f t="shared" si="67"/>
        <v>023 - 037</v>
      </c>
      <c r="D4295" s="52" t="s">
        <v>36059</v>
      </c>
      <c r="E4295" s="52" t="s">
        <v>380</v>
      </c>
      <c r="F4295" s="16" t="s">
        <v>32175</v>
      </c>
      <c r="G4295" s="16" t="s">
        <v>379</v>
      </c>
      <c r="H4295" s="16" t="s">
        <v>32660</v>
      </c>
      <c r="I4295" s="16" t="s">
        <v>36087</v>
      </c>
      <c r="J4295" s="16"/>
    </row>
    <row r="4296" spans="1:10">
      <c r="A4296" s="16" t="s">
        <v>224</v>
      </c>
      <c r="B4296" s="52" t="s">
        <v>33841</v>
      </c>
      <c r="C4296" s="16" t="str">
        <f t="shared" si="67"/>
        <v>033 - 022</v>
      </c>
      <c r="D4296" s="52" t="s">
        <v>36059</v>
      </c>
      <c r="E4296" s="52" t="s">
        <v>37663</v>
      </c>
      <c r="F4296" s="16" t="s">
        <v>37661</v>
      </c>
      <c r="G4296" s="16" t="s">
        <v>37662</v>
      </c>
      <c r="H4296" s="16" t="s">
        <v>35981</v>
      </c>
      <c r="I4296" s="16" t="s">
        <v>225</v>
      </c>
      <c r="J4296" s="16"/>
    </row>
    <row r="4297" spans="1:10">
      <c r="A4297" s="16" t="s">
        <v>23768</v>
      </c>
      <c r="B4297" s="52" t="s">
        <v>1605</v>
      </c>
      <c r="C4297" s="16" t="str">
        <f t="shared" si="67"/>
        <v>020 - 025</v>
      </c>
      <c r="D4297" s="52" t="s">
        <v>36059</v>
      </c>
      <c r="E4297" s="52" t="s">
        <v>26789</v>
      </c>
      <c r="F4297" s="16" t="s">
        <v>29924</v>
      </c>
      <c r="G4297" s="16" t="s">
        <v>26788</v>
      </c>
      <c r="H4297" s="16" t="s">
        <v>32666</v>
      </c>
      <c r="I4297" s="16" t="s">
        <v>23769</v>
      </c>
      <c r="J4297" s="16"/>
    </row>
    <row r="4298" spans="1:10">
      <c r="A4298" s="16" t="s">
        <v>13722</v>
      </c>
      <c r="B4298" s="52" t="s">
        <v>32193</v>
      </c>
      <c r="C4298" s="16" t="str">
        <f t="shared" si="67"/>
        <v>085 - 007</v>
      </c>
      <c r="D4298" s="52" t="s">
        <v>36059</v>
      </c>
      <c r="E4298" s="52" t="s">
        <v>5706</v>
      </c>
      <c r="F4298" s="16" t="s">
        <v>13723</v>
      </c>
      <c r="G4298" s="16" t="s">
        <v>5718</v>
      </c>
      <c r="H4298" s="16" t="s">
        <v>29917</v>
      </c>
      <c r="I4298" s="16" t="s">
        <v>11647</v>
      </c>
    </row>
    <row r="4299" spans="1:10">
      <c r="A4299" s="16" t="s">
        <v>23592</v>
      </c>
      <c r="B4299" s="52" t="s">
        <v>20743</v>
      </c>
      <c r="C4299" s="16" t="str">
        <f t="shared" si="67"/>
        <v>040 - 017</v>
      </c>
      <c r="D4299" s="52" t="s">
        <v>34487</v>
      </c>
      <c r="E4299" s="52" t="s">
        <v>32809</v>
      </c>
      <c r="F4299" s="16" t="s">
        <v>14995</v>
      </c>
      <c r="G4299" s="16" t="s">
        <v>32808</v>
      </c>
      <c r="H4299" s="16" t="s">
        <v>35981</v>
      </c>
      <c r="I4299" s="16" t="s">
        <v>34290</v>
      </c>
      <c r="J4299" s="16" t="s">
        <v>7990</v>
      </c>
    </row>
    <row r="4300" spans="1:10">
      <c r="A4300" s="16" t="s">
        <v>34288</v>
      </c>
      <c r="B4300" s="52" t="s">
        <v>29301</v>
      </c>
      <c r="C4300" s="16" t="str">
        <f t="shared" si="67"/>
        <v>099 - 004</v>
      </c>
      <c r="D4300" s="52" t="s">
        <v>34487</v>
      </c>
      <c r="E4300" s="52" t="s">
        <v>25925</v>
      </c>
      <c r="F4300" s="16" t="s">
        <v>34289</v>
      </c>
      <c r="G4300" s="16" t="s">
        <v>25924</v>
      </c>
      <c r="H4300" s="16" t="s">
        <v>35981</v>
      </c>
      <c r="I4300" s="16" t="s">
        <v>34290</v>
      </c>
      <c r="J4300" s="16"/>
    </row>
    <row r="4301" spans="1:10">
      <c r="A4301" s="16" t="s">
        <v>18738</v>
      </c>
      <c r="B4301" s="52" t="s">
        <v>31966</v>
      </c>
      <c r="C4301" s="16" t="str">
        <f t="shared" si="67"/>
        <v>030 - 043</v>
      </c>
      <c r="D4301" s="52" t="s">
        <v>34487</v>
      </c>
      <c r="E4301" s="52" t="s">
        <v>35970</v>
      </c>
      <c r="F4301" s="16" t="s">
        <v>15038</v>
      </c>
      <c r="G4301" s="16" t="s">
        <v>35969</v>
      </c>
      <c r="H4301" s="16" t="s">
        <v>30334</v>
      </c>
      <c r="I4301" s="16" t="s">
        <v>15039</v>
      </c>
    </row>
    <row r="4302" spans="1:10">
      <c r="A4302" s="16" t="s">
        <v>12793</v>
      </c>
      <c r="B4302" s="52" t="s">
        <v>7840</v>
      </c>
      <c r="C4302" s="16" t="str">
        <f t="shared" si="67"/>
        <v>012 - 074</v>
      </c>
      <c r="D4302" s="52" t="s">
        <v>34487</v>
      </c>
      <c r="E4302" s="52" t="s">
        <v>18879</v>
      </c>
      <c r="F4302" s="16" t="s">
        <v>12724</v>
      </c>
      <c r="G4302" s="16" t="s">
        <v>26253</v>
      </c>
      <c r="H4302" s="16" t="s">
        <v>32666</v>
      </c>
      <c r="I4302" s="16" t="s">
        <v>12725</v>
      </c>
    </row>
    <row r="4303" spans="1:10">
      <c r="A4303" s="16" t="s">
        <v>36430</v>
      </c>
      <c r="B4303" s="52" t="s">
        <v>11790</v>
      </c>
      <c r="C4303" s="16" t="str">
        <f t="shared" si="67"/>
        <v>058 - 042</v>
      </c>
      <c r="D4303" s="52" t="s">
        <v>36059</v>
      </c>
      <c r="E4303" s="52" t="s">
        <v>10753</v>
      </c>
      <c r="F4303" s="16" t="s">
        <v>25196</v>
      </c>
      <c r="G4303" s="16" t="s">
        <v>10752</v>
      </c>
      <c r="H4303" s="16" t="s">
        <v>20396</v>
      </c>
      <c r="I4303" s="16" t="s">
        <v>36431</v>
      </c>
    </row>
    <row r="4304" spans="1:10">
      <c r="A4304" s="16" t="s">
        <v>25399</v>
      </c>
      <c r="B4304" s="52" t="s">
        <v>23642</v>
      </c>
      <c r="C4304" s="16" t="str">
        <f t="shared" si="67"/>
        <v>042 - 020</v>
      </c>
      <c r="D4304" s="52" t="s">
        <v>34487</v>
      </c>
      <c r="E4304" s="52" t="s">
        <v>1290</v>
      </c>
      <c r="F4304" s="16" t="s">
        <v>25400</v>
      </c>
      <c r="G4304" s="16" t="s">
        <v>33346</v>
      </c>
      <c r="H4304" s="16" t="s">
        <v>20397</v>
      </c>
      <c r="I4304" s="16" t="s">
        <v>25401</v>
      </c>
    </row>
    <row r="4305" spans="1:10">
      <c r="A4305" s="16" t="s">
        <v>5606</v>
      </c>
      <c r="B4305" s="52" t="s">
        <v>28175</v>
      </c>
      <c r="C4305" s="16" t="str">
        <f t="shared" si="67"/>
        <v>019 - 047</v>
      </c>
      <c r="D4305" s="52" t="s">
        <v>36059</v>
      </c>
      <c r="E4305" s="52" t="s">
        <v>23092</v>
      </c>
      <c r="F4305" s="16" t="s">
        <v>23090</v>
      </c>
      <c r="G4305" s="16" t="s">
        <v>23091</v>
      </c>
      <c r="H4305" s="16" t="s">
        <v>32666</v>
      </c>
      <c r="I4305" s="16" t="s">
        <v>5607</v>
      </c>
      <c r="J4305" s="16"/>
    </row>
    <row r="4306" spans="1:10">
      <c r="A4306" s="16" t="s">
        <v>19697</v>
      </c>
      <c r="B4306" s="52" t="s">
        <v>36552</v>
      </c>
      <c r="C4306" s="16" t="str">
        <f t="shared" si="67"/>
        <v>004 - 096</v>
      </c>
      <c r="D4306" s="52" t="s">
        <v>36059</v>
      </c>
      <c r="E4306" s="52" t="s">
        <v>10758</v>
      </c>
      <c r="F4306" s="16" t="s">
        <v>36339</v>
      </c>
      <c r="G4306" s="16" t="s">
        <v>10757</v>
      </c>
      <c r="H4306" s="16" t="s">
        <v>10732</v>
      </c>
      <c r="I4306" s="16" t="s">
        <v>19698</v>
      </c>
    </row>
    <row r="4307" spans="1:10">
      <c r="A4307" s="16" t="s">
        <v>26291</v>
      </c>
      <c r="B4307" s="52" t="s">
        <v>8479</v>
      </c>
      <c r="C4307" s="16" t="str">
        <f t="shared" si="67"/>
        <v>091 - 029</v>
      </c>
      <c r="D4307" s="52" t="s">
        <v>34487</v>
      </c>
      <c r="E4307" s="52" t="s">
        <v>31546</v>
      </c>
      <c r="F4307" s="16" t="s">
        <v>23304</v>
      </c>
      <c r="G4307" s="16" t="s">
        <v>31545</v>
      </c>
      <c r="H4307" s="16" t="s">
        <v>33521</v>
      </c>
      <c r="I4307" s="16" t="s">
        <v>26292</v>
      </c>
    </row>
    <row r="4308" spans="1:10">
      <c r="A4308" s="16" t="s">
        <v>27983</v>
      </c>
      <c r="B4308" s="52" t="s">
        <v>35099</v>
      </c>
      <c r="C4308" s="16" t="str">
        <f t="shared" si="67"/>
        <v>010 - 025</v>
      </c>
      <c r="D4308" s="52" t="s">
        <v>36059</v>
      </c>
      <c r="E4308" s="52" t="s">
        <v>30437</v>
      </c>
      <c r="F4308" s="16" t="s">
        <v>27984</v>
      </c>
      <c r="G4308" s="16" t="s">
        <v>30436</v>
      </c>
      <c r="H4308" s="16" t="s">
        <v>34573</v>
      </c>
      <c r="I4308" s="16" t="s">
        <v>27985</v>
      </c>
      <c r="J4308" s="16"/>
    </row>
    <row r="4309" spans="1:10">
      <c r="A4309" s="16" t="s">
        <v>16578</v>
      </c>
      <c r="B4309" s="52" t="s">
        <v>35310</v>
      </c>
      <c r="C4309" s="16" t="str">
        <f t="shared" si="67"/>
        <v>092 - 023</v>
      </c>
      <c r="D4309" s="52" t="s">
        <v>34487</v>
      </c>
      <c r="E4309" s="52" t="s">
        <v>3326</v>
      </c>
      <c r="F4309" s="16" t="s">
        <v>29863</v>
      </c>
      <c r="G4309" s="16" t="s">
        <v>30322</v>
      </c>
      <c r="H4309" s="16" t="s">
        <v>33521</v>
      </c>
      <c r="I4309" s="16" t="s">
        <v>16579</v>
      </c>
      <c r="J4309" s="16"/>
    </row>
    <row r="4310" spans="1:10">
      <c r="A4310" s="16" t="s">
        <v>1385</v>
      </c>
      <c r="B4310" s="52" t="s">
        <v>33940</v>
      </c>
      <c r="C4310" s="16" t="str">
        <f t="shared" si="67"/>
        <v>076 - 036</v>
      </c>
      <c r="D4310" s="52" t="s">
        <v>34487</v>
      </c>
      <c r="E4310" s="52" t="s">
        <v>13510</v>
      </c>
      <c r="F4310" s="16" t="s">
        <v>1386</v>
      </c>
      <c r="G4310" s="16" t="s">
        <v>13509</v>
      </c>
      <c r="H4310" s="16" t="s">
        <v>13511</v>
      </c>
      <c r="I4310" s="16" t="s">
        <v>1387</v>
      </c>
    </row>
    <row r="4311" spans="1:10">
      <c r="A4311" s="16" t="s">
        <v>26412</v>
      </c>
      <c r="B4311" s="52" t="s">
        <v>9405</v>
      </c>
      <c r="C4311" s="16" t="str">
        <f t="shared" si="67"/>
        <v>058 - 043</v>
      </c>
      <c r="D4311" s="52" t="s">
        <v>36059</v>
      </c>
      <c r="E4311" s="52" t="s">
        <v>10753</v>
      </c>
      <c r="F4311" s="16" t="s">
        <v>26413</v>
      </c>
      <c r="G4311" s="16" t="s">
        <v>10752</v>
      </c>
      <c r="H4311" s="16" t="s">
        <v>20396</v>
      </c>
      <c r="I4311" s="16" t="s">
        <v>26414</v>
      </c>
    </row>
    <row r="4312" spans="1:10">
      <c r="A4312" s="16" t="s">
        <v>2998</v>
      </c>
      <c r="B4312" s="52" t="s">
        <v>2603</v>
      </c>
      <c r="C4312" s="16" t="str">
        <f t="shared" si="67"/>
        <v>018 - 070</v>
      </c>
      <c r="D4312" s="52" t="s">
        <v>36059</v>
      </c>
      <c r="E4312" s="52" t="s">
        <v>35975</v>
      </c>
      <c r="F4312" s="16" t="s">
        <v>14320</v>
      </c>
      <c r="G4312" s="16" t="s">
        <v>35974</v>
      </c>
      <c r="H4312" s="16" t="s">
        <v>32666</v>
      </c>
      <c r="I4312" s="16" t="s">
        <v>7974</v>
      </c>
    </row>
    <row r="4313" spans="1:10">
      <c r="A4313" s="16" t="s">
        <v>10526</v>
      </c>
      <c r="B4313" s="52" t="s">
        <v>28702</v>
      </c>
      <c r="C4313" s="16" t="str">
        <f t="shared" si="67"/>
        <v>I99 - 076</v>
      </c>
      <c r="D4313" s="52"/>
      <c r="E4313" s="52" t="s">
        <v>10726</v>
      </c>
      <c r="G4313" s="16" t="s">
        <v>10725</v>
      </c>
      <c r="H4313" s="16" t="s">
        <v>10727</v>
      </c>
      <c r="I4313" s="16" t="s">
        <v>10527</v>
      </c>
      <c r="J4313" s="16"/>
    </row>
    <row r="4314" spans="1:10">
      <c r="A4314" s="16" t="s">
        <v>37128</v>
      </c>
      <c r="B4314" s="52" t="s">
        <v>28703</v>
      </c>
      <c r="C4314" s="16" t="str">
        <f t="shared" si="67"/>
        <v>S99 - 136</v>
      </c>
      <c r="D4314" s="52"/>
      <c r="E4314" s="52" t="s">
        <v>15509</v>
      </c>
      <c r="G4314" s="16" t="s">
        <v>10725</v>
      </c>
      <c r="H4314" s="16" t="s">
        <v>10727</v>
      </c>
      <c r="I4314" s="16" t="s">
        <v>37129</v>
      </c>
      <c r="J4314" s="16" t="s">
        <v>7990</v>
      </c>
    </row>
    <row r="4315" spans="1:10">
      <c r="A4315" s="16" t="s">
        <v>33906</v>
      </c>
      <c r="B4315" s="52" t="s">
        <v>1754</v>
      </c>
      <c r="C4315" s="16" t="str">
        <f t="shared" si="67"/>
        <v>013 - 107</v>
      </c>
      <c r="D4315" s="52" t="s">
        <v>34487</v>
      </c>
      <c r="E4315" s="52" t="s">
        <v>26240</v>
      </c>
      <c r="F4315" s="16" t="s">
        <v>30667</v>
      </c>
      <c r="G4315" s="16" t="s">
        <v>26239</v>
      </c>
      <c r="H4315" s="16" t="s">
        <v>32666</v>
      </c>
      <c r="I4315" s="16" t="s">
        <v>33907</v>
      </c>
    </row>
    <row r="4316" spans="1:10">
      <c r="A4316" s="16" t="s">
        <v>34309</v>
      </c>
      <c r="B4316" s="52" t="s">
        <v>8455</v>
      </c>
      <c r="C4316" s="16" t="str">
        <f t="shared" si="67"/>
        <v>080 - 036</v>
      </c>
      <c r="D4316" s="52" t="s">
        <v>34487</v>
      </c>
      <c r="E4316" s="52" t="s">
        <v>1692</v>
      </c>
      <c r="F4316" s="16" t="s">
        <v>23685</v>
      </c>
      <c r="G4316" s="16" t="s">
        <v>1691</v>
      </c>
      <c r="H4316" s="16" t="s">
        <v>4772</v>
      </c>
      <c r="I4316" s="16" t="s">
        <v>34310</v>
      </c>
    </row>
    <row r="4317" spans="1:10">
      <c r="A4317" s="16" t="s">
        <v>1041</v>
      </c>
      <c r="B4317" s="52" t="s">
        <v>37642</v>
      </c>
      <c r="C4317" s="16" t="str">
        <f t="shared" si="67"/>
        <v>082 - 037</v>
      </c>
      <c r="D4317" s="52" t="s">
        <v>34487</v>
      </c>
      <c r="E4317" s="52" t="s">
        <v>1263</v>
      </c>
      <c r="F4317" s="16" t="s">
        <v>19312</v>
      </c>
      <c r="G4317" s="16" t="s">
        <v>1262</v>
      </c>
      <c r="H4317" s="16" t="s">
        <v>29917</v>
      </c>
      <c r="I4317" s="16" t="s">
        <v>1042</v>
      </c>
      <c r="J4317" s="16"/>
    </row>
    <row r="4318" spans="1:10">
      <c r="A4318" s="16" t="s">
        <v>16358</v>
      </c>
      <c r="B4318" s="52" t="s">
        <v>9406</v>
      </c>
      <c r="C4318" s="16" t="str">
        <f t="shared" si="67"/>
        <v>058 - 044</v>
      </c>
      <c r="D4318" s="52" t="s">
        <v>34487</v>
      </c>
      <c r="E4318" s="52" t="s">
        <v>10753</v>
      </c>
      <c r="F4318" s="16" t="s">
        <v>16359</v>
      </c>
      <c r="G4318" s="16" t="s">
        <v>10752</v>
      </c>
      <c r="H4318" s="16" t="s">
        <v>20396</v>
      </c>
      <c r="I4318" s="16" t="s">
        <v>16360</v>
      </c>
    </row>
    <row r="4319" spans="1:10">
      <c r="A4319" s="16" t="s">
        <v>3802</v>
      </c>
      <c r="B4319" s="52" t="s">
        <v>32002</v>
      </c>
      <c r="C4319" s="16" t="str">
        <f t="shared" si="67"/>
        <v>019 - 930</v>
      </c>
      <c r="D4319" s="52"/>
      <c r="E4319" s="52" t="s">
        <v>23092</v>
      </c>
      <c r="G4319" s="16" t="s">
        <v>23091</v>
      </c>
      <c r="H4319" s="16" t="s">
        <v>32666</v>
      </c>
      <c r="I4319" s="16" t="s">
        <v>3803</v>
      </c>
      <c r="J4319" s="16" t="s">
        <v>34487</v>
      </c>
    </row>
    <row r="4320" spans="1:10">
      <c r="A4320" s="16" t="s">
        <v>5343</v>
      </c>
      <c r="B4320" s="52" t="s">
        <v>2604</v>
      </c>
      <c r="C4320" s="16" t="str">
        <f t="shared" si="67"/>
        <v>018 - 071</v>
      </c>
      <c r="D4320" s="52" t="s">
        <v>36059</v>
      </c>
      <c r="E4320" s="52" t="s">
        <v>35975</v>
      </c>
      <c r="F4320" s="16" t="s">
        <v>34298</v>
      </c>
      <c r="G4320" s="16" t="s">
        <v>35974</v>
      </c>
      <c r="H4320" s="16" t="s">
        <v>32666</v>
      </c>
      <c r="I4320" s="16" t="s">
        <v>14250</v>
      </c>
    </row>
    <row r="4321" spans="1:10">
      <c r="A4321" s="16" t="s">
        <v>11704</v>
      </c>
      <c r="B4321" s="52" t="s">
        <v>7841</v>
      </c>
      <c r="C4321" s="16" t="str">
        <f t="shared" si="67"/>
        <v>012 - 075</v>
      </c>
      <c r="D4321" s="52" t="s">
        <v>36059</v>
      </c>
      <c r="E4321" s="52" t="s">
        <v>18879</v>
      </c>
      <c r="F4321" s="16" t="s">
        <v>34393</v>
      </c>
      <c r="G4321" s="16" t="s">
        <v>26253</v>
      </c>
      <c r="H4321" s="16" t="s">
        <v>32666</v>
      </c>
      <c r="I4321" s="16" t="s">
        <v>11705</v>
      </c>
      <c r="J4321" s="16"/>
    </row>
    <row r="4322" spans="1:10">
      <c r="A4322" s="16" t="s">
        <v>20365</v>
      </c>
      <c r="B4322" s="52" t="s">
        <v>8480</v>
      </c>
      <c r="C4322" s="16" t="str">
        <f t="shared" si="67"/>
        <v>091 - 030</v>
      </c>
      <c r="D4322" s="52" t="s">
        <v>34487</v>
      </c>
      <c r="E4322" s="52" t="s">
        <v>31546</v>
      </c>
      <c r="F4322" s="16" t="s">
        <v>23304</v>
      </c>
      <c r="G4322" s="16" t="s">
        <v>31545</v>
      </c>
      <c r="H4322" s="16" t="s">
        <v>33521</v>
      </c>
      <c r="I4322" s="16" t="s">
        <v>20366</v>
      </c>
    </row>
    <row r="4323" spans="1:10">
      <c r="A4323" s="16" t="s">
        <v>16518</v>
      </c>
      <c r="B4323" s="52" t="s">
        <v>21003</v>
      </c>
      <c r="C4323" s="16" t="str">
        <f t="shared" si="67"/>
        <v>001 - 113</v>
      </c>
      <c r="D4323" s="52" t="s">
        <v>34487</v>
      </c>
      <c r="E4323" s="52" t="s">
        <v>37671</v>
      </c>
      <c r="F4323" s="16" t="s">
        <v>4160</v>
      </c>
      <c r="G4323" s="16" t="s">
        <v>37670</v>
      </c>
      <c r="H4323" s="16" t="s">
        <v>10732</v>
      </c>
      <c r="I4323" s="16" t="s">
        <v>16519</v>
      </c>
    </row>
    <row r="4324" spans="1:10">
      <c r="A4324" s="16" t="s">
        <v>12110</v>
      </c>
      <c r="B4324" s="52" t="s">
        <v>26885</v>
      </c>
      <c r="C4324" s="16" t="str">
        <f t="shared" si="67"/>
        <v>003 - 072</v>
      </c>
      <c r="D4324" s="52" t="s">
        <v>34487</v>
      </c>
      <c r="E4324" s="52" t="s">
        <v>3328</v>
      </c>
      <c r="F4324" s="16" t="s">
        <v>11995</v>
      </c>
      <c r="G4324" s="16" t="s">
        <v>10731</v>
      </c>
      <c r="H4324" s="16" t="s">
        <v>10732</v>
      </c>
      <c r="I4324" s="16" t="s">
        <v>22642</v>
      </c>
      <c r="J4324" s="16" t="s">
        <v>7990</v>
      </c>
    </row>
    <row r="4325" spans="1:10">
      <c r="A4325" s="16" t="s">
        <v>22640</v>
      </c>
      <c r="B4325" s="52" t="s">
        <v>9350</v>
      </c>
      <c r="C4325" s="16" t="str">
        <f t="shared" si="67"/>
        <v>103 - 032</v>
      </c>
      <c r="D4325" s="52" t="s">
        <v>34487</v>
      </c>
      <c r="E4325" s="52" t="s">
        <v>14668</v>
      </c>
      <c r="F4325" s="16" t="s">
        <v>22641</v>
      </c>
      <c r="G4325" s="16" t="s">
        <v>14667</v>
      </c>
      <c r="H4325" s="16" t="s">
        <v>10732</v>
      </c>
      <c r="I4325" s="16" t="s">
        <v>22642</v>
      </c>
      <c r="J4325" s="16"/>
    </row>
    <row r="4326" spans="1:10">
      <c r="A4326" s="16" t="s">
        <v>6519</v>
      </c>
      <c r="B4326" s="52" t="s">
        <v>1755</v>
      </c>
      <c r="C4326" s="16" t="str">
        <f t="shared" si="67"/>
        <v>013 - 879</v>
      </c>
      <c r="D4326" s="52"/>
      <c r="E4326" s="52" t="s">
        <v>26240</v>
      </c>
      <c r="F4326" s="16"/>
      <c r="G4326" s="16" t="s">
        <v>26239</v>
      </c>
      <c r="H4326" s="16" t="s">
        <v>32666</v>
      </c>
      <c r="I4326" s="16" t="s">
        <v>6520</v>
      </c>
      <c r="J4326" s="16" t="s">
        <v>34487</v>
      </c>
    </row>
    <row r="4327" spans="1:10">
      <c r="A4327" s="16" t="s">
        <v>14094</v>
      </c>
      <c r="B4327" s="52" t="s">
        <v>18886</v>
      </c>
      <c r="C4327" s="16" t="str">
        <f t="shared" si="67"/>
        <v>I99 - 004</v>
      </c>
      <c r="D4327" s="52"/>
      <c r="E4327" s="52" t="s">
        <v>10726</v>
      </c>
      <c r="G4327" s="16" t="s">
        <v>10725</v>
      </c>
      <c r="H4327" s="16" t="s">
        <v>10727</v>
      </c>
      <c r="I4327" s="16" t="s">
        <v>14095</v>
      </c>
      <c r="J4327" s="16"/>
    </row>
    <row r="4328" spans="1:10">
      <c r="A4328" s="16" t="s">
        <v>4468</v>
      </c>
      <c r="B4328" s="52" t="s">
        <v>23771</v>
      </c>
      <c r="C4328" s="16" t="str">
        <f t="shared" si="67"/>
        <v>S99 - 111</v>
      </c>
      <c r="D4328" s="52"/>
      <c r="E4328" s="52" t="s">
        <v>15509</v>
      </c>
      <c r="G4328" s="16" t="s">
        <v>10725</v>
      </c>
      <c r="H4328" s="16" t="s">
        <v>10727</v>
      </c>
      <c r="I4328" s="16" t="s">
        <v>4469</v>
      </c>
      <c r="J4328" s="16"/>
    </row>
    <row r="4329" spans="1:10">
      <c r="A4329" s="16" t="s">
        <v>16517</v>
      </c>
      <c r="B4329" s="52" t="s">
        <v>23772</v>
      </c>
      <c r="C4329" s="16" t="str">
        <f t="shared" si="67"/>
        <v>S99 - 112</v>
      </c>
      <c r="D4329" s="52"/>
      <c r="E4329" s="52" t="s">
        <v>15509</v>
      </c>
      <c r="F4329" s="16"/>
      <c r="G4329" s="16" t="s">
        <v>10725</v>
      </c>
      <c r="H4329" s="16" t="s">
        <v>10727</v>
      </c>
      <c r="I4329" s="16" t="s">
        <v>14095</v>
      </c>
      <c r="J4329" s="16" t="s">
        <v>7990</v>
      </c>
    </row>
    <row r="4330" spans="1:10">
      <c r="A4330" s="16" t="s">
        <v>22302</v>
      </c>
      <c r="B4330" s="52" t="s">
        <v>26432</v>
      </c>
      <c r="C4330" s="16" t="str">
        <f t="shared" si="67"/>
        <v>013 - 108</v>
      </c>
      <c r="D4330" s="52" t="s">
        <v>34487</v>
      </c>
      <c r="E4330" s="52" t="s">
        <v>26240</v>
      </c>
      <c r="F4330" s="16" t="s">
        <v>30667</v>
      </c>
      <c r="G4330" s="16" t="s">
        <v>26239</v>
      </c>
      <c r="H4330" s="16" t="s">
        <v>32666</v>
      </c>
      <c r="I4330" s="16" t="s">
        <v>22303</v>
      </c>
    </row>
    <row r="4331" spans="1:10">
      <c r="A4331" s="16" t="s">
        <v>36104</v>
      </c>
      <c r="B4331" s="52" t="s">
        <v>7842</v>
      </c>
      <c r="C4331" s="16" t="str">
        <f t="shared" si="67"/>
        <v>012 - 076</v>
      </c>
      <c r="D4331" s="52" t="s">
        <v>34487</v>
      </c>
      <c r="E4331" s="52" t="s">
        <v>18879</v>
      </c>
      <c r="F4331" s="16" t="s">
        <v>32338</v>
      </c>
      <c r="G4331" s="16" t="s">
        <v>26253</v>
      </c>
      <c r="H4331" s="16" t="s">
        <v>32666</v>
      </c>
      <c r="I4331" s="16" t="s">
        <v>36105</v>
      </c>
    </row>
    <row r="4332" spans="1:10">
      <c r="A4332" s="16" t="s">
        <v>18206</v>
      </c>
      <c r="B4332" s="52" t="s">
        <v>29216</v>
      </c>
      <c r="C4332" s="16" t="str">
        <f t="shared" si="67"/>
        <v>079 - 057</v>
      </c>
      <c r="D4332" s="52" t="s">
        <v>34487</v>
      </c>
      <c r="E4332" s="52" t="s">
        <v>4771</v>
      </c>
      <c r="F4332" s="16" t="s">
        <v>9075</v>
      </c>
      <c r="G4332" s="16" t="s">
        <v>4770</v>
      </c>
      <c r="H4332" s="16" t="s">
        <v>4772</v>
      </c>
      <c r="I4332" s="16" t="s">
        <v>29130</v>
      </c>
      <c r="J4332" s="16" t="s">
        <v>7990</v>
      </c>
    </row>
    <row r="4333" spans="1:10">
      <c r="A4333" s="16" t="s">
        <v>29128</v>
      </c>
      <c r="B4333" s="52" t="s">
        <v>34211</v>
      </c>
      <c r="C4333" s="16" t="str">
        <f t="shared" si="67"/>
        <v>102 - 016</v>
      </c>
      <c r="D4333" s="52" t="s">
        <v>34487</v>
      </c>
      <c r="E4333" s="52" t="s">
        <v>27777</v>
      </c>
      <c r="F4333" s="16" t="s">
        <v>29129</v>
      </c>
      <c r="G4333" s="16" t="s">
        <v>27776</v>
      </c>
      <c r="H4333" s="16" t="s">
        <v>4772</v>
      </c>
      <c r="I4333" s="16" t="s">
        <v>29130</v>
      </c>
    </row>
    <row r="4334" spans="1:10">
      <c r="A4334" s="16" t="s">
        <v>1889</v>
      </c>
      <c r="B4334" s="52" t="s">
        <v>2613</v>
      </c>
      <c r="C4334" s="16" t="str">
        <f t="shared" si="67"/>
        <v>014 - 031</v>
      </c>
      <c r="D4334" s="52" t="s">
        <v>34487</v>
      </c>
      <c r="E4334" s="52" t="s">
        <v>31453</v>
      </c>
      <c r="F4334" s="16" t="s">
        <v>3370</v>
      </c>
      <c r="G4334" s="16" t="s">
        <v>31452</v>
      </c>
      <c r="H4334" s="16" t="s">
        <v>32666</v>
      </c>
      <c r="I4334" s="16" t="s">
        <v>1890</v>
      </c>
    </row>
    <row r="4335" spans="1:10">
      <c r="A4335" s="16" t="s">
        <v>7309</v>
      </c>
      <c r="B4335" s="52" t="s">
        <v>15767</v>
      </c>
      <c r="C4335" s="16" t="str">
        <f t="shared" si="67"/>
        <v>017 - 844</v>
      </c>
      <c r="D4335" s="52"/>
      <c r="E4335" s="52" t="s">
        <v>22538</v>
      </c>
      <c r="F4335" s="16"/>
      <c r="G4335" s="16" t="s">
        <v>22537</v>
      </c>
      <c r="H4335" s="16" t="s">
        <v>32666</v>
      </c>
      <c r="I4335" s="16" t="s">
        <v>7310</v>
      </c>
      <c r="J4335" s="16" t="s">
        <v>34487</v>
      </c>
    </row>
    <row r="4336" spans="1:10">
      <c r="A4336" s="16" t="s">
        <v>9842</v>
      </c>
      <c r="B4336" s="52" t="s">
        <v>22346</v>
      </c>
      <c r="C4336" s="16" t="str">
        <f t="shared" si="67"/>
        <v>016 - 112</v>
      </c>
      <c r="D4336" s="52" t="s">
        <v>34487</v>
      </c>
      <c r="E4336" s="52" t="s">
        <v>10742</v>
      </c>
      <c r="F4336" s="16" t="s">
        <v>36714</v>
      </c>
      <c r="G4336" s="16" t="s">
        <v>10741</v>
      </c>
      <c r="H4336" s="16" t="s">
        <v>32666</v>
      </c>
      <c r="I4336" s="16" t="s">
        <v>9843</v>
      </c>
    </row>
    <row r="4337" spans="1:10">
      <c r="A4337" s="16" t="s">
        <v>12171</v>
      </c>
      <c r="B4337" s="52" t="s">
        <v>32003</v>
      </c>
      <c r="C4337" s="16" t="str">
        <f t="shared" si="67"/>
        <v>019 - 048</v>
      </c>
      <c r="D4337" s="52" t="s">
        <v>36059</v>
      </c>
      <c r="E4337" s="52" t="s">
        <v>23092</v>
      </c>
      <c r="F4337" s="16" t="s">
        <v>29724</v>
      </c>
      <c r="G4337" s="16" t="s">
        <v>23091</v>
      </c>
      <c r="H4337" s="16" t="s">
        <v>32666</v>
      </c>
      <c r="I4337" s="16" t="s">
        <v>12172</v>
      </c>
      <c r="J4337" s="16"/>
    </row>
    <row r="4338" spans="1:10">
      <c r="A4338" s="16" t="s">
        <v>8146</v>
      </c>
      <c r="B4338" s="52" t="s">
        <v>2605</v>
      </c>
      <c r="C4338" s="16" t="str">
        <f t="shared" si="67"/>
        <v>018 - 834</v>
      </c>
      <c r="D4338" s="52"/>
      <c r="E4338" s="52" t="s">
        <v>35975</v>
      </c>
      <c r="F4338" s="16"/>
      <c r="G4338" s="16" t="s">
        <v>35974</v>
      </c>
      <c r="H4338" s="16" t="s">
        <v>32666</v>
      </c>
      <c r="I4338" s="16" t="s">
        <v>8147</v>
      </c>
      <c r="J4338" s="16" t="s">
        <v>34487</v>
      </c>
    </row>
    <row r="4339" spans="1:10">
      <c r="A4339" s="16" t="s">
        <v>29238</v>
      </c>
      <c r="B4339" s="52" t="s">
        <v>35311</v>
      </c>
      <c r="C4339" s="16" t="str">
        <f t="shared" si="67"/>
        <v>092 - 024</v>
      </c>
      <c r="D4339" s="52" t="s">
        <v>34487</v>
      </c>
      <c r="E4339" s="52" t="s">
        <v>3326</v>
      </c>
      <c r="F4339" s="16" t="s">
        <v>11533</v>
      </c>
      <c r="G4339" s="16" t="s">
        <v>30322</v>
      </c>
      <c r="H4339" s="16" t="s">
        <v>33521</v>
      </c>
      <c r="I4339" s="16" t="s">
        <v>29239</v>
      </c>
    </row>
    <row r="4340" spans="1:10">
      <c r="A4340" s="16" t="s">
        <v>29694</v>
      </c>
      <c r="B4340" s="52" t="s">
        <v>24233</v>
      </c>
      <c r="C4340" s="16" t="str">
        <f t="shared" si="67"/>
        <v>015 - 106</v>
      </c>
      <c r="D4340" s="52" t="s">
        <v>36059</v>
      </c>
      <c r="E4340" s="52" t="s">
        <v>32665</v>
      </c>
      <c r="F4340" s="16" t="s">
        <v>9522</v>
      </c>
      <c r="G4340" s="16" t="s">
        <v>32664</v>
      </c>
      <c r="H4340" s="16" t="s">
        <v>32666</v>
      </c>
      <c r="I4340" s="16" t="s">
        <v>29695</v>
      </c>
    </row>
    <row r="4341" spans="1:10">
      <c r="A4341" s="16" t="s">
        <v>7902</v>
      </c>
      <c r="B4341" s="52" t="s">
        <v>6684</v>
      </c>
      <c r="C4341" s="16" t="str">
        <f t="shared" si="67"/>
        <v>069 - 040</v>
      </c>
      <c r="D4341" s="52" t="s">
        <v>34487</v>
      </c>
      <c r="E4341" s="52" t="s">
        <v>36727</v>
      </c>
      <c r="F4341" s="16" t="s">
        <v>24768</v>
      </c>
      <c r="G4341" s="16" t="s">
        <v>36726</v>
      </c>
      <c r="H4341" s="16" t="s">
        <v>15395</v>
      </c>
      <c r="I4341" s="16" t="s">
        <v>3360</v>
      </c>
      <c r="J4341" s="16"/>
    </row>
    <row r="4342" spans="1:10">
      <c r="A4342" s="16" t="s">
        <v>10880</v>
      </c>
      <c r="B4342" s="52" t="s">
        <v>30690</v>
      </c>
      <c r="C4342" s="16" t="str">
        <f t="shared" si="67"/>
        <v>092 - 025</v>
      </c>
      <c r="D4342" s="52" t="s">
        <v>34487</v>
      </c>
      <c r="E4342" s="52" t="s">
        <v>3326</v>
      </c>
      <c r="F4342" s="16" t="s">
        <v>29863</v>
      </c>
      <c r="G4342" s="16" t="s">
        <v>30322</v>
      </c>
      <c r="H4342" s="16" t="s">
        <v>33521</v>
      </c>
      <c r="I4342" s="16" t="s">
        <v>10881</v>
      </c>
    </row>
    <row r="4343" spans="1:10">
      <c r="A4343" s="16" t="s">
        <v>1388</v>
      </c>
      <c r="B4343" s="52" t="s">
        <v>8561</v>
      </c>
      <c r="C4343" s="16" t="str">
        <f t="shared" si="67"/>
        <v>064 - 036</v>
      </c>
      <c r="D4343" s="52" t="s">
        <v>34487</v>
      </c>
      <c r="E4343" s="52" t="s">
        <v>27583</v>
      </c>
      <c r="F4343" s="16" t="s">
        <v>19136</v>
      </c>
      <c r="G4343" s="16" t="s">
        <v>27582</v>
      </c>
      <c r="H4343" s="16" t="s">
        <v>30282</v>
      </c>
      <c r="I4343" s="16" t="s">
        <v>1389</v>
      </c>
    </row>
    <row r="4344" spans="1:10">
      <c r="A4344" s="16" t="s">
        <v>20667</v>
      </c>
      <c r="B4344" s="52" t="s">
        <v>23773</v>
      </c>
      <c r="C4344" s="16" t="str">
        <f t="shared" si="67"/>
        <v>I99 - 276</v>
      </c>
      <c r="D4344" s="52"/>
      <c r="E4344" s="52" t="s">
        <v>10726</v>
      </c>
      <c r="F4344" s="16"/>
      <c r="G4344" s="16" t="s">
        <v>10725</v>
      </c>
      <c r="H4344" s="16" t="s">
        <v>10727</v>
      </c>
      <c r="I4344" s="16" t="s">
        <v>20668</v>
      </c>
    </row>
    <row r="4345" spans="1:10">
      <c r="A4345" s="16" t="s">
        <v>1330</v>
      </c>
      <c r="B4345" s="52" t="s">
        <v>15768</v>
      </c>
      <c r="C4345" s="16" t="str">
        <f t="shared" si="67"/>
        <v>017 - 078</v>
      </c>
      <c r="D4345" s="52" t="s">
        <v>36059</v>
      </c>
      <c r="E4345" s="52" t="s">
        <v>22538</v>
      </c>
      <c r="F4345" s="16" t="s">
        <v>1331</v>
      </c>
      <c r="G4345" s="16" t="s">
        <v>22537</v>
      </c>
      <c r="H4345" s="16" t="s">
        <v>32666</v>
      </c>
      <c r="I4345" s="16" t="s">
        <v>1332</v>
      </c>
      <c r="J4345" s="16"/>
    </row>
    <row r="4346" spans="1:10">
      <c r="A4346" s="16" t="s">
        <v>37120</v>
      </c>
      <c r="B4346" s="52" t="s">
        <v>26886</v>
      </c>
      <c r="C4346" s="16" t="str">
        <f t="shared" si="67"/>
        <v>003 - 073</v>
      </c>
      <c r="D4346" s="52" t="s">
        <v>36059</v>
      </c>
      <c r="E4346" s="52" t="s">
        <v>3328</v>
      </c>
      <c r="F4346" s="16" t="s">
        <v>9797</v>
      </c>
      <c r="G4346" s="16" t="s">
        <v>10731</v>
      </c>
      <c r="H4346" s="16" t="s">
        <v>10732</v>
      </c>
      <c r="I4346" s="16" t="s">
        <v>9798</v>
      </c>
    </row>
    <row r="4347" spans="1:10">
      <c r="A4347" s="16" t="s">
        <v>15152</v>
      </c>
      <c r="B4347" s="52" t="s">
        <v>26887</v>
      </c>
      <c r="C4347" s="16" t="str">
        <f t="shared" si="67"/>
        <v>003 - 857</v>
      </c>
      <c r="D4347" s="52"/>
      <c r="E4347" s="52" t="s">
        <v>3328</v>
      </c>
      <c r="F4347" s="16"/>
      <c r="G4347" s="16" t="s">
        <v>10731</v>
      </c>
      <c r="H4347" s="16" t="s">
        <v>10732</v>
      </c>
      <c r="I4347" s="16" t="s">
        <v>15153</v>
      </c>
      <c r="J4347" s="16" t="s">
        <v>34487</v>
      </c>
    </row>
    <row r="4348" spans="1:10">
      <c r="A4348" s="16" t="s">
        <v>4041</v>
      </c>
      <c r="B4348" s="52" t="s">
        <v>26888</v>
      </c>
      <c r="C4348" s="16" t="str">
        <f t="shared" si="67"/>
        <v>003 - 074</v>
      </c>
      <c r="D4348" s="52" t="s">
        <v>34487</v>
      </c>
      <c r="E4348" s="52" t="s">
        <v>3328</v>
      </c>
      <c r="F4348" s="16" t="s">
        <v>4042</v>
      </c>
      <c r="G4348" s="16" t="s">
        <v>10731</v>
      </c>
      <c r="H4348" s="16" t="s">
        <v>10732</v>
      </c>
      <c r="I4348" s="16" t="s">
        <v>14817</v>
      </c>
      <c r="J4348" s="16" t="s">
        <v>7990</v>
      </c>
    </row>
    <row r="4349" spans="1:10">
      <c r="A4349" s="16" t="s">
        <v>14815</v>
      </c>
      <c r="B4349" s="52" t="s">
        <v>9351</v>
      </c>
      <c r="C4349" s="16" t="str">
        <f t="shared" si="67"/>
        <v>103 - 033</v>
      </c>
      <c r="D4349" s="52" t="s">
        <v>34487</v>
      </c>
      <c r="E4349" s="52" t="s">
        <v>14668</v>
      </c>
      <c r="F4349" s="16" t="s">
        <v>14816</v>
      </c>
      <c r="G4349" s="16" t="s">
        <v>14667</v>
      </c>
      <c r="H4349" s="16" t="s">
        <v>10732</v>
      </c>
      <c r="I4349" s="16" t="s">
        <v>14817</v>
      </c>
      <c r="J4349" s="16"/>
    </row>
    <row r="4350" spans="1:10">
      <c r="A4350" s="16" t="s">
        <v>16608</v>
      </c>
      <c r="B4350" s="52" t="s">
        <v>36835</v>
      </c>
      <c r="C4350" s="16" t="str">
        <f t="shared" si="67"/>
        <v>095 - 021</v>
      </c>
      <c r="D4350" s="52" t="s">
        <v>34487</v>
      </c>
      <c r="E4350" s="52" t="s">
        <v>5719</v>
      </c>
      <c r="F4350" s="16" t="s">
        <v>16609</v>
      </c>
      <c r="G4350" s="16" t="s">
        <v>29627</v>
      </c>
      <c r="H4350" s="16" t="s">
        <v>33521</v>
      </c>
      <c r="I4350" s="16" t="s">
        <v>16610</v>
      </c>
      <c r="J4350" s="16"/>
    </row>
    <row r="4351" spans="1:10">
      <c r="A4351" s="16" t="s">
        <v>3141</v>
      </c>
      <c r="B4351" s="52" t="s">
        <v>30691</v>
      </c>
      <c r="C4351" s="16" t="str">
        <f t="shared" si="67"/>
        <v>092 - 900</v>
      </c>
      <c r="D4351" s="52"/>
      <c r="E4351" s="52" t="s">
        <v>3326</v>
      </c>
      <c r="F4351" s="16"/>
      <c r="G4351" s="16" t="s">
        <v>30322</v>
      </c>
      <c r="H4351" s="16" t="s">
        <v>33521</v>
      </c>
      <c r="I4351" s="16" t="s">
        <v>3142</v>
      </c>
      <c r="J4351" s="16" t="s">
        <v>34487</v>
      </c>
    </row>
    <row r="4352" spans="1:10">
      <c r="A4352" s="16" t="s">
        <v>3143</v>
      </c>
      <c r="B4352" s="52" t="s">
        <v>12064</v>
      </c>
      <c r="C4352" s="16" t="str">
        <f t="shared" si="67"/>
        <v>095 - 900</v>
      </c>
      <c r="D4352" s="52"/>
      <c r="E4352" s="52" t="s">
        <v>5719</v>
      </c>
      <c r="F4352" s="16"/>
      <c r="G4352" s="16" t="s">
        <v>29627</v>
      </c>
      <c r="H4352" s="16" t="s">
        <v>33521</v>
      </c>
      <c r="I4352" s="16" t="s">
        <v>3142</v>
      </c>
      <c r="J4352" s="16" t="s">
        <v>34487</v>
      </c>
    </row>
    <row r="4353" spans="1:10">
      <c r="A4353" s="16" t="s">
        <v>3779</v>
      </c>
      <c r="B4353" s="52" t="s">
        <v>22347</v>
      </c>
      <c r="C4353" s="16" t="str">
        <f t="shared" si="67"/>
        <v>016 - 113</v>
      </c>
      <c r="D4353" s="52" t="s">
        <v>36059</v>
      </c>
      <c r="E4353" s="52" t="s">
        <v>10742</v>
      </c>
      <c r="F4353" s="16" t="s">
        <v>29833</v>
      </c>
      <c r="G4353" s="16" t="s">
        <v>10741</v>
      </c>
      <c r="H4353" s="16" t="s">
        <v>32666</v>
      </c>
      <c r="I4353" s="16" t="s">
        <v>3780</v>
      </c>
      <c r="J4353" s="16"/>
    </row>
    <row r="4354" spans="1:10">
      <c r="A4354" s="16" t="s">
        <v>29527</v>
      </c>
      <c r="B4354" s="52" t="s">
        <v>12585</v>
      </c>
      <c r="C4354" s="16" t="str">
        <f t="shared" si="67"/>
        <v>002 - 062</v>
      </c>
      <c r="D4354" s="52" t="s">
        <v>36059</v>
      </c>
      <c r="E4354" s="52" t="s">
        <v>36066</v>
      </c>
      <c r="F4354" s="16" t="s">
        <v>37471</v>
      </c>
      <c r="G4354" s="16" t="s">
        <v>20457</v>
      </c>
      <c r="H4354" s="16" t="s">
        <v>10732</v>
      </c>
      <c r="I4354" s="16" t="s">
        <v>32073</v>
      </c>
    </row>
    <row r="4355" spans="1:10">
      <c r="A4355" s="16" t="s">
        <v>5500</v>
      </c>
      <c r="B4355" s="52" t="s">
        <v>8187</v>
      </c>
      <c r="C4355" s="16" t="str">
        <f t="shared" si="67"/>
        <v>029 - 027</v>
      </c>
      <c r="D4355" s="52" t="s">
        <v>34487</v>
      </c>
      <c r="E4355" s="52" t="s">
        <v>25917</v>
      </c>
      <c r="F4355" s="16" t="s">
        <v>35234</v>
      </c>
      <c r="G4355" s="16" t="s">
        <v>25916</v>
      </c>
      <c r="H4355" s="16" t="s">
        <v>32660</v>
      </c>
      <c r="I4355" s="16" t="s">
        <v>5501</v>
      </c>
    </row>
    <row r="4356" spans="1:10">
      <c r="A4356" s="16" t="s">
        <v>1241</v>
      </c>
      <c r="B4356" s="52" t="s">
        <v>21004</v>
      </c>
      <c r="C4356" s="16" t="str">
        <f t="shared" ref="C4356:C4419" si="68">MID(A4356,1,3) &amp;" - " &amp;MID(A4356,4,3)</f>
        <v>001 - 114</v>
      </c>
      <c r="D4356" s="52" t="s">
        <v>34487</v>
      </c>
      <c r="E4356" s="52" t="s">
        <v>37671</v>
      </c>
      <c r="F4356" s="16" t="s">
        <v>6454</v>
      </c>
      <c r="G4356" s="16" t="s">
        <v>37670</v>
      </c>
      <c r="H4356" s="16" t="s">
        <v>10732</v>
      </c>
      <c r="I4356" s="16" t="s">
        <v>1242</v>
      </c>
      <c r="J4356" s="16"/>
    </row>
    <row r="4357" spans="1:10">
      <c r="A4357" s="16" t="s">
        <v>8093</v>
      </c>
      <c r="B4357" s="52" t="s">
        <v>21004</v>
      </c>
      <c r="C4357" s="16" t="str">
        <f t="shared" si="68"/>
        <v>001 - 908</v>
      </c>
      <c r="D4357" s="52"/>
      <c r="E4357" s="52" t="s">
        <v>37671</v>
      </c>
      <c r="F4357" s="16"/>
      <c r="G4357" s="16" t="s">
        <v>37670</v>
      </c>
      <c r="H4357" s="16" t="s">
        <v>10732</v>
      </c>
      <c r="I4357" s="16" t="s">
        <v>1242</v>
      </c>
      <c r="J4357" s="16" t="s">
        <v>34487</v>
      </c>
    </row>
    <row r="4358" spans="1:10">
      <c r="A4358" s="16" t="s">
        <v>2407</v>
      </c>
      <c r="B4358" s="52" t="s">
        <v>23774</v>
      </c>
      <c r="C4358" s="16" t="str">
        <f t="shared" si="68"/>
        <v>I99 - 464</v>
      </c>
      <c r="D4358" s="52"/>
      <c r="E4358" s="52" t="s">
        <v>10726</v>
      </c>
      <c r="F4358" s="16"/>
      <c r="G4358" s="16" t="s">
        <v>10725</v>
      </c>
      <c r="H4358" s="16" t="s">
        <v>10727</v>
      </c>
      <c r="I4358" s="16" t="s">
        <v>2408</v>
      </c>
    </row>
    <row r="4359" spans="1:10">
      <c r="A4359" s="16" t="s">
        <v>485</v>
      </c>
      <c r="B4359" s="52" t="s">
        <v>15769</v>
      </c>
      <c r="C4359" s="16" t="str">
        <f t="shared" si="68"/>
        <v>017 - 079</v>
      </c>
      <c r="D4359" s="52" t="s">
        <v>34487</v>
      </c>
      <c r="E4359" s="52" t="s">
        <v>22538</v>
      </c>
      <c r="F4359" s="16" t="s">
        <v>27340</v>
      </c>
      <c r="G4359" s="16" t="s">
        <v>22537</v>
      </c>
      <c r="H4359" s="16" t="s">
        <v>32666</v>
      </c>
      <c r="I4359" s="16" t="s">
        <v>486</v>
      </c>
    </row>
    <row r="4360" spans="1:10">
      <c r="A4360" s="16" t="s">
        <v>1160</v>
      </c>
      <c r="B4360" s="52" t="s">
        <v>8990</v>
      </c>
      <c r="C4360" s="16" t="str">
        <f t="shared" si="68"/>
        <v>054 - 021</v>
      </c>
      <c r="D4360" s="52" t="s">
        <v>34487</v>
      </c>
      <c r="E4360" s="52" t="s">
        <v>30442</v>
      </c>
      <c r="F4360" s="16" t="s">
        <v>1161</v>
      </c>
      <c r="G4360" s="16" t="s">
        <v>30441</v>
      </c>
      <c r="H4360" s="16" t="s">
        <v>1269</v>
      </c>
      <c r="I4360" s="16" t="s">
        <v>1162</v>
      </c>
    </row>
    <row r="4361" spans="1:10">
      <c r="A4361" s="16" t="s">
        <v>23239</v>
      </c>
      <c r="B4361" s="52" t="s">
        <v>6706</v>
      </c>
      <c r="C4361" s="16" t="str">
        <f t="shared" si="68"/>
        <v>061 - 040</v>
      </c>
      <c r="D4361" s="52" t="s">
        <v>34487</v>
      </c>
      <c r="E4361" s="52" t="s">
        <v>26249</v>
      </c>
      <c r="F4361" s="16" t="s">
        <v>3742</v>
      </c>
      <c r="G4361" s="16" t="s">
        <v>26248</v>
      </c>
      <c r="H4361" s="16" t="s">
        <v>30282</v>
      </c>
      <c r="I4361" s="16" t="s">
        <v>23240</v>
      </c>
      <c r="J4361" s="16"/>
    </row>
    <row r="4362" spans="1:10">
      <c r="A4362" s="16" t="s">
        <v>9827</v>
      </c>
      <c r="B4362" s="52" t="s">
        <v>23775</v>
      </c>
      <c r="C4362" s="16" t="str">
        <f t="shared" si="68"/>
        <v>I99 - 732</v>
      </c>
      <c r="D4362" s="52"/>
      <c r="E4362" s="52" t="s">
        <v>10726</v>
      </c>
      <c r="F4362" s="16"/>
      <c r="G4362" s="16" t="s">
        <v>10725</v>
      </c>
      <c r="H4362" s="16" t="s">
        <v>10727</v>
      </c>
      <c r="I4362" s="16" t="s">
        <v>9828</v>
      </c>
    </row>
    <row r="4363" spans="1:10">
      <c r="A4363" s="16" t="s">
        <v>19986</v>
      </c>
      <c r="B4363" s="52" t="s">
        <v>37643</v>
      </c>
      <c r="C4363" s="16" t="str">
        <f t="shared" si="68"/>
        <v>082 - 038</v>
      </c>
      <c r="D4363" s="52" t="s">
        <v>34487</v>
      </c>
      <c r="E4363" s="52" t="s">
        <v>1263</v>
      </c>
      <c r="F4363" s="16" t="s">
        <v>35738</v>
      </c>
      <c r="G4363" s="16" t="s">
        <v>1262</v>
      </c>
      <c r="H4363" s="16" t="s">
        <v>29917</v>
      </c>
      <c r="I4363" s="16" t="s">
        <v>19987</v>
      </c>
    </row>
    <row r="4364" spans="1:10">
      <c r="A4364" s="16" t="s">
        <v>22773</v>
      </c>
      <c r="B4364" s="52" t="s">
        <v>11457</v>
      </c>
      <c r="C4364" s="16" t="str">
        <f t="shared" si="68"/>
        <v>083 - 032</v>
      </c>
      <c r="D4364" s="52" t="s">
        <v>34487</v>
      </c>
      <c r="E4364" s="52" t="s">
        <v>21246</v>
      </c>
      <c r="F4364" s="16" t="s">
        <v>3270</v>
      </c>
      <c r="G4364" s="16" t="s">
        <v>21245</v>
      </c>
      <c r="H4364" s="16" t="s">
        <v>29917</v>
      </c>
      <c r="I4364" s="16" t="s">
        <v>22774</v>
      </c>
      <c r="J4364" s="16"/>
    </row>
    <row r="4365" spans="1:10">
      <c r="A4365" s="16" t="s">
        <v>18952</v>
      </c>
      <c r="B4365" s="52" t="s">
        <v>2370</v>
      </c>
      <c r="C4365" s="16" t="str">
        <f t="shared" si="68"/>
        <v>006 - 082</v>
      </c>
      <c r="D4365" s="52" t="s">
        <v>36059</v>
      </c>
      <c r="E4365" s="52" t="s">
        <v>26671</v>
      </c>
      <c r="F4365" s="16" t="s">
        <v>18953</v>
      </c>
      <c r="G4365" s="16" t="s">
        <v>26670</v>
      </c>
      <c r="H4365" s="16" t="s">
        <v>10732</v>
      </c>
      <c r="I4365" s="16" t="s">
        <v>1752</v>
      </c>
    </row>
    <row r="4366" spans="1:10">
      <c r="A4366" s="16" t="s">
        <v>19402</v>
      </c>
      <c r="B4366" s="52" t="s">
        <v>21070</v>
      </c>
      <c r="C4366" s="16" t="str">
        <f t="shared" si="68"/>
        <v>088 - 004</v>
      </c>
      <c r="D4366" s="52" t="s">
        <v>34487</v>
      </c>
      <c r="E4366" s="52" t="s">
        <v>30315</v>
      </c>
      <c r="F4366" s="16" t="s">
        <v>14570</v>
      </c>
      <c r="G4366" s="16" t="s">
        <v>30314</v>
      </c>
      <c r="H4366" s="16" t="s">
        <v>29917</v>
      </c>
      <c r="I4366" s="16" t="s">
        <v>14571</v>
      </c>
      <c r="J4366" s="16"/>
    </row>
    <row r="4367" spans="1:10">
      <c r="A4367" s="16" t="s">
        <v>23581</v>
      </c>
      <c r="B4367" s="52" t="s">
        <v>22638</v>
      </c>
      <c r="C4367" s="16" t="str">
        <f t="shared" si="68"/>
        <v>087 - 017</v>
      </c>
      <c r="D4367" s="52" t="s">
        <v>36059</v>
      </c>
      <c r="E4367" s="52" t="s">
        <v>10962</v>
      </c>
      <c r="F4367" s="16" t="s">
        <v>23582</v>
      </c>
      <c r="G4367" s="16" t="s">
        <v>10961</v>
      </c>
      <c r="H4367" s="16" t="s">
        <v>29917</v>
      </c>
      <c r="I4367" s="16" t="s">
        <v>23583</v>
      </c>
      <c r="J4367" s="16"/>
    </row>
    <row r="4368" spans="1:10">
      <c r="A4368" s="16" t="s">
        <v>17045</v>
      </c>
      <c r="B4368" s="52" t="s">
        <v>21664</v>
      </c>
      <c r="C4368" s="16" t="str">
        <f t="shared" si="68"/>
        <v>087 - 801</v>
      </c>
      <c r="D4368" s="52"/>
      <c r="E4368" s="52" t="s">
        <v>10962</v>
      </c>
      <c r="F4368" s="16"/>
      <c r="G4368" s="16" t="s">
        <v>10961</v>
      </c>
      <c r="H4368" s="16" t="s">
        <v>29917</v>
      </c>
      <c r="I4368" s="16"/>
      <c r="J4368" s="16" t="s">
        <v>34487</v>
      </c>
    </row>
    <row r="4369" spans="1:10">
      <c r="A4369" s="16" t="s">
        <v>20367</v>
      </c>
      <c r="B4369" s="52" t="s">
        <v>34971</v>
      </c>
      <c r="C4369" s="16" t="str">
        <f t="shared" si="68"/>
        <v>090 - 030</v>
      </c>
      <c r="D4369" s="52" t="s">
        <v>34487</v>
      </c>
      <c r="E4369" s="52" t="s">
        <v>33520</v>
      </c>
      <c r="F4369" s="16" t="s">
        <v>453</v>
      </c>
      <c r="G4369" s="16" t="s">
        <v>33519</v>
      </c>
      <c r="H4369" s="16" t="s">
        <v>33521</v>
      </c>
      <c r="I4369" s="16" t="s">
        <v>20368</v>
      </c>
    </row>
    <row r="4370" spans="1:10">
      <c r="A4370" s="16" t="s">
        <v>33145</v>
      </c>
      <c r="B4370" s="52" t="s">
        <v>21005</v>
      </c>
      <c r="C4370" s="16" t="str">
        <f t="shared" si="68"/>
        <v>001 - 115</v>
      </c>
      <c r="D4370" s="52" t="s">
        <v>34487</v>
      </c>
      <c r="E4370" s="52" t="s">
        <v>37671</v>
      </c>
      <c r="F4370" s="16" t="s">
        <v>33146</v>
      </c>
      <c r="G4370" s="16" t="s">
        <v>37670</v>
      </c>
      <c r="H4370" s="16" t="s">
        <v>10732</v>
      </c>
      <c r="I4370" s="16" t="s">
        <v>33147</v>
      </c>
    </row>
    <row r="4371" spans="1:10">
      <c r="A4371" s="16" t="s">
        <v>21343</v>
      </c>
      <c r="B4371" s="52" t="s">
        <v>32470</v>
      </c>
      <c r="C4371" s="16" t="str">
        <f t="shared" si="68"/>
        <v>026 - 032</v>
      </c>
      <c r="D4371" s="52" t="s">
        <v>36059</v>
      </c>
      <c r="E4371" s="52" t="s">
        <v>8857</v>
      </c>
      <c r="F4371" s="16" t="s">
        <v>23046</v>
      </c>
      <c r="G4371" s="16" t="s">
        <v>8856</v>
      </c>
      <c r="H4371" s="16" t="s">
        <v>32660</v>
      </c>
      <c r="I4371" s="16" t="s">
        <v>21344</v>
      </c>
      <c r="J4371" s="16"/>
    </row>
    <row r="4372" spans="1:10">
      <c r="A4372" s="16" t="s">
        <v>34442</v>
      </c>
      <c r="B4372" s="52" t="s">
        <v>30692</v>
      </c>
      <c r="C4372" s="16" t="str">
        <f t="shared" si="68"/>
        <v>092 - 026</v>
      </c>
      <c r="D4372" s="52" t="s">
        <v>34487</v>
      </c>
      <c r="E4372" s="52" t="s">
        <v>3326</v>
      </c>
      <c r="F4372" s="16" t="s">
        <v>36750</v>
      </c>
      <c r="G4372" s="16" t="s">
        <v>30322</v>
      </c>
      <c r="H4372" s="16" t="s">
        <v>33521</v>
      </c>
      <c r="I4372" s="16" t="s">
        <v>34945</v>
      </c>
      <c r="J4372" s="16"/>
    </row>
    <row r="4373" spans="1:10">
      <c r="A4373" s="16" t="s">
        <v>26045</v>
      </c>
      <c r="B4373" s="52" t="s">
        <v>9865</v>
      </c>
      <c r="C4373" s="16" t="str">
        <f t="shared" si="68"/>
        <v>081 - 010</v>
      </c>
      <c r="D4373" s="52" t="s">
        <v>36059</v>
      </c>
      <c r="E4373" s="52" t="s">
        <v>29916</v>
      </c>
      <c r="F4373" s="16" t="s">
        <v>14717</v>
      </c>
      <c r="G4373" s="16" t="s">
        <v>29915</v>
      </c>
      <c r="H4373" s="16" t="s">
        <v>29917</v>
      </c>
      <c r="I4373" s="16" t="s">
        <v>29103</v>
      </c>
    </row>
    <row r="4374" spans="1:10">
      <c r="A4374" s="16" t="s">
        <v>26609</v>
      </c>
      <c r="B4374" s="52" t="s">
        <v>23776</v>
      </c>
      <c r="C4374" s="16" t="str">
        <f t="shared" si="68"/>
        <v>I99 - 044</v>
      </c>
      <c r="D4374" s="52"/>
      <c r="E4374" s="52" t="s">
        <v>10726</v>
      </c>
      <c r="G4374" s="16" t="s">
        <v>10725</v>
      </c>
      <c r="H4374" s="16" t="s">
        <v>10727</v>
      </c>
      <c r="I4374" s="16" t="s">
        <v>26610</v>
      </c>
      <c r="J4374" s="16"/>
    </row>
    <row r="4375" spans="1:10">
      <c r="A4375" s="16" t="s">
        <v>21272</v>
      </c>
      <c r="B4375" s="52" t="s">
        <v>23777</v>
      </c>
      <c r="C4375" s="16" t="str">
        <f t="shared" si="68"/>
        <v>I99 - 338</v>
      </c>
      <c r="D4375" s="52"/>
      <c r="E4375" s="52" t="s">
        <v>10726</v>
      </c>
      <c r="F4375" s="16"/>
      <c r="G4375" s="16" t="s">
        <v>10725</v>
      </c>
      <c r="H4375" s="16" t="s">
        <v>10727</v>
      </c>
      <c r="I4375" s="16" t="s">
        <v>21273</v>
      </c>
    </row>
    <row r="4376" spans="1:10">
      <c r="A4376" s="16" t="s">
        <v>34268</v>
      </c>
      <c r="B4376" s="52" t="s">
        <v>36534</v>
      </c>
      <c r="C4376" s="16" t="str">
        <f t="shared" si="68"/>
        <v>096 - 027</v>
      </c>
      <c r="D4376" s="52" t="s">
        <v>36059</v>
      </c>
      <c r="E4376" s="52" t="s">
        <v>14652</v>
      </c>
      <c r="F4376" s="16" t="s">
        <v>34269</v>
      </c>
      <c r="G4376" s="16" t="s">
        <v>14651</v>
      </c>
      <c r="H4376" s="16" t="s">
        <v>10732</v>
      </c>
      <c r="I4376" s="16" t="s">
        <v>25076</v>
      </c>
    </row>
    <row r="4377" spans="1:10">
      <c r="A4377" s="16" t="s">
        <v>23264</v>
      </c>
      <c r="B4377" s="52" t="s">
        <v>12586</v>
      </c>
      <c r="C4377" s="16" t="str">
        <f t="shared" si="68"/>
        <v>002 - 063</v>
      </c>
      <c r="D4377" s="52" t="s">
        <v>36059</v>
      </c>
      <c r="E4377" s="52" t="s">
        <v>36066</v>
      </c>
      <c r="F4377" s="16" t="s">
        <v>37471</v>
      </c>
      <c r="G4377" s="16" t="s">
        <v>20457</v>
      </c>
      <c r="H4377" s="16" t="s">
        <v>10732</v>
      </c>
      <c r="I4377" s="16" t="s">
        <v>25076</v>
      </c>
      <c r="J4377" s="16" t="s">
        <v>7990</v>
      </c>
    </row>
    <row r="4378" spans="1:10">
      <c r="A4378" s="16" t="s">
        <v>1043</v>
      </c>
      <c r="B4378" s="52" t="s">
        <v>8456</v>
      </c>
      <c r="C4378" s="16" t="str">
        <f t="shared" si="68"/>
        <v>080 - 037</v>
      </c>
      <c r="D4378" s="52" t="s">
        <v>34487</v>
      </c>
      <c r="E4378" s="52" t="s">
        <v>1692</v>
      </c>
      <c r="F4378" s="16" t="s">
        <v>27376</v>
      </c>
      <c r="G4378" s="16" t="s">
        <v>1691</v>
      </c>
      <c r="H4378" s="16" t="s">
        <v>4772</v>
      </c>
      <c r="I4378" s="16" t="s">
        <v>1044</v>
      </c>
      <c r="J4378" s="16"/>
    </row>
    <row r="4379" spans="1:10">
      <c r="A4379" s="16" t="s">
        <v>22570</v>
      </c>
      <c r="B4379" s="52" t="s">
        <v>37684</v>
      </c>
      <c r="C4379" s="16" t="str">
        <f t="shared" si="68"/>
        <v>065 - 055</v>
      </c>
      <c r="D4379" s="52" t="s">
        <v>34487</v>
      </c>
      <c r="E4379" s="52" t="s">
        <v>29546</v>
      </c>
      <c r="F4379" s="16" t="s">
        <v>28135</v>
      </c>
      <c r="G4379" s="16" t="s">
        <v>29545</v>
      </c>
      <c r="H4379" s="16" t="s">
        <v>30282</v>
      </c>
      <c r="I4379" s="16" t="s">
        <v>22571</v>
      </c>
    </row>
    <row r="4380" spans="1:10">
      <c r="A4380" s="16" t="s">
        <v>14474</v>
      </c>
      <c r="B4380" s="52" t="s">
        <v>37685</v>
      </c>
      <c r="C4380" s="16" t="str">
        <f t="shared" si="68"/>
        <v>065 - 056</v>
      </c>
      <c r="D4380" s="52" t="s">
        <v>34487</v>
      </c>
      <c r="E4380" s="52" t="s">
        <v>29546</v>
      </c>
      <c r="F4380" s="16" t="s">
        <v>14475</v>
      </c>
      <c r="G4380" s="16" t="s">
        <v>29545</v>
      </c>
      <c r="H4380" s="16" t="s">
        <v>30282</v>
      </c>
      <c r="I4380" s="16" t="s">
        <v>14476</v>
      </c>
    </row>
    <row r="4381" spans="1:10">
      <c r="A4381" s="16" t="s">
        <v>4474</v>
      </c>
      <c r="B4381" s="52" t="s">
        <v>26889</v>
      </c>
      <c r="C4381" s="16" t="str">
        <f t="shared" si="68"/>
        <v>003 - 075</v>
      </c>
      <c r="D4381" s="52" t="s">
        <v>34487</v>
      </c>
      <c r="E4381" s="52" t="s">
        <v>3328</v>
      </c>
      <c r="F4381" s="16" t="s">
        <v>4324</v>
      </c>
      <c r="G4381" s="16" t="s">
        <v>10731</v>
      </c>
      <c r="H4381" s="16" t="s">
        <v>10732</v>
      </c>
      <c r="I4381" s="16" t="s">
        <v>30875</v>
      </c>
      <c r="J4381" s="16" t="s">
        <v>7990</v>
      </c>
    </row>
    <row r="4382" spans="1:10">
      <c r="A4382" s="16" t="s">
        <v>30873</v>
      </c>
      <c r="B4382" s="52" t="s">
        <v>9352</v>
      </c>
      <c r="C4382" s="16" t="str">
        <f t="shared" si="68"/>
        <v>103 - 034</v>
      </c>
      <c r="D4382" s="52" t="s">
        <v>34487</v>
      </c>
      <c r="E4382" s="52" t="s">
        <v>14668</v>
      </c>
      <c r="F4382" s="16" t="s">
        <v>30874</v>
      </c>
      <c r="G4382" s="16" t="s">
        <v>14667</v>
      </c>
      <c r="H4382" s="16" t="s">
        <v>10732</v>
      </c>
      <c r="I4382" s="16" t="s">
        <v>30875</v>
      </c>
    </row>
    <row r="4383" spans="1:10">
      <c r="A4383" s="16" t="s">
        <v>25318</v>
      </c>
      <c r="B4383" s="52" t="s">
        <v>14759</v>
      </c>
      <c r="C4383" s="16" t="str">
        <f t="shared" si="68"/>
        <v>007 - 030</v>
      </c>
      <c r="D4383" s="52" t="s">
        <v>34487</v>
      </c>
      <c r="E4383" s="52" t="s">
        <v>14662</v>
      </c>
      <c r="F4383" s="16" t="s">
        <v>13990</v>
      </c>
      <c r="G4383" s="16" t="s">
        <v>14661</v>
      </c>
      <c r="H4383" s="16" t="s">
        <v>14663</v>
      </c>
      <c r="I4383" s="16" t="s">
        <v>25319</v>
      </c>
    </row>
    <row r="4384" spans="1:10">
      <c r="A4384" s="16" t="s">
        <v>22693</v>
      </c>
      <c r="B4384" s="52" t="s">
        <v>28734</v>
      </c>
      <c r="C4384" s="16" t="str">
        <f t="shared" si="68"/>
        <v>S99 - 705</v>
      </c>
      <c r="D4384" s="52"/>
      <c r="E4384" s="52" t="s">
        <v>15509</v>
      </c>
      <c r="F4384" s="16"/>
      <c r="G4384" s="16" t="s">
        <v>10725</v>
      </c>
      <c r="H4384" s="16" t="s">
        <v>10727</v>
      </c>
      <c r="I4384" s="16" t="s">
        <v>22694</v>
      </c>
      <c r="J4384" s="16" t="s">
        <v>7990</v>
      </c>
    </row>
    <row r="4385" spans="1:10">
      <c r="A4385" s="16" t="s">
        <v>31979</v>
      </c>
      <c r="B4385" s="52" t="s">
        <v>32287</v>
      </c>
      <c r="C4385" s="16" t="str">
        <f t="shared" si="68"/>
        <v>070 - 026</v>
      </c>
      <c r="D4385" s="52" t="s">
        <v>34487</v>
      </c>
      <c r="E4385" s="52" t="s">
        <v>23672</v>
      </c>
      <c r="F4385" s="16" t="s">
        <v>27800</v>
      </c>
      <c r="G4385" s="16" t="s">
        <v>23671</v>
      </c>
      <c r="H4385" s="16" t="s">
        <v>10748</v>
      </c>
      <c r="I4385" s="16" t="s">
        <v>31980</v>
      </c>
      <c r="J4385" s="16"/>
    </row>
    <row r="4386" spans="1:10">
      <c r="A4386" s="16" t="s">
        <v>19193</v>
      </c>
      <c r="B4386" s="52" t="s">
        <v>29217</v>
      </c>
      <c r="C4386" s="16" t="str">
        <f t="shared" si="68"/>
        <v>079 - 058</v>
      </c>
      <c r="D4386" s="52" t="s">
        <v>34487</v>
      </c>
      <c r="E4386" s="52" t="s">
        <v>4771</v>
      </c>
      <c r="F4386" s="16" t="s">
        <v>19194</v>
      </c>
      <c r="G4386" s="16" t="s">
        <v>4770</v>
      </c>
      <c r="H4386" s="16" t="s">
        <v>4772</v>
      </c>
      <c r="I4386" s="16" t="s">
        <v>19195</v>
      </c>
      <c r="J4386" s="16"/>
    </row>
    <row r="4387" spans="1:10">
      <c r="A4387" s="16" t="s">
        <v>29386</v>
      </c>
      <c r="B4387" s="52" t="s">
        <v>33679</v>
      </c>
      <c r="C4387" s="16" t="str">
        <f t="shared" si="68"/>
        <v>702 - 715</v>
      </c>
      <c r="D4387" s="52"/>
      <c r="E4387" s="52"/>
      <c r="F4387" s="16"/>
      <c r="G4387" s="16" t="s">
        <v>17438</v>
      </c>
      <c r="H4387" s="16" t="s">
        <v>10727</v>
      </c>
      <c r="I4387" s="16" t="s">
        <v>37260</v>
      </c>
      <c r="J4387" s="16" t="s">
        <v>34487</v>
      </c>
    </row>
    <row r="4388" spans="1:10">
      <c r="A4388" s="16" t="s">
        <v>22516</v>
      </c>
      <c r="B4388" s="52" t="s">
        <v>33941</v>
      </c>
      <c r="C4388" s="16" t="str">
        <f t="shared" si="68"/>
        <v>076 - 099</v>
      </c>
      <c r="D4388" s="52" t="s">
        <v>34487</v>
      </c>
      <c r="E4388" s="52" t="s">
        <v>13510</v>
      </c>
      <c r="F4388" s="16" t="s">
        <v>13529</v>
      </c>
      <c r="G4388" s="16" t="s">
        <v>13509</v>
      </c>
      <c r="H4388" s="16" t="s">
        <v>13511</v>
      </c>
      <c r="I4388" s="16" t="s">
        <v>22517</v>
      </c>
    </row>
    <row r="4389" spans="1:10">
      <c r="A4389" s="16" t="s">
        <v>33887</v>
      </c>
      <c r="B4389" s="52" t="s">
        <v>20991</v>
      </c>
      <c r="C4389" s="16" t="str">
        <f t="shared" si="68"/>
        <v>062 - 036</v>
      </c>
      <c r="D4389" s="52" t="s">
        <v>34487</v>
      </c>
      <c r="E4389" s="52" t="s">
        <v>1277</v>
      </c>
      <c r="F4389" s="16" t="s">
        <v>37762</v>
      </c>
      <c r="G4389" s="16" t="s">
        <v>1276</v>
      </c>
      <c r="H4389" s="16" t="s">
        <v>30282</v>
      </c>
      <c r="I4389" s="16" t="s">
        <v>33888</v>
      </c>
    </row>
    <row r="4390" spans="1:10">
      <c r="A4390" s="16" t="s">
        <v>18647</v>
      </c>
      <c r="B4390" s="52" t="s">
        <v>35178</v>
      </c>
      <c r="C4390" s="16" t="str">
        <f t="shared" si="68"/>
        <v>041 - 805</v>
      </c>
      <c r="D4390" s="52"/>
      <c r="E4390" s="52" t="s">
        <v>31873</v>
      </c>
      <c r="F4390" s="16"/>
      <c r="G4390" s="16" t="s">
        <v>31872</v>
      </c>
      <c r="H4390" s="16" t="s">
        <v>20397</v>
      </c>
      <c r="I4390" s="16" t="s">
        <v>18648</v>
      </c>
      <c r="J4390" s="16" t="s">
        <v>34487</v>
      </c>
    </row>
    <row r="4391" spans="1:10">
      <c r="A4391" s="16" t="s">
        <v>36761</v>
      </c>
      <c r="B4391" s="52" t="s">
        <v>35610</v>
      </c>
      <c r="C4391" s="16" t="str">
        <f t="shared" si="68"/>
        <v>073 - 007</v>
      </c>
      <c r="D4391" s="52" t="s">
        <v>34487</v>
      </c>
      <c r="E4391" s="52" t="s">
        <v>37421</v>
      </c>
      <c r="F4391" s="16" t="s">
        <v>36762</v>
      </c>
      <c r="G4391" s="16" t="s">
        <v>37420</v>
      </c>
      <c r="H4391" s="16" t="s">
        <v>37422</v>
      </c>
      <c r="I4391" s="16" t="s">
        <v>25730</v>
      </c>
      <c r="J4391" s="16"/>
    </row>
    <row r="4392" spans="1:10">
      <c r="A4392" s="16" t="s">
        <v>18207</v>
      </c>
      <c r="B4392" s="52" t="s">
        <v>37686</v>
      </c>
      <c r="C4392" s="16" t="str">
        <f t="shared" si="68"/>
        <v>065 - 057</v>
      </c>
      <c r="D4392" s="52" t="s">
        <v>34487</v>
      </c>
      <c r="E4392" s="52" t="s">
        <v>29546</v>
      </c>
      <c r="F4392" s="16" t="s">
        <v>18208</v>
      </c>
      <c r="G4392" s="16" t="s">
        <v>29545</v>
      </c>
      <c r="H4392" s="16" t="s">
        <v>30282</v>
      </c>
      <c r="I4392" s="16" t="s">
        <v>18209</v>
      </c>
      <c r="J4392" s="16"/>
    </row>
    <row r="4393" spans="1:10">
      <c r="A4393" s="16" t="s">
        <v>30420</v>
      </c>
      <c r="B4393" s="52" t="s">
        <v>12797</v>
      </c>
      <c r="C4393" s="16" t="str">
        <f t="shared" si="68"/>
        <v>066 - 046</v>
      </c>
      <c r="D4393" s="52" t="s">
        <v>34487</v>
      </c>
      <c r="E4393" s="52" t="s">
        <v>3383</v>
      </c>
      <c r="F4393" s="16" t="s">
        <v>25220</v>
      </c>
      <c r="G4393" s="16" t="s">
        <v>3382</v>
      </c>
      <c r="H4393" s="16" t="s">
        <v>15395</v>
      </c>
      <c r="I4393" s="16" t="s">
        <v>25221</v>
      </c>
    </row>
    <row r="4394" spans="1:10">
      <c r="A4394" s="16" t="s">
        <v>1163</v>
      </c>
      <c r="B4394" s="52" t="s">
        <v>28163</v>
      </c>
      <c r="C4394" s="16" t="str">
        <f t="shared" si="68"/>
        <v>072 - 021</v>
      </c>
      <c r="D4394" s="52" t="s">
        <v>34487</v>
      </c>
      <c r="E4394" s="52" t="s">
        <v>23759</v>
      </c>
      <c r="F4394" s="16" t="s">
        <v>1164</v>
      </c>
      <c r="G4394" s="16" t="s">
        <v>23758</v>
      </c>
      <c r="H4394" s="16" t="s">
        <v>37422</v>
      </c>
      <c r="I4394" s="16" t="s">
        <v>14352</v>
      </c>
    </row>
    <row r="4395" spans="1:10">
      <c r="A4395" s="16" t="s">
        <v>26158</v>
      </c>
      <c r="B4395" s="52" t="s">
        <v>6707</v>
      </c>
      <c r="C4395" s="16" t="str">
        <f t="shared" si="68"/>
        <v>061 - 041</v>
      </c>
      <c r="D4395" s="52" t="s">
        <v>34487</v>
      </c>
      <c r="E4395" s="52" t="s">
        <v>26249</v>
      </c>
      <c r="F4395" s="16" t="s">
        <v>35090</v>
      </c>
      <c r="G4395" s="16" t="s">
        <v>26248</v>
      </c>
      <c r="H4395" s="16" t="s">
        <v>30282</v>
      </c>
      <c r="I4395" s="16" t="s">
        <v>23151</v>
      </c>
      <c r="J4395" s="16"/>
    </row>
    <row r="4396" spans="1:10">
      <c r="A4396" s="16" t="s">
        <v>18976</v>
      </c>
      <c r="B4396" s="52" t="s">
        <v>8457</v>
      </c>
      <c r="C4396" s="16" t="str">
        <f t="shared" si="68"/>
        <v>080 - 038</v>
      </c>
      <c r="D4396" s="52" t="s">
        <v>36059</v>
      </c>
      <c r="E4396" s="52" t="s">
        <v>1692</v>
      </c>
      <c r="F4396" s="16" t="s">
        <v>18977</v>
      </c>
      <c r="G4396" s="16" t="s">
        <v>1691</v>
      </c>
      <c r="H4396" s="16" t="s">
        <v>4772</v>
      </c>
      <c r="I4396" s="16" t="s">
        <v>18978</v>
      </c>
    </row>
    <row r="4397" spans="1:10">
      <c r="A4397" s="16" t="s">
        <v>27476</v>
      </c>
      <c r="B4397" s="52" t="s">
        <v>8458</v>
      </c>
      <c r="C4397" s="16" t="str">
        <f t="shared" si="68"/>
        <v>080 - 039</v>
      </c>
      <c r="D4397" s="52" t="s">
        <v>34487</v>
      </c>
      <c r="E4397" s="52" t="s">
        <v>1692</v>
      </c>
      <c r="F4397" s="16" t="s">
        <v>27477</v>
      </c>
      <c r="G4397" s="16" t="s">
        <v>1691</v>
      </c>
      <c r="H4397" s="16" t="s">
        <v>4772</v>
      </c>
      <c r="I4397" s="16" t="s">
        <v>27478</v>
      </c>
    </row>
    <row r="4398" spans="1:10">
      <c r="A4398" s="16" t="s">
        <v>36099</v>
      </c>
      <c r="B4398" s="52" t="s">
        <v>11458</v>
      </c>
      <c r="C4398" s="16" t="str">
        <f t="shared" si="68"/>
        <v>083 - 033</v>
      </c>
      <c r="D4398" s="52" t="s">
        <v>34487</v>
      </c>
      <c r="E4398" s="52" t="s">
        <v>21246</v>
      </c>
      <c r="F4398" s="16" t="s">
        <v>36100</v>
      </c>
      <c r="G4398" s="16" t="s">
        <v>21245</v>
      </c>
      <c r="H4398" s="16" t="s">
        <v>29917</v>
      </c>
      <c r="I4398" s="16" t="s">
        <v>36101</v>
      </c>
    </row>
    <row r="4399" spans="1:10">
      <c r="A4399" s="16" t="s">
        <v>35329</v>
      </c>
      <c r="B4399" s="52" t="s">
        <v>28735</v>
      </c>
      <c r="C4399" s="16" t="str">
        <f t="shared" si="68"/>
        <v>I99 - 628</v>
      </c>
      <c r="D4399" s="52"/>
      <c r="E4399" s="52" t="s">
        <v>10726</v>
      </c>
      <c r="F4399" s="16"/>
      <c r="G4399" s="16" t="s">
        <v>10725</v>
      </c>
      <c r="H4399" s="16" t="s">
        <v>10727</v>
      </c>
      <c r="I4399" s="16" t="s">
        <v>35330</v>
      </c>
    </row>
    <row r="4400" spans="1:10">
      <c r="A4400" s="16" t="s">
        <v>13113</v>
      </c>
      <c r="B4400" s="52" t="s">
        <v>27672</v>
      </c>
      <c r="C4400" s="16" t="str">
        <f t="shared" si="68"/>
        <v>055 - 014</v>
      </c>
      <c r="D4400" s="52" t="s">
        <v>36059</v>
      </c>
      <c r="E4400" s="52" t="s">
        <v>1268</v>
      </c>
      <c r="F4400" s="16" t="s">
        <v>13114</v>
      </c>
      <c r="G4400" s="16" t="s">
        <v>1267</v>
      </c>
      <c r="H4400" s="16" t="s">
        <v>1269</v>
      </c>
      <c r="I4400" s="16" t="s">
        <v>13919</v>
      </c>
    </row>
    <row r="4401" spans="1:16">
      <c r="A4401" s="16" t="s">
        <v>5204</v>
      </c>
      <c r="B4401" s="52" t="s">
        <v>2606</v>
      </c>
      <c r="C4401" s="16" t="str">
        <f t="shared" si="68"/>
        <v>018 - 835</v>
      </c>
      <c r="D4401" s="52"/>
      <c r="E4401" s="52" t="s">
        <v>35975</v>
      </c>
      <c r="F4401" s="16"/>
      <c r="G4401" s="16" t="s">
        <v>35974</v>
      </c>
      <c r="H4401" s="16" t="s">
        <v>32666</v>
      </c>
      <c r="I4401" s="16" t="s">
        <v>5205</v>
      </c>
      <c r="J4401" s="16" t="s">
        <v>34487</v>
      </c>
    </row>
    <row r="4402" spans="1:16">
      <c r="A4402" s="16" t="s">
        <v>6815</v>
      </c>
      <c r="B4402" s="52" t="s">
        <v>28164</v>
      </c>
      <c r="C4402" s="16" t="str">
        <f t="shared" si="68"/>
        <v>072 - 022</v>
      </c>
      <c r="D4402" s="52" t="s">
        <v>36059</v>
      </c>
      <c r="E4402" s="52" t="s">
        <v>23759</v>
      </c>
      <c r="F4402" s="16" t="s">
        <v>6816</v>
      </c>
      <c r="G4402" s="16" t="s">
        <v>23758</v>
      </c>
      <c r="H4402" s="16" t="s">
        <v>37422</v>
      </c>
      <c r="I4402" s="16" t="s">
        <v>6817</v>
      </c>
      <c r="J4402" s="16"/>
    </row>
    <row r="4403" spans="1:16">
      <c r="A4403" s="16" t="s">
        <v>4605</v>
      </c>
      <c r="B4403" s="52" t="s">
        <v>2919</v>
      </c>
      <c r="C4403" s="16" t="str">
        <f t="shared" si="68"/>
        <v>022 - 092</v>
      </c>
      <c r="D4403" s="52" t="s">
        <v>34487</v>
      </c>
      <c r="E4403" s="52" t="s">
        <v>4777</v>
      </c>
      <c r="F4403" s="16" t="s">
        <v>7720</v>
      </c>
      <c r="G4403" s="16" t="s">
        <v>4776</v>
      </c>
      <c r="H4403" s="16" t="s">
        <v>4778</v>
      </c>
      <c r="I4403" s="16" t="s">
        <v>4606</v>
      </c>
    </row>
    <row r="4404" spans="1:16">
      <c r="A4404" s="16" t="s">
        <v>24794</v>
      </c>
      <c r="B4404" s="52" t="s">
        <v>8481</v>
      </c>
      <c r="C4404" s="16" t="str">
        <f t="shared" si="68"/>
        <v>091 - 031</v>
      </c>
      <c r="D4404" s="52" t="s">
        <v>34487</v>
      </c>
      <c r="E4404" s="52" t="s">
        <v>31546</v>
      </c>
      <c r="F4404" s="16" t="s">
        <v>12181</v>
      </c>
      <c r="G4404" s="16" t="s">
        <v>31545</v>
      </c>
      <c r="H4404" s="16" t="s">
        <v>33521</v>
      </c>
      <c r="I4404" s="16" t="s">
        <v>21584</v>
      </c>
      <c r="J4404" s="16"/>
    </row>
    <row r="4405" spans="1:16">
      <c r="A4405" s="16" t="s">
        <v>3651</v>
      </c>
      <c r="B4405" s="52" t="s">
        <v>29082</v>
      </c>
      <c r="C4405" s="16" t="str">
        <f t="shared" si="68"/>
        <v>079 - 059</v>
      </c>
      <c r="D4405" s="52" t="s">
        <v>34487</v>
      </c>
      <c r="E4405" s="52" t="s">
        <v>4771</v>
      </c>
      <c r="F4405" s="16" t="s">
        <v>22819</v>
      </c>
      <c r="G4405" s="16" t="s">
        <v>4770</v>
      </c>
      <c r="H4405" s="16" t="s">
        <v>4772</v>
      </c>
      <c r="I4405" s="16" t="s">
        <v>3652</v>
      </c>
      <c r="J4405" s="16"/>
    </row>
    <row r="4406" spans="1:16">
      <c r="A4406" s="16" t="s">
        <v>19444</v>
      </c>
      <c r="B4406" s="52" t="s">
        <v>26433</v>
      </c>
      <c r="C4406" s="16" t="str">
        <f t="shared" si="68"/>
        <v>013 - 109</v>
      </c>
      <c r="D4406" s="52" t="s">
        <v>36059</v>
      </c>
      <c r="E4406" s="52" t="s">
        <v>26240</v>
      </c>
      <c r="F4406" s="16" t="s">
        <v>36042</v>
      </c>
      <c r="G4406" s="16" t="s">
        <v>26239</v>
      </c>
      <c r="H4406" s="16" t="s">
        <v>32666</v>
      </c>
      <c r="I4406" s="16" t="s">
        <v>14322</v>
      </c>
    </row>
    <row r="4407" spans="1:16">
      <c r="A4407" s="16" t="s">
        <v>7903</v>
      </c>
      <c r="B4407" s="52" t="s">
        <v>20656</v>
      </c>
      <c r="C4407" s="16" t="str">
        <f t="shared" si="68"/>
        <v>069 - 041</v>
      </c>
      <c r="D4407" s="52" t="s">
        <v>34487</v>
      </c>
      <c r="E4407" s="52" t="s">
        <v>36727</v>
      </c>
      <c r="F4407" s="16" t="s">
        <v>3361</v>
      </c>
      <c r="G4407" s="16" t="s">
        <v>36726</v>
      </c>
      <c r="H4407" s="16" t="s">
        <v>15395</v>
      </c>
      <c r="I4407" s="16" t="s">
        <v>3362</v>
      </c>
      <c r="J4407" s="16"/>
    </row>
    <row r="4408" spans="1:16">
      <c r="A4408" s="16" t="s">
        <v>30172</v>
      </c>
      <c r="B4408" s="52" t="s">
        <v>14304</v>
      </c>
      <c r="C4408" s="16" t="str">
        <f t="shared" si="68"/>
        <v>075 - 032</v>
      </c>
      <c r="D4408" s="52" t="s">
        <v>34487</v>
      </c>
      <c r="E4408" s="52" t="s">
        <v>25912</v>
      </c>
      <c r="F4408" s="16" t="s">
        <v>18504</v>
      </c>
      <c r="G4408" s="16" t="s">
        <v>31815</v>
      </c>
      <c r="H4408" s="16" t="s">
        <v>37422</v>
      </c>
      <c r="I4408" s="16" t="s">
        <v>30173</v>
      </c>
      <c r="J4408" s="16"/>
    </row>
    <row r="4409" spans="1:16">
      <c r="A4409" s="16" t="s">
        <v>10929</v>
      </c>
      <c r="B4409" s="52" t="s">
        <v>2543</v>
      </c>
      <c r="C4409" s="16" t="str">
        <f t="shared" si="68"/>
        <v>063 - 034</v>
      </c>
      <c r="D4409" s="52" t="s">
        <v>36059</v>
      </c>
      <c r="E4409" s="52" t="s">
        <v>30281</v>
      </c>
      <c r="F4409" s="16" t="s">
        <v>10930</v>
      </c>
      <c r="G4409" s="16" t="s">
        <v>30319</v>
      </c>
      <c r="H4409" s="16" t="s">
        <v>30282</v>
      </c>
      <c r="I4409" s="16" t="s">
        <v>10931</v>
      </c>
    </row>
    <row r="4410" spans="1:16">
      <c r="A4410" s="16" t="s">
        <v>4282</v>
      </c>
      <c r="B4410" s="52" t="s">
        <v>37644</v>
      </c>
      <c r="C4410" s="16" t="str">
        <f t="shared" si="68"/>
        <v>082 - 039</v>
      </c>
      <c r="D4410" s="52" t="s">
        <v>34487</v>
      </c>
      <c r="E4410" s="52" t="s">
        <v>1263</v>
      </c>
      <c r="F4410" s="16" t="s">
        <v>20249</v>
      </c>
      <c r="G4410" s="16" t="s">
        <v>1262</v>
      </c>
      <c r="H4410" s="16" t="s">
        <v>29917</v>
      </c>
      <c r="I4410" s="16" t="s">
        <v>4283</v>
      </c>
    </row>
    <row r="4411" spans="1:16">
      <c r="A4411" s="16" t="s">
        <v>23152</v>
      </c>
      <c r="B4411" s="52" t="s">
        <v>29479</v>
      </c>
      <c r="C4411" s="16" t="str">
        <f t="shared" si="68"/>
        <v>060 - 041</v>
      </c>
      <c r="D4411" s="52" t="s">
        <v>34487</v>
      </c>
      <c r="E4411" s="52" t="s">
        <v>10737</v>
      </c>
      <c r="F4411" s="16" t="s">
        <v>4809</v>
      </c>
      <c r="G4411" s="16" t="s">
        <v>10736</v>
      </c>
      <c r="H4411" s="16" t="s">
        <v>20396</v>
      </c>
      <c r="I4411" s="16" t="s">
        <v>23153</v>
      </c>
      <c r="J4411" s="16"/>
    </row>
    <row r="4412" spans="1:16">
      <c r="A4412" s="16" t="s">
        <v>7904</v>
      </c>
      <c r="B4412" s="52" t="s">
        <v>16150</v>
      </c>
      <c r="C4412" s="16" t="str">
        <f t="shared" si="68"/>
        <v>069 - 042</v>
      </c>
      <c r="D4412" s="52" t="s">
        <v>36059</v>
      </c>
      <c r="E4412" s="52" t="s">
        <v>36727</v>
      </c>
      <c r="F4412" s="16" t="s">
        <v>24768</v>
      </c>
      <c r="G4412" s="16" t="s">
        <v>36726</v>
      </c>
      <c r="H4412" s="16" t="s">
        <v>15395</v>
      </c>
      <c r="I4412" s="16" t="s">
        <v>3363</v>
      </c>
    </row>
    <row r="4413" spans="1:16" ht="38.25">
      <c r="A4413" s="16" t="s">
        <v>34737</v>
      </c>
      <c r="B4413" s="52" t="s">
        <v>31761</v>
      </c>
      <c r="C4413" s="16" t="str">
        <f t="shared" si="68"/>
        <v>067 - 025</v>
      </c>
      <c r="D4413" s="52" t="s">
        <v>36059</v>
      </c>
      <c r="E4413" s="52" t="s">
        <v>34404</v>
      </c>
      <c r="F4413" s="16" t="s">
        <v>23135</v>
      </c>
      <c r="G4413" s="16" t="s">
        <v>34403</v>
      </c>
      <c r="H4413" s="16" t="s">
        <v>15395</v>
      </c>
      <c r="I4413" s="16" t="s">
        <v>23136</v>
      </c>
      <c r="N4413" t="s">
        <v>30549</v>
      </c>
      <c r="P4413" s="423" t="s">
        <v>30534</v>
      </c>
    </row>
    <row r="4414" spans="1:16">
      <c r="A4414" s="16" t="s">
        <v>32107</v>
      </c>
      <c r="B4414" s="52" t="s">
        <v>26168</v>
      </c>
      <c r="C4414" s="16" t="str">
        <f t="shared" si="68"/>
        <v>046 - 016</v>
      </c>
      <c r="D4414" s="52" t="s">
        <v>34487</v>
      </c>
      <c r="E4414" s="52" t="s">
        <v>8862</v>
      </c>
      <c r="F4414" s="16" t="s">
        <v>36639</v>
      </c>
      <c r="G4414" s="16" t="s">
        <v>8861</v>
      </c>
      <c r="H4414" s="16" t="s">
        <v>30328</v>
      </c>
      <c r="I4414" s="16" t="s">
        <v>32352</v>
      </c>
    </row>
    <row r="4415" spans="1:16">
      <c r="A4415" s="16" t="s">
        <v>22117</v>
      </c>
      <c r="B4415" s="52" t="s">
        <v>37687</v>
      </c>
      <c r="C4415" s="16" t="str">
        <f t="shared" si="68"/>
        <v>065 - 058</v>
      </c>
      <c r="D4415" s="52" t="s">
        <v>34487</v>
      </c>
      <c r="E4415" s="52" t="s">
        <v>29546</v>
      </c>
      <c r="F4415" s="16" t="s">
        <v>10972</v>
      </c>
      <c r="G4415" s="16" t="s">
        <v>29545</v>
      </c>
      <c r="H4415" s="16" t="s">
        <v>30282</v>
      </c>
      <c r="I4415" s="16" t="s">
        <v>22118</v>
      </c>
      <c r="J4415" s="16"/>
    </row>
    <row r="4416" spans="1:16">
      <c r="A4416" s="16" t="s">
        <v>11470</v>
      </c>
      <c r="B4416" s="52" t="s">
        <v>14305</v>
      </c>
      <c r="C4416" s="16" t="str">
        <f t="shared" si="68"/>
        <v>075 - 033</v>
      </c>
      <c r="D4416" s="52" t="s">
        <v>34487</v>
      </c>
      <c r="E4416" s="52" t="s">
        <v>25912</v>
      </c>
      <c r="F4416" s="16" t="s">
        <v>27443</v>
      </c>
      <c r="G4416" s="16" t="s">
        <v>31815</v>
      </c>
      <c r="H4416" s="16" t="s">
        <v>37422</v>
      </c>
      <c r="I4416" s="16" t="s">
        <v>11471</v>
      </c>
    </row>
    <row r="4417" spans="1:10">
      <c r="A4417" s="16" t="s">
        <v>31268</v>
      </c>
      <c r="B4417" s="52" t="s">
        <v>20453</v>
      </c>
      <c r="C4417" s="16" t="str">
        <f t="shared" si="68"/>
        <v>018 - 072</v>
      </c>
      <c r="D4417" s="52" t="s">
        <v>36059</v>
      </c>
      <c r="E4417" s="52" t="s">
        <v>35975</v>
      </c>
      <c r="F4417" s="16" t="s">
        <v>34298</v>
      </c>
      <c r="G4417" s="16" t="s">
        <v>35974</v>
      </c>
      <c r="H4417" s="16" t="s">
        <v>32666</v>
      </c>
      <c r="I4417" s="16" t="s">
        <v>31269</v>
      </c>
    </row>
    <row r="4418" spans="1:10">
      <c r="A4418" s="16" t="s">
        <v>29015</v>
      </c>
      <c r="B4418" s="52" t="s">
        <v>24234</v>
      </c>
      <c r="C4418" s="16" t="str">
        <f t="shared" si="68"/>
        <v>015 - 107</v>
      </c>
      <c r="D4418" s="52" t="s">
        <v>36059</v>
      </c>
      <c r="E4418" s="52" t="s">
        <v>32665</v>
      </c>
      <c r="F4418" s="16" t="s">
        <v>29016</v>
      </c>
      <c r="G4418" s="16" t="s">
        <v>32664</v>
      </c>
      <c r="H4418" s="16" t="s">
        <v>32666</v>
      </c>
      <c r="I4418" s="16" t="s">
        <v>29017</v>
      </c>
    </row>
    <row r="4419" spans="1:10">
      <c r="A4419" s="16" t="s">
        <v>21585</v>
      </c>
      <c r="B4419" s="52" t="s">
        <v>36186</v>
      </c>
      <c r="C4419" s="16" t="str">
        <f t="shared" si="68"/>
        <v>009 - 031</v>
      </c>
      <c r="D4419" s="52" t="s">
        <v>34487</v>
      </c>
      <c r="E4419" s="52" t="s">
        <v>26840</v>
      </c>
      <c r="F4419" s="16" t="s">
        <v>21586</v>
      </c>
      <c r="G4419" s="16" t="s">
        <v>26839</v>
      </c>
      <c r="H4419" s="16" t="s">
        <v>34573</v>
      </c>
      <c r="I4419" s="16" t="s">
        <v>21587</v>
      </c>
      <c r="J4419" s="16"/>
    </row>
    <row r="4420" spans="1:10">
      <c r="A4420" s="16" t="s">
        <v>5648</v>
      </c>
      <c r="B4420" s="52" t="s">
        <v>2920</v>
      </c>
      <c r="C4420" s="16" t="str">
        <f t="shared" ref="C4420:C4483" si="69">MID(A4420,1,3) &amp;" - " &amp;MID(A4420,4,3)</f>
        <v>022 - 093</v>
      </c>
      <c r="D4420" s="52" t="s">
        <v>34487</v>
      </c>
      <c r="E4420" s="52" t="s">
        <v>4777</v>
      </c>
      <c r="F4420" s="16" t="s">
        <v>5649</v>
      </c>
      <c r="G4420" s="16" t="s">
        <v>4776</v>
      </c>
      <c r="H4420" s="16" t="s">
        <v>4778</v>
      </c>
      <c r="I4420" s="16" t="s">
        <v>5650</v>
      </c>
    </row>
    <row r="4421" spans="1:10">
      <c r="A4421" s="16" t="s">
        <v>34930</v>
      </c>
      <c r="B4421" s="52" t="s">
        <v>6484</v>
      </c>
      <c r="C4421" s="16" t="str">
        <f t="shared" si="69"/>
        <v>009 - 032</v>
      </c>
      <c r="D4421" s="52" t="s">
        <v>34487</v>
      </c>
      <c r="E4421" s="52" t="s">
        <v>26840</v>
      </c>
      <c r="F4421" s="16" t="s">
        <v>34931</v>
      </c>
      <c r="G4421" s="16" t="s">
        <v>26839</v>
      </c>
      <c r="H4421" s="16" t="s">
        <v>34573</v>
      </c>
      <c r="I4421" s="16" t="s">
        <v>34932</v>
      </c>
      <c r="J4421" s="16"/>
    </row>
    <row r="4422" spans="1:10">
      <c r="A4422" s="16" t="s">
        <v>7381</v>
      </c>
      <c r="B4422" s="52" t="s">
        <v>21006</v>
      </c>
      <c r="C4422" s="16" t="str">
        <f t="shared" si="69"/>
        <v>001 - 116</v>
      </c>
      <c r="D4422" s="52" t="s">
        <v>34487</v>
      </c>
      <c r="E4422" s="52" t="s">
        <v>37671</v>
      </c>
      <c r="F4422" s="16" t="s">
        <v>10415</v>
      </c>
      <c r="G4422" s="16" t="s">
        <v>37670</v>
      </c>
      <c r="H4422" s="16" t="s">
        <v>10732</v>
      </c>
      <c r="I4422" s="16" t="s">
        <v>7382</v>
      </c>
    </row>
    <row r="4423" spans="1:10">
      <c r="A4423" s="16" t="s">
        <v>31328</v>
      </c>
      <c r="B4423" s="52" t="s">
        <v>29083</v>
      </c>
      <c r="C4423" s="16" t="str">
        <f t="shared" si="69"/>
        <v>079 - 060</v>
      </c>
      <c r="D4423" s="52" t="s">
        <v>34487</v>
      </c>
      <c r="E4423" s="52" t="s">
        <v>4771</v>
      </c>
      <c r="F4423" s="16" t="s">
        <v>16548</v>
      </c>
      <c r="G4423" s="16" t="s">
        <v>4770</v>
      </c>
      <c r="H4423" s="16" t="s">
        <v>4772</v>
      </c>
      <c r="I4423" s="16" t="s">
        <v>31329</v>
      </c>
    </row>
    <row r="4424" spans="1:10">
      <c r="A4424" s="16" t="s">
        <v>33889</v>
      </c>
      <c r="B4424" s="52" t="s">
        <v>12892</v>
      </c>
      <c r="C4424" s="16" t="str">
        <f t="shared" si="69"/>
        <v>021 - 036</v>
      </c>
      <c r="D4424" s="52" t="s">
        <v>34487</v>
      </c>
      <c r="E4424" s="52" t="s">
        <v>14657</v>
      </c>
      <c r="F4424" s="16" t="s">
        <v>33890</v>
      </c>
      <c r="G4424" s="16" t="s">
        <v>14656</v>
      </c>
      <c r="H4424" s="16" t="s">
        <v>4778</v>
      </c>
      <c r="I4424" s="16" t="s">
        <v>33891</v>
      </c>
    </row>
    <row r="4425" spans="1:10">
      <c r="A4425" s="16" t="s">
        <v>11508</v>
      </c>
      <c r="B4425" s="52" t="s">
        <v>32109</v>
      </c>
      <c r="C4425" s="16" t="str">
        <f t="shared" si="69"/>
        <v>026 - 033</v>
      </c>
      <c r="D4425" s="52" t="s">
        <v>36059</v>
      </c>
      <c r="E4425" s="52" t="s">
        <v>8857</v>
      </c>
      <c r="F4425" s="16" t="s">
        <v>12863</v>
      </c>
      <c r="G4425" s="16" t="s">
        <v>8856</v>
      </c>
      <c r="H4425" s="16" t="s">
        <v>32660</v>
      </c>
      <c r="I4425" s="16" t="s">
        <v>11509</v>
      </c>
    </row>
    <row r="4426" spans="1:10">
      <c r="A4426" s="16" t="s">
        <v>8533</v>
      </c>
      <c r="B4426" s="52" t="s">
        <v>2921</v>
      </c>
      <c r="C4426" s="16" t="str">
        <f t="shared" si="69"/>
        <v>022 - 957</v>
      </c>
      <c r="D4426" s="52"/>
      <c r="E4426" s="52" t="s">
        <v>4777</v>
      </c>
      <c r="G4426" s="16" t="s">
        <v>4776</v>
      </c>
      <c r="H4426" s="16" t="s">
        <v>4778</v>
      </c>
      <c r="I4426" s="16" t="s">
        <v>8534</v>
      </c>
      <c r="J4426" s="16" t="s">
        <v>34487</v>
      </c>
    </row>
    <row r="4427" spans="1:10">
      <c r="A4427" s="16" t="s">
        <v>26824</v>
      </c>
      <c r="B4427" s="52" t="s">
        <v>20454</v>
      </c>
      <c r="C4427" s="16" t="str">
        <f t="shared" si="69"/>
        <v>018 - 073</v>
      </c>
      <c r="D4427" s="52" t="s">
        <v>34487</v>
      </c>
      <c r="E4427" s="52" t="s">
        <v>35975</v>
      </c>
      <c r="F4427" s="16" t="s">
        <v>26825</v>
      </c>
      <c r="G4427" s="16" t="s">
        <v>35974</v>
      </c>
      <c r="H4427" s="16" t="s">
        <v>32666</v>
      </c>
      <c r="I4427" s="16" t="s">
        <v>9792</v>
      </c>
    </row>
    <row r="4428" spans="1:10">
      <c r="A4428" s="16" t="s">
        <v>8148</v>
      </c>
      <c r="B4428" s="52" t="s">
        <v>6714</v>
      </c>
      <c r="C4428" s="16" t="str">
        <f t="shared" si="69"/>
        <v>031 - 834</v>
      </c>
      <c r="D4428" s="52"/>
      <c r="E4428" s="52" t="s">
        <v>7531</v>
      </c>
      <c r="F4428" s="16"/>
      <c r="G4428" s="16" t="s">
        <v>7530</v>
      </c>
      <c r="H4428" s="16" t="s">
        <v>30334</v>
      </c>
      <c r="I4428" s="16" t="s">
        <v>8149</v>
      </c>
      <c r="J4428" s="16" t="s">
        <v>34487</v>
      </c>
    </row>
    <row r="4429" spans="1:10">
      <c r="A4429" s="16" t="s">
        <v>17098</v>
      </c>
      <c r="B4429" s="52" t="s">
        <v>37645</v>
      </c>
      <c r="C4429" s="16" t="str">
        <f t="shared" si="69"/>
        <v>082 - 040</v>
      </c>
      <c r="D4429" s="52" t="s">
        <v>34487</v>
      </c>
      <c r="E4429" s="52" t="s">
        <v>1263</v>
      </c>
      <c r="F4429" s="16" t="s">
        <v>20249</v>
      </c>
      <c r="G4429" s="16" t="s">
        <v>1262</v>
      </c>
      <c r="H4429" s="16" t="s">
        <v>29917</v>
      </c>
      <c r="I4429" s="16" t="s">
        <v>17099</v>
      </c>
    </row>
    <row r="4430" spans="1:10">
      <c r="A4430" s="16" t="s">
        <v>5447</v>
      </c>
      <c r="B4430" s="52" t="s">
        <v>15770</v>
      </c>
      <c r="C4430" s="16" t="str">
        <f t="shared" si="69"/>
        <v>017 - 845</v>
      </c>
      <c r="D4430" s="52"/>
      <c r="E4430" s="52" t="s">
        <v>22538</v>
      </c>
      <c r="F4430" s="16"/>
      <c r="G4430" s="16" t="s">
        <v>22537</v>
      </c>
      <c r="H4430" s="16" t="s">
        <v>32666</v>
      </c>
      <c r="I4430" s="16" t="s">
        <v>5448</v>
      </c>
      <c r="J4430" s="16" t="s">
        <v>34487</v>
      </c>
    </row>
    <row r="4431" spans="1:10">
      <c r="A4431" s="16" t="s">
        <v>18970</v>
      </c>
      <c r="B4431" s="52" t="s">
        <v>15771</v>
      </c>
      <c r="C4431" s="16" t="str">
        <f t="shared" si="69"/>
        <v>017 - 846</v>
      </c>
      <c r="D4431" s="52"/>
      <c r="E4431" s="52" t="s">
        <v>22538</v>
      </c>
      <c r="F4431" s="16"/>
      <c r="G4431" s="16" t="s">
        <v>22537</v>
      </c>
      <c r="H4431" s="16" t="s">
        <v>32666</v>
      </c>
      <c r="I4431" s="16" t="s">
        <v>18971</v>
      </c>
      <c r="J4431" s="16" t="s">
        <v>34487</v>
      </c>
    </row>
    <row r="4432" spans="1:10">
      <c r="A4432" s="16" t="s">
        <v>5206</v>
      </c>
      <c r="B4432" s="52" t="s">
        <v>6715</v>
      </c>
      <c r="C4432" s="16" t="str">
        <f t="shared" si="69"/>
        <v>031 - 835</v>
      </c>
      <c r="D4432" s="52"/>
      <c r="E4432" s="52" t="s">
        <v>7531</v>
      </c>
      <c r="F4432" s="16"/>
      <c r="G4432" s="16" t="s">
        <v>7530</v>
      </c>
      <c r="H4432" s="16" t="s">
        <v>30334</v>
      </c>
      <c r="I4432" s="16" t="s">
        <v>5207</v>
      </c>
      <c r="J4432" s="16" t="s">
        <v>34487</v>
      </c>
    </row>
    <row r="4433" spans="1:10">
      <c r="A4433" s="16" t="s">
        <v>35480</v>
      </c>
      <c r="B4433" s="52" t="s">
        <v>20455</v>
      </c>
      <c r="C4433" s="16" t="str">
        <f t="shared" si="69"/>
        <v>018 - 836</v>
      </c>
      <c r="D4433" s="52"/>
      <c r="E4433" s="52" t="s">
        <v>35975</v>
      </c>
      <c r="F4433" s="16"/>
      <c r="G4433" s="16" t="s">
        <v>35974</v>
      </c>
      <c r="H4433" s="16" t="s">
        <v>32666</v>
      </c>
      <c r="I4433" s="16" t="s">
        <v>35481</v>
      </c>
      <c r="J4433" s="16" t="s">
        <v>34487</v>
      </c>
    </row>
    <row r="4434" spans="1:10">
      <c r="A4434" s="16" t="s">
        <v>31660</v>
      </c>
      <c r="B4434" s="52" t="s">
        <v>1606</v>
      </c>
      <c r="C4434" s="16" t="str">
        <f t="shared" si="69"/>
        <v>020 - 026</v>
      </c>
      <c r="D4434" s="52" t="s">
        <v>36059</v>
      </c>
      <c r="E4434" s="52" t="s">
        <v>26789</v>
      </c>
      <c r="F4434" s="16" t="s">
        <v>31661</v>
      </c>
      <c r="G4434" s="16" t="s">
        <v>26788</v>
      </c>
      <c r="H4434" s="16" t="s">
        <v>32666</v>
      </c>
      <c r="I4434" s="16" t="s">
        <v>31662</v>
      </c>
      <c r="J4434" s="16"/>
    </row>
    <row r="4435" spans="1:10">
      <c r="A4435" s="16" t="s">
        <v>31242</v>
      </c>
      <c r="B4435" s="52" t="s">
        <v>7843</v>
      </c>
      <c r="C4435" s="16" t="str">
        <f t="shared" si="69"/>
        <v>012 - 077</v>
      </c>
      <c r="D4435" s="52" t="s">
        <v>36059</v>
      </c>
      <c r="E4435" s="52" t="s">
        <v>18879</v>
      </c>
      <c r="F4435" s="16" t="s">
        <v>32338</v>
      </c>
      <c r="G4435" s="16" t="s">
        <v>26253</v>
      </c>
      <c r="H4435" s="16" t="s">
        <v>32666</v>
      </c>
      <c r="I4435" s="16" t="s">
        <v>31243</v>
      </c>
      <c r="J4435" s="16"/>
    </row>
    <row r="4436" spans="1:10">
      <c r="A4436" s="16" t="s">
        <v>860</v>
      </c>
      <c r="B4436" s="52" t="s">
        <v>17652</v>
      </c>
      <c r="C4436" s="16" t="str">
        <f t="shared" si="69"/>
        <v>034 - 803</v>
      </c>
      <c r="D4436" s="52"/>
      <c r="E4436" s="52" t="s">
        <v>23677</v>
      </c>
      <c r="F4436" s="16"/>
      <c r="G4436" s="16" t="s">
        <v>23676</v>
      </c>
      <c r="H4436" s="16" t="s">
        <v>35981</v>
      </c>
      <c r="I4436" s="16" t="s">
        <v>861</v>
      </c>
      <c r="J4436" s="16" t="s">
        <v>34487</v>
      </c>
    </row>
    <row r="4437" spans="1:10">
      <c r="A4437" s="16" t="s">
        <v>16137</v>
      </c>
      <c r="B4437" s="52" t="s">
        <v>20456</v>
      </c>
      <c r="C4437" s="16" t="str">
        <f t="shared" si="69"/>
        <v>018 - 074</v>
      </c>
      <c r="D4437" s="52" t="s">
        <v>36059</v>
      </c>
      <c r="E4437" s="52" t="s">
        <v>35975</v>
      </c>
      <c r="F4437" s="16" t="s">
        <v>16138</v>
      </c>
      <c r="G4437" s="16" t="s">
        <v>35974</v>
      </c>
      <c r="H4437" s="16" t="s">
        <v>32666</v>
      </c>
      <c r="I4437" s="16" t="s">
        <v>16139</v>
      </c>
    </row>
    <row r="4438" spans="1:10">
      <c r="A4438" s="16" t="s">
        <v>333</v>
      </c>
      <c r="B4438" s="52" t="s">
        <v>34972</v>
      </c>
      <c r="C4438" s="16" t="str">
        <f t="shared" si="69"/>
        <v>090 - 083</v>
      </c>
      <c r="D4438" s="52" t="s">
        <v>36059</v>
      </c>
      <c r="E4438" s="52" t="s">
        <v>33520</v>
      </c>
      <c r="F4438" s="16" t="s">
        <v>33518</v>
      </c>
      <c r="G4438" s="16" t="s">
        <v>33519</v>
      </c>
      <c r="H4438" s="16" t="s">
        <v>33521</v>
      </c>
      <c r="I4438" s="16" t="s">
        <v>334</v>
      </c>
    </row>
    <row r="4439" spans="1:10">
      <c r="A4439" s="16" t="s">
        <v>1421</v>
      </c>
      <c r="B4439" s="52" t="s">
        <v>28171</v>
      </c>
      <c r="C4439" s="16" t="str">
        <f t="shared" si="69"/>
        <v>019 - 049</v>
      </c>
      <c r="D4439" s="52" t="s">
        <v>36059</v>
      </c>
      <c r="E4439" s="52" t="s">
        <v>23092</v>
      </c>
      <c r="F4439" s="16" t="s">
        <v>23090</v>
      </c>
      <c r="G4439" s="16" t="s">
        <v>23091</v>
      </c>
      <c r="H4439" s="16" t="s">
        <v>32666</v>
      </c>
      <c r="I4439" s="16" t="s">
        <v>1422</v>
      </c>
    </row>
    <row r="4440" spans="1:10">
      <c r="A4440" s="16" t="s">
        <v>32879</v>
      </c>
      <c r="B4440" s="52" t="s">
        <v>31967</v>
      </c>
      <c r="C4440" s="16" t="str">
        <f t="shared" si="69"/>
        <v>030 - 044</v>
      </c>
      <c r="D4440" s="52" t="s">
        <v>36059</v>
      </c>
      <c r="E4440" s="52" t="s">
        <v>35970</v>
      </c>
      <c r="F4440" s="16" t="s">
        <v>23713</v>
      </c>
      <c r="G4440" s="16" t="s">
        <v>35969</v>
      </c>
      <c r="H4440" s="16" t="s">
        <v>30334</v>
      </c>
      <c r="I4440" s="16" t="s">
        <v>32880</v>
      </c>
      <c r="J4440" s="16"/>
    </row>
    <row r="4441" spans="1:10">
      <c r="A4441" s="16" t="s">
        <v>3515</v>
      </c>
      <c r="B4441" s="52" t="s">
        <v>30693</v>
      </c>
      <c r="C4441" s="16" t="str">
        <f t="shared" si="69"/>
        <v>092 - 027</v>
      </c>
      <c r="D4441" s="52" t="s">
        <v>34487</v>
      </c>
      <c r="E4441" s="52" t="s">
        <v>3326</v>
      </c>
      <c r="F4441" s="16" t="s">
        <v>11533</v>
      </c>
      <c r="G4441" s="16" t="s">
        <v>30322</v>
      </c>
      <c r="H4441" s="16" t="s">
        <v>33521</v>
      </c>
      <c r="I4441" s="16" t="s">
        <v>3516</v>
      </c>
      <c r="J4441" s="16"/>
    </row>
    <row r="4442" spans="1:10">
      <c r="A4442" s="16" t="s">
        <v>9062</v>
      </c>
      <c r="B4442" s="52" t="s">
        <v>30694</v>
      </c>
      <c r="C4442" s="16" t="str">
        <f t="shared" si="69"/>
        <v>092 - 028</v>
      </c>
      <c r="D4442" s="52" t="s">
        <v>36059</v>
      </c>
      <c r="E4442" s="52" t="s">
        <v>3326</v>
      </c>
      <c r="F4442" s="16" t="s">
        <v>36750</v>
      </c>
      <c r="G4442" s="16" t="s">
        <v>30322</v>
      </c>
      <c r="H4442" s="16" t="s">
        <v>33521</v>
      </c>
      <c r="I4442" s="16" t="s">
        <v>9063</v>
      </c>
    </row>
    <row r="4443" spans="1:10">
      <c r="A4443" s="16" t="s">
        <v>34462</v>
      </c>
      <c r="B4443" s="52" t="s">
        <v>12065</v>
      </c>
      <c r="C4443" s="16" t="str">
        <f t="shared" si="69"/>
        <v>095 - 022</v>
      </c>
      <c r="D4443" s="52" t="s">
        <v>34487</v>
      </c>
      <c r="E4443" s="52" t="s">
        <v>5719</v>
      </c>
      <c r="F4443" s="16" t="s">
        <v>28651</v>
      </c>
      <c r="G4443" s="16" t="s">
        <v>29627</v>
      </c>
      <c r="H4443" s="16" t="s">
        <v>33521</v>
      </c>
      <c r="I4443" s="16" t="s">
        <v>34463</v>
      </c>
      <c r="J4443" s="16"/>
    </row>
    <row r="4444" spans="1:10">
      <c r="A4444" s="16" t="s">
        <v>26293</v>
      </c>
      <c r="B4444" s="52" t="s">
        <v>21540</v>
      </c>
      <c r="C4444" s="16" t="str">
        <f t="shared" si="69"/>
        <v>092 - 029</v>
      </c>
      <c r="D4444" s="52" t="s">
        <v>34487</v>
      </c>
      <c r="E4444" s="52" t="s">
        <v>3326</v>
      </c>
      <c r="F4444" s="16" t="s">
        <v>26294</v>
      </c>
      <c r="G4444" s="16" t="s">
        <v>30322</v>
      </c>
      <c r="H4444" s="16" t="s">
        <v>33521</v>
      </c>
      <c r="I4444" s="16" t="s">
        <v>26295</v>
      </c>
    </row>
    <row r="4445" spans="1:10">
      <c r="A4445" s="16" t="s">
        <v>16580</v>
      </c>
      <c r="B4445" s="52" t="s">
        <v>12066</v>
      </c>
      <c r="C4445" s="16" t="str">
        <f t="shared" si="69"/>
        <v>095 - 023</v>
      </c>
      <c r="D4445" s="52" t="s">
        <v>34487</v>
      </c>
      <c r="E4445" s="52" t="s">
        <v>5719</v>
      </c>
      <c r="F4445" s="16" t="s">
        <v>28651</v>
      </c>
      <c r="G4445" s="16" t="s">
        <v>29627</v>
      </c>
      <c r="H4445" s="16" t="s">
        <v>33521</v>
      </c>
      <c r="I4445" s="16" t="s">
        <v>16581</v>
      </c>
    </row>
    <row r="4446" spans="1:10">
      <c r="A4446" s="16" t="s">
        <v>23666</v>
      </c>
      <c r="B4446" s="52" t="s">
        <v>12066</v>
      </c>
      <c r="C4446" s="16" t="str">
        <f t="shared" si="69"/>
        <v>095 - 805</v>
      </c>
      <c r="D4446" s="52"/>
      <c r="E4446" s="52" t="s">
        <v>5719</v>
      </c>
      <c r="F4446" s="16"/>
      <c r="G4446" s="16" t="s">
        <v>29627</v>
      </c>
      <c r="H4446" s="16" t="s">
        <v>33521</v>
      </c>
      <c r="I4446" s="16"/>
      <c r="J4446" s="16" t="s">
        <v>34487</v>
      </c>
    </row>
    <row r="4447" spans="1:10">
      <c r="A4447" s="16" t="s">
        <v>29240</v>
      </c>
      <c r="B4447" s="52" t="s">
        <v>12067</v>
      </c>
      <c r="C4447" s="16" t="str">
        <f t="shared" si="69"/>
        <v>095 - 024</v>
      </c>
      <c r="D4447" s="52" t="s">
        <v>34487</v>
      </c>
      <c r="E4447" s="52" t="s">
        <v>5719</v>
      </c>
      <c r="F4447" s="16" t="s">
        <v>29241</v>
      </c>
      <c r="G4447" s="16" t="s">
        <v>29627</v>
      </c>
      <c r="H4447" s="16" t="s">
        <v>33521</v>
      </c>
      <c r="I4447" s="16" t="s">
        <v>29242</v>
      </c>
    </row>
    <row r="4448" spans="1:10">
      <c r="A4448" s="16" t="s">
        <v>25077</v>
      </c>
      <c r="B4448" s="52" t="s">
        <v>1607</v>
      </c>
      <c r="C4448" s="16" t="str">
        <f t="shared" si="69"/>
        <v>020 - 027</v>
      </c>
      <c r="D4448" s="52" t="s">
        <v>36059</v>
      </c>
      <c r="E4448" s="52" t="s">
        <v>26789</v>
      </c>
      <c r="F4448" s="16" t="s">
        <v>25078</v>
      </c>
      <c r="G4448" s="16" t="s">
        <v>26788</v>
      </c>
      <c r="H4448" s="16" t="s">
        <v>32666</v>
      </c>
      <c r="I4448" s="16" t="s">
        <v>25079</v>
      </c>
    </row>
    <row r="4449" spans="1:10">
      <c r="A4449" s="16" t="s">
        <v>34933</v>
      </c>
      <c r="B4449" s="52" t="s">
        <v>2614</v>
      </c>
      <c r="C4449" s="16" t="str">
        <f t="shared" si="69"/>
        <v>014 - 032</v>
      </c>
      <c r="D4449" s="52" t="s">
        <v>34487</v>
      </c>
      <c r="E4449" s="52" t="s">
        <v>31453</v>
      </c>
      <c r="F4449" s="16" t="s">
        <v>13181</v>
      </c>
      <c r="G4449" s="16" t="s">
        <v>31452</v>
      </c>
      <c r="H4449" s="16" t="s">
        <v>32666</v>
      </c>
      <c r="I4449" s="16" t="s">
        <v>9531</v>
      </c>
      <c r="J4449" s="16"/>
    </row>
    <row r="4450" spans="1:10">
      <c r="A4450" s="16" t="s">
        <v>26645</v>
      </c>
      <c r="B4450" s="52" t="s">
        <v>9407</v>
      </c>
      <c r="C4450" s="16" t="str">
        <f t="shared" si="69"/>
        <v>058 - 045</v>
      </c>
      <c r="D4450" s="52" t="s">
        <v>34487</v>
      </c>
      <c r="E4450" s="52" t="s">
        <v>10753</v>
      </c>
      <c r="F4450" s="16" t="s">
        <v>25196</v>
      </c>
      <c r="G4450" s="16" t="s">
        <v>10752</v>
      </c>
      <c r="H4450" s="16" t="s">
        <v>20396</v>
      </c>
      <c r="I4450" s="16" t="s">
        <v>26646</v>
      </c>
      <c r="J4450" s="16"/>
    </row>
    <row r="4451" spans="1:10">
      <c r="A4451" s="16" t="s">
        <v>10932</v>
      </c>
      <c r="B4451" s="52" t="s">
        <v>32110</v>
      </c>
      <c r="C4451" s="16" t="str">
        <f t="shared" si="69"/>
        <v>026 - 034</v>
      </c>
      <c r="D4451" s="52" t="s">
        <v>36059</v>
      </c>
      <c r="E4451" s="52" t="s">
        <v>8857</v>
      </c>
      <c r="F4451" s="16" t="s">
        <v>23046</v>
      </c>
      <c r="G4451" s="16" t="s">
        <v>8856</v>
      </c>
      <c r="H4451" s="16" t="s">
        <v>32660</v>
      </c>
      <c r="I4451" s="16" t="s">
        <v>27889</v>
      </c>
    </row>
    <row r="4452" spans="1:10">
      <c r="A4452" s="16" t="s">
        <v>16063</v>
      </c>
      <c r="B4452" s="52" t="s">
        <v>9694</v>
      </c>
      <c r="C4452" s="16" t="str">
        <f t="shared" si="69"/>
        <v>077 - 010</v>
      </c>
      <c r="D4452" s="52" t="s">
        <v>34487</v>
      </c>
      <c r="E4452" s="52" t="s">
        <v>36237</v>
      </c>
      <c r="F4452" s="16" t="s">
        <v>6986</v>
      </c>
      <c r="G4452" s="16" t="s">
        <v>36236</v>
      </c>
      <c r="H4452" s="16" t="s">
        <v>13511</v>
      </c>
      <c r="I4452" s="16" t="s">
        <v>6029</v>
      </c>
    </row>
    <row r="4453" spans="1:10">
      <c r="A4453" s="16" t="s">
        <v>30800</v>
      </c>
      <c r="B4453" s="52" t="s">
        <v>24235</v>
      </c>
      <c r="C4453" s="16" t="str">
        <f t="shared" si="69"/>
        <v>015 - 108</v>
      </c>
      <c r="D4453" s="52" t="s">
        <v>36059</v>
      </c>
      <c r="E4453" s="52" t="s">
        <v>32665</v>
      </c>
      <c r="F4453" s="16" t="s">
        <v>30801</v>
      </c>
      <c r="G4453" s="16" t="s">
        <v>32664</v>
      </c>
      <c r="H4453" s="16" t="s">
        <v>32666</v>
      </c>
      <c r="I4453" s="16" t="s">
        <v>30802</v>
      </c>
    </row>
    <row r="4454" spans="1:10">
      <c r="A4454" s="16" t="s">
        <v>35482</v>
      </c>
      <c r="B4454" s="52" t="s">
        <v>6716</v>
      </c>
      <c r="C4454" s="16" t="str">
        <f t="shared" si="69"/>
        <v>031 - 836</v>
      </c>
      <c r="D4454" s="52"/>
      <c r="E4454" s="52" t="s">
        <v>7531</v>
      </c>
      <c r="F4454" s="16"/>
      <c r="G4454" s="16" t="s">
        <v>7530</v>
      </c>
      <c r="H4454" s="16" t="s">
        <v>30334</v>
      </c>
      <c r="I4454" s="16" t="s">
        <v>35483</v>
      </c>
      <c r="J4454" s="16" t="s">
        <v>34487</v>
      </c>
    </row>
    <row r="4455" spans="1:10">
      <c r="A4455" s="16" t="s">
        <v>30421</v>
      </c>
      <c r="B4455" s="52" t="s">
        <v>17591</v>
      </c>
      <c r="C4455" s="16" t="str">
        <f t="shared" si="69"/>
        <v>066 - 047</v>
      </c>
      <c r="D4455" s="52" t="s">
        <v>34487</v>
      </c>
      <c r="E4455" s="52" t="s">
        <v>3383</v>
      </c>
      <c r="F4455" s="16" t="s">
        <v>3387</v>
      </c>
      <c r="G4455" s="16" t="s">
        <v>3382</v>
      </c>
      <c r="H4455" s="16" t="s">
        <v>15395</v>
      </c>
      <c r="I4455" s="16" t="s">
        <v>25222</v>
      </c>
    </row>
    <row r="4456" spans="1:10">
      <c r="A4456" s="16" t="s">
        <v>16480</v>
      </c>
      <c r="B4456" s="52" t="s">
        <v>17592</v>
      </c>
      <c r="C4456" s="16" t="str">
        <f t="shared" si="69"/>
        <v>066 - 900</v>
      </c>
      <c r="D4456" s="52"/>
      <c r="E4456" s="52" t="s">
        <v>3383</v>
      </c>
      <c r="F4456" s="16"/>
      <c r="G4456" s="16" t="s">
        <v>3382</v>
      </c>
      <c r="H4456" s="16" t="s">
        <v>15395</v>
      </c>
      <c r="I4456" s="16" t="s">
        <v>36057</v>
      </c>
      <c r="J4456" s="16" t="s">
        <v>34487</v>
      </c>
    </row>
    <row r="4457" spans="1:10">
      <c r="A4457" s="16" t="s">
        <v>35923</v>
      </c>
      <c r="B4457" s="52" t="s">
        <v>6717</v>
      </c>
      <c r="C4457" s="16" t="str">
        <f t="shared" si="69"/>
        <v>031 - 007</v>
      </c>
      <c r="D4457" s="52" t="s">
        <v>34487</v>
      </c>
      <c r="E4457" s="52" t="s">
        <v>7531</v>
      </c>
      <c r="F4457" s="16" t="s">
        <v>35924</v>
      </c>
      <c r="G4457" s="16" t="s">
        <v>7530</v>
      </c>
      <c r="H4457" s="16" t="s">
        <v>30334</v>
      </c>
      <c r="I4457" s="16" t="s">
        <v>35925</v>
      </c>
    </row>
    <row r="4458" spans="1:10">
      <c r="A4458" s="16" t="s">
        <v>1333</v>
      </c>
      <c r="B4458" s="52" t="s">
        <v>7844</v>
      </c>
      <c r="C4458" s="16" t="str">
        <f t="shared" si="69"/>
        <v>012 - 078</v>
      </c>
      <c r="D4458" s="52" t="s">
        <v>36059</v>
      </c>
      <c r="E4458" s="52" t="s">
        <v>18879</v>
      </c>
      <c r="F4458" s="16" t="s">
        <v>6913</v>
      </c>
      <c r="G4458" s="16" t="s">
        <v>26253</v>
      </c>
      <c r="H4458" s="16" t="s">
        <v>32666</v>
      </c>
      <c r="I4458" s="16" t="s">
        <v>1334</v>
      </c>
      <c r="J4458" s="16"/>
    </row>
    <row r="4459" spans="1:10">
      <c r="A4459" s="16" t="s">
        <v>9230</v>
      </c>
      <c r="B4459" s="52" t="s">
        <v>7845</v>
      </c>
      <c r="C4459" s="16" t="str">
        <f t="shared" si="69"/>
        <v>012 - 079</v>
      </c>
      <c r="D4459" s="52" t="s">
        <v>36059</v>
      </c>
      <c r="E4459" s="52" t="s">
        <v>18879</v>
      </c>
      <c r="F4459" s="16" t="s">
        <v>9231</v>
      </c>
      <c r="G4459" s="16" t="s">
        <v>26253</v>
      </c>
      <c r="H4459" s="16" t="s">
        <v>32666</v>
      </c>
      <c r="I4459" s="16" t="s">
        <v>9232</v>
      </c>
      <c r="J4459" s="16"/>
    </row>
    <row r="4460" spans="1:10">
      <c r="A4460" s="16" t="s">
        <v>8385</v>
      </c>
      <c r="B4460" s="52" t="s">
        <v>22348</v>
      </c>
      <c r="C4460" s="16" t="str">
        <f t="shared" si="69"/>
        <v>016 - 114</v>
      </c>
      <c r="D4460" s="52" t="s">
        <v>36059</v>
      </c>
      <c r="E4460" s="52" t="s">
        <v>10742</v>
      </c>
      <c r="F4460" s="16" t="s">
        <v>10740</v>
      </c>
      <c r="G4460" s="16" t="s">
        <v>10741</v>
      </c>
      <c r="H4460" s="16" t="s">
        <v>32666</v>
      </c>
      <c r="I4460" s="16" t="s">
        <v>8386</v>
      </c>
    </row>
    <row r="4461" spans="1:10">
      <c r="A4461" s="16" t="s">
        <v>11090</v>
      </c>
      <c r="B4461" s="52" t="s">
        <v>24236</v>
      </c>
      <c r="C4461" s="16" t="str">
        <f t="shared" si="69"/>
        <v>015 - 877</v>
      </c>
      <c r="D4461" s="52"/>
      <c r="E4461" s="52" t="s">
        <v>32665</v>
      </c>
      <c r="F4461" s="16"/>
      <c r="G4461" s="16" t="s">
        <v>32664</v>
      </c>
      <c r="H4461" s="16" t="s">
        <v>32666</v>
      </c>
      <c r="I4461" s="16" t="s">
        <v>11091</v>
      </c>
      <c r="J4461" s="16" t="s">
        <v>34487</v>
      </c>
    </row>
    <row r="4462" spans="1:10">
      <c r="A4462" s="16" t="s">
        <v>9212</v>
      </c>
      <c r="B4462" s="52" t="s">
        <v>22349</v>
      </c>
      <c r="C4462" s="16" t="str">
        <f t="shared" si="69"/>
        <v>016 - 115</v>
      </c>
      <c r="D4462" s="52" t="s">
        <v>36059</v>
      </c>
      <c r="E4462" s="52" t="s">
        <v>10742</v>
      </c>
      <c r="F4462" s="16" t="s">
        <v>36153</v>
      </c>
      <c r="G4462" s="16" t="s">
        <v>10741</v>
      </c>
      <c r="H4462" s="16" t="s">
        <v>32666</v>
      </c>
      <c r="I4462" s="16" t="s">
        <v>9213</v>
      </c>
    </row>
    <row r="4463" spans="1:10">
      <c r="A4463" s="16" t="s">
        <v>30836</v>
      </c>
      <c r="B4463" s="52" t="s">
        <v>7846</v>
      </c>
      <c r="C4463" s="16" t="str">
        <f t="shared" si="69"/>
        <v>012 - 080</v>
      </c>
      <c r="D4463" s="52" t="s">
        <v>36059</v>
      </c>
      <c r="E4463" s="52" t="s">
        <v>18879</v>
      </c>
      <c r="F4463" s="16" t="s">
        <v>34393</v>
      </c>
      <c r="G4463" s="16" t="s">
        <v>26253</v>
      </c>
      <c r="H4463" s="16" t="s">
        <v>32666</v>
      </c>
      <c r="I4463" s="16" t="s">
        <v>30837</v>
      </c>
    </row>
    <row r="4464" spans="1:10">
      <c r="A4464" s="16" t="s">
        <v>6626</v>
      </c>
      <c r="B4464" s="52" t="s">
        <v>7847</v>
      </c>
      <c r="C4464" s="16" t="str">
        <f t="shared" si="69"/>
        <v>012 - 852</v>
      </c>
      <c r="D4464" s="52"/>
      <c r="E4464" s="52" t="s">
        <v>18879</v>
      </c>
      <c r="F4464" s="16"/>
      <c r="G4464" s="16" t="s">
        <v>26253</v>
      </c>
      <c r="H4464" s="16" t="s">
        <v>32666</v>
      </c>
      <c r="I4464" s="16" t="s">
        <v>19434</v>
      </c>
      <c r="J4464" s="16" t="s">
        <v>34487</v>
      </c>
    </row>
    <row r="4465" spans="1:10">
      <c r="A4465" s="16" t="s">
        <v>16816</v>
      </c>
      <c r="B4465" s="52" t="s">
        <v>22350</v>
      </c>
      <c r="C4465" s="16" t="str">
        <f t="shared" si="69"/>
        <v>016 - 116</v>
      </c>
      <c r="D4465" s="52" t="s">
        <v>34487</v>
      </c>
      <c r="E4465" s="52" t="s">
        <v>10742</v>
      </c>
      <c r="F4465" s="16" t="s">
        <v>36153</v>
      </c>
      <c r="G4465" s="16" t="s">
        <v>10741</v>
      </c>
      <c r="H4465" s="16" t="s">
        <v>32666</v>
      </c>
      <c r="I4465" s="16" t="s">
        <v>16817</v>
      </c>
    </row>
    <row r="4466" spans="1:10">
      <c r="A4466" s="16" t="s">
        <v>542</v>
      </c>
      <c r="B4466" s="52" t="s">
        <v>18938</v>
      </c>
      <c r="C4466" s="16" t="str">
        <f t="shared" si="69"/>
        <v>038 - 025</v>
      </c>
      <c r="D4466" s="52" t="s">
        <v>34487</v>
      </c>
      <c r="E4466" s="52" t="s">
        <v>37411</v>
      </c>
      <c r="F4466" s="16" t="s">
        <v>29552</v>
      </c>
      <c r="G4466" s="16" t="s">
        <v>32501</v>
      </c>
      <c r="H4466" s="16" t="s">
        <v>35981</v>
      </c>
      <c r="I4466" s="16" t="s">
        <v>543</v>
      </c>
      <c r="J4466" s="16"/>
    </row>
    <row r="4467" spans="1:10">
      <c r="A4467" s="16" t="s">
        <v>10050</v>
      </c>
      <c r="B4467" s="52" t="s">
        <v>6485</v>
      </c>
      <c r="C4467" s="16" t="str">
        <f t="shared" si="69"/>
        <v>009 - 816</v>
      </c>
      <c r="D4467" s="52"/>
      <c r="E4467" s="52" t="s">
        <v>26840</v>
      </c>
      <c r="F4467" s="16"/>
      <c r="G4467" s="16" t="s">
        <v>26839</v>
      </c>
      <c r="H4467" s="16" t="s">
        <v>34573</v>
      </c>
      <c r="I4467" s="16" t="s">
        <v>10051</v>
      </c>
      <c r="J4467" s="16" t="s">
        <v>34487</v>
      </c>
    </row>
    <row r="4468" spans="1:10">
      <c r="A4468" s="16" t="s">
        <v>36508</v>
      </c>
      <c r="B4468" s="52" t="s">
        <v>3825</v>
      </c>
      <c r="C4468" s="16" t="str">
        <f t="shared" si="69"/>
        <v>010 - 026</v>
      </c>
      <c r="D4468" s="52" t="s">
        <v>34487</v>
      </c>
      <c r="E4468" s="52" t="s">
        <v>30437</v>
      </c>
      <c r="F4468" s="16" t="s">
        <v>28813</v>
      </c>
      <c r="G4468" s="16" t="s">
        <v>30436</v>
      </c>
      <c r="H4468" s="16" t="s">
        <v>34573</v>
      </c>
      <c r="I4468" s="16" t="s">
        <v>36509</v>
      </c>
      <c r="J4468" s="16"/>
    </row>
    <row r="4469" spans="1:10">
      <c r="A4469" s="16" t="s">
        <v>20158</v>
      </c>
      <c r="B4469" s="52" t="s">
        <v>36553</v>
      </c>
      <c r="C4469" s="16" t="str">
        <f t="shared" si="69"/>
        <v>004 - 808</v>
      </c>
      <c r="D4469" s="52"/>
      <c r="E4469" s="52" t="s">
        <v>10758</v>
      </c>
      <c r="F4469" s="16"/>
      <c r="G4469" s="16" t="s">
        <v>10757</v>
      </c>
      <c r="H4469" s="16" t="s">
        <v>10732</v>
      </c>
      <c r="I4469" s="16" t="s">
        <v>8439</v>
      </c>
      <c r="J4469" s="16" t="s">
        <v>34487</v>
      </c>
    </row>
    <row r="4470" spans="1:10">
      <c r="A4470" s="16" t="s">
        <v>14960</v>
      </c>
      <c r="B4470" s="52" t="s">
        <v>36554</v>
      </c>
      <c r="C4470" s="16" t="str">
        <f t="shared" si="69"/>
        <v>004 - 097</v>
      </c>
      <c r="D4470" s="52" t="s">
        <v>34487</v>
      </c>
      <c r="E4470" s="52" t="s">
        <v>10758</v>
      </c>
      <c r="F4470" s="16" t="s">
        <v>14103</v>
      </c>
      <c r="G4470" s="16" t="s">
        <v>10757</v>
      </c>
      <c r="H4470" s="16" t="s">
        <v>10732</v>
      </c>
      <c r="I4470" s="16" t="s">
        <v>14961</v>
      </c>
      <c r="J4470" s="16"/>
    </row>
    <row r="4471" spans="1:10">
      <c r="A4471" s="16" t="s">
        <v>30150</v>
      </c>
      <c r="B4471" s="52" t="s">
        <v>15772</v>
      </c>
      <c r="C4471" s="16" t="str">
        <f t="shared" si="69"/>
        <v>017 - 847</v>
      </c>
      <c r="D4471" s="52"/>
      <c r="E4471" s="52" t="s">
        <v>22538</v>
      </c>
      <c r="F4471" s="16"/>
      <c r="G4471" s="16" t="s">
        <v>22537</v>
      </c>
      <c r="H4471" s="16" t="s">
        <v>32666</v>
      </c>
      <c r="I4471" s="16" t="s">
        <v>30151</v>
      </c>
      <c r="J4471" s="16" t="s">
        <v>34487</v>
      </c>
    </row>
    <row r="4472" spans="1:10">
      <c r="A4472" s="16" t="s">
        <v>27962</v>
      </c>
      <c r="B4472" s="52" t="s">
        <v>23376</v>
      </c>
      <c r="C4472" s="16" t="str">
        <f t="shared" si="69"/>
        <v>025 - 025</v>
      </c>
      <c r="D4472" s="52" t="s">
        <v>34487</v>
      </c>
      <c r="E4472" s="52" t="s">
        <v>36071</v>
      </c>
      <c r="F4472" s="16" t="s">
        <v>16055</v>
      </c>
      <c r="G4472" s="16" t="s">
        <v>36070</v>
      </c>
      <c r="H4472" s="16" t="s">
        <v>32660</v>
      </c>
      <c r="I4472" s="16" t="s">
        <v>27963</v>
      </c>
    </row>
    <row r="4473" spans="1:10">
      <c r="A4473" s="16" t="s">
        <v>34707</v>
      </c>
      <c r="B4473" s="52" t="s">
        <v>33842</v>
      </c>
      <c r="C4473" s="16" t="str">
        <f t="shared" si="69"/>
        <v>033 - 023</v>
      </c>
      <c r="D4473" s="52" t="s">
        <v>36059</v>
      </c>
      <c r="E4473" s="52" t="s">
        <v>37663</v>
      </c>
      <c r="F4473" s="16" t="s">
        <v>15465</v>
      </c>
      <c r="G4473" s="16" t="s">
        <v>37662</v>
      </c>
      <c r="H4473" s="16" t="s">
        <v>35981</v>
      </c>
      <c r="I4473" s="16" t="s">
        <v>34708</v>
      </c>
      <c r="J4473" s="16"/>
    </row>
    <row r="4474" spans="1:10">
      <c r="A4474" s="16" t="s">
        <v>16676</v>
      </c>
      <c r="B4474" s="52" t="s">
        <v>36555</v>
      </c>
      <c r="C4474" s="16" t="str">
        <f t="shared" si="69"/>
        <v>004 - 098</v>
      </c>
      <c r="D4474" s="52" t="s">
        <v>34487</v>
      </c>
      <c r="E4474" s="52" t="s">
        <v>10758</v>
      </c>
      <c r="F4474" s="16" t="s">
        <v>14103</v>
      </c>
      <c r="G4474" s="16" t="s">
        <v>10757</v>
      </c>
      <c r="H4474" s="16" t="s">
        <v>10732</v>
      </c>
      <c r="I4474" s="16" t="s">
        <v>16677</v>
      </c>
      <c r="J4474" s="16"/>
    </row>
    <row r="4475" spans="1:10">
      <c r="A4475" s="16" t="s">
        <v>3980</v>
      </c>
      <c r="B4475" s="52" t="s">
        <v>15773</v>
      </c>
      <c r="C4475" s="16" t="str">
        <f t="shared" si="69"/>
        <v>017 - 080</v>
      </c>
      <c r="D4475" s="52" t="s">
        <v>36059</v>
      </c>
      <c r="E4475" s="52" t="s">
        <v>22538</v>
      </c>
      <c r="F4475" s="16" t="s">
        <v>1926</v>
      </c>
      <c r="G4475" s="16" t="s">
        <v>22537</v>
      </c>
      <c r="H4475" s="16" t="s">
        <v>32666</v>
      </c>
      <c r="I4475" s="16" t="s">
        <v>1927</v>
      </c>
    </row>
    <row r="4476" spans="1:10">
      <c r="A4476" s="16" t="s">
        <v>13778</v>
      </c>
      <c r="B4476" s="52" t="s">
        <v>30883</v>
      </c>
      <c r="C4476" s="16" t="str">
        <f t="shared" si="69"/>
        <v>013 - 880</v>
      </c>
      <c r="D4476" s="52"/>
      <c r="E4476" s="52" t="s">
        <v>26240</v>
      </c>
      <c r="F4476" s="16"/>
      <c r="G4476" s="16" t="s">
        <v>26239</v>
      </c>
      <c r="H4476" s="16" t="s">
        <v>32666</v>
      </c>
      <c r="I4476" s="16" t="s">
        <v>13779</v>
      </c>
      <c r="J4476" s="16" t="s">
        <v>34487</v>
      </c>
    </row>
    <row r="4477" spans="1:10">
      <c r="A4477" s="16" t="s">
        <v>20233</v>
      </c>
      <c r="B4477" s="52" t="s">
        <v>36556</v>
      </c>
      <c r="C4477" s="16" t="str">
        <f t="shared" si="69"/>
        <v>004 - 099</v>
      </c>
      <c r="D4477" s="52" t="s">
        <v>36059</v>
      </c>
      <c r="E4477" s="52" t="s">
        <v>10758</v>
      </c>
      <c r="F4477" s="16" t="s">
        <v>36339</v>
      </c>
      <c r="G4477" s="16" t="s">
        <v>10757</v>
      </c>
      <c r="H4477" s="16" t="s">
        <v>10732</v>
      </c>
      <c r="I4477" s="16" t="s">
        <v>20234</v>
      </c>
    </row>
    <row r="4478" spans="1:10">
      <c r="A4478" s="16" t="s">
        <v>6166</v>
      </c>
      <c r="B4478" s="52" t="s">
        <v>6718</v>
      </c>
      <c r="C4478" s="16" t="str">
        <f t="shared" si="69"/>
        <v>031 - 837</v>
      </c>
      <c r="D4478" s="52"/>
      <c r="E4478" s="52" t="s">
        <v>7531</v>
      </c>
      <c r="F4478" s="16"/>
      <c r="G4478" s="16" t="s">
        <v>7530</v>
      </c>
      <c r="H4478" s="16" t="s">
        <v>30334</v>
      </c>
      <c r="I4478" s="16" t="s">
        <v>6167</v>
      </c>
      <c r="J4478" s="16" t="s">
        <v>34487</v>
      </c>
    </row>
    <row r="4479" spans="1:10">
      <c r="A4479" s="16" t="s">
        <v>27067</v>
      </c>
      <c r="B4479" s="52" t="s">
        <v>26890</v>
      </c>
      <c r="C4479" s="16" t="str">
        <f t="shared" si="69"/>
        <v>003 - 076</v>
      </c>
      <c r="D4479" s="52" t="s">
        <v>36059</v>
      </c>
      <c r="E4479" s="52" t="s">
        <v>3328</v>
      </c>
      <c r="F4479" s="16" t="s">
        <v>27068</v>
      </c>
      <c r="G4479" s="16" t="s">
        <v>10731</v>
      </c>
      <c r="H4479" s="16" t="s">
        <v>10732</v>
      </c>
      <c r="I4479" s="16" t="s">
        <v>27069</v>
      </c>
      <c r="J4479" s="16"/>
    </row>
    <row r="4480" spans="1:10">
      <c r="A4480" s="16" t="s">
        <v>14575</v>
      </c>
      <c r="B4480" s="52" t="s">
        <v>6719</v>
      </c>
      <c r="C4480" s="16" t="str">
        <f t="shared" si="69"/>
        <v>031 - 712</v>
      </c>
      <c r="D4480" s="52"/>
      <c r="E4480" s="52" t="s">
        <v>7531</v>
      </c>
      <c r="F4480" s="16"/>
      <c r="G4480" s="16" t="s">
        <v>7530</v>
      </c>
      <c r="H4480" s="16" t="s">
        <v>30334</v>
      </c>
      <c r="I4480" s="16" t="s">
        <v>14576</v>
      </c>
      <c r="J4480" s="16" t="s">
        <v>34487</v>
      </c>
    </row>
    <row r="4481" spans="1:10">
      <c r="A4481" s="16" t="s">
        <v>35743</v>
      </c>
      <c r="B4481" s="52" t="s">
        <v>35179</v>
      </c>
      <c r="C4481" s="16" t="str">
        <f t="shared" si="69"/>
        <v>041 - 020</v>
      </c>
      <c r="D4481" s="52" t="s">
        <v>36059</v>
      </c>
      <c r="E4481" s="52" t="s">
        <v>31873</v>
      </c>
      <c r="F4481" s="16" t="s">
        <v>35744</v>
      </c>
      <c r="G4481" s="16" t="s">
        <v>31872</v>
      </c>
      <c r="H4481" s="16" t="s">
        <v>20397</v>
      </c>
      <c r="I4481" s="16" t="s">
        <v>35745</v>
      </c>
    </row>
    <row r="4482" spans="1:10">
      <c r="A4482" s="16" t="s">
        <v>26092</v>
      </c>
      <c r="B4482" s="52" t="s">
        <v>30929</v>
      </c>
      <c r="C4482" s="16" t="str">
        <f t="shared" si="69"/>
        <v>019 - 859</v>
      </c>
      <c r="D4482" s="52"/>
      <c r="E4482" s="52" t="s">
        <v>23092</v>
      </c>
      <c r="F4482" s="16"/>
      <c r="G4482" s="16" t="s">
        <v>23091</v>
      </c>
      <c r="H4482" s="16" t="s">
        <v>32666</v>
      </c>
      <c r="I4482" s="16" t="s">
        <v>26093</v>
      </c>
      <c r="J4482" s="16" t="s">
        <v>34487</v>
      </c>
    </row>
    <row r="4483" spans="1:10">
      <c r="A4483" s="16" t="s">
        <v>27437</v>
      </c>
      <c r="B4483" s="52" t="s">
        <v>6720</v>
      </c>
      <c r="C4483" s="16" t="str">
        <f t="shared" si="69"/>
        <v>031 - 008</v>
      </c>
      <c r="D4483" s="52" t="s">
        <v>36059</v>
      </c>
      <c r="E4483" s="52" t="s">
        <v>7531</v>
      </c>
      <c r="F4483" s="16" t="s">
        <v>21729</v>
      </c>
      <c r="G4483" s="16" t="s">
        <v>7530</v>
      </c>
      <c r="H4483" s="16" t="s">
        <v>30334</v>
      </c>
      <c r="I4483" s="16" t="s">
        <v>27438</v>
      </c>
      <c r="J4483" s="16"/>
    </row>
    <row r="4484" spans="1:10">
      <c r="A4484" s="16" t="s">
        <v>17773</v>
      </c>
      <c r="B4484" s="52" t="s">
        <v>6721</v>
      </c>
      <c r="C4484" s="16" t="str">
        <f t="shared" ref="C4484:C4547" si="70">MID(A4484,1,3) &amp;" - " &amp;MID(A4484,4,3)</f>
        <v>031 - 009</v>
      </c>
      <c r="D4484" s="52" t="s">
        <v>36059</v>
      </c>
      <c r="E4484" s="52" t="s">
        <v>7531</v>
      </c>
      <c r="F4484" s="16" t="s">
        <v>17774</v>
      </c>
      <c r="G4484" s="16" t="s">
        <v>7530</v>
      </c>
      <c r="H4484" s="16" t="s">
        <v>30334</v>
      </c>
      <c r="I4484" s="16" t="s">
        <v>17775</v>
      </c>
    </row>
    <row r="4485" spans="1:10">
      <c r="A4485" s="16" t="s">
        <v>36951</v>
      </c>
      <c r="B4485" s="52" t="s">
        <v>30192</v>
      </c>
      <c r="C4485" s="16" t="str">
        <f t="shared" si="70"/>
        <v>056 - 028</v>
      </c>
      <c r="D4485" s="52" t="s">
        <v>34487</v>
      </c>
      <c r="E4485" s="52" t="s">
        <v>29533</v>
      </c>
      <c r="F4485" s="16" t="s">
        <v>5461</v>
      </c>
      <c r="G4485" s="16" t="s">
        <v>29532</v>
      </c>
      <c r="H4485" s="16" t="s">
        <v>20396</v>
      </c>
      <c r="I4485" s="16" t="s">
        <v>30855</v>
      </c>
      <c r="J4485" s="16"/>
    </row>
    <row r="4486" spans="1:10">
      <c r="A4486" s="16" t="s">
        <v>8342</v>
      </c>
      <c r="B4486" s="52" t="s">
        <v>14170</v>
      </c>
      <c r="C4486" s="16" t="str">
        <f t="shared" si="70"/>
        <v>098 - 028</v>
      </c>
      <c r="D4486" s="52" t="s">
        <v>36059</v>
      </c>
      <c r="E4486" s="52" t="s">
        <v>10711</v>
      </c>
      <c r="F4486" s="16" t="s">
        <v>8343</v>
      </c>
      <c r="G4486" s="16" t="s">
        <v>10710</v>
      </c>
      <c r="H4486" s="16" t="s">
        <v>32666</v>
      </c>
      <c r="I4486" s="16" t="s">
        <v>8344</v>
      </c>
    </row>
    <row r="4487" spans="1:10">
      <c r="A4487" s="16" t="s">
        <v>876</v>
      </c>
      <c r="B4487" s="52" t="s">
        <v>24237</v>
      </c>
      <c r="C4487" s="16" t="str">
        <f t="shared" si="70"/>
        <v>015 - 109</v>
      </c>
      <c r="D4487" s="52" t="s">
        <v>36059</v>
      </c>
      <c r="E4487" s="52" t="s">
        <v>32665</v>
      </c>
      <c r="F4487" s="16" t="s">
        <v>877</v>
      </c>
      <c r="G4487" s="16" t="s">
        <v>32664</v>
      </c>
      <c r="H4487" s="16" t="s">
        <v>32666</v>
      </c>
      <c r="I4487" s="16" t="s">
        <v>8344</v>
      </c>
      <c r="J4487" s="16" t="s">
        <v>7990</v>
      </c>
    </row>
    <row r="4488" spans="1:10">
      <c r="A4488" s="16" t="s">
        <v>20706</v>
      </c>
      <c r="B4488" s="52" t="s">
        <v>30193</v>
      </c>
      <c r="C4488" s="16" t="str">
        <f t="shared" si="70"/>
        <v>056 - 029</v>
      </c>
      <c r="D4488" s="52" t="s">
        <v>36059</v>
      </c>
      <c r="E4488" s="52" t="s">
        <v>29533</v>
      </c>
      <c r="F4488" s="16" t="s">
        <v>13648</v>
      </c>
      <c r="G4488" s="16" t="s">
        <v>29532</v>
      </c>
      <c r="H4488" s="16" t="s">
        <v>20396</v>
      </c>
      <c r="I4488" s="16" t="s">
        <v>20571</v>
      </c>
      <c r="J4488" s="16"/>
    </row>
    <row r="4489" spans="1:10">
      <c r="A4489" s="16" t="s">
        <v>3982</v>
      </c>
      <c r="B4489" s="52" t="s">
        <v>36535</v>
      </c>
      <c r="C4489" s="16" t="str">
        <f t="shared" si="70"/>
        <v>096 - 028</v>
      </c>
      <c r="D4489" s="52" t="s">
        <v>34487</v>
      </c>
      <c r="E4489" s="52" t="s">
        <v>14652</v>
      </c>
      <c r="F4489" s="16" t="s">
        <v>3983</v>
      </c>
      <c r="G4489" s="16" t="s">
        <v>14651</v>
      </c>
      <c r="H4489" s="16" t="s">
        <v>10732</v>
      </c>
      <c r="I4489" s="16" t="s">
        <v>3984</v>
      </c>
    </row>
    <row r="4490" spans="1:10">
      <c r="A4490" s="16" t="s">
        <v>11391</v>
      </c>
      <c r="B4490" s="52" t="s">
        <v>12587</v>
      </c>
      <c r="C4490" s="16" t="str">
        <f t="shared" si="70"/>
        <v>002 - 064</v>
      </c>
      <c r="D4490" s="52" t="s">
        <v>34487</v>
      </c>
      <c r="E4490" s="52" t="s">
        <v>36066</v>
      </c>
      <c r="F4490" s="16" t="s">
        <v>15302</v>
      </c>
      <c r="G4490" s="16" t="s">
        <v>20457</v>
      </c>
      <c r="H4490" s="16" t="s">
        <v>10732</v>
      </c>
      <c r="I4490" s="16" t="s">
        <v>3984</v>
      </c>
      <c r="J4490" s="16" t="s">
        <v>7990</v>
      </c>
    </row>
    <row r="4491" spans="1:10">
      <c r="A4491" s="16" t="s">
        <v>37776</v>
      </c>
      <c r="B4491" s="52" t="s">
        <v>26891</v>
      </c>
      <c r="C4491" s="16" t="str">
        <f t="shared" si="70"/>
        <v>003 - 858</v>
      </c>
      <c r="D4491" s="52"/>
      <c r="E4491" s="52" t="s">
        <v>3328</v>
      </c>
      <c r="F4491" s="16"/>
      <c r="G4491" s="16" t="s">
        <v>10731</v>
      </c>
      <c r="H4491" s="16" t="s">
        <v>10732</v>
      </c>
      <c r="I4491" s="16" t="s">
        <v>37777</v>
      </c>
      <c r="J4491" s="16" t="s">
        <v>34487</v>
      </c>
    </row>
    <row r="4492" spans="1:10">
      <c r="A4492" s="16" t="s">
        <v>26762</v>
      </c>
      <c r="B4492" s="52" t="s">
        <v>2544</v>
      </c>
      <c r="C4492" s="16" t="str">
        <f t="shared" si="70"/>
        <v>063 - 035</v>
      </c>
      <c r="D4492" s="52" t="s">
        <v>34487</v>
      </c>
      <c r="E4492" s="52" t="s">
        <v>30281</v>
      </c>
      <c r="F4492" s="16" t="s">
        <v>26763</v>
      </c>
      <c r="G4492" s="16" t="s">
        <v>30319</v>
      </c>
      <c r="H4492" s="16" t="s">
        <v>30282</v>
      </c>
      <c r="I4492" s="16" t="s">
        <v>26764</v>
      </c>
    </row>
    <row r="4493" spans="1:10">
      <c r="A4493" s="16" t="s">
        <v>35762</v>
      </c>
      <c r="B4493" s="52" t="s">
        <v>33843</v>
      </c>
      <c r="C4493" s="16" t="str">
        <f t="shared" si="70"/>
        <v>033 - 024</v>
      </c>
      <c r="D4493" s="52" t="s">
        <v>36059</v>
      </c>
      <c r="E4493" s="52" t="s">
        <v>37663</v>
      </c>
      <c r="F4493" s="16" t="s">
        <v>37661</v>
      </c>
      <c r="G4493" s="16" t="s">
        <v>37662</v>
      </c>
      <c r="H4493" s="16" t="s">
        <v>35981</v>
      </c>
      <c r="I4493" s="16" t="s">
        <v>35763</v>
      </c>
      <c r="J4493" s="16"/>
    </row>
    <row r="4494" spans="1:10">
      <c r="A4494" s="16" t="s">
        <v>2652</v>
      </c>
      <c r="B4494" s="52" t="s">
        <v>21665</v>
      </c>
      <c r="C4494" s="16" t="str">
        <f t="shared" si="70"/>
        <v>087 - 018</v>
      </c>
      <c r="D4494" s="52" t="s">
        <v>36059</v>
      </c>
      <c r="E4494" s="52" t="s">
        <v>10962</v>
      </c>
      <c r="F4494" s="16" t="s">
        <v>29119</v>
      </c>
      <c r="G4494" s="16" t="s">
        <v>10961</v>
      </c>
      <c r="H4494" s="16" t="s">
        <v>29917</v>
      </c>
      <c r="I4494" s="16" t="s">
        <v>32362</v>
      </c>
    </row>
    <row r="4495" spans="1:10">
      <c r="A4495" s="16" t="s">
        <v>35565</v>
      </c>
      <c r="B4495" s="52" t="s">
        <v>28736</v>
      </c>
      <c r="C4495" s="16" t="str">
        <f t="shared" si="70"/>
        <v>I99 - 006</v>
      </c>
      <c r="D4495" s="52"/>
      <c r="E4495" s="52" t="s">
        <v>10726</v>
      </c>
      <c r="G4495" s="16" t="s">
        <v>10725</v>
      </c>
      <c r="H4495" s="16" t="s">
        <v>10727</v>
      </c>
      <c r="I4495" s="16" t="s">
        <v>35566</v>
      </c>
      <c r="J4495" s="16"/>
    </row>
    <row r="4496" spans="1:10">
      <c r="A4496" s="16" t="s">
        <v>5108</v>
      </c>
      <c r="B4496" s="52" t="s">
        <v>24141</v>
      </c>
      <c r="C4496" s="16" t="str">
        <f t="shared" si="70"/>
        <v>005 - 056</v>
      </c>
      <c r="D4496" s="52" t="s">
        <v>36059</v>
      </c>
      <c r="E4496" s="52" t="s">
        <v>18693</v>
      </c>
      <c r="F4496" s="16" t="s">
        <v>7964</v>
      </c>
      <c r="G4496" s="16" t="s">
        <v>18692</v>
      </c>
      <c r="H4496" s="16" t="s">
        <v>10732</v>
      </c>
      <c r="I4496" s="16" t="s">
        <v>149</v>
      </c>
    </row>
    <row r="4497" spans="1:10">
      <c r="A4497" s="16" t="s">
        <v>21838</v>
      </c>
      <c r="B4497" s="52" t="s">
        <v>4369</v>
      </c>
      <c r="C4497" s="16" t="str">
        <f t="shared" si="70"/>
        <v>037 - 029</v>
      </c>
      <c r="D4497" s="52" t="s">
        <v>34487</v>
      </c>
      <c r="E4497" s="52" t="s">
        <v>30682</v>
      </c>
      <c r="F4497" s="16" t="s">
        <v>21839</v>
      </c>
      <c r="G4497" s="16" t="s">
        <v>30681</v>
      </c>
      <c r="H4497" s="16" t="s">
        <v>35981</v>
      </c>
      <c r="I4497" s="16" t="s">
        <v>35879</v>
      </c>
    </row>
    <row r="4498" spans="1:10">
      <c r="A4498" s="16" t="s">
        <v>10216</v>
      </c>
      <c r="B4498" s="52" t="s">
        <v>4370</v>
      </c>
      <c r="C4498" s="16" t="str">
        <f t="shared" si="70"/>
        <v>037 - 030</v>
      </c>
      <c r="D4498" s="52" t="s">
        <v>36059</v>
      </c>
      <c r="E4498" s="52" t="s">
        <v>30682</v>
      </c>
      <c r="F4498" s="16" t="s">
        <v>10217</v>
      </c>
      <c r="G4498" s="16" t="s">
        <v>30681</v>
      </c>
      <c r="H4498" s="16" t="s">
        <v>35981</v>
      </c>
      <c r="I4498" s="16" t="s">
        <v>10218</v>
      </c>
    </row>
    <row r="4499" spans="1:10">
      <c r="A4499" s="16" t="s">
        <v>18958</v>
      </c>
      <c r="B4499" s="52" t="s">
        <v>24238</v>
      </c>
      <c r="C4499" s="16" t="str">
        <f t="shared" si="70"/>
        <v>015 - 878</v>
      </c>
      <c r="D4499" s="52"/>
      <c r="E4499" s="52" t="s">
        <v>32665</v>
      </c>
      <c r="F4499" s="16"/>
      <c r="G4499" s="16" t="s">
        <v>32664</v>
      </c>
      <c r="H4499" s="16" t="s">
        <v>32666</v>
      </c>
      <c r="I4499" s="16" t="s">
        <v>18959</v>
      </c>
      <c r="J4499" s="16" t="s">
        <v>34487</v>
      </c>
    </row>
    <row r="4500" spans="1:10">
      <c r="A4500" s="16" t="s">
        <v>7267</v>
      </c>
      <c r="B4500" s="52" t="s">
        <v>18235</v>
      </c>
      <c r="C4500" s="16" t="str">
        <f t="shared" si="70"/>
        <v>024 - 045</v>
      </c>
      <c r="D4500" s="52" t="s">
        <v>36059</v>
      </c>
      <c r="E4500" s="52" t="s">
        <v>26794</v>
      </c>
      <c r="F4500" s="16" t="s">
        <v>4333</v>
      </c>
      <c r="G4500" s="16" t="s">
        <v>26793</v>
      </c>
      <c r="H4500" s="16" t="s">
        <v>32660</v>
      </c>
      <c r="I4500" s="16" t="s">
        <v>7268</v>
      </c>
      <c r="J4500" s="16"/>
    </row>
    <row r="4501" spans="1:10">
      <c r="A4501" s="16" t="s">
        <v>6682</v>
      </c>
      <c r="B4501" s="52" t="s">
        <v>30884</v>
      </c>
      <c r="C4501" s="16" t="str">
        <f t="shared" si="70"/>
        <v>013 - 110</v>
      </c>
      <c r="D4501" s="52" t="s">
        <v>36059</v>
      </c>
      <c r="E4501" s="52" t="s">
        <v>26240</v>
      </c>
      <c r="F4501" s="16" t="s">
        <v>23421</v>
      </c>
      <c r="G4501" s="16" t="s">
        <v>26239</v>
      </c>
      <c r="H4501" s="16" t="s">
        <v>32666</v>
      </c>
      <c r="I4501" s="16" t="s">
        <v>6683</v>
      </c>
    </row>
    <row r="4502" spans="1:10">
      <c r="A4502" s="16" t="s">
        <v>10228</v>
      </c>
      <c r="B4502" s="52" t="s">
        <v>30885</v>
      </c>
      <c r="C4502" s="16" t="str">
        <f t="shared" si="70"/>
        <v>013 - 881</v>
      </c>
      <c r="D4502" s="52"/>
      <c r="E4502" s="52" t="s">
        <v>26240</v>
      </c>
      <c r="F4502" s="16"/>
      <c r="G4502" s="16" t="s">
        <v>26239</v>
      </c>
      <c r="H4502" s="16" t="s">
        <v>32666</v>
      </c>
      <c r="I4502" s="16" t="s">
        <v>10229</v>
      </c>
      <c r="J4502" s="16" t="s">
        <v>34487</v>
      </c>
    </row>
    <row r="4503" spans="1:10">
      <c r="A4503" s="16" t="s">
        <v>20926</v>
      </c>
      <c r="B4503" s="52" t="s">
        <v>30886</v>
      </c>
      <c r="C4503" s="16" t="str">
        <f t="shared" si="70"/>
        <v>013 - 111</v>
      </c>
      <c r="D4503" s="52" t="s">
        <v>34487</v>
      </c>
      <c r="E4503" s="52" t="s">
        <v>26240</v>
      </c>
      <c r="F4503" s="16" t="s">
        <v>30667</v>
      </c>
      <c r="G4503" s="16" t="s">
        <v>26239</v>
      </c>
      <c r="H4503" s="16" t="s">
        <v>32666</v>
      </c>
      <c r="I4503" s="16" t="s">
        <v>20842</v>
      </c>
    </row>
    <row r="4504" spans="1:10">
      <c r="A4504" s="16" t="s">
        <v>26858</v>
      </c>
      <c r="B4504" s="52" t="s">
        <v>11459</v>
      </c>
      <c r="C4504" s="16" t="str">
        <f t="shared" si="70"/>
        <v>083 - 034</v>
      </c>
      <c r="D4504" s="52" t="s">
        <v>34487</v>
      </c>
      <c r="E4504" s="52" t="s">
        <v>21246</v>
      </c>
      <c r="F4504" s="16" t="s">
        <v>26859</v>
      </c>
      <c r="G4504" s="16" t="s">
        <v>21245</v>
      </c>
      <c r="H4504" s="16" t="s">
        <v>29917</v>
      </c>
      <c r="I4504" s="16" t="s">
        <v>26860</v>
      </c>
    </row>
    <row r="4505" spans="1:10">
      <c r="A4505" s="16" t="s">
        <v>19029</v>
      </c>
      <c r="B4505" s="52" t="s">
        <v>31445</v>
      </c>
      <c r="C4505" s="16" t="str">
        <f t="shared" si="70"/>
        <v>003 - 077</v>
      </c>
      <c r="D4505" s="52" t="s">
        <v>36059</v>
      </c>
      <c r="E4505" s="52" t="s">
        <v>3328</v>
      </c>
      <c r="F4505" s="16" t="s">
        <v>31434</v>
      </c>
      <c r="G4505" s="16" t="s">
        <v>10731</v>
      </c>
      <c r="H4505" s="16" t="s">
        <v>10732</v>
      </c>
      <c r="I4505" s="16" t="s">
        <v>21829</v>
      </c>
      <c r="J4505" s="16"/>
    </row>
    <row r="4506" spans="1:10">
      <c r="A4506" s="16" t="s">
        <v>33121</v>
      </c>
      <c r="B4506" s="52" t="s">
        <v>7848</v>
      </c>
      <c r="C4506" s="16" t="str">
        <f t="shared" si="70"/>
        <v>012 - 081</v>
      </c>
      <c r="D4506" s="52" t="s">
        <v>34487</v>
      </c>
      <c r="E4506" s="52" t="s">
        <v>18879</v>
      </c>
      <c r="F4506" s="16" t="s">
        <v>6417</v>
      </c>
      <c r="G4506" s="16" t="s">
        <v>26253</v>
      </c>
      <c r="H4506" s="16" t="s">
        <v>32666</v>
      </c>
      <c r="I4506" s="16" t="s">
        <v>33122</v>
      </c>
    </row>
    <row r="4507" spans="1:10">
      <c r="A4507" s="16" t="s">
        <v>34158</v>
      </c>
      <c r="B4507" s="52" t="s">
        <v>3224</v>
      </c>
      <c r="C4507" s="16" t="str">
        <f t="shared" si="70"/>
        <v>028 - 042</v>
      </c>
      <c r="D4507" s="52" t="s">
        <v>36059</v>
      </c>
      <c r="E4507" s="52" t="s">
        <v>32659</v>
      </c>
      <c r="F4507" s="16" t="s">
        <v>36818</v>
      </c>
      <c r="G4507" s="16" t="s">
        <v>32658</v>
      </c>
      <c r="H4507" s="16" t="s">
        <v>32660</v>
      </c>
      <c r="I4507" s="16" t="s">
        <v>34159</v>
      </c>
    </row>
    <row r="4508" spans="1:10">
      <c r="A4508" s="16" t="s">
        <v>16149</v>
      </c>
      <c r="B4508" s="52" t="s">
        <v>3225</v>
      </c>
      <c r="C4508" s="16" t="str">
        <f t="shared" si="70"/>
        <v>028 - 043</v>
      </c>
      <c r="D4508" s="52" t="s">
        <v>36059</v>
      </c>
      <c r="E4508" s="52" t="s">
        <v>32659</v>
      </c>
      <c r="F4508" s="16" t="s">
        <v>35228</v>
      </c>
      <c r="G4508" s="16" t="s">
        <v>32658</v>
      </c>
      <c r="H4508" s="16" t="s">
        <v>32660</v>
      </c>
      <c r="I4508" s="16" t="s">
        <v>1711</v>
      </c>
    </row>
    <row r="4509" spans="1:10">
      <c r="A4509" s="16" t="s">
        <v>28006</v>
      </c>
      <c r="B4509" s="52" t="s">
        <v>9695</v>
      </c>
      <c r="C4509" s="16" t="str">
        <f t="shared" si="70"/>
        <v>077 - 011</v>
      </c>
      <c r="D4509" s="52" t="s">
        <v>34487</v>
      </c>
      <c r="E4509" s="52" t="s">
        <v>36237</v>
      </c>
      <c r="F4509" s="16" t="s">
        <v>27820</v>
      </c>
      <c r="G4509" s="16" t="s">
        <v>36236</v>
      </c>
      <c r="H4509" s="16" t="s">
        <v>13511</v>
      </c>
      <c r="I4509" s="16" t="s">
        <v>27821</v>
      </c>
    </row>
    <row r="4510" spans="1:10">
      <c r="A4510" s="16" t="s">
        <v>4074</v>
      </c>
      <c r="B4510" s="52" t="s">
        <v>22351</v>
      </c>
      <c r="C4510" s="16" t="str">
        <f t="shared" si="70"/>
        <v>016 - 117</v>
      </c>
      <c r="D4510" s="52" t="s">
        <v>36059</v>
      </c>
      <c r="E4510" s="52" t="s">
        <v>10742</v>
      </c>
      <c r="F4510" s="16" t="s">
        <v>29833</v>
      </c>
      <c r="G4510" s="16" t="s">
        <v>10741</v>
      </c>
      <c r="H4510" s="16" t="s">
        <v>32666</v>
      </c>
      <c r="I4510" s="16" t="s">
        <v>4075</v>
      </c>
    </row>
    <row r="4511" spans="1:10">
      <c r="A4511" s="16" t="s">
        <v>354</v>
      </c>
      <c r="B4511" s="52" t="s">
        <v>18684</v>
      </c>
      <c r="C4511" s="16" t="str">
        <f t="shared" si="70"/>
        <v>082 - 041</v>
      </c>
      <c r="D4511" s="52" t="s">
        <v>34487</v>
      </c>
      <c r="E4511" s="52" t="s">
        <v>1263</v>
      </c>
      <c r="F4511" s="16" t="s">
        <v>19312</v>
      </c>
      <c r="G4511" s="16" t="s">
        <v>1262</v>
      </c>
      <c r="H4511" s="16" t="s">
        <v>29917</v>
      </c>
      <c r="I4511" s="16" t="s">
        <v>355</v>
      </c>
      <c r="J4511" s="16"/>
    </row>
    <row r="4512" spans="1:10">
      <c r="A4512" s="16" t="s">
        <v>14935</v>
      </c>
      <c r="B4512" s="52" t="s">
        <v>2922</v>
      </c>
      <c r="C4512" s="16" t="str">
        <f t="shared" si="70"/>
        <v>022 - 094</v>
      </c>
      <c r="D4512" s="52" t="s">
        <v>34487</v>
      </c>
      <c r="E4512" s="52" t="s">
        <v>4777</v>
      </c>
      <c r="F4512" s="16" t="s">
        <v>7720</v>
      </c>
      <c r="G4512" s="16" t="s">
        <v>4776</v>
      </c>
      <c r="H4512" s="16" t="s">
        <v>4778</v>
      </c>
      <c r="I4512" s="16" t="s">
        <v>14936</v>
      </c>
    </row>
    <row r="4513" spans="1:10">
      <c r="A4513" s="16" t="s">
        <v>9844</v>
      </c>
      <c r="B4513" s="52" t="s">
        <v>30887</v>
      </c>
      <c r="C4513" s="16" t="str">
        <f t="shared" si="70"/>
        <v>013 - 112</v>
      </c>
      <c r="D4513" s="52" t="s">
        <v>34487</v>
      </c>
      <c r="E4513" s="52" t="s">
        <v>26240</v>
      </c>
      <c r="F4513" s="16" t="s">
        <v>9845</v>
      </c>
      <c r="G4513" s="16" t="s">
        <v>26239</v>
      </c>
      <c r="H4513" s="16" t="s">
        <v>32666</v>
      </c>
      <c r="I4513" s="16" t="s">
        <v>9846</v>
      </c>
    </row>
    <row r="4514" spans="1:10">
      <c r="A4514" s="16" t="s">
        <v>11706</v>
      </c>
      <c r="B4514" s="52" t="s">
        <v>25445</v>
      </c>
      <c r="C4514" s="16" t="str">
        <f t="shared" si="70"/>
        <v>018 - 075</v>
      </c>
      <c r="D4514" s="52" t="s">
        <v>36059</v>
      </c>
      <c r="E4514" s="52" t="s">
        <v>35975</v>
      </c>
      <c r="F4514" s="16" t="s">
        <v>35973</v>
      </c>
      <c r="G4514" s="16" t="s">
        <v>35974</v>
      </c>
      <c r="H4514" s="16" t="s">
        <v>32666</v>
      </c>
      <c r="I4514" s="16" t="s">
        <v>11707</v>
      </c>
      <c r="J4514" s="16"/>
    </row>
    <row r="4515" spans="1:10">
      <c r="A4515" s="16" t="s">
        <v>26001</v>
      </c>
      <c r="B4515" s="52" t="s">
        <v>31446</v>
      </c>
      <c r="C4515" s="16" t="str">
        <f t="shared" si="70"/>
        <v>003 - 078</v>
      </c>
      <c r="D4515" s="52" t="s">
        <v>34487</v>
      </c>
      <c r="E4515" s="52" t="s">
        <v>3328</v>
      </c>
      <c r="F4515" s="16" t="s">
        <v>26002</v>
      </c>
      <c r="G4515" s="16" t="s">
        <v>10731</v>
      </c>
      <c r="H4515" s="16" t="s">
        <v>10732</v>
      </c>
      <c r="I4515" s="16" t="s">
        <v>10909</v>
      </c>
      <c r="J4515" s="16" t="s">
        <v>7990</v>
      </c>
    </row>
    <row r="4516" spans="1:10">
      <c r="A4516" s="16" t="s">
        <v>10907</v>
      </c>
      <c r="B4516" s="52" t="s">
        <v>9353</v>
      </c>
      <c r="C4516" s="16" t="str">
        <f t="shared" si="70"/>
        <v>103 - 035</v>
      </c>
      <c r="D4516" s="52" t="s">
        <v>34487</v>
      </c>
      <c r="E4516" s="52" t="s">
        <v>14668</v>
      </c>
      <c r="F4516" s="16" t="s">
        <v>10908</v>
      </c>
      <c r="G4516" s="16" t="s">
        <v>14667</v>
      </c>
      <c r="H4516" s="16" t="s">
        <v>10732</v>
      </c>
      <c r="I4516" s="16" t="s">
        <v>10909</v>
      </c>
    </row>
    <row r="4517" spans="1:10">
      <c r="A4517" s="16" t="s">
        <v>13574</v>
      </c>
      <c r="B4517" s="52" t="s">
        <v>21007</v>
      </c>
      <c r="C4517" s="16" t="str">
        <f t="shared" si="70"/>
        <v>001 - 117</v>
      </c>
      <c r="D4517" s="52" t="s">
        <v>34487</v>
      </c>
      <c r="E4517" s="52" t="s">
        <v>37671</v>
      </c>
      <c r="F4517" s="16" t="s">
        <v>6454</v>
      </c>
      <c r="G4517" s="16" t="s">
        <v>37670</v>
      </c>
      <c r="H4517" s="16" t="s">
        <v>10732</v>
      </c>
      <c r="I4517" s="16" t="s">
        <v>13575</v>
      </c>
      <c r="J4517" s="16"/>
    </row>
    <row r="4518" spans="1:10">
      <c r="A4518" s="16" t="s">
        <v>5968</v>
      </c>
      <c r="B4518" s="52" t="s">
        <v>21666</v>
      </c>
      <c r="C4518" s="16" t="str">
        <f t="shared" si="70"/>
        <v>087 - 019</v>
      </c>
      <c r="D4518" s="52" t="s">
        <v>36059</v>
      </c>
      <c r="E4518" s="52" t="s">
        <v>10962</v>
      </c>
      <c r="F4518" s="16" t="s">
        <v>5969</v>
      </c>
      <c r="G4518" s="16" t="s">
        <v>10961</v>
      </c>
      <c r="H4518" s="16" t="s">
        <v>29917</v>
      </c>
      <c r="I4518" s="16" t="s">
        <v>5970</v>
      </c>
      <c r="J4518" s="16"/>
    </row>
    <row r="4519" spans="1:10">
      <c r="A4519" s="16" t="s">
        <v>16582</v>
      </c>
      <c r="B4519" s="52" t="s">
        <v>28165</v>
      </c>
      <c r="C4519" s="16" t="str">
        <f t="shared" si="70"/>
        <v>072 - 023</v>
      </c>
      <c r="D4519" s="52" t="s">
        <v>34487</v>
      </c>
      <c r="E4519" s="52" t="s">
        <v>23759</v>
      </c>
      <c r="F4519" s="16" t="s">
        <v>32134</v>
      </c>
      <c r="G4519" s="16" t="s">
        <v>23758</v>
      </c>
      <c r="H4519" s="16" t="s">
        <v>37422</v>
      </c>
      <c r="I4519" s="16" t="s">
        <v>32135</v>
      </c>
      <c r="J4519" s="16"/>
    </row>
    <row r="4520" spans="1:10">
      <c r="A4520" s="16" t="s">
        <v>6521</v>
      </c>
      <c r="B4520" s="52" t="s">
        <v>24239</v>
      </c>
      <c r="C4520" s="16" t="str">
        <f t="shared" si="70"/>
        <v>015 - 879</v>
      </c>
      <c r="D4520" s="52"/>
      <c r="E4520" s="52" t="s">
        <v>32665</v>
      </c>
      <c r="F4520" s="16"/>
      <c r="G4520" s="16" t="s">
        <v>32664</v>
      </c>
      <c r="H4520" s="16" t="s">
        <v>32666</v>
      </c>
      <c r="I4520" s="16" t="s">
        <v>6522</v>
      </c>
      <c r="J4520" s="16" t="s">
        <v>34487</v>
      </c>
    </row>
    <row r="4521" spans="1:10">
      <c r="A4521" s="16" t="s">
        <v>34160</v>
      </c>
      <c r="B4521" s="52" t="s">
        <v>6708</v>
      </c>
      <c r="C4521" s="16" t="str">
        <f t="shared" si="70"/>
        <v>061 - 042</v>
      </c>
      <c r="D4521" s="52" t="s">
        <v>36059</v>
      </c>
      <c r="E4521" s="52" t="s">
        <v>26249</v>
      </c>
      <c r="F4521" s="16" t="s">
        <v>34161</v>
      </c>
      <c r="G4521" s="16" t="s">
        <v>26248</v>
      </c>
      <c r="H4521" s="16" t="s">
        <v>30282</v>
      </c>
      <c r="I4521" s="16" t="s">
        <v>34162</v>
      </c>
    </row>
    <row r="4522" spans="1:10">
      <c r="A4522" s="16" t="s">
        <v>5756</v>
      </c>
      <c r="B4522" s="52" t="s">
        <v>24142</v>
      </c>
      <c r="C4522" s="16" t="str">
        <f t="shared" si="70"/>
        <v>005 - 057</v>
      </c>
      <c r="D4522" s="52" t="s">
        <v>36059</v>
      </c>
      <c r="E4522" s="52" t="s">
        <v>18693</v>
      </c>
      <c r="F4522" s="16" t="s">
        <v>5757</v>
      </c>
      <c r="G4522" s="16" t="s">
        <v>18692</v>
      </c>
      <c r="H4522" s="16" t="s">
        <v>10732</v>
      </c>
      <c r="I4522" s="16" t="s">
        <v>5758</v>
      </c>
      <c r="J4522" s="16"/>
    </row>
    <row r="4523" spans="1:10">
      <c r="A4523" s="16" t="s">
        <v>11554</v>
      </c>
      <c r="B4523" s="52" t="s">
        <v>26878</v>
      </c>
      <c r="C4523" s="16" t="str">
        <f t="shared" si="70"/>
        <v>057 - 031</v>
      </c>
      <c r="D4523" s="52" t="s">
        <v>34487</v>
      </c>
      <c r="E4523" s="52" t="s">
        <v>18919</v>
      </c>
      <c r="F4523" s="16" t="s">
        <v>17984</v>
      </c>
      <c r="G4523" s="16" t="s">
        <v>18918</v>
      </c>
      <c r="H4523" s="16" t="s">
        <v>20396</v>
      </c>
      <c r="I4523" s="16" t="s">
        <v>19151</v>
      </c>
    </row>
    <row r="4524" spans="1:10">
      <c r="A4524" s="16" t="s">
        <v>1045</v>
      </c>
      <c r="B4524" s="52" t="s">
        <v>8562</v>
      </c>
      <c r="C4524" s="16" t="str">
        <f t="shared" si="70"/>
        <v>064 - 037</v>
      </c>
      <c r="D4524" s="52" t="s">
        <v>34487</v>
      </c>
      <c r="E4524" s="52" t="s">
        <v>27583</v>
      </c>
      <c r="F4524" s="16" t="s">
        <v>1046</v>
      </c>
      <c r="G4524" s="16" t="s">
        <v>27582</v>
      </c>
      <c r="H4524" s="16" t="s">
        <v>30282</v>
      </c>
      <c r="I4524" s="16" t="s">
        <v>1047</v>
      </c>
      <c r="J4524" s="16"/>
    </row>
    <row r="4525" spans="1:10">
      <c r="A4525" s="16" t="s">
        <v>17960</v>
      </c>
      <c r="B4525" s="52" t="s">
        <v>14001</v>
      </c>
      <c r="C4525" s="16" t="str">
        <f t="shared" si="70"/>
        <v>I99 - 009</v>
      </c>
      <c r="D4525" s="52"/>
      <c r="E4525" s="52" t="s">
        <v>10726</v>
      </c>
      <c r="F4525" s="16"/>
      <c r="G4525" s="16" t="s">
        <v>10725</v>
      </c>
      <c r="H4525" s="16" t="s">
        <v>10727</v>
      </c>
      <c r="I4525" s="16" t="s">
        <v>17961</v>
      </c>
    </row>
    <row r="4526" spans="1:10">
      <c r="A4526" s="16" t="s">
        <v>13780</v>
      </c>
      <c r="B4526" s="52" t="s">
        <v>24240</v>
      </c>
      <c r="C4526" s="16" t="str">
        <f t="shared" si="70"/>
        <v>015 - 880</v>
      </c>
      <c r="D4526" s="52"/>
      <c r="E4526" s="52" t="s">
        <v>32665</v>
      </c>
      <c r="F4526" s="16"/>
      <c r="G4526" s="16" t="s">
        <v>32664</v>
      </c>
      <c r="H4526" s="16" t="s">
        <v>32666</v>
      </c>
      <c r="I4526" s="16" t="s">
        <v>8598</v>
      </c>
      <c r="J4526" s="16" t="s">
        <v>34487</v>
      </c>
    </row>
    <row r="4527" spans="1:10">
      <c r="A4527" s="16" t="s">
        <v>1904</v>
      </c>
      <c r="B4527" s="52" t="s">
        <v>12588</v>
      </c>
      <c r="C4527" s="16" t="str">
        <f t="shared" si="70"/>
        <v>002 - 065</v>
      </c>
      <c r="D4527" s="52" t="s">
        <v>36059</v>
      </c>
      <c r="E4527" s="52" t="s">
        <v>36066</v>
      </c>
      <c r="F4527" s="16" t="s">
        <v>37471</v>
      </c>
      <c r="G4527" s="16" t="s">
        <v>20457</v>
      </c>
      <c r="H4527" s="16" t="s">
        <v>10732</v>
      </c>
      <c r="I4527" s="16" t="s">
        <v>1905</v>
      </c>
    </row>
    <row r="4528" spans="1:10">
      <c r="A4528" s="16" t="s">
        <v>35644</v>
      </c>
      <c r="B4528" s="52" t="s">
        <v>2371</v>
      </c>
      <c r="C4528" s="16" t="str">
        <f t="shared" si="70"/>
        <v>006 - 083</v>
      </c>
      <c r="D4528" s="52" t="s">
        <v>34487</v>
      </c>
      <c r="E4528" s="52" t="s">
        <v>26671</v>
      </c>
      <c r="F4528" s="16" t="s">
        <v>16936</v>
      </c>
      <c r="G4528" s="16" t="s">
        <v>26670</v>
      </c>
      <c r="H4528" s="16" t="s">
        <v>10732</v>
      </c>
      <c r="I4528" s="16" t="s">
        <v>35645</v>
      </c>
    </row>
    <row r="4529" spans="1:10">
      <c r="A4529" s="16" t="s">
        <v>30774</v>
      </c>
      <c r="B4529" s="52" t="s">
        <v>27151</v>
      </c>
      <c r="C4529" s="16" t="str">
        <f t="shared" si="70"/>
        <v>I99 - 473</v>
      </c>
      <c r="D4529" s="52"/>
      <c r="E4529" s="52" t="s">
        <v>10726</v>
      </c>
      <c r="F4529" s="16"/>
      <c r="G4529" s="16" t="s">
        <v>10725</v>
      </c>
      <c r="H4529" s="16" t="s">
        <v>10727</v>
      </c>
      <c r="I4529" s="16" t="s">
        <v>30775</v>
      </c>
    </row>
    <row r="4530" spans="1:10">
      <c r="A4530" s="16" t="s">
        <v>19152</v>
      </c>
      <c r="B4530" s="52" t="s">
        <v>14760</v>
      </c>
      <c r="C4530" s="16" t="str">
        <f t="shared" si="70"/>
        <v>007 - 031</v>
      </c>
      <c r="D4530" s="52" t="s">
        <v>34487</v>
      </c>
      <c r="E4530" s="52" t="s">
        <v>14662</v>
      </c>
      <c r="F4530" s="16" t="s">
        <v>14660</v>
      </c>
      <c r="G4530" s="16" t="s">
        <v>14661</v>
      </c>
      <c r="H4530" s="16" t="s">
        <v>14663</v>
      </c>
      <c r="I4530" s="16" t="s">
        <v>8254</v>
      </c>
    </row>
    <row r="4531" spans="1:10">
      <c r="A4531" s="16" t="s">
        <v>16773</v>
      </c>
      <c r="B4531" s="52" t="s">
        <v>14761</v>
      </c>
      <c r="C4531" s="16" t="str">
        <f t="shared" si="70"/>
        <v>007 - 802</v>
      </c>
      <c r="D4531" s="52"/>
      <c r="E4531" s="52" t="s">
        <v>14662</v>
      </c>
      <c r="F4531" s="16"/>
      <c r="G4531" s="16" t="s">
        <v>14661</v>
      </c>
      <c r="H4531" s="16" t="s">
        <v>14663</v>
      </c>
      <c r="I4531" s="16" t="s">
        <v>16774</v>
      </c>
      <c r="J4531" s="16" t="s">
        <v>34487</v>
      </c>
    </row>
    <row r="4532" spans="1:10">
      <c r="A4532" s="16" t="s">
        <v>9532</v>
      </c>
      <c r="B4532" s="52" t="s">
        <v>14762</v>
      </c>
      <c r="C4532" s="16" t="str">
        <f t="shared" si="70"/>
        <v>007 - 032</v>
      </c>
      <c r="D4532" s="52" t="s">
        <v>34487</v>
      </c>
      <c r="E4532" s="52" t="s">
        <v>14662</v>
      </c>
      <c r="F4532" s="16" t="s">
        <v>14660</v>
      </c>
      <c r="G4532" s="16" t="s">
        <v>14661</v>
      </c>
      <c r="H4532" s="16" t="s">
        <v>14663</v>
      </c>
      <c r="I4532" s="16" t="s">
        <v>7239</v>
      </c>
      <c r="J4532" s="16"/>
    </row>
    <row r="4533" spans="1:10">
      <c r="A4533" s="16" t="s">
        <v>4960</v>
      </c>
      <c r="B4533" s="52" t="s">
        <v>14763</v>
      </c>
      <c r="C4533" s="16" t="str">
        <f t="shared" si="70"/>
        <v>007 - 033</v>
      </c>
      <c r="D4533" s="52" t="s">
        <v>34487</v>
      </c>
      <c r="E4533" s="52" t="s">
        <v>14662</v>
      </c>
      <c r="F4533" s="16" t="s">
        <v>4961</v>
      </c>
      <c r="G4533" s="16" t="s">
        <v>14661</v>
      </c>
      <c r="H4533" s="16" t="s">
        <v>14663</v>
      </c>
      <c r="I4533" s="16" t="s">
        <v>4962</v>
      </c>
      <c r="J4533" s="16"/>
    </row>
    <row r="4534" spans="1:10">
      <c r="A4534" s="16" t="s">
        <v>14353</v>
      </c>
      <c r="B4534" s="52" t="s">
        <v>5878</v>
      </c>
      <c r="C4534" s="16" t="str">
        <f t="shared" si="70"/>
        <v>048 - 021</v>
      </c>
      <c r="D4534" s="52" t="s">
        <v>34487</v>
      </c>
      <c r="E4534" s="52" t="s">
        <v>29538</v>
      </c>
      <c r="F4534" s="16" t="s">
        <v>14354</v>
      </c>
      <c r="G4534" s="16" t="s">
        <v>29537</v>
      </c>
      <c r="H4534" s="16" t="s">
        <v>30328</v>
      </c>
      <c r="I4534" s="16" t="s">
        <v>14355</v>
      </c>
    </row>
    <row r="4535" spans="1:10">
      <c r="A4535" s="16" t="s">
        <v>16931</v>
      </c>
      <c r="B4535" s="52" t="s">
        <v>10635</v>
      </c>
      <c r="C4535" s="16" t="str">
        <f t="shared" si="70"/>
        <v>015 - 110</v>
      </c>
      <c r="D4535" s="52" t="s">
        <v>36059</v>
      </c>
      <c r="E4535" s="52" t="s">
        <v>32665</v>
      </c>
      <c r="F4535" s="16" t="s">
        <v>16932</v>
      </c>
      <c r="G4535" s="16" t="s">
        <v>32664</v>
      </c>
      <c r="H4535" s="16" t="s">
        <v>32666</v>
      </c>
      <c r="I4535" s="16" t="s">
        <v>21794</v>
      </c>
    </row>
    <row r="4536" spans="1:10">
      <c r="A4536" s="16" t="s">
        <v>19988</v>
      </c>
      <c r="B4536" s="52" t="s">
        <v>909</v>
      </c>
      <c r="C4536" s="16" t="str">
        <f t="shared" si="70"/>
        <v>023 - 038</v>
      </c>
      <c r="D4536" s="52" t="s">
        <v>34487</v>
      </c>
      <c r="E4536" s="52" t="s">
        <v>380</v>
      </c>
      <c r="F4536" s="16" t="s">
        <v>19989</v>
      </c>
      <c r="G4536" s="16" t="s">
        <v>379</v>
      </c>
      <c r="H4536" s="16" t="s">
        <v>32660</v>
      </c>
      <c r="I4536" s="16" t="s">
        <v>19990</v>
      </c>
    </row>
    <row r="4537" spans="1:10">
      <c r="A4537" s="16" t="s">
        <v>16520</v>
      </c>
      <c r="B4537" s="52" t="s">
        <v>30888</v>
      </c>
      <c r="C4537" s="16" t="str">
        <f t="shared" si="70"/>
        <v>013 - 113</v>
      </c>
      <c r="D4537" s="52" t="s">
        <v>34487</v>
      </c>
      <c r="E4537" s="52" t="s">
        <v>26240</v>
      </c>
      <c r="F4537" s="16" t="s">
        <v>21650</v>
      </c>
      <c r="G4537" s="16" t="s">
        <v>26239</v>
      </c>
      <c r="H4537" s="16" t="s">
        <v>32666</v>
      </c>
      <c r="I4537" s="16" t="s">
        <v>21651</v>
      </c>
    </row>
    <row r="4538" spans="1:10">
      <c r="A4538" s="16" t="s">
        <v>1712</v>
      </c>
      <c r="B4538" s="52" t="s">
        <v>6709</v>
      </c>
      <c r="C4538" s="16" t="str">
        <f t="shared" si="70"/>
        <v>061 - 043</v>
      </c>
      <c r="D4538" s="52" t="s">
        <v>36059</v>
      </c>
      <c r="E4538" s="52" t="s">
        <v>26249</v>
      </c>
      <c r="F4538" s="16" t="s">
        <v>11281</v>
      </c>
      <c r="G4538" s="16" t="s">
        <v>26248</v>
      </c>
      <c r="H4538" s="16" t="s">
        <v>30282</v>
      </c>
      <c r="I4538" s="16" t="s">
        <v>1713</v>
      </c>
    </row>
    <row r="4539" spans="1:10">
      <c r="A4539" s="16" t="s">
        <v>18740</v>
      </c>
      <c r="B4539" s="52" t="s">
        <v>12893</v>
      </c>
      <c r="C4539" s="16" t="str">
        <f t="shared" si="70"/>
        <v>021 - 830</v>
      </c>
      <c r="D4539" s="52"/>
      <c r="E4539" s="52" t="s">
        <v>14657</v>
      </c>
      <c r="F4539" s="16"/>
      <c r="G4539" s="16" t="s">
        <v>14656</v>
      </c>
      <c r="H4539" s="16" t="s">
        <v>4778</v>
      </c>
      <c r="I4539" s="16" t="s">
        <v>18741</v>
      </c>
      <c r="J4539" s="16" t="s">
        <v>34487</v>
      </c>
    </row>
    <row r="4540" spans="1:10">
      <c r="A4540" s="16" t="s">
        <v>33634</v>
      </c>
      <c r="B4540" s="52" t="s">
        <v>22352</v>
      </c>
      <c r="C4540" s="16" t="str">
        <f t="shared" si="70"/>
        <v>016 - 833</v>
      </c>
      <c r="D4540" s="52"/>
      <c r="E4540" s="52" t="s">
        <v>10742</v>
      </c>
      <c r="F4540" s="16"/>
      <c r="G4540" s="16" t="s">
        <v>10741</v>
      </c>
      <c r="H4540" s="16" t="s">
        <v>32666</v>
      </c>
      <c r="I4540" s="16" t="s">
        <v>33635</v>
      </c>
      <c r="J4540" s="16" t="s">
        <v>34487</v>
      </c>
    </row>
    <row r="4541" spans="1:10">
      <c r="A4541" s="16" t="s">
        <v>4981</v>
      </c>
      <c r="B4541" s="52" t="s">
        <v>22639</v>
      </c>
      <c r="C4541" s="16" t="str">
        <f t="shared" si="70"/>
        <v>029 - 809</v>
      </c>
      <c r="D4541" s="52"/>
      <c r="E4541" s="52" t="s">
        <v>25917</v>
      </c>
      <c r="F4541" s="16"/>
      <c r="G4541" s="16" t="s">
        <v>25916</v>
      </c>
      <c r="H4541" s="16" t="s">
        <v>32660</v>
      </c>
      <c r="I4541" s="16" t="s">
        <v>4982</v>
      </c>
      <c r="J4541" s="16" t="s">
        <v>34487</v>
      </c>
    </row>
    <row r="4542" spans="1:10">
      <c r="A4542" s="16" t="s">
        <v>27114</v>
      </c>
      <c r="B4542" s="52" t="s">
        <v>31447</v>
      </c>
      <c r="C4542" s="16" t="str">
        <f t="shared" si="70"/>
        <v>003 - 079</v>
      </c>
      <c r="D4542" s="52" t="s">
        <v>36059</v>
      </c>
      <c r="E4542" s="52" t="s">
        <v>3328</v>
      </c>
      <c r="F4542" s="16" t="s">
        <v>27115</v>
      </c>
      <c r="G4542" s="16" t="s">
        <v>10731</v>
      </c>
      <c r="H4542" s="16" t="s">
        <v>10732</v>
      </c>
      <c r="I4542" s="16" t="s">
        <v>27116</v>
      </c>
      <c r="J4542" s="16"/>
    </row>
    <row r="4543" spans="1:10">
      <c r="A4543" s="16" t="s">
        <v>15099</v>
      </c>
      <c r="B4543" s="52" t="s">
        <v>2923</v>
      </c>
      <c r="C4543" s="16" t="str">
        <f t="shared" si="70"/>
        <v>022 - 095</v>
      </c>
      <c r="D4543" s="52" t="s">
        <v>34487</v>
      </c>
      <c r="E4543" s="52" t="s">
        <v>4777</v>
      </c>
      <c r="F4543" s="16" t="s">
        <v>15100</v>
      </c>
      <c r="G4543" s="16" t="s">
        <v>4776</v>
      </c>
      <c r="H4543" s="16" t="s">
        <v>4778</v>
      </c>
      <c r="I4543" s="16" t="s">
        <v>15101</v>
      </c>
    </row>
    <row r="4544" spans="1:10">
      <c r="A4544" s="16" t="s">
        <v>26647</v>
      </c>
      <c r="B4544" s="52" t="s">
        <v>31968</v>
      </c>
      <c r="C4544" s="16" t="str">
        <f t="shared" si="70"/>
        <v>030 - 045</v>
      </c>
      <c r="D4544" s="52" t="s">
        <v>34487</v>
      </c>
      <c r="E4544" s="52" t="s">
        <v>35970</v>
      </c>
      <c r="F4544" s="16" t="s">
        <v>16555</v>
      </c>
      <c r="G4544" s="16" t="s">
        <v>35969</v>
      </c>
      <c r="H4544" s="16" t="s">
        <v>30334</v>
      </c>
      <c r="I4544" s="16" t="s">
        <v>26648</v>
      </c>
      <c r="J4544" s="16"/>
    </row>
    <row r="4545" spans="1:10">
      <c r="A4545" s="16" t="s">
        <v>3555</v>
      </c>
      <c r="B4545" s="52" t="s">
        <v>33999</v>
      </c>
      <c r="C4545" s="16" t="str">
        <f t="shared" si="70"/>
        <v>078 - 059</v>
      </c>
      <c r="D4545" s="52" t="s">
        <v>34487</v>
      </c>
      <c r="E4545" s="52" t="s">
        <v>1697</v>
      </c>
      <c r="F4545" s="16" t="s">
        <v>3556</v>
      </c>
      <c r="G4545" s="16" t="s">
        <v>1696</v>
      </c>
      <c r="H4545" s="16" t="s">
        <v>4772</v>
      </c>
      <c r="I4545" s="16" t="s">
        <v>3557</v>
      </c>
      <c r="J4545" s="16"/>
    </row>
    <row r="4546" spans="1:10">
      <c r="A4546" s="16" t="s">
        <v>33229</v>
      </c>
      <c r="B4546" s="52" t="s">
        <v>12894</v>
      </c>
      <c r="C4546" s="16" t="str">
        <f t="shared" si="70"/>
        <v>021 - 831</v>
      </c>
      <c r="D4546" s="52"/>
      <c r="E4546" s="52" t="s">
        <v>14657</v>
      </c>
      <c r="F4546" s="16"/>
      <c r="G4546" s="16" t="s">
        <v>14656</v>
      </c>
      <c r="H4546" s="16" t="s">
        <v>4778</v>
      </c>
      <c r="I4546" s="16" t="s">
        <v>33230</v>
      </c>
      <c r="J4546" s="16" t="s">
        <v>34487</v>
      </c>
    </row>
    <row r="4547" spans="1:10">
      <c r="A4547" s="16" t="s">
        <v>1792</v>
      </c>
      <c r="B4547" s="52" t="s">
        <v>36557</v>
      </c>
      <c r="C4547" s="16" t="str">
        <f t="shared" si="70"/>
        <v>004 - 100</v>
      </c>
      <c r="D4547" s="52" t="s">
        <v>36059</v>
      </c>
      <c r="E4547" s="52" t="s">
        <v>10758</v>
      </c>
      <c r="F4547" s="16" t="s">
        <v>27830</v>
      </c>
      <c r="G4547" s="16" t="s">
        <v>10757</v>
      </c>
      <c r="H4547" s="16" t="s">
        <v>10732</v>
      </c>
      <c r="I4547" s="16" t="s">
        <v>1793</v>
      </c>
    </row>
    <row r="4548" spans="1:10">
      <c r="A4548" s="16" t="s">
        <v>37267</v>
      </c>
      <c r="B4548" s="52" t="s">
        <v>33680</v>
      </c>
      <c r="C4548" s="16" t="str">
        <f t="shared" ref="C4548:C4611" si="71">MID(A4548,1,3) &amp;" - " &amp;MID(A4548,4,3)</f>
        <v>702 - 716</v>
      </c>
      <c r="D4548" s="52"/>
      <c r="E4548" s="52"/>
      <c r="F4548" s="16"/>
      <c r="G4548" s="16" t="s">
        <v>17438</v>
      </c>
      <c r="H4548" s="16" t="s">
        <v>10727</v>
      </c>
      <c r="I4548" s="16" t="s">
        <v>37268</v>
      </c>
      <c r="J4548" s="16" t="s">
        <v>34487</v>
      </c>
    </row>
    <row r="4549" spans="1:10">
      <c r="A4549" s="16" t="s">
        <v>21298</v>
      </c>
      <c r="B4549" s="52" t="s">
        <v>11313</v>
      </c>
      <c r="C4549" s="16" t="str">
        <f t="shared" si="71"/>
        <v>024 - 046</v>
      </c>
      <c r="D4549" s="52" t="s">
        <v>36059</v>
      </c>
      <c r="E4549" s="52" t="s">
        <v>26794</v>
      </c>
      <c r="F4549" s="16" t="s">
        <v>4333</v>
      </c>
      <c r="G4549" s="16" t="s">
        <v>26793</v>
      </c>
      <c r="H4549" s="16" t="s">
        <v>32660</v>
      </c>
      <c r="I4549" s="16" t="s">
        <v>21299</v>
      </c>
    </row>
    <row r="4550" spans="1:10">
      <c r="A4550" s="16" t="s">
        <v>32532</v>
      </c>
      <c r="B4550" s="52" t="s">
        <v>34000</v>
      </c>
      <c r="C4550" s="16" t="str">
        <f t="shared" si="71"/>
        <v>078 - 060</v>
      </c>
      <c r="D4550" s="52" t="s">
        <v>34487</v>
      </c>
      <c r="E4550" s="52" t="s">
        <v>1697</v>
      </c>
      <c r="F4550" s="16" t="s">
        <v>1695</v>
      </c>
      <c r="G4550" s="16" t="s">
        <v>1696</v>
      </c>
      <c r="H4550" s="16" t="s">
        <v>4772</v>
      </c>
      <c r="I4550" s="16" t="s">
        <v>32533</v>
      </c>
    </row>
    <row r="4551" spans="1:10">
      <c r="A4551" s="16" t="s">
        <v>3144</v>
      </c>
      <c r="B4551" s="52" t="s">
        <v>34001</v>
      </c>
      <c r="C4551" s="16" t="str">
        <f t="shared" si="71"/>
        <v>078 - 900</v>
      </c>
      <c r="D4551" s="52"/>
      <c r="E4551" s="52" t="s">
        <v>1697</v>
      </c>
      <c r="F4551" s="16"/>
      <c r="G4551" s="16" t="s">
        <v>1696</v>
      </c>
      <c r="H4551" s="16" t="s">
        <v>4772</v>
      </c>
      <c r="I4551" s="16" t="s">
        <v>3126</v>
      </c>
      <c r="J4551" s="16" t="s">
        <v>34487</v>
      </c>
    </row>
    <row r="4552" spans="1:10">
      <c r="A4552" s="16" t="s">
        <v>8255</v>
      </c>
      <c r="B4552" s="52" t="s">
        <v>15645</v>
      </c>
      <c r="C4552" s="16" t="str">
        <f t="shared" si="71"/>
        <v>037 - 031</v>
      </c>
      <c r="D4552" s="52" t="s">
        <v>34487</v>
      </c>
      <c r="E4552" s="52" t="s">
        <v>30682</v>
      </c>
      <c r="F4552" s="16" t="s">
        <v>15398</v>
      </c>
      <c r="G4552" s="16" t="s">
        <v>30681</v>
      </c>
      <c r="H4552" s="16" t="s">
        <v>35981</v>
      </c>
      <c r="I4552" s="16" t="s">
        <v>8256</v>
      </c>
    </row>
    <row r="4553" spans="1:10">
      <c r="A4553" s="16" t="s">
        <v>20907</v>
      </c>
      <c r="B4553" s="52" t="s">
        <v>27152</v>
      </c>
      <c r="C4553" s="16" t="str">
        <f t="shared" si="71"/>
        <v>I99 - 406</v>
      </c>
      <c r="D4553" s="52"/>
      <c r="E4553" s="52" t="s">
        <v>10726</v>
      </c>
      <c r="G4553" s="16" t="s">
        <v>10725</v>
      </c>
      <c r="H4553" s="16" t="s">
        <v>10727</v>
      </c>
      <c r="I4553" s="16" t="s">
        <v>5692</v>
      </c>
      <c r="J4553" s="16"/>
    </row>
    <row r="4554" spans="1:10">
      <c r="A4554" s="16" t="s">
        <v>31029</v>
      </c>
      <c r="B4554" s="52" t="s">
        <v>2372</v>
      </c>
      <c r="C4554" s="16" t="str">
        <f t="shared" si="71"/>
        <v>006 - 084</v>
      </c>
      <c r="D4554" s="52" t="s">
        <v>36059</v>
      </c>
      <c r="E4554" s="52" t="s">
        <v>26671</v>
      </c>
      <c r="F4554" s="16" t="s">
        <v>23424</v>
      </c>
      <c r="G4554" s="16" t="s">
        <v>26670</v>
      </c>
      <c r="H4554" s="16" t="s">
        <v>10732</v>
      </c>
      <c r="I4554" s="16" t="s">
        <v>31030</v>
      </c>
    </row>
    <row r="4555" spans="1:10">
      <c r="A4555" s="16" t="s">
        <v>13403</v>
      </c>
      <c r="B4555" s="52" t="s">
        <v>22353</v>
      </c>
      <c r="C4555" s="16" t="str">
        <f t="shared" si="71"/>
        <v>016 - 118</v>
      </c>
      <c r="D4555" s="52" t="s">
        <v>34487</v>
      </c>
      <c r="E4555" s="52" t="s">
        <v>10742</v>
      </c>
      <c r="F4555" s="16" t="s">
        <v>36153</v>
      </c>
      <c r="G4555" s="16" t="s">
        <v>10741</v>
      </c>
      <c r="H4555" s="16" t="s">
        <v>32666</v>
      </c>
      <c r="I4555" s="16" t="s">
        <v>13404</v>
      </c>
    </row>
    <row r="4556" spans="1:10">
      <c r="A4556" s="16" t="s">
        <v>15677</v>
      </c>
      <c r="B4556" s="52" t="s">
        <v>3625</v>
      </c>
      <c r="C4556" s="16" t="str">
        <f t="shared" si="71"/>
        <v>013 - 882</v>
      </c>
      <c r="D4556" s="52"/>
      <c r="E4556" s="52" t="s">
        <v>26240</v>
      </c>
      <c r="F4556" s="16"/>
      <c r="G4556" s="16" t="s">
        <v>26239</v>
      </c>
      <c r="H4556" s="16" t="s">
        <v>32666</v>
      </c>
      <c r="I4556" s="16" t="s">
        <v>15678</v>
      </c>
      <c r="J4556" s="16" t="s">
        <v>34487</v>
      </c>
    </row>
    <row r="4557" spans="1:10">
      <c r="A4557" s="16" t="s">
        <v>23720</v>
      </c>
      <c r="B4557" s="52" t="s">
        <v>561</v>
      </c>
      <c r="C4557" s="16" t="str">
        <f t="shared" si="71"/>
        <v>006 - 085</v>
      </c>
      <c r="D4557" s="52" t="s">
        <v>34487</v>
      </c>
      <c r="E4557" s="52" t="s">
        <v>26671</v>
      </c>
      <c r="F4557" s="16" t="s">
        <v>26669</v>
      </c>
      <c r="G4557" s="16" t="s">
        <v>26670</v>
      </c>
      <c r="H4557" s="16" t="s">
        <v>10732</v>
      </c>
      <c r="I4557" s="16" t="s">
        <v>23721</v>
      </c>
    </row>
    <row r="4558" spans="1:10">
      <c r="A4558" s="16" t="s">
        <v>16843</v>
      </c>
      <c r="B4558" s="52" t="s">
        <v>22354</v>
      </c>
      <c r="C4558" s="16" t="str">
        <f t="shared" si="71"/>
        <v>016 - 119</v>
      </c>
      <c r="D4558" s="52" t="s">
        <v>34487</v>
      </c>
      <c r="E4558" s="52" t="s">
        <v>10742</v>
      </c>
      <c r="F4558" s="16" t="s">
        <v>10740</v>
      </c>
      <c r="G4558" s="16" t="s">
        <v>10741</v>
      </c>
      <c r="H4558" s="16" t="s">
        <v>32666</v>
      </c>
      <c r="I4558" s="16" t="s">
        <v>16844</v>
      </c>
    </row>
    <row r="4559" spans="1:10">
      <c r="A4559" s="16" t="s">
        <v>21936</v>
      </c>
      <c r="B4559" s="52" t="s">
        <v>30930</v>
      </c>
      <c r="C4559" s="16" t="str">
        <f t="shared" si="71"/>
        <v>019 - 050</v>
      </c>
      <c r="D4559" s="52" t="s">
        <v>36059</v>
      </c>
      <c r="E4559" s="52" t="s">
        <v>23092</v>
      </c>
      <c r="F4559" s="16" t="s">
        <v>21937</v>
      </c>
      <c r="G4559" s="16" t="s">
        <v>23091</v>
      </c>
      <c r="H4559" s="16" t="s">
        <v>32666</v>
      </c>
      <c r="I4559" s="16" t="s">
        <v>21938</v>
      </c>
    </row>
    <row r="4560" spans="1:10">
      <c r="A4560" s="16" t="s">
        <v>2031</v>
      </c>
      <c r="B4560" s="52" t="s">
        <v>30931</v>
      </c>
      <c r="C4560" s="16" t="str">
        <f t="shared" si="71"/>
        <v>019 - 860</v>
      </c>
      <c r="D4560" s="52"/>
      <c r="E4560" s="52" t="s">
        <v>23092</v>
      </c>
      <c r="F4560" s="16"/>
      <c r="G4560" s="16" t="s">
        <v>23091</v>
      </c>
      <c r="H4560" s="16" t="s">
        <v>32666</v>
      </c>
      <c r="I4560" s="16" t="s">
        <v>2032</v>
      </c>
      <c r="J4560" s="16" t="s">
        <v>34487</v>
      </c>
    </row>
    <row r="4561" spans="1:10">
      <c r="A4561" s="16" t="s">
        <v>29034</v>
      </c>
      <c r="B4561" s="52" t="s">
        <v>25446</v>
      </c>
      <c r="C4561" s="16" t="str">
        <f t="shared" si="71"/>
        <v>018 - 076</v>
      </c>
      <c r="D4561" s="52" t="s">
        <v>36059</v>
      </c>
      <c r="E4561" s="52" t="s">
        <v>35975</v>
      </c>
      <c r="F4561" s="16" t="s">
        <v>29035</v>
      </c>
      <c r="G4561" s="16" t="s">
        <v>35974</v>
      </c>
      <c r="H4561" s="16" t="s">
        <v>32666</v>
      </c>
      <c r="I4561" s="16" t="s">
        <v>29036</v>
      </c>
      <c r="J4561" s="16"/>
    </row>
    <row r="4562" spans="1:10">
      <c r="A4562" s="16" t="s">
        <v>10882</v>
      </c>
      <c r="B4562" s="52" t="s">
        <v>33844</v>
      </c>
      <c r="C4562" s="16" t="str">
        <f t="shared" si="71"/>
        <v>033 - 025</v>
      </c>
      <c r="D4562" s="52" t="s">
        <v>34487</v>
      </c>
      <c r="E4562" s="52" t="s">
        <v>37663</v>
      </c>
      <c r="F4562" s="16" t="s">
        <v>10883</v>
      </c>
      <c r="G4562" s="16" t="s">
        <v>37662</v>
      </c>
      <c r="H4562" s="16" t="s">
        <v>35981</v>
      </c>
      <c r="I4562" s="16" t="s">
        <v>2649</v>
      </c>
      <c r="J4562" s="16"/>
    </row>
    <row r="4563" spans="1:10">
      <c r="A4563" s="16" t="s">
        <v>10230</v>
      </c>
      <c r="B4563" s="52" t="s">
        <v>10636</v>
      </c>
      <c r="C4563" s="16" t="str">
        <f t="shared" si="71"/>
        <v>015 - 881</v>
      </c>
      <c r="D4563" s="52"/>
      <c r="E4563" s="52" t="s">
        <v>32665</v>
      </c>
      <c r="F4563" s="16"/>
      <c r="G4563" s="16" t="s">
        <v>32664</v>
      </c>
      <c r="H4563" s="16" t="s">
        <v>32666</v>
      </c>
      <c r="I4563" s="16" t="s">
        <v>10231</v>
      </c>
      <c r="J4563" s="16" t="s">
        <v>34487</v>
      </c>
    </row>
    <row r="4564" spans="1:10">
      <c r="A4564" s="16" t="s">
        <v>17329</v>
      </c>
      <c r="B4564" s="52" t="s">
        <v>562</v>
      </c>
      <c r="C4564" s="16" t="str">
        <f t="shared" si="71"/>
        <v>006 - 811</v>
      </c>
      <c r="D4564" s="52"/>
      <c r="E4564" s="52" t="s">
        <v>26671</v>
      </c>
      <c r="F4564" s="16"/>
      <c r="G4564" s="16" t="s">
        <v>26670</v>
      </c>
      <c r="H4564" s="16" t="s">
        <v>10732</v>
      </c>
      <c r="I4564" s="16" t="s">
        <v>17330</v>
      </c>
      <c r="J4564" s="16" t="s">
        <v>34487</v>
      </c>
    </row>
    <row r="4565" spans="1:10">
      <c r="A4565" s="16" t="s">
        <v>13405</v>
      </c>
      <c r="B4565" s="52" t="s">
        <v>6888</v>
      </c>
      <c r="C4565" s="16" t="str">
        <f t="shared" si="71"/>
        <v>001 - 118</v>
      </c>
      <c r="D4565" s="52" t="s">
        <v>34487</v>
      </c>
      <c r="E4565" s="52" t="s">
        <v>37671</v>
      </c>
      <c r="F4565" s="16" t="s">
        <v>4160</v>
      </c>
      <c r="G4565" s="16" t="s">
        <v>37670</v>
      </c>
      <c r="H4565" s="16" t="s">
        <v>10732</v>
      </c>
      <c r="I4565" s="16" t="s">
        <v>17274</v>
      </c>
    </row>
    <row r="4566" spans="1:10">
      <c r="A4566" s="16" t="s">
        <v>4963</v>
      </c>
      <c r="B4566" s="52" t="s">
        <v>2615</v>
      </c>
      <c r="C4566" s="16" t="str">
        <f t="shared" si="71"/>
        <v>014 - 033</v>
      </c>
      <c r="D4566" s="52" t="s">
        <v>34487</v>
      </c>
      <c r="E4566" s="52" t="s">
        <v>31453</v>
      </c>
      <c r="F4566" s="16" t="s">
        <v>4964</v>
      </c>
      <c r="G4566" s="16" t="s">
        <v>31452</v>
      </c>
      <c r="H4566" s="16" t="s">
        <v>32666</v>
      </c>
      <c r="I4566" s="16" t="s">
        <v>4965</v>
      </c>
      <c r="J4566" s="16"/>
    </row>
    <row r="4567" spans="1:10">
      <c r="A4567" s="16" t="s">
        <v>30876</v>
      </c>
      <c r="B4567" s="52" t="s">
        <v>2616</v>
      </c>
      <c r="C4567" s="16" t="str">
        <f t="shared" si="71"/>
        <v>014 - 034</v>
      </c>
      <c r="D4567" s="52" t="s">
        <v>34487</v>
      </c>
      <c r="E4567" s="52" t="s">
        <v>31453</v>
      </c>
      <c r="F4567" s="16" t="s">
        <v>30877</v>
      </c>
      <c r="G4567" s="16" t="s">
        <v>31452</v>
      </c>
      <c r="H4567" s="16" t="s">
        <v>32666</v>
      </c>
      <c r="I4567" s="16" t="s">
        <v>30878</v>
      </c>
    </row>
    <row r="4568" spans="1:10">
      <c r="A4568" s="16" t="s">
        <v>33047</v>
      </c>
      <c r="B4568" s="52" t="s">
        <v>22978</v>
      </c>
      <c r="C4568" s="16" t="str">
        <f t="shared" si="71"/>
        <v>053 - 011</v>
      </c>
      <c r="D4568" s="52" t="s">
        <v>36059</v>
      </c>
      <c r="E4568" s="52" t="s">
        <v>36783</v>
      </c>
      <c r="F4568" s="16" t="s">
        <v>33048</v>
      </c>
      <c r="G4568" s="16" t="s">
        <v>36782</v>
      </c>
      <c r="H4568" s="16" t="s">
        <v>30328</v>
      </c>
      <c r="I4568" s="16" t="s">
        <v>33049</v>
      </c>
    </row>
    <row r="4569" spans="1:10">
      <c r="A4569" s="16" t="s">
        <v>16856</v>
      </c>
      <c r="B4569" s="52" t="s">
        <v>6889</v>
      </c>
      <c r="C4569" s="16" t="str">
        <f t="shared" si="71"/>
        <v>001 - 119</v>
      </c>
      <c r="D4569" s="52" t="s">
        <v>36059</v>
      </c>
      <c r="E4569" s="52" t="s">
        <v>37671</v>
      </c>
      <c r="F4569" s="16" t="s">
        <v>4160</v>
      </c>
      <c r="G4569" s="16" t="s">
        <v>37670</v>
      </c>
      <c r="H4569" s="16" t="s">
        <v>10732</v>
      </c>
      <c r="I4569" s="16" t="s">
        <v>16857</v>
      </c>
    </row>
    <row r="4570" spans="1:10">
      <c r="A4570" s="16" t="s">
        <v>8280</v>
      </c>
      <c r="B4570" s="52" t="s">
        <v>6889</v>
      </c>
      <c r="C4570" s="16" t="str">
        <f t="shared" si="71"/>
        <v>001 - 909</v>
      </c>
      <c r="D4570" s="52"/>
      <c r="E4570" s="52" t="s">
        <v>37671</v>
      </c>
      <c r="F4570" s="16"/>
      <c r="G4570" s="16" t="s">
        <v>37670</v>
      </c>
      <c r="H4570" s="16" t="s">
        <v>10732</v>
      </c>
      <c r="I4570" s="16" t="s">
        <v>16857</v>
      </c>
      <c r="J4570" s="16" t="s">
        <v>34487</v>
      </c>
    </row>
    <row r="4571" spans="1:10">
      <c r="A4571" s="16" t="s">
        <v>36700</v>
      </c>
      <c r="B4571" s="52" t="s">
        <v>11798</v>
      </c>
      <c r="C4571" s="16" t="str">
        <f t="shared" si="71"/>
        <v>058 - 046</v>
      </c>
      <c r="D4571" s="52" t="s">
        <v>34487</v>
      </c>
      <c r="E4571" s="52" t="s">
        <v>10753</v>
      </c>
      <c r="F4571" s="16" t="s">
        <v>36701</v>
      </c>
      <c r="G4571" s="16" t="s">
        <v>10752</v>
      </c>
      <c r="H4571" s="16" t="s">
        <v>20396</v>
      </c>
      <c r="I4571" s="16" t="s">
        <v>36702</v>
      </c>
    </row>
    <row r="4572" spans="1:10">
      <c r="A4572" s="16" t="s">
        <v>24200</v>
      </c>
      <c r="B4572" s="52" t="s">
        <v>35611</v>
      </c>
      <c r="C4572" s="16" t="str">
        <f t="shared" si="71"/>
        <v>073 - 008</v>
      </c>
      <c r="D4572" s="52" t="s">
        <v>34487</v>
      </c>
      <c r="E4572" s="52" t="s">
        <v>37421</v>
      </c>
      <c r="F4572" s="16" t="s">
        <v>24201</v>
      </c>
      <c r="G4572" s="16" t="s">
        <v>37420</v>
      </c>
      <c r="H4572" s="16" t="s">
        <v>37422</v>
      </c>
      <c r="I4572" s="16" t="s">
        <v>24202</v>
      </c>
      <c r="J4572" s="16"/>
    </row>
    <row r="4573" spans="1:10">
      <c r="A4573" s="16" t="s">
        <v>11903</v>
      </c>
      <c r="B4573" s="52" t="s">
        <v>3868</v>
      </c>
      <c r="C4573" s="16" t="str">
        <f t="shared" si="71"/>
        <v>064 - 038</v>
      </c>
      <c r="D4573" s="52" t="s">
        <v>36059</v>
      </c>
      <c r="E4573" s="52" t="s">
        <v>27583</v>
      </c>
      <c r="F4573" s="16" t="s">
        <v>11904</v>
      </c>
      <c r="G4573" s="16" t="s">
        <v>27582</v>
      </c>
      <c r="H4573" s="16" t="s">
        <v>30282</v>
      </c>
      <c r="I4573" s="16" t="s">
        <v>11905</v>
      </c>
    </row>
    <row r="4574" spans="1:10">
      <c r="A4574" s="16" t="s">
        <v>32681</v>
      </c>
      <c r="B4574" s="52" t="s">
        <v>20879</v>
      </c>
      <c r="C4574" s="16" t="str">
        <f t="shared" si="71"/>
        <v>044 - 023</v>
      </c>
      <c r="D4574" s="52" t="s">
        <v>36059</v>
      </c>
      <c r="E4574" s="52" t="s">
        <v>27373</v>
      </c>
      <c r="F4574" s="16" t="s">
        <v>32682</v>
      </c>
      <c r="G4574" s="16" t="s">
        <v>27372</v>
      </c>
      <c r="H4574" s="16" t="s">
        <v>20397</v>
      </c>
      <c r="I4574" s="16" t="s">
        <v>28241</v>
      </c>
    </row>
    <row r="4575" spans="1:10">
      <c r="A4575" s="16" t="s">
        <v>10334</v>
      </c>
      <c r="B4575" s="52" t="s">
        <v>7376</v>
      </c>
      <c r="C4575" s="16" t="str">
        <f t="shared" si="71"/>
        <v>044 - 024</v>
      </c>
      <c r="D4575" s="52" t="s">
        <v>36059</v>
      </c>
      <c r="E4575" s="52" t="s">
        <v>27373</v>
      </c>
      <c r="F4575" s="16" t="s">
        <v>10335</v>
      </c>
      <c r="G4575" s="16" t="s">
        <v>27372</v>
      </c>
      <c r="H4575" s="16" t="s">
        <v>20397</v>
      </c>
      <c r="I4575" s="16" t="s">
        <v>10336</v>
      </c>
      <c r="J4575" s="16"/>
    </row>
    <row r="4576" spans="1:10">
      <c r="A4576" s="16" t="s">
        <v>24318</v>
      </c>
      <c r="B4576" s="52" t="s">
        <v>9278</v>
      </c>
      <c r="C4576" s="16" t="str">
        <f t="shared" si="71"/>
        <v>084 - 018</v>
      </c>
      <c r="D4576" s="52" t="s">
        <v>34487</v>
      </c>
      <c r="E4576" s="52" t="s">
        <v>18698</v>
      </c>
      <c r="F4576" s="16" t="s">
        <v>20853</v>
      </c>
      <c r="G4576" s="16" t="s">
        <v>18697</v>
      </c>
      <c r="H4576" s="16" t="s">
        <v>29917</v>
      </c>
      <c r="I4576" s="16" t="s">
        <v>24319</v>
      </c>
    </row>
    <row r="4577" spans="1:10">
      <c r="A4577" s="16" t="s">
        <v>20369</v>
      </c>
      <c r="B4577" s="52" t="s">
        <v>30194</v>
      </c>
      <c r="C4577" s="16" t="str">
        <f t="shared" si="71"/>
        <v>056 - 030</v>
      </c>
      <c r="D4577" s="52" t="s">
        <v>34487</v>
      </c>
      <c r="E4577" s="52" t="s">
        <v>29533</v>
      </c>
      <c r="F4577" s="16" t="s">
        <v>20370</v>
      </c>
      <c r="G4577" s="16" t="s">
        <v>29532</v>
      </c>
      <c r="H4577" s="16" t="s">
        <v>20396</v>
      </c>
      <c r="I4577" s="16" t="s">
        <v>20371</v>
      </c>
    </row>
    <row r="4578" spans="1:10">
      <c r="A4578" s="16" t="s">
        <v>862</v>
      </c>
      <c r="B4578" s="52" t="s">
        <v>30195</v>
      </c>
      <c r="C4578" s="16" t="str">
        <f t="shared" si="71"/>
        <v>056 - 803</v>
      </c>
      <c r="D4578" s="52"/>
      <c r="E4578" s="52" t="s">
        <v>29533</v>
      </c>
      <c r="F4578" s="16"/>
      <c r="G4578" s="16" t="s">
        <v>29532</v>
      </c>
      <c r="H4578" s="16" t="s">
        <v>20396</v>
      </c>
      <c r="I4578" s="16" t="s">
        <v>863</v>
      </c>
      <c r="J4578" s="16" t="s">
        <v>34487</v>
      </c>
    </row>
    <row r="4579" spans="1:10">
      <c r="A4579" s="16" t="s">
        <v>19476</v>
      </c>
      <c r="B4579" s="52" t="s">
        <v>8459</v>
      </c>
      <c r="C4579" s="16" t="str">
        <f t="shared" si="71"/>
        <v>080 - 040</v>
      </c>
      <c r="D4579" s="52" t="s">
        <v>34487</v>
      </c>
      <c r="E4579" s="52" t="s">
        <v>1692</v>
      </c>
      <c r="F4579" s="16" t="s">
        <v>19477</v>
      </c>
      <c r="G4579" s="16" t="s">
        <v>1691</v>
      </c>
      <c r="H4579" s="16" t="s">
        <v>4772</v>
      </c>
      <c r="I4579" s="16" t="s">
        <v>19478</v>
      </c>
    </row>
    <row r="4580" spans="1:10">
      <c r="A4580" s="16" t="s">
        <v>25847</v>
      </c>
      <c r="B4580" s="52" t="s">
        <v>9696</v>
      </c>
      <c r="C4580" s="16" t="str">
        <f t="shared" si="71"/>
        <v>077 - 012</v>
      </c>
      <c r="D4580" s="52" t="s">
        <v>34487</v>
      </c>
      <c r="E4580" s="52" t="s">
        <v>36237</v>
      </c>
      <c r="F4580" s="16" t="s">
        <v>6986</v>
      </c>
      <c r="G4580" s="16" t="s">
        <v>36236</v>
      </c>
      <c r="H4580" s="16" t="s">
        <v>13511</v>
      </c>
      <c r="I4580" s="16" t="s">
        <v>25848</v>
      </c>
    </row>
    <row r="4581" spans="1:10">
      <c r="A4581" s="16" t="s">
        <v>13869</v>
      </c>
      <c r="B4581" s="52" t="s">
        <v>3869</v>
      </c>
      <c r="C4581" s="16" t="str">
        <f t="shared" si="71"/>
        <v>064 - 039</v>
      </c>
      <c r="D4581" s="52" t="s">
        <v>36059</v>
      </c>
      <c r="E4581" s="52" t="s">
        <v>27583</v>
      </c>
      <c r="F4581" s="16" t="s">
        <v>13750</v>
      </c>
      <c r="G4581" s="16" t="s">
        <v>27582</v>
      </c>
      <c r="H4581" s="16" t="s">
        <v>30282</v>
      </c>
      <c r="I4581" s="16" t="s">
        <v>13870</v>
      </c>
    </row>
    <row r="4582" spans="1:10">
      <c r="A4582" s="16" t="s">
        <v>25875</v>
      </c>
      <c r="B4582" s="52" t="s">
        <v>6652</v>
      </c>
      <c r="C4582" s="16" t="str">
        <f t="shared" si="71"/>
        <v>027 - 018</v>
      </c>
      <c r="D4582" s="52" t="s">
        <v>36059</v>
      </c>
      <c r="E4582" s="52" t="s">
        <v>16168</v>
      </c>
      <c r="F4582" s="16" t="s">
        <v>25988</v>
      </c>
      <c r="G4582" s="16" t="s">
        <v>16167</v>
      </c>
      <c r="H4582" s="16" t="s">
        <v>32660</v>
      </c>
      <c r="I4582" s="16" t="s">
        <v>25876</v>
      </c>
      <c r="J4582" s="16"/>
    </row>
    <row r="4583" spans="1:10">
      <c r="A4583" s="16" t="s">
        <v>9578</v>
      </c>
      <c r="B4583" s="52" t="s">
        <v>6890</v>
      </c>
      <c r="C4583" s="16" t="str">
        <f t="shared" si="71"/>
        <v>001 - 120</v>
      </c>
      <c r="D4583" s="52" t="s">
        <v>36059</v>
      </c>
      <c r="E4583" s="52" t="s">
        <v>37671</v>
      </c>
      <c r="F4583" s="16" t="s">
        <v>4851</v>
      </c>
      <c r="G4583" s="16" t="s">
        <v>37670</v>
      </c>
      <c r="H4583" s="16" t="s">
        <v>10732</v>
      </c>
      <c r="I4583" s="16" t="s">
        <v>4852</v>
      </c>
    </row>
    <row r="4584" spans="1:10">
      <c r="A4584" s="16" t="s">
        <v>10450</v>
      </c>
      <c r="B4584" s="52" t="s">
        <v>6890</v>
      </c>
      <c r="C4584" s="16" t="str">
        <f t="shared" si="71"/>
        <v>001 - 910</v>
      </c>
      <c r="D4584" s="52"/>
      <c r="E4584" s="52" t="s">
        <v>37671</v>
      </c>
      <c r="F4584" s="16"/>
      <c r="G4584" s="16" t="s">
        <v>37670</v>
      </c>
      <c r="H4584" s="16" t="s">
        <v>10732</v>
      </c>
      <c r="I4584" s="16" t="s">
        <v>4852</v>
      </c>
      <c r="J4584" s="16" t="s">
        <v>34487</v>
      </c>
    </row>
    <row r="4585" spans="1:10">
      <c r="A4585" s="16" t="s">
        <v>36278</v>
      </c>
      <c r="B4585" s="52" t="s">
        <v>30780</v>
      </c>
      <c r="C4585" s="16" t="str">
        <f t="shared" si="71"/>
        <v>019 - 051</v>
      </c>
      <c r="D4585" s="52" t="s">
        <v>36059</v>
      </c>
      <c r="E4585" s="52" t="s">
        <v>23092</v>
      </c>
      <c r="F4585" s="16" t="s">
        <v>1677</v>
      </c>
      <c r="G4585" s="16" t="s">
        <v>23091</v>
      </c>
      <c r="H4585" s="16" t="s">
        <v>32666</v>
      </c>
      <c r="I4585" s="16" t="s">
        <v>1678</v>
      </c>
      <c r="J4585" s="16"/>
    </row>
    <row r="4586" spans="1:10">
      <c r="A4586" s="16" t="s">
        <v>8150</v>
      </c>
      <c r="B4586" s="52" t="s">
        <v>22355</v>
      </c>
      <c r="C4586" s="16" t="str">
        <f t="shared" si="71"/>
        <v>016 - 834</v>
      </c>
      <c r="D4586" s="52"/>
      <c r="E4586" s="52" t="s">
        <v>10742</v>
      </c>
      <c r="F4586" s="16"/>
      <c r="G4586" s="16" t="s">
        <v>10741</v>
      </c>
      <c r="H4586" s="16" t="s">
        <v>32666</v>
      </c>
      <c r="I4586" s="16" t="s">
        <v>8151</v>
      </c>
      <c r="J4586" s="16" t="s">
        <v>34487</v>
      </c>
    </row>
    <row r="4587" spans="1:10">
      <c r="A4587" s="16" t="s">
        <v>17922</v>
      </c>
      <c r="B4587" s="52" t="s">
        <v>22356</v>
      </c>
      <c r="C4587" s="16" t="str">
        <f t="shared" si="71"/>
        <v>016 - 120</v>
      </c>
      <c r="D4587" s="52" t="s">
        <v>36059</v>
      </c>
      <c r="E4587" s="52" t="s">
        <v>10742</v>
      </c>
      <c r="F4587" s="16" t="s">
        <v>21058</v>
      </c>
      <c r="G4587" s="16" t="s">
        <v>10741</v>
      </c>
      <c r="H4587" s="16" t="s">
        <v>32666</v>
      </c>
      <c r="I4587" s="16" t="s">
        <v>21059</v>
      </c>
    </row>
    <row r="4588" spans="1:10">
      <c r="A4588" s="16" t="s">
        <v>5208</v>
      </c>
      <c r="B4588" s="52" t="s">
        <v>22357</v>
      </c>
      <c r="C4588" s="16" t="str">
        <f t="shared" si="71"/>
        <v>016 - 835</v>
      </c>
      <c r="D4588" s="52"/>
      <c r="E4588" s="52" t="s">
        <v>10742</v>
      </c>
      <c r="F4588" s="16"/>
      <c r="G4588" s="16" t="s">
        <v>10741</v>
      </c>
      <c r="H4588" s="16" t="s">
        <v>32666</v>
      </c>
      <c r="I4588" s="16" t="s">
        <v>5209</v>
      </c>
      <c r="J4588" s="16" t="s">
        <v>34487</v>
      </c>
    </row>
    <row r="4589" spans="1:10">
      <c r="A4589" s="16" t="s">
        <v>1048</v>
      </c>
      <c r="B4589" s="52" t="s">
        <v>33942</v>
      </c>
      <c r="C4589" s="16" t="str">
        <f t="shared" si="71"/>
        <v>076 - 037</v>
      </c>
      <c r="D4589" s="52" t="s">
        <v>34487</v>
      </c>
      <c r="E4589" s="52" t="s">
        <v>13510</v>
      </c>
      <c r="F4589" s="16" t="s">
        <v>25800</v>
      </c>
      <c r="G4589" s="16" t="s">
        <v>13509</v>
      </c>
      <c r="H4589" s="16" t="s">
        <v>13511</v>
      </c>
      <c r="I4589" s="16" t="s">
        <v>11197</v>
      </c>
      <c r="J4589" s="16"/>
    </row>
    <row r="4590" spans="1:10">
      <c r="A4590" s="16" t="s">
        <v>3702</v>
      </c>
      <c r="B4590" s="52" t="s">
        <v>2924</v>
      </c>
      <c r="C4590" s="16" t="str">
        <f t="shared" si="71"/>
        <v>022 - 096</v>
      </c>
      <c r="D4590" s="52" t="s">
        <v>34487</v>
      </c>
      <c r="E4590" s="52" t="s">
        <v>4777</v>
      </c>
      <c r="F4590" s="16" t="s">
        <v>7720</v>
      </c>
      <c r="G4590" s="16" t="s">
        <v>4776</v>
      </c>
      <c r="H4590" s="16" t="s">
        <v>4778</v>
      </c>
      <c r="I4590" s="16" t="s">
        <v>3703</v>
      </c>
    </row>
    <row r="4591" spans="1:10">
      <c r="A4591" s="16" t="s">
        <v>5449</v>
      </c>
      <c r="B4591" s="52" t="s">
        <v>2925</v>
      </c>
      <c r="C4591" s="16" t="str">
        <f t="shared" si="71"/>
        <v>022 - 845</v>
      </c>
      <c r="D4591" s="52"/>
      <c r="E4591" s="52" t="s">
        <v>4777</v>
      </c>
      <c r="F4591" s="16"/>
      <c r="G4591" s="16" t="s">
        <v>4776</v>
      </c>
      <c r="H4591" s="16" t="s">
        <v>4778</v>
      </c>
      <c r="I4591" s="16" t="s">
        <v>5450</v>
      </c>
      <c r="J4591" s="16" t="s">
        <v>34487</v>
      </c>
    </row>
    <row r="4592" spans="1:10">
      <c r="A4592" s="16" t="s">
        <v>33870</v>
      </c>
      <c r="B4592" s="52" t="s">
        <v>28166</v>
      </c>
      <c r="C4592" s="16" t="str">
        <f t="shared" si="71"/>
        <v>072 - 024</v>
      </c>
      <c r="D4592" s="52" t="s">
        <v>34487</v>
      </c>
      <c r="E4592" s="52" t="s">
        <v>23759</v>
      </c>
      <c r="F4592" s="16" t="s">
        <v>3278</v>
      </c>
      <c r="G4592" s="16" t="s">
        <v>23758</v>
      </c>
      <c r="H4592" s="16" t="s">
        <v>37422</v>
      </c>
      <c r="I4592" s="16" t="s">
        <v>5937</v>
      </c>
      <c r="J4592" s="16"/>
    </row>
    <row r="4593" spans="1:10">
      <c r="A4593" s="16" t="s">
        <v>35938</v>
      </c>
      <c r="B4593" s="52" t="s">
        <v>2545</v>
      </c>
      <c r="C4593" s="16" t="str">
        <f t="shared" si="71"/>
        <v>063 - 036</v>
      </c>
      <c r="D4593" s="52" t="s">
        <v>36059</v>
      </c>
      <c r="E4593" s="52" t="s">
        <v>30281</v>
      </c>
      <c r="F4593" s="16" t="s">
        <v>35939</v>
      </c>
      <c r="G4593" s="16" t="s">
        <v>30319</v>
      </c>
      <c r="H4593" s="16" t="s">
        <v>30282</v>
      </c>
      <c r="I4593" s="16" t="s">
        <v>35940</v>
      </c>
      <c r="J4593" s="16"/>
    </row>
    <row r="4594" spans="1:10">
      <c r="A4594" s="16" t="s">
        <v>5608</v>
      </c>
      <c r="B4594" s="52" t="s">
        <v>11314</v>
      </c>
      <c r="C4594" s="16" t="str">
        <f t="shared" si="71"/>
        <v>024 - 047</v>
      </c>
      <c r="D4594" s="52" t="s">
        <v>36059</v>
      </c>
      <c r="E4594" s="52" t="s">
        <v>26794</v>
      </c>
      <c r="F4594" s="16" t="s">
        <v>4333</v>
      </c>
      <c r="G4594" s="16" t="s">
        <v>26793</v>
      </c>
      <c r="H4594" s="16" t="s">
        <v>32660</v>
      </c>
      <c r="I4594" s="16" t="s">
        <v>5609</v>
      </c>
      <c r="J4594" s="16"/>
    </row>
    <row r="4595" spans="1:10">
      <c r="A4595" s="16" t="s">
        <v>15922</v>
      </c>
      <c r="B4595" s="52" t="s">
        <v>27153</v>
      </c>
      <c r="C4595" s="16" t="str">
        <f t="shared" si="71"/>
        <v>S99 - 508</v>
      </c>
      <c r="D4595" s="52"/>
      <c r="E4595" s="52" t="s">
        <v>15509</v>
      </c>
      <c r="F4595" s="16"/>
      <c r="G4595" s="16" t="s">
        <v>10725</v>
      </c>
      <c r="H4595" s="16" t="s">
        <v>10727</v>
      </c>
      <c r="I4595" s="16" t="s">
        <v>15668</v>
      </c>
    </row>
    <row r="4596" spans="1:10">
      <c r="A4596" s="16" t="s">
        <v>27890</v>
      </c>
      <c r="B4596" s="52" t="s">
        <v>14306</v>
      </c>
      <c r="C4596" s="16" t="str">
        <f t="shared" si="71"/>
        <v>075 - 034</v>
      </c>
      <c r="D4596" s="52" t="s">
        <v>36059</v>
      </c>
      <c r="E4596" s="52" t="s">
        <v>25912</v>
      </c>
      <c r="F4596" s="16" t="s">
        <v>8079</v>
      </c>
      <c r="G4596" s="16" t="s">
        <v>31815</v>
      </c>
      <c r="H4596" s="16" t="s">
        <v>37422</v>
      </c>
      <c r="I4596" s="16" t="s">
        <v>27891</v>
      </c>
    </row>
    <row r="4597" spans="1:10">
      <c r="A4597" s="16" t="s">
        <v>14356</v>
      </c>
      <c r="B4597" s="52" t="s">
        <v>29701</v>
      </c>
      <c r="C4597" s="16" t="str">
        <f t="shared" si="71"/>
        <v>043 - 021</v>
      </c>
      <c r="D4597" s="52" t="s">
        <v>34487</v>
      </c>
      <c r="E4597" s="52" t="s">
        <v>36775</v>
      </c>
      <c r="F4597" s="16" t="s">
        <v>13741</v>
      </c>
      <c r="G4597" s="16" t="s">
        <v>27380</v>
      </c>
      <c r="H4597" s="16" t="s">
        <v>20397</v>
      </c>
      <c r="I4597" s="16" t="s">
        <v>233</v>
      </c>
    </row>
    <row r="4598" spans="1:10">
      <c r="A4598" s="16" t="s">
        <v>34464</v>
      </c>
      <c r="B4598" s="52" t="s">
        <v>24374</v>
      </c>
      <c r="C4598" s="16" t="str">
        <f t="shared" si="71"/>
        <v>054 - 022</v>
      </c>
      <c r="D4598" s="52" t="s">
        <v>34487</v>
      </c>
      <c r="E4598" s="52" t="s">
        <v>30442</v>
      </c>
      <c r="F4598" s="16" t="s">
        <v>34465</v>
      </c>
      <c r="G4598" s="16" t="s">
        <v>30441</v>
      </c>
      <c r="H4598" s="16" t="s">
        <v>1269</v>
      </c>
      <c r="I4598" s="16" t="s">
        <v>34466</v>
      </c>
      <c r="J4598" s="16"/>
    </row>
    <row r="4599" spans="1:10">
      <c r="A4599" s="16" t="s">
        <v>32122</v>
      </c>
      <c r="B4599" s="52" t="s">
        <v>24375</v>
      </c>
      <c r="C4599" s="16" t="str">
        <f t="shared" si="71"/>
        <v>054 - 023</v>
      </c>
      <c r="D4599" s="52" t="s">
        <v>34487</v>
      </c>
      <c r="E4599" s="52" t="s">
        <v>30442</v>
      </c>
      <c r="F4599" s="16" t="s">
        <v>32123</v>
      </c>
      <c r="G4599" s="16" t="s">
        <v>30441</v>
      </c>
      <c r="H4599" s="16" t="s">
        <v>1269</v>
      </c>
      <c r="I4599" s="16" t="s">
        <v>32124</v>
      </c>
    </row>
    <row r="4600" spans="1:10">
      <c r="A4600" s="16" t="s">
        <v>6168</v>
      </c>
      <c r="B4600" s="52" t="s">
        <v>25447</v>
      </c>
      <c r="C4600" s="16" t="str">
        <f t="shared" si="71"/>
        <v>018 - 837</v>
      </c>
      <c r="D4600" s="52"/>
      <c r="E4600" s="52" t="s">
        <v>35975</v>
      </c>
      <c r="F4600" s="16"/>
      <c r="G4600" s="16" t="s">
        <v>35974</v>
      </c>
      <c r="H4600" s="16" t="s">
        <v>32666</v>
      </c>
      <c r="I4600" s="16" t="s">
        <v>6169</v>
      </c>
      <c r="J4600" s="16" t="s">
        <v>34487</v>
      </c>
    </row>
    <row r="4601" spans="1:10">
      <c r="A4601" s="16" t="s">
        <v>30302</v>
      </c>
      <c r="B4601" s="52" t="s">
        <v>33930</v>
      </c>
      <c r="C4601" s="16" t="str">
        <f t="shared" si="71"/>
        <v>035 - 023</v>
      </c>
      <c r="D4601" s="52" t="s">
        <v>36059</v>
      </c>
      <c r="E4601" s="52" t="s">
        <v>30432</v>
      </c>
      <c r="F4601" s="16" t="s">
        <v>30303</v>
      </c>
      <c r="G4601" s="16" t="s">
        <v>30431</v>
      </c>
      <c r="H4601" s="16" t="s">
        <v>35981</v>
      </c>
      <c r="I4601" s="16" t="s">
        <v>30304</v>
      </c>
      <c r="J4601" s="16"/>
    </row>
    <row r="4602" spans="1:10">
      <c r="A4602" s="16" t="s">
        <v>9152</v>
      </c>
      <c r="B4602" s="52" t="s">
        <v>11460</v>
      </c>
      <c r="C4602" s="16" t="str">
        <f t="shared" si="71"/>
        <v>083 - 035</v>
      </c>
      <c r="D4602" s="52" t="s">
        <v>34487</v>
      </c>
      <c r="E4602" s="52" t="s">
        <v>21246</v>
      </c>
      <c r="F4602" s="16" t="s">
        <v>28334</v>
      </c>
      <c r="G4602" s="16" t="s">
        <v>21245</v>
      </c>
      <c r="H4602" s="16" t="s">
        <v>29917</v>
      </c>
      <c r="I4602" s="16" t="s">
        <v>9153</v>
      </c>
    </row>
    <row r="4603" spans="1:10">
      <c r="A4603" s="16" t="s">
        <v>22703</v>
      </c>
      <c r="B4603" s="52" t="s">
        <v>32550</v>
      </c>
      <c r="C4603" s="16" t="str">
        <f t="shared" si="71"/>
        <v>S99 - 706</v>
      </c>
      <c r="D4603" s="52"/>
      <c r="E4603" s="52" t="s">
        <v>15509</v>
      </c>
      <c r="F4603" s="16"/>
      <c r="G4603" s="16" t="s">
        <v>10725</v>
      </c>
      <c r="H4603" s="16" t="s">
        <v>10727</v>
      </c>
      <c r="I4603" s="16" t="s">
        <v>22704</v>
      </c>
    </row>
    <row r="4604" spans="1:10">
      <c r="A4604" s="16" t="s">
        <v>20372</v>
      </c>
      <c r="B4604" s="52" t="s">
        <v>21541</v>
      </c>
      <c r="C4604" s="16" t="str">
        <f t="shared" si="71"/>
        <v>092 - 030</v>
      </c>
      <c r="D4604" s="52" t="s">
        <v>34487</v>
      </c>
      <c r="E4604" s="52" t="s">
        <v>3326</v>
      </c>
      <c r="F4604" s="16" t="s">
        <v>11533</v>
      </c>
      <c r="G4604" s="16" t="s">
        <v>30322</v>
      </c>
      <c r="H4604" s="16" t="s">
        <v>33521</v>
      </c>
      <c r="I4604" s="16" t="s">
        <v>20373</v>
      </c>
    </row>
    <row r="4605" spans="1:10">
      <c r="A4605" s="16" t="s">
        <v>28088</v>
      </c>
      <c r="B4605" s="52" t="s">
        <v>3626</v>
      </c>
      <c r="C4605" s="16" t="str">
        <f t="shared" si="71"/>
        <v>013 - 114</v>
      </c>
      <c r="D4605" s="52" t="s">
        <v>36059</v>
      </c>
      <c r="E4605" s="52" t="s">
        <v>26240</v>
      </c>
      <c r="F4605" s="16" t="s">
        <v>23421</v>
      </c>
      <c r="G4605" s="16" t="s">
        <v>26239</v>
      </c>
      <c r="H4605" s="16" t="s">
        <v>32666</v>
      </c>
      <c r="I4605" s="16" t="s">
        <v>28089</v>
      </c>
    </row>
    <row r="4606" spans="1:10">
      <c r="A4606" s="16" t="s">
        <v>36624</v>
      </c>
      <c r="B4606" s="52" t="s">
        <v>29480</v>
      </c>
      <c r="C4606" s="16" t="str">
        <f t="shared" si="71"/>
        <v>060 - 042</v>
      </c>
      <c r="D4606" s="52" t="s">
        <v>34487</v>
      </c>
      <c r="E4606" s="52" t="s">
        <v>10737</v>
      </c>
      <c r="F4606" s="16" t="s">
        <v>16743</v>
      </c>
      <c r="G4606" s="16" t="s">
        <v>10736</v>
      </c>
      <c r="H4606" s="16" t="s">
        <v>20396</v>
      </c>
      <c r="I4606" s="16" t="s">
        <v>10768</v>
      </c>
    </row>
    <row r="4607" spans="1:10">
      <c r="A4607" s="16" t="s">
        <v>13059</v>
      </c>
      <c r="B4607" s="52" t="s">
        <v>8274</v>
      </c>
      <c r="C4607" s="16" t="str">
        <f t="shared" si="71"/>
        <v>029 - 028</v>
      </c>
      <c r="D4607" s="52" t="s">
        <v>34487</v>
      </c>
      <c r="E4607" s="52" t="s">
        <v>25917</v>
      </c>
      <c r="F4607" s="16" t="s">
        <v>5790</v>
      </c>
      <c r="G4607" s="16" t="s">
        <v>25916</v>
      </c>
      <c r="H4607" s="16" t="s">
        <v>32660</v>
      </c>
      <c r="I4607" s="16" t="s">
        <v>13060</v>
      </c>
    </row>
    <row r="4608" spans="1:10">
      <c r="A4608" s="16" t="s">
        <v>5831</v>
      </c>
      <c r="B4608" s="52" t="s">
        <v>12589</v>
      </c>
      <c r="C4608" s="16" t="str">
        <f t="shared" si="71"/>
        <v>002 - 066</v>
      </c>
      <c r="D4608" s="52" t="s">
        <v>34487</v>
      </c>
      <c r="E4608" s="52" t="s">
        <v>36066</v>
      </c>
      <c r="F4608" s="16" t="s">
        <v>32341</v>
      </c>
      <c r="G4608" s="16" t="s">
        <v>20457</v>
      </c>
      <c r="H4608" s="16" t="s">
        <v>10732</v>
      </c>
      <c r="I4608" s="16" t="s">
        <v>5832</v>
      </c>
    </row>
    <row r="4609" spans="1:10">
      <c r="A4609" s="16" t="s">
        <v>16390</v>
      </c>
      <c r="B4609" s="52" t="s">
        <v>14171</v>
      </c>
      <c r="C4609" s="16" t="str">
        <f t="shared" si="71"/>
        <v>098 - 029</v>
      </c>
      <c r="D4609" s="52" t="s">
        <v>36059</v>
      </c>
      <c r="E4609" s="52" t="s">
        <v>10711</v>
      </c>
      <c r="F4609" s="16" t="s">
        <v>16391</v>
      </c>
      <c r="G4609" s="16" t="s">
        <v>10710</v>
      </c>
      <c r="H4609" s="16" t="s">
        <v>32666</v>
      </c>
      <c r="I4609" s="16" t="s">
        <v>16392</v>
      </c>
    </row>
    <row r="4610" spans="1:10">
      <c r="A4610" s="16" t="s">
        <v>4465</v>
      </c>
      <c r="B4610" s="52" t="s">
        <v>10637</v>
      </c>
      <c r="C4610" s="16" t="str">
        <f t="shared" si="71"/>
        <v>015 - 111</v>
      </c>
      <c r="D4610" s="52" t="s">
        <v>36059</v>
      </c>
      <c r="E4610" s="52" t="s">
        <v>32665</v>
      </c>
      <c r="F4610" s="16" t="s">
        <v>32663</v>
      </c>
      <c r="G4610" s="16" t="s">
        <v>32664</v>
      </c>
      <c r="H4610" s="16" t="s">
        <v>32666</v>
      </c>
      <c r="I4610" s="16" t="s">
        <v>16392</v>
      </c>
      <c r="J4610" s="16" t="s">
        <v>7990</v>
      </c>
    </row>
    <row r="4611" spans="1:10">
      <c r="A4611" s="16" t="s">
        <v>19414</v>
      </c>
      <c r="B4611" s="52" t="s">
        <v>7550</v>
      </c>
      <c r="C4611" s="16" t="str">
        <f t="shared" si="71"/>
        <v>079 - 061</v>
      </c>
      <c r="D4611" s="52" t="s">
        <v>34487</v>
      </c>
      <c r="E4611" s="52" t="s">
        <v>4771</v>
      </c>
      <c r="F4611" s="16" t="s">
        <v>19415</v>
      </c>
      <c r="G4611" s="16" t="s">
        <v>4770</v>
      </c>
      <c r="H4611" s="16" t="s">
        <v>4772</v>
      </c>
      <c r="I4611" s="16" t="s">
        <v>19416</v>
      </c>
    </row>
    <row r="4612" spans="1:10">
      <c r="A4612" s="16" t="s">
        <v>25513</v>
      </c>
      <c r="B4612" s="52" t="s">
        <v>32231</v>
      </c>
      <c r="C4612" s="16" t="str">
        <f t="shared" ref="C4612:C4675" si="72">MID(A4612,1,3) &amp;" - " &amp;MID(A4612,4,3)</f>
        <v>055 - 015</v>
      </c>
      <c r="D4612" s="52" t="s">
        <v>34487</v>
      </c>
      <c r="E4612" s="52" t="s">
        <v>1268</v>
      </c>
      <c r="F4612" s="16" t="s">
        <v>25514</v>
      </c>
      <c r="G4612" s="16" t="s">
        <v>1267</v>
      </c>
      <c r="H4612" s="16" t="s">
        <v>1269</v>
      </c>
      <c r="I4612" s="16" t="s">
        <v>25515</v>
      </c>
    </row>
    <row r="4613" spans="1:10">
      <c r="A4613" s="16" t="s">
        <v>17100</v>
      </c>
      <c r="B4613" s="52" t="s">
        <v>3870</v>
      </c>
      <c r="C4613" s="16" t="str">
        <f t="shared" si="72"/>
        <v>064 - 040</v>
      </c>
      <c r="D4613" s="52" t="s">
        <v>34487</v>
      </c>
      <c r="E4613" s="52" t="s">
        <v>27583</v>
      </c>
      <c r="F4613" s="16" t="s">
        <v>19136</v>
      </c>
      <c r="G4613" s="16" t="s">
        <v>27582</v>
      </c>
      <c r="H4613" s="16" t="s">
        <v>30282</v>
      </c>
      <c r="I4613" s="16" t="s">
        <v>17101</v>
      </c>
    </row>
    <row r="4614" spans="1:10">
      <c r="A4614" s="16" t="s">
        <v>26692</v>
      </c>
      <c r="B4614" s="52" t="s">
        <v>13311</v>
      </c>
      <c r="C4614" s="16" t="str">
        <f t="shared" si="72"/>
        <v>076 - 038</v>
      </c>
      <c r="D4614" s="52" t="s">
        <v>34487</v>
      </c>
      <c r="E4614" s="52" t="s">
        <v>13510</v>
      </c>
      <c r="F4614" s="16" t="s">
        <v>13508</v>
      </c>
      <c r="G4614" s="16" t="s">
        <v>13509</v>
      </c>
      <c r="H4614" s="16" t="s">
        <v>13511</v>
      </c>
      <c r="I4614" s="16" t="s">
        <v>32090</v>
      </c>
    </row>
    <row r="4615" spans="1:10">
      <c r="A4615" s="16" t="s">
        <v>4641</v>
      </c>
      <c r="B4615" s="52" t="s">
        <v>34002</v>
      </c>
      <c r="C4615" s="16" t="str">
        <f t="shared" si="72"/>
        <v>078 - 061</v>
      </c>
      <c r="D4615" s="52" t="s">
        <v>34487</v>
      </c>
      <c r="E4615" s="52" t="s">
        <v>1697</v>
      </c>
      <c r="F4615" s="16" t="s">
        <v>1695</v>
      </c>
      <c r="G4615" s="16" t="s">
        <v>1696</v>
      </c>
      <c r="H4615" s="16" t="s">
        <v>4772</v>
      </c>
      <c r="I4615" s="16" t="s">
        <v>4642</v>
      </c>
    </row>
    <row r="4616" spans="1:10">
      <c r="A4616" s="16" t="s">
        <v>16775</v>
      </c>
      <c r="B4616" s="52" t="s">
        <v>34003</v>
      </c>
      <c r="C4616" s="16" t="str">
        <f t="shared" si="72"/>
        <v>078 - 802</v>
      </c>
      <c r="D4616" s="52"/>
      <c r="E4616" s="52" t="s">
        <v>1697</v>
      </c>
      <c r="F4616" s="16"/>
      <c r="G4616" s="16" t="s">
        <v>1696</v>
      </c>
      <c r="H4616" s="16" t="s">
        <v>4772</v>
      </c>
      <c r="I4616" s="16" t="s">
        <v>16776</v>
      </c>
      <c r="J4616" s="16" t="s">
        <v>34487</v>
      </c>
    </row>
    <row r="4617" spans="1:10">
      <c r="A4617" s="16" t="s">
        <v>20118</v>
      </c>
      <c r="B4617" s="52" t="s">
        <v>20992</v>
      </c>
      <c r="C4617" s="16" t="str">
        <f t="shared" si="72"/>
        <v>062 - 037</v>
      </c>
      <c r="D4617" s="52" t="s">
        <v>36059</v>
      </c>
      <c r="E4617" s="52" t="s">
        <v>1277</v>
      </c>
      <c r="F4617" s="16" t="s">
        <v>20119</v>
      </c>
      <c r="G4617" s="16" t="s">
        <v>1276</v>
      </c>
      <c r="H4617" s="16" t="s">
        <v>30282</v>
      </c>
      <c r="I4617" s="16" t="s">
        <v>20120</v>
      </c>
      <c r="J4617" s="16"/>
    </row>
    <row r="4618" spans="1:10">
      <c r="A4618" s="16" t="s">
        <v>7905</v>
      </c>
      <c r="B4618" s="52" t="s">
        <v>18405</v>
      </c>
      <c r="C4618" s="16" t="str">
        <f t="shared" si="72"/>
        <v>069 - 043</v>
      </c>
      <c r="D4618" s="52" t="s">
        <v>34487</v>
      </c>
      <c r="E4618" s="52" t="s">
        <v>36727</v>
      </c>
      <c r="F4618" s="16" t="s">
        <v>3364</v>
      </c>
      <c r="G4618" s="16" t="s">
        <v>36726</v>
      </c>
      <c r="H4618" s="16" t="s">
        <v>15395</v>
      </c>
      <c r="I4618" s="16" t="s">
        <v>3365</v>
      </c>
    </row>
    <row r="4619" spans="1:10">
      <c r="A4619" s="16" t="s">
        <v>3517</v>
      </c>
      <c r="B4619" s="52" t="s">
        <v>32288</v>
      </c>
      <c r="C4619" s="16" t="str">
        <f t="shared" si="72"/>
        <v>070 - 027</v>
      </c>
      <c r="D4619" s="52" t="s">
        <v>34487</v>
      </c>
      <c r="E4619" s="52" t="s">
        <v>23672</v>
      </c>
      <c r="F4619" s="16" t="s">
        <v>5711</v>
      </c>
      <c r="G4619" s="16" t="s">
        <v>23671</v>
      </c>
      <c r="H4619" s="16" t="s">
        <v>10748</v>
      </c>
      <c r="I4619" s="16" t="s">
        <v>3518</v>
      </c>
      <c r="J4619" s="16"/>
    </row>
    <row r="4620" spans="1:10">
      <c r="A4620" s="16" t="s">
        <v>3985</v>
      </c>
      <c r="B4620" s="52" t="s">
        <v>32278</v>
      </c>
      <c r="C4620" s="16" t="str">
        <f t="shared" si="72"/>
        <v>070 - 028</v>
      </c>
      <c r="D4620" s="52" t="s">
        <v>34487</v>
      </c>
      <c r="E4620" s="52" t="s">
        <v>23672</v>
      </c>
      <c r="F4620" s="16" t="s">
        <v>3986</v>
      </c>
      <c r="G4620" s="16" t="s">
        <v>23671</v>
      </c>
      <c r="H4620" s="16" t="s">
        <v>10748</v>
      </c>
      <c r="I4620" s="16" t="s">
        <v>3987</v>
      </c>
    </row>
    <row r="4621" spans="1:10">
      <c r="A4621" s="16" t="s">
        <v>18309</v>
      </c>
      <c r="B4621" s="52" t="s">
        <v>15657</v>
      </c>
      <c r="C4621" s="16" t="str">
        <f t="shared" si="72"/>
        <v>050 - 015</v>
      </c>
      <c r="D4621" s="52" t="s">
        <v>34487</v>
      </c>
      <c r="E4621" s="52" t="s">
        <v>25930</v>
      </c>
      <c r="F4621" s="16" t="s">
        <v>26281</v>
      </c>
      <c r="G4621" s="16" t="s">
        <v>25929</v>
      </c>
      <c r="H4621" s="16" t="s">
        <v>30328</v>
      </c>
      <c r="I4621" s="16" t="s">
        <v>11473</v>
      </c>
    </row>
    <row r="4622" spans="1:10">
      <c r="A4622" s="16" t="s">
        <v>33951</v>
      </c>
      <c r="B4622" s="52" t="s">
        <v>36558</v>
      </c>
      <c r="C4622" s="16" t="str">
        <f t="shared" si="72"/>
        <v>004 - 101</v>
      </c>
      <c r="D4622" s="52" t="s">
        <v>36059</v>
      </c>
      <c r="E4622" s="52" t="s">
        <v>10758</v>
      </c>
      <c r="F4622" s="16" t="s">
        <v>16892</v>
      </c>
      <c r="G4622" s="16" t="s">
        <v>10757</v>
      </c>
      <c r="H4622" s="16" t="s">
        <v>10732</v>
      </c>
      <c r="I4622" s="16" t="s">
        <v>33952</v>
      </c>
    </row>
    <row r="4623" spans="1:10">
      <c r="A4623" s="16" t="s">
        <v>30714</v>
      </c>
      <c r="B4623" s="52" t="s">
        <v>21542</v>
      </c>
      <c r="C4623" s="16" t="str">
        <f t="shared" si="72"/>
        <v>092 - 031</v>
      </c>
      <c r="D4623" s="52" t="s">
        <v>34487</v>
      </c>
      <c r="E4623" s="52" t="s">
        <v>3326</v>
      </c>
      <c r="F4623" s="16" t="s">
        <v>11533</v>
      </c>
      <c r="G4623" s="16" t="s">
        <v>30322</v>
      </c>
      <c r="H4623" s="16" t="s">
        <v>33521</v>
      </c>
      <c r="I4623" s="16" t="s">
        <v>28941</v>
      </c>
      <c r="J4623" s="16"/>
    </row>
    <row r="4624" spans="1:10">
      <c r="A4624" s="16" t="s">
        <v>603</v>
      </c>
      <c r="B4624" s="52" t="s">
        <v>33931</v>
      </c>
      <c r="C4624" s="16" t="str">
        <f t="shared" si="72"/>
        <v>035 - 024</v>
      </c>
      <c r="D4624" s="52" t="s">
        <v>36059</v>
      </c>
      <c r="E4624" s="52" t="s">
        <v>30432</v>
      </c>
      <c r="F4624" s="16" t="s">
        <v>604</v>
      </c>
      <c r="G4624" s="16" t="s">
        <v>30431</v>
      </c>
      <c r="H4624" s="16" t="s">
        <v>35981</v>
      </c>
      <c r="I4624" s="16" t="s">
        <v>605</v>
      </c>
    </row>
    <row r="4625" spans="1:10">
      <c r="A4625" s="16" t="s">
        <v>5697</v>
      </c>
      <c r="B4625" s="52" t="s">
        <v>32551</v>
      </c>
      <c r="C4625" s="16" t="str">
        <f t="shared" si="72"/>
        <v>I99 - 416</v>
      </c>
      <c r="D4625" s="52"/>
      <c r="E4625" s="52" t="s">
        <v>10726</v>
      </c>
      <c r="F4625" s="16"/>
      <c r="G4625" s="16" t="s">
        <v>10725</v>
      </c>
      <c r="H4625" s="16" t="s">
        <v>10727</v>
      </c>
      <c r="I4625" s="16" t="s">
        <v>5698</v>
      </c>
    </row>
    <row r="4626" spans="1:10">
      <c r="A4626" s="16" t="s">
        <v>29743</v>
      </c>
      <c r="B4626" s="52" t="s">
        <v>28727</v>
      </c>
      <c r="C4626" s="16" t="str">
        <f t="shared" si="72"/>
        <v>S99 - 607</v>
      </c>
      <c r="D4626" s="52"/>
      <c r="E4626" s="52" t="s">
        <v>15509</v>
      </c>
      <c r="F4626" s="16"/>
      <c r="G4626" s="16" t="s">
        <v>10725</v>
      </c>
      <c r="H4626" s="16" t="s">
        <v>10727</v>
      </c>
      <c r="I4626" s="16" t="s">
        <v>29744</v>
      </c>
    </row>
    <row r="4627" spans="1:10">
      <c r="A4627" s="16" t="s">
        <v>29745</v>
      </c>
      <c r="B4627" s="52" t="s">
        <v>35411</v>
      </c>
      <c r="C4627" s="16" t="str">
        <f t="shared" si="72"/>
        <v>S99 - 608</v>
      </c>
      <c r="D4627" s="52"/>
      <c r="E4627" s="52" t="s">
        <v>15509</v>
      </c>
      <c r="F4627" s="16"/>
      <c r="G4627" s="16" t="s">
        <v>10725</v>
      </c>
      <c r="H4627" s="16" t="s">
        <v>10727</v>
      </c>
      <c r="I4627" s="16" t="s">
        <v>5595</v>
      </c>
    </row>
    <row r="4628" spans="1:10">
      <c r="A4628" s="16" t="s">
        <v>15679</v>
      </c>
      <c r="B4628" s="52" t="s">
        <v>20340</v>
      </c>
      <c r="C4628" s="16" t="str">
        <f t="shared" si="72"/>
        <v>015 - 882</v>
      </c>
      <c r="D4628" s="52"/>
      <c r="E4628" s="52" t="s">
        <v>32665</v>
      </c>
      <c r="F4628" s="16"/>
      <c r="G4628" s="16" t="s">
        <v>32664</v>
      </c>
      <c r="H4628" s="16" t="s">
        <v>32666</v>
      </c>
      <c r="I4628" s="16" t="s">
        <v>15680</v>
      </c>
      <c r="J4628" s="16" t="s">
        <v>34487</v>
      </c>
    </row>
    <row r="4629" spans="1:10">
      <c r="A4629" s="16" t="s">
        <v>33602</v>
      </c>
      <c r="B4629" s="52" t="s">
        <v>6304</v>
      </c>
      <c r="C4629" s="16" t="str">
        <f t="shared" si="72"/>
        <v>006 - 086</v>
      </c>
      <c r="D4629" s="52" t="s">
        <v>36059</v>
      </c>
      <c r="E4629" s="52" t="s">
        <v>26671</v>
      </c>
      <c r="F4629" s="16" t="s">
        <v>18688</v>
      </c>
      <c r="G4629" s="16" t="s">
        <v>26670</v>
      </c>
      <c r="H4629" s="16" t="s">
        <v>10732</v>
      </c>
      <c r="I4629" s="16" t="s">
        <v>33603</v>
      </c>
    </row>
    <row r="4630" spans="1:10">
      <c r="A4630" s="16" t="s">
        <v>23437</v>
      </c>
      <c r="B4630" s="52" t="s">
        <v>24376</v>
      </c>
      <c r="C4630" s="16" t="str">
        <f t="shared" si="72"/>
        <v>054 - 024</v>
      </c>
      <c r="D4630" s="52" t="s">
        <v>34487</v>
      </c>
      <c r="E4630" s="52" t="s">
        <v>30442</v>
      </c>
      <c r="F4630" s="16" t="s">
        <v>23438</v>
      </c>
      <c r="G4630" s="16" t="s">
        <v>30441</v>
      </c>
      <c r="H4630" s="16" t="s">
        <v>1269</v>
      </c>
      <c r="I4630" s="16" t="s">
        <v>23439</v>
      </c>
    </row>
    <row r="4631" spans="1:10">
      <c r="A4631" s="16" t="s">
        <v>21865</v>
      </c>
      <c r="B4631" s="52" t="s">
        <v>20341</v>
      </c>
      <c r="C4631" s="16" t="str">
        <f t="shared" si="72"/>
        <v>015 - 112</v>
      </c>
      <c r="D4631" s="52" t="s">
        <v>36059</v>
      </c>
      <c r="E4631" s="52" t="s">
        <v>32665</v>
      </c>
      <c r="F4631" s="16" t="s">
        <v>21866</v>
      </c>
      <c r="G4631" s="16" t="s">
        <v>32664</v>
      </c>
      <c r="H4631" s="16" t="s">
        <v>32666</v>
      </c>
      <c r="I4631" s="16" t="s">
        <v>21867</v>
      </c>
    </row>
    <row r="4632" spans="1:10">
      <c r="A4632" s="16" t="s">
        <v>32740</v>
      </c>
      <c r="B4632" s="52" t="s">
        <v>12895</v>
      </c>
      <c r="C4632" s="16" t="str">
        <f t="shared" si="72"/>
        <v>021 - 832</v>
      </c>
      <c r="D4632" s="52"/>
      <c r="E4632" s="52" t="s">
        <v>14657</v>
      </c>
      <c r="F4632" s="16"/>
      <c r="G4632" s="16" t="s">
        <v>14656</v>
      </c>
      <c r="H4632" s="16" t="s">
        <v>4778</v>
      </c>
      <c r="I4632" s="16" t="s">
        <v>32741</v>
      </c>
      <c r="J4632" s="16" t="s">
        <v>34487</v>
      </c>
    </row>
    <row r="4633" spans="1:10">
      <c r="A4633" s="16" t="s">
        <v>347</v>
      </c>
      <c r="B4633" s="52" t="s">
        <v>27692</v>
      </c>
      <c r="C4633" s="16" t="str">
        <f t="shared" si="72"/>
        <v>070 - 029</v>
      </c>
      <c r="D4633" s="52" t="s">
        <v>36059</v>
      </c>
      <c r="E4633" s="52" t="s">
        <v>23672</v>
      </c>
      <c r="F4633" s="16" t="s">
        <v>3479</v>
      </c>
      <c r="G4633" s="16" t="s">
        <v>23671</v>
      </c>
      <c r="H4633" s="16" t="s">
        <v>10748</v>
      </c>
      <c r="I4633" s="16" t="s">
        <v>3480</v>
      </c>
    </row>
    <row r="4634" spans="1:10">
      <c r="A4634" s="16" t="s">
        <v>15697</v>
      </c>
      <c r="B4634" s="52" t="s">
        <v>20342</v>
      </c>
      <c r="C4634" s="16" t="str">
        <f t="shared" si="72"/>
        <v>015 - 883</v>
      </c>
      <c r="D4634" s="52"/>
      <c r="E4634" s="52" t="s">
        <v>32665</v>
      </c>
      <c r="F4634" s="16"/>
      <c r="G4634" s="16" t="s">
        <v>32664</v>
      </c>
      <c r="H4634" s="16" t="s">
        <v>32666</v>
      </c>
      <c r="I4634" s="16" t="s">
        <v>15698</v>
      </c>
      <c r="J4634" s="16" t="s">
        <v>34487</v>
      </c>
    </row>
    <row r="4635" spans="1:10">
      <c r="A4635" s="16" t="s">
        <v>8345</v>
      </c>
      <c r="B4635" s="52" t="s">
        <v>1608</v>
      </c>
      <c r="C4635" s="16" t="str">
        <f t="shared" si="72"/>
        <v>020 - 028</v>
      </c>
      <c r="D4635" s="52" t="s">
        <v>36059</v>
      </c>
      <c r="E4635" s="52" t="s">
        <v>26789</v>
      </c>
      <c r="F4635" s="16" t="s">
        <v>24276</v>
      </c>
      <c r="G4635" s="16" t="s">
        <v>26788</v>
      </c>
      <c r="H4635" s="16" t="s">
        <v>32666</v>
      </c>
      <c r="I4635" s="16" t="s">
        <v>8346</v>
      </c>
    </row>
    <row r="4636" spans="1:10">
      <c r="A4636" s="16" t="s">
        <v>864</v>
      </c>
      <c r="B4636" s="52" t="s">
        <v>11461</v>
      </c>
      <c r="C4636" s="16" t="str">
        <f t="shared" si="72"/>
        <v>083 - 803</v>
      </c>
      <c r="D4636" s="52"/>
      <c r="E4636" s="52" t="s">
        <v>21246</v>
      </c>
      <c r="F4636" s="16"/>
      <c r="G4636" s="16" t="s">
        <v>21245</v>
      </c>
      <c r="H4636" s="16" t="s">
        <v>29917</v>
      </c>
      <c r="I4636" s="16" t="s">
        <v>865</v>
      </c>
      <c r="J4636" s="16" t="s">
        <v>34487</v>
      </c>
    </row>
    <row r="4637" spans="1:10">
      <c r="A4637" s="16" t="s">
        <v>16500</v>
      </c>
      <c r="B4637" s="52" t="s">
        <v>11799</v>
      </c>
      <c r="C4637" s="16" t="str">
        <f t="shared" si="72"/>
        <v>058 - 047</v>
      </c>
      <c r="D4637" s="52" t="s">
        <v>34487</v>
      </c>
      <c r="E4637" s="52" t="s">
        <v>10753</v>
      </c>
      <c r="F4637" s="16" t="s">
        <v>16501</v>
      </c>
      <c r="G4637" s="16" t="s">
        <v>10752</v>
      </c>
      <c r="H4637" s="16" t="s">
        <v>20396</v>
      </c>
      <c r="I4637" s="16" t="s">
        <v>16502</v>
      </c>
      <c r="J4637" s="16"/>
    </row>
    <row r="4638" spans="1:10">
      <c r="A4638" s="16" t="s">
        <v>27557</v>
      </c>
      <c r="B4638" s="52" t="s">
        <v>36605</v>
      </c>
      <c r="C4638" s="16" t="str">
        <f t="shared" si="72"/>
        <v>036 - 017</v>
      </c>
      <c r="D4638" s="52" t="s">
        <v>34487</v>
      </c>
      <c r="E4638" s="52" t="s">
        <v>37427</v>
      </c>
      <c r="F4638" s="16" t="s">
        <v>27558</v>
      </c>
      <c r="G4638" s="16" t="s">
        <v>37426</v>
      </c>
      <c r="H4638" s="16" t="s">
        <v>35981</v>
      </c>
      <c r="I4638" s="16" t="s">
        <v>27559</v>
      </c>
      <c r="J4638" s="16"/>
    </row>
    <row r="4639" spans="1:10">
      <c r="A4639" s="16" t="s">
        <v>7906</v>
      </c>
      <c r="B4639" s="52" t="s">
        <v>11810</v>
      </c>
      <c r="C4639" s="16" t="str">
        <f t="shared" si="72"/>
        <v>069 - 044</v>
      </c>
      <c r="D4639" s="52" t="s">
        <v>34487</v>
      </c>
      <c r="E4639" s="52" t="s">
        <v>36727</v>
      </c>
      <c r="F4639" s="16" t="s">
        <v>29412</v>
      </c>
      <c r="G4639" s="16" t="s">
        <v>36726</v>
      </c>
      <c r="H4639" s="16" t="s">
        <v>15395</v>
      </c>
      <c r="I4639" s="16" t="s">
        <v>3366</v>
      </c>
      <c r="J4639" s="16"/>
    </row>
    <row r="4640" spans="1:10">
      <c r="A4640" s="16" t="s">
        <v>7057</v>
      </c>
      <c r="B4640" s="52" t="s">
        <v>35100</v>
      </c>
      <c r="C4640" s="16" t="str">
        <f t="shared" si="72"/>
        <v>I99 - 260</v>
      </c>
      <c r="D4640" s="52"/>
      <c r="E4640" s="52" t="s">
        <v>10726</v>
      </c>
      <c r="G4640" s="16" t="s">
        <v>10725</v>
      </c>
      <c r="H4640" s="16" t="s">
        <v>10727</v>
      </c>
      <c r="I4640" s="16" t="s">
        <v>7058</v>
      </c>
      <c r="J4640" s="16"/>
    </row>
    <row r="4641" spans="1:10">
      <c r="A4641" s="16" t="s">
        <v>34181</v>
      </c>
      <c r="B4641" s="52" t="s">
        <v>22546</v>
      </c>
      <c r="C4641" s="16" t="str">
        <f t="shared" si="72"/>
        <v>I99 - 257</v>
      </c>
      <c r="D4641" s="52"/>
      <c r="E4641" s="52" t="s">
        <v>10726</v>
      </c>
      <c r="F4641" s="16"/>
      <c r="G4641" s="16" t="s">
        <v>10725</v>
      </c>
      <c r="H4641" s="16" t="s">
        <v>10727</v>
      </c>
      <c r="I4641" s="16" t="s">
        <v>34182</v>
      </c>
    </row>
    <row r="4642" spans="1:10">
      <c r="A4642" s="16" t="s">
        <v>5847</v>
      </c>
      <c r="B4642" s="52" t="s">
        <v>22547</v>
      </c>
      <c r="C4642" s="16" t="str">
        <f t="shared" si="72"/>
        <v>I99 - 310</v>
      </c>
      <c r="D4642" s="52"/>
      <c r="E4642" s="52" t="s">
        <v>10726</v>
      </c>
      <c r="F4642" s="16"/>
      <c r="G4642" s="16" t="s">
        <v>10725</v>
      </c>
      <c r="H4642" s="16" t="s">
        <v>10727</v>
      </c>
      <c r="I4642" s="16" t="s">
        <v>5848</v>
      </c>
    </row>
    <row r="4643" spans="1:10">
      <c r="A4643" s="16" t="s">
        <v>29306</v>
      </c>
      <c r="B4643" s="52" t="s">
        <v>37216</v>
      </c>
      <c r="C4643" s="16" t="str">
        <f t="shared" si="72"/>
        <v>S99 - 320</v>
      </c>
      <c r="D4643" s="52"/>
      <c r="E4643" s="52" t="s">
        <v>15509</v>
      </c>
      <c r="F4643" s="16"/>
      <c r="G4643" s="16" t="s">
        <v>10725</v>
      </c>
      <c r="H4643" s="16" t="s">
        <v>10727</v>
      </c>
      <c r="I4643" s="16" t="s">
        <v>34182</v>
      </c>
      <c r="J4643" s="16" t="s">
        <v>7990</v>
      </c>
    </row>
    <row r="4644" spans="1:10">
      <c r="A4644" s="16" t="s">
        <v>29307</v>
      </c>
      <c r="B4644" s="52" t="s">
        <v>37217</v>
      </c>
      <c r="C4644" s="16" t="str">
        <f t="shared" si="72"/>
        <v>S99 - 321</v>
      </c>
      <c r="D4644" s="52"/>
      <c r="E4644" s="52" t="s">
        <v>15509</v>
      </c>
      <c r="F4644" s="16"/>
      <c r="G4644" s="16" t="s">
        <v>10725</v>
      </c>
      <c r="H4644" s="16" t="s">
        <v>10727</v>
      </c>
      <c r="I4644" s="16" t="s">
        <v>5848</v>
      </c>
      <c r="J4644" s="16" t="s">
        <v>7990</v>
      </c>
    </row>
    <row r="4645" spans="1:10">
      <c r="A4645" s="16" t="s">
        <v>13813</v>
      </c>
      <c r="B4645" s="52" t="s">
        <v>25448</v>
      </c>
      <c r="C4645" s="16" t="str">
        <f t="shared" si="72"/>
        <v>018 - 838</v>
      </c>
      <c r="D4645" s="52"/>
      <c r="E4645" s="52" t="s">
        <v>35975</v>
      </c>
      <c r="F4645" s="16"/>
      <c r="G4645" s="16" t="s">
        <v>35974</v>
      </c>
      <c r="H4645" s="16" t="s">
        <v>32666</v>
      </c>
      <c r="I4645" s="16" t="s">
        <v>19107</v>
      </c>
      <c r="J4645" s="16" t="s">
        <v>34487</v>
      </c>
    </row>
    <row r="4646" spans="1:10">
      <c r="A4646" s="16" t="s">
        <v>7444</v>
      </c>
      <c r="B4646" s="52" t="s">
        <v>7849</v>
      </c>
      <c r="C4646" s="16" t="str">
        <f t="shared" si="72"/>
        <v>012 - 853</v>
      </c>
      <c r="D4646" s="52"/>
      <c r="E4646" s="52" t="s">
        <v>18879</v>
      </c>
      <c r="G4646" s="16" t="s">
        <v>26253</v>
      </c>
      <c r="H4646" s="16" t="s">
        <v>32666</v>
      </c>
      <c r="I4646" s="16" t="s">
        <v>7445</v>
      </c>
      <c r="J4646" s="16" t="s">
        <v>34487</v>
      </c>
    </row>
    <row r="4647" spans="1:10">
      <c r="A4647" s="16" t="s">
        <v>30105</v>
      </c>
      <c r="B4647" s="52" t="s">
        <v>31448</v>
      </c>
      <c r="C4647" s="16" t="str">
        <f t="shared" si="72"/>
        <v>003 - 080</v>
      </c>
      <c r="D4647" s="52" t="s">
        <v>34487</v>
      </c>
      <c r="E4647" s="52" t="s">
        <v>3328</v>
      </c>
      <c r="F4647" s="16" t="s">
        <v>14613</v>
      </c>
      <c r="G4647" s="16" t="s">
        <v>10731</v>
      </c>
      <c r="H4647" s="16" t="s">
        <v>10732</v>
      </c>
      <c r="I4647" s="16" t="s">
        <v>33893</v>
      </c>
      <c r="J4647" s="16" t="s">
        <v>7990</v>
      </c>
    </row>
    <row r="4648" spans="1:10">
      <c r="A4648" s="16" t="s">
        <v>33892</v>
      </c>
      <c r="B4648" s="52" t="s">
        <v>9354</v>
      </c>
      <c r="C4648" s="16" t="str">
        <f t="shared" si="72"/>
        <v>103 - 036</v>
      </c>
      <c r="D4648" s="52" t="s">
        <v>34487</v>
      </c>
      <c r="E4648" s="52" t="s">
        <v>14668</v>
      </c>
      <c r="F4648" s="16" t="s">
        <v>32502</v>
      </c>
      <c r="G4648" s="16" t="s">
        <v>14667</v>
      </c>
      <c r="H4648" s="16" t="s">
        <v>10732</v>
      </c>
      <c r="I4648" s="16" t="s">
        <v>33893</v>
      </c>
    </row>
    <row r="4649" spans="1:10">
      <c r="A4649" s="16" t="s">
        <v>30174</v>
      </c>
      <c r="B4649" s="52" t="s">
        <v>21543</v>
      </c>
      <c r="C4649" s="16" t="str">
        <f t="shared" si="72"/>
        <v>092 - 032</v>
      </c>
      <c r="D4649" s="52" t="s">
        <v>34487</v>
      </c>
      <c r="E4649" s="52" t="s">
        <v>3326</v>
      </c>
      <c r="F4649" s="16" t="s">
        <v>601</v>
      </c>
      <c r="G4649" s="16" t="s">
        <v>30322</v>
      </c>
      <c r="H4649" s="16" t="s">
        <v>33521</v>
      </c>
      <c r="I4649" s="16" t="s">
        <v>4849</v>
      </c>
      <c r="J4649" s="16"/>
    </row>
    <row r="4650" spans="1:10">
      <c r="A4650" s="16" t="s">
        <v>27406</v>
      </c>
      <c r="B4650" s="52" t="s">
        <v>15774</v>
      </c>
      <c r="C4650" s="16" t="str">
        <f t="shared" si="72"/>
        <v>017 - 081</v>
      </c>
      <c r="D4650" s="52" t="s">
        <v>34487</v>
      </c>
      <c r="E4650" s="52" t="s">
        <v>22538</v>
      </c>
      <c r="F4650" s="16" t="s">
        <v>34823</v>
      </c>
      <c r="G4650" s="16" t="s">
        <v>22537</v>
      </c>
      <c r="H4650" s="16" t="s">
        <v>32666</v>
      </c>
      <c r="I4650" s="16" t="s">
        <v>33107</v>
      </c>
    </row>
    <row r="4651" spans="1:10">
      <c r="A4651" s="16" t="s">
        <v>29557</v>
      </c>
      <c r="B4651" s="52" t="s">
        <v>30781</v>
      </c>
      <c r="C4651" s="16" t="str">
        <f t="shared" si="72"/>
        <v>019 - 052</v>
      </c>
      <c r="D4651" s="52" t="s">
        <v>36059</v>
      </c>
      <c r="E4651" s="52" t="s">
        <v>23092</v>
      </c>
      <c r="F4651" s="16" t="s">
        <v>29724</v>
      </c>
      <c r="G4651" s="16" t="s">
        <v>23091</v>
      </c>
      <c r="H4651" s="16" t="s">
        <v>32666</v>
      </c>
      <c r="I4651" s="16" t="s">
        <v>29558</v>
      </c>
      <c r="J4651" s="16"/>
    </row>
    <row r="4652" spans="1:10">
      <c r="A4652" s="16" t="s">
        <v>5592</v>
      </c>
      <c r="B4652" s="52" t="s">
        <v>37218</v>
      </c>
      <c r="C4652" s="16" t="str">
        <f t="shared" si="72"/>
        <v>I99 - 488</v>
      </c>
      <c r="D4652" s="52"/>
      <c r="E4652" s="52" t="s">
        <v>10726</v>
      </c>
      <c r="F4652" s="16"/>
      <c r="G4652" s="16" t="s">
        <v>10725</v>
      </c>
      <c r="H4652" s="16" t="s">
        <v>10727</v>
      </c>
      <c r="I4652" s="16" t="s">
        <v>5593</v>
      </c>
      <c r="J4652" s="16" t="s">
        <v>7990</v>
      </c>
    </row>
    <row r="4653" spans="1:10">
      <c r="A4653" s="16" t="s">
        <v>29742</v>
      </c>
      <c r="B4653" s="52" t="s">
        <v>37219</v>
      </c>
      <c r="C4653" s="16" t="str">
        <f t="shared" si="72"/>
        <v>S99 - 606</v>
      </c>
      <c r="D4653" s="52"/>
      <c r="E4653" s="52" t="s">
        <v>15509</v>
      </c>
      <c r="G4653" s="16" t="s">
        <v>10725</v>
      </c>
      <c r="H4653" s="16" t="s">
        <v>10727</v>
      </c>
      <c r="I4653" s="16" t="s">
        <v>5593</v>
      </c>
    </row>
    <row r="4654" spans="1:10">
      <c r="A4654" s="16" t="s">
        <v>31706</v>
      </c>
      <c r="B4654" s="52" t="s">
        <v>37220</v>
      </c>
      <c r="C4654" s="16" t="str">
        <f t="shared" si="72"/>
        <v>I99 - 452</v>
      </c>
      <c r="D4654" s="52"/>
      <c r="E4654" s="52" t="s">
        <v>10726</v>
      </c>
      <c r="F4654" s="16"/>
      <c r="G4654" s="16" t="s">
        <v>10725</v>
      </c>
      <c r="H4654" s="16" t="s">
        <v>10727</v>
      </c>
      <c r="I4654" s="16" t="s">
        <v>31707</v>
      </c>
    </row>
    <row r="4655" spans="1:10">
      <c r="A4655" s="16" t="s">
        <v>5701</v>
      </c>
      <c r="B4655" s="52" t="s">
        <v>37221</v>
      </c>
      <c r="C4655" s="16" t="str">
        <f t="shared" si="72"/>
        <v>I99 - 424</v>
      </c>
      <c r="D4655" s="52"/>
      <c r="E4655" s="52" t="s">
        <v>10726</v>
      </c>
      <c r="F4655" s="16"/>
      <c r="G4655" s="16" t="s">
        <v>10725</v>
      </c>
      <c r="H4655" s="16" t="s">
        <v>10727</v>
      </c>
      <c r="I4655" s="16" t="s">
        <v>5702</v>
      </c>
    </row>
    <row r="4656" spans="1:10">
      <c r="A4656" s="16" t="s">
        <v>15671</v>
      </c>
      <c r="B4656" s="52" t="s">
        <v>37222</v>
      </c>
      <c r="C4656" s="16" t="str">
        <f t="shared" si="72"/>
        <v>S99 - 512</v>
      </c>
      <c r="D4656" s="52"/>
      <c r="E4656" s="52" t="s">
        <v>15509</v>
      </c>
      <c r="F4656" s="16"/>
      <c r="G4656" s="16" t="s">
        <v>10725</v>
      </c>
      <c r="H4656" s="16" t="s">
        <v>10727</v>
      </c>
      <c r="I4656" s="16" t="s">
        <v>5700</v>
      </c>
      <c r="J4656" s="16" t="s">
        <v>7990</v>
      </c>
    </row>
    <row r="4657" spans="1:10">
      <c r="A4657" s="16" t="s">
        <v>30879</v>
      </c>
      <c r="B4657" s="52" t="s">
        <v>14764</v>
      </c>
      <c r="C4657" s="16" t="str">
        <f t="shared" si="72"/>
        <v>007 - 034</v>
      </c>
      <c r="D4657" s="52" t="s">
        <v>34487</v>
      </c>
      <c r="E4657" s="52" t="s">
        <v>14662</v>
      </c>
      <c r="F4657" s="16" t="s">
        <v>14660</v>
      </c>
      <c r="G4657" s="16" t="s">
        <v>14661</v>
      </c>
      <c r="H4657" s="16" t="s">
        <v>14663</v>
      </c>
      <c r="I4657" s="16" t="s">
        <v>30880</v>
      </c>
    </row>
    <row r="4658" spans="1:10">
      <c r="A4658" s="16" t="s">
        <v>37163</v>
      </c>
      <c r="B4658" s="52" t="s">
        <v>37223</v>
      </c>
      <c r="C4658" s="16" t="str">
        <f t="shared" si="72"/>
        <v>I99 - 740</v>
      </c>
      <c r="D4658" s="52"/>
      <c r="E4658" s="52" t="s">
        <v>10726</v>
      </c>
      <c r="F4658" s="16"/>
      <c r="G4658" s="16" t="s">
        <v>10725</v>
      </c>
      <c r="H4658" s="16" t="s">
        <v>10727</v>
      </c>
      <c r="I4658" s="16" t="s">
        <v>37164</v>
      </c>
      <c r="J4658" s="16" t="s">
        <v>7990</v>
      </c>
    </row>
    <row r="4659" spans="1:10">
      <c r="A4659" s="16" t="s">
        <v>13339</v>
      </c>
      <c r="B4659" s="52" t="s">
        <v>8460</v>
      </c>
      <c r="C4659" s="16" t="str">
        <f t="shared" si="72"/>
        <v>080 - 807</v>
      </c>
      <c r="D4659" s="52"/>
      <c r="E4659" s="52" t="s">
        <v>1692</v>
      </c>
      <c r="F4659" s="16"/>
      <c r="G4659" s="16" t="s">
        <v>1691</v>
      </c>
      <c r="H4659" s="16" t="s">
        <v>4772</v>
      </c>
      <c r="I4659" s="16" t="s">
        <v>13340</v>
      </c>
      <c r="J4659" s="16" t="s">
        <v>34487</v>
      </c>
    </row>
    <row r="4660" spans="1:10">
      <c r="A4660" s="16" t="s">
        <v>18972</v>
      </c>
      <c r="B4660" s="52" t="s">
        <v>2926</v>
      </c>
      <c r="C4660" s="16" t="str">
        <f t="shared" si="72"/>
        <v>022 - 846</v>
      </c>
      <c r="D4660" s="52"/>
      <c r="E4660" s="52" t="s">
        <v>4777</v>
      </c>
      <c r="F4660" s="16"/>
      <c r="G4660" s="16" t="s">
        <v>4776</v>
      </c>
      <c r="H4660" s="16" t="s">
        <v>4778</v>
      </c>
      <c r="I4660" s="16" t="s">
        <v>18973</v>
      </c>
      <c r="J4660" s="16" t="s">
        <v>34487</v>
      </c>
    </row>
    <row r="4661" spans="1:10">
      <c r="A4661" s="16" t="s">
        <v>19108</v>
      </c>
      <c r="B4661" s="52" t="s">
        <v>6722</v>
      </c>
      <c r="C4661" s="16" t="str">
        <f t="shared" si="72"/>
        <v>031 - 838</v>
      </c>
      <c r="D4661" s="52"/>
      <c r="E4661" s="52" t="s">
        <v>7531</v>
      </c>
      <c r="F4661" s="16"/>
      <c r="G4661" s="16" t="s">
        <v>7530</v>
      </c>
      <c r="H4661" s="16" t="s">
        <v>30334</v>
      </c>
      <c r="I4661" s="16" t="s">
        <v>19109</v>
      </c>
      <c r="J4661" s="16" t="s">
        <v>34487</v>
      </c>
    </row>
    <row r="4662" spans="1:10">
      <c r="A4662" s="16" t="s">
        <v>14585</v>
      </c>
      <c r="B4662" s="52" t="s">
        <v>6723</v>
      </c>
      <c r="C4662" s="16" t="str">
        <f t="shared" si="72"/>
        <v>031 - 713</v>
      </c>
      <c r="D4662" s="52"/>
      <c r="E4662" s="52" t="s">
        <v>7531</v>
      </c>
      <c r="F4662" s="16"/>
      <c r="G4662" s="16" t="s">
        <v>7530</v>
      </c>
      <c r="H4662" s="16" t="s">
        <v>30334</v>
      </c>
      <c r="I4662" s="16" t="s">
        <v>14586</v>
      </c>
      <c r="J4662" s="16" t="s">
        <v>34487</v>
      </c>
    </row>
    <row r="4663" spans="1:10">
      <c r="A4663" s="16" t="s">
        <v>31883</v>
      </c>
      <c r="B4663" s="52" t="s">
        <v>6724</v>
      </c>
      <c r="C4663" s="16" t="str">
        <f t="shared" si="72"/>
        <v>031 - 839</v>
      </c>
      <c r="D4663" s="52"/>
      <c r="E4663" s="52" t="s">
        <v>7531</v>
      </c>
      <c r="F4663" s="16"/>
      <c r="G4663" s="16" t="s">
        <v>7530</v>
      </c>
      <c r="H4663" s="16" t="s">
        <v>30334</v>
      </c>
      <c r="I4663" s="16" t="s">
        <v>20943</v>
      </c>
      <c r="J4663" s="16" t="s">
        <v>34487</v>
      </c>
    </row>
    <row r="4664" spans="1:10">
      <c r="A4664" s="16" t="s">
        <v>20477</v>
      </c>
      <c r="B4664" s="52" t="s">
        <v>15775</v>
      </c>
      <c r="C4664" s="16" t="str">
        <f t="shared" si="72"/>
        <v>017 - 082</v>
      </c>
      <c r="D4664" s="52" t="s">
        <v>34487</v>
      </c>
      <c r="E4664" s="52" t="s">
        <v>22538</v>
      </c>
      <c r="F4664" s="16" t="s">
        <v>20478</v>
      </c>
      <c r="G4664" s="16" t="s">
        <v>22537</v>
      </c>
      <c r="H4664" s="16" t="s">
        <v>32666</v>
      </c>
      <c r="I4664" s="16" t="s">
        <v>20479</v>
      </c>
    </row>
    <row r="4665" spans="1:10">
      <c r="A4665" s="16" t="s">
        <v>5971</v>
      </c>
      <c r="B4665" s="52" t="s">
        <v>6653</v>
      </c>
      <c r="C4665" s="16" t="str">
        <f t="shared" si="72"/>
        <v>027 - 019</v>
      </c>
      <c r="D4665" s="52" t="s">
        <v>36059</v>
      </c>
      <c r="E4665" s="52" t="s">
        <v>16168</v>
      </c>
      <c r="F4665" s="16" t="s">
        <v>5972</v>
      </c>
      <c r="G4665" s="16" t="s">
        <v>16167</v>
      </c>
      <c r="H4665" s="16" t="s">
        <v>32660</v>
      </c>
      <c r="I4665" s="16" t="s">
        <v>10701</v>
      </c>
      <c r="J4665" s="16"/>
    </row>
    <row r="4666" spans="1:10">
      <c r="A4666" s="16" t="s">
        <v>29309</v>
      </c>
      <c r="B4666" s="52" t="s">
        <v>34334</v>
      </c>
      <c r="C4666" s="16" t="str">
        <f t="shared" si="72"/>
        <v>S99 - 323</v>
      </c>
      <c r="D4666" s="52"/>
      <c r="E4666" s="52" t="s">
        <v>15509</v>
      </c>
      <c r="F4666" s="16"/>
      <c r="G4666" s="16" t="s">
        <v>10725</v>
      </c>
      <c r="H4666" s="16" t="s">
        <v>10727</v>
      </c>
      <c r="I4666" s="16" t="s">
        <v>27012</v>
      </c>
    </row>
    <row r="4667" spans="1:10">
      <c r="A4667" s="16" t="s">
        <v>36102</v>
      </c>
      <c r="B4667" s="52" t="s">
        <v>21544</v>
      </c>
      <c r="C4667" s="16" t="str">
        <f t="shared" si="72"/>
        <v>092 - 033</v>
      </c>
      <c r="D4667" s="52" t="s">
        <v>34487</v>
      </c>
      <c r="E4667" s="52" t="s">
        <v>3326</v>
      </c>
      <c r="F4667" s="16" t="s">
        <v>36103</v>
      </c>
      <c r="G4667" s="16" t="s">
        <v>30322</v>
      </c>
      <c r="H4667" s="16" t="s">
        <v>33521</v>
      </c>
      <c r="I4667" s="16" t="s">
        <v>36190</v>
      </c>
    </row>
    <row r="4668" spans="1:10">
      <c r="A4668" s="16" t="s">
        <v>23863</v>
      </c>
      <c r="B4668" s="52" t="s">
        <v>36559</v>
      </c>
      <c r="C4668" s="16" t="str">
        <f t="shared" si="72"/>
        <v>004 - 102</v>
      </c>
      <c r="D4668" s="52" t="s">
        <v>34487</v>
      </c>
      <c r="E4668" s="52" t="s">
        <v>10758</v>
      </c>
      <c r="F4668" s="16" t="s">
        <v>27830</v>
      </c>
      <c r="G4668" s="16" t="s">
        <v>10757</v>
      </c>
      <c r="H4668" s="16" t="s">
        <v>10732</v>
      </c>
      <c r="I4668" s="16" t="s">
        <v>23864</v>
      </c>
    </row>
    <row r="4669" spans="1:10">
      <c r="A4669" s="16" t="s">
        <v>22775</v>
      </c>
      <c r="B4669" s="52" t="s">
        <v>8482</v>
      </c>
      <c r="C4669" s="16" t="str">
        <f t="shared" si="72"/>
        <v>091 - 032</v>
      </c>
      <c r="D4669" s="52" t="s">
        <v>34487</v>
      </c>
      <c r="E4669" s="52" t="s">
        <v>31546</v>
      </c>
      <c r="F4669" s="16" t="s">
        <v>12181</v>
      </c>
      <c r="G4669" s="16" t="s">
        <v>31545</v>
      </c>
      <c r="H4669" s="16" t="s">
        <v>33521</v>
      </c>
      <c r="I4669" s="16" t="s">
        <v>9502</v>
      </c>
      <c r="J4669" s="16"/>
    </row>
    <row r="4670" spans="1:10">
      <c r="A4670" s="16" t="s">
        <v>13871</v>
      </c>
      <c r="B4670" s="52" t="s">
        <v>910</v>
      </c>
      <c r="C4670" s="16" t="str">
        <f t="shared" si="72"/>
        <v>023 - 039</v>
      </c>
      <c r="D4670" s="52" t="s">
        <v>36059</v>
      </c>
      <c r="E4670" s="52" t="s">
        <v>380</v>
      </c>
      <c r="F4670" s="16" t="s">
        <v>19023</v>
      </c>
      <c r="G4670" s="16" t="s">
        <v>379</v>
      </c>
      <c r="H4670" s="16" t="s">
        <v>32660</v>
      </c>
      <c r="I4670" s="16" t="s">
        <v>19024</v>
      </c>
    </row>
    <row r="4671" spans="1:10">
      <c r="A4671" s="16" t="s">
        <v>11665</v>
      </c>
      <c r="B4671" s="52" t="s">
        <v>34973</v>
      </c>
      <c r="C4671" s="16" t="str">
        <f t="shared" si="72"/>
        <v>090 - 031</v>
      </c>
      <c r="D4671" s="52" t="s">
        <v>34487</v>
      </c>
      <c r="E4671" s="52" t="s">
        <v>33520</v>
      </c>
      <c r="F4671" s="16" t="s">
        <v>453</v>
      </c>
      <c r="G4671" s="16" t="s">
        <v>33519</v>
      </c>
      <c r="H4671" s="16" t="s">
        <v>33521</v>
      </c>
      <c r="I4671" s="16" t="s">
        <v>10997</v>
      </c>
      <c r="J4671" s="16"/>
    </row>
    <row r="4672" spans="1:10">
      <c r="A4672" s="16" t="s">
        <v>15758</v>
      </c>
      <c r="B4672" s="52" t="s">
        <v>3627</v>
      </c>
      <c r="C4672" s="16" t="str">
        <f t="shared" si="72"/>
        <v>013 - 883</v>
      </c>
      <c r="D4672" s="52"/>
      <c r="E4672" s="52" t="s">
        <v>26240</v>
      </c>
      <c r="F4672" s="16"/>
      <c r="G4672" s="16" t="s">
        <v>26239</v>
      </c>
      <c r="H4672" s="16" t="s">
        <v>32666</v>
      </c>
      <c r="I4672" s="16" t="s">
        <v>15759</v>
      </c>
      <c r="J4672" s="16" t="s">
        <v>34487</v>
      </c>
    </row>
    <row r="4673" spans="1:10">
      <c r="A4673" s="16" t="s">
        <v>18895</v>
      </c>
      <c r="B4673" s="52" t="s">
        <v>16528</v>
      </c>
      <c r="C4673" s="16" t="str">
        <f t="shared" si="72"/>
        <v>013 - 115</v>
      </c>
      <c r="D4673" s="52" t="s">
        <v>36059</v>
      </c>
      <c r="E4673" s="52" t="s">
        <v>26240</v>
      </c>
      <c r="F4673" s="16" t="s">
        <v>26238</v>
      </c>
      <c r="G4673" s="16" t="s">
        <v>26239</v>
      </c>
      <c r="H4673" s="16" t="s">
        <v>32666</v>
      </c>
      <c r="I4673" s="16" t="s">
        <v>19027</v>
      </c>
      <c r="J4673" s="16" t="s">
        <v>7990</v>
      </c>
    </row>
    <row r="4674" spans="1:10">
      <c r="A4674" s="16" t="s">
        <v>19025</v>
      </c>
      <c r="B4674" s="52" t="s">
        <v>11057</v>
      </c>
      <c r="C4674" s="16" t="str">
        <f t="shared" si="72"/>
        <v>097 - 039</v>
      </c>
      <c r="D4674" s="52" t="s">
        <v>36059</v>
      </c>
      <c r="E4674" s="52" t="s">
        <v>26245</v>
      </c>
      <c r="F4674" s="16" t="s">
        <v>19026</v>
      </c>
      <c r="G4674" s="16" t="s">
        <v>26244</v>
      </c>
      <c r="H4674" s="16" t="s">
        <v>32666</v>
      </c>
      <c r="I4674" s="16" t="s">
        <v>19027</v>
      </c>
    </row>
    <row r="4675" spans="1:10">
      <c r="A4675" s="16" t="s">
        <v>31696</v>
      </c>
      <c r="B4675" s="52" t="s">
        <v>2927</v>
      </c>
      <c r="C4675" s="16" t="str">
        <f t="shared" si="72"/>
        <v>022 - 097</v>
      </c>
      <c r="D4675" s="52" t="s">
        <v>34487</v>
      </c>
      <c r="E4675" s="52" t="s">
        <v>4777</v>
      </c>
      <c r="F4675" s="16" t="s">
        <v>16232</v>
      </c>
      <c r="G4675" s="16" t="s">
        <v>4776</v>
      </c>
      <c r="H4675" s="16" t="s">
        <v>4778</v>
      </c>
      <c r="I4675" s="16" t="s">
        <v>26982</v>
      </c>
    </row>
    <row r="4676" spans="1:10">
      <c r="A4676" s="16" t="s">
        <v>10467</v>
      </c>
      <c r="B4676" s="52" t="s">
        <v>15646</v>
      </c>
      <c r="C4676" s="16" t="str">
        <f t="shared" ref="C4676:C4739" si="73">MID(A4676,1,3) &amp;" - " &amp;MID(A4676,4,3)</f>
        <v>037 - 032</v>
      </c>
      <c r="D4676" s="52" t="s">
        <v>36059</v>
      </c>
      <c r="E4676" s="52" t="s">
        <v>30682</v>
      </c>
      <c r="F4676" s="16" t="s">
        <v>10468</v>
      </c>
      <c r="G4676" s="16" t="s">
        <v>30681</v>
      </c>
      <c r="H4676" s="16" t="s">
        <v>35981</v>
      </c>
      <c r="I4676" s="16" t="s">
        <v>10469</v>
      </c>
      <c r="J4676" s="16"/>
    </row>
    <row r="4677" spans="1:10">
      <c r="A4677" s="16" t="s">
        <v>31288</v>
      </c>
      <c r="B4677" s="52" t="s">
        <v>2351</v>
      </c>
      <c r="C4677" s="16" t="str">
        <f t="shared" si="73"/>
        <v>008 - 031</v>
      </c>
      <c r="D4677" s="52" t="s">
        <v>36059</v>
      </c>
      <c r="E4677" s="52" t="s">
        <v>16664</v>
      </c>
      <c r="F4677" s="16" t="s">
        <v>5541</v>
      </c>
      <c r="G4677" s="16" t="s">
        <v>16663</v>
      </c>
      <c r="H4677" s="16" t="s">
        <v>34573</v>
      </c>
      <c r="I4677" s="16" t="s">
        <v>31289</v>
      </c>
      <c r="J4677" s="16"/>
    </row>
    <row r="4678" spans="1:10">
      <c r="A4678" s="16" t="s">
        <v>226</v>
      </c>
      <c r="B4678" s="52" t="s">
        <v>5879</v>
      </c>
      <c r="C4678" s="16" t="str">
        <f t="shared" si="73"/>
        <v>048 - 022</v>
      </c>
      <c r="D4678" s="52" t="s">
        <v>36059</v>
      </c>
      <c r="E4678" s="52" t="s">
        <v>29538</v>
      </c>
      <c r="F4678" s="16" t="s">
        <v>227</v>
      </c>
      <c r="G4678" s="16" t="s">
        <v>29537</v>
      </c>
      <c r="H4678" s="16" t="s">
        <v>30328</v>
      </c>
      <c r="I4678" s="16" t="s">
        <v>228</v>
      </c>
      <c r="J4678" s="16"/>
    </row>
    <row r="4679" spans="1:10">
      <c r="A4679" s="16" t="s">
        <v>20488</v>
      </c>
      <c r="B4679" s="52" t="s">
        <v>7850</v>
      </c>
      <c r="C4679" s="16" t="str">
        <f t="shared" si="73"/>
        <v>012 - 082</v>
      </c>
      <c r="D4679" s="52" t="s">
        <v>36059</v>
      </c>
      <c r="E4679" s="52" t="s">
        <v>18879</v>
      </c>
      <c r="F4679" s="16" t="s">
        <v>25803</v>
      </c>
      <c r="G4679" s="16" t="s">
        <v>26253</v>
      </c>
      <c r="H4679" s="16" t="s">
        <v>32666</v>
      </c>
      <c r="I4679" s="16" t="s">
        <v>20489</v>
      </c>
    </row>
    <row r="4680" spans="1:10">
      <c r="A4680" s="16" t="s">
        <v>32527</v>
      </c>
      <c r="B4680" s="52" t="s">
        <v>36387</v>
      </c>
      <c r="C4680" s="16" t="str">
        <f t="shared" si="73"/>
        <v>013 - 884</v>
      </c>
      <c r="D4680" s="52"/>
      <c r="E4680" s="52" t="s">
        <v>26240</v>
      </c>
      <c r="F4680" s="16"/>
      <c r="G4680" s="16" t="s">
        <v>26239</v>
      </c>
      <c r="H4680" s="16" t="s">
        <v>32666</v>
      </c>
      <c r="I4680" s="16" t="s">
        <v>32528</v>
      </c>
      <c r="J4680" s="16" t="s">
        <v>34487</v>
      </c>
    </row>
    <row r="4681" spans="1:10">
      <c r="A4681" s="16" t="s">
        <v>32529</v>
      </c>
      <c r="B4681" s="52" t="s">
        <v>25119</v>
      </c>
      <c r="C4681" s="16" t="str">
        <f t="shared" si="73"/>
        <v>015 - 884</v>
      </c>
      <c r="D4681" s="52"/>
      <c r="E4681" s="52" t="s">
        <v>32665</v>
      </c>
      <c r="F4681" s="16"/>
      <c r="G4681" s="16" t="s">
        <v>32664</v>
      </c>
      <c r="H4681" s="16" t="s">
        <v>32666</v>
      </c>
      <c r="I4681" s="16" t="s">
        <v>15421</v>
      </c>
      <c r="J4681" s="16" t="s">
        <v>34487</v>
      </c>
    </row>
    <row r="4682" spans="1:10">
      <c r="A4682" s="16" t="s">
        <v>25127</v>
      </c>
      <c r="B4682" s="52" t="s">
        <v>24143</v>
      </c>
      <c r="C4682" s="16" t="str">
        <f t="shared" si="73"/>
        <v>005 - 058</v>
      </c>
      <c r="D4682" s="52" t="s">
        <v>36059</v>
      </c>
      <c r="E4682" s="52" t="s">
        <v>18693</v>
      </c>
      <c r="F4682" s="16" t="s">
        <v>23939</v>
      </c>
      <c r="G4682" s="16" t="s">
        <v>18692</v>
      </c>
      <c r="H4682" s="16" t="s">
        <v>10732</v>
      </c>
      <c r="I4682" s="16" t="s">
        <v>25128</v>
      </c>
      <c r="J4682" s="16"/>
    </row>
    <row r="4683" spans="1:10">
      <c r="A4683" s="16" t="s">
        <v>32136</v>
      </c>
      <c r="B4683" s="52" t="s">
        <v>5880</v>
      </c>
      <c r="C4683" s="16" t="str">
        <f t="shared" si="73"/>
        <v>048 - 023</v>
      </c>
      <c r="D4683" s="52" t="s">
        <v>34487</v>
      </c>
      <c r="E4683" s="52" t="s">
        <v>29538</v>
      </c>
      <c r="F4683" s="16" t="s">
        <v>32137</v>
      </c>
      <c r="G4683" s="16" t="s">
        <v>29537</v>
      </c>
      <c r="H4683" s="16" t="s">
        <v>30328</v>
      </c>
      <c r="I4683" s="16" t="s">
        <v>32138</v>
      </c>
    </row>
    <row r="4684" spans="1:10">
      <c r="A4684" s="16" t="s">
        <v>14707</v>
      </c>
      <c r="B4684" s="52" t="s">
        <v>15776</v>
      </c>
      <c r="C4684" s="16" t="str">
        <f t="shared" si="73"/>
        <v>017 - 083</v>
      </c>
      <c r="D4684" s="52" t="s">
        <v>34487</v>
      </c>
      <c r="E4684" s="52" t="s">
        <v>22538</v>
      </c>
      <c r="F4684" s="16" t="s">
        <v>27340</v>
      </c>
      <c r="G4684" s="16" t="s">
        <v>22537</v>
      </c>
      <c r="H4684" s="16" t="s">
        <v>32666</v>
      </c>
      <c r="I4684" s="16" t="s">
        <v>21940</v>
      </c>
    </row>
    <row r="4685" spans="1:10">
      <c r="A4685" s="16" t="s">
        <v>15504</v>
      </c>
      <c r="B4685" s="52" t="s">
        <v>34335</v>
      </c>
      <c r="C4685" s="16" t="str">
        <f t="shared" si="73"/>
        <v>I99 - 664</v>
      </c>
      <c r="D4685" s="52"/>
      <c r="E4685" s="52" t="s">
        <v>10726</v>
      </c>
      <c r="F4685" s="16"/>
      <c r="G4685" s="16" t="s">
        <v>10725</v>
      </c>
      <c r="H4685" s="16" t="s">
        <v>10727</v>
      </c>
      <c r="I4685" s="16" t="s">
        <v>15505</v>
      </c>
    </row>
    <row r="4686" spans="1:10">
      <c r="A4686" s="16" t="s">
        <v>24538</v>
      </c>
      <c r="B4686" s="52" t="s">
        <v>34336</v>
      </c>
      <c r="C4686" s="16" t="str">
        <f t="shared" si="73"/>
        <v>I99 - 700</v>
      </c>
      <c r="D4686" s="52"/>
      <c r="E4686" s="52" t="s">
        <v>10726</v>
      </c>
      <c r="F4686" s="16"/>
      <c r="G4686" s="16" t="s">
        <v>10725</v>
      </c>
      <c r="H4686" s="16" t="s">
        <v>10727</v>
      </c>
      <c r="I4686" s="16" t="s">
        <v>24539</v>
      </c>
    </row>
    <row r="4687" spans="1:10">
      <c r="A4687" s="16" t="s">
        <v>5524</v>
      </c>
      <c r="B4687" s="52" t="s">
        <v>36388</v>
      </c>
      <c r="C4687" s="16" t="str">
        <f t="shared" si="73"/>
        <v>013 - 885</v>
      </c>
      <c r="D4687" s="52"/>
      <c r="E4687" s="52" t="s">
        <v>26240</v>
      </c>
      <c r="F4687" s="16"/>
      <c r="G4687" s="16" t="s">
        <v>26239</v>
      </c>
      <c r="H4687" s="16" t="s">
        <v>32666</v>
      </c>
      <c r="I4687" s="16" t="s">
        <v>5525</v>
      </c>
      <c r="J4687" s="16" t="s">
        <v>34487</v>
      </c>
    </row>
    <row r="4688" spans="1:10">
      <c r="A4688" s="16" t="s">
        <v>3461</v>
      </c>
      <c r="B4688" s="52" t="s">
        <v>7851</v>
      </c>
      <c r="C4688" s="16" t="str">
        <f t="shared" si="73"/>
        <v>012 - 083</v>
      </c>
      <c r="D4688" s="52" t="s">
        <v>34487</v>
      </c>
      <c r="E4688" s="52" t="s">
        <v>18879</v>
      </c>
      <c r="F4688" s="16" t="s">
        <v>3462</v>
      </c>
      <c r="G4688" s="16" t="s">
        <v>26253</v>
      </c>
      <c r="H4688" s="16" t="s">
        <v>32666</v>
      </c>
      <c r="I4688" s="16" t="s">
        <v>3463</v>
      </c>
    </row>
    <row r="4689" spans="1:10">
      <c r="A4689" s="16" t="s">
        <v>30002</v>
      </c>
      <c r="B4689" s="52" t="s">
        <v>25120</v>
      </c>
      <c r="C4689" s="16" t="str">
        <f t="shared" si="73"/>
        <v>015 - 885</v>
      </c>
      <c r="D4689" s="52"/>
      <c r="E4689" s="52" t="s">
        <v>32665</v>
      </c>
      <c r="F4689" s="16"/>
      <c r="G4689" s="16" t="s">
        <v>32664</v>
      </c>
      <c r="H4689" s="16" t="s">
        <v>32666</v>
      </c>
      <c r="I4689" s="16" t="s">
        <v>30003</v>
      </c>
      <c r="J4689" s="16" t="s">
        <v>34487</v>
      </c>
    </row>
    <row r="4690" spans="1:10">
      <c r="A4690" s="16" t="s">
        <v>9929</v>
      </c>
      <c r="B4690" s="52" t="s">
        <v>6891</v>
      </c>
      <c r="C4690" s="16" t="str">
        <f t="shared" si="73"/>
        <v>001 - 121</v>
      </c>
      <c r="D4690" s="52" t="s">
        <v>34487</v>
      </c>
      <c r="E4690" s="52" t="s">
        <v>37671</v>
      </c>
      <c r="F4690" s="16" t="s">
        <v>35568</v>
      </c>
      <c r="G4690" s="16" t="s">
        <v>37670</v>
      </c>
      <c r="H4690" s="16" t="s">
        <v>10732</v>
      </c>
      <c r="I4690" s="16" t="s">
        <v>9930</v>
      </c>
      <c r="J4690" s="16"/>
    </row>
    <row r="4691" spans="1:10">
      <c r="A4691" s="16" t="s">
        <v>36355</v>
      </c>
      <c r="B4691" s="52" t="s">
        <v>36389</v>
      </c>
      <c r="C4691" s="16" t="str">
        <f t="shared" si="73"/>
        <v>013 - 886</v>
      </c>
      <c r="D4691" s="52"/>
      <c r="E4691" s="52" t="s">
        <v>26240</v>
      </c>
      <c r="F4691" s="16"/>
      <c r="G4691" s="16" t="s">
        <v>26239</v>
      </c>
      <c r="H4691" s="16" t="s">
        <v>32666</v>
      </c>
      <c r="I4691" s="16" t="s">
        <v>31699</v>
      </c>
      <c r="J4691" s="16" t="s">
        <v>34487</v>
      </c>
    </row>
    <row r="4692" spans="1:10">
      <c r="A4692" s="16" t="s">
        <v>26094</v>
      </c>
      <c r="B4692" s="52" t="s">
        <v>31449</v>
      </c>
      <c r="C4692" s="16" t="str">
        <f t="shared" si="73"/>
        <v>003 - 859</v>
      </c>
      <c r="D4692" s="52"/>
      <c r="E4692" s="52" t="s">
        <v>3328</v>
      </c>
      <c r="F4692" s="16"/>
      <c r="G4692" s="16" t="s">
        <v>10731</v>
      </c>
      <c r="H4692" s="16" t="s">
        <v>10732</v>
      </c>
      <c r="I4692" s="16" t="s">
        <v>26095</v>
      </c>
      <c r="J4692" s="16" t="s">
        <v>34487</v>
      </c>
    </row>
    <row r="4693" spans="1:10">
      <c r="A4693" s="16" t="s">
        <v>33123</v>
      </c>
      <c r="B4693" s="52" t="s">
        <v>31450</v>
      </c>
      <c r="C4693" s="16" t="str">
        <f t="shared" si="73"/>
        <v>003 - 081</v>
      </c>
      <c r="D4693" s="52" t="s">
        <v>34487</v>
      </c>
      <c r="E4693" s="52" t="s">
        <v>3328</v>
      </c>
      <c r="F4693" s="16" t="s">
        <v>14613</v>
      </c>
      <c r="G4693" s="16" t="s">
        <v>10731</v>
      </c>
      <c r="H4693" s="16" t="s">
        <v>10732</v>
      </c>
      <c r="I4693" s="16" t="s">
        <v>6564</v>
      </c>
      <c r="J4693" s="16" t="s">
        <v>7990</v>
      </c>
    </row>
    <row r="4694" spans="1:10">
      <c r="A4694" s="16" t="s">
        <v>6562</v>
      </c>
      <c r="B4694" s="52" t="s">
        <v>9355</v>
      </c>
      <c r="C4694" s="16" t="str">
        <f t="shared" si="73"/>
        <v>103 - 037</v>
      </c>
      <c r="D4694" s="52" t="s">
        <v>34487</v>
      </c>
      <c r="E4694" s="52" t="s">
        <v>14668</v>
      </c>
      <c r="F4694" s="16" t="s">
        <v>6563</v>
      </c>
      <c r="G4694" s="16" t="s">
        <v>14667</v>
      </c>
      <c r="H4694" s="16" t="s">
        <v>10732</v>
      </c>
      <c r="I4694" s="16" t="s">
        <v>6564</v>
      </c>
      <c r="J4694" s="16"/>
    </row>
    <row r="4695" spans="1:10">
      <c r="A4695" s="16" t="s">
        <v>16818</v>
      </c>
      <c r="B4695" s="52" t="s">
        <v>36390</v>
      </c>
      <c r="C4695" s="16" t="str">
        <f t="shared" si="73"/>
        <v>013 - 116</v>
      </c>
      <c r="D4695" s="52" t="s">
        <v>34487</v>
      </c>
      <c r="E4695" s="52" t="s">
        <v>26240</v>
      </c>
      <c r="F4695" s="16" t="s">
        <v>10426</v>
      </c>
      <c r="G4695" s="16" t="s">
        <v>26239</v>
      </c>
      <c r="H4695" s="16" t="s">
        <v>32666</v>
      </c>
      <c r="I4695" s="16" t="s">
        <v>17104</v>
      </c>
      <c r="J4695" s="16" t="s">
        <v>7990</v>
      </c>
    </row>
    <row r="4696" spans="1:10">
      <c r="A4696" s="16" t="s">
        <v>17102</v>
      </c>
      <c r="B4696" s="52" t="s">
        <v>6677</v>
      </c>
      <c r="C4696" s="16" t="str">
        <f t="shared" si="73"/>
        <v>097 - 040</v>
      </c>
      <c r="D4696" s="52" t="s">
        <v>34487</v>
      </c>
      <c r="E4696" s="52" t="s">
        <v>26245</v>
      </c>
      <c r="F4696" s="16" t="s">
        <v>17103</v>
      </c>
      <c r="G4696" s="16" t="s">
        <v>26244</v>
      </c>
      <c r="H4696" s="16" t="s">
        <v>32666</v>
      </c>
      <c r="I4696" s="16" t="s">
        <v>17104</v>
      </c>
    </row>
    <row r="4697" spans="1:10">
      <c r="A4697" s="16" t="s">
        <v>10910</v>
      </c>
      <c r="B4697" s="52" t="s">
        <v>7742</v>
      </c>
      <c r="C4697" s="16" t="str">
        <f t="shared" si="73"/>
        <v>007 - 035</v>
      </c>
      <c r="D4697" s="52" t="s">
        <v>34487</v>
      </c>
      <c r="E4697" s="52" t="s">
        <v>14662</v>
      </c>
      <c r="F4697" s="16" t="s">
        <v>13990</v>
      </c>
      <c r="G4697" s="16" t="s">
        <v>14661</v>
      </c>
      <c r="H4697" s="16" t="s">
        <v>14663</v>
      </c>
      <c r="I4697" s="16" t="s">
        <v>10911</v>
      </c>
    </row>
    <row r="4698" spans="1:10">
      <c r="A4698" s="16" t="s">
        <v>30422</v>
      </c>
      <c r="B4698" s="52" t="s">
        <v>17593</v>
      </c>
      <c r="C4698" s="16" t="str">
        <f t="shared" si="73"/>
        <v>066 - 048</v>
      </c>
      <c r="D4698" s="52" t="s">
        <v>34487</v>
      </c>
      <c r="E4698" s="52" t="s">
        <v>3383</v>
      </c>
      <c r="F4698" s="16" t="s">
        <v>3387</v>
      </c>
      <c r="G4698" s="16" t="s">
        <v>3382</v>
      </c>
      <c r="H4698" s="16" t="s">
        <v>15395</v>
      </c>
      <c r="I4698" s="16" t="s">
        <v>25223</v>
      </c>
      <c r="J4698" s="16"/>
    </row>
    <row r="4699" spans="1:10">
      <c r="A4699" s="16" t="s">
        <v>13576</v>
      </c>
      <c r="B4699" s="52" t="s">
        <v>36391</v>
      </c>
      <c r="C4699" s="16" t="str">
        <f t="shared" si="73"/>
        <v>013 - 117</v>
      </c>
      <c r="D4699" s="52" t="s">
        <v>34487</v>
      </c>
      <c r="E4699" s="52" t="s">
        <v>26240</v>
      </c>
      <c r="F4699" s="16" t="s">
        <v>26238</v>
      </c>
      <c r="G4699" s="16" t="s">
        <v>26239</v>
      </c>
      <c r="H4699" s="16" t="s">
        <v>32666</v>
      </c>
      <c r="I4699" s="16" t="s">
        <v>21534</v>
      </c>
      <c r="J4699" s="16" t="s">
        <v>7990</v>
      </c>
    </row>
    <row r="4700" spans="1:10">
      <c r="A4700" s="16" t="s">
        <v>21532</v>
      </c>
      <c r="B4700" s="52" t="s">
        <v>4499</v>
      </c>
      <c r="C4700" s="16" t="str">
        <f t="shared" si="73"/>
        <v>097 - 041</v>
      </c>
      <c r="D4700" s="52" t="s">
        <v>34487</v>
      </c>
      <c r="E4700" s="52" t="s">
        <v>26245</v>
      </c>
      <c r="F4700" s="16" t="s">
        <v>21533</v>
      </c>
      <c r="G4700" s="16" t="s">
        <v>26244</v>
      </c>
      <c r="H4700" s="16" t="s">
        <v>32666</v>
      </c>
      <c r="I4700" s="16" t="s">
        <v>21534</v>
      </c>
      <c r="J4700" s="16"/>
    </row>
    <row r="4701" spans="1:10">
      <c r="A4701" s="16" t="s">
        <v>3190</v>
      </c>
      <c r="B4701" s="52" t="s">
        <v>36392</v>
      </c>
      <c r="C4701" s="16" t="str">
        <f t="shared" si="73"/>
        <v>013 - 118</v>
      </c>
      <c r="D4701" s="52" t="s">
        <v>36059</v>
      </c>
      <c r="E4701" s="52" t="s">
        <v>26240</v>
      </c>
      <c r="F4701" s="16" t="s">
        <v>3191</v>
      </c>
      <c r="G4701" s="16" t="s">
        <v>26239</v>
      </c>
      <c r="H4701" s="16" t="s">
        <v>32666</v>
      </c>
      <c r="I4701" s="16" t="s">
        <v>3192</v>
      </c>
    </row>
    <row r="4702" spans="1:10">
      <c r="A4702" s="16" t="s">
        <v>21830</v>
      </c>
      <c r="B4702" s="52" t="s">
        <v>25449</v>
      </c>
      <c r="C4702" s="16" t="str">
        <f t="shared" si="73"/>
        <v>018 - 077</v>
      </c>
      <c r="D4702" s="52" t="s">
        <v>36059</v>
      </c>
      <c r="E4702" s="52" t="s">
        <v>35975</v>
      </c>
      <c r="F4702" s="16" t="s">
        <v>34298</v>
      </c>
      <c r="G4702" s="16" t="s">
        <v>35974</v>
      </c>
      <c r="H4702" s="16" t="s">
        <v>32666</v>
      </c>
      <c r="I4702" s="16" t="s">
        <v>37066</v>
      </c>
      <c r="J4702" s="16"/>
    </row>
    <row r="4703" spans="1:10">
      <c r="A4703" s="16" t="s">
        <v>36971</v>
      </c>
      <c r="B4703" s="52" t="s">
        <v>6919</v>
      </c>
      <c r="C4703" s="16" t="str">
        <f t="shared" si="73"/>
        <v>001 - 122</v>
      </c>
      <c r="D4703" s="52" t="s">
        <v>34487</v>
      </c>
      <c r="E4703" s="52" t="s">
        <v>37671</v>
      </c>
      <c r="F4703" s="16" t="s">
        <v>25207</v>
      </c>
      <c r="G4703" s="16" t="s">
        <v>37670</v>
      </c>
      <c r="H4703" s="16" t="s">
        <v>10732</v>
      </c>
      <c r="I4703" s="16" t="s">
        <v>36972</v>
      </c>
    </row>
    <row r="4704" spans="1:10">
      <c r="A4704" s="16" t="s">
        <v>33231</v>
      </c>
      <c r="B4704" s="52" t="s">
        <v>6920</v>
      </c>
      <c r="C4704" s="16" t="str">
        <f t="shared" si="73"/>
        <v>001 - 831</v>
      </c>
      <c r="D4704" s="52"/>
      <c r="E4704" s="52" t="s">
        <v>37671</v>
      </c>
      <c r="F4704" s="16"/>
      <c r="G4704" s="16" t="s">
        <v>37670</v>
      </c>
      <c r="H4704" s="16" t="s">
        <v>10732</v>
      </c>
      <c r="I4704" s="16" t="s">
        <v>33232</v>
      </c>
      <c r="J4704" s="16" t="s">
        <v>34487</v>
      </c>
    </row>
    <row r="4705" spans="1:10">
      <c r="A4705" s="16" t="s">
        <v>3781</v>
      </c>
      <c r="B4705" s="52" t="s">
        <v>25121</v>
      </c>
      <c r="C4705" s="16" t="str">
        <f t="shared" si="73"/>
        <v>015 - 113</v>
      </c>
      <c r="D4705" s="52" t="s">
        <v>36059</v>
      </c>
      <c r="E4705" s="52" t="s">
        <v>32665</v>
      </c>
      <c r="F4705" s="16" t="s">
        <v>424</v>
      </c>
      <c r="G4705" s="16" t="s">
        <v>32664</v>
      </c>
      <c r="H4705" s="16" t="s">
        <v>32666</v>
      </c>
      <c r="I4705" s="16" t="s">
        <v>3782</v>
      </c>
      <c r="J4705" s="16"/>
    </row>
    <row r="4706" spans="1:10">
      <c r="A4706" s="16" t="s">
        <v>20490</v>
      </c>
      <c r="B4706" s="52" t="s">
        <v>31451</v>
      </c>
      <c r="C4706" s="16" t="str">
        <f t="shared" si="73"/>
        <v>003 - 082</v>
      </c>
      <c r="D4706" s="52" t="s">
        <v>36059</v>
      </c>
      <c r="E4706" s="52" t="s">
        <v>3328</v>
      </c>
      <c r="F4706" s="16" t="s">
        <v>20491</v>
      </c>
      <c r="G4706" s="16" t="s">
        <v>10731</v>
      </c>
      <c r="H4706" s="16" t="s">
        <v>10732</v>
      </c>
      <c r="I4706" s="16" t="s">
        <v>20492</v>
      </c>
    </row>
    <row r="4707" spans="1:10">
      <c r="A4707" s="16" t="s">
        <v>8281</v>
      </c>
      <c r="B4707" s="52" t="s">
        <v>36074</v>
      </c>
      <c r="C4707" s="16" t="str">
        <f t="shared" si="73"/>
        <v>003 - 909</v>
      </c>
      <c r="D4707" s="52"/>
      <c r="E4707" s="52" t="s">
        <v>3328</v>
      </c>
      <c r="F4707" s="16"/>
      <c r="G4707" s="16" t="s">
        <v>10731</v>
      </c>
      <c r="H4707" s="16" t="s">
        <v>10732</v>
      </c>
      <c r="I4707" s="16" t="s">
        <v>8282</v>
      </c>
      <c r="J4707" s="16" t="s">
        <v>34487</v>
      </c>
    </row>
    <row r="4708" spans="1:10">
      <c r="A4708" s="16" t="s">
        <v>2033</v>
      </c>
      <c r="B4708" s="52" t="s">
        <v>4398</v>
      </c>
      <c r="C4708" s="16" t="str">
        <f t="shared" si="73"/>
        <v>003 - 860</v>
      </c>
      <c r="D4708" s="52"/>
      <c r="E4708" s="52" t="s">
        <v>3328</v>
      </c>
      <c r="F4708" s="16"/>
      <c r="G4708" s="16" t="s">
        <v>10731</v>
      </c>
      <c r="H4708" s="16" t="s">
        <v>10732</v>
      </c>
      <c r="I4708" s="16" t="s">
        <v>4725</v>
      </c>
      <c r="J4708" s="16" t="s">
        <v>34487</v>
      </c>
    </row>
    <row r="4709" spans="1:10">
      <c r="A4709" s="16" t="s">
        <v>28090</v>
      </c>
      <c r="B4709" s="52" t="s">
        <v>25122</v>
      </c>
      <c r="C4709" s="16" t="str">
        <f t="shared" si="73"/>
        <v>015 - 114</v>
      </c>
      <c r="D4709" s="52" t="s">
        <v>36059</v>
      </c>
      <c r="E4709" s="52" t="s">
        <v>32665</v>
      </c>
      <c r="F4709" s="16" t="s">
        <v>5783</v>
      </c>
      <c r="G4709" s="16" t="s">
        <v>32664</v>
      </c>
      <c r="H4709" s="16" t="s">
        <v>32666</v>
      </c>
      <c r="I4709" s="16" t="s">
        <v>10577</v>
      </c>
    </row>
    <row r="4710" spans="1:10">
      <c r="A4710" s="16" t="s">
        <v>36994</v>
      </c>
      <c r="B4710" s="52" t="s">
        <v>15777</v>
      </c>
      <c r="C4710" s="16" t="str">
        <f t="shared" si="73"/>
        <v>017 - 848</v>
      </c>
      <c r="D4710" s="52"/>
      <c r="E4710" s="52" t="s">
        <v>22538</v>
      </c>
      <c r="F4710" s="16"/>
      <c r="G4710" s="16" t="s">
        <v>22537</v>
      </c>
      <c r="H4710" s="16" t="s">
        <v>32666</v>
      </c>
      <c r="I4710" s="16" t="s">
        <v>36995</v>
      </c>
      <c r="J4710" s="16" t="s">
        <v>34487</v>
      </c>
    </row>
    <row r="4711" spans="1:10">
      <c r="A4711" s="16" t="s">
        <v>13341</v>
      </c>
      <c r="B4711" s="52" t="s">
        <v>24689</v>
      </c>
      <c r="C4711" s="16" t="str">
        <f t="shared" si="73"/>
        <v>030 - 807</v>
      </c>
      <c r="D4711" s="52"/>
      <c r="E4711" s="52" t="s">
        <v>35970</v>
      </c>
      <c r="F4711" s="16"/>
      <c r="G4711" s="16" t="s">
        <v>35969</v>
      </c>
      <c r="H4711" s="16" t="s">
        <v>30334</v>
      </c>
      <c r="I4711" s="16" t="s">
        <v>13342</v>
      </c>
      <c r="J4711" s="16" t="s">
        <v>34487</v>
      </c>
    </row>
    <row r="4712" spans="1:10">
      <c r="A4712" s="16" t="s">
        <v>37345</v>
      </c>
      <c r="B4712" s="52" t="s">
        <v>7551</v>
      </c>
      <c r="C4712" s="16" t="str">
        <f t="shared" si="73"/>
        <v>079 - 062</v>
      </c>
      <c r="D4712" s="52" t="s">
        <v>34487</v>
      </c>
      <c r="E4712" s="52" t="s">
        <v>4771</v>
      </c>
      <c r="F4712" s="16" t="s">
        <v>9075</v>
      </c>
      <c r="G4712" s="16" t="s">
        <v>4770</v>
      </c>
      <c r="H4712" s="16" t="s">
        <v>4772</v>
      </c>
      <c r="I4712" s="16" t="s">
        <v>25379</v>
      </c>
      <c r="J4712" s="16" t="s">
        <v>7990</v>
      </c>
    </row>
    <row r="4713" spans="1:10">
      <c r="A4713" s="16" t="s">
        <v>25378</v>
      </c>
      <c r="B4713" s="52" t="s">
        <v>34212</v>
      </c>
      <c r="C4713" s="16" t="str">
        <f t="shared" si="73"/>
        <v>102 - 017</v>
      </c>
      <c r="D4713" s="52" t="s">
        <v>34487</v>
      </c>
      <c r="E4713" s="52" t="s">
        <v>27777</v>
      </c>
      <c r="F4713" s="16" t="s">
        <v>21476</v>
      </c>
      <c r="G4713" s="16" t="s">
        <v>27776</v>
      </c>
      <c r="H4713" s="16" t="s">
        <v>4772</v>
      </c>
      <c r="I4713" s="16" t="s">
        <v>25379</v>
      </c>
      <c r="J4713" s="16"/>
    </row>
    <row r="4714" spans="1:10">
      <c r="A4714" s="16" t="s">
        <v>3127</v>
      </c>
      <c r="B4714" s="52" t="s">
        <v>21667</v>
      </c>
      <c r="C4714" s="16" t="str">
        <f t="shared" si="73"/>
        <v>087 - 900</v>
      </c>
      <c r="D4714" s="52"/>
      <c r="E4714" s="52" t="s">
        <v>10962</v>
      </c>
      <c r="F4714" s="16"/>
      <c r="G4714" s="16" t="s">
        <v>10961</v>
      </c>
      <c r="H4714" s="16" t="s">
        <v>29917</v>
      </c>
      <c r="I4714" s="16" t="s">
        <v>3128</v>
      </c>
      <c r="J4714" s="16" t="s">
        <v>34487</v>
      </c>
    </row>
    <row r="4715" spans="1:10">
      <c r="A4715" s="16" t="s">
        <v>28048</v>
      </c>
      <c r="B4715" s="52" t="s">
        <v>24690</v>
      </c>
      <c r="C4715" s="16" t="str">
        <f t="shared" si="73"/>
        <v>030 - 808</v>
      </c>
      <c r="D4715" s="52"/>
      <c r="E4715" s="52" t="s">
        <v>35970</v>
      </c>
      <c r="F4715" s="16"/>
      <c r="G4715" s="16" t="s">
        <v>35969</v>
      </c>
      <c r="H4715" s="16" t="s">
        <v>30334</v>
      </c>
      <c r="I4715" s="16" t="s">
        <v>28049</v>
      </c>
      <c r="J4715" s="16" t="s">
        <v>34487</v>
      </c>
    </row>
    <row r="4716" spans="1:10">
      <c r="A4716" s="16" t="s">
        <v>24013</v>
      </c>
      <c r="B4716" s="52" t="s">
        <v>34337</v>
      </c>
      <c r="C4716" s="16" t="str">
        <f t="shared" si="73"/>
        <v>I99 - 616</v>
      </c>
      <c r="D4716" s="52"/>
      <c r="E4716" s="52" t="s">
        <v>10726</v>
      </c>
      <c r="F4716" s="16"/>
      <c r="G4716" s="16" t="s">
        <v>10725</v>
      </c>
      <c r="H4716" s="16" t="s">
        <v>10727</v>
      </c>
      <c r="I4716" s="16" t="s">
        <v>24014</v>
      </c>
    </row>
    <row r="4717" spans="1:10">
      <c r="A4717" s="16" t="s">
        <v>27078</v>
      </c>
      <c r="B4717" s="52" t="s">
        <v>34338</v>
      </c>
      <c r="C4717" s="16" t="str">
        <f t="shared" si="73"/>
        <v>I99 - 612</v>
      </c>
      <c r="D4717" s="52"/>
      <c r="E4717" s="52" t="s">
        <v>10726</v>
      </c>
      <c r="F4717" s="16"/>
      <c r="G4717" s="16" t="s">
        <v>10725</v>
      </c>
      <c r="H4717" s="16" t="s">
        <v>10727</v>
      </c>
      <c r="I4717" s="16" t="s">
        <v>24012</v>
      </c>
    </row>
    <row r="4718" spans="1:10">
      <c r="A4718" s="16" t="s">
        <v>36191</v>
      </c>
      <c r="B4718" s="52" t="s">
        <v>8483</v>
      </c>
      <c r="C4718" s="16" t="str">
        <f t="shared" si="73"/>
        <v>091 - 033</v>
      </c>
      <c r="D4718" s="52" t="s">
        <v>34487</v>
      </c>
      <c r="E4718" s="52" t="s">
        <v>31546</v>
      </c>
      <c r="F4718" s="16" t="s">
        <v>13612</v>
      </c>
      <c r="G4718" s="16" t="s">
        <v>31545</v>
      </c>
      <c r="H4718" s="16" t="s">
        <v>33521</v>
      </c>
      <c r="I4718" s="16" t="s">
        <v>36192</v>
      </c>
    </row>
    <row r="4719" spans="1:10">
      <c r="A4719" s="16" t="s">
        <v>16777</v>
      </c>
      <c r="B4719" s="52" t="s">
        <v>8484</v>
      </c>
      <c r="C4719" s="16" t="str">
        <f t="shared" si="73"/>
        <v>091 - 802</v>
      </c>
      <c r="D4719" s="52"/>
      <c r="E4719" s="52" t="s">
        <v>31546</v>
      </c>
      <c r="F4719" s="16"/>
      <c r="G4719" s="16" t="s">
        <v>31545</v>
      </c>
      <c r="H4719" s="16" t="s">
        <v>33521</v>
      </c>
      <c r="I4719" s="16" t="s">
        <v>16778</v>
      </c>
      <c r="J4719" s="16" t="s">
        <v>34487</v>
      </c>
    </row>
    <row r="4720" spans="1:10">
      <c r="A4720" s="16" t="s">
        <v>9192</v>
      </c>
      <c r="B4720" s="52" t="s">
        <v>34339</v>
      </c>
      <c r="C4720" s="16" t="str">
        <f t="shared" si="73"/>
        <v>S99 - 707</v>
      </c>
      <c r="D4720" s="52"/>
      <c r="E4720" s="52" t="s">
        <v>15509</v>
      </c>
      <c r="F4720" s="16"/>
      <c r="G4720" s="16" t="s">
        <v>10725</v>
      </c>
      <c r="H4720" s="16" t="s">
        <v>10727</v>
      </c>
      <c r="I4720" s="16" t="s">
        <v>31778</v>
      </c>
    </row>
    <row r="4721" spans="1:10">
      <c r="A4721" s="16" t="s">
        <v>21380</v>
      </c>
      <c r="B4721" s="52" t="s">
        <v>34340</v>
      </c>
      <c r="C4721" s="16" t="str">
        <f t="shared" si="73"/>
        <v>I99 - 007</v>
      </c>
      <c r="D4721" s="52"/>
      <c r="E4721" s="52" t="s">
        <v>10726</v>
      </c>
      <c r="F4721" s="16"/>
      <c r="G4721" s="16" t="s">
        <v>10725</v>
      </c>
      <c r="H4721" s="16" t="s">
        <v>10727</v>
      </c>
      <c r="I4721" s="16" t="s">
        <v>16880</v>
      </c>
    </row>
    <row r="4722" spans="1:10">
      <c r="A4722" s="16" t="s">
        <v>8161</v>
      </c>
      <c r="B4722" s="52" t="s">
        <v>15778</v>
      </c>
      <c r="C4722" s="16" t="str">
        <f t="shared" si="73"/>
        <v>017 - 084</v>
      </c>
      <c r="D4722" s="52" t="s">
        <v>34487</v>
      </c>
      <c r="E4722" s="52" t="s">
        <v>22538</v>
      </c>
      <c r="F4722" s="16" t="s">
        <v>32605</v>
      </c>
      <c r="G4722" s="16" t="s">
        <v>22537</v>
      </c>
      <c r="H4722" s="16" t="s">
        <v>32666</v>
      </c>
      <c r="I4722" s="16" t="s">
        <v>8162</v>
      </c>
    </row>
    <row r="4723" spans="1:10">
      <c r="A4723" s="16" t="s">
        <v>24181</v>
      </c>
      <c r="B4723" s="52" t="s">
        <v>9697</v>
      </c>
      <c r="C4723" s="16" t="str">
        <f t="shared" si="73"/>
        <v>077 - 013</v>
      </c>
      <c r="D4723" s="52" t="s">
        <v>34487</v>
      </c>
      <c r="E4723" s="52" t="s">
        <v>36237</v>
      </c>
      <c r="F4723" s="16" t="s">
        <v>24182</v>
      </c>
      <c r="G4723" s="16" t="s">
        <v>36236</v>
      </c>
      <c r="H4723" s="16" t="s">
        <v>13511</v>
      </c>
      <c r="I4723" s="16" t="s">
        <v>24183</v>
      </c>
    </row>
    <row r="4724" spans="1:10">
      <c r="A4724" s="16" t="s">
        <v>31710</v>
      </c>
      <c r="B4724" s="52" t="s">
        <v>30309</v>
      </c>
      <c r="C4724" s="16" t="str">
        <f t="shared" si="73"/>
        <v>004 - 103</v>
      </c>
      <c r="D4724" s="52" t="s">
        <v>34487</v>
      </c>
      <c r="E4724" s="52" t="s">
        <v>10758</v>
      </c>
      <c r="F4724" s="16" t="s">
        <v>5763</v>
      </c>
      <c r="G4724" s="16" t="s">
        <v>10757</v>
      </c>
      <c r="H4724" s="16" t="s">
        <v>10732</v>
      </c>
      <c r="I4724" s="16" t="s">
        <v>31711</v>
      </c>
    </row>
    <row r="4725" spans="1:10">
      <c r="A4725" s="16" t="s">
        <v>949</v>
      </c>
      <c r="B4725" s="52" t="s">
        <v>7552</v>
      </c>
      <c r="C4725" s="16" t="str">
        <f t="shared" si="73"/>
        <v>079 - 063</v>
      </c>
      <c r="D4725" s="52" t="s">
        <v>34487</v>
      </c>
      <c r="E4725" s="52" t="s">
        <v>4771</v>
      </c>
      <c r="F4725" s="16" t="s">
        <v>33459</v>
      </c>
      <c r="G4725" s="16" t="s">
        <v>4770</v>
      </c>
      <c r="H4725" s="16" t="s">
        <v>4772</v>
      </c>
      <c r="I4725" s="16" t="s">
        <v>950</v>
      </c>
    </row>
    <row r="4726" spans="1:10">
      <c r="A4726" s="16" t="s">
        <v>36177</v>
      </c>
      <c r="B4726" s="52" t="s">
        <v>2546</v>
      </c>
      <c r="C4726" s="16" t="str">
        <f t="shared" si="73"/>
        <v>063 - 037</v>
      </c>
      <c r="D4726" s="52" t="s">
        <v>36059</v>
      </c>
      <c r="E4726" s="52" t="s">
        <v>30281</v>
      </c>
      <c r="F4726" s="16" t="s">
        <v>35430</v>
      </c>
      <c r="G4726" s="16" t="s">
        <v>30319</v>
      </c>
      <c r="H4726" s="16" t="s">
        <v>30282</v>
      </c>
      <c r="I4726" s="16" t="s">
        <v>35431</v>
      </c>
      <c r="J4726" s="16"/>
    </row>
    <row r="4727" spans="1:10">
      <c r="A4727" s="16" t="s">
        <v>30152</v>
      </c>
      <c r="B4727" s="52" t="s">
        <v>2928</v>
      </c>
      <c r="C4727" s="16" t="str">
        <f t="shared" si="73"/>
        <v>022 - 847</v>
      </c>
      <c r="D4727" s="52"/>
      <c r="E4727" s="52" t="s">
        <v>4777</v>
      </c>
      <c r="F4727" s="16"/>
      <c r="G4727" s="16" t="s">
        <v>4776</v>
      </c>
      <c r="H4727" s="16" t="s">
        <v>4778</v>
      </c>
      <c r="I4727" s="16" t="s">
        <v>30153</v>
      </c>
      <c r="J4727" s="16" t="s">
        <v>34487</v>
      </c>
    </row>
    <row r="4728" spans="1:10">
      <c r="A4728" s="16" t="s">
        <v>10437</v>
      </c>
      <c r="B4728" s="52" t="s">
        <v>30196</v>
      </c>
      <c r="C4728" s="16" t="str">
        <f t="shared" si="73"/>
        <v>056 - 031</v>
      </c>
      <c r="D4728" s="52" t="s">
        <v>36059</v>
      </c>
      <c r="E4728" s="52" t="s">
        <v>29533</v>
      </c>
      <c r="F4728" s="16" t="s">
        <v>5461</v>
      </c>
      <c r="G4728" s="16" t="s">
        <v>29532</v>
      </c>
      <c r="H4728" s="16" t="s">
        <v>20396</v>
      </c>
      <c r="I4728" s="16" t="s">
        <v>10438</v>
      </c>
      <c r="J4728" s="16"/>
    </row>
    <row r="4729" spans="1:10">
      <c r="A4729" s="16" t="s">
        <v>13130</v>
      </c>
      <c r="B4729" s="52" t="s">
        <v>26730</v>
      </c>
      <c r="C4729" s="16" t="str">
        <f t="shared" si="73"/>
        <v>071 - 025</v>
      </c>
      <c r="D4729" s="52" t="s">
        <v>34487</v>
      </c>
      <c r="E4729" s="52" t="s">
        <v>13516</v>
      </c>
      <c r="F4729" s="16" t="s">
        <v>20426</v>
      </c>
      <c r="G4729" s="16" t="s">
        <v>13515</v>
      </c>
      <c r="H4729" s="16" t="s">
        <v>37422</v>
      </c>
      <c r="I4729" s="16" t="s">
        <v>13131</v>
      </c>
      <c r="J4729" s="16"/>
    </row>
    <row r="4730" spans="1:10">
      <c r="A4730" s="16" t="s">
        <v>16790</v>
      </c>
      <c r="B4730" s="52" t="s">
        <v>15779</v>
      </c>
      <c r="C4730" s="16" t="str">
        <f t="shared" si="73"/>
        <v>017 - 085</v>
      </c>
      <c r="D4730" s="52" t="s">
        <v>34487</v>
      </c>
      <c r="E4730" s="52" t="s">
        <v>22538</v>
      </c>
      <c r="F4730" s="16" t="s">
        <v>16791</v>
      </c>
      <c r="G4730" s="16" t="s">
        <v>22537</v>
      </c>
      <c r="H4730" s="16" t="s">
        <v>32666</v>
      </c>
      <c r="I4730" s="16" t="s">
        <v>16792</v>
      </c>
    </row>
    <row r="4731" spans="1:10">
      <c r="A4731" s="16" t="s">
        <v>36036</v>
      </c>
      <c r="B4731" s="52" t="s">
        <v>2929</v>
      </c>
      <c r="C4731" s="16" t="str">
        <f t="shared" si="73"/>
        <v>022 - 098</v>
      </c>
      <c r="D4731" s="52" t="s">
        <v>34487</v>
      </c>
      <c r="E4731" s="52" t="s">
        <v>4777</v>
      </c>
      <c r="F4731" s="16" t="s">
        <v>3661</v>
      </c>
      <c r="G4731" s="16" t="s">
        <v>4776</v>
      </c>
      <c r="H4731" s="16" t="s">
        <v>4778</v>
      </c>
      <c r="I4731" s="16" t="s">
        <v>36037</v>
      </c>
    </row>
    <row r="4732" spans="1:10">
      <c r="A4732" s="16" t="s">
        <v>32139</v>
      </c>
      <c r="B4732" s="52" t="s">
        <v>13121</v>
      </c>
      <c r="C4732" s="16" t="str">
        <f t="shared" si="73"/>
        <v>094 - 023</v>
      </c>
      <c r="D4732" s="52" t="s">
        <v>34487</v>
      </c>
      <c r="E4732" s="52" t="s">
        <v>10747</v>
      </c>
      <c r="F4732" s="16" t="s">
        <v>34824</v>
      </c>
      <c r="G4732" s="16" t="s">
        <v>10746</v>
      </c>
      <c r="H4732" s="16" t="s">
        <v>10748</v>
      </c>
      <c r="I4732" s="16" t="s">
        <v>28659</v>
      </c>
    </row>
    <row r="4733" spans="1:10">
      <c r="A4733" s="16" t="s">
        <v>31800</v>
      </c>
      <c r="B4733" s="52" t="s">
        <v>440</v>
      </c>
      <c r="C4733" s="16" t="str">
        <f t="shared" si="73"/>
        <v>091 - 034</v>
      </c>
      <c r="D4733" s="52" t="s">
        <v>34487</v>
      </c>
      <c r="E4733" s="52" t="s">
        <v>31546</v>
      </c>
      <c r="F4733" s="16" t="s">
        <v>31801</v>
      </c>
      <c r="G4733" s="16" t="s">
        <v>31545</v>
      </c>
      <c r="H4733" s="16" t="s">
        <v>33521</v>
      </c>
      <c r="I4733" s="16" t="s">
        <v>31802</v>
      </c>
    </row>
    <row r="4734" spans="1:10">
      <c r="A4734" s="16" t="s">
        <v>33727</v>
      </c>
      <c r="B4734" s="52" t="s">
        <v>26254</v>
      </c>
      <c r="C4734" s="16" t="str">
        <f t="shared" si="73"/>
        <v>I99 - 024</v>
      </c>
      <c r="D4734" s="52"/>
      <c r="E4734" s="52" t="s">
        <v>10726</v>
      </c>
      <c r="F4734" s="16"/>
      <c r="G4734" s="16" t="s">
        <v>10725</v>
      </c>
      <c r="H4734" s="16" t="s">
        <v>10727</v>
      </c>
      <c r="I4734" s="16" t="s">
        <v>33728</v>
      </c>
    </row>
    <row r="4735" spans="1:10">
      <c r="A4735" s="16" t="s">
        <v>26021</v>
      </c>
      <c r="B4735" s="52" t="s">
        <v>18685</v>
      </c>
      <c r="C4735" s="16" t="str">
        <f t="shared" si="73"/>
        <v>082 - 042</v>
      </c>
      <c r="D4735" s="52" t="s">
        <v>34487</v>
      </c>
      <c r="E4735" s="52" t="s">
        <v>1263</v>
      </c>
      <c r="F4735" s="16" t="s">
        <v>19312</v>
      </c>
      <c r="G4735" s="16" t="s">
        <v>1262</v>
      </c>
      <c r="H4735" s="16" t="s">
        <v>29917</v>
      </c>
      <c r="I4735" s="16" t="s">
        <v>34221</v>
      </c>
    </row>
    <row r="4736" spans="1:10">
      <c r="A4736" s="16" t="s">
        <v>31700</v>
      </c>
      <c r="B4736" s="52" t="s">
        <v>15482</v>
      </c>
      <c r="C4736" s="16" t="str">
        <f t="shared" si="73"/>
        <v>015 - 886</v>
      </c>
      <c r="D4736" s="52"/>
      <c r="E4736" s="52" t="s">
        <v>32665</v>
      </c>
      <c r="F4736" s="16"/>
      <c r="G4736" s="16" t="s">
        <v>32664</v>
      </c>
      <c r="H4736" s="16" t="s">
        <v>32666</v>
      </c>
      <c r="I4736" s="16" t="s">
        <v>31701</v>
      </c>
      <c r="J4736" s="16" t="s">
        <v>34487</v>
      </c>
    </row>
    <row r="4737" spans="1:14">
      <c r="A4737" s="16" t="s">
        <v>10199</v>
      </c>
      <c r="B4737" s="52" t="s">
        <v>36393</v>
      </c>
      <c r="C4737" s="16" t="str">
        <f t="shared" si="73"/>
        <v>013 - 887</v>
      </c>
      <c r="D4737" s="52"/>
      <c r="E4737" s="52" t="s">
        <v>26240</v>
      </c>
      <c r="F4737" s="16"/>
      <c r="G4737" s="16" t="s">
        <v>26239</v>
      </c>
      <c r="H4737" s="16" t="s">
        <v>32666</v>
      </c>
      <c r="I4737" s="16" t="s">
        <v>10200</v>
      </c>
      <c r="J4737" s="16" t="s">
        <v>34487</v>
      </c>
    </row>
    <row r="4738" spans="1:14">
      <c r="A4738" s="16" t="s">
        <v>3640</v>
      </c>
      <c r="B4738" s="52" t="s">
        <v>24144</v>
      </c>
      <c r="C4738" s="16" t="str">
        <f t="shared" si="73"/>
        <v>005 - 059</v>
      </c>
      <c r="D4738" s="52" t="s">
        <v>36059</v>
      </c>
      <c r="E4738" s="52" t="s">
        <v>18693</v>
      </c>
      <c r="F4738" s="16" t="s">
        <v>3641</v>
      </c>
      <c r="G4738" s="16" t="s">
        <v>18692</v>
      </c>
      <c r="H4738" s="16" t="s">
        <v>10732</v>
      </c>
      <c r="I4738" s="16" t="s">
        <v>3642</v>
      </c>
      <c r="J4738" s="16"/>
    </row>
    <row r="4739" spans="1:14">
      <c r="A4739" s="16" t="s">
        <v>29022</v>
      </c>
      <c r="B4739" s="52" t="s">
        <v>3826</v>
      </c>
      <c r="C4739" s="16" t="str">
        <f t="shared" si="73"/>
        <v>010 - 027</v>
      </c>
      <c r="D4739" s="52" t="s">
        <v>34487</v>
      </c>
      <c r="E4739" s="52" t="s">
        <v>30437</v>
      </c>
      <c r="F4739" s="16" t="s">
        <v>29023</v>
      </c>
      <c r="G4739" s="16" t="s">
        <v>30436</v>
      </c>
      <c r="H4739" s="16" t="s">
        <v>34573</v>
      </c>
      <c r="I4739" s="16" t="s">
        <v>29024</v>
      </c>
      <c r="J4739" s="16"/>
    </row>
    <row r="4740" spans="1:14">
      <c r="A4740" s="16" t="s">
        <v>6900</v>
      </c>
      <c r="B4740" s="52" t="s">
        <v>22979</v>
      </c>
      <c r="C4740" s="16" t="str">
        <f t="shared" ref="C4740:C4803" si="74">MID(A4740,1,3) &amp;" - " &amp;MID(A4740,4,3)</f>
        <v>053 - 012</v>
      </c>
      <c r="D4740" s="52" t="s">
        <v>36059</v>
      </c>
      <c r="E4740" s="52" t="s">
        <v>36783</v>
      </c>
      <c r="F4740" s="16" t="s">
        <v>6901</v>
      </c>
      <c r="G4740" s="16" t="s">
        <v>36782</v>
      </c>
      <c r="H4740" s="16" t="s">
        <v>30328</v>
      </c>
      <c r="I4740" s="16" t="s">
        <v>6902</v>
      </c>
    </row>
    <row r="4741" spans="1:14">
      <c r="A4741" s="16" t="s">
        <v>34738</v>
      </c>
      <c r="B4741" s="52" t="s">
        <v>31762</v>
      </c>
      <c r="C4741" s="16" t="str">
        <f t="shared" si="74"/>
        <v>067 - 026</v>
      </c>
      <c r="D4741" s="52" t="s">
        <v>34487</v>
      </c>
      <c r="E4741" s="52" t="s">
        <v>34404</v>
      </c>
      <c r="F4741" s="16" t="s">
        <v>23137</v>
      </c>
      <c r="G4741" s="16" t="s">
        <v>34403</v>
      </c>
      <c r="H4741" s="16" t="s">
        <v>15395</v>
      </c>
      <c r="I4741" s="16" t="s">
        <v>23138</v>
      </c>
      <c r="J4741" s="16"/>
      <c r="N4741" t="s">
        <v>30550</v>
      </c>
    </row>
    <row r="4742" spans="1:14">
      <c r="A4742" s="16" t="s">
        <v>15040</v>
      </c>
      <c r="B4742" s="52" t="s">
        <v>29481</v>
      </c>
      <c r="C4742" s="16" t="str">
        <f t="shared" si="74"/>
        <v>060 - 043</v>
      </c>
      <c r="D4742" s="52" t="s">
        <v>34487</v>
      </c>
      <c r="E4742" s="52" t="s">
        <v>10737</v>
      </c>
      <c r="F4742" s="16" t="s">
        <v>15041</v>
      </c>
      <c r="G4742" s="16" t="s">
        <v>10736</v>
      </c>
      <c r="H4742" s="16" t="s">
        <v>20396</v>
      </c>
      <c r="I4742" s="16" t="s">
        <v>11740</v>
      </c>
    </row>
    <row r="4743" spans="1:14">
      <c r="A4743" s="16" t="s">
        <v>234</v>
      </c>
      <c r="B4743" s="52" t="s">
        <v>35180</v>
      </c>
      <c r="C4743" s="16" t="str">
        <f t="shared" si="74"/>
        <v>041 - 021</v>
      </c>
      <c r="D4743" s="52" t="s">
        <v>34487</v>
      </c>
      <c r="E4743" s="52" t="s">
        <v>31873</v>
      </c>
      <c r="F4743" s="16" t="s">
        <v>2339</v>
      </c>
      <c r="G4743" s="16" t="s">
        <v>31872</v>
      </c>
      <c r="H4743" s="16" t="s">
        <v>20397</v>
      </c>
      <c r="I4743" s="16" t="s">
        <v>235</v>
      </c>
    </row>
    <row r="4744" spans="1:14">
      <c r="A4744" s="16" t="s">
        <v>34549</v>
      </c>
      <c r="B4744" s="52" t="s">
        <v>911</v>
      </c>
      <c r="C4744" s="16" t="str">
        <f t="shared" si="74"/>
        <v>023 - 040</v>
      </c>
      <c r="D4744" s="52" t="s">
        <v>36059</v>
      </c>
      <c r="E4744" s="52" t="s">
        <v>380</v>
      </c>
      <c r="F4744" s="16" t="s">
        <v>34550</v>
      </c>
      <c r="G4744" s="16" t="s">
        <v>379</v>
      </c>
      <c r="H4744" s="16" t="s">
        <v>32660</v>
      </c>
      <c r="I4744" s="16" t="s">
        <v>34551</v>
      </c>
      <c r="J4744" s="16"/>
    </row>
    <row r="4745" spans="1:14">
      <c r="A4745" s="16" t="s">
        <v>26415</v>
      </c>
      <c r="B4745" s="52" t="s">
        <v>18686</v>
      </c>
      <c r="C4745" s="16" t="str">
        <f t="shared" si="74"/>
        <v>082 - 043</v>
      </c>
      <c r="D4745" s="52" t="s">
        <v>36059</v>
      </c>
      <c r="E4745" s="52" t="s">
        <v>1263</v>
      </c>
      <c r="F4745" s="16" t="s">
        <v>35738</v>
      </c>
      <c r="G4745" s="16" t="s">
        <v>1262</v>
      </c>
      <c r="H4745" s="16" t="s">
        <v>29917</v>
      </c>
      <c r="I4745" s="16" t="s">
        <v>26416</v>
      </c>
    </row>
    <row r="4746" spans="1:14">
      <c r="A4746" s="16" t="s">
        <v>27586</v>
      </c>
      <c r="B4746" s="52" t="s">
        <v>7553</v>
      </c>
      <c r="C4746" s="16" t="str">
        <f t="shared" si="74"/>
        <v>079 - 064</v>
      </c>
      <c r="D4746" s="52" t="s">
        <v>36059</v>
      </c>
      <c r="E4746" s="52" t="s">
        <v>4771</v>
      </c>
      <c r="F4746" s="16" t="s">
        <v>27587</v>
      </c>
      <c r="G4746" s="16" t="s">
        <v>4770</v>
      </c>
      <c r="H4746" s="16" t="s">
        <v>4772</v>
      </c>
      <c r="I4746" s="16" t="s">
        <v>17740</v>
      </c>
      <c r="J4746" s="16" t="s">
        <v>7990</v>
      </c>
    </row>
    <row r="4747" spans="1:14">
      <c r="A4747" s="16" t="s">
        <v>17738</v>
      </c>
      <c r="B4747" s="52" t="s">
        <v>29732</v>
      </c>
      <c r="C4747" s="16" t="str">
        <f t="shared" si="74"/>
        <v>101 - 013</v>
      </c>
      <c r="D4747" s="52" t="s">
        <v>36059</v>
      </c>
      <c r="E4747" s="52" t="s">
        <v>23682</v>
      </c>
      <c r="F4747" s="16" t="s">
        <v>17739</v>
      </c>
      <c r="G4747" s="16" t="s">
        <v>23681</v>
      </c>
      <c r="H4747" s="16" t="s">
        <v>4772</v>
      </c>
      <c r="I4747" s="16" t="s">
        <v>17740</v>
      </c>
    </row>
    <row r="4748" spans="1:14">
      <c r="A4748" s="16" t="s">
        <v>20948</v>
      </c>
      <c r="B4748" s="52" t="s">
        <v>35181</v>
      </c>
      <c r="C4748" s="16" t="str">
        <f t="shared" si="74"/>
        <v>041 - 806</v>
      </c>
      <c r="D4748" s="52"/>
      <c r="E4748" s="52" t="s">
        <v>31873</v>
      </c>
      <c r="F4748" s="16"/>
      <c r="G4748" s="16" t="s">
        <v>31872</v>
      </c>
      <c r="H4748" s="16" t="s">
        <v>20397</v>
      </c>
      <c r="I4748" s="16" t="s">
        <v>20981</v>
      </c>
      <c r="J4748" s="16" t="s">
        <v>34487</v>
      </c>
    </row>
    <row r="4749" spans="1:14">
      <c r="A4749" s="16" t="s">
        <v>9931</v>
      </c>
      <c r="B4749" s="52" t="s">
        <v>22358</v>
      </c>
      <c r="C4749" s="16" t="str">
        <f t="shared" si="74"/>
        <v>016 - 121</v>
      </c>
      <c r="D4749" s="52" t="s">
        <v>34487</v>
      </c>
      <c r="E4749" s="52" t="s">
        <v>10742</v>
      </c>
      <c r="F4749" s="16" t="s">
        <v>36714</v>
      </c>
      <c r="G4749" s="16" t="s">
        <v>10741</v>
      </c>
      <c r="H4749" s="16" t="s">
        <v>32666</v>
      </c>
      <c r="I4749" s="16" t="s">
        <v>9932</v>
      </c>
      <c r="J4749" s="16"/>
    </row>
    <row r="4750" spans="1:14">
      <c r="A4750" s="16" t="s">
        <v>27927</v>
      </c>
      <c r="B4750" s="52" t="s">
        <v>33681</v>
      </c>
      <c r="C4750" s="16" t="str">
        <f t="shared" si="74"/>
        <v>702 - 717</v>
      </c>
      <c r="D4750" s="52"/>
      <c r="E4750" s="52"/>
      <c r="F4750" s="16"/>
      <c r="G4750" s="16" t="s">
        <v>17438</v>
      </c>
      <c r="H4750" s="16" t="s">
        <v>10727</v>
      </c>
      <c r="I4750" s="16" t="s">
        <v>27928</v>
      </c>
      <c r="J4750" s="16" t="s">
        <v>34487</v>
      </c>
    </row>
    <row r="4751" spans="1:14">
      <c r="A4751" s="16" t="s">
        <v>26107</v>
      </c>
      <c r="B4751" s="52" t="s">
        <v>1464</v>
      </c>
      <c r="C4751" s="16" t="str">
        <f t="shared" si="74"/>
        <v>019 - 053</v>
      </c>
      <c r="D4751" s="52" t="s">
        <v>36059</v>
      </c>
      <c r="E4751" s="52" t="s">
        <v>23092</v>
      </c>
      <c r="F4751" s="16" t="s">
        <v>26108</v>
      </c>
      <c r="G4751" s="16" t="s">
        <v>23091</v>
      </c>
      <c r="H4751" s="16" t="s">
        <v>32666</v>
      </c>
      <c r="I4751" s="16" t="s">
        <v>26109</v>
      </c>
    </row>
    <row r="4752" spans="1:14">
      <c r="A4752" s="16" t="s">
        <v>5224</v>
      </c>
      <c r="B4752" s="52" t="s">
        <v>1465</v>
      </c>
      <c r="C4752" s="16" t="str">
        <f t="shared" si="74"/>
        <v>019 - 861</v>
      </c>
      <c r="D4752" s="52"/>
      <c r="E4752" s="52" t="s">
        <v>23092</v>
      </c>
      <c r="F4752" s="16"/>
      <c r="G4752" s="16" t="s">
        <v>23091</v>
      </c>
      <c r="H4752" s="16" t="s">
        <v>32666</v>
      </c>
      <c r="I4752" s="16" t="s">
        <v>5225</v>
      </c>
      <c r="J4752" s="16" t="s">
        <v>34487</v>
      </c>
    </row>
    <row r="4753" spans="1:10">
      <c r="A4753" s="16" t="s">
        <v>10303</v>
      </c>
      <c r="B4753" s="52" t="s">
        <v>912</v>
      </c>
      <c r="C4753" s="16" t="str">
        <f t="shared" si="74"/>
        <v>023 - 041</v>
      </c>
      <c r="D4753" s="52" t="s">
        <v>36059</v>
      </c>
      <c r="E4753" s="52" t="s">
        <v>380</v>
      </c>
      <c r="F4753" s="16" t="s">
        <v>32804</v>
      </c>
      <c r="G4753" s="16" t="s">
        <v>379</v>
      </c>
      <c r="H4753" s="16" t="s">
        <v>32660</v>
      </c>
      <c r="I4753" s="16" t="s">
        <v>10304</v>
      </c>
      <c r="J4753" s="16"/>
    </row>
    <row r="4754" spans="1:10">
      <c r="A4754" s="16" t="s">
        <v>5226</v>
      </c>
      <c r="B4754" s="52" t="s">
        <v>8965</v>
      </c>
      <c r="C4754" s="16" t="str">
        <f t="shared" si="74"/>
        <v>003 - 861</v>
      </c>
      <c r="D4754" s="52"/>
      <c r="E4754" s="52" t="s">
        <v>3328</v>
      </c>
      <c r="F4754" s="16"/>
      <c r="G4754" s="16" t="s">
        <v>10731</v>
      </c>
      <c r="H4754" s="16" t="s">
        <v>10732</v>
      </c>
      <c r="I4754" s="16" t="s">
        <v>15175</v>
      </c>
      <c r="J4754" s="16" t="s">
        <v>34487</v>
      </c>
    </row>
    <row r="4755" spans="1:10">
      <c r="A4755" s="16" t="s">
        <v>11348</v>
      </c>
      <c r="B4755" s="52" t="s">
        <v>6305</v>
      </c>
      <c r="C4755" s="16" t="str">
        <f t="shared" si="74"/>
        <v>006 - 087</v>
      </c>
      <c r="D4755" s="52" t="s">
        <v>36059</v>
      </c>
      <c r="E4755" s="52" t="s">
        <v>26671</v>
      </c>
      <c r="F4755" s="16" t="s">
        <v>18688</v>
      </c>
      <c r="G4755" s="16" t="s">
        <v>26670</v>
      </c>
      <c r="H4755" s="16" t="s">
        <v>10732</v>
      </c>
      <c r="I4755" s="16" t="s">
        <v>11349</v>
      </c>
    </row>
    <row r="4756" spans="1:10">
      <c r="A4756" s="16" t="s">
        <v>12173</v>
      </c>
      <c r="B4756" s="52" t="s">
        <v>11315</v>
      </c>
      <c r="C4756" s="16" t="str">
        <f t="shared" si="74"/>
        <v>024 - 048</v>
      </c>
      <c r="D4756" s="52" t="s">
        <v>36059</v>
      </c>
      <c r="E4756" s="52" t="s">
        <v>26794</v>
      </c>
      <c r="F4756" s="16" t="s">
        <v>12174</v>
      </c>
      <c r="G4756" s="16" t="s">
        <v>26793</v>
      </c>
      <c r="H4756" s="16" t="s">
        <v>32660</v>
      </c>
      <c r="I4756" s="16" t="s">
        <v>12175</v>
      </c>
      <c r="J4756" s="16"/>
    </row>
    <row r="4757" spans="1:10">
      <c r="A4757" s="16" t="s">
        <v>23985</v>
      </c>
      <c r="B4757" s="52" t="s">
        <v>6921</v>
      </c>
      <c r="C4757" s="16" t="str">
        <f t="shared" si="74"/>
        <v>001 - 123</v>
      </c>
      <c r="D4757" s="52" t="s">
        <v>36059</v>
      </c>
      <c r="E4757" s="52" t="s">
        <v>37671</v>
      </c>
      <c r="F4757" s="16" t="s">
        <v>24108</v>
      </c>
      <c r="G4757" s="16" t="s">
        <v>37670</v>
      </c>
      <c r="H4757" s="16" t="s">
        <v>10732</v>
      </c>
      <c r="I4757" s="16" t="s">
        <v>24109</v>
      </c>
    </row>
    <row r="4758" spans="1:10">
      <c r="A4758" s="16" t="s">
        <v>7240</v>
      </c>
      <c r="B4758" s="52" t="s">
        <v>2352</v>
      </c>
      <c r="C4758" s="16" t="str">
        <f t="shared" si="74"/>
        <v>008 - 032</v>
      </c>
      <c r="D4758" s="52" t="s">
        <v>34487</v>
      </c>
      <c r="E4758" s="52" t="s">
        <v>16664</v>
      </c>
      <c r="F4758" s="16" t="s">
        <v>16662</v>
      </c>
      <c r="G4758" s="16" t="s">
        <v>16663</v>
      </c>
      <c r="H4758" s="16" t="s">
        <v>34573</v>
      </c>
      <c r="I4758" s="16" t="s">
        <v>7241</v>
      </c>
      <c r="J4758" s="16"/>
    </row>
    <row r="4759" spans="1:10">
      <c r="A4759" s="16" t="s">
        <v>18470</v>
      </c>
      <c r="B4759" s="52" t="s">
        <v>26255</v>
      </c>
      <c r="C4759" s="16" t="str">
        <f t="shared" si="74"/>
        <v>S99 - 721</v>
      </c>
      <c r="D4759" s="52"/>
      <c r="E4759" s="52" t="s">
        <v>15509</v>
      </c>
      <c r="F4759" s="16"/>
      <c r="G4759" s="16" t="s">
        <v>10725</v>
      </c>
      <c r="H4759" s="16" t="s">
        <v>10727</v>
      </c>
      <c r="I4759" s="16" t="s">
        <v>18471</v>
      </c>
    </row>
    <row r="4760" spans="1:10">
      <c r="A4760" s="16" t="s">
        <v>10794</v>
      </c>
      <c r="B4760" s="52" t="s">
        <v>26731</v>
      </c>
      <c r="C4760" s="16" t="str">
        <f t="shared" si="74"/>
        <v>071 - 026</v>
      </c>
      <c r="D4760" s="52" t="s">
        <v>34487</v>
      </c>
      <c r="E4760" s="52" t="s">
        <v>13516</v>
      </c>
      <c r="F4760" s="16" t="s">
        <v>10795</v>
      </c>
      <c r="G4760" s="16" t="s">
        <v>13515</v>
      </c>
      <c r="H4760" s="16" t="s">
        <v>37422</v>
      </c>
      <c r="I4760" s="16" t="s">
        <v>15565</v>
      </c>
      <c r="J4760" s="16"/>
    </row>
    <row r="4761" spans="1:10">
      <c r="A4761" s="16" t="s">
        <v>31561</v>
      </c>
      <c r="B4761" s="52" t="s">
        <v>12590</v>
      </c>
      <c r="C4761" s="16" t="str">
        <f t="shared" si="74"/>
        <v>002 - 818</v>
      </c>
      <c r="D4761" s="52"/>
      <c r="E4761" s="52" t="s">
        <v>36066</v>
      </c>
      <c r="F4761" s="16"/>
      <c r="G4761" s="16" t="s">
        <v>20457</v>
      </c>
      <c r="H4761" s="16" t="s">
        <v>10732</v>
      </c>
      <c r="I4761" s="16" t="s">
        <v>31562</v>
      </c>
      <c r="J4761" s="16" t="s">
        <v>34487</v>
      </c>
    </row>
    <row r="4762" spans="1:10">
      <c r="A4762" s="16" t="s">
        <v>18257</v>
      </c>
      <c r="B4762" s="52" t="s">
        <v>1502</v>
      </c>
      <c r="C4762" s="16" t="str">
        <f t="shared" si="74"/>
        <v>019 - 862</v>
      </c>
      <c r="D4762" s="52"/>
      <c r="E4762" s="52" t="s">
        <v>23092</v>
      </c>
      <c r="F4762" s="16"/>
      <c r="G4762" s="16" t="s">
        <v>23091</v>
      </c>
      <c r="H4762" s="16" t="s">
        <v>32666</v>
      </c>
      <c r="I4762" s="16" t="s">
        <v>12293</v>
      </c>
      <c r="J4762" s="16" t="s">
        <v>34487</v>
      </c>
    </row>
    <row r="4763" spans="1:10">
      <c r="A4763" s="16" t="s">
        <v>28715</v>
      </c>
      <c r="B4763" s="52" t="s">
        <v>15780</v>
      </c>
      <c r="C4763" s="16" t="str">
        <f t="shared" si="74"/>
        <v>017 - 086</v>
      </c>
      <c r="D4763" s="52" t="s">
        <v>36059</v>
      </c>
      <c r="E4763" s="52" t="s">
        <v>22538</v>
      </c>
      <c r="F4763" s="16" t="s">
        <v>22536</v>
      </c>
      <c r="G4763" s="16" t="s">
        <v>22537</v>
      </c>
      <c r="H4763" s="16" t="s">
        <v>32666</v>
      </c>
      <c r="I4763" s="16" t="s">
        <v>28716</v>
      </c>
    </row>
    <row r="4764" spans="1:10">
      <c r="A4764" s="16" t="s">
        <v>9671</v>
      </c>
      <c r="B4764" s="52" t="s">
        <v>37688</v>
      </c>
      <c r="C4764" s="16" t="str">
        <f t="shared" si="74"/>
        <v>065 - 059</v>
      </c>
      <c r="D4764" s="52" t="s">
        <v>34487</v>
      </c>
      <c r="E4764" s="52" t="s">
        <v>29546</v>
      </c>
      <c r="F4764" s="16" t="s">
        <v>10972</v>
      </c>
      <c r="G4764" s="16" t="s">
        <v>29545</v>
      </c>
      <c r="H4764" s="16" t="s">
        <v>30282</v>
      </c>
      <c r="I4764" s="16" t="s">
        <v>9672</v>
      </c>
      <c r="J4764" s="16"/>
    </row>
    <row r="4765" spans="1:10">
      <c r="A4765" s="16" t="s">
        <v>29856</v>
      </c>
      <c r="B4765" s="52" t="s">
        <v>21071</v>
      </c>
      <c r="C4765" s="16" t="str">
        <f t="shared" si="74"/>
        <v>088 - 005</v>
      </c>
      <c r="D4765" s="52" t="s">
        <v>36059</v>
      </c>
      <c r="E4765" s="52" t="s">
        <v>30315</v>
      </c>
      <c r="F4765" s="16" t="s">
        <v>29857</v>
      </c>
      <c r="G4765" s="16" t="s">
        <v>30314</v>
      </c>
      <c r="H4765" s="16" t="s">
        <v>29917</v>
      </c>
      <c r="I4765" s="16" t="s">
        <v>23086</v>
      </c>
      <c r="J4765" s="16"/>
    </row>
    <row r="4766" spans="1:10">
      <c r="A4766" s="16" t="s">
        <v>31031</v>
      </c>
      <c r="B4766" s="52" t="s">
        <v>3601</v>
      </c>
      <c r="C4766" s="16" t="str">
        <f t="shared" si="74"/>
        <v>012 - 084</v>
      </c>
      <c r="D4766" s="52" t="s">
        <v>36059</v>
      </c>
      <c r="E4766" s="52" t="s">
        <v>18879</v>
      </c>
      <c r="F4766" s="16" t="s">
        <v>31032</v>
      </c>
      <c r="G4766" s="16" t="s">
        <v>26253</v>
      </c>
      <c r="H4766" s="16" t="s">
        <v>32666</v>
      </c>
      <c r="I4766" s="16" t="s">
        <v>31033</v>
      </c>
    </row>
    <row r="4767" spans="1:10">
      <c r="A4767" s="16" t="s">
        <v>24015</v>
      </c>
      <c r="B4767" s="52" t="s">
        <v>16867</v>
      </c>
      <c r="C4767" s="16" t="str">
        <f t="shared" si="74"/>
        <v>I99 - 624</v>
      </c>
      <c r="D4767" s="52"/>
      <c r="E4767" s="52" t="s">
        <v>10726</v>
      </c>
      <c r="F4767" s="16"/>
      <c r="G4767" s="16" t="s">
        <v>10725</v>
      </c>
      <c r="H4767" s="16" t="s">
        <v>10727</v>
      </c>
      <c r="I4767" s="16" t="s">
        <v>35326</v>
      </c>
    </row>
    <row r="4768" spans="1:10">
      <c r="A4768" s="16" t="s">
        <v>33636</v>
      </c>
      <c r="B4768" s="52" t="s">
        <v>12896</v>
      </c>
      <c r="C4768" s="16" t="str">
        <f t="shared" si="74"/>
        <v>021 - 833</v>
      </c>
      <c r="D4768" s="52"/>
      <c r="E4768" s="52" t="s">
        <v>14657</v>
      </c>
      <c r="F4768" s="16"/>
      <c r="G4768" s="16" t="s">
        <v>14656</v>
      </c>
      <c r="H4768" s="16" t="s">
        <v>4778</v>
      </c>
      <c r="I4768" s="16" t="s">
        <v>35461</v>
      </c>
      <c r="J4768" s="16" t="s">
        <v>34487</v>
      </c>
    </row>
    <row r="4769" spans="1:10">
      <c r="A4769" s="16" t="s">
        <v>12633</v>
      </c>
      <c r="B4769" s="52" t="s">
        <v>6922</v>
      </c>
      <c r="C4769" s="16" t="str">
        <f t="shared" si="74"/>
        <v>001 - 124</v>
      </c>
      <c r="D4769" s="52" t="s">
        <v>34487</v>
      </c>
      <c r="E4769" s="52" t="s">
        <v>37671</v>
      </c>
      <c r="F4769" s="16" t="s">
        <v>35568</v>
      </c>
      <c r="G4769" s="16" t="s">
        <v>37670</v>
      </c>
      <c r="H4769" s="16" t="s">
        <v>10732</v>
      </c>
      <c r="I4769" s="16" t="s">
        <v>12634</v>
      </c>
    </row>
    <row r="4770" spans="1:10">
      <c r="A4770" s="16" t="s">
        <v>33894</v>
      </c>
      <c r="B4770" s="52" t="s">
        <v>7743</v>
      </c>
      <c r="C4770" s="16" t="str">
        <f t="shared" si="74"/>
        <v>007 - 036</v>
      </c>
      <c r="D4770" s="52" t="s">
        <v>34487</v>
      </c>
      <c r="E4770" s="52" t="s">
        <v>14662</v>
      </c>
      <c r="F4770" s="16" t="s">
        <v>14660</v>
      </c>
      <c r="G4770" s="16" t="s">
        <v>14661</v>
      </c>
      <c r="H4770" s="16" t="s">
        <v>14663</v>
      </c>
      <c r="I4770" s="16" t="s">
        <v>33895</v>
      </c>
    </row>
    <row r="4771" spans="1:10">
      <c r="A4771" s="16" t="s">
        <v>22099</v>
      </c>
      <c r="B4771" s="52" t="s">
        <v>22359</v>
      </c>
      <c r="C4771" s="16" t="str">
        <f t="shared" si="74"/>
        <v>016 - 122</v>
      </c>
      <c r="D4771" s="52" t="s">
        <v>36059</v>
      </c>
      <c r="E4771" s="52" t="s">
        <v>10742</v>
      </c>
      <c r="F4771" s="16" t="s">
        <v>32627</v>
      </c>
      <c r="G4771" s="16" t="s">
        <v>10741</v>
      </c>
      <c r="H4771" s="16" t="s">
        <v>32666</v>
      </c>
      <c r="I4771" s="16" t="s">
        <v>22100</v>
      </c>
    </row>
    <row r="4772" spans="1:10">
      <c r="A4772" s="16" t="s">
        <v>6565</v>
      </c>
      <c r="B4772" s="52" t="s">
        <v>7744</v>
      </c>
      <c r="C4772" s="16" t="str">
        <f t="shared" si="74"/>
        <v>007 - 037</v>
      </c>
      <c r="D4772" s="52" t="s">
        <v>34487</v>
      </c>
      <c r="E4772" s="52" t="s">
        <v>14662</v>
      </c>
      <c r="F4772" s="16" t="s">
        <v>14660</v>
      </c>
      <c r="G4772" s="16" t="s">
        <v>14661</v>
      </c>
      <c r="H4772" s="16" t="s">
        <v>14663</v>
      </c>
      <c r="I4772" s="16" t="s">
        <v>6566</v>
      </c>
      <c r="J4772" s="16"/>
    </row>
    <row r="4773" spans="1:10">
      <c r="A4773" s="16" t="s">
        <v>36225</v>
      </c>
      <c r="B4773" s="52" t="s">
        <v>32111</v>
      </c>
      <c r="C4773" s="16" t="str">
        <f t="shared" si="74"/>
        <v>026 - 035</v>
      </c>
      <c r="D4773" s="52" t="s">
        <v>36059</v>
      </c>
      <c r="E4773" s="52" t="s">
        <v>8857</v>
      </c>
      <c r="F4773" s="16" t="s">
        <v>36226</v>
      </c>
      <c r="G4773" s="16" t="s">
        <v>8856</v>
      </c>
      <c r="H4773" s="16" t="s">
        <v>32660</v>
      </c>
      <c r="I4773" s="16" t="s">
        <v>30300</v>
      </c>
    </row>
    <row r="4774" spans="1:10">
      <c r="A4774" s="16" t="s">
        <v>34311</v>
      </c>
      <c r="B4774" s="52" t="s">
        <v>11462</v>
      </c>
      <c r="C4774" s="16" t="str">
        <f t="shared" si="74"/>
        <v>083 - 036</v>
      </c>
      <c r="D4774" s="52" t="s">
        <v>34487</v>
      </c>
      <c r="E4774" s="52" t="s">
        <v>21246</v>
      </c>
      <c r="F4774" s="16" t="s">
        <v>34312</v>
      </c>
      <c r="G4774" s="16" t="s">
        <v>21245</v>
      </c>
      <c r="H4774" s="16" t="s">
        <v>29917</v>
      </c>
      <c r="I4774" s="16" t="s">
        <v>34313</v>
      </c>
    </row>
    <row r="4775" spans="1:10">
      <c r="A4775" s="16" t="s">
        <v>13074</v>
      </c>
      <c r="B4775" s="52" t="s">
        <v>4488</v>
      </c>
      <c r="C4775" s="16" t="str">
        <f t="shared" si="74"/>
        <v>059 - 010</v>
      </c>
      <c r="D4775" s="52" t="s">
        <v>34487</v>
      </c>
      <c r="E4775" s="52" t="s">
        <v>37309</v>
      </c>
      <c r="F4775" s="16" t="s">
        <v>9170</v>
      </c>
      <c r="G4775" s="16" t="s">
        <v>37308</v>
      </c>
      <c r="H4775" s="16" t="s">
        <v>20396</v>
      </c>
      <c r="I4775" s="16" t="s">
        <v>13075</v>
      </c>
    </row>
    <row r="4776" spans="1:10">
      <c r="A4776" s="16" t="s">
        <v>22743</v>
      </c>
      <c r="B4776" s="52" t="s">
        <v>34974</v>
      </c>
      <c r="C4776" s="16" t="str">
        <f t="shared" si="74"/>
        <v>090 - 032</v>
      </c>
      <c r="D4776" s="52" t="s">
        <v>34487</v>
      </c>
      <c r="E4776" s="52" t="s">
        <v>33520</v>
      </c>
      <c r="F4776" s="16" t="s">
        <v>453</v>
      </c>
      <c r="G4776" s="16" t="s">
        <v>33519</v>
      </c>
      <c r="H4776" s="16" t="s">
        <v>33521</v>
      </c>
      <c r="I4776" s="16" t="s">
        <v>22744</v>
      </c>
      <c r="J4776" s="16"/>
    </row>
    <row r="4777" spans="1:10">
      <c r="A4777" s="16" t="s">
        <v>30086</v>
      </c>
      <c r="B4777" s="52" t="s">
        <v>28907</v>
      </c>
      <c r="C4777" s="16" t="str">
        <f t="shared" si="74"/>
        <v>090 - 033</v>
      </c>
      <c r="D4777" s="52" t="s">
        <v>34487</v>
      </c>
      <c r="E4777" s="52" t="s">
        <v>33520</v>
      </c>
      <c r="F4777" s="16" t="s">
        <v>30087</v>
      </c>
      <c r="G4777" s="16" t="s">
        <v>33519</v>
      </c>
      <c r="H4777" s="16" t="s">
        <v>33521</v>
      </c>
      <c r="I4777" s="16" t="s">
        <v>30088</v>
      </c>
      <c r="J4777" s="16"/>
    </row>
    <row r="4778" spans="1:10">
      <c r="A4778" s="16" t="s">
        <v>15093</v>
      </c>
      <c r="B4778" s="52" t="s">
        <v>16868</v>
      </c>
      <c r="C4778" s="16" t="str">
        <f t="shared" si="74"/>
        <v>I99 - 094</v>
      </c>
      <c r="D4778" s="52"/>
      <c r="E4778" s="52" t="s">
        <v>10726</v>
      </c>
      <c r="G4778" s="16" t="s">
        <v>10725</v>
      </c>
      <c r="H4778" s="16" t="s">
        <v>10727</v>
      </c>
      <c r="I4778" s="16" t="s">
        <v>15094</v>
      </c>
      <c r="J4778" s="16" t="s">
        <v>7990</v>
      </c>
    </row>
    <row r="4779" spans="1:10">
      <c r="A4779" s="16" t="s">
        <v>25137</v>
      </c>
      <c r="B4779" s="52" t="s">
        <v>26735</v>
      </c>
      <c r="C4779" s="16" t="str">
        <f t="shared" si="74"/>
        <v>022 - 099</v>
      </c>
      <c r="D4779" s="52" t="s">
        <v>34487</v>
      </c>
      <c r="E4779" s="52" t="s">
        <v>4777</v>
      </c>
      <c r="F4779" s="16" t="s">
        <v>25138</v>
      </c>
      <c r="G4779" s="16" t="s">
        <v>4776</v>
      </c>
      <c r="H4779" s="16" t="s">
        <v>4778</v>
      </c>
      <c r="I4779" s="16" t="s">
        <v>25139</v>
      </c>
    </row>
    <row r="4780" spans="1:10">
      <c r="A4780" s="16" t="s">
        <v>6442</v>
      </c>
      <c r="B4780" s="52" t="s">
        <v>6923</v>
      </c>
      <c r="C4780" s="16" t="str">
        <f t="shared" si="74"/>
        <v>001 - 125</v>
      </c>
      <c r="D4780" s="52" t="s">
        <v>36059</v>
      </c>
      <c r="E4780" s="52" t="s">
        <v>37671</v>
      </c>
      <c r="F4780" s="16" t="s">
        <v>6443</v>
      </c>
      <c r="G4780" s="16" t="s">
        <v>37670</v>
      </c>
      <c r="H4780" s="16" t="s">
        <v>10732</v>
      </c>
      <c r="I4780" s="16" t="s">
        <v>6444</v>
      </c>
    </row>
    <row r="4781" spans="1:10">
      <c r="A4781" s="16" t="s">
        <v>26501</v>
      </c>
      <c r="B4781" s="52" t="s">
        <v>6923</v>
      </c>
      <c r="C4781" s="16" t="str">
        <f t="shared" si="74"/>
        <v>001 - 911</v>
      </c>
      <c r="D4781" s="52"/>
      <c r="E4781" s="52" t="s">
        <v>37671</v>
      </c>
      <c r="G4781" s="16" t="s">
        <v>37670</v>
      </c>
      <c r="H4781" s="16" t="s">
        <v>10732</v>
      </c>
      <c r="I4781" s="16" t="s">
        <v>6444</v>
      </c>
      <c r="J4781" s="16" t="s">
        <v>34487</v>
      </c>
    </row>
    <row r="4782" spans="1:10">
      <c r="A4782" s="16" t="s">
        <v>6457</v>
      </c>
      <c r="B4782" s="52" t="s">
        <v>1503</v>
      </c>
      <c r="C4782" s="16" t="str">
        <f t="shared" si="74"/>
        <v>019 - 054</v>
      </c>
      <c r="D4782" s="52" t="s">
        <v>36059</v>
      </c>
      <c r="E4782" s="52" t="s">
        <v>23092</v>
      </c>
      <c r="F4782" s="16" t="s">
        <v>32434</v>
      </c>
      <c r="G4782" s="16" t="s">
        <v>23091</v>
      </c>
      <c r="H4782" s="16" t="s">
        <v>32666</v>
      </c>
      <c r="I4782" s="16" t="s">
        <v>6458</v>
      </c>
    </row>
    <row r="4783" spans="1:10">
      <c r="A4783" s="16" t="s">
        <v>12040</v>
      </c>
      <c r="B4783" s="52" t="s">
        <v>7554</v>
      </c>
      <c r="C4783" s="16" t="str">
        <f t="shared" si="74"/>
        <v>079 - 065</v>
      </c>
      <c r="D4783" s="52" t="s">
        <v>34487</v>
      </c>
      <c r="E4783" s="52" t="s">
        <v>4771</v>
      </c>
      <c r="F4783" s="16" t="s">
        <v>8913</v>
      </c>
      <c r="G4783" s="16" t="s">
        <v>4770</v>
      </c>
      <c r="H4783" s="16" t="s">
        <v>4772</v>
      </c>
      <c r="I4783" s="16" t="s">
        <v>12041</v>
      </c>
    </row>
    <row r="4784" spans="1:10">
      <c r="A4784" s="16" t="s">
        <v>20374</v>
      </c>
      <c r="B4784" s="52" t="s">
        <v>27693</v>
      </c>
      <c r="C4784" s="16" t="str">
        <f t="shared" si="74"/>
        <v>070 - 030</v>
      </c>
      <c r="D4784" s="52" t="s">
        <v>34487</v>
      </c>
      <c r="E4784" s="52" t="s">
        <v>23672</v>
      </c>
      <c r="F4784" s="16" t="s">
        <v>31969</v>
      </c>
      <c r="G4784" s="16" t="s">
        <v>23671</v>
      </c>
      <c r="H4784" s="16" t="s">
        <v>10748</v>
      </c>
      <c r="I4784" s="16" t="s">
        <v>31956</v>
      </c>
    </row>
    <row r="4785" spans="1:10">
      <c r="A4785" s="16" t="s">
        <v>12092</v>
      </c>
      <c r="B4785" s="52" t="s">
        <v>11800</v>
      </c>
      <c r="C4785" s="16" t="str">
        <f t="shared" si="74"/>
        <v>058 - 048</v>
      </c>
      <c r="D4785" s="52" t="s">
        <v>34487</v>
      </c>
      <c r="E4785" s="52" t="s">
        <v>10753</v>
      </c>
      <c r="F4785" s="16" t="s">
        <v>10751</v>
      </c>
      <c r="G4785" s="16" t="s">
        <v>10752</v>
      </c>
      <c r="H4785" s="16" t="s">
        <v>20396</v>
      </c>
      <c r="I4785" s="16" t="s">
        <v>1326</v>
      </c>
      <c r="J4785" s="16"/>
    </row>
    <row r="4786" spans="1:10">
      <c r="A4786" s="16" t="s">
        <v>1221</v>
      </c>
      <c r="B4786" s="52" t="s">
        <v>11135</v>
      </c>
      <c r="C4786" s="16" t="str">
        <f t="shared" si="74"/>
        <v>012 - 907</v>
      </c>
      <c r="D4786" s="52"/>
      <c r="E4786" s="52" t="s">
        <v>18879</v>
      </c>
      <c r="F4786" s="16"/>
      <c r="G4786" s="16" t="s">
        <v>26253</v>
      </c>
      <c r="H4786" s="16" t="s">
        <v>32666</v>
      </c>
      <c r="I4786" s="16" t="s">
        <v>1222</v>
      </c>
      <c r="J4786" s="16" t="s">
        <v>34487</v>
      </c>
    </row>
    <row r="4787" spans="1:10">
      <c r="A4787" s="16" t="s">
        <v>8094</v>
      </c>
      <c r="B4787" s="52" t="s">
        <v>4855</v>
      </c>
      <c r="C4787" s="16" t="str">
        <f t="shared" si="74"/>
        <v>012 - 908</v>
      </c>
      <c r="D4787" s="52"/>
      <c r="E4787" s="52" t="s">
        <v>18879</v>
      </c>
      <c r="F4787" s="16"/>
      <c r="G4787" s="16" t="s">
        <v>26253</v>
      </c>
      <c r="H4787" s="16" t="s">
        <v>32666</v>
      </c>
      <c r="I4787" s="16" t="s">
        <v>8095</v>
      </c>
      <c r="J4787" s="16" t="s">
        <v>34487</v>
      </c>
    </row>
    <row r="4788" spans="1:10">
      <c r="A4788" s="16" t="s">
        <v>27925</v>
      </c>
      <c r="B4788" s="52" t="s">
        <v>15849</v>
      </c>
      <c r="C4788" s="16" t="str">
        <f t="shared" si="74"/>
        <v>012 - 854</v>
      </c>
      <c r="D4788" s="52"/>
      <c r="E4788" s="52" t="s">
        <v>18879</v>
      </c>
      <c r="G4788" s="16" t="s">
        <v>26253</v>
      </c>
      <c r="H4788" s="16" t="s">
        <v>32666</v>
      </c>
      <c r="I4788" s="16" t="s">
        <v>12425</v>
      </c>
      <c r="J4788" s="16" t="s">
        <v>34487</v>
      </c>
    </row>
    <row r="4789" spans="1:10">
      <c r="A4789" s="16" t="s">
        <v>17391</v>
      </c>
      <c r="B4789" s="52" t="s">
        <v>15850</v>
      </c>
      <c r="C4789" s="16" t="str">
        <f t="shared" si="74"/>
        <v>012 - 085</v>
      </c>
      <c r="D4789" s="52" t="s">
        <v>36059</v>
      </c>
      <c r="E4789" s="52" t="s">
        <v>18879</v>
      </c>
      <c r="F4789" s="16" t="s">
        <v>34393</v>
      </c>
      <c r="G4789" s="16" t="s">
        <v>26253</v>
      </c>
      <c r="H4789" s="16" t="s">
        <v>32666</v>
      </c>
      <c r="I4789" s="16" t="s">
        <v>16405</v>
      </c>
    </row>
    <row r="4790" spans="1:10">
      <c r="A4790" s="16" t="s">
        <v>9154</v>
      </c>
      <c r="B4790" s="52" t="s">
        <v>441</v>
      </c>
      <c r="C4790" s="16" t="str">
        <f t="shared" si="74"/>
        <v>091 - 035</v>
      </c>
      <c r="D4790" s="52" t="s">
        <v>34487</v>
      </c>
      <c r="E4790" s="52" t="s">
        <v>31546</v>
      </c>
      <c r="F4790" s="16" t="s">
        <v>9155</v>
      </c>
      <c r="G4790" s="16" t="s">
        <v>31545</v>
      </c>
      <c r="H4790" s="16" t="s">
        <v>33521</v>
      </c>
      <c r="I4790" s="16" t="s">
        <v>20080</v>
      </c>
    </row>
    <row r="4791" spans="1:10">
      <c r="A4791" s="16" t="s">
        <v>23405</v>
      </c>
      <c r="B4791" s="52" t="s">
        <v>9044</v>
      </c>
      <c r="C4791" s="16" t="str">
        <f t="shared" si="74"/>
        <v>042 - 021</v>
      </c>
      <c r="D4791" s="52" t="s">
        <v>36059</v>
      </c>
      <c r="E4791" s="52" t="s">
        <v>1290</v>
      </c>
      <c r="F4791" s="16" t="s">
        <v>23406</v>
      </c>
      <c r="G4791" s="16" t="s">
        <v>33346</v>
      </c>
      <c r="H4791" s="16" t="s">
        <v>20397</v>
      </c>
      <c r="I4791" s="16" t="s">
        <v>23407</v>
      </c>
    </row>
    <row r="4792" spans="1:10">
      <c r="A4792" s="16" t="s">
        <v>35217</v>
      </c>
      <c r="B4792" s="52" t="s">
        <v>9647</v>
      </c>
      <c r="C4792" s="16" t="str">
        <f t="shared" si="74"/>
        <v>038 - 010</v>
      </c>
      <c r="D4792" s="52" t="s">
        <v>36059</v>
      </c>
      <c r="E4792" s="52" t="s">
        <v>37411</v>
      </c>
      <c r="F4792" s="16" t="s">
        <v>35218</v>
      </c>
      <c r="G4792" s="16" t="s">
        <v>32501</v>
      </c>
      <c r="H4792" s="16" t="s">
        <v>35981</v>
      </c>
      <c r="I4792" s="16" t="s">
        <v>35219</v>
      </c>
    </row>
    <row r="4793" spans="1:10">
      <c r="A4793" s="16" t="s">
        <v>32038</v>
      </c>
      <c r="B4793" s="52" t="s">
        <v>7555</v>
      </c>
      <c r="C4793" s="16" t="str">
        <f t="shared" si="74"/>
        <v>079 - 066</v>
      </c>
      <c r="D4793" s="52" t="s">
        <v>34487</v>
      </c>
      <c r="E4793" s="52" t="s">
        <v>4771</v>
      </c>
      <c r="F4793" s="16" t="s">
        <v>23452</v>
      </c>
      <c r="G4793" s="16" t="s">
        <v>4770</v>
      </c>
      <c r="H4793" s="16" t="s">
        <v>4772</v>
      </c>
      <c r="I4793" s="16" t="s">
        <v>25706</v>
      </c>
      <c r="J4793" s="16" t="s">
        <v>7990</v>
      </c>
    </row>
    <row r="4794" spans="1:10">
      <c r="A4794" s="16" t="s">
        <v>35054</v>
      </c>
      <c r="B4794" s="52" t="s">
        <v>34213</v>
      </c>
      <c r="C4794" s="16" t="str">
        <f t="shared" si="74"/>
        <v>102 - 018</v>
      </c>
      <c r="D4794" s="52" t="s">
        <v>34487</v>
      </c>
      <c r="E4794" s="52" t="s">
        <v>27777</v>
      </c>
      <c r="F4794" s="16" t="s">
        <v>25705</v>
      </c>
      <c r="G4794" s="16" t="s">
        <v>27776</v>
      </c>
      <c r="H4794" s="16" t="s">
        <v>4772</v>
      </c>
      <c r="I4794" s="16" t="s">
        <v>25706</v>
      </c>
      <c r="J4794" s="16"/>
    </row>
    <row r="4795" spans="1:10">
      <c r="A4795" s="16" t="s">
        <v>36894</v>
      </c>
      <c r="B4795" s="52" t="s">
        <v>35135</v>
      </c>
      <c r="C4795" s="16" t="str">
        <f t="shared" si="74"/>
        <v>084 - 019</v>
      </c>
      <c r="D4795" s="52" t="s">
        <v>34487</v>
      </c>
      <c r="E4795" s="52" t="s">
        <v>18698</v>
      </c>
      <c r="F4795" s="16" t="s">
        <v>1299</v>
      </c>
      <c r="G4795" s="16" t="s">
        <v>18697</v>
      </c>
      <c r="H4795" s="16" t="s">
        <v>29917</v>
      </c>
      <c r="I4795" s="16" t="s">
        <v>19947</v>
      </c>
    </row>
    <row r="4796" spans="1:10">
      <c r="A4796" s="16" t="s">
        <v>32091</v>
      </c>
      <c r="B4796" s="52" t="s">
        <v>7745</v>
      </c>
      <c r="C4796" s="16" t="str">
        <f t="shared" si="74"/>
        <v>007 - 038</v>
      </c>
      <c r="D4796" s="52" t="s">
        <v>34487</v>
      </c>
      <c r="E4796" s="52" t="s">
        <v>14662</v>
      </c>
      <c r="F4796" s="16" t="s">
        <v>14660</v>
      </c>
      <c r="G4796" s="16" t="s">
        <v>14661</v>
      </c>
      <c r="H4796" s="16" t="s">
        <v>14663</v>
      </c>
      <c r="I4796" s="16" t="s">
        <v>6774</v>
      </c>
    </row>
    <row r="4797" spans="1:10">
      <c r="A4797" s="16" t="s">
        <v>15611</v>
      </c>
      <c r="B4797" s="52" t="s">
        <v>16869</v>
      </c>
      <c r="C4797" s="16" t="str">
        <f t="shared" si="74"/>
        <v>I99 - 079</v>
      </c>
      <c r="D4797" s="52"/>
      <c r="E4797" s="52" t="s">
        <v>10726</v>
      </c>
      <c r="F4797" s="16"/>
      <c r="G4797" s="16" t="s">
        <v>10725</v>
      </c>
      <c r="H4797" s="16" t="s">
        <v>10727</v>
      </c>
      <c r="I4797" s="16" t="s">
        <v>15612</v>
      </c>
    </row>
    <row r="4798" spans="1:10">
      <c r="A4798" s="16" t="s">
        <v>28011</v>
      </c>
      <c r="B4798" s="52" t="s">
        <v>16870</v>
      </c>
      <c r="C4798" s="16" t="str">
        <f t="shared" si="74"/>
        <v>S99 - 152</v>
      </c>
      <c r="D4798" s="52"/>
      <c r="E4798" s="52" t="s">
        <v>15509</v>
      </c>
      <c r="F4798" s="16"/>
      <c r="G4798" s="16" t="s">
        <v>10725</v>
      </c>
      <c r="H4798" s="16" t="s">
        <v>10727</v>
      </c>
      <c r="I4798" s="16" t="s">
        <v>28012</v>
      </c>
      <c r="J4798" s="16" t="s">
        <v>7990</v>
      </c>
    </row>
    <row r="4799" spans="1:10">
      <c r="A4799" s="16" t="s">
        <v>17018</v>
      </c>
      <c r="B4799" s="52" t="s">
        <v>35987</v>
      </c>
      <c r="C4799" s="16" t="str">
        <f t="shared" si="74"/>
        <v>I99 - 346</v>
      </c>
      <c r="D4799" s="52"/>
      <c r="E4799" s="52" t="s">
        <v>10726</v>
      </c>
      <c r="F4799" s="16"/>
      <c r="G4799" s="16" t="s">
        <v>10725</v>
      </c>
      <c r="H4799" s="16" t="s">
        <v>10727</v>
      </c>
      <c r="I4799" s="16" t="s">
        <v>26757</v>
      </c>
    </row>
    <row r="4800" spans="1:10">
      <c r="A4800" s="16" t="s">
        <v>22148</v>
      </c>
      <c r="B4800" s="52" t="s">
        <v>35988</v>
      </c>
      <c r="C4800" s="16" t="str">
        <f t="shared" si="74"/>
        <v>I99 - 083</v>
      </c>
      <c r="D4800" s="52"/>
      <c r="E4800" s="52" t="s">
        <v>10726</v>
      </c>
      <c r="F4800" s="16"/>
      <c r="G4800" s="16" t="s">
        <v>10725</v>
      </c>
      <c r="H4800" s="16" t="s">
        <v>10727</v>
      </c>
      <c r="I4800" s="16" t="s">
        <v>22149</v>
      </c>
    </row>
    <row r="4801" spans="1:10">
      <c r="A4801" s="16" t="s">
        <v>30820</v>
      </c>
      <c r="B4801" s="52" t="s">
        <v>35989</v>
      </c>
      <c r="C4801" s="16" t="str">
        <f t="shared" si="74"/>
        <v>S99 - 142</v>
      </c>
      <c r="D4801" s="52"/>
      <c r="E4801" s="52" t="s">
        <v>15509</v>
      </c>
      <c r="F4801" s="16"/>
      <c r="G4801" s="16" t="s">
        <v>10725</v>
      </c>
      <c r="H4801" s="16" t="s">
        <v>10727</v>
      </c>
      <c r="I4801" s="16" t="s">
        <v>31043</v>
      </c>
      <c r="J4801" s="16" t="s">
        <v>7990</v>
      </c>
    </row>
    <row r="4802" spans="1:10">
      <c r="A4802" s="16" t="s">
        <v>2724</v>
      </c>
      <c r="B4802" s="52" t="s">
        <v>35990</v>
      </c>
      <c r="C4802" s="16" t="str">
        <f t="shared" si="74"/>
        <v>I99 - 812</v>
      </c>
      <c r="D4802" s="52"/>
      <c r="E4802" s="52" t="s">
        <v>10726</v>
      </c>
      <c r="F4802" s="16"/>
      <c r="G4802" s="16" t="s">
        <v>10725</v>
      </c>
      <c r="H4802" s="16" t="s">
        <v>10727</v>
      </c>
      <c r="I4802" s="16" t="s">
        <v>37547</v>
      </c>
    </row>
    <row r="4803" spans="1:10">
      <c r="A4803" s="16" t="s">
        <v>35333</v>
      </c>
      <c r="B4803" s="52" t="s">
        <v>35991</v>
      </c>
      <c r="C4803" s="16" t="str">
        <f t="shared" si="74"/>
        <v>I99 - 636</v>
      </c>
      <c r="D4803" s="52"/>
      <c r="E4803" s="52" t="s">
        <v>10726</v>
      </c>
      <c r="F4803" s="16"/>
      <c r="G4803" s="16" t="s">
        <v>10725</v>
      </c>
      <c r="H4803" s="16" t="s">
        <v>10727</v>
      </c>
      <c r="I4803" s="16" t="s">
        <v>35334</v>
      </c>
    </row>
    <row r="4804" spans="1:10">
      <c r="A4804" s="16" t="s">
        <v>19165</v>
      </c>
      <c r="B4804" s="52" t="s">
        <v>6924</v>
      </c>
      <c r="C4804" s="16" t="str">
        <f t="shared" ref="C4804:C4867" si="75">MID(A4804,1,3) &amp;" - " &amp;MID(A4804,4,3)</f>
        <v>001 - 126</v>
      </c>
      <c r="D4804" s="52" t="s">
        <v>34487</v>
      </c>
      <c r="E4804" s="52" t="s">
        <v>37671</v>
      </c>
      <c r="F4804" s="16" t="s">
        <v>10415</v>
      </c>
      <c r="G4804" s="16" t="s">
        <v>37670</v>
      </c>
      <c r="H4804" s="16" t="s">
        <v>10732</v>
      </c>
      <c r="I4804" s="16" t="s">
        <v>19166</v>
      </c>
    </row>
    <row r="4805" spans="1:10">
      <c r="A4805" s="16" t="s">
        <v>10839</v>
      </c>
      <c r="B4805" s="52" t="s">
        <v>6925</v>
      </c>
      <c r="C4805" s="16" t="str">
        <f t="shared" si="75"/>
        <v>001 - 127</v>
      </c>
      <c r="D4805" s="52" t="s">
        <v>36059</v>
      </c>
      <c r="E4805" s="52" t="s">
        <v>37671</v>
      </c>
      <c r="F4805" s="16" t="s">
        <v>10415</v>
      </c>
      <c r="G4805" s="16" t="s">
        <v>37670</v>
      </c>
      <c r="H4805" s="16" t="s">
        <v>10732</v>
      </c>
      <c r="I4805" s="16" t="s">
        <v>10840</v>
      </c>
    </row>
    <row r="4806" spans="1:10">
      <c r="A4806" s="16" t="s">
        <v>27723</v>
      </c>
      <c r="B4806" s="52" t="s">
        <v>28908</v>
      </c>
      <c r="C4806" s="16" t="str">
        <f t="shared" si="75"/>
        <v>090 - 035</v>
      </c>
      <c r="D4806" s="52" t="s">
        <v>36059</v>
      </c>
      <c r="E4806" s="52" t="s">
        <v>33520</v>
      </c>
      <c r="F4806" s="16" t="s">
        <v>27724</v>
      </c>
      <c r="G4806" s="16" t="s">
        <v>33519</v>
      </c>
      <c r="H4806" s="16" t="s">
        <v>33521</v>
      </c>
      <c r="I4806" s="16" t="s">
        <v>27725</v>
      </c>
    </row>
    <row r="4807" spans="1:10">
      <c r="A4807" s="16" t="s">
        <v>1625</v>
      </c>
      <c r="B4807" s="52" t="s">
        <v>7746</v>
      </c>
      <c r="C4807" s="16" t="str">
        <f t="shared" si="75"/>
        <v>007 - 039</v>
      </c>
      <c r="D4807" s="52" t="s">
        <v>34487</v>
      </c>
      <c r="E4807" s="52" t="s">
        <v>14662</v>
      </c>
      <c r="F4807" s="16" t="s">
        <v>14660</v>
      </c>
      <c r="G4807" s="16" t="s">
        <v>14661</v>
      </c>
      <c r="H4807" s="16" t="s">
        <v>14663</v>
      </c>
      <c r="I4807" s="16" t="s">
        <v>1626</v>
      </c>
    </row>
    <row r="4808" spans="1:10">
      <c r="A4808" s="16" t="s">
        <v>22621</v>
      </c>
      <c r="B4808" s="52" t="s">
        <v>25608</v>
      </c>
      <c r="C4808" s="16" t="str">
        <f t="shared" si="75"/>
        <v>004 - 105</v>
      </c>
      <c r="D4808" s="52" t="s">
        <v>36059</v>
      </c>
      <c r="E4808" s="52" t="s">
        <v>10758</v>
      </c>
      <c r="F4808" s="16" t="s">
        <v>22622</v>
      </c>
      <c r="G4808" s="16" t="s">
        <v>10757</v>
      </c>
      <c r="H4808" s="16" t="s">
        <v>10732</v>
      </c>
      <c r="I4808" s="16" t="s">
        <v>27515</v>
      </c>
    </row>
    <row r="4809" spans="1:10">
      <c r="A4809" s="16" t="s">
        <v>27013</v>
      </c>
      <c r="B4809" s="52" t="s">
        <v>35992</v>
      </c>
      <c r="C4809" s="16" t="str">
        <f t="shared" si="75"/>
        <v>S99 - 324</v>
      </c>
      <c r="D4809" s="52"/>
      <c r="E4809" s="52" t="s">
        <v>15509</v>
      </c>
      <c r="F4809" s="16"/>
      <c r="G4809" s="16" t="s">
        <v>10725</v>
      </c>
      <c r="H4809" s="16" t="s">
        <v>10727</v>
      </c>
      <c r="I4809" s="16" t="s">
        <v>27014</v>
      </c>
    </row>
    <row r="4810" spans="1:10">
      <c r="A4810" s="16" t="s">
        <v>17105</v>
      </c>
      <c r="B4810" s="52" t="s">
        <v>9909</v>
      </c>
      <c r="C4810" s="16" t="str">
        <f t="shared" si="75"/>
        <v>007 - 040</v>
      </c>
      <c r="D4810" s="52" t="s">
        <v>34487</v>
      </c>
      <c r="E4810" s="52" t="s">
        <v>14662</v>
      </c>
      <c r="F4810" s="16" t="s">
        <v>31574</v>
      </c>
      <c r="G4810" s="16" t="s">
        <v>14661</v>
      </c>
      <c r="H4810" s="16" t="s">
        <v>14663</v>
      </c>
      <c r="I4810" s="16" t="s">
        <v>31575</v>
      </c>
    </row>
    <row r="4811" spans="1:10">
      <c r="A4811" s="16" t="s">
        <v>13697</v>
      </c>
      <c r="B4811" s="52" t="s">
        <v>20758</v>
      </c>
      <c r="C4811" s="16" t="str">
        <f t="shared" si="75"/>
        <v>011 - 015</v>
      </c>
      <c r="D4811" s="52" t="s">
        <v>36059</v>
      </c>
      <c r="E4811" s="52" t="s">
        <v>34572</v>
      </c>
      <c r="F4811" s="16" t="s">
        <v>13698</v>
      </c>
      <c r="G4811" s="16" t="s">
        <v>34571</v>
      </c>
      <c r="H4811" s="16" t="s">
        <v>34573</v>
      </c>
      <c r="I4811" s="16" t="s">
        <v>23064</v>
      </c>
    </row>
    <row r="4812" spans="1:10">
      <c r="A4812" s="16" t="s">
        <v>21535</v>
      </c>
      <c r="B4812" s="52" t="s">
        <v>9910</v>
      </c>
      <c r="C4812" s="16" t="str">
        <f t="shared" si="75"/>
        <v>007 - 041</v>
      </c>
      <c r="D4812" s="52" t="s">
        <v>34487</v>
      </c>
      <c r="E4812" s="52" t="s">
        <v>14662</v>
      </c>
      <c r="F4812" s="16" t="s">
        <v>3579</v>
      </c>
      <c r="G4812" s="16" t="s">
        <v>14661</v>
      </c>
      <c r="H4812" s="16" t="s">
        <v>14663</v>
      </c>
      <c r="I4812" s="16" t="s">
        <v>3580</v>
      </c>
      <c r="J4812" s="16"/>
    </row>
    <row r="4813" spans="1:10">
      <c r="A4813" s="16" t="s">
        <v>13577</v>
      </c>
      <c r="B4813" s="52" t="s">
        <v>12897</v>
      </c>
      <c r="C4813" s="16" t="str">
        <f t="shared" si="75"/>
        <v>021 - 117</v>
      </c>
      <c r="D4813" s="52" t="s">
        <v>34487</v>
      </c>
      <c r="E4813" s="52" t="s">
        <v>14657</v>
      </c>
      <c r="F4813" s="16" t="s">
        <v>24370</v>
      </c>
      <c r="G4813" s="16" t="s">
        <v>14656</v>
      </c>
      <c r="H4813" s="16" t="s">
        <v>4778</v>
      </c>
      <c r="I4813" s="16" t="s">
        <v>13578</v>
      </c>
      <c r="J4813" s="16"/>
    </row>
    <row r="4814" spans="1:10">
      <c r="A4814" s="16" t="s">
        <v>29025</v>
      </c>
      <c r="B4814" s="52" t="s">
        <v>23377</v>
      </c>
      <c r="C4814" s="16" t="str">
        <f t="shared" si="75"/>
        <v>025 - 027</v>
      </c>
      <c r="D4814" s="52" t="s">
        <v>34487</v>
      </c>
      <c r="E4814" s="52" t="s">
        <v>36071</v>
      </c>
      <c r="F4814" s="16" t="s">
        <v>16055</v>
      </c>
      <c r="G4814" s="16" t="s">
        <v>36070</v>
      </c>
      <c r="H4814" s="16" t="s">
        <v>32660</v>
      </c>
      <c r="I4814" s="16" t="s">
        <v>29026</v>
      </c>
      <c r="J4814" s="16"/>
    </row>
    <row r="4815" spans="1:10">
      <c r="A4815" s="16" t="s">
        <v>5898</v>
      </c>
      <c r="B4815" s="52" t="s">
        <v>11801</v>
      </c>
      <c r="C4815" s="16" t="str">
        <f t="shared" si="75"/>
        <v>058 - 049</v>
      </c>
      <c r="D4815" s="52" t="s">
        <v>36059</v>
      </c>
      <c r="E4815" s="52" t="s">
        <v>10753</v>
      </c>
      <c r="F4815" s="16" t="s">
        <v>25196</v>
      </c>
      <c r="G4815" s="16" t="s">
        <v>10752</v>
      </c>
      <c r="H4815" s="16" t="s">
        <v>20396</v>
      </c>
      <c r="I4815" s="16" t="s">
        <v>5899</v>
      </c>
    </row>
    <row r="4816" spans="1:10">
      <c r="A4816" s="16" t="s">
        <v>16701</v>
      </c>
      <c r="B4816" s="52" t="s">
        <v>26879</v>
      </c>
      <c r="C4816" s="16" t="str">
        <f t="shared" si="75"/>
        <v>057 - 032</v>
      </c>
      <c r="D4816" s="52" t="s">
        <v>34487</v>
      </c>
      <c r="E4816" s="52" t="s">
        <v>18919</v>
      </c>
      <c r="F4816" s="16" t="s">
        <v>28823</v>
      </c>
      <c r="G4816" s="16" t="s">
        <v>18918</v>
      </c>
      <c r="H4816" s="16" t="s">
        <v>20396</v>
      </c>
      <c r="I4816" s="16" t="s">
        <v>16702</v>
      </c>
      <c r="J4816" s="16"/>
    </row>
    <row r="4817" spans="1:10">
      <c r="A4817" s="16" t="s">
        <v>13541</v>
      </c>
      <c r="B4817" s="52" t="s">
        <v>15483</v>
      </c>
      <c r="C4817" s="16" t="str">
        <f t="shared" si="75"/>
        <v>015 - 115</v>
      </c>
      <c r="D4817" s="52" t="s">
        <v>36059</v>
      </c>
      <c r="E4817" s="52" t="s">
        <v>32665</v>
      </c>
      <c r="F4817" s="16" t="s">
        <v>13542</v>
      </c>
      <c r="G4817" s="16" t="s">
        <v>32664</v>
      </c>
      <c r="H4817" s="16" t="s">
        <v>32666</v>
      </c>
      <c r="I4817" s="16" t="s">
        <v>13543</v>
      </c>
    </row>
    <row r="4818" spans="1:10">
      <c r="A4818" s="16" t="s">
        <v>9194</v>
      </c>
      <c r="B4818" s="52" t="s">
        <v>2547</v>
      </c>
      <c r="C4818" s="16" t="str">
        <f t="shared" si="75"/>
        <v>063 - 038</v>
      </c>
      <c r="D4818" s="52" t="s">
        <v>36059</v>
      </c>
      <c r="E4818" s="52" t="s">
        <v>30281</v>
      </c>
      <c r="F4818" s="16" t="s">
        <v>9195</v>
      </c>
      <c r="G4818" s="16" t="s">
        <v>30319</v>
      </c>
      <c r="H4818" s="16" t="s">
        <v>30282</v>
      </c>
      <c r="I4818" s="16" t="s">
        <v>9196</v>
      </c>
    </row>
    <row r="4819" spans="1:10">
      <c r="A4819" s="16" t="s">
        <v>17480</v>
      </c>
      <c r="B4819" s="52" t="s">
        <v>3871</v>
      </c>
      <c r="C4819" s="16" t="str">
        <f t="shared" si="75"/>
        <v>064 - 041</v>
      </c>
      <c r="D4819" s="52" t="s">
        <v>34487</v>
      </c>
      <c r="E4819" s="52" t="s">
        <v>27583</v>
      </c>
      <c r="F4819" s="16" t="s">
        <v>17481</v>
      </c>
      <c r="G4819" s="16" t="s">
        <v>27582</v>
      </c>
      <c r="H4819" s="16" t="s">
        <v>30282</v>
      </c>
      <c r="I4819" s="16" t="s">
        <v>17482</v>
      </c>
      <c r="J4819" s="16"/>
    </row>
    <row r="4820" spans="1:10">
      <c r="A4820" s="16" t="s">
        <v>6567</v>
      </c>
      <c r="B4820" s="52" t="s">
        <v>12898</v>
      </c>
      <c r="C4820" s="16" t="str">
        <f t="shared" si="75"/>
        <v>021 - 037</v>
      </c>
      <c r="D4820" s="52" t="s">
        <v>34487</v>
      </c>
      <c r="E4820" s="52" t="s">
        <v>14657</v>
      </c>
      <c r="F4820" s="16" t="s">
        <v>6568</v>
      </c>
      <c r="G4820" s="16" t="s">
        <v>14656</v>
      </c>
      <c r="H4820" s="16" t="s">
        <v>4778</v>
      </c>
      <c r="I4820" s="16" t="s">
        <v>6569</v>
      </c>
      <c r="J4820" s="16"/>
    </row>
    <row r="4821" spans="1:10">
      <c r="A4821" s="16" t="s">
        <v>8152</v>
      </c>
      <c r="B4821" s="52" t="s">
        <v>12899</v>
      </c>
      <c r="C4821" s="16" t="str">
        <f t="shared" si="75"/>
        <v>021 - 834</v>
      </c>
      <c r="D4821" s="52"/>
      <c r="E4821" s="52" t="s">
        <v>14657</v>
      </c>
      <c r="F4821" s="16"/>
      <c r="G4821" s="16" t="s">
        <v>14656</v>
      </c>
      <c r="H4821" s="16" t="s">
        <v>4778</v>
      </c>
      <c r="I4821" s="16" t="s">
        <v>19301</v>
      </c>
      <c r="J4821" s="16" t="s">
        <v>34487</v>
      </c>
    </row>
    <row r="4822" spans="1:10">
      <c r="A4822" s="16" t="s">
        <v>1390</v>
      </c>
      <c r="B4822" s="52" t="s">
        <v>442</v>
      </c>
      <c r="C4822" s="16" t="str">
        <f t="shared" si="75"/>
        <v>091 - 036</v>
      </c>
      <c r="D4822" s="52" t="s">
        <v>34487</v>
      </c>
      <c r="E4822" s="52" t="s">
        <v>31546</v>
      </c>
      <c r="F4822" s="16" t="s">
        <v>1391</v>
      </c>
      <c r="G4822" s="16" t="s">
        <v>31545</v>
      </c>
      <c r="H4822" s="16" t="s">
        <v>33521</v>
      </c>
      <c r="I4822" s="16" t="s">
        <v>1392</v>
      </c>
    </row>
    <row r="4823" spans="1:10">
      <c r="A4823" s="16" t="s">
        <v>7386</v>
      </c>
      <c r="B4823" s="52" t="s">
        <v>11802</v>
      </c>
      <c r="C4823" s="16" t="str">
        <f t="shared" si="75"/>
        <v>058 - 116</v>
      </c>
      <c r="D4823" s="52" t="s">
        <v>36059</v>
      </c>
      <c r="E4823" s="52" t="s">
        <v>10753</v>
      </c>
      <c r="F4823" s="16" t="s">
        <v>7387</v>
      </c>
      <c r="G4823" s="16" t="s">
        <v>10752</v>
      </c>
      <c r="H4823" s="16" t="s">
        <v>20396</v>
      </c>
      <c r="I4823" s="16" t="s">
        <v>26841</v>
      </c>
    </row>
    <row r="4824" spans="1:10">
      <c r="A4824" s="16" t="s">
        <v>31803</v>
      </c>
      <c r="B4824" s="52" t="s">
        <v>35697</v>
      </c>
      <c r="C4824" s="16" t="str">
        <f t="shared" si="75"/>
        <v>090 - 034</v>
      </c>
      <c r="D4824" s="52" t="s">
        <v>34487</v>
      </c>
      <c r="E4824" s="52" t="s">
        <v>33520</v>
      </c>
      <c r="F4824" s="16" t="s">
        <v>29884</v>
      </c>
      <c r="G4824" s="16" t="s">
        <v>33519</v>
      </c>
      <c r="H4824" s="16" t="s">
        <v>33521</v>
      </c>
      <c r="I4824" s="16" t="s">
        <v>31505</v>
      </c>
    </row>
    <row r="4825" spans="1:10">
      <c r="A4825" s="16" t="s">
        <v>25989</v>
      </c>
      <c r="B4825" s="52" t="s">
        <v>8461</v>
      </c>
      <c r="C4825" s="16" t="str">
        <f t="shared" si="75"/>
        <v>080 - 041</v>
      </c>
      <c r="D4825" s="52" t="s">
        <v>34487</v>
      </c>
      <c r="E4825" s="52" t="s">
        <v>1692</v>
      </c>
      <c r="F4825" s="16" t="s">
        <v>19361</v>
      </c>
      <c r="G4825" s="16" t="s">
        <v>1691</v>
      </c>
      <c r="H4825" s="16" t="s">
        <v>4772</v>
      </c>
      <c r="I4825" s="16" t="s">
        <v>16179</v>
      </c>
      <c r="J4825" s="16"/>
    </row>
    <row r="4826" spans="1:10">
      <c r="A4826" s="16" t="s">
        <v>6193</v>
      </c>
      <c r="B4826" s="52" t="s">
        <v>11316</v>
      </c>
      <c r="C4826" s="16" t="str">
        <f t="shared" si="75"/>
        <v>024 - 049</v>
      </c>
      <c r="D4826" s="52" t="s">
        <v>34487</v>
      </c>
      <c r="E4826" s="52" t="s">
        <v>26794</v>
      </c>
      <c r="F4826" s="16" t="s">
        <v>36048</v>
      </c>
      <c r="G4826" s="16" t="s">
        <v>26793</v>
      </c>
      <c r="H4826" s="16" t="s">
        <v>32660</v>
      </c>
      <c r="I4826" s="16" t="s">
        <v>6194</v>
      </c>
    </row>
    <row r="4827" spans="1:10">
      <c r="A4827" s="16" t="s">
        <v>4983</v>
      </c>
      <c r="B4827" s="52" t="s">
        <v>24691</v>
      </c>
      <c r="C4827" s="16" t="str">
        <f t="shared" si="75"/>
        <v>030 - 809</v>
      </c>
      <c r="D4827" s="52"/>
      <c r="E4827" s="52" t="s">
        <v>35970</v>
      </c>
      <c r="F4827" s="16"/>
      <c r="G4827" s="16" t="s">
        <v>35969</v>
      </c>
      <c r="H4827" s="16" t="s">
        <v>30334</v>
      </c>
      <c r="I4827" s="16" t="s">
        <v>4984</v>
      </c>
      <c r="J4827" s="16" t="s">
        <v>34487</v>
      </c>
    </row>
    <row r="4828" spans="1:10">
      <c r="A4828" s="16" t="s">
        <v>16845</v>
      </c>
      <c r="B4828" s="52" t="s">
        <v>36394</v>
      </c>
      <c r="C4828" s="16" t="str">
        <f t="shared" si="75"/>
        <v>013 - 119</v>
      </c>
      <c r="D4828" s="52" t="s">
        <v>34487</v>
      </c>
      <c r="E4828" s="52" t="s">
        <v>26240</v>
      </c>
      <c r="F4828" s="16" t="s">
        <v>30667</v>
      </c>
      <c r="G4828" s="16" t="s">
        <v>26239</v>
      </c>
      <c r="H4828" s="16" t="s">
        <v>32666</v>
      </c>
      <c r="I4828" s="16" t="s">
        <v>16846</v>
      </c>
    </row>
    <row r="4829" spans="1:10">
      <c r="A4829" s="16" t="s">
        <v>24010</v>
      </c>
      <c r="B4829" s="52" t="s">
        <v>25609</v>
      </c>
      <c r="C4829" s="16" t="str">
        <f t="shared" si="75"/>
        <v>004 - 104</v>
      </c>
      <c r="D4829" s="52" t="s">
        <v>36059</v>
      </c>
      <c r="E4829" s="52" t="s">
        <v>10758</v>
      </c>
      <c r="F4829" s="16" t="s">
        <v>23466</v>
      </c>
      <c r="G4829" s="16" t="s">
        <v>10757</v>
      </c>
      <c r="H4829" s="16" t="s">
        <v>10732</v>
      </c>
      <c r="I4829" s="16" t="s">
        <v>24011</v>
      </c>
      <c r="J4829" s="16"/>
    </row>
    <row r="4830" spans="1:10">
      <c r="A4830" s="16" t="s">
        <v>5918</v>
      </c>
      <c r="B4830" s="52" t="s">
        <v>34004</v>
      </c>
      <c r="C4830" s="16" t="str">
        <f t="shared" si="75"/>
        <v>078 - 062</v>
      </c>
      <c r="D4830" s="52" t="s">
        <v>34487</v>
      </c>
      <c r="E4830" s="52" t="s">
        <v>1697</v>
      </c>
      <c r="F4830" s="16" t="s">
        <v>5919</v>
      </c>
      <c r="G4830" s="16" t="s">
        <v>1696</v>
      </c>
      <c r="H4830" s="16" t="s">
        <v>4772</v>
      </c>
      <c r="I4830" s="16" t="s">
        <v>5920</v>
      </c>
      <c r="J4830" s="16"/>
    </row>
    <row r="4831" spans="1:10">
      <c r="A4831" s="16" t="s">
        <v>11047</v>
      </c>
      <c r="B4831" s="52" t="s">
        <v>13312</v>
      </c>
      <c r="C4831" s="16" t="str">
        <f t="shared" si="75"/>
        <v>076 - 039</v>
      </c>
      <c r="D4831" s="52" t="s">
        <v>34487</v>
      </c>
      <c r="E4831" s="52" t="s">
        <v>13510</v>
      </c>
      <c r="F4831" s="16" t="s">
        <v>11048</v>
      </c>
      <c r="G4831" s="16" t="s">
        <v>13509</v>
      </c>
      <c r="H4831" s="16" t="s">
        <v>13511</v>
      </c>
      <c r="I4831" s="16" t="s">
        <v>11049</v>
      </c>
    </row>
    <row r="4832" spans="1:10">
      <c r="A4832" s="16" t="s">
        <v>33050</v>
      </c>
      <c r="B4832" s="52" t="s">
        <v>9648</v>
      </c>
      <c r="C4832" s="16" t="str">
        <f t="shared" si="75"/>
        <v>038 - 011</v>
      </c>
      <c r="D4832" s="52" t="s">
        <v>36059</v>
      </c>
      <c r="E4832" s="52" t="s">
        <v>37411</v>
      </c>
      <c r="F4832" s="16" t="s">
        <v>33051</v>
      </c>
      <c r="G4832" s="16" t="s">
        <v>32501</v>
      </c>
      <c r="H4832" s="16" t="s">
        <v>35981</v>
      </c>
      <c r="I4832" s="16" t="s">
        <v>33052</v>
      </c>
    </row>
    <row r="4833" spans="1:10">
      <c r="A4833" s="16" t="s">
        <v>17446</v>
      </c>
      <c r="B4833" s="52" t="s">
        <v>160</v>
      </c>
      <c r="C4833" s="16" t="str">
        <f t="shared" si="75"/>
        <v>703 - 701</v>
      </c>
      <c r="D4833" s="52"/>
      <c r="E4833" s="52"/>
      <c r="F4833" s="16"/>
      <c r="G4833" s="16" t="s">
        <v>17447</v>
      </c>
      <c r="H4833" s="16" t="s">
        <v>10727</v>
      </c>
      <c r="I4833" s="16" t="s">
        <v>17448</v>
      </c>
      <c r="J4833" s="16" t="s">
        <v>34487</v>
      </c>
    </row>
    <row r="4834" spans="1:10">
      <c r="A4834" s="16" t="s">
        <v>7161</v>
      </c>
      <c r="B4834" s="52" t="s">
        <v>26736</v>
      </c>
      <c r="C4834" s="16" t="str">
        <f t="shared" si="75"/>
        <v>022 - 958</v>
      </c>
      <c r="D4834" s="52"/>
      <c r="E4834" s="52" t="s">
        <v>4777</v>
      </c>
      <c r="G4834" s="16" t="s">
        <v>4776</v>
      </c>
      <c r="H4834" s="16" t="s">
        <v>4778</v>
      </c>
      <c r="I4834" s="16" t="s">
        <v>5160</v>
      </c>
      <c r="J4834" s="16" t="s">
        <v>34487</v>
      </c>
    </row>
    <row r="4835" spans="1:10">
      <c r="A4835" s="16" t="s">
        <v>16380</v>
      </c>
      <c r="B4835" s="52" t="s">
        <v>12900</v>
      </c>
      <c r="C4835" s="16" t="str">
        <f t="shared" si="75"/>
        <v>021 - 038</v>
      </c>
      <c r="D4835" s="52" t="s">
        <v>34487</v>
      </c>
      <c r="E4835" s="52" t="s">
        <v>14657</v>
      </c>
      <c r="F4835" s="16" t="s">
        <v>16381</v>
      </c>
      <c r="G4835" s="16" t="s">
        <v>14656</v>
      </c>
      <c r="H4835" s="16" t="s">
        <v>4778</v>
      </c>
      <c r="I4835" s="16" t="s">
        <v>16382</v>
      </c>
    </row>
    <row r="4836" spans="1:10">
      <c r="A4836" s="16" t="s">
        <v>30068</v>
      </c>
      <c r="B4836" s="52" t="s">
        <v>11010</v>
      </c>
      <c r="C4836" s="16" t="str">
        <f t="shared" si="75"/>
        <v>009 - 033</v>
      </c>
      <c r="D4836" s="52" t="s">
        <v>36059</v>
      </c>
      <c r="E4836" s="52" t="s">
        <v>26840</v>
      </c>
      <c r="F4836" s="16" t="s">
        <v>30069</v>
      </c>
      <c r="G4836" s="16" t="s">
        <v>26839</v>
      </c>
      <c r="H4836" s="16" t="s">
        <v>34573</v>
      </c>
      <c r="I4836" s="16" t="s">
        <v>30070</v>
      </c>
    </row>
    <row r="4837" spans="1:10">
      <c r="A4837" s="16" t="s">
        <v>12169</v>
      </c>
      <c r="B4837" s="52" t="s">
        <v>15484</v>
      </c>
      <c r="C4837" s="16" t="str">
        <f t="shared" si="75"/>
        <v>015 - 116</v>
      </c>
      <c r="D4837" s="52" t="s">
        <v>36059</v>
      </c>
      <c r="E4837" s="52" t="s">
        <v>32665</v>
      </c>
      <c r="F4837" s="16" t="s">
        <v>13553</v>
      </c>
      <c r="G4837" s="16" t="s">
        <v>32664</v>
      </c>
      <c r="H4837" s="16" t="s">
        <v>32666</v>
      </c>
      <c r="I4837" s="16" t="s">
        <v>13568</v>
      </c>
    </row>
    <row r="4838" spans="1:10">
      <c r="A4838" s="16" t="s">
        <v>9476</v>
      </c>
      <c r="B4838" s="52" t="s">
        <v>36395</v>
      </c>
      <c r="C4838" s="16" t="str">
        <f t="shared" si="75"/>
        <v>013 - 120</v>
      </c>
      <c r="D4838" s="52" t="s">
        <v>34487</v>
      </c>
      <c r="E4838" s="52" t="s">
        <v>26240</v>
      </c>
      <c r="F4838" s="16" t="s">
        <v>36042</v>
      </c>
      <c r="G4838" s="16" t="s">
        <v>26239</v>
      </c>
      <c r="H4838" s="16" t="s">
        <v>32666</v>
      </c>
      <c r="I4838" s="16" t="s">
        <v>17913</v>
      </c>
    </row>
    <row r="4839" spans="1:10">
      <c r="A4839" s="16" t="s">
        <v>36292</v>
      </c>
      <c r="B4839" s="52" t="s">
        <v>34005</v>
      </c>
      <c r="C4839" s="16" t="str">
        <f t="shared" si="75"/>
        <v>078 - 063</v>
      </c>
      <c r="D4839" s="52" t="s">
        <v>34487</v>
      </c>
      <c r="E4839" s="52" t="s">
        <v>1697</v>
      </c>
      <c r="F4839" s="16" t="s">
        <v>36293</v>
      </c>
      <c r="G4839" s="16" t="s">
        <v>1696</v>
      </c>
      <c r="H4839" s="16" t="s">
        <v>4772</v>
      </c>
      <c r="I4839" s="16" t="s">
        <v>36294</v>
      </c>
    </row>
    <row r="4840" spans="1:10">
      <c r="A4840" s="16" t="s">
        <v>866</v>
      </c>
      <c r="B4840" s="52" t="s">
        <v>33513</v>
      </c>
      <c r="C4840" s="16" t="str">
        <f t="shared" si="75"/>
        <v>078 - 803</v>
      </c>
      <c r="D4840" s="52"/>
      <c r="E4840" s="52" t="s">
        <v>1697</v>
      </c>
      <c r="F4840" s="16"/>
      <c r="G4840" s="16" t="s">
        <v>1696</v>
      </c>
      <c r="H4840" s="16" t="s">
        <v>4772</v>
      </c>
      <c r="I4840" s="16" t="s">
        <v>867</v>
      </c>
      <c r="J4840" s="16" t="s">
        <v>34487</v>
      </c>
    </row>
    <row r="4841" spans="1:10">
      <c r="A4841" s="16" t="s">
        <v>11392</v>
      </c>
      <c r="B4841" s="52" t="s">
        <v>34014</v>
      </c>
      <c r="C4841" s="16" t="str">
        <f t="shared" si="75"/>
        <v>078 - 064</v>
      </c>
      <c r="D4841" s="52" t="s">
        <v>34487</v>
      </c>
      <c r="E4841" s="52" t="s">
        <v>1697</v>
      </c>
      <c r="F4841" s="16" t="s">
        <v>11393</v>
      </c>
      <c r="G4841" s="16" t="s">
        <v>1696</v>
      </c>
      <c r="H4841" s="16" t="s">
        <v>4772</v>
      </c>
      <c r="I4841" s="16" t="s">
        <v>11394</v>
      </c>
    </row>
    <row r="4842" spans="1:10">
      <c r="A4842" s="16" t="s">
        <v>11050</v>
      </c>
      <c r="B4842" s="52" t="s">
        <v>12901</v>
      </c>
      <c r="C4842" s="16" t="str">
        <f t="shared" si="75"/>
        <v>021 - 039</v>
      </c>
      <c r="D4842" s="52" t="s">
        <v>34487</v>
      </c>
      <c r="E4842" s="52" t="s">
        <v>14657</v>
      </c>
      <c r="F4842" s="16" t="s">
        <v>9178</v>
      </c>
      <c r="G4842" s="16" t="s">
        <v>14656</v>
      </c>
      <c r="H4842" s="16" t="s">
        <v>4778</v>
      </c>
      <c r="I4842" s="16" t="s">
        <v>1649</v>
      </c>
    </row>
    <row r="4843" spans="1:10">
      <c r="A4843" s="16" t="s">
        <v>31576</v>
      </c>
      <c r="B4843" s="52" t="s">
        <v>12902</v>
      </c>
      <c r="C4843" s="16" t="str">
        <f t="shared" si="75"/>
        <v>021 - 040</v>
      </c>
      <c r="D4843" s="52" t="s">
        <v>34487</v>
      </c>
      <c r="E4843" s="52" t="s">
        <v>14657</v>
      </c>
      <c r="F4843" s="16" t="s">
        <v>31577</v>
      </c>
      <c r="G4843" s="16" t="s">
        <v>14656</v>
      </c>
      <c r="H4843" s="16" t="s">
        <v>4778</v>
      </c>
      <c r="I4843" s="16" t="s">
        <v>31578</v>
      </c>
    </row>
    <row r="4844" spans="1:10">
      <c r="A4844" s="16" t="s">
        <v>29131</v>
      </c>
      <c r="B4844" s="52" t="s">
        <v>15658</v>
      </c>
      <c r="C4844" s="16" t="str">
        <f t="shared" si="75"/>
        <v>050 - 016</v>
      </c>
      <c r="D4844" s="52" t="s">
        <v>34487</v>
      </c>
      <c r="E4844" s="52" t="s">
        <v>25930</v>
      </c>
      <c r="F4844" s="16" t="s">
        <v>29132</v>
      </c>
      <c r="G4844" s="16" t="s">
        <v>25929</v>
      </c>
      <c r="H4844" s="16" t="s">
        <v>30328</v>
      </c>
      <c r="I4844" s="16" t="s">
        <v>29133</v>
      </c>
    </row>
    <row r="4845" spans="1:10">
      <c r="A4845" s="16" t="s">
        <v>24110</v>
      </c>
      <c r="B4845" s="52" t="s">
        <v>22360</v>
      </c>
      <c r="C4845" s="16" t="str">
        <f t="shared" si="75"/>
        <v>016 - 123</v>
      </c>
      <c r="D4845" s="52" t="s">
        <v>36059</v>
      </c>
      <c r="E4845" s="52" t="s">
        <v>10742</v>
      </c>
      <c r="F4845" s="16" t="s">
        <v>32627</v>
      </c>
      <c r="G4845" s="16" t="s">
        <v>10741</v>
      </c>
      <c r="H4845" s="16" t="s">
        <v>32666</v>
      </c>
      <c r="I4845" s="16" t="s">
        <v>24111</v>
      </c>
    </row>
    <row r="4846" spans="1:10">
      <c r="A4846" s="16" t="s">
        <v>7907</v>
      </c>
      <c r="B4846" s="52" t="s">
        <v>11811</v>
      </c>
      <c r="C4846" s="16" t="str">
        <f t="shared" si="75"/>
        <v>069 - 045</v>
      </c>
      <c r="D4846" s="52" t="s">
        <v>34487</v>
      </c>
      <c r="E4846" s="52" t="s">
        <v>36727</v>
      </c>
      <c r="F4846" s="16" t="s">
        <v>24768</v>
      </c>
      <c r="G4846" s="16" t="s">
        <v>36726</v>
      </c>
      <c r="H4846" s="16" t="s">
        <v>15395</v>
      </c>
      <c r="I4846" s="16" t="s">
        <v>3367</v>
      </c>
      <c r="J4846" s="16"/>
    </row>
    <row r="4847" spans="1:10">
      <c r="A4847" s="16" t="s">
        <v>26847</v>
      </c>
      <c r="B4847" s="52" t="s">
        <v>1442</v>
      </c>
      <c r="C4847" s="16" t="str">
        <f t="shared" si="75"/>
        <v>036 - 018</v>
      </c>
      <c r="D4847" s="52" t="s">
        <v>34487</v>
      </c>
      <c r="E4847" s="52" t="s">
        <v>37427</v>
      </c>
      <c r="F4847" s="16" t="s">
        <v>26848</v>
      </c>
      <c r="G4847" s="16" t="s">
        <v>37426</v>
      </c>
      <c r="H4847" s="16" t="s">
        <v>35981</v>
      </c>
      <c r="I4847" s="16" t="s">
        <v>26849</v>
      </c>
    </row>
    <row r="4848" spans="1:10">
      <c r="A4848" s="16" t="s">
        <v>10201</v>
      </c>
      <c r="B4848" s="52" t="s">
        <v>15485</v>
      </c>
      <c r="C4848" s="16" t="str">
        <f t="shared" si="75"/>
        <v>015 - 887</v>
      </c>
      <c r="D4848" s="52"/>
      <c r="E4848" s="52" t="s">
        <v>32665</v>
      </c>
      <c r="F4848" s="16"/>
      <c r="G4848" s="16" t="s">
        <v>32664</v>
      </c>
      <c r="H4848" s="16" t="s">
        <v>32666</v>
      </c>
      <c r="I4848" s="16" t="s">
        <v>10202</v>
      </c>
      <c r="J4848" s="16" t="s">
        <v>34487</v>
      </c>
    </row>
    <row r="4849" spans="1:10">
      <c r="A4849" s="16" t="s">
        <v>26542</v>
      </c>
      <c r="B4849" s="52" t="s">
        <v>34049</v>
      </c>
      <c r="C4849" s="16" t="str">
        <f t="shared" si="75"/>
        <v>013 - 121</v>
      </c>
      <c r="D4849" s="52" t="s">
        <v>36059</v>
      </c>
      <c r="E4849" s="52" t="s">
        <v>26240</v>
      </c>
      <c r="F4849" s="16" t="s">
        <v>26543</v>
      </c>
      <c r="G4849" s="16" t="s">
        <v>26239</v>
      </c>
      <c r="H4849" s="16" t="s">
        <v>32666</v>
      </c>
      <c r="I4849" s="16" t="s">
        <v>26544</v>
      </c>
      <c r="J4849" s="16"/>
    </row>
    <row r="4850" spans="1:10">
      <c r="A4850" s="16" t="s">
        <v>30555</v>
      </c>
      <c r="B4850" s="52" t="s">
        <v>20649</v>
      </c>
      <c r="C4850" s="16" t="str">
        <f t="shared" si="75"/>
        <v>079 - 160</v>
      </c>
      <c r="D4850" s="52" t="s">
        <v>34487</v>
      </c>
      <c r="E4850" s="52" t="s">
        <v>4771</v>
      </c>
      <c r="F4850" s="16" t="s">
        <v>33210</v>
      </c>
      <c r="G4850" s="16" t="s">
        <v>4770</v>
      </c>
      <c r="H4850" s="16" t="s">
        <v>4772</v>
      </c>
      <c r="I4850" s="16" t="s">
        <v>33211</v>
      </c>
    </row>
    <row r="4851" spans="1:10">
      <c r="A4851" s="16" t="s">
        <v>36510</v>
      </c>
      <c r="B4851" s="52" t="s">
        <v>23378</v>
      </c>
      <c r="C4851" s="16" t="str">
        <f t="shared" si="75"/>
        <v>025 - 026</v>
      </c>
      <c r="D4851" s="52" t="s">
        <v>34487</v>
      </c>
      <c r="E4851" s="52" t="s">
        <v>36071</v>
      </c>
      <c r="F4851" s="16" t="s">
        <v>36511</v>
      </c>
      <c r="G4851" s="16" t="s">
        <v>36070</v>
      </c>
      <c r="H4851" s="16" t="s">
        <v>32660</v>
      </c>
      <c r="I4851" s="16" t="s">
        <v>36512</v>
      </c>
      <c r="J4851" s="16"/>
    </row>
    <row r="4852" spans="1:10">
      <c r="A4852" s="16" t="s">
        <v>29935</v>
      </c>
      <c r="B4852" s="52" t="s">
        <v>35136</v>
      </c>
      <c r="C4852" s="16" t="str">
        <f t="shared" si="75"/>
        <v>084 - 020</v>
      </c>
      <c r="D4852" s="52" t="s">
        <v>34487</v>
      </c>
      <c r="E4852" s="52" t="s">
        <v>18698</v>
      </c>
      <c r="F4852" s="16" t="s">
        <v>1299</v>
      </c>
      <c r="G4852" s="16" t="s">
        <v>18697</v>
      </c>
      <c r="H4852" s="16" t="s">
        <v>29917</v>
      </c>
      <c r="I4852" s="16" t="s">
        <v>29936</v>
      </c>
    </row>
    <row r="4853" spans="1:10">
      <c r="A4853" s="16" t="s">
        <v>2511</v>
      </c>
      <c r="B4853" s="52" t="s">
        <v>2689</v>
      </c>
      <c r="C4853" s="16" t="str">
        <f t="shared" si="75"/>
        <v>047 - 005</v>
      </c>
      <c r="D4853" s="52" t="s">
        <v>34487</v>
      </c>
      <c r="E4853" s="52" t="s">
        <v>26235</v>
      </c>
      <c r="F4853" s="16" t="s">
        <v>2512</v>
      </c>
      <c r="G4853" s="16" t="s">
        <v>26234</v>
      </c>
      <c r="H4853" s="16" t="s">
        <v>30328</v>
      </c>
      <c r="I4853" s="16" t="s">
        <v>2513</v>
      </c>
    </row>
    <row r="4854" spans="1:10">
      <c r="A4854" s="16" t="s">
        <v>26063</v>
      </c>
      <c r="B4854" s="52" t="s">
        <v>12591</v>
      </c>
      <c r="C4854" s="16" t="str">
        <f t="shared" si="75"/>
        <v>002 - 067</v>
      </c>
      <c r="D4854" s="52" t="s">
        <v>36059</v>
      </c>
      <c r="E4854" s="52" t="s">
        <v>36066</v>
      </c>
      <c r="F4854" s="16" t="s">
        <v>26064</v>
      </c>
      <c r="G4854" s="16" t="s">
        <v>20457</v>
      </c>
      <c r="H4854" s="16" t="s">
        <v>10732</v>
      </c>
      <c r="I4854" s="16" t="s">
        <v>26065</v>
      </c>
      <c r="J4854" s="16"/>
    </row>
    <row r="4855" spans="1:10">
      <c r="A4855" s="16" t="s">
        <v>17483</v>
      </c>
      <c r="B4855" s="52" t="s">
        <v>17660</v>
      </c>
      <c r="C4855" s="16" t="str">
        <f t="shared" si="75"/>
        <v>021 - 041</v>
      </c>
      <c r="D4855" s="52" t="s">
        <v>34487</v>
      </c>
      <c r="E4855" s="52" t="s">
        <v>14657</v>
      </c>
      <c r="F4855" s="16" t="s">
        <v>17484</v>
      </c>
      <c r="G4855" s="16" t="s">
        <v>14656</v>
      </c>
      <c r="H4855" s="16" t="s">
        <v>4778</v>
      </c>
      <c r="I4855" s="16" t="s">
        <v>17485</v>
      </c>
      <c r="J4855" s="16"/>
    </row>
    <row r="4856" spans="1:10">
      <c r="A4856" s="16" t="s">
        <v>7908</v>
      </c>
      <c r="B4856" s="52" t="s">
        <v>11812</v>
      </c>
      <c r="C4856" s="16" t="str">
        <f t="shared" si="75"/>
        <v>069 - 046</v>
      </c>
      <c r="D4856" s="52" t="s">
        <v>36059</v>
      </c>
      <c r="E4856" s="52" t="s">
        <v>36727</v>
      </c>
      <c r="F4856" s="16" t="s">
        <v>3368</v>
      </c>
      <c r="G4856" s="16" t="s">
        <v>36726</v>
      </c>
      <c r="H4856" s="16" t="s">
        <v>15395</v>
      </c>
      <c r="I4856" s="16" t="s">
        <v>36716</v>
      </c>
    </row>
    <row r="4857" spans="1:10">
      <c r="A4857" s="16" t="s">
        <v>340</v>
      </c>
      <c r="B4857" s="52" t="s">
        <v>8966</v>
      </c>
      <c r="C4857" s="16" t="str">
        <f t="shared" si="75"/>
        <v>003 - 083</v>
      </c>
      <c r="D4857" s="52" t="s">
        <v>36059</v>
      </c>
      <c r="E4857" s="52" t="s">
        <v>3328</v>
      </c>
      <c r="F4857" s="16" t="s">
        <v>19209</v>
      </c>
      <c r="G4857" s="16" t="s">
        <v>10731</v>
      </c>
      <c r="H4857" s="16" t="s">
        <v>10732</v>
      </c>
      <c r="I4857" s="16" t="s">
        <v>341</v>
      </c>
    </row>
    <row r="4858" spans="1:10">
      <c r="A4858" s="16" t="s">
        <v>1335</v>
      </c>
      <c r="B4858" s="52" t="s">
        <v>25450</v>
      </c>
      <c r="C4858" s="16" t="str">
        <f t="shared" si="75"/>
        <v>018 - 078</v>
      </c>
      <c r="D4858" s="52" t="s">
        <v>36059</v>
      </c>
      <c r="E4858" s="52" t="s">
        <v>35975</v>
      </c>
      <c r="F4858" s="16" t="s">
        <v>1336</v>
      </c>
      <c r="G4858" s="16" t="s">
        <v>35974</v>
      </c>
      <c r="H4858" s="16" t="s">
        <v>32666</v>
      </c>
      <c r="I4858" s="16" t="s">
        <v>1337</v>
      </c>
      <c r="J4858" s="16"/>
    </row>
    <row r="4859" spans="1:10">
      <c r="A4859" s="16" t="s">
        <v>24320</v>
      </c>
      <c r="B4859" s="52" t="s">
        <v>17653</v>
      </c>
      <c r="C4859" s="16" t="str">
        <f t="shared" si="75"/>
        <v>034 - 018</v>
      </c>
      <c r="D4859" s="52" t="s">
        <v>34487</v>
      </c>
      <c r="E4859" s="52" t="s">
        <v>23677</v>
      </c>
      <c r="F4859" s="16" t="s">
        <v>24321</v>
      </c>
      <c r="G4859" s="16" t="s">
        <v>23676</v>
      </c>
      <c r="H4859" s="16" t="s">
        <v>35981</v>
      </c>
      <c r="I4859" s="16" t="s">
        <v>24322</v>
      </c>
    </row>
    <row r="4860" spans="1:10">
      <c r="A4860" s="16" t="s">
        <v>9233</v>
      </c>
      <c r="B4860" s="52" t="s">
        <v>929</v>
      </c>
      <c r="C4860" s="16" t="str">
        <f t="shared" si="75"/>
        <v>018 - 079</v>
      </c>
      <c r="D4860" s="52" t="s">
        <v>36059</v>
      </c>
      <c r="E4860" s="52" t="s">
        <v>35975</v>
      </c>
      <c r="F4860" s="16" t="s">
        <v>11669</v>
      </c>
      <c r="G4860" s="16" t="s">
        <v>35974</v>
      </c>
      <c r="H4860" s="16" t="s">
        <v>32666</v>
      </c>
      <c r="I4860" s="16" t="s">
        <v>9234</v>
      </c>
      <c r="J4860" s="16"/>
    </row>
    <row r="4861" spans="1:10">
      <c r="A4861" s="16" t="s">
        <v>27933</v>
      </c>
      <c r="B4861" s="52" t="s">
        <v>33682</v>
      </c>
      <c r="C4861" s="16" t="str">
        <f t="shared" si="75"/>
        <v>702 - 718</v>
      </c>
      <c r="D4861" s="52"/>
      <c r="E4861" s="52"/>
      <c r="F4861" s="16"/>
      <c r="G4861" s="16" t="s">
        <v>17438</v>
      </c>
      <c r="H4861" s="16" t="s">
        <v>10727</v>
      </c>
      <c r="I4861" s="16" t="s">
        <v>27934</v>
      </c>
      <c r="J4861" s="16" t="s">
        <v>34487</v>
      </c>
    </row>
    <row r="4862" spans="1:10">
      <c r="A4862" s="16" t="s">
        <v>31903</v>
      </c>
      <c r="B4862" s="52" t="s">
        <v>443</v>
      </c>
      <c r="C4862" s="16" t="str">
        <f t="shared" si="75"/>
        <v>091 - 037</v>
      </c>
      <c r="D4862" s="52" t="s">
        <v>34487</v>
      </c>
      <c r="E4862" s="52" t="s">
        <v>31546</v>
      </c>
      <c r="F4862" s="16" t="s">
        <v>31823</v>
      </c>
      <c r="G4862" s="16" t="s">
        <v>31545</v>
      </c>
      <c r="H4862" s="16" t="s">
        <v>33521</v>
      </c>
      <c r="I4862" s="16" t="s">
        <v>31824</v>
      </c>
      <c r="J4862" s="16"/>
    </row>
    <row r="4863" spans="1:10">
      <c r="A4863" s="16" t="s">
        <v>13830</v>
      </c>
      <c r="B4863" s="52" t="s">
        <v>11803</v>
      </c>
      <c r="C4863" s="16" t="str">
        <f t="shared" si="75"/>
        <v>058 - 050</v>
      </c>
      <c r="D4863" s="52" t="s">
        <v>36059</v>
      </c>
      <c r="E4863" s="52" t="s">
        <v>10753</v>
      </c>
      <c r="F4863" s="16" t="s">
        <v>2755</v>
      </c>
      <c r="G4863" s="16" t="s">
        <v>10752</v>
      </c>
      <c r="H4863" s="16" t="s">
        <v>20396</v>
      </c>
      <c r="I4863" s="16" t="s">
        <v>29153</v>
      </c>
    </row>
    <row r="4864" spans="1:10">
      <c r="A4864" s="16" t="s">
        <v>26360</v>
      </c>
      <c r="B4864" s="52" t="s">
        <v>11463</v>
      </c>
      <c r="C4864" s="16" t="str">
        <f t="shared" si="75"/>
        <v>083 - 804</v>
      </c>
      <c r="D4864" s="52"/>
      <c r="E4864" s="52" t="s">
        <v>21246</v>
      </c>
      <c r="F4864" s="16"/>
      <c r="G4864" s="16" t="s">
        <v>21245</v>
      </c>
      <c r="H4864" s="16" t="s">
        <v>29917</v>
      </c>
      <c r="I4864" s="16" t="s">
        <v>26361</v>
      </c>
      <c r="J4864" s="16" t="s">
        <v>34487</v>
      </c>
    </row>
    <row r="4865" spans="1:10">
      <c r="A4865" s="16" t="s">
        <v>30275</v>
      </c>
      <c r="B4865" s="52" t="s">
        <v>2617</v>
      </c>
      <c r="C4865" s="16" t="str">
        <f t="shared" si="75"/>
        <v>014 - 036</v>
      </c>
      <c r="D4865" s="52" t="s">
        <v>34487</v>
      </c>
      <c r="E4865" s="52" t="s">
        <v>31453</v>
      </c>
      <c r="F4865" s="16" t="s">
        <v>13181</v>
      </c>
      <c r="G4865" s="16" t="s">
        <v>31452</v>
      </c>
      <c r="H4865" s="16" t="s">
        <v>32666</v>
      </c>
      <c r="I4865" s="16" t="s">
        <v>30276</v>
      </c>
    </row>
    <row r="4866" spans="1:10">
      <c r="A4866" s="16" t="s">
        <v>36973</v>
      </c>
      <c r="B4866" s="52" t="s">
        <v>34050</v>
      </c>
      <c r="C4866" s="16" t="str">
        <f t="shared" si="75"/>
        <v>013 - 122</v>
      </c>
      <c r="D4866" s="52" t="s">
        <v>34487</v>
      </c>
      <c r="E4866" s="52" t="s">
        <v>26240</v>
      </c>
      <c r="F4866" s="16" t="s">
        <v>36974</v>
      </c>
      <c r="G4866" s="16" t="s">
        <v>26239</v>
      </c>
      <c r="H4866" s="16" t="s">
        <v>32666</v>
      </c>
      <c r="I4866" s="16" t="s">
        <v>36975</v>
      </c>
    </row>
    <row r="4867" spans="1:10">
      <c r="A4867" s="16" t="s">
        <v>5006</v>
      </c>
      <c r="B4867" s="52" t="s">
        <v>6926</v>
      </c>
      <c r="C4867" s="16" t="str">
        <f t="shared" si="75"/>
        <v>001 - 128</v>
      </c>
      <c r="D4867" s="52" t="s">
        <v>34487</v>
      </c>
      <c r="E4867" s="52" t="s">
        <v>37671</v>
      </c>
      <c r="F4867" s="16" t="s">
        <v>5007</v>
      </c>
      <c r="G4867" s="16" t="s">
        <v>37670</v>
      </c>
      <c r="H4867" s="16" t="s">
        <v>10732</v>
      </c>
      <c r="I4867" s="16" t="s">
        <v>5008</v>
      </c>
    </row>
    <row r="4868" spans="1:10">
      <c r="A4868" s="16" t="s">
        <v>31143</v>
      </c>
      <c r="B4868" s="52" t="s">
        <v>6926</v>
      </c>
      <c r="C4868" s="16" t="str">
        <f t="shared" ref="C4868:C4931" si="76">MID(A4868,1,3) &amp;" - " &amp;MID(A4868,4,3)</f>
        <v>001 - 912</v>
      </c>
      <c r="D4868" s="52"/>
      <c r="E4868" s="52" t="s">
        <v>37671</v>
      </c>
      <c r="G4868" s="16" t="s">
        <v>37670</v>
      </c>
      <c r="H4868" s="16" t="s">
        <v>10732</v>
      </c>
      <c r="I4868" s="16" t="s">
        <v>5008</v>
      </c>
      <c r="J4868" s="16" t="s">
        <v>34487</v>
      </c>
    </row>
    <row r="4869" spans="1:10">
      <c r="A4869" s="16" t="s">
        <v>14443</v>
      </c>
      <c r="B4869" s="52" t="s">
        <v>34051</v>
      </c>
      <c r="C4869" s="16" t="str">
        <f t="shared" si="76"/>
        <v>013 - 888</v>
      </c>
      <c r="D4869" s="52"/>
      <c r="E4869" s="52" t="s">
        <v>26240</v>
      </c>
      <c r="F4869" s="16"/>
      <c r="G4869" s="16" t="s">
        <v>26239</v>
      </c>
      <c r="H4869" s="16" t="s">
        <v>32666</v>
      </c>
      <c r="I4869" s="16" t="s">
        <v>14444</v>
      </c>
      <c r="J4869" s="16" t="s">
        <v>34487</v>
      </c>
    </row>
    <row r="4870" spans="1:10">
      <c r="A4870" s="16" t="s">
        <v>705</v>
      </c>
      <c r="B4870" s="52" t="s">
        <v>35993</v>
      </c>
      <c r="C4870" s="16" t="str">
        <f t="shared" si="76"/>
        <v>I99 - 684</v>
      </c>
      <c r="D4870" s="52"/>
      <c r="E4870" s="52" t="s">
        <v>10726</v>
      </c>
      <c r="F4870" s="16"/>
      <c r="G4870" s="16" t="s">
        <v>10725</v>
      </c>
      <c r="H4870" s="16" t="s">
        <v>10727</v>
      </c>
      <c r="I4870" s="16" t="s">
        <v>11144</v>
      </c>
    </row>
    <row r="4871" spans="1:10">
      <c r="A4871" s="16" t="s">
        <v>16040</v>
      </c>
      <c r="B4871" s="52" t="s">
        <v>2653</v>
      </c>
      <c r="C4871" s="16" t="str">
        <f t="shared" si="76"/>
        <v>044 - 025</v>
      </c>
      <c r="D4871" s="52" t="s">
        <v>36059</v>
      </c>
      <c r="E4871" s="52" t="s">
        <v>27373</v>
      </c>
      <c r="F4871" s="16" t="s">
        <v>16041</v>
      </c>
      <c r="G4871" s="16" t="s">
        <v>27372</v>
      </c>
      <c r="H4871" s="16" t="s">
        <v>20397</v>
      </c>
      <c r="I4871" s="16" t="s">
        <v>16042</v>
      </c>
      <c r="J4871" s="16"/>
    </row>
    <row r="4872" spans="1:10">
      <c r="A4872" s="16" t="s">
        <v>19128</v>
      </c>
      <c r="B4872" s="52" t="s">
        <v>3872</v>
      </c>
      <c r="C4872" s="16" t="str">
        <f t="shared" si="76"/>
        <v>064 - 042</v>
      </c>
      <c r="D4872" s="52" t="s">
        <v>34487</v>
      </c>
      <c r="E4872" s="52" t="s">
        <v>27583</v>
      </c>
      <c r="F4872" s="16" t="s">
        <v>1046</v>
      </c>
      <c r="G4872" s="16" t="s">
        <v>27582</v>
      </c>
      <c r="H4872" s="16" t="s">
        <v>30282</v>
      </c>
      <c r="I4872" s="16" t="s">
        <v>23493</v>
      </c>
    </row>
    <row r="4873" spans="1:10">
      <c r="A4873" s="16" t="s">
        <v>5210</v>
      </c>
      <c r="B4873" s="52" t="s">
        <v>17661</v>
      </c>
      <c r="C4873" s="16" t="str">
        <f t="shared" si="76"/>
        <v>021 - 835</v>
      </c>
      <c r="D4873" s="52"/>
      <c r="E4873" s="52" t="s">
        <v>14657</v>
      </c>
      <c r="F4873" s="16"/>
      <c r="G4873" s="16" t="s">
        <v>14656</v>
      </c>
      <c r="H4873" s="16" t="s">
        <v>4778</v>
      </c>
      <c r="I4873" s="16" t="s">
        <v>5211</v>
      </c>
      <c r="J4873" s="16" t="s">
        <v>34487</v>
      </c>
    </row>
    <row r="4874" spans="1:10">
      <c r="A4874" s="16" t="s">
        <v>12042</v>
      </c>
      <c r="B4874" s="52" t="s">
        <v>33522</v>
      </c>
      <c r="C4874" s="16" t="str">
        <f t="shared" si="76"/>
        <v>078 - 065</v>
      </c>
      <c r="D4874" s="52" t="s">
        <v>34487</v>
      </c>
      <c r="E4874" s="52" t="s">
        <v>1697</v>
      </c>
      <c r="F4874" s="16" t="s">
        <v>17001</v>
      </c>
      <c r="G4874" s="16" t="s">
        <v>1696</v>
      </c>
      <c r="H4874" s="16" t="s">
        <v>4772</v>
      </c>
      <c r="I4874" s="16" t="s">
        <v>12043</v>
      </c>
    </row>
    <row r="4875" spans="1:10">
      <c r="A4875" s="16" t="s">
        <v>30423</v>
      </c>
      <c r="B4875" s="52" t="s">
        <v>17594</v>
      </c>
      <c r="C4875" s="16" t="str">
        <f t="shared" si="76"/>
        <v>066 - 049</v>
      </c>
      <c r="D4875" s="52" t="s">
        <v>34487</v>
      </c>
      <c r="E4875" s="52" t="s">
        <v>3383</v>
      </c>
      <c r="F4875" s="16" t="s">
        <v>18495</v>
      </c>
      <c r="G4875" s="16" t="s">
        <v>3382</v>
      </c>
      <c r="H4875" s="16" t="s">
        <v>15395</v>
      </c>
      <c r="I4875" s="16" t="s">
        <v>18496</v>
      </c>
    </row>
    <row r="4876" spans="1:10">
      <c r="A4876" s="16" t="s">
        <v>30745</v>
      </c>
      <c r="B4876" s="52" t="s">
        <v>2690</v>
      </c>
      <c r="C4876" s="16" t="str">
        <f t="shared" si="76"/>
        <v>047 - 006</v>
      </c>
      <c r="D4876" s="52" t="s">
        <v>34487</v>
      </c>
      <c r="E4876" s="52" t="s">
        <v>26235</v>
      </c>
      <c r="F4876" s="16" t="s">
        <v>30746</v>
      </c>
      <c r="G4876" s="16" t="s">
        <v>26234</v>
      </c>
      <c r="H4876" s="16" t="s">
        <v>30328</v>
      </c>
      <c r="I4876" s="16" t="s">
        <v>30747</v>
      </c>
    </row>
    <row r="4877" spans="1:10">
      <c r="A4877" s="16" t="s">
        <v>18848</v>
      </c>
      <c r="B4877" s="52" t="s">
        <v>26737</v>
      </c>
      <c r="C4877" s="16" t="str">
        <f t="shared" si="76"/>
        <v>022 - 100</v>
      </c>
      <c r="D4877" s="52" t="s">
        <v>34487</v>
      </c>
      <c r="E4877" s="52" t="s">
        <v>4777</v>
      </c>
      <c r="F4877" s="16" t="s">
        <v>33094</v>
      </c>
      <c r="G4877" s="16" t="s">
        <v>4776</v>
      </c>
      <c r="H4877" s="16" t="s">
        <v>4778</v>
      </c>
      <c r="I4877" s="16" t="s">
        <v>28625</v>
      </c>
    </row>
    <row r="4878" spans="1:10">
      <c r="A4878" s="16" t="s">
        <v>14445</v>
      </c>
      <c r="B4878" s="52" t="s">
        <v>15486</v>
      </c>
      <c r="C4878" s="16" t="str">
        <f t="shared" si="76"/>
        <v>015 - 888</v>
      </c>
      <c r="D4878" s="52"/>
      <c r="E4878" s="52" t="s">
        <v>32665</v>
      </c>
      <c r="F4878" s="16"/>
      <c r="G4878" s="16" t="s">
        <v>32664</v>
      </c>
      <c r="H4878" s="16" t="s">
        <v>32666</v>
      </c>
      <c r="I4878" s="16" t="s">
        <v>14446</v>
      </c>
      <c r="J4878" s="16" t="s">
        <v>34487</v>
      </c>
    </row>
    <row r="4879" spans="1:10">
      <c r="A4879" s="16" t="s">
        <v>1928</v>
      </c>
      <c r="B4879" s="52" t="s">
        <v>930</v>
      </c>
      <c r="C4879" s="16" t="str">
        <f t="shared" si="76"/>
        <v>018 - 080</v>
      </c>
      <c r="D4879" s="52" t="s">
        <v>36059</v>
      </c>
      <c r="E4879" s="52" t="s">
        <v>35975</v>
      </c>
      <c r="F4879" s="16" t="s">
        <v>1929</v>
      </c>
      <c r="G4879" s="16" t="s">
        <v>35974</v>
      </c>
      <c r="H4879" s="16" t="s">
        <v>32666</v>
      </c>
      <c r="I4879" s="16" t="s">
        <v>1930</v>
      </c>
    </row>
    <row r="4880" spans="1:10">
      <c r="A4880" s="16" t="s">
        <v>25277</v>
      </c>
      <c r="B4880" s="52" t="s">
        <v>15659</v>
      </c>
      <c r="C4880" s="16" t="str">
        <f t="shared" si="76"/>
        <v>050 - 017</v>
      </c>
      <c r="D4880" s="52" t="s">
        <v>36059</v>
      </c>
      <c r="E4880" s="52" t="s">
        <v>25930</v>
      </c>
      <c r="F4880" s="16" t="s">
        <v>25278</v>
      </c>
      <c r="G4880" s="16" t="s">
        <v>25929</v>
      </c>
      <c r="H4880" s="16" t="s">
        <v>30328</v>
      </c>
      <c r="I4880" s="16" t="s">
        <v>25279</v>
      </c>
    </row>
    <row r="4881" spans="1:10">
      <c r="A4881" s="16" t="s">
        <v>5781</v>
      </c>
      <c r="B4881" s="52" t="s">
        <v>11804</v>
      </c>
      <c r="C4881" s="16" t="str">
        <f t="shared" si="76"/>
        <v>058 - 115</v>
      </c>
      <c r="D4881" s="52" t="s">
        <v>36059</v>
      </c>
      <c r="E4881" s="52" t="s">
        <v>10753</v>
      </c>
      <c r="F4881" s="16" t="s">
        <v>2755</v>
      </c>
      <c r="G4881" s="16" t="s">
        <v>10752</v>
      </c>
      <c r="H4881" s="16" t="s">
        <v>20396</v>
      </c>
      <c r="I4881" s="16" t="s">
        <v>5782</v>
      </c>
    </row>
    <row r="4882" spans="1:10">
      <c r="A4882" s="16" t="s">
        <v>10010</v>
      </c>
      <c r="B4882" s="52" t="s">
        <v>26738</v>
      </c>
      <c r="C4882" s="16" t="str">
        <f t="shared" si="76"/>
        <v>022 - 959</v>
      </c>
      <c r="D4882" s="52"/>
      <c r="E4882" s="52" t="s">
        <v>4777</v>
      </c>
      <c r="G4882" s="16" t="s">
        <v>4776</v>
      </c>
      <c r="H4882" s="16" t="s">
        <v>4778</v>
      </c>
      <c r="I4882" s="16" t="s">
        <v>10011</v>
      </c>
      <c r="J4882" s="16" t="s">
        <v>34487</v>
      </c>
    </row>
    <row r="4883" spans="1:10">
      <c r="A4883" s="16" t="s">
        <v>10439</v>
      </c>
      <c r="B4883" s="52" t="s">
        <v>21356</v>
      </c>
      <c r="C4883" s="16" t="str">
        <f t="shared" si="76"/>
        <v>070 - 031</v>
      </c>
      <c r="D4883" s="52" t="s">
        <v>36059</v>
      </c>
      <c r="E4883" s="52" t="s">
        <v>23672</v>
      </c>
      <c r="F4883" s="16" t="s">
        <v>10440</v>
      </c>
      <c r="G4883" s="16" t="s">
        <v>23671</v>
      </c>
      <c r="H4883" s="16" t="s">
        <v>10748</v>
      </c>
      <c r="I4883" s="16" t="s">
        <v>10441</v>
      </c>
      <c r="J4883" s="16"/>
    </row>
    <row r="4884" spans="1:10">
      <c r="A4884" s="16" t="s">
        <v>31506</v>
      </c>
      <c r="B4884" s="52" t="s">
        <v>21545</v>
      </c>
      <c r="C4884" s="16" t="str">
        <f t="shared" si="76"/>
        <v>092 - 034</v>
      </c>
      <c r="D4884" s="52" t="s">
        <v>34487</v>
      </c>
      <c r="E4884" s="52" t="s">
        <v>3326</v>
      </c>
      <c r="F4884" s="16" t="s">
        <v>29863</v>
      </c>
      <c r="G4884" s="16" t="s">
        <v>30322</v>
      </c>
      <c r="H4884" s="16" t="s">
        <v>33521</v>
      </c>
      <c r="I4884" s="16" t="s">
        <v>31507</v>
      </c>
    </row>
    <row r="4885" spans="1:10">
      <c r="A4885" s="16" t="s">
        <v>10769</v>
      </c>
      <c r="B4885" s="52" t="s">
        <v>17662</v>
      </c>
      <c r="C4885" s="16" t="str">
        <f t="shared" si="76"/>
        <v>021 - 042</v>
      </c>
      <c r="D4885" s="52" t="s">
        <v>34487</v>
      </c>
      <c r="E4885" s="52" t="s">
        <v>14657</v>
      </c>
      <c r="F4885" s="16" t="s">
        <v>10770</v>
      </c>
      <c r="G4885" s="16" t="s">
        <v>14656</v>
      </c>
      <c r="H4885" s="16" t="s">
        <v>4778</v>
      </c>
      <c r="I4885" s="16" t="s">
        <v>10771</v>
      </c>
    </row>
    <row r="4886" spans="1:10">
      <c r="A4886" s="16" t="s">
        <v>7593</v>
      </c>
      <c r="B4886" s="52" t="s">
        <v>18660</v>
      </c>
      <c r="C4886" s="16" t="str">
        <f t="shared" si="76"/>
        <v>082 - 044</v>
      </c>
      <c r="D4886" s="52" t="s">
        <v>36059</v>
      </c>
      <c r="E4886" s="52" t="s">
        <v>1263</v>
      </c>
      <c r="F4886" s="16" t="s">
        <v>19312</v>
      </c>
      <c r="G4886" s="16" t="s">
        <v>1262</v>
      </c>
      <c r="H4886" s="16" t="s">
        <v>29917</v>
      </c>
      <c r="I4886" s="16" t="s">
        <v>7594</v>
      </c>
      <c r="J4886" s="16"/>
    </row>
    <row r="4887" spans="1:10">
      <c r="A4887" s="16" t="s">
        <v>17331</v>
      </c>
      <c r="B4887" s="52" t="s">
        <v>2953</v>
      </c>
      <c r="C4887" s="16" t="str">
        <f t="shared" si="76"/>
        <v>032 - 811</v>
      </c>
      <c r="D4887" s="52"/>
      <c r="E4887" s="52" t="s">
        <v>30333</v>
      </c>
      <c r="F4887" s="16"/>
      <c r="G4887" s="16" t="s">
        <v>30332</v>
      </c>
      <c r="H4887" s="16" t="s">
        <v>30334</v>
      </c>
      <c r="I4887" s="16" t="s">
        <v>17332</v>
      </c>
      <c r="J4887" s="16" t="s">
        <v>34487</v>
      </c>
    </row>
    <row r="4888" spans="1:10">
      <c r="A4888" s="16" t="s">
        <v>2285</v>
      </c>
      <c r="B4888" s="52" t="s">
        <v>26739</v>
      </c>
      <c r="C4888" s="16" t="str">
        <f t="shared" si="76"/>
        <v>022 - 960</v>
      </c>
      <c r="D4888" s="52"/>
      <c r="E4888" s="52" t="s">
        <v>4777</v>
      </c>
      <c r="G4888" s="16" t="s">
        <v>4776</v>
      </c>
      <c r="H4888" s="16" t="s">
        <v>4778</v>
      </c>
      <c r="I4888" s="16" t="s">
        <v>2286</v>
      </c>
      <c r="J4888" s="16" t="s">
        <v>34487</v>
      </c>
    </row>
    <row r="4889" spans="1:10">
      <c r="A4889" s="16" t="s">
        <v>19671</v>
      </c>
      <c r="B4889" s="52" t="s">
        <v>26740</v>
      </c>
      <c r="C4889" s="16" t="str">
        <f t="shared" si="76"/>
        <v>022 - 101</v>
      </c>
      <c r="D4889" s="52" t="s">
        <v>34487</v>
      </c>
      <c r="E4889" s="52" t="s">
        <v>4777</v>
      </c>
      <c r="F4889" s="16" t="s">
        <v>19672</v>
      </c>
      <c r="G4889" s="16" t="s">
        <v>4776</v>
      </c>
      <c r="H4889" s="16" t="s">
        <v>4778</v>
      </c>
      <c r="I4889" s="16" t="s">
        <v>19673</v>
      </c>
    </row>
    <row r="4890" spans="1:10">
      <c r="A4890" s="16" t="s">
        <v>7151</v>
      </c>
      <c r="B4890" s="52" t="s">
        <v>34052</v>
      </c>
      <c r="C4890" s="16" t="str">
        <f t="shared" si="76"/>
        <v>013 - 123</v>
      </c>
      <c r="D4890" s="52" t="s">
        <v>34487</v>
      </c>
      <c r="E4890" s="52" t="s">
        <v>26240</v>
      </c>
      <c r="F4890" s="16" t="s">
        <v>36343</v>
      </c>
      <c r="G4890" s="16" t="s">
        <v>26239</v>
      </c>
      <c r="H4890" s="16" t="s">
        <v>32666</v>
      </c>
      <c r="I4890" s="16" t="s">
        <v>7152</v>
      </c>
    </row>
    <row r="4891" spans="1:10">
      <c r="A4891" s="16" t="s">
        <v>12242</v>
      </c>
      <c r="B4891" s="52" t="s">
        <v>11317</v>
      </c>
      <c r="C4891" s="16" t="str">
        <f t="shared" si="76"/>
        <v>024 - 050</v>
      </c>
      <c r="D4891" s="52" t="s">
        <v>34487</v>
      </c>
      <c r="E4891" s="52" t="s">
        <v>26794</v>
      </c>
      <c r="F4891" s="16" t="s">
        <v>4333</v>
      </c>
      <c r="G4891" s="16" t="s">
        <v>26793</v>
      </c>
      <c r="H4891" s="16" t="s">
        <v>32660</v>
      </c>
      <c r="I4891" s="16" t="s">
        <v>12243</v>
      </c>
    </row>
    <row r="4892" spans="1:10">
      <c r="A4892" s="16" t="s">
        <v>30268</v>
      </c>
      <c r="B4892" s="52" t="s">
        <v>5881</v>
      </c>
      <c r="C4892" s="16" t="str">
        <f t="shared" si="76"/>
        <v>048 - 024</v>
      </c>
      <c r="D4892" s="52" t="s">
        <v>36059</v>
      </c>
      <c r="E4892" s="52" t="s">
        <v>29538</v>
      </c>
      <c r="F4892" s="16" t="s">
        <v>11727</v>
      </c>
      <c r="G4892" s="16" t="s">
        <v>29537</v>
      </c>
      <c r="H4892" s="16" t="s">
        <v>30328</v>
      </c>
      <c r="I4892" s="16" t="s">
        <v>11728</v>
      </c>
    </row>
    <row r="4893" spans="1:10">
      <c r="A4893" s="16" t="s">
        <v>22745</v>
      </c>
      <c r="B4893" s="52" t="s">
        <v>30197</v>
      </c>
      <c r="C4893" s="16" t="str">
        <f t="shared" si="76"/>
        <v>056 - 032</v>
      </c>
      <c r="D4893" s="52" t="s">
        <v>34487</v>
      </c>
      <c r="E4893" s="52" t="s">
        <v>29533</v>
      </c>
      <c r="F4893" s="16" t="s">
        <v>5461</v>
      </c>
      <c r="G4893" s="16" t="s">
        <v>29532</v>
      </c>
      <c r="H4893" s="16" t="s">
        <v>20396</v>
      </c>
      <c r="I4893" s="16" t="s">
        <v>22746</v>
      </c>
      <c r="J4893" s="16"/>
    </row>
    <row r="4894" spans="1:10">
      <c r="A4894" s="16" t="s">
        <v>21840</v>
      </c>
      <c r="B4894" s="52" t="s">
        <v>35287</v>
      </c>
      <c r="C4894" s="16" t="str">
        <f t="shared" si="76"/>
        <v>051 - 019</v>
      </c>
      <c r="D4894" s="52" t="s">
        <v>36059</v>
      </c>
      <c r="E4894" s="52" t="s">
        <v>31110</v>
      </c>
      <c r="F4894" s="16" t="s">
        <v>24216</v>
      </c>
      <c r="G4894" s="16" t="s">
        <v>31109</v>
      </c>
      <c r="H4894" s="16" t="s">
        <v>30328</v>
      </c>
      <c r="I4894" s="16" t="s">
        <v>21841</v>
      </c>
    </row>
    <row r="4895" spans="1:10">
      <c r="A4895" s="16" t="s">
        <v>11631</v>
      </c>
      <c r="B4895" s="52" t="s">
        <v>35612</v>
      </c>
      <c r="C4895" s="16" t="str">
        <f t="shared" si="76"/>
        <v>073 - 009</v>
      </c>
      <c r="D4895" s="52" t="s">
        <v>34487</v>
      </c>
      <c r="E4895" s="52" t="s">
        <v>37421</v>
      </c>
      <c r="F4895" s="16" t="s">
        <v>11632</v>
      </c>
      <c r="G4895" s="16" t="s">
        <v>37420</v>
      </c>
      <c r="H4895" s="16" t="s">
        <v>37422</v>
      </c>
      <c r="I4895" s="16" t="s">
        <v>11633</v>
      </c>
      <c r="J4895" s="16"/>
    </row>
    <row r="4896" spans="1:10">
      <c r="A4896" s="16" t="s">
        <v>17776</v>
      </c>
      <c r="B4896" s="52" t="s">
        <v>21566</v>
      </c>
      <c r="C4896" s="16" t="str">
        <f t="shared" si="76"/>
        <v>074 - 009</v>
      </c>
      <c r="D4896" s="52" t="s">
        <v>36059</v>
      </c>
      <c r="E4896" s="52" t="s">
        <v>25935</v>
      </c>
      <c r="F4896" s="16" t="s">
        <v>17777</v>
      </c>
      <c r="G4896" s="16" t="s">
        <v>25933</v>
      </c>
      <c r="H4896" s="16" t="s">
        <v>37422</v>
      </c>
      <c r="I4896" s="16" t="s">
        <v>17778</v>
      </c>
    </row>
    <row r="4897" spans="1:10">
      <c r="A4897" s="16" t="s">
        <v>33053</v>
      </c>
      <c r="B4897" s="52" t="s">
        <v>4489</v>
      </c>
      <c r="C4897" s="16" t="str">
        <f t="shared" si="76"/>
        <v>059 - 011</v>
      </c>
      <c r="D4897" s="52" t="s">
        <v>36059</v>
      </c>
      <c r="E4897" s="52" t="s">
        <v>37309</v>
      </c>
      <c r="F4897" s="16" t="s">
        <v>33054</v>
      </c>
      <c r="G4897" s="16" t="s">
        <v>37308</v>
      </c>
      <c r="H4897" s="16" t="s">
        <v>20396</v>
      </c>
      <c r="I4897" s="16" t="s">
        <v>33055</v>
      </c>
    </row>
    <row r="4898" spans="1:10">
      <c r="A4898" s="16" t="s">
        <v>21300</v>
      </c>
      <c r="B4898" s="52" t="s">
        <v>24692</v>
      </c>
      <c r="C4898" s="16" t="str">
        <f t="shared" si="76"/>
        <v>030 - 046</v>
      </c>
      <c r="D4898" s="52" t="s">
        <v>36059</v>
      </c>
      <c r="E4898" s="52" t="s">
        <v>35970</v>
      </c>
      <c r="F4898" s="16" t="s">
        <v>21301</v>
      </c>
      <c r="G4898" s="16" t="s">
        <v>35969</v>
      </c>
      <c r="H4898" s="16" t="s">
        <v>30334</v>
      </c>
      <c r="I4898" s="16" t="s">
        <v>21302</v>
      </c>
    </row>
    <row r="4899" spans="1:10">
      <c r="A4899" s="16" t="s">
        <v>31579</v>
      </c>
      <c r="B4899" s="52" t="s">
        <v>13313</v>
      </c>
      <c r="C4899" s="16" t="str">
        <f t="shared" si="76"/>
        <v>076 - 040</v>
      </c>
      <c r="D4899" s="52" t="s">
        <v>34487</v>
      </c>
      <c r="E4899" s="52" t="s">
        <v>13510</v>
      </c>
      <c r="F4899" s="16" t="s">
        <v>31580</v>
      </c>
      <c r="G4899" s="16" t="s">
        <v>13509</v>
      </c>
      <c r="H4899" s="16" t="s">
        <v>13511</v>
      </c>
      <c r="I4899" s="16" t="s">
        <v>31581</v>
      </c>
    </row>
    <row r="4900" spans="1:10">
      <c r="A4900" s="16" t="s">
        <v>16938</v>
      </c>
      <c r="B4900" s="52" t="s">
        <v>33523</v>
      </c>
      <c r="C4900" s="16" t="str">
        <f t="shared" si="76"/>
        <v>078 - 066</v>
      </c>
      <c r="D4900" s="52" t="s">
        <v>34487</v>
      </c>
      <c r="E4900" s="52" t="s">
        <v>1697</v>
      </c>
      <c r="F4900" s="16" t="s">
        <v>22875</v>
      </c>
      <c r="G4900" s="16" t="s">
        <v>1696</v>
      </c>
      <c r="H4900" s="16" t="s">
        <v>4772</v>
      </c>
      <c r="I4900" s="16" t="s">
        <v>21308</v>
      </c>
    </row>
    <row r="4901" spans="1:10">
      <c r="A4901" s="16" t="s">
        <v>27164</v>
      </c>
      <c r="B4901" s="52" t="s">
        <v>24693</v>
      </c>
      <c r="C4901" s="16" t="str">
        <f t="shared" si="76"/>
        <v>030 - 047</v>
      </c>
      <c r="D4901" s="52" t="s">
        <v>34487</v>
      </c>
      <c r="E4901" s="52" t="s">
        <v>35970</v>
      </c>
      <c r="F4901" s="16" t="s">
        <v>27165</v>
      </c>
      <c r="G4901" s="16" t="s">
        <v>35969</v>
      </c>
      <c r="H4901" s="16" t="s">
        <v>30334</v>
      </c>
      <c r="I4901" s="16" t="s">
        <v>27166</v>
      </c>
    </row>
    <row r="4902" spans="1:10">
      <c r="A4902" s="16" t="s">
        <v>35484</v>
      </c>
      <c r="B4902" s="52" t="s">
        <v>17663</v>
      </c>
      <c r="C4902" s="16" t="str">
        <f t="shared" si="76"/>
        <v>021 - 836</v>
      </c>
      <c r="D4902" s="52"/>
      <c r="E4902" s="52" t="s">
        <v>14657</v>
      </c>
      <c r="F4902" s="16"/>
      <c r="G4902" s="16" t="s">
        <v>14656</v>
      </c>
      <c r="H4902" s="16" t="s">
        <v>4778</v>
      </c>
      <c r="I4902" s="16" t="s">
        <v>35485</v>
      </c>
      <c r="J4902" s="16" t="s">
        <v>34487</v>
      </c>
    </row>
    <row r="4903" spans="1:10">
      <c r="A4903" s="16" t="s">
        <v>23918</v>
      </c>
      <c r="B4903" s="52" t="s">
        <v>36657</v>
      </c>
      <c r="C4903" s="16" t="str">
        <f t="shared" si="76"/>
        <v>701 - 708</v>
      </c>
      <c r="D4903" s="52"/>
      <c r="E4903" s="52"/>
      <c r="F4903" s="16"/>
      <c r="G4903" s="16" t="s">
        <v>17441</v>
      </c>
      <c r="H4903" s="16" t="s">
        <v>10727</v>
      </c>
      <c r="I4903" s="16" t="s">
        <v>23919</v>
      </c>
      <c r="J4903" s="16" t="s">
        <v>34487</v>
      </c>
    </row>
    <row r="4904" spans="1:10">
      <c r="A4904" s="16" t="s">
        <v>32549</v>
      </c>
      <c r="B4904" s="52" t="s">
        <v>37689</v>
      </c>
      <c r="C4904" s="16" t="str">
        <f t="shared" si="76"/>
        <v>065 - 060</v>
      </c>
      <c r="D4904" s="52" t="s">
        <v>34487</v>
      </c>
      <c r="E4904" s="52" t="s">
        <v>29546</v>
      </c>
      <c r="F4904" s="16" t="s">
        <v>10972</v>
      </c>
      <c r="G4904" s="16" t="s">
        <v>29545</v>
      </c>
      <c r="H4904" s="16" t="s">
        <v>30282</v>
      </c>
      <c r="I4904" s="16" t="s">
        <v>31204</v>
      </c>
    </row>
    <row r="4905" spans="1:10">
      <c r="A4905" s="16" t="s">
        <v>21457</v>
      </c>
      <c r="B4905" s="52" t="s">
        <v>8462</v>
      </c>
      <c r="C4905" s="16" t="str">
        <f t="shared" si="76"/>
        <v>080 - 042</v>
      </c>
      <c r="D4905" s="52" t="s">
        <v>36059</v>
      </c>
      <c r="E4905" s="52" t="s">
        <v>1692</v>
      </c>
      <c r="F4905" s="16" t="s">
        <v>24381</v>
      </c>
      <c r="G4905" s="16" t="s">
        <v>1691</v>
      </c>
      <c r="H4905" s="16" t="s">
        <v>4772</v>
      </c>
      <c r="I4905" s="16" t="s">
        <v>24382</v>
      </c>
    </row>
    <row r="4906" spans="1:10">
      <c r="A4906" s="16" t="s">
        <v>18830</v>
      </c>
      <c r="B4906" s="52" t="s">
        <v>17664</v>
      </c>
      <c r="C4906" s="16" t="str">
        <f t="shared" si="76"/>
        <v>021 - 043</v>
      </c>
      <c r="D4906" s="52" t="s">
        <v>34487</v>
      </c>
      <c r="E4906" s="52" t="s">
        <v>14657</v>
      </c>
      <c r="F4906" s="16" t="s">
        <v>9178</v>
      </c>
      <c r="G4906" s="16" t="s">
        <v>14656</v>
      </c>
      <c r="H4906" s="16" t="s">
        <v>4778</v>
      </c>
      <c r="I4906" s="16" t="s">
        <v>18831</v>
      </c>
    </row>
    <row r="4907" spans="1:10">
      <c r="A4907" s="16" t="s">
        <v>17486</v>
      </c>
      <c r="B4907" s="52" t="s">
        <v>13314</v>
      </c>
      <c r="C4907" s="16" t="str">
        <f t="shared" si="76"/>
        <v>076 - 041</v>
      </c>
      <c r="D4907" s="52" t="s">
        <v>34487</v>
      </c>
      <c r="E4907" s="52" t="s">
        <v>13510</v>
      </c>
      <c r="F4907" s="16" t="s">
        <v>17487</v>
      </c>
      <c r="G4907" s="16" t="s">
        <v>13509</v>
      </c>
      <c r="H4907" s="16" t="s">
        <v>13511</v>
      </c>
      <c r="I4907" s="16" t="s">
        <v>17488</v>
      </c>
      <c r="J4907" s="16"/>
    </row>
    <row r="4908" spans="1:10">
      <c r="A4908" s="16" t="s">
        <v>10772</v>
      </c>
      <c r="B4908" s="52" t="s">
        <v>13315</v>
      </c>
      <c r="C4908" s="16" t="str">
        <f t="shared" si="76"/>
        <v>076 - 042</v>
      </c>
      <c r="D4908" s="52" t="s">
        <v>34487</v>
      </c>
      <c r="E4908" s="52" t="s">
        <v>13510</v>
      </c>
      <c r="F4908" s="16" t="s">
        <v>10773</v>
      </c>
      <c r="G4908" s="16" t="s">
        <v>13509</v>
      </c>
      <c r="H4908" s="16" t="s">
        <v>13511</v>
      </c>
      <c r="I4908" s="16" t="s">
        <v>10774</v>
      </c>
    </row>
    <row r="4909" spans="1:10">
      <c r="A4909" s="16" t="s">
        <v>10391</v>
      </c>
      <c r="B4909" s="52" t="s">
        <v>11266</v>
      </c>
      <c r="C4909" s="16" t="str">
        <f t="shared" si="76"/>
        <v>001 - 129</v>
      </c>
      <c r="D4909" s="52" t="s">
        <v>36059</v>
      </c>
      <c r="E4909" s="52" t="s">
        <v>37671</v>
      </c>
      <c r="F4909" s="16" t="s">
        <v>4804</v>
      </c>
      <c r="G4909" s="16" t="s">
        <v>37670</v>
      </c>
      <c r="H4909" s="16" t="s">
        <v>10732</v>
      </c>
      <c r="I4909" s="16" t="s">
        <v>10392</v>
      </c>
    </row>
    <row r="4910" spans="1:10">
      <c r="A4910" s="16" t="s">
        <v>35512</v>
      </c>
      <c r="B4910" s="52" t="s">
        <v>37690</v>
      </c>
      <c r="C4910" s="16" t="str">
        <f t="shared" si="76"/>
        <v>065 - 061</v>
      </c>
      <c r="D4910" s="52" t="s">
        <v>34487</v>
      </c>
      <c r="E4910" s="52" t="s">
        <v>29546</v>
      </c>
      <c r="F4910" s="16" t="s">
        <v>35513</v>
      </c>
      <c r="G4910" s="16" t="s">
        <v>29545</v>
      </c>
      <c r="H4910" s="16" t="s">
        <v>30282</v>
      </c>
      <c r="I4910" s="16" t="s">
        <v>35514</v>
      </c>
    </row>
    <row r="4911" spans="1:10">
      <c r="A4911" s="16" t="s">
        <v>15347</v>
      </c>
      <c r="B4911" s="52" t="s">
        <v>8746</v>
      </c>
      <c r="C4911" s="16" t="str">
        <f t="shared" si="76"/>
        <v>065 - 062</v>
      </c>
      <c r="D4911" s="52" t="s">
        <v>34487</v>
      </c>
      <c r="E4911" s="52" t="s">
        <v>29546</v>
      </c>
      <c r="F4911" s="16" t="s">
        <v>10972</v>
      </c>
      <c r="G4911" s="16" t="s">
        <v>29545</v>
      </c>
      <c r="H4911" s="16" t="s">
        <v>30282</v>
      </c>
      <c r="I4911" s="16" t="s">
        <v>15348</v>
      </c>
      <c r="J4911" s="16"/>
    </row>
    <row r="4912" spans="1:10">
      <c r="A4912" s="16" t="s">
        <v>11741</v>
      </c>
      <c r="B4912" s="52" t="s">
        <v>4856</v>
      </c>
      <c r="C4912" s="16" t="str">
        <f t="shared" si="76"/>
        <v>064 - 043</v>
      </c>
      <c r="D4912" s="52" t="s">
        <v>34487</v>
      </c>
      <c r="E4912" s="52" t="s">
        <v>27583</v>
      </c>
      <c r="F4912" s="16" t="s">
        <v>11742</v>
      </c>
      <c r="G4912" s="16" t="s">
        <v>27582</v>
      </c>
      <c r="H4912" s="16" t="s">
        <v>30282</v>
      </c>
      <c r="I4912" s="16" t="s">
        <v>11743</v>
      </c>
    </row>
    <row r="4913" spans="1:10">
      <c r="A4913" s="16" t="s">
        <v>9064</v>
      </c>
      <c r="B4913" s="52" t="s">
        <v>3827</v>
      </c>
      <c r="C4913" s="16" t="str">
        <f t="shared" si="76"/>
        <v>010 - 028</v>
      </c>
      <c r="D4913" s="52" t="s">
        <v>36059</v>
      </c>
      <c r="E4913" s="52" t="s">
        <v>30437</v>
      </c>
      <c r="F4913" s="16" t="s">
        <v>9065</v>
      </c>
      <c r="G4913" s="16" t="s">
        <v>30436</v>
      </c>
      <c r="H4913" s="16" t="s">
        <v>34573</v>
      </c>
      <c r="I4913" s="16" t="s">
        <v>9066</v>
      </c>
    </row>
    <row r="4914" spans="1:10">
      <c r="A4914" s="16" t="s">
        <v>34163</v>
      </c>
      <c r="B4914" s="52" t="s">
        <v>2379</v>
      </c>
      <c r="C4914" s="16" t="str">
        <f t="shared" si="76"/>
        <v>023 - 042</v>
      </c>
      <c r="D4914" s="52" t="s">
        <v>36059</v>
      </c>
      <c r="E4914" s="52" t="s">
        <v>380</v>
      </c>
      <c r="F4914" s="16" t="s">
        <v>35387</v>
      </c>
      <c r="G4914" s="16" t="s">
        <v>379</v>
      </c>
      <c r="H4914" s="16" t="s">
        <v>32660</v>
      </c>
      <c r="I4914" s="16" t="s">
        <v>34164</v>
      </c>
    </row>
    <row r="4915" spans="1:10">
      <c r="A4915" s="16" t="s">
        <v>31868</v>
      </c>
      <c r="B4915" s="52" t="s">
        <v>26741</v>
      </c>
      <c r="C4915" s="16" t="str">
        <f t="shared" si="76"/>
        <v>022 - 102</v>
      </c>
      <c r="D4915" s="52" t="s">
        <v>34487</v>
      </c>
      <c r="E4915" s="52" t="s">
        <v>4777</v>
      </c>
      <c r="F4915" s="16" t="s">
        <v>25054</v>
      </c>
      <c r="G4915" s="16" t="s">
        <v>4776</v>
      </c>
      <c r="H4915" s="16" t="s">
        <v>4778</v>
      </c>
      <c r="I4915" s="16" t="s">
        <v>25055</v>
      </c>
    </row>
    <row r="4916" spans="1:10">
      <c r="A4916" s="16" t="s">
        <v>11744</v>
      </c>
      <c r="B4916" s="52" t="s">
        <v>13411</v>
      </c>
      <c r="C4916" s="16" t="str">
        <f t="shared" si="76"/>
        <v>076 - 043</v>
      </c>
      <c r="D4916" s="52" t="s">
        <v>34487</v>
      </c>
      <c r="E4916" s="52" t="s">
        <v>13510</v>
      </c>
      <c r="F4916" s="16" t="s">
        <v>11745</v>
      </c>
      <c r="G4916" s="16" t="s">
        <v>13509</v>
      </c>
      <c r="H4916" s="16" t="s">
        <v>13511</v>
      </c>
      <c r="I4916" s="16" t="s">
        <v>28219</v>
      </c>
    </row>
    <row r="4917" spans="1:10">
      <c r="A4917" s="16" t="s">
        <v>9131</v>
      </c>
      <c r="B4917" s="52" t="s">
        <v>15851</v>
      </c>
      <c r="C4917" s="16" t="str">
        <f t="shared" si="76"/>
        <v>012 - 086</v>
      </c>
      <c r="D4917" s="52" t="s">
        <v>34487</v>
      </c>
      <c r="E4917" s="52" t="s">
        <v>18879</v>
      </c>
      <c r="F4917" s="16" t="s">
        <v>9132</v>
      </c>
      <c r="G4917" s="16" t="s">
        <v>26253</v>
      </c>
      <c r="H4917" s="16" t="s">
        <v>32666</v>
      </c>
      <c r="I4917" s="16" t="s">
        <v>9133</v>
      </c>
    </row>
    <row r="4918" spans="1:10">
      <c r="A4918" s="16" t="s">
        <v>12445</v>
      </c>
      <c r="B4918" s="52" t="s">
        <v>15852</v>
      </c>
      <c r="C4918" s="16" t="str">
        <f t="shared" si="76"/>
        <v>012 - 855</v>
      </c>
      <c r="D4918" s="52"/>
      <c r="E4918" s="52" t="s">
        <v>18879</v>
      </c>
      <c r="F4918" s="16"/>
      <c r="G4918" s="16" t="s">
        <v>26253</v>
      </c>
      <c r="H4918" s="16" t="s">
        <v>32666</v>
      </c>
      <c r="I4918" s="16" t="s">
        <v>12446</v>
      </c>
      <c r="J4918" s="16" t="s">
        <v>34487</v>
      </c>
    </row>
    <row r="4919" spans="1:10">
      <c r="A4919" s="16" t="s">
        <v>12748</v>
      </c>
      <c r="B4919" s="52" t="s">
        <v>15853</v>
      </c>
      <c r="C4919" s="16" t="str">
        <f t="shared" si="76"/>
        <v>012 - 087</v>
      </c>
      <c r="D4919" s="52" t="s">
        <v>34487</v>
      </c>
      <c r="E4919" s="52" t="s">
        <v>18879</v>
      </c>
      <c r="F4919" s="16" t="s">
        <v>10211</v>
      </c>
      <c r="G4919" s="16" t="s">
        <v>26253</v>
      </c>
      <c r="H4919" s="16" t="s">
        <v>32666</v>
      </c>
      <c r="I4919" s="16" t="s">
        <v>10212</v>
      </c>
    </row>
    <row r="4920" spans="1:10">
      <c r="A4920" s="16" t="s">
        <v>18328</v>
      </c>
      <c r="B4920" s="52" t="s">
        <v>15781</v>
      </c>
      <c r="C4920" s="16" t="str">
        <f t="shared" si="76"/>
        <v>017 - 087</v>
      </c>
      <c r="D4920" s="52" t="s">
        <v>34487</v>
      </c>
      <c r="E4920" s="52" t="s">
        <v>22538</v>
      </c>
      <c r="F4920" s="16" t="s">
        <v>20478</v>
      </c>
      <c r="G4920" s="16" t="s">
        <v>22537</v>
      </c>
      <c r="H4920" s="16" t="s">
        <v>32666</v>
      </c>
      <c r="I4920" s="16" t="s">
        <v>9465</v>
      </c>
    </row>
    <row r="4921" spans="1:10">
      <c r="A4921" s="16" t="s">
        <v>36295</v>
      </c>
      <c r="B4921" s="52" t="s">
        <v>8747</v>
      </c>
      <c r="C4921" s="16" t="str">
        <f t="shared" si="76"/>
        <v>065 - 063</v>
      </c>
      <c r="D4921" s="52" t="s">
        <v>34487</v>
      </c>
      <c r="E4921" s="52" t="s">
        <v>29546</v>
      </c>
      <c r="F4921" s="16" t="s">
        <v>20864</v>
      </c>
      <c r="G4921" s="16" t="s">
        <v>29545</v>
      </c>
      <c r="H4921" s="16" t="s">
        <v>30282</v>
      </c>
      <c r="I4921" s="16" t="s">
        <v>36296</v>
      </c>
    </row>
    <row r="4922" spans="1:10">
      <c r="A4922" s="16" t="s">
        <v>31563</v>
      </c>
      <c r="B4922" s="52" t="s">
        <v>2353</v>
      </c>
      <c r="C4922" s="16" t="str">
        <f t="shared" si="76"/>
        <v>008 - 818</v>
      </c>
      <c r="D4922" s="52"/>
      <c r="E4922" s="52" t="s">
        <v>16664</v>
      </c>
      <c r="F4922" s="16"/>
      <c r="G4922" s="16" t="s">
        <v>16663</v>
      </c>
      <c r="H4922" s="16" t="s">
        <v>34573</v>
      </c>
      <c r="I4922" s="16" t="s">
        <v>31564</v>
      </c>
      <c r="J4922" s="16" t="s">
        <v>34487</v>
      </c>
    </row>
    <row r="4923" spans="1:10">
      <c r="A4923" s="16" t="s">
        <v>31712</v>
      </c>
      <c r="B4923" s="52" t="s">
        <v>31553</v>
      </c>
      <c r="C4923" s="16" t="str">
        <f t="shared" si="76"/>
        <v>022 - 103</v>
      </c>
      <c r="D4923" s="52" t="s">
        <v>34487</v>
      </c>
      <c r="E4923" s="52" t="s">
        <v>4777</v>
      </c>
      <c r="F4923" s="16" t="s">
        <v>31713</v>
      </c>
      <c r="G4923" s="16" t="s">
        <v>4776</v>
      </c>
      <c r="H4923" s="16" t="s">
        <v>4778</v>
      </c>
      <c r="I4923" s="16" t="s">
        <v>31714</v>
      </c>
    </row>
    <row r="4924" spans="1:10">
      <c r="A4924" s="16" t="s">
        <v>27561</v>
      </c>
      <c r="B4924" s="52" t="s">
        <v>17665</v>
      </c>
      <c r="C4924" s="16" t="str">
        <f t="shared" si="76"/>
        <v>021 - 837</v>
      </c>
      <c r="D4924" s="52"/>
      <c r="E4924" s="52" t="s">
        <v>14657</v>
      </c>
      <c r="F4924" s="16"/>
      <c r="G4924" s="16" t="s">
        <v>14656</v>
      </c>
      <c r="H4924" s="16" t="s">
        <v>4778</v>
      </c>
      <c r="I4924" s="16" t="s">
        <v>27562</v>
      </c>
      <c r="J4924" s="16" t="s">
        <v>34487</v>
      </c>
    </row>
    <row r="4925" spans="1:10">
      <c r="A4925" s="16" t="s">
        <v>8610</v>
      </c>
      <c r="B4925" s="52" t="s">
        <v>2380</v>
      </c>
      <c r="C4925" s="16" t="str">
        <f t="shared" si="76"/>
        <v>023 - 043</v>
      </c>
      <c r="D4925" s="52" t="s">
        <v>36059</v>
      </c>
      <c r="E4925" s="52" t="s">
        <v>380</v>
      </c>
      <c r="F4925" s="16" t="s">
        <v>8611</v>
      </c>
      <c r="G4925" s="16" t="s">
        <v>379</v>
      </c>
      <c r="H4925" s="16" t="s">
        <v>32660</v>
      </c>
      <c r="I4925" s="16" t="s">
        <v>8612</v>
      </c>
    </row>
    <row r="4926" spans="1:10">
      <c r="A4926" s="16" t="s">
        <v>13399</v>
      </c>
      <c r="B4926" s="52" t="s">
        <v>15487</v>
      </c>
      <c r="C4926" s="16" t="str">
        <f t="shared" si="76"/>
        <v>015 - 117</v>
      </c>
      <c r="D4926" s="52" t="s">
        <v>36059</v>
      </c>
      <c r="E4926" s="52" t="s">
        <v>32665</v>
      </c>
      <c r="F4926" s="16" t="s">
        <v>13553</v>
      </c>
      <c r="G4926" s="16" t="s">
        <v>32664</v>
      </c>
      <c r="H4926" s="16" t="s">
        <v>32666</v>
      </c>
      <c r="I4926" s="16" t="s">
        <v>13400</v>
      </c>
    </row>
    <row r="4927" spans="1:10">
      <c r="A4927" s="16" t="s">
        <v>30301</v>
      </c>
      <c r="B4927" s="52" t="s">
        <v>14307</v>
      </c>
      <c r="C4927" s="16" t="str">
        <f t="shared" si="76"/>
        <v>075 - 035</v>
      </c>
      <c r="D4927" s="52" t="s">
        <v>36059</v>
      </c>
      <c r="E4927" s="52" t="s">
        <v>25912</v>
      </c>
      <c r="F4927" s="16" t="s">
        <v>30191</v>
      </c>
      <c r="G4927" s="16" t="s">
        <v>31815</v>
      </c>
      <c r="H4927" s="16" t="s">
        <v>37422</v>
      </c>
      <c r="I4927" s="16" t="s">
        <v>25297</v>
      </c>
    </row>
    <row r="4928" spans="1:10">
      <c r="A4928" s="16" t="s">
        <v>30424</v>
      </c>
      <c r="B4928" s="52" t="s">
        <v>17595</v>
      </c>
      <c r="C4928" s="16" t="str">
        <f t="shared" si="76"/>
        <v>066 - 050</v>
      </c>
      <c r="D4928" s="52" t="s">
        <v>34487</v>
      </c>
      <c r="E4928" s="52" t="s">
        <v>3383</v>
      </c>
      <c r="F4928" s="16" t="s">
        <v>3400</v>
      </c>
      <c r="G4928" s="16" t="s">
        <v>3382</v>
      </c>
      <c r="H4928" s="16" t="s">
        <v>15395</v>
      </c>
      <c r="I4928" s="16" t="s">
        <v>18497</v>
      </c>
    </row>
    <row r="4929" spans="1:10">
      <c r="A4929" s="16" t="s">
        <v>12635</v>
      </c>
      <c r="B4929" s="52" t="s">
        <v>34053</v>
      </c>
      <c r="C4929" s="16" t="str">
        <f t="shared" si="76"/>
        <v>013 - 124</v>
      </c>
      <c r="D4929" s="52" t="s">
        <v>34487</v>
      </c>
      <c r="E4929" s="52" t="s">
        <v>26240</v>
      </c>
      <c r="F4929" s="16" t="s">
        <v>17868</v>
      </c>
      <c r="G4929" s="16" t="s">
        <v>26239</v>
      </c>
      <c r="H4929" s="16" t="s">
        <v>32666</v>
      </c>
      <c r="I4929" s="16" t="s">
        <v>20471</v>
      </c>
      <c r="J4929" s="16" t="s">
        <v>7990</v>
      </c>
    </row>
    <row r="4930" spans="1:10">
      <c r="A4930" s="16" t="s">
        <v>20469</v>
      </c>
      <c r="B4930" s="52" t="s">
        <v>4500</v>
      </c>
      <c r="C4930" s="16" t="str">
        <f t="shared" si="76"/>
        <v>097 - 042</v>
      </c>
      <c r="D4930" s="52" t="s">
        <v>34487</v>
      </c>
      <c r="E4930" s="52" t="s">
        <v>26245</v>
      </c>
      <c r="F4930" s="16" t="s">
        <v>20470</v>
      </c>
      <c r="G4930" s="16" t="s">
        <v>26244</v>
      </c>
      <c r="H4930" s="16" t="s">
        <v>32666</v>
      </c>
      <c r="I4930" s="16" t="s">
        <v>20471</v>
      </c>
    </row>
    <row r="4931" spans="1:10">
      <c r="A4931" s="16" t="s">
        <v>995</v>
      </c>
      <c r="B4931" s="52" t="s">
        <v>6725</v>
      </c>
      <c r="C4931" s="16" t="str">
        <f t="shared" si="76"/>
        <v>031 - 840</v>
      </c>
      <c r="D4931" s="52"/>
      <c r="E4931" s="52" t="s">
        <v>7531</v>
      </c>
      <c r="F4931" s="16"/>
      <c r="G4931" s="16" t="s">
        <v>7530</v>
      </c>
      <c r="H4931" s="16" t="s">
        <v>30334</v>
      </c>
      <c r="I4931" s="16" t="s">
        <v>996</v>
      </c>
      <c r="J4931" s="16" t="s">
        <v>34487</v>
      </c>
    </row>
    <row r="4932" spans="1:10">
      <c r="A4932" s="16" t="s">
        <v>17869</v>
      </c>
      <c r="B4932" s="52" t="s">
        <v>22361</v>
      </c>
      <c r="C4932" s="16" t="str">
        <f t="shared" ref="C4932:C4995" si="77">MID(A4932,1,3) &amp;" - " &amp;MID(A4932,4,3)</f>
        <v>016 - 124</v>
      </c>
      <c r="D4932" s="52" t="s">
        <v>34487</v>
      </c>
      <c r="E4932" s="52" t="s">
        <v>10742</v>
      </c>
      <c r="F4932" s="16" t="s">
        <v>17870</v>
      </c>
      <c r="G4932" s="16" t="s">
        <v>10741</v>
      </c>
      <c r="H4932" s="16" t="s">
        <v>32666</v>
      </c>
      <c r="I4932" s="16" t="s">
        <v>17871</v>
      </c>
    </row>
    <row r="4933" spans="1:10">
      <c r="A4933" s="16" t="s">
        <v>25673</v>
      </c>
      <c r="B4933" s="52" t="s">
        <v>15854</v>
      </c>
      <c r="C4933" s="16" t="str">
        <f t="shared" si="77"/>
        <v>012 - 088</v>
      </c>
      <c r="D4933" s="52" t="s">
        <v>36059</v>
      </c>
      <c r="E4933" s="52" t="s">
        <v>18879</v>
      </c>
      <c r="F4933" s="16" t="s">
        <v>25674</v>
      </c>
      <c r="G4933" s="16" t="s">
        <v>26253</v>
      </c>
      <c r="H4933" s="16" t="s">
        <v>32666</v>
      </c>
      <c r="I4933" s="16" t="s">
        <v>25675</v>
      </c>
    </row>
    <row r="4934" spans="1:10">
      <c r="A4934" s="16" t="s">
        <v>8283</v>
      </c>
      <c r="B4934" s="52" t="s">
        <v>15855</v>
      </c>
      <c r="C4934" s="16" t="str">
        <f t="shared" si="77"/>
        <v>012 - 909</v>
      </c>
      <c r="D4934" s="52"/>
      <c r="E4934" s="52" t="s">
        <v>18879</v>
      </c>
      <c r="F4934" s="16"/>
      <c r="G4934" s="16" t="s">
        <v>26253</v>
      </c>
      <c r="H4934" s="16" t="s">
        <v>32666</v>
      </c>
      <c r="I4934" s="16" t="s">
        <v>8284</v>
      </c>
      <c r="J4934" s="16" t="s">
        <v>34487</v>
      </c>
    </row>
    <row r="4935" spans="1:10">
      <c r="A4935" s="16" t="s">
        <v>32881</v>
      </c>
      <c r="B4935" s="52" t="s">
        <v>2381</v>
      </c>
      <c r="C4935" s="16" t="str">
        <f t="shared" si="77"/>
        <v>023 - 044</v>
      </c>
      <c r="D4935" s="52" t="s">
        <v>36059</v>
      </c>
      <c r="E4935" s="52" t="s">
        <v>380</v>
      </c>
      <c r="F4935" s="16" t="s">
        <v>32882</v>
      </c>
      <c r="G4935" s="16" t="s">
        <v>379</v>
      </c>
      <c r="H4935" s="16" t="s">
        <v>32660</v>
      </c>
      <c r="I4935" s="16" t="s">
        <v>32883</v>
      </c>
      <c r="J4935" s="16"/>
    </row>
    <row r="4936" spans="1:10">
      <c r="A4936" s="16" t="s">
        <v>868</v>
      </c>
      <c r="B4936" s="52" t="s">
        <v>5882</v>
      </c>
      <c r="C4936" s="16" t="str">
        <f t="shared" si="77"/>
        <v>048 - 803</v>
      </c>
      <c r="D4936" s="52"/>
      <c r="E4936" s="52" t="s">
        <v>29538</v>
      </c>
      <c r="F4936" s="16"/>
      <c r="G4936" s="16" t="s">
        <v>29537</v>
      </c>
      <c r="H4936" s="16" t="s">
        <v>30328</v>
      </c>
      <c r="I4936" s="16" t="s">
        <v>869</v>
      </c>
      <c r="J4936" s="16" t="s">
        <v>34487</v>
      </c>
    </row>
    <row r="4937" spans="1:10">
      <c r="A4937" s="16" t="s">
        <v>3211</v>
      </c>
      <c r="B4937" s="52" t="s">
        <v>15488</v>
      </c>
      <c r="C4937" s="16" t="str">
        <f t="shared" si="77"/>
        <v>015 - 118</v>
      </c>
      <c r="D4937" s="52" t="s">
        <v>36059</v>
      </c>
      <c r="E4937" s="52" t="s">
        <v>32665</v>
      </c>
      <c r="F4937" s="16" t="s">
        <v>3212</v>
      </c>
      <c r="G4937" s="16" t="s">
        <v>32664</v>
      </c>
      <c r="H4937" s="16" t="s">
        <v>32666</v>
      </c>
      <c r="I4937" s="16" t="s">
        <v>3213</v>
      </c>
    </row>
    <row r="4938" spans="1:10">
      <c r="A4938" s="16" t="s">
        <v>32884</v>
      </c>
      <c r="B4938" s="52" t="s">
        <v>3226</v>
      </c>
      <c r="C4938" s="16" t="str">
        <f t="shared" si="77"/>
        <v>028 - 044</v>
      </c>
      <c r="D4938" s="52" t="s">
        <v>36059</v>
      </c>
      <c r="E4938" s="52" t="s">
        <v>32659</v>
      </c>
      <c r="F4938" s="16" t="s">
        <v>37474</v>
      </c>
      <c r="G4938" s="16" t="s">
        <v>32658</v>
      </c>
      <c r="H4938" s="16" t="s">
        <v>32660</v>
      </c>
      <c r="I4938" s="16" t="s">
        <v>26802</v>
      </c>
      <c r="J4938" s="16"/>
    </row>
    <row r="4939" spans="1:10">
      <c r="A4939" s="16" t="s">
        <v>36996</v>
      </c>
      <c r="B4939" s="52" t="s">
        <v>26751</v>
      </c>
      <c r="C4939" s="16" t="str">
        <f t="shared" si="77"/>
        <v>022 - 848</v>
      </c>
      <c r="D4939" s="52"/>
      <c r="E4939" s="52" t="s">
        <v>4777</v>
      </c>
      <c r="F4939" s="16"/>
      <c r="G4939" s="16" t="s">
        <v>4776</v>
      </c>
      <c r="H4939" s="16" t="s">
        <v>4778</v>
      </c>
      <c r="I4939" s="16" t="s">
        <v>36997</v>
      </c>
      <c r="J4939" s="16" t="s">
        <v>34487</v>
      </c>
    </row>
    <row r="4940" spans="1:10">
      <c r="A4940" s="16" t="s">
        <v>19991</v>
      </c>
      <c r="B4940" s="52" t="s">
        <v>444</v>
      </c>
      <c r="C4940" s="16" t="str">
        <f t="shared" si="77"/>
        <v>091 - 038</v>
      </c>
      <c r="D4940" s="52" t="s">
        <v>34487</v>
      </c>
      <c r="E4940" s="52" t="s">
        <v>31546</v>
      </c>
      <c r="F4940" s="16" t="s">
        <v>21503</v>
      </c>
      <c r="G4940" s="16" t="s">
        <v>31545</v>
      </c>
      <c r="H4940" s="16" t="s">
        <v>33521</v>
      </c>
      <c r="I4940" s="16" t="s">
        <v>19992</v>
      </c>
    </row>
    <row r="4941" spans="1:10">
      <c r="A4941" s="16" t="s">
        <v>30481</v>
      </c>
      <c r="B4941" s="52" t="s">
        <v>11267</v>
      </c>
      <c r="C4941" s="16" t="str">
        <f t="shared" si="77"/>
        <v>001 - 130</v>
      </c>
      <c r="D4941" s="52" t="s">
        <v>36059</v>
      </c>
      <c r="E4941" s="52" t="s">
        <v>37671</v>
      </c>
      <c r="F4941" s="16" t="s">
        <v>10415</v>
      </c>
      <c r="G4941" s="16" t="s">
        <v>37670</v>
      </c>
      <c r="H4941" s="16" t="s">
        <v>10732</v>
      </c>
      <c r="I4941" s="16" t="s">
        <v>30482</v>
      </c>
    </row>
    <row r="4942" spans="1:10">
      <c r="A4942" s="16" t="s">
        <v>3481</v>
      </c>
      <c r="B4942" s="52" t="s">
        <v>3828</v>
      </c>
      <c r="C4942" s="16" t="str">
        <f t="shared" si="77"/>
        <v>010 - 029</v>
      </c>
      <c r="D4942" s="52" t="s">
        <v>36059</v>
      </c>
      <c r="E4942" s="52" t="s">
        <v>30437</v>
      </c>
      <c r="F4942" s="16" t="s">
        <v>36886</v>
      </c>
      <c r="G4942" s="16" t="s">
        <v>30436</v>
      </c>
      <c r="H4942" s="16" t="s">
        <v>34573</v>
      </c>
      <c r="I4942" s="16" t="s">
        <v>24190</v>
      </c>
    </row>
    <row r="4943" spans="1:10">
      <c r="A4943" s="16" t="s">
        <v>1071</v>
      </c>
      <c r="B4943" s="52" t="s">
        <v>11268</v>
      </c>
      <c r="C4943" s="16" t="str">
        <f t="shared" si="77"/>
        <v>001 - 131</v>
      </c>
      <c r="D4943" s="52" t="s">
        <v>34487</v>
      </c>
      <c r="E4943" s="52" t="s">
        <v>37671</v>
      </c>
      <c r="F4943" s="16" t="s">
        <v>4160</v>
      </c>
      <c r="G4943" s="16" t="s">
        <v>37670</v>
      </c>
      <c r="H4943" s="16" t="s">
        <v>10732</v>
      </c>
      <c r="I4943" s="16" t="s">
        <v>1072</v>
      </c>
    </row>
    <row r="4944" spans="1:10">
      <c r="A4944" s="16" t="s">
        <v>23561</v>
      </c>
      <c r="B4944" s="52" t="s">
        <v>11268</v>
      </c>
      <c r="C4944" s="16" t="str">
        <f t="shared" si="77"/>
        <v>001 - 913</v>
      </c>
      <c r="D4944" s="52"/>
      <c r="E4944" s="52" t="s">
        <v>37671</v>
      </c>
      <c r="G4944" s="16" t="s">
        <v>37670</v>
      </c>
      <c r="H4944" s="16" t="s">
        <v>10732</v>
      </c>
      <c r="I4944" s="16" t="s">
        <v>1072</v>
      </c>
      <c r="J4944" s="16" t="s">
        <v>34487</v>
      </c>
    </row>
    <row r="4945" spans="1:10">
      <c r="A4945" s="16" t="s">
        <v>9748</v>
      </c>
      <c r="B4945" s="52" t="s">
        <v>34054</v>
      </c>
      <c r="C4945" s="16" t="str">
        <f t="shared" si="77"/>
        <v>013 - 889</v>
      </c>
      <c r="D4945" s="52"/>
      <c r="E4945" s="52" t="s">
        <v>26240</v>
      </c>
      <c r="F4945" s="16"/>
      <c r="G4945" s="16" t="s">
        <v>26239</v>
      </c>
      <c r="H4945" s="16" t="s">
        <v>32666</v>
      </c>
      <c r="I4945" s="16" t="s">
        <v>9749</v>
      </c>
      <c r="J4945" s="16" t="s">
        <v>34487</v>
      </c>
    </row>
    <row r="4946" spans="1:10">
      <c r="A4946" s="16" t="s">
        <v>5234</v>
      </c>
      <c r="B4946" s="52" t="s">
        <v>8275</v>
      </c>
      <c r="C4946" s="16" t="str">
        <f t="shared" si="77"/>
        <v>029 - 029</v>
      </c>
      <c r="D4946" s="52" t="s">
        <v>34487</v>
      </c>
      <c r="E4946" s="52" t="s">
        <v>25917</v>
      </c>
      <c r="F4946" s="16" t="s">
        <v>5235</v>
      </c>
      <c r="G4946" s="16" t="s">
        <v>25916</v>
      </c>
      <c r="H4946" s="16" t="s">
        <v>32660</v>
      </c>
      <c r="I4946" s="16" t="s">
        <v>5236</v>
      </c>
    </row>
    <row r="4947" spans="1:10">
      <c r="A4947" s="16" t="s">
        <v>27155</v>
      </c>
      <c r="B4947" s="52" t="s">
        <v>11464</v>
      </c>
      <c r="C4947" s="16" t="str">
        <f t="shared" si="77"/>
        <v>083 - 037</v>
      </c>
      <c r="D4947" s="52" t="s">
        <v>34487</v>
      </c>
      <c r="E4947" s="52" t="s">
        <v>21246</v>
      </c>
      <c r="F4947" s="16" t="s">
        <v>32120</v>
      </c>
      <c r="G4947" s="16" t="s">
        <v>21245</v>
      </c>
      <c r="H4947" s="16" t="s">
        <v>29917</v>
      </c>
      <c r="I4947" s="16" t="s">
        <v>27156</v>
      </c>
      <c r="J4947" s="16"/>
    </row>
    <row r="4948" spans="1:10">
      <c r="A4948" s="16" t="s">
        <v>653</v>
      </c>
      <c r="B4948" s="52" t="s">
        <v>22362</v>
      </c>
      <c r="C4948" s="16" t="str">
        <f t="shared" si="77"/>
        <v>016 - 125</v>
      </c>
      <c r="D4948" s="52" t="s">
        <v>34487</v>
      </c>
      <c r="E4948" s="52" t="s">
        <v>10742</v>
      </c>
      <c r="F4948" s="16" t="s">
        <v>36714</v>
      </c>
      <c r="G4948" s="16" t="s">
        <v>10741</v>
      </c>
      <c r="H4948" s="16" t="s">
        <v>32666</v>
      </c>
      <c r="I4948" s="16" t="s">
        <v>654</v>
      </c>
    </row>
    <row r="4949" spans="1:10">
      <c r="A4949" s="16" t="s">
        <v>655</v>
      </c>
      <c r="B4949" s="52" t="s">
        <v>34055</v>
      </c>
      <c r="C4949" s="16" t="str">
        <f t="shared" si="77"/>
        <v>013 - 125</v>
      </c>
      <c r="D4949" s="52" t="s">
        <v>34487</v>
      </c>
      <c r="E4949" s="52" t="s">
        <v>26240</v>
      </c>
      <c r="F4949" s="16" t="s">
        <v>656</v>
      </c>
      <c r="G4949" s="16" t="s">
        <v>26239</v>
      </c>
      <c r="H4949" s="16" t="s">
        <v>32666</v>
      </c>
      <c r="I4949" s="16" t="s">
        <v>657</v>
      </c>
    </row>
    <row r="4950" spans="1:10">
      <c r="A4950" s="16" t="s">
        <v>9559</v>
      </c>
      <c r="B4950" s="52" t="s">
        <v>15782</v>
      </c>
      <c r="C4950" s="16" t="str">
        <f t="shared" si="77"/>
        <v>017 - 088</v>
      </c>
      <c r="D4950" s="52" t="s">
        <v>36059</v>
      </c>
      <c r="E4950" s="52" t="s">
        <v>22538</v>
      </c>
      <c r="F4950" s="16" t="s">
        <v>9560</v>
      </c>
      <c r="G4950" s="16" t="s">
        <v>22537</v>
      </c>
      <c r="H4950" s="16" t="s">
        <v>32666</v>
      </c>
      <c r="I4950" s="16" t="s">
        <v>9628</v>
      </c>
      <c r="J4950" s="16"/>
    </row>
    <row r="4951" spans="1:10">
      <c r="A4951" s="16" t="s">
        <v>37186</v>
      </c>
      <c r="B4951" s="52" t="s">
        <v>4490</v>
      </c>
      <c r="C4951" s="16" t="str">
        <f t="shared" si="77"/>
        <v>059 - 012</v>
      </c>
      <c r="D4951" s="52" t="s">
        <v>34487</v>
      </c>
      <c r="E4951" s="52" t="s">
        <v>37309</v>
      </c>
      <c r="F4951" s="16" t="s">
        <v>37187</v>
      </c>
      <c r="G4951" s="16" t="s">
        <v>37308</v>
      </c>
      <c r="H4951" s="16" t="s">
        <v>20396</v>
      </c>
      <c r="I4951" s="16" t="s">
        <v>37188</v>
      </c>
    </row>
    <row r="4952" spans="1:10">
      <c r="A4952" s="16" t="s">
        <v>13944</v>
      </c>
      <c r="B4952" s="52" t="s">
        <v>3236</v>
      </c>
      <c r="C4952" s="16" t="str">
        <f t="shared" si="77"/>
        <v>002 - 068</v>
      </c>
      <c r="D4952" s="52" t="s">
        <v>36059</v>
      </c>
      <c r="E4952" s="52" t="s">
        <v>36066</v>
      </c>
      <c r="F4952" s="16" t="s">
        <v>17336</v>
      </c>
      <c r="G4952" s="16" t="s">
        <v>20457</v>
      </c>
      <c r="H4952" s="16" t="s">
        <v>10732</v>
      </c>
      <c r="I4952" s="16" t="s">
        <v>17337</v>
      </c>
      <c r="J4952" s="16"/>
    </row>
    <row r="4953" spans="1:10">
      <c r="A4953" s="16" t="s">
        <v>3584</v>
      </c>
      <c r="B4953" s="52" t="s">
        <v>28886</v>
      </c>
      <c r="C4953" s="16" t="str">
        <f t="shared" si="77"/>
        <v>015 - 119</v>
      </c>
      <c r="D4953" s="52" t="s">
        <v>36059</v>
      </c>
      <c r="E4953" s="52" t="s">
        <v>32665</v>
      </c>
      <c r="F4953" s="16" t="s">
        <v>28511</v>
      </c>
      <c r="G4953" s="16" t="s">
        <v>32664</v>
      </c>
      <c r="H4953" s="16" t="s">
        <v>32666</v>
      </c>
      <c r="I4953" s="16" t="s">
        <v>3585</v>
      </c>
    </row>
    <row r="4954" spans="1:10">
      <c r="A4954" s="16" t="s">
        <v>7909</v>
      </c>
      <c r="B4954" s="52" t="s">
        <v>11813</v>
      </c>
      <c r="C4954" s="16" t="str">
        <f t="shared" si="77"/>
        <v>069 - 047</v>
      </c>
      <c r="D4954" s="52" t="s">
        <v>34487</v>
      </c>
      <c r="E4954" s="52" t="s">
        <v>36727</v>
      </c>
      <c r="F4954" s="16" t="s">
        <v>29412</v>
      </c>
      <c r="G4954" s="16" t="s">
        <v>36726</v>
      </c>
      <c r="H4954" s="16" t="s">
        <v>15395</v>
      </c>
      <c r="I4954" s="16" t="s">
        <v>36717</v>
      </c>
      <c r="J4954" s="16"/>
    </row>
    <row r="4955" spans="1:10">
      <c r="A4955" s="16" t="s">
        <v>1405</v>
      </c>
      <c r="B4955" s="52" t="s">
        <v>23379</v>
      </c>
      <c r="C4955" s="16" t="str">
        <f t="shared" si="77"/>
        <v>025 - 028</v>
      </c>
      <c r="D4955" s="52" t="s">
        <v>34487</v>
      </c>
      <c r="E4955" s="52" t="s">
        <v>36071</v>
      </c>
      <c r="F4955" s="16" t="s">
        <v>16055</v>
      </c>
      <c r="G4955" s="16" t="s">
        <v>36070</v>
      </c>
      <c r="H4955" s="16" t="s">
        <v>32660</v>
      </c>
      <c r="I4955" s="16" t="s">
        <v>1406</v>
      </c>
    </row>
    <row r="4956" spans="1:10">
      <c r="A4956" s="16" t="s">
        <v>33056</v>
      </c>
      <c r="B4956" s="52" t="s">
        <v>13083</v>
      </c>
      <c r="C4956" s="16" t="str">
        <f t="shared" si="77"/>
        <v>089 - 011</v>
      </c>
      <c r="D4956" s="52" t="s">
        <v>36059</v>
      </c>
      <c r="E4956" s="52" t="s">
        <v>37416</v>
      </c>
      <c r="F4956" s="16" t="s">
        <v>33057</v>
      </c>
      <c r="G4956" s="16" t="s">
        <v>37415</v>
      </c>
      <c r="H4956" s="16" t="s">
        <v>29917</v>
      </c>
      <c r="I4956" s="16" t="s">
        <v>33058</v>
      </c>
    </row>
    <row r="4957" spans="1:10">
      <c r="A4957" s="16" t="s">
        <v>18819</v>
      </c>
      <c r="B4957" s="52" t="s">
        <v>9408</v>
      </c>
      <c r="C4957" s="16" t="str">
        <f t="shared" si="77"/>
        <v>022 - 849</v>
      </c>
      <c r="D4957" s="52"/>
      <c r="E4957" s="52" t="s">
        <v>4777</v>
      </c>
      <c r="F4957" s="16"/>
      <c r="G4957" s="16" t="s">
        <v>4776</v>
      </c>
      <c r="H4957" s="16" t="s">
        <v>4778</v>
      </c>
      <c r="I4957" s="16" t="s">
        <v>18820</v>
      </c>
      <c r="J4957" s="16" t="s">
        <v>34487</v>
      </c>
    </row>
    <row r="4958" spans="1:10">
      <c r="A4958" s="16" t="s">
        <v>21956</v>
      </c>
      <c r="B4958" s="52" t="s">
        <v>9409</v>
      </c>
      <c r="C4958" s="16" t="str">
        <f t="shared" si="77"/>
        <v>022 - 850</v>
      </c>
      <c r="D4958" s="52"/>
      <c r="E4958" s="52" t="s">
        <v>4777</v>
      </c>
      <c r="F4958" s="16"/>
      <c r="G4958" s="16" t="s">
        <v>4776</v>
      </c>
      <c r="H4958" s="16" t="s">
        <v>4778</v>
      </c>
      <c r="I4958" s="16" t="s">
        <v>21957</v>
      </c>
      <c r="J4958" s="16" t="s">
        <v>34487</v>
      </c>
    </row>
    <row r="4959" spans="1:10">
      <c r="A4959" s="16" t="s">
        <v>4966</v>
      </c>
      <c r="B4959" s="52" t="s">
        <v>26880</v>
      </c>
      <c r="C4959" s="16" t="str">
        <f t="shared" si="77"/>
        <v>057 - 033</v>
      </c>
      <c r="D4959" s="52" t="s">
        <v>34487</v>
      </c>
      <c r="E4959" s="52" t="s">
        <v>18919</v>
      </c>
      <c r="F4959" s="16" t="s">
        <v>4967</v>
      </c>
      <c r="G4959" s="16" t="s">
        <v>18918</v>
      </c>
      <c r="H4959" s="16" t="s">
        <v>20396</v>
      </c>
      <c r="I4959" s="16" t="s">
        <v>4968</v>
      </c>
      <c r="J4959" s="16"/>
    </row>
    <row r="4960" spans="1:10">
      <c r="A4960" s="16" t="s">
        <v>27822</v>
      </c>
      <c r="B4960" s="52" t="s">
        <v>31963</v>
      </c>
      <c r="C4960" s="16" t="str">
        <f t="shared" si="77"/>
        <v>086 - 011</v>
      </c>
      <c r="D4960" s="52" t="s">
        <v>34487</v>
      </c>
      <c r="E4960" s="52" t="s">
        <v>23301</v>
      </c>
      <c r="F4960" s="16" t="s">
        <v>27823</v>
      </c>
      <c r="G4960" s="16" t="s">
        <v>23300</v>
      </c>
      <c r="H4960" s="16" t="s">
        <v>29917</v>
      </c>
      <c r="I4960" s="16" t="s">
        <v>27824</v>
      </c>
    </row>
    <row r="4961" spans="1:10">
      <c r="A4961" s="16" t="s">
        <v>35220</v>
      </c>
      <c r="B4961" s="52" t="s">
        <v>35613</v>
      </c>
      <c r="C4961" s="16" t="str">
        <f t="shared" si="77"/>
        <v>073 - 010</v>
      </c>
      <c r="D4961" s="52" t="s">
        <v>36059</v>
      </c>
      <c r="E4961" s="52" t="s">
        <v>37421</v>
      </c>
      <c r="F4961" s="16" t="s">
        <v>37419</v>
      </c>
      <c r="G4961" s="16" t="s">
        <v>37420</v>
      </c>
      <c r="H4961" s="16" t="s">
        <v>37422</v>
      </c>
      <c r="I4961" s="16" t="s">
        <v>35221</v>
      </c>
    </row>
    <row r="4962" spans="1:10">
      <c r="A4962" s="16" t="s">
        <v>35941</v>
      </c>
      <c r="B4962" s="52" t="s">
        <v>14308</v>
      </c>
      <c r="C4962" s="16" t="str">
        <f t="shared" si="77"/>
        <v>075 - 036</v>
      </c>
      <c r="D4962" s="52" t="s">
        <v>36059</v>
      </c>
      <c r="E4962" s="52" t="s">
        <v>25912</v>
      </c>
      <c r="F4962" s="16" t="s">
        <v>8079</v>
      </c>
      <c r="G4962" s="16" t="s">
        <v>31815</v>
      </c>
      <c r="H4962" s="16" t="s">
        <v>37422</v>
      </c>
      <c r="I4962" s="16" t="s">
        <v>35942</v>
      </c>
      <c r="J4962" s="16"/>
    </row>
    <row r="4963" spans="1:10">
      <c r="A4963" s="16" t="s">
        <v>37586</v>
      </c>
      <c r="B4963" s="52" t="s">
        <v>25610</v>
      </c>
      <c r="C4963" s="16" t="str">
        <f t="shared" si="77"/>
        <v>004 - 106</v>
      </c>
      <c r="D4963" s="52" t="s">
        <v>34487</v>
      </c>
      <c r="E4963" s="52" t="s">
        <v>10758</v>
      </c>
      <c r="F4963" s="16" t="s">
        <v>16892</v>
      </c>
      <c r="G4963" s="16" t="s">
        <v>10757</v>
      </c>
      <c r="H4963" s="16" t="s">
        <v>10732</v>
      </c>
      <c r="I4963" s="16" t="s">
        <v>37582</v>
      </c>
    </row>
    <row r="4964" spans="1:10">
      <c r="A4964" s="16" t="s">
        <v>37229</v>
      </c>
      <c r="B4964" s="52" t="s">
        <v>25611</v>
      </c>
      <c r="C4964" s="16" t="str">
        <f t="shared" si="77"/>
        <v>004 - 107</v>
      </c>
      <c r="D4964" s="52" t="s">
        <v>36059</v>
      </c>
      <c r="E4964" s="52" t="s">
        <v>10758</v>
      </c>
      <c r="F4964" s="16" t="s">
        <v>27830</v>
      </c>
      <c r="G4964" s="16" t="s">
        <v>10757</v>
      </c>
      <c r="H4964" s="16" t="s">
        <v>10732</v>
      </c>
      <c r="I4964" s="16" t="s">
        <v>37230</v>
      </c>
      <c r="J4964" s="16"/>
    </row>
    <row r="4965" spans="1:10">
      <c r="A4965" s="16" t="s">
        <v>7269</v>
      </c>
      <c r="B4965" s="52" t="s">
        <v>18661</v>
      </c>
      <c r="C4965" s="16" t="str">
        <f t="shared" si="77"/>
        <v>082 - 045</v>
      </c>
      <c r="D4965" s="52" t="s">
        <v>36059</v>
      </c>
      <c r="E4965" s="52" t="s">
        <v>1263</v>
      </c>
      <c r="F4965" s="16" t="s">
        <v>7270</v>
      </c>
      <c r="G4965" s="16" t="s">
        <v>1262</v>
      </c>
      <c r="H4965" s="16" t="s">
        <v>29917</v>
      </c>
      <c r="I4965" s="16" t="s">
        <v>26707</v>
      </c>
      <c r="J4965" s="16"/>
    </row>
    <row r="4966" spans="1:10">
      <c r="A4966" s="16" t="s">
        <v>14485</v>
      </c>
      <c r="B4966" s="52" t="s">
        <v>20759</v>
      </c>
      <c r="C4966" s="16" t="str">
        <f t="shared" si="77"/>
        <v>011 - 016</v>
      </c>
      <c r="D4966" s="52" t="s">
        <v>36059</v>
      </c>
      <c r="E4966" s="52" t="s">
        <v>34572</v>
      </c>
      <c r="F4966" s="16" t="s">
        <v>14486</v>
      </c>
      <c r="G4966" s="16" t="s">
        <v>34571</v>
      </c>
      <c r="H4966" s="16" t="s">
        <v>34573</v>
      </c>
      <c r="I4966" s="16" t="s">
        <v>14487</v>
      </c>
    </row>
    <row r="4967" spans="1:10">
      <c r="A4967" s="16" t="s">
        <v>26457</v>
      </c>
      <c r="B4967" s="52" t="s">
        <v>2763</v>
      </c>
      <c r="C4967" s="16" t="str">
        <f t="shared" si="77"/>
        <v>006 - 088</v>
      </c>
      <c r="D4967" s="52" t="s">
        <v>34487</v>
      </c>
      <c r="E4967" s="52" t="s">
        <v>26671</v>
      </c>
      <c r="F4967" s="16" t="s">
        <v>24917</v>
      </c>
      <c r="G4967" s="16" t="s">
        <v>26670</v>
      </c>
      <c r="H4967" s="16" t="s">
        <v>10732</v>
      </c>
      <c r="I4967" s="16" t="s">
        <v>26458</v>
      </c>
      <c r="J4967" s="16"/>
    </row>
    <row r="4968" spans="1:10">
      <c r="A4968" s="16" t="s">
        <v>31034</v>
      </c>
      <c r="B4968" s="52" t="s">
        <v>8874</v>
      </c>
      <c r="C4968" s="16" t="str">
        <f t="shared" si="77"/>
        <v>003 - 084</v>
      </c>
      <c r="D4968" s="52" t="s">
        <v>36059</v>
      </c>
      <c r="E4968" s="52" t="s">
        <v>3328</v>
      </c>
      <c r="F4968" s="16" t="s">
        <v>4324</v>
      </c>
      <c r="G4968" s="16" t="s">
        <v>10731</v>
      </c>
      <c r="H4968" s="16" t="s">
        <v>10732</v>
      </c>
      <c r="I4968" s="16" t="s">
        <v>31035</v>
      </c>
    </row>
    <row r="4969" spans="1:10">
      <c r="A4969" s="16" t="s">
        <v>10451</v>
      </c>
      <c r="B4969" s="52" t="s">
        <v>8875</v>
      </c>
      <c r="C4969" s="16" t="str">
        <f t="shared" si="77"/>
        <v>003 - 910</v>
      </c>
      <c r="D4969" s="52"/>
      <c r="E4969" s="52" t="s">
        <v>3328</v>
      </c>
      <c r="F4969" s="16"/>
      <c r="G4969" s="16" t="s">
        <v>10731</v>
      </c>
      <c r="H4969" s="16" t="s">
        <v>10732</v>
      </c>
      <c r="I4969" s="16" t="s">
        <v>5624</v>
      </c>
      <c r="J4969" s="16" t="s">
        <v>34487</v>
      </c>
    </row>
    <row r="4970" spans="1:10">
      <c r="A4970" s="16" t="s">
        <v>34679</v>
      </c>
      <c r="B4970" s="52" t="s">
        <v>24007</v>
      </c>
      <c r="C4970" s="16" t="str">
        <f t="shared" si="77"/>
        <v>004 - 108</v>
      </c>
      <c r="D4970" s="52" t="s">
        <v>34487</v>
      </c>
      <c r="E4970" s="52" t="s">
        <v>10758</v>
      </c>
      <c r="F4970" s="16" t="s">
        <v>34680</v>
      </c>
      <c r="G4970" s="16" t="s">
        <v>10757</v>
      </c>
      <c r="H4970" s="16" t="s">
        <v>10732</v>
      </c>
      <c r="I4970" s="16" t="s">
        <v>34681</v>
      </c>
    </row>
    <row r="4971" spans="1:10">
      <c r="A4971" s="16" t="s">
        <v>34870</v>
      </c>
      <c r="B4971" s="52" t="s">
        <v>17654</v>
      </c>
      <c r="C4971" s="16" t="str">
        <f t="shared" si="77"/>
        <v>034 - 019</v>
      </c>
      <c r="D4971" s="52" t="s">
        <v>34487</v>
      </c>
      <c r="E4971" s="52" t="s">
        <v>23677</v>
      </c>
      <c r="F4971" s="16" t="s">
        <v>34871</v>
      </c>
      <c r="G4971" s="16" t="s">
        <v>23676</v>
      </c>
      <c r="H4971" s="16" t="s">
        <v>35981</v>
      </c>
      <c r="I4971" s="16" t="s">
        <v>34872</v>
      </c>
    </row>
    <row r="4972" spans="1:10">
      <c r="A4972" s="16" t="s">
        <v>3745</v>
      </c>
      <c r="B4972" s="52" t="s">
        <v>26732</v>
      </c>
      <c r="C4972" s="16" t="str">
        <f t="shared" si="77"/>
        <v>071 - 027</v>
      </c>
      <c r="D4972" s="52" t="s">
        <v>36059</v>
      </c>
      <c r="E4972" s="52" t="s">
        <v>13516</v>
      </c>
      <c r="F4972" s="16" t="s">
        <v>20426</v>
      </c>
      <c r="G4972" s="16" t="s">
        <v>13515</v>
      </c>
      <c r="H4972" s="16" t="s">
        <v>37422</v>
      </c>
      <c r="I4972" s="16" t="s">
        <v>3746</v>
      </c>
    </row>
    <row r="4973" spans="1:10">
      <c r="A4973" s="16" t="s">
        <v>21060</v>
      </c>
      <c r="B4973" s="52" t="s">
        <v>28887</v>
      </c>
      <c r="C4973" s="16" t="str">
        <f t="shared" si="77"/>
        <v>015 - 120</v>
      </c>
      <c r="D4973" s="52" t="s">
        <v>36059</v>
      </c>
      <c r="E4973" s="52" t="s">
        <v>32665</v>
      </c>
      <c r="F4973" s="16" t="s">
        <v>33874</v>
      </c>
      <c r="G4973" s="16" t="s">
        <v>32664</v>
      </c>
      <c r="H4973" s="16" t="s">
        <v>32666</v>
      </c>
      <c r="I4973" s="16" t="s">
        <v>21061</v>
      </c>
    </row>
    <row r="4974" spans="1:10">
      <c r="A4974" s="16" t="s">
        <v>7036</v>
      </c>
      <c r="B4974" s="52" t="s">
        <v>35994</v>
      </c>
      <c r="C4974" s="16" t="str">
        <f t="shared" si="77"/>
        <v>I99 - 395</v>
      </c>
      <c r="D4974" s="52"/>
      <c r="E4974" s="52" t="s">
        <v>10726</v>
      </c>
      <c r="F4974" s="16"/>
      <c r="G4974" s="16" t="s">
        <v>10725</v>
      </c>
      <c r="H4974" s="16" t="s">
        <v>10727</v>
      </c>
      <c r="I4974" s="16" t="s">
        <v>7037</v>
      </c>
    </row>
    <row r="4975" spans="1:10">
      <c r="A4975" s="16" t="s">
        <v>3118</v>
      </c>
      <c r="B4975" s="52" t="s">
        <v>11269</v>
      </c>
      <c r="C4975" s="16" t="str">
        <f t="shared" si="77"/>
        <v>001 - 132</v>
      </c>
      <c r="D4975" s="52" t="s">
        <v>36059</v>
      </c>
      <c r="E4975" s="52" t="s">
        <v>37671</v>
      </c>
      <c r="F4975" s="16" t="s">
        <v>772</v>
      </c>
      <c r="G4975" s="16" t="s">
        <v>37670</v>
      </c>
      <c r="H4975" s="16" t="s">
        <v>10732</v>
      </c>
      <c r="I4975" s="16" t="s">
        <v>3119</v>
      </c>
    </row>
    <row r="4976" spans="1:10">
      <c r="A4976" s="16" t="s">
        <v>26296</v>
      </c>
      <c r="B4976" s="52" t="s">
        <v>36536</v>
      </c>
      <c r="C4976" s="16" t="str">
        <f t="shared" si="77"/>
        <v>096 - 029</v>
      </c>
      <c r="D4976" s="52" t="s">
        <v>34487</v>
      </c>
      <c r="E4976" s="52" t="s">
        <v>14652</v>
      </c>
      <c r="F4976" s="16" t="s">
        <v>15381</v>
      </c>
      <c r="G4976" s="16" t="s">
        <v>14651</v>
      </c>
      <c r="H4976" s="16" t="s">
        <v>10732</v>
      </c>
      <c r="I4976" s="16" t="s">
        <v>26297</v>
      </c>
      <c r="J4976" s="16"/>
    </row>
    <row r="4977" spans="1:10">
      <c r="A4977" s="16" t="s">
        <v>28528</v>
      </c>
      <c r="B4977" s="52" t="s">
        <v>3237</v>
      </c>
      <c r="C4977" s="16" t="str">
        <f t="shared" si="77"/>
        <v>002 - 069</v>
      </c>
      <c r="D4977" s="52" t="s">
        <v>34487</v>
      </c>
      <c r="E4977" s="52" t="s">
        <v>36066</v>
      </c>
      <c r="F4977" s="16" t="s">
        <v>21966</v>
      </c>
      <c r="G4977" s="16" t="s">
        <v>20457</v>
      </c>
      <c r="H4977" s="16" t="s">
        <v>10732</v>
      </c>
      <c r="I4977" s="16" t="s">
        <v>26297</v>
      </c>
      <c r="J4977" s="16" t="s">
        <v>7990</v>
      </c>
    </row>
    <row r="4978" spans="1:10">
      <c r="A4978" s="16" t="s">
        <v>12176</v>
      </c>
      <c r="B4978" s="52" t="s">
        <v>24694</v>
      </c>
      <c r="C4978" s="16" t="str">
        <f t="shared" si="77"/>
        <v>030 - 048</v>
      </c>
      <c r="D4978" s="52" t="s">
        <v>36059</v>
      </c>
      <c r="E4978" s="52" t="s">
        <v>35970</v>
      </c>
      <c r="F4978" s="16" t="s">
        <v>23713</v>
      </c>
      <c r="G4978" s="16" t="s">
        <v>35969</v>
      </c>
      <c r="H4978" s="16" t="s">
        <v>30334</v>
      </c>
      <c r="I4978" s="16" t="s">
        <v>12177</v>
      </c>
      <c r="J4978" s="16"/>
    </row>
    <row r="4979" spans="1:10">
      <c r="A4979" s="16" t="s">
        <v>16361</v>
      </c>
      <c r="B4979" s="52" t="s">
        <v>6710</v>
      </c>
      <c r="C4979" s="16" t="str">
        <f t="shared" si="77"/>
        <v>061 - 044</v>
      </c>
      <c r="D4979" s="52" t="s">
        <v>34487</v>
      </c>
      <c r="E4979" s="52" t="s">
        <v>26249</v>
      </c>
      <c r="F4979" s="16" t="s">
        <v>35090</v>
      </c>
      <c r="G4979" s="16" t="s">
        <v>26248</v>
      </c>
      <c r="H4979" s="16" t="s">
        <v>30282</v>
      </c>
      <c r="I4979" s="16" t="s">
        <v>16362</v>
      </c>
    </row>
    <row r="4980" spans="1:10">
      <c r="A4980" s="16" t="s">
        <v>3129</v>
      </c>
      <c r="B4980" s="52" t="s">
        <v>11465</v>
      </c>
      <c r="C4980" s="16" t="str">
        <f t="shared" si="77"/>
        <v>083 - 900</v>
      </c>
      <c r="D4980" s="52"/>
      <c r="E4980" s="52" t="s">
        <v>21246</v>
      </c>
      <c r="F4980" s="16"/>
      <c r="G4980" s="16" t="s">
        <v>21245</v>
      </c>
      <c r="H4980" s="16" t="s">
        <v>29917</v>
      </c>
      <c r="I4980" s="16" t="s">
        <v>3130</v>
      </c>
      <c r="J4980" s="16" t="s">
        <v>34487</v>
      </c>
    </row>
    <row r="4981" spans="1:10">
      <c r="A4981" s="16" t="s">
        <v>30609</v>
      </c>
      <c r="B4981" s="52" t="s">
        <v>11466</v>
      </c>
      <c r="C4981" s="16" t="str">
        <f t="shared" si="77"/>
        <v>083 - 038</v>
      </c>
      <c r="D4981" s="52" t="s">
        <v>36059</v>
      </c>
      <c r="E4981" s="52" t="s">
        <v>21246</v>
      </c>
      <c r="F4981" s="16" t="s">
        <v>30610</v>
      </c>
      <c r="G4981" s="16" t="s">
        <v>21245</v>
      </c>
      <c r="H4981" s="16" t="s">
        <v>29917</v>
      </c>
      <c r="I4981" s="16" t="s">
        <v>6120</v>
      </c>
    </row>
    <row r="4982" spans="1:10">
      <c r="A4982" s="16" t="s">
        <v>27479</v>
      </c>
      <c r="B4982" s="52" t="s">
        <v>2548</v>
      </c>
      <c r="C4982" s="16" t="str">
        <f t="shared" si="77"/>
        <v>063 - 039</v>
      </c>
      <c r="D4982" s="52" t="s">
        <v>34487</v>
      </c>
      <c r="E4982" s="52" t="s">
        <v>30281</v>
      </c>
      <c r="F4982" s="16" t="s">
        <v>23897</v>
      </c>
      <c r="G4982" s="16" t="s">
        <v>30319</v>
      </c>
      <c r="H4982" s="16" t="s">
        <v>30282</v>
      </c>
      <c r="I4982" s="16" t="s">
        <v>27480</v>
      </c>
    </row>
    <row r="4983" spans="1:10">
      <c r="A4983" s="16" t="s">
        <v>35050</v>
      </c>
      <c r="B4983" s="52" t="s">
        <v>18441</v>
      </c>
      <c r="C4983" s="16" t="str">
        <f t="shared" si="77"/>
        <v>068 - 020</v>
      </c>
      <c r="D4983" s="52" t="s">
        <v>34487</v>
      </c>
      <c r="E4983" s="52" t="s">
        <v>34259</v>
      </c>
      <c r="F4983" s="16" t="s">
        <v>34258</v>
      </c>
      <c r="G4983" s="16" t="s">
        <v>21099</v>
      </c>
      <c r="H4983" s="16" t="s">
        <v>15395</v>
      </c>
      <c r="I4983" s="16" t="s">
        <v>31308</v>
      </c>
    </row>
    <row r="4984" spans="1:10">
      <c r="A4984" s="16" t="s">
        <v>26524</v>
      </c>
      <c r="B4984" s="52" t="s">
        <v>35995</v>
      </c>
      <c r="C4984" s="16" t="str">
        <f t="shared" si="77"/>
        <v>I99 - 054</v>
      </c>
      <c r="D4984" s="52"/>
      <c r="E4984" s="52" t="s">
        <v>10726</v>
      </c>
      <c r="F4984" s="16"/>
      <c r="G4984" s="16" t="s">
        <v>10725</v>
      </c>
      <c r="H4984" s="16" t="s">
        <v>10727</v>
      </c>
      <c r="I4984" s="16" t="s">
        <v>26525</v>
      </c>
    </row>
    <row r="4985" spans="1:10">
      <c r="A4985" s="16" t="s">
        <v>7910</v>
      </c>
      <c r="B4985" s="52" t="s">
        <v>11814</v>
      </c>
      <c r="C4985" s="16" t="str">
        <f t="shared" si="77"/>
        <v>069 - 048</v>
      </c>
      <c r="D4985" s="52" t="s">
        <v>34487</v>
      </c>
      <c r="E4985" s="52" t="s">
        <v>36727</v>
      </c>
      <c r="F4985" s="16" t="s">
        <v>24768</v>
      </c>
      <c r="G4985" s="16" t="s">
        <v>36726</v>
      </c>
      <c r="H4985" s="16" t="s">
        <v>15395</v>
      </c>
      <c r="I4985" s="16" t="s">
        <v>36718</v>
      </c>
      <c r="J4985" s="16"/>
    </row>
    <row r="4986" spans="1:10">
      <c r="A4986" s="16" t="s">
        <v>23593</v>
      </c>
      <c r="B4986" s="52" t="s">
        <v>20760</v>
      </c>
      <c r="C4986" s="16" t="str">
        <f t="shared" si="77"/>
        <v>011 - 017</v>
      </c>
      <c r="D4986" s="52" t="s">
        <v>34487</v>
      </c>
      <c r="E4986" s="52" t="s">
        <v>34572</v>
      </c>
      <c r="F4986" s="16" t="s">
        <v>23594</v>
      </c>
      <c r="G4986" s="16" t="s">
        <v>34571</v>
      </c>
      <c r="H4986" s="16" t="s">
        <v>34573</v>
      </c>
      <c r="I4986" s="16" t="s">
        <v>23595</v>
      </c>
      <c r="J4986" s="16"/>
    </row>
    <row r="4987" spans="1:10">
      <c r="A4987" s="16" t="s">
        <v>12328</v>
      </c>
      <c r="B4987" s="52" t="s">
        <v>1159</v>
      </c>
      <c r="C4987" s="16" t="str">
        <f t="shared" si="77"/>
        <v>019 - 863</v>
      </c>
      <c r="D4987" s="52"/>
      <c r="E4987" s="52" t="s">
        <v>23092</v>
      </c>
      <c r="G4987" s="16" t="s">
        <v>23091</v>
      </c>
      <c r="H4987" s="16" t="s">
        <v>32666</v>
      </c>
      <c r="I4987" s="16" t="s">
        <v>12329</v>
      </c>
      <c r="J4987" s="16" t="s">
        <v>34487</v>
      </c>
    </row>
    <row r="4988" spans="1:10">
      <c r="A4988" s="16" t="s">
        <v>23636</v>
      </c>
      <c r="B4988" s="52" t="s">
        <v>22675</v>
      </c>
      <c r="C4988" s="16" t="str">
        <f t="shared" si="77"/>
        <v>016 - 126</v>
      </c>
      <c r="D4988" s="52" t="s">
        <v>36059</v>
      </c>
      <c r="E4988" s="52" t="s">
        <v>10742</v>
      </c>
      <c r="F4988" s="16" t="s">
        <v>32627</v>
      </c>
      <c r="G4988" s="16" t="s">
        <v>10741</v>
      </c>
      <c r="H4988" s="16" t="s">
        <v>32666</v>
      </c>
      <c r="I4988" s="16" t="s">
        <v>23637</v>
      </c>
    </row>
    <row r="4989" spans="1:10">
      <c r="A4989" s="16" t="s">
        <v>36088</v>
      </c>
      <c r="B4989" s="52" t="s">
        <v>14309</v>
      </c>
      <c r="C4989" s="16" t="str">
        <f t="shared" si="77"/>
        <v>075 - 037</v>
      </c>
      <c r="D4989" s="52" t="s">
        <v>36059</v>
      </c>
      <c r="E4989" s="52" t="s">
        <v>25912</v>
      </c>
      <c r="F4989" s="16" t="s">
        <v>36089</v>
      </c>
      <c r="G4989" s="16" t="s">
        <v>31815</v>
      </c>
      <c r="H4989" s="16" t="s">
        <v>37422</v>
      </c>
      <c r="I4989" s="16" t="s">
        <v>35983</v>
      </c>
      <c r="J4989" s="16"/>
    </row>
    <row r="4990" spans="1:10">
      <c r="A4990" s="16" t="s">
        <v>23832</v>
      </c>
      <c r="B4990" s="52" t="s">
        <v>16796</v>
      </c>
      <c r="C4990" s="16" t="str">
        <f t="shared" si="77"/>
        <v>004 - 109</v>
      </c>
      <c r="D4990" s="52" t="s">
        <v>34487</v>
      </c>
      <c r="E4990" s="52" t="s">
        <v>10758</v>
      </c>
      <c r="F4990" s="16" t="s">
        <v>14103</v>
      </c>
      <c r="G4990" s="16" t="s">
        <v>10757</v>
      </c>
      <c r="H4990" s="16" t="s">
        <v>10732</v>
      </c>
      <c r="I4990" s="16" t="s">
        <v>14240</v>
      </c>
    </row>
    <row r="4991" spans="1:10">
      <c r="A4991" s="16" t="s">
        <v>14388</v>
      </c>
      <c r="B4991" s="52" t="s">
        <v>9410</v>
      </c>
      <c r="C4991" s="16" t="str">
        <f t="shared" si="77"/>
        <v>022 - 104</v>
      </c>
      <c r="D4991" s="52" t="s">
        <v>34487</v>
      </c>
      <c r="E4991" s="52" t="s">
        <v>4777</v>
      </c>
      <c r="F4991" s="16" t="s">
        <v>14389</v>
      </c>
      <c r="G4991" s="16" t="s">
        <v>4776</v>
      </c>
      <c r="H4991" s="16" t="s">
        <v>4778</v>
      </c>
      <c r="I4991" s="16" t="s">
        <v>14390</v>
      </c>
    </row>
    <row r="4992" spans="1:10">
      <c r="A4992" s="16" t="s">
        <v>14566</v>
      </c>
      <c r="B4992" s="52" t="s">
        <v>11270</v>
      </c>
      <c r="C4992" s="16" t="str">
        <f t="shared" si="77"/>
        <v>001 - 133</v>
      </c>
      <c r="D4992" s="52" t="s">
        <v>34487</v>
      </c>
      <c r="E4992" s="52" t="s">
        <v>37671</v>
      </c>
      <c r="F4992" s="16" t="s">
        <v>4160</v>
      </c>
      <c r="G4992" s="16" t="s">
        <v>37670</v>
      </c>
      <c r="H4992" s="16" t="s">
        <v>10732</v>
      </c>
      <c r="I4992" s="16" t="s">
        <v>14567</v>
      </c>
    </row>
    <row r="4993" spans="1:10">
      <c r="A4993" s="16" t="s">
        <v>18821</v>
      </c>
      <c r="B4993" s="52" t="s">
        <v>15783</v>
      </c>
      <c r="C4993" s="16" t="str">
        <f t="shared" si="77"/>
        <v>017 - 849</v>
      </c>
      <c r="D4993" s="52"/>
      <c r="E4993" s="52" t="s">
        <v>22538</v>
      </c>
      <c r="F4993" s="16"/>
      <c r="G4993" s="16" t="s">
        <v>22537</v>
      </c>
      <c r="H4993" s="16" t="s">
        <v>32666</v>
      </c>
      <c r="I4993" s="16" t="s">
        <v>18822</v>
      </c>
      <c r="J4993" s="16" t="s">
        <v>34487</v>
      </c>
    </row>
    <row r="4994" spans="1:10">
      <c r="A4994" s="16" t="s">
        <v>30380</v>
      </c>
      <c r="B4994" s="52" t="s">
        <v>34056</v>
      </c>
      <c r="C4994" s="16" t="str">
        <f t="shared" si="77"/>
        <v>013 - 890</v>
      </c>
      <c r="D4994" s="52"/>
      <c r="E4994" s="52" t="s">
        <v>26240</v>
      </c>
      <c r="F4994" s="16"/>
      <c r="G4994" s="16" t="s">
        <v>26239</v>
      </c>
      <c r="H4994" s="16" t="s">
        <v>32666</v>
      </c>
      <c r="I4994" s="16" t="s">
        <v>30381</v>
      </c>
      <c r="J4994" s="16" t="s">
        <v>34487</v>
      </c>
    </row>
    <row r="4995" spans="1:10">
      <c r="A4995" s="16" t="s">
        <v>11590</v>
      </c>
      <c r="B4995" s="52" t="s">
        <v>34057</v>
      </c>
      <c r="C4995" s="16" t="str">
        <f t="shared" si="77"/>
        <v>013 - 126</v>
      </c>
      <c r="D4995" s="52" t="s">
        <v>34487</v>
      </c>
      <c r="E4995" s="52" t="s">
        <v>26240</v>
      </c>
      <c r="F4995" s="16" t="s">
        <v>11591</v>
      </c>
      <c r="G4995" s="16" t="s">
        <v>26239</v>
      </c>
      <c r="H4995" s="16" t="s">
        <v>32666</v>
      </c>
      <c r="I4995" s="16" t="s">
        <v>11592</v>
      </c>
    </row>
    <row r="4996" spans="1:10">
      <c r="A4996" s="16" t="s">
        <v>30402</v>
      </c>
      <c r="B4996" s="52" t="s">
        <v>35996</v>
      </c>
      <c r="C4996" s="16" t="str">
        <f t="shared" ref="C4996:C5059" si="78">MID(A4996,1,3) &amp;" - " &amp;MID(A4996,4,3)</f>
        <v>I99 - 604</v>
      </c>
      <c r="D4996" s="52"/>
      <c r="E4996" s="52" t="s">
        <v>10726</v>
      </c>
      <c r="F4996" s="16"/>
      <c r="G4996" s="16" t="s">
        <v>10725</v>
      </c>
      <c r="H4996" s="16" t="s">
        <v>10727</v>
      </c>
      <c r="I4996" s="16" t="s">
        <v>29741</v>
      </c>
    </row>
    <row r="4997" spans="1:10">
      <c r="A4997" s="16" t="s">
        <v>25529</v>
      </c>
      <c r="B4997" s="52" t="s">
        <v>6711</v>
      </c>
      <c r="C4997" s="16" t="str">
        <f t="shared" si="78"/>
        <v>061 - 045</v>
      </c>
      <c r="D4997" s="52" t="s">
        <v>34487</v>
      </c>
      <c r="E4997" s="52" t="s">
        <v>26249</v>
      </c>
      <c r="F4997" s="16" t="s">
        <v>36054</v>
      </c>
      <c r="G4997" s="16" t="s">
        <v>26248</v>
      </c>
      <c r="H4997" s="16" t="s">
        <v>30282</v>
      </c>
      <c r="I4997" s="16" t="s">
        <v>25530</v>
      </c>
      <c r="J4997" s="16"/>
    </row>
    <row r="4998" spans="1:10">
      <c r="A4998" s="16" t="s">
        <v>5557</v>
      </c>
      <c r="B4998" s="52" t="s">
        <v>17076</v>
      </c>
      <c r="C4998" s="16" t="str">
        <f t="shared" si="78"/>
        <v>I99 - 268</v>
      </c>
      <c r="D4998" s="52"/>
      <c r="E4998" s="52" t="s">
        <v>10726</v>
      </c>
      <c r="F4998" s="16"/>
      <c r="G4998" s="16" t="s">
        <v>10725</v>
      </c>
      <c r="H4998" s="16" t="s">
        <v>10727</v>
      </c>
      <c r="I4998" s="16" t="s">
        <v>5558</v>
      </c>
    </row>
    <row r="4999" spans="1:10">
      <c r="A4999" s="16" t="s">
        <v>4424</v>
      </c>
      <c r="B4999" s="52" t="s">
        <v>17077</v>
      </c>
      <c r="C4999" s="16" t="str">
        <f t="shared" si="78"/>
        <v>I99 - 216</v>
      </c>
      <c r="D4999" s="52"/>
      <c r="E4999" s="52" t="s">
        <v>10726</v>
      </c>
      <c r="F4999" s="16"/>
      <c r="G4999" s="16" t="s">
        <v>10725</v>
      </c>
      <c r="H4999" s="16" t="s">
        <v>10727</v>
      </c>
      <c r="I4999" s="16" t="s">
        <v>4425</v>
      </c>
    </row>
    <row r="5000" spans="1:10">
      <c r="A5000" s="16" t="s">
        <v>27481</v>
      </c>
      <c r="B5000" s="52" t="s">
        <v>11467</v>
      </c>
      <c r="C5000" s="16" t="str">
        <f t="shared" si="78"/>
        <v>083 - 039</v>
      </c>
      <c r="D5000" s="52" t="s">
        <v>34487</v>
      </c>
      <c r="E5000" s="52" t="s">
        <v>21246</v>
      </c>
      <c r="F5000" s="16" t="s">
        <v>31809</v>
      </c>
      <c r="G5000" s="16" t="s">
        <v>21245</v>
      </c>
      <c r="H5000" s="16" t="s">
        <v>29917</v>
      </c>
      <c r="I5000" s="16" t="s">
        <v>31810</v>
      </c>
    </row>
    <row r="5001" spans="1:10">
      <c r="A5001" s="16" t="s">
        <v>13787</v>
      </c>
      <c r="B5001" s="52" t="s">
        <v>6726</v>
      </c>
      <c r="C5001" s="16" t="str">
        <f t="shared" si="78"/>
        <v>031 - 841</v>
      </c>
      <c r="D5001" s="52"/>
      <c r="E5001" s="52" t="s">
        <v>7531</v>
      </c>
      <c r="F5001" s="16"/>
      <c r="G5001" s="16" t="s">
        <v>7530</v>
      </c>
      <c r="H5001" s="16" t="s">
        <v>30334</v>
      </c>
      <c r="I5001" s="16" t="s">
        <v>13788</v>
      </c>
      <c r="J5001" s="16" t="s">
        <v>34487</v>
      </c>
    </row>
    <row r="5002" spans="1:10">
      <c r="A5002" s="16" t="s">
        <v>10285</v>
      </c>
      <c r="B5002" s="52" t="s">
        <v>35137</v>
      </c>
      <c r="C5002" s="16" t="str">
        <f t="shared" si="78"/>
        <v>084 - 021</v>
      </c>
      <c r="D5002" s="52" t="s">
        <v>36059</v>
      </c>
      <c r="E5002" s="52" t="s">
        <v>18698</v>
      </c>
      <c r="F5002" s="16" t="s">
        <v>10286</v>
      </c>
      <c r="G5002" s="16" t="s">
        <v>18697</v>
      </c>
      <c r="H5002" s="16" t="s">
        <v>29917</v>
      </c>
      <c r="I5002" s="16" t="s">
        <v>10287</v>
      </c>
    </row>
    <row r="5003" spans="1:10">
      <c r="A5003" s="16" t="s">
        <v>35494</v>
      </c>
      <c r="B5003" s="52" t="s">
        <v>439</v>
      </c>
      <c r="C5003" s="16" t="str">
        <f t="shared" si="78"/>
        <v>045 - 009</v>
      </c>
      <c r="D5003" s="52" t="s">
        <v>34487</v>
      </c>
      <c r="E5003" s="52" t="s">
        <v>36879</v>
      </c>
      <c r="F5003" s="16" t="s">
        <v>3587</v>
      </c>
      <c r="G5003" s="16" t="s">
        <v>36878</v>
      </c>
      <c r="H5003" s="16" t="s">
        <v>30328</v>
      </c>
      <c r="I5003" s="16" t="s">
        <v>4797</v>
      </c>
      <c r="J5003" s="16"/>
    </row>
    <row r="5004" spans="1:10">
      <c r="A5004" s="16" t="s">
        <v>2707</v>
      </c>
      <c r="B5004" s="52" t="s">
        <v>23830</v>
      </c>
      <c r="C5004" s="16" t="str">
        <f t="shared" si="78"/>
        <v>019 - 864</v>
      </c>
      <c r="D5004" s="52"/>
      <c r="E5004" s="52" t="s">
        <v>23092</v>
      </c>
      <c r="F5004" s="16"/>
      <c r="G5004" s="16" t="s">
        <v>23091</v>
      </c>
      <c r="H5004" s="16" t="s">
        <v>32666</v>
      </c>
      <c r="I5004" s="16" t="s">
        <v>2708</v>
      </c>
      <c r="J5004" s="16" t="s">
        <v>34487</v>
      </c>
    </row>
    <row r="5005" spans="1:10">
      <c r="A5005" s="16" t="s">
        <v>37436</v>
      </c>
      <c r="B5005" s="52" t="s">
        <v>11805</v>
      </c>
      <c r="C5005" s="16" t="str">
        <f t="shared" si="78"/>
        <v>058 - 051</v>
      </c>
      <c r="D5005" s="52" t="s">
        <v>34487</v>
      </c>
      <c r="E5005" s="52" t="s">
        <v>10753</v>
      </c>
      <c r="F5005" s="16" t="s">
        <v>37437</v>
      </c>
      <c r="G5005" s="16" t="s">
        <v>10752</v>
      </c>
      <c r="H5005" s="16" t="s">
        <v>20396</v>
      </c>
      <c r="I5005" s="16" t="s">
        <v>37438</v>
      </c>
    </row>
    <row r="5006" spans="1:10">
      <c r="A5006" s="16" t="s">
        <v>870</v>
      </c>
      <c r="B5006" s="52" t="s">
        <v>17342</v>
      </c>
      <c r="C5006" s="16" t="str">
        <f t="shared" si="78"/>
        <v>063 - 803</v>
      </c>
      <c r="D5006" s="52"/>
      <c r="E5006" s="52" t="s">
        <v>30281</v>
      </c>
      <c r="F5006" s="16"/>
      <c r="G5006" s="16" t="s">
        <v>30319</v>
      </c>
      <c r="H5006" s="16" t="s">
        <v>30282</v>
      </c>
      <c r="I5006" s="16" t="s">
        <v>871</v>
      </c>
      <c r="J5006" s="16" t="s">
        <v>34487</v>
      </c>
    </row>
    <row r="5007" spans="1:10">
      <c r="A5007" s="16" t="s">
        <v>7523</v>
      </c>
      <c r="B5007" s="52" t="s">
        <v>19839</v>
      </c>
      <c r="C5007" s="16" t="str">
        <f t="shared" si="78"/>
        <v>087 - 020</v>
      </c>
      <c r="D5007" s="52" t="s">
        <v>34487</v>
      </c>
      <c r="E5007" s="52" t="s">
        <v>10962</v>
      </c>
      <c r="F5007" s="16" t="s">
        <v>6898</v>
      </c>
      <c r="G5007" s="16" t="s">
        <v>10961</v>
      </c>
      <c r="H5007" s="16" t="s">
        <v>29917</v>
      </c>
      <c r="I5007" s="16" t="s">
        <v>7524</v>
      </c>
    </row>
    <row r="5008" spans="1:10">
      <c r="A5008" s="16" t="s">
        <v>20944</v>
      </c>
      <c r="B5008" s="52" t="s">
        <v>931</v>
      </c>
      <c r="C5008" s="16" t="str">
        <f t="shared" si="78"/>
        <v>018 - 839</v>
      </c>
      <c r="D5008" s="52"/>
      <c r="E5008" s="52" t="s">
        <v>35975</v>
      </c>
      <c r="F5008" s="16"/>
      <c r="G5008" s="16" t="s">
        <v>35974</v>
      </c>
      <c r="H5008" s="16" t="s">
        <v>32666</v>
      </c>
      <c r="I5008" s="16" t="s">
        <v>29313</v>
      </c>
      <c r="J5008" s="16" t="s">
        <v>34487</v>
      </c>
    </row>
    <row r="5009" spans="1:10">
      <c r="A5009" s="16" t="s">
        <v>22333</v>
      </c>
      <c r="B5009" s="52" t="s">
        <v>9479</v>
      </c>
      <c r="C5009" s="16" t="str">
        <f t="shared" si="78"/>
        <v>065 - 805</v>
      </c>
      <c r="D5009" s="52"/>
      <c r="E5009" s="52" t="s">
        <v>29546</v>
      </c>
      <c r="F5009" s="16"/>
      <c r="G5009" s="16" t="s">
        <v>29545</v>
      </c>
      <c r="H5009" s="16" t="s">
        <v>30282</v>
      </c>
      <c r="I5009" s="16" t="s">
        <v>22334</v>
      </c>
      <c r="J5009" s="16" t="s">
        <v>34487</v>
      </c>
    </row>
    <row r="5010" spans="1:10">
      <c r="A5010" s="16" t="s">
        <v>20096</v>
      </c>
      <c r="B5010" s="52" t="s">
        <v>17078</v>
      </c>
      <c r="C5010" s="16" t="str">
        <f t="shared" si="78"/>
        <v>I99 - 037</v>
      </c>
      <c r="D5010" s="52"/>
      <c r="E5010" s="52" t="s">
        <v>10726</v>
      </c>
      <c r="F5010" s="16"/>
      <c r="G5010" s="16" t="s">
        <v>10725</v>
      </c>
      <c r="H5010" s="16" t="s">
        <v>10727</v>
      </c>
      <c r="I5010" s="16" t="s">
        <v>20097</v>
      </c>
    </row>
    <row r="5011" spans="1:10">
      <c r="A5011" s="16" t="s">
        <v>37275</v>
      </c>
      <c r="B5011" s="52" t="s">
        <v>34058</v>
      </c>
      <c r="C5011" s="16" t="str">
        <f t="shared" si="78"/>
        <v>013 - 127</v>
      </c>
      <c r="D5011" s="52" t="s">
        <v>34487</v>
      </c>
      <c r="E5011" s="52" t="s">
        <v>26240</v>
      </c>
      <c r="F5011" s="16" t="s">
        <v>26238</v>
      </c>
      <c r="G5011" s="16" t="s">
        <v>26239</v>
      </c>
      <c r="H5011" s="16" t="s">
        <v>32666</v>
      </c>
      <c r="I5011" s="16" t="s">
        <v>18834</v>
      </c>
      <c r="J5011" s="16" t="s">
        <v>7990</v>
      </c>
    </row>
    <row r="5012" spans="1:10">
      <c r="A5012" s="16" t="s">
        <v>18832</v>
      </c>
      <c r="B5012" s="52" t="s">
        <v>4501</v>
      </c>
      <c r="C5012" s="16" t="str">
        <f t="shared" si="78"/>
        <v>097 - 043</v>
      </c>
      <c r="D5012" s="52" t="s">
        <v>34487</v>
      </c>
      <c r="E5012" s="52" t="s">
        <v>26245</v>
      </c>
      <c r="F5012" s="16" t="s">
        <v>18833</v>
      </c>
      <c r="G5012" s="16" t="s">
        <v>26244</v>
      </c>
      <c r="H5012" s="16" t="s">
        <v>32666</v>
      </c>
      <c r="I5012" s="16" t="s">
        <v>18834</v>
      </c>
    </row>
    <row r="5013" spans="1:10">
      <c r="A5013" s="16" t="s">
        <v>8645</v>
      </c>
      <c r="B5013" s="52" t="s">
        <v>34059</v>
      </c>
      <c r="C5013" s="16" t="str">
        <f t="shared" si="78"/>
        <v>013 - 891</v>
      </c>
      <c r="D5013" s="52"/>
      <c r="E5013" s="52" t="s">
        <v>26240</v>
      </c>
      <c r="F5013" s="16"/>
      <c r="G5013" s="16" t="s">
        <v>26239</v>
      </c>
      <c r="H5013" s="16" t="s">
        <v>32666</v>
      </c>
      <c r="I5013" s="16" t="s">
        <v>7017</v>
      </c>
      <c r="J5013" s="16" t="s">
        <v>34487</v>
      </c>
    </row>
    <row r="5014" spans="1:10">
      <c r="A5014" s="16" t="s">
        <v>7975</v>
      </c>
      <c r="B5014" s="52" t="s">
        <v>3238</v>
      </c>
      <c r="C5014" s="16" t="str">
        <f t="shared" si="78"/>
        <v>002 - 070</v>
      </c>
      <c r="D5014" s="52" t="s">
        <v>36059</v>
      </c>
      <c r="E5014" s="52" t="s">
        <v>36066</v>
      </c>
      <c r="F5014" s="16" t="s">
        <v>7976</v>
      </c>
      <c r="G5014" s="16" t="s">
        <v>20457</v>
      </c>
      <c r="H5014" s="16" t="s">
        <v>10732</v>
      </c>
      <c r="I5014" s="16" t="s">
        <v>18004</v>
      </c>
    </row>
    <row r="5015" spans="1:10">
      <c r="A5015" s="16" t="s">
        <v>25158</v>
      </c>
      <c r="B5015" s="52" t="s">
        <v>24695</v>
      </c>
      <c r="C5015" s="16" t="str">
        <f t="shared" si="78"/>
        <v>030 - 049</v>
      </c>
      <c r="D5015" s="52" t="s">
        <v>36059</v>
      </c>
      <c r="E5015" s="52" t="s">
        <v>35970</v>
      </c>
      <c r="F5015" s="16" t="s">
        <v>25159</v>
      </c>
      <c r="G5015" s="16" t="s">
        <v>35969</v>
      </c>
      <c r="H5015" s="16" t="s">
        <v>30334</v>
      </c>
      <c r="I5015" s="16" t="s">
        <v>25160</v>
      </c>
    </row>
    <row r="5016" spans="1:10">
      <c r="A5016" s="16" t="s">
        <v>27964</v>
      </c>
      <c r="B5016" s="52" t="s">
        <v>33932</v>
      </c>
      <c r="C5016" s="16" t="str">
        <f t="shared" si="78"/>
        <v>035 - 025</v>
      </c>
      <c r="D5016" s="52" t="s">
        <v>34487</v>
      </c>
      <c r="E5016" s="52" t="s">
        <v>30432</v>
      </c>
      <c r="F5016" s="16" t="s">
        <v>27965</v>
      </c>
      <c r="G5016" s="16" t="s">
        <v>30431</v>
      </c>
      <c r="H5016" s="16" t="s">
        <v>35981</v>
      </c>
      <c r="I5016" s="16" t="s">
        <v>27966</v>
      </c>
    </row>
    <row r="5017" spans="1:10">
      <c r="A5017" s="16" t="s">
        <v>9722</v>
      </c>
      <c r="B5017" s="52" t="s">
        <v>24696</v>
      </c>
      <c r="C5017" s="16" t="str">
        <f t="shared" si="78"/>
        <v>030 - 050</v>
      </c>
      <c r="D5017" s="52" t="s">
        <v>34487</v>
      </c>
      <c r="E5017" s="52" t="s">
        <v>35970</v>
      </c>
      <c r="F5017" s="16" t="s">
        <v>31594</v>
      </c>
      <c r="G5017" s="16" t="s">
        <v>35969</v>
      </c>
      <c r="H5017" s="16" t="s">
        <v>30334</v>
      </c>
      <c r="I5017" s="16" t="s">
        <v>9723</v>
      </c>
    </row>
    <row r="5018" spans="1:10">
      <c r="A5018" s="16" t="s">
        <v>10965</v>
      </c>
      <c r="B5018" s="52" t="s">
        <v>24349</v>
      </c>
      <c r="C5018" s="16" t="str">
        <f t="shared" si="78"/>
        <v>007 - 042</v>
      </c>
      <c r="D5018" s="52" t="s">
        <v>34487</v>
      </c>
      <c r="E5018" s="52" t="s">
        <v>14662</v>
      </c>
      <c r="F5018" s="16" t="s">
        <v>14660</v>
      </c>
      <c r="G5018" s="16" t="s">
        <v>14661</v>
      </c>
      <c r="H5018" s="16" t="s">
        <v>14663</v>
      </c>
      <c r="I5018" s="16" t="s">
        <v>11686</v>
      </c>
    </row>
    <row r="5019" spans="1:10">
      <c r="A5019" s="16" t="s">
        <v>35880</v>
      </c>
      <c r="B5019" s="52" t="s">
        <v>16460</v>
      </c>
      <c r="C5019" s="16" t="str">
        <f t="shared" si="78"/>
        <v>025 - 029</v>
      </c>
      <c r="D5019" s="52" t="s">
        <v>34487</v>
      </c>
      <c r="E5019" s="52" t="s">
        <v>36071</v>
      </c>
      <c r="F5019" s="16" t="s">
        <v>16055</v>
      </c>
      <c r="G5019" s="16" t="s">
        <v>36070</v>
      </c>
      <c r="H5019" s="16" t="s">
        <v>32660</v>
      </c>
      <c r="I5019" s="16" t="s">
        <v>35881</v>
      </c>
      <c r="J5019" s="16"/>
    </row>
    <row r="5020" spans="1:10">
      <c r="A5020" s="16" t="s">
        <v>11906</v>
      </c>
      <c r="B5020" s="52" t="s">
        <v>20993</v>
      </c>
      <c r="C5020" s="16" t="str">
        <f t="shared" si="78"/>
        <v>062 - 038</v>
      </c>
      <c r="D5020" s="52" t="s">
        <v>36059</v>
      </c>
      <c r="E5020" s="52" t="s">
        <v>1277</v>
      </c>
      <c r="F5020" s="16" t="s">
        <v>390</v>
      </c>
      <c r="G5020" s="16" t="s">
        <v>1276</v>
      </c>
      <c r="H5020" s="16" t="s">
        <v>30282</v>
      </c>
      <c r="I5020" s="16" t="s">
        <v>11907</v>
      </c>
    </row>
    <row r="5021" spans="1:10">
      <c r="A5021" s="16" t="s">
        <v>21621</v>
      </c>
      <c r="B5021" s="52" t="s">
        <v>20650</v>
      </c>
      <c r="C5021" s="16" t="str">
        <f t="shared" si="78"/>
        <v>079 - 067</v>
      </c>
      <c r="D5021" s="52" t="s">
        <v>36059</v>
      </c>
      <c r="E5021" s="52" t="s">
        <v>4771</v>
      </c>
      <c r="F5021" s="16" t="s">
        <v>23452</v>
      </c>
      <c r="G5021" s="16" t="s">
        <v>4770</v>
      </c>
      <c r="H5021" s="16" t="s">
        <v>4772</v>
      </c>
      <c r="I5021" s="16" t="s">
        <v>21844</v>
      </c>
      <c r="J5021" s="16" t="s">
        <v>7990</v>
      </c>
    </row>
    <row r="5022" spans="1:10">
      <c r="A5022" s="16" t="s">
        <v>21842</v>
      </c>
      <c r="B5022" s="52" t="s">
        <v>34214</v>
      </c>
      <c r="C5022" s="16" t="str">
        <f t="shared" si="78"/>
        <v>102 - 019</v>
      </c>
      <c r="D5022" s="52" t="s">
        <v>36059</v>
      </c>
      <c r="E5022" s="52" t="s">
        <v>27777</v>
      </c>
      <c r="F5022" s="16" t="s">
        <v>21843</v>
      </c>
      <c r="G5022" s="16" t="s">
        <v>27776</v>
      </c>
      <c r="H5022" s="16" t="s">
        <v>4772</v>
      </c>
      <c r="I5022" s="16" t="s">
        <v>21844</v>
      </c>
    </row>
    <row r="5023" spans="1:10">
      <c r="A5023" s="16" t="s">
        <v>36965</v>
      </c>
      <c r="B5023" s="52" t="s">
        <v>34047</v>
      </c>
      <c r="C5023" s="16" t="str">
        <f t="shared" si="78"/>
        <v>015 - 121</v>
      </c>
      <c r="D5023" s="52" t="s">
        <v>36059</v>
      </c>
      <c r="E5023" s="52" t="s">
        <v>32665</v>
      </c>
      <c r="F5023" s="16" t="s">
        <v>36966</v>
      </c>
      <c r="G5023" s="16" t="s">
        <v>32664</v>
      </c>
      <c r="H5023" s="16" t="s">
        <v>32666</v>
      </c>
      <c r="I5023" s="16" t="s">
        <v>36967</v>
      </c>
    </row>
    <row r="5024" spans="1:10">
      <c r="A5024" s="16" t="s">
        <v>28142</v>
      </c>
      <c r="B5024" s="52" t="s">
        <v>3227</v>
      </c>
      <c r="C5024" s="16" t="str">
        <f t="shared" si="78"/>
        <v>028 - 045</v>
      </c>
      <c r="D5024" s="52" t="s">
        <v>36059</v>
      </c>
      <c r="E5024" s="52" t="s">
        <v>32659</v>
      </c>
      <c r="F5024" s="16" t="s">
        <v>36818</v>
      </c>
      <c r="G5024" s="16" t="s">
        <v>32658</v>
      </c>
      <c r="H5024" s="16" t="s">
        <v>32660</v>
      </c>
      <c r="I5024" s="16" t="s">
        <v>32378</v>
      </c>
    </row>
    <row r="5025" spans="1:10">
      <c r="A5025" s="16" t="s">
        <v>5009</v>
      </c>
      <c r="B5025" s="52" t="s">
        <v>34060</v>
      </c>
      <c r="C5025" s="16" t="str">
        <f t="shared" si="78"/>
        <v>013 - 128</v>
      </c>
      <c r="D5025" s="52" t="s">
        <v>36059</v>
      </c>
      <c r="E5025" s="52" t="s">
        <v>26240</v>
      </c>
      <c r="F5025" s="16" t="s">
        <v>23421</v>
      </c>
      <c r="G5025" s="16" t="s">
        <v>26239</v>
      </c>
      <c r="H5025" s="16" t="s">
        <v>32666</v>
      </c>
      <c r="I5025" s="16" t="s">
        <v>5010</v>
      </c>
    </row>
    <row r="5026" spans="1:10">
      <c r="A5026" s="16" t="s">
        <v>31582</v>
      </c>
      <c r="B5026" s="52" t="s">
        <v>11468</v>
      </c>
      <c r="C5026" s="16" t="str">
        <f t="shared" si="78"/>
        <v>083 - 040</v>
      </c>
      <c r="D5026" s="52" t="s">
        <v>34487</v>
      </c>
      <c r="E5026" s="52" t="s">
        <v>21246</v>
      </c>
      <c r="F5026" s="16" t="s">
        <v>3270</v>
      </c>
      <c r="G5026" s="16" t="s">
        <v>21245</v>
      </c>
      <c r="H5026" s="16" t="s">
        <v>29917</v>
      </c>
      <c r="I5026" s="16" t="s">
        <v>31583</v>
      </c>
    </row>
    <row r="5027" spans="1:10">
      <c r="A5027" s="16" t="s">
        <v>9750</v>
      </c>
      <c r="B5027" s="52" t="s">
        <v>34048</v>
      </c>
      <c r="C5027" s="16" t="str">
        <f t="shared" si="78"/>
        <v>015 - 889</v>
      </c>
      <c r="D5027" s="52"/>
      <c r="E5027" s="52" t="s">
        <v>32665</v>
      </c>
      <c r="F5027" s="16"/>
      <c r="G5027" s="16" t="s">
        <v>32664</v>
      </c>
      <c r="H5027" s="16" t="s">
        <v>32666</v>
      </c>
      <c r="I5027" s="16" t="s">
        <v>9751</v>
      </c>
      <c r="J5027" s="16" t="s">
        <v>34487</v>
      </c>
    </row>
    <row r="5028" spans="1:10">
      <c r="A5028" s="16" t="s">
        <v>18490</v>
      </c>
      <c r="B5028" s="52" t="s">
        <v>16797</v>
      </c>
      <c r="C5028" s="16" t="str">
        <f t="shared" si="78"/>
        <v>004 - 110</v>
      </c>
      <c r="D5028" s="52" t="s">
        <v>34487</v>
      </c>
      <c r="E5028" s="52" t="s">
        <v>10758</v>
      </c>
      <c r="F5028" s="16" t="s">
        <v>18491</v>
      </c>
      <c r="G5028" s="16" t="s">
        <v>10757</v>
      </c>
      <c r="H5028" s="16" t="s">
        <v>10732</v>
      </c>
      <c r="I5028" s="16" t="s">
        <v>18492</v>
      </c>
    </row>
    <row r="5029" spans="1:10">
      <c r="A5029" s="16" t="s">
        <v>6018</v>
      </c>
      <c r="B5029" s="52" t="s">
        <v>15784</v>
      </c>
      <c r="C5029" s="16" t="str">
        <f t="shared" si="78"/>
        <v>017 - 089</v>
      </c>
      <c r="D5029" s="52" t="s">
        <v>34487</v>
      </c>
      <c r="E5029" s="52" t="s">
        <v>22538</v>
      </c>
      <c r="F5029" s="16" t="s">
        <v>22536</v>
      </c>
      <c r="G5029" s="16" t="s">
        <v>22537</v>
      </c>
      <c r="H5029" s="16" t="s">
        <v>32666</v>
      </c>
      <c r="I5029" s="16" t="s">
        <v>6019</v>
      </c>
      <c r="J5029" s="16"/>
    </row>
    <row r="5030" spans="1:10">
      <c r="A5030" s="16" t="s">
        <v>33586</v>
      </c>
      <c r="B5030" s="52" t="s">
        <v>24129</v>
      </c>
      <c r="C5030" s="16" t="str">
        <f t="shared" si="78"/>
        <v>013 - 892</v>
      </c>
      <c r="D5030" s="52"/>
      <c r="E5030" s="52" t="s">
        <v>26240</v>
      </c>
      <c r="F5030" s="16"/>
      <c r="G5030" s="16" t="s">
        <v>26239</v>
      </c>
      <c r="H5030" s="16" t="s">
        <v>32666</v>
      </c>
      <c r="I5030" s="16" t="s">
        <v>33587</v>
      </c>
      <c r="J5030" s="16" t="s">
        <v>34487</v>
      </c>
    </row>
    <row r="5031" spans="1:10">
      <c r="A5031" s="16" t="s">
        <v>16703</v>
      </c>
      <c r="B5031" s="52" t="s">
        <v>21357</v>
      </c>
      <c r="C5031" s="16" t="str">
        <f t="shared" si="78"/>
        <v>070 - 032</v>
      </c>
      <c r="D5031" s="52" t="s">
        <v>34487</v>
      </c>
      <c r="E5031" s="52" t="s">
        <v>23672</v>
      </c>
      <c r="F5031" s="16" t="s">
        <v>16704</v>
      </c>
      <c r="G5031" s="16" t="s">
        <v>23671</v>
      </c>
      <c r="H5031" s="16" t="s">
        <v>10748</v>
      </c>
      <c r="I5031" s="16" t="s">
        <v>16705</v>
      </c>
      <c r="J5031" s="16"/>
    </row>
    <row r="5032" spans="1:10">
      <c r="A5032" s="16" t="s">
        <v>6553</v>
      </c>
      <c r="B5032" s="52" t="s">
        <v>932</v>
      </c>
      <c r="C5032" s="16" t="str">
        <f t="shared" si="78"/>
        <v>018 - 081</v>
      </c>
      <c r="D5032" s="52" t="s">
        <v>36059</v>
      </c>
      <c r="E5032" s="52" t="s">
        <v>35975</v>
      </c>
      <c r="F5032" s="16" t="s">
        <v>34298</v>
      </c>
      <c r="G5032" s="16" t="s">
        <v>35974</v>
      </c>
      <c r="H5032" s="16" t="s">
        <v>32666</v>
      </c>
      <c r="I5032" s="16" t="s">
        <v>6554</v>
      </c>
    </row>
    <row r="5033" spans="1:10">
      <c r="A5033" s="16" t="s">
        <v>30382</v>
      </c>
      <c r="B5033" s="52" t="s">
        <v>36002</v>
      </c>
      <c r="C5033" s="16" t="str">
        <f t="shared" si="78"/>
        <v>015 - 890</v>
      </c>
      <c r="D5033" s="52"/>
      <c r="E5033" s="52" t="s">
        <v>32665</v>
      </c>
      <c r="F5033" s="16"/>
      <c r="G5033" s="16" t="s">
        <v>32664</v>
      </c>
      <c r="H5033" s="16" t="s">
        <v>32666</v>
      </c>
      <c r="I5033" s="16" t="s">
        <v>30383</v>
      </c>
      <c r="J5033" s="16" t="s">
        <v>34487</v>
      </c>
    </row>
    <row r="5034" spans="1:10">
      <c r="A5034" s="16" t="s">
        <v>28435</v>
      </c>
      <c r="B5034" s="52" t="s">
        <v>23609</v>
      </c>
      <c r="C5034" s="16" t="str">
        <f t="shared" si="78"/>
        <v>087 - 021</v>
      </c>
      <c r="D5034" s="52" t="s">
        <v>34487</v>
      </c>
      <c r="E5034" s="52" t="s">
        <v>10962</v>
      </c>
      <c r="F5034" s="16" t="s">
        <v>28436</v>
      </c>
      <c r="G5034" s="16" t="s">
        <v>10961</v>
      </c>
      <c r="H5034" s="16" t="s">
        <v>29917</v>
      </c>
      <c r="I5034" s="16" t="s">
        <v>28437</v>
      </c>
    </row>
    <row r="5035" spans="1:10">
      <c r="A5035" s="16" t="s">
        <v>7434</v>
      </c>
      <c r="B5035" s="52" t="s">
        <v>2354</v>
      </c>
      <c r="C5035" s="16" t="str">
        <f t="shared" si="78"/>
        <v>008 - 819</v>
      </c>
      <c r="D5035" s="52"/>
      <c r="E5035" s="52" t="s">
        <v>16664</v>
      </c>
      <c r="F5035" s="16"/>
      <c r="G5035" s="16" t="s">
        <v>16663</v>
      </c>
      <c r="H5035" s="16" t="s">
        <v>34573</v>
      </c>
      <c r="I5035" s="16" t="s">
        <v>7435</v>
      </c>
      <c r="J5035" s="16" t="s">
        <v>34487</v>
      </c>
    </row>
    <row r="5036" spans="1:10">
      <c r="A5036" s="16" t="s">
        <v>15011</v>
      </c>
      <c r="B5036" s="52" t="s">
        <v>23881</v>
      </c>
      <c r="C5036" s="16" t="str">
        <f t="shared" si="78"/>
        <v>013 - 893</v>
      </c>
      <c r="D5036" s="52"/>
      <c r="E5036" s="52" t="s">
        <v>26240</v>
      </c>
      <c r="F5036" s="16"/>
      <c r="G5036" s="16" t="s">
        <v>26239</v>
      </c>
      <c r="H5036" s="16" t="s">
        <v>32666</v>
      </c>
      <c r="I5036" s="16" t="s">
        <v>15012</v>
      </c>
      <c r="J5036" s="16" t="s">
        <v>34487</v>
      </c>
    </row>
    <row r="5037" spans="1:10">
      <c r="A5037" s="16" t="s">
        <v>16363</v>
      </c>
      <c r="B5037" s="52" t="s">
        <v>4857</v>
      </c>
      <c r="C5037" s="16" t="str">
        <f t="shared" si="78"/>
        <v>064 - 044</v>
      </c>
      <c r="D5037" s="52" t="s">
        <v>34487</v>
      </c>
      <c r="E5037" s="52" t="s">
        <v>27583</v>
      </c>
      <c r="F5037" s="16" t="s">
        <v>16364</v>
      </c>
      <c r="G5037" s="16" t="s">
        <v>27582</v>
      </c>
      <c r="H5037" s="16" t="s">
        <v>30282</v>
      </c>
      <c r="I5037" s="16" t="s">
        <v>16365</v>
      </c>
    </row>
    <row r="5038" spans="1:10">
      <c r="A5038" s="16" t="s">
        <v>16180</v>
      </c>
      <c r="B5038" s="52" t="s">
        <v>13228</v>
      </c>
      <c r="C5038" s="16" t="str">
        <f t="shared" si="78"/>
        <v>083 - 041</v>
      </c>
      <c r="D5038" s="52" t="s">
        <v>34487</v>
      </c>
      <c r="E5038" s="52" t="s">
        <v>21246</v>
      </c>
      <c r="F5038" s="16" t="s">
        <v>16181</v>
      </c>
      <c r="G5038" s="16" t="s">
        <v>21245</v>
      </c>
      <c r="H5038" s="16" t="s">
        <v>29917</v>
      </c>
      <c r="I5038" s="16" t="s">
        <v>30632</v>
      </c>
      <c r="J5038" s="16"/>
    </row>
    <row r="5039" spans="1:10">
      <c r="A5039" s="16" t="s">
        <v>6777</v>
      </c>
      <c r="B5039" s="52" t="s">
        <v>23882</v>
      </c>
      <c r="C5039" s="16" t="str">
        <f t="shared" si="78"/>
        <v>013 - 129</v>
      </c>
      <c r="D5039" s="52" t="s">
        <v>36059</v>
      </c>
      <c r="E5039" s="52" t="s">
        <v>26240</v>
      </c>
      <c r="F5039" s="16" t="s">
        <v>36343</v>
      </c>
      <c r="G5039" s="16" t="s">
        <v>26239</v>
      </c>
      <c r="H5039" s="16" t="s">
        <v>32666</v>
      </c>
      <c r="I5039" s="16" t="s">
        <v>6778</v>
      </c>
    </row>
    <row r="5040" spans="1:10">
      <c r="A5040" s="16" t="s">
        <v>10854</v>
      </c>
      <c r="B5040" s="52" t="s">
        <v>933</v>
      </c>
      <c r="C5040" s="16" t="str">
        <f t="shared" si="78"/>
        <v>018 - 082</v>
      </c>
      <c r="D5040" s="52" t="s">
        <v>36059</v>
      </c>
      <c r="E5040" s="52" t="s">
        <v>35975</v>
      </c>
      <c r="F5040" s="16" t="s">
        <v>25210</v>
      </c>
      <c r="G5040" s="16" t="s">
        <v>35974</v>
      </c>
      <c r="H5040" s="16" t="s">
        <v>32666</v>
      </c>
      <c r="I5040" s="16" t="s">
        <v>10855</v>
      </c>
    </row>
    <row r="5041" spans="1:10">
      <c r="A5041" s="16" t="s">
        <v>32823</v>
      </c>
      <c r="B5041" s="52" t="s">
        <v>15856</v>
      </c>
      <c r="C5041" s="16" t="str">
        <f t="shared" si="78"/>
        <v>012 - 856</v>
      </c>
      <c r="D5041" s="52"/>
      <c r="E5041" s="52" t="s">
        <v>18879</v>
      </c>
      <c r="F5041" s="16"/>
      <c r="G5041" s="16" t="s">
        <v>26253</v>
      </c>
      <c r="H5041" s="16" t="s">
        <v>32666</v>
      </c>
      <c r="I5041" s="16" t="s">
        <v>32824</v>
      </c>
      <c r="J5041" s="16" t="s">
        <v>34487</v>
      </c>
    </row>
    <row r="5042" spans="1:10">
      <c r="A5042" s="16" t="s">
        <v>22101</v>
      </c>
      <c r="B5042" s="52" t="s">
        <v>36003</v>
      </c>
      <c r="C5042" s="16" t="str">
        <f t="shared" si="78"/>
        <v>015 - 122</v>
      </c>
      <c r="D5042" s="52" t="s">
        <v>36059</v>
      </c>
      <c r="E5042" s="52" t="s">
        <v>32665</v>
      </c>
      <c r="F5042" s="16" t="s">
        <v>9522</v>
      </c>
      <c r="G5042" s="16" t="s">
        <v>32664</v>
      </c>
      <c r="H5042" s="16" t="s">
        <v>32666</v>
      </c>
      <c r="I5042" s="16" t="s">
        <v>22102</v>
      </c>
    </row>
    <row r="5043" spans="1:10">
      <c r="A5043" s="16" t="s">
        <v>7911</v>
      </c>
      <c r="B5043" s="52" t="s">
        <v>11815</v>
      </c>
      <c r="C5043" s="16" t="str">
        <f t="shared" si="78"/>
        <v>069 - 049</v>
      </c>
      <c r="D5043" s="52" t="s">
        <v>34487</v>
      </c>
      <c r="E5043" s="52" t="s">
        <v>36727</v>
      </c>
      <c r="F5043" s="16" t="s">
        <v>29412</v>
      </c>
      <c r="G5043" s="16" t="s">
        <v>36726</v>
      </c>
      <c r="H5043" s="16" t="s">
        <v>15395</v>
      </c>
      <c r="I5043" s="16" t="s">
        <v>36719</v>
      </c>
    </row>
    <row r="5044" spans="1:10">
      <c r="A5044" s="16" t="s">
        <v>26362</v>
      </c>
      <c r="B5044" s="52" t="s">
        <v>2654</v>
      </c>
      <c r="C5044" s="16" t="str">
        <f t="shared" si="78"/>
        <v>044 - 804</v>
      </c>
      <c r="D5044" s="52"/>
      <c r="E5044" s="52" t="s">
        <v>27373</v>
      </c>
      <c r="F5044" s="16"/>
      <c r="G5044" s="16" t="s">
        <v>27372</v>
      </c>
      <c r="H5044" s="16" t="s">
        <v>20397</v>
      </c>
      <c r="I5044" s="16" t="s">
        <v>26363</v>
      </c>
      <c r="J5044" s="16" t="s">
        <v>34487</v>
      </c>
    </row>
    <row r="5045" spans="1:10">
      <c r="A5045" s="16" t="s">
        <v>2650</v>
      </c>
      <c r="B5045" s="52" t="s">
        <v>24377</v>
      </c>
      <c r="C5045" s="16" t="str">
        <f t="shared" si="78"/>
        <v>054 - 025</v>
      </c>
      <c r="D5045" s="52" t="s">
        <v>34487</v>
      </c>
      <c r="E5045" s="52" t="s">
        <v>30442</v>
      </c>
      <c r="F5045" s="16" t="s">
        <v>24338</v>
      </c>
      <c r="G5045" s="16" t="s">
        <v>30441</v>
      </c>
      <c r="H5045" s="16" t="s">
        <v>1269</v>
      </c>
      <c r="I5045" s="16" t="s">
        <v>24339</v>
      </c>
    </row>
    <row r="5046" spans="1:10">
      <c r="A5046" s="16" t="s">
        <v>30943</v>
      </c>
      <c r="B5046" s="52" t="s">
        <v>9411</v>
      </c>
      <c r="C5046" s="16" t="str">
        <f t="shared" si="78"/>
        <v>022 - 105</v>
      </c>
      <c r="D5046" s="52" t="s">
        <v>34487</v>
      </c>
      <c r="E5046" s="52" t="s">
        <v>4777</v>
      </c>
      <c r="F5046" s="16" t="s">
        <v>7720</v>
      </c>
      <c r="G5046" s="16" t="s">
        <v>4776</v>
      </c>
      <c r="H5046" s="16" t="s">
        <v>4778</v>
      </c>
      <c r="I5046" s="16" t="s">
        <v>30944</v>
      </c>
    </row>
    <row r="5047" spans="1:10">
      <c r="A5047" s="16" t="s">
        <v>20843</v>
      </c>
      <c r="B5047" s="52" t="s">
        <v>16798</v>
      </c>
      <c r="C5047" s="16" t="str">
        <f t="shared" si="78"/>
        <v>004 - 111</v>
      </c>
      <c r="D5047" s="52" t="s">
        <v>34487</v>
      </c>
      <c r="E5047" s="52" t="s">
        <v>10758</v>
      </c>
      <c r="F5047" s="16" t="s">
        <v>14103</v>
      </c>
      <c r="G5047" s="16" t="s">
        <v>10757</v>
      </c>
      <c r="H5047" s="16" t="s">
        <v>10732</v>
      </c>
      <c r="I5047" s="16" t="s">
        <v>20844</v>
      </c>
    </row>
    <row r="5048" spans="1:10">
      <c r="A5048" s="16" t="s">
        <v>15154</v>
      </c>
      <c r="B5048" s="52" t="s">
        <v>33851</v>
      </c>
      <c r="C5048" s="16" t="str">
        <f t="shared" si="78"/>
        <v>012 - 857</v>
      </c>
      <c r="D5048" s="52"/>
      <c r="E5048" s="52" t="s">
        <v>18879</v>
      </c>
      <c r="F5048" s="16"/>
      <c r="G5048" s="16" t="s">
        <v>26253</v>
      </c>
      <c r="H5048" s="16" t="s">
        <v>32666</v>
      </c>
      <c r="I5048" s="16" t="s">
        <v>15155</v>
      </c>
      <c r="J5048" s="16" t="s">
        <v>34487</v>
      </c>
    </row>
    <row r="5049" spans="1:10">
      <c r="A5049" s="16" t="s">
        <v>12620</v>
      </c>
      <c r="B5049" s="52" t="s">
        <v>34015</v>
      </c>
      <c r="C5049" s="16" t="str">
        <f t="shared" si="78"/>
        <v>015 - 123</v>
      </c>
      <c r="D5049" s="52" t="s">
        <v>36059</v>
      </c>
      <c r="E5049" s="52" t="s">
        <v>32665</v>
      </c>
      <c r="F5049" s="16" t="s">
        <v>12621</v>
      </c>
      <c r="G5049" s="16" t="s">
        <v>32664</v>
      </c>
      <c r="H5049" s="16" t="s">
        <v>32666</v>
      </c>
      <c r="I5049" s="16" t="s">
        <v>12622</v>
      </c>
    </row>
    <row r="5050" spans="1:10">
      <c r="A5050" s="16" t="s">
        <v>35348</v>
      </c>
      <c r="B5050" s="52" t="s">
        <v>17079</v>
      </c>
      <c r="C5050" s="16" t="str">
        <f t="shared" si="78"/>
        <v>I99 - 055</v>
      </c>
      <c r="D5050" s="52"/>
      <c r="E5050" s="52" t="s">
        <v>10726</v>
      </c>
      <c r="F5050" s="16"/>
      <c r="G5050" s="16" t="s">
        <v>10725</v>
      </c>
      <c r="H5050" s="16" t="s">
        <v>10727</v>
      </c>
      <c r="I5050" s="16" t="s">
        <v>34128</v>
      </c>
    </row>
    <row r="5051" spans="1:10">
      <c r="A5051" s="16" t="s">
        <v>21958</v>
      </c>
      <c r="B5051" s="52" t="s">
        <v>15785</v>
      </c>
      <c r="C5051" s="16" t="str">
        <f t="shared" si="78"/>
        <v>017 - 850</v>
      </c>
      <c r="D5051" s="52"/>
      <c r="E5051" s="52" t="s">
        <v>22538</v>
      </c>
      <c r="F5051" s="16"/>
      <c r="G5051" s="16" t="s">
        <v>22537</v>
      </c>
      <c r="H5051" s="16" t="s">
        <v>32666</v>
      </c>
      <c r="I5051" s="16" t="s">
        <v>21959</v>
      </c>
      <c r="J5051" s="16" t="s">
        <v>34487</v>
      </c>
    </row>
    <row r="5052" spans="1:10">
      <c r="A5052" s="16" t="s">
        <v>34552</v>
      </c>
      <c r="B5052" s="52" t="s">
        <v>17343</v>
      </c>
      <c r="C5052" s="16" t="str">
        <f t="shared" si="78"/>
        <v>063 - 040</v>
      </c>
      <c r="D5052" s="52" t="s">
        <v>36059</v>
      </c>
      <c r="E5052" s="52" t="s">
        <v>30281</v>
      </c>
      <c r="F5052" s="16" t="s">
        <v>36821</v>
      </c>
      <c r="G5052" s="16" t="s">
        <v>30319</v>
      </c>
      <c r="H5052" s="16" t="s">
        <v>30282</v>
      </c>
      <c r="I5052" s="16" t="s">
        <v>34553</v>
      </c>
      <c r="J5052" s="16"/>
    </row>
    <row r="5053" spans="1:10">
      <c r="A5053" s="16" t="s">
        <v>6570</v>
      </c>
      <c r="B5053" s="52" t="s">
        <v>5281</v>
      </c>
      <c r="C5053" s="16" t="str">
        <f t="shared" si="78"/>
        <v>014 - 037</v>
      </c>
      <c r="D5053" s="52" t="s">
        <v>34487</v>
      </c>
      <c r="E5053" s="52" t="s">
        <v>31453</v>
      </c>
      <c r="F5053" s="16" t="s">
        <v>30450</v>
      </c>
      <c r="G5053" s="16" t="s">
        <v>31452</v>
      </c>
      <c r="H5053" s="16" t="s">
        <v>32666</v>
      </c>
      <c r="I5053" s="16" t="s">
        <v>6151</v>
      </c>
      <c r="J5053" s="16"/>
    </row>
    <row r="5054" spans="1:10">
      <c r="A5054" s="16" t="s">
        <v>25320</v>
      </c>
      <c r="B5054" s="52" t="s">
        <v>16461</v>
      </c>
      <c r="C5054" s="16" t="str">
        <f t="shared" si="78"/>
        <v>025 - 030</v>
      </c>
      <c r="D5054" s="52" t="s">
        <v>34487</v>
      </c>
      <c r="E5054" s="52" t="s">
        <v>36071</v>
      </c>
      <c r="F5054" s="16" t="s">
        <v>16055</v>
      </c>
      <c r="G5054" s="16" t="s">
        <v>36070</v>
      </c>
      <c r="H5054" s="16" t="s">
        <v>32660</v>
      </c>
      <c r="I5054" s="16" t="s">
        <v>25321</v>
      </c>
      <c r="J5054" s="16"/>
    </row>
    <row r="5055" spans="1:10">
      <c r="A5055" s="16" t="s">
        <v>20188</v>
      </c>
      <c r="B5055" s="52" t="s">
        <v>20280</v>
      </c>
      <c r="C5055" s="16" t="str">
        <f t="shared" si="78"/>
        <v>013 - 130</v>
      </c>
      <c r="D5055" s="52" t="s">
        <v>34487</v>
      </c>
      <c r="E5055" s="52" t="s">
        <v>26240</v>
      </c>
      <c r="F5055" s="16" t="s">
        <v>30667</v>
      </c>
      <c r="G5055" s="16" t="s">
        <v>26239</v>
      </c>
      <c r="H5055" s="16" t="s">
        <v>32666</v>
      </c>
      <c r="I5055" s="16" t="s">
        <v>20189</v>
      </c>
    </row>
    <row r="5056" spans="1:10">
      <c r="A5056" s="16" t="s">
        <v>18186</v>
      </c>
      <c r="B5056" s="52" t="s">
        <v>9412</v>
      </c>
      <c r="C5056" s="16" t="str">
        <f t="shared" si="78"/>
        <v>022 - 106</v>
      </c>
      <c r="D5056" s="52" t="s">
        <v>34487</v>
      </c>
      <c r="E5056" s="52" t="s">
        <v>4777</v>
      </c>
      <c r="F5056" s="16" t="s">
        <v>14358</v>
      </c>
      <c r="G5056" s="16" t="s">
        <v>4776</v>
      </c>
      <c r="H5056" s="16" t="s">
        <v>4778</v>
      </c>
      <c r="I5056" s="16" t="s">
        <v>18187</v>
      </c>
    </row>
    <row r="5057" spans="1:10">
      <c r="A5057" s="16" t="s">
        <v>11617</v>
      </c>
      <c r="B5057" s="52" t="s">
        <v>6700</v>
      </c>
      <c r="C5057" s="16" t="str">
        <f t="shared" si="78"/>
        <v>049 - 009</v>
      </c>
      <c r="D5057" s="52" t="s">
        <v>36059</v>
      </c>
      <c r="E5057" s="52" t="s">
        <v>30327</v>
      </c>
      <c r="F5057" s="16" t="s">
        <v>11618</v>
      </c>
      <c r="G5057" s="16" t="s">
        <v>30326</v>
      </c>
      <c r="H5057" s="16" t="s">
        <v>30328</v>
      </c>
      <c r="I5057" s="16" t="s">
        <v>11619</v>
      </c>
      <c r="J5057" s="16"/>
    </row>
    <row r="5058" spans="1:10">
      <c r="A5058" s="16" t="s">
        <v>14251</v>
      </c>
      <c r="B5058" s="52" t="s">
        <v>3239</v>
      </c>
      <c r="C5058" s="16" t="str">
        <f t="shared" si="78"/>
        <v>002 - 071</v>
      </c>
      <c r="D5058" s="52" t="s">
        <v>36059</v>
      </c>
      <c r="E5058" s="52" t="s">
        <v>36066</v>
      </c>
      <c r="F5058" s="16" t="s">
        <v>26064</v>
      </c>
      <c r="G5058" s="16" t="s">
        <v>20457</v>
      </c>
      <c r="H5058" s="16" t="s">
        <v>10732</v>
      </c>
      <c r="I5058" s="16" t="s">
        <v>31385</v>
      </c>
    </row>
    <row r="5059" spans="1:10">
      <c r="A5059" s="16" t="s">
        <v>10219</v>
      </c>
      <c r="B5059" s="52" t="s">
        <v>14172</v>
      </c>
      <c r="C5059" s="16" t="str">
        <f t="shared" si="78"/>
        <v>098 - 030</v>
      </c>
      <c r="D5059" s="52" t="s">
        <v>36059</v>
      </c>
      <c r="E5059" s="52" t="s">
        <v>10711</v>
      </c>
      <c r="F5059" s="16" t="s">
        <v>10220</v>
      </c>
      <c r="G5059" s="16" t="s">
        <v>10710</v>
      </c>
      <c r="H5059" s="16" t="s">
        <v>32666</v>
      </c>
      <c r="I5059" s="16" t="s">
        <v>10221</v>
      </c>
    </row>
    <row r="5060" spans="1:10">
      <c r="A5060" s="16" t="s">
        <v>6462</v>
      </c>
      <c r="B5060" s="52" t="s">
        <v>34016</v>
      </c>
      <c r="C5060" s="16" t="str">
        <f t="shared" ref="C5060:C5123" si="79">MID(A5060,1,3) &amp;" - " &amp;MID(A5060,4,3)</f>
        <v>015 - 124</v>
      </c>
      <c r="D5060" s="52" t="s">
        <v>36059</v>
      </c>
      <c r="E5060" s="52" t="s">
        <v>32665</v>
      </c>
      <c r="F5060" s="16" t="s">
        <v>32663</v>
      </c>
      <c r="G5060" s="16" t="s">
        <v>32664</v>
      </c>
      <c r="H5060" s="16" t="s">
        <v>32666</v>
      </c>
      <c r="I5060" s="16" t="s">
        <v>10221</v>
      </c>
      <c r="J5060" s="16" t="s">
        <v>7990</v>
      </c>
    </row>
    <row r="5061" spans="1:10">
      <c r="A5061" s="16" t="s">
        <v>22032</v>
      </c>
      <c r="B5061" s="52" t="s">
        <v>13375</v>
      </c>
      <c r="C5061" s="16" t="str">
        <f t="shared" si="79"/>
        <v>022 - 851</v>
      </c>
      <c r="D5061" s="52"/>
      <c r="E5061" s="52" t="s">
        <v>4777</v>
      </c>
      <c r="F5061" s="16"/>
      <c r="G5061" s="16" t="s">
        <v>4776</v>
      </c>
      <c r="H5061" s="16" t="s">
        <v>4778</v>
      </c>
      <c r="I5061" s="16" t="s">
        <v>22033</v>
      </c>
      <c r="J5061" s="16" t="s">
        <v>34487</v>
      </c>
    </row>
    <row r="5062" spans="1:10">
      <c r="A5062" s="16" t="s">
        <v>18979</v>
      </c>
      <c r="B5062" s="52" t="s">
        <v>14310</v>
      </c>
      <c r="C5062" s="16" t="str">
        <f t="shared" si="79"/>
        <v>075 - 038</v>
      </c>
      <c r="D5062" s="52" t="s">
        <v>36059</v>
      </c>
      <c r="E5062" s="52" t="s">
        <v>25912</v>
      </c>
      <c r="F5062" s="16" t="s">
        <v>18980</v>
      </c>
      <c r="G5062" s="16" t="s">
        <v>31815</v>
      </c>
      <c r="H5062" s="16" t="s">
        <v>37422</v>
      </c>
      <c r="I5062" s="16" t="s">
        <v>18981</v>
      </c>
    </row>
    <row r="5063" spans="1:10">
      <c r="A5063" s="16" t="s">
        <v>33059</v>
      </c>
      <c r="B5063" s="52" t="s">
        <v>35614</v>
      </c>
      <c r="C5063" s="16" t="str">
        <f t="shared" si="79"/>
        <v>073 - 011</v>
      </c>
      <c r="D5063" s="52" t="s">
        <v>36059</v>
      </c>
      <c r="E5063" s="52" t="s">
        <v>37421</v>
      </c>
      <c r="F5063" s="16" t="s">
        <v>37419</v>
      </c>
      <c r="G5063" s="16" t="s">
        <v>37420</v>
      </c>
      <c r="H5063" s="16" t="s">
        <v>37422</v>
      </c>
      <c r="I5063" s="16" t="s">
        <v>33060</v>
      </c>
    </row>
    <row r="5064" spans="1:10">
      <c r="A5064" s="16" t="s">
        <v>15396</v>
      </c>
      <c r="B5064" s="52" t="s">
        <v>15647</v>
      </c>
      <c r="C5064" s="16" t="str">
        <f t="shared" si="79"/>
        <v>037 - 033</v>
      </c>
      <c r="D5064" s="52" t="s">
        <v>34487</v>
      </c>
      <c r="E5064" s="52" t="s">
        <v>30682</v>
      </c>
      <c r="F5064" s="16" t="s">
        <v>9528</v>
      </c>
      <c r="G5064" s="16" t="s">
        <v>30681</v>
      </c>
      <c r="H5064" s="16" t="s">
        <v>35981</v>
      </c>
      <c r="I5064" s="16" t="s">
        <v>9529</v>
      </c>
      <c r="J5064" s="16"/>
    </row>
    <row r="5065" spans="1:10">
      <c r="A5065" s="16" t="s">
        <v>35486</v>
      </c>
      <c r="B5065" s="52" t="s">
        <v>22676</v>
      </c>
      <c r="C5065" s="16" t="str">
        <f t="shared" si="79"/>
        <v>016 - 836</v>
      </c>
      <c r="D5065" s="52"/>
      <c r="E5065" s="52" t="s">
        <v>10742</v>
      </c>
      <c r="F5065" s="16"/>
      <c r="G5065" s="16" t="s">
        <v>10741</v>
      </c>
      <c r="H5065" s="16" t="s">
        <v>32666</v>
      </c>
      <c r="I5065" s="16" t="s">
        <v>35487</v>
      </c>
      <c r="J5065" s="16" t="s">
        <v>34487</v>
      </c>
    </row>
    <row r="5066" spans="1:10">
      <c r="A5066" s="16" t="s">
        <v>35965</v>
      </c>
      <c r="B5066" s="52" t="s">
        <v>11011</v>
      </c>
      <c r="C5066" s="16" t="str">
        <f t="shared" si="79"/>
        <v>009 - 034</v>
      </c>
      <c r="D5066" s="52" t="s">
        <v>34487</v>
      </c>
      <c r="E5066" s="52" t="s">
        <v>26840</v>
      </c>
      <c r="F5066" s="16" t="s">
        <v>35966</v>
      </c>
      <c r="G5066" s="16" t="s">
        <v>26839</v>
      </c>
      <c r="H5066" s="16" t="s">
        <v>34573</v>
      </c>
      <c r="I5066" s="16" t="s">
        <v>33436</v>
      </c>
    </row>
    <row r="5067" spans="1:10">
      <c r="A5067" s="16" t="s">
        <v>31205</v>
      </c>
      <c r="B5067" s="52" t="s">
        <v>24145</v>
      </c>
      <c r="C5067" s="16" t="str">
        <f t="shared" si="79"/>
        <v>005 - 060</v>
      </c>
      <c r="D5067" s="52" t="s">
        <v>34487</v>
      </c>
      <c r="E5067" s="52" t="s">
        <v>18693</v>
      </c>
      <c r="F5067" s="16" t="s">
        <v>9814</v>
      </c>
      <c r="G5067" s="16" t="s">
        <v>18692</v>
      </c>
      <c r="H5067" s="16" t="s">
        <v>10732</v>
      </c>
      <c r="I5067" s="16" t="s">
        <v>31206</v>
      </c>
    </row>
    <row r="5068" spans="1:10">
      <c r="A5068" s="16" t="s">
        <v>22335</v>
      </c>
      <c r="B5068" s="52" t="s">
        <v>13229</v>
      </c>
      <c r="C5068" s="16" t="str">
        <f t="shared" si="79"/>
        <v>083 - 805</v>
      </c>
      <c r="D5068" s="52"/>
      <c r="E5068" s="52" t="s">
        <v>21246</v>
      </c>
      <c r="F5068" s="16"/>
      <c r="G5068" s="16" t="s">
        <v>21245</v>
      </c>
      <c r="H5068" s="16" t="s">
        <v>29917</v>
      </c>
      <c r="I5068" s="16" t="s">
        <v>22336</v>
      </c>
      <c r="J5068" s="16" t="s">
        <v>34487</v>
      </c>
    </row>
    <row r="5069" spans="1:10">
      <c r="A5069" s="16" t="s">
        <v>28751</v>
      </c>
      <c r="B5069" s="52" t="s">
        <v>11271</v>
      </c>
      <c r="C5069" s="16" t="str">
        <f t="shared" si="79"/>
        <v>001 - 134</v>
      </c>
      <c r="D5069" s="52" t="s">
        <v>34487</v>
      </c>
      <c r="E5069" s="52" t="s">
        <v>37671</v>
      </c>
      <c r="F5069" s="16" t="s">
        <v>35568</v>
      </c>
      <c r="G5069" s="16" t="s">
        <v>37670</v>
      </c>
      <c r="H5069" s="16" t="s">
        <v>10732</v>
      </c>
      <c r="I5069" s="16" t="s">
        <v>28752</v>
      </c>
    </row>
    <row r="5070" spans="1:10">
      <c r="A5070" s="16" t="s">
        <v>7436</v>
      </c>
      <c r="B5070" s="52" t="s">
        <v>3240</v>
      </c>
      <c r="C5070" s="16" t="str">
        <f t="shared" si="79"/>
        <v>002 - 819</v>
      </c>
      <c r="D5070" s="52"/>
      <c r="E5070" s="52" t="s">
        <v>36066</v>
      </c>
      <c r="F5070" s="16"/>
      <c r="G5070" s="16" t="s">
        <v>20457</v>
      </c>
      <c r="H5070" s="16" t="s">
        <v>10732</v>
      </c>
      <c r="I5070" s="16" t="s">
        <v>7437</v>
      </c>
      <c r="J5070" s="16" t="s">
        <v>34487</v>
      </c>
    </row>
    <row r="5071" spans="1:10">
      <c r="A5071" s="16" t="s">
        <v>27563</v>
      </c>
      <c r="B5071" s="52" t="s">
        <v>22677</v>
      </c>
      <c r="C5071" s="16" t="str">
        <f t="shared" si="79"/>
        <v>016 - 837</v>
      </c>
      <c r="D5071" s="52"/>
      <c r="E5071" s="52" t="s">
        <v>10742</v>
      </c>
      <c r="F5071" s="16"/>
      <c r="G5071" s="16" t="s">
        <v>10741</v>
      </c>
      <c r="H5071" s="16" t="s">
        <v>32666</v>
      </c>
      <c r="I5071" s="16" t="s">
        <v>27564</v>
      </c>
      <c r="J5071" s="16" t="s">
        <v>34487</v>
      </c>
    </row>
    <row r="5072" spans="1:10">
      <c r="A5072" s="16" t="s">
        <v>24900</v>
      </c>
      <c r="B5072" s="52" t="s">
        <v>34017</v>
      </c>
      <c r="C5072" s="16" t="str">
        <f t="shared" si="79"/>
        <v>015 - 125</v>
      </c>
      <c r="D5072" s="52" t="s">
        <v>36059</v>
      </c>
      <c r="E5072" s="52" t="s">
        <v>32665</v>
      </c>
      <c r="F5072" s="16" t="s">
        <v>21554</v>
      </c>
      <c r="G5072" s="16" t="s">
        <v>32664</v>
      </c>
      <c r="H5072" s="16" t="s">
        <v>32666</v>
      </c>
      <c r="I5072" s="16" t="s">
        <v>16979</v>
      </c>
    </row>
    <row r="5073" spans="1:10">
      <c r="A5073" s="16" t="s">
        <v>12501</v>
      </c>
      <c r="B5073" s="52" t="s">
        <v>20281</v>
      </c>
      <c r="C5073" s="16" t="str">
        <f t="shared" si="79"/>
        <v>013 - 131</v>
      </c>
      <c r="D5073" s="52" t="s">
        <v>36059</v>
      </c>
      <c r="E5073" s="52" t="s">
        <v>26240</v>
      </c>
      <c r="F5073" s="16" t="s">
        <v>23421</v>
      </c>
      <c r="G5073" s="16" t="s">
        <v>26239</v>
      </c>
      <c r="H5073" s="16" t="s">
        <v>32666</v>
      </c>
      <c r="I5073" s="16" t="s">
        <v>12502</v>
      </c>
    </row>
    <row r="5074" spans="1:10">
      <c r="A5074" s="16" t="s">
        <v>37276</v>
      </c>
      <c r="B5074" s="52" t="s">
        <v>22678</v>
      </c>
      <c r="C5074" s="16" t="str">
        <f t="shared" si="79"/>
        <v>016 - 127</v>
      </c>
      <c r="D5074" s="52" t="s">
        <v>34487</v>
      </c>
      <c r="E5074" s="52" t="s">
        <v>10742</v>
      </c>
      <c r="F5074" s="16" t="s">
        <v>10412</v>
      </c>
      <c r="G5074" s="16" t="s">
        <v>10741</v>
      </c>
      <c r="H5074" s="16" t="s">
        <v>32666</v>
      </c>
      <c r="I5074" s="16" t="s">
        <v>37277</v>
      </c>
    </row>
    <row r="5075" spans="1:10">
      <c r="A5075" s="16" t="s">
        <v>19435</v>
      </c>
      <c r="B5075" s="52" t="s">
        <v>15710</v>
      </c>
      <c r="C5075" s="16" t="str">
        <f t="shared" si="79"/>
        <v>022 - 852</v>
      </c>
      <c r="D5075" s="52"/>
      <c r="E5075" s="52" t="s">
        <v>4777</v>
      </c>
      <c r="F5075" s="16"/>
      <c r="G5075" s="16" t="s">
        <v>4776</v>
      </c>
      <c r="H5075" s="16" t="s">
        <v>4778</v>
      </c>
      <c r="I5075" s="16" t="s">
        <v>19436</v>
      </c>
      <c r="J5075" s="16" t="s">
        <v>34487</v>
      </c>
    </row>
    <row r="5076" spans="1:10">
      <c r="A5076" s="16" t="s">
        <v>31811</v>
      </c>
      <c r="B5076" s="52" t="s">
        <v>445</v>
      </c>
      <c r="C5076" s="16" t="str">
        <f t="shared" si="79"/>
        <v>091 - 039</v>
      </c>
      <c r="D5076" s="52" t="s">
        <v>34487</v>
      </c>
      <c r="E5076" s="52" t="s">
        <v>31546</v>
      </c>
      <c r="F5076" s="16" t="s">
        <v>12181</v>
      </c>
      <c r="G5076" s="16" t="s">
        <v>31545</v>
      </c>
      <c r="H5076" s="16" t="s">
        <v>33521</v>
      </c>
      <c r="I5076" s="16" t="s">
        <v>31812</v>
      </c>
    </row>
    <row r="5077" spans="1:10">
      <c r="A5077" s="16" t="s">
        <v>24340</v>
      </c>
      <c r="B5077" s="52" t="s">
        <v>28167</v>
      </c>
      <c r="C5077" s="16" t="str">
        <f t="shared" si="79"/>
        <v>072 - 025</v>
      </c>
      <c r="D5077" s="52" t="s">
        <v>34487</v>
      </c>
      <c r="E5077" s="52" t="s">
        <v>23759</v>
      </c>
      <c r="F5077" s="16" t="s">
        <v>15557</v>
      </c>
      <c r="G5077" s="16" t="s">
        <v>23758</v>
      </c>
      <c r="H5077" s="16" t="s">
        <v>37422</v>
      </c>
      <c r="I5077" s="16" t="s">
        <v>24341</v>
      </c>
    </row>
    <row r="5078" spans="1:10">
      <c r="A5078" s="16" t="s">
        <v>37626</v>
      </c>
      <c r="B5078" s="52" t="s">
        <v>6727</v>
      </c>
      <c r="C5078" s="16" t="str">
        <f t="shared" si="79"/>
        <v>031 - 842</v>
      </c>
      <c r="D5078" s="52"/>
      <c r="E5078" s="52" t="s">
        <v>7531</v>
      </c>
      <c r="F5078" s="16"/>
      <c r="G5078" s="16" t="s">
        <v>7530</v>
      </c>
      <c r="H5078" s="16" t="s">
        <v>30334</v>
      </c>
      <c r="I5078" s="16" t="s">
        <v>37627</v>
      </c>
      <c r="J5078" s="16" t="s">
        <v>34487</v>
      </c>
    </row>
    <row r="5079" spans="1:10">
      <c r="A5079" s="16" t="s">
        <v>13324</v>
      </c>
      <c r="B5079" s="52" t="s">
        <v>6728</v>
      </c>
      <c r="C5079" s="16" t="str">
        <f t="shared" si="79"/>
        <v>031 - 843</v>
      </c>
      <c r="D5079" s="52"/>
      <c r="E5079" s="52" t="s">
        <v>7531</v>
      </c>
      <c r="F5079" s="16"/>
      <c r="G5079" s="16" t="s">
        <v>7530</v>
      </c>
      <c r="H5079" s="16" t="s">
        <v>30334</v>
      </c>
      <c r="I5079" s="16" t="s">
        <v>13325</v>
      </c>
      <c r="J5079" s="16" t="s">
        <v>34487</v>
      </c>
    </row>
    <row r="5080" spans="1:10">
      <c r="A5080" s="16" t="s">
        <v>26417</v>
      </c>
      <c r="B5080" s="52" t="s">
        <v>8463</v>
      </c>
      <c r="C5080" s="16" t="str">
        <f t="shared" si="79"/>
        <v>080 - 043</v>
      </c>
      <c r="D5080" s="52" t="s">
        <v>36059</v>
      </c>
      <c r="E5080" s="52" t="s">
        <v>1692</v>
      </c>
      <c r="F5080" s="16" t="s">
        <v>21147</v>
      </c>
      <c r="G5080" s="16" t="s">
        <v>1691</v>
      </c>
      <c r="H5080" s="16" t="s">
        <v>4772</v>
      </c>
      <c r="I5080" s="16" t="s">
        <v>21148</v>
      </c>
    </row>
    <row r="5081" spans="1:10">
      <c r="A5081" s="16" t="s">
        <v>25410</v>
      </c>
      <c r="B5081" s="52" t="s">
        <v>446</v>
      </c>
      <c r="C5081" s="16" t="str">
        <f t="shared" si="79"/>
        <v>091 - 040</v>
      </c>
      <c r="D5081" s="52" t="s">
        <v>34487</v>
      </c>
      <c r="E5081" s="52" t="s">
        <v>31546</v>
      </c>
      <c r="F5081" s="16" t="s">
        <v>13612</v>
      </c>
      <c r="G5081" s="16" t="s">
        <v>31545</v>
      </c>
      <c r="H5081" s="16" t="s">
        <v>33521</v>
      </c>
      <c r="I5081" s="16" t="s">
        <v>25411</v>
      </c>
      <c r="J5081" s="16"/>
    </row>
    <row r="5082" spans="1:10">
      <c r="A5082" s="16" t="s">
        <v>30633</v>
      </c>
      <c r="B5082" s="52" t="s">
        <v>447</v>
      </c>
      <c r="C5082" s="16" t="str">
        <f t="shared" si="79"/>
        <v>091 - 041</v>
      </c>
      <c r="D5082" s="52" t="s">
        <v>34487</v>
      </c>
      <c r="E5082" s="52" t="s">
        <v>31546</v>
      </c>
      <c r="F5082" s="16" t="s">
        <v>13612</v>
      </c>
      <c r="G5082" s="16" t="s">
        <v>31545</v>
      </c>
      <c r="H5082" s="16" t="s">
        <v>33521</v>
      </c>
      <c r="I5082" s="16" t="s">
        <v>21051</v>
      </c>
      <c r="J5082" s="16"/>
    </row>
    <row r="5083" spans="1:10">
      <c r="A5083" s="16" t="s">
        <v>11568</v>
      </c>
      <c r="B5083" s="52" t="s">
        <v>14173</v>
      </c>
      <c r="C5083" s="16" t="str">
        <f t="shared" si="79"/>
        <v>098 - 031</v>
      </c>
      <c r="D5083" s="52" t="s">
        <v>36059</v>
      </c>
      <c r="E5083" s="52" t="s">
        <v>10711</v>
      </c>
      <c r="F5083" s="16" t="s">
        <v>11569</v>
      </c>
      <c r="G5083" s="16" t="s">
        <v>10710</v>
      </c>
      <c r="H5083" s="16" t="s">
        <v>32666</v>
      </c>
      <c r="I5083" s="16" t="s">
        <v>3856</v>
      </c>
      <c r="J5083" s="16"/>
    </row>
    <row r="5084" spans="1:10">
      <c r="A5084" s="16" t="s">
        <v>23638</v>
      </c>
      <c r="B5084" s="52" t="s">
        <v>34018</v>
      </c>
      <c r="C5084" s="16" t="str">
        <f t="shared" si="79"/>
        <v>015 - 126</v>
      </c>
      <c r="D5084" s="52" t="s">
        <v>36059</v>
      </c>
      <c r="E5084" s="52" t="s">
        <v>32665</v>
      </c>
      <c r="F5084" s="16" t="s">
        <v>18524</v>
      </c>
      <c r="G5084" s="16" t="s">
        <v>32664</v>
      </c>
      <c r="H5084" s="16" t="s">
        <v>32666</v>
      </c>
      <c r="I5084" s="16" t="s">
        <v>3856</v>
      </c>
      <c r="J5084" s="16" t="s">
        <v>7990</v>
      </c>
    </row>
    <row r="5085" spans="1:10">
      <c r="A5085" s="16" t="s">
        <v>10470</v>
      </c>
      <c r="B5085" s="52" t="s">
        <v>14174</v>
      </c>
      <c r="C5085" s="16" t="str">
        <f t="shared" si="79"/>
        <v>098 - 032</v>
      </c>
      <c r="D5085" s="52" t="s">
        <v>36059</v>
      </c>
      <c r="E5085" s="52" t="s">
        <v>10711</v>
      </c>
      <c r="F5085" s="16" t="s">
        <v>24914</v>
      </c>
      <c r="G5085" s="16" t="s">
        <v>10710</v>
      </c>
      <c r="H5085" s="16" t="s">
        <v>32666</v>
      </c>
      <c r="I5085" s="16" t="s">
        <v>33541</v>
      </c>
      <c r="J5085" s="16"/>
    </row>
    <row r="5086" spans="1:10">
      <c r="A5086" s="16" t="s">
        <v>10841</v>
      </c>
      <c r="B5086" s="52" t="s">
        <v>36004</v>
      </c>
      <c r="C5086" s="16" t="str">
        <f t="shared" si="79"/>
        <v>015 - 127</v>
      </c>
      <c r="D5086" s="52" t="s">
        <v>36059</v>
      </c>
      <c r="E5086" s="52" t="s">
        <v>32665</v>
      </c>
      <c r="F5086" s="16" t="s">
        <v>21703</v>
      </c>
      <c r="G5086" s="16" t="s">
        <v>32664</v>
      </c>
      <c r="H5086" s="16" t="s">
        <v>32666</v>
      </c>
      <c r="I5086" s="16" t="s">
        <v>33541</v>
      </c>
      <c r="J5086" s="16" t="s">
        <v>7990</v>
      </c>
    </row>
    <row r="5087" spans="1:10">
      <c r="A5087" s="16" t="s">
        <v>14386</v>
      </c>
      <c r="B5087" s="52" t="s">
        <v>448</v>
      </c>
      <c r="C5087" s="16" t="str">
        <f t="shared" si="79"/>
        <v>091 - 104</v>
      </c>
      <c r="D5087" s="52" t="s">
        <v>36059</v>
      </c>
      <c r="E5087" s="52" t="s">
        <v>31546</v>
      </c>
      <c r="F5087" s="16" t="s">
        <v>13612</v>
      </c>
      <c r="G5087" s="16" t="s">
        <v>31545</v>
      </c>
      <c r="H5087" s="16" t="s">
        <v>33521</v>
      </c>
      <c r="I5087" s="16" t="s">
        <v>14387</v>
      </c>
    </row>
    <row r="5088" spans="1:10">
      <c r="A5088" s="16" t="s">
        <v>872</v>
      </c>
      <c r="B5088" s="52" t="s">
        <v>448</v>
      </c>
      <c r="C5088" s="16" t="str">
        <f t="shared" si="79"/>
        <v>091 - 803</v>
      </c>
      <c r="D5088" s="52"/>
      <c r="E5088" s="52" t="s">
        <v>31546</v>
      </c>
      <c r="F5088" s="16"/>
      <c r="G5088" s="16" t="s">
        <v>31545</v>
      </c>
      <c r="H5088" s="16" t="s">
        <v>33521</v>
      </c>
      <c r="I5088" s="16" t="s">
        <v>14387</v>
      </c>
      <c r="J5088" s="16" t="s">
        <v>34487</v>
      </c>
    </row>
    <row r="5089" spans="1:10">
      <c r="A5089" s="16" t="s">
        <v>1452</v>
      </c>
      <c r="B5089" s="52" t="s">
        <v>11012</v>
      </c>
      <c r="C5089" s="16" t="str">
        <f t="shared" si="79"/>
        <v>009 - 817</v>
      </c>
      <c r="D5089" s="52"/>
      <c r="E5089" s="52" t="s">
        <v>26840</v>
      </c>
      <c r="F5089" s="16"/>
      <c r="G5089" s="16" t="s">
        <v>26839</v>
      </c>
      <c r="H5089" s="16" t="s">
        <v>34573</v>
      </c>
      <c r="I5089" s="16" t="s">
        <v>1453</v>
      </c>
      <c r="J5089" s="16" t="s">
        <v>34487</v>
      </c>
    </row>
    <row r="5090" spans="1:10">
      <c r="A5090" s="16" t="s">
        <v>21155</v>
      </c>
      <c r="B5090" s="52" t="s">
        <v>15786</v>
      </c>
      <c r="C5090" s="16" t="str">
        <f t="shared" si="79"/>
        <v>017 - 090</v>
      </c>
      <c r="D5090" s="52" t="s">
        <v>34487</v>
      </c>
      <c r="E5090" s="52" t="s">
        <v>22538</v>
      </c>
      <c r="F5090" s="16" t="s">
        <v>15544</v>
      </c>
      <c r="G5090" s="16" t="s">
        <v>22537</v>
      </c>
      <c r="H5090" s="16" t="s">
        <v>32666</v>
      </c>
      <c r="I5090" s="16" t="s">
        <v>21156</v>
      </c>
    </row>
    <row r="5091" spans="1:10">
      <c r="A5091" s="16" t="s">
        <v>7276</v>
      </c>
      <c r="B5091" s="52" t="s">
        <v>15711</v>
      </c>
      <c r="C5091" s="16" t="str">
        <f t="shared" si="79"/>
        <v>022 - 853</v>
      </c>
      <c r="D5091" s="52"/>
      <c r="E5091" s="52" t="s">
        <v>4777</v>
      </c>
      <c r="G5091" s="16" t="s">
        <v>4776</v>
      </c>
      <c r="H5091" s="16" t="s">
        <v>4778</v>
      </c>
      <c r="I5091" s="16" t="s">
        <v>7277</v>
      </c>
      <c r="J5091" s="16" t="s">
        <v>34487</v>
      </c>
    </row>
    <row r="5092" spans="1:10">
      <c r="A5092" s="16" t="s">
        <v>7649</v>
      </c>
      <c r="B5092" s="52" t="s">
        <v>15787</v>
      </c>
      <c r="C5092" s="16" t="str">
        <f t="shared" si="79"/>
        <v>017 - 091</v>
      </c>
      <c r="D5092" s="52" t="s">
        <v>36059</v>
      </c>
      <c r="E5092" s="52" t="s">
        <v>22538</v>
      </c>
      <c r="F5092" s="16" t="s">
        <v>26230</v>
      </c>
      <c r="G5092" s="16" t="s">
        <v>22537</v>
      </c>
      <c r="H5092" s="16" t="s">
        <v>32666</v>
      </c>
      <c r="I5092" s="16" t="s">
        <v>7650</v>
      </c>
      <c r="J5092" s="16"/>
    </row>
    <row r="5093" spans="1:10">
      <c r="A5093" s="16" t="s">
        <v>31508</v>
      </c>
      <c r="B5093" s="52" t="s">
        <v>15648</v>
      </c>
      <c r="C5093" s="16" t="str">
        <f t="shared" si="79"/>
        <v>037 - 034</v>
      </c>
      <c r="D5093" s="52" t="s">
        <v>34487</v>
      </c>
      <c r="E5093" s="52" t="s">
        <v>30682</v>
      </c>
      <c r="F5093" s="16" t="s">
        <v>15516</v>
      </c>
      <c r="G5093" s="16" t="s">
        <v>30681</v>
      </c>
      <c r="H5093" s="16" t="s">
        <v>35981</v>
      </c>
      <c r="I5093" s="16" t="s">
        <v>31509</v>
      </c>
    </row>
    <row r="5094" spans="1:10">
      <c r="A5094" s="16" t="s">
        <v>37548</v>
      </c>
      <c r="B5094" s="52" t="s">
        <v>13409</v>
      </c>
      <c r="C5094" s="16" t="str">
        <f t="shared" si="79"/>
        <v>090 - 084</v>
      </c>
      <c r="D5094" s="52" t="s">
        <v>36059</v>
      </c>
      <c r="E5094" s="52" t="s">
        <v>33520</v>
      </c>
      <c r="F5094" s="16" t="s">
        <v>33518</v>
      </c>
      <c r="G5094" s="16" t="s">
        <v>33519</v>
      </c>
      <c r="H5094" s="16" t="s">
        <v>33521</v>
      </c>
      <c r="I5094" s="16" t="s">
        <v>13492</v>
      </c>
    </row>
    <row r="5095" spans="1:10">
      <c r="A5095" s="16" t="s">
        <v>3120</v>
      </c>
      <c r="B5095" s="52" t="s">
        <v>20282</v>
      </c>
      <c r="C5095" s="16" t="str">
        <f t="shared" si="79"/>
        <v>013 - 132</v>
      </c>
      <c r="D5095" s="52" t="s">
        <v>36059</v>
      </c>
      <c r="E5095" s="52" t="s">
        <v>26240</v>
      </c>
      <c r="F5095" s="16" t="s">
        <v>26238</v>
      </c>
      <c r="G5095" s="16" t="s">
        <v>26239</v>
      </c>
      <c r="H5095" s="16" t="s">
        <v>32666</v>
      </c>
      <c r="I5095" s="16" t="s">
        <v>15584</v>
      </c>
      <c r="J5095" s="16" t="s">
        <v>7990</v>
      </c>
    </row>
    <row r="5096" spans="1:10">
      <c r="A5096" s="16" t="s">
        <v>15582</v>
      </c>
      <c r="B5096" s="52" t="s">
        <v>4502</v>
      </c>
      <c r="C5096" s="16" t="str">
        <f t="shared" si="79"/>
        <v>097 - 044</v>
      </c>
      <c r="D5096" s="52" t="s">
        <v>36059</v>
      </c>
      <c r="E5096" s="52" t="s">
        <v>26245</v>
      </c>
      <c r="F5096" s="16" t="s">
        <v>15583</v>
      </c>
      <c r="G5096" s="16" t="s">
        <v>26244</v>
      </c>
      <c r="H5096" s="16" t="s">
        <v>32666</v>
      </c>
      <c r="I5096" s="16" t="s">
        <v>15584</v>
      </c>
      <c r="J5096" s="16"/>
    </row>
    <row r="5097" spans="1:10">
      <c r="A5097" s="16" t="s">
        <v>35793</v>
      </c>
      <c r="B5097" s="52" t="s">
        <v>20283</v>
      </c>
      <c r="C5097" s="16" t="str">
        <f t="shared" si="79"/>
        <v>013 - 894</v>
      </c>
      <c r="D5097" s="52"/>
      <c r="E5097" s="52" t="s">
        <v>26240</v>
      </c>
      <c r="F5097" s="16"/>
      <c r="G5097" s="16" t="s">
        <v>26239</v>
      </c>
      <c r="H5097" s="16" t="s">
        <v>32666</v>
      </c>
      <c r="I5097" s="16" t="s">
        <v>35794</v>
      </c>
      <c r="J5097" s="16" t="s">
        <v>34487</v>
      </c>
    </row>
    <row r="5098" spans="1:10">
      <c r="A5098" s="16" t="s">
        <v>33908</v>
      </c>
      <c r="B5098" s="52" t="s">
        <v>15712</v>
      </c>
      <c r="C5098" s="16" t="str">
        <f t="shared" si="79"/>
        <v>022 - 107</v>
      </c>
      <c r="D5098" s="52" t="s">
        <v>34487</v>
      </c>
      <c r="E5098" s="52" t="s">
        <v>4777</v>
      </c>
      <c r="F5098" s="16" t="s">
        <v>10251</v>
      </c>
      <c r="G5098" s="16" t="s">
        <v>4776</v>
      </c>
      <c r="H5098" s="16" t="s">
        <v>4778</v>
      </c>
      <c r="I5098" s="16" t="s">
        <v>33909</v>
      </c>
    </row>
    <row r="5099" spans="1:10">
      <c r="A5099" s="16" t="s">
        <v>20048</v>
      </c>
      <c r="B5099" s="52" t="s">
        <v>20284</v>
      </c>
      <c r="C5099" s="16" t="str">
        <f t="shared" si="79"/>
        <v>013 - 133</v>
      </c>
      <c r="D5099" s="52" t="s">
        <v>36059</v>
      </c>
      <c r="E5099" s="52" t="s">
        <v>26240</v>
      </c>
      <c r="F5099" s="16" t="s">
        <v>20049</v>
      </c>
      <c r="G5099" s="16" t="s">
        <v>26239</v>
      </c>
      <c r="H5099" s="16" t="s">
        <v>32666</v>
      </c>
      <c r="I5099" s="16" t="s">
        <v>20050</v>
      </c>
    </row>
    <row r="5100" spans="1:10">
      <c r="A5100" s="16" t="s">
        <v>32730</v>
      </c>
      <c r="B5100" s="52" t="s">
        <v>11272</v>
      </c>
      <c r="C5100" s="16" t="str">
        <f t="shared" si="79"/>
        <v>001 - 135</v>
      </c>
      <c r="D5100" s="52" t="s">
        <v>36059</v>
      </c>
      <c r="E5100" s="52" t="s">
        <v>37671</v>
      </c>
      <c r="F5100" s="16" t="s">
        <v>10415</v>
      </c>
      <c r="G5100" s="16" t="s">
        <v>37670</v>
      </c>
      <c r="H5100" s="16" t="s">
        <v>10732</v>
      </c>
      <c r="I5100" s="16" t="s">
        <v>32731</v>
      </c>
    </row>
    <row r="5101" spans="1:10">
      <c r="A5101" s="16" t="s">
        <v>18574</v>
      </c>
      <c r="B5101" s="52" t="s">
        <v>11272</v>
      </c>
      <c r="C5101" s="16" t="str">
        <f t="shared" si="79"/>
        <v>001 - 914</v>
      </c>
      <c r="D5101" s="52"/>
      <c r="E5101" s="52" t="s">
        <v>37671</v>
      </c>
      <c r="G5101" s="16" t="s">
        <v>37670</v>
      </c>
      <c r="H5101" s="16" t="s">
        <v>10732</v>
      </c>
      <c r="I5101" s="16" t="s">
        <v>32731</v>
      </c>
      <c r="J5101" s="16" t="s">
        <v>34487</v>
      </c>
    </row>
    <row r="5102" spans="1:10">
      <c r="A5102" s="16" t="s">
        <v>7484</v>
      </c>
      <c r="B5102" s="52" t="s">
        <v>11273</v>
      </c>
      <c r="C5102" s="16" t="str">
        <f t="shared" si="79"/>
        <v>001 - 136</v>
      </c>
      <c r="D5102" s="52" t="s">
        <v>36059</v>
      </c>
      <c r="E5102" s="52" t="s">
        <v>37671</v>
      </c>
      <c r="F5102" s="16" t="s">
        <v>10415</v>
      </c>
      <c r="G5102" s="16" t="s">
        <v>37670</v>
      </c>
      <c r="H5102" s="16" t="s">
        <v>10732</v>
      </c>
      <c r="I5102" s="16" t="s">
        <v>37121</v>
      </c>
    </row>
    <row r="5103" spans="1:10">
      <c r="A5103" s="16" t="s">
        <v>342</v>
      </c>
      <c r="B5103" s="52" t="s">
        <v>934</v>
      </c>
      <c r="C5103" s="16" t="str">
        <f t="shared" si="79"/>
        <v>018 - 083</v>
      </c>
      <c r="D5103" s="52" t="s">
        <v>36059</v>
      </c>
      <c r="E5103" s="52" t="s">
        <v>35975</v>
      </c>
      <c r="F5103" s="16" t="s">
        <v>35524</v>
      </c>
      <c r="G5103" s="16" t="s">
        <v>35974</v>
      </c>
      <c r="H5103" s="16" t="s">
        <v>32666</v>
      </c>
      <c r="I5103" s="16" t="s">
        <v>343</v>
      </c>
    </row>
    <row r="5104" spans="1:10">
      <c r="A5104" s="16" t="s">
        <v>12426</v>
      </c>
      <c r="B5104" s="52" t="s">
        <v>15713</v>
      </c>
      <c r="C5104" s="16" t="str">
        <f t="shared" si="79"/>
        <v>022 - 854</v>
      </c>
      <c r="D5104" s="52"/>
      <c r="E5104" s="52" t="s">
        <v>4777</v>
      </c>
      <c r="F5104" s="16"/>
      <c r="G5104" s="16" t="s">
        <v>4776</v>
      </c>
      <c r="H5104" s="16" t="s">
        <v>4778</v>
      </c>
      <c r="I5104" s="16" t="s">
        <v>12427</v>
      </c>
      <c r="J5104" s="16" t="s">
        <v>34487</v>
      </c>
    </row>
    <row r="5105" spans="1:10">
      <c r="A5105" s="16" t="s">
        <v>15127</v>
      </c>
      <c r="B5105" s="52" t="s">
        <v>15714</v>
      </c>
      <c r="C5105" s="16" t="str">
        <f t="shared" si="79"/>
        <v>022 - 961</v>
      </c>
      <c r="D5105" s="52"/>
      <c r="E5105" s="52" t="s">
        <v>4777</v>
      </c>
      <c r="G5105" s="16" t="s">
        <v>4776</v>
      </c>
      <c r="H5105" s="16" t="s">
        <v>4778</v>
      </c>
      <c r="I5105" s="16" t="s">
        <v>15128</v>
      </c>
      <c r="J5105" s="16" t="s">
        <v>34487</v>
      </c>
    </row>
    <row r="5106" spans="1:10">
      <c r="A5106" s="16" t="s">
        <v>22304</v>
      </c>
      <c r="B5106" s="52" t="s">
        <v>15715</v>
      </c>
      <c r="C5106" s="16" t="str">
        <f t="shared" si="79"/>
        <v>022 - 108</v>
      </c>
      <c r="D5106" s="52" t="s">
        <v>34487</v>
      </c>
      <c r="E5106" s="52" t="s">
        <v>4777</v>
      </c>
      <c r="F5106" s="16" t="s">
        <v>34133</v>
      </c>
      <c r="G5106" s="16" t="s">
        <v>4776</v>
      </c>
      <c r="H5106" s="16" t="s">
        <v>4778</v>
      </c>
      <c r="I5106" s="16" t="s">
        <v>22305</v>
      </c>
    </row>
    <row r="5107" spans="1:10">
      <c r="A5107" s="16" t="s">
        <v>31130</v>
      </c>
      <c r="B5107" s="52" t="s">
        <v>33852</v>
      </c>
      <c r="C5107" s="16" t="str">
        <f t="shared" si="79"/>
        <v>012 - 089</v>
      </c>
      <c r="D5107" s="52" t="s">
        <v>36059</v>
      </c>
      <c r="E5107" s="52" t="s">
        <v>18879</v>
      </c>
      <c r="F5107" s="16" t="s">
        <v>6913</v>
      </c>
      <c r="G5107" s="16" t="s">
        <v>26253</v>
      </c>
      <c r="H5107" s="16" t="s">
        <v>32666</v>
      </c>
      <c r="I5107" s="16" t="s">
        <v>28610</v>
      </c>
    </row>
    <row r="5108" spans="1:10">
      <c r="A5108" s="16" t="s">
        <v>29038</v>
      </c>
      <c r="B5108" s="52" t="s">
        <v>9485</v>
      </c>
      <c r="C5108" s="16" t="str">
        <f t="shared" si="79"/>
        <v>012 - 090</v>
      </c>
      <c r="D5108" s="52" t="s">
        <v>36059</v>
      </c>
      <c r="E5108" s="52" t="s">
        <v>18879</v>
      </c>
      <c r="F5108" s="16" t="s">
        <v>29039</v>
      </c>
      <c r="G5108" s="16" t="s">
        <v>26253</v>
      </c>
      <c r="H5108" s="16" t="s">
        <v>32666</v>
      </c>
      <c r="I5108" s="16" t="s">
        <v>29040</v>
      </c>
    </row>
    <row r="5109" spans="1:10">
      <c r="A5109" s="16" t="s">
        <v>26086</v>
      </c>
      <c r="B5109" s="52" t="s">
        <v>15788</v>
      </c>
      <c r="C5109" s="16" t="str">
        <f t="shared" si="79"/>
        <v>017 - 092</v>
      </c>
      <c r="D5109" s="52" t="s">
        <v>36059</v>
      </c>
      <c r="E5109" s="52" t="s">
        <v>22538</v>
      </c>
      <c r="F5109" s="16" t="s">
        <v>32492</v>
      </c>
      <c r="G5109" s="16" t="s">
        <v>22537</v>
      </c>
      <c r="H5109" s="16" t="s">
        <v>32666</v>
      </c>
      <c r="I5109" s="16" t="s">
        <v>32493</v>
      </c>
    </row>
    <row r="5110" spans="1:10">
      <c r="A5110" s="16" t="s">
        <v>27967</v>
      </c>
      <c r="B5110" s="52" t="s">
        <v>5883</v>
      </c>
      <c r="C5110" s="16" t="str">
        <f t="shared" si="79"/>
        <v>048 - 025</v>
      </c>
      <c r="D5110" s="52" t="s">
        <v>34487</v>
      </c>
      <c r="E5110" s="52" t="s">
        <v>29538</v>
      </c>
      <c r="F5110" s="16" t="s">
        <v>27968</v>
      </c>
      <c r="G5110" s="16" t="s">
        <v>29537</v>
      </c>
      <c r="H5110" s="16" t="s">
        <v>30328</v>
      </c>
      <c r="I5110" s="16" t="s">
        <v>27969</v>
      </c>
    </row>
    <row r="5111" spans="1:10">
      <c r="A5111" s="16" t="s">
        <v>37724</v>
      </c>
      <c r="B5111" s="52" t="s">
        <v>13122</v>
      </c>
      <c r="C5111" s="16" t="str">
        <f t="shared" si="79"/>
        <v>094 - 024</v>
      </c>
      <c r="D5111" s="52" t="s">
        <v>34487</v>
      </c>
      <c r="E5111" s="52" t="s">
        <v>10747</v>
      </c>
      <c r="F5111" s="16" t="s">
        <v>22006</v>
      </c>
      <c r="G5111" s="16" t="s">
        <v>10746</v>
      </c>
      <c r="H5111" s="16" t="s">
        <v>10748</v>
      </c>
      <c r="I5111" s="16" t="s">
        <v>15022</v>
      </c>
    </row>
    <row r="5112" spans="1:10">
      <c r="A5112" s="16" t="s">
        <v>16970</v>
      </c>
      <c r="B5112" s="52" t="s">
        <v>14130</v>
      </c>
      <c r="C5112" s="16" t="str">
        <f t="shared" si="79"/>
        <v>019 - 865</v>
      </c>
      <c r="D5112" s="52"/>
      <c r="E5112" s="52" t="s">
        <v>23092</v>
      </c>
      <c r="F5112" s="16"/>
      <c r="G5112" s="16" t="s">
        <v>23091</v>
      </c>
      <c r="H5112" s="16" t="s">
        <v>32666</v>
      </c>
      <c r="I5112" s="16" t="s">
        <v>16971</v>
      </c>
      <c r="J5112" s="16" t="s">
        <v>34487</v>
      </c>
    </row>
    <row r="5113" spans="1:10">
      <c r="A5113" s="16" t="s">
        <v>2151</v>
      </c>
      <c r="B5113" s="52" t="s">
        <v>11318</v>
      </c>
      <c r="C5113" s="16" t="str">
        <f t="shared" si="79"/>
        <v>024 - 051</v>
      </c>
      <c r="D5113" s="52" t="s">
        <v>36059</v>
      </c>
      <c r="E5113" s="52" t="s">
        <v>26794</v>
      </c>
      <c r="F5113" s="16" t="s">
        <v>25427</v>
      </c>
      <c r="G5113" s="16" t="s">
        <v>26793</v>
      </c>
      <c r="H5113" s="16" t="s">
        <v>32660</v>
      </c>
      <c r="I5113" s="16" t="s">
        <v>25428</v>
      </c>
    </row>
    <row r="5114" spans="1:10">
      <c r="A5114" s="16" t="s">
        <v>3074</v>
      </c>
      <c r="B5114" s="52" t="s">
        <v>16462</v>
      </c>
      <c r="C5114" s="16" t="str">
        <f t="shared" si="79"/>
        <v>025 - 031</v>
      </c>
      <c r="D5114" s="52" t="s">
        <v>34487</v>
      </c>
      <c r="E5114" s="52" t="s">
        <v>36071</v>
      </c>
      <c r="F5114" s="16" t="s">
        <v>3075</v>
      </c>
      <c r="G5114" s="16" t="s">
        <v>36070</v>
      </c>
      <c r="H5114" s="16" t="s">
        <v>32660</v>
      </c>
      <c r="I5114" s="16" t="s">
        <v>3076</v>
      </c>
    </row>
    <row r="5115" spans="1:10">
      <c r="A5115" s="16" t="s">
        <v>9983</v>
      </c>
      <c r="B5115" s="52" t="s">
        <v>15789</v>
      </c>
      <c r="C5115" s="16" t="str">
        <f t="shared" si="79"/>
        <v>017 - 093</v>
      </c>
      <c r="D5115" s="52" t="s">
        <v>36059</v>
      </c>
      <c r="E5115" s="52" t="s">
        <v>22538</v>
      </c>
      <c r="F5115" s="16" t="s">
        <v>26230</v>
      </c>
      <c r="G5115" s="16" t="s">
        <v>22537</v>
      </c>
      <c r="H5115" s="16" t="s">
        <v>32666</v>
      </c>
      <c r="I5115" s="16" t="s">
        <v>9984</v>
      </c>
    </row>
    <row r="5116" spans="1:10">
      <c r="A5116" s="16" t="s">
        <v>11687</v>
      </c>
      <c r="B5116" s="52" t="s">
        <v>13230</v>
      </c>
      <c r="C5116" s="16" t="str">
        <f t="shared" si="79"/>
        <v>083 - 042</v>
      </c>
      <c r="D5116" s="52" t="s">
        <v>34487</v>
      </c>
      <c r="E5116" s="52" t="s">
        <v>21246</v>
      </c>
      <c r="F5116" s="16" t="s">
        <v>3376</v>
      </c>
      <c r="G5116" s="16" t="s">
        <v>21245</v>
      </c>
      <c r="H5116" s="16" t="s">
        <v>29917</v>
      </c>
      <c r="I5116" s="16" t="s">
        <v>11688</v>
      </c>
    </row>
    <row r="5117" spans="1:10">
      <c r="A5117" s="16" t="s">
        <v>25877</v>
      </c>
      <c r="B5117" s="52" t="s">
        <v>20744</v>
      </c>
      <c r="C5117" s="16" t="str">
        <f t="shared" si="79"/>
        <v>040 - 018</v>
      </c>
      <c r="D5117" s="52" t="s">
        <v>36059</v>
      </c>
      <c r="E5117" s="52" t="s">
        <v>32809</v>
      </c>
      <c r="F5117" s="16" t="s">
        <v>25878</v>
      </c>
      <c r="G5117" s="16" t="s">
        <v>32808</v>
      </c>
      <c r="H5117" s="16" t="s">
        <v>35981</v>
      </c>
      <c r="I5117" s="16" t="s">
        <v>25879</v>
      </c>
      <c r="J5117" s="16"/>
    </row>
    <row r="5118" spans="1:10">
      <c r="A5118" s="16" t="s">
        <v>19110</v>
      </c>
      <c r="B5118" s="52" t="s">
        <v>17666</v>
      </c>
      <c r="C5118" s="16" t="str">
        <f t="shared" si="79"/>
        <v>021 - 838</v>
      </c>
      <c r="D5118" s="52"/>
      <c r="E5118" s="52" t="s">
        <v>14657</v>
      </c>
      <c r="F5118" s="16"/>
      <c r="G5118" s="16" t="s">
        <v>14656</v>
      </c>
      <c r="H5118" s="16" t="s">
        <v>4778</v>
      </c>
      <c r="I5118" s="16" t="s">
        <v>19111</v>
      </c>
      <c r="J5118" s="16" t="s">
        <v>34487</v>
      </c>
    </row>
    <row r="5119" spans="1:10">
      <c r="A5119" s="16" t="s">
        <v>21616</v>
      </c>
      <c r="B5119" s="52" t="s">
        <v>33524</v>
      </c>
      <c r="C5119" s="16" t="str">
        <f t="shared" si="79"/>
        <v>078 - 067</v>
      </c>
      <c r="D5119" s="52" t="s">
        <v>34487</v>
      </c>
      <c r="E5119" s="52" t="s">
        <v>1697</v>
      </c>
      <c r="F5119" s="16" t="s">
        <v>32888</v>
      </c>
      <c r="G5119" s="16" t="s">
        <v>1696</v>
      </c>
      <c r="H5119" s="16" t="s">
        <v>4772</v>
      </c>
      <c r="I5119" s="16" t="s">
        <v>21617</v>
      </c>
    </row>
    <row r="5120" spans="1:10">
      <c r="A5120" s="16" t="s">
        <v>26195</v>
      </c>
      <c r="B5120" s="52" t="s">
        <v>33525</v>
      </c>
      <c r="C5120" s="16" t="str">
        <f t="shared" si="79"/>
        <v>078 - 068</v>
      </c>
      <c r="D5120" s="52" t="s">
        <v>34487</v>
      </c>
      <c r="E5120" s="52" t="s">
        <v>1697</v>
      </c>
      <c r="F5120" s="16" t="s">
        <v>26196</v>
      </c>
      <c r="G5120" s="16" t="s">
        <v>1696</v>
      </c>
      <c r="H5120" s="16" t="s">
        <v>4772</v>
      </c>
      <c r="I5120" s="16" t="s">
        <v>26197</v>
      </c>
    </row>
    <row r="5121" spans="1:10">
      <c r="A5121" s="16" t="s">
        <v>24127</v>
      </c>
      <c r="B5121" s="52" t="s">
        <v>20285</v>
      </c>
      <c r="C5121" s="16" t="str">
        <f t="shared" si="79"/>
        <v>013 - 134</v>
      </c>
      <c r="D5121" s="52" t="s">
        <v>34487</v>
      </c>
      <c r="E5121" s="52" t="s">
        <v>26240</v>
      </c>
      <c r="F5121" s="16" t="s">
        <v>36343</v>
      </c>
      <c r="G5121" s="16" t="s">
        <v>26239</v>
      </c>
      <c r="H5121" s="16" t="s">
        <v>32666</v>
      </c>
      <c r="I5121" s="16" t="s">
        <v>24128</v>
      </c>
    </row>
    <row r="5122" spans="1:10">
      <c r="A5122" s="16" t="s">
        <v>30881</v>
      </c>
      <c r="B5122" s="52" t="s">
        <v>26881</v>
      </c>
      <c r="C5122" s="16" t="str">
        <f t="shared" si="79"/>
        <v>057 - 034</v>
      </c>
      <c r="D5122" s="52" t="s">
        <v>34487</v>
      </c>
      <c r="E5122" s="52" t="s">
        <v>18919</v>
      </c>
      <c r="F5122" s="16" t="s">
        <v>4215</v>
      </c>
      <c r="G5122" s="16" t="s">
        <v>18918</v>
      </c>
      <c r="H5122" s="16" t="s">
        <v>20396</v>
      </c>
      <c r="I5122" s="16" t="s">
        <v>30882</v>
      </c>
    </row>
    <row r="5123" spans="1:10">
      <c r="A5123" s="16" t="s">
        <v>29559</v>
      </c>
      <c r="B5123" s="52" t="s">
        <v>11227</v>
      </c>
      <c r="C5123" s="16" t="str">
        <f t="shared" si="79"/>
        <v>024 - 052</v>
      </c>
      <c r="D5123" s="52" t="s">
        <v>36059</v>
      </c>
      <c r="E5123" s="52" t="s">
        <v>26794</v>
      </c>
      <c r="F5123" s="16" t="s">
        <v>31003</v>
      </c>
      <c r="G5123" s="16" t="s">
        <v>26793</v>
      </c>
      <c r="H5123" s="16" t="s">
        <v>32660</v>
      </c>
      <c r="I5123" s="16" t="s">
        <v>29560</v>
      </c>
      <c r="J5123" s="16"/>
    </row>
    <row r="5124" spans="1:10">
      <c r="A5124" s="16" t="s">
        <v>25738</v>
      </c>
      <c r="B5124" s="52" t="s">
        <v>11274</v>
      </c>
      <c r="C5124" s="16" t="str">
        <f t="shared" ref="C5124:C5187" si="80">MID(A5124,1,3) &amp;" - " &amp;MID(A5124,4,3)</f>
        <v>001 - 137</v>
      </c>
      <c r="D5124" s="52" t="s">
        <v>36059</v>
      </c>
      <c r="E5124" s="52" t="s">
        <v>37671</v>
      </c>
      <c r="F5124" s="16" t="s">
        <v>772</v>
      </c>
      <c r="G5124" s="16" t="s">
        <v>37670</v>
      </c>
      <c r="H5124" s="16" t="s">
        <v>10732</v>
      </c>
      <c r="I5124" s="16" t="s">
        <v>25739</v>
      </c>
    </row>
    <row r="5125" spans="1:10">
      <c r="A5125" s="16" t="s">
        <v>21303</v>
      </c>
      <c r="B5125" s="52" t="s">
        <v>3228</v>
      </c>
      <c r="C5125" s="16" t="str">
        <f t="shared" si="80"/>
        <v>028 - 046</v>
      </c>
      <c r="D5125" s="52" t="s">
        <v>36059</v>
      </c>
      <c r="E5125" s="52" t="s">
        <v>32659</v>
      </c>
      <c r="F5125" s="16" t="s">
        <v>36818</v>
      </c>
      <c r="G5125" s="16" t="s">
        <v>32658</v>
      </c>
      <c r="H5125" s="16" t="s">
        <v>32660</v>
      </c>
      <c r="I5125" s="16" t="s">
        <v>21304</v>
      </c>
    </row>
    <row r="5126" spans="1:10">
      <c r="A5126" s="16" t="s">
        <v>16793</v>
      </c>
      <c r="B5126" s="52" t="s">
        <v>8876</v>
      </c>
      <c r="C5126" s="16" t="str">
        <f t="shared" si="80"/>
        <v>003 - 085</v>
      </c>
      <c r="D5126" s="52" t="s">
        <v>34487</v>
      </c>
      <c r="E5126" s="52" t="s">
        <v>3328</v>
      </c>
      <c r="F5126" s="16" t="s">
        <v>387</v>
      </c>
      <c r="G5126" s="16" t="s">
        <v>10731</v>
      </c>
      <c r="H5126" s="16" t="s">
        <v>10732</v>
      </c>
      <c r="I5126" s="16" t="s">
        <v>21276</v>
      </c>
      <c r="J5126" s="16" t="s">
        <v>7990</v>
      </c>
    </row>
    <row r="5127" spans="1:10">
      <c r="A5127" s="16" t="s">
        <v>16383</v>
      </c>
      <c r="B5127" s="52" t="s">
        <v>9356</v>
      </c>
      <c r="C5127" s="16" t="str">
        <f t="shared" si="80"/>
        <v>103 - 038</v>
      </c>
      <c r="D5127" s="52" t="s">
        <v>34487</v>
      </c>
      <c r="E5127" s="52" t="s">
        <v>14668</v>
      </c>
      <c r="F5127" s="16" t="s">
        <v>16384</v>
      </c>
      <c r="G5127" s="16" t="s">
        <v>14667</v>
      </c>
      <c r="H5127" s="16" t="s">
        <v>10732</v>
      </c>
      <c r="I5127" s="16" t="s">
        <v>21276</v>
      </c>
    </row>
    <row r="5128" spans="1:10">
      <c r="A5128" s="16" t="s">
        <v>19112</v>
      </c>
      <c r="B5128" s="52" t="s">
        <v>22679</v>
      </c>
      <c r="C5128" s="16" t="str">
        <f t="shared" si="80"/>
        <v>016 - 838</v>
      </c>
      <c r="D5128" s="52"/>
      <c r="E5128" s="52" t="s">
        <v>10742</v>
      </c>
      <c r="F5128" s="16"/>
      <c r="G5128" s="16" t="s">
        <v>10741</v>
      </c>
      <c r="H5128" s="16" t="s">
        <v>32666</v>
      </c>
      <c r="I5128" s="16" t="s">
        <v>18884</v>
      </c>
      <c r="J5128" s="16" t="s">
        <v>34487</v>
      </c>
    </row>
    <row r="5129" spans="1:10">
      <c r="A5129" s="16" t="s">
        <v>16706</v>
      </c>
      <c r="B5129" s="52" t="s">
        <v>16463</v>
      </c>
      <c r="C5129" s="16" t="str">
        <f t="shared" si="80"/>
        <v>025 - 032</v>
      </c>
      <c r="D5129" s="52" t="s">
        <v>34487</v>
      </c>
      <c r="E5129" s="52" t="s">
        <v>36071</v>
      </c>
      <c r="F5129" s="16" t="s">
        <v>30715</v>
      </c>
      <c r="G5129" s="16" t="s">
        <v>36070</v>
      </c>
      <c r="H5129" s="16" t="s">
        <v>32660</v>
      </c>
      <c r="I5129" s="16" t="s">
        <v>16707</v>
      </c>
      <c r="J5129" s="16"/>
    </row>
    <row r="5130" spans="1:10">
      <c r="A5130" s="16" t="s">
        <v>18302</v>
      </c>
      <c r="B5130" s="52" t="s">
        <v>13132</v>
      </c>
      <c r="C5130" s="16" t="str">
        <f t="shared" si="80"/>
        <v>050 - 018</v>
      </c>
      <c r="D5130" s="52" t="s">
        <v>36059</v>
      </c>
      <c r="E5130" s="52" t="s">
        <v>25930</v>
      </c>
      <c r="F5130" s="16" t="s">
        <v>13108</v>
      </c>
      <c r="G5130" s="16" t="s">
        <v>25929</v>
      </c>
      <c r="H5130" s="16" t="s">
        <v>30328</v>
      </c>
      <c r="I5130" s="16" t="s">
        <v>18303</v>
      </c>
    </row>
    <row r="5131" spans="1:10">
      <c r="A5131" s="16" t="s">
        <v>15835</v>
      </c>
      <c r="B5131" s="52" t="s">
        <v>8276</v>
      </c>
      <c r="C5131" s="16" t="str">
        <f t="shared" si="80"/>
        <v>029 - 030</v>
      </c>
      <c r="D5131" s="52" t="s">
        <v>34487</v>
      </c>
      <c r="E5131" s="52" t="s">
        <v>25917</v>
      </c>
      <c r="F5131" s="16" t="s">
        <v>15836</v>
      </c>
      <c r="G5131" s="16" t="s">
        <v>25916</v>
      </c>
      <c r="H5131" s="16" t="s">
        <v>32660</v>
      </c>
      <c r="I5131" s="16" t="s">
        <v>15837</v>
      </c>
    </row>
    <row r="5132" spans="1:10">
      <c r="A5132" s="16" t="s">
        <v>23888</v>
      </c>
      <c r="B5132" s="52" t="s">
        <v>22452</v>
      </c>
      <c r="C5132" s="16" t="str">
        <f t="shared" si="80"/>
        <v>042 - 022</v>
      </c>
      <c r="D5132" s="52" t="s">
        <v>36059</v>
      </c>
      <c r="E5132" s="52" t="s">
        <v>1290</v>
      </c>
      <c r="F5132" s="16" t="s">
        <v>23889</v>
      </c>
      <c r="G5132" s="16" t="s">
        <v>33346</v>
      </c>
      <c r="H5132" s="16" t="s">
        <v>20397</v>
      </c>
      <c r="I5132" s="16" t="s">
        <v>23890</v>
      </c>
      <c r="J5132" s="16"/>
    </row>
    <row r="5133" spans="1:10">
      <c r="A5133" s="16" t="s">
        <v>35051</v>
      </c>
      <c r="B5133" s="52" t="s">
        <v>18442</v>
      </c>
      <c r="C5133" s="16" t="str">
        <f t="shared" si="80"/>
        <v>068 - 021</v>
      </c>
      <c r="D5133" s="52" t="s">
        <v>36059</v>
      </c>
      <c r="E5133" s="52" t="s">
        <v>34259</v>
      </c>
      <c r="F5133" s="16" t="s">
        <v>31309</v>
      </c>
      <c r="G5133" s="16" t="s">
        <v>21099</v>
      </c>
      <c r="H5133" s="16" t="s">
        <v>15395</v>
      </c>
      <c r="I5133" s="16" t="s">
        <v>31310</v>
      </c>
    </row>
    <row r="5134" spans="1:10">
      <c r="A5134" s="16" t="s">
        <v>35943</v>
      </c>
      <c r="B5134" s="52" t="s">
        <v>32586</v>
      </c>
      <c r="C5134" s="16" t="str">
        <f t="shared" si="80"/>
        <v>026 - 036</v>
      </c>
      <c r="D5134" s="52" t="s">
        <v>36059</v>
      </c>
      <c r="E5134" s="52" t="s">
        <v>8857</v>
      </c>
      <c r="F5134" s="16" t="s">
        <v>33431</v>
      </c>
      <c r="G5134" s="16" t="s">
        <v>8856</v>
      </c>
      <c r="H5134" s="16" t="s">
        <v>32660</v>
      </c>
      <c r="I5134" s="16" t="s">
        <v>33432</v>
      </c>
      <c r="J5134" s="16"/>
    </row>
    <row r="5135" spans="1:10">
      <c r="A5135" s="16" t="s">
        <v>25402</v>
      </c>
      <c r="B5135" s="52" t="s">
        <v>35288</v>
      </c>
      <c r="C5135" s="16" t="str">
        <f t="shared" si="80"/>
        <v>051 - 020</v>
      </c>
      <c r="D5135" s="52" t="s">
        <v>34487</v>
      </c>
      <c r="E5135" s="52" t="s">
        <v>31110</v>
      </c>
      <c r="F5135" s="16" t="s">
        <v>25403</v>
      </c>
      <c r="G5135" s="16" t="s">
        <v>31109</v>
      </c>
      <c r="H5135" s="16" t="s">
        <v>30328</v>
      </c>
      <c r="I5135" s="16" t="s">
        <v>25404</v>
      </c>
    </row>
    <row r="5136" spans="1:10">
      <c r="A5136" s="16" t="s">
        <v>37319</v>
      </c>
      <c r="B5136" s="52" t="s">
        <v>29702</v>
      </c>
      <c r="C5136" s="16" t="str">
        <f t="shared" si="80"/>
        <v>043 - 022</v>
      </c>
      <c r="D5136" s="52" t="s">
        <v>34487</v>
      </c>
      <c r="E5136" s="52" t="s">
        <v>36775</v>
      </c>
      <c r="F5136" s="16" t="s">
        <v>13741</v>
      </c>
      <c r="G5136" s="16" t="s">
        <v>27380</v>
      </c>
      <c r="H5136" s="16" t="s">
        <v>20397</v>
      </c>
      <c r="I5136" s="16" t="s">
        <v>37320</v>
      </c>
      <c r="J5136" s="16"/>
    </row>
    <row r="5137" spans="1:10">
      <c r="A5137" s="16" t="s">
        <v>25322</v>
      </c>
      <c r="B5137" s="52" t="s">
        <v>15198</v>
      </c>
      <c r="C5137" s="16" t="str">
        <f t="shared" si="80"/>
        <v>010 - 030</v>
      </c>
      <c r="D5137" s="52" t="s">
        <v>34487</v>
      </c>
      <c r="E5137" s="52" t="s">
        <v>30437</v>
      </c>
      <c r="F5137" s="16" t="s">
        <v>25323</v>
      </c>
      <c r="G5137" s="16" t="s">
        <v>30436</v>
      </c>
      <c r="H5137" s="16" t="s">
        <v>34573</v>
      </c>
      <c r="I5137" s="16" t="s">
        <v>25324</v>
      </c>
    </row>
    <row r="5138" spans="1:10">
      <c r="A5138" s="16" t="s">
        <v>10206</v>
      </c>
      <c r="B5138" s="52" t="s">
        <v>6729</v>
      </c>
      <c r="C5138" s="16" t="str">
        <f t="shared" si="80"/>
        <v>031 - 844</v>
      </c>
      <c r="D5138" s="52"/>
      <c r="E5138" s="52" t="s">
        <v>7531</v>
      </c>
      <c r="F5138" s="16"/>
      <c r="G5138" s="16" t="s">
        <v>7530</v>
      </c>
      <c r="H5138" s="16" t="s">
        <v>30334</v>
      </c>
      <c r="I5138" s="16" t="s">
        <v>10207</v>
      </c>
      <c r="J5138" s="16" t="s">
        <v>34487</v>
      </c>
    </row>
    <row r="5139" spans="1:10">
      <c r="A5139" s="16" t="s">
        <v>26364</v>
      </c>
      <c r="B5139" s="52" t="s">
        <v>28168</v>
      </c>
      <c r="C5139" s="16" t="str">
        <f t="shared" si="80"/>
        <v>072 - 804</v>
      </c>
      <c r="D5139" s="52"/>
      <c r="E5139" s="52" t="s">
        <v>23759</v>
      </c>
      <c r="F5139" s="16"/>
      <c r="G5139" s="16" t="s">
        <v>23758</v>
      </c>
      <c r="H5139" s="16" t="s">
        <v>37422</v>
      </c>
      <c r="I5139" s="16" t="s">
        <v>26365</v>
      </c>
      <c r="J5139" s="16" t="s">
        <v>34487</v>
      </c>
    </row>
    <row r="5140" spans="1:10">
      <c r="A5140" s="16" t="s">
        <v>14937</v>
      </c>
      <c r="B5140" s="52" t="s">
        <v>15790</v>
      </c>
      <c r="C5140" s="16" t="str">
        <f t="shared" si="80"/>
        <v>017 - 094</v>
      </c>
      <c r="D5140" s="52" t="s">
        <v>34487</v>
      </c>
      <c r="E5140" s="52" t="s">
        <v>22538</v>
      </c>
      <c r="F5140" s="16" t="s">
        <v>6945</v>
      </c>
      <c r="G5140" s="16" t="s">
        <v>22537</v>
      </c>
      <c r="H5140" s="16" t="s">
        <v>32666</v>
      </c>
      <c r="I5140" s="16" t="s">
        <v>26924</v>
      </c>
    </row>
    <row r="5141" spans="1:10">
      <c r="A5141" s="16" t="s">
        <v>4985</v>
      </c>
      <c r="B5141" s="52" t="s">
        <v>16799</v>
      </c>
      <c r="C5141" s="16" t="str">
        <f t="shared" si="80"/>
        <v>004 - 809</v>
      </c>
      <c r="D5141" s="52"/>
      <c r="E5141" s="52" t="s">
        <v>10758</v>
      </c>
      <c r="F5141" s="16"/>
      <c r="G5141" s="16" t="s">
        <v>10757</v>
      </c>
      <c r="H5141" s="16" t="s">
        <v>10732</v>
      </c>
      <c r="I5141" s="16" t="s">
        <v>4986</v>
      </c>
      <c r="J5141" s="16" t="s">
        <v>34487</v>
      </c>
    </row>
    <row r="5142" spans="1:10">
      <c r="A5142" s="16" t="s">
        <v>33313</v>
      </c>
      <c r="B5142" s="52" t="s">
        <v>449</v>
      </c>
      <c r="C5142" s="16" t="str">
        <f t="shared" si="80"/>
        <v>091 - 042</v>
      </c>
      <c r="D5142" s="52" t="s">
        <v>34487</v>
      </c>
      <c r="E5142" s="52" t="s">
        <v>31546</v>
      </c>
      <c r="F5142" s="16" t="s">
        <v>12181</v>
      </c>
      <c r="G5142" s="16" t="s">
        <v>31545</v>
      </c>
      <c r="H5142" s="16" t="s">
        <v>33521</v>
      </c>
      <c r="I5142" s="16" t="s">
        <v>33314</v>
      </c>
    </row>
    <row r="5143" spans="1:10">
      <c r="A5143" s="16" t="s">
        <v>2873</v>
      </c>
      <c r="B5143" s="52" t="s">
        <v>15791</v>
      </c>
      <c r="C5143" s="16" t="str">
        <f t="shared" si="80"/>
        <v>017 - 851</v>
      </c>
      <c r="D5143" s="52"/>
      <c r="E5143" s="52" t="s">
        <v>22538</v>
      </c>
      <c r="F5143" s="16"/>
      <c r="G5143" s="16" t="s">
        <v>22537</v>
      </c>
      <c r="H5143" s="16" t="s">
        <v>32666</v>
      </c>
      <c r="I5143" s="16" t="s">
        <v>2874</v>
      </c>
      <c r="J5143" s="16" t="s">
        <v>34487</v>
      </c>
    </row>
    <row r="5144" spans="1:10">
      <c r="A5144" s="16" t="s">
        <v>33916</v>
      </c>
      <c r="B5144" s="52" t="s">
        <v>20286</v>
      </c>
      <c r="C5144" s="16" t="str">
        <f t="shared" si="80"/>
        <v>013 - 895</v>
      </c>
      <c r="D5144" s="52"/>
      <c r="E5144" s="52" t="s">
        <v>26240</v>
      </c>
      <c r="F5144" s="16"/>
      <c r="G5144" s="16" t="s">
        <v>26239</v>
      </c>
      <c r="H5144" s="16" t="s">
        <v>32666</v>
      </c>
      <c r="I5144" s="16" t="s">
        <v>33917</v>
      </c>
      <c r="J5144" s="16" t="s">
        <v>34487</v>
      </c>
    </row>
    <row r="5145" spans="1:10">
      <c r="A5145" s="16" t="s">
        <v>6504</v>
      </c>
      <c r="B5145" s="52" t="s">
        <v>15716</v>
      </c>
      <c r="C5145" s="16" t="str">
        <f t="shared" si="80"/>
        <v>022 - 855</v>
      </c>
      <c r="D5145" s="52"/>
      <c r="E5145" s="52" t="s">
        <v>4777</v>
      </c>
      <c r="F5145" s="16"/>
      <c r="G5145" s="16" t="s">
        <v>4776</v>
      </c>
      <c r="H5145" s="16" t="s">
        <v>4778</v>
      </c>
      <c r="I5145" s="16" t="s">
        <v>6505</v>
      </c>
      <c r="J5145" s="16" t="s">
        <v>34487</v>
      </c>
    </row>
    <row r="5146" spans="1:10">
      <c r="A5146" s="16" t="s">
        <v>19580</v>
      </c>
      <c r="B5146" s="52" t="s">
        <v>22680</v>
      </c>
      <c r="C5146" s="16" t="str">
        <f t="shared" si="80"/>
        <v>016 - 128</v>
      </c>
      <c r="D5146" s="52" t="s">
        <v>34487</v>
      </c>
      <c r="E5146" s="52" t="s">
        <v>10742</v>
      </c>
      <c r="F5146" s="16" t="s">
        <v>19581</v>
      </c>
      <c r="G5146" s="16" t="s">
        <v>10741</v>
      </c>
      <c r="H5146" s="16" t="s">
        <v>32666</v>
      </c>
      <c r="I5146" s="16" t="s">
        <v>19582</v>
      </c>
    </row>
    <row r="5147" spans="1:10">
      <c r="A5147" s="16" t="s">
        <v>21277</v>
      </c>
      <c r="B5147" s="52" t="s">
        <v>5282</v>
      </c>
      <c r="C5147" s="16" t="str">
        <f t="shared" si="80"/>
        <v>014 - 038</v>
      </c>
      <c r="D5147" s="52" t="s">
        <v>34487</v>
      </c>
      <c r="E5147" s="52" t="s">
        <v>31453</v>
      </c>
      <c r="F5147" s="16" t="s">
        <v>30450</v>
      </c>
      <c r="G5147" s="16" t="s">
        <v>31452</v>
      </c>
      <c r="H5147" s="16" t="s">
        <v>32666</v>
      </c>
      <c r="I5147" s="16" t="s">
        <v>21278</v>
      </c>
    </row>
    <row r="5148" spans="1:10">
      <c r="A5148" s="16" t="s">
        <v>15102</v>
      </c>
      <c r="B5148" s="52" t="s">
        <v>15792</v>
      </c>
      <c r="C5148" s="16" t="str">
        <f t="shared" si="80"/>
        <v>017 - 095</v>
      </c>
      <c r="D5148" s="52" t="s">
        <v>34487</v>
      </c>
      <c r="E5148" s="52" t="s">
        <v>22538</v>
      </c>
      <c r="F5148" s="16" t="s">
        <v>15103</v>
      </c>
      <c r="G5148" s="16" t="s">
        <v>22537</v>
      </c>
      <c r="H5148" s="16" t="s">
        <v>32666</v>
      </c>
      <c r="I5148" s="16" t="s">
        <v>15104</v>
      </c>
    </row>
    <row r="5149" spans="1:10">
      <c r="A5149" s="16" t="s">
        <v>20355</v>
      </c>
      <c r="B5149" s="52" t="s">
        <v>3588</v>
      </c>
      <c r="C5149" s="16" t="str">
        <f t="shared" si="80"/>
        <v>012 - 091</v>
      </c>
      <c r="D5149" s="52" t="s">
        <v>36059</v>
      </c>
      <c r="E5149" s="52" t="s">
        <v>18879</v>
      </c>
      <c r="F5149" s="16" t="s">
        <v>34393</v>
      </c>
      <c r="G5149" s="16" t="s">
        <v>26253</v>
      </c>
      <c r="H5149" s="16" t="s">
        <v>32666</v>
      </c>
      <c r="I5149" s="16" t="s">
        <v>4688</v>
      </c>
      <c r="J5149" s="16"/>
    </row>
    <row r="5150" spans="1:10">
      <c r="A5150" s="16" t="s">
        <v>18230</v>
      </c>
      <c r="B5150" s="52" t="s">
        <v>3589</v>
      </c>
      <c r="C5150" s="16" t="str">
        <f t="shared" si="80"/>
        <v>012 - 858</v>
      </c>
      <c r="D5150" s="52"/>
      <c r="E5150" s="52" t="s">
        <v>18879</v>
      </c>
      <c r="F5150" s="16"/>
      <c r="G5150" s="16" t="s">
        <v>26253</v>
      </c>
      <c r="H5150" s="16" t="s">
        <v>32666</v>
      </c>
      <c r="I5150" s="16" t="s">
        <v>18344</v>
      </c>
      <c r="J5150" s="16" t="s">
        <v>34487</v>
      </c>
    </row>
    <row r="5151" spans="1:10">
      <c r="A5151" s="16" t="s">
        <v>16491</v>
      </c>
      <c r="B5151" s="52" t="s">
        <v>3229</v>
      </c>
      <c r="C5151" s="16" t="str">
        <f t="shared" si="80"/>
        <v>028 - 047</v>
      </c>
      <c r="D5151" s="52" t="s">
        <v>36059</v>
      </c>
      <c r="E5151" s="52" t="s">
        <v>32659</v>
      </c>
      <c r="F5151" s="16" t="s">
        <v>16492</v>
      </c>
      <c r="G5151" s="16" t="s">
        <v>32658</v>
      </c>
      <c r="H5151" s="16" t="s">
        <v>32660</v>
      </c>
      <c r="I5151" s="16" t="s">
        <v>16493</v>
      </c>
      <c r="J5151" s="16"/>
    </row>
    <row r="5152" spans="1:10">
      <c r="A5152" s="16" t="s">
        <v>9530</v>
      </c>
      <c r="B5152" s="52" t="s">
        <v>16464</v>
      </c>
      <c r="C5152" s="16" t="str">
        <f t="shared" si="80"/>
        <v>025 - 033</v>
      </c>
      <c r="D5152" s="52" t="s">
        <v>34487</v>
      </c>
      <c r="E5152" s="52" t="s">
        <v>36071</v>
      </c>
      <c r="F5152" s="16" t="s">
        <v>30715</v>
      </c>
      <c r="G5152" s="16" t="s">
        <v>36070</v>
      </c>
      <c r="H5152" s="16" t="s">
        <v>32660</v>
      </c>
      <c r="I5152" s="16" t="s">
        <v>34384</v>
      </c>
      <c r="J5152" s="16"/>
    </row>
    <row r="5153" spans="1:10">
      <c r="A5153" s="16" t="s">
        <v>35570</v>
      </c>
      <c r="B5153" s="52" t="s">
        <v>3241</v>
      </c>
      <c r="C5153" s="16" t="str">
        <f t="shared" si="80"/>
        <v>002 - 072</v>
      </c>
      <c r="D5153" s="52" t="s">
        <v>36059</v>
      </c>
      <c r="E5153" s="52" t="s">
        <v>36066</v>
      </c>
      <c r="F5153" s="16" t="s">
        <v>4637</v>
      </c>
      <c r="G5153" s="16" t="s">
        <v>20457</v>
      </c>
      <c r="H5153" s="16" t="s">
        <v>10732</v>
      </c>
      <c r="I5153" s="16" t="s">
        <v>35571</v>
      </c>
      <c r="J5153" s="16"/>
    </row>
    <row r="5154" spans="1:10">
      <c r="A5154" s="16" t="s">
        <v>23601</v>
      </c>
      <c r="B5154" s="52" t="s">
        <v>2764</v>
      </c>
      <c r="C5154" s="16" t="str">
        <f t="shared" si="80"/>
        <v>006 - 089</v>
      </c>
      <c r="D5154" s="52" t="s">
        <v>36059</v>
      </c>
      <c r="E5154" s="52" t="s">
        <v>26671</v>
      </c>
      <c r="F5154" s="16" t="s">
        <v>6389</v>
      </c>
      <c r="G5154" s="16" t="s">
        <v>26670</v>
      </c>
      <c r="H5154" s="16" t="s">
        <v>10732</v>
      </c>
      <c r="I5154" s="16" t="s">
        <v>20269</v>
      </c>
    </row>
    <row r="5155" spans="1:10">
      <c r="A5155" s="16" t="s">
        <v>22477</v>
      </c>
      <c r="B5155" s="52" t="s">
        <v>30198</v>
      </c>
      <c r="C5155" s="16" t="str">
        <f t="shared" si="80"/>
        <v>056 - 033</v>
      </c>
      <c r="D5155" s="52" t="s">
        <v>36059</v>
      </c>
      <c r="E5155" s="52" t="s">
        <v>29533</v>
      </c>
      <c r="F5155" s="16" t="s">
        <v>13648</v>
      </c>
      <c r="G5155" s="16" t="s">
        <v>29532</v>
      </c>
      <c r="H5155" s="16" t="s">
        <v>20396</v>
      </c>
      <c r="I5155" s="16" t="s">
        <v>10382</v>
      </c>
      <c r="J5155" s="16"/>
    </row>
    <row r="5156" spans="1:10">
      <c r="A5156" s="16" t="s">
        <v>4099</v>
      </c>
      <c r="B5156" s="52" t="s">
        <v>26169</v>
      </c>
      <c r="C5156" s="16" t="str">
        <f t="shared" si="80"/>
        <v>046 - 017</v>
      </c>
      <c r="D5156" s="52" t="s">
        <v>34487</v>
      </c>
      <c r="E5156" s="52" t="s">
        <v>8862</v>
      </c>
      <c r="F5156" s="16" t="s">
        <v>4100</v>
      </c>
      <c r="G5156" s="16" t="s">
        <v>8861</v>
      </c>
      <c r="H5156" s="16" t="s">
        <v>30328</v>
      </c>
      <c r="I5156" s="16" t="s">
        <v>4101</v>
      </c>
    </row>
    <row r="5157" spans="1:10">
      <c r="A5157" s="16" t="s">
        <v>229</v>
      </c>
      <c r="B5157" s="52" t="s">
        <v>35138</v>
      </c>
      <c r="C5157" s="16" t="str">
        <f t="shared" si="80"/>
        <v>084 - 022</v>
      </c>
      <c r="D5157" s="52" t="s">
        <v>36059</v>
      </c>
      <c r="E5157" s="52" t="s">
        <v>18698</v>
      </c>
      <c r="F5157" s="16" t="s">
        <v>1299</v>
      </c>
      <c r="G5157" s="16" t="s">
        <v>18697</v>
      </c>
      <c r="H5157" s="16" t="s">
        <v>29917</v>
      </c>
      <c r="I5157" s="16" t="s">
        <v>24158</v>
      </c>
      <c r="J5157" s="16"/>
    </row>
    <row r="5158" spans="1:10">
      <c r="A5158" s="16" t="s">
        <v>8347</v>
      </c>
      <c r="B5158" s="52" t="s">
        <v>26733</v>
      </c>
      <c r="C5158" s="16" t="str">
        <f t="shared" si="80"/>
        <v>071 - 028</v>
      </c>
      <c r="D5158" s="52" t="s">
        <v>36059</v>
      </c>
      <c r="E5158" s="52" t="s">
        <v>13516</v>
      </c>
      <c r="F5158" s="16" t="s">
        <v>8348</v>
      </c>
      <c r="G5158" s="16" t="s">
        <v>13515</v>
      </c>
      <c r="H5158" s="16" t="s">
        <v>37422</v>
      </c>
      <c r="I5158" s="16" t="s">
        <v>8349</v>
      </c>
    </row>
    <row r="5159" spans="1:10">
      <c r="A5159" s="16" t="s">
        <v>7018</v>
      </c>
      <c r="B5159" s="52" t="s">
        <v>36005</v>
      </c>
      <c r="C5159" s="16" t="str">
        <f t="shared" si="80"/>
        <v>015 - 891</v>
      </c>
      <c r="D5159" s="52"/>
      <c r="E5159" s="52" t="s">
        <v>32665</v>
      </c>
      <c r="F5159" s="16"/>
      <c r="G5159" s="16" t="s">
        <v>32664</v>
      </c>
      <c r="H5159" s="16" t="s">
        <v>32666</v>
      </c>
      <c r="I5159" s="16" t="s">
        <v>24598</v>
      </c>
      <c r="J5159" s="16" t="s">
        <v>34487</v>
      </c>
    </row>
    <row r="5160" spans="1:10">
      <c r="A5160" s="16" t="s">
        <v>33743</v>
      </c>
      <c r="B5160" s="52" t="s">
        <v>35289</v>
      </c>
      <c r="C5160" s="16" t="str">
        <f t="shared" si="80"/>
        <v>051 - 021</v>
      </c>
      <c r="D5160" s="52" t="s">
        <v>36059</v>
      </c>
      <c r="E5160" s="52" t="s">
        <v>31110</v>
      </c>
      <c r="F5160" s="16" t="s">
        <v>33744</v>
      </c>
      <c r="G5160" s="16" t="s">
        <v>31109</v>
      </c>
      <c r="H5160" s="16" t="s">
        <v>30328</v>
      </c>
      <c r="I5160" s="16" t="s">
        <v>33745</v>
      </c>
    </row>
    <row r="5161" spans="1:10">
      <c r="A5161" s="16" t="s">
        <v>30089</v>
      </c>
      <c r="B5161" s="52" t="s">
        <v>2355</v>
      </c>
      <c r="C5161" s="16" t="str">
        <f t="shared" si="80"/>
        <v>008 - 033</v>
      </c>
      <c r="D5161" s="52" t="s">
        <v>34487</v>
      </c>
      <c r="E5161" s="52" t="s">
        <v>16664</v>
      </c>
      <c r="F5161" s="16" t="s">
        <v>36883</v>
      </c>
      <c r="G5161" s="16" t="s">
        <v>16663</v>
      </c>
      <c r="H5161" s="16" t="s">
        <v>34573</v>
      </c>
      <c r="I5161" s="16" t="s">
        <v>30090</v>
      </c>
      <c r="J5161" s="16"/>
    </row>
    <row r="5162" spans="1:10">
      <c r="A5162" s="16" t="s">
        <v>26366</v>
      </c>
      <c r="B5162" s="52" t="s">
        <v>6730</v>
      </c>
      <c r="C5162" s="16" t="str">
        <f t="shared" si="80"/>
        <v>031 - 804</v>
      </c>
      <c r="D5162" s="52"/>
      <c r="E5162" s="52" t="s">
        <v>7531</v>
      </c>
      <c r="F5162" s="16"/>
      <c r="G5162" s="16" t="s">
        <v>7530</v>
      </c>
      <c r="H5162" s="16" t="s">
        <v>30334</v>
      </c>
      <c r="I5162" s="16" t="s">
        <v>34445</v>
      </c>
      <c r="J5162" s="16" t="s">
        <v>34487</v>
      </c>
    </row>
    <row r="5163" spans="1:10">
      <c r="A5163" s="16" t="s">
        <v>31072</v>
      </c>
      <c r="B5163" s="52" t="s">
        <v>21876</v>
      </c>
      <c r="C5163" s="16" t="str">
        <f t="shared" si="80"/>
        <v>013 - 896</v>
      </c>
      <c r="D5163" s="52"/>
      <c r="E5163" s="52" t="s">
        <v>26240</v>
      </c>
      <c r="F5163" s="16"/>
      <c r="G5163" s="16" t="s">
        <v>26239</v>
      </c>
      <c r="H5163" s="16" t="s">
        <v>32666</v>
      </c>
      <c r="I5163" s="16" t="s">
        <v>31073</v>
      </c>
      <c r="J5163" s="16" t="s">
        <v>34487</v>
      </c>
    </row>
    <row r="5164" spans="1:10">
      <c r="A5164" s="16" t="s">
        <v>30091</v>
      </c>
      <c r="B5164" s="52" t="s">
        <v>21358</v>
      </c>
      <c r="C5164" s="16" t="str">
        <f t="shared" si="80"/>
        <v>070 - 033</v>
      </c>
      <c r="D5164" s="52" t="s">
        <v>34487</v>
      </c>
      <c r="E5164" s="52" t="s">
        <v>23672</v>
      </c>
      <c r="F5164" s="16" t="s">
        <v>5711</v>
      </c>
      <c r="G5164" s="16" t="s">
        <v>23671</v>
      </c>
      <c r="H5164" s="16" t="s">
        <v>10748</v>
      </c>
      <c r="I5164" s="16" t="s">
        <v>30092</v>
      </c>
      <c r="J5164" s="16"/>
    </row>
    <row r="5165" spans="1:10">
      <c r="A5165" s="16" t="s">
        <v>30425</v>
      </c>
      <c r="B5165" s="52" t="s">
        <v>17596</v>
      </c>
      <c r="C5165" s="16" t="str">
        <f t="shared" si="80"/>
        <v>066 - 051</v>
      </c>
      <c r="D5165" s="52" t="s">
        <v>34487</v>
      </c>
      <c r="E5165" s="52" t="s">
        <v>3383</v>
      </c>
      <c r="F5165" s="16" t="s">
        <v>18498</v>
      </c>
      <c r="G5165" s="16" t="s">
        <v>3382</v>
      </c>
      <c r="H5165" s="16" t="s">
        <v>15395</v>
      </c>
      <c r="I5165" s="16" t="s">
        <v>18499</v>
      </c>
    </row>
    <row r="5166" spans="1:10">
      <c r="A5166" s="16" t="s">
        <v>25628</v>
      </c>
      <c r="B5166" s="52" t="s">
        <v>17597</v>
      </c>
      <c r="C5166" s="16" t="str">
        <f t="shared" si="80"/>
        <v>066 - 052</v>
      </c>
      <c r="D5166" s="52" t="s">
        <v>34487</v>
      </c>
      <c r="E5166" s="52" t="s">
        <v>3383</v>
      </c>
      <c r="F5166" s="16" t="s">
        <v>18500</v>
      </c>
      <c r="G5166" s="16" t="s">
        <v>3382</v>
      </c>
      <c r="H5166" s="16" t="s">
        <v>15395</v>
      </c>
      <c r="I5166" s="16" t="s">
        <v>18501</v>
      </c>
      <c r="J5166" s="16"/>
    </row>
    <row r="5167" spans="1:10">
      <c r="A5167" s="16" t="s">
        <v>1371</v>
      </c>
      <c r="B5167" s="52" t="s">
        <v>15793</v>
      </c>
      <c r="C5167" s="16" t="str">
        <f t="shared" si="80"/>
        <v>017 - 852</v>
      </c>
      <c r="D5167" s="52"/>
      <c r="E5167" s="52" t="s">
        <v>22538</v>
      </c>
      <c r="F5167" s="16"/>
      <c r="G5167" s="16" t="s">
        <v>22537</v>
      </c>
      <c r="H5167" s="16" t="s">
        <v>32666</v>
      </c>
      <c r="I5167" s="16" t="s">
        <v>1372</v>
      </c>
      <c r="J5167" s="16" t="s">
        <v>34487</v>
      </c>
    </row>
    <row r="5168" spans="1:10">
      <c r="A5168" s="16" t="s">
        <v>31981</v>
      </c>
      <c r="B5168" s="52" t="s">
        <v>33845</v>
      </c>
      <c r="C5168" s="16" t="str">
        <f t="shared" si="80"/>
        <v>033 - 026</v>
      </c>
      <c r="D5168" s="52" t="s">
        <v>34487</v>
      </c>
      <c r="E5168" s="52" t="s">
        <v>37663</v>
      </c>
      <c r="F5168" s="16" t="s">
        <v>31982</v>
      </c>
      <c r="G5168" s="16" t="s">
        <v>37662</v>
      </c>
      <c r="H5168" s="16" t="s">
        <v>35981</v>
      </c>
      <c r="I5168" s="16" t="s">
        <v>31983</v>
      </c>
      <c r="J5168" s="16"/>
    </row>
    <row r="5169" spans="1:10">
      <c r="A5169" s="16" t="s">
        <v>15419</v>
      </c>
      <c r="B5169" s="52" t="s">
        <v>11275</v>
      </c>
      <c r="C5169" s="16" t="str">
        <f t="shared" si="80"/>
        <v>001 - 138</v>
      </c>
      <c r="D5169" s="52" t="s">
        <v>34487</v>
      </c>
      <c r="E5169" s="52" t="s">
        <v>37671</v>
      </c>
      <c r="F5169" s="16" t="s">
        <v>35568</v>
      </c>
      <c r="G5169" s="16" t="s">
        <v>37670</v>
      </c>
      <c r="H5169" s="16" t="s">
        <v>10732</v>
      </c>
      <c r="I5169" s="16" t="s">
        <v>15420</v>
      </c>
    </row>
    <row r="5170" spans="1:10">
      <c r="A5170" s="16" t="s">
        <v>33101</v>
      </c>
      <c r="B5170" s="52" t="s">
        <v>11275</v>
      </c>
      <c r="C5170" s="16" t="str">
        <f t="shared" si="80"/>
        <v>001 - 915</v>
      </c>
      <c r="D5170" s="52"/>
      <c r="E5170" s="52" t="s">
        <v>37671</v>
      </c>
      <c r="G5170" s="16" t="s">
        <v>37670</v>
      </c>
      <c r="H5170" s="16" t="s">
        <v>10732</v>
      </c>
      <c r="I5170" s="16" t="s">
        <v>15420</v>
      </c>
      <c r="J5170" s="16" t="s">
        <v>34487</v>
      </c>
    </row>
    <row r="5171" spans="1:10">
      <c r="A5171" s="16" t="s">
        <v>29134</v>
      </c>
      <c r="B5171" s="52" t="s">
        <v>32232</v>
      </c>
      <c r="C5171" s="16" t="str">
        <f t="shared" si="80"/>
        <v>055 - 016</v>
      </c>
      <c r="D5171" s="52" t="s">
        <v>34487</v>
      </c>
      <c r="E5171" s="52" t="s">
        <v>1268</v>
      </c>
      <c r="F5171" s="16" t="s">
        <v>1266</v>
      </c>
      <c r="G5171" s="16" t="s">
        <v>1267</v>
      </c>
      <c r="H5171" s="16" t="s">
        <v>1269</v>
      </c>
      <c r="I5171" s="16" t="s">
        <v>29135</v>
      </c>
    </row>
    <row r="5172" spans="1:10">
      <c r="A5172" s="16" t="s">
        <v>20035</v>
      </c>
      <c r="B5172" s="52" t="s">
        <v>35826</v>
      </c>
      <c r="C5172" s="16" t="str">
        <f t="shared" si="80"/>
        <v>039 - 012</v>
      </c>
      <c r="D5172" s="52" t="s">
        <v>36059</v>
      </c>
      <c r="E5172" s="52" t="s">
        <v>35980</v>
      </c>
      <c r="F5172" s="16" t="s">
        <v>20036</v>
      </c>
      <c r="G5172" s="16" t="s">
        <v>35979</v>
      </c>
      <c r="H5172" s="16" t="s">
        <v>35981</v>
      </c>
      <c r="I5172" s="16" t="s">
        <v>29547</v>
      </c>
    </row>
    <row r="5173" spans="1:10">
      <c r="A5173" s="16" t="s">
        <v>22899</v>
      </c>
      <c r="B5173" s="52" t="s">
        <v>11228</v>
      </c>
      <c r="C5173" s="16" t="str">
        <f t="shared" si="80"/>
        <v>024 - 053</v>
      </c>
      <c r="D5173" s="52" t="s">
        <v>34487</v>
      </c>
      <c r="E5173" s="52" t="s">
        <v>26794</v>
      </c>
      <c r="F5173" s="16" t="s">
        <v>6605</v>
      </c>
      <c r="G5173" s="16" t="s">
        <v>26793</v>
      </c>
      <c r="H5173" s="16" t="s">
        <v>32660</v>
      </c>
      <c r="I5173" s="16" t="s">
        <v>22900</v>
      </c>
      <c r="J5173" s="16"/>
    </row>
    <row r="5174" spans="1:10">
      <c r="A5174" s="16" t="s">
        <v>11225</v>
      </c>
      <c r="B5174" s="52" t="s">
        <v>6731</v>
      </c>
      <c r="C5174" s="16" t="str">
        <f t="shared" si="80"/>
        <v>031 - 845</v>
      </c>
      <c r="D5174" s="52"/>
      <c r="E5174" s="52" t="s">
        <v>7531</v>
      </c>
      <c r="F5174" s="16"/>
      <c r="G5174" s="16" t="s">
        <v>7530</v>
      </c>
      <c r="H5174" s="16" t="s">
        <v>30334</v>
      </c>
      <c r="I5174" s="16" t="s">
        <v>11136</v>
      </c>
      <c r="J5174" s="16" t="s">
        <v>34487</v>
      </c>
    </row>
    <row r="5175" spans="1:10">
      <c r="A5175" s="16" t="s">
        <v>12565</v>
      </c>
      <c r="B5175" s="52" t="s">
        <v>35556</v>
      </c>
      <c r="C5175" s="16" t="str">
        <f t="shared" si="80"/>
        <v>019 - 866</v>
      </c>
      <c r="D5175" s="52"/>
      <c r="E5175" s="52" t="s">
        <v>23092</v>
      </c>
      <c r="F5175" s="16"/>
      <c r="G5175" s="16" t="s">
        <v>23091</v>
      </c>
      <c r="H5175" s="16" t="s">
        <v>32666</v>
      </c>
      <c r="I5175" s="16" t="s">
        <v>12566</v>
      </c>
      <c r="J5175" s="16" t="s">
        <v>34487</v>
      </c>
    </row>
    <row r="5176" spans="1:10">
      <c r="A5176" s="16" t="s">
        <v>4607</v>
      </c>
      <c r="B5176" s="52" t="s">
        <v>3590</v>
      </c>
      <c r="C5176" s="16" t="str">
        <f t="shared" si="80"/>
        <v>012 - 092</v>
      </c>
      <c r="D5176" s="52" t="s">
        <v>34487</v>
      </c>
      <c r="E5176" s="52" t="s">
        <v>18879</v>
      </c>
      <c r="F5176" s="16" t="s">
        <v>4608</v>
      </c>
      <c r="G5176" s="16" t="s">
        <v>26253</v>
      </c>
      <c r="H5176" s="16" t="s">
        <v>32666</v>
      </c>
      <c r="I5176" s="16" t="s">
        <v>4609</v>
      </c>
    </row>
    <row r="5177" spans="1:10">
      <c r="A5177" s="16" t="s">
        <v>29331</v>
      </c>
      <c r="B5177" s="52" t="s">
        <v>21877</v>
      </c>
      <c r="C5177" s="16" t="str">
        <f t="shared" si="80"/>
        <v>013 - 135</v>
      </c>
      <c r="D5177" s="52" t="s">
        <v>36059</v>
      </c>
      <c r="E5177" s="52" t="s">
        <v>26240</v>
      </c>
      <c r="F5177" s="16" t="s">
        <v>23421</v>
      </c>
      <c r="G5177" s="16" t="s">
        <v>26239</v>
      </c>
      <c r="H5177" s="16" t="s">
        <v>32666</v>
      </c>
      <c r="I5177" s="16" t="s">
        <v>29332</v>
      </c>
    </row>
    <row r="5178" spans="1:10">
      <c r="A5178" s="16" t="s">
        <v>18835</v>
      </c>
      <c r="B5178" s="52" t="s">
        <v>450</v>
      </c>
      <c r="C5178" s="16" t="str">
        <f t="shared" si="80"/>
        <v>091 - 043</v>
      </c>
      <c r="D5178" s="52" t="s">
        <v>34487</v>
      </c>
      <c r="E5178" s="52" t="s">
        <v>31546</v>
      </c>
      <c r="F5178" s="16" t="s">
        <v>13612</v>
      </c>
      <c r="G5178" s="16" t="s">
        <v>31545</v>
      </c>
      <c r="H5178" s="16" t="s">
        <v>33521</v>
      </c>
      <c r="I5178" s="16" t="s">
        <v>18836</v>
      </c>
    </row>
    <row r="5179" spans="1:10">
      <c r="A5179" s="16" t="s">
        <v>10998</v>
      </c>
      <c r="B5179" s="52" t="s">
        <v>15199</v>
      </c>
      <c r="C5179" s="16" t="str">
        <f t="shared" si="80"/>
        <v>010 - 031</v>
      </c>
      <c r="D5179" s="52" t="s">
        <v>34487</v>
      </c>
      <c r="E5179" s="52" t="s">
        <v>30437</v>
      </c>
      <c r="F5179" s="16" t="s">
        <v>10999</v>
      </c>
      <c r="G5179" s="16" t="s">
        <v>30436</v>
      </c>
      <c r="H5179" s="16" t="s">
        <v>34573</v>
      </c>
      <c r="I5179" s="16" t="s">
        <v>11000</v>
      </c>
      <c r="J5179" s="16"/>
    </row>
    <row r="5180" spans="1:10">
      <c r="A5180" s="16" t="s">
        <v>18225</v>
      </c>
      <c r="B5180" s="52" t="s">
        <v>15794</v>
      </c>
      <c r="C5180" s="16" t="str">
        <f t="shared" si="80"/>
        <v>017 - 096</v>
      </c>
      <c r="D5180" s="52" t="s">
        <v>34487</v>
      </c>
      <c r="E5180" s="52" t="s">
        <v>22538</v>
      </c>
      <c r="F5180" s="16" t="s">
        <v>18226</v>
      </c>
      <c r="G5180" s="16" t="s">
        <v>22537</v>
      </c>
      <c r="H5180" s="16" t="s">
        <v>32666</v>
      </c>
      <c r="I5180" s="16" t="s">
        <v>18227</v>
      </c>
    </row>
    <row r="5181" spans="1:10">
      <c r="A5181" s="16" t="s">
        <v>7278</v>
      </c>
      <c r="B5181" s="52" t="s">
        <v>5992</v>
      </c>
      <c r="C5181" s="16" t="str">
        <f t="shared" si="80"/>
        <v>017 - 853</v>
      </c>
      <c r="D5181" s="52"/>
      <c r="E5181" s="52" t="s">
        <v>22538</v>
      </c>
      <c r="G5181" s="16" t="s">
        <v>22537</v>
      </c>
      <c r="H5181" s="16" t="s">
        <v>32666</v>
      </c>
      <c r="I5181" s="16" t="s">
        <v>7279</v>
      </c>
      <c r="J5181" s="16" t="s">
        <v>34487</v>
      </c>
    </row>
    <row r="5182" spans="1:10">
      <c r="A5182" s="16" t="s">
        <v>12428</v>
      </c>
      <c r="B5182" s="52" t="s">
        <v>5993</v>
      </c>
      <c r="C5182" s="16" t="str">
        <f t="shared" si="80"/>
        <v>017 - 854</v>
      </c>
      <c r="D5182" s="52"/>
      <c r="E5182" s="52" t="s">
        <v>22538</v>
      </c>
      <c r="F5182" s="16"/>
      <c r="G5182" s="16" t="s">
        <v>22537</v>
      </c>
      <c r="H5182" s="16" t="s">
        <v>32666</v>
      </c>
      <c r="I5182" s="16" t="s">
        <v>12429</v>
      </c>
      <c r="J5182" s="16" t="s">
        <v>34487</v>
      </c>
    </row>
    <row r="5183" spans="1:10">
      <c r="A5183" s="16" t="s">
        <v>6506</v>
      </c>
      <c r="B5183" s="52" t="s">
        <v>5994</v>
      </c>
      <c r="C5183" s="16" t="str">
        <f t="shared" si="80"/>
        <v>017 - 855</v>
      </c>
      <c r="D5183" s="52"/>
      <c r="E5183" s="52" t="s">
        <v>22538</v>
      </c>
      <c r="F5183" s="16"/>
      <c r="G5183" s="16" t="s">
        <v>22537</v>
      </c>
      <c r="H5183" s="16" t="s">
        <v>32666</v>
      </c>
      <c r="I5183" s="16" t="s">
        <v>6507</v>
      </c>
      <c r="J5183" s="16" t="s">
        <v>34487</v>
      </c>
    </row>
    <row r="5184" spans="1:10">
      <c r="A5184" s="16" t="s">
        <v>23381</v>
      </c>
      <c r="B5184" s="52" t="s">
        <v>21546</v>
      </c>
      <c r="C5184" s="16" t="str">
        <f t="shared" si="80"/>
        <v>092 - 035</v>
      </c>
      <c r="D5184" s="52" t="s">
        <v>34487</v>
      </c>
      <c r="E5184" s="52" t="s">
        <v>3326</v>
      </c>
      <c r="F5184" s="16" t="s">
        <v>23382</v>
      </c>
      <c r="G5184" s="16" t="s">
        <v>30322</v>
      </c>
      <c r="H5184" s="16" t="s">
        <v>33521</v>
      </c>
      <c r="I5184" s="16" t="s">
        <v>23383</v>
      </c>
    </row>
    <row r="5185" spans="1:10">
      <c r="A5185" s="16" t="s">
        <v>37321</v>
      </c>
      <c r="B5185" s="52" t="s">
        <v>35182</v>
      </c>
      <c r="C5185" s="16" t="str">
        <f t="shared" si="80"/>
        <v>041 - 022</v>
      </c>
      <c r="D5185" s="52" t="s">
        <v>34487</v>
      </c>
      <c r="E5185" s="52" t="s">
        <v>31873</v>
      </c>
      <c r="F5185" s="16" t="s">
        <v>35428</v>
      </c>
      <c r="G5185" s="16" t="s">
        <v>31872</v>
      </c>
      <c r="H5185" s="16" t="s">
        <v>20397</v>
      </c>
      <c r="I5185" s="16" t="s">
        <v>37322</v>
      </c>
      <c r="J5185" s="16"/>
    </row>
    <row r="5186" spans="1:10">
      <c r="A5186" s="16" t="s">
        <v>32825</v>
      </c>
      <c r="B5186" s="52" t="s">
        <v>15717</v>
      </c>
      <c r="C5186" s="16" t="str">
        <f t="shared" si="80"/>
        <v>022 - 856</v>
      </c>
      <c r="D5186" s="52"/>
      <c r="E5186" s="52" t="s">
        <v>4777</v>
      </c>
      <c r="F5186" s="16"/>
      <c r="G5186" s="16" t="s">
        <v>4776</v>
      </c>
      <c r="H5186" s="16" t="s">
        <v>4778</v>
      </c>
      <c r="I5186" s="16" t="s">
        <v>32826</v>
      </c>
      <c r="J5186" s="16" t="s">
        <v>34487</v>
      </c>
    </row>
    <row r="5187" spans="1:10">
      <c r="A5187" s="16" t="s">
        <v>23313</v>
      </c>
      <c r="B5187" s="52" t="s">
        <v>935</v>
      </c>
      <c r="C5187" s="16" t="str">
        <f t="shared" si="80"/>
        <v>018 - 084</v>
      </c>
      <c r="D5187" s="52" t="s">
        <v>36059</v>
      </c>
      <c r="E5187" s="52" t="s">
        <v>35975</v>
      </c>
      <c r="F5187" s="16" t="s">
        <v>23131</v>
      </c>
      <c r="G5187" s="16" t="s">
        <v>35974</v>
      </c>
      <c r="H5187" s="16" t="s">
        <v>32666</v>
      </c>
      <c r="I5187" s="16" t="s">
        <v>23132</v>
      </c>
    </row>
    <row r="5188" spans="1:10">
      <c r="A5188" s="16" t="s">
        <v>9378</v>
      </c>
      <c r="B5188" s="52" t="s">
        <v>33526</v>
      </c>
      <c r="C5188" s="16" t="str">
        <f t="shared" ref="C5188:C5251" si="81">MID(A5188,1,3) &amp;" - " &amp;MID(A5188,4,3)</f>
        <v>078 - 069</v>
      </c>
      <c r="D5188" s="52" t="s">
        <v>34487</v>
      </c>
      <c r="E5188" s="52" t="s">
        <v>1697</v>
      </c>
      <c r="F5188" s="16" t="s">
        <v>22875</v>
      </c>
      <c r="G5188" s="16" t="s">
        <v>1696</v>
      </c>
      <c r="H5188" s="16" t="s">
        <v>4772</v>
      </c>
      <c r="I5188" s="16" t="s">
        <v>9379</v>
      </c>
    </row>
    <row r="5189" spans="1:10">
      <c r="A5189" s="16" t="s">
        <v>31537</v>
      </c>
      <c r="B5189" s="52" t="s">
        <v>4858</v>
      </c>
      <c r="C5189" s="16" t="str">
        <f t="shared" si="81"/>
        <v>064 - 045</v>
      </c>
      <c r="D5189" s="52" t="s">
        <v>36059</v>
      </c>
      <c r="E5189" s="52" t="s">
        <v>27583</v>
      </c>
      <c r="F5189" s="16" t="s">
        <v>19136</v>
      </c>
      <c r="G5189" s="16" t="s">
        <v>27582</v>
      </c>
      <c r="H5189" s="16" t="s">
        <v>30282</v>
      </c>
      <c r="I5189" s="16" t="s">
        <v>11716</v>
      </c>
      <c r="J5189" s="16"/>
    </row>
    <row r="5190" spans="1:10">
      <c r="A5190" s="16" t="s">
        <v>9736</v>
      </c>
      <c r="B5190" s="52" t="s">
        <v>13410</v>
      </c>
      <c r="C5190" s="16" t="str">
        <f t="shared" si="81"/>
        <v>090 - 036</v>
      </c>
      <c r="D5190" s="52" t="s">
        <v>34487</v>
      </c>
      <c r="E5190" s="52" t="s">
        <v>33520</v>
      </c>
      <c r="F5190" s="16" t="s">
        <v>33518</v>
      </c>
      <c r="G5190" s="16" t="s">
        <v>33519</v>
      </c>
      <c r="H5190" s="16" t="s">
        <v>33521</v>
      </c>
      <c r="I5190" s="16" t="s">
        <v>9737</v>
      </c>
      <c r="J5190" s="16"/>
    </row>
    <row r="5191" spans="1:10">
      <c r="A5191" s="16" t="s">
        <v>31510</v>
      </c>
      <c r="B5191" s="52" t="s">
        <v>21359</v>
      </c>
      <c r="C5191" s="16" t="str">
        <f t="shared" si="81"/>
        <v>070 - 034</v>
      </c>
      <c r="D5191" s="52" t="s">
        <v>34487</v>
      </c>
      <c r="E5191" s="52" t="s">
        <v>23672</v>
      </c>
      <c r="F5191" s="16" t="s">
        <v>5711</v>
      </c>
      <c r="G5191" s="16" t="s">
        <v>23671</v>
      </c>
      <c r="H5191" s="16" t="s">
        <v>10748</v>
      </c>
      <c r="I5191" s="16" t="s">
        <v>31511</v>
      </c>
    </row>
    <row r="5192" spans="1:10">
      <c r="A5192" s="16" t="s">
        <v>2057</v>
      </c>
      <c r="B5192" s="52" t="s">
        <v>21878</v>
      </c>
      <c r="C5192" s="16" t="str">
        <f t="shared" si="81"/>
        <v>013 - 136</v>
      </c>
      <c r="D5192" s="52" t="s">
        <v>36059</v>
      </c>
      <c r="E5192" s="52" t="s">
        <v>26240</v>
      </c>
      <c r="F5192" s="16" t="s">
        <v>10426</v>
      </c>
      <c r="G5192" s="16" t="s">
        <v>26239</v>
      </c>
      <c r="H5192" s="16" t="s">
        <v>32666</v>
      </c>
      <c r="I5192" s="16" t="s">
        <v>2058</v>
      </c>
    </row>
    <row r="5193" spans="1:10">
      <c r="A5193" s="16" t="s">
        <v>25754</v>
      </c>
      <c r="B5193" s="52" t="s">
        <v>21879</v>
      </c>
      <c r="C5193" s="16" t="str">
        <f t="shared" si="81"/>
        <v>013 - 137</v>
      </c>
      <c r="D5193" s="52" t="s">
        <v>36059</v>
      </c>
      <c r="E5193" s="52" t="s">
        <v>26240</v>
      </c>
      <c r="F5193" s="16" t="s">
        <v>23421</v>
      </c>
      <c r="G5193" s="16" t="s">
        <v>26239</v>
      </c>
      <c r="H5193" s="16" t="s">
        <v>32666</v>
      </c>
      <c r="I5193" s="16" t="s">
        <v>25755</v>
      </c>
    </row>
    <row r="5194" spans="1:10">
      <c r="A5194" s="16" t="s">
        <v>6790</v>
      </c>
      <c r="B5194" s="52" t="s">
        <v>22681</v>
      </c>
      <c r="C5194" s="16" t="str">
        <f t="shared" si="81"/>
        <v>016 - 129</v>
      </c>
      <c r="D5194" s="52" t="s">
        <v>36059</v>
      </c>
      <c r="E5194" s="52" t="s">
        <v>10742</v>
      </c>
      <c r="F5194" s="16" t="s">
        <v>29833</v>
      </c>
      <c r="G5194" s="16" t="s">
        <v>10741</v>
      </c>
      <c r="H5194" s="16" t="s">
        <v>32666</v>
      </c>
      <c r="I5194" s="16" t="s">
        <v>6791</v>
      </c>
    </row>
    <row r="5195" spans="1:10">
      <c r="A5195" s="16" t="s">
        <v>20131</v>
      </c>
      <c r="B5195" s="52" t="s">
        <v>20780</v>
      </c>
      <c r="C5195" s="16" t="str">
        <f t="shared" si="81"/>
        <v>090 - 037</v>
      </c>
      <c r="D5195" s="52" t="s">
        <v>34487</v>
      </c>
      <c r="E5195" s="52" t="s">
        <v>33520</v>
      </c>
      <c r="F5195" s="16" t="s">
        <v>20132</v>
      </c>
      <c r="G5195" s="16" t="s">
        <v>33519</v>
      </c>
      <c r="H5195" s="16" t="s">
        <v>33521</v>
      </c>
      <c r="I5195" s="16" t="s">
        <v>20133</v>
      </c>
      <c r="J5195" s="16"/>
    </row>
    <row r="5196" spans="1:10">
      <c r="A5196" s="16" t="s">
        <v>15413</v>
      </c>
      <c r="B5196" s="52" t="s">
        <v>36455</v>
      </c>
      <c r="C5196" s="16" t="str">
        <f t="shared" si="81"/>
        <v>013 - 138</v>
      </c>
      <c r="D5196" s="52" t="s">
        <v>36059</v>
      </c>
      <c r="E5196" s="52" t="s">
        <v>26240</v>
      </c>
      <c r="F5196" s="16" t="s">
        <v>15414</v>
      </c>
      <c r="G5196" s="16" t="s">
        <v>26239</v>
      </c>
      <c r="H5196" s="16" t="s">
        <v>32666</v>
      </c>
      <c r="I5196" s="16" t="s">
        <v>15415</v>
      </c>
    </row>
    <row r="5197" spans="1:10">
      <c r="A5197" s="16" t="s">
        <v>21305</v>
      </c>
      <c r="B5197" s="52" t="s">
        <v>11397</v>
      </c>
      <c r="C5197" s="16" t="str">
        <f t="shared" si="81"/>
        <v>061 - 046</v>
      </c>
      <c r="D5197" s="52" t="s">
        <v>36059</v>
      </c>
      <c r="E5197" s="52" t="s">
        <v>26249</v>
      </c>
      <c r="F5197" s="16" t="s">
        <v>11281</v>
      </c>
      <c r="G5197" s="16" t="s">
        <v>26248</v>
      </c>
      <c r="H5197" s="16" t="s">
        <v>30282</v>
      </c>
      <c r="I5197" s="16" t="s">
        <v>16345</v>
      </c>
    </row>
    <row r="5198" spans="1:10">
      <c r="A5198" s="16" t="s">
        <v>13343</v>
      </c>
      <c r="B5198" s="52" t="s">
        <v>11398</v>
      </c>
      <c r="C5198" s="16" t="str">
        <f t="shared" si="81"/>
        <v>061 - 807</v>
      </c>
      <c r="D5198" s="52"/>
      <c r="E5198" s="52" t="s">
        <v>26249</v>
      </c>
      <c r="F5198" s="16"/>
      <c r="G5198" s="16" t="s">
        <v>26248</v>
      </c>
      <c r="H5198" s="16" t="s">
        <v>30282</v>
      </c>
      <c r="I5198" s="16" t="s">
        <v>15994</v>
      </c>
      <c r="J5198" s="16" t="s">
        <v>34487</v>
      </c>
    </row>
    <row r="5199" spans="1:10">
      <c r="A5199" s="16" t="s">
        <v>37244</v>
      </c>
      <c r="B5199" s="52" t="s">
        <v>15718</v>
      </c>
      <c r="C5199" s="16" t="str">
        <f t="shared" si="81"/>
        <v>022 - 109</v>
      </c>
      <c r="D5199" s="52" t="s">
        <v>34487</v>
      </c>
      <c r="E5199" s="52" t="s">
        <v>4777</v>
      </c>
      <c r="F5199" s="16" t="s">
        <v>34133</v>
      </c>
      <c r="G5199" s="16" t="s">
        <v>4776</v>
      </c>
      <c r="H5199" s="16" t="s">
        <v>4778</v>
      </c>
      <c r="I5199" s="16" t="s">
        <v>37245</v>
      </c>
    </row>
    <row r="5200" spans="1:10">
      <c r="A5200" s="16" t="s">
        <v>32742</v>
      </c>
      <c r="B5200" s="52" t="s">
        <v>11276</v>
      </c>
      <c r="C5200" s="16" t="str">
        <f t="shared" si="81"/>
        <v>001 - 832</v>
      </c>
      <c r="D5200" s="52"/>
      <c r="E5200" s="52" t="s">
        <v>37671</v>
      </c>
      <c r="F5200" s="16"/>
      <c r="G5200" s="16" t="s">
        <v>37670</v>
      </c>
      <c r="H5200" s="16" t="s">
        <v>10732</v>
      </c>
      <c r="I5200" s="16" t="s">
        <v>32743</v>
      </c>
      <c r="J5200" s="16" t="s">
        <v>34487</v>
      </c>
    </row>
    <row r="5201" spans="1:10">
      <c r="A5201" s="16" t="s">
        <v>28036</v>
      </c>
      <c r="B5201" s="52" t="s">
        <v>11226</v>
      </c>
      <c r="C5201" s="16" t="str">
        <f t="shared" si="81"/>
        <v>001 - 139</v>
      </c>
      <c r="D5201" s="52" t="s">
        <v>34487</v>
      </c>
      <c r="E5201" s="52" t="s">
        <v>37671</v>
      </c>
      <c r="F5201" s="16" t="s">
        <v>28037</v>
      </c>
      <c r="G5201" s="16" t="s">
        <v>37670</v>
      </c>
      <c r="H5201" s="16" t="s">
        <v>10732</v>
      </c>
      <c r="I5201" s="16" t="s">
        <v>28038</v>
      </c>
    </row>
    <row r="5202" spans="1:10">
      <c r="A5202" s="16" t="s">
        <v>22922</v>
      </c>
      <c r="B5202" s="52" t="s">
        <v>11171</v>
      </c>
      <c r="C5202" s="16" t="str">
        <f t="shared" si="81"/>
        <v>001 - 140</v>
      </c>
      <c r="D5202" s="52" t="s">
        <v>34487</v>
      </c>
      <c r="E5202" s="52" t="s">
        <v>37671</v>
      </c>
      <c r="F5202" s="16" t="s">
        <v>25207</v>
      </c>
      <c r="G5202" s="16" t="s">
        <v>37670</v>
      </c>
      <c r="H5202" s="16" t="s">
        <v>10732</v>
      </c>
      <c r="I5202" s="16" t="s">
        <v>22923</v>
      </c>
    </row>
    <row r="5203" spans="1:10">
      <c r="A5203" s="16" t="s">
        <v>37439</v>
      </c>
      <c r="B5203" s="52" t="s">
        <v>24697</v>
      </c>
      <c r="C5203" s="16" t="str">
        <f t="shared" si="81"/>
        <v>030 - 051</v>
      </c>
      <c r="D5203" s="52" t="s">
        <v>34487</v>
      </c>
      <c r="E5203" s="52" t="s">
        <v>35970</v>
      </c>
      <c r="F5203" s="16" t="s">
        <v>31103</v>
      </c>
      <c r="G5203" s="16" t="s">
        <v>35969</v>
      </c>
      <c r="H5203" s="16" t="s">
        <v>30334</v>
      </c>
      <c r="I5203" s="16" t="s">
        <v>37440</v>
      </c>
    </row>
    <row r="5204" spans="1:10">
      <c r="A5204" s="16" t="s">
        <v>25643</v>
      </c>
      <c r="B5204" s="52" t="s">
        <v>8277</v>
      </c>
      <c r="C5204" s="16" t="str">
        <f t="shared" si="81"/>
        <v>029 - 031</v>
      </c>
      <c r="D5204" s="52" t="s">
        <v>34487</v>
      </c>
      <c r="E5204" s="52" t="s">
        <v>25917</v>
      </c>
      <c r="F5204" s="16" t="s">
        <v>35234</v>
      </c>
      <c r="G5204" s="16" t="s">
        <v>25916</v>
      </c>
      <c r="H5204" s="16" t="s">
        <v>32660</v>
      </c>
      <c r="I5204" s="16" t="s">
        <v>25644</v>
      </c>
      <c r="J5204" s="16"/>
    </row>
    <row r="5205" spans="1:10">
      <c r="A5205" s="16" t="s">
        <v>29181</v>
      </c>
      <c r="B5205" s="52" t="s">
        <v>11229</v>
      </c>
      <c r="C5205" s="16" t="str">
        <f t="shared" si="81"/>
        <v>024 - 054</v>
      </c>
      <c r="D5205" s="52" t="s">
        <v>34487</v>
      </c>
      <c r="E5205" s="52" t="s">
        <v>26794</v>
      </c>
      <c r="F5205" s="16" t="s">
        <v>29182</v>
      </c>
      <c r="G5205" s="16" t="s">
        <v>26793</v>
      </c>
      <c r="H5205" s="16" t="s">
        <v>32660</v>
      </c>
      <c r="I5205" s="16" t="s">
        <v>29183</v>
      </c>
    </row>
    <row r="5206" spans="1:10">
      <c r="A5206" s="16" t="s">
        <v>37538</v>
      </c>
      <c r="B5206" s="52" t="s">
        <v>11172</v>
      </c>
      <c r="C5206" s="16" t="str">
        <f t="shared" si="81"/>
        <v>001 - 141</v>
      </c>
      <c r="D5206" s="52" t="s">
        <v>36059</v>
      </c>
      <c r="E5206" s="52" t="s">
        <v>37671</v>
      </c>
      <c r="F5206" s="16" t="s">
        <v>35568</v>
      </c>
      <c r="G5206" s="16" t="s">
        <v>37670</v>
      </c>
      <c r="H5206" s="16" t="s">
        <v>10732</v>
      </c>
      <c r="I5206" s="16" t="s">
        <v>37539</v>
      </c>
    </row>
    <row r="5207" spans="1:10">
      <c r="A5207" s="16" t="s">
        <v>10623</v>
      </c>
      <c r="B5207" s="52" t="s">
        <v>11172</v>
      </c>
      <c r="C5207" s="16" t="str">
        <f t="shared" si="81"/>
        <v>001 - 916</v>
      </c>
      <c r="D5207" s="52"/>
      <c r="E5207" s="52" t="s">
        <v>37671</v>
      </c>
      <c r="G5207" s="16" t="s">
        <v>37670</v>
      </c>
      <c r="H5207" s="16" t="s">
        <v>10732</v>
      </c>
      <c r="I5207" s="16" t="s">
        <v>37539</v>
      </c>
      <c r="J5207" s="16" t="s">
        <v>34487</v>
      </c>
    </row>
    <row r="5208" spans="1:10">
      <c r="A5208" s="16" t="s">
        <v>6670</v>
      </c>
      <c r="B5208" s="52" t="s">
        <v>17667</v>
      </c>
      <c r="C5208" s="16" t="str">
        <f t="shared" si="81"/>
        <v>021 - 044</v>
      </c>
      <c r="D5208" s="52" t="s">
        <v>34487</v>
      </c>
      <c r="E5208" s="52" t="s">
        <v>14657</v>
      </c>
      <c r="F5208" s="16" t="s">
        <v>9178</v>
      </c>
      <c r="G5208" s="16" t="s">
        <v>14656</v>
      </c>
      <c r="H5208" s="16" t="s">
        <v>4778</v>
      </c>
      <c r="I5208" s="16" t="s">
        <v>6671</v>
      </c>
    </row>
    <row r="5209" spans="1:10">
      <c r="A5209" s="16" t="s">
        <v>32766</v>
      </c>
      <c r="B5209" s="52" t="s">
        <v>17080</v>
      </c>
      <c r="C5209" s="16" t="str">
        <f t="shared" si="81"/>
        <v>I99 - 018</v>
      </c>
      <c r="D5209" s="52"/>
      <c r="E5209" s="52" t="s">
        <v>10726</v>
      </c>
      <c r="F5209" s="16"/>
      <c r="G5209" s="16" t="s">
        <v>10725</v>
      </c>
      <c r="H5209" s="16" t="s">
        <v>10727</v>
      </c>
      <c r="I5209" s="16" t="s">
        <v>32767</v>
      </c>
    </row>
    <row r="5210" spans="1:10">
      <c r="A5210" s="16" t="s">
        <v>22967</v>
      </c>
      <c r="B5210" s="52" t="s">
        <v>35695</v>
      </c>
      <c r="C5210" s="16" t="str">
        <f t="shared" si="81"/>
        <v>702 - 719</v>
      </c>
      <c r="D5210" s="52"/>
      <c r="E5210" s="52"/>
      <c r="F5210" s="16"/>
      <c r="G5210" s="16" t="s">
        <v>17438</v>
      </c>
      <c r="H5210" s="16" t="s">
        <v>10727</v>
      </c>
      <c r="I5210" s="16" t="s">
        <v>22968</v>
      </c>
      <c r="J5210" s="16" t="s">
        <v>34487</v>
      </c>
    </row>
    <row r="5211" spans="1:10">
      <c r="A5211" s="16" t="s">
        <v>18466</v>
      </c>
      <c r="B5211" s="52" t="s">
        <v>35696</v>
      </c>
      <c r="C5211" s="16" t="str">
        <f t="shared" si="81"/>
        <v>702 - 720</v>
      </c>
      <c r="D5211" s="52"/>
      <c r="E5211" s="52"/>
      <c r="F5211" s="16"/>
      <c r="G5211" s="16" t="s">
        <v>17438</v>
      </c>
      <c r="H5211" s="16" t="s">
        <v>10727</v>
      </c>
      <c r="I5211" s="16" t="s">
        <v>18467</v>
      </c>
      <c r="J5211" s="16" t="s">
        <v>34487</v>
      </c>
    </row>
    <row r="5212" spans="1:10">
      <c r="A5212" s="16" t="s">
        <v>15887</v>
      </c>
      <c r="B5212" s="52" t="s">
        <v>9480</v>
      </c>
      <c r="C5212" s="16" t="str">
        <f t="shared" si="81"/>
        <v>065 - 064</v>
      </c>
      <c r="D5212" s="52" t="s">
        <v>34487</v>
      </c>
      <c r="E5212" s="52" t="s">
        <v>29546</v>
      </c>
      <c r="F5212" s="16" t="s">
        <v>10972</v>
      </c>
      <c r="G5212" s="16" t="s">
        <v>29545</v>
      </c>
      <c r="H5212" s="16" t="s">
        <v>30282</v>
      </c>
      <c r="I5212" s="16" t="s">
        <v>15888</v>
      </c>
    </row>
    <row r="5213" spans="1:10">
      <c r="A5213" s="16" t="s">
        <v>29314</v>
      </c>
      <c r="B5213" s="52" t="s">
        <v>17668</v>
      </c>
      <c r="C5213" s="16" t="str">
        <f t="shared" si="81"/>
        <v>021 - 839</v>
      </c>
      <c r="D5213" s="52"/>
      <c r="E5213" s="52" t="s">
        <v>14657</v>
      </c>
      <c r="F5213" s="16"/>
      <c r="G5213" s="16" t="s">
        <v>14656</v>
      </c>
      <c r="H5213" s="16" t="s">
        <v>4778</v>
      </c>
      <c r="I5213" s="16" t="s">
        <v>29315</v>
      </c>
      <c r="J5213" s="16" t="s">
        <v>34487</v>
      </c>
    </row>
    <row r="5214" spans="1:10">
      <c r="A5214" s="16" t="s">
        <v>14782</v>
      </c>
      <c r="B5214" s="52" t="s">
        <v>3591</v>
      </c>
      <c r="C5214" s="16" t="str">
        <f t="shared" si="81"/>
        <v>012 - 093</v>
      </c>
      <c r="D5214" s="52" t="s">
        <v>34487</v>
      </c>
      <c r="E5214" s="52" t="s">
        <v>18879</v>
      </c>
      <c r="F5214" s="16" t="s">
        <v>25803</v>
      </c>
      <c r="G5214" s="16" t="s">
        <v>26253</v>
      </c>
      <c r="H5214" s="16" t="s">
        <v>32666</v>
      </c>
      <c r="I5214" s="16" t="s">
        <v>14783</v>
      </c>
    </row>
    <row r="5215" spans="1:10">
      <c r="A5215" s="16" t="s">
        <v>20190</v>
      </c>
      <c r="B5215" s="52" t="s">
        <v>22682</v>
      </c>
      <c r="C5215" s="16" t="str">
        <f t="shared" si="81"/>
        <v>016 - 130</v>
      </c>
      <c r="D5215" s="52" t="s">
        <v>34487</v>
      </c>
      <c r="E5215" s="52" t="s">
        <v>10742</v>
      </c>
      <c r="F5215" s="16" t="s">
        <v>24224</v>
      </c>
      <c r="G5215" s="16" t="s">
        <v>10741</v>
      </c>
      <c r="H5215" s="16" t="s">
        <v>32666</v>
      </c>
      <c r="I5215" s="16" t="s">
        <v>20191</v>
      </c>
    </row>
    <row r="5216" spans="1:10">
      <c r="A5216" s="16" t="s">
        <v>873</v>
      </c>
      <c r="B5216" s="52" t="s">
        <v>20994</v>
      </c>
      <c r="C5216" s="16" t="str">
        <f t="shared" si="81"/>
        <v>062 - 803</v>
      </c>
      <c r="D5216" s="52"/>
      <c r="E5216" s="52" t="s">
        <v>1277</v>
      </c>
      <c r="F5216" s="16"/>
      <c r="G5216" s="16" t="s">
        <v>1276</v>
      </c>
      <c r="H5216" s="16" t="s">
        <v>30282</v>
      </c>
      <c r="I5216" s="16" t="s">
        <v>874</v>
      </c>
      <c r="J5216" s="16" t="s">
        <v>34487</v>
      </c>
    </row>
    <row r="5217" spans="1:10">
      <c r="A5217" s="16" t="s">
        <v>31663</v>
      </c>
      <c r="B5217" s="52" t="s">
        <v>33933</v>
      </c>
      <c r="C5217" s="16" t="str">
        <f t="shared" si="81"/>
        <v>035 - 026</v>
      </c>
      <c r="D5217" s="52" t="s">
        <v>36059</v>
      </c>
      <c r="E5217" s="52" t="s">
        <v>30432</v>
      </c>
      <c r="F5217" s="16" t="s">
        <v>8131</v>
      </c>
      <c r="G5217" s="16" t="s">
        <v>30431</v>
      </c>
      <c r="H5217" s="16" t="s">
        <v>35981</v>
      </c>
      <c r="I5217" s="16" t="s">
        <v>10777</v>
      </c>
      <c r="J5217" s="16"/>
    </row>
    <row r="5218" spans="1:10">
      <c r="A5218" s="16" t="s">
        <v>22234</v>
      </c>
      <c r="B5218" s="52" t="s">
        <v>33527</v>
      </c>
      <c r="C5218" s="16" t="str">
        <f t="shared" si="81"/>
        <v>078 - 070</v>
      </c>
      <c r="D5218" s="52" t="s">
        <v>34487</v>
      </c>
      <c r="E5218" s="52" t="s">
        <v>1697</v>
      </c>
      <c r="F5218" s="16" t="s">
        <v>16882</v>
      </c>
      <c r="G5218" s="16" t="s">
        <v>1696</v>
      </c>
      <c r="H5218" s="16" t="s">
        <v>4772</v>
      </c>
      <c r="I5218" s="16" t="s">
        <v>21423</v>
      </c>
    </row>
    <row r="5219" spans="1:10">
      <c r="A5219" s="16" t="s">
        <v>12294</v>
      </c>
      <c r="B5219" s="52" t="s">
        <v>8877</v>
      </c>
      <c r="C5219" s="16" t="str">
        <f t="shared" si="81"/>
        <v>003 - 862</v>
      </c>
      <c r="D5219" s="52"/>
      <c r="E5219" s="52" t="s">
        <v>3328</v>
      </c>
      <c r="F5219" s="16"/>
      <c r="G5219" s="16" t="s">
        <v>10731</v>
      </c>
      <c r="H5219" s="16" t="s">
        <v>10732</v>
      </c>
      <c r="I5219" s="16" t="s">
        <v>12295</v>
      </c>
      <c r="J5219" s="16" t="s">
        <v>34487</v>
      </c>
    </row>
    <row r="5220" spans="1:10">
      <c r="A5220" s="16" t="s">
        <v>36806</v>
      </c>
      <c r="B5220" s="52" t="s">
        <v>17081</v>
      </c>
      <c r="C5220" s="16" t="str">
        <f t="shared" si="81"/>
        <v>I99 - 743</v>
      </c>
      <c r="D5220" s="52"/>
      <c r="E5220" s="52" t="s">
        <v>10726</v>
      </c>
      <c r="F5220" s="16"/>
      <c r="G5220" s="16" t="s">
        <v>10725</v>
      </c>
      <c r="H5220" s="16" t="s">
        <v>10727</v>
      </c>
      <c r="I5220" s="16" t="s">
        <v>36807</v>
      </c>
    </row>
    <row r="5221" spans="1:10">
      <c r="A5221" s="16" t="s">
        <v>21885</v>
      </c>
      <c r="B5221" s="52" t="s">
        <v>3592</v>
      </c>
      <c r="C5221" s="16" t="str">
        <f t="shared" si="81"/>
        <v>012 - 094</v>
      </c>
      <c r="D5221" s="52" t="s">
        <v>34487</v>
      </c>
      <c r="E5221" s="52" t="s">
        <v>18879</v>
      </c>
      <c r="F5221" s="16" t="s">
        <v>32338</v>
      </c>
      <c r="G5221" s="16" t="s">
        <v>26253</v>
      </c>
      <c r="H5221" s="16" t="s">
        <v>32666</v>
      </c>
      <c r="I5221" s="16" t="s">
        <v>21886</v>
      </c>
    </row>
    <row r="5222" spans="1:10">
      <c r="A5222" s="16" t="s">
        <v>13560</v>
      </c>
      <c r="B5222" s="52" t="s">
        <v>20839</v>
      </c>
      <c r="C5222" s="16" t="str">
        <f t="shared" si="81"/>
        <v>012 - 859</v>
      </c>
      <c r="D5222" s="52"/>
      <c r="E5222" s="52" t="s">
        <v>18879</v>
      </c>
      <c r="F5222" s="16"/>
      <c r="G5222" s="16" t="s">
        <v>26253</v>
      </c>
      <c r="H5222" s="16" t="s">
        <v>32666</v>
      </c>
      <c r="I5222" s="16" t="s">
        <v>13561</v>
      </c>
      <c r="J5222" s="16" t="s">
        <v>34487</v>
      </c>
    </row>
    <row r="5223" spans="1:10">
      <c r="A5223" s="16" t="s">
        <v>11510</v>
      </c>
      <c r="B5223" s="52" t="s">
        <v>12783</v>
      </c>
      <c r="C5223" s="16" t="str">
        <f t="shared" si="81"/>
        <v>098 - 033</v>
      </c>
      <c r="D5223" s="52" t="s">
        <v>36059</v>
      </c>
      <c r="E5223" s="52" t="s">
        <v>10711</v>
      </c>
      <c r="F5223" s="16" t="s">
        <v>17725</v>
      </c>
      <c r="G5223" s="16" t="s">
        <v>10710</v>
      </c>
      <c r="H5223" s="16" t="s">
        <v>32666</v>
      </c>
      <c r="I5223" s="16" t="s">
        <v>11511</v>
      </c>
    </row>
    <row r="5224" spans="1:10">
      <c r="A5224" s="16" t="s">
        <v>5011</v>
      </c>
      <c r="B5224" s="52" t="s">
        <v>36006</v>
      </c>
      <c r="C5224" s="16" t="str">
        <f t="shared" si="81"/>
        <v>015 - 128</v>
      </c>
      <c r="D5224" s="52" t="s">
        <v>36059</v>
      </c>
      <c r="E5224" s="52" t="s">
        <v>32665</v>
      </c>
      <c r="F5224" s="16" t="s">
        <v>32663</v>
      </c>
      <c r="G5224" s="16" t="s">
        <v>32664</v>
      </c>
      <c r="H5224" s="16" t="s">
        <v>32666</v>
      </c>
      <c r="I5224" s="16" t="s">
        <v>11511</v>
      </c>
      <c r="J5224" s="16" t="s">
        <v>7990</v>
      </c>
    </row>
    <row r="5225" spans="1:10">
      <c r="A5225" s="16" t="s">
        <v>24342</v>
      </c>
      <c r="B5225" s="52" t="s">
        <v>432</v>
      </c>
      <c r="C5225" s="16" t="str">
        <f t="shared" si="81"/>
        <v>094 - 025</v>
      </c>
      <c r="D5225" s="52" t="s">
        <v>34487</v>
      </c>
      <c r="E5225" s="52" t="s">
        <v>10747</v>
      </c>
      <c r="F5225" s="16" t="s">
        <v>9199</v>
      </c>
      <c r="G5225" s="16" t="s">
        <v>10746</v>
      </c>
      <c r="H5225" s="16" t="s">
        <v>10748</v>
      </c>
      <c r="I5225" s="16" t="s">
        <v>24343</v>
      </c>
      <c r="J5225" s="16"/>
    </row>
    <row r="5226" spans="1:10">
      <c r="A5226" s="16" t="s">
        <v>5299</v>
      </c>
      <c r="B5226" s="52" t="s">
        <v>12129</v>
      </c>
      <c r="C5226" s="16" t="str">
        <f t="shared" si="81"/>
        <v>070 - 035</v>
      </c>
      <c r="D5226" s="52" t="s">
        <v>34487</v>
      </c>
      <c r="E5226" s="52" t="s">
        <v>23672</v>
      </c>
      <c r="F5226" s="16" t="s">
        <v>2433</v>
      </c>
      <c r="G5226" s="16" t="s">
        <v>23671</v>
      </c>
      <c r="H5226" s="16" t="s">
        <v>10748</v>
      </c>
      <c r="I5226" s="16" t="s">
        <v>5300</v>
      </c>
    </row>
    <row r="5227" spans="1:10">
      <c r="A5227" s="16" t="s">
        <v>36513</v>
      </c>
      <c r="B5227" s="52" t="s">
        <v>433</v>
      </c>
      <c r="C5227" s="16" t="str">
        <f t="shared" si="81"/>
        <v>094 - 026</v>
      </c>
      <c r="D5227" s="52" t="s">
        <v>34487</v>
      </c>
      <c r="E5227" s="52" t="s">
        <v>10747</v>
      </c>
      <c r="F5227" s="16" t="s">
        <v>36514</v>
      </c>
      <c r="G5227" s="16" t="s">
        <v>10746</v>
      </c>
      <c r="H5227" s="16" t="s">
        <v>10748</v>
      </c>
      <c r="I5227" s="16" t="s">
        <v>36515</v>
      </c>
      <c r="J5227" s="16"/>
    </row>
    <row r="5228" spans="1:10">
      <c r="A5228" s="16" t="s">
        <v>31088</v>
      </c>
      <c r="B5228" s="52" t="s">
        <v>36456</v>
      </c>
      <c r="C5228" s="16" t="str">
        <f t="shared" si="81"/>
        <v>013 - 897</v>
      </c>
      <c r="D5228" s="52"/>
      <c r="E5228" s="52" t="s">
        <v>26240</v>
      </c>
      <c r="F5228" s="16"/>
      <c r="G5228" s="16" t="s">
        <v>26239</v>
      </c>
      <c r="H5228" s="16" t="s">
        <v>32666</v>
      </c>
      <c r="I5228" s="16" t="s">
        <v>31089</v>
      </c>
      <c r="J5228" s="16" t="s">
        <v>34487</v>
      </c>
    </row>
    <row r="5229" spans="1:10">
      <c r="A5229" s="16" t="s">
        <v>27142</v>
      </c>
      <c r="B5229" s="52" t="s">
        <v>17082</v>
      </c>
      <c r="C5229" s="16" t="str">
        <f t="shared" si="81"/>
        <v>I99 - 096</v>
      </c>
      <c r="D5229" s="52"/>
      <c r="E5229" s="52" t="s">
        <v>10726</v>
      </c>
      <c r="F5229" s="16"/>
      <c r="G5229" s="16" t="s">
        <v>10725</v>
      </c>
      <c r="H5229" s="16" t="s">
        <v>10727</v>
      </c>
      <c r="I5229" s="16" t="s">
        <v>31695</v>
      </c>
    </row>
    <row r="5230" spans="1:10">
      <c r="A5230" s="16" t="s">
        <v>24515</v>
      </c>
      <c r="B5230" s="52" t="s">
        <v>11173</v>
      </c>
      <c r="C5230" s="16" t="str">
        <f t="shared" si="81"/>
        <v>001 - 142</v>
      </c>
      <c r="D5230" s="52" t="s">
        <v>36059</v>
      </c>
      <c r="E5230" s="52" t="s">
        <v>37671</v>
      </c>
      <c r="F5230" s="16" t="s">
        <v>25207</v>
      </c>
      <c r="G5230" s="16" t="s">
        <v>37670</v>
      </c>
      <c r="H5230" s="16" t="s">
        <v>10732</v>
      </c>
      <c r="I5230" s="16" t="s">
        <v>28350</v>
      </c>
    </row>
    <row r="5231" spans="1:10">
      <c r="A5231" s="16" t="s">
        <v>28242</v>
      </c>
      <c r="B5231" s="52" t="s">
        <v>19563</v>
      </c>
      <c r="C5231" s="16" t="str">
        <f t="shared" si="81"/>
        <v>043 - 023</v>
      </c>
      <c r="D5231" s="52" t="s">
        <v>36059</v>
      </c>
      <c r="E5231" s="52" t="s">
        <v>36775</v>
      </c>
      <c r="F5231" s="16" t="s">
        <v>28243</v>
      </c>
      <c r="G5231" s="16" t="s">
        <v>27380</v>
      </c>
      <c r="H5231" s="16" t="s">
        <v>20397</v>
      </c>
      <c r="I5231" s="16" t="s">
        <v>28244</v>
      </c>
      <c r="J5231" s="16"/>
    </row>
    <row r="5232" spans="1:10">
      <c r="A5232" s="16" t="s">
        <v>5610</v>
      </c>
      <c r="B5232" s="52" t="s">
        <v>11399</v>
      </c>
      <c r="C5232" s="16" t="str">
        <f t="shared" si="81"/>
        <v>061 - 047</v>
      </c>
      <c r="D5232" s="52" t="s">
        <v>36059</v>
      </c>
      <c r="E5232" s="52" t="s">
        <v>26249</v>
      </c>
      <c r="F5232" s="16" t="s">
        <v>5611</v>
      </c>
      <c r="G5232" s="16" t="s">
        <v>26248</v>
      </c>
      <c r="H5232" s="16" t="s">
        <v>30282</v>
      </c>
      <c r="I5232" s="16" t="s">
        <v>5612</v>
      </c>
      <c r="J5232" s="16"/>
    </row>
    <row r="5233" spans="1:10">
      <c r="A5233" s="16" t="s">
        <v>16583</v>
      </c>
      <c r="B5233" s="52" t="s">
        <v>35183</v>
      </c>
      <c r="C5233" s="16" t="str">
        <f t="shared" si="81"/>
        <v>041 - 023</v>
      </c>
      <c r="D5233" s="52" t="s">
        <v>34487</v>
      </c>
      <c r="E5233" s="52" t="s">
        <v>31873</v>
      </c>
      <c r="F5233" s="16" t="s">
        <v>16584</v>
      </c>
      <c r="G5233" s="16" t="s">
        <v>31872</v>
      </c>
      <c r="H5233" s="16" t="s">
        <v>20397</v>
      </c>
      <c r="I5233" s="16" t="s">
        <v>16585</v>
      </c>
      <c r="J5233" s="16"/>
    </row>
    <row r="5234" spans="1:10">
      <c r="A5234" s="16" t="s">
        <v>6792</v>
      </c>
      <c r="B5234" s="52" t="s">
        <v>36007</v>
      </c>
      <c r="C5234" s="16" t="str">
        <f t="shared" si="81"/>
        <v>015 - 129</v>
      </c>
      <c r="D5234" s="52" t="s">
        <v>36059</v>
      </c>
      <c r="E5234" s="52" t="s">
        <v>32665</v>
      </c>
      <c r="F5234" s="16" t="s">
        <v>33874</v>
      </c>
      <c r="G5234" s="16" t="s">
        <v>32664</v>
      </c>
      <c r="H5234" s="16" t="s">
        <v>32666</v>
      </c>
      <c r="I5234" s="16" t="s">
        <v>6793</v>
      </c>
    </row>
    <row r="5235" spans="1:10">
      <c r="A5235" s="16" t="s">
        <v>28200</v>
      </c>
      <c r="B5235" s="52" t="s">
        <v>5995</v>
      </c>
      <c r="C5235" s="16" t="str">
        <f t="shared" si="81"/>
        <v>017 - 097</v>
      </c>
      <c r="D5235" s="52" t="s">
        <v>36059</v>
      </c>
      <c r="E5235" s="52" t="s">
        <v>22538</v>
      </c>
      <c r="F5235" s="16" t="s">
        <v>26230</v>
      </c>
      <c r="G5235" s="16" t="s">
        <v>22537</v>
      </c>
      <c r="H5235" s="16" t="s">
        <v>32666</v>
      </c>
      <c r="I5235" s="16" t="s">
        <v>28201</v>
      </c>
    </row>
    <row r="5236" spans="1:10">
      <c r="A5236" s="16" t="s">
        <v>31400</v>
      </c>
      <c r="B5236" s="52" t="s">
        <v>33801</v>
      </c>
      <c r="C5236" s="16" t="str">
        <f t="shared" si="81"/>
        <v>091 - 044</v>
      </c>
      <c r="D5236" s="52" t="s">
        <v>34487</v>
      </c>
      <c r="E5236" s="52" t="s">
        <v>31546</v>
      </c>
      <c r="F5236" s="16" t="s">
        <v>31401</v>
      </c>
      <c r="G5236" s="16" t="s">
        <v>31545</v>
      </c>
      <c r="H5236" s="16" t="s">
        <v>33521</v>
      </c>
      <c r="I5236" s="16" t="s">
        <v>31402</v>
      </c>
      <c r="J5236" s="16"/>
    </row>
    <row r="5237" spans="1:10">
      <c r="A5237" s="16" t="s">
        <v>23920</v>
      </c>
      <c r="B5237" s="52" t="s">
        <v>17083</v>
      </c>
      <c r="C5237" s="16" t="str">
        <f t="shared" si="81"/>
        <v>S99 - 708</v>
      </c>
      <c r="D5237" s="52"/>
      <c r="E5237" s="52" t="s">
        <v>15509</v>
      </c>
      <c r="F5237" s="16"/>
      <c r="G5237" s="16" t="s">
        <v>10725</v>
      </c>
      <c r="H5237" s="16" t="s">
        <v>10727</v>
      </c>
      <c r="I5237" s="16" t="s">
        <v>32060</v>
      </c>
    </row>
    <row r="5238" spans="1:10">
      <c r="A5238" s="16" t="s">
        <v>9847</v>
      </c>
      <c r="B5238" s="52" t="s">
        <v>16800</v>
      </c>
      <c r="C5238" s="16" t="str">
        <f t="shared" si="81"/>
        <v>004 - 112</v>
      </c>
      <c r="D5238" s="52" t="s">
        <v>34487</v>
      </c>
      <c r="E5238" s="52" t="s">
        <v>10758</v>
      </c>
      <c r="F5238" s="16" t="s">
        <v>5763</v>
      </c>
      <c r="G5238" s="16" t="s">
        <v>10757</v>
      </c>
      <c r="H5238" s="16" t="s">
        <v>10732</v>
      </c>
      <c r="I5238" s="16" t="s">
        <v>9848</v>
      </c>
    </row>
    <row r="5239" spans="1:10">
      <c r="A5239" s="16" t="s">
        <v>9134</v>
      </c>
      <c r="B5239" s="52" t="s">
        <v>8878</v>
      </c>
      <c r="C5239" s="16" t="str">
        <f t="shared" si="81"/>
        <v>003 - 086</v>
      </c>
      <c r="D5239" s="52" t="s">
        <v>34487</v>
      </c>
      <c r="E5239" s="52" t="s">
        <v>3328</v>
      </c>
      <c r="F5239" s="16" t="s">
        <v>19130</v>
      </c>
      <c r="G5239" s="16" t="s">
        <v>10731</v>
      </c>
      <c r="H5239" s="16" t="s">
        <v>10732</v>
      </c>
      <c r="I5239" s="16" t="s">
        <v>1652</v>
      </c>
      <c r="J5239" s="16" t="s">
        <v>7990</v>
      </c>
    </row>
    <row r="5240" spans="1:10">
      <c r="A5240" s="16" t="s">
        <v>1650</v>
      </c>
      <c r="B5240" s="52" t="s">
        <v>9357</v>
      </c>
      <c r="C5240" s="16" t="str">
        <f t="shared" si="81"/>
        <v>103 - 039</v>
      </c>
      <c r="D5240" s="52" t="s">
        <v>34487</v>
      </c>
      <c r="E5240" s="52" t="s">
        <v>14668</v>
      </c>
      <c r="F5240" s="16" t="s">
        <v>1651</v>
      </c>
      <c r="G5240" s="16" t="s">
        <v>14667</v>
      </c>
      <c r="H5240" s="16" t="s">
        <v>10732</v>
      </c>
      <c r="I5240" s="16" t="s">
        <v>1652</v>
      </c>
    </row>
    <row r="5241" spans="1:10">
      <c r="A5241" s="16" t="s">
        <v>10629</v>
      </c>
      <c r="B5241" s="52" t="s">
        <v>17084</v>
      </c>
      <c r="C5241" s="16" t="str">
        <f t="shared" si="81"/>
        <v>I99 - 370</v>
      </c>
      <c r="D5241" s="52"/>
      <c r="E5241" s="52" t="s">
        <v>10726</v>
      </c>
      <c r="F5241" s="16"/>
      <c r="G5241" s="16" t="s">
        <v>10725</v>
      </c>
      <c r="H5241" s="16" t="s">
        <v>10727</v>
      </c>
      <c r="I5241" s="16" t="s">
        <v>10630</v>
      </c>
    </row>
    <row r="5242" spans="1:10">
      <c r="A5242" s="16" t="s">
        <v>12178</v>
      </c>
      <c r="B5242" s="52" t="s">
        <v>11400</v>
      </c>
      <c r="C5242" s="16" t="str">
        <f t="shared" si="81"/>
        <v>061 - 048</v>
      </c>
      <c r="D5242" s="52" t="s">
        <v>36059</v>
      </c>
      <c r="E5242" s="52" t="s">
        <v>26249</v>
      </c>
      <c r="F5242" s="16" t="s">
        <v>12179</v>
      </c>
      <c r="G5242" s="16" t="s">
        <v>26248</v>
      </c>
      <c r="H5242" s="16" t="s">
        <v>30282</v>
      </c>
      <c r="I5242" s="16" t="s">
        <v>19874</v>
      </c>
      <c r="J5242" s="16"/>
    </row>
    <row r="5243" spans="1:10">
      <c r="A5243" s="16" t="s">
        <v>32827</v>
      </c>
      <c r="B5243" s="52" t="s">
        <v>5996</v>
      </c>
      <c r="C5243" s="16" t="str">
        <f t="shared" si="81"/>
        <v>017 - 856</v>
      </c>
      <c r="D5243" s="52"/>
      <c r="E5243" s="52" t="s">
        <v>22538</v>
      </c>
      <c r="F5243" s="16"/>
      <c r="G5243" s="16" t="s">
        <v>22537</v>
      </c>
      <c r="H5243" s="16" t="s">
        <v>32666</v>
      </c>
      <c r="I5243" s="16" t="s">
        <v>32828</v>
      </c>
      <c r="J5243" s="16" t="s">
        <v>34487</v>
      </c>
    </row>
    <row r="5244" spans="1:10">
      <c r="A5244" s="16" t="s">
        <v>6420</v>
      </c>
      <c r="B5244" s="52" t="s">
        <v>5283</v>
      </c>
      <c r="C5244" s="16" t="str">
        <f t="shared" si="81"/>
        <v>014 - 035</v>
      </c>
      <c r="D5244" s="52" t="s">
        <v>34487</v>
      </c>
      <c r="E5244" s="52" t="s">
        <v>31453</v>
      </c>
      <c r="F5244" s="16" t="s">
        <v>6421</v>
      </c>
      <c r="G5244" s="16" t="s">
        <v>31452</v>
      </c>
      <c r="H5244" s="16" t="s">
        <v>32666</v>
      </c>
      <c r="I5244" s="16" t="s">
        <v>6422</v>
      </c>
    </row>
    <row r="5245" spans="1:10">
      <c r="A5245" s="16" t="s">
        <v>10017</v>
      </c>
      <c r="B5245" s="52" t="s">
        <v>15719</v>
      </c>
      <c r="C5245" s="16" t="str">
        <f t="shared" si="81"/>
        <v>022 - 962</v>
      </c>
      <c r="D5245" s="52"/>
      <c r="E5245" s="52" t="s">
        <v>4777</v>
      </c>
      <c r="G5245" s="16" t="s">
        <v>4776</v>
      </c>
      <c r="H5245" s="16" t="s">
        <v>4778</v>
      </c>
      <c r="I5245" s="16" t="s">
        <v>10018</v>
      </c>
      <c r="J5245" s="16" t="s">
        <v>34487</v>
      </c>
    </row>
    <row r="5246" spans="1:10">
      <c r="A5246" s="16" t="s">
        <v>9967</v>
      </c>
      <c r="B5246" s="52" t="s">
        <v>35557</v>
      </c>
      <c r="C5246" s="16" t="str">
        <f t="shared" si="81"/>
        <v>019 - 055</v>
      </c>
      <c r="D5246" s="52" t="s">
        <v>36059</v>
      </c>
      <c r="E5246" s="52" t="s">
        <v>23092</v>
      </c>
      <c r="F5246" s="16" t="s">
        <v>23090</v>
      </c>
      <c r="G5246" s="16" t="s">
        <v>23091</v>
      </c>
      <c r="H5246" s="16" t="s">
        <v>32666</v>
      </c>
      <c r="I5246" s="16" t="s">
        <v>9968</v>
      </c>
    </row>
    <row r="5247" spans="1:10">
      <c r="A5247" s="16" t="s">
        <v>12503</v>
      </c>
      <c r="B5247" s="52" t="s">
        <v>22683</v>
      </c>
      <c r="C5247" s="16" t="str">
        <f t="shared" si="81"/>
        <v>016 - 131</v>
      </c>
      <c r="D5247" s="52" t="s">
        <v>36059</v>
      </c>
      <c r="E5247" s="52" t="s">
        <v>10742</v>
      </c>
      <c r="F5247" s="16" t="s">
        <v>32627</v>
      </c>
      <c r="G5247" s="16" t="s">
        <v>10741</v>
      </c>
      <c r="H5247" s="16" t="s">
        <v>32666</v>
      </c>
      <c r="I5247" s="16" t="s">
        <v>12504</v>
      </c>
    </row>
    <row r="5248" spans="1:10">
      <c r="A5248" s="16" t="s">
        <v>37742</v>
      </c>
      <c r="B5248" s="52" t="s">
        <v>8879</v>
      </c>
      <c r="C5248" s="16" t="str">
        <f t="shared" si="81"/>
        <v>003 - 087</v>
      </c>
      <c r="D5248" s="52" t="s">
        <v>34487</v>
      </c>
      <c r="E5248" s="52" t="s">
        <v>3328</v>
      </c>
      <c r="F5248" s="16" t="s">
        <v>10730</v>
      </c>
      <c r="G5248" s="16" t="s">
        <v>10731</v>
      </c>
      <c r="H5248" s="16" t="s">
        <v>10732</v>
      </c>
      <c r="I5248" s="16" t="s">
        <v>21410</v>
      </c>
      <c r="J5248" s="16" t="s">
        <v>7990</v>
      </c>
    </row>
    <row r="5249" spans="1:10">
      <c r="A5249" s="16" t="s">
        <v>378</v>
      </c>
      <c r="B5249" s="52" t="s">
        <v>9358</v>
      </c>
      <c r="C5249" s="16" t="str">
        <f t="shared" si="81"/>
        <v>103 - 040</v>
      </c>
      <c r="D5249" s="52" t="s">
        <v>34487</v>
      </c>
      <c r="E5249" s="52" t="s">
        <v>14668</v>
      </c>
      <c r="F5249" s="16" t="s">
        <v>21409</v>
      </c>
      <c r="G5249" s="16" t="s">
        <v>14667</v>
      </c>
      <c r="H5249" s="16" t="s">
        <v>10732</v>
      </c>
      <c r="I5249" s="16" t="s">
        <v>21410</v>
      </c>
    </row>
    <row r="5250" spans="1:10">
      <c r="A5250" s="16" t="s">
        <v>15156</v>
      </c>
      <c r="B5250" s="52" t="s">
        <v>15720</v>
      </c>
      <c r="C5250" s="16" t="str">
        <f t="shared" si="81"/>
        <v>022 - 857</v>
      </c>
      <c r="D5250" s="52"/>
      <c r="E5250" s="52" t="s">
        <v>4777</v>
      </c>
      <c r="F5250" s="16"/>
      <c r="G5250" s="16" t="s">
        <v>4776</v>
      </c>
      <c r="H5250" s="16" t="s">
        <v>4778</v>
      </c>
      <c r="I5250" s="16" t="s">
        <v>10359</v>
      </c>
      <c r="J5250" s="16" t="s">
        <v>34487</v>
      </c>
    </row>
    <row r="5251" spans="1:10">
      <c r="A5251" s="16" t="s">
        <v>2044</v>
      </c>
      <c r="B5251" s="52" t="s">
        <v>15721</v>
      </c>
      <c r="C5251" s="16" t="str">
        <f t="shared" si="81"/>
        <v>022 - 858</v>
      </c>
      <c r="D5251" s="52"/>
      <c r="E5251" s="52" t="s">
        <v>4777</v>
      </c>
      <c r="F5251" s="16"/>
      <c r="G5251" s="16" t="s">
        <v>4776</v>
      </c>
      <c r="H5251" s="16" t="s">
        <v>4778</v>
      </c>
      <c r="I5251" s="16" t="s">
        <v>5022</v>
      </c>
      <c r="J5251" s="16" t="s">
        <v>34487</v>
      </c>
    </row>
    <row r="5252" spans="1:10">
      <c r="A5252" s="16" t="s">
        <v>13417</v>
      </c>
      <c r="B5252" s="52" t="s">
        <v>4491</v>
      </c>
      <c r="C5252" s="16" t="str">
        <f t="shared" ref="C5252:C5315" si="82">MID(A5252,1,3) &amp;" - " &amp;MID(A5252,4,3)</f>
        <v>059 - 013</v>
      </c>
      <c r="D5252" s="52" t="s">
        <v>34487</v>
      </c>
      <c r="E5252" s="52" t="s">
        <v>37309</v>
      </c>
      <c r="F5252" s="16" t="s">
        <v>6978</v>
      </c>
      <c r="G5252" s="16" t="s">
        <v>37308</v>
      </c>
      <c r="H5252" s="16" t="s">
        <v>20396</v>
      </c>
      <c r="I5252" s="16" t="s">
        <v>13418</v>
      </c>
    </row>
    <row r="5253" spans="1:10">
      <c r="A5253" s="16" t="s">
        <v>9738</v>
      </c>
      <c r="B5253" s="52" t="s">
        <v>12130</v>
      </c>
      <c r="C5253" s="16" t="str">
        <f t="shared" si="82"/>
        <v>070 - 036</v>
      </c>
      <c r="D5253" s="52" t="s">
        <v>34487</v>
      </c>
      <c r="E5253" s="52" t="s">
        <v>23672</v>
      </c>
      <c r="F5253" s="16" t="s">
        <v>5711</v>
      </c>
      <c r="G5253" s="16" t="s">
        <v>23671</v>
      </c>
      <c r="H5253" s="16" t="s">
        <v>10748</v>
      </c>
      <c r="I5253" s="16" t="s">
        <v>9739</v>
      </c>
      <c r="J5253" s="16"/>
    </row>
    <row r="5254" spans="1:10">
      <c r="A5254" s="16" t="s">
        <v>36038</v>
      </c>
      <c r="B5254" s="52" t="s">
        <v>5997</v>
      </c>
      <c r="C5254" s="16" t="str">
        <f t="shared" si="82"/>
        <v>017 - 098</v>
      </c>
      <c r="D5254" s="52" t="s">
        <v>34487</v>
      </c>
      <c r="E5254" s="52" t="s">
        <v>22538</v>
      </c>
      <c r="F5254" s="16" t="s">
        <v>34390</v>
      </c>
      <c r="G5254" s="16" t="s">
        <v>22537</v>
      </c>
      <c r="H5254" s="16" t="s">
        <v>32666</v>
      </c>
      <c r="I5254" s="16" t="s">
        <v>14974</v>
      </c>
    </row>
    <row r="5255" spans="1:10">
      <c r="A5255" s="16" t="s">
        <v>30483</v>
      </c>
      <c r="B5255" s="52" t="s">
        <v>36008</v>
      </c>
      <c r="C5255" s="16" t="str">
        <f t="shared" si="82"/>
        <v>015 - 130</v>
      </c>
      <c r="D5255" s="52" t="s">
        <v>36059</v>
      </c>
      <c r="E5255" s="52" t="s">
        <v>32665</v>
      </c>
      <c r="F5255" s="16" t="s">
        <v>3865</v>
      </c>
      <c r="G5255" s="16" t="s">
        <v>32664</v>
      </c>
      <c r="H5255" s="16" t="s">
        <v>32666</v>
      </c>
      <c r="I5255" s="16" t="s">
        <v>3866</v>
      </c>
    </row>
    <row r="5256" spans="1:10">
      <c r="A5256" s="16" t="s">
        <v>36633</v>
      </c>
      <c r="B5256" s="52" t="s">
        <v>36457</v>
      </c>
      <c r="C5256" s="16" t="str">
        <f t="shared" si="82"/>
        <v>013 - 898</v>
      </c>
      <c r="D5256" s="52"/>
      <c r="E5256" s="52" t="s">
        <v>26240</v>
      </c>
      <c r="F5256" s="16"/>
      <c r="G5256" s="16" t="s">
        <v>26239</v>
      </c>
      <c r="H5256" s="16" t="s">
        <v>32666</v>
      </c>
      <c r="I5256" s="16" t="s">
        <v>36634</v>
      </c>
      <c r="J5256" s="16" t="s">
        <v>34487</v>
      </c>
    </row>
    <row r="5257" spans="1:10">
      <c r="A5257" s="16" t="s">
        <v>25676</v>
      </c>
      <c r="B5257" s="52" t="s">
        <v>8880</v>
      </c>
      <c r="C5257" s="16" t="str">
        <f t="shared" si="82"/>
        <v>003 - 088</v>
      </c>
      <c r="D5257" s="52" t="s">
        <v>36059</v>
      </c>
      <c r="E5257" s="52" t="s">
        <v>3328</v>
      </c>
      <c r="F5257" s="16" t="s">
        <v>25677</v>
      </c>
      <c r="G5257" s="16" t="s">
        <v>10731</v>
      </c>
      <c r="H5257" s="16" t="s">
        <v>10732</v>
      </c>
      <c r="I5257" s="16" t="s">
        <v>25678</v>
      </c>
    </row>
    <row r="5258" spans="1:10">
      <c r="A5258" s="16" t="s">
        <v>36940</v>
      </c>
      <c r="B5258" s="52" t="s">
        <v>2769</v>
      </c>
      <c r="C5258" s="16" t="str">
        <f t="shared" si="82"/>
        <v>018 - 085</v>
      </c>
      <c r="D5258" s="52" t="s">
        <v>36059</v>
      </c>
      <c r="E5258" s="52" t="s">
        <v>35975</v>
      </c>
      <c r="F5258" s="16" t="s">
        <v>34298</v>
      </c>
      <c r="G5258" s="16" t="s">
        <v>35974</v>
      </c>
      <c r="H5258" s="16" t="s">
        <v>32666</v>
      </c>
      <c r="I5258" s="16" t="s">
        <v>36941</v>
      </c>
    </row>
    <row r="5259" spans="1:10">
      <c r="A5259" s="16" t="s">
        <v>31984</v>
      </c>
      <c r="B5259" s="52" t="s">
        <v>4087</v>
      </c>
      <c r="C5259" s="16" t="str">
        <f t="shared" si="82"/>
        <v>054 - 026</v>
      </c>
      <c r="D5259" s="52" t="s">
        <v>34487</v>
      </c>
      <c r="E5259" s="52" t="s">
        <v>30442</v>
      </c>
      <c r="F5259" s="16" t="s">
        <v>31985</v>
      </c>
      <c r="G5259" s="16" t="s">
        <v>30441</v>
      </c>
      <c r="H5259" s="16" t="s">
        <v>1269</v>
      </c>
      <c r="I5259" s="16" t="s">
        <v>31986</v>
      </c>
      <c r="J5259" s="16"/>
    </row>
    <row r="5260" spans="1:10">
      <c r="A5260" s="16" t="s">
        <v>26198</v>
      </c>
      <c r="B5260" s="52" t="s">
        <v>20651</v>
      </c>
      <c r="C5260" s="16" t="str">
        <f t="shared" si="82"/>
        <v>079 - 068</v>
      </c>
      <c r="D5260" s="52" t="s">
        <v>34487</v>
      </c>
      <c r="E5260" s="52" t="s">
        <v>4771</v>
      </c>
      <c r="F5260" s="16" t="s">
        <v>1272</v>
      </c>
      <c r="G5260" s="16" t="s">
        <v>4770</v>
      </c>
      <c r="H5260" s="16" t="s">
        <v>4772</v>
      </c>
      <c r="I5260" s="16" t="s">
        <v>26199</v>
      </c>
    </row>
    <row r="5261" spans="1:10">
      <c r="A5261" s="16" t="s">
        <v>3550</v>
      </c>
      <c r="B5261" s="52" t="s">
        <v>16801</v>
      </c>
      <c r="C5261" s="16" t="str">
        <f t="shared" si="82"/>
        <v>004 - 113</v>
      </c>
      <c r="D5261" s="52" t="s">
        <v>36059</v>
      </c>
      <c r="E5261" s="52" t="s">
        <v>10758</v>
      </c>
      <c r="F5261" s="16" t="s">
        <v>16892</v>
      </c>
      <c r="G5261" s="16" t="s">
        <v>10757</v>
      </c>
      <c r="H5261" s="16" t="s">
        <v>10732</v>
      </c>
      <c r="I5261" s="16" t="s">
        <v>3551</v>
      </c>
    </row>
    <row r="5262" spans="1:10">
      <c r="A5262" s="16" t="s">
        <v>33141</v>
      </c>
      <c r="B5262" s="52" t="s">
        <v>16802</v>
      </c>
      <c r="C5262" s="16" t="str">
        <f t="shared" si="82"/>
        <v>004 - 114</v>
      </c>
      <c r="D5262" s="52" t="s">
        <v>34487</v>
      </c>
      <c r="E5262" s="52" t="s">
        <v>10758</v>
      </c>
      <c r="F5262" s="16" t="s">
        <v>27830</v>
      </c>
      <c r="G5262" s="16" t="s">
        <v>10757</v>
      </c>
      <c r="H5262" s="16" t="s">
        <v>10732</v>
      </c>
      <c r="I5262" s="16" t="s">
        <v>33142</v>
      </c>
    </row>
    <row r="5263" spans="1:10">
      <c r="A5263" s="16" t="s">
        <v>25629</v>
      </c>
      <c r="B5263" s="52" t="s">
        <v>17598</v>
      </c>
      <c r="C5263" s="16" t="str">
        <f t="shared" si="82"/>
        <v>066 - 053</v>
      </c>
      <c r="D5263" s="52" t="s">
        <v>34487</v>
      </c>
      <c r="E5263" s="52" t="s">
        <v>3383</v>
      </c>
      <c r="F5263" s="16" t="s">
        <v>18502</v>
      </c>
      <c r="G5263" s="16" t="s">
        <v>3382</v>
      </c>
      <c r="H5263" s="16" t="s">
        <v>15395</v>
      </c>
      <c r="I5263" s="16" t="s">
        <v>18503</v>
      </c>
      <c r="J5263" s="16"/>
    </row>
    <row r="5264" spans="1:10">
      <c r="A5264" s="16" t="s">
        <v>33610</v>
      </c>
      <c r="B5264" s="52" t="s">
        <v>2655</v>
      </c>
      <c r="C5264" s="16" t="str">
        <f t="shared" si="82"/>
        <v>044 - 026</v>
      </c>
      <c r="D5264" s="52" t="s">
        <v>36059</v>
      </c>
      <c r="E5264" s="52" t="s">
        <v>27373</v>
      </c>
      <c r="F5264" s="16" t="s">
        <v>33611</v>
      </c>
      <c r="G5264" s="16" t="s">
        <v>27372</v>
      </c>
      <c r="H5264" s="16" t="s">
        <v>20397</v>
      </c>
      <c r="I5264" s="16" t="s">
        <v>24294</v>
      </c>
      <c r="J5264" s="16"/>
    </row>
    <row r="5265" spans="1:10">
      <c r="A5265" s="16" t="s">
        <v>8246</v>
      </c>
      <c r="B5265" s="52" t="s">
        <v>22980</v>
      </c>
      <c r="C5265" s="16" t="str">
        <f t="shared" si="82"/>
        <v>053 - 013</v>
      </c>
      <c r="D5265" s="52" t="s">
        <v>36059</v>
      </c>
      <c r="E5265" s="52" t="s">
        <v>36783</v>
      </c>
      <c r="F5265" s="16" t="s">
        <v>22390</v>
      </c>
      <c r="G5265" s="16" t="s">
        <v>36782</v>
      </c>
      <c r="H5265" s="16" t="s">
        <v>30328</v>
      </c>
      <c r="I5265" s="16" t="s">
        <v>22391</v>
      </c>
      <c r="J5265" s="16"/>
    </row>
    <row r="5266" spans="1:10">
      <c r="A5266" s="16" t="s">
        <v>3121</v>
      </c>
      <c r="B5266" s="52" t="s">
        <v>11806</v>
      </c>
      <c r="C5266" s="16" t="str">
        <f t="shared" si="82"/>
        <v>058 - 052</v>
      </c>
      <c r="D5266" s="52" t="s">
        <v>36059</v>
      </c>
      <c r="E5266" s="52" t="s">
        <v>10753</v>
      </c>
      <c r="F5266" s="16" t="s">
        <v>25782</v>
      </c>
      <c r="G5266" s="16" t="s">
        <v>10752</v>
      </c>
      <c r="H5266" s="16" t="s">
        <v>20396</v>
      </c>
      <c r="I5266" s="16" t="s">
        <v>3122</v>
      </c>
      <c r="J5266" s="16"/>
    </row>
    <row r="5267" spans="1:10">
      <c r="A5267" s="16" t="s">
        <v>13161</v>
      </c>
      <c r="B5267" s="52" t="s">
        <v>18621</v>
      </c>
      <c r="C5267" s="16" t="str">
        <f t="shared" si="82"/>
        <v>057 - 035</v>
      </c>
      <c r="D5267" s="52" t="s">
        <v>36059</v>
      </c>
      <c r="E5267" s="52" t="s">
        <v>18919</v>
      </c>
      <c r="F5267" s="16" t="s">
        <v>13162</v>
      </c>
      <c r="G5267" s="16" t="s">
        <v>18918</v>
      </c>
      <c r="H5267" s="16" t="s">
        <v>20396</v>
      </c>
      <c r="I5267" s="16" t="s">
        <v>13163</v>
      </c>
    </row>
    <row r="5268" spans="1:10">
      <c r="A5268" s="16" t="s">
        <v>12044</v>
      </c>
      <c r="B5268" s="52" t="s">
        <v>9481</v>
      </c>
      <c r="C5268" s="16" t="str">
        <f t="shared" si="82"/>
        <v>065 - 065</v>
      </c>
      <c r="D5268" s="52" t="s">
        <v>34487</v>
      </c>
      <c r="E5268" s="52" t="s">
        <v>29546</v>
      </c>
      <c r="F5268" s="16" t="s">
        <v>10972</v>
      </c>
      <c r="G5268" s="16" t="s">
        <v>29545</v>
      </c>
      <c r="H5268" s="16" t="s">
        <v>30282</v>
      </c>
      <c r="I5268" s="16" t="s">
        <v>12045</v>
      </c>
    </row>
    <row r="5269" spans="1:10">
      <c r="A5269" s="16" t="s">
        <v>7705</v>
      </c>
      <c r="B5269" s="52" t="s">
        <v>14311</v>
      </c>
      <c r="C5269" s="16" t="str">
        <f t="shared" si="82"/>
        <v>075 - 039</v>
      </c>
      <c r="D5269" s="52" t="s">
        <v>34487</v>
      </c>
      <c r="E5269" s="52" t="s">
        <v>25912</v>
      </c>
      <c r="F5269" s="16" t="s">
        <v>7706</v>
      </c>
      <c r="G5269" s="16" t="s">
        <v>31815</v>
      </c>
      <c r="H5269" s="16" t="s">
        <v>37422</v>
      </c>
      <c r="I5269" s="16" t="s">
        <v>7707</v>
      </c>
    </row>
    <row r="5270" spans="1:10">
      <c r="A5270" s="16" t="s">
        <v>6423</v>
      </c>
      <c r="B5270" s="52" t="s">
        <v>11013</v>
      </c>
      <c r="C5270" s="16" t="str">
        <f t="shared" si="82"/>
        <v>009 - 035</v>
      </c>
      <c r="D5270" s="52" t="s">
        <v>34487</v>
      </c>
      <c r="E5270" s="52" t="s">
        <v>26840</v>
      </c>
      <c r="F5270" s="16" t="s">
        <v>36060</v>
      </c>
      <c r="G5270" s="16" t="s">
        <v>26839</v>
      </c>
      <c r="H5270" s="16" t="s">
        <v>34573</v>
      </c>
      <c r="I5270" s="16" t="s">
        <v>6424</v>
      </c>
    </row>
    <row r="5271" spans="1:10">
      <c r="A5271" s="16" t="s">
        <v>25451</v>
      </c>
      <c r="B5271" s="52" t="s">
        <v>11259</v>
      </c>
      <c r="C5271" s="16" t="str">
        <f t="shared" si="82"/>
        <v>001 - 143</v>
      </c>
      <c r="D5271" s="52" t="s">
        <v>36059</v>
      </c>
      <c r="E5271" s="52" t="s">
        <v>37671</v>
      </c>
      <c r="F5271" s="16" t="s">
        <v>25452</v>
      </c>
      <c r="G5271" s="16" t="s">
        <v>37670</v>
      </c>
      <c r="H5271" s="16" t="s">
        <v>10732</v>
      </c>
      <c r="I5271" s="16" t="s">
        <v>25453</v>
      </c>
    </row>
    <row r="5272" spans="1:10">
      <c r="A5272" s="16" t="s">
        <v>16393</v>
      </c>
      <c r="B5272" s="52" t="s">
        <v>1609</v>
      </c>
      <c r="C5272" s="16" t="str">
        <f t="shared" si="82"/>
        <v>020 - 029</v>
      </c>
      <c r="D5272" s="52" t="s">
        <v>36059</v>
      </c>
      <c r="E5272" s="52" t="s">
        <v>26789</v>
      </c>
      <c r="F5272" s="16" t="s">
        <v>29727</v>
      </c>
      <c r="G5272" s="16" t="s">
        <v>26788</v>
      </c>
      <c r="H5272" s="16" t="s">
        <v>32666</v>
      </c>
      <c r="I5272" s="16" t="s">
        <v>16394</v>
      </c>
    </row>
    <row r="5273" spans="1:10">
      <c r="A5273" s="16" t="s">
        <v>12505</v>
      </c>
      <c r="B5273" s="52" t="s">
        <v>36009</v>
      </c>
      <c r="C5273" s="16" t="str">
        <f t="shared" si="82"/>
        <v>015 - 131</v>
      </c>
      <c r="D5273" s="52" t="s">
        <v>36059</v>
      </c>
      <c r="E5273" s="52" t="s">
        <v>32665</v>
      </c>
      <c r="F5273" s="16" t="s">
        <v>13553</v>
      </c>
      <c r="G5273" s="16" t="s">
        <v>32664</v>
      </c>
      <c r="H5273" s="16" t="s">
        <v>32666</v>
      </c>
      <c r="I5273" s="16" t="s">
        <v>12506</v>
      </c>
    </row>
    <row r="5274" spans="1:10">
      <c r="A5274" s="16" t="s">
        <v>31957</v>
      </c>
      <c r="B5274" s="52" t="s">
        <v>36537</v>
      </c>
      <c r="C5274" s="16" t="str">
        <f t="shared" si="82"/>
        <v>096 - 030</v>
      </c>
      <c r="D5274" s="52" t="s">
        <v>34487</v>
      </c>
      <c r="E5274" s="52" t="s">
        <v>14652</v>
      </c>
      <c r="F5274" s="16" t="s">
        <v>31958</v>
      </c>
      <c r="G5274" s="16" t="s">
        <v>14651</v>
      </c>
      <c r="H5274" s="16" t="s">
        <v>10732</v>
      </c>
      <c r="I5274" s="16" t="s">
        <v>31959</v>
      </c>
    </row>
    <row r="5275" spans="1:10">
      <c r="A5275" s="16" t="s">
        <v>9793</v>
      </c>
      <c r="B5275" s="52" t="s">
        <v>3242</v>
      </c>
      <c r="C5275" s="16" t="str">
        <f t="shared" si="82"/>
        <v>002 - 073</v>
      </c>
      <c r="D5275" s="52" t="s">
        <v>34487</v>
      </c>
      <c r="E5275" s="52" t="s">
        <v>36066</v>
      </c>
      <c r="F5275" s="16" t="s">
        <v>15302</v>
      </c>
      <c r="G5275" s="16" t="s">
        <v>20457</v>
      </c>
      <c r="H5275" s="16" t="s">
        <v>10732</v>
      </c>
      <c r="I5275" s="16" t="s">
        <v>31959</v>
      </c>
      <c r="J5275" s="16" t="s">
        <v>7990</v>
      </c>
    </row>
    <row r="5276" spans="1:10">
      <c r="A5276" s="16" t="s">
        <v>28097</v>
      </c>
      <c r="B5276" s="52" t="s">
        <v>24698</v>
      </c>
      <c r="C5276" s="16" t="str">
        <f t="shared" si="82"/>
        <v>030 - 052</v>
      </c>
      <c r="D5276" s="52" t="s">
        <v>34487</v>
      </c>
      <c r="E5276" s="52" t="s">
        <v>35970</v>
      </c>
      <c r="F5276" s="16" t="s">
        <v>31103</v>
      </c>
      <c r="G5276" s="16" t="s">
        <v>35969</v>
      </c>
      <c r="H5276" s="16" t="s">
        <v>30334</v>
      </c>
      <c r="I5276" s="16" t="s">
        <v>28098</v>
      </c>
      <c r="J5276" s="16"/>
    </row>
    <row r="5277" spans="1:10">
      <c r="A5277" s="16" t="s">
        <v>10360</v>
      </c>
      <c r="B5277" s="52" t="s">
        <v>252</v>
      </c>
      <c r="C5277" s="16" t="str">
        <f t="shared" si="82"/>
        <v>017 - 857</v>
      </c>
      <c r="D5277" s="52"/>
      <c r="E5277" s="52" t="s">
        <v>22538</v>
      </c>
      <c r="F5277" s="16"/>
      <c r="G5277" s="16" t="s">
        <v>22537</v>
      </c>
      <c r="H5277" s="16" t="s">
        <v>32666</v>
      </c>
      <c r="I5277" s="16" t="s">
        <v>10361</v>
      </c>
      <c r="J5277" s="16" t="s">
        <v>34487</v>
      </c>
    </row>
    <row r="5278" spans="1:10">
      <c r="A5278" s="16" t="s">
        <v>12330</v>
      </c>
      <c r="B5278" s="52" t="s">
        <v>8881</v>
      </c>
      <c r="C5278" s="16" t="str">
        <f t="shared" si="82"/>
        <v>003 - 863</v>
      </c>
      <c r="D5278" s="52"/>
      <c r="E5278" s="52" t="s">
        <v>3328</v>
      </c>
      <c r="F5278" s="16"/>
      <c r="G5278" s="16" t="s">
        <v>10731</v>
      </c>
      <c r="H5278" s="16" t="s">
        <v>10732</v>
      </c>
      <c r="I5278" s="16" t="s">
        <v>12331</v>
      </c>
      <c r="J5278" s="16" t="s">
        <v>34487</v>
      </c>
    </row>
    <row r="5279" spans="1:10">
      <c r="A5279" s="16" t="s">
        <v>32876</v>
      </c>
      <c r="B5279" s="52" t="s">
        <v>33802</v>
      </c>
      <c r="C5279" s="16" t="str">
        <f t="shared" si="82"/>
        <v>091 - 045</v>
      </c>
      <c r="D5279" s="52" t="s">
        <v>34487</v>
      </c>
      <c r="E5279" s="52" t="s">
        <v>31546</v>
      </c>
      <c r="F5279" s="16" t="s">
        <v>21503</v>
      </c>
      <c r="G5279" s="16" t="s">
        <v>31545</v>
      </c>
      <c r="H5279" s="16" t="s">
        <v>33521</v>
      </c>
      <c r="I5279" s="16" t="s">
        <v>32877</v>
      </c>
    </row>
    <row r="5280" spans="1:10">
      <c r="A5280" s="16" t="s">
        <v>13562</v>
      </c>
      <c r="B5280" s="52" t="s">
        <v>15722</v>
      </c>
      <c r="C5280" s="16" t="str">
        <f t="shared" si="82"/>
        <v>022 - 859</v>
      </c>
      <c r="D5280" s="52"/>
      <c r="E5280" s="52" t="s">
        <v>4777</v>
      </c>
      <c r="F5280" s="16"/>
      <c r="G5280" s="16" t="s">
        <v>4776</v>
      </c>
      <c r="H5280" s="16" t="s">
        <v>4778</v>
      </c>
      <c r="I5280" s="16" t="s">
        <v>13563</v>
      </c>
      <c r="J5280" s="16" t="s">
        <v>34487</v>
      </c>
    </row>
    <row r="5281" spans="1:10">
      <c r="A5281" s="16" t="s">
        <v>997</v>
      </c>
      <c r="B5281" s="52" t="s">
        <v>17669</v>
      </c>
      <c r="C5281" s="16" t="str">
        <f t="shared" si="82"/>
        <v>021 - 840</v>
      </c>
      <c r="D5281" s="52"/>
      <c r="E5281" s="52" t="s">
        <v>14657</v>
      </c>
      <c r="F5281" s="16"/>
      <c r="G5281" s="16" t="s">
        <v>14656</v>
      </c>
      <c r="H5281" s="16" t="s">
        <v>4778</v>
      </c>
      <c r="I5281" s="16" t="s">
        <v>998</v>
      </c>
      <c r="J5281" s="16" t="s">
        <v>34487</v>
      </c>
    </row>
    <row r="5282" spans="1:10">
      <c r="A5282" s="16" t="s">
        <v>26649</v>
      </c>
      <c r="B5282" s="52" t="s">
        <v>17670</v>
      </c>
      <c r="C5282" s="16" t="str">
        <f t="shared" si="82"/>
        <v>021 - 045</v>
      </c>
      <c r="D5282" s="52" t="s">
        <v>34487</v>
      </c>
      <c r="E5282" s="52" t="s">
        <v>14657</v>
      </c>
      <c r="F5282" s="16" t="s">
        <v>9178</v>
      </c>
      <c r="G5282" s="16" t="s">
        <v>14656</v>
      </c>
      <c r="H5282" s="16" t="s">
        <v>4778</v>
      </c>
      <c r="I5282" s="16" t="s">
        <v>26650</v>
      </c>
      <c r="J5282" s="16"/>
    </row>
    <row r="5283" spans="1:10">
      <c r="A5283" s="16" t="s">
        <v>34446</v>
      </c>
      <c r="B5283" s="52" t="s">
        <v>11230</v>
      </c>
      <c r="C5283" s="16" t="str">
        <f t="shared" si="82"/>
        <v>024 - 804</v>
      </c>
      <c r="D5283" s="52"/>
      <c r="E5283" s="52" t="s">
        <v>26794</v>
      </c>
      <c r="F5283" s="16"/>
      <c r="G5283" s="16" t="s">
        <v>26793</v>
      </c>
      <c r="H5283" s="16" t="s">
        <v>32660</v>
      </c>
      <c r="I5283" s="16" t="s">
        <v>34447</v>
      </c>
      <c r="J5283" s="16" t="s">
        <v>34487</v>
      </c>
    </row>
    <row r="5284" spans="1:10">
      <c r="A5284" s="16" t="s">
        <v>23942</v>
      </c>
      <c r="B5284" s="52" t="s">
        <v>36458</v>
      </c>
      <c r="C5284" s="16" t="str">
        <f t="shared" si="82"/>
        <v>013 - 139</v>
      </c>
      <c r="D5284" s="52" t="s">
        <v>34487</v>
      </c>
      <c r="E5284" s="52" t="s">
        <v>26240</v>
      </c>
      <c r="F5284" s="16" t="s">
        <v>36343</v>
      </c>
      <c r="G5284" s="16" t="s">
        <v>26239</v>
      </c>
      <c r="H5284" s="16" t="s">
        <v>32666</v>
      </c>
      <c r="I5284" s="16" t="s">
        <v>23943</v>
      </c>
    </row>
    <row r="5285" spans="1:10">
      <c r="A5285" s="16" t="s">
        <v>13789</v>
      </c>
      <c r="B5285" s="52" t="s">
        <v>17671</v>
      </c>
      <c r="C5285" s="16" t="str">
        <f t="shared" si="82"/>
        <v>021 - 841</v>
      </c>
      <c r="D5285" s="52"/>
      <c r="E5285" s="52" t="s">
        <v>14657</v>
      </c>
      <c r="F5285" s="16"/>
      <c r="G5285" s="16" t="s">
        <v>14656</v>
      </c>
      <c r="H5285" s="16" t="s">
        <v>4778</v>
      </c>
      <c r="I5285" s="16" t="s">
        <v>13790</v>
      </c>
      <c r="J5285" s="16" t="s">
        <v>34487</v>
      </c>
    </row>
    <row r="5286" spans="1:10">
      <c r="A5286" s="16" t="s">
        <v>37628</v>
      </c>
      <c r="B5286" s="52" t="s">
        <v>17672</v>
      </c>
      <c r="C5286" s="16" t="str">
        <f t="shared" si="82"/>
        <v>021 - 842</v>
      </c>
      <c r="D5286" s="52"/>
      <c r="E5286" s="52" t="s">
        <v>14657</v>
      </c>
      <c r="F5286" s="16"/>
      <c r="G5286" s="16" t="s">
        <v>14656</v>
      </c>
      <c r="H5286" s="16" t="s">
        <v>4778</v>
      </c>
      <c r="I5286" s="16" t="s">
        <v>37629</v>
      </c>
      <c r="J5286" s="16" t="s">
        <v>34487</v>
      </c>
    </row>
    <row r="5287" spans="1:10">
      <c r="A5287" s="16" t="s">
        <v>27168</v>
      </c>
      <c r="B5287" s="52" t="s">
        <v>20652</v>
      </c>
      <c r="C5287" s="16" t="str">
        <f t="shared" si="82"/>
        <v>079 - 069</v>
      </c>
      <c r="D5287" s="52" t="s">
        <v>36059</v>
      </c>
      <c r="E5287" s="52" t="s">
        <v>4771</v>
      </c>
      <c r="F5287" s="16" t="s">
        <v>20380</v>
      </c>
      <c r="G5287" s="16" t="s">
        <v>4770</v>
      </c>
      <c r="H5287" s="16" t="s">
        <v>4772</v>
      </c>
      <c r="I5287" s="16" t="s">
        <v>20381</v>
      </c>
    </row>
    <row r="5288" spans="1:10">
      <c r="A5288" s="16" t="s">
        <v>7810</v>
      </c>
      <c r="B5288" s="52" t="s">
        <v>33528</v>
      </c>
      <c r="C5288" s="16" t="str">
        <f t="shared" si="82"/>
        <v>078 - 071</v>
      </c>
      <c r="D5288" s="52" t="s">
        <v>34487</v>
      </c>
      <c r="E5288" s="52" t="s">
        <v>1697</v>
      </c>
      <c r="F5288" s="16" t="s">
        <v>1695</v>
      </c>
      <c r="G5288" s="16" t="s">
        <v>1696</v>
      </c>
      <c r="H5288" s="16" t="s">
        <v>4772</v>
      </c>
      <c r="I5288" s="16" t="s">
        <v>7811</v>
      </c>
    </row>
    <row r="5289" spans="1:10">
      <c r="A5289" s="16" t="s">
        <v>21424</v>
      </c>
      <c r="B5289" s="52" t="s">
        <v>20653</v>
      </c>
      <c r="C5289" s="16" t="str">
        <f t="shared" si="82"/>
        <v>079 - 070</v>
      </c>
      <c r="D5289" s="52" t="s">
        <v>34487</v>
      </c>
      <c r="E5289" s="52" t="s">
        <v>4771</v>
      </c>
      <c r="F5289" s="16" t="s">
        <v>9075</v>
      </c>
      <c r="G5289" s="16" t="s">
        <v>4770</v>
      </c>
      <c r="H5289" s="16" t="s">
        <v>4772</v>
      </c>
      <c r="I5289" s="16" t="s">
        <v>7526</v>
      </c>
      <c r="J5289" s="16" t="s">
        <v>7990</v>
      </c>
    </row>
    <row r="5290" spans="1:10">
      <c r="A5290" s="16" t="s">
        <v>7525</v>
      </c>
      <c r="B5290" s="52" t="s">
        <v>34215</v>
      </c>
      <c r="C5290" s="16" t="str">
        <f t="shared" si="82"/>
        <v>102 - 020</v>
      </c>
      <c r="D5290" s="52" t="s">
        <v>34487</v>
      </c>
      <c r="E5290" s="52" t="s">
        <v>27777</v>
      </c>
      <c r="F5290" s="16" t="s">
        <v>19149</v>
      </c>
      <c r="G5290" s="16" t="s">
        <v>27776</v>
      </c>
      <c r="H5290" s="16" t="s">
        <v>4772</v>
      </c>
      <c r="I5290" s="16" t="s">
        <v>7526</v>
      </c>
    </row>
    <row r="5291" spans="1:10">
      <c r="A5291" s="16" t="s">
        <v>11923</v>
      </c>
      <c r="B5291" s="52" t="s">
        <v>22453</v>
      </c>
      <c r="C5291" s="16" t="str">
        <f t="shared" si="82"/>
        <v>042 - 023</v>
      </c>
      <c r="D5291" s="52" t="s">
        <v>36059</v>
      </c>
      <c r="E5291" s="52" t="s">
        <v>1290</v>
      </c>
      <c r="F5291" s="16" t="s">
        <v>2518</v>
      </c>
      <c r="G5291" s="16" t="s">
        <v>33346</v>
      </c>
      <c r="H5291" s="16" t="s">
        <v>20397</v>
      </c>
      <c r="I5291" s="16" t="s">
        <v>11924</v>
      </c>
    </row>
    <row r="5292" spans="1:10">
      <c r="A5292" s="16" t="s">
        <v>5938</v>
      </c>
      <c r="B5292" s="52" t="s">
        <v>35184</v>
      </c>
      <c r="C5292" s="16" t="str">
        <f t="shared" si="82"/>
        <v>041 - 024</v>
      </c>
      <c r="D5292" s="52" t="s">
        <v>34487</v>
      </c>
      <c r="E5292" s="52" t="s">
        <v>31873</v>
      </c>
      <c r="F5292" s="16" t="s">
        <v>3280</v>
      </c>
      <c r="G5292" s="16" t="s">
        <v>31872</v>
      </c>
      <c r="H5292" s="16" t="s">
        <v>20397</v>
      </c>
      <c r="I5292" s="16" t="s">
        <v>5939</v>
      </c>
      <c r="J5292" s="16"/>
    </row>
    <row r="5293" spans="1:10">
      <c r="A5293" s="16" t="s">
        <v>32039</v>
      </c>
      <c r="B5293" s="52" t="s">
        <v>9482</v>
      </c>
      <c r="C5293" s="16" t="str">
        <f t="shared" si="82"/>
        <v>065 - 066</v>
      </c>
      <c r="D5293" s="52" t="s">
        <v>34487</v>
      </c>
      <c r="E5293" s="52" t="s">
        <v>29546</v>
      </c>
      <c r="F5293" s="16" t="s">
        <v>25020</v>
      </c>
      <c r="G5293" s="16" t="s">
        <v>29545</v>
      </c>
      <c r="H5293" s="16" t="s">
        <v>30282</v>
      </c>
      <c r="I5293" s="16" t="s">
        <v>32040</v>
      </c>
    </row>
    <row r="5294" spans="1:10">
      <c r="A5294" s="16" t="s">
        <v>27892</v>
      </c>
      <c r="B5294" s="52" t="s">
        <v>12784</v>
      </c>
      <c r="C5294" s="16" t="str">
        <f t="shared" si="82"/>
        <v>098 - 034</v>
      </c>
      <c r="D5294" s="52" t="s">
        <v>36059</v>
      </c>
      <c r="E5294" s="52" t="s">
        <v>10711</v>
      </c>
      <c r="F5294" s="16" t="s">
        <v>27893</v>
      </c>
      <c r="G5294" s="16" t="s">
        <v>10710</v>
      </c>
      <c r="H5294" s="16" t="s">
        <v>32666</v>
      </c>
      <c r="I5294" s="16" t="s">
        <v>27894</v>
      </c>
    </row>
    <row r="5295" spans="1:10">
      <c r="A5295" s="16" t="s">
        <v>4060</v>
      </c>
      <c r="B5295" s="52" t="s">
        <v>36010</v>
      </c>
      <c r="C5295" s="16" t="str">
        <f t="shared" si="82"/>
        <v>015 - 132</v>
      </c>
      <c r="D5295" s="52" t="s">
        <v>36059</v>
      </c>
      <c r="E5295" s="52" t="s">
        <v>32665</v>
      </c>
      <c r="F5295" s="16" t="s">
        <v>32663</v>
      </c>
      <c r="G5295" s="16" t="s">
        <v>32664</v>
      </c>
      <c r="H5295" s="16" t="s">
        <v>32666</v>
      </c>
      <c r="I5295" s="16" t="s">
        <v>27894</v>
      </c>
      <c r="J5295" s="16" t="s">
        <v>7990</v>
      </c>
    </row>
    <row r="5296" spans="1:10">
      <c r="A5296" s="16" t="s">
        <v>30810</v>
      </c>
      <c r="B5296" s="52" t="s">
        <v>253</v>
      </c>
      <c r="C5296" s="16" t="str">
        <f t="shared" si="82"/>
        <v>017 - 099</v>
      </c>
      <c r="D5296" s="52" t="s">
        <v>36059</v>
      </c>
      <c r="E5296" s="52" t="s">
        <v>22538</v>
      </c>
      <c r="F5296" s="16" t="s">
        <v>26230</v>
      </c>
      <c r="G5296" s="16" t="s">
        <v>22537</v>
      </c>
      <c r="H5296" s="16" t="s">
        <v>32666</v>
      </c>
      <c r="I5296" s="16" t="s">
        <v>11677</v>
      </c>
    </row>
    <row r="5297" spans="1:10">
      <c r="A5297" s="16" t="s">
        <v>26850</v>
      </c>
      <c r="B5297" s="52" t="s">
        <v>20761</v>
      </c>
      <c r="C5297" s="16" t="str">
        <f t="shared" si="82"/>
        <v>011 - 018</v>
      </c>
      <c r="D5297" s="52" t="s">
        <v>34487</v>
      </c>
      <c r="E5297" s="52" t="s">
        <v>34572</v>
      </c>
      <c r="F5297" s="16" t="s">
        <v>26851</v>
      </c>
      <c r="G5297" s="16" t="s">
        <v>34571</v>
      </c>
      <c r="H5297" s="16" t="s">
        <v>34573</v>
      </c>
      <c r="I5297" s="16" t="s">
        <v>26852</v>
      </c>
    </row>
    <row r="5298" spans="1:10">
      <c r="A5298" s="16" t="s">
        <v>12524</v>
      </c>
      <c r="B5298" s="52" t="s">
        <v>36867</v>
      </c>
      <c r="C5298" s="16" t="str">
        <f t="shared" si="82"/>
        <v>030 - 053</v>
      </c>
      <c r="D5298" s="52" t="s">
        <v>36059</v>
      </c>
      <c r="E5298" s="52" t="s">
        <v>35970</v>
      </c>
      <c r="F5298" s="16" t="s">
        <v>9784</v>
      </c>
      <c r="G5298" s="16" t="s">
        <v>35969</v>
      </c>
      <c r="H5298" s="16" t="s">
        <v>30334</v>
      </c>
      <c r="I5298" s="16" t="s">
        <v>12525</v>
      </c>
      <c r="J5298" s="16"/>
    </row>
    <row r="5299" spans="1:10">
      <c r="A5299" s="16" t="s">
        <v>10023</v>
      </c>
      <c r="B5299" s="52" t="s">
        <v>15723</v>
      </c>
      <c r="C5299" s="16" t="str">
        <f t="shared" si="82"/>
        <v>022 - 963</v>
      </c>
      <c r="D5299" s="52"/>
      <c r="E5299" s="52" t="s">
        <v>4777</v>
      </c>
      <c r="G5299" s="16" t="s">
        <v>4776</v>
      </c>
      <c r="H5299" s="16" t="s">
        <v>4778</v>
      </c>
      <c r="I5299" s="16" t="s">
        <v>10024</v>
      </c>
      <c r="J5299" s="16" t="s">
        <v>34487</v>
      </c>
    </row>
    <row r="5300" spans="1:10">
      <c r="A5300" s="16" t="s">
        <v>29528</v>
      </c>
      <c r="B5300" s="52" t="s">
        <v>35558</v>
      </c>
      <c r="C5300" s="16" t="str">
        <f t="shared" si="82"/>
        <v>019 - 056</v>
      </c>
      <c r="D5300" s="52" t="s">
        <v>36059</v>
      </c>
      <c r="E5300" s="52" t="s">
        <v>23092</v>
      </c>
      <c r="F5300" s="16" t="s">
        <v>5573</v>
      </c>
      <c r="G5300" s="16" t="s">
        <v>23091</v>
      </c>
      <c r="H5300" s="16" t="s">
        <v>32666</v>
      </c>
      <c r="I5300" s="16" t="s">
        <v>29529</v>
      </c>
    </row>
    <row r="5301" spans="1:10">
      <c r="A5301" s="16" t="s">
        <v>25298</v>
      </c>
      <c r="B5301" s="52" t="s">
        <v>15649</v>
      </c>
      <c r="C5301" s="16" t="str">
        <f t="shared" si="82"/>
        <v>037 - 035</v>
      </c>
      <c r="D5301" s="52" t="s">
        <v>36059</v>
      </c>
      <c r="E5301" s="52" t="s">
        <v>30682</v>
      </c>
      <c r="F5301" s="16" t="s">
        <v>23694</v>
      </c>
      <c r="G5301" s="16" t="s">
        <v>30681</v>
      </c>
      <c r="H5301" s="16" t="s">
        <v>35981</v>
      </c>
      <c r="I5301" s="16" t="s">
        <v>23695</v>
      </c>
    </row>
    <row r="5302" spans="1:10">
      <c r="A5302" s="16" t="s">
        <v>34448</v>
      </c>
      <c r="B5302" s="52" t="s">
        <v>6654</v>
      </c>
      <c r="C5302" s="16" t="str">
        <f t="shared" si="82"/>
        <v>027 - 804</v>
      </c>
      <c r="D5302" s="52"/>
      <c r="E5302" s="52" t="s">
        <v>16168</v>
      </c>
      <c r="F5302" s="16"/>
      <c r="G5302" s="16" t="s">
        <v>16167</v>
      </c>
      <c r="H5302" s="16" t="s">
        <v>32660</v>
      </c>
      <c r="I5302" s="16" t="s">
        <v>34449</v>
      </c>
      <c r="J5302" s="16" t="s">
        <v>34487</v>
      </c>
    </row>
    <row r="5303" spans="1:10">
      <c r="A5303" s="16" t="s">
        <v>15136</v>
      </c>
      <c r="B5303" s="52" t="s">
        <v>17085</v>
      </c>
      <c r="C5303" s="16" t="str">
        <f t="shared" si="82"/>
        <v>I99 - 386</v>
      </c>
      <c r="D5303" s="52"/>
      <c r="E5303" s="52" t="s">
        <v>10726</v>
      </c>
      <c r="F5303" s="16"/>
      <c r="G5303" s="16" t="s">
        <v>10725</v>
      </c>
      <c r="H5303" s="16" t="s">
        <v>10727</v>
      </c>
      <c r="I5303" s="16" t="s">
        <v>15137</v>
      </c>
    </row>
    <row r="5304" spans="1:10">
      <c r="A5304" s="16" t="s">
        <v>17449</v>
      </c>
      <c r="B5304" s="52" t="s">
        <v>12140</v>
      </c>
      <c r="C5304" s="16" t="str">
        <f t="shared" si="82"/>
        <v>I99 - 701</v>
      </c>
      <c r="D5304" s="52"/>
      <c r="E5304" s="52" t="s">
        <v>10726</v>
      </c>
      <c r="F5304" s="16"/>
      <c r="G5304" s="16" t="s">
        <v>10725</v>
      </c>
      <c r="H5304" s="16" t="s">
        <v>10727</v>
      </c>
      <c r="I5304" s="16" t="s">
        <v>17450</v>
      </c>
    </row>
    <row r="5305" spans="1:10">
      <c r="A5305" s="16" t="s">
        <v>4820</v>
      </c>
      <c r="B5305" s="52" t="s">
        <v>17086</v>
      </c>
      <c r="C5305" s="16" t="str">
        <f t="shared" si="82"/>
        <v>S99 - 230</v>
      </c>
      <c r="D5305" s="52"/>
      <c r="E5305" s="52" t="s">
        <v>15509</v>
      </c>
      <c r="F5305" s="16"/>
      <c r="G5305" s="16" t="s">
        <v>10725</v>
      </c>
      <c r="H5305" s="16" t="s">
        <v>10727</v>
      </c>
      <c r="I5305" s="16" t="s">
        <v>4821</v>
      </c>
      <c r="J5305" s="16" t="s">
        <v>7990</v>
      </c>
    </row>
    <row r="5306" spans="1:10">
      <c r="A5306" s="16" t="s">
        <v>28704</v>
      </c>
      <c r="B5306" s="52" t="s">
        <v>36868</v>
      </c>
      <c r="C5306" s="16" t="str">
        <f t="shared" si="82"/>
        <v>030 - 810</v>
      </c>
      <c r="D5306" s="52"/>
      <c r="E5306" s="52" t="s">
        <v>35970</v>
      </c>
      <c r="G5306" s="16" t="s">
        <v>35969</v>
      </c>
      <c r="H5306" s="16" t="s">
        <v>30334</v>
      </c>
      <c r="I5306" s="16" t="s">
        <v>28705</v>
      </c>
      <c r="J5306" s="16" t="s">
        <v>34487</v>
      </c>
    </row>
    <row r="5307" spans="1:10">
      <c r="A5307" s="16" t="s">
        <v>29184</v>
      </c>
      <c r="B5307" s="52" t="s">
        <v>36869</v>
      </c>
      <c r="C5307" s="16" t="str">
        <f t="shared" si="82"/>
        <v>030 - 054</v>
      </c>
      <c r="D5307" s="52" t="s">
        <v>34487</v>
      </c>
      <c r="E5307" s="52" t="s">
        <v>35970</v>
      </c>
      <c r="F5307" s="16" t="s">
        <v>31103</v>
      </c>
      <c r="G5307" s="16" t="s">
        <v>35969</v>
      </c>
      <c r="H5307" s="16" t="s">
        <v>30334</v>
      </c>
      <c r="I5307" s="16" t="s">
        <v>29185</v>
      </c>
    </row>
    <row r="5308" spans="1:10">
      <c r="A5308" s="16" t="s">
        <v>26651</v>
      </c>
      <c r="B5308" s="52" t="s">
        <v>2382</v>
      </c>
      <c r="C5308" s="16" t="str">
        <f t="shared" si="82"/>
        <v>023 - 045</v>
      </c>
      <c r="D5308" s="52" t="s">
        <v>34487</v>
      </c>
      <c r="E5308" s="52" t="s">
        <v>380</v>
      </c>
      <c r="F5308" s="16" t="s">
        <v>37725</v>
      </c>
      <c r="G5308" s="16" t="s">
        <v>379</v>
      </c>
      <c r="H5308" s="16" t="s">
        <v>32660</v>
      </c>
      <c r="I5308" s="16" t="s">
        <v>37726</v>
      </c>
      <c r="J5308" s="16"/>
    </row>
    <row r="5309" spans="1:10">
      <c r="A5309" s="16" t="s">
        <v>35349</v>
      </c>
      <c r="B5309" s="52" t="s">
        <v>15652</v>
      </c>
      <c r="C5309" s="16" t="str">
        <f t="shared" si="82"/>
        <v>032 - 803</v>
      </c>
      <c r="D5309" s="52"/>
      <c r="E5309" s="52" t="s">
        <v>30333</v>
      </c>
      <c r="F5309" s="16"/>
      <c r="G5309" s="16" t="s">
        <v>30332</v>
      </c>
      <c r="H5309" s="16" t="s">
        <v>30334</v>
      </c>
      <c r="I5309" s="16" t="s">
        <v>35350</v>
      </c>
      <c r="J5309" s="16" t="s">
        <v>34487</v>
      </c>
    </row>
    <row r="5310" spans="1:10">
      <c r="A5310" s="16" t="s">
        <v>15508</v>
      </c>
      <c r="B5310" s="52" t="s">
        <v>12141</v>
      </c>
      <c r="C5310" s="16" t="str">
        <f t="shared" si="82"/>
        <v>I99 - 667</v>
      </c>
      <c r="D5310" s="52"/>
      <c r="E5310" s="52" t="s">
        <v>10726</v>
      </c>
      <c r="F5310" s="16"/>
      <c r="G5310" s="16" t="s">
        <v>10725</v>
      </c>
      <c r="H5310" s="16" t="s">
        <v>10727</v>
      </c>
      <c r="I5310" s="16" t="s">
        <v>35771</v>
      </c>
    </row>
    <row r="5311" spans="1:10">
      <c r="A5311" s="16" t="s">
        <v>18493</v>
      </c>
      <c r="B5311" s="52" t="s">
        <v>15724</v>
      </c>
      <c r="C5311" s="16" t="str">
        <f t="shared" si="82"/>
        <v>022 - 110</v>
      </c>
      <c r="D5311" s="52" t="s">
        <v>34487</v>
      </c>
      <c r="E5311" s="52" t="s">
        <v>4777</v>
      </c>
      <c r="F5311" s="16" t="s">
        <v>16204</v>
      </c>
      <c r="G5311" s="16" t="s">
        <v>4776</v>
      </c>
      <c r="H5311" s="16" t="s">
        <v>4778</v>
      </c>
      <c r="I5311" s="16" t="s">
        <v>18494</v>
      </c>
    </row>
    <row r="5312" spans="1:10">
      <c r="A5312" s="16" t="s">
        <v>19954</v>
      </c>
      <c r="B5312" s="52" t="s">
        <v>254</v>
      </c>
      <c r="C5312" s="16" t="str">
        <f t="shared" si="82"/>
        <v>017 - 100</v>
      </c>
      <c r="D5312" s="52" t="s">
        <v>34487</v>
      </c>
      <c r="E5312" s="52" t="s">
        <v>22538</v>
      </c>
      <c r="F5312" s="16" t="s">
        <v>15103</v>
      </c>
      <c r="G5312" s="16" t="s">
        <v>22537</v>
      </c>
      <c r="H5312" s="16" t="s">
        <v>32666</v>
      </c>
      <c r="I5312" s="16" t="s">
        <v>19955</v>
      </c>
    </row>
    <row r="5313" spans="1:10">
      <c r="A5313" s="16" t="s">
        <v>23696</v>
      </c>
      <c r="B5313" s="52" t="s">
        <v>12405</v>
      </c>
      <c r="C5313" s="16" t="str">
        <f t="shared" si="82"/>
        <v>098 - 035</v>
      </c>
      <c r="D5313" s="52" t="s">
        <v>36059</v>
      </c>
      <c r="E5313" s="52" t="s">
        <v>10711</v>
      </c>
      <c r="F5313" s="16" t="s">
        <v>34699</v>
      </c>
      <c r="G5313" s="16" t="s">
        <v>10710</v>
      </c>
      <c r="H5313" s="16" t="s">
        <v>32666</v>
      </c>
      <c r="I5313" s="16" t="s">
        <v>23697</v>
      </c>
    </row>
    <row r="5314" spans="1:10">
      <c r="A5314" s="16" t="s">
        <v>20051</v>
      </c>
      <c r="B5314" s="52" t="s">
        <v>36011</v>
      </c>
      <c r="C5314" s="16" t="str">
        <f t="shared" si="82"/>
        <v>015 - 133</v>
      </c>
      <c r="D5314" s="52" t="s">
        <v>36059</v>
      </c>
      <c r="E5314" s="52" t="s">
        <v>32665</v>
      </c>
      <c r="F5314" s="16" t="s">
        <v>3840</v>
      </c>
      <c r="G5314" s="16" t="s">
        <v>32664</v>
      </c>
      <c r="H5314" s="16" t="s">
        <v>32666</v>
      </c>
      <c r="I5314" s="16" t="s">
        <v>23697</v>
      </c>
      <c r="J5314" s="16" t="s">
        <v>7990</v>
      </c>
    </row>
    <row r="5315" spans="1:10">
      <c r="A5315" s="16" t="s">
        <v>6066</v>
      </c>
      <c r="B5315" s="52" t="s">
        <v>8882</v>
      </c>
      <c r="C5315" s="16" t="str">
        <f t="shared" si="82"/>
        <v>003 - 089</v>
      </c>
      <c r="D5315" s="52" t="s">
        <v>34487</v>
      </c>
      <c r="E5315" s="52" t="s">
        <v>3328</v>
      </c>
      <c r="F5315" s="16" t="s">
        <v>19130</v>
      </c>
      <c r="G5315" s="16" t="s">
        <v>10731</v>
      </c>
      <c r="H5315" s="16" t="s">
        <v>10732</v>
      </c>
      <c r="I5315" s="16" t="s">
        <v>8066</v>
      </c>
      <c r="J5315" s="16" t="s">
        <v>7990</v>
      </c>
    </row>
    <row r="5316" spans="1:10">
      <c r="A5316" s="16" t="s">
        <v>17489</v>
      </c>
      <c r="B5316" s="52" t="s">
        <v>9359</v>
      </c>
      <c r="C5316" s="16" t="str">
        <f t="shared" ref="C5316:C5379" si="83">MID(A5316,1,3) &amp;" - " &amp;MID(A5316,4,3)</f>
        <v>103 - 041</v>
      </c>
      <c r="D5316" s="52" t="s">
        <v>34487</v>
      </c>
      <c r="E5316" s="52" t="s">
        <v>14668</v>
      </c>
      <c r="F5316" s="16" t="s">
        <v>17490</v>
      </c>
      <c r="G5316" s="16" t="s">
        <v>14667</v>
      </c>
      <c r="H5316" s="16" t="s">
        <v>10732</v>
      </c>
      <c r="I5316" s="16" t="s">
        <v>8066</v>
      </c>
      <c r="J5316" s="16"/>
    </row>
    <row r="5317" spans="1:10">
      <c r="A5317" s="16" t="s">
        <v>18872</v>
      </c>
      <c r="B5317" s="52" t="s">
        <v>23610</v>
      </c>
      <c r="C5317" s="16" t="str">
        <f t="shared" si="83"/>
        <v>087 - 022</v>
      </c>
      <c r="D5317" s="52" t="s">
        <v>34487</v>
      </c>
      <c r="E5317" s="52" t="s">
        <v>10962</v>
      </c>
      <c r="F5317" s="16" t="s">
        <v>18873</v>
      </c>
      <c r="G5317" s="16" t="s">
        <v>10961</v>
      </c>
      <c r="H5317" s="16" t="s">
        <v>29917</v>
      </c>
      <c r="I5317" s="16" t="s">
        <v>18874</v>
      </c>
      <c r="J5317" s="16"/>
    </row>
    <row r="5318" spans="1:10">
      <c r="A5318" s="16" t="s">
        <v>10444</v>
      </c>
      <c r="B5318" s="52" t="s">
        <v>16250</v>
      </c>
      <c r="C5318" s="16" t="str">
        <f t="shared" si="83"/>
        <v>083 - 043</v>
      </c>
      <c r="D5318" s="52" t="s">
        <v>34487</v>
      </c>
      <c r="E5318" s="52" t="s">
        <v>21246</v>
      </c>
      <c r="F5318" s="16" t="s">
        <v>32120</v>
      </c>
      <c r="G5318" s="16" t="s">
        <v>21245</v>
      </c>
      <c r="H5318" s="16" t="s">
        <v>29917</v>
      </c>
      <c r="I5318" s="16" t="s">
        <v>10445</v>
      </c>
    </row>
    <row r="5319" spans="1:10">
      <c r="A5319" s="16" t="s">
        <v>15119</v>
      </c>
      <c r="B5319" s="52" t="s">
        <v>20840</v>
      </c>
      <c r="C5319" s="16" t="str">
        <f t="shared" si="83"/>
        <v>012 - 095</v>
      </c>
      <c r="D5319" s="52" t="s">
        <v>36059</v>
      </c>
      <c r="E5319" s="52" t="s">
        <v>18879</v>
      </c>
      <c r="F5319" s="16" t="s">
        <v>25803</v>
      </c>
      <c r="G5319" s="16" t="s">
        <v>26253</v>
      </c>
      <c r="H5319" s="16" t="s">
        <v>32666</v>
      </c>
      <c r="I5319" s="16" t="s">
        <v>15120</v>
      </c>
    </row>
    <row r="5320" spans="1:10">
      <c r="A5320" s="16" t="s">
        <v>4726</v>
      </c>
      <c r="B5320" s="52" t="s">
        <v>15725</v>
      </c>
      <c r="C5320" s="16" t="str">
        <f t="shared" si="83"/>
        <v>022 - 860</v>
      </c>
      <c r="D5320" s="52"/>
      <c r="E5320" s="52" t="s">
        <v>4777</v>
      </c>
      <c r="F5320" s="16"/>
      <c r="G5320" s="16" t="s">
        <v>4776</v>
      </c>
      <c r="H5320" s="16" t="s">
        <v>4778</v>
      </c>
      <c r="I5320" s="16" t="s">
        <v>4727</v>
      </c>
      <c r="J5320" s="16" t="s">
        <v>34487</v>
      </c>
    </row>
    <row r="5321" spans="1:10">
      <c r="A5321" s="16" t="s">
        <v>29282</v>
      </c>
      <c r="B5321" s="52" t="s">
        <v>36459</v>
      </c>
      <c r="C5321" s="16" t="str">
        <f t="shared" si="83"/>
        <v>013 - 140</v>
      </c>
      <c r="D5321" s="52" t="s">
        <v>34487</v>
      </c>
      <c r="E5321" s="52" t="s">
        <v>26240</v>
      </c>
      <c r="F5321" s="16" t="s">
        <v>10426</v>
      </c>
      <c r="G5321" s="16" t="s">
        <v>26239</v>
      </c>
      <c r="H5321" s="16" t="s">
        <v>32666</v>
      </c>
      <c r="I5321" s="16" t="s">
        <v>37729</v>
      </c>
      <c r="J5321" s="16" t="s">
        <v>7990</v>
      </c>
    </row>
    <row r="5322" spans="1:10">
      <c r="A5322" s="16" t="s">
        <v>37727</v>
      </c>
      <c r="B5322" s="52" t="s">
        <v>5113</v>
      </c>
      <c r="C5322" s="16" t="str">
        <f t="shared" si="83"/>
        <v>097 - 045</v>
      </c>
      <c r="D5322" s="52" t="s">
        <v>34487</v>
      </c>
      <c r="E5322" s="52" t="s">
        <v>26245</v>
      </c>
      <c r="F5322" s="16" t="s">
        <v>37728</v>
      </c>
      <c r="G5322" s="16" t="s">
        <v>26244</v>
      </c>
      <c r="H5322" s="16" t="s">
        <v>32666</v>
      </c>
      <c r="I5322" s="16" t="s">
        <v>37729</v>
      </c>
      <c r="J5322" s="16"/>
    </row>
    <row r="5323" spans="1:10">
      <c r="A5323" s="16" t="s">
        <v>12456</v>
      </c>
      <c r="B5323" s="52" t="s">
        <v>12142</v>
      </c>
      <c r="C5323" s="16" t="str">
        <f t="shared" si="83"/>
        <v>I99 - 232</v>
      </c>
      <c r="D5323" s="52"/>
      <c r="E5323" s="52" t="s">
        <v>10726</v>
      </c>
      <c r="F5323" s="16"/>
      <c r="G5323" s="16" t="s">
        <v>10725</v>
      </c>
      <c r="H5323" s="16" t="s">
        <v>10727</v>
      </c>
      <c r="I5323" s="16" t="s">
        <v>12457</v>
      </c>
    </row>
    <row r="5324" spans="1:10">
      <c r="A5324" s="16" t="s">
        <v>11996</v>
      </c>
      <c r="B5324" s="52" t="s">
        <v>33529</v>
      </c>
      <c r="C5324" s="16" t="str">
        <f t="shared" si="83"/>
        <v>078 - 072</v>
      </c>
      <c r="D5324" s="52" t="s">
        <v>34487</v>
      </c>
      <c r="E5324" s="52" t="s">
        <v>1697</v>
      </c>
      <c r="F5324" s="16" t="s">
        <v>32888</v>
      </c>
      <c r="G5324" s="16" t="s">
        <v>1696</v>
      </c>
      <c r="H5324" s="16" t="s">
        <v>4772</v>
      </c>
      <c r="I5324" s="16" t="s">
        <v>11997</v>
      </c>
    </row>
    <row r="5325" spans="1:10">
      <c r="A5325" s="16" t="s">
        <v>30277</v>
      </c>
      <c r="B5325" s="52" t="s">
        <v>11014</v>
      </c>
      <c r="C5325" s="16" t="str">
        <f t="shared" si="83"/>
        <v>009 - 036</v>
      </c>
      <c r="D5325" s="52" t="s">
        <v>34487</v>
      </c>
      <c r="E5325" s="52" t="s">
        <v>26840</v>
      </c>
      <c r="F5325" s="16" t="s">
        <v>8906</v>
      </c>
      <c r="G5325" s="16" t="s">
        <v>26839</v>
      </c>
      <c r="H5325" s="16" t="s">
        <v>34573</v>
      </c>
      <c r="I5325" s="16" t="s">
        <v>30278</v>
      </c>
    </row>
    <row r="5326" spans="1:10">
      <c r="A5326" s="16" t="s">
        <v>13326</v>
      </c>
      <c r="B5326" s="52" t="s">
        <v>17673</v>
      </c>
      <c r="C5326" s="16" t="str">
        <f t="shared" si="83"/>
        <v>021 - 843</v>
      </c>
      <c r="D5326" s="52"/>
      <c r="E5326" s="52" t="s">
        <v>14657</v>
      </c>
      <c r="F5326" s="16"/>
      <c r="G5326" s="16" t="s">
        <v>14656</v>
      </c>
      <c r="H5326" s="16" t="s">
        <v>4778</v>
      </c>
      <c r="I5326" s="16"/>
      <c r="J5326" s="16" t="s">
        <v>34487</v>
      </c>
    </row>
    <row r="5327" spans="1:10">
      <c r="A5327" s="16" t="s">
        <v>28596</v>
      </c>
      <c r="B5327" s="52" t="s">
        <v>17674</v>
      </c>
      <c r="C5327" s="16" t="str">
        <f t="shared" si="83"/>
        <v>021 - 046</v>
      </c>
      <c r="D5327" s="52" t="s">
        <v>34487</v>
      </c>
      <c r="E5327" s="52" t="s">
        <v>14657</v>
      </c>
      <c r="F5327" s="16" t="s">
        <v>33890</v>
      </c>
      <c r="G5327" s="16" t="s">
        <v>14656</v>
      </c>
      <c r="H5327" s="16" t="s">
        <v>4778</v>
      </c>
      <c r="I5327" s="16" t="s">
        <v>28597</v>
      </c>
    </row>
    <row r="5328" spans="1:10">
      <c r="A5328" s="16" t="s">
        <v>29736</v>
      </c>
      <c r="B5328" s="52" t="s">
        <v>20841</v>
      </c>
      <c r="C5328" s="16" t="str">
        <f t="shared" si="83"/>
        <v>012 - 096</v>
      </c>
      <c r="D5328" s="52" t="s">
        <v>36059</v>
      </c>
      <c r="E5328" s="52" t="s">
        <v>18879</v>
      </c>
      <c r="F5328" s="16" t="s">
        <v>29737</v>
      </c>
      <c r="G5328" s="16" t="s">
        <v>26253</v>
      </c>
      <c r="H5328" s="16" t="s">
        <v>32666</v>
      </c>
      <c r="I5328" s="16" t="s">
        <v>29738</v>
      </c>
    </row>
    <row r="5329" spans="1:10">
      <c r="A5329" s="16" t="s">
        <v>9969</v>
      </c>
      <c r="B5329" s="52" t="s">
        <v>11231</v>
      </c>
      <c r="C5329" s="16" t="str">
        <f t="shared" si="83"/>
        <v>024 - 055</v>
      </c>
      <c r="D5329" s="52" t="s">
        <v>36059</v>
      </c>
      <c r="E5329" s="52" t="s">
        <v>26794</v>
      </c>
      <c r="F5329" s="16" t="s">
        <v>9970</v>
      </c>
      <c r="G5329" s="16" t="s">
        <v>26793</v>
      </c>
      <c r="H5329" s="16" t="s">
        <v>32660</v>
      </c>
      <c r="I5329" s="16" t="s">
        <v>9971</v>
      </c>
    </row>
    <row r="5330" spans="1:10">
      <c r="A5330" s="16" t="s">
        <v>19674</v>
      </c>
      <c r="B5330" s="52" t="s">
        <v>255</v>
      </c>
      <c r="C5330" s="16" t="str">
        <f t="shared" si="83"/>
        <v>017 - 101</v>
      </c>
      <c r="D5330" s="52" t="s">
        <v>34487</v>
      </c>
      <c r="E5330" s="52" t="s">
        <v>22538</v>
      </c>
      <c r="F5330" s="16" t="s">
        <v>27340</v>
      </c>
      <c r="G5330" s="16" t="s">
        <v>22537</v>
      </c>
      <c r="H5330" s="16" t="s">
        <v>32666</v>
      </c>
      <c r="I5330" s="16" t="s">
        <v>19675</v>
      </c>
    </row>
    <row r="5331" spans="1:10">
      <c r="A5331" s="16" t="s">
        <v>20845</v>
      </c>
      <c r="B5331" s="52" t="s">
        <v>15726</v>
      </c>
      <c r="C5331" s="16" t="str">
        <f t="shared" si="83"/>
        <v>022 - 111</v>
      </c>
      <c r="D5331" s="52" t="s">
        <v>34487</v>
      </c>
      <c r="E5331" s="52" t="s">
        <v>4777</v>
      </c>
      <c r="F5331" s="16" t="s">
        <v>25655</v>
      </c>
      <c r="G5331" s="16" t="s">
        <v>4776</v>
      </c>
      <c r="H5331" s="16" t="s">
        <v>4778</v>
      </c>
      <c r="I5331" s="16" t="s">
        <v>20846</v>
      </c>
    </row>
    <row r="5332" spans="1:10">
      <c r="A5332" s="16" t="s">
        <v>28706</v>
      </c>
      <c r="B5332" s="52" t="s">
        <v>16803</v>
      </c>
      <c r="C5332" s="16" t="str">
        <f t="shared" si="83"/>
        <v>004 - 810</v>
      </c>
      <c r="D5332" s="52"/>
      <c r="E5332" s="52" t="s">
        <v>10758</v>
      </c>
      <c r="G5332" s="16" t="s">
        <v>10757</v>
      </c>
      <c r="H5332" s="16" t="s">
        <v>10732</v>
      </c>
      <c r="I5332" s="16" t="s">
        <v>28707</v>
      </c>
      <c r="J5332" s="16" t="s">
        <v>34487</v>
      </c>
    </row>
    <row r="5333" spans="1:10">
      <c r="A5333" s="16" t="s">
        <v>33267</v>
      </c>
      <c r="B5333" s="52" t="s">
        <v>12023</v>
      </c>
      <c r="C5333" s="16" t="str">
        <f t="shared" si="83"/>
        <v>I99 - 046</v>
      </c>
      <c r="D5333" s="52"/>
      <c r="E5333" s="52" t="s">
        <v>10726</v>
      </c>
      <c r="F5333" s="16"/>
      <c r="G5333" s="16" t="s">
        <v>10725</v>
      </c>
      <c r="H5333" s="16" t="s">
        <v>10727</v>
      </c>
      <c r="I5333" s="16" t="s">
        <v>33268</v>
      </c>
    </row>
    <row r="5334" spans="1:10">
      <c r="A5334" s="16" t="s">
        <v>27462</v>
      </c>
      <c r="B5334" s="52" t="s">
        <v>2656</v>
      </c>
      <c r="C5334" s="16" t="str">
        <f t="shared" si="83"/>
        <v>044 - 027</v>
      </c>
      <c r="D5334" s="52" t="s">
        <v>36059</v>
      </c>
      <c r="E5334" s="52" t="s">
        <v>27373</v>
      </c>
      <c r="F5334" s="16" t="s">
        <v>18888</v>
      </c>
      <c r="G5334" s="16" t="s">
        <v>27372</v>
      </c>
      <c r="H5334" s="16" t="s">
        <v>20397</v>
      </c>
      <c r="I5334" s="16" t="s">
        <v>21823</v>
      </c>
      <c r="J5334" s="16"/>
    </row>
    <row r="5335" spans="1:10">
      <c r="A5335" s="16" t="s">
        <v>11696</v>
      </c>
      <c r="B5335" s="52" t="s">
        <v>16251</v>
      </c>
      <c r="C5335" s="16" t="str">
        <f t="shared" si="83"/>
        <v>083 - 044</v>
      </c>
      <c r="D5335" s="52" t="s">
        <v>34487</v>
      </c>
      <c r="E5335" s="52" t="s">
        <v>21246</v>
      </c>
      <c r="F5335" s="16" t="s">
        <v>3270</v>
      </c>
      <c r="G5335" s="16" t="s">
        <v>21245</v>
      </c>
      <c r="H5335" s="16" t="s">
        <v>29917</v>
      </c>
      <c r="I5335" s="16" t="s">
        <v>11697</v>
      </c>
    </row>
    <row r="5336" spans="1:10">
      <c r="A5336" s="16" t="s">
        <v>4021</v>
      </c>
      <c r="B5336" s="52" t="s">
        <v>23022</v>
      </c>
      <c r="C5336" s="16" t="str">
        <f t="shared" si="83"/>
        <v>006 - 090</v>
      </c>
      <c r="D5336" s="52" t="s">
        <v>34487</v>
      </c>
      <c r="E5336" s="52" t="s">
        <v>26671</v>
      </c>
      <c r="F5336" s="16" t="s">
        <v>27810</v>
      </c>
      <c r="G5336" s="16" t="s">
        <v>26670</v>
      </c>
      <c r="H5336" s="16" t="s">
        <v>10732</v>
      </c>
      <c r="I5336" s="16" t="s">
        <v>4022</v>
      </c>
    </row>
    <row r="5337" spans="1:10">
      <c r="A5337" s="16" t="s">
        <v>30396</v>
      </c>
      <c r="B5337" s="52" t="s">
        <v>12024</v>
      </c>
      <c r="C5337" s="16" t="str">
        <f t="shared" si="83"/>
        <v>I99 - 529</v>
      </c>
      <c r="D5337" s="52"/>
      <c r="E5337" s="52" t="s">
        <v>10726</v>
      </c>
      <c r="F5337" s="16"/>
      <c r="G5337" s="16" t="s">
        <v>10725</v>
      </c>
      <c r="H5337" s="16" t="s">
        <v>10727</v>
      </c>
      <c r="I5337" s="16" t="s">
        <v>30397</v>
      </c>
    </row>
    <row r="5338" spans="1:10">
      <c r="A5338" s="16" t="s">
        <v>28372</v>
      </c>
      <c r="B5338" s="52" t="s">
        <v>23023</v>
      </c>
      <c r="C5338" s="16" t="str">
        <f t="shared" si="83"/>
        <v>006 - 812</v>
      </c>
      <c r="D5338" s="52"/>
      <c r="E5338" s="52" t="s">
        <v>26671</v>
      </c>
      <c r="F5338" s="16"/>
      <c r="G5338" s="16" t="s">
        <v>26670</v>
      </c>
      <c r="H5338" s="16" t="s">
        <v>10732</v>
      </c>
      <c r="I5338" s="16" t="s">
        <v>28373</v>
      </c>
      <c r="J5338" s="16" t="s">
        <v>34487</v>
      </c>
    </row>
    <row r="5339" spans="1:10">
      <c r="A5339" s="16" t="s">
        <v>9794</v>
      </c>
      <c r="B5339" s="52" t="s">
        <v>33535</v>
      </c>
      <c r="C5339" s="16" t="str">
        <f t="shared" si="83"/>
        <v>078 - 073</v>
      </c>
      <c r="D5339" s="52" t="s">
        <v>34487</v>
      </c>
      <c r="E5339" s="52" t="s">
        <v>1697</v>
      </c>
      <c r="F5339" s="16" t="s">
        <v>22875</v>
      </c>
      <c r="G5339" s="16" t="s">
        <v>1696</v>
      </c>
      <c r="H5339" s="16" t="s">
        <v>4772</v>
      </c>
      <c r="I5339" s="16" t="s">
        <v>9795</v>
      </c>
    </row>
    <row r="5340" spans="1:10">
      <c r="A5340" s="16" t="s">
        <v>11701</v>
      </c>
      <c r="B5340" s="52" t="s">
        <v>8464</v>
      </c>
      <c r="C5340" s="16" t="str">
        <f t="shared" si="83"/>
        <v>080 - 044</v>
      </c>
      <c r="D5340" s="52" t="s">
        <v>34487</v>
      </c>
      <c r="E5340" s="52" t="s">
        <v>1692</v>
      </c>
      <c r="F5340" s="16" t="s">
        <v>3021</v>
      </c>
      <c r="G5340" s="16" t="s">
        <v>1691</v>
      </c>
      <c r="H5340" s="16" t="s">
        <v>4772</v>
      </c>
      <c r="I5340" s="16" t="s">
        <v>3022</v>
      </c>
    </row>
    <row r="5341" spans="1:10">
      <c r="A5341" s="16" t="s">
        <v>28598</v>
      </c>
      <c r="B5341" s="52" t="s">
        <v>29188</v>
      </c>
      <c r="C5341" s="16" t="str">
        <f t="shared" si="83"/>
        <v>091 - 046</v>
      </c>
      <c r="D5341" s="52" t="s">
        <v>34487</v>
      </c>
      <c r="E5341" s="52" t="s">
        <v>31546</v>
      </c>
      <c r="F5341" s="16" t="s">
        <v>28599</v>
      </c>
      <c r="G5341" s="16" t="s">
        <v>31545</v>
      </c>
      <c r="H5341" s="16" t="s">
        <v>33521</v>
      </c>
      <c r="I5341" s="16" t="s">
        <v>28600</v>
      </c>
    </row>
    <row r="5342" spans="1:10">
      <c r="A5342" s="16" t="s">
        <v>7149</v>
      </c>
      <c r="B5342" s="52" t="s">
        <v>2586</v>
      </c>
      <c r="C5342" s="16" t="str">
        <f t="shared" si="83"/>
        <v>S99 - 122</v>
      </c>
      <c r="D5342" s="52"/>
      <c r="E5342" s="52" t="s">
        <v>15509</v>
      </c>
      <c r="F5342" s="16"/>
      <c r="G5342" s="16" t="s">
        <v>10725</v>
      </c>
      <c r="H5342" s="16" t="s">
        <v>10727</v>
      </c>
      <c r="I5342" s="16" t="s">
        <v>7150</v>
      </c>
    </row>
    <row r="5343" spans="1:10">
      <c r="A5343" s="16" t="s">
        <v>21332</v>
      </c>
      <c r="B5343" s="52" t="s">
        <v>22981</v>
      </c>
      <c r="C5343" s="16" t="str">
        <f t="shared" si="83"/>
        <v>053 - 014</v>
      </c>
      <c r="D5343" s="52" t="s">
        <v>34487</v>
      </c>
      <c r="E5343" s="52" t="s">
        <v>36783</v>
      </c>
      <c r="F5343" s="16" t="s">
        <v>24217</v>
      </c>
      <c r="G5343" s="16" t="s">
        <v>36782</v>
      </c>
      <c r="H5343" s="16" t="s">
        <v>30328</v>
      </c>
      <c r="I5343" s="16" t="s">
        <v>24218</v>
      </c>
    </row>
    <row r="5344" spans="1:10">
      <c r="A5344" s="16" t="s">
        <v>3080</v>
      </c>
      <c r="B5344" s="52" t="s">
        <v>16252</v>
      </c>
      <c r="C5344" s="16" t="str">
        <f t="shared" si="83"/>
        <v>083 - 045</v>
      </c>
      <c r="D5344" s="52" t="s">
        <v>34487</v>
      </c>
      <c r="E5344" s="52" t="s">
        <v>21246</v>
      </c>
      <c r="F5344" s="16" t="s">
        <v>21244</v>
      </c>
      <c r="G5344" s="16" t="s">
        <v>21245</v>
      </c>
      <c r="H5344" s="16" t="s">
        <v>29917</v>
      </c>
      <c r="I5344" s="16" t="s">
        <v>3081</v>
      </c>
      <c r="J5344" s="16"/>
    </row>
    <row r="5345" spans="1:10">
      <c r="A5345" s="16" t="s">
        <v>1393</v>
      </c>
      <c r="B5345" s="52" t="s">
        <v>21547</v>
      </c>
      <c r="C5345" s="16" t="str">
        <f t="shared" si="83"/>
        <v>092 - 036</v>
      </c>
      <c r="D5345" s="52" t="s">
        <v>34487</v>
      </c>
      <c r="E5345" s="52" t="s">
        <v>3326</v>
      </c>
      <c r="F5345" s="16" t="s">
        <v>11533</v>
      </c>
      <c r="G5345" s="16" t="s">
        <v>30322</v>
      </c>
      <c r="H5345" s="16" t="s">
        <v>33521</v>
      </c>
      <c r="I5345" s="16" t="s">
        <v>1394</v>
      </c>
    </row>
    <row r="5346" spans="1:10">
      <c r="A5346" s="16" t="s">
        <v>16909</v>
      </c>
      <c r="B5346" s="52" t="s">
        <v>33536</v>
      </c>
      <c r="C5346" s="16" t="str">
        <f t="shared" si="83"/>
        <v>078 - 074</v>
      </c>
      <c r="D5346" s="52" t="s">
        <v>34487</v>
      </c>
      <c r="E5346" s="52" t="s">
        <v>1697</v>
      </c>
      <c r="F5346" s="16" t="s">
        <v>12999</v>
      </c>
      <c r="G5346" s="16" t="s">
        <v>1696</v>
      </c>
      <c r="H5346" s="16" t="s">
        <v>4772</v>
      </c>
      <c r="I5346" s="16" t="s">
        <v>16910</v>
      </c>
    </row>
    <row r="5347" spans="1:10">
      <c r="A5347" s="16" t="s">
        <v>22901</v>
      </c>
      <c r="B5347" s="52" t="s">
        <v>1561</v>
      </c>
      <c r="C5347" s="16" t="str">
        <f t="shared" si="83"/>
        <v>058 - 053</v>
      </c>
      <c r="D5347" s="52" t="s">
        <v>34487</v>
      </c>
      <c r="E5347" s="52" t="s">
        <v>10753</v>
      </c>
      <c r="F5347" s="16" t="s">
        <v>10751</v>
      </c>
      <c r="G5347" s="16" t="s">
        <v>10752</v>
      </c>
      <c r="H5347" s="16" t="s">
        <v>20396</v>
      </c>
      <c r="I5347" s="16" t="s">
        <v>22902</v>
      </c>
      <c r="J5347" s="16"/>
    </row>
    <row r="5348" spans="1:10">
      <c r="A5348" s="16" t="s">
        <v>1524</v>
      </c>
      <c r="B5348" s="52" t="s">
        <v>36460</v>
      </c>
      <c r="C5348" s="16" t="str">
        <f t="shared" si="83"/>
        <v>013 - 141</v>
      </c>
      <c r="D5348" s="52" t="s">
        <v>34487</v>
      </c>
      <c r="E5348" s="52" t="s">
        <v>26240</v>
      </c>
      <c r="F5348" s="16" t="s">
        <v>1525</v>
      </c>
      <c r="G5348" s="16" t="s">
        <v>26239</v>
      </c>
      <c r="H5348" s="16" t="s">
        <v>32666</v>
      </c>
      <c r="I5348" s="16" t="s">
        <v>28603</v>
      </c>
      <c r="J5348" s="16" t="s">
        <v>7990</v>
      </c>
    </row>
    <row r="5349" spans="1:10">
      <c r="A5349" s="16" t="s">
        <v>28601</v>
      </c>
      <c r="B5349" s="52" t="s">
        <v>10869</v>
      </c>
      <c r="C5349" s="16" t="str">
        <f t="shared" si="83"/>
        <v>097 - 046</v>
      </c>
      <c r="D5349" s="52" t="s">
        <v>34487</v>
      </c>
      <c r="E5349" s="52" t="s">
        <v>26245</v>
      </c>
      <c r="F5349" s="16" t="s">
        <v>28602</v>
      </c>
      <c r="G5349" s="16" t="s">
        <v>26244</v>
      </c>
      <c r="H5349" s="16" t="s">
        <v>32666</v>
      </c>
      <c r="I5349" s="16" t="s">
        <v>28603</v>
      </c>
    </row>
    <row r="5350" spans="1:10">
      <c r="A5350" s="16" t="s">
        <v>29041</v>
      </c>
      <c r="B5350" s="52" t="s">
        <v>8883</v>
      </c>
      <c r="C5350" s="16" t="str">
        <f t="shared" si="83"/>
        <v>003 - 090</v>
      </c>
      <c r="D5350" s="52" t="s">
        <v>36059</v>
      </c>
      <c r="E5350" s="52" t="s">
        <v>3328</v>
      </c>
      <c r="F5350" s="16" t="s">
        <v>31434</v>
      </c>
      <c r="G5350" s="16" t="s">
        <v>10731</v>
      </c>
      <c r="H5350" s="16" t="s">
        <v>10732</v>
      </c>
      <c r="I5350" s="16" t="s">
        <v>4687</v>
      </c>
    </row>
    <row r="5351" spans="1:10">
      <c r="A5351" s="16" t="s">
        <v>999</v>
      </c>
      <c r="B5351" s="52" t="s">
        <v>2770</v>
      </c>
      <c r="C5351" s="16" t="str">
        <f t="shared" si="83"/>
        <v>018 - 840</v>
      </c>
      <c r="D5351" s="52"/>
      <c r="E5351" s="52" t="s">
        <v>35975</v>
      </c>
      <c r="F5351" s="16"/>
      <c r="G5351" s="16" t="s">
        <v>35974</v>
      </c>
      <c r="H5351" s="16" t="s">
        <v>32666</v>
      </c>
      <c r="I5351" s="16" t="s">
        <v>1000</v>
      </c>
      <c r="J5351" s="16" t="s">
        <v>34487</v>
      </c>
    </row>
    <row r="5352" spans="1:10">
      <c r="A5352" s="16" t="s">
        <v>29548</v>
      </c>
      <c r="B5352" s="52" t="s">
        <v>2015</v>
      </c>
      <c r="C5352" s="16" t="str">
        <f t="shared" si="83"/>
        <v>073 - 012</v>
      </c>
      <c r="D5352" s="52" t="s">
        <v>36059</v>
      </c>
      <c r="E5352" s="52" t="s">
        <v>37421</v>
      </c>
      <c r="F5352" s="16" t="s">
        <v>29549</v>
      </c>
      <c r="G5352" s="16" t="s">
        <v>37420</v>
      </c>
      <c r="H5352" s="16" t="s">
        <v>37422</v>
      </c>
      <c r="I5352" s="16" t="s">
        <v>29550</v>
      </c>
    </row>
    <row r="5353" spans="1:10">
      <c r="A5353" s="16" t="s">
        <v>23859</v>
      </c>
      <c r="B5353" s="52" t="s">
        <v>256</v>
      </c>
      <c r="C5353" s="16" t="str">
        <f t="shared" si="83"/>
        <v>017 - 102</v>
      </c>
      <c r="D5353" s="52" t="s">
        <v>36059</v>
      </c>
      <c r="E5353" s="52" t="s">
        <v>22538</v>
      </c>
      <c r="F5353" s="16" t="s">
        <v>34390</v>
      </c>
      <c r="G5353" s="16" t="s">
        <v>22537</v>
      </c>
      <c r="H5353" s="16" t="s">
        <v>32666</v>
      </c>
      <c r="I5353" s="16" t="s">
        <v>23860</v>
      </c>
      <c r="J5353" s="16"/>
    </row>
    <row r="5354" spans="1:10">
      <c r="A5354" s="16" t="s">
        <v>5187</v>
      </c>
      <c r="B5354" s="52" t="s">
        <v>257</v>
      </c>
      <c r="C5354" s="16" t="str">
        <f t="shared" si="83"/>
        <v>017 - 103</v>
      </c>
      <c r="D5354" s="52" t="s">
        <v>36059</v>
      </c>
      <c r="E5354" s="52" t="s">
        <v>22538</v>
      </c>
      <c r="F5354" s="16" t="s">
        <v>5188</v>
      </c>
      <c r="G5354" s="16" t="s">
        <v>22537</v>
      </c>
      <c r="H5354" s="16" t="s">
        <v>32666</v>
      </c>
      <c r="I5354" s="16" t="s">
        <v>10276</v>
      </c>
    </row>
    <row r="5355" spans="1:10">
      <c r="A5355" s="16" t="s">
        <v>5237</v>
      </c>
      <c r="B5355" s="52" t="s">
        <v>16864</v>
      </c>
      <c r="C5355" s="16" t="str">
        <f t="shared" si="83"/>
        <v>071 - 029</v>
      </c>
      <c r="D5355" s="52" t="s">
        <v>34487</v>
      </c>
      <c r="E5355" s="52" t="s">
        <v>13516</v>
      </c>
      <c r="F5355" s="16" t="s">
        <v>5238</v>
      </c>
      <c r="G5355" s="16" t="s">
        <v>13515</v>
      </c>
      <c r="H5355" s="16" t="s">
        <v>37422</v>
      </c>
      <c r="I5355" s="16" t="s">
        <v>5239</v>
      </c>
      <c r="J5355" s="16"/>
    </row>
    <row r="5356" spans="1:10">
      <c r="A5356" s="16" t="s">
        <v>28530</v>
      </c>
      <c r="B5356" s="52" t="s">
        <v>2771</v>
      </c>
      <c r="C5356" s="16" t="str">
        <f t="shared" si="83"/>
        <v>018 - 841</v>
      </c>
      <c r="D5356" s="52"/>
      <c r="E5356" s="52" t="s">
        <v>35975</v>
      </c>
      <c r="F5356" s="16"/>
      <c r="G5356" s="16" t="s">
        <v>35974</v>
      </c>
      <c r="H5356" s="16" t="s">
        <v>32666</v>
      </c>
      <c r="I5356" s="16" t="s">
        <v>28531</v>
      </c>
      <c r="J5356" s="16" t="s">
        <v>34487</v>
      </c>
    </row>
    <row r="5357" spans="1:10">
      <c r="A5357" s="16" t="s">
        <v>18896</v>
      </c>
      <c r="B5357" s="52" t="s">
        <v>16804</v>
      </c>
      <c r="C5357" s="16" t="str">
        <f t="shared" si="83"/>
        <v>004 - 115</v>
      </c>
      <c r="D5357" s="52" t="s">
        <v>36059</v>
      </c>
      <c r="E5357" s="52" t="s">
        <v>10758</v>
      </c>
      <c r="F5357" s="16" t="s">
        <v>18897</v>
      </c>
      <c r="G5357" s="16" t="s">
        <v>10757</v>
      </c>
      <c r="H5357" s="16" t="s">
        <v>10732</v>
      </c>
      <c r="I5357" s="16" t="s">
        <v>18898</v>
      </c>
    </row>
    <row r="5358" spans="1:10">
      <c r="A5358" s="16" t="s">
        <v>4475</v>
      </c>
      <c r="B5358" s="52" t="s">
        <v>33537</v>
      </c>
      <c r="C5358" s="16" t="str">
        <f t="shared" si="83"/>
        <v>078 - 075</v>
      </c>
      <c r="D5358" s="52" t="s">
        <v>34487</v>
      </c>
      <c r="E5358" s="52" t="s">
        <v>1697</v>
      </c>
      <c r="F5358" s="16" t="s">
        <v>17001</v>
      </c>
      <c r="G5358" s="16" t="s">
        <v>1696</v>
      </c>
      <c r="H5358" s="16" t="s">
        <v>4772</v>
      </c>
      <c r="I5358" s="16" t="s">
        <v>4476</v>
      </c>
    </row>
    <row r="5359" spans="1:10">
      <c r="A5359" s="16" t="s">
        <v>33566</v>
      </c>
      <c r="B5359" s="52" t="s">
        <v>23611</v>
      </c>
      <c r="C5359" s="16" t="str">
        <f t="shared" si="83"/>
        <v>087 - 057</v>
      </c>
      <c r="D5359" s="52" t="s">
        <v>36059</v>
      </c>
      <c r="E5359" s="52" t="s">
        <v>10962</v>
      </c>
      <c r="F5359" s="16" t="s">
        <v>5969</v>
      </c>
      <c r="G5359" s="16" t="s">
        <v>10961</v>
      </c>
      <c r="H5359" s="16" t="s">
        <v>29917</v>
      </c>
      <c r="I5359" s="16" t="s">
        <v>33567</v>
      </c>
    </row>
    <row r="5360" spans="1:10">
      <c r="A5360" s="16" t="s">
        <v>24344</v>
      </c>
      <c r="B5360" s="52" t="s">
        <v>37288</v>
      </c>
      <c r="C5360" s="16" t="str">
        <f t="shared" si="83"/>
        <v>093 - 025</v>
      </c>
      <c r="D5360" s="52" t="s">
        <v>34487</v>
      </c>
      <c r="E5360" s="52" t="s">
        <v>14112</v>
      </c>
      <c r="F5360" s="16" t="s">
        <v>24345</v>
      </c>
      <c r="G5360" s="16" t="s">
        <v>14111</v>
      </c>
      <c r="H5360" s="16" t="s">
        <v>30334</v>
      </c>
      <c r="I5360" s="16" t="s">
        <v>24346</v>
      </c>
      <c r="J5360" s="16"/>
    </row>
    <row r="5361" spans="1:10">
      <c r="A5361" s="16" t="s">
        <v>35462</v>
      </c>
      <c r="B5361" s="52" t="s">
        <v>11260</v>
      </c>
      <c r="C5361" s="16" t="str">
        <f t="shared" si="83"/>
        <v>001 - 833</v>
      </c>
      <c r="D5361" s="52"/>
      <c r="E5361" s="52" t="s">
        <v>37671</v>
      </c>
      <c r="F5361" s="16"/>
      <c r="G5361" s="16" t="s">
        <v>37670</v>
      </c>
      <c r="H5361" s="16" t="s">
        <v>10732</v>
      </c>
      <c r="I5361" s="16" t="s">
        <v>35463</v>
      </c>
      <c r="J5361" s="16" t="s">
        <v>34487</v>
      </c>
    </row>
    <row r="5362" spans="1:10">
      <c r="A5362" s="16" t="s">
        <v>31157</v>
      </c>
      <c r="B5362" s="52" t="s">
        <v>4859</v>
      </c>
      <c r="C5362" s="16" t="str">
        <f t="shared" si="83"/>
        <v>064 - 046</v>
      </c>
      <c r="D5362" s="52" t="s">
        <v>36059</v>
      </c>
      <c r="E5362" s="52" t="s">
        <v>27583</v>
      </c>
      <c r="F5362" s="16" t="s">
        <v>1046</v>
      </c>
      <c r="G5362" s="16" t="s">
        <v>27582</v>
      </c>
      <c r="H5362" s="16" t="s">
        <v>30282</v>
      </c>
      <c r="I5362" s="16" t="s">
        <v>31158</v>
      </c>
    </row>
    <row r="5363" spans="1:10">
      <c r="A5363" s="16" t="s">
        <v>6600</v>
      </c>
      <c r="B5363" s="52" t="s">
        <v>18443</v>
      </c>
      <c r="C5363" s="16" t="str">
        <f t="shared" si="83"/>
        <v>068 - 022</v>
      </c>
      <c r="D5363" s="52" t="s">
        <v>34487</v>
      </c>
      <c r="E5363" s="52" t="s">
        <v>34259</v>
      </c>
      <c r="F5363" s="16" t="s">
        <v>31311</v>
      </c>
      <c r="G5363" s="16" t="s">
        <v>21099</v>
      </c>
      <c r="H5363" s="16" t="s">
        <v>15395</v>
      </c>
      <c r="I5363" s="16" t="s">
        <v>31312</v>
      </c>
      <c r="J5363" s="16"/>
    </row>
    <row r="5364" spans="1:10">
      <c r="A5364" s="16" t="s">
        <v>35984</v>
      </c>
      <c r="B5364" s="52" t="s">
        <v>32587</v>
      </c>
      <c r="C5364" s="16" t="str">
        <f t="shared" si="83"/>
        <v>026 - 037</v>
      </c>
      <c r="D5364" s="52" t="s">
        <v>36059</v>
      </c>
      <c r="E5364" s="52" t="s">
        <v>8857</v>
      </c>
      <c r="F5364" s="16" t="s">
        <v>23046</v>
      </c>
      <c r="G5364" s="16" t="s">
        <v>8856</v>
      </c>
      <c r="H5364" s="16" t="s">
        <v>32660</v>
      </c>
      <c r="I5364" s="16" t="s">
        <v>35985</v>
      </c>
      <c r="J5364" s="16"/>
    </row>
    <row r="5365" spans="1:10">
      <c r="A5365" s="16" t="s">
        <v>17462</v>
      </c>
      <c r="B5365" s="52" t="s">
        <v>16805</v>
      </c>
      <c r="C5365" s="16" t="str">
        <f t="shared" si="83"/>
        <v>004 - 116</v>
      </c>
      <c r="D5365" s="52" t="s">
        <v>36059</v>
      </c>
      <c r="E5365" s="52" t="s">
        <v>10758</v>
      </c>
      <c r="F5365" s="16" t="s">
        <v>23466</v>
      </c>
      <c r="G5365" s="16" t="s">
        <v>10757</v>
      </c>
      <c r="H5365" s="16" t="s">
        <v>10732</v>
      </c>
      <c r="I5365" s="16" t="s">
        <v>17463</v>
      </c>
    </row>
    <row r="5366" spans="1:10">
      <c r="A5366" s="16" t="s">
        <v>5887</v>
      </c>
      <c r="B5366" s="52" t="s">
        <v>17675</v>
      </c>
      <c r="C5366" s="16" t="str">
        <f t="shared" si="83"/>
        <v>021 - 844</v>
      </c>
      <c r="D5366" s="52"/>
      <c r="E5366" s="52" t="s">
        <v>14657</v>
      </c>
      <c r="F5366" s="16"/>
      <c r="G5366" s="16" t="s">
        <v>14656</v>
      </c>
      <c r="H5366" s="16" t="s">
        <v>4778</v>
      </c>
      <c r="I5366" s="16" t="s">
        <v>22917</v>
      </c>
      <c r="J5366" s="16" t="s">
        <v>34487</v>
      </c>
    </row>
    <row r="5367" spans="1:10">
      <c r="A5367" s="16" t="s">
        <v>1653</v>
      </c>
      <c r="B5367" s="52" t="s">
        <v>5284</v>
      </c>
      <c r="C5367" s="16" t="str">
        <f t="shared" si="83"/>
        <v>014 - 039</v>
      </c>
      <c r="D5367" s="52" t="s">
        <v>34487</v>
      </c>
      <c r="E5367" s="52" t="s">
        <v>31453</v>
      </c>
      <c r="F5367" s="16" t="s">
        <v>23688</v>
      </c>
      <c r="G5367" s="16" t="s">
        <v>31452</v>
      </c>
      <c r="H5367" s="16" t="s">
        <v>32666</v>
      </c>
      <c r="I5367" s="16" t="s">
        <v>1654</v>
      </c>
    </row>
    <row r="5368" spans="1:10">
      <c r="A5368" s="16" t="s">
        <v>846</v>
      </c>
      <c r="B5368" s="52" t="s">
        <v>1610</v>
      </c>
      <c r="C5368" s="16" t="str">
        <f t="shared" si="83"/>
        <v>020 - 030</v>
      </c>
      <c r="D5368" s="52" t="s">
        <v>36059</v>
      </c>
      <c r="E5368" s="52" t="s">
        <v>26789</v>
      </c>
      <c r="F5368" s="16" t="s">
        <v>847</v>
      </c>
      <c r="G5368" s="16" t="s">
        <v>26788</v>
      </c>
      <c r="H5368" s="16" t="s">
        <v>32666</v>
      </c>
      <c r="I5368" s="16" t="s">
        <v>848</v>
      </c>
    </row>
    <row r="5369" spans="1:10">
      <c r="A5369" s="16" t="s">
        <v>15176</v>
      </c>
      <c r="B5369" s="52" t="s">
        <v>4707</v>
      </c>
      <c r="C5369" s="16" t="str">
        <f t="shared" si="83"/>
        <v>022 - 861</v>
      </c>
      <c r="D5369" s="52"/>
      <c r="E5369" s="52" t="s">
        <v>4777</v>
      </c>
      <c r="F5369" s="16"/>
      <c r="G5369" s="16" t="s">
        <v>4776</v>
      </c>
      <c r="H5369" s="16" t="s">
        <v>4778</v>
      </c>
      <c r="I5369" s="16" t="s">
        <v>15177</v>
      </c>
      <c r="J5369" s="16" t="s">
        <v>34487</v>
      </c>
    </row>
    <row r="5370" spans="1:10">
      <c r="A5370" s="16" t="s">
        <v>9972</v>
      </c>
      <c r="B5370" s="52" t="s">
        <v>36870</v>
      </c>
      <c r="C5370" s="16" t="str">
        <f t="shared" si="83"/>
        <v>030 - 055</v>
      </c>
      <c r="D5370" s="52" t="s">
        <v>36059</v>
      </c>
      <c r="E5370" s="52" t="s">
        <v>35970</v>
      </c>
      <c r="F5370" s="16" t="s">
        <v>9973</v>
      </c>
      <c r="G5370" s="16" t="s">
        <v>35969</v>
      </c>
      <c r="H5370" s="16" t="s">
        <v>30334</v>
      </c>
      <c r="I5370" s="16" t="s">
        <v>9974</v>
      </c>
    </row>
    <row r="5371" spans="1:10">
      <c r="A5371" s="16" t="s">
        <v>11925</v>
      </c>
      <c r="B5371" s="52" t="s">
        <v>1562</v>
      </c>
      <c r="C5371" s="16" t="str">
        <f t="shared" si="83"/>
        <v>058 - 054</v>
      </c>
      <c r="D5371" s="52" t="s">
        <v>36059</v>
      </c>
      <c r="E5371" s="52" t="s">
        <v>10753</v>
      </c>
      <c r="F5371" s="16" t="s">
        <v>11926</v>
      </c>
      <c r="G5371" s="16" t="s">
        <v>10752</v>
      </c>
      <c r="H5371" s="16" t="s">
        <v>20396</v>
      </c>
      <c r="I5371" s="16" t="s">
        <v>11927</v>
      </c>
    </row>
    <row r="5372" spans="1:10">
      <c r="A5372" s="16" t="s">
        <v>9449</v>
      </c>
      <c r="B5372" s="52" t="s">
        <v>22684</v>
      </c>
      <c r="C5372" s="16" t="str">
        <f t="shared" si="83"/>
        <v>016 - 132</v>
      </c>
      <c r="D5372" s="52" t="s">
        <v>36059</v>
      </c>
      <c r="E5372" s="52" t="s">
        <v>10742</v>
      </c>
      <c r="F5372" s="16" t="s">
        <v>10412</v>
      </c>
      <c r="G5372" s="16" t="s">
        <v>10741</v>
      </c>
      <c r="H5372" s="16" t="s">
        <v>32666</v>
      </c>
      <c r="I5372" s="16" t="s">
        <v>9450</v>
      </c>
    </row>
    <row r="5373" spans="1:10">
      <c r="A5373" s="16" t="s">
        <v>19993</v>
      </c>
      <c r="B5373" s="52" t="s">
        <v>20781</v>
      </c>
      <c r="C5373" s="16" t="str">
        <f t="shared" si="83"/>
        <v>090 - 038</v>
      </c>
      <c r="D5373" s="52" t="s">
        <v>34487</v>
      </c>
      <c r="E5373" s="52" t="s">
        <v>33520</v>
      </c>
      <c r="F5373" s="16" t="s">
        <v>453</v>
      </c>
      <c r="G5373" s="16" t="s">
        <v>33519</v>
      </c>
      <c r="H5373" s="16" t="s">
        <v>33521</v>
      </c>
      <c r="I5373" s="16" t="s">
        <v>19994</v>
      </c>
    </row>
    <row r="5374" spans="1:10">
      <c r="A5374" s="16" t="s">
        <v>7191</v>
      </c>
      <c r="B5374" s="52" t="s">
        <v>21548</v>
      </c>
      <c r="C5374" s="16" t="str">
        <f t="shared" si="83"/>
        <v>092 - 037</v>
      </c>
      <c r="D5374" s="52" t="s">
        <v>34487</v>
      </c>
      <c r="E5374" s="52" t="s">
        <v>3326</v>
      </c>
      <c r="F5374" s="16" t="s">
        <v>11533</v>
      </c>
      <c r="G5374" s="16" t="s">
        <v>30322</v>
      </c>
      <c r="H5374" s="16" t="s">
        <v>33521</v>
      </c>
      <c r="I5374" s="16" t="s">
        <v>7192</v>
      </c>
      <c r="J5374" s="16"/>
    </row>
    <row r="5375" spans="1:10">
      <c r="A5375" s="16" t="s">
        <v>21845</v>
      </c>
      <c r="B5375" s="52" t="s">
        <v>35518</v>
      </c>
      <c r="C5375" s="16" t="str">
        <f t="shared" si="83"/>
        <v>036 - 019</v>
      </c>
      <c r="D5375" s="52" t="s">
        <v>36059</v>
      </c>
      <c r="E5375" s="52" t="s">
        <v>37427</v>
      </c>
      <c r="F5375" s="16" t="s">
        <v>21846</v>
      </c>
      <c r="G5375" s="16" t="s">
        <v>37426</v>
      </c>
      <c r="H5375" s="16" t="s">
        <v>35981</v>
      </c>
      <c r="I5375" s="16" t="s">
        <v>21847</v>
      </c>
    </row>
    <row r="5376" spans="1:10">
      <c r="A5376" s="16" t="s">
        <v>12296</v>
      </c>
      <c r="B5376" s="52" t="s">
        <v>4708</v>
      </c>
      <c r="C5376" s="16" t="str">
        <f t="shared" si="83"/>
        <v>022 - 862</v>
      </c>
      <c r="D5376" s="52"/>
      <c r="E5376" s="52" t="s">
        <v>4777</v>
      </c>
      <c r="F5376" s="16"/>
      <c r="G5376" s="16" t="s">
        <v>4776</v>
      </c>
      <c r="H5376" s="16" t="s">
        <v>4778</v>
      </c>
      <c r="I5376" s="16" t="s">
        <v>12297</v>
      </c>
      <c r="J5376" s="16" t="s">
        <v>34487</v>
      </c>
    </row>
    <row r="5377" spans="1:10">
      <c r="A5377" s="16" t="s">
        <v>10305</v>
      </c>
      <c r="B5377" s="52" t="s">
        <v>17344</v>
      </c>
      <c r="C5377" s="16" t="str">
        <f t="shared" si="83"/>
        <v>063 - 041</v>
      </c>
      <c r="D5377" s="52" t="s">
        <v>36059</v>
      </c>
      <c r="E5377" s="52" t="s">
        <v>30281</v>
      </c>
      <c r="F5377" s="16" t="s">
        <v>10306</v>
      </c>
      <c r="G5377" s="16" t="s">
        <v>30319</v>
      </c>
      <c r="H5377" s="16" t="s">
        <v>30282</v>
      </c>
      <c r="I5377" s="16" t="s">
        <v>10307</v>
      </c>
      <c r="J5377" s="16"/>
    </row>
    <row r="5378" spans="1:10">
      <c r="A5378" s="16" t="s">
        <v>25252</v>
      </c>
      <c r="B5378" s="52" t="s">
        <v>4645</v>
      </c>
      <c r="C5378" s="16" t="str">
        <f t="shared" si="83"/>
        <v>023 - 046</v>
      </c>
      <c r="D5378" s="52" t="s">
        <v>34487</v>
      </c>
      <c r="E5378" s="52" t="s">
        <v>380</v>
      </c>
      <c r="F5378" s="16" t="s">
        <v>21230</v>
      </c>
      <c r="G5378" s="16" t="s">
        <v>379</v>
      </c>
      <c r="H5378" s="16" t="s">
        <v>32660</v>
      </c>
      <c r="I5378" s="16" t="s">
        <v>25253</v>
      </c>
    </row>
    <row r="5379" spans="1:10">
      <c r="A5379" s="16" t="s">
        <v>22572</v>
      </c>
      <c r="B5379" s="52" t="s">
        <v>4704</v>
      </c>
      <c r="C5379" s="16" t="str">
        <f t="shared" si="83"/>
        <v>058 - 055</v>
      </c>
      <c r="D5379" s="52" t="s">
        <v>34487</v>
      </c>
      <c r="E5379" s="52" t="s">
        <v>10753</v>
      </c>
      <c r="F5379" s="16" t="s">
        <v>10751</v>
      </c>
      <c r="G5379" s="16" t="s">
        <v>10752</v>
      </c>
      <c r="H5379" s="16" t="s">
        <v>20396</v>
      </c>
      <c r="I5379" s="16" t="s">
        <v>22573</v>
      </c>
    </row>
    <row r="5380" spans="1:10">
      <c r="A5380" s="16" t="s">
        <v>30358</v>
      </c>
      <c r="B5380" s="52" t="s">
        <v>36871</v>
      </c>
      <c r="C5380" s="16" t="str">
        <f t="shared" ref="C5380:C5443" si="84">MID(A5380,1,3) &amp;" - " &amp;MID(A5380,4,3)</f>
        <v>030 - 056</v>
      </c>
      <c r="D5380" s="52" t="s">
        <v>36059</v>
      </c>
      <c r="E5380" s="52" t="s">
        <v>35970</v>
      </c>
      <c r="F5380" s="16" t="s">
        <v>23713</v>
      </c>
      <c r="G5380" s="16" t="s">
        <v>35969</v>
      </c>
      <c r="H5380" s="16" t="s">
        <v>30334</v>
      </c>
      <c r="I5380" s="16" t="s">
        <v>30359</v>
      </c>
    </row>
    <row r="5381" spans="1:10">
      <c r="A5381" s="16" t="s">
        <v>28977</v>
      </c>
      <c r="B5381" s="52" t="s">
        <v>33538</v>
      </c>
      <c r="C5381" s="16" t="str">
        <f t="shared" si="84"/>
        <v>078 - 076</v>
      </c>
      <c r="D5381" s="52" t="s">
        <v>34487</v>
      </c>
      <c r="E5381" s="52" t="s">
        <v>1697</v>
      </c>
      <c r="F5381" s="16" t="s">
        <v>16882</v>
      </c>
      <c r="G5381" s="16" t="s">
        <v>1696</v>
      </c>
      <c r="H5381" s="16" t="s">
        <v>4772</v>
      </c>
      <c r="I5381" s="16" t="s">
        <v>28978</v>
      </c>
      <c r="J5381" s="16"/>
    </row>
    <row r="5382" spans="1:10">
      <c r="A5382" s="16" t="s">
        <v>10253</v>
      </c>
      <c r="B5382" s="52" t="s">
        <v>36094</v>
      </c>
      <c r="C5382" s="16" t="str">
        <f t="shared" si="84"/>
        <v>078 - 077</v>
      </c>
      <c r="D5382" s="52" t="s">
        <v>34487</v>
      </c>
      <c r="E5382" s="52" t="s">
        <v>1697</v>
      </c>
      <c r="F5382" s="16" t="s">
        <v>16882</v>
      </c>
      <c r="G5382" s="16" t="s">
        <v>1696</v>
      </c>
      <c r="H5382" s="16" t="s">
        <v>4772</v>
      </c>
      <c r="I5382" s="16" t="s">
        <v>10254</v>
      </c>
      <c r="J5382" s="16"/>
    </row>
    <row r="5383" spans="1:10">
      <c r="A5383" s="16" t="s">
        <v>7527</v>
      </c>
      <c r="B5383" s="52" t="s">
        <v>35519</v>
      </c>
      <c r="C5383" s="16" t="str">
        <f t="shared" si="84"/>
        <v>036 - 020</v>
      </c>
      <c r="D5383" s="52" t="s">
        <v>34487</v>
      </c>
      <c r="E5383" s="52" t="s">
        <v>37427</v>
      </c>
      <c r="F5383" s="16" t="s">
        <v>7528</v>
      </c>
      <c r="G5383" s="16" t="s">
        <v>37426</v>
      </c>
      <c r="H5383" s="16" t="s">
        <v>35981</v>
      </c>
      <c r="I5383" s="16" t="s">
        <v>7529</v>
      </c>
    </row>
    <row r="5384" spans="1:10">
      <c r="A5384" s="16" t="s">
        <v>4689</v>
      </c>
      <c r="B5384" s="52" t="s">
        <v>8884</v>
      </c>
      <c r="C5384" s="16" t="str">
        <f t="shared" si="84"/>
        <v>003 - 091</v>
      </c>
      <c r="D5384" s="52" t="s">
        <v>36059</v>
      </c>
      <c r="E5384" s="52" t="s">
        <v>3328</v>
      </c>
      <c r="F5384" s="16" t="s">
        <v>4324</v>
      </c>
      <c r="G5384" s="16" t="s">
        <v>10731</v>
      </c>
      <c r="H5384" s="16" t="s">
        <v>10732</v>
      </c>
      <c r="I5384" s="16" t="s">
        <v>4690</v>
      </c>
      <c r="J5384" s="16"/>
    </row>
    <row r="5385" spans="1:10">
      <c r="A5385" s="16" t="s">
        <v>30360</v>
      </c>
      <c r="B5385" s="52" t="s">
        <v>11232</v>
      </c>
      <c r="C5385" s="16" t="str">
        <f t="shared" si="84"/>
        <v>024 - 056</v>
      </c>
      <c r="D5385" s="52" t="s">
        <v>36059</v>
      </c>
      <c r="E5385" s="52" t="s">
        <v>26794</v>
      </c>
      <c r="F5385" s="16" t="s">
        <v>30361</v>
      </c>
      <c r="G5385" s="16" t="s">
        <v>26793</v>
      </c>
      <c r="H5385" s="16" t="s">
        <v>32660</v>
      </c>
      <c r="I5385" s="16" t="s">
        <v>30362</v>
      </c>
    </row>
    <row r="5386" spans="1:10">
      <c r="A5386" s="16" t="s">
        <v>35351</v>
      </c>
      <c r="B5386" s="52" t="s">
        <v>4492</v>
      </c>
      <c r="C5386" s="16" t="str">
        <f t="shared" si="84"/>
        <v>059 - 803</v>
      </c>
      <c r="D5386" s="52"/>
      <c r="E5386" s="52" t="s">
        <v>37309</v>
      </c>
      <c r="F5386" s="16"/>
      <c r="G5386" s="16" t="s">
        <v>37308</v>
      </c>
      <c r="H5386" s="16" t="s">
        <v>20396</v>
      </c>
      <c r="I5386" s="16" t="s">
        <v>35352</v>
      </c>
      <c r="J5386" s="16" t="s">
        <v>34487</v>
      </c>
    </row>
    <row r="5387" spans="1:10">
      <c r="A5387" s="16" t="s">
        <v>11137</v>
      </c>
      <c r="B5387" s="52" t="s">
        <v>17676</v>
      </c>
      <c r="C5387" s="16" t="str">
        <f t="shared" si="84"/>
        <v>021 - 845</v>
      </c>
      <c r="D5387" s="52"/>
      <c r="E5387" s="52" t="s">
        <v>14657</v>
      </c>
      <c r="F5387" s="16"/>
      <c r="G5387" s="16" t="s">
        <v>14656</v>
      </c>
      <c r="H5387" s="16" t="s">
        <v>4778</v>
      </c>
      <c r="I5387" s="16" t="s">
        <v>11138</v>
      </c>
      <c r="J5387" s="16" t="s">
        <v>34487</v>
      </c>
    </row>
    <row r="5388" spans="1:10">
      <c r="A5388" s="16" t="s">
        <v>3873</v>
      </c>
      <c r="B5388" s="52" t="s">
        <v>10656</v>
      </c>
      <c r="C5388" s="16" t="str">
        <f t="shared" si="84"/>
        <v>005 - 061</v>
      </c>
      <c r="D5388" s="52" t="s">
        <v>36059</v>
      </c>
      <c r="E5388" s="52" t="s">
        <v>18693</v>
      </c>
      <c r="F5388" s="16" t="s">
        <v>36051</v>
      </c>
      <c r="G5388" s="16" t="s">
        <v>18692</v>
      </c>
      <c r="H5388" s="16" t="s">
        <v>10732</v>
      </c>
      <c r="I5388" s="16" t="s">
        <v>3874</v>
      </c>
    </row>
    <row r="5389" spans="1:10">
      <c r="A5389" s="16" t="s">
        <v>4987</v>
      </c>
      <c r="B5389" s="52" t="s">
        <v>15200</v>
      </c>
      <c r="C5389" s="16" t="str">
        <f t="shared" si="84"/>
        <v>010 - 809</v>
      </c>
      <c r="D5389" s="52"/>
      <c r="E5389" s="52" t="s">
        <v>30437</v>
      </c>
      <c r="F5389" s="16"/>
      <c r="G5389" s="16" t="s">
        <v>30436</v>
      </c>
      <c r="H5389" s="16" t="s">
        <v>34573</v>
      </c>
      <c r="I5389" s="16" t="s">
        <v>4988</v>
      </c>
      <c r="J5389" s="16" t="s">
        <v>34487</v>
      </c>
    </row>
    <row r="5390" spans="1:10">
      <c r="A5390" s="16" t="s">
        <v>3023</v>
      </c>
      <c r="B5390" s="52" t="s">
        <v>13412</v>
      </c>
      <c r="C5390" s="16" t="str">
        <f t="shared" si="84"/>
        <v>076 - 044</v>
      </c>
      <c r="D5390" s="52" t="s">
        <v>34487</v>
      </c>
      <c r="E5390" s="52" t="s">
        <v>13510</v>
      </c>
      <c r="F5390" s="16" t="s">
        <v>3024</v>
      </c>
      <c r="G5390" s="16" t="s">
        <v>13509</v>
      </c>
      <c r="H5390" s="16" t="s">
        <v>13511</v>
      </c>
      <c r="I5390" s="16" t="s">
        <v>3025</v>
      </c>
    </row>
    <row r="5391" spans="1:10">
      <c r="A5391" s="16" t="s">
        <v>33588</v>
      </c>
      <c r="B5391" s="52" t="s">
        <v>36012</v>
      </c>
      <c r="C5391" s="16" t="str">
        <f t="shared" si="84"/>
        <v>015 - 892</v>
      </c>
      <c r="D5391" s="52"/>
      <c r="E5391" s="52" t="s">
        <v>32665</v>
      </c>
      <c r="F5391" s="16"/>
      <c r="G5391" s="16" t="s">
        <v>32664</v>
      </c>
      <c r="H5391" s="16" t="s">
        <v>32666</v>
      </c>
      <c r="I5391" s="16" t="s">
        <v>16669</v>
      </c>
      <c r="J5391" s="16" t="s">
        <v>34487</v>
      </c>
    </row>
    <row r="5392" spans="1:10">
      <c r="A5392" s="16" t="s">
        <v>19225</v>
      </c>
      <c r="B5392" s="52" t="s">
        <v>36013</v>
      </c>
      <c r="C5392" s="16" t="str">
        <f t="shared" si="84"/>
        <v>015 - 134</v>
      </c>
      <c r="D5392" s="52" t="s">
        <v>36059</v>
      </c>
      <c r="E5392" s="52" t="s">
        <v>32665</v>
      </c>
      <c r="F5392" s="16" t="s">
        <v>424</v>
      </c>
      <c r="G5392" s="16" t="s">
        <v>32664</v>
      </c>
      <c r="H5392" s="16" t="s">
        <v>32666</v>
      </c>
      <c r="I5392" s="16" t="s">
        <v>19226</v>
      </c>
    </row>
    <row r="5393" spans="1:10">
      <c r="A5393" s="16" t="s">
        <v>3857</v>
      </c>
      <c r="B5393" s="52" t="s">
        <v>1611</v>
      </c>
      <c r="C5393" s="16" t="str">
        <f t="shared" si="84"/>
        <v>020 - 031</v>
      </c>
      <c r="D5393" s="52" t="s">
        <v>36059</v>
      </c>
      <c r="E5393" s="52" t="s">
        <v>26789</v>
      </c>
      <c r="F5393" s="16" t="s">
        <v>29924</v>
      </c>
      <c r="G5393" s="16" t="s">
        <v>26788</v>
      </c>
      <c r="H5393" s="16" t="s">
        <v>32666</v>
      </c>
      <c r="I5393" s="16" t="s">
        <v>32445</v>
      </c>
      <c r="J5393" s="16"/>
    </row>
    <row r="5394" spans="1:10">
      <c r="A5394" s="16" t="s">
        <v>1761</v>
      </c>
      <c r="B5394" s="52" t="s">
        <v>20654</v>
      </c>
      <c r="C5394" s="16" t="str">
        <f t="shared" si="84"/>
        <v>079 - 071</v>
      </c>
      <c r="D5394" s="52" t="s">
        <v>34487</v>
      </c>
      <c r="E5394" s="52" t="s">
        <v>4771</v>
      </c>
      <c r="F5394" s="16" t="s">
        <v>1272</v>
      </c>
      <c r="G5394" s="16" t="s">
        <v>4770</v>
      </c>
      <c r="H5394" s="16" t="s">
        <v>4772</v>
      </c>
      <c r="I5394" s="16" t="s">
        <v>1762</v>
      </c>
    </row>
    <row r="5395" spans="1:10">
      <c r="A5395" s="16" t="s">
        <v>196</v>
      </c>
      <c r="B5395" s="52" t="s">
        <v>4705</v>
      </c>
      <c r="C5395" s="16" t="str">
        <f t="shared" si="84"/>
        <v>058 - 056</v>
      </c>
      <c r="D5395" s="52" t="s">
        <v>34487</v>
      </c>
      <c r="E5395" s="52" t="s">
        <v>10753</v>
      </c>
      <c r="F5395" s="16" t="s">
        <v>33754</v>
      </c>
      <c r="G5395" s="16" t="s">
        <v>10752</v>
      </c>
      <c r="H5395" s="16" t="s">
        <v>20396</v>
      </c>
      <c r="I5395" s="16" t="s">
        <v>197</v>
      </c>
    </row>
    <row r="5396" spans="1:10">
      <c r="A5396" s="16" t="s">
        <v>22410</v>
      </c>
      <c r="B5396" s="52" t="s">
        <v>20655</v>
      </c>
      <c r="C5396" s="16" t="str">
        <f t="shared" si="84"/>
        <v>079 - 072</v>
      </c>
      <c r="D5396" s="52" t="s">
        <v>34487</v>
      </c>
      <c r="E5396" s="52" t="s">
        <v>4771</v>
      </c>
      <c r="F5396" s="16" t="s">
        <v>22411</v>
      </c>
      <c r="G5396" s="16" t="s">
        <v>4770</v>
      </c>
      <c r="H5396" s="16" t="s">
        <v>4772</v>
      </c>
      <c r="I5396" s="16" t="s">
        <v>22412</v>
      </c>
      <c r="J5396" s="16"/>
    </row>
    <row r="5397" spans="1:10">
      <c r="A5397" s="16" t="s">
        <v>132</v>
      </c>
      <c r="B5397" s="52" t="s">
        <v>4646</v>
      </c>
      <c r="C5397" s="16" t="str">
        <f t="shared" si="84"/>
        <v>023 - 809</v>
      </c>
      <c r="D5397" s="52"/>
      <c r="E5397" s="52" t="s">
        <v>380</v>
      </c>
      <c r="F5397" s="16"/>
      <c r="G5397" s="16" t="s">
        <v>379</v>
      </c>
      <c r="H5397" s="16" t="s">
        <v>32660</v>
      </c>
      <c r="I5397" s="16" t="s">
        <v>133</v>
      </c>
      <c r="J5397" s="16" t="s">
        <v>34487</v>
      </c>
    </row>
    <row r="5398" spans="1:10">
      <c r="A5398" s="16" t="s">
        <v>30279</v>
      </c>
      <c r="B5398" s="52" t="s">
        <v>18622</v>
      </c>
      <c r="C5398" s="16" t="str">
        <f t="shared" si="84"/>
        <v>057 - 036</v>
      </c>
      <c r="D5398" s="52" t="s">
        <v>34487</v>
      </c>
      <c r="E5398" s="52" t="s">
        <v>18919</v>
      </c>
      <c r="F5398" s="16" t="s">
        <v>4215</v>
      </c>
      <c r="G5398" s="16" t="s">
        <v>18918</v>
      </c>
      <c r="H5398" s="16" t="s">
        <v>20396</v>
      </c>
      <c r="I5398" s="16" t="s">
        <v>30280</v>
      </c>
    </row>
    <row r="5399" spans="1:10">
      <c r="A5399" s="16" t="s">
        <v>14391</v>
      </c>
      <c r="B5399" s="52" t="s">
        <v>258</v>
      </c>
      <c r="C5399" s="16" t="str">
        <f t="shared" si="84"/>
        <v>017 - 104</v>
      </c>
      <c r="D5399" s="52" t="s">
        <v>34487</v>
      </c>
      <c r="E5399" s="52" t="s">
        <v>22538</v>
      </c>
      <c r="F5399" s="16" t="s">
        <v>15544</v>
      </c>
      <c r="G5399" s="16" t="s">
        <v>22537</v>
      </c>
      <c r="H5399" s="16" t="s">
        <v>32666</v>
      </c>
      <c r="I5399" s="16" t="s">
        <v>14392</v>
      </c>
    </row>
    <row r="5400" spans="1:10">
      <c r="A5400" s="16" t="s">
        <v>26983</v>
      </c>
      <c r="B5400" s="52" t="s">
        <v>20995</v>
      </c>
      <c r="C5400" s="16" t="str">
        <f t="shared" si="84"/>
        <v>012 - 097</v>
      </c>
      <c r="D5400" s="52" t="s">
        <v>34487</v>
      </c>
      <c r="E5400" s="52" t="s">
        <v>18879</v>
      </c>
      <c r="F5400" s="16" t="s">
        <v>6417</v>
      </c>
      <c r="G5400" s="16" t="s">
        <v>26253</v>
      </c>
      <c r="H5400" s="16" t="s">
        <v>32666</v>
      </c>
      <c r="I5400" s="16" t="s">
        <v>26984</v>
      </c>
    </row>
    <row r="5401" spans="1:10">
      <c r="A5401" s="16" t="s">
        <v>13076</v>
      </c>
      <c r="B5401" s="52" t="s">
        <v>6701</v>
      </c>
      <c r="C5401" s="16" t="str">
        <f t="shared" si="84"/>
        <v>049 - 010</v>
      </c>
      <c r="D5401" s="52" t="s">
        <v>34487</v>
      </c>
      <c r="E5401" s="52" t="s">
        <v>30327</v>
      </c>
      <c r="F5401" s="16" t="s">
        <v>13077</v>
      </c>
      <c r="G5401" s="16" t="s">
        <v>30326</v>
      </c>
      <c r="H5401" s="16" t="s">
        <v>30328</v>
      </c>
      <c r="I5401" s="16" t="s">
        <v>13078</v>
      </c>
    </row>
    <row r="5402" spans="1:10">
      <c r="A5402" s="16" t="s">
        <v>25034</v>
      </c>
      <c r="B5402" s="52" t="s">
        <v>16192</v>
      </c>
      <c r="C5402" s="16" t="str">
        <f t="shared" si="84"/>
        <v>049 - 011</v>
      </c>
      <c r="D5402" s="52" t="s">
        <v>34487</v>
      </c>
      <c r="E5402" s="52" t="s">
        <v>30327</v>
      </c>
      <c r="F5402" s="16" t="s">
        <v>25035</v>
      </c>
      <c r="G5402" s="16" t="s">
        <v>30326</v>
      </c>
      <c r="H5402" s="16" t="s">
        <v>30328</v>
      </c>
      <c r="I5402" s="16" t="s">
        <v>25036</v>
      </c>
    </row>
    <row r="5403" spans="1:10">
      <c r="A5403" s="16" t="s">
        <v>25161</v>
      </c>
      <c r="B5403" s="52" t="s">
        <v>37250</v>
      </c>
      <c r="C5403" s="16" t="str">
        <f t="shared" si="84"/>
        <v>061 - 049</v>
      </c>
      <c r="D5403" s="52" t="s">
        <v>36059</v>
      </c>
      <c r="E5403" s="52" t="s">
        <v>26249</v>
      </c>
      <c r="F5403" s="16" t="s">
        <v>18367</v>
      </c>
      <c r="G5403" s="16" t="s">
        <v>26248</v>
      </c>
      <c r="H5403" s="16" t="s">
        <v>30282</v>
      </c>
      <c r="I5403" s="16" t="s">
        <v>18368</v>
      </c>
    </row>
    <row r="5404" spans="1:10">
      <c r="A5404" s="16" t="s">
        <v>24159</v>
      </c>
      <c r="B5404" s="52" t="s">
        <v>20318</v>
      </c>
      <c r="C5404" s="16" t="str">
        <f t="shared" si="84"/>
        <v>051 - 022</v>
      </c>
      <c r="D5404" s="52" t="s">
        <v>36059</v>
      </c>
      <c r="E5404" s="52" t="s">
        <v>31110</v>
      </c>
      <c r="F5404" s="16" t="s">
        <v>24160</v>
      </c>
      <c r="G5404" s="16" t="s">
        <v>31109</v>
      </c>
      <c r="H5404" s="16" t="s">
        <v>30328</v>
      </c>
      <c r="I5404" s="16" t="s">
        <v>24161</v>
      </c>
      <c r="J5404" s="16"/>
    </row>
    <row r="5405" spans="1:10">
      <c r="A5405" s="16" t="s">
        <v>28717</v>
      </c>
      <c r="B5405" s="52" t="s">
        <v>2772</v>
      </c>
      <c r="C5405" s="16" t="str">
        <f t="shared" si="84"/>
        <v>018 - 086</v>
      </c>
      <c r="D5405" s="52" t="s">
        <v>36059</v>
      </c>
      <c r="E5405" s="52" t="s">
        <v>35975</v>
      </c>
      <c r="F5405" s="16" t="s">
        <v>35973</v>
      </c>
      <c r="G5405" s="16" t="s">
        <v>35974</v>
      </c>
      <c r="H5405" s="16" t="s">
        <v>32666</v>
      </c>
      <c r="I5405" s="16" t="s">
        <v>21231</v>
      </c>
    </row>
    <row r="5406" spans="1:10">
      <c r="A5406" s="16" t="s">
        <v>12332</v>
      </c>
      <c r="B5406" s="52" t="s">
        <v>4709</v>
      </c>
      <c r="C5406" s="16" t="str">
        <f t="shared" si="84"/>
        <v>022 - 863</v>
      </c>
      <c r="D5406" s="52"/>
      <c r="E5406" s="52" t="s">
        <v>4777</v>
      </c>
      <c r="F5406" s="16"/>
      <c r="G5406" s="16" t="s">
        <v>4776</v>
      </c>
      <c r="H5406" s="16" t="s">
        <v>4778</v>
      </c>
      <c r="I5406" s="16" t="s">
        <v>12333</v>
      </c>
      <c r="J5406" s="16" t="s">
        <v>34487</v>
      </c>
    </row>
    <row r="5407" spans="1:10">
      <c r="A5407" s="16" t="s">
        <v>29929</v>
      </c>
      <c r="B5407" s="52" t="s">
        <v>6655</v>
      </c>
      <c r="C5407" s="16" t="str">
        <f t="shared" si="84"/>
        <v>027 - 020</v>
      </c>
      <c r="D5407" s="52" t="s">
        <v>36059</v>
      </c>
      <c r="E5407" s="52" t="s">
        <v>16168</v>
      </c>
      <c r="F5407" s="16" t="s">
        <v>25988</v>
      </c>
      <c r="G5407" s="16" t="s">
        <v>16167</v>
      </c>
      <c r="H5407" s="16" t="s">
        <v>32660</v>
      </c>
      <c r="I5407" s="16" t="s">
        <v>29930</v>
      </c>
    </row>
    <row r="5408" spans="1:10">
      <c r="A5408" s="16" t="s">
        <v>19302</v>
      </c>
      <c r="B5408" s="52" t="s">
        <v>11261</v>
      </c>
      <c r="C5408" s="16" t="str">
        <f t="shared" si="84"/>
        <v>001 - 834</v>
      </c>
      <c r="D5408" s="52"/>
      <c r="E5408" s="52" t="s">
        <v>37671</v>
      </c>
      <c r="F5408" s="16"/>
      <c r="G5408" s="16" t="s">
        <v>37670</v>
      </c>
      <c r="H5408" s="16" t="s">
        <v>10732</v>
      </c>
      <c r="I5408" s="16" t="s">
        <v>19303</v>
      </c>
      <c r="J5408" s="16" t="s">
        <v>34487</v>
      </c>
    </row>
    <row r="5409" spans="1:10">
      <c r="A5409" s="16" t="s">
        <v>32067</v>
      </c>
      <c r="B5409" s="52" t="s">
        <v>2587</v>
      </c>
      <c r="C5409" s="16" t="str">
        <f t="shared" si="84"/>
        <v>S99 - 709</v>
      </c>
      <c r="D5409" s="52"/>
      <c r="E5409" s="52" t="s">
        <v>15509</v>
      </c>
      <c r="F5409" s="16"/>
      <c r="G5409" s="16" t="s">
        <v>10725</v>
      </c>
      <c r="H5409" s="16" t="s">
        <v>10727</v>
      </c>
      <c r="I5409" s="16" t="s">
        <v>32068</v>
      </c>
      <c r="J5409" s="16" t="s">
        <v>7990</v>
      </c>
    </row>
    <row r="5410" spans="1:10">
      <c r="A5410" s="16" t="s">
        <v>31718</v>
      </c>
      <c r="B5410" s="52" t="s">
        <v>22596</v>
      </c>
      <c r="C5410" s="16" t="str">
        <f t="shared" si="84"/>
        <v>021 - 047</v>
      </c>
      <c r="D5410" s="52" t="s">
        <v>34487</v>
      </c>
      <c r="E5410" s="52" t="s">
        <v>14657</v>
      </c>
      <c r="F5410" s="16" t="s">
        <v>24370</v>
      </c>
      <c r="G5410" s="16" t="s">
        <v>14656</v>
      </c>
      <c r="H5410" s="16" t="s">
        <v>4778</v>
      </c>
      <c r="I5410" s="16" t="s">
        <v>31719</v>
      </c>
    </row>
    <row r="5411" spans="1:10">
      <c r="A5411" s="16" t="s">
        <v>13401</v>
      </c>
      <c r="B5411" s="52" t="s">
        <v>16806</v>
      </c>
      <c r="C5411" s="16" t="str">
        <f t="shared" si="84"/>
        <v>004 - 117</v>
      </c>
      <c r="D5411" s="52" t="s">
        <v>36059</v>
      </c>
      <c r="E5411" s="52" t="s">
        <v>10758</v>
      </c>
      <c r="F5411" s="16" t="s">
        <v>23466</v>
      </c>
      <c r="G5411" s="16" t="s">
        <v>10757</v>
      </c>
      <c r="H5411" s="16" t="s">
        <v>10732</v>
      </c>
      <c r="I5411" s="16" t="s">
        <v>13402</v>
      </c>
    </row>
    <row r="5412" spans="1:10">
      <c r="A5412" s="16" t="s">
        <v>18982</v>
      </c>
      <c r="B5412" s="52" t="s">
        <v>32588</v>
      </c>
      <c r="C5412" s="16" t="str">
        <f t="shared" si="84"/>
        <v>026 - 038</v>
      </c>
      <c r="D5412" s="52" t="s">
        <v>36059</v>
      </c>
      <c r="E5412" s="52" t="s">
        <v>8857</v>
      </c>
      <c r="F5412" s="16" t="s">
        <v>12863</v>
      </c>
      <c r="G5412" s="16" t="s">
        <v>8856</v>
      </c>
      <c r="H5412" s="16" t="s">
        <v>32660</v>
      </c>
      <c r="I5412" s="16" t="s">
        <v>18983</v>
      </c>
    </row>
    <row r="5413" spans="1:10">
      <c r="A5413" s="16" t="s">
        <v>17570</v>
      </c>
      <c r="B5413" s="52" t="s">
        <v>11262</v>
      </c>
      <c r="C5413" s="16" t="str">
        <f t="shared" si="84"/>
        <v>001 - 144</v>
      </c>
      <c r="D5413" s="52" t="s">
        <v>36059</v>
      </c>
      <c r="E5413" s="52" t="s">
        <v>37671</v>
      </c>
      <c r="F5413" s="16" t="s">
        <v>4804</v>
      </c>
      <c r="G5413" s="16" t="s">
        <v>37670</v>
      </c>
      <c r="H5413" s="16" t="s">
        <v>10732</v>
      </c>
      <c r="I5413" s="16" t="s">
        <v>17571</v>
      </c>
      <c r="J5413" s="16"/>
    </row>
    <row r="5414" spans="1:10">
      <c r="A5414" s="16" t="s">
        <v>18472</v>
      </c>
      <c r="B5414" s="52" t="s">
        <v>33683</v>
      </c>
      <c r="C5414" s="16" t="str">
        <f t="shared" si="84"/>
        <v>702 - 721</v>
      </c>
      <c r="D5414" s="52"/>
      <c r="E5414" s="52"/>
      <c r="F5414" s="16"/>
      <c r="G5414" s="16" t="s">
        <v>17438</v>
      </c>
      <c r="H5414" s="16" t="s">
        <v>10727</v>
      </c>
      <c r="I5414" s="16" t="s">
        <v>18473</v>
      </c>
      <c r="J5414" s="16" t="s">
        <v>34487</v>
      </c>
    </row>
    <row r="5415" spans="1:10">
      <c r="A5415" s="16" t="s">
        <v>1167</v>
      </c>
      <c r="B5415" s="52" t="s">
        <v>22597</v>
      </c>
      <c r="C5415" s="16" t="str">
        <f t="shared" si="84"/>
        <v>021 - 846</v>
      </c>
      <c r="D5415" s="52"/>
      <c r="E5415" s="52" t="s">
        <v>14657</v>
      </c>
      <c r="F5415" s="16"/>
      <c r="G5415" s="16" t="s">
        <v>14656</v>
      </c>
      <c r="H5415" s="16" t="s">
        <v>4778</v>
      </c>
      <c r="I5415" s="16" t="s">
        <v>1168</v>
      </c>
      <c r="J5415" s="16" t="s">
        <v>34487</v>
      </c>
    </row>
    <row r="5416" spans="1:10">
      <c r="A5416" s="16" t="s">
        <v>37331</v>
      </c>
      <c r="B5416" s="52" t="s">
        <v>15489</v>
      </c>
      <c r="C5416" s="16" t="str">
        <f t="shared" si="84"/>
        <v>005 - 062</v>
      </c>
      <c r="D5416" s="52" t="s">
        <v>36059</v>
      </c>
      <c r="E5416" s="52" t="s">
        <v>18693</v>
      </c>
      <c r="F5416" s="16" t="s">
        <v>37332</v>
      </c>
      <c r="G5416" s="16" t="s">
        <v>18692</v>
      </c>
      <c r="H5416" s="16" t="s">
        <v>10732</v>
      </c>
      <c r="I5416" s="16" t="s">
        <v>37333</v>
      </c>
    </row>
    <row r="5417" spans="1:10">
      <c r="A5417" s="16" t="s">
        <v>3214</v>
      </c>
      <c r="B5417" s="52" t="s">
        <v>21770</v>
      </c>
      <c r="C5417" s="16" t="str">
        <f t="shared" si="84"/>
        <v>004 - 118</v>
      </c>
      <c r="D5417" s="52" t="s">
        <v>36059</v>
      </c>
      <c r="E5417" s="52" t="s">
        <v>10758</v>
      </c>
      <c r="F5417" s="16" t="s">
        <v>36339</v>
      </c>
      <c r="G5417" s="16" t="s">
        <v>10757</v>
      </c>
      <c r="H5417" s="16" t="s">
        <v>10732</v>
      </c>
      <c r="I5417" s="16" t="s">
        <v>3215</v>
      </c>
    </row>
    <row r="5418" spans="1:10">
      <c r="A5418" s="16" t="s">
        <v>849</v>
      </c>
      <c r="B5418" s="52" t="s">
        <v>16865</v>
      </c>
      <c r="C5418" s="16" t="str">
        <f t="shared" si="84"/>
        <v>071 - 030</v>
      </c>
      <c r="D5418" s="52" t="s">
        <v>36059</v>
      </c>
      <c r="E5418" s="52" t="s">
        <v>13516</v>
      </c>
      <c r="F5418" s="16" t="s">
        <v>850</v>
      </c>
      <c r="G5418" s="16" t="s">
        <v>13515</v>
      </c>
      <c r="H5418" s="16" t="s">
        <v>37422</v>
      </c>
      <c r="I5418" s="16" t="s">
        <v>851</v>
      </c>
    </row>
    <row r="5419" spans="1:10">
      <c r="A5419" s="16" t="s">
        <v>13383</v>
      </c>
      <c r="B5419" s="52" t="s">
        <v>36461</v>
      </c>
      <c r="C5419" s="16" t="str">
        <f t="shared" si="84"/>
        <v>013 - 142</v>
      </c>
      <c r="D5419" s="52" t="s">
        <v>34487</v>
      </c>
      <c r="E5419" s="52" t="s">
        <v>26240</v>
      </c>
      <c r="F5419" s="16" t="s">
        <v>26238</v>
      </c>
      <c r="G5419" s="16" t="s">
        <v>26239</v>
      </c>
      <c r="H5419" s="16" t="s">
        <v>32666</v>
      </c>
      <c r="I5419" s="16" t="s">
        <v>31721</v>
      </c>
      <c r="J5419" s="16" t="s">
        <v>7990</v>
      </c>
    </row>
    <row r="5420" spans="1:10">
      <c r="A5420" s="16" t="s">
        <v>31720</v>
      </c>
      <c r="B5420" s="52" t="s">
        <v>4507</v>
      </c>
      <c r="C5420" s="16" t="str">
        <f t="shared" si="84"/>
        <v>097 - 047</v>
      </c>
      <c r="D5420" s="52" t="s">
        <v>34487</v>
      </c>
      <c r="E5420" s="52" t="s">
        <v>26245</v>
      </c>
      <c r="F5420" s="16" t="s">
        <v>9312</v>
      </c>
      <c r="G5420" s="16" t="s">
        <v>26244</v>
      </c>
      <c r="H5420" s="16" t="s">
        <v>32666</v>
      </c>
      <c r="I5420" s="16" t="s">
        <v>31721</v>
      </c>
    </row>
    <row r="5421" spans="1:10">
      <c r="A5421" s="16" t="s">
        <v>2709</v>
      </c>
      <c r="B5421" s="52" t="s">
        <v>4710</v>
      </c>
      <c r="C5421" s="16" t="str">
        <f t="shared" si="84"/>
        <v>022 - 864</v>
      </c>
      <c r="D5421" s="52"/>
      <c r="E5421" s="52" t="s">
        <v>4777</v>
      </c>
      <c r="F5421" s="16"/>
      <c r="G5421" s="16" t="s">
        <v>4776</v>
      </c>
      <c r="H5421" s="16" t="s">
        <v>4778</v>
      </c>
      <c r="I5421" s="16" t="s">
        <v>2710</v>
      </c>
      <c r="J5421" s="16" t="s">
        <v>34487</v>
      </c>
    </row>
    <row r="5422" spans="1:10">
      <c r="A5422" s="16" t="s">
        <v>33542</v>
      </c>
      <c r="B5422" s="52" t="s">
        <v>1612</v>
      </c>
      <c r="C5422" s="16" t="str">
        <f t="shared" si="84"/>
        <v>020 - 032</v>
      </c>
      <c r="D5422" s="52" t="s">
        <v>36059</v>
      </c>
      <c r="E5422" s="52" t="s">
        <v>26789</v>
      </c>
      <c r="F5422" s="16" t="s">
        <v>29924</v>
      </c>
      <c r="G5422" s="16" t="s">
        <v>26788</v>
      </c>
      <c r="H5422" s="16" t="s">
        <v>32666</v>
      </c>
      <c r="I5422" s="16" t="s">
        <v>33543</v>
      </c>
      <c r="J5422" s="16"/>
    </row>
    <row r="5423" spans="1:10">
      <c r="A5423" s="16" t="s">
        <v>2828</v>
      </c>
      <c r="B5423" s="52" t="s">
        <v>2588</v>
      </c>
      <c r="C5423" s="16" t="str">
        <f t="shared" si="84"/>
        <v>I99 - 820</v>
      </c>
      <c r="D5423" s="52"/>
      <c r="E5423" s="52" t="s">
        <v>10726</v>
      </c>
      <c r="F5423" s="16"/>
      <c r="G5423" s="16" t="s">
        <v>10725</v>
      </c>
      <c r="H5423" s="16" t="s">
        <v>10727</v>
      </c>
      <c r="I5423" s="16" t="s">
        <v>15823</v>
      </c>
    </row>
    <row r="5424" spans="1:10">
      <c r="A5424" s="16" t="s">
        <v>29316</v>
      </c>
      <c r="B5424" s="52" t="s">
        <v>34169</v>
      </c>
      <c r="C5424" s="16" t="str">
        <f t="shared" si="84"/>
        <v>016 - 839</v>
      </c>
      <c r="D5424" s="52"/>
      <c r="E5424" s="52" t="s">
        <v>10742</v>
      </c>
      <c r="F5424" s="16"/>
      <c r="G5424" s="16" t="s">
        <v>10741</v>
      </c>
      <c r="H5424" s="16" t="s">
        <v>32666</v>
      </c>
      <c r="I5424" s="16" t="s">
        <v>29317</v>
      </c>
      <c r="J5424" s="16" t="s">
        <v>34487</v>
      </c>
    </row>
    <row r="5425" spans="1:10">
      <c r="A5425" s="16" t="s">
        <v>25454</v>
      </c>
      <c r="B5425" s="52" t="s">
        <v>36462</v>
      </c>
      <c r="C5425" s="16" t="str">
        <f t="shared" si="84"/>
        <v>013 - 143</v>
      </c>
      <c r="D5425" s="52" t="s">
        <v>36059</v>
      </c>
      <c r="E5425" s="52" t="s">
        <v>26240</v>
      </c>
      <c r="F5425" s="16" t="s">
        <v>25455</v>
      </c>
      <c r="G5425" s="16" t="s">
        <v>26239</v>
      </c>
      <c r="H5425" s="16" t="s">
        <v>32666</v>
      </c>
      <c r="I5425" s="16" t="s">
        <v>25456</v>
      </c>
    </row>
    <row r="5426" spans="1:10">
      <c r="A5426" s="16" t="s">
        <v>35222</v>
      </c>
      <c r="B5426" s="52" t="s">
        <v>6732</v>
      </c>
      <c r="C5426" s="16" t="str">
        <f t="shared" si="84"/>
        <v>031 - 010</v>
      </c>
      <c r="D5426" s="52" t="s">
        <v>36059</v>
      </c>
      <c r="E5426" s="52" t="s">
        <v>7531</v>
      </c>
      <c r="F5426" s="16" t="s">
        <v>25920</v>
      </c>
      <c r="G5426" s="16" t="s">
        <v>7530</v>
      </c>
      <c r="H5426" s="16" t="s">
        <v>30334</v>
      </c>
      <c r="I5426" s="16" t="s">
        <v>35223</v>
      </c>
    </row>
    <row r="5427" spans="1:10">
      <c r="A5427" s="16" t="s">
        <v>21406</v>
      </c>
      <c r="B5427" s="52" t="s">
        <v>32194</v>
      </c>
      <c r="C5427" s="16" t="str">
        <f t="shared" si="84"/>
        <v>085 - 008</v>
      </c>
      <c r="D5427" s="52" t="s">
        <v>34487</v>
      </c>
      <c r="E5427" s="52" t="s">
        <v>5706</v>
      </c>
      <c r="F5427" s="16" t="s">
        <v>5717</v>
      </c>
      <c r="G5427" s="16" t="s">
        <v>5718</v>
      </c>
      <c r="H5427" s="16" t="s">
        <v>29917</v>
      </c>
      <c r="I5427" s="16" t="s">
        <v>21407</v>
      </c>
      <c r="J5427" s="16"/>
    </row>
    <row r="5428" spans="1:10">
      <c r="A5428" s="16" t="s">
        <v>34165</v>
      </c>
      <c r="B5428" s="52" t="s">
        <v>17345</v>
      </c>
      <c r="C5428" s="16" t="str">
        <f t="shared" si="84"/>
        <v>063 - 042</v>
      </c>
      <c r="D5428" s="52" t="s">
        <v>36059</v>
      </c>
      <c r="E5428" s="52" t="s">
        <v>30281</v>
      </c>
      <c r="F5428" s="16" t="s">
        <v>36821</v>
      </c>
      <c r="G5428" s="16" t="s">
        <v>30319</v>
      </c>
      <c r="H5428" s="16" t="s">
        <v>30282</v>
      </c>
      <c r="I5428" s="16" t="s">
        <v>34166</v>
      </c>
    </row>
    <row r="5429" spans="1:10">
      <c r="A5429" s="16" t="s">
        <v>1714</v>
      </c>
      <c r="B5429" s="52" t="s">
        <v>17346</v>
      </c>
      <c r="C5429" s="16" t="str">
        <f t="shared" si="84"/>
        <v>063 - 043</v>
      </c>
      <c r="D5429" s="52" t="s">
        <v>36059</v>
      </c>
      <c r="E5429" s="52" t="s">
        <v>30281</v>
      </c>
      <c r="F5429" s="16" t="s">
        <v>1715</v>
      </c>
      <c r="G5429" s="16" t="s">
        <v>30319</v>
      </c>
      <c r="H5429" s="16" t="s">
        <v>30282</v>
      </c>
      <c r="I5429" s="16" t="s">
        <v>1716</v>
      </c>
    </row>
    <row r="5430" spans="1:10">
      <c r="A5430" s="16" t="s">
        <v>19637</v>
      </c>
      <c r="B5430" s="52" t="s">
        <v>8465</v>
      </c>
      <c r="C5430" s="16" t="str">
        <f t="shared" si="84"/>
        <v>080 - 045</v>
      </c>
      <c r="D5430" s="52" t="s">
        <v>36059</v>
      </c>
      <c r="E5430" s="52" t="s">
        <v>1692</v>
      </c>
      <c r="F5430" s="16" t="s">
        <v>19638</v>
      </c>
      <c r="G5430" s="16" t="s">
        <v>1691</v>
      </c>
      <c r="H5430" s="16" t="s">
        <v>4772</v>
      </c>
      <c r="I5430" s="16" t="s">
        <v>19639</v>
      </c>
    </row>
    <row r="5431" spans="1:10">
      <c r="A5431" s="16" t="s">
        <v>25254</v>
      </c>
      <c r="B5431" s="52" t="s">
        <v>18662</v>
      </c>
      <c r="C5431" s="16" t="str">
        <f t="shared" si="84"/>
        <v>082 - 046</v>
      </c>
      <c r="D5431" s="52" t="s">
        <v>34487</v>
      </c>
      <c r="E5431" s="52" t="s">
        <v>1263</v>
      </c>
      <c r="F5431" s="16" t="s">
        <v>25255</v>
      </c>
      <c r="G5431" s="16" t="s">
        <v>1262</v>
      </c>
      <c r="H5431" s="16" t="s">
        <v>29917</v>
      </c>
      <c r="I5431" s="16" t="s">
        <v>25256</v>
      </c>
    </row>
    <row r="5432" spans="1:10">
      <c r="A5432" s="16" t="s">
        <v>5377</v>
      </c>
      <c r="B5432" s="52" t="s">
        <v>4706</v>
      </c>
      <c r="C5432" s="16" t="str">
        <f t="shared" si="84"/>
        <v>058 - 057</v>
      </c>
      <c r="D5432" s="52" t="s">
        <v>34487</v>
      </c>
      <c r="E5432" s="52" t="s">
        <v>10753</v>
      </c>
      <c r="F5432" s="16" t="s">
        <v>5378</v>
      </c>
      <c r="G5432" s="16" t="s">
        <v>10752</v>
      </c>
      <c r="H5432" s="16" t="s">
        <v>20396</v>
      </c>
      <c r="I5432" s="16" t="s">
        <v>16316</v>
      </c>
      <c r="J5432" s="16"/>
    </row>
    <row r="5433" spans="1:10">
      <c r="A5433" s="16" t="s">
        <v>1327</v>
      </c>
      <c r="B5433" s="52" t="s">
        <v>22598</v>
      </c>
      <c r="C5433" s="16" t="str">
        <f t="shared" si="84"/>
        <v>021 - 048</v>
      </c>
      <c r="D5433" s="52" t="s">
        <v>34487</v>
      </c>
      <c r="E5433" s="52" t="s">
        <v>14657</v>
      </c>
      <c r="F5433" s="16" t="s">
        <v>11945</v>
      </c>
      <c r="G5433" s="16" t="s">
        <v>14656</v>
      </c>
      <c r="H5433" s="16" t="s">
        <v>4778</v>
      </c>
      <c r="I5433" s="16" t="s">
        <v>1328</v>
      </c>
      <c r="J5433" s="16"/>
    </row>
    <row r="5434" spans="1:10">
      <c r="A5434" s="16" t="s">
        <v>32408</v>
      </c>
      <c r="B5434" s="52" t="s">
        <v>2691</v>
      </c>
      <c r="C5434" s="16" t="str">
        <f t="shared" si="84"/>
        <v>047 - 007</v>
      </c>
      <c r="D5434" s="52" t="s">
        <v>34487</v>
      </c>
      <c r="E5434" s="52" t="s">
        <v>26235</v>
      </c>
      <c r="F5434" s="16" t="s">
        <v>32409</v>
      </c>
      <c r="G5434" s="16" t="s">
        <v>26234</v>
      </c>
      <c r="H5434" s="16" t="s">
        <v>30328</v>
      </c>
      <c r="I5434" s="16" t="s">
        <v>32410</v>
      </c>
      <c r="J5434" s="16"/>
    </row>
    <row r="5435" spans="1:10">
      <c r="A5435" s="16" t="s">
        <v>22602</v>
      </c>
      <c r="B5435" s="52" t="s">
        <v>259</v>
      </c>
      <c r="C5435" s="16" t="str">
        <f t="shared" si="84"/>
        <v>017 - 105</v>
      </c>
      <c r="D5435" s="52" t="s">
        <v>34487</v>
      </c>
      <c r="E5435" s="52" t="s">
        <v>22538</v>
      </c>
      <c r="F5435" s="16" t="s">
        <v>15544</v>
      </c>
      <c r="G5435" s="16" t="s">
        <v>22537</v>
      </c>
      <c r="H5435" s="16" t="s">
        <v>32666</v>
      </c>
      <c r="I5435" s="16" t="s">
        <v>22603</v>
      </c>
    </row>
    <row r="5436" spans="1:10">
      <c r="A5436" s="16" t="s">
        <v>11512</v>
      </c>
      <c r="B5436" s="52" t="s">
        <v>1613</v>
      </c>
      <c r="C5436" s="16" t="str">
        <f t="shared" si="84"/>
        <v>020 - 033</v>
      </c>
      <c r="D5436" s="52" t="s">
        <v>36059</v>
      </c>
      <c r="E5436" s="52" t="s">
        <v>26789</v>
      </c>
      <c r="F5436" s="16" t="s">
        <v>11513</v>
      </c>
      <c r="G5436" s="16" t="s">
        <v>26788</v>
      </c>
      <c r="H5436" s="16" t="s">
        <v>32666</v>
      </c>
      <c r="I5436" s="16" t="s">
        <v>11514</v>
      </c>
    </row>
    <row r="5437" spans="1:10">
      <c r="A5437" s="16" t="s">
        <v>16847</v>
      </c>
      <c r="B5437" s="52" t="s">
        <v>21771</v>
      </c>
      <c r="C5437" s="16" t="str">
        <f t="shared" si="84"/>
        <v>004 - 119</v>
      </c>
      <c r="D5437" s="52" t="s">
        <v>34487</v>
      </c>
      <c r="E5437" s="52" t="s">
        <v>10758</v>
      </c>
      <c r="F5437" s="16" t="s">
        <v>5763</v>
      </c>
      <c r="G5437" s="16" t="s">
        <v>10757</v>
      </c>
      <c r="H5437" s="16" t="s">
        <v>10732</v>
      </c>
      <c r="I5437" s="16" t="s">
        <v>16848</v>
      </c>
    </row>
    <row r="5438" spans="1:10">
      <c r="A5438" s="16" t="s">
        <v>20982</v>
      </c>
      <c r="B5438" s="52" t="s">
        <v>15490</v>
      </c>
      <c r="C5438" s="16" t="str">
        <f t="shared" si="84"/>
        <v>005 - 806</v>
      </c>
      <c r="D5438" s="52"/>
      <c r="E5438" s="52" t="s">
        <v>18693</v>
      </c>
      <c r="F5438" s="16"/>
      <c r="G5438" s="16" t="s">
        <v>18692</v>
      </c>
      <c r="H5438" s="16" t="s">
        <v>10732</v>
      </c>
      <c r="I5438" s="16" t="s">
        <v>26504</v>
      </c>
      <c r="J5438" s="16" t="s">
        <v>34487</v>
      </c>
    </row>
    <row r="5439" spans="1:10">
      <c r="A5439" s="16" t="s">
        <v>2200</v>
      </c>
      <c r="B5439" s="52" t="s">
        <v>20949</v>
      </c>
      <c r="C5439" s="16" t="str">
        <f t="shared" si="84"/>
        <v>012 - 098</v>
      </c>
      <c r="D5439" s="52" t="s">
        <v>36059</v>
      </c>
      <c r="E5439" s="52" t="s">
        <v>18879</v>
      </c>
      <c r="F5439" s="16" t="s">
        <v>6913</v>
      </c>
      <c r="G5439" s="16" t="s">
        <v>26253</v>
      </c>
      <c r="H5439" s="16" t="s">
        <v>32666</v>
      </c>
      <c r="I5439" s="16" t="s">
        <v>2668</v>
      </c>
    </row>
    <row r="5440" spans="1:10">
      <c r="A5440" s="16" t="s">
        <v>15824</v>
      </c>
      <c r="B5440" s="52" t="s">
        <v>11051</v>
      </c>
      <c r="C5440" s="16" t="str">
        <f t="shared" si="84"/>
        <v>008 - 820</v>
      </c>
      <c r="D5440" s="52"/>
      <c r="E5440" s="52" t="s">
        <v>16664</v>
      </c>
      <c r="F5440" s="16"/>
      <c r="G5440" s="16" t="s">
        <v>16663</v>
      </c>
      <c r="H5440" s="16" t="s">
        <v>34573</v>
      </c>
      <c r="I5440" s="16" t="s">
        <v>15825</v>
      </c>
      <c r="J5440" s="16" t="s">
        <v>34487</v>
      </c>
    </row>
    <row r="5441" spans="1:10">
      <c r="A5441" s="16" t="s">
        <v>13296</v>
      </c>
      <c r="B5441" s="52" t="s">
        <v>2589</v>
      </c>
      <c r="C5441" s="16" t="str">
        <f t="shared" si="84"/>
        <v>I99 - 204</v>
      </c>
      <c r="D5441" s="52"/>
      <c r="E5441" s="52" t="s">
        <v>10726</v>
      </c>
      <c r="F5441" s="16"/>
      <c r="G5441" s="16" t="s">
        <v>10725</v>
      </c>
      <c r="H5441" s="16" t="s">
        <v>10727</v>
      </c>
      <c r="I5441" s="16" t="s">
        <v>13297</v>
      </c>
    </row>
    <row r="5442" spans="1:10">
      <c r="A5442" s="16" t="s">
        <v>18188</v>
      </c>
      <c r="B5442" s="52" t="s">
        <v>260</v>
      </c>
      <c r="C5442" s="16" t="str">
        <f t="shared" si="84"/>
        <v>017 - 106</v>
      </c>
      <c r="D5442" s="52" t="s">
        <v>34487</v>
      </c>
      <c r="E5442" s="52" t="s">
        <v>22538</v>
      </c>
      <c r="F5442" s="16" t="s">
        <v>18189</v>
      </c>
      <c r="G5442" s="16" t="s">
        <v>22537</v>
      </c>
      <c r="H5442" s="16" t="s">
        <v>32666</v>
      </c>
      <c r="I5442" s="16" t="s">
        <v>18190</v>
      </c>
    </row>
    <row r="5443" spans="1:10">
      <c r="A5443" s="16" t="s">
        <v>36703</v>
      </c>
      <c r="B5443" s="52" t="s">
        <v>8466</v>
      </c>
      <c r="C5443" s="16" t="str">
        <f t="shared" si="84"/>
        <v>080 - 046</v>
      </c>
      <c r="D5443" s="52" t="s">
        <v>34487</v>
      </c>
      <c r="E5443" s="52" t="s">
        <v>1692</v>
      </c>
      <c r="F5443" s="16" t="s">
        <v>27376</v>
      </c>
      <c r="G5443" s="16" t="s">
        <v>1691</v>
      </c>
      <c r="H5443" s="16" t="s">
        <v>4772</v>
      </c>
      <c r="I5443" s="16" t="s">
        <v>36704</v>
      </c>
    </row>
    <row r="5444" spans="1:10">
      <c r="A5444" s="16" t="s">
        <v>34450</v>
      </c>
      <c r="B5444" s="52" t="s">
        <v>17655</v>
      </c>
      <c r="C5444" s="16" t="str">
        <f t="shared" ref="C5444:C5507" si="85">MID(A5444,1,3) &amp;" - " &amp;MID(A5444,4,3)</f>
        <v>034 - 804</v>
      </c>
      <c r="D5444" s="52"/>
      <c r="E5444" s="52" t="s">
        <v>23677</v>
      </c>
      <c r="F5444" s="16"/>
      <c r="G5444" s="16" t="s">
        <v>23676</v>
      </c>
      <c r="H5444" s="16" t="s">
        <v>35981</v>
      </c>
      <c r="I5444" s="16" t="s">
        <v>34451</v>
      </c>
      <c r="J5444" s="16" t="s">
        <v>34487</v>
      </c>
    </row>
    <row r="5445" spans="1:10">
      <c r="A5445" s="16" t="s">
        <v>18210</v>
      </c>
      <c r="B5445" s="52" t="s">
        <v>11233</v>
      </c>
      <c r="C5445" s="16" t="str">
        <f t="shared" si="85"/>
        <v>024 - 057</v>
      </c>
      <c r="D5445" s="52" t="s">
        <v>34487</v>
      </c>
      <c r="E5445" s="52" t="s">
        <v>26794</v>
      </c>
      <c r="F5445" s="16" t="s">
        <v>18211</v>
      </c>
      <c r="G5445" s="16" t="s">
        <v>26793</v>
      </c>
      <c r="H5445" s="16" t="s">
        <v>32660</v>
      </c>
      <c r="I5445" s="16" t="s">
        <v>18212</v>
      </c>
      <c r="J5445" s="16"/>
    </row>
    <row r="5446" spans="1:10">
      <c r="A5446" s="16" t="s">
        <v>36516</v>
      </c>
      <c r="B5446" s="52" t="s">
        <v>5884</v>
      </c>
      <c r="C5446" s="16" t="str">
        <f t="shared" si="85"/>
        <v>048 - 026</v>
      </c>
      <c r="D5446" s="52" t="s">
        <v>34487</v>
      </c>
      <c r="E5446" s="52" t="s">
        <v>29538</v>
      </c>
      <c r="F5446" s="16" t="s">
        <v>30426</v>
      </c>
      <c r="G5446" s="16" t="s">
        <v>29537</v>
      </c>
      <c r="H5446" s="16" t="s">
        <v>30328</v>
      </c>
      <c r="I5446" s="16" t="s">
        <v>30427</v>
      </c>
      <c r="J5446" s="16"/>
    </row>
    <row r="5447" spans="1:10">
      <c r="A5447" s="16" t="s">
        <v>18808</v>
      </c>
      <c r="B5447" s="52" t="s">
        <v>12068</v>
      </c>
      <c r="C5447" s="16" t="str">
        <f t="shared" si="85"/>
        <v>095 - 025</v>
      </c>
      <c r="D5447" s="52" t="s">
        <v>34487</v>
      </c>
      <c r="E5447" s="52" t="s">
        <v>5719</v>
      </c>
      <c r="F5447" s="16" t="s">
        <v>18809</v>
      </c>
      <c r="G5447" s="16" t="s">
        <v>29627</v>
      </c>
      <c r="H5447" s="16" t="s">
        <v>33521</v>
      </c>
      <c r="I5447" s="16" t="s">
        <v>9135</v>
      </c>
      <c r="J5447" s="16"/>
    </row>
    <row r="5448" spans="1:10">
      <c r="A5448" s="16" t="s">
        <v>4882</v>
      </c>
      <c r="B5448" s="52" t="s">
        <v>25894</v>
      </c>
      <c r="C5448" s="16" t="str">
        <f t="shared" si="85"/>
        <v>004 - 120</v>
      </c>
      <c r="D5448" s="52" t="s">
        <v>34487</v>
      </c>
      <c r="E5448" s="52" t="s">
        <v>10758</v>
      </c>
      <c r="F5448" s="16" t="s">
        <v>27830</v>
      </c>
      <c r="G5448" s="16" t="s">
        <v>10757</v>
      </c>
      <c r="H5448" s="16" t="s">
        <v>10732</v>
      </c>
      <c r="I5448" s="16" t="s">
        <v>9572</v>
      </c>
    </row>
    <row r="5449" spans="1:10">
      <c r="A5449" s="16" t="s">
        <v>33061</v>
      </c>
      <c r="B5449" s="52" t="s">
        <v>9866</v>
      </c>
      <c r="C5449" s="16" t="str">
        <f t="shared" si="85"/>
        <v>081 - 011</v>
      </c>
      <c r="D5449" s="52" t="s">
        <v>36059</v>
      </c>
      <c r="E5449" s="52" t="s">
        <v>29916</v>
      </c>
      <c r="F5449" s="16" t="s">
        <v>33062</v>
      </c>
      <c r="G5449" s="16" t="s">
        <v>29915</v>
      </c>
      <c r="H5449" s="16" t="s">
        <v>29917</v>
      </c>
      <c r="I5449" s="16" t="s">
        <v>33063</v>
      </c>
    </row>
    <row r="5450" spans="1:10">
      <c r="A5450" s="16" t="s">
        <v>3519</v>
      </c>
      <c r="B5450" s="52" t="s">
        <v>4088</v>
      </c>
      <c r="C5450" s="16" t="str">
        <f t="shared" si="85"/>
        <v>054 - 027</v>
      </c>
      <c r="D5450" s="52" t="s">
        <v>34487</v>
      </c>
      <c r="E5450" s="52" t="s">
        <v>30442</v>
      </c>
      <c r="F5450" s="16" t="s">
        <v>3520</v>
      </c>
      <c r="G5450" s="16" t="s">
        <v>30441</v>
      </c>
      <c r="H5450" s="16" t="s">
        <v>1269</v>
      </c>
      <c r="I5450" s="16" t="s">
        <v>3521</v>
      </c>
      <c r="J5450" s="16"/>
    </row>
    <row r="5451" spans="1:10">
      <c r="A5451" s="16" t="s">
        <v>36945</v>
      </c>
      <c r="B5451" s="52" t="s">
        <v>2590</v>
      </c>
      <c r="C5451" s="16" t="str">
        <f t="shared" si="85"/>
        <v>I99 - 824</v>
      </c>
      <c r="D5451" s="52"/>
      <c r="E5451" s="52" t="s">
        <v>10726</v>
      </c>
      <c r="F5451" s="16"/>
      <c r="G5451" s="16" t="s">
        <v>10725</v>
      </c>
      <c r="H5451" s="16" t="s">
        <v>10727</v>
      </c>
      <c r="I5451" s="16" t="s">
        <v>2045</v>
      </c>
    </row>
    <row r="5452" spans="1:10">
      <c r="A5452" s="16" t="s">
        <v>30758</v>
      </c>
      <c r="B5452" s="52" t="s">
        <v>8731</v>
      </c>
      <c r="C5452" s="16" t="str">
        <f t="shared" si="85"/>
        <v>076 - 045</v>
      </c>
      <c r="D5452" s="52" t="s">
        <v>34487</v>
      </c>
      <c r="E5452" s="52" t="s">
        <v>13510</v>
      </c>
      <c r="F5452" s="16" t="s">
        <v>30759</v>
      </c>
      <c r="G5452" s="16" t="s">
        <v>13509</v>
      </c>
      <c r="H5452" s="16" t="s">
        <v>13511</v>
      </c>
      <c r="I5452" s="16" t="s">
        <v>30760</v>
      </c>
      <c r="J5452" s="16"/>
    </row>
    <row r="5453" spans="1:10">
      <c r="A5453" s="16" t="s">
        <v>28604</v>
      </c>
      <c r="B5453" s="52" t="s">
        <v>8732</v>
      </c>
      <c r="C5453" s="16" t="str">
        <f t="shared" si="85"/>
        <v>076 - 046</v>
      </c>
      <c r="D5453" s="52" t="s">
        <v>34487</v>
      </c>
      <c r="E5453" s="52" t="s">
        <v>13510</v>
      </c>
      <c r="F5453" s="16" t="s">
        <v>25800</v>
      </c>
      <c r="G5453" s="16" t="s">
        <v>13509</v>
      </c>
      <c r="H5453" s="16" t="s">
        <v>13511</v>
      </c>
      <c r="I5453" s="16" t="s">
        <v>28605</v>
      </c>
    </row>
    <row r="5454" spans="1:10">
      <c r="A5454" s="16" t="s">
        <v>27989</v>
      </c>
      <c r="B5454" s="52" t="s">
        <v>30199</v>
      </c>
      <c r="C5454" s="16" t="str">
        <f t="shared" si="85"/>
        <v>056 - 034</v>
      </c>
      <c r="D5454" s="52" t="s">
        <v>36059</v>
      </c>
      <c r="E5454" s="52" t="s">
        <v>29533</v>
      </c>
      <c r="F5454" s="16" t="s">
        <v>5461</v>
      </c>
      <c r="G5454" s="16" t="s">
        <v>29532</v>
      </c>
      <c r="H5454" s="16" t="s">
        <v>20396</v>
      </c>
      <c r="I5454" s="16" t="s">
        <v>27990</v>
      </c>
    </row>
    <row r="5455" spans="1:10">
      <c r="A5455" s="16" t="s">
        <v>8004</v>
      </c>
      <c r="B5455" s="52" t="s">
        <v>14312</v>
      </c>
      <c r="C5455" s="16" t="str">
        <f t="shared" si="85"/>
        <v>075 - 040</v>
      </c>
      <c r="D5455" s="52" t="s">
        <v>34487</v>
      </c>
      <c r="E5455" s="52" t="s">
        <v>25912</v>
      </c>
      <c r="F5455" s="16" t="s">
        <v>8005</v>
      </c>
      <c r="G5455" s="16" t="s">
        <v>31815</v>
      </c>
      <c r="H5455" s="16" t="s">
        <v>37422</v>
      </c>
      <c r="I5455" s="16" t="s">
        <v>8006</v>
      </c>
      <c r="J5455" s="16"/>
    </row>
    <row r="5456" spans="1:10">
      <c r="A5456" s="16" t="s">
        <v>1775</v>
      </c>
      <c r="B5456" s="52" t="s">
        <v>6656</v>
      </c>
      <c r="C5456" s="16" t="str">
        <f t="shared" si="85"/>
        <v>027 - 021</v>
      </c>
      <c r="D5456" s="52" t="s">
        <v>36059</v>
      </c>
      <c r="E5456" s="52" t="s">
        <v>16168</v>
      </c>
      <c r="F5456" s="16" t="s">
        <v>13440</v>
      </c>
      <c r="G5456" s="16" t="s">
        <v>16167</v>
      </c>
      <c r="H5456" s="16" t="s">
        <v>32660</v>
      </c>
      <c r="I5456" s="16" t="s">
        <v>1776</v>
      </c>
      <c r="J5456" s="16"/>
    </row>
    <row r="5457" spans="1:16">
      <c r="A5457" s="16" t="s">
        <v>6195</v>
      </c>
      <c r="B5457" s="52" t="s">
        <v>33278</v>
      </c>
      <c r="C5457" s="16" t="str">
        <f t="shared" si="85"/>
        <v>021 - 049</v>
      </c>
      <c r="D5457" s="52" t="s">
        <v>34487</v>
      </c>
      <c r="E5457" s="52" t="s">
        <v>14657</v>
      </c>
      <c r="F5457" s="16" t="s">
        <v>11945</v>
      </c>
      <c r="G5457" s="16" t="s">
        <v>14656</v>
      </c>
      <c r="H5457" s="16" t="s">
        <v>4778</v>
      </c>
      <c r="I5457" s="16" t="s">
        <v>6196</v>
      </c>
    </row>
    <row r="5458" spans="1:16">
      <c r="A5458" s="16" t="s">
        <v>3706</v>
      </c>
      <c r="B5458" s="52" t="s">
        <v>36872</v>
      </c>
      <c r="C5458" s="16" t="str">
        <f t="shared" si="85"/>
        <v>030 - 057</v>
      </c>
      <c r="D5458" s="52" t="s">
        <v>36059</v>
      </c>
      <c r="E5458" s="52" t="s">
        <v>35970</v>
      </c>
      <c r="F5458" s="16" t="s">
        <v>13991</v>
      </c>
      <c r="G5458" s="16" t="s">
        <v>35969</v>
      </c>
      <c r="H5458" s="16" t="s">
        <v>30334</v>
      </c>
      <c r="I5458" s="16" t="s">
        <v>14131</v>
      </c>
      <c r="J5458" s="16"/>
    </row>
    <row r="5459" spans="1:16">
      <c r="A5459" s="16" t="s">
        <v>14132</v>
      </c>
      <c r="B5459" s="52" t="s">
        <v>24979</v>
      </c>
      <c r="C5459" s="16" t="str">
        <f t="shared" si="85"/>
        <v>019 - 057</v>
      </c>
      <c r="D5459" s="52" t="s">
        <v>36059</v>
      </c>
      <c r="E5459" s="52" t="s">
        <v>23092</v>
      </c>
      <c r="F5459" s="16" t="s">
        <v>29724</v>
      </c>
      <c r="G5459" s="16" t="s">
        <v>23091</v>
      </c>
      <c r="H5459" s="16" t="s">
        <v>32666</v>
      </c>
      <c r="I5459" s="16" t="s">
        <v>14133</v>
      </c>
      <c r="J5459" s="16"/>
    </row>
    <row r="5460" spans="1:16">
      <c r="A5460" s="16" t="s">
        <v>37025</v>
      </c>
      <c r="B5460" s="52" t="s">
        <v>14313</v>
      </c>
      <c r="C5460" s="16" t="str">
        <f t="shared" si="85"/>
        <v>075 - 041</v>
      </c>
      <c r="D5460" s="52" t="s">
        <v>34487</v>
      </c>
      <c r="E5460" s="52" t="s">
        <v>25912</v>
      </c>
      <c r="F5460" s="16" t="s">
        <v>27443</v>
      </c>
      <c r="G5460" s="16" t="s">
        <v>31815</v>
      </c>
      <c r="H5460" s="16" t="s">
        <v>37422</v>
      </c>
      <c r="I5460" s="16" t="s">
        <v>37026</v>
      </c>
    </row>
    <row r="5461" spans="1:16">
      <c r="A5461" s="16" t="s">
        <v>31746</v>
      </c>
      <c r="B5461" s="52" t="s">
        <v>2016</v>
      </c>
      <c r="C5461" s="16" t="str">
        <f t="shared" si="85"/>
        <v>073 - 013</v>
      </c>
      <c r="D5461" s="52" t="s">
        <v>34487</v>
      </c>
      <c r="E5461" s="52" t="s">
        <v>37421</v>
      </c>
      <c r="F5461" s="16" t="s">
        <v>31747</v>
      </c>
      <c r="G5461" s="16" t="s">
        <v>37420</v>
      </c>
      <c r="H5461" s="16" t="s">
        <v>37422</v>
      </c>
      <c r="I5461" s="16" t="s">
        <v>28501</v>
      </c>
      <c r="J5461" s="16"/>
    </row>
    <row r="5462" spans="1:16">
      <c r="A5462" s="16" t="s">
        <v>31565</v>
      </c>
      <c r="B5462" s="52" t="s">
        <v>11015</v>
      </c>
      <c r="C5462" s="16" t="str">
        <f t="shared" si="85"/>
        <v>009 - 818</v>
      </c>
      <c r="D5462" s="52"/>
      <c r="E5462" s="52" t="s">
        <v>26840</v>
      </c>
      <c r="F5462" s="16"/>
      <c r="G5462" s="16" t="s">
        <v>26839</v>
      </c>
      <c r="H5462" s="16" t="s">
        <v>34573</v>
      </c>
      <c r="I5462" s="16" t="s">
        <v>31620</v>
      </c>
      <c r="J5462" s="16" t="s">
        <v>34487</v>
      </c>
    </row>
    <row r="5463" spans="1:16">
      <c r="A5463" s="16" t="s">
        <v>20052</v>
      </c>
      <c r="B5463" s="52" t="s">
        <v>34170</v>
      </c>
      <c r="C5463" s="16" t="str">
        <f t="shared" si="85"/>
        <v>016 - 133</v>
      </c>
      <c r="D5463" s="52" t="s">
        <v>36059</v>
      </c>
      <c r="E5463" s="52" t="s">
        <v>10742</v>
      </c>
      <c r="F5463" s="16" t="s">
        <v>20053</v>
      </c>
      <c r="G5463" s="16" t="s">
        <v>10741</v>
      </c>
      <c r="H5463" s="16" t="s">
        <v>32666</v>
      </c>
      <c r="I5463" s="16" t="s">
        <v>20054</v>
      </c>
    </row>
    <row r="5464" spans="1:16">
      <c r="A5464" s="16" t="s">
        <v>36960</v>
      </c>
      <c r="B5464" s="52" t="s">
        <v>25895</v>
      </c>
      <c r="C5464" s="16" t="str">
        <f t="shared" si="85"/>
        <v>004 - 121</v>
      </c>
      <c r="D5464" s="52" t="s">
        <v>34487</v>
      </c>
      <c r="E5464" s="52" t="s">
        <v>10758</v>
      </c>
      <c r="F5464" s="16" t="s">
        <v>23466</v>
      </c>
      <c r="G5464" s="16" t="s">
        <v>10757</v>
      </c>
      <c r="H5464" s="16" t="s">
        <v>10732</v>
      </c>
      <c r="I5464" s="16" t="s">
        <v>36961</v>
      </c>
    </row>
    <row r="5465" spans="1:16">
      <c r="A5465" s="16" t="s">
        <v>15672</v>
      </c>
      <c r="B5465" s="52" t="s">
        <v>24331</v>
      </c>
      <c r="C5465" s="16" t="str">
        <f t="shared" si="85"/>
        <v>S99 - 513</v>
      </c>
      <c r="D5465" s="52"/>
      <c r="E5465" s="52" t="s">
        <v>15509</v>
      </c>
      <c r="F5465" s="16"/>
      <c r="G5465" s="16" t="s">
        <v>10725</v>
      </c>
      <c r="H5465" s="16" t="s">
        <v>10727</v>
      </c>
      <c r="I5465" s="16" t="s">
        <v>15673</v>
      </c>
    </row>
    <row r="5466" spans="1:16">
      <c r="A5466" s="16" t="s">
        <v>13968</v>
      </c>
      <c r="B5466" s="52" t="s">
        <v>31763</v>
      </c>
      <c r="C5466" s="16" t="str">
        <f t="shared" si="85"/>
        <v>067 - 047</v>
      </c>
      <c r="D5466" s="52" t="s">
        <v>36059</v>
      </c>
      <c r="E5466" s="52" t="s">
        <v>34404</v>
      </c>
      <c r="F5466" s="16" t="s">
        <v>34255</v>
      </c>
      <c r="G5466" s="16" t="s">
        <v>34403</v>
      </c>
      <c r="H5466" s="16" t="s">
        <v>15395</v>
      </c>
      <c r="I5466" s="16" t="s">
        <v>34256</v>
      </c>
      <c r="J5466" s="16"/>
      <c r="N5466" t="s">
        <v>30549</v>
      </c>
      <c r="P5466" s="423" t="s">
        <v>30535</v>
      </c>
    </row>
    <row r="5467" spans="1:16">
      <c r="A5467" s="16" t="s">
        <v>25837</v>
      </c>
      <c r="B5467" s="52" t="s">
        <v>6573</v>
      </c>
      <c r="C5467" s="16" t="str">
        <f t="shared" si="85"/>
        <v>079 - 073</v>
      </c>
      <c r="D5467" s="52" t="s">
        <v>34487</v>
      </c>
      <c r="E5467" s="52" t="s">
        <v>4771</v>
      </c>
      <c r="F5467" s="16" t="s">
        <v>16548</v>
      </c>
      <c r="G5467" s="16" t="s">
        <v>4770</v>
      </c>
      <c r="H5467" s="16" t="s">
        <v>4772</v>
      </c>
      <c r="I5467" s="16" t="s">
        <v>25838</v>
      </c>
    </row>
    <row r="5468" spans="1:16">
      <c r="A5468" s="16" t="s">
        <v>4043</v>
      </c>
      <c r="B5468" s="52" t="s">
        <v>6574</v>
      </c>
      <c r="C5468" s="16" t="str">
        <f t="shared" si="85"/>
        <v>079 - 074</v>
      </c>
      <c r="D5468" s="52" t="s">
        <v>34487</v>
      </c>
      <c r="E5468" s="52" t="s">
        <v>4771</v>
      </c>
      <c r="F5468" s="16" t="s">
        <v>16548</v>
      </c>
      <c r="G5468" s="16" t="s">
        <v>4770</v>
      </c>
      <c r="H5468" s="16" t="s">
        <v>4772</v>
      </c>
      <c r="I5468" s="16" t="s">
        <v>4044</v>
      </c>
    </row>
    <row r="5469" spans="1:16">
      <c r="A5469" s="16" t="s">
        <v>4284</v>
      </c>
      <c r="B5469" s="52" t="s">
        <v>20782</v>
      </c>
      <c r="C5469" s="16" t="str">
        <f t="shared" si="85"/>
        <v>090 - 039</v>
      </c>
      <c r="D5469" s="52" t="s">
        <v>34487</v>
      </c>
      <c r="E5469" s="52" t="s">
        <v>33520</v>
      </c>
      <c r="F5469" s="16" t="s">
        <v>29884</v>
      </c>
      <c r="G5469" s="16" t="s">
        <v>33519</v>
      </c>
      <c r="H5469" s="16" t="s">
        <v>33521</v>
      </c>
      <c r="I5469" s="16" t="s">
        <v>4285</v>
      </c>
    </row>
    <row r="5470" spans="1:16">
      <c r="A5470" s="16" t="s">
        <v>19288</v>
      </c>
      <c r="B5470" s="52" t="s">
        <v>8467</v>
      </c>
      <c r="C5470" s="16" t="str">
        <f t="shared" si="85"/>
        <v>080 - 047</v>
      </c>
      <c r="D5470" s="52" t="s">
        <v>34487</v>
      </c>
      <c r="E5470" s="52" t="s">
        <v>1692</v>
      </c>
      <c r="F5470" s="16" t="s">
        <v>23685</v>
      </c>
      <c r="G5470" s="16" t="s">
        <v>1691</v>
      </c>
      <c r="H5470" s="16" t="s">
        <v>4772</v>
      </c>
      <c r="I5470" s="16" t="s">
        <v>2857</v>
      </c>
      <c r="J5470" s="16"/>
    </row>
    <row r="5471" spans="1:16">
      <c r="A5471" s="16" t="s">
        <v>33433</v>
      </c>
      <c r="B5471" s="52" t="s">
        <v>12406</v>
      </c>
      <c r="C5471" s="16" t="str">
        <f t="shared" si="85"/>
        <v>098 - 036</v>
      </c>
      <c r="D5471" s="52" t="s">
        <v>36059</v>
      </c>
      <c r="E5471" s="52" t="s">
        <v>10711</v>
      </c>
      <c r="F5471" s="16" t="s">
        <v>27313</v>
      </c>
      <c r="G5471" s="16" t="s">
        <v>10710</v>
      </c>
      <c r="H5471" s="16" t="s">
        <v>32666</v>
      </c>
      <c r="I5471" s="16" t="s">
        <v>33434</v>
      </c>
      <c r="J5471" s="16"/>
    </row>
    <row r="5472" spans="1:16">
      <c r="A5472" s="16" t="s">
        <v>32732</v>
      </c>
      <c r="B5472" s="52" t="s">
        <v>36014</v>
      </c>
      <c r="C5472" s="16" t="str">
        <f t="shared" si="85"/>
        <v>015 - 135</v>
      </c>
      <c r="D5472" s="52" t="s">
        <v>36059</v>
      </c>
      <c r="E5472" s="52" t="s">
        <v>32665</v>
      </c>
      <c r="F5472" s="16" t="s">
        <v>24329</v>
      </c>
      <c r="G5472" s="16" t="s">
        <v>32664</v>
      </c>
      <c r="H5472" s="16" t="s">
        <v>32666</v>
      </c>
      <c r="I5472" s="16" t="s">
        <v>33434</v>
      </c>
      <c r="J5472" s="16" t="s">
        <v>7990</v>
      </c>
    </row>
    <row r="5473" spans="1:10">
      <c r="A5473" s="16" t="s">
        <v>15940</v>
      </c>
      <c r="B5473" s="52" t="s">
        <v>2017</v>
      </c>
      <c r="C5473" s="16" t="str">
        <f t="shared" si="85"/>
        <v>073 - 014</v>
      </c>
      <c r="D5473" s="52" t="s">
        <v>36059</v>
      </c>
      <c r="E5473" s="52" t="s">
        <v>37421</v>
      </c>
      <c r="F5473" s="16" t="s">
        <v>37419</v>
      </c>
      <c r="G5473" s="16" t="s">
        <v>37420</v>
      </c>
      <c r="H5473" s="16" t="s">
        <v>37422</v>
      </c>
      <c r="I5473" s="16" t="s">
        <v>15941</v>
      </c>
    </row>
    <row r="5474" spans="1:10">
      <c r="A5474" s="16" t="s">
        <v>1395</v>
      </c>
      <c r="B5474" s="52" t="s">
        <v>15650</v>
      </c>
      <c r="C5474" s="16" t="str">
        <f t="shared" si="85"/>
        <v>037 - 036</v>
      </c>
      <c r="D5474" s="52" t="s">
        <v>34487</v>
      </c>
      <c r="E5474" s="52" t="s">
        <v>30682</v>
      </c>
      <c r="F5474" s="16" t="s">
        <v>1396</v>
      </c>
      <c r="G5474" s="16" t="s">
        <v>30681</v>
      </c>
      <c r="H5474" s="16" t="s">
        <v>35981</v>
      </c>
      <c r="I5474" s="16" t="s">
        <v>1397</v>
      </c>
    </row>
    <row r="5475" spans="1:10">
      <c r="A5475" s="16" t="s">
        <v>14284</v>
      </c>
      <c r="B5475" s="52" t="s">
        <v>24980</v>
      </c>
      <c r="C5475" s="16" t="str">
        <f t="shared" si="85"/>
        <v>019 - 867</v>
      </c>
      <c r="D5475" s="52"/>
      <c r="E5475" s="52" t="s">
        <v>23092</v>
      </c>
      <c r="F5475" s="16"/>
      <c r="G5475" s="16" t="s">
        <v>23091</v>
      </c>
      <c r="H5475" s="16" t="s">
        <v>32666</v>
      </c>
      <c r="I5475" s="16" t="s">
        <v>14285</v>
      </c>
      <c r="J5475" s="16" t="s">
        <v>34487</v>
      </c>
    </row>
    <row r="5476" spans="1:10">
      <c r="A5476" s="16" t="s">
        <v>11350</v>
      </c>
      <c r="B5476" s="52" t="s">
        <v>2773</v>
      </c>
      <c r="C5476" s="16" t="str">
        <f t="shared" si="85"/>
        <v>018 - 087</v>
      </c>
      <c r="D5476" s="52" t="s">
        <v>36059</v>
      </c>
      <c r="E5476" s="52" t="s">
        <v>35975</v>
      </c>
      <c r="F5476" s="16" t="s">
        <v>34298</v>
      </c>
      <c r="G5476" s="16" t="s">
        <v>35974</v>
      </c>
      <c r="H5476" s="16" t="s">
        <v>32666</v>
      </c>
      <c r="I5476" s="16" t="s">
        <v>21082</v>
      </c>
    </row>
    <row r="5477" spans="1:10">
      <c r="A5477" s="16" t="s">
        <v>13436</v>
      </c>
      <c r="B5477" s="52" t="s">
        <v>37251</v>
      </c>
      <c r="C5477" s="16" t="str">
        <f t="shared" si="85"/>
        <v>061 - 050</v>
      </c>
      <c r="D5477" s="52" t="s">
        <v>36059</v>
      </c>
      <c r="E5477" s="52" t="s">
        <v>26249</v>
      </c>
      <c r="F5477" s="16" t="s">
        <v>26690</v>
      </c>
      <c r="G5477" s="16" t="s">
        <v>26248</v>
      </c>
      <c r="H5477" s="16" t="s">
        <v>30282</v>
      </c>
      <c r="I5477" s="16" t="s">
        <v>35417</v>
      </c>
    </row>
    <row r="5478" spans="1:10">
      <c r="A5478" s="16" t="s">
        <v>16494</v>
      </c>
      <c r="B5478" s="52" t="s">
        <v>4860</v>
      </c>
      <c r="C5478" s="16" t="str">
        <f t="shared" si="85"/>
        <v>064 - 047</v>
      </c>
      <c r="D5478" s="52" t="s">
        <v>36059</v>
      </c>
      <c r="E5478" s="52" t="s">
        <v>27583</v>
      </c>
      <c r="F5478" s="16" t="s">
        <v>18713</v>
      </c>
      <c r="G5478" s="16" t="s">
        <v>27582</v>
      </c>
      <c r="H5478" s="16" t="s">
        <v>30282</v>
      </c>
      <c r="I5478" s="16" t="s">
        <v>16495</v>
      </c>
      <c r="J5478" s="16"/>
    </row>
    <row r="5479" spans="1:10">
      <c r="A5479" s="16" t="s">
        <v>35153</v>
      </c>
      <c r="B5479" s="52" t="s">
        <v>36107</v>
      </c>
      <c r="C5479" s="16" t="str">
        <f t="shared" si="85"/>
        <v>078 - 078</v>
      </c>
      <c r="D5479" s="52" t="s">
        <v>34487</v>
      </c>
      <c r="E5479" s="52" t="s">
        <v>1697</v>
      </c>
      <c r="F5479" s="16" t="s">
        <v>17001</v>
      </c>
      <c r="G5479" s="16" t="s">
        <v>1696</v>
      </c>
      <c r="H5479" s="16" t="s">
        <v>4772</v>
      </c>
      <c r="I5479" s="16" t="s">
        <v>35154</v>
      </c>
      <c r="J5479" s="16"/>
    </row>
    <row r="5480" spans="1:10">
      <c r="A5480" s="16" t="s">
        <v>25140</v>
      </c>
      <c r="B5480" s="52" t="s">
        <v>20950</v>
      </c>
      <c r="C5480" s="16" t="str">
        <f t="shared" si="85"/>
        <v>012 - 099</v>
      </c>
      <c r="D5480" s="52" t="s">
        <v>34487</v>
      </c>
      <c r="E5480" s="52" t="s">
        <v>18879</v>
      </c>
      <c r="F5480" s="16" t="s">
        <v>6417</v>
      </c>
      <c r="G5480" s="16" t="s">
        <v>26253</v>
      </c>
      <c r="H5480" s="16" t="s">
        <v>32666</v>
      </c>
      <c r="I5480" s="16" t="s">
        <v>25141</v>
      </c>
    </row>
    <row r="5481" spans="1:10">
      <c r="A5481" s="16" t="s">
        <v>16952</v>
      </c>
      <c r="B5481" s="52" t="s">
        <v>21549</v>
      </c>
      <c r="C5481" s="16" t="str">
        <f t="shared" si="85"/>
        <v>092 - 103</v>
      </c>
      <c r="D5481" s="52" t="s">
        <v>36059</v>
      </c>
      <c r="E5481" s="52" t="s">
        <v>3326</v>
      </c>
      <c r="F5481" s="16" t="s">
        <v>36750</v>
      </c>
      <c r="G5481" s="16" t="s">
        <v>30322</v>
      </c>
      <c r="H5481" s="16" t="s">
        <v>33521</v>
      </c>
      <c r="I5481" s="16" t="s">
        <v>5176</v>
      </c>
    </row>
    <row r="5482" spans="1:10">
      <c r="A5482" s="16" t="s">
        <v>37122</v>
      </c>
      <c r="B5482" s="52" t="s">
        <v>36015</v>
      </c>
      <c r="C5482" s="16" t="str">
        <f t="shared" si="85"/>
        <v>015 - 136</v>
      </c>
      <c r="D5482" s="52" t="s">
        <v>36059</v>
      </c>
      <c r="E5482" s="52" t="s">
        <v>32665</v>
      </c>
      <c r="F5482" s="16" t="s">
        <v>9522</v>
      </c>
      <c r="G5482" s="16" t="s">
        <v>32664</v>
      </c>
      <c r="H5482" s="16" t="s">
        <v>32666</v>
      </c>
      <c r="I5482" s="16" t="s">
        <v>37123</v>
      </c>
    </row>
    <row r="5483" spans="1:10">
      <c r="A5483" s="16" t="s">
        <v>8623</v>
      </c>
      <c r="B5483" s="52" t="s">
        <v>23612</v>
      </c>
      <c r="C5483" s="16" t="str">
        <f t="shared" si="85"/>
        <v>087 - 023</v>
      </c>
      <c r="D5483" s="52" t="s">
        <v>34487</v>
      </c>
      <c r="E5483" s="52" t="s">
        <v>10962</v>
      </c>
      <c r="F5483" s="16" t="s">
        <v>8624</v>
      </c>
      <c r="G5483" s="16" t="s">
        <v>10961</v>
      </c>
      <c r="H5483" s="16" t="s">
        <v>29917</v>
      </c>
      <c r="I5483" s="16" t="s">
        <v>8625</v>
      </c>
    </row>
    <row r="5484" spans="1:10">
      <c r="A5484" s="16" t="s">
        <v>10337</v>
      </c>
      <c r="B5484" s="52" t="s">
        <v>23613</v>
      </c>
      <c r="C5484" s="16" t="str">
        <f t="shared" si="85"/>
        <v>087 - 024</v>
      </c>
      <c r="D5484" s="52" t="s">
        <v>36059</v>
      </c>
      <c r="E5484" s="52" t="s">
        <v>10962</v>
      </c>
      <c r="F5484" s="16" t="s">
        <v>5969</v>
      </c>
      <c r="G5484" s="16" t="s">
        <v>10961</v>
      </c>
      <c r="H5484" s="16" t="s">
        <v>29917</v>
      </c>
      <c r="I5484" s="16" t="s">
        <v>10338</v>
      </c>
    </row>
    <row r="5485" spans="1:10">
      <c r="A5485" s="16" t="s">
        <v>16503</v>
      </c>
      <c r="B5485" s="52" t="s">
        <v>8733</v>
      </c>
      <c r="C5485" s="16" t="str">
        <f t="shared" si="85"/>
        <v>076 - 047</v>
      </c>
      <c r="D5485" s="52" t="s">
        <v>34487</v>
      </c>
      <c r="E5485" s="52" t="s">
        <v>13510</v>
      </c>
      <c r="F5485" s="16" t="s">
        <v>13529</v>
      </c>
      <c r="G5485" s="16" t="s">
        <v>13509</v>
      </c>
      <c r="H5485" s="16" t="s">
        <v>13511</v>
      </c>
      <c r="I5485" s="16" t="s">
        <v>16504</v>
      </c>
      <c r="J5485" s="16"/>
    </row>
    <row r="5486" spans="1:10">
      <c r="A5486" s="16" t="s">
        <v>15013</v>
      </c>
      <c r="B5486" s="52" t="s">
        <v>36016</v>
      </c>
      <c r="C5486" s="16" t="str">
        <f t="shared" si="85"/>
        <v>015 - 893</v>
      </c>
      <c r="D5486" s="52"/>
      <c r="E5486" s="52" t="s">
        <v>32665</v>
      </c>
      <c r="F5486" s="16"/>
      <c r="G5486" s="16" t="s">
        <v>32664</v>
      </c>
      <c r="H5486" s="16" t="s">
        <v>32666</v>
      </c>
      <c r="I5486" s="16" t="s">
        <v>15014</v>
      </c>
      <c r="J5486" s="16" t="s">
        <v>34487</v>
      </c>
    </row>
    <row r="5487" spans="1:10">
      <c r="A5487" s="16" t="s">
        <v>19956</v>
      </c>
      <c r="B5487" s="52" t="s">
        <v>20951</v>
      </c>
      <c r="C5487" s="16" t="str">
        <f t="shared" si="85"/>
        <v>012 - 100</v>
      </c>
      <c r="D5487" s="52" t="s">
        <v>34487</v>
      </c>
      <c r="E5487" s="52" t="s">
        <v>18879</v>
      </c>
      <c r="F5487" s="16" t="s">
        <v>6417</v>
      </c>
      <c r="G5487" s="16" t="s">
        <v>26253</v>
      </c>
      <c r="H5487" s="16" t="s">
        <v>32666</v>
      </c>
      <c r="I5487" s="16" t="s">
        <v>19957</v>
      </c>
    </row>
    <row r="5488" spans="1:10">
      <c r="A5488" s="16" t="s">
        <v>19167</v>
      </c>
      <c r="B5488" s="52" t="s">
        <v>32589</v>
      </c>
      <c r="C5488" s="16" t="str">
        <f t="shared" si="85"/>
        <v>026 - 039</v>
      </c>
      <c r="D5488" s="52" t="s">
        <v>36059</v>
      </c>
      <c r="E5488" s="52" t="s">
        <v>8857</v>
      </c>
      <c r="F5488" s="16" t="s">
        <v>12863</v>
      </c>
      <c r="G5488" s="16" t="s">
        <v>8856</v>
      </c>
      <c r="H5488" s="16" t="s">
        <v>32660</v>
      </c>
      <c r="I5488" s="16" t="s">
        <v>19168</v>
      </c>
    </row>
    <row r="5489" spans="1:10">
      <c r="A5489" s="16" t="s">
        <v>4610</v>
      </c>
      <c r="B5489" s="52" t="s">
        <v>5943</v>
      </c>
      <c r="C5489" s="16" t="str">
        <f t="shared" si="85"/>
        <v>003 - 092</v>
      </c>
      <c r="D5489" s="52" t="s">
        <v>34487</v>
      </c>
      <c r="E5489" s="52" t="s">
        <v>3328</v>
      </c>
      <c r="F5489" s="16" t="s">
        <v>19130</v>
      </c>
      <c r="G5489" s="16" t="s">
        <v>10731</v>
      </c>
      <c r="H5489" s="16" t="s">
        <v>10732</v>
      </c>
      <c r="I5489" s="16" t="s">
        <v>11691</v>
      </c>
      <c r="J5489" s="16" t="s">
        <v>7990</v>
      </c>
    </row>
    <row r="5490" spans="1:10">
      <c r="A5490" s="16" t="s">
        <v>11689</v>
      </c>
      <c r="B5490" s="52" t="s">
        <v>9360</v>
      </c>
      <c r="C5490" s="16" t="str">
        <f t="shared" si="85"/>
        <v>103 - 042</v>
      </c>
      <c r="D5490" s="52" t="s">
        <v>34487</v>
      </c>
      <c r="E5490" s="52" t="s">
        <v>14668</v>
      </c>
      <c r="F5490" s="16" t="s">
        <v>11690</v>
      </c>
      <c r="G5490" s="16" t="s">
        <v>14667</v>
      </c>
      <c r="H5490" s="16" t="s">
        <v>10732</v>
      </c>
      <c r="I5490" s="16" t="s">
        <v>11691</v>
      </c>
    </row>
    <row r="5491" spans="1:10">
      <c r="A5491" s="16" t="s">
        <v>19875</v>
      </c>
      <c r="B5491" s="52" t="s">
        <v>3230</v>
      </c>
      <c r="C5491" s="16" t="str">
        <f t="shared" si="85"/>
        <v>028 - 048</v>
      </c>
      <c r="D5491" s="52" t="s">
        <v>36059</v>
      </c>
      <c r="E5491" s="52" t="s">
        <v>32659</v>
      </c>
      <c r="F5491" s="16" t="s">
        <v>37474</v>
      </c>
      <c r="G5491" s="16" t="s">
        <v>32658</v>
      </c>
      <c r="H5491" s="16" t="s">
        <v>32660</v>
      </c>
      <c r="I5491" s="16" t="s">
        <v>19876</v>
      </c>
      <c r="J5491" s="16"/>
    </row>
    <row r="5492" spans="1:10">
      <c r="A5492" s="16" t="s">
        <v>34554</v>
      </c>
      <c r="B5492" s="52" t="s">
        <v>32590</v>
      </c>
      <c r="C5492" s="16" t="str">
        <f t="shared" si="85"/>
        <v>026 - 040</v>
      </c>
      <c r="D5492" s="52" t="s">
        <v>36059</v>
      </c>
      <c r="E5492" s="52" t="s">
        <v>8857</v>
      </c>
      <c r="F5492" s="16" t="s">
        <v>29970</v>
      </c>
      <c r="G5492" s="16" t="s">
        <v>8856</v>
      </c>
      <c r="H5492" s="16" t="s">
        <v>32660</v>
      </c>
      <c r="I5492" s="16" t="s">
        <v>29971</v>
      </c>
      <c r="J5492" s="16"/>
    </row>
    <row r="5493" spans="1:10">
      <c r="A5493" s="16" t="s">
        <v>18369</v>
      </c>
      <c r="B5493" s="52" t="s">
        <v>3231</v>
      </c>
      <c r="C5493" s="16" t="str">
        <f t="shared" si="85"/>
        <v>028 - 049</v>
      </c>
      <c r="D5493" s="52" t="s">
        <v>36059</v>
      </c>
      <c r="E5493" s="52" t="s">
        <v>32659</v>
      </c>
      <c r="F5493" s="16" t="s">
        <v>35228</v>
      </c>
      <c r="G5493" s="16" t="s">
        <v>32658</v>
      </c>
      <c r="H5493" s="16" t="s">
        <v>32660</v>
      </c>
      <c r="I5493" s="16" t="s">
        <v>18370</v>
      </c>
    </row>
    <row r="5494" spans="1:10">
      <c r="A5494" s="16" t="s">
        <v>16972</v>
      </c>
      <c r="B5494" s="52" t="s">
        <v>6302</v>
      </c>
      <c r="C5494" s="16" t="str">
        <f t="shared" si="85"/>
        <v>022 - 865</v>
      </c>
      <c r="D5494" s="52"/>
      <c r="E5494" s="52" t="s">
        <v>4777</v>
      </c>
      <c r="F5494" s="16"/>
      <c r="G5494" s="16" t="s">
        <v>4776</v>
      </c>
      <c r="H5494" s="16" t="s">
        <v>4778</v>
      </c>
      <c r="I5494" s="16" t="s">
        <v>16973</v>
      </c>
      <c r="J5494" s="16" t="s">
        <v>34487</v>
      </c>
    </row>
    <row r="5495" spans="1:10">
      <c r="A5495" s="16" t="s">
        <v>29551</v>
      </c>
      <c r="B5495" s="52" t="s">
        <v>9649</v>
      </c>
      <c r="C5495" s="16" t="str">
        <f t="shared" si="85"/>
        <v>038 - 012</v>
      </c>
      <c r="D5495" s="52" t="s">
        <v>36059</v>
      </c>
      <c r="E5495" s="52" t="s">
        <v>37411</v>
      </c>
      <c r="F5495" s="16" t="s">
        <v>29552</v>
      </c>
      <c r="G5495" s="16" t="s">
        <v>32501</v>
      </c>
      <c r="H5495" s="16" t="s">
        <v>35981</v>
      </c>
      <c r="I5495" s="16" t="s">
        <v>29553</v>
      </c>
    </row>
    <row r="5496" spans="1:10">
      <c r="A5496" s="16" t="s">
        <v>7651</v>
      </c>
      <c r="B5496" s="52" t="s">
        <v>23024</v>
      </c>
      <c r="C5496" s="16" t="str">
        <f t="shared" si="85"/>
        <v>006 - 091</v>
      </c>
      <c r="D5496" s="52" t="s">
        <v>36059</v>
      </c>
      <c r="E5496" s="52" t="s">
        <v>26671</v>
      </c>
      <c r="F5496" s="16" t="s">
        <v>7652</v>
      </c>
      <c r="G5496" s="16" t="s">
        <v>26670</v>
      </c>
      <c r="H5496" s="16" t="s">
        <v>10732</v>
      </c>
      <c r="I5496" s="16" t="s">
        <v>5189</v>
      </c>
      <c r="J5496" s="16"/>
    </row>
    <row r="5497" spans="1:10">
      <c r="A5497" s="16" t="s">
        <v>4583</v>
      </c>
      <c r="B5497" s="52" t="s">
        <v>36463</v>
      </c>
      <c r="C5497" s="16" t="str">
        <f t="shared" si="85"/>
        <v>013 - 144</v>
      </c>
      <c r="D5497" s="52" t="s">
        <v>36059</v>
      </c>
      <c r="E5497" s="52" t="s">
        <v>26240</v>
      </c>
      <c r="F5497" s="16" t="s">
        <v>4584</v>
      </c>
      <c r="G5497" s="16" t="s">
        <v>26239</v>
      </c>
      <c r="H5497" s="16" t="s">
        <v>32666</v>
      </c>
      <c r="I5497" s="16" t="s">
        <v>4585</v>
      </c>
      <c r="J5497" s="16"/>
    </row>
    <row r="5498" spans="1:10">
      <c r="A5498" s="16" t="s">
        <v>4728</v>
      </c>
      <c r="B5498" s="52" t="s">
        <v>20952</v>
      </c>
      <c r="C5498" s="16" t="str">
        <f t="shared" si="85"/>
        <v>012 - 860</v>
      </c>
      <c r="D5498" s="52"/>
      <c r="E5498" s="52" t="s">
        <v>18879</v>
      </c>
      <c r="F5498" s="16"/>
      <c r="G5498" s="16" t="s">
        <v>26253</v>
      </c>
      <c r="H5498" s="16" t="s">
        <v>32666</v>
      </c>
      <c r="I5498" s="16" t="s">
        <v>4729</v>
      </c>
      <c r="J5498" s="16" t="s">
        <v>34487</v>
      </c>
    </row>
    <row r="5499" spans="1:10">
      <c r="A5499" s="16" t="s">
        <v>28212</v>
      </c>
      <c r="B5499" s="52" t="s">
        <v>11234</v>
      </c>
      <c r="C5499" s="16" t="str">
        <f t="shared" si="85"/>
        <v>024 - 058</v>
      </c>
      <c r="D5499" s="52" t="s">
        <v>34487</v>
      </c>
      <c r="E5499" s="52" t="s">
        <v>26794</v>
      </c>
      <c r="F5499" s="16" t="s">
        <v>14210</v>
      </c>
      <c r="G5499" s="16" t="s">
        <v>26793</v>
      </c>
      <c r="H5499" s="16" t="s">
        <v>32660</v>
      </c>
      <c r="I5499" s="16" t="s">
        <v>14211</v>
      </c>
      <c r="J5499" s="16"/>
    </row>
    <row r="5500" spans="1:10">
      <c r="A5500" s="16" t="s">
        <v>16708</v>
      </c>
      <c r="B5500" s="52" t="s">
        <v>15201</v>
      </c>
      <c r="C5500" s="16" t="str">
        <f t="shared" si="85"/>
        <v>010 - 032</v>
      </c>
      <c r="D5500" s="52" t="s">
        <v>34487</v>
      </c>
      <c r="E5500" s="52" t="s">
        <v>30437</v>
      </c>
      <c r="F5500" s="16" t="s">
        <v>25388</v>
      </c>
      <c r="G5500" s="16" t="s">
        <v>30436</v>
      </c>
      <c r="H5500" s="16" t="s">
        <v>34573</v>
      </c>
      <c r="I5500" s="16" t="s">
        <v>16709</v>
      </c>
      <c r="J5500" s="16"/>
    </row>
    <row r="5501" spans="1:10">
      <c r="A5501" s="16" t="s">
        <v>6030</v>
      </c>
      <c r="B5501" s="52" t="s">
        <v>706</v>
      </c>
      <c r="C5501" s="16" t="str">
        <f t="shared" si="85"/>
        <v>045 - 010</v>
      </c>
      <c r="D5501" s="52" t="s">
        <v>34487</v>
      </c>
      <c r="E5501" s="52" t="s">
        <v>36879</v>
      </c>
      <c r="F5501" s="16" t="s">
        <v>6031</v>
      </c>
      <c r="G5501" s="16" t="s">
        <v>36878</v>
      </c>
      <c r="H5501" s="16" t="s">
        <v>30328</v>
      </c>
      <c r="I5501" s="16" t="s">
        <v>32976</v>
      </c>
    </row>
    <row r="5502" spans="1:10">
      <c r="A5502" s="16" t="s">
        <v>25630</v>
      </c>
      <c r="B5502" s="52" t="s">
        <v>17599</v>
      </c>
      <c r="C5502" s="16" t="str">
        <f t="shared" si="85"/>
        <v>066 - 054</v>
      </c>
      <c r="D5502" s="52" t="s">
        <v>34487</v>
      </c>
      <c r="E5502" s="52" t="s">
        <v>3383</v>
      </c>
      <c r="F5502" s="16" t="s">
        <v>3400</v>
      </c>
      <c r="G5502" s="16" t="s">
        <v>3382</v>
      </c>
      <c r="H5502" s="16" t="s">
        <v>15395</v>
      </c>
      <c r="I5502" s="16" t="s">
        <v>27315</v>
      </c>
    </row>
    <row r="5503" spans="1:10">
      <c r="A5503" s="16" t="s">
        <v>33292</v>
      </c>
      <c r="B5503" s="52" t="s">
        <v>7682</v>
      </c>
      <c r="C5503" s="16" t="str">
        <f t="shared" si="85"/>
        <v>063 - 092</v>
      </c>
      <c r="D5503" s="52" t="s">
        <v>36059</v>
      </c>
      <c r="E5503" s="52" t="s">
        <v>30281</v>
      </c>
      <c r="F5503" s="16" t="s">
        <v>20598</v>
      </c>
      <c r="G5503" s="16" t="s">
        <v>30319</v>
      </c>
      <c r="H5503" s="16" t="s">
        <v>30282</v>
      </c>
      <c r="I5503" s="16" t="s">
        <v>33293</v>
      </c>
    </row>
    <row r="5504" spans="1:10">
      <c r="A5504" s="16" t="s">
        <v>21408</v>
      </c>
      <c r="B5504" s="52" t="s">
        <v>2692</v>
      </c>
      <c r="C5504" s="16" t="str">
        <f t="shared" si="85"/>
        <v>047 - 008</v>
      </c>
      <c r="D5504" s="52" t="s">
        <v>34487</v>
      </c>
      <c r="E5504" s="52" t="s">
        <v>26235</v>
      </c>
      <c r="F5504" s="16" t="s">
        <v>32409</v>
      </c>
      <c r="G5504" s="16" t="s">
        <v>26234</v>
      </c>
      <c r="H5504" s="16" t="s">
        <v>30328</v>
      </c>
      <c r="I5504" s="16" t="s">
        <v>20408</v>
      </c>
      <c r="J5504" s="16"/>
    </row>
    <row r="5505" spans="1:10">
      <c r="A5505" s="16" t="s">
        <v>14469</v>
      </c>
      <c r="B5505" s="52" t="s">
        <v>2657</v>
      </c>
      <c r="C5505" s="16" t="str">
        <f t="shared" si="85"/>
        <v>044 - 028</v>
      </c>
      <c r="D5505" s="52" t="s">
        <v>36059</v>
      </c>
      <c r="E5505" s="52" t="s">
        <v>27373</v>
      </c>
      <c r="F5505" s="16" t="s">
        <v>1547</v>
      </c>
      <c r="G5505" s="16" t="s">
        <v>27372</v>
      </c>
      <c r="H5505" s="16" t="s">
        <v>20397</v>
      </c>
      <c r="I5505" s="16" t="s">
        <v>13472</v>
      </c>
    </row>
    <row r="5506" spans="1:10">
      <c r="A5506" s="16" t="s">
        <v>36611</v>
      </c>
      <c r="B5506" s="52" t="s">
        <v>9650</v>
      </c>
      <c r="C5506" s="16" t="str">
        <f t="shared" si="85"/>
        <v>038 - 013</v>
      </c>
      <c r="D5506" s="52" t="s">
        <v>36059</v>
      </c>
      <c r="E5506" s="52" t="s">
        <v>37411</v>
      </c>
      <c r="F5506" s="16" t="s">
        <v>36612</v>
      </c>
      <c r="G5506" s="16" t="s">
        <v>32501</v>
      </c>
      <c r="H5506" s="16" t="s">
        <v>35981</v>
      </c>
      <c r="I5506" s="16" t="s">
        <v>36613</v>
      </c>
    </row>
    <row r="5507" spans="1:10">
      <c r="A5507" s="16" t="s">
        <v>36614</v>
      </c>
      <c r="B5507" s="52" t="s">
        <v>35827</v>
      </c>
      <c r="C5507" s="16" t="str">
        <f t="shared" si="85"/>
        <v>039 - 013</v>
      </c>
      <c r="D5507" s="52" t="s">
        <v>36059</v>
      </c>
      <c r="E5507" s="52" t="s">
        <v>35980</v>
      </c>
      <c r="F5507" s="16" t="s">
        <v>36615</v>
      </c>
      <c r="G5507" s="16" t="s">
        <v>35979</v>
      </c>
      <c r="H5507" s="16" t="s">
        <v>35981</v>
      </c>
      <c r="I5507" s="16" t="s">
        <v>36616</v>
      </c>
    </row>
    <row r="5508" spans="1:10">
      <c r="A5508" s="16" t="s">
        <v>12798</v>
      </c>
      <c r="B5508" s="52" t="s">
        <v>7683</v>
      </c>
      <c r="C5508" s="16" t="str">
        <f t="shared" ref="C5508:C5571" si="86">MID(A5508,1,3) &amp;" - " &amp;MID(A5508,4,3)</f>
        <v>063 - 044</v>
      </c>
      <c r="D5508" s="52" t="s">
        <v>34487</v>
      </c>
      <c r="E5508" s="52" t="s">
        <v>30281</v>
      </c>
      <c r="F5508" s="16" t="s">
        <v>12799</v>
      </c>
      <c r="G5508" s="16" t="s">
        <v>30319</v>
      </c>
      <c r="H5508" s="16" t="s">
        <v>30282</v>
      </c>
      <c r="I5508" s="16" t="s">
        <v>12800</v>
      </c>
      <c r="J5508" s="16"/>
    </row>
    <row r="5509" spans="1:10">
      <c r="A5509" s="16" t="s">
        <v>11474</v>
      </c>
      <c r="B5509" s="52" t="s">
        <v>22982</v>
      </c>
      <c r="C5509" s="16" t="str">
        <f t="shared" si="86"/>
        <v>053 - 015</v>
      </c>
      <c r="D5509" s="52" t="s">
        <v>34487</v>
      </c>
      <c r="E5509" s="52" t="s">
        <v>36783</v>
      </c>
      <c r="F5509" s="16" t="s">
        <v>11475</v>
      </c>
      <c r="G5509" s="16" t="s">
        <v>36782</v>
      </c>
      <c r="H5509" s="16" t="s">
        <v>30328</v>
      </c>
      <c r="I5509" s="16" t="s">
        <v>11476</v>
      </c>
    </row>
    <row r="5510" spans="1:10">
      <c r="A5510" s="16" t="s">
        <v>30856</v>
      </c>
      <c r="B5510" s="52" t="s">
        <v>4089</v>
      </c>
      <c r="C5510" s="16" t="str">
        <f t="shared" si="86"/>
        <v>054 - 028</v>
      </c>
      <c r="D5510" s="52" t="s">
        <v>34487</v>
      </c>
      <c r="E5510" s="52" t="s">
        <v>30442</v>
      </c>
      <c r="F5510" s="16" t="s">
        <v>30857</v>
      </c>
      <c r="G5510" s="16" t="s">
        <v>30441</v>
      </c>
      <c r="H5510" s="16" t="s">
        <v>1269</v>
      </c>
      <c r="I5510" s="16" t="s">
        <v>26087</v>
      </c>
    </row>
    <row r="5511" spans="1:10">
      <c r="A5511" s="16" t="s">
        <v>28708</v>
      </c>
      <c r="B5511" s="52" t="s">
        <v>8278</v>
      </c>
      <c r="C5511" s="16" t="str">
        <f t="shared" si="86"/>
        <v>029 - 810</v>
      </c>
      <c r="D5511" s="52"/>
      <c r="E5511" s="52" t="s">
        <v>25917</v>
      </c>
      <c r="G5511" s="16" t="s">
        <v>25916</v>
      </c>
      <c r="H5511" s="16" t="s">
        <v>32660</v>
      </c>
      <c r="I5511" s="16" t="s">
        <v>14634</v>
      </c>
      <c r="J5511" s="16" t="s">
        <v>34487</v>
      </c>
    </row>
    <row r="5512" spans="1:10">
      <c r="A5512" s="16" t="s">
        <v>13692</v>
      </c>
      <c r="B5512" s="52" t="s">
        <v>2018</v>
      </c>
      <c r="C5512" s="16" t="str">
        <f t="shared" si="86"/>
        <v>073 - 015</v>
      </c>
      <c r="D5512" s="52" t="s">
        <v>34487</v>
      </c>
      <c r="E5512" s="52" t="s">
        <v>37421</v>
      </c>
      <c r="F5512" s="16" t="s">
        <v>13693</v>
      </c>
      <c r="G5512" s="16" t="s">
        <v>37420</v>
      </c>
      <c r="H5512" s="16" t="s">
        <v>37422</v>
      </c>
      <c r="I5512" s="16" t="s">
        <v>13694</v>
      </c>
      <c r="J5512" s="16"/>
    </row>
    <row r="5513" spans="1:10">
      <c r="A5513" s="16" t="s">
        <v>35986</v>
      </c>
      <c r="B5513" s="52" t="s">
        <v>12407</v>
      </c>
      <c r="C5513" s="16" t="str">
        <f t="shared" si="86"/>
        <v>098 - 037</v>
      </c>
      <c r="D5513" s="52" t="s">
        <v>36059</v>
      </c>
      <c r="E5513" s="52" t="s">
        <v>10711</v>
      </c>
      <c r="F5513" s="16" t="s">
        <v>35902</v>
      </c>
      <c r="G5513" s="16" t="s">
        <v>10710</v>
      </c>
      <c r="H5513" s="16" t="s">
        <v>32666</v>
      </c>
      <c r="I5513" s="16" t="s">
        <v>35903</v>
      </c>
    </row>
    <row r="5514" spans="1:10">
      <c r="A5514" s="16" t="s">
        <v>20895</v>
      </c>
      <c r="B5514" s="52" t="s">
        <v>28909</v>
      </c>
      <c r="C5514" s="16" t="str">
        <f t="shared" si="86"/>
        <v>015 - 137</v>
      </c>
      <c r="D5514" s="52" t="s">
        <v>36059</v>
      </c>
      <c r="E5514" s="52" t="s">
        <v>32665</v>
      </c>
      <c r="F5514" s="16" t="s">
        <v>32663</v>
      </c>
      <c r="G5514" s="16" t="s">
        <v>32664</v>
      </c>
      <c r="H5514" s="16" t="s">
        <v>32666</v>
      </c>
      <c r="I5514" s="16" t="s">
        <v>35903</v>
      </c>
      <c r="J5514" s="16" t="s">
        <v>7990</v>
      </c>
    </row>
    <row r="5515" spans="1:10">
      <c r="A5515" s="16" t="s">
        <v>26505</v>
      </c>
      <c r="B5515" s="52" t="s">
        <v>12069</v>
      </c>
      <c r="C5515" s="16" t="str">
        <f t="shared" si="86"/>
        <v>095 - 806</v>
      </c>
      <c r="D5515" s="52"/>
      <c r="E5515" s="52" t="s">
        <v>5719</v>
      </c>
      <c r="F5515" s="16"/>
      <c r="G5515" s="16" t="s">
        <v>29627</v>
      </c>
      <c r="H5515" s="16" t="s">
        <v>33521</v>
      </c>
      <c r="I5515" s="16" t="s">
        <v>5652</v>
      </c>
      <c r="J5515" s="16" t="s">
        <v>34487</v>
      </c>
    </row>
    <row r="5516" spans="1:10">
      <c r="A5516" s="16" t="s">
        <v>21939</v>
      </c>
      <c r="B5516" s="52" t="s">
        <v>3232</v>
      </c>
      <c r="C5516" s="16" t="str">
        <f t="shared" si="86"/>
        <v>028 - 050</v>
      </c>
      <c r="D5516" s="52" t="s">
        <v>36059</v>
      </c>
      <c r="E5516" s="52" t="s">
        <v>32659</v>
      </c>
      <c r="F5516" s="16" t="s">
        <v>36818</v>
      </c>
      <c r="G5516" s="16" t="s">
        <v>32658</v>
      </c>
      <c r="H5516" s="16" t="s">
        <v>32660</v>
      </c>
      <c r="I5516" s="16" t="s">
        <v>8354</v>
      </c>
    </row>
    <row r="5517" spans="1:10">
      <c r="A5517" s="16" t="s">
        <v>1001</v>
      </c>
      <c r="B5517" s="52" t="s">
        <v>34171</v>
      </c>
      <c r="C5517" s="16" t="str">
        <f t="shared" si="86"/>
        <v>016 - 840</v>
      </c>
      <c r="D5517" s="52"/>
      <c r="E5517" s="52" t="s">
        <v>10742</v>
      </c>
      <c r="F5517" s="16"/>
      <c r="G5517" s="16" t="s">
        <v>10741</v>
      </c>
      <c r="H5517" s="16" t="s">
        <v>32666</v>
      </c>
      <c r="I5517" s="16" t="s">
        <v>460</v>
      </c>
      <c r="J5517" s="16" t="s">
        <v>34487</v>
      </c>
    </row>
    <row r="5518" spans="1:10">
      <c r="A5518" s="16" t="s">
        <v>25880</v>
      </c>
      <c r="B5518" s="52" t="s">
        <v>26170</v>
      </c>
      <c r="C5518" s="16" t="str">
        <f t="shared" si="86"/>
        <v>046 - 018</v>
      </c>
      <c r="D5518" s="52" t="s">
        <v>36059</v>
      </c>
      <c r="E5518" s="52" t="s">
        <v>8862</v>
      </c>
      <c r="F5518" s="16" t="s">
        <v>25881</v>
      </c>
      <c r="G5518" s="16" t="s">
        <v>8861</v>
      </c>
      <c r="H5518" s="16" t="s">
        <v>30328</v>
      </c>
      <c r="I5518" s="16" t="s">
        <v>25882</v>
      </c>
      <c r="J5518" s="16"/>
    </row>
    <row r="5519" spans="1:10">
      <c r="A5519" s="16" t="s">
        <v>32446</v>
      </c>
      <c r="B5519" s="52" t="s">
        <v>36538</v>
      </c>
      <c r="C5519" s="16" t="str">
        <f t="shared" si="86"/>
        <v>096 - 031</v>
      </c>
      <c r="D5519" s="52" t="s">
        <v>36059</v>
      </c>
      <c r="E5519" s="52" t="s">
        <v>14652</v>
      </c>
      <c r="F5519" s="16" t="s">
        <v>32447</v>
      </c>
      <c r="G5519" s="16" t="s">
        <v>14651</v>
      </c>
      <c r="H5519" s="16" t="s">
        <v>10732</v>
      </c>
      <c r="I5519" s="16" t="s">
        <v>23425</v>
      </c>
      <c r="J5519" s="16"/>
    </row>
    <row r="5520" spans="1:10">
      <c r="A5520" s="16" t="s">
        <v>28239</v>
      </c>
      <c r="B5520" s="52" t="s">
        <v>3243</v>
      </c>
      <c r="C5520" s="16" t="str">
        <f t="shared" si="86"/>
        <v>002 - 074</v>
      </c>
      <c r="D5520" s="52" t="s">
        <v>36059</v>
      </c>
      <c r="E5520" s="52" t="s">
        <v>36066</v>
      </c>
      <c r="F5520" s="16" t="s">
        <v>37471</v>
      </c>
      <c r="G5520" s="16" t="s">
        <v>20457</v>
      </c>
      <c r="H5520" s="16" t="s">
        <v>10732</v>
      </c>
      <c r="I5520" s="16" t="s">
        <v>23425</v>
      </c>
      <c r="J5520" s="16" t="s">
        <v>7990</v>
      </c>
    </row>
    <row r="5521" spans="1:10">
      <c r="A5521" s="16" t="s">
        <v>17046</v>
      </c>
      <c r="B5521" s="52" t="s">
        <v>8491</v>
      </c>
      <c r="C5521" s="16" t="str">
        <f t="shared" si="86"/>
        <v>052 - 801</v>
      </c>
      <c r="D5521" s="52"/>
      <c r="E5521" s="52" t="s">
        <v>3327</v>
      </c>
      <c r="F5521" s="16"/>
      <c r="G5521" s="16" t="s">
        <v>28833</v>
      </c>
      <c r="H5521" s="16" t="s">
        <v>30328</v>
      </c>
      <c r="I5521" s="16" t="s">
        <v>17047</v>
      </c>
      <c r="J5521" s="16" t="s">
        <v>34487</v>
      </c>
    </row>
    <row r="5522" spans="1:10">
      <c r="A5522" s="16" t="s">
        <v>16779</v>
      </c>
      <c r="B5522" s="52" t="s">
        <v>8492</v>
      </c>
      <c r="C5522" s="16" t="str">
        <f t="shared" si="86"/>
        <v>052 - 802</v>
      </c>
      <c r="D5522" s="52"/>
      <c r="E5522" s="52" t="s">
        <v>3327</v>
      </c>
      <c r="F5522" s="16"/>
      <c r="G5522" s="16" t="s">
        <v>28833</v>
      </c>
      <c r="H5522" s="16" t="s">
        <v>30328</v>
      </c>
      <c r="I5522" s="16" t="s">
        <v>2962</v>
      </c>
      <c r="J5522" s="16" t="s">
        <v>34487</v>
      </c>
    </row>
    <row r="5523" spans="1:10">
      <c r="A5523" s="16" t="s">
        <v>6094</v>
      </c>
      <c r="B5523" s="52" t="s">
        <v>13150</v>
      </c>
      <c r="C5523" s="16" t="str">
        <f t="shared" si="86"/>
        <v>052 - 803</v>
      </c>
      <c r="D5523" s="52"/>
      <c r="E5523" s="52" t="s">
        <v>3327</v>
      </c>
      <c r="F5523" s="16"/>
      <c r="G5523" s="16" t="s">
        <v>28833</v>
      </c>
      <c r="H5523" s="16" t="s">
        <v>30328</v>
      </c>
      <c r="I5523" s="16" t="s">
        <v>6095</v>
      </c>
      <c r="J5523" s="16" t="s">
        <v>34487</v>
      </c>
    </row>
    <row r="5524" spans="1:10">
      <c r="A5524" s="16" t="s">
        <v>17589</v>
      </c>
      <c r="B5524" s="52" t="s">
        <v>21000</v>
      </c>
      <c r="C5524" s="16" t="str">
        <f t="shared" si="86"/>
        <v>001 - 145</v>
      </c>
      <c r="D5524" s="52" t="s">
        <v>34487</v>
      </c>
      <c r="E5524" s="52" t="s">
        <v>37671</v>
      </c>
      <c r="F5524" s="16" t="s">
        <v>25207</v>
      </c>
      <c r="G5524" s="16" t="s">
        <v>37670</v>
      </c>
      <c r="H5524" s="16" t="s">
        <v>10732</v>
      </c>
      <c r="I5524" s="16" t="s">
        <v>17590</v>
      </c>
    </row>
    <row r="5525" spans="1:10">
      <c r="A5525" s="16" t="s">
        <v>21345</v>
      </c>
      <c r="B5525" s="52" t="s">
        <v>36539</v>
      </c>
      <c r="C5525" s="16" t="str">
        <f t="shared" si="86"/>
        <v>096 - 032</v>
      </c>
      <c r="D5525" s="52" t="s">
        <v>36059</v>
      </c>
      <c r="E5525" s="52" t="s">
        <v>14652</v>
      </c>
      <c r="F5525" s="16" t="s">
        <v>21346</v>
      </c>
      <c r="G5525" s="16" t="s">
        <v>14651</v>
      </c>
      <c r="H5525" s="16" t="s">
        <v>10732</v>
      </c>
      <c r="I5525" s="16" t="s">
        <v>11610</v>
      </c>
      <c r="J5525" s="16"/>
    </row>
    <row r="5526" spans="1:10">
      <c r="A5526" s="16" t="s">
        <v>24104</v>
      </c>
      <c r="B5526" s="52" t="s">
        <v>3244</v>
      </c>
      <c r="C5526" s="16" t="str">
        <f t="shared" si="86"/>
        <v>002 - 075</v>
      </c>
      <c r="D5526" s="52" t="s">
        <v>36059</v>
      </c>
      <c r="E5526" s="52" t="s">
        <v>36066</v>
      </c>
      <c r="F5526" s="16" t="s">
        <v>24105</v>
      </c>
      <c r="G5526" s="16" t="s">
        <v>20457</v>
      </c>
      <c r="H5526" s="16" t="s">
        <v>10732</v>
      </c>
      <c r="I5526" s="16" t="s">
        <v>11610</v>
      </c>
      <c r="J5526" s="16" t="s">
        <v>7990</v>
      </c>
    </row>
    <row r="5527" spans="1:10">
      <c r="A5527" s="16" t="s">
        <v>24191</v>
      </c>
      <c r="B5527" s="52" t="s">
        <v>2066</v>
      </c>
      <c r="C5527" s="16" t="str">
        <f t="shared" si="86"/>
        <v>044 - 029</v>
      </c>
      <c r="D5527" s="52" t="s">
        <v>36059</v>
      </c>
      <c r="E5527" s="52" t="s">
        <v>27373</v>
      </c>
      <c r="F5527" s="16" t="s">
        <v>23886</v>
      </c>
      <c r="G5527" s="16" t="s">
        <v>27372</v>
      </c>
      <c r="H5527" s="16" t="s">
        <v>20397</v>
      </c>
      <c r="I5527" s="16" t="s">
        <v>24192</v>
      </c>
      <c r="J5527" s="16"/>
    </row>
    <row r="5528" spans="1:10">
      <c r="A5528" s="16" t="s">
        <v>9849</v>
      </c>
      <c r="B5528" s="52" t="s">
        <v>6303</v>
      </c>
      <c r="C5528" s="16" t="str">
        <f t="shared" si="86"/>
        <v>022 - 112</v>
      </c>
      <c r="D5528" s="52" t="s">
        <v>34487</v>
      </c>
      <c r="E5528" s="52" t="s">
        <v>4777</v>
      </c>
      <c r="F5528" s="16" t="s">
        <v>5649</v>
      </c>
      <c r="G5528" s="16" t="s">
        <v>4776</v>
      </c>
      <c r="H5528" s="16" t="s">
        <v>4778</v>
      </c>
      <c r="I5528" s="16" t="s">
        <v>9850</v>
      </c>
    </row>
    <row r="5529" spans="1:10">
      <c r="A5529" s="16" t="s">
        <v>6152</v>
      </c>
      <c r="B5529" s="52" t="s">
        <v>11016</v>
      </c>
      <c r="C5529" s="16" t="str">
        <f t="shared" si="86"/>
        <v>009 - 037</v>
      </c>
      <c r="D5529" s="52" t="s">
        <v>34487</v>
      </c>
      <c r="E5529" s="52" t="s">
        <v>26840</v>
      </c>
      <c r="F5529" s="16" t="s">
        <v>25794</v>
      </c>
      <c r="G5529" s="16" t="s">
        <v>26839</v>
      </c>
      <c r="H5529" s="16" t="s">
        <v>34573</v>
      </c>
      <c r="I5529" s="16" t="s">
        <v>6153</v>
      </c>
      <c r="J5529" s="16"/>
    </row>
    <row r="5530" spans="1:10">
      <c r="A5530" s="16" t="s">
        <v>14784</v>
      </c>
      <c r="B5530" s="52" t="s">
        <v>5944</v>
      </c>
      <c r="C5530" s="16" t="str">
        <f t="shared" si="86"/>
        <v>003 - 093</v>
      </c>
      <c r="D5530" s="52" t="s">
        <v>34487</v>
      </c>
      <c r="E5530" s="52" t="s">
        <v>3328</v>
      </c>
      <c r="F5530" s="16" t="s">
        <v>4324</v>
      </c>
      <c r="G5530" s="16" t="s">
        <v>10731</v>
      </c>
      <c r="H5530" s="16" t="s">
        <v>10732</v>
      </c>
      <c r="I5530" s="16" t="s">
        <v>14785</v>
      </c>
    </row>
    <row r="5531" spans="1:10">
      <c r="A5531" s="16" t="s">
        <v>21887</v>
      </c>
      <c r="B5531" s="52" t="s">
        <v>5945</v>
      </c>
      <c r="C5531" s="16" t="str">
        <f t="shared" si="86"/>
        <v>003 - 094</v>
      </c>
      <c r="D5531" s="52" t="s">
        <v>34487</v>
      </c>
      <c r="E5531" s="52" t="s">
        <v>3328</v>
      </c>
      <c r="F5531" s="16" t="s">
        <v>387</v>
      </c>
      <c r="G5531" s="16" t="s">
        <v>10731</v>
      </c>
      <c r="H5531" s="16" t="s">
        <v>10732</v>
      </c>
      <c r="I5531" s="16" t="s">
        <v>30729</v>
      </c>
      <c r="J5531" s="16" t="s">
        <v>7990</v>
      </c>
    </row>
    <row r="5532" spans="1:10">
      <c r="A5532" s="16" t="s">
        <v>13942</v>
      </c>
      <c r="B5532" s="52" t="s">
        <v>9361</v>
      </c>
      <c r="C5532" s="16" t="str">
        <f t="shared" si="86"/>
        <v>103 - 043</v>
      </c>
      <c r="D5532" s="52" t="s">
        <v>34487</v>
      </c>
      <c r="E5532" s="52" t="s">
        <v>14668</v>
      </c>
      <c r="F5532" s="16" t="s">
        <v>13943</v>
      </c>
      <c r="G5532" s="16" t="s">
        <v>14667</v>
      </c>
      <c r="H5532" s="16" t="s">
        <v>10732</v>
      </c>
      <c r="I5532" s="16" t="s">
        <v>30729</v>
      </c>
    </row>
    <row r="5533" spans="1:10">
      <c r="A5533" s="16" t="s">
        <v>12567</v>
      </c>
      <c r="B5533" s="52" t="s">
        <v>2082</v>
      </c>
      <c r="C5533" s="16" t="str">
        <f t="shared" si="86"/>
        <v>022 - 866</v>
      </c>
      <c r="D5533" s="52"/>
      <c r="E5533" s="52" t="s">
        <v>4777</v>
      </c>
      <c r="F5533" s="16"/>
      <c r="G5533" s="16" t="s">
        <v>4776</v>
      </c>
      <c r="H5533" s="16" t="s">
        <v>4778</v>
      </c>
      <c r="I5533" s="16" t="s">
        <v>12568</v>
      </c>
      <c r="J5533" s="16" t="s">
        <v>34487</v>
      </c>
    </row>
    <row r="5534" spans="1:10">
      <c r="A5534" s="16" t="s">
        <v>31987</v>
      </c>
      <c r="B5534" s="52" t="s">
        <v>12070</v>
      </c>
      <c r="C5534" s="16" t="str">
        <f t="shared" si="86"/>
        <v>095 - 026</v>
      </c>
      <c r="D5534" s="52" t="s">
        <v>34487</v>
      </c>
      <c r="E5534" s="52" t="s">
        <v>5719</v>
      </c>
      <c r="F5534" s="16" t="s">
        <v>28651</v>
      </c>
      <c r="G5534" s="16" t="s">
        <v>29627</v>
      </c>
      <c r="H5534" s="16" t="s">
        <v>33521</v>
      </c>
      <c r="I5534" s="16" t="s">
        <v>31988</v>
      </c>
      <c r="J5534" s="16"/>
    </row>
    <row r="5535" spans="1:10">
      <c r="A5535" s="16" t="s">
        <v>5940</v>
      </c>
      <c r="B5535" s="52" t="s">
        <v>19564</v>
      </c>
      <c r="C5535" s="16" t="str">
        <f t="shared" si="86"/>
        <v>043 - 024</v>
      </c>
      <c r="D5535" s="52" t="s">
        <v>34487</v>
      </c>
      <c r="E5535" s="52" t="s">
        <v>36775</v>
      </c>
      <c r="F5535" s="16" t="s">
        <v>3482</v>
      </c>
      <c r="G5535" s="16" t="s">
        <v>27380</v>
      </c>
      <c r="H5535" s="16" t="s">
        <v>20397</v>
      </c>
      <c r="I5535" s="16" t="s">
        <v>5941</v>
      </c>
      <c r="J5535" s="16"/>
    </row>
    <row r="5536" spans="1:10">
      <c r="A5536" s="16" t="s">
        <v>726</v>
      </c>
      <c r="B5536" s="52" t="s">
        <v>9698</v>
      </c>
      <c r="C5536" s="16" t="str">
        <f t="shared" si="86"/>
        <v>077 - 014</v>
      </c>
      <c r="D5536" s="52" t="s">
        <v>34487</v>
      </c>
      <c r="E5536" s="52" t="s">
        <v>36237</v>
      </c>
      <c r="F5536" s="16" t="s">
        <v>727</v>
      </c>
      <c r="G5536" s="16" t="s">
        <v>36236</v>
      </c>
      <c r="H5536" s="16" t="s">
        <v>13511</v>
      </c>
      <c r="I5536" s="16" t="s">
        <v>728</v>
      </c>
    </row>
    <row r="5537" spans="1:10">
      <c r="A5537" s="16" t="s">
        <v>16377</v>
      </c>
      <c r="B5537" s="52" t="s">
        <v>21001</v>
      </c>
      <c r="C5537" s="16" t="str">
        <f t="shared" si="86"/>
        <v>001 - 146</v>
      </c>
      <c r="D5537" s="52" t="s">
        <v>36059</v>
      </c>
      <c r="E5537" s="52" t="s">
        <v>37671</v>
      </c>
      <c r="F5537" s="16" t="s">
        <v>16378</v>
      </c>
      <c r="G5537" s="16" t="s">
        <v>37670</v>
      </c>
      <c r="H5537" s="16" t="s">
        <v>10732</v>
      </c>
      <c r="I5537" s="16" t="s">
        <v>16379</v>
      </c>
    </row>
    <row r="5538" spans="1:10">
      <c r="A5538" s="16" t="s">
        <v>4738</v>
      </c>
      <c r="B5538" s="52" t="s">
        <v>21001</v>
      </c>
      <c r="C5538" s="16" t="str">
        <f t="shared" si="86"/>
        <v>001 - 917</v>
      </c>
      <c r="D5538" s="52"/>
      <c r="E5538" s="52" t="s">
        <v>37671</v>
      </c>
      <c r="G5538" s="16" t="s">
        <v>37670</v>
      </c>
      <c r="H5538" s="16" t="s">
        <v>10732</v>
      </c>
      <c r="I5538" s="16" t="s">
        <v>16379</v>
      </c>
      <c r="J5538" s="16" t="s">
        <v>34487</v>
      </c>
    </row>
    <row r="5539" spans="1:10">
      <c r="A5539" s="16" t="s">
        <v>8058</v>
      </c>
      <c r="B5539" s="52" t="s">
        <v>14314</v>
      </c>
      <c r="C5539" s="16" t="str">
        <f t="shared" si="86"/>
        <v>075 - 042</v>
      </c>
      <c r="D5539" s="52" t="s">
        <v>34487</v>
      </c>
      <c r="E5539" s="52" t="s">
        <v>25912</v>
      </c>
      <c r="F5539" s="16" t="s">
        <v>8059</v>
      </c>
      <c r="G5539" s="16" t="s">
        <v>31815</v>
      </c>
      <c r="H5539" s="16" t="s">
        <v>37422</v>
      </c>
      <c r="I5539" s="16" t="s">
        <v>26100</v>
      </c>
    </row>
    <row r="5540" spans="1:10">
      <c r="A5540" s="16" t="s">
        <v>6154</v>
      </c>
      <c r="B5540" s="52" t="s">
        <v>12131</v>
      </c>
      <c r="C5540" s="16" t="str">
        <f t="shared" si="86"/>
        <v>070 - 037</v>
      </c>
      <c r="D5540" s="52" t="s">
        <v>34487</v>
      </c>
      <c r="E5540" s="52" t="s">
        <v>23672</v>
      </c>
      <c r="F5540" s="16" t="s">
        <v>5711</v>
      </c>
      <c r="G5540" s="16" t="s">
        <v>23671</v>
      </c>
      <c r="H5540" s="16" t="s">
        <v>10748</v>
      </c>
      <c r="I5540" s="16" t="s">
        <v>6155</v>
      </c>
      <c r="J5540" s="16"/>
    </row>
    <row r="5541" spans="1:10">
      <c r="A5541" s="16" t="s">
        <v>14286</v>
      </c>
      <c r="B5541" s="52" t="s">
        <v>2083</v>
      </c>
      <c r="C5541" s="16" t="str">
        <f t="shared" si="86"/>
        <v>022 - 867</v>
      </c>
      <c r="D5541" s="52"/>
      <c r="E5541" s="52" t="s">
        <v>4777</v>
      </c>
      <c r="F5541" s="16"/>
      <c r="G5541" s="16" t="s">
        <v>4776</v>
      </c>
      <c r="H5541" s="16" t="s">
        <v>4778</v>
      </c>
      <c r="I5541" s="16" t="s">
        <v>14287</v>
      </c>
      <c r="J5541" s="16" t="s">
        <v>34487</v>
      </c>
    </row>
    <row r="5542" spans="1:10">
      <c r="A5542" s="16" t="s">
        <v>32069</v>
      </c>
      <c r="B5542" s="52" t="s">
        <v>36658</v>
      </c>
      <c r="C5542" s="16" t="str">
        <f t="shared" si="86"/>
        <v>701 - 709</v>
      </c>
      <c r="D5542" s="52"/>
      <c r="E5542" s="52"/>
      <c r="F5542" s="16"/>
      <c r="G5542" s="16" t="s">
        <v>17441</v>
      </c>
      <c r="H5542" s="16" t="s">
        <v>10727</v>
      </c>
      <c r="I5542" s="16" t="s">
        <v>32070</v>
      </c>
      <c r="J5542" s="16" t="s">
        <v>34487</v>
      </c>
    </row>
    <row r="5543" spans="1:10">
      <c r="A5543" s="16" t="s">
        <v>37137</v>
      </c>
      <c r="B5543" s="52" t="s">
        <v>21002</v>
      </c>
      <c r="C5543" s="16" t="str">
        <f t="shared" si="86"/>
        <v>001 - 147</v>
      </c>
      <c r="D5543" s="52" t="s">
        <v>34487</v>
      </c>
      <c r="E5543" s="52" t="s">
        <v>37671</v>
      </c>
      <c r="F5543" s="16" t="s">
        <v>6454</v>
      </c>
      <c r="G5543" s="16" t="s">
        <v>37670</v>
      </c>
      <c r="H5543" s="16" t="s">
        <v>10732</v>
      </c>
      <c r="I5543" s="16" t="s">
        <v>37138</v>
      </c>
    </row>
    <row r="5544" spans="1:10">
      <c r="A5544" s="16" t="s">
        <v>23564</v>
      </c>
      <c r="B5544" s="52" t="s">
        <v>21002</v>
      </c>
      <c r="C5544" s="16" t="str">
        <f t="shared" si="86"/>
        <v>001 - 918</v>
      </c>
      <c r="D5544" s="52"/>
      <c r="E5544" s="52" t="s">
        <v>37671</v>
      </c>
      <c r="G5544" s="16" t="s">
        <v>37670</v>
      </c>
      <c r="H5544" s="16" t="s">
        <v>10732</v>
      </c>
      <c r="I5544" s="16" t="s">
        <v>37138</v>
      </c>
      <c r="J5544" s="16" t="s">
        <v>34487</v>
      </c>
    </row>
    <row r="5545" spans="1:10">
      <c r="A5545" s="16" t="s">
        <v>21588</v>
      </c>
      <c r="B5545" s="52" t="s">
        <v>16866</v>
      </c>
      <c r="C5545" s="16" t="str">
        <f t="shared" si="86"/>
        <v>071 - 031</v>
      </c>
      <c r="D5545" s="52" t="s">
        <v>34487</v>
      </c>
      <c r="E5545" s="52" t="s">
        <v>13516</v>
      </c>
      <c r="F5545" s="16" t="s">
        <v>9536</v>
      </c>
      <c r="G5545" s="16" t="s">
        <v>13515</v>
      </c>
      <c r="H5545" s="16" t="s">
        <v>37422</v>
      </c>
      <c r="I5545" s="16" t="s">
        <v>21589</v>
      </c>
      <c r="J5545" s="16"/>
    </row>
    <row r="5546" spans="1:10">
      <c r="A5546" s="16" t="s">
        <v>30790</v>
      </c>
      <c r="B5546" s="52" t="s">
        <v>36659</v>
      </c>
      <c r="C5546" s="16" t="str">
        <f t="shared" si="86"/>
        <v>701 - 710</v>
      </c>
      <c r="D5546" s="52"/>
      <c r="E5546" s="52"/>
      <c r="F5546" s="16"/>
      <c r="G5546" s="16" t="s">
        <v>17441</v>
      </c>
      <c r="H5546" s="16" t="s">
        <v>10727</v>
      </c>
      <c r="I5546" s="16" t="s">
        <v>30791</v>
      </c>
      <c r="J5546" s="16" t="s">
        <v>34487</v>
      </c>
    </row>
    <row r="5547" spans="1:10">
      <c r="A5547" s="16" t="s">
        <v>10112</v>
      </c>
      <c r="B5547" s="52" t="s">
        <v>4793</v>
      </c>
      <c r="C5547" s="16" t="str">
        <f t="shared" si="86"/>
        <v>I99 - 228</v>
      </c>
      <c r="D5547" s="52"/>
      <c r="E5547" s="52" t="s">
        <v>10726</v>
      </c>
      <c r="F5547" s="16"/>
      <c r="G5547" s="16" t="s">
        <v>10725</v>
      </c>
      <c r="H5547" s="16" t="s">
        <v>10727</v>
      </c>
      <c r="I5547" s="16" t="s">
        <v>10113</v>
      </c>
    </row>
    <row r="5548" spans="1:10">
      <c r="A5548" s="16" t="s">
        <v>10631</v>
      </c>
      <c r="B5548" s="52" t="s">
        <v>4794</v>
      </c>
      <c r="C5548" s="16" t="str">
        <f t="shared" si="86"/>
        <v>I99 - 373</v>
      </c>
      <c r="D5548" s="52"/>
      <c r="E5548" s="52" t="s">
        <v>10726</v>
      </c>
      <c r="F5548" s="16"/>
      <c r="G5548" s="16" t="s">
        <v>10725</v>
      </c>
      <c r="H5548" s="16" t="s">
        <v>10727</v>
      </c>
      <c r="I5548" s="16" t="s">
        <v>10632</v>
      </c>
    </row>
    <row r="5549" spans="1:10">
      <c r="A5549" s="16" t="s">
        <v>5040</v>
      </c>
      <c r="B5549" s="52" t="s">
        <v>4795</v>
      </c>
      <c r="C5549" s="16" t="str">
        <f t="shared" si="86"/>
        <v>S99 - 360</v>
      </c>
      <c r="D5549" s="52"/>
      <c r="E5549" s="52" t="s">
        <v>15509</v>
      </c>
      <c r="F5549" s="16"/>
      <c r="G5549" s="16" t="s">
        <v>10725</v>
      </c>
      <c r="H5549" s="16" t="s">
        <v>10727</v>
      </c>
      <c r="I5549" s="16" t="s">
        <v>5041</v>
      </c>
    </row>
    <row r="5550" spans="1:10">
      <c r="A5550" s="16" t="s">
        <v>29554</v>
      </c>
      <c r="B5550" s="52" t="s">
        <v>9867</v>
      </c>
      <c r="C5550" s="16" t="str">
        <f t="shared" si="86"/>
        <v>081 - 012</v>
      </c>
      <c r="D5550" s="52" t="s">
        <v>36059</v>
      </c>
      <c r="E5550" s="52" t="s">
        <v>29916</v>
      </c>
      <c r="F5550" s="16" t="s">
        <v>14503</v>
      </c>
      <c r="G5550" s="16" t="s">
        <v>29915</v>
      </c>
      <c r="H5550" s="16" t="s">
        <v>29917</v>
      </c>
      <c r="I5550" s="16" t="s">
        <v>14504</v>
      </c>
    </row>
    <row r="5551" spans="1:10">
      <c r="A5551" s="16" t="s">
        <v>30154</v>
      </c>
      <c r="B5551" s="52" t="s">
        <v>33279</v>
      </c>
      <c r="C5551" s="16" t="str">
        <f t="shared" si="86"/>
        <v>021 - 847</v>
      </c>
      <c r="D5551" s="52"/>
      <c r="E5551" s="52" t="s">
        <v>14657</v>
      </c>
      <c r="F5551" s="16"/>
      <c r="G5551" s="16" t="s">
        <v>14656</v>
      </c>
      <c r="H5551" s="16" t="s">
        <v>4778</v>
      </c>
      <c r="I5551" s="16" t="s">
        <v>30155</v>
      </c>
      <c r="J5551" s="16" t="s">
        <v>34487</v>
      </c>
    </row>
    <row r="5552" spans="1:10">
      <c r="A5552" s="16" t="s">
        <v>37231</v>
      </c>
      <c r="B5552" s="52" t="s">
        <v>414</v>
      </c>
      <c r="C5552" s="16" t="str">
        <f t="shared" si="86"/>
        <v>017 - 107</v>
      </c>
      <c r="D5552" s="52" t="s">
        <v>36059</v>
      </c>
      <c r="E5552" s="52" t="s">
        <v>22538</v>
      </c>
      <c r="F5552" s="16" t="s">
        <v>34390</v>
      </c>
      <c r="G5552" s="16" t="s">
        <v>22537</v>
      </c>
      <c r="H5552" s="16" t="s">
        <v>32666</v>
      </c>
      <c r="I5552" s="16" t="s">
        <v>37232</v>
      </c>
    </row>
    <row r="5553" spans="1:10">
      <c r="A5553" s="16" t="s">
        <v>25129</v>
      </c>
      <c r="B5553" s="52" t="s">
        <v>11793</v>
      </c>
      <c r="C5553" s="16" t="str">
        <f t="shared" si="86"/>
        <v>058 - 058</v>
      </c>
      <c r="D5553" s="52" t="s">
        <v>36059</v>
      </c>
      <c r="E5553" s="52" t="s">
        <v>10753</v>
      </c>
      <c r="F5553" s="16" t="s">
        <v>25782</v>
      </c>
      <c r="G5553" s="16" t="s">
        <v>10752</v>
      </c>
      <c r="H5553" s="16" t="s">
        <v>20396</v>
      </c>
      <c r="I5553" s="16" t="s">
        <v>25130</v>
      </c>
      <c r="J5553" s="16"/>
    </row>
    <row r="5554" spans="1:10">
      <c r="A5554" s="16" t="s">
        <v>31659</v>
      </c>
      <c r="B5554" s="52" t="s">
        <v>32195</v>
      </c>
      <c r="C5554" s="16" t="str">
        <f t="shared" si="86"/>
        <v>085 - 009</v>
      </c>
      <c r="D5554" s="52" t="s">
        <v>34487</v>
      </c>
      <c r="E5554" s="52" t="s">
        <v>5706</v>
      </c>
      <c r="F5554" s="16" t="s">
        <v>2749</v>
      </c>
      <c r="G5554" s="16" t="s">
        <v>5718</v>
      </c>
      <c r="H5554" s="16" t="s">
        <v>29917</v>
      </c>
      <c r="I5554" s="16" t="s">
        <v>2750</v>
      </c>
      <c r="J5554" s="16"/>
    </row>
    <row r="5555" spans="1:10">
      <c r="A5555" s="16" t="s">
        <v>28952</v>
      </c>
      <c r="B5555" s="52" t="s">
        <v>16253</v>
      </c>
      <c r="C5555" s="16" t="str">
        <f t="shared" si="86"/>
        <v>083 - 046</v>
      </c>
      <c r="D5555" s="52" t="s">
        <v>36059</v>
      </c>
      <c r="E5555" s="52" t="s">
        <v>21246</v>
      </c>
      <c r="F5555" s="16" t="s">
        <v>28953</v>
      </c>
      <c r="G5555" s="16" t="s">
        <v>21245</v>
      </c>
      <c r="H5555" s="16" t="s">
        <v>29917</v>
      </c>
      <c r="I5555" s="16" t="s">
        <v>28954</v>
      </c>
    </row>
    <row r="5556" spans="1:10">
      <c r="A5556" s="16" t="s">
        <v>20772</v>
      </c>
      <c r="B5556" s="52" t="s">
        <v>5135</v>
      </c>
      <c r="C5556" s="16" t="str">
        <f t="shared" si="86"/>
        <v>087 - 056</v>
      </c>
      <c r="D5556" s="52" t="s">
        <v>36059</v>
      </c>
      <c r="E5556" s="52" t="s">
        <v>10962</v>
      </c>
      <c r="F5556" s="16" t="s">
        <v>6898</v>
      </c>
      <c r="G5556" s="16" t="s">
        <v>10961</v>
      </c>
      <c r="H5556" s="16" t="s">
        <v>29917</v>
      </c>
      <c r="I5556" s="16" t="s">
        <v>20773</v>
      </c>
    </row>
    <row r="5557" spans="1:10">
      <c r="A5557" s="16" t="s">
        <v>34039</v>
      </c>
      <c r="B5557" s="52" t="s">
        <v>28797</v>
      </c>
      <c r="C5557" s="16" t="str">
        <f t="shared" si="86"/>
        <v>001 - 148</v>
      </c>
      <c r="D5557" s="52" t="s">
        <v>36059</v>
      </c>
      <c r="E5557" s="52" t="s">
        <v>37671</v>
      </c>
      <c r="F5557" s="16" t="s">
        <v>34040</v>
      </c>
      <c r="G5557" s="16" t="s">
        <v>37670</v>
      </c>
      <c r="H5557" s="16" t="s">
        <v>10732</v>
      </c>
      <c r="I5557" s="16" t="s">
        <v>34041</v>
      </c>
    </row>
    <row r="5558" spans="1:10">
      <c r="A5558" s="16" t="s">
        <v>21652</v>
      </c>
      <c r="B5558" s="52" t="s">
        <v>2084</v>
      </c>
      <c r="C5558" s="16" t="str">
        <f t="shared" si="86"/>
        <v>022 - 113</v>
      </c>
      <c r="D5558" s="52" t="s">
        <v>34487</v>
      </c>
      <c r="E5558" s="52" t="s">
        <v>4777</v>
      </c>
      <c r="F5558" s="16" t="s">
        <v>7720</v>
      </c>
      <c r="G5558" s="16" t="s">
        <v>4776</v>
      </c>
      <c r="H5558" s="16" t="s">
        <v>4778</v>
      </c>
      <c r="I5558" s="16" t="s">
        <v>21653</v>
      </c>
    </row>
    <row r="5559" spans="1:10">
      <c r="A5559" s="16" t="s">
        <v>922</v>
      </c>
      <c r="B5559" s="52" t="s">
        <v>5285</v>
      </c>
      <c r="C5559" s="16" t="str">
        <f t="shared" si="86"/>
        <v>014 - 040</v>
      </c>
      <c r="D5559" s="52" t="s">
        <v>34487</v>
      </c>
      <c r="E5559" s="52" t="s">
        <v>31453</v>
      </c>
      <c r="F5559" s="16" t="s">
        <v>30450</v>
      </c>
      <c r="G5559" s="16" t="s">
        <v>31452</v>
      </c>
      <c r="H5559" s="16" t="s">
        <v>32666</v>
      </c>
      <c r="I5559" s="16" t="s">
        <v>923</v>
      </c>
    </row>
    <row r="5560" spans="1:10">
      <c r="A5560" s="16" t="s">
        <v>35795</v>
      </c>
      <c r="B5560" s="52" t="s">
        <v>28910</v>
      </c>
      <c r="C5560" s="16" t="str">
        <f t="shared" si="86"/>
        <v>015 - 894</v>
      </c>
      <c r="D5560" s="52"/>
      <c r="E5560" s="52" t="s">
        <v>32665</v>
      </c>
      <c r="F5560" s="16"/>
      <c r="G5560" s="16" t="s">
        <v>32664</v>
      </c>
      <c r="H5560" s="16" t="s">
        <v>32666</v>
      </c>
      <c r="I5560" s="16" t="s">
        <v>33927</v>
      </c>
      <c r="J5560" s="16" t="s">
        <v>34487</v>
      </c>
    </row>
    <row r="5561" spans="1:10">
      <c r="A5561" s="16" t="s">
        <v>28532</v>
      </c>
      <c r="B5561" s="52" t="s">
        <v>27626</v>
      </c>
      <c r="C5561" s="16" t="str">
        <f t="shared" si="86"/>
        <v>016 - 841</v>
      </c>
      <c r="D5561" s="52"/>
      <c r="E5561" s="52" t="s">
        <v>10742</v>
      </c>
      <c r="F5561" s="16"/>
      <c r="G5561" s="16" t="s">
        <v>10741</v>
      </c>
      <c r="H5561" s="16" t="s">
        <v>32666</v>
      </c>
      <c r="I5561" s="16" t="s">
        <v>28533</v>
      </c>
      <c r="J5561" s="16" t="s">
        <v>34487</v>
      </c>
    </row>
    <row r="5562" spans="1:10">
      <c r="A5562" s="16" t="s">
        <v>18124</v>
      </c>
      <c r="B5562" s="52" t="s">
        <v>14915</v>
      </c>
      <c r="C5562" s="16" t="str">
        <f t="shared" si="86"/>
        <v>017 - 858</v>
      </c>
      <c r="D5562" s="52"/>
      <c r="E5562" s="52" t="s">
        <v>22538</v>
      </c>
      <c r="F5562" s="16"/>
      <c r="G5562" s="16" t="s">
        <v>22537</v>
      </c>
      <c r="H5562" s="16" t="s">
        <v>32666</v>
      </c>
      <c r="I5562" s="16" t="s">
        <v>22854</v>
      </c>
      <c r="J5562" s="16" t="s">
        <v>34487</v>
      </c>
    </row>
    <row r="5563" spans="1:10">
      <c r="A5563" s="16" t="s">
        <v>28969</v>
      </c>
      <c r="B5563" s="52" t="s">
        <v>28798</v>
      </c>
      <c r="C5563" s="16" t="str">
        <f t="shared" si="86"/>
        <v>001 - 149</v>
      </c>
      <c r="D5563" s="52" t="s">
        <v>34487</v>
      </c>
      <c r="E5563" s="52" t="s">
        <v>37671</v>
      </c>
      <c r="F5563" s="16" t="s">
        <v>6454</v>
      </c>
      <c r="G5563" s="16" t="s">
        <v>37670</v>
      </c>
      <c r="H5563" s="16" t="s">
        <v>10732</v>
      </c>
      <c r="I5563" s="16" t="s">
        <v>28970</v>
      </c>
    </row>
    <row r="5564" spans="1:10">
      <c r="A5564" s="16" t="s">
        <v>16505</v>
      </c>
      <c r="B5564" s="52" t="s">
        <v>29189</v>
      </c>
      <c r="C5564" s="16" t="str">
        <f t="shared" si="86"/>
        <v>091 - 047</v>
      </c>
      <c r="D5564" s="52" t="s">
        <v>34487</v>
      </c>
      <c r="E5564" s="52" t="s">
        <v>31546</v>
      </c>
      <c r="F5564" s="16" t="s">
        <v>23304</v>
      </c>
      <c r="G5564" s="16" t="s">
        <v>31545</v>
      </c>
      <c r="H5564" s="16" t="s">
        <v>33521</v>
      </c>
      <c r="I5564" s="16" t="s">
        <v>31363</v>
      </c>
      <c r="J5564" s="16"/>
    </row>
    <row r="5565" spans="1:10">
      <c r="A5565" s="16" t="s">
        <v>6010</v>
      </c>
      <c r="B5565" s="52" t="s">
        <v>2085</v>
      </c>
      <c r="C5565" s="16" t="str">
        <f t="shared" si="86"/>
        <v>022 - 868</v>
      </c>
      <c r="D5565" s="52"/>
      <c r="E5565" s="52" t="s">
        <v>4777</v>
      </c>
      <c r="F5565" s="16"/>
      <c r="G5565" s="16" t="s">
        <v>4776</v>
      </c>
      <c r="H5565" s="16" t="s">
        <v>4778</v>
      </c>
      <c r="I5565" s="16" t="s">
        <v>5213</v>
      </c>
      <c r="J5565" s="16" t="s">
        <v>34487</v>
      </c>
    </row>
    <row r="5566" spans="1:10">
      <c r="A5566" s="16" t="s">
        <v>5212</v>
      </c>
      <c r="B5566" s="52" t="s">
        <v>28799</v>
      </c>
      <c r="C5566" s="16" t="str">
        <f t="shared" si="86"/>
        <v>001 - 835</v>
      </c>
      <c r="D5566" s="52"/>
      <c r="E5566" s="52" t="s">
        <v>37671</v>
      </c>
      <c r="G5566" s="16" t="s">
        <v>37670</v>
      </c>
      <c r="H5566" s="16" t="s">
        <v>10732</v>
      </c>
      <c r="I5566" s="16" t="s">
        <v>5213</v>
      </c>
      <c r="J5566" s="16" t="s">
        <v>34487</v>
      </c>
    </row>
    <row r="5567" spans="1:10">
      <c r="A5567" s="16" t="s">
        <v>5393</v>
      </c>
      <c r="B5567" s="52" t="s">
        <v>2086</v>
      </c>
      <c r="C5567" s="16" t="str">
        <f t="shared" si="86"/>
        <v>022 - 869</v>
      </c>
      <c r="D5567" s="52"/>
      <c r="E5567" s="52" t="s">
        <v>4777</v>
      </c>
      <c r="F5567" s="16"/>
      <c r="G5567" s="16" t="s">
        <v>4776</v>
      </c>
      <c r="H5567" s="16" t="s">
        <v>4778</v>
      </c>
      <c r="I5567" s="16" t="s">
        <v>5394</v>
      </c>
      <c r="J5567" s="16" t="s">
        <v>34487</v>
      </c>
    </row>
    <row r="5568" spans="1:10">
      <c r="A5568" s="16" t="s">
        <v>19087</v>
      </c>
      <c r="B5568" s="52" t="s">
        <v>28911</v>
      </c>
      <c r="C5568" s="16" t="str">
        <f t="shared" si="86"/>
        <v>015 - 138</v>
      </c>
      <c r="D5568" s="52" t="s">
        <v>36059</v>
      </c>
      <c r="E5568" s="52" t="s">
        <v>32665</v>
      </c>
      <c r="F5568" s="16" t="s">
        <v>19088</v>
      </c>
      <c r="G5568" s="16" t="s">
        <v>32664</v>
      </c>
      <c r="H5568" s="16" t="s">
        <v>32666</v>
      </c>
      <c r="I5568" s="16" t="s">
        <v>19089</v>
      </c>
    </row>
    <row r="5569" spans="1:10">
      <c r="A5569" s="16" t="s">
        <v>1169</v>
      </c>
      <c r="B5569" s="52" t="s">
        <v>16200</v>
      </c>
      <c r="C5569" s="16" t="str">
        <f t="shared" si="86"/>
        <v>031 - 846</v>
      </c>
      <c r="D5569" s="52"/>
      <c r="E5569" s="52" t="s">
        <v>7531</v>
      </c>
      <c r="F5569" s="16"/>
      <c r="G5569" s="16" t="s">
        <v>7530</v>
      </c>
      <c r="H5569" s="16" t="s">
        <v>30334</v>
      </c>
      <c r="I5569" s="16" t="s">
        <v>1170</v>
      </c>
      <c r="J5569" s="16" t="s">
        <v>34487</v>
      </c>
    </row>
    <row r="5570" spans="1:10">
      <c r="A5570" s="16" t="s">
        <v>9629</v>
      </c>
      <c r="B5570" s="52" t="s">
        <v>2774</v>
      </c>
      <c r="C5570" s="16" t="str">
        <f t="shared" si="86"/>
        <v>018 - 088</v>
      </c>
      <c r="D5570" s="52" t="s">
        <v>36059</v>
      </c>
      <c r="E5570" s="52" t="s">
        <v>35975</v>
      </c>
      <c r="F5570" s="16" t="s">
        <v>9630</v>
      </c>
      <c r="G5570" s="16" t="s">
        <v>35974</v>
      </c>
      <c r="H5570" s="16" t="s">
        <v>32666</v>
      </c>
      <c r="I5570" s="16" t="s">
        <v>9631</v>
      </c>
      <c r="J5570" s="16"/>
    </row>
    <row r="5571" spans="1:10">
      <c r="A5571" s="16" t="s">
        <v>33064</v>
      </c>
      <c r="B5571" s="52" t="s">
        <v>16201</v>
      </c>
      <c r="C5571" s="16" t="str">
        <f t="shared" si="86"/>
        <v>031 - 011</v>
      </c>
      <c r="D5571" s="52" t="s">
        <v>36059</v>
      </c>
      <c r="E5571" s="52" t="s">
        <v>7531</v>
      </c>
      <c r="F5571" s="16" t="s">
        <v>33065</v>
      </c>
      <c r="G5571" s="16" t="s">
        <v>7530</v>
      </c>
      <c r="H5571" s="16" t="s">
        <v>30334</v>
      </c>
      <c r="I5571" s="16" t="s">
        <v>33066</v>
      </c>
    </row>
    <row r="5572" spans="1:10">
      <c r="A5572" s="16" t="s">
        <v>35760</v>
      </c>
      <c r="B5572" s="52" t="s">
        <v>17656</v>
      </c>
      <c r="C5572" s="16" t="str">
        <f t="shared" ref="C5572:C5635" si="87">MID(A5572,1,3) &amp;" - " &amp;MID(A5572,4,3)</f>
        <v>034 - 020</v>
      </c>
      <c r="D5572" s="52" t="s">
        <v>36059</v>
      </c>
      <c r="E5572" s="52" t="s">
        <v>23677</v>
      </c>
      <c r="F5572" s="16" t="s">
        <v>32007</v>
      </c>
      <c r="G5572" s="16" t="s">
        <v>23676</v>
      </c>
      <c r="H5572" s="16" t="s">
        <v>35981</v>
      </c>
      <c r="I5572" s="16" t="s">
        <v>32008</v>
      </c>
    </row>
    <row r="5573" spans="1:10">
      <c r="A5573" s="16" t="s">
        <v>35904</v>
      </c>
      <c r="B5573" s="52" t="s">
        <v>15651</v>
      </c>
      <c r="C5573" s="16" t="str">
        <f t="shared" si="87"/>
        <v>037 - 037</v>
      </c>
      <c r="D5573" s="52" t="s">
        <v>36059</v>
      </c>
      <c r="E5573" s="52" t="s">
        <v>30682</v>
      </c>
      <c r="F5573" s="16" t="s">
        <v>35905</v>
      </c>
      <c r="G5573" s="16" t="s">
        <v>30681</v>
      </c>
      <c r="H5573" s="16" t="s">
        <v>35981</v>
      </c>
      <c r="I5573" s="16" t="s">
        <v>35906</v>
      </c>
    </row>
    <row r="5574" spans="1:10">
      <c r="A5574" s="16" t="s">
        <v>4055</v>
      </c>
      <c r="B5574" s="52" t="s">
        <v>28912</v>
      </c>
      <c r="C5574" s="16" t="str">
        <f t="shared" si="87"/>
        <v>015 - 139</v>
      </c>
      <c r="D5574" s="52" t="s">
        <v>36059</v>
      </c>
      <c r="E5574" s="52" t="s">
        <v>32665</v>
      </c>
      <c r="F5574" s="16" t="s">
        <v>9522</v>
      </c>
      <c r="G5574" s="16" t="s">
        <v>32664</v>
      </c>
      <c r="H5574" s="16" t="s">
        <v>32666</v>
      </c>
      <c r="I5574" s="16" t="s">
        <v>4056</v>
      </c>
    </row>
    <row r="5575" spans="1:10">
      <c r="A5575" s="16" t="s">
        <v>2177</v>
      </c>
      <c r="B5575" s="52" t="s">
        <v>27627</v>
      </c>
      <c r="C5575" s="16" t="str">
        <f t="shared" si="87"/>
        <v>016 - 250</v>
      </c>
      <c r="D5575" s="52" t="s">
        <v>36059</v>
      </c>
      <c r="E5575" s="52" t="s">
        <v>10742</v>
      </c>
      <c r="F5575" s="16" t="s">
        <v>10412</v>
      </c>
      <c r="G5575" s="16" t="s">
        <v>10741</v>
      </c>
      <c r="H5575" s="16" t="s">
        <v>32666</v>
      </c>
      <c r="I5575" s="16" t="s">
        <v>2178</v>
      </c>
    </row>
    <row r="5576" spans="1:10">
      <c r="A5576" s="16" t="s">
        <v>27895</v>
      </c>
      <c r="B5576" s="52" t="s">
        <v>1614</v>
      </c>
      <c r="C5576" s="16" t="str">
        <f t="shared" si="87"/>
        <v>020 - 034</v>
      </c>
      <c r="D5576" s="52" t="s">
        <v>36059</v>
      </c>
      <c r="E5576" s="52" t="s">
        <v>26789</v>
      </c>
      <c r="F5576" s="16" t="s">
        <v>25893</v>
      </c>
      <c r="G5576" s="16" t="s">
        <v>26788</v>
      </c>
      <c r="H5576" s="16" t="s">
        <v>32666</v>
      </c>
      <c r="I5576" s="16" t="s">
        <v>25712</v>
      </c>
    </row>
    <row r="5577" spans="1:10">
      <c r="A5577" s="16" t="s">
        <v>1777</v>
      </c>
      <c r="B5577" s="52" t="s">
        <v>35509</v>
      </c>
      <c r="C5577" s="16" t="str">
        <f t="shared" si="87"/>
        <v>036 - 021</v>
      </c>
      <c r="D5577" s="52" t="s">
        <v>36059</v>
      </c>
      <c r="E5577" s="52" t="s">
        <v>37427</v>
      </c>
      <c r="F5577" s="16" t="s">
        <v>1778</v>
      </c>
      <c r="G5577" s="16" t="s">
        <v>37426</v>
      </c>
      <c r="H5577" s="16" t="s">
        <v>35981</v>
      </c>
      <c r="I5577" s="16" t="s">
        <v>1779</v>
      </c>
      <c r="J5577" s="16"/>
    </row>
    <row r="5578" spans="1:10">
      <c r="A5578" s="16" t="s">
        <v>10308</v>
      </c>
      <c r="B5578" s="52" t="s">
        <v>32591</v>
      </c>
      <c r="C5578" s="16" t="str">
        <f t="shared" si="87"/>
        <v>026 - 041</v>
      </c>
      <c r="D5578" s="52" t="s">
        <v>36059</v>
      </c>
      <c r="E5578" s="52" t="s">
        <v>8857</v>
      </c>
      <c r="F5578" s="16" t="s">
        <v>23046</v>
      </c>
      <c r="G5578" s="16" t="s">
        <v>8856</v>
      </c>
      <c r="H5578" s="16" t="s">
        <v>32660</v>
      </c>
      <c r="I5578" s="16" t="s">
        <v>10309</v>
      </c>
      <c r="J5578" s="16"/>
    </row>
    <row r="5579" spans="1:10">
      <c r="A5579" s="16" t="s">
        <v>31989</v>
      </c>
      <c r="B5579" s="52" t="s">
        <v>37289</v>
      </c>
      <c r="C5579" s="16" t="str">
        <f t="shared" si="87"/>
        <v>093 - 026</v>
      </c>
      <c r="D5579" s="52" t="s">
        <v>34487</v>
      </c>
      <c r="E5579" s="52" t="s">
        <v>14112</v>
      </c>
      <c r="F5579" s="16" t="s">
        <v>16314</v>
      </c>
      <c r="G5579" s="16" t="s">
        <v>14111</v>
      </c>
      <c r="H5579" s="16" t="s">
        <v>30334</v>
      </c>
      <c r="I5579" s="16" t="s">
        <v>24171</v>
      </c>
      <c r="J5579" s="16"/>
    </row>
    <row r="5580" spans="1:10">
      <c r="A5580" s="16" t="s">
        <v>12461</v>
      </c>
      <c r="B5580" s="52" t="s">
        <v>3233</v>
      </c>
      <c r="C5580" s="16" t="str">
        <f t="shared" si="87"/>
        <v>028 - 051</v>
      </c>
      <c r="D5580" s="52" t="s">
        <v>34487</v>
      </c>
      <c r="E5580" s="52" t="s">
        <v>32659</v>
      </c>
      <c r="F5580" s="16" t="s">
        <v>35228</v>
      </c>
      <c r="G5580" s="16" t="s">
        <v>32658</v>
      </c>
      <c r="H5580" s="16" t="s">
        <v>32660</v>
      </c>
      <c r="I5580" s="16" t="s">
        <v>12462</v>
      </c>
      <c r="J5580" s="16"/>
    </row>
    <row r="5581" spans="1:10">
      <c r="A5581" s="16" t="s">
        <v>32692</v>
      </c>
      <c r="B5581" s="52" t="s">
        <v>3234</v>
      </c>
      <c r="C5581" s="16" t="str">
        <f t="shared" si="87"/>
        <v>028 - 052</v>
      </c>
      <c r="D5581" s="52" t="s">
        <v>34487</v>
      </c>
      <c r="E5581" s="52" t="s">
        <v>32659</v>
      </c>
      <c r="F5581" s="16" t="s">
        <v>35228</v>
      </c>
      <c r="G5581" s="16" t="s">
        <v>32658</v>
      </c>
      <c r="H5581" s="16" t="s">
        <v>32660</v>
      </c>
      <c r="I5581" s="16" t="s">
        <v>32693</v>
      </c>
      <c r="J5581" s="16"/>
    </row>
    <row r="5582" spans="1:10">
      <c r="A5582" s="16" t="s">
        <v>15121</v>
      </c>
      <c r="B5582" s="52" t="s">
        <v>5946</v>
      </c>
      <c r="C5582" s="16" t="str">
        <f t="shared" si="87"/>
        <v>003 - 095</v>
      </c>
      <c r="D5582" s="52" t="s">
        <v>36059</v>
      </c>
      <c r="E5582" s="52" t="s">
        <v>3328</v>
      </c>
      <c r="F5582" s="16" t="s">
        <v>15122</v>
      </c>
      <c r="G5582" s="16" t="s">
        <v>10731</v>
      </c>
      <c r="H5582" s="16" t="s">
        <v>10732</v>
      </c>
      <c r="I5582" s="16" t="s">
        <v>15123</v>
      </c>
    </row>
    <row r="5583" spans="1:10">
      <c r="A5583" s="16" t="s">
        <v>21286</v>
      </c>
      <c r="B5583" s="52" t="s">
        <v>16465</v>
      </c>
      <c r="C5583" s="16" t="str">
        <f t="shared" si="87"/>
        <v>025 - 034</v>
      </c>
      <c r="D5583" s="52" t="s">
        <v>34487</v>
      </c>
      <c r="E5583" s="52" t="s">
        <v>36071</v>
      </c>
      <c r="F5583" s="16" t="s">
        <v>20636</v>
      </c>
      <c r="G5583" s="16" t="s">
        <v>36070</v>
      </c>
      <c r="H5583" s="16" t="s">
        <v>32660</v>
      </c>
      <c r="I5583" s="16" t="s">
        <v>20637</v>
      </c>
    </row>
    <row r="5584" spans="1:10">
      <c r="A5584" s="16" t="s">
        <v>33544</v>
      </c>
      <c r="B5584" s="52" t="s">
        <v>8279</v>
      </c>
      <c r="C5584" s="16" t="str">
        <f t="shared" si="87"/>
        <v>029 - 032</v>
      </c>
      <c r="D5584" s="52" t="s">
        <v>36059</v>
      </c>
      <c r="E5584" s="52" t="s">
        <v>25917</v>
      </c>
      <c r="F5584" s="16" t="s">
        <v>33545</v>
      </c>
      <c r="G5584" s="16" t="s">
        <v>25916</v>
      </c>
      <c r="H5584" s="16" t="s">
        <v>32660</v>
      </c>
      <c r="I5584" s="16" t="s">
        <v>34639</v>
      </c>
      <c r="J5584" s="16"/>
    </row>
    <row r="5585" spans="1:10">
      <c r="A5585" s="16" t="s">
        <v>32494</v>
      </c>
      <c r="B5585" s="52" t="s">
        <v>23025</v>
      </c>
      <c r="C5585" s="16" t="str">
        <f t="shared" si="87"/>
        <v>006 - 092</v>
      </c>
      <c r="D5585" s="52" t="s">
        <v>36059</v>
      </c>
      <c r="E5585" s="52" t="s">
        <v>26671</v>
      </c>
      <c r="F5585" s="16" t="s">
        <v>23424</v>
      </c>
      <c r="G5585" s="16" t="s">
        <v>26670</v>
      </c>
      <c r="H5585" s="16" t="s">
        <v>10732</v>
      </c>
      <c r="I5585" s="16" t="s">
        <v>32495</v>
      </c>
    </row>
    <row r="5586" spans="1:10">
      <c r="A5586" s="16" t="s">
        <v>37604</v>
      </c>
      <c r="B5586" s="52" t="s">
        <v>20745</v>
      </c>
      <c r="C5586" s="16" t="str">
        <f t="shared" si="87"/>
        <v>040 - 019</v>
      </c>
      <c r="D5586" s="52" t="s">
        <v>34487</v>
      </c>
      <c r="E5586" s="52" t="s">
        <v>32809</v>
      </c>
      <c r="F5586" s="16" t="s">
        <v>37605</v>
      </c>
      <c r="G5586" s="16" t="s">
        <v>32808</v>
      </c>
      <c r="H5586" s="16" t="s">
        <v>35981</v>
      </c>
      <c r="I5586" s="16" t="s">
        <v>37606</v>
      </c>
    </row>
    <row r="5587" spans="1:10">
      <c r="A5587" s="16" t="s">
        <v>16289</v>
      </c>
      <c r="B5587" s="52" t="s">
        <v>15202</v>
      </c>
      <c r="C5587" s="16" t="str">
        <f t="shared" si="87"/>
        <v>010 - 033</v>
      </c>
      <c r="D5587" s="52" t="s">
        <v>34487</v>
      </c>
      <c r="E5587" s="52" t="s">
        <v>30437</v>
      </c>
      <c r="F5587" s="16" t="s">
        <v>25388</v>
      </c>
      <c r="G5587" s="16" t="s">
        <v>30436</v>
      </c>
      <c r="H5587" s="16" t="s">
        <v>34573</v>
      </c>
      <c r="I5587" s="16" t="s">
        <v>16290</v>
      </c>
      <c r="J5587" s="16"/>
    </row>
    <row r="5588" spans="1:10">
      <c r="A5588" s="16" t="s">
        <v>33918</v>
      </c>
      <c r="B5588" s="52" t="s">
        <v>28913</v>
      </c>
      <c r="C5588" s="16" t="str">
        <f t="shared" si="87"/>
        <v>015 - 895</v>
      </c>
      <c r="D5588" s="52"/>
      <c r="E5588" s="52" t="s">
        <v>32665</v>
      </c>
      <c r="F5588" s="16"/>
      <c r="G5588" s="16" t="s">
        <v>32664</v>
      </c>
      <c r="H5588" s="16" t="s">
        <v>32666</v>
      </c>
      <c r="I5588" s="16" t="s">
        <v>33919</v>
      </c>
      <c r="J5588" s="16" t="s">
        <v>34487</v>
      </c>
    </row>
    <row r="5589" spans="1:10">
      <c r="A5589" s="16" t="s">
        <v>18066</v>
      </c>
      <c r="B5589" s="52" t="s">
        <v>28914</v>
      </c>
      <c r="C5589" s="16" t="str">
        <f t="shared" si="87"/>
        <v>015 - 140</v>
      </c>
      <c r="D5589" s="52" t="s">
        <v>36059</v>
      </c>
      <c r="E5589" s="52" t="s">
        <v>32665</v>
      </c>
      <c r="F5589" s="16" t="s">
        <v>18067</v>
      </c>
      <c r="G5589" s="16" t="s">
        <v>32664</v>
      </c>
      <c r="H5589" s="16" t="s">
        <v>32666</v>
      </c>
      <c r="I5589" s="16" t="s">
        <v>18068</v>
      </c>
    </row>
    <row r="5590" spans="1:10">
      <c r="A5590" s="16" t="s">
        <v>24074</v>
      </c>
      <c r="B5590" s="52" t="s">
        <v>14315</v>
      </c>
      <c r="C5590" s="16" t="str">
        <f t="shared" si="87"/>
        <v>075 - 043</v>
      </c>
      <c r="D5590" s="52" t="s">
        <v>34487</v>
      </c>
      <c r="E5590" s="52" t="s">
        <v>25912</v>
      </c>
      <c r="F5590" s="16" t="s">
        <v>24075</v>
      </c>
      <c r="G5590" s="16" t="s">
        <v>31815</v>
      </c>
      <c r="H5590" s="16" t="s">
        <v>37422</v>
      </c>
      <c r="I5590" s="16" t="s">
        <v>24076</v>
      </c>
    </row>
    <row r="5591" spans="1:10">
      <c r="A5591" s="16" t="s">
        <v>18984</v>
      </c>
      <c r="B5591" s="52" t="s">
        <v>12408</v>
      </c>
      <c r="C5591" s="16" t="str">
        <f t="shared" si="87"/>
        <v>098 - 038</v>
      </c>
      <c r="D5591" s="52" t="s">
        <v>36059</v>
      </c>
      <c r="E5591" s="52" t="s">
        <v>10711</v>
      </c>
      <c r="F5591" s="16" t="s">
        <v>17725</v>
      </c>
      <c r="G5591" s="16" t="s">
        <v>10710</v>
      </c>
      <c r="H5591" s="16" t="s">
        <v>32666</v>
      </c>
      <c r="I5591" s="16" t="s">
        <v>18985</v>
      </c>
    </row>
    <row r="5592" spans="1:10">
      <c r="A5592" s="16" t="s">
        <v>37540</v>
      </c>
      <c r="B5592" s="52" t="s">
        <v>24043</v>
      </c>
      <c r="C5592" s="16" t="str">
        <f t="shared" si="87"/>
        <v>015 - 141</v>
      </c>
      <c r="D5592" s="52" t="s">
        <v>36059</v>
      </c>
      <c r="E5592" s="52" t="s">
        <v>32665</v>
      </c>
      <c r="F5592" s="16" t="s">
        <v>32663</v>
      </c>
      <c r="G5592" s="16" t="s">
        <v>32664</v>
      </c>
      <c r="H5592" s="16" t="s">
        <v>32666</v>
      </c>
      <c r="I5592" s="16" t="s">
        <v>18985</v>
      </c>
      <c r="J5592" s="16" t="s">
        <v>7990</v>
      </c>
    </row>
    <row r="5593" spans="1:10">
      <c r="A5593" s="16" t="s">
        <v>31654</v>
      </c>
      <c r="B5593" s="52" t="s">
        <v>28800</v>
      </c>
      <c r="C5593" s="16" t="str">
        <f t="shared" si="87"/>
        <v>001 - 836</v>
      </c>
      <c r="D5593" s="52"/>
      <c r="E5593" s="52" t="s">
        <v>37671</v>
      </c>
      <c r="F5593" s="16"/>
      <c r="G5593" s="16" t="s">
        <v>37670</v>
      </c>
      <c r="H5593" s="16" t="s">
        <v>10732</v>
      </c>
      <c r="I5593" s="16" t="s">
        <v>31655</v>
      </c>
      <c r="J5593" s="16" t="s">
        <v>34487</v>
      </c>
    </row>
    <row r="5594" spans="1:10">
      <c r="A5594" s="16" t="s">
        <v>14517</v>
      </c>
      <c r="B5594" s="52" t="s">
        <v>8734</v>
      </c>
      <c r="C5594" s="16" t="str">
        <f t="shared" si="87"/>
        <v>076 - 048</v>
      </c>
      <c r="D5594" s="52" t="s">
        <v>34487</v>
      </c>
      <c r="E5594" s="52" t="s">
        <v>13510</v>
      </c>
      <c r="F5594" s="16" t="s">
        <v>14518</v>
      </c>
      <c r="G5594" s="16" t="s">
        <v>13509</v>
      </c>
      <c r="H5594" s="16" t="s">
        <v>13511</v>
      </c>
      <c r="I5594" s="16" t="s">
        <v>14519</v>
      </c>
      <c r="J5594" s="16"/>
    </row>
    <row r="5595" spans="1:10">
      <c r="A5595" s="16" t="s">
        <v>31598</v>
      </c>
      <c r="B5595" s="52" t="s">
        <v>8468</v>
      </c>
      <c r="C5595" s="16" t="str">
        <f t="shared" si="87"/>
        <v>080 - 048</v>
      </c>
      <c r="D5595" s="52" t="s">
        <v>34487</v>
      </c>
      <c r="E5595" s="52" t="s">
        <v>1692</v>
      </c>
      <c r="F5595" s="16" t="s">
        <v>27376</v>
      </c>
      <c r="G5595" s="16" t="s">
        <v>1691</v>
      </c>
      <c r="H5595" s="16" t="s">
        <v>4772</v>
      </c>
      <c r="I5595" s="16" t="s">
        <v>31599</v>
      </c>
      <c r="J5595" s="16"/>
    </row>
    <row r="5596" spans="1:10">
      <c r="A5596" s="16" t="s">
        <v>18371</v>
      </c>
      <c r="B5596" s="52" t="s">
        <v>8469</v>
      </c>
      <c r="C5596" s="16" t="str">
        <f t="shared" si="87"/>
        <v>080 - 049</v>
      </c>
      <c r="D5596" s="52" t="s">
        <v>36059</v>
      </c>
      <c r="E5596" s="52" t="s">
        <v>1692</v>
      </c>
      <c r="F5596" s="16" t="s">
        <v>27376</v>
      </c>
      <c r="G5596" s="16" t="s">
        <v>1691</v>
      </c>
      <c r="H5596" s="16" t="s">
        <v>4772</v>
      </c>
      <c r="I5596" s="16" t="s">
        <v>18372</v>
      </c>
    </row>
    <row r="5597" spans="1:10">
      <c r="A5597" s="16" t="s">
        <v>14505</v>
      </c>
      <c r="B5597" s="52" t="s">
        <v>13084</v>
      </c>
      <c r="C5597" s="16" t="str">
        <f t="shared" si="87"/>
        <v>089 - 012</v>
      </c>
      <c r="D5597" s="52" t="s">
        <v>36059</v>
      </c>
      <c r="E5597" s="52" t="s">
        <v>37416</v>
      </c>
      <c r="F5597" s="16" t="s">
        <v>17836</v>
      </c>
      <c r="G5597" s="16" t="s">
        <v>37415</v>
      </c>
      <c r="H5597" s="16" t="s">
        <v>29917</v>
      </c>
      <c r="I5597" s="16" t="s">
        <v>14506</v>
      </c>
    </row>
    <row r="5598" spans="1:10">
      <c r="A5598" s="16" t="s">
        <v>24966</v>
      </c>
      <c r="B5598" s="52" t="s">
        <v>6575</v>
      </c>
      <c r="C5598" s="16" t="str">
        <f t="shared" si="87"/>
        <v>079 - 075</v>
      </c>
      <c r="D5598" s="52" t="s">
        <v>34487</v>
      </c>
      <c r="E5598" s="52" t="s">
        <v>4771</v>
      </c>
      <c r="F5598" s="16" t="s">
        <v>7004</v>
      </c>
      <c r="G5598" s="16" t="s">
        <v>4770</v>
      </c>
      <c r="H5598" s="16" t="s">
        <v>4772</v>
      </c>
      <c r="I5598" s="16" t="s">
        <v>17951</v>
      </c>
      <c r="J5598" s="16" t="s">
        <v>7990</v>
      </c>
    </row>
    <row r="5599" spans="1:10">
      <c r="A5599" s="16" t="s">
        <v>17950</v>
      </c>
      <c r="B5599" s="52" t="s">
        <v>29733</v>
      </c>
      <c r="C5599" s="16" t="str">
        <f t="shared" si="87"/>
        <v>101 - 014</v>
      </c>
      <c r="D5599" s="52" t="s">
        <v>34487</v>
      </c>
      <c r="E5599" s="52" t="s">
        <v>23682</v>
      </c>
      <c r="F5599" s="16" t="s">
        <v>28836</v>
      </c>
      <c r="G5599" s="16" t="s">
        <v>23681</v>
      </c>
      <c r="H5599" s="16" t="s">
        <v>4772</v>
      </c>
      <c r="I5599" s="16" t="s">
        <v>17951</v>
      </c>
    </row>
    <row r="5600" spans="1:10">
      <c r="A5600" s="16" t="s">
        <v>26803</v>
      </c>
      <c r="B5600" s="52" t="s">
        <v>35671</v>
      </c>
      <c r="C5600" s="16" t="str">
        <f t="shared" si="87"/>
        <v>075 - 044</v>
      </c>
      <c r="D5600" s="52" t="s">
        <v>36059</v>
      </c>
      <c r="E5600" s="52" t="s">
        <v>25912</v>
      </c>
      <c r="F5600" s="16" t="s">
        <v>31814</v>
      </c>
      <c r="G5600" s="16" t="s">
        <v>31815</v>
      </c>
      <c r="H5600" s="16" t="s">
        <v>37422</v>
      </c>
      <c r="I5600" s="16" t="s">
        <v>26804</v>
      </c>
      <c r="J5600" s="16"/>
    </row>
    <row r="5601" spans="1:10">
      <c r="A5601" s="16" t="s">
        <v>32379</v>
      </c>
      <c r="B5601" s="52" t="s">
        <v>12298</v>
      </c>
      <c r="C5601" s="16" t="str">
        <f t="shared" si="87"/>
        <v>063 - 045</v>
      </c>
      <c r="D5601" s="52" t="s">
        <v>36059</v>
      </c>
      <c r="E5601" s="52" t="s">
        <v>30281</v>
      </c>
      <c r="F5601" s="16" t="s">
        <v>32380</v>
      </c>
      <c r="G5601" s="16" t="s">
        <v>30319</v>
      </c>
      <c r="H5601" s="16" t="s">
        <v>30282</v>
      </c>
      <c r="I5601" s="16" t="s">
        <v>32381</v>
      </c>
    </row>
    <row r="5602" spans="1:10">
      <c r="A5602" s="16" t="s">
        <v>19388</v>
      </c>
      <c r="B5602" s="52" t="s">
        <v>6039</v>
      </c>
      <c r="C5602" s="16" t="str">
        <f t="shared" si="87"/>
        <v>080 - 050</v>
      </c>
      <c r="D5602" s="52" t="s">
        <v>34487</v>
      </c>
      <c r="E5602" s="52" t="s">
        <v>1692</v>
      </c>
      <c r="F5602" s="16" t="s">
        <v>2553</v>
      </c>
      <c r="G5602" s="16" t="s">
        <v>1691</v>
      </c>
      <c r="H5602" s="16" t="s">
        <v>4772</v>
      </c>
      <c r="I5602" s="16" t="s">
        <v>2554</v>
      </c>
    </row>
    <row r="5603" spans="1:10">
      <c r="A5603" s="16" t="s">
        <v>25188</v>
      </c>
      <c r="B5603" s="52" t="s">
        <v>8691</v>
      </c>
      <c r="C5603" s="16" t="str">
        <f t="shared" si="87"/>
        <v>064 - 048</v>
      </c>
      <c r="D5603" s="52" t="s">
        <v>36059</v>
      </c>
      <c r="E5603" s="52" t="s">
        <v>27583</v>
      </c>
      <c r="F5603" s="16" t="s">
        <v>1046</v>
      </c>
      <c r="G5603" s="16" t="s">
        <v>27582</v>
      </c>
      <c r="H5603" s="16" t="s">
        <v>30282</v>
      </c>
      <c r="I5603" s="16" t="s">
        <v>25189</v>
      </c>
      <c r="J5603" s="16"/>
    </row>
    <row r="5604" spans="1:10">
      <c r="A5604" s="16" t="s">
        <v>19169</v>
      </c>
      <c r="B5604" s="52" t="s">
        <v>20934</v>
      </c>
      <c r="C5604" s="16" t="str">
        <f t="shared" si="87"/>
        <v>062 - 039</v>
      </c>
      <c r="D5604" s="52" t="s">
        <v>36059</v>
      </c>
      <c r="E5604" s="52" t="s">
        <v>1277</v>
      </c>
      <c r="F5604" s="16" t="s">
        <v>390</v>
      </c>
      <c r="G5604" s="16" t="s">
        <v>1276</v>
      </c>
      <c r="H5604" s="16" t="s">
        <v>30282</v>
      </c>
      <c r="I5604" s="16" t="s">
        <v>14351</v>
      </c>
    </row>
    <row r="5605" spans="1:10">
      <c r="A5605" s="16" t="s">
        <v>36976</v>
      </c>
      <c r="B5605" s="52" t="s">
        <v>25896</v>
      </c>
      <c r="C5605" s="16" t="str">
        <f t="shared" si="87"/>
        <v>004 - 122</v>
      </c>
      <c r="D5605" s="52" t="s">
        <v>34487</v>
      </c>
      <c r="E5605" s="52" t="s">
        <v>10758</v>
      </c>
      <c r="F5605" s="16" t="s">
        <v>5763</v>
      </c>
      <c r="G5605" s="16" t="s">
        <v>10757</v>
      </c>
      <c r="H5605" s="16" t="s">
        <v>10732</v>
      </c>
      <c r="I5605" s="16" t="s">
        <v>36977</v>
      </c>
    </row>
    <row r="5606" spans="1:10">
      <c r="A5606" s="16" t="s">
        <v>8067</v>
      </c>
      <c r="B5606" s="52" t="s">
        <v>5286</v>
      </c>
      <c r="C5606" s="16" t="str">
        <f t="shared" si="87"/>
        <v>014 - 041</v>
      </c>
      <c r="D5606" s="52" t="s">
        <v>34487</v>
      </c>
      <c r="E5606" s="52" t="s">
        <v>31453</v>
      </c>
      <c r="F5606" s="16" t="s">
        <v>3370</v>
      </c>
      <c r="G5606" s="16" t="s">
        <v>31452</v>
      </c>
      <c r="H5606" s="16" t="s">
        <v>32666</v>
      </c>
      <c r="I5606" s="16" t="s">
        <v>8068</v>
      </c>
      <c r="J5606" s="16"/>
    </row>
    <row r="5607" spans="1:10">
      <c r="A5607" s="16" t="s">
        <v>28948</v>
      </c>
      <c r="B5607" s="52" t="s">
        <v>35672</v>
      </c>
      <c r="C5607" s="16" t="str">
        <f t="shared" si="87"/>
        <v>075 - 045</v>
      </c>
      <c r="D5607" s="52" t="s">
        <v>34487</v>
      </c>
      <c r="E5607" s="52" t="s">
        <v>25912</v>
      </c>
      <c r="F5607" s="16" t="s">
        <v>27443</v>
      </c>
      <c r="G5607" s="16" t="s">
        <v>31815</v>
      </c>
      <c r="H5607" s="16" t="s">
        <v>37422</v>
      </c>
      <c r="I5607" s="16" t="s">
        <v>28949</v>
      </c>
    </row>
    <row r="5608" spans="1:10">
      <c r="A5608" s="16" t="s">
        <v>24412</v>
      </c>
      <c r="B5608" s="52" t="s">
        <v>33073</v>
      </c>
      <c r="C5608" s="16" t="str">
        <f t="shared" si="87"/>
        <v>021 - 050</v>
      </c>
      <c r="D5608" s="52" t="s">
        <v>34487</v>
      </c>
      <c r="E5608" s="52" t="s">
        <v>14657</v>
      </c>
      <c r="F5608" s="16" t="s">
        <v>14655</v>
      </c>
      <c r="G5608" s="16" t="s">
        <v>14656</v>
      </c>
      <c r="H5608" s="16" t="s">
        <v>4778</v>
      </c>
      <c r="I5608" s="16" t="s">
        <v>19323</v>
      </c>
    </row>
    <row r="5609" spans="1:10">
      <c r="A5609" s="16" t="s">
        <v>28351</v>
      </c>
      <c r="B5609" s="52" t="s">
        <v>22201</v>
      </c>
      <c r="C5609" s="16" t="str">
        <f t="shared" si="87"/>
        <v>015 - 142</v>
      </c>
      <c r="D5609" s="52" t="s">
        <v>36059</v>
      </c>
      <c r="E5609" s="52" t="s">
        <v>32665</v>
      </c>
      <c r="F5609" s="16" t="s">
        <v>28352</v>
      </c>
      <c r="G5609" s="16" t="s">
        <v>32664</v>
      </c>
      <c r="H5609" s="16" t="s">
        <v>32666</v>
      </c>
      <c r="I5609" s="16" t="s">
        <v>28353</v>
      </c>
    </row>
    <row r="5610" spans="1:10">
      <c r="A5610" s="16" t="s">
        <v>17628</v>
      </c>
      <c r="B5610" s="52" t="s">
        <v>36464</v>
      </c>
      <c r="C5610" s="16" t="str">
        <f t="shared" si="87"/>
        <v>013 - 145</v>
      </c>
      <c r="D5610" s="52" t="s">
        <v>34487</v>
      </c>
      <c r="E5610" s="52" t="s">
        <v>26240</v>
      </c>
      <c r="F5610" s="16" t="s">
        <v>17629</v>
      </c>
      <c r="G5610" s="16" t="s">
        <v>26239</v>
      </c>
      <c r="H5610" s="16" t="s">
        <v>32666</v>
      </c>
      <c r="I5610" s="16" t="s">
        <v>17630</v>
      </c>
    </row>
    <row r="5611" spans="1:10">
      <c r="A5611" s="16" t="s">
        <v>11692</v>
      </c>
      <c r="B5611" s="52" t="s">
        <v>5287</v>
      </c>
      <c r="C5611" s="16" t="str">
        <f t="shared" si="87"/>
        <v>014 - 042</v>
      </c>
      <c r="D5611" s="52" t="s">
        <v>34487</v>
      </c>
      <c r="E5611" s="52" t="s">
        <v>31453</v>
      </c>
      <c r="F5611" s="16" t="s">
        <v>26266</v>
      </c>
      <c r="G5611" s="16" t="s">
        <v>31452</v>
      </c>
      <c r="H5611" s="16" t="s">
        <v>32666</v>
      </c>
      <c r="I5611" s="16" t="s">
        <v>11693</v>
      </c>
    </row>
    <row r="5612" spans="1:10">
      <c r="A5612" s="16" t="s">
        <v>10027</v>
      </c>
      <c r="B5612" s="52" t="s">
        <v>2087</v>
      </c>
      <c r="C5612" s="16" t="str">
        <f t="shared" si="87"/>
        <v>022 - 964</v>
      </c>
      <c r="D5612" s="52"/>
      <c r="E5612" s="52" t="s">
        <v>4777</v>
      </c>
      <c r="G5612" s="16" t="s">
        <v>4776</v>
      </c>
      <c r="H5612" s="16" t="s">
        <v>4778</v>
      </c>
      <c r="I5612" s="16" t="s">
        <v>10028</v>
      </c>
      <c r="J5612" s="16" t="s">
        <v>34487</v>
      </c>
    </row>
    <row r="5613" spans="1:10">
      <c r="A5613" s="16" t="s">
        <v>6067</v>
      </c>
      <c r="B5613" s="52" t="s">
        <v>2775</v>
      </c>
      <c r="C5613" s="16" t="str">
        <f t="shared" si="87"/>
        <v>018 - 089</v>
      </c>
      <c r="D5613" s="52" t="s">
        <v>34487</v>
      </c>
      <c r="E5613" s="52" t="s">
        <v>35975</v>
      </c>
      <c r="F5613" s="16" t="s">
        <v>16332</v>
      </c>
      <c r="G5613" s="16" t="s">
        <v>35974</v>
      </c>
      <c r="H5613" s="16" t="s">
        <v>32666</v>
      </c>
      <c r="I5613" s="16" t="s">
        <v>6068</v>
      </c>
    </row>
    <row r="5614" spans="1:10">
      <c r="A5614" s="16" t="s">
        <v>563</v>
      </c>
      <c r="B5614" s="52" t="s">
        <v>11052</v>
      </c>
      <c r="C5614" s="16" t="str">
        <f t="shared" si="87"/>
        <v>008 - 034</v>
      </c>
      <c r="D5614" s="52" t="s">
        <v>34487</v>
      </c>
      <c r="E5614" s="52" t="s">
        <v>16664</v>
      </c>
      <c r="F5614" s="16" t="s">
        <v>564</v>
      </c>
      <c r="G5614" s="16" t="s">
        <v>16663</v>
      </c>
      <c r="H5614" s="16" t="s">
        <v>34573</v>
      </c>
      <c r="I5614" s="16" t="s">
        <v>565</v>
      </c>
    </row>
    <row r="5615" spans="1:10">
      <c r="A5615" s="16" t="s">
        <v>18792</v>
      </c>
      <c r="B5615" s="52" t="s">
        <v>4118</v>
      </c>
      <c r="C5615" s="16" t="str">
        <f t="shared" si="87"/>
        <v>008 - 821</v>
      </c>
      <c r="D5615" s="52"/>
      <c r="E5615" s="52" t="s">
        <v>16664</v>
      </c>
      <c r="F5615" s="16"/>
      <c r="G5615" s="16" t="s">
        <v>16663</v>
      </c>
      <c r="H5615" s="16" t="s">
        <v>34573</v>
      </c>
      <c r="I5615" s="16" t="s">
        <v>18793</v>
      </c>
      <c r="J5615" s="16" t="s">
        <v>34487</v>
      </c>
    </row>
    <row r="5616" spans="1:10">
      <c r="A5616" s="16" t="s">
        <v>487</v>
      </c>
      <c r="B5616" s="52" t="s">
        <v>36108</v>
      </c>
      <c r="C5616" s="16" t="str">
        <f t="shared" si="87"/>
        <v>078 - 079</v>
      </c>
      <c r="D5616" s="52" t="s">
        <v>34487</v>
      </c>
      <c r="E5616" s="52" t="s">
        <v>1697</v>
      </c>
      <c r="F5616" s="16" t="s">
        <v>16882</v>
      </c>
      <c r="G5616" s="16" t="s">
        <v>1696</v>
      </c>
      <c r="H5616" s="16" t="s">
        <v>4772</v>
      </c>
      <c r="I5616" s="16" t="s">
        <v>488</v>
      </c>
      <c r="J5616" s="16"/>
    </row>
    <row r="5617" spans="1:10">
      <c r="A5617" s="16" t="s">
        <v>30305</v>
      </c>
      <c r="B5617" s="52" t="s">
        <v>35139</v>
      </c>
      <c r="C5617" s="16" t="str">
        <f t="shared" si="87"/>
        <v>084 - 023</v>
      </c>
      <c r="D5617" s="52" t="s">
        <v>36059</v>
      </c>
      <c r="E5617" s="52" t="s">
        <v>18698</v>
      </c>
      <c r="F5617" s="16" t="s">
        <v>30306</v>
      </c>
      <c r="G5617" s="16" t="s">
        <v>18697</v>
      </c>
      <c r="H5617" s="16" t="s">
        <v>29917</v>
      </c>
      <c r="I5617" s="16" t="s">
        <v>30307</v>
      </c>
    </row>
    <row r="5618" spans="1:10">
      <c r="A5618" s="16" t="s">
        <v>3643</v>
      </c>
      <c r="B5618" s="52" t="s">
        <v>11794</v>
      </c>
      <c r="C5618" s="16" t="str">
        <f t="shared" si="87"/>
        <v>058 - 059</v>
      </c>
      <c r="D5618" s="52" t="s">
        <v>36059</v>
      </c>
      <c r="E5618" s="52" t="s">
        <v>10753</v>
      </c>
      <c r="F5618" s="16" t="s">
        <v>3644</v>
      </c>
      <c r="G5618" s="16" t="s">
        <v>10752</v>
      </c>
      <c r="H5618" s="16" t="s">
        <v>20396</v>
      </c>
      <c r="I5618" s="16" t="s">
        <v>3645</v>
      </c>
      <c r="J5618" s="16"/>
    </row>
    <row r="5619" spans="1:10">
      <c r="A5619" s="16" t="s">
        <v>27565</v>
      </c>
      <c r="B5619" s="52" t="s">
        <v>16432</v>
      </c>
      <c r="C5619" s="16" t="str">
        <f t="shared" si="87"/>
        <v>001 - 837</v>
      </c>
      <c r="D5619" s="52"/>
      <c r="E5619" s="52" t="s">
        <v>37671</v>
      </c>
      <c r="F5619" s="16"/>
      <c r="G5619" s="16" t="s">
        <v>37670</v>
      </c>
      <c r="H5619" s="16" t="s">
        <v>10732</v>
      </c>
      <c r="I5619" s="16" t="s">
        <v>27566</v>
      </c>
      <c r="J5619" s="16" t="s">
        <v>34487</v>
      </c>
    </row>
    <row r="5620" spans="1:10">
      <c r="A5620" s="16" t="s">
        <v>15178</v>
      </c>
      <c r="B5620" s="52" t="s">
        <v>20953</v>
      </c>
      <c r="C5620" s="16" t="str">
        <f t="shared" si="87"/>
        <v>012 - 861</v>
      </c>
      <c r="D5620" s="52"/>
      <c r="E5620" s="52" t="s">
        <v>18879</v>
      </c>
      <c r="F5620" s="16"/>
      <c r="G5620" s="16" t="s">
        <v>26253</v>
      </c>
      <c r="H5620" s="16" t="s">
        <v>32666</v>
      </c>
      <c r="I5620" s="16" t="s">
        <v>15179</v>
      </c>
      <c r="J5620" s="16" t="s">
        <v>34487</v>
      </c>
    </row>
    <row r="5621" spans="1:10">
      <c r="A5621" s="16" t="s">
        <v>6818</v>
      </c>
      <c r="B5621" s="52" t="s">
        <v>6657</v>
      </c>
      <c r="C5621" s="16" t="str">
        <f t="shared" si="87"/>
        <v>027 - 022</v>
      </c>
      <c r="D5621" s="52" t="s">
        <v>36059</v>
      </c>
      <c r="E5621" s="52" t="s">
        <v>16168</v>
      </c>
      <c r="F5621" s="16" t="s">
        <v>25988</v>
      </c>
      <c r="G5621" s="16" t="s">
        <v>16167</v>
      </c>
      <c r="H5621" s="16" t="s">
        <v>32660</v>
      </c>
      <c r="I5621" s="16" t="s">
        <v>6819</v>
      </c>
      <c r="J5621" s="16"/>
    </row>
    <row r="5622" spans="1:10">
      <c r="A5622" s="16" t="s">
        <v>30185</v>
      </c>
      <c r="B5622" s="52" t="s">
        <v>23026</v>
      </c>
      <c r="C5622" s="16" t="str">
        <f t="shared" si="87"/>
        <v>006 - 093</v>
      </c>
      <c r="D5622" s="52" t="s">
        <v>34487</v>
      </c>
      <c r="E5622" s="52" t="s">
        <v>26671</v>
      </c>
      <c r="F5622" s="16" t="s">
        <v>23424</v>
      </c>
      <c r="G5622" s="16" t="s">
        <v>26670</v>
      </c>
      <c r="H5622" s="16" t="s">
        <v>10732</v>
      </c>
      <c r="I5622" s="16" t="s">
        <v>30186</v>
      </c>
    </row>
    <row r="5623" spans="1:10">
      <c r="A5623" s="16" t="s">
        <v>37441</v>
      </c>
      <c r="B5623" s="52" t="s">
        <v>33074</v>
      </c>
      <c r="C5623" s="16" t="str">
        <f t="shared" si="87"/>
        <v>021 - 051</v>
      </c>
      <c r="D5623" s="52" t="s">
        <v>34487</v>
      </c>
      <c r="E5623" s="52" t="s">
        <v>14657</v>
      </c>
      <c r="F5623" s="16" t="s">
        <v>37442</v>
      </c>
      <c r="G5623" s="16" t="s">
        <v>14656</v>
      </c>
      <c r="H5623" s="16" t="s">
        <v>4778</v>
      </c>
      <c r="I5623" s="16" t="s">
        <v>37443</v>
      </c>
    </row>
    <row r="5624" spans="1:10">
      <c r="A5624" s="16" t="s">
        <v>35022</v>
      </c>
      <c r="B5624" s="52" t="s">
        <v>36465</v>
      </c>
      <c r="C5624" s="16" t="str">
        <f t="shared" si="87"/>
        <v>013 - 146</v>
      </c>
      <c r="D5624" s="52" t="s">
        <v>36059</v>
      </c>
      <c r="E5624" s="52" t="s">
        <v>26240</v>
      </c>
      <c r="F5624" s="16" t="s">
        <v>35023</v>
      </c>
      <c r="G5624" s="16" t="s">
        <v>26239</v>
      </c>
      <c r="H5624" s="16" t="s">
        <v>32666</v>
      </c>
      <c r="I5624" s="16" t="s">
        <v>25192</v>
      </c>
      <c r="J5624" s="16" t="s">
        <v>7990</v>
      </c>
    </row>
    <row r="5625" spans="1:10">
      <c r="A5625" s="16" t="s">
        <v>25190</v>
      </c>
      <c r="B5625" s="52" t="s">
        <v>4508</v>
      </c>
      <c r="C5625" s="16" t="str">
        <f t="shared" si="87"/>
        <v>097 - 048</v>
      </c>
      <c r="D5625" s="52" t="s">
        <v>36059</v>
      </c>
      <c r="E5625" s="52" t="s">
        <v>26245</v>
      </c>
      <c r="F5625" s="16" t="s">
        <v>25191</v>
      </c>
      <c r="G5625" s="16" t="s">
        <v>26244</v>
      </c>
      <c r="H5625" s="16" t="s">
        <v>32666</v>
      </c>
      <c r="I5625" s="16" t="s">
        <v>25192</v>
      </c>
      <c r="J5625" s="16"/>
    </row>
    <row r="5626" spans="1:10">
      <c r="A5626" s="16" t="s">
        <v>33953</v>
      </c>
      <c r="B5626" s="52" t="s">
        <v>20954</v>
      </c>
      <c r="C5626" s="16" t="str">
        <f t="shared" si="87"/>
        <v>012 - 101</v>
      </c>
      <c r="D5626" s="52" t="s">
        <v>36059</v>
      </c>
      <c r="E5626" s="52" t="s">
        <v>18879</v>
      </c>
      <c r="F5626" s="16" t="s">
        <v>25803</v>
      </c>
      <c r="G5626" s="16" t="s">
        <v>26253</v>
      </c>
      <c r="H5626" s="16" t="s">
        <v>32666</v>
      </c>
      <c r="I5626" s="16" t="s">
        <v>33954</v>
      </c>
    </row>
    <row r="5627" spans="1:10">
      <c r="A5627" s="16" t="s">
        <v>27970</v>
      </c>
      <c r="B5627" s="52" t="s">
        <v>35185</v>
      </c>
      <c r="C5627" s="16" t="str">
        <f t="shared" si="87"/>
        <v>041 - 025</v>
      </c>
      <c r="D5627" s="52" t="s">
        <v>34487</v>
      </c>
      <c r="E5627" s="52" t="s">
        <v>31873</v>
      </c>
      <c r="F5627" s="16" t="s">
        <v>12856</v>
      </c>
      <c r="G5627" s="16" t="s">
        <v>31872</v>
      </c>
      <c r="H5627" s="16" t="s">
        <v>20397</v>
      </c>
      <c r="I5627" s="16" t="s">
        <v>27971</v>
      </c>
      <c r="J5627" s="16"/>
    </row>
    <row r="5628" spans="1:10">
      <c r="A5628" s="16" t="s">
        <v>24209</v>
      </c>
      <c r="B5628" s="52" t="s">
        <v>35186</v>
      </c>
      <c r="C5628" s="16" t="str">
        <f t="shared" si="87"/>
        <v>041 - 026</v>
      </c>
      <c r="D5628" s="52" t="s">
        <v>34487</v>
      </c>
      <c r="E5628" s="52" t="s">
        <v>31873</v>
      </c>
      <c r="F5628" s="16" t="s">
        <v>24210</v>
      </c>
      <c r="G5628" s="16" t="s">
        <v>31872</v>
      </c>
      <c r="H5628" s="16" t="s">
        <v>20397</v>
      </c>
      <c r="I5628" s="16" t="s">
        <v>24211</v>
      </c>
      <c r="J5628" s="16"/>
    </row>
    <row r="5629" spans="1:10">
      <c r="A5629" s="16" t="s">
        <v>21622</v>
      </c>
      <c r="B5629" s="52" t="s">
        <v>9483</v>
      </c>
      <c r="C5629" s="16" t="str">
        <f t="shared" si="87"/>
        <v>065 - 067</v>
      </c>
      <c r="D5629" s="52" t="s">
        <v>36059</v>
      </c>
      <c r="E5629" s="52" t="s">
        <v>29546</v>
      </c>
      <c r="F5629" s="16" t="s">
        <v>21623</v>
      </c>
      <c r="G5629" s="16" t="s">
        <v>29545</v>
      </c>
      <c r="H5629" s="16" t="s">
        <v>30282</v>
      </c>
      <c r="I5629" s="16" t="s">
        <v>21624</v>
      </c>
    </row>
    <row r="5630" spans="1:10">
      <c r="A5630" s="16" t="s">
        <v>33085</v>
      </c>
      <c r="B5630" s="52" t="s">
        <v>20746</v>
      </c>
      <c r="C5630" s="16" t="str">
        <f t="shared" si="87"/>
        <v>040 - 020</v>
      </c>
      <c r="D5630" s="52" t="s">
        <v>34487</v>
      </c>
      <c r="E5630" s="52" t="s">
        <v>32809</v>
      </c>
      <c r="F5630" s="16" t="s">
        <v>33086</v>
      </c>
      <c r="G5630" s="16" t="s">
        <v>32808</v>
      </c>
      <c r="H5630" s="16" t="s">
        <v>35981</v>
      </c>
      <c r="I5630" s="16" t="s">
        <v>33087</v>
      </c>
    </row>
    <row r="5631" spans="1:10">
      <c r="A5631" s="16" t="s">
        <v>10522</v>
      </c>
      <c r="B5631" s="52" t="s">
        <v>16433</v>
      </c>
      <c r="C5631" s="16" t="str">
        <f t="shared" si="87"/>
        <v>001 - 150</v>
      </c>
      <c r="D5631" s="52" t="s">
        <v>36059</v>
      </c>
      <c r="E5631" s="52" t="s">
        <v>37671</v>
      </c>
      <c r="F5631" s="16" t="s">
        <v>772</v>
      </c>
      <c r="G5631" s="16" t="s">
        <v>37670</v>
      </c>
      <c r="H5631" s="16" t="s">
        <v>10732</v>
      </c>
      <c r="I5631" s="16" t="s">
        <v>10523</v>
      </c>
      <c r="J5631" s="16"/>
    </row>
    <row r="5632" spans="1:10">
      <c r="A5632" s="16" t="s">
        <v>5165</v>
      </c>
      <c r="B5632" s="52" t="s">
        <v>16433</v>
      </c>
      <c r="C5632" s="16" t="str">
        <f t="shared" si="87"/>
        <v>001 - 919</v>
      </c>
      <c r="D5632" s="52"/>
      <c r="E5632" s="52" t="s">
        <v>37671</v>
      </c>
      <c r="G5632" s="16" t="s">
        <v>37670</v>
      </c>
      <c r="H5632" s="16" t="s">
        <v>10732</v>
      </c>
      <c r="I5632" s="16" t="s">
        <v>10523</v>
      </c>
      <c r="J5632" s="16" t="s">
        <v>34487</v>
      </c>
    </row>
    <row r="5633" spans="1:10">
      <c r="A5633" s="16" t="s">
        <v>6197</v>
      </c>
      <c r="B5633" s="52" t="s">
        <v>913</v>
      </c>
      <c r="C5633" s="16" t="str">
        <f t="shared" si="87"/>
        <v>064 - 049</v>
      </c>
      <c r="D5633" s="52" t="s">
        <v>34487</v>
      </c>
      <c r="E5633" s="52" t="s">
        <v>27583</v>
      </c>
      <c r="F5633" s="16" t="s">
        <v>6198</v>
      </c>
      <c r="G5633" s="16" t="s">
        <v>27582</v>
      </c>
      <c r="H5633" s="16" t="s">
        <v>30282</v>
      </c>
      <c r="I5633" s="16" t="s">
        <v>6199</v>
      </c>
    </row>
    <row r="5634" spans="1:10">
      <c r="A5634" s="16" t="s">
        <v>31074</v>
      </c>
      <c r="B5634" s="52" t="s">
        <v>22202</v>
      </c>
      <c r="C5634" s="16" t="str">
        <f t="shared" si="87"/>
        <v>015 - 896</v>
      </c>
      <c r="D5634" s="52"/>
      <c r="E5634" s="52" t="s">
        <v>32665</v>
      </c>
      <c r="F5634" s="16"/>
      <c r="G5634" s="16" t="s">
        <v>32664</v>
      </c>
      <c r="H5634" s="16" t="s">
        <v>32666</v>
      </c>
      <c r="I5634" s="16" t="s">
        <v>31075</v>
      </c>
      <c r="J5634" s="16" t="s">
        <v>34487</v>
      </c>
    </row>
    <row r="5635" spans="1:10">
      <c r="A5635" s="16" t="s">
        <v>2711</v>
      </c>
      <c r="B5635" s="52" t="s">
        <v>5947</v>
      </c>
      <c r="C5635" s="16" t="str">
        <f t="shared" si="87"/>
        <v>003 - 864</v>
      </c>
      <c r="D5635" s="52"/>
      <c r="E5635" s="52" t="s">
        <v>3328</v>
      </c>
      <c r="F5635" s="16"/>
      <c r="G5635" s="16" t="s">
        <v>10731</v>
      </c>
      <c r="H5635" s="16" t="s">
        <v>10732</v>
      </c>
      <c r="I5635" s="16" t="s">
        <v>16415</v>
      </c>
      <c r="J5635" s="16" t="s">
        <v>34487</v>
      </c>
    </row>
    <row r="5636" spans="1:10">
      <c r="A5636" s="16" t="s">
        <v>32306</v>
      </c>
      <c r="B5636" s="52" t="s">
        <v>36873</v>
      </c>
      <c r="C5636" s="16" t="str">
        <f t="shared" ref="C5636:C5699" si="88">MID(A5636,1,3) &amp;" - " &amp;MID(A5636,4,3)</f>
        <v>030 - 058</v>
      </c>
      <c r="D5636" s="52" t="s">
        <v>36059</v>
      </c>
      <c r="E5636" s="52" t="s">
        <v>35970</v>
      </c>
      <c r="F5636" s="16" t="s">
        <v>27907</v>
      </c>
      <c r="G5636" s="16" t="s">
        <v>35969</v>
      </c>
      <c r="H5636" s="16" t="s">
        <v>30334</v>
      </c>
      <c r="I5636" s="16" t="s">
        <v>27908</v>
      </c>
      <c r="J5636" s="16"/>
    </row>
    <row r="5637" spans="1:10">
      <c r="A5637" s="16" t="s">
        <v>5942</v>
      </c>
      <c r="B5637" s="52" t="s">
        <v>22454</v>
      </c>
      <c r="C5637" s="16" t="str">
        <f t="shared" si="88"/>
        <v>042 - 024</v>
      </c>
      <c r="D5637" s="52" t="s">
        <v>34487</v>
      </c>
      <c r="E5637" s="52" t="s">
        <v>1290</v>
      </c>
      <c r="F5637" s="16" t="s">
        <v>2518</v>
      </c>
      <c r="G5637" s="16" t="s">
        <v>33346</v>
      </c>
      <c r="H5637" s="16" t="s">
        <v>20397</v>
      </c>
      <c r="I5637" s="16" t="s">
        <v>5963</v>
      </c>
    </row>
    <row r="5638" spans="1:10">
      <c r="A5638" s="16" t="s">
        <v>15239</v>
      </c>
      <c r="B5638" s="52" t="s">
        <v>733</v>
      </c>
      <c r="C5638" s="16" t="str">
        <f t="shared" si="88"/>
        <v>003 - 096</v>
      </c>
      <c r="D5638" s="52" t="s">
        <v>34487</v>
      </c>
      <c r="E5638" s="52" t="s">
        <v>3328</v>
      </c>
      <c r="F5638" s="16" t="s">
        <v>4324</v>
      </c>
      <c r="G5638" s="16" t="s">
        <v>10731</v>
      </c>
      <c r="H5638" s="16" t="s">
        <v>10732</v>
      </c>
      <c r="I5638" s="16" t="s">
        <v>9808</v>
      </c>
      <c r="J5638" s="16" t="s">
        <v>7990</v>
      </c>
    </row>
    <row r="5639" spans="1:10">
      <c r="A5639" s="16" t="s">
        <v>11698</v>
      </c>
      <c r="B5639" s="52" t="s">
        <v>9362</v>
      </c>
      <c r="C5639" s="16" t="str">
        <f t="shared" si="88"/>
        <v>103 - 044</v>
      </c>
      <c r="D5639" s="52" t="s">
        <v>34487</v>
      </c>
      <c r="E5639" s="52" t="s">
        <v>14668</v>
      </c>
      <c r="F5639" s="16" t="s">
        <v>11699</v>
      </c>
      <c r="G5639" s="16" t="s">
        <v>14667</v>
      </c>
      <c r="H5639" s="16" t="s">
        <v>10732</v>
      </c>
      <c r="I5639" s="16" t="s">
        <v>9808</v>
      </c>
    </row>
    <row r="5640" spans="1:10">
      <c r="A5640" s="16" t="s">
        <v>19930</v>
      </c>
      <c r="B5640" s="52" t="s">
        <v>16254</v>
      </c>
      <c r="C5640" s="16" t="str">
        <f t="shared" si="88"/>
        <v>083 - 047</v>
      </c>
      <c r="D5640" s="52" t="s">
        <v>36059</v>
      </c>
      <c r="E5640" s="52" t="s">
        <v>21246</v>
      </c>
      <c r="F5640" s="16" t="s">
        <v>28334</v>
      </c>
      <c r="G5640" s="16" t="s">
        <v>21245</v>
      </c>
      <c r="H5640" s="16" t="s">
        <v>29917</v>
      </c>
      <c r="I5640" s="16" t="s">
        <v>19931</v>
      </c>
      <c r="J5640" s="16"/>
    </row>
    <row r="5641" spans="1:10">
      <c r="A5641" s="16" t="s">
        <v>26110</v>
      </c>
      <c r="B5641" s="52" t="s">
        <v>3235</v>
      </c>
      <c r="C5641" s="16" t="str">
        <f t="shared" si="88"/>
        <v>028 - 053</v>
      </c>
      <c r="D5641" s="52" t="s">
        <v>36059</v>
      </c>
      <c r="E5641" s="52" t="s">
        <v>32659</v>
      </c>
      <c r="F5641" s="16" t="s">
        <v>35228</v>
      </c>
      <c r="G5641" s="16" t="s">
        <v>32658</v>
      </c>
      <c r="H5641" s="16" t="s">
        <v>32660</v>
      </c>
      <c r="I5641" s="16" t="s">
        <v>26111</v>
      </c>
      <c r="J5641" s="16"/>
    </row>
    <row r="5642" spans="1:10">
      <c r="A5642" s="16" t="s">
        <v>11596</v>
      </c>
      <c r="B5642" s="52" t="s">
        <v>12409</v>
      </c>
      <c r="C5642" s="16" t="str">
        <f t="shared" si="88"/>
        <v>098 - 039</v>
      </c>
      <c r="D5642" s="52" t="s">
        <v>36059</v>
      </c>
      <c r="E5642" s="52" t="s">
        <v>10711</v>
      </c>
      <c r="F5642" s="16" t="s">
        <v>25153</v>
      </c>
      <c r="G5642" s="16" t="s">
        <v>10710</v>
      </c>
      <c r="H5642" s="16" t="s">
        <v>32666</v>
      </c>
      <c r="I5642" s="16" t="s">
        <v>11597</v>
      </c>
    </row>
    <row r="5643" spans="1:10">
      <c r="A5643" s="16" t="s">
        <v>13785</v>
      </c>
      <c r="B5643" s="52" t="s">
        <v>17491</v>
      </c>
      <c r="C5643" s="16" t="str">
        <f t="shared" si="88"/>
        <v>015 - 143</v>
      </c>
      <c r="D5643" s="52" t="s">
        <v>36059</v>
      </c>
      <c r="E5643" s="52" t="s">
        <v>32665</v>
      </c>
      <c r="F5643" s="16" t="s">
        <v>4573</v>
      </c>
      <c r="G5643" s="16" t="s">
        <v>32664</v>
      </c>
      <c r="H5643" s="16" t="s">
        <v>32666</v>
      </c>
      <c r="I5643" s="16" t="s">
        <v>11597</v>
      </c>
      <c r="J5643" s="16" t="s">
        <v>7990</v>
      </c>
    </row>
    <row r="5644" spans="1:10">
      <c r="A5644" s="16" t="s">
        <v>24749</v>
      </c>
      <c r="B5644" s="52" t="s">
        <v>16202</v>
      </c>
      <c r="C5644" s="16" t="str">
        <f t="shared" si="88"/>
        <v>031 - 714</v>
      </c>
      <c r="D5644" s="52"/>
      <c r="E5644" s="52" t="s">
        <v>7531</v>
      </c>
      <c r="F5644" s="16"/>
      <c r="G5644" s="16" t="s">
        <v>7530</v>
      </c>
      <c r="H5644" s="16" t="s">
        <v>30334</v>
      </c>
      <c r="I5644" s="16" t="s">
        <v>29379</v>
      </c>
      <c r="J5644" s="16" t="s">
        <v>34487</v>
      </c>
    </row>
    <row r="5645" spans="1:10">
      <c r="A5645" s="16" t="s">
        <v>26</v>
      </c>
      <c r="B5645" s="52" t="s">
        <v>24584</v>
      </c>
      <c r="C5645" s="16" t="str">
        <f t="shared" si="88"/>
        <v>013 - 147</v>
      </c>
      <c r="D5645" s="52" t="s">
        <v>36059</v>
      </c>
      <c r="E5645" s="52" t="s">
        <v>26240</v>
      </c>
      <c r="F5645" s="16" t="s">
        <v>27</v>
      </c>
      <c r="G5645" s="16" t="s">
        <v>26239</v>
      </c>
      <c r="H5645" s="16" t="s">
        <v>32666</v>
      </c>
      <c r="I5645" s="16" t="s">
        <v>28</v>
      </c>
    </row>
    <row r="5646" spans="1:10">
      <c r="A5646" s="16" t="s">
        <v>35224</v>
      </c>
      <c r="B5646" s="52" t="s">
        <v>21567</v>
      </c>
      <c r="C5646" s="16" t="str">
        <f t="shared" si="88"/>
        <v>074 - 010</v>
      </c>
      <c r="D5646" s="52" t="s">
        <v>36059</v>
      </c>
      <c r="E5646" s="52" t="s">
        <v>25935</v>
      </c>
      <c r="F5646" s="16" t="s">
        <v>35225</v>
      </c>
      <c r="G5646" s="16" t="s">
        <v>25933</v>
      </c>
      <c r="H5646" s="16" t="s">
        <v>37422</v>
      </c>
      <c r="I5646" s="16" t="s">
        <v>35226</v>
      </c>
    </row>
    <row r="5647" spans="1:10">
      <c r="A5647" s="16" t="s">
        <v>30730</v>
      </c>
      <c r="B5647" s="52" t="s">
        <v>5288</v>
      </c>
      <c r="C5647" s="16" t="str">
        <f t="shared" si="88"/>
        <v>014 - 043</v>
      </c>
      <c r="D5647" s="52" t="s">
        <v>34487</v>
      </c>
      <c r="E5647" s="52" t="s">
        <v>31453</v>
      </c>
      <c r="F5647" s="16" t="s">
        <v>13181</v>
      </c>
      <c r="G5647" s="16" t="s">
        <v>31452</v>
      </c>
      <c r="H5647" s="16" t="s">
        <v>32666</v>
      </c>
      <c r="I5647" s="16" t="s">
        <v>30731</v>
      </c>
    </row>
    <row r="5648" spans="1:10">
      <c r="A5648" s="16" t="s">
        <v>25056</v>
      </c>
      <c r="B5648" s="52" t="s">
        <v>20955</v>
      </c>
      <c r="C5648" s="16" t="str">
        <f t="shared" si="88"/>
        <v>012 - 102</v>
      </c>
      <c r="D5648" s="52" t="s">
        <v>34487</v>
      </c>
      <c r="E5648" s="52" t="s">
        <v>18879</v>
      </c>
      <c r="F5648" s="16" t="s">
        <v>6417</v>
      </c>
      <c r="G5648" s="16" t="s">
        <v>26253</v>
      </c>
      <c r="H5648" s="16" t="s">
        <v>32666</v>
      </c>
      <c r="I5648" s="16" t="s">
        <v>25057</v>
      </c>
    </row>
    <row r="5649" spans="1:10">
      <c r="A5649" s="16" t="s">
        <v>17581</v>
      </c>
      <c r="B5649" s="52" t="s">
        <v>17492</v>
      </c>
      <c r="C5649" s="16" t="str">
        <f t="shared" si="88"/>
        <v>015 - 144</v>
      </c>
      <c r="D5649" s="52" t="s">
        <v>36059</v>
      </c>
      <c r="E5649" s="52" t="s">
        <v>32665</v>
      </c>
      <c r="F5649" s="16" t="s">
        <v>424</v>
      </c>
      <c r="G5649" s="16" t="s">
        <v>32664</v>
      </c>
      <c r="H5649" s="16" t="s">
        <v>32666</v>
      </c>
      <c r="I5649" s="16" t="s">
        <v>17582</v>
      </c>
    </row>
    <row r="5650" spans="1:10">
      <c r="A5650" s="16" t="s">
        <v>15948</v>
      </c>
      <c r="B5650" s="52" t="s">
        <v>9651</v>
      </c>
      <c r="C5650" s="16" t="str">
        <f t="shared" si="88"/>
        <v>038 - 014</v>
      </c>
      <c r="D5650" s="52" t="s">
        <v>34487</v>
      </c>
      <c r="E5650" s="52" t="s">
        <v>37411</v>
      </c>
      <c r="F5650" s="16" t="s">
        <v>15949</v>
      </c>
      <c r="G5650" s="16" t="s">
        <v>32501</v>
      </c>
      <c r="H5650" s="16" t="s">
        <v>35981</v>
      </c>
      <c r="I5650" s="16" t="s">
        <v>15950</v>
      </c>
    </row>
    <row r="5651" spans="1:10">
      <c r="A5651" s="16" t="s">
        <v>36106</v>
      </c>
      <c r="B5651" s="52" t="s">
        <v>6576</v>
      </c>
      <c r="C5651" s="16" t="str">
        <f t="shared" si="88"/>
        <v>079 - 076</v>
      </c>
      <c r="D5651" s="52" t="s">
        <v>34487</v>
      </c>
      <c r="E5651" s="52" t="s">
        <v>4771</v>
      </c>
      <c r="F5651" s="16" t="s">
        <v>36246</v>
      </c>
      <c r="G5651" s="16" t="s">
        <v>4770</v>
      </c>
      <c r="H5651" s="16" t="s">
        <v>4772</v>
      </c>
      <c r="I5651" s="16" t="s">
        <v>4314</v>
      </c>
      <c r="J5651" s="16" t="s">
        <v>7990</v>
      </c>
    </row>
    <row r="5652" spans="1:10">
      <c r="A5652" s="16" t="s">
        <v>4312</v>
      </c>
      <c r="B5652" s="52" t="s">
        <v>29734</v>
      </c>
      <c r="C5652" s="16" t="str">
        <f t="shared" si="88"/>
        <v>101 - 015</v>
      </c>
      <c r="D5652" s="52" t="s">
        <v>34487</v>
      </c>
      <c r="E5652" s="52" t="s">
        <v>23682</v>
      </c>
      <c r="F5652" s="16" t="s">
        <v>4313</v>
      </c>
      <c r="G5652" s="16" t="s">
        <v>23681</v>
      </c>
      <c r="H5652" s="16" t="s">
        <v>4772</v>
      </c>
      <c r="I5652" s="16" t="s">
        <v>4314</v>
      </c>
    </row>
    <row r="5653" spans="1:10">
      <c r="A5653" s="16" t="s">
        <v>5693</v>
      </c>
      <c r="B5653" s="52" t="s">
        <v>4796</v>
      </c>
      <c r="C5653" s="16" t="str">
        <f t="shared" si="88"/>
        <v>I99 - 412</v>
      </c>
      <c r="D5653" s="52"/>
      <c r="E5653" s="52" t="s">
        <v>10726</v>
      </c>
      <c r="G5653" s="16" t="s">
        <v>10725</v>
      </c>
      <c r="H5653" s="16" t="s">
        <v>10727</v>
      </c>
      <c r="I5653" s="16" t="s">
        <v>5694</v>
      </c>
      <c r="J5653" s="16"/>
    </row>
    <row r="5654" spans="1:10">
      <c r="A5654" s="16" t="s">
        <v>23925</v>
      </c>
      <c r="B5654" s="52" t="s">
        <v>16255</v>
      </c>
      <c r="C5654" s="16" t="str">
        <f t="shared" si="88"/>
        <v>083 - 048</v>
      </c>
      <c r="D5654" s="52" t="s">
        <v>34487</v>
      </c>
      <c r="E5654" s="52" t="s">
        <v>21246</v>
      </c>
      <c r="F5654" s="16" t="s">
        <v>23926</v>
      </c>
      <c r="G5654" s="16" t="s">
        <v>21245</v>
      </c>
      <c r="H5654" s="16" t="s">
        <v>29917</v>
      </c>
      <c r="I5654" s="16" t="s">
        <v>23927</v>
      </c>
      <c r="J5654" s="16"/>
    </row>
    <row r="5655" spans="1:10">
      <c r="A5655" s="16" t="s">
        <v>22337</v>
      </c>
      <c r="B5655" s="52" t="s">
        <v>6658</v>
      </c>
      <c r="C5655" s="16" t="str">
        <f t="shared" si="88"/>
        <v>027 - 805</v>
      </c>
      <c r="D5655" s="52"/>
      <c r="E5655" s="52" t="s">
        <v>16168</v>
      </c>
      <c r="F5655" s="16"/>
      <c r="G5655" s="16" t="s">
        <v>16167</v>
      </c>
      <c r="H5655" s="16" t="s">
        <v>32660</v>
      </c>
      <c r="I5655" s="16" t="s">
        <v>31884</v>
      </c>
      <c r="J5655" s="16" t="s">
        <v>34487</v>
      </c>
    </row>
    <row r="5656" spans="1:10">
      <c r="A5656" s="16" t="s">
        <v>12706</v>
      </c>
      <c r="B5656" s="52" t="s">
        <v>2088</v>
      </c>
      <c r="C5656" s="16" t="str">
        <f t="shared" si="88"/>
        <v>022 - 870</v>
      </c>
      <c r="D5656" s="52"/>
      <c r="E5656" s="52" t="s">
        <v>4777</v>
      </c>
      <c r="G5656" s="16" t="s">
        <v>4776</v>
      </c>
      <c r="H5656" s="16" t="s">
        <v>4778</v>
      </c>
      <c r="I5656" s="16" t="s">
        <v>12707</v>
      </c>
      <c r="J5656" s="16" t="s">
        <v>34487</v>
      </c>
    </row>
    <row r="5657" spans="1:10">
      <c r="A5657" s="16" t="s">
        <v>9924</v>
      </c>
      <c r="B5657" s="52" t="s">
        <v>8214</v>
      </c>
      <c r="C5657" s="16" t="str">
        <f t="shared" si="88"/>
        <v>028 - 054</v>
      </c>
      <c r="D5657" s="52" t="s">
        <v>36059</v>
      </c>
      <c r="E5657" s="52" t="s">
        <v>32659</v>
      </c>
      <c r="F5657" s="16" t="s">
        <v>9925</v>
      </c>
      <c r="G5657" s="16" t="s">
        <v>32658</v>
      </c>
      <c r="H5657" s="16" t="s">
        <v>32660</v>
      </c>
      <c r="I5657" s="16" t="s">
        <v>9926</v>
      </c>
    </row>
    <row r="5658" spans="1:10">
      <c r="A5658" s="16" t="s">
        <v>24336</v>
      </c>
      <c r="B5658" s="52" t="s">
        <v>12299</v>
      </c>
      <c r="C5658" s="16" t="str">
        <f t="shared" si="88"/>
        <v>063 - 046</v>
      </c>
      <c r="D5658" s="52" t="s">
        <v>36059</v>
      </c>
      <c r="E5658" s="52" t="s">
        <v>30281</v>
      </c>
      <c r="F5658" s="16" t="s">
        <v>24337</v>
      </c>
      <c r="G5658" s="16" t="s">
        <v>30319</v>
      </c>
      <c r="H5658" s="16" t="s">
        <v>30282</v>
      </c>
      <c r="I5658" s="16" t="s">
        <v>36694</v>
      </c>
    </row>
    <row r="5659" spans="1:10">
      <c r="A5659" s="16" t="s">
        <v>31090</v>
      </c>
      <c r="B5659" s="52" t="s">
        <v>17493</v>
      </c>
      <c r="C5659" s="16" t="str">
        <f t="shared" si="88"/>
        <v>015 - 897</v>
      </c>
      <c r="D5659" s="52"/>
      <c r="E5659" s="52" t="s">
        <v>32665</v>
      </c>
      <c r="F5659" s="16"/>
      <c r="G5659" s="16" t="s">
        <v>32664</v>
      </c>
      <c r="H5659" s="16" t="s">
        <v>32666</v>
      </c>
      <c r="I5659" s="16" t="s">
        <v>31091</v>
      </c>
      <c r="J5659" s="16" t="s">
        <v>34487</v>
      </c>
    </row>
    <row r="5660" spans="1:10">
      <c r="A5660" s="16" t="s">
        <v>31827</v>
      </c>
      <c r="B5660" s="52" t="s">
        <v>16434</v>
      </c>
      <c r="C5660" s="16" t="str">
        <f t="shared" si="88"/>
        <v>001 - 151</v>
      </c>
      <c r="D5660" s="52" t="s">
        <v>34487</v>
      </c>
      <c r="E5660" s="52" t="s">
        <v>37671</v>
      </c>
      <c r="F5660" s="16" t="s">
        <v>35568</v>
      </c>
      <c r="G5660" s="16" t="s">
        <v>37670</v>
      </c>
      <c r="H5660" s="16" t="s">
        <v>10732</v>
      </c>
      <c r="I5660" s="16" t="s">
        <v>31875</v>
      </c>
    </row>
    <row r="5661" spans="1:10">
      <c r="A5661" s="16" t="s">
        <v>17686</v>
      </c>
      <c r="B5661" s="52" t="s">
        <v>17494</v>
      </c>
      <c r="C5661" s="16" t="str">
        <f t="shared" si="88"/>
        <v>015 - 145</v>
      </c>
      <c r="D5661" s="52" t="s">
        <v>36059</v>
      </c>
      <c r="E5661" s="52" t="s">
        <v>32665</v>
      </c>
      <c r="F5661" s="16" t="s">
        <v>33874</v>
      </c>
      <c r="G5661" s="16" t="s">
        <v>32664</v>
      </c>
      <c r="H5661" s="16" t="s">
        <v>32666</v>
      </c>
      <c r="I5661" s="16" t="s">
        <v>17687</v>
      </c>
    </row>
    <row r="5662" spans="1:10">
      <c r="A5662" s="16" t="s">
        <v>1243</v>
      </c>
      <c r="B5662" s="52" t="s">
        <v>2089</v>
      </c>
      <c r="C5662" s="16" t="str">
        <f t="shared" si="88"/>
        <v>022 - 114</v>
      </c>
      <c r="D5662" s="52" t="s">
        <v>34487</v>
      </c>
      <c r="E5662" s="52" t="s">
        <v>4777</v>
      </c>
      <c r="F5662" s="16" t="s">
        <v>14358</v>
      </c>
      <c r="G5662" s="16" t="s">
        <v>4776</v>
      </c>
      <c r="H5662" s="16" t="s">
        <v>4778</v>
      </c>
      <c r="I5662" s="16" t="s">
        <v>1244</v>
      </c>
      <c r="J5662" s="16"/>
    </row>
    <row r="5663" spans="1:10">
      <c r="A5663" s="16" t="s">
        <v>25588</v>
      </c>
      <c r="B5663" s="52" t="s">
        <v>25555</v>
      </c>
      <c r="C5663" s="16" t="str">
        <f t="shared" si="88"/>
        <v>018 - 090</v>
      </c>
      <c r="D5663" s="52" t="s">
        <v>36059</v>
      </c>
      <c r="E5663" s="52" t="s">
        <v>35975</v>
      </c>
      <c r="F5663" s="16" t="s">
        <v>11669</v>
      </c>
      <c r="G5663" s="16" t="s">
        <v>35974</v>
      </c>
      <c r="H5663" s="16" t="s">
        <v>32666</v>
      </c>
      <c r="I5663" s="16" t="s">
        <v>25589</v>
      </c>
    </row>
    <row r="5664" spans="1:10">
      <c r="A5664" s="16" t="s">
        <v>36635</v>
      </c>
      <c r="B5664" s="52" t="s">
        <v>17495</v>
      </c>
      <c r="C5664" s="16" t="str">
        <f t="shared" si="88"/>
        <v>015 - 898</v>
      </c>
      <c r="D5664" s="52"/>
      <c r="E5664" s="52" t="s">
        <v>32665</v>
      </c>
      <c r="F5664" s="16"/>
      <c r="G5664" s="16" t="s">
        <v>32664</v>
      </c>
      <c r="H5664" s="16" t="s">
        <v>32666</v>
      </c>
      <c r="I5664" s="16" t="s">
        <v>34635</v>
      </c>
      <c r="J5664" s="16" t="s">
        <v>34487</v>
      </c>
    </row>
    <row r="5665" spans="1:10">
      <c r="A5665" s="16" t="s">
        <v>30093</v>
      </c>
      <c r="B5665" s="52" t="s">
        <v>36540</v>
      </c>
      <c r="C5665" s="16" t="str">
        <f t="shared" si="88"/>
        <v>096 - 033</v>
      </c>
      <c r="D5665" s="52" t="s">
        <v>34487</v>
      </c>
      <c r="E5665" s="52" t="s">
        <v>14652</v>
      </c>
      <c r="F5665" s="16" t="s">
        <v>30094</v>
      </c>
      <c r="G5665" s="16" t="s">
        <v>14651</v>
      </c>
      <c r="H5665" s="16" t="s">
        <v>10732</v>
      </c>
      <c r="I5665" s="16" t="s">
        <v>30095</v>
      </c>
      <c r="J5665" s="16"/>
    </row>
    <row r="5666" spans="1:10">
      <c r="A5666" s="16" t="s">
        <v>28979</v>
      </c>
      <c r="B5666" s="52" t="s">
        <v>3245</v>
      </c>
      <c r="C5666" s="16" t="str">
        <f t="shared" si="88"/>
        <v>002 - 076</v>
      </c>
      <c r="D5666" s="52" t="s">
        <v>34487</v>
      </c>
      <c r="E5666" s="52" t="s">
        <v>36066</v>
      </c>
      <c r="F5666" s="16" t="s">
        <v>15302</v>
      </c>
      <c r="G5666" s="16" t="s">
        <v>20457</v>
      </c>
      <c r="H5666" s="16" t="s">
        <v>10732</v>
      </c>
      <c r="I5666" s="16" t="s">
        <v>30095</v>
      </c>
      <c r="J5666" s="16" t="s">
        <v>7990</v>
      </c>
    </row>
    <row r="5667" spans="1:10">
      <c r="A5667" s="16" t="s">
        <v>5190</v>
      </c>
      <c r="B5667" s="52" t="s">
        <v>25556</v>
      </c>
      <c r="C5667" s="16" t="str">
        <f t="shared" si="88"/>
        <v>018 - 091</v>
      </c>
      <c r="D5667" s="52" t="s">
        <v>36059</v>
      </c>
      <c r="E5667" s="52" t="s">
        <v>35975</v>
      </c>
      <c r="F5667" s="16" t="s">
        <v>11669</v>
      </c>
      <c r="G5667" s="16" t="s">
        <v>35974</v>
      </c>
      <c r="H5667" s="16" t="s">
        <v>32666</v>
      </c>
      <c r="I5667" s="16" t="s">
        <v>5191</v>
      </c>
      <c r="J5667" s="16"/>
    </row>
    <row r="5668" spans="1:10">
      <c r="A5668" s="16" t="s">
        <v>12310</v>
      </c>
      <c r="B5668" s="52" t="s">
        <v>20956</v>
      </c>
      <c r="C5668" s="16" t="str">
        <f t="shared" si="88"/>
        <v>012 - 862</v>
      </c>
      <c r="D5668" s="52"/>
      <c r="E5668" s="52" t="s">
        <v>18879</v>
      </c>
      <c r="F5668" s="16"/>
      <c r="G5668" s="16" t="s">
        <v>26253</v>
      </c>
      <c r="H5668" s="16" t="s">
        <v>32666</v>
      </c>
      <c r="I5668" s="16" t="s">
        <v>12311</v>
      </c>
      <c r="J5668" s="16" t="s">
        <v>34487</v>
      </c>
    </row>
    <row r="5669" spans="1:10">
      <c r="A5669" s="16" t="s">
        <v>16496</v>
      </c>
      <c r="B5669" s="52" t="s">
        <v>4647</v>
      </c>
      <c r="C5669" s="16" t="str">
        <f t="shared" si="88"/>
        <v>023 - 047</v>
      </c>
      <c r="D5669" s="52" t="s">
        <v>36059</v>
      </c>
      <c r="E5669" s="52" t="s">
        <v>380</v>
      </c>
      <c r="F5669" s="16" t="s">
        <v>35387</v>
      </c>
      <c r="G5669" s="16" t="s">
        <v>379</v>
      </c>
      <c r="H5669" s="16" t="s">
        <v>32660</v>
      </c>
      <c r="I5669" s="16" t="s">
        <v>16497</v>
      </c>
      <c r="J5669" s="16"/>
    </row>
    <row r="5670" spans="1:10">
      <c r="A5670" s="16" t="s">
        <v>9308</v>
      </c>
      <c r="B5670" s="52" t="s">
        <v>15203</v>
      </c>
      <c r="C5670" s="16" t="str">
        <f t="shared" si="88"/>
        <v>010 - 034</v>
      </c>
      <c r="D5670" s="52" t="s">
        <v>34487</v>
      </c>
      <c r="E5670" s="52" t="s">
        <v>30437</v>
      </c>
      <c r="F5670" s="16" t="s">
        <v>26994</v>
      </c>
      <c r="G5670" s="16" t="s">
        <v>30436</v>
      </c>
      <c r="H5670" s="16" t="s">
        <v>34573</v>
      </c>
      <c r="I5670" s="16" t="s">
        <v>26995</v>
      </c>
    </row>
    <row r="5671" spans="1:10">
      <c r="A5671" s="16" t="s">
        <v>1780</v>
      </c>
      <c r="B5671" s="52" t="s">
        <v>17657</v>
      </c>
      <c r="C5671" s="16" t="str">
        <f t="shared" si="88"/>
        <v>034 - 021</v>
      </c>
      <c r="D5671" s="52" t="s">
        <v>36059</v>
      </c>
      <c r="E5671" s="52" t="s">
        <v>23677</v>
      </c>
      <c r="F5671" s="16" t="s">
        <v>1781</v>
      </c>
      <c r="G5671" s="16" t="s">
        <v>23676</v>
      </c>
      <c r="H5671" s="16" t="s">
        <v>35981</v>
      </c>
      <c r="I5671" s="16" t="s">
        <v>1782</v>
      </c>
      <c r="J5671" s="16"/>
    </row>
    <row r="5672" spans="1:10">
      <c r="A5672" s="16" t="s">
        <v>34513</v>
      </c>
      <c r="B5672" s="52" t="s">
        <v>25557</v>
      </c>
      <c r="C5672" s="16" t="str">
        <f t="shared" si="88"/>
        <v>018 - 092</v>
      </c>
      <c r="D5672" s="52" t="s">
        <v>36059</v>
      </c>
      <c r="E5672" s="52" t="s">
        <v>35975</v>
      </c>
      <c r="F5672" s="16" t="s">
        <v>25210</v>
      </c>
      <c r="G5672" s="16" t="s">
        <v>35974</v>
      </c>
      <c r="H5672" s="16" t="s">
        <v>32666</v>
      </c>
      <c r="I5672" s="16" t="s">
        <v>34514</v>
      </c>
    </row>
    <row r="5673" spans="1:10">
      <c r="A5673" s="16" t="s">
        <v>33148</v>
      </c>
      <c r="B5673" s="52" t="s">
        <v>2090</v>
      </c>
      <c r="C5673" s="16" t="str">
        <f t="shared" si="88"/>
        <v>022 - 115</v>
      </c>
      <c r="D5673" s="52" t="s">
        <v>34487</v>
      </c>
      <c r="E5673" s="52" t="s">
        <v>4777</v>
      </c>
      <c r="F5673" s="16" t="s">
        <v>16232</v>
      </c>
      <c r="G5673" s="16" t="s">
        <v>4776</v>
      </c>
      <c r="H5673" s="16" t="s">
        <v>4778</v>
      </c>
      <c r="I5673" s="16" t="s">
        <v>30596</v>
      </c>
    </row>
    <row r="5674" spans="1:10">
      <c r="A5674" s="16" t="s">
        <v>12816</v>
      </c>
      <c r="B5674" s="52" t="s">
        <v>2091</v>
      </c>
      <c r="C5674" s="16" t="str">
        <f t="shared" si="88"/>
        <v>022 - 871</v>
      </c>
      <c r="D5674" s="52"/>
      <c r="E5674" s="52" t="s">
        <v>4777</v>
      </c>
      <c r="F5674" s="16"/>
      <c r="G5674" s="16" t="s">
        <v>4776</v>
      </c>
      <c r="H5674" s="16" t="s">
        <v>4778</v>
      </c>
      <c r="I5674" s="16" t="s">
        <v>12817</v>
      </c>
      <c r="J5674" s="16" t="s">
        <v>34487</v>
      </c>
    </row>
    <row r="5675" spans="1:10">
      <c r="A5675" s="16" t="s">
        <v>37630</v>
      </c>
      <c r="B5675" s="52" t="s">
        <v>9307</v>
      </c>
      <c r="C5675" s="16" t="str">
        <f t="shared" si="88"/>
        <v>018 - 842</v>
      </c>
      <c r="D5675" s="52"/>
      <c r="E5675" s="52" t="s">
        <v>35975</v>
      </c>
      <c r="F5675" s="16"/>
      <c r="G5675" s="16" t="s">
        <v>35974</v>
      </c>
      <c r="H5675" s="16" t="s">
        <v>32666</v>
      </c>
      <c r="I5675" s="16" t="s">
        <v>37631</v>
      </c>
      <c r="J5675" s="16" t="s">
        <v>34487</v>
      </c>
    </row>
    <row r="5676" spans="1:10">
      <c r="A5676" s="16" t="s">
        <v>10545</v>
      </c>
      <c r="B5676" s="52" t="s">
        <v>22198</v>
      </c>
      <c r="C5676" s="16" t="str">
        <f t="shared" si="88"/>
        <v>015 - 899</v>
      </c>
      <c r="D5676" s="52"/>
      <c r="E5676" s="52" t="s">
        <v>32665</v>
      </c>
      <c r="F5676" s="16"/>
      <c r="G5676" s="16" t="s">
        <v>32664</v>
      </c>
      <c r="H5676" s="16" t="s">
        <v>32666</v>
      </c>
      <c r="I5676" s="16" t="s">
        <v>10546</v>
      </c>
      <c r="J5676" s="16" t="s">
        <v>34487</v>
      </c>
    </row>
    <row r="5677" spans="1:10">
      <c r="A5677" s="16" t="s">
        <v>11666</v>
      </c>
      <c r="B5677" s="52" t="s">
        <v>10100</v>
      </c>
      <c r="C5677" s="16" t="str">
        <f t="shared" si="88"/>
        <v>018 - 843</v>
      </c>
      <c r="D5677" s="52"/>
      <c r="E5677" s="52" t="s">
        <v>35975</v>
      </c>
      <c r="F5677" s="16"/>
      <c r="G5677" s="16" t="s">
        <v>35974</v>
      </c>
      <c r="H5677" s="16" t="s">
        <v>32666</v>
      </c>
      <c r="I5677" s="16" t="s">
        <v>11667</v>
      </c>
      <c r="J5677" s="16" t="s">
        <v>34487</v>
      </c>
    </row>
    <row r="5678" spans="1:10">
      <c r="A5678" s="16" t="s">
        <v>20825</v>
      </c>
      <c r="B5678" s="52" t="s">
        <v>24585</v>
      </c>
      <c r="C5678" s="16" t="str">
        <f t="shared" si="88"/>
        <v>013 - 148</v>
      </c>
      <c r="D5678" s="52" t="s">
        <v>34487</v>
      </c>
      <c r="E5678" s="52" t="s">
        <v>26240</v>
      </c>
      <c r="F5678" s="16" t="s">
        <v>30667</v>
      </c>
      <c r="G5678" s="16" t="s">
        <v>26239</v>
      </c>
      <c r="H5678" s="16" t="s">
        <v>32666</v>
      </c>
      <c r="I5678" s="16" t="s">
        <v>20826</v>
      </c>
    </row>
    <row r="5679" spans="1:10">
      <c r="A5679" s="16" t="s">
        <v>34832</v>
      </c>
      <c r="B5679" s="52" t="s">
        <v>16435</v>
      </c>
      <c r="C5679" s="16" t="str">
        <f t="shared" si="88"/>
        <v>001 - 152</v>
      </c>
      <c r="D5679" s="52" t="s">
        <v>34487</v>
      </c>
      <c r="E5679" s="52" t="s">
        <v>37671</v>
      </c>
      <c r="F5679" s="16" t="s">
        <v>4160</v>
      </c>
      <c r="G5679" s="16" t="s">
        <v>37670</v>
      </c>
      <c r="H5679" s="16" t="s">
        <v>10732</v>
      </c>
      <c r="I5679" s="16" t="s">
        <v>21831</v>
      </c>
    </row>
    <row r="5680" spans="1:10">
      <c r="A5680" s="16" t="s">
        <v>16819</v>
      </c>
      <c r="B5680" s="52" t="s">
        <v>2092</v>
      </c>
      <c r="C5680" s="16" t="str">
        <f t="shared" si="88"/>
        <v>022 - 116</v>
      </c>
      <c r="D5680" s="52" t="s">
        <v>34487</v>
      </c>
      <c r="E5680" s="52" t="s">
        <v>4777</v>
      </c>
      <c r="F5680" s="16" t="s">
        <v>16820</v>
      </c>
      <c r="G5680" s="16" t="s">
        <v>4776</v>
      </c>
      <c r="H5680" s="16" t="s">
        <v>4778</v>
      </c>
      <c r="I5680" s="16" t="s">
        <v>16821</v>
      </c>
    </row>
    <row r="5681" spans="1:10">
      <c r="A5681" s="16" t="s">
        <v>31364</v>
      </c>
      <c r="B5681" s="52" t="s">
        <v>18663</v>
      </c>
      <c r="C5681" s="16" t="str">
        <f t="shared" si="88"/>
        <v>082 - 047</v>
      </c>
      <c r="D5681" s="52" t="s">
        <v>34487</v>
      </c>
      <c r="E5681" s="52" t="s">
        <v>1263</v>
      </c>
      <c r="F5681" s="16" t="s">
        <v>20249</v>
      </c>
      <c r="G5681" s="16" t="s">
        <v>1262</v>
      </c>
      <c r="H5681" s="16" t="s">
        <v>29917</v>
      </c>
      <c r="I5681" s="16" t="s">
        <v>31365</v>
      </c>
      <c r="J5681" s="16"/>
    </row>
    <row r="5682" spans="1:10">
      <c r="A5682" s="16" t="s">
        <v>28774</v>
      </c>
      <c r="B5682" s="52" t="s">
        <v>10988</v>
      </c>
      <c r="C5682" s="16" t="str">
        <f t="shared" si="88"/>
        <v>022 - 872</v>
      </c>
      <c r="D5682" s="52"/>
      <c r="E5682" s="52" t="s">
        <v>4777</v>
      </c>
      <c r="F5682" s="16"/>
      <c r="G5682" s="16" t="s">
        <v>4776</v>
      </c>
      <c r="H5682" s="16" t="s">
        <v>4778</v>
      </c>
      <c r="I5682" s="16" t="s">
        <v>28775</v>
      </c>
      <c r="J5682" s="16" t="s">
        <v>34487</v>
      </c>
    </row>
    <row r="5683" spans="1:10">
      <c r="A5683" s="16" t="s">
        <v>28753</v>
      </c>
      <c r="B5683" s="52" t="s">
        <v>27512</v>
      </c>
      <c r="C5683" s="16" t="str">
        <f t="shared" si="88"/>
        <v>016 - 134</v>
      </c>
      <c r="D5683" s="52" t="s">
        <v>34487</v>
      </c>
      <c r="E5683" s="52" t="s">
        <v>10742</v>
      </c>
      <c r="F5683" s="16" t="s">
        <v>36714</v>
      </c>
      <c r="G5683" s="16" t="s">
        <v>10741</v>
      </c>
      <c r="H5683" s="16" t="s">
        <v>32666</v>
      </c>
      <c r="I5683" s="16" t="s">
        <v>33295</v>
      </c>
    </row>
    <row r="5684" spans="1:10">
      <c r="A5684" s="16" t="s">
        <v>13579</v>
      </c>
      <c r="B5684" s="52" t="s">
        <v>10989</v>
      </c>
      <c r="C5684" s="16" t="str">
        <f t="shared" si="88"/>
        <v>022 - 117</v>
      </c>
      <c r="D5684" s="52" t="s">
        <v>34487</v>
      </c>
      <c r="E5684" s="52" t="s">
        <v>4777</v>
      </c>
      <c r="F5684" s="16" t="s">
        <v>3637</v>
      </c>
      <c r="G5684" s="16" t="s">
        <v>4776</v>
      </c>
      <c r="H5684" s="16" t="s">
        <v>4778</v>
      </c>
      <c r="I5684" s="16" t="s">
        <v>3638</v>
      </c>
      <c r="J5684" s="16"/>
    </row>
    <row r="5685" spans="1:10">
      <c r="A5685" s="16" t="s">
        <v>18282</v>
      </c>
      <c r="B5685" s="52" t="s">
        <v>734</v>
      </c>
      <c r="C5685" s="16" t="str">
        <f t="shared" si="88"/>
        <v>003 - 097</v>
      </c>
      <c r="D5685" s="52" t="s">
        <v>36059</v>
      </c>
      <c r="E5685" s="52" t="s">
        <v>3328</v>
      </c>
      <c r="F5685" s="16" t="s">
        <v>4324</v>
      </c>
      <c r="G5685" s="16" t="s">
        <v>10731</v>
      </c>
      <c r="H5685" s="16" t="s">
        <v>10732</v>
      </c>
      <c r="I5685" s="16" t="s">
        <v>18283</v>
      </c>
      <c r="J5685" s="16"/>
    </row>
    <row r="5686" spans="1:10">
      <c r="A5686" s="16" t="s">
        <v>26996</v>
      </c>
      <c r="B5686" s="52" t="s">
        <v>36541</v>
      </c>
      <c r="C5686" s="16" t="str">
        <f t="shared" si="88"/>
        <v>096 - 034</v>
      </c>
      <c r="D5686" s="52" t="s">
        <v>34487</v>
      </c>
      <c r="E5686" s="52" t="s">
        <v>14652</v>
      </c>
      <c r="F5686" s="16" t="s">
        <v>26997</v>
      </c>
      <c r="G5686" s="16" t="s">
        <v>14651</v>
      </c>
      <c r="H5686" s="16" t="s">
        <v>10732</v>
      </c>
      <c r="I5686" s="16" t="s">
        <v>26998</v>
      </c>
    </row>
    <row r="5687" spans="1:10">
      <c r="A5687" s="16" t="s">
        <v>10255</v>
      </c>
      <c r="B5687" s="52" t="s">
        <v>7779</v>
      </c>
      <c r="C5687" s="16" t="str">
        <f t="shared" si="88"/>
        <v>002 - 077</v>
      </c>
      <c r="D5687" s="52" t="s">
        <v>34487</v>
      </c>
      <c r="E5687" s="52" t="s">
        <v>36066</v>
      </c>
      <c r="F5687" s="16" t="s">
        <v>21966</v>
      </c>
      <c r="G5687" s="16" t="s">
        <v>20457</v>
      </c>
      <c r="H5687" s="16" t="s">
        <v>10732</v>
      </c>
      <c r="I5687" s="16" t="s">
        <v>26998</v>
      </c>
      <c r="J5687" s="16" t="s">
        <v>7990</v>
      </c>
    </row>
    <row r="5688" spans="1:10">
      <c r="A5688" s="16" t="s">
        <v>23494</v>
      </c>
      <c r="B5688" s="52" t="s">
        <v>27694</v>
      </c>
      <c r="C5688" s="16" t="str">
        <f t="shared" si="88"/>
        <v>026 - 042</v>
      </c>
      <c r="D5688" s="52" t="s">
        <v>34487</v>
      </c>
      <c r="E5688" s="52" t="s">
        <v>8857</v>
      </c>
      <c r="F5688" s="16" t="s">
        <v>23495</v>
      </c>
      <c r="G5688" s="16" t="s">
        <v>8856</v>
      </c>
      <c r="H5688" s="16" t="s">
        <v>32660</v>
      </c>
      <c r="I5688" s="16" t="s">
        <v>23496</v>
      </c>
    </row>
    <row r="5689" spans="1:10">
      <c r="A5689" s="16" t="s">
        <v>36032</v>
      </c>
      <c r="B5689" s="52" t="s">
        <v>735</v>
      </c>
      <c r="C5689" s="16" t="str">
        <f t="shared" si="88"/>
        <v>003 - 098</v>
      </c>
      <c r="D5689" s="52" t="s">
        <v>36059</v>
      </c>
      <c r="E5689" s="52" t="s">
        <v>3328</v>
      </c>
      <c r="F5689" s="16" t="s">
        <v>10730</v>
      </c>
      <c r="G5689" s="16" t="s">
        <v>10731</v>
      </c>
      <c r="H5689" s="16" t="s">
        <v>10732</v>
      </c>
      <c r="I5689" s="16" t="s">
        <v>36033</v>
      </c>
    </row>
    <row r="5690" spans="1:10">
      <c r="A5690" s="16" t="s">
        <v>10671</v>
      </c>
      <c r="B5690" s="52" t="s">
        <v>736</v>
      </c>
      <c r="C5690" s="16" t="str">
        <f t="shared" si="88"/>
        <v>003 - 099</v>
      </c>
      <c r="D5690" s="52" t="s">
        <v>34487</v>
      </c>
      <c r="E5690" s="52" t="s">
        <v>3328</v>
      </c>
      <c r="F5690" s="16" t="s">
        <v>10672</v>
      </c>
      <c r="G5690" s="16" t="s">
        <v>10731</v>
      </c>
      <c r="H5690" s="16" t="s">
        <v>10732</v>
      </c>
      <c r="I5690" s="16" t="s">
        <v>12022</v>
      </c>
      <c r="J5690" s="16" t="s">
        <v>7990</v>
      </c>
    </row>
    <row r="5691" spans="1:10">
      <c r="A5691" s="16" t="s">
        <v>12020</v>
      </c>
      <c r="B5691" s="52" t="s">
        <v>9363</v>
      </c>
      <c r="C5691" s="16" t="str">
        <f t="shared" si="88"/>
        <v>103 - 045</v>
      </c>
      <c r="D5691" s="52" t="s">
        <v>34487</v>
      </c>
      <c r="E5691" s="52" t="s">
        <v>14668</v>
      </c>
      <c r="F5691" s="16" t="s">
        <v>12021</v>
      </c>
      <c r="G5691" s="16" t="s">
        <v>14667</v>
      </c>
      <c r="H5691" s="16" t="s">
        <v>10732</v>
      </c>
      <c r="I5691" s="16" t="s">
        <v>12022</v>
      </c>
      <c r="J5691" s="16"/>
    </row>
    <row r="5692" spans="1:10">
      <c r="A5692" s="16" t="s">
        <v>6156</v>
      </c>
      <c r="B5692" s="52" t="s">
        <v>18623</v>
      </c>
      <c r="C5692" s="16" t="str">
        <f t="shared" si="88"/>
        <v>057 - 037</v>
      </c>
      <c r="D5692" s="52" t="s">
        <v>34487</v>
      </c>
      <c r="E5692" s="52" t="s">
        <v>18919</v>
      </c>
      <c r="F5692" s="16" t="s">
        <v>28823</v>
      </c>
      <c r="G5692" s="16" t="s">
        <v>18918</v>
      </c>
      <c r="H5692" s="16" t="s">
        <v>20396</v>
      </c>
      <c r="I5692" s="16" t="s">
        <v>6157</v>
      </c>
      <c r="J5692" s="16"/>
    </row>
    <row r="5693" spans="1:10">
      <c r="A5693" s="16" t="s">
        <v>32222</v>
      </c>
      <c r="B5693" s="52" t="s">
        <v>24385</v>
      </c>
      <c r="C5693" s="16" t="str">
        <f t="shared" si="88"/>
        <v>I99 - 823</v>
      </c>
      <c r="D5693" s="52"/>
      <c r="E5693" s="52" t="s">
        <v>10726</v>
      </c>
      <c r="F5693" s="16"/>
      <c r="G5693" s="16" t="s">
        <v>10725</v>
      </c>
      <c r="H5693" s="16" t="s">
        <v>10727</v>
      </c>
      <c r="I5693" s="16" t="s">
        <v>32223</v>
      </c>
    </row>
    <row r="5694" spans="1:10">
      <c r="A5694" s="16" t="s">
        <v>14577</v>
      </c>
      <c r="B5694" s="52" t="s">
        <v>24386</v>
      </c>
      <c r="C5694" s="16" t="str">
        <f t="shared" si="88"/>
        <v>S99 - 712</v>
      </c>
      <c r="D5694" s="52"/>
      <c r="E5694" s="52" t="s">
        <v>15509</v>
      </c>
      <c r="F5694" s="16"/>
      <c r="G5694" s="16" t="s">
        <v>10725</v>
      </c>
      <c r="H5694" s="16" t="s">
        <v>10727</v>
      </c>
      <c r="I5694" s="16" t="s">
        <v>14578</v>
      </c>
    </row>
    <row r="5695" spans="1:10">
      <c r="A5695" s="16" t="s">
        <v>33259</v>
      </c>
      <c r="B5695" s="52" t="s">
        <v>35673</v>
      </c>
      <c r="C5695" s="16" t="str">
        <f t="shared" si="88"/>
        <v>075 - 046</v>
      </c>
      <c r="D5695" s="52" t="s">
        <v>34487</v>
      </c>
      <c r="E5695" s="52" t="s">
        <v>25912</v>
      </c>
      <c r="F5695" s="16" t="s">
        <v>33260</v>
      </c>
      <c r="G5695" s="16" t="s">
        <v>31815</v>
      </c>
      <c r="H5695" s="16" t="s">
        <v>37422</v>
      </c>
      <c r="I5695" s="16" t="s">
        <v>33261</v>
      </c>
    </row>
    <row r="5696" spans="1:10">
      <c r="A5696" s="16" t="s">
        <v>16974</v>
      </c>
      <c r="B5696" s="52" t="s">
        <v>737</v>
      </c>
      <c r="C5696" s="16" t="str">
        <f t="shared" si="88"/>
        <v>003 - 865</v>
      </c>
      <c r="D5696" s="52"/>
      <c r="E5696" s="52" t="s">
        <v>3328</v>
      </c>
      <c r="F5696" s="16"/>
      <c r="G5696" s="16" t="s">
        <v>10731</v>
      </c>
      <c r="H5696" s="16" t="s">
        <v>10732</v>
      </c>
      <c r="I5696" s="16" t="s">
        <v>16975</v>
      </c>
      <c r="J5696" s="16" t="s">
        <v>34487</v>
      </c>
    </row>
    <row r="5697" spans="1:10">
      <c r="A5697" s="16" t="s">
        <v>7912</v>
      </c>
      <c r="B5697" s="52" t="s">
        <v>11816</v>
      </c>
      <c r="C5697" s="16" t="str">
        <f t="shared" si="88"/>
        <v>069 - 050</v>
      </c>
      <c r="D5697" s="52" t="s">
        <v>36059</v>
      </c>
      <c r="E5697" s="52" t="s">
        <v>36727</v>
      </c>
      <c r="F5697" s="16" t="s">
        <v>24768</v>
      </c>
      <c r="G5697" s="16" t="s">
        <v>36726</v>
      </c>
      <c r="H5697" s="16" t="s">
        <v>15395</v>
      </c>
      <c r="I5697" s="16" t="s">
        <v>36720</v>
      </c>
    </row>
    <row r="5698" spans="1:10">
      <c r="A5698" s="16" t="s">
        <v>6096</v>
      </c>
      <c r="B5698" s="52" t="s">
        <v>914</v>
      </c>
      <c r="C5698" s="16" t="str">
        <f t="shared" si="88"/>
        <v>064 - 803</v>
      </c>
      <c r="D5698" s="52"/>
      <c r="E5698" s="52" t="s">
        <v>27583</v>
      </c>
      <c r="F5698" s="16"/>
      <c r="G5698" s="16" t="s">
        <v>27582</v>
      </c>
      <c r="H5698" s="16" t="s">
        <v>30282</v>
      </c>
      <c r="I5698" s="16" t="s">
        <v>24672</v>
      </c>
      <c r="J5698" s="16" t="s">
        <v>34487</v>
      </c>
    </row>
    <row r="5699" spans="1:10">
      <c r="A5699" s="16" t="s">
        <v>34687</v>
      </c>
      <c r="B5699" s="52" t="s">
        <v>9652</v>
      </c>
      <c r="C5699" s="16" t="str">
        <f t="shared" si="88"/>
        <v>038 - 015</v>
      </c>
      <c r="D5699" s="52" t="s">
        <v>36059</v>
      </c>
      <c r="E5699" s="52" t="s">
        <v>37411</v>
      </c>
      <c r="F5699" s="16" t="s">
        <v>34688</v>
      </c>
      <c r="G5699" s="16" t="s">
        <v>32501</v>
      </c>
      <c r="H5699" s="16" t="s">
        <v>35981</v>
      </c>
      <c r="I5699" s="16" t="s">
        <v>34689</v>
      </c>
      <c r="J5699" s="16"/>
    </row>
    <row r="5700" spans="1:10">
      <c r="A5700" s="16" t="s">
        <v>10778</v>
      </c>
      <c r="B5700" s="52" t="s">
        <v>9653</v>
      </c>
      <c r="C5700" s="16" t="str">
        <f t="shared" ref="C5700:C5763" si="89">MID(A5700,1,3) &amp;" - " &amp;MID(A5700,4,3)</f>
        <v>038 - 026</v>
      </c>
      <c r="D5700" s="52" t="s">
        <v>36059</v>
      </c>
      <c r="E5700" s="52" t="s">
        <v>37411</v>
      </c>
      <c r="F5700" s="16" t="s">
        <v>29552</v>
      </c>
      <c r="G5700" s="16" t="s">
        <v>32501</v>
      </c>
      <c r="H5700" s="16" t="s">
        <v>35981</v>
      </c>
      <c r="I5700" s="16" t="s">
        <v>10779</v>
      </c>
      <c r="J5700" s="16"/>
    </row>
    <row r="5701" spans="1:10">
      <c r="A5701" s="16" t="s">
        <v>34280</v>
      </c>
      <c r="B5701" s="52" t="s">
        <v>6577</v>
      </c>
      <c r="C5701" s="16" t="str">
        <f t="shared" si="89"/>
        <v>079 - 077</v>
      </c>
      <c r="D5701" s="52" t="s">
        <v>34487</v>
      </c>
      <c r="E5701" s="52" t="s">
        <v>4771</v>
      </c>
      <c r="F5701" s="16" t="s">
        <v>16548</v>
      </c>
      <c r="G5701" s="16" t="s">
        <v>4770</v>
      </c>
      <c r="H5701" s="16" t="s">
        <v>4772</v>
      </c>
      <c r="I5701" s="16" t="s">
        <v>25246</v>
      </c>
      <c r="J5701" s="16"/>
    </row>
    <row r="5702" spans="1:10">
      <c r="A5702" s="16" t="s">
        <v>25516</v>
      </c>
      <c r="B5702" s="52" t="s">
        <v>3096</v>
      </c>
      <c r="C5702" s="16" t="str">
        <f t="shared" si="89"/>
        <v>077 - 015</v>
      </c>
      <c r="D5702" s="52" t="s">
        <v>34487</v>
      </c>
      <c r="E5702" s="52" t="s">
        <v>36237</v>
      </c>
      <c r="F5702" s="16" t="s">
        <v>6986</v>
      </c>
      <c r="G5702" s="16" t="s">
        <v>36236</v>
      </c>
      <c r="H5702" s="16" t="s">
        <v>13511</v>
      </c>
      <c r="I5702" s="16" t="s">
        <v>25517</v>
      </c>
    </row>
    <row r="5703" spans="1:10">
      <c r="A5703" s="16" t="s">
        <v>27547</v>
      </c>
      <c r="B5703" s="52" t="s">
        <v>15204</v>
      </c>
      <c r="C5703" s="16" t="str">
        <f t="shared" si="89"/>
        <v>010 - 035</v>
      </c>
      <c r="D5703" s="52" t="s">
        <v>34487</v>
      </c>
      <c r="E5703" s="52" t="s">
        <v>30437</v>
      </c>
      <c r="F5703" s="16" t="s">
        <v>27548</v>
      </c>
      <c r="G5703" s="16" t="s">
        <v>30436</v>
      </c>
      <c r="H5703" s="16" t="s">
        <v>34573</v>
      </c>
      <c r="I5703" s="16" t="s">
        <v>27549</v>
      </c>
    </row>
    <row r="5704" spans="1:10">
      <c r="A5704" s="16" t="s">
        <v>802</v>
      </c>
      <c r="B5704" s="52" t="s">
        <v>37252</v>
      </c>
      <c r="C5704" s="16" t="str">
        <f t="shared" si="89"/>
        <v>061 - 051</v>
      </c>
      <c r="D5704" s="52" t="s">
        <v>34487</v>
      </c>
      <c r="E5704" s="52" t="s">
        <v>26249</v>
      </c>
      <c r="F5704" s="16" t="s">
        <v>803</v>
      </c>
      <c r="G5704" s="16" t="s">
        <v>26248</v>
      </c>
      <c r="H5704" s="16" t="s">
        <v>30282</v>
      </c>
      <c r="I5704" s="16" t="s">
        <v>804</v>
      </c>
    </row>
    <row r="5705" spans="1:10">
      <c r="A5705" s="16" t="s">
        <v>3131</v>
      </c>
      <c r="B5705" s="52" t="s">
        <v>22199</v>
      </c>
      <c r="C5705" s="16" t="str">
        <f t="shared" si="89"/>
        <v>015 - 900</v>
      </c>
      <c r="D5705" s="52"/>
      <c r="E5705" s="52" t="s">
        <v>32665</v>
      </c>
      <c r="G5705" s="16" t="s">
        <v>32664</v>
      </c>
      <c r="H5705" s="16" t="s">
        <v>32666</v>
      </c>
      <c r="I5705" s="16" t="s">
        <v>27600</v>
      </c>
      <c r="J5705" s="16" t="s">
        <v>34487</v>
      </c>
    </row>
    <row r="5706" spans="1:10">
      <c r="A5706" s="16" t="s">
        <v>35028</v>
      </c>
      <c r="B5706" s="52" t="s">
        <v>22200</v>
      </c>
      <c r="C5706" s="16" t="str">
        <f t="shared" si="89"/>
        <v>015 - 146</v>
      </c>
      <c r="D5706" s="52" t="s">
        <v>36059</v>
      </c>
      <c r="E5706" s="52" t="s">
        <v>32665</v>
      </c>
      <c r="F5706" s="16" t="s">
        <v>20238</v>
      </c>
      <c r="G5706" s="16" t="s">
        <v>32664</v>
      </c>
      <c r="H5706" s="16" t="s">
        <v>32666</v>
      </c>
      <c r="I5706" s="16" t="s">
        <v>20239</v>
      </c>
    </row>
    <row r="5707" spans="1:10">
      <c r="A5707" s="16" t="s">
        <v>35920</v>
      </c>
      <c r="B5707" s="52" t="s">
        <v>16256</v>
      </c>
      <c r="C5707" s="16" t="str">
        <f t="shared" si="89"/>
        <v>083 - 049</v>
      </c>
      <c r="D5707" s="52" t="s">
        <v>36059</v>
      </c>
      <c r="E5707" s="52" t="s">
        <v>21246</v>
      </c>
      <c r="F5707" s="16" t="s">
        <v>12157</v>
      </c>
      <c r="G5707" s="16" t="s">
        <v>21245</v>
      </c>
      <c r="H5707" s="16" t="s">
        <v>29917</v>
      </c>
      <c r="I5707" s="16" t="s">
        <v>12158</v>
      </c>
    </row>
    <row r="5708" spans="1:10">
      <c r="A5708" s="16" t="s">
        <v>14990</v>
      </c>
      <c r="B5708" s="52" t="s">
        <v>32196</v>
      </c>
      <c r="C5708" s="16" t="str">
        <f t="shared" si="89"/>
        <v>085 - 010</v>
      </c>
      <c r="D5708" s="52" t="s">
        <v>34487</v>
      </c>
      <c r="E5708" s="52" t="s">
        <v>5706</v>
      </c>
      <c r="F5708" s="16" t="s">
        <v>5717</v>
      </c>
      <c r="G5708" s="16" t="s">
        <v>5718</v>
      </c>
      <c r="H5708" s="16" t="s">
        <v>29917</v>
      </c>
      <c r="I5708" s="16" t="s">
        <v>14991</v>
      </c>
    </row>
    <row r="5709" spans="1:10">
      <c r="A5709" s="16" t="s">
        <v>25163</v>
      </c>
      <c r="B5709" s="52" t="s">
        <v>6578</v>
      </c>
      <c r="C5709" s="16" t="str">
        <f t="shared" si="89"/>
        <v>079 - 078</v>
      </c>
      <c r="D5709" s="52" t="s">
        <v>34487</v>
      </c>
      <c r="E5709" s="52" t="s">
        <v>4771</v>
      </c>
      <c r="F5709" s="16" t="s">
        <v>25164</v>
      </c>
      <c r="G5709" s="16" t="s">
        <v>4770</v>
      </c>
      <c r="H5709" s="16" t="s">
        <v>4772</v>
      </c>
      <c r="I5709" s="16" t="s">
        <v>32315</v>
      </c>
      <c r="J5709" s="16" t="s">
        <v>7990</v>
      </c>
    </row>
    <row r="5710" spans="1:10">
      <c r="A5710" s="16" t="s">
        <v>236</v>
      </c>
      <c r="B5710" s="52" t="s">
        <v>34216</v>
      </c>
      <c r="C5710" s="16" t="str">
        <f t="shared" si="89"/>
        <v>102 - 021</v>
      </c>
      <c r="D5710" s="52" t="s">
        <v>34487</v>
      </c>
      <c r="E5710" s="52" t="s">
        <v>27777</v>
      </c>
      <c r="F5710" s="16" t="s">
        <v>32314</v>
      </c>
      <c r="G5710" s="16" t="s">
        <v>27776</v>
      </c>
      <c r="H5710" s="16" t="s">
        <v>4772</v>
      </c>
      <c r="I5710" s="16" t="s">
        <v>32315</v>
      </c>
    </row>
    <row r="5711" spans="1:10">
      <c r="A5711" s="16" t="s">
        <v>3747</v>
      </c>
      <c r="B5711" s="52" t="s">
        <v>12071</v>
      </c>
      <c r="C5711" s="16" t="str">
        <f t="shared" si="89"/>
        <v>095 - 027</v>
      </c>
      <c r="D5711" s="52" t="s">
        <v>36059</v>
      </c>
      <c r="E5711" s="52" t="s">
        <v>5719</v>
      </c>
      <c r="F5711" s="16" t="s">
        <v>18806</v>
      </c>
      <c r="G5711" s="16" t="s">
        <v>29627</v>
      </c>
      <c r="H5711" s="16" t="s">
        <v>33521</v>
      </c>
      <c r="I5711" s="16" t="s">
        <v>3748</v>
      </c>
    </row>
    <row r="5712" spans="1:10">
      <c r="A5712" s="16" t="s">
        <v>16999</v>
      </c>
      <c r="B5712" s="52" t="s">
        <v>5136</v>
      </c>
      <c r="C5712" s="16" t="str">
        <f t="shared" si="89"/>
        <v>087 - 025</v>
      </c>
      <c r="D5712" s="52" t="s">
        <v>36059</v>
      </c>
      <c r="E5712" s="52" t="s">
        <v>10962</v>
      </c>
      <c r="F5712" s="16" t="s">
        <v>17000</v>
      </c>
      <c r="G5712" s="16" t="s">
        <v>10961</v>
      </c>
      <c r="H5712" s="16" t="s">
        <v>29917</v>
      </c>
      <c r="I5712" s="16" t="s">
        <v>3445</v>
      </c>
      <c r="J5712" s="16"/>
    </row>
    <row r="5713" spans="1:10">
      <c r="A5713" s="16" t="s">
        <v>12264</v>
      </c>
      <c r="B5713" s="52" t="s">
        <v>16257</v>
      </c>
      <c r="C5713" s="16" t="str">
        <f t="shared" si="89"/>
        <v>083 - 050</v>
      </c>
      <c r="D5713" s="52" t="s">
        <v>34487</v>
      </c>
      <c r="E5713" s="52" t="s">
        <v>21246</v>
      </c>
      <c r="F5713" s="16" t="s">
        <v>3376</v>
      </c>
      <c r="G5713" s="16" t="s">
        <v>21245</v>
      </c>
      <c r="H5713" s="16" t="s">
        <v>29917</v>
      </c>
      <c r="I5713" s="16" t="s">
        <v>12265</v>
      </c>
    </row>
    <row r="5714" spans="1:10">
      <c r="A5714" s="16" t="s">
        <v>36998</v>
      </c>
      <c r="B5714" s="52" t="s">
        <v>33075</v>
      </c>
      <c r="C5714" s="16" t="str">
        <f t="shared" si="89"/>
        <v>021 - 848</v>
      </c>
      <c r="D5714" s="52"/>
      <c r="E5714" s="52" t="s">
        <v>14657</v>
      </c>
      <c r="F5714" s="16"/>
      <c r="G5714" s="16" t="s">
        <v>14656</v>
      </c>
      <c r="H5714" s="16" t="s">
        <v>4778</v>
      </c>
      <c r="I5714" s="16" t="s">
        <v>36999</v>
      </c>
      <c r="J5714" s="16" t="s">
        <v>34487</v>
      </c>
    </row>
    <row r="5715" spans="1:10">
      <c r="A5715" s="16" t="s">
        <v>18885</v>
      </c>
      <c r="B5715" s="52" t="s">
        <v>16436</v>
      </c>
      <c r="C5715" s="16" t="str">
        <f t="shared" si="89"/>
        <v>001 - 838</v>
      </c>
      <c r="D5715" s="52"/>
      <c r="E5715" s="52" t="s">
        <v>37671</v>
      </c>
      <c r="F5715" s="16"/>
      <c r="G5715" s="16" t="s">
        <v>37670</v>
      </c>
      <c r="H5715" s="16" t="s">
        <v>10732</v>
      </c>
      <c r="I5715" s="16" t="s">
        <v>9136</v>
      </c>
      <c r="J5715" s="16" t="s">
        <v>34487</v>
      </c>
    </row>
    <row r="5716" spans="1:10">
      <c r="A5716" s="16" t="s">
        <v>22740</v>
      </c>
      <c r="B5716" s="52" t="s">
        <v>11017</v>
      </c>
      <c r="C5716" s="16" t="str">
        <f t="shared" si="89"/>
        <v>009 - 038</v>
      </c>
      <c r="D5716" s="52" t="s">
        <v>34487</v>
      </c>
      <c r="E5716" s="52" t="s">
        <v>26840</v>
      </c>
      <c r="F5716" s="16" t="s">
        <v>18289</v>
      </c>
      <c r="G5716" s="16" t="s">
        <v>26839</v>
      </c>
      <c r="H5716" s="16" t="s">
        <v>34573</v>
      </c>
      <c r="I5716" s="16" t="s">
        <v>36479</v>
      </c>
    </row>
    <row r="5717" spans="1:10">
      <c r="A5717" s="16" t="s">
        <v>23221</v>
      </c>
      <c r="B5717" s="52" t="s">
        <v>5137</v>
      </c>
      <c r="C5717" s="16" t="str">
        <f t="shared" si="89"/>
        <v>087 - 026</v>
      </c>
      <c r="D5717" s="52" t="s">
        <v>34487</v>
      </c>
      <c r="E5717" s="52" t="s">
        <v>10962</v>
      </c>
      <c r="F5717" s="16" t="s">
        <v>23388</v>
      </c>
      <c r="G5717" s="16" t="s">
        <v>10961</v>
      </c>
      <c r="H5717" s="16" t="s">
        <v>29917</v>
      </c>
      <c r="I5717" s="16" t="s">
        <v>23389</v>
      </c>
      <c r="J5717" s="16"/>
    </row>
    <row r="5718" spans="1:10">
      <c r="A5718" s="16" t="s">
        <v>13564</v>
      </c>
      <c r="B5718" s="52" t="s">
        <v>5141</v>
      </c>
      <c r="C5718" s="16" t="str">
        <f t="shared" si="89"/>
        <v>017 - 859</v>
      </c>
      <c r="D5718" s="52"/>
      <c r="E5718" s="52" t="s">
        <v>22538</v>
      </c>
      <c r="F5718" s="16"/>
      <c r="G5718" s="16" t="s">
        <v>22537</v>
      </c>
      <c r="H5718" s="16" t="s">
        <v>32666</v>
      </c>
      <c r="I5718" s="16" t="s">
        <v>13565</v>
      </c>
      <c r="J5718" s="16" t="s">
        <v>34487</v>
      </c>
    </row>
    <row r="5719" spans="1:10">
      <c r="A5719" s="16" t="s">
        <v>30803</v>
      </c>
      <c r="B5719" s="52" t="s">
        <v>5142</v>
      </c>
      <c r="C5719" s="16" t="str">
        <f t="shared" si="89"/>
        <v>017 - 108</v>
      </c>
      <c r="D5719" s="52" t="s">
        <v>36059</v>
      </c>
      <c r="E5719" s="52" t="s">
        <v>22538</v>
      </c>
      <c r="F5719" s="16" t="s">
        <v>13727</v>
      </c>
      <c r="G5719" s="16" t="s">
        <v>22537</v>
      </c>
      <c r="H5719" s="16" t="s">
        <v>32666</v>
      </c>
      <c r="I5719" s="16" t="s">
        <v>30804</v>
      </c>
    </row>
    <row r="5720" spans="1:10">
      <c r="A5720" s="16" t="s">
        <v>21824</v>
      </c>
      <c r="B5720" s="52" t="s">
        <v>5138</v>
      </c>
      <c r="C5720" s="16" t="str">
        <f t="shared" si="89"/>
        <v>087 - 027</v>
      </c>
      <c r="D5720" s="52" t="s">
        <v>36059</v>
      </c>
      <c r="E5720" s="52" t="s">
        <v>10962</v>
      </c>
      <c r="F5720" s="16" t="s">
        <v>21825</v>
      </c>
      <c r="G5720" s="16" t="s">
        <v>10961</v>
      </c>
      <c r="H5720" s="16" t="s">
        <v>29917</v>
      </c>
      <c r="I5720" s="16" t="s">
        <v>21826</v>
      </c>
      <c r="J5720" s="16"/>
    </row>
    <row r="5721" spans="1:10">
      <c r="A5721" s="16" t="s">
        <v>19877</v>
      </c>
      <c r="B5721" s="52" t="s">
        <v>53</v>
      </c>
      <c r="C5721" s="16" t="str">
        <f t="shared" si="89"/>
        <v>023 - 048</v>
      </c>
      <c r="D5721" s="52" t="s">
        <v>36059</v>
      </c>
      <c r="E5721" s="52" t="s">
        <v>380</v>
      </c>
      <c r="F5721" s="16" t="s">
        <v>31144</v>
      </c>
      <c r="G5721" s="16" t="s">
        <v>379</v>
      </c>
      <c r="H5721" s="16" t="s">
        <v>32660</v>
      </c>
      <c r="I5721" s="16" t="s">
        <v>31145</v>
      </c>
      <c r="J5721" s="16"/>
    </row>
    <row r="5722" spans="1:10">
      <c r="A5722" s="16" t="s">
        <v>6113</v>
      </c>
      <c r="B5722" s="52" t="s">
        <v>20583</v>
      </c>
      <c r="C5722" s="16" t="str">
        <f t="shared" si="89"/>
        <v>037 - 038</v>
      </c>
      <c r="D5722" s="52" t="s">
        <v>36059</v>
      </c>
      <c r="E5722" s="52" t="s">
        <v>30682</v>
      </c>
      <c r="F5722" s="16" t="s">
        <v>6114</v>
      </c>
      <c r="G5722" s="16" t="s">
        <v>30681</v>
      </c>
      <c r="H5722" s="16" t="s">
        <v>35981</v>
      </c>
      <c r="I5722" s="16" t="s">
        <v>6115</v>
      </c>
    </row>
    <row r="5723" spans="1:10">
      <c r="A5723" s="16" t="s">
        <v>15322</v>
      </c>
      <c r="B5723" s="52" t="s">
        <v>29493</v>
      </c>
      <c r="C5723" s="16" t="str">
        <f t="shared" si="89"/>
        <v>075 - 047</v>
      </c>
      <c r="D5723" s="52" t="s">
        <v>34487</v>
      </c>
      <c r="E5723" s="52" t="s">
        <v>25912</v>
      </c>
      <c r="F5723" s="16" t="s">
        <v>15323</v>
      </c>
      <c r="G5723" s="16" t="s">
        <v>31815</v>
      </c>
      <c r="H5723" s="16" t="s">
        <v>37422</v>
      </c>
      <c r="I5723" s="16" t="s">
        <v>15324</v>
      </c>
      <c r="J5723" s="16"/>
    </row>
    <row r="5724" spans="1:10">
      <c r="A5724" s="16" t="s">
        <v>24212</v>
      </c>
      <c r="B5724" s="52" t="s">
        <v>28169</v>
      </c>
      <c r="C5724" s="16" t="str">
        <f t="shared" si="89"/>
        <v>072 - 026</v>
      </c>
      <c r="D5724" s="52" t="s">
        <v>34487</v>
      </c>
      <c r="E5724" s="52" t="s">
        <v>23759</v>
      </c>
      <c r="F5724" s="16" t="s">
        <v>348</v>
      </c>
      <c r="G5724" s="16" t="s">
        <v>23758</v>
      </c>
      <c r="H5724" s="16" t="s">
        <v>37422</v>
      </c>
      <c r="I5724" s="16" t="s">
        <v>349</v>
      </c>
      <c r="J5724" s="16"/>
    </row>
    <row r="5725" spans="1:10">
      <c r="A5725" s="16" t="s">
        <v>10547</v>
      </c>
      <c r="B5725" s="52" t="s">
        <v>24586</v>
      </c>
      <c r="C5725" s="16" t="str">
        <f t="shared" si="89"/>
        <v>013 - 899</v>
      </c>
      <c r="D5725" s="52"/>
      <c r="E5725" s="52" t="s">
        <v>26240</v>
      </c>
      <c r="F5725" s="16"/>
      <c r="G5725" s="16" t="s">
        <v>26239</v>
      </c>
      <c r="H5725" s="16" t="s">
        <v>32666</v>
      </c>
      <c r="I5725" s="16" t="s">
        <v>10548</v>
      </c>
      <c r="J5725" s="16" t="s">
        <v>34487</v>
      </c>
    </row>
    <row r="5726" spans="1:10">
      <c r="A5726" s="16" t="s">
        <v>21460</v>
      </c>
      <c r="B5726" s="52" t="s">
        <v>9484</v>
      </c>
      <c r="C5726" s="16" t="str">
        <f t="shared" si="89"/>
        <v>065 - 068</v>
      </c>
      <c r="D5726" s="52" t="s">
        <v>34487</v>
      </c>
      <c r="E5726" s="52" t="s">
        <v>29546</v>
      </c>
      <c r="F5726" s="16" t="s">
        <v>25020</v>
      </c>
      <c r="G5726" s="16" t="s">
        <v>29545</v>
      </c>
      <c r="H5726" s="16" t="s">
        <v>30282</v>
      </c>
      <c r="I5726" s="16" t="s">
        <v>21461</v>
      </c>
    </row>
    <row r="5727" spans="1:10">
      <c r="A5727" s="16" t="s">
        <v>17952</v>
      </c>
      <c r="B5727" s="52" t="s">
        <v>4493</v>
      </c>
      <c r="C5727" s="16" t="str">
        <f t="shared" si="89"/>
        <v>059 - 014</v>
      </c>
      <c r="D5727" s="52" t="s">
        <v>34487</v>
      </c>
      <c r="E5727" s="52" t="s">
        <v>37309</v>
      </c>
      <c r="F5727" s="16" t="s">
        <v>17953</v>
      </c>
      <c r="G5727" s="16" t="s">
        <v>37308</v>
      </c>
      <c r="H5727" s="16" t="s">
        <v>20396</v>
      </c>
      <c r="I5727" s="16" t="s">
        <v>9514</v>
      </c>
    </row>
    <row r="5728" spans="1:10">
      <c r="A5728" s="16" t="s">
        <v>25960</v>
      </c>
      <c r="B5728" s="52" t="s">
        <v>26171</v>
      </c>
      <c r="C5728" s="16" t="str">
        <f t="shared" si="89"/>
        <v>046 - 019</v>
      </c>
      <c r="D5728" s="52" t="s">
        <v>34487</v>
      </c>
      <c r="E5728" s="52" t="s">
        <v>8862</v>
      </c>
      <c r="F5728" s="16" t="s">
        <v>25961</v>
      </c>
      <c r="G5728" s="16" t="s">
        <v>8861</v>
      </c>
      <c r="H5728" s="16" t="s">
        <v>30328</v>
      </c>
      <c r="I5728" s="16" t="s">
        <v>9946</v>
      </c>
    </row>
    <row r="5729" spans="1:10">
      <c r="A5729" s="16" t="s">
        <v>1655</v>
      </c>
      <c r="B5729" s="52" t="s">
        <v>11018</v>
      </c>
      <c r="C5729" s="16" t="str">
        <f t="shared" si="89"/>
        <v>009 - 039</v>
      </c>
      <c r="D5729" s="52" t="s">
        <v>34487</v>
      </c>
      <c r="E5729" s="52" t="s">
        <v>26840</v>
      </c>
      <c r="F5729" s="16" t="s">
        <v>1656</v>
      </c>
      <c r="G5729" s="16" t="s">
        <v>26839</v>
      </c>
      <c r="H5729" s="16" t="s">
        <v>34573</v>
      </c>
      <c r="I5729" s="16" t="s">
        <v>1657</v>
      </c>
    </row>
    <row r="5730" spans="1:10">
      <c r="A5730" s="16" t="s">
        <v>27447</v>
      </c>
      <c r="B5730" s="52" t="s">
        <v>10990</v>
      </c>
      <c r="C5730" s="16" t="str">
        <f t="shared" si="89"/>
        <v>022 - 873</v>
      </c>
      <c r="D5730" s="52"/>
      <c r="E5730" s="52" t="s">
        <v>4777</v>
      </c>
      <c r="F5730" s="16"/>
      <c r="G5730" s="16" t="s">
        <v>4776</v>
      </c>
      <c r="H5730" s="16" t="s">
        <v>4778</v>
      </c>
      <c r="I5730" s="16" t="s">
        <v>3726</v>
      </c>
      <c r="J5730" s="16" t="s">
        <v>34487</v>
      </c>
    </row>
    <row r="5731" spans="1:10">
      <c r="A5731" s="16" t="s">
        <v>12699</v>
      </c>
      <c r="B5731" s="52" t="s">
        <v>36874</v>
      </c>
      <c r="C5731" s="16" t="str">
        <f t="shared" si="89"/>
        <v>030 - 811</v>
      </c>
      <c r="D5731" s="52"/>
      <c r="E5731" s="52" t="s">
        <v>35970</v>
      </c>
      <c r="F5731" s="16"/>
      <c r="G5731" s="16" t="s">
        <v>35969</v>
      </c>
      <c r="H5731" s="16" t="s">
        <v>30334</v>
      </c>
      <c r="I5731" s="16" t="s">
        <v>12700</v>
      </c>
      <c r="J5731" s="16" t="s">
        <v>34487</v>
      </c>
    </row>
    <row r="5732" spans="1:10">
      <c r="A5732" s="16" t="s">
        <v>30308</v>
      </c>
      <c r="B5732" s="52" t="s">
        <v>6659</v>
      </c>
      <c r="C5732" s="16" t="str">
        <f t="shared" si="89"/>
        <v>027 - 023</v>
      </c>
      <c r="D5732" s="52" t="s">
        <v>36059</v>
      </c>
      <c r="E5732" s="52" t="s">
        <v>16168</v>
      </c>
      <c r="F5732" s="16" t="s">
        <v>785</v>
      </c>
      <c r="G5732" s="16" t="s">
        <v>16167</v>
      </c>
      <c r="H5732" s="16" t="s">
        <v>32660</v>
      </c>
      <c r="I5732" s="16" t="s">
        <v>786</v>
      </c>
    </row>
    <row r="5733" spans="1:10">
      <c r="A5733" s="16" t="s">
        <v>35418</v>
      </c>
      <c r="B5733" s="52" t="s">
        <v>915</v>
      </c>
      <c r="C5733" s="16" t="str">
        <f t="shared" si="89"/>
        <v>064 - 050</v>
      </c>
      <c r="D5733" s="52" t="s">
        <v>36059</v>
      </c>
      <c r="E5733" s="52" t="s">
        <v>27583</v>
      </c>
      <c r="F5733" s="16" t="s">
        <v>32516</v>
      </c>
      <c r="G5733" s="16" t="s">
        <v>27582</v>
      </c>
      <c r="H5733" s="16" t="s">
        <v>30282</v>
      </c>
      <c r="I5733" s="16" t="s">
        <v>32517</v>
      </c>
    </row>
    <row r="5734" spans="1:10">
      <c r="A5734" s="16" t="s">
        <v>13473</v>
      </c>
      <c r="B5734" s="52" t="s">
        <v>5139</v>
      </c>
      <c r="C5734" s="16" t="str">
        <f t="shared" si="89"/>
        <v>087 - 028</v>
      </c>
      <c r="D5734" s="52" t="s">
        <v>36059</v>
      </c>
      <c r="E5734" s="52" t="s">
        <v>10962</v>
      </c>
      <c r="F5734" s="16" t="s">
        <v>6898</v>
      </c>
      <c r="G5734" s="16" t="s">
        <v>10961</v>
      </c>
      <c r="H5734" s="16" t="s">
        <v>29917</v>
      </c>
      <c r="I5734" s="16" t="s">
        <v>13474</v>
      </c>
    </row>
    <row r="5735" spans="1:10">
      <c r="A5735" s="16" t="s">
        <v>32432</v>
      </c>
      <c r="B5735" s="52" t="s">
        <v>9654</v>
      </c>
      <c r="C5735" s="16" t="str">
        <f t="shared" si="89"/>
        <v>038 - 016</v>
      </c>
      <c r="D5735" s="52" t="s">
        <v>36059</v>
      </c>
      <c r="E5735" s="52" t="s">
        <v>37411</v>
      </c>
      <c r="F5735" s="16" t="s">
        <v>28068</v>
      </c>
      <c r="G5735" s="16" t="s">
        <v>32501</v>
      </c>
      <c r="H5735" s="16" t="s">
        <v>35981</v>
      </c>
      <c r="I5735" s="16" t="s">
        <v>28069</v>
      </c>
    </row>
    <row r="5736" spans="1:10">
      <c r="A5736" s="16" t="s">
        <v>6011</v>
      </c>
      <c r="B5736" s="52" t="s">
        <v>24981</v>
      </c>
      <c r="C5736" s="16" t="str">
        <f t="shared" si="89"/>
        <v>019 - 868</v>
      </c>
      <c r="D5736" s="52"/>
      <c r="E5736" s="52" t="s">
        <v>23092</v>
      </c>
      <c r="F5736" s="16"/>
      <c r="G5736" s="16" t="s">
        <v>23091</v>
      </c>
      <c r="H5736" s="16" t="s">
        <v>32666</v>
      </c>
      <c r="I5736" s="16" t="s">
        <v>6804</v>
      </c>
      <c r="J5736" s="16" t="s">
        <v>34487</v>
      </c>
    </row>
    <row r="5737" spans="1:10">
      <c r="A5737" s="16" t="s">
        <v>21768</v>
      </c>
      <c r="B5737" s="52" t="s">
        <v>24587</v>
      </c>
      <c r="C5737" s="16" t="str">
        <f t="shared" si="89"/>
        <v>013 - 900</v>
      </c>
      <c r="D5737" s="52"/>
      <c r="E5737" s="52" t="s">
        <v>26240</v>
      </c>
      <c r="F5737" s="16"/>
      <c r="G5737" s="16" t="s">
        <v>26239</v>
      </c>
      <c r="H5737" s="16" t="s">
        <v>32666</v>
      </c>
      <c r="I5737" s="16" t="s">
        <v>21769</v>
      </c>
      <c r="J5737" s="16" t="s">
        <v>34487</v>
      </c>
    </row>
    <row r="5738" spans="1:10">
      <c r="A5738" s="16" t="s">
        <v>28051</v>
      </c>
      <c r="B5738" s="52" t="s">
        <v>10101</v>
      </c>
      <c r="C5738" s="16" t="str">
        <f t="shared" si="89"/>
        <v>018 - 844</v>
      </c>
      <c r="D5738" s="52"/>
      <c r="E5738" s="52" t="s">
        <v>35975</v>
      </c>
      <c r="F5738" s="16"/>
      <c r="G5738" s="16" t="s">
        <v>35974</v>
      </c>
      <c r="H5738" s="16" t="s">
        <v>32666</v>
      </c>
      <c r="I5738" s="16" t="s">
        <v>3163</v>
      </c>
      <c r="J5738" s="16" t="s">
        <v>34487</v>
      </c>
    </row>
    <row r="5739" spans="1:10">
      <c r="A5739" s="16" t="s">
        <v>20152</v>
      </c>
      <c r="B5739" s="52" t="s">
        <v>22929</v>
      </c>
      <c r="C5739" s="16" t="str">
        <f t="shared" si="89"/>
        <v>006 - 094</v>
      </c>
      <c r="D5739" s="52" t="s">
        <v>36059</v>
      </c>
      <c r="E5739" s="52" t="s">
        <v>26671</v>
      </c>
      <c r="F5739" s="16" t="s">
        <v>6389</v>
      </c>
      <c r="G5739" s="16" t="s">
        <v>26670</v>
      </c>
      <c r="H5739" s="16" t="s">
        <v>10732</v>
      </c>
      <c r="I5739" s="16" t="s">
        <v>20153</v>
      </c>
    </row>
    <row r="5740" spans="1:10">
      <c r="A5740" s="16" t="s">
        <v>37707</v>
      </c>
      <c r="B5740" s="52" t="s">
        <v>33943</v>
      </c>
      <c r="C5740" s="16" t="str">
        <f t="shared" si="89"/>
        <v>015 - 901</v>
      </c>
      <c r="D5740" s="52"/>
      <c r="E5740" s="52" t="s">
        <v>32665</v>
      </c>
      <c r="F5740" s="16"/>
      <c r="G5740" s="16" t="s">
        <v>32664</v>
      </c>
      <c r="H5740" s="16" t="s">
        <v>32666</v>
      </c>
      <c r="I5740" s="16" t="s">
        <v>28555</v>
      </c>
      <c r="J5740" s="16" t="s">
        <v>34487</v>
      </c>
    </row>
    <row r="5741" spans="1:10">
      <c r="A5741" s="16" t="s">
        <v>36480</v>
      </c>
      <c r="B5741" s="52" t="s">
        <v>35890</v>
      </c>
      <c r="C5741" s="16" t="str">
        <f t="shared" si="89"/>
        <v>070 - 038</v>
      </c>
      <c r="D5741" s="52" t="s">
        <v>34487</v>
      </c>
      <c r="E5741" s="52" t="s">
        <v>23672</v>
      </c>
      <c r="F5741" s="16" t="s">
        <v>27800</v>
      </c>
      <c r="G5741" s="16" t="s">
        <v>23671</v>
      </c>
      <c r="H5741" s="16" t="s">
        <v>10748</v>
      </c>
      <c r="I5741" s="16" t="s">
        <v>36481</v>
      </c>
    </row>
    <row r="5742" spans="1:10">
      <c r="A5742" s="16" t="s">
        <v>9985</v>
      </c>
      <c r="B5742" s="52" t="s">
        <v>10102</v>
      </c>
      <c r="C5742" s="16" t="str">
        <f t="shared" si="89"/>
        <v>018 - 093</v>
      </c>
      <c r="D5742" s="52" t="s">
        <v>36059</v>
      </c>
      <c r="E5742" s="52" t="s">
        <v>35975</v>
      </c>
      <c r="F5742" s="16" t="s">
        <v>34298</v>
      </c>
      <c r="G5742" s="16" t="s">
        <v>35974</v>
      </c>
      <c r="H5742" s="16" t="s">
        <v>32666</v>
      </c>
      <c r="I5742" s="16" t="s">
        <v>9986</v>
      </c>
    </row>
    <row r="5743" spans="1:10">
      <c r="A5743" s="16" t="s">
        <v>29027</v>
      </c>
      <c r="B5743" s="52" t="s">
        <v>434</v>
      </c>
      <c r="C5743" s="16" t="str">
        <f t="shared" si="89"/>
        <v>094 - 027</v>
      </c>
      <c r="D5743" s="52" t="s">
        <v>34487</v>
      </c>
      <c r="E5743" s="52" t="s">
        <v>10747</v>
      </c>
      <c r="F5743" s="16" t="s">
        <v>34824</v>
      </c>
      <c r="G5743" s="16" t="s">
        <v>10746</v>
      </c>
      <c r="H5743" s="16" t="s">
        <v>10748</v>
      </c>
      <c r="I5743" s="16" t="s">
        <v>33570</v>
      </c>
      <c r="J5743" s="16"/>
    </row>
    <row r="5744" spans="1:10">
      <c r="A5744" s="16" t="s">
        <v>6820</v>
      </c>
      <c r="B5744" s="52" t="s">
        <v>19073</v>
      </c>
      <c r="C5744" s="16" t="str">
        <f t="shared" si="89"/>
        <v>036 - 022</v>
      </c>
      <c r="D5744" s="52" t="s">
        <v>36059</v>
      </c>
      <c r="E5744" s="52" t="s">
        <v>37427</v>
      </c>
      <c r="F5744" s="16" t="s">
        <v>6821</v>
      </c>
      <c r="G5744" s="16" t="s">
        <v>37426</v>
      </c>
      <c r="H5744" s="16" t="s">
        <v>35981</v>
      </c>
      <c r="I5744" s="16" t="s">
        <v>6822</v>
      </c>
      <c r="J5744" s="16"/>
    </row>
    <row r="5745" spans="1:10">
      <c r="A5745" s="16" t="s">
        <v>606</v>
      </c>
      <c r="B5745" s="52" t="s">
        <v>6660</v>
      </c>
      <c r="C5745" s="16" t="str">
        <f t="shared" si="89"/>
        <v>027 - 024</v>
      </c>
      <c r="D5745" s="52" t="s">
        <v>36059</v>
      </c>
      <c r="E5745" s="52" t="s">
        <v>16168</v>
      </c>
      <c r="F5745" s="16" t="s">
        <v>607</v>
      </c>
      <c r="G5745" s="16" t="s">
        <v>16167</v>
      </c>
      <c r="H5745" s="16" t="s">
        <v>32660</v>
      </c>
      <c r="I5745" s="16" t="s">
        <v>608</v>
      </c>
      <c r="J5745" s="16"/>
    </row>
    <row r="5746" spans="1:10">
      <c r="A5746" s="16" t="s">
        <v>829</v>
      </c>
      <c r="B5746" s="52" t="s">
        <v>16258</v>
      </c>
      <c r="C5746" s="16" t="str">
        <f t="shared" si="89"/>
        <v>083 - 051</v>
      </c>
      <c r="D5746" s="52" t="s">
        <v>36059</v>
      </c>
      <c r="E5746" s="52" t="s">
        <v>21246</v>
      </c>
      <c r="F5746" s="16" t="s">
        <v>3376</v>
      </c>
      <c r="G5746" s="16" t="s">
        <v>21245</v>
      </c>
      <c r="H5746" s="16" t="s">
        <v>29917</v>
      </c>
      <c r="I5746" s="16" t="s">
        <v>830</v>
      </c>
    </row>
    <row r="5747" spans="1:10">
      <c r="A5747" s="16" t="s">
        <v>6293</v>
      </c>
      <c r="B5747" s="52" t="s">
        <v>20871</v>
      </c>
      <c r="C5747" s="16" t="str">
        <f t="shared" si="89"/>
        <v>040 - 021</v>
      </c>
      <c r="D5747" s="52" t="s">
        <v>36059</v>
      </c>
      <c r="E5747" s="52" t="s">
        <v>32809</v>
      </c>
      <c r="F5747" s="16" t="s">
        <v>6294</v>
      </c>
      <c r="G5747" s="16" t="s">
        <v>32808</v>
      </c>
      <c r="H5747" s="16" t="s">
        <v>35981</v>
      </c>
      <c r="I5747" s="16" t="s">
        <v>21733</v>
      </c>
      <c r="J5747" s="16" t="s">
        <v>7990</v>
      </c>
    </row>
    <row r="5748" spans="1:10">
      <c r="A5748" s="16" t="s">
        <v>21731</v>
      </c>
      <c r="B5748" s="52" t="s">
        <v>29302</v>
      </c>
      <c r="C5748" s="16" t="str">
        <f t="shared" si="89"/>
        <v>099 - 005</v>
      </c>
      <c r="D5748" s="52" t="s">
        <v>36059</v>
      </c>
      <c r="E5748" s="52" t="s">
        <v>25925</v>
      </c>
      <c r="F5748" s="16" t="s">
        <v>21732</v>
      </c>
      <c r="G5748" s="16" t="s">
        <v>25924</v>
      </c>
      <c r="H5748" s="16" t="s">
        <v>35981</v>
      </c>
      <c r="I5748" s="16" t="s">
        <v>21733</v>
      </c>
    </row>
    <row r="5749" spans="1:10">
      <c r="A5749" s="16" t="s">
        <v>32733</v>
      </c>
      <c r="B5749" s="52" t="s">
        <v>27513</v>
      </c>
      <c r="C5749" s="16" t="str">
        <f t="shared" si="89"/>
        <v>016 - 135</v>
      </c>
      <c r="D5749" s="52" t="s">
        <v>36059</v>
      </c>
      <c r="E5749" s="52" t="s">
        <v>10742</v>
      </c>
      <c r="F5749" s="16" t="s">
        <v>32627</v>
      </c>
      <c r="G5749" s="16" t="s">
        <v>10741</v>
      </c>
      <c r="H5749" s="16" t="s">
        <v>32666</v>
      </c>
      <c r="I5749" s="16" t="s">
        <v>32734</v>
      </c>
    </row>
    <row r="5750" spans="1:10">
      <c r="A5750" s="16" t="s">
        <v>11139</v>
      </c>
      <c r="B5750" s="52" t="s">
        <v>10103</v>
      </c>
      <c r="C5750" s="16" t="str">
        <f t="shared" si="89"/>
        <v>018 - 845</v>
      </c>
      <c r="D5750" s="52"/>
      <c r="E5750" s="52" t="s">
        <v>35975</v>
      </c>
      <c r="F5750" s="16"/>
      <c r="G5750" s="16" t="s">
        <v>35974</v>
      </c>
      <c r="H5750" s="16" t="s">
        <v>32666</v>
      </c>
      <c r="I5750" s="16" t="s">
        <v>11140</v>
      </c>
      <c r="J5750" s="16" t="s">
        <v>34487</v>
      </c>
    </row>
    <row r="5751" spans="1:10">
      <c r="A5751" s="16" t="s">
        <v>14520</v>
      </c>
      <c r="B5751" s="52" t="s">
        <v>8692</v>
      </c>
      <c r="C5751" s="16" t="str">
        <f t="shared" si="89"/>
        <v>082 - 048</v>
      </c>
      <c r="D5751" s="52" t="s">
        <v>34487</v>
      </c>
      <c r="E5751" s="52" t="s">
        <v>1263</v>
      </c>
      <c r="F5751" s="16" t="s">
        <v>14521</v>
      </c>
      <c r="G5751" s="16" t="s">
        <v>1262</v>
      </c>
      <c r="H5751" s="16" t="s">
        <v>29917</v>
      </c>
      <c r="I5751" s="16" t="s">
        <v>14522</v>
      </c>
      <c r="J5751" s="16"/>
    </row>
    <row r="5752" spans="1:10">
      <c r="A5752" s="16" t="s">
        <v>5629</v>
      </c>
      <c r="B5752" s="52" t="s">
        <v>33944</v>
      </c>
      <c r="C5752" s="16" t="str">
        <f t="shared" si="89"/>
        <v>015 - 147</v>
      </c>
      <c r="D5752" s="52" t="s">
        <v>36059</v>
      </c>
      <c r="E5752" s="52" t="s">
        <v>32665</v>
      </c>
      <c r="F5752" s="16" t="s">
        <v>13553</v>
      </c>
      <c r="G5752" s="16" t="s">
        <v>32664</v>
      </c>
      <c r="H5752" s="16" t="s">
        <v>32666</v>
      </c>
      <c r="I5752" s="16" t="s">
        <v>20812</v>
      </c>
    </row>
    <row r="5753" spans="1:10">
      <c r="A5753" s="16" t="s">
        <v>20938</v>
      </c>
      <c r="B5753" s="52" t="s">
        <v>24588</v>
      </c>
      <c r="C5753" s="16" t="str">
        <f t="shared" si="89"/>
        <v>013 - 149</v>
      </c>
      <c r="D5753" s="52" t="s">
        <v>36059</v>
      </c>
      <c r="E5753" s="52" t="s">
        <v>26240</v>
      </c>
      <c r="F5753" s="16" t="s">
        <v>20939</v>
      </c>
      <c r="G5753" s="16" t="s">
        <v>26239</v>
      </c>
      <c r="H5753" s="16" t="s">
        <v>32666</v>
      </c>
      <c r="I5753" s="16" t="s">
        <v>5902</v>
      </c>
      <c r="J5753" s="16" t="s">
        <v>7990</v>
      </c>
    </row>
    <row r="5754" spans="1:10">
      <c r="A5754" s="16" t="s">
        <v>5900</v>
      </c>
      <c r="B5754" s="52" t="s">
        <v>4509</v>
      </c>
      <c r="C5754" s="16" t="str">
        <f t="shared" si="89"/>
        <v>097 - 049</v>
      </c>
      <c r="D5754" s="52" t="s">
        <v>36059</v>
      </c>
      <c r="E5754" s="52" t="s">
        <v>26245</v>
      </c>
      <c r="F5754" s="16" t="s">
        <v>5901</v>
      </c>
      <c r="G5754" s="16" t="s">
        <v>26244</v>
      </c>
      <c r="H5754" s="16" t="s">
        <v>32666</v>
      </c>
      <c r="I5754" s="16" t="s">
        <v>5902</v>
      </c>
    </row>
    <row r="5755" spans="1:10">
      <c r="A5755" s="16" t="s">
        <v>5915</v>
      </c>
      <c r="B5755" s="52" t="s">
        <v>8735</v>
      </c>
      <c r="C5755" s="16" t="str">
        <f t="shared" si="89"/>
        <v>076 - 049</v>
      </c>
      <c r="D5755" s="52" t="s">
        <v>34487</v>
      </c>
      <c r="E5755" s="52" t="s">
        <v>13510</v>
      </c>
      <c r="F5755" s="16" t="s">
        <v>13508</v>
      </c>
      <c r="G5755" s="16" t="s">
        <v>13509</v>
      </c>
      <c r="H5755" s="16" t="s">
        <v>13511</v>
      </c>
      <c r="I5755" s="16" t="s">
        <v>720</v>
      </c>
    </row>
    <row r="5756" spans="1:10">
      <c r="A5756" s="16" t="s">
        <v>16395</v>
      </c>
      <c r="B5756" s="52" t="s">
        <v>5140</v>
      </c>
      <c r="C5756" s="16" t="str">
        <f t="shared" si="89"/>
        <v>087 - 029</v>
      </c>
      <c r="D5756" s="52" t="s">
        <v>36059</v>
      </c>
      <c r="E5756" s="52" t="s">
        <v>10962</v>
      </c>
      <c r="F5756" s="16" t="s">
        <v>16396</v>
      </c>
      <c r="G5756" s="16" t="s">
        <v>10961</v>
      </c>
      <c r="H5756" s="16" t="s">
        <v>29917</v>
      </c>
      <c r="I5756" s="16" t="s">
        <v>16397</v>
      </c>
    </row>
    <row r="5757" spans="1:10">
      <c r="A5757" s="16" t="s">
        <v>16404</v>
      </c>
      <c r="B5757" s="52" t="s">
        <v>16259</v>
      </c>
      <c r="C5757" s="16" t="str">
        <f t="shared" si="89"/>
        <v>083 - 052</v>
      </c>
      <c r="D5757" s="52" t="s">
        <v>34487</v>
      </c>
      <c r="E5757" s="52" t="s">
        <v>21246</v>
      </c>
      <c r="F5757" s="16" t="s">
        <v>1683</v>
      </c>
      <c r="G5757" s="16" t="s">
        <v>21245</v>
      </c>
      <c r="H5757" s="16" t="s">
        <v>29917</v>
      </c>
      <c r="I5757" s="16" t="s">
        <v>1684</v>
      </c>
      <c r="J5757" s="16"/>
    </row>
    <row r="5758" spans="1:10">
      <c r="A5758" s="16" t="s">
        <v>9534</v>
      </c>
      <c r="B5758" s="52" t="s">
        <v>54</v>
      </c>
      <c r="C5758" s="16" t="str">
        <f t="shared" si="89"/>
        <v>023 - 810</v>
      </c>
      <c r="D5758" s="52"/>
      <c r="E5758" s="52" t="s">
        <v>380</v>
      </c>
      <c r="G5758" s="16" t="s">
        <v>379</v>
      </c>
      <c r="H5758" s="16" t="s">
        <v>32660</v>
      </c>
      <c r="I5758" s="16" t="s">
        <v>9535</v>
      </c>
      <c r="J5758" s="16" t="s">
        <v>34487</v>
      </c>
    </row>
    <row r="5759" spans="1:10">
      <c r="A5759" s="16" t="s">
        <v>29201</v>
      </c>
      <c r="B5759" s="52" t="s">
        <v>1744</v>
      </c>
      <c r="C5759" s="16" t="str">
        <f t="shared" si="89"/>
        <v>008 - 822</v>
      </c>
      <c r="D5759" s="52"/>
      <c r="E5759" s="52" t="s">
        <v>16664</v>
      </c>
      <c r="F5759" s="16"/>
      <c r="G5759" s="16" t="s">
        <v>16663</v>
      </c>
      <c r="H5759" s="16" t="s">
        <v>34573</v>
      </c>
      <c r="I5759" s="16" t="s">
        <v>29202</v>
      </c>
      <c r="J5759" s="16" t="s">
        <v>34487</v>
      </c>
    </row>
    <row r="5760" spans="1:10">
      <c r="A5760" s="16" t="s">
        <v>26342</v>
      </c>
      <c r="B5760" s="52" t="s">
        <v>15491</v>
      </c>
      <c r="C5760" s="16" t="str">
        <f t="shared" si="89"/>
        <v>005 - 063</v>
      </c>
      <c r="D5760" s="52" t="s">
        <v>36059</v>
      </c>
      <c r="E5760" s="52" t="s">
        <v>18693</v>
      </c>
      <c r="F5760" s="16" t="s">
        <v>29387</v>
      </c>
      <c r="G5760" s="16" t="s">
        <v>18692</v>
      </c>
      <c r="H5760" s="16" t="s">
        <v>10732</v>
      </c>
      <c r="I5760" s="16" t="s">
        <v>26343</v>
      </c>
    </row>
    <row r="5761" spans="1:10">
      <c r="A5761" s="16" t="s">
        <v>29318</v>
      </c>
      <c r="B5761" s="52" t="s">
        <v>16437</v>
      </c>
      <c r="C5761" s="16" t="str">
        <f t="shared" si="89"/>
        <v>001 - 839</v>
      </c>
      <c r="D5761" s="52"/>
      <c r="E5761" s="52" t="s">
        <v>37671</v>
      </c>
      <c r="F5761" s="16"/>
      <c r="G5761" s="16" t="s">
        <v>37670</v>
      </c>
      <c r="H5761" s="16" t="s">
        <v>10732</v>
      </c>
      <c r="I5761" s="16" t="s">
        <v>29319</v>
      </c>
      <c r="J5761" s="16" t="s">
        <v>34487</v>
      </c>
    </row>
    <row r="5762" spans="1:10">
      <c r="A5762" s="16" t="s">
        <v>35295</v>
      </c>
      <c r="B5762" s="52" t="s">
        <v>15205</v>
      </c>
      <c r="C5762" s="16" t="str">
        <f t="shared" si="89"/>
        <v>010 - 036</v>
      </c>
      <c r="D5762" s="52" t="s">
        <v>34487</v>
      </c>
      <c r="E5762" s="52" t="s">
        <v>30437</v>
      </c>
      <c r="F5762" s="16" t="s">
        <v>29798</v>
      </c>
      <c r="G5762" s="16" t="s">
        <v>30436</v>
      </c>
      <c r="H5762" s="16" t="s">
        <v>34573</v>
      </c>
      <c r="I5762" s="16" t="s">
        <v>30285</v>
      </c>
    </row>
    <row r="5763" spans="1:10">
      <c r="A5763" s="16" t="s">
        <v>787</v>
      </c>
      <c r="B5763" s="52" t="s">
        <v>14261</v>
      </c>
      <c r="C5763" s="16" t="str">
        <f t="shared" si="89"/>
        <v>036 - 023</v>
      </c>
      <c r="D5763" s="52" t="s">
        <v>36059</v>
      </c>
      <c r="E5763" s="52" t="s">
        <v>37427</v>
      </c>
      <c r="F5763" s="16" t="s">
        <v>788</v>
      </c>
      <c r="G5763" s="16" t="s">
        <v>37426</v>
      </c>
      <c r="H5763" s="16" t="s">
        <v>35981</v>
      </c>
      <c r="I5763" s="16" t="s">
        <v>789</v>
      </c>
    </row>
    <row r="5764" spans="1:10">
      <c r="A5764" s="16" t="s">
        <v>23523</v>
      </c>
      <c r="B5764" s="52" t="s">
        <v>21072</v>
      </c>
      <c r="C5764" s="16" t="str">
        <f t="shared" ref="C5764:C5827" si="90">MID(A5764,1,3) &amp;" - " &amp;MID(A5764,4,3)</f>
        <v>088 - 006</v>
      </c>
      <c r="D5764" s="52" t="s">
        <v>36059</v>
      </c>
      <c r="E5764" s="52" t="s">
        <v>30315</v>
      </c>
      <c r="F5764" s="16" t="s">
        <v>23524</v>
      </c>
      <c r="G5764" s="16" t="s">
        <v>30314</v>
      </c>
      <c r="H5764" s="16" t="s">
        <v>29917</v>
      </c>
      <c r="I5764" s="16" t="s">
        <v>23525</v>
      </c>
      <c r="J5764" s="16"/>
    </row>
    <row r="5765" spans="1:10">
      <c r="A5765" s="16" t="s">
        <v>21880</v>
      </c>
      <c r="B5765" s="52" t="s">
        <v>20872</v>
      </c>
      <c r="C5765" s="16" t="str">
        <f t="shared" si="90"/>
        <v>040 - 022</v>
      </c>
      <c r="D5765" s="52" t="s">
        <v>34487</v>
      </c>
      <c r="E5765" s="52" t="s">
        <v>32809</v>
      </c>
      <c r="F5765" s="16" t="s">
        <v>21881</v>
      </c>
      <c r="G5765" s="16" t="s">
        <v>32808</v>
      </c>
      <c r="H5765" s="16" t="s">
        <v>35981</v>
      </c>
      <c r="I5765" s="16" t="s">
        <v>1638</v>
      </c>
      <c r="J5765" s="16"/>
    </row>
    <row r="5766" spans="1:10">
      <c r="A5766" s="16" t="s">
        <v>31600</v>
      </c>
      <c r="B5766" s="52" t="s">
        <v>29190</v>
      </c>
      <c r="C5766" s="16" t="str">
        <f t="shared" si="90"/>
        <v>091 - 048</v>
      </c>
      <c r="D5766" s="52" t="s">
        <v>34487</v>
      </c>
      <c r="E5766" s="52" t="s">
        <v>31546</v>
      </c>
      <c r="F5766" s="16" t="s">
        <v>31601</v>
      </c>
      <c r="G5766" s="16" t="s">
        <v>31545</v>
      </c>
      <c r="H5766" s="16" t="s">
        <v>33521</v>
      </c>
      <c r="I5766" s="16" t="s">
        <v>31602</v>
      </c>
      <c r="J5766" s="16"/>
    </row>
    <row r="5767" spans="1:10">
      <c r="A5767" s="16" t="s">
        <v>3749</v>
      </c>
      <c r="B5767" s="52" t="s">
        <v>35547</v>
      </c>
      <c r="C5767" s="16" t="str">
        <f t="shared" si="90"/>
        <v>072 - 027</v>
      </c>
      <c r="D5767" s="52" t="s">
        <v>36059</v>
      </c>
      <c r="E5767" s="52" t="s">
        <v>23759</v>
      </c>
      <c r="F5767" s="16" t="s">
        <v>3750</v>
      </c>
      <c r="G5767" s="16" t="s">
        <v>23758</v>
      </c>
      <c r="H5767" s="16" t="s">
        <v>37422</v>
      </c>
      <c r="I5767" s="16" t="s">
        <v>3751</v>
      </c>
    </row>
    <row r="5768" spans="1:10">
      <c r="A5768" s="16" t="s">
        <v>17242</v>
      </c>
      <c r="B5768" s="52" t="s">
        <v>10991</v>
      </c>
      <c r="C5768" s="16" t="str">
        <f t="shared" si="90"/>
        <v>022 - 118</v>
      </c>
      <c r="D5768" s="52" t="s">
        <v>34487</v>
      </c>
      <c r="E5768" s="52" t="s">
        <v>4777</v>
      </c>
      <c r="F5768" s="16" t="s">
        <v>17243</v>
      </c>
      <c r="G5768" s="16" t="s">
        <v>4776</v>
      </c>
      <c r="H5768" s="16" t="s">
        <v>4778</v>
      </c>
      <c r="I5768" s="16" t="s">
        <v>3185</v>
      </c>
    </row>
    <row r="5769" spans="1:10">
      <c r="A5769" s="16" t="s">
        <v>4730</v>
      </c>
      <c r="B5769" s="52" t="s">
        <v>5143</v>
      </c>
      <c r="C5769" s="16" t="str">
        <f t="shared" si="90"/>
        <v>017 - 860</v>
      </c>
      <c r="D5769" s="52"/>
      <c r="E5769" s="52" t="s">
        <v>22538</v>
      </c>
      <c r="F5769" s="16"/>
      <c r="G5769" s="16" t="s">
        <v>22537</v>
      </c>
      <c r="H5769" s="16" t="s">
        <v>32666</v>
      </c>
      <c r="I5769" s="16" t="s">
        <v>4731</v>
      </c>
      <c r="J5769" s="16" t="s">
        <v>34487</v>
      </c>
    </row>
    <row r="5770" spans="1:10">
      <c r="A5770" s="16" t="s">
        <v>10487</v>
      </c>
      <c r="B5770" s="52" t="s">
        <v>24589</v>
      </c>
      <c r="C5770" s="16" t="str">
        <f t="shared" si="90"/>
        <v>013 - 150</v>
      </c>
      <c r="D5770" s="52" t="s">
        <v>34487</v>
      </c>
      <c r="E5770" s="52" t="s">
        <v>26240</v>
      </c>
      <c r="F5770" s="16" t="s">
        <v>10426</v>
      </c>
      <c r="G5770" s="16" t="s">
        <v>26239</v>
      </c>
      <c r="H5770" s="16" t="s">
        <v>32666</v>
      </c>
      <c r="I5770" s="16" t="s">
        <v>19326</v>
      </c>
      <c r="J5770" s="16" t="s">
        <v>7990</v>
      </c>
    </row>
    <row r="5771" spans="1:10">
      <c r="A5771" s="16" t="s">
        <v>19324</v>
      </c>
      <c r="B5771" s="52" t="s">
        <v>4510</v>
      </c>
      <c r="C5771" s="16" t="str">
        <f t="shared" si="90"/>
        <v>097 - 050</v>
      </c>
      <c r="D5771" s="52" t="s">
        <v>34487</v>
      </c>
      <c r="E5771" s="52" t="s">
        <v>26245</v>
      </c>
      <c r="F5771" s="16" t="s">
        <v>19325</v>
      </c>
      <c r="G5771" s="16" t="s">
        <v>26244</v>
      </c>
      <c r="H5771" s="16" t="s">
        <v>32666</v>
      </c>
      <c r="I5771" s="16" t="s">
        <v>19326</v>
      </c>
    </row>
    <row r="5772" spans="1:10">
      <c r="A5772" s="16" t="s">
        <v>3558</v>
      </c>
      <c r="B5772" s="52" t="s">
        <v>36875</v>
      </c>
      <c r="C5772" s="16" t="str">
        <f t="shared" si="90"/>
        <v>030 - 059</v>
      </c>
      <c r="D5772" s="52" t="s">
        <v>34487</v>
      </c>
      <c r="E5772" s="52" t="s">
        <v>35970</v>
      </c>
      <c r="F5772" s="16" t="s">
        <v>3559</v>
      </c>
      <c r="G5772" s="16" t="s">
        <v>35969</v>
      </c>
      <c r="H5772" s="16" t="s">
        <v>30334</v>
      </c>
      <c r="I5772" s="16" t="s">
        <v>3560</v>
      </c>
      <c r="J5772" s="16"/>
    </row>
    <row r="5773" spans="1:10">
      <c r="A5773" s="16" t="s">
        <v>23698</v>
      </c>
      <c r="B5773" s="52" t="s">
        <v>1615</v>
      </c>
      <c r="C5773" s="16" t="str">
        <f t="shared" si="90"/>
        <v>020 - 035</v>
      </c>
      <c r="D5773" s="52" t="s">
        <v>36059</v>
      </c>
      <c r="E5773" s="52" t="s">
        <v>26789</v>
      </c>
      <c r="F5773" s="16" t="s">
        <v>23699</v>
      </c>
      <c r="G5773" s="16" t="s">
        <v>26788</v>
      </c>
      <c r="H5773" s="16" t="s">
        <v>32666</v>
      </c>
      <c r="I5773" s="16" t="s">
        <v>23700</v>
      </c>
      <c r="J5773" s="16"/>
    </row>
    <row r="5774" spans="1:10">
      <c r="A5774" s="16" t="s">
        <v>16043</v>
      </c>
      <c r="B5774" s="52" t="s">
        <v>19565</v>
      </c>
      <c r="C5774" s="16" t="str">
        <f t="shared" si="90"/>
        <v>043 - 025</v>
      </c>
      <c r="D5774" s="52" t="s">
        <v>36059</v>
      </c>
      <c r="E5774" s="52" t="s">
        <v>36775</v>
      </c>
      <c r="F5774" s="16" t="s">
        <v>27379</v>
      </c>
      <c r="G5774" s="16" t="s">
        <v>27380</v>
      </c>
      <c r="H5774" s="16" t="s">
        <v>20397</v>
      </c>
      <c r="I5774" s="16" t="s">
        <v>16044</v>
      </c>
      <c r="J5774" s="16"/>
    </row>
    <row r="5775" spans="1:10">
      <c r="A5775" s="16" t="s">
        <v>1717</v>
      </c>
      <c r="B5775" s="52" t="s">
        <v>30371</v>
      </c>
      <c r="C5775" s="16" t="str">
        <f t="shared" si="90"/>
        <v>026 - 043</v>
      </c>
      <c r="D5775" s="52" t="s">
        <v>36059</v>
      </c>
      <c r="E5775" s="52" t="s">
        <v>8857</v>
      </c>
      <c r="F5775" s="16" t="s">
        <v>1718</v>
      </c>
      <c r="G5775" s="16" t="s">
        <v>8856</v>
      </c>
      <c r="H5775" s="16" t="s">
        <v>32660</v>
      </c>
      <c r="I5775" s="16" t="s">
        <v>1757</v>
      </c>
    </row>
    <row r="5776" spans="1:10">
      <c r="A5776" s="16" t="s">
        <v>26088</v>
      </c>
      <c r="B5776" s="52" t="s">
        <v>12072</v>
      </c>
      <c r="C5776" s="16" t="str">
        <f t="shared" si="90"/>
        <v>095 - 028</v>
      </c>
      <c r="D5776" s="52" t="s">
        <v>34487</v>
      </c>
      <c r="E5776" s="52" t="s">
        <v>5719</v>
      </c>
      <c r="F5776" s="16" t="s">
        <v>36792</v>
      </c>
      <c r="G5776" s="16" t="s">
        <v>29627</v>
      </c>
      <c r="H5776" s="16" t="s">
        <v>33521</v>
      </c>
      <c r="I5776" s="16" t="s">
        <v>26089</v>
      </c>
    </row>
    <row r="5777" spans="1:10">
      <c r="A5777" s="16" t="s">
        <v>16398</v>
      </c>
      <c r="B5777" s="52" t="s">
        <v>12073</v>
      </c>
      <c r="C5777" s="16" t="str">
        <f t="shared" si="90"/>
        <v>095 - 029</v>
      </c>
      <c r="D5777" s="52" t="s">
        <v>36059</v>
      </c>
      <c r="E5777" s="52" t="s">
        <v>5719</v>
      </c>
      <c r="F5777" s="16" t="s">
        <v>1680</v>
      </c>
      <c r="G5777" s="16" t="s">
        <v>29627</v>
      </c>
      <c r="H5777" s="16" t="s">
        <v>33521</v>
      </c>
      <c r="I5777" s="16" t="s">
        <v>1681</v>
      </c>
    </row>
    <row r="5778" spans="1:10">
      <c r="A5778" s="16" t="s">
        <v>28556</v>
      </c>
      <c r="B5778" s="52" t="s">
        <v>24590</v>
      </c>
      <c r="C5778" s="16" t="str">
        <f t="shared" si="90"/>
        <v>013 - 901</v>
      </c>
      <c r="D5778" s="52"/>
      <c r="E5778" s="52" t="s">
        <v>26240</v>
      </c>
      <c r="F5778" s="16"/>
      <c r="G5778" s="16" t="s">
        <v>26239</v>
      </c>
      <c r="H5778" s="16" t="s">
        <v>32666</v>
      </c>
      <c r="I5778" s="16" t="s">
        <v>28557</v>
      </c>
      <c r="J5778" s="16" t="s">
        <v>34487</v>
      </c>
    </row>
    <row r="5779" spans="1:10">
      <c r="A5779" s="16" t="s">
        <v>924</v>
      </c>
      <c r="B5779" s="52" t="s">
        <v>20935</v>
      </c>
      <c r="C5779" s="16" t="str">
        <f t="shared" si="90"/>
        <v>062 - 040</v>
      </c>
      <c r="D5779" s="52" t="s">
        <v>34487</v>
      </c>
      <c r="E5779" s="52" t="s">
        <v>1277</v>
      </c>
      <c r="F5779" s="16" t="s">
        <v>13523</v>
      </c>
      <c r="G5779" s="16" t="s">
        <v>1276</v>
      </c>
      <c r="H5779" s="16" t="s">
        <v>30282</v>
      </c>
      <c r="I5779" s="16" t="s">
        <v>925</v>
      </c>
    </row>
    <row r="5780" spans="1:10">
      <c r="A5780" s="16" t="s">
        <v>34361</v>
      </c>
      <c r="B5780" s="52" t="s">
        <v>36876</v>
      </c>
      <c r="C5780" s="16" t="str">
        <f t="shared" si="90"/>
        <v>030 - 060</v>
      </c>
      <c r="D5780" s="52" t="s">
        <v>36059</v>
      </c>
      <c r="E5780" s="52" t="s">
        <v>35970</v>
      </c>
      <c r="F5780" s="16" t="s">
        <v>16555</v>
      </c>
      <c r="G5780" s="16" t="s">
        <v>35969</v>
      </c>
      <c r="H5780" s="16" t="s">
        <v>30334</v>
      </c>
      <c r="I5780" s="16" t="s">
        <v>34362</v>
      </c>
    </row>
    <row r="5781" spans="1:10">
      <c r="A5781" s="16" t="s">
        <v>22903</v>
      </c>
      <c r="B5781" s="52" t="s">
        <v>16260</v>
      </c>
      <c r="C5781" s="16" t="str">
        <f t="shared" si="90"/>
        <v>083 - 053</v>
      </c>
      <c r="D5781" s="52" t="s">
        <v>34487</v>
      </c>
      <c r="E5781" s="52" t="s">
        <v>21246</v>
      </c>
      <c r="F5781" s="16" t="s">
        <v>3270</v>
      </c>
      <c r="G5781" s="16" t="s">
        <v>21245</v>
      </c>
      <c r="H5781" s="16" t="s">
        <v>29917</v>
      </c>
      <c r="I5781" s="16" t="s">
        <v>6057</v>
      </c>
      <c r="J5781" s="16"/>
    </row>
    <row r="5782" spans="1:10">
      <c r="A5782" s="16" t="s">
        <v>7408</v>
      </c>
      <c r="B5782" s="52" t="s">
        <v>32220</v>
      </c>
      <c r="C5782" s="16" t="str">
        <f t="shared" si="90"/>
        <v>016 - 136</v>
      </c>
      <c r="D5782" s="52" t="s">
        <v>34487</v>
      </c>
      <c r="E5782" s="52" t="s">
        <v>10742</v>
      </c>
      <c r="F5782" s="16" t="s">
        <v>36714</v>
      </c>
      <c r="G5782" s="16" t="s">
        <v>10741</v>
      </c>
      <c r="H5782" s="16" t="s">
        <v>32666</v>
      </c>
      <c r="I5782" s="16" t="s">
        <v>7409</v>
      </c>
    </row>
    <row r="5783" spans="1:10">
      <c r="A5783" s="16" t="s">
        <v>28529</v>
      </c>
      <c r="B5783" s="52" t="s">
        <v>11864</v>
      </c>
      <c r="C5783" s="16" t="str">
        <f t="shared" si="90"/>
        <v>065 - 069</v>
      </c>
      <c r="D5783" s="52" t="s">
        <v>34487</v>
      </c>
      <c r="E5783" s="52" t="s">
        <v>29546</v>
      </c>
      <c r="F5783" s="16" t="s">
        <v>23489</v>
      </c>
      <c r="G5783" s="16" t="s">
        <v>29545</v>
      </c>
      <c r="H5783" s="16" t="s">
        <v>30282</v>
      </c>
      <c r="I5783" s="16" t="s">
        <v>23490</v>
      </c>
    </row>
    <row r="5784" spans="1:10">
      <c r="A5784" s="16" t="s">
        <v>7153</v>
      </c>
      <c r="B5784" s="52" t="s">
        <v>25897</v>
      </c>
      <c r="C5784" s="16" t="str">
        <f t="shared" si="90"/>
        <v>004 - 123</v>
      </c>
      <c r="D5784" s="52" t="s">
        <v>34487</v>
      </c>
      <c r="E5784" s="52" t="s">
        <v>10758</v>
      </c>
      <c r="F5784" s="16" t="s">
        <v>10756</v>
      </c>
      <c r="G5784" s="16" t="s">
        <v>10757</v>
      </c>
      <c r="H5784" s="16" t="s">
        <v>10732</v>
      </c>
      <c r="I5784" s="16" t="s">
        <v>7154</v>
      </c>
    </row>
    <row r="5785" spans="1:10">
      <c r="A5785" s="16" t="s">
        <v>8350</v>
      </c>
      <c r="B5785" s="52" t="s">
        <v>35548</v>
      </c>
      <c r="C5785" s="16" t="str">
        <f t="shared" si="90"/>
        <v>072 - 028</v>
      </c>
      <c r="D5785" s="52" t="s">
        <v>36059</v>
      </c>
      <c r="E5785" s="52" t="s">
        <v>23759</v>
      </c>
      <c r="F5785" s="16" t="s">
        <v>8351</v>
      </c>
      <c r="G5785" s="16" t="s">
        <v>23758</v>
      </c>
      <c r="H5785" s="16" t="s">
        <v>37422</v>
      </c>
      <c r="I5785" s="16" t="s">
        <v>8352</v>
      </c>
    </row>
    <row r="5786" spans="1:10">
      <c r="A5786" s="16" t="s">
        <v>18221</v>
      </c>
      <c r="B5786" s="52" t="s">
        <v>22930</v>
      </c>
      <c r="C5786" s="16" t="str">
        <f t="shared" si="90"/>
        <v>006 - 095</v>
      </c>
      <c r="D5786" s="52" t="s">
        <v>34487</v>
      </c>
      <c r="E5786" s="52" t="s">
        <v>26671</v>
      </c>
      <c r="F5786" s="16" t="s">
        <v>18222</v>
      </c>
      <c r="G5786" s="16" t="s">
        <v>26670</v>
      </c>
      <c r="H5786" s="16" t="s">
        <v>10732</v>
      </c>
      <c r="I5786" s="16" t="s">
        <v>18223</v>
      </c>
    </row>
    <row r="5787" spans="1:10">
      <c r="A5787" s="16" t="s">
        <v>14547</v>
      </c>
      <c r="B5787" s="52" t="s">
        <v>15206</v>
      </c>
      <c r="C5787" s="16" t="str">
        <f t="shared" si="90"/>
        <v>010 - 810</v>
      </c>
      <c r="D5787" s="52"/>
      <c r="E5787" s="52" t="s">
        <v>30437</v>
      </c>
      <c r="G5787" s="16" t="s">
        <v>30436</v>
      </c>
      <c r="H5787" s="16" t="s">
        <v>34573</v>
      </c>
      <c r="I5787" s="16" t="s">
        <v>14548</v>
      </c>
      <c r="J5787" s="16" t="s">
        <v>34487</v>
      </c>
    </row>
    <row r="5788" spans="1:10">
      <c r="A5788" s="16" t="s">
        <v>25405</v>
      </c>
      <c r="B5788" s="52" t="s">
        <v>2607</v>
      </c>
      <c r="C5788" s="16" t="str">
        <f t="shared" si="90"/>
        <v>046 - 020</v>
      </c>
      <c r="D5788" s="52" t="s">
        <v>34487</v>
      </c>
      <c r="E5788" s="52" t="s">
        <v>8862</v>
      </c>
      <c r="F5788" s="16" t="s">
        <v>31975</v>
      </c>
      <c r="G5788" s="16" t="s">
        <v>8861</v>
      </c>
      <c r="H5788" s="16" t="s">
        <v>30328</v>
      </c>
      <c r="I5788" s="16" t="s">
        <v>25406</v>
      </c>
    </row>
    <row r="5789" spans="1:10">
      <c r="A5789" s="16" t="s">
        <v>24089</v>
      </c>
      <c r="B5789" s="52" t="s">
        <v>24387</v>
      </c>
      <c r="C5789" s="16" t="str">
        <f t="shared" si="90"/>
        <v>I99 - 074</v>
      </c>
      <c r="D5789" s="52"/>
      <c r="E5789" s="52" t="s">
        <v>10726</v>
      </c>
      <c r="F5789" s="16"/>
      <c r="G5789" s="16" t="s">
        <v>10725</v>
      </c>
      <c r="H5789" s="16" t="s">
        <v>10727</v>
      </c>
      <c r="I5789" s="16" t="s">
        <v>24090</v>
      </c>
    </row>
    <row r="5790" spans="1:10">
      <c r="A5790" s="16" t="s">
        <v>1682</v>
      </c>
      <c r="B5790" s="52" t="s">
        <v>35549</v>
      </c>
      <c r="C5790" s="16" t="str">
        <f t="shared" si="90"/>
        <v>072 - 029</v>
      </c>
      <c r="D5790" s="52" t="s">
        <v>36059</v>
      </c>
      <c r="E5790" s="52" t="s">
        <v>23759</v>
      </c>
      <c r="F5790" s="16" t="s">
        <v>1119</v>
      </c>
      <c r="G5790" s="16" t="s">
        <v>23758</v>
      </c>
      <c r="H5790" s="16" t="s">
        <v>37422</v>
      </c>
      <c r="I5790" s="16" t="s">
        <v>1120</v>
      </c>
      <c r="J5790" s="16"/>
    </row>
    <row r="5791" spans="1:10">
      <c r="A5791" s="16" t="s">
        <v>6471</v>
      </c>
      <c r="B5791" s="52" t="s">
        <v>24591</v>
      </c>
      <c r="C5791" s="16" t="str">
        <f t="shared" si="90"/>
        <v>013 - 902</v>
      </c>
      <c r="D5791" s="52"/>
      <c r="E5791" s="52" t="s">
        <v>26240</v>
      </c>
      <c r="F5791" s="16"/>
      <c r="G5791" s="16" t="s">
        <v>26239</v>
      </c>
      <c r="H5791" s="16" t="s">
        <v>32666</v>
      </c>
      <c r="I5791" s="16" t="s">
        <v>6472</v>
      </c>
      <c r="J5791" s="16" t="s">
        <v>34487</v>
      </c>
    </row>
    <row r="5792" spans="1:10">
      <c r="A5792" s="16" t="s">
        <v>25631</v>
      </c>
      <c r="B5792" s="52" t="s">
        <v>17600</v>
      </c>
      <c r="C5792" s="16" t="str">
        <f t="shared" si="90"/>
        <v>066 - 055</v>
      </c>
      <c r="D5792" s="52" t="s">
        <v>34487</v>
      </c>
      <c r="E5792" s="52" t="s">
        <v>3383</v>
      </c>
      <c r="F5792" s="16" t="s">
        <v>3381</v>
      </c>
      <c r="G5792" s="16" t="s">
        <v>3382</v>
      </c>
      <c r="H5792" s="16" t="s">
        <v>15395</v>
      </c>
      <c r="I5792" s="16" t="s">
        <v>27316</v>
      </c>
    </row>
    <row r="5793" spans="1:10">
      <c r="A5793" s="16" t="s">
        <v>16849</v>
      </c>
      <c r="B5793" s="52" t="s">
        <v>10992</v>
      </c>
      <c r="C5793" s="16" t="str">
        <f t="shared" si="90"/>
        <v>022 - 119</v>
      </c>
      <c r="D5793" s="52" t="s">
        <v>34487</v>
      </c>
      <c r="E5793" s="52" t="s">
        <v>4777</v>
      </c>
      <c r="F5793" s="16" t="s">
        <v>3661</v>
      </c>
      <c r="G5793" s="16" t="s">
        <v>4776</v>
      </c>
      <c r="H5793" s="16" t="s">
        <v>4778</v>
      </c>
      <c r="I5793" s="16" t="s">
        <v>16850</v>
      </c>
    </row>
    <row r="5794" spans="1:10">
      <c r="A5794" s="16" t="s">
        <v>8069</v>
      </c>
      <c r="B5794" s="52" t="s">
        <v>30569</v>
      </c>
      <c r="C5794" s="16" t="str">
        <f t="shared" si="90"/>
        <v>062 - 041</v>
      </c>
      <c r="D5794" s="52" t="s">
        <v>34487</v>
      </c>
      <c r="E5794" s="52" t="s">
        <v>1277</v>
      </c>
      <c r="F5794" s="16" t="s">
        <v>37762</v>
      </c>
      <c r="G5794" s="16" t="s">
        <v>1276</v>
      </c>
      <c r="H5794" s="16" t="s">
        <v>30282</v>
      </c>
      <c r="I5794" s="16" t="s">
        <v>8070</v>
      </c>
      <c r="J5794" s="16"/>
    </row>
    <row r="5795" spans="1:10">
      <c r="A5795" s="16" t="s">
        <v>32335</v>
      </c>
      <c r="B5795" s="52" t="s">
        <v>20584</v>
      </c>
      <c r="C5795" s="16" t="str">
        <f t="shared" si="90"/>
        <v>037 - 039</v>
      </c>
      <c r="D5795" s="52" t="s">
        <v>36059</v>
      </c>
      <c r="E5795" s="52" t="s">
        <v>30682</v>
      </c>
      <c r="F5795" s="16" t="s">
        <v>7728</v>
      </c>
      <c r="G5795" s="16" t="s">
        <v>30681</v>
      </c>
      <c r="H5795" s="16" t="s">
        <v>35981</v>
      </c>
      <c r="I5795" s="16" t="s">
        <v>7729</v>
      </c>
    </row>
    <row r="5796" spans="1:10">
      <c r="A5796" s="16" t="s">
        <v>37632</v>
      </c>
      <c r="B5796" s="52" t="s">
        <v>32221</v>
      </c>
      <c r="C5796" s="16" t="str">
        <f t="shared" si="90"/>
        <v>016 - 842</v>
      </c>
      <c r="D5796" s="52"/>
      <c r="E5796" s="52" t="s">
        <v>10742</v>
      </c>
      <c r="F5796" s="16"/>
      <c r="G5796" s="16" t="s">
        <v>10741</v>
      </c>
      <c r="H5796" s="16" t="s">
        <v>32666</v>
      </c>
      <c r="I5796" s="16" t="s">
        <v>37633</v>
      </c>
      <c r="J5796" s="16" t="s">
        <v>34487</v>
      </c>
    </row>
    <row r="5797" spans="1:10">
      <c r="A5797" s="16" t="s">
        <v>6425</v>
      </c>
      <c r="B5797" s="52" t="s">
        <v>1745</v>
      </c>
      <c r="C5797" s="16" t="str">
        <f t="shared" si="90"/>
        <v>008 - 035</v>
      </c>
      <c r="D5797" s="52" t="s">
        <v>34487</v>
      </c>
      <c r="E5797" s="52" t="s">
        <v>16664</v>
      </c>
      <c r="F5797" s="16" t="s">
        <v>27364</v>
      </c>
      <c r="G5797" s="16" t="s">
        <v>16663</v>
      </c>
      <c r="H5797" s="16" t="s">
        <v>34573</v>
      </c>
      <c r="I5797" s="16" t="s">
        <v>6426</v>
      </c>
    </row>
    <row r="5798" spans="1:10">
      <c r="A5798" s="16" t="s">
        <v>18823</v>
      </c>
      <c r="B5798" s="52" t="s">
        <v>33076</v>
      </c>
      <c r="C5798" s="16" t="str">
        <f t="shared" si="90"/>
        <v>021 - 849</v>
      </c>
      <c r="D5798" s="52"/>
      <c r="E5798" s="52" t="s">
        <v>14657</v>
      </c>
      <c r="F5798" s="16"/>
      <c r="G5798" s="16" t="s">
        <v>14656</v>
      </c>
      <c r="H5798" s="16" t="s">
        <v>4778</v>
      </c>
      <c r="I5798" s="16" t="s">
        <v>18815</v>
      </c>
      <c r="J5798" s="16" t="s">
        <v>34487</v>
      </c>
    </row>
    <row r="5799" spans="1:10">
      <c r="A5799" s="16" t="s">
        <v>1322</v>
      </c>
      <c r="B5799" s="52" t="s">
        <v>22924</v>
      </c>
      <c r="C5799" s="16" t="str">
        <f t="shared" si="90"/>
        <v>006 - 813</v>
      </c>
      <c r="D5799" s="52"/>
      <c r="E5799" s="52" t="s">
        <v>26671</v>
      </c>
      <c r="F5799" s="16"/>
      <c r="G5799" s="16" t="s">
        <v>26670</v>
      </c>
      <c r="H5799" s="16" t="s">
        <v>10732</v>
      </c>
      <c r="I5799" s="16" t="s">
        <v>1323</v>
      </c>
      <c r="J5799" s="16" t="s">
        <v>34487</v>
      </c>
    </row>
    <row r="5800" spans="1:10">
      <c r="A5800" s="16" t="s">
        <v>19699</v>
      </c>
      <c r="B5800" s="52" t="s">
        <v>22925</v>
      </c>
      <c r="C5800" s="16" t="str">
        <f t="shared" si="90"/>
        <v>006 - 096</v>
      </c>
      <c r="D5800" s="52" t="s">
        <v>36059</v>
      </c>
      <c r="E5800" s="52" t="s">
        <v>26671</v>
      </c>
      <c r="F5800" s="16" t="s">
        <v>18688</v>
      </c>
      <c r="G5800" s="16" t="s">
        <v>26670</v>
      </c>
      <c r="H5800" s="16" t="s">
        <v>10732</v>
      </c>
      <c r="I5800" s="16" t="s">
        <v>19700</v>
      </c>
    </row>
    <row r="5801" spans="1:10">
      <c r="A5801" s="16" t="s">
        <v>1658</v>
      </c>
      <c r="B5801" s="52" t="s">
        <v>35891</v>
      </c>
      <c r="C5801" s="16" t="str">
        <f t="shared" si="90"/>
        <v>070 - 039</v>
      </c>
      <c r="D5801" s="52" t="s">
        <v>34487</v>
      </c>
      <c r="E5801" s="52" t="s">
        <v>23672</v>
      </c>
      <c r="F5801" s="16" t="s">
        <v>24715</v>
      </c>
      <c r="G5801" s="16" t="s">
        <v>23671</v>
      </c>
      <c r="H5801" s="16" t="s">
        <v>10748</v>
      </c>
      <c r="I5801" s="16" t="s">
        <v>23274</v>
      </c>
    </row>
    <row r="5802" spans="1:10">
      <c r="A5802" s="16" t="s">
        <v>19327</v>
      </c>
      <c r="B5802" s="52" t="s">
        <v>8736</v>
      </c>
      <c r="C5802" s="16" t="str">
        <f t="shared" si="90"/>
        <v>076 - 050</v>
      </c>
      <c r="D5802" s="52" t="s">
        <v>34487</v>
      </c>
      <c r="E5802" s="52" t="s">
        <v>13510</v>
      </c>
      <c r="F5802" s="16" t="s">
        <v>25800</v>
      </c>
      <c r="G5802" s="16" t="s">
        <v>13509</v>
      </c>
      <c r="H5802" s="16" t="s">
        <v>13511</v>
      </c>
      <c r="I5802" s="16" t="s">
        <v>19328</v>
      </c>
    </row>
    <row r="5803" spans="1:10">
      <c r="A5803" s="16" t="s">
        <v>6262</v>
      </c>
      <c r="B5803" s="52" t="s">
        <v>10993</v>
      </c>
      <c r="C5803" s="16" t="str">
        <f t="shared" si="90"/>
        <v>022 - 874</v>
      </c>
      <c r="D5803" s="52"/>
      <c r="E5803" s="52" t="s">
        <v>4777</v>
      </c>
      <c r="F5803" s="16"/>
      <c r="G5803" s="16" t="s">
        <v>4776</v>
      </c>
      <c r="H5803" s="16" t="s">
        <v>4778</v>
      </c>
      <c r="I5803" s="16" t="s">
        <v>6263</v>
      </c>
      <c r="J5803" s="16" t="s">
        <v>34487</v>
      </c>
    </row>
    <row r="5804" spans="1:10">
      <c r="A5804" s="16" t="s">
        <v>35155</v>
      </c>
      <c r="B5804" s="52" t="s">
        <v>7780</v>
      </c>
      <c r="C5804" s="16" t="str">
        <f t="shared" si="90"/>
        <v>002 - 078</v>
      </c>
      <c r="D5804" s="52" t="s">
        <v>34487</v>
      </c>
      <c r="E5804" s="52" t="s">
        <v>36066</v>
      </c>
      <c r="F5804" s="16" t="s">
        <v>25797</v>
      </c>
      <c r="G5804" s="16" t="s">
        <v>20457</v>
      </c>
      <c r="H5804" s="16" t="s">
        <v>10732</v>
      </c>
      <c r="I5804" s="16" t="s">
        <v>35156</v>
      </c>
      <c r="J5804" s="16"/>
    </row>
    <row r="5805" spans="1:10">
      <c r="A5805" s="16" t="s">
        <v>461</v>
      </c>
      <c r="B5805" s="52" t="s">
        <v>16438</v>
      </c>
      <c r="C5805" s="16" t="str">
        <f t="shared" si="90"/>
        <v>001 - 840</v>
      </c>
      <c r="D5805" s="52"/>
      <c r="E5805" s="52" t="s">
        <v>37671</v>
      </c>
      <c r="F5805" s="16"/>
      <c r="G5805" s="16" t="s">
        <v>37670</v>
      </c>
      <c r="H5805" s="16" t="s">
        <v>10732</v>
      </c>
      <c r="I5805" s="16" t="s">
        <v>462</v>
      </c>
      <c r="J5805" s="16" t="s">
        <v>34487</v>
      </c>
    </row>
    <row r="5806" spans="1:10">
      <c r="A5806" s="16" t="s">
        <v>17704</v>
      </c>
      <c r="B5806" s="52" t="s">
        <v>22926</v>
      </c>
      <c r="C5806" s="16" t="str">
        <f t="shared" si="90"/>
        <v>006 - 814</v>
      </c>
      <c r="D5806" s="52"/>
      <c r="E5806" s="52" t="s">
        <v>26671</v>
      </c>
      <c r="F5806" s="16"/>
      <c r="G5806" s="16" t="s">
        <v>26670</v>
      </c>
      <c r="H5806" s="16" t="s">
        <v>10732</v>
      </c>
      <c r="I5806" s="16" t="s">
        <v>17705</v>
      </c>
      <c r="J5806" s="16" t="s">
        <v>34487</v>
      </c>
    </row>
    <row r="5807" spans="1:10">
      <c r="A5807" s="16" t="s">
        <v>9718</v>
      </c>
      <c r="B5807" s="52" t="s">
        <v>6040</v>
      </c>
      <c r="C5807" s="16" t="str">
        <f t="shared" si="90"/>
        <v>080 - 051</v>
      </c>
      <c r="D5807" s="52" t="s">
        <v>34487</v>
      </c>
      <c r="E5807" s="52" t="s">
        <v>1692</v>
      </c>
      <c r="F5807" s="16" t="s">
        <v>9719</v>
      </c>
      <c r="G5807" s="16" t="s">
        <v>1691</v>
      </c>
      <c r="H5807" s="16" t="s">
        <v>4772</v>
      </c>
      <c r="I5807" s="16" t="s">
        <v>9720</v>
      </c>
    </row>
    <row r="5808" spans="1:10">
      <c r="A5808" s="16" t="s">
        <v>32224</v>
      </c>
      <c r="B5808" s="52" t="s">
        <v>1746</v>
      </c>
      <c r="C5808" s="16" t="str">
        <f t="shared" si="90"/>
        <v>008 - 823</v>
      </c>
      <c r="D5808" s="52"/>
      <c r="E5808" s="52" t="s">
        <v>16664</v>
      </c>
      <c r="F5808" s="16"/>
      <c r="G5808" s="16" t="s">
        <v>16663</v>
      </c>
      <c r="H5808" s="16" t="s">
        <v>34573</v>
      </c>
      <c r="I5808" s="16" t="s">
        <v>977</v>
      </c>
      <c r="J5808" s="16" t="s">
        <v>34487</v>
      </c>
    </row>
    <row r="5809" spans="1:10">
      <c r="A5809" s="16" t="s">
        <v>1445</v>
      </c>
      <c r="B5809" s="52" t="s">
        <v>24592</v>
      </c>
      <c r="C5809" s="16" t="str">
        <f t="shared" si="90"/>
        <v>013 - 151</v>
      </c>
      <c r="D5809" s="52" t="s">
        <v>36059</v>
      </c>
      <c r="E5809" s="52" t="s">
        <v>26240</v>
      </c>
      <c r="F5809" s="16" t="s">
        <v>1446</v>
      </c>
      <c r="G5809" s="16" t="s">
        <v>26239</v>
      </c>
      <c r="H5809" s="16" t="s">
        <v>32666</v>
      </c>
      <c r="I5809" s="16" t="s">
        <v>25431</v>
      </c>
      <c r="J5809" s="16" t="s">
        <v>7990</v>
      </c>
    </row>
    <row r="5810" spans="1:10">
      <c r="A5810" s="16" t="s">
        <v>25429</v>
      </c>
      <c r="B5810" s="52" t="s">
        <v>4511</v>
      </c>
      <c r="C5810" s="16" t="str">
        <f t="shared" si="90"/>
        <v>097 - 051</v>
      </c>
      <c r="D5810" s="52" t="s">
        <v>36059</v>
      </c>
      <c r="E5810" s="52" t="s">
        <v>26245</v>
      </c>
      <c r="F5810" s="16" t="s">
        <v>25430</v>
      </c>
      <c r="G5810" s="16" t="s">
        <v>26244</v>
      </c>
      <c r="H5810" s="16" t="s">
        <v>32666</v>
      </c>
      <c r="I5810" s="16" t="s">
        <v>25431</v>
      </c>
    </row>
    <row r="5811" spans="1:10">
      <c r="A5811" s="16" t="s">
        <v>21832</v>
      </c>
      <c r="B5811" s="52" t="s">
        <v>24593</v>
      </c>
      <c r="C5811" s="16" t="str">
        <f t="shared" si="90"/>
        <v>013 - 152</v>
      </c>
      <c r="D5811" s="52" t="s">
        <v>34487</v>
      </c>
      <c r="E5811" s="52" t="s">
        <v>26240</v>
      </c>
      <c r="F5811" s="16" t="s">
        <v>30667</v>
      </c>
      <c r="G5811" s="16" t="s">
        <v>26239</v>
      </c>
      <c r="H5811" s="16" t="s">
        <v>32666</v>
      </c>
      <c r="I5811" s="16" t="s">
        <v>21833</v>
      </c>
    </row>
    <row r="5812" spans="1:10">
      <c r="A5812" s="16" t="s">
        <v>3760</v>
      </c>
      <c r="B5812" s="52" t="s">
        <v>11235</v>
      </c>
      <c r="C5812" s="16" t="str">
        <f t="shared" si="90"/>
        <v>024 - 059</v>
      </c>
      <c r="D5812" s="52" t="s">
        <v>34487</v>
      </c>
      <c r="E5812" s="52" t="s">
        <v>26794</v>
      </c>
      <c r="F5812" s="16" t="s">
        <v>3761</v>
      </c>
      <c r="G5812" s="16" t="s">
        <v>26793</v>
      </c>
      <c r="H5812" s="16" t="s">
        <v>32660</v>
      </c>
      <c r="I5812" s="16" t="s">
        <v>3762</v>
      </c>
      <c r="J5812" s="16"/>
    </row>
    <row r="5813" spans="1:10">
      <c r="A5813" s="16" t="s">
        <v>17914</v>
      </c>
      <c r="B5813" s="52" t="s">
        <v>16215</v>
      </c>
      <c r="C5813" s="16" t="str">
        <f t="shared" si="90"/>
        <v>022 - 120</v>
      </c>
      <c r="D5813" s="52" t="s">
        <v>34487</v>
      </c>
      <c r="E5813" s="52" t="s">
        <v>4777</v>
      </c>
      <c r="F5813" s="16" t="s">
        <v>17915</v>
      </c>
      <c r="G5813" s="16" t="s">
        <v>4776</v>
      </c>
      <c r="H5813" s="16" t="s">
        <v>4778</v>
      </c>
      <c r="I5813" s="16" t="s">
        <v>17916</v>
      </c>
    </row>
    <row r="5814" spans="1:10">
      <c r="A5814" s="16" t="s">
        <v>15889</v>
      </c>
      <c r="B5814" s="52" t="s">
        <v>15492</v>
      </c>
      <c r="C5814" s="16" t="str">
        <f t="shared" si="90"/>
        <v>005 - 064</v>
      </c>
      <c r="D5814" s="52" t="s">
        <v>34487</v>
      </c>
      <c r="E5814" s="52" t="s">
        <v>18693</v>
      </c>
      <c r="F5814" s="16" t="s">
        <v>29387</v>
      </c>
      <c r="G5814" s="16" t="s">
        <v>18692</v>
      </c>
      <c r="H5814" s="16" t="s">
        <v>10732</v>
      </c>
      <c r="I5814" s="16" t="s">
        <v>15890</v>
      </c>
    </row>
    <row r="5815" spans="1:10">
      <c r="A5815" s="16" t="s">
        <v>26165</v>
      </c>
      <c r="B5815" s="52" t="s">
        <v>36943</v>
      </c>
      <c r="C5815" s="16" t="str">
        <f t="shared" si="90"/>
        <v>004 - 124</v>
      </c>
      <c r="D5815" s="52" t="s">
        <v>34487</v>
      </c>
      <c r="E5815" s="52" t="s">
        <v>10758</v>
      </c>
      <c r="F5815" s="16" t="s">
        <v>14103</v>
      </c>
      <c r="G5815" s="16" t="s">
        <v>10757</v>
      </c>
      <c r="H5815" s="16" t="s">
        <v>10732</v>
      </c>
      <c r="I5815" s="16" t="s">
        <v>26166</v>
      </c>
    </row>
    <row r="5816" spans="1:10">
      <c r="A5816" s="16" t="s">
        <v>3335</v>
      </c>
      <c r="B5816" s="52" t="s">
        <v>35187</v>
      </c>
      <c r="C5816" s="16" t="str">
        <f t="shared" si="90"/>
        <v>041 - 027</v>
      </c>
      <c r="D5816" s="52" t="s">
        <v>36059</v>
      </c>
      <c r="E5816" s="52" t="s">
        <v>31873</v>
      </c>
      <c r="F5816" s="16" t="s">
        <v>3336</v>
      </c>
      <c r="G5816" s="16" t="s">
        <v>31872</v>
      </c>
      <c r="H5816" s="16" t="s">
        <v>20397</v>
      </c>
      <c r="I5816" s="16" t="s">
        <v>3337</v>
      </c>
    </row>
    <row r="5817" spans="1:10">
      <c r="A5817" s="16" t="s">
        <v>11605</v>
      </c>
      <c r="B5817" s="52" t="s">
        <v>15493</v>
      </c>
      <c r="C5817" s="16" t="str">
        <f t="shared" si="90"/>
        <v>005 - 065</v>
      </c>
      <c r="D5817" s="52" t="s">
        <v>36059</v>
      </c>
      <c r="E5817" s="52" t="s">
        <v>18693</v>
      </c>
      <c r="F5817" s="16" t="s">
        <v>22933</v>
      </c>
      <c r="G5817" s="16" t="s">
        <v>18692</v>
      </c>
      <c r="H5817" s="16" t="s">
        <v>10732</v>
      </c>
      <c r="I5817" s="16" t="s">
        <v>11606</v>
      </c>
    </row>
    <row r="5818" spans="1:10">
      <c r="A5818" s="16" t="s">
        <v>6449</v>
      </c>
      <c r="B5818" s="52" t="s">
        <v>32165</v>
      </c>
      <c r="C5818" s="16" t="str">
        <f t="shared" si="90"/>
        <v>004 - 125</v>
      </c>
      <c r="D5818" s="52" t="s">
        <v>34487</v>
      </c>
      <c r="E5818" s="52" t="s">
        <v>10758</v>
      </c>
      <c r="F5818" s="16" t="s">
        <v>14103</v>
      </c>
      <c r="G5818" s="16" t="s">
        <v>10757</v>
      </c>
      <c r="H5818" s="16" t="s">
        <v>10732</v>
      </c>
      <c r="I5818" s="16" t="s">
        <v>6450</v>
      </c>
    </row>
    <row r="5819" spans="1:10">
      <c r="A5819" s="16" t="s">
        <v>34813</v>
      </c>
      <c r="B5819" s="52" t="s">
        <v>16439</v>
      </c>
      <c r="C5819" s="16" t="str">
        <f t="shared" si="90"/>
        <v>001 - 153</v>
      </c>
      <c r="D5819" s="52" t="s">
        <v>36059</v>
      </c>
      <c r="E5819" s="52" t="s">
        <v>37671</v>
      </c>
      <c r="F5819" s="16" t="s">
        <v>4804</v>
      </c>
      <c r="G5819" s="16" t="s">
        <v>37670</v>
      </c>
      <c r="H5819" s="16" t="s">
        <v>10732</v>
      </c>
      <c r="I5819" s="16" t="s">
        <v>34814</v>
      </c>
    </row>
    <row r="5820" spans="1:10">
      <c r="A5820" s="16" t="s">
        <v>12334</v>
      </c>
      <c r="B5820" s="52" t="s">
        <v>20957</v>
      </c>
      <c r="C5820" s="16" t="str">
        <f t="shared" si="90"/>
        <v>012 - 863</v>
      </c>
      <c r="D5820" s="52"/>
      <c r="E5820" s="52" t="s">
        <v>18879</v>
      </c>
      <c r="F5820" s="16"/>
      <c r="G5820" s="16" t="s">
        <v>26253</v>
      </c>
      <c r="H5820" s="16" t="s">
        <v>32666</v>
      </c>
      <c r="I5820" s="16" t="s">
        <v>11184</v>
      </c>
      <c r="J5820" s="16" t="s">
        <v>34487</v>
      </c>
    </row>
    <row r="5821" spans="1:10">
      <c r="A5821" s="16" t="s">
        <v>18284</v>
      </c>
      <c r="B5821" s="52" t="s">
        <v>22927</v>
      </c>
      <c r="C5821" s="16" t="str">
        <f t="shared" si="90"/>
        <v>006 - 097</v>
      </c>
      <c r="D5821" s="52" t="s">
        <v>36059</v>
      </c>
      <c r="E5821" s="52" t="s">
        <v>26671</v>
      </c>
      <c r="F5821" s="16" t="s">
        <v>30261</v>
      </c>
      <c r="G5821" s="16" t="s">
        <v>26670</v>
      </c>
      <c r="H5821" s="16" t="s">
        <v>10732</v>
      </c>
      <c r="I5821" s="16" t="s">
        <v>18285</v>
      </c>
      <c r="J5821" s="16"/>
    </row>
    <row r="5822" spans="1:10">
      <c r="A5822" s="16" t="s">
        <v>18910</v>
      </c>
      <c r="B5822" s="52" t="s">
        <v>15494</v>
      </c>
      <c r="C5822" s="16" t="str">
        <f t="shared" si="90"/>
        <v>005 - 066</v>
      </c>
      <c r="D5822" s="52" t="s">
        <v>36059</v>
      </c>
      <c r="E5822" s="52" t="s">
        <v>18693</v>
      </c>
      <c r="F5822" s="16" t="s">
        <v>28830</v>
      </c>
      <c r="G5822" s="16" t="s">
        <v>18692</v>
      </c>
      <c r="H5822" s="16" t="s">
        <v>10732</v>
      </c>
      <c r="I5822" s="16" t="s">
        <v>32046</v>
      </c>
    </row>
    <row r="5823" spans="1:10">
      <c r="A5823" s="16" t="s">
        <v>31500</v>
      </c>
      <c r="B5823" s="52" t="s">
        <v>738</v>
      </c>
      <c r="C5823" s="16" t="str">
        <f t="shared" si="90"/>
        <v>003 - 100</v>
      </c>
      <c r="D5823" s="52" t="s">
        <v>36059</v>
      </c>
      <c r="E5823" s="52" t="s">
        <v>3328</v>
      </c>
      <c r="F5823" s="16" t="s">
        <v>31501</v>
      </c>
      <c r="G5823" s="16" t="s">
        <v>10731</v>
      </c>
      <c r="H5823" s="16" t="s">
        <v>10732</v>
      </c>
      <c r="I5823" s="16" t="s">
        <v>27005</v>
      </c>
    </row>
    <row r="5824" spans="1:10">
      <c r="A5824" s="16" t="s">
        <v>16674</v>
      </c>
      <c r="B5824" s="52" t="s">
        <v>16440</v>
      </c>
      <c r="C5824" s="16" t="str">
        <f t="shared" si="90"/>
        <v>001 - 154</v>
      </c>
      <c r="D5824" s="52" t="s">
        <v>34487</v>
      </c>
      <c r="E5824" s="52" t="s">
        <v>37671</v>
      </c>
      <c r="F5824" s="16" t="s">
        <v>16675</v>
      </c>
      <c r="G5824" s="16" t="s">
        <v>37670</v>
      </c>
      <c r="H5824" s="16" t="s">
        <v>10732</v>
      </c>
      <c r="I5824" s="16" t="s">
        <v>33469</v>
      </c>
    </row>
    <row r="5825" spans="1:10">
      <c r="A5825" s="16" t="s">
        <v>19995</v>
      </c>
      <c r="B5825" s="52" t="s">
        <v>18624</v>
      </c>
      <c r="C5825" s="16" t="str">
        <f t="shared" si="90"/>
        <v>057 - 038</v>
      </c>
      <c r="D5825" s="52" t="s">
        <v>34487</v>
      </c>
      <c r="E5825" s="52" t="s">
        <v>18919</v>
      </c>
      <c r="F5825" s="16" t="s">
        <v>17984</v>
      </c>
      <c r="G5825" s="16" t="s">
        <v>18918</v>
      </c>
      <c r="H5825" s="16" t="s">
        <v>20396</v>
      </c>
      <c r="I5825" s="16" t="s">
        <v>19996</v>
      </c>
    </row>
    <row r="5826" spans="1:10">
      <c r="A5826" s="16" t="s">
        <v>16678</v>
      </c>
      <c r="B5826" s="52" t="s">
        <v>22928</v>
      </c>
      <c r="C5826" s="16" t="str">
        <f t="shared" si="90"/>
        <v>006 - 098</v>
      </c>
      <c r="D5826" s="52" t="s">
        <v>34487</v>
      </c>
      <c r="E5826" s="52" t="s">
        <v>26671</v>
      </c>
      <c r="F5826" s="16" t="s">
        <v>18688</v>
      </c>
      <c r="G5826" s="16" t="s">
        <v>26670</v>
      </c>
      <c r="H5826" s="16" t="s">
        <v>10732</v>
      </c>
      <c r="I5826" s="16" t="s">
        <v>28202</v>
      </c>
      <c r="J5826" s="16"/>
    </row>
    <row r="5827" spans="1:10">
      <c r="A5827" s="16" t="s">
        <v>1190</v>
      </c>
      <c r="B5827" s="52" t="s">
        <v>5144</v>
      </c>
      <c r="C5827" s="16" t="str">
        <f t="shared" si="90"/>
        <v>017 - 861</v>
      </c>
      <c r="D5827" s="52"/>
      <c r="E5827" s="52" t="s">
        <v>22538</v>
      </c>
      <c r="F5827" s="16"/>
      <c r="G5827" s="16" t="s">
        <v>22537</v>
      </c>
      <c r="H5827" s="16" t="s">
        <v>32666</v>
      </c>
      <c r="I5827" s="16" t="s">
        <v>1191</v>
      </c>
      <c r="J5827" s="16" t="s">
        <v>34487</v>
      </c>
    </row>
    <row r="5828" spans="1:10">
      <c r="A5828" s="16" t="s">
        <v>926</v>
      </c>
      <c r="B5828" s="52" t="s">
        <v>12397</v>
      </c>
      <c r="C5828" s="16" t="str">
        <f t="shared" ref="C5828:C5891" si="91">MID(A5828,1,3) &amp;" - " &amp;MID(A5828,4,3)</f>
        <v>070 - 040</v>
      </c>
      <c r="D5828" s="52" t="s">
        <v>34487</v>
      </c>
      <c r="E5828" s="52" t="s">
        <v>23672</v>
      </c>
      <c r="F5828" s="16" t="s">
        <v>2433</v>
      </c>
      <c r="G5828" s="16" t="s">
        <v>23671</v>
      </c>
      <c r="H5828" s="16" t="s">
        <v>10748</v>
      </c>
      <c r="I5828" s="16" t="s">
        <v>927</v>
      </c>
    </row>
    <row r="5829" spans="1:10">
      <c r="A5829" s="16" t="s">
        <v>12631</v>
      </c>
      <c r="B5829" s="52" t="s">
        <v>24388</v>
      </c>
      <c r="C5829" s="16" t="str">
        <f t="shared" si="91"/>
        <v>S99 - 123</v>
      </c>
      <c r="D5829" s="52"/>
      <c r="E5829" s="52" t="s">
        <v>15509</v>
      </c>
      <c r="F5829" s="16"/>
      <c r="G5829" s="16" t="s">
        <v>10725</v>
      </c>
      <c r="H5829" s="16" t="s">
        <v>10727</v>
      </c>
      <c r="I5829" s="16" t="s">
        <v>12632</v>
      </c>
    </row>
    <row r="5830" spans="1:10">
      <c r="A5830" s="16" t="s">
        <v>21625</v>
      </c>
      <c r="B5830" s="52" t="s">
        <v>20343</v>
      </c>
      <c r="C5830" s="16" t="str">
        <f t="shared" si="91"/>
        <v>005 - 067</v>
      </c>
      <c r="D5830" s="52" t="s">
        <v>36059</v>
      </c>
      <c r="E5830" s="52" t="s">
        <v>18693</v>
      </c>
      <c r="F5830" s="16" t="s">
        <v>12386</v>
      </c>
      <c r="G5830" s="16" t="s">
        <v>18692</v>
      </c>
      <c r="H5830" s="16" t="s">
        <v>10732</v>
      </c>
      <c r="I5830" s="16" t="s">
        <v>21626</v>
      </c>
    </row>
    <row r="5831" spans="1:10">
      <c r="A5831" s="16" t="s">
        <v>28127</v>
      </c>
      <c r="B5831" s="52" t="s">
        <v>6041</v>
      </c>
      <c r="C5831" s="16" t="str">
        <f t="shared" si="91"/>
        <v>080 - 052</v>
      </c>
      <c r="D5831" s="52" t="s">
        <v>36059</v>
      </c>
      <c r="E5831" s="52" t="s">
        <v>1692</v>
      </c>
      <c r="F5831" s="16" t="s">
        <v>23685</v>
      </c>
      <c r="G5831" s="16" t="s">
        <v>1691</v>
      </c>
      <c r="H5831" s="16" t="s">
        <v>4772</v>
      </c>
      <c r="I5831" s="16" t="s">
        <v>28128</v>
      </c>
      <c r="J5831" s="16"/>
    </row>
    <row r="5832" spans="1:10">
      <c r="A5832" s="16" t="s">
        <v>7942</v>
      </c>
      <c r="B5832" s="52" t="s">
        <v>20344</v>
      </c>
      <c r="C5832" s="16" t="str">
        <f t="shared" si="91"/>
        <v>005 - 068</v>
      </c>
      <c r="D5832" s="52" t="s">
        <v>34487</v>
      </c>
      <c r="E5832" s="52" t="s">
        <v>18693</v>
      </c>
      <c r="F5832" s="16" t="s">
        <v>7943</v>
      </c>
      <c r="G5832" s="16" t="s">
        <v>18692</v>
      </c>
      <c r="H5832" s="16" t="s">
        <v>10732</v>
      </c>
      <c r="I5832" s="16" t="s">
        <v>7944</v>
      </c>
    </row>
    <row r="5833" spans="1:10">
      <c r="A5833" s="16" t="s">
        <v>25623</v>
      </c>
      <c r="B5833" s="52" t="s">
        <v>16441</v>
      </c>
      <c r="C5833" s="16" t="str">
        <f t="shared" si="91"/>
        <v>001 - 155</v>
      </c>
      <c r="D5833" s="52" t="s">
        <v>34487</v>
      </c>
      <c r="E5833" s="52" t="s">
        <v>37671</v>
      </c>
      <c r="F5833" s="16" t="s">
        <v>4160</v>
      </c>
      <c r="G5833" s="16" t="s">
        <v>37670</v>
      </c>
      <c r="H5833" s="16" t="s">
        <v>10732</v>
      </c>
      <c r="I5833" s="16" t="s">
        <v>2136</v>
      </c>
    </row>
    <row r="5834" spans="1:10">
      <c r="A5834" s="16" t="s">
        <v>5174</v>
      </c>
      <c r="B5834" s="52" t="s">
        <v>16441</v>
      </c>
      <c r="C5834" s="16" t="str">
        <f t="shared" si="91"/>
        <v>001 - 920</v>
      </c>
      <c r="D5834" s="52"/>
      <c r="E5834" s="52" t="s">
        <v>37671</v>
      </c>
      <c r="G5834" s="16" t="s">
        <v>37670</v>
      </c>
      <c r="H5834" s="16" t="s">
        <v>10732</v>
      </c>
      <c r="I5834" s="16" t="s">
        <v>2136</v>
      </c>
      <c r="J5834" s="16" t="s">
        <v>34487</v>
      </c>
    </row>
    <row r="5835" spans="1:10">
      <c r="A5835" s="16" t="s">
        <v>23978</v>
      </c>
      <c r="B5835" s="52" t="s">
        <v>32166</v>
      </c>
      <c r="C5835" s="16" t="str">
        <f t="shared" si="91"/>
        <v>004 - 126</v>
      </c>
      <c r="D5835" s="52" t="s">
        <v>34487</v>
      </c>
      <c r="E5835" s="52" t="s">
        <v>10758</v>
      </c>
      <c r="F5835" s="16" t="s">
        <v>32106</v>
      </c>
      <c r="G5835" s="16" t="s">
        <v>10757</v>
      </c>
      <c r="H5835" s="16" t="s">
        <v>10732</v>
      </c>
      <c r="I5835" s="16" t="s">
        <v>23979</v>
      </c>
    </row>
    <row r="5836" spans="1:10">
      <c r="A5836" s="16" t="s">
        <v>37278</v>
      </c>
      <c r="B5836" s="52" t="s">
        <v>32167</v>
      </c>
      <c r="C5836" s="16" t="str">
        <f t="shared" si="91"/>
        <v>004 - 127</v>
      </c>
      <c r="D5836" s="52" t="s">
        <v>34487</v>
      </c>
      <c r="E5836" s="52" t="s">
        <v>10758</v>
      </c>
      <c r="F5836" s="16" t="s">
        <v>32106</v>
      </c>
      <c r="G5836" s="16" t="s">
        <v>10757</v>
      </c>
      <c r="H5836" s="16" t="s">
        <v>10732</v>
      </c>
      <c r="I5836" s="16" t="s">
        <v>37279</v>
      </c>
    </row>
    <row r="5837" spans="1:10">
      <c r="A5837" s="16" t="s">
        <v>25733</v>
      </c>
      <c r="B5837" s="52" t="s">
        <v>27225</v>
      </c>
      <c r="C5837" s="16" t="str">
        <f t="shared" si="91"/>
        <v>016 - 137</v>
      </c>
      <c r="D5837" s="52" t="s">
        <v>34487</v>
      </c>
      <c r="E5837" s="52" t="s">
        <v>10742</v>
      </c>
      <c r="F5837" s="16" t="s">
        <v>10740</v>
      </c>
      <c r="G5837" s="16" t="s">
        <v>10741</v>
      </c>
      <c r="H5837" s="16" t="s">
        <v>32666</v>
      </c>
      <c r="I5837" s="16" t="s">
        <v>25734</v>
      </c>
      <c r="J5837" s="16"/>
    </row>
    <row r="5838" spans="1:10">
      <c r="A5838" s="16" t="s">
        <v>5012</v>
      </c>
      <c r="B5838" s="52" t="s">
        <v>32168</v>
      </c>
      <c r="C5838" s="16" t="str">
        <f t="shared" si="91"/>
        <v>004 - 128</v>
      </c>
      <c r="D5838" s="52" t="s">
        <v>36059</v>
      </c>
      <c r="E5838" s="52" t="s">
        <v>10758</v>
      </c>
      <c r="F5838" s="16" t="s">
        <v>23466</v>
      </c>
      <c r="G5838" s="16" t="s">
        <v>10757</v>
      </c>
      <c r="H5838" s="16" t="s">
        <v>10732</v>
      </c>
      <c r="I5838" s="16" t="s">
        <v>5013</v>
      </c>
      <c r="J5838" s="16"/>
    </row>
    <row r="5839" spans="1:10">
      <c r="A5839" s="16" t="s">
        <v>28473</v>
      </c>
      <c r="B5839" s="52" t="s">
        <v>3653</v>
      </c>
      <c r="C5839" s="16" t="str">
        <f t="shared" si="91"/>
        <v>001 - 841</v>
      </c>
      <c r="D5839" s="52"/>
      <c r="E5839" s="52" t="s">
        <v>37671</v>
      </c>
      <c r="F5839" s="16"/>
      <c r="G5839" s="16" t="s">
        <v>37670</v>
      </c>
      <c r="H5839" s="16" t="s">
        <v>10732</v>
      </c>
      <c r="I5839" s="16" t="s">
        <v>28515</v>
      </c>
      <c r="J5839" s="16" t="s">
        <v>34487</v>
      </c>
    </row>
    <row r="5840" spans="1:10">
      <c r="A5840" s="16" t="s">
        <v>26805</v>
      </c>
      <c r="B5840" s="52" t="s">
        <v>30372</v>
      </c>
      <c r="C5840" s="16" t="str">
        <f t="shared" si="91"/>
        <v>026 - 044</v>
      </c>
      <c r="D5840" s="52" t="s">
        <v>36059</v>
      </c>
      <c r="E5840" s="52" t="s">
        <v>8857</v>
      </c>
      <c r="F5840" s="16" t="s">
        <v>23495</v>
      </c>
      <c r="G5840" s="16" t="s">
        <v>8856</v>
      </c>
      <c r="H5840" s="16" t="s">
        <v>32660</v>
      </c>
      <c r="I5840" s="16" t="s">
        <v>26806</v>
      </c>
      <c r="J5840" s="16"/>
    </row>
    <row r="5841" spans="1:10">
      <c r="A5841" s="16" t="s">
        <v>6116</v>
      </c>
      <c r="B5841" s="52" t="s">
        <v>21593</v>
      </c>
      <c r="C5841" s="16" t="str">
        <f t="shared" si="91"/>
        <v>092 - 038</v>
      </c>
      <c r="D5841" s="52" t="s">
        <v>36059</v>
      </c>
      <c r="E5841" s="52" t="s">
        <v>3326</v>
      </c>
      <c r="F5841" s="16" t="s">
        <v>6117</v>
      </c>
      <c r="G5841" s="16" t="s">
        <v>30322</v>
      </c>
      <c r="H5841" s="16" t="s">
        <v>33521</v>
      </c>
      <c r="I5841" s="16" t="s">
        <v>6118</v>
      </c>
    </row>
    <row r="5842" spans="1:10">
      <c r="A5842" s="16" t="s">
        <v>16416</v>
      </c>
      <c r="B5842" s="52" t="s">
        <v>35127</v>
      </c>
      <c r="C5842" s="16" t="str">
        <f t="shared" si="91"/>
        <v>012 - 864</v>
      </c>
      <c r="D5842" s="52"/>
      <c r="E5842" s="52" t="s">
        <v>18879</v>
      </c>
      <c r="F5842" s="16"/>
      <c r="G5842" s="16" t="s">
        <v>26253</v>
      </c>
      <c r="H5842" s="16" t="s">
        <v>32666</v>
      </c>
      <c r="I5842" s="16" t="s">
        <v>16417</v>
      </c>
      <c r="J5842" s="16" t="s">
        <v>34487</v>
      </c>
    </row>
    <row r="5843" spans="1:10">
      <c r="A5843" s="16" t="s">
        <v>8768</v>
      </c>
      <c r="B5843" s="52" t="s">
        <v>3654</v>
      </c>
      <c r="C5843" s="16" t="str">
        <f t="shared" si="91"/>
        <v>001 - 156</v>
      </c>
      <c r="D5843" s="52" t="s">
        <v>36059</v>
      </c>
      <c r="E5843" s="52" t="s">
        <v>37671</v>
      </c>
      <c r="F5843" s="16" t="s">
        <v>8769</v>
      </c>
      <c r="G5843" s="16" t="s">
        <v>37670</v>
      </c>
      <c r="H5843" s="16" t="s">
        <v>10732</v>
      </c>
      <c r="I5843" s="16" t="s">
        <v>8770</v>
      </c>
    </row>
    <row r="5844" spans="1:10">
      <c r="A5844" s="16" t="s">
        <v>20382</v>
      </c>
      <c r="B5844" s="52" t="s">
        <v>20345</v>
      </c>
      <c r="C5844" s="16" t="str">
        <f t="shared" si="91"/>
        <v>005 - 069</v>
      </c>
      <c r="D5844" s="52" t="s">
        <v>36059</v>
      </c>
      <c r="E5844" s="52" t="s">
        <v>18693</v>
      </c>
      <c r="F5844" s="16" t="s">
        <v>20383</v>
      </c>
      <c r="G5844" s="16" t="s">
        <v>18692</v>
      </c>
      <c r="H5844" s="16" t="s">
        <v>10732</v>
      </c>
      <c r="I5844" s="16" t="s">
        <v>20384</v>
      </c>
    </row>
    <row r="5845" spans="1:10">
      <c r="A5845" s="16" t="s">
        <v>8776</v>
      </c>
      <c r="B5845" s="52" t="s">
        <v>3655</v>
      </c>
      <c r="C5845" s="16" t="str">
        <f t="shared" si="91"/>
        <v>001 - 157</v>
      </c>
      <c r="D5845" s="52" t="s">
        <v>34487</v>
      </c>
      <c r="E5845" s="52" t="s">
        <v>37671</v>
      </c>
      <c r="F5845" s="16" t="s">
        <v>6454</v>
      </c>
      <c r="G5845" s="16" t="s">
        <v>37670</v>
      </c>
      <c r="H5845" s="16" t="s">
        <v>10732</v>
      </c>
      <c r="I5845" s="16" t="s">
        <v>8777</v>
      </c>
    </row>
    <row r="5846" spans="1:10">
      <c r="A5846" s="16" t="s">
        <v>20235</v>
      </c>
      <c r="B5846" s="52" t="s">
        <v>18105</v>
      </c>
      <c r="C5846" s="16" t="str">
        <f t="shared" si="91"/>
        <v>006 - 099</v>
      </c>
      <c r="D5846" s="52" t="s">
        <v>36059</v>
      </c>
      <c r="E5846" s="52" t="s">
        <v>26671</v>
      </c>
      <c r="F5846" s="16" t="s">
        <v>30261</v>
      </c>
      <c r="G5846" s="16" t="s">
        <v>26670</v>
      </c>
      <c r="H5846" s="16" t="s">
        <v>10732</v>
      </c>
      <c r="I5846" s="16" t="s">
        <v>20236</v>
      </c>
    </row>
    <row r="5847" spans="1:10">
      <c r="A5847" s="16" t="s">
        <v>6779</v>
      </c>
      <c r="B5847" s="52" t="s">
        <v>20139</v>
      </c>
      <c r="C5847" s="16" t="str">
        <f t="shared" si="91"/>
        <v>004 - 129</v>
      </c>
      <c r="D5847" s="52" t="s">
        <v>36059</v>
      </c>
      <c r="E5847" s="52" t="s">
        <v>10758</v>
      </c>
      <c r="F5847" s="16" t="s">
        <v>27830</v>
      </c>
      <c r="G5847" s="16" t="s">
        <v>10757</v>
      </c>
      <c r="H5847" s="16" t="s">
        <v>10732</v>
      </c>
      <c r="I5847" s="16" t="s">
        <v>6780</v>
      </c>
    </row>
    <row r="5848" spans="1:10">
      <c r="A5848" s="16" t="s">
        <v>18875</v>
      </c>
      <c r="B5848" s="52" t="s">
        <v>21178</v>
      </c>
      <c r="C5848" s="16" t="str">
        <f t="shared" si="91"/>
        <v>034 - 022</v>
      </c>
      <c r="D5848" s="52" t="s">
        <v>34487</v>
      </c>
      <c r="E5848" s="52" t="s">
        <v>23677</v>
      </c>
      <c r="F5848" s="16" t="s">
        <v>23036</v>
      </c>
      <c r="G5848" s="16" t="s">
        <v>23676</v>
      </c>
      <c r="H5848" s="16" t="s">
        <v>35981</v>
      </c>
      <c r="I5848" s="16" t="s">
        <v>18876</v>
      </c>
      <c r="J5848" s="16"/>
    </row>
    <row r="5849" spans="1:10">
      <c r="A5849" s="16" t="s">
        <v>9933</v>
      </c>
      <c r="B5849" s="52" t="s">
        <v>16216</v>
      </c>
      <c r="C5849" s="16" t="str">
        <f t="shared" si="91"/>
        <v>022 - 121</v>
      </c>
      <c r="D5849" s="52" t="s">
        <v>34487</v>
      </c>
      <c r="E5849" s="52" t="s">
        <v>4777</v>
      </c>
      <c r="F5849" s="16" t="s">
        <v>14358</v>
      </c>
      <c r="G5849" s="16" t="s">
        <v>4776</v>
      </c>
      <c r="H5849" s="16" t="s">
        <v>4778</v>
      </c>
      <c r="I5849" s="16" t="s">
        <v>9934</v>
      </c>
      <c r="J5849" s="16"/>
    </row>
    <row r="5850" spans="1:10">
      <c r="A5850" s="16" t="s">
        <v>9235</v>
      </c>
      <c r="B5850" s="52" t="s">
        <v>7781</v>
      </c>
      <c r="C5850" s="16" t="str">
        <f t="shared" si="91"/>
        <v>002 - 079</v>
      </c>
      <c r="D5850" s="52" t="s">
        <v>36059</v>
      </c>
      <c r="E5850" s="52" t="s">
        <v>36066</v>
      </c>
      <c r="F5850" s="16" t="s">
        <v>778</v>
      </c>
      <c r="G5850" s="16" t="s">
        <v>20457</v>
      </c>
      <c r="H5850" s="16" t="s">
        <v>10732</v>
      </c>
      <c r="I5850" s="16" t="s">
        <v>9236</v>
      </c>
      <c r="J5850" s="16"/>
    </row>
    <row r="5851" spans="1:10">
      <c r="A5851" s="16" t="s">
        <v>6473</v>
      </c>
      <c r="B5851" s="52" t="s">
        <v>33846</v>
      </c>
      <c r="C5851" s="16" t="str">
        <f t="shared" si="91"/>
        <v>015 - 902</v>
      </c>
      <c r="D5851" s="52"/>
      <c r="E5851" s="52" t="s">
        <v>32665</v>
      </c>
      <c r="F5851" s="16"/>
      <c r="G5851" s="16" t="s">
        <v>32664</v>
      </c>
      <c r="H5851" s="16" t="s">
        <v>32666</v>
      </c>
      <c r="I5851" s="16" t="s">
        <v>6474</v>
      </c>
      <c r="J5851" s="16" t="s">
        <v>34487</v>
      </c>
    </row>
    <row r="5852" spans="1:10">
      <c r="A5852" s="16" t="s">
        <v>32709</v>
      </c>
      <c r="B5852" s="52" t="s">
        <v>20346</v>
      </c>
      <c r="C5852" s="16" t="str">
        <f t="shared" si="91"/>
        <v>005 - 070</v>
      </c>
      <c r="D5852" s="52" t="s">
        <v>36059</v>
      </c>
      <c r="E5852" s="52" t="s">
        <v>18693</v>
      </c>
      <c r="F5852" s="16" t="s">
        <v>32710</v>
      </c>
      <c r="G5852" s="16" t="s">
        <v>18692</v>
      </c>
      <c r="H5852" s="16" t="s">
        <v>10732</v>
      </c>
      <c r="I5852" s="16" t="s">
        <v>22393</v>
      </c>
    </row>
    <row r="5853" spans="1:10">
      <c r="A5853" s="16" t="s">
        <v>17763</v>
      </c>
      <c r="B5853" s="52" t="s">
        <v>33847</v>
      </c>
      <c r="C5853" s="16" t="str">
        <f t="shared" si="91"/>
        <v>015 - 903</v>
      </c>
      <c r="D5853" s="52"/>
      <c r="E5853" s="52" t="s">
        <v>32665</v>
      </c>
      <c r="F5853" s="16"/>
      <c r="G5853" s="16" t="s">
        <v>32664</v>
      </c>
      <c r="H5853" s="16" t="s">
        <v>32666</v>
      </c>
      <c r="I5853" s="16" t="s">
        <v>17764</v>
      </c>
      <c r="J5853" s="16" t="s">
        <v>34487</v>
      </c>
    </row>
    <row r="5854" spans="1:10">
      <c r="A5854" s="16" t="s">
        <v>8626</v>
      </c>
      <c r="B5854" s="52" t="s">
        <v>20873</v>
      </c>
      <c r="C5854" s="16" t="str">
        <f t="shared" si="91"/>
        <v>040 - 023</v>
      </c>
      <c r="D5854" s="52" t="s">
        <v>34487</v>
      </c>
      <c r="E5854" s="52" t="s">
        <v>32809</v>
      </c>
      <c r="F5854" s="16" t="s">
        <v>14995</v>
      </c>
      <c r="G5854" s="16" t="s">
        <v>32808</v>
      </c>
      <c r="H5854" s="16" t="s">
        <v>35981</v>
      </c>
      <c r="I5854" s="16" t="s">
        <v>6381</v>
      </c>
      <c r="J5854" s="16" t="s">
        <v>7990</v>
      </c>
    </row>
    <row r="5855" spans="1:10">
      <c r="A5855" s="16" t="s">
        <v>26289</v>
      </c>
      <c r="B5855" s="52" t="s">
        <v>29303</v>
      </c>
      <c r="C5855" s="16" t="str">
        <f t="shared" si="91"/>
        <v>099 - 006</v>
      </c>
      <c r="D5855" s="52" t="s">
        <v>34487</v>
      </c>
      <c r="E5855" s="52" t="s">
        <v>25925</v>
      </c>
      <c r="F5855" s="16" t="s">
        <v>26290</v>
      </c>
      <c r="G5855" s="16" t="s">
        <v>25924</v>
      </c>
      <c r="H5855" s="16" t="s">
        <v>35981</v>
      </c>
      <c r="I5855" s="16" t="s">
        <v>6381</v>
      </c>
      <c r="J5855" s="16"/>
    </row>
    <row r="5856" spans="1:10">
      <c r="A5856" s="16" t="s">
        <v>9076</v>
      </c>
      <c r="B5856" s="52" t="s">
        <v>35188</v>
      </c>
      <c r="C5856" s="16" t="str">
        <f t="shared" si="91"/>
        <v>041 - 028</v>
      </c>
      <c r="D5856" s="52" t="s">
        <v>34487</v>
      </c>
      <c r="E5856" s="52" t="s">
        <v>31873</v>
      </c>
      <c r="F5856" s="16" t="s">
        <v>12856</v>
      </c>
      <c r="G5856" s="16" t="s">
        <v>31872</v>
      </c>
      <c r="H5856" s="16" t="s">
        <v>20397</v>
      </c>
      <c r="I5856" s="16" t="s">
        <v>9077</v>
      </c>
    </row>
    <row r="5857" spans="1:10">
      <c r="A5857" s="16" t="s">
        <v>24193</v>
      </c>
      <c r="B5857" s="52" t="s">
        <v>35189</v>
      </c>
      <c r="C5857" s="16" t="str">
        <f t="shared" si="91"/>
        <v>041 - 029</v>
      </c>
      <c r="D5857" s="52" t="s">
        <v>36059</v>
      </c>
      <c r="E5857" s="52" t="s">
        <v>31873</v>
      </c>
      <c r="F5857" s="16" t="s">
        <v>24194</v>
      </c>
      <c r="G5857" s="16" t="s">
        <v>31872</v>
      </c>
      <c r="H5857" s="16" t="s">
        <v>20397</v>
      </c>
      <c r="I5857" s="16" t="s">
        <v>24195</v>
      </c>
    </row>
    <row r="5858" spans="1:10">
      <c r="A5858" s="16" t="s">
        <v>17765</v>
      </c>
      <c r="B5858" s="52" t="s">
        <v>24594</v>
      </c>
      <c r="C5858" s="16" t="str">
        <f t="shared" si="91"/>
        <v>013 - 903</v>
      </c>
      <c r="D5858" s="52"/>
      <c r="E5858" s="52" t="s">
        <v>26240</v>
      </c>
      <c r="F5858" s="16"/>
      <c r="G5858" s="16" t="s">
        <v>26239</v>
      </c>
      <c r="H5858" s="16" t="s">
        <v>32666</v>
      </c>
      <c r="I5858" s="16" t="s">
        <v>36522</v>
      </c>
      <c r="J5858" s="16" t="s">
        <v>34487</v>
      </c>
    </row>
    <row r="5859" spans="1:10">
      <c r="A5859" s="16" t="s">
        <v>15995</v>
      </c>
      <c r="B5859" s="52" t="s">
        <v>20347</v>
      </c>
      <c r="C5859" s="16" t="str">
        <f t="shared" si="91"/>
        <v>005 - 807</v>
      </c>
      <c r="D5859" s="52"/>
      <c r="E5859" s="52" t="s">
        <v>18693</v>
      </c>
      <c r="F5859" s="16"/>
      <c r="G5859" s="16" t="s">
        <v>18692</v>
      </c>
      <c r="H5859" s="16" t="s">
        <v>10732</v>
      </c>
      <c r="I5859" s="16" t="s">
        <v>15996</v>
      </c>
      <c r="J5859" s="16" t="s">
        <v>34487</v>
      </c>
    </row>
    <row r="5860" spans="1:10">
      <c r="A5860" s="16" t="s">
        <v>24903</v>
      </c>
      <c r="B5860" s="52" t="s">
        <v>20140</v>
      </c>
      <c r="C5860" s="16" t="str">
        <f t="shared" si="91"/>
        <v>004 - 130</v>
      </c>
      <c r="D5860" s="52" t="s">
        <v>36059</v>
      </c>
      <c r="E5860" s="52" t="s">
        <v>10758</v>
      </c>
      <c r="F5860" s="16" t="s">
        <v>24904</v>
      </c>
      <c r="G5860" s="16" t="s">
        <v>10757</v>
      </c>
      <c r="H5860" s="16" t="s">
        <v>10732</v>
      </c>
      <c r="I5860" s="16" t="s">
        <v>30477</v>
      </c>
    </row>
    <row r="5861" spans="1:10">
      <c r="A5861" s="16" t="s">
        <v>29561</v>
      </c>
      <c r="B5861" s="52" t="s">
        <v>37198</v>
      </c>
      <c r="C5861" s="16" t="str">
        <f t="shared" si="91"/>
        <v>061 - 052</v>
      </c>
      <c r="D5861" s="52" t="s">
        <v>36059</v>
      </c>
      <c r="E5861" s="52" t="s">
        <v>26249</v>
      </c>
      <c r="F5861" s="16" t="s">
        <v>29562</v>
      </c>
      <c r="G5861" s="16" t="s">
        <v>26248</v>
      </c>
      <c r="H5861" s="16" t="s">
        <v>30282</v>
      </c>
      <c r="I5861" s="16" t="s">
        <v>29563</v>
      </c>
      <c r="J5861" s="16"/>
    </row>
    <row r="5862" spans="1:10">
      <c r="A5862" s="16" t="s">
        <v>37634</v>
      </c>
      <c r="B5862" s="52" t="s">
        <v>3656</v>
      </c>
      <c r="C5862" s="16" t="str">
        <f t="shared" si="91"/>
        <v>001 - 842</v>
      </c>
      <c r="D5862" s="52"/>
      <c r="E5862" s="52" t="s">
        <v>37671</v>
      </c>
      <c r="F5862" s="16"/>
      <c r="G5862" s="16" t="s">
        <v>37670</v>
      </c>
      <c r="H5862" s="16" t="s">
        <v>10732</v>
      </c>
      <c r="I5862" s="16" t="s">
        <v>37635</v>
      </c>
      <c r="J5862" s="16" t="s">
        <v>34487</v>
      </c>
    </row>
    <row r="5863" spans="1:10">
      <c r="A5863" s="16" t="s">
        <v>35432</v>
      </c>
      <c r="B5863" s="52" t="s">
        <v>15207</v>
      </c>
      <c r="C5863" s="16" t="str">
        <f t="shared" si="91"/>
        <v>010 - 037</v>
      </c>
      <c r="D5863" s="52" t="s">
        <v>36059</v>
      </c>
      <c r="E5863" s="52" t="s">
        <v>30437</v>
      </c>
      <c r="F5863" s="16" t="s">
        <v>35403</v>
      </c>
      <c r="G5863" s="16" t="s">
        <v>30436</v>
      </c>
      <c r="H5863" s="16" t="s">
        <v>34573</v>
      </c>
      <c r="I5863" s="16" t="s">
        <v>31899</v>
      </c>
      <c r="J5863" s="16"/>
    </row>
    <row r="5864" spans="1:10">
      <c r="A5864" s="16" t="s">
        <v>8301</v>
      </c>
      <c r="B5864" s="52" t="s">
        <v>20141</v>
      </c>
      <c r="C5864" s="16" t="str">
        <f t="shared" si="91"/>
        <v>004 - 131</v>
      </c>
      <c r="D5864" s="52" t="s">
        <v>34487</v>
      </c>
      <c r="E5864" s="52" t="s">
        <v>10758</v>
      </c>
      <c r="F5864" s="16" t="s">
        <v>8302</v>
      </c>
      <c r="G5864" s="16" t="s">
        <v>10757</v>
      </c>
      <c r="H5864" s="16" t="s">
        <v>10732</v>
      </c>
      <c r="I5864" s="16" t="s">
        <v>12393</v>
      </c>
    </row>
    <row r="5865" spans="1:10">
      <c r="A5865" s="16" t="s">
        <v>25633</v>
      </c>
      <c r="B5865" s="52" t="s">
        <v>16203</v>
      </c>
      <c r="C5865" s="16" t="str">
        <f t="shared" si="91"/>
        <v>031 - 012</v>
      </c>
      <c r="D5865" s="52" t="s">
        <v>34487</v>
      </c>
      <c r="E5865" s="52" t="s">
        <v>7531</v>
      </c>
      <c r="F5865" s="16" t="s">
        <v>25634</v>
      </c>
      <c r="G5865" s="16" t="s">
        <v>7530</v>
      </c>
      <c r="H5865" s="16" t="s">
        <v>30334</v>
      </c>
      <c r="I5865" s="16" t="s">
        <v>25635</v>
      </c>
    </row>
    <row r="5866" spans="1:10">
      <c r="A5866" s="16" t="s">
        <v>9451</v>
      </c>
      <c r="B5866" s="52" t="s">
        <v>17741</v>
      </c>
      <c r="C5866" s="16" t="str">
        <f t="shared" si="91"/>
        <v>004 - 132</v>
      </c>
      <c r="D5866" s="52" t="s">
        <v>36059</v>
      </c>
      <c r="E5866" s="52" t="s">
        <v>10758</v>
      </c>
      <c r="F5866" s="16" t="s">
        <v>18317</v>
      </c>
      <c r="G5866" s="16" t="s">
        <v>10757</v>
      </c>
      <c r="H5866" s="16" t="s">
        <v>10732</v>
      </c>
      <c r="I5866" s="16" t="s">
        <v>18318</v>
      </c>
    </row>
    <row r="5867" spans="1:10">
      <c r="A5867" s="16" t="s">
        <v>37092</v>
      </c>
      <c r="B5867" s="52" t="s">
        <v>18360</v>
      </c>
      <c r="C5867" s="16" t="str">
        <f t="shared" si="91"/>
        <v>083 - 054</v>
      </c>
      <c r="D5867" s="52" t="s">
        <v>34487</v>
      </c>
      <c r="E5867" s="52" t="s">
        <v>21246</v>
      </c>
      <c r="F5867" s="16" t="s">
        <v>37093</v>
      </c>
      <c r="G5867" s="16" t="s">
        <v>21245</v>
      </c>
      <c r="H5867" s="16" t="s">
        <v>29917</v>
      </c>
      <c r="I5867" s="16" t="s">
        <v>37094</v>
      </c>
    </row>
    <row r="5868" spans="1:10">
      <c r="A5868" s="16" t="s">
        <v>25531</v>
      </c>
      <c r="B5868" s="52" t="s">
        <v>30373</v>
      </c>
      <c r="C5868" s="16" t="str">
        <f t="shared" si="91"/>
        <v>026 - 045</v>
      </c>
      <c r="D5868" s="52" t="s">
        <v>34487</v>
      </c>
      <c r="E5868" s="52" t="s">
        <v>8857</v>
      </c>
      <c r="F5868" s="16" t="s">
        <v>12863</v>
      </c>
      <c r="G5868" s="16" t="s">
        <v>8856</v>
      </c>
      <c r="H5868" s="16" t="s">
        <v>32660</v>
      </c>
      <c r="I5868" s="16" t="s">
        <v>25532</v>
      </c>
      <c r="J5868" s="16"/>
    </row>
    <row r="5869" spans="1:10">
      <c r="A5869" s="16" t="s">
        <v>5119</v>
      </c>
      <c r="B5869" s="52" t="s">
        <v>20348</v>
      </c>
      <c r="C5869" s="16" t="str">
        <f t="shared" si="91"/>
        <v>005 - 071</v>
      </c>
      <c r="D5869" s="52" t="s">
        <v>36059</v>
      </c>
      <c r="E5869" s="52" t="s">
        <v>18693</v>
      </c>
      <c r="F5869" s="16" t="s">
        <v>36051</v>
      </c>
      <c r="G5869" s="16" t="s">
        <v>18692</v>
      </c>
      <c r="H5869" s="16" t="s">
        <v>10732</v>
      </c>
      <c r="I5869" s="16" t="s">
        <v>5120</v>
      </c>
      <c r="J5869" s="16"/>
    </row>
    <row r="5870" spans="1:10">
      <c r="A5870" s="16" t="s">
        <v>21960</v>
      </c>
      <c r="B5870" s="52" t="s">
        <v>33077</v>
      </c>
      <c r="C5870" s="16" t="str">
        <f t="shared" si="91"/>
        <v>021 - 850</v>
      </c>
      <c r="D5870" s="52"/>
      <c r="E5870" s="52" t="s">
        <v>14657</v>
      </c>
      <c r="F5870" s="16"/>
      <c r="G5870" s="16" t="s">
        <v>14656</v>
      </c>
      <c r="H5870" s="16" t="s">
        <v>4778</v>
      </c>
      <c r="I5870" s="16" t="s">
        <v>21961</v>
      </c>
      <c r="J5870" s="16" t="s">
        <v>34487</v>
      </c>
    </row>
    <row r="5871" spans="1:10">
      <c r="A5871" s="16" t="s">
        <v>928</v>
      </c>
      <c r="B5871" s="52" t="s">
        <v>20585</v>
      </c>
      <c r="C5871" s="16" t="str">
        <f t="shared" si="91"/>
        <v>037 - 040</v>
      </c>
      <c r="D5871" s="52" t="s">
        <v>34487</v>
      </c>
      <c r="E5871" s="52" t="s">
        <v>30682</v>
      </c>
      <c r="F5871" s="16" t="s">
        <v>798</v>
      </c>
      <c r="G5871" s="16" t="s">
        <v>30681</v>
      </c>
      <c r="H5871" s="16" t="s">
        <v>35981</v>
      </c>
      <c r="I5871" s="16" t="s">
        <v>799</v>
      </c>
    </row>
    <row r="5872" spans="1:10">
      <c r="A5872" s="16" t="s">
        <v>31816</v>
      </c>
      <c r="B5872" s="52" t="s">
        <v>6579</v>
      </c>
      <c r="C5872" s="16" t="str">
        <f t="shared" si="91"/>
        <v>079 - 079</v>
      </c>
      <c r="D5872" s="52" t="s">
        <v>34487</v>
      </c>
      <c r="E5872" s="52" t="s">
        <v>4771</v>
      </c>
      <c r="F5872" s="16" t="s">
        <v>8913</v>
      </c>
      <c r="G5872" s="16" t="s">
        <v>4770</v>
      </c>
      <c r="H5872" s="16" t="s">
        <v>4772</v>
      </c>
      <c r="I5872" s="16" t="s">
        <v>22266</v>
      </c>
      <c r="J5872" s="16" t="s">
        <v>7990</v>
      </c>
    </row>
    <row r="5873" spans="1:10">
      <c r="A5873" s="16" t="s">
        <v>18877</v>
      </c>
      <c r="B5873" s="52" t="s">
        <v>34217</v>
      </c>
      <c r="C5873" s="16" t="str">
        <f t="shared" si="91"/>
        <v>102 - 022</v>
      </c>
      <c r="D5873" s="52" t="s">
        <v>34487</v>
      </c>
      <c r="E5873" s="52" t="s">
        <v>27777</v>
      </c>
      <c r="F5873" s="16" t="s">
        <v>16061</v>
      </c>
      <c r="G5873" s="16" t="s">
        <v>27776</v>
      </c>
      <c r="H5873" s="16" t="s">
        <v>4772</v>
      </c>
      <c r="I5873" s="16" t="s">
        <v>22266</v>
      </c>
      <c r="J5873" s="16"/>
    </row>
    <row r="5874" spans="1:10">
      <c r="A5874" s="16" t="s">
        <v>19958</v>
      </c>
      <c r="B5874" s="52" t="s">
        <v>18106</v>
      </c>
      <c r="C5874" s="16" t="str">
        <f t="shared" si="91"/>
        <v>006 - 100</v>
      </c>
      <c r="D5874" s="52" t="s">
        <v>34487</v>
      </c>
      <c r="E5874" s="52" t="s">
        <v>26671</v>
      </c>
      <c r="F5874" s="16" t="s">
        <v>26669</v>
      </c>
      <c r="G5874" s="16" t="s">
        <v>26670</v>
      </c>
      <c r="H5874" s="16" t="s">
        <v>10732</v>
      </c>
      <c r="I5874" s="16" t="s">
        <v>19959</v>
      </c>
    </row>
    <row r="5875" spans="1:10">
      <c r="A5875" s="16" t="s">
        <v>17887</v>
      </c>
      <c r="B5875" s="52" t="s">
        <v>33848</v>
      </c>
      <c r="C5875" s="16" t="str">
        <f t="shared" si="91"/>
        <v>015 - 904</v>
      </c>
      <c r="D5875" s="52"/>
      <c r="E5875" s="52" t="s">
        <v>32665</v>
      </c>
      <c r="F5875" s="16"/>
      <c r="G5875" s="16" t="s">
        <v>32664</v>
      </c>
      <c r="H5875" s="16" t="s">
        <v>32666</v>
      </c>
      <c r="I5875" s="16" t="s">
        <v>17888</v>
      </c>
      <c r="J5875" s="16" t="s">
        <v>34487</v>
      </c>
    </row>
    <row r="5876" spans="1:10">
      <c r="A5876" s="16" t="s">
        <v>22574</v>
      </c>
      <c r="B5876" s="52" t="s">
        <v>18361</v>
      </c>
      <c r="C5876" s="16" t="str">
        <f t="shared" si="91"/>
        <v>083 - 055</v>
      </c>
      <c r="D5876" s="52" t="s">
        <v>34487</v>
      </c>
      <c r="E5876" s="52" t="s">
        <v>21246</v>
      </c>
      <c r="F5876" s="16" t="s">
        <v>3270</v>
      </c>
      <c r="G5876" s="16" t="s">
        <v>21245</v>
      </c>
      <c r="H5876" s="16" t="s">
        <v>29917</v>
      </c>
      <c r="I5876" s="16" t="s">
        <v>22575</v>
      </c>
    </row>
    <row r="5877" spans="1:10">
      <c r="A5877" s="16" t="s">
        <v>37269</v>
      </c>
      <c r="B5877" s="52" t="s">
        <v>24389</v>
      </c>
      <c r="C5877" s="16" t="str">
        <f t="shared" si="91"/>
        <v>I99 - 716</v>
      </c>
      <c r="D5877" s="52"/>
      <c r="E5877" s="52" t="s">
        <v>10726</v>
      </c>
      <c r="F5877" s="16"/>
      <c r="G5877" s="16" t="s">
        <v>10725</v>
      </c>
      <c r="H5877" s="16" t="s">
        <v>10727</v>
      </c>
      <c r="I5877" s="16" t="s">
        <v>37270</v>
      </c>
    </row>
    <row r="5878" spans="1:10">
      <c r="A5878" s="16" t="s">
        <v>5301</v>
      </c>
      <c r="B5878" s="52" t="s">
        <v>36542</v>
      </c>
      <c r="C5878" s="16" t="str">
        <f t="shared" si="91"/>
        <v>096 - 035</v>
      </c>
      <c r="D5878" s="52" t="s">
        <v>34487</v>
      </c>
      <c r="E5878" s="52" t="s">
        <v>14652</v>
      </c>
      <c r="F5878" s="16" t="s">
        <v>5302</v>
      </c>
      <c r="G5878" s="16" t="s">
        <v>14651</v>
      </c>
      <c r="H5878" s="16" t="s">
        <v>10732</v>
      </c>
      <c r="I5878" s="16" t="s">
        <v>5303</v>
      </c>
    </row>
    <row r="5879" spans="1:10">
      <c r="A5879" s="16" t="s">
        <v>30850</v>
      </c>
      <c r="B5879" s="52" t="s">
        <v>7782</v>
      </c>
      <c r="C5879" s="16" t="str">
        <f t="shared" si="91"/>
        <v>002 - 080</v>
      </c>
      <c r="D5879" s="52" t="s">
        <v>34487</v>
      </c>
      <c r="E5879" s="52" t="s">
        <v>36066</v>
      </c>
      <c r="F5879" s="16" t="s">
        <v>30851</v>
      </c>
      <c r="G5879" s="16" t="s">
        <v>20457</v>
      </c>
      <c r="H5879" s="16" t="s">
        <v>10732</v>
      </c>
      <c r="I5879" s="16" t="s">
        <v>5303</v>
      </c>
      <c r="J5879" s="16" t="s">
        <v>7990</v>
      </c>
    </row>
    <row r="5880" spans="1:10">
      <c r="A5880" s="16" t="s">
        <v>30852</v>
      </c>
      <c r="B5880" s="52" t="s">
        <v>12811</v>
      </c>
      <c r="C5880" s="16" t="str">
        <f t="shared" si="91"/>
        <v>078 - 080</v>
      </c>
      <c r="D5880" s="52" t="s">
        <v>34487</v>
      </c>
      <c r="E5880" s="52" t="s">
        <v>1697</v>
      </c>
      <c r="F5880" s="16" t="s">
        <v>16882</v>
      </c>
      <c r="G5880" s="16" t="s">
        <v>1696</v>
      </c>
      <c r="H5880" s="16" t="s">
        <v>4772</v>
      </c>
      <c r="I5880" s="16" t="s">
        <v>30853</v>
      </c>
    </row>
    <row r="5881" spans="1:10">
      <c r="A5881" s="16" t="s">
        <v>1685</v>
      </c>
      <c r="B5881" s="52" t="s">
        <v>33078</v>
      </c>
      <c r="C5881" s="16" t="str">
        <f t="shared" si="91"/>
        <v>021 - 052</v>
      </c>
      <c r="D5881" s="52" t="s">
        <v>34487</v>
      </c>
      <c r="E5881" s="52" t="s">
        <v>14657</v>
      </c>
      <c r="F5881" s="16" t="s">
        <v>1686</v>
      </c>
      <c r="G5881" s="16" t="s">
        <v>14656</v>
      </c>
      <c r="H5881" s="16" t="s">
        <v>4778</v>
      </c>
      <c r="I5881" s="16" t="s">
        <v>1687</v>
      </c>
      <c r="J5881" s="16"/>
    </row>
    <row r="5882" spans="1:10">
      <c r="A5882" s="16" t="s">
        <v>34815</v>
      </c>
      <c r="B5882" s="52" t="s">
        <v>24595</v>
      </c>
      <c r="C5882" s="16" t="str">
        <f t="shared" si="91"/>
        <v>013 - 153</v>
      </c>
      <c r="D5882" s="52" t="s">
        <v>36059</v>
      </c>
      <c r="E5882" s="52" t="s">
        <v>26240</v>
      </c>
      <c r="F5882" s="16" t="s">
        <v>10426</v>
      </c>
      <c r="G5882" s="16" t="s">
        <v>26239</v>
      </c>
      <c r="H5882" s="16" t="s">
        <v>32666</v>
      </c>
      <c r="I5882" s="16" t="s">
        <v>34816</v>
      </c>
    </row>
    <row r="5883" spans="1:10">
      <c r="A5883" s="16" t="s">
        <v>14323</v>
      </c>
      <c r="B5883" s="52" t="s">
        <v>9936</v>
      </c>
      <c r="C5883" s="16" t="str">
        <f t="shared" si="91"/>
        <v>017 - 109</v>
      </c>
      <c r="D5883" s="52" t="s">
        <v>36059</v>
      </c>
      <c r="E5883" s="52" t="s">
        <v>22538</v>
      </c>
      <c r="F5883" s="16" t="s">
        <v>34390</v>
      </c>
      <c r="G5883" s="16" t="s">
        <v>22537</v>
      </c>
      <c r="H5883" s="16" t="s">
        <v>32666</v>
      </c>
      <c r="I5883" s="16" t="s">
        <v>14324</v>
      </c>
    </row>
    <row r="5884" spans="1:10">
      <c r="A5884" s="16" t="s">
        <v>29277</v>
      </c>
      <c r="B5884" s="52" t="s">
        <v>18107</v>
      </c>
      <c r="C5884" s="16" t="str">
        <f t="shared" si="91"/>
        <v>006 - 101</v>
      </c>
      <c r="D5884" s="52" t="s">
        <v>34487</v>
      </c>
      <c r="E5884" s="52" t="s">
        <v>26671</v>
      </c>
      <c r="F5884" s="16" t="s">
        <v>5051</v>
      </c>
      <c r="G5884" s="16" t="s">
        <v>26670</v>
      </c>
      <c r="H5884" s="16" t="s">
        <v>10732</v>
      </c>
      <c r="I5884" s="16" t="s">
        <v>5052</v>
      </c>
    </row>
    <row r="5885" spans="1:10">
      <c r="A5885" s="16" t="s">
        <v>20514</v>
      </c>
      <c r="B5885" s="52" t="s">
        <v>9937</v>
      </c>
      <c r="C5885" s="16" t="str">
        <f t="shared" si="91"/>
        <v>017 - 110</v>
      </c>
      <c r="D5885" s="52" t="s">
        <v>34487</v>
      </c>
      <c r="E5885" s="52" t="s">
        <v>22538</v>
      </c>
      <c r="F5885" s="16" t="s">
        <v>27340</v>
      </c>
      <c r="G5885" s="16" t="s">
        <v>22537</v>
      </c>
      <c r="H5885" s="16" t="s">
        <v>32666</v>
      </c>
      <c r="I5885" s="16" t="s">
        <v>20515</v>
      </c>
    </row>
    <row r="5886" spans="1:10">
      <c r="A5886" s="16" t="s">
        <v>3111</v>
      </c>
      <c r="B5886" s="52" t="s">
        <v>35550</v>
      </c>
      <c r="C5886" s="16" t="str">
        <f t="shared" si="91"/>
        <v>072 - 030</v>
      </c>
      <c r="D5886" s="52" t="s">
        <v>36059</v>
      </c>
      <c r="E5886" s="52" t="s">
        <v>23759</v>
      </c>
      <c r="F5886" s="16" t="s">
        <v>3112</v>
      </c>
      <c r="G5886" s="16" t="s">
        <v>23758</v>
      </c>
      <c r="H5886" s="16" t="s">
        <v>37422</v>
      </c>
      <c r="I5886" s="16" t="s">
        <v>3113</v>
      </c>
    </row>
    <row r="5887" spans="1:10">
      <c r="A5887" s="16" t="s">
        <v>721</v>
      </c>
      <c r="B5887" s="52" t="s">
        <v>8693</v>
      </c>
      <c r="C5887" s="16" t="str">
        <f t="shared" si="91"/>
        <v>082 - 049</v>
      </c>
      <c r="D5887" s="52" t="s">
        <v>34487</v>
      </c>
      <c r="E5887" s="52" t="s">
        <v>1263</v>
      </c>
      <c r="F5887" s="16" t="s">
        <v>722</v>
      </c>
      <c r="G5887" s="16" t="s">
        <v>1262</v>
      </c>
      <c r="H5887" s="16" t="s">
        <v>29917</v>
      </c>
      <c r="I5887" s="16" t="s">
        <v>10176</v>
      </c>
    </row>
    <row r="5888" spans="1:10">
      <c r="A5888" s="16" t="s">
        <v>15547</v>
      </c>
      <c r="B5888" s="52" t="s">
        <v>15653</v>
      </c>
      <c r="C5888" s="16" t="str">
        <f t="shared" si="91"/>
        <v>032 - 002</v>
      </c>
      <c r="D5888" s="52" t="s">
        <v>34487</v>
      </c>
      <c r="E5888" s="52" t="s">
        <v>30333</v>
      </c>
      <c r="F5888" s="16" t="s">
        <v>15548</v>
      </c>
      <c r="G5888" s="16" t="s">
        <v>30332</v>
      </c>
      <c r="H5888" s="16" t="s">
        <v>30334</v>
      </c>
      <c r="I5888" s="16" t="s">
        <v>15549</v>
      </c>
    </row>
    <row r="5889" spans="1:10">
      <c r="A5889" s="16" t="s">
        <v>20012</v>
      </c>
      <c r="B5889" s="52" t="s">
        <v>2067</v>
      </c>
      <c r="C5889" s="16" t="str">
        <f t="shared" si="91"/>
        <v>044 - 030</v>
      </c>
      <c r="D5889" s="52" t="s">
        <v>36059</v>
      </c>
      <c r="E5889" s="52" t="s">
        <v>27373</v>
      </c>
      <c r="F5889" s="16" t="s">
        <v>28827</v>
      </c>
      <c r="G5889" s="16" t="s">
        <v>27372</v>
      </c>
      <c r="H5889" s="16" t="s">
        <v>20397</v>
      </c>
      <c r="I5889" s="16" t="s">
        <v>32092</v>
      </c>
    </row>
    <row r="5890" spans="1:10">
      <c r="A5890" s="16" t="s">
        <v>10995</v>
      </c>
      <c r="B5890" s="52" t="s">
        <v>7819</v>
      </c>
      <c r="C5890" s="16" t="str">
        <f t="shared" si="91"/>
        <v>044 - 031</v>
      </c>
      <c r="D5890" s="52" t="s">
        <v>36059</v>
      </c>
      <c r="E5890" s="52" t="s">
        <v>27373</v>
      </c>
      <c r="F5890" s="16" t="s">
        <v>35660</v>
      </c>
      <c r="G5890" s="16" t="s">
        <v>27372</v>
      </c>
      <c r="H5890" s="16" t="s">
        <v>20397</v>
      </c>
      <c r="I5890" s="16" t="s">
        <v>10996</v>
      </c>
      <c r="J5890" s="16"/>
    </row>
    <row r="5891" spans="1:10">
      <c r="A5891" s="16" t="s">
        <v>16045</v>
      </c>
      <c r="B5891" s="52" t="s">
        <v>22455</v>
      </c>
      <c r="C5891" s="16" t="str">
        <f t="shared" si="91"/>
        <v>042 - 025</v>
      </c>
      <c r="D5891" s="52" t="s">
        <v>36059</v>
      </c>
      <c r="E5891" s="52" t="s">
        <v>1290</v>
      </c>
      <c r="F5891" s="16" t="s">
        <v>2518</v>
      </c>
      <c r="G5891" s="16" t="s">
        <v>33346</v>
      </c>
      <c r="H5891" s="16" t="s">
        <v>20397</v>
      </c>
      <c r="I5891" s="16" t="s">
        <v>16338</v>
      </c>
      <c r="J5891" s="16"/>
    </row>
    <row r="5892" spans="1:10">
      <c r="A5892" s="16" t="s">
        <v>15074</v>
      </c>
      <c r="B5892" s="52" t="s">
        <v>8215</v>
      </c>
      <c r="C5892" s="16" t="str">
        <f t="shared" ref="C5892:C5955" si="92">MID(A5892,1,3) &amp;" - " &amp;MID(A5892,4,3)</f>
        <v>028 - 055</v>
      </c>
      <c r="D5892" s="52" t="s">
        <v>36059</v>
      </c>
      <c r="E5892" s="52" t="s">
        <v>32659</v>
      </c>
      <c r="F5892" s="16" t="s">
        <v>15075</v>
      </c>
      <c r="G5892" s="16" t="s">
        <v>32658</v>
      </c>
      <c r="H5892" s="16" t="s">
        <v>32660</v>
      </c>
      <c r="I5892" s="16" t="s">
        <v>15076</v>
      </c>
    </row>
    <row r="5893" spans="1:10">
      <c r="A5893" s="16" t="s">
        <v>25766</v>
      </c>
      <c r="B5893" s="52" t="s">
        <v>16878</v>
      </c>
      <c r="C5893" s="16" t="str">
        <f t="shared" si="92"/>
        <v>092 - 109</v>
      </c>
      <c r="D5893" s="52" t="s">
        <v>36059</v>
      </c>
      <c r="E5893" s="52" t="s">
        <v>3326</v>
      </c>
      <c r="F5893" s="16" t="s">
        <v>23252</v>
      </c>
      <c r="G5893" s="16" t="s">
        <v>30322</v>
      </c>
      <c r="H5893" s="16" t="s">
        <v>33521</v>
      </c>
      <c r="I5893" s="16" t="s">
        <v>23253</v>
      </c>
    </row>
    <row r="5894" spans="1:10">
      <c r="A5894" s="16" t="s">
        <v>34452</v>
      </c>
      <c r="B5894" s="52" t="s">
        <v>16878</v>
      </c>
      <c r="C5894" s="16" t="str">
        <f t="shared" si="92"/>
        <v>092 - 804</v>
      </c>
      <c r="D5894" s="52"/>
      <c r="E5894" s="52" t="s">
        <v>3326</v>
      </c>
      <c r="F5894" s="16"/>
      <c r="G5894" s="16" t="s">
        <v>30322</v>
      </c>
      <c r="H5894" s="16" t="s">
        <v>33521</v>
      </c>
      <c r="I5894" s="16" t="s">
        <v>23253</v>
      </c>
      <c r="J5894" s="16" t="s">
        <v>34487</v>
      </c>
    </row>
    <row r="5895" spans="1:10">
      <c r="A5895" s="16" t="s">
        <v>2751</v>
      </c>
      <c r="B5895" s="52" t="s">
        <v>2693</v>
      </c>
      <c r="C5895" s="16" t="str">
        <f t="shared" si="92"/>
        <v>047 - 009</v>
      </c>
      <c r="D5895" s="52" t="s">
        <v>34487</v>
      </c>
      <c r="E5895" s="52" t="s">
        <v>26235</v>
      </c>
      <c r="F5895" s="16" t="s">
        <v>2752</v>
      </c>
      <c r="G5895" s="16" t="s">
        <v>26234</v>
      </c>
      <c r="H5895" s="16" t="s">
        <v>30328</v>
      </c>
      <c r="I5895" s="16" t="s">
        <v>2753</v>
      </c>
      <c r="J5895" s="16"/>
    </row>
    <row r="5896" spans="1:10">
      <c r="A5896" s="16" t="s">
        <v>14560</v>
      </c>
      <c r="B5896" s="52" t="s">
        <v>17742</v>
      </c>
      <c r="C5896" s="16" t="str">
        <f t="shared" si="92"/>
        <v>004 - 133</v>
      </c>
      <c r="D5896" s="52" t="s">
        <v>36059</v>
      </c>
      <c r="E5896" s="52" t="s">
        <v>10758</v>
      </c>
      <c r="F5896" s="16" t="s">
        <v>14561</v>
      </c>
      <c r="G5896" s="16" t="s">
        <v>10757</v>
      </c>
      <c r="H5896" s="16" t="s">
        <v>10732</v>
      </c>
      <c r="I5896" s="16" t="s">
        <v>14562</v>
      </c>
    </row>
    <row r="5897" spans="1:10">
      <c r="A5897" s="16" t="s">
        <v>35572</v>
      </c>
      <c r="B5897" s="52" t="s">
        <v>20349</v>
      </c>
      <c r="C5897" s="16" t="str">
        <f t="shared" si="92"/>
        <v>005 - 072</v>
      </c>
      <c r="D5897" s="52" t="s">
        <v>36059</v>
      </c>
      <c r="E5897" s="52" t="s">
        <v>18693</v>
      </c>
      <c r="F5897" s="16" t="s">
        <v>36051</v>
      </c>
      <c r="G5897" s="16" t="s">
        <v>18692</v>
      </c>
      <c r="H5897" s="16" t="s">
        <v>10732</v>
      </c>
      <c r="I5897" s="16" t="s">
        <v>35573</v>
      </c>
      <c r="J5897" s="16"/>
    </row>
    <row r="5898" spans="1:10">
      <c r="A5898" s="16" t="s">
        <v>25058</v>
      </c>
      <c r="B5898" s="52" t="s">
        <v>18108</v>
      </c>
      <c r="C5898" s="16" t="str">
        <f t="shared" si="92"/>
        <v>006 - 102</v>
      </c>
      <c r="D5898" s="52" t="s">
        <v>34487</v>
      </c>
      <c r="E5898" s="52" t="s">
        <v>26671</v>
      </c>
      <c r="F5898" s="16" t="s">
        <v>18688</v>
      </c>
      <c r="G5898" s="16" t="s">
        <v>26670</v>
      </c>
      <c r="H5898" s="16" t="s">
        <v>10732</v>
      </c>
      <c r="I5898" s="16" t="s">
        <v>27233</v>
      </c>
    </row>
    <row r="5899" spans="1:10">
      <c r="A5899" s="16" t="s">
        <v>31885</v>
      </c>
      <c r="B5899" s="52" t="s">
        <v>7820</v>
      </c>
      <c r="C5899" s="16" t="str">
        <f t="shared" si="92"/>
        <v>044 - 805</v>
      </c>
      <c r="D5899" s="52"/>
      <c r="E5899" s="52" t="s">
        <v>27373</v>
      </c>
      <c r="F5899" s="16"/>
      <c r="G5899" s="16" t="s">
        <v>27372</v>
      </c>
      <c r="H5899" s="16" t="s">
        <v>20397</v>
      </c>
      <c r="I5899" s="16" t="s">
        <v>31674</v>
      </c>
      <c r="J5899" s="16" t="s">
        <v>34487</v>
      </c>
    </row>
    <row r="5900" spans="1:10">
      <c r="A5900" s="16" t="s">
        <v>5653</v>
      </c>
      <c r="B5900" s="52" t="s">
        <v>7821</v>
      </c>
      <c r="C5900" s="16" t="str">
        <f t="shared" si="92"/>
        <v>044 - 806</v>
      </c>
      <c r="D5900" s="52"/>
      <c r="E5900" s="52" t="s">
        <v>27373</v>
      </c>
      <c r="F5900" s="16"/>
      <c r="G5900" s="16" t="s">
        <v>27372</v>
      </c>
      <c r="H5900" s="16" t="s">
        <v>20397</v>
      </c>
      <c r="I5900" s="16" t="s">
        <v>5654</v>
      </c>
      <c r="J5900" s="16" t="s">
        <v>34487</v>
      </c>
    </row>
    <row r="5901" spans="1:10">
      <c r="A5901" s="16" t="s">
        <v>9799</v>
      </c>
      <c r="B5901" s="52" t="s">
        <v>20350</v>
      </c>
      <c r="C5901" s="16" t="str">
        <f t="shared" si="92"/>
        <v>005 - 073</v>
      </c>
      <c r="D5901" s="52" t="s">
        <v>36059</v>
      </c>
      <c r="E5901" s="52" t="s">
        <v>18693</v>
      </c>
      <c r="F5901" s="16" t="s">
        <v>9800</v>
      </c>
      <c r="G5901" s="16" t="s">
        <v>18692</v>
      </c>
      <c r="H5901" s="16" t="s">
        <v>10732</v>
      </c>
      <c r="I5901" s="16" t="s">
        <v>9801</v>
      </c>
    </row>
    <row r="5902" spans="1:10">
      <c r="A5902" s="16" t="s">
        <v>8071</v>
      </c>
      <c r="B5902" s="52" t="s">
        <v>12398</v>
      </c>
      <c r="C5902" s="16" t="str">
        <f t="shared" si="92"/>
        <v>070 - 041</v>
      </c>
      <c r="D5902" s="52" t="s">
        <v>34487</v>
      </c>
      <c r="E5902" s="52" t="s">
        <v>23672</v>
      </c>
      <c r="F5902" s="16" t="s">
        <v>8072</v>
      </c>
      <c r="G5902" s="16" t="s">
        <v>23671</v>
      </c>
      <c r="H5902" s="16" t="s">
        <v>10748</v>
      </c>
      <c r="I5902" s="16" t="s">
        <v>8073</v>
      </c>
      <c r="J5902" s="16"/>
    </row>
    <row r="5903" spans="1:10">
      <c r="A5903" s="16" t="s">
        <v>6058</v>
      </c>
      <c r="B5903" s="52" t="s">
        <v>33079</v>
      </c>
      <c r="C5903" s="16" t="str">
        <f t="shared" si="92"/>
        <v>021 - 053</v>
      </c>
      <c r="D5903" s="52" t="s">
        <v>34487</v>
      </c>
      <c r="E5903" s="52" t="s">
        <v>14657</v>
      </c>
      <c r="F5903" s="16" t="s">
        <v>9178</v>
      </c>
      <c r="G5903" s="16" t="s">
        <v>14656</v>
      </c>
      <c r="H5903" s="16" t="s">
        <v>4778</v>
      </c>
      <c r="I5903" s="16" t="s">
        <v>6059</v>
      </c>
      <c r="J5903" s="16"/>
    </row>
    <row r="5904" spans="1:10">
      <c r="A5904" s="16" t="s">
        <v>9809</v>
      </c>
      <c r="B5904" s="52" t="s">
        <v>11869</v>
      </c>
      <c r="C5904" s="16" t="str">
        <f t="shared" si="92"/>
        <v>014 - 044</v>
      </c>
      <c r="D5904" s="52" t="s">
        <v>34487</v>
      </c>
      <c r="E5904" s="52" t="s">
        <v>31453</v>
      </c>
      <c r="F5904" s="16" t="s">
        <v>13181</v>
      </c>
      <c r="G5904" s="16" t="s">
        <v>31452</v>
      </c>
      <c r="H5904" s="16" t="s">
        <v>32666</v>
      </c>
      <c r="I5904" s="16" t="s">
        <v>9810</v>
      </c>
    </row>
    <row r="5905" spans="1:10">
      <c r="A5905" s="16" t="s">
        <v>30363</v>
      </c>
      <c r="B5905" s="52" t="s">
        <v>8216</v>
      </c>
      <c r="C5905" s="16" t="str">
        <f t="shared" si="92"/>
        <v>028 - 056</v>
      </c>
      <c r="D5905" s="52" t="s">
        <v>36059</v>
      </c>
      <c r="E5905" s="52" t="s">
        <v>32659</v>
      </c>
      <c r="F5905" s="16" t="s">
        <v>30364</v>
      </c>
      <c r="G5905" s="16" t="s">
        <v>32658</v>
      </c>
      <c r="H5905" s="16" t="s">
        <v>32660</v>
      </c>
      <c r="I5905" s="16" t="s">
        <v>30365</v>
      </c>
    </row>
    <row r="5906" spans="1:10">
      <c r="A5906" s="16" t="s">
        <v>19824</v>
      </c>
      <c r="B5906" s="52" t="s">
        <v>18456</v>
      </c>
      <c r="C5906" s="16" t="str">
        <f t="shared" si="92"/>
        <v>083 - 056</v>
      </c>
      <c r="D5906" s="52" t="s">
        <v>34487</v>
      </c>
      <c r="E5906" s="52" t="s">
        <v>21246</v>
      </c>
      <c r="F5906" s="16" t="s">
        <v>37658</v>
      </c>
      <c r="G5906" s="16" t="s">
        <v>21245</v>
      </c>
      <c r="H5906" s="16" t="s">
        <v>29917</v>
      </c>
      <c r="I5906" s="16" t="s">
        <v>19825</v>
      </c>
    </row>
    <row r="5907" spans="1:10">
      <c r="A5907" s="16" t="s">
        <v>36978</v>
      </c>
      <c r="B5907" s="52" t="s">
        <v>16217</v>
      </c>
      <c r="C5907" s="16" t="str">
        <f t="shared" si="92"/>
        <v>022 - 122</v>
      </c>
      <c r="D5907" s="52" t="s">
        <v>34487</v>
      </c>
      <c r="E5907" s="52" t="s">
        <v>4777</v>
      </c>
      <c r="F5907" s="16" t="s">
        <v>10251</v>
      </c>
      <c r="G5907" s="16" t="s">
        <v>4776</v>
      </c>
      <c r="H5907" s="16" t="s">
        <v>4778</v>
      </c>
      <c r="I5907" s="16" t="s">
        <v>36979</v>
      </c>
    </row>
    <row r="5908" spans="1:10">
      <c r="A5908" s="16" t="s">
        <v>37444</v>
      </c>
      <c r="B5908" s="52" t="s">
        <v>916</v>
      </c>
      <c r="C5908" s="16" t="str">
        <f t="shared" si="92"/>
        <v>064 - 051</v>
      </c>
      <c r="D5908" s="52" t="s">
        <v>34487</v>
      </c>
      <c r="E5908" s="52" t="s">
        <v>27583</v>
      </c>
      <c r="F5908" s="16" t="s">
        <v>1046</v>
      </c>
      <c r="G5908" s="16" t="s">
        <v>27582</v>
      </c>
      <c r="H5908" s="16" t="s">
        <v>30282</v>
      </c>
      <c r="I5908" s="16" t="s">
        <v>37445</v>
      </c>
    </row>
    <row r="5909" spans="1:10">
      <c r="A5909" s="16" t="s">
        <v>21827</v>
      </c>
      <c r="B5909" s="52" t="s">
        <v>5885</v>
      </c>
      <c r="C5909" s="16" t="str">
        <f t="shared" si="92"/>
        <v>048 - 027</v>
      </c>
      <c r="D5909" s="52" t="s">
        <v>36059</v>
      </c>
      <c r="E5909" s="52" t="s">
        <v>29538</v>
      </c>
      <c r="F5909" s="16" t="s">
        <v>33040</v>
      </c>
      <c r="G5909" s="16" t="s">
        <v>29537</v>
      </c>
      <c r="H5909" s="16" t="s">
        <v>30328</v>
      </c>
      <c r="I5909" s="16" t="s">
        <v>21828</v>
      </c>
      <c r="J5909" s="16"/>
    </row>
    <row r="5910" spans="1:10">
      <c r="A5910" s="16" t="s">
        <v>36135</v>
      </c>
      <c r="B5910" s="52" t="s">
        <v>18457</v>
      </c>
      <c r="C5910" s="16" t="str">
        <f t="shared" si="92"/>
        <v>083 - 057</v>
      </c>
      <c r="D5910" s="52" t="s">
        <v>34487</v>
      </c>
      <c r="E5910" s="52" t="s">
        <v>21246</v>
      </c>
      <c r="F5910" s="16" t="s">
        <v>36136</v>
      </c>
      <c r="G5910" s="16" t="s">
        <v>21245</v>
      </c>
      <c r="H5910" s="16" t="s">
        <v>29917</v>
      </c>
      <c r="I5910" s="16" t="s">
        <v>36137</v>
      </c>
    </row>
    <row r="5911" spans="1:10">
      <c r="A5911" s="16" t="s">
        <v>10570</v>
      </c>
      <c r="B5911" s="52" t="s">
        <v>3097</v>
      </c>
      <c r="C5911" s="16" t="str">
        <f t="shared" si="92"/>
        <v>077 - 016</v>
      </c>
      <c r="D5911" s="52" t="s">
        <v>34487</v>
      </c>
      <c r="E5911" s="52" t="s">
        <v>36237</v>
      </c>
      <c r="F5911" s="16" t="s">
        <v>10571</v>
      </c>
      <c r="G5911" s="16" t="s">
        <v>36236</v>
      </c>
      <c r="H5911" s="16" t="s">
        <v>13511</v>
      </c>
      <c r="I5911" s="16" t="s">
        <v>10572</v>
      </c>
    </row>
    <row r="5912" spans="1:10">
      <c r="A5912" s="16" t="s">
        <v>729</v>
      </c>
      <c r="B5912" s="52" t="s">
        <v>13151</v>
      </c>
      <c r="C5912" s="16" t="str">
        <f t="shared" si="92"/>
        <v>052 - 014</v>
      </c>
      <c r="D5912" s="52" t="s">
        <v>34487</v>
      </c>
      <c r="E5912" s="52" t="s">
        <v>3327</v>
      </c>
      <c r="F5912" s="16" t="s">
        <v>730</v>
      </c>
      <c r="G5912" s="16" t="s">
        <v>28833</v>
      </c>
      <c r="H5912" s="16" t="s">
        <v>30328</v>
      </c>
      <c r="I5912" s="16" t="s">
        <v>731</v>
      </c>
    </row>
    <row r="5913" spans="1:10">
      <c r="A5913" s="16" t="s">
        <v>29394</v>
      </c>
      <c r="B5913" s="52" t="s">
        <v>18109</v>
      </c>
      <c r="C5913" s="16" t="str">
        <f t="shared" si="92"/>
        <v>006 - 103</v>
      </c>
      <c r="D5913" s="52" t="s">
        <v>36059</v>
      </c>
      <c r="E5913" s="52" t="s">
        <v>26671</v>
      </c>
      <c r="F5913" s="16" t="s">
        <v>26669</v>
      </c>
      <c r="G5913" s="16" t="s">
        <v>26670</v>
      </c>
      <c r="H5913" s="16" t="s">
        <v>10732</v>
      </c>
      <c r="I5913" s="16" t="s">
        <v>29395</v>
      </c>
    </row>
    <row r="5914" spans="1:10">
      <c r="A5914" s="16" t="s">
        <v>14399</v>
      </c>
      <c r="B5914" s="52" t="s">
        <v>18110</v>
      </c>
      <c r="C5914" s="16" t="str">
        <f t="shared" si="92"/>
        <v>006 - 104</v>
      </c>
      <c r="D5914" s="52" t="s">
        <v>36059</v>
      </c>
      <c r="E5914" s="52" t="s">
        <v>26671</v>
      </c>
      <c r="F5914" s="16" t="s">
        <v>23424</v>
      </c>
      <c r="G5914" s="16" t="s">
        <v>26670</v>
      </c>
      <c r="H5914" s="16" t="s">
        <v>10732</v>
      </c>
      <c r="I5914" s="16" t="s">
        <v>14400</v>
      </c>
    </row>
    <row r="5915" spans="1:10">
      <c r="A5915" s="16" t="s">
        <v>33296</v>
      </c>
      <c r="B5915" s="52" t="s">
        <v>32180</v>
      </c>
      <c r="C5915" s="16" t="str">
        <f t="shared" si="92"/>
        <v>004 - 134</v>
      </c>
      <c r="D5915" s="52" t="s">
        <v>34487</v>
      </c>
      <c r="E5915" s="52" t="s">
        <v>10758</v>
      </c>
      <c r="F5915" s="16" t="s">
        <v>32106</v>
      </c>
      <c r="G5915" s="16" t="s">
        <v>10757</v>
      </c>
      <c r="H5915" s="16" t="s">
        <v>10732</v>
      </c>
      <c r="I5915" s="16" t="s">
        <v>33297</v>
      </c>
    </row>
    <row r="5916" spans="1:10">
      <c r="A5916" s="16" t="s">
        <v>29333</v>
      </c>
      <c r="B5916" s="52" t="s">
        <v>32181</v>
      </c>
      <c r="C5916" s="16" t="str">
        <f t="shared" si="92"/>
        <v>004 - 135</v>
      </c>
      <c r="D5916" s="52" t="s">
        <v>36059</v>
      </c>
      <c r="E5916" s="52" t="s">
        <v>10758</v>
      </c>
      <c r="F5916" s="16" t="s">
        <v>36339</v>
      </c>
      <c r="G5916" s="16" t="s">
        <v>10757</v>
      </c>
      <c r="H5916" s="16" t="s">
        <v>10732</v>
      </c>
      <c r="I5916" s="16" t="s">
        <v>29334</v>
      </c>
    </row>
    <row r="5917" spans="1:10">
      <c r="A5917" s="16" t="s">
        <v>16140</v>
      </c>
      <c r="B5917" s="52" t="s">
        <v>24915</v>
      </c>
      <c r="C5917" s="16" t="str">
        <f t="shared" si="92"/>
        <v>005 - 074</v>
      </c>
      <c r="D5917" s="52" t="s">
        <v>36059</v>
      </c>
      <c r="E5917" s="52" t="s">
        <v>18693</v>
      </c>
      <c r="F5917" s="16" t="s">
        <v>16141</v>
      </c>
      <c r="G5917" s="16" t="s">
        <v>18692</v>
      </c>
      <c r="H5917" s="16" t="s">
        <v>10732</v>
      </c>
      <c r="I5917" s="16" t="s">
        <v>16142</v>
      </c>
    </row>
    <row r="5918" spans="1:10">
      <c r="A5918" s="16" t="s">
        <v>8034</v>
      </c>
      <c r="B5918" s="52" t="s">
        <v>3657</v>
      </c>
      <c r="C5918" s="16" t="str">
        <f t="shared" si="92"/>
        <v>001 - 158</v>
      </c>
      <c r="D5918" s="52" t="s">
        <v>36059</v>
      </c>
      <c r="E5918" s="52" t="s">
        <v>37671</v>
      </c>
      <c r="F5918" s="16" t="s">
        <v>4804</v>
      </c>
      <c r="G5918" s="16" t="s">
        <v>37670</v>
      </c>
      <c r="H5918" s="16" t="s">
        <v>10732</v>
      </c>
      <c r="I5918" s="16" t="s">
        <v>8035</v>
      </c>
      <c r="J5918" s="16"/>
    </row>
    <row r="5919" spans="1:10">
      <c r="A5919" s="16" t="s">
        <v>14874</v>
      </c>
      <c r="B5919" s="52" t="s">
        <v>2694</v>
      </c>
      <c r="C5919" s="16" t="str">
        <f t="shared" si="92"/>
        <v>047 - 010</v>
      </c>
      <c r="D5919" s="52" t="s">
        <v>34487</v>
      </c>
      <c r="E5919" s="52" t="s">
        <v>26235</v>
      </c>
      <c r="F5919" s="16" t="s">
        <v>14875</v>
      </c>
      <c r="G5919" s="16" t="s">
        <v>26234</v>
      </c>
      <c r="H5919" s="16" t="s">
        <v>30328</v>
      </c>
      <c r="I5919" s="16" t="s">
        <v>14876</v>
      </c>
    </row>
    <row r="5920" spans="1:10">
      <c r="A5920" s="16" t="s">
        <v>33618</v>
      </c>
      <c r="B5920" s="52" t="s">
        <v>3658</v>
      </c>
      <c r="C5920" s="16" t="str">
        <f t="shared" si="92"/>
        <v>001 - 159</v>
      </c>
      <c r="D5920" s="52" t="s">
        <v>36059</v>
      </c>
      <c r="E5920" s="52" t="s">
        <v>37671</v>
      </c>
      <c r="F5920" s="16" t="s">
        <v>6122</v>
      </c>
      <c r="G5920" s="16" t="s">
        <v>37670</v>
      </c>
      <c r="H5920" s="16" t="s">
        <v>10732</v>
      </c>
      <c r="I5920" s="16" t="s">
        <v>33619</v>
      </c>
    </row>
    <row r="5921" spans="1:10">
      <c r="A5921" s="16" t="s">
        <v>20314</v>
      </c>
      <c r="B5921" s="52" t="s">
        <v>18111</v>
      </c>
      <c r="C5921" s="16" t="str">
        <f t="shared" si="92"/>
        <v>006 - 815</v>
      </c>
      <c r="D5921" s="52"/>
      <c r="E5921" s="52" t="s">
        <v>26671</v>
      </c>
      <c r="F5921" s="16"/>
      <c r="G5921" s="16" t="s">
        <v>26670</v>
      </c>
      <c r="H5921" s="16" t="s">
        <v>10732</v>
      </c>
      <c r="I5921" s="16" t="s">
        <v>25060</v>
      </c>
      <c r="J5921" s="16" t="s">
        <v>34487</v>
      </c>
    </row>
    <row r="5922" spans="1:10">
      <c r="A5922" s="16" t="s">
        <v>4588</v>
      </c>
      <c r="B5922" s="52" t="s">
        <v>35190</v>
      </c>
      <c r="C5922" s="16" t="str">
        <f t="shared" si="92"/>
        <v>041 - 807</v>
      </c>
      <c r="D5922" s="52"/>
      <c r="E5922" s="52" t="s">
        <v>31873</v>
      </c>
      <c r="F5922" s="16"/>
      <c r="G5922" s="16" t="s">
        <v>31872</v>
      </c>
      <c r="H5922" s="16" t="s">
        <v>20397</v>
      </c>
      <c r="I5922" s="16" t="s">
        <v>4589</v>
      </c>
      <c r="J5922" s="16" t="s">
        <v>34487</v>
      </c>
    </row>
    <row r="5923" spans="1:10">
      <c r="A5923" s="16" t="s">
        <v>10339</v>
      </c>
      <c r="B5923" s="52" t="s">
        <v>35140</v>
      </c>
      <c r="C5923" s="16" t="str">
        <f t="shared" si="92"/>
        <v>084 - 024</v>
      </c>
      <c r="D5923" s="52" t="s">
        <v>36059</v>
      </c>
      <c r="E5923" s="52" t="s">
        <v>18698</v>
      </c>
      <c r="F5923" s="16" t="s">
        <v>1299</v>
      </c>
      <c r="G5923" s="16" t="s">
        <v>18697</v>
      </c>
      <c r="H5923" s="16" t="s">
        <v>29917</v>
      </c>
      <c r="I5923" s="16" t="s">
        <v>10340</v>
      </c>
    </row>
    <row r="5924" spans="1:10">
      <c r="A5924" s="16" t="s">
        <v>11611</v>
      </c>
      <c r="B5924" s="52" t="s">
        <v>7822</v>
      </c>
      <c r="C5924" s="16" t="str">
        <f t="shared" si="92"/>
        <v>044 - 032</v>
      </c>
      <c r="D5924" s="52" t="s">
        <v>36059</v>
      </c>
      <c r="E5924" s="52" t="s">
        <v>27373</v>
      </c>
      <c r="F5924" s="16" t="s">
        <v>1018</v>
      </c>
      <c r="G5924" s="16" t="s">
        <v>27372</v>
      </c>
      <c r="H5924" s="16" t="s">
        <v>20397</v>
      </c>
      <c r="I5924" s="16" t="s">
        <v>1019</v>
      </c>
      <c r="J5924" s="16"/>
    </row>
    <row r="5925" spans="1:10">
      <c r="A5925" s="16" t="s">
        <v>25016</v>
      </c>
      <c r="B5925" s="52" t="s">
        <v>30200</v>
      </c>
      <c r="C5925" s="16" t="str">
        <f t="shared" si="92"/>
        <v>056 - 035</v>
      </c>
      <c r="D5925" s="52" t="s">
        <v>36059</v>
      </c>
      <c r="E5925" s="52" t="s">
        <v>29533</v>
      </c>
      <c r="F5925" s="16" t="s">
        <v>25017</v>
      </c>
      <c r="G5925" s="16" t="s">
        <v>29532</v>
      </c>
      <c r="H5925" s="16" t="s">
        <v>20396</v>
      </c>
      <c r="I5925" s="16" t="s">
        <v>13758</v>
      </c>
    </row>
    <row r="5926" spans="1:10">
      <c r="A5926" s="16" t="s">
        <v>19857</v>
      </c>
      <c r="B5926" s="52" t="s">
        <v>21367</v>
      </c>
      <c r="C5926" s="16" t="str">
        <f t="shared" si="92"/>
        <v>001 - 160</v>
      </c>
      <c r="D5926" s="52" t="s">
        <v>36059</v>
      </c>
      <c r="E5926" s="52" t="s">
        <v>37671</v>
      </c>
      <c r="F5926" s="16" t="s">
        <v>19858</v>
      </c>
      <c r="G5926" s="16" t="s">
        <v>37670</v>
      </c>
      <c r="H5926" s="16" t="s">
        <v>10732</v>
      </c>
      <c r="I5926" s="16" t="s">
        <v>19859</v>
      </c>
    </row>
    <row r="5927" spans="1:10">
      <c r="A5927" s="16" t="s">
        <v>30286</v>
      </c>
      <c r="B5927" s="52" t="s">
        <v>1747</v>
      </c>
      <c r="C5927" s="16" t="str">
        <f t="shared" si="92"/>
        <v>008 - 036</v>
      </c>
      <c r="D5927" s="52" t="s">
        <v>34487</v>
      </c>
      <c r="E5927" s="52" t="s">
        <v>16664</v>
      </c>
      <c r="F5927" s="16" t="s">
        <v>27364</v>
      </c>
      <c r="G5927" s="16" t="s">
        <v>16663</v>
      </c>
      <c r="H5927" s="16" t="s">
        <v>34573</v>
      </c>
      <c r="I5927" s="16" t="s">
        <v>30287</v>
      </c>
    </row>
    <row r="5928" spans="1:10">
      <c r="A5928" s="16" t="s">
        <v>29761</v>
      </c>
      <c r="B5928" s="52" t="s">
        <v>10000</v>
      </c>
      <c r="C5928" s="16" t="str">
        <f t="shared" si="92"/>
        <v>018 - 094</v>
      </c>
      <c r="D5928" s="52" t="s">
        <v>34487</v>
      </c>
      <c r="E5928" s="52" t="s">
        <v>35975</v>
      </c>
      <c r="F5928" s="16" t="s">
        <v>25210</v>
      </c>
      <c r="G5928" s="16" t="s">
        <v>35974</v>
      </c>
      <c r="H5928" s="16" t="s">
        <v>32666</v>
      </c>
      <c r="I5928" s="16" t="s">
        <v>29762</v>
      </c>
    </row>
    <row r="5929" spans="1:10">
      <c r="A5929" s="16" t="s">
        <v>28050</v>
      </c>
      <c r="B5929" s="52" t="s">
        <v>35191</v>
      </c>
      <c r="C5929" s="16" t="str">
        <f t="shared" si="92"/>
        <v>041 - 808</v>
      </c>
      <c r="D5929" s="52"/>
      <c r="E5929" s="52" t="s">
        <v>31873</v>
      </c>
      <c r="F5929" s="16"/>
      <c r="G5929" s="16" t="s">
        <v>31872</v>
      </c>
      <c r="H5929" s="16" t="s">
        <v>20397</v>
      </c>
      <c r="I5929" s="16" t="s">
        <v>7514</v>
      </c>
      <c r="J5929" s="16" t="s">
        <v>34487</v>
      </c>
    </row>
    <row r="5930" spans="1:10">
      <c r="A5930" s="16" t="s">
        <v>33108</v>
      </c>
      <c r="B5930" s="52" t="s">
        <v>12812</v>
      </c>
      <c r="C5930" s="16" t="str">
        <f t="shared" si="92"/>
        <v>078 - 081</v>
      </c>
      <c r="D5930" s="52" t="s">
        <v>34487</v>
      </c>
      <c r="E5930" s="52" t="s">
        <v>1697</v>
      </c>
      <c r="F5930" s="16" t="s">
        <v>33109</v>
      </c>
      <c r="G5930" s="16" t="s">
        <v>1696</v>
      </c>
      <c r="H5930" s="16" t="s">
        <v>4772</v>
      </c>
      <c r="I5930" s="16" t="s">
        <v>33110</v>
      </c>
    </row>
    <row r="5931" spans="1:10">
      <c r="A5931" s="16" t="s">
        <v>5395</v>
      </c>
      <c r="B5931" s="52" t="s">
        <v>24982</v>
      </c>
      <c r="C5931" s="16" t="str">
        <f t="shared" si="92"/>
        <v>019 - 869</v>
      </c>
      <c r="D5931" s="52"/>
      <c r="E5931" s="52" t="s">
        <v>23092</v>
      </c>
      <c r="F5931" s="16"/>
      <c r="G5931" s="16" t="s">
        <v>23091</v>
      </c>
      <c r="H5931" s="16" t="s">
        <v>32666</v>
      </c>
      <c r="I5931" s="16" t="s">
        <v>5396</v>
      </c>
      <c r="J5931" s="16" t="s">
        <v>34487</v>
      </c>
    </row>
    <row r="5932" spans="1:10">
      <c r="A5932" s="16" t="s">
        <v>25347</v>
      </c>
      <c r="B5932" s="52" t="s">
        <v>16727</v>
      </c>
      <c r="C5932" s="16" t="str">
        <f t="shared" si="92"/>
        <v>001 - 161</v>
      </c>
      <c r="D5932" s="52" t="s">
        <v>36059</v>
      </c>
      <c r="E5932" s="52" t="s">
        <v>37671</v>
      </c>
      <c r="F5932" s="16" t="s">
        <v>25348</v>
      </c>
      <c r="G5932" s="16" t="s">
        <v>37670</v>
      </c>
      <c r="H5932" s="16" t="s">
        <v>10732</v>
      </c>
      <c r="I5932" s="16" t="s">
        <v>25349</v>
      </c>
    </row>
    <row r="5933" spans="1:10">
      <c r="A5933" s="16" t="s">
        <v>29972</v>
      </c>
      <c r="B5933" s="52" t="s">
        <v>12410</v>
      </c>
      <c r="C5933" s="16" t="str">
        <f t="shared" si="92"/>
        <v>098 - 040</v>
      </c>
      <c r="D5933" s="52" t="s">
        <v>36059</v>
      </c>
      <c r="E5933" s="52" t="s">
        <v>10711</v>
      </c>
      <c r="F5933" s="16" t="s">
        <v>29973</v>
      </c>
      <c r="G5933" s="16" t="s">
        <v>10710</v>
      </c>
      <c r="H5933" s="16" t="s">
        <v>32666</v>
      </c>
      <c r="I5933" s="16" t="s">
        <v>29974</v>
      </c>
      <c r="J5933" s="16"/>
    </row>
    <row r="5934" spans="1:10">
      <c r="A5934" s="16" t="s">
        <v>28936</v>
      </c>
      <c r="B5934" s="52" t="s">
        <v>33849</v>
      </c>
      <c r="C5934" s="16" t="str">
        <f t="shared" si="92"/>
        <v>015 - 148</v>
      </c>
      <c r="D5934" s="52" t="s">
        <v>36059</v>
      </c>
      <c r="E5934" s="52" t="s">
        <v>32665</v>
      </c>
      <c r="F5934" s="16" t="s">
        <v>18524</v>
      </c>
      <c r="G5934" s="16" t="s">
        <v>32664</v>
      </c>
      <c r="H5934" s="16" t="s">
        <v>32666</v>
      </c>
      <c r="I5934" s="16" t="s">
        <v>29974</v>
      </c>
      <c r="J5934" s="16" t="s">
        <v>7990</v>
      </c>
    </row>
    <row r="5935" spans="1:10">
      <c r="A5935" s="16" t="s">
        <v>16976</v>
      </c>
      <c r="B5935" s="52" t="s">
        <v>35128</v>
      </c>
      <c r="C5935" s="16" t="str">
        <f t="shared" si="92"/>
        <v>012 - 865</v>
      </c>
      <c r="D5935" s="52"/>
      <c r="E5935" s="52" t="s">
        <v>18879</v>
      </c>
      <c r="F5935" s="16"/>
      <c r="G5935" s="16" t="s">
        <v>26253</v>
      </c>
      <c r="H5935" s="16" t="s">
        <v>32666</v>
      </c>
      <c r="I5935" s="16" t="s">
        <v>16977</v>
      </c>
      <c r="J5935" s="16" t="s">
        <v>34487</v>
      </c>
    </row>
    <row r="5936" spans="1:10">
      <c r="A5936" s="16" t="s">
        <v>37124</v>
      </c>
      <c r="B5936" s="52" t="s">
        <v>26571</v>
      </c>
      <c r="C5936" s="16" t="str">
        <f t="shared" si="92"/>
        <v>004 - 136</v>
      </c>
      <c r="D5936" s="52" t="s">
        <v>36059</v>
      </c>
      <c r="E5936" s="52" t="s">
        <v>10758</v>
      </c>
      <c r="F5936" s="16" t="s">
        <v>36339</v>
      </c>
      <c r="G5936" s="16" t="s">
        <v>10757</v>
      </c>
      <c r="H5936" s="16" t="s">
        <v>10732</v>
      </c>
      <c r="I5936" s="16" t="s">
        <v>37125</v>
      </c>
    </row>
    <row r="5937" spans="1:10">
      <c r="A5937" s="16" t="s">
        <v>34522</v>
      </c>
      <c r="B5937" s="52" t="s">
        <v>11865</v>
      </c>
      <c r="C5937" s="16" t="str">
        <f t="shared" si="92"/>
        <v>065 - 070</v>
      </c>
      <c r="D5937" s="52" t="s">
        <v>34487</v>
      </c>
      <c r="E5937" s="52" t="s">
        <v>29546</v>
      </c>
      <c r="F5937" s="16" t="s">
        <v>23489</v>
      </c>
      <c r="G5937" s="16" t="s">
        <v>29545</v>
      </c>
      <c r="H5937" s="16" t="s">
        <v>30282</v>
      </c>
      <c r="I5937" s="16" t="s">
        <v>34523</v>
      </c>
    </row>
    <row r="5938" spans="1:10">
      <c r="A5938" s="16" t="s">
        <v>17889</v>
      </c>
      <c r="B5938" s="52" t="s">
        <v>24596</v>
      </c>
      <c r="C5938" s="16" t="str">
        <f t="shared" si="92"/>
        <v>013 - 904</v>
      </c>
      <c r="D5938" s="52"/>
      <c r="E5938" s="52" t="s">
        <v>26240</v>
      </c>
      <c r="F5938" s="16"/>
      <c r="G5938" s="16" t="s">
        <v>26239</v>
      </c>
      <c r="H5938" s="16" t="s">
        <v>32666</v>
      </c>
      <c r="I5938" s="16" t="s">
        <v>17890</v>
      </c>
      <c r="J5938" s="16" t="s">
        <v>34487</v>
      </c>
    </row>
    <row r="5939" spans="1:10">
      <c r="A5939" s="16" t="s">
        <v>25983</v>
      </c>
      <c r="B5939" s="52" t="s">
        <v>12961</v>
      </c>
      <c r="C5939" s="16" t="str">
        <f t="shared" si="92"/>
        <v>013 - 154</v>
      </c>
      <c r="D5939" s="52" t="s">
        <v>36059</v>
      </c>
      <c r="E5939" s="52" t="s">
        <v>26240</v>
      </c>
      <c r="F5939" s="16" t="s">
        <v>23421</v>
      </c>
      <c r="G5939" s="16" t="s">
        <v>26239</v>
      </c>
      <c r="H5939" s="16" t="s">
        <v>32666</v>
      </c>
      <c r="I5939" s="16" t="s">
        <v>25984</v>
      </c>
    </row>
    <row r="5940" spans="1:10">
      <c r="A5940" s="16" t="s">
        <v>10383</v>
      </c>
      <c r="B5940" s="52" t="s">
        <v>2270</v>
      </c>
      <c r="C5940" s="16" t="str">
        <f t="shared" si="92"/>
        <v>044 - 033</v>
      </c>
      <c r="D5940" s="52" t="s">
        <v>36059</v>
      </c>
      <c r="E5940" s="52" t="s">
        <v>27373</v>
      </c>
      <c r="F5940" s="16" t="s">
        <v>1547</v>
      </c>
      <c r="G5940" s="16" t="s">
        <v>27372</v>
      </c>
      <c r="H5940" s="16" t="s">
        <v>20397</v>
      </c>
      <c r="I5940" s="16" t="s">
        <v>10384</v>
      </c>
      <c r="J5940" s="16"/>
    </row>
    <row r="5941" spans="1:10">
      <c r="A5941" s="16" t="s">
        <v>7388</v>
      </c>
      <c r="B5941" s="52" t="s">
        <v>435</v>
      </c>
      <c r="C5941" s="16" t="str">
        <f t="shared" si="92"/>
        <v>094 - 028</v>
      </c>
      <c r="D5941" s="52" t="s">
        <v>34487</v>
      </c>
      <c r="E5941" s="52" t="s">
        <v>10747</v>
      </c>
      <c r="F5941" s="16" t="s">
        <v>9199</v>
      </c>
      <c r="G5941" s="16" t="s">
        <v>10746</v>
      </c>
      <c r="H5941" s="16" t="s">
        <v>10748</v>
      </c>
      <c r="I5941" s="16" t="s">
        <v>7389</v>
      </c>
    </row>
    <row r="5942" spans="1:10">
      <c r="A5942" s="16" t="s">
        <v>4286</v>
      </c>
      <c r="B5942" s="52" t="s">
        <v>18625</v>
      </c>
      <c r="C5942" s="16" t="str">
        <f t="shared" si="92"/>
        <v>057 - 039</v>
      </c>
      <c r="D5942" s="52" t="s">
        <v>34487</v>
      </c>
      <c r="E5942" s="52" t="s">
        <v>18919</v>
      </c>
      <c r="F5942" s="16" t="s">
        <v>17984</v>
      </c>
      <c r="G5942" s="16" t="s">
        <v>18918</v>
      </c>
      <c r="H5942" s="16" t="s">
        <v>20396</v>
      </c>
      <c r="I5942" s="16" t="s">
        <v>4287</v>
      </c>
    </row>
    <row r="5943" spans="1:10">
      <c r="A5943" s="16" t="s">
        <v>2875</v>
      </c>
      <c r="B5943" s="52" t="s">
        <v>33080</v>
      </c>
      <c r="C5943" s="16" t="str">
        <f t="shared" si="92"/>
        <v>021 - 851</v>
      </c>
      <c r="D5943" s="52"/>
      <c r="E5943" s="52" t="s">
        <v>14657</v>
      </c>
      <c r="F5943" s="16"/>
      <c r="G5943" s="16" t="s">
        <v>14656</v>
      </c>
      <c r="H5943" s="16" t="s">
        <v>4778</v>
      </c>
      <c r="I5943" s="16" t="s">
        <v>2876</v>
      </c>
      <c r="J5943" s="16" t="s">
        <v>34487</v>
      </c>
    </row>
    <row r="5944" spans="1:10">
      <c r="A5944" s="16" t="s">
        <v>1940</v>
      </c>
      <c r="B5944" s="52" t="s">
        <v>29265</v>
      </c>
      <c r="C5944" s="16" t="str">
        <f t="shared" si="92"/>
        <v>079 - 080</v>
      </c>
      <c r="D5944" s="52" t="s">
        <v>36059</v>
      </c>
      <c r="E5944" s="52" t="s">
        <v>4771</v>
      </c>
      <c r="F5944" s="16" t="s">
        <v>33459</v>
      </c>
      <c r="G5944" s="16" t="s">
        <v>4770</v>
      </c>
      <c r="H5944" s="16" t="s">
        <v>4772</v>
      </c>
      <c r="I5944" s="16" t="s">
        <v>1941</v>
      </c>
    </row>
    <row r="5945" spans="1:10">
      <c r="A5945" s="16" t="s">
        <v>6905</v>
      </c>
      <c r="B5945" s="52" t="s">
        <v>11817</v>
      </c>
      <c r="C5945" s="16" t="str">
        <f t="shared" si="92"/>
        <v>069 - 051</v>
      </c>
      <c r="D5945" s="52" t="s">
        <v>34487</v>
      </c>
      <c r="E5945" s="52" t="s">
        <v>36727</v>
      </c>
      <c r="F5945" s="16" t="s">
        <v>24770</v>
      </c>
      <c r="G5945" s="16" t="s">
        <v>36726</v>
      </c>
      <c r="H5945" s="16" t="s">
        <v>15395</v>
      </c>
      <c r="I5945" s="16" t="s">
        <v>36721</v>
      </c>
    </row>
    <row r="5946" spans="1:10">
      <c r="A5946" s="16" t="s">
        <v>19366</v>
      </c>
      <c r="B5946" s="52" t="s">
        <v>22983</v>
      </c>
      <c r="C5946" s="16" t="str">
        <f t="shared" si="92"/>
        <v>053 - 016</v>
      </c>
      <c r="D5946" s="52" t="s">
        <v>34487</v>
      </c>
      <c r="E5946" s="52" t="s">
        <v>36783</v>
      </c>
      <c r="F5946" s="16" t="s">
        <v>19367</v>
      </c>
      <c r="G5946" s="16" t="s">
        <v>36782</v>
      </c>
      <c r="H5946" s="16" t="s">
        <v>30328</v>
      </c>
      <c r="I5946" s="16" t="s">
        <v>19368</v>
      </c>
    </row>
    <row r="5947" spans="1:10">
      <c r="A5947" s="16" t="s">
        <v>26298</v>
      </c>
      <c r="B5947" s="52" t="s">
        <v>4090</v>
      </c>
      <c r="C5947" s="16" t="str">
        <f t="shared" si="92"/>
        <v>054 - 029</v>
      </c>
      <c r="D5947" s="52" t="s">
        <v>34487</v>
      </c>
      <c r="E5947" s="52" t="s">
        <v>30442</v>
      </c>
      <c r="F5947" s="16" t="s">
        <v>26299</v>
      </c>
      <c r="G5947" s="16" t="s">
        <v>30441</v>
      </c>
      <c r="H5947" s="16" t="s">
        <v>1269</v>
      </c>
      <c r="I5947" s="16" t="s">
        <v>26300</v>
      </c>
      <c r="J5947" s="16"/>
    </row>
    <row r="5948" spans="1:10">
      <c r="A5948" s="16" t="s">
        <v>33571</v>
      </c>
      <c r="B5948" s="52" t="s">
        <v>19566</v>
      </c>
      <c r="C5948" s="16" t="str">
        <f t="shared" si="92"/>
        <v>043 - 027</v>
      </c>
      <c r="D5948" s="52" t="s">
        <v>34487</v>
      </c>
      <c r="E5948" s="52" t="s">
        <v>36775</v>
      </c>
      <c r="F5948" s="16" t="s">
        <v>33572</v>
      </c>
      <c r="G5948" s="16" t="s">
        <v>27380</v>
      </c>
      <c r="H5948" s="16" t="s">
        <v>20397</v>
      </c>
      <c r="I5948" s="16" t="s">
        <v>33573</v>
      </c>
      <c r="J5948" s="16"/>
    </row>
    <row r="5949" spans="1:10">
      <c r="A5949" s="16" t="s">
        <v>7951</v>
      </c>
      <c r="B5949" s="52" t="s">
        <v>35192</v>
      </c>
      <c r="C5949" s="16" t="str">
        <f t="shared" si="92"/>
        <v>041 - 031</v>
      </c>
      <c r="D5949" s="52" t="s">
        <v>34487</v>
      </c>
      <c r="E5949" s="52" t="s">
        <v>31873</v>
      </c>
      <c r="F5949" s="16" t="s">
        <v>3280</v>
      </c>
      <c r="G5949" s="16" t="s">
        <v>31872</v>
      </c>
      <c r="H5949" s="16" t="s">
        <v>20397</v>
      </c>
      <c r="I5949" s="16" t="s">
        <v>7952</v>
      </c>
      <c r="J5949" s="16"/>
    </row>
    <row r="5950" spans="1:10">
      <c r="A5950" s="16" t="s">
        <v>10341</v>
      </c>
      <c r="B5950" s="52" t="s">
        <v>20874</v>
      </c>
      <c r="C5950" s="16" t="str">
        <f t="shared" si="92"/>
        <v>040 - 024</v>
      </c>
      <c r="D5950" s="52" t="s">
        <v>36059</v>
      </c>
      <c r="E5950" s="52" t="s">
        <v>32809</v>
      </c>
      <c r="F5950" s="16" t="s">
        <v>14995</v>
      </c>
      <c r="G5950" s="16" t="s">
        <v>32808</v>
      </c>
      <c r="H5950" s="16" t="s">
        <v>35981</v>
      </c>
      <c r="I5950" s="16" t="s">
        <v>36745</v>
      </c>
      <c r="J5950" s="16" t="s">
        <v>7990</v>
      </c>
    </row>
    <row r="5951" spans="1:10">
      <c r="A5951" s="16" t="s">
        <v>10916</v>
      </c>
      <c r="B5951" s="52" t="s">
        <v>29730</v>
      </c>
      <c r="C5951" s="16" t="str">
        <f t="shared" si="92"/>
        <v>099 - 007</v>
      </c>
      <c r="D5951" s="52" t="s">
        <v>36059</v>
      </c>
      <c r="E5951" s="52" t="s">
        <v>25925</v>
      </c>
      <c r="F5951" s="16" t="s">
        <v>32143</v>
      </c>
      <c r="G5951" s="16" t="s">
        <v>25924</v>
      </c>
      <c r="H5951" s="16" t="s">
        <v>35981</v>
      </c>
      <c r="I5951" s="16" t="s">
        <v>36745</v>
      </c>
    </row>
    <row r="5952" spans="1:10">
      <c r="A5952" s="16" t="s">
        <v>27909</v>
      </c>
      <c r="B5952" s="52" t="s">
        <v>31454</v>
      </c>
      <c r="C5952" s="16" t="str">
        <f t="shared" si="92"/>
        <v>019 - 058</v>
      </c>
      <c r="D5952" s="52" t="s">
        <v>36059</v>
      </c>
      <c r="E5952" s="52" t="s">
        <v>23092</v>
      </c>
      <c r="F5952" s="16" t="s">
        <v>32434</v>
      </c>
      <c r="G5952" s="16" t="s">
        <v>23091</v>
      </c>
      <c r="H5952" s="16" t="s">
        <v>32666</v>
      </c>
      <c r="I5952" s="16" t="s">
        <v>27910</v>
      </c>
      <c r="J5952" s="16"/>
    </row>
    <row r="5953" spans="1:10">
      <c r="A5953" s="16" t="s">
        <v>18476</v>
      </c>
      <c r="B5953" s="52" t="s">
        <v>33684</v>
      </c>
      <c r="C5953" s="16" t="str">
        <f t="shared" si="92"/>
        <v>702 - 722</v>
      </c>
      <c r="D5953" s="52"/>
      <c r="E5953" s="52"/>
      <c r="F5953" s="16"/>
      <c r="G5953" s="16" t="s">
        <v>17438</v>
      </c>
      <c r="H5953" s="16" t="s">
        <v>10727</v>
      </c>
      <c r="I5953" s="16" t="s">
        <v>18477</v>
      </c>
      <c r="J5953" s="16" t="s">
        <v>34487</v>
      </c>
    </row>
    <row r="5954" spans="1:10">
      <c r="A5954" s="16" t="s">
        <v>26344</v>
      </c>
      <c r="B5954" s="52" t="s">
        <v>11236</v>
      </c>
      <c r="C5954" s="16" t="str">
        <f t="shared" si="92"/>
        <v>024 - 063</v>
      </c>
      <c r="D5954" s="52" t="s">
        <v>36059</v>
      </c>
      <c r="E5954" s="52" t="s">
        <v>26794</v>
      </c>
      <c r="F5954" s="16" t="s">
        <v>6605</v>
      </c>
      <c r="G5954" s="16" t="s">
        <v>26793</v>
      </c>
      <c r="H5954" s="16" t="s">
        <v>32660</v>
      </c>
      <c r="I5954" s="16" t="s">
        <v>26345</v>
      </c>
    </row>
    <row r="5955" spans="1:10">
      <c r="A5955" s="16" t="s">
        <v>2022</v>
      </c>
      <c r="B5955" s="52" t="s">
        <v>33081</v>
      </c>
      <c r="C5955" s="16" t="str">
        <f t="shared" si="92"/>
        <v>021 - 852</v>
      </c>
      <c r="D5955" s="52"/>
      <c r="E5955" s="52" t="s">
        <v>14657</v>
      </c>
      <c r="F5955" s="16"/>
      <c r="G5955" s="16" t="s">
        <v>14656</v>
      </c>
      <c r="H5955" s="16" t="s">
        <v>4778</v>
      </c>
      <c r="I5955" s="16" t="s">
        <v>6098</v>
      </c>
      <c r="J5955" s="16" t="s">
        <v>34487</v>
      </c>
    </row>
    <row r="5956" spans="1:10">
      <c r="A5956" s="16" t="s">
        <v>19932</v>
      </c>
      <c r="B5956" s="52" t="s">
        <v>12300</v>
      </c>
      <c r="C5956" s="16" t="str">
        <f t="shared" ref="C5956:C6019" si="93">MID(A5956,1,3) &amp;" - " &amp;MID(A5956,4,3)</f>
        <v>063 - 047</v>
      </c>
      <c r="D5956" s="52" t="s">
        <v>36059</v>
      </c>
      <c r="E5956" s="52" t="s">
        <v>30281</v>
      </c>
      <c r="F5956" s="16" t="s">
        <v>30749</v>
      </c>
      <c r="G5956" s="16" t="s">
        <v>30319</v>
      </c>
      <c r="H5956" s="16" t="s">
        <v>30282</v>
      </c>
      <c r="I5956" s="16" t="s">
        <v>19933</v>
      </c>
      <c r="J5956" s="16"/>
    </row>
    <row r="5957" spans="1:10">
      <c r="A5957" s="16" t="s">
        <v>7280</v>
      </c>
      <c r="B5957" s="52" t="s">
        <v>36822</v>
      </c>
      <c r="C5957" s="16" t="str">
        <f t="shared" si="93"/>
        <v>021 - 853</v>
      </c>
      <c r="D5957" s="52"/>
      <c r="E5957" s="52" t="s">
        <v>14657</v>
      </c>
      <c r="G5957" s="16" t="s">
        <v>14656</v>
      </c>
      <c r="H5957" s="16" t="s">
        <v>4778</v>
      </c>
      <c r="I5957" s="16" t="s">
        <v>7281</v>
      </c>
      <c r="J5957" s="16" t="s">
        <v>34487</v>
      </c>
    </row>
    <row r="5958" spans="1:10">
      <c r="A5958" s="16" t="s">
        <v>9081</v>
      </c>
      <c r="B5958" s="52" t="s">
        <v>2271</v>
      </c>
      <c r="C5958" s="16" t="str">
        <f t="shared" si="93"/>
        <v>044 - 039</v>
      </c>
      <c r="D5958" s="52" t="s">
        <v>36059</v>
      </c>
      <c r="E5958" s="52" t="s">
        <v>27373</v>
      </c>
      <c r="F5958" s="16" t="s">
        <v>1547</v>
      </c>
      <c r="G5958" s="16" t="s">
        <v>27372</v>
      </c>
      <c r="H5958" s="16" t="s">
        <v>20397</v>
      </c>
      <c r="I5958" s="16" t="s">
        <v>9082</v>
      </c>
    </row>
    <row r="5959" spans="1:10">
      <c r="A5959" s="16" t="s">
        <v>20847</v>
      </c>
      <c r="B5959" s="52" t="s">
        <v>9938</v>
      </c>
      <c r="C5959" s="16" t="str">
        <f t="shared" si="93"/>
        <v>017 - 111</v>
      </c>
      <c r="D5959" s="52" t="s">
        <v>34487</v>
      </c>
      <c r="E5959" s="52" t="s">
        <v>22538</v>
      </c>
      <c r="F5959" s="16" t="s">
        <v>6945</v>
      </c>
      <c r="G5959" s="16" t="s">
        <v>22537</v>
      </c>
      <c r="H5959" s="16" t="s">
        <v>32666</v>
      </c>
      <c r="I5959" s="16" t="s">
        <v>20848</v>
      </c>
    </row>
    <row r="5960" spans="1:10">
      <c r="A5960" s="16" t="s">
        <v>22363</v>
      </c>
      <c r="B5960" s="52" t="s">
        <v>27226</v>
      </c>
      <c r="C5960" s="16" t="str">
        <f t="shared" si="93"/>
        <v>016 - 138</v>
      </c>
      <c r="D5960" s="52" t="s">
        <v>34487</v>
      </c>
      <c r="E5960" s="52" t="s">
        <v>10742</v>
      </c>
      <c r="F5960" s="16" t="s">
        <v>10412</v>
      </c>
      <c r="G5960" s="16" t="s">
        <v>10741</v>
      </c>
      <c r="H5960" s="16" t="s">
        <v>32666</v>
      </c>
      <c r="I5960" s="16" t="s">
        <v>27490</v>
      </c>
      <c r="J5960" s="16" t="s">
        <v>7990</v>
      </c>
    </row>
    <row r="5961" spans="1:10">
      <c r="A5961" s="16" t="s">
        <v>32694</v>
      </c>
      <c r="B5961" s="52" t="s">
        <v>8584</v>
      </c>
      <c r="C5961" s="16" t="str">
        <f t="shared" si="93"/>
        <v>097 - 052</v>
      </c>
      <c r="D5961" s="52" t="s">
        <v>34487</v>
      </c>
      <c r="E5961" s="52" t="s">
        <v>26245</v>
      </c>
      <c r="F5961" s="16" t="s">
        <v>27489</v>
      </c>
      <c r="G5961" s="16" t="s">
        <v>26244</v>
      </c>
      <c r="H5961" s="16" t="s">
        <v>32666</v>
      </c>
      <c r="I5961" s="16" t="s">
        <v>27490</v>
      </c>
      <c r="J5961" s="16"/>
    </row>
    <row r="5962" spans="1:10">
      <c r="A5962" s="16" t="s">
        <v>134</v>
      </c>
      <c r="B5962" s="52" t="s">
        <v>37202</v>
      </c>
      <c r="C5962" s="16" t="str">
        <f t="shared" si="93"/>
        <v>041 - 809</v>
      </c>
      <c r="D5962" s="52"/>
      <c r="E5962" s="52" t="s">
        <v>31873</v>
      </c>
      <c r="F5962" s="16"/>
      <c r="G5962" s="16" t="s">
        <v>31872</v>
      </c>
      <c r="H5962" s="16" t="s">
        <v>20397</v>
      </c>
      <c r="I5962" s="16" t="s">
        <v>135</v>
      </c>
      <c r="J5962" s="16" t="s">
        <v>34487</v>
      </c>
    </row>
    <row r="5963" spans="1:10">
      <c r="A5963" s="16" t="s">
        <v>8173</v>
      </c>
      <c r="B5963" s="52" t="s">
        <v>12962</v>
      </c>
      <c r="C5963" s="16" t="str">
        <f t="shared" si="93"/>
        <v>013 - 905</v>
      </c>
      <c r="D5963" s="52"/>
      <c r="E5963" s="52" t="s">
        <v>26240</v>
      </c>
      <c r="F5963" s="16"/>
      <c r="G5963" s="16" t="s">
        <v>26239</v>
      </c>
      <c r="H5963" s="16" t="s">
        <v>32666</v>
      </c>
      <c r="I5963" s="16" t="s">
        <v>8174</v>
      </c>
      <c r="J5963" s="16" t="s">
        <v>34487</v>
      </c>
    </row>
    <row r="5964" spans="1:10">
      <c r="A5964" s="16" t="s">
        <v>12569</v>
      </c>
      <c r="B5964" s="52" t="s">
        <v>843</v>
      </c>
      <c r="C5964" s="16" t="str">
        <f t="shared" si="93"/>
        <v>003 - 866</v>
      </c>
      <c r="D5964" s="52"/>
      <c r="E5964" s="52" t="s">
        <v>3328</v>
      </c>
      <c r="F5964" s="16"/>
      <c r="G5964" s="16" t="s">
        <v>10731</v>
      </c>
      <c r="H5964" s="16" t="s">
        <v>10732</v>
      </c>
      <c r="I5964" s="16" t="s">
        <v>4683</v>
      </c>
      <c r="J5964" s="16" t="s">
        <v>34487</v>
      </c>
    </row>
    <row r="5965" spans="1:10">
      <c r="A5965" s="16" t="s">
        <v>9197</v>
      </c>
      <c r="B5965" s="52" t="s">
        <v>37203</v>
      </c>
      <c r="C5965" s="16" t="str">
        <f t="shared" si="93"/>
        <v>041 - 038</v>
      </c>
      <c r="D5965" s="52" t="s">
        <v>36059</v>
      </c>
      <c r="E5965" s="52" t="s">
        <v>31873</v>
      </c>
      <c r="F5965" s="16" t="s">
        <v>12856</v>
      </c>
      <c r="G5965" s="16" t="s">
        <v>31872</v>
      </c>
      <c r="H5965" s="16" t="s">
        <v>20397</v>
      </c>
      <c r="I5965" s="16" t="s">
        <v>19437</v>
      </c>
    </row>
    <row r="5966" spans="1:10">
      <c r="A5966" s="16" t="s">
        <v>1661</v>
      </c>
      <c r="B5966" s="52" t="s">
        <v>11795</v>
      </c>
      <c r="C5966" s="16" t="str">
        <f t="shared" si="93"/>
        <v>058 - 064</v>
      </c>
      <c r="D5966" s="52" t="s">
        <v>34487</v>
      </c>
      <c r="E5966" s="52" t="s">
        <v>10753</v>
      </c>
      <c r="F5966" s="16" t="s">
        <v>2755</v>
      </c>
      <c r="G5966" s="16" t="s">
        <v>10752</v>
      </c>
      <c r="H5966" s="16" t="s">
        <v>20396</v>
      </c>
      <c r="I5966" s="16" t="s">
        <v>1662</v>
      </c>
      <c r="J5966" s="16"/>
    </row>
    <row r="5967" spans="1:10">
      <c r="A5967" s="16" t="s">
        <v>31159</v>
      </c>
      <c r="B5967" s="52" t="s">
        <v>2272</v>
      </c>
      <c r="C5967" s="16" t="str">
        <f t="shared" si="93"/>
        <v>044 - 046</v>
      </c>
      <c r="D5967" s="52" t="s">
        <v>36059</v>
      </c>
      <c r="E5967" s="52" t="s">
        <v>27373</v>
      </c>
      <c r="F5967" s="16" t="s">
        <v>1547</v>
      </c>
      <c r="G5967" s="16" t="s">
        <v>27372</v>
      </c>
      <c r="H5967" s="16" t="s">
        <v>20397</v>
      </c>
      <c r="I5967" s="16" t="s">
        <v>31160</v>
      </c>
    </row>
    <row r="5968" spans="1:10">
      <c r="A5968" s="16" t="s">
        <v>20789</v>
      </c>
      <c r="B5968" s="52" t="s">
        <v>22456</v>
      </c>
      <c r="C5968" s="16" t="str">
        <f t="shared" si="93"/>
        <v>042 - 029</v>
      </c>
      <c r="D5968" s="52" t="s">
        <v>36059</v>
      </c>
      <c r="E5968" s="52" t="s">
        <v>1290</v>
      </c>
      <c r="F5968" s="16" t="s">
        <v>2518</v>
      </c>
      <c r="G5968" s="16" t="s">
        <v>33346</v>
      </c>
      <c r="H5968" s="16" t="s">
        <v>20397</v>
      </c>
      <c r="I5968" s="16" t="s">
        <v>20790</v>
      </c>
    </row>
    <row r="5969" spans="1:10">
      <c r="A5969" s="16" t="s">
        <v>20121</v>
      </c>
      <c r="B5969" s="52" t="s">
        <v>30201</v>
      </c>
      <c r="C5969" s="16" t="str">
        <f t="shared" si="93"/>
        <v>056 - 037</v>
      </c>
      <c r="D5969" s="52" t="s">
        <v>36059</v>
      </c>
      <c r="E5969" s="52" t="s">
        <v>29533</v>
      </c>
      <c r="F5969" s="16" t="s">
        <v>5461</v>
      </c>
      <c r="G5969" s="16" t="s">
        <v>29532</v>
      </c>
      <c r="H5969" s="16" t="s">
        <v>20396</v>
      </c>
      <c r="I5969" s="16" t="s">
        <v>20122</v>
      </c>
      <c r="J5969" s="16"/>
    </row>
    <row r="5970" spans="1:10">
      <c r="A5970" s="16" t="s">
        <v>25518</v>
      </c>
      <c r="B5970" s="52" t="s">
        <v>4494</v>
      </c>
      <c r="C5970" s="16" t="str">
        <f t="shared" si="93"/>
        <v>059 - 015</v>
      </c>
      <c r="D5970" s="52" t="s">
        <v>34487</v>
      </c>
      <c r="E5970" s="52" t="s">
        <v>37309</v>
      </c>
      <c r="F5970" s="16" t="s">
        <v>9170</v>
      </c>
      <c r="G5970" s="16" t="s">
        <v>37308</v>
      </c>
      <c r="H5970" s="16" t="s">
        <v>20396</v>
      </c>
      <c r="I5970" s="16" t="s">
        <v>25519</v>
      </c>
    </row>
    <row r="5971" spans="1:10">
      <c r="A5971" s="16" t="s">
        <v>12430</v>
      </c>
      <c r="B5971" s="52" t="s">
        <v>36823</v>
      </c>
      <c r="C5971" s="16" t="str">
        <f t="shared" si="93"/>
        <v>021 - 854</v>
      </c>
      <c r="D5971" s="52"/>
      <c r="E5971" s="52" t="s">
        <v>14657</v>
      </c>
      <c r="F5971" s="16"/>
      <c r="G5971" s="16" t="s">
        <v>14656</v>
      </c>
      <c r="H5971" s="16" t="s">
        <v>4778</v>
      </c>
      <c r="I5971" s="16" t="s">
        <v>12431</v>
      </c>
      <c r="J5971" s="16" t="s">
        <v>34487</v>
      </c>
    </row>
    <row r="5972" spans="1:10">
      <c r="A5972" s="16" t="s">
        <v>4477</v>
      </c>
      <c r="B5972" s="52" t="s">
        <v>11866</v>
      </c>
      <c r="C5972" s="16" t="str">
        <f t="shared" si="93"/>
        <v>065 - 075</v>
      </c>
      <c r="D5972" s="52" t="s">
        <v>34487</v>
      </c>
      <c r="E5972" s="52" t="s">
        <v>29546</v>
      </c>
      <c r="F5972" s="16" t="s">
        <v>29108</v>
      </c>
      <c r="G5972" s="16" t="s">
        <v>29545</v>
      </c>
      <c r="H5972" s="16" t="s">
        <v>30282</v>
      </c>
      <c r="I5972" s="16" t="s">
        <v>4478</v>
      </c>
    </row>
    <row r="5973" spans="1:10">
      <c r="A5973" s="16" t="s">
        <v>31403</v>
      </c>
      <c r="B5973" s="52" t="s">
        <v>35626</v>
      </c>
      <c r="C5973" s="16" t="str">
        <f t="shared" si="93"/>
        <v>060 - 044</v>
      </c>
      <c r="D5973" s="52" t="s">
        <v>34487</v>
      </c>
      <c r="E5973" s="52" t="s">
        <v>10737</v>
      </c>
      <c r="F5973" s="16" t="s">
        <v>31404</v>
      </c>
      <c r="G5973" s="16" t="s">
        <v>10736</v>
      </c>
      <c r="H5973" s="16" t="s">
        <v>20396</v>
      </c>
      <c r="I5973" s="16" t="s">
        <v>31405</v>
      </c>
      <c r="J5973" s="16"/>
    </row>
    <row r="5974" spans="1:10">
      <c r="A5974" s="16" t="s">
        <v>30732</v>
      </c>
      <c r="B5974" s="52" t="s">
        <v>33659</v>
      </c>
      <c r="C5974" s="16" t="str">
        <f t="shared" si="93"/>
        <v>057 - 043</v>
      </c>
      <c r="D5974" s="52" t="s">
        <v>34487</v>
      </c>
      <c r="E5974" s="52" t="s">
        <v>18919</v>
      </c>
      <c r="F5974" s="16" t="s">
        <v>17984</v>
      </c>
      <c r="G5974" s="16" t="s">
        <v>18918</v>
      </c>
      <c r="H5974" s="16" t="s">
        <v>20396</v>
      </c>
      <c r="I5974" s="16" t="s">
        <v>33180</v>
      </c>
    </row>
    <row r="5975" spans="1:10">
      <c r="A5975" s="16" t="s">
        <v>9297</v>
      </c>
      <c r="B5975" s="52" t="s">
        <v>19567</v>
      </c>
      <c r="C5975" s="16" t="str">
        <f t="shared" si="93"/>
        <v>043 - 031</v>
      </c>
      <c r="D5975" s="52" t="s">
        <v>36059</v>
      </c>
      <c r="E5975" s="52" t="s">
        <v>36775</v>
      </c>
      <c r="F5975" s="16" t="s">
        <v>9298</v>
      </c>
      <c r="G5975" s="16" t="s">
        <v>27380</v>
      </c>
      <c r="H5975" s="16" t="s">
        <v>20397</v>
      </c>
      <c r="I5975" s="16" t="s">
        <v>9299</v>
      </c>
      <c r="J5975" s="16"/>
    </row>
    <row r="5976" spans="1:10">
      <c r="A5976" s="16" t="s">
        <v>22747</v>
      </c>
      <c r="B5976" s="52" t="s">
        <v>28810</v>
      </c>
      <c r="C5976" s="16" t="str">
        <f t="shared" si="93"/>
        <v>043 - 032</v>
      </c>
      <c r="D5976" s="52" t="s">
        <v>34487</v>
      </c>
      <c r="E5976" s="52" t="s">
        <v>36775</v>
      </c>
      <c r="F5976" s="16" t="s">
        <v>13741</v>
      </c>
      <c r="G5976" s="16" t="s">
        <v>27380</v>
      </c>
      <c r="H5976" s="16" t="s">
        <v>20397</v>
      </c>
      <c r="I5976" s="16" t="s">
        <v>22748</v>
      </c>
      <c r="J5976" s="16"/>
    </row>
    <row r="5977" spans="1:10">
      <c r="A5977" s="16" t="s">
        <v>20459</v>
      </c>
      <c r="B5977" s="52" t="s">
        <v>2273</v>
      </c>
      <c r="C5977" s="16" t="str">
        <f t="shared" si="93"/>
        <v>044 - 048</v>
      </c>
      <c r="D5977" s="52" t="s">
        <v>36059</v>
      </c>
      <c r="E5977" s="52" t="s">
        <v>27373</v>
      </c>
      <c r="F5977" s="16" t="s">
        <v>23886</v>
      </c>
      <c r="G5977" s="16" t="s">
        <v>27372</v>
      </c>
      <c r="H5977" s="16" t="s">
        <v>20397</v>
      </c>
      <c r="I5977" s="16" t="s">
        <v>20460</v>
      </c>
      <c r="J5977" s="16"/>
    </row>
    <row r="5978" spans="1:10">
      <c r="A5978" s="16" t="s">
        <v>23497</v>
      </c>
      <c r="B5978" s="52" t="s">
        <v>20586</v>
      </c>
      <c r="C5978" s="16" t="str">
        <f t="shared" si="93"/>
        <v>037 - 042</v>
      </c>
      <c r="D5978" s="52" t="s">
        <v>34487</v>
      </c>
      <c r="E5978" s="52" t="s">
        <v>30682</v>
      </c>
      <c r="F5978" s="16" t="s">
        <v>15516</v>
      </c>
      <c r="G5978" s="16" t="s">
        <v>30681</v>
      </c>
      <c r="H5978" s="16" t="s">
        <v>35981</v>
      </c>
      <c r="I5978" s="16" t="s">
        <v>23498</v>
      </c>
    </row>
    <row r="5979" spans="1:10">
      <c r="A5979" s="16" t="s">
        <v>3446</v>
      </c>
      <c r="B5979" s="52" t="s">
        <v>20319</v>
      </c>
      <c r="C5979" s="16" t="str">
        <f t="shared" si="93"/>
        <v>051 - 025</v>
      </c>
      <c r="D5979" s="52" t="s">
        <v>36059</v>
      </c>
      <c r="E5979" s="52" t="s">
        <v>31110</v>
      </c>
      <c r="F5979" s="16" t="s">
        <v>3447</v>
      </c>
      <c r="G5979" s="16" t="s">
        <v>31109</v>
      </c>
      <c r="H5979" s="16" t="s">
        <v>30328</v>
      </c>
      <c r="I5979" s="16" t="s">
        <v>3448</v>
      </c>
    </row>
    <row r="5980" spans="1:10">
      <c r="A5980" s="16" t="s">
        <v>21749</v>
      </c>
      <c r="B5980" s="52" t="s">
        <v>37130</v>
      </c>
      <c r="C5980" s="16" t="str">
        <f t="shared" si="93"/>
        <v>042 - 030</v>
      </c>
      <c r="D5980" s="52" t="s">
        <v>36059</v>
      </c>
      <c r="E5980" s="52" t="s">
        <v>1290</v>
      </c>
      <c r="F5980" s="16" t="s">
        <v>21750</v>
      </c>
      <c r="G5980" s="16" t="s">
        <v>33346</v>
      </c>
      <c r="H5980" s="16" t="s">
        <v>20397</v>
      </c>
      <c r="I5980" s="16" t="s">
        <v>21751</v>
      </c>
    </row>
    <row r="5981" spans="1:10">
      <c r="A5981" s="16" t="s">
        <v>30156</v>
      </c>
      <c r="B5981" s="52" t="s">
        <v>3049</v>
      </c>
      <c r="C5981" s="16" t="str">
        <f t="shared" si="93"/>
        <v>031 - 847</v>
      </c>
      <c r="D5981" s="52"/>
      <c r="E5981" s="52" t="s">
        <v>7531</v>
      </c>
      <c r="F5981" s="16"/>
      <c r="G5981" s="16" t="s">
        <v>7530</v>
      </c>
      <c r="H5981" s="16" t="s">
        <v>30334</v>
      </c>
      <c r="I5981" s="16" t="s">
        <v>30157</v>
      </c>
      <c r="J5981" s="16" t="s">
        <v>34487</v>
      </c>
    </row>
    <row r="5982" spans="1:10">
      <c r="A5982" s="16" t="s">
        <v>31675</v>
      </c>
      <c r="B5982" s="52" t="s">
        <v>33660</v>
      </c>
      <c r="C5982" s="16" t="str">
        <f t="shared" si="93"/>
        <v>057 - 805</v>
      </c>
      <c r="D5982" s="52"/>
      <c r="E5982" s="52" t="s">
        <v>18919</v>
      </c>
      <c r="F5982" s="16"/>
      <c r="G5982" s="16" t="s">
        <v>18918</v>
      </c>
      <c r="H5982" s="16" t="s">
        <v>20396</v>
      </c>
      <c r="I5982" s="16" t="s">
        <v>31676</v>
      </c>
      <c r="J5982" s="16" t="s">
        <v>34487</v>
      </c>
    </row>
    <row r="5983" spans="1:10">
      <c r="A5983" s="16" t="s">
        <v>22749</v>
      </c>
      <c r="B5983" s="52" t="s">
        <v>4091</v>
      </c>
      <c r="C5983" s="16" t="str">
        <f t="shared" si="93"/>
        <v>054 - 032</v>
      </c>
      <c r="D5983" s="52" t="s">
        <v>34487</v>
      </c>
      <c r="E5983" s="52" t="s">
        <v>30442</v>
      </c>
      <c r="F5983" s="16" t="s">
        <v>3010</v>
      </c>
      <c r="G5983" s="16" t="s">
        <v>30441</v>
      </c>
      <c r="H5983" s="16" t="s">
        <v>1269</v>
      </c>
      <c r="I5983" s="16" t="s">
        <v>22750</v>
      </c>
      <c r="J5983" s="16"/>
    </row>
    <row r="5984" spans="1:10">
      <c r="A5984" s="16" t="s">
        <v>36193</v>
      </c>
      <c r="B5984" s="52" t="s">
        <v>9486</v>
      </c>
      <c r="C5984" s="16" t="str">
        <f t="shared" si="93"/>
        <v>071 - 033</v>
      </c>
      <c r="D5984" s="52" t="s">
        <v>34487</v>
      </c>
      <c r="E5984" s="52" t="s">
        <v>13516</v>
      </c>
      <c r="F5984" s="16" t="s">
        <v>36194</v>
      </c>
      <c r="G5984" s="16" t="s">
        <v>13515</v>
      </c>
      <c r="H5984" s="16" t="s">
        <v>37422</v>
      </c>
      <c r="I5984" s="16" t="s">
        <v>36195</v>
      </c>
    </row>
    <row r="5985" spans="1:10">
      <c r="A5985" s="16" t="s">
        <v>37000</v>
      </c>
      <c r="B5985" s="52" t="s">
        <v>3050</v>
      </c>
      <c r="C5985" s="16" t="str">
        <f t="shared" si="93"/>
        <v>031 - 848</v>
      </c>
      <c r="D5985" s="52"/>
      <c r="E5985" s="52" t="s">
        <v>7531</v>
      </c>
      <c r="F5985" s="16"/>
      <c r="G5985" s="16" t="s">
        <v>7530</v>
      </c>
      <c r="H5985" s="16" t="s">
        <v>30334</v>
      </c>
      <c r="I5985" s="16" t="s">
        <v>37001</v>
      </c>
      <c r="J5985" s="16" t="s">
        <v>34487</v>
      </c>
    </row>
    <row r="5986" spans="1:10">
      <c r="A5986" s="16" t="s">
        <v>12159</v>
      </c>
      <c r="B5986" s="52" t="s">
        <v>4693</v>
      </c>
      <c r="C5986" s="16" t="str">
        <f t="shared" si="93"/>
        <v>044 - 049</v>
      </c>
      <c r="D5986" s="52" t="s">
        <v>36059</v>
      </c>
      <c r="E5986" s="52" t="s">
        <v>27373</v>
      </c>
      <c r="F5986" s="16" t="s">
        <v>21991</v>
      </c>
      <c r="G5986" s="16" t="s">
        <v>27372</v>
      </c>
      <c r="H5986" s="16" t="s">
        <v>20397</v>
      </c>
      <c r="I5986" s="16" t="s">
        <v>21992</v>
      </c>
    </row>
    <row r="5987" spans="1:10">
      <c r="A5987" s="16" t="s">
        <v>29154</v>
      </c>
      <c r="B5987" s="52" t="s">
        <v>4694</v>
      </c>
      <c r="C5987" s="16" t="str">
        <f t="shared" si="93"/>
        <v>044 - 050</v>
      </c>
      <c r="D5987" s="52" t="s">
        <v>36059</v>
      </c>
      <c r="E5987" s="52" t="s">
        <v>27373</v>
      </c>
      <c r="F5987" s="16" t="s">
        <v>29155</v>
      </c>
      <c r="G5987" s="16" t="s">
        <v>27372</v>
      </c>
      <c r="H5987" s="16" t="s">
        <v>20397</v>
      </c>
      <c r="I5987" s="16" t="s">
        <v>19385</v>
      </c>
    </row>
    <row r="5988" spans="1:10">
      <c r="A5988" s="16" t="s">
        <v>25432</v>
      </c>
      <c r="B5988" s="52" t="s">
        <v>15731</v>
      </c>
      <c r="C5988" s="16" t="str">
        <f t="shared" si="93"/>
        <v>044 - 051</v>
      </c>
      <c r="D5988" s="52" t="s">
        <v>36059</v>
      </c>
      <c r="E5988" s="52" t="s">
        <v>27373</v>
      </c>
      <c r="F5988" s="16" t="s">
        <v>1547</v>
      </c>
      <c r="G5988" s="16" t="s">
        <v>27372</v>
      </c>
      <c r="H5988" s="16" t="s">
        <v>20397</v>
      </c>
      <c r="I5988" s="16" t="s">
        <v>25433</v>
      </c>
    </row>
    <row r="5989" spans="1:10">
      <c r="A5989" s="16" t="s">
        <v>15124</v>
      </c>
      <c r="B5989" s="52" t="s">
        <v>3631</v>
      </c>
      <c r="C5989" s="16" t="str">
        <f t="shared" si="93"/>
        <v>018 - 095</v>
      </c>
      <c r="D5989" s="52" t="s">
        <v>36059</v>
      </c>
      <c r="E5989" s="52" t="s">
        <v>35975</v>
      </c>
      <c r="F5989" s="16" t="s">
        <v>15125</v>
      </c>
      <c r="G5989" s="16" t="s">
        <v>35974</v>
      </c>
      <c r="H5989" s="16" t="s">
        <v>32666</v>
      </c>
      <c r="I5989" s="16" t="s">
        <v>15126</v>
      </c>
    </row>
    <row r="5990" spans="1:10">
      <c r="A5990" s="16" t="s">
        <v>12234</v>
      </c>
      <c r="B5990" s="52" t="s">
        <v>32998</v>
      </c>
      <c r="C5990" s="16" t="str">
        <f t="shared" si="93"/>
        <v>068 - 023</v>
      </c>
      <c r="D5990" s="52" t="s">
        <v>34487</v>
      </c>
      <c r="E5990" s="52" t="s">
        <v>34259</v>
      </c>
      <c r="F5990" s="16" t="s">
        <v>1587</v>
      </c>
      <c r="G5990" s="16" t="s">
        <v>21099</v>
      </c>
      <c r="H5990" s="16" t="s">
        <v>15395</v>
      </c>
      <c r="I5990" s="16" t="s">
        <v>31313</v>
      </c>
      <c r="J5990" s="16"/>
    </row>
    <row r="5991" spans="1:10">
      <c r="A5991" s="16" t="s">
        <v>8221</v>
      </c>
      <c r="B5991" s="52" t="s">
        <v>6042</v>
      </c>
      <c r="C5991" s="16" t="str">
        <f t="shared" si="93"/>
        <v>080 - 053</v>
      </c>
      <c r="D5991" s="52" t="s">
        <v>34487</v>
      </c>
      <c r="E5991" s="52" t="s">
        <v>1692</v>
      </c>
      <c r="F5991" s="16" t="s">
        <v>8222</v>
      </c>
      <c r="G5991" s="16" t="s">
        <v>1691</v>
      </c>
      <c r="H5991" s="16" t="s">
        <v>4772</v>
      </c>
      <c r="I5991" s="16" t="s">
        <v>24256</v>
      </c>
    </row>
    <row r="5992" spans="1:10">
      <c r="A5992" s="16" t="s">
        <v>14549</v>
      </c>
      <c r="B5992" s="52" t="s">
        <v>37204</v>
      </c>
      <c r="C5992" s="16" t="str">
        <f t="shared" si="93"/>
        <v>041 - 810</v>
      </c>
      <c r="D5992" s="52"/>
      <c r="E5992" s="52" t="s">
        <v>31873</v>
      </c>
      <c r="G5992" s="16" t="s">
        <v>31872</v>
      </c>
      <c r="H5992" s="16" t="s">
        <v>20397</v>
      </c>
      <c r="I5992" s="16" t="s">
        <v>31665</v>
      </c>
      <c r="J5992" s="16" t="s">
        <v>34487</v>
      </c>
    </row>
    <row r="5993" spans="1:10">
      <c r="A5993" s="16" t="s">
        <v>7871</v>
      </c>
      <c r="B5993" s="52" t="s">
        <v>11818</v>
      </c>
      <c r="C5993" s="16" t="str">
        <f t="shared" si="93"/>
        <v>069 - 009</v>
      </c>
      <c r="D5993" s="52" t="s">
        <v>36059</v>
      </c>
      <c r="E5993" s="52" t="s">
        <v>36727</v>
      </c>
      <c r="F5993" s="16" t="s">
        <v>3090</v>
      </c>
      <c r="G5993" s="16" t="s">
        <v>36726</v>
      </c>
      <c r="H5993" s="16" t="s">
        <v>15395</v>
      </c>
      <c r="I5993" s="16" t="s">
        <v>29409</v>
      </c>
      <c r="J5993" s="16"/>
    </row>
    <row r="5994" spans="1:10">
      <c r="A5994" s="16" t="s">
        <v>32543</v>
      </c>
      <c r="B5994" s="52" t="s">
        <v>314</v>
      </c>
      <c r="C5994" s="16" t="str">
        <f t="shared" si="93"/>
        <v>024 - 060</v>
      </c>
      <c r="D5994" s="52" t="s">
        <v>36059</v>
      </c>
      <c r="E5994" s="52" t="s">
        <v>26794</v>
      </c>
      <c r="F5994" s="16" t="s">
        <v>32544</v>
      </c>
      <c r="G5994" s="16" t="s">
        <v>26793</v>
      </c>
      <c r="H5994" s="16" t="s">
        <v>32660</v>
      </c>
      <c r="I5994" s="16" t="s">
        <v>32545</v>
      </c>
    </row>
    <row r="5995" spans="1:10">
      <c r="A5995" s="16" t="s">
        <v>16346</v>
      </c>
      <c r="B5995" s="52" t="s">
        <v>30374</v>
      </c>
      <c r="C5995" s="16" t="str">
        <f t="shared" si="93"/>
        <v>026 - 046</v>
      </c>
      <c r="D5995" s="52" t="s">
        <v>36059</v>
      </c>
      <c r="E5995" s="52" t="s">
        <v>8857</v>
      </c>
      <c r="F5995" s="16" t="s">
        <v>16347</v>
      </c>
      <c r="G5995" s="16" t="s">
        <v>8856</v>
      </c>
      <c r="H5995" s="16" t="s">
        <v>32660</v>
      </c>
      <c r="I5995" s="16" t="s">
        <v>16348</v>
      </c>
    </row>
    <row r="5996" spans="1:10">
      <c r="A5996" s="16" t="s">
        <v>30134</v>
      </c>
      <c r="B5996" s="52" t="s">
        <v>3632</v>
      </c>
      <c r="C5996" s="16" t="str">
        <f t="shared" si="93"/>
        <v>018 - 846</v>
      </c>
      <c r="D5996" s="52"/>
      <c r="E5996" s="52" t="s">
        <v>35975</v>
      </c>
      <c r="F5996" s="16"/>
      <c r="G5996" s="16" t="s">
        <v>35974</v>
      </c>
      <c r="H5996" s="16" t="s">
        <v>32666</v>
      </c>
      <c r="I5996" s="16" t="s">
        <v>30135</v>
      </c>
      <c r="J5996" s="16" t="s">
        <v>34487</v>
      </c>
    </row>
    <row r="5997" spans="1:10">
      <c r="A5997" s="16" t="s">
        <v>36482</v>
      </c>
      <c r="B5997" s="52" t="s">
        <v>15208</v>
      </c>
      <c r="C5997" s="16" t="str">
        <f t="shared" si="93"/>
        <v>010 - 038</v>
      </c>
      <c r="D5997" s="52" t="s">
        <v>34487</v>
      </c>
      <c r="E5997" s="52" t="s">
        <v>30437</v>
      </c>
      <c r="F5997" s="16" t="s">
        <v>36483</v>
      </c>
      <c r="G5997" s="16" t="s">
        <v>30436</v>
      </c>
      <c r="H5997" s="16" t="s">
        <v>34573</v>
      </c>
      <c r="I5997" s="16" t="s">
        <v>36484</v>
      </c>
    </row>
    <row r="5998" spans="1:10">
      <c r="A5998" s="16" t="s">
        <v>14288</v>
      </c>
      <c r="B5998" s="52" t="s">
        <v>844</v>
      </c>
      <c r="C5998" s="16" t="str">
        <f t="shared" si="93"/>
        <v>003 - 867</v>
      </c>
      <c r="D5998" s="52"/>
      <c r="E5998" s="52" t="s">
        <v>3328</v>
      </c>
      <c r="F5998" s="16"/>
      <c r="G5998" s="16" t="s">
        <v>10731</v>
      </c>
      <c r="H5998" s="16" t="s">
        <v>10732</v>
      </c>
      <c r="I5998" s="16" t="s">
        <v>14289</v>
      </c>
      <c r="J5998" s="16" t="s">
        <v>34487</v>
      </c>
    </row>
    <row r="5999" spans="1:10">
      <c r="A5999" s="16" t="s">
        <v>23241</v>
      </c>
      <c r="B5999" s="52" t="s">
        <v>33661</v>
      </c>
      <c r="C5999" s="16" t="str">
        <f t="shared" si="93"/>
        <v>057 - 040</v>
      </c>
      <c r="D5999" s="52" t="s">
        <v>34487</v>
      </c>
      <c r="E5999" s="52" t="s">
        <v>18919</v>
      </c>
      <c r="F5999" s="16" t="s">
        <v>17984</v>
      </c>
      <c r="G5999" s="16" t="s">
        <v>18918</v>
      </c>
      <c r="H5999" s="16" t="s">
        <v>20396</v>
      </c>
      <c r="I5999" s="16" t="s">
        <v>23242</v>
      </c>
      <c r="J5999" s="16"/>
    </row>
    <row r="6000" spans="1:10">
      <c r="A6000" s="16" t="s">
        <v>4590</v>
      </c>
      <c r="B6000" s="52" t="s">
        <v>15732</v>
      </c>
      <c r="C6000" s="16" t="str">
        <f t="shared" si="93"/>
        <v>044 - 807</v>
      </c>
      <c r="D6000" s="52"/>
      <c r="E6000" s="52" t="s">
        <v>27373</v>
      </c>
      <c r="F6000" s="16"/>
      <c r="G6000" s="16" t="s">
        <v>27372</v>
      </c>
      <c r="H6000" s="16" t="s">
        <v>20397</v>
      </c>
      <c r="I6000" s="16" t="s">
        <v>17511</v>
      </c>
      <c r="J6000" s="16" t="s">
        <v>34487</v>
      </c>
    </row>
    <row r="6001" spans="1:10">
      <c r="A6001" s="16" t="s">
        <v>31960</v>
      </c>
      <c r="B6001" s="52" t="s">
        <v>37205</v>
      </c>
      <c r="C6001" s="16" t="str">
        <f t="shared" si="93"/>
        <v>041 - 030</v>
      </c>
      <c r="D6001" s="52" t="s">
        <v>34487</v>
      </c>
      <c r="E6001" s="52" t="s">
        <v>31873</v>
      </c>
      <c r="F6001" s="16" t="s">
        <v>34122</v>
      </c>
      <c r="G6001" s="16" t="s">
        <v>31872</v>
      </c>
      <c r="H6001" s="16" t="s">
        <v>20397</v>
      </c>
      <c r="I6001" s="16" t="s">
        <v>31961</v>
      </c>
    </row>
    <row r="6002" spans="1:10">
      <c r="A6002" s="16" t="s">
        <v>1688</v>
      </c>
      <c r="B6002" s="52" t="s">
        <v>917</v>
      </c>
      <c r="C6002" s="16" t="str">
        <f t="shared" si="93"/>
        <v>064 - 052</v>
      </c>
      <c r="D6002" s="52" t="s">
        <v>34487</v>
      </c>
      <c r="E6002" s="52" t="s">
        <v>27583</v>
      </c>
      <c r="F6002" s="16" t="s">
        <v>1689</v>
      </c>
      <c r="G6002" s="16" t="s">
        <v>27582</v>
      </c>
      <c r="H6002" s="16" t="s">
        <v>30282</v>
      </c>
      <c r="I6002" s="16" t="s">
        <v>1690</v>
      </c>
      <c r="J6002" s="16"/>
    </row>
    <row r="6003" spans="1:10">
      <c r="A6003" s="16" t="s">
        <v>29739</v>
      </c>
      <c r="B6003" s="52" t="s">
        <v>3633</v>
      </c>
      <c r="C6003" s="16" t="str">
        <f t="shared" si="93"/>
        <v>018 - 096</v>
      </c>
      <c r="D6003" s="52" t="s">
        <v>36059</v>
      </c>
      <c r="E6003" s="52" t="s">
        <v>35975</v>
      </c>
      <c r="F6003" s="16" t="s">
        <v>16138</v>
      </c>
      <c r="G6003" s="16" t="s">
        <v>35974</v>
      </c>
      <c r="H6003" s="16" t="s">
        <v>32666</v>
      </c>
      <c r="I6003" s="16" t="s">
        <v>33945</v>
      </c>
    </row>
    <row r="6004" spans="1:10">
      <c r="A6004" s="16" t="s">
        <v>17048</v>
      </c>
      <c r="B6004" s="52" t="s">
        <v>13133</v>
      </c>
      <c r="C6004" s="16" t="str">
        <f t="shared" si="93"/>
        <v>050 - 801</v>
      </c>
      <c r="D6004" s="52"/>
      <c r="E6004" s="52" t="s">
        <v>25930</v>
      </c>
      <c r="F6004" s="16"/>
      <c r="G6004" s="16" t="s">
        <v>25929</v>
      </c>
      <c r="H6004" s="16" t="s">
        <v>30328</v>
      </c>
      <c r="I6004" s="16" t="s">
        <v>17049</v>
      </c>
      <c r="J6004" s="16" t="s">
        <v>34487</v>
      </c>
    </row>
    <row r="6005" spans="1:10">
      <c r="A6005" s="16" t="s">
        <v>6295</v>
      </c>
      <c r="B6005" s="52" t="s">
        <v>2608</v>
      </c>
      <c r="C6005" s="16" t="str">
        <f t="shared" si="93"/>
        <v>046 - 021</v>
      </c>
      <c r="D6005" s="52" t="s">
        <v>36059</v>
      </c>
      <c r="E6005" s="52" t="s">
        <v>8862</v>
      </c>
      <c r="F6005" s="16" t="s">
        <v>6296</v>
      </c>
      <c r="G6005" s="16" t="s">
        <v>8861</v>
      </c>
      <c r="H6005" s="16" t="s">
        <v>30328</v>
      </c>
      <c r="I6005" s="16" t="s">
        <v>6297</v>
      </c>
      <c r="J6005" s="16"/>
    </row>
    <row r="6006" spans="1:10">
      <c r="A6006" s="16" t="s">
        <v>5463</v>
      </c>
      <c r="B6006" s="52" t="s">
        <v>1398</v>
      </c>
      <c r="C6006" s="16" t="str">
        <f t="shared" si="93"/>
        <v>042 - 026</v>
      </c>
      <c r="D6006" s="52" t="s">
        <v>36059</v>
      </c>
      <c r="E6006" s="52" t="s">
        <v>1290</v>
      </c>
      <c r="F6006" s="16" t="s">
        <v>5464</v>
      </c>
      <c r="G6006" s="16" t="s">
        <v>33346</v>
      </c>
      <c r="H6006" s="16" t="s">
        <v>20397</v>
      </c>
      <c r="I6006" s="16" t="s">
        <v>5465</v>
      </c>
      <c r="J6006" s="16"/>
    </row>
    <row r="6007" spans="1:10">
      <c r="A6007" s="16" t="s">
        <v>24295</v>
      </c>
      <c r="B6007" s="52" t="s">
        <v>28811</v>
      </c>
      <c r="C6007" s="16" t="str">
        <f t="shared" si="93"/>
        <v>043 - 026</v>
      </c>
      <c r="D6007" s="52" t="s">
        <v>36059</v>
      </c>
      <c r="E6007" s="52" t="s">
        <v>36775</v>
      </c>
      <c r="F6007" s="16" t="s">
        <v>27379</v>
      </c>
      <c r="G6007" s="16" t="s">
        <v>27380</v>
      </c>
      <c r="H6007" s="16" t="s">
        <v>20397</v>
      </c>
      <c r="I6007" s="16" t="s">
        <v>24296</v>
      </c>
      <c r="J6007" s="16"/>
    </row>
    <row r="6008" spans="1:10">
      <c r="A6008" s="16" t="s">
        <v>27516</v>
      </c>
      <c r="B6008" s="52" t="s">
        <v>18112</v>
      </c>
      <c r="C6008" s="16" t="str">
        <f t="shared" si="93"/>
        <v>006 - 105</v>
      </c>
      <c r="D6008" s="52" t="s">
        <v>36059</v>
      </c>
      <c r="E6008" s="52" t="s">
        <v>26671</v>
      </c>
      <c r="F6008" s="16" t="s">
        <v>6389</v>
      </c>
      <c r="G6008" s="16" t="s">
        <v>26670</v>
      </c>
      <c r="H6008" s="16" t="s">
        <v>10732</v>
      </c>
      <c r="I6008" s="16" t="s">
        <v>17779</v>
      </c>
    </row>
    <row r="6009" spans="1:10">
      <c r="A6009" s="16" t="s">
        <v>25380</v>
      </c>
      <c r="B6009" s="52" t="s">
        <v>32227</v>
      </c>
      <c r="C6009" s="16" t="str">
        <f t="shared" si="93"/>
        <v>055 - 017</v>
      </c>
      <c r="D6009" s="52" t="s">
        <v>34487</v>
      </c>
      <c r="E6009" s="52" t="s">
        <v>1268</v>
      </c>
      <c r="F6009" s="16" t="s">
        <v>25381</v>
      </c>
      <c r="G6009" s="16" t="s">
        <v>1267</v>
      </c>
      <c r="H6009" s="16" t="s">
        <v>1269</v>
      </c>
      <c r="I6009" s="16" t="s">
        <v>25382</v>
      </c>
      <c r="J6009" s="16"/>
    </row>
    <row r="6010" spans="1:10">
      <c r="A6010" s="16" t="s">
        <v>17050</v>
      </c>
      <c r="B6010" s="52" t="s">
        <v>7617</v>
      </c>
      <c r="C6010" s="16" t="str">
        <f t="shared" si="93"/>
        <v>047 - 801</v>
      </c>
      <c r="D6010" s="52"/>
      <c r="E6010" s="52" t="s">
        <v>26235</v>
      </c>
      <c r="F6010" s="16"/>
      <c r="G6010" s="16" t="s">
        <v>26234</v>
      </c>
      <c r="H6010" s="16" t="s">
        <v>30328</v>
      </c>
      <c r="I6010" s="16" t="s">
        <v>17051</v>
      </c>
      <c r="J6010" s="16" t="s">
        <v>34487</v>
      </c>
    </row>
    <row r="6011" spans="1:10">
      <c r="A6011" s="16" t="s">
        <v>37607</v>
      </c>
      <c r="B6011" s="52" t="s">
        <v>13134</v>
      </c>
      <c r="C6011" s="16" t="str">
        <f t="shared" si="93"/>
        <v>050 - 019</v>
      </c>
      <c r="D6011" s="52" t="s">
        <v>34487</v>
      </c>
      <c r="E6011" s="52" t="s">
        <v>25930</v>
      </c>
      <c r="F6011" s="16" t="s">
        <v>26281</v>
      </c>
      <c r="G6011" s="16" t="s">
        <v>25929</v>
      </c>
      <c r="H6011" s="16" t="s">
        <v>30328</v>
      </c>
      <c r="I6011" s="16" t="s">
        <v>37608</v>
      </c>
    </row>
    <row r="6012" spans="1:10">
      <c r="A6012" s="16" t="s">
        <v>27825</v>
      </c>
      <c r="B6012" s="52" t="s">
        <v>7618</v>
      </c>
      <c r="C6012" s="16" t="str">
        <f t="shared" si="93"/>
        <v>047 - 011</v>
      </c>
      <c r="D6012" s="52" t="s">
        <v>34487</v>
      </c>
      <c r="E6012" s="52" t="s">
        <v>26235</v>
      </c>
      <c r="F6012" s="16" t="s">
        <v>27826</v>
      </c>
      <c r="G6012" s="16" t="s">
        <v>26234</v>
      </c>
      <c r="H6012" s="16" t="s">
        <v>30328</v>
      </c>
      <c r="I6012" s="16" t="s">
        <v>27827</v>
      </c>
    </row>
    <row r="6013" spans="1:10">
      <c r="A6013" s="16" t="s">
        <v>5903</v>
      </c>
      <c r="B6013" s="52" t="s">
        <v>12413</v>
      </c>
      <c r="C6013" s="16" t="str">
        <f t="shared" si="93"/>
        <v>023 - 049</v>
      </c>
      <c r="D6013" s="52" t="s">
        <v>36059</v>
      </c>
      <c r="E6013" s="52" t="s">
        <v>380</v>
      </c>
      <c r="F6013" s="16" t="s">
        <v>35387</v>
      </c>
      <c r="G6013" s="16" t="s">
        <v>379</v>
      </c>
      <c r="H6013" s="16" t="s">
        <v>32660</v>
      </c>
      <c r="I6013" s="16" t="s">
        <v>5904</v>
      </c>
    </row>
    <row r="6014" spans="1:10">
      <c r="A6014" s="16" t="s">
        <v>24323</v>
      </c>
      <c r="B6014" s="52" t="s">
        <v>32228</v>
      </c>
      <c r="C6014" s="16" t="str">
        <f t="shared" si="93"/>
        <v>055 - 018</v>
      </c>
      <c r="D6014" s="52" t="s">
        <v>34487</v>
      </c>
      <c r="E6014" s="52" t="s">
        <v>1268</v>
      </c>
      <c r="F6014" s="16" t="s">
        <v>1266</v>
      </c>
      <c r="G6014" s="16" t="s">
        <v>1267</v>
      </c>
      <c r="H6014" s="16" t="s">
        <v>1269</v>
      </c>
      <c r="I6014" s="16" t="s">
        <v>24324</v>
      </c>
    </row>
    <row r="6015" spans="1:10">
      <c r="A6015" s="16" t="s">
        <v>3752</v>
      </c>
      <c r="B6015" s="52" t="s">
        <v>33934</v>
      </c>
      <c r="C6015" s="16" t="str">
        <f t="shared" si="93"/>
        <v>035 - 027</v>
      </c>
      <c r="D6015" s="52" t="s">
        <v>36059</v>
      </c>
      <c r="E6015" s="52" t="s">
        <v>30432</v>
      </c>
      <c r="F6015" s="16" t="s">
        <v>3753</v>
      </c>
      <c r="G6015" s="16" t="s">
        <v>30431</v>
      </c>
      <c r="H6015" s="16" t="s">
        <v>35981</v>
      </c>
      <c r="I6015" s="16" t="s">
        <v>3754</v>
      </c>
    </row>
    <row r="6016" spans="1:10">
      <c r="A6016" s="16" t="s">
        <v>11185</v>
      </c>
      <c r="B6016" s="52" t="s">
        <v>315</v>
      </c>
      <c r="C6016" s="16" t="str">
        <f t="shared" si="93"/>
        <v>024 - 061</v>
      </c>
      <c r="D6016" s="52" t="s">
        <v>36059</v>
      </c>
      <c r="E6016" s="52" t="s">
        <v>26794</v>
      </c>
      <c r="F6016" s="16" t="s">
        <v>8543</v>
      </c>
      <c r="G6016" s="16" t="s">
        <v>26793</v>
      </c>
      <c r="H6016" s="16" t="s">
        <v>32660</v>
      </c>
      <c r="I6016" s="16" t="s">
        <v>8544</v>
      </c>
    </row>
    <row r="6017" spans="1:10">
      <c r="A6017" s="16" t="s">
        <v>32074</v>
      </c>
      <c r="B6017" s="52" t="s">
        <v>316</v>
      </c>
      <c r="C6017" s="16" t="str">
        <f t="shared" si="93"/>
        <v>024 - 062</v>
      </c>
      <c r="D6017" s="52" t="s">
        <v>36059</v>
      </c>
      <c r="E6017" s="52" t="s">
        <v>26794</v>
      </c>
      <c r="F6017" s="16" t="s">
        <v>6605</v>
      </c>
      <c r="G6017" s="16" t="s">
        <v>26793</v>
      </c>
      <c r="H6017" s="16" t="s">
        <v>32660</v>
      </c>
      <c r="I6017" s="16" t="s">
        <v>28995</v>
      </c>
    </row>
    <row r="6018" spans="1:10">
      <c r="A6018" s="16" t="s">
        <v>17052</v>
      </c>
      <c r="B6018" s="52" t="s">
        <v>11796</v>
      </c>
      <c r="C6018" s="16" t="str">
        <f t="shared" si="93"/>
        <v>058 - 801</v>
      </c>
      <c r="D6018" s="52"/>
      <c r="E6018" s="52" t="s">
        <v>10753</v>
      </c>
      <c r="F6018" s="16"/>
      <c r="G6018" s="16" t="s">
        <v>10752</v>
      </c>
      <c r="H6018" s="16" t="s">
        <v>20396</v>
      </c>
      <c r="I6018" s="16" t="s">
        <v>17053</v>
      </c>
      <c r="J6018" s="16" t="s">
        <v>34487</v>
      </c>
    </row>
    <row r="6019" spans="1:10">
      <c r="A6019" s="16" t="s">
        <v>6508</v>
      </c>
      <c r="B6019" s="52" t="s">
        <v>36824</v>
      </c>
      <c r="C6019" s="16" t="str">
        <f t="shared" si="93"/>
        <v>021 - 855</v>
      </c>
      <c r="D6019" s="52"/>
      <c r="E6019" s="52" t="s">
        <v>14657</v>
      </c>
      <c r="F6019" s="16"/>
      <c r="G6019" s="16" t="s">
        <v>14656</v>
      </c>
      <c r="H6019" s="16" t="s">
        <v>4778</v>
      </c>
      <c r="I6019" s="16" t="s">
        <v>6509</v>
      </c>
      <c r="J6019" s="16" t="s">
        <v>34487</v>
      </c>
    </row>
    <row r="6020" spans="1:10">
      <c r="A6020" s="16" t="s">
        <v>37583</v>
      </c>
      <c r="B6020" s="52" t="s">
        <v>18113</v>
      </c>
      <c r="C6020" s="16" t="str">
        <f t="shared" ref="C6020:C6083" si="94">MID(A6020,1,3) &amp;" - " &amp;MID(A6020,4,3)</f>
        <v>006 - 106</v>
      </c>
      <c r="D6020" s="52" t="s">
        <v>34487</v>
      </c>
      <c r="E6020" s="52" t="s">
        <v>26671</v>
      </c>
      <c r="F6020" s="16" t="s">
        <v>23424</v>
      </c>
      <c r="G6020" s="16" t="s">
        <v>26670</v>
      </c>
      <c r="H6020" s="16" t="s">
        <v>10732</v>
      </c>
      <c r="I6020" s="16" t="s">
        <v>37584</v>
      </c>
    </row>
    <row r="6021" spans="1:10">
      <c r="A6021" s="16" t="s">
        <v>24106</v>
      </c>
      <c r="B6021" s="52" t="s">
        <v>24916</v>
      </c>
      <c r="C6021" s="16" t="str">
        <f t="shared" si="94"/>
        <v>005 - 075</v>
      </c>
      <c r="D6021" s="52" t="s">
        <v>36059</v>
      </c>
      <c r="E6021" s="52" t="s">
        <v>18693</v>
      </c>
      <c r="F6021" s="16" t="s">
        <v>23839</v>
      </c>
      <c r="G6021" s="16" t="s">
        <v>18692</v>
      </c>
      <c r="H6021" s="16" t="s">
        <v>10732</v>
      </c>
      <c r="I6021" s="16" t="s">
        <v>2933</v>
      </c>
    </row>
    <row r="6022" spans="1:10">
      <c r="A6022" s="16" t="s">
        <v>10052</v>
      </c>
      <c r="B6022" s="52" t="s">
        <v>5218</v>
      </c>
      <c r="C6022" s="16" t="str">
        <f t="shared" si="94"/>
        <v>006 - 816</v>
      </c>
      <c r="D6022" s="52"/>
      <c r="E6022" s="52" t="s">
        <v>26671</v>
      </c>
      <c r="F6022" s="16"/>
      <c r="G6022" s="16" t="s">
        <v>26670</v>
      </c>
      <c r="H6022" s="16" t="s">
        <v>10732</v>
      </c>
      <c r="I6022" s="16" t="s">
        <v>10053</v>
      </c>
      <c r="J6022" s="16" t="s">
        <v>34487</v>
      </c>
    </row>
    <row r="6023" spans="1:10">
      <c r="A6023" s="16" t="s">
        <v>790</v>
      </c>
      <c r="B6023" s="52" t="s">
        <v>21179</v>
      </c>
      <c r="C6023" s="16" t="str">
        <f t="shared" si="94"/>
        <v>034 - 023</v>
      </c>
      <c r="D6023" s="52" t="s">
        <v>36059</v>
      </c>
      <c r="E6023" s="52" t="s">
        <v>23677</v>
      </c>
      <c r="F6023" s="16" t="s">
        <v>791</v>
      </c>
      <c r="G6023" s="16" t="s">
        <v>23676</v>
      </c>
      <c r="H6023" s="16" t="s">
        <v>35981</v>
      </c>
      <c r="I6023" s="16" t="s">
        <v>792</v>
      </c>
      <c r="J6023" s="16"/>
    </row>
    <row r="6024" spans="1:10">
      <c r="A6024" s="16" t="s">
        <v>22766</v>
      </c>
      <c r="B6024" s="52" t="s">
        <v>37206</v>
      </c>
      <c r="C6024" s="16" t="str">
        <f t="shared" si="94"/>
        <v>041 - 032</v>
      </c>
      <c r="D6024" s="52" t="s">
        <v>36059</v>
      </c>
      <c r="E6024" s="52" t="s">
        <v>31873</v>
      </c>
      <c r="F6024" s="16" t="s">
        <v>3336</v>
      </c>
      <c r="G6024" s="16" t="s">
        <v>31872</v>
      </c>
      <c r="H6024" s="16" t="s">
        <v>20397</v>
      </c>
      <c r="I6024" s="16" t="s">
        <v>22767</v>
      </c>
      <c r="J6024" s="16"/>
    </row>
    <row r="6025" spans="1:10">
      <c r="A6025" s="16" t="s">
        <v>24383</v>
      </c>
      <c r="B6025" s="52" t="s">
        <v>2718</v>
      </c>
      <c r="C6025" s="16" t="str">
        <f t="shared" si="94"/>
        <v>070 - 042</v>
      </c>
      <c r="D6025" s="52" t="s">
        <v>36059</v>
      </c>
      <c r="E6025" s="52" t="s">
        <v>23672</v>
      </c>
      <c r="F6025" s="16" t="s">
        <v>16634</v>
      </c>
      <c r="G6025" s="16" t="s">
        <v>23671</v>
      </c>
      <c r="H6025" s="16" t="s">
        <v>10748</v>
      </c>
      <c r="I6025" s="16" t="s">
        <v>16635</v>
      </c>
    </row>
    <row r="6026" spans="1:10">
      <c r="A6026" s="16" t="s">
        <v>31330</v>
      </c>
      <c r="B6026" s="52" t="s">
        <v>11797</v>
      </c>
      <c r="C6026" s="16" t="str">
        <f t="shared" si="94"/>
        <v>058 - 060</v>
      </c>
      <c r="D6026" s="52" t="s">
        <v>34487</v>
      </c>
      <c r="E6026" s="52" t="s">
        <v>10753</v>
      </c>
      <c r="F6026" s="16" t="s">
        <v>2755</v>
      </c>
      <c r="G6026" s="16" t="s">
        <v>10752</v>
      </c>
      <c r="H6026" s="16" t="s">
        <v>20396</v>
      </c>
      <c r="I6026" s="16" t="s">
        <v>15429</v>
      </c>
    </row>
    <row r="6027" spans="1:10">
      <c r="A6027" s="16" t="s">
        <v>34385</v>
      </c>
      <c r="B6027" s="52" t="s">
        <v>37207</v>
      </c>
      <c r="C6027" s="16" t="str">
        <f t="shared" si="94"/>
        <v>041 - 033</v>
      </c>
      <c r="D6027" s="52" t="s">
        <v>34487</v>
      </c>
      <c r="E6027" s="52" t="s">
        <v>31873</v>
      </c>
      <c r="F6027" s="16" t="s">
        <v>34386</v>
      </c>
      <c r="G6027" s="16" t="s">
        <v>31872</v>
      </c>
      <c r="H6027" s="16" t="s">
        <v>20397</v>
      </c>
      <c r="I6027" s="16" t="s">
        <v>34387</v>
      </c>
      <c r="J6027" s="16"/>
    </row>
    <row r="6028" spans="1:10">
      <c r="A6028" s="16" t="s">
        <v>1763</v>
      </c>
      <c r="B6028" s="52" t="s">
        <v>11867</v>
      </c>
      <c r="C6028" s="16" t="str">
        <f t="shared" si="94"/>
        <v>065 - 071</v>
      </c>
      <c r="D6028" s="52" t="s">
        <v>34487</v>
      </c>
      <c r="E6028" s="52" t="s">
        <v>29546</v>
      </c>
      <c r="F6028" s="16" t="s">
        <v>23489</v>
      </c>
      <c r="G6028" s="16" t="s">
        <v>29545</v>
      </c>
      <c r="H6028" s="16" t="s">
        <v>30282</v>
      </c>
      <c r="I6028" s="16" t="s">
        <v>1764</v>
      </c>
    </row>
    <row r="6029" spans="1:10">
      <c r="A6029" s="16" t="s">
        <v>35574</v>
      </c>
      <c r="B6029" s="52" t="s">
        <v>1954</v>
      </c>
      <c r="C6029" s="16" t="str">
        <f t="shared" si="94"/>
        <v>065 - 072</v>
      </c>
      <c r="D6029" s="52" t="s">
        <v>36059</v>
      </c>
      <c r="E6029" s="52" t="s">
        <v>29546</v>
      </c>
      <c r="F6029" s="16" t="s">
        <v>28135</v>
      </c>
      <c r="G6029" s="16" t="s">
        <v>29545</v>
      </c>
      <c r="H6029" s="16" t="s">
        <v>30282</v>
      </c>
      <c r="I6029" s="16" t="s">
        <v>35575</v>
      </c>
      <c r="J6029" s="16"/>
    </row>
    <row r="6030" spans="1:10">
      <c r="A6030" s="16" t="s">
        <v>9796</v>
      </c>
      <c r="B6030" s="52" t="s">
        <v>496</v>
      </c>
      <c r="C6030" s="16" t="str">
        <f t="shared" si="94"/>
        <v>065 - 073</v>
      </c>
      <c r="D6030" s="52" t="s">
        <v>34487</v>
      </c>
      <c r="E6030" s="52" t="s">
        <v>29546</v>
      </c>
      <c r="F6030" s="16" t="s">
        <v>2126</v>
      </c>
      <c r="G6030" s="16" t="s">
        <v>29545</v>
      </c>
      <c r="H6030" s="16" t="s">
        <v>30282</v>
      </c>
      <c r="I6030" s="16" t="s">
        <v>2127</v>
      </c>
    </row>
    <row r="6031" spans="1:10">
      <c r="A6031" s="16" t="s">
        <v>9067</v>
      </c>
      <c r="B6031" s="52" t="s">
        <v>28812</v>
      </c>
      <c r="C6031" s="16" t="str">
        <f t="shared" si="94"/>
        <v>043 - 028</v>
      </c>
      <c r="D6031" s="52" t="s">
        <v>36059</v>
      </c>
      <c r="E6031" s="52" t="s">
        <v>36775</v>
      </c>
      <c r="F6031" s="16" t="s">
        <v>27379</v>
      </c>
      <c r="G6031" s="16" t="s">
        <v>27380</v>
      </c>
      <c r="H6031" s="16" t="s">
        <v>20397</v>
      </c>
      <c r="I6031" s="16" t="s">
        <v>9068</v>
      </c>
    </row>
    <row r="6032" spans="1:10">
      <c r="A6032" s="16" t="s">
        <v>15932</v>
      </c>
      <c r="B6032" s="52" t="s">
        <v>15763</v>
      </c>
      <c r="C6032" s="16" t="str">
        <f t="shared" si="94"/>
        <v>003 - 101</v>
      </c>
      <c r="D6032" s="52" t="s">
        <v>34487</v>
      </c>
      <c r="E6032" s="52" t="s">
        <v>3328</v>
      </c>
      <c r="F6032" s="16" t="s">
        <v>19130</v>
      </c>
      <c r="G6032" s="16" t="s">
        <v>10731</v>
      </c>
      <c r="H6032" s="16" t="s">
        <v>10732</v>
      </c>
      <c r="I6032" s="16" t="s">
        <v>27760</v>
      </c>
      <c r="J6032" s="16" t="s">
        <v>7990</v>
      </c>
    </row>
    <row r="6033" spans="1:14">
      <c r="A6033" s="16" t="s">
        <v>28606</v>
      </c>
      <c r="B6033" s="52" t="s">
        <v>9364</v>
      </c>
      <c r="C6033" s="16" t="str">
        <f t="shared" si="94"/>
        <v>103 - 046</v>
      </c>
      <c r="D6033" s="52" t="s">
        <v>34487</v>
      </c>
      <c r="E6033" s="52" t="s">
        <v>14668</v>
      </c>
      <c r="F6033" s="16" t="s">
        <v>29632</v>
      </c>
      <c r="G6033" s="16" t="s">
        <v>14667</v>
      </c>
      <c r="H6033" s="16" t="s">
        <v>10732</v>
      </c>
      <c r="I6033" s="16" t="s">
        <v>27760</v>
      </c>
    </row>
    <row r="6034" spans="1:14">
      <c r="A6034" s="16" t="s">
        <v>15023</v>
      </c>
      <c r="B6034" s="52" t="s">
        <v>14262</v>
      </c>
      <c r="C6034" s="16" t="str">
        <f t="shared" si="94"/>
        <v>036 - 024</v>
      </c>
      <c r="D6034" s="52" t="s">
        <v>34487</v>
      </c>
      <c r="E6034" s="52" t="s">
        <v>37427</v>
      </c>
      <c r="F6034" s="16" t="s">
        <v>15024</v>
      </c>
      <c r="G6034" s="16" t="s">
        <v>37426</v>
      </c>
      <c r="H6034" s="16" t="s">
        <v>35981</v>
      </c>
      <c r="I6034" s="16" t="s">
        <v>15025</v>
      </c>
    </row>
    <row r="6035" spans="1:14">
      <c r="A6035" s="16" t="s">
        <v>27157</v>
      </c>
      <c r="B6035" s="52" t="s">
        <v>15733</v>
      </c>
      <c r="C6035" s="16" t="str">
        <f t="shared" si="94"/>
        <v>044 - 034</v>
      </c>
      <c r="D6035" s="52" t="s">
        <v>34487</v>
      </c>
      <c r="E6035" s="52" t="s">
        <v>27373</v>
      </c>
      <c r="F6035" s="16" t="s">
        <v>1018</v>
      </c>
      <c r="G6035" s="16" t="s">
        <v>27372</v>
      </c>
      <c r="H6035" s="16" t="s">
        <v>20397</v>
      </c>
      <c r="I6035" s="16" t="s">
        <v>27158</v>
      </c>
    </row>
    <row r="6036" spans="1:14">
      <c r="A6036" s="16" t="s">
        <v>27828</v>
      </c>
      <c r="B6036" s="52" t="s">
        <v>24241</v>
      </c>
      <c r="C6036" s="16" t="str">
        <f t="shared" si="94"/>
        <v>085 - 011</v>
      </c>
      <c r="D6036" s="52" t="s">
        <v>34487</v>
      </c>
      <c r="E6036" s="52" t="s">
        <v>5706</v>
      </c>
      <c r="F6036" s="16" t="s">
        <v>5717</v>
      </c>
      <c r="G6036" s="16" t="s">
        <v>5718</v>
      </c>
      <c r="H6036" s="16" t="s">
        <v>29917</v>
      </c>
      <c r="I6036" s="16" t="s">
        <v>8382</v>
      </c>
    </row>
    <row r="6037" spans="1:14">
      <c r="A6037" s="16" t="s">
        <v>12701</v>
      </c>
      <c r="B6037" s="52" t="s">
        <v>30640</v>
      </c>
      <c r="C6037" s="16" t="str">
        <f t="shared" si="94"/>
        <v>041 - 811</v>
      </c>
      <c r="D6037" s="52"/>
      <c r="E6037" s="52" t="s">
        <v>31873</v>
      </c>
      <c r="F6037" s="16"/>
      <c r="G6037" s="16" t="s">
        <v>31872</v>
      </c>
      <c r="H6037" s="16" t="s">
        <v>20397</v>
      </c>
      <c r="I6037" s="16" t="s">
        <v>12702</v>
      </c>
      <c r="J6037" s="16" t="s">
        <v>34487</v>
      </c>
    </row>
    <row r="6038" spans="1:14">
      <c r="A6038" s="16" t="s">
        <v>12526</v>
      </c>
      <c r="B6038" s="52" t="s">
        <v>918</v>
      </c>
      <c r="C6038" s="16" t="str">
        <f t="shared" si="94"/>
        <v>064 - 053</v>
      </c>
      <c r="D6038" s="52" t="s">
        <v>36059</v>
      </c>
      <c r="E6038" s="52" t="s">
        <v>27583</v>
      </c>
      <c r="F6038" s="16" t="s">
        <v>1046</v>
      </c>
      <c r="G6038" s="16" t="s">
        <v>27582</v>
      </c>
      <c r="H6038" s="16" t="s">
        <v>30282</v>
      </c>
      <c r="I6038" s="16" t="s">
        <v>12527</v>
      </c>
      <c r="J6038" s="16"/>
    </row>
    <row r="6039" spans="1:14">
      <c r="A6039" s="16" t="s">
        <v>32093</v>
      </c>
      <c r="B6039" s="52" t="s">
        <v>4092</v>
      </c>
      <c r="C6039" s="16" t="str">
        <f t="shared" si="94"/>
        <v>054 - 030</v>
      </c>
      <c r="D6039" s="52" t="s">
        <v>36059</v>
      </c>
      <c r="E6039" s="52" t="s">
        <v>30442</v>
      </c>
      <c r="F6039" s="16" t="s">
        <v>32094</v>
      </c>
      <c r="G6039" s="16" t="s">
        <v>30441</v>
      </c>
      <c r="H6039" s="16" t="s">
        <v>1269</v>
      </c>
      <c r="I6039" s="16" t="s">
        <v>32095</v>
      </c>
    </row>
    <row r="6040" spans="1:14">
      <c r="A6040" s="16" t="s">
        <v>5304</v>
      </c>
      <c r="B6040" s="52" t="s">
        <v>15734</v>
      </c>
      <c r="C6040" s="16" t="str">
        <f t="shared" si="94"/>
        <v>044 - 035</v>
      </c>
      <c r="D6040" s="52" t="s">
        <v>34487</v>
      </c>
      <c r="E6040" s="52" t="s">
        <v>27373</v>
      </c>
      <c r="F6040" s="16" t="s">
        <v>5305</v>
      </c>
      <c r="G6040" s="16" t="s">
        <v>27372</v>
      </c>
      <c r="H6040" s="16" t="s">
        <v>20397</v>
      </c>
      <c r="I6040" s="16" t="s">
        <v>5306</v>
      </c>
    </row>
    <row r="6041" spans="1:14">
      <c r="A6041" s="16" t="s">
        <v>11694</v>
      </c>
      <c r="B6041" s="52" t="s">
        <v>30570</v>
      </c>
      <c r="C6041" s="16" t="str">
        <f t="shared" si="94"/>
        <v>062 - 042</v>
      </c>
      <c r="D6041" s="52" t="s">
        <v>34487</v>
      </c>
      <c r="E6041" s="52" t="s">
        <v>1277</v>
      </c>
      <c r="F6041" s="16" t="s">
        <v>11695</v>
      </c>
      <c r="G6041" s="16" t="s">
        <v>1276</v>
      </c>
      <c r="H6041" s="16" t="s">
        <v>30282</v>
      </c>
      <c r="I6041" s="16" t="s">
        <v>3862</v>
      </c>
    </row>
    <row r="6042" spans="1:14">
      <c r="A6042" s="16" t="s">
        <v>33321</v>
      </c>
      <c r="B6042" s="52" t="s">
        <v>2719</v>
      </c>
      <c r="C6042" s="16" t="str">
        <f t="shared" si="94"/>
        <v>070 - 043</v>
      </c>
      <c r="D6042" s="52" t="s">
        <v>34487</v>
      </c>
      <c r="E6042" s="52" t="s">
        <v>23672</v>
      </c>
      <c r="F6042" s="16" t="s">
        <v>33322</v>
      </c>
      <c r="G6042" s="16" t="s">
        <v>23671</v>
      </c>
      <c r="H6042" s="16" t="s">
        <v>10748</v>
      </c>
      <c r="I6042" s="16" t="s">
        <v>33323</v>
      </c>
    </row>
    <row r="6043" spans="1:14">
      <c r="A6043" s="16" t="s">
        <v>24196</v>
      </c>
      <c r="B6043" s="52" t="s">
        <v>23906</v>
      </c>
      <c r="C6043" s="16" t="str">
        <f t="shared" si="94"/>
        <v>043 - 029</v>
      </c>
      <c r="D6043" s="52" t="s">
        <v>36059</v>
      </c>
      <c r="E6043" s="52" t="s">
        <v>36775</v>
      </c>
      <c r="F6043" s="16" t="s">
        <v>27379</v>
      </c>
      <c r="G6043" s="16" t="s">
        <v>27380</v>
      </c>
      <c r="H6043" s="16" t="s">
        <v>20397</v>
      </c>
      <c r="I6043" s="16" t="s">
        <v>24197</v>
      </c>
      <c r="J6043" s="16"/>
    </row>
    <row r="6044" spans="1:14">
      <c r="A6044" s="16" t="s">
        <v>27159</v>
      </c>
      <c r="B6044" s="52" t="s">
        <v>30641</v>
      </c>
      <c r="C6044" s="16" t="str">
        <f t="shared" si="94"/>
        <v>041 - 034</v>
      </c>
      <c r="D6044" s="52" t="s">
        <v>34487</v>
      </c>
      <c r="E6044" s="52" t="s">
        <v>31873</v>
      </c>
      <c r="F6044" s="16" t="s">
        <v>2339</v>
      </c>
      <c r="G6044" s="16" t="s">
        <v>31872</v>
      </c>
      <c r="H6044" s="16" t="s">
        <v>20397</v>
      </c>
      <c r="I6044" s="16" t="s">
        <v>27160</v>
      </c>
    </row>
    <row r="6045" spans="1:14">
      <c r="A6045" s="16" t="s">
        <v>20017</v>
      </c>
      <c r="B6045" s="52" t="s">
        <v>11819</v>
      </c>
      <c r="C6045" s="16" t="str">
        <f t="shared" si="94"/>
        <v>069 - 052</v>
      </c>
      <c r="D6045" s="52" t="s">
        <v>34487</v>
      </c>
      <c r="E6045" s="52" t="s">
        <v>36727</v>
      </c>
      <c r="F6045" s="16" t="s">
        <v>3090</v>
      </c>
      <c r="G6045" s="16" t="s">
        <v>36726</v>
      </c>
      <c r="H6045" s="16" t="s">
        <v>15395</v>
      </c>
      <c r="I6045" s="16" t="s">
        <v>36722</v>
      </c>
      <c r="J6045" s="16"/>
    </row>
    <row r="6046" spans="1:14">
      <c r="A6046" s="16" t="s">
        <v>30015</v>
      </c>
      <c r="B6046" s="52" t="s">
        <v>15864</v>
      </c>
      <c r="C6046" s="16" t="str">
        <f t="shared" si="94"/>
        <v>056 - 036</v>
      </c>
      <c r="D6046" s="52" t="s">
        <v>36059</v>
      </c>
      <c r="E6046" s="52" t="s">
        <v>29533</v>
      </c>
      <c r="F6046" s="16" t="s">
        <v>30016</v>
      </c>
      <c r="G6046" s="16" t="s">
        <v>29532</v>
      </c>
      <c r="H6046" s="16" t="s">
        <v>20396</v>
      </c>
      <c r="I6046" s="16" t="s">
        <v>30017</v>
      </c>
    </row>
    <row r="6047" spans="1:14">
      <c r="A6047" s="16" t="s">
        <v>34739</v>
      </c>
      <c r="B6047" s="52" t="s">
        <v>31764</v>
      </c>
      <c r="C6047" s="16" t="str">
        <f t="shared" si="94"/>
        <v>067 - 027</v>
      </c>
      <c r="D6047" s="52" t="s">
        <v>34487</v>
      </c>
      <c r="E6047" s="52" t="s">
        <v>34404</v>
      </c>
      <c r="F6047" s="16" t="s">
        <v>16450</v>
      </c>
      <c r="G6047" s="16" t="s">
        <v>34403</v>
      </c>
      <c r="H6047" s="16" t="s">
        <v>15395</v>
      </c>
      <c r="I6047" s="16" t="s">
        <v>23139</v>
      </c>
      <c r="J6047" s="16"/>
      <c r="N6047" t="s">
        <v>30550</v>
      </c>
    </row>
    <row r="6048" spans="1:14">
      <c r="A6048" s="16" t="s">
        <v>18522</v>
      </c>
      <c r="B6048" s="52" t="s">
        <v>32951</v>
      </c>
      <c r="C6048" s="16" t="str">
        <f t="shared" si="94"/>
        <v>040 - 025</v>
      </c>
      <c r="D6048" s="52" t="s">
        <v>34487</v>
      </c>
      <c r="E6048" s="52" t="s">
        <v>32809</v>
      </c>
      <c r="F6048" s="16" t="s">
        <v>14995</v>
      </c>
      <c r="G6048" s="16" t="s">
        <v>32808</v>
      </c>
      <c r="H6048" s="16" t="s">
        <v>35981</v>
      </c>
      <c r="I6048" s="16" t="s">
        <v>27578</v>
      </c>
      <c r="J6048" s="16" t="s">
        <v>7990</v>
      </c>
    </row>
    <row r="6049" spans="1:10">
      <c r="A6049" s="16" t="s">
        <v>27781</v>
      </c>
      <c r="B6049" s="52" t="s">
        <v>29731</v>
      </c>
      <c r="C6049" s="16" t="str">
        <f t="shared" si="94"/>
        <v>099 - 008</v>
      </c>
      <c r="D6049" s="52" t="s">
        <v>34487</v>
      </c>
      <c r="E6049" s="52" t="s">
        <v>25925</v>
      </c>
      <c r="F6049" s="16" t="s">
        <v>27577</v>
      </c>
      <c r="G6049" s="16" t="s">
        <v>25924</v>
      </c>
      <c r="H6049" s="16" t="s">
        <v>35981</v>
      </c>
      <c r="I6049" s="16" t="s">
        <v>27578</v>
      </c>
      <c r="J6049" s="16"/>
    </row>
    <row r="6050" spans="1:10">
      <c r="A6050" s="16" t="s">
        <v>14418</v>
      </c>
      <c r="B6050" s="52" t="s">
        <v>15735</v>
      </c>
      <c r="C6050" s="16" t="str">
        <f t="shared" si="94"/>
        <v>044 - 036</v>
      </c>
      <c r="D6050" s="52" t="s">
        <v>36059</v>
      </c>
      <c r="E6050" s="52" t="s">
        <v>27373</v>
      </c>
      <c r="F6050" s="16" t="s">
        <v>23886</v>
      </c>
      <c r="G6050" s="16" t="s">
        <v>27372</v>
      </c>
      <c r="H6050" s="16" t="s">
        <v>20397</v>
      </c>
      <c r="I6050" s="16" t="s">
        <v>14588</v>
      </c>
    </row>
    <row r="6051" spans="1:10">
      <c r="A6051" s="16" t="s">
        <v>27972</v>
      </c>
      <c r="B6051" s="52" t="s">
        <v>14263</v>
      </c>
      <c r="C6051" s="16" t="str">
        <f t="shared" si="94"/>
        <v>036 - 025</v>
      </c>
      <c r="D6051" s="52" t="s">
        <v>34487</v>
      </c>
      <c r="E6051" s="52" t="s">
        <v>37427</v>
      </c>
      <c r="F6051" s="16" t="s">
        <v>27973</v>
      </c>
      <c r="G6051" s="16" t="s">
        <v>37426</v>
      </c>
      <c r="H6051" s="16" t="s">
        <v>35981</v>
      </c>
      <c r="I6051" s="16" t="s">
        <v>27974</v>
      </c>
    </row>
    <row r="6052" spans="1:10">
      <c r="A6052" s="16" t="s">
        <v>35515</v>
      </c>
      <c r="B6052" s="52" t="s">
        <v>20592</v>
      </c>
      <c r="C6052" s="16" t="str">
        <f t="shared" si="94"/>
        <v>058 - 061</v>
      </c>
      <c r="D6052" s="52" t="s">
        <v>34487</v>
      </c>
      <c r="E6052" s="52" t="s">
        <v>10753</v>
      </c>
      <c r="F6052" s="16" t="s">
        <v>33754</v>
      </c>
      <c r="G6052" s="16" t="s">
        <v>10752</v>
      </c>
      <c r="H6052" s="16" t="s">
        <v>20396</v>
      </c>
      <c r="I6052" s="16" t="s">
        <v>35516</v>
      </c>
    </row>
    <row r="6053" spans="1:10">
      <c r="A6053" s="16" t="s">
        <v>32829</v>
      </c>
      <c r="B6053" s="52" t="s">
        <v>36825</v>
      </c>
      <c r="C6053" s="16" t="str">
        <f t="shared" si="94"/>
        <v>021 - 856</v>
      </c>
      <c r="D6053" s="52"/>
      <c r="E6053" s="52" t="s">
        <v>14657</v>
      </c>
      <c r="F6053" s="16"/>
      <c r="G6053" s="16" t="s">
        <v>14656</v>
      </c>
      <c r="H6053" s="16" t="s">
        <v>4778</v>
      </c>
      <c r="I6053" s="16" t="s">
        <v>32830</v>
      </c>
      <c r="J6053" s="16" t="s">
        <v>34487</v>
      </c>
    </row>
    <row r="6054" spans="1:10">
      <c r="A6054" s="16" t="s">
        <v>12726</v>
      </c>
      <c r="B6054" s="52" t="s">
        <v>32947</v>
      </c>
      <c r="C6054" s="16" t="str">
        <f t="shared" si="94"/>
        <v>065 - 074</v>
      </c>
      <c r="D6054" s="52" t="s">
        <v>34487</v>
      </c>
      <c r="E6054" s="52" t="s">
        <v>29546</v>
      </c>
      <c r="F6054" s="16" t="s">
        <v>23489</v>
      </c>
      <c r="G6054" s="16" t="s">
        <v>29545</v>
      </c>
      <c r="H6054" s="16" t="s">
        <v>30282</v>
      </c>
      <c r="I6054" s="16" t="s">
        <v>14774</v>
      </c>
    </row>
    <row r="6055" spans="1:10">
      <c r="A6055" s="16" t="s">
        <v>32518</v>
      </c>
      <c r="B6055" s="52" t="s">
        <v>12414</v>
      </c>
      <c r="C6055" s="16" t="str">
        <f t="shared" si="94"/>
        <v>023 - 050</v>
      </c>
      <c r="D6055" s="52" t="s">
        <v>36059</v>
      </c>
      <c r="E6055" s="52" t="s">
        <v>380</v>
      </c>
      <c r="F6055" s="16" t="s">
        <v>32519</v>
      </c>
      <c r="G6055" s="16" t="s">
        <v>379</v>
      </c>
      <c r="H6055" s="16" t="s">
        <v>32660</v>
      </c>
      <c r="I6055" s="16" t="s">
        <v>33371</v>
      </c>
    </row>
    <row r="6056" spans="1:10">
      <c r="A6056" s="16" t="s">
        <v>29186</v>
      </c>
      <c r="B6056" s="52" t="s">
        <v>919</v>
      </c>
      <c r="C6056" s="16" t="str">
        <f t="shared" si="94"/>
        <v>064 - 054</v>
      </c>
      <c r="D6056" s="52" t="s">
        <v>34487</v>
      </c>
      <c r="E6056" s="52" t="s">
        <v>27583</v>
      </c>
      <c r="F6056" s="16" t="s">
        <v>29187</v>
      </c>
      <c r="G6056" s="16" t="s">
        <v>27582</v>
      </c>
      <c r="H6056" s="16" t="s">
        <v>30282</v>
      </c>
      <c r="I6056" s="16" t="s">
        <v>21972</v>
      </c>
    </row>
    <row r="6057" spans="1:10">
      <c r="A6057" s="16" t="s">
        <v>19278</v>
      </c>
      <c r="B6057" s="52" t="s">
        <v>33828</v>
      </c>
      <c r="C6057" s="16" t="str">
        <f t="shared" si="94"/>
        <v>044 - 037</v>
      </c>
      <c r="D6057" s="52" t="s">
        <v>34487</v>
      </c>
      <c r="E6057" s="52" t="s">
        <v>27373</v>
      </c>
      <c r="F6057" s="16" t="s">
        <v>4307</v>
      </c>
      <c r="G6057" s="16" t="s">
        <v>27372</v>
      </c>
      <c r="H6057" s="16" t="s">
        <v>20397</v>
      </c>
      <c r="I6057" s="16" t="s">
        <v>19279</v>
      </c>
      <c r="J6057" s="16"/>
    </row>
    <row r="6058" spans="1:10">
      <c r="A6058" s="16" t="s">
        <v>13872</v>
      </c>
      <c r="B6058" s="52" t="s">
        <v>32229</v>
      </c>
      <c r="C6058" s="16" t="str">
        <f t="shared" si="94"/>
        <v>055 - 019</v>
      </c>
      <c r="D6058" s="52" t="s">
        <v>34487</v>
      </c>
      <c r="E6058" s="52" t="s">
        <v>1268</v>
      </c>
      <c r="F6058" s="16" t="s">
        <v>27588</v>
      </c>
      <c r="G6058" s="16" t="s">
        <v>1267</v>
      </c>
      <c r="H6058" s="16" t="s">
        <v>1269</v>
      </c>
      <c r="I6058" s="16" t="s">
        <v>27589</v>
      </c>
    </row>
    <row r="6059" spans="1:10">
      <c r="A6059" s="16" t="s">
        <v>9273</v>
      </c>
      <c r="B6059" s="52" t="s">
        <v>88</v>
      </c>
      <c r="C6059" s="16" t="str">
        <f t="shared" si="94"/>
        <v>064 - 055</v>
      </c>
      <c r="D6059" s="52" t="s">
        <v>36059</v>
      </c>
      <c r="E6059" s="52" t="s">
        <v>27583</v>
      </c>
      <c r="F6059" s="16" t="s">
        <v>1046</v>
      </c>
      <c r="G6059" s="16" t="s">
        <v>27582</v>
      </c>
      <c r="H6059" s="16" t="s">
        <v>30282</v>
      </c>
      <c r="I6059" s="16" t="s">
        <v>9274</v>
      </c>
    </row>
    <row r="6060" spans="1:10">
      <c r="A6060" s="16" t="s">
        <v>198</v>
      </c>
      <c r="B6060" s="52" t="s">
        <v>89</v>
      </c>
      <c r="C6060" s="16" t="str">
        <f t="shared" si="94"/>
        <v>064 - 056</v>
      </c>
      <c r="D6060" s="52" t="s">
        <v>34487</v>
      </c>
      <c r="E6060" s="52" t="s">
        <v>27583</v>
      </c>
      <c r="F6060" s="16" t="s">
        <v>1046</v>
      </c>
      <c r="G6060" s="16" t="s">
        <v>27582</v>
      </c>
      <c r="H6060" s="16" t="s">
        <v>30282</v>
      </c>
      <c r="I6060" s="16" t="s">
        <v>4969</v>
      </c>
    </row>
    <row r="6061" spans="1:10">
      <c r="A6061" s="16" t="s">
        <v>33088</v>
      </c>
      <c r="B6061" s="52" t="s">
        <v>32230</v>
      </c>
      <c r="C6061" s="16" t="str">
        <f t="shared" si="94"/>
        <v>055 - 020</v>
      </c>
      <c r="D6061" s="52" t="s">
        <v>34487</v>
      </c>
      <c r="E6061" s="52" t="s">
        <v>1268</v>
      </c>
      <c r="F6061" s="16" t="s">
        <v>33089</v>
      </c>
      <c r="G6061" s="16" t="s">
        <v>1267</v>
      </c>
      <c r="H6061" s="16" t="s">
        <v>1269</v>
      </c>
      <c r="I6061" s="16" t="s">
        <v>33090</v>
      </c>
    </row>
    <row r="6062" spans="1:10">
      <c r="A6062" s="16" t="s">
        <v>878</v>
      </c>
      <c r="B6062" s="52" t="s">
        <v>317</v>
      </c>
      <c r="C6062" s="16" t="str">
        <f t="shared" si="94"/>
        <v>024 - 064</v>
      </c>
      <c r="D6062" s="52" t="s">
        <v>36059</v>
      </c>
      <c r="E6062" s="52" t="s">
        <v>26794</v>
      </c>
      <c r="F6062" s="16" t="s">
        <v>879</v>
      </c>
      <c r="G6062" s="16" t="s">
        <v>26793</v>
      </c>
      <c r="H6062" s="16" t="s">
        <v>32660</v>
      </c>
      <c r="I6062" s="16" t="s">
        <v>23278</v>
      </c>
    </row>
    <row r="6063" spans="1:10">
      <c r="A6063" s="16" t="s">
        <v>1906</v>
      </c>
      <c r="B6063" s="52" t="s">
        <v>318</v>
      </c>
      <c r="C6063" s="16" t="str">
        <f t="shared" si="94"/>
        <v>024 - 065</v>
      </c>
      <c r="D6063" s="52" t="s">
        <v>36059</v>
      </c>
      <c r="E6063" s="52" t="s">
        <v>26794</v>
      </c>
      <c r="F6063" s="16" t="s">
        <v>879</v>
      </c>
      <c r="G6063" s="16" t="s">
        <v>26793</v>
      </c>
      <c r="H6063" s="16" t="s">
        <v>32660</v>
      </c>
      <c r="I6063" s="16" t="s">
        <v>6112</v>
      </c>
    </row>
    <row r="6064" spans="1:10">
      <c r="A6064" s="16" t="s">
        <v>36485</v>
      </c>
      <c r="B6064" s="52" t="s">
        <v>33829</v>
      </c>
      <c r="C6064" s="16" t="str">
        <f t="shared" si="94"/>
        <v>044 - 038</v>
      </c>
      <c r="D6064" s="52" t="s">
        <v>34487</v>
      </c>
      <c r="E6064" s="52" t="s">
        <v>27373</v>
      </c>
      <c r="F6064" s="16" t="s">
        <v>18888</v>
      </c>
      <c r="G6064" s="16" t="s">
        <v>27372</v>
      </c>
      <c r="H6064" s="16" t="s">
        <v>20397</v>
      </c>
      <c r="I6064" s="16" t="s">
        <v>21279</v>
      </c>
    </row>
    <row r="6065" spans="1:10">
      <c r="A6065" s="16" t="s">
        <v>20986</v>
      </c>
      <c r="B6065" s="52" t="s">
        <v>5219</v>
      </c>
      <c r="C6065" s="16" t="str">
        <f t="shared" si="94"/>
        <v>006 - 107</v>
      </c>
      <c r="D6065" s="52" t="s">
        <v>34487</v>
      </c>
      <c r="E6065" s="52" t="s">
        <v>26671</v>
      </c>
      <c r="F6065" s="16" t="s">
        <v>18688</v>
      </c>
      <c r="G6065" s="16" t="s">
        <v>26670</v>
      </c>
      <c r="H6065" s="16" t="s">
        <v>10732</v>
      </c>
      <c r="I6065" s="16" t="s">
        <v>20987</v>
      </c>
    </row>
    <row r="6066" spans="1:10">
      <c r="A6066" s="16" t="s">
        <v>15634</v>
      </c>
      <c r="B6066" s="52" t="s">
        <v>12813</v>
      </c>
      <c r="C6066" s="16" t="str">
        <f t="shared" si="94"/>
        <v>078 - 082</v>
      </c>
      <c r="D6066" s="52" t="s">
        <v>34487</v>
      </c>
      <c r="E6066" s="52" t="s">
        <v>1697</v>
      </c>
      <c r="F6066" s="16" t="s">
        <v>23527</v>
      </c>
      <c r="G6066" s="16" t="s">
        <v>1696</v>
      </c>
      <c r="H6066" s="16" t="s">
        <v>4772</v>
      </c>
      <c r="I6066" s="16" t="s">
        <v>15635</v>
      </c>
      <c r="J6066" s="16"/>
    </row>
    <row r="6067" spans="1:10">
      <c r="A6067" s="16" t="s">
        <v>27768</v>
      </c>
      <c r="B6067" s="52" t="s">
        <v>33830</v>
      </c>
      <c r="C6067" s="16" t="str">
        <f t="shared" si="94"/>
        <v>044 - 040</v>
      </c>
      <c r="D6067" s="52" t="s">
        <v>36059</v>
      </c>
      <c r="E6067" s="52" t="s">
        <v>27373</v>
      </c>
      <c r="F6067" s="16" t="s">
        <v>33611</v>
      </c>
      <c r="G6067" s="16" t="s">
        <v>27372</v>
      </c>
      <c r="H6067" s="16" t="s">
        <v>20397</v>
      </c>
      <c r="I6067" s="16" t="s">
        <v>34373</v>
      </c>
    </row>
    <row r="6068" spans="1:10">
      <c r="A6068" s="16" t="s">
        <v>17512</v>
      </c>
      <c r="B6068" s="52" t="s">
        <v>37033</v>
      </c>
      <c r="C6068" s="16" t="str">
        <f t="shared" si="94"/>
        <v>055 - 807</v>
      </c>
      <c r="D6068" s="52"/>
      <c r="E6068" s="52" t="s">
        <v>1268</v>
      </c>
      <c r="F6068" s="16"/>
      <c r="G6068" s="16" t="s">
        <v>1267</v>
      </c>
      <c r="H6068" s="16" t="s">
        <v>1269</v>
      </c>
      <c r="I6068" s="16" t="s">
        <v>17513</v>
      </c>
      <c r="J6068" s="16" t="s">
        <v>34487</v>
      </c>
    </row>
    <row r="6069" spans="1:10">
      <c r="A6069" s="16" t="s">
        <v>5087</v>
      </c>
      <c r="B6069" s="52" t="s">
        <v>11130</v>
      </c>
      <c r="C6069" s="16" t="str">
        <f t="shared" si="94"/>
        <v>044 - 041</v>
      </c>
      <c r="D6069" s="52" t="s">
        <v>36059</v>
      </c>
      <c r="E6069" s="52" t="s">
        <v>27373</v>
      </c>
      <c r="F6069" s="16" t="s">
        <v>5088</v>
      </c>
      <c r="G6069" s="16" t="s">
        <v>27372</v>
      </c>
      <c r="H6069" s="16" t="s">
        <v>20397</v>
      </c>
      <c r="I6069" s="16" t="s">
        <v>5089</v>
      </c>
      <c r="J6069" s="16"/>
    </row>
    <row r="6070" spans="1:10">
      <c r="A6070" s="16" t="s">
        <v>2046</v>
      </c>
      <c r="B6070" s="52" t="s">
        <v>33472</v>
      </c>
      <c r="C6070" s="16" t="str">
        <f t="shared" si="94"/>
        <v>008 - 824</v>
      </c>
      <c r="D6070" s="52"/>
      <c r="E6070" s="52" t="s">
        <v>16664</v>
      </c>
      <c r="F6070" s="16"/>
      <c r="G6070" s="16" t="s">
        <v>16663</v>
      </c>
      <c r="H6070" s="16" t="s">
        <v>34573</v>
      </c>
      <c r="I6070" s="16" t="s">
        <v>2047</v>
      </c>
      <c r="J6070" s="16" t="s">
        <v>34487</v>
      </c>
    </row>
    <row r="6071" spans="1:10">
      <c r="A6071" s="16" t="s">
        <v>34946</v>
      </c>
      <c r="B6071" s="52" t="s">
        <v>18340</v>
      </c>
      <c r="C6071" s="16" t="str">
        <f t="shared" si="94"/>
        <v>040 - 026</v>
      </c>
      <c r="D6071" s="52" t="s">
        <v>34487</v>
      </c>
      <c r="E6071" s="52" t="s">
        <v>32809</v>
      </c>
      <c r="F6071" s="16" t="s">
        <v>14995</v>
      </c>
      <c r="G6071" s="16" t="s">
        <v>32808</v>
      </c>
      <c r="H6071" s="16" t="s">
        <v>35981</v>
      </c>
      <c r="I6071" s="16" t="s">
        <v>22008</v>
      </c>
      <c r="J6071" s="16" t="s">
        <v>7990</v>
      </c>
    </row>
    <row r="6072" spans="1:10">
      <c r="A6072" s="16" t="s">
        <v>11634</v>
      </c>
      <c r="B6072" s="52" t="s">
        <v>10686</v>
      </c>
      <c r="C6072" s="16" t="str">
        <f t="shared" si="94"/>
        <v>099 - 009</v>
      </c>
      <c r="D6072" s="52" t="s">
        <v>34487</v>
      </c>
      <c r="E6072" s="52" t="s">
        <v>25925</v>
      </c>
      <c r="F6072" s="16" t="s">
        <v>22007</v>
      </c>
      <c r="G6072" s="16" t="s">
        <v>25924</v>
      </c>
      <c r="H6072" s="16" t="s">
        <v>35981</v>
      </c>
      <c r="I6072" s="16" t="s">
        <v>22008</v>
      </c>
    </row>
    <row r="6073" spans="1:10">
      <c r="A6073" s="16" t="s">
        <v>5307</v>
      </c>
      <c r="B6073" s="52" t="s">
        <v>26003</v>
      </c>
      <c r="C6073" s="16" t="str">
        <f t="shared" si="94"/>
        <v>041 - 035</v>
      </c>
      <c r="D6073" s="52" t="s">
        <v>34487</v>
      </c>
      <c r="E6073" s="52" t="s">
        <v>31873</v>
      </c>
      <c r="F6073" s="16" t="s">
        <v>3280</v>
      </c>
      <c r="G6073" s="16" t="s">
        <v>31872</v>
      </c>
      <c r="H6073" s="16" t="s">
        <v>20397</v>
      </c>
      <c r="I6073" s="16" t="s">
        <v>5308</v>
      </c>
    </row>
    <row r="6074" spans="1:10">
      <c r="A6074" s="16" t="s">
        <v>24775</v>
      </c>
      <c r="B6074" s="52" t="s">
        <v>35130</v>
      </c>
      <c r="C6074" s="16" t="str">
        <f t="shared" si="94"/>
        <v>012 - 103</v>
      </c>
      <c r="D6074" s="52" t="s">
        <v>34487</v>
      </c>
      <c r="E6074" s="52" t="s">
        <v>18879</v>
      </c>
      <c r="F6074" s="16" t="s">
        <v>32338</v>
      </c>
      <c r="G6074" s="16" t="s">
        <v>26253</v>
      </c>
      <c r="H6074" s="16" t="s">
        <v>32666</v>
      </c>
      <c r="I6074" s="16" t="s">
        <v>24776</v>
      </c>
    </row>
    <row r="6075" spans="1:10">
      <c r="A6075" s="16" t="s">
        <v>4684</v>
      </c>
      <c r="B6075" s="52" t="s">
        <v>35129</v>
      </c>
      <c r="C6075" s="16" t="str">
        <f t="shared" si="94"/>
        <v>012 - 866</v>
      </c>
      <c r="D6075" s="52"/>
      <c r="E6075" s="52" t="s">
        <v>18879</v>
      </c>
      <c r="F6075" s="16"/>
      <c r="G6075" s="16" t="s">
        <v>26253</v>
      </c>
      <c r="H6075" s="16" t="s">
        <v>32666</v>
      </c>
      <c r="I6075" s="16" t="s">
        <v>4685</v>
      </c>
      <c r="J6075" s="16" t="s">
        <v>34487</v>
      </c>
    </row>
    <row r="6076" spans="1:10">
      <c r="A6076" s="16" t="s">
        <v>5630</v>
      </c>
      <c r="B6076" s="52" t="s">
        <v>10638</v>
      </c>
      <c r="C6076" s="16" t="str">
        <f t="shared" si="94"/>
        <v>005 - 076</v>
      </c>
      <c r="D6076" s="52" t="s">
        <v>36059</v>
      </c>
      <c r="E6076" s="52" t="s">
        <v>18693</v>
      </c>
      <c r="F6076" s="16" t="s">
        <v>16141</v>
      </c>
      <c r="G6076" s="16" t="s">
        <v>18692</v>
      </c>
      <c r="H6076" s="16" t="s">
        <v>10732</v>
      </c>
      <c r="I6076" s="16" t="s">
        <v>5631</v>
      </c>
      <c r="J6076" s="16"/>
    </row>
    <row r="6077" spans="1:10">
      <c r="A6077" s="16" t="s">
        <v>14628</v>
      </c>
      <c r="B6077" s="52" t="s">
        <v>33473</v>
      </c>
      <c r="C6077" s="16" t="str">
        <f t="shared" si="94"/>
        <v>008 - 037</v>
      </c>
      <c r="D6077" s="52" t="s">
        <v>34487</v>
      </c>
      <c r="E6077" s="52" t="s">
        <v>16664</v>
      </c>
      <c r="F6077" s="16" t="s">
        <v>37386</v>
      </c>
      <c r="G6077" s="16" t="s">
        <v>16663</v>
      </c>
      <c r="H6077" s="16" t="s">
        <v>34573</v>
      </c>
      <c r="I6077" s="16" t="s">
        <v>14629</v>
      </c>
      <c r="J6077" s="16"/>
    </row>
    <row r="6078" spans="1:10">
      <c r="A6078" s="16" t="s">
        <v>5759</v>
      </c>
      <c r="B6078" s="52" t="s">
        <v>8217</v>
      </c>
      <c r="C6078" s="16" t="str">
        <f t="shared" si="94"/>
        <v>028 - 057</v>
      </c>
      <c r="D6078" s="52" t="s">
        <v>36059</v>
      </c>
      <c r="E6078" s="52" t="s">
        <v>32659</v>
      </c>
      <c r="F6078" s="16" t="s">
        <v>5760</v>
      </c>
      <c r="G6078" s="16" t="s">
        <v>32658</v>
      </c>
      <c r="H6078" s="16" t="s">
        <v>32660</v>
      </c>
      <c r="I6078" s="16" t="s">
        <v>5761</v>
      </c>
      <c r="J6078" s="16"/>
    </row>
    <row r="6079" spans="1:10">
      <c r="A6079" s="16" t="s">
        <v>28374</v>
      </c>
      <c r="B6079" s="52" t="s">
        <v>30573</v>
      </c>
      <c r="C6079" s="16" t="str">
        <f t="shared" si="94"/>
        <v>041 - 812</v>
      </c>
      <c r="D6079" s="52"/>
      <c r="E6079" s="52" t="s">
        <v>31873</v>
      </c>
      <c r="F6079" s="16"/>
      <c r="G6079" s="16" t="s">
        <v>31872</v>
      </c>
      <c r="H6079" s="16" t="s">
        <v>20397</v>
      </c>
      <c r="I6079" s="16" t="s">
        <v>28375</v>
      </c>
      <c r="J6079" s="16" t="s">
        <v>34487</v>
      </c>
    </row>
    <row r="6080" spans="1:10">
      <c r="A6080" s="16" t="s">
        <v>28070</v>
      </c>
      <c r="B6080" s="52" t="s">
        <v>2019</v>
      </c>
      <c r="C6080" s="16" t="str">
        <f t="shared" si="94"/>
        <v>073 - 016</v>
      </c>
      <c r="D6080" s="52" t="s">
        <v>36059</v>
      </c>
      <c r="E6080" s="52" t="s">
        <v>37421</v>
      </c>
      <c r="F6080" s="16" t="s">
        <v>37419</v>
      </c>
      <c r="G6080" s="16" t="s">
        <v>37420</v>
      </c>
      <c r="H6080" s="16" t="s">
        <v>37422</v>
      </c>
      <c r="I6080" s="16" t="s">
        <v>28071</v>
      </c>
    </row>
    <row r="6081" spans="1:10">
      <c r="A6081" s="16" t="s">
        <v>14589</v>
      </c>
      <c r="B6081" s="52" t="s">
        <v>26067</v>
      </c>
      <c r="C6081" s="16" t="str">
        <f t="shared" si="94"/>
        <v>041 - 036</v>
      </c>
      <c r="D6081" s="52" t="s">
        <v>36059</v>
      </c>
      <c r="E6081" s="52" t="s">
        <v>31873</v>
      </c>
      <c r="F6081" s="16" t="s">
        <v>14590</v>
      </c>
      <c r="G6081" s="16" t="s">
        <v>31872</v>
      </c>
      <c r="H6081" s="16" t="s">
        <v>20397</v>
      </c>
      <c r="I6081" s="16" t="s">
        <v>14591</v>
      </c>
    </row>
    <row r="6082" spans="1:10">
      <c r="A6082" s="16" t="s">
        <v>15349</v>
      </c>
      <c r="B6082" s="52" t="s">
        <v>20593</v>
      </c>
      <c r="C6082" s="16" t="str">
        <f t="shared" si="94"/>
        <v>058 - 062</v>
      </c>
      <c r="D6082" s="52" t="s">
        <v>34487</v>
      </c>
      <c r="E6082" s="52" t="s">
        <v>10753</v>
      </c>
      <c r="F6082" s="16" t="s">
        <v>25196</v>
      </c>
      <c r="G6082" s="16" t="s">
        <v>10752</v>
      </c>
      <c r="H6082" s="16" t="s">
        <v>20396</v>
      </c>
      <c r="I6082" s="16" t="s">
        <v>15350</v>
      </c>
      <c r="J6082" s="16"/>
    </row>
    <row r="6083" spans="1:10">
      <c r="A6083" s="16" t="s">
        <v>20018</v>
      </c>
      <c r="B6083" s="52" t="s">
        <v>11820</v>
      </c>
      <c r="C6083" s="16" t="str">
        <f t="shared" si="94"/>
        <v>069 - 053</v>
      </c>
      <c r="D6083" s="52" t="s">
        <v>34487</v>
      </c>
      <c r="E6083" s="52" t="s">
        <v>36727</v>
      </c>
      <c r="F6083" s="16" t="s">
        <v>3090</v>
      </c>
      <c r="G6083" s="16" t="s">
        <v>36726</v>
      </c>
      <c r="H6083" s="16" t="s">
        <v>15395</v>
      </c>
      <c r="I6083" s="16" t="s">
        <v>36723</v>
      </c>
      <c r="J6083" s="16"/>
    </row>
    <row r="6084" spans="1:10">
      <c r="A6084" s="16" t="s">
        <v>36432</v>
      </c>
      <c r="B6084" s="52" t="s">
        <v>11131</v>
      </c>
      <c r="C6084" s="16" t="str">
        <f t="shared" ref="C6084:C6147" si="95">MID(A6084,1,3) &amp;" - " &amp;MID(A6084,4,3)</f>
        <v>044 - 042</v>
      </c>
      <c r="D6084" s="52" t="s">
        <v>36059</v>
      </c>
      <c r="E6084" s="52" t="s">
        <v>27373</v>
      </c>
      <c r="F6084" s="16" t="s">
        <v>28827</v>
      </c>
      <c r="G6084" s="16" t="s">
        <v>27372</v>
      </c>
      <c r="H6084" s="16" t="s">
        <v>20397</v>
      </c>
      <c r="I6084" s="16" t="s">
        <v>36433</v>
      </c>
    </row>
    <row r="6085" spans="1:10">
      <c r="A6085" s="16" t="s">
        <v>16710</v>
      </c>
      <c r="B6085" s="52" t="s">
        <v>9487</v>
      </c>
      <c r="C6085" s="16" t="str">
        <f t="shared" si="95"/>
        <v>071 - 032</v>
      </c>
      <c r="D6085" s="52" t="s">
        <v>34487</v>
      </c>
      <c r="E6085" s="52" t="s">
        <v>13516</v>
      </c>
      <c r="F6085" s="16" t="s">
        <v>19132</v>
      </c>
      <c r="G6085" s="16" t="s">
        <v>13515</v>
      </c>
      <c r="H6085" s="16" t="s">
        <v>37422</v>
      </c>
      <c r="I6085" s="16" t="s">
        <v>16711</v>
      </c>
      <c r="J6085" s="16"/>
    </row>
    <row r="6086" spans="1:10">
      <c r="A6086" s="16" t="s">
        <v>3077</v>
      </c>
      <c r="B6086" s="52" t="s">
        <v>845</v>
      </c>
      <c r="C6086" s="16" t="str">
        <f t="shared" si="95"/>
        <v>054 - 031</v>
      </c>
      <c r="D6086" s="52" t="s">
        <v>34487</v>
      </c>
      <c r="E6086" s="52" t="s">
        <v>30442</v>
      </c>
      <c r="F6086" s="16" t="s">
        <v>22909</v>
      </c>
      <c r="G6086" s="16" t="s">
        <v>30441</v>
      </c>
      <c r="H6086" s="16" t="s">
        <v>1269</v>
      </c>
      <c r="I6086" s="16" t="s">
        <v>22910</v>
      </c>
    </row>
    <row r="6087" spans="1:10">
      <c r="A6087" s="16" t="s">
        <v>32316</v>
      </c>
      <c r="B6087" s="52" t="s">
        <v>37034</v>
      </c>
      <c r="C6087" s="16" t="str">
        <f t="shared" si="95"/>
        <v>055 - 021</v>
      </c>
      <c r="D6087" s="52" t="s">
        <v>34487</v>
      </c>
      <c r="E6087" s="52" t="s">
        <v>1268</v>
      </c>
      <c r="F6087" s="16" t="s">
        <v>23319</v>
      </c>
      <c r="G6087" s="16" t="s">
        <v>1267</v>
      </c>
      <c r="H6087" s="16" t="s">
        <v>1269</v>
      </c>
      <c r="I6087" s="16" t="s">
        <v>23320</v>
      </c>
    </row>
    <row r="6088" spans="1:10">
      <c r="A6088" s="16" t="s">
        <v>23243</v>
      </c>
      <c r="B6088" s="52" t="s">
        <v>22433</v>
      </c>
      <c r="C6088" s="16" t="str">
        <f t="shared" si="95"/>
        <v>090 - 040</v>
      </c>
      <c r="D6088" s="52" t="s">
        <v>34487</v>
      </c>
      <c r="E6088" s="52" t="s">
        <v>33520</v>
      </c>
      <c r="F6088" s="16" t="s">
        <v>453</v>
      </c>
      <c r="G6088" s="16" t="s">
        <v>33519</v>
      </c>
      <c r="H6088" s="16" t="s">
        <v>33521</v>
      </c>
      <c r="I6088" s="16" t="s">
        <v>23244</v>
      </c>
      <c r="J6088" s="16"/>
    </row>
    <row r="6089" spans="1:10">
      <c r="A6089" s="16" t="s">
        <v>23154</v>
      </c>
      <c r="B6089" s="52" t="s">
        <v>33662</v>
      </c>
      <c r="C6089" s="16" t="str">
        <f t="shared" si="95"/>
        <v>057 - 041</v>
      </c>
      <c r="D6089" s="52" t="s">
        <v>34487</v>
      </c>
      <c r="E6089" s="52" t="s">
        <v>18919</v>
      </c>
      <c r="F6089" s="16" t="s">
        <v>23155</v>
      </c>
      <c r="G6089" s="16" t="s">
        <v>18918</v>
      </c>
      <c r="H6089" s="16" t="s">
        <v>20396</v>
      </c>
      <c r="I6089" s="16" t="s">
        <v>23156</v>
      </c>
      <c r="J6089" s="16"/>
    </row>
    <row r="6090" spans="1:10">
      <c r="A6090" s="16" t="s">
        <v>30158</v>
      </c>
      <c r="B6090" s="52" t="s">
        <v>3634</v>
      </c>
      <c r="C6090" s="16" t="str">
        <f t="shared" si="95"/>
        <v>018 - 847</v>
      </c>
      <c r="D6090" s="52"/>
      <c r="E6090" s="52" t="s">
        <v>35975</v>
      </c>
      <c r="F6090" s="16"/>
      <c r="G6090" s="16" t="s">
        <v>35974</v>
      </c>
      <c r="H6090" s="16" t="s">
        <v>32666</v>
      </c>
      <c r="I6090" s="16" t="s">
        <v>30159</v>
      </c>
      <c r="J6090" s="16" t="s">
        <v>34487</v>
      </c>
    </row>
    <row r="6091" spans="1:10">
      <c r="A6091" s="16" t="s">
        <v>33815</v>
      </c>
      <c r="B6091" s="52" t="s">
        <v>8694</v>
      </c>
      <c r="C6091" s="16" t="str">
        <f t="shared" si="95"/>
        <v>082 - 050</v>
      </c>
      <c r="D6091" s="52" t="s">
        <v>34487</v>
      </c>
      <c r="E6091" s="52" t="s">
        <v>1263</v>
      </c>
      <c r="F6091" s="16" t="s">
        <v>35738</v>
      </c>
      <c r="G6091" s="16" t="s">
        <v>1262</v>
      </c>
      <c r="H6091" s="16" t="s">
        <v>29917</v>
      </c>
      <c r="I6091" s="16" t="s">
        <v>33816</v>
      </c>
    </row>
    <row r="6092" spans="1:10">
      <c r="A6092" s="16" t="s">
        <v>26346</v>
      </c>
      <c r="B6092" s="52" t="s">
        <v>15749</v>
      </c>
      <c r="C6092" s="16" t="str">
        <f t="shared" si="95"/>
        <v>058 - 063</v>
      </c>
      <c r="D6092" s="52" t="s">
        <v>36059</v>
      </c>
      <c r="E6092" s="52" t="s">
        <v>10753</v>
      </c>
      <c r="F6092" s="16" t="s">
        <v>33754</v>
      </c>
      <c r="G6092" s="16" t="s">
        <v>10752</v>
      </c>
      <c r="H6092" s="16" t="s">
        <v>20396</v>
      </c>
      <c r="I6092" s="16" t="s">
        <v>26347</v>
      </c>
    </row>
    <row r="6093" spans="1:10">
      <c r="A6093" s="16" t="s">
        <v>36138</v>
      </c>
      <c r="B6093" s="52" t="s">
        <v>90</v>
      </c>
      <c r="C6093" s="16" t="str">
        <f t="shared" si="95"/>
        <v>064 - 057</v>
      </c>
      <c r="D6093" s="52" t="s">
        <v>34487</v>
      </c>
      <c r="E6093" s="52" t="s">
        <v>27583</v>
      </c>
      <c r="F6093" s="16" t="s">
        <v>30190</v>
      </c>
      <c r="G6093" s="16" t="s">
        <v>27582</v>
      </c>
      <c r="H6093" s="16" t="s">
        <v>30282</v>
      </c>
      <c r="I6093" s="16" t="s">
        <v>32520</v>
      </c>
    </row>
    <row r="6094" spans="1:10">
      <c r="A6094" s="16" t="s">
        <v>4057</v>
      </c>
      <c r="B6094" s="52" t="s">
        <v>36592</v>
      </c>
      <c r="C6094" s="16" t="str">
        <f t="shared" si="95"/>
        <v>016 - 139</v>
      </c>
      <c r="D6094" s="52" t="s">
        <v>36059</v>
      </c>
      <c r="E6094" s="52" t="s">
        <v>10742</v>
      </c>
      <c r="F6094" s="16" t="s">
        <v>10740</v>
      </c>
      <c r="G6094" s="16" t="s">
        <v>10741</v>
      </c>
      <c r="H6094" s="16" t="s">
        <v>32666</v>
      </c>
      <c r="I6094" s="16" t="s">
        <v>4058</v>
      </c>
    </row>
    <row r="6095" spans="1:10">
      <c r="A6095" s="16" t="s">
        <v>31387</v>
      </c>
      <c r="B6095" s="52" t="s">
        <v>2720</v>
      </c>
      <c r="C6095" s="16" t="str">
        <f t="shared" si="95"/>
        <v>070 - 044</v>
      </c>
      <c r="D6095" s="52" t="s">
        <v>36059</v>
      </c>
      <c r="E6095" s="52" t="s">
        <v>23672</v>
      </c>
      <c r="F6095" s="16" t="s">
        <v>2433</v>
      </c>
      <c r="G6095" s="16" t="s">
        <v>23671</v>
      </c>
      <c r="H6095" s="16" t="s">
        <v>10748</v>
      </c>
      <c r="I6095" s="16" t="s">
        <v>31388</v>
      </c>
      <c r="J6095" s="16"/>
    </row>
    <row r="6096" spans="1:10">
      <c r="A6096" s="16" t="s">
        <v>28326</v>
      </c>
      <c r="B6096" s="52" t="s">
        <v>11132</v>
      </c>
      <c r="C6096" s="16" t="str">
        <f t="shared" si="95"/>
        <v>044 - 043</v>
      </c>
      <c r="D6096" s="52" t="s">
        <v>34487</v>
      </c>
      <c r="E6096" s="52" t="s">
        <v>27373</v>
      </c>
      <c r="F6096" s="16" t="s">
        <v>1547</v>
      </c>
      <c r="G6096" s="16" t="s">
        <v>27372</v>
      </c>
      <c r="H6096" s="16" t="s">
        <v>20397</v>
      </c>
      <c r="I6096" s="16" t="s">
        <v>28327</v>
      </c>
    </row>
    <row r="6097" spans="1:10">
      <c r="A6097" s="16" t="s">
        <v>25740</v>
      </c>
      <c r="B6097" s="52" t="s">
        <v>26572</v>
      </c>
      <c r="C6097" s="16" t="str">
        <f t="shared" si="95"/>
        <v>004 - 137</v>
      </c>
      <c r="D6097" s="52" t="s">
        <v>36059</v>
      </c>
      <c r="E6097" s="52" t="s">
        <v>10758</v>
      </c>
      <c r="F6097" s="16" t="s">
        <v>16892</v>
      </c>
      <c r="G6097" s="16" t="s">
        <v>10757</v>
      </c>
      <c r="H6097" s="16" t="s">
        <v>10732</v>
      </c>
      <c r="I6097" s="16" t="s">
        <v>25741</v>
      </c>
    </row>
    <row r="6098" spans="1:10">
      <c r="A6098" s="16" t="s">
        <v>13475</v>
      </c>
      <c r="B6098" s="52" t="s">
        <v>34417</v>
      </c>
      <c r="C6098" s="16" t="str">
        <f t="shared" si="95"/>
        <v>048 - 028</v>
      </c>
      <c r="D6098" s="52" t="s">
        <v>36059</v>
      </c>
      <c r="E6098" s="52" t="s">
        <v>29538</v>
      </c>
      <c r="F6098" s="16" t="s">
        <v>21223</v>
      </c>
      <c r="G6098" s="16" t="s">
        <v>29537</v>
      </c>
      <c r="H6098" s="16" t="s">
        <v>30328</v>
      </c>
      <c r="I6098" s="16" t="s">
        <v>13476</v>
      </c>
    </row>
    <row r="6099" spans="1:10">
      <c r="A6099" s="16" t="s">
        <v>21752</v>
      </c>
      <c r="B6099" s="52" t="s">
        <v>23907</v>
      </c>
      <c r="C6099" s="16" t="str">
        <f t="shared" si="95"/>
        <v>043 - 030</v>
      </c>
      <c r="D6099" s="52" t="s">
        <v>36059</v>
      </c>
      <c r="E6099" s="52" t="s">
        <v>36775</v>
      </c>
      <c r="F6099" s="16" t="s">
        <v>27379</v>
      </c>
      <c r="G6099" s="16" t="s">
        <v>27380</v>
      </c>
      <c r="H6099" s="16" t="s">
        <v>20397</v>
      </c>
      <c r="I6099" s="16" t="s">
        <v>21753</v>
      </c>
      <c r="J6099" s="16"/>
    </row>
    <row r="6100" spans="1:10">
      <c r="A6100" s="16" t="s">
        <v>28558</v>
      </c>
      <c r="B6100" s="52" t="s">
        <v>26068</v>
      </c>
      <c r="C6100" s="16" t="str">
        <f t="shared" si="95"/>
        <v>041 - 901</v>
      </c>
      <c r="D6100" s="52"/>
      <c r="E6100" s="52" t="s">
        <v>31873</v>
      </c>
      <c r="F6100" s="16"/>
      <c r="G6100" s="16" t="s">
        <v>31872</v>
      </c>
      <c r="H6100" s="16" t="s">
        <v>20397</v>
      </c>
      <c r="I6100" s="16" t="s">
        <v>28559</v>
      </c>
      <c r="J6100" s="16" t="s">
        <v>34487</v>
      </c>
    </row>
    <row r="6101" spans="1:10">
      <c r="A6101" s="16" t="s">
        <v>31421</v>
      </c>
      <c r="B6101" s="52" t="s">
        <v>208</v>
      </c>
      <c r="C6101" s="16" t="str">
        <f t="shared" si="95"/>
        <v>041 - 037</v>
      </c>
      <c r="D6101" s="52" t="s">
        <v>34487</v>
      </c>
      <c r="E6101" s="52" t="s">
        <v>31873</v>
      </c>
      <c r="F6101" s="16" t="s">
        <v>2339</v>
      </c>
      <c r="G6101" s="16" t="s">
        <v>31872</v>
      </c>
      <c r="H6101" s="16" t="s">
        <v>20397</v>
      </c>
      <c r="I6101" s="16" t="s">
        <v>31422</v>
      </c>
      <c r="J6101" s="16"/>
    </row>
    <row r="6102" spans="1:10">
      <c r="A6102" s="16" t="s">
        <v>37446</v>
      </c>
      <c r="B6102" s="52" t="s">
        <v>8695</v>
      </c>
      <c r="C6102" s="16" t="str">
        <f t="shared" si="95"/>
        <v>082 - 051</v>
      </c>
      <c r="D6102" s="52" t="s">
        <v>34487</v>
      </c>
      <c r="E6102" s="52" t="s">
        <v>1263</v>
      </c>
      <c r="F6102" s="16" t="s">
        <v>1261</v>
      </c>
      <c r="G6102" s="16" t="s">
        <v>1262</v>
      </c>
      <c r="H6102" s="16" t="s">
        <v>29917</v>
      </c>
      <c r="I6102" s="16" t="s">
        <v>30897</v>
      </c>
    </row>
    <row r="6103" spans="1:10">
      <c r="A6103" s="16" t="s">
        <v>31244</v>
      </c>
      <c r="B6103" s="52" t="s">
        <v>10639</v>
      </c>
      <c r="C6103" s="16" t="str">
        <f t="shared" si="95"/>
        <v>005 - 077</v>
      </c>
      <c r="D6103" s="52" t="s">
        <v>36059</v>
      </c>
      <c r="E6103" s="52" t="s">
        <v>18693</v>
      </c>
      <c r="F6103" s="16" t="s">
        <v>216</v>
      </c>
      <c r="G6103" s="16" t="s">
        <v>18692</v>
      </c>
      <c r="H6103" s="16" t="s">
        <v>10732</v>
      </c>
      <c r="I6103" s="16" t="s">
        <v>31245</v>
      </c>
      <c r="J6103" s="16"/>
    </row>
    <row r="6104" spans="1:10">
      <c r="A6104" s="16" t="s">
        <v>14830</v>
      </c>
      <c r="B6104" s="52" t="s">
        <v>26573</v>
      </c>
      <c r="C6104" s="16" t="str">
        <f t="shared" si="95"/>
        <v>004 - 138</v>
      </c>
      <c r="D6104" s="52" t="s">
        <v>34487</v>
      </c>
      <c r="E6104" s="52" t="s">
        <v>10758</v>
      </c>
      <c r="F6104" s="16" t="s">
        <v>15844</v>
      </c>
      <c r="G6104" s="16" t="s">
        <v>10757</v>
      </c>
      <c r="H6104" s="16" t="s">
        <v>10732</v>
      </c>
      <c r="I6104" s="16" t="s">
        <v>14831</v>
      </c>
    </row>
    <row r="6105" spans="1:10">
      <c r="A6105" s="16" t="s">
        <v>22119</v>
      </c>
      <c r="B6105" s="52" t="s">
        <v>15660</v>
      </c>
      <c r="C6105" s="16" t="str">
        <f t="shared" si="95"/>
        <v>064 - 058</v>
      </c>
      <c r="D6105" s="52" t="s">
        <v>34487</v>
      </c>
      <c r="E6105" s="52" t="s">
        <v>27583</v>
      </c>
      <c r="F6105" s="16" t="s">
        <v>19136</v>
      </c>
      <c r="G6105" s="16" t="s">
        <v>27582</v>
      </c>
      <c r="H6105" s="16" t="s">
        <v>30282</v>
      </c>
      <c r="I6105" s="16" t="s">
        <v>27896</v>
      </c>
      <c r="J6105" s="16"/>
    </row>
    <row r="6106" spans="1:10">
      <c r="A6106" s="16" t="s">
        <v>3338</v>
      </c>
      <c r="B6106" s="52" t="s">
        <v>1399</v>
      </c>
      <c r="C6106" s="16" t="str">
        <f t="shared" si="95"/>
        <v>042 - 027</v>
      </c>
      <c r="D6106" s="52" t="s">
        <v>36059</v>
      </c>
      <c r="E6106" s="52" t="s">
        <v>1290</v>
      </c>
      <c r="F6106" s="16" t="s">
        <v>3339</v>
      </c>
      <c r="G6106" s="16" t="s">
        <v>33346</v>
      </c>
      <c r="H6106" s="16" t="s">
        <v>20397</v>
      </c>
      <c r="I6106" s="16" t="s">
        <v>3340</v>
      </c>
    </row>
    <row r="6107" spans="1:10">
      <c r="A6107" s="16" t="s">
        <v>34682</v>
      </c>
      <c r="B6107" s="52" t="s">
        <v>5220</v>
      </c>
      <c r="C6107" s="16" t="str">
        <f t="shared" si="95"/>
        <v>006 - 108</v>
      </c>
      <c r="D6107" s="52" t="s">
        <v>34487</v>
      </c>
      <c r="E6107" s="52" t="s">
        <v>26671</v>
      </c>
      <c r="F6107" s="16" t="s">
        <v>18688</v>
      </c>
      <c r="G6107" s="16" t="s">
        <v>26670</v>
      </c>
      <c r="H6107" s="16" t="s">
        <v>10732</v>
      </c>
      <c r="I6107" s="16" t="s">
        <v>34683</v>
      </c>
    </row>
    <row r="6108" spans="1:10">
      <c r="A6108" s="16" t="s">
        <v>4102</v>
      </c>
      <c r="B6108" s="52" t="s">
        <v>2020</v>
      </c>
      <c r="C6108" s="16" t="str">
        <f t="shared" si="95"/>
        <v>073 - 017</v>
      </c>
      <c r="D6108" s="52" t="s">
        <v>34487</v>
      </c>
      <c r="E6108" s="52" t="s">
        <v>37421</v>
      </c>
      <c r="F6108" s="16" t="s">
        <v>37419</v>
      </c>
      <c r="G6108" s="16" t="s">
        <v>37420</v>
      </c>
      <c r="H6108" s="16" t="s">
        <v>37422</v>
      </c>
      <c r="I6108" s="16" t="s">
        <v>4103</v>
      </c>
    </row>
    <row r="6109" spans="1:10">
      <c r="A6109" s="16" t="s">
        <v>2137</v>
      </c>
      <c r="B6109" s="52" t="s">
        <v>22311</v>
      </c>
      <c r="C6109" s="16" t="str">
        <f t="shared" si="95"/>
        <v>013 - 155</v>
      </c>
      <c r="D6109" s="52" t="s">
        <v>34487</v>
      </c>
      <c r="E6109" s="52" t="s">
        <v>26240</v>
      </c>
      <c r="F6109" s="16" t="s">
        <v>30667</v>
      </c>
      <c r="G6109" s="16" t="s">
        <v>26239</v>
      </c>
      <c r="H6109" s="16" t="s">
        <v>32666</v>
      </c>
      <c r="I6109" s="16" t="s">
        <v>2138</v>
      </c>
    </row>
    <row r="6110" spans="1:10">
      <c r="A6110" s="16" t="s">
        <v>32125</v>
      </c>
      <c r="B6110" s="52" t="s">
        <v>20320</v>
      </c>
      <c r="C6110" s="16" t="str">
        <f t="shared" si="95"/>
        <v>051 - 023</v>
      </c>
      <c r="D6110" s="52" t="s">
        <v>34487</v>
      </c>
      <c r="E6110" s="52" t="s">
        <v>31110</v>
      </c>
      <c r="F6110" s="16" t="s">
        <v>30733</v>
      </c>
      <c r="G6110" s="16" t="s">
        <v>31109</v>
      </c>
      <c r="H6110" s="16" t="s">
        <v>30328</v>
      </c>
      <c r="I6110" s="16" t="s">
        <v>32126</v>
      </c>
    </row>
    <row r="6111" spans="1:10">
      <c r="A6111" s="16" t="s">
        <v>3763</v>
      </c>
      <c r="B6111" s="52" t="s">
        <v>15661</v>
      </c>
      <c r="C6111" s="16" t="str">
        <f t="shared" si="95"/>
        <v>064 - 059</v>
      </c>
      <c r="D6111" s="52" t="s">
        <v>34487</v>
      </c>
      <c r="E6111" s="52" t="s">
        <v>27583</v>
      </c>
      <c r="F6111" s="16" t="s">
        <v>3764</v>
      </c>
      <c r="G6111" s="16" t="s">
        <v>27582</v>
      </c>
      <c r="H6111" s="16" t="s">
        <v>30282</v>
      </c>
      <c r="I6111" s="16" t="s">
        <v>3765</v>
      </c>
      <c r="J6111" s="16"/>
    </row>
    <row r="6112" spans="1:10">
      <c r="A6112" s="16" t="s">
        <v>805</v>
      </c>
      <c r="B6112" s="52" t="s">
        <v>8737</v>
      </c>
      <c r="C6112" s="16" t="str">
        <f t="shared" si="95"/>
        <v>076 - 051</v>
      </c>
      <c r="D6112" s="52" t="s">
        <v>34487</v>
      </c>
      <c r="E6112" s="52" t="s">
        <v>13510</v>
      </c>
      <c r="F6112" s="16" t="s">
        <v>13529</v>
      </c>
      <c r="G6112" s="16" t="s">
        <v>13509</v>
      </c>
      <c r="H6112" s="16" t="s">
        <v>13511</v>
      </c>
      <c r="I6112" s="16" t="s">
        <v>806</v>
      </c>
    </row>
    <row r="6113" spans="1:10">
      <c r="A6113" s="16" t="s">
        <v>25533</v>
      </c>
      <c r="B6113" s="52" t="s">
        <v>2721</v>
      </c>
      <c r="C6113" s="16" t="str">
        <f t="shared" si="95"/>
        <v>070 - 045</v>
      </c>
      <c r="D6113" s="52" t="s">
        <v>34487</v>
      </c>
      <c r="E6113" s="52" t="s">
        <v>23672</v>
      </c>
      <c r="F6113" s="16" t="s">
        <v>5711</v>
      </c>
      <c r="G6113" s="16" t="s">
        <v>23671</v>
      </c>
      <c r="H6113" s="16" t="s">
        <v>10748</v>
      </c>
      <c r="I6113" s="16" t="s">
        <v>29276</v>
      </c>
      <c r="J6113" s="16"/>
    </row>
    <row r="6114" spans="1:10">
      <c r="A6114" s="16" t="s">
        <v>8851</v>
      </c>
      <c r="B6114" s="52" t="s">
        <v>11133</v>
      </c>
      <c r="C6114" s="16" t="str">
        <f t="shared" si="95"/>
        <v>044 - 044</v>
      </c>
      <c r="D6114" s="52" t="s">
        <v>34487</v>
      </c>
      <c r="E6114" s="52" t="s">
        <v>27373</v>
      </c>
      <c r="F6114" s="16" t="s">
        <v>8852</v>
      </c>
      <c r="G6114" s="16" t="s">
        <v>27372</v>
      </c>
      <c r="H6114" s="16" t="s">
        <v>20397</v>
      </c>
      <c r="I6114" s="16" t="s">
        <v>8853</v>
      </c>
    </row>
    <row r="6115" spans="1:10">
      <c r="A6115" s="16" t="s">
        <v>26301</v>
      </c>
      <c r="B6115" s="52" t="s">
        <v>34418</v>
      </c>
      <c r="C6115" s="16" t="str">
        <f t="shared" si="95"/>
        <v>048 - 029</v>
      </c>
      <c r="D6115" s="52" t="s">
        <v>34487</v>
      </c>
      <c r="E6115" s="52" t="s">
        <v>29538</v>
      </c>
      <c r="F6115" s="16" t="s">
        <v>26302</v>
      </c>
      <c r="G6115" s="16" t="s">
        <v>29537</v>
      </c>
      <c r="H6115" s="16" t="s">
        <v>30328</v>
      </c>
      <c r="I6115" s="16" t="s">
        <v>10958</v>
      </c>
      <c r="J6115" s="16" t="s">
        <v>7990</v>
      </c>
    </row>
    <row r="6116" spans="1:10">
      <c r="A6116" s="16" t="s">
        <v>28838</v>
      </c>
      <c r="B6116" s="52" t="s">
        <v>19529</v>
      </c>
      <c r="C6116" s="16" t="str">
        <f t="shared" si="95"/>
        <v>100 - 003</v>
      </c>
      <c r="D6116" s="52" t="s">
        <v>34487</v>
      </c>
      <c r="E6116" s="52" t="s">
        <v>682</v>
      </c>
      <c r="F6116" s="16" t="s">
        <v>680</v>
      </c>
      <c r="G6116" s="16" t="s">
        <v>681</v>
      </c>
      <c r="H6116" s="16" t="s">
        <v>30328</v>
      </c>
      <c r="I6116" s="16" t="s">
        <v>10958</v>
      </c>
    </row>
    <row r="6117" spans="1:10">
      <c r="A6117" s="16" t="s">
        <v>9240</v>
      </c>
      <c r="B6117" s="52" t="s">
        <v>8738</v>
      </c>
      <c r="C6117" s="16" t="str">
        <f t="shared" si="95"/>
        <v>076 - 052</v>
      </c>
      <c r="D6117" s="52" t="s">
        <v>34487</v>
      </c>
      <c r="E6117" s="52" t="s">
        <v>13510</v>
      </c>
      <c r="F6117" s="16" t="s">
        <v>9241</v>
      </c>
      <c r="G6117" s="16" t="s">
        <v>13509</v>
      </c>
      <c r="H6117" s="16" t="s">
        <v>13511</v>
      </c>
      <c r="I6117" s="16" t="s">
        <v>9242</v>
      </c>
      <c r="J6117" s="16"/>
    </row>
    <row r="6118" spans="1:10">
      <c r="A6118" s="16" t="s">
        <v>4262</v>
      </c>
      <c r="B6118" s="52" t="s">
        <v>36877</v>
      </c>
      <c r="C6118" s="16" t="str">
        <f t="shared" si="95"/>
        <v>030 - 061</v>
      </c>
      <c r="D6118" s="52" t="s">
        <v>34487</v>
      </c>
      <c r="E6118" s="52" t="s">
        <v>35970</v>
      </c>
      <c r="F6118" s="16" t="s">
        <v>31103</v>
      </c>
      <c r="G6118" s="16" t="s">
        <v>35969</v>
      </c>
      <c r="H6118" s="16" t="s">
        <v>30334</v>
      </c>
      <c r="I6118" s="16" t="s">
        <v>1901</v>
      </c>
    </row>
    <row r="6119" spans="1:10">
      <c r="A6119" s="16" t="s">
        <v>36705</v>
      </c>
      <c r="B6119" s="52" t="s">
        <v>12399</v>
      </c>
      <c r="C6119" s="16" t="str">
        <f t="shared" si="95"/>
        <v>070 - 046</v>
      </c>
      <c r="D6119" s="52" t="s">
        <v>34487</v>
      </c>
      <c r="E6119" s="52" t="s">
        <v>23672</v>
      </c>
      <c r="F6119" s="16" t="s">
        <v>16333</v>
      </c>
      <c r="G6119" s="16" t="s">
        <v>23671</v>
      </c>
      <c r="H6119" s="16" t="s">
        <v>10748</v>
      </c>
      <c r="I6119" s="16" t="s">
        <v>16334</v>
      </c>
    </row>
    <row r="6120" spans="1:10">
      <c r="A6120" s="16" t="s">
        <v>37261</v>
      </c>
      <c r="B6120" s="52" t="s">
        <v>3051</v>
      </c>
      <c r="C6120" s="16" t="str">
        <f t="shared" si="95"/>
        <v>031 - 715</v>
      </c>
      <c r="D6120" s="52"/>
      <c r="E6120" s="52" t="s">
        <v>7531</v>
      </c>
      <c r="F6120" s="16"/>
      <c r="G6120" s="16" t="s">
        <v>7530</v>
      </c>
      <c r="H6120" s="16" t="s">
        <v>30334</v>
      </c>
      <c r="I6120" s="16" t="s">
        <v>37262</v>
      </c>
      <c r="J6120" s="16" t="s">
        <v>34487</v>
      </c>
    </row>
    <row r="6121" spans="1:10">
      <c r="A6121" s="16" t="s">
        <v>3863</v>
      </c>
      <c r="B6121" s="52" t="s">
        <v>33663</v>
      </c>
      <c r="C6121" s="16" t="str">
        <f t="shared" si="95"/>
        <v>057 - 042</v>
      </c>
      <c r="D6121" s="52" t="s">
        <v>34487</v>
      </c>
      <c r="E6121" s="52" t="s">
        <v>18919</v>
      </c>
      <c r="F6121" s="16" t="s">
        <v>17984</v>
      </c>
      <c r="G6121" s="16" t="s">
        <v>18918</v>
      </c>
      <c r="H6121" s="16" t="s">
        <v>20396</v>
      </c>
      <c r="I6121" s="16" t="s">
        <v>19816</v>
      </c>
    </row>
    <row r="6122" spans="1:10">
      <c r="A6122" s="16" t="s">
        <v>35882</v>
      </c>
      <c r="B6122" s="52" t="s">
        <v>7579</v>
      </c>
      <c r="C6122" s="16" t="str">
        <f t="shared" si="95"/>
        <v>094 - 029</v>
      </c>
      <c r="D6122" s="52" t="s">
        <v>34487</v>
      </c>
      <c r="E6122" s="52" t="s">
        <v>10747</v>
      </c>
      <c r="F6122" s="16" t="s">
        <v>22881</v>
      </c>
      <c r="G6122" s="16" t="s">
        <v>10746</v>
      </c>
      <c r="H6122" s="16" t="s">
        <v>10748</v>
      </c>
      <c r="I6122" s="16" t="s">
        <v>25171</v>
      </c>
      <c r="J6122" s="16"/>
    </row>
    <row r="6123" spans="1:10">
      <c r="A6123" s="16" t="s">
        <v>20019</v>
      </c>
      <c r="B6123" s="52" t="s">
        <v>11031</v>
      </c>
      <c r="C6123" s="16" t="str">
        <f t="shared" si="95"/>
        <v>069 - 054</v>
      </c>
      <c r="D6123" s="52" t="s">
        <v>34487</v>
      </c>
      <c r="E6123" s="52" t="s">
        <v>36727</v>
      </c>
      <c r="F6123" s="16" t="s">
        <v>24768</v>
      </c>
      <c r="G6123" s="16" t="s">
        <v>36726</v>
      </c>
      <c r="H6123" s="16" t="s">
        <v>15395</v>
      </c>
      <c r="I6123" s="16" t="s">
        <v>36724</v>
      </c>
    </row>
    <row r="6124" spans="1:10">
      <c r="A6124" s="16" t="s">
        <v>20020</v>
      </c>
      <c r="B6124" s="52" t="s">
        <v>12094</v>
      </c>
      <c r="C6124" s="16" t="str">
        <f t="shared" si="95"/>
        <v>069 - 055</v>
      </c>
      <c r="D6124" s="52" t="s">
        <v>34487</v>
      </c>
      <c r="E6124" s="52" t="s">
        <v>36727</v>
      </c>
      <c r="F6124" s="16" t="s">
        <v>29412</v>
      </c>
      <c r="G6124" s="16" t="s">
        <v>36726</v>
      </c>
      <c r="H6124" s="16" t="s">
        <v>15395</v>
      </c>
      <c r="I6124" s="16" t="s">
        <v>36725</v>
      </c>
    </row>
    <row r="6125" spans="1:10">
      <c r="A6125" s="16" t="s">
        <v>13226</v>
      </c>
      <c r="B6125" s="52" t="s">
        <v>29266</v>
      </c>
      <c r="C6125" s="16" t="str">
        <f t="shared" si="95"/>
        <v>079 - 081</v>
      </c>
      <c r="D6125" s="52" t="s">
        <v>36059</v>
      </c>
      <c r="E6125" s="52" t="s">
        <v>4771</v>
      </c>
      <c r="F6125" s="16" t="s">
        <v>33459</v>
      </c>
      <c r="G6125" s="16" t="s">
        <v>4770</v>
      </c>
      <c r="H6125" s="16" t="s">
        <v>4772</v>
      </c>
      <c r="I6125" s="16" t="s">
        <v>13227</v>
      </c>
    </row>
    <row r="6126" spans="1:10">
      <c r="A6126" s="16" t="s">
        <v>25883</v>
      </c>
      <c r="B6126" s="52" t="s">
        <v>2021</v>
      </c>
      <c r="C6126" s="16" t="str">
        <f t="shared" si="95"/>
        <v>073 - 018</v>
      </c>
      <c r="D6126" s="52" t="s">
        <v>36059</v>
      </c>
      <c r="E6126" s="52" t="s">
        <v>37421</v>
      </c>
      <c r="F6126" s="16" t="s">
        <v>37419</v>
      </c>
      <c r="G6126" s="16" t="s">
        <v>37420</v>
      </c>
      <c r="H6126" s="16" t="s">
        <v>37422</v>
      </c>
      <c r="I6126" s="16" t="s">
        <v>25884</v>
      </c>
      <c r="J6126" s="16"/>
    </row>
    <row r="6127" spans="1:10">
      <c r="A6127" s="16" t="s">
        <v>5504</v>
      </c>
      <c r="B6127" s="52" t="s">
        <v>36826</v>
      </c>
      <c r="C6127" s="16" t="str">
        <f t="shared" si="95"/>
        <v>021 - 857</v>
      </c>
      <c r="D6127" s="52"/>
      <c r="E6127" s="52" t="s">
        <v>14657</v>
      </c>
      <c r="F6127" s="16"/>
      <c r="G6127" s="16" t="s">
        <v>14656</v>
      </c>
      <c r="H6127" s="16" t="s">
        <v>4778</v>
      </c>
      <c r="I6127" s="16" t="s">
        <v>18319</v>
      </c>
      <c r="J6127" s="16" t="s">
        <v>34487</v>
      </c>
    </row>
    <row r="6128" spans="1:10">
      <c r="A6128" s="16" t="s">
        <v>19640</v>
      </c>
      <c r="B6128" s="52" t="s">
        <v>11134</v>
      </c>
      <c r="C6128" s="16" t="str">
        <f t="shared" si="95"/>
        <v>044 - 045</v>
      </c>
      <c r="D6128" s="52" t="s">
        <v>36059</v>
      </c>
      <c r="E6128" s="52" t="s">
        <v>27373</v>
      </c>
      <c r="F6128" s="16" t="s">
        <v>32700</v>
      </c>
      <c r="G6128" s="16" t="s">
        <v>27372</v>
      </c>
      <c r="H6128" s="16" t="s">
        <v>20397</v>
      </c>
      <c r="I6128" s="16" t="s">
        <v>32701</v>
      </c>
    </row>
    <row r="6129" spans="1:10">
      <c r="A6129" s="16" t="s">
        <v>25520</v>
      </c>
      <c r="B6129" s="52" t="s">
        <v>2939</v>
      </c>
      <c r="C6129" s="16" t="str">
        <f t="shared" si="95"/>
        <v>052 - 015</v>
      </c>
      <c r="D6129" s="52" t="s">
        <v>34487</v>
      </c>
      <c r="E6129" s="52" t="s">
        <v>3327</v>
      </c>
      <c r="F6129" s="16" t="s">
        <v>25521</v>
      </c>
      <c r="G6129" s="16" t="s">
        <v>28833</v>
      </c>
      <c r="H6129" s="16" t="s">
        <v>30328</v>
      </c>
      <c r="I6129" s="16" t="s">
        <v>25522</v>
      </c>
    </row>
    <row r="6130" spans="1:10">
      <c r="A6130" s="16" t="s">
        <v>9069</v>
      </c>
      <c r="B6130" s="52" t="s">
        <v>1400</v>
      </c>
      <c r="C6130" s="16" t="str">
        <f t="shared" si="95"/>
        <v>042 - 028</v>
      </c>
      <c r="D6130" s="52" t="s">
        <v>36059</v>
      </c>
      <c r="E6130" s="52" t="s">
        <v>1290</v>
      </c>
      <c r="F6130" s="16" t="s">
        <v>13949</v>
      </c>
      <c r="G6130" s="16" t="s">
        <v>33346</v>
      </c>
      <c r="H6130" s="16" t="s">
        <v>20397</v>
      </c>
      <c r="I6130" s="16" t="s">
        <v>9070</v>
      </c>
    </row>
    <row r="6131" spans="1:10">
      <c r="A6131" s="16" t="s">
        <v>5964</v>
      </c>
      <c r="B6131" s="52" t="s">
        <v>20321</v>
      </c>
      <c r="C6131" s="16" t="str">
        <f t="shared" si="95"/>
        <v>051 - 024</v>
      </c>
      <c r="D6131" s="52" t="s">
        <v>34487</v>
      </c>
      <c r="E6131" s="52" t="s">
        <v>31110</v>
      </c>
      <c r="F6131" s="16" t="s">
        <v>5965</v>
      </c>
      <c r="G6131" s="16" t="s">
        <v>31109</v>
      </c>
      <c r="H6131" s="16" t="s">
        <v>30328</v>
      </c>
      <c r="I6131" s="16" t="s">
        <v>5966</v>
      </c>
    </row>
    <row r="6132" spans="1:10">
      <c r="A6132" s="16" t="s">
        <v>34896</v>
      </c>
      <c r="B6132" s="52" t="s">
        <v>17601</v>
      </c>
      <c r="C6132" s="16" t="str">
        <f t="shared" si="95"/>
        <v>066 - 056</v>
      </c>
      <c r="D6132" s="52" t="s">
        <v>34487</v>
      </c>
      <c r="E6132" s="52" t="s">
        <v>3383</v>
      </c>
      <c r="F6132" s="16" t="s">
        <v>27317</v>
      </c>
      <c r="G6132" s="16" t="s">
        <v>3382</v>
      </c>
      <c r="H6132" s="16" t="s">
        <v>15395</v>
      </c>
      <c r="I6132" s="16" t="s">
        <v>27318</v>
      </c>
    </row>
    <row r="6133" spans="1:10">
      <c r="A6133" s="16" t="s">
        <v>3522</v>
      </c>
      <c r="B6133" s="52" t="s">
        <v>37290</v>
      </c>
      <c r="C6133" s="16" t="str">
        <f t="shared" si="95"/>
        <v>093 - 027</v>
      </c>
      <c r="D6133" s="52" t="s">
        <v>34487</v>
      </c>
      <c r="E6133" s="52" t="s">
        <v>14112</v>
      </c>
      <c r="F6133" s="16" t="s">
        <v>3523</v>
      </c>
      <c r="G6133" s="16" t="s">
        <v>14111</v>
      </c>
      <c r="H6133" s="16" t="s">
        <v>30334</v>
      </c>
      <c r="I6133" s="16" t="s">
        <v>3524</v>
      </c>
      <c r="J6133" s="16"/>
    </row>
    <row r="6134" spans="1:10">
      <c r="A6134" s="16" t="s">
        <v>23157</v>
      </c>
      <c r="B6134" s="52" t="s">
        <v>20587</v>
      </c>
      <c r="C6134" s="16" t="str">
        <f t="shared" si="95"/>
        <v>037 - 041</v>
      </c>
      <c r="D6134" s="52" t="s">
        <v>34487</v>
      </c>
      <c r="E6134" s="52" t="s">
        <v>30682</v>
      </c>
      <c r="F6134" s="16" t="s">
        <v>15516</v>
      </c>
      <c r="G6134" s="16" t="s">
        <v>30681</v>
      </c>
      <c r="H6134" s="16" t="s">
        <v>35981</v>
      </c>
      <c r="I6134" s="16" t="s">
        <v>23158</v>
      </c>
      <c r="J6134" s="16"/>
    </row>
    <row r="6135" spans="1:10">
      <c r="A6135" s="16" t="s">
        <v>29136</v>
      </c>
      <c r="B6135" s="52" t="s">
        <v>2940</v>
      </c>
      <c r="C6135" s="16" t="str">
        <f t="shared" si="95"/>
        <v>052 - 016</v>
      </c>
      <c r="D6135" s="52" t="s">
        <v>34487</v>
      </c>
      <c r="E6135" s="52" t="s">
        <v>3327</v>
      </c>
      <c r="F6135" s="16" t="s">
        <v>29137</v>
      </c>
      <c r="G6135" s="16" t="s">
        <v>28833</v>
      </c>
      <c r="H6135" s="16" t="s">
        <v>30328</v>
      </c>
      <c r="I6135" s="16" t="s">
        <v>29138</v>
      </c>
    </row>
    <row r="6136" spans="1:10">
      <c r="A6136" s="16" t="s">
        <v>25325</v>
      </c>
      <c r="B6136" s="52" t="s">
        <v>7580</v>
      </c>
      <c r="C6136" s="16" t="str">
        <f t="shared" si="95"/>
        <v>094 - 030</v>
      </c>
      <c r="D6136" s="52" t="s">
        <v>34487</v>
      </c>
      <c r="E6136" s="52" t="s">
        <v>10747</v>
      </c>
      <c r="F6136" s="16" t="s">
        <v>25326</v>
      </c>
      <c r="G6136" s="16" t="s">
        <v>10746</v>
      </c>
      <c r="H6136" s="16" t="s">
        <v>10748</v>
      </c>
      <c r="I6136" s="16" t="s">
        <v>25327</v>
      </c>
    </row>
    <row r="6137" spans="1:10">
      <c r="A6137" s="16" t="s">
        <v>3924</v>
      </c>
      <c r="B6137" s="52" t="s">
        <v>209</v>
      </c>
      <c r="C6137" s="16" t="str">
        <f t="shared" si="95"/>
        <v>041 - 813</v>
      </c>
      <c r="D6137" s="52"/>
      <c r="E6137" s="52" t="s">
        <v>31873</v>
      </c>
      <c r="F6137" s="16"/>
      <c r="G6137" s="16" t="s">
        <v>31872</v>
      </c>
      <c r="H6137" s="16" t="s">
        <v>20397</v>
      </c>
      <c r="I6137" s="16" t="s">
        <v>3925</v>
      </c>
      <c r="J6137" s="16" t="s">
        <v>34487</v>
      </c>
    </row>
    <row r="6138" spans="1:10">
      <c r="A6138" s="16" t="s">
        <v>25280</v>
      </c>
      <c r="B6138" s="52" t="s">
        <v>2941</v>
      </c>
      <c r="C6138" s="16" t="str">
        <f t="shared" si="95"/>
        <v>052 - 017</v>
      </c>
      <c r="D6138" s="52" t="s">
        <v>36059</v>
      </c>
      <c r="E6138" s="52" t="s">
        <v>3327</v>
      </c>
      <c r="F6138" s="16" t="s">
        <v>25281</v>
      </c>
      <c r="G6138" s="16" t="s">
        <v>28833</v>
      </c>
      <c r="H6138" s="16" t="s">
        <v>30328</v>
      </c>
      <c r="I6138" s="16" t="s">
        <v>16018</v>
      </c>
    </row>
    <row r="6139" spans="1:10">
      <c r="A6139" s="16" t="s">
        <v>30832</v>
      </c>
      <c r="B6139" s="52" t="s">
        <v>29482</v>
      </c>
      <c r="C6139" s="16" t="str">
        <f t="shared" si="95"/>
        <v>075 - 048</v>
      </c>
      <c r="D6139" s="52" t="s">
        <v>36059</v>
      </c>
      <c r="E6139" s="52" t="s">
        <v>25912</v>
      </c>
      <c r="F6139" s="16" t="s">
        <v>18732</v>
      </c>
      <c r="G6139" s="16" t="s">
        <v>31815</v>
      </c>
      <c r="H6139" s="16" t="s">
        <v>37422</v>
      </c>
      <c r="I6139" s="16" t="s">
        <v>18723</v>
      </c>
      <c r="J6139" s="16"/>
    </row>
    <row r="6140" spans="1:10">
      <c r="A6140" s="16" t="s">
        <v>1165</v>
      </c>
      <c r="B6140" s="52" t="s">
        <v>11955</v>
      </c>
      <c r="C6140" s="16" t="str">
        <f t="shared" si="95"/>
        <v>056 - 038</v>
      </c>
      <c r="D6140" s="52" t="s">
        <v>36059</v>
      </c>
      <c r="E6140" s="52" t="s">
        <v>29533</v>
      </c>
      <c r="F6140" s="16" t="s">
        <v>31644</v>
      </c>
      <c r="G6140" s="16" t="s">
        <v>29532</v>
      </c>
      <c r="H6140" s="16" t="s">
        <v>20396</v>
      </c>
      <c r="I6140" s="16" t="s">
        <v>1166</v>
      </c>
    </row>
    <row r="6141" spans="1:10">
      <c r="A6141" s="16" t="s">
        <v>28083</v>
      </c>
      <c r="B6141" s="52" t="s">
        <v>20762</v>
      </c>
      <c r="C6141" s="16" t="str">
        <f t="shared" si="95"/>
        <v>011 - 019</v>
      </c>
      <c r="D6141" s="52" t="s">
        <v>34487</v>
      </c>
      <c r="E6141" s="52" t="s">
        <v>34572</v>
      </c>
      <c r="F6141" s="16" t="s">
        <v>32251</v>
      </c>
      <c r="G6141" s="16" t="s">
        <v>34571</v>
      </c>
      <c r="H6141" s="16" t="s">
        <v>34573</v>
      </c>
      <c r="I6141" s="16" t="s">
        <v>32252</v>
      </c>
      <c r="J6141" s="16"/>
    </row>
    <row r="6142" spans="1:10">
      <c r="A6142" s="16" t="s">
        <v>35926</v>
      </c>
      <c r="B6142" s="52" t="s">
        <v>21073</v>
      </c>
      <c r="C6142" s="16" t="str">
        <f t="shared" si="95"/>
        <v>088 - 007</v>
      </c>
      <c r="D6142" s="52" t="s">
        <v>34487</v>
      </c>
      <c r="E6142" s="52" t="s">
        <v>30315</v>
      </c>
      <c r="F6142" s="16" t="s">
        <v>14570</v>
      </c>
      <c r="G6142" s="16" t="s">
        <v>30314</v>
      </c>
      <c r="H6142" s="16" t="s">
        <v>29917</v>
      </c>
      <c r="I6142" s="16" t="s">
        <v>35927</v>
      </c>
      <c r="J6142" s="16"/>
    </row>
    <row r="6143" spans="1:10">
      <c r="A6143" s="16" t="s">
        <v>15617</v>
      </c>
      <c r="B6143" s="52" t="s">
        <v>29267</v>
      </c>
      <c r="C6143" s="16" t="str">
        <f t="shared" si="95"/>
        <v>079 - 082</v>
      </c>
      <c r="D6143" s="52" t="s">
        <v>34487</v>
      </c>
      <c r="E6143" s="52" t="s">
        <v>4771</v>
      </c>
      <c r="F6143" s="16" t="s">
        <v>8913</v>
      </c>
      <c r="G6143" s="16" t="s">
        <v>4770</v>
      </c>
      <c r="H6143" s="16" t="s">
        <v>4772</v>
      </c>
      <c r="I6143" s="16" t="s">
        <v>16588</v>
      </c>
      <c r="J6143" s="16" t="s">
        <v>7990</v>
      </c>
    </row>
    <row r="6144" spans="1:10">
      <c r="A6144" s="16" t="s">
        <v>16586</v>
      </c>
      <c r="B6144" s="52" t="s">
        <v>31889</v>
      </c>
      <c r="C6144" s="16" t="str">
        <f t="shared" si="95"/>
        <v>102 - 023</v>
      </c>
      <c r="D6144" s="52" t="s">
        <v>34487</v>
      </c>
      <c r="E6144" s="52" t="s">
        <v>27777</v>
      </c>
      <c r="F6144" s="16" t="s">
        <v>16587</v>
      </c>
      <c r="G6144" s="16" t="s">
        <v>27776</v>
      </c>
      <c r="H6144" s="16" t="s">
        <v>4772</v>
      </c>
      <c r="I6144" s="16" t="s">
        <v>16588</v>
      </c>
    </row>
    <row r="6145" spans="1:10">
      <c r="A6145" s="16" t="s">
        <v>23944</v>
      </c>
      <c r="B6145" s="52" t="s">
        <v>2332</v>
      </c>
      <c r="C6145" s="16" t="str">
        <f t="shared" si="95"/>
        <v>004 - 139</v>
      </c>
      <c r="D6145" s="52" t="s">
        <v>34487</v>
      </c>
      <c r="E6145" s="52" t="s">
        <v>10758</v>
      </c>
      <c r="F6145" s="16" t="s">
        <v>5763</v>
      </c>
      <c r="G6145" s="16" t="s">
        <v>10757</v>
      </c>
      <c r="H6145" s="16" t="s">
        <v>10732</v>
      </c>
      <c r="I6145" s="16" t="s">
        <v>23945</v>
      </c>
    </row>
    <row r="6146" spans="1:10">
      <c r="A6146" s="16" t="s">
        <v>11607</v>
      </c>
      <c r="B6146" s="52" t="s">
        <v>15750</v>
      </c>
      <c r="C6146" s="16" t="str">
        <f t="shared" si="95"/>
        <v>058 - 065</v>
      </c>
      <c r="D6146" s="52" t="s">
        <v>36059</v>
      </c>
      <c r="E6146" s="52" t="s">
        <v>10753</v>
      </c>
      <c r="F6146" s="16" t="s">
        <v>11608</v>
      </c>
      <c r="G6146" s="16" t="s">
        <v>10752</v>
      </c>
      <c r="H6146" s="16" t="s">
        <v>20396</v>
      </c>
      <c r="I6146" s="16" t="s">
        <v>11609</v>
      </c>
    </row>
    <row r="6147" spans="1:10">
      <c r="A6147" s="16" t="s">
        <v>27730</v>
      </c>
      <c r="B6147" s="52" t="s">
        <v>22984</v>
      </c>
      <c r="C6147" s="16" t="str">
        <f t="shared" si="95"/>
        <v>053 - 027</v>
      </c>
      <c r="D6147" s="52" t="s">
        <v>34487</v>
      </c>
      <c r="E6147" s="52" t="s">
        <v>36783</v>
      </c>
      <c r="F6147" s="16" t="s">
        <v>3535</v>
      </c>
      <c r="G6147" s="16" t="s">
        <v>36782</v>
      </c>
      <c r="H6147" s="16" t="s">
        <v>30328</v>
      </c>
      <c r="I6147" s="16" t="s">
        <v>3536</v>
      </c>
    </row>
    <row r="6148" spans="1:10">
      <c r="A6148" s="16" t="s">
        <v>7515</v>
      </c>
      <c r="B6148" s="52" t="s">
        <v>32911</v>
      </c>
      <c r="C6148" s="16" t="str">
        <f t="shared" ref="C6148:C6211" si="96">MID(A6148,1,3) &amp;" - " &amp;MID(A6148,4,3)</f>
        <v>055 - 808</v>
      </c>
      <c r="D6148" s="52"/>
      <c r="E6148" s="52" t="s">
        <v>1268</v>
      </c>
      <c r="F6148" s="16"/>
      <c r="G6148" s="16" t="s">
        <v>1267</v>
      </c>
      <c r="H6148" s="16" t="s">
        <v>1269</v>
      </c>
      <c r="I6148" s="16" t="s">
        <v>7516</v>
      </c>
      <c r="J6148" s="16" t="s">
        <v>34487</v>
      </c>
    </row>
    <row r="6149" spans="1:10">
      <c r="A6149" s="16" t="s">
        <v>19934</v>
      </c>
      <c r="B6149" s="52" t="s">
        <v>9338</v>
      </c>
      <c r="C6149" s="16" t="str">
        <f t="shared" si="96"/>
        <v>044 - 047</v>
      </c>
      <c r="D6149" s="52" t="s">
        <v>36059</v>
      </c>
      <c r="E6149" s="52" t="s">
        <v>27373</v>
      </c>
      <c r="F6149" s="16" t="s">
        <v>16041</v>
      </c>
      <c r="G6149" s="16" t="s">
        <v>27372</v>
      </c>
      <c r="H6149" s="16" t="s">
        <v>20397</v>
      </c>
      <c r="I6149" s="16" t="s">
        <v>10062</v>
      </c>
      <c r="J6149" s="16"/>
    </row>
    <row r="6150" spans="1:10">
      <c r="A6150" s="16" t="s">
        <v>6171</v>
      </c>
      <c r="B6150" s="52" t="s">
        <v>16218</v>
      </c>
      <c r="C6150" s="16" t="str">
        <f t="shared" si="96"/>
        <v>022 - 875</v>
      </c>
      <c r="D6150" s="52"/>
      <c r="E6150" s="52" t="s">
        <v>4777</v>
      </c>
      <c r="F6150" s="16"/>
      <c r="G6150" s="16" t="s">
        <v>4776</v>
      </c>
      <c r="H6150" s="16" t="s">
        <v>4778</v>
      </c>
      <c r="I6150" s="16" t="s">
        <v>6172</v>
      </c>
      <c r="J6150" s="16" t="s">
        <v>34487</v>
      </c>
    </row>
    <row r="6151" spans="1:10">
      <c r="A6151" s="16" t="s">
        <v>37002</v>
      </c>
      <c r="B6151" s="52" t="s">
        <v>3635</v>
      </c>
      <c r="C6151" s="16" t="str">
        <f t="shared" si="96"/>
        <v>018 - 848</v>
      </c>
      <c r="D6151" s="52"/>
      <c r="E6151" s="52" t="s">
        <v>35975</v>
      </c>
      <c r="F6151" s="16"/>
      <c r="G6151" s="16" t="s">
        <v>35974</v>
      </c>
      <c r="H6151" s="16" t="s">
        <v>32666</v>
      </c>
      <c r="I6151" s="16" t="s">
        <v>37003</v>
      </c>
      <c r="J6151" s="16" t="s">
        <v>34487</v>
      </c>
    </row>
    <row r="6152" spans="1:10">
      <c r="A6152" s="16" t="s">
        <v>18382</v>
      </c>
      <c r="B6152" s="52" t="s">
        <v>29483</v>
      </c>
      <c r="C6152" s="16" t="str">
        <f t="shared" si="96"/>
        <v>075 - 049</v>
      </c>
      <c r="D6152" s="52" t="s">
        <v>34487</v>
      </c>
      <c r="E6152" s="52" t="s">
        <v>25912</v>
      </c>
      <c r="F6152" s="16" t="s">
        <v>18504</v>
      </c>
      <c r="G6152" s="16" t="s">
        <v>31815</v>
      </c>
      <c r="H6152" s="16" t="s">
        <v>37422</v>
      </c>
      <c r="I6152" s="16" t="s">
        <v>4750</v>
      </c>
    </row>
    <row r="6153" spans="1:10">
      <c r="A6153" s="16" t="s">
        <v>28980</v>
      </c>
      <c r="B6153" s="52" t="s">
        <v>32948</v>
      </c>
      <c r="C6153" s="16" t="str">
        <f t="shared" si="96"/>
        <v>065 - 076</v>
      </c>
      <c r="D6153" s="52" t="s">
        <v>34487</v>
      </c>
      <c r="E6153" s="52" t="s">
        <v>29546</v>
      </c>
      <c r="F6153" s="16" t="s">
        <v>34061</v>
      </c>
      <c r="G6153" s="16" t="s">
        <v>29545</v>
      </c>
      <c r="H6153" s="16" t="s">
        <v>30282</v>
      </c>
      <c r="I6153" s="16" t="s">
        <v>34062</v>
      </c>
      <c r="J6153" s="16"/>
    </row>
    <row r="6154" spans="1:10">
      <c r="A6154" s="16" t="s">
        <v>36261</v>
      </c>
      <c r="B6154" s="52" t="s">
        <v>10719</v>
      </c>
      <c r="C6154" s="16" t="str">
        <f t="shared" si="96"/>
        <v>054 - 805</v>
      </c>
      <c r="D6154" s="52"/>
      <c r="E6154" s="52" t="s">
        <v>30442</v>
      </c>
      <c r="F6154" s="16"/>
      <c r="G6154" s="16" t="s">
        <v>30441</v>
      </c>
      <c r="H6154" s="16" t="s">
        <v>1269</v>
      </c>
      <c r="I6154" s="16" t="s">
        <v>36262</v>
      </c>
      <c r="J6154" s="16" t="s">
        <v>34487</v>
      </c>
    </row>
    <row r="6155" spans="1:10">
      <c r="A6155" s="16" t="s">
        <v>26103</v>
      </c>
      <c r="B6155" s="52" t="s">
        <v>30571</v>
      </c>
      <c r="C6155" s="16" t="str">
        <f t="shared" si="96"/>
        <v>062 - 043</v>
      </c>
      <c r="D6155" s="52" t="s">
        <v>36059</v>
      </c>
      <c r="E6155" s="52" t="s">
        <v>1277</v>
      </c>
      <c r="F6155" s="16" t="s">
        <v>26104</v>
      </c>
      <c r="G6155" s="16" t="s">
        <v>1276</v>
      </c>
      <c r="H6155" s="16" t="s">
        <v>30282</v>
      </c>
      <c r="I6155" s="16" t="s">
        <v>1642</v>
      </c>
    </row>
    <row r="6156" spans="1:10">
      <c r="A6156" s="16" t="s">
        <v>4104</v>
      </c>
      <c r="B6156" s="52" t="s">
        <v>3098</v>
      </c>
      <c r="C6156" s="16" t="str">
        <f t="shared" si="96"/>
        <v>077 - 017</v>
      </c>
      <c r="D6156" s="52" t="s">
        <v>34487</v>
      </c>
      <c r="E6156" s="52" t="s">
        <v>36237</v>
      </c>
      <c r="F6156" s="16" t="s">
        <v>4105</v>
      </c>
      <c r="G6156" s="16" t="s">
        <v>36236</v>
      </c>
      <c r="H6156" s="16" t="s">
        <v>13511</v>
      </c>
      <c r="I6156" s="16" t="s">
        <v>4106</v>
      </c>
    </row>
    <row r="6157" spans="1:10">
      <c r="A6157" s="16" t="s">
        <v>18286</v>
      </c>
      <c r="B6157" s="52" t="s">
        <v>6236</v>
      </c>
      <c r="C6157" s="16" t="str">
        <f t="shared" si="96"/>
        <v>018 - 097</v>
      </c>
      <c r="D6157" s="52" t="s">
        <v>36059</v>
      </c>
      <c r="E6157" s="52" t="s">
        <v>35975</v>
      </c>
      <c r="F6157" s="16" t="s">
        <v>25210</v>
      </c>
      <c r="G6157" s="16" t="s">
        <v>35974</v>
      </c>
      <c r="H6157" s="16" t="s">
        <v>32666</v>
      </c>
      <c r="I6157" s="16" t="s">
        <v>2165</v>
      </c>
      <c r="J6157" s="16"/>
    </row>
    <row r="6158" spans="1:10">
      <c r="A6158" s="16" t="s">
        <v>27234</v>
      </c>
      <c r="B6158" s="52" t="s">
        <v>20572</v>
      </c>
      <c r="C6158" s="16" t="str">
        <f t="shared" si="96"/>
        <v>003 - 102</v>
      </c>
      <c r="D6158" s="52" t="s">
        <v>34487</v>
      </c>
      <c r="E6158" s="52" t="s">
        <v>3328</v>
      </c>
      <c r="F6158" s="16" t="s">
        <v>19130</v>
      </c>
      <c r="G6158" s="16" t="s">
        <v>10731</v>
      </c>
      <c r="H6158" s="16" t="s">
        <v>10732</v>
      </c>
      <c r="I6158" s="16" t="s">
        <v>31724</v>
      </c>
      <c r="J6158" s="16" t="s">
        <v>7990</v>
      </c>
    </row>
    <row r="6159" spans="1:10">
      <c r="A6159" s="16" t="s">
        <v>31722</v>
      </c>
      <c r="B6159" s="52" t="s">
        <v>9365</v>
      </c>
      <c r="C6159" s="16" t="str">
        <f t="shared" si="96"/>
        <v>103 - 047</v>
      </c>
      <c r="D6159" s="52" t="s">
        <v>34487</v>
      </c>
      <c r="E6159" s="52" t="s">
        <v>14668</v>
      </c>
      <c r="F6159" s="16" t="s">
        <v>31723</v>
      </c>
      <c r="G6159" s="16" t="s">
        <v>14667</v>
      </c>
      <c r="H6159" s="16" t="s">
        <v>10732</v>
      </c>
      <c r="I6159" s="16" t="s">
        <v>31724</v>
      </c>
      <c r="J6159" s="16"/>
    </row>
    <row r="6160" spans="1:10">
      <c r="A6160" s="16" t="s">
        <v>35751</v>
      </c>
      <c r="B6160" s="52" t="s">
        <v>6571</v>
      </c>
      <c r="C6160" s="16" t="str">
        <f t="shared" si="96"/>
        <v>050 - 020</v>
      </c>
      <c r="D6160" s="52" t="s">
        <v>34487</v>
      </c>
      <c r="E6160" s="52" t="s">
        <v>25930</v>
      </c>
      <c r="F6160" s="16" t="s">
        <v>26281</v>
      </c>
      <c r="G6160" s="16" t="s">
        <v>25929</v>
      </c>
      <c r="H6160" s="16" t="s">
        <v>30328</v>
      </c>
      <c r="I6160" s="16" t="s">
        <v>35752</v>
      </c>
    </row>
    <row r="6161" spans="1:10">
      <c r="A6161" s="16" t="s">
        <v>635</v>
      </c>
      <c r="B6161" s="52" t="s">
        <v>17710</v>
      </c>
      <c r="C6161" s="16" t="str">
        <f t="shared" si="96"/>
        <v>040 - 027</v>
      </c>
      <c r="D6161" s="52" t="s">
        <v>34487</v>
      </c>
      <c r="E6161" s="52" t="s">
        <v>32809</v>
      </c>
      <c r="F6161" s="16" t="s">
        <v>14995</v>
      </c>
      <c r="G6161" s="16" t="s">
        <v>32808</v>
      </c>
      <c r="H6161" s="16" t="s">
        <v>35981</v>
      </c>
      <c r="I6161" s="16" t="s">
        <v>22810</v>
      </c>
      <c r="J6161" s="16" t="s">
        <v>7990</v>
      </c>
    </row>
    <row r="6162" spans="1:10">
      <c r="A6162" s="16" t="s">
        <v>13079</v>
      </c>
      <c r="B6162" s="52" t="s">
        <v>10687</v>
      </c>
      <c r="C6162" s="16" t="str">
        <f t="shared" si="96"/>
        <v>099 - 010</v>
      </c>
      <c r="D6162" s="52" t="s">
        <v>34487</v>
      </c>
      <c r="E6162" s="52" t="s">
        <v>25925</v>
      </c>
      <c r="F6162" s="16" t="s">
        <v>32143</v>
      </c>
      <c r="G6162" s="16" t="s">
        <v>25924</v>
      </c>
      <c r="H6162" s="16" t="s">
        <v>35981</v>
      </c>
      <c r="I6162" s="16" t="s">
        <v>22810</v>
      </c>
    </row>
    <row r="6163" spans="1:10">
      <c r="A6163" s="16" t="s">
        <v>30428</v>
      </c>
      <c r="B6163" s="52" t="s">
        <v>1467</v>
      </c>
      <c r="C6163" s="16" t="str">
        <f t="shared" si="96"/>
        <v>036 - 026</v>
      </c>
      <c r="D6163" s="52" t="s">
        <v>34487</v>
      </c>
      <c r="E6163" s="52" t="s">
        <v>37427</v>
      </c>
      <c r="F6163" s="16" t="s">
        <v>30429</v>
      </c>
      <c r="G6163" s="16" t="s">
        <v>37426</v>
      </c>
      <c r="H6163" s="16" t="s">
        <v>35981</v>
      </c>
      <c r="I6163" s="16" t="s">
        <v>30430</v>
      </c>
      <c r="J6163" s="16"/>
    </row>
    <row r="6164" spans="1:10">
      <c r="A6164" s="16" t="s">
        <v>17706</v>
      </c>
      <c r="B6164" s="52" t="s">
        <v>210</v>
      </c>
      <c r="C6164" s="16" t="str">
        <f t="shared" si="96"/>
        <v>041 - 814</v>
      </c>
      <c r="D6164" s="52"/>
      <c r="E6164" s="52" t="s">
        <v>31873</v>
      </c>
      <c r="F6164" s="16"/>
      <c r="G6164" s="16" t="s">
        <v>31872</v>
      </c>
      <c r="H6164" s="16" t="s">
        <v>20397</v>
      </c>
      <c r="I6164" s="16" t="s">
        <v>17707</v>
      </c>
      <c r="J6164" s="16" t="s">
        <v>34487</v>
      </c>
    </row>
    <row r="6165" spans="1:10">
      <c r="A6165" s="16" t="s">
        <v>28203</v>
      </c>
      <c r="B6165" s="52" t="s">
        <v>6237</v>
      </c>
      <c r="C6165" s="16" t="str">
        <f t="shared" si="96"/>
        <v>018 - 098</v>
      </c>
      <c r="D6165" s="52" t="s">
        <v>34487</v>
      </c>
      <c r="E6165" s="52" t="s">
        <v>35975</v>
      </c>
      <c r="F6165" s="16" t="s">
        <v>26825</v>
      </c>
      <c r="G6165" s="16" t="s">
        <v>35974</v>
      </c>
      <c r="H6165" s="16" t="s">
        <v>32666</v>
      </c>
      <c r="I6165" s="16" t="s">
        <v>28204</v>
      </c>
      <c r="J6165" s="16"/>
    </row>
    <row r="6166" spans="1:10">
      <c r="A6166" s="16" t="s">
        <v>8388</v>
      </c>
      <c r="B6166" s="52" t="s">
        <v>1401</v>
      </c>
      <c r="C6166" s="16" t="str">
        <f t="shared" si="96"/>
        <v>042 - 801</v>
      </c>
      <c r="D6166" s="52"/>
      <c r="E6166" s="52" t="s">
        <v>1290</v>
      </c>
      <c r="F6166" s="16"/>
      <c r="G6166" s="16" t="s">
        <v>33346</v>
      </c>
      <c r="H6166" s="16" t="s">
        <v>20397</v>
      </c>
      <c r="I6166" s="16" t="s">
        <v>8389</v>
      </c>
      <c r="J6166" s="16" t="s">
        <v>34487</v>
      </c>
    </row>
    <row r="6167" spans="1:10">
      <c r="A6167" s="16" t="s">
        <v>12235</v>
      </c>
      <c r="B6167" s="52" t="s">
        <v>32999</v>
      </c>
      <c r="C6167" s="16" t="str">
        <f t="shared" si="96"/>
        <v>068 - 024</v>
      </c>
      <c r="D6167" s="52" t="s">
        <v>36059</v>
      </c>
      <c r="E6167" s="52" t="s">
        <v>34259</v>
      </c>
      <c r="F6167" s="16" t="s">
        <v>31314</v>
      </c>
      <c r="G6167" s="16" t="s">
        <v>21099</v>
      </c>
      <c r="H6167" s="16" t="s">
        <v>15395</v>
      </c>
      <c r="I6167" s="16" t="s">
        <v>31315</v>
      </c>
    </row>
    <row r="6168" spans="1:10">
      <c r="A6168" s="16" t="s">
        <v>6585</v>
      </c>
      <c r="B6168" s="52" t="s">
        <v>33007</v>
      </c>
      <c r="C6168" s="16" t="str">
        <f t="shared" si="96"/>
        <v>068 - 802</v>
      </c>
      <c r="D6168" s="52"/>
      <c r="E6168" s="52" t="s">
        <v>34259</v>
      </c>
      <c r="F6168" s="16"/>
      <c r="G6168" s="16" t="s">
        <v>21099</v>
      </c>
      <c r="H6168" s="16" t="s">
        <v>15395</v>
      </c>
      <c r="I6168" s="16" t="s">
        <v>8251</v>
      </c>
      <c r="J6168" s="16" t="s">
        <v>34487</v>
      </c>
    </row>
    <row r="6169" spans="1:10">
      <c r="A6169" s="16" t="s">
        <v>8175</v>
      </c>
      <c r="B6169" s="52" t="s">
        <v>33850</v>
      </c>
      <c r="C6169" s="16" t="str">
        <f t="shared" si="96"/>
        <v>015 - 905</v>
      </c>
      <c r="D6169" s="52"/>
      <c r="E6169" s="52" t="s">
        <v>32665</v>
      </c>
      <c r="F6169" s="16"/>
      <c r="G6169" s="16" t="s">
        <v>32664</v>
      </c>
      <c r="H6169" s="16" t="s">
        <v>32666</v>
      </c>
      <c r="I6169" s="16" t="s">
        <v>12945</v>
      </c>
      <c r="J6169" s="16" t="s">
        <v>34487</v>
      </c>
    </row>
    <row r="6170" spans="1:10">
      <c r="A6170" s="16" t="s">
        <v>32096</v>
      </c>
      <c r="B6170" s="52" t="s">
        <v>34419</v>
      </c>
      <c r="C6170" s="16" t="str">
        <f t="shared" si="96"/>
        <v>048 - 030</v>
      </c>
      <c r="D6170" s="52" t="s">
        <v>36059</v>
      </c>
      <c r="E6170" s="52" t="s">
        <v>29538</v>
      </c>
      <c r="F6170" s="16" t="s">
        <v>32097</v>
      </c>
      <c r="G6170" s="16" t="s">
        <v>29537</v>
      </c>
      <c r="H6170" s="16" t="s">
        <v>30328</v>
      </c>
      <c r="I6170" s="16" t="s">
        <v>32098</v>
      </c>
    </row>
    <row r="6171" spans="1:10">
      <c r="A6171" s="16" t="s">
        <v>37271</v>
      </c>
      <c r="B6171" s="52" t="s">
        <v>16271</v>
      </c>
      <c r="C6171" s="16" t="str">
        <f t="shared" si="96"/>
        <v>031 - 716</v>
      </c>
      <c r="D6171" s="52"/>
      <c r="E6171" s="52" t="s">
        <v>7531</v>
      </c>
      <c r="F6171" s="16"/>
      <c r="G6171" s="16" t="s">
        <v>7530</v>
      </c>
      <c r="H6171" s="16" t="s">
        <v>30334</v>
      </c>
      <c r="I6171" s="16" t="s">
        <v>19438</v>
      </c>
      <c r="J6171" s="16" t="s">
        <v>34487</v>
      </c>
    </row>
    <row r="6172" spans="1:10">
      <c r="A6172" s="16" t="s">
        <v>11668</v>
      </c>
      <c r="B6172" s="52" t="s">
        <v>16728</v>
      </c>
      <c r="C6172" s="16" t="str">
        <f t="shared" si="96"/>
        <v>001 - 843</v>
      </c>
      <c r="D6172" s="52"/>
      <c r="E6172" s="52" t="s">
        <v>37671</v>
      </c>
      <c r="F6172" s="16"/>
      <c r="G6172" s="16" t="s">
        <v>37670</v>
      </c>
      <c r="H6172" s="16" t="s">
        <v>10732</v>
      </c>
      <c r="I6172" s="16" t="s">
        <v>11729</v>
      </c>
      <c r="J6172" s="16" t="s">
        <v>34487</v>
      </c>
    </row>
    <row r="6173" spans="1:10">
      <c r="A6173" s="16" t="s">
        <v>958</v>
      </c>
      <c r="B6173" s="52" t="s">
        <v>16729</v>
      </c>
      <c r="C6173" s="16" t="str">
        <f t="shared" si="96"/>
        <v>001 - 162</v>
      </c>
      <c r="D6173" s="52" t="s">
        <v>36059</v>
      </c>
      <c r="E6173" s="52" t="s">
        <v>37671</v>
      </c>
      <c r="F6173" s="16" t="s">
        <v>4804</v>
      </c>
      <c r="G6173" s="16" t="s">
        <v>37670</v>
      </c>
      <c r="H6173" s="16" t="s">
        <v>10732</v>
      </c>
      <c r="I6173" s="16" t="s">
        <v>959</v>
      </c>
    </row>
    <row r="6174" spans="1:10">
      <c r="A6174" s="16" t="s">
        <v>20332</v>
      </c>
      <c r="B6174" s="52" t="s">
        <v>10370</v>
      </c>
      <c r="C6174" s="16" t="str">
        <f t="shared" si="96"/>
        <v>004 - 140</v>
      </c>
      <c r="D6174" s="52" t="s">
        <v>36059</v>
      </c>
      <c r="E6174" s="52" t="s">
        <v>10758</v>
      </c>
      <c r="F6174" s="16" t="s">
        <v>36339</v>
      </c>
      <c r="G6174" s="16" t="s">
        <v>10757</v>
      </c>
      <c r="H6174" s="16" t="s">
        <v>10732</v>
      </c>
      <c r="I6174" s="16" t="s">
        <v>11001</v>
      </c>
    </row>
    <row r="6175" spans="1:10">
      <c r="A6175" s="16" t="s">
        <v>4004</v>
      </c>
      <c r="B6175" s="52" t="s">
        <v>16219</v>
      </c>
      <c r="C6175" s="16" t="str">
        <f t="shared" si="96"/>
        <v>022 - 965</v>
      </c>
      <c r="D6175" s="52"/>
      <c r="E6175" s="52" t="s">
        <v>4777</v>
      </c>
      <c r="G6175" s="16" t="s">
        <v>4776</v>
      </c>
      <c r="H6175" s="16" t="s">
        <v>4778</v>
      </c>
      <c r="I6175" s="16" t="s">
        <v>4005</v>
      </c>
      <c r="J6175" s="16" t="s">
        <v>34487</v>
      </c>
    </row>
    <row r="6176" spans="1:10">
      <c r="A6176" s="16" t="s">
        <v>3449</v>
      </c>
      <c r="B6176" s="52" t="s">
        <v>35141</v>
      </c>
      <c r="C6176" s="16" t="str">
        <f t="shared" si="96"/>
        <v>084 - 025</v>
      </c>
      <c r="D6176" s="52" t="s">
        <v>36059</v>
      </c>
      <c r="E6176" s="52" t="s">
        <v>18698</v>
      </c>
      <c r="F6176" s="16" t="s">
        <v>1299</v>
      </c>
      <c r="G6176" s="16" t="s">
        <v>18697</v>
      </c>
      <c r="H6176" s="16" t="s">
        <v>29917</v>
      </c>
      <c r="I6176" s="16" t="s">
        <v>3450</v>
      </c>
    </row>
    <row r="6177" spans="1:10">
      <c r="A6177" s="16" t="s">
        <v>5466</v>
      </c>
      <c r="B6177" s="52" t="s">
        <v>20322</v>
      </c>
      <c r="C6177" s="16" t="str">
        <f t="shared" si="96"/>
        <v>051 - 026</v>
      </c>
      <c r="D6177" s="52" t="s">
        <v>36059</v>
      </c>
      <c r="E6177" s="52" t="s">
        <v>31110</v>
      </c>
      <c r="F6177" s="16" t="s">
        <v>5467</v>
      </c>
      <c r="G6177" s="16" t="s">
        <v>31109</v>
      </c>
      <c r="H6177" s="16" t="s">
        <v>30328</v>
      </c>
      <c r="I6177" s="16" t="s">
        <v>5468</v>
      </c>
      <c r="J6177" s="16"/>
    </row>
    <row r="6178" spans="1:10">
      <c r="A6178" s="16" t="s">
        <v>4665</v>
      </c>
      <c r="B6178" s="52" t="s">
        <v>22312</v>
      </c>
      <c r="C6178" s="16" t="str">
        <f t="shared" si="96"/>
        <v>013 - 247</v>
      </c>
      <c r="D6178" s="52" t="s">
        <v>36059</v>
      </c>
      <c r="E6178" s="52" t="s">
        <v>26240</v>
      </c>
      <c r="F6178" s="16" t="s">
        <v>26238</v>
      </c>
      <c r="G6178" s="16" t="s">
        <v>26239</v>
      </c>
      <c r="H6178" s="16" t="s">
        <v>32666</v>
      </c>
      <c r="I6178" s="16" t="s">
        <v>13277</v>
      </c>
      <c r="J6178" s="16" t="s">
        <v>7990</v>
      </c>
    </row>
    <row r="6179" spans="1:10">
      <c r="A6179" s="16" t="s">
        <v>12582</v>
      </c>
      <c r="B6179" s="52" t="s">
        <v>20657</v>
      </c>
      <c r="C6179" s="16" t="str">
        <f t="shared" si="96"/>
        <v>097 - 053</v>
      </c>
      <c r="D6179" s="52" t="s">
        <v>36059</v>
      </c>
      <c r="E6179" s="52" t="s">
        <v>26245</v>
      </c>
      <c r="F6179" s="16" t="s">
        <v>13276</v>
      </c>
      <c r="G6179" s="16" t="s">
        <v>26244</v>
      </c>
      <c r="H6179" s="16" t="s">
        <v>32666</v>
      </c>
      <c r="I6179" s="16" t="s">
        <v>13277</v>
      </c>
      <c r="J6179" s="16"/>
    </row>
    <row r="6180" spans="1:10">
      <c r="A6180" s="16" t="s">
        <v>25061</v>
      </c>
      <c r="B6180" s="52" t="s">
        <v>211</v>
      </c>
      <c r="C6180" s="16" t="str">
        <f t="shared" si="96"/>
        <v>041 - 815</v>
      </c>
      <c r="D6180" s="52"/>
      <c r="E6180" s="52" t="s">
        <v>31873</v>
      </c>
      <c r="F6180" s="16"/>
      <c r="G6180" s="16" t="s">
        <v>31872</v>
      </c>
      <c r="H6180" s="16" t="s">
        <v>20397</v>
      </c>
      <c r="I6180" s="16" t="s">
        <v>14858</v>
      </c>
      <c r="J6180" s="16" t="s">
        <v>34487</v>
      </c>
    </row>
    <row r="6181" spans="1:10">
      <c r="A6181" s="16" t="s">
        <v>28328</v>
      </c>
      <c r="B6181" s="52" t="s">
        <v>20588</v>
      </c>
      <c r="C6181" s="16" t="str">
        <f t="shared" si="96"/>
        <v>037 - 043</v>
      </c>
      <c r="D6181" s="52" t="s">
        <v>34487</v>
      </c>
      <c r="E6181" s="52" t="s">
        <v>30682</v>
      </c>
      <c r="F6181" s="16" t="s">
        <v>15516</v>
      </c>
      <c r="G6181" s="16" t="s">
        <v>30681</v>
      </c>
      <c r="H6181" s="16" t="s">
        <v>35981</v>
      </c>
      <c r="I6181" s="16" t="s">
        <v>28329</v>
      </c>
    </row>
    <row r="6182" spans="1:10">
      <c r="A6182" s="16" t="s">
        <v>1584</v>
      </c>
      <c r="B6182" s="52" t="s">
        <v>15662</v>
      </c>
      <c r="C6182" s="16" t="str">
        <f t="shared" si="96"/>
        <v>064 - 060</v>
      </c>
      <c r="D6182" s="52" t="s">
        <v>34487</v>
      </c>
      <c r="E6182" s="52" t="s">
        <v>27583</v>
      </c>
      <c r="F6182" s="16" t="s">
        <v>1585</v>
      </c>
      <c r="G6182" s="16" t="s">
        <v>27582</v>
      </c>
      <c r="H6182" s="16" t="s">
        <v>30282</v>
      </c>
      <c r="I6182" s="16" t="s">
        <v>4357</v>
      </c>
      <c r="J6182" s="16"/>
    </row>
    <row r="6183" spans="1:10">
      <c r="A6183" s="16" t="s">
        <v>23321</v>
      </c>
      <c r="B6183" s="52" t="s">
        <v>6572</v>
      </c>
      <c r="C6183" s="16" t="str">
        <f t="shared" si="96"/>
        <v>050 - 021</v>
      </c>
      <c r="D6183" s="52" t="s">
        <v>34487</v>
      </c>
      <c r="E6183" s="52" t="s">
        <v>25930</v>
      </c>
      <c r="F6183" s="16" t="s">
        <v>26281</v>
      </c>
      <c r="G6183" s="16" t="s">
        <v>25929</v>
      </c>
      <c r="H6183" s="16" t="s">
        <v>30328</v>
      </c>
      <c r="I6183" s="16" t="s">
        <v>23322</v>
      </c>
    </row>
    <row r="6184" spans="1:10">
      <c r="A6184" s="16" t="s">
        <v>32047</v>
      </c>
      <c r="B6184" s="52" t="s">
        <v>319</v>
      </c>
      <c r="C6184" s="16" t="str">
        <f t="shared" si="96"/>
        <v>024 - 066</v>
      </c>
      <c r="D6184" s="52" t="s">
        <v>36059</v>
      </c>
      <c r="E6184" s="52" t="s">
        <v>26794</v>
      </c>
      <c r="F6184" s="16" t="s">
        <v>36815</v>
      </c>
      <c r="G6184" s="16" t="s">
        <v>26793</v>
      </c>
      <c r="H6184" s="16" t="s">
        <v>32660</v>
      </c>
      <c r="I6184" s="16" t="s">
        <v>32048</v>
      </c>
    </row>
    <row r="6185" spans="1:10">
      <c r="A6185" s="16" t="s">
        <v>14290</v>
      </c>
      <c r="B6185" s="52" t="s">
        <v>35131</v>
      </c>
      <c r="C6185" s="16" t="str">
        <f t="shared" si="96"/>
        <v>012 - 867</v>
      </c>
      <c r="D6185" s="52"/>
      <c r="E6185" s="52" t="s">
        <v>18879</v>
      </c>
      <c r="F6185" s="16"/>
      <c r="G6185" s="16" t="s">
        <v>26253</v>
      </c>
      <c r="H6185" s="16" t="s">
        <v>32666</v>
      </c>
      <c r="I6185" s="16" t="s">
        <v>14291</v>
      </c>
      <c r="J6185" s="16" t="s">
        <v>34487</v>
      </c>
    </row>
    <row r="6186" spans="1:10">
      <c r="A6186" s="16" t="s">
        <v>17195</v>
      </c>
      <c r="B6186" s="52" t="s">
        <v>10371</v>
      </c>
      <c r="C6186" s="16" t="str">
        <f t="shared" si="96"/>
        <v>004 - 141</v>
      </c>
      <c r="D6186" s="52" t="s">
        <v>34487</v>
      </c>
      <c r="E6186" s="52" t="s">
        <v>10758</v>
      </c>
      <c r="F6186" s="16" t="s">
        <v>14103</v>
      </c>
      <c r="G6186" s="16" t="s">
        <v>10757</v>
      </c>
      <c r="H6186" s="16" t="s">
        <v>10732</v>
      </c>
      <c r="I6186" s="16" t="s">
        <v>17196</v>
      </c>
    </row>
    <row r="6187" spans="1:10">
      <c r="A6187" s="16" t="s">
        <v>23392</v>
      </c>
      <c r="B6187" s="52" t="s">
        <v>22434</v>
      </c>
      <c r="C6187" s="16" t="str">
        <f t="shared" si="96"/>
        <v>090 - 041</v>
      </c>
      <c r="D6187" s="52" t="s">
        <v>34487</v>
      </c>
      <c r="E6187" s="52" t="s">
        <v>33520</v>
      </c>
      <c r="F6187" s="16" t="s">
        <v>33518</v>
      </c>
      <c r="G6187" s="16" t="s">
        <v>33519</v>
      </c>
      <c r="H6187" s="16" t="s">
        <v>33521</v>
      </c>
      <c r="I6187" s="16" t="s">
        <v>26201</v>
      </c>
      <c r="J6187" s="16"/>
    </row>
    <row r="6188" spans="1:10">
      <c r="A6188" s="16" t="s">
        <v>13477</v>
      </c>
      <c r="B6188" s="52" t="s">
        <v>17711</v>
      </c>
      <c r="C6188" s="16" t="str">
        <f t="shared" si="96"/>
        <v>040 - 028</v>
      </c>
      <c r="D6188" s="52" t="s">
        <v>36059</v>
      </c>
      <c r="E6188" s="52" t="s">
        <v>32809</v>
      </c>
      <c r="F6188" s="16" t="s">
        <v>25878</v>
      </c>
      <c r="G6188" s="16" t="s">
        <v>32808</v>
      </c>
      <c r="H6188" s="16" t="s">
        <v>35981</v>
      </c>
      <c r="I6188" s="16" t="s">
        <v>13478</v>
      </c>
      <c r="J6188" s="16"/>
    </row>
    <row r="6189" spans="1:10">
      <c r="A6189" s="16" t="s">
        <v>16941</v>
      </c>
      <c r="B6189" s="52" t="s">
        <v>6499</v>
      </c>
      <c r="C6189" s="16" t="str">
        <f t="shared" si="96"/>
        <v>017 - 112</v>
      </c>
      <c r="D6189" s="52" t="s">
        <v>34487</v>
      </c>
      <c r="E6189" s="52" t="s">
        <v>22538</v>
      </c>
      <c r="F6189" s="16" t="s">
        <v>27340</v>
      </c>
      <c r="G6189" s="16" t="s">
        <v>22537</v>
      </c>
      <c r="H6189" s="16" t="s">
        <v>32666</v>
      </c>
      <c r="I6189" s="16" t="s">
        <v>16942</v>
      </c>
    </row>
    <row r="6190" spans="1:10">
      <c r="A6190" s="16" t="s">
        <v>3755</v>
      </c>
      <c r="B6190" s="52" t="s">
        <v>162</v>
      </c>
      <c r="C6190" s="16" t="str">
        <f t="shared" si="96"/>
        <v>033 - 027</v>
      </c>
      <c r="D6190" s="52" t="s">
        <v>36059</v>
      </c>
      <c r="E6190" s="52" t="s">
        <v>37663</v>
      </c>
      <c r="F6190" s="16" t="s">
        <v>37661</v>
      </c>
      <c r="G6190" s="16" t="s">
        <v>37662</v>
      </c>
      <c r="H6190" s="16" t="s">
        <v>35981</v>
      </c>
      <c r="I6190" s="16" t="s">
        <v>3756</v>
      </c>
    </row>
    <row r="6191" spans="1:10">
      <c r="A6191" s="16" t="s">
        <v>11678</v>
      </c>
      <c r="B6191" s="52" t="s">
        <v>6238</v>
      </c>
      <c r="C6191" s="16" t="str">
        <f t="shared" si="96"/>
        <v>018 - 099</v>
      </c>
      <c r="D6191" s="52" t="s">
        <v>36059</v>
      </c>
      <c r="E6191" s="52" t="s">
        <v>35975</v>
      </c>
      <c r="F6191" s="16" t="s">
        <v>34298</v>
      </c>
      <c r="G6191" s="16" t="s">
        <v>35974</v>
      </c>
      <c r="H6191" s="16" t="s">
        <v>32666</v>
      </c>
      <c r="I6191" s="16" t="s">
        <v>11679</v>
      </c>
    </row>
    <row r="6192" spans="1:10">
      <c r="A6192" s="16" t="s">
        <v>9833</v>
      </c>
      <c r="B6192" s="52" t="s">
        <v>31455</v>
      </c>
      <c r="C6192" s="16" t="str">
        <f t="shared" si="96"/>
        <v>019 - 870</v>
      </c>
      <c r="D6192" s="52"/>
      <c r="E6192" s="52" t="s">
        <v>23092</v>
      </c>
      <c r="G6192" s="16" t="s">
        <v>23091</v>
      </c>
      <c r="H6192" s="16" t="s">
        <v>32666</v>
      </c>
      <c r="I6192" s="16" t="s">
        <v>9834</v>
      </c>
      <c r="J6192" s="16" t="s">
        <v>34487</v>
      </c>
    </row>
    <row r="6193" spans="1:10">
      <c r="A6193" s="16" t="s">
        <v>1345</v>
      </c>
      <c r="B6193" s="52" t="s">
        <v>22313</v>
      </c>
      <c r="C6193" s="16" t="str">
        <f t="shared" si="96"/>
        <v>013 - 156</v>
      </c>
      <c r="D6193" s="52" t="s">
        <v>36059</v>
      </c>
      <c r="E6193" s="52" t="s">
        <v>26240</v>
      </c>
      <c r="F6193" s="16" t="s">
        <v>1346</v>
      </c>
      <c r="G6193" s="16" t="s">
        <v>26239</v>
      </c>
      <c r="H6193" s="16" t="s">
        <v>32666</v>
      </c>
      <c r="I6193" s="16" t="s">
        <v>11930</v>
      </c>
      <c r="J6193" s="16" t="s">
        <v>7990</v>
      </c>
    </row>
    <row r="6194" spans="1:10">
      <c r="A6194" s="16" t="s">
        <v>11928</v>
      </c>
      <c r="B6194" s="52" t="s">
        <v>20658</v>
      </c>
      <c r="C6194" s="16" t="str">
        <f t="shared" si="96"/>
        <v>097 - 054</v>
      </c>
      <c r="D6194" s="52" t="s">
        <v>36059</v>
      </c>
      <c r="E6194" s="52" t="s">
        <v>26245</v>
      </c>
      <c r="F6194" s="16" t="s">
        <v>11929</v>
      </c>
      <c r="G6194" s="16" t="s">
        <v>26244</v>
      </c>
      <c r="H6194" s="16" t="s">
        <v>32666</v>
      </c>
      <c r="I6194" s="16" t="s">
        <v>11930</v>
      </c>
      <c r="J6194" s="16"/>
    </row>
    <row r="6195" spans="1:10">
      <c r="A6195" s="16" t="s">
        <v>30826</v>
      </c>
      <c r="B6195" s="52" t="s">
        <v>320</v>
      </c>
      <c r="C6195" s="16" t="str">
        <f t="shared" si="96"/>
        <v>024 - 067</v>
      </c>
      <c r="D6195" s="52" t="s">
        <v>36059</v>
      </c>
      <c r="E6195" s="52" t="s">
        <v>26794</v>
      </c>
      <c r="F6195" s="16" t="s">
        <v>36048</v>
      </c>
      <c r="G6195" s="16" t="s">
        <v>26793</v>
      </c>
      <c r="H6195" s="16" t="s">
        <v>32660</v>
      </c>
      <c r="I6195" s="16" t="s">
        <v>30827</v>
      </c>
      <c r="J6195" s="16"/>
    </row>
    <row r="6196" spans="1:10">
      <c r="A6196" s="16" t="s">
        <v>4473</v>
      </c>
      <c r="B6196" s="52" t="s">
        <v>10372</v>
      </c>
      <c r="C6196" s="16" t="str">
        <f t="shared" si="96"/>
        <v>004 - 142</v>
      </c>
      <c r="D6196" s="52" t="s">
        <v>36059</v>
      </c>
      <c r="E6196" s="52" t="s">
        <v>10758</v>
      </c>
      <c r="F6196" s="16" t="s">
        <v>12730</v>
      </c>
      <c r="G6196" s="16" t="s">
        <v>10757</v>
      </c>
      <c r="H6196" s="16" t="s">
        <v>10732</v>
      </c>
      <c r="I6196" s="16" t="s">
        <v>12731</v>
      </c>
    </row>
    <row r="6197" spans="1:10">
      <c r="A6197" s="16" t="s">
        <v>3783</v>
      </c>
      <c r="B6197" s="52" t="s">
        <v>6500</v>
      </c>
      <c r="C6197" s="16" t="str">
        <f t="shared" si="96"/>
        <v>017 - 113</v>
      </c>
      <c r="D6197" s="52" t="s">
        <v>36059</v>
      </c>
      <c r="E6197" s="52" t="s">
        <v>22538</v>
      </c>
      <c r="F6197" s="16" t="s">
        <v>3784</v>
      </c>
      <c r="G6197" s="16" t="s">
        <v>22537</v>
      </c>
      <c r="H6197" s="16" t="s">
        <v>32666</v>
      </c>
      <c r="I6197" s="16" t="s">
        <v>16506</v>
      </c>
      <c r="J6197" s="16"/>
    </row>
    <row r="6198" spans="1:10">
      <c r="A6198" s="16" t="s">
        <v>24325</v>
      </c>
      <c r="B6198" s="52" t="s">
        <v>2942</v>
      </c>
      <c r="C6198" s="16" t="str">
        <f t="shared" si="96"/>
        <v>052 - 018</v>
      </c>
      <c r="D6198" s="52" t="s">
        <v>34487</v>
      </c>
      <c r="E6198" s="52" t="s">
        <v>3327</v>
      </c>
      <c r="F6198" s="16" t="s">
        <v>24326</v>
      </c>
      <c r="G6198" s="16" t="s">
        <v>28833</v>
      </c>
      <c r="H6198" s="16" t="s">
        <v>30328</v>
      </c>
      <c r="I6198" s="16" t="s">
        <v>24327</v>
      </c>
    </row>
    <row r="6199" spans="1:10">
      <c r="A6199" s="16" t="s">
        <v>23596</v>
      </c>
      <c r="B6199" s="52" t="s">
        <v>22985</v>
      </c>
      <c r="C6199" s="16" t="str">
        <f t="shared" si="96"/>
        <v>053 - 017</v>
      </c>
      <c r="D6199" s="52" t="s">
        <v>34487</v>
      </c>
      <c r="E6199" s="52" t="s">
        <v>36783</v>
      </c>
      <c r="F6199" s="16" t="s">
        <v>23597</v>
      </c>
      <c r="G6199" s="16" t="s">
        <v>36782</v>
      </c>
      <c r="H6199" s="16" t="s">
        <v>30328</v>
      </c>
      <c r="I6199" s="16" t="s">
        <v>23598</v>
      </c>
      <c r="J6199" s="16"/>
    </row>
    <row r="6200" spans="1:10">
      <c r="A6200" s="16" t="s">
        <v>5616</v>
      </c>
      <c r="B6200" s="52" t="s">
        <v>10640</v>
      </c>
      <c r="C6200" s="16" t="str">
        <f t="shared" si="96"/>
        <v>005 - 078</v>
      </c>
      <c r="D6200" s="52" t="s">
        <v>36059</v>
      </c>
      <c r="E6200" s="52" t="s">
        <v>18693</v>
      </c>
      <c r="F6200" s="16" t="s">
        <v>2328</v>
      </c>
      <c r="G6200" s="16" t="s">
        <v>18692</v>
      </c>
      <c r="H6200" s="16" t="s">
        <v>10732</v>
      </c>
      <c r="I6200" s="16" t="s">
        <v>5617</v>
      </c>
      <c r="J6200" s="16" t="s">
        <v>34487</v>
      </c>
    </row>
    <row r="6201" spans="1:10">
      <c r="A6201" s="16" t="s">
        <v>36964</v>
      </c>
      <c r="B6201" s="52" t="s">
        <v>10641</v>
      </c>
      <c r="C6201" s="16" t="str">
        <f t="shared" si="96"/>
        <v>005 - 121</v>
      </c>
      <c r="D6201" s="52"/>
      <c r="E6201" s="52" t="s">
        <v>18693</v>
      </c>
      <c r="F6201" s="16"/>
      <c r="G6201" s="16" t="s">
        <v>18692</v>
      </c>
      <c r="H6201" s="16" t="s">
        <v>10732</v>
      </c>
      <c r="I6201" s="16" t="s">
        <v>5617</v>
      </c>
    </row>
    <row r="6202" spans="1:10">
      <c r="A6202" s="16" t="s">
        <v>14646</v>
      </c>
      <c r="B6202" s="52" t="s">
        <v>707</v>
      </c>
      <c r="C6202" s="16" t="str">
        <f t="shared" si="96"/>
        <v>045 - 011</v>
      </c>
      <c r="D6202" s="52" t="s">
        <v>34487</v>
      </c>
      <c r="E6202" s="52" t="s">
        <v>36879</v>
      </c>
      <c r="F6202" s="16" t="s">
        <v>14647</v>
      </c>
      <c r="G6202" s="16" t="s">
        <v>36878</v>
      </c>
      <c r="H6202" s="16" t="s">
        <v>30328</v>
      </c>
      <c r="I6202" s="16" t="s">
        <v>14648</v>
      </c>
    </row>
    <row r="6203" spans="1:10">
      <c r="A6203" s="16" t="s">
        <v>10578</v>
      </c>
      <c r="B6203" s="52" t="s">
        <v>6501</v>
      </c>
      <c r="C6203" s="16" t="str">
        <f t="shared" si="96"/>
        <v>017 - 114</v>
      </c>
      <c r="D6203" s="52" t="s">
        <v>36059</v>
      </c>
      <c r="E6203" s="52" t="s">
        <v>22538</v>
      </c>
      <c r="F6203" s="16" t="s">
        <v>22536</v>
      </c>
      <c r="G6203" s="16" t="s">
        <v>22537</v>
      </c>
      <c r="H6203" s="16" t="s">
        <v>32666</v>
      </c>
      <c r="I6203" s="16" t="s">
        <v>33130</v>
      </c>
    </row>
    <row r="6204" spans="1:10">
      <c r="A6204" s="16" t="s">
        <v>1632</v>
      </c>
      <c r="B6204" s="52" t="s">
        <v>24350</v>
      </c>
      <c r="C6204" s="16" t="str">
        <f t="shared" si="96"/>
        <v>007 - 043</v>
      </c>
      <c r="D6204" s="52" t="s">
        <v>34487</v>
      </c>
      <c r="E6204" s="52" t="s">
        <v>14662</v>
      </c>
      <c r="F6204" s="16" t="s">
        <v>14660</v>
      </c>
      <c r="G6204" s="16" t="s">
        <v>14661</v>
      </c>
      <c r="H6204" s="16" t="s">
        <v>14663</v>
      </c>
      <c r="I6204" s="16" t="s">
        <v>1633</v>
      </c>
    </row>
    <row r="6205" spans="1:10">
      <c r="A6205" s="16" t="s">
        <v>9151</v>
      </c>
      <c r="B6205" s="52" t="s">
        <v>31456</v>
      </c>
      <c r="C6205" s="16" t="str">
        <f t="shared" si="96"/>
        <v>019 - 059</v>
      </c>
      <c r="D6205" s="52" t="s">
        <v>36059</v>
      </c>
      <c r="E6205" s="52" t="s">
        <v>23092</v>
      </c>
      <c r="F6205" s="16" t="s">
        <v>32434</v>
      </c>
      <c r="G6205" s="16" t="s">
        <v>23091</v>
      </c>
      <c r="H6205" s="16" t="s">
        <v>32666</v>
      </c>
      <c r="I6205" s="16" t="s">
        <v>11020</v>
      </c>
      <c r="J6205" s="16"/>
    </row>
    <row r="6206" spans="1:10">
      <c r="A6206" s="16" t="s">
        <v>23275</v>
      </c>
      <c r="B6206" s="52" t="s">
        <v>15209</v>
      </c>
      <c r="C6206" s="16" t="str">
        <f t="shared" si="96"/>
        <v>010 - 039</v>
      </c>
      <c r="D6206" s="52" t="s">
        <v>34487</v>
      </c>
      <c r="E6206" s="52" t="s">
        <v>30437</v>
      </c>
      <c r="F6206" s="16" t="s">
        <v>23276</v>
      </c>
      <c r="G6206" s="16" t="s">
        <v>30436</v>
      </c>
      <c r="H6206" s="16" t="s">
        <v>34573</v>
      </c>
      <c r="I6206" s="16" t="s">
        <v>23277</v>
      </c>
    </row>
    <row r="6207" spans="1:10">
      <c r="A6207" s="16" t="s">
        <v>17934</v>
      </c>
      <c r="B6207" s="52" t="s">
        <v>33685</v>
      </c>
      <c r="C6207" s="16" t="str">
        <f t="shared" si="96"/>
        <v>702 - 723</v>
      </c>
      <c r="D6207" s="52"/>
      <c r="E6207" s="52"/>
      <c r="F6207" s="16"/>
      <c r="G6207" s="16" t="s">
        <v>17438</v>
      </c>
      <c r="H6207" s="16" t="s">
        <v>10727</v>
      </c>
      <c r="I6207" s="16" t="s">
        <v>17935</v>
      </c>
      <c r="J6207" s="16" t="s">
        <v>34487</v>
      </c>
    </row>
    <row r="6208" spans="1:10">
      <c r="A6208" s="16" t="s">
        <v>5625</v>
      </c>
      <c r="B6208" s="52" t="s">
        <v>35132</v>
      </c>
      <c r="C6208" s="16" t="str">
        <f t="shared" si="96"/>
        <v>012 - 910</v>
      </c>
      <c r="D6208" s="52"/>
      <c r="E6208" s="52" t="s">
        <v>18879</v>
      </c>
      <c r="F6208" s="16"/>
      <c r="G6208" s="16" t="s">
        <v>26253</v>
      </c>
      <c r="H6208" s="16" t="s">
        <v>32666</v>
      </c>
      <c r="I6208" s="16" t="s">
        <v>9975</v>
      </c>
      <c r="J6208" s="16" t="s">
        <v>34487</v>
      </c>
    </row>
    <row r="6209" spans="1:14">
      <c r="A6209" s="16" t="s">
        <v>30096</v>
      </c>
      <c r="B6209" s="52" t="s">
        <v>10720</v>
      </c>
      <c r="C6209" s="16" t="str">
        <f t="shared" si="96"/>
        <v>054 - 033</v>
      </c>
      <c r="D6209" s="52" t="s">
        <v>34487</v>
      </c>
      <c r="E6209" s="52" t="s">
        <v>30442</v>
      </c>
      <c r="F6209" s="16" t="s">
        <v>30097</v>
      </c>
      <c r="G6209" s="16" t="s">
        <v>30441</v>
      </c>
      <c r="H6209" s="16" t="s">
        <v>1269</v>
      </c>
      <c r="I6209" s="16" t="s">
        <v>30098</v>
      </c>
      <c r="J6209" s="16"/>
    </row>
    <row r="6210" spans="1:14">
      <c r="A6210" s="16" t="s">
        <v>31389</v>
      </c>
      <c r="B6210" s="52" t="s">
        <v>33797</v>
      </c>
      <c r="C6210" s="16" t="str">
        <f t="shared" si="96"/>
        <v>057 - 044</v>
      </c>
      <c r="D6210" s="52" t="s">
        <v>36059</v>
      </c>
      <c r="E6210" s="52" t="s">
        <v>18919</v>
      </c>
      <c r="F6210" s="16" t="s">
        <v>31390</v>
      </c>
      <c r="G6210" s="16" t="s">
        <v>18918</v>
      </c>
      <c r="H6210" s="16" t="s">
        <v>20396</v>
      </c>
      <c r="I6210" s="16" t="s">
        <v>31391</v>
      </c>
      <c r="J6210" s="16"/>
    </row>
    <row r="6211" spans="1:14">
      <c r="A6211" s="16" t="s">
        <v>24162</v>
      </c>
      <c r="B6211" s="52" t="s">
        <v>18539</v>
      </c>
      <c r="C6211" s="16" t="str">
        <f t="shared" si="96"/>
        <v>050 - 022</v>
      </c>
      <c r="D6211" s="52" t="s">
        <v>36059</v>
      </c>
      <c r="E6211" s="52" t="s">
        <v>25930</v>
      </c>
      <c r="F6211" s="16" t="s">
        <v>24163</v>
      </c>
      <c r="G6211" s="16" t="s">
        <v>25929</v>
      </c>
      <c r="H6211" s="16" t="s">
        <v>30328</v>
      </c>
      <c r="I6211" s="16" t="s">
        <v>24164</v>
      </c>
      <c r="J6211" s="16"/>
    </row>
    <row r="6212" spans="1:14">
      <c r="A6212" s="16" t="s">
        <v>8759</v>
      </c>
      <c r="B6212" s="52" t="s">
        <v>22314</v>
      </c>
      <c r="C6212" s="16" t="str">
        <f t="shared" ref="C6212:C6275" si="97">MID(A6212,1,3) &amp;" - " &amp;MID(A6212,4,3)</f>
        <v>013 - 157</v>
      </c>
      <c r="D6212" s="52" t="s">
        <v>36059</v>
      </c>
      <c r="E6212" s="52" t="s">
        <v>26240</v>
      </c>
      <c r="F6212" s="16" t="s">
        <v>36343</v>
      </c>
      <c r="G6212" s="16" t="s">
        <v>26239</v>
      </c>
      <c r="H6212" s="16" t="s">
        <v>32666</v>
      </c>
      <c r="I6212" s="16" t="s">
        <v>8760</v>
      </c>
      <c r="J6212" s="16"/>
    </row>
    <row r="6213" spans="1:14">
      <c r="A6213" s="16" t="s">
        <v>32705</v>
      </c>
      <c r="B6213" s="52" t="s">
        <v>31765</v>
      </c>
      <c r="C6213" s="16" t="str">
        <f t="shared" si="97"/>
        <v>067 - 028</v>
      </c>
      <c r="D6213" s="52" t="s">
        <v>34487</v>
      </c>
      <c r="E6213" s="52" t="s">
        <v>34404</v>
      </c>
      <c r="F6213" s="16" t="s">
        <v>23140</v>
      </c>
      <c r="G6213" s="16" t="s">
        <v>34403</v>
      </c>
      <c r="H6213" s="16" t="s">
        <v>15395</v>
      </c>
      <c r="I6213" s="16" t="s">
        <v>23141</v>
      </c>
      <c r="N6213" t="s">
        <v>30550</v>
      </c>
    </row>
    <row r="6214" spans="1:14">
      <c r="A6214" s="16" t="s">
        <v>31366</v>
      </c>
      <c r="B6214" s="52" t="s">
        <v>12400</v>
      </c>
      <c r="C6214" s="16" t="str">
        <f t="shared" si="97"/>
        <v>070 - 047</v>
      </c>
      <c r="D6214" s="52" t="s">
        <v>34487</v>
      </c>
      <c r="E6214" s="52" t="s">
        <v>23672</v>
      </c>
      <c r="F6214" s="16" t="s">
        <v>2433</v>
      </c>
      <c r="G6214" s="16" t="s">
        <v>23671</v>
      </c>
      <c r="H6214" s="16" t="s">
        <v>10748</v>
      </c>
      <c r="I6214" s="16" t="s">
        <v>31367</v>
      </c>
      <c r="J6214" s="16"/>
    </row>
    <row r="6215" spans="1:14">
      <c r="A6215" s="16" t="s">
        <v>3809</v>
      </c>
      <c r="B6215" s="52" t="s">
        <v>31</v>
      </c>
      <c r="C6215" s="16" t="str">
        <f t="shared" si="97"/>
        <v>058 - 066</v>
      </c>
      <c r="D6215" s="52" t="s">
        <v>34487</v>
      </c>
      <c r="E6215" s="52" t="s">
        <v>10753</v>
      </c>
      <c r="F6215" s="16" t="s">
        <v>33754</v>
      </c>
      <c r="G6215" s="16" t="s">
        <v>10752</v>
      </c>
      <c r="H6215" s="16" t="s">
        <v>20396</v>
      </c>
      <c r="I6215" s="16" t="s">
        <v>3810</v>
      </c>
    </row>
    <row r="6216" spans="1:14">
      <c r="A6216" s="16" t="s">
        <v>22150</v>
      </c>
      <c r="B6216" s="52" t="s">
        <v>12415</v>
      </c>
      <c r="C6216" s="16" t="str">
        <f t="shared" si="97"/>
        <v>023 - 811</v>
      </c>
      <c r="D6216" s="52"/>
      <c r="E6216" s="52" t="s">
        <v>380</v>
      </c>
      <c r="F6216" s="16"/>
      <c r="G6216" s="16" t="s">
        <v>379</v>
      </c>
      <c r="H6216" s="16" t="s">
        <v>32660</v>
      </c>
      <c r="I6216" s="16" t="s">
        <v>28042</v>
      </c>
      <c r="J6216" s="16" t="s">
        <v>34487</v>
      </c>
    </row>
    <row r="6217" spans="1:14">
      <c r="A6217" s="16" t="s">
        <v>1902</v>
      </c>
      <c r="B6217" s="52" t="s">
        <v>15663</v>
      </c>
      <c r="C6217" s="16" t="str">
        <f t="shared" si="97"/>
        <v>064 - 061</v>
      </c>
      <c r="D6217" s="52" t="s">
        <v>34487</v>
      </c>
      <c r="E6217" s="52" t="s">
        <v>27583</v>
      </c>
      <c r="F6217" s="16" t="s">
        <v>9140</v>
      </c>
      <c r="G6217" s="16" t="s">
        <v>27582</v>
      </c>
      <c r="H6217" s="16" t="s">
        <v>30282</v>
      </c>
      <c r="I6217" s="16" t="s">
        <v>27084</v>
      </c>
    </row>
    <row r="6218" spans="1:14">
      <c r="A6218" s="16" t="s">
        <v>37346</v>
      </c>
      <c r="B6218" s="52" t="s">
        <v>15664</v>
      </c>
      <c r="C6218" s="16" t="str">
        <f t="shared" si="97"/>
        <v>064 - 062</v>
      </c>
      <c r="D6218" s="52" t="s">
        <v>34487</v>
      </c>
      <c r="E6218" s="52" t="s">
        <v>27583</v>
      </c>
      <c r="F6218" s="16" t="s">
        <v>37347</v>
      </c>
      <c r="G6218" s="16" t="s">
        <v>27582</v>
      </c>
      <c r="H6218" s="16" t="s">
        <v>30282</v>
      </c>
      <c r="I6218" s="16" t="s">
        <v>37348</v>
      </c>
    </row>
    <row r="6219" spans="1:14">
      <c r="A6219" s="16" t="s">
        <v>34453</v>
      </c>
      <c r="B6219" s="52" t="s">
        <v>11237</v>
      </c>
      <c r="C6219" s="16" t="str">
        <f t="shared" si="97"/>
        <v>062 - 804</v>
      </c>
      <c r="D6219" s="52"/>
      <c r="E6219" s="52" t="s">
        <v>1277</v>
      </c>
      <c r="F6219" s="16"/>
      <c r="G6219" s="16" t="s">
        <v>1276</v>
      </c>
      <c r="H6219" s="16" t="s">
        <v>30282</v>
      </c>
      <c r="I6219" s="16" t="s">
        <v>34454</v>
      </c>
      <c r="J6219" s="16" t="s">
        <v>34487</v>
      </c>
    </row>
    <row r="6220" spans="1:14">
      <c r="A6220" s="16" t="s">
        <v>7925</v>
      </c>
      <c r="B6220" s="52" t="s">
        <v>321</v>
      </c>
      <c r="C6220" s="16" t="str">
        <f t="shared" si="97"/>
        <v>024 - 068</v>
      </c>
      <c r="D6220" s="52" t="s">
        <v>36059</v>
      </c>
      <c r="E6220" s="52" t="s">
        <v>26794</v>
      </c>
      <c r="F6220" s="16" t="s">
        <v>36815</v>
      </c>
      <c r="G6220" s="16" t="s">
        <v>26793</v>
      </c>
      <c r="H6220" s="16" t="s">
        <v>32660</v>
      </c>
      <c r="I6220" s="16" t="s">
        <v>7926</v>
      </c>
    </row>
    <row r="6221" spans="1:14">
      <c r="A6221" s="16" t="s">
        <v>3123</v>
      </c>
      <c r="B6221" s="52" t="s">
        <v>9339</v>
      </c>
      <c r="C6221" s="16" t="str">
        <f t="shared" si="97"/>
        <v>044 - 052</v>
      </c>
      <c r="D6221" s="52" t="s">
        <v>36059</v>
      </c>
      <c r="E6221" s="52" t="s">
        <v>27373</v>
      </c>
      <c r="F6221" s="16" t="s">
        <v>1547</v>
      </c>
      <c r="G6221" s="16" t="s">
        <v>27372</v>
      </c>
      <c r="H6221" s="16" t="s">
        <v>20397</v>
      </c>
      <c r="I6221" s="16" t="s">
        <v>3124</v>
      </c>
      <c r="J6221" s="16"/>
    </row>
    <row r="6222" spans="1:14">
      <c r="A6222" s="16" t="s">
        <v>21998</v>
      </c>
      <c r="B6222" s="52" t="s">
        <v>29191</v>
      </c>
      <c r="C6222" s="16" t="str">
        <f t="shared" si="97"/>
        <v>091 - 049</v>
      </c>
      <c r="D6222" s="52" t="s">
        <v>34487</v>
      </c>
      <c r="E6222" s="52" t="s">
        <v>31546</v>
      </c>
      <c r="F6222" s="16" t="s">
        <v>21503</v>
      </c>
      <c r="G6222" s="16" t="s">
        <v>31545</v>
      </c>
      <c r="H6222" s="16" t="s">
        <v>33521</v>
      </c>
      <c r="I6222" s="16" t="s">
        <v>11150</v>
      </c>
    </row>
    <row r="6223" spans="1:14">
      <c r="A6223" s="16" t="s">
        <v>6805</v>
      </c>
      <c r="B6223" s="52" t="s">
        <v>20573</v>
      </c>
      <c r="C6223" s="16" t="str">
        <f t="shared" si="97"/>
        <v>003 - 868</v>
      </c>
      <c r="D6223" s="52"/>
      <c r="E6223" s="52" t="s">
        <v>3328</v>
      </c>
      <c r="F6223" s="16"/>
      <c r="G6223" s="16" t="s">
        <v>10731</v>
      </c>
      <c r="H6223" s="16" t="s">
        <v>10732</v>
      </c>
      <c r="I6223" s="16" t="s">
        <v>6806</v>
      </c>
      <c r="J6223" s="16" t="s">
        <v>34487</v>
      </c>
    </row>
    <row r="6224" spans="1:14">
      <c r="A6224" s="16" t="s">
        <v>36263</v>
      </c>
      <c r="B6224" s="52" t="s">
        <v>35551</v>
      </c>
      <c r="C6224" s="16" t="str">
        <f t="shared" si="97"/>
        <v>072 - 805</v>
      </c>
      <c r="D6224" s="52"/>
      <c r="E6224" s="52" t="s">
        <v>23759</v>
      </c>
      <c r="F6224" s="16"/>
      <c r="G6224" s="16" t="s">
        <v>23758</v>
      </c>
      <c r="H6224" s="16" t="s">
        <v>37422</v>
      </c>
      <c r="I6224" s="16" t="s">
        <v>36264</v>
      </c>
      <c r="J6224" s="16" t="s">
        <v>34487</v>
      </c>
    </row>
    <row r="6225" spans="1:10">
      <c r="A6225" s="16" t="s">
        <v>2411</v>
      </c>
      <c r="B6225" s="52" t="s">
        <v>24390</v>
      </c>
      <c r="C6225" s="16" t="str">
        <f t="shared" si="97"/>
        <v>I99 - 470</v>
      </c>
      <c r="D6225" s="52"/>
      <c r="E6225" s="52" t="s">
        <v>10726</v>
      </c>
      <c r="F6225" s="16"/>
      <c r="G6225" s="16" t="s">
        <v>10725</v>
      </c>
      <c r="H6225" s="16" t="s">
        <v>10727</v>
      </c>
      <c r="I6225" s="16" t="s">
        <v>2412</v>
      </c>
    </row>
    <row r="6226" spans="1:10">
      <c r="A6226" s="16" t="s">
        <v>1794</v>
      </c>
      <c r="B6226" s="52" t="s">
        <v>6239</v>
      </c>
      <c r="C6226" s="16" t="str">
        <f t="shared" si="97"/>
        <v>018 - 100</v>
      </c>
      <c r="D6226" s="52" t="s">
        <v>36059</v>
      </c>
      <c r="E6226" s="52" t="s">
        <v>35975</v>
      </c>
      <c r="F6226" s="16" t="s">
        <v>25210</v>
      </c>
      <c r="G6226" s="16" t="s">
        <v>35974</v>
      </c>
      <c r="H6226" s="16" t="s">
        <v>32666</v>
      </c>
      <c r="I6226" s="16" t="s">
        <v>1795</v>
      </c>
    </row>
    <row r="6227" spans="1:10">
      <c r="A6227" s="16" t="s">
        <v>18816</v>
      </c>
      <c r="B6227" s="52" t="s">
        <v>6240</v>
      </c>
      <c r="C6227" s="16" t="str">
        <f t="shared" si="97"/>
        <v>018 - 849</v>
      </c>
      <c r="D6227" s="52"/>
      <c r="E6227" s="52" t="s">
        <v>35975</v>
      </c>
      <c r="F6227" s="16"/>
      <c r="G6227" s="16" t="s">
        <v>35974</v>
      </c>
      <c r="H6227" s="16" t="s">
        <v>32666</v>
      </c>
      <c r="I6227" s="16" t="s">
        <v>31780</v>
      </c>
      <c r="J6227" s="16" t="s">
        <v>34487</v>
      </c>
    </row>
    <row r="6228" spans="1:10">
      <c r="A6228" s="16" t="s">
        <v>14401</v>
      </c>
      <c r="B6228" s="52" t="s">
        <v>35133</v>
      </c>
      <c r="C6228" s="16" t="str">
        <f t="shared" si="97"/>
        <v>012 - 104</v>
      </c>
      <c r="D6228" s="52" t="s">
        <v>36059</v>
      </c>
      <c r="E6228" s="52" t="s">
        <v>18879</v>
      </c>
      <c r="F6228" s="16" t="s">
        <v>25803</v>
      </c>
      <c r="G6228" s="16" t="s">
        <v>26253</v>
      </c>
      <c r="H6228" s="16" t="s">
        <v>32666</v>
      </c>
      <c r="I6228" s="16" t="s">
        <v>8541</v>
      </c>
    </row>
    <row r="6229" spans="1:10">
      <c r="A6229" s="16" t="s">
        <v>15044</v>
      </c>
      <c r="B6229" s="52" t="s">
        <v>33759</v>
      </c>
      <c r="C6229" s="16" t="str">
        <f t="shared" si="97"/>
        <v>015 - 149</v>
      </c>
      <c r="D6229" s="52" t="s">
        <v>36059</v>
      </c>
      <c r="E6229" s="52" t="s">
        <v>32665</v>
      </c>
      <c r="F6229" s="16" t="s">
        <v>15045</v>
      </c>
      <c r="G6229" s="16" t="s">
        <v>32664</v>
      </c>
      <c r="H6229" s="16" t="s">
        <v>32666</v>
      </c>
      <c r="I6229" s="16" t="s">
        <v>15046</v>
      </c>
    </row>
    <row r="6230" spans="1:10">
      <c r="A6230" s="16" t="s">
        <v>16901</v>
      </c>
      <c r="B6230" s="52" t="s">
        <v>1616</v>
      </c>
      <c r="C6230" s="16" t="str">
        <f t="shared" si="97"/>
        <v>020 - 036</v>
      </c>
      <c r="D6230" s="52" t="s">
        <v>36059</v>
      </c>
      <c r="E6230" s="52" t="s">
        <v>26789</v>
      </c>
      <c r="F6230" s="16" t="s">
        <v>24276</v>
      </c>
      <c r="G6230" s="16" t="s">
        <v>26788</v>
      </c>
      <c r="H6230" s="16" t="s">
        <v>32666</v>
      </c>
      <c r="I6230" s="16" t="s">
        <v>16902</v>
      </c>
    </row>
    <row r="6231" spans="1:10">
      <c r="A6231" s="16" t="s">
        <v>12015</v>
      </c>
      <c r="B6231" s="52" t="s">
        <v>20589</v>
      </c>
      <c r="C6231" s="16" t="str">
        <f t="shared" si="97"/>
        <v>037 - 044</v>
      </c>
      <c r="D6231" s="52" t="s">
        <v>34487</v>
      </c>
      <c r="E6231" s="52" t="s">
        <v>30682</v>
      </c>
      <c r="F6231" s="16" t="s">
        <v>4622</v>
      </c>
      <c r="G6231" s="16" t="s">
        <v>30681</v>
      </c>
      <c r="H6231" s="16" t="s">
        <v>35981</v>
      </c>
      <c r="I6231" s="16" t="s">
        <v>4623</v>
      </c>
    </row>
    <row r="6232" spans="1:10">
      <c r="A6232" s="16" t="s">
        <v>21941</v>
      </c>
      <c r="B6232" s="52" t="s">
        <v>12814</v>
      </c>
      <c r="C6232" s="16" t="str">
        <f t="shared" si="97"/>
        <v>078 - 083</v>
      </c>
      <c r="D6232" s="52" t="s">
        <v>34487</v>
      </c>
      <c r="E6232" s="52" t="s">
        <v>1697</v>
      </c>
      <c r="F6232" s="16" t="s">
        <v>13451</v>
      </c>
      <c r="G6232" s="16" t="s">
        <v>1696</v>
      </c>
      <c r="H6232" s="16" t="s">
        <v>4772</v>
      </c>
      <c r="I6232" s="16" t="s">
        <v>13452</v>
      </c>
    </row>
    <row r="6233" spans="1:10">
      <c r="A6233" s="16" t="s">
        <v>23254</v>
      </c>
      <c r="B6233" s="52" t="s">
        <v>5221</v>
      </c>
      <c r="C6233" s="16" t="str">
        <f t="shared" si="97"/>
        <v>006 - 109</v>
      </c>
      <c r="D6233" s="52" t="s">
        <v>36059</v>
      </c>
      <c r="E6233" s="52" t="s">
        <v>26671</v>
      </c>
      <c r="F6233" s="16" t="s">
        <v>23255</v>
      </c>
      <c r="G6233" s="16" t="s">
        <v>26670</v>
      </c>
      <c r="H6233" s="16" t="s">
        <v>10732</v>
      </c>
      <c r="I6233" s="16" t="s">
        <v>23256</v>
      </c>
    </row>
    <row r="6234" spans="1:10">
      <c r="A6234" s="16" t="s">
        <v>27117</v>
      </c>
      <c r="B6234" s="52" t="s">
        <v>10642</v>
      </c>
      <c r="C6234" s="16" t="str">
        <f t="shared" si="97"/>
        <v>005 - 079</v>
      </c>
      <c r="D6234" s="52" t="s">
        <v>36059</v>
      </c>
      <c r="E6234" s="52" t="s">
        <v>18693</v>
      </c>
      <c r="F6234" s="16" t="s">
        <v>36428</v>
      </c>
      <c r="G6234" s="16" t="s">
        <v>18692</v>
      </c>
      <c r="H6234" s="16" t="s">
        <v>10732</v>
      </c>
      <c r="I6234" s="16" t="s">
        <v>27118</v>
      </c>
      <c r="J6234" s="16"/>
    </row>
    <row r="6235" spans="1:10">
      <c r="A6235" s="16" t="s">
        <v>36617</v>
      </c>
      <c r="B6235" s="52" t="s">
        <v>16272</v>
      </c>
      <c r="C6235" s="16" t="str">
        <f t="shared" si="97"/>
        <v>031 - 013</v>
      </c>
      <c r="D6235" s="52" t="s">
        <v>36059</v>
      </c>
      <c r="E6235" s="52" t="s">
        <v>7531</v>
      </c>
      <c r="F6235" s="16" t="s">
        <v>25920</v>
      </c>
      <c r="G6235" s="16" t="s">
        <v>7530</v>
      </c>
      <c r="H6235" s="16" t="s">
        <v>30334</v>
      </c>
      <c r="I6235" s="16" t="s">
        <v>36618</v>
      </c>
    </row>
    <row r="6236" spans="1:10">
      <c r="A6236" s="16" t="s">
        <v>17780</v>
      </c>
      <c r="B6236" s="52" t="s">
        <v>35101</v>
      </c>
      <c r="C6236" s="16" t="str">
        <f t="shared" si="97"/>
        <v>012 - 105</v>
      </c>
      <c r="D6236" s="52" t="s">
        <v>36059</v>
      </c>
      <c r="E6236" s="52" t="s">
        <v>18879</v>
      </c>
      <c r="F6236" s="16" t="s">
        <v>34393</v>
      </c>
      <c r="G6236" s="16" t="s">
        <v>26253</v>
      </c>
      <c r="H6236" s="16" t="s">
        <v>32666</v>
      </c>
      <c r="I6236" s="16" t="s">
        <v>17781</v>
      </c>
    </row>
    <row r="6237" spans="1:10">
      <c r="A6237" s="16" t="s">
        <v>7248</v>
      </c>
      <c r="B6237" s="52" t="s">
        <v>11870</v>
      </c>
      <c r="C6237" s="16" t="str">
        <f t="shared" si="97"/>
        <v>014 - 045</v>
      </c>
      <c r="D6237" s="52" t="s">
        <v>34487</v>
      </c>
      <c r="E6237" s="52" t="s">
        <v>31453</v>
      </c>
      <c r="F6237" s="16" t="s">
        <v>7249</v>
      </c>
      <c r="G6237" s="16" t="s">
        <v>31452</v>
      </c>
      <c r="H6237" s="16" t="s">
        <v>32666</v>
      </c>
      <c r="I6237" s="16" t="s">
        <v>7250</v>
      </c>
      <c r="J6237" s="16"/>
    </row>
    <row r="6238" spans="1:10">
      <c r="A6238" s="16" t="s">
        <v>19516</v>
      </c>
      <c r="B6238" s="52" t="s">
        <v>5222</v>
      </c>
      <c r="C6238" s="16" t="str">
        <f t="shared" si="97"/>
        <v>006 - 110</v>
      </c>
      <c r="D6238" s="52" t="s">
        <v>34487</v>
      </c>
      <c r="E6238" s="52" t="s">
        <v>26671</v>
      </c>
      <c r="F6238" s="16" t="s">
        <v>23424</v>
      </c>
      <c r="G6238" s="16" t="s">
        <v>26670</v>
      </c>
      <c r="H6238" s="16" t="s">
        <v>10732</v>
      </c>
      <c r="I6238" s="16" t="s">
        <v>19517</v>
      </c>
    </row>
    <row r="6239" spans="1:10">
      <c r="A6239" s="16" t="s">
        <v>15826</v>
      </c>
      <c r="B6239" s="52" t="s">
        <v>7783</v>
      </c>
      <c r="C6239" s="16" t="str">
        <f t="shared" si="97"/>
        <v>002 - 820</v>
      </c>
      <c r="D6239" s="52"/>
      <c r="E6239" s="52" t="s">
        <v>36066</v>
      </c>
      <c r="F6239" s="16"/>
      <c r="G6239" s="16" t="s">
        <v>20457</v>
      </c>
      <c r="H6239" s="16" t="s">
        <v>10732</v>
      </c>
      <c r="I6239" s="16" t="s">
        <v>7629</v>
      </c>
      <c r="J6239" s="16" t="s">
        <v>34487</v>
      </c>
    </row>
    <row r="6240" spans="1:10">
      <c r="A6240" s="16" t="s">
        <v>27609</v>
      </c>
      <c r="B6240" s="52" t="s">
        <v>33479</v>
      </c>
      <c r="C6240" s="16" t="str">
        <f t="shared" si="97"/>
        <v>075 - 050</v>
      </c>
      <c r="D6240" s="52" t="s">
        <v>34487</v>
      </c>
      <c r="E6240" s="52" t="s">
        <v>25912</v>
      </c>
      <c r="F6240" s="16" t="s">
        <v>31814</v>
      </c>
      <c r="G6240" s="16" t="s">
        <v>31815</v>
      </c>
      <c r="H6240" s="16" t="s">
        <v>37422</v>
      </c>
      <c r="I6240" s="16" t="s">
        <v>27610</v>
      </c>
    </row>
    <row r="6241" spans="1:10">
      <c r="A6241" s="16" t="s">
        <v>24198</v>
      </c>
      <c r="B6241" s="52" t="s">
        <v>17712</v>
      </c>
      <c r="C6241" s="16" t="str">
        <f t="shared" si="97"/>
        <v>040 - 029</v>
      </c>
      <c r="D6241" s="52" t="s">
        <v>36059</v>
      </c>
      <c r="E6241" s="52" t="s">
        <v>32809</v>
      </c>
      <c r="F6241" s="16" t="s">
        <v>35670</v>
      </c>
      <c r="G6241" s="16" t="s">
        <v>32808</v>
      </c>
      <c r="H6241" s="16" t="s">
        <v>35981</v>
      </c>
      <c r="I6241" s="16" t="s">
        <v>750</v>
      </c>
      <c r="J6241" s="16" t="s">
        <v>7990</v>
      </c>
    </row>
    <row r="6242" spans="1:10">
      <c r="A6242" s="16" t="s">
        <v>5923</v>
      </c>
      <c r="B6242" s="52" t="s">
        <v>10688</v>
      </c>
      <c r="C6242" s="16" t="str">
        <f t="shared" si="97"/>
        <v>099 - 011</v>
      </c>
      <c r="D6242" s="52" t="s">
        <v>36059</v>
      </c>
      <c r="E6242" s="52" t="s">
        <v>25925</v>
      </c>
      <c r="F6242" s="16" t="s">
        <v>5924</v>
      </c>
      <c r="G6242" s="16" t="s">
        <v>25924</v>
      </c>
      <c r="H6242" s="16" t="s">
        <v>35981</v>
      </c>
      <c r="I6242" s="16" t="s">
        <v>750</v>
      </c>
    </row>
    <row r="6243" spans="1:10">
      <c r="A6243" s="16" t="s">
        <v>4624</v>
      </c>
      <c r="B6243" s="52" t="s">
        <v>11238</v>
      </c>
      <c r="C6243" s="16" t="str">
        <f t="shared" si="97"/>
        <v>062 - 044</v>
      </c>
      <c r="D6243" s="52" t="s">
        <v>34487</v>
      </c>
      <c r="E6243" s="52" t="s">
        <v>1277</v>
      </c>
      <c r="F6243" s="16" t="s">
        <v>4625</v>
      </c>
      <c r="G6243" s="16" t="s">
        <v>1276</v>
      </c>
      <c r="H6243" s="16" t="s">
        <v>30282</v>
      </c>
      <c r="I6243" s="16" t="s">
        <v>4626</v>
      </c>
    </row>
    <row r="6244" spans="1:10">
      <c r="A6244" s="16" t="s">
        <v>32382</v>
      </c>
      <c r="B6244" s="52" t="s">
        <v>20590</v>
      </c>
      <c r="C6244" s="16" t="str">
        <f t="shared" si="97"/>
        <v>037 - 045</v>
      </c>
      <c r="D6244" s="52" t="s">
        <v>36059</v>
      </c>
      <c r="E6244" s="52" t="s">
        <v>30682</v>
      </c>
      <c r="F6244" s="16" t="s">
        <v>32383</v>
      </c>
      <c r="G6244" s="16" t="s">
        <v>30681</v>
      </c>
      <c r="H6244" s="16" t="s">
        <v>35981</v>
      </c>
      <c r="I6244" s="16" t="s">
        <v>32384</v>
      </c>
    </row>
    <row r="6245" spans="1:10">
      <c r="A6245" s="16" t="s">
        <v>7517</v>
      </c>
      <c r="B6245" s="52" t="s">
        <v>9340</v>
      </c>
      <c r="C6245" s="16" t="str">
        <f t="shared" si="97"/>
        <v>044 - 808</v>
      </c>
      <c r="D6245" s="52"/>
      <c r="E6245" s="52" t="s">
        <v>27373</v>
      </c>
      <c r="F6245" s="16"/>
      <c r="G6245" s="16" t="s">
        <v>27372</v>
      </c>
      <c r="H6245" s="16" t="s">
        <v>20397</v>
      </c>
      <c r="I6245" s="16" t="s">
        <v>7518</v>
      </c>
      <c r="J6245" s="16" t="s">
        <v>34487</v>
      </c>
    </row>
    <row r="6246" spans="1:10">
      <c r="A6246" s="16" t="s">
        <v>18069</v>
      </c>
      <c r="B6246" s="52" t="s">
        <v>36593</v>
      </c>
      <c r="C6246" s="16" t="str">
        <f t="shared" si="97"/>
        <v>016 - 140</v>
      </c>
      <c r="D6246" s="52" t="s">
        <v>36059</v>
      </c>
      <c r="E6246" s="52" t="s">
        <v>10742</v>
      </c>
      <c r="F6246" s="16" t="s">
        <v>29833</v>
      </c>
      <c r="G6246" s="16" t="s">
        <v>10741</v>
      </c>
      <c r="H6246" s="16" t="s">
        <v>32666</v>
      </c>
      <c r="I6246" s="16" t="s">
        <v>7162</v>
      </c>
    </row>
    <row r="6247" spans="1:10">
      <c r="A6247" s="16" t="s">
        <v>23499</v>
      </c>
      <c r="B6247" s="52" t="s">
        <v>22435</v>
      </c>
      <c r="C6247" s="16" t="str">
        <f t="shared" si="97"/>
        <v>090 - 042</v>
      </c>
      <c r="D6247" s="52" t="s">
        <v>34487</v>
      </c>
      <c r="E6247" s="52" t="s">
        <v>33520</v>
      </c>
      <c r="F6247" s="16" t="s">
        <v>23500</v>
      </c>
      <c r="G6247" s="16" t="s">
        <v>33519</v>
      </c>
      <c r="H6247" s="16" t="s">
        <v>33521</v>
      </c>
      <c r="I6247" s="16" t="s">
        <v>23501</v>
      </c>
    </row>
    <row r="6248" spans="1:10">
      <c r="A6248" s="16" t="s">
        <v>9448</v>
      </c>
      <c r="B6248" s="52" t="s">
        <v>9341</v>
      </c>
      <c r="C6248" s="16" t="str">
        <f t="shared" si="97"/>
        <v>044 - 053</v>
      </c>
      <c r="D6248" s="52" t="s">
        <v>36059</v>
      </c>
      <c r="E6248" s="52" t="s">
        <v>27373</v>
      </c>
      <c r="F6248" s="16" t="s">
        <v>16041</v>
      </c>
      <c r="G6248" s="16" t="s">
        <v>27372</v>
      </c>
      <c r="H6248" s="16" t="s">
        <v>20397</v>
      </c>
      <c r="I6248" s="16" t="s">
        <v>8238</v>
      </c>
      <c r="J6248" s="16"/>
    </row>
    <row r="6249" spans="1:10">
      <c r="A6249" s="16" t="s">
        <v>4574</v>
      </c>
      <c r="B6249" s="52" t="s">
        <v>14900</v>
      </c>
      <c r="C6249" s="16" t="str">
        <f t="shared" si="97"/>
        <v>004 - 143</v>
      </c>
      <c r="D6249" s="52" t="s">
        <v>36059</v>
      </c>
      <c r="E6249" s="52" t="s">
        <v>10758</v>
      </c>
      <c r="F6249" s="16" t="s">
        <v>11346</v>
      </c>
      <c r="G6249" s="16" t="s">
        <v>10757</v>
      </c>
      <c r="H6249" s="16" t="s">
        <v>10732</v>
      </c>
      <c r="I6249" s="16" t="s">
        <v>4575</v>
      </c>
    </row>
    <row r="6250" spans="1:10">
      <c r="A6250" s="16" t="s">
        <v>1407</v>
      </c>
      <c r="B6250" s="52" t="s">
        <v>163</v>
      </c>
      <c r="C6250" s="16" t="str">
        <f t="shared" si="97"/>
        <v>033 - 028</v>
      </c>
      <c r="D6250" s="52" t="s">
        <v>34487</v>
      </c>
      <c r="E6250" s="52" t="s">
        <v>37663</v>
      </c>
      <c r="F6250" s="16" t="s">
        <v>15465</v>
      </c>
      <c r="G6250" s="16" t="s">
        <v>37662</v>
      </c>
      <c r="H6250" s="16" t="s">
        <v>35981</v>
      </c>
      <c r="I6250" s="16" t="s">
        <v>13351</v>
      </c>
    </row>
    <row r="6251" spans="1:10">
      <c r="A6251" s="16" t="s">
        <v>5613</v>
      </c>
      <c r="B6251" s="52" t="s">
        <v>30375</v>
      </c>
      <c r="C6251" s="16" t="str">
        <f t="shared" si="97"/>
        <v>026 - 047</v>
      </c>
      <c r="D6251" s="52" t="s">
        <v>36059</v>
      </c>
      <c r="E6251" s="52" t="s">
        <v>8857</v>
      </c>
      <c r="F6251" s="16" t="s">
        <v>23495</v>
      </c>
      <c r="G6251" s="16" t="s">
        <v>8856</v>
      </c>
      <c r="H6251" s="16" t="s">
        <v>32660</v>
      </c>
      <c r="I6251" s="16" t="s">
        <v>10713</v>
      </c>
      <c r="J6251" s="16"/>
    </row>
    <row r="6252" spans="1:10">
      <c r="A6252" s="16" t="s">
        <v>4627</v>
      </c>
      <c r="B6252" s="52" t="s">
        <v>24351</v>
      </c>
      <c r="C6252" s="16" t="str">
        <f t="shared" si="97"/>
        <v>007 - 044</v>
      </c>
      <c r="D6252" s="52" t="s">
        <v>34487</v>
      </c>
      <c r="E6252" s="52" t="s">
        <v>14662</v>
      </c>
      <c r="F6252" s="16" t="s">
        <v>4628</v>
      </c>
      <c r="G6252" s="16" t="s">
        <v>14661</v>
      </c>
      <c r="H6252" s="16" t="s">
        <v>14663</v>
      </c>
      <c r="I6252" s="16" t="s">
        <v>4629</v>
      </c>
    </row>
    <row r="6253" spans="1:10">
      <c r="A6253" s="16" t="s">
        <v>31962</v>
      </c>
      <c r="B6253" s="52" t="s">
        <v>12074</v>
      </c>
      <c r="C6253" s="16" t="str">
        <f t="shared" si="97"/>
        <v>095 - 030</v>
      </c>
      <c r="D6253" s="52" t="s">
        <v>34487</v>
      </c>
      <c r="E6253" s="52" t="s">
        <v>5719</v>
      </c>
      <c r="F6253" s="16" t="s">
        <v>28651</v>
      </c>
      <c r="G6253" s="16" t="s">
        <v>29627</v>
      </c>
      <c r="H6253" s="16" t="s">
        <v>33521</v>
      </c>
      <c r="I6253" s="16" t="s">
        <v>37291</v>
      </c>
    </row>
    <row r="6254" spans="1:10">
      <c r="A6254" s="16" t="s">
        <v>7155</v>
      </c>
      <c r="B6254" s="52" t="s">
        <v>16220</v>
      </c>
      <c r="C6254" s="16" t="str">
        <f t="shared" si="97"/>
        <v>022 - 123</v>
      </c>
      <c r="D6254" s="52" t="s">
        <v>34487</v>
      </c>
      <c r="E6254" s="52" t="s">
        <v>4777</v>
      </c>
      <c r="F6254" s="16" t="s">
        <v>7156</v>
      </c>
      <c r="G6254" s="16" t="s">
        <v>4776</v>
      </c>
      <c r="H6254" s="16" t="s">
        <v>4778</v>
      </c>
      <c r="I6254" s="16" t="s">
        <v>7157</v>
      </c>
    </row>
    <row r="6255" spans="1:10">
      <c r="A6255" s="16" t="s">
        <v>23123</v>
      </c>
      <c r="B6255" s="52" t="s">
        <v>29584</v>
      </c>
      <c r="C6255" s="16" t="str">
        <f t="shared" si="97"/>
        <v>026 - 048</v>
      </c>
      <c r="D6255" s="52" t="s">
        <v>36059</v>
      </c>
      <c r="E6255" s="52" t="s">
        <v>8857</v>
      </c>
      <c r="F6255" s="16" t="s">
        <v>12863</v>
      </c>
      <c r="G6255" s="16" t="s">
        <v>8856</v>
      </c>
      <c r="H6255" s="16" t="s">
        <v>32660</v>
      </c>
      <c r="I6255" s="16" t="s">
        <v>14512</v>
      </c>
      <c r="J6255" s="16"/>
    </row>
    <row r="6256" spans="1:10">
      <c r="A6256" s="16" t="s">
        <v>21627</v>
      </c>
      <c r="B6256" s="52" t="s">
        <v>32</v>
      </c>
      <c r="C6256" s="16" t="str">
        <f t="shared" si="97"/>
        <v>058 - 067</v>
      </c>
      <c r="D6256" s="52" t="s">
        <v>36059</v>
      </c>
      <c r="E6256" s="52" t="s">
        <v>10753</v>
      </c>
      <c r="F6256" s="16" t="s">
        <v>33754</v>
      </c>
      <c r="G6256" s="16" t="s">
        <v>10752</v>
      </c>
      <c r="H6256" s="16" t="s">
        <v>20396</v>
      </c>
      <c r="I6256" s="16" t="s">
        <v>21628</v>
      </c>
    </row>
    <row r="6257" spans="1:10">
      <c r="A6257" s="16" t="s">
        <v>25247</v>
      </c>
      <c r="B6257" s="52" t="s">
        <v>37697</v>
      </c>
      <c r="C6257" s="16" t="str">
        <f t="shared" si="97"/>
        <v>065 - 077</v>
      </c>
      <c r="D6257" s="52" t="s">
        <v>34487</v>
      </c>
      <c r="E6257" s="52" t="s">
        <v>29546</v>
      </c>
      <c r="F6257" s="16" t="s">
        <v>29108</v>
      </c>
      <c r="G6257" s="16" t="s">
        <v>29545</v>
      </c>
      <c r="H6257" s="16" t="s">
        <v>30282</v>
      </c>
      <c r="I6257" s="16" t="s">
        <v>25248</v>
      </c>
      <c r="J6257" s="16"/>
    </row>
    <row r="6258" spans="1:10">
      <c r="A6258" s="16" t="s">
        <v>15263</v>
      </c>
      <c r="B6258" s="52" t="s">
        <v>33760</v>
      </c>
      <c r="C6258" s="16" t="str">
        <f t="shared" si="97"/>
        <v>015 - 150</v>
      </c>
      <c r="D6258" s="52" t="s">
        <v>36059</v>
      </c>
      <c r="E6258" s="52" t="s">
        <v>32665</v>
      </c>
      <c r="F6258" s="16" t="s">
        <v>15551</v>
      </c>
      <c r="G6258" s="16" t="s">
        <v>32664</v>
      </c>
      <c r="H6258" s="16" t="s">
        <v>32666</v>
      </c>
      <c r="I6258" s="16" t="s">
        <v>15264</v>
      </c>
      <c r="J6258" s="16"/>
    </row>
    <row r="6259" spans="1:10">
      <c r="A6259" s="16" t="s">
        <v>34897</v>
      </c>
      <c r="B6259" s="52" t="s">
        <v>17602</v>
      </c>
      <c r="C6259" s="16" t="str">
        <f t="shared" si="97"/>
        <v>066 - 057</v>
      </c>
      <c r="D6259" s="52" t="s">
        <v>34487</v>
      </c>
      <c r="E6259" s="52" t="s">
        <v>3383</v>
      </c>
      <c r="F6259" s="16" t="s">
        <v>3400</v>
      </c>
      <c r="G6259" s="16" t="s">
        <v>3382</v>
      </c>
      <c r="H6259" s="16" t="s">
        <v>15395</v>
      </c>
      <c r="I6259" s="16" t="s">
        <v>27319</v>
      </c>
    </row>
    <row r="6260" spans="1:10">
      <c r="A6260" s="16" t="s">
        <v>1932</v>
      </c>
      <c r="B6260" s="52" t="s">
        <v>16730</v>
      </c>
      <c r="C6260" s="16" t="str">
        <f t="shared" si="97"/>
        <v>001 - 163</v>
      </c>
      <c r="D6260" s="52" t="s">
        <v>36059</v>
      </c>
      <c r="E6260" s="52" t="s">
        <v>37671</v>
      </c>
      <c r="F6260" s="16" t="s">
        <v>4804</v>
      </c>
      <c r="G6260" s="16" t="s">
        <v>37670</v>
      </c>
      <c r="H6260" s="16" t="s">
        <v>10732</v>
      </c>
      <c r="I6260" s="16" t="s">
        <v>1933</v>
      </c>
    </row>
    <row r="6261" spans="1:10">
      <c r="A6261" s="16" t="s">
        <v>7927</v>
      </c>
      <c r="B6261" s="52" t="s">
        <v>33</v>
      </c>
      <c r="C6261" s="16" t="str">
        <f t="shared" si="97"/>
        <v>058 - 068</v>
      </c>
      <c r="D6261" s="52" t="s">
        <v>36059</v>
      </c>
      <c r="E6261" s="52" t="s">
        <v>10753</v>
      </c>
      <c r="F6261" s="16" t="s">
        <v>7928</v>
      </c>
      <c r="G6261" s="16" t="s">
        <v>10752</v>
      </c>
      <c r="H6261" s="16" t="s">
        <v>20396</v>
      </c>
      <c r="I6261" s="16" t="s">
        <v>7929</v>
      </c>
    </row>
    <row r="6262" spans="1:10">
      <c r="A6262" s="16" t="s">
        <v>8163</v>
      </c>
      <c r="B6262" s="52" t="s">
        <v>12815</v>
      </c>
      <c r="C6262" s="16" t="str">
        <f t="shared" si="97"/>
        <v>078 - 084</v>
      </c>
      <c r="D6262" s="52" t="s">
        <v>34487</v>
      </c>
      <c r="E6262" s="52" t="s">
        <v>1697</v>
      </c>
      <c r="F6262" s="16" t="s">
        <v>8164</v>
      </c>
      <c r="G6262" s="16" t="s">
        <v>1696</v>
      </c>
      <c r="H6262" s="16" t="s">
        <v>4772</v>
      </c>
      <c r="I6262" s="16" t="s">
        <v>8165</v>
      </c>
    </row>
    <row r="6263" spans="1:10">
      <c r="A6263" s="16" t="s">
        <v>18412</v>
      </c>
      <c r="B6263" s="52" t="s">
        <v>35102</v>
      </c>
      <c r="C6263" s="16" t="str">
        <f t="shared" si="97"/>
        <v>012 - 106</v>
      </c>
      <c r="D6263" s="52" t="s">
        <v>36059</v>
      </c>
      <c r="E6263" s="52" t="s">
        <v>18879</v>
      </c>
      <c r="F6263" s="16" t="s">
        <v>25803</v>
      </c>
      <c r="G6263" s="16" t="s">
        <v>26253</v>
      </c>
      <c r="H6263" s="16" t="s">
        <v>32666</v>
      </c>
      <c r="I6263" s="16" t="s">
        <v>23359</v>
      </c>
    </row>
    <row r="6264" spans="1:10">
      <c r="A6264" s="16" t="s">
        <v>12721</v>
      </c>
      <c r="B6264" s="52" t="s">
        <v>5223</v>
      </c>
      <c r="C6264" s="16" t="str">
        <f t="shared" si="97"/>
        <v>006 - 111</v>
      </c>
      <c r="D6264" s="52" t="s">
        <v>34487</v>
      </c>
      <c r="E6264" s="52" t="s">
        <v>26671</v>
      </c>
      <c r="F6264" s="16" t="s">
        <v>12722</v>
      </c>
      <c r="G6264" s="16" t="s">
        <v>26670</v>
      </c>
      <c r="H6264" s="16" t="s">
        <v>10732</v>
      </c>
      <c r="I6264" s="16" t="s">
        <v>12723</v>
      </c>
    </row>
    <row r="6265" spans="1:10">
      <c r="A6265" s="16" t="s">
        <v>37541</v>
      </c>
      <c r="B6265" s="52" t="s">
        <v>36594</v>
      </c>
      <c r="C6265" s="16" t="str">
        <f t="shared" si="97"/>
        <v>016 - 141</v>
      </c>
      <c r="D6265" s="52" t="s">
        <v>36059</v>
      </c>
      <c r="E6265" s="52" t="s">
        <v>10742</v>
      </c>
      <c r="F6265" s="16" t="s">
        <v>29833</v>
      </c>
      <c r="G6265" s="16" t="s">
        <v>10741</v>
      </c>
      <c r="H6265" s="16" t="s">
        <v>32666</v>
      </c>
      <c r="I6265" s="16" t="s">
        <v>37542</v>
      </c>
    </row>
    <row r="6266" spans="1:10">
      <c r="A6266" s="16" t="s">
        <v>33955</v>
      </c>
      <c r="B6266" s="52" t="s">
        <v>6241</v>
      </c>
      <c r="C6266" s="16" t="str">
        <f t="shared" si="97"/>
        <v>018 - 101</v>
      </c>
      <c r="D6266" s="52" t="s">
        <v>36059</v>
      </c>
      <c r="E6266" s="52" t="s">
        <v>35975</v>
      </c>
      <c r="F6266" s="16" t="s">
        <v>25210</v>
      </c>
      <c r="G6266" s="16" t="s">
        <v>35974</v>
      </c>
      <c r="H6266" s="16" t="s">
        <v>32666</v>
      </c>
      <c r="I6266" s="16" t="s">
        <v>33956</v>
      </c>
    </row>
    <row r="6267" spans="1:10">
      <c r="A6267" s="16" t="s">
        <v>7251</v>
      </c>
      <c r="B6267" s="52" t="s">
        <v>35627</v>
      </c>
      <c r="C6267" s="16" t="str">
        <f t="shared" si="97"/>
        <v>060 - 045</v>
      </c>
      <c r="D6267" s="52" t="s">
        <v>34487</v>
      </c>
      <c r="E6267" s="52" t="s">
        <v>10737</v>
      </c>
      <c r="F6267" s="16" t="s">
        <v>7252</v>
      </c>
      <c r="G6267" s="16" t="s">
        <v>10736</v>
      </c>
      <c r="H6267" s="16" t="s">
        <v>20396</v>
      </c>
      <c r="I6267" s="16" t="s">
        <v>7253</v>
      </c>
      <c r="J6267" s="16"/>
    </row>
    <row r="6268" spans="1:10">
      <c r="A6268" s="16" t="s">
        <v>18794</v>
      </c>
      <c r="B6268" s="52" t="s">
        <v>7784</v>
      </c>
      <c r="C6268" s="16" t="str">
        <f t="shared" si="97"/>
        <v>002 - 821</v>
      </c>
      <c r="D6268" s="52"/>
      <c r="E6268" s="52" t="s">
        <v>36066</v>
      </c>
      <c r="F6268" s="16"/>
      <c r="G6268" s="16" t="s">
        <v>20457</v>
      </c>
      <c r="H6268" s="16" t="s">
        <v>10732</v>
      </c>
      <c r="I6268" s="16" t="s">
        <v>18795</v>
      </c>
      <c r="J6268" s="16" t="s">
        <v>34487</v>
      </c>
    </row>
    <row r="6269" spans="1:10">
      <c r="A6269" s="16" t="s">
        <v>3712</v>
      </c>
      <c r="B6269" s="52" t="s">
        <v>35103</v>
      </c>
      <c r="C6269" s="16" t="str">
        <f t="shared" si="97"/>
        <v>012 - 868</v>
      </c>
      <c r="D6269" s="52"/>
      <c r="E6269" s="52" t="s">
        <v>18879</v>
      </c>
      <c r="F6269" s="16"/>
      <c r="G6269" s="16" t="s">
        <v>26253</v>
      </c>
      <c r="H6269" s="16" t="s">
        <v>32666</v>
      </c>
      <c r="I6269" s="16" t="s">
        <v>3713</v>
      </c>
      <c r="J6269" s="16" t="s">
        <v>34487</v>
      </c>
    </row>
    <row r="6270" spans="1:10">
      <c r="A6270" s="16" t="s">
        <v>17583</v>
      </c>
      <c r="B6270" s="52" t="s">
        <v>14901</v>
      </c>
      <c r="C6270" s="16" t="str">
        <f t="shared" si="97"/>
        <v>004 - 144</v>
      </c>
      <c r="D6270" s="52" t="s">
        <v>36059</v>
      </c>
      <c r="E6270" s="52" t="s">
        <v>10758</v>
      </c>
      <c r="F6270" s="16" t="s">
        <v>36339</v>
      </c>
      <c r="G6270" s="16" t="s">
        <v>10757</v>
      </c>
      <c r="H6270" s="16" t="s">
        <v>10732</v>
      </c>
      <c r="I6270" s="16" t="s">
        <v>17584</v>
      </c>
    </row>
    <row r="6271" spans="1:10">
      <c r="A6271" s="16" t="s">
        <v>36297</v>
      </c>
      <c r="B6271" s="52" t="s">
        <v>15665</v>
      </c>
      <c r="C6271" s="16" t="str">
        <f t="shared" si="97"/>
        <v>064 - 063</v>
      </c>
      <c r="D6271" s="52" t="s">
        <v>34487</v>
      </c>
      <c r="E6271" s="52" t="s">
        <v>27583</v>
      </c>
      <c r="F6271" s="16" t="s">
        <v>19136</v>
      </c>
      <c r="G6271" s="16" t="s">
        <v>27582</v>
      </c>
      <c r="H6271" s="16" t="s">
        <v>30282</v>
      </c>
      <c r="I6271" s="16" t="s">
        <v>36298</v>
      </c>
    </row>
    <row r="6272" spans="1:10">
      <c r="A6272" s="16" t="s">
        <v>9300</v>
      </c>
      <c r="B6272" s="52" t="s">
        <v>1402</v>
      </c>
      <c r="C6272" s="16" t="str">
        <f t="shared" si="97"/>
        <v>042 - 031</v>
      </c>
      <c r="D6272" s="52" t="s">
        <v>36059</v>
      </c>
      <c r="E6272" s="52" t="s">
        <v>1290</v>
      </c>
      <c r="F6272" s="16" t="s">
        <v>2518</v>
      </c>
      <c r="G6272" s="16" t="s">
        <v>33346</v>
      </c>
      <c r="H6272" s="16" t="s">
        <v>20397</v>
      </c>
      <c r="I6272" s="16" t="s">
        <v>29887</v>
      </c>
      <c r="J6272" s="16"/>
    </row>
    <row r="6273" spans="1:16" ht="25.5">
      <c r="A6273" s="16" t="s">
        <v>33000</v>
      </c>
      <c r="B6273" s="52" t="s">
        <v>21916</v>
      </c>
      <c r="C6273" s="16" t="str">
        <f t="shared" si="97"/>
        <v>067 - 029</v>
      </c>
      <c r="D6273" s="52" t="s">
        <v>36059</v>
      </c>
      <c r="E6273" s="52" t="s">
        <v>34404</v>
      </c>
      <c r="F6273" s="16" t="s">
        <v>16452</v>
      </c>
      <c r="G6273" s="16" t="s">
        <v>34403</v>
      </c>
      <c r="H6273" s="16" t="s">
        <v>15395</v>
      </c>
      <c r="I6273" s="16" t="s">
        <v>23027</v>
      </c>
      <c r="N6273" t="s">
        <v>30549</v>
      </c>
      <c r="P6273" s="423" t="s">
        <v>30536</v>
      </c>
    </row>
    <row r="6274" spans="1:16">
      <c r="A6274" s="16" t="s">
        <v>7254</v>
      </c>
      <c r="B6274" s="52" t="s">
        <v>33798</v>
      </c>
      <c r="C6274" s="16" t="str">
        <f t="shared" si="97"/>
        <v>057 - 045</v>
      </c>
      <c r="D6274" s="52" t="s">
        <v>34487</v>
      </c>
      <c r="E6274" s="52" t="s">
        <v>18919</v>
      </c>
      <c r="F6274" s="16" t="s">
        <v>28823</v>
      </c>
      <c r="G6274" s="16" t="s">
        <v>18918</v>
      </c>
      <c r="H6274" s="16" t="s">
        <v>20396</v>
      </c>
      <c r="I6274" s="16" t="s">
        <v>7255</v>
      </c>
      <c r="J6274" s="16"/>
    </row>
    <row r="6275" spans="1:16">
      <c r="A6275" s="16" t="s">
        <v>14523</v>
      </c>
      <c r="B6275" s="52" t="s">
        <v>12401</v>
      </c>
      <c r="C6275" s="16" t="str">
        <f t="shared" si="97"/>
        <v>070 - 048</v>
      </c>
      <c r="D6275" s="52" t="s">
        <v>34487</v>
      </c>
      <c r="E6275" s="52" t="s">
        <v>23672</v>
      </c>
      <c r="F6275" s="16" t="s">
        <v>2433</v>
      </c>
      <c r="G6275" s="16" t="s">
        <v>23671</v>
      </c>
      <c r="H6275" s="16" t="s">
        <v>10748</v>
      </c>
      <c r="I6275" s="16" t="s">
        <v>14524</v>
      </c>
      <c r="J6275" s="16"/>
    </row>
    <row r="6276" spans="1:16">
      <c r="A6276" s="16" t="s">
        <v>36139</v>
      </c>
      <c r="B6276" s="52" t="s">
        <v>26424</v>
      </c>
      <c r="C6276" s="16" t="str">
        <f t="shared" ref="C6276:C6339" si="98">MID(A6276,1,3) &amp;" - " &amp;MID(A6276,4,3)</f>
        <v>043 - 033</v>
      </c>
      <c r="D6276" s="52" t="s">
        <v>36059</v>
      </c>
      <c r="E6276" s="52" t="s">
        <v>36775</v>
      </c>
      <c r="F6276" s="16" t="s">
        <v>27379</v>
      </c>
      <c r="G6276" s="16" t="s">
        <v>27380</v>
      </c>
      <c r="H6276" s="16" t="s">
        <v>20397</v>
      </c>
      <c r="I6276" s="16" t="s">
        <v>36140</v>
      </c>
    </row>
    <row r="6277" spans="1:16">
      <c r="A6277" s="16" t="s">
        <v>8353</v>
      </c>
      <c r="B6277" s="52" t="s">
        <v>31796</v>
      </c>
      <c r="C6277" s="16" t="str">
        <f t="shared" si="98"/>
        <v>093 - 028</v>
      </c>
      <c r="D6277" s="52" t="s">
        <v>36059</v>
      </c>
      <c r="E6277" s="52" t="s">
        <v>14112</v>
      </c>
      <c r="F6277" s="16" t="s">
        <v>25870</v>
      </c>
      <c r="G6277" s="16" t="s">
        <v>14111</v>
      </c>
      <c r="H6277" s="16" t="s">
        <v>30334</v>
      </c>
      <c r="I6277" s="16" t="s">
        <v>13042</v>
      </c>
    </row>
    <row r="6278" spans="1:16">
      <c r="A6278" s="16" t="s">
        <v>15231</v>
      </c>
      <c r="B6278" s="52" t="s">
        <v>17187</v>
      </c>
      <c r="C6278" s="16" t="str">
        <f t="shared" si="98"/>
        <v>006 - 112</v>
      </c>
      <c r="D6278" s="52" t="s">
        <v>36059</v>
      </c>
      <c r="E6278" s="52" t="s">
        <v>26671</v>
      </c>
      <c r="F6278" s="16" t="s">
        <v>23424</v>
      </c>
      <c r="G6278" s="16" t="s">
        <v>26670</v>
      </c>
      <c r="H6278" s="16" t="s">
        <v>10732</v>
      </c>
      <c r="I6278" s="16" t="s">
        <v>15232</v>
      </c>
    </row>
    <row r="6279" spans="1:16">
      <c r="A6279" s="16" t="s">
        <v>31474</v>
      </c>
      <c r="B6279" s="52" t="s">
        <v>33761</v>
      </c>
      <c r="C6279" s="16" t="str">
        <f t="shared" si="98"/>
        <v>015 - 906</v>
      </c>
      <c r="D6279" s="52"/>
      <c r="E6279" s="52" t="s">
        <v>32665</v>
      </c>
      <c r="F6279" s="16"/>
      <c r="G6279" s="16" t="s">
        <v>32664</v>
      </c>
      <c r="H6279" s="16" t="s">
        <v>32666</v>
      </c>
      <c r="I6279" s="16" t="s">
        <v>31475</v>
      </c>
      <c r="J6279" s="16" t="s">
        <v>34487</v>
      </c>
    </row>
    <row r="6280" spans="1:16">
      <c r="A6280" s="16" t="s">
        <v>2963</v>
      </c>
      <c r="B6280" s="52" t="s">
        <v>17713</v>
      </c>
      <c r="C6280" s="16" t="str">
        <f t="shared" si="98"/>
        <v>040 - 802</v>
      </c>
      <c r="D6280" s="52"/>
      <c r="E6280" s="52" t="s">
        <v>32809</v>
      </c>
      <c r="F6280" s="16"/>
      <c r="G6280" s="16" t="s">
        <v>32808</v>
      </c>
      <c r="H6280" s="16" t="s">
        <v>35981</v>
      </c>
      <c r="I6280" s="16" t="s">
        <v>18035</v>
      </c>
      <c r="J6280" s="16" t="s">
        <v>34487</v>
      </c>
    </row>
    <row r="6281" spans="1:16">
      <c r="A6281" s="16" t="s">
        <v>5691</v>
      </c>
      <c r="B6281" s="52" t="s">
        <v>6242</v>
      </c>
      <c r="C6281" s="16" t="str">
        <f t="shared" si="98"/>
        <v>018 - 102</v>
      </c>
      <c r="D6281" s="52" t="s">
        <v>36059</v>
      </c>
      <c r="E6281" s="52" t="s">
        <v>35975</v>
      </c>
      <c r="F6281" s="16" t="s">
        <v>20799</v>
      </c>
      <c r="G6281" s="16" t="s">
        <v>35974</v>
      </c>
      <c r="H6281" s="16" t="s">
        <v>32666</v>
      </c>
      <c r="I6281" s="16" t="s">
        <v>20800</v>
      </c>
    </row>
    <row r="6282" spans="1:16">
      <c r="A6282" s="16" t="s">
        <v>23790</v>
      </c>
      <c r="B6282" s="52" t="s">
        <v>11419</v>
      </c>
      <c r="C6282" s="16" t="str">
        <f t="shared" si="98"/>
        <v>022 - 876</v>
      </c>
      <c r="D6282" s="52"/>
      <c r="E6282" s="52" t="s">
        <v>4777</v>
      </c>
      <c r="F6282" s="16"/>
      <c r="G6282" s="16" t="s">
        <v>4776</v>
      </c>
      <c r="H6282" s="16" t="s">
        <v>4778</v>
      </c>
      <c r="I6282" s="16" t="s">
        <v>23791</v>
      </c>
      <c r="J6282" s="16" t="s">
        <v>34487</v>
      </c>
    </row>
    <row r="6283" spans="1:16">
      <c r="A6283" s="16" t="s">
        <v>28996</v>
      </c>
      <c r="B6283" s="52" t="s">
        <v>23644</v>
      </c>
      <c r="C6283" s="16" t="str">
        <f t="shared" si="98"/>
        <v>030 - 062</v>
      </c>
      <c r="D6283" s="52" t="s">
        <v>36059</v>
      </c>
      <c r="E6283" s="52" t="s">
        <v>35970</v>
      </c>
      <c r="F6283" s="16" t="s">
        <v>23713</v>
      </c>
      <c r="G6283" s="16" t="s">
        <v>35969</v>
      </c>
      <c r="H6283" s="16" t="s">
        <v>30334</v>
      </c>
      <c r="I6283" s="16" t="s">
        <v>28997</v>
      </c>
    </row>
    <row r="6284" spans="1:16">
      <c r="A6284" s="16" t="s">
        <v>22855</v>
      </c>
      <c r="B6284" s="52" t="s">
        <v>36827</v>
      </c>
      <c r="C6284" s="16" t="str">
        <f t="shared" si="98"/>
        <v>021 - 858</v>
      </c>
      <c r="D6284" s="52"/>
      <c r="E6284" s="52" t="s">
        <v>14657</v>
      </c>
      <c r="F6284" s="16"/>
      <c r="G6284" s="16" t="s">
        <v>14656</v>
      </c>
      <c r="H6284" s="16" t="s">
        <v>4778</v>
      </c>
      <c r="I6284" s="16" t="s">
        <v>22856</v>
      </c>
      <c r="J6284" s="16" t="s">
        <v>34487</v>
      </c>
    </row>
    <row r="6285" spans="1:16">
      <c r="A6285" s="16" t="s">
        <v>8029</v>
      </c>
      <c r="B6285" s="52" t="s">
        <v>22315</v>
      </c>
      <c r="C6285" s="16" t="str">
        <f t="shared" si="98"/>
        <v>013 - 158</v>
      </c>
      <c r="D6285" s="52" t="s">
        <v>34487</v>
      </c>
      <c r="E6285" s="52" t="s">
        <v>26240</v>
      </c>
      <c r="F6285" s="16" t="s">
        <v>10426</v>
      </c>
      <c r="G6285" s="16" t="s">
        <v>26239</v>
      </c>
      <c r="H6285" s="16" t="s">
        <v>32666</v>
      </c>
      <c r="I6285" s="16" t="s">
        <v>22577</v>
      </c>
      <c r="J6285" s="16" t="s">
        <v>7990</v>
      </c>
    </row>
    <row r="6286" spans="1:16">
      <c r="A6286" s="16" t="s">
        <v>22576</v>
      </c>
      <c r="B6286" s="52" t="s">
        <v>20659</v>
      </c>
      <c r="C6286" s="16" t="str">
        <f t="shared" si="98"/>
        <v>097 - 055</v>
      </c>
      <c r="D6286" s="52" t="s">
        <v>34487</v>
      </c>
      <c r="E6286" s="52" t="s">
        <v>26245</v>
      </c>
      <c r="F6286" s="16" t="s">
        <v>2480</v>
      </c>
      <c r="G6286" s="16" t="s">
        <v>26244</v>
      </c>
      <c r="H6286" s="16" t="s">
        <v>32666</v>
      </c>
      <c r="I6286" s="16" t="s">
        <v>22577</v>
      </c>
    </row>
    <row r="6287" spans="1:16">
      <c r="A6287" s="16" t="s">
        <v>18036</v>
      </c>
      <c r="B6287" s="52" t="s">
        <v>164</v>
      </c>
      <c r="C6287" s="16" t="str">
        <f t="shared" si="98"/>
        <v>033 - 802</v>
      </c>
      <c r="D6287" s="52"/>
      <c r="E6287" s="52" t="s">
        <v>37663</v>
      </c>
      <c r="F6287" s="16"/>
      <c r="G6287" s="16" t="s">
        <v>37662</v>
      </c>
      <c r="H6287" s="16" t="s">
        <v>35981</v>
      </c>
      <c r="I6287" s="16" t="s">
        <v>3960</v>
      </c>
      <c r="J6287" s="16" t="s">
        <v>34487</v>
      </c>
    </row>
    <row r="6288" spans="1:16">
      <c r="A6288" s="16" t="s">
        <v>26348</v>
      </c>
      <c r="B6288" s="52" t="s">
        <v>23645</v>
      </c>
      <c r="C6288" s="16" t="str">
        <f t="shared" si="98"/>
        <v>030 - 063</v>
      </c>
      <c r="D6288" s="52" t="s">
        <v>36059</v>
      </c>
      <c r="E6288" s="52" t="s">
        <v>35970</v>
      </c>
      <c r="F6288" s="16" t="s">
        <v>9784</v>
      </c>
      <c r="G6288" s="16" t="s">
        <v>35969</v>
      </c>
      <c r="H6288" s="16" t="s">
        <v>30334</v>
      </c>
      <c r="I6288" s="16" t="s">
        <v>26349</v>
      </c>
    </row>
    <row r="6289" spans="1:16">
      <c r="A6289" s="16" t="s">
        <v>34363</v>
      </c>
      <c r="B6289" s="52" t="s">
        <v>31457</v>
      </c>
      <c r="C6289" s="16" t="str">
        <f t="shared" si="98"/>
        <v>019 - 060</v>
      </c>
      <c r="D6289" s="52" t="s">
        <v>36059</v>
      </c>
      <c r="E6289" s="52" t="s">
        <v>23092</v>
      </c>
      <c r="F6289" s="16" t="s">
        <v>32434</v>
      </c>
      <c r="G6289" s="16" t="s">
        <v>23091</v>
      </c>
      <c r="H6289" s="16" t="s">
        <v>32666</v>
      </c>
      <c r="I6289" s="16" t="s">
        <v>34364</v>
      </c>
    </row>
    <row r="6290" spans="1:16">
      <c r="A6290" s="16" t="s">
        <v>11395</v>
      </c>
      <c r="B6290" s="52" t="s">
        <v>15666</v>
      </c>
      <c r="C6290" s="16" t="str">
        <f t="shared" si="98"/>
        <v>064 - 064</v>
      </c>
      <c r="D6290" s="52" t="s">
        <v>34487</v>
      </c>
      <c r="E6290" s="52" t="s">
        <v>27583</v>
      </c>
      <c r="F6290" s="16" t="s">
        <v>18713</v>
      </c>
      <c r="G6290" s="16" t="s">
        <v>27582</v>
      </c>
      <c r="H6290" s="16" t="s">
        <v>30282</v>
      </c>
      <c r="I6290" s="16" t="s">
        <v>11396</v>
      </c>
    </row>
    <row r="6291" spans="1:16">
      <c r="A6291" s="16" t="s">
        <v>2023</v>
      </c>
      <c r="B6291" s="52" t="s">
        <v>36660</v>
      </c>
      <c r="C6291" s="16" t="str">
        <f t="shared" si="98"/>
        <v>701 - 711</v>
      </c>
      <c r="D6291" s="52"/>
      <c r="E6291" s="52"/>
      <c r="F6291" s="16"/>
      <c r="G6291" s="16" t="s">
        <v>17441</v>
      </c>
      <c r="H6291" s="16" t="s">
        <v>10727</v>
      </c>
      <c r="I6291" s="16" t="s">
        <v>27601</v>
      </c>
      <c r="J6291" s="16" t="s">
        <v>34487</v>
      </c>
    </row>
    <row r="6292" spans="1:16" ht="25.5">
      <c r="A6292" s="16" t="s">
        <v>33001</v>
      </c>
      <c r="B6292" s="52" t="s">
        <v>22084</v>
      </c>
      <c r="C6292" s="16" t="str">
        <f t="shared" si="98"/>
        <v>067 - 030</v>
      </c>
      <c r="D6292" s="52" t="s">
        <v>36059</v>
      </c>
      <c r="E6292" s="52" t="s">
        <v>34404</v>
      </c>
      <c r="F6292" s="16" t="s">
        <v>34556</v>
      </c>
      <c r="G6292" s="16" t="s">
        <v>34403</v>
      </c>
      <c r="H6292" s="16" t="s">
        <v>15395</v>
      </c>
      <c r="I6292" s="16" t="s">
        <v>34557</v>
      </c>
      <c r="N6292" t="s">
        <v>30549</v>
      </c>
      <c r="P6292" s="423" t="s">
        <v>30537</v>
      </c>
    </row>
    <row r="6293" spans="1:16">
      <c r="A6293" s="16" t="s">
        <v>12236</v>
      </c>
      <c r="B6293" s="52" t="s">
        <v>13425</v>
      </c>
      <c r="C6293" s="16" t="str">
        <f t="shared" si="98"/>
        <v>068 - 025</v>
      </c>
      <c r="D6293" s="52" t="s">
        <v>36059</v>
      </c>
      <c r="E6293" s="52" t="s">
        <v>34259</v>
      </c>
      <c r="F6293" s="16" t="s">
        <v>1587</v>
      </c>
      <c r="G6293" s="16" t="s">
        <v>21099</v>
      </c>
      <c r="H6293" s="16" t="s">
        <v>15395</v>
      </c>
      <c r="I6293" s="16" t="s">
        <v>31316</v>
      </c>
      <c r="J6293" s="16"/>
    </row>
    <row r="6294" spans="1:16">
      <c r="A6294" s="16" t="s">
        <v>21973</v>
      </c>
      <c r="B6294" s="52" t="s">
        <v>36828</v>
      </c>
      <c r="C6294" s="16" t="str">
        <f t="shared" si="98"/>
        <v>021 - 054</v>
      </c>
      <c r="D6294" s="52" t="s">
        <v>34487</v>
      </c>
      <c r="E6294" s="52" t="s">
        <v>14657</v>
      </c>
      <c r="F6294" s="16" t="s">
        <v>21974</v>
      </c>
      <c r="G6294" s="16" t="s">
        <v>14656</v>
      </c>
      <c r="H6294" s="16" t="s">
        <v>4778</v>
      </c>
      <c r="I6294" s="16" t="s">
        <v>21975</v>
      </c>
    </row>
    <row r="6295" spans="1:16">
      <c r="A6295" s="16" t="s">
        <v>15951</v>
      </c>
      <c r="B6295" s="52" t="s">
        <v>16273</v>
      </c>
      <c r="C6295" s="16" t="str">
        <f t="shared" si="98"/>
        <v>031 - 014</v>
      </c>
      <c r="D6295" s="52" t="s">
        <v>34487</v>
      </c>
      <c r="E6295" s="52" t="s">
        <v>7531</v>
      </c>
      <c r="F6295" s="16" t="s">
        <v>25920</v>
      </c>
      <c r="G6295" s="16" t="s">
        <v>7530</v>
      </c>
      <c r="H6295" s="16" t="s">
        <v>30334</v>
      </c>
      <c r="I6295" s="16" t="s">
        <v>15952</v>
      </c>
    </row>
    <row r="6296" spans="1:16">
      <c r="A6296" s="16" t="s">
        <v>20385</v>
      </c>
      <c r="B6296" s="52" t="s">
        <v>322</v>
      </c>
      <c r="C6296" s="16" t="str">
        <f t="shared" si="98"/>
        <v>024 - 069</v>
      </c>
      <c r="D6296" s="52" t="s">
        <v>36059</v>
      </c>
      <c r="E6296" s="52" t="s">
        <v>26794</v>
      </c>
      <c r="F6296" s="16" t="s">
        <v>20386</v>
      </c>
      <c r="G6296" s="16" t="s">
        <v>26793</v>
      </c>
      <c r="H6296" s="16" t="s">
        <v>32660</v>
      </c>
      <c r="I6296" s="16" t="s">
        <v>20387</v>
      </c>
    </row>
    <row r="6297" spans="1:16">
      <c r="A6297" s="16" t="s">
        <v>31021</v>
      </c>
      <c r="B6297" s="52" t="s">
        <v>36543</v>
      </c>
      <c r="C6297" s="16" t="str">
        <f t="shared" si="98"/>
        <v>096 - 084</v>
      </c>
      <c r="D6297" s="52"/>
      <c r="E6297" s="52" t="s">
        <v>14652</v>
      </c>
      <c r="F6297" s="16"/>
      <c r="G6297" s="16" t="s">
        <v>14651</v>
      </c>
      <c r="H6297" s="16" t="s">
        <v>10732</v>
      </c>
      <c r="I6297" s="16" t="s">
        <v>30227</v>
      </c>
    </row>
    <row r="6298" spans="1:16">
      <c r="A6298" s="16" t="s">
        <v>30288</v>
      </c>
      <c r="B6298" s="52" t="s">
        <v>37508</v>
      </c>
      <c r="C6298" s="16" t="str">
        <f t="shared" si="98"/>
        <v>096 - 036</v>
      </c>
      <c r="D6298" s="52" t="s">
        <v>34487</v>
      </c>
      <c r="E6298" s="52" t="s">
        <v>14652</v>
      </c>
      <c r="F6298" s="16" t="s">
        <v>30289</v>
      </c>
      <c r="G6298" s="16" t="s">
        <v>14651</v>
      </c>
      <c r="H6298" s="16" t="s">
        <v>10732</v>
      </c>
      <c r="I6298" s="16" t="s">
        <v>30227</v>
      </c>
      <c r="J6298" s="16" t="s">
        <v>34487</v>
      </c>
    </row>
    <row r="6299" spans="1:16">
      <c r="A6299" s="16" t="s">
        <v>33124</v>
      </c>
      <c r="B6299" s="52" t="s">
        <v>7785</v>
      </c>
      <c r="C6299" s="16" t="str">
        <f t="shared" si="98"/>
        <v>002 - 081</v>
      </c>
      <c r="D6299" s="52" t="s">
        <v>34487</v>
      </c>
      <c r="E6299" s="52" t="s">
        <v>36066</v>
      </c>
      <c r="F6299" s="16" t="s">
        <v>33125</v>
      </c>
      <c r="G6299" s="16" t="s">
        <v>20457</v>
      </c>
      <c r="H6299" s="16" t="s">
        <v>10732</v>
      </c>
      <c r="I6299" s="16" t="s">
        <v>30227</v>
      </c>
      <c r="J6299" s="16" t="s">
        <v>7990</v>
      </c>
    </row>
    <row r="6300" spans="1:16">
      <c r="A6300" s="16" t="s">
        <v>19424</v>
      </c>
      <c r="B6300" s="52" t="s">
        <v>31458</v>
      </c>
      <c r="C6300" s="16" t="str">
        <f t="shared" si="98"/>
        <v>019 - 061</v>
      </c>
      <c r="D6300" s="52" t="s">
        <v>36059</v>
      </c>
      <c r="E6300" s="52" t="s">
        <v>23092</v>
      </c>
      <c r="F6300" s="16" t="s">
        <v>19425</v>
      </c>
      <c r="G6300" s="16" t="s">
        <v>23091</v>
      </c>
      <c r="H6300" s="16" t="s">
        <v>32666</v>
      </c>
      <c r="I6300" s="16" t="s">
        <v>19426</v>
      </c>
    </row>
    <row r="6301" spans="1:16">
      <c r="A6301" s="16" t="s">
        <v>18511</v>
      </c>
      <c r="B6301" s="52" t="s">
        <v>18458</v>
      </c>
      <c r="C6301" s="16" t="str">
        <f t="shared" si="98"/>
        <v>083 - 058</v>
      </c>
      <c r="D6301" s="52" t="s">
        <v>34487</v>
      </c>
      <c r="E6301" s="52" t="s">
        <v>21246</v>
      </c>
      <c r="F6301" s="16" t="s">
        <v>3270</v>
      </c>
      <c r="G6301" s="16" t="s">
        <v>21245</v>
      </c>
      <c r="H6301" s="16" t="s">
        <v>29917</v>
      </c>
      <c r="I6301" s="16" t="s">
        <v>18512</v>
      </c>
      <c r="J6301" s="16"/>
    </row>
    <row r="6302" spans="1:16">
      <c r="A6302" s="16" t="s">
        <v>9673</v>
      </c>
      <c r="B6302" s="52" t="s">
        <v>18459</v>
      </c>
      <c r="C6302" s="16" t="str">
        <f t="shared" si="98"/>
        <v>083 - 059</v>
      </c>
      <c r="D6302" s="52" t="s">
        <v>34487</v>
      </c>
      <c r="E6302" s="52" t="s">
        <v>21246</v>
      </c>
      <c r="F6302" s="16" t="s">
        <v>3376</v>
      </c>
      <c r="G6302" s="16" t="s">
        <v>21245</v>
      </c>
      <c r="H6302" s="16" t="s">
        <v>29917</v>
      </c>
      <c r="I6302" s="16" t="s">
        <v>9674</v>
      </c>
      <c r="J6302" s="16"/>
    </row>
    <row r="6303" spans="1:16">
      <c r="A6303" s="16" t="s">
        <v>13195</v>
      </c>
      <c r="B6303" s="52" t="s">
        <v>7786</v>
      </c>
      <c r="C6303" s="16" t="str">
        <f t="shared" si="98"/>
        <v>002 - 082</v>
      </c>
      <c r="D6303" s="52" t="s">
        <v>36059</v>
      </c>
      <c r="E6303" s="52" t="s">
        <v>36066</v>
      </c>
      <c r="F6303" s="16" t="s">
        <v>32341</v>
      </c>
      <c r="G6303" s="16" t="s">
        <v>20457</v>
      </c>
      <c r="H6303" s="16" t="s">
        <v>10732</v>
      </c>
      <c r="I6303" s="16" t="s">
        <v>20523</v>
      </c>
    </row>
    <row r="6304" spans="1:16">
      <c r="A6304" s="16" t="s">
        <v>18373</v>
      </c>
      <c r="B6304" s="52" t="s">
        <v>29585</v>
      </c>
      <c r="C6304" s="16" t="str">
        <f t="shared" si="98"/>
        <v>026 - 049</v>
      </c>
      <c r="D6304" s="52" t="s">
        <v>36059</v>
      </c>
      <c r="E6304" s="52" t="s">
        <v>8857</v>
      </c>
      <c r="F6304" s="16" t="s">
        <v>18374</v>
      </c>
      <c r="G6304" s="16" t="s">
        <v>8856</v>
      </c>
      <c r="H6304" s="16" t="s">
        <v>32660</v>
      </c>
      <c r="I6304" s="16" t="s">
        <v>18375</v>
      </c>
    </row>
    <row r="6305" spans="1:10">
      <c r="A6305" s="16" t="s">
        <v>27161</v>
      </c>
      <c r="B6305" s="52" t="s">
        <v>5477</v>
      </c>
      <c r="C6305" s="16" t="str">
        <f t="shared" si="98"/>
        <v>071 - 034</v>
      </c>
      <c r="D6305" s="52" t="s">
        <v>34487</v>
      </c>
      <c r="E6305" s="52" t="s">
        <v>13516</v>
      </c>
      <c r="F6305" s="16" t="s">
        <v>9536</v>
      </c>
      <c r="G6305" s="16" t="s">
        <v>13515</v>
      </c>
      <c r="H6305" s="16" t="s">
        <v>37422</v>
      </c>
      <c r="I6305" s="16" t="s">
        <v>36144</v>
      </c>
    </row>
    <row r="6306" spans="1:10">
      <c r="A6306" s="16" t="s">
        <v>21962</v>
      </c>
      <c r="B6306" s="52" t="s">
        <v>6243</v>
      </c>
      <c r="C6306" s="16" t="str">
        <f t="shared" si="98"/>
        <v>018 - 850</v>
      </c>
      <c r="D6306" s="52"/>
      <c r="E6306" s="52" t="s">
        <v>35975</v>
      </c>
      <c r="F6306" s="16"/>
      <c r="G6306" s="16" t="s">
        <v>35974</v>
      </c>
      <c r="H6306" s="16" t="s">
        <v>32666</v>
      </c>
      <c r="I6306" s="16" t="s">
        <v>17219</v>
      </c>
      <c r="J6306" s="16" t="s">
        <v>34487</v>
      </c>
    </row>
    <row r="6307" spans="1:10">
      <c r="A6307" s="16" t="s">
        <v>30023</v>
      </c>
      <c r="B6307" s="52" t="s">
        <v>6043</v>
      </c>
      <c r="C6307" s="16" t="str">
        <f t="shared" si="98"/>
        <v>080 - 054</v>
      </c>
      <c r="D6307" s="52" t="s">
        <v>34487</v>
      </c>
      <c r="E6307" s="52" t="s">
        <v>1692</v>
      </c>
      <c r="F6307" s="16" t="s">
        <v>30024</v>
      </c>
      <c r="G6307" s="16" t="s">
        <v>1691</v>
      </c>
      <c r="H6307" s="16" t="s">
        <v>4772</v>
      </c>
      <c r="I6307" s="16" t="s">
        <v>30025</v>
      </c>
    </row>
    <row r="6308" spans="1:10">
      <c r="A6308" s="16" t="s">
        <v>13453</v>
      </c>
      <c r="B6308" s="52" t="s">
        <v>25580</v>
      </c>
      <c r="C6308" s="16" t="str">
        <f t="shared" si="98"/>
        <v>079 - 083</v>
      </c>
      <c r="D6308" s="52" t="s">
        <v>34487</v>
      </c>
      <c r="E6308" s="52" t="s">
        <v>4771</v>
      </c>
      <c r="F6308" s="16" t="s">
        <v>16548</v>
      </c>
      <c r="G6308" s="16" t="s">
        <v>4770</v>
      </c>
      <c r="H6308" s="16" t="s">
        <v>4772</v>
      </c>
      <c r="I6308" s="16" t="s">
        <v>13454</v>
      </c>
    </row>
    <row r="6309" spans="1:10">
      <c r="A6309" s="16" t="s">
        <v>3114</v>
      </c>
      <c r="B6309" s="52" t="s">
        <v>2251</v>
      </c>
      <c r="C6309" s="16" t="str">
        <f t="shared" si="98"/>
        <v>087 - 030</v>
      </c>
      <c r="D6309" s="52" t="s">
        <v>36059</v>
      </c>
      <c r="E6309" s="52" t="s">
        <v>10962</v>
      </c>
      <c r="F6309" s="16" t="s">
        <v>6898</v>
      </c>
      <c r="G6309" s="16" t="s">
        <v>10961</v>
      </c>
      <c r="H6309" s="16" t="s">
        <v>29917</v>
      </c>
      <c r="I6309" s="16" t="s">
        <v>15830</v>
      </c>
    </row>
    <row r="6310" spans="1:10">
      <c r="A6310" s="16" t="s">
        <v>1223</v>
      </c>
      <c r="B6310" s="52" t="s">
        <v>35813</v>
      </c>
      <c r="C6310" s="16" t="str">
        <f t="shared" si="98"/>
        <v>015 - 907</v>
      </c>
      <c r="D6310" s="52"/>
      <c r="E6310" s="52" t="s">
        <v>32665</v>
      </c>
      <c r="F6310" s="16"/>
      <c r="G6310" s="16" t="s">
        <v>32664</v>
      </c>
      <c r="H6310" s="16" t="s">
        <v>32666</v>
      </c>
      <c r="I6310" s="16" t="s">
        <v>1224</v>
      </c>
      <c r="J6310" s="16" t="s">
        <v>34487</v>
      </c>
    </row>
    <row r="6311" spans="1:10">
      <c r="A6311" s="16" t="s">
        <v>14036</v>
      </c>
      <c r="B6311" s="52" t="s">
        <v>35814</v>
      </c>
      <c r="C6311" s="16" t="str">
        <f t="shared" si="98"/>
        <v>015 - 151</v>
      </c>
      <c r="D6311" s="52" t="s">
        <v>36059</v>
      </c>
      <c r="E6311" s="52" t="s">
        <v>32665</v>
      </c>
      <c r="F6311" s="16" t="s">
        <v>14037</v>
      </c>
      <c r="G6311" s="16" t="s">
        <v>32664</v>
      </c>
      <c r="H6311" s="16" t="s">
        <v>32666</v>
      </c>
      <c r="I6311" s="16" t="s">
        <v>14038</v>
      </c>
    </row>
    <row r="6312" spans="1:10">
      <c r="A6312" s="16" t="s">
        <v>16794</v>
      </c>
      <c r="B6312" s="52" t="s">
        <v>17709</v>
      </c>
      <c r="C6312" s="16" t="str">
        <f t="shared" si="98"/>
        <v>078 - 085</v>
      </c>
      <c r="D6312" s="52" t="s">
        <v>34487</v>
      </c>
      <c r="E6312" s="52" t="s">
        <v>1697</v>
      </c>
      <c r="F6312" s="16" t="s">
        <v>22875</v>
      </c>
      <c r="G6312" s="16" t="s">
        <v>1696</v>
      </c>
      <c r="H6312" s="16" t="s">
        <v>4772</v>
      </c>
      <c r="I6312" s="16" t="s">
        <v>16795</v>
      </c>
    </row>
    <row r="6313" spans="1:10">
      <c r="A6313" s="16" t="s">
        <v>20123</v>
      </c>
      <c r="B6313" s="52" t="s">
        <v>29577</v>
      </c>
      <c r="C6313" s="16" t="str">
        <f t="shared" si="98"/>
        <v>096 - 037</v>
      </c>
      <c r="D6313" s="52" t="s">
        <v>36059</v>
      </c>
      <c r="E6313" s="52" t="s">
        <v>14652</v>
      </c>
      <c r="F6313" s="16" t="s">
        <v>34269</v>
      </c>
      <c r="G6313" s="16" t="s">
        <v>14651</v>
      </c>
      <c r="H6313" s="16" t="s">
        <v>10732</v>
      </c>
      <c r="I6313" s="16" t="s">
        <v>20124</v>
      </c>
      <c r="J6313" s="16"/>
    </row>
    <row r="6314" spans="1:10">
      <c r="A6314" s="16" t="s">
        <v>18254</v>
      </c>
      <c r="B6314" s="52" t="s">
        <v>7787</v>
      </c>
      <c r="C6314" s="16" t="str">
        <f t="shared" si="98"/>
        <v>002 - 083</v>
      </c>
      <c r="D6314" s="52" t="s">
        <v>36059</v>
      </c>
      <c r="E6314" s="52" t="s">
        <v>36066</v>
      </c>
      <c r="F6314" s="16" t="s">
        <v>37471</v>
      </c>
      <c r="G6314" s="16" t="s">
        <v>20457</v>
      </c>
      <c r="H6314" s="16" t="s">
        <v>10732</v>
      </c>
      <c r="I6314" s="16" t="s">
        <v>20124</v>
      </c>
      <c r="J6314" s="16" t="s">
        <v>7990</v>
      </c>
    </row>
    <row r="6315" spans="1:10">
      <c r="A6315" s="16" t="s">
        <v>35907</v>
      </c>
      <c r="B6315" s="52" t="s">
        <v>8748</v>
      </c>
      <c r="C6315" s="16" t="str">
        <f t="shared" si="98"/>
        <v>020 - 037</v>
      </c>
      <c r="D6315" s="52" t="s">
        <v>36059</v>
      </c>
      <c r="E6315" s="52" t="s">
        <v>26789</v>
      </c>
      <c r="F6315" s="16" t="s">
        <v>29727</v>
      </c>
      <c r="G6315" s="16" t="s">
        <v>26788</v>
      </c>
      <c r="H6315" s="16" t="s">
        <v>32666</v>
      </c>
      <c r="I6315" s="16" t="s">
        <v>35908</v>
      </c>
    </row>
    <row r="6316" spans="1:10">
      <c r="A6316" s="16" t="s">
        <v>32253</v>
      </c>
      <c r="B6316" s="52" t="s">
        <v>11058</v>
      </c>
      <c r="C6316" s="16" t="str">
        <f t="shared" si="98"/>
        <v>073 - 019</v>
      </c>
      <c r="D6316" s="52" t="s">
        <v>34487</v>
      </c>
      <c r="E6316" s="52" t="s">
        <v>37421</v>
      </c>
      <c r="F6316" s="16" t="s">
        <v>32254</v>
      </c>
      <c r="G6316" s="16" t="s">
        <v>37420</v>
      </c>
      <c r="H6316" s="16" t="s">
        <v>37422</v>
      </c>
      <c r="I6316" s="16" t="s">
        <v>32255</v>
      </c>
      <c r="J6316" s="16"/>
    </row>
    <row r="6317" spans="1:10">
      <c r="A6317" s="16" t="s">
        <v>5048</v>
      </c>
      <c r="B6317" s="52" t="s">
        <v>24391</v>
      </c>
      <c r="C6317" s="16" t="str">
        <f t="shared" si="98"/>
        <v>I99 - 366</v>
      </c>
      <c r="D6317" s="52"/>
      <c r="E6317" s="52" t="s">
        <v>10726</v>
      </c>
      <c r="F6317" s="16"/>
      <c r="G6317" s="16" t="s">
        <v>10725</v>
      </c>
      <c r="H6317" s="16" t="s">
        <v>10727</v>
      </c>
      <c r="I6317" s="16" t="s">
        <v>5049</v>
      </c>
    </row>
    <row r="6318" spans="1:10">
      <c r="A6318" s="16" t="s">
        <v>20021</v>
      </c>
      <c r="B6318" s="52" t="s">
        <v>12095</v>
      </c>
      <c r="C6318" s="16" t="str">
        <f t="shared" si="98"/>
        <v>069 - 056</v>
      </c>
      <c r="D6318" s="52" t="s">
        <v>36059</v>
      </c>
      <c r="E6318" s="52" t="s">
        <v>36727</v>
      </c>
      <c r="F6318" s="16" t="s">
        <v>24770</v>
      </c>
      <c r="G6318" s="16" t="s">
        <v>36726</v>
      </c>
      <c r="H6318" s="16" t="s">
        <v>15395</v>
      </c>
      <c r="I6318" s="16" t="s">
        <v>7019</v>
      </c>
    </row>
    <row r="6319" spans="1:10">
      <c r="A6319" s="16" t="s">
        <v>28354</v>
      </c>
      <c r="B6319" s="52" t="s">
        <v>36595</v>
      </c>
      <c r="C6319" s="16" t="str">
        <f t="shared" si="98"/>
        <v>016 - 142</v>
      </c>
      <c r="D6319" s="52" t="s">
        <v>36059</v>
      </c>
      <c r="E6319" s="52" t="s">
        <v>10742</v>
      </c>
      <c r="F6319" s="16" t="s">
        <v>29833</v>
      </c>
      <c r="G6319" s="16" t="s">
        <v>10741</v>
      </c>
      <c r="H6319" s="16" t="s">
        <v>32666</v>
      </c>
      <c r="I6319" s="16" t="s">
        <v>34929</v>
      </c>
    </row>
    <row r="6320" spans="1:10">
      <c r="A6320" s="16" t="s">
        <v>136</v>
      </c>
      <c r="B6320" s="52" t="s">
        <v>9342</v>
      </c>
      <c r="C6320" s="16" t="str">
        <f t="shared" si="98"/>
        <v>044 - 809</v>
      </c>
      <c r="D6320" s="52"/>
      <c r="E6320" s="52" t="s">
        <v>27373</v>
      </c>
      <c r="F6320" s="16"/>
      <c r="G6320" s="16" t="s">
        <v>27372</v>
      </c>
      <c r="H6320" s="16" t="s">
        <v>20397</v>
      </c>
      <c r="I6320" s="16" t="s">
        <v>137</v>
      </c>
      <c r="J6320" s="16" t="s">
        <v>34487</v>
      </c>
    </row>
    <row r="6321" spans="1:10">
      <c r="A6321" s="16" t="s">
        <v>34588</v>
      </c>
      <c r="B6321" s="52" t="s">
        <v>22316</v>
      </c>
      <c r="C6321" s="16" t="str">
        <f t="shared" si="98"/>
        <v>013 - 159</v>
      </c>
      <c r="D6321" s="52" t="s">
        <v>36059</v>
      </c>
      <c r="E6321" s="52" t="s">
        <v>26240</v>
      </c>
      <c r="F6321" s="16" t="s">
        <v>34589</v>
      </c>
      <c r="G6321" s="16" t="s">
        <v>26239</v>
      </c>
      <c r="H6321" s="16" t="s">
        <v>32666</v>
      </c>
      <c r="I6321" s="16" t="s">
        <v>34590</v>
      </c>
    </row>
    <row r="6322" spans="1:10">
      <c r="A6322" s="16" t="s">
        <v>1679</v>
      </c>
      <c r="B6322" s="52" t="s">
        <v>20559</v>
      </c>
      <c r="C6322" s="16" t="str">
        <f t="shared" si="98"/>
        <v>023 - 051</v>
      </c>
      <c r="D6322" s="52" t="s">
        <v>36059</v>
      </c>
      <c r="E6322" s="52" t="s">
        <v>380</v>
      </c>
      <c r="F6322" s="16" t="s">
        <v>32175</v>
      </c>
      <c r="G6322" s="16" t="s">
        <v>379</v>
      </c>
      <c r="H6322" s="16" t="s">
        <v>32660</v>
      </c>
      <c r="I6322" s="16" t="s">
        <v>1111</v>
      </c>
      <c r="J6322" s="16"/>
    </row>
    <row r="6323" spans="1:10">
      <c r="A6323" s="16" t="s">
        <v>5397</v>
      </c>
      <c r="B6323" s="52" t="s">
        <v>9589</v>
      </c>
      <c r="C6323" s="16" t="str">
        <f t="shared" si="98"/>
        <v>003 - 869</v>
      </c>
      <c r="D6323" s="52"/>
      <c r="E6323" s="52" t="s">
        <v>3328</v>
      </c>
      <c r="F6323" s="16"/>
      <c r="G6323" s="16" t="s">
        <v>10731</v>
      </c>
      <c r="H6323" s="16" t="s">
        <v>10732</v>
      </c>
      <c r="I6323" s="16" t="s">
        <v>5398</v>
      </c>
      <c r="J6323" s="16" t="s">
        <v>34487</v>
      </c>
    </row>
    <row r="6324" spans="1:10">
      <c r="A6324" s="16" t="s">
        <v>4576</v>
      </c>
      <c r="B6324" s="52" t="s">
        <v>21696</v>
      </c>
      <c r="C6324" s="16" t="str">
        <f t="shared" si="98"/>
        <v>016 - 143</v>
      </c>
      <c r="D6324" s="52" t="s">
        <v>36059</v>
      </c>
      <c r="E6324" s="52" t="s">
        <v>10742</v>
      </c>
      <c r="F6324" s="16" t="s">
        <v>10412</v>
      </c>
      <c r="G6324" s="16" t="s">
        <v>10741</v>
      </c>
      <c r="H6324" s="16" t="s">
        <v>32666</v>
      </c>
      <c r="I6324" s="16" t="s">
        <v>4577</v>
      </c>
    </row>
    <row r="6325" spans="1:10">
      <c r="A6325" s="16" t="s">
        <v>12312</v>
      </c>
      <c r="B6325" s="52" t="s">
        <v>6502</v>
      </c>
      <c r="C6325" s="16" t="str">
        <f t="shared" si="98"/>
        <v>017 - 862</v>
      </c>
      <c r="D6325" s="52"/>
      <c r="E6325" s="52" t="s">
        <v>22538</v>
      </c>
      <c r="F6325" s="16"/>
      <c r="G6325" s="16" t="s">
        <v>22537</v>
      </c>
      <c r="H6325" s="16" t="s">
        <v>32666</v>
      </c>
      <c r="I6325" s="16" t="s">
        <v>12313</v>
      </c>
      <c r="J6325" s="16" t="s">
        <v>34487</v>
      </c>
    </row>
    <row r="6326" spans="1:10">
      <c r="A6326" s="16" t="s">
        <v>31179</v>
      </c>
      <c r="B6326" s="52" t="s">
        <v>26425</v>
      </c>
      <c r="C6326" s="16" t="str">
        <f t="shared" si="98"/>
        <v>043 - 034</v>
      </c>
      <c r="D6326" s="52" t="s">
        <v>34487</v>
      </c>
      <c r="E6326" s="52" t="s">
        <v>36775</v>
      </c>
      <c r="F6326" s="16" t="s">
        <v>31180</v>
      </c>
      <c r="G6326" s="16" t="s">
        <v>27380</v>
      </c>
      <c r="H6326" s="16" t="s">
        <v>20397</v>
      </c>
      <c r="I6326" s="16" t="s">
        <v>31697</v>
      </c>
      <c r="J6326" s="16"/>
    </row>
    <row r="6327" spans="1:10">
      <c r="A6327" s="16" t="s">
        <v>5399</v>
      </c>
      <c r="B6327" s="52" t="s">
        <v>35104</v>
      </c>
      <c r="C6327" s="16" t="str">
        <f t="shared" si="98"/>
        <v>012 - 869</v>
      </c>
      <c r="D6327" s="52"/>
      <c r="E6327" s="52" t="s">
        <v>18879</v>
      </c>
      <c r="F6327" s="16"/>
      <c r="G6327" s="16" t="s">
        <v>26253</v>
      </c>
      <c r="H6327" s="16" t="s">
        <v>32666</v>
      </c>
      <c r="I6327" s="16" t="s">
        <v>5400</v>
      </c>
      <c r="J6327" s="16" t="s">
        <v>34487</v>
      </c>
    </row>
    <row r="6328" spans="1:10">
      <c r="A6328" s="16" t="s">
        <v>11536</v>
      </c>
      <c r="B6328" s="52" t="s">
        <v>15654</v>
      </c>
      <c r="C6328" s="16" t="str">
        <f t="shared" si="98"/>
        <v>032 - 003</v>
      </c>
      <c r="D6328" s="52" t="s">
        <v>36059</v>
      </c>
      <c r="E6328" s="52" t="s">
        <v>30333</v>
      </c>
      <c r="F6328" s="16" t="s">
        <v>11537</v>
      </c>
      <c r="G6328" s="16" t="s">
        <v>30332</v>
      </c>
      <c r="H6328" s="16" t="s">
        <v>30334</v>
      </c>
      <c r="I6328" s="16" t="s">
        <v>11538</v>
      </c>
    </row>
    <row r="6329" spans="1:10">
      <c r="A6329" s="16" t="s">
        <v>5417</v>
      </c>
      <c r="B6329" s="52" t="s">
        <v>35815</v>
      </c>
      <c r="C6329" s="16" t="str">
        <f t="shared" si="98"/>
        <v>015 - 908</v>
      </c>
      <c r="D6329" s="52"/>
      <c r="E6329" s="52" t="s">
        <v>32665</v>
      </c>
      <c r="F6329" s="16"/>
      <c r="G6329" s="16" t="s">
        <v>32664</v>
      </c>
      <c r="H6329" s="16" t="s">
        <v>32666</v>
      </c>
      <c r="I6329" s="16" t="s">
        <v>17410</v>
      </c>
      <c r="J6329" s="16" t="s">
        <v>34487</v>
      </c>
    </row>
    <row r="6330" spans="1:10">
      <c r="A6330" s="16" t="s">
        <v>37065</v>
      </c>
      <c r="B6330" s="52" t="s">
        <v>35816</v>
      </c>
      <c r="C6330" s="16" t="str">
        <f t="shared" si="98"/>
        <v>015 - 152</v>
      </c>
      <c r="D6330" s="52" t="s">
        <v>36059</v>
      </c>
      <c r="E6330" s="52" t="s">
        <v>32665</v>
      </c>
      <c r="F6330" s="16" t="s">
        <v>37521</v>
      </c>
      <c r="G6330" s="16" t="s">
        <v>32664</v>
      </c>
      <c r="H6330" s="16" t="s">
        <v>32666</v>
      </c>
      <c r="I6330" s="16" t="s">
        <v>37522</v>
      </c>
    </row>
    <row r="6331" spans="1:10">
      <c r="A6331" s="16" t="s">
        <v>2975</v>
      </c>
      <c r="B6331" s="52" t="s">
        <v>15667</v>
      </c>
      <c r="C6331" s="16" t="str">
        <f t="shared" si="98"/>
        <v>064 - 065</v>
      </c>
      <c r="D6331" s="52" t="s">
        <v>34487</v>
      </c>
      <c r="E6331" s="52" t="s">
        <v>27583</v>
      </c>
      <c r="F6331" s="16" t="s">
        <v>2976</v>
      </c>
      <c r="G6331" s="16" t="s">
        <v>27582</v>
      </c>
      <c r="H6331" s="16" t="s">
        <v>30282</v>
      </c>
      <c r="I6331" s="16" t="s">
        <v>2977</v>
      </c>
    </row>
    <row r="6332" spans="1:10">
      <c r="A6332" s="16" t="s">
        <v>18724</v>
      </c>
      <c r="B6332" s="52" t="s">
        <v>12301</v>
      </c>
      <c r="C6332" s="16" t="str">
        <f t="shared" si="98"/>
        <v>063 - 048</v>
      </c>
      <c r="D6332" s="52" t="s">
        <v>36059</v>
      </c>
      <c r="E6332" s="52" t="s">
        <v>30281</v>
      </c>
      <c r="F6332" s="16" t="s">
        <v>18725</v>
      </c>
      <c r="G6332" s="16" t="s">
        <v>30319</v>
      </c>
      <c r="H6332" s="16" t="s">
        <v>30282</v>
      </c>
      <c r="I6332" s="16" t="s">
        <v>18726</v>
      </c>
      <c r="J6332" s="16"/>
    </row>
    <row r="6333" spans="1:10">
      <c r="A6333" s="16" t="s">
        <v>34084</v>
      </c>
      <c r="B6333" s="52" t="s">
        <v>18399</v>
      </c>
      <c r="C6333" s="16" t="str">
        <f t="shared" si="98"/>
        <v>091 - 804</v>
      </c>
      <c r="D6333" s="52"/>
      <c r="E6333" s="52" t="s">
        <v>31546</v>
      </c>
      <c r="F6333" s="16"/>
      <c r="G6333" s="16" t="s">
        <v>31545</v>
      </c>
      <c r="H6333" s="16" t="s">
        <v>33521</v>
      </c>
      <c r="I6333" s="16" t="s">
        <v>34085</v>
      </c>
      <c r="J6333" s="16" t="s">
        <v>34487</v>
      </c>
    </row>
    <row r="6334" spans="1:10">
      <c r="A6334" s="16" t="s">
        <v>10310</v>
      </c>
      <c r="B6334" s="52" t="s">
        <v>12411</v>
      </c>
      <c r="C6334" s="16" t="str">
        <f t="shared" si="98"/>
        <v>098 - 041</v>
      </c>
      <c r="D6334" s="52" t="s">
        <v>36059</v>
      </c>
      <c r="E6334" s="52" t="s">
        <v>10711</v>
      </c>
      <c r="F6334" s="16" t="s">
        <v>36985</v>
      </c>
      <c r="G6334" s="16" t="s">
        <v>10710</v>
      </c>
      <c r="H6334" s="16" t="s">
        <v>32666</v>
      </c>
      <c r="I6334" s="16" t="s">
        <v>36986</v>
      </c>
      <c r="J6334" s="16"/>
    </row>
    <row r="6335" spans="1:10">
      <c r="A6335" s="16" t="s">
        <v>20918</v>
      </c>
      <c r="B6335" s="52" t="s">
        <v>33853</v>
      </c>
      <c r="C6335" s="16" t="str">
        <f t="shared" si="98"/>
        <v>015 - 153</v>
      </c>
      <c r="D6335" s="52" t="s">
        <v>36059</v>
      </c>
      <c r="E6335" s="52" t="s">
        <v>32665</v>
      </c>
      <c r="F6335" s="16" t="s">
        <v>9522</v>
      </c>
      <c r="G6335" s="16" t="s">
        <v>32664</v>
      </c>
      <c r="H6335" s="16" t="s">
        <v>32666</v>
      </c>
      <c r="I6335" s="16" t="s">
        <v>36986</v>
      </c>
      <c r="J6335" s="16" t="s">
        <v>7990</v>
      </c>
    </row>
    <row r="6336" spans="1:10">
      <c r="A6336" s="16" t="s">
        <v>21106</v>
      </c>
      <c r="B6336" s="52" t="s">
        <v>708</v>
      </c>
      <c r="C6336" s="16" t="str">
        <f t="shared" si="98"/>
        <v>045 - 012</v>
      </c>
      <c r="D6336" s="52" t="s">
        <v>34487</v>
      </c>
      <c r="E6336" s="52" t="s">
        <v>36879</v>
      </c>
      <c r="F6336" s="16" t="s">
        <v>21107</v>
      </c>
      <c r="G6336" s="16" t="s">
        <v>36878</v>
      </c>
      <c r="H6336" s="16" t="s">
        <v>30328</v>
      </c>
      <c r="I6336" s="16" t="s">
        <v>21108</v>
      </c>
      <c r="J6336" s="16"/>
    </row>
    <row r="6337" spans="1:10">
      <c r="A6337" s="16" t="s">
        <v>13566</v>
      </c>
      <c r="B6337" s="52" t="s">
        <v>36829</v>
      </c>
      <c r="C6337" s="16" t="str">
        <f t="shared" si="98"/>
        <v>021 - 859</v>
      </c>
      <c r="D6337" s="52"/>
      <c r="E6337" s="52" t="s">
        <v>14657</v>
      </c>
      <c r="F6337" s="16"/>
      <c r="G6337" s="16" t="s">
        <v>14656</v>
      </c>
      <c r="H6337" s="16" t="s">
        <v>4778</v>
      </c>
      <c r="I6337" s="16" t="s">
        <v>13567</v>
      </c>
      <c r="J6337" s="16" t="s">
        <v>34487</v>
      </c>
    </row>
    <row r="6338" spans="1:10">
      <c r="A6338" s="16" t="s">
        <v>28043</v>
      </c>
      <c r="B6338" s="52" t="s">
        <v>15210</v>
      </c>
      <c r="C6338" s="16" t="str">
        <f t="shared" si="98"/>
        <v>010 - 811</v>
      </c>
      <c r="D6338" s="52"/>
      <c r="E6338" s="52" t="s">
        <v>30437</v>
      </c>
      <c r="F6338" s="16"/>
      <c r="G6338" s="16" t="s">
        <v>30436</v>
      </c>
      <c r="H6338" s="16" t="s">
        <v>34573</v>
      </c>
      <c r="I6338" s="16" t="s">
        <v>28044</v>
      </c>
      <c r="J6338" s="16" t="s">
        <v>34487</v>
      </c>
    </row>
    <row r="6339" spans="1:10">
      <c r="A6339" s="16" t="s">
        <v>30597</v>
      </c>
      <c r="B6339" s="52" t="s">
        <v>6503</v>
      </c>
      <c r="C6339" s="16" t="str">
        <f t="shared" si="98"/>
        <v>017 - 115</v>
      </c>
      <c r="D6339" s="52" t="s">
        <v>34487</v>
      </c>
      <c r="E6339" s="52" t="s">
        <v>22538</v>
      </c>
      <c r="F6339" s="16" t="s">
        <v>14604</v>
      </c>
      <c r="G6339" s="16" t="s">
        <v>22537</v>
      </c>
      <c r="H6339" s="16" t="s">
        <v>32666</v>
      </c>
      <c r="I6339" s="16" t="s">
        <v>30598</v>
      </c>
    </row>
    <row r="6340" spans="1:10">
      <c r="A6340" s="16" t="s">
        <v>5655</v>
      </c>
      <c r="B6340" s="52" t="s">
        <v>6661</v>
      </c>
      <c r="C6340" s="16" t="str">
        <f t="shared" ref="C6340:C6403" si="99">MID(A6340,1,3) &amp;" - " &amp;MID(A6340,4,3)</f>
        <v>027 - 806</v>
      </c>
      <c r="D6340" s="52"/>
      <c r="E6340" s="52" t="s">
        <v>16168</v>
      </c>
      <c r="F6340" s="16"/>
      <c r="G6340" s="16" t="s">
        <v>16167</v>
      </c>
      <c r="H6340" s="16" t="s">
        <v>32660</v>
      </c>
      <c r="I6340" s="16" t="s">
        <v>5656</v>
      </c>
      <c r="J6340" s="16" t="s">
        <v>34487</v>
      </c>
    </row>
    <row r="6341" spans="1:10">
      <c r="A6341" s="16" t="s">
        <v>31813</v>
      </c>
      <c r="B6341" s="52" t="s">
        <v>16879</v>
      </c>
      <c r="C6341" s="16" t="str">
        <f t="shared" si="99"/>
        <v>092 - 039</v>
      </c>
      <c r="D6341" s="52" t="s">
        <v>34487</v>
      </c>
      <c r="E6341" s="52" t="s">
        <v>3326</v>
      </c>
      <c r="F6341" s="16" t="s">
        <v>26834</v>
      </c>
      <c r="G6341" s="16" t="s">
        <v>30322</v>
      </c>
      <c r="H6341" s="16" t="s">
        <v>33521</v>
      </c>
      <c r="I6341" s="16" t="s">
        <v>26835</v>
      </c>
    </row>
    <row r="6342" spans="1:10">
      <c r="A6342" s="16" t="s">
        <v>17679</v>
      </c>
      <c r="B6342" s="52" t="s">
        <v>14902</v>
      </c>
      <c r="C6342" s="16" t="str">
        <f t="shared" si="99"/>
        <v>004 - 145</v>
      </c>
      <c r="D6342" s="52" t="s">
        <v>34487</v>
      </c>
      <c r="E6342" s="52" t="s">
        <v>10758</v>
      </c>
      <c r="F6342" s="16" t="s">
        <v>27830</v>
      </c>
      <c r="G6342" s="16" t="s">
        <v>10757</v>
      </c>
      <c r="H6342" s="16" t="s">
        <v>10732</v>
      </c>
      <c r="I6342" s="16" t="s">
        <v>17680</v>
      </c>
    </row>
    <row r="6343" spans="1:10">
      <c r="A6343" s="16" t="s">
        <v>20240</v>
      </c>
      <c r="B6343" s="52" t="s">
        <v>14903</v>
      </c>
      <c r="C6343" s="16" t="str">
        <f t="shared" si="99"/>
        <v>004 - 146</v>
      </c>
      <c r="D6343" s="52" t="s">
        <v>36059</v>
      </c>
      <c r="E6343" s="52" t="s">
        <v>10758</v>
      </c>
      <c r="F6343" s="16" t="s">
        <v>23466</v>
      </c>
      <c r="G6343" s="16" t="s">
        <v>10757</v>
      </c>
      <c r="H6343" s="16" t="s">
        <v>10732</v>
      </c>
      <c r="I6343" s="16" t="s">
        <v>20241</v>
      </c>
    </row>
    <row r="6344" spans="1:10">
      <c r="A6344" s="16" t="s">
        <v>3164</v>
      </c>
      <c r="B6344" s="52" t="s">
        <v>16731</v>
      </c>
      <c r="C6344" s="16" t="str">
        <f t="shared" si="99"/>
        <v>001 - 844</v>
      </c>
      <c r="D6344" s="52"/>
      <c r="E6344" s="52" t="s">
        <v>37671</v>
      </c>
      <c r="F6344" s="16"/>
      <c r="G6344" s="16" t="s">
        <v>37670</v>
      </c>
      <c r="H6344" s="16" t="s">
        <v>10732</v>
      </c>
      <c r="I6344" s="16" t="s">
        <v>3165</v>
      </c>
      <c r="J6344" s="16" t="s">
        <v>34487</v>
      </c>
    </row>
    <row r="6345" spans="1:10">
      <c r="A6345" s="16" t="s">
        <v>20602</v>
      </c>
      <c r="B6345" s="52" t="s">
        <v>11019</v>
      </c>
      <c r="C6345" s="16" t="str">
        <f t="shared" si="99"/>
        <v>009 - 040</v>
      </c>
      <c r="D6345" s="52" t="s">
        <v>34487</v>
      </c>
      <c r="E6345" s="52" t="s">
        <v>26840</v>
      </c>
      <c r="F6345" s="16" t="s">
        <v>10170</v>
      </c>
      <c r="G6345" s="16" t="s">
        <v>26839</v>
      </c>
      <c r="H6345" s="16" t="s">
        <v>34573</v>
      </c>
      <c r="I6345" s="16" t="s">
        <v>10171</v>
      </c>
    </row>
    <row r="6346" spans="1:10">
      <c r="A6346" s="16" t="s">
        <v>3552</v>
      </c>
      <c r="B6346" s="52" t="s">
        <v>2</v>
      </c>
      <c r="C6346" s="16" t="str">
        <f t="shared" si="99"/>
        <v>006 - 113</v>
      </c>
      <c r="D6346" s="52" t="s">
        <v>36059</v>
      </c>
      <c r="E6346" s="52" t="s">
        <v>26671</v>
      </c>
      <c r="F6346" s="16" t="s">
        <v>30261</v>
      </c>
      <c r="G6346" s="16" t="s">
        <v>26670</v>
      </c>
      <c r="H6346" s="16" t="s">
        <v>10732</v>
      </c>
      <c r="I6346" s="16" t="s">
        <v>3835</v>
      </c>
      <c r="J6346" s="16"/>
    </row>
    <row r="6347" spans="1:10">
      <c r="A6347" s="16" t="s">
        <v>37609</v>
      </c>
      <c r="B6347" s="52" t="s">
        <v>2943</v>
      </c>
      <c r="C6347" s="16" t="str">
        <f t="shared" si="99"/>
        <v>052 - 019</v>
      </c>
      <c r="D6347" s="52" t="s">
        <v>34487</v>
      </c>
      <c r="E6347" s="52" t="s">
        <v>3327</v>
      </c>
      <c r="F6347" s="16" t="s">
        <v>37610</v>
      </c>
      <c r="G6347" s="16" t="s">
        <v>28833</v>
      </c>
      <c r="H6347" s="16" t="s">
        <v>30328</v>
      </c>
      <c r="I6347" s="16" t="s">
        <v>37611</v>
      </c>
    </row>
    <row r="6348" spans="1:10">
      <c r="A6348" s="16" t="s">
        <v>12463</v>
      </c>
      <c r="B6348" s="52" t="s">
        <v>12221</v>
      </c>
      <c r="C6348" s="16" t="str">
        <f t="shared" si="99"/>
        <v>075 - 051</v>
      </c>
      <c r="D6348" s="52" t="s">
        <v>34487</v>
      </c>
      <c r="E6348" s="52" t="s">
        <v>25912</v>
      </c>
      <c r="F6348" s="16" t="s">
        <v>12464</v>
      </c>
      <c r="G6348" s="16" t="s">
        <v>31815</v>
      </c>
      <c r="H6348" s="16" t="s">
        <v>37422</v>
      </c>
      <c r="I6348" s="16" t="s">
        <v>12465</v>
      </c>
      <c r="J6348" s="16"/>
    </row>
    <row r="6349" spans="1:10">
      <c r="A6349" s="16" t="s">
        <v>10208</v>
      </c>
      <c r="B6349" s="52" t="s">
        <v>8739</v>
      </c>
      <c r="C6349" s="16" t="str">
        <f t="shared" si="99"/>
        <v>076 - 053</v>
      </c>
      <c r="D6349" s="52" t="s">
        <v>34487</v>
      </c>
      <c r="E6349" s="52" t="s">
        <v>13510</v>
      </c>
      <c r="F6349" s="16" t="s">
        <v>10209</v>
      </c>
      <c r="G6349" s="16" t="s">
        <v>13509</v>
      </c>
      <c r="H6349" s="16" t="s">
        <v>13511</v>
      </c>
      <c r="I6349" s="16" t="s">
        <v>10210</v>
      </c>
      <c r="J6349" s="16"/>
    </row>
    <row r="6350" spans="1:10">
      <c r="A6350" s="16" t="s">
        <v>8613</v>
      </c>
      <c r="B6350" s="52" t="s">
        <v>22436</v>
      </c>
      <c r="C6350" s="16" t="str">
        <f t="shared" si="99"/>
        <v>090 - 043</v>
      </c>
      <c r="D6350" s="52" t="s">
        <v>36059</v>
      </c>
      <c r="E6350" s="52" t="s">
        <v>33520</v>
      </c>
      <c r="F6350" s="16" t="s">
        <v>29884</v>
      </c>
      <c r="G6350" s="16" t="s">
        <v>33519</v>
      </c>
      <c r="H6350" s="16" t="s">
        <v>33521</v>
      </c>
      <c r="I6350" s="16" t="s">
        <v>8614</v>
      </c>
    </row>
    <row r="6351" spans="1:10">
      <c r="A6351" s="16" t="s">
        <v>9835</v>
      </c>
      <c r="B6351" s="52" t="s">
        <v>11265</v>
      </c>
      <c r="C6351" s="16" t="str">
        <f t="shared" si="99"/>
        <v>012 - 870</v>
      </c>
      <c r="D6351" s="52"/>
      <c r="E6351" s="52" t="s">
        <v>18879</v>
      </c>
      <c r="G6351" s="16" t="s">
        <v>26253</v>
      </c>
      <c r="H6351" s="16" t="s">
        <v>32666</v>
      </c>
      <c r="I6351" s="16" t="s">
        <v>9836</v>
      </c>
      <c r="J6351" s="16" t="s">
        <v>34487</v>
      </c>
    </row>
    <row r="6352" spans="1:10">
      <c r="A6352" s="16" t="s">
        <v>28376</v>
      </c>
      <c r="B6352" s="52" t="s">
        <v>23646</v>
      </c>
      <c r="C6352" s="16" t="str">
        <f t="shared" si="99"/>
        <v>030 - 812</v>
      </c>
      <c r="D6352" s="52"/>
      <c r="E6352" s="52" t="s">
        <v>35970</v>
      </c>
      <c r="F6352" s="16"/>
      <c r="G6352" s="16" t="s">
        <v>35969</v>
      </c>
      <c r="H6352" s="16" t="s">
        <v>30334</v>
      </c>
      <c r="I6352" s="16" t="s">
        <v>28377</v>
      </c>
      <c r="J6352" s="16" t="s">
        <v>34487</v>
      </c>
    </row>
    <row r="6353" spans="1:10">
      <c r="A6353" s="16" t="s">
        <v>17464</v>
      </c>
      <c r="B6353" s="52" t="s">
        <v>17997</v>
      </c>
      <c r="C6353" s="16" t="str">
        <f t="shared" si="99"/>
        <v>017 - 116</v>
      </c>
      <c r="D6353" s="52" t="s">
        <v>36059</v>
      </c>
      <c r="E6353" s="52" t="s">
        <v>22538</v>
      </c>
      <c r="F6353" s="16" t="s">
        <v>34390</v>
      </c>
      <c r="G6353" s="16" t="s">
        <v>22537</v>
      </c>
      <c r="H6353" s="16" t="s">
        <v>32666</v>
      </c>
      <c r="I6353" s="16" t="s">
        <v>17465</v>
      </c>
    </row>
    <row r="6354" spans="1:10">
      <c r="A6354" s="16" t="s">
        <v>23245</v>
      </c>
      <c r="B6354" s="52" t="s">
        <v>17074</v>
      </c>
      <c r="C6354" s="16" t="str">
        <f t="shared" si="99"/>
        <v>092 - 040</v>
      </c>
      <c r="D6354" s="52" t="s">
        <v>34487</v>
      </c>
      <c r="E6354" s="52" t="s">
        <v>3326</v>
      </c>
      <c r="F6354" s="16" t="s">
        <v>36750</v>
      </c>
      <c r="G6354" s="16" t="s">
        <v>30322</v>
      </c>
      <c r="H6354" s="16" t="s">
        <v>33521</v>
      </c>
      <c r="I6354" s="16" t="s">
        <v>23246</v>
      </c>
      <c r="J6354" s="16"/>
    </row>
    <row r="6355" spans="1:10">
      <c r="A6355" s="16" t="s">
        <v>6586</v>
      </c>
      <c r="B6355" s="52" t="s">
        <v>13426</v>
      </c>
      <c r="C6355" s="16" t="str">
        <f t="shared" si="99"/>
        <v>068 - 803</v>
      </c>
      <c r="D6355" s="52"/>
      <c r="E6355" s="52" t="s">
        <v>34259</v>
      </c>
      <c r="F6355" s="16"/>
      <c r="G6355" s="16" t="s">
        <v>21099</v>
      </c>
      <c r="H6355" s="16" t="s">
        <v>15395</v>
      </c>
      <c r="I6355" s="16" t="s">
        <v>8252</v>
      </c>
      <c r="J6355" s="16" t="s">
        <v>34487</v>
      </c>
    </row>
    <row r="6356" spans="1:10">
      <c r="A6356" s="16" t="s">
        <v>3961</v>
      </c>
      <c r="B6356" s="52" t="s">
        <v>20591</v>
      </c>
      <c r="C6356" s="16" t="str">
        <f t="shared" si="99"/>
        <v>037 - 802</v>
      </c>
      <c r="D6356" s="52"/>
      <c r="E6356" s="52" t="s">
        <v>30682</v>
      </c>
      <c r="F6356" s="16"/>
      <c r="G6356" s="16" t="s">
        <v>30681</v>
      </c>
      <c r="H6356" s="16" t="s">
        <v>35981</v>
      </c>
      <c r="I6356" s="16" t="s">
        <v>3962</v>
      </c>
      <c r="J6356" s="16" t="s">
        <v>34487</v>
      </c>
    </row>
    <row r="6357" spans="1:10">
      <c r="A6357" s="16" t="s">
        <v>12762</v>
      </c>
      <c r="B6357" s="52" t="s">
        <v>20828</v>
      </c>
      <c r="C6357" s="16" t="str">
        <f t="shared" si="99"/>
        <v>012 - 871</v>
      </c>
      <c r="D6357" s="52"/>
      <c r="E6357" s="52" t="s">
        <v>18879</v>
      </c>
      <c r="F6357" s="16"/>
      <c r="G6357" s="16" t="s">
        <v>26253</v>
      </c>
      <c r="H6357" s="16" t="s">
        <v>32666</v>
      </c>
      <c r="I6357" s="16" t="s">
        <v>12763</v>
      </c>
      <c r="J6357" s="16" t="s">
        <v>34487</v>
      </c>
    </row>
    <row r="6358" spans="1:10">
      <c r="A6358" s="16" t="s">
        <v>23770</v>
      </c>
      <c r="B6358" s="52" t="s">
        <v>33468</v>
      </c>
      <c r="C6358" s="16" t="str">
        <f t="shared" si="99"/>
        <v>027 - 025</v>
      </c>
      <c r="D6358" s="52" t="s">
        <v>36059</v>
      </c>
      <c r="E6358" s="52" t="s">
        <v>16168</v>
      </c>
      <c r="F6358" s="16" t="s">
        <v>28725</v>
      </c>
      <c r="G6358" s="16" t="s">
        <v>16167</v>
      </c>
      <c r="H6358" s="16" t="s">
        <v>32660</v>
      </c>
      <c r="I6358" s="16" t="s">
        <v>529</v>
      </c>
      <c r="J6358" s="16"/>
    </row>
    <row r="6359" spans="1:10">
      <c r="A6359" s="16" t="s">
        <v>8285</v>
      </c>
      <c r="B6359" s="52" t="s">
        <v>33854</v>
      </c>
      <c r="C6359" s="16" t="str">
        <f t="shared" si="99"/>
        <v>015 - 909</v>
      </c>
      <c r="D6359" s="52"/>
      <c r="E6359" s="52" t="s">
        <v>32665</v>
      </c>
      <c r="F6359" s="16"/>
      <c r="G6359" s="16" t="s">
        <v>32664</v>
      </c>
      <c r="H6359" s="16" t="s">
        <v>32666</v>
      </c>
      <c r="I6359" s="16" t="s">
        <v>8286</v>
      </c>
      <c r="J6359" s="16" t="s">
        <v>34487</v>
      </c>
    </row>
    <row r="6360" spans="1:10">
      <c r="A6360" s="16" t="s">
        <v>34601</v>
      </c>
      <c r="B6360" s="52" t="s">
        <v>22317</v>
      </c>
      <c r="C6360" s="16" t="str">
        <f t="shared" si="99"/>
        <v>013 - 160</v>
      </c>
      <c r="D6360" s="52" t="s">
        <v>34487</v>
      </c>
      <c r="E6360" s="52" t="s">
        <v>26240</v>
      </c>
      <c r="F6360" s="16" t="s">
        <v>30667</v>
      </c>
      <c r="G6360" s="16" t="s">
        <v>26239</v>
      </c>
      <c r="H6360" s="16" t="s">
        <v>32666</v>
      </c>
      <c r="I6360" s="16" t="s">
        <v>34602</v>
      </c>
    </row>
    <row r="6361" spans="1:10">
      <c r="A6361" s="16" t="s">
        <v>6860</v>
      </c>
      <c r="B6361" s="52" t="s">
        <v>21025</v>
      </c>
      <c r="C6361" s="16" t="str">
        <f t="shared" si="99"/>
        <v>024 - 070</v>
      </c>
      <c r="D6361" s="52" t="s">
        <v>36059</v>
      </c>
      <c r="E6361" s="52" t="s">
        <v>26794</v>
      </c>
      <c r="F6361" s="16" t="s">
        <v>6861</v>
      </c>
      <c r="G6361" s="16" t="s">
        <v>26793</v>
      </c>
      <c r="H6361" s="16" t="s">
        <v>32660</v>
      </c>
      <c r="I6361" s="16" t="s">
        <v>6862</v>
      </c>
    </row>
    <row r="6362" spans="1:10">
      <c r="A6362" s="16" t="s">
        <v>25849</v>
      </c>
      <c r="B6362" s="52" t="s">
        <v>24242</v>
      </c>
      <c r="C6362" s="16" t="str">
        <f t="shared" si="99"/>
        <v>085 - 012</v>
      </c>
      <c r="D6362" s="52" t="s">
        <v>34487</v>
      </c>
      <c r="E6362" s="52" t="s">
        <v>5706</v>
      </c>
      <c r="F6362" s="16" t="s">
        <v>25850</v>
      </c>
      <c r="G6362" s="16" t="s">
        <v>5718</v>
      </c>
      <c r="H6362" s="16" t="s">
        <v>29917</v>
      </c>
      <c r="I6362" s="16" t="s">
        <v>17019</v>
      </c>
    </row>
    <row r="6363" spans="1:10">
      <c r="A6363" s="16" t="s">
        <v>23279</v>
      </c>
      <c r="B6363" s="52" t="s">
        <v>23647</v>
      </c>
      <c r="C6363" s="16" t="str">
        <f t="shared" si="99"/>
        <v>030 - 064</v>
      </c>
      <c r="D6363" s="52" t="s">
        <v>36059</v>
      </c>
      <c r="E6363" s="52" t="s">
        <v>35970</v>
      </c>
      <c r="F6363" s="16" t="s">
        <v>23280</v>
      </c>
      <c r="G6363" s="16" t="s">
        <v>35969</v>
      </c>
      <c r="H6363" s="16" t="s">
        <v>30334</v>
      </c>
      <c r="I6363" s="16" t="s">
        <v>23281</v>
      </c>
    </row>
    <row r="6364" spans="1:10">
      <c r="A6364" s="16" t="s">
        <v>21280</v>
      </c>
      <c r="B6364" s="52" t="s">
        <v>29578</v>
      </c>
      <c r="C6364" s="16" t="str">
        <f t="shared" si="99"/>
        <v>096 - 038</v>
      </c>
      <c r="D6364" s="52" t="s">
        <v>34487</v>
      </c>
      <c r="E6364" s="52" t="s">
        <v>14652</v>
      </c>
      <c r="F6364" s="16" t="s">
        <v>3983</v>
      </c>
      <c r="G6364" s="16" t="s">
        <v>14651</v>
      </c>
      <c r="H6364" s="16" t="s">
        <v>10732</v>
      </c>
      <c r="I6364" s="16" t="s">
        <v>21281</v>
      </c>
    </row>
    <row r="6365" spans="1:10">
      <c r="A6365" s="16" t="s">
        <v>8166</v>
      </c>
      <c r="B6365" s="52" t="s">
        <v>7788</v>
      </c>
      <c r="C6365" s="16" t="str">
        <f t="shared" si="99"/>
        <v>002 - 084</v>
      </c>
      <c r="D6365" s="52" t="s">
        <v>34487</v>
      </c>
      <c r="E6365" s="52" t="s">
        <v>36066</v>
      </c>
      <c r="F6365" s="16" t="s">
        <v>15302</v>
      </c>
      <c r="G6365" s="16" t="s">
        <v>20457</v>
      </c>
      <c r="H6365" s="16" t="s">
        <v>10732</v>
      </c>
      <c r="I6365" s="16" t="s">
        <v>21281</v>
      </c>
      <c r="J6365" s="16" t="s">
        <v>7990</v>
      </c>
    </row>
    <row r="6366" spans="1:10">
      <c r="A6366" s="16" t="s">
        <v>26502</v>
      </c>
      <c r="B6366" s="52" t="s">
        <v>35704</v>
      </c>
      <c r="C6366" s="16" t="str">
        <f t="shared" si="99"/>
        <v>999 - 911</v>
      </c>
      <c r="D6366" s="52"/>
      <c r="E6366" s="52" t="s">
        <v>10727</v>
      </c>
      <c r="G6366" s="16" t="s">
        <v>286</v>
      </c>
      <c r="H6366" s="16" t="s">
        <v>10727</v>
      </c>
      <c r="I6366" s="16" t="s">
        <v>26503</v>
      </c>
      <c r="J6366" s="16" t="s">
        <v>34487</v>
      </c>
    </row>
    <row r="6367" spans="1:10">
      <c r="A6367" s="16" t="s">
        <v>17872</v>
      </c>
      <c r="B6367" s="52" t="s">
        <v>11420</v>
      </c>
      <c r="C6367" s="16" t="str">
        <f t="shared" si="99"/>
        <v>022 - 124</v>
      </c>
      <c r="D6367" s="52" t="s">
        <v>34487</v>
      </c>
      <c r="E6367" s="52" t="s">
        <v>4777</v>
      </c>
      <c r="F6367" s="16" t="s">
        <v>3661</v>
      </c>
      <c r="G6367" s="16" t="s">
        <v>4776</v>
      </c>
      <c r="H6367" s="16" t="s">
        <v>4778</v>
      </c>
      <c r="I6367" s="16" t="s">
        <v>17873</v>
      </c>
    </row>
    <row r="6368" spans="1:10">
      <c r="A6368" s="16" t="s">
        <v>22578</v>
      </c>
      <c r="B6368" s="52" t="s">
        <v>36830</v>
      </c>
      <c r="C6368" s="16" t="str">
        <f t="shared" si="99"/>
        <v>021 - 055</v>
      </c>
      <c r="D6368" s="52" t="s">
        <v>34487</v>
      </c>
      <c r="E6368" s="52" t="s">
        <v>14657</v>
      </c>
      <c r="F6368" s="16" t="s">
        <v>14655</v>
      </c>
      <c r="G6368" s="16" t="s">
        <v>14656</v>
      </c>
      <c r="H6368" s="16" t="s">
        <v>4778</v>
      </c>
      <c r="I6368" s="16" t="s">
        <v>22579</v>
      </c>
    </row>
    <row r="6369" spans="1:10">
      <c r="A6369" s="16" t="s">
        <v>15140</v>
      </c>
      <c r="B6369" s="52" t="s">
        <v>24392</v>
      </c>
      <c r="C6369" s="16" t="str">
        <f t="shared" si="99"/>
        <v>I99 - 389</v>
      </c>
      <c r="D6369" s="52"/>
      <c r="E6369" s="52" t="s">
        <v>10726</v>
      </c>
      <c r="F6369" s="16"/>
      <c r="G6369" s="16" t="s">
        <v>10725</v>
      </c>
      <c r="H6369" s="16" t="s">
        <v>10727</v>
      </c>
      <c r="I6369" s="16" t="s">
        <v>15141</v>
      </c>
    </row>
    <row r="6370" spans="1:10">
      <c r="A6370" s="16" t="s">
        <v>658</v>
      </c>
      <c r="B6370" s="52" t="s">
        <v>8566</v>
      </c>
      <c r="C6370" s="16" t="str">
        <f t="shared" si="99"/>
        <v>022 - 125</v>
      </c>
      <c r="D6370" s="52" t="s">
        <v>34487</v>
      </c>
      <c r="E6370" s="52" t="s">
        <v>4777</v>
      </c>
      <c r="F6370" s="16" t="s">
        <v>14106</v>
      </c>
      <c r="G6370" s="16" t="s">
        <v>4776</v>
      </c>
      <c r="H6370" s="16" t="s">
        <v>4778</v>
      </c>
      <c r="I6370" s="16" t="s">
        <v>659</v>
      </c>
    </row>
    <row r="6371" spans="1:10">
      <c r="A6371" s="16" t="s">
        <v>5121</v>
      </c>
      <c r="B6371" s="52" t="s">
        <v>21026</v>
      </c>
      <c r="C6371" s="16" t="str">
        <f t="shared" si="99"/>
        <v>024 - 071</v>
      </c>
      <c r="D6371" s="52" t="s">
        <v>36059</v>
      </c>
      <c r="E6371" s="52" t="s">
        <v>26794</v>
      </c>
      <c r="F6371" s="16" t="s">
        <v>20386</v>
      </c>
      <c r="G6371" s="16" t="s">
        <v>26793</v>
      </c>
      <c r="H6371" s="16" t="s">
        <v>32660</v>
      </c>
      <c r="I6371" s="16" t="s">
        <v>5122</v>
      </c>
    </row>
    <row r="6372" spans="1:10">
      <c r="A6372" s="16" t="s">
        <v>21993</v>
      </c>
      <c r="B6372" s="52" t="s">
        <v>12302</v>
      </c>
      <c r="C6372" s="16" t="str">
        <f t="shared" si="99"/>
        <v>063 - 049</v>
      </c>
      <c r="D6372" s="52" t="s">
        <v>36059</v>
      </c>
      <c r="E6372" s="52" t="s">
        <v>30281</v>
      </c>
      <c r="F6372" s="16" t="s">
        <v>21994</v>
      </c>
      <c r="G6372" s="16" t="s">
        <v>30319</v>
      </c>
      <c r="H6372" s="16" t="s">
        <v>30282</v>
      </c>
      <c r="I6372" s="16" t="s">
        <v>21995</v>
      </c>
    </row>
    <row r="6373" spans="1:10">
      <c r="A6373" s="16" t="s">
        <v>25645</v>
      </c>
      <c r="B6373" s="52" t="s">
        <v>12075</v>
      </c>
      <c r="C6373" s="16" t="str">
        <f t="shared" si="99"/>
        <v>095 - 031</v>
      </c>
      <c r="D6373" s="52" t="s">
        <v>34487</v>
      </c>
      <c r="E6373" s="52" t="s">
        <v>5719</v>
      </c>
      <c r="F6373" s="16" t="s">
        <v>18806</v>
      </c>
      <c r="G6373" s="16" t="s">
        <v>29627</v>
      </c>
      <c r="H6373" s="16" t="s">
        <v>33521</v>
      </c>
      <c r="I6373" s="16" t="s">
        <v>5086</v>
      </c>
      <c r="J6373" s="16"/>
    </row>
    <row r="6374" spans="1:10">
      <c r="A6374" s="16" t="s">
        <v>30037</v>
      </c>
      <c r="B6374" s="52" t="s">
        <v>29053</v>
      </c>
      <c r="C6374" s="16" t="str">
        <f t="shared" si="99"/>
        <v>092 - 041</v>
      </c>
      <c r="D6374" s="52" t="s">
        <v>34487</v>
      </c>
      <c r="E6374" s="52" t="s">
        <v>3326</v>
      </c>
      <c r="F6374" s="16" t="s">
        <v>36750</v>
      </c>
      <c r="G6374" s="16" t="s">
        <v>30322</v>
      </c>
      <c r="H6374" s="16" t="s">
        <v>33521</v>
      </c>
      <c r="I6374" s="16" t="s">
        <v>30038</v>
      </c>
      <c r="J6374" s="16"/>
    </row>
    <row r="6375" spans="1:10">
      <c r="A6375" s="16" t="s">
        <v>29564</v>
      </c>
      <c r="B6375" s="52" t="s">
        <v>12222</v>
      </c>
      <c r="C6375" s="16" t="str">
        <f t="shared" si="99"/>
        <v>075 - 052</v>
      </c>
      <c r="D6375" s="52" t="s">
        <v>36059</v>
      </c>
      <c r="E6375" s="52" t="s">
        <v>25912</v>
      </c>
      <c r="F6375" s="16" t="s">
        <v>29565</v>
      </c>
      <c r="G6375" s="16" t="s">
        <v>31815</v>
      </c>
      <c r="H6375" s="16" t="s">
        <v>37422</v>
      </c>
      <c r="I6375" s="16" t="s">
        <v>29566</v>
      </c>
      <c r="J6375" s="16"/>
    </row>
    <row r="6376" spans="1:10">
      <c r="A6376" s="16" t="s">
        <v>8167</v>
      </c>
      <c r="B6376" s="52" t="s">
        <v>25581</v>
      </c>
      <c r="C6376" s="16" t="str">
        <f t="shared" si="99"/>
        <v>079 - 084</v>
      </c>
      <c r="D6376" s="52" t="s">
        <v>34487</v>
      </c>
      <c r="E6376" s="52" t="s">
        <v>4771</v>
      </c>
      <c r="F6376" s="16" t="s">
        <v>8913</v>
      </c>
      <c r="G6376" s="16" t="s">
        <v>4770</v>
      </c>
      <c r="H6376" s="16" t="s">
        <v>4772</v>
      </c>
      <c r="I6376" s="16" t="s">
        <v>2122</v>
      </c>
      <c r="J6376" s="16" t="s">
        <v>7990</v>
      </c>
    </row>
    <row r="6377" spans="1:10">
      <c r="A6377" s="16" t="s">
        <v>2120</v>
      </c>
      <c r="B6377" s="52" t="s">
        <v>31890</v>
      </c>
      <c r="C6377" s="16" t="str">
        <f t="shared" si="99"/>
        <v>102 - 024</v>
      </c>
      <c r="D6377" s="52" t="s">
        <v>34487</v>
      </c>
      <c r="E6377" s="52" t="s">
        <v>27777</v>
      </c>
      <c r="F6377" s="16" t="s">
        <v>2121</v>
      </c>
      <c r="G6377" s="16" t="s">
        <v>27776</v>
      </c>
      <c r="H6377" s="16" t="s">
        <v>4772</v>
      </c>
      <c r="I6377" s="16" t="s">
        <v>2122</v>
      </c>
    </row>
    <row r="6378" spans="1:10">
      <c r="A6378" s="16" t="s">
        <v>1639</v>
      </c>
      <c r="B6378" s="52" t="s">
        <v>18546</v>
      </c>
      <c r="C6378" s="16" t="str">
        <f t="shared" si="99"/>
        <v>055 - 022</v>
      </c>
      <c r="D6378" s="52" t="s">
        <v>34487</v>
      </c>
      <c r="E6378" s="52" t="s">
        <v>1268</v>
      </c>
      <c r="F6378" s="16" t="s">
        <v>1640</v>
      </c>
      <c r="G6378" s="16" t="s">
        <v>1267</v>
      </c>
      <c r="H6378" s="16" t="s">
        <v>1269</v>
      </c>
      <c r="I6378" s="16" t="s">
        <v>1641</v>
      </c>
      <c r="J6378" s="16"/>
    </row>
    <row r="6379" spans="1:10">
      <c r="A6379" s="16" t="s">
        <v>350</v>
      </c>
      <c r="B6379" s="52" t="s">
        <v>35142</v>
      </c>
      <c r="C6379" s="16" t="str">
        <f t="shared" si="99"/>
        <v>084 - 026</v>
      </c>
      <c r="D6379" s="52" t="s">
        <v>34487</v>
      </c>
      <c r="E6379" s="52" t="s">
        <v>18698</v>
      </c>
      <c r="F6379" s="16" t="s">
        <v>351</v>
      </c>
      <c r="G6379" s="16" t="s">
        <v>18697</v>
      </c>
      <c r="H6379" s="16" t="s">
        <v>29917</v>
      </c>
      <c r="I6379" s="16" t="s">
        <v>352</v>
      </c>
      <c r="J6379" s="16"/>
    </row>
    <row r="6380" spans="1:10">
      <c r="A6380" s="16" t="s">
        <v>20813</v>
      </c>
      <c r="B6380" s="52" t="s">
        <v>14904</v>
      </c>
      <c r="C6380" s="16" t="str">
        <f t="shared" si="99"/>
        <v>004 - 147</v>
      </c>
      <c r="D6380" s="52" t="s">
        <v>36059</v>
      </c>
      <c r="E6380" s="52" t="s">
        <v>10758</v>
      </c>
      <c r="F6380" s="16" t="s">
        <v>20814</v>
      </c>
      <c r="G6380" s="16" t="s">
        <v>10757</v>
      </c>
      <c r="H6380" s="16" t="s">
        <v>10732</v>
      </c>
      <c r="I6380" s="16" t="s">
        <v>20815</v>
      </c>
    </row>
    <row r="6381" spans="1:10">
      <c r="A6381" s="16" t="s">
        <v>8074</v>
      </c>
      <c r="B6381" s="52" t="s">
        <v>7178</v>
      </c>
      <c r="C6381" s="16" t="str">
        <f t="shared" si="99"/>
        <v>009 - 041</v>
      </c>
      <c r="D6381" s="52" t="s">
        <v>34487</v>
      </c>
      <c r="E6381" s="52" t="s">
        <v>26840</v>
      </c>
      <c r="F6381" s="16" t="s">
        <v>34436</v>
      </c>
      <c r="G6381" s="16" t="s">
        <v>26839</v>
      </c>
      <c r="H6381" s="16" t="s">
        <v>34573</v>
      </c>
      <c r="I6381" s="16" t="s">
        <v>8075</v>
      </c>
      <c r="J6381" s="16"/>
    </row>
    <row r="6382" spans="1:10">
      <c r="A6382" s="16" t="s">
        <v>1089</v>
      </c>
      <c r="B6382" s="52" t="s">
        <v>18460</v>
      </c>
      <c r="C6382" s="16" t="str">
        <f t="shared" si="99"/>
        <v>083 - 060</v>
      </c>
      <c r="D6382" s="52" t="s">
        <v>36059</v>
      </c>
      <c r="E6382" s="52" t="s">
        <v>21246</v>
      </c>
      <c r="F6382" s="16" t="s">
        <v>31320</v>
      </c>
      <c r="G6382" s="16" t="s">
        <v>21245</v>
      </c>
      <c r="H6382" s="16" t="s">
        <v>29917</v>
      </c>
      <c r="I6382" s="16" t="s">
        <v>31321</v>
      </c>
    </row>
    <row r="6383" spans="1:10">
      <c r="A6383" s="16" t="s">
        <v>14477</v>
      </c>
      <c r="B6383" s="52" t="s">
        <v>36831</v>
      </c>
      <c r="C6383" s="16" t="str">
        <f t="shared" si="99"/>
        <v>021 - 056</v>
      </c>
      <c r="D6383" s="52" t="s">
        <v>34487</v>
      </c>
      <c r="E6383" s="52" t="s">
        <v>14657</v>
      </c>
      <c r="F6383" s="16" t="s">
        <v>27449</v>
      </c>
      <c r="G6383" s="16" t="s">
        <v>14656</v>
      </c>
      <c r="H6383" s="16" t="s">
        <v>4778</v>
      </c>
      <c r="I6383" s="16" t="s">
        <v>27450</v>
      </c>
    </row>
    <row r="6384" spans="1:10">
      <c r="A6384" s="16" t="s">
        <v>24673</v>
      </c>
      <c r="B6384" s="52" t="s">
        <v>24393</v>
      </c>
      <c r="C6384" s="16" t="str">
        <f t="shared" si="99"/>
        <v>I99 - 803</v>
      </c>
      <c r="D6384" s="52"/>
      <c r="E6384" s="52" t="s">
        <v>10726</v>
      </c>
      <c r="F6384" s="16"/>
      <c r="G6384" s="16" t="s">
        <v>10725</v>
      </c>
      <c r="H6384" s="16" t="s">
        <v>10727</v>
      </c>
      <c r="I6384" s="16" t="s">
        <v>24674</v>
      </c>
    </row>
    <row r="6385" spans="1:10">
      <c r="A6385" s="16" t="s">
        <v>31476</v>
      </c>
      <c r="B6385" s="52" t="s">
        <v>22318</v>
      </c>
      <c r="C6385" s="16" t="str">
        <f t="shared" si="99"/>
        <v>013 - 906</v>
      </c>
      <c r="D6385" s="52"/>
      <c r="E6385" s="52" t="s">
        <v>26240</v>
      </c>
      <c r="F6385" s="16"/>
      <c r="G6385" s="16" t="s">
        <v>26239</v>
      </c>
      <c r="H6385" s="16" t="s">
        <v>32666</v>
      </c>
      <c r="I6385" s="16" t="s">
        <v>31477</v>
      </c>
      <c r="J6385" s="16" t="s">
        <v>34487</v>
      </c>
    </row>
    <row r="6386" spans="1:10">
      <c r="A6386" s="16" t="s">
        <v>21314</v>
      </c>
      <c r="B6386" s="52" t="s">
        <v>17998</v>
      </c>
      <c r="C6386" s="16" t="str">
        <f t="shared" si="99"/>
        <v>017 - 117</v>
      </c>
      <c r="D6386" s="52" t="s">
        <v>34487</v>
      </c>
      <c r="E6386" s="52" t="s">
        <v>22538</v>
      </c>
      <c r="F6386" s="16" t="s">
        <v>21315</v>
      </c>
      <c r="G6386" s="16" t="s">
        <v>22537</v>
      </c>
      <c r="H6386" s="16" t="s">
        <v>32666</v>
      </c>
      <c r="I6386" s="16" t="s">
        <v>21316</v>
      </c>
      <c r="J6386" s="16"/>
    </row>
    <row r="6387" spans="1:10">
      <c r="A6387" s="16" t="s">
        <v>11593</v>
      </c>
      <c r="B6387" s="52" t="s">
        <v>8567</v>
      </c>
      <c r="C6387" s="16" t="str">
        <f t="shared" si="99"/>
        <v>022 - 126</v>
      </c>
      <c r="D6387" s="52" t="s">
        <v>34487</v>
      </c>
      <c r="E6387" s="52" t="s">
        <v>4777</v>
      </c>
      <c r="F6387" s="16" t="s">
        <v>14106</v>
      </c>
      <c r="G6387" s="16" t="s">
        <v>4776</v>
      </c>
      <c r="H6387" s="16" t="s">
        <v>4778</v>
      </c>
      <c r="I6387" s="16" t="s">
        <v>16755</v>
      </c>
    </row>
    <row r="6388" spans="1:10">
      <c r="A6388" s="16" t="s">
        <v>34898</v>
      </c>
      <c r="B6388" s="52" t="s">
        <v>17603</v>
      </c>
      <c r="C6388" s="16" t="str">
        <f t="shared" si="99"/>
        <v>066 - 058</v>
      </c>
      <c r="D6388" s="52" t="s">
        <v>34487</v>
      </c>
      <c r="E6388" s="52" t="s">
        <v>3383</v>
      </c>
      <c r="F6388" s="16" t="s">
        <v>3381</v>
      </c>
      <c r="G6388" s="16" t="s">
        <v>3382</v>
      </c>
      <c r="H6388" s="16" t="s">
        <v>15395</v>
      </c>
      <c r="I6388" s="16" t="s">
        <v>27320</v>
      </c>
      <c r="J6388" s="16"/>
    </row>
    <row r="6389" spans="1:10">
      <c r="A6389" s="16" t="s">
        <v>9892</v>
      </c>
      <c r="B6389" s="52" t="s">
        <v>8408</v>
      </c>
      <c r="C6389" s="16" t="str">
        <f t="shared" si="99"/>
        <v>017 - 863</v>
      </c>
      <c r="D6389" s="52"/>
      <c r="E6389" s="52" t="s">
        <v>22538</v>
      </c>
      <c r="F6389" s="16"/>
      <c r="G6389" s="16" t="s">
        <v>22537</v>
      </c>
      <c r="H6389" s="16" t="s">
        <v>32666</v>
      </c>
      <c r="I6389" s="16" t="s">
        <v>10766</v>
      </c>
      <c r="J6389" s="16" t="s">
        <v>34487</v>
      </c>
    </row>
    <row r="6390" spans="1:10">
      <c r="A6390" s="16" t="s">
        <v>4732</v>
      </c>
      <c r="B6390" s="52" t="s">
        <v>36832</v>
      </c>
      <c r="C6390" s="16" t="str">
        <f t="shared" si="99"/>
        <v>021 - 860</v>
      </c>
      <c r="D6390" s="52"/>
      <c r="E6390" s="52" t="s">
        <v>14657</v>
      </c>
      <c r="F6390" s="16"/>
      <c r="G6390" s="16" t="s">
        <v>14656</v>
      </c>
      <c r="H6390" s="16" t="s">
        <v>4778</v>
      </c>
      <c r="I6390" s="16" t="s">
        <v>4342</v>
      </c>
      <c r="J6390" s="16" t="s">
        <v>34487</v>
      </c>
    </row>
    <row r="6391" spans="1:10">
      <c r="A6391" s="16" t="s">
        <v>32521</v>
      </c>
      <c r="B6391" s="52" t="s">
        <v>36833</v>
      </c>
      <c r="C6391" s="16" t="str">
        <f t="shared" si="99"/>
        <v>021 - 057</v>
      </c>
      <c r="D6391" s="52" t="s">
        <v>34487</v>
      </c>
      <c r="E6391" s="52" t="s">
        <v>14657</v>
      </c>
      <c r="F6391" s="16" t="s">
        <v>9178</v>
      </c>
      <c r="G6391" s="16" t="s">
        <v>14656</v>
      </c>
      <c r="H6391" s="16" t="s">
        <v>4778</v>
      </c>
      <c r="I6391" s="16" t="s">
        <v>32522</v>
      </c>
    </row>
    <row r="6392" spans="1:10">
      <c r="A6392" s="16" t="s">
        <v>20388</v>
      </c>
      <c r="B6392" s="52" t="s">
        <v>34</v>
      </c>
      <c r="C6392" s="16" t="str">
        <f t="shared" si="99"/>
        <v>058 - 069</v>
      </c>
      <c r="D6392" s="52" t="s">
        <v>36059</v>
      </c>
      <c r="E6392" s="52" t="s">
        <v>10753</v>
      </c>
      <c r="F6392" s="16" t="s">
        <v>25782</v>
      </c>
      <c r="G6392" s="16" t="s">
        <v>10752</v>
      </c>
      <c r="H6392" s="16" t="s">
        <v>20396</v>
      </c>
      <c r="I6392" s="16" t="s">
        <v>20389</v>
      </c>
    </row>
    <row r="6393" spans="1:10">
      <c r="A6393" s="16" t="s">
        <v>10172</v>
      </c>
      <c r="B6393" s="52" t="s">
        <v>15211</v>
      </c>
      <c r="C6393" s="16" t="str">
        <f t="shared" si="99"/>
        <v>010 - 040</v>
      </c>
      <c r="D6393" s="52" t="s">
        <v>34487</v>
      </c>
      <c r="E6393" s="52" t="s">
        <v>30437</v>
      </c>
      <c r="F6393" s="16" t="s">
        <v>36886</v>
      </c>
      <c r="G6393" s="16" t="s">
        <v>30436</v>
      </c>
      <c r="H6393" s="16" t="s">
        <v>34573</v>
      </c>
      <c r="I6393" s="16" t="s">
        <v>10173</v>
      </c>
    </row>
    <row r="6394" spans="1:10">
      <c r="A6394" s="16" t="s">
        <v>29404</v>
      </c>
      <c r="B6394" s="52" t="s">
        <v>9590</v>
      </c>
      <c r="C6394" s="16" t="str">
        <f t="shared" si="99"/>
        <v>003 - 103</v>
      </c>
      <c r="D6394" s="52" t="s">
        <v>34487</v>
      </c>
      <c r="E6394" s="52" t="s">
        <v>3328</v>
      </c>
      <c r="F6394" s="16" t="s">
        <v>10730</v>
      </c>
      <c r="G6394" s="16" t="s">
        <v>10731</v>
      </c>
      <c r="H6394" s="16" t="s">
        <v>10732</v>
      </c>
      <c r="I6394" s="16" t="s">
        <v>29405</v>
      </c>
    </row>
    <row r="6395" spans="1:10">
      <c r="A6395" s="16" t="s">
        <v>28378</v>
      </c>
      <c r="B6395" s="52" t="s">
        <v>20560</v>
      </c>
      <c r="C6395" s="16" t="str">
        <f t="shared" si="99"/>
        <v>023 - 812</v>
      </c>
      <c r="D6395" s="52"/>
      <c r="E6395" s="52" t="s">
        <v>380</v>
      </c>
      <c r="F6395" s="16"/>
      <c r="G6395" s="16" t="s">
        <v>379</v>
      </c>
      <c r="H6395" s="16" t="s">
        <v>32660</v>
      </c>
      <c r="I6395" s="16" t="s">
        <v>24509</v>
      </c>
      <c r="J6395" s="16" t="s">
        <v>34487</v>
      </c>
    </row>
    <row r="6396" spans="1:10">
      <c r="A6396" s="16" t="s">
        <v>28099</v>
      </c>
      <c r="B6396" s="52" t="s">
        <v>20561</v>
      </c>
      <c r="C6396" s="16" t="str">
        <f t="shared" si="99"/>
        <v>023 - 052</v>
      </c>
      <c r="D6396" s="52" t="s">
        <v>34487</v>
      </c>
      <c r="E6396" s="52" t="s">
        <v>380</v>
      </c>
      <c r="F6396" s="16" t="s">
        <v>28100</v>
      </c>
      <c r="G6396" s="16" t="s">
        <v>379</v>
      </c>
      <c r="H6396" s="16" t="s">
        <v>32660</v>
      </c>
      <c r="I6396" s="16" t="s">
        <v>28101</v>
      </c>
      <c r="J6396" s="16"/>
    </row>
    <row r="6397" spans="1:10">
      <c r="A6397" s="16" t="s">
        <v>8076</v>
      </c>
      <c r="B6397" s="52" t="s">
        <v>12926</v>
      </c>
      <c r="C6397" s="16" t="str">
        <f t="shared" si="99"/>
        <v>010 - 041</v>
      </c>
      <c r="D6397" s="52" t="s">
        <v>34487</v>
      </c>
      <c r="E6397" s="52" t="s">
        <v>30437</v>
      </c>
      <c r="F6397" s="16" t="s">
        <v>36886</v>
      </c>
      <c r="G6397" s="16" t="s">
        <v>30436</v>
      </c>
      <c r="H6397" s="16" t="s">
        <v>34573</v>
      </c>
      <c r="I6397" s="16" t="s">
        <v>3307</v>
      </c>
      <c r="J6397" s="16"/>
    </row>
    <row r="6398" spans="1:10">
      <c r="A6398" s="16" t="s">
        <v>18722</v>
      </c>
      <c r="B6398" s="52" t="s">
        <v>8508</v>
      </c>
      <c r="C6398" s="16" t="str">
        <f t="shared" si="99"/>
        <v>004 - 148</v>
      </c>
      <c r="D6398" s="52" t="s">
        <v>36059</v>
      </c>
      <c r="E6398" s="52" t="s">
        <v>10758</v>
      </c>
      <c r="F6398" s="16" t="s">
        <v>13832</v>
      </c>
      <c r="G6398" s="16" t="s">
        <v>10757</v>
      </c>
      <c r="H6398" s="16" t="s">
        <v>10732</v>
      </c>
      <c r="I6398" s="16" t="s">
        <v>27020</v>
      </c>
    </row>
    <row r="6399" spans="1:10">
      <c r="A6399" s="16" t="s">
        <v>17574</v>
      </c>
      <c r="B6399" s="52" t="s">
        <v>21697</v>
      </c>
      <c r="C6399" s="16" t="str">
        <f t="shared" si="99"/>
        <v>016 - 144</v>
      </c>
      <c r="D6399" s="52" t="s">
        <v>34487</v>
      </c>
      <c r="E6399" s="52" t="s">
        <v>10742</v>
      </c>
      <c r="F6399" s="16" t="s">
        <v>17575</v>
      </c>
      <c r="G6399" s="16" t="s">
        <v>10741</v>
      </c>
      <c r="H6399" s="16" t="s">
        <v>32666</v>
      </c>
      <c r="I6399" s="16" t="s">
        <v>17576</v>
      </c>
      <c r="J6399" s="16"/>
    </row>
    <row r="6400" spans="1:10">
      <c r="A6400" s="16" t="s">
        <v>1098</v>
      </c>
      <c r="B6400" s="52" t="s">
        <v>35</v>
      </c>
      <c r="C6400" s="16" t="str">
        <f t="shared" si="99"/>
        <v>058 - 070</v>
      </c>
      <c r="D6400" s="52" t="s">
        <v>36059</v>
      </c>
      <c r="E6400" s="52" t="s">
        <v>10753</v>
      </c>
      <c r="F6400" s="16" t="s">
        <v>2755</v>
      </c>
      <c r="G6400" s="16" t="s">
        <v>10752</v>
      </c>
      <c r="H6400" s="16" t="s">
        <v>20396</v>
      </c>
      <c r="I6400" s="16" t="s">
        <v>1099</v>
      </c>
    </row>
    <row r="6401" spans="1:16">
      <c r="A6401" s="16" t="s">
        <v>21976</v>
      </c>
      <c r="B6401" s="52" t="s">
        <v>8740</v>
      </c>
      <c r="C6401" s="16" t="str">
        <f t="shared" si="99"/>
        <v>076 - 054</v>
      </c>
      <c r="D6401" s="52" t="s">
        <v>34487</v>
      </c>
      <c r="E6401" s="52" t="s">
        <v>13510</v>
      </c>
      <c r="F6401" s="16" t="s">
        <v>9157</v>
      </c>
      <c r="G6401" s="16" t="s">
        <v>13509</v>
      </c>
      <c r="H6401" s="16" t="s">
        <v>13511</v>
      </c>
      <c r="I6401" s="16" t="s">
        <v>6072</v>
      </c>
    </row>
    <row r="6402" spans="1:16">
      <c r="A6402" s="16" t="s">
        <v>22751</v>
      </c>
      <c r="B6402" s="52" t="s">
        <v>12076</v>
      </c>
      <c r="C6402" s="16" t="str">
        <f t="shared" si="99"/>
        <v>095 - 032</v>
      </c>
      <c r="D6402" s="52" t="s">
        <v>34487</v>
      </c>
      <c r="E6402" s="52" t="s">
        <v>5719</v>
      </c>
      <c r="F6402" s="16" t="s">
        <v>36792</v>
      </c>
      <c r="G6402" s="16" t="s">
        <v>29627</v>
      </c>
      <c r="H6402" s="16" t="s">
        <v>33521</v>
      </c>
      <c r="I6402" s="16" t="s">
        <v>22752</v>
      </c>
      <c r="J6402" s="16"/>
    </row>
    <row r="6403" spans="1:16">
      <c r="A6403" s="16" t="s">
        <v>35774</v>
      </c>
      <c r="B6403" s="52" t="s">
        <v>24394</v>
      </c>
      <c r="C6403" s="16" t="str">
        <f t="shared" si="99"/>
        <v>I99 - 672</v>
      </c>
      <c r="D6403" s="52"/>
      <c r="E6403" s="52" t="s">
        <v>10726</v>
      </c>
      <c r="F6403" s="16"/>
      <c r="G6403" s="16" t="s">
        <v>10725</v>
      </c>
      <c r="H6403" s="16" t="s">
        <v>10727</v>
      </c>
      <c r="I6403" s="16" t="s">
        <v>35775</v>
      </c>
    </row>
    <row r="6404" spans="1:16">
      <c r="A6404" s="16" t="s">
        <v>4274</v>
      </c>
      <c r="B6404" s="52" t="s">
        <v>11956</v>
      </c>
      <c r="C6404" s="16" t="str">
        <f t="shared" ref="C6404:C6467" si="100">MID(A6404,1,3) &amp;" - " &amp;MID(A6404,4,3)</f>
        <v>056 - 039</v>
      </c>
      <c r="D6404" s="52" t="s">
        <v>36059</v>
      </c>
      <c r="E6404" s="52" t="s">
        <v>29533</v>
      </c>
      <c r="F6404" s="16" t="s">
        <v>4275</v>
      </c>
      <c r="G6404" s="16" t="s">
        <v>29532</v>
      </c>
      <c r="H6404" s="16" t="s">
        <v>20396</v>
      </c>
      <c r="I6404" s="16" t="s">
        <v>4276</v>
      </c>
    </row>
    <row r="6405" spans="1:16">
      <c r="A6405" s="16" t="s">
        <v>17942</v>
      </c>
      <c r="B6405" s="52" t="s">
        <v>33686</v>
      </c>
      <c r="C6405" s="16" t="str">
        <f t="shared" si="100"/>
        <v>702 - 724</v>
      </c>
      <c r="D6405" s="52"/>
      <c r="E6405" s="52"/>
      <c r="F6405" s="16"/>
      <c r="G6405" s="16" t="s">
        <v>17438</v>
      </c>
      <c r="H6405" s="16" t="s">
        <v>10727</v>
      </c>
      <c r="I6405" s="16" t="s">
        <v>17943</v>
      </c>
      <c r="J6405" s="16" t="s">
        <v>34487</v>
      </c>
    </row>
    <row r="6406" spans="1:16">
      <c r="A6406" s="16" t="s">
        <v>33002</v>
      </c>
      <c r="B6406" s="52" t="s">
        <v>22085</v>
      </c>
      <c r="C6406" s="16" t="str">
        <f t="shared" si="100"/>
        <v>067 - 031</v>
      </c>
      <c r="D6406" s="52" t="s">
        <v>36059</v>
      </c>
      <c r="E6406" s="52" t="s">
        <v>34404</v>
      </c>
      <c r="F6406" s="16" t="s">
        <v>34558</v>
      </c>
      <c r="G6406" s="16" t="s">
        <v>34403</v>
      </c>
      <c r="H6406" s="16" t="s">
        <v>15395</v>
      </c>
      <c r="I6406" s="16" t="s">
        <v>34559</v>
      </c>
      <c r="J6406" s="16"/>
      <c r="N6406" t="s">
        <v>30549</v>
      </c>
      <c r="P6406" s="423" t="s">
        <v>30538</v>
      </c>
    </row>
    <row r="6407" spans="1:16">
      <c r="A6407" s="16" t="s">
        <v>511</v>
      </c>
      <c r="B6407" s="52" t="s">
        <v>36</v>
      </c>
      <c r="C6407" s="16" t="str">
        <f t="shared" si="100"/>
        <v>058 - 071</v>
      </c>
      <c r="D6407" s="52" t="s">
        <v>34487</v>
      </c>
      <c r="E6407" s="52" t="s">
        <v>10753</v>
      </c>
      <c r="F6407" s="16" t="s">
        <v>512</v>
      </c>
      <c r="G6407" s="16" t="s">
        <v>10752</v>
      </c>
      <c r="H6407" s="16" t="s">
        <v>20396</v>
      </c>
      <c r="I6407" s="16" t="s">
        <v>513</v>
      </c>
      <c r="J6407" s="16"/>
    </row>
    <row r="6408" spans="1:16">
      <c r="A6408" s="16" t="s">
        <v>8355</v>
      </c>
      <c r="B6408" s="52" t="s">
        <v>29586</v>
      </c>
      <c r="C6408" s="16" t="str">
        <f t="shared" si="100"/>
        <v>026 - 050</v>
      </c>
      <c r="D6408" s="52" t="s">
        <v>36059</v>
      </c>
      <c r="E6408" s="52" t="s">
        <v>8857</v>
      </c>
      <c r="F6408" s="16" t="s">
        <v>23046</v>
      </c>
      <c r="G6408" s="16" t="s">
        <v>8856</v>
      </c>
      <c r="H6408" s="16" t="s">
        <v>32660</v>
      </c>
      <c r="I6408" s="16" t="s">
        <v>8356</v>
      </c>
    </row>
    <row r="6409" spans="1:16">
      <c r="A6409" s="16" t="s">
        <v>24510</v>
      </c>
      <c r="B6409" s="52" t="s">
        <v>12927</v>
      </c>
      <c r="C6409" s="16" t="str">
        <f t="shared" si="100"/>
        <v>010 - 812</v>
      </c>
      <c r="D6409" s="52"/>
      <c r="E6409" s="52" t="s">
        <v>30437</v>
      </c>
      <c r="F6409" s="16"/>
      <c r="G6409" s="16" t="s">
        <v>30436</v>
      </c>
      <c r="H6409" s="16" t="s">
        <v>34573</v>
      </c>
      <c r="I6409" s="16" t="s">
        <v>24511</v>
      </c>
      <c r="J6409" s="16" t="s">
        <v>34487</v>
      </c>
    </row>
    <row r="6410" spans="1:16">
      <c r="A6410" s="16" t="s">
        <v>9943</v>
      </c>
      <c r="B6410" s="52" t="s">
        <v>33855</v>
      </c>
      <c r="C6410" s="16" t="str">
        <f t="shared" si="100"/>
        <v>015 - 154</v>
      </c>
      <c r="D6410" s="52" t="s">
        <v>36059</v>
      </c>
      <c r="E6410" s="52" t="s">
        <v>32665</v>
      </c>
      <c r="F6410" s="16" t="s">
        <v>9944</v>
      </c>
      <c r="G6410" s="16" t="s">
        <v>32664</v>
      </c>
      <c r="H6410" s="16" t="s">
        <v>32666</v>
      </c>
      <c r="I6410" s="16" t="s">
        <v>9945</v>
      </c>
    </row>
    <row r="6411" spans="1:16">
      <c r="A6411" s="16" t="s">
        <v>11730</v>
      </c>
      <c r="B6411" s="52" t="s">
        <v>21698</v>
      </c>
      <c r="C6411" s="16" t="str">
        <f t="shared" si="100"/>
        <v>016 - 843</v>
      </c>
      <c r="D6411" s="52"/>
      <c r="E6411" s="52" t="s">
        <v>10742</v>
      </c>
      <c r="G6411" s="16" t="s">
        <v>10741</v>
      </c>
      <c r="H6411" s="16" t="s">
        <v>32666</v>
      </c>
      <c r="I6411" s="16" t="s">
        <v>11731</v>
      </c>
      <c r="J6411" s="16" t="s">
        <v>34487</v>
      </c>
    </row>
    <row r="6412" spans="1:16">
      <c r="A6412" s="16" t="s">
        <v>27761</v>
      </c>
      <c r="B6412" s="52" t="s">
        <v>33799</v>
      </c>
      <c r="C6412" s="16" t="str">
        <f t="shared" si="100"/>
        <v>057 - 046</v>
      </c>
      <c r="D6412" s="52" t="s">
        <v>34487</v>
      </c>
      <c r="E6412" s="52" t="s">
        <v>18919</v>
      </c>
      <c r="F6412" s="16" t="s">
        <v>4215</v>
      </c>
      <c r="G6412" s="16" t="s">
        <v>18918</v>
      </c>
      <c r="H6412" s="16" t="s">
        <v>20396</v>
      </c>
      <c r="I6412" s="16" t="s">
        <v>27762</v>
      </c>
    </row>
    <row r="6413" spans="1:16">
      <c r="A6413" s="16" t="s">
        <v>33212</v>
      </c>
      <c r="B6413" s="52" t="s">
        <v>22319</v>
      </c>
      <c r="C6413" s="16" t="str">
        <f t="shared" si="100"/>
        <v>013 - 161</v>
      </c>
      <c r="D6413" s="52" t="s">
        <v>34487</v>
      </c>
      <c r="E6413" s="52" t="s">
        <v>26240</v>
      </c>
      <c r="F6413" s="16" t="s">
        <v>36042</v>
      </c>
      <c r="G6413" s="16" t="s">
        <v>26239</v>
      </c>
      <c r="H6413" s="16" t="s">
        <v>32666</v>
      </c>
      <c r="I6413" s="16" t="s">
        <v>33213</v>
      </c>
    </row>
    <row r="6414" spans="1:16">
      <c r="A6414" s="16" t="s">
        <v>36895</v>
      </c>
      <c r="B6414" s="52" t="s">
        <v>29579</v>
      </c>
      <c r="C6414" s="16" t="str">
        <f t="shared" si="100"/>
        <v>096 - 039</v>
      </c>
      <c r="D6414" s="52" t="s">
        <v>34487</v>
      </c>
      <c r="E6414" s="52" t="s">
        <v>14652</v>
      </c>
      <c r="F6414" s="16" t="s">
        <v>36896</v>
      </c>
      <c r="G6414" s="16" t="s">
        <v>14651</v>
      </c>
      <c r="H6414" s="16" t="s">
        <v>10732</v>
      </c>
      <c r="I6414" s="16" t="s">
        <v>36897</v>
      </c>
    </row>
    <row r="6415" spans="1:16">
      <c r="A6415" s="16" t="s">
        <v>6807</v>
      </c>
      <c r="B6415" s="52" t="s">
        <v>7789</v>
      </c>
      <c r="C6415" s="16" t="str">
        <f t="shared" si="100"/>
        <v>002 - 085</v>
      </c>
      <c r="D6415" s="52" t="s">
        <v>34487</v>
      </c>
      <c r="E6415" s="52" t="s">
        <v>36066</v>
      </c>
      <c r="F6415" s="16" t="s">
        <v>15302</v>
      </c>
      <c r="G6415" s="16" t="s">
        <v>20457</v>
      </c>
      <c r="H6415" s="16" t="s">
        <v>10732</v>
      </c>
      <c r="I6415" s="16" t="s">
        <v>36897</v>
      </c>
      <c r="J6415" s="16" t="s">
        <v>7990</v>
      </c>
    </row>
    <row r="6416" spans="1:16">
      <c r="A6416" s="16" t="s">
        <v>34713</v>
      </c>
      <c r="B6416" s="52" t="s">
        <v>24419</v>
      </c>
      <c r="C6416" s="16" t="str">
        <f t="shared" si="100"/>
        <v>058 - 900</v>
      </c>
      <c r="D6416" s="52"/>
      <c r="E6416" s="52" t="s">
        <v>10753</v>
      </c>
      <c r="F6416" s="16"/>
      <c r="G6416" s="16" t="s">
        <v>10752</v>
      </c>
      <c r="H6416" s="16" t="s">
        <v>20396</v>
      </c>
      <c r="I6416" s="16" t="s">
        <v>34714</v>
      </c>
      <c r="J6416" s="16" t="s">
        <v>34487</v>
      </c>
    </row>
    <row r="6417" spans="1:10">
      <c r="A6417" s="16" t="s">
        <v>31270</v>
      </c>
      <c r="B6417" s="52" t="s">
        <v>24420</v>
      </c>
      <c r="C6417" s="16" t="str">
        <f t="shared" si="100"/>
        <v>058 - 072</v>
      </c>
      <c r="D6417" s="52" t="s">
        <v>36059</v>
      </c>
      <c r="E6417" s="52" t="s">
        <v>10753</v>
      </c>
      <c r="F6417" s="16" t="s">
        <v>31271</v>
      </c>
      <c r="G6417" s="16" t="s">
        <v>10752</v>
      </c>
      <c r="H6417" s="16" t="s">
        <v>20396</v>
      </c>
      <c r="I6417" s="16" t="s">
        <v>25826</v>
      </c>
    </row>
    <row r="6418" spans="1:10">
      <c r="A6418" s="16" t="s">
        <v>4681</v>
      </c>
      <c r="B6418" s="52" t="s">
        <v>12223</v>
      </c>
      <c r="C6418" s="16" t="str">
        <f t="shared" si="100"/>
        <v>075 - 053</v>
      </c>
      <c r="D6418" s="52" t="s">
        <v>36059</v>
      </c>
      <c r="E6418" s="52" t="s">
        <v>25912</v>
      </c>
      <c r="F6418" s="16" t="s">
        <v>31814</v>
      </c>
      <c r="G6418" s="16" t="s">
        <v>31815</v>
      </c>
      <c r="H6418" s="16" t="s">
        <v>37422</v>
      </c>
      <c r="I6418" s="16" t="s">
        <v>4682</v>
      </c>
    </row>
    <row r="6419" spans="1:10">
      <c r="A6419" s="16" t="s">
        <v>739</v>
      </c>
      <c r="B6419" s="52" t="s">
        <v>31512</v>
      </c>
      <c r="C6419" s="16" t="str">
        <f t="shared" si="100"/>
        <v>034 - 024</v>
      </c>
      <c r="D6419" s="52" t="s">
        <v>34487</v>
      </c>
      <c r="E6419" s="52" t="s">
        <v>23677</v>
      </c>
      <c r="F6419" s="16" t="s">
        <v>740</v>
      </c>
      <c r="G6419" s="16" t="s">
        <v>23676</v>
      </c>
      <c r="H6419" s="16" t="s">
        <v>35981</v>
      </c>
      <c r="I6419" s="16" t="s">
        <v>741</v>
      </c>
    </row>
    <row r="6420" spans="1:10">
      <c r="A6420" s="16" t="s">
        <v>20940</v>
      </c>
      <c r="B6420" s="52" t="s">
        <v>2680</v>
      </c>
      <c r="C6420" s="16" t="str">
        <f t="shared" si="100"/>
        <v>004 - 149</v>
      </c>
      <c r="D6420" s="52" t="s">
        <v>36059</v>
      </c>
      <c r="E6420" s="52" t="s">
        <v>10758</v>
      </c>
      <c r="F6420" s="16" t="s">
        <v>16892</v>
      </c>
      <c r="G6420" s="16" t="s">
        <v>10757</v>
      </c>
      <c r="H6420" s="16" t="s">
        <v>10732</v>
      </c>
      <c r="I6420" s="16" t="s">
        <v>20941</v>
      </c>
    </row>
    <row r="6421" spans="1:10">
      <c r="A6421" s="16" t="s">
        <v>3186</v>
      </c>
      <c r="B6421" s="52" t="s">
        <v>8409</v>
      </c>
      <c r="C6421" s="16" t="str">
        <f t="shared" si="100"/>
        <v>017 - 118</v>
      </c>
      <c r="D6421" s="52" t="s">
        <v>34487</v>
      </c>
      <c r="E6421" s="52" t="s">
        <v>22538</v>
      </c>
      <c r="F6421" s="16" t="s">
        <v>6945</v>
      </c>
      <c r="G6421" s="16" t="s">
        <v>22537</v>
      </c>
      <c r="H6421" s="16" t="s">
        <v>32666</v>
      </c>
      <c r="I6421" s="16" t="s">
        <v>3187</v>
      </c>
    </row>
    <row r="6422" spans="1:10">
      <c r="A6422" s="16" t="s">
        <v>26303</v>
      </c>
      <c r="B6422" s="52" t="s">
        <v>165</v>
      </c>
      <c r="C6422" s="16" t="str">
        <f t="shared" si="100"/>
        <v>033 - 029</v>
      </c>
      <c r="D6422" s="52" t="s">
        <v>34487</v>
      </c>
      <c r="E6422" s="52" t="s">
        <v>37663</v>
      </c>
      <c r="F6422" s="16" t="s">
        <v>37661</v>
      </c>
      <c r="G6422" s="16" t="s">
        <v>37662</v>
      </c>
      <c r="H6422" s="16" t="s">
        <v>35981</v>
      </c>
      <c r="I6422" s="16" t="s">
        <v>26304</v>
      </c>
    </row>
    <row r="6423" spans="1:10">
      <c r="A6423" s="16" t="s">
        <v>27090</v>
      </c>
      <c r="B6423" s="52" t="s">
        <v>9591</v>
      </c>
      <c r="C6423" s="16" t="str">
        <f t="shared" si="100"/>
        <v>003 - 104</v>
      </c>
      <c r="D6423" s="52" t="s">
        <v>36059</v>
      </c>
      <c r="E6423" s="52" t="s">
        <v>3328</v>
      </c>
      <c r="F6423" s="16" t="s">
        <v>15958</v>
      </c>
      <c r="G6423" s="16" t="s">
        <v>10731</v>
      </c>
      <c r="H6423" s="16" t="s">
        <v>10732</v>
      </c>
      <c r="I6423" s="16" t="s">
        <v>27091</v>
      </c>
    </row>
    <row r="6424" spans="1:10">
      <c r="A6424" s="16" t="s">
        <v>960</v>
      </c>
      <c r="B6424" s="52" t="s">
        <v>22320</v>
      </c>
      <c r="C6424" s="16" t="str">
        <f t="shared" si="100"/>
        <v>013 - 162</v>
      </c>
      <c r="D6424" s="52" t="s">
        <v>36059</v>
      </c>
      <c r="E6424" s="52" t="s">
        <v>26240</v>
      </c>
      <c r="F6424" s="16" t="s">
        <v>30686</v>
      </c>
      <c r="G6424" s="16" t="s">
        <v>26239</v>
      </c>
      <c r="H6424" s="16" t="s">
        <v>32666</v>
      </c>
      <c r="I6424" s="16" t="s">
        <v>15927</v>
      </c>
      <c r="J6424" s="16" t="s">
        <v>7990</v>
      </c>
    </row>
    <row r="6425" spans="1:10">
      <c r="A6425" s="16" t="s">
        <v>20774</v>
      </c>
      <c r="B6425" s="52" t="s">
        <v>20660</v>
      </c>
      <c r="C6425" s="16" t="str">
        <f t="shared" si="100"/>
        <v>097 - 056</v>
      </c>
      <c r="D6425" s="52" t="s">
        <v>36059</v>
      </c>
      <c r="E6425" s="52" t="s">
        <v>26245</v>
      </c>
      <c r="F6425" s="16" t="s">
        <v>20775</v>
      </c>
      <c r="G6425" s="16" t="s">
        <v>26244</v>
      </c>
      <c r="H6425" s="16" t="s">
        <v>32666</v>
      </c>
      <c r="I6425" s="16" t="s">
        <v>15927</v>
      </c>
    </row>
    <row r="6426" spans="1:10">
      <c r="A6426" s="16" t="s">
        <v>5705</v>
      </c>
      <c r="B6426" s="52" t="s">
        <v>24395</v>
      </c>
      <c r="C6426" s="16" t="str">
        <f t="shared" si="100"/>
        <v>I99 - 432</v>
      </c>
      <c r="D6426" s="52"/>
      <c r="E6426" s="52" t="s">
        <v>10726</v>
      </c>
      <c r="F6426" s="16"/>
      <c r="G6426" s="16" t="s">
        <v>10725</v>
      </c>
      <c r="H6426" s="16" t="s">
        <v>10727</v>
      </c>
      <c r="I6426" s="16" t="s">
        <v>36356</v>
      </c>
    </row>
    <row r="6427" spans="1:10">
      <c r="A6427" s="16" t="s">
        <v>12659</v>
      </c>
      <c r="B6427" s="52" t="s">
        <v>10388</v>
      </c>
      <c r="C6427" s="16" t="str">
        <f t="shared" si="100"/>
        <v>079 - 085</v>
      </c>
      <c r="D6427" s="52"/>
      <c r="E6427" s="52" t="s">
        <v>4771</v>
      </c>
      <c r="F6427" s="16"/>
      <c r="G6427" s="16" t="s">
        <v>4770</v>
      </c>
      <c r="H6427" s="16" t="s">
        <v>4772</v>
      </c>
      <c r="I6427" s="16" t="s">
        <v>12660</v>
      </c>
      <c r="J6427" s="16" t="s">
        <v>34487</v>
      </c>
    </row>
    <row r="6428" spans="1:10">
      <c r="A6428" s="16" t="s">
        <v>25352</v>
      </c>
      <c r="B6428" s="52" t="s">
        <v>10388</v>
      </c>
      <c r="C6428" s="16" t="str">
        <f t="shared" si="100"/>
        <v>079 - 161</v>
      </c>
      <c r="D6428" s="52"/>
      <c r="E6428" s="52" t="s">
        <v>4771</v>
      </c>
      <c r="F6428" s="16" t="s">
        <v>33210</v>
      </c>
      <c r="G6428" s="16" t="s">
        <v>4770</v>
      </c>
      <c r="H6428" s="16" t="s">
        <v>4772</v>
      </c>
      <c r="I6428" s="16" t="s">
        <v>12660</v>
      </c>
    </row>
    <row r="6429" spans="1:10">
      <c r="A6429" s="16" t="s">
        <v>13206</v>
      </c>
      <c r="B6429" s="52" t="s">
        <v>6775</v>
      </c>
      <c r="C6429" s="16" t="str">
        <f t="shared" si="100"/>
        <v>001 - 164</v>
      </c>
      <c r="D6429" s="52" t="s">
        <v>36059</v>
      </c>
      <c r="E6429" s="52" t="s">
        <v>37671</v>
      </c>
      <c r="F6429" s="16" t="s">
        <v>13207</v>
      </c>
      <c r="G6429" s="16" t="s">
        <v>37670</v>
      </c>
      <c r="H6429" s="16" t="s">
        <v>10732</v>
      </c>
      <c r="I6429" s="16" t="s">
        <v>13208</v>
      </c>
    </row>
    <row r="6430" spans="1:10">
      <c r="A6430" s="16" t="s">
        <v>24846</v>
      </c>
      <c r="B6430" s="52" t="s">
        <v>6775</v>
      </c>
      <c r="C6430" s="16" t="str">
        <f t="shared" si="100"/>
        <v>001 - 921</v>
      </c>
      <c r="D6430" s="52"/>
      <c r="E6430" s="52" t="s">
        <v>37671</v>
      </c>
      <c r="G6430" s="16" t="s">
        <v>37670</v>
      </c>
      <c r="H6430" s="16" t="s">
        <v>10732</v>
      </c>
      <c r="I6430" s="16" t="s">
        <v>13208</v>
      </c>
      <c r="J6430" s="16" t="s">
        <v>34487</v>
      </c>
    </row>
    <row r="6431" spans="1:10">
      <c r="A6431" s="16" t="s">
        <v>36421</v>
      </c>
      <c r="B6431" s="52" t="s">
        <v>2252</v>
      </c>
      <c r="C6431" s="16" t="str">
        <f t="shared" si="100"/>
        <v>087 - 031</v>
      </c>
      <c r="D6431" s="52" t="s">
        <v>34487</v>
      </c>
      <c r="E6431" s="52" t="s">
        <v>10962</v>
      </c>
      <c r="F6431" s="16" t="s">
        <v>5969</v>
      </c>
      <c r="G6431" s="16" t="s">
        <v>10961</v>
      </c>
      <c r="H6431" s="16" t="s">
        <v>29917</v>
      </c>
      <c r="I6431" s="16" t="s">
        <v>36422</v>
      </c>
    </row>
    <row r="6432" spans="1:10">
      <c r="A6432" s="16" t="s">
        <v>10277</v>
      </c>
      <c r="B6432" s="52" t="s">
        <v>6244</v>
      </c>
      <c r="C6432" s="16" t="str">
        <f t="shared" si="100"/>
        <v>018 - 103</v>
      </c>
      <c r="D6432" s="52" t="s">
        <v>36059</v>
      </c>
      <c r="E6432" s="52" t="s">
        <v>35975</v>
      </c>
      <c r="F6432" s="16" t="s">
        <v>35973</v>
      </c>
      <c r="G6432" s="16" t="s">
        <v>35974</v>
      </c>
      <c r="H6432" s="16" t="s">
        <v>32666</v>
      </c>
      <c r="I6432" s="16" t="s">
        <v>10278</v>
      </c>
    </row>
    <row r="6433" spans="1:10">
      <c r="A6433" s="16" t="s">
        <v>21109</v>
      </c>
      <c r="B6433" s="52" t="s">
        <v>37293</v>
      </c>
      <c r="C6433" s="16" t="str">
        <f t="shared" si="100"/>
        <v>086 - 012</v>
      </c>
      <c r="D6433" s="52" t="s">
        <v>34487</v>
      </c>
      <c r="E6433" s="52" t="s">
        <v>23301</v>
      </c>
      <c r="F6433" s="16" t="s">
        <v>21110</v>
      </c>
      <c r="G6433" s="16" t="s">
        <v>23300</v>
      </c>
      <c r="H6433" s="16" t="s">
        <v>29917</v>
      </c>
      <c r="I6433" s="16" t="s">
        <v>21111</v>
      </c>
      <c r="J6433" s="16"/>
    </row>
    <row r="6434" spans="1:10">
      <c r="A6434" s="16" t="s">
        <v>23350</v>
      </c>
      <c r="B6434" s="52" t="s">
        <v>10389</v>
      </c>
      <c r="C6434" s="16" t="str">
        <f t="shared" si="100"/>
        <v>079 - 086</v>
      </c>
      <c r="D6434" s="52" t="s">
        <v>36059</v>
      </c>
      <c r="E6434" s="52" t="s">
        <v>4771</v>
      </c>
      <c r="F6434" s="16" t="s">
        <v>23351</v>
      </c>
      <c r="G6434" s="16" t="s">
        <v>4770</v>
      </c>
      <c r="H6434" s="16" t="s">
        <v>4772</v>
      </c>
      <c r="I6434" s="16" t="s">
        <v>16340</v>
      </c>
      <c r="J6434" s="16" t="s">
        <v>7990</v>
      </c>
    </row>
    <row r="6435" spans="1:10">
      <c r="A6435" s="16" t="s">
        <v>16339</v>
      </c>
      <c r="B6435" s="52" t="s">
        <v>31891</v>
      </c>
      <c r="C6435" s="16" t="str">
        <f t="shared" si="100"/>
        <v>102 - 025</v>
      </c>
      <c r="D6435" s="52" t="s">
        <v>36059</v>
      </c>
      <c r="E6435" s="52" t="s">
        <v>27777</v>
      </c>
      <c r="F6435" s="16" t="s">
        <v>21843</v>
      </c>
      <c r="G6435" s="16" t="s">
        <v>27776</v>
      </c>
      <c r="H6435" s="16" t="s">
        <v>4772</v>
      </c>
      <c r="I6435" s="16" t="s">
        <v>16340</v>
      </c>
      <c r="J6435" s="16"/>
    </row>
    <row r="6436" spans="1:10">
      <c r="A6436" s="16" t="s">
        <v>15260</v>
      </c>
      <c r="B6436" s="52" t="s">
        <v>14908</v>
      </c>
      <c r="C6436" s="16" t="str">
        <f t="shared" si="100"/>
        <v>004 - 150</v>
      </c>
      <c r="D6436" s="52" t="s">
        <v>34487</v>
      </c>
      <c r="E6436" s="52" t="s">
        <v>10758</v>
      </c>
      <c r="F6436" s="16" t="s">
        <v>16892</v>
      </c>
      <c r="G6436" s="16" t="s">
        <v>10757</v>
      </c>
      <c r="H6436" s="16" t="s">
        <v>10732</v>
      </c>
      <c r="I6436" s="16" t="s">
        <v>15261</v>
      </c>
      <c r="J6436" s="16"/>
    </row>
    <row r="6437" spans="1:10">
      <c r="A6437" s="16" t="s">
        <v>1447</v>
      </c>
      <c r="B6437" s="52" t="s">
        <v>14909</v>
      </c>
      <c r="C6437" s="16" t="str">
        <f t="shared" si="100"/>
        <v>004 - 151</v>
      </c>
      <c r="D6437" s="52" t="s">
        <v>36059</v>
      </c>
      <c r="E6437" s="52" t="s">
        <v>10758</v>
      </c>
      <c r="F6437" s="16" t="s">
        <v>27830</v>
      </c>
      <c r="G6437" s="16" t="s">
        <v>10757</v>
      </c>
      <c r="H6437" s="16" t="s">
        <v>10732</v>
      </c>
      <c r="I6437" s="16" t="s">
        <v>1448</v>
      </c>
    </row>
    <row r="6438" spans="1:10">
      <c r="A6438" s="16" t="s">
        <v>692</v>
      </c>
      <c r="B6438" s="52" t="s">
        <v>24396</v>
      </c>
      <c r="C6438" s="16" t="str">
        <f t="shared" si="100"/>
        <v>I99 - 240</v>
      </c>
      <c r="D6438" s="52"/>
      <c r="E6438" s="52" t="s">
        <v>10726</v>
      </c>
      <c r="F6438" s="16"/>
      <c r="G6438" s="16" t="s">
        <v>10725</v>
      </c>
      <c r="H6438" s="16" t="s">
        <v>10727</v>
      </c>
      <c r="I6438" s="16" t="s">
        <v>693</v>
      </c>
    </row>
    <row r="6439" spans="1:10">
      <c r="A6439" s="16" t="s">
        <v>2220</v>
      </c>
      <c r="B6439" s="52" t="s">
        <v>24399</v>
      </c>
      <c r="C6439" s="16" t="str">
        <f t="shared" si="100"/>
        <v>I99 - 288</v>
      </c>
      <c r="D6439" s="52"/>
      <c r="E6439" s="52" t="s">
        <v>10726</v>
      </c>
      <c r="F6439" s="16"/>
      <c r="G6439" s="16" t="s">
        <v>10725</v>
      </c>
      <c r="H6439" s="16" t="s">
        <v>10727</v>
      </c>
      <c r="I6439" s="16" t="s">
        <v>2221</v>
      </c>
    </row>
    <row r="6440" spans="1:10">
      <c r="A6440" s="16" t="s">
        <v>16418</v>
      </c>
      <c r="B6440" s="52" t="s">
        <v>8410</v>
      </c>
      <c r="C6440" s="16" t="str">
        <f t="shared" si="100"/>
        <v>017 - 864</v>
      </c>
      <c r="D6440" s="52"/>
      <c r="E6440" s="52" t="s">
        <v>22538</v>
      </c>
      <c r="F6440" s="16"/>
      <c r="G6440" s="16" t="s">
        <v>22537</v>
      </c>
      <c r="H6440" s="16" t="s">
        <v>32666</v>
      </c>
      <c r="I6440" s="16" t="s">
        <v>16419</v>
      </c>
      <c r="J6440" s="16" t="s">
        <v>34487</v>
      </c>
    </row>
    <row r="6441" spans="1:10">
      <c r="A6441" s="16" t="s">
        <v>9976</v>
      </c>
      <c r="B6441" s="52" t="s">
        <v>33856</v>
      </c>
      <c r="C6441" s="16" t="str">
        <f t="shared" si="100"/>
        <v>015 - 910</v>
      </c>
      <c r="D6441" s="52"/>
      <c r="E6441" s="52" t="s">
        <v>32665</v>
      </c>
      <c r="F6441" s="16"/>
      <c r="G6441" s="16" t="s">
        <v>32664</v>
      </c>
      <c r="H6441" s="16" t="s">
        <v>32666</v>
      </c>
      <c r="I6441" s="16" t="s">
        <v>9977</v>
      </c>
      <c r="J6441" s="16" t="s">
        <v>34487</v>
      </c>
    </row>
    <row r="6442" spans="1:10">
      <c r="A6442" s="16" t="s">
        <v>12046</v>
      </c>
      <c r="B6442" s="52" t="s">
        <v>23648</v>
      </c>
      <c r="C6442" s="16" t="str">
        <f t="shared" si="100"/>
        <v>030 - 065</v>
      </c>
      <c r="D6442" s="52" t="s">
        <v>34487</v>
      </c>
      <c r="E6442" s="52" t="s">
        <v>35970</v>
      </c>
      <c r="F6442" s="16" t="s">
        <v>12047</v>
      </c>
      <c r="G6442" s="16" t="s">
        <v>35969</v>
      </c>
      <c r="H6442" s="16" t="s">
        <v>30334</v>
      </c>
      <c r="I6442" s="16" t="s">
        <v>12099</v>
      </c>
    </row>
    <row r="6443" spans="1:10">
      <c r="A6443" s="16" t="s">
        <v>21285</v>
      </c>
      <c r="B6443" s="52" t="s">
        <v>24243</v>
      </c>
      <c r="C6443" s="16" t="str">
        <f t="shared" si="100"/>
        <v>085 - 013</v>
      </c>
      <c r="D6443" s="52" t="s">
        <v>36059</v>
      </c>
      <c r="E6443" s="52" t="s">
        <v>5706</v>
      </c>
      <c r="F6443" s="16" t="s">
        <v>16374</v>
      </c>
      <c r="G6443" s="16" t="s">
        <v>5718</v>
      </c>
      <c r="H6443" s="16" t="s">
        <v>29917</v>
      </c>
      <c r="I6443" s="16" t="s">
        <v>16375</v>
      </c>
    </row>
    <row r="6444" spans="1:10">
      <c r="A6444" s="16" t="s">
        <v>24184</v>
      </c>
      <c r="B6444" s="52" t="s">
        <v>37294</v>
      </c>
      <c r="C6444" s="16" t="str">
        <f t="shared" si="100"/>
        <v>086 - 013</v>
      </c>
      <c r="D6444" s="52" t="s">
        <v>34487</v>
      </c>
      <c r="E6444" s="52" t="s">
        <v>23301</v>
      </c>
      <c r="F6444" s="16" t="s">
        <v>23299</v>
      </c>
      <c r="G6444" s="16" t="s">
        <v>23300</v>
      </c>
      <c r="H6444" s="16" t="s">
        <v>29917</v>
      </c>
      <c r="I6444" s="16" t="s">
        <v>24185</v>
      </c>
    </row>
    <row r="6445" spans="1:10">
      <c r="A6445" s="16" t="s">
        <v>29380</v>
      </c>
      <c r="B6445" s="52" t="s">
        <v>7175</v>
      </c>
      <c r="C6445" s="16" t="str">
        <f t="shared" si="100"/>
        <v>S99 - 714</v>
      </c>
      <c r="D6445" s="52"/>
      <c r="E6445" s="52" t="s">
        <v>15509</v>
      </c>
      <c r="G6445" s="16" t="s">
        <v>10725</v>
      </c>
      <c r="H6445" s="16" t="s">
        <v>10727</v>
      </c>
      <c r="I6445" s="16" t="s">
        <v>29381</v>
      </c>
    </row>
    <row r="6446" spans="1:10">
      <c r="A6446" s="16" t="s">
        <v>4643</v>
      </c>
      <c r="B6446" s="52" t="s">
        <v>18461</v>
      </c>
      <c r="C6446" s="16" t="str">
        <f t="shared" si="100"/>
        <v>083 - 061</v>
      </c>
      <c r="D6446" s="52" t="s">
        <v>34487</v>
      </c>
      <c r="E6446" s="52" t="s">
        <v>21246</v>
      </c>
      <c r="F6446" s="16" t="s">
        <v>4644</v>
      </c>
      <c r="G6446" s="16" t="s">
        <v>21245</v>
      </c>
      <c r="H6446" s="16" t="s">
        <v>29917</v>
      </c>
      <c r="I6446" s="16" t="s">
        <v>2954</v>
      </c>
    </row>
    <row r="6447" spans="1:10">
      <c r="A6447" s="16" t="s">
        <v>30838</v>
      </c>
      <c r="B6447" s="52" t="s">
        <v>10643</v>
      </c>
      <c r="C6447" s="16" t="str">
        <f t="shared" si="100"/>
        <v>005 - 080</v>
      </c>
      <c r="D6447" s="52" t="s">
        <v>36059</v>
      </c>
      <c r="E6447" s="52" t="s">
        <v>18693</v>
      </c>
      <c r="F6447" s="16" t="s">
        <v>30839</v>
      </c>
      <c r="G6447" s="16" t="s">
        <v>18692</v>
      </c>
      <c r="H6447" s="16" t="s">
        <v>10732</v>
      </c>
      <c r="I6447" s="16" t="s">
        <v>30840</v>
      </c>
    </row>
    <row r="6448" spans="1:10">
      <c r="A6448" s="16" t="s">
        <v>28776</v>
      </c>
      <c r="B6448" s="52" t="s">
        <v>20829</v>
      </c>
      <c r="C6448" s="16" t="str">
        <f t="shared" si="100"/>
        <v>012 - 872</v>
      </c>
      <c r="D6448" s="52"/>
      <c r="E6448" s="52" t="s">
        <v>18879</v>
      </c>
      <c r="F6448" s="16"/>
      <c r="G6448" s="16" t="s">
        <v>26253</v>
      </c>
      <c r="H6448" s="16" t="s">
        <v>32666</v>
      </c>
      <c r="I6448" s="16" t="s">
        <v>28777</v>
      </c>
      <c r="J6448" s="16" t="s">
        <v>34487</v>
      </c>
    </row>
    <row r="6449" spans="1:10">
      <c r="A6449" s="16" t="s">
        <v>10780</v>
      </c>
      <c r="B6449" s="52" t="s">
        <v>6672</v>
      </c>
      <c r="C6449" s="16" t="str">
        <f t="shared" si="100"/>
        <v>027 - 026</v>
      </c>
      <c r="D6449" s="52" t="s">
        <v>36059</v>
      </c>
      <c r="E6449" s="52" t="s">
        <v>16168</v>
      </c>
      <c r="F6449" s="16" t="s">
        <v>10781</v>
      </c>
      <c r="G6449" s="16" t="s">
        <v>16167</v>
      </c>
      <c r="H6449" s="16" t="s">
        <v>32660</v>
      </c>
      <c r="I6449" s="16" t="s">
        <v>10782</v>
      </c>
      <c r="J6449" s="16"/>
    </row>
    <row r="6450" spans="1:10">
      <c r="A6450" s="16" t="s">
        <v>11092</v>
      </c>
      <c r="B6450" s="52" t="s">
        <v>8568</v>
      </c>
      <c r="C6450" s="16" t="str">
        <f t="shared" si="100"/>
        <v>022 - 877</v>
      </c>
      <c r="D6450" s="52"/>
      <c r="E6450" s="52" t="s">
        <v>4777</v>
      </c>
      <c r="F6450" s="16"/>
      <c r="G6450" s="16" t="s">
        <v>4776</v>
      </c>
      <c r="H6450" s="16" t="s">
        <v>4778</v>
      </c>
      <c r="I6450" s="16" t="s">
        <v>11093</v>
      </c>
      <c r="J6450" s="16" t="s">
        <v>34487</v>
      </c>
    </row>
    <row r="6451" spans="1:10">
      <c r="A6451" s="16" t="s">
        <v>13217</v>
      </c>
      <c r="B6451" s="52" t="s">
        <v>16732</v>
      </c>
      <c r="C6451" s="16" t="str">
        <f t="shared" si="100"/>
        <v>001 - 165</v>
      </c>
      <c r="D6451" s="52" t="s">
        <v>34487</v>
      </c>
      <c r="E6451" s="52" t="s">
        <v>37671</v>
      </c>
      <c r="F6451" s="16" t="s">
        <v>35568</v>
      </c>
      <c r="G6451" s="16" t="s">
        <v>37670</v>
      </c>
      <c r="H6451" s="16" t="s">
        <v>10732</v>
      </c>
      <c r="I6451" s="16" t="s">
        <v>13218</v>
      </c>
    </row>
    <row r="6452" spans="1:10">
      <c r="A6452" s="16" t="s">
        <v>32849</v>
      </c>
      <c r="B6452" s="52" t="s">
        <v>12602</v>
      </c>
      <c r="C6452" s="16" t="str">
        <f t="shared" si="100"/>
        <v>078 - 086</v>
      </c>
      <c r="D6452" s="52" t="s">
        <v>34487</v>
      </c>
      <c r="E6452" s="52" t="s">
        <v>1697</v>
      </c>
      <c r="F6452" s="16" t="s">
        <v>23527</v>
      </c>
      <c r="G6452" s="16" t="s">
        <v>1696</v>
      </c>
      <c r="H6452" s="16" t="s">
        <v>4772</v>
      </c>
      <c r="I6452" s="16" t="s">
        <v>32850</v>
      </c>
    </row>
    <row r="6453" spans="1:10">
      <c r="A6453" s="16" t="s">
        <v>12237</v>
      </c>
      <c r="B6453" s="52" t="s">
        <v>13427</v>
      </c>
      <c r="C6453" s="16" t="str">
        <f t="shared" si="100"/>
        <v>068 - 026</v>
      </c>
      <c r="D6453" s="52" t="s">
        <v>36059</v>
      </c>
      <c r="E6453" s="52" t="s">
        <v>34259</v>
      </c>
      <c r="F6453" s="16" t="s">
        <v>1587</v>
      </c>
      <c r="G6453" s="16" t="s">
        <v>21099</v>
      </c>
      <c r="H6453" s="16" t="s">
        <v>15395</v>
      </c>
      <c r="I6453" s="16" t="s">
        <v>31317</v>
      </c>
      <c r="J6453" s="16"/>
    </row>
    <row r="6454" spans="1:10">
      <c r="A6454" s="16" t="s">
        <v>9837</v>
      </c>
      <c r="B6454" s="52" t="s">
        <v>9592</v>
      </c>
      <c r="C6454" s="16" t="str">
        <f t="shared" si="100"/>
        <v>003 - 870</v>
      </c>
      <c r="D6454" s="52"/>
      <c r="E6454" s="52" t="s">
        <v>3328</v>
      </c>
      <c r="G6454" s="16" t="s">
        <v>10731</v>
      </c>
      <c r="H6454" s="16" t="s">
        <v>10732</v>
      </c>
      <c r="I6454" s="16" t="s">
        <v>9838</v>
      </c>
      <c r="J6454" s="16" t="s">
        <v>34487</v>
      </c>
    </row>
    <row r="6455" spans="1:10">
      <c r="A6455" s="16" t="s">
        <v>36902</v>
      </c>
      <c r="B6455" s="52" t="s">
        <v>37698</v>
      </c>
      <c r="C6455" s="16" t="str">
        <f t="shared" si="100"/>
        <v>065 - 078</v>
      </c>
      <c r="D6455" s="52" t="s">
        <v>34487</v>
      </c>
      <c r="E6455" s="52" t="s">
        <v>29546</v>
      </c>
      <c r="F6455" s="16" t="s">
        <v>36903</v>
      </c>
      <c r="G6455" s="16" t="s">
        <v>29545</v>
      </c>
      <c r="H6455" s="16" t="s">
        <v>30282</v>
      </c>
      <c r="I6455" s="16" t="s">
        <v>36904</v>
      </c>
      <c r="J6455" s="16"/>
    </row>
    <row r="6456" spans="1:10">
      <c r="A6456" s="16" t="s">
        <v>36919</v>
      </c>
      <c r="B6456" s="52" t="s">
        <v>37699</v>
      </c>
      <c r="C6456" s="16" t="str">
        <f t="shared" si="100"/>
        <v>065 - 079</v>
      </c>
      <c r="D6456" s="52" t="s">
        <v>34487</v>
      </c>
      <c r="E6456" s="52" t="s">
        <v>29546</v>
      </c>
      <c r="F6456" s="16" t="s">
        <v>36920</v>
      </c>
      <c r="G6456" s="16" t="s">
        <v>29545</v>
      </c>
      <c r="H6456" s="16" t="s">
        <v>30282</v>
      </c>
      <c r="I6456" s="16" t="s">
        <v>23730</v>
      </c>
      <c r="J6456" s="16"/>
    </row>
    <row r="6457" spans="1:10">
      <c r="A6457" s="16" t="s">
        <v>14127</v>
      </c>
      <c r="B6457" s="52" t="s">
        <v>10390</v>
      </c>
      <c r="C6457" s="16" t="str">
        <f t="shared" si="100"/>
        <v>079 - 087</v>
      </c>
      <c r="D6457" s="52" t="s">
        <v>34487</v>
      </c>
      <c r="E6457" s="52" t="s">
        <v>4771</v>
      </c>
      <c r="F6457" s="16" t="s">
        <v>14128</v>
      </c>
      <c r="G6457" s="16" t="s">
        <v>4770</v>
      </c>
      <c r="H6457" s="16" t="s">
        <v>4772</v>
      </c>
      <c r="I6457" s="16" t="s">
        <v>14129</v>
      </c>
    </row>
    <row r="6458" spans="1:10">
      <c r="A6458" s="16" t="s">
        <v>31698</v>
      </c>
      <c r="B6458" s="52" t="s">
        <v>10721</v>
      </c>
      <c r="C6458" s="16" t="str">
        <f t="shared" si="100"/>
        <v>054 - 034</v>
      </c>
      <c r="D6458" s="52" t="s">
        <v>34487</v>
      </c>
      <c r="E6458" s="52" t="s">
        <v>30442</v>
      </c>
      <c r="F6458" s="16" t="s">
        <v>31503</v>
      </c>
      <c r="G6458" s="16" t="s">
        <v>30441</v>
      </c>
      <c r="H6458" s="16" t="s">
        <v>1269</v>
      </c>
      <c r="I6458" s="16" t="s">
        <v>31504</v>
      </c>
    </row>
    <row r="6459" spans="1:10">
      <c r="A6459" s="16" t="s">
        <v>3451</v>
      </c>
      <c r="B6459" s="52" t="s">
        <v>31513</v>
      </c>
      <c r="C6459" s="16" t="str">
        <f t="shared" si="100"/>
        <v>034 - 025</v>
      </c>
      <c r="D6459" s="52" t="s">
        <v>36059</v>
      </c>
      <c r="E6459" s="52" t="s">
        <v>23677</v>
      </c>
      <c r="F6459" s="16" t="s">
        <v>3452</v>
      </c>
      <c r="G6459" s="16" t="s">
        <v>23676</v>
      </c>
      <c r="H6459" s="16" t="s">
        <v>35981</v>
      </c>
      <c r="I6459" s="16" t="s">
        <v>3453</v>
      </c>
    </row>
    <row r="6460" spans="1:10">
      <c r="A6460" s="16" t="s">
        <v>7953</v>
      </c>
      <c r="B6460" s="52" t="s">
        <v>35552</v>
      </c>
      <c r="C6460" s="16" t="str">
        <f t="shared" si="100"/>
        <v>072 - 031</v>
      </c>
      <c r="D6460" s="52" t="s">
        <v>34487</v>
      </c>
      <c r="E6460" s="52" t="s">
        <v>23759</v>
      </c>
      <c r="F6460" s="16" t="s">
        <v>7954</v>
      </c>
      <c r="G6460" s="16" t="s">
        <v>23758</v>
      </c>
      <c r="H6460" s="16" t="s">
        <v>37422</v>
      </c>
      <c r="I6460" s="16" t="s">
        <v>7955</v>
      </c>
      <c r="J6460" s="16"/>
    </row>
    <row r="6461" spans="1:10">
      <c r="A6461" s="16" t="s">
        <v>26522</v>
      </c>
      <c r="B6461" s="52" t="s">
        <v>12224</v>
      </c>
      <c r="C6461" s="16" t="str">
        <f t="shared" si="100"/>
        <v>075 - 054</v>
      </c>
      <c r="D6461" s="52" t="s">
        <v>34487</v>
      </c>
      <c r="E6461" s="52" t="s">
        <v>25912</v>
      </c>
      <c r="F6461" s="16" t="s">
        <v>27443</v>
      </c>
      <c r="G6461" s="16" t="s">
        <v>31815</v>
      </c>
      <c r="H6461" s="16" t="s">
        <v>37422</v>
      </c>
      <c r="I6461" s="16" t="s">
        <v>26523</v>
      </c>
    </row>
    <row r="6462" spans="1:10">
      <c r="A6462" s="16" t="s">
        <v>18414</v>
      </c>
      <c r="B6462" s="52" t="s">
        <v>8741</v>
      </c>
      <c r="C6462" s="16" t="str">
        <f t="shared" si="100"/>
        <v>076 - 055</v>
      </c>
      <c r="D6462" s="52" t="s">
        <v>34487</v>
      </c>
      <c r="E6462" s="52" t="s">
        <v>13510</v>
      </c>
      <c r="F6462" s="16" t="s">
        <v>20056</v>
      </c>
      <c r="G6462" s="16" t="s">
        <v>13509</v>
      </c>
      <c r="H6462" s="16" t="s">
        <v>13511</v>
      </c>
      <c r="I6462" s="16" t="s">
        <v>20057</v>
      </c>
    </row>
    <row r="6463" spans="1:10">
      <c r="A6463" s="16" t="s">
        <v>4811</v>
      </c>
      <c r="B6463" s="52" t="s">
        <v>20562</v>
      </c>
      <c r="C6463" s="16" t="str">
        <f t="shared" si="100"/>
        <v>023 - 053</v>
      </c>
      <c r="D6463" s="52" t="s">
        <v>36059</v>
      </c>
      <c r="E6463" s="52" t="s">
        <v>380</v>
      </c>
      <c r="F6463" s="16" t="s">
        <v>4812</v>
      </c>
      <c r="G6463" s="16" t="s">
        <v>379</v>
      </c>
      <c r="H6463" s="16" t="s">
        <v>32660</v>
      </c>
      <c r="I6463" s="16" t="s">
        <v>4813</v>
      </c>
      <c r="J6463" s="16"/>
    </row>
    <row r="6464" spans="1:10">
      <c r="A6464" s="16" t="s">
        <v>18960</v>
      </c>
      <c r="B6464" s="52" t="s">
        <v>8569</v>
      </c>
      <c r="C6464" s="16" t="str">
        <f t="shared" si="100"/>
        <v>022 - 878</v>
      </c>
      <c r="D6464" s="52"/>
      <c r="E6464" s="52" t="s">
        <v>4777</v>
      </c>
      <c r="F6464" s="16"/>
      <c r="G6464" s="16" t="s">
        <v>4776</v>
      </c>
      <c r="H6464" s="16" t="s">
        <v>4778</v>
      </c>
      <c r="I6464" s="16" t="s">
        <v>18961</v>
      </c>
      <c r="J6464" s="16" t="s">
        <v>34487</v>
      </c>
    </row>
    <row r="6465" spans="1:10">
      <c r="A6465" s="16" t="s">
        <v>37280</v>
      </c>
      <c r="B6465" s="52" t="s">
        <v>8570</v>
      </c>
      <c r="C6465" s="16" t="str">
        <f t="shared" si="100"/>
        <v>022 - 127</v>
      </c>
      <c r="D6465" s="52" t="s">
        <v>34487</v>
      </c>
      <c r="E6465" s="52" t="s">
        <v>4777</v>
      </c>
      <c r="F6465" s="16" t="s">
        <v>3661</v>
      </c>
      <c r="G6465" s="16" t="s">
        <v>4776</v>
      </c>
      <c r="H6465" s="16" t="s">
        <v>4778</v>
      </c>
      <c r="I6465" s="16" t="s">
        <v>20295</v>
      </c>
    </row>
    <row r="6466" spans="1:10">
      <c r="A6466" s="16" t="s">
        <v>9927</v>
      </c>
      <c r="B6466" s="52" t="s">
        <v>5414</v>
      </c>
      <c r="C6466" s="16" t="str">
        <f t="shared" si="100"/>
        <v>023 - 054</v>
      </c>
      <c r="D6466" s="52" t="s">
        <v>36059</v>
      </c>
      <c r="E6466" s="52" t="s">
        <v>380</v>
      </c>
      <c r="F6466" s="16" t="s">
        <v>32175</v>
      </c>
      <c r="G6466" s="16" t="s">
        <v>379</v>
      </c>
      <c r="H6466" s="16" t="s">
        <v>32660</v>
      </c>
      <c r="I6466" s="16" t="s">
        <v>29327</v>
      </c>
    </row>
    <row r="6467" spans="1:10">
      <c r="A6467" s="16" t="s">
        <v>22413</v>
      </c>
      <c r="B6467" s="52" t="s">
        <v>21027</v>
      </c>
      <c r="C6467" s="16" t="str">
        <f t="shared" si="100"/>
        <v>024 - 072</v>
      </c>
      <c r="D6467" s="52" t="s">
        <v>34487</v>
      </c>
      <c r="E6467" s="52" t="s">
        <v>26794</v>
      </c>
      <c r="F6467" s="16" t="s">
        <v>14100</v>
      </c>
      <c r="G6467" s="16" t="s">
        <v>26793</v>
      </c>
      <c r="H6467" s="16" t="s">
        <v>32660</v>
      </c>
      <c r="I6467" s="16" t="s">
        <v>22414</v>
      </c>
      <c r="J6467" s="16"/>
    </row>
    <row r="6468" spans="1:10">
      <c r="A6468" s="16" t="s">
        <v>34640</v>
      </c>
      <c r="B6468" s="52" t="s">
        <v>35553</v>
      </c>
      <c r="C6468" s="16" t="str">
        <f t="shared" ref="C6468:C6531" si="101">MID(A6468,1,3) &amp;" - " &amp;MID(A6468,4,3)</f>
        <v>072 - 032</v>
      </c>
      <c r="D6468" s="52" t="s">
        <v>36059</v>
      </c>
      <c r="E6468" s="52" t="s">
        <v>23759</v>
      </c>
      <c r="F6468" s="16" t="s">
        <v>34641</v>
      </c>
      <c r="G6468" s="16" t="s">
        <v>23758</v>
      </c>
      <c r="H6468" s="16" t="s">
        <v>37422</v>
      </c>
      <c r="I6468" s="16" t="s">
        <v>34642</v>
      </c>
      <c r="J6468" s="16"/>
    </row>
    <row r="6469" spans="1:10">
      <c r="A6469" s="16" t="s">
        <v>8357</v>
      </c>
      <c r="B6469" s="52" t="s">
        <v>12303</v>
      </c>
      <c r="C6469" s="16" t="str">
        <f t="shared" si="101"/>
        <v>063 - 050</v>
      </c>
      <c r="D6469" s="52" t="s">
        <v>36059</v>
      </c>
      <c r="E6469" s="52" t="s">
        <v>30281</v>
      </c>
      <c r="F6469" s="16" t="s">
        <v>8358</v>
      </c>
      <c r="G6469" s="16" t="s">
        <v>30319</v>
      </c>
      <c r="H6469" s="16" t="s">
        <v>30282</v>
      </c>
      <c r="I6469" s="16" t="s">
        <v>8359</v>
      </c>
    </row>
    <row r="6470" spans="1:10">
      <c r="A6470" s="16" t="s">
        <v>6222</v>
      </c>
      <c r="B6470" s="52" t="s">
        <v>16733</v>
      </c>
      <c r="C6470" s="16" t="str">
        <f t="shared" si="101"/>
        <v>001 - 166</v>
      </c>
      <c r="D6470" s="52" t="s">
        <v>36059</v>
      </c>
      <c r="E6470" s="52" t="s">
        <v>37671</v>
      </c>
      <c r="F6470" s="16" t="s">
        <v>6223</v>
      </c>
      <c r="G6470" s="16" t="s">
        <v>37670</v>
      </c>
      <c r="H6470" s="16" t="s">
        <v>10732</v>
      </c>
      <c r="I6470" s="16" t="s">
        <v>6224</v>
      </c>
    </row>
    <row r="6471" spans="1:10">
      <c r="A6471" s="16" t="s">
        <v>24859</v>
      </c>
      <c r="B6471" s="52" t="s">
        <v>16733</v>
      </c>
      <c r="C6471" s="16" t="str">
        <f t="shared" si="101"/>
        <v>001 - 922</v>
      </c>
      <c r="D6471" s="52"/>
      <c r="E6471" s="52" t="s">
        <v>37671</v>
      </c>
      <c r="G6471" s="16" t="s">
        <v>37670</v>
      </c>
      <c r="H6471" s="16" t="s">
        <v>10732</v>
      </c>
      <c r="I6471" s="16" t="s">
        <v>6224</v>
      </c>
      <c r="J6471" s="16" t="s">
        <v>34487</v>
      </c>
    </row>
    <row r="6472" spans="1:10">
      <c r="A6472" s="16" t="s">
        <v>16636</v>
      </c>
      <c r="B6472" s="52" t="s">
        <v>7179</v>
      </c>
      <c r="C6472" s="16" t="str">
        <f t="shared" si="101"/>
        <v>009 - 042</v>
      </c>
      <c r="D6472" s="52" t="s">
        <v>36059</v>
      </c>
      <c r="E6472" s="52" t="s">
        <v>26840</v>
      </c>
      <c r="F6472" s="16" t="s">
        <v>16637</v>
      </c>
      <c r="G6472" s="16" t="s">
        <v>26839</v>
      </c>
      <c r="H6472" s="16" t="s">
        <v>34573</v>
      </c>
      <c r="I6472" s="16" t="s">
        <v>16638</v>
      </c>
    </row>
    <row r="6473" spans="1:10">
      <c r="A6473" s="16" t="s">
        <v>13253</v>
      </c>
      <c r="B6473" s="52" t="s">
        <v>16734</v>
      </c>
      <c r="C6473" s="16" t="str">
        <f t="shared" si="101"/>
        <v>001 - 167</v>
      </c>
      <c r="D6473" s="52" t="s">
        <v>34487</v>
      </c>
      <c r="E6473" s="52" t="s">
        <v>37671</v>
      </c>
      <c r="F6473" s="16" t="s">
        <v>772</v>
      </c>
      <c r="G6473" s="16" t="s">
        <v>37670</v>
      </c>
      <c r="H6473" s="16" t="s">
        <v>10732</v>
      </c>
      <c r="I6473" s="16" t="s">
        <v>13254</v>
      </c>
    </row>
    <row r="6474" spans="1:10">
      <c r="A6474" s="16" t="s">
        <v>6523</v>
      </c>
      <c r="B6474" s="52" t="s">
        <v>8571</v>
      </c>
      <c r="C6474" s="16" t="str">
        <f t="shared" si="101"/>
        <v>022 - 879</v>
      </c>
      <c r="D6474" s="52"/>
      <c r="E6474" s="52" t="s">
        <v>4777</v>
      </c>
      <c r="F6474" s="16"/>
      <c r="G6474" s="16" t="s">
        <v>4776</v>
      </c>
      <c r="H6474" s="16" t="s">
        <v>4778</v>
      </c>
      <c r="I6474" s="16" t="s">
        <v>6524</v>
      </c>
      <c r="J6474" s="16" t="s">
        <v>34487</v>
      </c>
    </row>
    <row r="6475" spans="1:10">
      <c r="A6475" s="16" t="s">
        <v>19583</v>
      </c>
      <c r="B6475" s="52" t="s">
        <v>8572</v>
      </c>
      <c r="C6475" s="16" t="str">
        <f t="shared" si="101"/>
        <v>022 - 128</v>
      </c>
      <c r="D6475" s="52" t="s">
        <v>34487</v>
      </c>
      <c r="E6475" s="52" t="s">
        <v>4777</v>
      </c>
      <c r="F6475" s="16" t="s">
        <v>3661</v>
      </c>
      <c r="G6475" s="16" t="s">
        <v>4776</v>
      </c>
      <c r="H6475" s="16" t="s">
        <v>4778</v>
      </c>
      <c r="I6475" s="16" t="s">
        <v>19584</v>
      </c>
    </row>
    <row r="6476" spans="1:10">
      <c r="A6476" s="16" t="s">
        <v>3757</v>
      </c>
      <c r="B6476" s="52" t="s">
        <v>1468</v>
      </c>
      <c r="C6476" s="16" t="str">
        <f t="shared" si="101"/>
        <v>036 - 027</v>
      </c>
      <c r="D6476" s="52" t="s">
        <v>36059</v>
      </c>
      <c r="E6476" s="52" t="s">
        <v>37427</v>
      </c>
      <c r="F6476" s="16" t="s">
        <v>3758</v>
      </c>
      <c r="G6476" s="16" t="s">
        <v>37426</v>
      </c>
      <c r="H6476" s="16" t="s">
        <v>35981</v>
      </c>
      <c r="I6476" s="16" t="s">
        <v>13391</v>
      </c>
    </row>
    <row r="6477" spans="1:10">
      <c r="A6477" s="16" t="s">
        <v>6738</v>
      </c>
      <c r="B6477" s="52" t="s">
        <v>21552</v>
      </c>
      <c r="C6477" s="16" t="str">
        <f t="shared" si="101"/>
        <v>001 - 168</v>
      </c>
      <c r="D6477" s="52" t="s">
        <v>36059</v>
      </c>
      <c r="E6477" s="52" t="s">
        <v>37671</v>
      </c>
      <c r="F6477" s="16" t="s">
        <v>25207</v>
      </c>
      <c r="G6477" s="16" t="s">
        <v>37670</v>
      </c>
      <c r="H6477" s="16" t="s">
        <v>10732</v>
      </c>
      <c r="I6477" s="16" t="s">
        <v>6739</v>
      </c>
    </row>
    <row r="6478" spans="1:10">
      <c r="A6478" s="16" t="s">
        <v>22604</v>
      </c>
      <c r="B6478" s="52" t="s">
        <v>9593</v>
      </c>
      <c r="C6478" s="16" t="str">
        <f t="shared" si="101"/>
        <v>003 - 105</v>
      </c>
      <c r="D6478" s="52" t="s">
        <v>34487</v>
      </c>
      <c r="E6478" s="52" t="s">
        <v>3328</v>
      </c>
      <c r="F6478" s="16" t="s">
        <v>10730</v>
      </c>
      <c r="G6478" s="16" t="s">
        <v>10731</v>
      </c>
      <c r="H6478" s="16" t="s">
        <v>10732</v>
      </c>
      <c r="I6478" s="16" t="s">
        <v>17895</v>
      </c>
      <c r="J6478" s="16" t="s">
        <v>7990</v>
      </c>
    </row>
    <row r="6479" spans="1:10">
      <c r="A6479" s="16" t="s">
        <v>1329</v>
      </c>
      <c r="B6479" s="52" t="s">
        <v>9366</v>
      </c>
      <c r="C6479" s="16" t="str">
        <f t="shared" si="101"/>
        <v>103 - 048</v>
      </c>
      <c r="D6479" s="52" t="s">
        <v>34487</v>
      </c>
      <c r="E6479" s="52" t="s">
        <v>14668</v>
      </c>
      <c r="F6479" s="16" t="s">
        <v>4209</v>
      </c>
      <c r="G6479" s="16" t="s">
        <v>14667</v>
      </c>
      <c r="H6479" s="16" t="s">
        <v>10732</v>
      </c>
      <c r="I6479" s="16" t="s">
        <v>17895</v>
      </c>
      <c r="J6479" s="16"/>
    </row>
    <row r="6480" spans="1:10">
      <c r="A6480" s="16" t="s">
        <v>33817</v>
      </c>
      <c r="B6480" s="52" t="s">
        <v>18400</v>
      </c>
      <c r="C6480" s="16" t="str">
        <f t="shared" si="101"/>
        <v>091 - 050</v>
      </c>
      <c r="D6480" s="52" t="s">
        <v>34487</v>
      </c>
      <c r="E6480" s="52" t="s">
        <v>31546</v>
      </c>
      <c r="F6480" s="16" t="s">
        <v>21503</v>
      </c>
      <c r="G6480" s="16" t="s">
        <v>31545</v>
      </c>
      <c r="H6480" s="16" t="s">
        <v>33521</v>
      </c>
      <c r="I6480" s="16" t="s">
        <v>33818</v>
      </c>
    </row>
    <row r="6481" spans="1:16">
      <c r="A6481" s="16" t="s">
        <v>30099</v>
      </c>
      <c r="B6481" s="52" t="s">
        <v>12077</v>
      </c>
      <c r="C6481" s="16" t="str">
        <f t="shared" si="101"/>
        <v>095 - 033</v>
      </c>
      <c r="D6481" s="52" t="s">
        <v>34487</v>
      </c>
      <c r="E6481" s="52" t="s">
        <v>5719</v>
      </c>
      <c r="F6481" s="16" t="s">
        <v>18806</v>
      </c>
      <c r="G6481" s="16" t="s">
        <v>29627</v>
      </c>
      <c r="H6481" s="16" t="s">
        <v>33521</v>
      </c>
      <c r="I6481" s="16" t="s">
        <v>30100</v>
      </c>
      <c r="J6481" s="16"/>
    </row>
    <row r="6482" spans="1:16">
      <c r="A6482" s="16" t="s">
        <v>6427</v>
      </c>
      <c r="B6482" s="52" t="s">
        <v>10722</v>
      </c>
      <c r="C6482" s="16" t="str">
        <f t="shared" si="101"/>
        <v>054 - 035</v>
      </c>
      <c r="D6482" s="52" t="s">
        <v>34487</v>
      </c>
      <c r="E6482" s="52" t="s">
        <v>30442</v>
      </c>
      <c r="F6482" s="16" t="s">
        <v>6428</v>
      </c>
      <c r="G6482" s="16" t="s">
        <v>30441</v>
      </c>
      <c r="H6482" s="16" t="s">
        <v>1269</v>
      </c>
      <c r="I6482" s="16" t="s">
        <v>6429</v>
      </c>
    </row>
    <row r="6483" spans="1:16">
      <c r="A6483" s="16" t="s">
        <v>37263</v>
      </c>
      <c r="B6483" s="52" t="s">
        <v>24432</v>
      </c>
      <c r="C6483" s="16" t="str">
        <f t="shared" si="101"/>
        <v>S99 - 715</v>
      </c>
      <c r="D6483" s="52"/>
      <c r="E6483" s="52" t="s">
        <v>15509</v>
      </c>
      <c r="F6483" s="16"/>
      <c r="G6483" s="16" t="s">
        <v>10725</v>
      </c>
      <c r="H6483" s="16" t="s">
        <v>10727</v>
      </c>
      <c r="I6483" s="16" t="s">
        <v>37264</v>
      </c>
    </row>
    <row r="6484" spans="1:16">
      <c r="A6484" s="16" t="s">
        <v>8599</v>
      </c>
      <c r="B6484" s="52" t="s">
        <v>8573</v>
      </c>
      <c r="C6484" s="16" t="str">
        <f t="shared" si="101"/>
        <v>022 - 880</v>
      </c>
      <c r="D6484" s="52"/>
      <c r="E6484" s="52" t="s">
        <v>4777</v>
      </c>
      <c r="F6484" s="16"/>
      <c r="G6484" s="16" t="s">
        <v>4776</v>
      </c>
      <c r="H6484" s="16" t="s">
        <v>4778</v>
      </c>
      <c r="I6484" s="16" t="s">
        <v>8600</v>
      </c>
      <c r="J6484" s="16" t="s">
        <v>34487</v>
      </c>
    </row>
    <row r="6485" spans="1:16">
      <c r="A6485" s="16" t="s">
        <v>29139</v>
      </c>
      <c r="B6485" s="52" t="s">
        <v>4495</v>
      </c>
      <c r="C6485" s="16" t="str">
        <f t="shared" si="101"/>
        <v>059 - 016</v>
      </c>
      <c r="D6485" s="52" t="s">
        <v>34487</v>
      </c>
      <c r="E6485" s="52" t="s">
        <v>37309</v>
      </c>
      <c r="F6485" s="16" t="s">
        <v>6978</v>
      </c>
      <c r="G6485" s="16" t="s">
        <v>37308</v>
      </c>
      <c r="H6485" s="16" t="s">
        <v>20396</v>
      </c>
      <c r="I6485" s="16" t="s">
        <v>29140</v>
      </c>
    </row>
    <row r="6486" spans="1:16">
      <c r="A6486" s="16" t="s">
        <v>651</v>
      </c>
      <c r="B6486" s="52" t="s">
        <v>24433</v>
      </c>
      <c r="C6486" s="16" t="str">
        <f t="shared" si="101"/>
        <v>S99 - 124</v>
      </c>
      <c r="D6486" s="52"/>
      <c r="E6486" s="52" t="s">
        <v>15509</v>
      </c>
      <c r="F6486" s="16"/>
      <c r="G6486" s="16" t="s">
        <v>10725</v>
      </c>
      <c r="H6486" s="16" t="s">
        <v>10727</v>
      </c>
      <c r="I6486" s="16" t="s">
        <v>652</v>
      </c>
    </row>
    <row r="6487" spans="1:16">
      <c r="A6487" s="16" t="s">
        <v>13061</v>
      </c>
      <c r="B6487" s="52" t="s">
        <v>24434</v>
      </c>
      <c r="C6487" s="16" t="str">
        <f t="shared" si="101"/>
        <v>I99 - 028</v>
      </c>
      <c r="D6487" s="52"/>
      <c r="E6487" s="52" t="s">
        <v>10726</v>
      </c>
      <c r="F6487" s="16"/>
      <c r="G6487" s="16" t="s">
        <v>10725</v>
      </c>
      <c r="H6487" s="16" t="s">
        <v>10727</v>
      </c>
      <c r="I6487" s="16" t="s">
        <v>13062</v>
      </c>
    </row>
    <row r="6488" spans="1:16">
      <c r="A6488" s="16" t="s">
        <v>12764</v>
      </c>
      <c r="B6488" s="52" t="s">
        <v>31459</v>
      </c>
      <c r="C6488" s="16" t="str">
        <f t="shared" si="101"/>
        <v>019 - 871</v>
      </c>
      <c r="D6488" s="52"/>
      <c r="E6488" s="52" t="s">
        <v>23092</v>
      </c>
      <c r="F6488" s="16"/>
      <c r="G6488" s="16" t="s">
        <v>23091</v>
      </c>
      <c r="H6488" s="16" t="s">
        <v>32666</v>
      </c>
      <c r="I6488" s="16" t="s">
        <v>12765</v>
      </c>
      <c r="J6488" s="16" t="s">
        <v>34487</v>
      </c>
    </row>
    <row r="6489" spans="1:16">
      <c r="A6489" s="16" t="s">
        <v>28024</v>
      </c>
      <c r="B6489" s="52" t="s">
        <v>33857</v>
      </c>
      <c r="C6489" s="16" t="str">
        <f t="shared" si="101"/>
        <v>015 - 155</v>
      </c>
      <c r="D6489" s="52" t="s">
        <v>36059</v>
      </c>
      <c r="E6489" s="52" t="s">
        <v>32665</v>
      </c>
      <c r="F6489" s="16" t="s">
        <v>13553</v>
      </c>
      <c r="G6489" s="16" t="s">
        <v>32664</v>
      </c>
      <c r="H6489" s="16" t="s">
        <v>32666</v>
      </c>
      <c r="I6489" s="16" t="s">
        <v>28025</v>
      </c>
    </row>
    <row r="6490" spans="1:16">
      <c r="A6490" s="16" t="s">
        <v>7485</v>
      </c>
      <c r="B6490" s="52" t="s">
        <v>33858</v>
      </c>
      <c r="C6490" s="16" t="str">
        <f t="shared" si="101"/>
        <v>015 - 911</v>
      </c>
      <c r="D6490" s="52"/>
      <c r="E6490" s="52" t="s">
        <v>32665</v>
      </c>
      <c r="G6490" s="16" t="s">
        <v>32664</v>
      </c>
      <c r="H6490" s="16" t="s">
        <v>32666</v>
      </c>
      <c r="I6490" s="16" t="s">
        <v>7486</v>
      </c>
      <c r="J6490" s="16" t="s">
        <v>34487</v>
      </c>
    </row>
    <row r="6491" spans="1:16">
      <c r="A6491" s="16" t="s">
        <v>33003</v>
      </c>
      <c r="B6491" s="52" t="s">
        <v>22086</v>
      </c>
      <c r="C6491" s="16" t="str">
        <f t="shared" si="101"/>
        <v>067 - 032</v>
      </c>
      <c r="D6491" s="52" t="s">
        <v>34487</v>
      </c>
      <c r="E6491" s="52" t="s">
        <v>34404</v>
      </c>
      <c r="F6491" s="16" t="s">
        <v>34560</v>
      </c>
      <c r="G6491" s="16" t="s">
        <v>34403</v>
      </c>
      <c r="H6491" s="16" t="s">
        <v>15395</v>
      </c>
      <c r="I6491" s="16" t="s">
        <v>34561</v>
      </c>
      <c r="J6491" s="16"/>
      <c r="N6491" t="s">
        <v>30549</v>
      </c>
      <c r="P6491" s="423" t="s">
        <v>30539</v>
      </c>
    </row>
    <row r="6492" spans="1:16">
      <c r="A6492" s="16" t="s">
        <v>28502</v>
      </c>
      <c r="B6492" s="52" t="s">
        <v>13085</v>
      </c>
      <c r="C6492" s="16" t="str">
        <f t="shared" si="101"/>
        <v>089 - 013</v>
      </c>
      <c r="D6492" s="52" t="s">
        <v>34487</v>
      </c>
      <c r="E6492" s="52" t="s">
        <v>37416</v>
      </c>
      <c r="F6492" s="16" t="s">
        <v>28503</v>
      </c>
      <c r="G6492" s="16" t="s">
        <v>37415</v>
      </c>
      <c r="H6492" s="16" t="s">
        <v>29917</v>
      </c>
      <c r="I6492" s="16" t="s">
        <v>28504</v>
      </c>
      <c r="J6492" s="16"/>
    </row>
    <row r="6493" spans="1:16">
      <c r="A6493" s="16" t="s">
        <v>19196</v>
      </c>
      <c r="B6493" s="52" t="s">
        <v>12055</v>
      </c>
      <c r="C6493" s="16" t="str">
        <f t="shared" si="101"/>
        <v>021 - 058</v>
      </c>
      <c r="D6493" s="52" t="s">
        <v>34487</v>
      </c>
      <c r="E6493" s="52" t="s">
        <v>14657</v>
      </c>
      <c r="F6493" s="16" t="s">
        <v>19197</v>
      </c>
      <c r="G6493" s="16" t="s">
        <v>14656</v>
      </c>
      <c r="H6493" s="16" t="s">
        <v>4778</v>
      </c>
      <c r="I6493" s="16" t="s">
        <v>19198</v>
      </c>
      <c r="J6493" s="16"/>
    </row>
    <row r="6494" spans="1:16">
      <c r="A6494" s="16" t="s">
        <v>8771</v>
      </c>
      <c r="B6494" s="52" t="s">
        <v>33859</v>
      </c>
      <c r="C6494" s="16" t="str">
        <f t="shared" si="101"/>
        <v>015 - 156</v>
      </c>
      <c r="D6494" s="52" t="s">
        <v>36059</v>
      </c>
      <c r="E6494" s="52" t="s">
        <v>32665</v>
      </c>
      <c r="F6494" s="16" t="s">
        <v>8772</v>
      </c>
      <c r="G6494" s="16" t="s">
        <v>32664</v>
      </c>
      <c r="H6494" s="16" t="s">
        <v>32666</v>
      </c>
      <c r="I6494" s="16" t="s">
        <v>8773</v>
      </c>
    </row>
    <row r="6495" spans="1:16">
      <c r="A6495" s="16" t="s">
        <v>3561</v>
      </c>
      <c r="B6495" s="52" t="s">
        <v>12056</v>
      </c>
      <c r="C6495" s="16" t="str">
        <f t="shared" si="101"/>
        <v>021 - 059</v>
      </c>
      <c r="D6495" s="52" t="s">
        <v>34487</v>
      </c>
      <c r="E6495" s="52" t="s">
        <v>14657</v>
      </c>
      <c r="F6495" s="16" t="s">
        <v>37383</v>
      </c>
      <c r="G6495" s="16" t="s">
        <v>14656</v>
      </c>
      <c r="H6495" s="16" t="s">
        <v>4778</v>
      </c>
      <c r="I6495" s="16" t="s">
        <v>3562</v>
      </c>
      <c r="J6495" s="16"/>
    </row>
    <row r="6496" spans="1:16">
      <c r="A6496" s="16" t="s">
        <v>24328</v>
      </c>
      <c r="B6496" s="52" t="s">
        <v>3099</v>
      </c>
      <c r="C6496" s="16" t="str">
        <f t="shared" si="101"/>
        <v>077 - 018</v>
      </c>
      <c r="D6496" s="52" t="s">
        <v>34487</v>
      </c>
      <c r="E6496" s="52" t="s">
        <v>36237</v>
      </c>
      <c r="F6496" s="16" t="s">
        <v>25700</v>
      </c>
      <c r="G6496" s="16" t="s">
        <v>36236</v>
      </c>
      <c r="H6496" s="16" t="s">
        <v>13511</v>
      </c>
      <c r="I6496" s="16" t="s">
        <v>25701</v>
      </c>
    </row>
    <row r="6497" spans="1:10">
      <c r="A6497" s="16" t="s">
        <v>1192</v>
      </c>
      <c r="B6497" s="52" t="s">
        <v>12057</v>
      </c>
      <c r="C6497" s="16" t="str">
        <f t="shared" si="101"/>
        <v>021 - 861</v>
      </c>
      <c r="D6497" s="52"/>
      <c r="E6497" s="52" t="s">
        <v>14657</v>
      </c>
      <c r="F6497" s="16"/>
      <c r="G6497" s="16" t="s">
        <v>14656</v>
      </c>
      <c r="H6497" s="16" t="s">
        <v>4778</v>
      </c>
      <c r="I6497" s="16" t="s">
        <v>1193</v>
      </c>
      <c r="J6497" s="16" t="s">
        <v>34487</v>
      </c>
    </row>
    <row r="6498" spans="1:10">
      <c r="A6498" s="16" t="s">
        <v>4288</v>
      </c>
      <c r="B6498" s="52" t="s">
        <v>16177</v>
      </c>
      <c r="C6498" s="16" t="str">
        <f t="shared" si="101"/>
        <v>041 - 039</v>
      </c>
      <c r="D6498" s="52" t="s">
        <v>34487</v>
      </c>
      <c r="E6498" s="52" t="s">
        <v>31873</v>
      </c>
      <c r="F6498" s="16" t="s">
        <v>4289</v>
      </c>
      <c r="G6498" s="16" t="s">
        <v>31872</v>
      </c>
      <c r="H6498" s="16" t="s">
        <v>20397</v>
      </c>
      <c r="I6498" s="16" t="s">
        <v>13890</v>
      </c>
    </row>
    <row r="6499" spans="1:10">
      <c r="A6499" s="16" t="s">
        <v>36265</v>
      </c>
      <c r="B6499" s="52" t="s">
        <v>21028</v>
      </c>
      <c r="C6499" s="16" t="str">
        <f t="shared" si="101"/>
        <v>024 - 805</v>
      </c>
      <c r="D6499" s="52"/>
      <c r="E6499" s="52" t="s">
        <v>26794</v>
      </c>
      <c r="F6499" s="16"/>
      <c r="G6499" s="16" t="s">
        <v>26793</v>
      </c>
      <c r="H6499" s="16" t="s">
        <v>32660</v>
      </c>
      <c r="I6499" s="16" t="s">
        <v>36266</v>
      </c>
      <c r="J6499" s="16" t="s">
        <v>34487</v>
      </c>
    </row>
    <row r="6500" spans="1:10">
      <c r="A6500" s="16" t="s">
        <v>5018</v>
      </c>
      <c r="B6500" s="52" t="s">
        <v>8574</v>
      </c>
      <c r="C6500" s="16" t="str">
        <f t="shared" si="101"/>
        <v>022 - 129</v>
      </c>
      <c r="D6500" s="52" t="s">
        <v>34487</v>
      </c>
      <c r="E6500" s="52" t="s">
        <v>4777</v>
      </c>
      <c r="F6500" s="16" t="s">
        <v>16232</v>
      </c>
      <c r="G6500" s="16" t="s">
        <v>4776</v>
      </c>
      <c r="H6500" s="16" t="s">
        <v>4778</v>
      </c>
      <c r="I6500" s="16" t="s">
        <v>5019</v>
      </c>
    </row>
    <row r="6501" spans="1:10">
      <c r="A6501" s="16" t="s">
        <v>6745</v>
      </c>
      <c r="B6501" s="52" t="s">
        <v>21553</v>
      </c>
      <c r="C6501" s="16" t="str">
        <f t="shared" si="101"/>
        <v>001 - 169</v>
      </c>
      <c r="D6501" s="52" t="s">
        <v>34487</v>
      </c>
      <c r="E6501" s="52" t="s">
        <v>37671</v>
      </c>
      <c r="F6501" s="16" t="s">
        <v>6454</v>
      </c>
      <c r="G6501" s="16" t="s">
        <v>37670</v>
      </c>
      <c r="H6501" s="16" t="s">
        <v>10732</v>
      </c>
      <c r="I6501" s="16" t="s">
        <v>6746</v>
      </c>
    </row>
    <row r="6502" spans="1:10">
      <c r="A6502" s="16" t="s">
        <v>29696</v>
      </c>
      <c r="B6502" s="52" t="s">
        <v>9594</v>
      </c>
      <c r="C6502" s="16" t="str">
        <f t="shared" si="101"/>
        <v>003 - 106</v>
      </c>
      <c r="D6502" s="52" t="s">
        <v>36059</v>
      </c>
      <c r="E6502" s="52" t="s">
        <v>3328</v>
      </c>
      <c r="F6502" s="16" t="s">
        <v>29697</v>
      </c>
      <c r="G6502" s="16" t="s">
        <v>10731</v>
      </c>
      <c r="H6502" s="16" t="s">
        <v>10732</v>
      </c>
      <c r="I6502" s="16" t="s">
        <v>33959</v>
      </c>
    </row>
    <row r="6503" spans="1:10">
      <c r="A6503" s="16" t="s">
        <v>35599</v>
      </c>
      <c r="B6503" s="52" t="s">
        <v>18462</v>
      </c>
      <c r="C6503" s="16" t="str">
        <f t="shared" si="101"/>
        <v>083 - 062</v>
      </c>
      <c r="D6503" s="52" t="s">
        <v>34487</v>
      </c>
      <c r="E6503" s="52" t="s">
        <v>21246</v>
      </c>
      <c r="F6503" s="16" t="s">
        <v>35013</v>
      </c>
      <c r="G6503" s="16" t="s">
        <v>21245</v>
      </c>
      <c r="H6503" s="16" t="s">
        <v>29917</v>
      </c>
      <c r="I6503" s="16" t="s">
        <v>35014</v>
      </c>
      <c r="J6503" s="16"/>
    </row>
    <row r="6504" spans="1:10">
      <c r="A6504" s="16" t="s">
        <v>11141</v>
      </c>
      <c r="B6504" s="52" t="s">
        <v>32512</v>
      </c>
      <c r="C6504" s="16" t="str">
        <f t="shared" si="101"/>
        <v>001 - 845</v>
      </c>
      <c r="D6504" s="52"/>
      <c r="E6504" s="52" t="s">
        <v>37671</v>
      </c>
      <c r="F6504" s="16"/>
      <c r="G6504" s="16" t="s">
        <v>37670</v>
      </c>
      <c r="H6504" s="16" t="s">
        <v>10732</v>
      </c>
      <c r="I6504" s="16" t="s">
        <v>11142</v>
      </c>
      <c r="J6504" s="16" t="s">
        <v>34487</v>
      </c>
    </row>
    <row r="6505" spans="1:10">
      <c r="A6505" s="16" t="s">
        <v>1225</v>
      </c>
      <c r="B6505" s="52" t="s">
        <v>22321</v>
      </c>
      <c r="C6505" s="16" t="str">
        <f t="shared" si="101"/>
        <v>013 - 907</v>
      </c>
      <c r="D6505" s="52"/>
      <c r="E6505" s="52" t="s">
        <v>26240</v>
      </c>
      <c r="F6505" s="16"/>
      <c r="G6505" s="16" t="s">
        <v>26239</v>
      </c>
      <c r="H6505" s="16" t="s">
        <v>32666</v>
      </c>
      <c r="I6505" s="16" t="s">
        <v>1226</v>
      </c>
      <c r="J6505" s="16" t="s">
        <v>34487</v>
      </c>
    </row>
    <row r="6506" spans="1:10">
      <c r="A6506" s="16" t="s">
        <v>22733</v>
      </c>
      <c r="B6506" s="52" t="s">
        <v>13367</v>
      </c>
      <c r="C6506" s="16" t="str">
        <f t="shared" si="101"/>
        <v>014 - 046</v>
      </c>
      <c r="D6506" s="52" t="s">
        <v>34487</v>
      </c>
      <c r="E6506" s="52" t="s">
        <v>31453</v>
      </c>
      <c r="F6506" s="16" t="s">
        <v>22734</v>
      </c>
      <c r="G6506" s="16" t="s">
        <v>31452</v>
      </c>
      <c r="H6506" s="16" t="s">
        <v>32666</v>
      </c>
      <c r="I6506" s="16" t="s">
        <v>22735</v>
      </c>
    </row>
    <row r="6507" spans="1:10">
      <c r="A6507" s="16" t="s">
        <v>1671</v>
      </c>
      <c r="B6507" s="52" t="s">
        <v>29231</v>
      </c>
      <c r="C6507" s="16" t="str">
        <f t="shared" si="101"/>
        <v>015 - 157</v>
      </c>
      <c r="D6507" s="52" t="s">
        <v>36059</v>
      </c>
      <c r="E6507" s="52" t="s">
        <v>32665</v>
      </c>
      <c r="F6507" s="16" t="s">
        <v>1672</v>
      </c>
      <c r="G6507" s="16" t="s">
        <v>32664</v>
      </c>
      <c r="H6507" s="16" t="s">
        <v>32666</v>
      </c>
      <c r="I6507" s="16" t="s">
        <v>1673</v>
      </c>
      <c r="J6507" s="16"/>
    </row>
    <row r="6508" spans="1:10">
      <c r="A6508" s="16" t="s">
        <v>18750</v>
      </c>
      <c r="B6508" s="52" t="s">
        <v>21029</v>
      </c>
      <c r="C6508" s="16" t="str">
        <f t="shared" si="101"/>
        <v>024 - 073</v>
      </c>
      <c r="D6508" s="52" t="s">
        <v>36059</v>
      </c>
      <c r="E6508" s="52" t="s">
        <v>26794</v>
      </c>
      <c r="F6508" s="16" t="s">
        <v>18751</v>
      </c>
      <c r="G6508" s="16" t="s">
        <v>26793</v>
      </c>
      <c r="H6508" s="16" t="s">
        <v>32660</v>
      </c>
      <c r="I6508" s="16" t="s">
        <v>18752</v>
      </c>
    </row>
    <row r="6509" spans="1:10">
      <c r="A6509" s="16" t="s">
        <v>1424</v>
      </c>
      <c r="B6509" s="52" t="s">
        <v>22322</v>
      </c>
      <c r="C6509" s="16" t="str">
        <f t="shared" si="101"/>
        <v>013 - 163</v>
      </c>
      <c r="D6509" s="52" t="s">
        <v>36059</v>
      </c>
      <c r="E6509" s="52" t="s">
        <v>26240</v>
      </c>
      <c r="F6509" s="16" t="s">
        <v>30686</v>
      </c>
      <c r="G6509" s="16" t="s">
        <v>26239</v>
      </c>
      <c r="H6509" s="16" t="s">
        <v>32666</v>
      </c>
      <c r="I6509" s="16" t="s">
        <v>1425</v>
      </c>
    </row>
    <row r="6510" spans="1:10">
      <c r="A6510" s="16" t="s">
        <v>20849</v>
      </c>
      <c r="B6510" s="52" t="s">
        <v>29232</v>
      </c>
      <c r="C6510" s="16" t="str">
        <f t="shared" si="101"/>
        <v>015 - 912</v>
      </c>
      <c r="D6510" s="52"/>
      <c r="E6510" s="52" t="s">
        <v>32665</v>
      </c>
      <c r="G6510" s="16" t="s">
        <v>32664</v>
      </c>
      <c r="H6510" s="16" t="s">
        <v>32666</v>
      </c>
      <c r="I6510" s="16" t="s">
        <v>20850</v>
      </c>
      <c r="J6510" s="16" t="s">
        <v>34487</v>
      </c>
    </row>
    <row r="6511" spans="1:10">
      <c r="A6511" s="16" t="s">
        <v>13043</v>
      </c>
      <c r="B6511" s="52" t="s">
        <v>33935</v>
      </c>
      <c r="C6511" s="16" t="str">
        <f t="shared" si="101"/>
        <v>035 - 028</v>
      </c>
      <c r="D6511" s="52" t="s">
        <v>36059</v>
      </c>
      <c r="E6511" s="52" t="s">
        <v>30432</v>
      </c>
      <c r="F6511" s="16" t="s">
        <v>13044</v>
      </c>
      <c r="G6511" s="16" t="s">
        <v>30431</v>
      </c>
      <c r="H6511" s="16" t="s">
        <v>35981</v>
      </c>
      <c r="I6511" s="16" t="s">
        <v>13045</v>
      </c>
    </row>
    <row r="6512" spans="1:10">
      <c r="A6512" s="16" t="s">
        <v>34842</v>
      </c>
      <c r="B6512" s="52" t="s">
        <v>14910</v>
      </c>
      <c r="C6512" s="16" t="str">
        <f t="shared" si="101"/>
        <v>004 - 152</v>
      </c>
      <c r="D6512" s="52" t="s">
        <v>36059</v>
      </c>
      <c r="E6512" s="52" t="s">
        <v>10758</v>
      </c>
      <c r="F6512" s="16" t="s">
        <v>27830</v>
      </c>
      <c r="G6512" s="16" t="s">
        <v>10757</v>
      </c>
      <c r="H6512" s="16" t="s">
        <v>10732</v>
      </c>
      <c r="I6512" s="16" t="s">
        <v>34843</v>
      </c>
    </row>
    <row r="6513" spans="1:10">
      <c r="A6513" s="16" t="s">
        <v>28045</v>
      </c>
      <c r="B6513" s="52" t="s">
        <v>19776</v>
      </c>
      <c r="C6513" s="16" t="str">
        <f t="shared" si="101"/>
        <v>004 - 811</v>
      </c>
      <c r="D6513" s="52"/>
      <c r="E6513" s="52" t="s">
        <v>10758</v>
      </c>
      <c r="F6513" s="16"/>
      <c r="G6513" s="16" t="s">
        <v>10757</v>
      </c>
      <c r="H6513" s="16" t="s">
        <v>10732</v>
      </c>
      <c r="I6513" s="16" t="s">
        <v>37525</v>
      </c>
      <c r="J6513" s="16" t="s">
        <v>34487</v>
      </c>
    </row>
    <row r="6514" spans="1:10">
      <c r="A6514" s="16" t="s">
        <v>13392</v>
      </c>
      <c r="B6514" s="52" t="s">
        <v>6673</v>
      </c>
      <c r="C6514" s="16" t="str">
        <f t="shared" si="101"/>
        <v>027 - 027</v>
      </c>
      <c r="D6514" s="52" t="s">
        <v>36059</v>
      </c>
      <c r="E6514" s="52" t="s">
        <v>16168</v>
      </c>
      <c r="F6514" s="16" t="s">
        <v>25988</v>
      </c>
      <c r="G6514" s="16" t="s">
        <v>16167</v>
      </c>
      <c r="H6514" s="16" t="s">
        <v>32660</v>
      </c>
      <c r="I6514" s="16" t="s">
        <v>13393</v>
      </c>
    </row>
    <row r="6515" spans="1:10">
      <c r="A6515" s="16" t="s">
        <v>27911</v>
      </c>
      <c r="B6515" s="52" t="s">
        <v>8218</v>
      </c>
      <c r="C6515" s="16" t="str">
        <f t="shared" si="101"/>
        <v>028 - 058</v>
      </c>
      <c r="D6515" s="52" t="s">
        <v>36059</v>
      </c>
      <c r="E6515" s="52" t="s">
        <v>32659</v>
      </c>
      <c r="F6515" s="16" t="s">
        <v>27912</v>
      </c>
      <c r="G6515" s="16" t="s">
        <v>32658</v>
      </c>
      <c r="H6515" s="16" t="s">
        <v>32660</v>
      </c>
      <c r="I6515" s="16" t="s">
        <v>27913</v>
      </c>
      <c r="J6515" s="16"/>
    </row>
    <row r="6516" spans="1:10">
      <c r="A6516" s="16" t="s">
        <v>28240</v>
      </c>
      <c r="B6516" s="52" t="s">
        <v>21030</v>
      </c>
      <c r="C6516" s="16" t="str">
        <f t="shared" si="101"/>
        <v>024 - 074</v>
      </c>
      <c r="D6516" s="52" t="s">
        <v>36059</v>
      </c>
      <c r="E6516" s="52" t="s">
        <v>26794</v>
      </c>
      <c r="F6516" s="16" t="s">
        <v>33035</v>
      </c>
      <c r="G6516" s="16" t="s">
        <v>26793</v>
      </c>
      <c r="H6516" s="16" t="s">
        <v>32660</v>
      </c>
      <c r="I6516" s="16" t="s">
        <v>33036</v>
      </c>
    </row>
    <row r="6517" spans="1:10">
      <c r="A6517" s="16" t="s">
        <v>13046</v>
      </c>
      <c r="B6517" s="52" t="s">
        <v>1469</v>
      </c>
      <c r="C6517" s="16" t="str">
        <f t="shared" si="101"/>
        <v>036 - 028</v>
      </c>
      <c r="D6517" s="52" t="s">
        <v>36059</v>
      </c>
      <c r="E6517" s="52" t="s">
        <v>37427</v>
      </c>
      <c r="F6517" s="16" t="s">
        <v>13047</v>
      </c>
      <c r="G6517" s="16" t="s">
        <v>37426</v>
      </c>
      <c r="H6517" s="16" t="s">
        <v>35981</v>
      </c>
      <c r="I6517" s="16" t="s">
        <v>13048</v>
      </c>
    </row>
    <row r="6518" spans="1:10">
      <c r="A6518" s="16" t="s">
        <v>33131</v>
      </c>
      <c r="B6518" s="52" t="s">
        <v>3</v>
      </c>
      <c r="C6518" s="16" t="str">
        <f t="shared" si="101"/>
        <v>006 - 114</v>
      </c>
      <c r="D6518" s="52" t="s">
        <v>36059</v>
      </c>
      <c r="E6518" s="52" t="s">
        <v>26671</v>
      </c>
      <c r="F6518" s="16" t="s">
        <v>33132</v>
      </c>
      <c r="G6518" s="16" t="s">
        <v>26670</v>
      </c>
      <c r="H6518" s="16" t="s">
        <v>10732</v>
      </c>
      <c r="I6518" s="16" t="s">
        <v>33133</v>
      </c>
    </row>
    <row r="6519" spans="1:10">
      <c r="A6519" s="16" t="s">
        <v>30106</v>
      </c>
      <c r="B6519" s="52" t="s">
        <v>37708</v>
      </c>
      <c r="C6519" s="16" t="str">
        <f t="shared" si="101"/>
        <v>065 - 080</v>
      </c>
      <c r="D6519" s="52" t="s">
        <v>34487</v>
      </c>
      <c r="E6519" s="52" t="s">
        <v>29546</v>
      </c>
      <c r="F6519" s="16" t="s">
        <v>23489</v>
      </c>
      <c r="G6519" s="16" t="s">
        <v>29545</v>
      </c>
      <c r="H6519" s="16" t="s">
        <v>30282</v>
      </c>
      <c r="I6519" s="16" t="s">
        <v>30107</v>
      </c>
    </row>
    <row r="6520" spans="1:10">
      <c r="A6520" s="16" t="s">
        <v>23732</v>
      </c>
      <c r="B6520" s="52" t="s">
        <v>29233</v>
      </c>
      <c r="C6520" s="16" t="str">
        <f t="shared" si="101"/>
        <v>015 - 158</v>
      </c>
      <c r="D6520" s="52" t="s">
        <v>36059</v>
      </c>
      <c r="E6520" s="52" t="s">
        <v>32665</v>
      </c>
      <c r="F6520" s="16" t="s">
        <v>32322</v>
      </c>
      <c r="G6520" s="16" t="s">
        <v>32664</v>
      </c>
      <c r="H6520" s="16" t="s">
        <v>32666</v>
      </c>
      <c r="I6520" s="16" t="s">
        <v>23733</v>
      </c>
    </row>
    <row r="6521" spans="1:10">
      <c r="A6521" s="16" t="s">
        <v>10054</v>
      </c>
      <c r="B6521" s="52" t="s">
        <v>36843</v>
      </c>
      <c r="C6521" s="16" t="str">
        <f t="shared" si="101"/>
        <v>041 - 816</v>
      </c>
      <c r="D6521" s="52"/>
      <c r="E6521" s="52" t="s">
        <v>31873</v>
      </c>
      <c r="F6521" s="16"/>
      <c r="G6521" s="16" t="s">
        <v>31872</v>
      </c>
      <c r="H6521" s="16" t="s">
        <v>20397</v>
      </c>
      <c r="I6521" s="16" t="s">
        <v>10055</v>
      </c>
      <c r="J6521" s="16" t="s">
        <v>34487</v>
      </c>
    </row>
    <row r="6522" spans="1:10">
      <c r="A6522" s="16" t="s">
        <v>15077</v>
      </c>
      <c r="B6522" s="52" t="s">
        <v>12225</v>
      </c>
      <c r="C6522" s="16" t="str">
        <f t="shared" si="101"/>
        <v>075 - 055</v>
      </c>
      <c r="D6522" s="52" t="s">
        <v>36059</v>
      </c>
      <c r="E6522" s="52" t="s">
        <v>25912</v>
      </c>
      <c r="F6522" s="16" t="s">
        <v>3132</v>
      </c>
      <c r="G6522" s="16" t="s">
        <v>31815</v>
      </c>
      <c r="H6522" s="16" t="s">
        <v>37422</v>
      </c>
      <c r="I6522" s="16" t="s">
        <v>27605</v>
      </c>
    </row>
    <row r="6523" spans="1:10">
      <c r="A6523" s="16" t="s">
        <v>16978</v>
      </c>
      <c r="B6523" s="52" t="s">
        <v>22831</v>
      </c>
      <c r="C6523" s="16" t="str">
        <f t="shared" si="101"/>
        <v>017 - 865</v>
      </c>
      <c r="D6523" s="52"/>
      <c r="E6523" s="52" t="s">
        <v>22538</v>
      </c>
      <c r="F6523" s="16"/>
      <c r="G6523" s="16" t="s">
        <v>22537</v>
      </c>
      <c r="H6523" s="16" t="s">
        <v>32666</v>
      </c>
      <c r="I6523" s="16" t="s">
        <v>28741</v>
      </c>
      <c r="J6523" s="16" t="s">
        <v>34487</v>
      </c>
    </row>
    <row r="6524" spans="1:10">
      <c r="A6524" s="16" t="s">
        <v>28013</v>
      </c>
      <c r="B6524" s="52" t="s">
        <v>14916</v>
      </c>
      <c r="C6524" s="16" t="str">
        <f t="shared" si="101"/>
        <v>004 - 153</v>
      </c>
      <c r="D6524" s="52" t="s">
        <v>34487</v>
      </c>
      <c r="E6524" s="52" t="s">
        <v>10758</v>
      </c>
      <c r="F6524" s="16" t="s">
        <v>14103</v>
      </c>
      <c r="G6524" s="16" t="s">
        <v>10757</v>
      </c>
      <c r="H6524" s="16" t="s">
        <v>10732</v>
      </c>
      <c r="I6524" s="16" t="s">
        <v>28014</v>
      </c>
    </row>
    <row r="6525" spans="1:10">
      <c r="A6525" s="16" t="s">
        <v>3963</v>
      </c>
      <c r="B6525" s="52" t="s">
        <v>14002</v>
      </c>
      <c r="C6525" s="16" t="str">
        <f t="shared" si="101"/>
        <v>090 - 802</v>
      </c>
      <c r="D6525" s="52"/>
      <c r="E6525" s="52" t="s">
        <v>33520</v>
      </c>
      <c r="F6525" s="16"/>
      <c r="G6525" s="16" t="s">
        <v>33519</v>
      </c>
      <c r="H6525" s="16" t="s">
        <v>33521</v>
      </c>
      <c r="I6525" s="16" t="s">
        <v>3964</v>
      </c>
      <c r="J6525" s="16" t="s">
        <v>34487</v>
      </c>
    </row>
    <row r="6526" spans="1:10">
      <c r="A6526" s="16" t="s">
        <v>31406</v>
      </c>
      <c r="B6526" s="52" t="s">
        <v>23806</v>
      </c>
      <c r="C6526" s="16" t="str">
        <f t="shared" si="101"/>
        <v>090 - 044</v>
      </c>
      <c r="D6526" s="52" t="s">
        <v>34487</v>
      </c>
      <c r="E6526" s="52" t="s">
        <v>33520</v>
      </c>
      <c r="F6526" s="16" t="s">
        <v>453</v>
      </c>
      <c r="G6526" s="16" t="s">
        <v>33519</v>
      </c>
      <c r="H6526" s="16" t="s">
        <v>33521</v>
      </c>
      <c r="I6526" s="16" t="s">
        <v>31407</v>
      </c>
      <c r="J6526" s="16"/>
    </row>
    <row r="6527" spans="1:10">
      <c r="A6527" s="16" t="s">
        <v>36145</v>
      </c>
      <c r="B6527" s="52" t="s">
        <v>21897</v>
      </c>
      <c r="C6527" s="16" t="str">
        <f t="shared" si="101"/>
        <v>095 - 034</v>
      </c>
      <c r="D6527" s="52" t="s">
        <v>34487</v>
      </c>
      <c r="E6527" s="52" t="s">
        <v>5719</v>
      </c>
      <c r="F6527" s="16" t="s">
        <v>36792</v>
      </c>
      <c r="G6527" s="16" t="s">
        <v>29627</v>
      </c>
      <c r="H6527" s="16" t="s">
        <v>33521</v>
      </c>
      <c r="I6527" s="16" t="s">
        <v>36146</v>
      </c>
    </row>
    <row r="6528" spans="1:10">
      <c r="A6528" s="16" t="s">
        <v>24488</v>
      </c>
      <c r="B6528" s="52" t="s">
        <v>23807</v>
      </c>
      <c r="C6528" s="16" t="str">
        <f t="shared" si="101"/>
        <v>090 - 045</v>
      </c>
      <c r="D6528" s="52" t="s">
        <v>34487</v>
      </c>
      <c r="E6528" s="52" t="s">
        <v>33520</v>
      </c>
      <c r="F6528" s="16" t="s">
        <v>453</v>
      </c>
      <c r="G6528" s="16" t="s">
        <v>33519</v>
      </c>
      <c r="H6528" s="16" t="s">
        <v>33521</v>
      </c>
      <c r="I6528" s="16" t="s">
        <v>24489</v>
      </c>
      <c r="J6528" s="16"/>
    </row>
    <row r="6529" spans="1:10">
      <c r="A6529" s="16" t="s">
        <v>25257</v>
      </c>
      <c r="B6529" s="52" t="s">
        <v>23808</v>
      </c>
      <c r="C6529" s="16" t="str">
        <f t="shared" si="101"/>
        <v>090 - 046</v>
      </c>
      <c r="D6529" s="52" t="s">
        <v>34487</v>
      </c>
      <c r="E6529" s="52" t="s">
        <v>33520</v>
      </c>
      <c r="F6529" s="16" t="s">
        <v>25258</v>
      </c>
      <c r="G6529" s="16" t="s">
        <v>33519</v>
      </c>
      <c r="H6529" s="16" t="s">
        <v>33521</v>
      </c>
      <c r="I6529" s="16" t="s">
        <v>25259</v>
      </c>
    </row>
    <row r="6530" spans="1:10">
      <c r="A6530" s="16" t="s">
        <v>22768</v>
      </c>
      <c r="B6530" s="52" t="s">
        <v>1403</v>
      </c>
      <c r="C6530" s="16" t="str">
        <f t="shared" si="101"/>
        <v>042 - 032</v>
      </c>
      <c r="D6530" s="52" t="s">
        <v>36059</v>
      </c>
      <c r="E6530" s="52" t="s">
        <v>1290</v>
      </c>
      <c r="F6530" s="16" t="s">
        <v>22769</v>
      </c>
      <c r="G6530" s="16" t="s">
        <v>33346</v>
      </c>
      <c r="H6530" s="16" t="s">
        <v>20397</v>
      </c>
      <c r="I6530" s="16" t="s">
        <v>22770</v>
      </c>
      <c r="J6530" s="16"/>
    </row>
    <row r="6531" spans="1:10">
      <c r="A6531" s="16" t="s">
        <v>807</v>
      </c>
      <c r="B6531" s="52" t="s">
        <v>18401</v>
      </c>
      <c r="C6531" s="16" t="str">
        <f t="shared" si="101"/>
        <v>091 - 051</v>
      </c>
      <c r="D6531" s="52" t="s">
        <v>34487</v>
      </c>
      <c r="E6531" s="52" t="s">
        <v>31546</v>
      </c>
      <c r="F6531" s="16" t="s">
        <v>808</v>
      </c>
      <c r="G6531" s="16" t="s">
        <v>31545</v>
      </c>
      <c r="H6531" s="16" t="s">
        <v>33521</v>
      </c>
      <c r="I6531" s="16" t="s">
        <v>809</v>
      </c>
    </row>
    <row r="6532" spans="1:10">
      <c r="A6532" s="16" t="s">
        <v>19439</v>
      </c>
      <c r="B6532" s="52" t="s">
        <v>24435</v>
      </c>
      <c r="C6532" s="16" t="str">
        <f t="shared" ref="C6532:C6595" si="102">MID(A6532,1,3) &amp;" - " &amp;MID(A6532,4,3)</f>
        <v>S99 - 716</v>
      </c>
      <c r="D6532" s="52"/>
      <c r="E6532" s="52" t="s">
        <v>15509</v>
      </c>
      <c r="F6532" s="16"/>
      <c r="G6532" s="16" t="s">
        <v>10725</v>
      </c>
      <c r="H6532" s="16" t="s">
        <v>10727</v>
      </c>
      <c r="I6532" s="16" t="s">
        <v>27926</v>
      </c>
    </row>
    <row r="6533" spans="1:10">
      <c r="A6533" s="16" t="s">
        <v>27935</v>
      </c>
      <c r="B6533" s="52" t="s">
        <v>24436</v>
      </c>
      <c r="C6533" s="16" t="str">
        <f t="shared" si="102"/>
        <v>S99 - 718</v>
      </c>
      <c r="D6533" s="52"/>
      <c r="E6533" s="52" t="s">
        <v>15509</v>
      </c>
      <c r="F6533" s="16"/>
      <c r="G6533" s="16" t="s">
        <v>10725</v>
      </c>
      <c r="H6533" s="16" t="s">
        <v>10727</v>
      </c>
      <c r="I6533" s="16" t="s">
        <v>27936</v>
      </c>
    </row>
    <row r="6534" spans="1:10">
      <c r="A6534" s="16" t="s">
        <v>34086</v>
      </c>
      <c r="B6534" s="52" t="s">
        <v>24437</v>
      </c>
      <c r="C6534" s="16" t="str">
        <f t="shared" si="102"/>
        <v>I99 - 804</v>
      </c>
      <c r="D6534" s="52"/>
      <c r="E6534" s="52" t="s">
        <v>10726</v>
      </c>
      <c r="F6534" s="16"/>
      <c r="G6534" s="16" t="s">
        <v>10725</v>
      </c>
      <c r="H6534" s="16" t="s">
        <v>10727</v>
      </c>
      <c r="I6534" s="16" t="s">
        <v>28614</v>
      </c>
    </row>
    <row r="6535" spans="1:10">
      <c r="A6535" s="16" t="s">
        <v>27929</v>
      </c>
      <c r="B6535" s="52" t="s">
        <v>13258</v>
      </c>
      <c r="C6535" s="16" t="str">
        <f t="shared" si="102"/>
        <v>S99 - 717</v>
      </c>
      <c r="D6535" s="52"/>
      <c r="E6535" s="52" t="s">
        <v>15509</v>
      </c>
      <c r="F6535" s="16"/>
      <c r="G6535" s="16" t="s">
        <v>10725</v>
      </c>
      <c r="H6535" s="16" t="s">
        <v>10727</v>
      </c>
      <c r="I6535" s="16" t="s">
        <v>27930</v>
      </c>
      <c r="J6535" s="16" t="s">
        <v>7990</v>
      </c>
    </row>
    <row r="6536" spans="1:10">
      <c r="A6536" s="16" t="s">
        <v>18329</v>
      </c>
      <c r="B6536" s="52" t="s">
        <v>21898</v>
      </c>
      <c r="C6536" s="16" t="str">
        <f t="shared" si="102"/>
        <v>095 - 035</v>
      </c>
      <c r="D6536" s="52" t="s">
        <v>36059</v>
      </c>
      <c r="E6536" s="52" t="s">
        <v>5719</v>
      </c>
      <c r="F6536" s="16" t="s">
        <v>18806</v>
      </c>
      <c r="G6536" s="16" t="s">
        <v>29627</v>
      </c>
      <c r="H6536" s="16" t="s">
        <v>33521</v>
      </c>
      <c r="I6536" s="16" t="s">
        <v>18330</v>
      </c>
    </row>
    <row r="6537" spans="1:10">
      <c r="A6537" s="16" t="s">
        <v>28102</v>
      </c>
      <c r="B6537" s="52" t="s">
        <v>18402</v>
      </c>
      <c r="C6537" s="16" t="str">
        <f t="shared" si="102"/>
        <v>091 - 052</v>
      </c>
      <c r="D6537" s="52" t="s">
        <v>34487</v>
      </c>
      <c r="E6537" s="52" t="s">
        <v>31546</v>
      </c>
      <c r="F6537" s="16" t="s">
        <v>23304</v>
      </c>
      <c r="G6537" s="16" t="s">
        <v>31545</v>
      </c>
      <c r="H6537" s="16" t="s">
        <v>33521</v>
      </c>
      <c r="I6537" s="16" t="s">
        <v>28103</v>
      </c>
      <c r="J6537" s="16"/>
    </row>
    <row r="6538" spans="1:10">
      <c r="A6538" s="16" t="s">
        <v>13286</v>
      </c>
      <c r="B6538" s="52" t="s">
        <v>18403</v>
      </c>
      <c r="C6538" s="16" t="str">
        <f t="shared" si="102"/>
        <v>091 - 053</v>
      </c>
      <c r="D6538" s="52" t="s">
        <v>34487</v>
      </c>
      <c r="E6538" s="52" t="s">
        <v>31546</v>
      </c>
      <c r="F6538" s="16" t="s">
        <v>23304</v>
      </c>
      <c r="G6538" s="16" t="s">
        <v>31545</v>
      </c>
      <c r="H6538" s="16" t="s">
        <v>33521</v>
      </c>
      <c r="I6538" s="16" t="s">
        <v>13287</v>
      </c>
      <c r="J6538" s="16"/>
    </row>
    <row r="6539" spans="1:10">
      <c r="A6539" s="16" t="s">
        <v>34167</v>
      </c>
      <c r="B6539" s="52" t="s">
        <v>29054</v>
      </c>
      <c r="C6539" s="16" t="str">
        <f t="shared" si="102"/>
        <v>092 - 042</v>
      </c>
      <c r="D6539" s="52" t="s">
        <v>36059</v>
      </c>
      <c r="E6539" s="52" t="s">
        <v>3326</v>
      </c>
      <c r="F6539" s="16" t="s">
        <v>34168</v>
      </c>
      <c r="G6539" s="16" t="s">
        <v>30322</v>
      </c>
      <c r="H6539" s="16" t="s">
        <v>33521</v>
      </c>
      <c r="I6539" s="16" t="s">
        <v>3178</v>
      </c>
    </row>
    <row r="6540" spans="1:10">
      <c r="A6540" s="16" t="s">
        <v>17514</v>
      </c>
      <c r="B6540" s="52" t="s">
        <v>21899</v>
      </c>
      <c r="C6540" s="16" t="str">
        <f t="shared" si="102"/>
        <v>095 - 807</v>
      </c>
      <c r="D6540" s="52"/>
      <c r="E6540" s="52" t="s">
        <v>5719</v>
      </c>
      <c r="F6540" s="16"/>
      <c r="G6540" s="16" t="s">
        <v>29627</v>
      </c>
      <c r="H6540" s="16" t="s">
        <v>33521</v>
      </c>
      <c r="I6540" s="16" t="s">
        <v>17515</v>
      </c>
      <c r="J6540" s="16" t="s">
        <v>34487</v>
      </c>
    </row>
    <row r="6541" spans="1:10">
      <c r="A6541" s="16" t="s">
        <v>1080</v>
      </c>
      <c r="B6541" s="52" t="s">
        <v>21900</v>
      </c>
      <c r="C6541" s="16" t="str">
        <f t="shared" si="102"/>
        <v>095 - 036</v>
      </c>
      <c r="D6541" s="52" t="s">
        <v>34487</v>
      </c>
      <c r="E6541" s="52" t="s">
        <v>5719</v>
      </c>
      <c r="F6541" s="16" t="s">
        <v>36792</v>
      </c>
      <c r="G6541" s="16" t="s">
        <v>29627</v>
      </c>
      <c r="H6541" s="16" t="s">
        <v>33521</v>
      </c>
      <c r="I6541" s="16" t="s">
        <v>1081</v>
      </c>
    </row>
    <row r="6542" spans="1:10">
      <c r="A6542" s="16" t="s">
        <v>21580</v>
      </c>
      <c r="B6542" s="52" t="s">
        <v>13658</v>
      </c>
      <c r="C6542" s="16" t="str">
        <f t="shared" si="102"/>
        <v>091 - 054</v>
      </c>
      <c r="D6542" s="52" t="s">
        <v>34487</v>
      </c>
      <c r="E6542" s="52" t="s">
        <v>31546</v>
      </c>
      <c r="F6542" s="16" t="s">
        <v>21581</v>
      </c>
      <c r="G6542" s="16" t="s">
        <v>31545</v>
      </c>
      <c r="H6542" s="16" t="s">
        <v>33521</v>
      </c>
      <c r="I6542" s="16" t="s">
        <v>21582</v>
      </c>
    </row>
    <row r="6543" spans="1:10">
      <c r="A6543" s="16" t="s">
        <v>7256</v>
      </c>
      <c r="B6543" s="52" t="s">
        <v>24352</v>
      </c>
      <c r="C6543" s="16" t="str">
        <f t="shared" si="102"/>
        <v>007 - 045</v>
      </c>
      <c r="D6543" s="52" t="s">
        <v>34487</v>
      </c>
      <c r="E6543" s="52" t="s">
        <v>14662</v>
      </c>
      <c r="F6543" s="16" t="s">
        <v>14660</v>
      </c>
      <c r="G6543" s="16" t="s">
        <v>14661</v>
      </c>
      <c r="H6543" s="16" t="s">
        <v>14663</v>
      </c>
      <c r="I6543" s="16" t="s">
        <v>7257</v>
      </c>
      <c r="J6543" s="16"/>
    </row>
    <row r="6544" spans="1:10">
      <c r="A6544" s="16" t="s">
        <v>5833</v>
      </c>
      <c r="B6544" s="52" t="s">
        <v>23008</v>
      </c>
      <c r="C6544" s="16" t="str">
        <f t="shared" si="102"/>
        <v>064 - 066</v>
      </c>
      <c r="D6544" s="52" t="s">
        <v>34487</v>
      </c>
      <c r="E6544" s="52" t="s">
        <v>27583</v>
      </c>
      <c r="F6544" s="16" t="s">
        <v>5834</v>
      </c>
      <c r="G6544" s="16" t="s">
        <v>27582</v>
      </c>
      <c r="H6544" s="16" t="s">
        <v>30282</v>
      </c>
      <c r="I6544" s="16" t="s">
        <v>5835</v>
      </c>
    </row>
    <row r="6545" spans="1:10">
      <c r="A6545" s="16" t="s">
        <v>16858</v>
      </c>
      <c r="B6545" s="52" t="s">
        <v>22832</v>
      </c>
      <c r="C6545" s="16" t="str">
        <f t="shared" si="102"/>
        <v>017 - 119</v>
      </c>
      <c r="D6545" s="52" t="s">
        <v>36059</v>
      </c>
      <c r="E6545" s="52" t="s">
        <v>22538</v>
      </c>
      <c r="F6545" s="16" t="s">
        <v>34390</v>
      </c>
      <c r="G6545" s="16" t="s">
        <v>22537</v>
      </c>
      <c r="H6545" s="16" t="s">
        <v>32666</v>
      </c>
      <c r="I6545" s="16" t="s">
        <v>16859</v>
      </c>
    </row>
    <row r="6546" spans="1:10">
      <c r="A6546" s="16" t="s">
        <v>21062</v>
      </c>
      <c r="B6546" s="52" t="s">
        <v>22833</v>
      </c>
      <c r="C6546" s="16" t="str">
        <f t="shared" si="102"/>
        <v>017 - 120</v>
      </c>
      <c r="D6546" s="52" t="s">
        <v>36059</v>
      </c>
      <c r="E6546" s="52" t="s">
        <v>22538</v>
      </c>
      <c r="F6546" s="16" t="s">
        <v>34390</v>
      </c>
      <c r="G6546" s="16" t="s">
        <v>22537</v>
      </c>
      <c r="H6546" s="16" t="s">
        <v>32666</v>
      </c>
      <c r="I6546" s="16" t="s">
        <v>21063</v>
      </c>
    </row>
    <row r="6547" spans="1:10">
      <c r="A6547" s="16" t="s">
        <v>28330</v>
      </c>
      <c r="B6547" s="52" t="s">
        <v>29055</v>
      </c>
      <c r="C6547" s="16" t="str">
        <f t="shared" si="102"/>
        <v>092 - 043</v>
      </c>
      <c r="D6547" s="52" t="s">
        <v>34487</v>
      </c>
      <c r="E6547" s="52" t="s">
        <v>3326</v>
      </c>
      <c r="F6547" s="16" t="s">
        <v>36750</v>
      </c>
      <c r="G6547" s="16" t="s">
        <v>30322</v>
      </c>
      <c r="H6547" s="16" t="s">
        <v>33521</v>
      </c>
      <c r="I6547" s="16" t="s">
        <v>22214</v>
      </c>
    </row>
    <row r="6548" spans="1:10">
      <c r="A6548" s="16" t="s">
        <v>18406</v>
      </c>
      <c r="B6548" s="52" t="s">
        <v>29580</v>
      </c>
      <c r="C6548" s="16" t="str">
        <f t="shared" si="102"/>
        <v>096 - 040</v>
      </c>
      <c r="D6548" s="52" t="s">
        <v>34487</v>
      </c>
      <c r="E6548" s="52" t="s">
        <v>14652</v>
      </c>
      <c r="F6548" s="16" t="s">
        <v>18407</v>
      </c>
      <c r="G6548" s="16" t="s">
        <v>14651</v>
      </c>
      <c r="H6548" s="16" t="s">
        <v>10732</v>
      </c>
      <c r="I6548" s="16" t="s">
        <v>18408</v>
      </c>
      <c r="J6548" s="16"/>
    </row>
    <row r="6549" spans="1:10">
      <c r="A6549" s="16" t="s">
        <v>37484</v>
      </c>
      <c r="B6549" s="52" t="s">
        <v>7795</v>
      </c>
      <c r="C6549" s="16" t="str">
        <f t="shared" si="102"/>
        <v>002 - 086</v>
      </c>
      <c r="D6549" s="52" t="s">
        <v>34487</v>
      </c>
      <c r="E6549" s="52" t="s">
        <v>36066</v>
      </c>
      <c r="F6549" s="16" t="s">
        <v>37485</v>
      </c>
      <c r="G6549" s="16" t="s">
        <v>20457</v>
      </c>
      <c r="H6549" s="16" t="s">
        <v>10732</v>
      </c>
      <c r="I6549" s="16" t="s">
        <v>18408</v>
      </c>
      <c r="J6549" s="16" t="s">
        <v>7990</v>
      </c>
    </row>
    <row r="6550" spans="1:10">
      <c r="A6550" s="16" t="s">
        <v>3308</v>
      </c>
      <c r="B6550" s="52" t="s">
        <v>15212</v>
      </c>
      <c r="C6550" s="16" t="str">
        <f t="shared" si="102"/>
        <v>096 - 041</v>
      </c>
      <c r="D6550" s="52" t="s">
        <v>34487</v>
      </c>
      <c r="E6550" s="52" t="s">
        <v>14652</v>
      </c>
      <c r="F6550" s="16" t="s">
        <v>3309</v>
      </c>
      <c r="G6550" s="16" t="s">
        <v>14651</v>
      </c>
      <c r="H6550" s="16" t="s">
        <v>10732</v>
      </c>
      <c r="I6550" s="16" t="s">
        <v>3310</v>
      </c>
      <c r="J6550" s="16"/>
    </row>
    <row r="6551" spans="1:10">
      <c r="A6551" s="16" t="s">
        <v>37743</v>
      </c>
      <c r="B6551" s="52" t="s">
        <v>7796</v>
      </c>
      <c r="C6551" s="16" t="str">
        <f t="shared" si="102"/>
        <v>002 - 087</v>
      </c>
      <c r="D6551" s="52" t="s">
        <v>34487</v>
      </c>
      <c r="E6551" s="52" t="s">
        <v>36066</v>
      </c>
      <c r="F6551" s="16" t="s">
        <v>37744</v>
      </c>
      <c r="G6551" s="16" t="s">
        <v>20457</v>
      </c>
      <c r="H6551" s="16" t="s">
        <v>10732</v>
      </c>
      <c r="I6551" s="16" t="s">
        <v>3310</v>
      </c>
      <c r="J6551" s="16" t="s">
        <v>7990</v>
      </c>
    </row>
    <row r="6552" spans="1:10">
      <c r="A6552" s="16" t="s">
        <v>11515</v>
      </c>
      <c r="B6552" s="52" t="s">
        <v>12937</v>
      </c>
      <c r="C6552" s="16" t="str">
        <f t="shared" si="102"/>
        <v>029 - 033</v>
      </c>
      <c r="D6552" s="52" t="s">
        <v>36059</v>
      </c>
      <c r="E6552" s="52" t="s">
        <v>25917</v>
      </c>
      <c r="F6552" s="16" t="s">
        <v>5790</v>
      </c>
      <c r="G6552" s="16" t="s">
        <v>25916</v>
      </c>
      <c r="H6552" s="16" t="s">
        <v>32660</v>
      </c>
      <c r="I6552" s="16" t="s">
        <v>1719</v>
      </c>
    </row>
    <row r="6553" spans="1:10">
      <c r="A6553" s="16" t="s">
        <v>13544</v>
      </c>
      <c r="B6553" s="52" t="s">
        <v>4</v>
      </c>
      <c r="C6553" s="16" t="str">
        <f t="shared" si="102"/>
        <v>006 - 115</v>
      </c>
      <c r="D6553" s="52" t="s">
        <v>36059</v>
      </c>
      <c r="E6553" s="52" t="s">
        <v>26671</v>
      </c>
      <c r="F6553" s="16" t="s">
        <v>6389</v>
      </c>
      <c r="G6553" s="16" t="s">
        <v>26670</v>
      </c>
      <c r="H6553" s="16" t="s">
        <v>10732</v>
      </c>
      <c r="I6553" s="16" t="s">
        <v>13545</v>
      </c>
    </row>
    <row r="6554" spans="1:10">
      <c r="A6554" s="16" t="s">
        <v>34899</v>
      </c>
      <c r="B6554" s="52" t="s">
        <v>17604</v>
      </c>
      <c r="C6554" s="16" t="str">
        <f t="shared" si="102"/>
        <v>066 - 059</v>
      </c>
      <c r="D6554" s="52" t="s">
        <v>34487</v>
      </c>
      <c r="E6554" s="52" t="s">
        <v>3383</v>
      </c>
      <c r="F6554" s="16" t="s">
        <v>2492</v>
      </c>
      <c r="G6554" s="16" t="s">
        <v>3382</v>
      </c>
      <c r="H6554" s="16" t="s">
        <v>15395</v>
      </c>
      <c r="I6554" s="16" t="s">
        <v>27321</v>
      </c>
      <c r="J6554" s="16"/>
    </row>
    <row r="6555" spans="1:10">
      <c r="A6555" s="16" t="s">
        <v>17466</v>
      </c>
      <c r="B6555" s="52" t="s">
        <v>5</v>
      </c>
      <c r="C6555" s="16" t="str">
        <f t="shared" si="102"/>
        <v>006 - 116</v>
      </c>
      <c r="D6555" s="52" t="s">
        <v>36059</v>
      </c>
      <c r="E6555" s="52" t="s">
        <v>26671</v>
      </c>
      <c r="F6555" s="16" t="s">
        <v>30261</v>
      </c>
      <c r="G6555" s="16" t="s">
        <v>26670</v>
      </c>
      <c r="H6555" s="16" t="s">
        <v>10732</v>
      </c>
      <c r="I6555" s="16" t="s">
        <v>17467</v>
      </c>
    </row>
    <row r="6556" spans="1:10">
      <c r="A6556" s="16" t="s">
        <v>29670</v>
      </c>
      <c r="B6556" s="52" t="s">
        <v>24421</v>
      </c>
      <c r="C6556" s="16" t="str">
        <f t="shared" si="102"/>
        <v>006 - 117</v>
      </c>
      <c r="D6556" s="52" t="s">
        <v>36059</v>
      </c>
      <c r="E6556" s="52" t="s">
        <v>26671</v>
      </c>
      <c r="F6556" s="16" t="s">
        <v>30261</v>
      </c>
      <c r="G6556" s="16" t="s">
        <v>26670</v>
      </c>
      <c r="H6556" s="16" t="s">
        <v>10732</v>
      </c>
      <c r="I6556" s="16" t="s">
        <v>29671</v>
      </c>
    </row>
    <row r="6557" spans="1:10">
      <c r="A6557" s="16" t="s">
        <v>1112</v>
      </c>
      <c r="B6557" s="52" t="s">
        <v>29587</v>
      </c>
      <c r="C6557" s="16" t="str">
        <f t="shared" si="102"/>
        <v>026 - 051</v>
      </c>
      <c r="D6557" s="52" t="s">
        <v>36059</v>
      </c>
      <c r="E6557" s="52" t="s">
        <v>8857</v>
      </c>
      <c r="F6557" s="16" t="s">
        <v>1113</v>
      </c>
      <c r="G6557" s="16" t="s">
        <v>8856</v>
      </c>
      <c r="H6557" s="16" t="s">
        <v>32660</v>
      </c>
      <c r="I6557" s="16" t="s">
        <v>1114</v>
      </c>
      <c r="J6557" s="16"/>
    </row>
    <row r="6558" spans="1:10">
      <c r="A6558" s="16" t="s">
        <v>9935</v>
      </c>
      <c r="B6558" s="52" t="s">
        <v>22834</v>
      </c>
      <c r="C6558" s="16" t="str">
        <f t="shared" si="102"/>
        <v>017 - 121</v>
      </c>
      <c r="D6558" s="52" t="s">
        <v>34487</v>
      </c>
      <c r="E6558" s="52" t="s">
        <v>22538</v>
      </c>
      <c r="F6558" s="16" t="s">
        <v>14735</v>
      </c>
      <c r="G6558" s="16" t="s">
        <v>22537</v>
      </c>
      <c r="H6558" s="16" t="s">
        <v>32666</v>
      </c>
      <c r="I6558" s="16" t="s">
        <v>22853</v>
      </c>
      <c r="J6558" s="16"/>
    </row>
    <row r="6559" spans="1:10">
      <c r="A6559" s="16" t="s">
        <v>34900</v>
      </c>
      <c r="B6559" s="52" t="s">
        <v>17605</v>
      </c>
      <c r="C6559" s="16" t="str">
        <f t="shared" si="102"/>
        <v>066 - 060</v>
      </c>
      <c r="D6559" s="52" t="s">
        <v>34487</v>
      </c>
      <c r="E6559" s="52" t="s">
        <v>3383</v>
      </c>
      <c r="F6559" s="16" t="s">
        <v>27322</v>
      </c>
      <c r="G6559" s="16" t="s">
        <v>3382</v>
      </c>
      <c r="H6559" s="16" t="s">
        <v>15395</v>
      </c>
      <c r="I6559" s="16" t="s">
        <v>30018</v>
      </c>
      <c r="J6559" s="16"/>
    </row>
    <row r="6560" spans="1:10">
      <c r="A6560" s="16" t="s">
        <v>36141</v>
      </c>
      <c r="B6560" s="52" t="s">
        <v>1404</v>
      </c>
      <c r="C6560" s="16" t="str">
        <f t="shared" si="102"/>
        <v>042 - 033</v>
      </c>
      <c r="D6560" s="52" t="s">
        <v>36059</v>
      </c>
      <c r="E6560" s="52" t="s">
        <v>1290</v>
      </c>
      <c r="F6560" s="16" t="s">
        <v>33345</v>
      </c>
      <c r="G6560" s="16" t="s">
        <v>33346</v>
      </c>
      <c r="H6560" s="16" t="s">
        <v>20397</v>
      </c>
      <c r="I6560" s="16" t="s">
        <v>36142</v>
      </c>
    </row>
    <row r="6561" spans="1:10">
      <c r="A6561" s="16" t="s">
        <v>28998</v>
      </c>
      <c r="B6561" s="52" t="s">
        <v>31460</v>
      </c>
      <c r="C6561" s="16" t="str">
        <f t="shared" si="102"/>
        <v>019 - 062</v>
      </c>
      <c r="D6561" s="52" t="s">
        <v>36059</v>
      </c>
      <c r="E6561" s="52" t="s">
        <v>23092</v>
      </c>
      <c r="F6561" s="16" t="s">
        <v>32434</v>
      </c>
      <c r="G6561" s="16" t="s">
        <v>23091</v>
      </c>
      <c r="H6561" s="16" t="s">
        <v>32666</v>
      </c>
      <c r="I6561" s="16" t="s">
        <v>28999</v>
      </c>
    </row>
    <row r="6562" spans="1:10">
      <c r="A6562" s="16" t="s">
        <v>30474</v>
      </c>
      <c r="B6562" s="52" t="s">
        <v>9343</v>
      </c>
      <c r="C6562" s="16" t="str">
        <f t="shared" si="102"/>
        <v>044 - 054</v>
      </c>
      <c r="D6562" s="52" t="s">
        <v>36059</v>
      </c>
      <c r="E6562" s="52" t="s">
        <v>27373</v>
      </c>
      <c r="F6562" s="16" t="s">
        <v>30475</v>
      </c>
      <c r="G6562" s="16" t="s">
        <v>27372</v>
      </c>
      <c r="H6562" s="16" t="s">
        <v>20397</v>
      </c>
      <c r="I6562" s="16" t="s">
        <v>30476</v>
      </c>
    </row>
    <row r="6563" spans="1:10">
      <c r="A6563" s="16" t="s">
        <v>22103</v>
      </c>
      <c r="B6563" s="52" t="s">
        <v>22835</v>
      </c>
      <c r="C6563" s="16" t="str">
        <f t="shared" si="102"/>
        <v>017 - 122</v>
      </c>
      <c r="D6563" s="52" t="s">
        <v>36059</v>
      </c>
      <c r="E6563" s="52" t="s">
        <v>22538</v>
      </c>
      <c r="F6563" s="16" t="s">
        <v>13727</v>
      </c>
      <c r="G6563" s="16" t="s">
        <v>22537</v>
      </c>
      <c r="H6563" s="16" t="s">
        <v>32666</v>
      </c>
      <c r="I6563" s="16" t="s">
        <v>22104</v>
      </c>
    </row>
    <row r="6564" spans="1:10">
      <c r="A6564" s="16" t="s">
        <v>33910</v>
      </c>
      <c r="B6564" s="52" t="s">
        <v>9595</v>
      </c>
      <c r="C6564" s="16" t="str">
        <f t="shared" si="102"/>
        <v>003 - 107</v>
      </c>
      <c r="D6564" s="52" t="s">
        <v>34487</v>
      </c>
      <c r="E6564" s="52" t="s">
        <v>3328</v>
      </c>
      <c r="F6564" s="16" t="s">
        <v>14613</v>
      </c>
      <c r="G6564" s="16" t="s">
        <v>10731</v>
      </c>
      <c r="H6564" s="16" t="s">
        <v>10732</v>
      </c>
      <c r="I6564" s="16" t="s">
        <v>16030</v>
      </c>
      <c r="J6564" s="16" t="s">
        <v>7990</v>
      </c>
    </row>
    <row r="6565" spans="1:10">
      <c r="A6565" s="16" t="s">
        <v>6200</v>
      </c>
      <c r="B6565" s="52" t="s">
        <v>9367</v>
      </c>
      <c r="C6565" s="16" t="str">
        <f t="shared" si="102"/>
        <v>103 - 049</v>
      </c>
      <c r="D6565" s="52" t="s">
        <v>34487</v>
      </c>
      <c r="E6565" s="52" t="s">
        <v>14668</v>
      </c>
      <c r="F6565" s="16" t="s">
        <v>6201</v>
      </c>
      <c r="G6565" s="16" t="s">
        <v>14667</v>
      </c>
      <c r="H6565" s="16" t="s">
        <v>10732</v>
      </c>
      <c r="I6565" s="16" t="s">
        <v>16030</v>
      </c>
    </row>
    <row r="6566" spans="1:10">
      <c r="A6566" s="16" t="s">
        <v>29018</v>
      </c>
      <c r="B6566" s="52" t="s">
        <v>20830</v>
      </c>
      <c r="C6566" s="16" t="str">
        <f t="shared" si="102"/>
        <v>012 - 107</v>
      </c>
      <c r="D6566" s="52" t="s">
        <v>36059</v>
      </c>
      <c r="E6566" s="52" t="s">
        <v>18879</v>
      </c>
      <c r="F6566" s="16" t="s">
        <v>34393</v>
      </c>
      <c r="G6566" s="16" t="s">
        <v>26253</v>
      </c>
      <c r="H6566" s="16" t="s">
        <v>32666</v>
      </c>
      <c r="I6566" s="16" t="s">
        <v>29019</v>
      </c>
    </row>
    <row r="6567" spans="1:10">
      <c r="A6567" s="16" t="s">
        <v>14744</v>
      </c>
      <c r="B6567" s="52" t="s">
        <v>22323</v>
      </c>
      <c r="C6567" s="16" t="str">
        <f t="shared" si="102"/>
        <v>013 - 164</v>
      </c>
      <c r="D6567" s="52" t="s">
        <v>36059</v>
      </c>
      <c r="E6567" s="52" t="s">
        <v>26240</v>
      </c>
      <c r="F6567" s="16" t="s">
        <v>13347</v>
      </c>
      <c r="G6567" s="16" t="s">
        <v>26239</v>
      </c>
      <c r="H6567" s="16" t="s">
        <v>32666</v>
      </c>
      <c r="I6567" s="16" t="s">
        <v>22959</v>
      </c>
      <c r="J6567" s="16" t="s">
        <v>7990</v>
      </c>
    </row>
    <row r="6568" spans="1:10">
      <c r="A6568" s="16" t="s">
        <v>22958</v>
      </c>
      <c r="B6568" s="52" t="s">
        <v>16087</v>
      </c>
      <c r="C6568" s="16" t="str">
        <f t="shared" si="102"/>
        <v>097 - 057</v>
      </c>
      <c r="D6568" s="52" t="s">
        <v>36059</v>
      </c>
      <c r="E6568" s="52" t="s">
        <v>26245</v>
      </c>
      <c r="F6568" s="16" t="s">
        <v>30368</v>
      </c>
      <c r="G6568" s="16" t="s">
        <v>26244</v>
      </c>
      <c r="H6568" s="16" t="s">
        <v>32666</v>
      </c>
      <c r="I6568" s="16" t="s">
        <v>22959</v>
      </c>
      <c r="J6568" s="16"/>
    </row>
    <row r="6569" spans="1:10">
      <c r="A6569" s="16" t="s">
        <v>2896</v>
      </c>
      <c r="B6569" s="52" t="s">
        <v>32513</v>
      </c>
      <c r="C6569" s="16" t="str">
        <f t="shared" si="102"/>
        <v>001 - 170</v>
      </c>
      <c r="D6569" s="52" t="s">
        <v>36059</v>
      </c>
      <c r="E6569" s="52" t="s">
        <v>37671</v>
      </c>
      <c r="F6569" s="16" t="s">
        <v>35568</v>
      </c>
      <c r="G6569" s="16" t="s">
        <v>37670</v>
      </c>
      <c r="H6569" s="16" t="s">
        <v>10732</v>
      </c>
      <c r="I6569" s="16" t="s">
        <v>2897</v>
      </c>
    </row>
    <row r="6570" spans="1:10">
      <c r="A6570" s="16" t="s">
        <v>33111</v>
      </c>
      <c r="B6570" s="52" t="s">
        <v>37709</v>
      </c>
      <c r="C6570" s="16" t="str">
        <f t="shared" si="102"/>
        <v>065 - 081</v>
      </c>
      <c r="D6570" s="52" t="s">
        <v>34487</v>
      </c>
      <c r="E6570" s="52" t="s">
        <v>29546</v>
      </c>
      <c r="F6570" s="16" t="s">
        <v>33112</v>
      </c>
      <c r="G6570" s="16" t="s">
        <v>29545</v>
      </c>
      <c r="H6570" s="16" t="s">
        <v>30282</v>
      </c>
      <c r="I6570" s="16" t="s">
        <v>33173</v>
      </c>
    </row>
    <row r="6571" spans="1:10">
      <c r="A6571" s="16" t="s">
        <v>17411</v>
      </c>
      <c r="B6571" s="52" t="s">
        <v>25575</v>
      </c>
      <c r="C6571" s="16" t="str">
        <f t="shared" si="102"/>
        <v>013 - 908</v>
      </c>
      <c r="D6571" s="52"/>
      <c r="E6571" s="52" t="s">
        <v>26240</v>
      </c>
      <c r="F6571" s="16"/>
      <c r="G6571" s="16" t="s">
        <v>26239</v>
      </c>
      <c r="H6571" s="16" t="s">
        <v>32666</v>
      </c>
      <c r="I6571" s="16" t="s">
        <v>17412</v>
      </c>
      <c r="J6571" s="16" t="s">
        <v>34487</v>
      </c>
    </row>
    <row r="6572" spans="1:10">
      <c r="A6572" s="16" t="s">
        <v>7438</v>
      </c>
      <c r="B6572" s="52" t="s">
        <v>7180</v>
      </c>
      <c r="C6572" s="16" t="str">
        <f t="shared" si="102"/>
        <v>009 - 819</v>
      </c>
      <c r="D6572" s="52"/>
      <c r="E6572" s="52" t="s">
        <v>26840</v>
      </c>
      <c r="F6572" s="16"/>
      <c r="G6572" s="16" t="s">
        <v>26839</v>
      </c>
      <c r="H6572" s="16" t="s">
        <v>34573</v>
      </c>
      <c r="I6572" s="16" t="s">
        <v>7439</v>
      </c>
      <c r="J6572" s="16" t="s">
        <v>34487</v>
      </c>
    </row>
    <row r="6573" spans="1:10">
      <c r="A6573" s="16" t="s">
        <v>10073</v>
      </c>
      <c r="B6573" s="52" t="s">
        <v>23809</v>
      </c>
      <c r="C6573" s="16" t="str">
        <f t="shared" si="102"/>
        <v>090 - 047</v>
      </c>
      <c r="D6573" s="52" t="s">
        <v>34487</v>
      </c>
      <c r="E6573" s="52" t="s">
        <v>33520</v>
      </c>
      <c r="F6573" s="16" t="s">
        <v>10074</v>
      </c>
      <c r="G6573" s="16" t="s">
        <v>33519</v>
      </c>
      <c r="H6573" s="16" t="s">
        <v>33521</v>
      </c>
      <c r="I6573" s="16" t="s">
        <v>10075</v>
      </c>
      <c r="J6573" s="16"/>
    </row>
    <row r="6574" spans="1:10">
      <c r="A6574" s="16" t="s">
        <v>9632</v>
      </c>
      <c r="B6574" s="52" t="s">
        <v>2810</v>
      </c>
      <c r="C6574" s="16" t="str">
        <f t="shared" si="102"/>
        <v>002 - 088</v>
      </c>
      <c r="D6574" s="52" t="s">
        <v>36059</v>
      </c>
      <c r="E6574" s="52" t="s">
        <v>36066</v>
      </c>
      <c r="F6574" s="16" t="s">
        <v>9633</v>
      </c>
      <c r="G6574" s="16" t="s">
        <v>20457</v>
      </c>
      <c r="H6574" s="16" t="s">
        <v>10732</v>
      </c>
      <c r="I6574" s="16" t="s">
        <v>9634</v>
      </c>
    </row>
    <row r="6575" spans="1:10">
      <c r="A6575" s="16" t="s">
        <v>8287</v>
      </c>
      <c r="B6575" s="52" t="s">
        <v>25576</v>
      </c>
      <c r="C6575" s="16" t="str">
        <f t="shared" si="102"/>
        <v>013 - 909</v>
      </c>
      <c r="D6575" s="52"/>
      <c r="E6575" s="52" t="s">
        <v>26240</v>
      </c>
      <c r="F6575" s="16"/>
      <c r="G6575" s="16" t="s">
        <v>26239</v>
      </c>
      <c r="H6575" s="16" t="s">
        <v>32666</v>
      </c>
      <c r="I6575" s="16" t="s">
        <v>8288</v>
      </c>
      <c r="J6575" s="16" t="s">
        <v>34487</v>
      </c>
    </row>
    <row r="6576" spans="1:10">
      <c r="A6576" s="16" t="s">
        <v>29358</v>
      </c>
      <c r="B6576" s="52" t="s">
        <v>2811</v>
      </c>
      <c r="C6576" s="16" t="str">
        <f t="shared" si="102"/>
        <v>002 - 089</v>
      </c>
      <c r="D6576" s="52" t="s">
        <v>36059</v>
      </c>
      <c r="E6576" s="52" t="s">
        <v>36066</v>
      </c>
      <c r="F6576" s="16" t="s">
        <v>37471</v>
      </c>
      <c r="G6576" s="16" t="s">
        <v>20457</v>
      </c>
      <c r="H6576" s="16" t="s">
        <v>10732</v>
      </c>
      <c r="I6576" s="16" t="s">
        <v>29359</v>
      </c>
    </row>
    <row r="6577" spans="1:10">
      <c r="A6577" s="16" t="s">
        <v>34673</v>
      </c>
      <c r="B6577" s="52" t="s">
        <v>9596</v>
      </c>
      <c r="C6577" s="16" t="str">
        <f t="shared" si="102"/>
        <v>003 - 108</v>
      </c>
      <c r="D6577" s="52" t="s">
        <v>36059</v>
      </c>
      <c r="E6577" s="52" t="s">
        <v>3328</v>
      </c>
      <c r="F6577" s="16" t="s">
        <v>34674</v>
      </c>
      <c r="G6577" s="16" t="s">
        <v>10731</v>
      </c>
      <c r="H6577" s="16" t="s">
        <v>10732</v>
      </c>
      <c r="I6577" s="16" t="s">
        <v>34675</v>
      </c>
    </row>
    <row r="6578" spans="1:10">
      <c r="A6578" s="16" t="s">
        <v>14325</v>
      </c>
      <c r="B6578" s="52" t="s">
        <v>9597</v>
      </c>
      <c r="C6578" s="16" t="str">
        <f t="shared" si="102"/>
        <v>003 - 109</v>
      </c>
      <c r="D6578" s="52" t="s">
        <v>36059</v>
      </c>
      <c r="E6578" s="52" t="s">
        <v>3328</v>
      </c>
      <c r="F6578" s="16" t="s">
        <v>4324</v>
      </c>
      <c r="G6578" s="16" t="s">
        <v>10731</v>
      </c>
      <c r="H6578" s="16" t="s">
        <v>10732</v>
      </c>
      <c r="I6578" s="16" t="s">
        <v>14326</v>
      </c>
    </row>
    <row r="6579" spans="1:10">
      <c r="A6579" s="16" t="s">
        <v>27092</v>
      </c>
      <c r="B6579" s="52" t="s">
        <v>6245</v>
      </c>
      <c r="C6579" s="16" t="str">
        <f t="shared" si="102"/>
        <v>018 - 104</v>
      </c>
      <c r="D6579" s="52" t="s">
        <v>36059</v>
      </c>
      <c r="E6579" s="52" t="s">
        <v>35975</v>
      </c>
      <c r="F6579" s="16" t="s">
        <v>35973</v>
      </c>
      <c r="G6579" s="16" t="s">
        <v>35974</v>
      </c>
      <c r="H6579" s="16" t="s">
        <v>32666</v>
      </c>
      <c r="I6579" s="16" t="s">
        <v>27093</v>
      </c>
    </row>
    <row r="6580" spans="1:10">
      <c r="A6580" s="16" t="s">
        <v>2128</v>
      </c>
      <c r="B6580" s="52" t="s">
        <v>30202</v>
      </c>
      <c r="C6580" s="16" t="str">
        <f t="shared" si="102"/>
        <v>058 - 073</v>
      </c>
      <c r="D6580" s="52" t="s">
        <v>34487</v>
      </c>
      <c r="E6580" s="52" t="s">
        <v>10753</v>
      </c>
      <c r="F6580" s="16" t="s">
        <v>2129</v>
      </c>
      <c r="G6580" s="16" t="s">
        <v>10752</v>
      </c>
      <c r="H6580" s="16" t="s">
        <v>20396</v>
      </c>
      <c r="I6580" s="16" t="s">
        <v>2130</v>
      </c>
    </row>
    <row r="6581" spans="1:10">
      <c r="A6581" s="16" t="s">
        <v>15618</v>
      </c>
      <c r="B6581" s="52" t="s">
        <v>37710</v>
      </c>
      <c r="C6581" s="16" t="str">
        <f t="shared" si="102"/>
        <v>065 - 082</v>
      </c>
      <c r="D6581" s="52" t="s">
        <v>34487</v>
      </c>
      <c r="E6581" s="52" t="s">
        <v>29546</v>
      </c>
      <c r="F6581" s="16" t="s">
        <v>15619</v>
      </c>
      <c r="G6581" s="16" t="s">
        <v>29545</v>
      </c>
      <c r="H6581" s="16" t="s">
        <v>30282</v>
      </c>
      <c r="I6581" s="16" t="s">
        <v>15620</v>
      </c>
      <c r="J6581" s="16"/>
    </row>
    <row r="6582" spans="1:10">
      <c r="A6582" s="16" t="s">
        <v>12766</v>
      </c>
      <c r="B6582" s="52" t="s">
        <v>9598</v>
      </c>
      <c r="C6582" s="16" t="str">
        <f t="shared" si="102"/>
        <v>003 - 871</v>
      </c>
      <c r="D6582" s="52"/>
      <c r="E6582" s="52" t="s">
        <v>3328</v>
      </c>
      <c r="F6582" s="16"/>
      <c r="G6582" s="16" t="s">
        <v>10731</v>
      </c>
      <c r="H6582" s="16" t="s">
        <v>10732</v>
      </c>
      <c r="I6582" s="16" t="s">
        <v>12767</v>
      </c>
      <c r="J6582" s="16" t="s">
        <v>34487</v>
      </c>
    </row>
    <row r="6583" spans="1:10">
      <c r="A6583" s="16" t="s">
        <v>10019</v>
      </c>
      <c r="B6583" s="52" t="s">
        <v>25577</v>
      </c>
      <c r="C6583" s="16" t="str">
        <f t="shared" si="102"/>
        <v>013 - 962</v>
      </c>
      <c r="D6583" s="52"/>
      <c r="E6583" s="52" t="s">
        <v>26240</v>
      </c>
      <c r="G6583" s="16" t="s">
        <v>26239</v>
      </c>
      <c r="H6583" s="16" t="s">
        <v>32666</v>
      </c>
      <c r="I6583" s="16" t="s">
        <v>10020</v>
      </c>
      <c r="J6583" s="16" t="s">
        <v>34487</v>
      </c>
    </row>
    <row r="6584" spans="1:10">
      <c r="A6584" s="16" t="s">
        <v>7348</v>
      </c>
      <c r="B6584" s="52" t="s">
        <v>16742</v>
      </c>
      <c r="C6584" s="16" t="str">
        <f t="shared" si="102"/>
        <v>013 - 165</v>
      </c>
      <c r="D6584" s="52" t="s">
        <v>36059</v>
      </c>
      <c r="E6584" s="52" t="s">
        <v>26240</v>
      </c>
      <c r="F6584" s="16" t="s">
        <v>7349</v>
      </c>
      <c r="G6584" s="16" t="s">
        <v>26239</v>
      </c>
      <c r="H6584" s="16" t="s">
        <v>32666</v>
      </c>
      <c r="I6584" s="16" t="s">
        <v>7350</v>
      </c>
    </row>
    <row r="6585" spans="1:10">
      <c r="A6585" s="16" t="s">
        <v>6225</v>
      </c>
      <c r="B6585" s="52" t="s">
        <v>6810</v>
      </c>
      <c r="C6585" s="16" t="str">
        <f t="shared" si="102"/>
        <v>013 - 166</v>
      </c>
      <c r="D6585" s="52" t="s">
        <v>36059</v>
      </c>
      <c r="E6585" s="52" t="s">
        <v>26240</v>
      </c>
      <c r="F6585" s="16" t="s">
        <v>6226</v>
      </c>
      <c r="G6585" s="16" t="s">
        <v>26239</v>
      </c>
      <c r="H6585" s="16" t="s">
        <v>32666</v>
      </c>
      <c r="I6585" s="16" t="s">
        <v>25133</v>
      </c>
      <c r="J6585" s="16" t="s">
        <v>7990</v>
      </c>
    </row>
    <row r="6586" spans="1:10">
      <c r="A6586" s="16" t="s">
        <v>25131</v>
      </c>
      <c r="B6586" s="52" t="s">
        <v>15973</v>
      </c>
      <c r="C6586" s="16" t="str">
        <f t="shared" si="102"/>
        <v>097 - 058</v>
      </c>
      <c r="D6586" s="52" t="s">
        <v>36059</v>
      </c>
      <c r="E6586" s="52" t="s">
        <v>26245</v>
      </c>
      <c r="F6586" s="16" t="s">
        <v>25132</v>
      </c>
      <c r="G6586" s="16" t="s">
        <v>26244</v>
      </c>
      <c r="H6586" s="16" t="s">
        <v>32666</v>
      </c>
      <c r="I6586" s="16" t="s">
        <v>25133</v>
      </c>
      <c r="J6586" s="16"/>
    </row>
    <row r="6587" spans="1:10">
      <c r="A6587" s="16" t="s">
        <v>30805</v>
      </c>
      <c r="B6587" s="52" t="s">
        <v>20831</v>
      </c>
      <c r="C6587" s="16" t="str">
        <f t="shared" si="102"/>
        <v>012 - 108</v>
      </c>
      <c r="D6587" s="52" t="s">
        <v>36059</v>
      </c>
      <c r="E6587" s="52" t="s">
        <v>18879</v>
      </c>
      <c r="F6587" s="16" t="s">
        <v>33579</v>
      </c>
      <c r="G6587" s="16" t="s">
        <v>26253</v>
      </c>
      <c r="H6587" s="16" t="s">
        <v>32666</v>
      </c>
      <c r="I6587" s="16" t="s">
        <v>33580</v>
      </c>
    </row>
    <row r="6588" spans="1:10">
      <c r="A6588" s="16" t="s">
        <v>3727</v>
      </c>
      <c r="B6588" s="52" t="s">
        <v>20832</v>
      </c>
      <c r="C6588" s="16" t="str">
        <f t="shared" si="102"/>
        <v>012 - 873</v>
      </c>
      <c r="D6588" s="52"/>
      <c r="E6588" s="52" t="s">
        <v>18879</v>
      </c>
      <c r="F6588" s="16"/>
      <c r="G6588" s="16" t="s">
        <v>26253</v>
      </c>
      <c r="H6588" s="16" t="s">
        <v>32666</v>
      </c>
      <c r="I6588" s="16" t="s">
        <v>3728</v>
      </c>
      <c r="J6588" s="16" t="s">
        <v>34487</v>
      </c>
    </row>
    <row r="6589" spans="1:10">
      <c r="A6589" s="16" t="s">
        <v>10802</v>
      </c>
      <c r="B6589" s="52" t="s">
        <v>6811</v>
      </c>
      <c r="C6589" s="16" t="str">
        <f t="shared" si="102"/>
        <v>013 - 167</v>
      </c>
      <c r="D6589" s="52" t="s">
        <v>34487</v>
      </c>
      <c r="E6589" s="52" t="s">
        <v>26240</v>
      </c>
      <c r="F6589" s="16" t="s">
        <v>10803</v>
      </c>
      <c r="G6589" s="16" t="s">
        <v>26239</v>
      </c>
      <c r="H6589" s="16" t="s">
        <v>32666</v>
      </c>
      <c r="I6589" s="16" t="s">
        <v>13169</v>
      </c>
      <c r="J6589" s="16" t="s">
        <v>7990</v>
      </c>
    </row>
    <row r="6590" spans="1:10">
      <c r="A6590" s="16" t="s">
        <v>11675</v>
      </c>
      <c r="B6590" s="52" t="s">
        <v>15974</v>
      </c>
      <c r="C6590" s="16" t="str">
        <f t="shared" si="102"/>
        <v>097 - 059</v>
      </c>
      <c r="D6590" s="52" t="s">
        <v>34487</v>
      </c>
      <c r="E6590" s="52" t="s">
        <v>26245</v>
      </c>
      <c r="F6590" s="16" t="s">
        <v>11676</v>
      </c>
      <c r="G6590" s="16" t="s">
        <v>26244</v>
      </c>
      <c r="H6590" s="16" t="s">
        <v>32666</v>
      </c>
      <c r="I6590" s="16" t="s">
        <v>13169</v>
      </c>
      <c r="J6590" s="16"/>
    </row>
    <row r="6591" spans="1:10">
      <c r="A6591" s="16" t="s">
        <v>20058</v>
      </c>
      <c r="B6591" s="52" t="s">
        <v>13659</v>
      </c>
      <c r="C6591" s="16" t="str">
        <f t="shared" si="102"/>
        <v>091 - 055</v>
      </c>
      <c r="D6591" s="52" t="s">
        <v>34487</v>
      </c>
      <c r="E6591" s="52" t="s">
        <v>31546</v>
      </c>
      <c r="F6591" s="16" t="s">
        <v>20059</v>
      </c>
      <c r="G6591" s="16" t="s">
        <v>31545</v>
      </c>
      <c r="H6591" s="16" t="s">
        <v>33521</v>
      </c>
      <c r="I6591" s="16" t="s">
        <v>20060</v>
      </c>
    </row>
    <row r="6592" spans="1:10">
      <c r="A6592" s="16" t="s">
        <v>17782</v>
      </c>
      <c r="B6592" s="52" t="s">
        <v>6246</v>
      </c>
      <c r="C6592" s="16" t="str">
        <f t="shared" si="102"/>
        <v>018 - 105</v>
      </c>
      <c r="D6592" s="52" t="s">
        <v>36059</v>
      </c>
      <c r="E6592" s="52" t="s">
        <v>35975</v>
      </c>
      <c r="F6592" s="16" t="s">
        <v>16332</v>
      </c>
      <c r="G6592" s="16" t="s">
        <v>35974</v>
      </c>
      <c r="H6592" s="16" t="s">
        <v>32666</v>
      </c>
      <c r="I6592" s="16" t="s">
        <v>17783</v>
      </c>
    </row>
    <row r="6593" spans="1:10">
      <c r="A6593" s="16" t="s">
        <v>26459</v>
      </c>
      <c r="B6593" s="52" t="s">
        <v>15220</v>
      </c>
      <c r="C6593" s="16" t="str">
        <f t="shared" si="102"/>
        <v>079 - 088</v>
      </c>
      <c r="D6593" s="52" t="s">
        <v>34487</v>
      </c>
      <c r="E6593" s="52" t="s">
        <v>4771</v>
      </c>
      <c r="F6593" s="16" t="s">
        <v>82</v>
      </c>
      <c r="G6593" s="16" t="s">
        <v>4770</v>
      </c>
      <c r="H6593" s="16" t="s">
        <v>4772</v>
      </c>
      <c r="I6593" s="16" t="s">
        <v>26460</v>
      </c>
      <c r="J6593" s="16"/>
    </row>
    <row r="6594" spans="1:10">
      <c r="A6594" s="16" t="s">
        <v>12346</v>
      </c>
      <c r="B6594" s="52" t="s">
        <v>33474</v>
      </c>
      <c r="C6594" s="16" t="str">
        <f t="shared" si="102"/>
        <v>008 - 825</v>
      </c>
      <c r="D6594" s="52"/>
      <c r="E6594" s="52" t="s">
        <v>16664</v>
      </c>
      <c r="F6594" s="16"/>
      <c r="G6594" s="16" t="s">
        <v>16663</v>
      </c>
      <c r="H6594" s="16" t="s">
        <v>34573</v>
      </c>
      <c r="I6594" s="16" t="s">
        <v>12347</v>
      </c>
      <c r="J6594" s="16" t="s">
        <v>34487</v>
      </c>
    </row>
    <row r="6595" spans="1:10">
      <c r="A6595" s="16" t="s">
        <v>6766</v>
      </c>
      <c r="B6595" s="52" t="s">
        <v>15299</v>
      </c>
      <c r="C6595" s="16" t="str">
        <f t="shared" si="102"/>
        <v>083 - 063</v>
      </c>
      <c r="D6595" s="52" t="s">
        <v>34487</v>
      </c>
      <c r="E6595" s="52" t="s">
        <v>21246</v>
      </c>
      <c r="F6595" s="16" t="s">
        <v>37658</v>
      </c>
      <c r="G6595" s="16" t="s">
        <v>21245</v>
      </c>
      <c r="H6595" s="16" t="s">
        <v>29917</v>
      </c>
      <c r="I6595" s="16" t="s">
        <v>6767</v>
      </c>
    </row>
    <row r="6596" spans="1:10">
      <c r="A6596" s="16" t="s">
        <v>3464</v>
      </c>
      <c r="B6596" s="52" t="s">
        <v>37711</v>
      </c>
      <c r="C6596" s="16" t="str">
        <f t="shared" ref="C6596:C6659" si="103">MID(A6596,1,3) &amp;" - " &amp;MID(A6596,4,3)</f>
        <v>065 - 083</v>
      </c>
      <c r="D6596" s="52" t="s">
        <v>34487</v>
      </c>
      <c r="E6596" s="52" t="s">
        <v>29546</v>
      </c>
      <c r="F6596" s="16" t="s">
        <v>20864</v>
      </c>
      <c r="G6596" s="16" t="s">
        <v>29545</v>
      </c>
      <c r="H6596" s="16" t="s">
        <v>30282</v>
      </c>
      <c r="I6596" s="16" t="s">
        <v>3465</v>
      </c>
    </row>
    <row r="6597" spans="1:10">
      <c r="A6597" s="16" t="s">
        <v>5657</v>
      </c>
      <c r="B6597" s="52" t="s">
        <v>33800</v>
      </c>
      <c r="C6597" s="16" t="str">
        <f t="shared" si="103"/>
        <v>057 - 806</v>
      </c>
      <c r="D6597" s="52"/>
      <c r="E6597" s="52" t="s">
        <v>18919</v>
      </c>
      <c r="F6597" s="16"/>
      <c r="G6597" s="16" t="s">
        <v>18918</v>
      </c>
      <c r="H6597" s="16" t="s">
        <v>20396</v>
      </c>
      <c r="I6597" s="16" t="s">
        <v>5658</v>
      </c>
      <c r="J6597" s="16" t="s">
        <v>34487</v>
      </c>
    </row>
    <row r="6598" spans="1:10">
      <c r="A6598" s="16" t="s">
        <v>22794</v>
      </c>
      <c r="B6598" s="52" t="s">
        <v>6812</v>
      </c>
      <c r="C6598" s="16" t="str">
        <f t="shared" si="103"/>
        <v>013 - 168</v>
      </c>
      <c r="D6598" s="52" t="s">
        <v>34487</v>
      </c>
      <c r="E6598" s="52" t="s">
        <v>26240</v>
      </c>
      <c r="F6598" s="16" t="s">
        <v>36343</v>
      </c>
      <c r="G6598" s="16" t="s">
        <v>26239</v>
      </c>
      <c r="H6598" s="16" t="s">
        <v>32666</v>
      </c>
      <c r="I6598" s="16" t="s">
        <v>24440</v>
      </c>
      <c r="J6598" s="16" t="s">
        <v>7990</v>
      </c>
    </row>
    <row r="6599" spans="1:10">
      <c r="A6599" s="16" t="s">
        <v>4358</v>
      </c>
      <c r="B6599" s="52" t="s">
        <v>15975</v>
      </c>
      <c r="C6599" s="16" t="str">
        <f t="shared" si="103"/>
        <v>097 - 060</v>
      </c>
      <c r="D6599" s="52" t="s">
        <v>34487</v>
      </c>
      <c r="E6599" s="52" t="s">
        <v>26245</v>
      </c>
      <c r="F6599" s="16" t="s">
        <v>4359</v>
      </c>
      <c r="G6599" s="16" t="s">
        <v>26244</v>
      </c>
      <c r="H6599" s="16" t="s">
        <v>32666</v>
      </c>
      <c r="I6599" s="16" t="s">
        <v>24440</v>
      </c>
      <c r="J6599" s="16"/>
    </row>
    <row r="6600" spans="1:10">
      <c r="A6600" s="16" t="s">
        <v>27590</v>
      </c>
      <c r="B6600" s="52" t="s">
        <v>3100</v>
      </c>
      <c r="C6600" s="16" t="str">
        <f t="shared" si="103"/>
        <v>077 - 019</v>
      </c>
      <c r="D6600" s="52" t="s">
        <v>34487</v>
      </c>
      <c r="E6600" s="52" t="s">
        <v>36237</v>
      </c>
      <c r="F6600" s="16" t="s">
        <v>6986</v>
      </c>
      <c r="G6600" s="16" t="s">
        <v>36236</v>
      </c>
      <c r="H6600" s="16" t="s">
        <v>13511</v>
      </c>
      <c r="I6600" s="16" t="s">
        <v>27591</v>
      </c>
    </row>
    <row r="6601" spans="1:10">
      <c r="A6601" s="16" t="s">
        <v>21282</v>
      </c>
      <c r="B6601" s="52" t="s">
        <v>33475</v>
      </c>
      <c r="C6601" s="16" t="str">
        <f t="shared" si="103"/>
        <v>008 - 038</v>
      </c>
      <c r="D6601" s="52" t="s">
        <v>34487</v>
      </c>
      <c r="E6601" s="52" t="s">
        <v>16664</v>
      </c>
      <c r="F6601" s="16" t="s">
        <v>32346</v>
      </c>
      <c r="G6601" s="16" t="s">
        <v>16663</v>
      </c>
      <c r="H6601" s="16" t="s">
        <v>34573</v>
      </c>
      <c r="I6601" s="16" t="s">
        <v>21283</v>
      </c>
    </row>
    <row r="6602" spans="1:10">
      <c r="A6602" s="16" t="s">
        <v>3193</v>
      </c>
      <c r="B6602" s="52" t="s">
        <v>24422</v>
      </c>
      <c r="C6602" s="16" t="str">
        <f t="shared" si="103"/>
        <v>006 - 118</v>
      </c>
      <c r="D6602" s="52" t="s">
        <v>36059</v>
      </c>
      <c r="E6602" s="52" t="s">
        <v>26671</v>
      </c>
      <c r="F6602" s="16" t="s">
        <v>20244</v>
      </c>
      <c r="G6602" s="16" t="s">
        <v>26670</v>
      </c>
      <c r="H6602" s="16" t="s">
        <v>10732</v>
      </c>
      <c r="I6602" s="16" t="s">
        <v>3194</v>
      </c>
    </row>
    <row r="6603" spans="1:10">
      <c r="A6603" s="16" t="s">
        <v>32565</v>
      </c>
      <c r="B6603" s="52" t="s">
        <v>26704</v>
      </c>
      <c r="C6603" s="16" t="str">
        <f t="shared" si="103"/>
        <v>095 - 037</v>
      </c>
      <c r="D6603" s="52" t="s">
        <v>34487</v>
      </c>
      <c r="E6603" s="52" t="s">
        <v>5719</v>
      </c>
      <c r="F6603" s="16" t="s">
        <v>19949</v>
      </c>
      <c r="G6603" s="16" t="s">
        <v>29627</v>
      </c>
      <c r="H6603" s="16" t="s">
        <v>33521</v>
      </c>
      <c r="I6603" s="16" t="s">
        <v>19950</v>
      </c>
    </row>
    <row r="6604" spans="1:10">
      <c r="A6604" s="16" t="s">
        <v>27451</v>
      </c>
      <c r="B6604" s="52" t="s">
        <v>13660</v>
      </c>
      <c r="C6604" s="16" t="str">
        <f t="shared" si="103"/>
        <v>091 - 056</v>
      </c>
      <c r="D6604" s="52" t="s">
        <v>34487</v>
      </c>
      <c r="E6604" s="52" t="s">
        <v>31546</v>
      </c>
      <c r="F6604" s="16" t="s">
        <v>13612</v>
      </c>
      <c r="G6604" s="16" t="s">
        <v>31545</v>
      </c>
      <c r="H6604" s="16" t="s">
        <v>33521</v>
      </c>
      <c r="I6604" s="16" t="s">
        <v>27452</v>
      </c>
    </row>
    <row r="6605" spans="1:10">
      <c r="A6605" s="16" t="s">
        <v>21087</v>
      </c>
      <c r="B6605" s="52" t="s">
        <v>24353</v>
      </c>
      <c r="C6605" s="16" t="str">
        <f t="shared" si="103"/>
        <v>007 - 046</v>
      </c>
      <c r="D6605" s="52" t="s">
        <v>34487</v>
      </c>
      <c r="E6605" s="52" t="s">
        <v>14662</v>
      </c>
      <c r="F6605" s="16" t="s">
        <v>13990</v>
      </c>
      <c r="G6605" s="16" t="s">
        <v>14661</v>
      </c>
      <c r="H6605" s="16" t="s">
        <v>14663</v>
      </c>
      <c r="I6605" s="16" t="s">
        <v>21088</v>
      </c>
    </row>
    <row r="6606" spans="1:10">
      <c r="A6606" s="16" t="s">
        <v>10968</v>
      </c>
      <c r="B6606" s="52" t="s">
        <v>23810</v>
      </c>
      <c r="C6606" s="16" t="str">
        <f t="shared" si="103"/>
        <v>090 - 048</v>
      </c>
      <c r="D6606" s="52" t="s">
        <v>34487</v>
      </c>
      <c r="E6606" s="52" t="s">
        <v>33520</v>
      </c>
      <c r="F6606" s="16" t="s">
        <v>16561</v>
      </c>
      <c r="G6606" s="16" t="s">
        <v>33519</v>
      </c>
      <c r="H6606" s="16" t="s">
        <v>33521</v>
      </c>
      <c r="I6606" s="16" t="s">
        <v>30833</v>
      </c>
    </row>
    <row r="6607" spans="1:10">
      <c r="A6607" s="16" t="s">
        <v>23265</v>
      </c>
      <c r="B6607" s="52" t="s">
        <v>31461</v>
      </c>
      <c r="C6607" s="16" t="str">
        <f t="shared" si="103"/>
        <v>019 - 063</v>
      </c>
      <c r="D6607" s="52" t="s">
        <v>36059</v>
      </c>
      <c r="E6607" s="52" t="s">
        <v>23092</v>
      </c>
      <c r="F6607" s="16" t="s">
        <v>32434</v>
      </c>
      <c r="G6607" s="16" t="s">
        <v>23091</v>
      </c>
      <c r="H6607" s="16" t="s">
        <v>32666</v>
      </c>
      <c r="I6607" s="16" t="s">
        <v>27942</v>
      </c>
    </row>
    <row r="6608" spans="1:10">
      <c r="A6608" s="16" t="s">
        <v>17631</v>
      </c>
      <c r="B6608" s="52" t="s">
        <v>21699</v>
      </c>
      <c r="C6608" s="16" t="str">
        <f t="shared" si="103"/>
        <v>016 - 145</v>
      </c>
      <c r="D6608" s="52" t="s">
        <v>34487</v>
      </c>
      <c r="E6608" s="52" t="s">
        <v>10742</v>
      </c>
      <c r="F6608" s="16" t="s">
        <v>36714</v>
      </c>
      <c r="G6608" s="16" t="s">
        <v>10741</v>
      </c>
      <c r="H6608" s="16" t="s">
        <v>32666</v>
      </c>
      <c r="I6608" s="16" t="s">
        <v>17632</v>
      </c>
    </row>
    <row r="6609" spans="1:10">
      <c r="A6609" s="16" t="s">
        <v>28840</v>
      </c>
      <c r="B6609" s="52" t="s">
        <v>10644</v>
      </c>
      <c r="C6609" s="16" t="str">
        <f t="shared" si="103"/>
        <v>005 - 081</v>
      </c>
      <c r="D6609" s="52" t="s">
        <v>34487</v>
      </c>
      <c r="E6609" s="52" t="s">
        <v>18693</v>
      </c>
      <c r="F6609" s="16" t="s">
        <v>29387</v>
      </c>
      <c r="G6609" s="16" t="s">
        <v>18692</v>
      </c>
      <c r="H6609" s="16" t="s">
        <v>10732</v>
      </c>
      <c r="I6609" s="16" t="s">
        <v>13221</v>
      </c>
    </row>
    <row r="6610" spans="1:10">
      <c r="A6610" s="16" t="s">
        <v>22</v>
      </c>
      <c r="B6610" s="52" t="s">
        <v>21700</v>
      </c>
      <c r="C6610" s="16" t="str">
        <f t="shared" si="103"/>
        <v>016 - 146</v>
      </c>
      <c r="D6610" s="52" t="s">
        <v>34487</v>
      </c>
      <c r="E6610" s="52" t="s">
        <v>10742</v>
      </c>
      <c r="F6610" s="16" t="s">
        <v>23</v>
      </c>
      <c r="G6610" s="16" t="s">
        <v>10741</v>
      </c>
      <c r="H6610" s="16" t="s">
        <v>32666</v>
      </c>
      <c r="I6610" s="16" t="s">
        <v>24</v>
      </c>
    </row>
    <row r="6611" spans="1:10">
      <c r="A6611" s="16" t="s">
        <v>3166</v>
      </c>
      <c r="B6611" s="52" t="s">
        <v>12996</v>
      </c>
      <c r="C6611" s="16" t="str">
        <f t="shared" si="103"/>
        <v>016 - 844</v>
      </c>
      <c r="D6611" s="52"/>
      <c r="E6611" s="52" t="s">
        <v>10742</v>
      </c>
      <c r="F6611" s="16"/>
      <c r="G6611" s="16" t="s">
        <v>10741</v>
      </c>
      <c r="H6611" s="16" t="s">
        <v>32666</v>
      </c>
      <c r="I6611" s="16" t="s">
        <v>3167</v>
      </c>
      <c r="J6611" s="16" t="s">
        <v>34487</v>
      </c>
    </row>
    <row r="6612" spans="1:10">
      <c r="A6612" s="16" t="s">
        <v>10232</v>
      </c>
      <c r="B6612" s="52" t="s">
        <v>8575</v>
      </c>
      <c r="C6612" s="16" t="str">
        <f t="shared" si="103"/>
        <v>022 - 881</v>
      </c>
      <c r="D6612" s="52"/>
      <c r="E6612" s="52" t="s">
        <v>4777</v>
      </c>
      <c r="F6612" s="16"/>
      <c r="G6612" s="16" t="s">
        <v>4776</v>
      </c>
      <c r="H6612" s="16" t="s">
        <v>4778</v>
      </c>
      <c r="I6612" s="16" t="s">
        <v>10233</v>
      </c>
      <c r="J6612" s="16" t="s">
        <v>34487</v>
      </c>
    </row>
    <row r="6613" spans="1:10">
      <c r="A6613" s="16" t="s">
        <v>31781</v>
      </c>
      <c r="B6613" s="52" t="s">
        <v>566</v>
      </c>
      <c r="C6613" s="16" t="str">
        <f t="shared" si="103"/>
        <v>031 - 849</v>
      </c>
      <c r="D6613" s="52"/>
      <c r="E6613" s="52" t="s">
        <v>7531</v>
      </c>
      <c r="F6613" s="16"/>
      <c r="G6613" s="16" t="s">
        <v>7530</v>
      </c>
      <c r="H6613" s="16" t="s">
        <v>30334</v>
      </c>
      <c r="I6613" s="16" t="s">
        <v>31782</v>
      </c>
      <c r="J6613" s="16" t="s">
        <v>34487</v>
      </c>
    </row>
    <row r="6614" spans="1:10">
      <c r="A6614" s="16" t="s">
        <v>34907</v>
      </c>
      <c r="B6614" s="52" t="s">
        <v>12997</v>
      </c>
      <c r="C6614" s="16" t="str">
        <f t="shared" si="103"/>
        <v>016 - 147</v>
      </c>
      <c r="D6614" s="52" t="s">
        <v>34487</v>
      </c>
      <c r="E6614" s="52" t="s">
        <v>10742</v>
      </c>
      <c r="F6614" s="16" t="s">
        <v>36153</v>
      </c>
      <c r="G6614" s="16" t="s">
        <v>10741</v>
      </c>
      <c r="H6614" s="16" t="s">
        <v>32666</v>
      </c>
      <c r="I6614" s="16" t="s">
        <v>34908</v>
      </c>
    </row>
    <row r="6615" spans="1:10">
      <c r="A6615" s="16" t="s">
        <v>11143</v>
      </c>
      <c r="B6615" s="52" t="s">
        <v>17859</v>
      </c>
      <c r="C6615" s="16" t="str">
        <f t="shared" si="103"/>
        <v>016 - 845</v>
      </c>
      <c r="D6615" s="52"/>
      <c r="E6615" s="52" t="s">
        <v>10742</v>
      </c>
      <c r="F6615" s="16"/>
      <c r="G6615" s="16" t="s">
        <v>10741</v>
      </c>
      <c r="H6615" s="16" t="s">
        <v>32666</v>
      </c>
      <c r="I6615" s="16" t="s">
        <v>6685</v>
      </c>
      <c r="J6615" s="16" t="s">
        <v>34487</v>
      </c>
    </row>
    <row r="6616" spans="1:10">
      <c r="A6616" s="16" t="s">
        <v>6264</v>
      </c>
      <c r="B6616" s="52" t="s">
        <v>30594</v>
      </c>
      <c r="C6616" s="16" t="str">
        <f t="shared" si="103"/>
        <v>012 - 874</v>
      </c>
      <c r="D6616" s="52"/>
      <c r="E6616" s="52" t="s">
        <v>18879</v>
      </c>
      <c r="F6616" s="16"/>
      <c r="G6616" s="16" t="s">
        <v>26253</v>
      </c>
      <c r="H6616" s="16" t="s">
        <v>32666</v>
      </c>
      <c r="I6616" s="16" t="s">
        <v>6265</v>
      </c>
      <c r="J6616" s="16" t="s">
        <v>34487</v>
      </c>
    </row>
    <row r="6617" spans="1:10">
      <c r="A6617" s="16" t="s">
        <v>6752</v>
      </c>
      <c r="B6617" s="52" t="s">
        <v>37176</v>
      </c>
      <c r="C6617" s="16" t="str">
        <f t="shared" si="103"/>
        <v>013 - 169</v>
      </c>
      <c r="D6617" s="52" t="s">
        <v>36059</v>
      </c>
      <c r="E6617" s="52" t="s">
        <v>26240</v>
      </c>
      <c r="F6617" s="16" t="s">
        <v>23421</v>
      </c>
      <c r="G6617" s="16" t="s">
        <v>26239</v>
      </c>
      <c r="H6617" s="16" t="s">
        <v>32666</v>
      </c>
      <c r="I6617" s="16" t="s">
        <v>6753</v>
      </c>
      <c r="J6617" s="16"/>
    </row>
    <row r="6618" spans="1:10">
      <c r="A6618" s="16" t="s">
        <v>18213</v>
      </c>
      <c r="B6618" s="52" t="s">
        <v>13661</v>
      </c>
      <c r="C6618" s="16" t="str">
        <f t="shared" si="103"/>
        <v>091 - 057</v>
      </c>
      <c r="D6618" s="52" t="s">
        <v>34487</v>
      </c>
      <c r="E6618" s="52" t="s">
        <v>31546</v>
      </c>
      <c r="F6618" s="16" t="s">
        <v>13612</v>
      </c>
      <c r="G6618" s="16" t="s">
        <v>31545</v>
      </c>
      <c r="H6618" s="16" t="s">
        <v>33521</v>
      </c>
      <c r="I6618" s="16" t="s">
        <v>18214</v>
      </c>
      <c r="J6618" s="16"/>
    </row>
    <row r="6619" spans="1:10">
      <c r="A6619" s="16" t="s">
        <v>35781</v>
      </c>
      <c r="B6619" s="52" t="s">
        <v>13259</v>
      </c>
      <c r="C6619" s="16" t="str">
        <f t="shared" si="103"/>
        <v>I99 - 649</v>
      </c>
      <c r="D6619" s="52"/>
      <c r="E6619" s="52" t="s">
        <v>10726</v>
      </c>
      <c r="F6619" s="16"/>
      <c r="G6619" s="16" t="s">
        <v>10725</v>
      </c>
      <c r="H6619" s="16" t="s">
        <v>10727</v>
      </c>
      <c r="I6619" s="16" t="s">
        <v>35782</v>
      </c>
    </row>
    <row r="6620" spans="1:10">
      <c r="A6620" s="16" t="s">
        <v>23562</v>
      </c>
      <c r="B6620" s="52" t="s">
        <v>29234</v>
      </c>
      <c r="C6620" s="16" t="str">
        <f t="shared" si="103"/>
        <v>015 - 913</v>
      </c>
      <c r="D6620" s="52"/>
      <c r="E6620" s="52" t="s">
        <v>32665</v>
      </c>
      <c r="G6620" s="16" t="s">
        <v>32664</v>
      </c>
      <c r="H6620" s="16" t="s">
        <v>32666</v>
      </c>
      <c r="I6620" s="16" t="s">
        <v>23563</v>
      </c>
      <c r="J6620" s="16" t="s">
        <v>34487</v>
      </c>
    </row>
    <row r="6621" spans="1:10">
      <c r="A6621" s="16" t="s">
        <v>28778</v>
      </c>
      <c r="B6621" s="52" t="s">
        <v>11110</v>
      </c>
      <c r="C6621" s="16" t="str">
        <f t="shared" si="103"/>
        <v>019 - 872</v>
      </c>
      <c r="D6621" s="52"/>
      <c r="E6621" s="52" t="s">
        <v>23092</v>
      </c>
      <c r="F6621" s="16"/>
      <c r="G6621" s="16" t="s">
        <v>23091</v>
      </c>
      <c r="H6621" s="16" t="s">
        <v>32666</v>
      </c>
      <c r="I6621" s="16" t="s">
        <v>28779</v>
      </c>
      <c r="J6621" s="16" t="s">
        <v>34487</v>
      </c>
    </row>
    <row r="6622" spans="1:10">
      <c r="A6622" s="16" t="s">
        <v>12539</v>
      </c>
      <c r="B6622" s="52" t="s">
        <v>22836</v>
      </c>
      <c r="C6622" s="16" t="str">
        <f t="shared" si="103"/>
        <v>017 - 123</v>
      </c>
      <c r="D6622" s="52" t="s">
        <v>34487</v>
      </c>
      <c r="E6622" s="52" t="s">
        <v>22538</v>
      </c>
      <c r="F6622" s="16" t="s">
        <v>6945</v>
      </c>
      <c r="G6622" s="16" t="s">
        <v>22537</v>
      </c>
      <c r="H6622" s="16" t="s">
        <v>32666</v>
      </c>
      <c r="I6622" s="16" t="s">
        <v>12540</v>
      </c>
    </row>
    <row r="6623" spans="1:10">
      <c r="A6623" s="16" t="s">
        <v>20516</v>
      </c>
      <c r="B6623" s="52" t="s">
        <v>9599</v>
      </c>
      <c r="C6623" s="16" t="str">
        <f t="shared" si="103"/>
        <v>003 - 110</v>
      </c>
      <c r="D6623" s="52" t="s">
        <v>34487</v>
      </c>
      <c r="E6623" s="52" t="s">
        <v>3328</v>
      </c>
      <c r="F6623" s="16" t="s">
        <v>11995</v>
      </c>
      <c r="G6623" s="16" t="s">
        <v>10731</v>
      </c>
      <c r="H6623" s="16" t="s">
        <v>10732</v>
      </c>
      <c r="I6623" s="16" t="s">
        <v>19330</v>
      </c>
      <c r="J6623" s="16" t="s">
        <v>7990</v>
      </c>
    </row>
    <row r="6624" spans="1:10">
      <c r="A6624" s="16" t="s">
        <v>19329</v>
      </c>
      <c r="B6624" s="52" t="s">
        <v>9368</v>
      </c>
      <c r="C6624" s="16" t="str">
        <f t="shared" si="103"/>
        <v>103 - 050</v>
      </c>
      <c r="D6624" s="52" t="s">
        <v>34487</v>
      </c>
      <c r="E6624" s="52" t="s">
        <v>14668</v>
      </c>
      <c r="F6624" s="16" t="s">
        <v>22641</v>
      </c>
      <c r="G6624" s="16" t="s">
        <v>14667</v>
      </c>
      <c r="H6624" s="16" t="s">
        <v>10732</v>
      </c>
      <c r="I6624" s="16" t="s">
        <v>19330</v>
      </c>
    </row>
    <row r="6625" spans="1:10">
      <c r="A6625" s="16" t="s">
        <v>31040</v>
      </c>
      <c r="B6625" s="52" t="s">
        <v>37712</v>
      </c>
      <c r="C6625" s="16" t="str">
        <f t="shared" si="103"/>
        <v>065 - 084</v>
      </c>
      <c r="D6625" s="52" t="s">
        <v>34487</v>
      </c>
      <c r="E6625" s="52" t="s">
        <v>29546</v>
      </c>
      <c r="F6625" s="16" t="s">
        <v>23489</v>
      </c>
      <c r="G6625" s="16" t="s">
        <v>29545</v>
      </c>
      <c r="H6625" s="16" t="s">
        <v>30282</v>
      </c>
      <c r="I6625" s="16" t="s">
        <v>31041</v>
      </c>
    </row>
    <row r="6626" spans="1:10">
      <c r="A6626" s="16" t="s">
        <v>19199</v>
      </c>
      <c r="B6626" s="52" t="s">
        <v>13662</v>
      </c>
      <c r="C6626" s="16" t="str">
        <f t="shared" si="103"/>
        <v>091 - 058</v>
      </c>
      <c r="D6626" s="52" t="s">
        <v>34487</v>
      </c>
      <c r="E6626" s="52" t="s">
        <v>31546</v>
      </c>
      <c r="F6626" s="16" t="s">
        <v>13612</v>
      </c>
      <c r="G6626" s="16" t="s">
        <v>31545</v>
      </c>
      <c r="H6626" s="16" t="s">
        <v>33521</v>
      </c>
      <c r="I6626" s="16" t="s">
        <v>19200</v>
      </c>
      <c r="J6626" s="16"/>
    </row>
    <row r="6627" spans="1:10">
      <c r="A6627" s="16" t="s">
        <v>18409</v>
      </c>
      <c r="B6627" s="52" t="s">
        <v>11957</v>
      </c>
      <c r="C6627" s="16" t="str">
        <f t="shared" si="103"/>
        <v>056 - 040</v>
      </c>
      <c r="D6627" s="52" t="s">
        <v>34487</v>
      </c>
      <c r="E6627" s="52" t="s">
        <v>29533</v>
      </c>
      <c r="F6627" s="16" t="s">
        <v>5461</v>
      </c>
      <c r="G6627" s="16" t="s">
        <v>29532</v>
      </c>
      <c r="H6627" s="16" t="s">
        <v>20396</v>
      </c>
      <c r="I6627" s="16" t="s">
        <v>18410</v>
      </c>
      <c r="J6627" s="16"/>
    </row>
    <row r="6628" spans="1:10">
      <c r="A6628" s="16" t="s">
        <v>33470</v>
      </c>
      <c r="B6628" s="52" t="s">
        <v>14917</v>
      </c>
      <c r="C6628" s="16" t="str">
        <f t="shared" si="103"/>
        <v>004 - 154</v>
      </c>
      <c r="D6628" s="52" t="s">
        <v>34487</v>
      </c>
      <c r="E6628" s="52" t="s">
        <v>10758</v>
      </c>
      <c r="F6628" s="16" t="s">
        <v>23466</v>
      </c>
      <c r="G6628" s="16" t="s">
        <v>10757</v>
      </c>
      <c r="H6628" s="16" t="s">
        <v>10732</v>
      </c>
      <c r="I6628" s="16" t="s">
        <v>33471</v>
      </c>
    </row>
    <row r="6629" spans="1:10">
      <c r="A6629" s="16" t="s">
        <v>33129</v>
      </c>
      <c r="B6629" s="52" t="s">
        <v>33476</v>
      </c>
      <c r="C6629" s="16" t="str">
        <f t="shared" si="103"/>
        <v>008 - 826</v>
      </c>
      <c r="D6629" s="52"/>
      <c r="E6629" s="52" t="s">
        <v>16664</v>
      </c>
      <c r="F6629" s="16"/>
      <c r="G6629" s="16" t="s">
        <v>16663</v>
      </c>
      <c r="H6629" s="16" t="s">
        <v>34573</v>
      </c>
      <c r="I6629" s="16" t="s">
        <v>9209</v>
      </c>
      <c r="J6629" s="16" t="s">
        <v>34487</v>
      </c>
    </row>
    <row r="6630" spans="1:10">
      <c r="A6630" s="16" t="s">
        <v>20827</v>
      </c>
      <c r="B6630" s="52" t="s">
        <v>17860</v>
      </c>
      <c r="C6630" s="16" t="str">
        <f t="shared" si="103"/>
        <v>016 - 148</v>
      </c>
      <c r="D6630" s="52" t="s">
        <v>34487</v>
      </c>
      <c r="E6630" s="52" t="s">
        <v>10742</v>
      </c>
      <c r="F6630" s="16" t="s">
        <v>36153</v>
      </c>
      <c r="G6630" s="16" t="s">
        <v>10741</v>
      </c>
      <c r="H6630" s="16" t="s">
        <v>32666</v>
      </c>
      <c r="I6630" s="16" t="s">
        <v>3959</v>
      </c>
    </row>
    <row r="6631" spans="1:10">
      <c r="A6631" s="16" t="s">
        <v>12314</v>
      </c>
      <c r="B6631" s="52" t="s">
        <v>12058</v>
      </c>
      <c r="C6631" s="16" t="str">
        <f t="shared" si="103"/>
        <v>021 - 862</v>
      </c>
      <c r="D6631" s="52"/>
      <c r="E6631" s="52" t="s">
        <v>14657</v>
      </c>
      <c r="F6631" s="16"/>
      <c r="G6631" s="16" t="s">
        <v>14656</v>
      </c>
      <c r="H6631" s="16" t="s">
        <v>4778</v>
      </c>
      <c r="I6631" s="16" t="s">
        <v>12315</v>
      </c>
      <c r="J6631" s="16" t="s">
        <v>34487</v>
      </c>
    </row>
    <row r="6632" spans="1:10">
      <c r="A6632" s="16" t="s">
        <v>9675</v>
      </c>
      <c r="B6632" s="52" t="s">
        <v>13663</v>
      </c>
      <c r="C6632" s="16" t="str">
        <f t="shared" si="103"/>
        <v>091 - 059</v>
      </c>
      <c r="D6632" s="52" t="s">
        <v>34487</v>
      </c>
      <c r="E6632" s="52" t="s">
        <v>31546</v>
      </c>
      <c r="F6632" s="16" t="s">
        <v>13612</v>
      </c>
      <c r="G6632" s="16" t="s">
        <v>31545</v>
      </c>
      <c r="H6632" s="16" t="s">
        <v>33521</v>
      </c>
      <c r="I6632" s="16" t="s">
        <v>9676</v>
      </c>
      <c r="J6632" s="16"/>
    </row>
    <row r="6633" spans="1:10">
      <c r="A6633" s="16" t="s">
        <v>27227</v>
      </c>
      <c r="B6633" s="52" t="s">
        <v>13664</v>
      </c>
      <c r="C6633" s="16" t="str">
        <f t="shared" si="103"/>
        <v>091 - 060</v>
      </c>
      <c r="D6633" s="52" t="s">
        <v>34487</v>
      </c>
      <c r="E6633" s="52" t="s">
        <v>31546</v>
      </c>
      <c r="F6633" s="16" t="s">
        <v>13612</v>
      </c>
      <c r="G6633" s="16" t="s">
        <v>31545</v>
      </c>
      <c r="H6633" s="16" t="s">
        <v>33521</v>
      </c>
      <c r="I6633" s="16" t="s">
        <v>27228</v>
      </c>
    </row>
    <row r="6634" spans="1:10">
      <c r="A6634" s="16" t="s">
        <v>9978</v>
      </c>
      <c r="B6634" s="52" t="s">
        <v>20279</v>
      </c>
      <c r="C6634" s="16" t="str">
        <f t="shared" si="103"/>
        <v>013 - 910</v>
      </c>
      <c r="D6634" s="52"/>
      <c r="E6634" s="52" t="s">
        <v>26240</v>
      </c>
      <c r="F6634" s="16"/>
      <c r="G6634" s="16" t="s">
        <v>26239</v>
      </c>
      <c r="H6634" s="16" t="s">
        <v>32666</v>
      </c>
      <c r="I6634" s="16" t="s">
        <v>9979</v>
      </c>
      <c r="J6634" s="16" t="s">
        <v>34487</v>
      </c>
    </row>
    <row r="6635" spans="1:10">
      <c r="A6635" s="16" t="s">
        <v>4686</v>
      </c>
      <c r="B6635" s="52" t="s">
        <v>22837</v>
      </c>
      <c r="C6635" s="16" t="str">
        <f t="shared" si="103"/>
        <v>017 - 866</v>
      </c>
      <c r="D6635" s="52"/>
      <c r="E6635" s="52" t="s">
        <v>22538</v>
      </c>
      <c r="F6635" s="16"/>
      <c r="G6635" s="16" t="s">
        <v>22537</v>
      </c>
      <c r="H6635" s="16" t="s">
        <v>32666</v>
      </c>
      <c r="I6635" s="16" t="s">
        <v>25758</v>
      </c>
      <c r="J6635" s="16" t="s">
        <v>34487</v>
      </c>
    </row>
    <row r="6636" spans="1:10">
      <c r="A6636" s="16" t="s">
        <v>17874</v>
      </c>
      <c r="B6636" s="52" t="s">
        <v>22838</v>
      </c>
      <c r="C6636" s="16" t="str">
        <f t="shared" si="103"/>
        <v>017 - 124</v>
      </c>
      <c r="D6636" s="52" t="s">
        <v>34487</v>
      </c>
      <c r="E6636" s="52" t="s">
        <v>22538</v>
      </c>
      <c r="F6636" s="16" t="s">
        <v>27340</v>
      </c>
      <c r="G6636" s="16" t="s">
        <v>22537</v>
      </c>
      <c r="H6636" s="16" t="s">
        <v>32666</v>
      </c>
      <c r="I6636" s="16" t="s">
        <v>17875</v>
      </c>
    </row>
    <row r="6637" spans="1:10">
      <c r="A6637" s="16" t="s">
        <v>28971</v>
      </c>
      <c r="B6637" s="52" t="s">
        <v>17861</v>
      </c>
      <c r="C6637" s="16" t="str">
        <f t="shared" si="103"/>
        <v>016 - 149</v>
      </c>
      <c r="D6637" s="52" t="s">
        <v>34487</v>
      </c>
      <c r="E6637" s="52" t="s">
        <v>10742</v>
      </c>
      <c r="F6637" s="16" t="s">
        <v>36153</v>
      </c>
      <c r="G6637" s="16" t="s">
        <v>10741</v>
      </c>
      <c r="H6637" s="16" t="s">
        <v>32666</v>
      </c>
      <c r="I6637" s="16" t="s">
        <v>28972</v>
      </c>
    </row>
    <row r="6638" spans="1:10">
      <c r="A6638" s="16" t="s">
        <v>22215</v>
      </c>
      <c r="B6638" s="52" t="s">
        <v>7181</v>
      </c>
      <c r="C6638" s="16" t="str">
        <f t="shared" si="103"/>
        <v>009 - 043</v>
      </c>
      <c r="D6638" s="52" t="s">
        <v>34487</v>
      </c>
      <c r="E6638" s="52" t="s">
        <v>26840</v>
      </c>
      <c r="F6638" s="16" t="s">
        <v>26395</v>
      </c>
      <c r="G6638" s="16" t="s">
        <v>26839</v>
      </c>
      <c r="H6638" s="16" t="s">
        <v>34573</v>
      </c>
      <c r="I6638" s="16" t="s">
        <v>26396</v>
      </c>
    </row>
    <row r="6639" spans="1:10">
      <c r="A6639" s="16" t="s">
        <v>27931</v>
      </c>
      <c r="B6639" s="52" t="s">
        <v>567</v>
      </c>
      <c r="C6639" s="16" t="str">
        <f t="shared" si="103"/>
        <v>031 - 717</v>
      </c>
      <c r="D6639" s="52"/>
      <c r="E6639" s="52" t="s">
        <v>7531</v>
      </c>
      <c r="F6639" s="16"/>
      <c r="G6639" s="16" t="s">
        <v>7530</v>
      </c>
      <c r="H6639" s="16" t="s">
        <v>30334</v>
      </c>
      <c r="I6639" s="16" t="s">
        <v>27932</v>
      </c>
      <c r="J6639" s="16" t="s">
        <v>34487</v>
      </c>
    </row>
    <row r="6640" spans="1:10">
      <c r="A6640" s="16" t="s">
        <v>34591</v>
      </c>
      <c r="B6640" s="52" t="s">
        <v>29235</v>
      </c>
      <c r="C6640" s="16" t="str">
        <f t="shared" si="103"/>
        <v>015 - 159</v>
      </c>
      <c r="D6640" s="52" t="s">
        <v>36059</v>
      </c>
      <c r="E6640" s="52" t="s">
        <v>32665</v>
      </c>
      <c r="F6640" s="16" t="s">
        <v>21703</v>
      </c>
      <c r="G6640" s="16" t="s">
        <v>32664</v>
      </c>
      <c r="H6640" s="16" t="s">
        <v>32666</v>
      </c>
      <c r="I6640" s="16" t="s">
        <v>34592</v>
      </c>
    </row>
    <row r="6641" spans="1:10">
      <c r="A6641" s="16" t="s">
        <v>34901</v>
      </c>
      <c r="B6641" s="52" t="s">
        <v>17606</v>
      </c>
      <c r="C6641" s="16" t="str">
        <f t="shared" si="103"/>
        <v>066 - 061</v>
      </c>
      <c r="D6641" s="52" t="s">
        <v>34487</v>
      </c>
      <c r="E6641" s="52" t="s">
        <v>3383</v>
      </c>
      <c r="F6641" s="16" t="s">
        <v>3387</v>
      </c>
      <c r="G6641" s="16" t="s">
        <v>3382</v>
      </c>
      <c r="H6641" s="16" t="s">
        <v>15395</v>
      </c>
      <c r="I6641" s="16" t="s">
        <v>25290</v>
      </c>
    </row>
    <row r="6642" spans="1:10">
      <c r="A6642" s="16" t="s">
        <v>22338</v>
      </c>
      <c r="B6642" s="52" t="s">
        <v>5415</v>
      </c>
      <c r="C6642" s="16" t="str">
        <f t="shared" si="103"/>
        <v>023 - 055</v>
      </c>
      <c r="D6642" s="52" t="s">
        <v>36059</v>
      </c>
      <c r="E6642" s="52" t="s">
        <v>380</v>
      </c>
      <c r="F6642" s="16" t="s">
        <v>32804</v>
      </c>
      <c r="G6642" s="16" t="s">
        <v>379</v>
      </c>
      <c r="H6642" s="16" t="s">
        <v>32660</v>
      </c>
      <c r="I6642" s="16" t="s">
        <v>22339</v>
      </c>
    </row>
    <row r="6643" spans="1:10">
      <c r="A6643" s="16" t="s">
        <v>4970</v>
      </c>
      <c r="B6643" s="52" t="s">
        <v>32813</v>
      </c>
      <c r="C6643" s="16" t="str">
        <f t="shared" si="103"/>
        <v>076 - 056</v>
      </c>
      <c r="D6643" s="52" t="s">
        <v>34487</v>
      </c>
      <c r="E6643" s="52" t="s">
        <v>13510</v>
      </c>
      <c r="F6643" s="16" t="s">
        <v>4971</v>
      </c>
      <c r="G6643" s="16" t="s">
        <v>13509</v>
      </c>
      <c r="H6643" s="16" t="s">
        <v>13511</v>
      </c>
      <c r="I6643" s="16" t="s">
        <v>4972</v>
      </c>
    </row>
    <row r="6644" spans="1:10">
      <c r="A6644" s="16" t="s">
        <v>7641</v>
      </c>
      <c r="B6644" s="52" t="s">
        <v>6044</v>
      </c>
      <c r="C6644" s="16" t="str">
        <f t="shared" si="103"/>
        <v>080 - 055</v>
      </c>
      <c r="D6644" s="52" t="s">
        <v>34487</v>
      </c>
      <c r="E6644" s="52" t="s">
        <v>1692</v>
      </c>
      <c r="F6644" s="16" t="s">
        <v>7642</v>
      </c>
      <c r="G6644" s="16" t="s">
        <v>1691</v>
      </c>
      <c r="H6644" s="16" t="s">
        <v>4772</v>
      </c>
      <c r="I6644" s="16" t="s">
        <v>7643</v>
      </c>
    </row>
    <row r="6645" spans="1:10">
      <c r="A6645" s="16" t="s">
        <v>24441</v>
      </c>
      <c r="B6645" s="52" t="s">
        <v>12059</v>
      </c>
      <c r="C6645" s="16" t="str">
        <f t="shared" si="103"/>
        <v>021 - 060</v>
      </c>
      <c r="D6645" s="52" t="s">
        <v>34487</v>
      </c>
      <c r="E6645" s="52" t="s">
        <v>14657</v>
      </c>
      <c r="F6645" s="16" t="s">
        <v>9178</v>
      </c>
      <c r="G6645" s="16" t="s">
        <v>14656</v>
      </c>
      <c r="H6645" s="16" t="s">
        <v>4778</v>
      </c>
      <c r="I6645" s="16" t="s">
        <v>24442</v>
      </c>
      <c r="J6645" s="16"/>
    </row>
    <row r="6646" spans="1:10">
      <c r="A6646" s="16" t="s">
        <v>27085</v>
      </c>
      <c r="B6646" s="52" t="s">
        <v>13665</v>
      </c>
      <c r="C6646" s="16" t="str">
        <f t="shared" si="103"/>
        <v>091 - 061</v>
      </c>
      <c r="D6646" s="52" t="s">
        <v>34487</v>
      </c>
      <c r="E6646" s="52" t="s">
        <v>31546</v>
      </c>
      <c r="F6646" s="16" t="s">
        <v>27086</v>
      </c>
      <c r="G6646" s="16" t="s">
        <v>31545</v>
      </c>
      <c r="H6646" s="16" t="s">
        <v>33521</v>
      </c>
      <c r="I6646" s="16" t="s">
        <v>27087</v>
      </c>
    </row>
    <row r="6647" spans="1:10">
      <c r="A6647" s="16" t="s">
        <v>28780</v>
      </c>
      <c r="B6647" s="52" t="s">
        <v>28582</v>
      </c>
      <c r="C6647" s="16" t="str">
        <f t="shared" si="103"/>
        <v>003 - 872</v>
      </c>
      <c r="D6647" s="52"/>
      <c r="E6647" s="52" t="s">
        <v>3328</v>
      </c>
      <c r="F6647" s="16"/>
      <c r="G6647" s="16" t="s">
        <v>10731</v>
      </c>
      <c r="H6647" s="16" t="s">
        <v>10732</v>
      </c>
      <c r="I6647" s="16" t="s">
        <v>28781</v>
      </c>
      <c r="J6647" s="16" t="s">
        <v>34487</v>
      </c>
    </row>
    <row r="6648" spans="1:10">
      <c r="A6648" s="16" t="s">
        <v>6647</v>
      </c>
      <c r="B6648" s="52" t="s">
        <v>12402</v>
      </c>
      <c r="C6648" s="16" t="str">
        <f t="shared" si="103"/>
        <v>070 - 049</v>
      </c>
      <c r="D6648" s="52" t="s">
        <v>34487</v>
      </c>
      <c r="E6648" s="52" t="s">
        <v>23672</v>
      </c>
      <c r="F6648" s="16" t="s">
        <v>27800</v>
      </c>
      <c r="G6648" s="16" t="s">
        <v>23671</v>
      </c>
      <c r="H6648" s="16" t="s">
        <v>10748</v>
      </c>
      <c r="I6648" s="16" t="s">
        <v>7321</v>
      </c>
    </row>
    <row r="6649" spans="1:10">
      <c r="A6649" s="16" t="s">
        <v>27629</v>
      </c>
      <c r="B6649" s="52" t="s">
        <v>32514</v>
      </c>
      <c r="C6649" s="16" t="str">
        <f t="shared" si="103"/>
        <v>001 - 171</v>
      </c>
      <c r="D6649" s="52" t="s">
        <v>36059</v>
      </c>
      <c r="E6649" s="52" t="s">
        <v>37671</v>
      </c>
      <c r="F6649" s="16" t="s">
        <v>27630</v>
      </c>
      <c r="G6649" s="16" t="s">
        <v>37670</v>
      </c>
      <c r="H6649" s="16" t="s">
        <v>10732</v>
      </c>
      <c r="I6649" s="16" t="s">
        <v>27631</v>
      </c>
    </row>
    <row r="6650" spans="1:10">
      <c r="A6650" s="16" t="s">
        <v>28339</v>
      </c>
      <c r="B6650" s="52" t="s">
        <v>6351</v>
      </c>
      <c r="C6650" s="16" t="str">
        <f t="shared" si="103"/>
        <v>053 - 018</v>
      </c>
      <c r="D6650" s="52" t="s">
        <v>36059</v>
      </c>
      <c r="E6650" s="52" t="s">
        <v>36783</v>
      </c>
      <c r="F6650" s="16" t="s">
        <v>28340</v>
      </c>
      <c r="G6650" s="16" t="s">
        <v>36782</v>
      </c>
      <c r="H6650" s="16" t="s">
        <v>30328</v>
      </c>
      <c r="I6650" s="16" t="s">
        <v>28341</v>
      </c>
      <c r="J6650" s="16"/>
    </row>
    <row r="6651" spans="1:10">
      <c r="A6651" s="16" t="s">
        <v>25412</v>
      </c>
      <c r="B6651" s="52" t="s">
        <v>36844</v>
      </c>
      <c r="C6651" s="16" t="str">
        <f t="shared" si="103"/>
        <v>041 - 040</v>
      </c>
      <c r="D6651" s="52" t="s">
        <v>34487</v>
      </c>
      <c r="E6651" s="52" t="s">
        <v>31873</v>
      </c>
      <c r="F6651" s="16" t="s">
        <v>25413</v>
      </c>
      <c r="G6651" s="16" t="s">
        <v>31872</v>
      </c>
      <c r="H6651" s="16" t="s">
        <v>20397</v>
      </c>
      <c r="I6651" s="16" t="s">
        <v>25414</v>
      </c>
      <c r="J6651" s="16"/>
    </row>
    <row r="6652" spans="1:10">
      <c r="A6652" s="16" t="s">
        <v>7221</v>
      </c>
      <c r="B6652" s="52" t="s">
        <v>18540</v>
      </c>
      <c r="C6652" s="16" t="str">
        <f t="shared" si="103"/>
        <v>050 - 023</v>
      </c>
      <c r="D6652" s="52" t="s">
        <v>36059</v>
      </c>
      <c r="E6652" s="52" t="s">
        <v>25930</v>
      </c>
      <c r="F6652" s="16" t="s">
        <v>26281</v>
      </c>
      <c r="G6652" s="16" t="s">
        <v>25929</v>
      </c>
      <c r="H6652" s="16" t="s">
        <v>30328</v>
      </c>
      <c r="I6652" s="16" t="s">
        <v>7222</v>
      </c>
    </row>
    <row r="6653" spans="1:10">
      <c r="A6653" s="16" t="s">
        <v>7630</v>
      </c>
      <c r="B6653" s="52" t="s">
        <v>7182</v>
      </c>
      <c r="C6653" s="16" t="str">
        <f t="shared" si="103"/>
        <v>009 - 820</v>
      </c>
      <c r="D6653" s="52"/>
      <c r="E6653" s="52" t="s">
        <v>26840</v>
      </c>
      <c r="F6653" s="16"/>
      <c r="G6653" s="16" t="s">
        <v>26839</v>
      </c>
      <c r="H6653" s="16" t="s">
        <v>34573</v>
      </c>
      <c r="I6653" s="16" t="s">
        <v>7631</v>
      </c>
      <c r="J6653" s="16" t="s">
        <v>34487</v>
      </c>
    </row>
    <row r="6654" spans="1:10">
      <c r="A6654" s="16" t="s">
        <v>4630</v>
      </c>
      <c r="B6654" s="52" t="s">
        <v>7183</v>
      </c>
      <c r="C6654" s="16" t="str">
        <f t="shared" si="103"/>
        <v>009 - 044</v>
      </c>
      <c r="D6654" s="52" t="s">
        <v>34487</v>
      </c>
      <c r="E6654" s="52" t="s">
        <v>26840</v>
      </c>
      <c r="F6654" s="16" t="s">
        <v>33445</v>
      </c>
      <c r="G6654" s="16" t="s">
        <v>26839</v>
      </c>
      <c r="H6654" s="16" t="s">
        <v>34573</v>
      </c>
      <c r="I6654" s="16" t="s">
        <v>8616</v>
      </c>
    </row>
    <row r="6655" spans="1:10">
      <c r="A6655" s="16" t="s">
        <v>27943</v>
      </c>
      <c r="B6655" s="52" t="s">
        <v>5478</v>
      </c>
      <c r="C6655" s="16" t="str">
        <f t="shared" si="103"/>
        <v>071 - 063</v>
      </c>
      <c r="D6655" s="52" t="s">
        <v>36059</v>
      </c>
      <c r="E6655" s="52" t="s">
        <v>13516</v>
      </c>
      <c r="F6655" s="16" t="s">
        <v>10795</v>
      </c>
      <c r="G6655" s="16" t="s">
        <v>13515</v>
      </c>
      <c r="H6655" s="16" t="s">
        <v>37422</v>
      </c>
      <c r="I6655" s="16" t="s">
        <v>27944</v>
      </c>
    </row>
    <row r="6656" spans="1:10">
      <c r="A6656" s="16" t="s">
        <v>18575</v>
      </c>
      <c r="B6656" s="52" t="s">
        <v>19826</v>
      </c>
      <c r="C6656" s="16" t="str">
        <f t="shared" si="103"/>
        <v>015 - 914</v>
      </c>
      <c r="D6656" s="52"/>
      <c r="E6656" s="52" t="s">
        <v>32665</v>
      </c>
      <c r="G6656" s="16" t="s">
        <v>32664</v>
      </c>
      <c r="H6656" s="16" t="s">
        <v>32666</v>
      </c>
      <c r="I6656" s="16" t="s">
        <v>18576</v>
      </c>
      <c r="J6656" s="16" t="s">
        <v>34487</v>
      </c>
    </row>
    <row r="6657" spans="1:10">
      <c r="A6657" s="16" t="s">
        <v>19713</v>
      </c>
      <c r="B6657" s="52" t="s">
        <v>12928</v>
      </c>
      <c r="C6657" s="16" t="str">
        <f t="shared" si="103"/>
        <v>010 - 042</v>
      </c>
      <c r="D6657" s="52" t="s">
        <v>34487</v>
      </c>
      <c r="E6657" s="52" t="s">
        <v>30437</v>
      </c>
      <c r="F6657" s="16" t="s">
        <v>22936</v>
      </c>
      <c r="G6657" s="16" t="s">
        <v>30436</v>
      </c>
      <c r="H6657" s="16" t="s">
        <v>34573</v>
      </c>
      <c r="I6657" s="16" t="s">
        <v>9167</v>
      </c>
    </row>
    <row r="6658" spans="1:10">
      <c r="A6658" s="16" t="s">
        <v>30136</v>
      </c>
      <c r="B6658" s="52" t="s">
        <v>17862</v>
      </c>
      <c r="C6658" s="16" t="str">
        <f t="shared" si="103"/>
        <v>016 - 846</v>
      </c>
      <c r="D6658" s="52"/>
      <c r="E6658" s="52" t="s">
        <v>10742</v>
      </c>
      <c r="F6658" s="16"/>
      <c r="G6658" s="16" t="s">
        <v>10741</v>
      </c>
      <c r="H6658" s="16" t="s">
        <v>32666</v>
      </c>
      <c r="I6658" s="16" t="s">
        <v>30137</v>
      </c>
      <c r="J6658" s="16" t="s">
        <v>34487</v>
      </c>
    </row>
    <row r="6659" spans="1:10">
      <c r="A6659" s="16" t="s">
        <v>11708</v>
      </c>
      <c r="B6659" s="52" t="s">
        <v>20972</v>
      </c>
      <c r="C6659" s="16" t="str">
        <f t="shared" si="103"/>
        <v>024 - 075</v>
      </c>
      <c r="D6659" s="52" t="s">
        <v>36059</v>
      </c>
      <c r="E6659" s="52" t="s">
        <v>26794</v>
      </c>
      <c r="F6659" s="16" t="s">
        <v>4333</v>
      </c>
      <c r="G6659" s="16" t="s">
        <v>26793</v>
      </c>
      <c r="H6659" s="16" t="s">
        <v>32660</v>
      </c>
      <c r="I6659" s="16" t="s">
        <v>11709</v>
      </c>
      <c r="J6659" s="16"/>
    </row>
    <row r="6660" spans="1:10">
      <c r="A6660" s="16" t="s">
        <v>35015</v>
      </c>
      <c r="B6660" s="52" t="s">
        <v>17975</v>
      </c>
      <c r="C6660" s="16" t="str">
        <f t="shared" ref="C6660:C6723" si="104">MID(A6660,1,3) &amp;" - " &amp;MID(A6660,4,3)</f>
        <v>091 - 062</v>
      </c>
      <c r="D6660" s="52" t="s">
        <v>34487</v>
      </c>
      <c r="E6660" s="52" t="s">
        <v>31546</v>
      </c>
      <c r="F6660" s="16" t="s">
        <v>35016</v>
      </c>
      <c r="G6660" s="16" t="s">
        <v>31545</v>
      </c>
      <c r="H6660" s="16" t="s">
        <v>33521</v>
      </c>
      <c r="I6660" s="16" t="s">
        <v>35017</v>
      </c>
      <c r="J6660" s="16"/>
    </row>
    <row r="6661" spans="1:10">
      <c r="A6661" s="16" t="s">
        <v>33067</v>
      </c>
      <c r="B6661" s="52" t="s">
        <v>21568</v>
      </c>
      <c r="C6661" s="16" t="str">
        <f t="shared" si="104"/>
        <v>074 - 011</v>
      </c>
      <c r="D6661" s="52" t="s">
        <v>36059</v>
      </c>
      <c r="E6661" s="52" t="s">
        <v>25935</v>
      </c>
      <c r="F6661" s="16" t="s">
        <v>33068</v>
      </c>
      <c r="G6661" s="16" t="s">
        <v>25933</v>
      </c>
      <c r="H6661" s="16" t="s">
        <v>37422</v>
      </c>
      <c r="I6661" s="16" t="s">
        <v>33069</v>
      </c>
    </row>
    <row r="6662" spans="1:10">
      <c r="A6662" s="16" t="s">
        <v>14292</v>
      </c>
      <c r="B6662" s="52" t="s">
        <v>22839</v>
      </c>
      <c r="C6662" s="16" t="str">
        <f t="shared" si="104"/>
        <v>017 - 867</v>
      </c>
      <c r="D6662" s="52"/>
      <c r="E6662" s="52" t="s">
        <v>22538</v>
      </c>
      <c r="F6662" s="16"/>
      <c r="G6662" s="16" t="s">
        <v>22537</v>
      </c>
      <c r="H6662" s="16" t="s">
        <v>32666</v>
      </c>
      <c r="I6662" s="16" t="s">
        <v>14293</v>
      </c>
      <c r="J6662" s="16" t="s">
        <v>34487</v>
      </c>
    </row>
    <row r="6663" spans="1:10">
      <c r="A6663" s="16" t="s">
        <v>31131</v>
      </c>
      <c r="B6663" s="52" t="s">
        <v>21872</v>
      </c>
      <c r="C6663" s="16" t="str">
        <f t="shared" si="104"/>
        <v>013 - 911</v>
      </c>
      <c r="D6663" s="52"/>
      <c r="E6663" s="52" t="s">
        <v>26240</v>
      </c>
      <c r="G6663" s="16" t="s">
        <v>26239</v>
      </c>
      <c r="H6663" s="16" t="s">
        <v>32666</v>
      </c>
      <c r="I6663" s="16" t="s">
        <v>31132</v>
      </c>
      <c r="J6663" s="16" t="s">
        <v>34487</v>
      </c>
    </row>
    <row r="6664" spans="1:10">
      <c r="A6664" s="16" t="s">
        <v>6173</v>
      </c>
      <c r="B6664" s="52" t="s">
        <v>30595</v>
      </c>
      <c r="C6664" s="16" t="str">
        <f t="shared" si="104"/>
        <v>012 - 875</v>
      </c>
      <c r="D6664" s="52"/>
      <c r="E6664" s="52" t="s">
        <v>18879</v>
      </c>
      <c r="F6664" s="16"/>
      <c r="G6664" s="16" t="s">
        <v>26253</v>
      </c>
      <c r="H6664" s="16" t="s">
        <v>32666</v>
      </c>
      <c r="I6664" s="16" t="s">
        <v>6174</v>
      </c>
      <c r="J6664" s="16" t="s">
        <v>34487</v>
      </c>
    </row>
    <row r="6665" spans="1:10">
      <c r="A6665" s="16" t="s">
        <v>32616</v>
      </c>
      <c r="B6665" s="52" t="s">
        <v>17607</v>
      </c>
      <c r="C6665" s="16" t="str">
        <f t="shared" si="104"/>
        <v>066 - 062</v>
      </c>
      <c r="D6665" s="52" t="s">
        <v>34487</v>
      </c>
      <c r="E6665" s="52" t="s">
        <v>3383</v>
      </c>
      <c r="F6665" s="16" t="s">
        <v>25291</v>
      </c>
      <c r="G6665" s="16" t="s">
        <v>3382</v>
      </c>
      <c r="H6665" s="16" t="s">
        <v>15395</v>
      </c>
      <c r="I6665" s="16" t="s">
        <v>25292</v>
      </c>
      <c r="J6665" s="16"/>
    </row>
    <row r="6666" spans="1:10">
      <c r="A6666" s="16" t="s">
        <v>23257</v>
      </c>
      <c r="B6666" s="52" t="s">
        <v>26069</v>
      </c>
      <c r="C6666" s="16" t="str">
        <f t="shared" si="104"/>
        <v>012 - 109</v>
      </c>
      <c r="D6666" s="52" t="s">
        <v>36059</v>
      </c>
      <c r="E6666" s="52" t="s">
        <v>18879</v>
      </c>
      <c r="F6666" s="16" t="s">
        <v>34393</v>
      </c>
      <c r="G6666" s="16" t="s">
        <v>26253</v>
      </c>
      <c r="H6666" s="16" t="s">
        <v>32666</v>
      </c>
      <c r="I6666" s="16" t="s">
        <v>23258</v>
      </c>
    </row>
    <row r="6667" spans="1:10">
      <c r="A6667" s="16" t="s">
        <v>2877</v>
      </c>
      <c r="B6667" s="52" t="s">
        <v>13764</v>
      </c>
      <c r="C6667" s="16" t="str">
        <f t="shared" si="104"/>
        <v>018 - 851</v>
      </c>
      <c r="D6667" s="52"/>
      <c r="E6667" s="52" t="s">
        <v>35975</v>
      </c>
      <c r="F6667" s="16"/>
      <c r="G6667" s="16" t="s">
        <v>35974</v>
      </c>
      <c r="H6667" s="16" t="s">
        <v>32666</v>
      </c>
      <c r="I6667" s="16" t="s">
        <v>2878</v>
      </c>
      <c r="J6667" s="16" t="s">
        <v>34487</v>
      </c>
    </row>
    <row r="6668" spans="1:10">
      <c r="A6668" s="16" t="s">
        <v>20517</v>
      </c>
      <c r="B6668" s="52" t="s">
        <v>26070</v>
      </c>
      <c r="C6668" s="16" t="str">
        <f t="shared" si="104"/>
        <v>012 - 110</v>
      </c>
      <c r="D6668" s="52" t="s">
        <v>34487</v>
      </c>
      <c r="E6668" s="52" t="s">
        <v>18879</v>
      </c>
      <c r="F6668" s="16" t="s">
        <v>6417</v>
      </c>
      <c r="G6668" s="16" t="s">
        <v>26253</v>
      </c>
      <c r="H6668" s="16" t="s">
        <v>32666</v>
      </c>
      <c r="I6668" s="16" t="s">
        <v>20518</v>
      </c>
    </row>
    <row r="6669" spans="1:10">
      <c r="A6669" s="16" t="s">
        <v>23792</v>
      </c>
      <c r="B6669" s="52" t="s">
        <v>26071</v>
      </c>
      <c r="C6669" s="16" t="str">
        <f t="shared" si="104"/>
        <v>012 - 876</v>
      </c>
      <c r="D6669" s="52"/>
      <c r="E6669" s="52" t="s">
        <v>18879</v>
      </c>
      <c r="F6669" s="16"/>
      <c r="G6669" s="16" t="s">
        <v>26253</v>
      </c>
      <c r="H6669" s="16" t="s">
        <v>32666</v>
      </c>
      <c r="I6669" s="16" t="s">
        <v>23793</v>
      </c>
      <c r="J6669" s="16" t="s">
        <v>34487</v>
      </c>
    </row>
    <row r="6670" spans="1:10">
      <c r="A6670" s="16" t="s">
        <v>15265</v>
      </c>
      <c r="B6670" s="52" t="s">
        <v>17863</v>
      </c>
      <c r="C6670" s="16" t="str">
        <f t="shared" si="104"/>
        <v>016 - 150</v>
      </c>
      <c r="D6670" s="52" t="s">
        <v>36059</v>
      </c>
      <c r="E6670" s="52" t="s">
        <v>10742</v>
      </c>
      <c r="F6670" s="16" t="s">
        <v>29833</v>
      </c>
      <c r="G6670" s="16" t="s">
        <v>10741</v>
      </c>
      <c r="H6670" s="16" t="s">
        <v>32666</v>
      </c>
      <c r="I6670" s="16" t="s">
        <v>15266</v>
      </c>
      <c r="J6670" s="16"/>
    </row>
    <row r="6671" spans="1:10">
      <c r="A6671" s="16" t="s">
        <v>27644</v>
      </c>
      <c r="B6671" s="52" t="s">
        <v>32953</v>
      </c>
      <c r="C6671" s="16" t="str">
        <f t="shared" si="104"/>
        <v>001 - 172</v>
      </c>
      <c r="D6671" s="52" t="s">
        <v>36059</v>
      </c>
      <c r="E6671" s="52" t="s">
        <v>37671</v>
      </c>
      <c r="F6671" s="16" t="s">
        <v>772</v>
      </c>
      <c r="G6671" s="16" t="s">
        <v>37670</v>
      </c>
      <c r="H6671" s="16" t="s">
        <v>10732</v>
      </c>
      <c r="I6671" s="16" t="s">
        <v>26487</v>
      </c>
    </row>
    <row r="6672" spans="1:10">
      <c r="A6672" s="16" t="s">
        <v>3179</v>
      </c>
      <c r="B6672" s="52" t="s">
        <v>12412</v>
      </c>
      <c r="C6672" s="16" t="str">
        <f t="shared" si="104"/>
        <v>098 - 042</v>
      </c>
      <c r="D6672" s="52" t="s">
        <v>36059</v>
      </c>
      <c r="E6672" s="52" t="s">
        <v>10711</v>
      </c>
      <c r="F6672" s="16" t="s">
        <v>3180</v>
      </c>
      <c r="G6672" s="16" t="s">
        <v>10710</v>
      </c>
      <c r="H6672" s="16" t="s">
        <v>32666</v>
      </c>
      <c r="I6672" s="16" t="s">
        <v>3181</v>
      </c>
    </row>
    <row r="6673" spans="1:10">
      <c r="A6673" s="16" t="s">
        <v>25951</v>
      </c>
      <c r="B6673" s="52" t="s">
        <v>19827</v>
      </c>
      <c r="C6673" s="16" t="str">
        <f t="shared" si="104"/>
        <v>015 - 160</v>
      </c>
      <c r="D6673" s="52" t="s">
        <v>36059</v>
      </c>
      <c r="E6673" s="52" t="s">
        <v>32665</v>
      </c>
      <c r="F6673" s="16" t="s">
        <v>30047</v>
      </c>
      <c r="G6673" s="16" t="s">
        <v>32664</v>
      </c>
      <c r="H6673" s="16" t="s">
        <v>32666</v>
      </c>
      <c r="I6673" s="16" t="s">
        <v>3181</v>
      </c>
      <c r="J6673" s="16" t="s">
        <v>7990</v>
      </c>
    </row>
    <row r="6674" spans="1:10">
      <c r="A6674" s="16" t="s">
        <v>10213</v>
      </c>
      <c r="B6674" s="52" t="s">
        <v>12603</v>
      </c>
      <c r="C6674" s="16" t="str">
        <f t="shared" si="104"/>
        <v>078 - 087</v>
      </c>
      <c r="D6674" s="52" t="s">
        <v>34487</v>
      </c>
      <c r="E6674" s="52" t="s">
        <v>1697</v>
      </c>
      <c r="F6674" s="16" t="s">
        <v>20356</v>
      </c>
      <c r="G6674" s="16" t="s">
        <v>1696</v>
      </c>
      <c r="H6674" s="16" t="s">
        <v>4772</v>
      </c>
      <c r="I6674" s="16" t="s">
        <v>20357</v>
      </c>
    </row>
    <row r="6675" spans="1:10">
      <c r="A6675" s="16" t="s">
        <v>23316</v>
      </c>
      <c r="B6675" s="52" t="s">
        <v>11958</v>
      </c>
      <c r="C6675" s="16" t="str">
        <f t="shared" si="104"/>
        <v>056 - 041</v>
      </c>
      <c r="D6675" s="52" t="s">
        <v>36059</v>
      </c>
      <c r="E6675" s="52" t="s">
        <v>29533</v>
      </c>
      <c r="F6675" s="16" t="s">
        <v>5461</v>
      </c>
      <c r="G6675" s="16" t="s">
        <v>29532</v>
      </c>
      <c r="H6675" s="16" t="s">
        <v>20396</v>
      </c>
      <c r="I6675" s="16" t="s">
        <v>23317</v>
      </c>
      <c r="J6675" s="16"/>
    </row>
    <row r="6676" spans="1:10">
      <c r="A6676" s="16" t="s">
        <v>10767</v>
      </c>
      <c r="B6676" s="52" t="s">
        <v>12060</v>
      </c>
      <c r="C6676" s="16" t="str">
        <f t="shared" si="104"/>
        <v>021 - 863</v>
      </c>
      <c r="D6676" s="52"/>
      <c r="E6676" s="52" t="s">
        <v>14657</v>
      </c>
      <c r="F6676" s="16"/>
      <c r="G6676" s="16" t="s">
        <v>14656</v>
      </c>
      <c r="H6676" s="16" t="s">
        <v>4778</v>
      </c>
      <c r="I6676" s="16" t="s">
        <v>29517</v>
      </c>
      <c r="J6676" s="16" t="s">
        <v>34487</v>
      </c>
    </row>
    <row r="6677" spans="1:10">
      <c r="A6677" s="16" t="s">
        <v>6119</v>
      </c>
      <c r="B6677" s="52" t="s">
        <v>26705</v>
      </c>
      <c r="C6677" s="16" t="str">
        <f t="shared" si="104"/>
        <v>095 - 038</v>
      </c>
      <c r="D6677" s="52" t="s">
        <v>36059</v>
      </c>
      <c r="E6677" s="52" t="s">
        <v>5719</v>
      </c>
      <c r="F6677" s="16" t="s">
        <v>18005</v>
      </c>
      <c r="G6677" s="16" t="s">
        <v>29627</v>
      </c>
      <c r="H6677" s="16" t="s">
        <v>33521</v>
      </c>
      <c r="I6677" s="16" t="s">
        <v>18006</v>
      </c>
    </row>
    <row r="6678" spans="1:10">
      <c r="A6678" s="16" t="s">
        <v>2139</v>
      </c>
      <c r="B6678" s="52" t="s">
        <v>14918</v>
      </c>
      <c r="C6678" s="16" t="str">
        <f t="shared" si="104"/>
        <v>004 - 155</v>
      </c>
      <c r="D6678" s="52" t="s">
        <v>34487</v>
      </c>
      <c r="E6678" s="52" t="s">
        <v>10758</v>
      </c>
      <c r="F6678" s="16" t="s">
        <v>2140</v>
      </c>
      <c r="G6678" s="16" t="s">
        <v>10757</v>
      </c>
      <c r="H6678" s="16" t="s">
        <v>10732</v>
      </c>
      <c r="I6678" s="16" t="s">
        <v>2141</v>
      </c>
    </row>
    <row r="6679" spans="1:10">
      <c r="A6679" s="16" t="s">
        <v>29567</v>
      </c>
      <c r="B6679" s="52" t="s">
        <v>29588</v>
      </c>
      <c r="C6679" s="16" t="str">
        <f t="shared" si="104"/>
        <v>026 - 052</v>
      </c>
      <c r="D6679" s="52" t="s">
        <v>36059</v>
      </c>
      <c r="E6679" s="52" t="s">
        <v>8857</v>
      </c>
      <c r="F6679" s="16" t="s">
        <v>12863</v>
      </c>
      <c r="G6679" s="16" t="s">
        <v>8856</v>
      </c>
      <c r="H6679" s="16" t="s">
        <v>32660</v>
      </c>
      <c r="I6679" s="16" t="s">
        <v>29568</v>
      </c>
      <c r="J6679" s="16"/>
    </row>
    <row r="6680" spans="1:10">
      <c r="A6680" s="16" t="s">
        <v>25350</v>
      </c>
      <c r="B6680" s="52" t="s">
        <v>19828</v>
      </c>
      <c r="C6680" s="16" t="str">
        <f t="shared" si="104"/>
        <v>015 - 161</v>
      </c>
      <c r="D6680" s="52" t="s">
        <v>36059</v>
      </c>
      <c r="E6680" s="52" t="s">
        <v>32665</v>
      </c>
      <c r="F6680" s="16" t="s">
        <v>9522</v>
      </c>
      <c r="G6680" s="16" t="s">
        <v>32664</v>
      </c>
      <c r="H6680" s="16" t="s">
        <v>32666</v>
      </c>
      <c r="I6680" s="16" t="s">
        <v>25351</v>
      </c>
    </row>
    <row r="6681" spans="1:10">
      <c r="A6681" s="16" t="s">
        <v>37148</v>
      </c>
      <c r="B6681" s="52" t="s">
        <v>28583</v>
      </c>
      <c r="C6681" s="16" t="str">
        <f t="shared" si="104"/>
        <v>003 - 111</v>
      </c>
      <c r="D6681" s="52" t="s">
        <v>34487</v>
      </c>
      <c r="E6681" s="52" t="s">
        <v>3328</v>
      </c>
      <c r="F6681" s="16" t="s">
        <v>37149</v>
      </c>
      <c r="G6681" s="16" t="s">
        <v>10731</v>
      </c>
      <c r="H6681" s="16" t="s">
        <v>10732</v>
      </c>
      <c r="I6681" s="16" t="s">
        <v>30899</v>
      </c>
      <c r="J6681" s="16" t="s">
        <v>7990</v>
      </c>
    </row>
    <row r="6682" spans="1:10">
      <c r="A6682" s="16" t="s">
        <v>30898</v>
      </c>
      <c r="B6682" s="52" t="s">
        <v>9369</v>
      </c>
      <c r="C6682" s="16" t="str">
        <f t="shared" si="104"/>
        <v>103 - 051</v>
      </c>
      <c r="D6682" s="52" t="s">
        <v>34487</v>
      </c>
      <c r="E6682" s="52" t="s">
        <v>14668</v>
      </c>
      <c r="F6682" s="16" t="s">
        <v>14666</v>
      </c>
      <c r="G6682" s="16" t="s">
        <v>14667</v>
      </c>
      <c r="H6682" s="16" t="s">
        <v>10732</v>
      </c>
      <c r="I6682" s="16" t="s">
        <v>30899</v>
      </c>
    </row>
    <row r="6683" spans="1:10">
      <c r="A6683" s="16" t="s">
        <v>31876</v>
      </c>
      <c r="B6683" s="52" t="s">
        <v>17864</v>
      </c>
      <c r="C6683" s="16" t="str">
        <f t="shared" si="104"/>
        <v>016 - 151</v>
      </c>
      <c r="D6683" s="52" t="s">
        <v>34487</v>
      </c>
      <c r="E6683" s="52" t="s">
        <v>10742</v>
      </c>
      <c r="F6683" s="16" t="s">
        <v>36714</v>
      </c>
      <c r="G6683" s="16" t="s">
        <v>10741</v>
      </c>
      <c r="H6683" s="16" t="s">
        <v>32666</v>
      </c>
      <c r="I6683" s="16" t="s">
        <v>31877</v>
      </c>
    </row>
    <row r="6684" spans="1:10">
      <c r="A6684" s="16" t="s">
        <v>6768</v>
      </c>
      <c r="B6684" s="52" t="s">
        <v>17976</v>
      </c>
      <c r="C6684" s="16" t="str">
        <f t="shared" si="104"/>
        <v>091 - 063</v>
      </c>
      <c r="D6684" s="52" t="s">
        <v>34487</v>
      </c>
      <c r="E6684" s="52" t="s">
        <v>31546</v>
      </c>
      <c r="F6684" s="16" t="s">
        <v>6769</v>
      </c>
      <c r="G6684" s="16" t="s">
        <v>31545</v>
      </c>
      <c r="H6684" s="16" t="s">
        <v>33521</v>
      </c>
      <c r="I6684" s="16" t="s">
        <v>6770</v>
      </c>
    </row>
    <row r="6685" spans="1:10">
      <c r="A6685" s="16" t="s">
        <v>15891</v>
      </c>
      <c r="B6685" s="52" t="s">
        <v>20604</v>
      </c>
      <c r="C6685" s="16" t="str">
        <f t="shared" si="104"/>
        <v>091 - 064</v>
      </c>
      <c r="D6685" s="52" t="s">
        <v>34487</v>
      </c>
      <c r="E6685" s="52" t="s">
        <v>31546</v>
      </c>
      <c r="F6685" s="16" t="s">
        <v>13612</v>
      </c>
      <c r="G6685" s="16" t="s">
        <v>31545</v>
      </c>
      <c r="H6685" s="16" t="s">
        <v>33521</v>
      </c>
      <c r="I6685" s="16" t="s">
        <v>15892</v>
      </c>
    </row>
    <row r="6686" spans="1:10">
      <c r="A6686" s="16" t="s">
        <v>23722</v>
      </c>
      <c r="B6686" s="52" t="s">
        <v>37713</v>
      </c>
      <c r="C6686" s="16" t="str">
        <f t="shared" si="104"/>
        <v>065 - 085</v>
      </c>
      <c r="D6686" s="52" t="s">
        <v>34487</v>
      </c>
      <c r="E6686" s="52" t="s">
        <v>29546</v>
      </c>
      <c r="F6686" s="16" t="s">
        <v>23489</v>
      </c>
      <c r="G6686" s="16" t="s">
        <v>29545</v>
      </c>
      <c r="H6686" s="16" t="s">
        <v>30282</v>
      </c>
      <c r="I6686" s="16" t="s">
        <v>23723</v>
      </c>
    </row>
    <row r="6687" spans="1:10">
      <c r="A6687" s="16" t="s">
        <v>17027</v>
      </c>
      <c r="B6687" s="52" t="s">
        <v>20605</v>
      </c>
      <c r="C6687" s="16" t="str">
        <f t="shared" si="104"/>
        <v>091 - 065</v>
      </c>
      <c r="D6687" s="52" t="s">
        <v>34487</v>
      </c>
      <c r="E6687" s="52" t="s">
        <v>31546</v>
      </c>
      <c r="F6687" s="16" t="s">
        <v>23304</v>
      </c>
      <c r="G6687" s="16" t="s">
        <v>31545</v>
      </c>
      <c r="H6687" s="16" t="s">
        <v>33521</v>
      </c>
      <c r="I6687" s="16" t="s">
        <v>17028</v>
      </c>
    </row>
    <row r="6688" spans="1:10">
      <c r="A6688" s="16" t="s">
        <v>4814</v>
      </c>
      <c r="B6688" s="52" t="s">
        <v>8212</v>
      </c>
      <c r="C6688" s="16" t="str">
        <f t="shared" si="104"/>
        <v>026 - 053</v>
      </c>
      <c r="D6688" s="52" t="s">
        <v>36059</v>
      </c>
      <c r="E6688" s="52" t="s">
        <v>8857</v>
      </c>
      <c r="F6688" s="16" t="s">
        <v>12863</v>
      </c>
      <c r="G6688" s="16" t="s">
        <v>8856</v>
      </c>
      <c r="H6688" s="16" t="s">
        <v>32660</v>
      </c>
      <c r="I6688" s="16" t="s">
        <v>4815</v>
      </c>
    </row>
    <row r="6689" spans="1:10">
      <c r="A6689" s="16" t="s">
        <v>16860</v>
      </c>
      <c r="B6689" s="52" t="s">
        <v>24423</v>
      </c>
      <c r="C6689" s="16" t="str">
        <f t="shared" si="104"/>
        <v>006 - 119</v>
      </c>
      <c r="D6689" s="52" t="s">
        <v>36059</v>
      </c>
      <c r="E6689" s="52" t="s">
        <v>26671</v>
      </c>
      <c r="F6689" s="16" t="s">
        <v>23424</v>
      </c>
      <c r="G6689" s="16" t="s">
        <v>26670</v>
      </c>
      <c r="H6689" s="16" t="s">
        <v>10732</v>
      </c>
      <c r="I6689" s="16" t="s">
        <v>16861</v>
      </c>
    </row>
    <row r="6690" spans="1:10">
      <c r="A6690" s="16" t="s">
        <v>6430</v>
      </c>
      <c r="B6690" s="52" t="s">
        <v>5479</v>
      </c>
      <c r="C6690" s="16" t="str">
        <f t="shared" si="104"/>
        <v>071 - 035</v>
      </c>
      <c r="D6690" s="52" t="s">
        <v>34487</v>
      </c>
      <c r="E6690" s="52" t="s">
        <v>13516</v>
      </c>
      <c r="F6690" s="16" t="s">
        <v>6431</v>
      </c>
      <c r="G6690" s="16" t="s">
        <v>13515</v>
      </c>
      <c r="H6690" s="16" t="s">
        <v>37422</v>
      </c>
      <c r="I6690" s="16" t="s">
        <v>6432</v>
      </c>
    </row>
    <row r="6691" spans="1:10">
      <c r="A6691" s="16" t="s">
        <v>2887</v>
      </c>
      <c r="B6691" s="52" t="s">
        <v>21873</v>
      </c>
      <c r="C6691" s="16" t="str">
        <f t="shared" si="104"/>
        <v>013 - 170</v>
      </c>
      <c r="D6691" s="52" t="s">
        <v>36059</v>
      </c>
      <c r="E6691" s="52" t="s">
        <v>26240</v>
      </c>
      <c r="F6691" s="16" t="s">
        <v>36343</v>
      </c>
      <c r="G6691" s="16" t="s">
        <v>26239</v>
      </c>
      <c r="H6691" s="16" t="s">
        <v>32666</v>
      </c>
      <c r="I6691" s="16" t="s">
        <v>2888</v>
      </c>
    </row>
    <row r="6692" spans="1:10">
      <c r="A6692" s="16" t="s">
        <v>22718</v>
      </c>
      <c r="B6692" s="52" t="s">
        <v>33687</v>
      </c>
      <c r="C6692" s="16" t="str">
        <f t="shared" si="104"/>
        <v>702 - 725</v>
      </c>
      <c r="D6692" s="52"/>
      <c r="E6692" s="52"/>
      <c r="F6692" s="16"/>
      <c r="G6692" s="16" t="s">
        <v>17438</v>
      </c>
      <c r="H6692" s="16" t="s">
        <v>10727</v>
      </c>
      <c r="I6692" s="16" t="s">
        <v>26082</v>
      </c>
      <c r="J6692" s="16" t="s">
        <v>34487</v>
      </c>
    </row>
    <row r="6693" spans="1:10">
      <c r="A6693" s="16" t="s">
        <v>20022</v>
      </c>
      <c r="B6693" s="52" t="s">
        <v>12096</v>
      </c>
      <c r="C6693" s="16" t="str">
        <f t="shared" si="104"/>
        <v>069 - 057</v>
      </c>
      <c r="D6693" s="52" t="s">
        <v>36059</v>
      </c>
      <c r="E6693" s="52" t="s">
        <v>36727</v>
      </c>
      <c r="F6693" s="16" t="s">
        <v>7020</v>
      </c>
      <c r="G6693" s="16" t="s">
        <v>36726</v>
      </c>
      <c r="H6693" s="16" t="s">
        <v>15395</v>
      </c>
      <c r="I6693" s="16" t="s">
        <v>7021</v>
      </c>
      <c r="J6693" s="16"/>
    </row>
    <row r="6694" spans="1:10">
      <c r="A6694" s="16" t="s">
        <v>25667</v>
      </c>
      <c r="B6694" s="52" t="s">
        <v>9418</v>
      </c>
      <c r="C6694" s="16" t="str">
        <f t="shared" si="104"/>
        <v>078 - 088</v>
      </c>
      <c r="D6694" s="52" t="s">
        <v>34487</v>
      </c>
      <c r="E6694" s="52" t="s">
        <v>1697</v>
      </c>
      <c r="F6694" s="16" t="s">
        <v>1695</v>
      </c>
      <c r="G6694" s="16" t="s">
        <v>1696</v>
      </c>
      <c r="H6694" s="16" t="s">
        <v>4772</v>
      </c>
      <c r="I6694" s="16" t="s">
        <v>25668</v>
      </c>
    </row>
    <row r="6695" spans="1:10">
      <c r="A6695" s="16" t="s">
        <v>4816</v>
      </c>
      <c r="B6695" s="52" t="s">
        <v>19752</v>
      </c>
      <c r="C6695" s="16" t="str">
        <f t="shared" si="104"/>
        <v>061 - 053</v>
      </c>
      <c r="D6695" s="52" t="s">
        <v>36059</v>
      </c>
      <c r="E6695" s="52" t="s">
        <v>26249</v>
      </c>
      <c r="F6695" s="16" t="s">
        <v>11281</v>
      </c>
      <c r="G6695" s="16" t="s">
        <v>26248</v>
      </c>
      <c r="H6695" s="16" t="s">
        <v>30282</v>
      </c>
      <c r="I6695" s="16" t="s">
        <v>4817</v>
      </c>
    </row>
    <row r="6696" spans="1:10">
      <c r="A6696" s="16" t="s">
        <v>33435</v>
      </c>
      <c r="B6696" s="52" t="s">
        <v>5480</v>
      </c>
      <c r="C6696" s="16" t="str">
        <f t="shared" si="104"/>
        <v>071 - 036</v>
      </c>
      <c r="D6696" s="52" t="s">
        <v>36059</v>
      </c>
      <c r="E6696" s="52" t="s">
        <v>13516</v>
      </c>
      <c r="F6696" s="16" t="s">
        <v>34024</v>
      </c>
      <c r="G6696" s="16" t="s">
        <v>13515</v>
      </c>
      <c r="H6696" s="16" t="s">
        <v>37422</v>
      </c>
      <c r="I6696" s="16" t="s">
        <v>34025</v>
      </c>
      <c r="J6696" s="16"/>
    </row>
    <row r="6697" spans="1:10">
      <c r="A6697" s="16" t="s">
        <v>3729</v>
      </c>
      <c r="B6697" s="52" t="s">
        <v>28584</v>
      </c>
      <c r="C6697" s="16" t="str">
        <f t="shared" si="104"/>
        <v>003 - 873</v>
      </c>
      <c r="D6697" s="52"/>
      <c r="E6697" s="52" t="s">
        <v>3328</v>
      </c>
      <c r="F6697" s="16"/>
      <c r="G6697" s="16" t="s">
        <v>10731</v>
      </c>
      <c r="H6697" s="16" t="s">
        <v>10732</v>
      </c>
      <c r="I6697" s="16" t="s">
        <v>3730</v>
      </c>
      <c r="J6697" s="16" t="s">
        <v>34487</v>
      </c>
    </row>
    <row r="6698" spans="1:10">
      <c r="A6698" s="16" t="s">
        <v>2383</v>
      </c>
      <c r="B6698" s="52" t="s">
        <v>28585</v>
      </c>
      <c r="C6698" s="16" t="str">
        <f t="shared" si="104"/>
        <v>003 - 112</v>
      </c>
      <c r="D6698" s="52" t="s">
        <v>36059</v>
      </c>
      <c r="E6698" s="52" t="s">
        <v>3328</v>
      </c>
      <c r="F6698" s="16" t="s">
        <v>2384</v>
      </c>
      <c r="G6698" s="16" t="s">
        <v>10731</v>
      </c>
      <c r="H6698" s="16" t="s">
        <v>10732</v>
      </c>
      <c r="I6698" s="16" t="s">
        <v>9841</v>
      </c>
      <c r="J6698" s="16"/>
    </row>
    <row r="6699" spans="1:10">
      <c r="A6699" s="16" t="s">
        <v>26816</v>
      </c>
      <c r="B6699" s="52" t="s">
        <v>29056</v>
      </c>
      <c r="C6699" s="16" t="str">
        <f t="shared" si="104"/>
        <v>092 - 044</v>
      </c>
      <c r="D6699" s="52" t="s">
        <v>34487</v>
      </c>
      <c r="E6699" s="52" t="s">
        <v>3326</v>
      </c>
      <c r="F6699" s="16" t="s">
        <v>11533</v>
      </c>
      <c r="G6699" s="16" t="s">
        <v>30322</v>
      </c>
      <c r="H6699" s="16" t="s">
        <v>33521</v>
      </c>
      <c r="I6699" s="16" t="s">
        <v>26817</v>
      </c>
      <c r="J6699" s="16"/>
    </row>
    <row r="6700" spans="1:10">
      <c r="A6700" s="16" t="s">
        <v>36434</v>
      </c>
      <c r="B6700" s="52" t="s">
        <v>11959</v>
      </c>
      <c r="C6700" s="16" t="str">
        <f t="shared" si="104"/>
        <v>056 - 042</v>
      </c>
      <c r="D6700" s="52" t="s">
        <v>36059</v>
      </c>
      <c r="E6700" s="52" t="s">
        <v>29533</v>
      </c>
      <c r="F6700" s="16" t="s">
        <v>36435</v>
      </c>
      <c r="G6700" s="16" t="s">
        <v>29532</v>
      </c>
      <c r="H6700" s="16" t="s">
        <v>20396</v>
      </c>
      <c r="I6700" s="16" t="s">
        <v>14008</v>
      </c>
    </row>
    <row r="6701" spans="1:10">
      <c r="A6701" s="16" t="s">
        <v>33562</v>
      </c>
      <c r="B6701" s="52" t="s">
        <v>12226</v>
      </c>
      <c r="C6701" s="16" t="str">
        <f t="shared" si="104"/>
        <v>075 - 056</v>
      </c>
      <c r="D6701" s="52" t="s">
        <v>34487</v>
      </c>
      <c r="E6701" s="52" t="s">
        <v>25912</v>
      </c>
      <c r="F6701" s="16" t="s">
        <v>18504</v>
      </c>
      <c r="G6701" s="16" t="s">
        <v>31815</v>
      </c>
      <c r="H6701" s="16" t="s">
        <v>37422</v>
      </c>
      <c r="I6701" s="16" t="s">
        <v>33563</v>
      </c>
    </row>
    <row r="6702" spans="1:10">
      <c r="A6702" s="16" t="s">
        <v>9275</v>
      </c>
      <c r="B6702" s="52" t="s">
        <v>11868</v>
      </c>
      <c r="C6702" s="16" t="str">
        <f t="shared" si="104"/>
        <v>044 - 055</v>
      </c>
      <c r="D6702" s="52" t="s">
        <v>36059</v>
      </c>
      <c r="E6702" s="52" t="s">
        <v>27373</v>
      </c>
      <c r="F6702" s="16" t="s">
        <v>1547</v>
      </c>
      <c r="G6702" s="16" t="s">
        <v>27372</v>
      </c>
      <c r="H6702" s="16" t="s">
        <v>20397</v>
      </c>
      <c r="I6702" s="16" t="s">
        <v>9276</v>
      </c>
    </row>
    <row r="6703" spans="1:10">
      <c r="A6703" s="16" t="s">
        <v>7519</v>
      </c>
      <c r="B6703" s="52" t="s">
        <v>6045</v>
      </c>
      <c r="C6703" s="16" t="str">
        <f t="shared" si="104"/>
        <v>080 - 808</v>
      </c>
      <c r="D6703" s="52"/>
      <c r="E6703" s="52" t="s">
        <v>1692</v>
      </c>
      <c r="F6703" s="16"/>
      <c r="G6703" s="16" t="s">
        <v>1691</v>
      </c>
      <c r="H6703" s="16" t="s">
        <v>4772</v>
      </c>
      <c r="I6703" s="16" t="s">
        <v>7520</v>
      </c>
      <c r="J6703" s="16" t="s">
        <v>34487</v>
      </c>
    </row>
    <row r="6704" spans="1:10">
      <c r="A6704" s="16" t="s">
        <v>33574</v>
      </c>
      <c r="B6704" s="52" t="s">
        <v>20323</v>
      </c>
      <c r="C6704" s="16" t="str">
        <f t="shared" si="104"/>
        <v>051 - 027</v>
      </c>
      <c r="D6704" s="52" t="s">
        <v>34487</v>
      </c>
      <c r="E6704" s="52" t="s">
        <v>31110</v>
      </c>
      <c r="F6704" s="16" t="s">
        <v>30733</v>
      </c>
      <c r="G6704" s="16" t="s">
        <v>31109</v>
      </c>
      <c r="H6704" s="16" t="s">
        <v>30328</v>
      </c>
      <c r="I6704" s="16" t="s">
        <v>33575</v>
      </c>
      <c r="J6704" s="16"/>
    </row>
    <row r="6705" spans="1:10">
      <c r="A6705" s="16" t="s">
        <v>4008</v>
      </c>
      <c r="B6705" s="52" t="s">
        <v>8576</v>
      </c>
      <c r="C6705" s="16" t="str">
        <f t="shared" si="104"/>
        <v>022 - 966</v>
      </c>
      <c r="D6705" s="52"/>
      <c r="E6705" s="52" t="s">
        <v>4777</v>
      </c>
      <c r="G6705" s="16" t="s">
        <v>4776</v>
      </c>
      <c r="H6705" s="16" t="s">
        <v>4778</v>
      </c>
      <c r="I6705" s="16" t="s">
        <v>4009</v>
      </c>
      <c r="J6705" s="16" t="s">
        <v>34487</v>
      </c>
    </row>
    <row r="6706" spans="1:10">
      <c r="A6706" s="16" t="s">
        <v>35517</v>
      </c>
      <c r="B6706" s="52" t="s">
        <v>12061</v>
      </c>
      <c r="C6706" s="16" t="str">
        <f t="shared" si="104"/>
        <v>021 - 061</v>
      </c>
      <c r="D6706" s="52" t="s">
        <v>34487</v>
      </c>
      <c r="E6706" s="52" t="s">
        <v>14657</v>
      </c>
      <c r="F6706" s="16" t="s">
        <v>22164</v>
      </c>
      <c r="G6706" s="16" t="s">
        <v>14656</v>
      </c>
      <c r="H6706" s="16" t="s">
        <v>4778</v>
      </c>
      <c r="I6706" s="16" t="s">
        <v>22165</v>
      </c>
    </row>
    <row r="6707" spans="1:10">
      <c r="A6707" s="16" t="s">
        <v>20023</v>
      </c>
      <c r="B6707" s="52" t="s">
        <v>12097</v>
      </c>
      <c r="C6707" s="16" t="str">
        <f t="shared" si="104"/>
        <v>069 - 058</v>
      </c>
      <c r="D6707" s="52" t="s">
        <v>36059</v>
      </c>
      <c r="E6707" s="52" t="s">
        <v>36727</v>
      </c>
      <c r="F6707" s="16" t="s">
        <v>7022</v>
      </c>
      <c r="G6707" s="16" t="s">
        <v>36726</v>
      </c>
      <c r="H6707" s="16" t="s">
        <v>15395</v>
      </c>
      <c r="I6707" s="16" t="s">
        <v>5379</v>
      </c>
      <c r="J6707" s="16"/>
    </row>
    <row r="6708" spans="1:10">
      <c r="A6708" s="16" t="s">
        <v>32617</v>
      </c>
      <c r="B6708" s="52" t="s">
        <v>17608</v>
      </c>
      <c r="C6708" s="16" t="str">
        <f t="shared" si="104"/>
        <v>066 - 063</v>
      </c>
      <c r="D6708" s="52" t="s">
        <v>34487</v>
      </c>
      <c r="E6708" s="52" t="s">
        <v>3383</v>
      </c>
      <c r="F6708" s="16" t="s">
        <v>3400</v>
      </c>
      <c r="G6708" s="16" t="s">
        <v>3382</v>
      </c>
      <c r="H6708" s="16" t="s">
        <v>15395</v>
      </c>
      <c r="I6708" s="16" t="s">
        <v>25293</v>
      </c>
    </row>
    <row r="6709" spans="1:10">
      <c r="A6709" s="16" t="s">
        <v>35746</v>
      </c>
      <c r="B6709" s="52" t="s">
        <v>16015</v>
      </c>
      <c r="C6709" s="16" t="str">
        <f t="shared" si="104"/>
        <v>011 - 020</v>
      </c>
      <c r="D6709" s="52" t="s">
        <v>36059</v>
      </c>
      <c r="E6709" s="52" t="s">
        <v>34572</v>
      </c>
      <c r="F6709" s="16" t="s">
        <v>35747</v>
      </c>
      <c r="G6709" s="16" t="s">
        <v>34571</v>
      </c>
      <c r="H6709" s="16" t="s">
        <v>34573</v>
      </c>
      <c r="I6709" s="16" t="s">
        <v>35748</v>
      </c>
    </row>
    <row r="6710" spans="1:10">
      <c r="A6710" s="16" t="s">
        <v>24490</v>
      </c>
      <c r="B6710" s="52" t="s">
        <v>7184</v>
      </c>
      <c r="C6710" s="16" t="str">
        <f t="shared" si="104"/>
        <v>009 - 045</v>
      </c>
      <c r="D6710" s="52" t="s">
        <v>34487</v>
      </c>
      <c r="E6710" s="52" t="s">
        <v>26840</v>
      </c>
      <c r="F6710" s="16" t="s">
        <v>26395</v>
      </c>
      <c r="G6710" s="16" t="s">
        <v>26839</v>
      </c>
      <c r="H6710" s="16" t="s">
        <v>34573</v>
      </c>
      <c r="I6710" s="16" t="s">
        <v>24491</v>
      </c>
      <c r="J6710" s="16"/>
    </row>
    <row r="6711" spans="1:10">
      <c r="A6711" s="16" t="s">
        <v>32618</v>
      </c>
      <c r="B6711" s="52" t="s">
        <v>17609</v>
      </c>
      <c r="C6711" s="16" t="str">
        <f t="shared" si="104"/>
        <v>066 - 064</v>
      </c>
      <c r="D6711" s="52" t="s">
        <v>34487</v>
      </c>
      <c r="E6711" s="52" t="s">
        <v>3383</v>
      </c>
      <c r="F6711" s="16" t="s">
        <v>3400</v>
      </c>
      <c r="G6711" s="16" t="s">
        <v>3382</v>
      </c>
      <c r="H6711" s="16" t="s">
        <v>15395</v>
      </c>
      <c r="I6711" s="16" t="s">
        <v>25294</v>
      </c>
    </row>
    <row r="6712" spans="1:10">
      <c r="A6712" s="16" t="s">
        <v>3811</v>
      </c>
      <c r="B6712" s="52" t="s">
        <v>20606</v>
      </c>
      <c r="C6712" s="16" t="str">
        <f t="shared" si="104"/>
        <v>091 - 066</v>
      </c>
      <c r="D6712" s="52" t="s">
        <v>34487</v>
      </c>
      <c r="E6712" s="52" t="s">
        <v>31546</v>
      </c>
      <c r="F6712" s="16" t="s">
        <v>3812</v>
      </c>
      <c r="G6712" s="16" t="s">
        <v>31545</v>
      </c>
      <c r="H6712" s="16" t="s">
        <v>33521</v>
      </c>
      <c r="I6712" s="16" t="s">
        <v>3813</v>
      </c>
    </row>
    <row r="6713" spans="1:10">
      <c r="A6713" s="16" t="s">
        <v>34006</v>
      </c>
      <c r="B6713" s="52" t="s">
        <v>20607</v>
      </c>
      <c r="C6713" s="16" t="str">
        <f t="shared" si="104"/>
        <v>091 - 067</v>
      </c>
      <c r="D6713" s="52" t="s">
        <v>34487</v>
      </c>
      <c r="E6713" s="52" t="s">
        <v>31546</v>
      </c>
      <c r="F6713" s="16" t="s">
        <v>13612</v>
      </c>
      <c r="G6713" s="16" t="s">
        <v>31545</v>
      </c>
      <c r="H6713" s="16" t="s">
        <v>33521</v>
      </c>
      <c r="I6713" s="16" t="s">
        <v>34007</v>
      </c>
    </row>
    <row r="6714" spans="1:10">
      <c r="A6714" s="16" t="s">
        <v>16589</v>
      </c>
      <c r="B6714" s="52" t="s">
        <v>18547</v>
      </c>
      <c r="C6714" s="16" t="str">
        <f t="shared" si="104"/>
        <v>055 - 023</v>
      </c>
      <c r="D6714" s="52" t="s">
        <v>34487</v>
      </c>
      <c r="E6714" s="52" t="s">
        <v>1268</v>
      </c>
      <c r="F6714" s="16" t="s">
        <v>16590</v>
      </c>
      <c r="G6714" s="16" t="s">
        <v>1267</v>
      </c>
      <c r="H6714" s="16" t="s">
        <v>1269</v>
      </c>
      <c r="I6714" s="16" t="s">
        <v>16591</v>
      </c>
      <c r="J6714" s="16"/>
    </row>
    <row r="6715" spans="1:10">
      <c r="A6715" s="16" t="s">
        <v>31725</v>
      </c>
      <c r="B6715" s="52" t="s">
        <v>581</v>
      </c>
      <c r="C6715" s="16" t="str">
        <f t="shared" si="104"/>
        <v>057 - 047</v>
      </c>
      <c r="D6715" s="52" t="s">
        <v>34487</v>
      </c>
      <c r="E6715" s="52" t="s">
        <v>18919</v>
      </c>
      <c r="F6715" s="16" t="s">
        <v>31726</v>
      </c>
      <c r="G6715" s="16" t="s">
        <v>18918</v>
      </c>
      <c r="H6715" s="16" t="s">
        <v>20396</v>
      </c>
      <c r="I6715" s="16" t="s">
        <v>31727</v>
      </c>
      <c r="J6715" s="16"/>
    </row>
    <row r="6716" spans="1:10">
      <c r="A6716" s="16" t="s">
        <v>16980</v>
      </c>
      <c r="B6716" s="52" t="s">
        <v>22840</v>
      </c>
      <c r="C6716" s="16" t="str">
        <f t="shared" si="104"/>
        <v>017 - 125</v>
      </c>
      <c r="D6716" s="52" t="s">
        <v>36059</v>
      </c>
      <c r="E6716" s="52" t="s">
        <v>22538</v>
      </c>
      <c r="F6716" s="16" t="s">
        <v>11587</v>
      </c>
      <c r="G6716" s="16" t="s">
        <v>22537</v>
      </c>
      <c r="H6716" s="16" t="s">
        <v>32666</v>
      </c>
      <c r="I6716" s="16" t="s">
        <v>11588</v>
      </c>
    </row>
    <row r="6717" spans="1:10">
      <c r="A6717" s="16" t="s">
        <v>23639</v>
      </c>
      <c r="B6717" s="52" t="s">
        <v>22841</v>
      </c>
      <c r="C6717" s="16" t="str">
        <f t="shared" si="104"/>
        <v>017 - 126</v>
      </c>
      <c r="D6717" s="52" t="s">
        <v>36059</v>
      </c>
      <c r="E6717" s="52" t="s">
        <v>22538</v>
      </c>
      <c r="F6717" s="16" t="s">
        <v>26230</v>
      </c>
      <c r="G6717" s="16" t="s">
        <v>22537</v>
      </c>
      <c r="H6717" s="16" t="s">
        <v>32666</v>
      </c>
      <c r="I6717" s="16" t="s">
        <v>37272</v>
      </c>
    </row>
    <row r="6718" spans="1:10">
      <c r="A6718" s="16" t="s">
        <v>11245</v>
      </c>
      <c r="B6718" s="52" t="s">
        <v>32954</v>
      </c>
      <c r="C6718" s="16" t="str">
        <f t="shared" si="104"/>
        <v>001 - 173</v>
      </c>
      <c r="D6718" s="52" t="s">
        <v>36059</v>
      </c>
      <c r="E6718" s="52" t="s">
        <v>37671</v>
      </c>
      <c r="F6718" s="16" t="s">
        <v>25207</v>
      </c>
      <c r="G6718" s="16" t="s">
        <v>37670</v>
      </c>
      <c r="H6718" s="16" t="s">
        <v>10732</v>
      </c>
      <c r="I6718" s="16" t="s">
        <v>11246</v>
      </c>
    </row>
    <row r="6719" spans="1:10">
      <c r="A6719" s="16" t="s">
        <v>8040</v>
      </c>
      <c r="B6719" s="52" t="s">
        <v>37748</v>
      </c>
      <c r="C6719" s="16" t="str">
        <f t="shared" si="104"/>
        <v>001 - 174</v>
      </c>
      <c r="D6719" s="52" t="s">
        <v>36059</v>
      </c>
      <c r="E6719" s="52" t="s">
        <v>37671</v>
      </c>
      <c r="F6719" s="16" t="s">
        <v>10415</v>
      </c>
      <c r="G6719" s="16" t="s">
        <v>37670</v>
      </c>
      <c r="H6719" s="16" t="s">
        <v>10732</v>
      </c>
      <c r="I6719" s="16" t="s">
        <v>8041</v>
      </c>
    </row>
    <row r="6720" spans="1:10">
      <c r="A6720" s="16" t="s">
        <v>25484</v>
      </c>
      <c r="B6720" s="52" t="s">
        <v>37748</v>
      </c>
      <c r="C6720" s="16" t="str">
        <f t="shared" si="104"/>
        <v>001 - 923</v>
      </c>
      <c r="D6720" s="52"/>
      <c r="E6720" s="52" t="s">
        <v>37671</v>
      </c>
      <c r="G6720" s="16" t="s">
        <v>37670</v>
      </c>
      <c r="H6720" s="16" t="s">
        <v>10732</v>
      </c>
      <c r="I6720" s="16" t="s">
        <v>8041</v>
      </c>
      <c r="J6720" s="16" t="s">
        <v>34487</v>
      </c>
    </row>
    <row r="6721" spans="1:10">
      <c r="A6721" s="16" t="s">
        <v>10177</v>
      </c>
      <c r="B6721" s="52" t="s">
        <v>23811</v>
      </c>
      <c r="C6721" s="16" t="str">
        <f t="shared" si="104"/>
        <v>090 - 049</v>
      </c>
      <c r="D6721" s="52" t="s">
        <v>34487</v>
      </c>
      <c r="E6721" s="52" t="s">
        <v>33520</v>
      </c>
      <c r="F6721" s="16" t="s">
        <v>10178</v>
      </c>
      <c r="G6721" s="16" t="s">
        <v>33519</v>
      </c>
      <c r="H6721" s="16" t="s">
        <v>33521</v>
      </c>
      <c r="I6721" s="16" t="s">
        <v>10179</v>
      </c>
    </row>
    <row r="6722" spans="1:10">
      <c r="A6722" s="16" t="s">
        <v>26978</v>
      </c>
      <c r="B6722" s="52" t="s">
        <v>11773</v>
      </c>
      <c r="C6722" s="16" t="str">
        <f t="shared" si="104"/>
        <v>031 - 850</v>
      </c>
      <c r="D6722" s="52"/>
      <c r="E6722" s="52" t="s">
        <v>7531</v>
      </c>
      <c r="F6722" s="16"/>
      <c r="G6722" s="16" t="s">
        <v>7530</v>
      </c>
      <c r="H6722" s="16" t="s">
        <v>30334</v>
      </c>
      <c r="I6722" s="16" t="s">
        <v>26979</v>
      </c>
      <c r="J6722" s="16" t="s">
        <v>34487</v>
      </c>
    </row>
    <row r="6723" spans="1:10">
      <c r="A6723" s="16" t="s">
        <v>26200</v>
      </c>
      <c r="B6723" s="52" t="s">
        <v>20608</v>
      </c>
      <c r="C6723" s="16" t="str">
        <f t="shared" si="104"/>
        <v>091 - 068</v>
      </c>
      <c r="D6723" s="52" t="s">
        <v>34487</v>
      </c>
      <c r="E6723" s="52" t="s">
        <v>31546</v>
      </c>
      <c r="F6723" s="16" t="s">
        <v>13612</v>
      </c>
      <c r="G6723" s="16" t="s">
        <v>31545</v>
      </c>
      <c r="H6723" s="16" t="s">
        <v>33521</v>
      </c>
      <c r="I6723" s="16" t="s">
        <v>4883</v>
      </c>
    </row>
    <row r="6724" spans="1:10">
      <c r="A6724" s="16" t="s">
        <v>21089</v>
      </c>
      <c r="B6724" s="52" t="s">
        <v>7185</v>
      </c>
      <c r="C6724" s="16" t="str">
        <f t="shared" ref="C6724:C6787" si="105">MID(A6724,1,3) &amp;" - " &amp;MID(A6724,4,3)</f>
        <v>009 - 046</v>
      </c>
      <c r="D6724" s="52" t="s">
        <v>34487</v>
      </c>
      <c r="E6724" s="52" t="s">
        <v>26840</v>
      </c>
      <c r="F6724" s="16" t="s">
        <v>34931</v>
      </c>
      <c r="G6724" s="16" t="s">
        <v>26839</v>
      </c>
      <c r="H6724" s="16" t="s">
        <v>34573</v>
      </c>
      <c r="I6724" s="16" t="s">
        <v>21090</v>
      </c>
    </row>
    <row r="6725" spans="1:10">
      <c r="A6725" s="16" t="s">
        <v>33819</v>
      </c>
      <c r="B6725" s="52" t="s">
        <v>23812</v>
      </c>
      <c r="C6725" s="16" t="str">
        <f t="shared" si="105"/>
        <v>090 - 050</v>
      </c>
      <c r="D6725" s="52" t="s">
        <v>34487</v>
      </c>
      <c r="E6725" s="52" t="s">
        <v>33520</v>
      </c>
      <c r="F6725" s="16" t="s">
        <v>33820</v>
      </c>
      <c r="G6725" s="16" t="s">
        <v>33519</v>
      </c>
      <c r="H6725" s="16" t="s">
        <v>33521</v>
      </c>
      <c r="I6725" s="16" t="s">
        <v>33821</v>
      </c>
    </row>
    <row r="6726" spans="1:10">
      <c r="A6726" s="16" t="s">
        <v>29722</v>
      </c>
      <c r="B6726" s="52" t="s">
        <v>14047</v>
      </c>
      <c r="C6726" s="16" t="str">
        <f t="shared" si="105"/>
        <v>042 - 034</v>
      </c>
      <c r="D6726" s="52" t="s">
        <v>36059</v>
      </c>
      <c r="E6726" s="52" t="s">
        <v>1290</v>
      </c>
      <c r="F6726" s="16" t="s">
        <v>29723</v>
      </c>
      <c r="G6726" s="16" t="s">
        <v>33346</v>
      </c>
      <c r="H6726" s="16" t="s">
        <v>20397</v>
      </c>
      <c r="I6726" s="16" t="s">
        <v>26855</v>
      </c>
    </row>
    <row r="6727" spans="1:10">
      <c r="A6727" s="16" t="s">
        <v>10367</v>
      </c>
      <c r="B6727" s="52" t="s">
        <v>20609</v>
      </c>
      <c r="C6727" s="16" t="str">
        <f t="shared" si="105"/>
        <v>091 - 069</v>
      </c>
      <c r="D6727" s="52" t="s">
        <v>34487</v>
      </c>
      <c r="E6727" s="52" t="s">
        <v>31546</v>
      </c>
      <c r="F6727" s="16" t="s">
        <v>12181</v>
      </c>
      <c r="G6727" s="16" t="s">
        <v>31545</v>
      </c>
      <c r="H6727" s="16" t="s">
        <v>33521</v>
      </c>
      <c r="I6727" s="16" t="s">
        <v>10368</v>
      </c>
    </row>
    <row r="6728" spans="1:10">
      <c r="A6728" s="16" t="s">
        <v>37523</v>
      </c>
      <c r="B6728" s="52" t="s">
        <v>17865</v>
      </c>
      <c r="C6728" s="16" t="str">
        <f t="shared" si="105"/>
        <v>016 - 152</v>
      </c>
      <c r="D6728" s="52" t="s">
        <v>36059</v>
      </c>
      <c r="E6728" s="52" t="s">
        <v>10742</v>
      </c>
      <c r="F6728" s="16" t="s">
        <v>32627</v>
      </c>
      <c r="G6728" s="16" t="s">
        <v>10741</v>
      </c>
      <c r="H6728" s="16" t="s">
        <v>32666</v>
      </c>
      <c r="I6728" s="16" t="s">
        <v>37524</v>
      </c>
    </row>
    <row r="6729" spans="1:10">
      <c r="A6729" s="16" t="s">
        <v>20919</v>
      </c>
      <c r="B6729" s="52" t="s">
        <v>17866</v>
      </c>
      <c r="C6729" s="16" t="str">
        <f t="shared" si="105"/>
        <v>016 - 153</v>
      </c>
      <c r="D6729" s="52" t="s">
        <v>36059</v>
      </c>
      <c r="E6729" s="52" t="s">
        <v>10742</v>
      </c>
      <c r="F6729" s="16" t="s">
        <v>16670</v>
      </c>
      <c r="G6729" s="16" t="s">
        <v>10741</v>
      </c>
      <c r="H6729" s="16" t="s">
        <v>32666</v>
      </c>
      <c r="I6729" s="16" t="s">
        <v>16671</v>
      </c>
    </row>
    <row r="6730" spans="1:10">
      <c r="A6730" s="16" t="s">
        <v>12714</v>
      </c>
      <c r="B6730" s="52" t="s">
        <v>26072</v>
      </c>
      <c r="C6730" s="16" t="str">
        <f t="shared" si="105"/>
        <v>012 - 111</v>
      </c>
      <c r="D6730" s="52" t="s">
        <v>36059</v>
      </c>
      <c r="E6730" s="52" t="s">
        <v>18879</v>
      </c>
      <c r="F6730" s="16" t="s">
        <v>12715</v>
      </c>
      <c r="G6730" s="16" t="s">
        <v>26253</v>
      </c>
      <c r="H6730" s="16" t="s">
        <v>32666</v>
      </c>
      <c r="I6730" s="16" t="s">
        <v>12716</v>
      </c>
    </row>
    <row r="6731" spans="1:10">
      <c r="A6731" s="16" t="s">
        <v>36958</v>
      </c>
      <c r="B6731" s="52" t="s">
        <v>21874</v>
      </c>
      <c r="C6731" s="16" t="str">
        <f t="shared" si="105"/>
        <v>013 - 171</v>
      </c>
      <c r="D6731" s="52" t="s">
        <v>36059</v>
      </c>
      <c r="E6731" s="52" t="s">
        <v>26240</v>
      </c>
      <c r="F6731" s="16" t="s">
        <v>36959</v>
      </c>
      <c r="G6731" s="16" t="s">
        <v>26239</v>
      </c>
      <c r="H6731" s="16" t="s">
        <v>32666</v>
      </c>
      <c r="I6731" s="16" t="s">
        <v>8547</v>
      </c>
      <c r="J6731" s="16" t="s">
        <v>7990</v>
      </c>
    </row>
    <row r="6732" spans="1:10">
      <c r="A6732" s="16" t="s">
        <v>8545</v>
      </c>
      <c r="B6732" s="52" t="s">
        <v>15976</v>
      </c>
      <c r="C6732" s="16" t="str">
        <f t="shared" si="105"/>
        <v>097 - 061</v>
      </c>
      <c r="D6732" s="52" t="s">
        <v>36059</v>
      </c>
      <c r="E6732" s="52" t="s">
        <v>26245</v>
      </c>
      <c r="F6732" s="16" t="s">
        <v>8546</v>
      </c>
      <c r="G6732" s="16" t="s">
        <v>26244</v>
      </c>
      <c r="H6732" s="16" t="s">
        <v>32666</v>
      </c>
      <c r="I6732" s="16" t="s">
        <v>8547</v>
      </c>
    </row>
    <row r="6733" spans="1:10">
      <c r="A6733" s="16" t="s">
        <v>31666</v>
      </c>
      <c r="B6733" s="52" t="s">
        <v>3598</v>
      </c>
      <c r="C6733" s="16" t="str">
        <f t="shared" si="105"/>
        <v>044 - 810</v>
      </c>
      <c r="D6733" s="52"/>
      <c r="E6733" s="52" t="s">
        <v>27373</v>
      </c>
      <c r="G6733" s="16" t="s">
        <v>27372</v>
      </c>
      <c r="H6733" s="16" t="s">
        <v>20397</v>
      </c>
      <c r="I6733" s="16" t="s">
        <v>19714</v>
      </c>
      <c r="J6733" s="16" t="s">
        <v>34487</v>
      </c>
    </row>
    <row r="6734" spans="1:10">
      <c r="A6734" s="16" t="s">
        <v>32049</v>
      </c>
      <c r="B6734" s="52" t="s">
        <v>23649</v>
      </c>
      <c r="C6734" s="16" t="str">
        <f t="shared" si="105"/>
        <v>030 - 066</v>
      </c>
      <c r="D6734" s="52" t="s">
        <v>36059</v>
      </c>
      <c r="E6734" s="52" t="s">
        <v>35970</v>
      </c>
      <c r="F6734" s="16" t="s">
        <v>31103</v>
      </c>
      <c r="G6734" s="16" t="s">
        <v>35969</v>
      </c>
      <c r="H6734" s="16" t="s">
        <v>30334</v>
      </c>
      <c r="I6734" s="16" t="s">
        <v>32050</v>
      </c>
    </row>
    <row r="6735" spans="1:10">
      <c r="A6735" s="16" t="s">
        <v>9083</v>
      </c>
      <c r="B6735" s="52" t="s">
        <v>33477</v>
      </c>
      <c r="C6735" s="16" t="str">
        <f t="shared" si="105"/>
        <v>008 - 039</v>
      </c>
      <c r="D6735" s="52" t="s">
        <v>36059</v>
      </c>
      <c r="E6735" s="52" t="s">
        <v>16664</v>
      </c>
      <c r="F6735" s="16" t="s">
        <v>9084</v>
      </c>
      <c r="G6735" s="16" t="s">
        <v>16663</v>
      </c>
      <c r="H6735" s="16" t="s">
        <v>34573</v>
      </c>
      <c r="I6735" s="16" t="s">
        <v>2964</v>
      </c>
    </row>
    <row r="6736" spans="1:10">
      <c r="A6736" s="16" t="s">
        <v>20192</v>
      </c>
      <c r="B6736" s="52" t="s">
        <v>7654</v>
      </c>
      <c r="C6736" s="16" t="str">
        <f t="shared" si="105"/>
        <v>022 - 130</v>
      </c>
      <c r="D6736" s="52" t="s">
        <v>34487</v>
      </c>
      <c r="E6736" s="52" t="s">
        <v>4777</v>
      </c>
      <c r="F6736" s="16" t="s">
        <v>16232</v>
      </c>
      <c r="G6736" s="16" t="s">
        <v>4776</v>
      </c>
      <c r="H6736" s="16" t="s">
        <v>4778</v>
      </c>
      <c r="I6736" s="16" t="s">
        <v>20193</v>
      </c>
    </row>
    <row r="6737" spans="1:10">
      <c r="A6737" s="16" t="s">
        <v>34008</v>
      </c>
      <c r="B6737" s="52" t="s">
        <v>24506</v>
      </c>
      <c r="C6737" s="16" t="str">
        <f t="shared" si="105"/>
        <v>064 - 067</v>
      </c>
      <c r="D6737" s="52" t="s">
        <v>34487</v>
      </c>
      <c r="E6737" s="52" t="s">
        <v>27583</v>
      </c>
      <c r="F6737" s="16" t="s">
        <v>34009</v>
      </c>
      <c r="G6737" s="16" t="s">
        <v>27582</v>
      </c>
      <c r="H6737" s="16" t="s">
        <v>30282</v>
      </c>
      <c r="I6737" s="16" t="s">
        <v>34010</v>
      </c>
    </row>
    <row r="6738" spans="1:10">
      <c r="A6738" s="16" t="s">
        <v>11021</v>
      </c>
      <c r="B6738" s="52" t="s">
        <v>8219</v>
      </c>
      <c r="C6738" s="16" t="str">
        <f t="shared" si="105"/>
        <v>028 - 059</v>
      </c>
      <c r="D6738" s="52" t="s">
        <v>36059</v>
      </c>
      <c r="E6738" s="52" t="s">
        <v>32659</v>
      </c>
      <c r="F6738" s="16" t="s">
        <v>11022</v>
      </c>
      <c r="G6738" s="16" t="s">
        <v>32658</v>
      </c>
      <c r="H6738" s="16" t="s">
        <v>32660</v>
      </c>
      <c r="I6738" s="16" t="s">
        <v>11023</v>
      </c>
      <c r="J6738" s="16"/>
    </row>
    <row r="6739" spans="1:10">
      <c r="A6739" s="16" t="s">
        <v>1758</v>
      </c>
      <c r="B6739" s="52" t="s">
        <v>8114</v>
      </c>
      <c r="C6739" s="16" t="str">
        <f t="shared" si="105"/>
        <v>098 - 043</v>
      </c>
      <c r="D6739" s="52" t="s">
        <v>36059</v>
      </c>
      <c r="E6739" s="52" t="s">
        <v>10711</v>
      </c>
      <c r="F6739" s="16" t="s">
        <v>24063</v>
      </c>
      <c r="G6739" s="16" t="s">
        <v>10710</v>
      </c>
      <c r="H6739" s="16" t="s">
        <v>32666</v>
      </c>
      <c r="I6739" s="16" t="s">
        <v>24064</v>
      </c>
    </row>
    <row r="6740" spans="1:10">
      <c r="A6740" s="16" t="s">
        <v>963</v>
      </c>
      <c r="B6740" s="52" t="s">
        <v>15222</v>
      </c>
      <c r="C6740" s="16" t="str">
        <f t="shared" si="105"/>
        <v>015 - 162</v>
      </c>
      <c r="D6740" s="52" t="s">
        <v>36059</v>
      </c>
      <c r="E6740" s="52" t="s">
        <v>32665</v>
      </c>
      <c r="F6740" s="16" t="s">
        <v>30047</v>
      </c>
      <c r="G6740" s="16" t="s">
        <v>32664</v>
      </c>
      <c r="H6740" s="16" t="s">
        <v>32666</v>
      </c>
      <c r="I6740" s="16" t="s">
        <v>24064</v>
      </c>
      <c r="J6740" s="16" t="s">
        <v>7990</v>
      </c>
    </row>
    <row r="6741" spans="1:10">
      <c r="A6741" s="16" t="s">
        <v>6433</v>
      </c>
      <c r="B6741" s="52" t="s">
        <v>16735</v>
      </c>
      <c r="C6741" s="16" t="str">
        <f t="shared" si="105"/>
        <v>025 - 035</v>
      </c>
      <c r="D6741" s="52" t="s">
        <v>34487</v>
      </c>
      <c r="E6741" s="52" t="s">
        <v>36071</v>
      </c>
      <c r="F6741" s="16" t="s">
        <v>10885</v>
      </c>
      <c r="G6741" s="16" t="s">
        <v>36070</v>
      </c>
      <c r="H6741" s="16" t="s">
        <v>32660</v>
      </c>
      <c r="I6741" s="16" t="s">
        <v>6434</v>
      </c>
    </row>
    <row r="6742" spans="1:10">
      <c r="A6742" s="16" t="s">
        <v>10842</v>
      </c>
      <c r="B6742" s="52" t="s">
        <v>22842</v>
      </c>
      <c r="C6742" s="16" t="str">
        <f t="shared" si="105"/>
        <v>017 - 127</v>
      </c>
      <c r="D6742" s="52" t="s">
        <v>36059</v>
      </c>
      <c r="E6742" s="52" t="s">
        <v>22538</v>
      </c>
      <c r="F6742" s="16" t="s">
        <v>10843</v>
      </c>
      <c r="G6742" s="16" t="s">
        <v>22537</v>
      </c>
      <c r="H6742" s="16" t="s">
        <v>32666</v>
      </c>
      <c r="I6742" s="16" t="s">
        <v>10844</v>
      </c>
    </row>
    <row r="6743" spans="1:10">
      <c r="A6743" s="16" t="s">
        <v>26807</v>
      </c>
      <c r="B6743" s="52" t="s">
        <v>8115</v>
      </c>
      <c r="C6743" s="16" t="str">
        <f t="shared" si="105"/>
        <v>098 - 044</v>
      </c>
      <c r="D6743" s="52" t="s">
        <v>36059</v>
      </c>
      <c r="E6743" s="52" t="s">
        <v>10711</v>
      </c>
      <c r="F6743" s="16" t="s">
        <v>26808</v>
      </c>
      <c r="G6743" s="16" t="s">
        <v>10710</v>
      </c>
      <c r="H6743" s="16" t="s">
        <v>32666</v>
      </c>
      <c r="I6743" s="16" t="s">
        <v>26809</v>
      </c>
      <c r="J6743" s="16"/>
    </row>
    <row r="6744" spans="1:10">
      <c r="A6744" s="16" t="s">
        <v>20731</v>
      </c>
      <c r="B6744" s="52" t="s">
        <v>15223</v>
      </c>
      <c r="C6744" s="16" t="str">
        <f t="shared" si="105"/>
        <v>015 - 163</v>
      </c>
      <c r="D6744" s="52" t="s">
        <v>36059</v>
      </c>
      <c r="E6744" s="52" t="s">
        <v>32665</v>
      </c>
      <c r="F6744" s="16" t="s">
        <v>32663</v>
      </c>
      <c r="G6744" s="16" t="s">
        <v>32664</v>
      </c>
      <c r="H6744" s="16" t="s">
        <v>32666</v>
      </c>
      <c r="I6744" s="16" t="s">
        <v>26809</v>
      </c>
      <c r="J6744" s="16" t="s">
        <v>7990</v>
      </c>
    </row>
    <row r="6745" spans="1:10">
      <c r="A6745" s="16" t="s">
        <v>3731</v>
      </c>
      <c r="B6745" s="52" t="s">
        <v>11111</v>
      </c>
      <c r="C6745" s="16" t="str">
        <f t="shared" si="105"/>
        <v>019 - 873</v>
      </c>
      <c r="D6745" s="52"/>
      <c r="E6745" s="52" t="s">
        <v>23092</v>
      </c>
      <c r="F6745" s="16"/>
      <c r="G6745" s="16" t="s">
        <v>23091</v>
      </c>
      <c r="H6745" s="16" t="s">
        <v>32666</v>
      </c>
      <c r="I6745" s="16" t="s">
        <v>3732</v>
      </c>
      <c r="J6745" s="16" t="s">
        <v>34487</v>
      </c>
    </row>
    <row r="6746" spans="1:10">
      <c r="A6746" s="16" t="s">
        <v>1073</v>
      </c>
      <c r="B6746" s="52" t="s">
        <v>7655</v>
      </c>
      <c r="C6746" s="16" t="str">
        <f t="shared" si="105"/>
        <v>022 - 131</v>
      </c>
      <c r="D6746" s="52" t="s">
        <v>34487</v>
      </c>
      <c r="E6746" s="52" t="s">
        <v>4777</v>
      </c>
      <c r="F6746" s="16" t="s">
        <v>1074</v>
      </c>
      <c r="G6746" s="16" t="s">
        <v>4776</v>
      </c>
      <c r="H6746" s="16" t="s">
        <v>4778</v>
      </c>
      <c r="I6746" s="16" t="s">
        <v>1075</v>
      </c>
      <c r="J6746" s="16"/>
    </row>
    <row r="6747" spans="1:10">
      <c r="A6747" s="16" t="s">
        <v>30160</v>
      </c>
      <c r="B6747" s="52" t="s">
        <v>17867</v>
      </c>
      <c r="C6747" s="16" t="str">
        <f t="shared" si="105"/>
        <v>016 - 847</v>
      </c>
      <c r="D6747" s="52"/>
      <c r="E6747" s="52" t="s">
        <v>10742</v>
      </c>
      <c r="F6747" s="16"/>
      <c r="G6747" s="16" t="s">
        <v>10741</v>
      </c>
      <c r="H6747" s="16" t="s">
        <v>32666</v>
      </c>
      <c r="I6747" s="16" t="s">
        <v>30161</v>
      </c>
      <c r="J6747" s="16" t="s">
        <v>34487</v>
      </c>
    </row>
    <row r="6748" spans="1:10">
      <c r="A6748" s="16" t="s">
        <v>2879</v>
      </c>
      <c r="B6748" s="52" t="s">
        <v>11774</v>
      </c>
      <c r="C6748" s="16" t="str">
        <f t="shared" si="105"/>
        <v>031 - 851</v>
      </c>
      <c r="D6748" s="52"/>
      <c r="E6748" s="52" t="s">
        <v>7531</v>
      </c>
      <c r="F6748" s="16"/>
      <c r="G6748" s="16" t="s">
        <v>7530</v>
      </c>
      <c r="H6748" s="16" t="s">
        <v>30334</v>
      </c>
      <c r="I6748" s="16" t="s">
        <v>2880</v>
      </c>
      <c r="J6748" s="16" t="s">
        <v>34487</v>
      </c>
    </row>
    <row r="6749" spans="1:10">
      <c r="A6749" s="16" t="s">
        <v>35365</v>
      </c>
      <c r="B6749" s="52" t="s">
        <v>33688</v>
      </c>
      <c r="C6749" s="16" t="str">
        <f t="shared" si="105"/>
        <v>702 - 726</v>
      </c>
      <c r="D6749" s="52"/>
      <c r="E6749" s="52"/>
      <c r="F6749" s="16"/>
      <c r="G6749" s="16" t="s">
        <v>17438</v>
      </c>
      <c r="H6749" s="16" t="s">
        <v>10727</v>
      </c>
      <c r="I6749" s="16" t="s">
        <v>35366</v>
      </c>
      <c r="J6749" s="16" t="s">
        <v>34487</v>
      </c>
    </row>
    <row r="6750" spans="1:10">
      <c r="A6750" s="16" t="s">
        <v>810</v>
      </c>
      <c r="B6750" s="52" t="s">
        <v>23813</v>
      </c>
      <c r="C6750" s="16" t="str">
        <f t="shared" si="105"/>
        <v>090 - 051</v>
      </c>
      <c r="D6750" s="52" t="s">
        <v>34487</v>
      </c>
      <c r="E6750" s="52" t="s">
        <v>33520</v>
      </c>
      <c r="F6750" s="16" t="s">
        <v>811</v>
      </c>
      <c r="G6750" s="16" t="s">
        <v>33519</v>
      </c>
      <c r="H6750" s="16" t="s">
        <v>33521</v>
      </c>
      <c r="I6750" s="16" t="s">
        <v>812</v>
      </c>
    </row>
    <row r="6751" spans="1:10">
      <c r="A6751" s="16" t="s">
        <v>19585</v>
      </c>
      <c r="B6751" s="52" t="s">
        <v>22843</v>
      </c>
      <c r="C6751" s="16" t="str">
        <f t="shared" si="105"/>
        <v>017 - 128</v>
      </c>
      <c r="D6751" s="52" t="s">
        <v>34487</v>
      </c>
      <c r="E6751" s="52" t="s">
        <v>22538</v>
      </c>
      <c r="F6751" s="16" t="s">
        <v>6945</v>
      </c>
      <c r="G6751" s="16" t="s">
        <v>22537</v>
      </c>
      <c r="H6751" s="16" t="s">
        <v>32666</v>
      </c>
      <c r="I6751" s="16" t="s">
        <v>19586</v>
      </c>
    </row>
    <row r="6752" spans="1:10">
      <c r="A6752" s="16" t="s">
        <v>6266</v>
      </c>
      <c r="B6752" s="52" t="s">
        <v>11112</v>
      </c>
      <c r="C6752" s="16" t="str">
        <f t="shared" si="105"/>
        <v>019 - 874</v>
      </c>
      <c r="D6752" s="52"/>
      <c r="E6752" s="52" t="s">
        <v>23092</v>
      </c>
      <c r="F6752" s="16"/>
      <c r="G6752" s="16" t="s">
        <v>23091</v>
      </c>
      <c r="H6752" s="16" t="s">
        <v>32666</v>
      </c>
      <c r="I6752" s="16" t="s">
        <v>6267</v>
      </c>
      <c r="J6752" s="16" t="s">
        <v>34487</v>
      </c>
    </row>
    <row r="6753" spans="1:10">
      <c r="A6753" s="16" t="s">
        <v>13209</v>
      </c>
      <c r="B6753" s="52" t="s">
        <v>15224</v>
      </c>
      <c r="C6753" s="16" t="str">
        <f t="shared" si="105"/>
        <v>015 - 164</v>
      </c>
      <c r="D6753" s="52" t="s">
        <v>36059</v>
      </c>
      <c r="E6753" s="52" t="s">
        <v>32665</v>
      </c>
      <c r="F6753" s="16" t="s">
        <v>424</v>
      </c>
      <c r="G6753" s="16" t="s">
        <v>32664</v>
      </c>
      <c r="H6753" s="16" t="s">
        <v>32666</v>
      </c>
      <c r="I6753" s="16" t="s">
        <v>13210</v>
      </c>
    </row>
    <row r="6754" spans="1:10">
      <c r="A6754" s="16" t="s">
        <v>27637</v>
      </c>
      <c r="B6754" s="52" t="s">
        <v>21875</v>
      </c>
      <c r="C6754" s="16" t="str">
        <f t="shared" si="105"/>
        <v>013 - 172</v>
      </c>
      <c r="D6754" s="52" t="s">
        <v>34487</v>
      </c>
      <c r="E6754" s="52" t="s">
        <v>26240</v>
      </c>
      <c r="F6754" s="16" t="s">
        <v>30667</v>
      </c>
      <c r="G6754" s="16" t="s">
        <v>26239</v>
      </c>
      <c r="H6754" s="16" t="s">
        <v>32666</v>
      </c>
      <c r="I6754" s="16" t="s">
        <v>27638</v>
      </c>
    </row>
    <row r="6755" spans="1:10">
      <c r="A6755" s="16" t="s">
        <v>27471</v>
      </c>
      <c r="B6755" s="52" t="s">
        <v>14919</v>
      </c>
      <c r="C6755" s="16" t="str">
        <f t="shared" si="105"/>
        <v>004 - 156</v>
      </c>
      <c r="D6755" s="52" t="s">
        <v>34487</v>
      </c>
      <c r="E6755" s="52" t="s">
        <v>10758</v>
      </c>
      <c r="F6755" s="16" t="s">
        <v>23466</v>
      </c>
      <c r="G6755" s="16" t="s">
        <v>10757</v>
      </c>
      <c r="H6755" s="16" t="s">
        <v>10732</v>
      </c>
      <c r="I6755" s="16" t="s">
        <v>27472</v>
      </c>
    </row>
    <row r="6756" spans="1:10">
      <c r="A6756" s="16" t="s">
        <v>13442</v>
      </c>
      <c r="B6756" s="52" t="s">
        <v>9655</v>
      </c>
      <c r="C6756" s="16" t="str">
        <f t="shared" si="105"/>
        <v>038 - 017</v>
      </c>
      <c r="D6756" s="52" t="s">
        <v>36059</v>
      </c>
      <c r="E6756" s="52" t="s">
        <v>37411</v>
      </c>
      <c r="F6756" s="16" t="s">
        <v>29552</v>
      </c>
      <c r="G6756" s="16" t="s">
        <v>32501</v>
      </c>
      <c r="H6756" s="16" t="s">
        <v>35981</v>
      </c>
      <c r="I6756" s="16" t="s">
        <v>13443</v>
      </c>
      <c r="J6756" s="16"/>
    </row>
    <row r="6757" spans="1:10">
      <c r="A6757" s="16" t="s">
        <v>23282</v>
      </c>
      <c r="B6757" s="52" t="s">
        <v>14195</v>
      </c>
      <c r="C6757" s="16" t="str">
        <f t="shared" si="105"/>
        <v>019 - 064</v>
      </c>
      <c r="D6757" s="52" t="s">
        <v>36059</v>
      </c>
      <c r="E6757" s="52" t="s">
        <v>23092</v>
      </c>
      <c r="F6757" s="16" t="s">
        <v>23283</v>
      </c>
      <c r="G6757" s="16" t="s">
        <v>23091</v>
      </c>
      <c r="H6757" s="16" t="s">
        <v>32666</v>
      </c>
      <c r="I6757" s="16" t="s">
        <v>23284</v>
      </c>
    </row>
    <row r="6758" spans="1:10">
      <c r="A6758" s="16" t="s">
        <v>18007</v>
      </c>
      <c r="B6758" s="52" t="s">
        <v>8749</v>
      </c>
      <c r="C6758" s="16" t="str">
        <f t="shared" si="105"/>
        <v>020 - 038</v>
      </c>
      <c r="D6758" s="52" t="s">
        <v>36059</v>
      </c>
      <c r="E6758" s="52" t="s">
        <v>26789</v>
      </c>
      <c r="F6758" s="16" t="s">
        <v>18008</v>
      </c>
      <c r="G6758" s="16" t="s">
        <v>26788</v>
      </c>
      <c r="H6758" s="16" t="s">
        <v>32666</v>
      </c>
      <c r="I6758" s="16" t="s">
        <v>18009</v>
      </c>
    </row>
    <row r="6759" spans="1:10">
      <c r="A6759" s="16" t="s">
        <v>27726</v>
      </c>
      <c r="B6759" s="52" t="s">
        <v>14048</v>
      </c>
      <c r="C6759" s="16" t="str">
        <f t="shared" si="105"/>
        <v>042 - 035</v>
      </c>
      <c r="D6759" s="52" t="s">
        <v>36059</v>
      </c>
      <c r="E6759" s="52" t="s">
        <v>1290</v>
      </c>
      <c r="F6759" s="16" t="s">
        <v>13949</v>
      </c>
      <c r="G6759" s="16" t="s">
        <v>33346</v>
      </c>
      <c r="H6759" s="16" t="s">
        <v>20397</v>
      </c>
      <c r="I6759" s="16" t="s">
        <v>26759</v>
      </c>
    </row>
    <row r="6760" spans="1:10">
      <c r="A6760" s="16" t="s">
        <v>9729</v>
      </c>
      <c r="B6760" s="52" t="s">
        <v>14049</v>
      </c>
      <c r="C6760" s="16" t="str">
        <f t="shared" si="105"/>
        <v>042 - 036</v>
      </c>
      <c r="D6760" s="52" t="s">
        <v>36059</v>
      </c>
      <c r="E6760" s="52" t="s">
        <v>1290</v>
      </c>
      <c r="F6760" s="16" t="s">
        <v>13949</v>
      </c>
      <c r="G6760" s="16" t="s">
        <v>33346</v>
      </c>
      <c r="H6760" s="16" t="s">
        <v>20397</v>
      </c>
      <c r="I6760" s="16" t="s">
        <v>9730</v>
      </c>
    </row>
    <row r="6761" spans="1:10">
      <c r="A6761" s="16" t="s">
        <v>37189</v>
      </c>
      <c r="B6761" s="52" t="s">
        <v>21569</v>
      </c>
      <c r="C6761" s="16" t="str">
        <f t="shared" si="105"/>
        <v>074 - 012</v>
      </c>
      <c r="D6761" s="52" t="s">
        <v>34487</v>
      </c>
      <c r="E6761" s="52" t="s">
        <v>25935</v>
      </c>
      <c r="F6761" s="16" t="s">
        <v>37190</v>
      </c>
      <c r="G6761" s="16" t="s">
        <v>25933</v>
      </c>
      <c r="H6761" s="16" t="s">
        <v>37422</v>
      </c>
      <c r="I6761" s="16" t="s">
        <v>37191</v>
      </c>
    </row>
    <row r="6762" spans="1:10">
      <c r="A6762" s="16" t="s">
        <v>19685</v>
      </c>
      <c r="B6762" s="52" t="s">
        <v>12227</v>
      </c>
      <c r="C6762" s="16" t="str">
        <f t="shared" si="105"/>
        <v>075 - 057</v>
      </c>
      <c r="D6762" s="52" t="s">
        <v>34487</v>
      </c>
      <c r="E6762" s="52" t="s">
        <v>25912</v>
      </c>
      <c r="F6762" s="16" t="s">
        <v>19686</v>
      </c>
      <c r="G6762" s="16" t="s">
        <v>31815</v>
      </c>
      <c r="H6762" s="16" t="s">
        <v>37422</v>
      </c>
      <c r="I6762" s="16" t="s">
        <v>4973</v>
      </c>
      <c r="J6762" s="16"/>
    </row>
    <row r="6763" spans="1:10">
      <c r="A6763" s="16" t="s">
        <v>742</v>
      </c>
      <c r="B6763" s="52" t="s">
        <v>18548</v>
      </c>
      <c r="C6763" s="16" t="str">
        <f t="shared" si="105"/>
        <v>055 - 024</v>
      </c>
      <c r="D6763" s="52" t="s">
        <v>34487</v>
      </c>
      <c r="E6763" s="52" t="s">
        <v>1268</v>
      </c>
      <c r="F6763" s="16" t="s">
        <v>27588</v>
      </c>
      <c r="G6763" s="16" t="s">
        <v>1267</v>
      </c>
      <c r="H6763" s="16" t="s">
        <v>1269</v>
      </c>
      <c r="I6763" s="16" t="s">
        <v>743</v>
      </c>
      <c r="J6763" s="16"/>
    </row>
    <row r="6764" spans="1:10">
      <c r="A6764" s="16" t="s">
        <v>1891</v>
      </c>
      <c r="B6764" s="52" t="s">
        <v>20610</v>
      </c>
      <c r="C6764" s="16" t="str">
        <f t="shared" si="105"/>
        <v>091 - 070</v>
      </c>
      <c r="D6764" s="52" t="s">
        <v>34487</v>
      </c>
      <c r="E6764" s="52" t="s">
        <v>31546</v>
      </c>
      <c r="F6764" s="16" t="s">
        <v>13612</v>
      </c>
      <c r="G6764" s="16" t="s">
        <v>31545</v>
      </c>
      <c r="H6764" s="16" t="s">
        <v>33521</v>
      </c>
      <c r="I6764" s="16" t="s">
        <v>1892</v>
      </c>
    </row>
    <row r="6765" spans="1:10">
      <c r="A6765" s="16" t="s">
        <v>1205</v>
      </c>
      <c r="B6765" s="52" t="s">
        <v>37714</v>
      </c>
      <c r="C6765" s="16" t="str">
        <f t="shared" si="105"/>
        <v>065 - 086</v>
      </c>
      <c r="D6765" s="52" t="s">
        <v>34487</v>
      </c>
      <c r="E6765" s="52" t="s">
        <v>29546</v>
      </c>
      <c r="F6765" s="16" t="s">
        <v>20864</v>
      </c>
      <c r="G6765" s="16" t="s">
        <v>29545</v>
      </c>
      <c r="H6765" s="16" t="s">
        <v>30282</v>
      </c>
      <c r="I6765" s="16" t="s">
        <v>1206</v>
      </c>
    </row>
    <row r="6766" spans="1:10">
      <c r="A6766" s="16" t="s">
        <v>831</v>
      </c>
      <c r="B6766" s="52" t="s">
        <v>12304</v>
      </c>
      <c r="C6766" s="16" t="str">
        <f t="shared" si="105"/>
        <v>063 - 051</v>
      </c>
      <c r="D6766" s="52" t="s">
        <v>36059</v>
      </c>
      <c r="E6766" s="52" t="s">
        <v>30281</v>
      </c>
      <c r="F6766" s="16" t="s">
        <v>832</v>
      </c>
      <c r="G6766" s="16" t="s">
        <v>30319</v>
      </c>
      <c r="H6766" s="16" t="s">
        <v>30282</v>
      </c>
      <c r="I6766" s="16" t="s">
        <v>833</v>
      </c>
    </row>
    <row r="6767" spans="1:10">
      <c r="A6767" s="16" t="s">
        <v>21064</v>
      </c>
      <c r="B6767" s="52" t="s">
        <v>24424</v>
      </c>
      <c r="C6767" s="16" t="str">
        <f t="shared" si="105"/>
        <v>006 - 120</v>
      </c>
      <c r="D6767" s="52" t="s">
        <v>36059</v>
      </c>
      <c r="E6767" s="52" t="s">
        <v>26671</v>
      </c>
      <c r="F6767" s="16" t="s">
        <v>21065</v>
      </c>
      <c r="G6767" s="16" t="s">
        <v>26670</v>
      </c>
      <c r="H6767" s="16" t="s">
        <v>10732</v>
      </c>
      <c r="I6767" s="16" t="s">
        <v>21066</v>
      </c>
    </row>
    <row r="6768" spans="1:10">
      <c r="A6768" s="16" t="s">
        <v>33960</v>
      </c>
      <c r="B6768" s="52" t="s">
        <v>13765</v>
      </c>
      <c r="C6768" s="16" t="str">
        <f t="shared" si="105"/>
        <v>018 - 106</v>
      </c>
      <c r="D6768" s="52" t="s">
        <v>36059</v>
      </c>
      <c r="E6768" s="52" t="s">
        <v>35975</v>
      </c>
      <c r="F6768" s="16" t="s">
        <v>11669</v>
      </c>
      <c r="G6768" s="16" t="s">
        <v>35974</v>
      </c>
      <c r="H6768" s="16" t="s">
        <v>32666</v>
      </c>
      <c r="I6768" s="16" t="s">
        <v>33896</v>
      </c>
    </row>
    <row r="6769" spans="1:10">
      <c r="A6769" s="16" t="s">
        <v>25328</v>
      </c>
      <c r="B6769" s="52" t="s">
        <v>166</v>
      </c>
      <c r="C6769" s="16" t="str">
        <f t="shared" si="105"/>
        <v>033 - 030</v>
      </c>
      <c r="D6769" s="52" t="s">
        <v>34487</v>
      </c>
      <c r="E6769" s="52" t="s">
        <v>37663</v>
      </c>
      <c r="F6769" s="16" t="s">
        <v>25329</v>
      </c>
      <c r="G6769" s="16" t="s">
        <v>37662</v>
      </c>
      <c r="H6769" s="16" t="s">
        <v>35981</v>
      </c>
      <c r="I6769" s="16" t="s">
        <v>25330</v>
      </c>
    </row>
    <row r="6770" spans="1:10">
      <c r="A6770" s="16" t="s">
        <v>8338</v>
      </c>
      <c r="B6770" s="52" t="s">
        <v>37749</v>
      </c>
      <c r="C6770" s="16" t="str">
        <f t="shared" si="105"/>
        <v>001 - 175</v>
      </c>
      <c r="D6770" s="52" t="s">
        <v>34487</v>
      </c>
      <c r="E6770" s="52" t="s">
        <v>37671</v>
      </c>
      <c r="F6770" s="16" t="s">
        <v>8339</v>
      </c>
      <c r="G6770" s="16" t="s">
        <v>37670</v>
      </c>
      <c r="H6770" s="16" t="s">
        <v>10732</v>
      </c>
      <c r="I6770" s="16" t="s">
        <v>8340</v>
      </c>
    </row>
    <row r="6771" spans="1:10">
      <c r="A6771" s="16" t="s">
        <v>26545</v>
      </c>
      <c r="B6771" s="52" t="s">
        <v>24425</v>
      </c>
      <c r="C6771" s="16" t="str">
        <f t="shared" si="105"/>
        <v>006 - 121</v>
      </c>
      <c r="D6771" s="52" t="s">
        <v>36059</v>
      </c>
      <c r="E6771" s="52" t="s">
        <v>26671</v>
      </c>
      <c r="F6771" s="16" t="s">
        <v>26546</v>
      </c>
      <c r="G6771" s="16" t="s">
        <v>26670</v>
      </c>
      <c r="H6771" s="16" t="s">
        <v>10732</v>
      </c>
      <c r="I6771" s="16" t="s">
        <v>34183</v>
      </c>
      <c r="J6771" s="16"/>
    </row>
    <row r="6772" spans="1:10">
      <c r="A6772" s="16" t="s">
        <v>34011</v>
      </c>
      <c r="B6772" s="52" t="s">
        <v>23953</v>
      </c>
      <c r="C6772" s="16" t="str">
        <f t="shared" si="105"/>
        <v>030 - 067</v>
      </c>
      <c r="D6772" s="52" t="s">
        <v>34487</v>
      </c>
      <c r="E6772" s="52" t="s">
        <v>35970</v>
      </c>
      <c r="F6772" s="16" t="s">
        <v>34012</v>
      </c>
      <c r="G6772" s="16" t="s">
        <v>35969</v>
      </c>
      <c r="H6772" s="16" t="s">
        <v>30334</v>
      </c>
      <c r="I6772" s="16" t="s">
        <v>34013</v>
      </c>
    </row>
    <row r="6773" spans="1:10">
      <c r="A6773" s="16" t="s">
        <v>7139</v>
      </c>
      <c r="B6773" s="52" t="s">
        <v>24426</v>
      </c>
      <c r="C6773" s="16" t="str">
        <f t="shared" si="105"/>
        <v>006 - 122</v>
      </c>
      <c r="D6773" s="52" t="s">
        <v>36059</v>
      </c>
      <c r="E6773" s="52" t="s">
        <v>26671</v>
      </c>
      <c r="F6773" s="16" t="s">
        <v>7140</v>
      </c>
      <c r="G6773" s="16" t="s">
        <v>26670</v>
      </c>
      <c r="H6773" s="16" t="s">
        <v>10732</v>
      </c>
      <c r="I6773" s="16" t="s">
        <v>7141</v>
      </c>
    </row>
    <row r="6774" spans="1:10">
      <c r="A6774" s="16" t="s">
        <v>32619</v>
      </c>
      <c r="B6774" s="52" t="s">
        <v>17610</v>
      </c>
      <c r="C6774" s="16" t="str">
        <f t="shared" si="105"/>
        <v>066 - 065</v>
      </c>
      <c r="D6774" s="52" t="s">
        <v>34487</v>
      </c>
      <c r="E6774" s="52" t="s">
        <v>3383</v>
      </c>
      <c r="F6774" s="16" t="s">
        <v>25295</v>
      </c>
      <c r="G6774" s="16" t="s">
        <v>3382</v>
      </c>
      <c r="H6774" s="16" t="s">
        <v>15395</v>
      </c>
      <c r="I6774" s="16" t="s">
        <v>25296</v>
      </c>
    </row>
    <row r="6775" spans="1:10">
      <c r="A6775" s="16" t="s">
        <v>26394</v>
      </c>
      <c r="B6775" s="52" t="s">
        <v>20611</v>
      </c>
      <c r="C6775" s="16" t="str">
        <f t="shared" si="105"/>
        <v>091 - 071</v>
      </c>
      <c r="D6775" s="52" t="s">
        <v>34487</v>
      </c>
      <c r="E6775" s="52" t="s">
        <v>31546</v>
      </c>
      <c r="F6775" s="16" t="s">
        <v>13612</v>
      </c>
      <c r="G6775" s="16" t="s">
        <v>31545</v>
      </c>
      <c r="H6775" s="16" t="s">
        <v>33521</v>
      </c>
      <c r="I6775" s="16" t="s">
        <v>31673</v>
      </c>
    </row>
    <row r="6776" spans="1:10">
      <c r="A6776" s="16" t="s">
        <v>31728</v>
      </c>
      <c r="B6776" s="52" t="s">
        <v>24354</v>
      </c>
      <c r="C6776" s="16" t="str">
        <f t="shared" si="105"/>
        <v>007 - 047</v>
      </c>
      <c r="D6776" s="52" t="s">
        <v>34487</v>
      </c>
      <c r="E6776" s="52" t="s">
        <v>14662</v>
      </c>
      <c r="F6776" s="16" t="s">
        <v>13990</v>
      </c>
      <c r="G6776" s="16" t="s">
        <v>14661</v>
      </c>
      <c r="H6776" s="16" t="s">
        <v>14663</v>
      </c>
      <c r="I6776" s="16" t="s">
        <v>31729</v>
      </c>
      <c r="J6776" s="16"/>
    </row>
    <row r="6777" spans="1:10">
      <c r="A6777" s="16" t="s">
        <v>36399</v>
      </c>
      <c r="B6777" s="52" t="s">
        <v>37750</v>
      </c>
      <c r="C6777" s="16" t="str">
        <f t="shared" si="105"/>
        <v>001 - 176</v>
      </c>
      <c r="D6777" s="52" t="s">
        <v>36059</v>
      </c>
      <c r="E6777" s="52" t="s">
        <v>37671</v>
      </c>
      <c r="F6777" s="16" t="s">
        <v>35568</v>
      </c>
      <c r="G6777" s="16" t="s">
        <v>37670</v>
      </c>
      <c r="H6777" s="16" t="s">
        <v>10732</v>
      </c>
      <c r="I6777" s="16" t="s">
        <v>36400</v>
      </c>
    </row>
    <row r="6778" spans="1:10">
      <c r="A6778" s="16" t="s">
        <v>28104</v>
      </c>
      <c r="B6778" s="52" t="s">
        <v>23814</v>
      </c>
      <c r="C6778" s="16" t="str">
        <f t="shared" si="105"/>
        <v>090 - 052</v>
      </c>
      <c r="D6778" s="52" t="s">
        <v>34487</v>
      </c>
      <c r="E6778" s="52" t="s">
        <v>33520</v>
      </c>
      <c r="F6778" s="16" t="s">
        <v>28105</v>
      </c>
      <c r="G6778" s="16" t="s">
        <v>33519</v>
      </c>
      <c r="H6778" s="16" t="s">
        <v>33521</v>
      </c>
      <c r="I6778" s="16" t="s">
        <v>28106</v>
      </c>
      <c r="J6778" s="16"/>
    </row>
    <row r="6779" spans="1:10">
      <c r="A6779" s="16" t="s">
        <v>25260</v>
      </c>
      <c r="B6779" s="52" t="s">
        <v>18262</v>
      </c>
      <c r="C6779" s="16" t="str">
        <f t="shared" si="105"/>
        <v>037 - 046</v>
      </c>
      <c r="D6779" s="52" t="s">
        <v>34487</v>
      </c>
      <c r="E6779" s="52" t="s">
        <v>30682</v>
      </c>
      <c r="F6779" s="16" t="s">
        <v>25261</v>
      </c>
      <c r="G6779" s="16" t="s">
        <v>30681</v>
      </c>
      <c r="H6779" s="16" t="s">
        <v>35981</v>
      </c>
      <c r="I6779" s="16" t="s">
        <v>25262</v>
      </c>
    </row>
    <row r="6780" spans="1:10">
      <c r="A6780" s="16" t="s">
        <v>3139</v>
      </c>
      <c r="B6780" s="52" t="s">
        <v>24427</v>
      </c>
      <c r="C6780" s="16" t="str">
        <f t="shared" si="105"/>
        <v>006 - 123</v>
      </c>
      <c r="D6780" s="52" t="s">
        <v>36059</v>
      </c>
      <c r="E6780" s="52" t="s">
        <v>26671</v>
      </c>
      <c r="F6780" s="16" t="s">
        <v>12636</v>
      </c>
      <c r="G6780" s="16" t="s">
        <v>26670</v>
      </c>
      <c r="H6780" s="16" t="s">
        <v>10732</v>
      </c>
      <c r="I6780" s="16" t="s">
        <v>12637</v>
      </c>
    </row>
    <row r="6781" spans="1:10">
      <c r="A6781" s="16" t="s">
        <v>6207</v>
      </c>
      <c r="B6781" s="52" t="s">
        <v>15225</v>
      </c>
      <c r="C6781" s="16" t="str">
        <f t="shared" si="105"/>
        <v>015 - 165</v>
      </c>
      <c r="D6781" s="52" t="s">
        <v>36059</v>
      </c>
      <c r="E6781" s="52" t="s">
        <v>32665</v>
      </c>
      <c r="F6781" s="16" t="s">
        <v>30047</v>
      </c>
      <c r="G6781" s="16" t="s">
        <v>32664</v>
      </c>
      <c r="H6781" s="16" t="s">
        <v>32666</v>
      </c>
      <c r="I6781" s="16" t="s">
        <v>6208</v>
      </c>
    </row>
    <row r="6782" spans="1:10">
      <c r="A6782" s="16" t="s">
        <v>32385</v>
      </c>
      <c r="B6782" s="52" t="s">
        <v>33769</v>
      </c>
      <c r="C6782" s="16" t="str">
        <f t="shared" si="105"/>
        <v>092 - 045</v>
      </c>
      <c r="D6782" s="52" t="s">
        <v>36059</v>
      </c>
      <c r="E6782" s="52" t="s">
        <v>3326</v>
      </c>
      <c r="F6782" s="16" t="s">
        <v>32386</v>
      </c>
      <c r="G6782" s="16" t="s">
        <v>30322</v>
      </c>
      <c r="H6782" s="16" t="s">
        <v>33521</v>
      </c>
      <c r="I6782" s="16" t="s">
        <v>32387</v>
      </c>
    </row>
    <row r="6783" spans="1:10">
      <c r="A6783" s="16" t="s">
        <v>9287</v>
      </c>
      <c r="B6783" s="52" t="s">
        <v>15300</v>
      </c>
      <c r="C6783" s="16" t="str">
        <f t="shared" si="105"/>
        <v>083 - 064</v>
      </c>
      <c r="D6783" s="52" t="s">
        <v>36059</v>
      </c>
      <c r="E6783" s="52" t="s">
        <v>21246</v>
      </c>
      <c r="F6783" s="16" t="s">
        <v>1659</v>
      </c>
      <c r="G6783" s="16" t="s">
        <v>21245</v>
      </c>
      <c r="H6783" s="16" t="s">
        <v>29917</v>
      </c>
      <c r="I6783" s="16" t="s">
        <v>1660</v>
      </c>
      <c r="J6783" s="16"/>
    </row>
    <row r="6784" spans="1:10">
      <c r="A6784" s="16" t="s">
        <v>36619</v>
      </c>
      <c r="B6784" s="52" t="s">
        <v>9868</v>
      </c>
      <c r="C6784" s="16" t="str">
        <f t="shared" si="105"/>
        <v>081 - 013</v>
      </c>
      <c r="D6784" s="52" t="s">
        <v>36059</v>
      </c>
      <c r="E6784" s="52" t="s">
        <v>29916</v>
      </c>
      <c r="F6784" s="16" t="s">
        <v>36620</v>
      </c>
      <c r="G6784" s="16" t="s">
        <v>29915</v>
      </c>
      <c r="H6784" s="16" t="s">
        <v>29917</v>
      </c>
      <c r="I6784" s="16" t="s">
        <v>36621</v>
      </c>
    </row>
    <row r="6785" spans="1:10">
      <c r="A6785" s="16" t="s">
        <v>32620</v>
      </c>
      <c r="B6785" s="52" t="s">
        <v>17611</v>
      </c>
      <c r="C6785" s="16" t="str">
        <f t="shared" si="105"/>
        <v>066 - 066</v>
      </c>
      <c r="D6785" s="52" t="s">
        <v>34487</v>
      </c>
      <c r="E6785" s="52" t="s">
        <v>3383</v>
      </c>
      <c r="F6785" s="16" t="s">
        <v>3387</v>
      </c>
      <c r="G6785" s="16" t="s">
        <v>3382</v>
      </c>
      <c r="H6785" s="16" t="s">
        <v>15395</v>
      </c>
      <c r="I6785" s="16" t="s">
        <v>14669</v>
      </c>
    </row>
    <row r="6786" spans="1:10">
      <c r="A6786" s="16" t="s">
        <v>29880</v>
      </c>
      <c r="B6786" s="52" t="s">
        <v>13086</v>
      </c>
      <c r="C6786" s="16" t="str">
        <f t="shared" si="105"/>
        <v>089 - 014</v>
      </c>
      <c r="D6786" s="52" t="s">
        <v>36059</v>
      </c>
      <c r="E6786" s="52" t="s">
        <v>37416</v>
      </c>
      <c r="F6786" s="16" t="s">
        <v>29881</v>
      </c>
      <c r="G6786" s="16" t="s">
        <v>37415</v>
      </c>
      <c r="H6786" s="16" t="s">
        <v>29917</v>
      </c>
      <c r="I6786" s="16" t="s">
        <v>29882</v>
      </c>
    </row>
    <row r="6787" spans="1:10">
      <c r="A6787" s="16" t="s">
        <v>14404</v>
      </c>
      <c r="B6787" s="52" t="s">
        <v>15495</v>
      </c>
      <c r="C6787" s="16" t="str">
        <f t="shared" si="105"/>
        <v>054 - 036</v>
      </c>
      <c r="D6787" s="52" t="s">
        <v>34487</v>
      </c>
      <c r="E6787" s="52" t="s">
        <v>30442</v>
      </c>
      <c r="F6787" s="16" t="s">
        <v>24338</v>
      </c>
      <c r="G6787" s="16" t="s">
        <v>30441</v>
      </c>
      <c r="H6787" s="16" t="s">
        <v>1269</v>
      </c>
      <c r="I6787" s="16" t="s">
        <v>14405</v>
      </c>
    </row>
    <row r="6788" spans="1:10">
      <c r="A6788" s="16" t="s">
        <v>6781</v>
      </c>
      <c r="B6788" s="52" t="s">
        <v>22844</v>
      </c>
      <c r="C6788" s="16" t="str">
        <f t="shared" ref="C6788:C6851" si="106">MID(A6788,1,3) &amp;" - " &amp;MID(A6788,4,3)</f>
        <v>017 - 129</v>
      </c>
      <c r="D6788" s="52" t="s">
        <v>36059</v>
      </c>
      <c r="E6788" s="52" t="s">
        <v>22538</v>
      </c>
      <c r="F6788" s="16" t="s">
        <v>34390</v>
      </c>
      <c r="G6788" s="16" t="s">
        <v>22537</v>
      </c>
      <c r="H6788" s="16" t="s">
        <v>32666</v>
      </c>
      <c r="I6788" s="16" t="s">
        <v>6782</v>
      </c>
    </row>
    <row r="6789" spans="1:10">
      <c r="A6789" s="16" t="s">
        <v>18158</v>
      </c>
      <c r="B6789" s="52" t="s">
        <v>7656</v>
      </c>
      <c r="C6789" s="16" t="str">
        <f t="shared" si="106"/>
        <v>022 - 132</v>
      </c>
      <c r="D6789" s="52" t="s">
        <v>34487</v>
      </c>
      <c r="E6789" s="52" t="s">
        <v>4777</v>
      </c>
      <c r="F6789" s="16" t="s">
        <v>10251</v>
      </c>
      <c r="G6789" s="16" t="s">
        <v>4776</v>
      </c>
      <c r="H6789" s="16" t="s">
        <v>4778</v>
      </c>
      <c r="I6789" s="16" t="s">
        <v>18159</v>
      </c>
    </row>
    <row r="6790" spans="1:10">
      <c r="A6790" s="16" t="s">
        <v>21151</v>
      </c>
      <c r="B6790" s="52" t="s">
        <v>24428</v>
      </c>
      <c r="C6790" s="16" t="str">
        <f t="shared" si="106"/>
        <v>006 - 124</v>
      </c>
      <c r="D6790" s="52" t="s">
        <v>36059</v>
      </c>
      <c r="E6790" s="52" t="s">
        <v>26671</v>
      </c>
      <c r="F6790" s="16" t="s">
        <v>18688</v>
      </c>
      <c r="G6790" s="16" t="s">
        <v>26670</v>
      </c>
      <c r="H6790" s="16" t="s">
        <v>10732</v>
      </c>
      <c r="I6790" s="16" t="s">
        <v>21152</v>
      </c>
    </row>
    <row r="6791" spans="1:10">
      <c r="A6791" s="16" t="s">
        <v>3714</v>
      </c>
      <c r="B6791" s="52" t="s">
        <v>22845</v>
      </c>
      <c r="C6791" s="16" t="str">
        <f t="shared" si="106"/>
        <v>017 - 868</v>
      </c>
      <c r="D6791" s="52"/>
      <c r="E6791" s="52" t="s">
        <v>22538</v>
      </c>
      <c r="F6791" s="16"/>
      <c r="G6791" s="16" t="s">
        <v>22537</v>
      </c>
      <c r="H6791" s="16" t="s">
        <v>32666</v>
      </c>
      <c r="I6791" s="16" t="s">
        <v>3715</v>
      </c>
      <c r="J6791" s="16" t="s">
        <v>34487</v>
      </c>
    </row>
    <row r="6792" spans="1:10">
      <c r="A6792" s="16" t="s">
        <v>6175</v>
      </c>
      <c r="B6792" s="52" t="s">
        <v>9680</v>
      </c>
      <c r="C6792" s="16" t="str">
        <f t="shared" si="106"/>
        <v>019 - 875</v>
      </c>
      <c r="D6792" s="52"/>
      <c r="E6792" s="52" t="s">
        <v>23092</v>
      </c>
      <c r="F6792" s="16"/>
      <c r="G6792" s="16" t="s">
        <v>23091</v>
      </c>
      <c r="H6792" s="16" t="s">
        <v>32666</v>
      </c>
      <c r="I6792" s="16" t="s">
        <v>6176</v>
      </c>
      <c r="J6792" s="16" t="s">
        <v>34487</v>
      </c>
    </row>
    <row r="6793" spans="1:10">
      <c r="A6793" s="16" t="s">
        <v>11242</v>
      </c>
      <c r="B6793" s="52" t="s">
        <v>23473</v>
      </c>
      <c r="C6793" s="16" t="str">
        <f t="shared" si="106"/>
        <v>013 - 173</v>
      </c>
      <c r="D6793" s="52" t="s">
        <v>36059</v>
      </c>
      <c r="E6793" s="52" t="s">
        <v>26240</v>
      </c>
      <c r="F6793" s="16" t="s">
        <v>26238</v>
      </c>
      <c r="G6793" s="16" t="s">
        <v>26239</v>
      </c>
      <c r="H6793" s="16" t="s">
        <v>32666</v>
      </c>
      <c r="I6793" s="16" t="s">
        <v>37336</v>
      </c>
      <c r="J6793" s="16" t="s">
        <v>7990</v>
      </c>
    </row>
    <row r="6794" spans="1:10">
      <c r="A6794" s="16" t="s">
        <v>37334</v>
      </c>
      <c r="B6794" s="52" t="s">
        <v>15977</v>
      </c>
      <c r="C6794" s="16" t="str">
        <f t="shared" si="106"/>
        <v>097 - 062</v>
      </c>
      <c r="D6794" s="52" t="s">
        <v>36059</v>
      </c>
      <c r="E6794" s="52" t="s">
        <v>26245</v>
      </c>
      <c r="F6794" s="16" t="s">
        <v>37335</v>
      </c>
      <c r="G6794" s="16" t="s">
        <v>26244</v>
      </c>
      <c r="H6794" s="16" t="s">
        <v>32666</v>
      </c>
      <c r="I6794" s="16" t="s">
        <v>37336</v>
      </c>
    </row>
    <row r="6795" spans="1:10">
      <c r="A6795" s="16" t="s">
        <v>21583</v>
      </c>
      <c r="B6795" s="52" t="s">
        <v>8065</v>
      </c>
      <c r="C6795" s="16" t="str">
        <f t="shared" si="106"/>
        <v>026 - 054</v>
      </c>
      <c r="D6795" s="52" t="s">
        <v>34487</v>
      </c>
      <c r="E6795" s="52" t="s">
        <v>8857</v>
      </c>
      <c r="F6795" s="16" t="s">
        <v>29285</v>
      </c>
      <c r="G6795" s="16" t="s">
        <v>8856</v>
      </c>
      <c r="H6795" s="16" t="s">
        <v>32660</v>
      </c>
      <c r="I6795" s="16" t="s">
        <v>29846</v>
      </c>
    </row>
    <row r="6796" spans="1:10">
      <c r="A6796" s="16" t="s">
        <v>6232</v>
      </c>
      <c r="B6796" s="52" t="s">
        <v>15226</v>
      </c>
      <c r="C6796" s="16" t="str">
        <f t="shared" si="106"/>
        <v>015 - 166</v>
      </c>
      <c r="D6796" s="52" t="s">
        <v>36059</v>
      </c>
      <c r="E6796" s="52" t="s">
        <v>32665</v>
      </c>
      <c r="F6796" s="16" t="s">
        <v>6233</v>
      </c>
      <c r="G6796" s="16" t="s">
        <v>32664</v>
      </c>
      <c r="H6796" s="16" t="s">
        <v>32666</v>
      </c>
      <c r="I6796" s="16" t="s">
        <v>6234</v>
      </c>
    </row>
    <row r="6797" spans="1:10">
      <c r="A6797" s="16" t="s">
        <v>3867</v>
      </c>
      <c r="B6797" s="52" t="s">
        <v>22846</v>
      </c>
      <c r="C6797" s="16" t="str">
        <f t="shared" si="106"/>
        <v>017 - 130</v>
      </c>
      <c r="D6797" s="52" t="s">
        <v>36059</v>
      </c>
      <c r="E6797" s="52" t="s">
        <v>22538</v>
      </c>
      <c r="F6797" s="16" t="s">
        <v>6945</v>
      </c>
      <c r="G6797" s="16" t="s">
        <v>22537</v>
      </c>
      <c r="H6797" s="16" t="s">
        <v>32666</v>
      </c>
      <c r="I6797" s="16" t="s">
        <v>34225</v>
      </c>
    </row>
    <row r="6798" spans="1:10">
      <c r="A6798" s="16" t="s">
        <v>9752</v>
      </c>
      <c r="B6798" s="52" t="s">
        <v>9681</v>
      </c>
      <c r="C6798" s="16" t="str">
        <f t="shared" si="106"/>
        <v>019 - 065</v>
      </c>
      <c r="D6798" s="52" t="s">
        <v>36059</v>
      </c>
      <c r="E6798" s="52" t="s">
        <v>23092</v>
      </c>
      <c r="F6798" s="16" t="s">
        <v>9753</v>
      </c>
      <c r="G6798" s="16" t="s">
        <v>23091</v>
      </c>
      <c r="H6798" s="16" t="s">
        <v>32666</v>
      </c>
      <c r="I6798" s="16" t="s">
        <v>9754</v>
      </c>
    </row>
    <row r="6799" spans="1:10">
      <c r="A6799" s="16" t="s">
        <v>34365</v>
      </c>
      <c r="B6799" s="52" t="s">
        <v>21683</v>
      </c>
      <c r="C6799" s="16" t="str">
        <f t="shared" si="106"/>
        <v>028 - 060</v>
      </c>
      <c r="D6799" s="52" t="s">
        <v>36059</v>
      </c>
      <c r="E6799" s="52" t="s">
        <v>32659</v>
      </c>
      <c r="F6799" s="16" t="s">
        <v>34366</v>
      </c>
      <c r="G6799" s="16" t="s">
        <v>32658</v>
      </c>
      <c r="H6799" s="16" t="s">
        <v>32660</v>
      </c>
      <c r="I6799" s="16" t="s">
        <v>34367</v>
      </c>
    </row>
    <row r="6800" spans="1:10">
      <c r="A6800" s="16" t="s">
        <v>13288</v>
      </c>
      <c r="B6800" s="52" t="s">
        <v>23815</v>
      </c>
      <c r="C6800" s="16" t="str">
        <f t="shared" si="106"/>
        <v>090 - 053</v>
      </c>
      <c r="D6800" s="52" t="s">
        <v>34487</v>
      </c>
      <c r="E6800" s="52" t="s">
        <v>33520</v>
      </c>
      <c r="F6800" s="16" t="s">
        <v>13289</v>
      </c>
      <c r="G6800" s="16" t="s">
        <v>33519</v>
      </c>
      <c r="H6800" s="16" t="s">
        <v>33521</v>
      </c>
      <c r="I6800" s="16" t="s">
        <v>13290</v>
      </c>
      <c r="J6800" s="16"/>
    </row>
    <row r="6801" spans="1:10">
      <c r="A6801" s="16" t="s">
        <v>37141</v>
      </c>
      <c r="B6801" s="52" t="s">
        <v>23816</v>
      </c>
      <c r="C6801" s="16" t="str">
        <f t="shared" si="106"/>
        <v>090 - 090</v>
      </c>
      <c r="D6801" s="52" t="s">
        <v>36059</v>
      </c>
      <c r="E6801" s="52" t="s">
        <v>33520</v>
      </c>
      <c r="F6801" s="16" t="s">
        <v>33518</v>
      </c>
      <c r="G6801" s="16" t="s">
        <v>33519</v>
      </c>
      <c r="H6801" s="16" t="s">
        <v>33521</v>
      </c>
      <c r="I6801" s="16" t="s">
        <v>37142</v>
      </c>
    </row>
    <row r="6802" spans="1:10">
      <c r="A6802" s="16" t="s">
        <v>20358</v>
      </c>
      <c r="B6802" s="52" t="s">
        <v>37715</v>
      </c>
      <c r="C6802" s="16" t="str">
        <f t="shared" si="106"/>
        <v>065 - 087</v>
      </c>
      <c r="D6802" s="52" t="s">
        <v>34487</v>
      </c>
      <c r="E6802" s="52" t="s">
        <v>29546</v>
      </c>
      <c r="F6802" s="16" t="s">
        <v>20359</v>
      </c>
      <c r="G6802" s="16" t="s">
        <v>29545</v>
      </c>
      <c r="H6802" s="16" t="s">
        <v>30282</v>
      </c>
      <c r="I6802" s="16" t="s">
        <v>20360</v>
      </c>
    </row>
    <row r="6803" spans="1:10">
      <c r="A6803" s="16" t="s">
        <v>24492</v>
      </c>
      <c r="B6803" s="52" t="s">
        <v>11239</v>
      </c>
      <c r="C6803" s="16" t="str">
        <f t="shared" si="106"/>
        <v>062 - 045</v>
      </c>
      <c r="D6803" s="52" t="s">
        <v>34487</v>
      </c>
      <c r="E6803" s="52" t="s">
        <v>1277</v>
      </c>
      <c r="F6803" s="16" t="s">
        <v>37762</v>
      </c>
      <c r="G6803" s="16" t="s">
        <v>1276</v>
      </c>
      <c r="H6803" s="16" t="s">
        <v>30282</v>
      </c>
      <c r="I6803" s="16" t="s">
        <v>24493</v>
      </c>
    </row>
    <row r="6804" spans="1:10">
      <c r="A6804" s="16" t="s">
        <v>8778</v>
      </c>
      <c r="B6804" s="52" t="s">
        <v>14920</v>
      </c>
      <c r="C6804" s="16" t="str">
        <f t="shared" si="106"/>
        <v>004 - 157</v>
      </c>
      <c r="D6804" s="52" t="s">
        <v>34487</v>
      </c>
      <c r="E6804" s="52" t="s">
        <v>10758</v>
      </c>
      <c r="F6804" s="16" t="s">
        <v>8779</v>
      </c>
      <c r="G6804" s="16" t="s">
        <v>10757</v>
      </c>
      <c r="H6804" s="16" t="s">
        <v>10732</v>
      </c>
      <c r="I6804" s="16" t="s">
        <v>8780</v>
      </c>
    </row>
    <row r="6805" spans="1:10">
      <c r="A6805" s="16" t="s">
        <v>22340</v>
      </c>
      <c r="B6805" s="52" t="s">
        <v>8220</v>
      </c>
      <c r="C6805" s="16" t="str">
        <f t="shared" si="106"/>
        <v>026 - 055</v>
      </c>
      <c r="D6805" s="52" t="s">
        <v>36059</v>
      </c>
      <c r="E6805" s="52" t="s">
        <v>8857</v>
      </c>
      <c r="F6805" s="16" t="s">
        <v>22341</v>
      </c>
      <c r="G6805" s="16" t="s">
        <v>8856</v>
      </c>
      <c r="H6805" s="16" t="s">
        <v>32660</v>
      </c>
      <c r="I6805" s="16" t="s">
        <v>22342</v>
      </c>
    </row>
    <row r="6806" spans="1:10">
      <c r="A6806" s="16" t="s">
        <v>28424</v>
      </c>
      <c r="B6806" s="52" t="s">
        <v>13260</v>
      </c>
      <c r="C6806" s="16" t="str">
        <f t="shared" si="106"/>
        <v>I99 - 003</v>
      </c>
      <c r="D6806" s="52"/>
      <c r="E6806" s="52" t="s">
        <v>10726</v>
      </c>
      <c r="F6806" s="16"/>
      <c r="G6806" s="16" t="s">
        <v>10725</v>
      </c>
      <c r="H6806" s="16" t="s">
        <v>10727</v>
      </c>
      <c r="I6806" s="16" t="s">
        <v>28425</v>
      </c>
    </row>
    <row r="6807" spans="1:10">
      <c r="A6807" s="16" t="s">
        <v>2567</v>
      </c>
      <c r="B6807" s="52" t="s">
        <v>37716</v>
      </c>
      <c r="C6807" s="16" t="str">
        <f t="shared" si="106"/>
        <v>065 - 088</v>
      </c>
      <c r="D6807" s="52" t="s">
        <v>34487</v>
      </c>
      <c r="E6807" s="52" t="s">
        <v>29546</v>
      </c>
      <c r="F6807" s="16" t="s">
        <v>2568</v>
      </c>
      <c r="G6807" s="16" t="s">
        <v>29545</v>
      </c>
      <c r="H6807" s="16" t="s">
        <v>30282</v>
      </c>
      <c r="I6807" s="16" t="s">
        <v>2569</v>
      </c>
    </row>
    <row r="6808" spans="1:10">
      <c r="A6808" s="16" t="s">
        <v>16476</v>
      </c>
      <c r="B6808" s="52" t="s">
        <v>17612</v>
      </c>
      <c r="C6808" s="16" t="str">
        <f t="shared" si="106"/>
        <v>066 - 804</v>
      </c>
      <c r="D6808" s="52"/>
      <c r="E6808" s="52" t="s">
        <v>3383</v>
      </c>
      <c r="F6808" s="16"/>
      <c r="G6808" s="16" t="s">
        <v>3382</v>
      </c>
      <c r="H6808" s="16" t="s">
        <v>15395</v>
      </c>
      <c r="I6808" s="16" t="s">
        <v>24927</v>
      </c>
      <c r="J6808" s="16" t="s">
        <v>34487</v>
      </c>
    </row>
    <row r="6809" spans="1:10">
      <c r="A6809" s="16" t="s">
        <v>17896</v>
      </c>
      <c r="B6809" s="52" t="s">
        <v>582</v>
      </c>
      <c r="C6809" s="16" t="str">
        <f t="shared" si="106"/>
        <v>057 - 048</v>
      </c>
      <c r="D6809" s="52" t="s">
        <v>34487</v>
      </c>
      <c r="E6809" s="52" t="s">
        <v>18919</v>
      </c>
      <c r="F6809" s="16" t="s">
        <v>4215</v>
      </c>
      <c r="G6809" s="16" t="s">
        <v>18918</v>
      </c>
      <c r="H6809" s="16" t="s">
        <v>20396</v>
      </c>
      <c r="I6809" s="16" t="s">
        <v>17897</v>
      </c>
      <c r="J6809" s="16"/>
    </row>
    <row r="6810" spans="1:10">
      <c r="A6810" s="16" t="s">
        <v>33947</v>
      </c>
      <c r="B6810" s="52" t="s">
        <v>8308</v>
      </c>
      <c r="C6810" s="16" t="str">
        <f t="shared" si="106"/>
        <v>016 - 154</v>
      </c>
      <c r="D6810" s="52" t="s">
        <v>36059</v>
      </c>
      <c r="E6810" s="52" t="s">
        <v>10742</v>
      </c>
      <c r="F6810" s="16" t="s">
        <v>32627</v>
      </c>
      <c r="G6810" s="16" t="s">
        <v>10741</v>
      </c>
      <c r="H6810" s="16" t="s">
        <v>32666</v>
      </c>
      <c r="I6810" s="16" t="s">
        <v>15082</v>
      </c>
    </row>
    <row r="6811" spans="1:10">
      <c r="A6811" s="16" t="s">
        <v>9117</v>
      </c>
      <c r="B6811" s="52" t="s">
        <v>15301</v>
      </c>
      <c r="C6811" s="16" t="str">
        <f t="shared" si="106"/>
        <v>083 - 065</v>
      </c>
      <c r="D6811" s="52" t="s">
        <v>34487</v>
      </c>
      <c r="E6811" s="52" t="s">
        <v>21246</v>
      </c>
      <c r="F6811" s="16" t="s">
        <v>21244</v>
      </c>
      <c r="G6811" s="16" t="s">
        <v>21245</v>
      </c>
      <c r="H6811" s="16" t="s">
        <v>29917</v>
      </c>
      <c r="I6811" s="16" t="s">
        <v>9118</v>
      </c>
    </row>
    <row r="6812" spans="1:10">
      <c r="A6812" s="16" t="s">
        <v>37526</v>
      </c>
      <c r="B6812" s="52" t="s">
        <v>3599</v>
      </c>
      <c r="C6812" s="16" t="str">
        <f t="shared" si="106"/>
        <v>044 - 811</v>
      </c>
      <c r="D6812" s="52"/>
      <c r="E6812" s="52" t="s">
        <v>27373</v>
      </c>
      <c r="F6812" s="16"/>
      <c r="G6812" s="16" t="s">
        <v>27372</v>
      </c>
      <c r="H6812" s="16" t="s">
        <v>20397</v>
      </c>
      <c r="I6812" s="16" t="s">
        <v>37527</v>
      </c>
      <c r="J6812" s="16" t="s">
        <v>34487</v>
      </c>
    </row>
    <row r="6813" spans="1:10">
      <c r="A6813" s="16" t="s">
        <v>13791</v>
      </c>
      <c r="B6813" s="52" t="s">
        <v>14921</v>
      </c>
      <c r="C6813" s="16" t="str">
        <f t="shared" si="106"/>
        <v>004 - 812</v>
      </c>
      <c r="D6813" s="52"/>
      <c r="E6813" s="52" t="s">
        <v>10758</v>
      </c>
      <c r="F6813" s="16"/>
      <c r="G6813" s="16" t="s">
        <v>10757</v>
      </c>
      <c r="H6813" s="16" t="s">
        <v>10732</v>
      </c>
      <c r="I6813" s="16" t="s">
        <v>13792</v>
      </c>
      <c r="J6813" s="16" t="s">
        <v>34487</v>
      </c>
    </row>
    <row r="6814" spans="1:10">
      <c r="A6814" s="16" t="s">
        <v>25068</v>
      </c>
      <c r="B6814" s="52" t="s">
        <v>12098</v>
      </c>
      <c r="C6814" s="16" t="str">
        <f t="shared" si="106"/>
        <v>069 - 059</v>
      </c>
      <c r="D6814" s="52" t="s">
        <v>36059</v>
      </c>
      <c r="E6814" s="52" t="s">
        <v>36727</v>
      </c>
      <c r="F6814" s="16" t="s">
        <v>5380</v>
      </c>
      <c r="G6814" s="16" t="s">
        <v>36726</v>
      </c>
      <c r="H6814" s="16" t="s">
        <v>15395</v>
      </c>
      <c r="I6814" s="16" t="s">
        <v>5381</v>
      </c>
      <c r="J6814" s="16"/>
    </row>
    <row r="6815" spans="1:10">
      <c r="A6815" s="16" t="s">
        <v>7930</v>
      </c>
      <c r="B6815" s="52" t="s">
        <v>23954</v>
      </c>
      <c r="C6815" s="16" t="str">
        <f t="shared" si="106"/>
        <v>030 - 068</v>
      </c>
      <c r="D6815" s="52" t="s">
        <v>36059</v>
      </c>
      <c r="E6815" s="52" t="s">
        <v>35970</v>
      </c>
      <c r="F6815" s="16" t="s">
        <v>31103</v>
      </c>
      <c r="G6815" s="16" t="s">
        <v>35969</v>
      </c>
      <c r="H6815" s="16" t="s">
        <v>30334</v>
      </c>
      <c r="I6815" s="16" t="s">
        <v>7931</v>
      </c>
    </row>
    <row r="6816" spans="1:10">
      <c r="A6816" s="16" t="s">
        <v>18837</v>
      </c>
      <c r="B6816" s="52" t="s">
        <v>32955</v>
      </c>
      <c r="C6816" s="16" t="str">
        <f t="shared" si="106"/>
        <v>013 - 912</v>
      </c>
      <c r="D6816" s="52"/>
      <c r="E6816" s="52" t="s">
        <v>26240</v>
      </c>
      <c r="G6816" s="16" t="s">
        <v>26239</v>
      </c>
      <c r="H6816" s="16" t="s">
        <v>32666</v>
      </c>
      <c r="I6816" s="16" t="s">
        <v>1054</v>
      </c>
      <c r="J6816" s="16" t="s">
        <v>34487</v>
      </c>
    </row>
    <row r="6817" spans="1:10">
      <c r="A6817" s="16" t="s">
        <v>2816</v>
      </c>
      <c r="B6817" s="52" t="s">
        <v>14922</v>
      </c>
      <c r="C6817" s="16" t="str">
        <f t="shared" si="106"/>
        <v>004 - 158</v>
      </c>
      <c r="D6817" s="52" t="s">
        <v>34487</v>
      </c>
      <c r="E6817" s="52" t="s">
        <v>10758</v>
      </c>
      <c r="F6817" s="16" t="s">
        <v>23466</v>
      </c>
      <c r="G6817" s="16" t="s">
        <v>10757</v>
      </c>
      <c r="H6817" s="16" t="s">
        <v>10732</v>
      </c>
      <c r="I6817" s="16" t="s">
        <v>2817</v>
      </c>
    </row>
    <row r="6818" spans="1:10">
      <c r="A6818" s="16" t="s">
        <v>6544</v>
      </c>
      <c r="B6818" s="52" t="s">
        <v>32956</v>
      </c>
      <c r="C6818" s="16" t="str">
        <f t="shared" si="106"/>
        <v>013 - 174</v>
      </c>
      <c r="D6818" s="52" t="s">
        <v>34487</v>
      </c>
      <c r="E6818" s="52" t="s">
        <v>26240</v>
      </c>
      <c r="F6818" s="16" t="s">
        <v>26238</v>
      </c>
      <c r="G6818" s="16" t="s">
        <v>26239</v>
      </c>
      <c r="H6818" s="16" t="s">
        <v>32666</v>
      </c>
      <c r="I6818" s="16" t="s">
        <v>36301</v>
      </c>
      <c r="J6818" s="16" t="s">
        <v>7990</v>
      </c>
    </row>
    <row r="6819" spans="1:10">
      <c r="A6819" s="16" t="s">
        <v>36299</v>
      </c>
      <c r="B6819" s="52" t="s">
        <v>15978</v>
      </c>
      <c r="C6819" s="16" t="str">
        <f t="shared" si="106"/>
        <v>097 - 063</v>
      </c>
      <c r="D6819" s="52" t="s">
        <v>34487</v>
      </c>
      <c r="E6819" s="52" t="s">
        <v>26245</v>
      </c>
      <c r="F6819" s="16" t="s">
        <v>36300</v>
      </c>
      <c r="G6819" s="16" t="s">
        <v>26244</v>
      </c>
      <c r="H6819" s="16" t="s">
        <v>32666</v>
      </c>
      <c r="I6819" s="16" t="s">
        <v>36301</v>
      </c>
    </row>
    <row r="6820" spans="1:10">
      <c r="A6820" s="16" t="s">
        <v>7932</v>
      </c>
      <c r="B6820" s="52" t="s">
        <v>24507</v>
      </c>
      <c r="C6820" s="16" t="str">
        <f t="shared" si="106"/>
        <v>064 - 068</v>
      </c>
      <c r="D6820" s="52" t="s">
        <v>36059</v>
      </c>
      <c r="E6820" s="52" t="s">
        <v>27583</v>
      </c>
      <c r="F6820" s="16" t="s">
        <v>18713</v>
      </c>
      <c r="G6820" s="16" t="s">
        <v>27582</v>
      </c>
      <c r="H6820" s="16" t="s">
        <v>30282</v>
      </c>
      <c r="I6820" s="16" t="s">
        <v>7933</v>
      </c>
    </row>
    <row r="6821" spans="1:10">
      <c r="A6821" s="16" t="s">
        <v>34697</v>
      </c>
      <c r="B6821" s="52" t="s">
        <v>11240</v>
      </c>
      <c r="C6821" s="16" t="str">
        <f t="shared" si="106"/>
        <v>062 - 046</v>
      </c>
      <c r="D6821" s="52" t="s">
        <v>34487</v>
      </c>
      <c r="E6821" s="52" t="s">
        <v>1277</v>
      </c>
      <c r="F6821" s="16" t="s">
        <v>37762</v>
      </c>
      <c r="G6821" s="16" t="s">
        <v>1276</v>
      </c>
      <c r="H6821" s="16" t="s">
        <v>30282</v>
      </c>
      <c r="I6821" s="16" t="s">
        <v>34698</v>
      </c>
    </row>
    <row r="6822" spans="1:10">
      <c r="A6822" s="16" t="s">
        <v>33102</v>
      </c>
      <c r="B6822" s="52" t="s">
        <v>15227</v>
      </c>
      <c r="C6822" s="16" t="str">
        <f t="shared" si="106"/>
        <v>015 - 915</v>
      </c>
      <c r="D6822" s="52"/>
      <c r="E6822" s="52" t="s">
        <v>32665</v>
      </c>
      <c r="G6822" s="16" t="s">
        <v>32664</v>
      </c>
      <c r="H6822" s="16" t="s">
        <v>32666</v>
      </c>
      <c r="I6822" s="16" t="s">
        <v>33103</v>
      </c>
      <c r="J6822" s="16" t="s">
        <v>34487</v>
      </c>
    </row>
    <row r="6823" spans="1:10">
      <c r="A6823" s="16" t="s">
        <v>6099</v>
      </c>
      <c r="B6823" s="52" t="s">
        <v>13766</v>
      </c>
      <c r="C6823" s="16" t="str">
        <f t="shared" si="106"/>
        <v>018 - 852</v>
      </c>
      <c r="D6823" s="52"/>
      <c r="E6823" s="52" t="s">
        <v>35975</v>
      </c>
      <c r="F6823" s="16"/>
      <c r="G6823" s="16" t="s">
        <v>35974</v>
      </c>
      <c r="H6823" s="16" t="s">
        <v>32666</v>
      </c>
      <c r="I6823" s="16" t="s">
        <v>6100</v>
      </c>
      <c r="J6823" s="16" t="s">
        <v>34487</v>
      </c>
    </row>
    <row r="6824" spans="1:10">
      <c r="A6824" s="16" t="s">
        <v>5401</v>
      </c>
      <c r="B6824" s="52" t="s">
        <v>22847</v>
      </c>
      <c r="C6824" s="16" t="str">
        <f t="shared" si="106"/>
        <v>017 - 869</v>
      </c>
      <c r="D6824" s="52"/>
      <c r="E6824" s="52" t="s">
        <v>22538</v>
      </c>
      <c r="F6824" s="16"/>
      <c r="G6824" s="16" t="s">
        <v>22537</v>
      </c>
      <c r="H6824" s="16" t="s">
        <v>32666</v>
      </c>
      <c r="I6824" s="16" t="s">
        <v>5402</v>
      </c>
      <c r="J6824" s="16" t="s">
        <v>34487</v>
      </c>
    </row>
    <row r="6825" spans="1:10">
      <c r="A6825" s="16" t="s">
        <v>1076</v>
      </c>
      <c r="B6825" s="52" t="s">
        <v>22904</v>
      </c>
      <c r="C6825" s="16" t="str">
        <f t="shared" si="106"/>
        <v>017 - 131</v>
      </c>
      <c r="D6825" s="52" t="s">
        <v>34487</v>
      </c>
      <c r="E6825" s="52" t="s">
        <v>22538</v>
      </c>
      <c r="F6825" s="16" t="s">
        <v>27162</v>
      </c>
      <c r="G6825" s="16" t="s">
        <v>22537</v>
      </c>
      <c r="H6825" s="16" t="s">
        <v>32666</v>
      </c>
      <c r="I6825" s="16" t="s">
        <v>1077</v>
      </c>
      <c r="J6825" s="16"/>
    </row>
    <row r="6826" spans="1:10">
      <c r="A6826" s="16" t="s">
        <v>4922</v>
      </c>
      <c r="B6826" s="52" t="s">
        <v>22989</v>
      </c>
      <c r="C6826" s="16" t="str">
        <f t="shared" si="106"/>
        <v>017 - 132</v>
      </c>
      <c r="D6826" s="52" t="s">
        <v>34487</v>
      </c>
      <c r="E6826" s="52" t="s">
        <v>22538</v>
      </c>
      <c r="F6826" s="16" t="s">
        <v>34390</v>
      </c>
      <c r="G6826" s="16" t="s">
        <v>22537</v>
      </c>
      <c r="H6826" s="16" t="s">
        <v>32666</v>
      </c>
      <c r="I6826" s="16" t="s">
        <v>4923</v>
      </c>
    </row>
    <row r="6827" spans="1:10">
      <c r="A6827" s="16" t="s">
        <v>15502</v>
      </c>
      <c r="B6827" s="52" t="s">
        <v>13261</v>
      </c>
      <c r="C6827" s="16" t="str">
        <f t="shared" si="106"/>
        <v>I99 - 662</v>
      </c>
      <c r="D6827" s="52"/>
      <c r="E6827" s="52" t="s">
        <v>10726</v>
      </c>
      <c r="F6827" s="16"/>
      <c r="G6827" s="16" t="s">
        <v>10725</v>
      </c>
      <c r="H6827" s="16" t="s">
        <v>10727</v>
      </c>
      <c r="I6827" s="16" t="s">
        <v>15503</v>
      </c>
    </row>
    <row r="6828" spans="1:10">
      <c r="A6828" s="16" t="s">
        <v>27102</v>
      </c>
      <c r="B6828" s="52" t="s">
        <v>8309</v>
      </c>
      <c r="C6828" s="16" t="str">
        <f t="shared" si="106"/>
        <v>016 - 155</v>
      </c>
      <c r="D6828" s="52" t="s">
        <v>36059</v>
      </c>
      <c r="E6828" s="52" t="s">
        <v>10742</v>
      </c>
      <c r="F6828" s="16" t="s">
        <v>10412</v>
      </c>
      <c r="G6828" s="16" t="s">
        <v>10741</v>
      </c>
      <c r="H6828" s="16" t="s">
        <v>32666</v>
      </c>
      <c r="I6828" s="16" t="s">
        <v>27103</v>
      </c>
    </row>
    <row r="6829" spans="1:10">
      <c r="A6829" s="16" t="s">
        <v>25172</v>
      </c>
      <c r="B6829" s="52" t="s">
        <v>1470</v>
      </c>
      <c r="C6829" s="16" t="str">
        <f t="shared" si="106"/>
        <v>036 - 029</v>
      </c>
      <c r="D6829" s="52" t="s">
        <v>34487</v>
      </c>
      <c r="E6829" s="52" t="s">
        <v>37427</v>
      </c>
      <c r="F6829" s="16" t="s">
        <v>25173</v>
      </c>
      <c r="G6829" s="16" t="s">
        <v>37426</v>
      </c>
      <c r="H6829" s="16" t="s">
        <v>35981</v>
      </c>
      <c r="I6829" s="16" t="s">
        <v>25174</v>
      </c>
      <c r="J6829" s="16"/>
    </row>
    <row r="6830" spans="1:10">
      <c r="A6830" s="16" t="s">
        <v>29937</v>
      </c>
      <c r="B6830" s="52" t="s">
        <v>11059</v>
      </c>
      <c r="C6830" s="16" t="str">
        <f t="shared" si="106"/>
        <v>073 - 020</v>
      </c>
      <c r="D6830" s="52" t="s">
        <v>34487</v>
      </c>
      <c r="E6830" s="52" t="s">
        <v>37421</v>
      </c>
      <c r="F6830" s="16" t="s">
        <v>29938</v>
      </c>
      <c r="G6830" s="16" t="s">
        <v>37420</v>
      </c>
      <c r="H6830" s="16" t="s">
        <v>37422</v>
      </c>
      <c r="I6830" s="16" t="s">
        <v>29939</v>
      </c>
    </row>
    <row r="6831" spans="1:10">
      <c r="A6831" s="16" t="s">
        <v>6298</v>
      </c>
      <c r="B6831" s="52" t="s">
        <v>4110</v>
      </c>
      <c r="C6831" s="16" t="str">
        <f t="shared" si="106"/>
        <v>073 - 021</v>
      </c>
      <c r="D6831" s="52" t="s">
        <v>36059</v>
      </c>
      <c r="E6831" s="52" t="s">
        <v>37421</v>
      </c>
      <c r="F6831" s="16" t="s">
        <v>6299</v>
      </c>
      <c r="G6831" s="16" t="s">
        <v>37420</v>
      </c>
      <c r="H6831" s="16" t="s">
        <v>37422</v>
      </c>
      <c r="I6831" s="16" t="s">
        <v>6300</v>
      </c>
      <c r="J6831" s="16"/>
    </row>
    <row r="6832" spans="1:10">
      <c r="A6832" s="16" t="s">
        <v>18415</v>
      </c>
      <c r="B6832" s="52" t="s">
        <v>29907</v>
      </c>
      <c r="C6832" s="16" t="str">
        <f t="shared" si="106"/>
        <v>087 - 032</v>
      </c>
      <c r="D6832" s="52" t="s">
        <v>36059</v>
      </c>
      <c r="E6832" s="52" t="s">
        <v>10962</v>
      </c>
      <c r="F6832" s="16" t="s">
        <v>18416</v>
      </c>
      <c r="G6832" s="16" t="s">
        <v>10961</v>
      </c>
      <c r="H6832" s="16" t="s">
        <v>29917</v>
      </c>
      <c r="I6832" s="16" t="s">
        <v>18417</v>
      </c>
      <c r="J6832" s="16"/>
    </row>
    <row r="6833" spans="1:10">
      <c r="A6833" s="16" t="s">
        <v>744</v>
      </c>
      <c r="B6833" s="52" t="s">
        <v>18541</v>
      </c>
      <c r="C6833" s="16" t="str">
        <f t="shared" si="106"/>
        <v>050 - 024</v>
      </c>
      <c r="D6833" s="52" t="s">
        <v>34487</v>
      </c>
      <c r="E6833" s="52" t="s">
        <v>25930</v>
      </c>
      <c r="F6833" s="16" t="s">
        <v>745</v>
      </c>
      <c r="G6833" s="16" t="s">
        <v>25929</v>
      </c>
      <c r="H6833" s="16" t="s">
        <v>30328</v>
      </c>
      <c r="I6833" s="16" t="s">
        <v>746</v>
      </c>
    </row>
    <row r="6834" spans="1:10">
      <c r="A6834" s="16" t="s">
        <v>23216</v>
      </c>
      <c r="B6834" s="52" t="s">
        <v>31514</v>
      </c>
      <c r="C6834" s="16" t="str">
        <f t="shared" si="106"/>
        <v>034 - 026</v>
      </c>
      <c r="D6834" s="52" t="s">
        <v>34487</v>
      </c>
      <c r="E6834" s="52" t="s">
        <v>23677</v>
      </c>
      <c r="F6834" s="16" t="s">
        <v>23217</v>
      </c>
      <c r="G6834" s="16" t="s">
        <v>23676</v>
      </c>
      <c r="H6834" s="16" t="s">
        <v>35981</v>
      </c>
      <c r="I6834" s="16" t="s">
        <v>23218</v>
      </c>
      <c r="J6834" s="16"/>
    </row>
    <row r="6835" spans="1:10">
      <c r="A6835" s="16" t="s">
        <v>18565</v>
      </c>
      <c r="B6835" s="52" t="s">
        <v>32957</v>
      </c>
      <c r="C6835" s="16" t="str">
        <f t="shared" si="106"/>
        <v>013 - 913</v>
      </c>
      <c r="D6835" s="52"/>
      <c r="E6835" s="52" t="s">
        <v>26240</v>
      </c>
      <c r="G6835" s="16" t="s">
        <v>26239</v>
      </c>
      <c r="H6835" s="16" t="s">
        <v>32666</v>
      </c>
      <c r="I6835" s="16" t="s">
        <v>18566</v>
      </c>
      <c r="J6835" s="16" t="s">
        <v>34487</v>
      </c>
    </row>
    <row r="6836" spans="1:10">
      <c r="A6836" s="16" t="s">
        <v>33822</v>
      </c>
      <c r="B6836" s="52" t="s">
        <v>8188</v>
      </c>
      <c r="C6836" s="16" t="str">
        <f t="shared" si="106"/>
        <v>070 - 050</v>
      </c>
      <c r="D6836" s="52" t="s">
        <v>34487</v>
      </c>
      <c r="E6836" s="52" t="s">
        <v>23672</v>
      </c>
      <c r="F6836" s="16" t="s">
        <v>33823</v>
      </c>
      <c r="G6836" s="16" t="s">
        <v>23671</v>
      </c>
      <c r="H6836" s="16" t="s">
        <v>10748</v>
      </c>
      <c r="I6836" s="16" t="s">
        <v>35769</v>
      </c>
    </row>
    <row r="6837" spans="1:10">
      <c r="A6837" s="16" t="s">
        <v>30026</v>
      </c>
      <c r="B6837" s="52" t="s">
        <v>23817</v>
      </c>
      <c r="C6837" s="16" t="str">
        <f t="shared" si="106"/>
        <v>090 - 054</v>
      </c>
      <c r="D6837" s="52" t="s">
        <v>34487</v>
      </c>
      <c r="E6837" s="52" t="s">
        <v>33520</v>
      </c>
      <c r="F6837" s="16" t="s">
        <v>33518</v>
      </c>
      <c r="G6837" s="16" t="s">
        <v>33519</v>
      </c>
      <c r="H6837" s="16" t="s">
        <v>33521</v>
      </c>
      <c r="I6837" s="16" t="s">
        <v>30027</v>
      </c>
    </row>
    <row r="6838" spans="1:10">
      <c r="A6838" s="16" t="s">
        <v>12348</v>
      </c>
      <c r="B6838" s="52" t="s">
        <v>14543</v>
      </c>
      <c r="C6838" s="16" t="str">
        <f t="shared" si="106"/>
        <v>I99 - 825</v>
      </c>
      <c r="D6838" s="52"/>
      <c r="E6838" s="52" t="s">
        <v>10726</v>
      </c>
      <c r="F6838" s="16"/>
      <c r="G6838" s="16" t="s">
        <v>10725</v>
      </c>
      <c r="H6838" s="16" t="s">
        <v>10727</v>
      </c>
      <c r="I6838" s="16" t="s">
        <v>12349</v>
      </c>
    </row>
    <row r="6839" spans="1:10">
      <c r="A6839" s="16" t="s">
        <v>1351</v>
      </c>
      <c r="B6839" s="52" t="s">
        <v>8310</v>
      </c>
      <c r="C6839" s="16" t="str">
        <f t="shared" si="106"/>
        <v>016 - 156</v>
      </c>
      <c r="D6839" s="52" t="s">
        <v>34487</v>
      </c>
      <c r="E6839" s="52" t="s">
        <v>10742</v>
      </c>
      <c r="F6839" s="16" t="s">
        <v>10412</v>
      </c>
      <c r="G6839" s="16" t="s">
        <v>10741</v>
      </c>
      <c r="H6839" s="16" t="s">
        <v>32666</v>
      </c>
      <c r="I6839" s="16" t="s">
        <v>1352</v>
      </c>
    </row>
    <row r="6840" spans="1:10">
      <c r="A6840" s="16" t="s">
        <v>9243</v>
      </c>
      <c r="B6840" s="52" t="s">
        <v>8696</v>
      </c>
      <c r="C6840" s="16" t="str">
        <f t="shared" si="106"/>
        <v>082 - 052</v>
      </c>
      <c r="D6840" s="52" t="s">
        <v>34487</v>
      </c>
      <c r="E6840" s="52" t="s">
        <v>1263</v>
      </c>
      <c r="F6840" s="16" t="s">
        <v>20249</v>
      </c>
      <c r="G6840" s="16" t="s">
        <v>1262</v>
      </c>
      <c r="H6840" s="16" t="s">
        <v>29917</v>
      </c>
      <c r="I6840" s="16" t="s">
        <v>9244</v>
      </c>
      <c r="J6840" s="16"/>
    </row>
    <row r="6841" spans="1:10">
      <c r="A6841" s="16" t="s">
        <v>24873</v>
      </c>
      <c r="B6841" s="52" t="s">
        <v>37751</v>
      </c>
      <c r="C6841" s="16" t="str">
        <f t="shared" si="106"/>
        <v>001 - 177</v>
      </c>
      <c r="D6841" s="52" t="s">
        <v>36059</v>
      </c>
      <c r="E6841" s="52" t="s">
        <v>37671</v>
      </c>
      <c r="F6841" s="16" t="s">
        <v>772</v>
      </c>
      <c r="G6841" s="16" t="s">
        <v>37670</v>
      </c>
      <c r="H6841" s="16" t="s">
        <v>10732</v>
      </c>
      <c r="I6841" s="16" t="s">
        <v>24874</v>
      </c>
    </row>
    <row r="6842" spans="1:10">
      <c r="A6842" s="16" t="s">
        <v>35526</v>
      </c>
      <c r="B6842" s="52" t="s">
        <v>9682</v>
      </c>
      <c r="C6842" s="16" t="str">
        <f t="shared" si="106"/>
        <v>019 - 066</v>
      </c>
      <c r="D6842" s="52" t="s">
        <v>36059</v>
      </c>
      <c r="E6842" s="52" t="s">
        <v>23092</v>
      </c>
      <c r="F6842" s="16" t="s">
        <v>23090</v>
      </c>
      <c r="G6842" s="16" t="s">
        <v>23091</v>
      </c>
      <c r="H6842" s="16" t="s">
        <v>32666</v>
      </c>
      <c r="I6842" s="16" t="s">
        <v>35527</v>
      </c>
    </row>
    <row r="6843" spans="1:10">
      <c r="A6843" s="16" t="s">
        <v>30138</v>
      </c>
      <c r="B6843" s="52" t="s">
        <v>37752</v>
      </c>
      <c r="C6843" s="16" t="str">
        <f t="shared" si="106"/>
        <v>001 - 846</v>
      </c>
      <c r="D6843" s="52"/>
      <c r="E6843" s="52" t="s">
        <v>37671</v>
      </c>
      <c r="F6843" s="16"/>
      <c r="G6843" s="16" t="s">
        <v>37670</v>
      </c>
      <c r="H6843" s="16" t="s">
        <v>10732</v>
      </c>
      <c r="I6843" s="16" t="s">
        <v>30139</v>
      </c>
      <c r="J6843" s="16" t="s">
        <v>34487</v>
      </c>
    </row>
    <row r="6844" spans="1:10">
      <c r="A6844" s="16" t="s">
        <v>18215</v>
      </c>
      <c r="B6844" s="52" t="s">
        <v>32814</v>
      </c>
      <c r="C6844" s="16" t="str">
        <f t="shared" si="106"/>
        <v>076 - 057</v>
      </c>
      <c r="D6844" s="52" t="s">
        <v>34487</v>
      </c>
      <c r="E6844" s="52" t="s">
        <v>13510</v>
      </c>
      <c r="F6844" s="16" t="s">
        <v>21786</v>
      </c>
      <c r="G6844" s="16" t="s">
        <v>13509</v>
      </c>
      <c r="H6844" s="16" t="s">
        <v>13511</v>
      </c>
      <c r="I6844" s="16" t="s">
        <v>21446</v>
      </c>
      <c r="J6844" s="16"/>
    </row>
    <row r="6845" spans="1:10">
      <c r="A6845" s="16" t="s">
        <v>25523</v>
      </c>
      <c r="B6845" s="52" t="s">
        <v>13139</v>
      </c>
      <c r="C6845" s="16" t="str">
        <f t="shared" si="106"/>
        <v>089 - 015</v>
      </c>
      <c r="D6845" s="52" t="s">
        <v>34487</v>
      </c>
      <c r="E6845" s="52" t="s">
        <v>37416</v>
      </c>
      <c r="F6845" s="16" t="s">
        <v>17836</v>
      </c>
      <c r="G6845" s="16" t="s">
        <v>37415</v>
      </c>
      <c r="H6845" s="16" t="s">
        <v>29917</v>
      </c>
      <c r="I6845" s="16" t="s">
        <v>25524</v>
      </c>
    </row>
    <row r="6846" spans="1:10">
      <c r="A6846" s="16" t="s">
        <v>15963</v>
      </c>
      <c r="B6846" s="52" t="s">
        <v>23955</v>
      </c>
      <c r="C6846" s="16" t="str">
        <f t="shared" si="106"/>
        <v>030 - 069</v>
      </c>
      <c r="D6846" s="52" t="s">
        <v>36059</v>
      </c>
      <c r="E6846" s="52" t="s">
        <v>35970</v>
      </c>
      <c r="F6846" s="16" t="s">
        <v>15964</v>
      </c>
      <c r="G6846" s="16" t="s">
        <v>35969</v>
      </c>
      <c r="H6846" s="16" t="s">
        <v>30334</v>
      </c>
      <c r="I6846" s="16" t="s">
        <v>15965</v>
      </c>
    </row>
    <row r="6847" spans="1:10">
      <c r="A6847" s="16" t="s">
        <v>10624</v>
      </c>
      <c r="B6847" s="52" t="s">
        <v>15228</v>
      </c>
      <c r="C6847" s="16" t="str">
        <f t="shared" si="106"/>
        <v>015 - 916</v>
      </c>
      <c r="D6847" s="52"/>
      <c r="E6847" s="52" t="s">
        <v>32665</v>
      </c>
      <c r="G6847" s="16" t="s">
        <v>32664</v>
      </c>
      <c r="H6847" s="16" t="s">
        <v>32666</v>
      </c>
      <c r="I6847" s="16" t="s">
        <v>10625</v>
      </c>
      <c r="J6847" s="16" t="s">
        <v>34487</v>
      </c>
    </row>
    <row r="6848" spans="1:10">
      <c r="A6848" s="16" t="s">
        <v>20055</v>
      </c>
      <c r="B6848" s="52" t="s">
        <v>22990</v>
      </c>
      <c r="C6848" s="16" t="str">
        <f t="shared" si="106"/>
        <v>017 - 133</v>
      </c>
      <c r="D6848" s="52" t="s">
        <v>36059</v>
      </c>
      <c r="E6848" s="52" t="s">
        <v>22538</v>
      </c>
      <c r="F6848" s="16" t="s">
        <v>28731</v>
      </c>
      <c r="G6848" s="16" t="s">
        <v>22537</v>
      </c>
      <c r="H6848" s="16" t="s">
        <v>32666</v>
      </c>
      <c r="I6848" s="16" t="s">
        <v>28732</v>
      </c>
    </row>
    <row r="6849" spans="1:10">
      <c r="A6849" s="16" t="s">
        <v>15444</v>
      </c>
      <c r="B6849" s="52" t="s">
        <v>2812</v>
      </c>
      <c r="C6849" s="16" t="str">
        <f t="shared" si="106"/>
        <v>002 - 090</v>
      </c>
      <c r="D6849" s="52" t="s">
        <v>36059</v>
      </c>
      <c r="E6849" s="52" t="s">
        <v>36066</v>
      </c>
      <c r="F6849" s="16" t="s">
        <v>778</v>
      </c>
      <c r="G6849" s="16" t="s">
        <v>20457</v>
      </c>
      <c r="H6849" s="16" t="s">
        <v>10732</v>
      </c>
      <c r="I6849" s="16" t="s">
        <v>15445</v>
      </c>
    </row>
    <row r="6850" spans="1:10">
      <c r="A6850" s="16" t="s">
        <v>27124</v>
      </c>
      <c r="B6850" s="52" t="s">
        <v>34420</v>
      </c>
      <c r="C6850" s="16" t="str">
        <f t="shared" si="106"/>
        <v>048 - 031</v>
      </c>
      <c r="D6850" s="52" t="s">
        <v>34487</v>
      </c>
      <c r="E6850" s="52" t="s">
        <v>29538</v>
      </c>
      <c r="F6850" s="16" t="s">
        <v>27125</v>
      </c>
      <c r="G6850" s="16" t="s">
        <v>29537</v>
      </c>
      <c r="H6850" s="16" t="s">
        <v>30328</v>
      </c>
      <c r="I6850" s="16" t="s">
        <v>27126</v>
      </c>
      <c r="J6850" s="16"/>
    </row>
    <row r="6851" spans="1:10">
      <c r="A6851" s="16" t="s">
        <v>25069</v>
      </c>
      <c r="B6851" s="52" t="s">
        <v>7274</v>
      </c>
      <c r="C6851" s="16" t="str">
        <f t="shared" si="106"/>
        <v>069 - 060</v>
      </c>
      <c r="D6851" s="52" t="s">
        <v>34487</v>
      </c>
      <c r="E6851" s="52" t="s">
        <v>36727</v>
      </c>
      <c r="F6851" s="16" t="s">
        <v>5382</v>
      </c>
      <c r="G6851" s="16" t="s">
        <v>36726</v>
      </c>
      <c r="H6851" s="16" t="s">
        <v>15395</v>
      </c>
      <c r="I6851" s="16" t="s">
        <v>11179</v>
      </c>
      <c r="J6851" s="16"/>
    </row>
    <row r="6852" spans="1:10">
      <c r="A6852" s="16" t="s">
        <v>20273</v>
      </c>
      <c r="B6852" s="52" t="s">
        <v>15221</v>
      </c>
      <c r="C6852" s="16" t="str">
        <f t="shared" ref="C6852:C6915" si="107">MID(A6852,1,3) &amp;" - " &amp;MID(A6852,4,3)</f>
        <v>079 - 089</v>
      </c>
      <c r="D6852" s="52" t="s">
        <v>34487</v>
      </c>
      <c r="E6852" s="52" t="s">
        <v>4771</v>
      </c>
      <c r="F6852" s="16" t="s">
        <v>1272</v>
      </c>
      <c r="G6852" s="16" t="s">
        <v>4770</v>
      </c>
      <c r="H6852" s="16" t="s">
        <v>4772</v>
      </c>
      <c r="I6852" s="16" t="s">
        <v>20274</v>
      </c>
    </row>
    <row r="6853" spans="1:10">
      <c r="A6853" s="16" t="s">
        <v>7978</v>
      </c>
      <c r="B6853" s="52" t="s">
        <v>8697</v>
      </c>
      <c r="C6853" s="16" t="str">
        <f t="shared" si="107"/>
        <v>082 - 053</v>
      </c>
      <c r="D6853" s="52" t="s">
        <v>34487</v>
      </c>
      <c r="E6853" s="52" t="s">
        <v>1263</v>
      </c>
      <c r="F6853" s="16" t="s">
        <v>7979</v>
      </c>
      <c r="G6853" s="16" t="s">
        <v>1262</v>
      </c>
      <c r="H6853" s="16" t="s">
        <v>29917</v>
      </c>
      <c r="I6853" s="16" t="s">
        <v>7980</v>
      </c>
    </row>
    <row r="6854" spans="1:10">
      <c r="A6854" s="16" t="s">
        <v>14775</v>
      </c>
      <c r="B6854" s="52" t="s">
        <v>30203</v>
      </c>
      <c r="C6854" s="16" t="str">
        <f t="shared" si="107"/>
        <v>058 - 074</v>
      </c>
      <c r="D6854" s="52" t="s">
        <v>34487</v>
      </c>
      <c r="E6854" s="52" t="s">
        <v>10753</v>
      </c>
      <c r="F6854" s="16" t="s">
        <v>14776</v>
      </c>
      <c r="G6854" s="16" t="s">
        <v>10752</v>
      </c>
      <c r="H6854" s="16" t="s">
        <v>20396</v>
      </c>
      <c r="I6854" s="16" t="s">
        <v>14777</v>
      </c>
    </row>
    <row r="6855" spans="1:10">
      <c r="A6855" s="16" t="s">
        <v>37233</v>
      </c>
      <c r="B6855" s="52" t="s">
        <v>13767</v>
      </c>
      <c r="C6855" s="16" t="str">
        <f t="shared" si="107"/>
        <v>018 - 107</v>
      </c>
      <c r="D6855" s="52" t="s">
        <v>36059</v>
      </c>
      <c r="E6855" s="52" t="s">
        <v>35975</v>
      </c>
      <c r="F6855" s="16" t="s">
        <v>11669</v>
      </c>
      <c r="G6855" s="16" t="s">
        <v>35974</v>
      </c>
      <c r="H6855" s="16" t="s">
        <v>32666</v>
      </c>
      <c r="I6855" s="16" t="s">
        <v>20707</v>
      </c>
    </row>
    <row r="6856" spans="1:10">
      <c r="A6856" s="16" t="s">
        <v>31161</v>
      </c>
      <c r="B6856" s="52" t="s">
        <v>35628</v>
      </c>
      <c r="C6856" s="16" t="str">
        <f t="shared" si="107"/>
        <v>060 - 046</v>
      </c>
      <c r="D6856" s="52" t="s">
        <v>36059</v>
      </c>
      <c r="E6856" s="52" t="s">
        <v>10737</v>
      </c>
      <c r="F6856" s="16" t="s">
        <v>31162</v>
      </c>
      <c r="G6856" s="16" t="s">
        <v>10736</v>
      </c>
      <c r="H6856" s="16" t="s">
        <v>20396</v>
      </c>
      <c r="I6856" s="16" t="s">
        <v>35724</v>
      </c>
    </row>
    <row r="6857" spans="1:10">
      <c r="A6857" s="16" t="s">
        <v>10373</v>
      </c>
      <c r="B6857" s="52" t="s">
        <v>6046</v>
      </c>
      <c r="C6857" s="16" t="str">
        <f t="shared" si="107"/>
        <v>080 - 056</v>
      </c>
      <c r="D6857" s="52" t="s">
        <v>34487</v>
      </c>
      <c r="E6857" s="52" t="s">
        <v>1692</v>
      </c>
      <c r="F6857" s="16" t="s">
        <v>1139</v>
      </c>
      <c r="G6857" s="16" t="s">
        <v>1691</v>
      </c>
      <c r="H6857" s="16" t="s">
        <v>4772</v>
      </c>
      <c r="I6857" s="16" t="s">
        <v>10374</v>
      </c>
    </row>
    <row r="6858" spans="1:10">
      <c r="A6858" s="16" t="s">
        <v>4023</v>
      </c>
      <c r="B6858" s="52" t="s">
        <v>15283</v>
      </c>
      <c r="C6858" s="16" t="str">
        <f t="shared" si="107"/>
        <v>079 - 090</v>
      </c>
      <c r="D6858" s="52" t="s">
        <v>34487</v>
      </c>
      <c r="E6858" s="52" t="s">
        <v>4771</v>
      </c>
      <c r="F6858" s="16" t="s">
        <v>7004</v>
      </c>
      <c r="G6858" s="16" t="s">
        <v>4770</v>
      </c>
      <c r="H6858" s="16" t="s">
        <v>4772</v>
      </c>
      <c r="I6858" s="16" t="s">
        <v>29143</v>
      </c>
      <c r="J6858" s="16" t="s">
        <v>7990</v>
      </c>
    </row>
    <row r="6859" spans="1:10">
      <c r="A6859" s="16" t="s">
        <v>29141</v>
      </c>
      <c r="B6859" s="52" t="s">
        <v>29735</v>
      </c>
      <c r="C6859" s="16" t="str">
        <f t="shared" si="107"/>
        <v>101 - 016</v>
      </c>
      <c r="D6859" s="52" t="s">
        <v>34487</v>
      </c>
      <c r="E6859" s="52" t="s">
        <v>23682</v>
      </c>
      <c r="F6859" s="16" t="s">
        <v>29142</v>
      </c>
      <c r="G6859" s="16" t="s">
        <v>23681</v>
      </c>
      <c r="H6859" s="16" t="s">
        <v>4772</v>
      </c>
      <c r="I6859" s="16" t="s">
        <v>29143</v>
      </c>
    </row>
    <row r="6860" spans="1:10">
      <c r="A6860" s="16" t="s">
        <v>6268</v>
      </c>
      <c r="B6860" s="52" t="s">
        <v>28586</v>
      </c>
      <c r="C6860" s="16" t="str">
        <f t="shared" si="107"/>
        <v>003 - 874</v>
      </c>
      <c r="D6860" s="52"/>
      <c r="E6860" s="52" t="s">
        <v>3328</v>
      </c>
      <c r="F6860" s="16"/>
      <c r="G6860" s="16" t="s">
        <v>10731</v>
      </c>
      <c r="H6860" s="16" t="s">
        <v>10732</v>
      </c>
      <c r="I6860" s="16" t="s">
        <v>6269</v>
      </c>
      <c r="J6860" s="16" t="s">
        <v>34487</v>
      </c>
    </row>
    <row r="6861" spans="1:10">
      <c r="A6861" s="16" t="s">
        <v>21654</v>
      </c>
      <c r="B6861" s="52" t="s">
        <v>28587</v>
      </c>
      <c r="C6861" s="16" t="str">
        <f t="shared" si="107"/>
        <v>003 - 113</v>
      </c>
      <c r="D6861" s="52" t="s">
        <v>34487</v>
      </c>
      <c r="E6861" s="52" t="s">
        <v>3328</v>
      </c>
      <c r="F6861" s="16" t="s">
        <v>387</v>
      </c>
      <c r="G6861" s="16" t="s">
        <v>10731</v>
      </c>
      <c r="H6861" s="16" t="s">
        <v>10732</v>
      </c>
      <c r="I6861" s="16" t="s">
        <v>34959</v>
      </c>
      <c r="J6861" s="16" t="s">
        <v>7990</v>
      </c>
    </row>
    <row r="6862" spans="1:10">
      <c r="A6862" s="16" t="s">
        <v>23717</v>
      </c>
      <c r="B6862" s="52" t="s">
        <v>9370</v>
      </c>
      <c r="C6862" s="16" t="str">
        <f t="shared" si="107"/>
        <v>103 - 052</v>
      </c>
      <c r="D6862" s="52" t="s">
        <v>34487</v>
      </c>
      <c r="E6862" s="52" t="s">
        <v>14668</v>
      </c>
      <c r="F6862" s="16" t="s">
        <v>34958</v>
      </c>
      <c r="G6862" s="16" t="s">
        <v>14667</v>
      </c>
      <c r="H6862" s="16" t="s">
        <v>10732</v>
      </c>
      <c r="I6862" s="16" t="s">
        <v>34959</v>
      </c>
      <c r="J6862" s="16"/>
    </row>
    <row r="6863" spans="1:10">
      <c r="A6863" s="16" t="s">
        <v>31730</v>
      </c>
      <c r="B6863" s="52" t="s">
        <v>7186</v>
      </c>
      <c r="C6863" s="16" t="str">
        <f t="shared" si="107"/>
        <v>009 - 047</v>
      </c>
      <c r="D6863" s="52" t="s">
        <v>34487</v>
      </c>
      <c r="E6863" s="52" t="s">
        <v>26840</v>
      </c>
      <c r="F6863" s="16" t="s">
        <v>37031</v>
      </c>
      <c r="G6863" s="16" t="s">
        <v>26839</v>
      </c>
      <c r="H6863" s="16" t="s">
        <v>34573</v>
      </c>
      <c r="I6863" s="16" t="s">
        <v>31731</v>
      </c>
      <c r="J6863" s="16"/>
    </row>
    <row r="6864" spans="1:10">
      <c r="A6864" s="16" t="s">
        <v>29569</v>
      </c>
      <c r="B6864" s="52" t="s">
        <v>12305</v>
      </c>
      <c r="C6864" s="16" t="str">
        <f t="shared" si="107"/>
        <v>063 - 052</v>
      </c>
      <c r="D6864" s="52" t="s">
        <v>36059</v>
      </c>
      <c r="E6864" s="52" t="s">
        <v>30281</v>
      </c>
      <c r="F6864" s="16" t="s">
        <v>29570</v>
      </c>
      <c r="G6864" s="16" t="s">
        <v>30319</v>
      </c>
      <c r="H6864" s="16" t="s">
        <v>30282</v>
      </c>
      <c r="I6864" s="16" t="s">
        <v>29571</v>
      </c>
      <c r="J6864" s="16"/>
    </row>
    <row r="6865" spans="1:10">
      <c r="A6865" s="16" t="s">
        <v>3341</v>
      </c>
      <c r="B6865" s="52" t="s">
        <v>35143</v>
      </c>
      <c r="C6865" s="16" t="str">
        <f t="shared" si="107"/>
        <v>084 - 027</v>
      </c>
      <c r="D6865" s="52" t="s">
        <v>36059</v>
      </c>
      <c r="E6865" s="52" t="s">
        <v>18698</v>
      </c>
      <c r="F6865" s="16" t="s">
        <v>20853</v>
      </c>
      <c r="G6865" s="16" t="s">
        <v>18697</v>
      </c>
      <c r="H6865" s="16" t="s">
        <v>29917</v>
      </c>
      <c r="I6865" s="16" t="s">
        <v>3342</v>
      </c>
    </row>
    <row r="6866" spans="1:10">
      <c r="A6866" s="16" t="s">
        <v>6863</v>
      </c>
      <c r="B6866" s="52" t="s">
        <v>23956</v>
      </c>
      <c r="C6866" s="16" t="str">
        <f t="shared" si="107"/>
        <v>030 - 070</v>
      </c>
      <c r="D6866" s="52" t="s">
        <v>36059</v>
      </c>
      <c r="E6866" s="52" t="s">
        <v>35970</v>
      </c>
      <c r="F6866" s="16" t="s">
        <v>6864</v>
      </c>
      <c r="G6866" s="16" t="s">
        <v>35969</v>
      </c>
      <c r="H6866" s="16" t="s">
        <v>30334</v>
      </c>
      <c r="I6866" s="16" t="s">
        <v>6865</v>
      </c>
    </row>
    <row r="6867" spans="1:10">
      <c r="A6867" s="16" t="s">
        <v>14212</v>
      </c>
      <c r="B6867" s="52" t="s">
        <v>12228</v>
      </c>
      <c r="C6867" s="16" t="str">
        <f t="shared" si="107"/>
        <v>075 - 058</v>
      </c>
      <c r="D6867" s="52" t="s">
        <v>34487</v>
      </c>
      <c r="E6867" s="52" t="s">
        <v>25912</v>
      </c>
      <c r="F6867" s="16" t="s">
        <v>27443</v>
      </c>
      <c r="G6867" s="16" t="s">
        <v>31815</v>
      </c>
      <c r="H6867" s="16" t="s">
        <v>37422</v>
      </c>
      <c r="I6867" s="16" t="s">
        <v>14213</v>
      </c>
      <c r="J6867" s="16"/>
    </row>
    <row r="6868" spans="1:10">
      <c r="A6868" s="16" t="s">
        <v>7708</v>
      </c>
      <c r="B6868" s="52" t="s">
        <v>26706</v>
      </c>
      <c r="C6868" s="16" t="str">
        <f t="shared" si="107"/>
        <v>095 - 039</v>
      </c>
      <c r="D6868" s="52" t="s">
        <v>34487</v>
      </c>
      <c r="E6868" s="52" t="s">
        <v>5719</v>
      </c>
      <c r="F6868" s="16" t="s">
        <v>28651</v>
      </c>
      <c r="G6868" s="16" t="s">
        <v>29627</v>
      </c>
      <c r="H6868" s="16" t="s">
        <v>33521</v>
      </c>
      <c r="I6868" s="16" t="s">
        <v>7709</v>
      </c>
    </row>
    <row r="6869" spans="1:10">
      <c r="A6869" s="16" t="s">
        <v>5370</v>
      </c>
      <c r="B6869" s="52" t="s">
        <v>6047</v>
      </c>
      <c r="C6869" s="16" t="str">
        <f t="shared" si="107"/>
        <v>080 - 057</v>
      </c>
      <c r="D6869" s="52" t="s">
        <v>36059</v>
      </c>
      <c r="E6869" s="52" t="s">
        <v>1692</v>
      </c>
      <c r="F6869" s="16" t="s">
        <v>5371</v>
      </c>
      <c r="G6869" s="16" t="s">
        <v>1691</v>
      </c>
      <c r="H6869" s="16" t="s">
        <v>4772</v>
      </c>
      <c r="I6869" s="16" t="s">
        <v>5372</v>
      </c>
      <c r="J6869" s="16"/>
    </row>
    <row r="6870" spans="1:10">
      <c r="A6870" s="16" t="s">
        <v>19641</v>
      </c>
      <c r="B6870" s="52" t="s">
        <v>3600</v>
      </c>
      <c r="C6870" s="16" t="str">
        <f t="shared" si="107"/>
        <v>044 - 056</v>
      </c>
      <c r="D6870" s="52" t="s">
        <v>34487</v>
      </c>
      <c r="E6870" s="52" t="s">
        <v>27373</v>
      </c>
      <c r="F6870" s="16" t="s">
        <v>19642</v>
      </c>
      <c r="G6870" s="16" t="s">
        <v>27372</v>
      </c>
      <c r="H6870" s="16" t="s">
        <v>20397</v>
      </c>
      <c r="I6870" s="16" t="s">
        <v>19643</v>
      </c>
    </row>
    <row r="6871" spans="1:10">
      <c r="A6871" s="16" t="s">
        <v>25070</v>
      </c>
      <c r="B6871" s="52" t="s">
        <v>7275</v>
      </c>
      <c r="C6871" s="16" t="str">
        <f t="shared" si="107"/>
        <v>069 - 061</v>
      </c>
      <c r="D6871" s="52" t="s">
        <v>34487</v>
      </c>
      <c r="E6871" s="52" t="s">
        <v>36727</v>
      </c>
      <c r="F6871" s="16" t="s">
        <v>29412</v>
      </c>
      <c r="G6871" s="16" t="s">
        <v>36726</v>
      </c>
      <c r="H6871" s="16" t="s">
        <v>15395</v>
      </c>
      <c r="I6871" s="16" t="s">
        <v>11180</v>
      </c>
    </row>
    <row r="6872" spans="1:10">
      <c r="A6872" s="16" t="s">
        <v>10385</v>
      </c>
      <c r="B6872" s="52" t="s">
        <v>35554</v>
      </c>
      <c r="C6872" s="16" t="str">
        <f t="shared" si="107"/>
        <v>072 - 033</v>
      </c>
      <c r="D6872" s="52" t="s">
        <v>36059</v>
      </c>
      <c r="E6872" s="52" t="s">
        <v>23759</v>
      </c>
      <c r="F6872" s="16" t="s">
        <v>10386</v>
      </c>
      <c r="G6872" s="16" t="s">
        <v>23758</v>
      </c>
      <c r="H6872" s="16" t="s">
        <v>37422</v>
      </c>
      <c r="I6872" s="16" t="s">
        <v>10387</v>
      </c>
      <c r="J6872" s="16"/>
    </row>
    <row r="6873" spans="1:10">
      <c r="A6873" s="16" t="s">
        <v>24956</v>
      </c>
      <c r="B6873" s="52" t="s">
        <v>30204</v>
      </c>
      <c r="C6873" s="16" t="str">
        <f t="shared" si="107"/>
        <v>058 - 075</v>
      </c>
      <c r="D6873" s="52" t="s">
        <v>34487</v>
      </c>
      <c r="E6873" s="52" t="s">
        <v>10753</v>
      </c>
      <c r="F6873" s="16" t="s">
        <v>24957</v>
      </c>
      <c r="G6873" s="16" t="s">
        <v>10752</v>
      </c>
      <c r="H6873" s="16" t="s">
        <v>20396</v>
      </c>
      <c r="I6873" s="16" t="s">
        <v>24958</v>
      </c>
      <c r="J6873" s="16"/>
    </row>
    <row r="6874" spans="1:10">
      <c r="A6874" s="16" t="s">
        <v>25071</v>
      </c>
      <c r="B6874" s="52" t="s">
        <v>12135</v>
      </c>
      <c r="C6874" s="16" t="str">
        <f t="shared" si="107"/>
        <v>069 - 062</v>
      </c>
      <c r="D6874" s="52" t="s">
        <v>34487</v>
      </c>
      <c r="E6874" s="52" t="s">
        <v>36727</v>
      </c>
      <c r="F6874" s="16" t="s">
        <v>24768</v>
      </c>
      <c r="G6874" s="16" t="s">
        <v>36726</v>
      </c>
      <c r="H6874" s="16" t="s">
        <v>15395</v>
      </c>
      <c r="I6874" s="16" t="s">
        <v>11181</v>
      </c>
    </row>
    <row r="6875" spans="1:10">
      <c r="A6875" s="16" t="s">
        <v>20275</v>
      </c>
      <c r="B6875" s="52" t="s">
        <v>37717</v>
      </c>
      <c r="C6875" s="16" t="str">
        <f t="shared" si="107"/>
        <v>065 - 089</v>
      </c>
      <c r="D6875" s="52" t="s">
        <v>34487</v>
      </c>
      <c r="E6875" s="52" t="s">
        <v>29546</v>
      </c>
      <c r="F6875" s="16" t="s">
        <v>20864</v>
      </c>
      <c r="G6875" s="16" t="s">
        <v>29545</v>
      </c>
      <c r="H6875" s="16" t="s">
        <v>30282</v>
      </c>
      <c r="I6875" s="16" t="s">
        <v>20276</v>
      </c>
    </row>
    <row r="6876" spans="1:10">
      <c r="A6876" s="16" t="s">
        <v>8025</v>
      </c>
      <c r="B6876" s="52" t="s">
        <v>8311</v>
      </c>
      <c r="C6876" s="16" t="str">
        <f t="shared" si="107"/>
        <v>016 - 157</v>
      </c>
      <c r="D6876" s="52" t="s">
        <v>36059</v>
      </c>
      <c r="E6876" s="52" t="s">
        <v>10742</v>
      </c>
      <c r="F6876" s="16" t="s">
        <v>29833</v>
      </c>
      <c r="G6876" s="16" t="s">
        <v>10741</v>
      </c>
      <c r="H6876" s="16" t="s">
        <v>32666</v>
      </c>
      <c r="I6876" s="16" t="s">
        <v>8026</v>
      </c>
      <c r="J6876" s="16"/>
    </row>
    <row r="6877" spans="1:10">
      <c r="A6877" s="16" t="s">
        <v>33546</v>
      </c>
      <c r="B6877" s="52" t="s">
        <v>64</v>
      </c>
      <c r="C6877" s="16" t="str">
        <f t="shared" si="107"/>
        <v>023 - 056</v>
      </c>
      <c r="D6877" s="52" t="s">
        <v>36059</v>
      </c>
      <c r="E6877" s="52" t="s">
        <v>380</v>
      </c>
      <c r="F6877" s="16" t="s">
        <v>32804</v>
      </c>
      <c r="G6877" s="16" t="s">
        <v>379</v>
      </c>
      <c r="H6877" s="16" t="s">
        <v>32660</v>
      </c>
      <c r="I6877" s="16" t="s">
        <v>33547</v>
      </c>
    </row>
    <row r="6878" spans="1:10">
      <c r="A6878" s="16" t="s">
        <v>14554</v>
      </c>
      <c r="B6878" s="52" t="s">
        <v>7657</v>
      </c>
      <c r="C6878" s="16" t="str">
        <f t="shared" si="107"/>
        <v>022 - 133</v>
      </c>
      <c r="D6878" s="52" t="s">
        <v>34487</v>
      </c>
      <c r="E6878" s="52" t="s">
        <v>4777</v>
      </c>
      <c r="F6878" s="16" t="s">
        <v>16232</v>
      </c>
      <c r="G6878" s="16" t="s">
        <v>4776</v>
      </c>
      <c r="H6878" s="16" t="s">
        <v>4778</v>
      </c>
      <c r="I6878" s="16" t="s">
        <v>14555</v>
      </c>
    </row>
    <row r="6879" spans="1:10">
      <c r="A6879" s="16" t="s">
        <v>36862</v>
      </c>
      <c r="B6879" s="52" t="s">
        <v>9419</v>
      </c>
      <c r="C6879" s="16" t="str">
        <f t="shared" si="107"/>
        <v>078 - 089</v>
      </c>
      <c r="D6879" s="52" t="s">
        <v>34487</v>
      </c>
      <c r="E6879" s="52" t="s">
        <v>1697</v>
      </c>
      <c r="F6879" s="16" t="s">
        <v>12999</v>
      </c>
      <c r="G6879" s="16" t="s">
        <v>1696</v>
      </c>
      <c r="H6879" s="16" t="s">
        <v>4772</v>
      </c>
      <c r="I6879" s="16" t="s">
        <v>29842</v>
      </c>
    </row>
    <row r="6880" spans="1:10">
      <c r="A6880" s="16" t="s">
        <v>26863</v>
      </c>
      <c r="B6880" s="52" t="s">
        <v>23957</v>
      </c>
      <c r="C6880" s="16" t="str">
        <f t="shared" si="107"/>
        <v>030 - 071</v>
      </c>
      <c r="D6880" s="52" t="s">
        <v>34487</v>
      </c>
      <c r="E6880" s="52" t="s">
        <v>35970</v>
      </c>
      <c r="F6880" s="16" t="s">
        <v>26864</v>
      </c>
      <c r="G6880" s="16" t="s">
        <v>35969</v>
      </c>
      <c r="H6880" s="16" t="s">
        <v>30334</v>
      </c>
      <c r="I6880" s="16" t="s">
        <v>26865</v>
      </c>
      <c r="J6880" s="16"/>
    </row>
    <row r="6881" spans="1:10">
      <c r="A6881" s="16" t="s">
        <v>23794</v>
      </c>
      <c r="B6881" s="52" t="s">
        <v>9683</v>
      </c>
      <c r="C6881" s="16" t="str">
        <f t="shared" si="107"/>
        <v>019 - 876</v>
      </c>
      <c r="D6881" s="52"/>
      <c r="E6881" s="52" t="s">
        <v>23092</v>
      </c>
      <c r="F6881" s="16"/>
      <c r="G6881" s="16" t="s">
        <v>23091</v>
      </c>
      <c r="H6881" s="16" t="s">
        <v>32666</v>
      </c>
      <c r="I6881" s="16" t="s">
        <v>23795</v>
      </c>
      <c r="J6881" s="16" t="s">
        <v>34487</v>
      </c>
    </row>
    <row r="6882" spans="1:10">
      <c r="A6882" s="16" t="s">
        <v>1706</v>
      </c>
      <c r="B6882" s="52" t="s">
        <v>14923</v>
      </c>
      <c r="C6882" s="16" t="str">
        <f t="shared" si="107"/>
        <v>004 - 159</v>
      </c>
      <c r="D6882" s="52" t="s">
        <v>34487</v>
      </c>
      <c r="E6882" s="52" t="s">
        <v>10758</v>
      </c>
      <c r="F6882" s="16" t="s">
        <v>1707</v>
      </c>
      <c r="G6882" s="16" t="s">
        <v>10757</v>
      </c>
      <c r="H6882" s="16" t="s">
        <v>10732</v>
      </c>
      <c r="I6882" s="16" t="s">
        <v>1708</v>
      </c>
    </row>
    <row r="6883" spans="1:10">
      <c r="A6883" s="16" t="s">
        <v>33096</v>
      </c>
      <c r="B6883" s="52" t="s">
        <v>14544</v>
      </c>
      <c r="C6883" s="16" t="str">
        <f t="shared" si="107"/>
        <v>I99 - 442</v>
      </c>
      <c r="D6883" s="52"/>
      <c r="E6883" s="52" t="s">
        <v>10726</v>
      </c>
      <c r="F6883" s="16"/>
      <c r="G6883" s="16" t="s">
        <v>10725</v>
      </c>
      <c r="H6883" s="16" t="s">
        <v>10727</v>
      </c>
      <c r="I6883" s="16" t="s">
        <v>27381</v>
      </c>
    </row>
    <row r="6884" spans="1:10">
      <c r="A6884" s="16" t="s">
        <v>1899</v>
      </c>
      <c r="B6884" s="52" t="s">
        <v>24400</v>
      </c>
      <c r="C6884" s="16" t="str">
        <f t="shared" si="107"/>
        <v>S99 - 517</v>
      </c>
      <c r="D6884" s="52"/>
      <c r="E6884" s="52" t="s">
        <v>15509</v>
      </c>
      <c r="F6884" s="16"/>
      <c r="G6884" s="16" t="s">
        <v>10725</v>
      </c>
      <c r="H6884" s="16" t="s">
        <v>10727</v>
      </c>
      <c r="I6884" s="16" t="s">
        <v>1900</v>
      </c>
    </row>
    <row r="6885" spans="1:10">
      <c r="A6885" s="16" t="s">
        <v>2961</v>
      </c>
      <c r="B6885" s="52" t="s">
        <v>37753</v>
      </c>
      <c r="C6885" s="16" t="str">
        <f t="shared" si="107"/>
        <v>001 - 178</v>
      </c>
      <c r="D6885" s="52" t="s">
        <v>36059</v>
      </c>
      <c r="E6885" s="52" t="s">
        <v>37671</v>
      </c>
      <c r="F6885" s="16" t="s">
        <v>25207</v>
      </c>
      <c r="G6885" s="16" t="s">
        <v>37670</v>
      </c>
      <c r="H6885" s="16" t="s">
        <v>10732</v>
      </c>
      <c r="I6885" s="16" t="s">
        <v>31842</v>
      </c>
    </row>
    <row r="6886" spans="1:10">
      <c r="A6886" s="16" t="s">
        <v>13994</v>
      </c>
      <c r="B6886" s="52" t="s">
        <v>13768</v>
      </c>
      <c r="C6886" s="16" t="str">
        <f t="shared" si="107"/>
        <v>018 - 108</v>
      </c>
      <c r="D6886" s="52" t="s">
        <v>36059</v>
      </c>
      <c r="E6886" s="52" t="s">
        <v>35975</v>
      </c>
      <c r="F6886" s="16" t="s">
        <v>16332</v>
      </c>
      <c r="G6886" s="16" t="s">
        <v>35974</v>
      </c>
      <c r="H6886" s="16" t="s">
        <v>32666</v>
      </c>
      <c r="I6886" s="16" t="s">
        <v>37234</v>
      </c>
    </row>
    <row r="6887" spans="1:10">
      <c r="A6887" s="16" t="s">
        <v>33298</v>
      </c>
      <c r="B6887" s="52" t="s">
        <v>7658</v>
      </c>
      <c r="C6887" s="16" t="str">
        <f t="shared" si="107"/>
        <v>022 - 134</v>
      </c>
      <c r="D6887" s="52" t="s">
        <v>34487</v>
      </c>
      <c r="E6887" s="52" t="s">
        <v>4777</v>
      </c>
      <c r="F6887" s="16" t="s">
        <v>7720</v>
      </c>
      <c r="G6887" s="16" t="s">
        <v>4776</v>
      </c>
      <c r="H6887" s="16" t="s">
        <v>4778</v>
      </c>
      <c r="I6887" s="16" t="s">
        <v>33299</v>
      </c>
    </row>
    <row r="6888" spans="1:10">
      <c r="A6888" s="16" t="s">
        <v>30828</v>
      </c>
      <c r="B6888" s="52" t="s">
        <v>9684</v>
      </c>
      <c r="C6888" s="16" t="str">
        <f t="shared" si="107"/>
        <v>019 - 067</v>
      </c>
      <c r="D6888" s="52" t="s">
        <v>36059</v>
      </c>
      <c r="E6888" s="52" t="s">
        <v>23092</v>
      </c>
      <c r="F6888" s="16" t="s">
        <v>30829</v>
      </c>
      <c r="G6888" s="16" t="s">
        <v>23091</v>
      </c>
      <c r="H6888" s="16" t="s">
        <v>32666</v>
      </c>
      <c r="I6888" s="16" t="s">
        <v>30830</v>
      </c>
      <c r="J6888" s="16"/>
    </row>
    <row r="6889" spans="1:10">
      <c r="A6889" s="16" t="s">
        <v>21157</v>
      </c>
      <c r="B6889" s="52" t="s">
        <v>9420</v>
      </c>
      <c r="C6889" s="16" t="str">
        <f t="shared" si="107"/>
        <v>078 - 090</v>
      </c>
      <c r="D6889" s="52" t="s">
        <v>34487</v>
      </c>
      <c r="E6889" s="52" t="s">
        <v>1697</v>
      </c>
      <c r="F6889" s="16" t="s">
        <v>17001</v>
      </c>
      <c r="G6889" s="16" t="s">
        <v>1696</v>
      </c>
      <c r="H6889" s="16" t="s">
        <v>4772</v>
      </c>
      <c r="I6889" s="16" t="s">
        <v>26161</v>
      </c>
    </row>
    <row r="6890" spans="1:10">
      <c r="A6890" s="16" t="s">
        <v>20134</v>
      </c>
      <c r="B6890" s="52" t="s">
        <v>15923</v>
      </c>
      <c r="C6890" s="16" t="str">
        <f t="shared" si="107"/>
        <v>054 - 037</v>
      </c>
      <c r="D6890" s="52" t="s">
        <v>34487</v>
      </c>
      <c r="E6890" s="52" t="s">
        <v>30442</v>
      </c>
      <c r="F6890" s="16" t="s">
        <v>20135</v>
      </c>
      <c r="G6890" s="16" t="s">
        <v>30441</v>
      </c>
      <c r="H6890" s="16" t="s">
        <v>1269</v>
      </c>
      <c r="I6890" s="16" t="s">
        <v>20136</v>
      </c>
      <c r="J6890" s="16"/>
    </row>
    <row r="6891" spans="1:10">
      <c r="A6891" s="16" t="s">
        <v>6101</v>
      </c>
      <c r="B6891" s="52" t="s">
        <v>11775</v>
      </c>
      <c r="C6891" s="16" t="str">
        <f t="shared" si="107"/>
        <v>031 - 852</v>
      </c>
      <c r="D6891" s="52"/>
      <c r="E6891" s="52" t="s">
        <v>7531</v>
      </c>
      <c r="F6891" s="16"/>
      <c r="G6891" s="16" t="s">
        <v>7530</v>
      </c>
      <c r="H6891" s="16" t="s">
        <v>30334</v>
      </c>
      <c r="I6891" s="16" t="s">
        <v>6102</v>
      </c>
      <c r="J6891" s="16" t="s">
        <v>34487</v>
      </c>
    </row>
    <row r="6892" spans="1:10">
      <c r="A6892" s="16" t="s">
        <v>31732</v>
      </c>
      <c r="B6892" s="52" t="s">
        <v>21008</v>
      </c>
      <c r="C6892" s="16" t="str">
        <f t="shared" si="107"/>
        <v>062 - 047</v>
      </c>
      <c r="D6892" s="52" t="s">
        <v>34487</v>
      </c>
      <c r="E6892" s="52" t="s">
        <v>1277</v>
      </c>
      <c r="F6892" s="16" t="s">
        <v>31733</v>
      </c>
      <c r="G6892" s="16" t="s">
        <v>1276</v>
      </c>
      <c r="H6892" s="16" t="s">
        <v>30282</v>
      </c>
      <c r="I6892" s="16" t="s">
        <v>31734</v>
      </c>
      <c r="J6892" s="16"/>
    </row>
    <row r="6893" spans="1:10">
      <c r="A6893" s="16" t="s">
        <v>14630</v>
      </c>
      <c r="B6893" s="52" t="s">
        <v>5481</v>
      </c>
      <c r="C6893" s="16" t="str">
        <f t="shared" si="107"/>
        <v>071 - 037</v>
      </c>
      <c r="D6893" s="52" t="s">
        <v>34487</v>
      </c>
      <c r="E6893" s="52" t="s">
        <v>13516</v>
      </c>
      <c r="F6893" s="16" t="s">
        <v>19132</v>
      </c>
      <c r="G6893" s="16" t="s">
        <v>13515</v>
      </c>
      <c r="H6893" s="16" t="s">
        <v>37422</v>
      </c>
      <c r="I6893" s="16" t="s">
        <v>14631</v>
      </c>
      <c r="J6893" s="16"/>
    </row>
    <row r="6894" spans="1:10">
      <c r="A6894" s="16" t="s">
        <v>34921</v>
      </c>
      <c r="B6894" s="52" t="s">
        <v>33478</v>
      </c>
      <c r="C6894" s="16" t="str">
        <f t="shared" si="107"/>
        <v>008 - 827</v>
      </c>
      <c r="D6894" s="52"/>
      <c r="E6894" s="52" t="s">
        <v>16664</v>
      </c>
      <c r="F6894" s="16"/>
      <c r="G6894" s="16" t="s">
        <v>16663</v>
      </c>
      <c r="H6894" s="16" t="s">
        <v>34573</v>
      </c>
      <c r="I6894" s="16" t="s">
        <v>34922</v>
      </c>
      <c r="J6894" s="16" t="s">
        <v>34487</v>
      </c>
    </row>
    <row r="6895" spans="1:10">
      <c r="A6895" s="16" t="s">
        <v>9515</v>
      </c>
      <c r="B6895" s="52" t="s">
        <v>9869</v>
      </c>
      <c r="C6895" s="16" t="str">
        <f t="shared" si="107"/>
        <v>081 - 014</v>
      </c>
      <c r="D6895" s="52" t="s">
        <v>34487</v>
      </c>
      <c r="E6895" s="52" t="s">
        <v>29916</v>
      </c>
      <c r="F6895" s="16" t="s">
        <v>9516</v>
      </c>
      <c r="G6895" s="16" t="s">
        <v>29915</v>
      </c>
      <c r="H6895" s="16" t="s">
        <v>29917</v>
      </c>
      <c r="I6895" s="16" t="s">
        <v>9517</v>
      </c>
    </row>
    <row r="6896" spans="1:10">
      <c r="A6896" s="16" t="s">
        <v>10807</v>
      </c>
      <c r="B6896" s="52" t="s">
        <v>10499</v>
      </c>
      <c r="C6896" s="16" t="str">
        <f t="shared" si="107"/>
        <v>015 - 167</v>
      </c>
      <c r="D6896" s="52" t="s">
        <v>36059</v>
      </c>
      <c r="E6896" s="52" t="s">
        <v>32665</v>
      </c>
      <c r="F6896" s="16" t="s">
        <v>21703</v>
      </c>
      <c r="G6896" s="16" t="s">
        <v>32664</v>
      </c>
      <c r="H6896" s="16" t="s">
        <v>32666</v>
      </c>
      <c r="I6896" s="16" t="s">
        <v>10808</v>
      </c>
    </row>
    <row r="6897" spans="1:10">
      <c r="A6897" s="16" t="s">
        <v>20352</v>
      </c>
      <c r="B6897" s="52" t="s">
        <v>9421</v>
      </c>
      <c r="C6897" s="16" t="str">
        <f t="shared" si="107"/>
        <v>078 - 091</v>
      </c>
      <c r="D6897" s="52" t="s">
        <v>34487</v>
      </c>
      <c r="E6897" s="52" t="s">
        <v>1697</v>
      </c>
      <c r="F6897" s="16" t="s">
        <v>20353</v>
      </c>
      <c r="G6897" s="16" t="s">
        <v>1696</v>
      </c>
      <c r="H6897" s="16" t="s">
        <v>4772</v>
      </c>
      <c r="I6897" s="16" t="s">
        <v>20354</v>
      </c>
      <c r="J6897" s="16"/>
    </row>
    <row r="6898" spans="1:10">
      <c r="A6898" s="16" t="s">
        <v>17898</v>
      </c>
      <c r="B6898" s="52" t="s">
        <v>21009</v>
      </c>
      <c r="C6898" s="16" t="str">
        <f t="shared" si="107"/>
        <v>062 - 048</v>
      </c>
      <c r="D6898" s="52" t="s">
        <v>34487</v>
      </c>
      <c r="E6898" s="52" t="s">
        <v>1277</v>
      </c>
      <c r="F6898" s="16" t="s">
        <v>11543</v>
      </c>
      <c r="G6898" s="16" t="s">
        <v>1276</v>
      </c>
      <c r="H6898" s="16" t="s">
        <v>30282</v>
      </c>
      <c r="I6898" s="16" t="s">
        <v>17899</v>
      </c>
      <c r="J6898" s="16"/>
    </row>
    <row r="6899" spans="1:10">
      <c r="A6899" s="16" t="s">
        <v>6965</v>
      </c>
      <c r="B6899" s="52" t="s">
        <v>9422</v>
      </c>
      <c r="C6899" s="16" t="str">
        <f t="shared" si="107"/>
        <v>078 - 092</v>
      </c>
      <c r="D6899" s="52" t="s">
        <v>34487</v>
      </c>
      <c r="E6899" s="52" t="s">
        <v>1697</v>
      </c>
      <c r="F6899" s="16" t="s">
        <v>1695</v>
      </c>
      <c r="G6899" s="16" t="s">
        <v>1696</v>
      </c>
      <c r="H6899" s="16" t="s">
        <v>4772</v>
      </c>
      <c r="I6899" s="16" t="s">
        <v>6966</v>
      </c>
    </row>
    <row r="6900" spans="1:10">
      <c r="A6900" s="16" t="s">
        <v>7282</v>
      </c>
      <c r="B6900" s="52" t="s">
        <v>13769</v>
      </c>
      <c r="C6900" s="16" t="str">
        <f t="shared" si="107"/>
        <v>018 - 853</v>
      </c>
      <c r="D6900" s="52"/>
      <c r="E6900" s="52" t="s">
        <v>35975</v>
      </c>
      <c r="G6900" s="16" t="s">
        <v>35974</v>
      </c>
      <c r="H6900" s="16" t="s">
        <v>32666</v>
      </c>
      <c r="I6900" s="16" t="s">
        <v>7283</v>
      </c>
      <c r="J6900" s="16" t="s">
        <v>34487</v>
      </c>
    </row>
    <row r="6901" spans="1:10">
      <c r="A6901" s="16" t="s">
        <v>138</v>
      </c>
      <c r="B6901" s="52" t="s">
        <v>18549</v>
      </c>
      <c r="C6901" s="16" t="str">
        <f t="shared" si="107"/>
        <v>055 - 809</v>
      </c>
      <c r="D6901" s="52"/>
      <c r="E6901" s="52" t="s">
        <v>1268</v>
      </c>
      <c r="F6901" s="16"/>
      <c r="G6901" s="16" t="s">
        <v>1267</v>
      </c>
      <c r="H6901" s="16" t="s">
        <v>1269</v>
      </c>
      <c r="I6901" s="16" t="s">
        <v>139</v>
      </c>
      <c r="J6901" s="16" t="s">
        <v>34487</v>
      </c>
    </row>
    <row r="6902" spans="1:10">
      <c r="A6902" s="16" t="s">
        <v>2627</v>
      </c>
      <c r="B6902" s="52" t="s">
        <v>12938</v>
      </c>
      <c r="C6902" s="16" t="str">
        <f t="shared" si="107"/>
        <v>029 - 034</v>
      </c>
      <c r="D6902" s="52" t="s">
        <v>34487</v>
      </c>
      <c r="E6902" s="52" t="s">
        <v>25917</v>
      </c>
      <c r="F6902" s="16" t="s">
        <v>33034</v>
      </c>
      <c r="G6902" s="16" t="s">
        <v>25916</v>
      </c>
      <c r="H6902" s="16" t="s">
        <v>32660</v>
      </c>
      <c r="I6902" s="16" t="s">
        <v>2628</v>
      </c>
    </row>
    <row r="6903" spans="1:10">
      <c r="A6903" s="16" t="s">
        <v>18200</v>
      </c>
      <c r="B6903" s="52" t="s">
        <v>19576</v>
      </c>
      <c r="C6903" s="16" t="str">
        <f t="shared" si="107"/>
        <v>S99 - 730</v>
      </c>
      <c r="D6903" s="52"/>
      <c r="E6903" s="52" t="s">
        <v>15509</v>
      </c>
      <c r="F6903" s="16"/>
      <c r="G6903" s="16" t="s">
        <v>10725</v>
      </c>
      <c r="H6903" s="16" t="s">
        <v>10727</v>
      </c>
      <c r="I6903" s="16" t="s">
        <v>18201</v>
      </c>
    </row>
    <row r="6904" spans="1:10">
      <c r="A6904" s="16" t="s">
        <v>8390</v>
      </c>
      <c r="B6904" s="52" t="s">
        <v>19577</v>
      </c>
      <c r="C6904" s="16" t="str">
        <f t="shared" si="107"/>
        <v>I99 - 801</v>
      </c>
      <c r="D6904" s="52"/>
      <c r="E6904" s="52" t="s">
        <v>10726</v>
      </c>
      <c r="F6904" s="16"/>
      <c r="G6904" s="16" t="s">
        <v>10725</v>
      </c>
      <c r="H6904" s="16" t="s">
        <v>10727</v>
      </c>
      <c r="I6904" s="16" t="s">
        <v>8391</v>
      </c>
      <c r="J6904" s="16" t="s">
        <v>7990</v>
      </c>
    </row>
    <row r="6905" spans="1:10">
      <c r="A6905" s="16" t="s">
        <v>6740</v>
      </c>
      <c r="B6905" s="52" t="s">
        <v>10500</v>
      </c>
      <c r="C6905" s="16" t="str">
        <f t="shared" si="107"/>
        <v>015 - 168</v>
      </c>
      <c r="D6905" s="52" t="s">
        <v>36059</v>
      </c>
      <c r="E6905" s="52" t="s">
        <v>32665</v>
      </c>
      <c r="F6905" s="16" t="s">
        <v>6741</v>
      </c>
      <c r="G6905" s="16" t="s">
        <v>32664</v>
      </c>
      <c r="H6905" s="16" t="s">
        <v>32666</v>
      </c>
      <c r="I6905" s="16" t="s">
        <v>6742</v>
      </c>
    </row>
    <row r="6906" spans="1:10">
      <c r="A6906" s="16" t="s">
        <v>25371</v>
      </c>
      <c r="B6906" s="52" t="s">
        <v>12229</v>
      </c>
      <c r="C6906" s="16" t="str">
        <f t="shared" si="107"/>
        <v>075 - 059</v>
      </c>
      <c r="D6906" s="52" t="s">
        <v>34487</v>
      </c>
      <c r="E6906" s="52" t="s">
        <v>25912</v>
      </c>
      <c r="F6906" s="16" t="s">
        <v>25372</v>
      </c>
      <c r="G6906" s="16" t="s">
        <v>31815</v>
      </c>
      <c r="H6906" s="16" t="s">
        <v>37422</v>
      </c>
      <c r="I6906" s="16" t="s">
        <v>25373</v>
      </c>
      <c r="J6906" s="16"/>
    </row>
    <row r="6907" spans="1:10">
      <c r="A6907" s="16" t="s">
        <v>140</v>
      </c>
      <c r="B6907" s="52" t="s">
        <v>1539</v>
      </c>
      <c r="C6907" s="16" t="str">
        <f t="shared" si="107"/>
        <v>080 - 809</v>
      </c>
      <c r="D6907" s="52"/>
      <c r="E6907" s="52" t="s">
        <v>1692</v>
      </c>
      <c r="F6907" s="16"/>
      <c r="G6907" s="16" t="s">
        <v>1691</v>
      </c>
      <c r="H6907" s="16" t="s">
        <v>4772</v>
      </c>
      <c r="I6907" s="16" t="s">
        <v>141</v>
      </c>
      <c r="J6907" s="16" t="s">
        <v>34487</v>
      </c>
    </row>
    <row r="6908" spans="1:10">
      <c r="A6908" s="16" t="s">
        <v>27081</v>
      </c>
      <c r="B6908" s="52" t="s">
        <v>14704</v>
      </c>
      <c r="C6908" s="16" t="str">
        <f t="shared" si="107"/>
        <v>I99 - 520</v>
      </c>
      <c r="D6908" s="52"/>
      <c r="E6908" s="52" t="s">
        <v>10726</v>
      </c>
      <c r="F6908" s="16"/>
      <c r="G6908" s="16" t="s">
        <v>10725</v>
      </c>
      <c r="H6908" s="16" t="s">
        <v>10727</v>
      </c>
      <c r="I6908" s="16" t="s">
        <v>27082</v>
      </c>
    </row>
    <row r="6909" spans="1:10">
      <c r="A6909" s="16" t="s">
        <v>24119</v>
      </c>
      <c r="B6909" s="52" t="s">
        <v>22991</v>
      </c>
      <c r="C6909" s="16" t="str">
        <f t="shared" si="107"/>
        <v>017 - 134</v>
      </c>
      <c r="D6909" s="52" t="s">
        <v>36059</v>
      </c>
      <c r="E6909" s="52" t="s">
        <v>22538</v>
      </c>
      <c r="F6909" s="16" t="s">
        <v>26230</v>
      </c>
      <c r="G6909" s="16" t="s">
        <v>22537</v>
      </c>
      <c r="H6909" s="16" t="s">
        <v>32666</v>
      </c>
      <c r="I6909" s="16" t="s">
        <v>24120</v>
      </c>
    </row>
    <row r="6910" spans="1:10">
      <c r="A6910" s="16" t="s">
        <v>35018</v>
      </c>
      <c r="B6910" s="52" t="s">
        <v>12062</v>
      </c>
      <c r="C6910" s="16" t="str">
        <f t="shared" si="107"/>
        <v>021 - 062</v>
      </c>
      <c r="D6910" s="52" t="s">
        <v>34487</v>
      </c>
      <c r="E6910" s="52" t="s">
        <v>14657</v>
      </c>
      <c r="F6910" s="16" t="s">
        <v>11945</v>
      </c>
      <c r="G6910" s="16" t="s">
        <v>14656</v>
      </c>
      <c r="H6910" s="16" t="s">
        <v>4778</v>
      </c>
      <c r="I6910" s="16" t="s">
        <v>35019</v>
      </c>
      <c r="J6910" s="16"/>
    </row>
    <row r="6911" spans="1:10">
      <c r="A6911" s="16" t="s">
        <v>3304</v>
      </c>
      <c r="B6911" s="52" t="s">
        <v>32958</v>
      </c>
      <c r="C6911" s="16" t="str">
        <f t="shared" si="107"/>
        <v>013 - 175</v>
      </c>
      <c r="D6911" s="52" t="s">
        <v>36059</v>
      </c>
      <c r="E6911" s="52" t="s">
        <v>26240</v>
      </c>
      <c r="F6911" s="16" t="s">
        <v>36042</v>
      </c>
      <c r="G6911" s="16" t="s">
        <v>26239</v>
      </c>
      <c r="H6911" s="16" t="s">
        <v>32666</v>
      </c>
      <c r="I6911" s="16" t="s">
        <v>3305</v>
      </c>
    </row>
    <row r="6912" spans="1:10">
      <c r="A6912" s="16" t="s">
        <v>32491</v>
      </c>
      <c r="B6912" s="52" t="s">
        <v>32964</v>
      </c>
      <c r="C6912" s="16" t="str">
        <f t="shared" si="107"/>
        <v>001 - 179</v>
      </c>
      <c r="D6912" s="52" t="s">
        <v>36059</v>
      </c>
      <c r="E6912" s="52" t="s">
        <v>37671</v>
      </c>
      <c r="F6912" s="16" t="s">
        <v>772</v>
      </c>
      <c r="G6912" s="16" t="s">
        <v>37670</v>
      </c>
      <c r="H6912" s="16" t="s">
        <v>10732</v>
      </c>
      <c r="I6912" s="16" t="s">
        <v>36517</v>
      </c>
    </row>
    <row r="6913" spans="1:10">
      <c r="A6913" s="16" t="s">
        <v>14689</v>
      </c>
      <c r="B6913" s="52" t="s">
        <v>9423</v>
      </c>
      <c r="C6913" s="16" t="str">
        <f t="shared" si="107"/>
        <v>078 - 093</v>
      </c>
      <c r="D6913" s="52" t="s">
        <v>34487</v>
      </c>
      <c r="E6913" s="52" t="s">
        <v>1697</v>
      </c>
      <c r="F6913" s="16" t="s">
        <v>16882</v>
      </c>
      <c r="G6913" s="16" t="s">
        <v>1696</v>
      </c>
      <c r="H6913" s="16" t="s">
        <v>4772</v>
      </c>
      <c r="I6913" s="16" t="s">
        <v>14690</v>
      </c>
      <c r="J6913" s="16"/>
    </row>
    <row r="6914" spans="1:10">
      <c r="A6914" s="16" t="s">
        <v>35369</v>
      </c>
      <c r="B6914" s="52" t="s">
        <v>33689</v>
      </c>
      <c r="C6914" s="16" t="str">
        <f t="shared" si="107"/>
        <v>702 - 727</v>
      </c>
      <c r="D6914" s="52"/>
      <c r="E6914" s="52"/>
      <c r="F6914" s="16"/>
      <c r="G6914" s="16" t="s">
        <v>17438</v>
      </c>
      <c r="H6914" s="16" t="s">
        <v>10727</v>
      </c>
      <c r="I6914" s="16" t="s">
        <v>35370</v>
      </c>
      <c r="J6914" s="16" t="s">
        <v>34487</v>
      </c>
    </row>
    <row r="6915" spans="1:10">
      <c r="A6915" s="16" t="s">
        <v>29328</v>
      </c>
      <c r="B6915" s="52" t="s">
        <v>19753</v>
      </c>
      <c r="C6915" s="16" t="str">
        <f t="shared" si="107"/>
        <v>061 - 054</v>
      </c>
      <c r="D6915" s="52" t="s">
        <v>36059</v>
      </c>
      <c r="E6915" s="52" t="s">
        <v>26249</v>
      </c>
      <c r="F6915" s="16" t="s">
        <v>11281</v>
      </c>
      <c r="G6915" s="16" t="s">
        <v>26248</v>
      </c>
      <c r="H6915" s="16" t="s">
        <v>30282</v>
      </c>
      <c r="I6915" s="16" t="s">
        <v>29329</v>
      </c>
    </row>
    <row r="6916" spans="1:10">
      <c r="A6916" s="16" t="s">
        <v>6451</v>
      </c>
      <c r="B6916" s="52" t="s">
        <v>24429</v>
      </c>
      <c r="C6916" s="16" t="str">
        <f t="shared" ref="C6916:C6979" si="108">MID(A6916,1,3) &amp;" - " &amp;MID(A6916,4,3)</f>
        <v>006 - 125</v>
      </c>
      <c r="D6916" s="52" t="s">
        <v>34487</v>
      </c>
      <c r="E6916" s="52" t="s">
        <v>26671</v>
      </c>
      <c r="F6916" s="16" t="s">
        <v>23424</v>
      </c>
      <c r="G6916" s="16" t="s">
        <v>26670</v>
      </c>
      <c r="H6916" s="16" t="s">
        <v>10732</v>
      </c>
      <c r="I6916" s="16" t="s">
        <v>24896</v>
      </c>
    </row>
    <row r="6917" spans="1:10">
      <c r="A6917" s="16" t="s">
        <v>11586</v>
      </c>
      <c r="B6917" s="52" t="s">
        <v>15284</v>
      </c>
      <c r="C6917" s="16" t="str">
        <f t="shared" si="108"/>
        <v>079 - 091</v>
      </c>
      <c r="D6917" s="52" t="s">
        <v>36059</v>
      </c>
      <c r="E6917" s="52" t="s">
        <v>4771</v>
      </c>
      <c r="F6917" s="16" t="s">
        <v>3817</v>
      </c>
      <c r="G6917" s="16" t="s">
        <v>4770</v>
      </c>
      <c r="H6917" s="16" t="s">
        <v>4772</v>
      </c>
      <c r="I6917" s="16" t="s">
        <v>24299</v>
      </c>
      <c r="J6917" s="16" t="s">
        <v>7990</v>
      </c>
    </row>
    <row r="6918" spans="1:10">
      <c r="A6918" s="16" t="s">
        <v>24297</v>
      </c>
      <c r="B6918" s="52" t="s">
        <v>31892</v>
      </c>
      <c r="C6918" s="16" t="str">
        <f t="shared" si="108"/>
        <v>102 - 026</v>
      </c>
      <c r="D6918" s="52" t="s">
        <v>36059</v>
      </c>
      <c r="E6918" s="52" t="s">
        <v>27777</v>
      </c>
      <c r="F6918" s="16" t="s">
        <v>24298</v>
      </c>
      <c r="G6918" s="16" t="s">
        <v>27776</v>
      </c>
      <c r="H6918" s="16" t="s">
        <v>4772</v>
      </c>
      <c r="I6918" s="16" t="s">
        <v>24299</v>
      </c>
      <c r="J6918" s="16"/>
    </row>
    <row r="6919" spans="1:10">
      <c r="A6919" s="16" t="s">
        <v>28002</v>
      </c>
      <c r="B6919" s="52" t="s">
        <v>32959</v>
      </c>
      <c r="C6919" s="16" t="str">
        <f t="shared" si="108"/>
        <v>013 - 176</v>
      </c>
      <c r="D6919" s="52" t="s">
        <v>34487</v>
      </c>
      <c r="E6919" s="52" t="s">
        <v>26240</v>
      </c>
      <c r="F6919" s="16" t="s">
        <v>10426</v>
      </c>
      <c r="G6919" s="16" t="s">
        <v>26239</v>
      </c>
      <c r="H6919" s="16" t="s">
        <v>32666</v>
      </c>
      <c r="I6919" s="16" t="s">
        <v>7354</v>
      </c>
      <c r="J6919" s="16" t="s">
        <v>7990</v>
      </c>
    </row>
    <row r="6920" spans="1:10">
      <c r="A6920" s="16" t="s">
        <v>7352</v>
      </c>
      <c r="B6920" s="52" t="s">
        <v>15979</v>
      </c>
      <c r="C6920" s="16" t="str">
        <f t="shared" si="108"/>
        <v>097 - 064</v>
      </c>
      <c r="D6920" s="52" t="s">
        <v>34487</v>
      </c>
      <c r="E6920" s="52" t="s">
        <v>26245</v>
      </c>
      <c r="F6920" s="16" t="s">
        <v>7353</v>
      </c>
      <c r="G6920" s="16" t="s">
        <v>26244</v>
      </c>
      <c r="H6920" s="16" t="s">
        <v>32666</v>
      </c>
      <c r="I6920" s="16" t="s">
        <v>7354</v>
      </c>
    </row>
    <row r="6921" spans="1:10">
      <c r="A6921" s="16" t="s">
        <v>13394</v>
      </c>
      <c r="B6921" s="52" t="s">
        <v>31515</v>
      </c>
      <c r="C6921" s="16" t="str">
        <f t="shared" si="108"/>
        <v>034 - 027</v>
      </c>
      <c r="D6921" s="52" t="s">
        <v>36059</v>
      </c>
      <c r="E6921" s="52" t="s">
        <v>23677</v>
      </c>
      <c r="F6921" s="16" t="s">
        <v>13395</v>
      </c>
      <c r="G6921" s="16" t="s">
        <v>23676</v>
      </c>
      <c r="H6921" s="16" t="s">
        <v>35981</v>
      </c>
      <c r="I6921" s="16" t="s">
        <v>13396</v>
      </c>
    </row>
    <row r="6922" spans="1:10">
      <c r="A6922" s="16" t="s">
        <v>29029</v>
      </c>
      <c r="B6922" s="52" t="s">
        <v>4068</v>
      </c>
      <c r="C6922" s="16" t="str">
        <f t="shared" si="108"/>
        <v>006 - 126</v>
      </c>
      <c r="D6922" s="52" t="s">
        <v>36059</v>
      </c>
      <c r="E6922" s="52" t="s">
        <v>26671</v>
      </c>
      <c r="F6922" s="16" t="s">
        <v>26669</v>
      </c>
      <c r="G6922" s="16" t="s">
        <v>26670</v>
      </c>
      <c r="H6922" s="16" t="s">
        <v>10732</v>
      </c>
      <c r="I6922" s="16" t="s">
        <v>19160</v>
      </c>
    </row>
    <row r="6923" spans="1:10">
      <c r="A6923" s="16" t="s">
        <v>19860</v>
      </c>
      <c r="B6923" s="52" t="s">
        <v>14924</v>
      </c>
      <c r="C6923" s="16" t="str">
        <f t="shared" si="108"/>
        <v>004 - 160</v>
      </c>
      <c r="D6923" s="52" t="s">
        <v>34487</v>
      </c>
      <c r="E6923" s="52" t="s">
        <v>10758</v>
      </c>
      <c r="F6923" s="16" t="s">
        <v>14103</v>
      </c>
      <c r="G6923" s="16" t="s">
        <v>10757</v>
      </c>
      <c r="H6923" s="16" t="s">
        <v>10732</v>
      </c>
      <c r="I6923" s="16" t="s">
        <v>19861</v>
      </c>
    </row>
    <row r="6924" spans="1:10">
      <c r="A6924" s="16" t="s">
        <v>20390</v>
      </c>
      <c r="B6924" s="52" t="s">
        <v>25578</v>
      </c>
      <c r="C6924" s="16" t="str">
        <f t="shared" si="108"/>
        <v>064 - 069</v>
      </c>
      <c r="D6924" s="52" t="s">
        <v>36059</v>
      </c>
      <c r="E6924" s="52" t="s">
        <v>27583</v>
      </c>
      <c r="F6924" s="16" t="s">
        <v>20391</v>
      </c>
      <c r="G6924" s="16" t="s">
        <v>27582</v>
      </c>
      <c r="H6924" s="16" t="s">
        <v>30282</v>
      </c>
      <c r="I6924" s="16" t="s">
        <v>20392</v>
      </c>
    </row>
    <row r="6925" spans="1:10">
      <c r="A6925" s="16" t="s">
        <v>23259</v>
      </c>
      <c r="B6925" s="52" t="s">
        <v>13770</v>
      </c>
      <c r="C6925" s="16" t="str">
        <f t="shared" si="108"/>
        <v>018 - 109</v>
      </c>
      <c r="D6925" s="52" t="s">
        <v>36059</v>
      </c>
      <c r="E6925" s="52" t="s">
        <v>35975</v>
      </c>
      <c r="F6925" s="16" t="s">
        <v>35973</v>
      </c>
      <c r="G6925" s="16" t="s">
        <v>35974</v>
      </c>
      <c r="H6925" s="16" t="s">
        <v>32666</v>
      </c>
      <c r="I6925" s="16" t="s">
        <v>23260</v>
      </c>
    </row>
    <row r="6926" spans="1:10">
      <c r="A6926" s="16" t="s">
        <v>3926</v>
      </c>
      <c r="B6926" s="52" t="s">
        <v>23009</v>
      </c>
      <c r="C6926" s="16" t="str">
        <f t="shared" si="108"/>
        <v>023 - 813</v>
      </c>
      <c r="D6926" s="52"/>
      <c r="E6926" s="52" t="s">
        <v>380</v>
      </c>
      <c r="F6926" s="16"/>
      <c r="G6926" s="16" t="s">
        <v>379</v>
      </c>
      <c r="H6926" s="16" t="s">
        <v>32660</v>
      </c>
      <c r="I6926" s="16" t="s">
        <v>3927</v>
      </c>
      <c r="J6926" s="16" t="s">
        <v>34487</v>
      </c>
    </row>
    <row r="6927" spans="1:10">
      <c r="A6927" s="16" t="s">
        <v>29203</v>
      </c>
      <c r="B6927" s="52" t="s">
        <v>2813</v>
      </c>
      <c r="C6927" s="16" t="str">
        <f t="shared" si="108"/>
        <v>002 - 822</v>
      </c>
      <c r="D6927" s="52"/>
      <c r="E6927" s="52" t="s">
        <v>36066</v>
      </c>
      <c r="F6927" s="16"/>
      <c r="G6927" s="16" t="s">
        <v>20457</v>
      </c>
      <c r="H6927" s="16" t="s">
        <v>10732</v>
      </c>
      <c r="I6927" s="16" t="s">
        <v>29204</v>
      </c>
      <c r="J6927" s="16" t="s">
        <v>34487</v>
      </c>
    </row>
    <row r="6928" spans="1:10">
      <c r="A6928" s="16" t="s">
        <v>24347</v>
      </c>
      <c r="B6928" s="52" t="s">
        <v>18550</v>
      </c>
      <c r="C6928" s="16" t="str">
        <f t="shared" si="108"/>
        <v>055 - 025</v>
      </c>
      <c r="D6928" s="52" t="s">
        <v>34487</v>
      </c>
      <c r="E6928" s="52" t="s">
        <v>1268</v>
      </c>
      <c r="F6928" s="16" t="s">
        <v>33089</v>
      </c>
      <c r="G6928" s="16" t="s">
        <v>1267</v>
      </c>
      <c r="H6928" s="16" t="s">
        <v>1269</v>
      </c>
      <c r="I6928" s="16" t="s">
        <v>24348</v>
      </c>
    </row>
    <row r="6929" spans="1:10">
      <c r="A6929" s="16" t="s">
        <v>18577</v>
      </c>
      <c r="B6929" s="52" t="s">
        <v>32960</v>
      </c>
      <c r="C6929" s="16" t="str">
        <f t="shared" si="108"/>
        <v>013 - 914</v>
      </c>
      <c r="D6929" s="52"/>
      <c r="E6929" s="52" t="s">
        <v>26240</v>
      </c>
      <c r="G6929" s="16" t="s">
        <v>26239</v>
      </c>
      <c r="H6929" s="16" t="s">
        <v>32666</v>
      </c>
      <c r="I6929" s="16" t="s">
        <v>32890</v>
      </c>
      <c r="J6929" s="16" t="s">
        <v>34487</v>
      </c>
    </row>
    <row r="6930" spans="1:10">
      <c r="A6930" s="16" t="s">
        <v>8030</v>
      </c>
      <c r="B6930" s="52" t="s">
        <v>8312</v>
      </c>
      <c r="C6930" s="16" t="str">
        <f t="shared" si="108"/>
        <v>016 - 158</v>
      </c>
      <c r="D6930" s="52" t="s">
        <v>34487</v>
      </c>
      <c r="E6930" s="52" t="s">
        <v>10742</v>
      </c>
      <c r="F6930" s="16" t="s">
        <v>36153</v>
      </c>
      <c r="G6930" s="16" t="s">
        <v>10741</v>
      </c>
      <c r="H6930" s="16" t="s">
        <v>32666</v>
      </c>
      <c r="I6930" s="16" t="s">
        <v>8031</v>
      </c>
      <c r="J6930" s="16"/>
    </row>
    <row r="6931" spans="1:10">
      <c r="A6931" s="16" t="s">
        <v>32140</v>
      </c>
      <c r="B6931" s="52" t="s">
        <v>9870</v>
      </c>
      <c r="C6931" s="16" t="str">
        <f t="shared" si="108"/>
        <v>081 - 015</v>
      </c>
      <c r="D6931" s="52" t="s">
        <v>36059</v>
      </c>
      <c r="E6931" s="52" t="s">
        <v>29916</v>
      </c>
      <c r="F6931" s="16" t="s">
        <v>32141</v>
      </c>
      <c r="G6931" s="16" t="s">
        <v>29915</v>
      </c>
      <c r="H6931" s="16" t="s">
        <v>29917</v>
      </c>
      <c r="I6931" s="16" t="s">
        <v>32142</v>
      </c>
    </row>
    <row r="6932" spans="1:10">
      <c r="A6932" s="16" t="s">
        <v>29330</v>
      </c>
      <c r="B6932" s="52" t="s">
        <v>8698</v>
      </c>
      <c r="C6932" s="16" t="str">
        <f t="shared" si="108"/>
        <v>082 - 054</v>
      </c>
      <c r="D6932" s="52" t="s">
        <v>36059</v>
      </c>
      <c r="E6932" s="52" t="s">
        <v>1263</v>
      </c>
      <c r="F6932" s="16" t="s">
        <v>8055</v>
      </c>
      <c r="G6932" s="16" t="s">
        <v>1262</v>
      </c>
      <c r="H6932" s="16" t="s">
        <v>29917</v>
      </c>
      <c r="I6932" s="16" t="s">
        <v>26512</v>
      </c>
    </row>
    <row r="6933" spans="1:10">
      <c r="A6933" s="16" t="s">
        <v>8387</v>
      </c>
      <c r="B6933" s="52" t="s">
        <v>28588</v>
      </c>
      <c r="C6933" s="16" t="str">
        <f t="shared" si="108"/>
        <v>003 - 114</v>
      </c>
      <c r="D6933" s="52" t="s">
        <v>36059</v>
      </c>
      <c r="E6933" s="52" t="s">
        <v>3328</v>
      </c>
      <c r="F6933" s="16" t="s">
        <v>4324</v>
      </c>
      <c r="G6933" s="16" t="s">
        <v>10731</v>
      </c>
      <c r="H6933" s="16" t="s">
        <v>10732</v>
      </c>
      <c r="I6933" s="16" t="s">
        <v>33022</v>
      </c>
    </row>
    <row r="6934" spans="1:10">
      <c r="A6934" s="16" t="s">
        <v>1709</v>
      </c>
      <c r="B6934" s="52" t="s">
        <v>8313</v>
      </c>
      <c r="C6934" s="16" t="str">
        <f t="shared" si="108"/>
        <v>016 - 159</v>
      </c>
      <c r="D6934" s="52" t="s">
        <v>34487</v>
      </c>
      <c r="E6934" s="52" t="s">
        <v>10742</v>
      </c>
      <c r="F6934" s="16" t="s">
        <v>10740</v>
      </c>
      <c r="G6934" s="16" t="s">
        <v>10741</v>
      </c>
      <c r="H6934" s="16" t="s">
        <v>32666</v>
      </c>
      <c r="I6934" s="16" t="s">
        <v>33615</v>
      </c>
    </row>
    <row r="6935" spans="1:10">
      <c r="A6935" s="16" t="s">
        <v>5659</v>
      </c>
      <c r="B6935" s="52" t="s">
        <v>15924</v>
      </c>
      <c r="C6935" s="16" t="str">
        <f t="shared" si="108"/>
        <v>054 - 806</v>
      </c>
      <c r="D6935" s="52"/>
      <c r="E6935" s="52" t="s">
        <v>30442</v>
      </c>
      <c r="F6935" s="16"/>
      <c r="G6935" s="16" t="s">
        <v>30441</v>
      </c>
      <c r="H6935" s="16" t="s">
        <v>1269</v>
      </c>
      <c r="I6935" s="16" t="s">
        <v>5660</v>
      </c>
      <c r="J6935" s="16" t="s">
        <v>34487</v>
      </c>
    </row>
    <row r="6936" spans="1:10">
      <c r="A6936" s="16" t="s">
        <v>25827</v>
      </c>
      <c r="B6936" s="52" t="s">
        <v>23958</v>
      </c>
      <c r="C6936" s="16" t="str">
        <f t="shared" si="108"/>
        <v>030 - 072</v>
      </c>
      <c r="D6936" s="52" t="s">
        <v>36059</v>
      </c>
      <c r="E6936" s="52" t="s">
        <v>35970</v>
      </c>
      <c r="F6936" s="16" t="s">
        <v>25828</v>
      </c>
      <c r="G6936" s="16" t="s">
        <v>35969</v>
      </c>
      <c r="H6936" s="16" t="s">
        <v>30334</v>
      </c>
      <c r="I6936" s="16" t="s">
        <v>25829</v>
      </c>
    </row>
    <row r="6937" spans="1:10">
      <c r="A6937" s="16" t="s">
        <v>1121</v>
      </c>
      <c r="B6937" s="52" t="s">
        <v>31686</v>
      </c>
      <c r="C6937" s="16" t="str">
        <f t="shared" si="108"/>
        <v>093 - 029</v>
      </c>
      <c r="D6937" s="52" t="s">
        <v>36059</v>
      </c>
      <c r="E6937" s="52" t="s">
        <v>14112</v>
      </c>
      <c r="F6937" s="16" t="s">
        <v>1122</v>
      </c>
      <c r="G6937" s="16" t="s">
        <v>14111</v>
      </c>
      <c r="H6937" s="16" t="s">
        <v>30334</v>
      </c>
      <c r="I6937" s="16" t="s">
        <v>1123</v>
      </c>
    </row>
    <row r="6938" spans="1:10">
      <c r="A6938" s="16" t="s">
        <v>19232</v>
      </c>
      <c r="B6938" s="52" t="s">
        <v>22992</v>
      </c>
      <c r="C6938" s="16" t="str">
        <f t="shared" si="108"/>
        <v>017 - 135</v>
      </c>
      <c r="D6938" s="52" t="s">
        <v>34487</v>
      </c>
      <c r="E6938" s="52" t="s">
        <v>22538</v>
      </c>
      <c r="F6938" s="16" t="s">
        <v>6945</v>
      </c>
      <c r="G6938" s="16" t="s">
        <v>22537</v>
      </c>
      <c r="H6938" s="16" t="s">
        <v>32666</v>
      </c>
      <c r="I6938" s="16" t="s">
        <v>19233</v>
      </c>
    </row>
    <row r="6939" spans="1:10">
      <c r="A6939" s="16" t="s">
        <v>11094</v>
      </c>
      <c r="B6939" s="52" t="s">
        <v>9685</v>
      </c>
      <c r="C6939" s="16" t="str">
        <f t="shared" si="108"/>
        <v>019 - 877</v>
      </c>
      <c r="D6939" s="52"/>
      <c r="E6939" s="52" t="s">
        <v>23092</v>
      </c>
      <c r="F6939" s="16"/>
      <c r="G6939" s="16" t="s">
        <v>23091</v>
      </c>
      <c r="H6939" s="16" t="s">
        <v>32666</v>
      </c>
      <c r="I6939" s="16" t="s">
        <v>11095</v>
      </c>
      <c r="J6939" s="16" t="s">
        <v>34487</v>
      </c>
    </row>
    <row r="6940" spans="1:10">
      <c r="A6940" s="16" t="s">
        <v>7521</v>
      </c>
      <c r="B6940" s="52" t="s">
        <v>10645</v>
      </c>
      <c r="C6940" s="16" t="str">
        <f t="shared" si="108"/>
        <v>005 - 808</v>
      </c>
      <c r="D6940" s="52"/>
      <c r="E6940" s="52" t="s">
        <v>18693</v>
      </c>
      <c r="F6940" s="16"/>
      <c r="G6940" s="16" t="s">
        <v>18692</v>
      </c>
      <c r="H6940" s="16" t="s">
        <v>10732</v>
      </c>
      <c r="I6940" s="16" t="s">
        <v>7522</v>
      </c>
      <c r="J6940" s="16" t="s">
        <v>34487</v>
      </c>
    </row>
    <row r="6941" spans="1:10">
      <c r="A6941" s="16" t="s">
        <v>10856</v>
      </c>
      <c r="B6941" s="52" t="s">
        <v>10646</v>
      </c>
      <c r="C6941" s="16" t="str">
        <f t="shared" si="108"/>
        <v>005 - 082</v>
      </c>
      <c r="D6941" s="52" t="s">
        <v>36059</v>
      </c>
      <c r="E6941" s="52" t="s">
        <v>18693</v>
      </c>
      <c r="F6941" s="16" t="s">
        <v>784</v>
      </c>
      <c r="G6941" s="16" t="s">
        <v>18692</v>
      </c>
      <c r="H6941" s="16" t="s">
        <v>10732</v>
      </c>
      <c r="I6941" s="16" t="s">
        <v>10857</v>
      </c>
    </row>
    <row r="6942" spans="1:10">
      <c r="A6942" s="16" t="s">
        <v>19997</v>
      </c>
      <c r="B6942" s="52" t="s">
        <v>15925</v>
      </c>
      <c r="C6942" s="16" t="str">
        <f t="shared" si="108"/>
        <v>054 - 038</v>
      </c>
      <c r="D6942" s="52" t="s">
        <v>34487</v>
      </c>
      <c r="E6942" s="52" t="s">
        <v>30442</v>
      </c>
      <c r="F6942" s="16" t="s">
        <v>34341</v>
      </c>
      <c r="G6942" s="16" t="s">
        <v>30441</v>
      </c>
      <c r="H6942" s="16" t="s">
        <v>1269</v>
      </c>
      <c r="I6942" s="16" t="s">
        <v>28057</v>
      </c>
    </row>
    <row r="6943" spans="1:10">
      <c r="A6943" s="16" t="s">
        <v>4739</v>
      </c>
      <c r="B6943" s="52" t="s">
        <v>10501</v>
      </c>
      <c r="C6943" s="16" t="str">
        <f t="shared" si="108"/>
        <v>015 - 917</v>
      </c>
      <c r="D6943" s="52"/>
      <c r="E6943" s="52" t="s">
        <v>32665</v>
      </c>
      <c r="G6943" s="16" t="s">
        <v>32664</v>
      </c>
      <c r="H6943" s="16" t="s">
        <v>32666</v>
      </c>
      <c r="I6943" s="16" t="s">
        <v>4740</v>
      </c>
      <c r="J6943" s="16" t="s">
        <v>34487</v>
      </c>
    </row>
    <row r="6944" spans="1:10">
      <c r="A6944" s="16" t="s">
        <v>2059</v>
      </c>
      <c r="B6944" s="52" t="s">
        <v>22993</v>
      </c>
      <c r="C6944" s="16" t="str">
        <f t="shared" si="108"/>
        <v>017 - 136</v>
      </c>
      <c r="D6944" s="52" t="s">
        <v>36059</v>
      </c>
      <c r="E6944" s="52" t="s">
        <v>22538</v>
      </c>
      <c r="F6944" s="16" t="s">
        <v>6945</v>
      </c>
      <c r="G6944" s="16" t="s">
        <v>22537</v>
      </c>
      <c r="H6944" s="16" t="s">
        <v>32666</v>
      </c>
      <c r="I6944" s="16" t="s">
        <v>2060</v>
      </c>
    </row>
    <row r="6945" spans="1:10">
      <c r="A6945" s="16" t="s">
        <v>31368</v>
      </c>
      <c r="B6945" s="52" t="s">
        <v>35629</v>
      </c>
      <c r="C6945" s="16" t="str">
        <f t="shared" si="108"/>
        <v>060 - 047</v>
      </c>
      <c r="D6945" s="52" t="s">
        <v>34487</v>
      </c>
      <c r="E6945" s="52" t="s">
        <v>10737</v>
      </c>
      <c r="F6945" s="16" t="s">
        <v>4809</v>
      </c>
      <c r="G6945" s="16" t="s">
        <v>10736</v>
      </c>
      <c r="H6945" s="16" t="s">
        <v>20396</v>
      </c>
      <c r="I6945" s="16" t="s">
        <v>35860</v>
      </c>
      <c r="J6945" s="16"/>
    </row>
    <row r="6946" spans="1:10">
      <c r="A6946" s="16" t="s">
        <v>36267</v>
      </c>
      <c r="B6946" s="52" t="s">
        <v>21010</v>
      </c>
      <c r="C6946" s="16" t="str">
        <f t="shared" si="108"/>
        <v>062 - 805</v>
      </c>
      <c r="D6946" s="52"/>
      <c r="E6946" s="52" t="s">
        <v>1277</v>
      </c>
      <c r="F6946" s="16"/>
      <c r="G6946" s="16" t="s">
        <v>1276</v>
      </c>
      <c r="H6946" s="16" t="s">
        <v>30282</v>
      </c>
      <c r="I6946" s="16" t="s">
        <v>36268</v>
      </c>
      <c r="J6946" s="16" t="s">
        <v>34487</v>
      </c>
    </row>
    <row r="6947" spans="1:10">
      <c r="A6947" s="16" t="s">
        <v>21634</v>
      </c>
      <c r="B6947" s="52" t="s">
        <v>29898</v>
      </c>
      <c r="C6947" s="16" t="str">
        <f t="shared" si="108"/>
        <v>061 - 055</v>
      </c>
      <c r="D6947" s="52" t="s">
        <v>36059</v>
      </c>
      <c r="E6947" s="52" t="s">
        <v>26249</v>
      </c>
      <c r="F6947" s="16" t="s">
        <v>11194</v>
      </c>
      <c r="G6947" s="16" t="s">
        <v>26248</v>
      </c>
      <c r="H6947" s="16" t="s">
        <v>30282</v>
      </c>
      <c r="I6947" s="16" t="s">
        <v>21635</v>
      </c>
    </row>
    <row r="6948" spans="1:10">
      <c r="A6948" s="16" t="s">
        <v>22960</v>
      </c>
      <c r="B6948" s="52" t="s">
        <v>23010</v>
      </c>
      <c r="C6948" s="16" t="str">
        <f t="shared" si="108"/>
        <v>023 - 057</v>
      </c>
      <c r="D6948" s="52" t="s">
        <v>36059</v>
      </c>
      <c r="E6948" s="52" t="s">
        <v>380</v>
      </c>
      <c r="F6948" s="16" t="s">
        <v>19155</v>
      </c>
      <c r="G6948" s="16" t="s">
        <v>379</v>
      </c>
      <c r="H6948" s="16" t="s">
        <v>32660</v>
      </c>
      <c r="I6948" s="16" t="s">
        <v>22961</v>
      </c>
      <c r="J6948" s="16"/>
    </row>
    <row r="6949" spans="1:10">
      <c r="A6949" s="16" t="s">
        <v>23565</v>
      </c>
      <c r="B6949" s="52" t="s">
        <v>10502</v>
      </c>
      <c r="C6949" s="16" t="str">
        <f t="shared" si="108"/>
        <v>015 - 918</v>
      </c>
      <c r="D6949" s="52"/>
      <c r="E6949" s="52" t="s">
        <v>32665</v>
      </c>
      <c r="G6949" s="16" t="s">
        <v>32664</v>
      </c>
      <c r="H6949" s="16" t="s">
        <v>32666</v>
      </c>
      <c r="I6949" s="16" t="s">
        <v>23566</v>
      </c>
      <c r="J6949" s="16" t="s">
        <v>34487</v>
      </c>
    </row>
    <row r="6950" spans="1:10">
      <c r="A6950" s="16" t="s">
        <v>29044</v>
      </c>
      <c r="B6950" s="52" t="s">
        <v>4069</v>
      </c>
      <c r="C6950" s="16" t="str">
        <f t="shared" si="108"/>
        <v>006 - 127</v>
      </c>
      <c r="D6950" s="52" t="s">
        <v>36059</v>
      </c>
      <c r="E6950" s="52" t="s">
        <v>26671</v>
      </c>
      <c r="F6950" s="16" t="s">
        <v>26669</v>
      </c>
      <c r="G6950" s="16" t="s">
        <v>26670</v>
      </c>
      <c r="H6950" s="16" t="s">
        <v>10732</v>
      </c>
      <c r="I6950" s="16" t="s">
        <v>5289</v>
      </c>
    </row>
    <row r="6951" spans="1:10">
      <c r="A6951" s="16" t="s">
        <v>24867</v>
      </c>
      <c r="B6951" s="52" t="s">
        <v>32961</v>
      </c>
      <c r="C6951" s="16" t="str">
        <f t="shared" si="108"/>
        <v>013 - 177</v>
      </c>
      <c r="D6951" s="52" t="s">
        <v>34487</v>
      </c>
      <c r="E6951" s="52" t="s">
        <v>26240</v>
      </c>
      <c r="F6951" s="16" t="s">
        <v>10426</v>
      </c>
      <c r="G6951" s="16" t="s">
        <v>26239</v>
      </c>
      <c r="H6951" s="16" t="s">
        <v>32666</v>
      </c>
      <c r="I6951" s="16" t="s">
        <v>2980</v>
      </c>
      <c r="J6951" s="16" t="s">
        <v>7990</v>
      </c>
    </row>
    <row r="6952" spans="1:10">
      <c r="A6952" s="16" t="s">
        <v>2978</v>
      </c>
      <c r="B6952" s="52" t="s">
        <v>11304</v>
      </c>
      <c r="C6952" s="16" t="str">
        <f t="shared" si="108"/>
        <v>097 - 065</v>
      </c>
      <c r="D6952" s="52" t="s">
        <v>34487</v>
      </c>
      <c r="E6952" s="52" t="s">
        <v>26245</v>
      </c>
      <c r="F6952" s="16" t="s">
        <v>2979</v>
      </c>
      <c r="G6952" s="16" t="s">
        <v>26244</v>
      </c>
      <c r="H6952" s="16" t="s">
        <v>32666</v>
      </c>
      <c r="I6952" s="16" t="s">
        <v>2980</v>
      </c>
    </row>
    <row r="6953" spans="1:10">
      <c r="A6953" s="16" t="s">
        <v>36196</v>
      </c>
      <c r="B6953" s="52" t="s">
        <v>29803</v>
      </c>
      <c r="C6953" s="16" t="str">
        <f t="shared" si="108"/>
        <v>087 - 033</v>
      </c>
      <c r="D6953" s="52" t="s">
        <v>34487</v>
      </c>
      <c r="E6953" s="52" t="s">
        <v>10962</v>
      </c>
      <c r="F6953" s="16" t="s">
        <v>36197</v>
      </c>
      <c r="G6953" s="16" t="s">
        <v>10961</v>
      </c>
      <c r="H6953" s="16" t="s">
        <v>29917</v>
      </c>
      <c r="I6953" s="16" t="s">
        <v>36198</v>
      </c>
    </row>
    <row r="6954" spans="1:10">
      <c r="A6954" s="16" t="s">
        <v>18842</v>
      </c>
      <c r="B6954" s="52" t="s">
        <v>32815</v>
      </c>
      <c r="C6954" s="16" t="str">
        <f t="shared" si="108"/>
        <v>076 - 100</v>
      </c>
      <c r="D6954" s="52" t="s">
        <v>36059</v>
      </c>
      <c r="E6954" s="52" t="s">
        <v>13510</v>
      </c>
      <c r="F6954" s="16" t="s">
        <v>25800</v>
      </c>
      <c r="G6954" s="16" t="s">
        <v>13509</v>
      </c>
      <c r="H6954" s="16" t="s">
        <v>13511</v>
      </c>
      <c r="I6954" s="16" t="s">
        <v>18843</v>
      </c>
    </row>
    <row r="6955" spans="1:10">
      <c r="A6955" s="16" t="s">
        <v>21888</v>
      </c>
      <c r="B6955" s="52" t="s">
        <v>9424</v>
      </c>
      <c r="C6955" s="16" t="str">
        <f t="shared" si="108"/>
        <v>078 - 094</v>
      </c>
      <c r="D6955" s="52" t="s">
        <v>34487</v>
      </c>
      <c r="E6955" s="52" t="s">
        <v>1697</v>
      </c>
      <c r="F6955" s="16" t="s">
        <v>16882</v>
      </c>
      <c r="G6955" s="16" t="s">
        <v>1696</v>
      </c>
      <c r="H6955" s="16" t="s">
        <v>4772</v>
      </c>
      <c r="I6955" s="16" t="s">
        <v>21889</v>
      </c>
    </row>
    <row r="6956" spans="1:10">
      <c r="A6956" s="16" t="s">
        <v>3965</v>
      </c>
      <c r="B6956" s="52" t="s">
        <v>14050</v>
      </c>
      <c r="C6956" s="16" t="str">
        <f t="shared" si="108"/>
        <v>042 - 802</v>
      </c>
      <c r="D6956" s="52"/>
      <c r="E6956" s="52" t="s">
        <v>1290</v>
      </c>
      <c r="F6956" s="16"/>
      <c r="G6956" s="16" t="s">
        <v>33346</v>
      </c>
      <c r="H6956" s="16" t="s">
        <v>20397</v>
      </c>
      <c r="I6956" s="16" t="s">
        <v>3966</v>
      </c>
      <c r="J6956" s="16" t="s">
        <v>34487</v>
      </c>
    </row>
    <row r="6957" spans="1:10">
      <c r="A6957" s="16" t="s">
        <v>1893</v>
      </c>
      <c r="B6957" s="52" t="s">
        <v>25579</v>
      </c>
      <c r="C6957" s="16" t="str">
        <f t="shared" si="108"/>
        <v>064 - 070</v>
      </c>
      <c r="D6957" s="52" t="s">
        <v>34487</v>
      </c>
      <c r="E6957" s="52" t="s">
        <v>27583</v>
      </c>
      <c r="F6957" s="16" t="s">
        <v>6759</v>
      </c>
      <c r="G6957" s="16" t="s">
        <v>27582</v>
      </c>
      <c r="H6957" s="16" t="s">
        <v>30282</v>
      </c>
      <c r="I6957" s="16" t="s">
        <v>6760</v>
      </c>
    </row>
    <row r="6958" spans="1:10">
      <c r="A6958" s="16" t="s">
        <v>15681</v>
      </c>
      <c r="B6958" s="52" t="s">
        <v>7659</v>
      </c>
      <c r="C6958" s="16" t="str">
        <f t="shared" si="108"/>
        <v>022 - 882</v>
      </c>
      <c r="D6958" s="52"/>
      <c r="E6958" s="52" t="s">
        <v>4777</v>
      </c>
      <c r="F6958" s="16"/>
      <c r="G6958" s="16" t="s">
        <v>4776</v>
      </c>
      <c r="H6958" s="16" t="s">
        <v>4778</v>
      </c>
      <c r="I6958" s="16" t="s">
        <v>15682</v>
      </c>
      <c r="J6958" s="16" t="s">
        <v>34487</v>
      </c>
    </row>
    <row r="6959" spans="1:10">
      <c r="A6959" s="16" t="s">
        <v>17900</v>
      </c>
      <c r="B6959" s="52" t="s">
        <v>29484</v>
      </c>
      <c r="C6959" s="16" t="str">
        <f t="shared" si="108"/>
        <v>060 - 048</v>
      </c>
      <c r="D6959" s="52" t="s">
        <v>34487</v>
      </c>
      <c r="E6959" s="52" t="s">
        <v>10737</v>
      </c>
      <c r="F6959" s="16" t="s">
        <v>10735</v>
      </c>
      <c r="G6959" s="16" t="s">
        <v>10736</v>
      </c>
      <c r="H6959" s="16" t="s">
        <v>20396</v>
      </c>
      <c r="I6959" s="16" t="s">
        <v>17901</v>
      </c>
      <c r="J6959" s="16"/>
    </row>
    <row r="6960" spans="1:10">
      <c r="A6960" s="16" t="s">
        <v>13824</v>
      </c>
      <c r="B6960" s="52" t="s">
        <v>26684</v>
      </c>
      <c r="C6960" s="16" t="str">
        <f t="shared" si="108"/>
        <v>044 - 812</v>
      </c>
      <c r="D6960" s="52"/>
      <c r="E6960" s="52" t="s">
        <v>27373</v>
      </c>
      <c r="F6960" s="16"/>
      <c r="G6960" s="16" t="s">
        <v>27372</v>
      </c>
      <c r="H6960" s="16" t="s">
        <v>20397</v>
      </c>
      <c r="I6960" s="16" t="s">
        <v>28534</v>
      </c>
      <c r="J6960" s="16" t="s">
        <v>34487</v>
      </c>
    </row>
    <row r="6961" spans="1:10">
      <c r="A6961" s="16" t="s">
        <v>22580</v>
      </c>
      <c r="B6961" s="52" t="s">
        <v>23818</v>
      </c>
      <c r="C6961" s="16" t="str">
        <f t="shared" si="108"/>
        <v>090 - 055</v>
      </c>
      <c r="D6961" s="52" t="s">
        <v>34487</v>
      </c>
      <c r="E6961" s="52" t="s">
        <v>33520</v>
      </c>
      <c r="F6961" s="16" t="s">
        <v>22581</v>
      </c>
      <c r="G6961" s="16" t="s">
        <v>33519</v>
      </c>
      <c r="H6961" s="16" t="s">
        <v>33521</v>
      </c>
      <c r="I6961" s="16" t="s">
        <v>22582</v>
      </c>
    </row>
    <row r="6962" spans="1:10">
      <c r="A6962" s="16" t="s">
        <v>32032</v>
      </c>
      <c r="B6962" s="52" t="s">
        <v>15252</v>
      </c>
      <c r="C6962" s="16" t="str">
        <f t="shared" si="108"/>
        <v>083 - 066</v>
      </c>
      <c r="D6962" s="52" t="s">
        <v>36059</v>
      </c>
      <c r="E6962" s="52" t="s">
        <v>21246</v>
      </c>
      <c r="F6962" s="16" t="s">
        <v>32033</v>
      </c>
      <c r="G6962" s="16" t="s">
        <v>21245</v>
      </c>
      <c r="H6962" s="16" t="s">
        <v>29917</v>
      </c>
      <c r="I6962" s="16" t="s">
        <v>32034</v>
      </c>
    </row>
    <row r="6963" spans="1:10">
      <c r="A6963" s="16" t="s">
        <v>27397</v>
      </c>
      <c r="B6963" s="52" t="s">
        <v>12230</v>
      </c>
      <c r="C6963" s="16" t="str">
        <f t="shared" si="108"/>
        <v>075 - 060</v>
      </c>
      <c r="D6963" s="52" t="s">
        <v>34487</v>
      </c>
      <c r="E6963" s="52" t="s">
        <v>25912</v>
      </c>
      <c r="F6963" s="16" t="s">
        <v>27398</v>
      </c>
      <c r="G6963" s="16" t="s">
        <v>31815</v>
      </c>
      <c r="H6963" s="16" t="s">
        <v>37422</v>
      </c>
      <c r="I6963" s="16" t="s">
        <v>27399</v>
      </c>
    </row>
    <row r="6964" spans="1:10">
      <c r="A6964" s="16" t="s">
        <v>23211</v>
      </c>
      <c r="B6964" s="52" t="s">
        <v>16521</v>
      </c>
      <c r="C6964" s="16" t="str">
        <f t="shared" si="108"/>
        <v>095 - 040</v>
      </c>
      <c r="D6964" s="52" t="s">
        <v>34487</v>
      </c>
      <c r="E6964" s="52" t="s">
        <v>5719</v>
      </c>
      <c r="F6964" s="16" t="s">
        <v>28651</v>
      </c>
      <c r="G6964" s="16" t="s">
        <v>29627</v>
      </c>
      <c r="H6964" s="16" t="s">
        <v>33521</v>
      </c>
      <c r="I6964" s="16" t="s">
        <v>23212</v>
      </c>
      <c r="J6964" s="16"/>
    </row>
    <row r="6965" spans="1:10">
      <c r="A6965" s="16" t="s">
        <v>1055</v>
      </c>
      <c r="B6965" s="52" t="s">
        <v>35705</v>
      </c>
      <c r="C6965" s="16" t="str">
        <f t="shared" si="108"/>
        <v>999 - 912</v>
      </c>
      <c r="D6965" s="52"/>
      <c r="E6965" s="52" t="s">
        <v>10727</v>
      </c>
      <c r="G6965" s="16" t="s">
        <v>286</v>
      </c>
      <c r="H6965" s="16" t="s">
        <v>10727</v>
      </c>
      <c r="I6965" s="16" t="s">
        <v>1056</v>
      </c>
      <c r="J6965" s="16" t="s">
        <v>34487</v>
      </c>
    </row>
    <row r="6966" spans="1:10">
      <c r="A6966" s="16" t="s">
        <v>25839</v>
      </c>
      <c r="B6966" s="52" t="s">
        <v>23959</v>
      </c>
      <c r="C6966" s="16" t="str">
        <f t="shared" si="108"/>
        <v>030 - 073</v>
      </c>
      <c r="D6966" s="52" t="s">
        <v>34487</v>
      </c>
      <c r="E6966" s="52" t="s">
        <v>35970</v>
      </c>
      <c r="F6966" s="16" t="s">
        <v>25840</v>
      </c>
      <c r="G6966" s="16" t="s">
        <v>35969</v>
      </c>
      <c r="H6966" s="16" t="s">
        <v>30334</v>
      </c>
      <c r="I6966" s="16" t="s">
        <v>25841</v>
      </c>
    </row>
    <row r="6967" spans="1:10">
      <c r="A6967" s="16" t="s">
        <v>33262</v>
      </c>
      <c r="B6967" s="52" t="s">
        <v>33770</v>
      </c>
      <c r="C6967" s="16" t="str">
        <f t="shared" si="108"/>
        <v>092 - 046</v>
      </c>
      <c r="D6967" s="52" t="s">
        <v>34487</v>
      </c>
      <c r="E6967" s="52" t="s">
        <v>3326</v>
      </c>
      <c r="F6967" s="16" t="s">
        <v>29863</v>
      </c>
      <c r="G6967" s="16" t="s">
        <v>30322</v>
      </c>
      <c r="H6967" s="16" t="s">
        <v>33521</v>
      </c>
      <c r="I6967" s="16" t="s">
        <v>33263</v>
      </c>
    </row>
    <row r="6968" spans="1:10">
      <c r="A6968" s="16" t="s">
        <v>36408</v>
      </c>
      <c r="B6968" s="52" t="s">
        <v>16522</v>
      </c>
      <c r="C6968" s="16" t="str">
        <f t="shared" si="108"/>
        <v>095 - 041</v>
      </c>
      <c r="D6968" s="52" t="s">
        <v>34487</v>
      </c>
      <c r="E6968" s="52" t="s">
        <v>5719</v>
      </c>
      <c r="F6968" s="16" t="s">
        <v>18806</v>
      </c>
      <c r="G6968" s="16" t="s">
        <v>29627</v>
      </c>
      <c r="H6968" s="16" t="s">
        <v>33521</v>
      </c>
      <c r="I6968" s="16" t="s">
        <v>31904</v>
      </c>
    </row>
    <row r="6969" spans="1:10">
      <c r="A6969" s="16" t="s">
        <v>1751</v>
      </c>
      <c r="B6969" s="52" t="s">
        <v>10503</v>
      </c>
      <c r="C6969" s="16" t="str">
        <f t="shared" si="108"/>
        <v>015 - 169</v>
      </c>
      <c r="D6969" s="52" t="s">
        <v>36059</v>
      </c>
      <c r="E6969" s="52" t="s">
        <v>32665</v>
      </c>
      <c r="F6969" s="16" t="s">
        <v>4573</v>
      </c>
      <c r="G6969" s="16" t="s">
        <v>32664</v>
      </c>
      <c r="H6969" s="16" t="s">
        <v>32666</v>
      </c>
      <c r="I6969" s="16" t="s">
        <v>9252</v>
      </c>
      <c r="J6969" s="16"/>
    </row>
    <row r="6970" spans="1:10">
      <c r="A6970" s="16" t="s">
        <v>5905</v>
      </c>
      <c r="B6970" s="52" t="s">
        <v>21011</v>
      </c>
      <c r="C6970" s="16" t="str">
        <f t="shared" si="108"/>
        <v>062 - 049</v>
      </c>
      <c r="D6970" s="52" t="s">
        <v>36059</v>
      </c>
      <c r="E6970" s="52" t="s">
        <v>1277</v>
      </c>
      <c r="F6970" s="16" t="s">
        <v>390</v>
      </c>
      <c r="G6970" s="16" t="s">
        <v>1276</v>
      </c>
      <c r="H6970" s="16" t="s">
        <v>30282</v>
      </c>
      <c r="I6970" s="16" t="s">
        <v>5906</v>
      </c>
    </row>
    <row r="6971" spans="1:10">
      <c r="A6971" s="16" t="s">
        <v>22827</v>
      </c>
      <c r="B6971" s="52" t="s">
        <v>32965</v>
      </c>
      <c r="C6971" s="16" t="str">
        <f t="shared" si="108"/>
        <v>001 - 180</v>
      </c>
      <c r="D6971" s="52" t="s">
        <v>36059</v>
      </c>
      <c r="E6971" s="52" t="s">
        <v>37671</v>
      </c>
      <c r="F6971" s="16" t="s">
        <v>4804</v>
      </c>
      <c r="G6971" s="16" t="s">
        <v>37670</v>
      </c>
      <c r="H6971" s="16" t="s">
        <v>10732</v>
      </c>
      <c r="I6971" s="16" t="s">
        <v>27835</v>
      </c>
    </row>
    <row r="6972" spans="1:10">
      <c r="A6972" s="16" t="s">
        <v>21795</v>
      </c>
      <c r="B6972" s="52" t="s">
        <v>13771</v>
      </c>
      <c r="C6972" s="16" t="str">
        <f t="shared" si="108"/>
        <v>018 - 110</v>
      </c>
      <c r="D6972" s="52" t="s">
        <v>36059</v>
      </c>
      <c r="E6972" s="52" t="s">
        <v>35975</v>
      </c>
      <c r="F6972" s="16" t="s">
        <v>21796</v>
      </c>
      <c r="G6972" s="16" t="s">
        <v>35974</v>
      </c>
      <c r="H6972" s="16" t="s">
        <v>32666</v>
      </c>
      <c r="I6972" s="16" t="s">
        <v>21797</v>
      </c>
    </row>
    <row r="6973" spans="1:10">
      <c r="A6973" s="16" t="s">
        <v>24099</v>
      </c>
      <c r="B6973" s="52" t="s">
        <v>23960</v>
      </c>
      <c r="C6973" s="16" t="str">
        <f t="shared" si="108"/>
        <v>030 - 074</v>
      </c>
      <c r="D6973" s="52" t="s">
        <v>36059</v>
      </c>
      <c r="E6973" s="52" t="s">
        <v>35970</v>
      </c>
      <c r="F6973" s="16" t="s">
        <v>23713</v>
      </c>
      <c r="G6973" s="16" t="s">
        <v>35969</v>
      </c>
      <c r="H6973" s="16" t="s">
        <v>30334</v>
      </c>
      <c r="I6973" s="16" t="s">
        <v>24100</v>
      </c>
    </row>
    <row r="6974" spans="1:10">
      <c r="A6974" s="16" t="s">
        <v>27855</v>
      </c>
      <c r="B6974" s="52" t="s">
        <v>32966</v>
      </c>
      <c r="C6974" s="16" t="str">
        <f t="shared" si="108"/>
        <v>001 - 181</v>
      </c>
      <c r="D6974" s="52" t="s">
        <v>36059</v>
      </c>
      <c r="E6974" s="52" t="s">
        <v>37671</v>
      </c>
      <c r="F6974" s="16" t="s">
        <v>27856</v>
      </c>
      <c r="G6974" s="16" t="s">
        <v>37670</v>
      </c>
      <c r="H6974" s="16" t="s">
        <v>10732</v>
      </c>
      <c r="I6974" s="16" t="s">
        <v>27857</v>
      </c>
    </row>
    <row r="6975" spans="1:10">
      <c r="A6975" s="16" t="s">
        <v>1454</v>
      </c>
      <c r="B6975" s="52" t="s">
        <v>2591</v>
      </c>
      <c r="C6975" s="16" t="str">
        <f t="shared" si="108"/>
        <v>006 - 817</v>
      </c>
      <c r="D6975" s="52"/>
      <c r="E6975" s="52" t="s">
        <v>26671</v>
      </c>
      <c r="F6975" s="16"/>
      <c r="G6975" s="16" t="s">
        <v>26670</v>
      </c>
      <c r="H6975" s="16" t="s">
        <v>10732</v>
      </c>
      <c r="I6975" s="16" t="s">
        <v>1455</v>
      </c>
      <c r="J6975" s="16" t="s">
        <v>34487</v>
      </c>
    </row>
    <row r="6976" spans="1:10">
      <c r="A6976" s="16" t="s">
        <v>20896</v>
      </c>
      <c r="B6976" s="52" t="s">
        <v>22994</v>
      </c>
      <c r="C6976" s="16" t="str">
        <f t="shared" si="108"/>
        <v>017 - 137</v>
      </c>
      <c r="D6976" s="52" t="s">
        <v>36059</v>
      </c>
      <c r="E6976" s="52" t="s">
        <v>22538</v>
      </c>
      <c r="F6976" s="16" t="s">
        <v>13727</v>
      </c>
      <c r="G6976" s="16" t="s">
        <v>22537</v>
      </c>
      <c r="H6976" s="16" t="s">
        <v>32666</v>
      </c>
      <c r="I6976" s="16" t="s">
        <v>20897</v>
      </c>
    </row>
    <row r="6977" spans="1:10">
      <c r="A6977" s="16" t="s">
        <v>25331</v>
      </c>
      <c r="B6977" s="52" t="s">
        <v>1471</v>
      </c>
      <c r="C6977" s="16" t="str">
        <f t="shared" si="108"/>
        <v>036 - 030</v>
      </c>
      <c r="D6977" s="52" t="s">
        <v>34487</v>
      </c>
      <c r="E6977" s="52" t="s">
        <v>37427</v>
      </c>
      <c r="F6977" s="16" t="s">
        <v>25332</v>
      </c>
      <c r="G6977" s="16" t="s">
        <v>37426</v>
      </c>
      <c r="H6977" s="16" t="s">
        <v>35981</v>
      </c>
      <c r="I6977" s="16" t="s">
        <v>25333</v>
      </c>
    </row>
    <row r="6978" spans="1:10">
      <c r="A6978" s="16" t="s">
        <v>18513</v>
      </c>
      <c r="B6978" s="52" t="s">
        <v>35892</v>
      </c>
      <c r="C6978" s="16" t="str">
        <f t="shared" si="108"/>
        <v>080 - 058</v>
      </c>
      <c r="D6978" s="52" t="s">
        <v>34487</v>
      </c>
      <c r="E6978" s="52" t="s">
        <v>1692</v>
      </c>
      <c r="F6978" s="16" t="s">
        <v>23685</v>
      </c>
      <c r="G6978" s="16" t="s">
        <v>1691</v>
      </c>
      <c r="H6978" s="16" t="s">
        <v>4772</v>
      </c>
      <c r="I6978" s="16" t="s">
        <v>18514</v>
      </c>
      <c r="J6978" s="16"/>
    </row>
    <row r="6979" spans="1:10">
      <c r="A6979" s="16" t="s">
        <v>16031</v>
      </c>
      <c r="B6979" s="52" t="s">
        <v>18542</v>
      </c>
      <c r="C6979" s="16" t="str">
        <f t="shared" si="108"/>
        <v>050 - 025</v>
      </c>
      <c r="D6979" s="52" t="s">
        <v>34487</v>
      </c>
      <c r="E6979" s="52" t="s">
        <v>25930</v>
      </c>
      <c r="F6979" s="16" t="s">
        <v>16032</v>
      </c>
      <c r="G6979" s="16" t="s">
        <v>25929</v>
      </c>
      <c r="H6979" s="16" t="s">
        <v>30328</v>
      </c>
      <c r="I6979" s="16" t="s">
        <v>16033</v>
      </c>
      <c r="J6979" s="16"/>
    </row>
    <row r="6980" spans="1:10">
      <c r="A6980" s="16" t="s">
        <v>22389</v>
      </c>
      <c r="B6980" s="52" t="s">
        <v>32967</v>
      </c>
      <c r="C6980" s="16" t="str">
        <f t="shared" ref="C6980:C7043" si="109">MID(A6980,1,3) &amp;" - " &amp;MID(A6980,4,3)</f>
        <v>001 - 182</v>
      </c>
      <c r="D6980" s="52" t="s">
        <v>34487</v>
      </c>
      <c r="E6980" s="52" t="s">
        <v>37671</v>
      </c>
      <c r="F6980" s="16" t="s">
        <v>35568</v>
      </c>
      <c r="G6980" s="16" t="s">
        <v>37670</v>
      </c>
      <c r="H6980" s="16" t="s">
        <v>10732</v>
      </c>
      <c r="I6980" s="16" t="s">
        <v>35845</v>
      </c>
    </row>
    <row r="6981" spans="1:10">
      <c r="A6981" s="16" t="s">
        <v>5001</v>
      </c>
      <c r="B6981" s="52" t="s">
        <v>2592</v>
      </c>
      <c r="C6981" s="16" t="str">
        <f t="shared" si="109"/>
        <v>006 - 128</v>
      </c>
      <c r="D6981" s="52" t="s">
        <v>36059</v>
      </c>
      <c r="E6981" s="52" t="s">
        <v>26671</v>
      </c>
      <c r="F6981" s="16" t="s">
        <v>6389</v>
      </c>
      <c r="G6981" s="16" t="s">
        <v>26670</v>
      </c>
      <c r="H6981" s="16" t="s">
        <v>10732</v>
      </c>
      <c r="I6981" s="16" t="s">
        <v>5002</v>
      </c>
    </row>
    <row r="6982" spans="1:10">
      <c r="A6982" s="16" t="s">
        <v>34121</v>
      </c>
      <c r="B6982" s="52" t="s">
        <v>32968</v>
      </c>
      <c r="C6982" s="16" t="str">
        <f t="shared" si="109"/>
        <v>001 - 183</v>
      </c>
      <c r="D6982" s="52" t="s">
        <v>36059</v>
      </c>
      <c r="E6982" s="52" t="s">
        <v>37671</v>
      </c>
      <c r="F6982" s="16" t="s">
        <v>4804</v>
      </c>
      <c r="G6982" s="16" t="s">
        <v>37670</v>
      </c>
      <c r="H6982" s="16" t="s">
        <v>10732</v>
      </c>
      <c r="I6982" s="16" t="s">
        <v>22801</v>
      </c>
    </row>
    <row r="6983" spans="1:10">
      <c r="A6983" s="16" t="s">
        <v>26464</v>
      </c>
      <c r="B6983" s="52" t="s">
        <v>167</v>
      </c>
      <c r="C6983" s="16" t="str">
        <f t="shared" si="109"/>
        <v>033 - 031</v>
      </c>
      <c r="D6983" s="52" t="s">
        <v>34487</v>
      </c>
      <c r="E6983" s="52" t="s">
        <v>37663</v>
      </c>
      <c r="F6983" s="16" t="s">
        <v>37661</v>
      </c>
      <c r="G6983" s="16" t="s">
        <v>37662</v>
      </c>
      <c r="H6983" s="16" t="s">
        <v>35981</v>
      </c>
      <c r="I6983" s="16" t="s">
        <v>26465</v>
      </c>
    </row>
    <row r="6984" spans="1:10">
      <c r="A6984" s="16" t="s">
        <v>15105</v>
      </c>
      <c r="B6984" s="52" t="s">
        <v>9425</v>
      </c>
      <c r="C6984" s="16" t="str">
        <f t="shared" si="109"/>
        <v>078 - 095</v>
      </c>
      <c r="D6984" s="52" t="s">
        <v>34487</v>
      </c>
      <c r="E6984" s="52" t="s">
        <v>1697</v>
      </c>
      <c r="F6984" s="16" t="s">
        <v>17001</v>
      </c>
      <c r="G6984" s="16" t="s">
        <v>1696</v>
      </c>
      <c r="H6984" s="16" t="s">
        <v>4772</v>
      </c>
      <c r="I6984" s="16" t="s">
        <v>15106</v>
      </c>
    </row>
    <row r="6985" spans="1:10">
      <c r="A6985" s="16" t="s">
        <v>30162</v>
      </c>
      <c r="B6985" s="52" t="s">
        <v>32969</v>
      </c>
      <c r="C6985" s="16" t="str">
        <f t="shared" si="109"/>
        <v>001 - 847</v>
      </c>
      <c r="D6985" s="52"/>
      <c r="E6985" s="52" t="s">
        <v>37671</v>
      </c>
      <c r="F6985" s="16"/>
      <c r="G6985" s="16" t="s">
        <v>37670</v>
      </c>
      <c r="H6985" s="16" t="s">
        <v>10732</v>
      </c>
      <c r="I6985" s="16" t="s">
        <v>30163</v>
      </c>
      <c r="J6985" s="16" t="s">
        <v>34487</v>
      </c>
    </row>
    <row r="6986" spans="1:10">
      <c r="A6986" s="16" t="s">
        <v>32116</v>
      </c>
      <c r="B6986" s="52" t="s">
        <v>29804</v>
      </c>
      <c r="C6986" s="16" t="str">
        <f t="shared" si="109"/>
        <v>087 - 034</v>
      </c>
      <c r="D6986" s="52" t="s">
        <v>34487</v>
      </c>
      <c r="E6986" s="52" t="s">
        <v>10962</v>
      </c>
      <c r="F6986" s="16" t="s">
        <v>5969</v>
      </c>
      <c r="G6986" s="16" t="s">
        <v>10961</v>
      </c>
      <c r="H6986" s="16" t="s">
        <v>29917</v>
      </c>
      <c r="I6986" s="16" t="s">
        <v>32117</v>
      </c>
    </row>
    <row r="6987" spans="1:10">
      <c r="A6987" s="16" t="s">
        <v>5373</v>
      </c>
      <c r="B6987" s="52" t="s">
        <v>26685</v>
      </c>
      <c r="C6987" s="16" t="str">
        <f t="shared" si="109"/>
        <v>044 - 057</v>
      </c>
      <c r="D6987" s="52" t="s">
        <v>36059</v>
      </c>
      <c r="E6987" s="52" t="s">
        <v>27373</v>
      </c>
      <c r="F6987" s="16" t="s">
        <v>27371</v>
      </c>
      <c r="G6987" s="16" t="s">
        <v>27372</v>
      </c>
      <c r="H6987" s="16" t="s">
        <v>20397</v>
      </c>
      <c r="I6987" s="16" t="s">
        <v>5374</v>
      </c>
      <c r="J6987" s="16"/>
    </row>
    <row r="6988" spans="1:10">
      <c r="A6988" s="16" t="s">
        <v>30228</v>
      </c>
      <c r="B6988" s="52" t="s">
        <v>16736</v>
      </c>
      <c r="C6988" s="16" t="str">
        <f t="shared" si="109"/>
        <v>025 - 036</v>
      </c>
      <c r="D6988" s="52" t="s">
        <v>34487</v>
      </c>
      <c r="E6988" s="52" t="s">
        <v>36071</v>
      </c>
      <c r="F6988" s="16" t="s">
        <v>30229</v>
      </c>
      <c r="G6988" s="16" t="s">
        <v>36070</v>
      </c>
      <c r="H6988" s="16" t="s">
        <v>32660</v>
      </c>
      <c r="I6988" s="16" t="s">
        <v>30230</v>
      </c>
    </row>
    <row r="6989" spans="1:10">
      <c r="A6989" s="16" t="s">
        <v>19715</v>
      </c>
      <c r="B6989" s="52" t="s">
        <v>35893</v>
      </c>
      <c r="C6989" s="16" t="str">
        <f t="shared" si="109"/>
        <v>080 - 810</v>
      </c>
      <c r="D6989" s="52"/>
      <c r="E6989" s="52" t="s">
        <v>1692</v>
      </c>
      <c r="G6989" s="16" t="s">
        <v>1691</v>
      </c>
      <c r="H6989" s="16" t="s">
        <v>4772</v>
      </c>
      <c r="I6989" s="16" t="s">
        <v>24573</v>
      </c>
      <c r="J6989" s="16" t="s">
        <v>34487</v>
      </c>
    </row>
    <row r="6990" spans="1:10">
      <c r="A6990" s="16" t="s">
        <v>36247</v>
      </c>
      <c r="B6990" s="52" t="s">
        <v>20973</v>
      </c>
      <c r="C6990" s="16" t="str">
        <f t="shared" si="109"/>
        <v>024 - 076</v>
      </c>
      <c r="D6990" s="52" t="s">
        <v>34487</v>
      </c>
      <c r="E6990" s="52" t="s">
        <v>26794</v>
      </c>
      <c r="F6990" s="16" t="s">
        <v>4333</v>
      </c>
      <c r="G6990" s="16" t="s">
        <v>26793</v>
      </c>
      <c r="H6990" s="16" t="s">
        <v>32660</v>
      </c>
      <c r="I6990" s="16" t="s">
        <v>36248</v>
      </c>
    </row>
    <row r="6991" spans="1:10">
      <c r="A6991" s="16" t="s">
        <v>19644</v>
      </c>
      <c r="B6991" s="52" t="s">
        <v>2849</v>
      </c>
      <c r="C6991" s="16" t="str">
        <f t="shared" si="109"/>
        <v>026 - 056</v>
      </c>
      <c r="D6991" s="52" t="s">
        <v>34487</v>
      </c>
      <c r="E6991" s="52" t="s">
        <v>8857</v>
      </c>
      <c r="F6991" s="16" t="s">
        <v>23046</v>
      </c>
      <c r="G6991" s="16" t="s">
        <v>8856</v>
      </c>
      <c r="H6991" s="16" t="s">
        <v>32660</v>
      </c>
      <c r="I6991" s="16" t="s">
        <v>19645</v>
      </c>
    </row>
    <row r="6992" spans="1:10">
      <c r="A6992" s="16" t="s">
        <v>304</v>
      </c>
      <c r="B6992" s="52" t="s">
        <v>7660</v>
      </c>
      <c r="C6992" s="16" t="str">
        <f t="shared" si="109"/>
        <v>022 - 883</v>
      </c>
      <c r="D6992" s="52"/>
      <c r="E6992" s="52" t="s">
        <v>4777</v>
      </c>
      <c r="F6992" s="16"/>
      <c r="G6992" s="16" t="s">
        <v>4776</v>
      </c>
      <c r="H6992" s="16" t="s">
        <v>4778</v>
      </c>
      <c r="I6992" s="16" t="s">
        <v>305</v>
      </c>
      <c r="J6992" s="16" t="s">
        <v>34487</v>
      </c>
    </row>
    <row r="6993" spans="1:10">
      <c r="A6993" s="16" t="s">
        <v>31735</v>
      </c>
      <c r="B6993" s="52" t="s">
        <v>13368</v>
      </c>
      <c r="C6993" s="16" t="str">
        <f t="shared" si="109"/>
        <v>014 - 047</v>
      </c>
      <c r="D6993" s="52" t="s">
        <v>34487</v>
      </c>
      <c r="E6993" s="52" t="s">
        <v>31453</v>
      </c>
      <c r="F6993" s="16" t="s">
        <v>3370</v>
      </c>
      <c r="G6993" s="16" t="s">
        <v>31452</v>
      </c>
      <c r="H6993" s="16" t="s">
        <v>32666</v>
      </c>
      <c r="I6993" s="16" t="s">
        <v>31736</v>
      </c>
      <c r="J6993" s="16"/>
    </row>
    <row r="6994" spans="1:10">
      <c r="A6994" s="16" t="s">
        <v>15240</v>
      </c>
      <c r="B6994" s="52" t="s">
        <v>9426</v>
      </c>
      <c r="C6994" s="16" t="str">
        <f t="shared" si="109"/>
        <v>078 - 096</v>
      </c>
      <c r="D6994" s="52" t="s">
        <v>34487</v>
      </c>
      <c r="E6994" s="52" t="s">
        <v>1697</v>
      </c>
      <c r="F6994" s="16" t="s">
        <v>17001</v>
      </c>
      <c r="G6994" s="16" t="s">
        <v>1696</v>
      </c>
      <c r="H6994" s="16" t="s">
        <v>4772</v>
      </c>
      <c r="I6994" s="16" t="s">
        <v>15241</v>
      </c>
    </row>
    <row r="6995" spans="1:10">
      <c r="A6995" s="16" t="s">
        <v>25952</v>
      </c>
      <c r="B6995" s="52" t="s">
        <v>8314</v>
      </c>
      <c r="C6995" s="16" t="str">
        <f t="shared" si="109"/>
        <v>016 - 160</v>
      </c>
      <c r="D6995" s="52" t="s">
        <v>36059</v>
      </c>
      <c r="E6995" s="52" t="s">
        <v>10742</v>
      </c>
      <c r="F6995" s="16" t="s">
        <v>25953</v>
      </c>
      <c r="G6995" s="16" t="s">
        <v>10741</v>
      </c>
      <c r="H6995" s="16" t="s">
        <v>32666</v>
      </c>
      <c r="I6995" s="16" t="s">
        <v>25954</v>
      </c>
    </row>
    <row r="6996" spans="1:10">
      <c r="A6996" s="16" t="s">
        <v>5166</v>
      </c>
      <c r="B6996" s="52" t="s">
        <v>10504</v>
      </c>
      <c r="C6996" s="16" t="str">
        <f t="shared" si="109"/>
        <v>015 - 919</v>
      </c>
      <c r="D6996" s="52"/>
      <c r="E6996" s="52" t="s">
        <v>32665</v>
      </c>
      <c r="G6996" s="16" t="s">
        <v>32664</v>
      </c>
      <c r="H6996" s="16" t="s">
        <v>32666</v>
      </c>
      <c r="I6996" s="16" t="s">
        <v>5167</v>
      </c>
      <c r="J6996" s="16" t="s">
        <v>34487</v>
      </c>
    </row>
    <row r="6997" spans="1:10">
      <c r="A6997" s="16" t="s">
        <v>3928</v>
      </c>
      <c r="B6997" s="52" t="s">
        <v>12929</v>
      </c>
      <c r="C6997" s="16" t="str">
        <f t="shared" si="109"/>
        <v>010 - 813</v>
      </c>
      <c r="D6997" s="52"/>
      <c r="E6997" s="52" t="s">
        <v>30437</v>
      </c>
      <c r="F6997" s="16"/>
      <c r="G6997" s="16" t="s">
        <v>30436</v>
      </c>
      <c r="H6997" s="16" t="s">
        <v>34573</v>
      </c>
      <c r="I6997" s="16" t="s">
        <v>3929</v>
      </c>
      <c r="J6997" s="16" t="s">
        <v>34487</v>
      </c>
    </row>
    <row r="6998" spans="1:10">
      <c r="A6998" s="16" t="s">
        <v>29710</v>
      </c>
      <c r="B6998" s="52" t="s">
        <v>32962</v>
      </c>
      <c r="C6998" s="16" t="str">
        <f t="shared" si="109"/>
        <v>013 - 178</v>
      </c>
      <c r="D6998" s="52" t="s">
        <v>34487</v>
      </c>
      <c r="E6998" s="52" t="s">
        <v>26240</v>
      </c>
      <c r="F6998" s="16" t="s">
        <v>30667</v>
      </c>
      <c r="G6998" s="16" t="s">
        <v>26239</v>
      </c>
      <c r="H6998" s="16" t="s">
        <v>32666</v>
      </c>
      <c r="I6998" s="16" t="s">
        <v>29711</v>
      </c>
    </row>
    <row r="6999" spans="1:10">
      <c r="A6999" s="16" t="s">
        <v>30039</v>
      </c>
      <c r="B6999" s="52" t="s">
        <v>36845</v>
      </c>
      <c r="C6999" s="16" t="str">
        <f t="shared" si="109"/>
        <v>041 - 041</v>
      </c>
      <c r="D6999" s="52" t="s">
        <v>34487</v>
      </c>
      <c r="E6999" s="52" t="s">
        <v>31873</v>
      </c>
      <c r="F6999" s="16" t="s">
        <v>30040</v>
      </c>
      <c r="G6999" s="16" t="s">
        <v>31872</v>
      </c>
      <c r="H6999" s="16" t="s">
        <v>20397</v>
      </c>
      <c r="I6999" s="16" t="s">
        <v>30041</v>
      </c>
      <c r="J6999" s="16"/>
    </row>
    <row r="7000" spans="1:10">
      <c r="A7000" s="16" t="s">
        <v>7730</v>
      </c>
      <c r="B7000" s="52" t="s">
        <v>8750</v>
      </c>
      <c r="C7000" s="16" t="str">
        <f t="shared" si="109"/>
        <v>020 - 039</v>
      </c>
      <c r="D7000" s="52" t="s">
        <v>36059</v>
      </c>
      <c r="E7000" s="52" t="s">
        <v>26789</v>
      </c>
      <c r="F7000" s="16" t="s">
        <v>29727</v>
      </c>
      <c r="G7000" s="16" t="s">
        <v>26788</v>
      </c>
      <c r="H7000" s="16" t="s">
        <v>32666</v>
      </c>
      <c r="I7000" s="16" t="s">
        <v>7731</v>
      </c>
    </row>
    <row r="7001" spans="1:10">
      <c r="A7001" s="16" t="s">
        <v>33214</v>
      </c>
      <c r="B7001" s="52" t="s">
        <v>8315</v>
      </c>
      <c r="C7001" s="16" t="str">
        <f t="shared" si="109"/>
        <v>016 - 161</v>
      </c>
      <c r="D7001" s="52" t="s">
        <v>34487</v>
      </c>
      <c r="E7001" s="52" t="s">
        <v>10742</v>
      </c>
      <c r="F7001" s="16" t="s">
        <v>36153</v>
      </c>
      <c r="G7001" s="16" t="s">
        <v>10741</v>
      </c>
      <c r="H7001" s="16" t="s">
        <v>32666</v>
      </c>
      <c r="I7001" s="16" t="s">
        <v>33612</v>
      </c>
    </row>
    <row r="7002" spans="1:10">
      <c r="A7002" s="16" t="s">
        <v>7410</v>
      </c>
      <c r="B7002" s="52" t="s">
        <v>7661</v>
      </c>
      <c r="C7002" s="16" t="str">
        <f t="shared" si="109"/>
        <v>022 - 136</v>
      </c>
      <c r="D7002" s="52" t="s">
        <v>34487</v>
      </c>
      <c r="E7002" s="52" t="s">
        <v>4777</v>
      </c>
      <c r="F7002" s="16" t="s">
        <v>14358</v>
      </c>
      <c r="G7002" s="16" t="s">
        <v>4776</v>
      </c>
      <c r="H7002" s="16" t="s">
        <v>4778</v>
      </c>
      <c r="I7002" s="16" t="s">
        <v>2050</v>
      </c>
    </row>
    <row r="7003" spans="1:10">
      <c r="A7003" s="16" t="s">
        <v>16712</v>
      </c>
      <c r="B7003" s="52" t="s">
        <v>34421</v>
      </c>
      <c r="C7003" s="16" t="str">
        <f t="shared" si="109"/>
        <v>048 - 032</v>
      </c>
      <c r="D7003" s="52" t="s">
        <v>34487</v>
      </c>
      <c r="E7003" s="52" t="s">
        <v>29538</v>
      </c>
      <c r="F7003" s="16" t="s">
        <v>27968</v>
      </c>
      <c r="G7003" s="16" t="s">
        <v>29537</v>
      </c>
      <c r="H7003" s="16" t="s">
        <v>30328</v>
      </c>
      <c r="I7003" s="16" t="s">
        <v>16713</v>
      </c>
      <c r="J7003" s="16"/>
    </row>
    <row r="7004" spans="1:10">
      <c r="A7004" s="16" t="s">
        <v>33143</v>
      </c>
      <c r="B7004" s="52" t="s">
        <v>28589</v>
      </c>
      <c r="C7004" s="16" t="str">
        <f t="shared" si="109"/>
        <v>003 - 115</v>
      </c>
      <c r="D7004" s="52" t="s">
        <v>36059</v>
      </c>
      <c r="E7004" s="52" t="s">
        <v>3328</v>
      </c>
      <c r="F7004" s="16" t="s">
        <v>10730</v>
      </c>
      <c r="G7004" s="16" t="s">
        <v>10731</v>
      </c>
      <c r="H7004" s="16" t="s">
        <v>10732</v>
      </c>
      <c r="I7004" s="16" t="s">
        <v>33144</v>
      </c>
    </row>
    <row r="7005" spans="1:10">
      <c r="A7005" s="16" t="s">
        <v>37528</v>
      </c>
      <c r="B7005" s="52" t="s">
        <v>34103</v>
      </c>
      <c r="C7005" s="16" t="str">
        <f t="shared" si="109"/>
        <v>080 - 811</v>
      </c>
      <c r="D7005" s="52"/>
      <c r="E7005" s="52" t="s">
        <v>1692</v>
      </c>
      <c r="F7005" s="16"/>
      <c r="G7005" s="16" t="s">
        <v>1691</v>
      </c>
      <c r="H7005" s="16" t="s">
        <v>4772</v>
      </c>
      <c r="I7005" s="16" t="s">
        <v>37529</v>
      </c>
      <c r="J7005" s="16" t="s">
        <v>34487</v>
      </c>
    </row>
    <row r="7006" spans="1:10">
      <c r="A7006" s="16" t="s">
        <v>28615</v>
      </c>
      <c r="B7006" s="52" t="s">
        <v>34422</v>
      </c>
      <c r="C7006" s="16" t="str">
        <f t="shared" si="109"/>
        <v>048 - 804</v>
      </c>
      <c r="D7006" s="52"/>
      <c r="E7006" s="52" t="s">
        <v>29538</v>
      </c>
      <c r="F7006" s="16"/>
      <c r="G7006" s="16" t="s">
        <v>29537</v>
      </c>
      <c r="H7006" s="16" t="s">
        <v>30328</v>
      </c>
      <c r="I7006" s="16" t="s">
        <v>28616</v>
      </c>
      <c r="J7006" s="16" t="s">
        <v>34487</v>
      </c>
    </row>
    <row r="7007" spans="1:10">
      <c r="A7007" s="16" t="s">
        <v>7573</v>
      </c>
      <c r="B7007" s="52" t="s">
        <v>31516</v>
      </c>
      <c r="C7007" s="16" t="str">
        <f t="shared" si="109"/>
        <v>034 - 028</v>
      </c>
      <c r="D7007" s="52" t="s">
        <v>34487</v>
      </c>
      <c r="E7007" s="52" t="s">
        <v>23677</v>
      </c>
      <c r="F7007" s="16" t="s">
        <v>7574</v>
      </c>
      <c r="G7007" s="16" t="s">
        <v>23676</v>
      </c>
      <c r="H7007" s="16" t="s">
        <v>35981</v>
      </c>
      <c r="I7007" s="16" t="s">
        <v>7575</v>
      </c>
    </row>
    <row r="7008" spans="1:10">
      <c r="A7008" s="16" t="s">
        <v>17516</v>
      </c>
      <c r="B7008" s="52" t="s">
        <v>16221</v>
      </c>
      <c r="C7008" s="16" t="str">
        <f t="shared" si="109"/>
        <v>027 - 807</v>
      </c>
      <c r="D7008" s="52"/>
      <c r="E7008" s="52" t="s">
        <v>16168</v>
      </c>
      <c r="F7008" s="16"/>
      <c r="G7008" s="16" t="s">
        <v>16167</v>
      </c>
      <c r="H7008" s="16" t="s">
        <v>32660</v>
      </c>
      <c r="I7008" s="16" t="s">
        <v>17517</v>
      </c>
      <c r="J7008" s="16" t="s">
        <v>34487</v>
      </c>
    </row>
    <row r="7009" spans="1:16">
      <c r="A7009" s="16" t="s">
        <v>22592</v>
      </c>
      <c r="B7009" s="52" t="s">
        <v>37718</v>
      </c>
      <c r="C7009" s="16" t="str">
        <f t="shared" si="109"/>
        <v>065 - 090</v>
      </c>
      <c r="D7009" s="52" t="s">
        <v>36059</v>
      </c>
      <c r="E7009" s="52" t="s">
        <v>29546</v>
      </c>
      <c r="F7009" s="16" t="s">
        <v>20885</v>
      </c>
      <c r="G7009" s="16" t="s">
        <v>29545</v>
      </c>
      <c r="H7009" s="16" t="s">
        <v>30282</v>
      </c>
      <c r="I7009" s="16" t="s">
        <v>19519</v>
      </c>
    </row>
    <row r="7010" spans="1:16">
      <c r="A7010" s="16" t="s">
        <v>15278</v>
      </c>
      <c r="B7010" s="52" t="s">
        <v>32963</v>
      </c>
      <c r="C7010" s="16" t="str">
        <f t="shared" si="109"/>
        <v>013 - 179</v>
      </c>
      <c r="D7010" s="52" t="s">
        <v>34487</v>
      </c>
      <c r="E7010" s="52" t="s">
        <v>26240</v>
      </c>
      <c r="F7010" s="16" t="s">
        <v>36042</v>
      </c>
      <c r="G7010" s="16" t="s">
        <v>26239</v>
      </c>
      <c r="H7010" s="16" t="s">
        <v>32666</v>
      </c>
      <c r="I7010" s="16" t="s">
        <v>30904</v>
      </c>
    </row>
    <row r="7011" spans="1:16">
      <c r="A7011" s="16" t="s">
        <v>25735</v>
      </c>
      <c r="B7011" s="52" t="s">
        <v>12258</v>
      </c>
      <c r="C7011" s="16" t="str">
        <f t="shared" si="109"/>
        <v>022 - 137</v>
      </c>
      <c r="D7011" s="52" t="s">
        <v>34487</v>
      </c>
      <c r="E7011" s="52" t="s">
        <v>4777</v>
      </c>
      <c r="F7011" s="16" t="s">
        <v>14358</v>
      </c>
      <c r="G7011" s="16" t="s">
        <v>4776</v>
      </c>
      <c r="H7011" s="16" t="s">
        <v>4778</v>
      </c>
      <c r="I7011" s="16" t="s">
        <v>25736</v>
      </c>
    </row>
    <row r="7012" spans="1:16">
      <c r="A7012" s="16" t="s">
        <v>14832</v>
      </c>
      <c r="B7012" s="52" t="s">
        <v>12259</v>
      </c>
      <c r="C7012" s="16" t="str">
        <f t="shared" si="109"/>
        <v>022 - 138</v>
      </c>
      <c r="D7012" s="52" t="s">
        <v>34487</v>
      </c>
      <c r="E7012" s="52" t="s">
        <v>4777</v>
      </c>
      <c r="F7012" s="16" t="s">
        <v>9806</v>
      </c>
      <c r="G7012" s="16" t="s">
        <v>4776</v>
      </c>
      <c r="H7012" s="16" t="s">
        <v>4778</v>
      </c>
      <c r="I7012" s="16" t="s">
        <v>9807</v>
      </c>
    </row>
    <row r="7013" spans="1:16">
      <c r="A7013" s="16" t="s">
        <v>18255</v>
      </c>
      <c r="B7013" s="52" t="s">
        <v>10647</v>
      </c>
      <c r="C7013" s="16" t="str">
        <f t="shared" si="109"/>
        <v>005 - 083</v>
      </c>
      <c r="D7013" s="52" t="s">
        <v>36059</v>
      </c>
      <c r="E7013" s="52" t="s">
        <v>18693</v>
      </c>
      <c r="F7013" s="16" t="s">
        <v>216</v>
      </c>
      <c r="G7013" s="16" t="s">
        <v>18692</v>
      </c>
      <c r="H7013" s="16" t="s">
        <v>10732</v>
      </c>
      <c r="I7013" s="16" t="s">
        <v>18256</v>
      </c>
    </row>
    <row r="7014" spans="1:16">
      <c r="A7014" s="16" t="s">
        <v>5469</v>
      </c>
      <c r="B7014" s="52" t="s">
        <v>18551</v>
      </c>
      <c r="C7014" s="16" t="str">
        <f t="shared" si="109"/>
        <v>055 - 026</v>
      </c>
      <c r="D7014" s="52" t="s">
        <v>36059</v>
      </c>
      <c r="E7014" s="52" t="s">
        <v>1268</v>
      </c>
      <c r="F7014" s="16" t="s">
        <v>5470</v>
      </c>
      <c r="G7014" s="16" t="s">
        <v>1267</v>
      </c>
      <c r="H7014" s="16" t="s">
        <v>1269</v>
      </c>
      <c r="I7014" s="16" t="s">
        <v>5471</v>
      </c>
      <c r="J7014" s="16"/>
    </row>
    <row r="7015" spans="1:16">
      <c r="A7015" s="16" t="s">
        <v>5309</v>
      </c>
      <c r="B7015" s="52" t="s">
        <v>26426</v>
      </c>
      <c r="C7015" s="16" t="str">
        <f t="shared" si="109"/>
        <v>043 - 035</v>
      </c>
      <c r="D7015" s="52" t="s">
        <v>34487</v>
      </c>
      <c r="E7015" s="52" t="s">
        <v>36775</v>
      </c>
      <c r="F7015" s="16" t="s">
        <v>13741</v>
      </c>
      <c r="G7015" s="16" t="s">
        <v>27380</v>
      </c>
      <c r="H7015" s="16" t="s">
        <v>20397</v>
      </c>
      <c r="I7015" s="16" t="s">
        <v>1554</v>
      </c>
    </row>
    <row r="7016" spans="1:16">
      <c r="A7016" s="16" t="s">
        <v>33004</v>
      </c>
      <c r="B7016" s="52" t="s">
        <v>8103</v>
      </c>
      <c r="C7016" s="16" t="str">
        <f t="shared" si="109"/>
        <v>067 - 033</v>
      </c>
      <c r="D7016" s="52" t="s">
        <v>34487</v>
      </c>
      <c r="E7016" s="52" t="s">
        <v>34404</v>
      </c>
      <c r="F7016" s="16" t="s">
        <v>34562</v>
      </c>
      <c r="G7016" s="16" t="s">
        <v>34403</v>
      </c>
      <c r="H7016" s="16" t="s">
        <v>15395</v>
      </c>
      <c r="I7016" s="16" t="s">
        <v>34563</v>
      </c>
      <c r="J7016" s="16"/>
      <c r="N7016" t="s">
        <v>30549</v>
      </c>
      <c r="P7016" s="423" t="s">
        <v>30540</v>
      </c>
    </row>
    <row r="7017" spans="1:16">
      <c r="A7017" s="16" t="s">
        <v>13936</v>
      </c>
      <c r="B7017" s="52" t="s">
        <v>36846</v>
      </c>
      <c r="C7017" s="16" t="str">
        <f t="shared" si="109"/>
        <v>041 - 042</v>
      </c>
      <c r="D7017" s="52" t="s">
        <v>34487</v>
      </c>
      <c r="E7017" s="52" t="s">
        <v>31873</v>
      </c>
      <c r="F7017" s="16" t="s">
        <v>13937</v>
      </c>
      <c r="G7017" s="16" t="s">
        <v>31872</v>
      </c>
      <c r="H7017" s="16" t="s">
        <v>20397</v>
      </c>
      <c r="I7017" s="16" t="s">
        <v>13938</v>
      </c>
    </row>
    <row r="7018" spans="1:16">
      <c r="A7018" s="16" t="s">
        <v>25072</v>
      </c>
      <c r="B7018" s="52" t="s">
        <v>12136</v>
      </c>
      <c r="C7018" s="16" t="str">
        <f t="shared" si="109"/>
        <v>069 - 063</v>
      </c>
      <c r="D7018" s="52" t="s">
        <v>34487</v>
      </c>
      <c r="E7018" s="52" t="s">
        <v>36727</v>
      </c>
      <c r="F7018" s="16" t="s">
        <v>3090</v>
      </c>
      <c r="G7018" s="16" t="s">
        <v>36726</v>
      </c>
      <c r="H7018" s="16" t="s">
        <v>15395</v>
      </c>
      <c r="I7018" s="16" t="s">
        <v>11182</v>
      </c>
    </row>
    <row r="7019" spans="1:16">
      <c r="A7019" s="16" t="s">
        <v>25073</v>
      </c>
      <c r="B7019" s="52" t="s">
        <v>12137</v>
      </c>
      <c r="C7019" s="16" t="str">
        <f t="shared" si="109"/>
        <v>069 - 064</v>
      </c>
      <c r="D7019" s="52" t="s">
        <v>34487</v>
      </c>
      <c r="E7019" s="52" t="s">
        <v>36727</v>
      </c>
      <c r="F7019" s="16" t="s">
        <v>24768</v>
      </c>
      <c r="G7019" s="16" t="s">
        <v>36726</v>
      </c>
      <c r="H7019" s="16" t="s">
        <v>15395</v>
      </c>
      <c r="I7019" s="16" t="s">
        <v>251</v>
      </c>
    </row>
    <row r="7020" spans="1:16">
      <c r="A7020" s="16" t="s">
        <v>12238</v>
      </c>
      <c r="B7020" s="52" t="s">
        <v>13428</v>
      </c>
      <c r="C7020" s="16" t="str">
        <f t="shared" si="109"/>
        <v>068 - 027</v>
      </c>
      <c r="D7020" s="52" t="s">
        <v>34487</v>
      </c>
      <c r="E7020" s="52" t="s">
        <v>34259</v>
      </c>
      <c r="F7020" s="16" t="s">
        <v>31318</v>
      </c>
      <c r="G7020" s="16" t="s">
        <v>21099</v>
      </c>
      <c r="H7020" s="16" t="s">
        <v>15395</v>
      </c>
      <c r="I7020" s="16" t="s">
        <v>31319</v>
      </c>
    </row>
    <row r="7021" spans="1:16">
      <c r="A7021" s="16" t="s">
        <v>13268</v>
      </c>
      <c r="B7021" s="52" t="s">
        <v>15285</v>
      </c>
      <c r="C7021" s="16" t="str">
        <f t="shared" si="109"/>
        <v>079 - 092</v>
      </c>
      <c r="D7021" s="52" t="s">
        <v>34487</v>
      </c>
      <c r="E7021" s="52" t="s">
        <v>4771</v>
      </c>
      <c r="F7021" s="16" t="s">
        <v>1272</v>
      </c>
      <c r="G7021" s="16" t="s">
        <v>4770</v>
      </c>
      <c r="H7021" s="16" t="s">
        <v>4772</v>
      </c>
      <c r="I7021" s="16" t="s">
        <v>13269</v>
      </c>
    </row>
    <row r="7022" spans="1:16">
      <c r="A7022" s="16" t="s">
        <v>33104</v>
      </c>
      <c r="B7022" s="52" t="s">
        <v>28478</v>
      </c>
      <c r="C7022" s="16" t="str">
        <f t="shared" si="109"/>
        <v>013 - 915</v>
      </c>
      <c r="D7022" s="52"/>
      <c r="E7022" s="52" t="s">
        <v>26240</v>
      </c>
      <c r="G7022" s="16" t="s">
        <v>26239</v>
      </c>
      <c r="H7022" s="16" t="s">
        <v>32666</v>
      </c>
      <c r="I7022" s="16" t="s">
        <v>25059</v>
      </c>
      <c r="J7022" s="16" t="s">
        <v>34487</v>
      </c>
    </row>
    <row r="7023" spans="1:16">
      <c r="A7023" s="16" t="s">
        <v>25074</v>
      </c>
      <c r="B7023" s="52" t="s">
        <v>12138</v>
      </c>
      <c r="C7023" s="16" t="str">
        <f t="shared" si="109"/>
        <v>069 - 065</v>
      </c>
      <c r="D7023" s="52" t="s">
        <v>36059</v>
      </c>
      <c r="E7023" s="52" t="s">
        <v>36727</v>
      </c>
      <c r="F7023" s="16" t="s">
        <v>3090</v>
      </c>
      <c r="G7023" s="16" t="s">
        <v>36726</v>
      </c>
      <c r="H7023" s="16" t="s">
        <v>15395</v>
      </c>
      <c r="I7023" s="16" t="s">
        <v>22970</v>
      </c>
    </row>
    <row r="7024" spans="1:16">
      <c r="A7024" s="16" t="s">
        <v>14632</v>
      </c>
      <c r="B7024" s="52" t="s">
        <v>23824</v>
      </c>
      <c r="C7024" s="16" t="str">
        <f t="shared" si="109"/>
        <v>025 - 037</v>
      </c>
      <c r="D7024" s="52" t="s">
        <v>34487</v>
      </c>
      <c r="E7024" s="52" t="s">
        <v>36071</v>
      </c>
      <c r="F7024" s="16" t="s">
        <v>10885</v>
      </c>
      <c r="G7024" s="16" t="s">
        <v>36070</v>
      </c>
      <c r="H7024" s="16" t="s">
        <v>32660</v>
      </c>
      <c r="I7024" s="16" t="s">
        <v>14633</v>
      </c>
      <c r="J7024" s="16"/>
    </row>
    <row r="7025" spans="1:10">
      <c r="A7025" s="16" t="s">
        <v>36302</v>
      </c>
      <c r="B7025" s="52" t="s">
        <v>12063</v>
      </c>
      <c r="C7025" s="16" t="str">
        <f t="shared" si="109"/>
        <v>021 - 063</v>
      </c>
      <c r="D7025" s="52" t="s">
        <v>34487</v>
      </c>
      <c r="E7025" s="52" t="s">
        <v>14657</v>
      </c>
      <c r="F7025" s="16" t="s">
        <v>24370</v>
      </c>
      <c r="G7025" s="16" t="s">
        <v>14656</v>
      </c>
      <c r="H7025" s="16" t="s">
        <v>4778</v>
      </c>
      <c r="I7025" s="16" t="s">
        <v>24987</v>
      </c>
    </row>
    <row r="7026" spans="1:10">
      <c r="A7026" s="16" t="s">
        <v>36249</v>
      </c>
      <c r="B7026" s="52" t="s">
        <v>30205</v>
      </c>
      <c r="C7026" s="16" t="str">
        <f t="shared" si="109"/>
        <v>058 - 076</v>
      </c>
      <c r="D7026" s="52" t="s">
        <v>34487</v>
      </c>
      <c r="E7026" s="52" t="s">
        <v>10753</v>
      </c>
      <c r="F7026" s="16" t="s">
        <v>10751</v>
      </c>
      <c r="G7026" s="16" t="s">
        <v>10752</v>
      </c>
      <c r="H7026" s="16" t="s">
        <v>20396</v>
      </c>
      <c r="I7026" s="16" t="s">
        <v>36250</v>
      </c>
    </row>
    <row r="7027" spans="1:10">
      <c r="A7027" s="16" t="s">
        <v>22415</v>
      </c>
      <c r="B7027" s="52" t="s">
        <v>20612</v>
      </c>
      <c r="C7027" s="16" t="str">
        <f t="shared" si="109"/>
        <v>091 - 072</v>
      </c>
      <c r="D7027" s="52" t="s">
        <v>34487</v>
      </c>
      <c r="E7027" s="52" t="s">
        <v>31546</v>
      </c>
      <c r="F7027" s="16" t="s">
        <v>22416</v>
      </c>
      <c r="G7027" s="16" t="s">
        <v>31545</v>
      </c>
      <c r="H7027" s="16" t="s">
        <v>33521</v>
      </c>
      <c r="I7027" s="16" t="s">
        <v>22417</v>
      </c>
    </row>
    <row r="7028" spans="1:10">
      <c r="A7028" s="16" t="s">
        <v>35861</v>
      </c>
      <c r="B7028" s="52" t="s">
        <v>33644</v>
      </c>
      <c r="C7028" s="16" t="str">
        <f t="shared" si="109"/>
        <v>092 - 047</v>
      </c>
      <c r="D7028" s="52" t="s">
        <v>34487</v>
      </c>
      <c r="E7028" s="52" t="s">
        <v>3326</v>
      </c>
      <c r="F7028" s="16" t="s">
        <v>36750</v>
      </c>
      <c r="G7028" s="16" t="s">
        <v>30322</v>
      </c>
      <c r="H7028" s="16" t="s">
        <v>33521</v>
      </c>
      <c r="I7028" s="16" t="s">
        <v>35862</v>
      </c>
      <c r="J7028" s="16"/>
    </row>
    <row r="7029" spans="1:10">
      <c r="A7029" s="16" t="s">
        <v>11584</v>
      </c>
      <c r="B7029" s="52" t="s">
        <v>37719</v>
      </c>
      <c r="C7029" s="16" t="str">
        <f t="shared" si="109"/>
        <v>065 - 091</v>
      </c>
      <c r="D7029" s="52" t="s">
        <v>34487</v>
      </c>
      <c r="E7029" s="52" t="s">
        <v>29546</v>
      </c>
      <c r="F7029" s="16" t="s">
        <v>23489</v>
      </c>
      <c r="G7029" s="16" t="s">
        <v>29545</v>
      </c>
      <c r="H7029" s="16" t="s">
        <v>30282</v>
      </c>
      <c r="I7029" s="16" t="s">
        <v>11585</v>
      </c>
      <c r="J7029" s="16"/>
    </row>
    <row r="7030" spans="1:10">
      <c r="A7030" s="16" t="s">
        <v>27836</v>
      </c>
      <c r="B7030" s="52" t="s">
        <v>23223</v>
      </c>
      <c r="C7030" s="16" t="str">
        <f t="shared" si="109"/>
        <v>013 - 180</v>
      </c>
      <c r="D7030" s="52" t="s">
        <v>36059</v>
      </c>
      <c r="E7030" s="52" t="s">
        <v>26240</v>
      </c>
      <c r="F7030" s="16" t="s">
        <v>26238</v>
      </c>
      <c r="G7030" s="16" t="s">
        <v>26239</v>
      </c>
      <c r="H7030" s="16" t="s">
        <v>32666</v>
      </c>
      <c r="I7030" s="16" t="s">
        <v>18804</v>
      </c>
      <c r="J7030" s="16" t="s">
        <v>7990</v>
      </c>
    </row>
    <row r="7031" spans="1:10">
      <c r="A7031" s="16" t="s">
        <v>32051</v>
      </c>
      <c r="B7031" s="52" t="s">
        <v>11305</v>
      </c>
      <c r="C7031" s="16" t="str">
        <f t="shared" si="109"/>
        <v>097 - 066</v>
      </c>
      <c r="D7031" s="52" t="s">
        <v>36059</v>
      </c>
      <c r="E7031" s="52" t="s">
        <v>26245</v>
      </c>
      <c r="F7031" s="16" t="s">
        <v>13550</v>
      </c>
      <c r="G7031" s="16" t="s">
        <v>26244</v>
      </c>
      <c r="H7031" s="16" t="s">
        <v>32666</v>
      </c>
      <c r="I7031" s="16" t="s">
        <v>18804</v>
      </c>
    </row>
    <row r="7032" spans="1:10">
      <c r="A7032" s="16" t="s">
        <v>32621</v>
      </c>
      <c r="B7032" s="52" t="s">
        <v>17613</v>
      </c>
      <c r="C7032" s="16" t="str">
        <f t="shared" si="109"/>
        <v>066 - 067</v>
      </c>
      <c r="D7032" s="52" t="s">
        <v>34487</v>
      </c>
      <c r="E7032" s="52" t="s">
        <v>3383</v>
      </c>
      <c r="F7032" s="16" t="s">
        <v>6946</v>
      </c>
      <c r="G7032" s="16" t="s">
        <v>3382</v>
      </c>
      <c r="H7032" s="16" t="s">
        <v>15395</v>
      </c>
      <c r="I7032" s="16" t="s">
        <v>6947</v>
      </c>
    </row>
    <row r="7033" spans="1:10">
      <c r="A7033" s="16" t="s">
        <v>19646</v>
      </c>
      <c r="B7033" s="52" t="s">
        <v>23819</v>
      </c>
      <c r="C7033" s="16" t="str">
        <f t="shared" si="109"/>
        <v>090 - 056</v>
      </c>
      <c r="D7033" s="52" t="s">
        <v>34487</v>
      </c>
      <c r="E7033" s="52" t="s">
        <v>33520</v>
      </c>
      <c r="F7033" s="16" t="s">
        <v>19647</v>
      </c>
      <c r="G7033" s="16" t="s">
        <v>33519</v>
      </c>
      <c r="H7033" s="16" t="s">
        <v>33521</v>
      </c>
      <c r="I7033" s="16" t="s">
        <v>19648</v>
      </c>
    </row>
    <row r="7034" spans="1:10">
      <c r="A7034" s="16" t="s">
        <v>13479</v>
      </c>
      <c r="B7034" s="52" t="s">
        <v>20324</v>
      </c>
      <c r="C7034" s="16" t="str">
        <f t="shared" si="109"/>
        <v>051 - 028</v>
      </c>
      <c r="D7034" s="52" t="s">
        <v>36059</v>
      </c>
      <c r="E7034" s="52" t="s">
        <v>31110</v>
      </c>
      <c r="F7034" s="16" t="s">
        <v>24216</v>
      </c>
      <c r="G7034" s="16" t="s">
        <v>31109</v>
      </c>
      <c r="H7034" s="16" t="s">
        <v>30328</v>
      </c>
      <c r="I7034" s="16" t="s">
        <v>36946</v>
      </c>
      <c r="J7034" s="16"/>
    </row>
    <row r="7035" spans="1:10">
      <c r="A7035" s="16" t="s">
        <v>23946</v>
      </c>
      <c r="B7035" s="52" t="s">
        <v>12260</v>
      </c>
      <c r="C7035" s="16" t="str">
        <f t="shared" si="109"/>
        <v>022 - 139</v>
      </c>
      <c r="D7035" s="52" t="s">
        <v>34487</v>
      </c>
      <c r="E7035" s="52" t="s">
        <v>4777</v>
      </c>
      <c r="F7035" s="16" t="s">
        <v>23947</v>
      </c>
      <c r="G7035" s="16" t="s">
        <v>4776</v>
      </c>
      <c r="H7035" s="16" t="s">
        <v>4778</v>
      </c>
      <c r="I7035" s="16" t="s">
        <v>23948</v>
      </c>
    </row>
    <row r="7036" spans="1:10">
      <c r="A7036" s="16" t="s">
        <v>26397</v>
      </c>
      <c r="B7036" s="52" t="s">
        <v>36847</v>
      </c>
      <c r="C7036" s="16" t="str">
        <f t="shared" si="109"/>
        <v>041 - 043</v>
      </c>
      <c r="D7036" s="52" t="s">
        <v>34487</v>
      </c>
      <c r="E7036" s="52" t="s">
        <v>31873</v>
      </c>
      <c r="F7036" s="16" t="s">
        <v>26398</v>
      </c>
      <c r="G7036" s="16" t="s">
        <v>31872</v>
      </c>
      <c r="H7036" s="16" t="s">
        <v>20397</v>
      </c>
      <c r="I7036" s="16" t="s">
        <v>26399</v>
      </c>
    </row>
    <row r="7037" spans="1:10">
      <c r="A7037" s="16" t="s">
        <v>10174</v>
      </c>
      <c r="B7037" s="52" t="s">
        <v>6678</v>
      </c>
      <c r="C7037" s="16" t="str">
        <f t="shared" si="109"/>
        <v>008 - 040</v>
      </c>
      <c r="D7037" s="52" t="s">
        <v>34487</v>
      </c>
      <c r="E7037" s="52" t="s">
        <v>16664</v>
      </c>
      <c r="F7037" s="16" t="s">
        <v>10175</v>
      </c>
      <c r="G7037" s="16" t="s">
        <v>16663</v>
      </c>
      <c r="H7037" s="16" t="s">
        <v>34573</v>
      </c>
      <c r="I7037" s="16" t="s">
        <v>20466</v>
      </c>
    </row>
    <row r="7038" spans="1:10">
      <c r="A7038" s="16" t="s">
        <v>19343</v>
      </c>
      <c r="B7038" s="52" t="s">
        <v>37720</v>
      </c>
      <c r="C7038" s="16" t="str">
        <f t="shared" si="109"/>
        <v>065 - 092</v>
      </c>
      <c r="D7038" s="52" t="s">
        <v>34487</v>
      </c>
      <c r="E7038" s="52" t="s">
        <v>29546</v>
      </c>
      <c r="F7038" s="16" t="s">
        <v>23489</v>
      </c>
      <c r="G7038" s="16" t="s">
        <v>29545</v>
      </c>
      <c r="H7038" s="16" t="s">
        <v>30282</v>
      </c>
      <c r="I7038" s="16" t="s">
        <v>19344</v>
      </c>
    </row>
    <row r="7039" spans="1:10">
      <c r="A7039" s="16" t="s">
        <v>27850</v>
      </c>
      <c r="B7039" s="52" t="s">
        <v>23224</v>
      </c>
      <c r="C7039" s="16" t="str">
        <f t="shared" si="109"/>
        <v>013 - 181</v>
      </c>
      <c r="D7039" s="52" t="s">
        <v>34487</v>
      </c>
      <c r="E7039" s="52" t="s">
        <v>26240</v>
      </c>
      <c r="F7039" s="16" t="s">
        <v>26238</v>
      </c>
      <c r="G7039" s="16" t="s">
        <v>26239</v>
      </c>
      <c r="H7039" s="16" t="s">
        <v>32666</v>
      </c>
      <c r="I7039" s="16" t="s">
        <v>5928</v>
      </c>
      <c r="J7039" s="16" t="s">
        <v>7990</v>
      </c>
    </row>
    <row r="7040" spans="1:10">
      <c r="A7040" s="16" t="s">
        <v>34019</v>
      </c>
      <c r="B7040" s="52" t="s">
        <v>11306</v>
      </c>
      <c r="C7040" s="16" t="str">
        <f t="shared" si="109"/>
        <v>097 - 067</v>
      </c>
      <c r="D7040" s="52" t="s">
        <v>34487</v>
      </c>
      <c r="E7040" s="52" t="s">
        <v>26245</v>
      </c>
      <c r="F7040" s="16" t="s">
        <v>34020</v>
      </c>
      <c r="G7040" s="16" t="s">
        <v>26244</v>
      </c>
      <c r="H7040" s="16" t="s">
        <v>32666</v>
      </c>
      <c r="I7040" s="16" t="s">
        <v>5928</v>
      </c>
    </row>
    <row r="7041" spans="1:10">
      <c r="A7041" s="16" t="s">
        <v>12218</v>
      </c>
      <c r="B7041" s="52" t="s">
        <v>14925</v>
      </c>
      <c r="C7041" s="16" t="str">
        <f t="shared" si="109"/>
        <v>004 - 161</v>
      </c>
      <c r="D7041" s="52" t="s">
        <v>34487</v>
      </c>
      <c r="E7041" s="52" t="s">
        <v>10758</v>
      </c>
      <c r="F7041" s="16" t="s">
        <v>33747</v>
      </c>
      <c r="G7041" s="16" t="s">
        <v>10757</v>
      </c>
      <c r="H7041" s="16" t="s">
        <v>10732</v>
      </c>
      <c r="I7041" s="16" t="s">
        <v>25346</v>
      </c>
    </row>
    <row r="7042" spans="1:10">
      <c r="A7042" s="16" t="s">
        <v>25353</v>
      </c>
      <c r="B7042" s="52" t="s">
        <v>14926</v>
      </c>
      <c r="C7042" s="16" t="str">
        <f t="shared" si="109"/>
        <v>004 - 162</v>
      </c>
      <c r="D7042" s="52" t="s">
        <v>34487</v>
      </c>
      <c r="E7042" s="52" t="s">
        <v>10758</v>
      </c>
      <c r="F7042" s="16" t="s">
        <v>14103</v>
      </c>
      <c r="G7042" s="16" t="s">
        <v>10757</v>
      </c>
      <c r="H7042" s="16" t="s">
        <v>10732</v>
      </c>
      <c r="I7042" s="16" t="s">
        <v>951</v>
      </c>
    </row>
    <row r="7043" spans="1:10">
      <c r="A7043" s="16" t="s">
        <v>17902</v>
      </c>
      <c r="B7043" s="52" t="s">
        <v>24355</v>
      </c>
      <c r="C7043" s="16" t="str">
        <f t="shared" si="109"/>
        <v>007 - 048</v>
      </c>
      <c r="D7043" s="52" t="s">
        <v>34487</v>
      </c>
      <c r="E7043" s="52" t="s">
        <v>14662</v>
      </c>
      <c r="F7043" s="16" t="s">
        <v>14660</v>
      </c>
      <c r="G7043" s="16" t="s">
        <v>14661</v>
      </c>
      <c r="H7043" s="16" t="s">
        <v>14663</v>
      </c>
      <c r="I7043" s="16" t="s">
        <v>17903</v>
      </c>
      <c r="J7043" s="16"/>
    </row>
    <row r="7044" spans="1:10">
      <c r="A7044" s="16" t="s">
        <v>3930</v>
      </c>
      <c r="B7044" s="52" t="s">
        <v>14927</v>
      </c>
      <c r="C7044" s="16" t="str">
        <f t="shared" ref="C7044:C7107" si="110">MID(A7044,1,3) &amp;" - " &amp;MID(A7044,4,3)</f>
        <v>004 - 813</v>
      </c>
      <c r="D7044" s="52"/>
      <c r="E7044" s="52" t="s">
        <v>10758</v>
      </c>
      <c r="F7044" s="16"/>
      <c r="G7044" s="16" t="s">
        <v>10757</v>
      </c>
      <c r="H7044" s="16" t="s">
        <v>10732</v>
      </c>
      <c r="I7044" s="16" t="s">
        <v>3931</v>
      </c>
      <c r="J7044" s="16" t="s">
        <v>34487</v>
      </c>
    </row>
    <row r="7045" spans="1:10">
      <c r="A7045" s="16" t="s">
        <v>19427</v>
      </c>
      <c r="B7045" s="52" t="s">
        <v>21550</v>
      </c>
      <c r="C7045" s="16" t="str">
        <f t="shared" si="110"/>
        <v>028 - 061</v>
      </c>
      <c r="D7045" s="52" t="s">
        <v>36059</v>
      </c>
      <c r="E7045" s="52" t="s">
        <v>32659</v>
      </c>
      <c r="F7045" s="16" t="s">
        <v>37474</v>
      </c>
      <c r="G7045" s="16" t="s">
        <v>32658</v>
      </c>
      <c r="H7045" s="16" t="s">
        <v>32660</v>
      </c>
      <c r="I7045" s="16" t="s">
        <v>19428</v>
      </c>
    </row>
    <row r="7046" spans="1:10">
      <c r="A7046" s="16" t="s">
        <v>2898</v>
      </c>
      <c r="B7046" s="52" t="s">
        <v>10505</v>
      </c>
      <c r="C7046" s="16" t="str">
        <f t="shared" si="110"/>
        <v>015 - 170</v>
      </c>
      <c r="D7046" s="52" t="s">
        <v>36059</v>
      </c>
      <c r="E7046" s="52" t="s">
        <v>32665</v>
      </c>
      <c r="F7046" s="16" t="s">
        <v>2899</v>
      </c>
      <c r="G7046" s="16" t="s">
        <v>32664</v>
      </c>
      <c r="H7046" s="16" t="s">
        <v>32666</v>
      </c>
      <c r="I7046" s="16" t="s">
        <v>2900</v>
      </c>
    </row>
    <row r="7047" spans="1:10">
      <c r="A7047" s="16" t="s">
        <v>37448</v>
      </c>
      <c r="B7047" s="52" t="s">
        <v>32970</v>
      </c>
      <c r="C7047" s="16" t="str">
        <f t="shared" si="110"/>
        <v>001 - 184</v>
      </c>
      <c r="D7047" s="52" t="s">
        <v>34487</v>
      </c>
      <c r="E7047" s="52" t="s">
        <v>37671</v>
      </c>
      <c r="F7047" s="16" t="s">
        <v>34139</v>
      </c>
      <c r="G7047" s="16" t="s">
        <v>37670</v>
      </c>
      <c r="H7047" s="16" t="s">
        <v>10732</v>
      </c>
      <c r="I7047" s="16" t="s">
        <v>34140</v>
      </c>
    </row>
    <row r="7048" spans="1:10">
      <c r="A7048" s="16" t="s">
        <v>32421</v>
      </c>
      <c r="B7048" s="52" t="s">
        <v>21555</v>
      </c>
      <c r="C7048" s="16" t="str">
        <f t="shared" si="110"/>
        <v>001 - 185</v>
      </c>
      <c r="D7048" s="52" t="s">
        <v>36059</v>
      </c>
      <c r="E7048" s="52" t="s">
        <v>37671</v>
      </c>
      <c r="F7048" s="16" t="s">
        <v>772</v>
      </c>
      <c r="G7048" s="16" t="s">
        <v>37670</v>
      </c>
      <c r="H7048" s="16" t="s">
        <v>10732</v>
      </c>
      <c r="I7048" s="16" t="s">
        <v>32422</v>
      </c>
    </row>
    <row r="7049" spans="1:10">
      <c r="A7049" s="16" t="s">
        <v>15422</v>
      </c>
      <c r="B7049" s="52" t="s">
        <v>8808</v>
      </c>
      <c r="C7049" s="16" t="str">
        <f t="shared" si="110"/>
        <v>022 - 884</v>
      </c>
      <c r="D7049" s="52"/>
      <c r="E7049" s="52" t="s">
        <v>4777</v>
      </c>
      <c r="F7049" s="16"/>
      <c r="G7049" s="16" t="s">
        <v>4776</v>
      </c>
      <c r="H7049" s="16" t="s">
        <v>4778</v>
      </c>
      <c r="I7049" s="16" t="s">
        <v>15423</v>
      </c>
      <c r="J7049" s="16" t="s">
        <v>34487</v>
      </c>
    </row>
    <row r="7050" spans="1:10">
      <c r="A7050" s="16" t="s">
        <v>37395</v>
      </c>
      <c r="B7050" s="52" t="s">
        <v>26321</v>
      </c>
      <c r="C7050" s="16" t="str">
        <f t="shared" si="110"/>
        <v>001 - 186</v>
      </c>
      <c r="D7050" s="52" t="s">
        <v>34487</v>
      </c>
      <c r="E7050" s="52" t="s">
        <v>37671</v>
      </c>
      <c r="F7050" s="16" t="s">
        <v>25207</v>
      </c>
      <c r="G7050" s="16" t="s">
        <v>37670</v>
      </c>
      <c r="H7050" s="16" t="s">
        <v>10732</v>
      </c>
      <c r="I7050" s="16" t="s">
        <v>37396</v>
      </c>
    </row>
    <row r="7051" spans="1:10">
      <c r="A7051" s="16" t="s">
        <v>5661</v>
      </c>
      <c r="B7051" s="52" t="s">
        <v>21012</v>
      </c>
      <c r="C7051" s="16" t="str">
        <f t="shared" si="110"/>
        <v>062 - 806</v>
      </c>
      <c r="D7051" s="52"/>
      <c r="E7051" s="52" t="s">
        <v>1277</v>
      </c>
      <c r="F7051" s="16"/>
      <c r="G7051" s="16" t="s">
        <v>1276</v>
      </c>
      <c r="H7051" s="16" t="s">
        <v>30282</v>
      </c>
      <c r="I7051" s="16" t="s">
        <v>5662</v>
      </c>
      <c r="J7051" s="16" t="s">
        <v>34487</v>
      </c>
    </row>
    <row r="7052" spans="1:10">
      <c r="A7052" s="16" t="s">
        <v>18962</v>
      </c>
      <c r="B7052" s="52" t="s">
        <v>9686</v>
      </c>
      <c r="C7052" s="16" t="str">
        <f t="shared" si="110"/>
        <v>019 - 878</v>
      </c>
      <c r="D7052" s="52"/>
      <c r="E7052" s="52" t="s">
        <v>23092</v>
      </c>
      <c r="F7052" s="16"/>
      <c r="G7052" s="16" t="s">
        <v>23091</v>
      </c>
      <c r="H7052" s="16" t="s">
        <v>32666</v>
      </c>
      <c r="I7052" s="16" t="s">
        <v>18963</v>
      </c>
      <c r="J7052" s="16" t="s">
        <v>34487</v>
      </c>
    </row>
    <row r="7053" spans="1:10">
      <c r="A7053" s="16" t="s">
        <v>17338</v>
      </c>
      <c r="B7053" s="52" t="s">
        <v>9687</v>
      </c>
      <c r="C7053" s="16" t="str">
        <f t="shared" si="110"/>
        <v>019 - 068</v>
      </c>
      <c r="D7053" s="52" t="s">
        <v>36059</v>
      </c>
      <c r="E7053" s="52" t="s">
        <v>23092</v>
      </c>
      <c r="F7053" s="16" t="s">
        <v>17339</v>
      </c>
      <c r="G7053" s="16" t="s">
        <v>23091</v>
      </c>
      <c r="H7053" s="16" t="s">
        <v>32666</v>
      </c>
      <c r="I7053" s="16" t="s">
        <v>16640</v>
      </c>
      <c r="J7053" s="16"/>
    </row>
    <row r="7054" spans="1:10">
      <c r="A7054" s="16" t="s">
        <v>9839</v>
      </c>
      <c r="B7054" s="52" t="s">
        <v>22995</v>
      </c>
      <c r="C7054" s="16" t="str">
        <f t="shared" si="110"/>
        <v>017 - 870</v>
      </c>
      <c r="D7054" s="52"/>
      <c r="E7054" s="52" t="s">
        <v>22538</v>
      </c>
      <c r="G7054" s="16" t="s">
        <v>22537</v>
      </c>
      <c r="H7054" s="16" t="s">
        <v>32666</v>
      </c>
      <c r="I7054" s="16" t="s">
        <v>9840</v>
      </c>
      <c r="J7054" s="16" t="s">
        <v>34487</v>
      </c>
    </row>
    <row r="7055" spans="1:10">
      <c r="A7055" s="16" t="s">
        <v>5192</v>
      </c>
      <c r="B7055" s="52" t="s">
        <v>9413</v>
      </c>
      <c r="C7055" s="16" t="str">
        <f t="shared" si="110"/>
        <v>002 - 091</v>
      </c>
      <c r="D7055" s="52" t="s">
        <v>36059</v>
      </c>
      <c r="E7055" s="52" t="s">
        <v>36066</v>
      </c>
      <c r="F7055" s="16" t="s">
        <v>37471</v>
      </c>
      <c r="G7055" s="16" t="s">
        <v>20457</v>
      </c>
      <c r="H7055" s="16" t="s">
        <v>10732</v>
      </c>
      <c r="I7055" s="16" t="s">
        <v>5193</v>
      </c>
      <c r="J7055" s="16"/>
    </row>
    <row r="7056" spans="1:10">
      <c r="A7056" s="16" t="s">
        <v>3932</v>
      </c>
      <c r="B7056" s="52" t="s">
        <v>23961</v>
      </c>
      <c r="C7056" s="16" t="str">
        <f t="shared" si="110"/>
        <v>030 - 813</v>
      </c>
      <c r="D7056" s="52"/>
      <c r="E7056" s="52" t="s">
        <v>35970</v>
      </c>
      <c r="F7056" s="16"/>
      <c r="G7056" s="16" t="s">
        <v>35969</v>
      </c>
      <c r="H7056" s="16" t="s">
        <v>30334</v>
      </c>
      <c r="I7056" s="16" t="s">
        <v>3933</v>
      </c>
      <c r="J7056" s="16" t="s">
        <v>34487</v>
      </c>
    </row>
    <row r="7057" spans="1:10">
      <c r="A7057" s="16" t="s">
        <v>18796</v>
      </c>
      <c r="B7057" s="52" t="s">
        <v>7187</v>
      </c>
      <c r="C7057" s="16" t="str">
        <f t="shared" si="110"/>
        <v>009 - 821</v>
      </c>
      <c r="D7057" s="52"/>
      <c r="E7057" s="52" t="s">
        <v>26840</v>
      </c>
      <c r="F7057" s="16"/>
      <c r="G7057" s="16" t="s">
        <v>26839</v>
      </c>
      <c r="H7057" s="16" t="s">
        <v>34573</v>
      </c>
      <c r="I7057" s="16" t="s">
        <v>18797</v>
      </c>
      <c r="J7057" s="16" t="s">
        <v>34487</v>
      </c>
    </row>
    <row r="7058" spans="1:10">
      <c r="A7058" s="16" t="s">
        <v>23949</v>
      </c>
      <c r="B7058" s="52" t="s">
        <v>22996</v>
      </c>
      <c r="C7058" s="16" t="str">
        <f t="shared" si="110"/>
        <v>017 - 139</v>
      </c>
      <c r="D7058" s="52" t="s">
        <v>34487</v>
      </c>
      <c r="E7058" s="52" t="s">
        <v>22538</v>
      </c>
      <c r="F7058" s="16" t="s">
        <v>14604</v>
      </c>
      <c r="G7058" s="16" t="s">
        <v>22537</v>
      </c>
      <c r="H7058" s="16" t="s">
        <v>32666</v>
      </c>
      <c r="I7058" s="16" t="s">
        <v>23950</v>
      </c>
    </row>
    <row r="7059" spans="1:10">
      <c r="A7059" s="16" t="s">
        <v>29283</v>
      </c>
      <c r="B7059" s="52" t="s">
        <v>22997</v>
      </c>
      <c r="C7059" s="16" t="str">
        <f t="shared" si="110"/>
        <v>017 - 140</v>
      </c>
      <c r="D7059" s="52" t="s">
        <v>34487</v>
      </c>
      <c r="E7059" s="52" t="s">
        <v>22538</v>
      </c>
      <c r="F7059" s="16" t="s">
        <v>5676</v>
      </c>
      <c r="G7059" s="16" t="s">
        <v>22537</v>
      </c>
      <c r="H7059" s="16" t="s">
        <v>32666</v>
      </c>
      <c r="I7059" s="16" t="s">
        <v>5677</v>
      </c>
    </row>
    <row r="7060" spans="1:10">
      <c r="A7060" s="16" t="s">
        <v>30187</v>
      </c>
      <c r="B7060" s="52" t="s">
        <v>37721</v>
      </c>
      <c r="C7060" s="16" t="str">
        <f t="shared" si="110"/>
        <v>065 - 093</v>
      </c>
      <c r="D7060" s="52" t="s">
        <v>34487</v>
      </c>
      <c r="E7060" s="52" t="s">
        <v>29546</v>
      </c>
      <c r="F7060" s="16" t="s">
        <v>29108</v>
      </c>
      <c r="G7060" s="16" t="s">
        <v>29545</v>
      </c>
      <c r="H7060" s="16" t="s">
        <v>30282</v>
      </c>
      <c r="I7060" s="16" t="s">
        <v>30188</v>
      </c>
    </row>
    <row r="7061" spans="1:10">
      <c r="A7061" s="16" t="s">
        <v>33962</v>
      </c>
      <c r="B7061" s="52" t="s">
        <v>26322</v>
      </c>
      <c r="C7061" s="16" t="str">
        <f t="shared" si="110"/>
        <v>001 - 187</v>
      </c>
      <c r="D7061" s="52" t="s">
        <v>34487</v>
      </c>
      <c r="E7061" s="52" t="s">
        <v>37671</v>
      </c>
      <c r="F7061" s="16" t="s">
        <v>35568</v>
      </c>
      <c r="G7061" s="16" t="s">
        <v>37670</v>
      </c>
      <c r="H7061" s="16" t="s">
        <v>10732</v>
      </c>
      <c r="I7061" s="16" t="s">
        <v>33963</v>
      </c>
      <c r="J7061" s="16"/>
    </row>
    <row r="7062" spans="1:10">
      <c r="A7062" s="16" t="s">
        <v>17127</v>
      </c>
      <c r="B7062" s="52" t="s">
        <v>14705</v>
      </c>
      <c r="C7062" s="16" t="str">
        <f t="shared" si="110"/>
        <v>I99 - 504</v>
      </c>
      <c r="D7062" s="52"/>
      <c r="E7062" s="52" t="s">
        <v>10726</v>
      </c>
      <c r="F7062" s="16"/>
      <c r="G7062" s="16" t="s">
        <v>10725</v>
      </c>
      <c r="H7062" s="16" t="s">
        <v>10727</v>
      </c>
      <c r="I7062" s="16" t="s">
        <v>15919</v>
      </c>
    </row>
    <row r="7063" spans="1:10">
      <c r="A7063" s="16" t="s">
        <v>13891</v>
      </c>
      <c r="B7063" s="52" t="s">
        <v>15926</v>
      </c>
      <c r="C7063" s="16" t="str">
        <f t="shared" si="110"/>
        <v>054 - 039</v>
      </c>
      <c r="D7063" s="52" t="s">
        <v>34487</v>
      </c>
      <c r="E7063" s="52" t="s">
        <v>30442</v>
      </c>
      <c r="F7063" s="16" t="s">
        <v>13892</v>
      </c>
      <c r="G7063" s="16" t="s">
        <v>30441</v>
      </c>
      <c r="H7063" s="16" t="s">
        <v>1269</v>
      </c>
      <c r="I7063" s="16" t="s">
        <v>13893</v>
      </c>
    </row>
    <row r="7064" spans="1:10">
      <c r="A7064" s="16" t="s">
        <v>7595</v>
      </c>
      <c r="B7064" s="52" t="s">
        <v>36848</v>
      </c>
      <c r="C7064" s="16" t="str">
        <f t="shared" si="110"/>
        <v>041 - 044</v>
      </c>
      <c r="D7064" s="52" t="s">
        <v>36059</v>
      </c>
      <c r="E7064" s="52" t="s">
        <v>31873</v>
      </c>
      <c r="F7064" s="16" t="s">
        <v>7596</v>
      </c>
      <c r="G7064" s="16" t="s">
        <v>31872</v>
      </c>
      <c r="H7064" s="16" t="s">
        <v>20397</v>
      </c>
      <c r="I7064" s="16" t="s">
        <v>7597</v>
      </c>
      <c r="J7064" s="16"/>
    </row>
    <row r="7065" spans="1:10">
      <c r="A7065" s="16" t="s">
        <v>22267</v>
      </c>
      <c r="B7065" s="52" t="s">
        <v>7589</v>
      </c>
      <c r="C7065" s="16" t="str">
        <f t="shared" si="110"/>
        <v>046 - 022</v>
      </c>
      <c r="D7065" s="52" t="s">
        <v>34487</v>
      </c>
      <c r="E7065" s="52" t="s">
        <v>8862</v>
      </c>
      <c r="F7065" s="16" t="s">
        <v>22268</v>
      </c>
      <c r="G7065" s="16" t="s">
        <v>8861</v>
      </c>
      <c r="H7065" s="16" t="s">
        <v>30328</v>
      </c>
      <c r="I7065" s="16" t="s">
        <v>22269</v>
      </c>
      <c r="J7065" s="16"/>
    </row>
    <row r="7066" spans="1:10">
      <c r="A7066" s="16" t="s">
        <v>27914</v>
      </c>
      <c r="B7066" s="52" t="s">
        <v>17964</v>
      </c>
      <c r="C7066" s="16" t="str">
        <f t="shared" si="110"/>
        <v>023 - 058</v>
      </c>
      <c r="D7066" s="52" t="s">
        <v>36059</v>
      </c>
      <c r="E7066" s="52" t="s">
        <v>380</v>
      </c>
      <c r="F7066" s="16" t="s">
        <v>27915</v>
      </c>
      <c r="G7066" s="16" t="s">
        <v>379</v>
      </c>
      <c r="H7066" s="16" t="s">
        <v>32660</v>
      </c>
      <c r="I7066" s="16" t="s">
        <v>27916</v>
      </c>
      <c r="J7066" s="16"/>
    </row>
    <row r="7067" spans="1:10">
      <c r="A7067" s="16" t="s">
        <v>18392</v>
      </c>
      <c r="B7067" s="52" t="s">
        <v>13429</v>
      </c>
      <c r="C7067" s="16" t="str">
        <f t="shared" si="110"/>
        <v>068 - 028</v>
      </c>
      <c r="D7067" s="52" t="s">
        <v>36059</v>
      </c>
      <c r="E7067" s="52" t="s">
        <v>34259</v>
      </c>
      <c r="F7067" s="16" t="s">
        <v>25898</v>
      </c>
      <c r="G7067" s="16" t="s">
        <v>21099</v>
      </c>
      <c r="H7067" s="16" t="s">
        <v>15395</v>
      </c>
      <c r="I7067" s="16" t="s">
        <v>25899</v>
      </c>
    </row>
    <row r="7068" spans="1:10">
      <c r="A7068" s="16" t="s">
        <v>15966</v>
      </c>
      <c r="B7068" s="52" t="s">
        <v>9688</v>
      </c>
      <c r="C7068" s="16" t="str">
        <f t="shared" si="110"/>
        <v>019 - 069</v>
      </c>
      <c r="D7068" s="52" t="s">
        <v>36059</v>
      </c>
      <c r="E7068" s="52" t="s">
        <v>23092</v>
      </c>
      <c r="F7068" s="16" t="s">
        <v>15967</v>
      </c>
      <c r="G7068" s="16" t="s">
        <v>23091</v>
      </c>
      <c r="H7068" s="16" t="s">
        <v>32666</v>
      </c>
      <c r="I7068" s="16" t="s">
        <v>15968</v>
      </c>
    </row>
    <row r="7069" spans="1:10">
      <c r="A7069" s="16" t="s">
        <v>32622</v>
      </c>
      <c r="B7069" s="52" t="s">
        <v>17614</v>
      </c>
      <c r="C7069" s="16" t="str">
        <f t="shared" si="110"/>
        <v>066 - 068</v>
      </c>
      <c r="D7069" s="52" t="s">
        <v>34487</v>
      </c>
      <c r="E7069" s="52" t="s">
        <v>3383</v>
      </c>
      <c r="F7069" s="16" t="s">
        <v>6948</v>
      </c>
      <c r="G7069" s="16" t="s">
        <v>3382</v>
      </c>
      <c r="H7069" s="16" t="s">
        <v>15395</v>
      </c>
      <c r="I7069" s="16" t="s">
        <v>6949</v>
      </c>
    </row>
    <row r="7070" spans="1:10">
      <c r="A7070" s="16" t="s">
        <v>35846</v>
      </c>
      <c r="B7070" s="52" t="s">
        <v>23225</v>
      </c>
      <c r="C7070" s="16" t="str">
        <f t="shared" si="110"/>
        <v>013 - 182</v>
      </c>
      <c r="D7070" s="52" t="s">
        <v>34487</v>
      </c>
      <c r="E7070" s="52" t="s">
        <v>26240</v>
      </c>
      <c r="F7070" s="16" t="s">
        <v>26238</v>
      </c>
      <c r="G7070" s="16" t="s">
        <v>26239</v>
      </c>
      <c r="H7070" s="16" t="s">
        <v>32666</v>
      </c>
      <c r="I7070" s="16" t="s">
        <v>7947</v>
      </c>
      <c r="J7070" s="16" t="s">
        <v>7990</v>
      </c>
    </row>
    <row r="7071" spans="1:10">
      <c r="A7071" s="16" t="s">
        <v>7945</v>
      </c>
      <c r="B7071" s="52" t="s">
        <v>7653</v>
      </c>
      <c r="C7071" s="16" t="str">
        <f t="shared" si="110"/>
        <v>097 - 068</v>
      </c>
      <c r="D7071" s="52" t="s">
        <v>34487</v>
      </c>
      <c r="E7071" s="52" t="s">
        <v>26245</v>
      </c>
      <c r="F7071" s="16" t="s">
        <v>7946</v>
      </c>
      <c r="G7071" s="16" t="s">
        <v>26244</v>
      </c>
      <c r="H7071" s="16" t="s">
        <v>32666</v>
      </c>
      <c r="I7071" s="16" t="s">
        <v>7947</v>
      </c>
    </row>
    <row r="7072" spans="1:10">
      <c r="A7072" s="16" t="s">
        <v>34319</v>
      </c>
      <c r="B7072" s="52" t="s">
        <v>7581</v>
      </c>
      <c r="C7072" s="16" t="str">
        <f t="shared" si="110"/>
        <v>094 - 031</v>
      </c>
      <c r="D7072" s="52" t="s">
        <v>34487</v>
      </c>
      <c r="E7072" s="52" t="s">
        <v>10747</v>
      </c>
      <c r="F7072" s="16" t="s">
        <v>22006</v>
      </c>
      <c r="G7072" s="16" t="s">
        <v>10746</v>
      </c>
      <c r="H7072" s="16" t="s">
        <v>10748</v>
      </c>
      <c r="I7072" s="16" t="s">
        <v>34320</v>
      </c>
      <c r="J7072" s="16"/>
    </row>
    <row r="7073" spans="1:10">
      <c r="A7073" s="16" t="s">
        <v>36489</v>
      </c>
      <c r="B7073" s="52" t="s">
        <v>5482</v>
      </c>
      <c r="C7073" s="16" t="str">
        <f t="shared" si="110"/>
        <v>071 - 038</v>
      </c>
      <c r="D7073" s="52" t="s">
        <v>34487</v>
      </c>
      <c r="E7073" s="52" t="s">
        <v>13516</v>
      </c>
      <c r="F7073" s="16" t="s">
        <v>20426</v>
      </c>
      <c r="G7073" s="16" t="s">
        <v>13515</v>
      </c>
      <c r="H7073" s="16" t="s">
        <v>37422</v>
      </c>
      <c r="I7073" s="16" t="s">
        <v>36490</v>
      </c>
    </row>
    <row r="7074" spans="1:10">
      <c r="A7074" s="16" t="s">
        <v>27632</v>
      </c>
      <c r="B7074" s="52" t="s">
        <v>10506</v>
      </c>
      <c r="C7074" s="16" t="str">
        <f t="shared" si="110"/>
        <v>015 - 171</v>
      </c>
      <c r="D7074" s="52" t="s">
        <v>36059</v>
      </c>
      <c r="E7074" s="52" t="s">
        <v>32665</v>
      </c>
      <c r="F7074" s="16" t="s">
        <v>27633</v>
      </c>
      <c r="G7074" s="16" t="s">
        <v>32664</v>
      </c>
      <c r="H7074" s="16" t="s">
        <v>32666</v>
      </c>
      <c r="I7074" s="16" t="s">
        <v>27634</v>
      </c>
    </row>
    <row r="7075" spans="1:10">
      <c r="A7075" s="16" t="s">
        <v>3646</v>
      </c>
      <c r="B7075" s="52" t="s">
        <v>17965</v>
      </c>
      <c r="C7075" s="16" t="str">
        <f t="shared" si="110"/>
        <v>023 - 059</v>
      </c>
      <c r="D7075" s="52" t="s">
        <v>36059</v>
      </c>
      <c r="E7075" s="52" t="s">
        <v>380</v>
      </c>
      <c r="F7075" s="16" t="s">
        <v>3647</v>
      </c>
      <c r="G7075" s="16" t="s">
        <v>379</v>
      </c>
      <c r="H7075" s="16" t="s">
        <v>32660</v>
      </c>
      <c r="I7075" s="16" t="s">
        <v>3648</v>
      </c>
      <c r="J7075" s="16"/>
    </row>
    <row r="7076" spans="1:10">
      <c r="A7076" s="16" t="s">
        <v>12768</v>
      </c>
      <c r="B7076" s="52" t="s">
        <v>22998</v>
      </c>
      <c r="C7076" s="16" t="str">
        <f t="shared" si="110"/>
        <v>017 - 871</v>
      </c>
      <c r="D7076" s="52"/>
      <c r="E7076" s="52" t="s">
        <v>22538</v>
      </c>
      <c r="F7076" s="16"/>
      <c r="G7076" s="16" t="s">
        <v>22537</v>
      </c>
      <c r="H7076" s="16" t="s">
        <v>32666</v>
      </c>
      <c r="I7076" s="16" t="s">
        <v>12769</v>
      </c>
      <c r="J7076" s="16" t="s">
        <v>34487</v>
      </c>
    </row>
    <row r="7077" spans="1:10">
      <c r="A7077" s="16" t="s">
        <v>17020</v>
      </c>
      <c r="B7077" s="52" t="s">
        <v>7619</v>
      </c>
      <c r="C7077" s="16" t="str">
        <f t="shared" si="110"/>
        <v>047 - 012</v>
      </c>
      <c r="D7077" s="52" t="s">
        <v>34487</v>
      </c>
      <c r="E7077" s="52" t="s">
        <v>26235</v>
      </c>
      <c r="F7077" s="16" t="s">
        <v>363</v>
      </c>
      <c r="G7077" s="16" t="s">
        <v>26234</v>
      </c>
      <c r="H7077" s="16" t="s">
        <v>30328</v>
      </c>
      <c r="I7077" s="16" t="s">
        <v>364</v>
      </c>
    </row>
    <row r="7078" spans="1:10">
      <c r="A7078" s="16" t="s">
        <v>34875</v>
      </c>
      <c r="B7078" s="52" t="s">
        <v>17615</v>
      </c>
      <c r="C7078" s="16" t="str">
        <f t="shared" si="110"/>
        <v>066 - 069</v>
      </c>
      <c r="D7078" s="52" t="s">
        <v>34487</v>
      </c>
      <c r="E7078" s="52" t="s">
        <v>3383</v>
      </c>
      <c r="F7078" s="16" t="s">
        <v>6950</v>
      </c>
      <c r="G7078" s="16" t="s">
        <v>3382</v>
      </c>
      <c r="H7078" s="16" t="s">
        <v>15395</v>
      </c>
      <c r="I7078" s="16" t="s">
        <v>6951</v>
      </c>
    </row>
    <row r="7079" spans="1:10">
      <c r="A7079" s="16" t="s">
        <v>35770</v>
      </c>
      <c r="B7079" s="52" t="s">
        <v>21013</v>
      </c>
      <c r="C7079" s="16" t="str">
        <f t="shared" si="110"/>
        <v>062 - 050</v>
      </c>
      <c r="D7079" s="52" t="s">
        <v>34487</v>
      </c>
      <c r="E7079" s="52" t="s">
        <v>1277</v>
      </c>
      <c r="F7079" s="16" t="s">
        <v>37762</v>
      </c>
      <c r="G7079" s="16" t="s">
        <v>1276</v>
      </c>
      <c r="H7079" s="16" t="s">
        <v>30282</v>
      </c>
      <c r="I7079" s="16" t="s">
        <v>3133</v>
      </c>
    </row>
    <row r="7080" spans="1:10">
      <c r="A7080" s="16" t="s">
        <v>32628</v>
      </c>
      <c r="B7080" s="52" t="s">
        <v>17616</v>
      </c>
      <c r="C7080" s="16" t="str">
        <f t="shared" si="110"/>
        <v>066 - 070</v>
      </c>
      <c r="D7080" s="52" t="s">
        <v>34487</v>
      </c>
      <c r="E7080" s="52" t="s">
        <v>3383</v>
      </c>
      <c r="F7080" s="16" t="s">
        <v>6639</v>
      </c>
      <c r="G7080" s="16" t="s">
        <v>3382</v>
      </c>
      <c r="H7080" s="16" t="s">
        <v>15395</v>
      </c>
      <c r="I7080" s="16" t="s">
        <v>6640</v>
      </c>
    </row>
    <row r="7081" spans="1:10">
      <c r="A7081" s="16" t="s">
        <v>16714</v>
      </c>
      <c r="B7081" s="52" t="s">
        <v>7582</v>
      </c>
      <c r="C7081" s="16" t="str">
        <f t="shared" si="110"/>
        <v>094 - 032</v>
      </c>
      <c r="D7081" s="52" t="s">
        <v>34487</v>
      </c>
      <c r="E7081" s="52" t="s">
        <v>10747</v>
      </c>
      <c r="F7081" s="16" t="s">
        <v>4298</v>
      </c>
      <c r="G7081" s="16" t="s">
        <v>10746</v>
      </c>
      <c r="H7081" s="16" t="s">
        <v>10748</v>
      </c>
      <c r="I7081" s="16" t="s">
        <v>16715</v>
      </c>
      <c r="J7081" s="16"/>
    </row>
    <row r="7082" spans="1:10">
      <c r="A7082" s="16" t="s">
        <v>19201</v>
      </c>
      <c r="B7082" s="52" t="s">
        <v>32816</v>
      </c>
      <c r="C7082" s="16" t="str">
        <f t="shared" si="110"/>
        <v>076 - 058</v>
      </c>
      <c r="D7082" s="52" t="s">
        <v>34487</v>
      </c>
      <c r="E7082" s="52" t="s">
        <v>13510</v>
      </c>
      <c r="F7082" s="16" t="s">
        <v>13529</v>
      </c>
      <c r="G7082" s="16" t="s">
        <v>13509</v>
      </c>
      <c r="H7082" s="16" t="s">
        <v>13511</v>
      </c>
      <c r="I7082" s="16" t="s">
        <v>19202</v>
      </c>
      <c r="J7082" s="16"/>
    </row>
    <row r="7083" spans="1:10">
      <c r="A7083" s="16" t="s">
        <v>34388</v>
      </c>
      <c r="B7083" s="52" t="s">
        <v>7583</v>
      </c>
      <c r="C7083" s="16" t="str">
        <f t="shared" si="110"/>
        <v>094 - 033</v>
      </c>
      <c r="D7083" s="52" t="s">
        <v>34487</v>
      </c>
      <c r="E7083" s="52" t="s">
        <v>10747</v>
      </c>
      <c r="F7083" s="16" t="s">
        <v>22881</v>
      </c>
      <c r="G7083" s="16" t="s">
        <v>10746</v>
      </c>
      <c r="H7083" s="16" t="s">
        <v>10748</v>
      </c>
      <c r="I7083" s="16" t="s">
        <v>16286</v>
      </c>
      <c r="J7083" s="16"/>
    </row>
    <row r="7084" spans="1:10">
      <c r="A7084" s="16" t="s">
        <v>7322</v>
      </c>
      <c r="B7084" s="52" t="s">
        <v>583</v>
      </c>
      <c r="C7084" s="16" t="str">
        <f t="shared" si="110"/>
        <v>057 - 049</v>
      </c>
      <c r="D7084" s="52" t="s">
        <v>34487</v>
      </c>
      <c r="E7084" s="52" t="s">
        <v>18919</v>
      </c>
      <c r="F7084" s="16" t="s">
        <v>7323</v>
      </c>
      <c r="G7084" s="16" t="s">
        <v>18918</v>
      </c>
      <c r="H7084" s="16" t="s">
        <v>20396</v>
      </c>
      <c r="I7084" s="16" t="s">
        <v>18659</v>
      </c>
    </row>
    <row r="7085" spans="1:10">
      <c r="A7085" s="16" t="s">
        <v>18393</v>
      </c>
      <c r="B7085" s="52" t="s">
        <v>13430</v>
      </c>
      <c r="C7085" s="16" t="str">
        <f t="shared" si="110"/>
        <v>068 - 029</v>
      </c>
      <c r="D7085" s="52" t="s">
        <v>34487</v>
      </c>
      <c r="E7085" s="52" t="s">
        <v>34259</v>
      </c>
      <c r="F7085" s="16" t="s">
        <v>34258</v>
      </c>
      <c r="G7085" s="16" t="s">
        <v>21099</v>
      </c>
      <c r="H7085" s="16" t="s">
        <v>15395</v>
      </c>
      <c r="I7085" s="16" t="s">
        <v>25900</v>
      </c>
      <c r="J7085" s="16"/>
    </row>
    <row r="7086" spans="1:10">
      <c r="A7086" s="16" t="s">
        <v>4534</v>
      </c>
      <c r="B7086" s="52" t="s">
        <v>29485</v>
      </c>
      <c r="C7086" s="16" t="str">
        <f t="shared" si="110"/>
        <v>060 - 049</v>
      </c>
      <c r="D7086" s="52" t="s">
        <v>34487</v>
      </c>
      <c r="E7086" s="52" t="s">
        <v>10737</v>
      </c>
      <c r="F7086" s="16" t="s">
        <v>24907</v>
      </c>
      <c r="G7086" s="16" t="s">
        <v>10736</v>
      </c>
      <c r="H7086" s="16" t="s">
        <v>20396</v>
      </c>
      <c r="I7086" s="16" t="s">
        <v>8581</v>
      </c>
    </row>
    <row r="7087" spans="1:10">
      <c r="A7087" s="16" t="s">
        <v>19445</v>
      </c>
      <c r="B7087" s="52" t="s">
        <v>10507</v>
      </c>
      <c r="C7087" s="16" t="str">
        <f t="shared" si="110"/>
        <v>015 - 987</v>
      </c>
      <c r="D7087" s="52"/>
      <c r="E7087" s="52" t="s">
        <v>32665</v>
      </c>
      <c r="G7087" s="16" t="s">
        <v>32664</v>
      </c>
      <c r="H7087" s="16" t="s">
        <v>32666</v>
      </c>
      <c r="I7087" s="16" t="s">
        <v>19446</v>
      </c>
      <c r="J7087" s="16" t="s">
        <v>34487</v>
      </c>
    </row>
    <row r="7088" spans="1:10">
      <c r="A7088" s="16" t="s">
        <v>26490</v>
      </c>
      <c r="B7088" s="52" t="s">
        <v>10508</v>
      </c>
      <c r="C7088" s="16" t="str">
        <f t="shared" si="110"/>
        <v>015 - 172</v>
      </c>
      <c r="D7088" s="52" t="s">
        <v>36059</v>
      </c>
      <c r="E7088" s="52" t="s">
        <v>32665</v>
      </c>
      <c r="F7088" s="16" t="s">
        <v>9522</v>
      </c>
      <c r="G7088" s="16" t="s">
        <v>32664</v>
      </c>
      <c r="H7088" s="16" t="s">
        <v>32666</v>
      </c>
      <c r="I7088" s="16" t="s">
        <v>26491</v>
      </c>
    </row>
    <row r="7089" spans="1:10">
      <c r="A7089" s="16" t="s">
        <v>6866</v>
      </c>
      <c r="B7089" s="52" t="s">
        <v>9689</v>
      </c>
      <c r="C7089" s="16" t="str">
        <f t="shared" si="110"/>
        <v>019 - 070</v>
      </c>
      <c r="D7089" s="52" t="s">
        <v>36059</v>
      </c>
      <c r="E7089" s="52" t="s">
        <v>23092</v>
      </c>
      <c r="F7089" s="16" t="s">
        <v>5573</v>
      </c>
      <c r="G7089" s="16" t="s">
        <v>23091</v>
      </c>
      <c r="H7089" s="16" t="s">
        <v>32666</v>
      </c>
      <c r="I7089" s="16" t="s">
        <v>6867</v>
      </c>
    </row>
    <row r="7090" spans="1:10">
      <c r="A7090" s="16" t="s">
        <v>15991</v>
      </c>
      <c r="B7090" s="52" t="s">
        <v>28444</v>
      </c>
      <c r="C7090" s="16" t="str">
        <f t="shared" si="110"/>
        <v>013 - 916</v>
      </c>
      <c r="D7090" s="52"/>
      <c r="E7090" s="52" t="s">
        <v>26240</v>
      </c>
      <c r="G7090" s="16" t="s">
        <v>26239</v>
      </c>
      <c r="H7090" s="16" t="s">
        <v>32666</v>
      </c>
      <c r="I7090" s="16" t="s">
        <v>15992</v>
      </c>
      <c r="J7090" s="16" t="s">
        <v>34487</v>
      </c>
    </row>
    <row r="7091" spans="1:10">
      <c r="A7091" s="16" t="s">
        <v>29452</v>
      </c>
      <c r="B7091" s="52" t="s">
        <v>26323</v>
      </c>
      <c r="C7091" s="16" t="str">
        <f t="shared" si="110"/>
        <v>001 - 188</v>
      </c>
      <c r="D7091" s="52" t="s">
        <v>34487</v>
      </c>
      <c r="E7091" s="52" t="s">
        <v>37671</v>
      </c>
      <c r="F7091" s="16" t="s">
        <v>4160</v>
      </c>
      <c r="G7091" s="16" t="s">
        <v>37670</v>
      </c>
      <c r="H7091" s="16" t="s">
        <v>10732</v>
      </c>
      <c r="I7091" s="16" t="s">
        <v>29453</v>
      </c>
      <c r="J7091" s="16"/>
    </row>
    <row r="7092" spans="1:10">
      <c r="A7092" s="16" t="s">
        <v>834</v>
      </c>
      <c r="B7092" s="52" t="s">
        <v>8189</v>
      </c>
      <c r="C7092" s="16" t="str">
        <f t="shared" si="110"/>
        <v>070 - 051</v>
      </c>
      <c r="D7092" s="52" t="s">
        <v>36059</v>
      </c>
      <c r="E7092" s="52" t="s">
        <v>23672</v>
      </c>
      <c r="F7092" s="16" t="s">
        <v>835</v>
      </c>
      <c r="G7092" s="16" t="s">
        <v>23671</v>
      </c>
      <c r="H7092" s="16" t="s">
        <v>10748</v>
      </c>
      <c r="I7092" s="16" t="s">
        <v>836</v>
      </c>
    </row>
    <row r="7093" spans="1:10">
      <c r="A7093" s="16" t="s">
        <v>14691</v>
      </c>
      <c r="B7093" s="52" t="s">
        <v>15286</v>
      </c>
      <c r="C7093" s="16" t="str">
        <f t="shared" si="110"/>
        <v>079 - 093</v>
      </c>
      <c r="D7093" s="52" t="s">
        <v>34487</v>
      </c>
      <c r="E7093" s="52" t="s">
        <v>4771</v>
      </c>
      <c r="F7093" s="16" t="s">
        <v>14692</v>
      </c>
      <c r="G7093" s="16" t="s">
        <v>4770</v>
      </c>
      <c r="H7093" s="16" t="s">
        <v>4772</v>
      </c>
      <c r="I7093" s="16" t="s">
        <v>29173</v>
      </c>
      <c r="J7093" s="16" t="s">
        <v>7990</v>
      </c>
    </row>
    <row r="7094" spans="1:10">
      <c r="A7094" s="16" t="s">
        <v>29171</v>
      </c>
      <c r="B7094" s="52" t="s">
        <v>30785</v>
      </c>
      <c r="C7094" s="16" t="str">
        <f t="shared" si="110"/>
        <v>101 - 017</v>
      </c>
      <c r="D7094" s="52" t="s">
        <v>34487</v>
      </c>
      <c r="E7094" s="52" t="s">
        <v>23682</v>
      </c>
      <c r="F7094" s="16" t="s">
        <v>29172</v>
      </c>
      <c r="G7094" s="16" t="s">
        <v>23681</v>
      </c>
      <c r="H7094" s="16" t="s">
        <v>4772</v>
      </c>
      <c r="I7094" s="16" t="s">
        <v>29173</v>
      </c>
    </row>
    <row r="7095" spans="1:10">
      <c r="A7095" s="16" t="s">
        <v>21890</v>
      </c>
      <c r="B7095" s="52" t="s">
        <v>37722</v>
      </c>
      <c r="C7095" s="16" t="str">
        <f t="shared" si="110"/>
        <v>065 - 094</v>
      </c>
      <c r="D7095" s="52" t="s">
        <v>34487</v>
      </c>
      <c r="E7095" s="52" t="s">
        <v>29546</v>
      </c>
      <c r="F7095" s="16" t="s">
        <v>20864</v>
      </c>
      <c r="G7095" s="16" t="s">
        <v>29545</v>
      </c>
      <c r="H7095" s="16" t="s">
        <v>30282</v>
      </c>
      <c r="I7095" s="16" t="s">
        <v>21891</v>
      </c>
    </row>
    <row r="7096" spans="1:10">
      <c r="A7096" s="16" t="s">
        <v>22583</v>
      </c>
      <c r="B7096" s="52" t="s">
        <v>8699</v>
      </c>
      <c r="C7096" s="16" t="str">
        <f t="shared" si="110"/>
        <v>082 - 055</v>
      </c>
      <c r="D7096" s="52" t="s">
        <v>34487</v>
      </c>
      <c r="E7096" s="52" t="s">
        <v>1263</v>
      </c>
      <c r="F7096" s="16" t="s">
        <v>10564</v>
      </c>
      <c r="G7096" s="16" t="s">
        <v>1262</v>
      </c>
      <c r="H7096" s="16" t="s">
        <v>29917</v>
      </c>
      <c r="I7096" s="16" t="s">
        <v>22809</v>
      </c>
    </row>
    <row r="7097" spans="1:10">
      <c r="A7097" s="16" t="s">
        <v>27407</v>
      </c>
      <c r="B7097" s="52" t="s">
        <v>8700</v>
      </c>
      <c r="C7097" s="16" t="str">
        <f t="shared" si="110"/>
        <v>082 - 056</v>
      </c>
      <c r="D7097" s="52" t="s">
        <v>34487</v>
      </c>
      <c r="E7097" s="52" t="s">
        <v>1263</v>
      </c>
      <c r="F7097" s="16" t="s">
        <v>27408</v>
      </c>
      <c r="G7097" s="16" t="s">
        <v>1262</v>
      </c>
      <c r="H7097" s="16" t="s">
        <v>29917</v>
      </c>
      <c r="I7097" s="16" t="s">
        <v>27409</v>
      </c>
    </row>
    <row r="7098" spans="1:10">
      <c r="A7098" s="16" t="s">
        <v>19331</v>
      </c>
      <c r="B7098" s="52" t="s">
        <v>584</v>
      </c>
      <c r="C7098" s="16" t="str">
        <f t="shared" si="110"/>
        <v>057 - 050</v>
      </c>
      <c r="D7098" s="52" t="s">
        <v>34487</v>
      </c>
      <c r="E7098" s="52" t="s">
        <v>18919</v>
      </c>
      <c r="F7098" s="16" t="s">
        <v>19332</v>
      </c>
      <c r="G7098" s="16" t="s">
        <v>18918</v>
      </c>
      <c r="H7098" s="16" t="s">
        <v>20396</v>
      </c>
      <c r="I7098" s="16" t="s">
        <v>19333</v>
      </c>
    </row>
    <row r="7099" spans="1:10">
      <c r="A7099" s="16" t="s">
        <v>28107</v>
      </c>
      <c r="B7099" s="52" t="s">
        <v>8190</v>
      </c>
      <c r="C7099" s="16" t="str">
        <f t="shared" si="110"/>
        <v>070 - 052</v>
      </c>
      <c r="D7099" s="52" t="s">
        <v>34487</v>
      </c>
      <c r="E7099" s="52" t="s">
        <v>23672</v>
      </c>
      <c r="F7099" s="16" t="s">
        <v>28108</v>
      </c>
      <c r="G7099" s="16" t="s">
        <v>23671</v>
      </c>
      <c r="H7099" s="16" t="s">
        <v>10748</v>
      </c>
      <c r="I7099" s="16" t="s">
        <v>28109</v>
      </c>
      <c r="J7099" s="16"/>
    </row>
    <row r="7100" spans="1:10">
      <c r="A7100" s="16" t="s">
        <v>24494</v>
      </c>
      <c r="B7100" s="52" t="s">
        <v>36849</v>
      </c>
      <c r="C7100" s="16" t="str">
        <f t="shared" si="110"/>
        <v>041 - 045</v>
      </c>
      <c r="D7100" s="52" t="s">
        <v>34487</v>
      </c>
      <c r="E7100" s="52" t="s">
        <v>31873</v>
      </c>
      <c r="F7100" s="16" t="s">
        <v>34122</v>
      </c>
      <c r="G7100" s="16" t="s">
        <v>31872</v>
      </c>
      <c r="H7100" s="16" t="s">
        <v>20397</v>
      </c>
      <c r="I7100" s="16" t="s">
        <v>24495</v>
      </c>
    </row>
    <row r="7101" spans="1:10">
      <c r="A7101" s="16" t="s">
        <v>9731</v>
      </c>
      <c r="B7101" s="52" t="s">
        <v>26427</v>
      </c>
      <c r="C7101" s="16" t="str">
        <f t="shared" si="110"/>
        <v>043 - 036</v>
      </c>
      <c r="D7101" s="52" t="s">
        <v>36059</v>
      </c>
      <c r="E7101" s="52" t="s">
        <v>36775</v>
      </c>
      <c r="F7101" s="16" t="s">
        <v>13695</v>
      </c>
      <c r="G7101" s="16" t="s">
        <v>27380</v>
      </c>
      <c r="H7101" s="16" t="s">
        <v>20397</v>
      </c>
      <c r="I7101" s="16" t="s">
        <v>9732</v>
      </c>
      <c r="J7101" s="16"/>
    </row>
    <row r="7102" spans="1:10">
      <c r="A7102" s="16" t="s">
        <v>18507</v>
      </c>
      <c r="B7102" s="52" t="s">
        <v>26686</v>
      </c>
      <c r="C7102" s="16" t="str">
        <f t="shared" si="110"/>
        <v>044 - 058</v>
      </c>
      <c r="D7102" s="52" t="s">
        <v>36059</v>
      </c>
      <c r="E7102" s="52" t="s">
        <v>27373</v>
      </c>
      <c r="F7102" s="16" t="s">
        <v>29155</v>
      </c>
      <c r="G7102" s="16" t="s">
        <v>27372</v>
      </c>
      <c r="H7102" s="16" t="s">
        <v>20397</v>
      </c>
      <c r="I7102" s="16" t="s">
        <v>18508</v>
      </c>
      <c r="J7102" s="16"/>
    </row>
    <row r="7103" spans="1:10">
      <c r="A7103" s="16" t="s">
        <v>20147</v>
      </c>
      <c r="B7103" s="52" t="s">
        <v>15287</v>
      </c>
      <c r="C7103" s="16" t="str">
        <f t="shared" si="110"/>
        <v>079 - 094</v>
      </c>
      <c r="D7103" s="52" t="s">
        <v>34487</v>
      </c>
      <c r="E7103" s="52" t="s">
        <v>4771</v>
      </c>
      <c r="F7103" s="16" t="s">
        <v>33459</v>
      </c>
      <c r="G7103" s="16" t="s">
        <v>4770</v>
      </c>
      <c r="H7103" s="16" t="s">
        <v>4772</v>
      </c>
      <c r="I7103" s="16" t="s">
        <v>20148</v>
      </c>
    </row>
    <row r="7104" spans="1:10">
      <c r="A7104" s="16" t="s">
        <v>15107</v>
      </c>
      <c r="B7104" s="52" t="s">
        <v>15288</v>
      </c>
      <c r="C7104" s="16" t="str">
        <f t="shared" si="110"/>
        <v>079 - 095</v>
      </c>
      <c r="D7104" s="52" t="s">
        <v>34487</v>
      </c>
      <c r="E7104" s="52" t="s">
        <v>4771</v>
      </c>
      <c r="F7104" s="16" t="s">
        <v>1272</v>
      </c>
      <c r="G7104" s="16" t="s">
        <v>4770</v>
      </c>
      <c r="H7104" s="16" t="s">
        <v>4772</v>
      </c>
      <c r="I7104" s="16" t="s">
        <v>15108</v>
      </c>
    </row>
    <row r="7105" spans="1:10">
      <c r="A7105" s="16" t="s">
        <v>609</v>
      </c>
      <c r="B7105" s="52" t="s">
        <v>9871</v>
      </c>
      <c r="C7105" s="16" t="str">
        <f t="shared" si="110"/>
        <v>081 - 024</v>
      </c>
      <c r="D7105" s="52" t="s">
        <v>36059</v>
      </c>
      <c r="E7105" s="52" t="s">
        <v>29916</v>
      </c>
      <c r="F7105" s="16" t="s">
        <v>29166</v>
      </c>
      <c r="G7105" s="16" t="s">
        <v>29915</v>
      </c>
      <c r="H7105" s="16" t="s">
        <v>29917</v>
      </c>
      <c r="I7105" s="16" t="s">
        <v>610</v>
      </c>
      <c r="J7105" s="16"/>
    </row>
    <row r="7106" spans="1:10">
      <c r="A7106" s="16" t="s">
        <v>514</v>
      </c>
      <c r="B7106" s="52" t="s">
        <v>11039</v>
      </c>
      <c r="C7106" s="16" t="str">
        <f t="shared" si="110"/>
        <v>064 - 071</v>
      </c>
      <c r="D7106" s="52" t="s">
        <v>34487</v>
      </c>
      <c r="E7106" s="52" t="s">
        <v>27583</v>
      </c>
      <c r="F7106" s="16" t="s">
        <v>13750</v>
      </c>
      <c r="G7106" s="16" t="s">
        <v>27582</v>
      </c>
      <c r="H7106" s="16" t="s">
        <v>30282</v>
      </c>
      <c r="I7106" s="16" t="s">
        <v>515</v>
      </c>
    </row>
    <row r="7107" spans="1:10">
      <c r="A7107" s="16" t="s">
        <v>16813</v>
      </c>
      <c r="B7107" s="52" t="s">
        <v>28590</v>
      </c>
      <c r="C7107" s="16" t="str">
        <f t="shared" si="110"/>
        <v>003 - 116</v>
      </c>
      <c r="D7107" s="52" t="s">
        <v>36059</v>
      </c>
      <c r="E7107" s="52" t="s">
        <v>3328</v>
      </c>
      <c r="F7107" s="16" t="s">
        <v>16814</v>
      </c>
      <c r="G7107" s="16" t="s">
        <v>10731</v>
      </c>
      <c r="H7107" s="16" t="s">
        <v>10732</v>
      </c>
      <c r="I7107" s="16" t="s">
        <v>16815</v>
      </c>
    </row>
    <row r="7108" spans="1:10">
      <c r="A7108" s="16" t="s">
        <v>23502</v>
      </c>
      <c r="B7108" s="52" t="s">
        <v>15213</v>
      </c>
      <c r="C7108" s="16" t="str">
        <f t="shared" ref="C7108:C7171" si="111">MID(A7108,1,3) &amp;" - " &amp;MID(A7108,4,3)</f>
        <v>096 - 042</v>
      </c>
      <c r="D7108" s="52" t="s">
        <v>34487</v>
      </c>
      <c r="E7108" s="52" t="s">
        <v>14652</v>
      </c>
      <c r="F7108" s="16" t="s">
        <v>23503</v>
      </c>
      <c r="G7108" s="16" t="s">
        <v>14651</v>
      </c>
      <c r="H7108" s="16" t="s">
        <v>10732</v>
      </c>
      <c r="I7108" s="16" t="s">
        <v>23504</v>
      </c>
    </row>
    <row r="7109" spans="1:10">
      <c r="A7109" s="16" t="s">
        <v>19345</v>
      </c>
      <c r="B7109" s="52" t="s">
        <v>9414</v>
      </c>
      <c r="C7109" s="16" t="str">
        <f t="shared" si="111"/>
        <v>002 - 092</v>
      </c>
      <c r="D7109" s="52" t="s">
        <v>34487</v>
      </c>
      <c r="E7109" s="52" t="s">
        <v>36066</v>
      </c>
      <c r="F7109" s="16" t="s">
        <v>15302</v>
      </c>
      <c r="G7109" s="16" t="s">
        <v>20457</v>
      </c>
      <c r="H7109" s="16" t="s">
        <v>10732</v>
      </c>
      <c r="I7109" s="16" t="s">
        <v>23504</v>
      </c>
      <c r="J7109" s="16" t="s">
        <v>7990</v>
      </c>
    </row>
    <row r="7110" spans="1:10">
      <c r="A7110" s="16" t="s">
        <v>21514</v>
      </c>
      <c r="B7110" s="52" t="s">
        <v>15253</v>
      </c>
      <c r="C7110" s="16" t="str">
        <f t="shared" si="111"/>
        <v>083 - 067</v>
      </c>
      <c r="D7110" s="52" t="s">
        <v>34487</v>
      </c>
      <c r="E7110" s="52" t="s">
        <v>21246</v>
      </c>
      <c r="F7110" s="16" t="s">
        <v>3376</v>
      </c>
      <c r="G7110" s="16" t="s">
        <v>21245</v>
      </c>
      <c r="H7110" s="16" t="s">
        <v>29917</v>
      </c>
      <c r="I7110" s="16" t="s">
        <v>21515</v>
      </c>
    </row>
    <row r="7111" spans="1:10">
      <c r="A7111" s="16" t="s">
        <v>14138</v>
      </c>
      <c r="B7111" s="52" t="s">
        <v>7474</v>
      </c>
      <c r="C7111" s="16" t="str">
        <f t="shared" si="111"/>
        <v>094 - 034</v>
      </c>
      <c r="D7111" s="52" t="s">
        <v>34487</v>
      </c>
      <c r="E7111" s="52" t="s">
        <v>10747</v>
      </c>
      <c r="F7111" s="16" t="s">
        <v>22006</v>
      </c>
      <c r="G7111" s="16" t="s">
        <v>10746</v>
      </c>
      <c r="H7111" s="16" t="s">
        <v>10748</v>
      </c>
      <c r="I7111" s="16" t="s">
        <v>19040</v>
      </c>
    </row>
    <row r="7112" spans="1:10">
      <c r="A7112" s="16" t="s">
        <v>32629</v>
      </c>
      <c r="B7112" s="52" t="s">
        <v>17617</v>
      </c>
      <c r="C7112" s="16" t="str">
        <f t="shared" si="111"/>
        <v>066 - 071</v>
      </c>
      <c r="D7112" s="52" t="s">
        <v>34487</v>
      </c>
      <c r="E7112" s="52" t="s">
        <v>3383</v>
      </c>
      <c r="F7112" s="16" t="s">
        <v>6641</v>
      </c>
      <c r="G7112" s="16" t="s">
        <v>3382</v>
      </c>
      <c r="H7112" s="16" t="s">
        <v>15395</v>
      </c>
      <c r="I7112" s="16" t="s">
        <v>6642</v>
      </c>
    </row>
    <row r="7113" spans="1:10">
      <c r="A7113" s="16" t="s">
        <v>23384</v>
      </c>
      <c r="B7113" s="52" t="s">
        <v>22624</v>
      </c>
      <c r="C7113" s="16" t="str">
        <f t="shared" si="111"/>
        <v>029 - 035</v>
      </c>
      <c r="D7113" s="52" t="s">
        <v>34487</v>
      </c>
      <c r="E7113" s="52" t="s">
        <v>25917</v>
      </c>
      <c r="F7113" s="16" t="s">
        <v>33034</v>
      </c>
      <c r="G7113" s="16" t="s">
        <v>25916</v>
      </c>
      <c r="H7113" s="16" t="s">
        <v>32660</v>
      </c>
      <c r="I7113" s="16" t="s">
        <v>23385</v>
      </c>
    </row>
    <row r="7114" spans="1:10">
      <c r="A7114" s="16" t="s">
        <v>969</v>
      </c>
      <c r="B7114" s="52" t="s">
        <v>14928</v>
      </c>
      <c r="C7114" s="16" t="str">
        <f t="shared" si="111"/>
        <v>004 - 163</v>
      </c>
      <c r="D7114" s="52" t="s">
        <v>34487</v>
      </c>
      <c r="E7114" s="52" t="s">
        <v>10758</v>
      </c>
      <c r="F7114" s="16" t="s">
        <v>970</v>
      </c>
      <c r="G7114" s="16" t="s">
        <v>10757</v>
      </c>
      <c r="H7114" s="16" t="s">
        <v>10732</v>
      </c>
      <c r="I7114" s="16" t="s">
        <v>971</v>
      </c>
    </row>
    <row r="7115" spans="1:10">
      <c r="A7115" s="16" t="s">
        <v>11096</v>
      </c>
      <c r="B7115" s="52" t="s">
        <v>15868</v>
      </c>
      <c r="C7115" s="16" t="str">
        <f t="shared" si="111"/>
        <v>012 - 877</v>
      </c>
      <c r="D7115" s="52"/>
      <c r="E7115" s="52" t="s">
        <v>18879</v>
      </c>
      <c r="F7115" s="16"/>
      <c r="G7115" s="16" t="s">
        <v>26253</v>
      </c>
      <c r="H7115" s="16" t="s">
        <v>32666</v>
      </c>
      <c r="I7115" s="16" t="s">
        <v>11097</v>
      </c>
      <c r="J7115" s="16" t="s">
        <v>34487</v>
      </c>
    </row>
    <row r="7116" spans="1:10">
      <c r="A7116" s="16" t="s">
        <v>9987</v>
      </c>
      <c r="B7116" s="52" t="s">
        <v>9415</v>
      </c>
      <c r="C7116" s="16" t="str">
        <f t="shared" si="111"/>
        <v>002 - 093</v>
      </c>
      <c r="D7116" s="52" t="s">
        <v>36059</v>
      </c>
      <c r="E7116" s="52" t="s">
        <v>36066</v>
      </c>
      <c r="F7116" s="16" t="s">
        <v>32341</v>
      </c>
      <c r="G7116" s="16" t="s">
        <v>20457</v>
      </c>
      <c r="H7116" s="16" t="s">
        <v>10732</v>
      </c>
      <c r="I7116" s="16" t="s">
        <v>9988</v>
      </c>
    </row>
    <row r="7117" spans="1:10">
      <c r="A7117" s="16" t="s">
        <v>17197</v>
      </c>
      <c r="B7117" s="52" t="s">
        <v>22999</v>
      </c>
      <c r="C7117" s="16" t="str">
        <f t="shared" si="111"/>
        <v>017 - 141</v>
      </c>
      <c r="D7117" s="52" t="s">
        <v>34487</v>
      </c>
      <c r="E7117" s="52" t="s">
        <v>22538</v>
      </c>
      <c r="F7117" s="16" t="s">
        <v>15544</v>
      </c>
      <c r="G7117" s="16" t="s">
        <v>22537</v>
      </c>
      <c r="H7117" s="16" t="s">
        <v>32666</v>
      </c>
      <c r="I7117" s="16" t="s">
        <v>17198</v>
      </c>
    </row>
    <row r="7118" spans="1:10">
      <c r="A7118" s="16" t="s">
        <v>5175</v>
      </c>
      <c r="B7118" s="52" t="s">
        <v>10509</v>
      </c>
      <c r="C7118" s="16" t="str">
        <f t="shared" si="111"/>
        <v>015 - 920</v>
      </c>
      <c r="D7118" s="52"/>
      <c r="E7118" s="52" t="s">
        <v>32665</v>
      </c>
      <c r="G7118" s="16" t="s">
        <v>32664</v>
      </c>
      <c r="H7118" s="16" t="s">
        <v>32666</v>
      </c>
      <c r="I7118" s="16" t="s">
        <v>24835</v>
      </c>
      <c r="J7118" s="16" t="s">
        <v>34487</v>
      </c>
    </row>
    <row r="7119" spans="1:10">
      <c r="A7119" s="16" t="s">
        <v>24847</v>
      </c>
      <c r="B7119" s="52" t="s">
        <v>10510</v>
      </c>
      <c r="C7119" s="16" t="str">
        <f t="shared" si="111"/>
        <v>015 - 921</v>
      </c>
      <c r="D7119" s="52"/>
      <c r="E7119" s="52" t="s">
        <v>32665</v>
      </c>
      <c r="G7119" s="16" t="s">
        <v>32664</v>
      </c>
      <c r="H7119" s="16" t="s">
        <v>32666</v>
      </c>
      <c r="I7119" s="16" t="s">
        <v>24848</v>
      </c>
      <c r="J7119" s="16" t="s">
        <v>34487</v>
      </c>
    </row>
    <row r="7120" spans="1:10">
      <c r="A7120" s="16" t="s">
        <v>13350</v>
      </c>
      <c r="B7120" s="52" t="s">
        <v>10448</v>
      </c>
      <c r="C7120" s="16" t="str">
        <f t="shared" si="111"/>
        <v>004 - 164</v>
      </c>
      <c r="D7120" s="52" t="s">
        <v>34487</v>
      </c>
      <c r="E7120" s="52" t="s">
        <v>10758</v>
      </c>
      <c r="F7120" s="16" t="s">
        <v>14103</v>
      </c>
      <c r="G7120" s="16" t="s">
        <v>10757</v>
      </c>
      <c r="H7120" s="16" t="s">
        <v>10732</v>
      </c>
      <c r="I7120" s="16" t="s">
        <v>13202</v>
      </c>
    </row>
    <row r="7121" spans="1:10">
      <c r="A7121" s="16" t="s">
        <v>28755</v>
      </c>
      <c r="B7121" s="52" t="s">
        <v>23000</v>
      </c>
      <c r="C7121" s="16" t="str">
        <f t="shared" si="111"/>
        <v>017 - 872</v>
      </c>
      <c r="D7121" s="52"/>
      <c r="E7121" s="52" t="s">
        <v>22538</v>
      </c>
      <c r="F7121" s="16"/>
      <c r="G7121" s="16" t="s">
        <v>22537</v>
      </c>
      <c r="H7121" s="16" t="s">
        <v>32666</v>
      </c>
      <c r="I7121" s="16" t="s">
        <v>28756</v>
      </c>
      <c r="J7121" s="16" t="s">
        <v>34487</v>
      </c>
    </row>
    <row r="7122" spans="1:10">
      <c r="A7122" s="16" t="s">
        <v>34643</v>
      </c>
      <c r="B7122" s="52" t="s">
        <v>168</v>
      </c>
      <c r="C7122" s="16" t="str">
        <f t="shared" si="111"/>
        <v>033 - 032</v>
      </c>
      <c r="D7122" s="52" t="s">
        <v>36059</v>
      </c>
      <c r="E7122" s="52" t="s">
        <v>37663</v>
      </c>
      <c r="F7122" s="16" t="s">
        <v>34644</v>
      </c>
      <c r="G7122" s="16" t="s">
        <v>37662</v>
      </c>
      <c r="H7122" s="16" t="s">
        <v>35981</v>
      </c>
      <c r="I7122" s="16" t="s">
        <v>34645</v>
      </c>
      <c r="J7122" s="16"/>
    </row>
    <row r="7123" spans="1:10">
      <c r="A7123" s="16" t="s">
        <v>29012</v>
      </c>
      <c r="B7123" s="52" t="s">
        <v>21551</v>
      </c>
      <c r="C7123" s="16" t="str">
        <f t="shared" si="111"/>
        <v>028 - 062</v>
      </c>
      <c r="D7123" s="52" t="s">
        <v>34487</v>
      </c>
      <c r="E7123" s="52" t="s">
        <v>32659</v>
      </c>
      <c r="F7123" s="16" t="s">
        <v>35228</v>
      </c>
      <c r="G7123" s="16" t="s">
        <v>32658</v>
      </c>
      <c r="H7123" s="16" t="s">
        <v>32660</v>
      </c>
      <c r="I7123" s="16" t="s">
        <v>29013</v>
      </c>
    </row>
    <row r="7124" spans="1:10">
      <c r="A7124" s="16" t="s">
        <v>31386</v>
      </c>
      <c r="B7124" s="52" t="s">
        <v>9690</v>
      </c>
      <c r="C7124" s="16" t="str">
        <f t="shared" si="111"/>
        <v>019 - 071</v>
      </c>
      <c r="D7124" s="52" t="s">
        <v>36059</v>
      </c>
      <c r="E7124" s="52" t="s">
        <v>23092</v>
      </c>
      <c r="F7124" s="16" t="s">
        <v>34156</v>
      </c>
      <c r="G7124" s="16" t="s">
        <v>23091</v>
      </c>
      <c r="H7124" s="16" t="s">
        <v>32666</v>
      </c>
      <c r="I7124" s="16" t="s">
        <v>24083</v>
      </c>
    </row>
    <row r="7125" spans="1:10">
      <c r="A7125" s="16" t="s">
        <v>16335</v>
      </c>
      <c r="B7125" s="52" t="s">
        <v>36850</v>
      </c>
      <c r="C7125" s="16" t="str">
        <f t="shared" si="111"/>
        <v>041 - 046</v>
      </c>
      <c r="D7125" s="52" t="s">
        <v>34487</v>
      </c>
      <c r="E7125" s="52" t="s">
        <v>31873</v>
      </c>
      <c r="F7125" s="16" t="s">
        <v>2339</v>
      </c>
      <c r="G7125" s="16" t="s">
        <v>31872</v>
      </c>
      <c r="H7125" s="16" t="s">
        <v>20397</v>
      </c>
      <c r="I7125" s="16" t="s">
        <v>16336</v>
      </c>
    </row>
    <row r="7126" spans="1:10">
      <c r="A7126" s="16" t="s">
        <v>15109</v>
      </c>
      <c r="B7126" s="52" t="s">
        <v>37723</v>
      </c>
      <c r="C7126" s="16" t="str">
        <f t="shared" si="111"/>
        <v>065 - 095</v>
      </c>
      <c r="D7126" s="52" t="s">
        <v>34487</v>
      </c>
      <c r="E7126" s="52" t="s">
        <v>29546</v>
      </c>
      <c r="F7126" s="16" t="s">
        <v>15110</v>
      </c>
      <c r="G7126" s="16" t="s">
        <v>29545</v>
      </c>
      <c r="H7126" s="16" t="s">
        <v>30282</v>
      </c>
      <c r="I7126" s="16" t="s">
        <v>15111</v>
      </c>
    </row>
    <row r="7127" spans="1:10">
      <c r="A7127" s="16" t="s">
        <v>5663</v>
      </c>
      <c r="B7127" s="52" t="s">
        <v>32912</v>
      </c>
      <c r="C7127" s="16" t="str">
        <f t="shared" si="111"/>
        <v>065 - 806</v>
      </c>
      <c r="D7127" s="52"/>
      <c r="E7127" s="52" t="s">
        <v>29546</v>
      </c>
      <c r="F7127" s="16"/>
      <c r="G7127" s="16" t="s">
        <v>29545</v>
      </c>
      <c r="H7127" s="16" t="s">
        <v>30282</v>
      </c>
      <c r="I7127" s="16" t="s">
        <v>5664</v>
      </c>
      <c r="J7127" s="16" t="s">
        <v>34487</v>
      </c>
    </row>
    <row r="7128" spans="1:10">
      <c r="A7128" s="16" t="s">
        <v>13384</v>
      </c>
      <c r="B7128" s="52" t="s">
        <v>23001</v>
      </c>
      <c r="C7128" s="16" t="str">
        <f t="shared" si="111"/>
        <v>017 - 142</v>
      </c>
      <c r="D7128" s="52" t="s">
        <v>34487</v>
      </c>
      <c r="E7128" s="52" t="s">
        <v>22538</v>
      </c>
      <c r="F7128" s="16" t="s">
        <v>6945</v>
      </c>
      <c r="G7128" s="16" t="s">
        <v>22537</v>
      </c>
      <c r="H7128" s="16" t="s">
        <v>32666</v>
      </c>
      <c r="I7128" s="16" t="s">
        <v>13385</v>
      </c>
    </row>
    <row r="7129" spans="1:10">
      <c r="A7129" s="16" t="s">
        <v>6180</v>
      </c>
      <c r="B7129" s="52" t="s">
        <v>23002</v>
      </c>
      <c r="C7129" s="16" t="str">
        <f t="shared" si="111"/>
        <v>017 - 912</v>
      </c>
      <c r="D7129" s="52"/>
      <c r="E7129" s="52" t="s">
        <v>22538</v>
      </c>
      <c r="G7129" s="16" t="s">
        <v>22537</v>
      </c>
      <c r="H7129" s="16" t="s">
        <v>32666</v>
      </c>
      <c r="I7129" s="16" t="s">
        <v>15637</v>
      </c>
      <c r="J7129" s="16" t="s">
        <v>34487</v>
      </c>
    </row>
    <row r="7130" spans="1:10">
      <c r="A7130" s="16" t="s">
        <v>26305</v>
      </c>
      <c r="B7130" s="52" t="s">
        <v>20325</v>
      </c>
      <c r="C7130" s="16" t="str">
        <f t="shared" si="111"/>
        <v>051 - 029</v>
      </c>
      <c r="D7130" s="52" t="s">
        <v>34487</v>
      </c>
      <c r="E7130" s="52" t="s">
        <v>31110</v>
      </c>
      <c r="F7130" s="16" t="s">
        <v>26306</v>
      </c>
      <c r="G7130" s="16" t="s">
        <v>31109</v>
      </c>
      <c r="H7130" s="16" t="s">
        <v>30328</v>
      </c>
      <c r="I7130" s="16" t="s">
        <v>26307</v>
      </c>
    </row>
    <row r="7131" spans="1:10">
      <c r="A7131" s="16" t="s">
        <v>37004</v>
      </c>
      <c r="B7131" s="52" t="s">
        <v>8316</v>
      </c>
      <c r="C7131" s="16" t="str">
        <f t="shared" si="111"/>
        <v>016 - 848</v>
      </c>
      <c r="D7131" s="52"/>
      <c r="E7131" s="52" t="s">
        <v>10742</v>
      </c>
      <c r="F7131" s="16"/>
      <c r="G7131" s="16" t="s">
        <v>10741</v>
      </c>
      <c r="H7131" s="16" t="s">
        <v>32666</v>
      </c>
      <c r="I7131" s="16" t="s">
        <v>37005</v>
      </c>
      <c r="J7131" s="16" t="s">
        <v>34487</v>
      </c>
    </row>
    <row r="7132" spans="1:10">
      <c r="A7132" s="16" t="s">
        <v>17904</v>
      </c>
      <c r="B7132" s="52" t="s">
        <v>7188</v>
      </c>
      <c r="C7132" s="16" t="str">
        <f t="shared" si="111"/>
        <v>009 - 048</v>
      </c>
      <c r="D7132" s="52" t="s">
        <v>34487</v>
      </c>
      <c r="E7132" s="52" t="s">
        <v>26840</v>
      </c>
      <c r="F7132" s="16" t="s">
        <v>11446</v>
      </c>
      <c r="G7132" s="16" t="s">
        <v>26839</v>
      </c>
      <c r="H7132" s="16" t="s">
        <v>34573</v>
      </c>
      <c r="I7132" s="16" t="s">
        <v>17905</v>
      </c>
      <c r="J7132" s="16"/>
    </row>
    <row r="7133" spans="1:10">
      <c r="A7133" s="16" t="s">
        <v>21447</v>
      </c>
      <c r="B7133" s="52" t="s">
        <v>8701</v>
      </c>
      <c r="C7133" s="16" t="str">
        <f t="shared" si="111"/>
        <v>082 - 057</v>
      </c>
      <c r="D7133" s="52" t="s">
        <v>34487</v>
      </c>
      <c r="E7133" s="52" t="s">
        <v>1263</v>
      </c>
      <c r="F7133" s="16" t="s">
        <v>21448</v>
      </c>
      <c r="G7133" s="16" t="s">
        <v>1262</v>
      </c>
      <c r="H7133" s="16" t="s">
        <v>29917</v>
      </c>
      <c r="I7133" s="16" t="s">
        <v>21449</v>
      </c>
      <c r="J7133" s="16"/>
    </row>
    <row r="7134" spans="1:10">
      <c r="A7134" s="16" t="s">
        <v>15928</v>
      </c>
      <c r="B7134" s="52" t="s">
        <v>29899</v>
      </c>
      <c r="C7134" s="16" t="str">
        <f t="shared" si="111"/>
        <v>061 - 056</v>
      </c>
      <c r="D7134" s="52" t="s">
        <v>36059</v>
      </c>
      <c r="E7134" s="52" t="s">
        <v>26249</v>
      </c>
      <c r="F7134" s="16" t="s">
        <v>13654</v>
      </c>
      <c r="G7134" s="16" t="s">
        <v>26248</v>
      </c>
      <c r="H7134" s="16" t="s">
        <v>30282</v>
      </c>
      <c r="I7134" s="16" t="s">
        <v>15929</v>
      </c>
    </row>
    <row r="7135" spans="1:10">
      <c r="A7135" s="16" t="s">
        <v>37639</v>
      </c>
      <c r="B7135" s="52" t="s">
        <v>6679</v>
      </c>
      <c r="C7135" s="16" t="str">
        <f t="shared" si="111"/>
        <v>008 - 828</v>
      </c>
      <c r="D7135" s="52"/>
      <c r="E7135" s="52" t="s">
        <v>16664</v>
      </c>
      <c r="F7135" s="16"/>
      <c r="G7135" s="16" t="s">
        <v>16663</v>
      </c>
      <c r="H7135" s="16" t="s">
        <v>34573</v>
      </c>
      <c r="I7135" s="16" t="s">
        <v>37640</v>
      </c>
      <c r="J7135" s="16" t="s">
        <v>34487</v>
      </c>
    </row>
    <row r="7136" spans="1:10">
      <c r="A7136" s="16" t="s">
        <v>25407</v>
      </c>
      <c r="B7136" s="52" t="s">
        <v>2944</v>
      </c>
      <c r="C7136" s="16" t="str">
        <f t="shared" si="111"/>
        <v>052 - 020</v>
      </c>
      <c r="D7136" s="52" t="s">
        <v>34487</v>
      </c>
      <c r="E7136" s="52" t="s">
        <v>3327</v>
      </c>
      <c r="F7136" s="16" t="s">
        <v>25408</v>
      </c>
      <c r="G7136" s="16" t="s">
        <v>28833</v>
      </c>
      <c r="H7136" s="16" t="s">
        <v>30328</v>
      </c>
      <c r="I7136" s="16" t="s">
        <v>4756</v>
      </c>
    </row>
    <row r="7137" spans="1:10">
      <c r="A7137" s="16" t="s">
        <v>978</v>
      </c>
      <c r="B7137" s="52" t="s">
        <v>9416</v>
      </c>
      <c r="C7137" s="16" t="str">
        <f t="shared" si="111"/>
        <v>002 - 823</v>
      </c>
      <c r="D7137" s="52"/>
      <c r="E7137" s="52" t="s">
        <v>36066</v>
      </c>
      <c r="F7137" s="16"/>
      <c r="G7137" s="16" t="s">
        <v>20457</v>
      </c>
      <c r="H7137" s="16" t="s">
        <v>10732</v>
      </c>
      <c r="I7137" s="16" t="s">
        <v>979</v>
      </c>
      <c r="J7137" s="16" t="s">
        <v>34487</v>
      </c>
    </row>
    <row r="7138" spans="1:10">
      <c r="A7138" s="16" t="s">
        <v>9537</v>
      </c>
      <c r="B7138" s="52" t="s">
        <v>894</v>
      </c>
      <c r="C7138" s="16" t="str">
        <f t="shared" si="111"/>
        <v>017 - 206</v>
      </c>
      <c r="D7138" s="52" t="s">
        <v>34487</v>
      </c>
      <c r="E7138" s="52" t="s">
        <v>22538</v>
      </c>
      <c r="F7138" s="16" t="s">
        <v>9538</v>
      </c>
      <c r="G7138" s="16" t="s">
        <v>22537</v>
      </c>
      <c r="H7138" s="16" t="s">
        <v>32666</v>
      </c>
      <c r="I7138" s="16" t="s">
        <v>9539</v>
      </c>
    </row>
    <row r="7139" spans="1:10">
      <c r="A7139" s="16" t="s">
        <v>35863</v>
      </c>
      <c r="B7139" s="52" t="s">
        <v>36851</v>
      </c>
      <c r="C7139" s="16" t="str">
        <f t="shared" si="111"/>
        <v>041 - 047</v>
      </c>
      <c r="D7139" s="52" t="s">
        <v>34487</v>
      </c>
      <c r="E7139" s="52" t="s">
        <v>31873</v>
      </c>
      <c r="F7139" s="16" t="s">
        <v>35428</v>
      </c>
      <c r="G7139" s="16" t="s">
        <v>31872</v>
      </c>
      <c r="H7139" s="16" t="s">
        <v>20397</v>
      </c>
      <c r="I7139" s="16" t="s">
        <v>35864</v>
      </c>
      <c r="J7139" s="16"/>
    </row>
    <row r="7140" spans="1:10">
      <c r="A7140" s="16" t="s">
        <v>14962</v>
      </c>
      <c r="B7140" s="52" t="s">
        <v>9427</v>
      </c>
      <c r="C7140" s="16" t="str">
        <f t="shared" si="111"/>
        <v>078 - 097</v>
      </c>
      <c r="D7140" s="52" t="s">
        <v>34487</v>
      </c>
      <c r="E7140" s="52" t="s">
        <v>1697</v>
      </c>
      <c r="F7140" s="16" t="s">
        <v>17001</v>
      </c>
      <c r="G7140" s="16" t="s">
        <v>1696</v>
      </c>
      <c r="H7140" s="16" t="s">
        <v>4772</v>
      </c>
      <c r="I7140" s="16" t="s">
        <v>14963</v>
      </c>
      <c r="J7140" s="16"/>
    </row>
    <row r="7141" spans="1:10">
      <c r="A7141" s="16" t="s">
        <v>2048</v>
      </c>
      <c r="B7141" s="52" t="s">
        <v>9417</v>
      </c>
      <c r="C7141" s="16" t="str">
        <f t="shared" si="111"/>
        <v>002 - 824</v>
      </c>
      <c r="D7141" s="52"/>
      <c r="E7141" s="52" t="s">
        <v>36066</v>
      </c>
      <c r="F7141" s="16"/>
      <c r="G7141" s="16" t="s">
        <v>20457</v>
      </c>
      <c r="H7141" s="16" t="s">
        <v>10732</v>
      </c>
      <c r="I7141" s="16" t="s">
        <v>2049</v>
      </c>
      <c r="J7141" s="16" t="s">
        <v>34487</v>
      </c>
    </row>
    <row r="7142" spans="1:10">
      <c r="A7142" s="16" t="s">
        <v>18394</v>
      </c>
      <c r="B7142" s="52" t="s">
        <v>18138</v>
      </c>
      <c r="C7142" s="16" t="str">
        <f t="shared" si="111"/>
        <v>068 - 030</v>
      </c>
      <c r="D7142" s="52" t="s">
        <v>36059</v>
      </c>
      <c r="E7142" s="52" t="s">
        <v>34259</v>
      </c>
      <c r="F7142" s="16" t="s">
        <v>11760</v>
      </c>
      <c r="G7142" s="16" t="s">
        <v>21099</v>
      </c>
      <c r="H7142" s="16" t="s">
        <v>15395</v>
      </c>
      <c r="I7142" s="16" t="s">
        <v>11761</v>
      </c>
    </row>
    <row r="7143" spans="1:10">
      <c r="A7143" s="16" t="s">
        <v>34112</v>
      </c>
      <c r="B7143" s="52" t="s">
        <v>37620</v>
      </c>
      <c r="C7143" s="16" t="str">
        <f t="shared" si="111"/>
        <v>013 - 183</v>
      </c>
      <c r="D7143" s="52" t="s">
        <v>34487</v>
      </c>
      <c r="E7143" s="52" t="s">
        <v>26240</v>
      </c>
      <c r="F7143" s="16" t="s">
        <v>30667</v>
      </c>
      <c r="G7143" s="16" t="s">
        <v>26239</v>
      </c>
      <c r="H7143" s="16" t="s">
        <v>32666</v>
      </c>
      <c r="I7143" s="16" t="s">
        <v>34113</v>
      </c>
    </row>
    <row r="7144" spans="1:10">
      <c r="A7144" s="16" t="s">
        <v>30101</v>
      </c>
      <c r="B7144" s="52" t="s">
        <v>602</v>
      </c>
      <c r="C7144" s="16" t="str">
        <f t="shared" si="111"/>
        <v>033 - 033</v>
      </c>
      <c r="D7144" s="52" t="s">
        <v>34487</v>
      </c>
      <c r="E7144" s="52" t="s">
        <v>37663</v>
      </c>
      <c r="F7144" s="16" t="s">
        <v>37661</v>
      </c>
      <c r="G7144" s="16" t="s">
        <v>37662</v>
      </c>
      <c r="H7144" s="16" t="s">
        <v>35981</v>
      </c>
      <c r="I7144" s="16" t="s">
        <v>30102</v>
      </c>
    </row>
    <row r="7145" spans="1:10">
      <c r="A7145" s="16" t="s">
        <v>25830</v>
      </c>
      <c r="B7145" s="52" t="s">
        <v>18037</v>
      </c>
      <c r="C7145" s="16" t="str">
        <f t="shared" si="111"/>
        <v>019 - 072</v>
      </c>
      <c r="D7145" s="52" t="s">
        <v>36059</v>
      </c>
      <c r="E7145" s="52" t="s">
        <v>23092</v>
      </c>
      <c r="F7145" s="16" t="s">
        <v>32434</v>
      </c>
      <c r="G7145" s="16" t="s">
        <v>23091</v>
      </c>
      <c r="H7145" s="16" t="s">
        <v>32666</v>
      </c>
      <c r="I7145" s="16" t="s">
        <v>7602</v>
      </c>
    </row>
    <row r="7146" spans="1:10">
      <c r="A7146" s="16" t="s">
        <v>32794</v>
      </c>
      <c r="B7146" s="52" t="s">
        <v>26324</v>
      </c>
      <c r="C7146" s="16" t="str">
        <f t="shared" si="111"/>
        <v>001 - 189</v>
      </c>
      <c r="D7146" s="52" t="s">
        <v>36059</v>
      </c>
      <c r="E7146" s="52" t="s">
        <v>37671</v>
      </c>
      <c r="F7146" s="16" t="s">
        <v>32795</v>
      </c>
      <c r="G7146" s="16" t="s">
        <v>37670</v>
      </c>
      <c r="H7146" s="16" t="s">
        <v>10732</v>
      </c>
      <c r="I7146" s="16" t="s">
        <v>32796</v>
      </c>
    </row>
    <row r="7147" spans="1:10">
      <c r="A7147" s="16" t="s">
        <v>25249</v>
      </c>
      <c r="B7147" s="52" t="s">
        <v>8888</v>
      </c>
      <c r="C7147" s="16" t="str">
        <f t="shared" si="111"/>
        <v>024 - 077</v>
      </c>
      <c r="D7147" s="52" t="s">
        <v>34487</v>
      </c>
      <c r="E7147" s="52" t="s">
        <v>26794</v>
      </c>
      <c r="F7147" s="16" t="s">
        <v>3761</v>
      </c>
      <c r="G7147" s="16" t="s">
        <v>26793</v>
      </c>
      <c r="H7147" s="16" t="s">
        <v>32660</v>
      </c>
      <c r="I7147" s="16" t="s">
        <v>30296</v>
      </c>
      <c r="J7147" s="16"/>
    </row>
    <row r="7148" spans="1:10">
      <c r="A7148" s="16" t="s">
        <v>6202</v>
      </c>
      <c r="B7148" s="52" t="s">
        <v>14788</v>
      </c>
      <c r="C7148" s="16" t="str">
        <f t="shared" si="111"/>
        <v>004 - 165</v>
      </c>
      <c r="D7148" s="52" t="s">
        <v>34487</v>
      </c>
      <c r="E7148" s="52" t="s">
        <v>10758</v>
      </c>
      <c r="F7148" s="16" t="s">
        <v>32106</v>
      </c>
      <c r="G7148" s="16" t="s">
        <v>10757</v>
      </c>
      <c r="H7148" s="16" t="s">
        <v>10732</v>
      </c>
      <c r="I7148" s="16" t="s">
        <v>6203</v>
      </c>
    </row>
    <row r="7149" spans="1:10">
      <c r="A7149" s="16" t="s">
        <v>32940</v>
      </c>
      <c r="B7149" s="52" t="s">
        <v>33480</v>
      </c>
      <c r="C7149" s="16" t="str">
        <f t="shared" si="111"/>
        <v>008 - 829</v>
      </c>
      <c r="D7149" s="52"/>
      <c r="E7149" s="52" t="s">
        <v>16664</v>
      </c>
      <c r="F7149" s="16"/>
      <c r="G7149" s="16" t="s">
        <v>16663</v>
      </c>
      <c r="H7149" s="16" t="s">
        <v>34573</v>
      </c>
      <c r="I7149" s="16" t="s">
        <v>32941</v>
      </c>
      <c r="J7149" s="16" t="s">
        <v>34487</v>
      </c>
    </row>
    <row r="7150" spans="1:10">
      <c r="A7150" s="16" t="s">
        <v>952</v>
      </c>
      <c r="B7150" s="52" t="s">
        <v>8317</v>
      </c>
      <c r="C7150" s="16" t="str">
        <f t="shared" si="111"/>
        <v>016 - 162</v>
      </c>
      <c r="D7150" s="52" t="s">
        <v>34487</v>
      </c>
      <c r="E7150" s="52" t="s">
        <v>10742</v>
      </c>
      <c r="F7150" s="16" t="s">
        <v>10740</v>
      </c>
      <c r="G7150" s="16" t="s">
        <v>10741</v>
      </c>
      <c r="H7150" s="16" t="s">
        <v>32666</v>
      </c>
      <c r="I7150" s="16" t="s">
        <v>953</v>
      </c>
    </row>
    <row r="7151" spans="1:10">
      <c r="A7151" s="16" t="s">
        <v>13049</v>
      </c>
      <c r="B7151" s="52" t="s">
        <v>6696</v>
      </c>
      <c r="C7151" s="16" t="str">
        <f t="shared" si="111"/>
        <v>027 - 028</v>
      </c>
      <c r="D7151" s="52" t="s">
        <v>36059</v>
      </c>
      <c r="E7151" s="52" t="s">
        <v>16168</v>
      </c>
      <c r="F7151" s="16" t="s">
        <v>13440</v>
      </c>
      <c r="G7151" s="16" t="s">
        <v>16167</v>
      </c>
      <c r="H7151" s="16" t="s">
        <v>32660</v>
      </c>
      <c r="I7151" s="16" t="s">
        <v>13050</v>
      </c>
    </row>
    <row r="7152" spans="1:10">
      <c r="A7152" s="16" t="s">
        <v>30004</v>
      </c>
      <c r="B7152" s="52" t="s">
        <v>8809</v>
      </c>
      <c r="C7152" s="16" t="str">
        <f t="shared" si="111"/>
        <v>022 - 885</v>
      </c>
      <c r="D7152" s="52"/>
      <c r="E7152" s="52" t="s">
        <v>4777</v>
      </c>
      <c r="F7152" s="16"/>
      <c r="G7152" s="16" t="s">
        <v>4776</v>
      </c>
      <c r="H7152" s="16" t="s">
        <v>4778</v>
      </c>
      <c r="I7152" s="16" t="s">
        <v>30005</v>
      </c>
      <c r="J7152" s="16" t="s">
        <v>34487</v>
      </c>
    </row>
    <row r="7153" spans="1:10">
      <c r="A7153" s="16" t="s">
        <v>24257</v>
      </c>
      <c r="B7153" s="52" t="s">
        <v>12306</v>
      </c>
      <c r="C7153" s="16" t="str">
        <f t="shared" si="111"/>
        <v>063 - 053</v>
      </c>
      <c r="D7153" s="52" t="s">
        <v>34487</v>
      </c>
      <c r="E7153" s="52" t="s">
        <v>30281</v>
      </c>
      <c r="F7153" s="16" t="s">
        <v>24258</v>
      </c>
      <c r="G7153" s="16" t="s">
        <v>30319</v>
      </c>
      <c r="H7153" s="16" t="s">
        <v>30282</v>
      </c>
      <c r="I7153" s="16" t="s">
        <v>24259</v>
      </c>
    </row>
    <row r="7154" spans="1:10">
      <c r="A7154" s="16" t="s">
        <v>4741</v>
      </c>
      <c r="B7154" s="52" t="s">
        <v>37621</v>
      </c>
      <c r="C7154" s="16" t="str">
        <f t="shared" si="111"/>
        <v>013 - 917</v>
      </c>
      <c r="D7154" s="52"/>
      <c r="E7154" s="52" t="s">
        <v>26240</v>
      </c>
      <c r="G7154" s="16" t="s">
        <v>26239</v>
      </c>
      <c r="H7154" s="16" t="s">
        <v>32666</v>
      </c>
      <c r="I7154" s="16" t="s">
        <v>4742</v>
      </c>
      <c r="J7154" s="16" t="s">
        <v>34487</v>
      </c>
    </row>
    <row r="7155" spans="1:10">
      <c r="A7155" s="16" t="s">
        <v>33946</v>
      </c>
      <c r="B7155" s="52" t="s">
        <v>15289</v>
      </c>
      <c r="C7155" s="16" t="str">
        <f t="shared" si="111"/>
        <v>079 - 096</v>
      </c>
      <c r="D7155" s="52" t="s">
        <v>36059</v>
      </c>
      <c r="E7155" s="52" t="s">
        <v>4771</v>
      </c>
      <c r="F7155" s="16" t="s">
        <v>16548</v>
      </c>
      <c r="G7155" s="16" t="s">
        <v>4770</v>
      </c>
      <c r="H7155" s="16" t="s">
        <v>4772</v>
      </c>
      <c r="I7155" s="16" t="s">
        <v>15167</v>
      </c>
    </row>
    <row r="7156" spans="1:10">
      <c r="A7156" s="16" t="s">
        <v>35865</v>
      </c>
      <c r="B7156" s="52" t="s">
        <v>18263</v>
      </c>
      <c r="C7156" s="16" t="str">
        <f t="shared" si="111"/>
        <v>037 - 047</v>
      </c>
      <c r="D7156" s="52" t="s">
        <v>34487</v>
      </c>
      <c r="E7156" s="52" t="s">
        <v>30682</v>
      </c>
      <c r="F7156" s="16" t="s">
        <v>5310</v>
      </c>
      <c r="G7156" s="16" t="s">
        <v>30681</v>
      </c>
      <c r="H7156" s="16" t="s">
        <v>35981</v>
      </c>
      <c r="I7156" s="16" t="s">
        <v>5311</v>
      </c>
      <c r="J7156" s="16"/>
    </row>
    <row r="7157" spans="1:10">
      <c r="A7157" s="16" t="s">
        <v>8615</v>
      </c>
      <c r="B7157" s="52" t="s">
        <v>11960</v>
      </c>
      <c r="C7157" s="16" t="str">
        <f t="shared" si="111"/>
        <v>056 - 043</v>
      </c>
      <c r="D7157" s="52" t="s">
        <v>36059</v>
      </c>
      <c r="E7157" s="52" t="s">
        <v>29533</v>
      </c>
      <c r="F7157" s="16" t="s">
        <v>5461</v>
      </c>
      <c r="G7157" s="16" t="s">
        <v>29532</v>
      </c>
      <c r="H7157" s="16" t="s">
        <v>20396</v>
      </c>
      <c r="I7157" s="16" t="s">
        <v>7507</v>
      </c>
    </row>
    <row r="7158" spans="1:10">
      <c r="A7158" s="16" t="s">
        <v>17906</v>
      </c>
      <c r="B7158" s="52" t="s">
        <v>13369</v>
      </c>
      <c r="C7158" s="16" t="str">
        <f t="shared" si="111"/>
        <v>014 - 048</v>
      </c>
      <c r="D7158" s="52" t="s">
        <v>34487</v>
      </c>
      <c r="E7158" s="52" t="s">
        <v>31453</v>
      </c>
      <c r="F7158" s="16" t="s">
        <v>3370</v>
      </c>
      <c r="G7158" s="16" t="s">
        <v>31452</v>
      </c>
      <c r="H7158" s="16" t="s">
        <v>32666</v>
      </c>
      <c r="I7158" s="16" t="s">
        <v>17907</v>
      </c>
      <c r="J7158" s="16"/>
    </row>
    <row r="7159" spans="1:10">
      <c r="A7159" s="16" t="s">
        <v>28617</v>
      </c>
      <c r="B7159" s="52" t="s">
        <v>12307</v>
      </c>
      <c r="C7159" s="16" t="str">
        <f t="shared" si="111"/>
        <v>063 - 804</v>
      </c>
      <c r="D7159" s="52"/>
      <c r="E7159" s="52" t="s">
        <v>30281</v>
      </c>
      <c r="F7159" s="16"/>
      <c r="G7159" s="16" t="s">
        <v>30319</v>
      </c>
      <c r="H7159" s="16" t="s">
        <v>30282</v>
      </c>
      <c r="I7159" s="16" t="s">
        <v>24974</v>
      </c>
      <c r="J7159" s="16" t="s">
        <v>34487</v>
      </c>
    </row>
    <row r="7160" spans="1:10">
      <c r="A7160" s="16" t="s">
        <v>972</v>
      </c>
      <c r="B7160" s="52" t="s">
        <v>8318</v>
      </c>
      <c r="C7160" s="16" t="str">
        <f t="shared" si="111"/>
        <v>016 - 163</v>
      </c>
      <c r="D7160" s="52" t="s">
        <v>34487</v>
      </c>
      <c r="E7160" s="52" t="s">
        <v>10742</v>
      </c>
      <c r="F7160" s="16" t="s">
        <v>36153</v>
      </c>
      <c r="G7160" s="16" t="s">
        <v>10741</v>
      </c>
      <c r="H7160" s="16" t="s">
        <v>32666</v>
      </c>
      <c r="I7160" s="16" t="s">
        <v>973</v>
      </c>
    </row>
    <row r="7161" spans="1:10">
      <c r="A7161" s="16" t="s">
        <v>6229</v>
      </c>
      <c r="B7161" s="52" t="s">
        <v>14789</v>
      </c>
      <c r="C7161" s="16" t="str">
        <f t="shared" si="111"/>
        <v>004 - 166</v>
      </c>
      <c r="D7161" s="52" t="s">
        <v>34487</v>
      </c>
      <c r="E7161" s="52" t="s">
        <v>10758</v>
      </c>
      <c r="F7161" s="16" t="s">
        <v>6230</v>
      </c>
      <c r="G7161" s="16" t="s">
        <v>10757</v>
      </c>
      <c r="H7161" s="16" t="s">
        <v>10732</v>
      </c>
      <c r="I7161" s="16" t="s">
        <v>6231</v>
      </c>
    </row>
    <row r="7162" spans="1:10">
      <c r="A7162" s="16" t="s">
        <v>8582</v>
      </c>
      <c r="B7162" s="52" t="s">
        <v>18554</v>
      </c>
      <c r="C7162" s="16" t="str">
        <f t="shared" si="111"/>
        <v>014 - 049</v>
      </c>
      <c r="D7162" s="52" t="s">
        <v>34487</v>
      </c>
      <c r="E7162" s="52" t="s">
        <v>31453</v>
      </c>
      <c r="F7162" s="16" t="s">
        <v>13181</v>
      </c>
      <c r="G7162" s="16" t="s">
        <v>31452</v>
      </c>
      <c r="H7162" s="16" t="s">
        <v>32666</v>
      </c>
      <c r="I7162" s="16" t="s">
        <v>8583</v>
      </c>
    </row>
    <row r="7163" spans="1:10">
      <c r="A7163" s="16" t="s">
        <v>26400</v>
      </c>
      <c r="B7163" s="52" t="s">
        <v>15214</v>
      </c>
      <c r="C7163" s="16" t="str">
        <f t="shared" si="111"/>
        <v>096 - 043</v>
      </c>
      <c r="D7163" s="52" t="s">
        <v>34487</v>
      </c>
      <c r="E7163" s="52" t="s">
        <v>14652</v>
      </c>
      <c r="F7163" s="16" t="s">
        <v>26401</v>
      </c>
      <c r="G7163" s="16" t="s">
        <v>14651</v>
      </c>
      <c r="H7163" s="16" t="s">
        <v>10732</v>
      </c>
      <c r="I7163" s="16" t="s">
        <v>26402</v>
      </c>
    </row>
    <row r="7164" spans="1:10">
      <c r="A7164" s="16" t="s">
        <v>29763</v>
      </c>
      <c r="B7164" s="52" t="s">
        <v>2809</v>
      </c>
      <c r="C7164" s="16" t="str">
        <f t="shared" si="111"/>
        <v>002 - 094</v>
      </c>
      <c r="D7164" s="52" t="s">
        <v>34487</v>
      </c>
      <c r="E7164" s="52" t="s">
        <v>36066</v>
      </c>
      <c r="F7164" s="16" t="s">
        <v>15302</v>
      </c>
      <c r="G7164" s="16" t="s">
        <v>20457</v>
      </c>
      <c r="H7164" s="16" t="s">
        <v>10732</v>
      </c>
      <c r="I7164" s="16" t="s">
        <v>26402</v>
      </c>
      <c r="J7164" s="16" t="s">
        <v>7990</v>
      </c>
    </row>
    <row r="7165" spans="1:10">
      <c r="A7165" s="16" t="s">
        <v>3967</v>
      </c>
      <c r="B7165" s="52" t="s">
        <v>3176</v>
      </c>
      <c r="C7165" s="16" t="str">
        <f t="shared" si="111"/>
        <v>026 - 802</v>
      </c>
      <c r="D7165" s="52"/>
      <c r="E7165" s="52" t="s">
        <v>8857</v>
      </c>
      <c r="F7165" s="16"/>
      <c r="G7165" s="16" t="s">
        <v>8856</v>
      </c>
      <c r="H7165" s="16" t="s">
        <v>32660</v>
      </c>
      <c r="I7165" s="16" t="s">
        <v>3968</v>
      </c>
      <c r="J7165" s="16" t="s">
        <v>34487</v>
      </c>
    </row>
    <row r="7166" spans="1:10">
      <c r="A7166" s="16" t="s">
        <v>32127</v>
      </c>
      <c r="B7166" s="52" t="s">
        <v>7590</v>
      </c>
      <c r="C7166" s="16" t="str">
        <f t="shared" si="111"/>
        <v>046 - 023</v>
      </c>
      <c r="D7166" s="52" t="s">
        <v>34487</v>
      </c>
      <c r="E7166" s="52" t="s">
        <v>8862</v>
      </c>
      <c r="F7166" s="16" t="s">
        <v>32128</v>
      </c>
      <c r="G7166" s="16" t="s">
        <v>8861</v>
      </c>
      <c r="H7166" s="16" t="s">
        <v>30328</v>
      </c>
      <c r="I7166" s="16" t="s">
        <v>32129</v>
      </c>
    </row>
    <row r="7167" spans="1:10">
      <c r="A7167" s="16" t="s">
        <v>732</v>
      </c>
      <c r="B7167" s="52" t="s">
        <v>37295</v>
      </c>
      <c r="C7167" s="16" t="str">
        <f t="shared" si="111"/>
        <v>086 - 014</v>
      </c>
      <c r="D7167" s="52" t="s">
        <v>34487</v>
      </c>
      <c r="E7167" s="52" t="s">
        <v>23301</v>
      </c>
      <c r="F7167" s="16" t="s">
        <v>27718</v>
      </c>
      <c r="G7167" s="16" t="s">
        <v>23300</v>
      </c>
      <c r="H7167" s="16" t="s">
        <v>29917</v>
      </c>
      <c r="I7167" s="16" t="s">
        <v>27719</v>
      </c>
    </row>
    <row r="7168" spans="1:10">
      <c r="A7168" s="16" t="s">
        <v>14739</v>
      </c>
      <c r="B7168" s="52" t="s">
        <v>8319</v>
      </c>
      <c r="C7168" s="16" t="str">
        <f t="shared" si="111"/>
        <v>016 - 164</v>
      </c>
      <c r="D7168" s="52" t="s">
        <v>34487</v>
      </c>
      <c r="E7168" s="52" t="s">
        <v>10742</v>
      </c>
      <c r="F7168" s="16" t="s">
        <v>14740</v>
      </c>
      <c r="G7168" s="16" t="s">
        <v>10741</v>
      </c>
      <c r="H7168" s="16" t="s">
        <v>32666</v>
      </c>
      <c r="I7168" s="16" t="s">
        <v>14741</v>
      </c>
    </row>
    <row r="7169" spans="1:10">
      <c r="A7169" s="16" t="s">
        <v>23567</v>
      </c>
      <c r="B7169" s="52" t="s">
        <v>37622</v>
      </c>
      <c r="C7169" s="16" t="str">
        <f t="shared" si="111"/>
        <v>013 - 918</v>
      </c>
      <c r="D7169" s="52"/>
      <c r="E7169" s="52" t="s">
        <v>26240</v>
      </c>
      <c r="G7169" s="16" t="s">
        <v>26239</v>
      </c>
      <c r="H7169" s="16" t="s">
        <v>32666</v>
      </c>
      <c r="I7169" s="16" t="s">
        <v>23568</v>
      </c>
      <c r="J7169" s="16" t="s">
        <v>34487</v>
      </c>
    </row>
    <row r="7170" spans="1:10">
      <c r="A7170" s="16" t="s">
        <v>13219</v>
      </c>
      <c r="B7170" s="52" t="s">
        <v>8320</v>
      </c>
      <c r="C7170" s="16" t="str">
        <f t="shared" si="111"/>
        <v>016 - 165</v>
      </c>
      <c r="D7170" s="52" t="s">
        <v>34487</v>
      </c>
      <c r="E7170" s="52" t="s">
        <v>10742</v>
      </c>
      <c r="F7170" s="16" t="s">
        <v>36714</v>
      </c>
      <c r="G7170" s="16" t="s">
        <v>10741</v>
      </c>
      <c r="H7170" s="16" t="s">
        <v>32666</v>
      </c>
      <c r="I7170" s="16" t="s">
        <v>13220</v>
      </c>
    </row>
    <row r="7171" spans="1:10">
      <c r="A7171" s="16" t="s">
        <v>37006</v>
      </c>
      <c r="B7171" s="52" t="s">
        <v>26325</v>
      </c>
      <c r="C7171" s="16" t="str">
        <f t="shared" si="111"/>
        <v>001 - 848</v>
      </c>
      <c r="D7171" s="52"/>
      <c r="E7171" s="52" t="s">
        <v>37671</v>
      </c>
      <c r="F7171" s="16"/>
      <c r="G7171" s="16" t="s">
        <v>37670</v>
      </c>
      <c r="H7171" s="16" t="s">
        <v>10732</v>
      </c>
      <c r="I7171" s="16" t="s">
        <v>37007</v>
      </c>
      <c r="J7171" s="16" t="s">
        <v>34487</v>
      </c>
    </row>
    <row r="7172" spans="1:10">
      <c r="A7172" s="16" t="s">
        <v>21942</v>
      </c>
      <c r="B7172" s="52" t="s">
        <v>8321</v>
      </c>
      <c r="C7172" s="16" t="str">
        <f t="shared" ref="C7172:C7235" si="112">MID(A7172,1,3) &amp;" - " &amp;MID(A7172,4,3)</f>
        <v>016 - 849</v>
      </c>
      <c r="D7172" s="52"/>
      <c r="E7172" s="52" t="s">
        <v>10742</v>
      </c>
      <c r="F7172" s="16"/>
      <c r="G7172" s="16" t="s">
        <v>10741</v>
      </c>
      <c r="H7172" s="16" t="s">
        <v>32666</v>
      </c>
      <c r="I7172" s="16" t="s">
        <v>21943</v>
      </c>
      <c r="J7172" s="16" t="s">
        <v>34487</v>
      </c>
    </row>
    <row r="7173" spans="1:10">
      <c r="A7173" s="16" t="s">
        <v>31783</v>
      </c>
      <c r="B7173" s="52" t="s">
        <v>8322</v>
      </c>
      <c r="C7173" s="16" t="str">
        <f t="shared" si="112"/>
        <v>016 - 850</v>
      </c>
      <c r="D7173" s="52"/>
      <c r="E7173" s="52" t="s">
        <v>10742</v>
      </c>
      <c r="F7173" s="16"/>
      <c r="G7173" s="16" t="s">
        <v>10741</v>
      </c>
      <c r="H7173" s="16" t="s">
        <v>32666</v>
      </c>
      <c r="I7173" s="16" t="s">
        <v>31784</v>
      </c>
      <c r="J7173" s="16" t="s">
        <v>34487</v>
      </c>
    </row>
    <row r="7174" spans="1:10">
      <c r="A7174" s="16" t="s">
        <v>27945</v>
      </c>
      <c r="B7174" s="52" t="s">
        <v>21686</v>
      </c>
      <c r="C7174" s="16" t="str">
        <f t="shared" si="112"/>
        <v>028 - 063</v>
      </c>
      <c r="D7174" s="52" t="s">
        <v>36059</v>
      </c>
      <c r="E7174" s="52" t="s">
        <v>32659</v>
      </c>
      <c r="F7174" s="16" t="s">
        <v>27946</v>
      </c>
      <c r="G7174" s="16" t="s">
        <v>32658</v>
      </c>
      <c r="H7174" s="16" t="s">
        <v>32660</v>
      </c>
      <c r="I7174" s="16" t="s">
        <v>27947</v>
      </c>
    </row>
    <row r="7175" spans="1:10">
      <c r="A7175" s="16" t="s">
        <v>6213</v>
      </c>
      <c r="B7175" s="52" t="s">
        <v>8323</v>
      </c>
      <c r="C7175" s="16" t="str">
        <f t="shared" si="112"/>
        <v>016 - 166</v>
      </c>
      <c r="D7175" s="52" t="s">
        <v>34487</v>
      </c>
      <c r="E7175" s="52" t="s">
        <v>10742</v>
      </c>
      <c r="F7175" s="16" t="s">
        <v>36714</v>
      </c>
      <c r="G7175" s="16" t="s">
        <v>10741</v>
      </c>
      <c r="H7175" s="16" t="s">
        <v>32666</v>
      </c>
      <c r="I7175" s="16" t="s">
        <v>6214</v>
      </c>
    </row>
    <row r="7176" spans="1:10">
      <c r="A7176" s="16" t="s">
        <v>18395</v>
      </c>
      <c r="B7176" s="52" t="s">
        <v>18139</v>
      </c>
      <c r="C7176" s="16" t="str">
        <f t="shared" si="112"/>
        <v>068 - 031</v>
      </c>
      <c r="D7176" s="52" t="s">
        <v>36059</v>
      </c>
      <c r="E7176" s="52" t="s">
        <v>34259</v>
      </c>
      <c r="F7176" s="16" t="s">
        <v>1587</v>
      </c>
      <c r="G7176" s="16" t="s">
        <v>21099</v>
      </c>
      <c r="H7176" s="16" t="s">
        <v>15395</v>
      </c>
      <c r="I7176" s="16" t="s">
        <v>11762</v>
      </c>
      <c r="J7176" s="16"/>
    </row>
    <row r="7177" spans="1:10">
      <c r="A7177" s="16" t="s">
        <v>3563</v>
      </c>
      <c r="B7177" s="52" t="s">
        <v>32817</v>
      </c>
      <c r="C7177" s="16" t="str">
        <f t="shared" si="112"/>
        <v>076 - 059</v>
      </c>
      <c r="D7177" s="52" t="s">
        <v>34487</v>
      </c>
      <c r="E7177" s="52" t="s">
        <v>13510</v>
      </c>
      <c r="F7177" s="16" t="s">
        <v>3788</v>
      </c>
      <c r="G7177" s="16" t="s">
        <v>13509</v>
      </c>
      <c r="H7177" s="16" t="s">
        <v>13511</v>
      </c>
      <c r="I7177" s="16" t="s">
        <v>3789</v>
      </c>
      <c r="J7177" s="16"/>
    </row>
    <row r="7178" spans="1:10">
      <c r="A7178" s="16" t="s">
        <v>14331</v>
      </c>
      <c r="B7178" s="52" t="s">
        <v>35713</v>
      </c>
      <c r="C7178" s="16" t="str">
        <f t="shared" si="112"/>
        <v>060 - 050</v>
      </c>
      <c r="D7178" s="52" t="s">
        <v>34487</v>
      </c>
      <c r="E7178" s="52" t="s">
        <v>10737</v>
      </c>
      <c r="F7178" s="16" t="s">
        <v>22872</v>
      </c>
      <c r="G7178" s="16" t="s">
        <v>10736</v>
      </c>
      <c r="H7178" s="16" t="s">
        <v>20396</v>
      </c>
      <c r="I7178" s="16" t="s">
        <v>14332</v>
      </c>
    </row>
    <row r="7179" spans="1:10">
      <c r="A7179" s="16" t="s">
        <v>813</v>
      </c>
      <c r="B7179" s="52" t="s">
        <v>35714</v>
      </c>
      <c r="C7179" s="16" t="str">
        <f t="shared" si="112"/>
        <v>060 - 051</v>
      </c>
      <c r="D7179" s="52" t="s">
        <v>34487</v>
      </c>
      <c r="E7179" s="52" t="s">
        <v>10737</v>
      </c>
      <c r="F7179" s="16" t="s">
        <v>4809</v>
      </c>
      <c r="G7179" s="16" t="s">
        <v>10736</v>
      </c>
      <c r="H7179" s="16" t="s">
        <v>20396</v>
      </c>
      <c r="I7179" s="16" t="s">
        <v>814</v>
      </c>
    </row>
    <row r="7180" spans="1:10">
      <c r="A7180" s="16" t="s">
        <v>31036</v>
      </c>
      <c r="B7180" s="52" t="s">
        <v>5830</v>
      </c>
      <c r="C7180" s="16" t="str">
        <f t="shared" si="112"/>
        <v>005 - 084</v>
      </c>
      <c r="D7180" s="52" t="s">
        <v>36059</v>
      </c>
      <c r="E7180" s="52" t="s">
        <v>18693</v>
      </c>
      <c r="F7180" s="16" t="s">
        <v>784</v>
      </c>
      <c r="G7180" s="16" t="s">
        <v>18692</v>
      </c>
      <c r="H7180" s="16" t="s">
        <v>10732</v>
      </c>
      <c r="I7180" s="16" t="s">
        <v>31037</v>
      </c>
    </row>
    <row r="7181" spans="1:10">
      <c r="A7181" s="16" t="s">
        <v>8617</v>
      </c>
      <c r="B7181" s="52" t="s">
        <v>19953</v>
      </c>
      <c r="C7181" s="16" t="str">
        <f t="shared" si="112"/>
        <v>096 - 044</v>
      </c>
      <c r="D7181" s="52" t="s">
        <v>34487</v>
      </c>
      <c r="E7181" s="52" t="s">
        <v>14652</v>
      </c>
      <c r="F7181" s="16" t="s">
        <v>12379</v>
      </c>
      <c r="G7181" s="16" t="s">
        <v>14651</v>
      </c>
      <c r="H7181" s="16" t="s">
        <v>10732</v>
      </c>
      <c r="I7181" s="16" t="s">
        <v>8618</v>
      </c>
    </row>
    <row r="7182" spans="1:10">
      <c r="A7182" s="16" t="s">
        <v>15112</v>
      </c>
      <c r="B7182" s="52" t="s">
        <v>4886</v>
      </c>
      <c r="C7182" s="16" t="str">
        <f t="shared" si="112"/>
        <v>002 - 095</v>
      </c>
      <c r="D7182" s="52" t="s">
        <v>34487</v>
      </c>
      <c r="E7182" s="52" t="s">
        <v>36066</v>
      </c>
      <c r="F7182" s="16" t="s">
        <v>21966</v>
      </c>
      <c r="G7182" s="16" t="s">
        <v>20457</v>
      </c>
      <c r="H7182" s="16" t="s">
        <v>10732</v>
      </c>
      <c r="I7182" s="16" t="s">
        <v>8618</v>
      </c>
      <c r="J7182" s="16" t="s">
        <v>7990</v>
      </c>
    </row>
    <row r="7183" spans="1:10">
      <c r="A7183" s="16" t="s">
        <v>24574</v>
      </c>
      <c r="B7183" s="52" t="s">
        <v>23480</v>
      </c>
      <c r="C7183" s="16" t="str">
        <f t="shared" si="112"/>
        <v>055 - 810</v>
      </c>
      <c r="D7183" s="52"/>
      <c r="E7183" s="52" t="s">
        <v>1268</v>
      </c>
      <c r="G7183" s="16" t="s">
        <v>1267</v>
      </c>
      <c r="H7183" s="16" t="s">
        <v>1269</v>
      </c>
      <c r="I7183" s="16" t="s">
        <v>24619</v>
      </c>
      <c r="J7183" s="16" t="s">
        <v>34487</v>
      </c>
    </row>
    <row r="7184" spans="1:10">
      <c r="A7184" s="16" t="s">
        <v>36303</v>
      </c>
      <c r="B7184" s="52" t="s">
        <v>13241</v>
      </c>
      <c r="C7184" s="16" t="str">
        <f t="shared" si="112"/>
        <v>031 - 805</v>
      </c>
      <c r="D7184" s="52"/>
      <c r="E7184" s="52" t="s">
        <v>7531</v>
      </c>
      <c r="F7184" s="16"/>
      <c r="G7184" s="16" t="s">
        <v>7530</v>
      </c>
      <c r="H7184" s="16" t="s">
        <v>30334</v>
      </c>
      <c r="I7184" s="16" t="s">
        <v>36304</v>
      </c>
      <c r="J7184" s="16" t="s">
        <v>34487</v>
      </c>
    </row>
    <row r="7185" spans="1:14">
      <c r="A7185" s="16" t="s">
        <v>13152</v>
      </c>
      <c r="B7185" s="52" t="s">
        <v>29805</v>
      </c>
      <c r="C7185" s="16" t="str">
        <f t="shared" si="112"/>
        <v>087 - 035</v>
      </c>
      <c r="D7185" s="52" t="s">
        <v>34487</v>
      </c>
      <c r="E7185" s="52" t="s">
        <v>10962</v>
      </c>
      <c r="F7185" s="16" t="s">
        <v>13153</v>
      </c>
      <c r="G7185" s="16" t="s">
        <v>10961</v>
      </c>
      <c r="H7185" s="16" t="s">
        <v>29917</v>
      </c>
      <c r="I7185" s="16" t="s">
        <v>13154</v>
      </c>
    </row>
    <row r="7186" spans="1:14">
      <c r="A7186" s="16" t="s">
        <v>32523</v>
      </c>
      <c r="B7186" s="52" t="s">
        <v>29900</v>
      </c>
      <c r="C7186" s="16" t="str">
        <f t="shared" si="112"/>
        <v>061 - 057</v>
      </c>
      <c r="D7186" s="52" t="s">
        <v>34487</v>
      </c>
      <c r="E7186" s="52" t="s">
        <v>26249</v>
      </c>
      <c r="F7186" s="16" t="s">
        <v>8524</v>
      </c>
      <c r="G7186" s="16" t="s">
        <v>26248</v>
      </c>
      <c r="H7186" s="16" t="s">
        <v>30282</v>
      </c>
      <c r="I7186" s="16" t="s">
        <v>32524</v>
      </c>
    </row>
    <row r="7187" spans="1:14">
      <c r="A7187" s="16" t="s">
        <v>28110</v>
      </c>
      <c r="B7187" s="52" t="s">
        <v>35715</v>
      </c>
      <c r="C7187" s="16" t="str">
        <f t="shared" si="112"/>
        <v>060 - 052</v>
      </c>
      <c r="D7187" s="52" t="s">
        <v>34487</v>
      </c>
      <c r="E7187" s="52" t="s">
        <v>10737</v>
      </c>
      <c r="F7187" s="16" t="s">
        <v>24907</v>
      </c>
      <c r="G7187" s="16" t="s">
        <v>10736</v>
      </c>
      <c r="H7187" s="16" t="s">
        <v>20396</v>
      </c>
      <c r="I7187" s="16" t="s">
        <v>28111</v>
      </c>
      <c r="J7187" s="16"/>
    </row>
    <row r="7188" spans="1:14">
      <c r="A7188" s="16" t="s">
        <v>6797</v>
      </c>
      <c r="B7188" s="52" t="s">
        <v>28591</v>
      </c>
      <c r="C7188" s="16" t="str">
        <f t="shared" si="112"/>
        <v>003 - 117</v>
      </c>
      <c r="D7188" s="52" t="s">
        <v>34487</v>
      </c>
      <c r="E7188" s="52" t="s">
        <v>3328</v>
      </c>
      <c r="F7188" s="16" t="s">
        <v>387</v>
      </c>
      <c r="G7188" s="16" t="s">
        <v>10731</v>
      </c>
      <c r="H7188" s="16" t="s">
        <v>10732</v>
      </c>
      <c r="I7188" s="16" t="s">
        <v>15308</v>
      </c>
      <c r="J7188" s="16" t="s">
        <v>7990</v>
      </c>
    </row>
    <row r="7189" spans="1:14">
      <c r="A7189" s="16" t="s">
        <v>15306</v>
      </c>
      <c r="B7189" s="52" t="s">
        <v>9371</v>
      </c>
      <c r="C7189" s="16" t="str">
        <f t="shared" si="112"/>
        <v>103 - 053</v>
      </c>
      <c r="D7189" s="52" t="s">
        <v>34487</v>
      </c>
      <c r="E7189" s="52" t="s">
        <v>14668</v>
      </c>
      <c r="F7189" s="16" t="s">
        <v>15307</v>
      </c>
      <c r="G7189" s="16" t="s">
        <v>14667</v>
      </c>
      <c r="H7189" s="16" t="s">
        <v>10732</v>
      </c>
      <c r="I7189" s="16" t="s">
        <v>15308</v>
      </c>
      <c r="J7189" s="16"/>
    </row>
    <row r="7190" spans="1:14">
      <c r="A7190" s="16" t="s">
        <v>17518</v>
      </c>
      <c r="B7190" s="52" t="s">
        <v>11212</v>
      </c>
      <c r="C7190" s="16" t="str">
        <f t="shared" si="112"/>
        <v>054 - 807</v>
      </c>
      <c r="D7190" s="52"/>
      <c r="E7190" s="52" t="s">
        <v>30442</v>
      </c>
      <c r="F7190" s="16"/>
      <c r="G7190" s="16" t="s">
        <v>30441</v>
      </c>
      <c r="H7190" s="16" t="s">
        <v>1269</v>
      </c>
      <c r="I7190" s="16" t="s">
        <v>17519</v>
      </c>
      <c r="J7190" s="16" t="s">
        <v>34487</v>
      </c>
    </row>
    <row r="7191" spans="1:14">
      <c r="A7191" s="16" t="s">
        <v>23213</v>
      </c>
      <c r="B7191" s="52" t="s">
        <v>11213</v>
      </c>
      <c r="C7191" s="16" t="str">
        <f t="shared" si="112"/>
        <v>054 - 040</v>
      </c>
      <c r="D7191" s="52" t="s">
        <v>34487</v>
      </c>
      <c r="E7191" s="52" t="s">
        <v>30442</v>
      </c>
      <c r="F7191" s="16" t="s">
        <v>23214</v>
      </c>
      <c r="G7191" s="16" t="s">
        <v>30441</v>
      </c>
      <c r="H7191" s="16" t="s">
        <v>1269</v>
      </c>
      <c r="I7191" s="16" t="s">
        <v>23215</v>
      </c>
      <c r="J7191" s="16"/>
    </row>
    <row r="7192" spans="1:14">
      <c r="A7192" s="16" t="s">
        <v>23323</v>
      </c>
      <c r="B7192" s="52" t="s">
        <v>2945</v>
      </c>
      <c r="C7192" s="16" t="str">
        <f t="shared" si="112"/>
        <v>052 - 021</v>
      </c>
      <c r="D7192" s="52" t="s">
        <v>34487</v>
      </c>
      <c r="E7192" s="52" t="s">
        <v>3327</v>
      </c>
      <c r="F7192" s="16" t="s">
        <v>23324</v>
      </c>
      <c r="G7192" s="16" t="s">
        <v>28833</v>
      </c>
      <c r="H7192" s="16" t="s">
        <v>30328</v>
      </c>
      <c r="I7192" s="16" t="s">
        <v>23325</v>
      </c>
    </row>
    <row r="7193" spans="1:14">
      <c r="A7193" s="16" t="s">
        <v>18753</v>
      </c>
      <c r="B7193" s="52" t="s">
        <v>18038</v>
      </c>
      <c r="C7193" s="16" t="str">
        <f t="shared" si="112"/>
        <v>019 - 073</v>
      </c>
      <c r="D7193" s="52" t="s">
        <v>36059</v>
      </c>
      <c r="E7193" s="52" t="s">
        <v>23092</v>
      </c>
      <c r="F7193" s="16" t="s">
        <v>18754</v>
      </c>
      <c r="G7193" s="16" t="s">
        <v>23091</v>
      </c>
      <c r="H7193" s="16" t="s">
        <v>32666</v>
      </c>
      <c r="I7193" s="16" t="s">
        <v>18755</v>
      </c>
    </row>
    <row r="7194" spans="1:14">
      <c r="A7194" s="16" t="s">
        <v>12717</v>
      </c>
      <c r="B7194" s="52" t="s">
        <v>13772</v>
      </c>
      <c r="C7194" s="16" t="str">
        <f t="shared" si="112"/>
        <v>018 - 111</v>
      </c>
      <c r="D7194" s="52" t="s">
        <v>36059</v>
      </c>
      <c r="E7194" s="52" t="s">
        <v>35975</v>
      </c>
      <c r="F7194" s="16" t="s">
        <v>25210</v>
      </c>
      <c r="G7194" s="16" t="s">
        <v>35974</v>
      </c>
      <c r="H7194" s="16" t="s">
        <v>32666</v>
      </c>
      <c r="I7194" s="16" t="s">
        <v>12718</v>
      </c>
    </row>
    <row r="7195" spans="1:14">
      <c r="A7195" s="16" t="s">
        <v>12432</v>
      </c>
      <c r="B7195" s="52" t="s">
        <v>13773</v>
      </c>
      <c r="C7195" s="16" t="str">
        <f t="shared" si="112"/>
        <v>018 - 854</v>
      </c>
      <c r="D7195" s="52"/>
      <c r="E7195" s="52" t="s">
        <v>35975</v>
      </c>
      <c r="F7195" s="16"/>
      <c r="G7195" s="16" t="s">
        <v>35974</v>
      </c>
      <c r="H7195" s="16" t="s">
        <v>32666</v>
      </c>
      <c r="I7195" s="16" t="s">
        <v>12433</v>
      </c>
      <c r="J7195" s="16" t="s">
        <v>34487</v>
      </c>
    </row>
    <row r="7196" spans="1:14">
      <c r="A7196" s="16" t="s">
        <v>11151</v>
      </c>
      <c r="B7196" s="52" t="s">
        <v>36115</v>
      </c>
      <c r="C7196" s="16" t="str">
        <f t="shared" si="112"/>
        <v>009 - 049</v>
      </c>
      <c r="D7196" s="52" t="s">
        <v>34487</v>
      </c>
      <c r="E7196" s="52" t="s">
        <v>26840</v>
      </c>
      <c r="F7196" s="16" t="s">
        <v>21586</v>
      </c>
      <c r="G7196" s="16" t="s">
        <v>26839</v>
      </c>
      <c r="H7196" s="16" t="s">
        <v>34573</v>
      </c>
      <c r="I7196" s="16" t="s">
        <v>11152</v>
      </c>
    </row>
    <row r="7197" spans="1:14">
      <c r="A7197" s="16" t="s">
        <v>6783</v>
      </c>
      <c r="B7197" s="52" t="s">
        <v>2593</v>
      </c>
      <c r="C7197" s="16" t="str">
        <f t="shared" si="112"/>
        <v>006 - 129</v>
      </c>
      <c r="D7197" s="52" t="s">
        <v>36059</v>
      </c>
      <c r="E7197" s="52" t="s">
        <v>26671</v>
      </c>
      <c r="F7197" s="16" t="s">
        <v>6389</v>
      </c>
      <c r="G7197" s="16" t="s">
        <v>26670</v>
      </c>
      <c r="H7197" s="16" t="s">
        <v>10732</v>
      </c>
      <c r="I7197" s="16" t="s">
        <v>6784</v>
      </c>
    </row>
    <row r="7198" spans="1:14">
      <c r="A7198" s="16" t="s">
        <v>6435</v>
      </c>
      <c r="B7198" s="52" t="s">
        <v>7475</v>
      </c>
      <c r="C7198" s="16" t="str">
        <f t="shared" si="112"/>
        <v>094 - 035</v>
      </c>
      <c r="D7198" s="52" t="s">
        <v>34487</v>
      </c>
      <c r="E7198" s="52" t="s">
        <v>10747</v>
      </c>
      <c r="F7198" s="16" t="s">
        <v>6436</v>
      </c>
      <c r="G7198" s="16" t="s">
        <v>10746</v>
      </c>
      <c r="H7198" s="16" t="s">
        <v>10748</v>
      </c>
      <c r="I7198" s="16" t="s">
        <v>6437</v>
      </c>
    </row>
    <row r="7199" spans="1:14">
      <c r="A7199" s="16" t="s">
        <v>21052</v>
      </c>
      <c r="B7199" s="52" t="s">
        <v>33481</v>
      </c>
      <c r="C7199" s="16" t="str">
        <f t="shared" si="112"/>
        <v>008 - 041</v>
      </c>
      <c r="D7199" s="52" t="s">
        <v>34487</v>
      </c>
      <c r="E7199" s="52" t="s">
        <v>16664</v>
      </c>
      <c r="F7199" s="16" t="s">
        <v>27364</v>
      </c>
      <c r="G7199" s="16" t="s">
        <v>16663</v>
      </c>
      <c r="H7199" s="16" t="s">
        <v>34573</v>
      </c>
      <c r="I7199" s="16" t="s">
        <v>21053</v>
      </c>
      <c r="J7199" s="16"/>
    </row>
    <row r="7200" spans="1:14">
      <c r="A7200" s="16" t="s">
        <v>33005</v>
      </c>
      <c r="B7200" s="52" t="s">
        <v>8104</v>
      </c>
      <c r="C7200" s="16" t="str">
        <f t="shared" si="112"/>
        <v>067 - 034</v>
      </c>
      <c r="D7200" s="52" t="s">
        <v>34487</v>
      </c>
      <c r="E7200" s="52" t="s">
        <v>34404</v>
      </c>
      <c r="F7200" s="16" t="s">
        <v>34564</v>
      </c>
      <c r="G7200" s="16" t="s">
        <v>34403</v>
      </c>
      <c r="H7200" s="16" t="s">
        <v>15395</v>
      </c>
      <c r="I7200" s="16" t="s">
        <v>34565</v>
      </c>
      <c r="N7200" t="s">
        <v>30550</v>
      </c>
    </row>
    <row r="7201" spans="1:10">
      <c r="A7201" s="16" t="s">
        <v>13291</v>
      </c>
      <c r="B7201" s="52" t="s">
        <v>8191</v>
      </c>
      <c r="C7201" s="16" t="str">
        <f t="shared" si="112"/>
        <v>070 - 053</v>
      </c>
      <c r="D7201" s="52" t="s">
        <v>34487</v>
      </c>
      <c r="E7201" s="52" t="s">
        <v>23672</v>
      </c>
      <c r="F7201" s="16" t="s">
        <v>2433</v>
      </c>
      <c r="G7201" s="16" t="s">
        <v>23671</v>
      </c>
      <c r="H7201" s="16" t="s">
        <v>10748</v>
      </c>
      <c r="I7201" s="16" t="s">
        <v>13292</v>
      </c>
      <c r="J7201" s="16"/>
    </row>
    <row r="7202" spans="1:10">
      <c r="A7202" s="16" t="s">
        <v>6073</v>
      </c>
      <c r="B7202" s="52" t="s">
        <v>8192</v>
      </c>
      <c r="C7202" s="16" t="str">
        <f t="shared" si="112"/>
        <v>070 - 054</v>
      </c>
      <c r="D7202" s="52" t="s">
        <v>34487</v>
      </c>
      <c r="E7202" s="52" t="s">
        <v>23672</v>
      </c>
      <c r="F7202" s="16" t="s">
        <v>24715</v>
      </c>
      <c r="G7202" s="16" t="s">
        <v>23671</v>
      </c>
      <c r="H7202" s="16" t="s">
        <v>10748</v>
      </c>
      <c r="I7202" s="16" t="s">
        <v>6074</v>
      </c>
    </row>
    <row r="7203" spans="1:10">
      <c r="A7203" s="16" t="s">
        <v>35576</v>
      </c>
      <c r="B7203" s="52" t="s">
        <v>11040</v>
      </c>
      <c r="C7203" s="16" t="str">
        <f t="shared" si="112"/>
        <v>064 - 072</v>
      </c>
      <c r="D7203" s="52" t="s">
        <v>36059</v>
      </c>
      <c r="E7203" s="52" t="s">
        <v>27583</v>
      </c>
      <c r="F7203" s="16" t="s">
        <v>1046</v>
      </c>
      <c r="G7203" s="16" t="s">
        <v>27582</v>
      </c>
      <c r="H7203" s="16" t="s">
        <v>30282</v>
      </c>
      <c r="I7203" s="16" t="s">
        <v>35577</v>
      </c>
      <c r="J7203" s="16"/>
    </row>
    <row r="7204" spans="1:10">
      <c r="A7204" s="16" t="s">
        <v>29161</v>
      </c>
      <c r="B7204" s="52" t="s">
        <v>12139</v>
      </c>
      <c r="C7204" s="16" t="str">
        <f t="shared" si="112"/>
        <v>069 - 103</v>
      </c>
      <c r="D7204" s="52" t="s">
        <v>34487</v>
      </c>
      <c r="E7204" s="52" t="s">
        <v>36727</v>
      </c>
      <c r="F7204" s="16" t="s">
        <v>3090</v>
      </c>
      <c r="G7204" s="16" t="s">
        <v>36726</v>
      </c>
      <c r="H7204" s="16" t="s">
        <v>15395</v>
      </c>
      <c r="I7204" s="16" t="s">
        <v>4024</v>
      </c>
    </row>
    <row r="7205" spans="1:10">
      <c r="A7205" s="16" t="s">
        <v>14975</v>
      </c>
      <c r="B7205" s="52" t="s">
        <v>9428</v>
      </c>
      <c r="C7205" s="16" t="str">
        <f t="shared" si="112"/>
        <v>078 - 098</v>
      </c>
      <c r="D7205" s="52" t="s">
        <v>34487</v>
      </c>
      <c r="E7205" s="52" t="s">
        <v>1697</v>
      </c>
      <c r="F7205" s="16" t="s">
        <v>17001</v>
      </c>
      <c r="G7205" s="16" t="s">
        <v>1696</v>
      </c>
      <c r="H7205" s="16" t="s">
        <v>4772</v>
      </c>
      <c r="I7205" s="16" t="s">
        <v>14976</v>
      </c>
    </row>
    <row r="7206" spans="1:10">
      <c r="A7206" s="16" t="s">
        <v>24443</v>
      </c>
      <c r="B7206" s="52" t="s">
        <v>32818</v>
      </c>
      <c r="C7206" s="16" t="str">
        <f t="shared" si="112"/>
        <v>076 - 060</v>
      </c>
      <c r="D7206" s="52" t="s">
        <v>34487</v>
      </c>
      <c r="E7206" s="52" t="s">
        <v>13510</v>
      </c>
      <c r="F7206" s="16" t="s">
        <v>24444</v>
      </c>
      <c r="G7206" s="16" t="s">
        <v>13509</v>
      </c>
      <c r="H7206" s="16" t="s">
        <v>13511</v>
      </c>
      <c r="I7206" s="16" t="s">
        <v>24445</v>
      </c>
      <c r="J7206" s="16"/>
    </row>
    <row r="7207" spans="1:10">
      <c r="A7207" s="16" t="s">
        <v>3311</v>
      </c>
      <c r="B7207" s="52" t="s">
        <v>11214</v>
      </c>
      <c r="C7207" s="16" t="str">
        <f t="shared" si="112"/>
        <v>054 - 041</v>
      </c>
      <c r="D7207" s="52" t="s">
        <v>34487</v>
      </c>
      <c r="E7207" s="52" t="s">
        <v>30442</v>
      </c>
      <c r="F7207" s="16" t="s">
        <v>3312</v>
      </c>
      <c r="G7207" s="16" t="s">
        <v>30441</v>
      </c>
      <c r="H7207" s="16" t="s">
        <v>1269</v>
      </c>
      <c r="I7207" s="16" t="s">
        <v>3313</v>
      </c>
      <c r="J7207" s="16"/>
    </row>
    <row r="7208" spans="1:10">
      <c r="A7208" s="16" t="s">
        <v>27897</v>
      </c>
      <c r="B7208" s="52" t="s">
        <v>29901</v>
      </c>
      <c r="C7208" s="16" t="str">
        <f t="shared" si="112"/>
        <v>061 - 058</v>
      </c>
      <c r="D7208" s="52" t="s">
        <v>34487</v>
      </c>
      <c r="E7208" s="52" t="s">
        <v>26249</v>
      </c>
      <c r="F7208" s="16" t="s">
        <v>27898</v>
      </c>
      <c r="G7208" s="16" t="s">
        <v>26248</v>
      </c>
      <c r="H7208" s="16" t="s">
        <v>30282</v>
      </c>
      <c r="I7208" s="16" t="s">
        <v>27899</v>
      </c>
      <c r="J7208" s="16"/>
    </row>
    <row r="7209" spans="1:10">
      <c r="A7209" s="16" t="s">
        <v>13894</v>
      </c>
      <c r="B7209" s="52" t="s">
        <v>14149</v>
      </c>
      <c r="C7209" s="16" t="str">
        <f t="shared" si="112"/>
        <v>071 - 039</v>
      </c>
      <c r="D7209" s="52" t="s">
        <v>34487</v>
      </c>
      <c r="E7209" s="52" t="s">
        <v>13516</v>
      </c>
      <c r="F7209" s="16" t="s">
        <v>13895</v>
      </c>
      <c r="G7209" s="16" t="s">
        <v>13515</v>
      </c>
      <c r="H7209" s="16" t="s">
        <v>37422</v>
      </c>
      <c r="I7209" s="16" t="s">
        <v>13896</v>
      </c>
    </row>
    <row r="7210" spans="1:10">
      <c r="A7210" s="16" t="s">
        <v>18396</v>
      </c>
      <c r="B7210" s="52" t="s">
        <v>18140</v>
      </c>
      <c r="C7210" s="16" t="str">
        <f t="shared" si="112"/>
        <v>068 - 032</v>
      </c>
      <c r="D7210" s="52" t="s">
        <v>34487</v>
      </c>
      <c r="E7210" s="52" t="s">
        <v>34259</v>
      </c>
      <c r="F7210" s="16" t="s">
        <v>34258</v>
      </c>
      <c r="G7210" s="16" t="s">
        <v>21099</v>
      </c>
      <c r="H7210" s="16" t="s">
        <v>15395</v>
      </c>
      <c r="I7210" s="16" t="s">
        <v>11763</v>
      </c>
      <c r="J7210" s="16"/>
    </row>
    <row r="7211" spans="1:10">
      <c r="A7211" s="16" t="s">
        <v>22518</v>
      </c>
      <c r="B7211" s="52" t="s">
        <v>9429</v>
      </c>
      <c r="C7211" s="16" t="str">
        <f t="shared" si="112"/>
        <v>078 - 099</v>
      </c>
      <c r="D7211" s="52" t="s">
        <v>34487</v>
      </c>
      <c r="E7211" s="52" t="s">
        <v>1697</v>
      </c>
      <c r="F7211" s="16" t="s">
        <v>12999</v>
      </c>
      <c r="G7211" s="16" t="s">
        <v>1696</v>
      </c>
      <c r="H7211" s="16" t="s">
        <v>4772</v>
      </c>
      <c r="I7211" s="16" t="s">
        <v>22519</v>
      </c>
    </row>
    <row r="7212" spans="1:10">
      <c r="A7212" s="16" t="s">
        <v>22166</v>
      </c>
      <c r="B7212" s="52" t="s">
        <v>35719</v>
      </c>
      <c r="C7212" s="16" t="str">
        <f t="shared" si="112"/>
        <v>076 - 061</v>
      </c>
      <c r="D7212" s="52" t="s">
        <v>34487</v>
      </c>
      <c r="E7212" s="52" t="s">
        <v>13510</v>
      </c>
      <c r="F7212" s="16" t="s">
        <v>13508</v>
      </c>
      <c r="G7212" s="16" t="s">
        <v>13509</v>
      </c>
      <c r="H7212" s="16" t="s">
        <v>13511</v>
      </c>
      <c r="I7212" s="16" t="s">
        <v>22167</v>
      </c>
    </row>
    <row r="7213" spans="1:10">
      <c r="A7213" s="16" t="s">
        <v>25525</v>
      </c>
      <c r="B7213" s="52" t="s">
        <v>31857</v>
      </c>
      <c r="C7213" s="16" t="str">
        <f t="shared" si="112"/>
        <v>086 - 015</v>
      </c>
      <c r="D7213" s="52" t="s">
        <v>34487</v>
      </c>
      <c r="E7213" s="52" t="s">
        <v>23301</v>
      </c>
      <c r="F7213" s="16" t="s">
        <v>25526</v>
      </c>
      <c r="G7213" s="16" t="s">
        <v>23300</v>
      </c>
      <c r="H7213" s="16" t="s">
        <v>29917</v>
      </c>
      <c r="I7213" s="16" t="s">
        <v>25527</v>
      </c>
    </row>
    <row r="7214" spans="1:10">
      <c r="A7214" s="16" t="s">
        <v>13255</v>
      </c>
      <c r="B7214" s="52" t="s">
        <v>14790</v>
      </c>
      <c r="C7214" s="16" t="str">
        <f t="shared" si="112"/>
        <v>004 - 167</v>
      </c>
      <c r="D7214" s="52" t="s">
        <v>34487</v>
      </c>
      <c r="E7214" s="52" t="s">
        <v>10758</v>
      </c>
      <c r="F7214" s="16" t="s">
        <v>10756</v>
      </c>
      <c r="G7214" s="16" t="s">
        <v>10757</v>
      </c>
      <c r="H7214" s="16" t="s">
        <v>10732</v>
      </c>
      <c r="I7214" s="16" t="s">
        <v>13256</v>
      </c>
    </row>
    <row r="7215" spans="1:10">
      <c r="A7215" s="16" t="s">
        <v>30900</v>
      </c>
      <c r="B7215" s="52" t="s">
        <v>21014</v>
      </c>
      <c r="C7215" s="16" t="str">
        <f t="shared" si="112"/>
        <v>062 - 051</v>
      </c>
      <c r="D7215" s="52" t="s">
        <v>34487</v>
      </c>
      <c r="E7215" s="52" t="s">
        <v>1277</v>
      </c>
      <c r="F7215" s="16" t="s">
        <v>390</v>
      </c>
      <c r="G7215" s="16" t="s">
        <v>1276</v>
      </c>
      <c r="H7215" s="16" t="s">
        <v>30282</v>
      </c>
      <c r="I7215" s="16" t="s">
        <v>30901</v>
      </c>
      <c r="J7215" s="16"/>
    </row>
    <row r="7216" spans="1:10">
      <c r="A7216" s="16" t="s">
        <v>14525</v>
      </c>
      <c r="B7216" s="52" t="s">
        <v>36852</v>
      </c>
      <c r="C7216" s="16" t="str">
        <f t="shared" si="112"/>
        <v>041 - 048</v>
      </c>
      <c r="D7216" s="52" t="s">
        <v>34487</v>
      </c>
      <c r="E7216" s="52" t="s">
        <v>31873</v>
      </c>
      <c r="F7216" s="16" t="s">
        <v>16584</v>
      </c>
      <c r="G7216" s="16" t="s">
        <v>31872</v>
      </c>
      <c r="H7216" s="16" t="s">
        <v>20397</v>
      </c>
      <c r="I7216" s="16" t="s">
        <v>14526</v>
      </c>
      <c r="J7216" s="16"/>
    </row>
    <row r="7217" spans="1:10">
      <c r="A7217" s="16" t="s">
        <v>611</v>
      </c>
      <c r="B7217" s="52" t="s">
        <v>7591</v>
      </c>
      <c r="C7217" s="16" t="str">
        <f t="shared" si="112"/>
        <v>046 - 024</v>
      </c>
      <c r="D7217" s="52" t="s">
        <v>36059</v>
      </c>
      <c r="E7217" s="52" t="s">
        <v>8862</v>
      </c>
      <c r="F7217" s="16" t="s">
        <v>612</v>
      </c>
      <c r="G7217" s="16" t="s">
        <v>8861</v>
      </c>
      <c r="H7217" s="16" t="s">
        <v>30328</v>
      </c>
      <c r="I7217" s="16" t="s">
        <v>613</v>
      </c>
    </row>
    <row r="7218" spans="1:10">
      <c r="A7218" s="16" t="s">
        <v>35056</v>
      </c>
      <c r="B7218" s="52" t="s">
        <v>11041</v>
      </c>
      <c r="C7218" s="16" t="str">
        <f t="shared" si="112"/>
        <v>064 - 073</v>
      </c>
      <c r="D7218" s="52" t="s">
        <v>34487</v>
      </c>
      <c r="E7218" s="52" t="s">
        <v>27583</v>
      </c>
      <c r="F7218" s="16" t="s">
        <v>35057</v>
      </c>
      <c r="G7218" s="16" t="s">
        <v>27582</v>
      </c>
      <c r="H7218" s="16" t="s">
        <v>30282</v>
      </c>
      <c r="I7218" s="16" t="s">
        <v>35058</v>
      </c>
    </row>
    <row r="7219" spans="1:10">
      <c r="A7219" s="16" t="s">
        <v>3649</v>
      </c>
      <c r="B7219" s="52" t="s">
        <v>29902</v>
      </c>
      <c r="C7219" s="16" t="str">
        <f t="shared" si="112"/>
        <v>061 - 059</v>
      </c>
      <c r="D7219" s="52" t="s">
        <v>36059</v>
      </c>
      <c r="E7219" s="52" t="s">
        <v>26249</v>
      </c>
      <c r="F7219" s="16" t="s">
        <v>36054</v>
      </c>
      <c r="G7219" s="16" t="s">
        <v>26248</v>
      </c>
      <c r="H7219" s="16" t="s">
        <v>30282</v>
      </c>
      <c r="I7219" s="16" t="s">
        <v>3650</v>
      </c>
      <c r="J7219" s="16"/>
    </row>
    <row r="7220" spans="1:10">
      <c r="A7220" s="16" t="s">
        <v>28112</v>
      </c>
      <c r="B7220" s="52" t="s">
        <v>21015</v>
      </c>
      <c r="C7220" s="16" t="str">
        <f t="shared" si="112"/>
        <v>062 - 052</v>
      </c>
      <c r="D7220" s="52" t="s">
        <v>34487</v>
      </c>
      <c r="E7220" s="52" t="s">
        <v>1277</v>
      </c>
      <c r="F7220" s="16" t="s">
        <v>37762</v>
      </c>
      <c r="G7220" s="16" t="s">
        <v>1276</v>
      </c>
      <c r="H7220" s="16" t="s">
        <v>30282</v>
      </c>
      <c r="I7220" s="16" t="s">
        <v>28113</v>
      </c>
      <c r="J7220" s="16"/>
    </row>
    <row r="7221" spans="1:10">
      <c r="A7221" s="16" t="s">
        <v>1783</v>
      </c>
      <c r="B7221" s="52" t="s">
        <v>7620</v>
      </c>
      <c r="C7221" s="16" t="str">
        <f t="shared" si="112"/>
        <v>047 - 013</v>
      </c>
      <c r="D7221" s="52" t="s">
        <v>36059</v>
      </c>
      <c r="E7221" s="52" t="s">
        <v>26235</v>
      </c>
      <c r="F7221" s="16" t="s">
        <v>21363</v>
      </c>
      <c r="G7221" s="16" t="s">
        <v>26234</v>
      </c>
      <c r="H7221" s="16" t="s">
        <v>30328</v>
      </c>
      <c r="I7221" s="16" t="s">
        <v>32317</v>
      </c>
    </row>
    <row r="7222" spans="1:10">
      <c r="A7222" s="16" t="s">
        <v>21868</v>
      </c>
      <c r="B7222" s="52" t="s">
        <v>13774</v>
      </c>
      <c r="C7222" s="16" t="str">
        <f t="shared" si="112"/>
        <v>018 - 112</v>
      </c>
      <c r="D7222" s="52" t="s">
        <v>36059</v>
      </c>
      <c r="E7222" s="52" t="s">
        <v>35975</v>
      </c>
      <c r="F7222" s="16" t="s">
        <v>11669</v>
      </c>
      <c r="G7222" s="16" t="s">
        <v>35974</v>
      </c>
      <c r="H7222" s="16" t="s">
        <v>32666</v>
      </c>
      <c r="I7222" s="16" t="s">
        <v>21381</v>
      </c>
    </row>
    <row r="7223" spans="1:10">
      <c r="A7223" s="16" t="s">
        <v>840</v>
      </c>
      <c r="B7223" s="52" t="s">
        <v>29257</v>
      </c>
      <c r="C7223" s="16" t="str">
        <f t="shared" si="112"/>
        <v>025 - 038</v>
      </c>
      <c r="D7223" s="52" t="s">
        <v>34487</v>
      </c>
      <c r="E7223" s="52" t="s">
        <v>36071</v>
      </c>
      <c r="F7223" s="16" t="s">
        <v>10885</v>
      </c>
      <c r="G7223" s="16" t="s">
        <v>36070</v>
      </c>
      <c r="H7223" s="16" t="s">
        <v>32660</v>
      </c>
      <c r="I7223" s="16" t="s">
        <v>841</v>
      </c>
    </row>
    <row r="7224" spans="1:10">
      <c r="A7224" s="16" t="s">
        <v>16507</v>
      </c>
      <c r="B7224" s="52" t="s">
        <v>13822</v>
      </c>
      <c r="C7224" s="16" t="str">
        <f t="shared" si="112"/>
        <v>018 - 113</v>
      </c>
      <c r="D7224" s="52" t="s">
        <v>36059</v>
      </c>
      <c r="E7224" s="52" t="s">
        <v>35975</v>
      </c>
      <c r="F7224" s="16" t="s">
        <v>16508</v>
      </c>
      <c r="G7224" s="16" t="s">
        <v>35974</v>
      </c>
      <c r="H7224" s="16" t="s">
        <v>32666</v>
      </c>
      <c r="I7224" s="16" t="s">
        <v>16509</v>
      </c>
      <c r="J7224" s="16"/>
    </row>
    <row r="7225" spans="1:10">
      <c r="A7225" s="16" t="s">
        <v>6525</v>
      </c>
      <c r="B7225" s="52" t="s">
        <v>18039</v>
      </c>
      <c r="C7225" s="16" t="str">
        <f t="shared" si="112"/>
        <v>019 - 879</v>
      </c>
      <c r="D7225" s="52"/>
      <c r="E7225" s="52" t="s">
        <v>23092</v>
      </c>
      <c r="F7225" s="16"/>
      <c r="G7225" s="16" t="s">
        <v>23091</v>
      </c>
      <c r="H7225" s="16" t="s">
        <v>32666</v>
      </c>
      <c r="I7225" s="16" t="s">
        <v>22151</v>
      </c>
      <c r="J7225" s="16" t="s">
        <v>34487</v>
      </c>
    </row>
    <row r="7226" spans="1:10">
      <c r="A7226" s="16" t="s">
        <v>5678</v>
      </c>
      <c r="B7226" s="52" t="s">
        <v>8810</v>
      </c>
      <c r="C7226" s="16" t="str">
        <f t="shared" si="112"/>
        <v>022 - 140</v>
      </c>
      <c r="D7226" s="52" t="s">
        <v>34487</v>
      </c>
      <c r="E7226" s="52" t="s">
        <v>4777</v>
      </c>
      <c r="F7226" s="16" t="s">
        <v>36161</v>
      </c>
      <c r="G7226" s="16" t="s">
        <v>4776</v>
      </c>
      <c r="H7226" s="16" t="s">
        <v>4778</v>
      </c>
      <c r="I7226" s="16" t="s">
        <v>5679</v>
      </c>
    </row>
    <row r="7227" spans="1:10">
      <c r="A7227" s="16" t="s">
        <v>13851</v>
      </c>
      <c r="B7227" s="52" t="s">
        <v>29258</v>
      </c>
      <c r="C7227" s="16" t="str">
        <f t="shared" si="112"/>
        <v>025 - 039</v>
      </c>
      <c r="D7227" s="52" t="s">
        <v>34487</v>
      </c>
      <c r="E7227" s="52" t="s">
        <v>36071</v>
      </c>
      <c r="F7227" s="16" t="s">
        <v>13852</v>
      </c>
      <c r="G7227" s="16" t="s">
        <v>36070</v>
      </c>
      <c r="H7227" s="16" t="s">
        <v>32660</v>
      </c>
      <c r="I7227" s="16" t="s">
        <v>13853</v>
      </c>
    </row>
    <row r="7228" spans="1:10">
      <c r="A7228" s="16" t="s">
        <v>18727</v>
      </c>
      <c r="B7228" s="52" t="s">
        <v>18264</v>
      </c>
      <c r="C7228" s="16" t="str">
        <f t="shared" si="112"/>
        <v>037 - 048</v>
      </c>
      <c r="D7228" s="52" t="s">
        <v>36059</v>
      </c>
      <c r="E7228" s="52" t="s">
        <v>30682</v>
      </c>
      <c r="F7228" s="16" t="s">
        <v>18728</v>
      </c>
      <c r="G7228" s="16" t="s">
        <v>30681</v>
      </c>
      <c r="H7228" s="16" t="s">
        <v>35981</v>
      </c>
      <c r="I7228" s="16" t="s">
        <v>18729</v>
      </c>
      <c r="J7228" s="16"/>
    </row>
    <row r="7229" spans="1:10">
      <c r="A7229" s="16" t="s">
        <v>29975</v>
      </c>
      <c r="B7229" s="52" t="s">
        <v>8751</v>
      </c>
      <c r="C7229" s="16" t="str">
        <f t="shared" si="112"/>
        <v>020 - 040</v>
      </c>
      <c r="D7229" s="52" t="s">
        <v>36059</v>
      </c>
      <c r="E7229" s="52" t="s">
        <v>26789</v>
      </c>
      <c r="F7229" s="16" t="s">
        <v>29727</v>
      </c>
      <c r="G7229" s="16" t="s">
        <v>26788</v>
      </c>
      <c r="H7229" s="16" t="s">
        <v>32666</v>
      </c>
      <c r="I7229" s="16" t="s">
        <v>29976</v>
      </c>
      <c r="J7229" s="16"/>
    </row>
    <row r="7230" spans="1:10">
      <c r="A7230" s="16" t="s">
        <v>12727</v>
      </c>
      <c r="B7230" s="52" t="s">
        <v>8811</v>
      </c>
      <c r="C7230" s="16" t="str">
        <f t="shared" si="112"/>
        <v>022 - 141</v>
      </c>
      <c r="D7230" s="52" t="s">
        <v>34487</v>
      </c>
      <c r="E7230" s="52" t="s">
        <v>4777</v>
      </c>
      <c r="F7230" s="16" t="s">
        <v>3661</v>
      </c>
      <c r="G7230" s="16" t="s">
        <v>4776</v>
      </c>
      <c r="H7230" s="16" t="s">
        <v>4778</v>
      </c>
      <c r="I7230" s="16" t="s">
        <v>12728</v>
      </c>
    </row>
    <row r="7231" spans="1:10">
      <c r="A7231" s="16" t="s">
        <v>22962</v>
      </c>
      <c r="B7231" s="52" t="s">
        <v>3177</v>
      </c>
      <c r="C7231" s="16" t="str">
        <f t="shared" si="112"/>
        <v>026 - 057</v>
      </c>
      <c r="D7231" s="52" t="s">
        <v>36059</v>
      </c>
      <c r="E7231" s="52" t="s">
        <v>8857</v>
      </c>
      <c r="F7231" s="16" t="s">
        <v>22963</v>
      </c>
      <c r="G7231" s="16" t="s">
        <v>8856</v>
      </c>
      <c r="H7231" s="16" t="s">
        <v>32660</v>
      </c>
      <c r="I7231" s="16" t="s">
        <v>22964</v>
      </c>
      <c r="J7231" s="16"/>
    </row>
    <row r="7232" spans="1:10">
      <c r="A7232" s="16" t="s">
        <v>13939</v>
      </c>
      <c r="B7232" s="52" t="s">
        <v>17091</v>
      </c>
      <c r="C7232" s="16" t="str">
        <f t="shared" si="112"/>
        <v>008 - 042</v>
      </c>
      <c r="D7232" s="52" t="s">
        <v>34487</v>
      </c>
      <c r="E7232" s="52" t="s">
        <v>16664</v>
      </c>
      <c r="F7232" s="16" t="s">
        <v>13904</v>
      </c>
      <c r="G7232" s="16" t="s">
        <v>16663</v>
      </c>
      <c r="H7232" s="16" t="s">
        <v>34573</v>
      </c>
      <c r="I7232" s="16" t="s">
        <v>13940</v>
      </c>
    </row>
    <row r="7233" spans="1:10">
      <c r="A7233" s="16" t="s">
        <v>24101</v>
      </c>
      <c r="B7233" s="52" t="s">
        <v>18040</v>
      </c>
      <c r="C7233" s="16" t="str">
        <f t="shared" si="112"/>
        <v>019 - 074</v>
      </c>
      <c r="D7233" s="52" t="s">
        <v>36059</v>
      </c>
      <c r="E7233" s="52" t="s">
        <v>23092</v>
      </c>
      <c r="F7233" s="16" t="s">
        <v>29724</v>
      </c>
      <c r="G7233" s="16" t="s">
        <v>23091</v>
      </c>
      <c r="H7233" s="16" t="s">
        <v>32666</v>
      </c>
      <c r="I7233" s="16" t="s">
        <v>24102</v>
      </c>
    </row>
    <row r="7234" spans="1:10">
      <c r="A7234" s="16" t="s">
        <v>11247</v>
      </c>
      <c r="B7234" s="52" t="s">
        <v>10511</v>
      </c>
      <c r="C7234" s="16" t="str">
        <f t="shared" si="112"/>
        <v>015 - 173</v>
      </c>
      <c r="D7234" s="52" t="s">
        <v>36059</v>
      </c>
      <c r="E7234" s="52" t="s">
        <v>32665</v>
      </c>
      <c r="F7234" s="16" t="s">
        <v>21703</v>
      </c>
      <c r="G7234" s="16" t="s">
        <v>32664</v>
      </c>
      <c r="H7234" s="16" t="s">
        <v>32666</v>
      </c>
      <c r="I7234" s="16" t="s">
        <v>11248</v>
      </c>
    </row>
    <row r="7235" spans="1:10">
      <c r="A7235" s="16" t="s">
        <v>32388</v>
      </c>
      <c r="B7235" s="52" t="s">
        <v>8116</v>
      </c>
      <c r="C7235" s="16" t="str">
        <f t="shared" si="112"/>
        <v>098 - 045</v>
      </c>
      <c r="D7235" s="52" t="s">
        <v>36059</v>
      </c>
      <c r="E7235" s="52" t="s">
        <v>10711</v>
      </c>
      <c r="F7235" s="16" t="s">
        <v>16367</v>
      </c>
      <c r="G7235" s="16" t="s">
        <v>10710</v>
      </c>
      <c r="H7235" s="16" t="s">
        <v>32666</v>
      </c>
      <c r="I7235" s="16" t="s">
        <v>32389</v>
      </c>
    </row>
    <row r="7236" spans="1:10">
      <c r="A7236" s="16" t="s">
        <v>8042</v>
      </c>
      <c r="B7236" s="52" t="s">
        <v>10512</v>
      </c>
      <c r="C7236" s="16" t="str">
        <f t="shared" ref="C7236:C7299" si="113">MID(A7236,1,3) &amp;" - " &amp;MID(A7236,4,3)</f>
        <v>015 - 174</v>
      </c>
      <c r="D7236" s="52" t="s">
        <v>36059</v>
      </c>
      <c r="E7236" s="52" t="s">
        <v>32665</v>
      </c>
      <c r="F7236" s="16" t="s">
        <v>32663</v>
      </c>
      <c r="G7236" s="16" t="s">
        <v>32664</v>
      </c>
      <c r="H7236" s="16" t="s">
        <v>32666</v>
      </c>
      <c r="I7236" s="16" t="s">
        <v>32389</v>
      </c>
      <c r="J7236" s="16" t="s">
        <v>7990</v>
      </c>
    </row>
    <row r="7237" spans="1:10">
      <c r="A7237" s="16" t="s">
        <v>27975</v>
      </c>
      <c r="B7237" s="52" t="s">
        <v>7461</v>
      </c>
      <c r="C7237" s="16" t="str">
        <f t="shared" si="113"/>
        <v>046 - 025</v>
      </c>
      <c r="D7237" s="52" t="s">
        <v>34487</v>
      </c>
      <c r="E7237" s="52" t="s">
        <v>8862</v>
      </c>
      <c r="F7237" s="16" t="s">
        <v>27976</v>
      </c>
      <c r="G7237" s="16" t="s">
        <v>8861</v>
      </c>
      <c r="H7237" s="16" t="s">
        <v>30328</v>
      </c>
      <c r="I7237" s="16" t="s">
        <v>27977</v>
      </c>
    </row>
    <row r="7238" spans="1:10">
      <c r="A7238" s="16" t="s">
        <v>596</v>
      </c>
      <c r="B7238" s="52" t="s">
        <v>12930</v>
      </c>
      <c r="C7238" s="16" t="str">
        <f t="shared" si="113"/>
        <v>010 - 043</v>
      </c>
      <c r="D7238" s="52" t="s">
        <v>36059</v>
      </c>
      <c r="E7238" s="52" t="s">
        <v>30437</v>
      </c>
      <c r="F7238" s="16" t="s">
        <v>35403</v>
      </c>
      <c r="G7238" s="16" t="s">
        <v>30436</v>
      </c>
      <c r="H7238" s="16" t="s">
        <v>34573</v>
      </c>
      <c r="I7238" s="16" t="s">
        <v>597</v>
      </c>
    </row>
    <row r="7239" spans="1:10">
      <c r="A7239" s="16" t="s">
        <v>33134</v>
      </c>
      <c r="B7239" s="52" t="s">
        <v>2678</v>
      </c>
      <c r="C7239" s="16" t="str">
        <f t="shared" si="113"/>
        <v>018 - 114</v>
      </c>
      <c r="D7239" s="52" t="s">
        <v>36059</v>
      </c>
      <c r="E7239" s="52" t="s">
        <v>35975</v>
      </c>
      <c r="F7239" s="16" t="s">
        <v>33135</v>
      </c>
      <c r="G7239" s="16" t="s">
        <v>35974</v>
      </c>
      <c r="H7239" s="16" t="s">
        <v>32666</v>
      </c>
      <c r="I7239" s="16" t="s">
        <v>33136</v>
      </c>
    </row>
    <row r="7240" spans="1:10">
      <c r="A7240" s="16" t="s">
        <v>11710</v>
      </c>
      <c r="B7240" s="52" t="s">
        <v>18041</v>
      </c>
      <c r="C7240" s="16" t="str">
        <f t="shared" si="113"/>
        <v>019 - 075</v>
      </c>
      <c r="D7240" s="52" t="s">
        <v>36059</v>
      </c>
      <c r="E7240" s="52" t="s">
        <v>23092</v>
      </c>
      <c r="F7240" s="16" t="s">
        <v>11711</v>
      </c>
      <c r="G7240" s="16" t="s">
        <v>23091</v>
      </c>
      <c r="H7240" s="16" t="s">
        <v>32666</v>
      </c>
      <c r="I7240" s="16" t="s">
        <v>11712</v>
      </c>
      <c r="J7240" s="16"/>
    </row>
    <row r="7241" spans="1:10">
      <c r="A7241" s="16" t="s">
        <v>8601</v>
      </c>
      <c r="B7241" s="52" t="s">
        <v>18042</v>
      </c>
      <c r="C7241" s="16" t="str">
        <f t="shared" si="113"/>
        <v>019 - 880</v>
      </c>
      <c r="D7241" s="52"/>
      <c r="E7241" s="52" t="s">
        <v>23092</v>
      </c>
      <c r="F7241" s="16"/>
      <c r="G7241" s="16" t="s">
        <v>23091</v>
      </c>
      <c r="H7241" s="16" t="s">
        <v>32666</v>
      </c>
      <c r="I7241" s="16" t="s">
        <v>8602</v>
      </c>
      <c r="J7241" s="16" t="s">
        <v>34487</v>
      </c>
    </row>
    <row r="7242" spans="1:10">
      <c r="A7242" s="16" t="s">
        <v>25334</v>
      </c>
      <c r="B7242" s="52" t="s">
        <v>20326</v>
      </c>
      <c r="C7242" s="16" t="str">
        <f t="shared" si="113"/>
        <v>051 - 030</v>
      </c>
      <c r="D7242" s="52" t="s">
        <v>34487</v>
      </c>
      <c r="E7242" s="52" t="s">
        <v>31110</v>
      </c>
      <c r="F7242" s="16" t="s">
        <v>25335</v>
      </c>
      <c r="G7242" s="16" t="s">
        <v>31109</v>
      </c>
      <c r="H7242" s="16" t="s">
        <v>30328</v>
      </c>
      <c r="I7242" s="16" t="s">
        <v>25336</v>
      </c>
      <c r="J7242" s="16"/>
    </row>
    <row r="7243" spans="1:10">
      <c r="A7243" s="16" t="s">
        <v>10234</v>
      </c>
      <c r="B7243" s="52" t="s">
        <v>18043</v>
      </c>
      <c r="C7243" s="16" t="str">
        <f t="shared" si="113"/>
        <v>019 - 881</v>
      </c>
      <c r="D7243" s="52"/>
      <c r="E7243" s="52" t="s">
        <v>23092</v>
      </c>
      <c r="F7243" s="16"/>
      <c r="G7243" s="16" t="s">
        <v>23091</v>
      </c>
      <c r="H7243" s="16" t="s">
        <v>32666</v>
      </c>
      <c r="I7243" s="16" t="s">
        <v>10235</v>
      </c>
      <c r="J7243" s="16" t="s">
        <v>34487</v>
      </c>
    </row>
    <row r="7244" spans="1:10">
      <c r="A7244" s="16" t="s">
        <v>13386</v>
      </c>
      <c r="B7244" s="52" t="s">
        <v>4861</v>
      </c>
      <c r="C7244" s="16" t="str">
        <f t="shared" si="113"/>
        <v>022 - 142</v>
      </c>
      <c r="D7244" s="52" t="s">
        <v>34487</v>
      </c>
      <c r="E7244" s="52" t="s">
        <v>4777</v>
      </c>
      <c r="F7244" s="16" t="s">
        <v>16232</v>
      </c>
      <c r="G7244" s="16" t="s">
        <v>4776</v>
      </c>
      <c r="H7244" s="16" t="s">
        <v>4778</v>
      </c>
      <c r="I7244" s="16" t="s">
        <v>13387</v>
      </c>
    </row>
    <row r="7245" spans="1:10">
      <c r="A7245" s="16" t="s">
        <v>30679</v>
      </c>
      <c r="B7245" s="52" t="s">
        <v>26428</v>
      </c>
      <c r="C7245" s="16" t="str">
        <f t="shared" si="113"/>
        <v>043 - 038</v>
      </c>
      <c r="D7245" s="52" t="s">
        <v>34487</v>
      </c>
      <c r="E7245" s="52" t="s">
        <v>36775</v>
      </c>
      <c r="F7245" s="16" t="s">
        <v>33572</v>
      </c>
      <c r="G7245" s="16" t="s">
        <v>27380</v>
      </c>
      <c r="H7245" s="16" t="s">
        <v>20397</v>
      </c>
      <c r="I7245" s="16" t="s">
        <v>30680</v>
      </c>
    </row>
    <row r="7246" spans="1:10">
      <c r="A7246" s="16" t="s">
        <v>3188</v>
      </c>
      <c r="B7246" s="52" t="s">
        <v>23662</v>
      </c>
      <c r="C7246" s="16" t="str">
        <f t="shared" si="113"/>
        <v>003 - 118</v>
      </c>
      <c r="D7246" s="52" t="s">
        <v>34487</v>
      </c>
      <c r="E7246" s="52" t="s">
        <v>3328</v>
      </c>
      <c r="F7246" s="16" t="s">
        <v>387</v>
      </c>
      <c r="G7246" s="16" t="s">
        <v>10731</v>
      </c>
      <c r="H7246" s="16" t="s">
        <v>10732</v>
      </c>
      <c r="I7246" s="16" t="s">
        <v>6077</v>
      </c>
      <c r="J7246" s="16" t="s">
        <v>7990</v>
      </c>
    </row>
    <row r="7247" spans="1:10">
      <c r="A7247" s="16" t="s">
        <v>6075</v>
      </c>
      <c r="B7247" s="52" t="s">
        <v>9372</v>
      </c>
      <c r="C7247" s="16" t="str">
        <f t="shared" si="113"/>
        <v>103 - 054</v>
      </c>
      <c r="D7247" s="52" t="s">
        <v>34487</v>
      </c>
      <c r="E7247" s="52" t="s">
        <v>14668</v>
      </c>
      <c r="F7247" s="16" t="s">
        <v>6076</v>
      </c>
      <c r="G7247" s="16" t="s">
        <v>14667</v>
      </c>
      <c r="H7247" s="16" t="s">
        <v>10732</v>
      </c>
      <c r="I7247" s="16" t="s">
        <v>6077</v>
      </c>
    </row>
    <row r="7248" spans="1:10">
      <c r="A7248" s="16" t="s">
        <v>20041</v>
      </c>
      <c r="B7248" s="52" t="s">
        <v>26429</v>
      </c>
      <c r="C7248" s="16" t="str">
        <f t="shared" si="113"/>
        <v>043 - 037</v>
      </c>
      <c r="D7248" s="52" t="s">
        <v>34487</v>
      </c>
      <c r="E7248" s="52" t="s">
        <v>36775</v>
      </c>
      <c r="F7248" s="16" t="s">
        <v>2843</v>
      </c>
      <c r="G7248" s="16" t="s">
        <v>27380</v>
      </c>
      <c r="H7248" s="16" t="s">
        <v>20397</v>
      </c>
      <c r="I7248" s="16" t="s">
        <v>20042</v>
      </c>
      <c r="J7248" s="16"/>
    </row>
    <row r="7249" spans="1:10">
      <c r="A7249" s="16" t="s">
        <v>34321</v>
      </c>
      <c r="B7249" s="52" t="s">
        <v>1472</v>
      </c>
      <c r="C7249" s="16" t="str">
        <f t="shared" si="113"/>
        <v>036 - 031</v>
      </c>
      <c r="D7249" s="52" t="s">
        <v>34487</v>
      </c>
      <c r="E7249" s="52" t="s">
        <v>37427</v>
      </c>
      <c r="F7249" s="16" t="s">
        <v>34322</v>
      </c>
      <c r="G7249" s="16" t="s">
        <v>37426</v>
      </c>
      <c r="H7249" s="16" t="s">
        <v>35981</v>
      </c>
      <c r="I7249" s="16" t="s">
        <v>34323</v>
      </c>
    </row>
    <row r="7250" spans="1:10">
      <c r="A7250" s="16" t="s">
        <v>15309</v>
      </c>
      <c r="B7250" s="52" t="s">
        <v>12910</v>
      </c>
      <c r="C7250" s="16" t="str">
        <f t="shared" si="113"/>
        <v>060 - 053</v>
      </c>
      <c r="D7250" s="52" t="s">
        <v>34487</v>
      </c>
      <c r="E7250" s="52" t="s">
        <v>10737</v>
      </c>
      <c r="F7250" s="16" t="s">
        <v>10735</v>
      </c>
      <c r="G7250" s="16" t="s">
        <v>10736</v>
      </c>
      <c r="H7250" s="16" t="s">
        <v>20396</v>
      </c>
      <c r="I7250" s="16" t="s">
        <v>37588</v>
      </c>
      <c r="J7250" s="16"/>
    </row>
    <row r="7251" spans="1:10">
      <c r="A7251" s="16" t="s">
        <v>1634</v>
      </c>
      <c r="B7251" s="52" t="s">
        <v>17092</v>
      </c>
      <c r="C7251" s="16" t="str">
        <f t="shared" si="113"/>
        <v>008 - 043</v>
      </c>
      <c r="D7251" s="52" t="s">
        <v>34487</v>
      </c>
      <c r="E7251" s="52" t="s">
        <v>16664</v>
      </c>
      <c r="F7251" s="16" t="s">
        <v>15403</v>
      </c>
      <c r="G7251" s="16" t="s">
        <v>16663</v>
      </c>
      <c r="H7251" s="16" t="s">
        <v>34573</v>
      </c>
      <c r="I7251" s="16" t="s">
        <v>2999</v>
      </c>
    </row>
    <row r="7252" spans="1:10">
      <c r="A7252" s="16" t="s">
        <v>11931</v>
      </c>
      <c r="B7252" s="52" t="s">
        <v>12911</v>
      </c>
      <c r="C7252" s="16" t="str">
        <f t="shared" si="113"/>
        <v>060 - 054</v>
      </c>
      <c r="D7252" s="52" t="s">
        <v>36059</v>
      </c>
      <c r="E7252" s="52" t="s">
        <v>10737</v>
      </c>
      <c r="F7252" s="16" t="s">
        <v>22872</v>
      </c>
      <c r="G7252" s="16" t="s">
        <v>10736</v>
      </c>
      <c r="H7252" s="16" t="s">
        <v>20396</v>
      </c>
      <c r="I7252" s="16" t="s">
        <v>11932</v>
      </c>
    </row>
    <row r="7253" spans="1:10">
      <c r="A7253" s="16" t="s">
        <v>34368</v>
      </c>
      <c r="B7253" s="52" t="s">
        <v>29903</v>
      </c>
      <c r="C7253" s="16" t="str">
        <f t="shared" si="113"/>
        <v>061 - 060</v>
      </c>
      <c r="D7253" s="52" t="s">
        <v>36059</v>
      </c>
      <c r="E7253" s="52" t="s">
        <v>26249</v>
      </c>
      <c r="F7253" s="16" t="s">
        <v>34369</v>
      </c>
      <c r="G7253" s="16" t="s">
        <v>26248</v>
      </c>
      <c r="H7253" s="16" t="s">
        <v>30282</v>
      </c>
      <c r="I7253" s="16" t="s">
        <v>34370</v>
      </c>
    </row>
    <row r="7254" spans="1:10">
      <c r="A7254" s="16" t="s">
        <v>35020</v>
      </c>
      <c r="B7254" s="52" t="s">
        <v>35720</v>
      </c>
      <c r="C7254" s="16" t="str">
        <f t="shared" si="113"/>
        <v>076 - 062</v>
      </c>
      <c r="D7254" s="52" t="s">
        <v>34487</v>
      </c>
      <c r="E7254" s="52" t="s">
        <v>13510</v>
      </c>
      <c r="F7254" s="16" t="s">
        <v>13508</v>
      </c>
      <c r="G7254" s="16" t="s">
        <v>13509</v>
      </c>
      <c r="H7254" s="16" t="s">
        <v>13511</v>
      </c>
      <c r="I7254" s="16" t="s">
        <v>35021</v>
      </c>
      <c r="J7254" s="16"/>
    </row>
    <row r="7255" spans="1:10">
      <c r="A7255" s="16" t="s">
        <v>23326</v>
      </c>
      <c r="B7255" s="52" t="s">
        <v>16016</v>
      </c>
      <c r="C7255" s="16" t="str">
        <f t="shared" si="113"/>
        <v>011 - 021</v>
      </c>
      <c r="D7255" s="52" t="s">
        <v>34487</v>
      </c>
      <c r="E7255" s="52" t="s">
        <v>34572</v>
      </c>
      <c r="F7255" s="16" t="s">
        <v>17833</v>
      </c>
      <c r="G7255" s="16" t="s">
        <v>34571</v>
      </c>
      <c r="H7255" s="16" t="s">
        <v>34573</v>
      </c>
      <c r="I7255" s="16" t="s">
        <v>23142</v>
      </c>
    </row>
    <row r="7256" spans="1:10">
      <c r="A7256" s="16" t="s">
        <v>34141</v>
      </c>
      <c r="B7256" s="52" t="s">
        <v>37623</v>
      </c>
      <c r="C7256" s="16" t="str">
        <f t="shared" si="113"/>
        <v>013 - 184</v>
      </c>
      <c r="D7256" s="52" t="s">
        <v>34487</v>
      </c>
      <c r="E7256" s="52" t="s">
        <v>26240</v>
      </c>
      <c r="F7256" s="16" t="s">
        <v>36042</v>
      </c>
      <c r="G7256" s="16" t="s">
        <v>26239</v>
      </c>
      <c r="H7256" s="16" t="s">
        <v>32666</v>
      </c>
      <c r="I7256" s="16" t="s">
        <v>34142</v>
      </c>
    </row>
    <row r="7257" spans="1:10">
      <c r="A7257" s="16" t="s">
        <v>15242</v>
      </c>
      <c r="B7257" s="52" t="s">
        <v>4887</v>
      </c>
      <c r="C7257" s="16" t="str">
        <f t="shared" si="113"/>
        <v>002 - 096</v>
      </c>
      <c r="D7257" s="52" t="s">
        <v>34487</v>
      </c>
      <c r="E7257" s="52" t="s">
        <v>36066</v>
      </c>
      <c r="F7257" s="16" t="s">
        <v>25797</v>
      </c>
      <c r="G7257" s="16" t="s">
        <v>20457</v>
      </c>
      <c r="H7257" s="16" t="s">
        <v>10732</v>
      </c>
      <c r="I7257" s="16" t="s">
        <v>15243</v>
      </c>
    </row>
    <row r="7258" spans="1:10">
      <c r="A7258" s="16" t="s">
        <v>31702</v>
      </c>
      <c r="B7258" s="52" t="s">
        <v>7547</v>
      </c>
      <c r="C7258" s="16" t="str">
        <f t="shared" si="113"/>
        <v>022 - 886</v>
      </c>
      <c r="D7258" s="52"/>
      <c r="E7258" s="52" t="s">
        <v>4777</v>
      </c>
      <c r="F7258" s="16"/>
      <c r="G7258" s="16" t="s">
        <v>4776</v>
      </c>
      <c r="H7258" s="16" t="s">
        <v>4778</v>
      </c>
      <c r="I7258" s="16" t="s">
        <v>31703</v>
      </c>
      <c r="J7258" s="16" t="s">
        <v>34487</v>
      </c>
    </row>
    <row r="7259" spans="1:10">
      <c r="A7259" s="16" t="s">
        <v>3733</v>
      </c>
      <c r="B7259" s="52" t="s">
        <v>895</v>
      </c>
      <c r="C7259" s="16" t="str">
        <f t="shared" si="113"/>
        <v>017 - 873</v>
      </c>
      <c r="D7259" s="52"/>
      <c r="E7259" s="52" t="s">
        <v>22538</v>
      </c>
      <c r="F7259" s="16"/>
      <c r="G7259" s="16" t="s">
        <v>22537</v>
      </c>
      <c r="H7259" s="16" t="s">
        <v>32666</v>
      </c>
      <c r="I7259" s="16" t="s">
        <v>3734</v>
      </c>
      <c r="J7259" s="16" t="s">
        <v>34487</v>
      </c>
    </row>
    <row r="7260" spans="1:10">
      <c r="A7260" s="16" t="s">
        <v>30834</v>
      </c>
      <c r="B7260" s="52" t="s">
        <v>33646</v>
      </c>
      <c r="C7260" s="16" t="str">
        <f t="shared" si="113"/>
        <v>092 - 048</v>
      </c>
      <c r="D7260" s="52" t="s">
        <v>34487</v>
      </c>
      <c r="E7260" s="52" t="s">
        <v>3326</v>
      </c>
      <c r="F7260" s="16" t="s">
        <v>29863</v>
      </c>
      <c r="G7260" s="16" t="s">
        <v>30322</v>
      </c>
      <c r="H7260" s="16" t="s">
        <v>33521</v>
      </c>
      <c r="I7260" s="16" t="s">
        <v>27782</v>
      </c>
    </row>
    <row r="7261" spans="1:10">
      <c r="A7261" s="16" t="s">
        <v>30028</v>
      </c>
      <c r="B7261" s="52" t="s">
        <v>12308</v>
      </c>
      <c r="C7261" s="16" t="str">
        <f t="shared" si="113"/>
        <v>063 - 054</v>
      </c>
      <c r="D7261" s="52" t="s">
        <v>34487</v>
      </c>
      <c r="E7261" s="52" t="s">
        <v>30281</v>
      </c>
      <c r="F7261" s="16" t="s">
        <v>23897</v>
      </c>
      <c r="G7261" s="16" t="s">
        <v>30319</v>
      </c>
      <c r="H7261" s="16" t="s">
        <v>30282</v>
      </c>
      <c r="I7261" s="16" t="s">
        <v>30029</v>
      </c>
    </row>
    <row r="7262" spans="1:10">
      <c r="A7262" s="16" t="s">
        <v>13546</v>
      </c>
      <c r="B7262" s="52" t="s">
        <v>2679</v>
      </c>
      <c r="C7262" s="16" t="str">
        <f t="shared" si="113"/>
        <v>018 - 115</v>
      </c>
      <c r="D7262" s="52" t="s">
        <v>36059</v>
      </c>
      <c r="E7262" s="52" t="s">
        <v>35975</v>
      </c>
      <c r="F7262" s="16" t="s">
        <v>25210</v>
      </c>
      <c r="G7262" s="16" t="s">
        <v>35974</v>
      </c>
      <c r="H7262" s="16" t="s">
        <v>32666</v>
      </c>
      <c r="I7262" s="16" t="s">
        <v>13547</v>
      </c>
    </row>
    <row r="7263" spans="1:10">
      <c r="A7263" s="16" t="s">
        <v>21690</v>
      </c>
      <c r="B7263" s="52" t="s">
        <v>26326</v>
      </c>
      <c r="C7263" s="16" t="str">
        <f t="shared" si="113"/>
        <v>001 - 190</v>
      </c>
      <c r="D7263" s="52" t="s">
        <v>34487</v>
      </c>
      <c r="E7263" s="52" t="s">
        <v>37671</v>
      </c>
      <c r="F7263" s="16" t="s">
        <v>25207</v>
      </c>
      <c r="G7263" s="16" t="s">
        <v>37670</v>
      </c>
      <c r="H7263" s="16" t="s">
        <v>10732</v>
      </c>
      <c r="I7263" s="16" t="s">
        <v>21691</v>
      </c>
    </row>
    <row r="7264" spans="1:10">
      <c r="A7264" s="16" t="s">
        <v>1377</v>
      </c>
      <c r="B7264" s="52" t="s">
        <v>22625</v>
      </c>
      <c r="C7264" s="16" t="str">
        <f t="shared" si="113"/>
        <v>029 - 036</v>
      </c>
      <c r="D7264" s="52" t="s">
        <v>34487</v>
      </c>
      <c r="E7264" s="52" t="s">
        <v>25917</v>
      </c>
      <c r="F7264" s="16" t="s">
        <v>35234</v>
      </c>
      <c r="G7264" s="16" t="s">
        <v>25916</v>
      </c>
      <c r="H7264" s="16" t="s">
        <v>32660</v>
      </c>
      <c r="I7264" s="16" t="s">
        <v>1378</v>
      </c>
      <c r="J7264" s="16"/>
    </row>
    <row r="7265" spans="1:16">
      <c r="A7265" s="16" t="s">
        <v>12513</v>
      </c>
      <c r="B7265" s="52" t="s">
        <v>26327</v>
      </c>
      <c r="C7265" s="16" t="str">
        <f t="shared" si="113"/>
        <v>001 - 191</v>
      </c>
      <c r="D7265" s="52" t="s">
        <v>34487</v>
      </c>
      <c r="E7265" s="52" t="s">
        <v>37671</v>
      </c>
      <c r="F7265" s="16" t="s">
        <v>27652</v>
      </c>
      <c r="G7265" s="16" t="s">
        <v>37670</v>
      </c>
      <c r="H7265" s="16" t="s">
        <v>10732</v>
      </c>
      <c r="I7265" s="16" t="s">
        <v>27653</v>
      </c>
    </row>
    <row r="7266" spans="1:16">
      <c r="A7266" s="16" t="s">
        <v>13956</v>
      </c>
      <c r="B7266" s="52" t="s">
        <v>8105</v>
      </c>
      <c r="C7266" s="16" t="str">
        <f t="shared" si="113"/>
        <v>067 - 035</v>
      </c>
      <c r="D7266" s="52" t="s">
        <v>36059</v>
      </c>
      <c r="E7266" s="52" t="s">
        <v>34404</v>
      </c>
      <c r="F7266" s="16" t="s">
        <v>34566</v>
      </c>
      <c r="G7266" s="16" t="s">
        <v>34403</v>
      </c>
      <c r="H7266" s="16" t="s">
        <v>15395</v>
      </c>
      <c r="I7266" s="16" t="s">
        <v>34567</v>
      </c>
      <c r="N7266" t="s">
        <v>30549</v>
      </c>
      <c r="P7266" s="423" t="s">
        <v>30541</v>
      </c>
    </row>
    <row r="7267" spans="1:16">
      <c r="A7267" s="16" t="s">
        <v>36953</v>
      </c>
      <c r="B7267" s="52" t="s">
        <v>35709</v>
      </c>
      <c r="C7267" s="16" t="str">
        <f t="shared" si="113"/>
        <v>702 - 728</v>
      </c>
      <c r="D7267" s="52"/>
      <c r="E7267" s="52"/>
      <c r="F7267" s="16"/>
      <c r="G7267" s="16" t="s">
        <v>17438</v>
      </c>
      <c r="H7267" s="16" t="s">
        <v>10727</v>
      </c>
      <c r="I7267" s="16" t="s">
        <v>36954</v>
      </c>
      <c r="J7267" s="16" t="s">
        <v>34487</v>
      </c>
    </row>
    <row r="7268" spans="1:16">
      <c r="A7268" s="16" t="s">
        <v>16406</v>
      </c>
      <c r="B7268" s="52" t="s">
        <v>25123</v>
      </c>
      <c r="C7268" s="16" t="str">
        <f t="shared" si="113"/>
        <v>005 - 085</v>
      </c>
      <c r="D7268" s="52" t="s">
        <v>36059</v>
      </c>
      <c r="E7268" s="52" t="s">
        <v>18693</v>
      </c>
      <c r="F7268" s="16" t="s">
        <v>1296</v>
      </c>
      <c r="G7268" s="16" t="s">
        <v>18692</v>
      </c>
      <c r="H7268" s="16" t="s">
        <v>10732</v>
      </c>
      <c r="I7268" s="16" t="s">
        <v>16407</v>
      </c>
    </row>
    <row r="7269" spans="1:16">
      <c r="A7269" s="16" t="s">
        <v>9851</v>
      </c>
      <c r="B7269" s="52" t="s">
        <v>15869</v>
      </c>
      <c r="C7269" s="16" t="str">
        <f t="shared" si="113"/>
        <v>012 - 112</v>
      </c>
      <c r="D7269" s="52" t="s">
        <v>34487</v>
      </c>
      <c r="E7269" s="52" t="s">
        <v>18879</v>
      </c>
      <c r="F7269" s="16" t="s">
        <v>32338</v>
      </c>
      <c r="G7269" s="16" t="s">
        <v>26253</v>
      </c>
      <c r="H7269" s="16" t="s">
        <v>32666</v>
      </c>
      <c r="I7269" s="16" t="s">
        <v>30698</v>
      </c>
    </row>
    <row r="7270" spans="1:16">
      <c r="A7270" s="16" t="s">
        <v>30655</v>
      </c>
      <c r="B7270" s="52" t="s">
        <v>26328</v>
      </c>
      <c r="C7270" s="16" t="str">
        <f t="shared" si="113"/>
        <v>001 - 192</v>
      </c>
      <c r="D7270" s="52" t="s">
        <v>36059</v>
      </c>
      <c r="E7270" s="52" t="s">
        <v>37671</v>
      </c>
      <c r="F7270" s="16" t="s">
        <v>30656</v>
      </c>
      <c r="G7270" s="16" t="s">
        <v>37670</v>
      </c>
      <c r="H7270" s="16" t="s">
        <v>10732</v>
      </c>
      <c r="I7270" s="16" t="s">
        <v>30657</v>
      </c>
    </row>
    <row r="7271" spans="1:16">
      <c r="A7271" s="16" t="s">
        <v>24860</v>
      </c>
      <c r="B7271" s="52" t="s">
        <v>10513</v>
      </c>
      <c r="C7271" s="16" t="str">
        <f t="shared" si="113"/>
        <v>015 - 922</v>
      </c>
      <c r="D7271" s="52"/>
      <c r="E7271" s="52" t="s">
        <v>32665</v>
      </c>
      <c r="G7271" s="16" t="s">
        <v>32664</v>
      </c>
      <c r="H7271" s="16" t="s">
        <v>32666</v>
      </c>
      <c r="I7271" s="16" t="s">
        <v>24861</v>
      </c>
      <c r="J7271" s="16" t="s">
        <v>34487</v>
      </c>
    </row>
    <row r="7272" spans="1:16">
      <c r="A7272" s="16" t="s">
        <v>37292</v>
      </c>
      <c r="B7272" s="52" t="s">
        <v>31687</v>
      </c>
      <c r="C7272" s="16" t="str">
        <f t="shared" si="113"/>
        <v>093 - 030</v>
      </c>
      <c r="D7272" s="52" t="s">
        <v>34487</v>
      </c>
      <c r="E7272" s="52" t="s">
        <v>14112</v>
      </c>
      <c r="F7272" s="16" t="s">
        <v>31797</v>
      </c>
      <c r="G7272" s="16" t="s">
        <v>14111</v>
      </c>
      <c r="H7272" s="16" t="s">
        <v>30334</v>
      </c>
      <c r="I7272" s="16" t="s">
        <v>31798</v>
      </c>
    </row>
    <row r="7273" spans="1:16">
      <c r="A7273" s="16" t="s">
        <v>31044</v>
      </c>
      <c r="B7273" s="52" t="s">
        <v>7548</v>
      </c>
      <c r="C7273" s="16" t="str">
        <f t="shared" si="113"/>
        <v>022 - 143</v>
      </c>
      <c r="D7273" s="52" t="s">
        <v>34487</v>
      </c>
      <c r="E7273" s="52" t="s">
        <v>4777</v>
      </c>
      <c r="F7273" s="16" t="s">
        <v>5649</v>
      </c>
      <c r="G7273" s="16" t="s">
        <v>4776</v>
      </c>
      <c r="H7273" s="16" t="s">
        <v>4778</v>
      </c>
      <c r="I7273" s="16" t="s">
        <v>31045</v>
      </c>
    </row>
    <row r="7274" spans="1:16">
      <c r="A7274" s="16" t="s">
        <v>3894</v>
      </c>
      <c r="B7274" s="52" t="s">
        <v>36853</v>
      </c>
      <c r="C7274" s="16" t="str">
        <f t="shared" si="113"/>
        <v>041 - 049</v>
      </c>
      <c r="D7274" s="52" t="s">
        <v>34487</v>
      </c>
      <c r="E7274" s="52" t="s">
        <v>31873</v>
      </c>
      <c r="F7274" s="16" t="s">
        <v>18703</v>
      </c>
      <c r="G7274" s="16" t="s">
        <v>31872</v>
      </c>
      <c r="H7274" s="16" t="s">
        <v>20397</v>
      </c>
      <c r="I7274" s="16" t="s">
        <v>9085</v>
      </c>
    </row>
    <row r="7275" spans="1:16">
      <c r="A7275" s="16" t="s">
        <v>7</v>
      </c>
      <c r="B7275" s="52" t="s">
        <v>14791</v>
      </c>
      <c r="C7275" s="16" t="str">
        <f t="shared" si="113"/>
        <v>004 - 168</v>
      </c>
      <c r="D7275" s="52" t="s">
        <v>36059</v>
      </c>
      <c r="E7275" s="52" t="s">
        <v>10758</v>
      </c>
      <c r="F7275" s="16" t="s">
        <v>36339</v>
      </c>
      <c r="G7275" s="16" t="s">
        <v>10757</v>
      </c>
      <c r="H7275" s="16" t="s">
        <v>10732</v>
      </c>
      <c r="I7275" s="16" t="s">
        <v>8</v>
      </c>
    </row>
    <row r="7276" spans="1:16">
      <c r="A7276" s="16" t="s">
        <v>3103</v>
      </c>
      <c r="B7276" s="52" t="s">
        <v>26329</v>
      </c>
      <c r="C7276" s="16" t="str">
        <f t="shared" si="113"/>
        <v>001 - 193</v>
      </c>
      <c r="D7276" s="52" t="s">
        <v>36059</v>
      </c>
      <c r="E7276" s="52" t="s">
        <v>37671</v>
      </c>
      <c r="F7276" s="16" t="s">
        <v>10415</v>
      </c>
      <c r="G7276" s="16" t="s">
        <v>37670</v>
      </c>
      <c r="H7276" s="16" t="s">
        <v>10732</v>
      </c>
      <c r="I7276" s="16" t="s">
        <v>3104</v>
      </c>
    </row>
    <row r="7277" spans="1:16">
      <c r="A7277" s="16" t="s">
        <v>26985</v>
      </c>
      <c r="B7277" s="52" t="s">
        <v>4888</v>
      </c>
      <c r="C7277" s="16" t="str">
        <f t="shared" si="113"/>
        <v>002 - 097</v>
      </c>
      <c r="D7277" s="52" t="s">
        <v>34487</v>
      </c>
      <c r="E7277" s="52" t="s">
        <v>36066</v>
      </c>
      <c r="F7277" s="16" t="s">
        <v>25797</v>
      </c>
      <c r="G7277" s="16" t="s">
        <v>20457</v>
      </c>
      <c r="H7277" s="16" t="s">
        <v>10732</v>
      </c>
      <c r="I7277" s="16" t="s">
        <v>26986</v>
      </c>
    </row>
    <row r="7278" spans="1:16">
      <c r="A7278" s="16" t="s">
        <v>27997</v>
      </c>
      <c r="B7278" s="52" t="s">
        <v>10514</v>
      </c>
      <c r="C7278" s="16" t="str">
        <f t="shared" si="113"/>
        <v>015 - 175</v>
      </c>
      <c r="D7278" s="52" t="s">
        <v>36059</v>
      </c>
      <c r="E7278" s="52" t="s">
        <v>32665</v>
      </c>
      <c r="F7278" s="16" t="s">
        <v>27998</v>
      </c>
      <c r="G7278" s="16" t="s">
        <v>32664</v>
      </c>
      <c r="H7278" s="16" t="s">
        <v>32666</v>
      </c>
      <c r="I7278" s="16" t="s">
        <v>27999</v>
      </c>
    </row>
    <row r="7279" spans="1:16">
      <c r="A7279" s="16" t="s">
        <v>6903</v>
      </c>
      <c r="B7279" s="52" t="s">
        <v>16193</v>
      </c>
      <c r="C7279" s="16" t="str">
        <f t="shared" si="113"/>
        <v>049 - 012</v>
      </c>
      <c r="D7279" s="52" t="s">
        <v>36059</v>
      </c>
      <c r="E7279" s="52" t="s">
        <v>30327</v>
      </c>
      <c r="F7279" s="16" t="s">
        <v>6904</v>
      </c>
      <c r="G7279" s="16" t="s">
        <v>30326</v>
      </c>
      <c r="H7279" s="16" t="s">
        <v>30328</v>
      </c>
      <c r="I7279" s="16" t="s">
        <v>16132</v>
      </c>
    </row>
    <row r="7280" spans="1:16">
      <c r="A7280" s="16" t="s">
        <v>23285</v>
      </c>
      <c r="B7280" s="52" t="s">
        <v>27224</v>
      </c>
      <c r="C7280" s="16" t="str">
        <f t="shared" si="113"/>
        <v>028 - 064</v>
      </c>
      <c r="D7280" s="52" t="s">
        <v>36059</v>
      </c>
      <c r="E7280" s="52" t="s">
        <v>32659</v>
      </c>
      <c r="F7280" s="16" t="s">
        <v>23286</v>
      </c>
      <c r="G7280" s="16" t="s">
        <v>32658</v>
      </c>
      <c r="H7280" s="16" t="s">
        <v>32660</v>
      </c>
      <c r="I7280" s="16" t="s">
        <v>23287</v>
      </c>
    </row>
    <row r="7281" spans="1:10">
      <c r="A7281" s="16" t="s">
        <v>26672</v>
      </c>
      <c r="B7281" s="52" t="s">
        <v>31517</v>
      </c>
      <c r="C7281" s="16" t="str">
        <f t="shared" si="113"/>
        <v>034 - 805</v>
      </c>
      <c r="D7281" s="52"/>
      <c r="E7281" s="52" t="s">
        <v>23677</v>
      </c>
      <c r="F7281" s="16"/>
      <c r="G7281" s="16" t="s">
        <v>23676</v>
      </c>
      <c r="H7281" s="16" t="s">
        <v>35981</v>
      </c>
      <c r="I7281" s="16" t="s">
        <v>26673</v>
      </c>
      <c r="J7281" s="16" t="s">
        <v>34487</v>
      </c>
    </row>
    <row r="7282" spans="1:10">
      <c r="A7282" s="16" t="s">
        <v>13854</v>
      </c>
      <c r="B7282" s="52" t="s">
        <v>26430</v>
      </c>
      <c r="C7282" s="16" t="str">
        <f t="shared" si="113"/>
        <v>043 - 039</v>
      </c>
      <c r="D7282" s="52" t="s">
        <v>34487</v>
      </c>
      <c r="E7282" s="52" t="s">
        <v>36775</v>
      </c>
      <c r="F7282" s="16" t="s">
        <v>21043</v>
      </c>
      <c r="G7282" s="16" t="s">
        <v>27380</v>
      </c>
      <c r="H7282" s="16" t="s">
        <v>20397</v>
      </c>
      <c r="I7282" s="16" t="s">
        <v>13855</v>
      </c>
    </row>
    <row r="7283" spans="1:10">
      <c r="A7283" s="16" t="s">
        <v>27651</v>
      </c>
      <c r="B7283" s="52" t="s">
        <v>26330</v>
      </c>
      <c r="C7283" s="16" t="str">
        <f t="shared" si="113"/>
        <v>001 - 194</v>
      </c>
      <c r="D7283" s="52" t="s">
        <v>34487</v>
      </c>
      <c r="E7283" s="52" t="s">
        <v>37671</v>
      </c>
      <c r="F7283" s="16" t="s">
        <v>9544</v>
      </c>
      <c r="G7283" s="16" t="s">
        <v>37670</v>
      </c>
      <c r="H7283" s="16" t="s">
        <v>10732</v>
      </c>
      <c r="I7283" s="16" t="s">
        <v>9545</v>
      </c>
    </row>
    <row r="7284" spans="1:10">
      <c r="A7284" s="16" t="s">
        <v>32843</v>
      </c>
      <c r="B7284" s="52" t="s">
        <v>25124</v>
      </c>
      <c r="C7284" s="16" t="str">
        <f t="shared" si="113"/>
        <v>005 - 086</v>
      </c>
      <c r="D7284" s="52" t="s">
        <v>36059</v>
      </c>
      <c r="E7284" s="52" t="s">
        <v>18693</v>
      </c>
      <c r="F7284" s="16" t="s">
        <v>2328</v>
      </c>
      <c r="G7284" s="16" t="s">
        <v>18692</v>
      </c>
      <c r="H7284" s="16" t="s">
        <v>10732</v>
      </c>
      <c r="I7284" s="16" t="s">
        <v>32844</v>
      </c>
    </row>
    <row r="7285" spans="1:10">
      <c r="A7285" s="16" t="s">
        <v>9755</v>
      </c>
      <c r="B7285" s="52" t="s">
        <v>18128</v>
      </c>
      <c r="C7285" s="16" t="str">
        <f t="shared" si="113"/>
        <v>028 - 065</v>
      </c>
      <c r="D7285" s="52" t="s">
        <v>36059</v>
      </c>
      <c r="E7285" s="52" t="s">
        <v>32659</v>
      </c>
      <c r="F7285" s="16" t="s">
        <v>9756</v>
      </c>
      <c r="G7285" s="16" t="s">
        <v>32658</v>
      </c>
      <c r="H7285" s="16" t="s">
        <v>32660</v>
      </c>
      <c r="I7285" s="16" t="s">
        <v>9757</v>
      </c>
    </row>
    <row r="7286" spans="1:10">
      <c r="A7286" s="16" t="s">
        <v>25165</v>
      </c>
      <c r="B7286" s="52" t="s">
        <v>8889</v>
      </c>
      <c r="C7286" s="16" t="str">
        <f t="shared" si="113"/>
        <v>024 - 078</v>
      </c>
      <c r="D7286" s="52" t="s">
        <v>34487</v>
      </c>
      <c r="E7286" s="52" t="s">
        <v>26794</v>
      </c>
      <c r="F7286" s="16" t="s">
        <v>25166</v>
      </c>
      <c r="G7286" s="16" t="s">
        <v>26793</v>
      </c>
      <c r="H7286" s="16" t="s">
        <v>32660</v>
      </c>
      <c r="I7286" s="16" t="s">
        <v>25167</v>
      </c>
      <c r="J7286" s="16"/>
    </row>
    <row r="7287" spans="1:10">
      <c r="A7287" s="16" t="s">
        <v>31667</v>
      </c>
      <c r="B7287" s="52" t="s">
        <v>2594</v>
      </c>
      <c r="C7287" s="16" t="str">
        <f t="shared" si="113"/>
        <v>006 - 130</v>
      </c>
      <c r="D7287" s="52" t="s">
        <v>36059</v>
      </c>
      <c r="E7287" s="52" t="s">
        <v>26671</v>
      </c>
      <c r="F7287" s="16" t="s">
        <v>6389</v>
      </c>
      <c r="G7287" s="16" t="s">
        <v>26670</v>
      </c>
      <c r="H7287" s="16" t="s">
        <v>10732</v>
      </c>
      <c r="I7287" s="16" t="s">
        <v>31668</v>
      </c>
    </row>
    <row r="7288" spans="1:10">
      <c r="A7288" s="16" t="s">
        <v>36187</v>
      </c>
      <c r="B7288" s="52" t="s">
        <v>9460</v>
      </c>
      <c r="C7288" s="16" t="str">
        <f t="shared" si="113"/>
        <v>033 - 034</v>
      </c>
      <c r="D7288" s="52" t="s">
        <v>34487</v>
      </c>
      <c r="E7288" s="52" t="s">
        <v>37663</v>
      </c>
      <c r="F7288" s="16" t="s">
        <v>37661</v>
      </c>
      <c r="G7288" s="16" t="s">
        <v>37662</v>
      </c>
      <c r="H7288" s="16" t="s">
        <v>35981</v>
      </c>
      <c r="I7288" s="16" t="s">
        <v>36188</v>
      </c>
    </row>
    <row r="7289" spans="1:10">
      <c r="A7289" s="16" t="s">
        <v>18119</v>
      </c>
      <c r="B7289" s="52" t="s">
        <v>14792</v>
      </c>
      <c r="C7289" s="16" t="str">
        <f t="shared" si="113"/>
        <v>004 - 169</v>
      </c>
      <c r="D7289" s="52" t="s">
        <v>36059</v>
      </c>
      <c r="E7289" s="52" t="s">
        <v>10758</v>
      </c>
      <c r="F7289" s="16" t="s">
        <v>27830</v>
      </c>
      <c r="G7289" s="16" t="s">
        <v>10757</v>
      </c>
      <c r="H7289" s="16" t="s">
        <v>10732</v>
      </c>
      <c r="I7289" s="16" t="s">
        <v>18120</v>
      </c>
      <c r="J7289" s="16"/>
    </row>
    <row r="7290" spans="1:10">
      <c r="A7290" s="16" t="s">
        <v>481</v>
      </c>
      <c r="B7290" s="52" t="s">
        <v>15254</v>
      </c>
      <c r="C7290" s="16" t="str">
        <f t="shared" si="113"/>
        <v>083 - 068</v>
      </c>
      <c r="D7290" s="52" t="s">
        <v>36059</v>
      </c>
      <c r="E7290" s="52" t="s">
        <v>21246</v>
      </c>
      <c r="F7290" s="16" t="s">
        <v>37658</v>
      </c>
      <c r="G7290" s="16" t="s">
        <v>21245</v>
      </c>
      <c r="H7290" s="16" t="s">
        <v>29917</v>
      </c>
      <c r="I7290" s="16" t="s">
        <v>482</v>
      </c>
    </row>
    <row r="7291" spans="1:10">
      <c r="A7291" s="16" t="s">
        <v>18194</v>
      </c>
      <c r="B7291" s="52" t="s">
        <v>35710</v>
      </c>
      <c r="C7291" s="16" t="str">
        <f t="shared" si="113"/>
        <v>702 - 729</v>
      </c>
      <c r="D7291" s="52"/>
      <c r="E7291" s="52"/>
      <c r="F7291" s="16"/>
      <c r="G7291" s="16" t="s">
        <v>17438</v>
      </c>
      <c r="H7291" s="16" t="s">
        <v>10727</v>
      </c>
      <c r="I7291" s="16" t="s">
        <v>18195</v>
      </c>
      <c r="J7291" s="16" t="s">
        <v>34487</v>
      </c>
    </row>
    <row r="7292" spans="1:10">
      <c r="A7292" s="16" t="s">
        <v>26674</v>
      </c>
      <c r="B7292" s="52" t="s">
        <v>33647</v>
      </c>
      <c r="C7292" s="16" t="str">
        <f t="shared" si="113"/>
        <v>092 - 805</v>
      </c>
      <c r="D7292" s="52"/>
      <c r="E7292" s="52" t="s">
        <v>3326</v>
      </c>
      <c r="F7292" s="16"/>
      <c r="G7292" s="16" t="s">
        <v>30322</v>
      </c>
      <c r="H7292" s="16" t="s">
        <v>33521</v>
      </c>
      <c r="I7292" s="16" t="s">
        <v>26675</v>
      </c>
      <c r="J7292" s="16" t="s">
        <v>34487</v>
      </c>
    </row>
    <row r="7293" spans="1:10">
      <c r="A7293" s="16" t="s">
        <v>10783</v>
      </c>
      <c r="B7293" s="52" t="s">
        <v>18543</v>
      </c>
      <c r="C7293" s="16" t="str">
        <f t="shared" si="113"/>
        <v>050 - 026</v>
      </c>
      <c r="D7293" s="52" t="s">
        <v>36059</v>
      </c>
      <c r="E7293" s="52" t="s">
        <v>25930</v>
      </c>
      <c r="F7293" s="16" t="s">
        <v>10784</v>
      </c>
      <c r="G7293" s="16" t="s">
        <v>25929</v>
      </c>
      <c r="H7293" s="16" t="s">
        <v>30328</v>
      </c>
      <c r="I7293" s="16" t="s">
        <v>10785</v>
      </c>
      <c r="J7293" s="16"/>
    </row>
    <row r="7294" spans="1:10">
      <c r="A7294" s="16" t="s">
        <v>21811</v>
      </c>
      <c r="B7294" s="52" t="s">
        <v>23663</v>
      </c>
      <c r="C7294" s="16" t="str">
        <f t="shared" si="113"/>
        <v>003 - 119</v>
      </c>
      <c r="D7294" s="52" t="s">
        <v>36059</v>
      </c>
      <c r="E7294" s="52" t="s">
        <v>3328</v>
      </c>
      <c r="F7294" s="16" t="s">
        <v>10730</v>
      </c>
      <c r="G7294" s="16" t="s">
        <v>10731</v>
      </c>
      <c r="H7294" s="16" t="s">
        <v>10732</v>
      </c>
      <c r="I7294" s="16" t="s">
        <v>21812</v>
      </c>
    </row>
    <row r="7295" spans="1:10">
      <c r="A7295" s="16" t="s">
        <v>12251</v>
      </c>
      <c r="B7295" s="52" t="s">
        <v>21422</v>
      </c>
      <c r="C7295" s="16" t="str">
        <f t="shared" si="113"/>
        <v>001 - 195</v>
      </c>
      <c r="D7295" s="52" t="s">
        <v>36059</v>
      </c>
      <c r="E7295" s="52" t="s">
        <v>37671</v>
      </c>
      <c r="F7295" s="16" t="s">
        <v>25207</v>
      </c>
      <c r="G7295" s="16" t="s">
        <v>37670</v>
      </c>
      <c r="H7295" s="16" t="s">
        <v>10732</v>
      </c>
      <c r="I7295" s="16" t="s">
        <v>12252</v>
      </c>
    </row>
    <row r="7296" spans="1:10">
      <c r="A7296" s="16" t="s">
        <v>37225</v>
      </c>
      <c r="B7296" s="52" t="s">
        <v>33648</v>
      </c>
      <c r="C7296" s="16" t="str">
        <f t="shared" si="113"/>
        <v>092 - 107</v>
      </c>
      <c r="D7296" s="52" t="s">
        <v>36059</v>
      </c>
      <c r="E7296" s="52" t="s">
        <v>3326</v>
      </c>
      <c r="F7296" s="16" t="s">
        <v>36750</v>
      </c>
      <c r="G7296" s="16" t="s">
        <v>30322</v>
      </c>
      <c r="H7296" s="16" t="s">
        <v>33521</v>
      </c>
      <c r="I7296" s="16" t="s">
        <v>37226</v>
      </c>
      <c r="J7296" s="16"/>
    </row>
    <row r="7297" spans="1:10">
      <c r="A7297" s="16" t="s">
        <v>26676</v>
      </c>
      <c r="B7297" s="52" t="s">
        <v>12309</v>
      </c>
      <c r="C7297" s="16" t="str">
        <f t="shared" si="113"/>
        <v>063 - 805</v>
      </c>
      <c r="D7297" s="52"/>
      <c r="E7297" s="52" t="s">
        <v>30281</v>
      </c>
      <c r="F7297" s="16"/>
      <c r="G7297" s="16" t="s">
        <v>30319</v>
      </c>
      <c r="H7297" s="16" t="s">
        <v>30282</v>
      </c>
      <c r="I7297" s="16" t="s">
        <v>26677</v>
      </c>
      <c r="J7297" s="16" t="s">
        <v>34487</v>
      </c>
    </row>
    <row r="7298" spans="1:10">
      <c r="A7298" s="16" t="s">
        <v>8708</v>
      </c>
      <c r="B7298" s="52" t="s">
        <v>32913</v>
      </c>
      <c r="C7298" s="16" t="str">
        <f t="shared" si="113"/>
        <v>065 - 096</v>
      </c>
      <c r="D7298" s="52" t="s">
        <v>34487</v>
      </c>
      <c r="E7298" s="52" t="s">
        <v>29546</v>
      </c>
      <c r="F7298" s="16" t="s">
        <v>8709</v>
      </c>
      <c r="G7298" s="16" t="s">
        <v>29545</v>
      </c>
      <c r="H7298" s="16" t="s">
        <v>30282</v>
      </c>
      <c r="I7298" s="16" t="s">
        <v>8710</v>
      </c>
    </row>
    <row r="7299" spans="1:10">
      <c r="A7299" s="16" t="s">
        <v>3969</v>
      </c>
      <c r="B7299" s="52" t="s">
        <v>15290</v>
      </c>
      <c r="C7299" s="16" t="str">
        <f t="shared" si="113"/>
        <v>079 - 802</v>
      </c>
      <c r="D7299" s="52"/>
      <c r="E7299" s="52" t="s">
        <v>4771</v>
      </c>
      <c r="F7299" s="16"/>
      <c r="G7299" s="16" t="s">
        <v>4770</v>
      </c>
      <c r="H7299" s="16" t="s">
        <v>4772</v>
      </c>
      <c r="I7299" s="16" t="s">
        <v>3970</v>
      </c>
      <c r="J7299" s="16" t="s">
        <v>34487</v>
      </c>
    </row>
    <row r="7300" spans="1:10">
      <c r="A7300" s="16" t="s">
        <v>13413</v>
      </c>
      <c r="B7300" s="52" t="s">
        <v>35711</v>
      </c>
      <c r="C7300" s="16" t="str">
        <f t="shared" ref="C7300:C7363" si="114">MID(A7300,1,3) &amp;" - " &amp;MID(A7300,4,3)</f>
        <v>702 - 730</v>
      </c>
      <c r="D7300" s="52"/>
      <c r="E7300" s="52"/>
      <c r="F7300" s="16"/>
      <c r="G7300" s="16" t="s">
        <v>17438</v>
      </c>
      <c r="H7300" s="16" t="s">
        <v>10727</v>
      </c>
      <c r="I7300" s="16" t="s">
        <v>13414</v>
      </c>
      <c r="J7300" s="16" t="s">
        <v>34487</v>
      </c>
    </row>
    <row r="7301" spans="1:10">
      <c r="A7301" s="16" t="s">
        <v>31046</v>
      </c>
      <c r="B7301" s="52" t="s">
        <v>896</v>
      </c>
      <c r="C7301" s="16" t="str">
        <f t="shared" si="114"/>
        <v>017 - 143</v>
      </c>
      <c r="D7301" s="52" t="s">
        <v>34487</v>
      </c>
      <c r="E7301" s="52" t="s">
        <v>22538</v>
      </c>
      <c r="F7301" s="16" t="s">
        <v>31047</v>
      </c>
      <c r="G7301" s="16" t="s">
        <v>22537</v>
      </c>
      <c r="H7301" s="16" t="s">
        <v>32666</v>
      </c>
      <c r="I7301" s="16" t="s">
        <v>31048</v>
      </c>
    </row>
    <row r="7302" spans="1:10">
      <c r="A7302" s="16" t="s">
        <v>30297</v>
      </c>
      <c r="B7302" s="52" t="s">
        <v>30206</v>
      </c>
      <c r="C7302" s="16" t="str">
        <f t="shared" si="114"/>
        <v>058 - 077</v>
      </c>
      <c r="D7302" s="52" t="s">
        <v>34487</v>
      </c>
      <c r="E7302" s="52" t="s">
        <v>10753</v>
      </c>
      <c r="F7302" s="16" t="s">
        <v>10751</v>
      </c>
      <c r="G7302" s="16" t="s">
        <v>10752</v>
      </c>
      <c r="H7302" s="16" t="s">
        <v>20396</v>
      </c>
      <c r="I7302" s="16" t="s">
        <v>30298</v>
      </c>
      <c r="J7302" s="16"/>
    </row>
    <row r="7303" spans="1:10">
      <c r="A7303" s="16" t="s">
        <v>6510</v>
      </c>
      <c r="B7303" s="52" t="s">
        <v>2203</v>
      </c>
      <c r="C7303" s="16" t="str">
        <f t="shared" si="114"/>
        <v>018 - 855</v>
      </c>
      <c r="D7303" s="52"/>
      <c r="E7303" s="52" t="s">
        <v>35975</v>
      </c>
      <c r="F7303" s="16"/>
      <c r="G7303" s="16" t="s">
        <v>35974</v>
      </c>
      <c r="H7303" s="16" t="s">
        <v>32666</v>
      </c>
      <c r="I7303" s="16" t="s">
        <v>6511</v>
      </c>
      <c r="J7303" s="16" t="s">
        <v>34487</v>
      </c>
    </row>
    <row r="7304" spans="1:10">
      <c r="A7304" s="16" t="s">
        <v>29940</v>
      </c>
      <c r="B7304" s="52" t="s">
        <v>3101</v>
      </c>
      <c r="C7304" s="16" t="str">
        <f t="shared" si="114"/>
        <v>077 - 020</v>
      </c>
      <c r="D7304" s="52" t="s">
        <v>34487</v>
      </c>
      <c r="E7304" s="52" t="s">
        <v>36237</v>
      </c>
      <c r="F7304" s="16" t="s">
        <v>29941</v>
      </c>
      <c r="G7304" s="16" t="s">
        <v>36236</v>
      </c>
      <c r="H7304" s="16" t="s">
        <v>13511</v>
      </c>
      <c r="I7304" s="16" t="s">
        <v>29942</v>
      </c>
    </row>
    <row r="7305" spans="1:10">
      <c r="A7305" s="16" t="s">
        <v>1815</v>
      </c>
      <c r="B7305" s="52" t="s">
        <v>7621</v>
      </c>
      <c r="C7305" s="16" t="str">
        <f t="shared" si="114"/>
        <v>047 - 014</v>
      </c>
      <c r="D7305" s="52" t="s">
        <v>34487</v>
      </c>
      <c r="E7305" s="52" t="s">
        <v>26235</v>
      </c>
      <c r="F7305" s="16" t="s">
        <v>1816</v>
      </c>
      <c r="G7305" s="16" t="s">
        <v>26234</v>
      </c>
      <c r="H7305" s="16" t="s">
        <v>30328</v>
      </c>
      <c r="I7305" s="16" t="s">
        <v>1817</v>
      </c>
    </row>
    <row r="7306" spans="1:10">
      <c r="A7306" s="16" t="s">
        <v>7258</v>
      </c>
      <c r="B7306" s="52" t="s">
        <v>25143</v>
      </c>
      <c r="C7306" s="16" t="str">
        <f t="shared" si="114"/>
        <v>096 - 045</v>
      </c>
      <c r="D7306" s="52" t="s">
        <v>34487</v>
      </c>
      <c r="E7306" s="52" t="s">
        <v>14652</v>
      </c>
      <c r="F7306" s="16" t="s">
        <v>30289</v>
      </c>
      <c r="G7306" s="16" t="s">
        <v>14651</v>
      </c>
      <c r="H7306" s="16" t="s">
        <v>10732</v>
      </c>
      <c r="I7306" s="16" t="s">
        <v>7259</v>
      </c>
      <c r="J7306" s="16" t="s">
        <v>34487</v>
      </c>
    </row>
    <row r="7307" spans="1:10">
      <c r="A7307" s="16" t="s">
        <v>14977</v>
      </c>
      <c r="B7307" s="52" t="s">
        <v>4889</v>
      </c>
      <c r="C7307" s="16" t="str">
        <f t="shared" si="114"/>
        <v>002 - 098</v>
      </c>
      <c r="D7307" s="52" t="s">
        <v>34487</v>
      </c>
      <c r="E7307" s="52" t="s">
        <v>36066</v>
      </c>
      <c r="F7307" s="16" t="s">
        <v>33125</v>
      </c>
      <c r="G7307" s="16" t="s">
        <v>20457</v>
      </c>
      <c r="H7307" s="16" t="s">
        <v>10732</v>
      </c>
      <c r="I7307" s="16" t="s">
        <v>7259</v>
      </c>
      <c r="J7307" s="16" t="s">
        <v>7990</v>
      </c>
    </row>
    <row r="7308" spans="1:10">
      <c r="A7308" s="16" t="s">
        <v>241</v>
      </c>
      <c r="B7308" s="52" t="s">
        <v>15795</v>
      </c>
      <c r="C7308" s="16" t="str">
        <f t="shared" si="114"/>
        <v>S99 - 722</v>
      </c>
      <c r="D7308" s="52"/>
      <c r="E7308" s="52" t="s">
        <v>15509</v>
      </c>
      <c r="F7308" s="16"/>
      <c r="G7308" s="16" t="s">
        <v>10725</v>
      </c>
      <c r="H7308" s="16" t="s">
        <v>10727</v>
      </c>
      <c r="I7308" s="16" t="s">
        <v>242</v>
      </c>
    </row>
    <row r="7309" spans="1:10">
      <c r="A7309" s="16" t="s">
        <v>4315</v>
      </c>
      <c r="B7309" s="52" t="s">
        <v>7622</v>
      </c>
      <c r="C7309" s="16" t="str">
        <f t="shared" si="114"/>
        <v>047 - 015</v>
      </c>
      <c r="D7309" s="52" t="s">
        <v>34487</v>
      </c>
      <c r="E7309" s="52" t="s">
        <v>26235</v>
      </c>
      <c r="F7309" s="16" t="s">
        <v>4316</v>
      </c>
      <c r="G7309" s="16" t="s">
        <v>26234</v>
      </c>
      <c r="H7309" s="16" t="s">
        <v>30328</v>
      </c>
      <c r="I7309" s="16" t="s">
        <v>4317</v>
      </c>
    </row>
    <row r="7310" spans="1:10">
      <c r="A7310" s="16" t="s">
        <v>37612</v>
      </c>
      <c r="B7310" s="52" t="s">
        <v>6352</v>
      </c>
      <c r="C7310" s="16" t="str">
        <f t="shared" si="114"/>
        <v>053 - 019</v>
      </c>
      <c r="D7310" s="52" t="s">
        <v>34487</v>
      </c>
      <c r="E7310" s="52" t="s">
        <v>36783</v>
      </c>
      <c r="F7310" s="16" t="s">
        <v>37613</v>
      </c>
      <c r="G7310" s="16" t="s">
        <v>36782</v>
      </c>
      <c r="H7310" s="16" t="s">
        <v>30328</v>
      </c>
      <c r="I7310" s="16" t="s">
        <v>37614</v>
      </c>
    </row>
    <row r="7311" spans="1:10">
      <c r="A7311" s="16" t="s">
        <v>36987</v>
      </c>
      <c r="B7311" s="52" t="s">
        <v>22023</v>
      </c>
      <c r="C7311" s="16" t="str">
        <f t="shared" si="114"/>
        <v>020 - 041</v>
      </c>
      <c r="D7311" s="52" t="s">
        <v>36059</v>
      </c>
      <c r="E7311" s="52" t="s">
        <v>26789</v>
      </c>
      <c r="F7311" s="16" t="s">
        <v>24276</v>
      </c>
      <c r="G7311" s="16" t="s">
        <v>26788</v>
      </c>
      <c r="H7311" s="16" t="s">
        <v>32666</v>
      </c>
      <c r="I7311" s="16" t="s">
        <v>36988</v>
      </c>
      <c r="J7311" s="16"/>
    </row>
    <row r="7312" spans="1:10">
      <c r="A7312" s="16" t="s">
        <v>14333</v>
      </c>
      <c r="B7312" s="52" t="s">
        <v>4848</v>
      </c>
      <c r="C7312" s="16" t="str">
        <f t="shared" si="114"/>
        <v>014 - 050</v>
      </c>
      <c r="D7312" s="52" t="s">
        <v>34487</v>
      </c>
      <c r="E7312" s="52" t="s">
        <v>31453</v>
      </c>
      <c r="F7312" s="16" t="s">
        <v>13181</v>
      </c>
      <c r="G7312" s="16" t="s">
        <v>31452</v>
      </c>
      <c r="H7312" s="16" t="s">
        <v>32666</v>
      </c>
      <c r="I7312" s="16" t="s">
        <v>14334</v>
      </c>
    </row>
    <row r="7313" spans="1:10">
      <c r="A7313" s="16" t="s">
        <v>16186</v>
      </c>
      <c r="B7313" s="52" t="s">
        <v>21500</v>
      </c>
      <c r="C7313" s="16" t="str">
        <f t="shared" si="114"/>
        <v>001 - 196</v>
      </c>
      <c r="D7313" s="52" t="s">
        <v>36059</v>
      </c>
      <c r="E7313" s="52" t="s">
        <v>37671</v>
      </c>
      <c r="F7313" s="16" t="s">
        <v>772</v>
      </c>
      <c r="G7313" s="16" t="s">
        <v>37670</v>
      </c>
      <c r="H7313" s="16" t="s">
        <v>10732</v>
      </c>
      <c r="I7313" s="16" t="s">
        <v>16187</v>
      </c>
    </row>
    <row r="7314" spans="1:10">
      <c r="A7314" s="16" t="s">
        <v>13569</v>
      </c>
      <c r="B7314" s="52" t="s">
        <v>2204</v>
      </c>
      <c r="C7314" s="16" t="str">
        <f t="shared" si="114"/>
        <v>018 - 116</v>
      </c>
      <c r="D7314" s="52" t="s">
        <v>36059</v>
      </c>
      <c r="E7314" s="52" t="s">
        <v>35975</v>
      </c>
      <c r="F7314" s="16" t="s">
        <v>16332</v>
      </c>
      <c r="G7314" s="16" t="s">
        <v>35974</v>
      </c>
      <c r="H7314" s="16" t="s">
        <v>32666</v>
      </c>
      <c r="I7314" s="16" t="s">
        <v>13570</v>
      </c>
    </row>
    <row r="7315" spans="1:10">
      <c r="A7315" s="16" t="s">
        <v>33581</v>
      </c>
      <c r="B7315" s="52" t="s">
        <v>18044</v>
      </c>
      <c r="C7315" s="16" t="str">
        <f t="shared" si="114"/>
        <v>019 - 076</v>
      </c>
      <c r="D7315" s="52" t="s">
        <v>36059</v>
      </c>
      <c r="E7315" s="52" t="s">
        <v>23092</v>
      </c>
      <c r="F7315" s="16" t="s">
        <v>24264</v>
      </c>
      <c r="G7315" s="16" t="s">
        <v>23091</v>
      </c>
      <c r="H7315" s="16" t="s">
        <v>32666</v>
      </c>
      <c r="I7315" s="16" t="s">
        <v>24265</v>
      </c>
      <c r="J7315" s="16"/>
    </row>
    <row r="7316" spans="1:10">
      <c r="A7316" s="16" t="s">
        <v>22123</v>
      </c>
      <c r="B7316" s="52" t="s">
        <v>15291</v>
      </c>
      <c r="C7316" s="16" t="str">
        <f t="shared" si="114"/>
        <v>079 - 097</v>
      </c>
      <c r="D7316" s="52" t="s">
        <v>36059</v>
      </c>
      <c r="E7316" s="52" t="s">
        <v>4771</v>
      </c>
      <c r="F7316" s="16" t="s">
        <v>22124</v>
      </c>
      <c r="G7316" s="16" t="s">
        <v>4770</v>
      </c>
      <c r="H7316" s="16" t="s">
        <v>4772</v>
      </c>
      <c r="I7316" s="16" t="s">
        <v>3345</v>
      </c>
      <c r="J7316" s="16" t="s">
        <v>7990</v>
      </c>
    </row>
    <row r="7317" spans="1:10">
      <c r="A7317" s="16" t="s">
        <v>3343</v>
      </c>
      <c r="B7317" s="52" t="s">
        <v>31893</v>
      </c>
      <c r="C7317" s="16" t="str">
        <f t="shared" si="114"/>
        <v>102 - 027</v>
      </c>
      <c r="D7317" s="52" t="s">
        <v>36059</v>
      </c>
      <c r="E7317" s="52" t="s">
        <v>27777</v>
      </c>
      <c r="F7317" s="16" t="s">
        <v>3344</v>
      </c>
      <c r="G7317" s="16" t="s">
        <v>27776</v>
      </c>
      <c r="H7317" s="16" t="s">
        <v>4772</v>
      </c>
      <c r="I7317" s="16" t="s">
        <v>3345</v>
      </c>
    </row>
    <row r="7318" spans="1:10">
      <c r="A7318" s="16" t="s">
        <v>32831</v>
      </c>
      <c r="B7318" s="52" t="s">
        <v>2205</v>
      </c>
      <c r="C7318" s="16" t="str">
        <f t="shared" si="114"/>
        <v>018 - 856</v>
      </c>
      <c r="D7318" s="52"/>
      <c r="E7318" s="52" t="s">
        <v>35975</v>
      </c>
      <c r="F7318" s="16"/>
      <c r="G7318" s="16" t="s">
        <v>35974</v>
      </c>
      <c r="H7318" s="16" t="s">
        <v>32666</v>
      </c>
      <c r="I7318" s="16" t="s">
        <v>32832</v>
      </c>
      <c r="J7318" s="16" t="s">
        <v>34487</v>
      </c>
    </row>
    <row r="7319" spans="1:10">
      <c r="A7319" s="16" t="s">
        <v>25075</v>
      </c>
      <c r="B7319" s="52" t="s">
        <v>21818</v>
      </c>
      <c r="C7319" s="16" t="str">
        <f t="shared" si="114"/>
        <v>069 - 066</v>
      </c>
      <c r="D7319" s="52" t="s">
        <v>34487</v>
      </c>
      <c r="E7319" s="52" t="s">
        <v>36727</v>
      </c>
      <c r="F7319" s="16" t="s">
        <v>3090</v>
      </c>
      <c r="G7319" s="16" t="s">
        <v>36726</v>
      </c>
      <c r="H7319" s="16" t="s">
        <v>15395</v>
      </c>
      <c r="I7319" s="16" t="s">
        <v>22971</v>
      </c>
    </row>
    <row r="7320" spans="1:10">
      <c r="A7320" s="16" t="s">
        <v>25485</v>
      </c>
      <c r="B7320" s="52" t="s">
        <v>10515</v>
      </c>
      <c r="C7320" s="16" t="str">
        <f t="shared" si="114"/>
        <v>015 - 923</v>
      </c>
      <c r="D7320" s="52"/>
      <c r="E7320" s="52" t="s">
        <v>32665</v>
      </c>
      <c r="G7320" s="16" t="s">
        <v>32664</v>
      </c>
      <c r="H7320" s="16" t="s">
        <v>32666</v>
      </c>
      <c r="I7320" s="16" t="s">
        <v>25486</v>
      </c>
      <c r="J7320" s="16" t="s">
        <v>34487</v>
      </c>
    </row>
    <row r="7321" spans="1:10">
      <c r="A7321" s="16" t="s">
        <v>32630</v>
      </c>
      <c r="B7321" s="52" t="s">
        <v>17618</v>
      </c>
      <c r="C7321" s="16" t="str">
        <f t="shared" si="114"/>
        <v>066 - 072</v>
      </c>
      <c r="D7321" s="52" t="s">
        <v>34487</v>
      </c>
      <c r="E7321" s="52" t="s">
        <v>3383</v>
      </c>
      <c r="F7321" s="16" t="s">
        <v>6643</v>
      </c>
      <c r="G7321" s="16" t="s">
        <v>3382</v>
      </c>
      <c r="H7321" s="16" t="s">
        <v>15395</v>
      </c>
      <c r="I7321" s="16" t="s">
        <v>6644</v>
      </c>
    </row>
    <row r="7322" spans="1:10">
      <c r="A7322" s="16" t="s">
        <v>30231</v>
      </c>
      <c r="B7322" s="52" t="s">
        <v>7476</v>
      </c>
      <c r="C7322" s="16" t="str">
        <f t="shared" si="114"/>
        <v>094 - 036</v>
      </c>
      <c r="D7322" s="52" t="s">
        <v>34487</v>
      </c>
      <c r="E7322" s="52" t="s">
        <v>10747</v>
      </c>
      <c r="F7322" s="16" t="s">
        <v>17532</v>
      </c>
      <c r="G7322" s="16" t="s">
        <v>10746</v>
      </c>
      <c r="H7322" s="16" t="s">
        <v>10748</v>
      </c>
      <c r="I7322" s="16" t="s">
        <v>30232</v>
      </c>
    </row>
    <row r="7323" spans="1:10">
      <c r="A7323" s="16" t="s">
        <v>28205</v>
      </c>
      <c r="B7323" s="52" t="s">
        <v>15292</v>
      </c>
      <c r="C7323" s="16" t="str">
        <f t="shared" si="114"/>
        <v>079 - 098</v>
      </c>
      <c r="D7323" s="52" t="s">
        <v>34487</v>
      </c>
      <c r="E7323" s="52" t="s">
        <v>4771</v>
      </c>
      <c r="F7323" s="16" t="s">
        <v>9075</v>
      </c>
      <c r="G7323" s="16" t="s">
        <v>4770</v>
      </c>
      <c r="H7323" s="16" t="s">
        <v>4772</v>
      </c>
      <c r="I7323" s="16" t="s">
        <v>7578</v>
      </c>
      <c r="J7323" s="16" t="s">
        <v>7990</v>
      </c>
    </row>
    <row r="7324" spans="1:10">
      <c r="A7324" s="16" t="s">
        <v>7576</v>
      </c>
      <c r="B7324" s="52" t="s">
        <v>31894</v>
      </c>
      <c r="C7324" s="16" t="str">
        <f t="shared" si="114"/>
        <v>102 - 028</v>
      </c>
      <c r="D7324" s="52" t="s">
        <v>34487</v>
      </c>
      <c r="E7324" s="52" t="s">
        <v>27777</v>
      </c>
      <c r="F7324" s="16" t="s">
        <v>7577</v>
      </c>
      <c r="G7324" s="16" t="s">
        <v>27776</v>
      </c>
      <c r="H7324" s="16" t="s">
        <v>4772</v>
      </c>
      <c r="I7324" s="16" t="s">
        <v>7578</v>
      </c>
    </row>
    <row r="7325" spans="1:10">
      <c r="A7325" s="16" t="s">
        <v>9677</v>
      </c>
      <c r="B7325" s="52" t="s">
        <v>34104</v>
      </c>
      <c r="C7325" s="16" t="str">
        <f t="shared" si="114"/>
        <v>080 - 059</v>
      </c>
      <c r="D7325" s="52" t="s">
        <v>34487</v>
      </c>
      <c r="E7325" s="52" t="s">
        <v>1692</v>
      </c>
      <c r="F7325" s="16" t="s">
        <v>23685</v>
      </c>
      <c r="G7325" s="16" t="s">
        <v>1691</v>
      </c>
      <c r="H7325" s="16" t="s">
        <v>4772</v>
      </c>
      <c r="I7325" s="16" t="s">
        <v>9678</v>
      </c>
      <c r="J7325" s="16"/>
    </row>
    <row r="7326" spans="1:10">
      <c r="A7326" s="16" t="s">
        <v>7284</v>
      </c>
      <c r="B7326" s="52" t="s">
        <v>13236</v>
      </c>
      <c r="C7326" s="16" t="str">
        <f t="shared" si="114"/>
        <v>031 - 853</v>
      </c>
      <c r="D7326" s="52"/>
      <c r="E7326" s="52" t="s">
        <v>7531</v>
      </c>
      <c r="G7326" s="16" t="s">
        <v>7530</v>
      </c>
      <c r="H7326" s="16" t="s">
        <v>30334</v>
      </c>
      <c r="I7326" s="16" t="s">
        <v>7285</v>
      </c>
      <c r="J7326" s="16" t="s">
        <v>34487</v>
      </c>
    </row>
    <row r="7327" spans="1:10">
      <c r="A7327" s="16" t="s">
        <v>16420</v>
      </c>
      <c r="B7327" s="52" t="s">
        <v>27178</v>
      </c>
      <c r="C7327" s="16" t="str">
        <f t="shared" si="114"/>
        <v>021 - 864</v>
      </c>
      <c r="D7327" s="52"/>
      <c r="E7327" s="52" t="s">
        <v>14657</v>
      </c>
      <c r="F7327" s="16"/>
      <c r="G7327" s="16" t="s">
        <v>14656</v>
      </c>
      <c r="H7327" s="16" t="s">
        <v>4778</v>
      </c>
      <c r="I7327" s="16" t="s">
        <v>16421</v>
      </c>
      <c r="J7327" s="16" t="s">
        <v>34487</v>
      </c>
    </row>
    <row r="7328" spans="1:10">
      <c r="A7328" s="16" t="s">
        <v>28742</v>
      </c>
      <c r="B7328" s="52" t="s">
        <v>27179</v>
      </c>
      <c r="C7328" s="16" t="str">
        <f t="shared" si="114"/>
        <v>021 - 865</v>
      </c>
      <c r="D7328" s="52"/>
      <c r="E7328" s="52" t="s">
        <v>14657</v>
      </c>
      <c r="F7328" s="16"/>
      <c r="G7328" s="16" t="s">
        <v>14656</v>
      </c>
      <c r="H7328" s="16" t="s">
        <v>4778</v>
      </c>
      <c r="I7328" s="16" t="s">
        <v>28743</v>
      </c>
      <c r="J7328" s="16" t="s">
        <v>34487</v>
      </c>
    </row>
    <row r="7329" spans="1:10">
      <c r="A7329" s="16" t="s">
        <v>1798</v>
      </c>
      <c r="B7329" s="52" t="s">
        <v>9430</v>
      </c>
      <c r="C7329" s="16" t="str">
        <f t="shared" si="114"/>
        <v>078 - 100</v>
      </c>
      <c r="D7329" s="52" t="s">
        <v>34487</v>
      </c>
      <c r="E7329" s="52" t="s">
        <v>1697</v>
      </c>
      <c r="F7329" s="16" t="s">
        <v>23527</v>
      </c>
      <c r="G7329" s="16" t="s">
        <v>1696</v>
      </c>
      <c r="H7329" s="16" t="s">
        <v>4772</v>
      </c>
      <c r="I7329" s="16" t="s">
        <v>1799</v>
      </c>
      <c r="J7329" s="16"/>
    </row>
    <row r="7330" spans="1:10">
      <c r="A7330" s="16" t="s">
        <v>10673</v>
      </c>
      <c r="B7330" s="52" t="s">
        <v>4977</v>
      </c>
      <c r="C7330" s="16" t="str">
        <f t="shared" si="114"/>
        <v>079 - 099</v>
      </c>
      <c r="D7330" s="52" t="s">
        <v>34487</v>
      </c>
      <c r="E7330" s="52" t="s">
        <v>4771</v>
      </c>
      <c r="F7330" s="16" t="s">
        <v>16548</v>
      </c>
      <c r="G7330" s="16" t="s">
        <v>4770</v>
      </c>
      <c r="H7330" s="16" t="s">
        <v>4772</v>
      </c>
      <c r="I7330" s="16" t="s">
        <v>10674</v>
      </c>
    </row>
    <row r="7331" spans="1:10">
      <c r="A7331" s="16" t="s">
        <v>32534</v>
      </c>
      <c r="B7331" s="52" t="s">
        <v>34105</v>
      </c>
      <c r="C7331" s="16" t="str">
        <f t="shared" si="114"/>
        <v>080 - 060</v>
      </c>
      <c r="D7331" s="52" t="s">
        <v>34487</v>
      </c>
      <c r="E7331" s="52" t="s">
        <v>1692</v>
      </c>
      <c r="F7331" s="16" t="s">
        <v>32535</v>
      </c>
      <c r="G7331" s="16" t="s">
        <v>1691</v>
      </c>
      <c r="H7331" s="16" t="s">
        <v>4772</v>
      </c>
      <c r="I7331" s="16" t="s">
        <v>32536</v>
      </c>
    </row>
    <row r="7332" spans="1:10">
      <c r="A7332" s="16" t="s">
        <v>7355</v>
      </c>
      <c r="B7332" s="52" t="s">
        <v>673</v>
      </c>
      <c r="C7332" s="16" t="str">
        <f t="shared" si="114"/>
        <v>021 - 064</v>
      </c>
      <c r="D7332" s="52" t="s">
        <v>34487</v>
      </c>
      <c r="E7332" s="52" t="s">
        <v>14657</v>
      </c>
      <c r="F7332" s="16" t="s">
        <v>27449</v>
      </c>
      <c r="G7332" s="16" t="s">
        <v>14656</v>
      </c>
      <c r="H7332" s="16" t="s">
        <v>4778</v>
      </c>
      <c r="I7332" s="16" t="s">
        <v>7356</v>
      </c>
    </row>
    <row r="7333" spans="1:10">
      <c r="A7333" s="16" t="s">
        <v>15272</v>
      </c>
      <c r="B7333" s="52" t="s">
        <v>5331</v>
      </c>
      <c r="C7333" s="16" t="str">
        <f t="shared" si="114"/>
        <v>013 - 185</v>
      </c>
      <c r="D7333" s="52" t="s">
        <v>34487</v>
      </c>
      <c r="E7333" s="52" t="s">
        <v>26240</v>
      </c>
      <c r="F7333" s="16" t="s">
        <v>30667</v>
      </c>
      <c r="G7333" s="16" t="s">
        <v>26239</v>
      </c>
      <c r="H7333" s="16" t="s">
        <v>32666</v>
      </c>
      <c r="I7333" s="16" t="s">
        <v>15273</v>
      </c>
    </row>
    <row r="7334" spans="1:10">
      <c r="A7334" s="16" t="s">
        <v>22965</v>
      </c>
      <c r="B7334" s="52" t="s">
        <v>13237</v>
      </c>
      <c r="C7334" s="16" t="str">
        <f t="shared" si="114"/>
        <v>031 - 718</v>
      </c>
      <c r="D7334" s="52"/>
      <c r="E7334" s="52" t="s">
        <v>7531</v>
      </c>
      <c r="F7334" s="16"/>
      <c r="G7334" s="16" t="s">
        <v>7530</v>
      </c>
      <c r="H7334" s="16" t="s">
        <v>30334</v>
      </c>
      <c r="I7334" s="16" t="s">
        <v>22966</v>
      </c>
      <c r="J7334" s="16" t="s">
        <v>34487</v>
      </c>
    </row>
    <row r="7335" spans="1:10">
      <c r="A7335" s="16" t="s">
        <v>12434</v>
      </c>
      <c r="B7335" s="52" t="s">
        <v>13238</v>
      </c>
      <c r="C7335" s="16" t="str">
        <f t="shared" si="114"/>
        <v>031 - 854</v>
      </c>
      <c r="D7335" s="52"/>
      <c r="E7335" s="52" t="s">
        <v>7531</v>
      </c>
      <c r="F7335" s="16"/>
      <c r="G7335" s="16" t="s">
        <v>7530</v>
      </c>
      <c r="H7335" s="16" t="s">
        <v>30334</v>
      </c>
      <c r="I7335" s="16" t="s">
        <v>12435</v>
      </c>
      <c r="J7335" s="16" t="s">
        <v>34487</v>
      </c>
    </row>
    <row r="7336" spans="1:10">
      <c r="A7336" s="16" t="s">
        <v>21450</v>
      </c>
      <c r="B7336" s="52" t="s">
        <v>23820</v>
      </c>
      <c r="C7336" s="16" t="str">
        <f t="shared" si="114"/>
        <v>090 - 057</v>
      </c>
      <c r="D7336" s="52" t="s">
        <v>34487</v>
      </c>
      <c r="E7336" s="52" t="s">
        <v>33520</v>
      </c>
      <c r="F7336" s="16" t="s">
        <v>21772</v>
      </c>
      <c r="G7336" s="16" t="s">
        <v>33519</v>
      </c>
      <c r="H7336" s="16" t="s">
        <v>33521</v>
      </c>
      <c r="I7336" s="16" t="s">
        <v>21773</v>
      </c>
      <c r="J7336" s="16"/>
    </row>
    <row r="7337" spans="1:10">
      <c r="A7337" s="16" t="s">
        <v>14335</v>
      </c>
      <c r="B7337" s="52" t="s">
        <v>36116</v>
      </c>
      <c r="C7337" s="16" t="str">
        <f t="shared" si="114"/>
        <v>009 - 050</v>
      </c>
      <c r="D7337" s="52" t="s">
        <v>34487</v>
      </c>
      <c r="E7337" s="52" t="s">
        <v>26840</v>
      </c>
      <c r="F7337" s="16" t="s">
        <v>37031</v>
      </c>
      <c r="G7337" s="16" t="s">
        <v>26839</v>
      </c>
      <c r="H7337" s="16" t="s">
        <v>34573</v>
      </c>
      <c r="I7337" s="16" t="s">
        <v>14336</v>
      </c>
    </row>
    <row r="7338" spans="1:10">
      <c r="A7338" s="16" t="s">
        <v>2889</v>
      </c>
      <c r="B7338" s="52" t="s">
        <v>2335</v>
      </c>
      <c r="C7338" s="16" t="str">
        <f t="shared" si="114"/>
        <v>004 - 170</v>
      </c>
      <c r="D7338" s="52" t="s">
        <v>36059</v>
      </c>
      <c r="E7338" s="52" t="s">
        <v>10758</v>
      </c>
      <c r="F7338" s="16" t="s">
        <v>27830</v>
      </c>
      <c r="G7338" s="16" t="s">
        <v>10757</v>
      </c>
      <c r="H7338" s="16" t="s">
        <v>10732</v>
      </c>
      <c r="I7338" s="16" t="s">
        <v>2890</v>
      </c>
    </row>
    <row r="7339" spans="1:10">
      <c r="A7339" s="16" t="s">
        <v>11713</v>
      </c>
      <c r="B7339" s="52" t="s">
        <v>23962</v>
      </c>
      <c r="C7339" s="16" t="str">
        <f t="shared" si="114"/>
        <v>030 - 075</v>
      </c>
      <c r="D7339" s="52" t="s">
        <v>36059</v>
      </c>
      <c r="E7339" s="52" t="s">
        <v>35970</v>
      </c>
      <c r="F7339" s="16" t="s">
        <v>23713</v>
      </c>
      <c r="G7339" s="16" t="s">
        <v>35969</v>
      </c>
      <c r="H7339" s="16" t="s">
        <v>30334</v>
      </c>
      <c r="I7339" s="16" t="s">
        <v>11714</v>
      </c>
      <c r="J7339" s="16"/>
    </row>
    <row r="7340" spans="1:10">
      <c r="A7340" s="16" t="s">
        <v>18567</v>
      </c>
      <c r="B7340" s="52" t="s">
        <v>35706</v>
      </c>
      <c r="C7340" s="16" t="str">
        <f t="shared" si="114"/>
        <v>999 - 913</v>
      </c>
      <c r="D7340" s="52"/>
      <c r="E7340" s="52" t="s">
        <v>10727</v>
      </c>
      <c r="G7340" s="16" t="s">
        <v>286</v>
      </c>
      <c r="H7340" s="16" t="s">
        <v>10727</v>
      </c>
      <c r="I7340" s="16" t="s">
        <v>18568</v>
      </c>
      <c r="J7340" s="16" t="s">
        <v>34487</v>
      </c>
    </row>
    <row r="7341" spans="1:10">
      <c r="A7341" s="16" t="s">
        <v>28535</v>
      </c>
      <c r="B7341" s="52" t="s">
        <v>34106</v>
      </c>
      <c r="C7341" s="16" t="str">
        <f t="shared" si="114"/>
        <v>080 - 812</v>
      </c>
      <c r="D7341" s="52"/>
      <c r="E7341" s="52" t="s">
        <v>1692</v>
      </c>
      <c r="F7341" s="16"/>
      <c r="G7341" s="16" t="s">
        <v>1691</v>
      </c>
      <c r="H7341" s="16" t="s">
        <v>4772</v>
      </c>
      <c r="I7341" s="16" t="s">
        <v>28536</v>
      </c>
      <c r="J7341" s="16" t="s">
        <v>34487</v>
      </c>
    </row>
    <row r="7342" spans="1:10">
      <c r="A7342" s="16" t="s">
        <v>24186</v>
      </c>
      <c r="B7342" s="52" t="s">
        <v>709</v>
      </c>
      <c r="C7342" s="16" t="str">
        <f t="shared" si="114"/>
        <v>045 - 013</v>
      </c>
      <c r="D7342" s="52" t="s">
        <v>34487</v>
      </c>
      <c r="E7342" s="52" t="s">
        <v>36879</v>
      </c>
      <c r="F7342" s="16" t="s">
        <v>24187</v>
      </c>
      <c r="G7342" s="16" t="s">
        <v>36878</v>
      </c>
      <c r="H7342" s="16" t="s">
        <v>30328</v>
      </c>
      <c r="I7342" s="16" t="s">
        <v>24188</v>
      </c>
    </row>
    <row r="7343" spans="1:10">
      <c r="A7343" s="16" t="s">
        <v>18331</v>
      </c>
      <c r="B7343" s="52" t="s">
        <v>7801</v>
      </c>
      <c r="C7343" s="16" t="str">
        <f t="shared" si="114"/>
        <v>033 - 035</v>
      </c>
      <c r="D7343" s="52" t="s">
        <v>36059</v>
      </c>
      <c r="E7343" s="52" t="s">
        <v>37663</v>
      </c>
      <c r="F7343" s="16" t="s">
        <v>18520</v>
      </c>
      <c r="G7343" s="16" t="s">
        <v>37662</v>
      </c>
      <c r="H7343" s="16" t="s">
        <v>35981</v>
      </c>
      <c r="I7343" s="16" t="s">
        <v>18521</v>
      </c>
    </row>
    <row r="7344" spans="1:10">
      <c r="A7344" s="16" t="s">
        <v>32833</v>
      </c>
      <c r="B7344" s="52" t="s">
        <v>13239</v>
      </c>
      <c r="C7344" s="16" t="str">
        <f t="shared" si="114"/>
        <v>031 - 856</v>
      </c>
      <c r="D7344" s="52"/>
      <c r="E7344" s="52" t="s">
        <v>7531</v>
      </c>
      <c r="F7344" s="16"/>
      <c r="G7344" s="16" t="s">
        <v>7530</v>
      </c>
      <c r="H7344" s="16" t="s">
        <v>30334</v>
      </c>
      <c r="I7344" s="16" t="s">
        <v>32834</v>
      </c>
      <c r="J7344" s="16" t="s">
        <v>34487</v>
      </c>
    </row>
    <row r="7345" spans="1:10">
      <c r="A7345" s="16" t="s">
        <v>9277</v>
      </c>
      <c r="B7345" s="52" t="s">
        <v>12912</v>
      </c>
      <c r="C7345" s="16" t="str">
        <f t="shared" si="114"/>
        <v>060 - 055</v>
      </c>
      <c r="D7345" s="52" t="s">
        <v>36059</v>
      </c>
      <c r="E7345" s="52" t="s">
        <v>10737</v>
      </c>
      <c r="F7345" s="16" t="s">
        <v>10994</v>
      </c>
      <c r="G7345" s="16" t="s">
        <v>10736</v>
      </c>
      <c r="H7345" s="16" t="s">
        <v>20396</v>
      </c>
      <c r="I7345" s="16" t="s">
        <v>29868</v>
      </c>
    </row>
    <row r="7346" spans="1:10">
      <c r="A7346" s="16" t="s">
        <v>18742</v>
      </c>
      <c r="B7346" s="52" t="s">
        <v>17093</v>
      </c>
      <c r="C7346" s="16" t="str">
        <f t="shared" si="114"/>
        <v>008 - 830</v>
      </c>
      <c r="D7346" s="52"/>
      <c r="E7346" s="52" t="s">
        <v>16664</v>
      </c>
      <c r="F7346" s="16"/>
      <c r="G7346" s="16" t="s">
        <v>16663</v>
      </c>
      <c r="H7346" s="16" t="s">
        <v>34573</v>
      </c>
      <c r="I7346" s="16" t="s">
        <v>18743</v>
      </c>
      <c r="J7346" s="16" t="s">
        <v>34487</v>
      </c>
    </row>
    <row r="7347" spans="1:10">
      <c r="A7347" s="16" t="s">
        <v>35597</v>
      </c>
      <c r="B7347" s="52" t="s">
        <v>31615</v>
      </c>
      <c r="C7347" s="16" t="str">
        <f t="shared" si="114"/>
        <v>075 - 061</v>
      </c>
      <c r="D7347" s="52" t="s">
        <v>34487</v>
      </c>
      <c r="E7347" s="52" t="s">
        <v>25912</v>
      </c>
      <c r="F7347" s="16" t="s">
        <v>35598</v>
      </c>
      <c r="G7347" s="16" t="s">
        <v>31815</v>
      </c>
      <c r="H7347" s="16" t="s">
        <v>37422</v>
      </c>
      <c r="I7347" s="16" t="s">
        <v>5948</v>
      </c>
    </row>
    <row r="7348" spans="1:10">
      <c r="A7348" s="16" t="s">
        <v>2473</v>
      </c>
      <c r="B7348" s="52" t="s">
        <v>2946</v>
      </c>
      <c r="C7348" s="16" t="str">
        <f t="shared" si="114"/>
        <v>052 - 022</v>
      </c>
      <c r="D7348" s="52" t="s">
        <v>36059</v>
      </c>
      <c r="E7348" s="52" t="s">
        <v>3327</v>
      </c>
      <c r="F7348" s="16" t="s">
        <v>2474</v>
      </c>
      <c r="G7348" s="16" t="s">
        <v>28833</v>
      </c>
      <c r="H7348" s="16" t="s">
        <v>30328</v>
      </c>
      <c r="I7348" s="16" t="s">
        <v>2475</v>
      </c>
      <c r="J7348" s="16"/>
    </row>
    <row r="7349" spans="1:10">
      <c r="A7349" s="16" t="s">
        <v>25434</v>
      </c>
      <c r="B7349" s="52" t="s">
        <v>34423</v>
      </c>
      <c r="C7349" s="16" t="str">
        <f t="shared" si="114"/>
        <v>048 - 051</v>
      </c>
      <c r="D7349" s="52" t="s">
        <v>36059</v>
      </c>
      <c r="E7349" s="52" t="s">
        <v>29538</v>
      </c>
      <c r="F7349" s="16" t="s">
        <v>25435</v>
      </c>
      <c r="G7349" s="16" t="s">
        <v>29537</v>
      </c>
      <c r="H7349" s="16" t="s">
        <v>30328</v>
      </c>
      <c r="I7349" s="16" t="s">
        <v>16890</v>
      </c>
      <c r="J7349" s="16" t="s">
        <v>7990</v>
      </c>
    </row>
    <row r="7350" spans="1:10">
      <c r="A7350" s="16" t="s">
        <v>32925</v>
      </c>
      <c r="B7350" s="52" t="s">
        <v>19530</v>
      </c>
      <c r="C7350" s="16" t="str">
        <f t="shared" si="114"/>
        <v>100 - 004</v>
      </c>
      <c r="D7350" s="52" t="s">
        <v>36059</v>
      </c>
      <c r="E7350" s="52" t="s">
        <v>682</v>
      </c>
      <c r="F7350" s="16" t="s">
        <v>16889</v>
      </c>
      <c r="G7350" s="16" t="s">
        <v>681</v>
      </c>
      <c r="H7350" s="16" t="s">
        <v>30328</v>
      </c>
      <c r="I7350" s="16" t="s">
        <v>16890</v>
      </c>
      <c r="J7350" s="16"/>
    </row>
    <row r="7351" spans="1:10">
      <c r="A7351" s="16" t="s">
        <v>32099</v>
      </c>
      <c r="B7351" s="52" t="s">
        <v>22160</v>
      </c>
      <c r="C7351" s="16" t="str">
        <f t="shared" si="114"/>
        <v>040 - 030</v>
      </c>
      <c r="D7351" s="52" t="s">
        <v>36059</v>
      </c>
      <c r="E7351" s="52" t="s">
        <v>32809</v>
      </c>
      <c r="F7351" s="16" t="s">
        <v>13688</v>
      </c>
      <c r="G7351" s="16" t="s">
        <v>32808</v>
      </c>
      <c r="H7351" s="16" t="s">
        <v>35981</v>
      </c>
      <c r="I7351" s="16" t="s">
        <v>3671</v>
      </c>
      <c r="J7351" s="16" t="s">
        <v>7990</v>
      </c>
    </row>
    <row r="7352" spans="1:10">
      <c r="A7352" s="16" t="s">
        <v>34794</v>
      </c>
      <c r="B7352" s="52" t="s">
        <v>10689</v>
      </c>
      <c r="C7352" s="16" t="str">
        <f t="shared" si="114"/>
        <v>099 - 012</v>
      </c>
      <c r="D7352" s="52" t="s">
        <v>36059</v>
      </c>
      <c r="E7352" s="52" t="s">
        <v>25925</v>
      </c>
      <c r="F7352" s="16" t="s">
        <v>34795</v>
      </c>
      <c r="G7352" s="16" t="s">
        <v>25924</v>
      </c>
      <c r="H7352" s="16" t="s">
        <v>35981</v>
      </c>
      <c r="I7352" s="16" t="s">
        <v>3671</v>
      </c>
      <c r="J7352" s="16"/>
    </row>
    <row r="7353" spans="1:10">
      <c r="A7353" s="16" t="s">
        <v>30902</v>
      </c>
      <c r="B7353" s="52" t="s">
        <v>585</v>
      </c>
      <c r="C7353" s="16" t="str">
        <f t="shared" si="114"/>
        <v>057 - 051</v>
      </c>
      <c r="D7353" s="52" t="s">
        <v>34487</v>
      </c>
      <c r="E7353" s="52" t="s">
        <v>18919</v>
      </c>
      <c r="F7353" s="16" t="s">
        <v>5263</v>
      </c>
      <c r="G7353" s="16" t="s">
        <v>18918</v>
      </c>
      <c r="H7353" s="16" t="s">
        <v>20396</v>
      </c>
      <c r="I7353" s="16" t="s">
        <v>18945</v>
      </c>
    </row>
    <row r="7354" spans="1:10">
      <c r="A7354" s="16" t="s">
        <v>28114</v>
      </c>
      <c r="B7354" s="52" t="s">
        <v>33693</v>
      </c>
      <c r="C7354" s="16" t="str">
        <f t="shared" si="114"/>
        <v>057 - 052</v>
      </c>
      <c r="D7354" s="52" t="s">
        <v>34487</v>
      </c>
      <c r="E7354" s="52" t="s">
        <v>18919</v>
      </c>
      <c r="F7354" s="16" t="s">
        <v>17984</v>
      </c>
      <c r="G7354" s="16" t="s">
        <v>18918</v>
      </c>
      <c r="H7354" s="16" t="s">
        <v>20396</v>
      </c>
      <c r="I7354" s="16" t="s">
        <v>28115</v>
      </c>
      <c r="J7354" s="16"/>
    </row>
    <row r="7355" spans="1:10">
      <c r="A7355" s="16" t="s">
        <v>17520</v>
      </c>
      <c r="B7355" s="52" t="s">
        <v>33694</v>
      </c>
      <c r="C7355" s="16" t="str">
        <f t="shared" si="114"/>
        <v>057 - 807</v>
      </c>
      <c r="D7355" s="52"/>
      <c r="E7355" s="52" t="s">
        <v>18919</v>
      </c>
      <c r="G7355" s="16" t="s">
        <v>18918</v>
      </c>
      <c r="H7355" s="16" t="s">
        <v>20396</v>
      </c>
      <c r="I7355" s="16" t="s">
        <v>17521</v>
      </c>
      <c r="J7355" s="16" t="s">
        <v>34487</v>
      </c>
    </row>
    <row r="7356" spans="1:10">
      <c r="A7356" s="16" t="s">
        <v>29977</v>
      </c>
      <c r="B7356" s="52" t="s">
        <v>14150</v>
      </c>
      <c r="C7356" s="16" t="str">
        <f t="shared" si="114"/>
        <v>071 - 040</v>
      </c>
      <c r="D7356" s="52" t="s">
        <v>36059</v>
      </c>
      <c r="E7356" s="52" t="s">
        <v>13516</v>
      </c>
      <c r="F7356" s="16" t="s">
        <v>20426</v>
      </c>
      <c r="G7356" s="16" t="s">
        <v>13515</v>
      </c>
      <c r="H7356" s="16" t="s">
        <v>37422</v>
      </c>
      <c r="I7356" s="16" t="s">
        <v>5241</v>
      </c>
      <c r="J7356" s="16"/>
    </row>
    <row r="7357" spans="1:10">
      <c r="A7357" s="16" t="s">
        <v>13293</v>
      </c>
      <c r="B7357" s="52" t="s">
        <v>29084</v>
      </c>
      <c r="C7357" s="16" t="str">
        <f t="shared" si="114"/>
        <v>057 - 053</v>
      </c>
      <c r="D7357" s="52" t="s">
        <v>34487</v>
      </c>
      <c r="E7357" s="52" t="s">
        <v>18919</v>
      </c>
      <c r="F7357" s="16" t="s">
        <v>13294</v>
      </c>
      <c r="G7357" s="16" t="s">
        <v>18918</v>
      </c>
      <c r="H7357" s="16" t="s">
        <v>20396</v>
      </c>
      <c r="I7357" s="16" t="s">
        <v>13295</v>
      </c>
      <c r="J7357" s="16"/>
    </row>
    <row r="7358" spans="1:10">
      <c r="A7358" s="16" t="s">
        <v>30236</v>
      </c>
      <c r="B7358" s="52" t="s">
        <v>29085</v>
      </c>
      <c r="C7358" s="16" t="str">
        <f t="shared" si="114"/>
        <v>057 - 054</v>
      </c>
      <c r="D7358" s="52" t="s">
        <v>34487</v>
      </c>
      <c r="E7358" s="52" t="s">
        <v>18919</v>
      </c>
      <c r="F7358" s="16" t="s">
        <v>30237</v>
      </c>
      <c r="G7358" s="16" t="s">
        <v>18918</v>
      </c>
      <c r="H7358" s="16" t="s">
        <v>20396</v>
      </c>
      <c r="I7358" s="16" t="s">
        <v>30238</v>
      </c>
    </row>
    <row r="7359" spans="1:10">
      <c r="A7359" s="16" t="s">
        <v>29869</v>
      </c>
      <c r="B7359" s="52" t="s">
        <v>29086</v>
      </c>
      <c r="C7359" s="16" t="str">
        <f t="shared" si="114"/>
        <v>057 - 055</v>
      </c>
      <c r="D7359" s="52" t="s">
        <v>36059</v>
      </c>
      <c r="E7359" s="52" t="s">
        <v>18919</v>
      </c>
      <c r="F7359" s="16" t="s">
        <v>2279</v>
      </c>
      <c r="G7359" s="16" t="s">
        <v>18918</v>
      </c>
      <c r="H7359" s="16" t="s">
        <v>20396</v>
      </c>
      <c r="I7359" s="16" t="s">
        <v>29870</v>
      </c>
    </row>
    <row r="7360" spans="1:10">
      <c r="A7360" s="16" t="s">
        <v>32631</v>
      </c>
      <c r="B7360" s="52" t="s">
        <v>17619</v>
      </c>
      <c r="C7360" s="16" t="str">
        <f t="shared" si="114"/>
        <v>066 - 073</v>
      </c>
      <c r="D7360" s="52" t="s">
        <v>34487</v>
      </c>
      <c r="E7360" s="52" t="s">
        <v>3383</v>
      </c>
      <c r="F7360" s="16" t="s">
        <v>6645</v>
      </c>
      <c r="G7360" s="16" t="s">
        <v>3382</v>
      </c>
      <c r="H7360" s="16" t="s">
        <v>15395</v>
      </c>
      <c r="I7360" s="16" t="s">
        <v>6646</v>
      </c>
    </row>
    <row r="7361" spans="1:10">
      <c r="A7361" s="16" t="s">
        <v>25885</v>
      </c>
      <c r="B7361" s="52" t="s">
        <v>9656</v>
      </c>
      <c r="C7361" s="16" t="str">
        <f t="shared" si="114"/>
        <v>038 - 018</v>
      </c>
      <c r="D7361" s="52" t="s">
        <v>36059</v>
      </c>
      <c r="E7361" s="52" t="s">
        <v>37411</v>
      </c>
      <c r="F7361" s="16" t="s">
        <v>25886</v>
      </c>
      <c r="G7361" s="16" t="s">
        <v>32501</v>
      </c>
      <c r="H7361" s="16" t="s">
        <v>35981</v>
      </c>
      <c r="I7361" s="16" t="s">
        <v>25887</v>
      </c>
      <c r="J7361" s="16"/>
    </row>
    <row r="7362" spans="1:10">
      <c r="A7362" s="16" t="s">
        <v>12528</v>
      </c>
      <c r="B7362" s="52" t="s">
        <v>22024</v>
      </c>
      <c r="C7362" s="16" t="str">
        <f t="shared" si="114"/>
        <v>020 - 042</v>
      </c>
      <c r="D7362" s="52" t="s">
        <v>36059</v>
      </c>
      <c r="E7362" s="52" t="s">
        <v>26789</v>
      </c>
      <c r="F7362" s="16" t="s">
        <v>12529</v>
      </c>
      <c r="G7362" s="16" t="s">
        <v>26788</v>
      </c>
      <c r="H7362" s="16" t="s">
        <v>32666</v>
      </c>
      <c r="I7362" s="16" t="s">
        <v>12530</v>
      </c>
    </row>
    <row r="7363" spans="1:10">
      <c r="A7363" s="16" t="s">
        <v>15930</v>
      </c>
      <c r="B7363" s="52" t="s">
        <v>29087</v>
      </c>
      <c r="C7363" s="16" t="str">
        <f t="shared" si="114"/>
        <v>057 - 056</v>
      </c>
      <c r="D7363" s="52" t="s">
        <v>36059</v>
      </c>
      <c r="E7363" s="52" t="s">
        <v>18919</v>
      </c>
      <c r="F7363" s="16" t="s">
        <v>2279</v>
      </c>
      <c r="G7363" s="16" t="s">
        <v>18918</v>
      </c>
      <c r="H7363" s="16" t="s">
        <v>20396</v>
      </c>
      <c r="I7363" s="16" t="s">
        <v>15931</v>
      </c>
    </row>
    <row r="7364" spans="1:10">
      <c r="A7364" s="16" t="s">
        <v>20125</v>
      </c>
      <c r="B7364" s="52" t="s">
        <v>14051</v>
      </c>
      <c r="C7364" s="16" t="str">
        <f t="shared" ref="C7364:C7427" si="115">MID(A7364,1,3) &amp;" - " &amp;MID(A7364,4,3)</f>
        <v>042 - 037</v>
      </c>
      <c r="D7364" s="52" t="s">
        <v>36059</v>
      </c>
      <c r="E7364" s="52" t="s">
        <v>1290</v>
      </c>
      <c r="F7364" s="16" t="s">
        <v>2518</v>
      </c>
      <c r="G7364" s="16" t="s">
        <v>33346</v>
      </c>
      <c r="H7364" s="16" t="s">
        <v>20397</v>
      </c>
      <c r="I7364" s="16" t="s">
        <v>20126</v>
      </c>
      <c r="J7364" s="16"/>
    </row>
    <row r="7365" spans="1:10">
      <c r="A7365" s="16" t="s">
        <v>30074</v>
      </c>
      <c r="B7365" s="52" t="s">
        <v>34605</v>
      </c>
      <c r="C7365" s="16" t="str">
        <f t="shared" si="115"/>
        <v>043 - 040</v>
      </c>
      <c r="D7365" s="52" t="s">
        <v>34487</v>
      </c>
      <c r="E7365" s="52" t="s">
        <v>36775</v>
      </c>
      <c r="F7365" s="16" t="s">
        <v>6997</v>
      </c>
      <c r="G7365" s="16" t="s">
        <v>27380</v>
      </c>
      <c r="H7365" s="16" t="s">
        <v>20397</v>
      </c>
      <c r="I7365" s="16" t="s">
        <v>30075</v>
      </c>
      <c r="J7365" s="16"/>
    </row>
    <row r="7366" spans="1:10">
      <c r="A7366" s="16" t="s">
        <v>20043</v>
      </c>
      <c r="B7366" s="52" t="s">
        <v>7477</v>
      </c>
      <c r="C7366" s="16" t="str">
        <f t="shared" si="115"/>
        <v>094 - 037</v>
      </c>
      <c r="D7366" s="52" t="s">
        <v>34487</v>
      </c>
      <c r="E7366" s="52" t="s">
        <v>10747</v>
      </c>
      <c r="F7366" s="16" t="s">
        <v>20044</v>
      </c>
      <c r="G7366" s="16" t="s">
        <v>10746</v>
      </c>
      <c r="H7366" s="16" t="s">
        <v>10748</v>
      </c>
      <c r="I7366" s="16" t="s">
        <v>20045</v>
      </c>
      <c r="J7366" s="16"/>
    </row>
    <row r="7367" spans="1:10">
      <c r="A7367" s="16" t="s">
        <v>13941</v>
      </c>
      <c r="B7367" s="52" t="s">
        <v>11215</v>
      </c>
      <c r="C7367" s="16" t="str">
        <f t="shared" si="115"/>
        <v>054 - 042</v>
      </c>
      <c r="D7367" s="52" t="s">
        <v>34487</v>
      </c>
      <c r="E7367" s="52" t="s">
        <v>30442</v>
      </c>
      <c r="F7367" s="16" t="s">
        <v>16058</v>
      </c>
      <c r="G7367" s="16" t="s">
        <v>30441</v>
      </c>
      <c r="H7367" s="16" t="s">
        <v>1269</v>
      </c>
      <c r="I7367" s="16" t="s">
        <v>1358</v>
      </c>
    </row>
    <row r="7368" spans="1:10">
      <c r="A7368" s="16" t="s">
        <v>1292</v>
      </c>
      <c r="B7368" s="52" t="s">
        <v>21819</v>
      </c>
      <c r="C7368" s="16" t="str">
        <f t="shared" si="115"/>
        <v>069 - 067</v>
      </c>
      <c r="D7368" s="52" t="s">
        <v>36059</v>
      </c>
      <c r="E7368" s="52" t="s">
        <v>36727</v>
      </c>
      <c r="F7368" s="16" t="s">
        <v>24770</v>
      </c>
      <c r="G7368" s="16" t="s">
        <v>36726</v>
      </c>
      <c r="H7368" s="16" t="s">
        <v>15395</v>
      </c>
      <c r="I7368" s="16" t="s">
        <v>22972</v>
      </c>
    </row>
    <row r="7369" spans="1:10">
      <c r="A7369" s="16" t="s">
        <v>37054</v>
      </c>
      <c r="B7369" s="52" t="s">
        <v>9607</v>
      </c>
      <c r="C7369" s="16" t="str">
        <f t="shared" si="115"/>
        <v>063 - 055</v>
      </c>
      <c r="D7369" s="52" t="s">
        <v>36059</v>
      </c>
      <c r="E7369" s="52" t="s">
        <v>30281</v>
      </c>
      <c r="F7369" s="16" t="s">
        <v>20598</v>
      </c>
      <c r="G7369" s="16" t="s">
        <v>30319</v>
      </c>
      <c r="H7369" s="16" t="s">
        <v>30282</v>
      </c>
      <c r="I7369" s="16" t="s">
        <v>21764</v>
      </c>
    </row>
    <row r="7370" spans="1:10">
      <c r="A7370" s="16" t="s">
        <v>29165</v>
      </c>
      <c r="B7370" s="52" t="s">
        <v>9872</v>
      </c>
      <c r="C7370" s="16" t="str">
        <f t="shared" si="115"/>
        <v>081 - 016</v>
      </c>
      <c r="D7370" s="52" t="s">
        <v>36059</v>
      </c>
      <c r="E7370" s="52" t="s">
        <v>29916</v>
      </c>
      <c r="F7370" s="16" t="s">
        <v>29166</v>
      </c>
      <c r="G7370" s="16" t="s">
        <v>29915</v>
      </c>
      <c r="H7370" s="16" t="s">
        <v>29917</v>
      </c>
      <c r="I7370" s="16" t="s">
        <v>29167</v>
      </c>
    </row>
    <row r="7371" spans="1:10">
      <c r="A7371" s="16" t="s">
        <v>36189</v>
      </c>
      <c r="B7371" s="52" t="s">
        <v>20199</v>
      </c>
      <c r="C7371" s="16" t="str">
        <f t="shared" si="115"/>
        <v>072 - 034</v>
      </c>
      <c r="D7371" s="52" t="s">
        <v>34487</v>
      </c>
      <c r="E7371" s="52" t="s">
        <v>23759</v>
      </c>
      <c r="F7371" s="16" t="s">
        <v>279</v>
      </c>
      <c r="G7371" s="16" t="s">
        <v>23758</v>
      </c>
      <c r="H7371" s="16" t="s">
        <v>37422</v>
      </c>
      <c r="I7371" s="16" t="s">
        <v>1463</v>
      </c>
    </row>
    <row r="7372" spans="1:10">
      <c r="A7372" s="16" t="s">
        <v>14423</v>
      </c>
      <c r="B7372" s="52" t="s">
        <v>7242</v>
      </c>
      <c r="C7372" s="16" t="str">
        <f t="shared" si="115"/>
        <v>014 - 051</v>
      </c>
      <c r="D7372" s="52" t="s">
        <v>34487</v>
      </c>
      <c r="E7372" s="52" t="s">
        <v>31453</v>
      </c>
      <c r="F7372" s="16" t="s">
        <v>13181</v>
      </c>
      <c r="G7372" s="16" t="s">
        <v>31452</v>
      </c>
      <c r="H7372" s="16" t="s">
        <v>32666</v>
      </c>
      <c r="I7372" s="16" t="s">
        <v>14424</v>
      </c>
    </row>
    <row r="7373" spans="1:10">
      <c r="A7373" s="16" t="s">
        <v>36401</v>
      </c>
      <c r="B7373" s="52" t="s">
        <v>10516</v>
      </c>
      <c r="C7373" s="16" t="str">
        <f t="shared" si="115"/>
        <v>015 - 176</v>
      </c>
      <c r="D7373" s="52" t="s">
        <v>36059</v>
      </c>
      <c r="E7373" s="52" t="s">
        <v>32665</v>
      </c>
      <c r="F7373" s="16" t="s">
        <v>424</v>
      </c>
      <c r="G7373" s="16" t="s">
        <v>32664</v>
      </c>
      <c r="H7373" s="16" t="s">
        <v>32666</v>
      </c>
      <c r="I7373" s="16" t="s">
        <v>36402</v>
      </c>
    </row>
    <row r="7374" spans="1:10">
      <c r="A7374" s="16" t="s">
        <v>37397</v>
      </c>
      <c r="B7374" s="52" t="s">
        <v>2520</v>
      </c>
      <c r="C7374" s="16" t="str">
        <f t="shared" si="115"/>
        <v>013 - 186</v>
      </c>
      <c r="D7374" s="52" t="s">
        <v>34487</v>
      </c>
      <c r="E7374" s="52" t="s">
        <v>26240</v>
      </c>
      <c r="F7374" s="16" t="s">
        <v>36042</v>
      </c>
      <c r="G7374" s="16" t="s">
        <v>26239</v>
      </c>
      <c r="H7374" s="16" t="s">
        <v>32666</v>
      </c>
      <c r="I7374" s="16" t="s">
        <v>9126</v>
      </c>
    </row>
    <row r="7375" spans="1:10">
      <c r="A7375" s="16" t="s">
        <v>10809</v>
      </c>
      <c r="B7375" s="52" t="s">
        <v>22673</v>
      </c>
      <c r="C7375" s="16" t="str">
        <f t="shared" si="115"/>
        <v>016 - 167</v>
      </c>
      <c r="D7375" s="52" t="s">
        <v>36059</v>
      </c>
      <c r="E7375" s="52" t="s">
        <v>10742</v>
      </c>
      <c r="F7375" s="16" t="s">
        <v>32627</v>
      </c>
      <c r="G7375" s="16" t="s">
        <v>10741</v>
      </c>
      <c r="H7375" s="16" t="s">
        <v>32666</v>
      </c>
      <c r="I7375" s="16" t="s">
        <v>10810</v>
      </c>
    </row>
    <row r="7376" spans="1:10">
      <c r="A7376" s="16" t="s">
        <v>8532</v>
      </c>
      <c r="B7376" s="52" t="s">
        <v>23664</v>
      </c>
      <c r="C7376" s="16" t="str">
        <f t="shared" si="115"/>
        <v>003 - 120</v>
      </c>
      <c r="D7376" s="52" t="s">
        <v>36059</v>
      </c>
      <c r="E7376" s="52" t="s">
        <v>3328</v>
      </c>
      <c r="F7376" s="16" t="s">
        <v>9474</v>
      </c>
      <c r="G7376" s="16" t="s">
        <v>10731</v>
      </c>
      <c r="H7376" s="16" t="s">
        <v>10732</v>
      </c>
      <c r="I7376" s="16" t="s">
        <v>9475</v>
      </c>
    </row>
    <row r="7377" spans="1:10">
      <c r="A7377" s="16" t="s">
        <v>4012</v>
      </c>
      <c r="B7377" s="52" t="s">
        <v>7549</v>
      </c>
      <c r="C7377" s="16" t="str">
        <f t="shared" si="115"/>
        <v>022 - 967</v>
      </c>
      <c r="D7377" s="52"/>
      <c r="E7377" s="52" t="s">
        <v>4777</v>
      </c>
      <c r="G7377" s="16" t="s">
        <v>4776</v>
      </c>
      <c r="H7377" s="16" t="s">
        <v>4778</v>
      </c>
      <c r="I7377" s="16" t="s">
        <v>4013</v>
      </c>
      <c r="J7377" s="16" t="s">
        <v>34487</v>
      </c>
    </row>
    <row r="7378" spans="1:10">
      <c r="A7378" s="16" t="s">
        <v>9237</v>
      </c>
      <c r="B7378" s="52" t="s">
        <v>8890</v>
      </c>
      <c r="C7378" s="16" t="str">
        <f t="shared" si="115"/>
        <v>024 - 079</v>
      </c>
      <c r="D7378" s="52" t="s">
        <v>36059</v>
      </c>
      <c r="E7378" s="52" t="s">
        <v>26794</v>
      </c>
      <c r="F7378" s="16" t="s">
        <v>9238</v>
      </c>
      <c r="G7378" s="16" t="s">
        <v>26793</v>
      </c>
      <c r="H7378" s="16" t="s">
        <v>32660</v>
      </c>
      <c r="I7378" s="16" t="s">
        <v>9239</v>
      </c>
      <c r="J7378" s="16"/>
    </row>
    <row r="7379" spans="1:10">
      <c r="A7379" s="16" t="s">
        <v>1835</v>
      </c>
      <c r="B7379" s="52" t="s">
        <v>16718</v>
      </c>
      <c r="C7379" s="16" t="str">
        <f t="shared" si="115"/>
        <v>001 - 197</v>
      </c>
      <c r="D7379" s="52" t="s">
        <v>36059</v>
      </c>
      <c r="E7379" s="52" t="s">
        <v>37671</v>
      </c>
      <c r="F7379" s="16" t="s">
        <v>24108</v>
      </c>
      <c r="G7379" s="16" t="s">
        <v>37670</v>
      </c>
      <c r="H7379" s="16" t="s">
        <v>10732</v>
      </c>
      <c r="I7379" s="16" t="s">
        <v>1836</v>
      </c>
    </row>
    <row r="7380" spans="1:10">
      <c r="A7380" s="16" t="s">
        <v>9823</v>
      </c>
      <c r="B7380" s="52" t="s">
        <v>35712</v>
      </c>
      <c r="C7380" s="16" t="str">
        <f t="shared" si="115"/>
        <v>702 - 731</v>
      </c>
      <c r="D7380" s="52"/>
      <c r="E7380" s="52"/>
      <c r="F7380" s="16"/>
      <c r="G7380" s="16" t="s">
        <v>17438</v>
      </c>
      <c r="H7380" s="16" t="s">
        <v>10727</v>
      </c>
      <c r="I7380" s="16" t="s">
        <v>9824</v>
      </c>
      <c r="J7380" s="16" t="s">
        <v>34487</v>
      </c>
    </row>
    <row r="7381" spans="1:10">
      <c r="A7381" s="16" t="s">
        <v>4586</v>
      </c>
      <c r="B7381" s="52" t="s">
        <v>897</v>
      </c>
      <c r="C7381" s="16" t="str">
        <f t="shared" si="115"/>
        <v>017 - 144</v>
      </c>
      <c r="D7381" s="52" t="s">
        <v>34487</v>
      </c>
      <c r="E7381" s="52" t="s">
        <v>22538</v>
      </c>
      <c r="F7381" s="16" t="s">
        <v>15544</v>
      </c>
      <c r="G7381" s="16" t="s">
        <v>22537</v>
      </c>
      <c r="H7381" s="16" t="s">
        <v>32666</v>
      </c>
      <c r="I7381" s="16" t="s">
        <v>4587</v>
      </c>
      <c r="J7381" s="16"/>
    </row>
    <row r="7382" spans="1:10">
      <c r="A7382" s="16" t="s">
        <v>7956</v>
      </c>
      <c r="B7382" s="52" t="s">
        <v>31688</v>
      </c>
      <c r="C7382" s="16" t="str">
        <f t="shared" si="115"/>
        <v>093 - 031</v>
      </c>
      <c r="D7382" s="52" t="s">
        <v>34487</v>
      </c>
      <c r="E7382" s="52" t="s">
        <v>14112</v>
      </c>
      <c r="F7382" s="16" t="s">
        <v>3333</v>
      </c>
      <c r="G7382" s="16" t="s">
        <v>14111</v>
      </c>
      <c r="H7382" s="16" t="s">
        <v>30334</v>
      </c>
      <c r="I7382" s="16" t="s">
        <v>7957</v>
      </c>
      <c r="J7382" s="16"/>
    </row>
    <row r="7383" spans="1:10">
      <c r="A7383" s="16" t="s">
        <v>15683</v>
      </c>
      <c r="B7383" s="52" t="s">
        <v>18045</v>
      </c>
      <c r="C7383" s="16" t="str">
        <f t="shared" si="115"/>
        <v>019 - 882</v>
      </c>
      <c r="D7383" s="52"/>
      <c r="E7383" s="52" t="s">
        <v>23092</v>
      </c>
      <c r="F7383" s="16"/>
      <c r="G7383" s="16" t="s">
        <v>23091</v>
      </c>
      <c r="H7383" s="16" t="s">
        <v>32666</v>
      </c>
      <c r="I7383" s="16" t="s">
        <v>15684</v>
      </c>
      <c r="J7383" s="16" t="s">
        <v>34487</v>
      </c>
    </row>
    <row r="7384" spans="1:10">
      <c r="A7384" s="16" t="s">
        <v>19951</v>
      </c>
      <c r="B7384" s="52" t="s">
        <v>22626</v>
      </c>
      <c r="C7384" s="16" t="str">
        <f t="shared" si="115"/>
        <v>029 - 037</v>
      </c>
      <c r="D7384" s="52" t="s">
        <v>34487</v>
      </c>
      <c r="E7384" s="52" t="s">
        <v>25917</v>
      </c>
      <c r="F7384" s="16" t="s">
        <v>19952</v>
      </c>
      <c r="G7384" s="16" t="s">
        <v>25916</v>
      </c>
      <c r="H7384" s="16" t="s">
        <v>32660</v>
      </c>
      <c r="I7384" s="16" t="s">
        <v>20095</v>
      </c>
    </row>
    <row r="7385" spans="1:10">
      <c r="A7385" s="16" t="s">
        <v>1124</v>
      </c>
      <c r="B7385" s="52" t="s">
        <v>31518</v>
      </c>
      <c r="C7385" s="16" t="str">
        <f t="shared" si="115"/>
        <v>034 - 029</v>
      </c>
      <c r="D7385" s="52" t="s">
        <v>36059</v>
      </c>
      <c r="E7385" s="52" t="s">
        <v>23677</v>
      </c>
      <c r="F7385" s="16" t="s">
        <v>23036</v>
      </c>
      <c r="G7385" s="16" t="s">
        <v>23676</v>
      </c>
      <c r="H7385" s="16" t="s">
        <v>35981</v>
      </c>
      <c r="I7385" s="16" t="s">
        <v>1125</v>
      </c>
      <c r="J7385" s="16"/>
    </row>
    <row r="7386" spans="1:10">
      <c r="A7386" s="16" t="s">
        <v>25168</v>
      </c>
      <c r="B7386" s="52" t="s">
        <v>30207</v>
      </c>
      <c r="C7386" s="16" t="str">
        <f t="shared" si="115"/>
        <v>058 - 078</v>
      </c>
      <c r="D7386" s="52" t="s">
        <v>34487</v>
      </c>
      <c r="E7386" s="52" t="s">
        <v>10753</v>
      </c>
      <c r="F7386" s="16" t="s">
        <v>33754</v>
      </c>
      <c r="G7386" s="16" t="s">
        <v>10752</v>
      </c>
      <c r="H7386" s="16" t="s">
        <v>20396</v>
      </c>
      <c r="I7386" s="16" t="s">
        <v>25169</v>
      </c>
      <c r="J7386" s="16"/>
    </row>
    <row r="7387" spans="1:10">
      <c r="A7387" s="16" t="s">
        <v>21247</v>
      </c>
      <c r="B7387" s="52" t="s">
        <v>4978</v>
      </c>
      <c r="C7387" s="16" t="str">
        <f t="shared" si="115"/>
        <v>079 - 100</v>
      </c>
      <c r="D7387" s="52" t="s">
        <v>34487</v>
      </c>
      <c r="E7387" s="52" t="s">
        <v>4771</v>
      </c>
      <c r="F7387" s="16" t="s">
        <v>21248</v>
      </c>
      <c r="G7387" s="16" t="s">
        <v>4770</v>
      </c>
      <c r="H7387" s="16" t="s">
        <v>4772</v>
      </c>
      <c r="I7387" s="16" t="s">
        <v>26310</v>
      </c>
      <c r="J7387" s="16" t="s">
        <v>7990</v>
      </c>
    </row>
    <row r="7388" spans="1:10">
      <c r="A7388" s="16" t="s">
        <v>26308</v>
      </c>
      <c r="B7388" s="52" t="s">
        <v>31895</v>
      </c>
      <c r="C7388" s="16" t="str">
        <f t="shared" si="115"/>
        <v>102 - 029</v>
      </c>
      <c r="D7388" s="52" t="s">
        <v>34487</v>
      </c>
      <c r="E7388" s="52" t="s">
        <v>27777</v>
      </c>
      <c r="F7388" s="16" t="s">
        <v>26309</v>
      </c>
      <c r="G7388" s="16" t="s">
        <v>27776</v>
      </c>
      <c r="H7388" s="16" t="s">
        <v>4772</v>
      </c>
      <c r="I7388" s="16" t="s">
        <v>26310</v>
      </c>
      <c r="J7388" s="16"/>
    </row>
    <row r="7389" spans="1:10">
      <c r="A7389" s="16" t="s">
        <v>16611</v>
      </c>
      <c r="B7389" s="52" t="s">
        <v>3102</v>
      </c>
      <c r="C7389" s="16" t="str">
        <f t="shared" si="115"/>
        <v>077 - 021</v>
      </c>
      <c r="D7389" s="52" t="s">
        <v>34487</v>
      </c>
      <c r="E7389" s="52" t="s">
        <v>36237</v>
      </c>
      <c r="F7389" s="16" t="s">
        <v>16612</v>
      </c>
      <c r="G7389" s="16" t="s">
        <v>36236</v>
      </c>
      <c r="H7389" s="16" t="s">
        <v>13511</v>
      </c>
      <c r="I7389" s="16" t="s">
        <v>16613</v>
      </c>
      <c r="J7389" s="16"/>
    </row>
    <row r="7390" spans="1:10">
      <c r="A7390" s="16" t="s">
        <v>13491</v>
      </c>
      <c r="B7390" s="52" t="s">
        <v>20200</v>
      </c>
      <c r="C7390" s="16" t="str">
        <f t="shared" si="115"/>
        <v>072 - 035</v>
      </c>
      <c r="D7390" s="52" t="s">
        <v>36059</v>
      </c>
      <c r="E7390" s="52" t="s">
        <v>23759</v>
      </c>
      <c r="F7390" s="16" t="s">
        <v>9947</v>
      </c>
      <c r="G7390" s="16" t="s">
        <v>23758</v>
      </c>
      <c r="H7390" s="16" t="s">
        <v>37422</v>
      </c>
      <c r="I7390" s="16" t="s">
        <v>4695</v>
      </c>
    </row>
    <row r="7391" spans="1:10">
      <c r="A7391" s="16" t="s">
        <v>8646</v>
      </c>
      <c r="B7391" s="52" t="s">
        <v>1473</v>
      </c>
      <c r="C7391" s="16" t="str">
        <f t="shared" si="115"/>
        <v>036 - 032</v>
      </c>
      <c r="D7391" s="52" t="s">
        <v>34487</v>
      </c>
      <c r="E7391" s="52" t="s">
        <v>37427</v>
      </c>
      <c r="F7391" s="16" t="s">
        <v>8647</v>
      </c>
      <c r="G7391" s="16" t="s">
        <v>37426</v>
      </c>
      <c r="H7391" s="16" t="s">
        <v>35981</v>
      </c>
      <c r="I7391" s="16" t="s">
        <v>11176</v>
      </c>
      <c r="J7391" s="16"/>
    </row>
    <row r="7392" spans="1:10">
      <c r="A7392" s="16" t="s">
        <v>17936</v>
      </c>
      <c r="B7392" s="52" t="s">
        <v>15796</v>
      </c>
      <c r="C7392" s="16" t="str">
        <f t="shared" si="115"/>
        <v>S99 - 723</v>
      </c>
      <c r="D7392" s="52"/>
      <c r="E7392" s="52" t="s">
        <v>15509</v>
      </c>
      <c r="F7392" s="16"/>
      <c r="G7392" s="16" t="s">
        <v>10725</v>
      </c>
      <c r="H7392" s="16" t="s">
        <v>10727</v>
      </c>
      <c r="I7392" s="16" t="s">
        <v>17937</v>
      </c>
    </row>
    <row r="7393" spans="1:10">
      <c r="A7393" s="16" t="s">
        <v>33576</v>
      </c>
      <c r="B7393" s="52" t="s">
        <v>13796</v>
      </c>
      <c r="C7393" s="16" t="str">
        <f t="shared" si="115"/>
        <v>055 - 027</v>
      </c>
      <c r="D7393" s="52" t="s">
        <v>34487</v>
      </c>
      <c r="E7393" s="52" t="s">
        <v>1268</v>
      </c>
      <c r="F7393" s="16" t="s">
        <v>27588</v>
      </c>
      <c r="G7393" s="16" t="s">
        <v>1267</v>
      </c>
      <c r="H7393" s="16" t="s">
        <v>1269</v>
      </c>
      <c r="I7393" s="16" t="s">
        <v>33577</v>
      </c>
      <c r="J7393" s="16"/>
    </row>
    <row r="7394" spans="1:10">
      <c r="A7394" s="16" t="s">
        <v>4264</v>
      </c>
      <c r="B7394" s="52" t="s">
        <v>34107</v>
      </c>
      <c r="C7394" s="16" t="str">
        <f t="shared" si="115"/>
        <v>080 - 061</v>
      </c>
      <c r="D7394" s="52" t="s">
        <v>36059</v>
      </c>
      <c r="E7394" s="52" t="s">
        <v>1692</v>
      </c>
      <c r="F7394" s="16" t="s">
        <v>4639</v>
      </c>
      <c r="G7394" s="16" t="s">
        <v>1691</v>
      </c>
      <c r="H7394" s="16" t="s">
        <v>4772</v>
      </c>
      <c r="I7394" s="16" t="s">
        <v>4640</v>
      </c>
    </row>
    <row r="7395" spans="1:10">
      <c r="A7395" s="16" t="s">
        <v>36240</v>
      </c>
      <c r="B7395" s="52" t="s">
        <v>6880</v>
      </c>
      <c r="C7395" s="16" t="str">
        <f t="shared" si="115"/>
        <v>082 - 058</v>
      </c>
      <c r="D7395" s="52" t="s">
        <v>34487</v>
      </c>
      <c r="E7395" s="52" t="s">
        <v>1263</v>
      </c>
      <c r="F7395" s="16" t="s">
        <v>36241</v>
      </c>
      <c r="G7395" s="16" t="s">
        <v>1262</v>
      </c>
      <c r="H7395" s="16" t="s">
        <v>29917</v>
      </c>
      <c r="I7395" s="16" t="s">
        <v>36242</v>
      </c>
      <c r="J7395" s="16"/>
    </row>
    <row r="7396" spans="1:10">
      <c r="A7396" s="16" t="s">
        <v>22120</v>
      </c>
      <c r="B7396" s="52" t="s">
        <v>32914</v>
      </c>
      <c r="C7396" s="16" t="str">
        <f t="shared" si="115"/>
        <v>065 - 097</v>
      </c>
      <c r="D7396" s="52" t="s">
        <v>34487</v>
      </c>
      <c r="E7396" s="52" t="s">
        <v>29546</v>
      </c>
      <c r="F7396" s="16" t="s">
        <v>22121</v>
      </c>
      <c r="G7396" s="16" t="s">
        <v>29545</v>
      </c>
      <c r="H7396" s="16" t="s">
        <v>30282</v>
      </c>
      <c r="I7396" s="16" t="s">
        <v>22122</v>
      </c>
      <c r="J7396" s="16"/>
    </row>
    <row r="7397" spans="1:10">
      <c r="A7397" s="16" t="s">
        <v>9086</v>
      </c>
      <c r="B7397" s="52" t="s">
        <v>12642</v>
      </c>
      <c r="C7397" s="16" t="str">
        <f t="shared" si="115"/>
        <v>007 - 049</v>
      </c>
      <c r="D7397" s="52" t="s">
        <v>34487</v>
      </c>
      <c r="E7397" s="52" t="s">
        <v>14662</v>
      </c>
      <c r="F7397" s="16" t="s">
        <v>14660</v>
      </c>
      <c r="G7397" s="16" t="s">
        <v>14661</v>
      </c>
      <c r="H7397" s="16" t="s">
        <v>14663</v>
      </c>
      <c r="I7397" s="16" t="s">
        <v>9087</v>
      </c>
    </row>
    <row r="7398" spans="1:10">
      <c r="A7398" s="16" t="s">
        <v>19818</v>
      </c>
      <c r="B7398" s="52" t="s">
        <v>9608</v>
      </c>
      <c r="C7398" s="16" t="str">
        <f t="shared" si="115"/>
        <v>063 - 056</v>
      </c>
      <c r="D7398" s="52" t="s">
        <v>36059</v>
      </c>
      <c r="E7398" s="52" t="s">
        <v>30281</v>
      </c>
      <c r="F7398" s="16" t="s">
        <v>20598</v>
      </c>
      <c r="G7398" s="16" t="s">
        <v>30319</v>
      </c>
      <c r="H7398" s="16" t="s">
        <v>30282</v>
      </c>
      <c r="I7398" s="16" t="s">
        <v>19819</v>
      </c>
    </row>
    <row r="7399" spans="1:10">
      <c r="A7399" s="16" t="s">
        <v>23318</v>
      </c>
      <c r="B7399" s="52" t="s">
        <v>34606</v>
      </c>
      <c r="C7399" s="16" t="str">
        <f t="shared" si="115"/>
        <v>043 - 041</v>
      </c>
      <c r="D7399" s="52" t="s">
        <v>36059</v>
      </c>
      <c r="E7399" s="52" t="s">
        <v>36775</v>
      </c>
      <c r="F7399" s="16" t="s">
        <v>27379</v>
      </c>
      <c r="G7399" s="16" t="s">
        <v>27380</v>
      </c>
      <c r="H7399" s="16" t="s">
        <v>20397</v>
      </c>
      <c r="I7399" s="16" t="s">
        <v>1852</v>
      </c>
      <c r="J7399" s="16"/>
    </row>
    <row r="7400" spans="1:10">
      <c r="A7400" s="16" t="s">
        <v>2192</v>
      </c>
      <c r="B7400" s="52" t="s">
        <v>32915</v>
      </c>
      <c r="C7400" s="16" t="str">
        <f t="shared" si="115"/>
        <v>065 - 098</v>
      </c>
      <c r="D7400" s="52" t="s">
        <v>34487</v>
      </c>
      <c r="E7400" s="52" t="s">
        <v>29546</v>
      </c>
      <c r="F7400" s="16" t="s">
        <v>2193</v>
      </c>
      <c r="G7400" s="16" t="s">
        <v>29545</v>
      </c>
      <c r="H7400" s="16" t="s">
        <v>30282</v>
      </c>
      <c r="I7400" s="16" t="s">
        <v>2194</v>
      </c>
    </row>
    <row r="7401" spans="1:10">
      <c r="A7401" s="16" t="s">
        <v>9679</v>
      </c>
      <c r="B7401" s="52" t="s">
        <v>6881</v>
      </c>
      <c r="C7401" s="16" t="str">
        <f t="shared" si="115"/>
        <v>082 - 059</v>
      </c>
      <c r="D7401" s="52" t="s">
        <v>34487</v>
      </c>
      <c r="E7401" s="52" t="s">
        <v>1263</v>
      </c>
      <c r="F7401" s="16" t="s">
        <v>19312</v>
      </c>
      <c r="G7401" s="16" t="s">
        <v>1262</v>
      </c>
      <c r="H7401" s="16" t="s">
        <v>29917</v>
      </c>
      <c r="I7401" s="16" t="s">
        <v>1549</v>
      </c>
      <c r="J7401" s="16"/>
    </row>
    <row r="7402" spans="1:10">
      <c r="A7402" s="16" t="s">
        <v>21091</v>
      </c>
      <c r="B7402" s="52" t="s">
        <v>25144</v>
      </c>
      <c r="C7402" s="16" t="str">
        <f t="shared" si="115"/>
        <v>096 - 046</v>
      </c>
      <c r="D7402" s="52" t="s">
        <v>34487</v>
      </c>
      <c r="E7402" s="52" t="s">
        <v>14652</v>
      </c>
      <c r="F7402" s="16" t="s">
        <v>21092</v>
      </c>
      <c r="G7402" s="16" t="s">
        <v>14651</v>
      </c>
      <c r="H7402" s="16" t="s">
        <v>10732</v>
      </c>
      <c r="I7402" s="16" t="s">
        <v>21093</v>
      </c>
    </row>
    <row r="7403" spans="1:10">
      <c r="A7403" s="16" t="s">
        <v>10675</v>
      </c>
      <c r="B7403" s="52" t="s">
        <v>4890</v>
      </c>
      <c r="C7403" s="16" t="str">
        <f t="shared" si="115"/>
        <v>002 - 099</v>
      </c>
      <c r="D7403" s="52" t="s">
        <v>34487</v>
      </c>
      <c r="E7403" s="52" t="s">
        <v>36066</v>
      </c>
      <c r="F7403" s="16" t="s">
        <v>10676</v>
      </c>
      <c r="G7403" s="16" t="s">
        <v>20457</v>
      </c>
      <c r="H7403" s="16" t="s">
        <v>10732</v>
      </c>
      <c r="I7403" s="16" t="s">
        <v>21093</v>
      </c>
      <c r="J7403" s="16" t="s">
        <v>7990</v>
      </c>
    </row>
    <row r="7404" spans="1:10">
      <c r="A7404" s="16" t="s">
        <v>4223</v>
      </c>
      <c r="B7404" s="52" t="s">
        <v>21820</v>
      </c>
      <c r="C7404" s="16" t="str">
        <f t="shared" si="115"/>
        <v>069 - 068</v>
      </c>
      <c r="D7404" s="52" t="s">
        <v>36059</v>
      </c>
      <c r="E7404" s="52" t="s">
        <v>36727</v>
      </c>
      <c r="F7404" s="16" t="s">
        <v>5380</v>
      </c>
      <c r="G7404" s="16" t="s">
        <v>36726</v>
      </c>
      <c r="H7404" s="16" t="s">
        <v>15395</v>
      </c>
      <c r="I7404" s="16" t="s">
        <v>22973</v>
      </c>
    </row>
    <row r="7405" spans="1:10">
      <c r="A7405" s="16" t="s">
        <v>27635</v>
      </c>
      <c r="B7405" s="52" t="s">
        <v>19729</v>
      </c>
      <c r="C7405" s="16" t="str">
        <f t="shared" si="115"/>
        <v>004 - 171</v>
      </c>
      <c r="D7405" s="52" t="s">
        <v>36059</v>
      </c>
      <c r="E7405" s="52" t="s">
        <v>10758</v>
      </c>
      <c r="F7405" s="16" t="s">
        <v>23466</v>
      </c>
      <c r="G7405" s="16" t="s">
        <v>10757</v>
      </c>
      <c r="H7405" s="16" t="s">
        <v>10732</v>
      </c>
      <c r="I7405" s="16" t="s">
        <v>27636</v>
      </c>
    </row>
    <row r="7406" spans="1:10">
      <c r="A7406" s="16" t="s">
        <v>27400</v>
      </c>
      <c r="B7406" s="52" t="s">
        <v>15797</v>
      </c>
      <c r="C7406" s="16" t="str">
        <f t="shared" si="115"/>
        <v>I99 - 060</v>
      </c>
      <c r="D7406" s="52"/>
      <c r="E7406" s="52" t="s">
        <v>10726</v>
      </c>
      <c r="F7406" s="16"/>
      <c r="G7406" s="16" t="s">
        <v>10725</v>
      </c>
      <c r="H7406" s="16" t="s">
        <v>10727</v>
      </c>
      <c r="I7406" s="16" t="s">
        <v>27401</v>
      </c>
    </row>
    <row r="7407" spans="1:10">
      <c r="A7407" s="16" t="s">
        <v>17677</v>
      </c>
      <c r="B7407" s="52" t="s">
        <v>898</v>
      </c>
      <c r="C7407" s="16" t="str">
        <f t="shared" si="115"/>
        <v>017 - 145</v>
      </c>
      <c r="D7407" s="52" t="s">
        <v>36059</v>
      </c>
      <c r="E7407" s="52" t="s">
        <v>22538</v>
      </c>
      <c r="F7407" s="16" t="s">
        <v>34390</v>
      </c>
      <c r="G7407" s="16" t="s">
        <v>22537</v>
      </c>
      <c r="H7407" s="16" t="s">
        <v>32666</v>
      </c>
      <c r="I7407" s="16" t="s">
        <v>17678</v>
      </c>
    </row>
    <row r="7408" spans="1:10">
      <c r="A7408" s="16" t="s">
        <v>35528</v>
      </c>
      <c r="B7408" s="52" t="s">
        <v>18129</v>
      </c>
      <c r="C7408" s="16" t="str">
        <f t="shared" si="115"/>
        <v>028 - 066</v>
      </c>
      <c r="D7408" s="52" t="s">
        <v>36059</v>
      </c>
      <c r="E7408" s="52" t="s">
        <v>32659</v>
      </c>
      <c r="F7408" s="16" t="s">
        <v>37474</v>
      </c>
      <c r="G7408" s="16" t="s">
        <v>32658</v>
      </c>
      <c r="H7408" s="16" t="s">
        <v>32660</v>
      </c>
      <c r="I7408" s="16" t="s">
        <v>35529</v>
      </c>
    </row>
    <row r="7409" spans="1:10">
      <c r="A7409" s="16" t="s">
        <v>36486</v>
      </c>
      <c r="B7409" s="52" t="s">
        <v>14052</v>
      </c>
      <c r="C7409" s="16" t="str">
        <f t="shared" si="115"/>
        <v>042 - 038</v>
      </c>
      <c r="D7409" s="52" t="s">
        <v>36059</v>
      </c>
      <c r="E7409" s="52" t="s">
        <v>1290</v>
      </c>
      <c r="F7409" s="16" t="s">
        <v>33345</v>
      </c>
      <c r="G7409" s="16" t="s">
        <v>33346</v>
      </c>
      <c r="H7409" s="16" t="s">
        <v>20397</v>
      </c>
      <c r="I7409" s="16" t="s">
        <v>36487</v>
      </c>
    </row>
    <row r="7410" spans="1:10">
      <c r="A7410" s="16" t="s">
        <v>3525</v>
      </c>
      <c r="B7410" s="52" t="s">
        <v>19534</v>
      </c>
      <c r="C7410" s="16" t="str">
        <f t="shared" si="115"/>
        <v>050 - 027</v>
      </c>
      <c r="D7410" s="52" t="s">
        <v>34487</v>
      </c>
      <c r="E7410" s="52" t="s">
        <v>25930</v>
      </c>
      <c r="F7410" s="16" t="s">
        <v>3526</v>
      </c>
      <c r="G7410" s="16" t="s">
        <v>25929</v>
      </c>
      <c r="H7410" s="16" t="s">
        <v>30328</v>
      </c>
      <c r="I7410" s="16" t="s">
        <v>3527</v>
      </c>
    </row>
    <row r="7411" spans="1:10">
      <c r="A7411" s="16" t="s">
        <v>1838</v>
      </c>
      <c r="B7411" s="52" t="s">
        <v>16719</v>
      </c>
      <c r="C7411" s="16" t="str">
        <f t="shared" si="115"/>
        <v>001 - 198</v>
      </c>
      <c r="D7411" s="52" t="s">
        <v>34487</v>
      </c>
      <c r="E7411" s="52" t="s">
        <v>37671</v>
      </c>
      <c r="F7411" s="16" t="s">
        <v>34139</v>
      </c>
      <c r="G7411" s="16" t="s">
        <v>37670</v>
      </c>
      <c r="H7411" s="16" t="s">
        <v>10732</v>
      </c>
      <c r="I7411" s="16" t="s">
        <v>1839</v>
      </c>
    </row>
    <row r="7412" spans="1:10">
      <c r="A7412" s="16" t="s">
        <v>37056</v>
      </c>
      <c r="B7412" s="52" t="s">
        <v>18988</v>
      </c>
      <c r="C7412" s="16" t="str">
        <f t="shared" si="115"/>
        <v>077 - 022</v>
      </c>
      <c r="D7412" s="52" t="s">
        <v>34487</v>
      </c>
      <c r="E7412" s="52" t="s">
        <v>36237</v>
      </c>
      <c r="F7412" s="16" t="s">
        <v>37057</v>
      </c>
      <c r="G7412" s="16" t="s">
        <v>36236</v>
      </c>
      <c r="H7412" s="16" t="s">
        <v>13511</v>
      </c>
      <c r="I7412" s="16" t="s">
        <v>37058</v>
      </c>
      <c r="J7412" s="16"/>
    </row>
    <row r="7413" spans="1:10">
      <c r="A7413" s="16" t="s">
        <v>12507</v>
      </c>
      <c r="B7413" s="52" t="s">
        <v>2595</v>
      </c>
      <c r="C7413" s="16" t="str">
        <f t="shared" si="115"/>
        <v>006 - 131</v>
      </c>
      <c r="D7413" s="52" t="s">
        <v>36059</v>
      </c>
      <c r="E7413" s="52" t="s">
        <v>26671</v>
      </c>
      <c r="F7413" s="16" t="s">
        <v>6389</v>
      </c>
      <c r="G7413" s="16" t="s">
        <v>26670</v>
      </c>
      <c r="H7413" s="16" t="s">
        <v>10732</v>
      </c>
      <c r="I7413" s="16" t="s">
        <v>17340</v>
      </c>
    </row>
    <row r="7414" spans="1:10">
      <c r="A7414" s="16" t="s">
        <v>1022</v>
      </c>
      <c r="B7414" s="52" t="s">
        <v>8659</v>
      </c>
      <c r="C7414" s="16" t="str">
        <f t="shared" si="115"/>
        <v>022 - 144</v>
      </c>
      <c r="D7414" s="52" t="s">
        <v>34487</v>
      </c>
      <c r="E7414" s="52" t="s">
        <v>4777</v>
      </c>
      <c r="F7414" s="16" t="s">
        <v>3661</v>
      </c>
      <c r="G7414" s="16" t="s">
        <v>4776</v>
      </c>
      <c r="H7414" s="16" t="s">
        <v>4778</v>
      </c>
      <c r="I7414" s="16" t="s">
        <v>1023</v>
      </c>
      <c r="J7414" s="16"/>
    </row>
    <row r="7415" spans="1:10">
      <c r="A7415" s="16" t="s">
        <v>34184</v>
      </c>
      <c r="B7415" s="52" t="s">
        <v>23665</v>
      </c>
      <c r="C7415" s="16" t="str">
        <f t="shared" si="115"/>
        <v>003 - 121</v>
      </c>
      <c r="D7415" s="52" t="s">
        <v>36059</v>
      </c>
      <c r="E7415" s="52" t="s">
        <v>3328</v>
      </c>
      <c r="F7415" s="16" t="s">
        <v>14613</v>
      </c>
      <c r="G7415" s="16" t="s">
        <v>10731</v>
      </c>
      <c r="H7415" s="16" t="s">
        <v>10732</v>
      </c>
      <c r="I7415" s="16" t="s">
        <v>34185</v>
      </c>
      <c r="J7415" s="16"/>
    </row>
    <row r="7416" spans="1:10">
      <c r="A7416" s="16" t="s">
        <v>18320</v>
      </c>
      <c r="B7416" s="52" t="s">
        <v>2206</v>
      </c>
      <c r="C7416" s="16" t="str">
        <f t="shared" si="115"/>
        <v>018 - 857</v>
      </c>
      <c r="D7416" s="52"/>
      <c r="E7416" s="52" t="s">
        <v>35975</v>
      </c>
      <c r="F7416" s="16"/>
      <c r="G7416" s="16" t="s">
        <v>35974</v>
      </c>
      <c r="H7416" s="16" t="s">
        <v>32666</v>
      </c>
      <c r="I7416" s="16" t="s">
        <v>18321</v>
      </c>
      <c r="J7416" s="16" t="s">
        <v>34487</v>
      </c>
    </row>
    <row r="7417" spans="1:10">
      <c r="A7417" s="16" t="s">
        <v>1620</v>
      </c>
      <c r="B7417" s="52" t="s">
        <v>30208</v>
      </c>
      <c r="C7417" s="16" t="str">
        <f t="shared" si="115"/>
        <v>058 - 079</v>
      </c>
      <c r="D7417" s="52" t="s">
        <v>36059</v>
      </c>
      <c r="E7417" s="52" t="s">
        <v>10753</v>
      </c>
      <c r="F7417" s="16" t="s">
        <v>2755</v>
      </c>
      <c r="G7417" s="16" t="s">
        <v>10752</v>
      </c>
      <c r="H7417" s="16" t="s">
        <v>20396</v>
      </c>
      <c r="I7417" s="16" t="s">
        <v>1621</v>
      </c>
      <c r="J7417" s="16"/>
    </row>
    <row r="7418" spans="1:10">
      <c r="A7418" s="16" t="s">
        <v>14134</v>
      </c>
      <c r="B7418" s="52" t="s">
        <v>9609</v>
      </c>
      <c r="C7418" s="16" t="str">
        <f t="shared" si="115"/>
        <v>063 - 057</v>
      </c>
      <c r="D7418" s="52" t="s">
        <v>36059</v>
      </c>
      <c r="E7418" s="52" t="s">
        <v>30281</v>
      </c>
      <c r="F7418" s="16" t="s">
        <v>14135</v>
      </c>
      <c r="G7418" s="16" t="s">
        <v>30319</v>
      </c>
      <c r="H7418" s="16" t="s">
        <v>30282</v>
      </c>
      <c r="I7418" s="16" t="s">
        <v>14136</v>
      </c>
      <c r="J7418" s="16"/>
    </row>
    <row r="7419" spans="1:10">
      <c r="A7419" s="16" t="s">
        <v>28046</v>
      </c>
      <c r="B7419" s="52" t="s">
        <v>9610</v>
      </c>
      <c r="C7419" s="16" t="str">
        <f t="shared" si="115"/>
        <v>063 - 058</v>
      </c>
      <c r="D7419" s="52" t="s">
        <v>36059</v>
      </c>
      <c r="E7419" s="52" t="s">
        <v>30281</v>
      </c>
      <c r="F7419" s="16" t="s">
        <v>28047</v>
      </c>
      <c r="G7419" s="16" t="s">
        <v>30319</v>
      </c>
      <c r="H7419" s="16" t="s">
        <v>30282</v>
      </c>
      <c r="I7419" s="16" t="s">
        <v>16679</v>
      </c>
      <c r="J7419" s="16"/>
    </row>
    <row r="7420" spans="1:10">
      <c r="A7420" s="16" t="s">
        <v>15281</v>
      </c>
      <c r="B7420" s="52" t="s">
        <v>17094</v>
      </c>
      <c r="C7420" s="16" t="str">
        <f t="shared" si="115"/>
        <v>008 - 044</v>
      </c>
      <c r="D7420" s="52" t="s">
        <v>34487</v>
      </c>
      <c r="E7420" s="52" t="s">
        <v>16664</v>
      </c>
      <c r="F7420" s="16" t="s">
        <v>15282</v>
      </c>
      <c r="G7420" s="16" t="s">
        <v>16663</v>
      </c>
      <c r="H7420" s="16" t="s">
        <v>34573</v>
      </c>
      <c r="I7420" s="16" t="s">
        <v>20171</v>
      </c>
      <c r="J7420" s="16"/>
    </row>
    <row r="7421" spans="1:10">
      <c r="A7421" s="16" t="s">
        <v>34143</v>
      </c>
      <c r="B7421" s="52" t="s">
        <v>899</v>
      </c>
      <c r="C7421" s="16" t="str">
        <f t="shared" si="115"/>
        <v>017 - 146</v>
      </c>
      <c r="D7421" s="52" t="s">
        <v>36059</v>
      </c>
      <c r="E7421" s="52" t="s">
        <v>22538</v>
      </c>
      <c r="F7421" s="16" t="s">
        <v>26230</v>
      </c>
      <c r="G7421" s="16" t="s">
        <v>22537</v>
      </c>
      <c r="H7421" s="16" t="s">
        <v>32666</v>
      </c>
      <c r="I7421" s="16" t="s">
        <v>34144</v>
      </c>
    </row>
    <row r="7422" spans="1:10">
      <c r="A7422" s="16" t="s">
        <v>24065</v>
      </c>
      <c r="B7422" s="52" t="s">
        <v>22025</v>
      </c>
      <c r="C7422" s="16" t="str">
        <f t="shared" si="115"/>
        <v>020 - 043</v>
      </c>
      <c r="D7422" s="52" t="s">
        <v>36059</v>
      </c>
      <c r="E7422" s="52" t="s">
        <v>26789</v>
      </c>
      <c r="F7422" s="16" t="s">
        <v>19051</v>
      </c>
      <c r="G7422" s="16" t="s">
        <v>26788</v>
      </c>
      <c r="H7422" s="16" t="s">
        <v>32666</v>
      </c>
      <c r="I7422" s="16" t="s">
        <v>24066</v>
      </c>
    </row>
    <row r="7423" spans="1:10">
      <c r="A7423" s="16" t="s">
        <v>23505</v>
      </c>
      <c r="B7423" s="52" t="s">
        <v>16523</v>
      </c>
      <c r="C7423" s="16" t="str">
        <f t="shared" si="115"/>
        <v>095 - 042</v>
      </c>
      <c r="D7423" s="52" t="s">
        <v>34487</v>
      </c>
      <c r="E7423" s="52" t="s">
        <v>5719</v>
      </c>
      <c r="F7423" s="16" t="s">
        <v>1680</v>
      </c>
      <c r="G7423" s="16" t="s">
        <v>29627</v>
      </c>
      <c r="H7423" s="16" t="s">
        <v>33521</v>
      </c>
      <c r="I7423" s="16" t="s">
        <v>30784</v>
      </c>
    </row>
    <row r="7424" spans="1:10">
      <c r="A7424" s="16" t="s">
        <v>20816</v>
      </c>
      <c r="B7424" s="52" t="s">
        <v>10813</v>
      </c>
      <c r="C7424" s="16" t="str">
        <f t="shared" si="115"/>
        <v>017 - 147</v>
      </c>
      <c r="D7424" s="52" t="s">
        <v>36059</v>
      </c>
      <c r="E7424" s="52" t="s">
        <v>22538</v>
      </c>
      <c r="F7424" s="16" t="s">
        <v>13727</v>
      </c>
      <c r="G7424" s="16" t="s">
        <v>22537</v>
      </c>
      <c r="H7424" s="16" t="s">
        <v>32666</v>
      </c>
      <c r="I7424" s="16" t="s">
        <v>20817</v>
      </c>
    </row>
    <row r="7425" spans="1:10">
      <c r="A7425" s="16" t="s">
        <v>6270</v>
      </c>
      <c r="B7425" s="52" t="s">
        <v>10814</v>
      </c>
      <c r="C7425" s="16" t="str">
        <f t="shared" si="115"/>
        <v>017 - 874</v>
      </c>
      <c r="D7425" s="52"/>
      <c r="E7425" s="52" t="s">
        <v>22538</v>
      </c>
      <c r="F7425" s="16"/>
      <c r="G7425" s="16" t="s">
        <v>22537</v>
      </c>
      <c r="H7425" s="16" t="s">
        <v>32666</v>
      </c>
      <c r="I7425" s="16" t="s">
        <v>6879</v>
      </c>
      <c r="J7425" s="16" t="s">
        <v>34487</v>
      </c>
    </row>
    <row r="7426" spans="1:10">
      <c r="A7426" s="16" t="s">
        <v>10714</v>
      </c>
      <c r="B7426" s="52" t="s">
        <v>25145</v>
      </c>
      <c r="C7426" s="16" t="str">
        <f t="shared" si="115"/>
        <v>096 - 047</v>
      </c>
      <c r="D7426" s="52" t="s">
        <v>36059</v>
      </c>
      <c r="E7426" s="52" t="s">
        <v>14652</v>
      </c>
      <c r="F7426" s="16" t="s">
        <v>10715</v>
      </c>
      <c r="G7426" s="16" t="s">
        <v>14651</v>
      </c>
      <c r="H7426" s="16" t="s">
        <v>10732</v>
      </c>
      <c r="I7426" s="16" t="s">
        <v>10716</v>
      </c>
      <c r="J7426" s="16"/>
    </row>
    <row r="7427" spans="1:10">
      <c r="A7427" s="16" t="s">
        <v>27006</v>
      </c>
      <c r="B7427" s="52" t="s">
        <v>4891</v>
      </c>
      <c r="C7427" s="16" t="str">
        <f t="shared" si="115"/>
        <v>002 - 100</v>
      </c>
      <c r="D7427" s="52" t="s">
        <v>36059</v>
      </c>
      <c r="E7427" s="52" t="s">
        <v>36066</v>
      </c>
      <c r="F7427" s="16" t="s">
        <v>27007</v>
      </c>
      <c r="G7427" s="16" t="s">
        <v>20457</v>
      </c>
      <c r="H7427" s="16" t="s">
        <v>10732</v>
      </c>
      <c r="I7427" s="16" t="s">
        <v>10716</v>
      </c>
      <c r="J7427" s="16" t="s">
        <v>7990</v>
      </c>
    </row>
    <row r="7428" spans="1:10">
      <c r="A7428" s="16" t="s">
        <v>37460</v>
      </c>
      <c r="B7428" s="52" t="s">
        <v>2521</v>
      </c>
      <c r="C7428" s="16" t="str">
        <f t="shared" ref="C7428:C7491" si="116">MID(A7428,1,3) &amp;" - " &amp;MID(A7428,4,3)</f>
        <v>013 - 187</v>
      </c>
      <c r="D7428" s="52" t="s">
        <v>34487</v>
      </c>
      <c r="E7428" s="52" t="s">
        <v>26240</v>
      </c>
      <c r="F7428" s="16" t="s">
        <v>36042</v>
      </c>
      <c r="G7428" s="16" t="s">
        <v>26239</v>
      </c>
      <c r="H7428" s="16" t="s">
        <v>32666</v>
      </c>
      <c r="I7428" s="16" t="s">
        <v>37461</v>
      </c>
    </row>
    <row r="7429" spans="1:10">
      <c r="A7429" s="16" t="s">
        <v>13051</v>
      </c>
      <c r="B7429" s="52" t="s">
        <v>19535</v>
      </c>
      <c r="C7429" s="16" t="str">
        <f t="shared" si="116"/>
        <v>050 - 028</v>
      </c>
      <c r="D7429" s="52" t="s">
        <v>36059</v>
      </c>
      <c r="E7429" s="52" t="s">
        <v>25930</v>
      </c>
      <c r="F7429" s="16" t="s">
        <v>13052</v>
      </c>
      <c r="G7429" s="16" t="s">
        <v>25929</v>
      </c>
      <c r="H7429" s="16" t="s">
        <v>30328</v>
      </c>
      <c r="I7429" s="16" t="s">
        <v>13053</v>
      </c>
    </row>
    <row r="7430" spans="1:10">
      <c r="A7430" s="16" t="s">
        <v>30831</v>
      </c>
      <c r="B7430" s="52" t="s">
        <v>18130</v>
      </c>
      <c r="C7430" s="16" t="str">
        <f t="shared" si="116"/>
        <v>028 - 067</v>
      </c>
      <c r="D7430" s="52" t="s">
        <v>36059</v>
      </c>
      <c r="E7430" s="52" t="s">
        <v>32659</v>
      </c>
      <c r="F7430" s="16" t="s">
        <v>35228</v>
      </c>
      <c r="G7430" s="16" t="s">
        <v>32658</v>
      </c>
      <c r="H7430" s="16" t="s">
        <v>32660</v>
      </c>
      <c r="I7430" s="16" t="s">
        <v>26189</v>
      </c>
      <c r="J7430" s="16"/>
    </row>
    <row r="7431" spans="1:10">
      <c r="A7431" s="16" t="s">
        <v>6177</v>
      </c>
      <c r="B7431" s="52" t="s">
        <v>10815</v>
      </c>
      <c r="C7431" s="16" t="str">
        <f t="shared" si="116"/>
        <v>017 - 875</v>
      </c>
      <c r="D7431" s="52"/>
      <c r="E7431" s="52" t="s">
        <v>22538</v>
      </c>
      <c r="F7431" s="16"/>
      <c r="G7431" s="16" t="s">
        <v>22537</v>
      </c>
      <c r="H7431" s="16" t="s">
        <v>32666</v>
      </c>
      <c r="I7431" s="16" t="s">
        <v>6178</v>
      </c>
      <c r="J7431" s="16" t="s">
        <v>34487</v>
      </c>
    </row>
    <row r="7432" spans="1:10">
      <c r="A7432" s="16" t="s">
        <v>30103</v>
      </c>
      <c r="B7432" s="52" t="s">
        <v>34424</v>
      </c>
      <c r="C7432" s="16" t="str">
        <f t="shared" si="116"/>
        <v>048 - 033</v>
      </c>
      <c r="D7432" s="52" t="s">
        <v>34487</v>
      </c>
      <c r="E7432" s="52" t="s">
        <v>29538</v>
      </c>
      <c r="F7432" s="16" t="s">
        <v>30104</v>
      </c>
      <c r="G7432" s="16" t="s">
        <v>29537</v>
      </c>
      <c r="H7432" s="16" t="s">
        <v>30328</v>
      </c>
      <c r="I7432" s="16" t="s">
        <v>25600</v>
      </c>
    </row>
    <row r="7433" spans="1:10">
      <c r="A7433" s="16" t="s">
        <v>14337</v>
      </c>
      <c r="B7433" s="52" t="s">
        <v>12643</v>
      </c>
      <c r="C7433" s="16" t="str">
        <f t="shared" si="116"/>
        <v>007 - 050</v>
      </c>
      <c r="D7433" s="52" t="s">
        <v>34487</v>
      </c>
      <c r="E7433" s="52" t="s">
        <v>14662</v>
      </c>
      <c r="F7433" s="16" t="s">
        <v>14660</v>
      </c>
      <c r="G7433" s="16" t="s">
        <v>14661</v>
      </c>
      <c r="H7433" s="16" t="s">
        <v>14663</v>
      </c>
      <c r="I7433" s="16" t="s">
        <v>14338</v>
      </c>
    </row>
    <row r="7434" spans="1:10">
      <c r="A7434" s="16" t="s">
        <v>1175</v>
      </c>
      <c r="B7434" s="52" t="s">
        <v>16807</v>
      </c>
      <c r="C7434" s="16" t="str">
        <f t="shared" si="116"/>
        <v>001 - 199</v>
      </c>
      <c r="D7434" s="52" t="s">
        <v>34487</v>
      </c>
      <c r="E7434" s="52" t="s">
        <v>37671</v>
      </c>
      <c r="F7434" s="16" t="s">
        <v>1176</v>
      </c>
      <c r="G7434" s="16" t="s">
        <v>37670</v>
      </c>
      <c r="H7434" s="16" t="s">
        <v>10732</v>
      </c>
      <c r="I7434" s="16" t="s">
        <v>1177</v>
      </c>
    </row>
    <row r="7435" spans="1:10">
      <c r="A7435" s="16" t="s">
        <v>13278</v>
      </c>
      <c r="B7435" s="52" t="s">
        <v>21016</v>
      </c>
      <c r="C7435" s="16" t="str">
        <f t="shared" si="116"/>
        <v>062 - 053</v>
      </c>
      <c r="D7435" s="52" t="s">
        <v>36059</v>
      </c>
      <c r="E7435" s="52" t="s">
        <v>1277</v>
      </c>
      <c r="F7435" s="16" t="s">
        <v>390</v>
      </c>
      <c r="G7435" s="16" t="s">
        <v>1276</v>
      </c>
      <c r="H7435" s="16" t="s">
        <v>30282</v>
      </c>
      <c r="I7435" s="16" t="s">
        <v>13279</v>
      </c>
      <c r="J7435" s="16"/>
    </row>
    <row r="7436" spans="1:10">
      <c r="A7436" s="16" t="s">
        <v>5168</v>
      </c>
      <c r="B7436" s="52" t="s">
        <v>2522</v>
      </c>
      <c r="C7436" s="16" t="str">
        <f t="shared" si="116"/>
        <v>013 - 919</v>
      </c>
      <c r="D7436" s="52"/>
      <c r="E7436" s="52" t="s">
        <v>26240</v>
      </c>
      <c r="G7436" s="16" t="s">
        <v>26239</v>
      </c>
      <c r="H7436" s="16" t="s">
        <v>32666</v>
      </c>
      <c r="I7436" s="16" t="s">
        <v>5169</v>
      </c>
      <c r="J7436" s="16" t="s">
        <v>34487</v>
      </c>
    </row>
    <row r="7437" spans="1:10">
      <c r="A7437" s="16" t="s">
        <v>29168</v>
      </c>
      <c r="B7437" s="52" t="s">
        <v>7623</v>
      </c>
      <c r="C7437" s="16" t="str">
        <f t="shared" si="116"/>
        <v>047 - 016</v>
      </c>
      <c r="D7437" s="52" t="s">
        <v>36059</v>
      </c>
      <c r="E7437" s="52" t="s">
        <v>26235</v>
      </c>
      <c r="F7437" s="16" t="s">
        <v>29169</v>
      </c>
      <c r="G7437" s="16" t="s">
        <v>26234</v>
      </c>
      <c r="H7437" s="16" t="s">
        <v>30328</v>
      </c>
      <c r="I7437" s="16" t="s">
        <v>29170</v>
      </c>
    </row>
    <row r="7438" spans="1:10">
      <c r="A7438" s="16" t="s">
        <v>27801</v>
      </c>
      <c r="B7438" s="52" t="s">
        <v>7802</v>
      </c>
      <c r="C7438" s="16" t="str">
        <f t="shared" si="116"/>
        <v>033 - 036</v>
      </c>
      <c r="D7438" s="52" t="s">
        <v>36059</v>
      </c>
      <c r="E7438" s="52" t="s">
        <v>37663</v>
      </c>
      <c r="F7438" s="16" t="s">
        <v>27802</v>
      </c>
      <c r="G7438" s="16" t="s">
        <v>37662</v>
      </c>
      <c r="H7438" s="16" t="s">
        <v>35981</v>
      </c>
      <c r="I7438" s="16" t="s">
        <v>27803</v>
      </c>
    </row>
    <row r="7439" spans="1:10">
      <c r="A7439" s="16" t="s">
        <v>18714</v>
      </c>
      <c r="B7439" s="52" t="s">
        <v>10816</v>
      </c>
      <c r="C7439" s="16" t="str">
        <f t="shared" si="116"/>
        <v>017 - 148</v>
      </c>
      <c r="D7439" s="52" t="s">
        <v>34487</v>
      </c>
      <c r="E7439" s="52" t="s">
        <v>22538</v>
      </c>
      <c r="F7439" s="16" t="s">
        <v>18715</v>
      </c>
      <c r="G7439" s="16" t="s">
        <v>22537</v>
      </c>
      <c r="H7439" s="16" t="s">
        <v>32666</v>
      </c>
      <c r="I7439" s="16" t="s">
        <v>18716</v>
      </c>
    </row>
    <row r="7440" spans="1:10">
      <c r="A7440" s="16" t="s">
        <v>11434</v>
      </c>
      <c r="B7440" s="52" t="s">
        <v>22674</v>
      </c>
      <c r="C7440" s="16" t="str">
        <f t="shared" si="116"/>
        <v>016 - 902</v>
      </c>
      <c r="D7440" s="52"/>
      <c r="E7440" s="52" t="s">
        <v>10742</v>
      </c>
      <c r="F7440" s="16"/>
      <c r="G7440" s="16" t="s">
        <v>10741</v>
      </c>
      <c r="H7440" s="16" t="s">
        <v>32666</v>
      </c>
      <c r="I7440" s="16" t="s">
        <v>11435</v>
      </c>
      <c r="J7440" s="16" t="s">
        <v>34487</v>
      </c>
    </row>
    <row r="7441" spans="1:10">
      <c r="A7441" s="16" t="s">
        <v>16680</v>
      </c>
      <c r="B7441" s="52" t="s">
        <v>2846</v>
      </c>
      <c r="C7441" s="16" t="str">
        <f t="shared" si="116"/>
        <v>026 - 058</v>
      </c>
      <c r="D7441" s="52" t="s">
        <v>36059</v>
      </c>
      <c r="E7441" s="52" t="s">
        <v>8857</v>
      </c>
      <c r="F7441" s="16" t="s">
        <v>16681</v>
      </c>
      <c r="G7441" s="16" t="s">
        <v>8856</v>
      </c>
      <c r="H7441" s="16" t="s">
        <v>32660</v>
      </c>
      <c r="I7441" s="16" t="s">
        <v>16682</v>
      </c>
      <c r="J7441" s="16"/>
    </row>
    <row r="7442" spans="1:10">
      <c r="A7442" s="16" t="s">
        <v>2981</v>
      </c>
      <c r="B7442" s="52" t="s">
        <v>674</v>
      </c>
      <c r="C7442" s="16" t="str">
        <f t="shared" si="116"/>
        <v>021 - 065</v>
      </c>
      <c r="D7442" s="52" t="s">
        <v>34487</v>
      </c>
      <c r="E7442" s="52" t="s">
        <v>14657</v>
      </c>
      <c r="F7442" s="16" t="s">
        <v>9178</v>
      </c>
      <c r="G7442" s="16" t="s">
        <v>14656</v>
      </c>
      <c r="H7442" s="16" t="s">
        <v>4778</v>
      </c>
      <c r="I7442" s="16" t="s">
        <v>2982</v>
      </c>
    </row>
    <row r="7443" spans="1:10">
      <c r="A7443" s="16" t="s">
        <v>34963</v>
      </c>
      <c r="B7443" s="52" t="s">
        <v>9463</v>
      </c>
      <c r="C7443" s="16" t="str">
        <f t="shared" si="116"/>
        <v>014 - 052</v>
      </c>
      <c r="D7443" s="52" t="s">
        <v>34487</v>
      </c>
      <c r="E7443" s="52" t="s">
        <v>31453</v>
      </c>
      <c r="F7443" s="16" t="s">
        <v>34964</v>
      </c>
      <c r="G7443" s="16" t="s">
        <v>31452</v>
      </c>
      <c r="H7443" s="16" t="s">
        <v>32666</v>
      </c>
      <c r="I7443" s="16" t="s">
        <v>34965</v>
      </c>
      <c r="J7443" s="16"/>
    </row>
    <row r="7444" spans="1:10">
      <c r="A7444" s="16" t="s">
        <v>29454</v>
      </c>
      <c r="B7444" s="52" t="s">
        <v>2523</v>
      </c>
      <c r="C7444" s="16" t="str">
        <f t="shared" si="116"/>
        <v>013 - 188</v>
      </c>
      <c r="D7444" s="52" t="s">
        <v>34487</v>
      </c>
      <c r="E7444" s="52" t="s">
        <v>26240</v>
      </c>
      <c r="F7444" s="16" t="s">
        <v>29455</v>
      </c>
      <c r="G7444" s="16" t="s">
        <v>26239</v>
      </c>
      <c r="H7444" s="16" t="s">
        <v>32666</v>
      </c>
      <c r="I7444" s="16" t="s">
        <v>29456</v>
      </c>
      <c r="J7444" s="16"/>
    </row>
    <row r="7445" spans="1:10">
      <c r="A7445" s="16" t="s">
        <v>23752</v>
      </c>
      <c r="B7445" s="52" t="s">
        <v>29259</v>
      </c>
      <c r="C7445" s="16" t="str">
        <f t="shared" si="116"/>
        <v>025 - 040</v>
      </c>
      <c r="D7445" s="52" t="s">
        <v>34487</v>
      </c>
      <c r="E7445" s="52" t="s">
        <v>36071</v>
      </c>
      <c r="F7445" s="16" t="s">
        <v>23753</v>
      </c>
      <c r="G7445" s="16" t="s">
        <v>36070</v>
      </c>
      <c r="H7445" s="16" t="s">
        <v>32660</v>
      </c>
      <c r="I7445" s="16" t="s">
        <v>23754</v>
      </c>
    </row>
    <row r="7446" spans="1:10">
      <c r="A7446" s="16" t="s">
        <v>29676</v>
      </c>
      <c r="B7446" s="52" t="s">
        <v>2207</v>
      </c>
      <c r="C7446" s="16" t="str">
        <f t="shared" si="116"/>
        <v>018 - 117</v>
      </c>
      <c r="D7446" s="52" t="s">
        <v>34487</v>
      </c>
      <c r="E7446" s="52" t="s">
        <v>35975</v>
      </c>
      <c r="F7446" s="16" t="s">
        <v>16332</v>
      </c>
      <c r="G7446" s="16" t="s">
        <v>35974</v>
      </c>
      <c r="H7446" s="16" t="s">
        <v>32666</v>
      </c>
      <c r="I7446" s="16" t="s">
        <v>29677</v>
      </c>
    </row>
    <row r="7447" spans="1:10">
      <c r="A7447" s="16" t="s">
        <v>22795</v>
      </c>
      <c r="B7447" s="52" t="s">
        <v>12604</v>
      </c>
      <c r="C7447" s="16" t="str">
        <f t="shared" si="116"/>
        <v>016 - 168</v>
      </c>
      <c r="D7447" s="52" t="s">
        <v>34487</v>
      </c>
      <c r="E7447" s="52" t="s">
        <v>10742</v>
      </c>
      <c r="F7447" s="16" t="s">
        <v>22796</v>
      </c>
      <c r="G7447" s="16" t="s">
        <v>10741</v>
      </c>
      <c r="H7447" s="16" t="s">
        <v>32666</v>
      </c>
      <c r="I7447" s="16" t="s">
        <v>22797</v>
      </c>
    </row>
    <row r="7448" spans="1:10">
      <c r="A7448" s="16" t="s">
        <v>15969</v>
      </c>
      <c r="B7448" s="52" t="s">
        <v>11024</v>
      </c>
      <c r="C7448" s="16" t="str">
        <f t="shared" si="116"/>
        <v>028 - 069</v>
      </c>
      <c r="D7448" s="52" t="s">
        <v>36059</v>
      </c>
      <c r="E7448" s="52" t="s">
        <v>32659</v>
      </c>
      <c r="F7448" s="16" t="s">
        <v>37474</v>
      </c>
      <c r="G7448" s="16" t="s">
        <v>32658</v>
      </c>
      <c r="H7448" s="16" t="s">
        <v>32660</v>
      </c>
      <c r="I7448" s="16" t="s">
        <v>15970</v>
      </c>
    </row>
    <row r="7449" spans="1:10">
      <c r="A7449" s="16" t="s">
        <v>2901</v>
      </c>
      <c r="B7449" s="52" t="s">
        <v>12605</v>
      </c>
      <c r="C7449" s="16" t="str">
        <f t="shared" si="116"/>
        <v>016 - 170</v>
      </c>
      <c r="D7449" s="52" t="s">
        <v>36059</v>
      </c>
      <c r="E7449" s="52" t="s">
        <v>10742</v>
      </c>
      <c r="F7449" s="16" t="s">
        <v>8015</v>
      </c>
      <c r="G7449" s="16" t="s">
        <v>10741</v>
      </c>
      <c r="H7449" s="16" t="s">
        <v>32666</v>
      </c>
      <c r="I7449" s="16" t="s">
        <v>8016</v>
      </c>
    </row>
    <row r="7450" spans="1:10">
      <c r="A7450" s="16" t="s">
        <v>36251</v>
      </c>
      <c r="B7450" s="52" t="s">
        <v>23963</v>
      </c>
      <c r="C7450" s="16" t="str">
        <f t="shared" si="116"/>
        <v>030 - 076</v>
      </c>
      <c r="D7450" s="52" t="s">
        <v>34487</v>
      </c>
      <c r="E7450" s="52" t="s">
        <v>35970</v>
      </c>
      <c r="F7450" s="16" t="s">
        <v>36252</v>
      </c>
      <c r="G7450" s="16" t="s">
        <v>35969</v>
      </c>
      <c r="H7450" s="16" t="s">
        <v>30334</v>
      </c>
      <c r="I7450" s="16" t="s">
        <v>36253</v>
      </c>
    </row>
    <row r="7451" spans="1:10">
      <c r="A7451" s="16" t="s">
        <v>17708</v>
      </c>
      <c r="B7451" s="52" t="s">
        <v>23964</v>
      </c>
      <c r="C7451" s="16" t="str">
        <f t="shared" si="116"/>
        <v>030 - 814</v>
      </c>
      <c r="D7451" s="52"/>
      <c r="E7451" s="52" t="s">
        <v>35970</v>
      </c>
      <c r="F7451" s="16"/>
      <c r="G7451" s="16" t="s">
        <v>35969</v>
      </c>
      <c r="H7451" s="16" t="s">
        <v>30334</v>
      </c>
      <c r="I7451" s="16" t="s">
        <v>20807</v>
      </c>
      <c r="J7451" s="16" t="s">
        <v>34487</v>
      </c>
    </row>
    <row r="7452" spans="1:10">
      <c r="A7452" s="16" t="s">
        <v>11680</v>
      </c>
      <c r="B7452" s="52" t="s">
        <v>23536</v>
      </c>
      <c r="C7452" s="16" t="str">
        <f t="shared" si="116"/>
        <v>065 - 099</v>
      </c>
      <c r="D7452" s="52" t="s">
        <v>36059</v>
      </c>
      <c r="E7452" s="52" t="s">
        <v>29546</v>
      </c>
      <c r="F7452" s="16" t="s">
        <v>11681</v>
      </c>
      <c r="G7452" s="16" t="s">
        <v>29545</v>
      </c>
      <c r="H7452" s="16" t="s">
        <v>30282</v>
      </c>
      <c r="I7452" s="16" t="s">
        <v>11682</v>
      </c>
    </row>
    <row r="7453" spans="1:10">
      <c r="A7453" s="16" t="s">
        <v>22857</v>
      </c>
      <c r="B7453" s="52" t="s">
        <v>2208</v>
      </c>
      <c r="C7453" s="16" t="str">
        <f t="shared" si="116"/>
        <v>018 - 858</v>
      </c>
      <c r="D7453" s="52"/>
      <c r="E7453" s="52" t="s">
        <v>35975</v>
      </c>
      <c r="F7453" s="16"/>
      <c r="G7453" s="16" t="s">
        <v>35974</v>
      </c>
      <c r="H7453" s="16" t="s">
        <v>32666</v>
      </c>
      <c r="I7453" s="16" t="s">
        <v>22858</v>
      </c>
      <c r="J7453" s="16" t="s">
        <v>34487</v>
      </c>
    </row>
    <row r="7454" spans="1:10">
      <c r="A7454" s="16" t="s">
        <v>18019</v>
      </c>
      <c r="B7454" s="52" t="s">
        <v>22037</v>
      </c>
      <c r="C7454" s="16" t="str">
        <f t="shared" si="116"/>
        <v>029 - 038</v>
      </c>
      <c r="D7454" s="52" t="s">
        <v>34487</v>
      </c>
      <c r="E7454" s="52" t="s">
        <v>25917</v>
      </c>
      <c r="F7454" s="16" t="s">
        <v>5790</v>
      </c>
      <c r="G7454" s="16" t="s">
        <v>25916</v>
      </c>
      <c r="H7454" s="16" t="s">
        <v>32660</v>
      </c>
      <c r="I7454" s="16" t="s">
        <v>18020</v>
      </c>
    </row>
    <row r="7455" spans="1:10">
      <c r="A7455" s="16" t="s">
        <v>27639</v>
      </c>
      <c r="B7455" s="52" t="s">
        <v>19730</v>
      </c>
      <c r="C7455" s="16" t="str">
        <f t="shared" si="116"/>
        <v>004 - 172</v>
      </c>
      <c r="D7455" s="52" t="s">
        <v>34487</v>
      </c>
      <c r="E7455" s="52" t="s">
        <v>10758</v>
      </c>
      <c r="F7455" s="16" t="s">
        <v>5763</v>
      </c>
      <c r="G7455" s="16" t="s">
        <v>10757</v>
      </c>
      <c r="H7455" s="16" t="s">
        <v>10732</v>
      </c>
      <c r="I7455" s="16" t="s">
        <v>27640</v>
      </c>
    </row>
    <row r="7456" spans="1:10">
      <c r="A7456" s="16" t="s">
        <v>19649</v>
      </c>
      <c r="B7456" s="52" t="s">
        <v>12913</v>
      </c>
      <c r="C7456" s="16" t="str">
        <f t="shared" si="116"/>
        <v>060 - 056</v>
      </c>
      <c r="D7456" s="52" t="s">
        <v>34487</v>
      </c>
      <c r="E7456" s="52" t="s">
        <v>10737</v>
      </c>
      <c r="F7456" s="16" t="s">
        <v>19650</v>
      </c>
      <c r="G7456" s="16" t="s">
        <v>10736</v>
      </c>
      <c r="H7456" s="16" t="s">
        <v>20396</v>
      </c>
      <c r="I7456" s="16" t="s">
        <v>19651</v>
      </c>
    </row>
    <row r="7457" spans="1:10">
      <c r="A7457" s="16" t="s">
        <v>4061</v>
      </c>
      <c r="B7457" s="52" t="s">
        <v>2596</v>
      </c>
      <c r="C7457" s="16" t="str">
        <f t="shared" si="116"/>
        <v>006 - 132</v>
      </c>
      <c r="D7457" s="52" t="s">
        <v>36059</v>
      </c>
      <c r="E7457" s="52" t="s">
        <v>26671</v>
      </c>
      <c r="F7457" s="16" t="s">
        <v>4062</v>
      </c>
      <c r="G7457" s="16" t="s">
        <v>26670</v>
      </c>
      <c r="H7457" s="16" t="s">
        <v>10732</v>
      </c>
      <c r="I7457" s="16" t="s">
        <v>4063</v>
      </c>
    </row>
    <row r="7458" spans="1:10">
      <c r="A7458" s="16" t="s">
        <v>24496</v>
      </c>
      <c r="B7458" s="52" t="s">
        <v>33437</v>
      </c>
      <c r="C7458" s="16" t="str">
        <f t="shared" si="116"/>
        <v>008 - 045</v>
      </c>
      <c r="D7458" s="52" t="s">
        <v>34487</v>
      </c>
      <c r="E7458" s="52" t="s">
        <v>16664</v>
      </c>
      <c r="F7458" s="16" t="s">
        <v>36883</v>
      </c>
      <c r="G7458" s="16" t="s">
        <v>16663</v>
      </c>
      <c r="H7458" s="16" t="s">
        <v>34573</v>
      </c>
      <c r="I7458" s="16" t="s">
        <v>24497</v>
      </c>
    </row>
    <row r="7459" spans="1:10">
      <c r="A7459" s="16" t="s">
        <v>20808</v>
      </c>
      <c r="B7459" s="52" t="s">
        <v>31182</v>
      </c>
      <c r="C7459" s="16" t="str">
        <f t="shared" si="116"/>
        <v>010 - 814</v>
      </c>
      <c r="D7459" s="52"/>
      <c r="E7459" s="52" t="s">
        <v>30437</v>
      </c>
      <c r="F7459" s="16"/>
      <c r="G7459" s="16" t="s">
        <v>30436</v>
      </c>
      <c r="H7459" s="16" t="s">
        <v>34573</v>
      </c>
      <c r="I7459" s="16" t="s">
        <v>20809</v>
      </c>
      <c r="J7459" s="16" t="s">
        <v>34487</v>
      </c>
    </row>
    <row r="7460" spans="1:10">
      <c r="A7460" s="16" t="s">
        <v>1126</v>
      </c>
      <c r="B7460" s="52" t="s">
        <v>29163</v>
      </c>
      <c r="C7460" s="16" t="str">
        <f t="shared" si="116"/>
        <v>050 - 029</v>
      </c>
      <c r="D7460" s="52" t="s">
        <v>36059</v>
      </c>
      <c r="E7460" s="52" t="s">
        <v>25930</v>
      </c>
      <c r="F7460" s="16" t="s">
        <v>1127</v>
      </c>
      <c r="G7460" s="16" t="s">
        <v>25929</v>
      </c>
      <c r="H7460" s="16" t="s">
        <v>30328</v>
      </c>
      <c r="I7460" s="16" t="s">
        <v>1128</v>
      </c>
      <c r="J7460" s="16"/>
    </row>
    <row r="7461" spans="1:10">
      <c r="A7461" s="16" t="s">
        <v>30239</v>
      </c>
      <c r="B7461" s="52" t="s">
        <v>21017</v>
      </c>
      <c r="C7461" s="16" t="str">
        <f t="shared" si="116"/>
        <v>062 - 054</v>
      </c>
      <c r="D7461" s="52" t="s">
        <v>34487</v>
      </c>
      <c r="E7461" s="52" t="s">
        <v>1277</v>
      </c>
      <c r="F7461" s="16" t="s">
        <v>24913</v>
      </c>
      <c r="G7461" s="16" t="s">
        <v>1276</v>
      </c>
      <c r="H7461" s="16" t="s">
        <v>30282</v>
      </c>
      <c r="I7461" s="16" t="s">
        <v>30240</v>
      </c>
    </row>
    <row r="7462" spans="1:10">
      <c r="A7462" s="16" t="s">
        <v>27088</v>
      </c>
      <c r="B7462" s="52" t="s">
        <v>29904</v>
      </c>
      <c r="C7462" s="16" t="str">
        <f t="shared" si="116"/>
        <v>061 - 061</v>
      </c>
      <c r="D7462" s="52" t="s">
        <v>34487</v>
      </c>
      <c r="E7462" s="52" t="s">
        <v>26249</v>
      </c>
      <c r="F7462" s="16" t="s">
        <v>36054</v>
      </c>
      <c r="G7462" s="16" t="s">
        <v>26248</v>
      </c>
      <c r="H7462" s="16" t="s">
        <v>30282</v>
      </c>
      <c r="I7462" s="16" t="s">
        <v>27089</v>
      </c>
    </row>
    <row r="7463" spans="1:10">
      <c r="A7463" s="16" t="s">
        <v>16641</v>
      </c>
      <c r="B7463" s="52" t="s">
        <v>11025</v>
      </c>
      <c r="C7463" s="16" t="str">
        <f t="shared" si="116"/>
        <v>028 - 068</v>
      </c>
      <c r="D7463" s="52" t="s">
        <v>36059</v>
      </c>
      <c r="E7463" s="52" t="s">
        <v>32659</v>
      </c>
      <c r="F7463" s="16" t="s">
        <v>16642</v>
      </c>
      <c r="G7463" s="16" t="s">
        <v>32658</v>
      </c>
      <c r="H7463" s="16" t="s">
        <v>32660</v>
      </c>
      <c r="I7463" s="16" t="s">
        <v>16643</v>
      </c>
      <c r="J7463" s="16"/>
    </row>
    <row r="7464" spans="1:10">
      <c r="A7464" s="16" t="s">
        <v>35909</v>
      </c>
      <c r="B7464" s="52" t="s">
        <v>7803</v>
      </c>
      <c r="C7464" s="16" t="str">
        <f t="shared" si="116"/>
        <v>033 - 037</v>
      </c>
      <c r="D7464" s="52" t="s">
        <v>36059</v>
      </c>
      <c r="E7464" s="52" t="s">
        <v>37663</v>
      </c>
      <c r="F7464" s="16" t="s">
        <v>37661</v>
      </c>
      <c r="G7464" s="16" t="s">
        <v>37662</v>
      </c>
      <c r="H7464" s="16" t="s">
        <v>35981</v>
      </c>
      <c r="I7464" s="16" t="s">
        <v>35910</v>
      </c>
    </row>
    <row r="7465" spans="1:10">
      <c r="A7465" s="16" t="s">
        <v>6754</v>
      </c>
      <c r="B7465" s="52" t="s">
        <v>12606</v>
      </c>
      <c r="C7465" s="16" t="str">
        <f t="shared" si="116"/>
        <v>016 - 169</v>
      </c>
      <c r="D7465" s="52" t="s">
        <v>34487</v>
      </c>
      <c r="E7465" s="52" t="s">
        <v>10742</v>
      </c>
      <c r="F7465" s="16" t="s">
        <v>36714</v>
      </c>
      <c r="G7465" s="16" t="s">
        <v>10741</v>
      </c>
      <c r="H7465" s="16" t="s">
        <v>32666</v>
      </c>
      <c r="I7465" s="16" t="s">
        <v>5352</v>
      </c>
      <c r="J7465" s="16"/>
    </row>
    <row r="7466" spans="1:10">
      <c r="A7466" s="16" t="s">
        <v>25497</v>
      </c>
      <c r="B7466" s="52" t="s">
        <v>10517</v>
      </c>
      <c r="C7466" s="16" t="str">
        <f t="shared" si="116"/>
        <v>015 - 924</v>
      </c>
      <c r="D7466" s="52"/>
      <c r="E7466" s="52" t="s">
        <v>32665</v>
      </c>
      <c r="G7466" s="16" t="s">
        <v>32664</v>
      </c>
      <c r="H7466" s="16" t="s">
        <v>32666</v>
      </c>
      <c r="I7466" s="16" t="s">
        <v>25498</v>
      </c>
      <c r="J7466" s="16" t="s">
        <v>34487</v>
      </c>
    </row>
    <row r="7467" spans="1:10">
      <c r="A7467" s="16" t="s">
        <v>14563</v>
      </c>
      <c r="B7467" s="52" t="s">
        <v>18141</v>
      </c>
      <c r="C7467" s="16" t="str">
        <f t="shared" si="116"/>
        <v>006 - 133</v>
      </c>
      <c r="D7467" s="52" t="s">
        <v>36059</v>
      </c>
      <c r="E7467" s="52" t="s">
        <v>26671</v>
      </c>
      <c r="F7467" s="16" t="s">
        <v>14564</v>
      </c>
      <c r="G7467" s="16" t="s">
        <v>26670</v>
      </c>
      <c r="H7467" s="16" t="s">
        <v>10732</v>
      </c>
      <c r="I7467" s="16" t="s">
        <v>14565</v>
      </c>
    </row>
    <row r="7468" spans="1:10">
      <c r="A7468" s="16" t="s">
        <v>15047</v>
      </c>
      <c r="B7468" s="52" t="s">
        <v>10817</v>
      </c>
      <c r="C7468" s="16" t="str">
        <f t="shared" si="116"/>
        <v>017 - 149</v>
      </c>
      <c r="D7468" s="52" t="s">
        <v>36059</v>
      </c>
      <c r="E7468" s="52" t="s">
        <v>22538</v>
      </c>
      <c r="F7468" s="16" t="s">
        <v>10480</v>
      </c>
      <c r="G7468" s="16" t="s">
        <v>22537</v>
      </c>
      <c r="H7468" s="16" t="s">
        <v>32666</v>
      </c>
      <c r="I7468" s="16" t="s">
        <v>10481</v>
      </c>
    </row>
    <row r="7469" spans="1:10">
      <c r="A7469" s="16" t="s">
        <v>14425</v>
      </c>
      <c r="B7469" s="52" t="s">
        <v>12644</v>
      </c>
      <c r="C7469" s="16" t="str">
        <f t="shared" si="116"/>
        <v>007 - 051</v>
      </c>
      <c r="D7469" s="52" t="s">
        <v>34487</v>
      </c>
      <c r="E7469" s="52" t="s">
        <v>14662</v>
      </c>
      <c r="F7469" s="16" t="s">
        <v>22460</v>
      </c>
      <c r="G7469" s="16" t="s">
        <v>14661</v>
      </c>
      <c r="H7469" s="16" t="s">
        <v>14663</v>
      </c>
      <c r="I7469" s="16" t="s">
        <v>14426</v>
      </c>
    </row>
    <row r="7470" spans="1:10">
      <c r="A7470" s="16" t="s">
        <v>24121</v>
      </c>
      <c r="B7470" s="52" t="s">
        <v>18142</v>
      </c>
      <c r="C7470" s="16" t="str">
        <f t="shared" si="116"/>
        <v>006 - 134</v>
      </c>
      <c r="D7470" s="52" t="s">
        <v>36059</v>
      </c>
      <c r="E7470" s="52" t="s">
        <v>26671</v>
      </c>
      <c r="F7470" s="16" t="s">
        <v>23424</v>
      </c>
      <c r="G7470" s="16" t="s">
        <v>26670</v>
      </c>
      <c r="H7470" s="16" t="s">
        <v>10732</v>
      </c>
      <c r="I7470" s="16" t="s">
        <v>24122</v>
      </c>
    </row>
    <row r="7471" spans="1:10">
      <c r="A7471" s="16" t="s">
        <v>31392</v>
      </c>
      <c r="B7471" s="52" t="s">
        <v>17168</v>
      </c>
      <c r="C7471" s="16" t="str">
        <f t="shared" si="116"/>
        <v>020 - 044</v>
      </c>
      <c r="D7471" s="52" t="s">
        <v>36059</v>
      </c>
      <c r="E7471" s="52" t="s">
        <v>26789</v>
      </c>
      <c r="F7471" s="16" t="s">
        <v>24276</v>
      </c>
      <c r="G7471" s="16" t="s">
        <v>26788</v>
      </c>
      <c r="H7471" s="16" t="s">
        <v>32666</v>
      </c>
      <c r="I7471" s="16" t="s">
        <v>31393</v>
      </c>
      <c r="J7471" s="16"/>
    </row>
    <row r="7472" spans="1:10">
      <c r="A7472" s="16" t="s">
        <v>5665</v>
      </c>
      <c r="B7472" s="52" t="s">
        <v>9611</v>
      </c>
      <c r="C7472" s="16" t="str">
        <f t="shared" si="116"/>
        <v>063 - 806</v>
      </c>
      <c r="D7472" s="52"/>
      <c r="E7472" s="52" t="s">
        <v>30281</v>
      </c>
      <c r="G7472" s="16" t="s">
        <v>30319</v>
      </c>
      <c r="H7472" s="16" t="s">
        <v>30282</v>
      </c>
      <c r="I7472" s="16" t="s">
        <v>5666</v>
      </c>
      <c r="J7472" s="16" t="s">
        <v>34487</v>
      </c>
    </row>
    <row r="7473" spans="1:10">
      <c r="A7473" s="16" t="s">
        <v>12476</v>
      </c>
      <c r="B7473" s="52" t="s">
        <v>12607</v>
      </c>
      <c r="C7473" s="16" t="str">
        <f t="shared" si="116"/>
        <v>016 - 171</v>
      </c>
      <c r="D7473" s="52" t="s">
        <v>34487</v>
      </c>
      <c r="E7473" s="52" t="s">
        <v>10742</v>
      </c>
      <c r="F7473" s="16" t="s">
        <v>10412</v>
      </c>
      <c r="G7473" s="16" t="s">
        <v>10741</v>
      </c>
      <c r="H7473" s="16" t="s">
        <v>32666</v>
      </c>
      <c r="I7473" s="16" t="s">
        <v>27628</v>
      </c>
    </row>
    <row r="7474" spans="1:10">
      <c r="A7474" s="16" t="s">
        <v>13444</v>
      </c>
      <c r="B7474" s="52" t="s">
        <v>4496</v>
      </c>
      <c r="C7474" s="16" t="str">
        <f t="shared" si="116"/>
        <v>059 - 017</v>
      </c>
      <c r="D7474" s="52" t="s">
        <v>36059</v>
      </c>
      <c r="E7474" s="52" t="s">
        <v>37309</v>
      </c>
      <c r="F7474" s="16" t="s">
        <v>13445</v>
      </c>
      <c r="G7474" s="16" t="s">
        <v>37308</v>
      </c>
      <c r="H7474" s="16" t="s">
        <v>20396</v>
      </c>
      <c r="I7474" s="16" t="s">
        <v>13446</v>
      </c>
      <c r="J7474" s="16"/>
    </row>
    <row r="7475" spans="1:10">
      <c r="A7475" s="16" t="s">
        <v>14427</v>
      </c>
      <c r="B7475" s="52" t="s">
        <v>36117</v>
      </c>
      <c r="C7475" s="16" t="str">
        <f t="shared" si="116"/>
        <v>009 - 051</v>
      </c>
      <c r="D7475" s="52" t="s">
        <v>34487</v>
      </c>
      <c r="E7475" s="52" t="s">
        <v>26840</v>
      </c>
      <c r="F7475" s="16" t="s">
        <v>14428</v>
      </c>
      <c r="G7475" s="16" t="s">
        <v>26839</v>
      </c>
      <c r="H7475" s="16" t="s">
        <v>34573</v>
      </c>
      <c r="I7475" s="16" t="s">
        <v>14429</v>
      </c>
    </row>
    <row r="7476" spans="1:10">
      <c r="A7476" s="16" t="s">
        <v>306</v>
      </c>
      <c r="B7476" s="52" t="s">
        <v>18046</v>
      </c>
      <c r="C7476" s="16" t="str">
        <f t="shared" si="116"/>
        <v>019 - 883</v>
      </c>
      <c r="D7476" s="52"/>
      <c r="E7476" s="52" t="s">
        <v>23092</v>
      </c>
      <c r="F7476" s="16"/>
      <c r="G7476" s="16" t="s">
        <v>23091</v>
      </c>
      <c r="H7476" s="16" t="s">
        <v>32666</v>
      </c>
      <c r="I7476" s="16" t="s">
        <v>307</v>
      </c>
      <c r="J7476" s="16" t="s">
        <v>34487</v>
      </c>
    </row>
    <row r="7477" spans="1:10">
      <c r="A7477" s="16" t="s">
        <v>26492</v>
      </c>
      <c r="B7477" s="52" t="s">
        <v>12608</v>
      </c>
      <c r="C7477" s="16" t="str">
        <f t="shared" si="116"/>
        <v>016 - 172</v>
      </c>
      <c r="D7477" s="52" t="s">
        <v>36059</v>
      </c>
      <c r="E7477" s="52" t="s">
        <v>10742</v>
      </c>
      <c r="F7477" s="16" t="s">
        <v>32627</v>
      </c>
      <c r="G7477" s="16" t="s">
        <v>10741</v>
      </c>
      <c r="H7477" s="16" t="s">
        <v>32666</v>
      </c>
      <c r="I7477" s="16" t="s">
        <v>26493</v>
      </c>
    </row>
    <row r="7478" spans="1:10">
      <c r="A7478" s="16" t="s">
        <v>12931</v>
      </c>
      <c r="B7478" s="52" t="s">
        <v>10818</v>
      </c>
      <c r="C7478" s="16" t="str">
        <f t="shared" si="116"/>
        <v>017 - 150</v>
      </c>
      <c r="D7478" s="52" t="s">
        <v>36059</v>
      </c>
      <c r="E7478" s="52" t="s">
        <v>22538</v>
      </c>
      <c r="F7478" s="16" t="s">
        <v>12932</v>
      </c>
      <c r="G7478" s="16" t="s">
        <v>22537</v>
      </c>
      <c r="H7478" s="16" t="s">
        <v>32666</v>
      </c>
      <c r="I7478" s="16" t="s">
        <v>12933</v>
      </c>
      <c r="J7478" s="16"/>
    </row>
    <row r="7479" spans="1:10">
      <c r="A7479" s="16" t="s">
        <v>1818</v>
      </c>
      <c r="B7479" s="52" t="s">
        <v>710</v>
      </c>
      <c r="C7479" s="16" t="str">
        <f t="shared" si="116"/>
        <v>045 - 014</v>
      </c>
      <c r="D7479" s="52" t="s">
        <v>34487</v>
      </c>
      <c r="E7479" s="52" t="s">
        <v>36879</v>
      </c>
      <c r="F7479" s="16" t="s">
        <v>1819</v>
      </c>
      <c r="G7479" s="16" t="s">
        <v>36878</v>
      </c>
      <c r="H7479" s="16" t="s">
        <v>30328</v>
      </c>
      <c r="I7479" s="16" t="s">
        <v>1820</v>
      </c>
    </row>
    <row r="7480" spans="1:10">
      <c r="A7480" s="16" t="s">
        <v>34960</v>
      </c>
      <c r="B7480" s="52" t="s">
        <v>12645</v>
      </c>
      <c r="C7480" s="16" t="str">
        <f t="shared" si="116"/>
        <v>007 - 052</v>
      </c>
      <c r="D7480" s="52" t="s">
        <v>34487</v>
      </c>
      <c r="E7480" s="52" t="s">
        <v>14662</v>
      </c>
      <c r="F7480" s="16" t="s">
        <v>34961</v>
      </c>
      <c r="G7480" s="16" t="s">
        <v>14661</v>
      </c>
      <c r="H7480" s="16" t="s">
        <v>14663</v>
      </c>
      <c r="I7480" s="16" t="s">
        <v>34962</v>
      </c>
      <c r="J7480" s="16"/>
    </row>
    <row r="7481" spans="1:10">
      <c r="A7481" s="16" t="s">
        <v>25707</v>
      </c>
      <c r="B7481" s="52" t="s">
        <v>4497</v>
      </c>
      <c r="C7481" s="16" t="str">
        <f t="shared" si="116"/>
        <v>059 - 018</v>
      </c>
      <c r="D7481" s="52" t="s">
        <v>34487</v>
      </c>
      <c r="E7481" s="52" t="s">
        <v>37309</v>
      </c>
      <c r="F7481" s="16" t="s">
        <v>25708</v>
      </c>
      <c r="G7481" s="16" t="s">
        <v>37308</v>
      </c>
      <c r="H7481" s="16" t="s">
        <v>20396</v>
      </c>
      <c r="I7481" s="16" t="s">
        <v>25709</v>
      </c>
      <c r="J7481" s="16"/>
    </row>
    <row r="7482" spans="1:10">
      <c r="A7482" s="16" t="s">
        <v>9666</v>
      </c>
      <c r="B7482" s="52" t="s">
        <v>30572</v>
      </c>
      <c r="C7482" s="16" t="str">
        <f t="shared" si="116"/>
        <v>044 - 059</v>
      </c>
      <c r="D7482" s="52" t="s">
        <v>36059</v>
      </c>
      <c r="E7482" s="52" t="s">
        <v>27373</v>
      </c>
      <c r="F7482" s="16" t="s">
        <v>1547</v>
      </c>
      <c r="G7482" s="16" t="s">
        <v>27372</v>
      </c>
      <c r="H7482" s="16" t="s">
        <v>20397</v>
      </c>
      <c r="I7482" s="16" t="s">
        <v>9667</v>
      </c>
      <c r="J7482" s="16"/>
    </row>
    <row r="7483" spans="1:10">
      <c r="A7483" s="16" t="s">
        <v>34379</v>
      </c>
      <c r="B7483" s="52" t="s">
        <v>2012</v>
      </c>
      <c r="C7483" s="16" t="str">
        <f t="shared" si="116"/>
        <v>006 - 135</v>
      </c>
      <c r="D7483" s="52" t="s">
        <v>36059</v>
      </c>
      <c r="E7483" s="52" t="s">
        <v>26671</v>
      </c>
      <c r="F7483" s="16" t="s">
        <v>30261</v>
      </c>
      <c r="G7483" s="16" t="s">
        <v>26670</v>
      </c>
      <c r="H7483" s="16" t="s">
        <v>10732</v>
      </c>
      <c r="I7483" s="16" t="s">
        <v>34380</v>
      </c>
    </row>
    <row r="7484" spans="1:10">
      <c r="A7484" s="16" t="s">
        <v>30841</v>
      </c>
      <c r="B7484" s="52" t="s">
        <v>30209</v>
      </c>
      <c r="C7484" s="16" t="str">
        <f t="shared" si="116"/>
        <v>058 - 080</v>
      </c>
      <c r="D7484" s="52" t="s">
        <v>36059</v>
      </c>
      <c r="E7484" s="52" t="s">
        <v>10753</v>
      </c>
      <c r="F7484" s="16" t="s">
        <v>25782</v>
      </c>
      <c r="G7484" s="16" t="s">
        <v>10752</v>
      </c>
      <c r="H7484" s="16" t="s">
        <v>20396</v>
      </c>
      <c r="I7484" s="16" t="s">
        <v>30842</v>
      </c>
    </row>
    <row r="7485" spans="1:10">
      <c r="A7485" s="16" t="s">
        <v>31832</v>
      </c>
      <c r="B7485" s="52" t="s">
        <v>2847</v>
      </c>
      <c r="C7485" s="16" t="str">
        <f t="shared" si="116"/>
        <v>026 - 059</v>
      </c>
      <c r="D7485" s="52" t="s">
        <v>36059</v>
      </c>
      <c r="E7485" s="52" t="s">
        <v>8857</v>
      </c>
      <c r="F7485" s="16" t="s">
        <v>23495</v>
      </c>
      <c r="G7485" s="16" t="s">
        <v>8856</v>
      </c>
      <c r="H7485" s="16" t="s">
        <v>32660</v>
      </c>
      <c r="I7485" s="16" t="s">
        <v>25354</v>
      </c>
      <c r="J7485" s="16"/>
    </row>
    <row r="7486" spans="1:10">
      <c r="A7486" s="16" t="s">
        <v>24836</v>
      </c>
      <c r="B7486" s="52" t="s">
        <v>2524</v>
      </c>
      <c r="C7486" s="16" t="str">
        <f t="shared" si="116"/>
        <v>013 - 920</v>
      </c>
      <c r="D7486" s="52"/>
      <c r="E7486" s="52" t="s">
        <v>26240</v>
      </c>
      <c r="G7486" s="16" t="s">
        <v>26239</v>
      </c>
      <c r="H7486" s="16" t="s">
        <v>32666</v>
      </c>
      <c r="I7486" s="16" t="s">
        <v>24837</v>
      </c>
      <c r="J7486" s="16" t="s">
        <v>34487</v>
      </c>
    </row>
    <row r="7487" spans="1:10">
      <c r="A7487" s="16" t="s">
        <v>2063</v>
      </c>
      <c r="B7487" s="52" t="s">
        <v>18927</v>
      </c>
      <c r="C7487" s="16" t="str">
        <f t="shared" si="116"/>
        <v>006 - 136</v>
      </c>
      <c r="D7487" s="52" t="s">
        <v>34487</v>
      </c>
      <c r="E7487" s="52" t="s">
        <v>26671</v>
      </c>
      <c r="F7487" s="16" t="s">
        <v>23424</v>
      </c>
      <c r="G7487" s="16" t="s">
        <v>26670</v>
      </c>
      <c r="H7487" s="16" t="s">
        <v>10732</v>
      </c>
      <c r="I7487" s="16" t="s">
        <v>2064</v>
      </c>
    </row>
    <row r="7488" spans="1:10">
      <c r="A7488" s="16" t="s">
        <v>18397</v>
      </c>
      <c r="B7488" s="52" t="s">
        <v>11833</v>
      </c>
      <c r="C7488" s="16" t="str">
        <f t="shared" si="116"/>
        <v>068 - 033</v>
      </c>
      <c r="D7488" s="52" t="s">
        <v>34487</v>
      </c>
      <c r="E7488" s="52" t="s">
        <v>34259</v>
      </c>
      <c r="F7488" s="16" t="s">
        <v>11764</v>
      </c>
      <c r="G7488" s="16" t="s">
        <v>21099</v>
      </c>
      <c r="H7488" s="16" t="s">
        <v>15395</v>
      </c>
      <c r="I7488" s="16" t="s">
        <v>11765</v>
      </c>
      <c r="J7488" s="16"/>
    </row>
    <row r="7489" spans="1:10">
      <c r="A7489" s="16" t="s">
        <v>34324</v>
      </c>
      <c r="B7489" s="52" t="s">
        <v>20327</v>
      </c>
      <c r="C7489" s="16" t="str">
        <f t="shared" si="116"/>
        <v>051 - 031</v>
      </c>
      <c r="D7489" s="52" t="s">
        <v>34487</v>
      </c>
      <c r="E7489" s="52" t="s">
        <v>31110</v>
      </c>
      <c r="F7489" s="16" t="s">
        <v>34325</v>
      </c>
      <c r="G7489" s="16" t="s">
        <v>31109</v>
      </c>
      <c r="H7489" s="16" t="s">
        <v>30328</v>
      </c>
      <c r="I7489" s="16" t="s">
        <v>34326</v>
      </c>
    </row>
    <row r="7490" spans="1:10">
      <c r="A7490" s="16" t="s">
        <v>10203</v>
      </c>
      <c r="B7490" s="52" t="s">
        <v>8660</v>
      </c>
      <c r="C7490" s="16" t="str">
        <f t="shared" si="116"/>
        <v>022 - 887</v>
      </c>
      <c r="D7490" s="52"/>
      <c r="E7490" s="52" t="s">
        <v>4777</v>
      </c>
      <c r="F7490" s="16"/>
      <c r="G7490" s="16" t="s">
        <v>4776</v>
      </c>
      <c r="H7490" s="16" t="s">
        <v>4778</v>
      </c>
      <c r="I7490" s="16" t="s">
        <v>10204</v>
      </c>
      <c r="J7490" s="16" t="s">
        <v>34487</v>
      </c>
    </row>
    <row r="7491" spans="1:10">
      <c r="A7491" s="16" t="s">
        <v>2660</v>
      </c>
      <c r="B7491" s="52" t="s">
        <v>13797</v>
      </c>
      <c r="C7491" s="16" t="str">
        <f t="shared" si="116"/>
        <v>055 - 028</v>
      </c>
      <c r="D7491" s="52" t="s">
        <v>34487</v>
      </c>
      <c r="E7491" s="52" t="s">
        <v>1268</v>
      </c>
      <c r="F7491" s="16" t="s">
        <v>33089</v>
      </c>
      <c r="G7491" s="16" t="s">
        <v>1267</v>
      </c>
      <c r="H7491" s="16" t="s">
        <v>1269</v>
      </c>
      <c r="I7491" s="16" t="s">
        <v>13917</v>
      </c>
    </row>
    <row r="7492" spans="1:10">
      <c r="A7492" s="16" t="s">
        <v>10786</v>
      </c>
      <c r="B7492" s="52" t="s">
        <v>7462</v>
      </c>
      <c r="C7492" s="16" t="str">
        <f t="shared" ref="C7492:C7555" si="117">MID(A7492,1,3) &amp;" - " &amp;MID(A7492,4,3)</f>
        <v>046 - 026</v>
      </c>
      <c r="D7492" s="52" t="s">
        <v>36059</v>
      </c>
      <c r="E7492" s="52" t="s">
        <v>8862</v>
      </c>
      <c r="F7492" s="16" t="s">
        <v>10787</v>
      </c>
      <c r="G7492" s="16" t="s">
        <v>8861</v>
      </c>
      <c r="H7492" s="16" t="s">
        <v>30328</v>
      </c>
      <c r="I7492" s="16" t="s">
        <v>10788</v>
      </c>
      <c r="J7492" s="16"/>
    </row>
    <row r="7493" spans="1:10">
      <c r="A7493" s="16" t="s">
        <v>3934</v>
      </c>
      <c r="B7493" s="52" t="s">
        <v>35074</v>
      </c>
      <c r="C7493" s="16" t="str">
        <f t="shared" si="117"/>
        <v>044 - 813</v>
      </c>
      <c r="D7493" s="52"/>
      <c r="E7493" s="52" t="s">
        <v>27373</v>
      </c>
      <c r="F7493" s="16"/>
      <c r="G7493" s="16" t="s">
        <v>27372</v>
      </c>
      <c r="H7493" s="16" t="s">
        <v>20397</v>
      </c>
      <c r="I7493" s="16" t="s">
        <v>3935</v>
      </c>
      <c r="J7493" s="16" t="s">
        <v>34487</v>
      </c>
    </row>
    <row r="7494" spans="1:10">
      <c r="A7494" s="16" t="s">
        <v>37530</v>
      </c>
      <c r="B7494" s="52" t="s">
        <v>13921</v>
      </c>
      <c r="C7494" s="16" t="str">
        <f t="shared" si="117"/>
        <v>055 - 811</v>
      </c>
      <c r="D7494" s="52"/>
      <c r="E7494" s="52" t="s">
        <v>1268</v>
      </c>
      <c r="F7494" s="16"/>
      <c r="G7494" s="16" t="s">
        <v>1267</v>
      </c>
      <c r="H7494" s="16" t="s">
        <v>1269</v>
      </c>
      <c r="I7494" s="16" t="s">
        <v>37531</v>
      </c>
      <c r="J7494" s="16" t="s">
        <v>34487</v>
      </c>
    </row>
    <row r="7495" spans="1:10">
      <c r="A7495" s="16" t="s">
        <v>20810</v>
      </c>
      <c r="B7495" s="52" t="s">
        <v>35075</v>
      </c>
      <c r="C7495" s="16" t="str">
        <f t="shared" si="117"/>
        <v>044 - 814</v>
      </c>
      <c r="D7495" s="52"/>
      <c r="E7495" s="52" t="s">
        <v>27373</v>
      </c>
      <c r="F7495" s="16"/>
      <c r="G7495" s="16" t="s">
        <v>27372</v>
      </c>
      <c r="H7495" s="16" t="s">
        <v>20397</v>
      </c>
      <c r="I7495" s="16" t="s">
        <v>20811</v>
      </c>
      <c r="J7495" s="16" t="s">
        <v>34487</v>
      </c>
    </row>
    <row r="7496" spans="1:10">
      <c r="A7496" s="16" t="s">
        <v>34646</v>
      </c>
      <c r="B7496" s="52" t="s">
        <v>31689</v>
      </c>
      <c r="C7496" s="16" t="str">
        <f t="shared" si="117"/>
        <v>093 - 032</v>
      </c>
      <c r="D7496" s="52" t="s">
        <v>36059</v>
      </c>
      <c r="E7496" s="52" t="s">
        <v>14112</v>
      </c>
      <c r="F7496" s="16" t="s">
        <v>14110</v>
      </c>
      <c r="G7496" s="16" t="s">
        <v>14111</v>
      </c>
      <c r="H7496" s="16" t="s">
        <v>30334</v>
      </c>
      <c r="I7496" s="16" t="s">
        <v>34647</v>
      </c>
      <c r="J7496" s="16"/>
    </row>
    <row r="7497" spans="1:10">
      <c r="A7497" s="16" t="s">
        <v>1720</v>
      </c>
      <c r="B7497" s="52" t="s">
        <v>31690</v>
      </c>
      <c r="C7497" s="16" t="str">
        <f t="shared" si="117"/>
        <v>093 - 033</v>
      </c>
      <c r="D7497" s="52" t="s">
        <v>36059</v>
      </c>
      <c r="E7497" s="52" t="s">
        <v>14112</v>
      </c>
      <c r="F7497" s="16" t="s">
        <v>1721</v>
      </c>
      <c r="G7497" s="16" t="s">
        <v>14111</v>
      </c>
      <c r="H7497" s="16" t="s">
        <v>30334</v>
      </c>
      <c r="I7497" s="16" t="s">
        <v>1722</v>
      </c>
    </row>
    <row r="7498" spans="1:10">
      <c r="A7498" s="16" t="s">
        <v>29440</v>
      </c>
      <c r="B7498" s="52" t="s">
        <v>2525</v>
      </c>
      <c r="C7498" s="16" t="str">
        <f t="shared" si="117"/>
        <v>013 - 189</v>
      </c>
      <c r="D7498" s="52" t="s">
        <v>34487</v>
      </c>
      <c r="E7498" s="52" t="s">
        <v>26240</v>
      </c>
      <c r="F7498" s="16" t="s">
        <v>29441</v>
      </c>
      <c r="G7498" s="16" t="s">
        <v>26239</v>
      </c>
      <c r="H7498" s="16" t="s">
        <v>32666</v>
      </c>
      <c r="I7498" s="16" t="s">
        <v>29659</v>
      </c>
    </row>
    <row r="7499" spans="1:10">
      <c r="A7499" s="16" t="s">
        <v>21094</v>
      </c>
      <c r="B7499" s="52" t="s">
        <v>33504</v>
      </c>
      <c r="C7499" s="16" t="str">
        <f t="shared" si="117"/>
        <v>008 - 046</v>
      </c>
      <c r="D7499" s="52" t="s">
        <v>34487</v>
      </c>
      <c r="E7499" s="52" t="s">
        <v>16664</v>
      </c>
      <c r="F7499" s="16" t="s">
        <v>21095</v>
      </c>
      <c r="G7499" s="16" t="s">
        <v>16663</v>
      </c>
      <c r="H7499" s="16" t="s">
        <v>34573</v>
      </c>
      <c r="I7499" s="16" t="s">
        <v>21096</v>
      </c>
    </row>
    <row r="7500" spans="1:10">
      <c r="A7500" s="16" t="s">
        <v>37067</v>
      </c>
      <c r="B7500" s="52" t="s">
        <v>23965</v>
      </c>
      <c r="C7500" s="16" t="str">
        <f t="shared" si="117"/>
        <v>030 - 077</v>
      </c>
      <c r="D7500" s="52" t="s">
        <v>36059</v>
      </c>
      <c r="E7500" s="52" t="s">
        <v>35970</v>
      </c>
      <c r="F7500" s="16" t="s">
        <v>23713</v>
      </c>
      <c r="G7500" s="16" t="s">
        <v>35969</v>
      </c>
      <c r="H7500" s="16" t="s">
        <v>30334</v>
      </c>
      <c r="I7500" s="16" t="s">
        <v>37068</v>
      </c>
      <c r="J7500" s="16"/>
    </row>
    <row r="7501" spans="1:10">
      <c r="A7501" s="16" t="s">
        <v>9088</v>
      </c>
      <c r="B7501" s="52" t="s">
        <v>18929</v>
      </c>
      <c r="C7501" s="16" t="str">
        <f t="shared" si="117"/>
        <v>037 - 049</v>
      </c>
      <c r="D7501" s="52" t="s">
        <v>34487</v>
      </c>
      <c r="E7501" s="52" t="s">
        <v>30682</v>
      </c>
      <c r="F7501" s="16" t="s">
        <v>9089</v>
      </c>
      <c r="G7501" s="16" t="s">
        <v>30681</v>
      </c>
      <c r="H7501" s="16" t="s">
        <v>35981</v>
      </c>
      <c r="I7501" s="16" t="s">
        <v>9090</v>
      </c>
    </row>
    <row r="7502" spans="1:10">
      <c r="A7502" s="16" t="s">
        <v>3971</v>
      </c>
      <c r="B7502" s="52" t="s">
        <v>7624</v>
      </c>
      <c r="C7502" s="16" t="str">
        <f t="shared" si="117"/>
        <v>047 - 802</v>
      </c>
      <c r="D7502" s="52"/>
      <c r="E7502" s="52" t="s">
        <v>26235</v>
      </c>
      <c r="F7502" s="16"/>
      <c r="G7502" s="16" t="s">
        <v>26234</v>
      </c>
      <c r="H7502" s="16" t="s">
        <v>30328</v>
      </c>
      <c r="I7502" s="16" t="s">
        <v>3972</v>
      </c>
      <c r="J7502" s="16" t="s">
        <v>34487</v>
      </c>
    </row>
    <row r="7503" spans="1:10">
      <c r="A7503" s="16" t="s">
        <v>24675</v>
      </c>
      <c r="B7503" s="52" t="s">
        <v>7625</v>
      </c>
      <c r="C7503" s="16" t="str">
        <f t="shared" si="117"/>
        <v>047 - 803</v>
      </c>
      <c r="D7503" s="52"/>
      <c r="E7503" s="52" t="s">
        <v>26235</v>
      </c>
      <c r="F7503" s="16"/>
      <c r="G7503" s="16" t="s">
        <v>26234</v>
      </c>
      <c r="H7503" s="16" t="s">
        <v>30328</v>
      </c>
      <c r="I7503" s="16" t="s">
        <v>24676</v>
      </c>
      <c r="J7503" s="16" t="s">
        <v>34487</v>
      </c>
    </row>
    <row r="7504" spans="1:10">
      <c r="A7504" s="16" t="s">
        <v>24975</v>
      </c>
      <c r="B7504" s="52" t="s">
        <v>14726</v>
      </c>
      <c r="C7504" s="16" t="str">
        <f t="shared" si="117"/>
        <v>047 - 804</v>
      </c>
      <c r="D7504" s="52"/>
      <c r="E7504" s="52" t="s">
        <v>26235</v>
      </c>
      <c r="F7504" s="16"/>
      <c r="G7504" s="16" t="s">
        <v>26234</v>
      </c>
      <c r="H7504" s="16" t="s">
        <v>30328</v>
      </c>
      <c r="I7504" s="16" t="s">
        <v>24976</v>
      </c>
      <c r="J7504" s="16" t="s">
        <v>34487</v>
      </c>
    </row>
    <row r="7505" spans="1:10">
      <c r="A7505" s="16" t="s">
        <v>15424</v>
      </c>
      <c r="B7505" s="52" t="s">
        <v>18047</v>
      </c>
      <c r="C7505" s="16" t="str">
        <f t="shared" si="117"/>
        <v>019 - 884</v>
      </c>
      <c r="D7505" s="52"/>
      <c r="E7505" s="52" t="s">
        <v>23092</v>
      </c>
      <c r="F7505" s="16"/>
      <c r="G7505" s="16" t="s">
        <v>23091</v>
      </c>
      <c r="H7505" s="16" t="s">
        <v>32666</v>
      </c>
      <c r="I7505" s="16" t="s">
        <v>16103</v>
      </c>
      <c r="J7505" s="16" t="s">
        <v>34487</v>
      </c>
    </row>
    <row r="7506" spans="1:10">
      <c r="A7506" s="16" t="s">
        <v>26678</v>
      </c>
      <c r="B7506" s="52" t="s">
        <v>14727</v>
      </c>
      <c r="C7506" s="16" t="str">
        <f t="shared" si="117"/>
        <v>047 - 805</v>
      </c>
      <c r="D7506" s="52"/>
      <c r="E7506" s="52" t="s">
        <v>26235</v>
      </c>
      <c r="F7506" s="16"/>
      <c r="G7506" s="16" t="s">
        <v>26234</v>
      </c>
      <c r="H7506" s="16" t="s">
        <v>30328</v>
      </c>
      <c r="I7506" s="16" t="s">
        <v>26679</v>
      </c>
      <c r="J7506" s="16" t="s">
        <v>34487</v>
      </c>
    </row>
    <row r="7507" spans="1:10">
      <c r="A7507" s="16" t="s">
        <v>12404</v>
      </c>
      <c r="B7507" s="52" t="s">
        <v>10648</v>
      </c>
      <c r="C7507" s="16" t="str">
        <f t="shared" si="117"/>
        <v>005 - 087</v>
      </c>
      <c r="D7507" s="52" t="s">
        <v>36059</v>
      </c>
      <c r="E7507" s="52" t="s">
        <v>18693</v>
      </c>
      <c r="F7507" s="16" t="s">
        <v>12741</v>
      </c>
      <c r="G7507" s="16" t="s">
        <v>18692</v>
      </c>
      <c r="H7507" s="16" t="s">
        <v>10732</v>
      </c>
      <c r="I7507" s="16" t="s">
        <v>12742</v>
      </c>
    </row>
    <row r="7508" spans="1:10">
      <c r="A7508" s="16" t="s">
        <v>3216</v>
      </c>
      <c r="B7508" s="52" t="s">
        <v>2209</v>
      </c>
      <c r="C7508" s="16" t="str">
        <f t="shared" si="117"/>
        <v>018 - 118</v>
      </c>
      <c r="D7508" s="52" t="s">
        <v>36059</v>
      </c>
      <c r="E7508" s="52" t="s">
        <v>35975</v>
      </c>
      <c r="F7508" s="16" t="s">
        <v>25210</v>
      </c>
      <c r="G7508" s="16" t="s">
        <v>35974</v>
      </c>
      <c r="H7508" s="16" t="s">
        <v>32666</v>
      </c>
      <c r="I7508" s="16" t="s">
        <v>3217</v>
      </c>
    </row>
    <row r="7509" spans="1:10">
      <c r="A7509" s="16" t="s">
        <v>28537</v>
      </c>
      <c r="B7509" s="52" t="s">
        <v>13922</v>
      </c>
      <c r="C7509" s="16" t="str">
        <f t="shared" si="117"/>
        <v>055 - 812</v>
      </c>
      <c r="D7509" s="52"/>
      <c r="E7509" s="52" t="s">
        <v>1268</v>
      </c>
      <c r="F7509" s="16"/>
      <c r="G7509" s="16" t="s">
        <v>1267</v>
      </c>
      <c r="H7509" s="16" t="s">
        <v>1269</v>
      </c>
      <c r="I7509" s="16" t="s">
        <v>28538</v>
      </c>
      <c r="J7509" s="16" t="s">
        <v>34487</v>
      </c>
    </row>
    <row r="7510" spans="1:10">
      <c r="A7510" s="16" t="s">
        <v>7417</v>
      </c>
      <c r="B7510" s="52" t="s">
        <v>16808</v>
      </c>
      <c r="C7510" s="16" t="str">
        <f t="shared" si="117"/>
        <v>001 - 200</v>
      </c>
      <c r="D7510" s="52" t="s">
        <v>34487</v>
      </c>
      <c r="E7510" s="52" t="s">
        <v>37671</v>
      </c>
      <c r="F7510" s="16" t="s">
        <v>25207</v>
      </c>
      <c r="G7510" s="16" t="s">
        <v>37670</v>
      </c>
      <c r="H7510" s="16" t="s">
        <v>10732</v>
      </c>
      <c r="I7510" s="16" t="s">
        <v>7418</v>
      </c>
    </row>
    <row r="7511" spans="1:10">
      <c r="A7511" s="16" t="s">
        <v>23796</v>
      </c>
      <c r="B7511" s="52" t="s">
        <v>10819</v>
      </c>
      <c r="C7511" s="16" t="str">
        <f t="shared" si="117"/>
        <v>017 - 876</v>
      </c>
      <c r="D7511" s="52"/>
      <c r="E7511" s="52" t="s">
        <v>22538</v>
      </c>
      <c r="F7511" s="16"/>
      <c r="G7511" s="16" t="s">
        <v>22537</v>
      </c>
      <c r="H7511" s="16" t="s">
        <v>32666</v>
      </c>
      <c r="I7511" s="16" t="s">
        <v>23797</v>
      </c>
      <c r="J7511" s="16" t="s">
        <v>34487</v>
      </c>
    </row>
    <row r="7512" spans="1:10">
      <c r="A7512" s="16" t="s">
        <v>9668</v>
      </c>
      <c r="B7512" s="52" t="s">
        <v>9612</v>
      </c>
      <c r="C7512" s="16" t="str">
        <f t="shared" si="117"/>
        <v>063 - 059</v>
      </c>
      <c r="D7512" s="52" t="s">
        <v>36059</v>
      </c>
      <c r="E7512" s="52" t="s">
        <v>30281</v>
      </c>
      <c r="F7512" s="16" t="s">
        <v>9669</v>
      </c>
      <c r="G7512" s="16" t="s">
        <v>30319</v>
      </c>
      <c r="H7512" s="16" t="s">
        <v>30282</v>
      </c>
      <c r="I7512" s="16" t="s">
        <v>9670</v>
      </c>
      <c r="J7512" s="16"/>
    </row>
    <row r="7513" spans="1:10">
      <c r="A7513" s="16" t="s">
        <v>29000</v>
      </c>
      <c r="B7513" s="52" t="s">
        <v>29905</v>
      </c>
      <c r="C7513" s="16" t="str">
        <f t="shared" si="117"/>
        <v>061 - 062</v>
      </c>
      <c r="D7513" s="52" t="s">
        <v>36059</v>
      </c>
      <c r="E7513" s="52" t="s">
        <v>26249</v>
      </c>
      <c r="F7513" s="16" t="s">
        <v>11194</v>
      </c>
      <c r="G7513" s="16" t="s">
        <v>26248</v>
      </c>
      <c r="H7513" s="16" t="s">
        <v>30282</v>
      </c>
      <c r="I7513" s="16" t="s">
        <v>29001</v>
      </c>
    </row>
    <row r="7514" spans="1:10">
      <c r="A7514" s="16" t="s">
        <v>36409</v>
      </c>
      <c r="B7514" s="52" t="s">
        <v>17384</v>
      </c>
      <c r="C7514" s="16" t="str">
        <f t="shared" si="117"/>
        <v>040 - 031</v>
      </c>
      <c r="D7514" s="52" t="s">
        <v>34487</v>
      </c>
      <c r="E7514" s="52" t="s">
        <v>32809</v>
      </c>
      <c r="F7514" s="16" t="s">
        <v>21330</v>
      </c>
      <c r="G7514" s="16" t="s">
        <v>32808</v>
      </c>
      <c r="H7514" s="16" t="s">
        <v>35981</v>
      </c>
      <c r="I7514" s="16" t="s">
        <v>36410</v>
      </c>
    </row>
    <row r="7515" spans="1:10">
      <c r="A7515" s="16" t="s">
        <v>37577</v>
      </c>
      <c r="B7515" s="52" t="s">
        <v>34108</v>
      </c>
      <c r="C7515" s="16" t="str">
        <f t="shared" si="117"/>
        <v>080 - 062</v>
      </c>
      <c r="D7515" s="52" t="s">
        <v>34487</v>
      </c>
      <c r="E7515" s="52" t="s">
        <v>1692</v>
      </c>
      <c r="F7515" s="16" t="s">
        <v>23685</v>
      </c>
      <c r="G7515" s="16" t="s">
        <v>1691</v>
      </c>
      <c r="H7515" s="16" t="s">
        <v>4772</v>
      </c>
      <c r="I7515" s="16" t="s">
        <v>37578</v>
      </c>
    </row>
    <row r="7516" spans="1:10">
      <c r="A7516" s="16" t="s">
        <v>29205</v>
      </c>
      <c r="B7516" s="52" t="s">
        <v>36118</v>
      </c>
      <c r="C7516" s="16" t="str">
        <f t="shared" si="117"/>
        <v>009 - 822</v>
      </c>
      <c r="D7516" s="52"/>
      <c r="E7516" s="52" t="s">
        <v>26840</v>
      </c>
      <c r="F7516" s="16"/>
      <c r="G7516" s="16" t="s">
        <v>26839</v>
      </c>
      <c r="H7516" s="16" t="s">
        <v>34573</v>
      </c>
      <c r="I7516" s="16" t="s">
        <v>6150</v>
      </c>
      <c r="J7516" s="16" t="s">
        <v>34487</v>
      </c>
    </row>
    <row r="7517" spans="1:10">
      <c r="A7517" s="16" t="s">
        <v>28505</v>
      </c>
      <c r="B7517" s="52" t="s">
        <v>16194</v>
      </c>
      <c r="C7517" s="16" t="str">
        <f t="shared" si="117"/>
        <v>049 - 013</v>
      </c>
      <c r="D7517" s="52" t="s">
        <v>34487</v>
      </c>
      <c r="E7517" s="52" t="s">
        <v>30327</v>
      </c>
      <c r="F7517" s="16" t="s">
        <v>28506</v>
      </c>
      <c r="G7517" s="16" t="s">
        <v>30326</v>
      </c>
      <c r="H7517" s="16" t="s">
        <v>30328</v>
      </c>
      <c r="I7517" s="16" t="s">
        <v>28507</v>
      </c>
      <c r="J7517" s="16"/>
    </row>
    <row r="7518" spans="1:10">
      <c r="A7518" s="16" t="s">
        <v>21655</v>
      </c>
      <c r="B7518" s="52" t="s">
        <v>11961</v>
      </c>
      <c r="C7518" s="16" t="str">
        <f t="shared" si="117"/>
        <v>012 - 113</v>
      </c>
      <c r="D7518" s="52" t="s">
        <v>34487</v>
      </c>
      <c r="E7518" s="52" t="s">
        <v>18879</v>
      </c>
      <c r="F7518" s="16" t="s">
        <v>6913</v>
      </c>
      <c r="G7518" s="16" t="s">
        <v>26253</v>
      </c>
      <c r="H7518" s="16" t="s">
        <v>32666</v>
      </c>
      <c r="I7518" s="16" t="s">
        <v>16893</v>
      </c>
    </row>
    <row r="7519" spans="1:10">
      <c r="A7519" s="16" t="s">
        <v>2176</v>
      </c>
      <c r="B7519" s="52" t="s">
        <v>31616</v>
      </c>
      <c r="C7519" s="16" t="str">
        <f t="shared" si="117"/>
        <v>075 - 097</v>
      </c>
      <c r="D7519" s="52" t="s">
        <v>36059</v>
      </c>
      <c r="E7519" s="52" t="s">
        <v>25912</v>
      </c>
      <c r="F7519" s="16" t="s">
        <v>8079</v>
      </c>
      <c r="G7519" s="16" t="s">
        <v>31815</v>
      </c>
      <c r="H7519" s="16" t="s">
        <v>37422</v>
      </c>
      <c r="I7519" s="16" t="s">
        <v>36018</v>
      </c>
    </row>
    <row r="7520" spans="1:10">
      <c r="A7520" s="16" t="s">
        <v>8392</v>
      </c>
      <c r="B7520" s="52" t="s">
        <v>34607</v>
      </c>
      <c r="C7520" s="16" t="str">
        <f t="shared" si="117"/>
        <v>043 - 801</v>
      </c>
      <c r="D7520" s="52"/>
      <c r="E7520" s="52" t="s">
        <v>36775</v>
      </c>
      <c r="F7520" s="16"/>
      <c r="G7520" s="16" t="s">
        <v>27380</v>
      </c>
      <c r="H7520" s="16" t="s">
        <v>20397</v>
      </c>
      <c r="I7520" s="16" t="s">
        <v>8393</v>
      </c>
      <c r="J7520" s="16" t="s">
        <v>34487</v>
      </c>
    </row>
    <row r="7521" spans="1:10">
      <c r="A7521" s="16" t="s">
        <v>26124</v>
      </c>
      <c r="B7521" s="52" t="s">
        <v>10518</v>
      </c>
      <c r="C7521" s="16" t="str">
        <f t="shared" si="117"/>
        <v>015 - 925</v>
      </c>
      <c r="D7521" s="52"/>
      <c r="E7521" s="52" t="s">
        <v>32665</v>
      </c>
      <c r="G7521" s="16" t="s">
        <v>32664</v>
      </c>
      <c r="H7521" s="16" t="s">
        <v>32666</v>
      </c>
      <c r="I7521" s="16" t="s">
        <v>26125</v>
      </c>
      <c r="J7521" s="16" t="s">
        <v>34487</v>
      </c>
    </row>
    <row r="7522" spans="1:10">
      <c r="A7522" s="16" t="s">
        <v>9071</v>
      </c>
      <c r="B7522" s="52" t="s">
        <v>35144</v>
      </c>
      <c r="C7522" s="16" t="str">
        <f t="shared" si="117"/>
        <v>084 - 028</v>
      </c>
      <c r="D7522" s="52" t="s">
        <v>36059</v>
      </c>
      <c r="E7522" s="52" t="s">
        <v>18698</v>
      </c>
      <c r="F7522" s="16" t="s">
        <v>9072</v>
      </c>
      <c r="G7522" s="16" t="s">
        <v>18697</v>
      </c>
      <c r="H7522" s="16" t="s">
        <v>29917</v>
      </c>
      <c r="I7522" s="16" t="s">
        <v>9073</v>
      </c>
    </row>
    <row r="7523" spans="1:10">
      <c r="A7523" s="16" t="s">
        <v>32390</v>
      </c>
      <c r="B7523" s="52" t="s">
        <v>21901</v>
      </c>
      <c r="C7523" s="16" t="str">
        <f t="shared" si="117"/>
        <v>020 - 045</v>
      </c>
      <c r="D7523" s="52" t="s">
        <v>36059</v>
      </c>
      <c r="E7523" s="52" t="s">
        <v>26789</v>
      </c>
      <c r="F7523" s="16" t="s">
        <v>32391</v>
      </c>
      <c r="G7523" s="16" t="s">
        <v>26788</v>
      </c>
      <c r="H7523" s="16" t="s">
        <v>32666</v>
      </c>
      <c r="I7523" s="16" t="s">
        <v>32392</v>
      </c>
    </row>
    <row r="7524" spans="1:10">
      <c r="A7524" s="16" t="s">
        <v>34715</v>
      </c>
      <c r="B7524" s="52" t="s">
        <v>33505</v>
      </c>
      <c r="C7524" s="16" t="str">
        <f t="shared" si="117"/>
        <v>008 - 900</v>
      </c>
      <c r="D7524" s="52"/>
      <c r="E7524" s="52" t="s">
        <v>16664</v>
      </c>
      <c r="F7524" s="16"/>
      <c r="G7524" s="16" t="s">
        <v>16663</v>
      </c>
      <c r="H7524" s="16" t="s">
        <v>34573</v>
      </c>
      <c r="I7524" s="16" t="s">
        <v>34716</v>
      </c>
      <c r="J7524" s="16" t="s">
        <v>34487</v>
      </c>
    </row>
    <row r="7525" spans="1:10">
      <c r="A7525" s="16" t="s">
        <v>16639</v>
      </c>
      <c r="B7525" s="52" t="s">
        <v>34608</v>
      </c>
      <c r="C7525" s="16" t="str">
        <f t="shared" si="117"/>
        <v>043 - 042</v>
      </c>
      <c r="D7525" s="52" t="s">
        <v>36059</v>
      </c>
      <c r="E7525" s="52" t="s">
        <v>36775</v>
      </c>
      <c r="F7525" s="16" t="s">
        <v>33305</v>
      </c>
      <c r="G7525" s="16" t="s">
        <v>27380</v>
      </c>
      <c r="H7525" s="16" t="s">
        <v>20397</v>
      </c>
      <c r="I7525" s="16" t="s">
        <v>33306</v>
      </c>
    </row>
    <row r="7526" spans="1:10">
      <c r="A7526" s="16" t="s">
        <v>31322</v>
      </c>
      <c r="B7526" s="52" t="s">
        <v>35076</v>
      </c>
      <c r="C7526" s="16" t="str">
        <f t="shared" si="117"/>
        <v>044 - 060</v>
      </c>
      <c r="D7526" s="52" t="s">
        <v>36059</v>
      </c>
      <c r="E7526" s="52" t="s">
        <v>27373</v>
      </c>
      <c r="F7526" s="16" t="s">
        <v>31323</v>
      </c>
      <c r="G7526" s="16" t="s">
        <v>27372</v>
      </c>
      <c r="H7526" s="16" t="s">
        <v>20397</v>
      </c>
      <c r="I7526" s="16" t="s">
        <v>31324</v>
      </c>
    </row>
    <row r="7527" spans="1:10">
      <c r="A7527" s="16" t="s">
        <v>19408</v>
      </c>
      <c r="B7527" s="52" t="s">
        <v>35077</v>
      </c>
      <c r="C7527" s="16" t="str">
        <f t="shared" si="117"/>
        <v>044 - 061</v>
      </c>
      <c r="D7527" s="52" t="s">
        <v>36059</v>
      </c>
      <c r="E7527" s="52" t="s">
        <v>27373</v>
      </c>
      <c r="F7527" s="16" t="s">
        <v>19409</v>
      </c>
      <c r="G7527" s="16" t="s">
        <v>27372</v>
      </c>
      <c r="H7527" s="16" t="s">
        <v>20397</v>
      </c>
      <c r="I7527" s="16" t="s">
        <v>19410</v>
      </c>
    </row>
    <row r="7528" spans="1:10">
      <c r="A7528" s="16" t="s">
        <v>7710</v>
      </c>
      <c r="B7528" s="52" t="s">
        <v>22038</v>
      </c>
      <c r="C7528" s="16" t="str">
        <f t="shared" si="117"/>
        <v>029 - 039</v>
      </c>
      <c r="D7528" s="52" t="s">
        <v>34487</v>
      </c>
      <c r="E7528" s="52" t="s">
        <v>25917</v>
      </c>
      <c r="F7528" s="16" t="s">
        <v>7711</v>
      </c>
      <c r="G7528" s="16" t="s">
        <v>25916</v>
      </c>
      <c r="H7528" s="16" t="s">
        <v>32660</v>
      </c>
      <c r="I7528" s="16" t="s">
        <v>7712</v>
      </c>
    </row>
    <row r="7529" spans="1:10">
      <c r="A7529" s="16" t="s">
        <v>16683</v>
      </c>
      <c r="B7529" s="52" t="s">
        <v>23821</v>
      </c>
      <c r="C7529" s="16" t="str">
        <f t="shared" si="117"/>
        <v>090 - 058</v>
      </c>
      <c r="D7529" s="52" t="s">
        <v>36059</v>
      </c>
      <c r="E7529" s="52" t="s">
        <v>33520</v>
      </c>
      <c r="F7529" s="16" t="s">
        <v>16684</v>
      </c>
      <c r="G7529" s="16" t="s">
        <v>33519</v>
      </c>
      <c r="H7529" s="16" t="s">
        <v>33521</v>
      </c>
      <c r="I7529" s="16" t="s">
        <v>16685</v>
      </c>
      <c r="J7529" s="16"/>
    </row>
    <row r="7530" spans="1:10">
      <c r="A7530" s="16" t="s">
        <v>1245</v>
      </c>
      <c r="B7530" s="52" t="s">
        <v>11962</v>
      </c>
      <c r="C7530" s="16" t="str">
        <f t="shared" si="117"/>
        <v>012 - 114</v>
      </c>
      <c r="D7530" s="52" t="s">
        <v>34487</v>
      </c>
      <c r="E7530" s="52" t="s">
        <v>18879</v>
      </c>
      <c r="F7530" s="16" t="s">
        <v>32338</v>
      </c>
      <c r="G7530" s="16" t="s">
        <v>26253</v>
      </c>
      <c r="H7530" s="16" t="s">
        <v>32666</v>
      </c>
      <c r="I7530" s="16" t="s">
        <v>1246</v>
      </c>
      <c r="J7530" s="16"/>
    </row>
    <row r="7531" spans="1:10">
      <c r="A7531" s="16" t="s">
        <v>29572</v>
      </c>
      <c r="B7531" s="52" t="s">
        <v>22039</v>
      </c>
      <c r="C7531" s="16" t="str">
        <f t="shared" si="117"/>
        <v>029 - 052</v>
      </c>
      <c r="D7531" s="52" t="s">
        <v>36059</v>
      </c>
      <c r="E7531" s="52" t="s">
        <v>25917</v>
      </c>
      <c r="F7531" s="16" t="s">
        <v>10566</v>
      </c>
      <c r="G7531" s="16" t="s">
        <v>25916</v>
      </c>
      <c r="H7531" s="16" t="s">
        <v>32660</v>
      </c>
      <c r="I7531" s="16" t="s">
        <v>10567</v>
      </c>
      <c r="J7531" s="16"/>
    </row>
    <row r="7532" spans="1:10">
      <c r="A7532" s="16" t="s">
        <v>34371</v>
      </c>
      <c r="B7532" s="52" t="s">
        <v>2829</v>
      </c>
      <c r="C7532" s="16" t="str">
        <f t="shared" si="117"/>
        <v>026 - 060</v>
      </c>
      <c r="D7532" s="52" t="s">
        <v>36059</v>
      </c>
      <c r="E7532" s="52" t="s">
        <v>8857</v>
      </c>
      <c r="F7532" s="16" t="s">
        <v>23046</v>
      </c>
      <c r="G7532" s="16" t="s">
        <v>8856</v>
      </c>
      <c r="H7532" s="16" t="s">
        <v>32660</v>
      </c>
      <c r="I7532" s="16" t="s">
        <v>34372</v>
      </c>
    </row>
    <row r="7533" spans="1:10">
      <c r="A7533" s="16" t="s">
        <v>1064</v>
      </c>
      <c r="B7533" s="52" t="s">
        <v>8193</v>
      </c>
      <c r="C7533" s="16" t="str">
        <f t="shared" si="117"/>
        <v>070 - 055</v>
      </c>
      <c r="D7533" s="52" t="s">
        <v>36059</v>
      </c>
      <c r="E7533" s="52" t="s">
        <v>23672</v>
      </c>
      <c r="F7533" s="16" t="s">
        <v>1065</v>
      </c>
      <c r="G7533" s="16" t="s">
        <v>23671</v>
      </c>
      <c r="H7533" s="16" t="s">
        <v>10748</v>
      </c>
      <c r="I7533" s="16" t="s">
        <v>1066</v>
      </c>
    </row>
    <row r="7534" spans="1:10">
      <c r="A7534" s="16" t="s">
        <v>9518</v>
      </c>
      <c r="B7534" s="52" t="s">
        <v>26046</v>
      </c>
      <c r="C7534" s="16" t="str">
        <f t="shared" si="117"/>
        <v>049 - 014</v>
      </c>
      <c r="D7534" s="52" t="s">
        <v>34487</v>
      </c>
      <c r="E7534" s="52" t="s">
        <v>30327</v>
      </c>
      <c r="F7534" s="16" t="s">
        <v>9519</v>
      </c>
      <c r="G7534" s="16" t="s">
        <v>30326</v>
      </c>
      <c r="H7534" s="16" t="s">
        <v>30328</v>
      </c>
      <c r="I7534" s="16" t="s">
        <v>9520</v>
      </c>
    </row>
    <row r="7535" spans="1:10">
      <c r="A7535" s="16" t="s">
        <v>7598</v>
      </c>
      <c r="B7535" s="52" t="s">
        <v>31183</v>
      </c>
      <c r="C7535" s="16" t="str">
        <f t="shared" si="117"/>
        <v>010 - 044</v>
      </c>
      <c r="D7535" s="52" t="s">
        <v>36059</v>
      </c>
      <c r="E7535" s="52" t="s">
        <v>30437</v>
      </c>
      <c r="F7535" s="16" t="s">
        <v>7599</v>
      </c>
      <c r="G7535" s="16" t="s">
        <v>30436</v>
      </c>
      <c r="H7535" s="16" t="s">
        <v>34573</v>
      </c>
      <c r="I7535" s="16" t="s">
        <v>7600</v>
      </c>
      <c r="J7535" s="16"/>
    </row>
    <row r="7536" spans="1:10">
      <c r="A7536" s="16" t="s">
        <v>35240</v>
      </c>
      <c r="B7536" s="52" t="s">
        <v>15798</v>
      </c>
      <c r="C7536" s="16" t="str">
        <f t="shared" si="117"/>
        <v>I99 - 010</v>
      </c>
      <c r="D7536" s="52"/>
      <c r="E7536" s="52" t="s">
        <v>10726</v>
      </c>
      <c r="F7536" s="16"/>
      <c r="G7536" s="16" t="s">
        <v>10725</v>
      </c>
      <c r="H7536" s="16" t="s">
        <v>10727</v>
      </c>
      <c r="I7536" s="16" t="s">
        <v>35241</v>
      </c>
    </row>
    <row r="7537" spans="1:10">
      <c r="A7537" s="16" t="s">
        <v>1129</v>
      </c>
      <c r="B7537" s="52" t="s">
        <v>6697</v>
      </c>
      <c r="C7537" s="16" t="str">
        <f t="shared" si="117"/>
        <v>027 - 029</v>
      </c>
      <c r="D7537" s="52" t="s">
        <v>36059</v>
      </c>
      <c r="E7537" s="52" t="s">
        <v>16168</v>
      </c>
      <c r="F7537" s="16" t="s">
        <v>1130</v>
      </c>
      <c r="G7537" s="16" t="s">
        <v>16167</v>
      </c>
      <c r="H7537" s="16" t="s">
        <v>32660</v>
      </c>
      <c r="I7537" s="16" t="s">
        <v>1131</v>
      </c>
      <c r="J7537" s="16"/>
    </row>
    <row r="7538" spans="1:10">
      <c r="A7538" s="16" t="s">
        <v>9829</v>
      </c>
      <c r="B7538" s="52" t="s">
        <v>33791</v>
      </c>
      <c r="C7538" s="16" t="str">
        <f t="shared" si="117"/>
        <v>702 - 732</v>
      </c>
      <c r="D7538" s="52"/>
      <c r="E7538" s="52"/>
      <c r="F7538" s="16"/>
      <c r="G7538" s="16" t="s">
        <v>17438</v>
      </c>
      <c r="H7538" s="16" t="s">
        <v>10727</v>
      </c>
      <c r="I7538" s="16" t="s">
        <v>9830</v>
      </c>
      <c r="J7538" s="16" t="s">
        <v>34487</v>
      </c>
    </row>
    <row r="7539" spans="1:10">
      <c r="A7539" s="16" t="s">
        <v>10702</v>
      </c>
      <c r="B7539" s="52" t="s">
        <v>9657</v>
      </c>
      <c r="C7539" s="16" t="str">
        <f t="shared" si="117"/>
        <v>038 - 019</v>
      </c>
      <c r="D7539" s="52" t="s">
        <v>36059</v>
      </c>
      <c r="E7539" s="52" t="s">
        <v>37411</v>
      </c>
      <c r="F7539" s="16" t="s">
        <v>10703</v>
      </c>
      <c r="G7539" s="16" t="s">
        <v>32501</v>
      </c>
      <c r="H7539" s="16" t="s">
        <v>35981</v>
      </c>
      <c r="I7539" s="16" t="s">
        <v>10704</v>
      </c>
      <c r="J7539" s="16"/>
    </row>
    <row r="7540" spans="1:10">
      <c r="A7540" s="16" t="s">
        <v>35749</v>
      </c>
      <c r="B7540" s="52" t="s">
        <v>13140</v>
      </c>
      <c r="C7540" s="16" t="str">
        <f t="shared" si="117"/>
        <v>089 - 020</v>
      </c>
      <c r="D7540" s="52" t="s">
        <v>36059</v>
      </c>
      <c r="E7540" s="52" t="s">
        <v>37416</v>
      </c>
      <c r="F7540" s="16" t="s">
        <v>17836</v>
      </c>
      <c r="G7540" s="16" t="s">
        <v>37415</v>
      </c>
      <c r="H7540" s="16" t="s">
        <v>29917</v>
      </c>
      <c r="I7540" s="16" t="s">
        <v>35750</v>
      </c>
    </row>
    <row r="7541" spans="1:10">
      <c r="A7541" s="16" t="s">
        <v>21996</v>
      </c>
      <c r="B7541" s="52" t="s">
        <v>33649</v>
      </c>
      <c r="C7541" s="16" t="str">
        <f t="shared" si="117"/>
        <v>092 - 049</v>
      </c>
      <c r="D7541" s="52" t="s">
        <v>36059</v>
      </c>
      <c r="E7541" s="52" t="s">
        <v>3326</v>
      </c>
      <c r="F7541" s="16" t="s">
        <v>36750</v>
      </c>
      <c r="G7541" s="16" t="s">
        <v>30322</v>
      </c>
      <c r="H7541" s="16" t="s">
        <v>33521</v>
      </c>
      <c r="I7541" s="16" t="s">
        <v>21997</v>
      </c>
    </row>
    <row r="7542" spans="1:10">
      <c r="A7542" s="16" t="s">
        <v>23891</v>
      </c>
      <c r="B7542" s="52" t="s">
        <v>16017</v>
      </c>
      <c r="C7542" s="16" t="str">
        <f t="shared" si="117"/>
        <v>011 - 022</v>
      </c>
      <c r="D7542" s="52" t="s">
        <v>36059</v>
      </c>
      <c r="E7542" s="52" t="s">
        <v>34572</v>
      </c>
      <c r="F7542" s="16" t="s">
        <v>23892</v>
      </c>
      <c r="G7542" s="16" t="s">
        <v>34571</v>
      </c>
      <c r="H7542" s="16" t="s">
        <v>34573</v>
      </c>
      <c r="I7542" s="16" t="s">
        <v>23893</v>
      </c>
      <c r="J7542" s="16"/>
    </row>
    <row r="7543" spans="1:10">
      <c r="A7543" s="16" t="s">
        <v>17908</v>
      </c>
      <c r="B7543" s="52" t="s">
        <v>25146</v>
      </c>
      <c r="C7543" s="16" t="str">
        <f t="shared" si="117"/>
        <v>096 - 048</v>
      </c>
      <c r="D7543" s="52" t="s">
        <v>34487</v>
      </c>
      <c r="E7543" s="52" t="s">
        <v>14652</v>
      </c>
      <c r="F7543" s="16" t="s">
        <v>17909</v>
      </c>
      <c r="G7543" s="16" t="s">
        <v>14651</v>
      </c>
      <c r="H7543" s="16" t="s">
        <v>10732</v>
      </c>
      <c r="I7543" s="16" t="s">
        <v>8398</v>
      </c>
      <c r="J7543" s="16"/>
    </row>
    <row r="7544" spans="1:10">
      <c r="A7544" s="16" t="s">
        <v>15933</v>
      </c>
      <c r="B7544" s="52" t="s">
        <v>4892</v>
      </c>
      <c r="C7544" s="16" t="str">
        <f t="shared" si="117"/>
        <v>002 - 101</v>
      </c>
      <c r="D7544" s="52" t="s">
        <v>34487</v>
      </c>
      <c r="E7544" s="52" t="s">
        <v>36066</v>
      </c>
      <c r="F7544" s="16" t="s">
        <v>15302</v>
      </c>
      <c r="G7544" s="16" t="s">
        <v>20457</v>
      </c>
      <c r="H7544" s="16" t="s">
        <v>10732</v>
      </c>
      <c r="I7544" s="16" t="s">
        <v>8398</v>
      </c>
      <c r="J7544" s="16" t="s">
        <v>7990</v>
      </c>
    </row>
    <row r="7545" spans="1:10">
      <c r="A7545" s="16" t="s">
        <v>11098</v>
      </c>
      <c r="B7545" s="52" t="s">
        <v>10820</v>
      </c>
      <c r="C7545" s="16" t="str">
        <f t="shared" si="117"/>
        <v>017 - 877</v>
      </c>
      <c r="D7545" s="52"/>
      <c r="E7545" s="52" t="s">
        <v>22538</v>
      </c>
      <c r="F7545" s="16"/>
      <c r="G7545" s="16" t="s">
        <v>22537</v>
      </c>
      <c r="H7545" s="16" t="s">
        <v>32666</v>
      </c>
      <c r="I7545" s="16" t="s">
        <v>11099</v>
      </c>
      <c r="J7545" s="16" t="s">
        <v>34487</v>
      </c>
    </row>
    <row r="7546" spans="1:10">
      <c r="A7546" s="16" t="s">
        <v>15021</v>
      </c>
      <c r="B7546" s="52" t="s">
        <v>20613</v>
      </c>
      <c r="C7546" s="16" t="str">
        <f t="shared" si="117"/>
        <v>091 - 073</v>
      </c>
      <c r="D7546" s="52" t="s">
        <v>34487</v>
      </c>
      <c r="E7546" s="52" t="s">
        <v>31546</v>
      </c>
      <c r="F7546" s="16" t="s">
        <v>13612</v>
      </c>
      <c r="G7546" s="16" t="s">
        <v>31545</v>
      </c>
      <c r="H7546" s="16" t="s">
        <v>33521</v>
      </c>
      <c r="I7546" s="16" t="s">
        <v>19349</v>
      </c>
    </row>
    <row r="7547" spans="1:10">
      <c r="A7547" s="16" t="s">
        <v>2881</v>
      </c>
      <c r="B7547" s="52" t="s">
        <v>8324</v>
      </c>
      <c r="C7547" s="16" t="str">
        <f t="shared" si="117"/>
        <v>016 - 851</v>
      </c>
      <c r="D7547" s="52"/>
      <c r="E7547" s="52" t="s">
        <v>10742</v>
      </c>
      <c r="F7547" s="16"/>
      <c r="G7547" s="16" t="s">
        <v>10741</v>
      </c>
      <c r="H7547" s="16" t="s">
        <v>32666</v>
      </c>
      <c r="I7547" s="16" t="s">
        <v>2882</v>
      </c>
      <c r="J7547" s="16" t="s">
        <v>34487</v>
      </c>
    </row>
    <row r="7548" spans="1:10">
      <c r="A7548" s="16" t="s">
        <v>30108</v>
      </c>
      <c r="B7548" s="52" t="s">
        <v>8891</v>
      </c>
      <c r="C7548" s="16" t="str">
        <f t="shared" si="117"/>
        <v>024 - 080</v>
      </c>
      <c r="D7548" s="52" t="s">
        <v>34487</v>
      </c>
      <c r="E7548" s="52" t="s">
        <v>26794</v>
      </c>
      <c r="F7548" s="16" t="s">
        <v>36048</v>
      </c>
      <c r="G7548" s="16" t="s">
        <v>26793</v>
      </c>
      <c r="H7548" s="16" t="s">
        <v>32660</v>
      </c>
      <c r="I7548" s="16" t="s">
        <v>34740</v>
      </c>
    </row>
    <row r="7549" spans="1:10">
      <c r="A7549" s="16" t="s">
        <v>21256</v>
      </c>
      <c r="B7549" s="52" t="s">
        <v>23537</v>
      </c>
      <c r="C7549" s="16" t="str">
        <f t="shared" si="117"/>
        <v>065 - 100</v>
      </c>
      <c r="D7549" s="52" t="s">
        <v>34487</v>
      </c>
      <c r="E7549" s="52" t="s">
        <v>29546</v>
      </c>
      <c r="F7549" s="16" t="s">
        <v>21257</v>
      </c>
      <c r="G7549" s="16" t="s">
        <v>29545</v>
      </c>
      <c r="H7549" s="16" t="s">
        <v>30282</v>
      </c>
      <c r="I7549" s="16" t="s">
        <v>21258</v>
      </c>
    </row>
    <row r="7550" spans="1:10">
      <c r="A7550" s="16" t="s">
        <v>20213</v>
      </c>
      <c r="B7550" s="52" t="s">
        <v>2830</v>
      </c>
      <c r="C7550" s="16" t="str">
        <f t="shared" si="117"/>
        <v>026 - 061</v>
      </c>
      <c r="D7550" s="52" t="s">
        <v>34487</v>
      </c>
      <c r="E7550" s="52" t="s">
        <v>8857</v>
      </c>
      <c r="F7550" s="16" t="s">
        <v>20214</v>
      </c>
      <c r="G7550" s="16" t="s">
        <v>8856</v>
      </c>
      <c r="H7550" s="16" t="s">
        <v>32660</v>
      </c>
      <c r="I7550" s="16" t="s">
        <v>20215</v>
      </c>
    </row>
    <row r="7551" spans="1:10">
      <c r="A7551" s="16" t="s">
        <v>32525</v>
      </c>
      <c r="B7551" s="52" t="s">
        <v>29088</v>
      </c>
      <c r="C7551" s="16" t="str">
        <f t="shared" si="117"/>
        <v>057 - 057</v>
      </c>
      <c r="D7551" s="52" t="s">
        <v>34487</v>
      </c>
      <c r="E7551" s="52" t="s">
        <v>18919</v>
      </c>
      <c r="F7551" s="16" t="s">
        <v>20287</v>
      </c>
      <c r="G7551" s="16" t="s">
        <v>18918</v>
      </c>
      <c r="H7551" s="16" t="s">
        <v>20396</v>
      </c>
      <c r="I7551" s="16" t="s">
        <v>20288</v>
      </c>
    </row>
    <row r="7552" spans="1:10">
      <c r="A7552" s="16" t="s">
        <v>21774</v>
      </c>
      <c r="B7552" s="52" t="s">
        <v>22324</v>
      </c>
      <c r="C7552" s="16" t="str">
        <f t="shared" si="117"/>
        <v>060 - 057</v>
      </c>
      <c r="D7552" s="52" t="s">
        <v>34487</v>
      </c>
      <c r="E7552" s="52" t="s">
        <v>10737</v>
      </c>
      <c r="F7552" s="16" t="s">
        <v>24907</v>
      </c>
      <c r="G7552" s="16" t="s">
        <v>10736</v>
      </c>
      <c r="H7552" s="16" t="s">
        <v>20396</v>
      </c>
      <c r="I7552" s="16" t="s">
        <v>21775</v>
      </c>
      <c r="J7552" s="16"/>
    </row>
    <row r="7553" spans="1:10">
      <c r="A7553" s="16" t="s">
        <v>5836</v>
      </c>
      <c r="B7553" s="52" t="s">
        <v>675</v>
      </c>
      <c r="C7553" s="16" t="str">
        <f t="shared" si="117"/>
        <v>021 - 066</v>
      </c>
      <c r="D7553" s="52" t="s">
        <v>34487</v>
      </c>
      <c r="E7553" s="52" t="s">
        <v>14657</v>
      </c>
      <c r="F7553" s="16" t="s">
        <v>5837</v>
      </c>
      <c r="G7553" s="16" t="s">
        <v>14656</v>
      </c>
      <c r="H7553" s="16" t="s">
        <v>4778</v>
      </c>
      <c r="I7553" s="16" t="s">
        <v>5838</v>
      </c>
    </row>
    <row r="7554" spans="1:10">
      <c r="A7554" s="16" t="s">
        <v>37589</v>
      </c>
      <c r="B7554" s="52" t="s">
        <v>9464</v>
      </c>
      <c r="C7554" s="16" t="str">
        <f t="shared" si="117"/>
        <v>014 - 053</v>
      </c>
      <c r="D7554" s="52" t="s">
        <v>34487</v>
      </c>
      <c r="E7554" s="52" t="s">
        <v>31453</v>
      </c>
      <c r="F7554" s="16" t="s">
        <v>3370</v>
      </c>
      <c r="G7554" s="16" t="s">
        <v>31452</v>
      </c>
      <c r="H7554" s="16" t="s">
        <v>32666</v>
      </c>
      <c r="I7554" s="16" t="s">
        <v>37590</v>
      </c>
      <c r="J7554" s="16"/>
    </row>
    <row r="7555" spans="1:10">
      <c r="A7555" s="16" t="s">
        <v>10029</v>
      </c>
      <c r="B7555" s="52" t="s">
        <v>29089</v>
      </c>
      <c r="C7555" s="16" t="str">
        <f t="shared" si="117"/>
        <v>057 - 808</v>
      </c>
      <c r="D7555" s="52"/>
      <c r="E7555" s="52" t="s">
        <v>18919</v>
      </c>
      <c r="F7555" s="16"/>
      <c r="G7555" s="16" t="s">
        <v>18918</v>
      </c>
      <c r="H7555" s="16" t="s">
        <v>20396</v>
      </c>
      <c r="I7555" s="16" t="s">
        <v>10030</v>
      </c>
      <c r="J7555" s="16" t="s">
        <v>34487</v>
      </c>
    </row>
    <row r="7556" spans="1:10">
      <c r="A7556" s="16" t="s">
        <v>5053</v>
      </c>
      <c r="B7556" s="52" t="s">
        <v>23538</v>
      </c>
      <c r="C7556" s="16" t="str">
        <f t="shared" ref="C7556:C7619" si="118">MID(A7556,1,3) &amp;" - " &amp;MID(A7556,4,3)</f>
        <v>065 - 101</v>
      </c>
      <c r="D7556" s="52" t="s">
        <v>34487</v>
      </c>
      <c r="E7556" s="52" t="s">
        <v>29546</v>
      </c>
      <c r="F7556" s="16" t="s">
        <v>5054</v>
      </c>
      <c r="G7556" s="16" t="s">
        <v>29545</v>
      </c>
      <c r="H7556" s="16" t="s">
        <v>30282</v>
      </c>
      <c r="I7556" s="16" t="s">
        <v>297</v>
      </c>
      <c r="J7556" s="16"/>
    </row>
    <row r="7557" spans="1:10">
      <c r="A7557" s="16" t="s">
        <v>27235</v>
      </c>
      <c r="B7557" s="52" t="s">
        <v>4893</v>
      </c>
      <c r="C7557" s="16" t="str">
        <f t="shared" si="118"/>
        <v>002 - 102</v>
      </c>
      <c r="D7557" s="52" t="s">
        <v>34487</v>
      </c>
      <c r="E7557" s="52" t="s">
        <v>36066</v>
      </c>
      <c r="F7557" s="16" t="s">
        <v>32341</v>
      </c>
      <c r="G7557" s="16" t="s">
        <v>20457</v>
      </c>
      <c r="H7557" s="16" t="s">
        <v>10732</v>
      </c>
      <c r="I7557" s="16" t="s">
        <v>10616</v>
      </c>
    </row>
    <row r="7558" spans="1:10">
      <c r="A7558" s="16" t="s">
        <v>32061</v>
      </c>
      <c r="B7558" s="52" t="s">
        <v>18420</v>
      </c>
      <c r="C7558" s="16" t="str">
        <f t="shared" si="118"/>
        <v>032 - 708</v>
      </c>
      <c r="D7558" s="52"/>
      <c r="E7558" s="52" t="s">
        <v>30333</v>
      </c>
      <c r="F7558" s="16"/>
      <c r="G7558" s="16" t="s">
        <v>30332</v>
      </c>
      <c r="H7558" s="16" t="s">
        <v>30334</v>
      </c>
      <c r="I7558" s="16" t="s">
        <v>32062</v>
      </c>
      <c r="J7558" s="16" t="s">
        <v>34487</v>
      </c>
    </row>
    <row r="7559" spans="1:10">
      <c r="A7559" s="16" t="s">
        <v>24988</v>
      </c>
      <c r="B7559" s="52" t="s">
        <v>35721</v>
      </c>
      <c r="C7559" s="16" t="str">
        <f t="shared" si="118"/>
        <v>076 - 063</v>
      </c>
      <c r="D7559" s="52" t="s">
        <v>34487</v>
      </c>
      <c r="E7559" s="52" t="s">
        <v>13510</v>
      </c>
      <c r="F7559" s="16" t="s">
        <v>24989</v>
      </c>
      <c r="G7559" s="16" t="s">
        <v>13509</v>
      </c>
      <c r="H7559" s="16" t="s">
        <v>13511</v>
      </c>
      <c r="I7559" s="16" t="s">
        <v>24990</v>
      </c>
    </row>
    <row r="7560" spans="1:10">
      <c r="A7560" s="16" t="s">
        <v>598</v>
      </c>
      <c r="B7560" s="52" t="s">
        <v>17808</v>
      </c>
      <c r="C7560" s="16" t="str">
        <f t="shared" si="118"/>
        <v>043 - 043</v>
      </c>
      <c r="D7560" s="52" t="s">
        <v>36059</v>
      </c>
      <c r="E7560" s="52" t="s">
        <v>36775</v>
      </c>
      <c r="F7560" s="16" t="s">
        <v>599</v>
      </c>
      <c r="G7560" s="16" t="s">
        <v>27380</v>
      </c>
      <c r="H7560" s="16" t="s">
        <v>20397</v>
      </c>
      <c r="I7560" s="16" t="s">
        <v>600</v>
      </c>
    </row>
    <row r="7561" spans="1:10">
      <c r="A7561" s="16" t="s">
        <v>33126</v>
      </c>
      <c r="B7561" s="52" t="s">
        <v>4066</v>
      </c>
      <c r="C7561" s="16" t="str">
        <f t="shared" si="118"/>
        <v>024 - 081</v>
      </c>
      <c r="D7561" s="52" t="s">
        <v>34487</v>
      </c>
      <c r="E7561" s="52" t="s">
        <v>26794</v>
      </c>
      <c r="F7561" s="16" t="s">
        <v>26792</v>
      </c>
      <c r="G7561" s="16" t="s">
        <v>26793</v>
      </c>
      <c r="H7561" s="16" t="s">
        <v>32660</v>
      </c>
      <c r="I7561" s="16" t="s">
        <v>33127</v>
      </c>
      <c r="J7561" s="16"/>
    </row>
    <row r="7562" spans="1:10">
      <c r="A7562" s="16" t="s">
        <v>29002</v>
      </c>
      <c r="B7562" s="52" t="s">
        <v>2831</v>
      </c>
      <c r="C7562" s="16" t="str">
        <f t="shared" si="118"/>
        <v>026 - 062</v>
      </c>
      <c r="D7562" s="52" t="s">
        <v>36059</v>
      </c>
      <c r="E7562" s="52" t="s">
        <v>8857</v>
      </c>
      <c r="F7562" s="16" t="s">
        <v>23495</v>
      </c>
      <c r="G7562" s="16" t="s">
        <v>8856</v>
      </c>
      <c r="H7562" s="16" t="s">
        <v>32660</v>
      </c>
      <c r="I7562" s="16" t="s">
        <v>29003</v>
      </c>
    </row>
    <row r="7563" spans="1:10">
      <c r="A7563" s="16" t="s">
        <v>27389</v>
      </c>
      <c r="B7563" s="52" t="s">
        <v>17966</v>
      </c>
      <c r="C7563" s="16" t="str">
        <f t="shared" si="118"/>
        <v>023 - 060</v>
      </c>
      <c r="D7563" s="52" t="s">
        <v>36059</v>
      </c>
      <c r="E7563" s="52" t="s">
        <v>380</v>
      </c>
      <c r="F7563" s="16" t="s">
        <v>27390</v>
      </c>
      <c r="G7563" s="16" t="s">
        <v>379</v>
      </c>
      <c r="H7563" s="16" t="s">
        <v>32660</v>
      </c>
      <c r="I7563" s="16" t="s">
        <v>27391</v>
      </c>
    </row>
    <row r="7564" spans="1:10">
      <c r="A7564" s="16" t="s">
        <v>23548</v>
      </c>
      <c r="B7564" s="52" t="s">
        <v>18421</v>
      </c>
      <c r="C7564" s="16" t="str">
        <f t="shared" si="118"/>
        <v>032 - 812</v>
      </c>
      <c r="D7564" s="52"/>
      <c r="E7564" s="52" t="s">
        <v>30333</v>
      </c>
      <c r="F7564" s="16"/>
      <c r="G7564" s="16" t="s">
        <v>30332</v>
      </c>
      <c r="H7564" s="16" t="s">
        <v>30334</v>
      </c>
      <c r="I7564" s="16" t="s">
        <v>23549</v>
      </c>
      <c r="J7564" s="16" t="s">
        <v>34487</v>
      </c>
    </row>
    <row r="7565" spans="1:10">
      <c r="A7565" s="16" t="s">
        <v>1132</v>
      </c>
      <c r="B7565" s="52" t="s">
        <v>33936</v>
      </c>
      <c r="C7565" s="16" t="str">
        <f t="shared" si="118"/>
        <v>035 - 029</v>
      </c>
      <c r="D7565" s="52" t="s">
        <v>36059</v>
      </c>
      <c r="E7565" s="52" t="s">
        <v>30432</v>
      </c>
      <c r="F7565" s="16" t="s">
        <v>1133</v>
      </c>
      <c r="G7565" s="16" t="s">
        <v>30431</v>
      </c>
      <c r="H7565" s="16" t="s">
        <v>35981</v>
      </c>
      <c r="I7565" s="16" t="s">
        <v>1134</v>
      </c>
    </row>
    <row r="7566" spans="1:10">
      <c r="A7566" s="16" t="s">
        <v>14671</v>
      </c>
      <c r="B7566" s="52" t="s">
        <v>8661</v>
      </c>
      <c r="C7566" s="16" t="str">
        <f t="shared" si="118"/>
        <v>022 - 888</v>
      </c>
      <c r="D7566" s="52"/>
      <c r="E7566" s="52" t="s">
        <v>4777</v>
      </c>
      <c r="F7566" s="16"/>
      <c r="G7566" s="16" t="s">
        <v>4776</v>
      </c>
      <c r="H7566" s="16" t="s">
        <v>4778</v>
      </c>
      <c r="I7566" s="16" t="s">
        <v>14672</v>
      </c>
      <c r="J7566" s="16" t="s">
        <v>34487</v>
      </c>
    </row>
    <row r="7567" spans="1:10">
      <c r="A7567" s="16" t="s">
        <v>36905</v>
      </c>
      <c r="B7567" s="52" t="s">
        <v>23966</v>
      </c>
      <c r="C7567" s="16" t="str">
        <f t="shared" si="118"/>
        <v>030 - 078</v>
      </c>
      <c r="D7567" s="52" t="s">
        <v>34487</v>
      </c>
      <c r="E7567" s="52" t="s">
        <v>35970</v>
      </c>
      <c r="F7567" s="16" t="s">
        <v>16555</v>
      </c>
      <c r="G7567" s="16" t="s">
        <v>35969</v>
      </c>
      <c r="H7567" s="16" t="s">
        <v>30334</v>
      </c>
      <c r="I7567" s="16" t="s">
        <v>36906</v>
      </c>
      <c r="J7567" s="16"/>
    </row>
    <row r="7568" spans="1:10">
      <c r="A7568" s="16" t="s">
        <v>17633</v>
      </c>
      <c r="B7568" s="52" t="s">
        <v>8662</v>
      </c>
      <c r="C7568" s="16" t="str">
        <f t="shared" si="118"/>
        <v>022 - 145</v>
      </c>
      <c r="D7568" s="52" t="s">
        <v>34487</v>
      </c>
      <c r="E7568" s="52" t="s">
        <v>4777</v>
      </c>
      <c r="F7568" s="16" t="s">
        <v>17620</v>
      </c>
      <c r="G7568" s="16" t="s">
        <v>4776</v>
      </c>
      <c r="H7568" s="16" t="s">
        <v>4778</v>
      </c>
      <c r="I7568" s="16" t="s">
        <v>17621</v>
      </c>
    </row>
    <row r="7569" spans="1:10">
      <c r="A7569" s="16" t="s">
        <v>36243</v>
      </c>
      <c r="B7569" s="52" t="s">
        <v>29090</v>
      </c>
      <c r="C7569" s="16" t="str">
        <f t="shared" si="118"/>
        <v>057 - 058</v>
      </c>
      <c r="D7569" s="52" t="s">
        <v>34487</v>
      </c>
      <c r="E7569" s="52" t="s">
        <v>18919</v>
      </c>
      <c r="F7569" s="16" t="s">
        <v>2279</v>
      </c>
      <c r="G7569" s="16" t="s">
        <v>18918</v>
      </c>
      <c r="H7569" s="16" t="s">
        <v>20396</v>
      </c>
      <c r="I7569" s="16" t="s">
        <v>36244</v>
      </c>
      <c r="J7569" s="16"/>
    </row>
    <row r="7570" spans="1:10">
      <c r="A7570" s="16" t="s">
        <v>30006</v>
      </c>
      <c r="B7570" s="52" t="s">
        <v>18048</v>
      </c>
      <c r="C7570" s="16" t="str">
        <f t="shared" si="118"/>
        <v>019 - 885</v>
      </c>
      <c r="D7570" s="52"/>
      <c r="E7570" s="52" t="s">
        <v>23092</v>
      </c>
      <c r="F7570" s="16"/>
      <c r="G7570" s="16" t="s">
        <v>23091</v>
      </c>
      <c r="H7570" s="16" t="s">
        <v>32666</v>
      </c>
      <c r="I7570" s="16" t="s">
        <v>20908</v>
      </c>
      <c r="J7570" s="16" t="s">
        <v>34487</v>
      </c>
    </row>
    <row r="7571" spans="1:10">
      <c r="A7571" s="16" t="s">
        <v>37069</v>
      </c>
      <c r="B7571" s="52" t="s">
        <v>18049</v>
      </c>
      <c r="C7571" s="16" t="str">
        <f t="shared" si="118"/>
        <v>019 - 077</v>
      </c>
      <c r="D7571" s="52" t="s">
        <v>36059</v>
      </c>
      <c r="E7571" s="52" t="s">
        <v>23092</v>
      </c>
      <c r="F7571" s="16" t="s">
        <v>32434</v>
      </c>
      <c r="G7571" s="16" t="s">
        <v>23091</v>
      </c>
      <c r="H7571" s="16" t="s">
        <v>32666</v>
      </c>
      <c r="I7571" s="16" t="s">
        <v>37070</v>
      </c>
      <c r="J7571" s="16"/>
    </row>
    <row r="7572" spans="1:10">
      <c r="A7572" s="16" t="s">
        <v>20418</v>
      </c>
      <c r="B7572" s="52" t="s">
        <v>21074</v>
      </c>
      <c r="C7572" s="16" t="str">
        <f t="shared" si="118"/>
        <v>088 - 008</v>
      </c>
      <c r="D7572" s="52" t="s">
        <v>36059</v>
      </c>
      <c r="E7572" s="52" t="s">
        <v>30315</v>
      </c>
      <c r="F7572" s="16" t="s">
        <v>20419</v>
      </c>
      <c r="G7572" s="16" t="s">
        <v>30314</v>
      </c>
      <c r="H7572" s="16" t="s">
        <v>29917</v>
      </c>
      <c r="I7572" s="16" t="s">
        <v>20420</v>
      </c>
      <c r="J7572" s="16"/>
    </row>
    <row r="7573" spans="1:10">
      <c r="A7573" s="16" t="s">
        <v>28058</v>
      </c>
      <c r="B7573" s="52" t="s">
        <v>7478</v>
      </c>
      <c r="C7573" s="16" t="str">
        <f t="shared" si="118"/>
        <v>094 - 038</v>
      </c>
      <c r="D7573" s="52" t="s">
        <v>34487</v>
      </c>
      <c r="E7573" s="52" t="s">
        <v>10747</v>
      </c>
      <c r="F7573" s="16" t="s">
        <v>32368</v>
      </c>
      <c r="G7573" s="16" t="s">
        <v>10746</v>
      </c>
      <c r="H7573" s="16" t="s">
        <v>10748</v>
      </c>
      <c r="I7573" s="16" t="s">
        <v>32369</v>
      </c>
    </row>
    <row r="7574" spans="1:10">
      <c r="A7574" s="16" t="s">
        <v>1456</v>
      </c>
      <c r="B7574" s="52" t="s">
        <v>36854</v>
      </c>
      <c r="C7574" s="16" t="str">
        <f t="shared" si="118"/>
        <v>041 - 817</v>
      </c>
      <c r="D7574" s="52"/>
      <c r="E7574" s="52" t="s">
        <v>31873</v>
      </c>
      <c r="F7574" s="16"/>
      <c r="G7574" s="16" t="s">
        <v>31872</v>
      </c>
      <c r="H7574" s="16" t="s">
        <v>20397</v>
      </c>
      <c r="I7574" s="16" t="s">
        <v>14012</v>
      </c>
      <c r="J7574" s="16" t="s">
        <v>34487</v>
      </c>
    </row>
    <row r="7575" spans="1:10">
      <c r="A7575" s="16" t="s">
        <v>19889</v>
      </c>
      <c r="B7575" s="52" t="s">
        <v>18050</v>
      </c>
      <c r="C7575" s="16" t="str">
        <f t="shared" si="118"/>
        <v>019 - 886</v>
      </c>
      <c r="D7575" s="52"/>
      <c r="E7575" s="52" t="s">
        <v>23092</v>
      </c>
      <c r="F7575" s="16"/>
      <c r="G7575" s="16" t="s">
        <v>23091</v>
      </c>
      <c r="H7575" s="16" t="s">
        <v>32666</v>
      </c>
      <c r="I7575" s="16" t="s">
        <v>19890</v>
      </c>
      <c r="J7575" s="16" t="s">
        <v>34487</v>
      </c>
    </row>
    <row r="7576" spans="1:10">
      <c r="A7576" s="16" t="s">
        <v>24878</v>
      </c>
      <c r="B7576" s="52" t="s">
        <v>10519</v>
      </c>
      <c r="C7576" s="16" t="str">
        <f t="shared" si="118"/>
        <v>015 - 177</v>
      </c>
      <c r="D7576" s="52" t="s">
        <v>36059</v>
      </c>
      <c r="E7576" s="52" t="s">
        <v>32665</v>
      </c>
      <c r="F7576" s="16" t="s">
        <v>9522</v>
      </c>
      <c r="G7576" s="16" t="s">
        <v>32664</v>
      </c>
      <c r="H7576" s="16" t="s">
        <v>32666</v>
      </c>
      <c r="I7576" s="16" t="s">
        <v>24879</v>
      </c>
    </row>
    <row r="7577" spans="1:10">
      <c r="A7577" s="16" t="s">
        <v>25747</v>
      </c>
      <c r="B7577" s="52" t="s">
        <v>18928</v>
      </c>
      <c r="C7577" s="16" t="str">
        <f t="shared" si="118"/>
        <v>006 - 137</v>
      </c>
      <c r="D7577" s="52" t="s">
        <v>34487</v>
      </c>
      <c r="E7577" s="52" t="s">
        <v>26671</v>
      </c>
      <c r="F7577" s="16" t="s">
        <v>18688</v>
      </c>
      <c r="G7577" s="16" t="s">
        <v>26670</v>
      </c>
      <c r="H7577" s="16" t="s">
        <v>10732</v>
      </c>
      <c r="I7577" s="16" t="s">
        <v>25748</v>
      </c>
    </row>
    <row r="7578" spans="1:10">
      <c r="A7578" s="16" t="s">
        <v>1449</v>
      </c>
      <c r="B7578" s="52" t="s">
        <v>10796</v>
      </c>
      <c r="C7578" s="16" t="str">
        <f t="shared" si="118"/>
        <v>017 - 151</v>
      </c>
      <c r="D7578" s="52" t="s">
        <v>36059</v>
      </c>
      <c r="E7578" s="52" t="s">
        <v>22538</v>
      </c>
      <c r="F7578" s="16" t="s">
        <v>22536</v>
      </c>
      <c r="G7578" s="16" t="s">
        <v>22537</v>
      </c>
      <c r="H7578" s="16" t="s">
        <v>32666</v>
      </c>
      <c r="I7578" s="16" t="s">
        <v>1450</v>
      </c>
    </row>
    <row r="7579" spans="1:10">
      <c r="A7579" s="16" t="s">
        <v>20524</v>
      </c>
      <c r="B7579" s="52" t="s">
        <v>2396</v>
      </c>
      <c r="C7579" s="16" t="str">
        <f t="shared" si="118"/>
        <v>024 - 082</v>
      </c>
      <c r="D7579" s="52" t="s">
        <v>36059</v>
      </c>
      <c r="E7579" s="52" t="s">
        <v>26794</v>
      </c>
      <c r="F7579" s="16" t="s">
        <v>36815</v>
      </c>
      <c r="G7579" s="16" t="s">
        <v>26793</v>
      </c>
      <c r="H7579" s="16" t="s">
        <v>32660</v>
      </c>
      <c r="I7579" s="16" t="s">
        <v>20525</v>
      </c>
    </row>
    <row r="7580" spans="1:10">
      <c r="A7580" s="16" t="s">
        <v>19090</v>
      </c>
      <c r="B7580" s="52" t="s">
        <v>17309</v>
      </c>
      <c r="C7580" s="16" t="str">
        <f t="shared" si="118"/>
        <v>006 - 138</v>
      </c>
      <c r="D7580" s="52" t="s">
        <v>36059</v>
      </c>
      <c r="E7580" s="52" t="s">
        <v>26671</v>
      </c>
      <c r="F7580" s="16" t="s">
        <v>19091</v>
      </c>
      <c r="G7580" s="16" t="s">
        <v>26670</v>
      </c>
      <c r="H7580" s="16" t="s">
        <v>10732</v>
      </c>
      <c r="I7580" s="16" t="s">
        <v>19092</v>
      </c>
    </row>
    <row r="7581" spans="1:10">
      <c r="A7581" s="16" t="s">
        <v>13170</v>
      </c>
      <c r="B7581" s="52" t="s">
        <v>23822</v>
      </c>
      <c r="C7581" s="16" t="str">
        <f t="shared" si="118"/>
        <v>090 - 059</v>
      </c>
      <c r="D7581" s="52" t="s">
        <v>34487</v>
      </c>
      <c r="E7581" s="52" t="s">
        <v>33520</v>
      </c>
      <c r="F7581" s="16" t="s">
        <v>13171</v>
      </c>
      <c r="G7581" s="16" t="s">
        <v>33519</v>
      </c>
      <c r="H7581" s="16" t="s">
        <v>33521</v>
      </c>
      <c r="I7581" s="16" t="s">
        <v>13172</v>
      </c>
      <c r="J7581" s="16"/>
    </row>
    <row r="7582" spans="1:10">
      <c r="A7582" s="16" t="s">
        <v>6868</v>
      </c>
      <c r="B7582" s="52" t="s">
        <v>11026</v>
      </c>
      <c r="C7582" s="16" t="str">
        <f t="shared" si="118"/>
        <v>028 - 070</v>
      </c>
      <c r="D7582" s="52" t="s">
        <v>36059</v>
      </c>
      <c r="E7582" s="52" t="s">
        <v>32659</v>
      </c>
      <c r="F7582" s="16" t="s">
        <v>37474</v>
      </c>
      <c r="G7582" s="16" t="s">
        <v>32658</v>
      </c>
      <c r="H7582" s="16" t="s">
        <v>32660</v>
      </c>
      <c r="I7582" s="16" t="s">
        <v>10836</v>
      </c>
    </row>
    <row r="7583" spans="1:10">
      <c r="A7583" s="16" t="s">
        <v>31325</v>
      </c>
      <c r="B7583" s="52" t="s">
        <v>9613</v>
      </c>
      <c r="C7583" s="16" t="str">
        <f t="shared" si="118"/>
        <v>063 - 060</v>
      </c>
      <c r="D7583" s="52" t="s">
        <v>36059</v>
      </c>
      <c r="E7583" s="52" t="s">
        <v>30281</v>
      </c>
      <c r="F7583" s="16" t="s">
        <v>31326</v>
      </c>
      <c r="G7583" s="16" t="s">
        <v>30319</v>
      </c>
      <c r="H7583" s="16" t="s">
        <v>30282</v>
      </c>
      <c r="I7583" s="16" t="s">
        <v>31327</v>
      </c>
    </row>
    <row r="7584" spans="1:10">
      <c r="A7584" s="16" t="s">
        <v>1622</v>
      </c>
      <c r="B7584" s="52" t="s">
        <v>36911</v>
      </c>
      <c r="C7584" s="16" t="str">
        <f t="shared" si="118"/>
        <v>030 - 079</v>
      </c>
      <c r="D7584" s="52" t="s">
        <v>36059</v>
      </c>
      <c r="E7584" s="52" t="s">
        <v>35970</v>
      </c>
      <c r="F7584" s="16" t="s">
        <v>23713</v>
      </c>
      <c r="G7584" s="16" t="s">
        <v>35969</v>
      </c>
      <c r="H7584" s="16" t="s">
        <v>30334</v>
      </c>
      <c r="I7584" s="16" t="s">
        <v>1623</v>
      </c>
      <c r="J7584" s="16"/>
    </row>
    <row r="7585" spans="1:10">
      <c r="A7585" s="16" t="s">
        <v>31843</v>
      </c>
      <c r="B7585" s="52" t="s">
        <v>10520</v>
      </c>
      <c r="C7585" s="16" t="str">
        <f t="shared" si="118"/>
        <v>015 - 178</v>
      </c>
      <c r="D7585" s="52" t="s">
        <v>36059</v>
      </c>
      <c r="E7585" s="52" t="s">
        <v>32665</v>
      </c>
      <c r="F7585" s="16" t="s">
        <v>9522</v>
      </c>
      <c r="G7585" s="16" t="s">
        <v>32664</v>
      </c>
      <c r="H7585" s="16" t="s">
        <v>32666</v>
      </c>
      <c r="I7585" s="16" t="s">
        <v>31844</v>
      </c>
    </row>
    <row r="7586" spans="1:10">
      <c r="A7586" s="16" t="s">
        <v>14859</v>
      </c>
      <c r="B7586" s="52" t="s">
        <v>31184</v>
      </c>
      <c r="C7586" s="16" t="str">
        <f t="shared" si="118"/>
        <v>010 - 815</v>
      </c>
      <c r="D7586" s="52"/>
      <c r="E7586" s="52" t="s">
        <v>30437</v>
      </c>
      <c r="F7586" s="16"/>
      <c r="G7586" s="16" t="s">
        <v>30436</v>
      </c>
      <c r="H7586" s="16" t="s">
        <v>34573</v>
      </c>
      <c r="I7586" s="16" t="s">
        <v>26506</v>
      </c>
      <c r="J7586" s="16" t="s">
        <v>34487</v>
      </c>
    </row>
    <row r="7587" spans="1:10">
      <c r="A7587" s="16" t="s">
        <v>8050</v>
      </c>
      <c r="B7587" s="52" t="s">
        <v>8325</v>
      </c>
      <c r="C7587" s="16" t="str">
        <f t="shared" si="118"/>
        <v>016 - 173</v>
      </c>
      <c r="D7587" s="52" t="s">
        <v>34487</v>
      </c>
      <c r="E7587" s="52" t="s">
        <v>10742</v>
      </c>
      <c r="F7587" s="16" t="s">
        <v>36153</v>
      </c>
      <c r="G7587" s="16" t="s">
        <v>10741</v>
      </c>
      <c r="H7587" s="16" t="s">
        <v>32666</v>
      </c>
      <c r="I7587" s="16" t="s">
        <v>8051</v>
      </c>
    </row>
    <row r="7588" spans="1:10">
      <c r="A7588" s="16" t="s">
        <v>1931</v>
      </c>
      <c r="B7588" s="52" t="s">
        <v>36912</v>
      </c>
      <c r="C7588" s="16" t="str">
        <f t="shared" si="118"/>
        <v>030 - 080</v>
      </c>
      <c r="D7588" s="52" t="s">
        <v>36059</v>
      </c>
      <c r="E7588" s="52" t="s">
        <v>35970</v>
      </c>
      <c r="F7588" s="16" t="s">
        <v>16555</v>
      </c>
      <c r="G7588" s="16" t="s">
        <v>35969</v>
      </c>
      <c r="H7588" s="16" t="s">
        <v>30334</v>
      </c>
      <c r="I7588" s="16" t="s">
        <v>34488</v>
      </c>
    </row>
    <row r="7589" spans="1:10">
      <c r="A7589" s="16" t="s">
        <v>8052</v>
      </c>
      <c r="B7589" s="52" t="s">
        <v>19731</v>
      </c>
      <c r="C7589" s="16" t="str">
        <f t="shared" si="118"/>
        <v>004 - 173</v>
      </c>
      <c r="D7589" s="52" t="s">
        <v>34487</v>
      </c>
      <c r="E7589" s="52" t="s">
        <v>10758</v>
      </c>
      <c r="F7589" s="16" t="s">
        <v>8053</v>
      </c>
      <c r="G7589" s="16" t="s">
        <v>10757</v>
      </c>
      <c r="H7589" s="16" t="s">
        <v>10732</v>
      </c>
      <c r="I7589" s="16" t="s">
        <v>8054</v>
      </c>
    </row>
    <row r="7590" spans="1:10">
      <c r="A7590" s="16" t="s">
        <v>2413</v>
      </c>
      <c r="B7590" s="52" t="s">
        <v>2210</v>
      </c>
      <c r="C7590" s="16" t="str">
        <f t="shared" si="118"/>
        <v>018 - 859</v>
      </c>
      <c r="D7590" s="52"/>
      <c r="E7590" s="52" t="s">
        <v>35975</v>
      </c>
      <c r="F7590" s="16"/>
      <c r="G7590" s="16" t="s">
        <v>35974</v>
      </c>
      <c r="H7590" s="16" t="s">
        <v>32666</v>
      </c>
      <c r="I7590" s="16" t="s">
        <v>2414</v>
      </c>
      <c r="J7590" s="16" t="s">
        <v>34487</v>
      </c>
    </row>
    <row r="7591" spans="1:10">
      <c r="A7591" s="16" t="s">
        <v>7397</v>
      </c>
      <c r="B7591" s="52" t="s">
        <v>16809</v>
      </c>
      <c r="C7591" s="16" t="str">
        <f t="shared" si="118"/>
        <v>001 - 201</v>
      </c>
      <c r="D7591" s="52" t="s">
        <v>34487</v>
      </c>
      <c r="E7591" s="52" t="s">
        <v>37671</v>
      </c>
      <c r="F7591" s="16" t="s">
        <v>25207</v>
      </c>
      <c r="G7591" s="16" t="s">
        <v>37670</v>
      </c>
      <c r="H7591" s="16" t="s">
        <v>10732</v>
      </c>
      <c r="I7591" s="16" t="s">
        <v>7398</v>
      </c>
    </row>
    <row r="7592" spans="1:10">
      <c r="A7592" s="16" t="s">
        <v>3019</v>
      </c>
      <c r="B7592" s="52" t="s">
        <v>9431</v>
      </c>
      <c r="C7592" s="16" t="str">
        <f t="shared" si="118"/>
        <v>078 - 101</v>
      </c>
      <c r="D7592" s="52" t="s">
        <v>34487</v>
      </c>
      <c r="E7592" s="52" t="s">
        <v>1697</v>
      </c>
      <c r="F7592" s="16" t="s">
        <v>3020</v>
      </c>
      <c r="G7592" s="16" t="s">
        <v>1696</v>
      </c>
      <c r="H7592" s="16" t="s">
        <v>4772</v>
      </c>
      <c r="I7592" s="16" t="s">
        <v>33948</v>
      </c>
    </row>
    <row r="7593" spans="1:10">
      <c r="A7593" s="16" t="s">
        <v>5686</v>
      </c>
      <c r="B7593" s="52" t="s">
        <v>23539</v>
      </c>
      <c r="C7593" s="16" t="str">
        <f t="shared" si="118"/>
        <v>065 - 102</v>
      </c>
      <c r="D7593" s="52" t="s">
        <v>34487</v>
      </c>
      <c r="E7593" s="52" t="s">
        <v>29546</v>
      </c>
      <c r="F7593" s="16" t="s">
        <v>25020</v>
      </c>
      <c r="G7593" s="16" t="s">
        <v>29545</v>
      </c>
      <c r="H7593" s="16" t="s">
        <v>30282</v>
      </c>
      <c r="I7593" s="16" t="s">
        <v>5687</v>
      </c>
    </row>
    <row r="7594" spans="1:10">
      <c r="A7594" s="16" t="s">
        <v>28007</v>
      </c>
      <c r="B7594" s="52" t="s">
        <v>10797</v>
      </c>
      <c r="C7594" s="16" t="str">
        <f t="shared" si="118"/>
        <v>017 - 152</v>
      </c>
      <c r="D7594" s="52" t="s">
        <v>36059</v>
      </c>
      <c r="E7594" s="52" t="s">
        <v>22538</v>
      </c>
      <c r="F7594" s="16" t="s">
        <v>13727</v>
      </c>
      <c r="G7594" s="16" t="s">
        <v>22537</v>
      </c>
      <c r="H7594" s="16" t="s">
        <v>32666</v>
      </c>
      <c r="I7594" s="16" t="s">
        <v>28008</v>
      </c>
    </row>
    <row r="7595" spans="1:10">
      <c r="A7595" s="16" t="s">
        <v>17294</v>
      </c>
      <c r="B7595" s="52" t="s">
        <v>11570</v>
      </c>
      <c r="C7595" s="16" t="str">
        <f t="shared" si="118"/>
        <v>001 - 202</v>
      </c>
      <c r="D7595" s="52" t="s">
        <v>34487</v>
      </c>
      <c r="E7595" s="52" t="s">
        <v>37671</v>
      </c>
      <c r="F7595" s="16" t="s">
        <v>25207</v>
      </c>
      <c r="G7595" s="16" t="s">
        <v>37670</v>
      </c>
      <c r="H7595" s="16" t="s">
        <v>10732</v>
      </c>
      <c r="I7595" s="16" t="s">
        <v>17295</v>
      </c>
    </row>
    <row r="7596" spans="1:10">
      <c r="A7596" s="16" t="s">
        <v>24803</v>
      </c>
      <c r="B7596" s="52" t="s">
        <v>11571</v>
      </c>
      <c r="C7596" s="16" t="str">
        <f t="shared" si="118"/>
        <v>001 - 203</v>
      </c>
      <c r="D7596" s="52" t="s">
        <v>36059</v>
      </c>
      <c r="E7596" s="52" t="s">
        <v>37671</v>
      </c>
      <c r="F7596" s="16" t="s">
        <v>10415</v>
      </c>
      <c r="G7596" s="16" t="s">
        <v>37670</v>
      </c>
      <c r="H7596" s="16" t="s">
        <v>10732</v>
      </c>
      <c r="I7596" s="16" t="s">
        <v>24804</v>
      </c>
      <c r="J7596" s="16"/>
    </row>
    <row r="7597" spans="1:10">
      <c r="A7597" s="16" t="s">
        <v>9091</v>
      </c>
      <c r="B7597" s="52" t="s">
        <v>25147</v>
      </c>
      <c r="C7597" s="16" t="str">
        <f t="shared" si="118"/>
        <v>096 - 049</v>
      </c>
      <c r="D7597" s="52" t="s">
        <v>34487</v>
      </c>
      <c r="E7597" s="52" t="s">
        <v>14652</v>
      </c>
      <c r="F7597" s="16" t="s">
        <v>9092</v>
      </c>
      <c r="G7597" s="16" t="s">
        <v>14651</v>
      </c>
      <c r="H7597" s="16" t="s">
        <v>10732</v>
      </c>
      <c r="I7597" s="16" t="s">
        <v>9093</v>
      </c>
    </row>
    <row r="7598" spans="1:10">
      <c r="A7598" s="16" t="s">
        <v>29388</v>
      </c>
      <c r="B7598" s="52" t="s">
        <v>4894</v>
      </c>
      <c r="C7598" s="16" t="str">
        <f t="shared" si="118"/>
        <v>002 - 103</v>
      </c>
      <c r="D7598" s="52" t="s">
        <v>34487</v>
      </c>
      <c r="E7598" s="52" t="s">
        <v>36066</v>
      </c>
      <c r="F7598" s="16" t="s">
        <v>15302</v>
      </c>
      <c r="G7598" s="16" t="s">
        <v>20457</v>
      </c>
      <c r="H7598" s="16" t="s">
        <v>10732</v>
      </c>
      <c r="I7598" s="16" t="s">
        <v>9093</v>
      </c>
      <c r="J7598" s="16" t="s">
        <v>7990</v>
      </c>
    </row>
    <row r="7599" spans="1:10">
      <c r="A7599" s="16" t="s">
        <v>15831</v>
      </c>
      <c r="B7599" s="52" t="s">
        <v>6698</v>
      </c>
      <c r="C7599" s="16" t="str">
        <f t="shared" si="118"/>
        <v>027 - 030</v>
      </c>
      <c r="D7599" s="52" t="s">
        <v>36059</v>
      </c>
      <c r="E7599" s="52" t="s">
        <v>16168</v>
      </c>
      <c r="F7599" s="16" t="s">
        <v>25988</v>
      </c>
      <c r="G7599" s="16" t="s">
        <v>16167</v>
      </c>
      <c r="H7599" s="16" t="s">
        <v>32660</v>
      </c>
      <c r="I7599" s="16" t="s">
        <v>15832</v>
      </c>
      <c r="J7599" s="16"/>
    </row>
    <row r="7600" spans="1:10">
      <c r="A7600" s="16" t="s">
        <v>24811</v>
      </c>
      <c r="B7600" s="52" t="s">
        <v>11572</v>
      </c>
      <c r="C7600" s="16" t="str">
        <f t="shared" si="118"/>
        <v>001 - 204</v>
      </c>
      <c r="D7600" s="52" t="s">
        <v>34487</v>
      </c>
      <c r="E7600" s="52" t="s">
        <v>37671</v>
      </c>
      <c r="F7600" s="16" t="s">
        <v>24812</v>
      </c>
      <c r="G7600" s="16" t="s">
        <v>37670</v>
      </c>
      <c r="H7600" s="16" t="s">
        <v>10732</v>
      </c>
      <c r="I7600" s="16" t="s">
        <v>24813</v>
      </c>
      <c r="J7600" s="16"/>
    </row>
    <row r="7601" spans="1:10">
      <c r="A7601" s="16" t="s">
        <v>18964</v>
      </c>
      <c r="B7601" s="52" t="s">
        <v>10798</v>
      </c>
      <c r="C7601" s="16" t="str">
        <f t="shared" si="118"/>
        <v>017 - 878</v>
      </c>
      <c r="D7601" s="52"/>
      <c r="E7601" s="52" t="s">
        <v>22538</v>
      </c>
      <c r="G7601" s="16" t="s">
        <v>22537</v>
      </c>
      <c r="H7601" s="16" t="s">
        <v>32666</v>
      </c>
      <c r="I7601" s="16" t="s">
        <v>18965</v>
      </c>
      <c r="J7601" s="16" t="s">
        <v>34487</v>
      </c>
    </row>
    <row r="7602" spans="1:10">
      <c r="A7602" s="16" t="s">
        <v>26576</v>
      </c>
      <c r="B7602" s="52" t="s">
        <v>6882</v>
      </c>
      <c r="C7602" s="16" t="str">
        <f t="shared" si="118"/>
        <v>022 - 889</v>
      </c>
      <c r="D7602" s="52"/>
      <c r="E7602" s="52" t="s">
        <v>4777</v>
      </c>
      <c r="F7602" s="16"/>
      <c r="G7602" s="16" t="s">
        <v>4776</v>
      </c>
      <c r="H7602" s="16" t="s">
        <v>4778</v>
      </c>
      <c r="I7602" s="16"/>
      <c r="J7602" s="16" t="s">
        <v>34487</v>
      </c>
    </row>
    <row r="7603" spans="1:10">
      <c r="A7603" s="16" t="s">
        <v>27094</v>
      </c>
      <c r="B7603" s="52" t="s">
        <v>4895</v>
      </c>
      <c r="C7603" s="16" t="str">
        <f t="shared" si="118"/>
        <v>002 - 104</v>
      </c>
      <c r="D7603" s="52" t="s">
        <v>36059</v>
      </c>
      <c r="E7603" s="52" t="s">
        <v>36066</v>
      </c>
      <c r="F7603" s="16" t="s">
        <v>7976</v>
      </c>
      <c r="G7603" s="16" t="s">
        <v>20457</v>
      </c>
      <c r="H7603" s="16" t="s">
        <v>10732</v>
      </c>
      <c r="I7603" s="16" t="s">
        <v>27095</v>
      </c>
    </row>
    <row r="7604" spans="1:10">
      <c r="A7604" s="16" t="s">
        <v>13298</v>
      </c>
      <c r="B7604" s="52" t="s">
        <v>21309</v>
      </c>
      <c r="C7604" s="16" t="str">
        <f t="shared" si="118"/>
        <v>001 - 205</v>
      </c>
      <c r="D7604" s="52" t="s">
        <v>34487</v>
      </c>
      <c r="E7604" s="52" t="s">
        <v>37671</v>
      </c>
      <c r="F7604" s="16" t="s">
        <v>25207</v>
      </c>
      <c r="G7604" s="16" t="s">
        <v>37670</v>
      </c>
      <c r="H7604" s="16" t="s">
        <v>10732</v>
      </c>
      <c r="I7604" s="16" t="s">
        <v>13299</v>
      </c>
    </row>
    <row r="7605" spans="1:10">
      <c r="A7605" s="16" t="s">
        <v>28236</v>
      </c>
      <c r="B7605" s="52" t="s">
        <v>17310</v>
      </c>
      <c r="C7605" s="16" t="str">
        <f t="shared" si="118"/>
        <v>006 - 139</v>
      </c>
      <c r="D7605" s="52" t="s">
        <v>36059</v>
      </c>
      <c r="E7605" s="52" t="s">
        <v>26671</v>
      </c>
      <c r="F7605" s="16" t="s">
        <v>23424</v>
      </c>
      <c r="G7605" s="16" t="s">
        <v>26670</v>
      </c>
      <c r="H7605" s="16" t="s">
        <v>10732</v>
      </c>
      <c r="I7605" s="16" t="s">
        <v>28237</v>
      </c>
    </row>
    <row r="7606" spans="1:10">
      <c r="A7606" s="16" t="s">
        <v>24688</v>
      </c>
      <c r="B7606" s="52" t="s">
        <v>21310</v>
      </c>
      <c r="C7606" s="16" t="str">
        <f t="shared" si="118"/>
        <v>001 - 206</v>
      </c>
      <c r="D7606" s="52" t="s">
        <v>34487</v>
      </c>
      <c r="E7606" s="52" t="s">
        <v>37671</v>
      </c>
      <c r="F7606" s="16" t="s">
        <v>35568</v>
      </c>
      <c r="G7606" s="16" t="s">
        <v>37670</v>
      </c>
      <c r="H7606" s="16" t="s">
        <v>10732</v>
      </c>
      <c r="I7606" s="16" t="s">
        <v>30950</v>
      </c>
    </row>
    <row r="7607" spans="1:10">
      <c r="A7607" s="16" t="s">
        <v>25</v>
      </c>
      <c r="B7607" s="52" t="s">
        <v>7993</v>
      </c>
      <c r="C7607" s="16" t="str">
        <f t="shared" si="118"/>
        <v>022 - 146</v>
      </c>
      <c r="D7607" s="52" t="s">
        <v>34487</v>
      </c>
      <c r="E7607" s="52" t="s">
        <v>4777</v>
      </c>
      <c r="F7607" s="16" t="s">
        <v>13032</v>
      </c>
      <c r="G7607" s="16" t="s">
        <v>4776</v>
      </c>
      <c r="H7607" s="16" t="s">
        <v>4778</v>
      </c>
      <c r="I7607" s="16" t="s">
        <v>25304</v>
      </c>
    </row>
    <row r="7608" spans="1:10">
      <c r="A7608" s="16" t="s">
        <v>6078</v>
      </c>
      <c r="B7608" s="52" t="s">
        <v>9873</v>
      </c>
      <c r="C7608" s="16" t="str">
        <f t="shared" si="118"/>
        <v>014 - 054</v>
      </c>
      <c r="D7608" s="52" t="s">
        <v>34487</v>
      </c>
      <c r="E7608" s="52" t="s">
        <v>31453</v>
      </c>
      <c r="F7608" s="16" t="s">
        <v>13181</v>
      </c>
      <c r="G7608" s="16" t="s">
        <v>31452</v>
      </c>
      <c r="H7608" s="16" t="s">
        <v>32666</v>
      </c>
      <c r="I7608" s="16" t="s">
        <v>6079</v>
      </c>
    </row>
    <row r="7609" spans="1:10">
      <c r="A7609" s="16" t="s">
        <v>32632</v>
      </c>
      <c r="B7609" s="52" t="s">
        <v>12818</v>
      </c>
      <c r="C7609" s="16" t="str">
        <f t="shared" si="118"/>
        <v>066 - 074</v>
      </c>
      <c r="D7609" s="52" t="s">
        <v>34487</v>
      </c>
      <c r="E7609" s="52" t="s">
        <v>3383</v>
      </c>
      <c r="F7609" s="16" t="s">
        <v>3381</v>
      </c>
      <c r="G7609" s="16" t="s">
        <v>3382</v>
      </c>
      <c r="H7609" s="16" t="s">
        <v>15395</v>
      </c>
      <c r="I7609" s="16" t="s">
        <v>14327</v>
      </c>
    </row>
    <row r="7610" spans="1:10">
      <c r="A7610" s="16" t="s">
        <v>35853</v>
      </c>
      <c r="B7610" s="52" t="s">
        <v>31691</v>
      </c>
      <c r="C7610" s="16" t="str">
        <f t="shared" si="118"/>
        <v>093 - 034</v>
      </c>
      <c r="D7610" s="52" t="s">
        <v>36059</v>
      </c>
      <c r="E7610" s="52" t="s">
        <v>14112</v>
      </c>
      <c r="F7610" s="16" t="s">
        <v>14110</v>
      </c>
      <c r="G7610" s="16" t="s">
        <v>14111</v>
      </c>
      <c r="H7610" s="16" t="s">
        <v>30334</v>
      </c>
      <c r="I7610" s="16" t="s">
        <v>35664</v>
      </c>
    </row>
    <row r="7611" spans="1:10">
      <c r="A7611" s="16" t="s">
        <v>12692</v>
      </c>
      <c r="B7611" s="52" t="s">
        <v>11042</v>
      </c>
      <c r="C7611" s="16" t="str">
        <f t="shared" si="118"/>
        <v>064 - 074</v>
      </c>
      <c r="D7611" s="52" t="s">
        <v>36059</v>
      </c>
      <c r="E7611" s="52" t="s">
        <v>27583</v>
      </c>
      <c r="F7611" s="16" t="s">
        <v>1046</v>
      </c>
      <c r="G7611" s="16" t="s">
        <v>27582</v>
      </c>
      <c r="H7611" s="16" t="s">
        <v>30282</v>
      </c>
      <c r="I7611" s="16" t="s">
        <v>12693</v>
      </c>
    </row>
    <row r="7612" spans="1:10">
      <c r="A7612" s="16" t="s">
        <v>28317</v>
      </c>
      <c r="B7612" s="52" t="s">
        <v>29906</v>
      </c>
      <c r="C7612" s="16" t="str">
        <f t="shared" si="118"/>
        <v>061 - 063</v>
      </c>
      <c r="D7612" s="52" t="s">
        <v>34487</v>
      </c>
      <c r="E7612" s="52" t="s">
        <v>26249</v>
      </c>
      <c r="F7612" s="16" t="s">
        <v>35090</v>
      </c>
      <c r="G7612" s="16" t="s">
        <v>26248</v>
      </c>
      <c r="H7612" s="16" t="s">
        <v>30282</v>
      </c>
      <c r="I7612" s="16" t="s">
        <v>28318</v>
      </c>
    </row>
    <row r="7613" spans="1:10">
      <c r="A7613" s="16" t="s">
        <v>15893</v>
      </c>
      <c r="B7613" s="52" t="s">
        <v>3044</v>
      </c>
      <c r="C7613" s="16" t="str">
        <f t="shared" si="118"/>
        <v>061 - 064</v>
      </c>
      <c r="D7613" s="52" t="s">
        <v>34487</v>
      </c>
      <c r="E7613" s="52" t="s">
        <v>26249</v>
      </c>
      <c r="F7613" s="16" t="s">
        <v>35090</v>
      </c>
      <c r="G7613" s="16" t="s">
        <v>26248</v>
      </c>
      <c r="H7613" s="16" t="s">
        <v>30282</v>
      </c>
      <c r="I7613" s="16" t="s">
        <v>15894</v>
      </c>
    </row>
    <row r="7614" spans="1:10">
      <c r="A7614" s="16" t="s">
        <v>25759</v>
      </c>
      <c r="B7614" s="52" t="s">
        <v>676</v>
      </c>
      <c r="C7614" s="16" t="str">
        <f t="shared" si="118"/>
        <v>021 - 866</v>
      </c>
      <c r="D7614" s="52"/>
      <c r="E7614" s="52" t="s">
        <v>14657</v>
      </c>
      <c r="F7614" s="16"/>
      <c r="G7614" s="16" t="s">
        <v>14656</v>
      </c>
      <c r="H7614" s="16" t="s">
        <v>4778</v>
      </c>
      <c r="I7614" s="16" t="s">
        <v>25760</v>
      </c>
      <c r="J7614" s="16" t="s">
        <v>34487</v>
      </c>
    </row>
    <row r="7615" spans="1:10">
      <c r="A7615" s="16" t="s">
        <v>30957</v>
      </c>
      <c r="B7615" s="52" t="s">
        <v>21311</v>
      </c>
      <c r="C7615" s="16" t="str">
        <f t="shared" si="118"/>
        <v>001 - 207</v>
      </c>
      <c r="D7615" s="52" t="s">
        <v>34487</v>
      </c>
      <c r="E7615" s="52" t="s">
        <v>37671</v>
      </c>
      <c r="F7615" s="16" t="s">
        <v>35568</v>
      </c>
      <c r="G7615" s="16" t="s">
        <v>37670</v>
      </c>
      <c r="H7615" s="16" t="s">
        <v>10732</v>
      </c>
      <c r="I7615" s="16" t="s">
        <v>30958</v>
      </c>
    </row>
    <row r="7616" spans="1:10">
      <c r="A7616" s="16" t="s">
        <v>27991</v>
      </c>
      <c r="B7616" s="52" t="s">
        <v>34425</v>
      </c>
      <c r="C7616" s="16" t="str">
        <f t="shared" si="118"/>
        <v>048 - 034</v>
      </c>
      <c r="D7616" s="52" t="s">
        <v>36059</v>
      </c>
      <c r="E7616" s="52" t="s">
        <v>29538</v>
      </c>
      <c r="F7616" s="16" t="s">
        <v>27992</v>
      </c>
      <c r="G7616" s="16" t="s">
        <v>29537</v>
      </c>
      <c r="H7616" s="16" t="s">
        <v>30328</v>
      </c>
      <c r="I7616" s="16" t="s">
        <v>12980</v>
      </c>
      <c r="J7616" s="16" t="s">
        <v>7990</v>
      </c>
    </row>
    <row r="7617" spans="1:10">
      <c r="A7617" s="16" t="s">
        <v>12978</v>
      </c>
      <c r="B7617" s="52" t="s">
        <v>19531</v>
      </c>
      <c r="C7617" s="16" t="str">
        <f t="shared" si="118"/>
        <v>100 - 005</v>
      </c>
      <c r="D7617" s="52" t="s">
        <v>36059</v>
      </c>
      <c r="E7617" s="52" t="s">
        <v>682</v>
      </c>
      <c r="F7617" s="16" t="s">
        <v>12979</v>
      </c>
      <c r="G7617" s="16" t="s">
        <v>681</v>
      </c>
      <c r="H7617" s="16" t="s">
        <v>30328</v>
      </c>
      <c r="I7617" s="16" t="s">
        <v>12980</v>
      </c>
      <c r="J7617" s="16"/>
    </row>
    <row r="7618" spans="1:10">
      <c r="A7618" s="16" t="s">
        <v>14294</v>
      </c>
      <c r="B7618" s="52" t="s">
        <v>677</v>
      </c>
      <c r="C7618" s="16" t="str">
        <f t="shared" si="118"/>
        <v>021 - 867</v>
      </c>
      <c r="D7618" s="52"/>
      <c r="E7618" s="52" t="s">
        <v>14657</v>
      </c>
      <c r="F7618" s="16"/>
      <c r="G7618" s="16" t="s">
        <v>14656</v>
      </c>
      <c r="H7618" s="16" t="s">
        <v>4778</v>
      </c>
      <c r="I7618" s="16" t="s">
        <v>14295</v>
      </c>
      <c r="J7618" s="16" t="s">
        <v>34487</v>
      </c>
    </row>
    <row r="7619" spans="1:10">
      <c r="A7619" s="16" t="s">
        <v>5929</v>
      </c>
      <c r="B7619" s="52" t="s">
        <v>678</v>
      </c>
      <c r="C7619" s="16" t="str">
        <f t="shared" si="118"/>
        <v>021 - 067</v>
      </c>
      <c r="D7619" s="52" t="s">
        <v>34487</v>
      </c>
      <c r="E7619" s="52" t="s">
        <v>14657</v>
      </c>
      <c r="F7619" s="16" t="s">
        <v>5930</v>
      </c>
      <c r="G7619" s="16" t="s">
        <v>14656</v>
      </c>
      <c r="H7619" s="16" t="s">
        <v>4778</v>
      </c>
      <c r="I7619" s="16" t="s">
        <v>5931</v>
      </c>
    </row>
    <row r="7620" spans="1:10">
      <c r="A7620" s="16" t="s">
        <v>30687</v>
      </c>
      <c r="B7620" s="52" t="s">
        <v>33502</v>
      </c>
      <c r="C7620" s="16" t="str">
        <f t="shared" ref="C7620:C7683" si="119">MID(A7620,1,3) &amp;" - " &amp;MID(A7620,4,3)</f>
        <v>030 - 081</v>
      </c>
      <c r="D7620" s="52" t="s">
        <v>34487</v>
      </c>
      <c r="E7620" s="52" t="s">
        <v>35970</v>
      </c>
      <c r="F7620" s="16" t="s">
        <v>31594</v>
      </c>
      <c r="G7620" s="16" t="s">
        <v>35969</v>
      </c>
      <c r="H7620" s="16" t="s">
        <v>30334</v>
      </c>
      <c r="I7620" s="16" t="s">
        <v>30688</v>
      </c>
      <c r="J7620" s="16"/>
    </row>
    <row r="7621" spans="1:10">
      <c r="A7621" s="16" t="s">
        <v>1827</v>
      </c>
      <c r="B7621" s="52" t="s">
        <v>18478</v>
      </c>
      <c r="C7621" s="16" t="str">
        <f t="shared" si="119"/>
        <v>021 - 868</v>
      </c>
      <c r="D7621" s="52"/>
      <c r="E7621" s="52" t="s">
        <v>14657</v>
      </c>
      <c r="F7621" s="16"/>
      <c r="G7621" s="16" t="s">
        <v>14656</v>
      </c>
      <c r="H7621" s="16" t="s">
        <v>4778</v>
      </c>
      <c r="I7621" s="16"/>
      <c r="J7621" s="16" t="s">
        <v>34487</v>
      </c>
    </row>
    <row r="7622" spans="1:10">
      <c r="A7622" s="16" t="s">
        <v>1185</v>
      </c>
      <c r="B7622" s="52" t="s">
        <v>18051</v>
      </c>
      <c r="C7622" s="16" t="str">
        <f t="shared" si="119"/>
        <v>019 - 887</v>
      </c>
      <c r="D7622" s="52"/>
      <c r="E7622" s="52" t="s">
        <v>23092</v>
      </c>
      <c r="F7622" s="16"/>
      <c r="G7622" s="16" t="s">
        <v>23091</v>
      </c>
      <c r="H7622" s="16" t="s">
        <v>32666</v>
      </c>
      <c r="I7622" s="16" t="s">
        <v>1186</v>
      </c>
      <c r="J7622" s="16" t="s">
        <v>34487</v>
      </c>
    </row>
    <row r="7623" spans="1:10">
      <c r="A7623" s="16" t="s">
        <v>36983</v>
      </c>
      <c r="B7623" s="52" t="s">
        <v>3891</v>
      </c>
      <c r="C7623" s="16" t="str">
        <f t="shared" si="119"/>
        <v>003 - 122</v>
      </c>
      <c r="D7623" s="52" t="s">
        <v>36059</v>
      </c>
      <c r="E7623" s="52" t="s">
        <v>3328</v>
      </c>
      <c r="F7623" s="16" t="s">
        <v>36984</v>
      </c>
      <c r="G7623" s="16" t="s">
        <v>10731</v>
      </c>
      <c r="H7623" s="16" t="s">
        <v>10732</v>
      </c>
      <c r="I7623" s="16" t="s">
        <v>11895</v>
      </c>
    </row>
    <row r="7624" spans="1:10">
      <c r="A7624" s="16" t="s">
        <v>32633</v>
      </c>
      <c r="B7624" s="52" t="s">
        <v>12819</v>
      </c>
      <c r="C7624" s="16" t="str">
        <f t="shared" si="119"/>
        <v>066 - 075</v>
      </c>
      <c r="D7624" s="52" t="s">
        <v>34487</v>
      </c>
      <c r="E7624" s="52" t="s">
        <v>3383</v>
      </c>
      <c r="F7624" s="16" t="s">
        <v>14328</v>
      </c>
      <c r="G7624" s="16" t="s">
        <v>3382</v>
      </c>
      <c r="H7624" s="16" t="s">
        <v>15395</v>
      </c>
      <c r="I7624" s="16" t="s">
        <v>14329</v>
      </c>
    </row>
    <row r="7625" spans="1:10">
      <c r="A7625" s="16" t="s">
        <v>2934</v>
      </c>
      <c r="B7625" s="52" t="s">
        <v>11043</v>
      </c>
      <c r="C7625" s="16" t="str">
        <f t="shared" si="119"/>
        <v>064 - 075</v>
      </c>
      <c r="D7625" s="52" t="s">
        <v>36059</v>
      </c>
      <c r="E7625" s="52" t="s">
        <v>27583</v>
      </c>
      <c r="F7625" s="16" t="s">
        <v>2935</v>
      </c>
      <c r="G7625" s="16" t="s">
        <v>27582</v>
      </c>
      <c r="H7625" s="16" t="s">
        <v>30282</v>
      </c>
      <c r="I7625" s="16" t="s">
        <v>2936</v>
      </c>
    </row>
    <row r="7626" spans="1:10">
      <c r="A7626" s="16" t="s">
        <v>11177</v>
      </c>
      <c r="B7626" s="52" t="s">
        <v>20328</v>
      </c>
      <c r="C7626" s="16" t="str">
        <f t="shared" si="119"/>
        <v>051 - 032</v>
      </c>
      <c r="D7626" s="52" t="s">
        <v>34487</v>
      </c>
      <c r="E7626" s="52" t="s">
        <v>31110</v>
      </c>
      <c r="F7626" s="16" t="s">
        <v>11178</v>
      </c>
      <c r="G7626" s="16" t="s">
        <v>31109</v>
      </c>
      <c r="H7626" s="16" t="s">
        <v>30328</v>
      </c>
      <c r="I7626" s="16" t="s">
        <v>2118</v>
      </c>
      <c r="J7626" s="16"/>
    </row>
    <row r="7627" spans="1:10">
      <c r="A7627" s="16" t="s">
        <v>3973</v>
      </c>
      <c r="B7627" s="52" t="s">
        <v>20329</v>
      </c>
      <c r="C7627" s="16" t="str">
        <f t="shared" si="119"/>
        <v>051 - 802</v>
      </c>
      <c r="D7627" s="52"/>
      <c r="E7627" s="52" t="s">
        <v>31110</v>
      </c>
      <c r="F7627" s="16"/>
      <c r="G7627" s="16" t="s">
        <v>31109</v>
      </c>
      <c r="H7627" s="16" t="s">
        <v>30328</v>
      </c>
      <c r="I7627" s="16" t="s">
        <v>3974</v>
      </c>
      <c r="J7627" s="16" t="s">
        <v>34487</v>
      </c>
    </row>
    <row r="7628" spans="1:10">
      <c r="A7628" s="16" t="s">
        <v>11327</v>
      </c>
      <c r="B7628" s="52" t="s">
        <v>31692</v>
      </c>
      <c r="C7628" s="16" t="str">
        <f t="shared" si="119"/>
        <v>093 - 035</v>
      </c>
      <c r="D7628" s="52" t="s">
        <v>36059</v>
      </c>
      <c r="E7628" s="52" t="s">
        <v>14112</v>
      </c>
      <c r="F7628" s="16" t="s">
        <v>11328</v>
      </c>
      <c r="G7628" s="16" t="s">
        <v>14111</v>
      </c>
      <c r="H7628" s="16" t="s">
        <v>30334</v>
      </c>
      <c r="I7628" s="16" t="s">
        <v>21031</v>
      </c>
    </row>
    <row r="7629" spans="1:10">
      <c r="A7629" s="16" t="s">
        <v>14339</v>
      </c>
      <c r="B7629" s="52" t="s">
        <v>25148</v>
      </c>
      <c r="C7629" s="16" t="str">
        <f t="shared" si="119"/>
        <v>096 - 050</v>
      </c>
      <c r="D7629" s="52" t="s">
        <v>34487</v>
      </c>
      <c r="E7629" s="52" t="s">
        <v>14652</v>
      </c>
      <c r="F7629" s="16" t="s">
        <v>14340</v>
      </c>
      <c r="G7629" s="16" t="s">
        <v>14651</v>
      </c>
      <c r="H7629" s="16" t="s">
        <v>10732</v>
      </c>
      <c r="I7629" s="16" t="s">
        <v>14341</v>
      </c>
    </row>
    <row r="7630" spans="1:10">
      <c r="A7630" s="16" t="s">
        <v>22605</v>
      </c>
      <c r="B7630" s="52" t="s">
        <v>4896</v>
      </c>
      <c r="C7630" s="16" t="str">
        <f t="shared" si="119"/>
        <v>002 - 105</v>
      </c>
      <c r="D7630" s="52" t="s">
        <v>34487</v>
      </c>
      <c r="E7630" s="52" t="s">
        <v>36066</v>
      </c>
      <c r="F7630" s="16" t="s">
        <v>22606</v>
      </c>
      <c r="G7630" s="16" t="s">
        <v>20457</v>
      </c>
      <c r="H7630" s="16" t="s">
        <v>10732</v>
      </c>
      <c r="I7630" s="16" t="s">
        <v>14341</v>
      </c>
      <c r="J7630" s="16" t="s">
        <v>7990</v>
      </c>
    </row>
    <row r="7631" spans="1:10">
      <c r="A7631" s="16" t="s">
        <v>6465</v>
      </c>
      <c r="B7631" s="52" t="s">
        <v>19732</v>
      </c>
      <c r="C7631" s="16" t="str">
        <f t="shared" si="119"/>
        <v>004 - 174</v>
      </c>
      <c r="D7631" s="52" t="s">
        <v>34487</v>
      </c>
      <c r="E7631" s="52" t="s">
        <v>10758</v>
      </c>
      <c r="F7631" s="16" t="s">
        <v>6466</v>
      </c>
      <c r="G7631" s="16" t="s">
        <v>10757</v>
      </c>
      <c r="H7631" s="16" t="s">
        <v>10732</v>
      </c>
      <c r="I7631" s="16" t="s">
        <v>6467</v>
      </c>
    </row>
    <row r="7632" spans="1:10">
      <c r="A7632" s="16" t="s">
        <v>30384</v>
      </c>
      <c r="B7632" s="52" t="s">
        <v>7994</v>
      </c>
      <c r="C7632" s="16" t="str">
        <f t="shared" si="119"/>
        <v>022 - 890</v>
      </c>
      <c r="D7632" s="52"/>
      <c r="E7632" s="52" t="s">
        <v>4777</v>
      </c>
      <c r="F7632" s="16"/>
      <c r="G7632" s="16" t="s">
        <v>4776</v>
      </c>
      <c r="H7632" s="16" t="s">
        <v>4778</v>
      </c>
      <c r="I7632" s="16" t="s">
        <v>30385</v>
      </c>
      <c r="J7632" s="16" t="s">
        <v>34487</v>
      </c>
    </row>
    <row r="7633" spans="1:10">
      <c r="A7633" s="16" t="s">
        <v>20526</v>
      </c>
      <c r="B7633" s="52" t="s">
        <v>15601</v>
      </c>
      <c r="C7633" s="16" t="str">
        <f t="shared" si="119"/>
        <v>030 - 082</v>
      </c>
      <c r="D7633" s="52" t="s">
        <v>36059</v>
      </c>
      <c r="E7633" s="52" t="s">
        <v>35970</v>
      </c>
      <c r="F7633" s="16" t="s">
        <v>23713</v>
      </c>
      <c r="G7633" s="16" t="s">
        <v>35969</v>
      </c>
      <c r="H7633" s="16" t="s">
        <v>30334</v>
      </c>
      <c r="I7633" s="16" t="s">
        <v>20527</v>
      </c>
    </row>
    <row r="7634" spans="1:10">
      <c r="A7634" s="16" t="s">
        <v>507</v>
      </c>
      <c r="B7634" s="52" t="s">
        <v>11216</v>
      </c>
      <c r="C7634" s="16" t="str">
        <f t="shared" si="119"/>
        <v>054 - 043</v>
      </c>
      <c r="D7634" s="52" t="s">
        <v>34487</v>
      </c>
      <c r="E7634" s="52" t="s">
        <v>30442</v>
      </c>
      <c r="F7634" s="16" t="s">
        <v>508</v>
      </c>
      <c r="G7634" s="16" t="s">
        <v>30441</v>
      </c>
      <c r="H7634" s="16" t="s">
        <v>1269</v>
      </c>
      <c r="I7634" s="16" t="s">
        <v>509</v>
      </c>
    </row>
    <row r="7635" spans="1:10">
      <c r="A7635" s="16" t="s">
        <v>26133</v>
      </c>
      <c r="B7635" s="52" t="s">
        <v>10521</v>
      </c>
      <c r="C7635" s="16" t="str">
        <f t="shared" si="119"/>
        <v>015 - 926</v>
      </c>
      <c r="D7635" s="52"/>
      <c r="E7635" s="52" t="s">
        <v>32665</v>
      </c>
      <c r="G7635" s="16" t="s">
        <v>32664</v>
      </c>
      <c r="H7635" s="16" t="s">
        <v>32666</v>
      </c>
      <c r="I7635" s="16" t="s">
        <v>26134</v>
      </c>
      <c r="J7635" s="16" t="s">
        <v>34487</v>
      </c>
    </row>
    <row r="7636" spans="1:10">
      <c r="A7636" s="16" t="s">
        <v>22753</v>
      </c>
      <c r="B7636" s="52" t="s">
        <v>17385</v>
      </c>
      <c r="C7636" s="16" t="str">
        <f t="shared" si="119"/>
        <v>040 - 032</v>
      </c>
      <c r="D7636" s="52" t="s">
        <v>34487</v>
      </c>
      <c r="E7636" s="52" t="s">
        <v>32809</v>
      </c>
      <c r="F7636" s="16" t="s">
        <v>22754</v>
      </c>
      <c r="G7636" s="16" t="s">
        <v>32808</v>
      </c>
      <c r="H7636" s="16" t="s">
        <v>35981</v>
      </c>
      <c r="I7636" s="16" t="s">
        <v>22755</v>
      </c>
      <c r="J7636" s="16"/>
    </row>
    <row r="7637" spans="1:10">
      <c r="A7637" s="16" t="s">
        <v>34909</v>
      </c>
      <c r="B7637" s="52" t="s">
        <v>7995</v>
      </c>
      <c r="C7637" s="16" t="str">
        <f t="shared" si="119"/>
        <v>022 - 147</v>
      </c>
      <c r="D7637" s="52" t="s">
        <v>34487</v>
      </c>
      <c r="E7637" s="52" t="s">
        <v>4777</v>
      </c>
      <c r="F7637" s="16" t="s">
        <v>34910</v>
      </c>
      <c r="G7637" s="16" t="s">
        <v>4776</v>
      </c>
      <c r="H7637" s="16" t="s">
        <v>4778</v>
      </c>
      <c r="I7637" s="16" t="s">
        <v>34911</v>
      </c>
    </row>
    <row r="7638" spans="1:10">
      <c r="A7638" s="16" t="s">
        <v>4884</v>
      </c>
      <c r="B7638" s="52" t="s">
        <v>18479</v>
      </c>
      <c r="C7638" s="16" t="str">
        <f t="shared" si="119"/>
        <v>021 - 068</v>
      </c>
      <c r="D7638" s="52" t="s">
        <v>34487</v>
      </c>
      <c r="E7638" s="52" t="s">
        <v>14657</v>
      </c>
      <c r="F7638" s="16" t="s">
        <v>24370</v>
      </c>
      <c r="G7638" s="16" t="s">
        <v>14656</v>
      </c>
      <c r="H7638" s="16" t="s">
        <v>4778</v>
      </c>
      <c r="I7638" s="16" t="s">
        <v>4885</v>
      </c>
    </row>
    <row r="7639" spans="1:10">
      <c r="A7639" s="16" t="s">
        <v>6468</v>
      </c>
      <c r="B7639" s="52" t="s">
        <v>8326</v>
      </c>
      <c r="C7639" s="16" t="str">
        <f t="shared" si="119"/>
        <v>016 - 174</v>
      </c>
      <c r="D7639" s="52" t="s">
        <v>34487</v>
      </c>
      <c r="E7639" s="52" t="s">
        <v>10742</v>
      </c>
      <c r="F7639" s="16" t="s">
        <v>10740</v>
      </c>
      <c r="G7639" s="16" t="s">
        <v>10741</v>
      </c>
      <c r="H7639" s="16" t="s">
        <v>32666</v>
      </c>
      <c r="I7639" s="16" t="s">
        <v>12986</v>
      </c>
    </row>
    <row r="7640" spans="1:10">
      <c r="A7640" s="16" t="s">
        <v>7163</v>
      </c>
      <c r="B7640" s="52" t="s">
        <v>17311</v>
      </c>
      <c r="C7640" s="16" t="str">
        <f t="shared" si="119"/>
        <v>006 - 140</v>
      </c>
      <c r="D7640" s="52" t="s">
        <v>36059</v>
      </c>
      <c r="E7640" s="52" t="s">
        <v>26671</v>
      </c>
      <c r="F7640" s="16" t="s">
        <v>1517</v>
      </c>
      <c r="G7640" s="16" t="s">
        <v>26670</v>
      </c>
      <c r="H7640" s="16" t="s">
        <v>10732</v>
      </c>
      <c r="I7640" s="16" t="s">
        <v>1518</v>
      </c>
    </row>
    <row r="7641" spans="1:10">
      <c r="A7641" s="16" t="s">
        <v>28223</v>
      </c>
      <c r="B7641" s="52" t="s">
        <v>2832</v>
      </c>
      <c r="C7641" s="16" t="str">
        <f t="shared" si="119"/>
        <v>026 - 063</v>
      </c>
      <c r="D7641" s="52" t="s">
        <v>36059</v>
      </c>
      <c r="E7641" s="52" t="s">
        <v>8857</v>
      </c>
      <c r="F7641" s="16" t="s">
        <v>28224</v>
      </c>
      <c r="G7641" s="16" t="s">
        <v>8856</v>
      </c>
      <c r="H7641" s="16" t="s">
        <v>32660</v>
      </c>
      <c r="I7641" s="16" t="s">
        <v>25686</v>
      </c>
    </row>
    <row r="7642" spans="1:10">
      <c r="A7642" s="16" t="s">
        <v>24599</v>
      </c>
      <c r="B7642" s="52" t="s">
        <v>7996</v>
      </c>
      <c r="C7642" s="16" t="str">
        <f t="shared" si="119"/>
        <v>022 - 891</v>
      </c>
      <c r="D7642" s="52"/>
      <c r="E7642" s="52" t="s">
        <v>4777</v>
      </c>
      <c r="F7642" s="16"/>
      <c r="G7642" s="16" t="s">
        <v>4776</v>
      </c>
      <c r="H7642" s="16" t="s">
        <v>4778</v>
      </c>
      <c r="I7642" s="16" t="s">
        <v>24600</v>
      </c>
      <c r="J7642" s="16" t="s">
        <v>34487</v>
      </c>
    </row>
    <row r="7643" spans="1:10">
      <c r="A7643" s="16" t="s">
        <v>10455</v>
      </c>
      <c r="B7643" s="52" t="s">
        <v>24356</v>
      </c>
      <c r="C7643" s="16" t="str">
        <f t="shared" si="119"/>
        <v>022 - 892</v>
      </c>
      <c r="D7643" s="52"/>
      <c r="E7643" s="52" t="s">
        <v>4777</v>
      </c>
      <c r="F7643" s="16"/>
      <c r="G7643" s="16" t="s">
        <v>4776</v>
      </c>
      <c r="H7643" s="16" t="s">
        <v>4778</v>
      </c>
      <c r="I7643" s="16" t="s">
        <v>10456</v>
      </c>
      <c r="J7643" s="16" t="s">
        <v>34487</v>
      </c>
    </row>
    <row r="7644" spans="1:10">
      <c r="A7644" s="16" t="s">
        <v>6179</v>
      </c>
      <c r="B7644" s="52" t="s">
        <v>3892</v>
      </c>
      <c r="C7644" s="16" t="str">
        <f t="shared" si="119"/>
        <v>003 - 875</v>
      </c>
      <c r="D7644" s="52"/>
      <c r="E7644" s="52" t="s">
        <v>3328</v>
      </c>
      <c r="F7644" s="16"/>
      <c r="G7644" s="16" t="s">
        <v>10731</v>
      </c>
      <c r="H7644" s="16" t="s">
        <v>10732</v>
      </c>
      <c r="I7644" s="16" t="s">
        <v>23876</v>
      </c>
      <c r="J7644" s="16" t="s">
        <v>34487</v>
      </c>
    </row>
    <row r="7645" spans="1:10">
      <c r="A7645" s="16" t="s">
        <v>29705</v>
      </c>
      <c r="B7645" s="52" t="s">
        <v>10579</v>
      </c>
      <c r="C7645" s="16" t="str">
        <f t="shared" si="119"/>
        <v>015 - 179</v>
      </c>
      <c r="D7645" s="52" t="s">
        <v>36059</v>
      </c>
      <c r="E7645" s="52" t="s">
        <v>32665</v>
      </c>
      <c r="F7645" s="16" t="s">
        <v>424</v>
      </c>
      <c r="G7645" s="16" t="s">
        <v>32664</v>
      </c>
      <c r="H7645" s="16" t="s">
        <v>32666</v>
      </c>
      <c r="I7645" s="16" t="s">
        <v>14363</v>
      </c>
    </row>
    <row r="7646" spans="1:10">
      <c r="A7646" s="16" t="s">
        <v>5312</v>
      </c>
      <c r="B7646" s="52" t="s">
        <v>33506</v>
      </c>
      <c r="C7646" s="16" t="str">
        <f t="shared" si="119"/>
        <v>008 - 047</v>
      </c>
      <c r="D7646" s="52" t="s">
        <v>34487</v>
      </c>
      <c r="E7646" s="52" t="s">
        <v>16664</v>
      </c>
      <c r="F7646" s="16" t="s">
        <v>5541</v>
      </c>
      <c r="G7646" s="16" t="s">
        <v>16663</v>
      </c>
      <c r="H7646" s="16" t="s">
        <v>34573</v>
      </c>
      <c r="I7646" s="16" t="s">
        <v>5313</v>
      </c>
      <c r="J7646" s="16"/>
    </row>
    <row r="7647" spans="1:10">
      <c r="A7647" s="16" t="s">
        <v>21692</v>
      </c>
      <c r="B7647" s="52" t="s">
        <v>2526</v>
      </c>
      <c r="C7647" s="16" t="str">
        <f t="shared" si="119"/>
        <v>013 - 190</v>
      </c>
      <c r="D7647" s="52" t="s">
        <v>34487</v>
      </c>
      <c r="E7647" s="52" t="s">
        <v>26240</v>
      </c>
      <c r="F7647" s="16" t="s">
        <v>26238</v>
      </c>
      <c r="G7647" s="16" t="s">
        <v>26239</v>
      </c>
      <c r="H7647" s="16" t="s">
        <v>32666</v>
      </c>
      <c r="I7647" s="16" t="s">
        <v>7918</v>
      </c>
      <c r="J7647" s="16" t="s">
        <v>7990</v>
      </c>
    </row>
    <row r="7648" spans="1:10">
      <c r="A7648" s="16" t="s">
        <v>7916</v>
      </c>
      <c r="B7648" s="52" t="s">
        <v>15997</v>
      </c>
      <c r="C7648" s="16" t="str">
        <f t="shared" si="119"/>
        <v>097 - 069</v>
      </c>
      <c r="D7648" s="52" t="s">
        <v>34487</v>
      </c>
      <c r="E7648" s="52" t="s">
        <v>26245</v>
      </c>
      <c r="F7648" s="16" t="s">
        <v>7917</v>
      </c>
      <c r="G7648" s="16" t="s">
        <v>26244</v>
      </c>
      <c r="H7648" s="16" t="s">
        <v>32666</v>
      </c>
      <c r="I7648" s="16" t="s">
        <v>7918</v>
      </c>
    </row>
    <row r="7649" spans="1:10">
      <c r="A7649" s="16" t="s">
        <v>344</v>
      </c>
      <c r="B7649" s="52" t="s">
        <v>15602</v>
      </c>
      <c r="C7649" s="16" t="str">
        <f t="shared" si="119"/>
        <v>030 - 083</v>
      </c>
      <c r="D7649" s="52" t="s">
        <v>36059</v>
      </c>
      <c r="E7649" s="52" t="s">
        <v>35970</v>
      </c>
      <c r="F7649" s="16" t="s">
        <v>16555</v>
      </c>
      <c r="G7649" s="16" t="s">
        <v>35969</v>
      </c>
      <c r="H7649" s="16" t="s">
        <v>30334</v>
      </c>
      <c r="I7649" s="16" t="s">
        <v>345</v>
      </c>
    </row>
    <row r="7650" spans="1:10">
      <c r="A7650" s="16" t="s">
        <v>7158</v>
      </c>
      <c r="B7650" s="52" t="s">
        <v>3893</v>
      </c>
      <c r="C7650" s="16" t="str">
        <f t="shared" si="119"/>
        <v>003 - 123</v>
      </c>
      <c r="D7650" s="52" t="s">
        <v>34487</v>
      </c>
      <c r="E7650" s="52" t="s">
        <v>3328</v>
      </c>
      <c r="F7650" s="16" t="s">
        <v>7159</v>
      </c>
      <c r="G7650" s="16" t="s">
        <v>10731</v>
      </c>
      <c r="H7650" s="16" t="s">
        <v>10732</v>
      </c>
      <c r="I7650" s="16" t="s">
        <v>27950</v>
      </c>
      <c r="J7650" s="16" t="s">
        <v>7990</v>
      </c>
    </row>
    <row r="7651" spans="1:10">
      <c r="A7651" s="16" t="s">
        <v>27948</v>
      </c>
      <c r="B7651" s="52" t="s">
        <v>9373</v>
      </c>
      <c r="C7651" s="16" t="str">
        <f t="shared" si="119"/>
        <v>103 - 055</v>
      </c>
      <c r="D7651" s="52" t="s">
        <v>34487</v>
      </c>
      <c r="E7651" s="52" t="s">
        <v>14668</v>
      </c>
      <c r="F7651" s="16" t="s">
        <v>27949</v>
      </c>
      <c r="G7651" s="16" t="s">
        <v>14667</v>
      </c>
      <c r="H7651" s="16" t="s">
        <v>10732</v>
      </c>
      <c r="I7651" s="16" t="s">
        <v>27950</v>
      </c>
    </row>
    <row r="7652" spans="1:10">
      <c r="A7652" s="16" t="s">
        <v>7025</v>
      </c>
      <c r="B7652" s="52" t="s">
        <v>10677</v>
      </c>
      <c r="C7652" s="16" t="str">
        <f t="shared" si="119"/>
        <v>015 - 927</v>
      </c>
      <c r="D7652" s="52"/>
      <c r="E7652" s="52" t="s">
        <v>32665</v>
      </c>
      <c r="G7652" s="16" t="s">
        <v>32664</v>
      </c>
      <c r="H7652" s="16" t="s">
        <v>32666</v>
      </c>
      <c r="I7652" s="16" t="s">
        <v>7026</v>
      </c>
      <c r="J7652" s="16" t="s">
        <v>34487</v>
      </c>
    </row>
    <row r="7653" spans="1:10">
      <c r="A7653" s="16" t="s">
        <v>18966</v>
      </c>
      <c r="B7653" s="52" t="s">
        <v>11963</v>
      </c>
      <c r="C7653" s="16" t="str">
        <f t="shared" si="119"/>
        <v>012 - 878</v>
      </c>
      <c r="D7653" s="52"/>
      <c r="E7653" s="52" t="s">
        <v>18879</v>
      </c>
      <c r="G7653" s="16" t="s">
        <v>26253</v>
      </c>
      <c r="H7653" s="16" t="s">
        <v>32666</v>
      </c>
      <c r="I7653" s="16" t="s">
        <v>18967</v>
      </c>
      <c r="J7653" s="16" t="s">
        <v>34487</v>
      </c>
    </row>
    <row r="7654" spans="1:10">
      <c r="A7654" s="16" t="s">
        <v>3291</v>
      </c>
      <c r="B7654" s="52" t="s">
        <v>23643</v>
      </c>
      <c r="C7654" s="16" t="str">
        <f t="shared" si="119"/>
        <v>003 - 124</v>
      </c>
      <c r="D7654" s="52" t="s">
        <v>34487</v>
      </c>
      <c r="E7654" s="52" t="s">
        <v>3328</v>
      </c>
      <c r="F7654" s="16" t="s">
        <v>19130</v>
      </c>
      <c r="G7654" s="16" t="s">
        <v>10731</v>
      </c>
      <c r="H7654" s="16" t="s">
        <v>10732</v>
      </c>
      <c r="I7654" s="16" t="s">
        <v>35080</v>
      </c>
      <c r="J7654" s="16" t="s">
        <v>7990</v>
      </c>
    </row>
    <row r="7655" spans="1:10">
      <c r="A7655" s="16" t="s">
        <v>27410</v>
      </c>
      <c r="B7655" s="52" t="s">
        <v>9374</v>
      </c>
      <c r="C7655" s="16" t="str">
        <f t="shared" si="119"/>
        <v>103 - 056</v>
      </c>
      <c r="D7655" s="52" t="s">
        <v>34487</v>
      </c>
      <c r="E7655" s="52" t="s">
        <v>14668</v>
      </c>
      <c r="F7655" s="16" t="s">
        <v>35079</v>
      </c>
      <c r="G7655" s="16" t="s">
        <v>14667</v>
      </c>
      <c r="H7655" s="16" t="s">
        <v>10732</v>
      </c>
      <c r="I7655" s="16" t="s">
        <v>35080</v>
      </c>
    </row>
    <row r="7656" spans="1:10">
      <c r="A7656" s="16" t="s">
        <v>16287</v>
      </c>
      <c r="B7656" s="52" t="s">
        <v>17386</v>
      </c>
      <c r="C7656" s="16" t="str">
        <f t="shared" si="119"/>
        <v>040 - 033</v>
      </c>
      <c r="D7656" s="52" t="s">
        <v>34487</v>
      </c>
      <c r="E7656" s="52" t="s">
        <v>32809</v>
      </c>
      <c r="F7656" s="16" t="s">
        <v>21330</v>
      </c>
      <c r="G7656" s="16" t="s">
        <v>32808</v>
      </c>
      <c r="H7656" s="16" t="s">
        <v>35981</v>
      </c>
      <c r="I7656" s="16" t="s">
        <v>16288</v>
      </c>
      <c r="J7656" s="16"/>
    </row>
    <row r="7657" spans="1:10">
      <c r="A7657" s="16" t="s">
        <v>15015</v>
      </c>
      <c r="B7657" s="52" t="s">
        <v>24357</v>
      </c>
      <c r="C7657" s="16" t="str">
        <f t="shared" si="119"/>
        <v>022 - 893</v>
      </c>
      <c r="D7657" s="52"/>
      <c r="E7657" s="52" t="s">
        <v>4777</v>
      </c>
      <c r="F7657" s="16"/>
      <c r="G7657" s="16" t="s">
        <v>4776</v>
      </c>
      <c r="H7657" s="16" t="s">
        <v>4778</v>
      </c>
      <c r="I7657" s="16" t="s">
        <v>15016</v>
      </c>
      <c r="J7657" s="16" t="s">
        <v>34487</v>
      </c>
    </row>
    <row r="7658" spans="1:10">
      <c r="A7658" s="16" t="s">
        <v>3296</v>
      </c>
      <c r="B7658" s="52" t="s">
        <v>8327</v>
      </c>
      <c r="C7658" s="16" t="str">
        <f t="shared" si="119"/>
        <v>016 - 175</v>
      </c>
      <c r="D7658" s="52" t="s">
        <v>34487</v>
      </c>
      <c r="E7658" s="52" t="s">
        <v>10742</v>
      </c>
      <c r="F7658" s="16" t="s">
        <v>36153</v>
      </c>
      <c r="G7658" s="16" t="s">
        <v>10741</v>
      </c>
      <c r="H7658" s="16" t="s">
        <v>32666</v>
      </c>
      <c r="I7658" s="16" t="s">
        <v>3297</v>
      </c>
    </row>
    <row r="7659" spans="1:10">
      <c r="A7659" s="16" t="s">
        <v>12953</v>
      </c>
      <c r="B7659" s="52" t="s">
        <v>9042</v>
      </c>
      <c r="C7659" s="16" t="str">
        <f t="shared" si="119"/>
        <v>003 - 125</v>
      </c>
      <c r="D7659" s="52" t="s">
        <v>34487</v>
      </c>
      <c r="E7659" s="52" t="s">
        <v>3328</v>
      </c>
      <c r="F7659" s="16" t="s">
        <v>387</v>
      </c>
      <c r="G7659" s="16" t="s">
        <v>10731</v>
      </c>
      <c r="H7659" s="16" t="s">
        <v>10732</v>
      </c>
      <c r="I7659" s="16" t="s">
        <v>20291</v>
      </c>
      <c r="J7659" s="16" t="s">
        <v>7990</v>
      </c>
    </row>
    <row r="7660" spans="1:10">
      <c r="A7660" s="16" t="s">
        <v>20289</v>
      </c>
      <c r="B7660" s="52" t="s">
        <v>9375</v>
      </c>
      <c r="C7660" s="16" t="str">
        <f t="shared" si="119"/>
        <v>103 - 057</v>
      </c>
      <c r="D7660" s="52" t="s">
        <v>34487</v>
      </c>
      <c r="E7660" s="52" t="s">
        <v>14668</v>
      </c>
      <c r="F7660" s="16" t="s">
        <v>20290</v>
      </c>
      <c r="G7660" s="16" t="s">
        <v>14667</v>
      </c>
      <c r="H7660" s="16" t="s">
        <v>10732</v>
      </c>
      <c r="I7660" s="16" t="s">
        <v>20291</v>
      </c>
    </row>
    <row r="7661" spans="1:10">
      <c r="A7661" s="16" t="s">
        <v>8168</v>
      </c>
      <c r="B7661" s="52" t="s">
        <v>15603</v>
      </c>
      <c r="C7661" s="16" t="str">
        <f t="shared" si="119"/>
        <v>030 - 084</v>
      </c>
      <c r="D7661" s="52" t="s">
        <v>34487</v>
      </c>
      <c r="E7661" s="52" t="s">
        <v>35970</v>
      </c>
      <c r="F7661" s="16" t="s">
        <v>31594</v>
      </c>
      <c r="G7661" s="16" t="s">
        <v>35969</v>
      </c>
      <c r="H7661" s="16" t="s">
        <v>30334</v>
      </c>
      <c r="I7661" s="16" t="s">
        <v>8169</v>
      </c>
    </row>
    <row r="7662" spans="1:10">
      <c r="A7662" s="16" t="s">
        <v>18717</v>
      </c>
      <c r="B7662" s="52" t="s">
        <v>24358</v>
      </c>
      <c r="C7662" s="16" t="str">
        <f t="shared" si="119"/>
        <v>022 - 148</v>
      </c>
      <c r="D7662" s="52" t="s">
        <v>34487</v>
      </c>
      <c r="E7662" s="52" t="s">
        <v>4777</v>
      </c>
      <c r="F7662" s="16" t="s">
        <v>10251</v>
      </c>
      <c r="G7662" s="16" t="s">
        <v>4776</v>
      </c>
      <c r="H7662" s="16" t="s">
        <v>4778</v>
      </c>
      <c r="I7662" s="16" t="s">
        <v>18718</v>
      </c>
    </row>
    <row r="7663" spans="1:10">
      <c r="A7663" s="16" t="s">
        <v>23724</v>
      </c>
      <c r="B7663" s="52" t="s">
        <v>15604</v>
      </c>
      <c r="C7663" s="16" t="str">
        <f t="shared" si="119"/>
        <v>030 - 085</v>
      </c>
      <c r="D7663" s="52" t="s">
        <v>34487</v>
      </c>
      <c r="E7663" s="52" t="s">
        <v>35970</v>
      </c>
      <c r="F7663" s="16" t="s">
        <v>16555</v>
      </c>
      <c r="G7663" s="16" t="s">
        <v>35969</v>
      </c>
      <c r="H7663" s="16" t="s">
        <v>30334</v>
      </c>
      <c r="I7663" s="16" t="s">
        <v>23725</v>
      </c>
    </row>
    <row r="7664" spans="1:10">
      <c r="A7664" s="16" t="s">
        <v>23798</v>
      </c>
      <c r="B7664" s="52" t="s">
        <v>9043</v>
      </c>
      <c r="C7664" s="16" t="str">
        <f t="shared" si="119"/>
        <v>003 - 876</v>
      </c>
      <c r="D7664" s="52"/>
      <c r="E7664" s="52" t="s">
        <v>3328</v>
      </c>
      <c r="F7664" s="16"/>
      <c r="G7664" s="16" t="s">
        <v>10731</v>
      </c>
      <c r="H7664" s="16" t="s">
        <v>10732</v>
      </c>
      <c r="I7664" s="16" t="s">
        <v>23799</v>
      </c>
      <c r="J7664" s="16" t="s">
        <v>34487</v>
      </c>
    </row>
    <row r="7665" spans="1:10">
      <c r="A7665" s="16" t="s">
        <v>37591</v>
      </c>
      <c r="B7665" s="52" t="s">
        <v>12646</v>
      </c>
      <c r="C7665" s="16" t="str">
        <f t="shared" si="119"/>
        <v>007 - 053</v>
      </c>
      <c r="D7665" s="52" t="s">
        <v>34487</v>
      </c>
      <c r="E7665" s="52" t="s">
        <v>14662</v>
      </c>
      <c r="F7665" s="16" t="s">
        <v>13990</v>
      </c>
      <c r="G7665" s="16" t="s">
        <v>14661</v>
      </c>
      <c r="H7665" s="16" t="s">
        <v>14663</v>
      </c>
      <c r="I7665" s="16" t="s">
        <v>37592</v>
      </c>
      <c r="J7665" s="16"/>
    </row>
    <row r="7666" spans="1:10">
      <c r="A7666" s="16" t="s">
        <v>28015</v>
      </c>
      <c r="B7666" s="52" t="s">
        <v>10799</v>
      </c>
      <c r="C7666" s="16" t="str">
        <f t="shared" si="119"/>
        <v>017 - 153</v>
      </c>
      <c r="D7666" s="52" t="s">
        <v>34487</v>
      </c>
      <c r="E7666" s="52" t="s">
        <v>22538</v>
      </c>
      <c r="F7666" s="16" t="s">
        <v>14604</v>
      </c>
      <c r="G7666" s="16" t="s">
        <v>22537</v>
      </c>
      <c r="H7666" s="16" t="s">
        <v>32666</v>
      </c>
      <c r="I7666" s="16" t="s">
        <v>28016</v>
      </c>
    </row>
    <row r="7667" spans="1:10">
      <c r="A7667" s="16" t="s">
        <v>9017</v>
      </c>
      <c r="B7667" s="52" t="s">
        <v>10764</v>
      </c>
      <c r="C7667" s="16" t="str">
        <f t="shared" si="119"/>
        <v>017 - 879</v>
      </c>
      <c r="D7667" s="52"/>
      <c r="E7667" s="52" t="s">
        <v>22538</v>
      </c>
      <c r="F7667" s="16"/>
      <c r="G7667" s="16" t="s">
        <v>22537</v>
      </c>
      <c r="H7667" s="16" t="s">
        <v>32666</v>
      </c>
      <c r="I7667" s="16" t="s">
        <v>23533</v>
      </c>
      <c r="J7667" s="16" t="s">
        <v>34487</v>
      </c>
    </row>
    <row r="7668" spans="1:10">
      <c r="A7668" s="16" t="s">
        <v>17029</v>
      </c>
      <c r="B7668" s="52" t="s">
        <v>3045</v>
      </c>
      <c r="C7668" s="16" t="str">
        <f t="shared" si="119"/>
        <v>061 - 065</v>
      </c>
      <c r="D7668" s="52" t="s">
        <v>34487</v>
      </c>
      <c r="E7668" s="52" t="s">
        <v>26249</v>
      </c>
      <c r="F7668" s="16" t="s">
        <v>11194</v>
      </c>
      <c r="G7668" s="16" t="s">
        <v>26248</v>
      </c>
      <c r="H7668" s="16" t="s">
        <v>30282</v>
      </c>
      <c r="I7668" s="16" t="s">
        <v>17030</v>
      </c>
    </row>
    <row r="7669" spans="1:10">
      <c r="A7669" s="16" t="s">
        <v>36403</v>
      </c>
      <c r="B7669" s="52" t="s">
        <v>8328</v>
      </c>
      <c r="C7669" s="16" t="str">
        <f t="shared" si="119"/>
        <v>016 - 176</v>
      </c>
      <c r="D7669" s="52" t="s">
        <v>36059</v>
      </c>
      <c r="E7669" s="52" t="s">
        <v>10742</v>
      </c>
      <c r="F7669" s="16" t="s">
        <v>10412</v>
      </c>
      <c r="G7669" s="16" t="s">
        <v>10741</v>
      </c>
      <c r="H7669" s="16" t="s">
        <v>32666</v>
      </c>
      <c r="I7669" s="16" t="s">
        <v>36404</v>
      </c>
    </row>
    <row r="7670" spans="1:10">
      <c r="A7670" s="16" t="s">
        <v>35433</v>
      </c>
      <c r="B7670" s="52" t="s">
        <v>31617</v>
      </c>
      <c r="C7670" s="16" t="str">
        <f t="shared" si="119"/>
        <v>075 - 062</v>
      </c>
      <c r="D7670" s="52" t="s">
        <v>34487</v>
      </c>
      <c r="E7670" s="52" t="s">
        <v>25912</v>
      </c>
      <c r="F7670" s="16" t="s">
        <v>35434</v>
      </c>
      <c r="G7670" s="16" t="s">
        <v>31815</v>
      </c>
      <c r="H7670" s="16" t="s">
        <v>37422</v>
      </c>
      <c r="I7670" s="16" t="s">
        <v>35435</v>
      </c>
    </row>
    <row r="7671" spans="1:10">
      <c r="A7671" s="16" t="s">
        <v>19429</v>
      </c>
      <c r="B7671" s="52" t="s">
        <v>17967</v>
      </c>
      <c r="C7671" s="16" t="str">
        <f t="shared" si="119"/>
        <v>023 - 061</v>
      </c>
      <c r="D7671" s="52" t="s">
        <v>36059</v>
      </c>
      <c r="E7671" s="52" t="s">
        <v>380</v>
      </c>
      <c r="F7671" s="16" t="s">
        <v>27833</v>
      </c>
      <c r="G7671" s="16" t="s">
        <v>379</v>
      </c>
      <c r="H7671" s="16" t="s">
        <v>32660</v>
      </c>
      <c r="I7671" s="16" t="s">
        <v>19430</v>
      </c>
    </row>
    <row r="7672" spans="1:10">
      <c r="A7672" s="16" t="s">
        <v>23995</v>
      </c>
      <c r="B7672" s="52" t="s">
        <v>24359</v>
      </c>
      <c r="C7672" s="16" t="str">
        <f t="shared" si="119"/>
        <v>022 - 894</v>
      </c>
      <c r="D7672" s="52"/>
      <c r="E7672" s="52" t="s">
        <v>4777</v>
      </c>
      <c r="F7672" s="16"/>
      <c r="G7672" s="16" t="s">
        <v>4776</v>
      </c>
      <c r="H7672" s="16" t="s">
        <v>4778</v>
      </c>
      <c r="I7672" s="16" t="s">
        <v>23996</v>
      </c>
      <c r="J7672" s="16" t="s">
        <v>34487</v>
      </c>
    </row>
    <row r="7673" spans="1:10">
      <c r="A7673" s="16" t="s">
        <v>36090</v>
      </c>
      <c r="B7673" s="52" t="s">
        <v>18242</v>
      </c>
      <c r="C7673" s="16" t="str">
        <f t="shared" si="119"/>
        <v>017 - 154</v>
      </c>
      <c r="D7673" s="52" t="s">
        <v>34487</v>
      </c>
      <c r="E7673" s="52" t="s">
        <v>22538</v>
      </c>
      <c r="F7673" s="16" t="s">
        <v>27340</v>
      </c>
      <c r="G7673" s="16" t="s">
        <v>22537</v>
      </c>
      <c r="H7673" s="16" t="s">
        <v>32666</v>
      </c>
      <c r="I7673" s="16" t="s">
        <v>36091</v>
      </c>
    </row>
    <row r="7674" spans="1:10">
      <c r="A7674" s="16" t="s">
        <v>31133</v>
      </c>
      <c r="B7674" s="52" t="s">
        <v>7540</v>
      </c>
      <c r="C7674" s="16" t="str">
        <f t="shared" si="119"/>
        <v>003 - 911</v>
      </c>
      <c r="D7674" s="52"/>
      <c r="E7674" s="52" t="s">
        <v>3328</v>
      </c>
      <c r="G7674" s="16" t="s">
        <v>10731</v>
      </c>
      <c r="H7674" s="16" t="s">
        <v>10732</v>
      </c>
      <c r="I7674" s="16" t="s">
        <v>31134</v>
      </c>
      <c r="J7674" s="16" t="s">
        <v>34487</v>
      </c>
    </row>
    <row r="7675" spans="1:10">
      <c r="A7675" s="16" t="s">
        <v>4224</v>
      </c>
      <c r="B7675" s="52" t="s">
        <v>21821</v>
      </c>
      <c r="C7675" s="16" t="str">
        <f t="shared" si="119"/>
        <v>069 - 069</v>
      </c>
      <c r="D7675" s="52" t="s">
        <v>34487</v>
      </c>
      <c r="E7675" s="52" t="s">
        <v>36727</v>
      </c>
      <c r="F7675" s="16" t="s">
        <v>24768</v>
      </c>
      <c r="G7675" s="16" t="s">
        <v>36726</v>
      </c>
      <c r="H7675" s="16" t="s">
        <v>15395</v>
      </c>
      <c r="I7675" s="16" t="s">
        <v>22974</v>
      </c>
    </row>
    <row r="7676" spans="1:10">
      <c r="A7676" s="16" t="s">
        <v>16477</v>
      </c>
      <c r="B7676" s="52" t="s">
        <v>29368</v>
      </c>
      <c r="C7676" s="16" t="str">
        <f t="shared" si="119"/>
        <v>066 - 805</v>
      </c>
      <c r="D7676" s="52"/>
      <c r="E7676" s="52" t="s">
        <v>3383</v>
      </c>
      <c r="F7676" s="16"/>
      <c r="G7676" s="16" t="s">
        <v>3382</v>
      </c>
      <c r="H7676" s="16" t="s">
        <v>15395</v>
      </c>
      <c r="I7676" s="16" t="s">
        <v>24928</v>
      </c>
      <c r="J7676" s="16" t="s">
        <v>34487</v>
      </c>
    </row>
    <row r="7677" spans="1:10">
      <c r="A7677" s="16" t="s">
        <v>25938</v>
      </c>
      <c r="B7677" s="52" t="s">
        <v>18243</v>
      </c>
      <c r="C7677" s="16" t="str">
        <f t="shared" si="119"/>
        <v>017 - 155</v>
      </c>
      <c r="D7677" s="52" t="s">
        <v>36059</v>
      </c>
      <c r="E7677" s="52" t="s">
        <v>22538</v>
      </c>
      <c r="F7677" s="16" t="s">
        <v>34390</v>
      </c>
      <c r="G7677" s="16" t="s">
        <v>22537</v>
      </c>
      <c r="H7677" s="16" t="s">
        <v>32666</v>
      </c>
      <c r="I7677" s="16" t="s">
        <v>25939</v>
      </c>
    </row>
    <row r="7678" spans="1:10">
      <c r="A7678" s="16" t="s">
        <v>18322</v>
      </c>
      <c r="B7678" s="52" t="s">
        <v>13240</v>
      </c>
      <c r="C7678" s="16" t="str">
        <f t="shared" si="119"/>
        <v>031 - 857</v>
      </c>
      <c r="D7678" s="52"/>
      <c r="E7678" s="52" t="s">
        <v>7531</v>
      </c>
      <c r="F7678" s="16"/>
      <c r="G7678" s="16" t="s">
        <v>7530</v>
      </c>
      <c r="H7678" s="16" t="s">
        <v>30334</v>
      </c>
      <c r="I7678" s="16" t="s">
        <v>18323</v>
      </c>
      <c r="J7678" s="16" t="s">
        <v>34487</v>
      </c>
    </row>
    <row r="7679" spans="1:10">
      <c r="A7679" s="16" t="s">
        <v>32634</v>
      </c>
      <c r="B7679" s="52" t="s">
        <v>29369</v>
      </c>
      <c r="C7679" s="16" t="str">
        <f t="shared" si="119"/>
        <v>066 - 076</v>
      </c>
      <c r="D7679" s="52" t="s">
        <v>34487</v>
      </c>
      <c r="E7679" s="52" t="s">
        <v>3383</v>
      </c>
      <c r="F7679" s="16" t="s">
        <v>3387</v>
      </c>
      <c r="G7679" s="16" t="s">
        <v>3382</v>
      </c>
      <c r="H7679" s="16" t="s">
        <v>15395</v>
      </c>
      <c r="I7679" s="16" t="s">
        <v>18652</v>
      </c>
    </row>
    <row r="7680" spans="1:10">
      <c r="A7680" s="16" t="s">
        <v>28973</v>
      </c>
      <c r="B7680" s="52" t="s">
        <v>24360</v>
      </c>
      <c r="C7680" s="16" t="str">
        <f t="shared" si="119"/>
        <v>022 - 149</v>
      </c>
      <c r="D7680" s="52" t="s">
        <v>34487</v>
      </c>
      <c r="E7680" s="52" t="s">
        <v>4777</v>
      </c>
      <c r="F7680" s="16" t="s">
        <v>36161</v>
      </c>
      <c r="G7680" s="16" t="s">
        <v>4776</v>
      </c>
      <c r="H7680" s="16" t="s">
        <v>4778</v>
      </c>
      <c r="I7680" s="16" t="s">
        <v>28974</v>
      </c>
    </row>
    <row r="7681" spans="1:10">
      <c r="A7681" s="16" t="s">
        <v>21944</v>
      </c>
      <c r="B7681" s="52" t="s">
        <v>21312</v>
      </c>
      <c r="C7681" s="16" t="str">
        <f t="shared" si="119"/>
        <v>001 - 849</v>
      </c>
      <c r="D7681" s="52"/>
      <c r="E7681" s="52" t="s">
        <v>37671</v>
      </c>
      <c r="F7681" s="16"/>
      <c r="G7681" s="16" t="s">
        <v>37670</v>
      </c>
      <c r="H7681" s="16" t="s">
        <v>10732</v>
      </c>
      <c r="I7681" s="16" t="s">
        <v>21945</v>
      </c>
      <c r="J7681" s="16" t="s">
        <v>34487</v>
      </c>
    </row>
    <row r="7682" spans="1:10">
      <c r="A7682" s="16" t="s">
        <v>3298</v>
      </c>
      <c r="B7682" s="52" t="s">
        <v>19733</v>
      </c>
      <c r="C7682" s="16" t="str">
        <f t="shared" si="119"/>
        <v>004 - 175</v>
      </c>
      <c r="D7682" s="52" t="s">
        <v>34487</v>
      </c>
      <c r="E7682" s="52" t="s">
        <v>10758</v>
      </c>
      <c r="F7682" s="16" t="s">
        <v>14103</v>
      </c>
      <c r="G7682" s="16" t="s">
        <v>10757</v>
      </c>
      <c r="H7682" s="16" t="s">
        <v>10732</v>
      </c>
      <c r="I7682" s="16" t="s">
        <v>3299</v>
      </c>
    </row>
    <row r="7683" spans="1:10">
      <c r="A7683" s="16" t="s">
        <v>20983</v>
      </c>
      <c r="B7683" s="52" t="s">
        <v>19734</v>
      </c>
      <c r="C7683" s="16" t="str">
        <f t="shared" si="119"/>
        <v>004 - 814</v>
      </c>
      <c r="D7683" s="52"/>
      <c r="E7683" s="52" t="s">
        <v>10758</v>
      </c>
      <c r="G7683" s="16" t="s">
        <v>10757</v>
      </c>
      <c r="H7683" s="16" t="s">
        <v>10732</v>
      </c>
      <c r="I7683" s="16" t="s">
        <v>20984</v>
      </c>
      <c r="J7683" s="16" t="s">
        <v>34487</v>
      </c>
    </row>
    <row r="7684" spans="1:10">
      <c r="A7684" s="16" t="s">
        <v>25816</v>
      </c>
      <c r="B7684" s="52" t="s">
        <v>23540</v>
      </c>
      <c r="C7684" s="16" t="str">
        <f t="shared" ref="C7684:C7747" si="120">MID(A7684,1,3) &amp;" - " &amp;MID(A7684,4,3)</f>
        <v>065 - 103</v>
      </c>
      <c r="D7684" s="52" t="s">
        <v>34487</v>
      </c>
      <c r="E7684" s="52" t="s">
        <v>29546</v>
      </c>
      <c r="F7684" s="16" t="s">
        <v>23489</v>
      </c>
      <c r="G7684" s="16" t="s">
        <v>29545</v>
      </c>
      <c r="H7684" s="16" t="s">
        <v>30282</v>
      </c>
      <c r="I7684" s="16" t="s">
        <v>25817</v>
      </c>
    </row>
    <row r="7685" spans="1:10">
      <c r="A7685" s="16" t="s">
        <v>30063</v>
      </c>
      <c r="B7685" s="52" t="s">
        <v>1474</v>
      </c>
      <c r="C7685" s="16" t="str">
        <f t="shared" si="120"/>
        <v>036 - 033</v>
      </c>
      <c r="D7685" s="52" t="s">
        <v>34487</v>
      </c>
      <c r="E7685" s="52" t="s">
        <v>37427</v>
      </c>
      <c r="F7685" s="16" t="s">
        <v>30064</v>
      </c>
      <c r="G7685" s="16" t="s">
        <v>37426</v>
      </c>
      <c r="H7685" s="16" t="s">
        <v>35981</v>
      </c>
      <c r="I7685" s="16" t="s">
        <v>30065</v>
      </c>
    </row>
    <row r="7686" spans="1:10">
      <c r="A7686" s="16" t="s">
        <v>30258</v>
      </c>
      <c r="B7686" s="52" t="s">
        <v>27887</v>
      </c>
      <c r="C7686" s="16" t="str">
        <f t="shared" si="120"/>
        <v>013 - 191</v>
      </c>
      <c r="D7686" s="52" t="s">
        <v>34487</v>
      </c>
      <c r="E7686" s="52" t="s">
        <v>26240</v>
      </c>
      <c r="F7686" s="16" t="s">
        <v>10426</v>
      </c>
      <c r="G7686" s="16" t="s">
        <v>26239</v>
      </c>
      <c r="H7686" s="16" t="s">
        <v>32666</v>
      </c>
      <c r="I7686" s="16" t="s">
        <v>21693</v>
      </c>
      <c r="J7686" s="16" t="s">
        <v>7990</v>
      </c>
    </row>
    <row r="7687" spans="1:10">
      <c r="A7687" s="16" t="s">
        <v>34524</v>
      </c>
      <c r="B7687" s="52" t="s">
        <v>15998</v>
      </c>
      <c r="C7687" s="16" t="str">
        <f t="shared" si="120"/>
        <v>097 - 070</v>
      </c>
      <c r="D7687" s="52" t="s">
        <v>34487</v>
      </c>
      <c r="E7687" s="52" t="s">
        <v>26245</v>
      </c>
      <c r="F7687" s="16" t="s">
        <v>34525</v>
      </c>
      <c r="G7687" s="16" t="s">
        <v>26244</v>
      </c>
      <c r="H7687" s="16" t="s">
        <v>32666</v>
      </c>
      <c r="I7687" s="16" t="s">
        <v>21693</v>
      </c>
    </row>
    <row r="7688" spans="1:10">
      <c r="A7688" s="16" t="s">
        <v>14579</v>
      </c>
      <c r="B7688" s="52" t="s">
        <v>36661</v>
      </c>
      <c r="C7688" s="16" t="str">
        <f t="shared" si="120"/>
        <v>701 - 712</v>
      </c>
      <c r="D7688" s="52"/>
      <c r="E7688" s="52"/>
      <c r="F7688" s="16"/>
      <c r="G7688" s="16" t="s">
        <v>17441</v>
      </c>
      <c r="H7688" s="16" t="s">
        <v>10727</v>
      </c>
      <c r="I7688" s="16" t="s">
        <v>14580</v>
      </c>
      <c r="J7688" s="16" t="s">
        <v>34487</v>
      </c>
    </row>
    <row r="7689" spans="1:10">
      <c r="A7689" s="16" t="s">
        <v>142</v>
      </c>
      <c r="B7689" s="52" t="s">
        <v>10649</v>
      </c>
      <c r="C7689" s="16" t="str">
        <f t="shared" si="120"/>
        <v>005 - 809</v>
      </c>
      <c r="D7689" s="52"/>
      <c r="E7689" s="52" t="s">
        <v>18693</v>
      </c>
      <c r="F7689" s="16"/>
      <c r="G7689" s="16" t="s">
        <v>18692</v>
      </c>
      <c r="H7689" s="16" t="s">
        <v>10732</v>
      </c>
      <c r="I7689" s="16" t="s">
        <v>143</v>
      </c>
      <c r="J7689" s="16" t="s">
        <v>34487</v>
      </c>
    </row>
    <row r="7690" spans="1:10">
      <c r="A7690" s="16" t="s">
        <v>33920</v>
      </c>
      <c r="B7690" s="52" t="s">
        <v>24361</v>
      </c>
      <c r="C7690" s="16" t="str">
        <f t="shared" si="120"/>
        <v>022 - 895</v>
      </c>
      <c r="D7690" s="52"/>
      <c r="E7690" s="52" t="s">
        <v>4777</v>
      </c>
      <c r="F7690" s="16"/>
      <c r="G7690" s="16" t="s">
        <v>4776</v>
      </c>
      <c r="H7690" s="16" t="s">
        <v>4778</v>
      </c>
      <c r="I7690" s="16" t="s">
        <v>33921</v>
      </c>
      <c r="J7690" s="16" t="s">
        <v>34487</v>
      </c>
    </row>
    <row r="7691" spans="1:10">
      <c r="A7691" s="16" t="s">
        <v>31076</v>
      </c>
      <c r="B7691" s="52" t="s">
        <v>24362</v>
      </c>
      <c r="C7691" s="16" t="str">
        <f t="shared" si="120"/>
        <v>022 - 896</v>
      </c>
      <c r="D7691" s="52"/>
      <c r="E7691" s="52" t="s">
        <v>4777</v>
      </c>
      <c r="F7691" s="16"/>
      <c r="G7691" s="16" t="s">
        <v>4776</v>
      </c>
      <c r="H7691" s="16" t="s">
        <v>4778</v>
      </c>
      <c r="I7691" s="16" t="s">
        <v>31077</v>
      </c>
      <c r="J7691" s="16" t="s">
        <v>34487</v>
      </c>
    </row>
    <row r="7692" spans="1:10">
      <c r="A7692" s="16" t="s">
        <v>17757</v>
      </c>
      <c r="B7692" s="52" t="s">
        <v>19735</v>
      </c>
      <c r="C7692" s="16" t="str">
        <f t="shared" si="120"/>
        <v>004 - 176</v>
      </c>
      <c r="D7692" s="52" t="s">
        <v>36059</v>
      </c>
      <c r="E7692" s="52" t="s">
        <v>10758</v>
      </c>
      <c r="F7692" s="16" t="s">
        <v>36339</v>
      </c>
      <c r="G7692" s="16" t="s">
        <v>10757</v>
      </c>
      <c r="H7692" s="16" t="s">
        <v>10732</v>
      </c>
      <c r="I7692" s="16" t="s">
        <v>17758</v>
      </c>
    </row>
    <row r="7693" spans="1:10">
      <c r="A7693" s="16" t="s">
        <v>24868</v>
      </c>
      <c r="B7693" s="52" t="s">
        <v>19736</v>
      </c>
      <c r="C7693" s="16" t="str">
        <f t="shared" si="120"/>
        <v>004 - 177</v>
      </c>
      <c r="D7693" s="52" t="s">
        <v>34487</v>
      </c>
      <c r="E7693" s="52" t="s">
        <v>10758</v>
      </c>
      <c r="F7693" s="16" t="s">
        <v>14103</v>
      </c>
      <c r="G7693" s="16" t="s">
        <v>10757</v>
      </c>
      <c r="H7693" s="16" t="s">
        <v>10732</v>
      </c>
      <c r="I7693" s="16" t="s">
        <v>24869</v>
      </c>
    </row>
    <row r="7694" spans="1:10">
      <c r="A7694" s="16" t="s">
        <v>6301</v>
      </c>
      <c r="B7694" s="52" t="s">
        <v>13141</v>
      </c>
      <c r="C7694" s="16" t="str">
        <f t="shared" si="120"/>
        <v>089 - 021</v>
      </c>
      <c r="D7694" s="52" t="s">
        <v>36059</v>
      </c>
      <c r="E7694" s="52" t="s">
        <v>37416</v>
      </c>
      <c r="F7694" s="16" t="s">
        <v>17836</v>
      </c>
      <c r="G7694" s="16" t="s">
        <v>37415</v>
      </c>
      <c r="H7694" s="16" t="s">
        <v>29917</v>
      </c>
      <c r="I7694" s="16" t="s">
        <v>3707</v>
      </c>
      <c r="J7694" s="16"/>
    </row>
    <row r="7695" spans="1:10">
      <c r="A7695" s="16" t="s">
        <v>37615</v>
      </c>
      <c r="B7695" s="52" t="s">
        <v>4498</v>
      </c>
      <c r="C7695" s="16" t="str">
        <f t="shared" si="120"/>
        <v>059 - 019</v>
      </c>
      <c r="D7695" s="52" t="s">
        <v>34487</v>
      </c>
      <c r="E7695" s="52" t="s">
        <v>37309</v>
      </c>
      <c r="F7695" s="16" t="s">
        <v>37616</v>
      </c>
      <c r="G7695" s="16" t="s">
        <v>37308</v>
      </c>
      <c r="H7695" s="16" t="s">
        <v>20396</v>
      </c>
      <c r="I7695" s="16" t="s">
        <v>37617</v>
      </c>
    </row>
    <row r="7696" spans="1:10">
      <c r="A7696" s="16" t="s">
        <v>19606</v>
      </c>
      <c r="B7696" s="52" t="s">
        <v>8742</v>
      </c>
      <c r="C7696" s="16" t="str">
        <f t="shared" si="120"/>
        <v>082 - 060</v>
      </c>
      <c r="D7696" s="52" t="s">
        <v>34487</v>
      </c>
      <c r="E7696" s="52" t="s">
        <v>1263</v>
      </c>
      <c r="F7696" s="16" t="s">
        <v>19595</v>
      </c>
      <c r="G7696" s="16" t="s">
        <v>1262</v>
      </c>
      <c r="H7696" s="16" t="s">
        <v>29917</v>
      </c>
      <c r="I7696" s="16" t="s">
        <v>19596</v>
      </c>
      <c r="J7696" s="16"/>
    </row>
    <row r="7697" spans="1:10">
      <c r="A7697" s="16" t="s">
        <v>6512</v>
      </c>
      <c r="B7697" s="52" t="s">
        <v>16270</v>
      </c>
      <c r="C7697" s="16" t="str">
        <f t="shared" si="120"/>
        <v>031 - 855</v>
      </c>
      <c r="D7697" s="52"/>
      <c r="E7697" s="52" t="s">
        <v>7531</v>
      </c>
      <c r="F7697" s="16"/>
      <c r="G7697" s="16" t="s">
        <v>7530</v>
      </c>
      <c r="H7697" s="16" t="s">
        <v>30334</v>
      </c>
      <c r="I7697" s="16"/>
      <c r="J7697" s="16" t="s">
        <v>34487</v>
      </c>
    </row>
    <row r="7698" spans="1:10">
      <c r="A7698" s="16" t="s">
        <v>31408</v>
      </c>
      <c r="B7698" s="52" t="s">
        <v>3622</v>
      </c>
      <c r="C7698" s="16" t="str">
        <f t="shared" si="120"/>
        <v>056 - 044</v>
      </c>
      <c r="D7698" s="52" t="s">
        <v>34487</v>
      </c>
      <c r="E7698" s="52" t="s">
        <v>29533</v>
      </c>
      <c r="F7698" s="16" t="s">
        <v>13648</v>
      </c>
      <c r="G7698" s="16" t="s">
        <v>29532</v>
      </c>
      <c r="H7698" s="16" t="s">
        <v>20396</v>
      </c>
      <c r="I7698" s="16" t="s">
        <v>31409</v>
      </c>
      <c r="J7698" s="16"/>
    </row>
    <row r="7699" spans="1:10">
      <c r="A7699" s="16" t="s">
        <v>19411</v>
      </c>
      <c r="B7699" s="52" t="s">
        <v>9614</v>
      </c>
      <c r="C7699" s="16" t="str">
        <f t="shared" si="120"/>
        <v>063 - 061</v>
      </c>
      <c r="D7699" s="52" t="s">
        <v>36059</v>
      </c>
      <c r="E7699" s="52" t="s">
        <v>30281</v>
      </c>
      <c r="F7699" s="16" t="s">
        <v>19412</v>
      </c>
      <c r="G7699" s="16" t="s">
        <v>30319</v>
      </c>
      <c r="H7699" s="16" t="s">
        <v>30282</v>
      </c>
      <c r="I7699" s="16" t="s">
        <v>19413</v>
      </c>
    </row>
    <row r="7700" spans="1:10">
      <c r="A7700" s="16" t="s">
        <v>7260</v>
      </c>
      <c r="B7700" s="52" t="s">
        <v>31185</v>
      </c>
      <c r="C7700" s="16" t="str">
        <f t="shared" si="120"/>
        <v>010 - 045</v>
      </c>
      <c r="D7700" s="52" t="s">
        <v>34487</v>
      </c>
      <c r="E7700" s="52" t="s">
        <v>30437</v>
      </c>
      <c r="F7700" s="16" t="s">
        <v>7261</v>
      </c>
      <c r="G7700" s="16" t="s">
        <v>30436</v>
      </c>
      <c r="H7700" s="16" t="s">
        <v>34573</v>
      </c>
      <c r="I7700" s="16" t="s">
        <v>20507</v>
      </c>
      <c r="J7700" s="16"/>
    </row>
    <row r="7701" spans="1:10">
      <c r="A7701" s="16" t="s">
        <v>35258</v>
      </c>
      <c r="B7701" s="52" t="s">
        <v>27888</v>
      </c>
      <c r="C7701" s="16" t="str">
        <f t="shared" si="120"/>
        <v>013 - 192</v>
      </c>
      <c r="D7701" s="52" t="s">
        <v>34487</v>
      </c>
      <c r="E7701" s="52" t="s">
        <v>26240</v>
      </c>
      <c r="F7701" s="16" t="s">
        <v>36343</v>
      </c>
      <c r="G7701" s="16" t="s">
        <v>26239</v>
      </c>
      <c r="H7701" s="16" t="s">
        <v>32666</v>
      </c>
      <c r="I7701" s="16" t="s">
        <v>35259</v>
      </c>
    </row>
    <row r="7702" spans="1:10">
      <c r="A7702" s="16" t="s">
        <v>23534</v>
      </c>
      <c r="B7702" s="52" t="s">
        <v>11964</v>
      </c>
      <c r="C7702" s="16" t="str">
        <f t="shared" si="120"/>
        <v>012 - 879</v>
      </c>
      <c r="D7702" s="52"/>
      <c r="E7702" s="52" t="s">
        <v>18879</v>
      </c>
      <c r="F7702" s="16"/>
      <c r="G7702" s="16" t="s">
        <v>26253</v>
      </c>
      <c r="H7702" s="16" t="s">
        <v>32666</v>
      </c>
      <c r="I7702" s="16" t="s">
        <v>23535</v>
      </c>
      <c r="J7702" s="16" t="s">
        <v>34487</v>
      </c>
    </row>
    <row r="7703" spans="1:10">
      <c r="A7703" s="16" t="s">
        <v>34021</v>
      </c>
      <c r="B7703" s="52" t="s">
        <v>9627</v>
      </c>
      <c r="C7703" s="16" t="str">
        <f t="shared" si="120"/>
        <v>059 - 020</v>
      </c>
      <c r="D7703" s="52" t="s">
        <v>34487</v>
      </c>
      <c r="E7703" s="52" t="s">
        <v>37309</v>
      </c>
      <c r="F7703" s="16" t="s">
        <v>6978</v>
      </c>
      <c r="G7703" s="16" t="s">
        <v>37308</v>
      </c>
      <c r="H7703" s="16" t="s">
        <v>20396</v>
      </c>
      <c r="I7703" s="16" t="s">
        <v>34022</v>
      </c>
    </row>
    <row r="7704" spans="1:10">
      <c r="A7704" s="16" t="s">
        <v>1347</v>
      </c>
      <c r="B7704" s="52" t="s">
        <v>18244</v>
      </c>
      <c r="C7704" s="16" t="str">
        <f t="shared" si="120"/>
        <v>017 - 156</v>
      </c>
      <c r="D7704" s="52" t="s">
        <v>36059</v>
      </c>
      <c r="E7704" s="52" t="s">
        <v>22538</v>
      </c>
      <c r="F7704" s="16" t="s">
        <v>6945</v>
      </c>
      <c r="G7704" s="16" t="s">
        <v>22537</v>
      </c>
      <c r="H7704" s="16" t="s">
        <v>32666</v>
      </c>
      <c r="I7704" s="16" t="s">
        <v>1348</v>
      </c>
    </row>
    <row r="7705" spans="1:10">
      <c r="A7705" s="16" t="s">
        <v>8603</v>
      </c>
      <c r="B7705" s="52" t="s">
        <v>18245</v>
      </c>
      <c r="C7705" s="16" t="str">
        <f t="shared" si="120"/>
        <v>017 - 880</v>
      </c>
      <c r="D7705" s="52"/>
      <c r="E7705" s="52" t="s">
        <v>22538</v>
      </c>
      <c r="F7705" s="16"/>
      <c r="G7705" s="16" t="s">
        <v>22537</v>
      </c>
      <c r="H7705" s="16" t="s">
        <v>32666</v>
      </c>
      <c r="I7705" s="16" t="s">
        <v>8604</v>
      </c>
      <c r="J7705" s="16" t="s">
        <v>34487</v>
      </c>
    </row>
    <row r="7706" spans="1:10">
      <c r="A7706" s="16" t="s">
        <v>10236</v>
      </c>
      <c r="B7706" s="52" t="s">
        <v>18246</v>
      </c>
      <c r="C7706" s="16" t="str">
        <f t="shared" si="120"/>
        <v>017 - 881</v>
      </c>
      <c r="D7706" s="52"/>
      <c r="E7706" s="52" t="s">
        <v>22538</v>
      </c>
      <c r="F7706" s="16"/>
      <c r="G7706" s="16" t="s">
        <v>22537</v>
      </c>
      <c r="H7706" s="16" t="s">
        <v>32666</v>
      </c>
      <c r="I7706" s="16" t="s">
        <v>29310</v>
      </c>
      <c r="J7706" s="16" t="s">
        <v>34487</v>
      </c>
    </row>
    <row r="7707" spans="1:10">
      <c r="A7707" s="16" t="s">
        <v>8752</v>
      </c>
      <c r="B7707" s="52" t="s">
        <v>18247</v>
      </c>
      <c r="C7707" s="16" t="str">
        <f t="shared" si="120"/>
        <v>017 - 157</v>
      </c>
      <c r="D7707" s="52" t="s">
        <v>34487</v>
      </c>
      <c r="E7707" s="52" t="s">
        <v>22538</v>
      </c>
      <c r="F7707" s="16" t="s">
        <v>14604</v>
      </c>
      <c r="G7707" s="16" t="s">
        <v>22537</v>
      </c>
      <c r="H7707" s="16" t="s">
        <v>32666</v>
      </c>
      <c r="I7707" s="16" t="s">
        <v>8753</v>
      </c>
    </row>
    <row r="7708" spans="1:10">
      <c r="A7708" s="16" t="s">
        <v>7919</v>
      </c>
      <c r="B7708" s="52" t="s">
        <v>18480</v>
      </c>
      <c r="C7708" s="16" t="str">
        <f t="shared" si="120"/>
        <v>021 - 069</v>
      </c>
      <c r="D7708" s="52" t="s">
        <v>34487</v>
      </c>
      <c r="E7708" s="52" t="s">
        <v>14657</v>
      </c>
      <c r="F7708" s="16" t="s">
        <v>9178</v>
      </c>
      <c r="G7708" s="16" t="s">
        <v>14656</v>
      </c>
      <c r="H7708" s="16" t="s">
        <v>4778</v>
      </c>
      <c r="I7708" s="16" t="s">
        <v>18167</v>
      </c>
    </row>
    <row r="7709" spans="1:10">
      <c r="A7709" s="16" t="s">
        <v>15685</v>
      </c>
      <c r="B7709" s="52" t="s">
        <v>18248</v>
      </c>
      <c r="C7709" s="16" t="str">
        <f t="shared" si="120"/>
        <v>017 - 882</v>
      </c>
      <c r="D7709" s="52"/>
      <c r="E7709" s="52" t="s">
        <v>22538</v>
      </c>
      <c r="F7709" s="16"/>
      <c r="G7709" s="16" t="s">
        <v>22537</v>
      </c>
      <c r="H7709" s="16" t="s">
        <v>32666</v>
      </c>
      <c r="I7709" s="16" t="s">
        <v>15686</v>
      </c>
      <c r="J7709" s="16" t="s">
        <v>34487</v>
      </c>
    </row>
    <row r="7710" spans="1:10">
      <c r="A7710" s="16" t="s">
        <v>19652</v>
      </c>
      <c r="B7710" s="52" t="s">
        <v>8194</v>
      </c>
      <c r="C7710" s="16" t="str">
        <f t="shared" si="120"/>
        <v>070 - 056</v>
      </c>
      <c r="D7710" s="52" t="s">
        <v>34487</v>
      </c>
      <c r="E7710" s="52" t="s">
        <v>23672</v>
      </c>
      <c r="F7710" s="16" t="s">
        <v>2433</v>
      </c>
      <c r="G7710" s="16" t="s">
        <v>23671</v>
      </c>
      <c r="H7710" s="16" t="s">
        <v>10748</v>
      </c>
      <c r="I7710" s="16" t="s">
        <v>19653</v>
      </c>
    </row>
    <row r="7711" spans="1:10">
      <c r="A7711" s="16" t="s">
        <v>15315</v>
      </c>
      <c r="B7711" s="52" t="s">
        <v>17968</v>
      </c>
      <c r="C7711" s="16" t="str">
        <f t="shared" si="120"/>
        <v>023 - 814</v>
      </c>
      <c r="D7711" s="52"/>
      <c r="E7711" s="52" t="s">
        <v>380</v>
      </c>
      <c r="F7711" s="16"/>
      <c r="G7711" s="16" t="s">
        <v>379</v>
      </c>
      <c r="H7711" s="16" t="s">
        <v>32660</v>
      </c>
      <c r="I7711" s="16" t="s">
        <v>15316</v>
      </c>
      <c r="J7711" s="16" t="s">
        <v>34487</v>
      </c>
    </row>
    <row r="7712" spans="1:10">
      <c r="A7712" s="16" t="s">
        <v>29716</v>
      </c>
      <c r="B7712" s="52" t="s">
        <v>19737</v>
      </c>
      <c r="C7712" s="16" t="str">
        <f t="shared" si="120"/>
        <v>004 - 178</v>
      </c>
      <c r="D7712" s="52" t="s">
        <v>34487</v>
      </c>
      <c r="E7712" s="52" t="s">
        <v>10758</v>
      </c>
      <c r="F7712" s="16" t="s">
        <v>8302</v>
      </c>
      <c r="G7712" s="16" t="s">
        <v>10757</v>
      </c>
      <c r="H7712" s="16" t="s">
        <v>10732</v>
      </c>
      <c r="I7712" s="16" t="s">
        <v>2958</v>
      </c>
    </row>
    <row r="7713" spans="1:10">
      <c r="A7713" s="16" t="s">
        <v>8036</v>
      </c>
      <c r="B7713" s="52" t="s">
        <v>489</v>
      </c>
      <c r="C7713" s="16" t="str">
        <f t="shared" si="120"/>
        <v>017 - 158</v>
      </c>
      <c r="D7713" s="52" t="s">
        <v>36059</v>
      </c>
      <c r="E7713" s="52" t="s">
        <v>22538</v>
      </c>
      <c r="F7713" s="16" t="s">
        <v>34390</v>
      </c>
      <c r="G7713" s="16" t="s">
        <v>22537</v>
      </c>
      <c r="H7713" s="16" t="s">
        <v>32666</v>
      </c>
      <c r="I7713" s="16" t="s">
        <v>8037</v>
      </c>
      <c r="J7713" s="16"/>
    </row>
    <row r="7714" spans="1:10">
      <c r="A7714" s="16" t="s">
        <v>27079</v>
      </c>
      <c r="B7714" s="52" t="s">
        <v>15799</v>
      </c>
      <c r="C7714" s="16" t="str">
        <f t="shared" si="120"/>
        <v>S99 - 518</v>
      </c>
      <c r="D7714" s="52"/>
      <c r="E7714" s="52" t="s">
        <v>15509</v>
      </c>
      <c r="F7714" s="16"/>
      <c r="G7714" s="16" t="s">
        <v>10725</v>
      </c>
      <c r="H7714" s="16" t="s">
        <v>10727</v>
      </c>
      <c r="I7714" s="16" t="s">
        <v>27080</v>
      </c>
    </row>
    <row r="7715" spans="1:10">
      <c r="A7715" s="16" t="s">
        <v>29871</v>
      </c>
      <c r="B7715" s="52" t="s">
        <v>21018</v>
      </c>
      <c r="C7715" s="16" t="str">
        <f t="shared" si="120"/>
        <v>062 - 055</v>
      </c>
      <c r="D7715" s="52" t="s">
        <v>36059</v>
      </c>
      <c r="E7715" s="52" t="s">
        <v>1277</v>
      </c>
      <c r="F7715" s="16" t="s">
        <v>390</v>
      </c>
      <c r="G7715" s="16" t="s">
        <v>1276</v>
      </c>
      <c r="H7715" s="16" t="s">
        <v>30282</v>
      </c>
      <c r="I7715" s="16" t="s">
        <v>29872</v>
      </c>
    </row>
    <row r="7716" spans="1:10">
      <c r="A7716" s="16" t="s">
        <v>2555</v>
      </c>
      <c r="B7716" s="52" t="s">
        <v>28685</v>
      </c>
      <c r="C7716" s="16" t="str">
        <f t="shared" si="120"/>
        <v>092 - 050</v>
      </c>
      <c r="D7716" s="52" t="s">
        <v>34487</v>
      </c>
      <c r="E7716" s="52" t="s">
        <v>3326</v>
      </c>
      <c r="F7716" s="16" t="s">
        <v>36750</v>
      </c>
      <c r="G7716" s="16" t="s">
        <v>30322</v>
      </c>
      <c r="H7716" s="16" t="s">
        <v>33521</v>
      </c>
      <c r="I7716" s="16" t="s">
        <v>2556</v>
      </c>
    </row>
    <row r="7717" spans="1:10">
      <c r="A7717" s="16" t="s">
        <v>1207</v>
      </c>
      <c r="B7717" s="52" t="s">
        <v>15605</v>
      </c>
      <c r="C7717" s="16" t="str">
        <f t="shared" si="120"/>
        <v>030 - 086</v>
      </c>
      <c r="D7717" s="52" t="s">
        <v>34487</v>
      </c>
      <c r="E7717" s="52" t="s">
        <v>35970</v>
      </c>
      <c r="F7717" s="16" t="s">
        <v>1208</v>
      </c>
      <c r="G7717" s="16" t="s">
        <v>35969</v>
      </c>
      <c r="H7717" s="16" t="s">
        <v>30334</v>
      </c>
      <c r="I7717" s="16" t="s">
        <v>1209</v>
      </c>
    </row>
    <row r="7718" spans="1:10">
      <c r="A7718" s="16" t="s">
        <v>6823</v>
      </c>
      <c r="B7718" s="52" t="s">
        <v>4111</v>
      </c>
      <c r="C7718" s="16" t="str">
        <f t="shared" si="120"/>
        <v>073 - 022</v>
      </c>
      <c r="D7718" s="52" t="s">
        <v>36059</v>
      </c>
      <c r="E7718" s="52" t="s">
        <v>37421</v>
      </c>
      <c r="F7718" s="16" t="s">
        <v>1800</v>
      </c>
      <c r="G7718" s="16" t="s">
        <v>37420</v>
      </c>
      <c r="H7718" s="16" t="s">
        <v>37422</v>
      </c>
      <c r="I7718" s="16" t="s">
        <v>1801</v>
      </c>
      <c r="J7718" s="16"/>
    </row>
    <row r="7719" spans="1:10">
      <c r="A7719" s="16" t="s">
        <v>24880</v>
      </c>
      <c r="B7719" s="52" t="s">
        <v>8329</v>
      </c>
      <c r="C7719" s="16" t="str">
        <f t="shared" si="120"/>
        <v>016 - 177</v>
      </c>
      <c r="D7719" s="52" t="s">
        <v>36059</v>
      </c>
      <c r="E7719" s="52" t="s">
        <v>10742</v>
      </c>
      <c r="F7719" s="16" t="s">
        <v>29833</v>
      </c>
      <c r="G7719" s="16" t="s">
        <v>10741</v>
      </c>
      <c r="H7719" s="16" t="s">
        <v>32666</v>
      </c>
      <c r="I7719" s="16" t="s">
        <v>24881</v>
      </c>
    </row>
    <row r="7720" spans="1:10">
      <c r="A7720" s="16" t="s">
        <v>3314</v>
      </c>
      <c r="B7720" s="52" t="s">
        <v>33718</v>
      </c>
      <c r="C7720" s="16" t="str">
        <f t="shared" si="120"/>
        <v>025 - 041</v>
      </c>
      <c r="D7720" s="52" t="s">
        <v>34487</v>
      </c>
      <c r="E7720" s="52" t="s">
        <v>36071</v>
      </c>
      <c r="F7720" s="16" t="s">
        <v>3315</v>
      </c>
      <c r="G7720" s="16" t="s">
        <v>36070</v>
      </c>
      <c r="H7720" s="16" t="s">
        <v>32660</v>
      </c>
      <c r="I7720" s="16" t="s">
        <v>3316</v>
      </c>
      <c r="J7720" s="16"/>
    </row>
    <row r="7721" spans="1:10">
      <c r="A7721" s="16" t="s">
        <v>24849</v>
      </c>
      <c r="B7721" s="52" t="s">
        <v>8470</v>
      </c>
      <c r="C7721" s="16" t="str">
        <f t="shared" si="120"/>
        <v>013 - 921</v>
      </c>
      <c r="D7721" s="52"/>
      <c r="E7721" s="52" t="s">
        <v>26240</v>
      </c>
      <c r="G7721" s="16" t="s">
        <v>26239</v>
      </c>
      <c r="H7721" s="16" t="s">
        <v>32666</v>
      </c>
      <c r="I7721" s="16" t="s">
        <v>24850</v>
      </c>
      <c r="J7721" s="16" t="s">
        <v>34487</v>
      </c>
    </row>
    <row r="7722" spans="1:10">
      <c r="A7722" s="16" t="s">
        <v>21046</v>
      </c>
      <c r="B7722" s="52" t="s">
        <v>8471</v>
      </c>
      <c r="C7722" s="16" t="str">
        <f t="shared" si="120"/>
        <v>013 - 193</v>
      </c>
      <c r="D7722" s="52" t="s">
        <v>34487</v>
      </c>
      <c r="E7722" s="52" t="s">
        <v>26240</v>
      </c>
      <c r="F7722" s="16" t="s">
        <v>36343</v>
      </c>
      <c r="G7722" s="16" t="s">
        <v>26239</v>
      </c>
      <c r="H7722" s="16" t="s">
        <v>32666</v>
      </c>
      <c r="I7722" s="16" t="s">
        <v>21047</v>
      </c>
    </row>
    <row r="7723" spans="1:10">
      <c r="A7723" s="16" t="s">
        <v>15430</v>
      </c>
      <c r="B7723" s="52" t="s">
        <v>23823</v>
      </c>
      <c r="C7723" s="16" t="str">
        <f t="shared" si="120"/>
        <v>090 - 060</v>
      </c>
      <c r="D7723" s="52" t="s">
        <v>34487</v>
      </c>
      <c r="E7723" s="52" t="s">
        <v>33520</v>
      </c>
      <c r="F7723" s="16" t="s">
        <v>16561</v>
      </c>
      <c r="G7723" s="16" t="s">
        <v>33519</v>
      </c>
      <c r="H7723" s="16" t="s">
        <v>33521</v>
      </c>
      <c r="I7723" s="16" t="s">
        <v>15431</v>
      </c>
    </row>
    <row r="7724" spans="1:10">
      <c r="A7724" s="16" t="s">
        <v>14406</v>
      </c>
      <c r="B7724" s="52" t="s">
        <v>20201</v>
      </c>
      <c r="C7724" s="16" t="str">
        <f t="shared" si="120"/>
        <v>072 - 036</v>
      </c>
      <c r="D7724" s="52" t="s">
        <v>34487</v>
      </c>
      <c r="E7724" s="52" t="s">
        <v>23759</v>
      </c>
      <c r="F7724" s="16" t="s">
        <v>14407</v>
      </c>
      <c r="G7724" s="16" t="s">
        <v>23758</v>
      </c>
      <c r="H7724" s="16" t="s">
        <v>37422</v>
      </c>
      <c r="I7724" s="16" t="s">
        <v>14408</v>
      </c>
    </row>
    <row r="7725" spans="1:10">
      <c r="A7725" s="16" t="s">
        <v>35778</v>
      </c>
      <c r="B7725" s="52" t="s">
        <v>15800</v>
      </c>
      <c r="C7725" s="16" t="str">
        <f t="shared" si="120"/>
        <v>I99 - 644</v>
      </c>
      <c r="D7725" s="52"/>
      <c r="E7725" s="52" t="s">
        <v>10726</v>
      </c>
      <c r="F7725" s="16"/>
      <c r="G7725" s="16" t="s">
        <v>10725</v>
      </c>
      <c r="H7725" s="16" t="s">
        <v>10727</v>
      </c>
      <c r="I7725" s="16" t="s">
        <v>35779</v>
      </c>
    </row>
    <row r="7726" spans="1:10">
      <c r="A7726" s="16" t="s">
        <v>36254</v>
      </c>
      <c r="B7726" s="52" t="s">
        <v>11044</v>
      </c>
      <c r="C7726" s="16" t="str">
        <f t="shared" si="120"/>
        <v>064 - 076</v>
      </c>
      <c r="D7726" s="52" t="s">
        <v>34487</v>
      </c>
      <c r="E7726" s="52" t="s">
        <v>27583</v>
      </c>
      <c r="F7726" s="16" t="s">
        <v>18713</v>
      </c>
      <c r="G7726" s="16" t="s">
        <v>27582</v>
      </c>
      <c r="H7726" s="16" t="s">
        <v>30282</v>
      </c>
      <c r="I7726" s="16" t="s">
        <v>36255</v>
      </c>
    </row>
    <row r="7727" spans="1:10">
      <c r="A7727" s="16" t="s">
        <v>4225</v>
      </c>
      <c r="B7727" s="52" t="s">
        <v>21822</v>
      </c>
      <c r="C7727" s="16" t="str">
        <f t="shared" si="120"/>
        <v>069 - 070</v>
      </c>
      <c r="D7727" s="52" t="s">
        <v>34487</v>
      </c>
      <c r="E7727" s="52" t="s">
        <v>36727</v>
      </c>
      <c r="F7727" s="16" t="s">
        <v>3090</v>
      </c>
      <c r="G7727" s="16" t="s">
        <v>36726</v>
      </c>
      <c r="H7727" s="16" t="s">
        <v>15395</v>
      </c>
      <c r="I7727" s="16" t="s">
        <v>22975</v>
      </c>
    </row>
    <row r="7728" spans="1:10">
      <c r="A7728" s="16" t="s">
        <v>24977</v>
      </c>
      <c r="B7728" s="52" t="s">
        <v>11045</v>
      </c>
      <c r="C7728" s="16" t="str">
        <f t="shared" si="120"/>
        <v>064 - 804</v>
      </c>
      <c r="D7728" s="52"/>
      <c r="E7728" s="52" t="s">
        <v>27583</v>
      </c>
      <c r="F7728" s="16"/>
      <c r="G7728" s="16" t="s">
        <v>27582</v>
      </c>
      <c r="H7728" s="16" t="s">
        <v>30282</v>
      </c>
      <c r="I7728" s="16" t="s">
        <v>24978</v>
      </c>
      <c r="J7728" s="16" t="s">
        <v>34487</v>
      </c>
    </row>
    <row r="7729" spans="1:10">
      <c r="A7729" s="16" t="s">
        <v>21045</v>
      </c>
      <c r="B7729" s="52" t="s">
        <v>21313</v>
      </c>
      <c r="C7729" s="16" t="str">
        <f t="shared" si="120"/>
        <v>001 - 208</v>
      </c>
      <c r="D7729" s="52" t="s">
        <v>36059</v>
      </c>
      <c r="E7729" s="52" t="s">
        <v>37671</v>
      </c>
      <c r="F7729" s="16" t="s">
        <v>772</v>
      </c>
      <c r="G7729" s="16" t="s">
        <v>37670</v>
      </c>
      <c r="H7729" s="16" t="s">
        <v>10732</v>
      </c>
      <c r="I7729" s="16" t="s">
        <v>6559</v>
      </c>
    </row>
    <row r="7730" spans="1:10">
      <c r="A7730" s="16" t="s">
        <v>29004</v>
      </c>
      <c r="B7730" s="52" t="s">
        <v>9615</v>
      </c>
      <c r="C7730" s="16" t="str">
        <f t="shared" si="120"/>
        <v>063 - 062</v>
      </c>
      <c r="D7730" s="52" t="s">
        <v>36059</v>
      </c>
      <c r="E7730" s="52" t="s">
        <v>30281</v>
      </c>
      <c r="F7730" s="16" t="s">
        <v>29005</v>
      </c>
      <c r="G7730" s="16" t="s">
        <v>30319</v>
      </c>
      <c r="H7730" s="16" t="s">
        <v>30282</v>
      </c>
      <c r="I7730" s="16" t="s">
        <v>29006</v>
      </c>
    </row>
    <row r="7731" spans="1:10">
      <c r="A7731" s="16" t="s">
        <v>25679</v>
      </c>
      <c r="B7731" s="52" t="s">
        <v>10650</v>
      </c>
      <c r="C7731" s="16" t="str">
        <f t="shared" si="120"/>
        <v>005 - 088</v>
      </c>
      <c r="D7731" s="52" t="s">
        <v>36059</v>
      </c>
      <c r="E7731" s="52" t="s">
        <v>18693</v>
      </c>
      <c r="F7731" s="16" t="s">
        <v>36051</v>
      </c>
      <c r="G7731" s="16" t="s">
        <v>18692</v>
      </c>
      <c r="H7731" s="16" t="s">
        <v>10732</v>
      </c>
      <c r="I7731" s="16" t="s">
        <v>25680</v>
      </c>
      <c r="J7731" s="16"/>
    </row>
    <row r="7732" spans="1:10">
      <c r="A7732" s="16" t="s">
        <v>5403</v>
      </c>
      <c r="B7732" s="52" t="s">
        <v>18481</v>
      </c>
      <c r="C7732" s="16" t="str">
        <f t="shared" si="120"/>
        <v>021 - 869</v>
      </c>
      <c r="D7732" s="52"/>
      <c r="E7732" s="52" t="s">
        <v>14657</v>
      </c>
      <c r="F7732" s="16"/>
      <c r="G7732" s="16" t="s">
        <v>14656</v>
      </c>
      <c r="H7732" s="16" t="s">
        <v>4778</v>
      </c>
      <c r="I7732" s="16" t="s">
        <v>5404</v>
      </c>
      <c r="J7732" s="16" t="s">
        <v>34487</v>
      </c>
    </row>
    <row r="7733" spans="1:10">
      <c r="A7733" s="16" t="s">
        <v>815</v>
      </c>
      <c r="B7733" s="52" t="s">
        <v>25149</v>
      </c>
      <c r="C7733" s="16" t="str">
        <f t="shared" si="120"/>
        <v>096 - 051</v>
      </c>
      <c r="D7733" s="52" t="s">
        <v>34487</v>
      </c>
      <c r="E7733" s="52" t="s">
        <v>14652</v>
      </c>
      <c r="F7733" s="16" t="s">
        <v>816</v>
      </c>
      <c r="G7733" s="16" t="s">
        <v>14651</v>
      </c>
      <c r="H7733" s="16" t="s">
        <v>10732</v>
      </c>
      <c r="I7733" s="16" t="s">
        <v>817</v>
      </c>
    </row>
    <row r="7734" spans="1:10">
      <c r="A7734" s="16" t="s">
        <v>22327</v>
      </c>
      <c r="B7734" s="52" t="s">
        <v>4897</v>
      </c>
      <c r="C7734" s="16" t="str">
        <f t="shared" si="120"/>
        <v>002 - 106</v>
      </c>
      <c r="D7734" s="52" t="s">
        <v>34487</v>
      </c>
      <c r="E7734" s="52" t="s">
        <v>36066</v>
      </c>
      <c r="F7734" s="16" t="s">
        <v>32341</v>
      </c>
      <c r="G7734" s="16" t="s">
        <v>20457</v>
      </c>
      <c r="H7734" s="16" t="s">
        <v>10732</v>
      </c>
      <c r="I7734" s="16" t="s">
        <v>817</v>
      </c>
      <c r="J7734" s="16" t="s">
        <v>7990</v>
      </c>
    </row>
    <row r="7735" spans="1:10">
      <c r="A7735" s="16" t="s">
        <v>37543</v>
      </c>
      <c r="B7735" s="52" t="s">
        <v>17312</v>
      </c>
      <c r="C7735" s="16" t="str">
        <f t="shared" si="120"/>
        <v>006 - 141</v>
      </c>
      <c r="D7735" s="52" t="s">
        <v>36059</v>
      </c>
      <c r="E7735" s="52" t="s">
        <v>26671</v>
      </c>
      <c r="F7735" s="16" t="s">
        <v>37544</v>
      </c>
      <c r="G7735" s="16" t="s">
        <v>26670</v>
      </c>
      <c r="H7735" s="16" t="s">
        <v>10732</v>
      </c>
      <c r="I7735" s="16" t="s">
        <v>37545</v>
      </c>
    </row>
    <row r="7736" spans="1:10">
      <c r="A7736" s="16" t="s">
        <v>11100</v>
      </c>
      <c r="B7736" s="52" t="s">
        <v>7541</v>
      </c>
      <c r="C7736" s="16" t="str">
        <f t="shared" si="120"/>
        <v>003 - 877</v>
      </c>
      <c r="D7736" s="52"/>
      <c r="E7736" s="52" t="s">
        <v>3328</v>
      </c>
      <c r="F7736" s="16"/>
      <c r="G7736" s="16" t="s">
        <v>10731</v>
      </c>
      <c r="H7736" s="16" t="s">
        <v>10732</v>
      </c>
      <c r="I7736" s="16" t="s">
        <v>11101</v>
      </c>
      <c r="J7736" s="16" t="s">
        <v>34487</v>
      </c>
    </row>
    <row r="7737" spans="1:10">
      <c r="A7737" s="16" t="s">
        <v>29028</v>
      </c>
      <c r="B7737" s="52" t="s">
        <v>7542</v>
      </c>
      <c r="C7737" s="16" t="str">
        <f t="shared" si="120"/>
        <v>003 - 126</v>
      </c>
      <c r="D7737" s="52" t="s">
        <v>34487</v>
      </c>
      <c r="E7737" s="52" t="s">
        <v>3328</v>
      </c>
      <c r="F7737" s="16" t="s">
        <v>387</v>
      </c>
      <c r="G7737" s="16" t="s">
        <v>10731</v>
      </c>
      <c r="H7737" s="16" t="s">
        <v>10732</v>
      </c>
      <c r="I7737" s="16" t="s">
        <v>27128</v>
      </c>
      <c r="J7737" s="16" t="s">
        <v>7990</v>
      </c>
    </row>
    <row r="7738" spans="1:10">
      <c r="A7738" s="16" t="s">
        <v>36245</v>
      </c>
      <c r="B7738" s="52" t="s">
        <v>7219</v>
      </c>
      <c r="C7738" s="16" t="str">
        <f t="shared" si="120"/>
        <v>103 - 058</v>
      </c>
      <c r="D7738" s="52" t="s">
        <v>34487</v>
      </c>
      <c r="E7738" s="52" t="s">
        <v>14668</v>
      </c>
      <c r="F7738" s="16" t="s">
        <v>27127</v>
      </c>
      <c r="G7738" s="16" t="s">
        <v>14667</v>
      </c>
      <c r="H7738" s="16" t="s">
        <v>10732</v>
      </c>
      <c r="I7738" s="16" t="s">
        <v>27128</v>
      </c>
      <c r="J7738" s="16"/>
    </row>
    <row r="7739" spans="1:10">
      <c r="A7739" s="16" t="s">
        <v>20296</v>
      </c>
      <c r="B7739" s="52" t="s">
        <v>7543</v>
      </c>
      <c r="C7739" s="16" t="str">
        <f t="shared" si="120"/>
        <v>003 - 127</v>
      </c>
      <c r="D7739" s="52" t="s">
        <v>34487</v>
      </c>
      <c r="E7739" s="52" t="s">
        <v>3328</v>
      </c>
      <c r="F7739" s="16" t="s">
        <v>387</v>
      </c>
      <c r="G7739" s="16" t="s">
        <v>10731</v>
      </c>
      <c r="H7739" s="16" t="s">
        <v>10732</v>
      </c>
      <c r="I7739" s="16" t="s">
        <v>3791</v>
      </c>
      <c r="J7739" s="16" t="s">
        <v>7990</v>
      </c>
    </row>
    <row r="7740" spans="1:10">
      <c r="A7740" s="16" t="s">
        <v>3790</v>
      </c>
      <c r="B7740" s="52" t="s">
        <v>7220</v>
      </c>
      <c r="C7740" s="16" t="str">
        <f t="shared" si="120"/>
        <v>103 - 059</v>
      </c>
      <c r="D7740" s="52" t="s">
        <v>34487</v>
      </c>
      <c r="E7740" s="52" t="s">
        <v>14668</v>
      </c>
      <c r="F7740" s="16" t="s">
        <v>27127</v>
      </c>
      <c r="G7740" s="16" t="s">
        <v>14667</v>
      </c>
      <c r="H7740" s="16" t="s">
        <v>10732</v>
      </c>
      <c r="I7740" s="16" t="s">
        <v>3791</v>
      </c>
      <c r="J7740" s="16"/>
    </row>
    <row r="7741" spans="1:10">
      <c r="A7741" s="16" t="s">
        <v>33911</v>
      </c>
      <c r="B7741" s="52" t="s">
        <v>4898</v>
      </c>
      <c r="C7741" s="16" t="str">
        <f t="shared" si="120"/>
        <v>002 - 107</v>
      </c>
      <c r="D7741" s="52" t="s">
        <v>34487</v>
      </c>
      <c r="E7741" s="52" t="s">
        <v>36066</v>
      </c>
      <c r="F7741" s="16" t="s">
        <v>33912</v>
      </c>
      <c r="G7741" s="16" t="s">
        <v>20457</v>
      </c>
      <c r="H7741" s="16" t="s">
        <v>10732</v>
      </c>
      <c r="I7741" s="16" t="s">
        <v>15351</v>
      </c>
    </row>
    <row r="7742" spans="1:10">
      <c r="A7742" s="16" t="s">
        <v>16019</v>
      </c>
      <c r="B7742" s="52" t="s">
        <v>14728</v>
      </c>
      <c r="C7742" s="16" t="str">
        <f t="shared" si="120"/>
        <v>047 - 017</v>
      </c>
      <c r="D7742" s="52" t="s">
        <v>36059</v>
      </c>
      <c r="E7742" s="52" t="s">
        <v>26235</v>
      </c>
      <c r="F7742" s="16" t="s">
        <v>16020</v>
      </c>
      <c r="G7742" s="16" t="s">
        <v>26234</v>
      </c>
      <c r="H7742" s="16" t="s">
        <v>30328</v>
      </c>
      <c r="I7742" s="16" t="s">
        <v>16021</v>
      </c>
    </row>
    <row r="7743" spans="1:10">
      <c r="A7743" s="16" t="s">
        <v>6080</v>
      </c>
      <c r="B7743" s="52" t="s">
        <v>12647</v>
      </c>
      <c r="C7743" s="16" t="str">
        <f t="shared" si="120"/>
        <v>007 - 054</v>
      </c>
      <c r="D7743" s="52" t="s">
        <v>34487</v>
      </c>
      <c r="E7743" s="52" t="s">
        <v>14662</v>
      </c>
      <c r="F7743" s="16" t="s">
        <v>14660</v>
      </c>
      <c r="G7743" s="16" t="s">
        <v>14661</v>
      </c>
      <c r="H7743" s="16" t="s">
        <v>14663</v>
      </c>
      <c r="I7743" s="16" t="s">
        <v>6081</v>
      </c>
    </row>
    <row r="7744" spans="1:10">
      <c r="A7744" s="16" t="s">
        <v>31621</v>
      </c>
      <c r="B7744" s="52" t="s">
        <v>17313</v>
      </c>
      <c r="C7744" s="16" t="str">
        <f t="shared" si="120"/>
        <v>006 - 818</v>
      </c>
      <c r="D7744" s="52"/>
      <c r="E7744" s="52" t="s">
        <v>26671</v>
      </c>
      <c r="F7744" s="16"/>
      <c r="G7744" s="16" t="s">
        <v>26670</v>
      </c>
      <c r="H7744" s="16" t="s">
        <v>10732</v>
      </c>
      <c r="I7744" s="16" t="s">
        <v>31622</v>
      </c>
      <c r="J7744" s="16" t="s">
        <v>34487</v>
      </c>
    </row>
    <row r="7745" spans="1:10">
      <c r="A7745" s="16" t="s">
        <v>16533</v>
      </c>
      <c r="B7745" s="52" t="s">
        <v>33300</v>
      </c>
      <c r="C7745" s="16" t="str">
        <f t="shared" si="120"/>
        <v>015 - 928</v>
      </c>
      <c r="D7745" s="52"/>
      <c r="E7745" s="52" t="s">
        <v>32665</v>
      </c>
      <c r="G7745" s="16" t="s">
        <v>32664</v>
      </c>
      <c r="H7745" s="16" t="s">
        <v>32666</v>
      </c>
      <c r="I7745" s="16" t="s">
        <v>16534</v>
      </c>
      <c r="J7745" s="16" t="s">
        <v>34487</v>
      </c>
    </row>
    <row r="7746" spans="1:10">
      <c r="A7746" s="16" t="s">
        <v>25687</v>
      </c>
      <c r="B7746" s="52" t="s">
        <v>9616</v>
      </c>
      <c r="C7746" s="16" t="str">
        <f t="shared" si="120"/>
        <v>063 - 063</v>
      </c>
      <c r="D7746" s="52" t="s">
        <v>36059</v>
      </c>
      <c r="E7746" s="52" t="s">
        <v>30281</v>
      </c>
      <c r="F7746" s="16" t="s">
        <v>11377</v>
      </c>
      <c r="G7746" s="16" t="s">
        <v>30319</v>
      </c>
      <c r="H7746" s="16" t="s">
        <v>30282</v>
      </c>
      <c r="I7746" s="16" t="s">
        <v>11378</v>
      </c>
    </row>
    <row r="7747" spans="1:10">
      <c r="A7747" s="16" t="s">
        <v>24620</v>
      </c>
      <c r="B7747" s="52" t="s">
        <v>10651</v>
      </c>
      <c r="C7747" s="16" t="str">
        <f t="shared" si="120"/>
        <v>005 - 810</v>
      </c>
      <c r="D7747" s="52"/>
      <c r="E7747" s="52" t="s">
        <v>18693</v>
      </c>
      <c r="G7747" s="16" t="s">
        <v>18692</v>
      </c>
      <c r="H7747" s="16" t="s">
        <v>10732</v>
      </c>
      <c r="I7747" s="16" t="s">
        <v>14833</v>
      </c>
      <c r="J7747" s="16" t="s">
        <v>34487</v>
      </c>
    </row>
    <row r="7748" spans="1:10">
      <c r="A7748" s="16" t="s">
        <v>3786</v>
      </c>
      <c r="B7748" s="52" t="s">
        <v>33301</v>
      </c>
      <c r="C7748" s="16" t="str">
        <f t="shared" ref="C7748:C7811" si="121">MID(A7748,1,3) &amp;" - " &amp;MID(A7748,4,3)</f>
        <v>015 - 929</v>
      </c>
      <c r="D7748" s="52"/>
      <c r="E7748" s="52" t="s">
        <v>32665</v>
      </c>
      <c r="G7748" s="16" t="s">
        <v>32664</v>
      </c>
      <c r="H7748" s="16" t="s">
        <v>32666</v>
      </c>
      <c r="I7748" s="16" t="s">
        <v>3787</v>
      </c>
      <c r="J7748" s="16" t="s">
        <v>34487</v>
      </c>
    </row>
    <row r="7749" spans="1:10">
      <c r="A7749" s="16" t="s">
        <v>30709</v>
      </c>
      <c r="B7749" s="52" t="s">
        <v>1600</v>
      </c>
      <c r="C7749" s="16" t="str">
        <f t="shared" si="121"/>
        <v>027 - 031</v>
      </c>
      <c r="D7749" s="52" t="s">
        <v>36059</v>
      </c>
      <c r="E7749" s="52" t="s">
        <v>16168</v>
      </c>
      <c r="F7749" s="16" t="s">
        <v>25988</v>
      </c>
      <c r="G7749" s="16" t="s">
        <v>16167</v>
      </c>
      <c r="H7749" s="16" t="s">
        <v>32660</v>
      </c>
      <c r="I7749" s="16" t="s">
        <v>30710</v>
      </c>
      <c r="J7749" s="16"/>
    </row>
    <row r="7750" spans="1:10">
      <c r="A7750" s="16" t="s">
        <v>10056</v>
      </c>
      <c r="B7750" s="52" t="s">
        <v>31186</v>
      </c>
      <c r="C7750" s="16" t="str">
        <f t="shared" si="121"/>
        <v>010 - 816</v>
      </c>
      <c r="D7750" s="52"/>
      <c r="E7750" s="52" t="s">
        <v>30437</v>
      </c>
      <c r="F7750" s="16"/>
      <c r="G7750" s="16" t="s">
        <v>30436</v>
      </c>
      <c r="H7750" s="16" t="s">
        <v>34573</v>
      </c>
      <c r="I7750" s="16" t="s">
        <v>10057</v>
      </c>
      <c r="J7750" s="16" t="s">
        <v>34487</v>
      </c>
    </row>
    <row r="7751" spans="1:10">
      <c r="A7751" s="16" t="s">
        <v>12466</v>
      </c>
      <c r="B7751" s="52" t="s">
        <v>28686</v>
      </c>
      <c r="C7751" s="16" t="str">
        <f t="shared" si="121"/>
        <v>092 - 051</v>
      </c>
      <c r="D7751" s="52" t="s">
        <v>34487</v>
      </c>
      <c r="E7751" s="52" t="s">
        <v>3326</v>
      </c>
      <c r="F7751" s="16" t="s">
        <v>12467</v>
      </c>
      <c r="G7751" s="16" t="s">
        <v>30322</v>
      </c>
      <c r="H7751" s="16" t="s">
        <v>33521</v>
      </c>
      <c r="I7751" s="16" t="s">
        <v>12468</v>
      </c>
      <c r="J7751" s="16"/>
    </row>
    <row r="7752" spans="1:10">
      <c r="A7752" s="16" t="s">
        <v>12887</v>
      </c>
      <c r="B7752" s="52" t="s">
        <v>28687</v>
      </c>
      <c r="C7752" s="16" t="str">
        <f t="shared" si="121"/>
        <v>092 - 105</v>
      </c>
      <c r="D7752" s="52" t="s">
        <v>36059</v>
      </c>
      <c r="E7752" s="52" t="s">
        <v>3326</v>
      </c>
      <c r="F7752" s="16" t="s">
        <v>34998</v>
      </c>
      <c r="G7752" s="16" t="s">
        <v>30322</v>
      </c>
      <c r="H7752" s="16" t="s">
        <v>33521</v>
      </c>
      <c r="I7752" s="16" t="s">
        <v>34999</v>
      </c>
    </row>
    <row r="7753" spans="1:10">
      <c r="A7753" s="16" t="s">
        <v>14954</v>
      </c>
      <c r="B7753" s="52" t="s">
        <v>12048</v>
      </c>
      <c r="C7753" s="16" t="str">
        <f t="shared" si="121"/>
        <v>001 - 209</v>
      </c>
      <c r="D7753" s="52" t="s">
        <v>34487</v>
      </c>
      <c r="E7753" s="52" t="s">
        <v>37671</v>
      </c>
      <c r="F7753" s="16" t="s">
        <v>772</v>
      </c>
      <c r="G7753" s="16" t="s">
        <v>37670</v>
      </c>
      <c r="H7753" s="16" t="s">
        <v>10732</v>
      </c>
      <c r="I7753" s="16" t="s">
        <v>14955</v>
      </c>
    </row>
    <row r="7754" spans="1:10">
      <c r="A7754" s="16" t="s">
        <v>30812</v>
      </c>
      <c r="B7754" s="52" t="s">
        <v>17314</v>
      </c>
      <c r="C7754" s="16" t="str">
        <f t="shared" si="121"/>
        <v>006 - 142</v>
      </c>
      <c r="D7754" s="52" t="s">
        <v>36059</v>
      </c>
      <c r="E7754" s="52" t="s">
        <v>26671</v>
      </c>
      <c r="F7754" s="16" t="s">
        <v>30813</v>
      </c>
      <c r="G7754" s="16" t="s">
        <v>26670</v>
      </c>
      <c r="H7754" s="16" t="s">
        <v>10732</v>
      </c>
      <c r="I7754" s="16" t="s">
        <v>30814</v>
      </c>
    </row>
    <row r="7755" spans="1:10">
      <c r="A7755" s="16" t="s">
        <v>32100</v>
      </c>
      <c r="B7755" s="52" t="s">
        <v>33937</v>
      </c>
      <c r="C7755" s="16" t="str">
        <f t="shared" si="121"/>
        <v>035 - 030</v>
      </c>
      <c r="D7755" s="52" t="s">
        <v>36059</v>
      </c>
      <c r="E7755" s="52" t="s">
        <v>30432</v>
      </c>
      <c r="F7755" s="16" t="s">
        <v>37676</v>
      </c>
      <c r="G7755" s="16" t="s">
        <v>30431</v>
      </c>
      <c r="H7755" s="16" t="s">
        <v>35981</v>
      </c>
      <c r="I7755" s="16" t="s">
        <v>32101</v>
      </c>
    </row>
    <row r="7756" spans="1:10">
      <c r="A7756" s="16" t="s">
        <v>1359</v>
      </c>
      <c r="B7756" s="52" t="s">
        <v>33719</v>
      </c>
      <c r="C7756" s="16" t="str">
        <f t="shared" si="121"/>
        <v>025 - 042</v>
      </c>
      <c r="D7756" s="52" t="s">
        <v>34487</v>
      </c>
      <c r="E7756" s="52" t="s">
        <v>36071</v>
      </c>
      <c r="F7756" s="16" t="s">
        <v>4212</v>
      </c>
      <c r="G7756" s="16" t="s">
        <v>36070</v>
      </c>
      <c r="H7756" s="16" t="s">
        <v>32660</v>
      </c>
      <c r="I7756" s="16" t="s">
        <v>1360</v>
      </c>
    </row>
    <row r="7757" spans="1:10">
      <c r="A7757" s="16" t="s">
        <v>31092</v>
      </c>
      <c r="B7757" s="52" t="s">
        <v>24363</v>
      </c>
      <c r="C7757" s="16" t="str">
        <f t="shared" si="121"/>
        <v>022 - 897</v>
      </c>
      <c r="D7757" s="52"/>
      <c r="E7757" s="52" t="s">
        <v>4777</v>
      </c>
      <c r="F7757" s="16"/>
      <c r="G7757" s="16" t="s">
        <v>4776</v>
      </c>
      <c r="H7757" s="16" t="s">
        <v>4778</v>
      </c>
      <c r="I7757" s="16" t="s">
        <v>31093</v>
      </c>
      <c r="J7757" s="16" t="s">
        <v>34487</v>
      </c>
    </row>
    <row r="7758" spans="1:10">
      <c r="A7758" s="16" t="s">
        <v>27764</v>
      </c>
      <c r="B7758" s="52" t="s">
        <v>36119</v>
      </c>
      <c r="C7758" s="16" t="str">
        <f t="shared" si="121"/>
        <v>009 - 052</v>
      </c>
      <c r="D7758" s="52" t="s">
        <v>34487</v>
      </c>
      <c r="E7758" s="52" t="s">
        <v>26840</v>
      </c>
      <c r="F7758" s="16" t="s">
        <v>27765</v>
      </c>
      <c r="G7758" s="16" t="s">
        <v>26839</v>
      </c>
      <c r="H7758" s="16" t="s">
        <v>34573</v>
      </c>
      <c r="I7758" s="16" t="s">
        <v>27766</v>
      </c>
      <c r="J7758" s="16"/>
    </row>
    <row r="7759" spans="1:10">
      <c r="A7759" s="16" t="s">
        <v>10400</v>
      </c>
      <c r="B7759" s="52" t="s">
        <v>12049</v>
      </c>
      <c r="C7759" s="16" t="str">
        <f t="shared" si="121"/>
        <v>001 - 210</v>
      </c>
      <c r="D7759" s="52" t="s">
        <v>34487</v>
      </c>
      <c r="E7759" s="52" t="s">
        <v>37671</v>
      </c>
      <c r="F7759" s="16" t="s">
        <v>772</v>
      </c>
      <c r="G7759" s="16" t="s">
        <v>37670</v>
      </c>
      <c r="H7759" s="16" t="s">
        <v>10732</v>
      </c>
      <c r="I7759" s="16" t="s">
        <v>10401</v>
      </c>
    </row>
    <row r="7760" spans="1:10">
      <c r="A7760" s="16" t="s">
        <v>10256</v>
      </c>
      <c r="B7760" s="52" t="s">
        <v>11046</v>
      </c>
      <c r="C7760" s="16" t="str">
        <f t="shared" si="121"/>
        <v>064 - 077</v>
      </c>
      <c r="D7760" s="52" t="s">
        <v>34487</v>
      </c>
      <c r="E7760" s="52" t="s">
        <v>27583</v>
      </c>
      <c r="F7760" s="16" t="s">
        <v>18713</v>
      </c>
      <c r="G7760" s="16" t="s">
        <v>27582</v>
      </c>
      <c r="H7760" s="16" t="s">
        <v>30282</v>
      </c>
      <c r="I7760" s="16" t="s">
        <v>10257</v>
      </c>
      <c r="J7760" s="16"/>
    </row>
    <row r="7761" spans="1:10">
      <c r="A7761" s="16" t="s">
        <v>1784</v>
      </c>
      <c r="B7761" s="52" t="s">
        <v>21902</v>
      </c>
      <c r="C7761" s="16" t="str">
        <f t="shared" si="121"/>
        <v>020 - 046</v>
      </c>
      <c r="D7761" s="52" t="s">
        <v>36059</v>
      </c>
      <c r="E7761" s="52" t="s">
        <v>26789</v>
      </c>
      <c r="F7761" s="16" t="s">
        <v>29727</v>
      </c>
      <c r="G7761" s="16" t="s">
        <v>26788</v>
      </c>
      <c r="H7761" s="16" t="s">
        <v>32666</v>
      </c>
      <c r="I7761" s="16" t="s">
        <v>1785</v>
      </c>
    </row>
    <row r="7762" spans="1:10">
      <c r="A7762" s="16" t="s">
        <v>1338</v>
      </c>
      <c r="B7762" s="52" t="s">
        <v>18052</v>
      </c>
      <c r="C7762" s="16" t="str">
        <f t="shared" si="121"/>
        <v>019 - 078</v>
      </c>
      <c r="D7762" s="52" t="s">
        <v>36059</v>
      </c>
      <c r="E7762" s="52" t="s">
        <v>23092</v>
      </c>
      <c r="F7762" s="16" t="s">
        <v>18754</v>
      </c>
      <c r="G7762" s="16" t="s">
        <v>23091</v>
      </c>
      <c r="H7762" s="16" t="s">
        <v>32666</v>
      </c>
      <c r="I7762" s="16" t="s">
        <v>1339</v>
      </c>
      <c r="J7762" s="16"/>
    </row>
    <row r="7763" spans="1:10">
      <c r="A7763" s="16" t="s">
        <v>14013</v>
      </c>
      <c r="B7763" s="52" t="s">
        <v>31187</v>
      </c>
      <c r="C7763" s="16" t="str">
        <f t="shared" si="121"/>
        <v>010 - 817</v>
      </c>
      <c r="D7763" s="52"/>
      <c r="E7763" s="52" t="s">
        <v>30437</v>
      </c>
      <c r="F7763" s="16"/>
      <c r="G7763" s="16" t="s">
        <v>30436</v>
      </c>
      <c r="H7763" s="16" t="s">
        <v>34573</v>
      </c>
      <c r="I7763" s="16" t="s">
        <v>14014</v>
      </c>
      <c r="J7763" s="16" t="s">
        <v>34487</v>
      </c>
    </row>
    <row r="7764" spans="1:10">
      <c r="A7764" s="16" t="s">
        <v>23288</v>
      </c>
      <c r="B7764" s="52" t="s">
        <v>2833</v>
      </c>
      <c r="C7764" s="16" t="str">
        <f t="shared" si="121"/>
        <v>026 - 064</v>
      </c>
      <c r="D7764" s="52" t="s">
        <v>36059</v>
      </c>
      <c r="E7764" s="52" t="s">
        <v>8857</v>
      </c>
      <c r="F7764" s="16" t="s">
        <v>23289</v>
      </c>
      <c r="G7764" s="16" t="s">
        <v>8856</v>
      </c>
      <c r="H7764" s="16" t="s">
        <v>32660</v>
      </c>
      <c r="I7764" s="16" t="s">
        <v>23290</v>
      </c>
    </row>
    <row r="7765" spans="1:10">
      <c r="A7765" s="16" t="s">
        <v>26507</v>
      </c>
      <c r="B7765" s="52" t="s">
        <v>17969</v>
      </c>
      <c r="C7765" s="16" t="str">
        <f t="shared" si="121"/>
        <v>023 - 815</v>
      </c>
      <c r="D7765" s="52"/>
      <c r="E7765" s="52" t="s">
        <v>380</v>
      </c>
      <c r="F7765" s="16"/>
      <c r="G7765" s="16" t="s">
        <v>379</v>
      </c>
      <c r="H7765" s="16" t="s">
        <v>32660</v>
      </c>
      <c r="I7765" s="16" t="s">
        <v>26508</v>
      </c>
      <c r="J7765" s="16" t="s">
        <v>34487</v>
      </c>
    </row>
    <row r="7766" spans="1:10">
      <c r="A7766" s="16" t="s">
        <v>3253</v>
      </c>
      <c r="B7766" s="52" t="s">
        <v>33302</v>
      </c>
      <c r="C7766" s="16" t="str">
        <f t="shared" si="121"/>
        <v>015 - 930</v>
      </c>
      <c r="D7766" s="52"/>
      <c r="E7766" s="52" t="s">
        <v>32665</v>
      </c>
      <c r="G7766" s="16" t="s">
        <v>32664</v>
      </c>
      <c r="H7766" s="16" t="s">
        <v>32666</v>
      </c>
      <c r="I7766" s="16" t="s">
        <v>3254</v>
      </c>
      <c r="J7766" s="16" t="s">
        <v>34487</v>
      </c>
    </row>
    <row r="7767" spans="1:10">
      <c r="A7767" s="16" t="s">
        <v>37235</v>
      </c>
      <c r="B7767" s="52" t="s">
        <v>5669</v>
      </c>
      <c r="C7767" s="16" t="str">
        <f t="shared" si="121"/>
        <v>002 - 108</v>
      </c>
      <c r="D7767" s="52" t="s">
        <v>36059</v>
      </c>
      <c r="E7767" s="52" t="s">
        <v>36066</v>
      </c>
      <c r="F7767" s="16" t="s">
        <v>37471</v>
      </c>
      <c r="G7767" s="16" t="s">
        <v>20457</v>
      </c>
      <c r="H7767" s="16" t="s">
        <v>10732</v>
      </c>
      <c r="I7767" s="16" t="s">
        <v>37236</v>
      </c>
    </row>
    <row r="7768" spans="1:10">
      <c r="A7768" s="16" t="s">
        <v>22133</v>
      </c>
      <c r="B7768" s="52" t="s">
        <v>2397</v>
      </c>
      <c r="C7768" s="16" t="str">
        <f t="shared" si="121"/>
        <v>024 - 083</v>
      </c>
      <c r="D7768" s="52" t="s">
        <v>36059</v>
      </c>
      <c r="E7768" s="52" t="s">
        <v>26794</v>
      </c>
      <c r="F7768" s="16" t="s">
        <v>36815</v>
      </c>
      <c r="G7768" s="16" t="s">
        <v>26793</v>
      </c>
      <c r="H7768" s="16" t="s">
        <v>32660</v>
      </c>
      <c r="I7768" s="16" t="s">
        <v>22134</v>
      </c>
    </row>
    <row r="7769" spans="1:10">
      <c r="A7769" s="16" t="s">
        <v>26509</v>
      </c>
      <c r="B7769" s="52" t="s">
        <v>3593</v>
      </c>
      <c r="C7769" s="16" t="str">
        <f t="shared" si="121"/>
        <v>044 - 815</v>
      </c>
      <c r="D7769" s="52"/>
      <c r="E7769" s="52" t="s">
        <v>27373</v>
      </c>
      <c r="F7769" s="16"/>
      <c r="G7769" s="16" t="s">
        <v>27372</v>
      </c>
      <c r="H7769" s="16" t="s">
        <v>20397</v>
      </c>
      <c r="I7769" s="16" t="s">
        <v>26510</v>
      </c>
      <c r="J7769" s="16" t="s">
        <v>34487</v>
      </c>
    </row>
    <row r="7770" spans="1:10">
      <c r="A7770" s="16" t="s">
        <v>3426</v>
      </c>
      <c r="B7770" s="52" t="s">
        <v>10585</v>
      </c>
      <c r="C7770" s="16" t="str">
        <f t="shared" si="121"/>
        <v>015 - 931</v>
      </c>
      <c r="D7770" s="52"/>
      <c r="E7770" s="52" t="s">
        <v>32665</v>
      </c>
      <c r="G7770" s="16" t="s">
        <v>32664</v>
      </c>
      <c r="H7770" s="16" t="s">
        <v>32666</v>
      </c>
      <c r="I7770" s="16" t="s">
        <v>3427</v>
      </c>
      <c r="J7770" s="16" t="s">
        <v>34487</v>
      </c>
    </row>
    <row r="7771" spans="1:10">
      <c r="A7771" s="16" t="s">
        <v>308</v>
      </c>
      <c r="B7771" s="52" t="s">
        <v>17427</v>
      </c>
      <c r="C7771" s="16" t="str">
        <f t="shared" si="121"/>
        <v>017 - 883</v>
      </c>
      <c r="D7771" s="52"/>
      <c r="E7771" s="52" t="s">
        <v>22538</v>
      </c>
      <c r="F7771" s="16"/>
      <c r="G7771" s="16" t="s">
        <v>22537</v>
      </c>
      <c r="H7771" s="16" t="s">
        <v>32666</v>
      </c>
      <c r="I7771" s="16" t="s">
        <v>309</v>
      </c>
      <c r="J7771" s="16" t="s">
        <v>34487</v>
      </c>
    </row>
    <row r="7772" spans="1:10">
      <c r="A7772" s="16" t="s">
        <v>34593</v>
      </c>
      <c r="B7772" s="52" t="s">
        <v>17428</v>
      </c>
      <c r="C7772" s="16" t="str">
        <f t="shared" si="121"/>
        <v>017 - 159</v>
      </c>
      <c r="D7772" s="52" t="s">
        <v>36059</v>
      </c>
      <c r="E7772" s="52" t="s">
        <v>22538</v>
      </c>
      <c r="F7772" s="16" t="s">
        <v>34594</v>
      </c>
      <c r="G7772" s="16" t="s">
        <v>22537</v>
      </c>
      <c r="H7772" s="16" t="s">
        <v>32666</v>
      </c>
      <c r="I7772" s="16" t="s">
        <v>34595</v>
      </c>
    </row>
    <row r="7773" spans="1:10">
      <c r="A7773" s="16" t="s">
        <v>8605</v>
      </c>
      <c r="B7773" s="52" t="s">
        <v>20996</v>
      </c>
      <c r="C7773" s="16" t="str">
        <f t="shared" si="121"/>
        <v>012 - 880</v>
      </c>
      <c r="D7773" s="52"/>
      <c r="E7773" s="52" t="s">
        <v>18879</v>
      </c>
      <c r="F7773" s="16"/>
      <c r="G7773" s="16" t="s">
        <v>26253</v>
      </c>
      <c r="H7773" s="16" t="s">
        <v>32666</v>
      </c>
      <c r="I7773" s="16" t="s">
        <v>8606</v>
      </c>
      <c r="J7773" s="16" t="s">
        <v>34487</v>
      </c>
    </row>
    <row r="7774" spans="1:10">
      <c r="A7774" s="16" t="s">
        <v>10058</v>
      </c>
      <c r="B7774" s="52" t="s">
        <v>17970</v>
      </c>
      <c r="C7774" s="16" t="str">
        <f t="shared" si="121"/>
        <v>023 - 816</v>
      </c>
      <c r="D7774" s="52"/>
      <c r="E7774" s="52" t="s">
        <v>380</v>
      </c>
      <c r="F7774" s="16"/>
      <c r="G7774" s="16" t="s">
        <v>379</v>
      </c>
      <c r="H7774" s="16" t="s">
        <v>32660</v>
      </c>
      <c r="I7774" s="16" t="s">
        <v>10059</v>
      </c>
      <c r="J7774" s="16" t="s">
        <v>34487</v>
      </c>
    </row>
    <row r="7775" spans="1:10">
      <c r="A7775" s="16" t="s">
        <v>10717</v>
      </c>
      <c r="B7775" s="52" t="s">
        <v>21903</v>
      </c>
      <c r="C7775" s="16" t="str">
        <f t="shared" si="121"/>
        <v>020 - 047</v>
      </c>
      <c r="D7775" s="52" t="s">
        <v>36059</v>
      </c>
      <c r="E7775" s="52" t="s">
        <v>26789</v>
      </c>
      <c r="F7775" s="16" t="s">
        <v>10718</v>
      </c>
      <c r="G7775" s="16" t="s">
        <v>26788</v>
      </c>
      <c r="H7775" s="16" t="s">
        <v>32666</v>
      </c>
      <c r="I7775" s="16" t="s">
        <v>32670</v>
      </c>
      <c r="J7775" s="16"/>
    </row>
    <row r="7776" spans="1:10">
      <c r="A7776" s="16" t="s">
        <v>14673</v>
      </c>
      <c r="B7776" s="52" t="s">
        <v>18053</v>
      </c>
      <c r="C7776" s="16" t="str">
        <f t="shared" si="121"/>
        <v>019 - 888</v>
      </c>
      <c r="D7776" s="52"/>
      <c r="E7776" s="52" t="s">
        <v>23092</v>
      </c>
      <c r="F7776" s="16"/>
      <c r="G7776" s="16" t="s">
        <v>23091</v>
      </c>
      <c r="H7776" s="16" t="s">
        <v>32666</v>
      </c>
      <c r="I7776" s="16" t="s">
        <v>14461</v>
      </c>
      <c r="J7776" s="16" t="s">
        <v>34487</v>
      </c>
    </row>
    <row r="7777" spans="1:10">
      <c r="A7777" s="16" t="s">
        <v>34966</v>
      </c>
      <c r="B7777" s="52" t="s">
        <v>25150</v>
      </c>
      <c r="C7777" s="16" t="str">
        <f t="shared" si="121"/>
        <v>096 - 052</v>
      </c>
      <c r="D7777" s="52" t="s">
        <v>34487</v>
      </c>
      <c r="E7777" s="52" t="s">
        <v>14652</v>
      </c>
      <c r="F7777" s="16" t="s">
        <v>12379</v>
      </c>
      <c r="G7777" s="16" t="s">
        <v>14651</v>
      </c>
      <c r="H7777" s="16" t="s">
        <v>10732</v>
      </c>
      <c r="I7777" s="16" t="s">
        <v>34859</v>
      </c>
      <c r="J7777" s="16"/>
    </row>
    <row r="7778" spans="1:10">
      <c r="A7778" s="16" t="s">
        <v>37246</v>
      </c>
      <c r="B7778" s="52" t="s">
        <v>5670</v>
      </c>
      <c r="C7778" s="16" t="str">
        <f t="shared" si="121"/>
        <v>002 - 109</v>
      </c>
      <c r="D7778" s="52" t="s">
        <v>34487</v>
      </c>
      <c r="E7778" s="52" t="s">
        <v>36066</v>
      </c>
      <c r="F7778" s="16" t="s">
        <v>21966</v>
      </c>
      <c r="G7778" s="16" t="s">
        <v>20457</v>
      </c>
      <c r="H7778" s="16" t="s">
        <v>10732</v>
      </c>
      <c r="I7778" s="16" t="s">
        <v>34859</v>
      </c>
      <c r="J7778" s="16" t="s">
        <v>7990</v>
      </c>
    </row>
    <row r="7779" spans="1:10">
      <c r="A7779" s="16" t="s">
        <v>10488</v>
      </c>
      <c r="B7779" s="52" t="s">
        <v>8413</v>
      </c>
      <c r="C7779" s="16" t="str">
        <f t="shared" si="121"/>
        <v>022 - 150</v>
      </c>
      <c r="D7779" s="52" t="s">
        <v>34487</v>
      </c>
      <c r="E7779" s="52" t="s">
        <v>4777</v>
      </c>
      <c r="F7779" s="16" t="s">
        <v>14358</v>
      </c>
      <c r="G7779" s="16" t="s">
        <v>4776</v>
      </c>
      <c r="H7779" s="16" t="s">
        <v>4778</v>
      </c>
      <c r="I7779" s="16" t="s">
        <v>10489</v>
      </c>
    </row>
    <row r="7780" spans="1:10">
      <c r="A7780" s="16" t="s">
        <v>11379</v>
      </c>
      <c r="B7780" s="52" t="s">
        <v>31554</v>
      </c>
      <c r="C7780" s="16" t="str">
        <f t="shared" si="121"/>
        <v>075 - 063</v>
      </c>
      <c r="D7780" s="52" t="s">
        <v>36059</v>
      </c>
      <c r="E7780" s="52" t="s">
        <v>25912</v>
      </c>
      <c r="F7780" s="16" t="s">
        <v>11380</v>
      </c>
      <c r="G7780" s="16" t="s">
        <v>31815</v>
      </c>
      <c r="H7780" s="16" t="s">
        <v>37422</v>
      </c>
      <c r="I7780" s="16" t="s">
        <v>11381</v>
      </c>
    </row>
    <row r="7781" spans="1:10">
      <c r="A7781" s="16" t="s">
        <v>26311</v>
      </c>
      <c r="B7781" s="52" t="s">
        <v>35145</v>
      </c>
      <c r="C7781" s="16" t="str">
        <f t="shared" si="121"/>
        <v>084 - 029</v>
      </c>
      <c r="D7781" s="52" t="s">
        <v>34487</v>
      </c>
      <c r="E7781" s="52" t="s">
        <v>18698</v>
      </c>
      <c r="F7781" s="16" t="s">
        <v>20853</v>
      </c>
      <c r="G7781" s="16" t="s">
        <v>18697</v>
      </c>
      <c r="H7781" s="16" t="s">
        <v>29917</v>
      </c>
      <c r="I7781" s="16" t="s">
        <v>26312</v>
      </c>
      <c r="J7781" s="16"/>
    </row>
    <row r="7782" spans="1:10">
      <c r="A7782" s="16" t="s">
        <v>26511</v>
      </c>
      <c r="B7782" s="52" t="s">
        <v>15606</v>
      </c>
      <c r="C7782" s="16" t="str">
        <f t="shared" si="121"/>
        <v>030 - 815</v>
      </c>
      <c r="D7782" s="52"/>
      <c r="E7782" s="52" t="s">
        <v>35970</v>
      </c>
      <c r="F7782" s="16"/>
      <c r="G7782" s="16" t="s">
        <v>35969</v>
      </c>
      <c r="H7782" s="16" t="s">
        <v>30334</v>
      </c>
      <c r="I7782" s="16" t="s">
        <v>26620</v>
      </c>
      <c r="J7782" s="16" t="s">
        <v>34487</v>
      </c>
    </row>
    <row r="7783" spans="1:10">
      <c r="A7783" s="16" t="s">
        <v>14364</v>
      </c>
      <c r="B7783" s="52" t="s">
        <v>19738</v>
      </c>
      <c r="C7783" s="16" t="str">
        <f t="shared" si="121"/>
        <v>004 - 179</v>
      </c>
      <c r="D7783" s="52" t="s">
        <v>36059</v>
      </c>
      <c r="E7783" s="52" t="s">
        <v>10758</v>
      </c>
      <c r="F7783" s="16" t="s">
        <v>13877</v>
      </c>
      <c r="G7783" s="16" t="s">
        <v>10757</v>
      </c>
      <c r="H7783" s="16" t="s">
        <v>10732</v>
      </c>
      <c r="I7783" s="16" t="s">
        <v>13878</v>
      </c>
    </row>
    <row r="7784" spans="1:10">
      <c r="A7784" s="16" t="s">
        <v>18168</v>
      </c>
      <c r="B7784" s="52" t="s">
        <v>15255</v>
      </c>
      <c r="C7784" s="16" t="str">
        <f t="shared" si="121"/>
        <v>083 - 069</v>
      </c>
      <c r="D7784" s="52" t="s">
        <v>34487</v>
      </c>
      <c r="E7784" s="52" t="s">
        <v>21246</v>
      </c>
      <c r="F7784" s="16" t="s">
        <v>11840</v>
      </c>
      <c r="G7784" s="16" t="s">
        <v>21245</v>
      </c>
      <c r="H7784" s="16" t="s">
        <v>29917</v>
      </c>
      <c r="I7784" s="16" t="s">
        <v>11841</v>
      </c>
    </row>
    <row r="7785" spans="1:10">
      <c r="A7785" s="16" t="s">
        <v>21694</v>
      </c>
      <c r="B7785" s="52" t="s">
        <v>18482</v>
      </c>
      <c r="C7785" s="16" t="str">
        <f t="shared" si="121"/>
        <v>021 - 070</v>
      </c>
      <c r="D7785" s="52" t="s">
        <v>34487</v>
      </c>
      <c r="E7785" s="52" t="s">
        <v>14657</v>
      </c>
      <c r="F7785" s="16" t="s">
        <v>9178</v>
      </c>
      <c r="G7785" s="16" t="s">
        <v>14656</v>
      </c>
      <c r="H7785" s="16" t="s">
        <v>4778</v>
      </c>
      <c r="I7785" s="16" t="s">
        <v>21695</v>
      </c>
    </row>
    <row r="7786" spans="1:10">
      <c r="A7786" s="16" t="s">
        <v>16592</v>
      </c>
      <c r="B7786" s="52" t="s">
        <v>2947</v>
      </c>
      <c r="C7786" s="16" t="str">
        <f t="shared" si="121"/>
        <v>052 - 023</v>
      </c>
      <c r="D7786" s="52" t="s">
        <v>34487</v>
      </c>
      <c r="E7786" s="52" t="s">
        <v>3327</v>
      </c>
      <c r="F7786" s="16" t="s">
        <v>32411</v>
      </c>
      <c r="G7786" s="16" t="s">
        <v>28833</v>
      </c>
      <c r="H7786" s="16" t="s">
        <v>30328</v>
      </c>
      <c r="I7786" s="16" t="s">
        <v>32412</v>
      </c>
      <c r="J7786" s="16"/>
    </row>
    <row r="7787" spans="1:10">
      <c r="A7787" s="16" t="s">
        <v>14409</v>
      </c>
      <c r="B7787" s="52" t="s">
        <v>29806</v>
      </c>
      <c r="C7787" s="16" t="str">
        <f t="shared" si="121"/>
        <v>087 - 036</v>
      </c>
      <c r="D7787" s="52" t="s">
        <v>34487</v>
      </c>
      <c r="E7787" s="52" t="s">
        <v>10962</v>
      </c>
      <c r="F7787" s="16" t="s">
        <v>6898</v>
      </c>
      <c r="G7787" s="16" t="s">
        <v>10961</v>
      </c>
      <c r="H7787" s="16" t="s">
        <v>29917</v>
      </c>
      <c r="I7787" s="16" t="s">
        <v>14410</v>
      </c>
    </row>
    <row r="7788" spans="1:10">
      <c r="A7788" s="16" t="s">
        <v>3936</v>
      </c>
      <c r="B7788" s="52" t="s">
        <v>34109</v>
      </c>
      <c r="C7788" s="16" t="str">
        <f t="shared" si="121"/>
        <v>080 - 813</v>
      </c>
      <c r="D7788" s="52"/>
      <c r="E7788" s="52" t="s">
        <v>1692</v>
      </c>
      <c r="F7788" s="16"/>
      <c r="G7788" s="16" t="s">
        <v>1691</v>
      </c>
      <c r="H7788" s="16" t="s">
        <v>4772</v>
      </c>
      <c r="I7788" s="16" t="s">
        <v>3937</v>
      </c>
      <c r="J7788" s="16" t="s">
        <v>34487</v>
      </c>
    </row>
    <row r="7789" spans="1:10">
      <c r="A7789" s="16" t="s">
        <v>747</v>
      </c>
      <c r="B7789" s="52" t="s">
        <v>2948</v>
      </c>
      <c r="C7789" s="16" t="str">
        <f t="shared" si="121"/>
        <v>052 - 024</v>
      </c>
      <c r="D7789" s="52" t="s">
        <v>34487</v>
      </c>
      <c r="E7789" s="52" t="s">
        <v>3327</v>
      </c>
      <c r="F7789" s="16" t="s">
        <v>6376</v>
      </c>
      <c r="G7789" s="16" t="s">
        <v>28833</v>
      </c>
      <c r="H7789" s="16" t="s">
        <v>30328</v>
      </c>
      <c r="I7789" s="16" t="s">
        <v>748</v>
      </c>
    </row>
    <row r="7790" spans="1:10">
      <c r="A7790" s="16" t="s">
        <v>16034</v>
      </c>
      <c r="B7790" s="52" t="s">
        <v>2949</v>
      </c>
      <c r="C7790" s="16" t="str">
        <f t="shared" si="121"/>
        <v>052 - 025</v>
      </c>
      <c r="D7790" s="52" t="s">
        <v>34487</v>
      </c>
      <c r="E7790" s="52" t="s">
        <v>3327</v>
      </c>
      <c r="F7790" s="16" t="s">
        <v>16035</v>
      </c>
      <c r="G7790" s="16" t="s">
        <v>28833</v>
      </c>
      <c r="H7790" s="16" t="s">
        <v>30328</v>
      </c>
      <c r="I7790" s="16" t="s">
        <v>16036</v>
      </c>
      <c r="J7790" s="16"/>
    </row>
    <row r="7791" spans="1:10">
      <c r="A7791" s="16" t="s">
        <v>16104</v>
      </c>
      <c r="B7791" s="52" t="s">
        <v>12739</v>
      </c>
      <c r="C7791" s="16" t="str">
        <f t="shared" si="121"/>
        <v>017 - 884</v>
      </c>
      <c r="D7791" s="52"/>
      <c r="E7791" s="52" t="s">
        <v>22538</v>
      </c>
      <c r="F7791" s="16"/>
      <c r="G7791" s="16" t="s">
        <v>22537</v>
      </c>
      <c r="H7791" s="16" t="s">
        <v>32666</v>
      </c>
      <c r="I7791" s="16" t="s">
        <v>16105</v>
      </c>
      <c r="J7791" s="16" t="s">
        <v>34487</v>
      </c>
    </row>
    <row r="7792" spans="1:10">
      <c r="A7792" s="16" t="s">
        <v>32102</v>
      </c>
      <c r="B7792" s="52" t="s">
        <v>35146</v>
      </c>
      <c r="C7792" s="16" t="str">
        <f t="shared" si="121"/>
        <v>084 - 030</v>
      </c>
      <c r="D7792" s="52" t="s">
        <v>36059</v>
      </c>
      <c r="E7792" s="52" t="s">
        <v>18698</v>
      </c>
      <c r="F7792" s="16" t="s">
        <v>32103</v>
      </c>
      <c r="G7792" s="16" t="s">
        <v>18697</v>
      </c>
      <c r="H7792" s="16" t="s">
        <v>29917</v>
      </c>
      <c r="I7792" s="16" t="s">
        <v>32104</v>
      </c>
    </row>
    <row r="7793" spans="1:10">
      <c r="A7793" s="16" t="s">
        <v>10606</v>
      </c>
      <c r="B7793" s="52" t="s">
        <v>29807</v>
      </c>
      <c r="C7793" s="16" t="str">
        <f t="shared" si="121"/>
        <v>087 - 058</v>
      </c>
      <c r="D7793" s="52" t="s">
        <v>36059</v>
      </c>
      <c r="E7793" s="52" t="s">
        <v>10962</v>
      </c>
      <c r="F7793" s="16" t="s">
        <v>5969</v>
      </c>
      <c r="G7793" s="16" t="s">
        <v>10961</v>
      </c>
      <c r="H7793" s="16" t="s">
        <v>29917</v>
      </c>
      <c r="I7793" s="16" t="s">
        <v>10607</v>
      </c>
      <c r="J7793" s="16"/>
    </row>
    <row r="7794" spans="1:10">
      <c r="A7794" s="16" t="s">
        <v>24677</v>
      </c>
      <c r="B7794" s="52" t="s">
        <v>20330</v>
      </c>
      <c r="C7794" s="16" t="str">
        <f t="shared" si="121"/>
        <v>051 - 803</v>
      </c>
      <c r="D7794" s="52"/>
      <c r="E7794" s="52" t="s">
        <v>31110</v>
      </c>
      <c r="F7794" s="16"/>
      <c r="G7794" s="16" t="s">
        <v>31109</v>
      </c>
      <c r="H7794" s="16" t="s">
        <v>30328</v>
      </c>
      <c r="I7794" s="16" t="s">
        <v>24678</v>
      </c>
      <c r="J7794" s="16" t="s">
        <v>34487</v>
      </c>
    </row>
    <row r="7795" spans="1:10">
      <c r="A7795" s="16" t="s">
        <v>12743</v>
      </c>
      <c r="B7795" s="52" t="s">
        <v>15607</v>
      </c>
      <c r="C7795" s="16" t="str">
        <f t="shared" si="121"/>
        <v>030 - 087</v>
      </c>
      <c r="D7795" s="52" t="s">
        <v>36059</v>
      </c>
      <c r="E7795" s="52" t="s">
        <v>35970</v>
      </c>
      <c r="F7795" s="16" t="s">
        <v>9784</v>
      </c>
      <c r="G7795" s="16" t="s">
        <v>35969</v>
      </c>
      <c r="H7795" s="16" t="s">
        <v>30334</v>
      </c>
      <c r="I7795" s="16" t="s">
        <v>12744</v>
      </c>
    </row>
    <row r="7796" spans="1:10">
      <c r="A7796" s="16" t="s">
        <v>31878</v>
      </c>
      <c r="B7796" s="52" t="s">
        <v>18055</v>
      </c>
      <c r="C7796" s="16" t="str">
        <f t="shared" si="121"/>
        <v>022 - 151</v>
      </c>
      <c r="D7796" s="52" t="s">
        <v>34487</v>
      </c>
      <c r="E7796" s="52" t="s">
        <v>4777</v>
      </c>
      <c r="F7796" s="16" t="s">
        <v>10251</v>
      </c>
      <c r="G7796" s="16" t="s">
        <v>4776</v>
      </c>
      <c r="H7796" s="16" t="s">
        <v>4778</v>
      </c>
      <c r="I7796" s="16" t="s">
        <v>31879</v>
      </c>
    </row>
    <row r="7797" spans="1:10">
      <c r="A7797" s="16" t="s">
        <v>26660</v>
      </c>
      <c r="B7797" s="52" t="s">
        <v>21075</v>
      </c>
      <c r="C7797" s="16" t="str">
        <f t="shared" si="121"/>
        <v>088 - 009</v>
      </c>
      <c r="D7797" s="52" t="s">
        <v>34487</v>
      </c>
      <c r="E7797" s="52" t="s">
        <v>30315</v>
      </c>
      <c r="F7797" s="16" t="s">
        <v>26661</v>
      </c>
      <c r="G7797" s="16" t="s">
        <v>30314</v>
      </c>
      <c r="H7797" s="16" t="s">
        <v>29917</v>
      </c>
      <c r="I7797" s="16" t="s">
        <v>26662</v>
      </c>
    </row>
    <row r="7798" spans="1:10">
      <c r="A7798" s="16" t="s">
        <v>8394</v>
      </c>
      <c r="B7798" s="52" t="s">
        <v>21076</v>
      </c>
      <c r="C7798" s="16" t="str">
        <f t="shared" si="121"/>
        <v>088 - 801</v>
      </c>
      <c r="D7798" s="52"/>
      <c r="E7798" s="52" t="s">
        <v>30315</v>
      </c>
      <c r="F7798" s="16"/>
      <c r="G7798" s="16" t="s">
        <v>30314</v>
      </c>
      <c r="H7798" s="16" t="s">
        <v>29917</v>
      </c>
      <c r="I7798" s="16" t="s">
        <v>8395</v>
      </c>
      <c r="J7798" s="16" t="s">
        <v>34487</v>
      </c>
    </row>
    <row r="7799" spans="1:10">
      <c r="A7799" s="16" t="s">
        <v>32635</v>
      </c>
      <c r="B7799" s="52" t="s">
        <v>24582</v>
      </c>
      <c r="C7799" s="16" t="str">
        <f t="shared" si="121"/>
        <v>066 - 077</v>
      </c>
      <c r="D7799" s="52" t="s">
        <v>34487</v>
      </c>
      <c r="E7799" s="52" t="s">
        <v>3383</v>
      </c>
      <c r="F7799" s="16" t="s">
        <v>18653</v>
      </c>
      <c r="G7799" s="16" t="s">
        <v>3382</v>
      </c>
      <c r="H7799" s="16" t="s">
        <v>15395</v>
      </c>
      <c r="I7799" s="16" t="s">
        <v>23668</v>
      </c>
      <c r="J7799" s="16"/>
    </row>
    <row r="7800" spans="1:10">
      <c r="A7800" s="16" t="s">
        <v>20137</v>
      </c>
      <c r="B7800" s="52" t="s">
        <v>29808</v>
      </c>
      <c r="C7800" s="16" t="str">
        <f t="shared" si="121"/>
        <v>087 - 037</v>
      </c>
      <c r="D7800" s="52" t="s">
        <v>34487</v>
      </c>
      <c r="E7800" s="52" t="s">
        <v>10962</v>
      </c>
      <c r="F7800" s="16" t="s">
        <v>6898</v>
      </c>
      <c r="G7800" s="16" t="s">
        <v>10961</v>
      </c>
      <c r="H7800" s="16" t="s">
        <v>29917</v>
      </c>
      <c r="I7800" s="16" t="s">
        <v>20138</v>
      </c>
      <c r="J7800" s="16"/>
    </row>
    <row r="7801" spans="1:10">
      <c r="A7801" s="16" t="s">
        <v>36411</v>
      </c>
      <c r="B7801" s="52" t="s">
        <v>33938</v>
      </c>
      <c r="C7801" s="16" t="str">
        <f t="shared" si="121"/>
        <v>035 - 031</v>
      </c>
      <c r="D7801" s="52" t="s">
        <v>34487</v>
      </c>
      <c r="E7801" s="52" t="s">
        <v>30432</v>
      </c>
      <c r="F7801" s="16" t="s">
        <v>36412</v>
      </c>
      <c r="G7801" s="16" t="s">
        <v>30431</v>
      </c>
      <c r="H7801" s="16" t="s">
        <v>35981</v>
      </c>
      <c r="I7801" s="16" t="s">
        <v>36413</v>
      </c>
    </row>
    <row r="7802" spans="1:10">
      <c r="A7802" s="16" t="s">
        <v>37532</v>
      </c>
      <c r="B7802" s="52" t="s">
        <v>22040</v>
      </c>
      <c r="C7802" s="16" t="str">
        <f t="shared" si="121"/>
        <v>029 - 811</v>
      </c>
      <c r="D7802" s="52"/>
      <c r="E7802" s="52" t="s">
        <v>25917</v>
      </c>
      <c r="F7802" s="16"/>
      <c r="G7802" s="16" t="s">
        <v>25916</v>
      </c>
      <c r="H7802" s="16" t="s">
        <v>32660</v>
      </c>
      <c r="I7802" s="16" t="s">
        <v>37533</v>
      </c>
      <c r="J7802" s="16" t="s">
        <v>34487</v>
      </c>
    </row>
    <row r="7803" spans="1:10">
      <c r="A7803" s="16" t="s">
        <v>24660</v>
      </c>
      <c r="B7803" s="52" t="s">
        <v>8472</v>
      </c>
      <c r="C7803" s="16" t="str">
        <f t="shared" si="121"/>
        <v>013 - 922</v>
      </c>
      <c r="D7803" s="52"/>
      <c r="E7803" s="52" t="s">
        <v>26240</v>
      </c>
      <c r="G7803" s="16" t="s">
        <v>26239</v>
      </c>
      <c r="H7803" s="16" t="s">
        <v>32666</v>
      </c>
      <c r="I7803" s="16" t="s">
        <v>24661</v>
      </c>
      <c r="J7803" s="16" t="s">
        <v>34487</v>
      </c>
    </row>
    <row r="7804" spans="1:10">
      <c r="A7804" s="16" t="s">
        <v>3106</v>
      </c>
      <c r="B7804" s="52" t="s">
        <v>8473</v>
      </c>
      <c r="C7804" s="16" t="str">
        <f t="shared" si="121"/>
        <v>013 - 194</v>
      </c>
      <c r="D7804" s="52" t="s">
        <v>34487</v>
      </c>
      <c r="E7804" s="52" t="s">
        <v>26240</v>
      </c>
      <c r="F7804" s="16" t="s">
        <v>36042</v>
      </c>
      <c r="G7804" s="16" t="s">
        <v>26239</v>
      </c>
      <c r="H7804" s="16" t="s">
        <v>32666</v>
      </c>
      <c r="I7804" s="16" t="s">
        <v>3107</v>
      </c>
    </row>
    <row r="7805" spans="1:10">
      <c r="A7805" s="16" t="s">
        <v>25487</v>
      </c>
      <c r="B7805" s="52" t="s">
        <v>8474</v>
      </c>
      <c r="C7805" s="16" t="str">
        <f t="shared" si="121"/>
        <v>013 - 923</v>
      </c>
      <c r="D7805" s="52"/>
      <c r="E7805" s="52" t="s">
        <v>26240</v>
      </c>
      <c r="G7805" s="16" t="s">
        <v>26239</v>
      </c>
      <c r="H7805" s="16" t="s">
        <v>32666</v>
      </c>
      <c r="I7805" s="16" t="s">
        <v>25488</v>
      </c>
      <c r="J7805" s="16" t="s">
        <v>34487</v>
      </c>
    </row>
    <row r="7806" spans="1:10">
      <c r="A7806" s="16" t="s">
        <v>30599</v>
      </c>
      <c r="B7806" s="52" t="s">
        <v>20997</v>
      </c>
      <c r="C7806" s="16" t="str">
        <f t="shared" si="121"/>
        <v>012 - 115</v>
      </c>
      <c r="D7806" s="52" t="s">
        <v>34487</v>
      </c>
      <c r="E7806" s="52" t="s">
        <v>18879</v>
      </c>
      <c r="F7806" s="16" t="s">
        <v>6417</v>
      </c>
      <c r="G7806" s="16" t="s">
        <v>26253</v>
      </c>
      <c r="H7806" s="16" t="s">
        <v>32666</v>
      </c>
      <c r="I7806" s="16" t="s">
        <v>16828</v>
      </c>
    </row>
    <row r="7807" spans="1:10">
      <c r="A7807" s="16" t="s">
        <v>17468</v>
      </c>
      <c r="B7807" s="52" t="s">
        <v>20998</v>
      </c>
      <c r="C7807" s="16" t="str">
        <f t="shared" si="121"/>
        <v>012 - 116</v>
      </c>
      <c r="D7807" s="52" t="s">
        <v>36059</v>
      </c>
      <c r="E7807" s="52" t="s">
        <v>18879</v>
      </c>
      <c r="F7807" s="16" t="s">
        <v>25803</v>
      </c>
      <c r="G7807" s="16" t="s">
        <v>26253</v>
      </c>
      <c r="H7807" s="16" t="s">
        <v>32666</v>
      </c>
      <c r="I7807" s="16" t="s">
        <v>30600</v>
      </c>
    </row>
    <row r="7808" spans="1:10">
      <c r="A7808" s="16" t="s">
        <v>30602</v>
      </c>
      <c r="B7808" s="52" t="s">
        <v>29809</v>
      </c>
      <c r="C7808" s="16" t="str">
        <f t="shared" si="121"/>
        <v>087 - 038</v>
      </c>
      <c r="D7808" s="52" t="s">
        <v>34487</v>
      </c>
      <c r="E7808" s="52" t="s">
        <v>10962</v>
      </c>
      <c r="F7808" s="16" t="s">
        <v>30603</v>
      </c>
      <c r="G7808" s="16" t="s">
        <v>10961</v>
      </c>
      <c r="H7808" s="16" t="s">
        <v>29917</v>
      </c>
      <c r="I7808" s="16" t="s">
        <v>30604</v>
      </c>
    </row>
    <row r="7809" spans="1:10">
      <c r="A7809" s="16" t="s">
        <v>35488</v>
      </c>
      <c r="B7809" s="52" t="s">
        <v>18056</v>
      </c>
      <c r="C7809" s="16" t="str">
        <f t="shared" si="121"/>
        <v>022 - 968</v>
      </c>
      <c r="D7809" s="52"/>
      <c r="E7809" s="52" t="s">
        <v>4777</v>
      </c>
      <c r="G7809" s="16" t="s">
        <v>4776</v>
      </c>
      <c r="H7809" s="16" t="s">
        <v>4778</v>
      </c>
      <c r="I7809" s="16" t="s">
        <v>35489</v>
      </c>
      <c r="J7809" s="16" t="s">
        <v>34487</v>
      </c>
    </row>
    <row r="7810" spans="1:10">
      <c r="A7810" s="16" t="s">
        <v>2959</v>
      </c>
      <c r="B7810" s="52" t="s">
        <v>8330</v>
      </c>
      <c r="C7810" s="16" t="str">
        <f t="shared" si="121"/>
        <v>016 - 178</v>
      </c>
      <c r="D7810" s="52" t="s">
        <v>34487</v>
      </c>
      <c r="E7810" s="52" t="s">
        <v>10742</v>
      </c>
      <c r="F7810" s="16" t="s">
        <v>36153</v>
      </c>
      <c r="G7810" s="16" t="s">
        <v>10741</v>
      </c>
      <c r="H7810" s="16" t="s">
        <v>32666</v>
      </c>
      <c r="I7810" s="16" t="s">
        <v>2960</v>
      </c>
    </row>
    <row r="7811" spans="1:10">
      <c r="A7811" s="16" t="s">
        <v>30905</v>
      </c>
      <c r="B7811" s="52" t="s">
        <v>8331</v>
      </c>
      <c r="C7811" s="16" t="str">
        <f t="shared" si="121"/>
        <v>016 - 179</v>
      </c>
      <c r="D7811" s="52" t="s">
        <v>34487</v>
      </c>
      <c r="E7811" s="52" t="s">
        <v>10742</v>
      </c>
      <c r="F7811" s="16" t="s">
        <v>10740</v>
      </c>
      <c r="G7811" s="16" t="s">
        <v>10741</v>
      </c>
      <c r="H7811" s="16" t="s">
        <v>32666</v>
      </c>
      <c r="I7811" s="16" t="s">
        <v>30906</v>
      </c>
    </row>
    <row r="7812" spans="1:10">
      <c r="A7812" s="16" t="s">
        <v>980</v>
      </c>
      <c r="B7812" s="52" t="s">
        <v>36120</v>
      </c>
      <c r="C7812" s="16" t="str">
        <f t="shared" ref="C7812:C7875" si="122">MID(A7812,1,3) &amp;" - " &amp;MID(A7812,4,3)</f>
        <v>009 - 823</v>
      </c>
      <c r="D7812" s="52"/>
      <c r="E7812" s="52" t="s">
        <v>26840</v>
      </c>
      <c r="F7812" s="16"/>
      <c r="G7812" s="16" t="s">
        <v>26839</v>
      </c>
      <c r="H7812" s="16" t="s">
        <v>34573</v>
      </c>
      <c r="I7812" s="16" t="s">
        <v>981</v>
      </c>
      <c r="J7812" s="16" t="s">
        <v>34487</v>
      </c>
    </row>
    <row r="7813" spans="1:10">
      <c r="A7813" s="16" t="s">
        <v>22969</v>
      </c>
      <c r="B7813" s="52" t="s">
        <v>21210</v>
      </c>
      <c r="C7813" s="16" t="str">
        <f t="shared" si="122"/>
        <v>031 - 719</v>
      </c>
      <c r="D7813" s="52"/>
      <c r="E7813" s="52" t="s">
        <v>7531</v>
      </c>
      <c r="F7813" s="16"/>
      <c r="G7813" s="16" t="s">
        <v>7530</v>
      </c>
      <c r="H7813" s="16" t="s">
        <v>30334</v>
      </c>
      <c r="I7813" s="16" t="s">
        <v>18463</v>
      </c>
      <c r="J7813" s="16" t="s">
        <v>34487</v>
      </c>
    </row>
    <row r="7814" spans="1:10">
      <c r="A7814" s="16" t="s">
        <v>8399</v>
      </c>
      <c r="B7814" s="52" t="s">
        <v>33507</v>
      </c>
      <c r="C7814" s="16" t="str">
        <f t="shared" si="122"/>
        <v>008 - 048</v>
      </c>
      <c r="D7814" s="52" t="s">
        <v>34487</v>
      </c>
      <c r="E7814" s="52" t="s">
        <v>16664</v>
      </c>
      <c r="F7814" s="16" t="s">
        <v>28839</v>
      </c>
      <c r="G7814" s="16" t="s">
        <v>16663</v>
      </c>
      <c r="H7814" s="16" t="s">
        <v>34573</v>
      </c>
      <c r="I7814" s="16" t="s">
        <v>8400</v>
      </c>
      <c r="J7814" s="16"/>
    </row>
    <row r="7815" spans="1:10">
      <c r="A7815" s="16" t="s">
        <v>34636</v>
      </c>
      <c r="B7815" s="52" t="s">
        <v>18057</v>
      </c>
      <c r="C7815" s="16" t="str">
        <f t="shared" si="122"/>
        <v>022 - 898</v>
      </c>
      <c r="D7815" s="52"/>
      <c r="E7815" s="52" t="s">
        <v>4777</v>
      </c>
      <c r="F7815" s="16"/>
      <c r="G7815" s="16" t="s">
        <v>4776</v>
      </c>
      <c r="H7815" s="16" t="s">
        <v>4778</v>
      </c>
      <c r="I7815" s="16" t="s">
        <v>34637</v>
      </c>
      <c r="J7815" s="16" t="s">
        <v>34487</v>
      </c>
    </row>
    <row r="7816" spans="1:10">
      <c r="A7816" s="16" t="s">
        <v>37356</v>
      </c>
      <c r="B7816" s="52" t="s">
        <v>3594</v>
      </c>
      <c r="C7816" s="16" t="str">
        <f t="shared" si="122"/>
        <v>044 - 062</v>
      </c>
      <c r="D7816" s="52" t="s">
        <v>36059</v>
      </c>
      <c r="E7816" s="52" t="s">
        <v>27373</v>
      </c>
      <c r="F7816" s="16" t="s">
        <v>33611</v>
      </c>
      <c r="G7816" s="16" t="s">
        <v>27372</v>
      </c>
      <c r="H7816" s="16" t="s">
        <v>20397</v>
      </c>
      <c r="I7816" s="16" t="s">
        <v>37357</v>
      </c>
    </row>
    <row r="7817" spans="1:10">
      <c r="A7817" s="16" t="s">
        <v>36695</v>
      </c>
      <c r="B7817" s="52" t="s">
        <v>31188</v>
      </c>
      <c r="C7817" s="16" t="str">
        <f t="shared" si="122"/>
        <v>010 - 046</v>
      </c>
      <c r="D7817" s="52" t="s">
        <v>36059</v>
      </c>
      <c r="E7817" s="52" t="s">
        <v>30437</v>
      </c>
      <c r="F7817" s="16" t="s">
        <v>36696</v>
      </c>
      <c r="G7817" s="16" t="s">
        <v>30436</v>
      </c>
      <c r="H7817" s="16" t="s">
        <v>34573</v>
      </c>
      <c r="I7817" s="16" t="s">
        <v>36697</v>
      </c>
    </row>
    <row r="7818" spans="1:10">
      <c r="A7818" s="16" t="s">
        <v>4226</v>
      </c>
      <c r="B7818" s="52" t="s">
        <v>14545</v>
      </c>
      <c r="C7818" s="16" t="str">
        <f t="shared" si="122"/>
        <v>069 - 071</v>
      </c>
      <c r="D7818" s="52" t="s">
        <v>34487</v>
      </c>
      <c r="E7818" s="52" t="s">
        <v>36727</v>
      </c>
      <c r="F7818" s="16" t="s">
        <v>24768</v>
      </c>
      <c r="G7818" s="16" t="s">
        <v>36726</v>
      </c>
      <c r="H7818" s="16" t="s">
        <v>15395</v>
      </c>
      <c r="I7818" s="16" t="s">
        <v>22976</v>
      </c>
    </row>
    <row r="7819" spans="1:10">
      <c r="A7819" s="16" t="s">
        <v>8824</v>
      </c>
      <c r="B7819" s="52" t="s">
        <v>2950</v>
      </c>
      <c r="C7819" s="16" t="str">
        <f t="shared" si="122"/>
        <v>052 - 026</v>
      </c>
      <c r="D7819" s="52" t="s">
        <v>36059</v>
      </c>
      <c r="E7819" s="52" t="s">
        <v>3327</v>
      </c>
      <c r="F7819" s="16" t="s">
        <v>6376</v>
      </c>
      <c r="G7819" s="16" t="s">
        <v>28833</v>
      </c>
      <c r="H7819" s="16" t="s">
        <v>30328</v>
      </c>
      <c r="I7819" s="16" t="s">
        <v>8825</v>
      </c>
      <c r="J7819" s="16"/>
    </row>
    <row r="7820" spans="1:10">
      <c r="A7820" s="16" t="s">
        <v>4722</v>
      </c>
      <c r="B7820" s="52" t="s">
        <v>35722</v>
      </c>
      <c r="C7820" s="16" t="str">
        <f t="shared" si="122"/>
        <v>076 - 064</v>
      </c>
      <c r="D7820" s="52" t="s">
        <v>34487</v>
      </c>
      <c r="E7820" s="52" t="s">
        <v>13510</v>
      </c>
      <c r="F7820" s="16" t="s">
        <v>4723</v>
      </c>
      <c r="G7820" s="16" t="s">
        <v>13509</v>
      </c>
      <c r="H7820" s="16" t="s">
        <v>13511</v>
      </c>
      <c r="I7820" s="16" t="s">
        <v>4724</v>
      </c>
    </row>
    <row r="7821" spans="1:10">
      <c r="A7821" s="16" t="s">
        <v>9102</v>
      </c>
      <c r="B7821" s="52" t="s">
        <v>35723</v>
      </c>
      <c r="C7821" s="16" t="str">
        <f t="shared" si="122"/>
        <v>076 - 065</v>
      </c>
      <c r="D7821" s="52" t="s">
        <v>34487</v>
      </c>
      <c r="E7821" s="52" t="s">
        <v>13510</v>
      </c>
      <c r="F7821" s="16" t="s">
        <v>13529</v>
      </c>
      <c r="G7821" s="16" t="s">
        <v>13509</v>
      </c>
      <c r="H7821" s="16" t="s">
        <v>13511</v>
      </c>
      <c r="I7821" s="16" t="s">
        <v>9103</v>
      </c>
    </row>
    <row r="7822" spans="1:10">
      <c r="A7822" s="16" t="s">
        <v>20519</v>
      </c>
      <c r="B7822" s="52" t="s">
        <v>5671</v>
      </c>
      <c r="C7822" s="16" t="str">
        <f t="shared" si="122"/>
        <v>002 - 110</v>
      </c>
      <c r="D7822" s="52" t="s">
        <v>34487</v>
      </c>
      <c r="E7822" s="52" t="s">
        <v>36066</v>
      </c>
      <c r="F7822" s="16" t="s">
        <v>25797</v>
      </c>
      <c r="G7822" s="16" t="s">
        <v>20457</v>
      </c>
      <c r="H7822" s="16" t="s">
        <v>10732</v>
      </c>
      <c r="I7822" s="16" t="s">
        <v>20520</v>
      </c>
    </row>
    <row r="7823" spans="1:10">
      <c r="A7823" s="16" t="s">
        <v>26866</v>
      </c>
      <c r="B7823" s="52" t="s">
        <v>18483</v>
      </c>
      <c r="C7823" s="16" t="str">
        <f t="shared" si="122"/>
        <v>021 - 071</v>
      </c>
      <c r="D7823" s="52" t="s">
        <v>34487</v>
      </c>
      <c r="E7823" s="52" t="s">
        <v>14657</v>
      </c>
      <c r="F7823" s="16" t="s">
        <v>24370</v>
      </c>
      <c r="G7823" s="16" t="s">
        <v>14656</v>
      </c>
      <c r="H7823" s="16" t="s">
        <v>4778</v>
      </c>
      <c r="I7823" s="16" t="s">
        <v>26867</v>
      </c>
    </row>
    <row r="7824" spans="1:10">
      <c r="A7824" s="16" t="s">
        <v>17220</v>
      </c>
      <c r="B7824" s="52" t="s">
        <v>18484</v>
      </c>
      <c r="C7824" s="16" t="str">
        <f t="shared" si="122"/>
        <v>021 - 870</v>
      </c>
      <c r="D7824" s="52"/>
      <c r="E7824" s="52" t="s">
        <v>14657</v>
      </c>
      <c r="G7824" s="16" t="s">
        <v>14656</v>
      </c>
      <c r="H7824" s="16" t="s">
        <v>4778</v>
      </c>
      <c r="I7824" s="16" t="s">
        <v>17221</v>
      </c>
      <c r="J7824" s="16" t="s">
        <v>34487</v>
      </c>
    </row>
    <row r="7825" spans="1:10">
      <c r="A7825" s="16" t="s">
        <v>12770</v>
      </c>
      <c r="B7825" s="52" t="s">
        <v>18485</v>
      </c>
      <c r="C7825" s="16" t="str">
        <f t="shared" si="122"/>
        <v>021 - 871</v>
      </c>
      <c r="D7825" s="52"/>
      <c r="E7825" s="52" t="s">
        <v>14657</v>
      </c>
      <c r="F7825" s="16"/>
      <c r="G7825" s="16" t="s">
        <v>14656</v>
      </c>
      <c r="H7825" s="16" t="s">
        <v>4778</v>
      </c>
      <c r="I7825" s="16" t="s">
        <v>3581</v>
      </c>
      <c r="J7825" s="16" t="s">
        <v>34487</v>
      </c>
    </row>
    <row r="7826" spans="1:10">
      <c r="A7826" s="16" t="s">
        <v>28757</v>
      </c>
      <c r="B7826" s="52" t="s">
        <v>15827</v>
      </c>
      <c r="C7826" s="16" t="str">
        <f t="shared" si="122"/>
        <v>021 - 872</v>
      </c>
      <c r="D7826" s="52"/>
      <c r="E7826" s="52" t="s">
        <v>14657</v>
      </c>
      <c r="F7826" s="16"/>
      <c r="G7826" s="16" t="s">
        <v>14656</v>
      </c>
      <c r="H7826" s="16" t="s">
        <v>4778</v>
      </c>
      <c r="I7826" s="16" t="s">
        <v>28758</v>
      </c>
      <c r="J7826" s="16" t="s">
        <v>34487</v>
      </c>
    </row>
    <row r="7827" spans="1:10">
      <c r="A7827" s="16" t="s">
        <v>27951</v>
      </c>
      <c r="B7827" s="52" t="s">
        <v>8653</v>
      </c>
      <c r="C7827" s="16" t="str">
        <f t="shared" si="122"/>
        <v>014 - 055</v>
      </c>
      <c r="D7827" s="52" t="s">
        <v>34487</v>
      </c>
      <c r="E7827" s="52" t="s">
        <v>31453</v>
      </c>
      <c r="F7827" s="16" t="s">
        <v>3370</v>
      </c>
      <c r="G7827" s="16" t="s">
        <v>31452</v>
      </c>
      <c r="H7827" s="16" t="s">
        <v>32666</v>
      </c>
      <c r="I7827" s="16" t="s">
        <v>27952</v>
      </c>
    </row>
    <row r="7828" spans="1:10">
      <c r="A7828" s="16" t="s">
        <v>32891</v>
      </c>
      <c r="B7828" s="52" t="s">
        <v>35707</v>
      </c>
      <c r="C7828" s="16" t="str">
        <f t="shared" si="122"/>
        <v>999 - 914</v>
      </c>
      <c r="D7828" s="52"/>
      <c r="E7828" s="52" t="s">
        <v>10727</v>
      </c>
      <c r="G7828" s="16" t="s">
        <v>286</v>
      </c>
      <c r="H7828" s="16" t="s">
        <v>10727</v>
      </c>
      <c r="I7828" s="16" t="s">
        <v>13825</v>
      </c>
      <c r="J7828" s="16" t="s">
        <v>34487</v>
      </c>
    </row>
    <row r="7829" spans="1:10">
      <c r="A7829" s="16" t="s">
        <v>11654</v>
      </c>
      <c r="B7829" s="52" t="s">
        <v>35147</v>
      </c>
      <c r="C7829" s="16" t="str">
        <f t="shared" si="122"/>
        <v>084 - 031</v>
      </c>
      <c r="D7829" s="52" t="s">
        <v>36059</v>
      </c>
      <c r="E7829" s="52" t="s">
        <v>18698</v>
      </c>
      <c r="F7829" s="16" t="s">
        <v>11655</v>
      </c>
      <c r="G7829" s="16" t="s">
        <v>18697</v>
      </c>
      <c r="H7829" s="16" t="s">
        <v>29917</v>
      </c>
      <c r="I7829" s="16" t="s">
        <v>11656</v>
      </c>
      <c r="J7829" s="16"/>
    </row>
    <row r="7830" spans="1:10">
      <c r="A7830" s="16" t="s">
        <v>35665</v>
      </c>
      <c r="B7830" s="52" t="s">
        <v>1475</v>
      </c>
      <c r="C7830" s="16" t="str">
        <f t="shared" si="122"/>
        <v>036 - 034</v>
      </c>
      <c r="D7830" s="52" t="s">
        <v>36059</v>
      </c>
      <c r="E7830" s="52" t="s">
        <v>37427</v>
      </c>
      <c r="F7830" s="16" t="s">
        <v>35666</v>
      </c>
      <c r="G7830" s="16" t="s">
        <v>37426</v>
      </c>
      <c r="H7830" s="16" t="s">
        <v>35981</v>
      </c>
      <c r="I7830" s="16" t="s">
        <v>35667</v>
      </c>
    </row>
    <row r="7831" spans="1:10">
      <c r="A7831" s="16" t="s">
        <v>25657</v>
      </c>
      <c r="B7831" s="52" t="s">
        <v>15608</v>
      </c>
      <c r="C7831" s="16" t="str">
        <f t="shared" si="122"/>
        <v>030 - 088</v>
      </c>
      <c r="D7831" s="52" t="s">
        <v>34487</v>
      </c>
      <c r="E7831" s="52" t="s">
        <v>35970</v>
      </c>
      <c r="F7831" s="16" t="s">
        <v>31594</v>
      </c>
      <c r="G7831" s="16" t="s">
        <v>35969</v>
      </c>
      <c r="H7831" s="16" t="s">
        <v>30334</v>
      </c>
      <c r="I7831" s="16" t="s">
        <v>25658</v>
      </c>
    </row>
    <row r="7832" spans="1:10">
      <c r="A7832" s="16" t="s">
        <v>25499</v>
      </c>
      <c r="B7832" s="52" t="s">
        <v>8475</v>
      </c>
      <c r="C7832" s="16" t="str">
        <f t="shared" si="122"/>
        <v>013 - 924</v>
      </c>
      <c r="D7832" s="52"/>
      <c r="E7832" s="52" t="s">
        <v>26240</v>
      </c>
      <c r="G7832" s="16" t="s">
        <v>26239</v>
      </c>
      <c r="H7832" s="16" t="s">
        <v>32666</v>
      </c>
      <c r="I7832" s="16" t="s">
        <v>26118</v>
      </c>
      <c r="J7832" s="16" t="s">
        <v>34487</v>
      </c>
    </row>
    <row r="7833" spans="1:10">
      <c r="A7833" s="16" t="s">
        <v>20142</v>
      </c>
      <c r="B7833" s="52" t="s">
        <v>23541</v>
      </c>
      <c r="C7833" s="16" t="str">
        <f t="shared" si="122"/>
        <v>065 - 104</v>
      </c>
      <c r="D7833" s="52" t="s">
        <v>34487</v>
      </c>
      <c r="E7833" s="52" t="s">
        <v>29546</v>
      </c>
      <c r="F7833" s="16" t="s">
        <v>25020</v>
      </c>
      <c r="G7833" s="16" t="s">
        <v>29545</v>
      </c>
      <c r="H7833" s="16" t="s">
        <v>30282</v>
      </c>
      <c r="I7833" s="16" t="s">
        <v>24008</v>
      </c>
    </row>
    <row r="7834" spans="1:10">
      <c r="A7834" s="16" t="s">
        <v>15942</v>
      </c>
      <c r="B7834" s="52" t="s">
        <v>35828</v>
      </c>
      <c r="C7834" s="16" t="str">
        <f t="shared" si="122"/>
        <v>039 - 014</v>
      </c>
      <c r="D7834" s="52" t="s">
        <v>36059</v>
      </c>
      <c r="E7834" s="52" t="s">
        <v>35980</v>
      </c>
      <c r="F7834" s="16" t="s">
        <v>15943</v>
      </c>
      <c r="G7834" s="16" t="s">
        <v>35979</v>
      </c>
      <c r="H7834" s="16" t="s">
        <v>35981</v>
      </c>
      <c r="I7834" s="16" t="s">
        <v>15944</v>
      </c>
    </row>
    <row r="7835" spans="1:10">
      <c r="A7835" s="16" t="s">
        <v>6069</v>
      </c>
      <c r="B7835" s="52" t="s">
        <v>25604</v>
      </c>
      <c r="C7835" s="16" t="str">
        <f t="shared" si="122"/>
        <v>030 - 089</v>
      </c>
      <c r="D7835" s="52" t="s">
        <v>34487</v>
      </c>
      <c r="E7835" s="52" t="s">
        <v>35970</v>
      </c>
      <c r="F7835" s="16" t="s">
        <v>27165</v>
      </c>
      <c r="G7835" s="16" t="s">
        <v>35969</v>
      </c>
      <c r="H7835" s="16" t="s">
        <v>30334</v>
      </c>
      <c r="I7835" s="16" t="s">
        <v>6070</v>
      </c>
      <c r="J7835" s="16"/>
    </row>
    <row r="7836" spans="1:10">
      <c r="A7836" s="16" t="s">
        <v>10549</v>
      </c>
      <c r="B7836" s="52" t="s">
        <v>18058</v>
      </c>
      <c r="C7836" s="16" t="str">
        <f t="shared" si="122"/>
        <v>022 - 899</v>
      </c>
      <c r="D7836" s="52"/>
      <c r="E7836" s="52" t="s">
        <v>4777</v>
      </c>
      <c r="F7836" s="16"/>
      <c r="G7836" s="16" t="s">
        <v>4776</v>
      </c>
      <c r="H7836" s="16" t="s">
        <v>4778</v>
      </c>
      <c r="I7836" s="16" t="s">
        <v>10550</v>
      </c>
      <c r="J7836" s="16" t="s">
        <v>34487</v>
      </c>
    </row>
    <row r="7837" spans="1:10">
      <c r="A7837" s="16" t="s">
        <v>3814</v>
      </c>
      <c r="B7837" s="52" t="s">
        <v>3046</v>
      </c>
      <c r="C7837" s="16" t="str">
        <f t="shared" si="122"/>
        <v>061 - 066</v>
      </c>
      <c r="D7837" s="52" t="s">
        <v>34487</v>
      </c>
      <c r="E7837" s="52" t="s">
        <v>26249</v>
      </c>
      <c r="F7837" s="16" t="s">
        <v>3815</v>
      </c>
      <c r="G7837" s="16" t="s">
        <v>26248</v>
      </c>
      <c r="H7837" s="16" t="s">
        <v>30282</v>
      </c>
      <c r="I7837" s="16" t="s">
        <v>3816</v>
      </c>
    </row>
    <row r="7838" spans="1:10">
      <c r="A7838" s="16" t="s">
        <v>19587</v>
      </c>
      <c r="B7838" s="52" t="s">
        <v>7544</v>
      </c>
      <c r="C7838" s="16" t="str">
        <f t="shared" si="122"/>
        <v>003 - 128</v>
      </c>
      <c r="D7838" s="52" t="s">
        <v>34487</v>
      </c>
      <c r="E7838" s="52" t="s">
        <v>3328</v>
      </c>
      <c r="F7838" s="16" t="s">
        <v>19130</v>
      </c>
      <c r="G7838" s="16" t="s">
        <v>10731</v>
      </c>
      <c r="H7838" s="16" t="s">
        <v>10732</v>
      </c>
      <c r="I7838" s="16" t="s">
        <v>19599</v>
      </c>
      <c r="J7838" s="16" t="s">
        <v>7990</v>
      </c>
    </row>
    <row r="7839" spans="1:10">
      <c r="A7839" s="16" t="s">
        <v>19597</v>
      </c>
      <c r="B7839" s="52" t="s">
        <v>2376</v>
      </c>
      <c r="C7839" s="16" t="str">
        <f t="shared" si="122"/>
        <v>103 - 060</v>
      </c>
      <c r="D7839" s="52" t="s">
        <v>34487</v>
      </c>
      <c r="E7839" s="52" t="s">
        <v>14668</v>
      </c>
      <c r="F7839" s="16" t="s">
        <v>19598</v>
      </c>
      <c r="G7839" s="16" t="s">
        <v>14667</v>
      </c>
      <c r="H7839" s="16" t="s">
        <v>10732</v>
      </c>
      <c r="I7839" s="16" t="s">
        <v>19599</v>
      </c>
      <c r="J7839" s="16"/>
    </row>
    <row r="7840" spans="1:10">
      <c r="A7840" s="16" t="s">
        <v>8119</v>
      </c>
      <c r="B7840" s="52" t="s">
        <v>2211</v>
      </c>
      <c r="C7840" s="16" t="str">
        <f t="shared" si="122"/>
        <v>018 - 119</v>
      </c>
      <c r="D7840" s="52" t="s">
        <v>36059</v>
      </c>
      <c r="E7840" s="52" t="s">
        <v>35975</v>
      </c>
      <c r="F7840" s="16" t="s">
        <v>25210</v>
      </c>
      <c r="G7840" s="16" t="s">
        <v>35974</v>
      </c>
      <c r="H7840" s="16" t="s">
        <v>32666</v>
      </c>
      <c r="I7840" s="16" t="s">
        <v>8120</v>
      </c>
    </row>
    <row r="7841" spans="1:10">
      <c r="A7841" s="16" t="s">
        <v>22771</v>
      </c>
      <c r="B7841" s="52" t="s">
        <v>35148</v>
      </c>
      <c r="C7841" s="16" t="str">
        <f t="shared" si="122"/>
        <v>084 - 032</v>
      </c>
      <c r="D7841" s="52" t="s">
        <v>36059</v>
      </c>
      <c r="E7841" s="52" t="s">
        <v>18698</v>
      </c>
      <c r="F7841" s="16" t="s">
        <v>1299</v>
      </c>
      <c r="G7841" s="16" t="s">
        <v>18697</v>
      </c>
      <c r="H7841" s="16" t="s">
        <v>29917</v>
      </c>
      <c r="I7841" s="16" t="s">
        <v>22772</v>
      </c>
      <c r="J7841" s="16"/>
    </row>
    <row r="7842" spans="1:10">
      <c r="A7842" s="16" t="s">
        <v>15446</v>
      </c>
      <c r="B7842" s="52" t="s">
        <v>34751</v>
      </c>
      <c r="C7842" s="16" t="str">
        <f t="shared" si="122"/>
        <v>030 - 090</v>
      </c>
      <c r="D7842" s="52" t="s">
        <v>36059</v>
      </c>
      <c r="E7842" s="52" t="s">
        <v>35970</v>
      </c>
      <c r="F7842" s="16" t="s">
        <v>31103</v>
      </c>
      <c r="G7842" s="16" t="s">
        <v>35969</v>
      </c>
      <c r="H7842" s="16" t="s">
        <v>30334</v>
      </c>
      <c r="I7842" s="16" t="s">
        <v>15447</v>
      </c>
    </row>
    <row r="7843" spans="1:10">
      <c r="A7843" s="16" t="s">
        <v>20170</v>
      </c>
      <c r="B7843" s="52" t="s">
        <v>12050</v>
      </c>
      <c r="C7843" s="16" t="str">
        <f t="shared" si="122"/>
        <v>001 - 211</v>
      </c>
      <c r="D7843" s="52" t="s">
        <v>34487</v>
      </c>
      <c r="E7843" s="52" t="s">
        <v>37671</v>
      </c>
      <c r="F7843" s="16" t="s">
        <v>6122</v>
      </c>
      <c r="G7843" s="16" t="s">
        <v>37670</v>
      </c>
      <c r="H7843" s="16" t="s">
        <v>10732</v>
      </c>
      <c r="I7843" s="16" t="s">
        <v>22248</v>
      </c>
    </row>
    <row r="7844" spans="1:10">
      <c r="A7844" s="16" t="s">
        <v>26126</v>
      </c>
      <c r="B7844" s="52" t="s">
        <v>8476</v>
      </c>
      <c r="C7844" s="16" t="str">
        <f t="shared" si="122"/>
        <v>013 - 925</v>
      </c>
      <c r="D7844" s="52"/>
      <c r="E7844" s="52" t="s">
        <v>26240</v>
      </c>
      <c r="G7844" s="16" t="s">
        <v>26239</v>
      </c>
      <c r="H7844" s="16" t="s">
        <v>32666</v>
      </c>
      <c r="I7844" s="16" t="s">
        <v>26127</v>
      </c>
      <c r="J7844" s="16" t="s">
        <v>34487</v>
      </c>
    </row>
    <row r="7845" spans="1:10">
      <c r="A7845" s="16" t="s">
        <v>24679</v>
      </c>
      <c r="B7845" s="52" t="s">
        <v>28726</v>
      </c>
      <c r="C7845" s="16" t="str">
        <f t="shared" si="122"/>
        <v>090 - 803</v>
      </c>
      <c r="D7845" s="52"/>
      <c r="E7845" s="52" t="s">
        <v>33520</v>
      </c>
      <c r="F7845" s="16"/>
      <c r="G7845" s="16" t="s">
        <v>33519</v>
      </c>
      <c r="H7845" s="16" t="s">
        <v>33521</v>
      </c>
      <c r="I7845" s="16" t="s">
        <v>24680</v>
      </c>
      <c r="J7845" s="16" t="s">
        <v>34487</v>
      </c>
    </row>
    <row r="7846" spans="1:10">
      <c r="A7846" s="16" t="s">
        <v>26190</v>
      </c>
      <c r="B7846" s="52" t="s">
        <v>3047</v>
      </c>
      <c r="C7846" s="16" t="str">
        <f t="shared" si="122"/>
        <v>061 - 067</v>
      </c>
      <c r="D7846" s="52" t="s">
        <v>36059</v>
      </c>
      <c r="E7846" s="52" t="s">
        <v>26249</v>
      </c>
      <c r="F7846" s="16" t="s">
        <v>35466</v>
      </c>
      <c r="G7846" s="16" t="s">
        <v>26248</v>
      </c>
      <c r="H7846" s="16" t="s">
        <v>30282</v>
      </c>
      <c r="I7846" s="16" t="s">
        <v>26191</v>
      </c>
    </row>
    <row r="7847" spans="1:10">
      <c r="A7847" s="16" t="s">
        <v>7601</v>
      </c>
      <c r="B7847" s="52" t="s">
        <v>17809</v>
      </c>
      <c r="C7847" s="16" t="str">
        <f t="shared" si="122"/>
        <v>043 - 044</v>
      </c>
      <c r="D7847" s="52" t="s">
        <v>36059</v>
      </c>
      <c r="E7847" s="52" t="s">
        <v>36775</v>
      </c>
      <c r="F7847" s="16" t="s">
        <v>32721</v>
      </c>
      <c r="G7847" s="16" t="s">
        <v>27380</v>
      </c>
      <c r="H7847" s="16" t="s">
        <v>20397</v>
      </c>
      <c r="I7847" s="16" t="s">
        <v>32722</v>
      </c>
      <c r="J7847" s="16"/>
    </row>
    <row r="7848" spans="1:10">
      <c r="A7848" s="16" t="s">
        <v>10063</v>
      </c>
      <c r="B7848" s="52" t="s">
        <v>31189</v>
      </c>
      <c r="C7848" s="16" t="str">
        <f t="shared" si="122"/>
        <v>010 - 047</v>
      </c>
      <c r="D7848" s="52" t="s">
        <v>36059</v>
      </c>
      <c r="E7848" s="52" t="s">
        <v>30437</v>
      </c>
      <c r="F7848" s="16" t="s">
        <v>10064</v>
      </c>
      <c r="G7848" s="16" t="s">
        <v>30436</v>
      </c>
      <c r="H7848" s="16" t="s">
        <v>34573</v>
      </c>
      <c r="I7848" s="16" t="s">
        <v>10065</v>
      </c>
      <c r="J7848" s="16"/>
    </row>
    <row r="7849" spans="1:10">
      <c r="A7849" s="16" t="s">
        <v>6794</v>
      </c>
      <c r="B7849" s="52" t="s">
        <v>7545</v>
      </c>
      <c r="C7849" s="16" t="str">
        <f t="shared" si="122"/>
        <v>003 - 129</v>
      </c>
      <c r="D7849" s="52" t="s">
        <v>36059</v>
      </c>
      <c r="E7849" s="52" t="s">
        <v>3328</v>
      </c>
      <c r="F7849" s="16" t="s">
        <v>31434</v>
      </c>
      <c r="G7849" s="16" t="s">
        <v>10731</v>
      </c>
      <c r="H7849" s="16" t="s">
        <v>10732</v>
      </c>
      <c r="I7849" s="16" t="s">
        <v>6795</v>
      </c>
    </row>
    <row r="7850" spans="1:10">
      <c r="A7850" s="16" t="s">
        <v>8170</v>
      </c>
      <c r="B7850" s="52" t="s">
        <v>2398</v>
      </c>
      <c r="C7850" s="16" t="str">
        <f t="shared" si="122"/>
        <v>024 - 084</v>
      </c>
      <c r="D7850" s="52" t="s">
        <v>34487</v>
      </c>
      <c r="E7850" s="52" t="s">
        <v>26794</v>
      </c>
      <c r="F7850" s="16" t="s">
        <v>30903</v>
      </c>
      <c r="G7850" s="16" t="s">
        <v>26793</v>
      </c>
      <c r="H7850" s="16" t="s">
        <v>32660</v>
      </c>
      <c r="I7850" s="16" t="s">
        <v>2152</v>
      </c>
    </row>
    <row r="7851" spans="1:10">
      <c r="A7851" s="16" t="s">
        <v>26577</v>
      </c>
      <c r="B7851" s="52" t="s">
        <v>18054</v>
      </c>
      <c r="C7851" s="16" t="str">
        <f t="shared" si="122"/>
        <v>019 - 889</v>
      </c>
      <c r="D7851" s="52"/>
      <c r="E7851" s="52" t="s">
        <v>23092</v>
      </c>
      <c r="F7851" s="16"/>
      <c r="G7851" s="16" t="s">
        <v>23091</v>
      </c>
      <c r="H7851" s="16" t="s">
        <v>32666</v>
      </c>
      <c r="I7851" s="16" t="s">
        <v>22328</v>
      </c>
      <c r="J7851" s="16" t="s">
        <v>34487</v>
      </c>
    </row>
    <row r="7852" spans="1:10">
      <c r="A7852" s="16" t="s">
        <v>21067</v>
      </c>
      <c r="B7852" s="52" t="s">
        <v>2212</v>
      </c>
      <c r="C7852" s="16" t="str">
        <f t="shared" si="122"/>
        <v>018 - 120</v>
      </c>
      <c r="D7852" s="52" t="s">
        <v>36059</v>
      </c>
      <c r="E7852" s="52" t="s">
        <v>35975</v>
      </c>
      <c r="F7852" s="16" t="s">
        <v>16332</v>
      </c>
      <c r="G7852" s="16" t="s">
        <v>35974</v>
      </c>
      <c r="H7852" s="16" t="s">
        <v>32666</v>
      </c>
      <c r="I7852" s="16" t="s">
        <v>21068</v>
      </c>
    </row>
    <row r="7853" spans="1:10">
      <c r="A7853" s="16" t="s">
        <v>6103</v>
      </c>
      <c r="B7853" s="52" t="s">
        <v>8332</v>
      </c>
      <c r="C7853" s="16" t="str">
        <f t="shared" si="122"/>
        <v>016 - 852</v>
      </c>
      <c r="D7853" s="52"/>
      <c r="E7853" s="52" t="s">
        <v>10742</v>
      </c>
      <c r="F7853" s="16"/>
      <c r="G7853" s="16" t="s">
        <v>10741</v>
      </c>
      <c r="H7853" s="16" t="s">
        <v>32666</v>
      </c>
      <c r="I7853" s="16" t="s">
        <v>6104</v>
      </c>
      <c r="J7853" s="16" t="s">
        <v>34487</v>
      </c>
    </row>
    <row r="7854" spans="1:10">
      <c r="A7854" s="16" t="s">
        <v>18730</v>
      </c>
      <c r="B7854" s="52" t="s">
        <v>21904</v>
      </c>
      <c r="C7854" s="16" t="str">
        <f t="shared" si="122"/>
        <v>020 - 048</v>
      </c>
      <c r="D7854" s="52" t="s">
        <v>36059</v>
      </c>
      <c r="E7854" s="52" t="s">
        <v>26789</v>
      </c>
      <c r="F7854" s="16" t="s">
        <v>29924</v>
      </c>
      <c r="G7854" s="16" t="s">
        <v>26788</v>
      </c>
      <c r="H7854" s="16" t="s">
        <v>32666</v>
      </c>
      <c r="I7854" s="16" t="s">
        <v>18731</v>
      </c>
      <c r="J7854" s="16"/>
    </row>
    <row r="7855" spans="1:10">
      <c r="A7855" s="16" t="s">
        <v>29360</v>
      </c>
      <c r="B7855" s="52" t="s">
        <v>10652</v>
      </c>
      <c r="C7855" s="16" t="str">
        <f t="shared" si="122"/>
        <v>005 - 089</v>
      </c>
      <c r="D7855" s="52" t="s">
        <v>36059</v>
      </c>
      <c r="E7855" s="52" t="s">
        <v>18693</v>
      </c>
      <c r="F7855" s="16" t="s">
        <v>216</v>
      </c>
      <c r="G7855" s="16" t="s">
        <v>18692</v>
      </c>
      <c r="H7855" s="16" t="s">
        <v>10732</v>
      </c>
      <c r="I7855" s="16" t="s">
        <v>29361</v>
      </c>
    </row>
    <row r="7856" spans="1:10">
      <c r="A7856" s="16" t="s">
        <v>12031</v>
      </c>
      <c r="B7856" s="52" t="s">
        <v>2834</v>
      </c>
      <c r="C7856" s="16" t="str">
        <f t="shared" si="122"/>
        <v>026 - 065</v>
      </c>
      <c r="D7856" s="52" t="s">
        <v>36059</v>
      </c>
      <c r="E7856" s="52" t="s">
        <v>8857</v>
      </c>
      <c r="F7856" s="16" t="s">
        <v>12032</v>
      </c>
      <c r="G7856" s="16" t="s">
        <v>8856</v>
      </c>
      <c r="H7856" s="16" t="s">
        <v>32660</v>
      </c>
      <c r="I7856" s="16" t="s">
        <v>12033</v>
      </c>
    </row>
    <row r="7857" spans="1:10">
      <c r="A7857" s="16" t="s">
        <v>29144</v>
      </c>
      <c r="B7857" s="52" t="s">
        <v>31858</v>
      </c>
      <c r="C7857" s="16" t="str">
        <f t="shared" si="122"/>
        <v>086 - 016</v>
      </c>
      <c r="D7857" s="52" t="s">
        <v>34487</v>
      </c>
      <c r="E7857" s="52" t="s">
        <v>23301</v>
      </c>
      <c r="F7857" s="16" t="s">
        <v>29145</v>
      </c>
      <c r="G7857" s="16" t="s">
        <v>23300</v>
      </c>
      <c r="H7857" s="16" t="s">
        <v>29917</v>
      </c>
      <c r="I7857" s="16" t="s">
        <v>29146</v>
      </c>
    </row>
    <row r="7858" spans="1:10">
      <c r="A7858" s="16" t="s">
        <v>29811</v>
      </c>
      <c r="B7858" s="52" t="s">
        <v>34426</v>
      </c>
      <c r="C7858" s="16" t="str">
        <f t="shared" si="122"/>
        <v>048 - 035</v>
      </c>
      <c r="D7858" s="52" t="s">
        <v>34487</v>
      </c>
      <c r="E7858" s="52" t="s">
        <v>29538</v>
      </c>
      <c r="F7858" s="16" t="s">
        <v>29812</v>
      </c>
      <c r="G7858" s="16" t="s">
        <v>29537</v>
      </c>
      <c r="H7858" s="16" t="s">
        <v>30328</v>
      </c>
      <c r="I7858" s="16" t="s">
        <v>29813</v>
      </c>
    </row>
    <row r="7859" spans="1:10">
      <c r="A7859" s="16" t="s">
        <v>6771</v>
      </c>
      <c r="B7859" s="52" t="s">
        <v>34110</v>
      </c>
      <c r="C7859" s="16" t="str">
        <f t="shared" si="122"/>
        <v>080 - 063</v>
      </c>
      <c r="D7859" s="52" t="s">
        <v>34487</v>
      </c>
      <c r="E7859" s="52" t="s">
        <v>1692</v>
      </c>
      <c r="F7859" s="16" t="s">
        <v>6772</v>
      </c>
      <c r="G7859" s="16" t="s">
        <v>1691</v>
      </c>
      <c r="H7859" s="16" t="s">
        <v>4772</v>
      </c>
      <c r="I7859" s="16" t="s">
        <v>6773</v>
      </c>
    </row>
    <row r="7860" spans="1:10">
      <c r="A7860" s="16" t="s">
        <v>1723</v>
      </c>
      <c r="B7860" s="52" t="s">
        <v>33860</v>
      </c>
      <c r="C7860" s="16" t="str">
        <f t="shared" si="122"/>
        <v>035 - 033</v>
      </c>
      <c r="D7860" s="52" t="s">
        <v>36059</v>
      </c>
      <c r="E7860" s="52" t="s">
        <v>30432</v>
      </c>
      <c r="F7860" s="16" t="s">
        <v>683</v>
      </c>
      <c r="G7860" s="16" t="s">
        <v>30431</v>
      </c>
      <c r="H7860" s="16" t="s">
        <v>35981</v>
      </c>
      <c r="I7860" s="16" t="s">
        <v>684</v>
      </c>
    </row>
    <row r="7861" spans="1:10">
      <c r="A7861" s="16" t="s">
        <v>34648</v>
      </c>
      <c r="B7861" s="52" t="s">
        <v>33861</v>
      </c>
      <c r="C7861" s="16" t="str">
        <f t="shared" si="122"/>
        <v>035 - 032</v>
      </c>
      <c r="D7861" s="52" t="s">
        <v>36059</v>
      </c>
      <c r="E7861" s="52" t="s">
        <v>30432</v>
      </c>
      <c r="F7861" s="16" t="s">
        <v>34649</v>
      </c>
      <c r="G7861" s="16" t="s">
        <v>30431</v>
      </c>
      <c r="H7861" s="16" t="s">
        <v>35981</v>
      </c>
      <c r="I7861" s="16" t="s">
        <v>34650</v>
      </c>
      <c r="J7861" s="16"/>
    </row>
    <row r="7862" spans="1:10">
      <c r="A7862" s="16" t="s">
        <v>7973</v>
      </c>
      <c r="B7862" s="52" t="s">
        <v>15048</v>
      </c>
      <c r="C7862" s="16" t="str">
        <f t="shared" si="122"/>
        <v>015 - 932</v>
      </c>
      <c r="D7862" s="52"/>
      <c r="E7862" s="52" t="s">
        <v>32665</v>
      </c>
      <c r="G7862" s="16" t="s">
        <v>32664</v>
      </c>
      <c r="H7862" s="16" t="s">
        <v>32666</v>
      </c>
      <c r="I7862" s="16" t="s">
        <v>27574</v>
      </c>
      <c r="J7862" s="16" t="s">
        <v>34487</v>
      </c>
    </row>
    <row r="7863" spans="1:10">
      <c r="A7863" s="16" t="s">
        <v>19654</v>
      </c>
      <c r="B7863" s="52" t="s">
        <v>21019</v>
      </c>
      <c r="C7863" s="16" t="str">
        <f t="shared" si="122"/>
        <v>062 - 056</v>
      </c>
      <c r="D7863" s="52" t="s">
        <v>34487</v>
      </c>
      <c r="E7863" s="52" t="s">
        <v>1277</v>
      </c>
      <c r="F7863" s="16" t="s">
        <v>37762</v>
      </c>
      <c r="G7863" s="16" t="s">
        <v>1276</v>
      </c>
      <c r="H7863" s="16" t="s">
        <v>30282</v>
      </c>
      <c r="I7863" s="16" t="s">
        <v>19661</v>
      </c>
    </row>
    <row r="7864" spans="1:10">
      <c r="A7864" s="16" t="s">
        <v>11912</v>
      </c>
      <c r="B7864" s="52" t="s">
        <v>15256</v>
      </c>
      <c r="C7864" s="16" t="str">
        <f t="shared" si="122"/>
        <v>083 - 070</v>
      </c>
      <c r="D7864" s="52" t="s">
        <v>34487</v>
      </c>
      <c r="E7864" s="52" t="s">
        <v>21246</v>
      </c>
      <c r="F7864" s="16" t="s">
        <v>3376</v>
      </c>
      <c r="G7864" s="16" t="s">
        <v>21245</v>
      </c>
      <c r="H7864" s="16" t="s">
        <v>29917</v>
      </c>
      <c r="I7864" s="16" t="s">
        <v>11913</v>
      </c>
    </row>
    <row r="7865" spans="1:10">
      <c r="A7865" s="16" t="s">
        <v>5194</v>
      </c>
      <c r="B7865" s="52" t="s">
        <v>34752</v>
      </c>
      <c r="C7865" s="16" t="str">
        <f t="shared" si="122"/>
        <v>030 - 091</v>
      </c>
      <c r="D7865" s="52" t="s">
        <v>36059</v>
      </c>
      <c r="E7865" s="52" t="s">
        <v>35970</v>
      </c>
      <c r="F7865" s="16" t="s">
        <v>5195</v>
      </c>
      <c r="G7865" s="16" t="s">
        <v>35969</v>
      </c>
      <c r="H7865" s="16" t="s">
        <v>30334</v>
      </c>
      <c r="I7865" s="16" t="s">
        <v>4929</v>
      </c>
      <c r="J7865" s="16"/>
    </row>
    <row r="7866" spans="1:10">
      <c r="A7866" s="16" t="s">
        <v>25955</v>
      </c>
      <c r="B7866" s="52" t="s">
        <v>12740</v>
      </c>
      <c r="C7866" s="16" t="str">
        <f t="shared" si="122"/>
        <v>017 - 160</v>
      </c>
      <c r="D7866" s="52" t="s">
        <v>36059</v>
      </c>
      <c r="E7866" s="52" t="s">
        <v>22538</v>
      </c>
      <c r="F7866" s="16" t="s">
        <v>22536</v>
      </c>
      <c r="G7866" s="16" t="s">
        <v>22537</v>
      </c>
      <c r="H7866" s="16" t="s">
        <v>32666</v>
      </c>
      <c r="I7866" s="16" t="s">
        <v>25956</v>
      </c>
    </row>
    <row r="7867" spans="1:10">
      <c r="A7867" s="16" t="s">
        <v>20909</v>
      </c>
      <c r="B7867" s="52" t="s">
        <v>4925</v>
      </c>
      <c r="C7867" s="16" t="str">
        <f t="shared" si="122"/>
        <v>017 - 885</v>
      </c>
      <c r="D7867" s="52"/>
      <c r="E7867" s="52" t="s">
        <v>22538</v>
      </c>
      <c r="F7867" s="16"/>
      <c r="G7867" s="16" t="s">
        <v>22537</v>
      </c>
      <c r="H7867" s="16" t="s">
        <v>32666</v>
      </c>
      <c r="I7867" s="16" t="s">
        <v>20910</v>
      </c>
      <c r="J7867" s="16" t="s">
        <v>34487</v>
      </c>
    </row>
    <row r="7868" spans="1:10">
      <c r="A7868" s="16" t="s">
        <v>19831</v>
      </c>
      <c r="B7868" s="52" t="s">
        <v>4926</v>
      </c>
      <c r="C7868" s="16" t="str">
        <f t="shared" si="122"/>
        <v>017 - 886</v>
      </c>
      <c r="D7868" s="52"/>
      <c r="E7868" s="52" t="s">
        <v>22538</v>
      </c>
      <c r="F7868" s="16"/>
      <c r="G7868" s="16" t="s">
        <v>22537</v>
      </c>
      <c r="H7868" s="16" t="s">
        <v>32666</v>
      </c>
      <c r="I7868" s="16" t="s">
        <v>19832</v>
      </c>
      <c r="J7868" s="16" t="s">
        <v>34487</v>
      </c>
    </row>
    <row r="7869" spans="1:10">
      <c r="A7869" s="16" t="s">
        <v>27837</v>
      </c>
      <c r="B7869" s="52" t="s">
        <v>15049</v>
      </c>
      <c r="C7869" s="16" t="str">
        <f t="shared" si="122"/>
        <v>015 - 180</v>
      </c>
      <c r="D7869" s="52" t="s">
        <v>36059</v>
      </c>
      <c r="E7869" s="52" t="s">
        <v>32665</v>
      </c>
      <c r="F7869" s="16" t="s">
        <v>27838</v>
      </c>
      <c r="G7869" s="16" t="s">
        <v>32664</v>
      </c>
      <c r="H7869" s="16" t="s">
        <v>32666</v>
      </c>
      <c r="I7869" s="16" t="s">
        <v>27839</v>
      </c>
    </row>
    <row r="7870" spans="1:10">
      <c r="A7870" s="16" t="s">
        <v>19447</v>
      </c>
      <c r="B7870" s="52" t="s">
        <v>15050</v>
      </c>
      <c r="C7870" s="16" t="str">
        <f t="shared" si="122"/>
        <v>015 - 988</v>
      </c>
      <c r="D7870" s="52"/>
      <c r="E7870" s="52" t="s">
        <v>32665</v>
      </c>
      <c r="G7870" s="16" t="s">
        <v>32664</v>
      </c>
      <c r="H7870" s="16" t="s">
        <v>32666</v>
      </c>
      <c r="I7870" s="16" t="s">
        <v>19448</v>
      </c>
      <c r="J7870" s="16" t="s">
        <v>34487</v>
      </c>
    </row>
    <row r="7871" spans="1:10">
      <c r="A7871" s="16" t="s">
        <v>23865</v>
      </c>
      <c r="B7871" s="52" t="s">
        <v>9432</v>
      </c>
      <c r="C7871" s="16" t="str">
        <f t="shared" si="122"/>
        <v>078 - 102</v>
      </c>
      <c r="D7871" s="52" t="s">
        <v>34487</v>
      </c>
      <c r="E7871" s="52" t="s">
        <v>1697</v>
      </c>
      <c r="F7871" s="16" t="s">
        <v>23866</v>
      </c>
      <c r="G7871" s="16" t="s">
        <v>1696</v>
      </c>
      <c r="H7871" s="16" t="s">
        <v>4772</v>
      </c>
      <c r="I7871" s="16" t="s">
        <v>23867</v>
      </c>
    </row>
    <row r="7872" spans="1:10">
      <c r="A7872" s="16" t="s">
        <v>11998</v>
      </c>
      <c r="B7872" s="52" t="s">
        <v>15828</v>
      </c>
      <c r="C7872" s="16" t="str">
        <f t="shared" si="122"/>
        <v>021 - 072</v>
      </c>
      <c r="D7872" s="52" t="s">
        <v>34487</v>
      </c>
      <c r="E7872" s="52" t="s">
        <v>14657</v>
      </c>
      <c r="F7872" s="16" t="s">
        <v>11999</v>
      </c>
      <c r="G7872" s="16" t="s">
        <v>14656</v>
      </c>
      <c r="H7872" s="16" t="s">
        <v>4778</v>
      </c>
      <c r="I7872" s="16" t="s">
        <v>12000</v>
      </c>
    </row>
    <row r="7873" spans="1:10">
      <c r="A7873" s="16" t="s">
        <v>37153</v>
      </c>
      <c r="B7873" s="52" t="s">
        <v>15801</v>
      </c>
      <c r="C7873" s="16" t="str">
        <f t="shared" si="122"/>
        <v>I99 - 736</v>
      </c>
      <c r="D7873" s="52"/>
      <c r="E7873" s="52" t="s">
        <v>10726</v>
      </c>
      <c r="F7873" s="16"/>
      <c r="G7873" s="16" t="s">
        <v>10725</v>
      </c>
      <c r="H7873" s="16" t="s">
        <v>10727</v>
      </c>
      <c r="I7873" s="16" t="s">
        <v>37154</v>
      </c>
    </row>
    <row r="7874" spans="1:10">
      <c r="A7874" s="16" t="s">
        <v>3125</v>
      </c>
      <c r="B7874" s="52" t="s">
        <v>17387</v>
      </c>
      <c r="C7874" s="16" t="str">
        <f t="shared" si="122"/>
        <v>040 - 052</v>
      </c>
      <c r="D7874" s="52" t="s">
        <v>36059</v>
      </c>
      <c r="E7874" s="52" t="s">
        <v>32809</v>
      </c>
      <c r="F7874" s="16" t="s">
        <v>8225</v>
      </c>
      <c r="G7874" s="16" t="s">
        <v>32808</v>
      </c>
      <c r="H7874" s="16" t="s">
        <v>35981</v>
      </c>
      <c r="I7874" s="16" t="s">
        <v>26531</v>
      </c>
      <c r="J7874" s="16"/>
    </row>
    <row r="7875" spans="1:10">
      <c r="A7875" s="16" t="s">
        <v>35530</v>
      </c>
      <c r="B7875" s="52" t="s">
        <v>12597</v>
      </c>
      <c r="C7875" s="16" t="str">
        <f t="shared" si="122"/>
        <v>026 - 066</v>
      </c>
      <c r="D7875" s="52" t="s">
        <v>36059</v>
      </c>
      <c r="E7875" s="52" t="s">
        <v>8857</v>
      </c>
      <c r="F7875" s="16" t="s">
        <v>35531</v>
      </c>
      <c r="G7875" s="16" t="s">
        <v>8856</v>
      </c>
      <c r="H7875" s="16" t="s">
        <v>32660</v>
      </c>
      <c r="I7875" s="16" t="s">
        <v>35532</v>
      </c>
    </row>
    <row r="7876" spans="1:10">
      <c r="A7876" s="16" t="s">
        <v>3946</v>
      </c>
      <c r="B7876" s="52" t="s">
        <v>15051</v>
      </c>
      <c r="C7876" s="16" t="str">
        <f t="shared" ref="C7876:C7939" si="123">MID(A7876,1,3) &amp;" - " &amp;MID(A7876,4,3)</f>
        <v>015 - 933</v>
      </c>
      <c r="D7876" s="52"/>
      <c r="E7876" s="52" t="s">
        <v>32665</v>
      </c>
      <c r="G7876" s="16" t="s">
        <v>32664</v>
      </c>
      <c r="H7876" s="16" t="s">
        <v>32666</v>
      </c>
      <c r="I7876" s="16" t="s">
        <v>3947</v>
      </c>
      <c r="J7876" s="16" t="s">
        <v>34487</v>
      </c>
    </row>
    <row r="7877" spans="1:10">
      <c r="A7877" s="16" t="s">
        <v>31485</v>
      </c>
      <c r="B7877" s="52" t="s">
        <v>15052</v>
      </c>
      <c r="C7877" s="16" t="str">
        <f t="shared" si="123"/>
        <v>015 - 181</v>
      </c>
      <c r="D7877" s="52" t="s">
        <v>36059</v>
      </c>
      <c r="E7877" s="52" t="s">
        <v>32665</v>
      </c>
      <c r="F7877" s="16" t="s">
        <v>31486</v>
      </c>
      <c r="G7877" s="16" t="s">
        <v>32664</v>
      </c>
      <c r="H7877" s="16" t="s">
        <v>32666</v>
      </c>
      <c r="I7877" s="16" t="s">
        <v>31487</v>
      </c>
    </row>
    <row r="7878" spans="1:10">
      <c r="A7878" s="16" t="s">
        <v>3735</v>
      </c>
      <c r="B7878" s="52" t="s">
        <v>7243</v>
      </c>
      <c r="C7878" s="16" t="str">
        <f t="shared" si="123"/>
        <v>021 - 873</v>
      </c>
      <c r="D7878" s="52"/>
      <c r="E7878" s="52" t="s">
        <v>14657</v>
      </c>
      <c r="F7878" s="16"/>
      <c r="G7878" s="16" t="s">
        <v>14656</v>
      </c>
      <c r="H7878" s="16" t="s">
        <v>4778</v>
      </c>
      <c r="I7878" s="16" t="s">
        <v>3736</v>
      </c>
      <c r="J7878" s="16" t="s">
        <v>34487</v>
      </c>
    </row>
    <row r="7879" spans="1:10">
      <c r="A7879" s="16" t="s">
        <v>13270</v>
      </c>
      <c r="B7879" s="52" t="s">
        <v>34753</v>
      </c>
      <c r="C7879" s="16" t="str">
        <f t="shared" si="123"/>
        <v>030 - 092</v>
      </c>
      <c r="D7879" s="52" t="s">
        <v>34487</v>
      </c>
      <c r="E7879" s="52" t="s">
        <v>35970</v>
      </c>
      <c r="F7879" s="16" t="s">
        <v>31103</v>
      </c>
      <c r="G7879" s="16" t="s">
        <v>35969</v>
      </c>
      <c r="H7879" s="16" t="s">
        <v>30334</v>
      </c>
      <c r="I7879" s="16" t="s">
        <v>13271</v>
      </c>
    </row>
    <row r="7880" spans="1:10">
      <c r="A7880" s="16" t="s">
        <v>14693</v>
      </c>
      <c r="B7880" s="52" t="s">
        <v>34754</v>
      </c>
      <c r="C7880" s="16" t="str">
        <f t="shared" si="123"/>
        <v>030 - 093</v>
      </c>
      <c r="D7880" s="52" t="s">
        <v>34487</v>
      </c>
      <c r="E7880" s="52" t="s">
        <v>35970</v>
      </c>
      <c r="F7880" s="16" t="s">
        <v>31103</v>
      </c>
      <c r="G7880" s="16" t="s">
        <v>35969</v>
      </c>
      <c r="H7880" s="16" t="s">
        <v>30334</v>
      </c>
      <c r="I7880" s="16" t="s">
        <v>14694</v>
      </c>
      <c r="J7880" s="16"/>
    </row>
    <row r="7881" spans="1:10">
      <c r="A7881" s="16" t="s">
        <v>27720</v>
      </c>
      <c r="B7881" s="52" t="s">
        <v>24244</v>
      </c>
      <c r="C7881" s="16" t="str">
        <f t="shared" si="123"/>
        <v>085 - 014</v>
      </c>
      <c r="D7881" s="52" t="s">
        <v>34487</v>
      </c>
      <c r="E7881" s="52" t="s">
        <v>5706</v>
      </c>
      <c r="F7881" s="16" t="s">
        <v>5717</v>
      </c>
      <c r="G7881" s="16" t="s">
        <v>5718</v>
      </c>
      <c r="H7881" s="16" t="s">
        <v>29917</v>
      </c>
      <c r="I7881" s="16" t="s">
        <v>27721</v>
      </c>
    </row>
    <row r="7882" spans="1:10">
      <c r="A7882" s="16" t="s">
        <v>34186</v>
      </c>
      <c r="B7882" s="52" t="s">
        <v>2677</v>
      </c>
      <c r="C7882" s="16" t="str">
        <f t="shared" si="123"/>
        <v>018 - 121</v>
      </c>
      <c r="D7882" s="52" t="s">
        <v>36059</v>
      </c>
      <c r="E7882" s="52" t="s">
        <v>35975</v>
      </c>
      <c r="F7882" s="16" t="s">
        <v>16332</v>
      </c>
      <c r="G7882" s="16" t="s">
        <v>35974</v>
      </c>
      <c r="H7882" s="16" t="s">
        <v>32666</v>
      </c>
      <c r="I7882" s="16" t="s">
        <v>34187</v>
      </c>
      <c r="J7882" s="16"/>
    </row>
    <row r="7883" spans="1:10">
      <c r="A7883" s="16" t="s">
        <v>27847</v>
      </c>
      <c r="B7883" s="52" t="s">
        <v>19739</v>
      </c>
      <c r="C7883" s="16" t="str">
        <f t="shared" si="123"/>
        <v>004 - 180</v>
      </c>
      <c r="D7883" s="52" t="s">
        <v>34487</v>
      </c>
      <c r="E7883" s="52" t="s">
        <v>10758</v>
      </c>
      <c r="F7883" s="16" t="s">
        <v>27848</v>
      </c>
      <c r="G7883" s="16" t="s">
        <v>10757</v>
      </c>
      <c r="H7883" s="16" t="s">
        <v>10732</v>
      </c>
      <c r="I7883" s="16" t="s">
        <v>27849</v>
      </c>
    </row>
    <row r="7884" spans="1:10">
      <c r="A7884" s="16" t="s">
        <v>18376</v>
      </c>
      <c r="B7884" s="52" t="s">
        <v>21905</v>
      </c>
      <c r="C7884" s="16" t="str">
        <f t="shared" si="123"/>
        <v>020 - 049</v>
      </c>
      <c r="D7884" s="52" t="s">
        <v>36059</v>
      </c>
      <c r="E7884" s="52" t="s">
        <v>26789</v>
      </c>
      <c r="F7884" s="16" t="s">
        <v>18377</v>
      </c>
      <c r="G7884" s="16" t="s">
        <v>26788</v>
      </c>
      <c r="H7884" s="16" t="s">
        <v>32666</v>
      </c>
      <c r="I7884" s="16" t="s">
        <v>18378</v>
      </c>
    </row>
    <row r="7885" spans="1:10">
      <c r="A7885" s="16" t="s">
        <v>34717</v>
      </c>
      <c r="B7885" s="52" t="s">
        <v>18059</v>
      </c>
      <c r="C7885" s="16" t="str">
        <f t="shared" si="123"/>
        <v>022 - 900</v>
      </c>
      <c r="D7885" s="52"/>
      <c r="E7885" s="52" t="s">
        <v>4777</v>
      </c>
      <c r="F7885" s="16"/>
      <c r="G7885" s="16" t="s">
        <v>4776</v>
      </c>
      <c r="H7885" s="16" t="s">
        <v>4778</v>
      </c>
      <c r="I7885" s="16"/>
      <c r="J7885" s="16" t="s">
        <v>34487</v>
      </c>
    </row>
    <row r="7886" spans="1:10">
      <c r="A7886" s="16" t="s">
        <v>24670</v>
      </c>
      <c r="B7886" s="52" t="s">
        <v>10653</v>
      </c>
      <c r="C7886" s="16" t="str">
        <f t="shared" si="123"/>
        <v>005 - 090</v>
      </c>
      <c r="D7886" s="52" t="s">
        <v>36059</v>
      </c>
      <c r="E7886" s="52" t="s">
        <v>18693</v>
      </c>
      <c r="F7886" s="16" t="s">
        <v>18691</v>
      </c>
      <c r="G7886" s="16" t="s">
        <v>18692</v>
      </c>
      <c r="H7886" s="16" t="s">
        <v>10732</v>
      </c>
      <c r="I7886" s="16" t="s">
        <v>24671</v>
      </c>
    </row>
    <row r="7887" spans="1:10">
      <c r="A7887" s="16" t="s">
        <v>31785</v>
      </c>
      <c r="B7887" s="52" t="s">
        <v>12051</v>
      </c>
      <c r="C7887" s="16" t="str">
        <f t="shared" si="123"/>
        <v>001 - 850</v>
      </c>
      <c r="D7887" s="52"/>
      <c r="E7887" s="52" t="s">
        <v>37671</v>
      </c>
      <c r="F7887" s="16"/>
      <c r="G7887" s="16" t="s">
        <v>37670</v>
      </c>
      <c r="H7887" s="16" t="s">
        <v>10732</v>
      </c>
      <c r="I7887" s="16" t="s">
        <v>31786</v>
      </c>
      <c r="J7887" s="16" t="s">
        <v>34487</v>
      </c>
    </row>
    <row r="7888" spans="1:10">
      <c r="A7888" s="16" t="s">
        <v>24681</v>
      </c>
      <c r="B7888" s="52" t="s">
        <v>12598</v>
      </c>
      <c r="C7888" s="16" t="str">
        <f t="shared" si="123"/>
        <v>026 - 803</v>
      </c>
      <c r="D7888" s="52"/>
      <c r="E7888" s="52" t="s">
        <v>8857</v>
      </c>
      <c r="F7888" s="16"/>
      <c r="G7888" s="16" t="s">
        <v>8856</v>
      </c>
      <c r="H7888" s="16" t="s">
        <v>32660</v>
      </c>
      <c r="I7888" s="16" t="s">
        <v>24682</v>
      </c>
      <c r="J7888" s="16" t="s">
        <v>34487</v>
      </c>
    </row>
    <row r="7889" spans="1:10">
      <c r="A7889" s="16" t="s">
        <v>36675</v>
      </c>
      <c r="B7889" s="52" t="s">
        <v>12599</v>
      </c>
      <c r="C7889" s="16" t="str">
        <f t="shared" si="123"/>
        <v>026 - 067</v>
      </c>
      <c r="D7889" s="52" t="s">
        <v>34487</v>
      </c>
      <c r="E7889" s="52" t="s">
        <v>8857</v>
      </c>
      <c r="F7889" s="16" t="s">
        <v>12032</v>
      </c>
      <c r="G7889" s="16" t="s">
        <v>8856</v>
      </c>
      <c r="H7889" s="16" t="s">
        <v>32660</v>
      </c>
      <c r="I7889" s="16" t="s">
        <v>36676</v>
      </c>
    </row>
    <row r="7890" spans="1:10">
      <c r="A7890" s="16" t="s">
        <v>21834</v>
      </c>
      <c r="B7890" s="52" t="s">
        <v>18060</v>
      </c>
      <c r="C7890" s="16" t="str">
        <f t="shared" si="123"/>
        <v>022 - 152</v>
      </c>
      <c r="D7890" s="52" t="s">
        <v>34487</v>
      </c>
      <c r="E7890" s="52" t="s">
        <v>4777</v>
      </c>
      <c r="F7890" s="16" t="s">
        <v>6953</v>
      </c>
      <c r="G7890" s="16" t="s">
        <v>4776</v>
      </c>
      <c r="H7890" s="16" t="s">
        <v>4778</v>
      </c>
      <c r="I7890" s="16" t="s">
        <v>21835</v>
      </c>
    </row>
    <row r="7891" spans="1:10">
      <c r="A7891" s="16" t="s">
        <v>9548</v>
      </c>
      <c r="B7891" s="52" t="s">
        <v>8477</v>
      </c>
      <c r="C7891" s="16" t="str">
        <f t="shared" si="123"/>
        <v>013 - 195</v>
      </c>
      <c r="D7891" s="52" t="s">
        <v>34487</v>
      </c>
      <c r="E7891" s="52" t="s">
        <v>26240</v>
      </c>
      <c r="F7891" s="16" t="s">
        <v>36343</v>
      </c>
      <c r="G7891" s="16" t="s">
        <v>26239</v>
      </c>
      <c r="H7891" s="16" t="s">
        <v>32666</v>
      </c>
      <c r="I7891" s="16" t="s">
        <v>9549</v>
      </c>
    </row>
    <row r="7892" spans="1:10">
      <c r="A7892" s="16" t="s">
        <v>12209</v>
      </c>
      <c r="B7892" s="52" t="s">
        <v>4927</v>
      </c>
      <c r="C7892" s="16" t="str">
        <f t="shared" si="123"/>
        <v>017 - 161</v>
      </c>
      <c r="D7892" s="52" t="s">
        <v>36059</v>
      </c>
      <c r="E7892" s="52" t="s">
        <v>22538</v>
      </c>
      <c r="F7892" s="16" t="s">
        <v>12210</v>
      </c>
      <c r="G7892" s="16" t="s">
        <v>22537</v>
      </c>
      <c r="H7892" s="16" t="s">
        <v>32666</v>
      </c>
      <c r="I7892" s="16" t="s">
        <v>12211</v>
      </c>
    </row>
    <row r="7893" spans="1:10">
      <c r="A7893" s="16" t="s">
        <v>9094</v>
      </c>
      <c r="B7893" s="52" t="s">
        <v>33508</v>
      </c>
      <c r="C7893" s="16" t="str">
        <f t="shared" si="123"/>
        <v>008 - 049</v>
      </c>
      <c r="D7893" s="52" t="s">
        <v>34487</v>
      </c>
      <c r="E7893" s="52" t="s">
        <v>16664</v>
      </c>
      <c r="F7893" s="16" t="s">
        <v>13904</v>
      </c>
      <c r="G7893" s="16" t="s">
        <v>16663</v>
      </c>
      <c r="H7893" s="16" t="s">
        <v>34573</v>
      </c>
      <c r="I7893" s="16" t="s">
        <v>9095</v>
      </c>
    </row>
    <row r="7894" spans="1:10">
      <c r="A7894" s="16" t="s">
        <v>8401</v>
      </c>
      <c r="B7894" s="52" t="s">
        <v>24983</v>
      </c>
      <c r="C7894" s="16" t="str">
        <f t="shared" si="123"/>
        <v>010 - 048</v>
      </c>
      <c r="D7894" s="52" t="s">
        <v>34487</v>
      </c>
      <c r="E7894" s="52" t="s">
        <v>30437</v>
      </c>
      <c r="F7894" s="16" t="s">
        <v>8402</v>
      </c>
      <c r="G7894" s="16" t="s">
        <v>30436</v>
      </c>
      <c r="H7894" s="16" t="s">
        <v>34573</v>
      </c>
      <c r="I7894" s="16" t="s">
        <v>8403</v>
      </c>
      <c r="J7894" s="16"/>
    </row>
    <row r="7895" spans="1:10">
      <c r="A7895" s="16" t="s">
        <v>26135</v>
      </c>
      <c r="B7895" s="52" t="s">
        <v>5332</v>
      </c>
      <c r="C7895" s="16" t="str">
        <f t="shared" si="123"/>
        <v>013 - 926</v>
      </c>
      <c r="D7895" s="52"/>
      <c r="E7895" s="52" t="s">
        <v>26240</v>
      </c>
      <c r="G7895" s="16" t="s">
        <v>26239</v>
      </c>
      <c r="H7895" s="16" t="s">
        <v>32666</v>
      </c>
      <c r="I7895" s="16" t="s">
        <v>26136</v>
      </c>
      <c r="J7895" s="16" t="s">
        <v>34487</v>
      </c>
    </row>
    <row r="7896" spans="1:10">
      <c r="A7896" s="16" t="s">
        <v>24683</v>
      </c>
      <c r="B7896" s="52" t="s">
        <v>12648</v>
      </c>
      <c r="C7896" s="16" t="str">
        <f t="shared" si="123"/>
        <v>007 - 803</v>
      </c>
      <c r="D7896" s="52"/>
      <c r="E7896" s="52" t="s">
        <v>14662</v>
      </c>
      <c r="F7896" s="16"/>
      <c r="G7896" s="16" t="s">
        <v>14661</v>
      </c>
      <c r="H7896" s="16" t="s">
        <v>14663</v>
      </c>
      <c r="I7896" s="16" t="s">
        <v>24684</v>
      </c>
      <c r="J7896" s="16" t="s">
        <v>34487</v>
      </c>
    </row>
    <row r="7897" spans="1:10">
      <c r="A7897" s="16" t="s">
        <v>27953</v>
      </c>
      <c r="B7897" s="52" t="s">
        <v>15709</v>
      </c>
      <c r="C7897" s="16" t="str">
        <f t="shared" si="123"/>
        <v>007 - 055</v>
      </c>
      <c r="D7897" s="52" t="s">
        <v>34487</v>
      </c>
      <c r="E7897" s="52" t="s">
        <v>14662</v>
      </c>
      <c r="F7897" s="16" t="s">
        <v>13990</v>
      </c>
      <c r="G7897" s="16" t="s">
        <v>14661</v>
      </c>
      <c r="H7897" s="16" t="s">
        <v>14663</v>
      </c>
      <c r="I7897" s="16" t="s">
        <v>27954</v>
      </c>
    </row>
    <row r="7898" spans="1:10">
      <c r="A7898" s="16" t="s">
        <v>35081</v>
      </c>
      <c r="B7898" s="52" t="s">
        <v>15847</v>
      </c>
      <c r="C7898" s="16" t="str">
        <f t="shared" si="123"/>
        <v>007 - 056</v>
      </c>
      <c r="D7898" s="52" t="s">
        <v>34487</v>
      </c>
      <c r="E7898" s="52" t="s">
        <v>14662</v>
      </c>
      <c r="F7898" s="16" t="s">
        <v>13990</v>
      </c>
      <c r="G7898" s="16" t="s">
        <v>14661</v>
      </c>
      <c r="H7898" s="16" t="s">
        <v>14663</v>
      </c>
      <c r="I7898" s="16" t="s">
        <v>35082</v>
      </c>
    </row>
    <row r="7899" spans="1:10">
      <c r="A7899" s="16" t="s">
        <v>35847</v>
      </c>
      <c r="B7899" s="52" t="s">
        <v>15053</v>
      </c>
      <c r="C7899" s="16" t="str">
        <f t="shared" si="123"/>
        <v>015 - 182</v>
      </c>
      <c r="D7899" s="52" t="s">
        <v>36059</v>
      </c>
      <c r="E7899" s="52" t="s">
        <v>32665</v>
      </c>
      <c r="F7899" s="16" t="s">
        <v>35848</v>
      </c>
      <c r="G7899" s="16" t="s">
        <v>32664</v>
      </c>
      <c r="H7899" s="16" t="s">
        <v>32666</v>
      </c>
      <c r="I7899" s="16" t="s">
        <v>35849</v>
      </c>
    </row>
    <row r="7900" spans="1:10">
      <c r="A7900" s="16" t="s">
        <v>21270</v>
      </c>
      <c r="B7900" s="52" t="s">
        <v>15802</v>
      </c>
      <c r="C7900" s="16" t="str">
        <f t="shared" si="123"/>
        <v>S99 - 337</v>
      </c>
      <c r="D7900" s="52"/>
      <c r="E7900" s="52" t="s">
        <v>15509</v>
      </c>
      <c r="F7900" s="16"/>
      <c r="G7900" s="16" t="s">
        <v>10725</v>
      </c>
      <c r="H7900" s="16" t="s">
        <v>10727</v>
      </c>
      <c r="I7900" s="16" t="s">
        <v>21271</v>
      </c>
    </row>
    <row r="7901" spans="1:10">
      <c r="A7901" s="16" t="s">
        <v>1663</v>
      </c>
      <c r="B7901" s="52" t="s">
        <v>34111</v>
      </c>
      <c r="C7901" s="16" t="str">
        <f t="shared" si="123"/>
        <v>080 - 064</v>
      </c>
      <c r="D7901" s="52" t="s">
        <v>34487</v>
      </c>
      <c r="E7901" s="52" t="s">
        <v>1692</v>
      </c>
      <c r="F7901" s="16" t="s">
        <v>23685</v>
      </c>
      <c r="G7901" s="16" t="s">
        <v>1691</v>
      </c>
      <c r="H7901" s="16" t="s">
        <v>4772</v>
      </c>
      <c r="I7901" s="16" t="s">
        <v>1664</v>
      </c>
      <c r="J7901" s="16"/>
    </row>
    <row r="7902" spans="1:10">
      <c r="A7902" s="16" t="s">
        <v>37593</v>
      </c>
      <c r="B7902" s="52" t="s">
        <v>36121</v>
      </c>
      <c r="C7902" s="16" t="str">
        <f t="shared" si="123"/>
        <v>009 - 053</v>
      </c>
      <c r="D7902" s="52" t="s">
        <v>34487</v>
      </c>
      <c r="E7902" s="52" t="s">
        <v>26840</v>
      </c>
      <c r="F7902" s="16" t="s">
        <v>36060</v>
      </c>
      <c r="G7902" s="16" t="s">
        <v>26839</v>
      </c>
      <c r="H7902" s="16" t="s">
        <v>34573</v>
      </c>
      <c r="I7902" s="16" t="s">
        <v>10214</v>
      </c>
      <c r="J7902" s="16"/>
    </row>
    <row r="7903" spans="1:10">
      <c r="A7903" s="16" t="s">
        <v>3918</v>
      </c>
      <c r="B7903" s="52" t="s">
        <v>30210</v>
      </c>
      <c r="C7903" s="16" t="str">
        <f t="shared" si="123"/>
        <v>058 - 081</v>
      </c>
      <c r="D7903" s="52" t="s">
        <v>36059</v>
      </c>
      <c r="E7903" s="52" t="s">
        <v>10753</v>
      </c>
      <c r="F7903" s="16" t="s">
        <v>25782</v>
      </c>
      <c r="G7903" s="16" t="s">
        <v>10752</v>
      </c>
      <c r="H7903" s="16" t="s">
        <v>20396</v>
      </c>
      <c r="I7903" s="16" t="s">
        <v>3919</v>
      </c>
    </row>
    <row r="7904" spans="1:10">
      <c r="A7904" s="16" t="s">
        <v>7934</v>
      </c>
      <c r="B7904" s="52" t="s">
        <v>3048</v>
      </c>
      <c r="C7904" s="16" t="str">
        <f t="shared" si="123"/>
        <v>061 - 068</v>
      </c>
      <c r="D7904" s="52" t="s">
        <v>36059</v>
      </c>
      <c r="E7904" s="52" t="s">
        <v>26249</v>
      </c>
      <c r="F7904" s="16" t="s">
        <v>7935</v>
      </c>
      <c r="G7904" s="16" t="s">
        <v>26248</v>
      </c>
      <c r="H7904" s="16" t="s">
        <v>30282</v>
      </c>
      <c r="I7904" s="16" t="s">
        <v>7936</v>
      </c>
    </row>
    <row r="7905" spans="1:10">
      <c r="A7905" s="16" t="s">
        <v>6813</v>
      </c>
      <c r="B7905" s="52" t="s">
        <v>35149</v>
      </c>
      <c r="C7905" s="16" t="str">
        <f t="shared" si="123"/>
        <v>084 - 033</v>
      </c>
      <c r="D7905" s="52" t="s">
        <v>36059</v>
      </c>
      <c r="E7905" s="52" t="s">
        <v>18698</v>
      </c>
      <c r="F7905" s="16" t="s">
        <v>6814</v>
      </c>
      <c r="G7905" s="16" t="s">
        <v>18697</v>
      </c>
      <c r="H7905" s="16" t="s">
        <v>29917</v>
      </c>
      <c r="I7905" s="16" t="s">
        <v>7016</v>
      </c>
    </row>
    <row r="7906" spans="1:10">
      <c r="A7906" s="16" t="s">
        <v>6272</v>
      </c>
      <c r="B7906" s="52" t="s">
        <v>12052</v>
      </c>
      <c r="C7906" s="16" t="str">
        <f t="shared" si="123"/>
        <v>001 - 212</v>
      </c>
      <c r="D7906" s="52" t="s">
        <v>34487</v>
      </c>
      <c r="E7906" s="52" t="s">
        <v>37671</v>
      </c>
      <c r="F7906" s="16" t="s">
        <v>35568</v>
      </c>
      <c r="G7906" s="16" t="s">
        <v>37670</v>
      </c>
      <c r="H7906" s="16" t="s">
        <v>10732</v>
      </c>
      <c r="I7906" s="16" t="s">
        <v>6273</v>
      </c>
    </row>
    <row r="7907" spans="1:10">
      <c r="A7907" s="16" t="s">
        <v>298</v>
      </c>
      <c r="B7907" s="52" t="s">
        <v>4979</v>
      </c>
      <c r="C7907" s="16" t="str">
        <f t="shared" si="123"/>
        <v>079 - 101</v>
      </c>
      <c r="D7907" s="52" t="s">
        <v>36059</v>
      </c>
      <c r="E7907" s="52" t="s">
        <v>4771</v>
      </c>
      <c r="F7907" s="16" t="s">
        <v>299</v>
      </c>
      <c r="G7907" s="16" t="s">
        <v>4770</v>
      </c>
      <c r="H7907" s="16" t="s">
        <v>4772</v>
      </c>
      <c r="I7907" s="16" t="s">
        <v>21756</v>
      </c>
      <c r="J7907" s="16" t="s">
        <v>7990</v>
      </c>
    </row>
    <row r="7908" spans="1:10">
      <c r="A7908" s="16" t="s">
        <v>21754</v>
      </c>
      <c r="B7908" s="52" t="s">
        <v>31896</v>
      </c>
      <c r="C7908" s="16" t="str">
        <f t="shared" si="123"/>
        <v>102 - 030</v>
      </c>
      <c r="D7908" s="52" t="s">
        <v>36059</v>
      </c>
      <c r="E7908" s="52" t="s">
        <v>27777</v>
      </c>
      <c r="F7908" s="16" t="s">
        <v>21755</v>
      </c>
      <c r="G7908" s="16" t="s">
        <v>27776</v>
      </c>
      <c r="H7908" s="16" t="s">
        <v>4772</v>
      </c>
      <c r="I7908" s="16" t="s">
        <v>21756</v>
      </c>
      <c r="J7908" s="16"/>
    </row>
    <row r="7909" spans="1:10">
      <c r="A7909" s="16" t="s">
        <v>25457</v>
      </c>
      <c r="B7909" s="52" t="s">
        <v>17315</v>
      </c>
      <c r="C7909" s="16" t="str">
        <f t="shared" si="123"/>
        <v>006 - 143</v>
      </c>
      <c r="D7909" s="52" t="s">
        <v>36059</v>
      </c>
      <c r="E7909" s="52" t="s">
        <v>26671</v>
      </c>
      <c r="F7909" s="16" t="s">
        <v>23424</v>
      </c>
      <c r="G7909" s="16" t="s">
        <v>26670</v>
      </c>
      <c r="H7909" s="16" t="s">
        <v>10732</v>
      </c>
      <c r="I7909" s="16" t="s">
        <v>25458</v>
      </c>
    </row>
    <row r="7910" spans="1:10">
      <c r="A7910" s="16" t="s">
        <v>20292</v>
      </c>
      <c r="B7910" s="52" t="s">
        <v>8195</v>
      </c>
      <c r="C7910" s="16" t="str">
        <f t="shared" si="123"/>
        <v>070 - 057</v>
      </c>
      <c r="D7910" s="52" t="s">
        <v>34487</v>
      </c>
      <c r="E7910" s="52" t="s">
        <v>23672</v>
      </c>
      <c r="F7910" s="16" t="s">
        <v>20293</v>
      </c>
      <c r="G7910" s="16" t="s">
        <v>23671</v>
      </c>
      <c r="H7910" s="16" t="s">
        <v>10748</v>
      </c>
      <c r="I7910" s="16" t="s">
        <v>20294</v>
      </c>
    </row>
    <row r="7911" spans="1:10">
      <c r="A7911" s="16" t="s">
        <v>35668</v>
      </c>
      <c r="B7911" s="52" t="s">
        <v>29102</v>
      </c>
      <c r="C7911" s="16" t="str">
        <f t="shared" si="123"/>
        <v>040 - 034</v>
      </c>
      <c r="D7911" s="52" t="s">
        <v>36059</v>
      </c>
      <c r="E7911" s="52" t="s">
        <v>32809</v>
      </c>
      <c r="F7911" s="16" t="s">
        <v>35669</v>
      </c>
      <c r="G7911" s="16" t="s">
        <v>32808</v>
      </c>
      <c r="H7911" s="16" t="s">
        <v>35981</v>
      </c>
      <c r="I7911" s="16" t="s">
        <v>23055</v>
      </c>
      <c r="J7911" s="16" t="s">
        <v>7990</v>
      </c>
    </row>
    <row r="7912" spans="1:10">
      <c r="A7912" s="16" t="s">
        <v>36622</v>
      </c>
      <c r="B7912" s="52" t="s">
        <v>10690</v>
      </c>
      <c r="C7912" s="16" t="str">
        <f t="shared" si="123"/>
        <v>099 - 013</v>
      </c>
      <c r="D7912" s="52" t="s">
        <v>36059</v>
      </c>
      <c r="E7912" s="52" t="s">
        <v>25925</v>
      </c>
      <c r="F7912" s="16" t="s">
        <v>23054</v>
      </c>
      <c r="G7912" s="16" t="s">
        <v>25924</v>
      </c>
      <c r="H7912" s="16" t="s">
        <v>35981</v>
      </c>
      <c r="I7912" s="16" t="s">
        <v>23055</v>
      </c>
    </row>
    <row r="7913" spans="1:10">
      <c r="A7913" s="16" t="s">
        <v>32413</v>
      </c>
      <c r="B7913" s="52" t="s">
        <v>13370</v>
      </c>
      <c r="C7913" s="16" t="str">
        <f t="shared" si="123"/>
        <v>011 - 023</v>
      </c>
      <c r="D7913" s="52" t="s">
        <v>34487</v>
      </c>
      <c r="E7913" s="52" t="s">
        <v>34572</v>
      </c>
      <c r="F7913" s="16" t="s">
        <v>17833</v>
      </c>
      <c r="G7913" s="16" t="s">
        <v>34571</v>
      </c>
      <c r="H7913" s="16" t="s">
        <v>34573</v>
      </c>
      <c r="I7913" s="16" t="s">
        <v>32414</v>
      </c>
    </row>
    <row r="7914" spans="1:10">
      <c r="A7914" s="16" t="s">
        <v>1624</v>
      </c>
      <c r="B7914" s="52" t="s">
        <v>22905</v>
      </c>
      <c r="C7914" s="16" t="str">
        <f t="shared" si="123"/>
        <v>019 - 079</v>
      </c>
      <c r="D7914" s="52" t="s">
        <v>36059</v>
      </c>
      <c r="E7914" s="52" t="s">
        <v>23092</v>
      </c>
      <c r="F7914" s="16" t="s">
        <v>32434</v>
      </c>
      <c r="G7914" s="16" t="s">
        <v>23091</v>
      </c>
      <c r="H7914" s="16" t="s">
        <v>32666</v>
      </c>
      <c r="I7914" s="16" t="s">
        <v>8763</v>
      </c>
      <c r="J7914" s="16"/>
    </row>
    <row r="7915" spans="1:10">
      <c r="A7915" s="16" t="s">
        <v>22607</v>
      </c>
      <c r="B7915" s="52" t="s">
        <v>23542</v>
      </c>
      <c r="C7915" s="16" t="str">
        <f t="shared" si="123"/>
        <v>065 - 105</v>
      </c>
      <c r="D7915" s="52" t="s">
        <v>34487</v>
      </c>
      <c r="E7915" s="52" t="s">
        <v>29546</v>
      </c>
      <c r="F7915" s="16" t="s">
        <v>20864</v>
      </c>
      <c r="G7915" s="16" t="s">
        <v>29545</v>
      </c>
      <c r="H7915" s="16" t="s">
        <v>30282</v>
      </c>
      <c r="I7915" s="16" t="s">
        <v>22608</v>
      </c>
    </row>
    <row r="7916" spans="1:10">
      <c r="A7916" s="16" t="s">
        <v>2883</v>
      </c>
      <c r="B7916" s="52" t="s">
        <v>12053</v>
      </c>
      <c r="C7916" s="16" t="str">
        <f t="shared" si="123"/>
        <v>001 - 851</v>
      </c>
      <c r="D7916" s="52"/>
      <c r="E7916" s="52" t="s">
        <v>37671</v>
      </c>
      <c r="F7916" s="16"/>
      <c r="G7916" s="16" t="s">
        <v>37670</v>
      </c>
      <c r="H7916" s="16" t="s">
        <v>10732</v>
      </c>
      <c r="I7916" s="16" t="s">
        <v>22710</v>
      </c>
      <c r="J7916" s="16" t="s">
        <v>34487</v>
      </c>
    </row>
    <row r="7917" spans="1:10">
      <c r="A7917" s="16" t="s">
        <v>11890</v>
      </c>
      <c r="B7917" s="52" t="s">
        <v>7244</v>
      </c>
      <c r="C7917" s="16" t="str">
        <f t="shared" si="123"/>
        <v>021 - 874</v>
      </c>
      <c r="D7917" s="52"/>
      <c r="E7917" s="52" t="s">
        <v>14657</v>
      </c>
      <c r="F7917" s="16"/>
      <c r="G7917" s="16" t="s">
        <v>14656</v>
      </c>
      <c r="H7917" s="16" t="s">
        <v>4778</v>
      </c>
      <c r="I7917" s="16" t="s">
        <v>11891</v>
      </c>
      <c r="J7917" s="16" t="s">
        <v>34487</v>
      </c>
    </row>
    <row r="7918" spans="1:10">
      <c r="A7918" s="16" t="s">
        <v>16644</v>
      </c>
      <c r="B7918" s="52" t="s">
        <v>12600</v>
      </c>
      <c r="C7918" s="16" t="str">
        <f t="shared" si="123"/>
        <v>026 - 068</v>
      </c>
      <c r="D7918" s="52" t="s">
        <v>36059</v>
      </c>
      <c r="E7918" s="52" t="s">
        <v>8857</v>
      </c>
      <c r="F7918" s="16" t="s">
        <v>16645</v>
      </c>
      <c r="G7918" s="16" t="s">
        <v>8856</v>
      </c>
      <c r="H7918" s="16" t="s">
        <v>32660</v>
      </c>
      <c r="I7918" s="16" t="s">
        <v>11878</v>
      </c>
      <c r="J7918" s="16"/>
    </row>
    <row r="7919" spans="1:10">
      <c r="A7919" s="16" t="s">
        <v>25528</v>
      </c>
      <c r="B7919" s="52" t="s">
        <v>24245</v>
      </c>
      <c r="C7919" s="16" t="str">
        <f t="shared" si="123"/>
        <v>085 - 015</v>
      </c>
      <c r="D7919" s="52" t="s">
        <v>34487</v>
      </c>
      <c r="E7919" s="52" t="s">
        <v>5706</v>
      </c>
      <c r="F7919" s="16" t="s">
        <v>25698</v>
      </c>
      <c r="G7919" s="16" t="s">
        <v>5718</v>
      </c>
      <c r="H7919" s="16" t="s">
        <v>29917</v>
      </c>
      <c r="I7919" s="16" t="s">
        <v>25699</v>
      </c>
    </row>
    <row r="7920" spans="1:10">
      <c r="A7920" s="16" t="s">
        <v>3792</v>
      </c>
      <c r="B7920" s="52" t="s">
        <v>29091</v>
      </c>
      <c r="C7920" s="16" t="str">
        <f t="shared" si="123"/>
        <v>057 - 059</v>
      </c>
      <c r="D7920" s="52" t="s">
        <v>34487</v>
      </c>
      <c r="E7920" s="52" t="s">
        <v>18919</v>
      </c>
      <c r="F7920" s="16" t="s">
        <v>3793</v>
      </c>
      <c r="G7920" s="16" t="s">
        <v>18918</v>
      </c>
      <c r="H7920" s="16" t="s">
        <v>20396</v>
      </c>
      <c r="I7920" s="16" t="s">
        <v>3794</v>
      </c>
      <c r="J7920" s="16"/>
    </row>
    <row r="7921" spans="1:10">
      <c r="A7921" s="16" t="s">
        <v>18468</v>
      </c>
      <c r="B7921" s="52" t="s">
        <v>21211</v>
      </c>
      <c r="C7921" s="16" t="str">
        <f t="shared" si="123"/>
        <v>031 - 720</v>
      </c>
      <c r="D7921" s="52"/>
      <c r="E7921" s="52" t="s">
        <v>7531</v>
      </c>
      <c r="F7921" s="16"/>
      <c r="G7921" s="16" t="s">
        <v>7530</v>
      </c>
      <c r="H7921" s="16" t="s">
        <v>30334</v>
      </c>
      <c r="I7921" s="16" t="s">
        <v>18469</v>
      </c>
      <c r="J7921" s="16" t="s">
        <v>34487</v>
      </c>
    </row>
    <row r="7922" spans="1:10">
      <c r="A7922" s="16" t="s">
        <v>35059</v>
      </c>
      <c r="B7922" s="52" t="s">
        <v>7245</v>
      </c>
      <c r="C7922" s="16" t="str">
        <f t="shared" si="123"/>
        <v>021 - 073</v>
      </c>
      <c r="D7922" s="52" t="s">
        <v>34487</v>
      </c>
      <c r="E7922" s="52" t="s">
        <v>14657</v>
      </c>
      <c r="F7922" s="16" t="s">
        <v>14655</v>
      </c>
      <c r="G7922" s="16" t="s">
        <v>14656</v>
      </c>
      <c r="H7922" s="16" t="s">
        <v>4778</v>
      </c>
      <c r="I7922" s="16" t="s">
        <v>35060</v>
      </c>
    </row>
    <row r="7923" spans="1:10">
      <c r="A7923" s="16" t="s">
        <v>27858</v>
      </c>
      <c r="B7923" s="52" t="s">
        <v>19740</v>
      </c>
      <c r="C7923" s="16" t="str">
        <f t="shared" si="123"/>
        <v>004 - 181</v>
      </c>
      <c r="D7923" s="52" t="s">
        <v>34487</v>
      </c>
      <c r="E7923" s="52" t="s">
        <v>10758</v>
      </c>
      <c r="F7923" s="16" t="s">
        <v>32106</v>
      </c>
      <c r="G7923" s="16" t="s">
        <v>10757</v>
      </c>
      <c r="H7923" s="16" t="s">
        <v>10732</v>
      </c>
      <c r="I7923" s="16" t="s">
        <v>27859</v>
      </c>
    </row>
    <row r="7924" spans="1:10">
      <c r="A7924" s="16" t="s">
        <v>10858</v>
      </c>
      <c r="B7924" s="52" t="s">
        <v>30211</v>
      </c>
      <c r="C7924" s="16" t="str">
        <f t="shared" si="123"/>
        <v>058 - 082</v>
      </c>
      <c r="D7924" s="52" t="s">
        <v>36059</v>
      </c>
      <c r="E7924" s="52" t="s">
        <v>10753</v>
      </c>
      <c r="F7924" s="16" t="s">
        <v>10859</v>
      </c>
      <c r="G7924" s="16" t="s">
        <v>10752</v>
      </c>
      <c r="H7924" s="16" t="s">
        <v>20396</v>
      </c>
      <c r="I7924" s="16" t="s">
        <v>10860</v>
      </c>
      <c r="J7924" s="16"/>
    </row>
    <row r="7925" spans="1:10">
      <c r="A7925" s="16" t="s">
        <v>30042</v>
      </c>
      <c r="B7925" s="52" t="s">
        <v>14151</v>
      </c>
      <c r="C7925" s="16" t="str">
        <f t="shared" si="123"/>
        <v>071 - 041</v>
      </c>
      <c r="D7925" s="52" t="s">
        <v>34487</v>
      </c>
      <c r="E7925" s="52" t="s">
        <v>13516</v>
      </c>
      <c r="F7925" s="16" t="s">
        <v>20426</v>
      </c>
      <c r="G7925" s="16" t="s">
        <v>13515</v>
      </c>
      <c r="H7925" s="16" t="s">
        <v>37422</v>
      </c>
      <c r="I7925" s="16" t="s">
        <v>30043</v>
      </c>
      <c r="J7925" s="16"/>
    </row>
    <row r="7926" spans="1:10">
      <c r="A7926" s="16" t="s">
        <v>27804</v>
      </c>
      <c r="B7926" s="52" t="s">
        <v>34427</v>
      </c>
      <c r="C7926" s="16" t="str">
        <f t="shared" si="123"/>
        <v>048 - 036</v>
      </c>
      <c r="D7926" s="52" t="s">
        <v>36059</v>
      </c>
      <c r="E7926" s="52" t="s">
        <v>29538</v>
      </c>
      <c r="F7926" s="16" t="s">
        <v>27805</v>
      </c>
      <c r="G7926" s="16" t="s">
        <v>29537</v>
      </c>
      <c r="H7926" s="16" t="s">
        <v>30328</v>
      </c>
      <c r="I7926" s="16" t="s">
        <v>27806</v>
      </c>
    </row>
    <row r="7927" spans="1:10">
      <c r="A7927" s="16" t="s">
        <v>31369</v>
      </c>
      <c r="B7927" s="52" t="s">
        <v>34755</v>
      </c>
      <c r="C7927" s="16" t="str">
        <f t="shared" si="123"/>
        <v>030 - 094</v>
      </c>
      <c r="D7927" s="52" t="s">
        <v>34487</v>
      </c>
      <c r="E7927" s="52" t="s">
        <v>35970</v>
      </c>
      <c r="F7927" s="16" t="s">
        <v>31594</v>
      </c>
      <c r="G7927" s="16" t="s">
        <v>35969</v>
      </c>
      <c r="H7927" s="16" t="s">
        <v>30334</v>
      </c>
      <c r="I7927" s="16" t="s">
        <v>31370</v>
      </c>
    </row>
    <row r="7928" spans="1:10">
      <c r="A7928" s="16" t="s">
        <v>7286</v>
      </c>
      <c r="B7928" s="52" t="s">
        <v>8333</v>
      </c>
      <c r="C7928" s="16" t="str">
        <f t="shared" si="123"/>
        <v>016 - 853</v>
      </c>
      <c r="D7928" s="52"/>
      <c r="E7928" s="52" t="s">
        <v>10742</v>
      </c>
      <c r="G7928" s="16" t="s">
        <v>10741</v>
      </c>
      <c r="H7928" s="16" t="s">
        <v>32666</v>
      </c>
      <c r="I7928" s="16" t="s">
        <v>7287</v>
      </c>
      <c r="J7928" s="16" t="s">
        <v>34487</v>
      </c>
    </row>
    <row r="7929" spans="1:10">
      <c r="A7929" s="16" t="s">
        <v>37150</v>
      </c>
      <c r="B7929" s="52" t="s">
        <v>5672</v>
      </c>
      <c r="C7929" s="16" t="str">
        <f t="shared" si="123"/>
        <v>002 - 111</v>
      </c>
      <c r="D7929" s="52" t="s">
        <v>34487</v>
      </c>
      <c r="E7929" s="52" t="s">
        <v>36066</v>
      </c>
      <c r="F7929" s="16" t="s">
        <v>13069</v>
      </c>
      <c r="G7929" s="16" t="s">
        <v>20457</v>
      </c>
      <c r="H7929" s="16" t="s">
        <v>10732</v>
      </c>
      <c r="I7929" s="16" t="s">
        <v>37151</v>
      </c>
    </row>
    <row r="7930" spans="1:10">
      <c r="A7930" s="16" t="s">
        <v>30699</v>
      </c>
      <c r="B7930" s="52" t="s">
        <v>5673</v>
      </c>
      <c r="C7930" s="16" t="str">
        <f t="shared" si="123"/>
        <v>002 - 112</v>
      </c>
      <c r="D7930" s="52" t="s">
        <v>34487</v>
      </c>
      <c r="E7930" s="52" t="s">
        <v>36066</v>
      </c>
      <c r="F7930" s="16" t="s">
        <v>13069</v>
      </c>
      <c r="G7930" s="16" t="s">
        <v>20457</v>
      </c>
      <c r="H7930" s="16" t="s">
        <v>10732</v>
      </c>
      <c r="I7930" s="16" t="s">
        <v>30700</v>
      </c>
    </row>
    <row r="7931" spans="1:10">
      <c r="A7931" s="16" t="s">
        <v>3537</v>
      </c>
      <c r="B7931" s="52" t="s">
        <v>5674</v>
      </c>
      <c r="C7931" s="16" t="str">
        <f t="shared" si="123"/>
        <v>002 - 113</v>
      </c>
      <c r="D7931" s="52" t="s">
        <v>34487</v>
      </c>
      <c r="E7931" s="52" t="s">
        <v>36066</v>
      </c>
      <c r="F7931" s="16" t="s">
        <v>25797</v>
      </c>
      <c r="G7931" s="16" t="s">
        <v>20457</v>
      </c>
      <c r="H7931" s="16" t="s">
        <v>10732</v>
      </c>
      <c r="I7931" s="16" t="s">
        <v>3538</v>
      </c>
    </row>
    <row r="7932" spans="1:10">
      <c r="A7932" s="16" t="s">
        <v>21032</v>
      </c>
      <c r="B7932" s="52" t="s">
        <v>33763</v>
      </c>
      <c r="C7932" s="16" t="str">
        <f t="shared" si="123"/>
        <v>040 - 035</v>
      </c>
      <c r="D7932" s="52" t="s">
        <v>36059</v>
      </c>
      <c r="E7932" s="52" t="s">
        <v>32809</v>
      </c>
      <c r="F7932" s="16" t="s">
        <v>21033</v>
      </c>
      <c r="G7932" s="16" t="s">
        <v>32808</v>
      </c>
      <c r="H7932" s="16" t="s">
        <v>35981</v>
      </c>
      <c r="I7932" s="16" t="s">
        <v>15947</v>
      </c>
      <c r="J7932" s="16" t="s">
        <v>7990</v>
      </c>
    </row>
    <row r="7933" spans="1:10">
      <c r="A7933" s="16" t="s">
        <v>15945</v>
      </c>
      <c r="B7933" s="52" t="s">
        <v>10691</v>
      </c>
      <c r="C7933" s="16" t="str">
        <f t="shared" si="123"/>
        <v>099 - 014</v>
      </c>
      <c r="D7933" s="52" t="s">
        <v>36059</v>
      </c>
      <c r="E7933" s="52" t="s">
        <v>25925</v>
      </c>
      <c r="F7933" s="16" t="s">
        <v>15946</v>
      </c>
      <c r="G7933" s="16" t="s">
        <v>25924</v>
      </c>
      <c r="H7933" s="16" t="s">
        <v>35981</v>
      </c>
      <c r="I7933" s="16" t="s">
        <v>15947</v>
      </c>
    </row>
    <row r="7934" spans="1:10">
      <c r="A7934" s="16" t="s">
        <v>23877</v>
      </c>
      <c r="B7934" s="52" t="s">
        <v>4470</v>
      </c>
      <c r="C7934" s="16" t="str">
        <f t="shared" si="123"/>
        <v>021 - 875</v>
      </c>
      <c r="D7934" s="52"/>
      <c r="E7934" s="52" t="s">
        <v>14657</v>
      </c>
      <c r="F7934" s="16"/>
      <c r="G7934" s="16" t="s">
        <v>14656</v>
      </c>
      <c r="H7934" s="16" t="s">
        <v>4778</v>
      </c>
      <c r="I7934" s="16" t="s">
        <v>23878</v>
      </c>
      <c r="J7934" s="16" t="s">
        <v>34487</v>
      </c>
    </row>
    <row r="7935" spans="1:10">
      <c r="A7935" s="16" t="s">
        <v>2725</v>
      </c>
      <c r="B7935" s="52" t="s">
        <v>10654</v>
      </c>
      <c r="C7935" s="16" t="str">
        <f t="shared" si="123"/>
        <v>005 - 811</v>
      </c>
      <c r="D7935" s="52"/>
      <c r="E7935" s="52" t="s">
        <v>18693</v>
      </c>
      <c r="F7935" s="16"/>
      <c r="G7935" s="16" t="s">
        <v>18692</v>
      </c>
      <c r="H7935" s="16" t="s">
        <v>10732</v>
      </c>
      <c r="I7935" s="16" t="s">
        <v>2726</v>
      </c>
      <c r="J7935" s="16" t="s">
        <v>34487</v>
      </c>
    </row>
    <row r="7936" spans="1:10">
      <c r="A7936" s="16" t="s">
        <v>4045</v>
      </c>
      <c r="B7936" s="52" t="s">
        <v>4471</v>
      </c>
      <c r="C7936" s="16" t="str">
        <f t="shared" si="123"/>
        <v>021 - 074</v>
      </c>
      <c r="D7936" s="52" t="s">
        <v>34487</v>
      </c>
      <c r="E7936" s="52" t="s">
        <v>14657</v>
      </c>
      <c r="F7936" s="16" t="s">
        <v>25534</v>
      </c>
      <c r="G7936" s="16" t="s">
        <v>14656</v>
      </c>
      <c r="H7936" s="16" t="s">
        <v>4778</v>
      </c>
      <c r="I7936" s="16" t="s">
        <v>25535</v>
      </c>
    </row>
    <row r="7937" spans="1:10">
      <c r="A7937" s="16" t="s">
        <v>11477</v>
      </c>
      <c r="B7937" s="52" t="s">
        <v>11359</v>
      </c>
      <c r="C7937" s="16" t="str">
        <f t="shared" si="123"/>
        <v>049 - 015</v>
      </c>
      <c r="D7937" s="52" t="s">
        <v>34487</v>
      </c>
      <c r="E7937" s="52" t="s">
        <v>30327</v>
      </c>
      <c r="F7937" s="16" t="s">
        <v>11478</v>
      </c>
      <c r="G7937" s="16" t="s">
        <v>30326</v>
      </c>
      <c r="H7937" s="16" t="s">
        <v>30328</v>
      </c>
      <c r="I7937" s="16" t="s">
        <v>11479</v>
      </c>
    </row>
    <row r="7938" spans="1:10">
      <c r="A7938" s="16" t="s">
        <v>26332</v>
      </c>
      <c r="B7938" s="52" t="s">
        <v>11360</v>
      </c>
      <c r="C7938" s="16" t="str">
        <f t="shared" si="123"/>
        <v>049 - 016</v>
      </c>
      <c r="D7938" s="52" t="s">
        <v>34487</v>
      </c>
      <c r="E7938" s="52" t="s">
        <v>30327</v>
      </c>
      <c r="F7938" s="16" t="s">
        <v>26333</v>
      </c>
      <c r="G7938" s="16" t="s">
        <v>30326</v>
      </c>
      <c r="H7938" s="16" t="s">
        <v>30328</v>
      </c>
      <c r="I7938" s="16" t="s">
        <v>26334</v>
      </c>
    </row>
    <row r="7939" spans="1:10">
      <c r="A7939" s="16" t="s">
        <v>12370</v>
      </c>
      <c r="B7939" s="52" t="s">
        <v>33862</v>
      </c>
      <c r="C7939" s="16" t="str">
        <f t="shared" si="123"/>
        <v>035 - 034</v>
      </c>
      <c r="D7939" s="52" t="s">
        <v>36059</v>
      </c>
      <c r="E7939" s="52" t="s">
        <v>30432</v>
      </c>
      <c r="F7939" s="16" t="s">
        <v>12371</v>
      </c>
      <c r="G7939" s="16" t="s">
        <v>30431</v>
      </c>
      <c r="H7939" s="16" t="s">
        <v>35981</v>
      </c>
      <c r="I7939" s="16" t="s">
        <v>12372</v>
      </c>
    </row>
    <row r="7940" spans="1:10">
      <c r="A7940" s="16" t="s">
        <v>13455</v>
      </c>
      <c r="B7940" s="52" t="s">
        <v>30212</v>
      </c>
      <c r="C7940" s="16" t="str">
        <f t="shared" ref="C7940:C8003" si="124">MID(A7940,1,3) &amp;" - " &amp;MID(A7940,4,3)</f>
        <v>058 - 083</v>
      </c>
      <c r="D7940" s="52" t="s">
        <v>34487</v>
      </c>
      <c r="E7940" s="52" t="s">
        <v>10753</v>
      </c>
      <c r="F7940" s="16" t="s">
        <v>10751</v>
      </c>
      <c r="G7940" s="16" t="s">
        <v>10752</v>
      </c>
      <c r="H7940" s="16" t="s">
        <v>20396</v>
      </c>
      <c r="I7940" s="16" t="s">
        <v>13456</v>
      </c>
    </row>
    <row r="7941" spans="1:10">
      <c r="A7941" s="16" t="s">
        <v>24077</v>
      </c>
      <c r="B7941" s="52" t="s">
        <v>16524</v>
      </c>
      <c r="C7941" s="16" t="str">
        <f t="shared" si="124"/>
        <v>095 - 043</v>
      </c>
      <c r="D7941" s="52" t="s">
        <v>34487</v>
      </c>
      <c r="E7941" s="52" t="s">
        <v>5719</v>
      </c>
      <c r="F7941" s="16" t="s">
        <v>18806</v>
      </c>
      <c r="G7941" s="16" t="s">
        <v>29627</v>
      </c>
      <c r="H7941" s="16" t="s">
        <v>33521</v>
      </c>
      <c r="I7941" s="16" t="s">
        <v>24078</v>
      </c>
    </row>
    <row r="7942" spans="1:10">
      <c r="A7942" s="16" t="s">
        <v>16724</v>
      </c>
      <c r="B7942" s="52" t="s">
        <v>35829</v>
      </c>
      <c r="C7942" s="16" t="str">
        <f t="shared" si="124"/>
        <v>039 - 015</v>
      </c>
      <c r="D7942" s="52" t="s">
        <v>36059</v>
      </c>
      <c r="E7942" s="52" t="s">
        <v>35980</v>
      </c>
      <c r="F7942" s="16" t="s">
        <v>16725</v>
      </c>
      <c r="G7942" s="16" t="s">
        <v>35979</v>
      </c>
      <c r="H7942" s="16" t="s">
        <v>35981</v>
      </c>
      <c r="I7942" s="16" t="s">
        <v>36227</v>
      </c>
    </row>
    <row r="7943" spans="1:10">
      <c r="A7943" s="16" t="s">
        <v>29814</v>
      </c>
      <c r="B7943" s="52" t="s">
        <v>1476</v>
      </c>
      <c r="C7943" s="16" t="str">
        <f t="shared" si="124"/>
        <v>036 - 035</v>
      </c>
      <c r="D7943" s="52" t="s">
        <v>34487</v>
      </c>
      <c r="E7943" s="52" t="s">
        <v>37427</v>
      </c>
      <c r="F7943" s="16" t="s">
        <v>29815</v>
      </c>
      <c r="G7943" s="16" t="s">
        <v>37426</v>
      </c>
      <c r="H7943" s="16" t="s">
        <v>35981</v>
      </c>
      <c r="I7943" s="16" t="s">
        <v>29816</v>
      </c>
      <c r="J7943" s="16"/>
    </row>
    <row r="7944" spans="1:10">
      <c r="A7944" s="16" t="s">
        <v>10350</v>
      </c>
      <c r="B7944" s="52" t="s">
        <v>13371</v>
      </c>
      <c r="C7944" s="16" t="str">
        <f t="shared" si="124"/>
        <v>011 - 024</v>
      </c>
      <c r="D7944" s="52" t="s">
        <v>34487</v>
      </c>
      <c r="E7944" s="52" t="s">
        <v>34572</v>
      </c>
      <c r="F7944" s="16" t="s">
        <v>10351</v>
      </c>
      <c r="G7944" s="16" t="s">
        <v>34571</v>
      </c>
      <c r="H7944" s="16" t="s">
        <v>34573</v>
      </c>
      <c r="I7944" s="16" t="s">
        <v>10352</v>
      </c>
    </row>
    <row r="7945" spans="1:10">
      <c r="A7945" s="16" t="s">
        <v>23800</v>
      </c>
      <c r="B7945" s="52" t="s">
        <v>2790</v>
      </c>
      <c r="C7945" s="16" t="str">
        <f t="shared" si="124"/>
        <v>021 - 876</v>
      </c>
      <c r="D7945" s="52"/>
      <c r="E7945" s="52" t="s">
        <v>14657</v>
      </c>
      <c r="F7945" s="16"/>
      <c r="G7945" s="16" t="s">
        <v>14656</v>
      </c>
      <c r="H7945" s="16" t="s">
        <v>4778</v>
      </c>
      <c r="I7945" s="16" t="s">
        <v>23801</v>
      </c>
      <c r="J7945" s="16" t="s">
        <v>34487</v>
      </c>
    </row>
    <row r="7946" spans="1:10">
      <c r="A7946" s="16" t="s">
        <v>11560</v>
      </c>
      <c r="B7946" s="52" t="s">
        <v>29653</v>
      </c>
      <c r="C7946" s="16" t="str">
        <f t="shared" si="124"/>
        <v>076 - 066</v>
      </c>
      <c r="D7946" s="52" t="s">
        <v>34487</v>
      </c>
      <c r="E7946" s="52" t="s">
        <v>13510</v>
      </c>
      <c r="F7946" s="16" t="s">
        <v>11561</v>
      </c>
      <c r="G7946" s="16" t="s">
        <v>13509</v>
      </c>
      <c r="H7946" s="16" t="s">
        <v>13511</v>
      </c>
      <c r="I7946" s="16" t="s">
        <v>11562</v>
      </c>
    </row>
    <row r="7947" spans="1:10">
      <c r="A7947" s="16" t="s">
        <v>13856</v>
      </c>
      <c r="B7947" s="52" t="s">
        <v>3425</v>
      </c>
      <c r="C7947" s="16" t="str">
        <f t="shared" si="124"/>
        <v>094 - 039</v>
      </c>
      <c r="D7947" s="52" t="s">
        <v>34487</v>
      </c>
      <c r="E7947" s="52" t="s">
        <v>10747</v>
      </c>
      <c r="F7947" s="16" t="s">
        <v>13857</v>
      </c>
      <c r="G7947" s="16" t="s">
        <v>10746</v>
      </c>
      <c r="H7947" s="16" t="s">
        <v>10748</v>
      </c>
      <c r="I7947" s="16" t="s">
        <v>13858</v>
      </c>
    </row>
    <row r="7948" spans="1:10">
      <c r="A7948" s="16" t="s">
        <v>3955</v>
      </c>
      <c r="B7948" s="52" t="s">
        <v>15054</v>
      </c>
      <c r="C7948" s="16" t="str">
        <f t="shared" si="124"/>
        <v>015 - 934</v>
      </c>
      <c r="D7948" s="52"/>
      <c r="E7948" s="52" t="s">
        <v>32665</v>
      </c>
      <c r="G7948" s="16" t="s">
        <v>32664</v>
      </c>
      <c r="H7948" s="16" t="s">
        <v>32666</v>
      </c>
      <c r="I7948" s="16" t="s">
        <v>3956</v>
      </c>
      <c r="J7948" s="16" t="s">
        <v>34487</v>
      </c>
    </row>
    <row r="7949" spans="1:10">
      <c r="A7949" s="16" t="s">
        <v>4227</v>
      </c>
      <c r="B7949" s="52" t="s">
        <v>14546</v>
      </c>
      <c r="C7949" s="16" t="str">
        <f t="shared" si="124"/>
        <v>069 - 072</v>
      </c>
      <c r="D7949" s="52" t="s">
        <v>36059</v>
      </c>
      <c r="E7949" s="52" t="s">
        <v>36727</v>
      </c>
      <c r="F7949" s="16" t="s">
        <v>24768</v>
      </c>
      <c r="G7949" s="16" t="s">
        <v>36726</v>
      </c>
      <c r="H7949" s="16" t="s">
        <v>15395</v>
      </c>
      <c r="I7949" s="16" t="s">
        <v>7723</v>
      </c>
    </row>
    <row r="7950" spans="1:10">
      <c r="A7950" s="16" t="s">
        <v>5813</v>
      </c>
      <c r="B7950" s="52" t="s">
        <v>3595</v>
      </c>
      <c r="C7950" s="16" t="str">
        <f t="shared" si="124"/>
        <v>044 - 816</v>
      </c>
      <c r="D7950" s="52"/>
      <c r="E7950" s="52" t="s">
        <v>27373</v>
      </c>
      <c r="F7950" s="16"/>
      <c r="G7950" s="16" t="s">
        <v>27372</v>
      </c>
      <c r="H7950" s="16" t="s">
        <v>20397</v>
      </c>
      <c r="I7950" s="16" t="s">
        <v>5814</v>
      </c>
      <c r="J7950" s="16" t="s">
        <v>34487</v>
      </c>
    </row>
    <row r="7951" spans="1:10">
      <c r="A7951" s="16" t="s">
        <v>27129</v>
      </c>
      <c r="B7951" s="52" t="s">
        <v>8196</v>
      </c>
      <c r="C7951" s="16" t="str">
        <f t="shared" si="124"/>
        <v>070 - 058</v>
      </c>
      <c r="D7951" s="52" t="s">
        <v>34487</v>
      </c>
      <c r="E7951" s="52" t="s">
        <v>23672</v>
      </c>
      <c r="F7951" s="16" t="s">
        <v>2433</v>
      </c>
      <c r="G7951" s="16" t="s">
        <v>23671</v>
      </c>
      <c r="H7951" s="16" t="s">
        <v>10748</v>
      </c>
      <c r="I7951" s="16" t="s">
        <v>27130</v>
      </c>
      <c r="J7951" s="16"/>
    </row>
    <row r="7952" spans="1:10">
      <c r="A7952" s="16" t="s">
        <v>36677</v>
      </c>
      <c r="B7952" s="52" t="s">
        <v>29654</v>
      </c>
      <c r="C7952" s="16" t="str">
        <f t="shared" si="124"/>
        <v>076 - 067</v>
      </c>
      <c r="D7952" s="52" t="s">
        <v>34487</v>
      </c>
      <c r="E7952" s="52" t="s">
        <v>13510</v>
      </c>
      <c r="F7952" s="16" t="s">
        <v>13529</v>
      </c>
      <c r="G7952" s="16" t="s">
        <v>13509</v>
      </c>
      <c r="H7952" s="16" t="s">
        <v>13511</v>
      </c>
      <c r="I7952" s="16" t="s">
        <v>36678</v>
      </c>
    </row>
    <row r="7953" spans="1:10">
      <c r="A7953" s="16" t="s">
        <v>3795</v>
      </c>
      <c r="B7953" s="52" t="s">
        <v>8197</v>
      </c>
      <c r="C7953" s="16" t="str">
        <f t="shared" si="124"/>
        <v>070 - 059</v>
      </c>
      <c r="D7953" s="52" t="s">
        <v>34487</v>
      </c>
      <c r="E7953" s="52" t="s">
        <v>23672</v>
      </c>
      <c r="F7953" s="16" t="s">
        <v>3796</v>
      </c>
      <c r="G7953" s="16" t="s">
        <v>23671</v>
      </c>
      <c r="H7953" s="16" t="s">
        <v>10748</v>
      </c>
      <c r="I7953" s="16" t="s">
        <v>3797</v>
      </c>
      <c r="J7953" s="16"/>
    </row>
    <row r="7954" spans="1:10">
      <c r="A7954" s="16" t="s">
        <v>34489</v>
      </c>
      <c r="B7954" s="52" t="s">
        <v>544</v>
      </c>
      <c r="C7954" s="16" t="str">
        <f t="shared" si="124"/>
        <v>019 - 080</v>
      </c>
      <c r="D7954" s="52" t="s">
        <v>36059</v>
      </c>
      <c r="E7954" s="52" t="s">
        <v>23092</v>
      </c>
      <c r="F7954" s="16" t="s">
        <v>32434</v>
      </c>
      <c r="G7954" s="16" t="s">
        <v>23091</v>
      </c>
      <c r="H7954" s="16" t="s">
        <v>32666</v>
      </c>
      <c r="I7954" s="16" t="s">
        <v>34490</v>
      </c>
    </row>
    <row r="7955" spans="1:10">
      <c r="A7955" s="16" t="s">
        <v>30664</v>
      </c>
      <c r="B7955" s="52" t="s">
        <v>545</v>
      </c>
      <c r="C7955" s="16" t="str">
        <f t="shared" si="124"/>
        <v>019 - 081</v>
      </c>
      <c r="D7955" s="52" t="s">
        <v>36059</v>
      </c>
      <c r="E7955" s="52" t="s">
        <v>23092</v>
      </c>
      <c r="F7955" s="16" t="s">
        <v>32434</v>
      </c>
      <c r="G7955" s="16" t="s">
        <v>23091</v>
      </c>
      <c r="H7955" s="16" t="s">
        <v>32666</v>
      </c>
      <c r="I7955" s="16" t="s">
        <v>11367</v>
      </c>
    </row>
    <row r="7956" spans="1:10">
      <c r="A7956" s="16" t="s">
        <v>35617</v>
      </c>
      <c r="B7956" s="52" t="s">
        <v>546</v>
      </c>
      <c r="C7956" s="16" t="str">
        <f t="shared" si="124"/>
        <v>019 - 082</v>
      </c>
      <c r="D7956" s="52" t="s">
        <v>36059</v>
      </c>
      <c r="E7956" s="52" t="s">
        <v>23092</v>
      </c>
      <c r="F7956" s="16" t="s">
        <v>32434</v>
      </c>
      <c r="G7956" s="16" t="s">
        <v>23091</v>
      </c>
      <c r="H7956" s="16" t="s">
        <v>32666</v>
      </c>
      <c r="I7956" s="16" t="s">
        <v>35618</v>
      </c>
    </row>
    <row r="7957" spans="1:10">
      <c r="A7957" s="16" t="s">
        <v>30386</v>
      </c>
      <c r="B7957" s="52" t="s">
        <v>547</v>
      </c>
      <c r="C7957" s="16" t="str">
        <f t="shared" si="124"/>
        <v>019 - 890</v>
      </c>
      <c r="D7957" s="52"/>
      <c r="E7957" s="52" t="s">
        <v>23092</v>
      </c>
      <c r="F7957" s="16"/>
      <c r="G7957" s="16" t="s">
        <v>23091</v>
      </c>
      <c r="H7957" s="16" t="s">
        <v>32666</v>
      </c>
      <c r="I7957" s="16" t="s">
        <v>30387</v>
      </c>
      <c r="J7957" s="16" t="s">
        <v>34487</v>
      </c>
    </row>
    <row r="7958" spans="1:10">
      <c r="A7958" s="16" t="s">
        <v>24601</v>
      </c>
      <c r="B7958" s="52" t="s">
        <v>548</v>
      </c>
      <c r="C7958" s="16" t="str">
        <f t="shared" si="124"/>
        <v>019 - 891</v>
      </c>
      <c r="D7958" s="52"/>
      <c r="E7958" s="52" t="s">
        <v>23092</v>
      </c>
      <c r="F7958" s="16"/>
      <c r="G7958" s="16" t="s">
        <v>23091</v>
      </c>
      <c r="H7958" s="16" t="s">
        <v>32666</v>
      </c>
      <c r="I7958" s="16" t="s">
        <v>24602</v>
      </c>
      <c r="J7958" s="16" t="s">
        <v>34487</v>
      </c>
    </row>
    <row r="7959" spans="1:10">
      <c r="A7959" s="16" t="s">
        <v>21757</v>
      </c>
      <c r="B7959" s="52" t="s">
        <v>29164</v>
      </c>
      <c r="C7959" s="16" t="str">
        <f t="shared" si="124"/>
        <v>050 - 030</v>
      </c>
      <c r="D7959" s="52" t="s">
        <v>34487</v>
      </c>
      <c r="E7959" s="52" t="s">
        <v>25930</v>
      </c>
      <c r="F7959" s="16" t="s">
        <v>21758</v>
      </c>
      <c r="G7959" s="16" t="s">
        <v>25929</v>
      </c>
      <c r="H7959" s="16" t="s">
        <v>30328</v>
      </c>
      <c r="I7959" s="16" t="s">
        <v>21759</v>
      </c>
      <c r="J7959" s="16"/>
    </row>
    <row r="7960" spans="1:10">
      <c r="A7960" s="16" t="s">
        <v>25284</v>
      </c>
      <c r="B7960" s="52" t="s">
        <v>3596</v>
      </c>
      <c r="C7960" s="16" t="str">
        <f t="shared" si="124"/>
        <v>044 - 063</v>
      </c>
      <c r="D7960" s="52" t="s">
        <v>36059</v>
      </c>
      <c r="E7960" s="52" t="s">
        <v>27373</v>
      </c>
      <c r="F7960" s="16" t="s">
        <v>25285</v>
      </c>
      <c r="G7960" s="16" t="s">
        <v>27372</v>
      </c>
      <c r="H7960" s="16" t="s">
        <v>20397</v>
      </c>
      <c r="I7960" s="16" t="s">
        <v>25286</v>
      </c>
    </row>
    <row r="7961" spans="1:10">
      <c r="A7961" s="16" t="s">
        <v>2965</v>
      </c>
      <c r="B7961" s="52" t="s">
        <v>14053</v>
      </c>
      <c r="C7961" s="16" t="str">
        <f t="shared" si="124"/>
        <v>042 - 039</v>
      </c>
      <c r="D7961" s="52" t="s">
        <v>36059</v>
      </c>
      <c r="E7961" s="52" t="s">
        <v>1290</v>
      </c>
      <c r="F7961" s="16" t="s">
        <v>13949</v>
      </c>
      <c r="G7961" s="16" t="s">
        <v>33346</v>
      </c>
      <c r="H7961" s="16" t="s">
        <v>20397</v>
      </c>
      <c r="I7961" s="16" t="s">
        <v>2966</v>
      </c>
    </row>
    <row r="7962" spans="1:10">
      <c r="A7962" s="16" t="s">
        <v>24498</v>
      </c>
      <c r="B7962" s="52" t="s">
        <v>17810</v>
      </c>
      <c r="C7962" s="16" t="str">
        <f t="shared" si="124"/>
        <v>043 - 045</v>
      </c>
      <c r="D7962" s="52" t="s">
        <v>34487</v>
      </c>
      <c r="E7962" s="52" t="s">
        <v>36775</v>
      </c>
      <c r="F7962" s="16" t="s">
        <v>13741</v>
      </c>
      <c r="G7962" s="16" t="s">
        <v>27380</v>
      </c>
      <c r="H7962" s="16" t="s">
        <v>20397</v>
      </c>
      <c r="I7962" s="16" t="s">
        <v>19626</v>
      </c>
    </row>
    <row r="7963" spans="1:10">
      <c r="A7963" s="16" t="s">
        <v>25134</v>
      </c>
      <c r="B7963" s="52" t="s">
        <v>34094</v>
      </c>
      <c r="C7963" s="16" t="str">
        <f t="shared" si="124"/>
        <v>060 - 058</v>
      </c>
      <c r="D7963" s="52" t="s">
        <v>36059</v>
      </c>
      <c r="E7963" s="52" t="s">
        <v>10737</v>
      </c>
      <c r="F7963" s="16" t="s">
        <v>22108</v>
      </c>
      <c r="G7963" s="16" t="s">
        <v>10736</v>
      </c>
      <c r="H7963" s="16" t="s">
        <v>20396</v>
      </c>
      <c r="I7963" s="16" t="s">
        <v>22109</v>
      </c>
      <c r="J7963" s="16"/>
    </row>
    <row r="7964" spans="1:10">
      <c r="A7964" s="16" t="s">
        <v>2967</v>
      </c>
      <c r="B7964" s="52" t="s">
        <v>29810</v>
      </c>
      <c r="C7964" s="16" t="str">
        <f t="shared" si="124"/>
        <v>087 - 039</v>
      </c>
      <c r="D7964" s="52" t="s">
        <v>36059</v>
      </c>
      <c r="E7964" s="52" t="s">
        <v>10962</v>
      </c>
      <c r="F7964" s="16" t="s">
        <v>2968</v>
      </c>
      <c r="G7964" s="16" t="s">
        <v>10961</v>
      </c>
      <c r="H7964" s="16" t="s">
        <v>29917</v>
      </c>
      <c r="I7964" s="16" t="s">
        <v>2969</v>
      </c>
    </row>
    <row r="7965" spans="1:10">
      <c r="A7965" s="16" t="s">
        <v>11102</v>
      </c>
      <c r="B7965" s="52" t="s">
        <v>2791</v>
      </c>
      <c r="C7965" s="16" t="str">
        <f t="shared" si="124"/>
        <v>021 - 877</v>
      </c>
      <c r="D7965" s="52"/>
      <c r="E7965" s="52" t="s">
        <v>14657</v>
      </c>
      <c r="F7965" s="16"/>
      <c r="G7965" s="16" t="s">
        <v>14656</v>
      </c>
      <c r="H7965" s="16" t="s">
        <v>4778</v>
      </c>
      <c r="I7965" s="16" t="s">
        <v>11103</v>
      </c>
      <c r="J7965" s="16" t="s">
        <v>34487</v>
      </c>
    </row>
    <row r="7966" spans="1:10">
      <c r="A7966" s="16" t="s">
        <v>21788</v>
      </c>
      <c r="B7966" s="52" t="s">
        <v>19741</v>
      </c>
      <c r="C7966" s="16" t="str">
        <f t="shared" si="124"/>
        <v>004 - 182</v>
      </c>
      <c r="D7966" s="52" t="s">
        <v>34487</v>
      </c>
      <c r="E7966" s="52" t="s">
        <v>10758</v>
      </c>
      <c r="F7966" s="16" t="s">
        <v>10756</v>
      </c>
      <c r="G7966" s="16" t="s">
        <v>10757</v>
      </c>
      <c r="H7966" s="16" t="s">
        <v>10732</v>
      </c>
      <c r="I7966" s="16" t="s">
        <v>21789</v>
      </c>
    </row>
    <row r="7967" spans="1:10">
      <c r="A7967" s="16" t="s">
        <v>28017</v>
      </c>
      <c r="B7967" s="52" t="s">
        <v>18061</v>
      </c>
      <c r="C7967" s="16" t="str">
        <f t="shared" si="124"/>
        <v>022 - 153</v>
      </c>
      <c r="D7967" s="52" t="s">
        <v>34487</v>
      </c>
      <c r="E7967" s="52" t="s">
        <v>4777</v>
      </c>
      <c r="F7967" s="16" t="s">
        <v>28018</v>
      </c>
      <c r="G7967" s="16" t="s">
        <v>4776</v>
      </c>
      <c r="H7967" s="16" t="s">
        <v>4778</v>
      </c>
      <c r="I7967" s="16" t="s">
        <v>28019</v>
      </c>
    </row>
    <row r="7968" spans="1:10">
      <c r="A7968" s="16" t="s">
        <v>2957</v>
      </c>
      <c r="B7968" s="52" t="s">
        <v>8334</v>
      </c>
      <c r="C7968" s="16" t="str">
        <f t="shared" si="124"/>
        <v>016 - 180</v>
      </c>
      <c r="D7968" s="52" t="s">
        <v>34487</v>
      </c>
      <c r="E7968" s="52" t="s">
        <v>10742</v>
      </c>
      <c r="F7968" s="16" t="s">
        <v>10740</v>
      </c>
      <c r="G7968" s="16" t="s">
        <v>10741</v>
      </c>
      <c r="H7968" s="16" t="s">
        <v>32666</v>
      </c>
      <c r="I7968" s="16" t="s">
        <v>22824</v>
      </c>
    </row>
    <row r="7969" spans="1:10">
      <c r="A7969" s="16" t="s">
        <v>6874</v>
      </c>
      <c r="B7969" s="52" t="s">
        <v>2792</v>
      </c>
      <c r="C7969" s="16" t="str">
        <f t="shared" si="124"/>
        <v>021 - 878</v>
      </c>
      <c r="D7969" s="52"/>
      <c r="E7969" s="52" t="s">
        <v>14657</v>
      </c>
      <c r="F7969" s="16"/>
      <c r="G7969" s="16" t="s">
        <v>14656</v>
      </c>
      <c r="H7969" s="16" t="s">
        <v>4778</v>
      </c>
      <c r="I7969" s="16" t="s">
        <v>6875</v>
      </c>
      <c r="J7969" s="16" t="s">
        <v>34487</v>
      </c>
    </row>
    <row r="7970" spans="1:10">
      <c r="A7970" s="16" t="s">
        <v>19386</v>
      </c>
      <c r="B7970" s="52" t="s">
        <v>33509</v>
      </c>
      <c r="C7970" s="16" t="str">
        <f t="shared" si="124"/>
        <v>008 - 050</v>
      </c>
      <c r="D7970" s="52" t="s">
        <v>36059</v>
      </c>
      <c r="E7970" s="52" t="s">
        <v>16664</v>
      </c>
      <c r="F7970" s="16" t="s">
        <v>15282</v>
      </c>
      <c r="G7970" s="16" t="s">
        <v>16663</v>
      </c>
      <c r="H7970" s="16" t="s">
        <v>34573</v>
      </c>
      <c r="I7970" s="16" t="s">
        <v>19387</v>
      </c>
    </row>
    <row r="7971" spans="1:10">
      <c r="A7971" s="16" t="s">
        <v>18641</v>
      </c>
      <c r="B7971" s="52" t="s">
        <v>12054</v>
      </c>
      <c r="C7971" s="16" t="str">
        <f t="shared" si="124"/>
        <v>001 - 215</v>
      </c>
      <c r="D7971" s="52" t="s">
        <v>36059</v>
      </c>
      <c r="E7971" s="52" t="s">
        <v>37671</v>
      </c>
      <c r="F7971" s="16" t="s">
        <v>4804</v>
      </c>
      <c r="G7971" s="16" t="s">
        <v>37670</v>
      </c>
      <c r="H7971" s="16" t="s">
        <v>10732</v>
      </c>
      <c r="I7971" s="16" t="s">
        <v>9699</v>
      </c>
    </row>
    <row r="7972" spans="1:10">
      <c r="A7972" s="16" t="s">
        <v>33233</v>
      </c>
      <c r="B7972" s="52" t="s">
        <v>33510</v>
      </c>
      <c r="C7972" s="16" t="str">
        <f t="shared" si="124"/>
        <v>008 - 831</v>
      </c>
      <c r="D7972" s="52"/>
      <c r="E7972" s="52" t="s">
        <v>16664</v>
      </c>
      <c r="F7972" s="16"/>
      <c r="G7972" s="16" t="s">
        <v>16663</v>
      </c>
      <c r="H7972" s="16" t="s">
        <v>34573</v>
      </c>
      <c r="I7972" s="16" t="s">
        <v>33234</v>
      </c>
      <c r="J7972" s="16" t="s">
        <v>34487</v>
      </c>
    </row>
    <row r="7973" spans="1:10">
      <c r="A7973" s="16" t="s">
        <v>1247</v>
      </c>
      <c r="B7973" s="52" t="s">
        <v>5675</v>
      </c>
      <c r="C7973" s="16" t="str">
        <f t="shared" si="124"/>
        <v>002 - 114</v>
      </c>
      <c r="D7973" s="52" t="s">
        <v>34487</v>
      </c>
      <c r="E7973" s="52" t="s">
        <v>36066</v>
      </c>
      <c r="F7973" s="16" t="s">
        <v>25797</v>
      </c>
      <c r="G7973" s="16" t="s">
        <v>20457</v>
      </c>
      <c r="H7973" s="16" t="s">
        <v>10732</v>
      </c>
      <c r="I7973" s="16" t="s">
        <v>1248</v>
      </c>
      <c r="J7973" s="16"/>
    </row>
    <row r="7974" spans="1:10">
      <c r="A7974" s="16" t="s">
        <v>6292</v>
      </c>
      <c r="B7974" s="52" t="s">
        <v>16981</v>
      </c>
      <c r="C7974" s="16" t="str">
        <f t="shared" si="124"/>
        <v>001 - 213</v>
      </c>
      <c r="D7974" s="52" t="s">
        <v>36059</v>
      </c>
      <c r="E7974" s="52" t="s">
        <v>37671</v>
      </c>
      <c r="F7974" s="16" t="s">
        <v>6122</v>
      </c>
      <c r="G7974" s="16" t="s">
        <v>37670</v>
      </c>
      <c r="H7974" s="16" t="s">
        <v>10732</v>
      </c>
      <c r="I7974" s="16" t="s">
        <v>24367</v>
      </c>
    </row>
    <row r="7975" spans="1:10">
      <c r="A7975" s="16" t="s">
        <v>17572</v>
      </c>
      <c r="B7975" s="52" t="s">
        <v>17316</v>
      </c>
      <c r="C7975" s="16" t="str">
        <f t="shared" si="124"/>
        <v>006 - 144</v>
      </c>
      <c r="D7975" s="52" t="s">
        <v>36059</v>
      </c>
      <c r="E7975" s="52" t="s">
        <v>26671</v>
      </c>
      <c r="F7975" s="16" t="s">
        <v>23424</v>
      </c>
      <c r="G7975" s="16" t="s">
        <v>26670</v>
      </c>
      <c r="H7975" s="16" t="s">
        <v>10732</v>
      </c>
      <c r="I7975" s="16" t="s">
        <v>17573</v>
      </c>
      <c r="J7975" s="16"/>
    </row>
    <row r="7976" spans="1:10">
      <c r="A7976" s="16" t="s">
        <v>19910</v>
      </c>
      <c r="B7976" s="52" t="s">
        <v>16982</v>
      </c>
      <c r="C7976" s="16" t="str">
        <f t="shared" si="124"/>
        <v>001 - 214</v>
      </c>
      <c r="D7976" s="52" t="s">
        <v>36059</v>
      </c>
      <c r="E7976" s="52" t="s">
        <v>37671</v>
      </c>
      <c r="F7976" s="16" t="s">
        <v>10415</v>
      </c>
      <c r="G7976" s="16" t="s">
        <v>37670</v>
      </c>
      <c r="H7976" s="16" t="s">
        <v>10732</v>
      </c>
      <c r="I7976" s="16" t="s">
        <v>19911</v>
      </c>
    </row>
    <row r="7977" spans="1:10">
      <c r="A7977" s="16" t="s">
        <v>28661</v>
      </c>
      <c r="B7977" s="52" t="s">
        <v>33720</v>
      </c>
      <c r="C7977" s="16" t="str">
        <f t="shared" si="124"/>
        <v>025 - 043</v>
      </c>
      <c r="D7977" s="52" t="s">
        <v>34487</v>
      </c>
      <c r="E7977" s="52" t="s">
        <v>36071</v>
      </c>
      <c r="F7977" s="16" t="s">
        <v>16055</v>
      </c>
      <c r="G7977" s="16" t="s">
        <v>36070</v>
      </c>
      <c r="H7977" s="16" t="s">
        <v>32660</v>
      </c>
      <c r="I7977" s="16" t="s">
        <v>24048</v>
      </c>
    </row>
    <row r="7978" spans="1:10">
      <c r="A7978" s="16" t="s">
        <v>11896</v>
      </c>
      <c r="B7978" s="52" t="s">
        <v>5511</v>
      </c>
      <c r="C7978" s="16" t="str">
        <f t="shared" si="124"/>
        <v>018 - 122</v>
      </c>
      <c r="D7978" s="52" t="s">
        <v>36059</v>
      </c>
      <c r="E7978" s="52" t="s">
        <v>35975</v>
      </c>
      <c r="F7978" s="16" t="s">
        <v>12749</v>
      </c>
      <c r="G7978" s="16" t="s">
        <v>35974</v>
      </c>
      <c r="H7978" s="16" t="s">
        <v>32666</v>
      </c>
      <c r="I7978" s="16" t="s">
        <v>17192</v>
      </c>
    </row>
    <row r="7979" spans="1:10">
      <c r="A7979" s="16" t="s">
        <v>4420</v>
      </c>
      <c r="B7979" s="52" t="s">
        <v>16983</v>
      </c>
      <c r="C7979" s="16" t="str">
        <f t="shared" si="124"/>
        <v>001 - 216</v>
      </c>
      <c r="D7979" s="52" t="s">
        <v>34487</v>
      </c>
      <c r="E7979" s="52" t="s">
        <v>37671</v>
      </c>
      <c r="F7979" s="16" t="s">
        <v>35568</v>
      </c>
      <c r="G7979" s="16" t="s">
        <v>37670</v>
      </c>
      <c r="H7979" s="16" t="s">
        <v>10732</v>
      </c>
      <c r="I7979" s="16" t="s">
        <v>4421</v>
      </c>
    </row>
    <row r="7980" spans="1:10">
      <c r="A7980" s="16" t="s">
        <v>4431</v>
      </c>
      <c r="B7980" s="52" t="s">
        <v>21806</v>
      </c>
      <c r="C7980" s="16" t="str">
        <f t="shared" si="124"/>
        <v>001 - 217</v>
      </c>
      <c r="D7980" s="52" t="s">
        <v>36059</v>
      </c>
      <c r="E7980" s="52" t="s">
        <v>37671</v>
      </c>
      <c r="F7980" s="16" t="s">
        <v>4432</v>
      </c>
      <c r="G7980" s="16" t="s">
        <v>37670</v>
      </c>
      <c r="H7980" s="16" t="s">
        <v>10732</v>
      </c>
      <c r="I7980" s="16" t="s">
        <v>4433</v>
      </c>
    </row>
    <row r="7981" spans="1:10">
      <c r="A7981" s="16" t="s">
        <v>22135</v>
      </c>
      <c r="B7981" s="52" t="s">
        <v>549</v>
      </c>
      <c r="C7981" s="16" t="str">
        <f t="shared" si="124"/>
        <v>019 - 083</v>
      </c>
      <c r="D7981" s="52" t="s">
        <v>36059</v>
      </c>
      <c r="E7981" s="52" t="s">
        <v>23092</v>
      </c>
      <c r="F7981" s="16" t="s">
        <v>22136</v>
      </c>
      <c r="G7981" s="16" t="s">
        <v>23091</v>
      </c>
      <c r="H7981" s="16" t="s">
        <v>32666</v>
      </c>
      <c r="I7981" s="16" t="s">
        <v>22137</v>
      </c>
    </row>
    <row r="7982" spans="1:10">
      <c r="A7982" s="16" t="s">
        <v>31623</v>
      </c>
      <c r="B7982" s="52" t="s">
        <v>24984</v>
      </c>
      <c r="C7982" s="16" t="str">
        <f t="shared" si="124"/>
        <v>010 - 818</v>
      </c>
      <c r="D7982" s="52"/>
      <c r="E7982" s="52" t="s">
        <v>30437</v>
      </c>
      <c r="F7982" s="16"/>
      <c r="G7982" s="16" t="s">
        <v>30436</v>
      </c>
      <c r="H7982" s="16" t="s">
        <v>34573</v>
      </c>
      <c r="I7982" s="16" t="s">
        <v>31624</v>
      </c>
      <c r="J7982" s="16" t="s">
        <v>34487</v>
      </c>
    </row>
    <row r="7983" spans="1:10">
      <c r="A7983" s="16" t="s">
        <v>8360</v>
      </c>
      <c r="B7983" s="52" t="s">
        <v>21906</v>
      </c>
      <c r="C7983" s="16" t="str">
        <f t="shared" si="124"/>
        <v>020 - 050</v>
      </c>
      <c r="D7983" s="52" t="s">
        <v>36059</v>
      </c>
      <c r="E7983" s="52" t="s">
        <v>26789</v>
      </c>
      <c r="F7983" s="16" t="s">
        <v>8361</v>
      </c>
      <c r="G7983" s="16" t="s">
        <v>26788</v>
      </c>
      <c r="H7983" s="16" t="s">
        <v>32666</v>
      </c>
      <c r="I7983" s="16" t="s">
        <v>8362</v>
      </c>
    </row>
    <row r="7984" spans="1:10">
      <c r="A7984" s="16" t="s">
        <v>17688</v>
      </c>
      <c r="B7984" s="52" t="s">
        <v>17317</v>
      </c>
      <c r="C7984" s="16" t="str">
        <f t="shared" si="124"/>
        <v>006 - 145</v>
      </c>
      <c r="D7984" s="52" t="s">
        <v>36059</v>
      </c>
      <c r="E7984" s="52" t="s">
        <v>26671</v>
      </c>
      <c r="F7984" s="16" t="s">
        <v>6389</v>
      </c>
      <c r="G7984" s="16" t="s">
        <v>26670</v>
      </c>
      <c r="H7984" s="16" t="s">
        <v>10732</v>
      </c>
      <c r="I7984" s="16" t="s">
        <v>17689</v>
      </c>
    </row>
    <row r="7985" spans="1:10">
      <c r="A7985" s="16" t="s">
        <v>15880</v>
      </c>
      <c r="B7985" s="52" t="s">
        <v>21807</v>
      </c>
      <c r="C7985" s="16" t="str">
        <f t="shared" si="124"/>
        <v>001 - 218</v>
      </c>
      <c r="D7985" s="52" t="s">
        <v>36059</v>
      </c>
      <c r="E7985" s="52" t="s">
        <v>37671</v>
      </c>
      <c r="F7985" s="16" t="s">
        <v>10415</v>
      </c>
      <c r="G7985" s="16" t="s">
        <v>37670</v>
      </c>
      <c r="H7985" s="16" t="s">
        <v>10732</v>
      </c>
      <c r="I7985" s="16" t="s">
        <v>4345</v>
      </c>
    </row>
    <row r="7986" spans="1:10">
      <c r="A7986" s="16" t="s">
        <v>13548</v>
      </c>
      <c r="B7986" s="52" t="s">
        <v>29985</v>
      </c>
      <c r="C7986" s="16" t="str">
        <f t="shared" si="124"/>
        <v>002 - 115</v>
      </c>
      <c r="D7986" s="52" t="s">
        <v>36059</v>
      </c>
      <c r="E7986" s="52" t="s">
        <v>36066</v>
      </c>
      <c r="F7986" s="16" t="s">
        <v>37471</v>
      </c>
      <c r="G7986" s="16" t="s">
        <v>20457</v>
      </c>
      <c r="H7986" s="16" t="s">
        <v>10732</v>
      </c>
      <c r="I7986" s="16" t="s">
        <v>13549</v>
      </c>
    </row>
    <row r="7987" spans="1:10">
      <c r="A7987" s="16" t="s">
        <v>15145</v>
      </c>
      <c r="B7987" s="52" t="s">
        <v>34756</v>
      </c>
      <c r="C7987" s="16" t="str">
        <f t="shared" si="124"/>
        <v>030 - 095</v>
      </c>
      <c r="D7987" s="52" t="s">
        <v>36059</v>
      </c>
      <c r="E7987" s="52" t="s">
        <v>35970</v>
      </c>
      <c r="F7987" s="16" t="s">
        <v>9784</v>
      </c>
      <c r="G7987" s="16" t="s">
        <v>35969</v>
      </c>
      <c r="H7987" s="16" t="s">
        <v>30334</v>
      </c>
      <c r="I7987" s="16" t="s">
        <v>15146</v>
      </c>
    </row>
    <row r="7988" spans="1:10">
      <c r="A7988" s="16" t="s">
        <v>9923</v>
      </c>
      <c r="B7988" s="52" t="s">
        <v>29655</v>
      </c>
      <c r="C7988" s="16" t="str">
        <f t="shared" si="124"/>
        <v>076 - 068</v>
      </c>
      <c r="D7988" s="52" t="s">
        <v>34487</v>
      </c>
      <c r="E7988" s="52" t="s">
        <v>13510</v>
      </c>
      <c r="F7988" s="16" t="s">
        <v>9157</v>
      </c>
      <c r="G7988" s="16" t="s">
        <v>13509</v>
      </c>
      <c r="H7988" s="16" t="s">
        <v>13511</v>
      </c>
      <c r="I7988" s="16" t="s">
        <v>7920</v>
      </c>
    </row>
    <row r="7989" spans="1:10">
      <c r="A7989" s="16" t="s">
        <v>6105</v>
      </c>
      <c r="B7989" s="52" t="s">
        <v>21808</v>
      </c>
      <c r="C7989" s="16" t="str">
        <f t="shared" si="124"/>
        <v>001 - 852</v>
      </c>
      <c r="D7989" s="52"/>
      <c r="E7989" s="52" t="s">
        <v>37671</v>
      </c>
      <c r="F7989" s="16"/>
      <c r="G7989" s="16" t="s">
        <v>37670</v>
      </c>
      <c r="H7989" s="16" t="s">
        <v>10732</v>
      </c>
      <c r="I7989" s="16" t="s">
        <v>6106</v>
      </c>
      <c r="J7989" s="16" t="s">
        <v>34487</v>
      </c>
    </row>
    <row r="7990" spans="1:10">
      <c r="A7990" s="16" t="s">
        <v>32370</v>
      </c>
      <c r="B7990" s="52" t="s">
        <v>7804</v>
      </c>
      <c r="C7990" s="16" t="str">
        <f t="shared" si="124"/>
        <v>033 - 038</v>
      </c>
      <c r="D7990" s="52" t="s">
        <v>34487</v>
      </c>
      <c r="E7990" s="52" t="s">
        <v>37663</v>
      </c>
      <c r="F7990" s="16" t="s">
        <v>32371</v>
      </c>
      <c r="G7990" s="16" t="s">
        <v>37662</v>
      </c>
      <c r="H7990" s="16" t="s">
        <v>35981</v>
      </c>
      <c r="I7990" s="16" t="s">
        <v>36467</v>
      </c>
    </row>
    <row r="7991" spans="1:10">
      <c r="A7991" s="16" t="s">
        <v>31493</v>
      </c>
      <c r="B7991" s="52" t="s">
        <v>31650</v>
      </c>
      <c r="C7991" s="16" t="str">
        <f t="shared" si="124"/>
        <v>016 - 181</v>
      </c>
      <c r="D7991" s="52"/>
      <c r="E7991" s="52" t="s">
        <v>10742</v>
      </c>
      <c r="F7991" s="16"/>
      <c r="G7991" s="16" t="s">
        <v>10741</v>
      </c>
      <c r="H7991" s="16" t="s">
        <v>32666</v>
      </c>
      <c r="I7991" s="16" t="s">
        <v>21763</v>
      </c>
      <c r="J7991" s="16" t="s">
        <v>34487</v>
      </c>
    </row>
    <row r="7992" spans="1:10">
      <c r="A7992" s="16" t="s">
        <v>19701</v>
      </c>
      <c r="B7992" s="52" t="s">
        <v>34757</v>
      </c>
      <c r="C7992" s="16" t="str">
        <f t="shared" si="124"/>
        <v>030 - 096</v>
      </c>
      <c r="D7992" s="52" t="s">
        <v>36059</v>
      </c>
      <c r="E7992" s="52" t="s">
        <v>35970</v>
      </c>
      <c r="F7992" s="16" t="s">
        <v>23713</v>
      </c>
      <c r="G7992" s="16" t="s">
        <v>35969</v>
      </c>
      <c r="H7992" s="16" t="s">
        <v>30334</v>
      </c>
      <c r="I7992" s="16" t="s">
        <v>19702</v>
      </c>
    </row>
    <row r="7993" spans="1:10">
      <c r="A7993" s="16" t="s">
        <v>32636</v>
      </c>
      <c r="B7993" s="52" t="s">
        <v>24583</v>
      </c>
      <c r="C7993" s="16" t="str">
        <f t="shared" si="124"/>
        <v>066 - 078</v>
      </c>
      <c r="D7993" s="52" t="s">
        <v>34487</v>
      </c>
      <c r="E7993" s="52" t="s">
        <v>3383</v>
      </c>
      <c r="F7993" s="16" t="s">
        <v>23669</v>
      </c>
      <c r="G7993" s="16" t="s">
        <v>3382</v>
      </c>
      <c r="H7993" s="16" t="s">
        <v>15395</v>
      </c>
      <c r="I7993" s="16" t="s">
        <v>1907</v>
      </c>
      <c r="J7993" s="16"/>
    </row>
    <row r="7994" spans="1:10">
      <c r="A7994" s="16" t="s">
        <v>19600</v>
      </c>
      <c r="B7994" s="52" t="s">
        <v>29092</v>
      </c>
      <c r="C7994" s="16" t="str">
        <f t="shared" si="124"/>
        <v>057 - 060</v>
      </c>
      <c r="D7994" s="52" t="s">
        <v>34487</v>
      </c>
      <c r="E7994" s="52" t="s">
        <v>18919</v>
      </c>
      <c r="F7994" s="16" t="s">
        <v>28823</v>
      </c>
      <c r="G7994" s="16" t="s">
        <v>18918</v>
      </c>
      <c r="H7994" s="16" t="s">
        <v>20396</v>
      </c>
      <c r="I7994" s="16" t="s">
        <v>19601</v>
      </c>
      <c r="J7994" s="16"/>
    </row>
    <row r="7995" spans="1:10">
      <c r="A7995" s="16" t="s">
        <v>11062</v>
      </c>
      <c r="B7995" s="52" t="s">
        <v>21809</v>
      </c>
      <c r="C7995" s="16" t="str">
        <f t="shared" si="124"/>
        <v>001 - 219</v>
      </c>
      <c r="D7995" s="52" t="s">
        <v>36059</v>
      </c>
      <c r="E7995" s="52" t="s">
        <v>37671</v>
      </c>
      <c r="F7995" s="16" t="s">
        <v>11063</v>
      </c>
      <c r="G7995" s="16" t="s">
        <v>37670</v>
      </c>
      <c r="H7995" s="16" t="s">
        <v>10732</v>
      </c>
      <c r="I7995" s="16" t="s">
        <v>11064</v>
      </c>
    </row>
    <row r="7996" spans="1:10">
      <c r="A7996" s="16" t="s">
        <v>37349</v>
      </c>
      <c r="B7996" s="52" t="s">
        <v>17971</v>
      </c>
      <c r="C7996" s="16" t="str">
        <f t="shared" si="124"/>
        <v>023 - 062</v>
      </c>
      <c r="D7996" s="52" t="s">
        <v>34487</v>
      </c>
      <c r="E7996" s="52" t="s">
        <v>380</v>
      </c>
      <c r="F7996" s="16" t="s">
        <v>19155</v>
      </c>
      <c r="G7996" s="16" t="s">
        <v>379</v>
      </c>
      <c r="H7996" s="16" t="s">
        <v>32660</v>
      </c>
      <c r="I7996" s="16" t="s">
        <v>37350</v>
      </c>
    </row>
    <row r="7997" spans="1:10">
      <c r="A7997" s="16" t="s">
        <v>23133</v>
      </c>
      <c r="B7997" s="52" t="s">
        <v>550</v>
      </c>
      <c r="C7997" s="16" t="str">
        <f t="shared" si="124"/>
        <v>019 - 084</v>
      </c>
      <c r="D7997" s="52" t="s">
        <v>36059</v>
      </c>
      <c r="E7997" s="52" t="s">
        <v>23092</v>
      </c>
      <c r="F7997" s="16" t="s">
        <v>13594</v>
      </c>
      <c r="G7997" s="16" t="s">
        <v>23091</v>
      </c>
      <c r="H7997" s="16" t="s">
        <v>32666</v>
      </c>
      <c r="I7997" s="16" t="s">
        <v>13595</v>
      </c>
    </row>
    <row r="7998" spans="1:10">
      <c r="A7998" s="16" t="s">
        <v>1187</v>
      </c>
      <c r="B7998" s="52" t="s">
        <v>4928</v>
      </c>
      <c r="C7998" s="16" t="str">
        <f t="shared" si="124"/>
        <v>017 - 887</v>
      </c>
      <c r="D7998" s="52"/>
      <c r="E7998" s="52" t="s">
        <v>22538</v>
      </c>
      <c r="F7998" s="16"/>
      <c r="G7998" s="16" t="s">
        <v>22537</v>
      </c>
      <c r="H7998" s="16" t="s">
        <v>32666</v>
      </c>
      <c r="I7998" s="16" t="s">
        <v>1188</v>
      </c>
      <c r="J7998" s="16" t="s">
        <v>34487</v>
      </c>
    </row>
    <row r="7999" spans="1:10">
      <c r="A7999" s="16" t="s">
        <v>5815</v>
      </c>
      <c r="B7999" s="52" t="s">
        <v>34270</v>
      </c>
      <c r="C7999" s="16" t="str">
        <f t="shared" si="124"/>
        <v>030 - 816</v>
      </c>
      <c r="D7999" s="52"/>
      <c r="E7999" s="52" t="s">
        <v>35970</v>
      </c>
      <c r="F7999" s="16"/>
      <c r="G7999" s="16" t="s">
        <v>35969</v>
      </c>
      <c r="H7999" s="16" t="s">
        <v>30334</v>
      </c>
      <c r="I7999" s="16" t="s">
        <v>5816</v>
      </c>
      <c r="J7999" s="16" t="s">
        <v>34487</v>
      </c>
    </row>
    <row r="8000" spans="1:10">
      <c r="A8000" s="16" t="s">
        <v>9758</v>
      </c>
      <c r="B8000" s="52" t="s">
        <v>35324</v>
      </c>
      <c r="C8000" s="16" t="str">
        <f t="shared" si="124"/>
        <v>080 - 065</v>
      </c>
      <c r="D8000" s="52" t="s">
        <v>36059</v>
      </c>
      <c r="E8000" s="52" t="s">
        <v>1692</v>
      </c>
      <c r="F8000" s="16" t="s">
        <v>9759</v>
      </c>
      <c r="G8000" s="16" t="s">
        <v>1691</v>
      </c>
      <c r="H8000" s="16" t="s">
        <v>4772</v>
      </c>
      <c r="I8000" s="16" t="s">
        <v>9760</v>
      </c>
    </row>
    <row r="8001" spans="1:10">
      <c r="A8001" s="16" t="s">
        <v>29943</v>
      </c>
      <c r="B8001" s="52" t="s">
        <v>9658</v>
      </c>
      <c r="C8001" s="16" t="str">
        <f t="shared" si="124"/>
        <v>038 - 020</v>
      </c>
      <c r="D8001" s="52" t="s">
        <v>34487</v>
      </c>
      <c r="E8001" s="52" t="s">
        <v>37411</v>
      </c>
      <c r="F8001" s="16" t="s">
        <v>29944</v>
      </c>
      <c r="G8001" s="16" t="s">
        <v>32501</v>
      </c>
      <c r="H8001" s="16" t="s">
        <v>35981</v>
      </c>
      <c r="I8001" s="16" t="s">
        <v>29945</v>
      </c>
    </row>
    <row r="8002" spans="1:10">
      <c r="A8002" s="16" t="s">
        <v>6808</v>
      </c>
      <c r="B8002" s="52" t="s">
        <v>8885</v>
      </c>
      <c r="C8002" s="16" t="str">
        <f t="shared" si="124"/>
        <v>024 - 085</v>
      </c>
      <c r="D8002" s="52" t="s">
        <v>34487</v>
      </c>
      <c r="E8002" s="52" t="s">
        <v>26794</v>
      </c>
      <c r="F8002" s="16" t="s">
        <v>36048</v>
      </c>
      <c r="G8002" s="16" t="s">
        <v>26793</v>
      </c>
      <c r="H8002" s="16" t="s">
        <v>32660</v>
      </c>
      <c r="I8002" s="16" t="s">
        <v>6809</v>
      </c>
    </row>
    <row r="8003" spans="1:10">
      <c r="A8003" s="16" t="s">
        <v>34114</v>
      </c>
      <c r="B8003" s="52" t="s">
        <v>19742</v>
      </c>
      <c r="C8003" s="16" t="str">
        <f t="shared" si="124"/>
        <v>004 - 183</v>
      </c>
      <c r="D8003" s="52" t="s">
        <v>34487</v>
      </c>
      <c r="E8003" s="52" t="s">
        <v>10758</v>
      </c>
      <c r="F8003" s="16" t="s">
        <v>10756</v>
      </c>
      <c r="G8003" s="16" t="s">
        <v>10757</v>
      </c>
      <c r="H8003" s="16" t="s">
        <v>10732</v>
      </c>
      <c r="I8003" s="16" t="s">
        <v>34115</v>
      </c>
    </row>
    <row r="8004" spans="1:10">
      <c r="A8004" s="16" t="s">
        <v>28155</v>
      </c>
      <c r="B8004" s="52" t="s">
        <v>19743</v>
      </c>
      <c r="C8004" s="16" t="str">
        <f t="shared" ref="C8004:C8067" si="125">MID(A8004,1,3) &amp;" - " &amp;MID(A8004,4,3)</f>
        <v>004 - 184</v>
      </c>
      <c r="D8004" s="52" t="s">
        <v>34487</v>
      </c>
      <c r="E8004" s="52" t="s">
        <v>10758</v>
      </c>
      <c r="F8004" s="16" t="s">
        <v>16933</v>
      </c>
      <c r="G8004" s="16" t="s">
        <v>10757</v>
      </c>
      <c r="H8004" s="16" t="s">
        <v>10732</v>
      </c>
      <c r="I8004" s="16" t="s">
        <v>28156</v>
      </c>
    </row>
    <row r="8005" spans="1:10">
      <c r="A8005" s="16" t="s">
        <v>2658</v>
      </c>
      <c r="B8005" s="52" t="s">
        <v>29986</v>
      </c>
      <c r="C8005" s="16" t="str">
        <f t="shared" si="125"/>
        <v>002 - 116</v>
      </c>
      <c r="D8005" s="52" t="s">
        <v>36059</v>
      </c>
      <c r="E8005" s="52" t="s">
        <v>36066</v>
      </c>
      <c r="F8005" s="16" t="s">
        <v>21966</v>
      </c>
      <c r="G8005" s="16" t="s">
        <v>20457</v>
      </c>
      <c r="H8005" s="16" t="s">
        <v>10732</v>
      </c>
      <c r="I8005" s="16" t="s">
        <v>2659</v>
      </c>
    </row>
    <row r="8006" spans="1:10">
      <c r="A8006" s="16" t="s">
        <v>4691</v>
      </c>
      <c r="B8006" s="52" t="s">
        <v>10655</v>
      </c>
      <c r="C8006" s="16" t="str">
        <f t="shared" si="125"/>
        <v>005 - 091</v>
      </c>
      <c r="D8006" s="52" t="s">
        <v>36059</v>
      </c>
      <c r="E8006" s="52" t="s">
        <v>18693</v>
      </c>
      <c r="F8006" s="16" t="s">
        <v>37332</v>
      </c>
      <c r="G8006" s="16" t="s">
        <v>18692</v>
      </c>
      <c r="H8006" s="16" t="s">
        <v>10732</v>
      </c>
      <c r="I8006" s="16" t="s">
        <v>4692</v>
      </c>
      <c r="J8006" s="16"/>
    </row>
    <row r="8007" spans="1:10">
      <c r="A8007" s="16" t="s">
        <v>1357</v>
      </c>
      <c r="B8007" s="52" t="s">
        <v>21810</v>
      </c>
      <c r="C8007" s="16" t="str">
        <f t="shared" si="125"/>
        <v>001 - 220</v>
      </c>
      <c r="D8007" s="52" t="s">
        <v>36059</v>
      </c>
      <c r="E8007" s="52" t="s">
        <v>37671</v>
      </c>
      <c r="F8007" s="16" t="s">
        <v>4160</v>
      </c>
      <c r="G8007" s="16" t="s">
        <v>37670</v>
      </c>
      <c r="H8007" s="16" t="s">
        <v>10732</v>
      </c>
      <c r="I8007" s="16" t="s">
        <v>6853</v>
      </c>
    </row>
    <row r="8008" spans="1:10">
      <c r="A8008" s="16" t="s">
        <v>19106</v>
      </c>
      <c r="B8008" s="52" t="s">
        <v>15055</v>
      </c>
      <c r="C8008" s="16" t="str">
        <f t="shared" si="125"/>
        <v>015 - 935</v>
      </c>
      <c r="D8008" s="52"/>
      <c r="E8008" s="52" t="s">
        <v>32665</v>
      </c>
      <c r="G8008" s="16" t="s">
        <v>32664</v>
      </c>
      <c r="H8008" s="16" t="s">
        <v>32666</v>
      </c>
      <c r="I8008" s="16" t="s">
        <v>14252</v>
      </c>
      <c r="J8008" s="16" t="s">
        <v>34487</v>
      </c>
    </row>
    <row r="8009" spans="1:10">
      <c r="A8009" s="16" t="s">
        <v>16188</v>
      </c>
      <c r="B8009" s="52" t="s">
        <v>8414</v>
      </c>
      <c r="C8009" s="16" t="str">
        <f t="shared" si="125"/>
        <v>013 - 196</v>
      </c>
      <c r="D8009" s="52" t="s">
        <v>36059</v>
      </c>
      <c r="E8009" s="52" t="s">
        <v>26240</v>
      </c>
      <c r="F8009" s="16" t="s">
        <v>16189</v>
      </c>
      <c r="G8009" s="16" t="s">
        <v>26239</v>
      </c>
      <c r="H8009" s="16" t="s">
        <v>32666</v>
      </c>
      <c r="I8009" s="16" t="s">
        <v>5125</v>
      </c>
      <c r="J8009" s="16" t="s">
        <v>7990</v>
      </c>
    </row>
    <row r="8010" spans="1:10">
      <c r="A8010" s="16" t="s">
        <v>5123</v>
      </c>
      <c r="B8010" s="52" t="s">
        <v>15999</v>
      </c>
      <c r="C8010" s="16" t="str">
        <f t="shared" si="125"/>
        <v>097 - 071</v>
      </c>
      <c r="D8010" s="52" t="s">
        <v>36059</v>
      </c>
      <c r="E8010" s="52" t="s">
        <v>26245</v>
      </c>
      <c r="F8010" s="16" t="s">
        <v>5124</v>
      </c>
      <c r="G8010" s="16" t="s">
        <v>26244</v>
      </c>
      <c r="H8010" s="16" t="s">
        <v>32666</v>
      </c>
      <c r="I8010" s="16" t="s">
        <v>5125</v>
      </c>
    </row>
    <row r="8011" spans="1:10">
      <c r="A8011" s="16" t="s">
        <v>12623</v>
      </c>
      <c r="B8011" s="52" t="s">
        <v>5512</v>
      </c>
      <c r="C8011" s="16" t="str">
        <f t="shared" si="125"/>
        <v>018 - 123</v>
      </c>
      <c r="D8011" s="52" t="s">
        <v>36059</v>
      </c>
      <c r="E8011" s="52" t="s">
        <v>35975</v>
      </c>
      <c r="F8011" s="16" t="s">
        <v>12624</v>
      </c>
      <c r="G8011" s="16" t="s">
        <v>35974</v>
      </c>
      <c r="H8011" s="16" t="s">
        <v>32666</v>
      </c>
      <c r="I8011" s="16" t="s">
        <v>12625</v>
      </c>
    </row>
    <row r="8012" spans="1:10">
      <c r="A8012" s="16" t="s">
        <v>17358</v>
      </c>
      <c r="B8012" s="52" t="s">
        <v>15056</v>
      </c>
      <c r="C8012" s="16" t="str">
        <f t="shared" si="125"/>
        <v>015 - 936</v>
      </c>
      <c r="D8012" s="52"/>
      <c r="E8012" s="52" t="s">
        <v>32665</v>
      </c>
      <c r="G8012" s="16" t="s">
        <v>32664</v>
      </c>
      <c r="H8012" s="16" t="s">
        <v>32666</v>
      </c>
      <c r="I8012" s="16" t="s">
        <v>17359</v>
      </c>
      <c r="J8012" s="16" t="s">
        <v>34487</v>
      </c>
    </row>
    <row r="8013" spans="1:10">
      <c r="A8013" s="16" t="s">
        <v>22804</v>
      </c>
      <c r="B8013" s="52" t="s">
        <v>15057</v>
      </c>
      <c r="C8013" s="16" t="str">
        <f t="shared" si="125"/>
        <v>015 - 183</v>
      </c>
      <c r="D8013" s="52" t="s">
        <v>36059</v>
      </c>
      <c r="E8013" s="52" t="s">
        <v>32665</v>
      </c>
      <c r="F8013" s="16" t="s">
        <v>13553</v>
      </c>
      <c r="G8013" s="16" t="s">
        <v>32664</v>
      </c>
      <c r="H8013" s="16" t="s">
        <v>32666</v>
      </c>
      <c r="I8013" s="16" t="s">
        <v>22805</v>
      </c>
    </row>
    <row r="8014" spans="1:10">
      <c r="A8014" s="16" t="s">
        <v>36942</v>
      </c>
      <c r="B8014" s="52" t="s">
        <v>551</v>
      </c>
      <c r="C8014" s="16" t="str">
        <f t="shared" si="125"/>
        <v>019 - 085</v>
      </c>
      <c r="D8014" s="52" t="s">
        <v>36059</v>
      </c>
      <c r="E8014" s="52" t="s">
        <v>23092</v>
      </c>
      <c r="F8014" s="16" t="s">
        <v>32434</v>
      </c>
      <c r="G8014" s="16" t="s">
        <v>23091</v>
      </c>
      <c r="H8014" s="16" t="s">
        <v>32666</v>
      </c>
      <c r="I8014" s="16" t="s">
        <v>27579</v>
      </c>
    </row>
    <row r="8015" spans="1:10">
      <c r="A8015" s="16" t="s">
        <v>26637</v>
      </c>
      <c r="B8015" s="52" t="s">
        <v>15058</v>
      </c>
      <c r="C8015" s="16" t="str">
        <f t="shared" si="125"/>
        <v>015 - 937</v>
      </c>
      <c r="D8015" s="52"/>
      <c r="E8015" s="52" t="s">
        <v>32665</v>
      </c>
      <c r="G8015" s="16" t="s">
        <v>32664</v>
      </c>
      <c r="H8015" s="16" t="s">
        <v>32666</v>
      </c>
      <c r="I8015" s="16" t="s">
        <v>26638</v>
      </c>
      <c r="J8015" s="16" t="s">
        <v>34487</v>
      </c>
    </row>
    <row r="8016" spans="1:10">
      <c r="A8016" s="16" t="s">
        <v>6463</v>
      </c>
      <c r="B8016" s="52" t="s">
        <v>5513</v>
      </c>
      <c r="C8016" s="16" t="str">
        <f t="shared" si="125"/>
        <v>018 - 124</v>
      </c>
      <c r="D8016" s="52" t="s">
        <v>36059</v>
      </c>
      <c r="E8016" s="52" t="s">
        <v>35975</v>
      </c>
      <c r="F8016" s="16" t="s">
        <v>15026</v>
      </c>
      <c r="G8016" s="16" t="s">
        <v>35974</v>
      </c>
      <c r="H8016" s="16" t="s">
        <v>32666</v>
      </c>
      <c r="I8016" s="16" t="s">
        <v>6464</v>
      </c>
    </row>
    <row r="8017" spans="1:10">
      <c r="A8017" s="16" t="s">
        <v>28157</v>
      </c>
      <c r="B8017" s="52" t="s">
        <v>10613</v>
      </c>
      <c r="C8017" s="16" t="str">
        <f t="shared" si="125"/>
        <v>015 - 184</v>
      </c>
      <c r="D8017" s="52" t="s">
        <v>36059</v>
      </c>
      <c r="E8017" s="52" t="s">
        <v>32665</v>
      </c>
      <c r="F8017" s="16" t="s">
        <v>28158</v>
      </c>
      <c r="G8017" s="16" t="s">
        <v>32664</v>
      </c>
      <c r="H8017" s="16" t="s">
        <v>32666</v>
      </c>
      <c r="I8017" s="16" t="s">
        <v>28159</v>
      </c>
    </row>
    <row r="8018" spans="1:10">
      <c r="A8018" s="16" t="s">
        <v>32496</v>
      </c>
      <c r="B8018" s="52" t="s">
        <v>10084</v>
      </c>
      <c r="C8018" s="16" t="str">
        <f t="shared" si="125"/>
        <v>005 - 092</v>
      </c>
      <c r="D8018" s="52" t="s">
        <v>36059</v>
      </c>
      <c r="E8018" s="52" t="s">
        <v>18693</v>
      </c>
      <c r="F8018" s="16" t="s">
        <v>784</v>
      </c>
      <c r="G8018" s="16" t="s">
        <v>18692</v>
      </c>
      <c r="H8018" s="16" t="s">
        <v>10732</v>
      </c>
      <c r="I8018" s="16" t="s">
        <v>32497</v>
      </c>
    </row>
    <row r="8019" spans="1:10">
      <c r="A8019" s="16" t="s">
        <v>15274</v>
      </c>
      <c r="B8019" s="52" t="s">
        <v>19744</v>
      </c>
      <c r="C8019" s="16" t="str">
        <f t="shared" si="125"/>
        <v>004 - 185</v>
      </c>
      <c r="D8019" s="52" t="s">
        <v>34487</v>
      </c>
      <c r="E8019" s="52" t="s">
        <v>10758</v>
      </c>
      <c r="F8019" s="16" t="s">
        <v>22325</v>
      </c>
      <c r="G8019" s="16" t="s">
        <v>10757</v>
      </c>
      <c r="H8019" s="16" t="s">
        <v>10732</v>
      </c>
      <c r="I8019" s="16" t="s">
        <v>17624</v>
      </c>
    </row>
    <row r="8020" spans="1:10">
      <c r="A8020" s="16" t="s">
        <v>9127</v>
      </c>
      <c r="B8020" s="52" t="s">
        <v>14860</v>
      </c>
      <c r="C8020" s="16" t="str">
        <f t="shared" si="125"/>
        <v>004 - 186</v>
      </c>
      <c r="D8020" s="52" t="s">
        <v>34487</v>
      </c>
      <c r="E8020" s="52" t="s">
        <v>10758</v>
      </c>
      <c r="F8020" s="16" t="s">
        <v>32106</v>
      </c>
      <c r="G8020" s="16" t="s">
        <v>10757</v>
      </c>
      <c r="H8020" s="16" t="s">
        <v>10732</v>
      </c>
      <c r="I8020" s="16" t="s">
        <v>9128</v>
      </c>
    </row>
    <row r="8021" spans="1:10">
      <c r="A8021" s="16" t="s">
        <v>36323</v>
      </c>
      <c r="B8021" s="52" t="s">
        <v>35889</v>
      </c>
      <c r="C8021" s="16" t="str">
        <f t="shared" si="125"/>
        <v>001 - 221</v>
      </c>
      <c r="D8021" s="52" t="s">
        <v>36059</v>
      </c>
      <c r="E8021" s="52" t="s">
        <v>37671</v>
      </c>
      <c r="F8021" s="16" t="s">
        <v>4160</v>
      </c>
      <c r="G8021" s="16" t="s">
        <v>37670</v>
      </c>
      <c r="H8021" s="16" t="s">
        <v>10732</v>
      </c>
      <c r="I8021" s="16" t="s">
        <v>36324</v>
      </c>
    </row>
    <row r="8022" spans="1:10">
      <c r="A8022" s="16" t="s">
        <v>2153</v>
      </c>
      <c r="B8022" s="52" t="s">
        <v>30213</v>
      </c>
      <c r="C8022" s="16" t="str">
        <f t="shared" si="125"/>
        <v>058 - 084</v>
      </c>
      <c r="D8022" s="52" t="s">
        <v>34487</v>
      </c>
      <c r="E8022" s="52" t="s">
        <v>10753</v>
      </c>
      <c r="F8022" s="16" t="s">
        <v>10751</v>
      </c>
      <c r="G8022" s="16" t="s">
        <v>10752</v>
      </c>
      <c r="H8022" s="16" t="s">
        <v>20396</v>
      </c>
      <c r="I8022" s="16" t="s">
        <v>2154</v>
      </c>
    </row>
    <row r="8023" spans="1:10">
      <c r="A8023" s="16" t="s">
        <v>29464</v>
      </c>
      <c r="B8023" s="52" t="s">
        <v>14861</v>
      </c>
      <c r="C8023" s="16" t="str">
        <f t="shared" si="125"/>
        <v>004 - 188</v>
      </c>
      <c r="D8023" s="52" t="s">
        <v>34487</v>
      </c>
      <c r="E8023" s="52" t="s">
        <v>10758</v>
      </c>
      <c r="F8023" s="16" t="s">
        <v>27830</v>
      </c>
      <c r="G8023" s="16" t="s">
        <v>10757</v>
      </c>
      <c r="H8023" s="16" t="s">
        <v>10732</v>
      </c>
      <c r="I8023" s="16" t="s">
        <v>29465</v>
      </c>
    </row>
    <row r="8024" spans="1:10">
      <c r="A8024" s="16" t="s">
        <v>30179</v>
      </c>
      <c r="B8024" s="52" t="s">
        <v>20375</v>
      </c>
      <c r="C8024" s="16" t="str">
        <f t="shared" si="125"/>
        <v>005 - 093</v>
      </c>
      <c r="D8024" s="52" t="s">
        <v>36059</v>
      </c>
      <c r="E8024" s="52" t="s">
        <v>18693</v>
      </c>
      <c r="F8024" s="16" t="s">
        <v>216</v>
      </c>
      <c r="G8024" s="16" t="s">
        <v>18692</v>
      </c>
      <c r="H8024" s="16" t="s">
        <v>10732</v>
      </c>
      <c r="I8024" s="16" t="s">
        <v>30180</v>
      </c>
    </row>
    <row r="8025" spans="1:10">
      <c r="A8025" s="16" t="s">
        <v>32797</v>
      </c>
      <c r="B8025" s="52" t="s">
        <v>14862</v>
      </c>
      <c r="C8025" s="16" t="str">
        <f t="shared" si="125"/>
        <v>004 - 189</v>
      </c>
      <c r="D8025" s="52" t="s">
        <v>36059</v>
      </c>
      <c r="E8025" s="52" t="s">
        <v>10758</v>
      </c>
      <c r="F8025" s="16" t="s">
        <v>32798</v>
      </c>
      <c r="G8025" s="16" t="s">
        <v>10757</v>
      </c>
      <c r="H8025" s="16" t="s">
        <v>10732</v>
      </c>
      <c r="I8025" s="16" t="s">
        <v>3663</v>
      </c>
    </row>
    <row r="8026" spans="1:10">
      <c r="A8026" s="16" t="s">
        <v>6445</v>
      </c>
      <c r="B8026" s="52" t="s">
        <v>5514</v>
      </c>
      <c r="C8026" s="16" t="str">
        <f t="shared" si="125"/>
        <v>018 - 125</v>
      </c>
      <c r="D8026" s="52" t="s">
        <v>36059</v>
      </c>
      <c r="E8026" s="52" t="s">
        <v>35975</v>
      </c>
      <c r="F8026" s="16" t="s">
        <v>25210</v>
      </c>
      <c r="G8026" s="16" t="s">
        <v>35974</v>
      </c>
      <c r="H8026" s="16" t="s">
        <v>32666</v>
      </c>
      <c r="I8026" s="16" t="s">
        <v>6446</v>
      </c>
    </row>
    <row r="8027" spans="1:10">
      <c r="A8027" s="16" t="s">
        <v>36523</v>
      </c>
      <c r="B8027" s="52" t="s">
        <v>12836</v>
      </c>
      <c r="C8027" s="16" t="str">
        <f t="shared" si="125"/>
        <v>016 - 903</v>
      </c>
      <c r="D8027" s="52"/>
      <c r="E8027" s="52" t="s">
        <v>10742</v>
      </c>
      <c r="F8027" s="16"/>
      <c r="G8027" s="16" t="s">
        <v>10741</v>
      </c>
      <c r="H8027" s="16" t="s">
        <v>32666</v>
      </c>
      <c r="I8027" s="16" t="s">
        <v>36524</v>
      </c>
      <c r="J8027" s="16" t="s">
        <v>34487</v>
      </c>
    </row>
    <row r="8028" spans="1:10">
      <c r="A8028" s="16" t="s">
        <v>23491</v>
      </c>
      <c r="B8028" s="52" t="s">
        <v>21195</v>
      </c>
      <c r="C8028" s="16" t="str">
        <f t="shared" si="125"/>
        <v>061 - 069</v>
      </c>
      <c r="D8028" s="52" t="s">
        <v>34487</v>
      </c>
      <c r="E8028" s="52" t="s">
        <v>26249</v>
      </c>
      <c r="F8028" s="16" t="s">
        <v>36054</v>
      </c>
      <c r="G8028" s="16" t="s">
        <v>26248</v>
      </c>
      <c r="H8028" s="16" t="s">
        <v>30282</v>
      </c>
      <c r="I8028" s="16" t="s">
        <v>23492</v>
      </c>
    </row>
    <row r="8029" spans="1:10">
      <c r="A8029" s="16" t="s">
        <v>32638</v>
      </c>
      <c r="B8029" s="52" t="s">
        <v>22163</v>
      </c>
      <c r="C8029" s="16" t="str">
        <f t="shared" si="125"/>
        <v>066 - 080</v>
      </c>
      <c r="D8029" s="52" t="s">
        <v>34487</v>
      </c>
      <c r="E8029" s="52" t="s">
        <v>3383</v>
      </c>
      <c r="F8029" s="16" t="s">
        <v>1909</v>
      </c>
      <c r="G8029" s="16" t="s">
        <v>3382</v>
      </c>
      <c r="H8029" s="16" t="s">
        <v>15395</v>
      </c>
      <c r="I8029" s="16" t="s">
        <v>1910</v>
      </c>
    </row>
    <row r="8030" spans="1:10">
      <c r="A8030" s="16" t="s">
        <v>32639</v>
      </c>
      <c r="B8030" s="52" t="s">
        <v>12833</v>
      </c>
      <c r="C8030" s="16" t="str">
        <f t="shared" si="125"/>
        <v>066 - 081</v>
      </c>
      <c r="D8030" s="52" t="s">
        <v>34487</v>
      </c>
      <c r="E8030" s="52" t="s">
        <v>3383</v>
      </c>
      <c r="F8030" s="16" t="s">
        <v>1911</v>
      </c>
      <c r="G8030" s="16" t="s">
        <v>3382</v>
      </c>
      <c r="H8030" s="16" t="s">
        <v>15395</v>
      </c>
      <c r="I8030" s="16" t="s">
        <v>1912</v>
      </c>
      <c r="J8030" s="16"/>
    </row>
    <row r="8031" spans="1:10">
      <c r="A8031" s="16" t="s">
        <v>23726</v>
      </c>
      <c r="B8031" s="52" t="s">
        <v>30214</v>
      </c>
      <c r="C8031" s="16" t="str">
        <f t="shared" si="125"/>
        <v>058 - 085</v>
      </c>
      <c r="D8031" s="52" t="s">
        <v>34487</v>
      </c>
      <c r="E8031" s="52" t="s">
        <v>10753</v>
      </c>
      <c r="F8031" s="16" t="s">
        <v>25196</v>
      </c>
      <c r="G8031" s="16" t="s">
        <v>10752</v>
      </c>
      <c r="H8031" s="16" t="s">
        <v>20396</v>
      </c>
      <c r="I8031" s="16" t="s">
        <v>23727</v>
      </c>
    </row>
    <row r="8032" spans="1:10">
      <c r="A8032" s="16" t="s">
        <v>32640</v>
      </c>
      <c r="B8032" s="52" t="s">
        <v>12834</v>
      </c>
      <c r="C8032" s="16" t="str">
        <f t="shared" si="125"/>
        <v>066 - 082</v>
      </c>
      <c r="D8032" s="52" t="s">
        <v>34487</v>
      </c>
      <c r="E8032" s="52" t="s">
        <v>3383</v>
      </c>
      <c r="F8032" s="16" t="s">
        <v>1913</v>
      </c>
      <c r="G8032" s="16" t="s">
        <v>3382</v>
      </c>
      <c r="H8032" s="16" t="s">
        <v>15395</v>
      </c>
      <c r="I8032" s="16" t="s">
        <v>1914</v>
      </c>
    </row>
    <row r="8033" spans="1:14">
      <c r="A8033" s="16" t="s">
        <v>10279</v>
      </c>
      <c r="B8033" s="52" t="s">
        <v>4980</v>
      </c>
      <c r="C8033" s="16" t="str">
        <f t="shared" si="125"/>
        <v>079 - 103</v>
      </c>
      <c r="D8033" s="52" t="s">
        <v>36059</v>
      </c>
      <c r="E8033" s="52" t="s">
        <v>4771</v>
      </c>
      <c r="F8033" s="16" t="s">
        <v>7004</v>
      </c>
      <c r="G8033" s="16" t="s">
        <v>4770</v>
      </c>
      <c r="H8033" s="16" t="s">
        <v>4772</v>
      </c>
      <c r="I8033" s="16" t="s">
        <v>10707</v>
      </c>
      <c r="J8033" s="16" t="s">
        <v>7990</v>
      </c>
    </row>
    <row r="8034" spans="1:14">
      <c r="A8034" s="16" t="s">
        <v>10705</v>
      </c>
      <c r="B8034" s="52" t="s">
        <v>26470</v>
      </c>
      <c r="C8034" s="16" t="str">
        <f t="shared" si="125"/>
        <v>101 - 019</v>
      </c>
      <c r="D8034" s="52" t="s">
        <v>36059</v>
      </c>
      <c r="E8034" s="52" t="s">
        <v>23682</v>
      </c>
      <c r="F8034" s="16" t="s">
        <v>10706</v>
      </c>
      <c r="G8034" s="16" t="s">
        <v>23681</v>
      </c>
      <c r="H8034" s="16" t="s">
        <v>4772</v>
      </c>
      <c r="I8034" s="16" t="s">
        <v>10707</v>
      </c>
    </row>
    <row r="8035" spans="1:14">
      <c r="A8035" s="16" t="s">
        <v>23355</v>
      </c>
      <c r="B8035" s="52" t="s">
        <v>983</v>
      </c>
      <c r="C8035" s="16" t="str">
        <f t="shared" si="125"/>
        <v>058 - 086</v>
      </c>
      <c r="D8035" s="52" t="s">
        <v>34487</v>
      </c>
      <c r="E8035" s="52" t="s">
        <v>10753</v>
      </c>
      <c r="F8035" s="16" t="s">
        <v>2755</v>
      </c>
      <c r="G8035" s="16" t="s">
        <v>10752</v>
      </c>
      <c r="H8035" s="16" t="s">
        <v>20396</v>
      </c>
      <c r="I8035" s="16" t="s">
        <v>23356</v>
      </c>
    </row>
    <row r="8036" spans="1:14">
      <c r="A8036" s="16" t="s">
        <v>29</v>
      </c>
      <c r="B8036" s="52" t="s">
        <v>22181</v>
      </c>
      <c r="C8036" s="16" t="str">
        <f t="shared" si="125"/>
        <v>006 - 147</v>
      </c>
      <c r="D8036" s="52" t="s">
        <v>36059</v>
      </c>
      <c r="E8036" s="52" t="s">
        <v>26671</v>
      </c>
      <c r="F8036" s="16" t="s">
        <v>30</v>
      </c>
      <c r="G8036" s="16" t="s">
        <v>26670</v>
      </c>
      <c r="H8036" s="16" t="s">
        <v>10732</v>
      </c>
      <c r="I8036" s="16" t="s">
        <v>7673</v>
      </c>
    </row>
    <row r="8037" spans="1:14">
      <c r="A8037" s="16" t="s">
        <v>5179</v>
      </c>
      <c r="B8037" s="52" t="s">
        <v>9433</v>
      </c>
      <c r="C8037" s="16" t="str">
        <f t="shared" si="125"/>
        <v>078 - 103</v>
      </c>
      <c r="D8037" s="52" t="s">
        <v>34487</v>
      </c>
      <c r="E8037" s="52" t="s">
        <v>1697</v>
      </c>
      <c r="F8037" s="16" t="s">
        <v>5180</v>
      </c>
      <c r="G8037" s="16" t="s">
        <v>1696</v>
      </c>
      <c r="H8037" s="16" t="s">
        <v>4772</v>
      </c>
      <c r="I8037" s="16" t="s">
        <v>5181</v>
      </c>
    </row>
    <row r="8038" spans="1:14">
      <c r="A8038" s="16" t="s">
        <v>37059</v>
      </c>
      <c r="B8038" s="52" t="s">
        <v>9788</v>
      </c>
      <c r="C8038" s="16" t="str">
        <f t="shared" si="125"/>
        <v>059 - 022</v>
      </c>
      <c r="D8038" s="52" t="s">
        <v>34487</v>
      </c>
      <c r="E8038" s="52" t="s">
        <v>37309</v>
      </c>
      <c r="F8038" s="16" t="s">
        <v>6978</v>
      </c>
      <c r="G8038" s="16" t="s">
        <v>37308</v>
      </c>
      <c r="H8038" s="16" t="s">
        <v>20396</v>
      </c>
      <c r="I8038" s="16" t="s">
        <v>37060</v>
      </c>
      <c r="J8038" s="16"/>
    </row>
    <row r="8039" spans="1:14">
      <c r="A8039" s="16" t="s">
        <v>32641</v>
      </c>
      <c r="B8039" s="52" t="s">
        <v>12835</v>
      </c>
      <c r="C8039" s="16" t="str">
        <f t="shared" si="125"/>
        <v>066 - 083</v>
      </c>
      <c r="D8039" s="52" t="s">
        <v>34487</v>
      </c>
      <c r="E8039" s="52" t="s">
        <v>3383</v>
      </c>
      <c r="F8039" s="16" t="s">
        <v>3387</v>
      </c>
      <c r="G8039" s="16" t="s">
        <v>3382</v>
      </c>
      <c r="H8039" s="16" t="s">
        <v>15395</v>
      </c>
      <c r="I8039" s="16" t="s">
        <v>1915</v>
      </c>
    </row>
    <row r="8040" spans="1:14">
      <c r="A8040" s="16" t="s">
        <v>8619</v>
      </c>
      <c r="B8040" s="52" t="s">
        <v>33721</v>
      </c>
      <c r="C8040" s="16" t="str">
        <f t="shared" si="125"/>
        <v>025 - 044</v>
      </c>
      <c r="D8040" s="52" t="s">
        <v>34487</v>
      </c>
      <c r="E8040" s="52" t="s">
        <v>36071</v>
      </c>
      <c r="F8040" s="16" t="s">
        <v>16055</v>
      </c>
      <c r="G8040" s="16" t="s">
        <v>36070</v>
      </c>
      <c r="H8040" s="16" t="s">
        <v>32660</v>
      </c>
      <c r="I8040" s="16" t="s">
        <v>8620</v>
      </c>
    </row>
    <row r="8041" spans="1:14">
      <c r="A8041" s="16" t="s">
        <v>12350</v>
      </c>
      <c r="B8041" s="52" t="s">
        <v>29987</v>
      </c>
      <c r="C8041" s="16" t="str">
        <f t="shared" si="125"/>
        <v>002 - 825</v>
      </c>
      <c r="D8041" s="52"/>
      <c r="E8041" s="52" t="s">
        <v>36066</v>
      </c>
      <c r="F8041" s="16"/>
      <c r="G8041" s="16" t="s">
        <v>20457</v>
      </c>
      <c r="H8041" s="16" t="s">
        <v>10732</v>
      </c>
      <c r="I8041" s="16" t="s">
        <v>12351</v>
      </c>
      <c r="J8041" s="16" t="s">
        <v>34487</v>
      </c>
    </row>
    <row r="8042" spans="1:14">
      <c r="A8042" s="16" t="s">
        <v>9555</v>
      </c>
      <c r="B8042" s="52" t="s">
        <v>15593</v>
      </c>
      <c r="C8042" s="16" t="str">
        <f t="shared" si="125"/>
        <v>058 - 088</v>
      </c>
      <c r="D8042" s="52" t="s">
        <v>34487</v>
      </c>
      <c r="E8042" s="52" t="s">
        <v>10753</v>
      </c>
      <c r="F8042" s="16" t="s">
        <v>2755</v>
      </c>
      <c r="G8042" s="16" t="s">
        <v>10752</v>
      </c>
      <c r="H8042" s="16" t="s">
        <v>20396</v>
      </c>
      <c r="I8042" s="16" t="s">
        <v>9556</v>
      </c>
    </row>
    <row r="8043" spans="1:14">
      <c r="A8043" s="16" t="s">
        <v>14411</v>
      </c>
      <c r="B8043" s="52" t="s">
        <v>33764</v>
      </c>
      <c r="C8043" s="16" t="str">
        <f t="shared" si="125"/>
        <v>040 - 036</v>
      </c>
      <c r="D8043" s="52" t="s">
        <v>34487</v>
      </c>
      <c r="E8043" s="52" t="s">
        <v>32809</v>
      </c>
      <c r="F8043" s="16" t="s">
        <v>14412</v>
      </c>
      <c r="G8043" s="16" t="s">
        <v>32808</v>
      </c>
      <c r="H8043" s="16" t="s">
        <v>35981</v>
      </c>
      <c r="I8043" s="16" t="s">
        <v>14413</v>
      </c>
    </row>
    <row r="8044" spans="1:14">
      <c r="A8044" s="16" t="s">
        <v>31817</v>
      </c>
      <c r="B8044" s="52" t="s">
        <v>1741</v>
      </c>
      <c r="C8044" s="16" t="str">
        <f t="shared" si="125"/>
        <v>064 - 079</v>
      </c>
      <c r="D8044" s="52" t="s">
        <v>34487</v>
      </c>
      <c r="E8044" s="52" t="s">
        <v>27583</v>
      </c>
      <c r="F8044" s="16" t="s">
        <v>20391</v>
      </c>
      <c r="G8044" s="16" t="s">
        <v>27582</v>
      </c>
      <c r="H8044" s="16" t="s">
        <v>30282</v>
      </c>
      <c r="I8044" s="16" t="s">
        <v>31818</v>
      </c>
      <c r="J8044" s="16"/>
    </row>
    <row r="8045" spans="1:14">
      <c r="A8045" s="16" t="s">
        <v>4229</v>
      </c>
      <c r="B8045" s="52" t="s">
        <v>35604</v>
      </c>
      <c r="C8045" s="16" t="str">
        <f t="shared" si="125"/>
        <v>069 - 074</v>
      </c>
      <c r="D8045" s="52" t="s">
        <v>36059</v>
      </c>
      <c r="E8045" s="52" t="s">
        <v>36727</v>
      </c>
      <c r="F8045" s="16" t="s">
        <v>5380</v>
      </c>
      <c r="G8045" s="16" t="s">
        <v>36726</v>
      </c>
      <c r="H8045" s="16" t="s">
        <v>15395</v>
      </c>
      <c r="I8045" s="16" t="s">
        <v>7725</v>
      </c>
    </row>
    <row r="8046" spans="1:14">
      <c r="A8046" s="16" t="s">
        <v>13957</v>
      </c>
      <c r="B8046" s="52" t="s">
        <v>8106</v>
      </c>
      <c r="C8046" s="16" t="str">
        <f t="shared" si="125"/>
        <v>067 - 036</v>
      </c>
      <c r="D8046" s="52" t="s">
        <v>34487</v>
      </c>
      <c r="E8046" s="52" t="s">
        <v>34404</v>
      </c>
      <c r="F8046" s="16" t="s">
        <v>16444</v>
      </c>
      <c r="G8046" s="16" t="s">
        <v>34403</v>
      </c>
      <c r="H8046" s="16" t="s">
        <v>15395</v>
      </c>
      <c r="I8046" s="16" t="s">
        <v>34568</v>
      </c>
      <c r="N8046" t="s">
        <v>30550</v>
      </c>
    </row>
    <row r="8047" spans="1:14">
      <c r="A8047" s="16" t="s">
        <v>6071</v>
      </c>
      <c r="B8047" s="52" t="s">
        <v>15594</v>
      </c>
      <c r="C8047" s="16" t="str">
        <f t="shared" si="125"/>
        <v>058 - 089</v>
      </c>
      <c r="D8047" s="52" t="s">
        <v>34487</v>
      </c>
      <c r="E8047" s="52" t="s">
        <v>10753</v>
      </c>
      <c r="F8047" s="16" t="s">
        <v>25196</v>
      </c>
      <c r="G8047" s="16" t="s">
        <v>10752</v>
      </c>
      <c r="H8047" s="16" t="s">
        <v>20396</v>
      </c>
      <c r="I8047" s="16" t="s">
        <v>26159</v>
      </c>
    </row>
    <row r="8048" spans="1:14">
      <c r="A8048" s="16" t="s">
        <v>27154</v>
      </c>
      <c r="B8048" s="52" t="s">
        <v>29093</v>
      </c>
      <c r="C8048" s="16" t="str">
        <f t="shared" si="125"/>
        <v>057 - 062</v>
      </c>
      <c r="D8048" s="52" t="s">
        <v>34487</v>
      </c>
      <c r="E8048" s="52" t="s">
        <v>18919</v>
      </c>
      <c r="F8048" s="16" t="s">
        <v>22326</v>
      </c>
      <c r="G8048" s="16" t="s">
        <v>18918</v>
      </c>
      <c r="H8048" s="16" t="s">
        <v>20396</v>
      </c>
      <c r="I8048" s="16" t="s">
        <v>16919</v>
      </c>
      <c r="J8048" s="16"/>
    </row>
    <row r="8049" spans="1:10">
      <c r="A8049" s="16" t="s">
        <v>23980</v>
      </c>
      <c r="B8049" s="52" t="s">
        <v>5515</v>
      </c>
      <c r="C8049" s="16" t="str">
        <f t="shared" si="125"/>
        <v>018 - 126</v>
      </c>
      <c r="D8049" s="52" t="s">
        <v>34487</v>
      </c>
      <c r="E8049" s="52" t="s">
        <v>35975</v>
      </c>
      <c r="F8049" s="16" t="s">
        <v>26825</v>
      </c>
      <c r="G8049" s="16" t="s">
        <v>35974</v>
      </c>
      <c r="H8049" s="16" t="s">
        <v>32666</v>
      </c>
      <c r="I8049" s="16" t="s">
        <v>30484</v>
      </c>
    </row>
    <row r="8050" spans="1:10">
      <c r="A8050" s="16" t="s">
        <v>35157</v>
      </c>
      <c r="B8050" s="52" t="s">
        <v>1742</v>
      </c>
      <c r="C8050" s="16" t="str">
        <f t="shared" si="125"/>
        <v>064 - 078</v>
      </c>
      <c r="D8050" s="52" t="s">
        <v>34487</v>
      </c>
      <c r="E8050" s="52" t="s">
        <v>27583</v>
      </c>
      <c r="F8050" s="16" t="s">
        <v>35158</v>
      </c>
      <c r="G8050" s="16" t="s">
        <v>27582</v>
      </c>
      <c r="H8050" s="16" t="s">
        <v>30282</v>
      </c>
      <c r="I8050" s="16" t="s">
        <v>35159</v>
      </c>
      <c r="J8050" s="16"/>
    </row>
    <row r="8051" spans="1:10">
      <c r="A8051" s="16" t="s">
        <v>23868</v>
      </c>
      <c r="B8051" s="52" t="s">
        <v>19756</v>
      </c>
      <c r="C8051" s="16" t="str">
        <f t="shared" si="125"/>
        <v>079 - 102</v>
      </c>
      <c r="D8051" s="52" t="s">
        <v>34487</v>
      </c>
      <c r="E8051" s="52" t="s">
        <v>4771</v>
      </c>
      <c r="F8051" s="16" t="s">
        <v>7004</v>
      </c>
      <c r="G8051" s="16" t="s">
        <v>4770</v>
      </c>
      <c r="H8051" s="16" t="s">
        <v>4772</v>
      </c>
      <c r="I8051" s="16" t="s">
        <v>25704</v>
      </c>
      <c r="J8051" s="16" t="s">
        <v>7990</v>
      </c>
    </row>
    <row r="8052" spans="1:10">
      <c r="A8052" s="16" t="s">
        <v>25702</v>
      </c>
      <c r="B8052" s="52" t="s">
        <v>26471</v>
      </c>
      <c r="C8052" s="16" t="str">
        <f t="shared" si="125"/>
        <v>101 - 018</v>
      </c>
      <c r="D8052" s="52" t="s">
        <v>34487</v>
      </c>
      <c r="E8052" s="52" t="s">
        <v>23682</v>
      </c>
      <c r="F8052" s="16" t="s">
        <v>25703</v>
      </c>
      <c r="G8052" s="16" t="s">
        <v>23681</v>
      </c>
      <c r="H8052" s="16" t="s">
        <v>4772</v>
      </c>
      <c r="I8052" s="16" t="s">
        <v>25704</v>
      </c>
    </row>
    <row r="8053" spans="1:10">
      <c r="A8053" s="16" t="s">
        <v>15833</v>
      </c>
      <c r="B8053" s="52" t="s">
        <v>31519</v>
      </c>
      <c r="C8053" s="16" t="str">
        <f t="shared" si="125"/>
        <v>034 - 030</v>
      </c>
      <c r="D8053" s="52" t="s">
        <v>36059</v>
      </c>
      <c r="E8053" s="52" t="s">
        <v>23677</v>
      </c>
      <c r="F8053" s="16" t="s">
        <v>23036</v>
      </c>
      <c r="G8053" s="16" t="s">
        <v>23676</v>
      </c>
      <c r="H8053" s="16" t="s">
        <v>35981</v>
      </c>
      <c r="I8053" s="16" t="s">
        <v>15834</v>
      </c>
      <c r="J8053" s="16"/>
    </row>
    <row r="8054" spans="1:10">
      <c r="A8054" s="16" t="s">
        <v>37462</v>
      </c>
      <c r="B8054" s="52" t="s">
        <v>14863</v>
      </c>
      <c r="C8054" s="16" t="str">
        <f t="shared" si="125"/>
        <v>004 - 187</v>
      </c>
      <c r="D8054" s="52" t="s">
        <v>34487</v>
      </c>
      <c r="E8054" s="52" t="s">
        <v>10758</v>
      </c>
      <c r="F8054" s="16" t="s">
        <v>5763</v>
      </c>
      <c r="G8054" s="16" t="s">
        <v>10757</v>
      </c>
      <c r="H8054" s="16" t="s">
        <v>10732</v>
      </c>
      <c r="I8054" s="16" t="s">
        <v>37463</v>
      </c>
    </row>
    <row r="8055" spans="1:10">
      <c r="A8055" s="16" t="s">
        <v>6587</v>
      </c>
      <c r="B8055" s="52" t="s">
        <v>11834</v>
      </c>
      <c r="C8055" s="16" t="str">
        <f t="shared" si="125"/>
        <v>068 - 804</v>
      </c>
      <c r="D8055" s="52"/>
      <c r="E8055" s="52" t="s">
        <v>34259</v>
      </c>
      <c r="F8055" s="16"/>
      <c r="G8055" s="16" t="s">
        <v>21099</v>
      </c>
      <c r="H8055" s="16" t="s">
        <v>15395</v>
      </c>
      <c r="I8055" s="16" t="s">
        <v>3089</v>
      </c>
      <c r="J8055" s="16" t="s">
        <v>34487</v>
      </c>
    </row>
    <row r="8056" spans="1:10">
      <c r="A8056" s="16" t="s">
        <v>32637</v>
      </c>
      <c r="B8056" s="52" t="s">
        <v>28623</v>
      </c>
      <c r="C8056" s="16" t="str">
        <f t="shared" si="125"/>
        <v>066 - 079</v>
      </c>
      <c r="D8056" s="52" t="s">
        <v>34487</v>
      </c>
      <c r="E8056" s="52" t="s">
        <v>3383</v>
      </c>
      <c r="F8056" s="16" t="s">
        <v>3387</v>
      </c>
      <c r="G8056" s="16" t="s">
        <v>3382</v>
      </c>
      <c r="H8056" s="16" t="s">
        <v>15395</v>
      </c>
      <c r="I8056" s="16" t="s">
        <v>1908</v>
      </c>
      <c r="J8056" s="16"/>
    </row>
    <row r="8057" spans="1:10">
      <c r="A8057" s="16" t="s">
        <v>13173</v>
      </c>
      <c r="B8057" s="52" t="s">
        <v>34095</v>
      </c>
      <c r="C8057" s="16" t="str">
        <f t="shared" si="125"/>
        <v>060 - 059</v>
      </c>
      <c r="D8057" s="52" t="s">
        <v>34487</v>
      </c>
      <c r="E8057" s="52" t="s">
        <v>10737</v>
      </c>
      <c r="F8057" s="16" t="s">
        <v>24907</v>
      </c>
      <c r="G8057" s="16" t="s">
        <v>10736</v>
      </c>
      <c r="H8057" s="16" t="s">
        <v>20396</v>
      </c>
      <c r="I8057" s="16" t="s">
        <v>13174</v>
      </c>
      <c r="J8057" s="16"/>
    </row>
    <row r="8058" spans="1:10">
      <c r="A8058" s="16" t="s">
        <v>29684</v>
      </c>
      <c r="B8058" s="52" t="s">
        <v>28519</v>
      </c>
      <c r="C8058" s="16" t="str">
        <f t="shared" si="125"/>
        <v>065 - 106</v>
      </c>
      <c r="D8058" s="52" t="s">
        <v>34487</v>
      </c>
      <c r="E8058" s="52" t="s">
        <v>29546</v>
      </c>
      <c r="F8058" s="16" t="s">
        <v>29685</v>
      </c>
      <c r="G8058" s="16" t="s">
        <v>29545</v>
      </c>
      <c r="H8058" s="16" t="s">
        <v>30282</v>
      </c>
      <c r="I8058" s="16" t="s">
        <v>29686</v>
      </c>
    </row>
    <row r="8059" spans="1:10">
      <c r="A8059" s="16" t="s">
        <v>26868</v>
      </c>
      <c r="B8059" s="52" t="s">
        <v>15257</v>
      </c>
      <c r="C8059" s="16" t="str">
        <f t="shared" si="125"/>
        <v>083 - 071</v>
      </c>
      <c r="D8059" s="52" t="s">
        <v>34487</v>
      </c>
      <c r="E8059" s="52" t="s">
        <v>21246</v>
      </c>
      <c r="F8059" s="16" t="s">
        <v>3270</v>
      </c>
      <c r="G8059" s="16" t="s">
        <v>21245</v>
      </c>
      <c r="H8059" s="16" t="s">
        <v>29917</v>
      </c>
      <c r="I8059" s="16" t="s">
        <v>26869</v>
      </c>
    </row>
    <row r="8060" spans="1:10">
      <c r="A8060" s="16" t="s">
        <v>7357</v>
      </c>
      <c r="B8060" s="52" t="s">
        <v>3597</v>
      </c>
      <c r="C8060" s="16" t="str">
        <f t="shared" si="125"/>
        <v>044 - 064</v>
      </c>
      <c r="D8060" s="52" t="s">
        <v>34487</v>
      </c>
      <c r="E8060" s="52" t="s">
        <v>27373</v>
      </c>
      <c r="F8060" s="16" t="s">
        <v>19642</v>
      </c>
      <c r="G8060" s="16" t="s">
        <v>27372</v>
      </c>
      <c r="H8060" s="16" t="s">
        <v>20397</v>
      </c>
      <c r="I8060" s="16" t="s">
        <v>7358</v>
      </c>
    </row>
    <row r="8061" spans="1:10">
      <c r="A8061" s="16" t="s">
        <v>18904</v>
      </c>
      <c r="B8061" s="52" t="s">
        <v>35325</v>
      </c>
      <c r="C8061" s="16" t="str">
        <f t="shared" si="125"/>
        <v>080 - 066</v>
      </c>
      <c r="D8061" s="52" t="s">
        <v>34487</v>
      </c>
      <c r="E8061" s="52" t="s">
        <v>1692</v>
      </c>
      <c r="F8061" s="16" t="s">
        <v>10423</v>
      </c>
      <c r="G8061" s="16" t="s">
        <v>1691</v>
      </c>
      <c r="H8061" s="16" t="s">
        <v>4772</v>
      </c>
      <c r="I8061" s="16" t="s">
        <v>18905</v>
      </c>
    </row>
    <row r="8062" spans="1:10">
      <c r="A8062" s="16" t="s">
        <v>21364</v>
      </c>
      <c r="B8062" s="52" t="s">
        <v>22182</v>
      </c>
      <c r="C8062" s="16" t="str">
        <f t="shared" si="125"/>
        <v>006 - 146</v>
      </c>
      <c r="D8062" s="52" t="s">
        <v>34487</v>
      </c>
      <c r="E8062" s="52" t="s">
        <v>26671</v>
      </c>
      <c r="F8062" s="16" t="s">
        <v>26669</v>
      </c>
      <c r="G8062" s="16" t="s">
        <v>26670</v>
      </c>
      <c r="H8062" s="16" t="s">
        <v>10732</v>
      </c>
      <c r="I8062" s="16" t="s">
        <v>21365</v>
      </c>
    </row>
    <row r="8063" spans="1:10">
      <c r="A8063" s="16" t="s">
        <v>30243</v>
      </c>
      <c r="B8063" s="52" t="s">
        <v>14864</v>
      </c>
      <c r="C8063" s="16" t="str">
        <f t="shared" si="125"/>
        <v>004 - 190</v>
      </c>
      <c r="D8063" s="52" t="s">
        <v>34487</v>
      </c>
      <c r="E8063" s="52" t="s">
        <v>10758</v>
      </c>
      <c r="F8063" s="16" t="s">
        <v>30244</v>
      </c>
      <c r="G8063" s="16" t="s">
        <v>10757</v>
      </c>
      <c r="H8063" s="16" t="s">
        <v>10732</v>
      </c>
      <c r="I8063" s="16" t="s">
        <v>30245</v>
      </c>
    </row>
    <row r="8064" spans="1:10">
      <c r="A8064" s="16" t="s">
        <v>793</v>
      </c>
      <c r="B8064" s="52" t="s">
        <v>4112</v>
      </c>
      <c r="C8064" s="16" t="str">
        <f t="shared" si="125"/>
        <v>073 - 023</v>
      </c>
      <c r="D8064" s="52" t="s">
        <v>36059</v>
      </c>
      <c r="E8064" s="52" t="s">
        <v>37421</v>
      </c>
      <c r="F8064" s="16" t="s">
        <v>37419</v>
      </c>
      <c r="G8064" s="16" t="s">
        <v>37420</v>
      </c>
      <c r="H8064" s="16" t="s">
        <v>37422</v>
      </c>
      <c r="I8064" s="16" t="s">
        <v>794</v>
      </c>
    </row>
    <row r="8065" spans="1:10">
      <c r="A8065" s="16" t="s">
        <v>964</v>
      </c>
      <c r="B8065" s="52" t="s">
        <v>8020</v>
      </c>
      <c r="C8065" s="16" t="str">
        <f t="shared" si="125"/>
        <v>017 - 162</v>
      </c>
      <c r="D8065" s="52" t="s">
        <v>36059</v>
      </c>
      <c r="E8065" s="52" t="s">
        <v>22538</v>
      </c>
      <c r="F8065" s="16" t="s">
        <v>26230</v>
      </c>
      <c r="G8065" s="16" t="s">
        <v>22537</v>
      </c>
      <c r="H8065" s="16" t="s">
        <v>32666</v>
      </c>
      <c r="I8065" s="16" t="s">
        <v>965</v>
      </c>
    </row>
    <row r="8066" spans="1:10">
      <c r="A8066" s="16" t="s">
        <v>12755</v>
      </c>
      <c r="B8066" s="52" t="s">
        <v>30109</v>
      </c>
      <c r="C8066" s="16" t="str">
        <f t="shared" si="125"/>
        <v>058 - 087</v>
      </c>
      <c r="D8066" s="52" t="s">
        <v>34487</v>
      </c>
      <c r="E8066" s="52" t="s">
        <v>10753</v>
      </c>
      <c r="F8066" s="16" t="s">
        <v>10751</v>
      </c>
      <c r="G8066" s="16" t="s">
        <v>10752</v>
      </c>
      <c r="H8066" s="16" t="s">
        <v>20396</v>
      </c>
      <c r="I8066" s="16" t="s">
        <v>12756</v>
      </c>
    </row>
    <row r="8067" spans="1:10">
      <c r="A8067" s="16" t="s">
        <v>20988</v>
      </c>
      <c r="B8067" s="52" t="s">
        <v>18597</v>
      </c>
      <c r="C8067" s="16" t="str">
        <f t="shared" si="125"/>
        <v>065 - 107</v>
      </c>
      <c r="D8067" s="52" t="s">
        <v>34487</v>
      </c>
      <c r="E8067" s="52" t="s">
        <v>29546</v>
      </c>
      <c r="F8067" s="16" t="s">
        <v>23489</v>
      </c>
      <c r="G8067" s="16" t="s">
        <v>29545</v>
      </c>
      <c r="H8067" s="16" t="s">
        <v>30282</v>
      </c>
      <c r="I8067" s="16" t="s">
        <v>20989</v>
      </c>
    </row>
    <row r="8068" spans="1:10">
      <c r="A8068" s="16" t="s">
        <v>28430</v>
      </c>
      <c r="B8068" s="52" t="s">
        <v>20682</v>
      </c>
      <c r="C8068" s="16" t="str">
        <f t="shared" ref="C8068:C8131" si="126">MID(A8068,1,3) &amp;" - " &amp;MID(A8068,4,3)</f>
        <v>059 - 021</v>
      </c>
      <c r="D8068" s="52" t="s">
        <v>34487</v>
      </c>
      <c r="E8068" s="52" t="s">
        <v>37309</v>
      </c>
      <c r="F8068" s="16" t="s">
        <v>6978</v>
      </c>
      <c r="G8068" s="16" t="s">
        <v>37308</v>
      </c>
      <c r="H8068" s="16" t="s">
        <v>20396</v>
      </c>
      <c r="I8068" s="16" t="s">
        <v>28431</v>
      </c>
    </row>
    <row r="8069" spans="1:10">
      <c r="A8069" s="16" t="s">
        <v>8396</v>
      </c>
      <c r="B8069" s="52" t="s">
        <v>34096</v>
      </c>
      <c r="C8069" s="16" t="str">
        <f t="shared" si="126"/>
        <v>060 - 801</v>
      </c>
      <c r="D8069" s="52"/>
      <c r="E8069" s="52" t="s">
        <v>10737</v>
      </c>
      <c r="F8069" s="16"/>
      <c r="G8069" s="16" t="s">
        <v>10736</v>
      </c>
      <c r="H8069" s="16" t="s">
        <v>20396</v>
      </c>
      <c r="I8069" s="16" t="s">
        <v>8397</v>
      </c>
      <c r="J8069" s="16" t="s">
        <v>34487</v>
      </c>
    </row>
    <row r="8070" spans="1:10">
      <c r="A8070" s="16" t="s">
        <v>4757</v>
      </c>
      <c r="B8070" s="52" t="s">
        <v>6353</v>
      </c>
      <c r="C8070" s="16" t="str">
        <f t="shared" si="126"/>
        <v>053 - 020</v>
      </c>
      <c r="D8070" s="52" t="s">
        <v>34487</v>
      </c>
      <c r="E8070" s="52" t="s">
        <v>36783</v>
      </c>
      <c r="F8070" s="16" t="s">
        <v>4758</v>
      </c>
      <c r="G8070" s="16" t="s">
        <v>36782</v>
      </c>
      <c r="H8070" s="16" t="s">
        <v>30328</v>
      </c>
      <c r="I8070" s="16" t="s">
        <v>4759</v>
      </c>
    </row>
    <row r="8071" spans="1:10">
      <c r="A8071" s="16" t="s">
        <v>12009</v>
      </c>
      <c r="B8071" s="52" t="s">
        <v>10452</v>
      </c>
      <c r="C8071" s="16" t="str">
        <f t="shared" si="126"/>
        <v>083 - 072</v>
      </c>
      <c r="D8071" s="52" t="s">
        <v>34487</v>
      </c>
      <c r="E8071" s="52" t="s">
        <v>21246</v>
      </c>
      <c r="F8071" s="16" t="s">
        <v>12010</v>
      </c>
      <c r="G8071" s="16" t="s">
        <v>21245</v>
      </c>
      <c r="H8071" s="16" t="s">
        <v>29917</v>
      </c>
      <c r="I8071" s="16" t="s">
        <v>12011</v>
      </c>
      <c r="J8071" s="16"/>
    </row>
    <row r="8072" spans="1:10">
      <c r="A8072" s="16" t="s">
        <v>11065</v>
      </c>
      <c r="B8072" s="52" t="s">
        <v>4792</v>
      </c>
      <c r="C8072" s="16" t="str">
        <f t="shared" si="126"/>
        <v>056 - 804</v>
      </c>
      <c r="D8072" s="52"/>
      <c r="E8072" s="52" t="s">
        <v>29533</v>
      </c>
      <c r="F8072" s="16"/>
      <c r="G8072" s="16" t="s">
        <v>29532</v>
      </c>
      <c r="H8072" s="16" t="s">
        <v>20396</v>
      </c>
      <c r="I8072" s="16" t="s">
        <v>11066</v>
      </c>
      <c r="J8072" s="16" t="s">
        <v>34487</v>
      </c>
    </row>
    <row r="8073" spans="1:10">
      <c r="A8073" s="16" t="s">
        <v>14073</v>
      </c>
      <c r="B8073" s="52" t="s">
        <v>13145</v>
      </c>
      <c r="C8073" s="16" t="str">
        <f t="shared" si="126"/>
        <v>094 - 040</v>
      </c>
      <c r="D8073" s="52" t="s">
        <v>34487</v>
      </c>
      <c r="E8073" s="52" t="s">
        <v>10747</v>
      </c>
      <c r="F8073" s="16" t="s">
        <v>1724</v>
      </c>
      <c r="G8073" s="16" t="s">
        <v>10746</v>
      </c>
      <c r="H8073" s="16" t="s">
        <v>10748</v>
      </c>
      <c r="I8073" s="16" t="s">
        <v>14074</v>
      </c>
    </row>
    <row r="8074" spans="1:10">
      <c r="A8074" s="16" t="s">
        <v>20216</v>
      </c>
      <c r="B8074" s="52" t="s">
        <v>8743</v>
      </c>
      <c r="C8074" s="16" t="str">
        <f t="shared" si="126"/>
        <v>082 - 061</v>
      </c>
      <c r="D8074" s="52" t="s">
        <v>34487</v>
      </c>
      <c r="E8074" s="52" t="s">
        <v>1263</v>
      </c>
      <c r="F8074" s="16" t="s">
        <v>35738</v>
      </c>
      <c r="G8074" s="16" t="s">
        <v>1262</v>
      </c>
      <c r="H8074" s="16" t="s">
        <v>29917</v>
      </c>
      <c r="I8074" s="16" t="s">
        <v>20217</v>
      </c>
    </row>
    <row r="8075" spans="1:10">
      <c r="A8075" s="16" t="s">
        <v>6761</v>
      </c>
      <c r="B8075" s="52" t="s">
        <v>21196</v>
      </c>
      <c r="C8075" s="16" t="str">
        <f t="shared" si="126"/>
        <v>061 - 070</v>
      </c>
      <c r="D8075" s="52" t="s">
        <v>34487</v>
      </c>
      <c r="E8075" s="52" t="s">
        <v>26249</v>
      </c>
      <c r="F8075" s="16" t="s">
        <v>26690</v>
      </c>
      <c r="G8075" s="16" t="s">
        <v>26248</v>
      </c>
      <c r="H8075" s="16" t="s">
        <v>30282</v>
      </c>
      <c r="I8075" s="16" t="s">
        <v>6762</v>
      </c>
    </row>
    <row r="8076" spans="1:10">
      <c r="A8076" s="16" t="s">
        <v>4228</v>
      </c>
      <c r="B8076" s="52" t="s">
        <v>8838</v>
      </c>
      <c r="C8076" s="16" t="str">
        <f t="shared" si="126"/>
        <v>069 - 073</v>
      </c>
      <c r="D8076" s="52" t="s">
        <v>34487</v>
      </c>
      <c r="E8076" s="52" t="s">
        <v>36727</v>
      </c>
      <c r="F8076" s="16" t="s">
        <v>24768</v>
      </c>
      <c r="G8076" s="16" t="s">
        <v>36726</v>
      </c>
      <c r="H8076" s="16" t="s">
        <v>15395</v>
      </c>
      <c r="I8076" s="16" t="s">
        <v>7724</v>
      </c>
    </row>
    <row r="8077" spans="1:10">
      <c r="A8077" s="16" t="s">
        <v>18398</v>
      </c>
      <c r="B8077" s="52" t="s">
        <v>36281</v>
      </c>
      <c r="C8077" s="16" t="str">
        <f t="shared" si="126"/>
        <v>068 - 034</v>
      </c>
      <c r="D8077" s="52" t="s">
        <v>34487</v>
      </c>
      <c r="E8077" s="52" t="s">
        <v>34259</v>
      </c>
      <c r="F8077" s="16" t="s">
        <v>34258</v>
      </c>
      <c r="G8077" s="16" t="s">
        <v>21099</v>
      </c>
      <c r="H8077" s="16" t="s">
        <v>15395</v>
      </c>
      <c r="I8077" s="16" t="s">
        <v>11766</v>
      </c>
    </row>
    <row r="8078" spans="1:10">
      <c r="A8078" s="16" t="s">
        <v>6526</v>
      </c>
      <c r="B8078" s="52" t="s">
        <v>29656</v>
      </c>
      <c r="C8078" s="16" t="str">
        <f t="shared" si="126"/>
        <v>076 - 069</v>
      </c>
      <c r="D8078" s="52" t="s">
        <v>34487</v>
      </c>
      <c r="E8078" s="52" t="s">
        <v>13510</v>
      </c>
      <c r="F8078" s="16" t="s">
        <v>523</v>
      </c>
      <c r="G8078" s="16" t="s">
        <v>13509</v>
      </c>
      <c r="H8078" s="16" t="s">
        <v>13511</v>
      </c>
      <c r="I8078" s="16" t="s">
        <v>524</v>
      </c>
    </row>
    <row r="8079" spans="1:10">
      <c r="A8079" s="16" t="s">
        <v>20218</v>
      </c>
      <c r="B8079" s="52" t="s">
        <v>2802</v>
      </c>
      <c r="C8079" s="16" t="str">
        <f t="shared" si="126"/>
        <v>057 - 061</v>
      </c>
      <c r="D8079" s="52" t="s">
        <v>34487</v>
      </c>
      <c r="E8079" s="52" t="s">
        <v>18919</v>
      </c>
      <c r="F8079" s="16" t="s">
        <v>17984</v>
      </c>
      <c r="G8079" s="16" t="s">
        <v>18918</v>
      </c>
      <c r="H8079" s="16" t="s">
        <v>20396</v>
      </c>
      <c r="I8079" s="16" t="s">
        <v>20219</v>
      </c>
    </row>
    <row r="8080" spans="1:10">
      <c r="A8080" s="16" t="s">
        <v>37337</v>
      </c>
      <c r="B8080" s="52" t="s">
        <v>8744</v>
      </c>
      <c r="C8080" s="16" t="str">
        <f t="shared" si="126"/>
        <v>082 - 062</v>
      </c>
      <c r="D8080" s="52" t="s">
        <v>36059</v>
      </c>
      <c r="E8080" s="52" t="s">
        <v>1263</v>
      </c>
      <c r="F8080" s="16" t="s">
        <v>1261</v>
      </c>
      <c r="G8080" s="16" t="s">
        <v>1262</v>
      </c>
      <c r="H8080" s="16" t="s">
        <v>29917</v>
      </c>
      <c r="I8080" s="16" t="s">
        <v>37338</v>
      </c>
    </row>
    <row r="8081" spans="1:10">
      <c r="A8081" s="16" t="s">
        <v>7288</v>
      </c>
      <c r="B8081" s="52" t="s">
        <v>16756</v>
      </c>
      <c r="C8081" s="16" t="str">
        <f t="shared" si="126"/>
        <v>001 - 853</v>
      </c>
      <c r="D8081" s="52"/>
      <c r="E8081" s="52" t="s">
        <v>37671</v>
      </c>
      <c r="G8081" s="16" t="s">
        <v>37670</v>
      </c>
      <c r="H8081" s="16" t="s">
        <v>10732</v>
      </c>
      <c r="I8081" s="16" t="s">
        <v>26931</v>
      </c>
      <c r="J8081" s="16" t="s">
        <v>34487</v>
      </c>
    </row>
    <row r="8082" spans="1:10">
      <c r="A8082" s="16" t="s">
        <v>37237</v>
      </c>
      <c r="B8082" s="52" t="s">
        <v>18598</v>
      </c>
      <c r="C8082" s="16" t="str">
        <f t="shared" si="126"/>
        <v>065 - 108</v>
      </c>
      <c r="D8082" s="52" t="s">
        <v>36059</v>
      </c>
      <c r="E8082" s="52" t="s">
        <v>29546</v>
      </c>
      <c r="F8082" s="16" t="s">
        <v>37238</v>
      </c>
      <c r="G8082" s="16" t="s">
        <v>29545</v>
      </c>
      <c r="H8082" s="16" t="s">
        <v>30282</v>
      </c>
      <c r="I8082" s="16" t="s">
        <v>37239</v>
      </c>
    </row>
    <row r="8083" spans="1:10">
      <c r="A8083" s="16" t="s">
        <v>17031</v>
      </c>
      <c r="B8083" s="52" t="s">
        <v>9617</v>
      </c>
      <c r="C8083" s="16" t="str">
        <f t="shared" si="126"/>
        <v>063 - 065</v>
      </c>
      <c r="D8083" s="52" t="s">
        <v>34487</v>
      </c>
      <c r="E8083" s="52" t="s">
        <v>30281</v>
      </c>
      <c r="F8083" s="16" t="s">
        <v>36821</v>
      </c>
      <c r="G8083" s="16" t="s">
        <v>30319</v>
      </c>
      <c r="H8083" s="16" t="s">
        <v>30282</v>
      </c>
      <c r="I8083" s="16" t="s">
        <v>17032</v>
      </c>
    </row>
    <row r="8084" spans="1:10">
      <c r="A8084" s="16" t="s">
        <v>32642</v>
      </c>
      <c r="B8084" s="52" t="s">
        <v>28624</v>
      </c>
      <c r="C8084" s="16" t="str">
        <f t="shared" si="126"/>
        <v>066 - 084</v>
      </c>
      <c r="D8084" s="52" t="s">
        <v>34487</v>
      </c>
      <c r="E8084" s="52" t="s">
        <v>3383</v>
      </c>
      <c r="F8084" s="16" t="s">
        <v>1916</v>
      </c>
      <c r="G8084" s="16" t="s">
        <v>3382</v>
      </c>
      <c r="H8084" s="16" t="s">
        <v>15395</v>
      </c>
      <c r="I8084" s="16" t="s">
        <v>1917</v>
      </c>
    </row>
    <row r="8085" spans="1:10">
      <c r="A8085" s="16" t="s">
        <v>14015</v>
      </c>
      <c r="B8085" s="52" t="s">
        <v>15866</v>
      </c>
      <c r="C8085" s="16" t="str">
        <f t="shared" si="126"/>
        <v>044 - 817</v>
      </c>
      <c r="D8085" s="52"/>
      <c r="E8085" s="52" t="s">
        <v>27373</v>
      </c>
      <c r="F8085" s="16"/>
      <c r="G8085" s="16" t="s">
        <v>27372</v>
      </c>
      <c r="H8085" s="16" t="s">
        <v>20397</v>
      </c>
      <c r="I8085" s="16" t="s">
        <v>14016</v>
      </c>
      <c r="J8085" s="16" t="s">
        <v>34487</v>
      </c>
    </row>
    <row r="8086" spans="1:10">
      <c r="A8086" s="16" t="s">
        <v>34226</v>
      </c>
      <c r="B8086" s="52" t="s">
        <v>21171</v>
      </c>
      <c r="C8086" s="16" t="str">
        <f t="shared" si="126"/>
        <v>061 - 071</v>
      </c>
      <c r="D8086" s="52" t="s">
        <v>34487</v>
      </c>
      <c r="E8086" s="52" t="s">
        <v>26249</v>
      </c>
      <c r="F8086" s="16" t="s">
        <v>27898</v>
      </c>
      <c r="G8086" s="16" t="s">
        <v>26248</v>
      </c>
      <c r="H8086" s="16" t="s">
        <v>30282</v>
      </c>
      <c r="I8086" s="16" t="s">
        <v>24165</v>
      </c>
    </row>
    <row r="8087" spans="1:10">
      <c r="A8087" s="16" t="s">
        <v>4230</v>
      </c>
      <c r="B8087" s="52" t="s">
        <v>6048</v>
      </c>
      <c r="C8087" s="16" t="str">
        <f t="shared" si="126"/>
        <v>069 - 075</v>
      </c>
      <c r="D8087" s="52" t="s">
        <v>34487</v>
      </c>
      <c r="E8087" s="52" t="s">
        <v>36727</v>
      </c>
      <c r="F8087" s="16" t="s">
        <v>3090</v>
      </c>
      <c r="G8087" s="16" t="s">
        <v>36726</v>
      </c>
      <c r="H8087" s="16" t="s">
        <v>15395</v>
      </c>
      <c r="I8087" s="16" t="s">
        <v>7726</v>
      </c>
      <c r="J8087" s="16"/>
    </row>
    <row r="8088" spans="1:10">
      <c r="A8088" s="16" t="s">
        <v>27229</v>
      </c>
      <c r="B8088" s="52" t="s">
        <v>34097</v>
      </c>
      <c r="C8088" s="16" t="str">
        <f t="shared" si="126"/>
        <v>060 - 060</v>
      </c>
      <c r="D8088" s="52" t="s">
        <v>34487</v>
      </c>
      <c r="E8088" s="52" t="s">
        <v>10737</v>
      </c>
      <c r="F8088" s="16" t="s">
        <v>27230</v>
      </c>
      <c r="G8088" s="16" t="s">
        <v>10736</v>
      </c>
      <c r="H8088" s="16" t="s">
        <v>20396</v>
      </c>
      <c r="I8088" s="16" t="s">
        <v>27231</v>
      </c>
    </row>
    <row r="8089" spans="1:10">
      <c r="A8089" s="16" t="s">
        <v>32415</v>
      </c>
      <c r="B8089" s="52" t="s">
        <v>20683</v>
      </c>
      <c r="C8089" s="16" t="str">
        <f t="shared" si="126"/>
        <v>059 - 023</v>
      </c>
      <c r="D8089" s="52" t="s">
        <v>34487</v>
      </c>
      <c r="E8089" s="52" t="s">
        <v>37309</v>
      </c>
      <c r="F8089" s="16" t="s">
        <v>6978</v>
      </c>
      <c r="G8089" s="16" t="s">
        <v>37308</v>
      </c>
      <c r="H8089" s="16" t="s">
        <v>20396</v>
      </c>
      <c r="I8089" s="16" t="s">
        <v>32416</v>
      </c>
    </row>
    <row r="8090" spans="1:10">
      <c r="A8090" s="16" t="s">
        <v>3317</v>
      </c>
      <c r="B8090" s="52" t="s">
        <v>13146</v>
      </c>
      <c r="C8090" s="16" t="str">
        <f t="shared" si="126"/>
        <v>094 - 041</v>
      </c>
      <c r="D8090" s="52" t="s">
        <v>34487</v>
      </c>
      <c r="E8090" s="52" t="s">
        <v>10747</v>
      </c>
      <c r="F8090" s="16" t="s">
        <v>22881</v>
      </c>
      <c r="G8090" s="16" t="s">
        <v>10746</v>
      </c>
      <c r="H8090" s="16" t="s">
        <v>10748</v>
      </c>
      <c r="I8090" s="16" t="s">
        <v>3318</v>
      </c>
      <c r="J8090" s="16"/>
    </row>
    <row r="8091" spans="1:10">
      <c r="A8091" s="16" t="s">
        <v>30259</v>
      </c>
      <c r="B8091" s="52" t="s">
        <v>14865</v>
      </c>
      <c r="C8091" s="16" t="str">
        <f t="shared" si="126"/>
        <v>004 - 191</v>
      </c>
      <c r="D8091" s="52" t="s">
        <v>34487</v>
      </c>
      <c r="E8091" s="52" t="s">
        <v>10758</v>
      </c>
      <c r="F8091" s="16" t="s">
        <v>10756</v>
      </c>
      <c r="G8091" s="16" t="s">
        <v>10757</v>
      </c>
      <c r="H8091" s="16" t="s">
        <v>10732</v>
      </c>
      <c r="I8091" s="16" t="s">
        <v>30260</v>
      </c>
    </row>
    <row r="8092" spans="1:10">
      <c r="A8092" s="16" t="s">
        <v>4231</v>
      </c>
      <c r="B8092" s="52" t="s">
        <v>6049</v>
      </c>
      <c r="C8092" s="16" t="str">
        <f t="shared" si="126"/>
        <v>069 - 076</v>
      </c>
      <c r="D8092" s="52" t="s">
        <v>34487</v>
      </c>
      <c r="E8092" s="52" t="s">
        <v>36727</v>
      </c>
      <c r="F8092" s="16" t="s">
        <v>29412</v>
      </c>
      <c r="G8092" s="16" t="s">
        <v>36726</v>
      </c>
      <c r="H8092" s="16" t="s">
        <v>15395</v>
      </c>
      <c r="I8092" s="16" t="s">
        <v>16744</v>
      </c>
    </row>
    <row r="8093" spans="1:10">
      <c r="A8093" s="16" t="s">
        <v>23143</v>
      </c>
      <c r="B8093" s="52" t="s">
        <v>6354</v>
      </c>
      <c r="C8093" s="16" t="str">
        <f t="shared" si="126"/>
        <v>053 - 021</v>
      </c>
      <c r="D8093" s="52" t="s">
        <v>34487</v>
      </c>
      <c r="E8093" s="52" t="s">
        <v>36783</v>
      </c>
      <c r="F8093" s="16" t="s">
        <v>23144</v>
      </c>
      <c r="G8093" s="16" t="s">
        <v>36782</v>
      </c>
      <c r="H8093" s="16" t="s">
        <v>30328</v>
      </c>
      <c r="I8093" s="16" t="s">
        <v>23145</v>
      </c>
    </row>
    <row r="8094" spans="1:10">
      <c r="A8094" s="16" t="s">
        <v>20504</v>
      </c>
      <c r="B8094" s="52" t="s">
        <v>10453</v>
      </c>
      <c r="C8094" s="16" t="str">
        <f t="shared" si="126"/>
        <v>083 - 073</v>
      </c>
      <c r="D8094" s="52" t="s">
        <v>36059</v>
      </c>
      <c r="E8094" s="52" t="s">
        <v>21246</v>
      </c>
      <c r="F8094" s="16" t="s">
        <v>28334</v>
      </c>
      <c r="G8094" s="16" t="s">
        <v>21245</v>
      </c>
      <c r="H8094" s="16" t="s">
        <v>29917</v>
      </c>
      <c r="I8094" s="16" t="s">
        <v>20505</v>
      </c>
    </row>
    <row r="8095" spans="1:10">
      <c r="A8095" s="16" t="s">
        <v>29764</v>
      </c>
      <c r="B8095" s="52" t="s">
        <v>20376</v>
      </c>
      <c r="C8095" s="16" t="str">
        <f t="shared" si="126"/>
        <v>005 - 094</v>
      </c>
      <c r="D8095" s="52" t="s">
        <v>34487</v>
      </c>
      <c r="E8095" s="52" t="s">
        <v>18693</v>
      </c>
      <c r="F8095" s="16" t="s">
        <v>29387</v>
      </c>
      <c r="G8095" s="16" t="s">
        <v>18692</v>
      </c>
      <c r="H8095" s="16" t="s">
        <v>10732</v>
      </c>
      <c r="I8095" s="16" t="s">
        <v>29765</v>
      </c>
    </row>
    <row r="8096" spans="1:10">
      <c r="A8096" s="16" t="s">
        <v>6082</v>
      </c>
      <c r="B8096" s="52" t="s">
        <v>36122</v>
      </c>
      <c r="C8096" s="16" t="str">
        <f t="shared" si="126"/>
        <v>009 - 054</v>
      </c>
      <c r="D8096" s="52" t="s">
        <v>34487</v>
      </c>
      <c r="E8096" s="52" t="s">
        <v>26840</v>
      </c>
      <c r="F8096" s="16" t="s">
        <v>18289</v>
      </c>
      <c r="G8096" s="16" t="s">
        <v>26839</v>
      </c>
      <c r="H8096" s="16" t="s">
        <v>34573</v>
      </c>
      <c r="I8096" s="16" t="s">
        <v>6083</v>
      </c>
    </row>
    <row r="8097" spans="1:10">
      <c r="A8097" s="16" t="s">
        <v>27657</v>
      </c>
      <c r="B8097" s="52" t="s">
        <v>14866</v>
      </c>
      <c r="C8097" s="16" t="str">
        <f t="shared" si="126"/>
        <v>004 - 192</v>
      </c>
      <c r="D8097" s="52" t="s">
        <v>34487</v>
      </c>
      <c r="E8097" s="52" t="s">
        <v>10758</v>
      </c>
      <c r="F8097" s="16" t="s">
        <v>593</v>
      </c>
      <c r="G8097" s="16" t="s">
        <v>10757</v>
      </c>
      <c r="H8097" s="16" t="s">
        <v>10732</v>
      </c>
      <c r="I8097" s="16" t="s">
        <v>594</v>
      </c>
    </row>
    <row r="8098" spans="1:10">
      <c r="A8098" s="16" t="s">
        <v>19602</v>
      </c>
      <c r="B8098" s="52" t="s">
        <v>8198</v>
      </c>
      <c r="C8098" s="16" t="str">
        <f t="shared" si="126"/>
        <v>070 - 060</v>
      </c>
      <c r="D8098" s="52" t="s">
        <v>34487</v>
      </c>
      <c r="E8098" s="52" t="s">
        <v>23672</v>
      </c>
      <c r="F8098" s="16" t="s">
        <v>24715</v>
      </c>
      <c r="G8098" s="16" t="s">
        <v>23671</v>
      </c>
      <c r="H8098" s="16" t="s">
        <v>10748</v>
      </c>
      <c r="I8098" s="16" t="s">
        <v>10478</v>
      </c>
      <c r="J8098" s="16"/>
    </row>
    <row r="8099" spans="1:10">
      <c r="A8099" s="16" t="s">
        <v>21516</v>
      </c>
      <c r="B8099" s="52" t="s">
        <v>28981</v>
      </c>
      <c r="C8099" s="16" t="str">
        <f t="shared" si="126"/>
        <v>080 - 067</v>
      </c>
      <c r="D8099" s="52" t="s">
        <v>34487</v>
      </c>
      <c r="E8099" s="52" t="s">
        <v>1692</v>
      </c>
      <c r="F8099" s="16" t="s">
        <v>21517</v>
      </c>
      <c r="G8099" s="16" t="s">
        <v>1691</v>
      </c>
      <c r="H8099" s="16" t="s">
        <v>4772</v>
      </c>
      <c r="I8099" s="16" t="s">
        <v>21518</v>
      </c>
    </row>
    <row r="8100" spans="1:10">
      <c r="A8100" s="16" t="s">
        <v>25536</v>
      </c>
      <c r="B8100" s="52" t="s">
        <v>10454</v>
      </c>
      <c r="C8100" s="16" t="str">
        <f t="shared" si="126"/>
        <v>083 - 074</v>
      </c>
      <c r="D8100" s="52" t="s">
        <v>34487</v>
      </c>
      <c r="E8100" s="52" t="s">
        <v>21246</v>
      </c>
      <c r="F8100" s="16" t="s">
        <v>3270</v>
      </c>
      <c r="G8100" s="16" t="s">
        <v>21245</v>
      </c>
      <c r="H8100" s="16" t="s">
        <v>29917</v>
      </c>
      <c r="I8100" s="16" t="s">
        <v>25537</v>
      </c>
    </row>
    <row r="8101" spans="1:10">
      <c r="A8101" s="16" t="s">
        <v>2470</v>
      </c>
      <c r="B8101" s="52" t="s">
        <v>13147</v>
      </c>
      <c r="C8101" s="16" t="str">
        <f t="shared" si="126"/>
        <v>094 - 042</v>
      </c>
      <c r="D8101" s="52" t="s">
        <v>34487</v>
      </c>
      <c r="E8101" s="52" t="s">
        <v>10747</v>
      </c>
      <c r="F8101" s="16" t="s">
        <v>9199</v>
      </c>
      <c r="G8101" s="16" t="s">
        <v>10746</v>
      </c>
      <c r="H8101" s="16" t="s">
        <v>10748</v>
      </c>
      <c r="I8101" s="16" t="s">
        <v>2471</v>
      </c>
    </row>
    <row r="8102" spans="1:10">
      <c r="A8102" s="16" t="s">
        <v>21048</v>
      </c>
      <c r="B8102" s="52" t="s">
        <v>14867</v>
      </c>
      <c r="C8102" s="16" t="str">
        <f t="shared" si="126"/>
        <v>004 - 193</v>
      </c>
      <c r="D8102" s="52" t="s">
        <v>34487</v>
      </c>
      <c r="E8102" s="52" t="s">
        <v>10758</v>
      </c>
      <c r="F8102" s="16" t="s">
        <v>16892</v>
      </c>
      <c r="G8102" s="16" t="s">
        <v>10757</v>
      </c>
      <c r="H8102" s="16" t="s">
        <v>10732</v>
      </c>
      <c r="I8102" s="16" t="s">
        <v>9452</v>
      </c>
    </row>
    <row r="8103" spans="1:10">
      <c r="A8103" s="16" t="s">
        <v>24406</v>
      </c>
      <c r="B8103" s="52" t="s">
        <v>36123</v>
      </c>
      <c r="C8103" s="16" t="str">
        <f t="shared" si="126"/>
        <v>009 - 824</v>
      </c>
      <c r="D8103" s="52"/>
      <c r="E8103" s="52" t="s">
        <v>26840</v>
      </c>
      <c r="F8103" s="16"/>
      <c r="G8103" s="16" t="s">
        <v>26839</v>
      </c>
      <c r="H8103" s="16" t="s">
        <v>34573</v>
      </c>
      <c r="I8103" s="16" t="s">
        <v>24407</v>
      </c>
      <c r="J8103" s="16" t="s">
        <v>34487</v>
      </c>
    </row>
    <row r="8104" spans="1:10">
      <c r="A8104" s="16" t="s">
        <v>12352</v>
      </c>
      <c r="B8104" s="52" t="s">
        <v>36124</v>
      </c>
      <c r="C8104" s="16" t="str">
        <f t="shared" si="126"/>
        <v>009 - 825</v>
      </c>
      <c r="D8104" s="52"/>
      <c r="E8104" s="52" t="s">
        <v>26840</v>
      </c>
      <c r="F8104" s="16"/>
      <c r="G8104" s="16" t="s">
        <v>26839</v>
      </c>
      <c r="H8104" s="16" t="s">
        <v>34573</v>
      </c>
      <c r="I8104" s="16" t="s">
        <v>12353</v>
      </c>
      <c r="J8104" s="16" t="s">
        <v>34487</v>
      </c>
    </row>
    <row r="8105" spans="1:10">
      <c r="A8105" s="16" t="s">
        <v>27978</v>
      </c>
      <c r="B8105" s="52" t="s">
        <v>13372</v>
      </c>
      <c r="C8105" s="16" t="str">
        <f t="shared" si="126"/>
        <v>011 - 025</v>
      </c>
      <c r="D8105" s="52" t="s">
        <v>34487</v>
      </c>
      <c r="E8105" s="52" t="s">
        <v>34572</v>
      </c>
      <c r="F8105" s="16" t="s">
        <v>17833</v>
      </c>
      <c r="G8105" s="16" t="s">
        <v>34571</v>
      </c>
      <c r="H8105" s="16" t="s">
        <v>34573</v>
      </c>
      <c r="I8105" s="16" t="s">
        <v>27979</v>
      </c>
    </row>
    <row r="8106" spans="1:10">
      <c r="A8106" s="16" t="s">
        <v>22418</v>
      </c>
      <c r="B8106" s="52" t="s">
        <v>21172</v>
      </c>
      <c r="C8106" s="16" t="str">
        <f t="shared" si="126"/>
        <v>061 - 072</v>
      </c>
      <c r="D8106" s="52" t="s">
        <v>34487</v>
      </c>
      <c r="E8106" s="52" t="s">
        <v>26249</v>
      </c>
      <c r="F8106" s="16" t="s">
        <v>3742</v>
      </c>
      <c r="G8106" s="16" t="s">
        <v>26248</v>
      </c>
      <c r="H8106" s="16" t="s">
        <v>30282</v>
      </c>
      <c r="I8106" s="16" t="s">
        <v>22419</v>
      </c>
    </row>
    <row r="8107" spans="1:10">
      <c r="A8107" s="16" t="s">
        <v>18719</v>
      </c>
      <c r="B8107" s="52" t="s">
        <v>37036</v>
      </c>
      <c r="C8107" s="16" t="str">
        <f t="shared" si="126"/>
        <v>006 - 148</v>
      </c>
      <c r="D8107" s="52" t="s">
        <v>34487</v>
      </c>
      <c r="E8107" s="52" t="s">
        <v>26671</v>
      </c>
      <c r="F8107" s="16" t="s">
        <v>26669</v>
      </c>
      <c r="G8107" s="16" t="s">
        <v>26670</v>
      </c>
      <c r="H8107" s="16" t="s">
        <v>10732</v>
      </c>
      <c r="I8107" s="16" t="s">
        <v>18720</v>
      </c>
    </row>
    <row r="8108" spans="1:10">
      <c r="A8108" s="16" t="s">
        <v>14430</v>
      </c>
      <c r="B8108" s="52" t="s">
        <v>33511</v>
      </c>
      <c r="C8108" s="16" t="str">
        <f t="shared" si="126"/>
        <v>008 - 051</v>
      </c>
      <c r="D8108" s="52" t="s">
        <v>34487</v>
      </c>
      <c r="E8108" s="52" t="s">
        <v>16664</v>
      </c>
      <c r="F8108" s="16" t="s">
        <v>16662</v>
      </c>
      <c r="G8108" s="16" t="s">
        <v>16663</v>
      </c>
      <c r="H8108" s="16" t="s">
        <v>34573</v>
      </c>
      <c r="I8108" s="16" t="s">
        <v>14431</v>
      </c>
    </row>
    <row r="8109" spans="1:10">
      <c r="A8109" s="16" t="s">
        <v>15147</v>
      </c>
      <c r="B8109" s="52" t="s">
        <v>29859</v>
      </c>
      <c r="C8109" s="16" t="str">
        <f t="shared" si="126"/>
        <v>005 - 095</v>
      </c>
      <c r="D8109" s="52" t="s">
        <v>36059</v>
      </c>
      <c r="E8109" s="52" t="s">
        <v>18693</v>
      </c>
      <c r="F8109" s="16" t="s">
        <v>9787</v>
      </c>
      <c r="G8109" s="16" t="s">
        <v>18692</v>
      </c>
      <c r="H8109" s="16" t="s">
        <v>10732</v>
      </c>
      <c r="I8109" s="16" t="s">
        <v>15148</v>
      </c>
    </row>
    <row r="8110" spans="1:10">
      <c r="A8110" s="16" t="s">
        <v>29512</v>
      </c>
      <c r="B8110" s="52" t="s">
        <v>14152</v>
      </c>
      <c r="C8110" s="16" t="str">
        <f t="shared" si="126"/>
        <v>071 - 042</v>
      </c>
      <c r="D8110" s="52" t="s">
        <v>34487</v>
      </c>
      <c r="E8110" s="52" t="s">
        <v>13516</v>
      </c>
      <c r="F8110" s="16" t="s">
        <v>19132</v>
      </c>
      <c r="G8110" s="16" t="s">
        <v>13515</v>
      </c>
      <c r="H8110" s="16" t="s">
        <v>37422</v>
      </c>
      <c r="I8110" s="16" t="s">
        <v>29513</v>
      </c>
    </row>
    <row r="8111" spans="1:10">
      <c r="A8111" s="16" t="s">
        <v>15168</v>
      </c>
      <c r="B8111" s="52" t="s">
        <v>29860</v>
      </c>
      <c r="C8111" s="16" t="str">
        <f t="shared" si="126"/>
        <v>005 - 096</v>
      </c>
      <c r="D8111" s="52" t="s">
        <v>36059</v>
      </c>
      <c r="E8111" s="52" t="s">
        <v>18693</v>
      </c>
      <c r="F8111" s="16" t="s">
        <v>216</v>
      </c>
      <c r="G8111" s="16" t="s">
        <v>18692</v>
      </c>
      <c r="H8111" s="16" t="s">
        <v>10732</v>
      </c>
      <c r="I8111" s="16" t="s">
        <v>15169</v>
      </c>
    </row>
    <row r="8112" spans="1:10">
      <c r="A8112" s="16" t="s">
        <v>144</v>
      </c>
      <c r="B8112" s="52" t="s">
        <v>2803</v>
      </c>
      <c r="C8112" s="16" t="str">
        <f t="shared" si="126"/>
        <v>057 - 809</v>
      </c>
      <c r="D8112" s="52"/>
      <c r="E8112" s="52" t="s">
        <v>18919</v>
      </c>
      <c r="F8112" s="16"/>
      <c r="G8112" s="16" t="s">
        <v>18918</v>
      </c>
      <c r="H8112" s="16" t="s">
        <v>20396</v>
      </c>
      <c r="I8112" s="16" t="s">
        <v>147</v>
      </c>
      <c r="J8112" s="16" t="s">
        <v>34487</v>
      </c>
    </row>
    <row r="8113" spans="1:10">
      <c r="A8113" s="16" t="s">
        <v>12436</v>
      </c>
      <c r="B8113" s="52" t="s">
        <v>16757</v>
      </c>
      <c r="C8113" s="16" t="str">
        <f t="shared" si="126"/>
        <v>001 - 854</v>
      </c>
      <c r="D8113" s="52"/>
      <c r="E8113" s="52" t="s">
        <v>37671</v>
      </c>
      <c r="F8113" s="16"/>
      <c r="G8113" s="16" t="s">
        <v>37670</v>
      </c>
      <c r="H8113" s="16" t="s">
        <v>10732</v>
      </c>
      <c r="I8113" s="16" t="s">
        <v>12437</v>
      </c>
      <c r="J8113" s="16" t="s">
        <v>34487</v>
      </c>
    </row>
    <row r="8114" spans="1:10">
      <c r="A8114" s="16" t="s">
        <v>32423</v>
      </c>
      <c r="B8114" s="52" t="s">
        <v>10678</v>
      </c>
      <c r="C8114" s="16" t="str">
        <f t="shared" si="126"/>
        <v>015 - 185</v>
      </c>
      <c r="D8114" s="52" t="s">
        <v>36059</v>
      </c>
      <c r="E8114" s="52" t="s">
        <v>32665</v>
      </c>
      <c r="F8114" s="16" t="s">
        <v>21703</v>
      </c>
      <c r="G8114" s="16" t="s">
        <v>32664</v>
      </c>
      <c r="H8114" s="16" t="s">
        <v>32666</v>
      </c>
      <c r="I8114" s="16" t="s">
        <v>28259</v>
      </c>
    </row>
    <row r="8115" spans="1:10">
      <c r="A8115" s="16" t="s">
        <v>14017</v>
      </c>
      <c r="B8115" s="52" t="s">
        <v>34271</v>
      </c>
      <c r="C8115" s="16" t="str">
        <f t="shared" si="126"/>
        <v>030 - 817</v>
      </c>
      <c r="D8115" s="52"/>
      <c r="E8115" s="52" t="s">
        <v>35970</v>
      </c>
      <c r="F8115" s="16"/>
      <c r="G8115" s="16" t="s">
        <v>35969</v>
      </c>
      <c r="H8115" s="16" t="s">
        <v>30334</v>
      </c>
      <c r="I8115" s="16" t="s">
        <v>34833</v>
      </c>
      <c r="J8115" s="16" t="s">
        <v>34487</v>
      </c>
    </row>
    <row r="8116" spans="1:10">
      <c r="A8116" s="16" t="s">
        <v>27647</v>
      </c>
      <c r="B8116" s="52" t="s">
        <v>10449</v>
      </c>
      <c r="C8116" s="16" t="str">
        <f t="shared" si="126"/>
        <v>004 - 194</v>
      </c>
      <c r="D8116" s="52" t="s">
        <v>36059</v>
      </c>
      <c r="E8116" s="52" t="s">
        <v>10758</v>
      </c>
      <c r="F8116" s="16" t="s">
        <v>27830</v>
      </c>
      <c r="G8116" s="16" t="s">
        <v>10757</v>
      </c>
      <c r="H8116" s="16" t="s">
        <v>10732</v>
      </c>
      <c r="I8116" s="16" t="s">
        <v>27648</v>
      </c>
    </row>
    <row r="8117" spans="1:10">
      <c r="A8117" s="16" t="s">
        <v>14421</v>
      </c>
      <c r="B8117" s="52" t="s">
        <v>10006</v>
      </c>
      <c r="C8117" s="16" t="str">
        <f t="shared" si="126"/>
        <v>004 - 195</v>
      </c>
      <c r="D8117" s="52" t="s">
        <v>36059</v>
      </c>
      <c r="E8117" s="52" t="s">
        <v>10758</v>
      </c>
      <c r="F8117" s="16" t="s">
        <v>16892</v>
      </c>
      <c r="G8117" s="16" t="s">
        <v>10757</v>
      </c>
      <c r="H8117" s="16" t="s">
        <v>10732</v>
      </c>
      <c r="I8117" s="16" t="s">
        <v>14422</v>
      </c>
    </row>
    <row r="8118" spans="1:10">
      <c r="A8118" s="16" t="s">
        <v>16190</v>
      </c>
      <c r="B8118" s="52" t="s">
        <v>3993</v>
      </c>
      <c r="C8118" s="16" t="str">
        <f t="shared" si="126"/>
        <v>004 - 196</v>
      </c>
      <c r="D8118" s="52" t="s">
        <v>36059</v>
      </c>
      <c r="E8118" s="52" t="s">
        <v>10758</v>
      </c>
      <c r="F8118" s="16" t="s">
        <v>16892</v>
      </c>
      <c r="G8118" s="16" t="s">
        <v>10757</v>
      </c>
      <c r="H8118" s="16" t="s">
        <v>10732</v>
      </c>
      <c r="I8118" s="16" t="s">
        <v>16191</v>
      </c>
    </row>
    <row r="8119" spans="1:10">
      <c r="A8119" s="16" t="s">
        <v>14462</v>
      </c>
      <c r="B8119" s="52" t="s">
        <v>8021</v>
      </c>
      <c r="C8119" s="16" t="str">
        <f t="shared" si="126"/>
        <v>017 - 888</v>
      </c>
      <c r="D8119" s="52"/>
      <c r="E8119" s="52" t="s">
        <v>22538</v>
      </c>
      <c r="F8119" s="16"/>
      <c r="G8119" s="16" t="s">
        <v>22537</v>
      </c>
      <c r="H8119" s="16" t="s">
        <v>32666</v>
      </c>
      <c r="I8119" s="16" t="s">
        <v>14463</v>
      </c>
      <c r="J8119" s="16" t="s">
        <v>34487</v>
      </c>
    </row>
    <row r="8120" spans="1:10">
      <c r="A8120" s="16" t="s">
        <v>2930</v>
      </c>
      <c r="B8120" s="52" t="s">
        <v>8849</v>
      </c>
      <c r="C8120" s="16" t="str">
        <f t="shared" si="126"/>
        <v>021 - 075</v>
      </c>
      <c r="D8120" s="52" t="s">
        <v>34487</v>
      </c>
      <c r="E8120" s="52" t="s">
        <v>14657</v>
      </c>
      <c r="F8120" s="16" t="s">
        <v>25534</v>
      </c>
      <c r="G8120" s="16" t="s">
        <v>14656</v>
      </c>
      <c r="H8120" s="16" t="s">
        <v>4778</v>
      </c>
      <c r="I8120" s="16" t="s">
        <v>2931</v>
      </c>
    </row>
    <row r="8121" spans="1:10">
      <c r="A8121" s="16" t="s">
        <v>20729</v>
      </c>
      <c r="B8121" s="52" t="s">
        <v>8022</v>
      </c>
      <c r="C8121" s="16" t="str">
        <f t="shared" si="126"/>
        <v>017 - 163</v>
      </c>
      <c r="D8121" s="52" t="s">
        <v>36059</v>
      </c>
      <c r="E8121" s="52" t="s">
        <v>22538</v>
      </c>
      <c r="F8121" s="16" t="s">
        <v>6945</v>
      </c>
      <c r="G8121" s="16" t="s">
        <v>22537</v>
      </c>
      <c r="H8121" s="16" t="s">
        <v>32666</v>
      </c>
      <c r="I8121" s="16" t="s">
        <v>20730</v>
      </c>
    </row>
    <row r="8122" spans="1:10">
      <c r="A8122" s="16" t="s">
        <v>1833</v>
      </c>
      <c r="B8122" s="52" t="s">
        <v>8415</v>
      </c>
      <c r="C8122" s="16" t="str">
        <f t="shared" si="126"/>
        <v>013 - 197</v>
      </c>
      <c r="D8122" s="52" t="s">
        <v>36059</v>
      </c>
      <c r="E8122" s="52" t="s">
        <v>26240</v>
      </c>
      <c r="F8122" s="16" t="s">
        <v>23421</v>
      </c>
      <c r="G8122" s="16" t="s">
        <v>26239</v>
      </c>
      <c r="H8122" s="16" t="s">
        <v>32666</v>
      </c>
      <c r="I8122" s="16" t="s">
        <v>1834</v>
      </c>
    </row>
    <row r="8123" spans="1:10">
      <c r="A8123" s="16" t="s">
        <v>10446</v>
      </c>
      <c r="B8123" s="52" t="s">
        <v>14153</v>
      </c>
      <c r="C8123" s="16" t="str">
        <f t="shared" si="126"/>
        <v>071 - 043</v>
      </c>
      <c r="D8123" s="52" t="s">
        <v>34487</v>
      </c>
      <c r="E8123" s="52" t="s">
        <v>13516</v>
      </c>
      <c r="F8123" s="16" t="s">
        <v>31290</v>
      </c>
      <c r="G8123" s="16" t="s">
        <v>13515</v>
      </c>
      <c r="H8123" s="16" t="s">
        <v>37422</v>
      </c>
      <c r="I8123" s="16" t="s">
        <v>31291</v>
      </c>
    </row>
    <row r="8124" spans="1:10">
      <c r="A8124" s="16" t="s">
        <v>24963</v>
      </c>
      <c r="B8124" s="52" t="s">
        <v>19568</v>
      </c>
      <c r="C8124" s="16" t="str">
        <f t="shared" si="126"/>
        <v>083 - 075</v>
      </c>
      <c r="D8124" s="52" t="s">
        <v>36059</v>
      </c>
      <c r="E8124" s="52" t="s">
        <v>21246</v>
      </c>
      <c r="F8124" s="16" t="s">
        <v>24964</v>
      </c>
      <c r="G8124" s="16" t="s">
        <v>21245</v>
      </c>
      <c r="H8124" s="16" t="s">
        <v>29917</v>
      </c>
      <c r="I8124" s="16" t="s">
        <v>24965</v>
      </c>
      <c r="J8124" s="16"/>
    </row>
    <row r="8125" spans="1:10">
      <c r="A8125" s="16" t="s">
        <v>1115</v>
      </c>
      <c r="B8125" s="52" t="s">
        <v>21907</v>
      </c>
      <c r="C8125" s="16" t="str">
        <f t="shared" si="126"/>
        <v>020 - 051</v>
      </c>
      <c r="D8125" s="52" t="s">
        <v>36059</v>
      </c>
      <c r="E8125" s="52" t="s">
        <v>26789</v>
      </c>
      <c r="F8125" s="16" t="s">
        <v>24276</v>
      </c>
      <c r="G8125" s="16" t="s">
        <v>26788</v>
      </c>
      <c r="H8125" s="16" t="s">
        <v>32666</v>
      </c>
      <c r="I8125" s="16" t="s">
        <v>1116</v>
      </c>
      <c r="J8125" s="16"/>
    </row>
    <row r="8126" spans="1:10">
      <c r="A8126" s="16" t="s">
        <v>1982</v>
      </c>
      <c r="B8126" s="52" t="s">
        <v>18422</v>
      </c>
      <c r="C8126" s="16" t="str">
        <f t="shared" si="126"/>
        <v>032 - 813</v>
      </c>
      <c r="D8126" s="52"/>
      <c r="E8126" s="52" t="s">
        <v>30333</v>
      </c>
      <c r="F8126" s="16"/>
      <c r="G8126" s="16" t="s">
        <v>30332</v>
      </c>
      <c r="H8126" s="16" t="s">
        <v>30334</v>
      </c>
      <c r="I8126" s="16" t="s">
        <v>1983</v>
      </c>
      <c r="J8126" s="16" t="s">
        <v>34487</v>
      </c>
    </row>
    <row r="8127" spans="1:10">
      <c r="A8127" s="16" t="s">
        <v>571</v>
      </c>
      <c r="B8127" s="52" t="s">
        <v>16758</v>
      </c>
      <c r="C8127" s="16" t="str">
        <f t="shared" si="126"/>
        <v>001 - 855</v>
      </c>
      <c r="D8127" s="52"/>
      <c r="E8127" s="52" t="s">
        <v>37671</v>
      </c>
      <c r="F8127" s="16"/>
      <c r="G8127" s="16" t="s">
        <v>37670</v>
      </c>
      <c r="H8127" s="16" t="s">
        <v>10732</v>
      </c>
      <c r="I8127" s="16" t="s">
        <v>32917</v>
      </c>
      <c r="J8127" s="16" t="s">
        <v>34487</v>
      </c>
    </row>
    <row r="8128" spans="1:10">
      <c r="A8128" s="16" t="s">
        <v>13203</v>
      </c>
      <c r="B8128" s="52" t="s">
        <v>8023</v>
      </c>
      <c r="C8128" s="16" t="str">
        <f t="shared" si="126"/>
        <v>017 - 164</v>
      </c>
      <c r="D8128" s="52" t="s">
        <v>34487</v>
      </c>
      <c r="E8128" s="52" t="s">
        <v>22538</v>
      </c>
      <c r="F8128" s="16" t="s">
        <v>13204</v>
      </c>
      <c r="G8128" s="16" t="s">
        <v>22537</v>
      </c>
      <c r="H8128" s="16" t="s">
        <v>32666</v>
      </c>
      <c r="I8128" s="16" t="s">
        <v>13205</v>
      </c>
    </row>
    <row r="8129" spans="1:10">
      <c r="A8129" s="16" t="s">
        <v>37247</v>
      </c>
      <c r="B8129" s="52" t="s">
        <v>18599</v>
      </c>
      <c r="C8129" s="16" t="str">
        <f t="shared" si="126"/>
        <v>065 - 109</v>
      </c>
      <c r="D8129" s="52" t="s">
        <v>34487</v>
      </c>
      <c r="E8129" s="52" t="s">
        <v>29546</v>
      </c>
      <c r="F8129" s="16" t="s">
        <v>37248</v>
      </c>
      <c r="G8129" s="16" t="s">
        <v>29545</v>
      </c>
      <c r="H8129" s="16" t="s">
        <v>30282</v>
      </c>
      <c r="I8129" s="16" t="s">
        <v>24724</v>
      </c>
    </row>
    <row r="8130" spans="1:10">
      <c r="A8130" s="16" t="s">
        <v>16923</v>
      </c>
      <c r="B8130" s="52" t="s">
        <v>8416</v>
      </c>
      <c r="C8130" s="16" t="str">
        <f t="shared" si="126"/>
        <v>013 - 198</v>
      </c>
      <c r="D8130" s="52" t="s">
        <v>36059</v>
      </c>
      <c r="E8130" s="52" t="s">
        <v>26240</v>
      </c>
      <c r="F8130" s="16" t="s">
        <v>10426</v>
      </c>
      <c r="G8130" s="16" t="s">
        <v>26239</v>
      </c>
      <c r="H8130" s="16" t="s">
        <v>32666</v>
      </c>
      <c r="I8130" s="16" t="s">
        <v>35580</v>
      </c>
      <c r="J8130" s="16" t="s">
        <v>7990</v>
      </c>
    </row>
    <row r="8131" spans="1:10">
      <c r="A8131" s="16" t="s">
        <v>35578</v>
      </c>
      <c r="B8131" s="52" t="s">
        <v>16000</v>
      </c>
      <c r="C8131" s="16" t="str">
        <f t="shared" si="126"/>
        <v>097 - 072</v>
      </c>
      <c r="D8131" s="52" t="s">
        <v>36059</v>
      </c>
      <c r="E8131" s="52" t="s">
        <v>26245</v>
      </c>
      <c r="F8131" s="16" t="s">
        <v>35579</v>
      </c>
      <c r="G8131" s="16" t="s">
        <v>26244</v>
      </c>
      <c r="H8131" s="16" t="s">
        <v>32666</v>
      </c>
      <c r="I8131" s="16" t="s">
        <v>35580</v>
      </c>
      <c r="J8131" s="16"/>
    </row>
    <row r="8132" spans="1:10">
      <c r="A8132" s="16" t="s">
        <v>33375</v>
      </c>
      <c r="B8132" s="52" t="s">
        <v>9434</v>
      </c>
      <c r="C8132" s="16" t="str">
        <f t="shared" ref="C8132:C8195" si="127">MID(A8132,1,3) &amp;" - " &amp;MID(A8132,4,3)</f>
        <v>078 - 104</v>
      </c>
      <c r="D8132" s="52" t="s">
        <v>34487</v>
      </c>
      <c r="E8132" s="52" t="s">
        <v>1697</v>
      </c>
      <c r="F8132" s="16" t="s">
        <v>33376</v>
      </c>
      <c r="G8132" s="16" t="s">
        <v>1696</v>
      </c>
      <c r="H8132" s="16" t="s">
        <v>4772</v>
      </c>
      <c r="I8132" s="16" t="s">
        <v>33377</v>
      </c>
    </row>
    <row r="8133" spans="1:10">
      <c r="A8133" s="16" t="s">
        <v>37571</v>
      </c>
      <c r="B8133" s="52" t="s">
        <v>20958</v>
      </c>
      <c r="C8133" s="16" t="str">
        <f t="shared" si="127"/>
        <v>012 - 881</v>
      </c>
      <c r="D8133" s="52"/>
      <c r="E8133" s="52" t="s">
        <v>18879</v>
      </c>
      <c r="F8133" s="16"/>
      <c r="G8133" s="16" t="s">
        <v>26253</v>
      </c>
      <c r="H8133" s="16" t="s">
        <v>32666</v>
      </c>
      <c r="I8133" s="16" t="s">
        <v>37572</v>
      </c>
      <c r="J8133" s="16" t="s">
        <v>34487</v>
      </c>
    </row>
    <row r="8134" spans="1:10">
      <c r="A8134" s="16" t="s">
        <v>7921</v>
      </c>
      <c r="B8134" s="52" t="s">
        <v>28982</v>
      </c>
      <c r="C8134" s="16" t="str">
        <f t="shared" si="127"/>
        <v>080 - 068</v>
      </c>
      <c r="D8134" s="52" t="s">
        <v>34487</v>
      </c>
      <c r="E8134" s="52" t="s">
        <v>1692</v>
      </c>
      <c r="F8134" s="16" t="s">
        <v>10423</v>
      </c>
      <c r="G8134" s="16" t="s">
        <v>1691</v>
      </c>
      <c r="H8134" s="16" t="s">
        <v>4772</v>
      </c>
      <c r="I8134" s="16" t="s">
        <v>7922</v>
      </c>
    </row>
    <row r="8135" spans="1:10">
      <c r="A8135" s="16" t="s">
        <v>22609</v>
      </c>
      <c r="B8135" s="52" t="s">
        <v>9435</v>
      </c>
      <c r="C8135" s="16" t="str">
        <f t="shared" si="127"/>
        <v>078 - 105</v>
      </c>
      <c r="D8135" s="52" t="s">
        <v>34487</v>
      </c>
      <c r="E8135" s="52" t="s">
        <v>1697</v>
      </c>
      <c r="F8135" s="16" t="s">
        <v>22610</v>
      </c>
      <c r="G8135" s="16" t="s">
        <v>1696</v>
      </c>
      <c r="H8135" s="16" t="s">
        <v>4772</v>
      </c>
      <c r="I8135" s="16" t="s">
        <v>22611</v>
      </c>
    </row>
    <row r="8136" spans="1:10">
      <c r="A8136" s="16" t="s">
        <v>10845</v>
      </c>
      <c r="B8136" s="52" t="s">
        <v>5516</v>
      </c>
      <c r="C8136" s="16" t="str">
        <f t="shared" si="127"/>
        <v>018 - 127</v>
      </c>
      <c r="D8136" s="52" t="s">
        <v>36059</v>
      </c>
      <c r="E8136" s="52" t="s">
        <v>35975</v>
      </c>
      <c r="F8136" s="16" t="s">
        <v>21294</v>
      </c>
      <c r="G8136" s="16" t="s">
        <v>35974</v>
      </c>
      <c r="H8136" s="16" t="s">
        <v>32666</v>
      </c>
      <c r="I8136" s="16" t="s">
        <v>19578</v>
      </c>
    </row>
    <row r="8137" spans="1:10">
      <c r="A8137" s="16" t="s">
        <v>21790</v>
      </c>
      <c r="B8137" s="52" t="s">
        <v>12837</v>
      </c>
      <c r="C8137" s="16" t="str">
        <f t="shared" si="127"/>
        <v>016 - 182</v>
      </c>
      <c r="D8137" s="52" t="s">
        <v>34487</v>
      </c>
      <c r="E8137" s="52" t="s">
        <v>10742</v>
      </c>
      <c r="F8137" s="16" t="s">
        <v>10740</v>
      </c>
      <c r="G8137" s="16" t="s">
        <v>10741</v>
      </c>
      <c r="H8137" s="16" t="s">
        <v>32666</v>
      </c>
      <c r="I8137" s="16" t="s">
        <v>21791</v>
      </c>
    </row>
    <row r="8138" spans="1:10">
      <c r="A8138" s="16" t="s">
        <v>35083</v>
      </c>
      <c r="B8138" s="52" t="s">
        <v>8654</v>
      </c>
      <c r="C8138" s="16" t="str">
        <f t="shared" si="127"/>
        <v>014 - 056</v>
      </c>
      <c r="D8138" s="52" t="s">
        <v>34487</v>
      </c>
      <c r="E8138" s="52" t="s">
        <v>31453</v>
      </c>
      <c r="F8138" s="16" t="s">
        <v>3370</v>
      </c>
      <c r="G8138" s="16" t="s">
        <v>31452</v>
      </c>
      <c r="H8138" s="16" t="s">
        <v>32666</v>
      </c>
      <c r="I8138" s="16" t="s">
        <v>17658</v>
      </c>
    </row>
    <row r="8139" spans="1:10">
      <c r="A8139" s="16" t="s">
        <v>26162</v>
      </c>
      <c r="B8139" s="52" t="s">
        <v>30110</v>
      </c>
      <c r="C8139" s="16" t="str">
        <f t="shared" si="127"/>
        <v>058 - 090</v>
      </c>
      <c r="D8139" s="52" t="s">
        <v>34487</v>
      </c>
      <c r="E8139" s="52" t="s">
        <v>10753</v>
      </c>
      <c r="F8139" s="16" t="s">
        <v>25196</v>
      </c>
      <c r="G8139" s="16" t="s">
        <v>10752</v>
      </c>
      <c r="H8139" s="16" t="s">
        <v>20396</v>
      </c>
      <c r="I8139" s="16" t="s">
        <v>24665</v>
      </c>
    </row>
    <row r="8140" spans="1:10">
      <c r="A8140" s="16" t="s">
        <v>4232</v>
      </c>
      <c r="B8140" s="52" t="s">
        <v>6050</v>
      </c>
      <c r="C8140" s="16" t="str">
        <f t="shared" si="127"/>
        <v>069 - 077</v>
      </c>
      <c r="D8140" s="52" t="s">
        <v>34487</v>
      </c>
      <c r="E8140" s="52" t="s">
        <v>36727</v>
      </c>
      <c r="F8140" s="16" t="s">
        <v>3090</v>
      </c>
      <c r="G8140" s="16" t="s">
        <v>36726</v>
      </c>
      <c r="H8140" s="16" t="s">
        <v>15395</v>
      </c>
      <c r="I8140" s="16" t="s">
        <v>16745</v>
      </c>
      <c r="J8140" s="16"/>
    </row>
    <row r="8141" spans="1:10">
      <c r="A8141" s="16" t="s">
        <v>16478</v>
      </c>
      <c r="B8141" s="52" t="s">
        <v>12820</v>
      </c>
      <c r="C8141" s="16" t="str">
        <f t="shared" si="127"/>
        <v>066 - 806</v>
      </c>
      <c r="D8141" s="52"/>
      <c r="E8141" s="52" t="s">
        <v>3383</v>
      </c>
      <c r="F8141" s="16"/>
      <c r="G8141" s="16" t="s">
        <v>3382</v>
      </c>
      <c r="H8141" s="16" t="s">
        <v>15395</v>
      </c>
      <c r="I8141" s="16" t="s">
        <v>24929</v>
      </c>
      <c r="J8141" s="16" t="s">
        <v>34487</v>
      </c>
    </row>
    <row r="8142" spans="1:10">
      <c r="A8142" s="16" t="s">
        <v>15406</v>
      </c>
      <c r="B8142" s="52" t="s">
        <v>15848</v>
      </c>
      <c r="C8142" s="16" t="str">
        <f t="shared" si="127"/>
        <v>007 - 057</v>
      </c>
      <c r="D8142" s="52" t="s">
        <v>34487</v>
      </c>
      <c r="E8142" s="52" t="s">
        <v>14662</v>
      </c>
      <c r="F8142" s="16" t="s">
        <v>32246</v>
      </c>
      <c r="G8142" s="16" t="s">
        <v>14661</v>
      </c>
      <c r="H8142" s="16" t="s">
        <v>14663</v>
      </c>
      <c r="I8142" s="16" t="s">
        <v>36206</v>
      </c>
      <c r="J8142" s="16"/>
    </row>
    <row r="8143" spans="1:10">
      <c r="A8143" s="16" t="s">
        <v>988</v>
      </c>
      <c r="B8143" s="52" t="s">
        <v>16759</v>
      </c>
      <c r="C8143" s="16" t="str">
        <f t="shared" si="127"/>
        <v>001 - 222</v>
      </c>
      <c r="D8143" s="52" t="s">
        <v>34487</v>
      </c>
      <c r="E8143" s="52" t="s">
        <v>37671</v>
      </c>
      <c r="F8143" s="16" t="s">
        <v>25207</v>
      </c>
      <c r="G8143" s="16" t="s">
        <v>37670</v>
      </c>
      <c r="H8143" s="16" t="s">
        <v>10732</v>
      </c>
      <c r="I8143" s="16" t="s">
        <v>989</v>
      </c>
    </row>
    <row r="8144" spans="1:10">
      <c r="A8144" s="16" t="s">
        <v>27519</v>
      </c>
      <c r="B8144" s="52" t="s">
        <v>16760</v>
      </c>
      <c r="C8144" s="16" t="str">
        <f t="shared" si="127"/>
        <v>001 - 856</v>
      </c>
      <c r="D8144" s="52"/>
      <c r="E8144" s="52" t="s">
        <v>37671</v>
      </c>
      <c r="F8144" s="16"/>
      <c r="G8144" s="16" t="s">
        <v>37670</v>
      </c>
      <c r="H8144" s="16" t="s">
        <v>10732</v>
      </c>
      <c r="I8144" s="16" t="s">
        <v>27520</v>
      </c>
      <c r="J8144" s="16" t="s">
        <v>34487</v>
      </c>
    </row>
    <row r="8145" spans="1:10">
      <c r="A8145" s="16" t="s">
        <v>21034</v>
      </c>
      <c r="B8145" s="52" t="s">
        <v>33863</v>
      </c>
      <c r="C8145" s="16" t="str">
        <f t="shared" si="127"/>
        <v>035 - 035</v>
      </c>
      <c r="D8145" s="52" t="s">
        <v>36059</v>
      </c>
      <c r="E8145" s="52" t="s">
        <v>30432</v>
      </c>
      <c r="F8145" s="16" t="s">
        <v>21035</v>
      </c>
      <c r="G8145" s="16" t="s">
        <v>30431</v>
      </c>
      <c r="H8145" s="16" t="s">
        <v>35981</v>
      </c>
      <c r="I8145" s="16" t="s">
        <v>21036</v>
      </c>
    </row>
    <row r="8146" spans="1:10">
      <c r="A8146" s="16" t="s">
        <v>4943</v>
      </c>
      <c r="B8146" s="52" t="s">
        <v>30111</v>
      </c>
      <c r="C8146" s="16" t="str">
        <f t="shared" si="127"/>
        <v>058 - 091</v>
      </c>
      <c r="D8146" s="52" t="s">
        <v>34487</v>
      </c>
      <c r="E8146" s="52" t="s">
        <v>10753</v>
      </c>
      <c r="F8146" s="16" t="s">
        <v>4944</v>
      </c>
      <c r="G8146" s="16" t="s">
        <v>10752</v>
      </c>
      <c r="H8146" s="16" t="s">
        <v>20396</v>
      </c>
      <c r="I8146" s="16" t="s">
        <v>4945</v>
      </c>
    </row>
    <row r="8147" spans="1:10">
      <c r="A8147" s="16" t="s">
        <v>28560</v>
      </c>
      <c r="B8147" s="52" t="s">
        <v>8685</v>
      </c>
      <c r="C8147" s="16" t="str">
        <f t="shared" si="127"/>
        <v>022 - 901</v>
      </c>
      <c r="D8147" s="52"/>
      <c r="E8147" s="52" t="s">
        <v>4777</v>
      </c>
      <c r="F8147" s="16"/>
      <c r="G8147" s="16" t="s">
        <v>4776</v>
      </c>
      <c r="H8147" s="16" t="s">
        <v>4778</v>
      </c>
      <c r="I8147" s="16" t="s">
        <v>28561</v>
      </c>
      <c r="J8147" s="16" t="s">
        <v>34487</v>
      </c>
    </row>
    <row r="8148" spans="1:10">
      <c r="A8148" s="16" t="s">
        <v>19518</v>
      </c>
      <c r="B8148" s="52" t="s">
        <v>18600</v>
      </c>
      <c r="C8148" s="16" t="str">
        <f t="shared" si="127"/>
        <v>065 - 110</v>
      </c>
      <c r="D8148" s="52" t="s">
        <v>34487</v>
      </c>
      <c r="E8148" s="52" t="s">
        <v>29546</v>
      </c>
      <c r="F8148" s="16" t="s">
        <v>20864</v>
      </c>
      <c r="G8148" s="16" t="s">
        <v>29545</v>
      </c>
      <c r="H8148" s="16" t="s">
        <v>30282</v>
      </c>
      <c r="I8148" s="16" t="s">
        <v>16926</v>
      </c>
    </row>
    <row r="8149" spans="1:10">
      <c r="A8149" s="16" t="s">
        <v>30478</v>
      </c>
      <c r="B8149" s="52" t="s">
        <v>7546</v>
      </c>
      <c r="C8149" s="16" t="str">
        <f t="shared" si="127"/>
        <v>003 - 130</v>
      </c>
      <c r="D8149" s="52" t="s">
        <v>36059</v>
      </c>
      <c r="E8149" s="52" t="s">
        <v>3328</v>
      </c>
      <c r="F8149" s="16" t="s">
        <v>30479</v>
      </c>
      <c r="G8149" s="16" t="s">
        <v>10731</v>
      </c>
      <c r="H8149" s="16" t="s">
        <v>10732</v>
      </c>
      <c r="I8149" s="16" t="s">
        <v>30480</v>
      </c>
    </row>
    <row r="8150" spans="1:10">
      <c r="A8150" s="16" t="s">
        <v>19588</v>
      </c>
      <c r="B8150" s="52" t="s">
        <v>19533</v>
      </c>
      <c r="C8150" s="16" t="str">
        <f t="shared" si="127"/>
        <v>018 - 128</v>
      </c>
      <c r="D8150" s="52" t="s">
        <v>34487</v>
      </c>
      <c r="E8150" s="52" t="s">
        <v>35975</v>
      </c>
      <c r="F8150" s="16" t="s">
        <v>16332</v>
      </c>
      <c r="G8150" s="16" t="s">
        <v>35974</v>
      </c>
      <c r="H8150" s="16" t="s">
        <v>32666</v>
      </c>
      <c r="I8150" s="16" t="s">
        <v>19589</v>
      </c>
    </row>
    <row r="8151" spans="1:10">
      <c r="A8151" s="16" t="s">
        <v>36092</v>
      </c>
      <c r="B8151" s="52" t="s">
        <v>8686</v>
      </c>
      <c r="C8151" s="16" t="str">
        <f t="shared" si="127"/>
        <v>022 - 154</v>
      </c>
      <c r="D8151" s="52" t="s">
        <v>34487</v>
      </c>
      <c r="E8151" s="52" t="s">
        <v>4777</v>
      </c>
      <c r="F8151" s="16" t="s">
        <v>6953</v>
      </c>
      <c r="G8151" s="16" t="s">
        <v>4776</v>
      </c>
      <c r="H8151" s="16" t="s">
        <v>4778</v>
      </c>
      <c r="I8151" s="16" t="s">
        <v>25980</v>
      </c>
    </row>
    <row r="8152" spans="1:10">
      <c r="A8152" s="16" t="s">
        <v>20220</v>
      </c>
      <c r="B8152" s="52" t="s">
        <v>34858</v>
      </c>
      <c r="C8152" s="16" t="str">
        <f t="shared" si="127"/>
        <v>090 - 061</v>
      </c>
      <c r="D8152" s="52" t="s">
        <v>34487</v>
      </c>
      <c r="E8152" s="52" t="s">
        <v>33520</v>
      </c>
      <c r="F8152" s="16" t="s">
        <v>453</v>
      </c>
      <c r="G8152" s="16" t="s">
        <v>33519</v>
      </c>
      <c r="H8152" s="16" t="s">
        <v>33521</v>
      </c>
      <c r="I8152" s="16" t="s">
        <v>20221</v>
      </c>
    </row>
    <row r="8153" spans="1:10">
      <c r="A8153" s="16" t="s">
        <v>21232</v>
      </c>
      <c r="B8153" s="52" t="s">
        <v>552</v>
      </c>
      <c r="C8153" s="16" t="str">
        <f t="shared" si="127"/>
        <v>019 - 086</v>
      </c>
      <c r="D8153" s="52" t="s">
        <v>36059</v>
      </c>
      <c r="E8153" s="52" t="s">
        <v>23092</v>
      </c>
      <c r="F8153" s="16" t="s">
        <v>3455</v>
      </c>
      <c r="G8153" s="16" t="s">
        <v>23091</v>
      </c>
      <c r="H8153" s="16" t="s">
        <v>32666</v>
      </c>
      <c r="I8153" s="16" t="s">
        <v>21233</v>
      </c>
    </row>
    <row r="8154" spans="1:10">
      <c r="A8154" s="16" t="s">
        <v>35545</v>
      </c>
      <c r="B8154" s="52" t="s">
        <v>15803</v>
      </c>
      <c r="C8154" s="16" t="str">
        <f t="shared" si="127"/>
        <v>I99 - 066</v>
      </c>
      <c r="D8154" s="52"/>
      <c r="E8154" s="52" t="s">
        <v>10726</v>
      </c>
      <c r="F8154" s="16"/>
      <c r="G8154" s="16" t="s">
        <v>10725</v>
      </c>
      <c r="H8154" s="16" t="s">
        <v>10727</v>
      </c>
      <c r="I8154" s="16" t="s">
        <v>29668</v>
      </c>
    </row>
    <row r="8155" spans="1:10">
      <c r="A8155" s="16" t="s">
        <v>7027</v>
      </c>
      <c r="B8155" s="52" t="s">
        <v>26892</v>
      </c>
      <c r="C8155" s="16" t="str">
        <f t="shared" si="127"/>
        <v>013 - 927</v>
      </c>
      <c r="D8155" s="52"/>
      <c r="E8155" s="52" t="s">
        <v>26240</v>
      </c>
      <c r="G8155" s="16" t="s">
        <v>26239</v>
      </c>
      <c r="H8155" s="16" t="s">
        <v>32666</v>
      </c>
      <c r="I8155" s="16" t="s">
        <v>7028</v>
      </c>
      <c r="J8155" s="16" t="s">
        <v>34487</v>
      </c>
    </row>
    <row r="8156" spans="1:10">
      <c r="A8156" s="16" t="s">
        <v>12550</v>
      </c>
      <c r="B8156" s="52" t="s">
        <v>16953</v>
      </c>
      <c r="C8156" s="16" t="str">
        <f t="shared" si="127"/>
        <v>001 - 223</v>
      </c>
      <c r="D8156" s="52" t="s">
        <v>36059</v>
      </c>
      <c r="E8156" s="52" t="s">
        <v>37671</v>
      </c>
      <c r="F8156" s="16" t="s">
        <v>6122</v>
      </c>
      <c r="G8156" s="16" t="s">
        <v>37670</v>
      </c>
      <c r="H8156" s="16" t="s">
        <v>10732</v>
      </c>
      <c r="I8156" s="16" t="s">
        <v>12551</v>
      </c>
    </row>
    <row r="8157" spans="1:10">
      <c r="A8157" s="16" t="s">
        <v>37486</v>
      </c>
      <c r="B8157" s="52" t="s">
        <v>8886</v>
      </c>
      <c r="C8157" s="16" t="str">
        <f t="shared" si="127"/>
        <v>024 - 086</v>
      </c>
      <c r="D8157" s="52" t="s">
        <v>34487</v>
      </c>
      <c r="E8157" s="52" t="s">
        <v>26794</v>
      </c>
      <c r="F8157" s="16" t="s">
        <v>3761</v>
      </c>
      <c r="G8157" s="16" t="s">
        <v>26793</v>
      </c>
      <c r="H8157" s="16" t="s">
        <v>32660</v>
      </c>
      <c r="I8157" s="16" t="s">
        <v>37487</v>
      </c>
    </row>
    <row r="8158" spans="1:10">
      <c r="A8158" s="16" t="s">
        <v>22806</v>
      </c>
      <c r="B8158" s="52" t="s">
        <v>12838</v>
      </c>
      <c r="C8158" s="16" t="str">
        <f t="shared" si="127"/>
        <v>016 - 183</v>
      </c>
      <c r="D8158" s="52" t="s">
        <v>36059</v>
      </c>
      <c r="E8158" s="52" t="s">
        <v>10742</v>
      </c>
      <c r="F8158" s="16" t="s">
        <v>28198</v>
      </c>
      <c r="G8158" s="16" t="s">
        <v>10741</v>
      </c>
      <c r="H8158" s="16" t="s">
        <v>32666</v>
      </c>
      <c r="I8158" s="16" t="s">
        <v>16412</v>
      </c>
    </row>
    <row r="8159" spans="1:10">
      <c r="A8159" s="16" t="s">
        <v>5667</v>
      </c>
      <c r="B8159" s="52" t="s">
        <v>21212</v>
      </c>
      <c r="C8159" s="16" t="str">
        <f t="shared" si="127"/>
        <v>031 - 806</v>
      </c>
      <c r="D8159" s="52"/>
      <c r="E8159" s="52" t="s">
        <v>7531</v>
      </c>
      <c r="F8159" s="16"/>
      <c r="G8159" s="16" t="s">
        <v>7530</v>
      </c>
      <c r="H8159" s="16" t="s">
        <v>30334</v>
      </c>
      <c r="I8159" s="16" t="s">
        <v>5668</v>
      </c>
      <c r="J8159" s="16" t="s">
        <v>34487</v>
      </c>
    </row>
    <row r="8160" spans="1:10">
      <c r="A8160" s="16" t="s">
        <v>34690</v>
      </c>
      <c r="B8160" s="52" t="s">
        <v>21213</v>
      </c>
      <c r="C8160" s="16" t="str">
        <f t="shared" si="127"/>
        <v>031 - 015</v>
      </c>
      <c r="D8160" s="52" t="s">
        <v>36059</v>
      </c>
      <c r="E8160" s="52" t="s">
        <v>7531</v>
      </c>
      <c r="F8160" s="16" t="s">
        <v>33065</v>
      </c>
      <c r="G8160" s="16" t="s">
        <v>7530</v>
      </c>
      <c r="H8160" s="16" t="s">
        <v>30334</v>
      </c>
      <c r="I8160" s="16" t="s">
        <v>34691</v>
      </c>
      <c r="J8160" s="16"/>
    </row>
    <row r="8161" spans="1:10">
      <c r="A8161" s="16" t="s">
        <v>11436</v>
      </c>
      <c r="B8161" s="52" t="s">
        <v>8687</v>
      </c>
      <c r="C8161" s="16" t="str">
        <f t="shared" si="127"/>
        <v>022 - 902</v>
      </c>
      <c r="D8161" s="52"/>
      <c r="E8161" s="52" t="s">
        <v>4777</v>
      </c>
      <c r="F8161" s="16"/>
      <c r="G8161" s="16" t="s">
        <v>4776</v>
      </c>
      <c r="H8161" s="16" t="s">
        <v>4778</v>
      </c>
      <c r="I8161" s="16" t="s">
        <v>11437</v>
      </c>
      <c r="J8161" s="16" t="s">
        <v>34487</v>
      </c>
    </row>
    <row r="8162" spans="1:10">
      <c r="A8162" s="16" t="s">
        <v>33378</v>
      </c>
      <c r="B8162" s="52" t="s">
        <v>19757</v>
      </c>
      <c r="C8162" s="16" t="str">
        <f t="shared" si="127"/>
        <v>079 - 104</v>
      </c>
      <c r="D8162" s="52" t="s">
        <v>34487</v>
      </c>
      <c r="E8162" s="52" t="s">
        <v>4771</v>
      </c>
      <c r="F8162" s="16" t="s">
        <v>33379</v>
      </c>
      <c r="G8162" s="16" t="s">
        <v>4770</v>
      </c>
      <c r="H8162" s="16" t="s">
        <v>4772</v>
      </c>
      <c r="I8162" s="16" t="s">
        <v>7960</v>
      </c>
      <c r="J8162" s="16" t="s">
        <v>7990</v>
      </c>
    </row>
    <row r="8163" spans="1:10">
      <c r="A8163" s="16" t="s">
        <v>7958</v>
      </c>
      <c r="B8163" s="52" t="s">
        <v>31897</v>
      </c>
      <c r="C8163" s="16" t="str">
        <f t="shared" si="127"/>
        <v>102 - 031</v>
      </c>
      <c r="D8163" s="52" t="s">
        <v>34487</v>
      </c>
      <c r="E8163" s="52" t="s">
        <v>27777</v>
      </c>
      <c r="F8163" s="16" t="s">
        <v>7959</v>
      </c>
      <c r="G8163" s="16" t="s">
        <v>27776</v>
      </c>
      <c r="H8163" s="16" t="s">
        <v>4772</v>
      </c>
      <c r="I8163" s="16" t="s">
        <v>7960</v>
      </c>
      <c r="J8163" s="16"/>
    </row>
    <row r="8164" spans="1:10">
      <c r="A8164" s="16" t="s">
        <v>27096</v>
      </c>
      <c r="B8164" s="52" t="s">
        <v>8688</v>
      </c>
      <c r="C8164" s="16" t="str">
        <f t="shared" si="127"/>
        <v>022 - 155</v>
      </c>
      <c r="D8164" s="52" t="s">
        <v>34487</v>
      </c>
      <c r="E8164" s="52" t="s">
        <v>4777</v>
      </c>
      <c r="F8164" s="16" t="s">
        <v>14106</v>
      </c>
      <c r="G8164" s="16" t="s">
        <v>4776</v>
      </c>
      <c r="H8164" s="16" t="s">
        <v>4778</v>
      </c>
      <c r="I8164" s="16" t="s">
        <v>27097</v>
      </c>
    </row>
    <row r="8165" spans="1:10">
      <c r="A8165" s="16" t="s">
        <v>17341</v>
      </c>
      <c r="B8165" s="52" t="s">
        <v>4512</v>
      </c>
      <c r="C8165" s="16" t="str">
        <f t="shared" si="127"/>
        <v>003 - 131</v>
      </c>
      <c r="D8165" s="52" t="s">
        <v>36059</v>
      </c>
      <c r="E8165" s="52" t="s">
        <v>3328</v>
      </c>
      <c r="F8165" s="16" t="s">
        <v>17429</v>
      </c>
      <c r="G8165" s="16" t="s">
        <v>10731</v>
      </c>
      <c r="H8165" s="16" t="s">
        <v>10732</v>
      </c>
      <c r="I8165" s="16" t="s">
        <v>17430</v>
      </c>
    </row>
    <row r="8166" spans="1:10">
      <c r="A8166" s="16" t="s">
        <v>27061</v>
      </c>
      <c r="B8166" s="52" t="s">
        <v>19569</v>
      </c>
      <c r="C8166" s="16" t="str">
        <f t="shared" si="127"/>
        <v>083 - 076</v>
      </c>
      <c r="D8166" s="52" t="s">
        <v>34487</v>
      </c>
      <c r="E8166" s="52" t="s">
        <v>21246</v>
      </c>
      <c r="F8166" s="16" t="s">
        <v>27062</v>
      </c>
      <c r="G8166" s="16" t="s">
        <v>21245</v>
      </c>
      <c r="H8166" s="16" t="s">
        <v>29917</v>
      </c>
      <c r="I8166" s="16" t="s">
        <v>27063</v>
      </c>
      <c r="J8166" s="16"/>
    </row>
    <row r="8167" spans="1:10">
      <c r="A8167" s="16" t="s">
        <v>10457</v>
      </c>
      <c r="B8167" s="52" t="s">
        <v>9201</v>
      </c>
      <c r="C8167" s="16" t="str">
        <f t="shared" si="127"/>
        <v>019 - 892</v>
      </c>
      <c r="D8167" s="52"/>
      <c r="E8167" s="52" t="s">
        <v>23092</v>
      </c>
      <c r="F8167" s="16"/>
      <c r="G8167" s="16" t="s">
        <v>23091</v>
      </c>
      <c r="H8167" s="16" t="s">
        <v>32666</v>
      </c>
      <c r="I8167" s="16" t="s">
        <v>10458</v>
      </c>
      <c r="J8167" s="16" t="s">
        <v>34487</v>
      </c>
    </row>
    <row r="8168" spans="1:10">
      <c r="A8168" s="16" t="s">
        <v>8632</v>
      </c>
      <c r="B8168" s="52" t="s">
        <v>26893</v>
      </c>
      <c r="C8168" s="16" t="str">
        <f t="shared" si="127"/>
        <v>013 - 199</v>
      </c>
      <c r="D8168" s="52" t="s">
        <v>36059</v>
      </c>
      <c r="E8168" s="52" t="s">
        <v>26240</v>
      </c>
      <c r="F8168" s="16" t="s">
        <v>8633</v>
      </c>
      <c r="G8168" s="16" t="s">
        <v>26239</v>
      </c>
      <c r="H8168" s="16" t="s">
        <v>32666</v>
      </c>
      <c r="I8168" s="16" t="s">
        <v>8634</v>
      </c>
    </row>
    <row r="8169" spans="1:10">
      <c r="A8169" s="16" t="s">
        <v>26350</v>
      </c>
      <c r="B8169" s="52" t="s">
        <v>17972</v>
      </c>
      <c r="C8169" s="16" t="str">
        <f t="shared" si="127"/>
        <v>023 - 063</v>
      </c>
      <c r="D8169" s="52" t="s">
        <v>36059</v>
      </c>
      <c r="E8169" s="52" t="s">
        <v>380</v>
      </c>
      <c r="F8169" s="16" t="s">
        <v>35387</v>
      </c>
      <c r="G8169" s="16" t="s">
        <v>379</v>
      </c>
      <c r="H8169" s="16" t="s">
        <v>32660</v>
      </c>
      <c r="I8169" s="16" t="s">
        <v>26351</v>
      </c>
    </row>
    <row r="8170" spans="1:10">
      <c r="A8170" s="16" t="s">
        <v>15174</v>
      </c>
      <c r="B8170" s="52" t="s">
        <v>1617</v>
      </c>
      <c r="C8170" s="16" t="str">
        <f t="shared" si="127"/>
        <v>019 - 893</v>
      </c>
      <c r="D8170" s="52"/>
      <c r="E8170" s="52" t="s">
        <v>23092</v>
      </c>
      <c r="F8170" s="16"/>
      <c r="G8170" s="16" t="s">
        <v>23091</v>
      </c>
      <c r="H8170" s="16" t="s">
        <v>32666</v>
      </c>
      <c r="I8170" s="16" t="s">
        <v>35784</v>
      </c>
      <c r="J8170" s="16" t="s">
        <v>34487</v>
      </c>
    </row>
    <row r="8171" spans="1:10">
      <c r="A8171" s="16" t="s">
        <v>145</v>
      </c>
      <c r="B8171" s="52" t="s">
        <v>12601</v>
      </c>
      <c r="C8171" s="16" t="str">
        <f t="shared" si="127"/>
        <v>026 - 069</v>
      </c>
      <c r="D8171" s="52" t="s">
        <v>36059</v>
      </c>
      <c r="E8171" s="52" t="s">
        <v>8857</v>
      </c>
      <c r="F8171" s="16" t="s">
        <v>146</v>
      </c>
      <c r="G8171" s="16" t="s">
        <v>8856</v>
      </c>
      <c r="H8171" s="16" t="s">
        <v>32660</v>
      </c>
      <c r="I8171" s="16" t="s">
        <v>14905</v>
      </c>
    </row>
    <row r="8172" spans="1:10">
      <c r="A8172" s="16" t="s">
        <v>6209</v>
      </c>
      <c r="B8172" s="52" t="s">
        <v>8024</v>
      </c>
      <c r="C8172" s="16" t="str">
        <f t="shared" si="127"/>
        <v>017 - 165</v>
      </c>
      <c r="D8172" s="52" t="s">
        <v>36059</v>
      </c>
      <c r="E8172" s="52" t="s">
        <v>22538</v>
      </c>
      <c r="F8172" s="16" t="s">
        <v>26230</v>
      </c>
      <c r="G8172" s="16" t="s">
        <v>22537</v>
      </c>
      <c r="H8172" s="16" t="s">
        <v>32666</v>
      </c>
      <c r="I8172" s="16" t="s">
        <v>6210</v>
      </c>
    </row>
    <row r="8173" spans="1:10">
      <c r="A8173" s="16" t="s">
        <v>23997</v>
      </c>
      <c r="B8173" s="52" t="s">
        <v>1618</v>
      </c>
      <c r="C8173" s="16" t="str">
        <f t="shared" si="127"/>
        <v>019 - 894</v>
      </c>
      <c r="D8173" s="52"/>
      <c r="E8173" s="52" t="s">
        <v>23092</v>
      </c>
      <c r="F8173" s="16"/>
      <c r="G8173" s="16" t="s">
        <v>23091</v>
      </c>
      <c r="H8173" s="16" t="s">
        <v>32666</v>
      </c>
      <c r="I8173" s="16" t="s">
        <v>23998</v>
      </c>
      <c r="J8173" s="16" t="s">
        <v>34487</v>
      </c>
    </row>
    <row r="8174" spans="1:10">
      <c r="A8174" s="16" t="s">
        <v>6796</v>
      </c>
      <c r="B8174" s="52" t="s">
        <v>10193</v>
      </c>
      <c r="C8174" s="16" t="str">
        <f t="shared" si="127"/>
        <v>018 - 129</v>
      </c>
      <c r="D8174" s="52" t="s">
        <v>36059</v>
      </c>
      <c r="E8174" s="52" t="s">
        <v>35975</v>
      </c>
      <c r="F8174" s="16" t="s">
        <v>34298</v>
      </c>
      <c r="G8174" s="16" t="s">
        <v>35974</v>
      </c>
      <c r="H8174" s="16" t="s">
        <v>32666</v>
      </c>
      <c r="I8174" s="16" t="s">
        <v>19794</v>
      </c>
    </row>
    <row r="8175" spans="1:10">
      <c r="A8175" s="16" t="s">
        <v>27473</v>
      </c>
      <c r="B8175" s="52" t="s">
        <v>8689</v>
      </c>
      <c r="C8175" s="16" t="str">
        <f t="shared" si="127"/>
        <v>022 - 156</v>
      </c>
      <c r="D8175" s="52" t="s">
        <v>34487</v>
      </c>
      <c r="E8175" s="52" t="s">
        <v>4777</v>
      </c>
      <c r="F8175" s="16" t="s">
        <v>16232</v>
      </c>
      <c r="G8175" s="16" t="s">
        <v>4776</v>
      </c>
      <c r="H8175" s="16" t="s">
        <v>4778</v>
      </c>
      <c r="I8175" s="16" t="s">
        <v>1341</v>
      </c>
    </row>
    <row r="8176" spans="1:10">
      <c r="A8176" s="16" t="s">
        <v>37454</v>
      </c>
      <c r="B8176" s="52" t="s">
        <v>10679</v>
      </c>
      <c r="C8176" s="16" t="str">
        <f t="shared" si="127"/>
        <v>015 - 186</v>
      </c>
      <c r="D8176" s="52" t="s">
        <v>36059</v>
      </c>
      <c r="E8176" s="52" t="s">
        <v>32665</v>
      </c>
      <c r="F8176" s="16" t="s">
        <v>34295</v>
      </c>
      <c r="G8176" s="16" t="s">
        <v>32664</v>
      </c>
      <c r="H8176" s="16" t="s">
        <v>32666</v>
      </c>
      <c r="I8176" s="16" t="s">
        <v>37455</v>
      </c>
    </row>
    <row r="8177" spans="1:10">
      <c r="A8177" s="16" t="s">
        <v>5129</v>
      </c>
      <c r="B8177" s="52" t="s">
        <v>10680</v>
      </c>
      <c r="C8177" s="16" t="str">
        <f t="shared" si="127"/>
        <v>015 - 938</v>
      </c>
      <c r="D8177" s="52"/>
      <c r="E8177" s="52" t="s">
        <v>32665</v>
      </c>
      <c r="G8177" s="16" t="s">
        <v>32664</v>
      </c>
      <c r="H8177" s="16" t="s">
        <v>32666</v>
      </c>
      <c r="I8177" s="16" t="s">
        <v>7423</v>
      </c>
      <c r="J8177" s="16" t="s">
        <v>34487</v>
      </c>
    </row>
    <row r="8178" spans="1:10">
      <c r="A8178" s="16" t="s">
        <v>10573</v>
      </c>
      <c r="B8178" s="52" t="s">
        <v>21214</v>
      </c>
      <c r="C8178" s="16" t="str">
        <f t="shared" si="127"/>
        <v>031 - 016</v>
      </c>
      <c r="D8178" s="52" t="s">
        <v>34487</v>
      </c>
      <c r="E8178" s="52" t="s">
        <v>7531</v>
      </c>
      <c r="F8178" s="16" t="s">
        <v>10574</v>
      </c>
      <c r="G8178" s="16" t="s">
        <v>7530</v>
      </c>
      <c r="H8178" s="16" t="s">
        <v>30334</v>
      </c>
      <c r="I8178" s="16" t="s">
        <v>10575</v>
      </c>
    </row>
    <row r="8179" spans="1:10">
      <c r="A8179" s="16" t="s">
        <v>35492</v>
      </c>
      <c r="B8179" s="52" t="s">
        <v>8690</v>
      </c>
      <c r="C8179" s="16" t="str">
        <f t="shared" si="127"/>
        <v>022 - 969</v>
      </c>
      <c r="D8179" s="52"/>
      <c r="E8179" s="52" t="s">
        <v>4777</v>
      </c>
      <c r="G8179" s="16" t="s">
        <v>4776</v>
      </c>
      <c r="H8179" s="16" t="s">
        <v>4778</v>
      </c>
      <c r="I8179" s="16" t="s">
        <v>35493</v>
      </c>
      <c r="J8179" s="16" t="s">
        <v>34487</v>
      </c>
    </row>
    <row r="8180" spans="1:10">
      <c r="A8180" s="16" t="s">
        <v>8754</v>
      </c>
      <c r="B8180" s="52" t="s">
        <v>15857</v>
      </c>
      <c r="C8180" s="16" t="str">
        <f t="shared" si="127"/>
        <v>022 - 157</v>
      </c>
      <c r="D8180" s="52" t="s">
        <v>34487</v>
      </c>
      <c r="E8180" s="52" t="s">
        <v>4777</v>
      </c>
      <c r="F8180" s="16" t="s">
        <v>36784</v>
      </c>
      <c r="G8180" s="16" t="s">
        <v>4776</v>
      </c>
      <c r="H8180" s="16" t="s">
        <v>4778</v>
      </c>
      <c r="I8180" s="16" t="s">
        <v>8755</v>
      </c>
    </row>
    <row r="8181" spans="1:10">
      <c r="A8181" s="16" t="s">
        <v>36019</v>
      </c>
      <c r="B8181" s="52" t="s">
        <v>34272</v>
      </c>
      <c r="C8181" s="16" t="str">
        <f t="shared" si="127"/>
        <v>030 - 097</v>
      </c>
      <c r="D8181" s="52" t="s">
        <v>36059</v>
      </c>
      <c r="E8181" s="52" t="s">
        <v>35970</v>
      </c>
      <c r="F8181" s="16" t="s">
        <v>23713</v>
      </c>
      <c r="G8181" s="16" t="s">
        <v>35969</v>
      </c>
      <c r="H8181" s="16" t="s">
        <v>30334</v>
      </c>
      <c r="I8181" s="16" t="s">
        <v>36020</v>
      </c>
    </row>
    <row r="8182" spans="1:10">
      <c r="A8182" s="16" t="s">
        <v>19627</v>
      </c>
      <c r="B8182" s="52" t="s">
        <v>7246</v>
      </c>
      <c r="C8182" s="16" t="str">
        <f t="shared" si="127"/>
        <v>056 - 045</v>
      </c>
      <c r="D8182" s="52" t="s">
        <v>34487</v>
      </c>
      <c r="E8182" s="52" t="s">
        <v>29533</v>
      </c>
      <c r="F8182" s="16" t="s">
        <v>19628</v>
      </c>
      <c r="G8182" s="16" t="s">
        <v>29532</v>
      </c>
      <c r="H8182" s="16" t="s">
        <v>20396</v>
      </c>
      <c r="I8182" s="16" t="s">
        <v>19629</v>
      </c>
    </row>
    <row r="8183" spans="1:10">
      <c r="A8183" s="16" t="s">
        <v>23291</v>
      </c>
      <c r="B8183" s="52" t="s">
        <v>17973</v>
      </c>
      <c r="C8183" s="16" t="str">
        <f t="shared" si="127"/>
        <v>023 - 064</v>
      </c>
      <c r="D8183" s="52" t="s">
        <v>36059</v>
      </c>
      <c r="E8183" s="52" t="s">
        <v>380</v>
      </c>
      <c r="F8183" s="16" t="s">
        <v>23292</v>
      </c>
      <c r="G8183" s="16" t="s">
        <v>379</v>
      </c>
      <c r="H8183" s="16" t="s">
        <v>32660</v>
      </c>
      <c r="I8183" s="16" t="s">
        <v>23293</v>
      </c>
    </row>
    <row r="8184" spans="1:10">
      <c r="A8184" s="16" t="s">
        <v>13029</v>
      </c>
      <c r="B8184" s="52" t="s">
        <v>29840</v>
      </c>
      <c r="C8184" s="16" t="str">
        <f t="shared" si="127"/>
        <v>096 - 053</v>
      </c>
      <c r="D8184" s="52" t="s">
        <v>34487</v>
      </c>
      <c r="E8184" s="52" t="s">
        <v>14652</v>
      </c>
      <c r="F8184" s="16" t="s">
        <v>885</v>
      </c>
      <c r="G8184" s="16" t="s">
        <v>14651</v>
      </c>
      <c r="H8184" s="16" t="s">
        <v>10732</v>
      </c>
      <c r="I8184" s="16" t="s">
        <v>886</v>
      </c>
      <c r="J8184" s="16"/>
    </row>
    <row r="8185" spans="1:10">
      <c r="A8185" s="16" t="s">
        <v>29678</v>
      </c>
      <c r="B8185" s="52" t="s">
        <v>29988</v>
      </c>
      <c r="C8185" s="16" t="str">
        <f t="shared" si="127"/>
        <v>002 - 117</v>
      </c>
      <c r="D8185" s="52" t="s">
        <v>34487</v>
      </c>
      <c r="E8185" s="52" t="s">
        <v>36066</v>
      </c>
      <c r="F8185" s="16" t="s">
        <v>15302</v>
      </c>
      <c r="G8185" s="16" t="s">
        <v>20457</v>
      </c>
      <c r="H8185" s="16" t="s">
        <v>10732</v>
      </c>
      <c r="I8185" s="16" t="s">
        <v>886</v>
      </c>
      <c r="J8185" s="16" t="s">
        <v>7990</v>
      </c>
    </row>
    <row r="8186" spans="1:10">
      <c r="A8186" s="16" t="s">
        <v>29450</v>
      </c>
      <c r="B8186" s="52" t="s">
        <v>10681</v>
      </c>
      <c r="C8186" s="16" t="str">
        <f t="shared" si="127"/>
        <v>015 - 187</v>
      </c>
      <c r="D8186" s="52" t="s">
        <v>36059</v>
      </c>
      <c r="E8186" s="52" t="s">
        <v>32665</v>
      </c>
      <c r="F8186" s="16" t="s">
        <v>33874</v>
      </c>
      <c r="G8186" s="16" t="s">
        <v>32664</v>
      </c>
      <c r="H8186" s="16" t="s">
        <v>32666</v>
      </c>
      <c r="I8186" s="16" t="s">
        <v>29451</v>
      </c>
      <c r="J8186" s="16"/>
    </row>
    <row r="8187" spans="1:10">
      <c r="A8187" s="16" t="s">
        <v>12552</v>
      </c>
      <c r="B8187" s="52" t="s">
        <v>16954</v>
      </c>
      <c r="C8187" s="16" t="str">
        <f t="shared" si="127"/>
        <v>001 - 224</v>
      </c>
      <c r="D8187" s="52" t="s">
        <v>34487</v>
      </c>
      <c r="E8187" s="52" t="s">
        <v>37671</v>
      </c>
      <c r="F8187" s="16" t="s">
        <v>35568</v>
      </c>
      <c r="G8187" s="16" t="s">
        <v>37670</v>
      </c>
      <c r="H8187" s="16" t="s">
        <v>10732</v>
      </c>
      <c r="I8187" s="16" t="s">
        <v>12553</v>
      </c>
    </row>
    <row r="8188" spans="1:10">
      <c r="A8188" s="16" t="s">
        <v>9096</v>
      </c>
      <c r="B8188" s="52" t="s">
        <v>28552</v>
      </c>
      <c r="C8188" s="16" t="str">
        <f t="shared" si="127"/>
        <v>010 - 049</v>
      </c>
      <c r="D8188" s="52" t="s">
        <v>34487</v>
      </c>
      <c r="E8188" s="52" t="s">
        <v>30437</v>
      </c>
      <c r="F8188" s="16" t="s">
        <v>9097</v>
      </c>
      <c r="G8188" s="16" t="s">
        <v>30436</v>
      </c>
      <c r="H8188" s="16" t="s">
        <v>34573</v>
      </c>
      <c r="I8188" s="16" t="s">
        <v>9098</v>
      </c>
    </row>
    <row r="8189" spans="1:10">
      <c r="A8189" s="16" t="s">
        <v>28144</v>
      </c>
      <c r="B8189" s="52" t="s">
        <v>12839</v>
      </c>
      <c r="C8189" s="16" t="str">
        <f t="shared" si="127"/>
        <v>016 - 184</v>
      </c>
      <c r="D8189" s="52" t="s">
        <v>34487</v>
      </c>
      <c r="E8189" s="52" t="s">
        <v>10742</v>
      </c>
      <c r="F8189" s="16" t="s">
        <v>36714</v>
      </c>
      <c r="G8189" s="16" t="s">
        <v>10741</v>
      </c>
      <c r="H8189" s="16" t="s">
        <v>32666</v>
      </c>
      <c r="I8189" s="16" t="s">
        <v>28145</v>
      </c>
    </row>
    <row r="8190" spans="1:10">
      <c r="A8190" s="16" t="s">
        <v>9466</v>
      </c>
      <c r="B8190" s="52" t="s">
        <v>2373</v>
      </c>
      <c r="C8190" s="16" t="str">
        <f t="shared" si="127"/>
        <v>020 - 052</v>
      </c>
      <c r="D8190" s="52" t="s">
        <v>36059</v>
      </c>
      <c r="E8190" s="52" t="s">
        <v>26789</v>
      </c>
      <c r="F8190" s="16" t="s">
        <v>9467</v>
      </c>
      <c r="G8190" s="16" t="s">
        <v>26788</v>
      </c>
      <c r="H8190" s="16" t="s">
        <v>32666</v>
      </c>
      <c r="I8190" s="16" t="s">
        <v>9468</v>
      </c>
      <c r="J8190" s="16"/>
    </row>
    <row r="8191" spans="1:10">
      <c r="A8191" s="16" t="s">
        <v>36170</v>
      </c>
      <c r="B8191" s="52" t="s">
        <v>33765</v>
      </c>
      <c r="C8191" s="16" t="str">
        <f t="shared" si="127"/>
        <v>040 - 037</v>
      </c>
      <c r="D8191" s="52" t="s">
        <v>34487</v>
      </c>
      <c r="E8191" s="52" t="s">
        <v>32809</v>
      </c>
      <c r="F8191" s="16" t="s">
        <v>25878</v>
      </c>
      <c r="G8191" s="16" t="s">
        <v>32808</v>
      </c>
      <c r="H8191" s="16" t="s">
        <v>35981</v>
      </c>
      <c r="I8191" s="16" t="s">
        <v>36171</v>
      </c>
      <c r="J8191" s="16"/>
    </row>
    <row r="8192" spans="1:10">
      <c r="A8192" s="16" t="s">
        <v>36525</v>
      </c>
      <c r="B8192" s="52" t="s">
        <v>15858</v>
      </c>
      <c r="C8192" s="16" t="str">
        <f t="shared" si="127"/>
        <v>022 - 903</v>
      </c>
      <c r="D8192" s="52"/>
      <c r="E8192" s="52" t="s">
        <v>4777</v>
      </c>
      <c r="F8192" s="16"/>
      <c r="G8192" s="16" t="s">
        <v>4776</v>
      </c>
      <c r="H8192" s="16" t="s">
        <v>4778</v>
      </c>
      <c r="I8192" s="16" t="s">
        <v>36526</v>
      </c>
      <c r="J8192" s="16" t="s">
        <v>34487</v>
      </c>
    </row>
    <row r="8193" spans="1:10">
      <c r="A8193" s="16" t="s">
        <v>17625</v>
      </c>
      <c r="B8193" s="52" t="s">
        <v>12840</v>
      </c>
      <c r="C8193" s="16" t="str">
        <f t="shared" si="127"/>
        <v>016 - 185</v>
      </c>
      <c r="D8193" s="52" t="s">
        <v>34487</v>
      </c>
      <c r="E8193" s="52" t="s">
        <v>10742</v>
      </c>
      <c r="F8193" s="16" t="s">
        <v>10412</v>
      </c>
      <c r="G8193" s="16" t="s">
        <v>10741</v>
      </c>
      <c r="H8193" s="16" t="s">
        <v>32666</v>
      </c>
      <c r="I8193" s="16" t="s">
        <v>17626</v>
      </c>
    </row>
    <row r="8194" spans="1:10">
      <c r="A8194" s="16" t="s">
        <v>8032</v>
      </c>
      <c r="B8194" s="52" t="s">
        <v>15859</v>
      </c>
      <c r="C8194" s="16" t="str">
        <f t="shared" si="127"/>
        <v>022 - 158</v>
      </c>
      <c r="D8194" s="52" t="s">
        <v>34487</v>
      </c>
      <c r="E8194" s="52" t="s">
        <v>4777</v>
      </c>
      <c r="F8194" s="16" t="s">
        <v>33094</v>
      </c>
      <c r="G8194" s="16" t="s">
        <v>4776</v>
      </c>
      <c r="H8194" s="16" t="s">
        <v>4778</v>
      </c>
      <c r="I8194" s="16" t="s">
        <v>8033</v>
      </c>
      <c r="J8194" s="16"/>
    </row>
    <row r="8195" spans="1:10">
      <c r="A8195" s="16" t="s">
        <v>14342</v>
      </c>
      <c r="B8195" s="52" t="s">
        <v>28553</v>
      </c>
      <c r="C8195" s="16" t="str">
        <f t="shared" si="127"/>
        <v>010 - 050</v>
      </c>
      <c r="D8195" s="52" t="s">
        <v>34487</v>
      </c>
      <c r="E8195" s="52" t="s">
        <v>30437</v>
      </c>
      <c r="F8195" s="16" t="s">
        <v>36483</v>
      </c>
      <c r="G8195" s="16" t="s">
        <v>30436</v>
      </c>
      <c r="H8195" s="16" t="s">
        <v>34573</v>
      </c>
      <c r="I8195" s="16" t="s">
        <v>14343</v>
      </c>
    </row>
    <row r="8196" spans="1:10">
      <c r="A8196" s="16" t="s">
        <v>1812</v>
      </c>
      <c r="B8196" s="52" t="s">
        <v>16955</v>
      </c>
      <c r="C8196" s="16" t="str">
        <f t="shared" ref="C8196:C8259" si="128">MID(A8196,1,3) &amp;" - " &amp;MID(A8196,4,3)</f>
        <v>001 - 225</v>
      </c>
      <c r="D8196" s="52" t="s">
        <v>36059</v>
      </c>
      <c r="E8196" s="52" t="s">
        <v>37671</v>
      </c>
      <c r="F8196" s="16" t="s">
        <v>25452</v>
      </c>
      <c r="G8196" s="16" t="s">
        <v>37670</v>
      </c>
      <c r="H8196" s="16" t="s">
        <v>10732</v>
      </c>
      <c r="I8196" s="16" t="s">
        <v>31208</v>
      </c>
    </row>
    <row r="8197" spans="1:10">
      <c r="A8197" s="16" t="s">
        <v>16535</v>
      </c>
      <c r="B8197" s="52" t="s">
        <v>26894</v>
      </c>
      <c r="C8197" s="16" t="str">
        <f t="shared" si="128"/>
        <v>013 - 928</v>
      </c>
      <c r="D8197" s="52"/>
      <c r="E8197" s="52" t="s">
        <v>26240</v>
      </c>
      <c r="G8197" s="16" t="s">
        <v>26239</v>
      </c>
      <c r="H8197" s="16" t="s">
        <v>32666</v>
      </c>
      <c r="I8197" s="16" t="s">
        <v>16536</v>
      </c>
      <c r="J8197" s="16" t="s">
        <v>34487</v>
      </c>
    </row>
    <row r="8198" spans="1:10">
      <c r="A8198" s="16" t="s">
        <v>3218</v>
      </c>
      <c r="B8198" s="52" t="s">
        <v>29989</v>
      </c>
      <c r="C8198" s="16" t="str">
        <f t="shared" si="128"/>
        <v>002 - 118</v>
      </c>
      <c r="D8198" s="52" t="s">
        <v>36059</v>
      </c>
      <c r="E8198" s="52" t="s">
        <v>36066</v>
      </c>
      <c r="F8198" s="16" t="s">
        <v>3219</v>
      </c>
      <c r="G8198" s="16" t="s">
        <v>20457</v>
      </c>
      <c r="H8198" s="16" t="s">
        <v>10732</v>
      </c>
      <c r="I8198" s="16" t="s">
        <v>3220</v>
      </c>
    </row>
    <row r="8199" spans="1:10">
      <c r="A8199" s="16" t="s">
        <v>22859</v>
      </c>
      <c r="B8199" s="52" t="s">
        <v>21215</v>
      </c>
      <c r="C8199" s="16" t="str">
        <f t="shared" si="128"/>
        <v>031 - 858</v>
      </c>
      <c r="D8199" s="52"/>
      <c r="E8199" s="52" t="s">
        <v>7531</v>
      </c>
      <c r="G8199" s="16" t="s">
        <v>7530</v>
      </c>
      <c r="H8199" s="16" t="s">
        <v>30334</v>
      </c>
      <c r="I8199" s="16" t="s">
        <v>22860</v>
      </c>
      <c r="J8199" s="16" t="s">
        <v>34487</v>
      </c>
    </row>
    <row r="8200" spans="1:10">
      <c r="A8200" s="16" t="s">
        <v>24883</v>
      </c>
      <c r="B8200" s="52" t="s">
        <v>15860</v>
      </c>
      <c r="C8200" s="16" t="str">
        <f t="shared" si="128"/>
        <v>022 - 904</v>
      </c>
      <c r="D8200" s="52"/>
      <c r="E8200" s="52" t="s">
        <v>4777</v>
      </c>
      <c r="F8200" s="16"/>
      <c r="G8200" s="16" t="s">
        <v>4776</v>
      </c>
      <c r="H8200" s="16" t="s">
        <v>4778</v>
      </c>
      <c r="I8200" s="16" t="s">
        <v>24884</v>
      </c>
      <c r="J8200" s="16" t="s">
        <v>34487</v>
      </c>
    </row>
    <row r="8201" spans="1:10">
      <c r="A8201" s="16" t="s">
        <v>19234</v>
      </c>
      <c r="B8201" s="52" t="s">
        <v>15861</v>
      </c>
      <c r="C8201" s="16" t="str">
        <f t="shared" si="128"/>
        <v>022 - 135</v>
      </c>
      <c r="D8201" s="52" t="s">
        <v>34487</v>
      </c>
      <c r="E8201" s="52" t="s">
        <v>4777</v>
      </c>
      <c r="F8201" s="16" t="s">
        <v>3661</v>
      </c>
      <c r="G8201" s="16" t="s">
        <v>4776</v>
      </c>
      <c r="H8201" s="16" t="s">
        <v>4778</v>
      </c>
      <c r="I8201" s="16" t="s">
        <v>19235</v>
      </c>
    </row>
    <row r="8202" spans="1:10">
      <c r="A8202" s="16" t="s">
        <v>33616</v>
      </c>
      <c r="B8202" s="52" t="s">
        <v>15862</v>
      </c>
      <c r="C8202" s="16" t="str">
        <f t="shared" si="128"/>
        <v>022 - 159</v>
      </c>
      <c r="D8202" s="52" t="s">
        <v>34487</v>
      </c>
      <c r="E8202" s="52" t="s">
        <v>4777</v>
      </c>
      <c r="F8202" s="16" t="s">
        <v>14106</v>
      </c>
      <c r="G8202" s="16" t="s">
        <v>4776</v>
      </c>
      <c r="H8202" s="16" t="s">
        <v>4778</v>
      </c>
      <c r="I8202" s="16" t="s">
        <v>33617</v>
      </c>
    </row>
    <row r="8203" spans="1:10">
      <c r="A8203" s="16" t="s">
        <v>11933</v>
      </c>
      <c r="B8203" s="52" t="s">
        <v>29841</v>
      </c>
      <c r="C8203" s="16" t="str">
        <f t="shared" si="128"/>
        <v>096 - 054</v>
      </c>
      <c r="D8203" s="52" t="s">
        <v>36059</v>
      </c>
      <c r="E8203" s="52" t="s">
        <v>14652</v>
      </c>
      <c r="F8203" s="16" t="s">
        <v>11934</v>
      </c>
      <c r="G8203" s="16" t="s">
        <v>14651</v>
      </c>
      <c r="H8203" s="16" t="s">
        <v>10732</v>
      </c>
      <c r="I8203" s="16" t="s">
        <v>11935</v>
      </c>
    </row>
    <row r="8204" spans="1:10">
      <c r="A8204" s="16" t="s">
        <v>21813</v>
      </c>
      <c r="B8204" s="52" t="s">
        <v>29990</v>
      </c>
      <c r="C8204" s="16" t="str">
        <f t="shared" si="128"/>
        <v>002 - 119</v>
      </c>
      <c r="D8204" s="52" t="s">
        <v>36059</v>
      </c>
      <c r="E8204" s="52" t="s">
        <v>36066</v>
      </c>
      <c r="F8204" s="16" t="s">
        <v>778</v>
      </c>
      <c r="G8204" s="16" t="s">
        <v>20457</v>
      </c>
      <c r="H8204" s="16" t="s">
        <v>10732</v>
      </c>
      <c r="I8204" s="16" t="s">
        <v>11935</v>
      </c>
      <c r="J8204" s="16" t="s">
        <v>7990</v>
      </c>
    </row>
    <row r="8205" spans="1:10">
      <c r="A8205" s="16" t="s">
        <v>31212</v>
      </c>
      <c r="B8205" s="52" t="s">
        <v>16956</v>
      </c>
      <c r="C8205" s="16" t="str">
        <f t="shared" si="128"/>
        <v>001 - 226</v>
      </c>
      <c r="D8205" s="52" t="s">
        <v>34487</v>
      </c>
      <c r="E8205" s="52" t="s">
        <v>37671</v>
      </c>
      <c r="F8205" s="16" t="s">
        <v>25207</v>
      </c>
      <c r="G8205" s="16" t="s">
        <v>37670</v>
      </c>
      <c r="H8205" s="16" t="s">
        <v>10732</v>
      </c>
      <c r="I8205" s="16" t="s">
        <v>31213</v>
      </c>
    </row>
    <row r="8206" spans="1:10">
      <c r="A8206" s="16" t="s">
        <v>21083</v>
      </c>
      <c r="B8206" s="52" t="s">
        <v>8887</v>
      </c>
      <c r="C8206" s="16" t="str">
        <f t="shared" si="128"/>
        <v>024 - 087</v>
      </c>
      <c r="D8206" s="52" t="s">
        <v>36059</v>
      </c>
      <c r="E8206" s="52" t="s">
        <v>26794</v>
      </c>
      <c r="F8206" s="16" t="s">
        <v>21084</v>
      </c>
      <c r="G8206" s="16" t="s">
        <v>26793</v>
      </c>
      <c r="H8206" s="16" t="s">
        <v>32660</v>
      </c>
      <c r="I8206" s="16" t="s">
        <v>21085</v>
      </c>
    </row>
    <row r="8207" spans="1:10">
      <c r="A8207" s="16" t="s">
        <v>15317</v>
      </c>
      <c r="B8207" s="52" t="s">
        <v>19076</v>
      </c>
      <c r="C8207" s="16" t="str">
        <f t="shared" si="128"/>
        <v>080 - 814</v>
      </c>
      <c r="D8207" s="52"/>
      <c r="E8207" s="52" t="s">
        <v>1692</v>
      </c>
      <c r="F8207" s="16"/>
      <c r="G8207" s="16" t="s">
        <v>1691</v>
      </c>
      <c r="H8207" s="16" t="s">
        <v>4772</v>
      </c>
      <c r="I8207" s="16" t="s">
        <v>15318</v>
      </c>
      <c r="J8207" s="16" t="s">
        <v>34487</v>
      </c>
    </row>
    <row r="8208" spans="1:10">
      <c r="A8208" s="16" t="s">
        <v>14906</v>
      </c>
      <c r="B8208" s="52" t="s">
        <v>19077</v>
      </c>
      <c r="C8208" s="16" t="str">
        <f t="shared" si="128"/>
        <v>080 - 069</v>
      </c>
      <c r="D8208" s="52" t="s">
        <v>36059</v>
      </c>
      <c r="E8208" s="52" t="s">
        <v>1692</v>
      </c>
      <c r="F8208" s="16" t="s">
        <v>14907</v>
      </c>
      <c r="G8208" s="16" t="s">
        <v>1691</v>
      </c>
      <c r="H8208" s="16" t="s">
        <v>4772</v>
      </c>
      <c r="I8208" s="16" t="s">
        <v>15971</v>
      </c>
    </row>
    <row r="8209" spans="1:16">
      <c r="A8209" s="16" t="s">
        <v>31669</v>
      </c>
      <c r="B8209" s="52" t="s">
        <v>7073</v>
      </c>
      <c r="C8209" s="16" t="str">
        <f t="shared" si="128"/>
        <v>018 - 130</v>
      </c>
      <c r="D8209" s="52" t="s">
        <v>36059</v>
      </c>
      <c r="E8209" s="52" t="s">
        <v>35975</v>
      </c>
      <c r="F8209" s="16" t="s">
        <v>11669</v>
      </c>
      <c r="G8209" s="16" t="s">
        <v>35974</v>
      </c>
      <c r="H8209" s="16" t="s">
        <v>32666</v>
      </c>
      <c r="I8209" s="16" t="s">
        <v>31670</v>
      </c>
    </row>
    <row r="8210" spans="1:16">
      <c r="A8210" s="16" t="s">
        <v>29466</v>
      </c>
      <c r="B8210" s="52" t="s">
        <v>10682</v>
      </c>
      <c r="C8210" s="16" t="str">
        <f t="shared" si="128"/>
        <v>015 - 188</v>
      </c>
      <c r="D8210" s="52" t="s">
        <v>36059</v>
      </c>
      <c r="E8210" s="52" t="s">
        <v>32665</v>
      </c>
      <c r="F8210" s="16" t="s">
        <v>21866</v>
      </c>
      <c r="G8210" s="16" t="s">
        <v>32664</v>
      </c>
      <c r="H8210" s="16" t="s">
        <v>32666</v>
      </c>
      <c r="I8210" s="16" t="s">
        <v>29467</v>
      </c>
    </row>
    <row r="8211" spans="1:16">
      <c r="A8211" s="16" t="s">
        <v>27955</v>
      </c>
      <c r="B8211" s="52" t="s">
        <v>12857</v>
      </c>
      <c r="C8211" s="16" t="str">
        <f t="shared" si="128"/>
        <v>096 - 055</v>
      </c>
      <c r="D8211" s="52" t="s">
        <v>34487</v>
      </c>
      <c r="E8211" s="52" t="s">
        <v>14652</v>
      </c>
      <c r="F8211" s="16" t="s">
        <v>28572</v>
      </c>
      <c r="G8211" s="16" t="s">
        <v>14651</v>
      </c>
      <c r="H8211" s="16" t="s">
        <v>10732</v>
      </c>
      <c r="I8211" s="16" t="s">
        <v>28573</v>
      </c>
    </row>
    <row r="8212" spans="1:16">
      <c r="A8212" s="16" t="s">
        <v>17917</v>
      </c>
      <c r="B8212" s="52" t="s">
        <v>29991</v>
      </c>
      <c r="C8212" s="16" t="str">
        <f t="shared" si="128"/>
        <v>002 - 120</v>
      </c>
      <c r="D8212" s="52" t="s">
        <v>34487</v>
      </c>
      <c r="E8212" s="52" t="s">
        <v>36066</v>
      </c>
      <c r="F8212" s="16" t="s">
        <v>21966</v>
      </c>
      <c r="G8212" s="16" t="s">
        <v>20457</v>
      </c>
      <c r="H8212" s="16" t="s">
        <v>10732</v>
      </c>
      <c r="I8212" s="16" t="s">
        <v>28573</v>
      </c>
      <c r="J8212" s="16" t="s">
        <v>7990</v>
      </c>
    </row>
    <row r="8213" spans="1:16">
      <c r="A8213" s="16" t="s">
        <v>11336</v>
      </c>
      <c r="B8213" s="52" t="s">
        <v>31618</v>
      </c>
      <c r="C8213" s="16" t="str">
        <f t="shared" si="128"/>
        <v>068 - 035</v>
      </c>
      <c r="D8213" s="52" t="s">
        <v>36059</v>
      </c>
      <c r="E8213" s="52" t="s">
        <v>34259</v>
      </c>
      <c r="F8213" s="16" t="s">
        <v>34258</v>
      </c>
      <c r="G8213" s="16" t="s">
        <v>21099</v>
      </c>
      <c r="H8213" s="16" t="s">
        <v>15395</v>
      </c>
      <c r="I8213" s="16" t="s">
        <v>11767</v>
      </c>
    </row>
    <row r="8214" spans="1:16">
      <c r="A8214" s="16" t="s">
        <v>32918</v>
      </c>
      <c r="B8214" s="52" t="s">
        <v>12841</v>
      </c>
      <c r="C8214" s="16" t="str">
        <f t="shared" si="128"/>
        <v>016 - 855</v>
      </c>
      <c r="D8214" s="52"/>
      <c r="E8214" s="52" t="s">
        <v>10742</v>
      </c>
      <c r="F8214" s="16"/>
      <c r="G8214" s="16" t="s">
        <v>10741</v>
      </c>
      <c r="H8214" s="16" t="s">
        <v>32666</v>
      </c>
      <c r="I8214" s="16" t="s">
        <v>32919</v>
      </c>
      <c r="J8214" s="16" t="s">
        <v>34487</v>
      </c>
    </row>
    <row r="8215" spans="1:16">
      <c r="A8215" s="16" t="s">
        <v>5416</v>
      </c>
      <c r="B8215" s="52" t="s">
        <v>18601</v>
      </c>
      <c r="C8215" s="16" t="str">
        <f t="shared" si="128"/>
        <v>065 - 111</v>
      </c>
      <c r="D8215" s="52" t="s">
        <v>34487</v>
      </c>
      <c r="E8215" s="52" t="s">
        <v>29546</v>
      </c>
      <c r="F8215" s="16" t="s">
        <v>20864</v>
      </c>
      <c r="G8215" s="16" t="s">
        <v>29545</v>
      </c>
      <c r="H8215" s="16" t="s">
        <v>30282</v>
      </c>
      <c r="I8215" s="16" t="s">
        <v>12416</v>
      </c>
    </row>
    <row r="8216" spans="1:16">
      <c r="A8216" s="16" t="s">
        <v>18191</v>
      </c>
      <c r="B8216" s="52" t="s">
        <v>12570</v>
      </c>
      <c r="C8216" s="16" t="str">
        <f t="shared" si="128"/>
        <v>078 - 106</v>
      </c>
      <c r="D8216" s="52" t="s">
        <v>34487</v>
      </c>
      <c r="E8216" s="52" t="s">
        <v>1697</v>
      </c>
      <c r="F8216" s="16" t="s">
        <v>16882</v>
      </c>
      <c r="G8216" s="16" t="s">
        <v>1696</v>
      </c>
      <c r="H8216" s="16" t="s">
        <v>4772</v>
      </c>
      <c r="I8216" s="16" t="s">
        <v>18192</v>
      </c>
    </row>
    <row r="8217" spans="1:16">
      <c r="A8217" s="16" t="s">
        <v>4233</v>
      </c>
      <c r="B8217" s="52" t="s">
        <v>6051</v>
      </c>
      <c r="C8217" s="16" t="str">
        <f t="shared" si="128"/>
        <v>069 - 078</v>
      </c>
      <c r="D8217" s="52" t="s">
        <v>34487</v>
      </c>
      <c r="E8217" s="52" t="s">
        <v>36727</v>
      </c>
      <c r="F8217" s="16" t="s">
        <v>3090</v>
      </c>
      <c r="G8217" s="16" t="s">
        <v>36726</v>
      </c>
      <c r="H8217" s="16" t="s">
        <v>15395</v>
      </c>
      <c r="I8217" s="16" t="s">
        <v>16746</v>
      </c>
      <c r="J8217" s="16"/>
    </row>
    <row r="8218" spans="1:16">
      <c r="A8218" s="16" t="s">
        <v>31339</v>
      </c>
      <c r="B8218" s="52" t="s">
        <v>10683</v>
      </c>
      <c r="C8218" s="16" t="str">
        <f t="shared" si="128"/>
        <v>015 - 939</v>
      </c>
      <c r="D8218" s="52"/>
      <c r="E8218" s="52" t="s">
        <v>32665</v>
      </c>
      <c r="G8218" s="16" t="s">
        <v>32664</v>
      </c>
      <c r="H8218" s="16" t="s">
        <v>32666</v>
      </c>
      <c r="I8218" s="16" t="s">
        <v>31340</v>
      </c>
      <c r="J8218" s="16" t="s">
        <v>34487</v>
      </c>
    </row>
    <row r="8219" spans="1:16">
      <c r="A8219" s="16" t="s">
        <v>37227</v>
      </c>
      <c r="B8219" s="52" t="s">
        <v>12571</v>
      </c>
      <c r="C8219" s="16" t="str">
        <f t="shared" si="128"/>
        <v>078 - 107</v>
      </c>
      <c r="D8219" s="52" t="s">
        <v>34487</v>
      </c>
      <c r="E8219" s="52" t="s">
        <v>1697</v>
      </c>
      <c r="F8219" s="16" t="s">
        <v>23527</v>
      </c>
      <c r="G8219" s="16" t="s">
        <v>1696</v>
      </c>
      <c r="H8219" s="16" t="s">
        <v>4772</v>
      </c>
      <c r="I8219" s="16" t="s">
        <v>37228</v>
      </c>
      <c r="J8219" s="16"/>
    </row>
    <row r="8220" spans="1:16" ht="51">
      <c r="A8220" s="16" t="s">
        <v>13958</v>
      </c>
      <c r="B8220" s="52" t="s">
        <v>8107</v>
      </c>
      <c r="C8220" s="16" t="str">
        <f t="shared" si="128"/>
        <v>067 - 037</v>
      </c>
      <c r="D8220" s="52" t="s">
        <v>36059</v>
      </c>
      <c r="E8220" s="52" t="s">
        <v>34404</v>
      </c>
      <c r="F8220" s="16" t="s">
        <v>34569</v>
      </c>
      <c r="G8220" s="16" t="s">
        <v>34403</v>
      </c>
      <c r="H8220" s="16" t="s">
        <v>15395</v>
      </c>
      <c r="I8220" s="16" t="s">
        <v>5036</v>
      </c>
      <c r="J8220" s="16"/>
      <c r="N8220" t="s">
        <v>30549</v>
      </c>
      <c r="P8220" s="423" t="s">
        <v>30542</v>
      </c>
    </row>
    <row r="8221" spans="1:16">
      <c r="A8221" s="16" t="s">
        <v>8621</v>
      </c>
      <c r="B8221" s="52" t="s">
        <v>14154</v>
      </c>
      <c r="C8221" s="16" t="str">
        <f t="shared" si="128"/>
        <v>071 - 044</v>
      </c>
      <c r="D8221" s="52" t="s">
        <v>34487</v>
      </c>
      <c r="E8221" s="52" t="s">
        <v>13516</v>
      </c>
      <c r="F8221" s="16" t="s">
        <v>36927</v>
      </c>
      <c r="G8221" s="16" t="s">
        <v>13515</v>
      </c>
      <c r="H8221" s="16" t="s">
        <v>37422</v>
      </c>
      <c r="I8221" s="16" t="s">
        <v>36928</v>
      </c>
    </row>
    <row r="8222" spans="1:16">
      <c r="A8222" s="16" t="s">
        <v>23584</v>
      </c>
      <c r="B8222" s="52" t="s">
        <v>11361</v>
      </c>
      <c r="C8222" s="16" t="str">
        <f t="shared" si="128"/>
        <v>049 - 017</v>
      </c>
      <c r="D8222" s="52" t="s">
        <v>36059</v>
      </c>
      <c r="E8222" s="52" t="s">
        <v>30327</v>
      </c>
      <c r="F8222" s="16" t="s">
        <v>23585</v>
      </c>
      <c r="G8222" s="16" t="s">
        <v>30326</v>
      </c>
      <c r="H8222" s="16" t="s">
        <v>30328</v>
      </c>
      <c r="I8222" s="16" t="s">
        <v>23586</v>
      </c>
      <c r="J8222" s="16"/>
    </row>
    <row r="8223" spans="1:16">
      <c r="A8223" s="16" t="s">
        <v>20942</v>
      </c>
      <c r="B8223" s="52" t="s">
        <v>37037</v>
      </c>
      <c r="C8223" s="16" t="str">
        <f t="shared" si="128"/>
        <v>006 - 149</v>
      </c>
      <c r="D8223" s="52" t="s">
        <v>36059</v>
      </c>
      <c r="E8223" s="52" t="s">
        <v>26671</v>
      </c>
      <c r="F8223" s="16" t="s">
        <v>20244</v>
      </c>
      <c r="G8223" s="16" t="s">
        <v>26670</v>
      </c>
      <c r="H8223" s="16" t="s">
        <v>10732</v>
      </c>
      <c r="I8223" s="16" t="s">
        <v>5636</v>
      </c>
    </row>
    <row r="8224" spans="1:16">
      <c r="A8224" s="16" t="s">
        <v>32499</v>
      </c>
      <c r="B8224" s="52" t="s">
        <v>21463</v>
      </c>
      <c r="C8224" s="16" t="str">
        <f t="shared" si="128"/>
        <v>006 - 819</v>
      </c>
      <c r="D8224" s="52"/>
      <c r="E8224" s="52" t="s">
        <v>26671</v>
      </c>
      <c r="F8224" s="16"/>
      <c r="G8224" s="16" t="s">
        <v>26670</v>
      </c>
      <c r="H8224" s="16" t="s">
        <v>10732</v>
      </c>
      <c r="I8224" s="16" t="s">
        <v>24516</v>
      </c>
      <c r="J8224" s="16" t="s">
        <v>34487</v>
      </c>
    </row>
    <row r="8225" spans="1:10">
      <c r="A8225" s="16" t="s">
        <v>3063</v>
      </c>
      <c r="B8225" s="52" t="s">
        <v>12282</v>
      </c>
      <c r="C8225" s="16" t="str">
        <f t="shared" si="128"/>
        <v>029 - 040</v>
      </c>
      <c r="D8225" s="52" t="s">
        <v>34487</v>
      </c>
      <c r="E8225" s="52" t="s">
        <v>25917</v>
      </c>
      <c r="F8225" s="16" t="s">
        <v>33034</v>
      </c>
      <c r="G8225" s="16" t="s">
        <v>25916</v>
      </c>
      <c r="H8225" s="16" t="s">
        <v>32660</v>
      </c>
      <c r="I8225" s="16" t="s">
        <v>3064</v>
      </c>
      <c r="J8225" s="16"/>
    </row>
    <row r="8226" spans="1:10">
      <c r="A8226" s="16" t="s">
        <v>14488</v>
      </c>
      <c r="B8226" s="52" t="s">
        <v>13142</v>
      </c>
      <c r="C8226" s="16" t="str">
        <f t="shared" si="128"/>
        <v>089 - 016</v>
      </c>
      <c r="D8226" s="52" t="s">
        <v>36059</v>
      </c>
      <c r="E8226" s="52" t="s">
        <v>37416</v>
      </c>
      <c r="F8226" s="16" t="s">
        <v>19355</v>
      </c>
      <c r="G8226" s="16" t="s">
        <v>37415</v>
      </c>
      <c r="H8226" s="16" t="s">
        <v>29917</v>
      </c>
      <c r="I8226" s="16" t="s">
        <v>19356</v>
      </c>
    </row>
    <row r="8227" spans="1:10">
      <c r="A8227" s="16" t="s">
        <v>30076</v>
      </c>
      <c r="B8227" s="52" t="s">
        <v>14054</v>
      </c>
      <c r="C8227" s="16" t="str">
        <f t="shared" si="128"/>
        <v>042 - 040</v>
      </c>
      <c r="D8227" s="52" t="s">
        <v>34487</v>
      </c>
      <c r="E8227" s="52" t="s">
        <v>1290</v>
      </c>
      <c r="F8227" s="16" t="s">
        <v>2518</v>
      </c>
      <c r="G8227" s="16" t="s">
        <v>33346</v>
      </c>
      <c r="H8227" s="16" t="s">
        <v>20397</v>
      </c>
      <c r="I8227" s="16" t="s">
        <v>25415</v>
      </c>
      <c r="J8227" s="16"/>
    </row>
    <row r="8228" spans="1:10">
      <c r="A8228" s="16" t="s">
        <v>24685</v>
      </c>
      <c r="B8228" s="52" t="s">
        <v>14055</v>
      </c>
      <c r="C8228" s="16" t="str">
        <f t="shared" si="128"/>
        <v>042 - 803</v>
      </c>
      <c r="D8228" s="52"/>
      <c r="E8228" s="52" t="s">
        <v>1290</v>
      </c>
      <c r="F8228" s="16"/>
      <c r="G8228" s="16" t="s">
        <v>33346</v>
      </c>
      <c r="H8228" s="16" t="s">
        <v>20397</v>
      </c>
      <c r="I8228" s="16" t="s">
        <v>24686</v>
      </c>
      <c r="J8228" s="16" t="s">
        <v>34487</v>
      </c>
    </row>
    <row r="8229" spans="1:10">
      <c r="A8229" s="16" t="s">
        <v>17910</v>
      </c>
      <c r="B8229" s="52" t="s">
        <v>29992</v>
      </c>
      <c r="C8229" s="16" t="str">
        <f t="shared" si="128"/>
        <v>002 - 121</v>
      </c>
      <c r="D8229" s="52" t="s">
        <v>34487</v>
      </c>
      <c r="E8229" s="52" t="s">
        <v>36066</v>
      </c>
      <c r="F8229" s="16" t="s">
        <v>25797</v>
      </c>
      <c r="G8229" s="16" t="s">
        <v>20457</v>
      </c>
      <c r="H8229" s="16" t="s">
        <v>10732</v>
      </c>
      <c r="I8229" s="16" t="s">
        <v>17911</v>
      </c>
      <c r="J8229" s="16"/>
    </row>
    <row r="8230" spans="1:10">
      <c r="A8230" s="16" t="s">
        <v>11415</v>
      </c>
      <c r="B8230" s="52" t="s">
        <v>3994</v>
      </c>
      <c r="C8230" s="16" t="str">
        <f t="shared" si="128"/>
        <v>004 - 197</v>
      </c>
      <c r="D8230" s="52" t="s">
        <v>34487</v>
      </c>
      <c r="E8230" s="52" t="s">
        <v>10758</v>
      </c>
      <c r="F8230" s="16" t="s">
        <v>5763</v>
      </c>
      <c r="G8230" s="16" t="s">
        <v>10757</v>
      </c>
      <c r="H8230" s="16" t="s">
        <v>10732</v>
      </c>
      <c r="I8230" s="16" t="s">
        <v>11416</v>
      </c>
    </row>
    <row r="8231" spans="1:10">
      <c r="A8231" s="16" t="s">
        <v>28313</v>
      </c>
      <c r="B8231" s="52" t="s">
        <v>12572</v>
      </c>
      <c r="C8231" s="16" t="str">
        <f t="shared" si="128"/>
        <v>078 - 108</v>
      </c>
      <c r="D8231" s="52" t="s">
        <v>34487</v>
      </c>
      <c r="E8231" s="52" t="s">
        <v>1697</v>
      </c>
      <c r="F8231" s="16" t="s">
        <v>28314</v>
      </c>
      <c r="G8231" s="16" t="s">
        <v>1696</v>
      </c>
      <c r="H8231" s="16" t="s">
        <v>4772</v>
      </c>
      <c r="I8231" s="16" t="s">
        <v>28315</v>
      </c>
    </row>
    <row r="8232" spans="1:10">
      <c r="A8232" s="16" t="s">
        <v>9635</v>
      </c>
      <c r="B8232" s="52" t="s">
        <v>7446</v>
      </c>
      <c r="C8232" s="16" t="str">
        <f t="shared" si="128"/>
        <v>024 - 088</v>
      </c>
      <c r="D8232" s="52" t="s">
        <v>36059</v>
      </c>
      <c r="E8232" s="52" t="s">
        <v>26794</v>
      </c>
      <c r="F8232" s="16" t="s">
        <v>9636</v>
      </c>
      <c r="G8232" s="16" t="s">
        <v>26793</v>
      </c>
      <c r="H8232" s="16" t="s">
        <v>32660</v>
      </c>
      <c r="I8232" s="16" t="s">
        <v>9637</v>
      </c>
    </row>
    <row r="8233" spans="1:10">
      <c r="A8233" s="16" t="s">
        <v>14432</v>
      </c>
      <c r="B8233" s="52" t="s">
        <v>16488</v>
      </c>
      <c r="C8233" s="16" t="str">
        <f t="shared" si="128"/>
        <v>010 - 051</v>
      </c>
      <c r="D8233" s="52" t="s">
        <v>34487</v>
      </c>
      <c r="E8233" s="52" t="s">
        <v>30437</v>
      </c>
      <c r="F8233" s="16" t="s">
        <v>25388</v>
      </c>
      <c r="G8233" s="16" t="s">
        <v>30436</v>
      </c>
      <c r="H8233" s="16" t="s">
        <v>34573</v>
      </c>
      <c r="I8233" s="16" t="s">
        <v>9708</v>
      </c>
    </row>
    <row r="8234" spans="1:10">
      <c r="A8234" s="16" t="s">
        <v>27521</v>
      </c>
      <c r="B8234" s="52" t="s">
        <v>12842</v>
      </c>
      <c r="C8234" s="16" t="str">
        <f t="shared" si="128"/>
        <v>016 - 856</v>
      </c>
      <c r="D8234" s="52"/>
      <c r="E8234" s="52" t="s">
        <v>10742</v>
      </c>
      <c r="F8234" s="16"/>
      <c r="G8234" s="16" t="s">
        <v>10741</v>
      </c>
      <c r="H8234" s="16" t="s">
        <v>32666</v>
      </c>
      <c r="I8234" s="16" t="s">
        <v>27522</v>
      </c>
      <c r="J8234" s="16" t="s">
        <v>34487</v>
      </c>
    </row>
    <row r="8235" spans="1:10">
      <c r="A8235" s="16" t="s">
        <v>30649</v>
      </c>
      <c r="B8235" s="52" t="s">
        <v>16957</v>
      </c>
      <c r="C8235" s="16" t="str">
        <f t="shared" si="128"/>
        <v>001 - 228</v>
      </c>
      <c r="D8235" s="52" t="s">
        <v>36059</v>
      </c>
      <c r="E8235" s="52" t="s">
        <v>37671</v>
      </c>
      <c r="F8235" s="16" t="s">
        <v>6122</v>
      </c>
      <c r="G8235" s="16" t="s">
        <v>37670</v>
      </c>
      <c r="H8235" s="16" t="s">
        <v>10732</v>
      </c>
      <c r="I8235" s="16" t="s">
        <v>10105</v>
      </c>
    </row>
    <row r="8236" spans="1:10">
      <c r="A8236" s="16" t="s">
        <v>18324</v>
      </c>
      <c r="B8236" s="52" t="s">
        <v>12843</v>
      </c>
      <c r="C8236" s="16" t="str">
        <f t="shared" si="128"/>
        <v>016 - 857</v>
      </c>
      <c r="D8236" s="52"/>
      <c r="E8236" s="52" t="s">
        <v>10742</v>
      </c>
      <c r="F8236" s="16"/>
      <c r="G8236" s="16" t="s">
        <v>10741</v>
      </c>
      <c r="H8236" s="16" t="s">
        <v>32666</v>
      </c>
      <c r="I8236" s="16" t="s">
        <v>18325</v>
      </c>
      <c r="J8236" s="16" t="s">
        <v>34487</v>
      </c>
    </row>
    <row r="8237" spans="1:10">
      <c r="A8237" s="16" t="s">
        <v>9129</v>
      </c>
      <c r="B8237" s="52" t="s">
        <v>12844</v>
      </c>
      <c r="C8237" s="16" t="str">
        <f t="shared" si="128"/>
        <v>016 - 186</v>
      </c>
      <c r="D8237" s="52" t="s">
        <v>34487</v>
      </c>
      <c r="E8237" s="52" t="s">
        <v>10742</v>
      </c>
      <c r="F8237" s="16" t="s">
        <v>3066</v>
      </c>
      <c r="G8237" s="16" t="s">
        <v>10741</v>
      </c>
      <c r="H8237" s="16" t="s">
        <v>32666</v>
      </c>
      <c r="I8237" s="16" t="s">
        <v>37449</v>
      </c>
    </row>
    <row r="8238" spans="1:10">
      <c r="A8238" s="16" t="s">
        <v>29206</v>
      </c>
      <c r="B8238" s="52" t="s">
        <v>12845</v>
      </c>
      <c r="C8238" s="16" t="str">
        <f t="shared" si="128"/>
        <v>016 - 858</v>
      </c>
      <c r="D8238" s="52"/>
      <c r="E8238" s="52" t="s">
        <v>10742</v>
      </c>
      <c r="F8238" s="16"/>
      <c r="G8238" s="16" t="s">
        <v>10741</v>
      </c>
      <c r="H8238" s="16" t="s">
        <v>32666</v>
      </c>
      <c r="I8238" s="16" t="s">
        <v>24401</v>
      </c>
      <c r="J8238" s="16" t="s">
        <v>34487</v>
      </c>
    </row>
    <row r="8239" spans="1:10">
      <c r="A8239" s="16" t="s">
        <v>18925</v>
      </c>
      <c r="B8239" s="52" t="s">
        <v>12573</v>
      </c>
      <c r="C8239" s="16" t="str">
        <f t="shared" si="128"/>
        <v>078 - 109</v>
      </c>
      <c r="D8239" s="52" t="s">
        <v>34487</v>
      </c>
      <c r="E8239" s="52" t="s">
        <v>1697</v>
      </c>
      <c r="F8239" s="16" t="s">
        <v>22875</v>
      </c>
      <c r="G8239" s="16" t="s">
        <v>1696</v>
      </c>
      <c r="H8239" s="16" t="s">
        <v>4772</v>
      </c>
      <c r="I8239" s="16" t="s">
        <v>20297</v>
      </c>
    </row>
    <row r="8240" spans="1:10">
      <c r="A8240" s="16" t="s">
        <v>17033</v>
      </c>
      <c r="B8240" s="52" t="s">
        <v>15867</v>
      </c>
      <c r="C8240" s="16" t="str">
        <f t="shared" si="128"/>
        <v>044 - 065</v>
      </c>
      <c r="D8240" s="52" t="s">
        <v>34487</v>
      </c>
      <c r="E8240" s="52" t="s">
        <v>27373</v>
      </c>
      <c r="F8240" s="16" t="s">
        <v>35660</v>
      </c>
      <c r="G8240" s="16" t="s">
        <v>27372</v>
      </c>
      <c r="H8240" s="16" t="s">
        <v>20397</v>
      </c>
      <c r="I8240" s="16" t="s">
        <v>17034</v>
      </c>
    </row>
    <row r="8241" spans="1:10">
      <c r="A8241" s="16" t="s">
        <v>8548</v>
      </c>
      <c r="B8241" s="52" t="s">
        <v>8199</v>
      </c>
      <c r="C8241" s="16" t="str">
        <f t="shared" si="128"/>
        <v>070 - 061</v>
      </c>
      <c r="D8241" s="52" t="s">
        <v>36059</v>
      </c>
      <c r="E8241" s="52" t="s">
        <v>23672</v>
      </c>
      <c r="F8241" s="16" t="s">
        <v>2433</v>
      </c>
      <c r="G8241" s="16" t="s">
        <v>23671</v>
      </c>
      <c r="H8241" s="16" t="s">
        <v>10748</v>
      </c>
      <c r="I8241" s="16" t="s">
        <v>4258</v>
      </c>
    </row>
    <row r="8242" spans="1:10">
      <c r="A8242" s="16" t="s">
        <v>26614</v>
      </c>
      <c r="B8242" s="52" t="s">
        <v>4376</v>
      </c>
      <c r="C8242" s="16" t="str">
        <f t="shared" si="128"/>
        <v>076 - 070</v>
      </c>
      <c r="D8242" s="52" t="s">
        <v>34487</v>
      </c>
      <c r="E8242" s="52" t="s">
        <v>13510</v>
      </c>
      <c r="F8242" s="16" t="s">
        <v>26615</v>
      </c>
      <c r="G8242" s="16" t="s">
        <v>13509</v>
      </c>
      <c r="H8242" s="16" t="s">
        <v>13511</v>
      </c>
      <c r="I8242" s="16" t="s">
        <v>26616</v>
      </c>
    </row>
    <row r="8243" spans="1:10">
      <c r="A8243" s="16" t="s">
        <v>32417</v>
      </c>
      <c r="B8243" s="52" t="s">
        <v>18989</v>
      </c>
      <c r="C8243" s="16" t="str">
        <f t="shared" si="128"/>
        <v>077 - 023</v>
      </c>
      <c r="D8243" s="52" t="s">
        <v>34487</v>
      </c>
      <c r="E8243" s="52" t="s">
        <v>36237</v>
      </c>
      <c r="F8243" s="16" t="s">
        <v>27957</v>
      </c>
      <c r="G8243" s="16" t="s">
        <v>36236</v>
      </c>
      <c r="H8243" s="16" t="s">
        <v>13511</v>
      </c>
      <c r="I8243" s="16" t="s">
        <v>27958</v>
      </c>
    </row>
    <row r="8244" spans="1:10">
      <c r="A8244" s="16" t="s">
        <v>30854</v>
      </c>
      <c r="B8244" s="52" t="s">
        <v>1743</v>
      </c>
      <c r="C8244" s="16" t="str">
        <f t="shared" si="128"/>
        <v>064 - 080</v>
      </c>
      <c r="D8244" s="52" t="s">
        <v>34487</v>
      </c>
      <c r="E8244" s="52" t="s">
        <v>27583</v>
      </c>
      <c r="F8244" s="16" t="s">
        <v>33334</v>
      </c>
      <c r="G8244" s="16" t="s">
        <v>27582</v>
      </c>
      <c r="H8244" s="16" t="s">
        <v>30282</v>
      </c>
      <c r="I8244" s="16" t="s">
        <v>33335</v>
      </c>
    </row>
    <row r="8245" spans="1:10">
      <c r="A8245" s="16" t="s">
        <v>7732</v>
      </c>
      <c r="B8245" s="52" t="s">
        <v>151</v>
      </c>
      <c r="C8245" s="16" t="str">
        <f t="shared" si="128"/>
        <v>033 - 039</v>
      </c>
      <c r="D8245" s="52" t="s">
        <v>36059</v>
      </c>
      <c r="E8245" s="52" t="s">
        <v>37663</v>
      </c>
      <c r="F8245" s="16" t="s">
        <v>37661</v>
      </c>
      <c r="G8245" s="16" t="s">
        <v>37662</v>
      </c>
      <c r="H8245" s="16" t="s">
        <v>35981</v>
      </c>
      <c r="I8245" s="16" t="s">
        <v>7733</v>
      </c>
    </row>
    <row r="8246" spans="1:10">
      <c r="A8246" s="16" t="s">
        <v>26160</v>
      </c>
      <c r="B8246" s="52" t="s">
        <v>7447</v>
      </c>
      <c r="C8246" s="16" t="str">
        <f t="shared" si="128"/>
        <v>024 - 089</v>
      </c>
      <c r="D8246" s="52" t="s">
        <v>34487</v>
      </c>
      <c r="E8246" s="52" t="s">
        <v>26794</v>
      </c>
      <c r="F8246" s="16" t="s">
        <v>36048</v>
      </c>
      <c r="G8246" s="16" t="s">
        <v>26793</v>
      </c>
      <c r="H8246" s="16" t="s">
        <v>32660</v>
      </c>
      <c r="I8246" s="16" t="s">
        <v>28876</v>
      </c>
      <c r="J8246" s="16"/>
    </row>
    <row r="8247" spans="1:10">
      <c r="A8247" s="16" t="s">
        <v>17058</v>
      </c>
      <c r="B8247" s="52" t="s">
        <v>16958</v>
      </c>
      <c r="C8247" s="16" t="str">
        <f t="shared" si="128"/>
        <v>001 - 227</v>
      </c>
      <c r="D8247" s="52" t="s">
        <v>36059</v>
      </c>
      <c r="E8247" s="52" t="s">
        <v>37671</v>
      </c>
      <c r="F8247" s="16" t="s">
        <v>25207</v>
      </c>
      <c r="G8247" s="16" t="s">
        <v>37670</v>
      </c>
      <c r="H8247" s="16" t="s">
        <v>10732</v>
      </c>
      <c r="I8247" s="16" t="s">
        <v>17059</v>
      </c>
    </row>
    <row r="8248" spans="1:10">
      <c r="A8248" s="16" t="s">
        <v>31345</v>
      </c>
      <c r="B8248" s="52" t="s">
        <v>10684</v>
      </c>
      <c r="C8248" s="16" t="str">
        <f t="shared" si="128"/>
        <v>015 - 940</v>
      </c>
      <c r="D8248" s="52"/>
      <c r="E8248" s="52" t="s">
        <v>32665</v>
      </c>
      <c r="G8248" s="16" t="s">
        <v>32664</v>
      </c>
      <c r="H8248" s="16" t="s">
        <v>32666</v>
      </c>
      <c r="I8248" s="16" t="s">
        <v>31346</v>
      </c>
      <c r="J8248" s="16" t="s">
        <v>34487</v>
      </c>
    </row>
    <row r="8249" spans="1:10">
      <c r="A8249" s="16" t="s">
        <v>7390</v>
      </c>
      <c r="B8249" s="52" t="s">
        <v>26963</v>
      </c>
      <c r="C8249" s="16" t="str">
        <f t="shared" si="128"/>
        <v>013 - 200</v>
      </c>
      <c r="D8249" s="52" t="s">
        <v>36059</v>
      </c>
      <c r="E8249" s="52" t="s">
        <v>26240</v>
      </c>
      <c r="F8249" s="16" t="s">
        <v>26238</v>
      </c>
      <c r="G8249" s="16" t="s">
        <v>26239</v>
      </c>
      <c r="H8249" s="16" t="s">
        <v>32666</v>
      </c>
      <c r="I8249" s="16" t="s">
        <v>9803</v>
      </c>
      <c r="J8249" s="16" t="s">
        <v>7990</v>
      </c>
    </row>
    <row r="8250" spans="1:10">
      <c r="A8250" s="16" t="s">
        <v>9802</v>
      </c>
      <c r="B8250" s="52" t="s">
        <v>16001</v>
      </c>
      <c r="C8250" s="16" t="str">
        <f t="shared" si="128"/>
        <v>097 - 073</v>
      </c>
      <c r="D8250" s="52" t="s">
        <v>36059</v>
      </c>
      <c r="E8250" s="52" t="s">
        <v>26245</v>
      </c>
      <c r="F8250" s="16" t="s">
        <v>13550</v>
      </c>
      <c r="G8250" s="16" t="s">
        <v>26244</v>
      </c>
      <c r="H8250" s="16" t="s">
        <v>32666</v>
      </c>
      <c r="I8250" s="16" t="s">
        <v>9803</v>
      </c>
    </row>
    <row r="8251" spans="1:10">
      <c r="A8251" s="16" t="s">
        <v>7142</v>
      </c>
      <c r="B8251" s="52" t="s">
        <v>29993</v>
      </c>
      <c r="C8251" s="16" t="str">
        <f t="shared" si="128"/>
        <v>002 - 122</v>
      </c>
      <c r="D8251" s="52" t="s">
        <v>36059</v>
      </c>
      <c r="E8251" s="52" t="s">
        <v>36066</v>
      </c>
      <c r="F8251" s="16" t="s">
        <v>778</v>
      </c>
      <c r="G8251" s="16" t="s">
        <v>20457</v>
      </c>
      <c r="H8251" s="16" t="s">
        <v>10732</v>
      </c>
      <c r="I8251" s="16" t="s">
        <v>7143</v>
      </c>
    </row>
    <row r="8252" spans="1:10">
      <c r="A8252" s="16" t="s">
        <v>15687</v>
      </c>
      <c r="B8252" s="52" t="s">
        <v>20959</v>
      </c>
      <c r="C8252" s="16" t="str">
        <f t="shared" si="128"/>
        <v>012 - 882</v>
      </c>
      <c r="D8252" s="52"/>
      <c r="E8252" s="52" t="s">
        <v>18879</v>
      </c>
      <c r="F8252" s="16"/>
      <c r="G8252" s="16" t="s">
        <v>26253</v>
      </c>
      <c r="H8252" s="16" t="s">
        <v>32666</v>
      </c>
      <c r="I8252" s="16" t="s">
        <v>15688</v>
      </c>
      <c r="J8252" s="16" t="s">
        <v>34487</v>
      </c>
    </row>
    <row r="8253" spans="1:10">
      <c r="A8253" s="16" t="s">
        <v>6235</v>
      </c>
      <c r="B8253" s="52" t="s">
        <v>65</v>
      </c>
      <c r="C8253" s="16" t="str">
        <f t="shared" si="128"/>
        <v>017 - 166</v>
      </c>
      <c r="D8253" s="52" t="s">
        <v>36059</v>
      </c>
      <c r="E8253" s="52" t="s">
        <v>22538</v>
      </c>
      <c r="F8253" s="16" t="s">
        <v>13251</v>
      </c>
      <c r="G8253" s="16" t="s">
        <v>22537</v>
      </c>
      <c r="H8253" s="16" t="s">
        <v>32666</v>
      </c>
      <c r="I8253" s="16" t="s">
        <v>13252</v>
      </c>
    </row>
    <row r="8254" spans="1:10">
      <c r="A8254" s="16" t="s">
        <v>34860</v>
      </c>
      <c r="B8254" s="52" t="s">
        <v>16489</v>
      </c>
      <c r="C8254" s="16" t="str">
        <f t="shared" si="128"/>
        <v>010 - 052</v>
      </c>
      <c r="D8254" s="52" t="s">
        <v>34487</v>
      </c>
      <c r="E8254" s="52" t="s">
        <v>30437</v>
      </c>
      <c r="F8254" s="16" t="s">
        <v>34861</v>
      </c>
      <c r="G8254" s="16" t="s">
        <v>30436</v>
      </c>
      <c r="H8254" s="16" t="s">
        <v>34573</v>
      </c>
      <c r="I8254" s="16" t="s">
        <v>34862</v>
      </c>
      <c r="J8254" s="16"/>
    </row>
    <row r="8255" spans="1:10">
      <c r="A8255" s="16" t="s">
        <v>6876</v>
      </c>
      <c r="B8255" s="52" t="s">
        <v>4513</v>
      </c>
      <c r="C8255" s="16" t="str">
        <f t="shared" si="128"/>
        <v>003 - 878</v>
      </c>
      <c r="D8255" s="52"/>
      <c r="E8255" s="52" t="s">
        <v>3328</v>
      </c>
      <c r="F8255" s="16"/>
      <c r="G8255" s="16" t="s">
        <v>10731</v>
      </c>
      <c r="H8255" s="16" t="s">
        <v>10732</v>
      </c>
      <c r="I8255" s="16" t="s">
        <v>6877</v>
      </c>
      <c r="J8255" s="16" t="s">
        <v>34487</v>
      </c>
    </row>
    <row r="8256" spans="1:10">
      <c r="A8256" s="16" t="s">
        <v>31651</v>
      </c>
      <c r="B8256" s="52" t="s">
        <v>26964</v>
      </c>
      <c r="C8256" s="16" t="str">
        <f t="shared" si="128"/>
        <v>013 - 201</v>
      </c>
      <c r="D8256" s="52" t="s">
        <v>36059</v>
      </c>
      <c r="E8256" s="52" t="s">
        <v>26240</v>
      </c>
      <c r="F8256" s="16" t="s">
        <v>31657</v>
      </c>
      <c r="G8256" s="16" t="s">
        <v>26239</v>
      </c>
      <c r="H8256" s="16" t="s">
        <v>32666</v>
      </c>
      <c r="I8256" s="16" t="s">
        <v>31658</v>
      </c>
    </row>
    <row r="8257" spans="1:10">
      <c r="A8257" s="16" t="s">
        <v>8060</v>
      </c>
      <c r="B8257" s="52" t="s">
        <v>26965</v>
      </c>
      <c r="C8257" s="16" t="str">
        <f t="shared" si="128"/>
        <v>013 - 202</v>
      </c>
      <c r="D8257" s="52" t="s">
        <v>36059</v>
      </c>
      <c r="E8257" s="52" t="s">
        <v>26240</v>
      </c>
      <c r="F8257" s="16" t="s">
        <v>23421</v>
      </c>
      <c r="G8257" s="16" t="s">
        <v>26239</v>
      </c>
      <c r="H8257" s="16" t="s">
        <v>32666</v>
      </c>
      <c r="I8257" s="16" t="s">
        <v>8061</v>
      </c>
    </row>
    <row r="8258" spans="1:10">
      <c r="A8258" s="16" t="s">
        <v>3683</v>
      </c>
      <c r="B8258" s="52" t="s">
        <v>26966</v>
      </c>
      <c r="C8258" s="16" t="str">
        <f t="shared" si="128"/>
        <v>013 - 929</v>
      </c>
      <c r="D8258" s="52"/>
      <c r="E8258" s="52" t="s">
        <v>26240</v>
      </c>
      <c r="G8258" s="16" t="s">
        <v>26239</v>
      </c>
      <c r="H8258" s="16" t="s">
        <v>32666</v>
      </c>
      <c r="I8258" s="16" t="s">
        <v>3684</v>
      </c>
      <c r="J8258" s="16" t="s">
        <v>34487</v>
      </c>
    </row>
    <row r="8259" spans="1:10">
      <c r="A8259" s="16" t="s">
        <v>12946</v>
      </c>
      <c r="B8259" s="52" t="s">
        <v>15863</v>
      </c>
      <c r="C8259" s="16" t="str">
        <f t="shared" si="128"/>
        <v>022 - 905</v>
      </c>
      <c r="D8259" s="52"/>
      <c r="E8259" s="52" t="s">
        <v>4777</v>
      </c>
      <c r="F8259" s="16"/>
      <c r="G8259" s="16" t="s">
        <v>4776</v>
      </c>
      <c r="H8259" s="16" t="s">
        <v>4778</v>
      </c>
      <c r="I8259" s="16" t="s">
        <v>12947</v>
      </c>
      <c r="J8259" s="16" t="s">
        <v>34487</v>
      </c>
    </row>
    <row r="8260" spans="1:10">
      <c r="A8260" s="16" t="s">
        <v>5998</v>
      </c>
      <c r="B8260" s="52" t="s">
        <v>2374</v>
      </c>
      <c r="C8260" s="16" t="str">
        <f t="shared" ref="C8260:C8323" si="129">MID(A8260,1,3) &amp;" - " &amp;MID(A8260,4,3)</f>
        <v>020 - 053</v>
      </c>
      <c r="D8260" s="52" t="s">
        <v>36059</v>
      </c>
      <c r="E8260" s="52" t="s">
        <v>26789</v>
      </c>
      <c r="F8260" s="16" t="s">
        <v>5999</v>
      </c>
      <c r="G8260" s="16" t="s">
        <v>26788</v>
      </c>
      <c r="H8260" s="16" t="s">
        <v>32666</v>
      </c>
      <c r="I8260" s="16" t="s">
        <v>6000</v>
      </c>
    </row>
    <row r="8261" spans="1:10">
      <c r="A8261" s="16" t="s">
        <v>9761</v>
      </c>
      <c r="B8261" s="52" t="s">
        <v>16594</v>
      </c>
      <c r="C8261" s="16" t="str">
        <f t="shared" si="129"/>
        <v>023 - 065</v>
      </c>
      <c r="D8261" s="52" t="s">
        <v>36059</v>
      </c>
      <c r="E8261" s="52" t="s">
        <v>380</v>
      </c>
      <c r="F8261" s="16" t="s">
        <v>32804</v>
      </c>
      <c r="G8261" s="16" t="s">
        <v>379</v>
      </c>
      <c r="H8261" s="16" t="s">
        <v>32660</v>
      </c>
      <c r="I8261" s="16" t="s">
        <v>9762</v>
      </c>
    </row>
    <row r="8262" spans="1:10">
      <c r="A8262" s="16" t="s">
        <v>34603</v>
      </c>
      <c r="B8262" s="52" t="s">
        <v>13327</v>
      </c>
      <c r="C8262" s="16" t="str">
        <f t="shared" si="129"/>
        <v>022 - 160</v>
      </c>
      <c r="D8262" s="52" t="s">
        <v>34487</v>
      </c>
      <c r="E8262" s="52" t="s">
        <v>4777</v>
      </c>
      <c r="F8262" s="16" t="s">
        <v>7720</v>
      </c>
      <c r="G8262" s="16" t="s">
        <v>4776</v>
      </c>
      <c r="H8262" s="16" t="s">
        <v>4778</v>
      </c>
      <c r="I8262" s="16" t="s">
        <v>34604</v>
      </c>
    </row>
    <row r="8263" spans="1:10">
      <c r="A8263" s="16" t="s">
        <v>5932</v>
      </c>
      <c r="B8263" s="52" t="s">
        <v>16595</v>
      </c>
      <c r="C8263" s="16" t="str">
        <f t="shared" si="129"/>
        <v>023 - 067</v>
      </c>
      <c r="D8263" s="52" t="s">
        <v>34487</v>
      </c>
      <c r="E8263" s="52" t="s">
        <v>380</v>
      </c>
      <c r="F8263" s="16" t="s">
        <v>5933</v>
      </c>
      <c r="G8263" s="16" t="s">
        <v>379</v>
      </c>
      <c r="H8263" s="16" t="s">
        <v>32660</v>
      </c>
      <c r="I8263" s="16" t="s">
        <v>5934</v>
      </c>
    </row>
    <row r="8264" spans="1:10">
      <c r="A8264" s="16" t="s">
        <v>35533</v>
      </c>
      <c r="B8264" s="52" t="s">
        <v>16596</v>
      </c>
      <c r="C8264" s="16" t="str">
        <f t="shared" si="129"/>
        <v>023 - 066</v>
      </c>
      <c r="D8264" s="52" t="s">
        <v>36059</v>
      </c>
      <c r="E8264" s="52" t="s">
        <v>380</v>
      </c>
      <c r="F8264" s="16" t="s">
        <v>27833</v>
      </c>
      <c r="G8264" s="16" t="s">
        <v>379</v>
      </c>
      <c r="H8264" s="16" t="s">
        <v>32660</v>
      </c>
      <c r="I8264" s="16" t="s">
        <v>35534</v>
      </c>
    </row>
    <row r="8265" spans="1:10">
      <c r="A8265" s="16" t="s">
        <v>11186</v>
      </c>
      <c r="B8265" s="52" t="s">
        <v>31693</v>
      </c>
      <c r="C8265" s="16" t="str">
        <f t="shared" si="129"/>
        <v>093 - 036</v>
      </c>
      <c r="D8265" s="52" t="s">
        <v>36059</v>
      </c>
      <c r="E8265" s="52" t="s">
        <v>14112</v>
      </c>
      <c r="F8265" s="16" t="s">
        <v>14110</v>
      </c>
      <c r="G8265" s="16" t="s">
        <v>14111</v>
      </c>
      <c r="H8265" s="16" t="s">
        <v>30334</v>
      </c>
      <c r="I8265" s="16" t="s">
        <v>11187</v>
      </c>
      <c r="J8265" s="16"/>
    </row>
    <row r="8266" spans="1:10">
      <c r="A8266" s="16" t="s">
        <v>35429</v>
      </c>
      <c r="B8266" s="52" t="s">
        <v>1619</v>
      </c>
      <c r="C8266" s="16" t="str">
        <f t="shared" si="129"/>
        <v>019 - 895</v>
      </c>
      <c r="D8266" s="52"/>
      <c r="E8266" s="52" t="s">
        <v>23092</v>
      </c>
      <c r="F8266" s="16"/>
      <c r="G8266" s="16" t="s">
        <v>23091</v>
      </c>
      <c r="H8266" s="16" t="s">
        <v>32666</v>
      </c>
      <c r="I8266" s="16" t="s">
        <v>33591</v>
      </c>
      <c r="J8266" s="16" t="s">
        <v>34487</v>
      </c>
    </row>
    <row r="8267" spans="1:10">
      <c r="A8267" s="16" t="s">
        <v>20463</v>
      </c>
      <c r="B8267" s="52" t="s">
        <v>13328</v>
      </c>
      <c r="C8267" s="16" t="str">
        <f t="shared" si="129"/>
        <v>022 - 161</v>
      </c>
      <c r="D8267" s="52" t="s">
        <v>34487</v>
      </c>
      <c r="E8267" s="52" t="s">
        <v>4777</v>
      </c>
      <c r="F8267" s="16" t="s">
        <v>20464</v>
      </c>
      <c r="G8267" s="16" t="s">
        <v>4776</v>
      </c>
      <c r="H8267" s="16" t="s">
        <v>4778</v>
      </c>
      <c r="I8267" s="16" t="s">
        <v>20465</v>
      </c>
    </row>
    <row r="8268" spans="1:10">
      <c r="A8268" s="16" t="s">
        <v>24687</v>
      </c>
      <c r="B8268" s="52" t="s">
        <v>33766</v>
      </c>
      <c r="C8268" s="16" t="str">
        <f t="shared" si="129"/>
        <v>040 - 803</v>
      </c>
      <c r="D8268" s="52"/>
      <c r="E8268" s="52" t="s">
        <v>32809</v>
      </c>
      <c r="F8268" s="16"/>
      <c r="G8268" s="16" t="s">
        <v>32808</v>
      </c>
      <c r="H8268" s="16" t="s">
        <v>35981</v>
      </c>
      <c r="I8268" s="16" t="s">
        <v>22402</v>
      </c>
      <c r="J8268" s="16" t="s">
        <v>34487</v>
      </c>
    </row>
    <row r="8269" spans="1:10">
      <c r="A8269" s="16" t="s">
        <v>8299</v>
      </c>
      <c r="B8269" s="52" t="s">
        <v>7074</v>
      </c>
      <c r="C8269" s="16" t="str">
        <f t="shared" si="129"/>
        <v>018 - 131</v>
      </c>
      <c r="D8269" s="52" t="s">
        <v>36059</v>
      </c>
      <c r="E8269" s="52" t="s">
        <v>35975</v>
      </c>
      <c r="F8269" s="16" t="s">
        <v>25210</v>
      </c>
      <c r="G8269" s="16" t="s">
        <v>35974</v>
      </c>
      <c r="H8269" s="16" t="s">
        <v>32666</v>
      </c>
      <c r="I8269" s="16" t="s">
        <v>8300</v>
      </c>
    </row>
    <row r="8270" spans="1:10">
      <c r="A8270" s="16" t="s">
        <v>36669</v>
      </c>
      <c r="B8270" s="52" t="s">
        <v>12846</v>
      </c>
      <c r="C8270" s="16" t="str">
        <f t="shared" si="129"/>
        <v>016 - 187</v>
      </c>
      <c r="D8270" s="52" t="s">
        <v>34487</v>
      </c>
      <c r="E8270" s="52" t="s">
        <v>10742</v>
      </c>
      <c r="F8270" s="16" t="s">
        <v>36153</v>
      </c>
      <c r="G8270" s="16" t="s">
        <v>10741</v>
      </c>
      <c r="H8270" s="16" t="s">
        <v>32666</v>
      </c>
      <c r="I8270" s="16" t="s">
        <v>27215</v>
      </c>
    </row>
    <row r="8271" spans="1:10">
      <c r="A8271" s="16" t="s">
        <v>2415</v>
      </c>
      <c r="B8271" s="52" t="s">
        <v>12847</v>
      </c>
      <c r="C8271" s="16" t="str">
        <f t="shared" si="129"/>
        <v>016 - 859</v>
      </c>
      <c r="D8271" s="52"/>
      <c r="E8271" s="52" t="s">
        <v>10742</v>
      </c>
      <c r="F8271" s="16"/>
      <c r="G8271" s="16" t="s">
        <v>10741</v>
      </c>
      <c r="H8271" s="16" t="s">
        <v>32666</v>
      </c>
      <c r="I8271" s="16" t="s">
        <v>2416</v>
      </c>
      <c r="J8271" s="16" t="s">
        <v>34487</v>
      </c>
    </row>
    <row r="8272" spans="1:10">
      <c r="A8272" s="16" t="s">
        <v>26680</v>
      </c>
      <c r="B8272" s="52" t="s">
        <v>34428</v>
      </c>
      <c r="C8272" s="16" t="str">
        <f t="shared" si="129"/>
        <v>048 - 805</v>
      </c>
      <c r="D8272" s="52"/>
      <c r="E8272" s="52" t="s">
        <v>29538</v>
      </c>
      <c r="F8272" s="16"/>
      <c r="G8272" s="16" t="s">
        <v>29537</v>
      </c>
      <c r="H8272" s="16" t="s">
        <v>30328</v>
      </c>
      <c r="I8272" s="16" t="s">
        <v>26681</v>
      </c>
      <c r="J8272" s="16" t="s">
        <v>34487</v>
      </c>
    </row>
    <row r="8273" spans="1:10">
      <c r="A8273" s="16" t="s">
        <v>13272</v>
      </c>
      <c r="B8273" s="52" t="s">
        <v>30112</v>
      </c>
      <c r="C8273" s="16" t="str">
        <f t="shared" si="129"/>
        <v>058 - 092</v>
      </c>
      <c r="D8273" s="52" t="s">
        <v>34487</v>
      </c>
      <c r="E8273" s="52" t="s">
        <v>10753</v>
      </c>
      <c r="F8273" s="16" t="s">
        <v>13273</v>
      </c>
      <c r="G8273" s="16" t="s">
        <v>10752</v>
      </c>
      <c r="H8273" s="16" t="s">
        <v>20396</v>
      </c>
      <c r="I8273" s="16" t="s">
        <v>13274</v>
      </c>
    </row>
    <row r="8274" spans="1:10">
      <c r="A8274" s="16" t="s">
        <v>22183</v>
      </c>
      <c r="B8274" s="52" t="s">
        <v>33792</v>
      </c>
      <c r="C8274" s="16" t="str">
        <f t="shared" si="129"/>
        <v>702 - 733</v>
      </c>
      <c r="D8274" s="52"/>
      <c r="E8274" s="52"/>
      <c r="F8274" s="16"/>
      <c r="G8274" s="16" t="s">
        <v>17438</v>
      </c>
      <c r="H8274" s="16" t="s">
        <v>10727</v>
      </c>
      <c r="I8274" s="16" t="s">
        <v>17347</v>
      </c>
      <c r="J8274" s="16" t="s">
        <v>34487</v>
      </c>
    </row>
    <row r="8275" spans="1:10">
      <c r="A8275" s="16" t="s">
        <v>31905</v>
      </c>
      <c r="B8275" s="52" t="s">
        <v>12283</v>
      </c>
      <c r="C8275" s="16" t="str">
        <f t="shared" si="129"/>
        <v>029 - 041</v>
      </c>
      <c r="D8275" s="52" t="s">
        <v>34487</v>
      </c>
      <c r="E8275" s="52" t="s">
        <v>25917</v>
      </c>
      <c r="F8275" s="16" t="s">
        <v>31906</v>
      </c>
      <c r="G8275" s="16" t="s">
        <v>25916</v>
      </c>
      <c r="H8275" s="16" t="s">
        <v>32660</v>
      </c>
      <c r="I8275" s="16" t="s">
        <v>31907</v>
      </c>
    </row>
    <row r="8276" spans="1:10">
      <c r="A8276" s="16" t="s">
        <v>16927</v>
      </c>
      <c r="B8276" s="52" t="s">
        <v>12574</v>
      </c>
      <c r="C8276" s="16" t="str">
        <f t="shared" si="129"/>
        <v>078 - 110</v>
      </c>
      <c r="D8276" s="52" t="s">
        <v>34487</v>
      </c>
      <c r="E8276" s="52" t="s">
        <v>1697</v>
      </c>
      <c r="F8276" s="16" t="s">
        <v>17001</v>
      </c>
      <c r="G8276" s="16" t="s">
        <v>1696</v>
      </c>
      <c r="H8276" s="16" t="s">
        <v>4772</v>
      </c>
      <c r="I8276" s="16" t="s">
        <v>16928</v>
      </c>
    </row>
    <row r="8277" spans="1:10">
      <c r="A8277" s="16" t="s">
        <v>5126</v>
      </c>
      <c r="B8277" s="52" t="s">
        <v>11027</v>
      </c>
      <c r="C8277" s="16" t="str">
        <f t="shared" si="129"/>
        <v>028 - 071</v>
      </c>
      <c r="D8277" s="52" t="s">
        <v>36059</v>
      </c>
      <c r="E8277" s="52" t="s">
        <v>32659</v>
      </c>
      <c r="F8277" s="16" t="s">
        <v>13641</v>
      </c>
      <c r="G8277" s="16" t="s">
        <v>32658</v>
      </c>
      <c r="H8277" s="16" t="s">
        <v>32660</v>
      </c>
      <c r="I8277" s="16" t="s">
        <v>510</v>
      </c>
    </row>
    <row r="8278" spans="1:10">
      <c r="A8278" s="16" t="s">
        <v>3664</v>
      </c>
      <c r="B8278" s="52" t="s">
        <v>10685</v>
      </c>
      <c r="C8278" s="16" t="str">
        <f t="shared" si="129"/>
        <v>015 - 189</v>
      </c>
      <c r="D8278" s="52" t="s">
        <v>36059</v>
      </c>
      <c r="E8278" s="52" t="s">
        <v>32665</v>
      </c>
      <c r="F8278" s="16" t="s">
        <v>3665</v>
      </c>
      <c r="G8278" s="16" t="s">
        <v>32664</v>
      </c>
      <c r="H8278" s="16" t="s">
        <v>32666</v>
      </c>
      <c r="I8278" s="16" t="s">
        <v>21687</v>
      </c>
    </row>
    <row r="8279" spans="1:10">
      <c r="A8279" s="16" t="s">
        <v>17350</v>
      </c>
      <c r="B8279" s="52" t="s">
        <v>33793</v>
      </c>
      <c r="C8279" s="16" t="str">
        <f t="shared" si="129"/>
        <v>702 - 734</v>
      </c>
      <c r="D8279" s="52"/>
      <c r="E8279" s="52"/>
      <c r="F8279" s="16"/>
      <c r="G8279" s="16" t="s">
        <v>17438</v>
      </c>
      <c r="H8279" s="16" t="s">
        <v>10727</v>
      </c>
      <c r="I8279" s="16" t="s">
        <v>17351</v>
      </c>
      <c r="J8279" s="16" t="s">
        <v>34487</v>
      </c>
    </row>
    <row r="8280" spans="1:10">
      <c r="A8280" s="16" t="s">
        <v>27015</v>
      </c>
      <c r="B8280" s="52" t="s">
        <v>15804</v>
      </c>
      <c r="C8280" s="16" t="str">
        <f t="shared" si="129"/>
        <v>I99 - 324</v>
      </c>
      <c r="D8280" s="52"/>
      <c r="E8280" s="52" t="s">
        <v>10726</v>
      </c>
      <c r="F8280" s="16"/>
      <c r="G8280" s="16" t="s">
        <v>10725</v>
      </c>
      <c r="H8280" s="16" t="s">
        <v>10727</v>
      </c>
      <c r="I8280" s="16" t="s">
        <v>26907</v>
      </c>
    </row>
    <row r="8281" spans="1:10">
      <c r="A8281" s="16" t="s">
        <v>7603</v>
      </c>
      <c r="B8281" s="52" t="s">
        <v>11028</v>
      </c>
      <c r="C8281" s="16" t="str">
        <f t="shared" si="129"/>
        <v>028 - 072</v>
      </c>
      <c r="D8281" s="52" t="s">
        <v>36059</v>
      </c>
      <c r="E8281" s="52" t="s">
        <v>32659</v>
      </c>
      <c r="F8281" s="16" t="s">
        <v>13641</v>
      </c>
      <c r="G8281" s="16" t="s">
        <v>32658</v>
      </c>
      <c r="H8281" s="16" t="s">
        <v>32660</v>
      </c>
      <c r="I8281" s="16" t="s">
        <v>7604</v>
      </c>
    </row>
    <row r="8282" spans="1:10">
      <c r="A8282" s="16" t="s">
        <v>31078</v>
      </c>
      <c r="B8282" s="52" t="s">
        <v>4122</v>
      </c>
      <c r="C8282" s="16" t="str">
        <f t="shared" si="129"/>
        <v>019 - 896</v>
      </c>
      <c r="D8282" s="52"/>
      <c r="E8282" s="52" t="s">
        <v>23092</v>
      </c>
      <c r="F8282" s="16"/>
      <c r="G8282" s="16" t="s">
        <v>23091</v>
      </c>
      <c r="H8282" s="16" t="s">
        <v>32666</v>
      </c>
      <c r="I8282" s="16" t="s">
        <v>31079</v>
      </c>
      <c r="J8282" s="16" t="s">
        <v>34487</v>
      </c>
    </row>
    <row r="8283" spans="1:10">
      <c r="A8283" s="16" t="s">
        <v>10114</v>
      </c>
      <c r="B8283" s="52" t="s">
        <v>16959</v>
      </c>
      <c r="C8283" s="16" t="str">
        <f t="shared" si="129"/>
        <v>001 - 229</v>
      </c>
      <c r="D8283" s="52" t="s">
        <v>34487</v>
      </c>
      <c r="E8283" s="52" t="s">
        <v>37671</v>
      </c>
      <c r="F8283" s="16" t="s">
        <v>10415</v>
      </c>
      <c r="G8283" s="16" t="s">
        <v>37670</v>
      </c>
      <c r="H8283" s="16" t="s">
        <v>10732</v>
      </c>
      <c r="I8283" s="16" t="s">
        <v>10115</v>
      </c>
    </row>
    <row r="8284" spans="1:10">
      <c r="A8284" s="16" t="s">
        <v>11188</v>
      </c>
      <c r="B8284" s="52" t="s">
        <v>33864</v>
      </c>
      <c r="C8284" s="16" t="str">
        <f t="shared" si="129"/>
        <v>035 - 036</v>
      </c>
      <c r="D8284" s="52" t="s">
        <v>36059</v>
      </c>
      <c r="E8284" s="52" t="s">
        <v>30432</v>
      </c>
      <c r="F8284" s="16" t="s">
        <v>11189</v>
      </c>
      <c r="G8284" s="16" t="s">
        <v>30431</v>
      </c>
      <c r="H8284" s="16" t="s">
        <v>35981</v>
      </c>
      <c r="I8284" s="16" t="s">
        <v>11190</v>
      </c>
      <c r="J8284" s="16"/>
    </row>
    <row r="8285" spans="1:10">
      <c r="A8285" s="16" t="s">
        <v>2669</v>
      </c>
      <c r="B8285" s="52" t="s">
        <v>34273</v>
      </c>
      <c r="C8285" s="16" t="str">
        <f t="shared" si="129"/>
        <v>030 - 098</v>
      </c>
      <c r="D8285" s="52" t="s">
        <v>36059</v>
      </c>
      <c r="E8285" s="52" t="s">
        <v>35970</v>
      </c>
      <c r="F8285" s="16" t="s">
        <v>23713</v>
      </c>
      <c r="G8285" s="16" t="s">
        <v>35969</v>
      </c>
      <c r="H8285" s="16" t="s">
        <v>30334</v>
      </c>
      <c r="I8285" s="16" t="s">
        <v>2670</v>
      </c>
    </row>
    <row r="8286" spans="1:10">
      <c r="A8286" s="16" t="s">
        <v>10811</v>
      </c>
      <c r="B8286" s="52" t="s">
        <v>66</v>
      </c>
      <c r="C8286" s="16" t="str">
        <f t="shared" si="129"/>
        <v>017 - 167</v>
      </c>
      <c r="D8286" s="52" t="s">
        <v>36059</v>
      </c>
      <c r="E8286" s="52" t="s">
        <v>22538</v>
      </c>
      <c r="F8286" s="16" t="s">
        <v>26230</v>
      </c>
      <c r="G8286" s="16" t="s">
        <v>22537</v>
      </c>
      <c r="H8286" s="16" t="s">
        <v>32666</v>
      </c>
      <c r="I8286" s="16" t="s">
        <v>10812</v>
      </c>
    </row>
    <row r="8287" spans="1:10">
      <c r="A8287" s="16" t="s">
        <v>18081</v>
      </c>
      <c r="B8287" s="52" t="s">
        <v>16960</v>
      </c>
      <c r="C8287" s="16" t="str">
        <f t="shared" si="129"/>
        <v>001 - 230</v>
      </c>
      <c r="D8287" s="52" t="s">
        <v>34487</v>
      </c>
      <c r="E8287" s="52" t="s">
        <v>37671</v>
      </c>
      <c r="F8287" s="16" t="s">
        <v>772</v>
      </c>
      <c r="G8287" s="16" t="s">
        <v>37670</v>
      </c>
      <c r="H8287" s="16" t="s">
        <v>10732</v>
      </c>
      <c r="I8287" s="16" t="s">
        <v>18082</v>
      </c>
    </row>
    <row r="8288" spans="1:10">
      <c r="A8288" s="16" t="s">
        <v>30697</v>
      </c>
      <c r="B8288" s="52" t="s">
        <v>31555</v>
      </c>
      <c r="C8288" s="16" t="str">
        <f t="shared" si="129"/>
        <v>075 - 064</v>
      </c>
      <c r="D8288" s="52" t="s">
        <v>34487</v>
      </c>
      <c r="E8288" s="52" t="s">
        <v>25912</v>
      </c>
      <c r="F8288" s="16" t="s">
        <v>19170</v>
      </c>
      <c r="G8288" s="16" t="s">
        <v>31815</v>
      </c>
      <c r="H8288" s="16" t="s">
        <v>37422</v>
      </c>
      <c r="I8288" s="16" t="s">
        <v>19171</v>
      </c>
    </row>
    <row r="8289" spans="1:10">
      <c r="A8289" s="16" t="s">
        <v>16924</v>
      </c>
      <c r="B8289" s="52" t="s">
        <v>3995</v>
      </c>
      <c r="C8289" s="16" t="str">
        <f t="shared" si="129"/>
        <v>004 - 198</v>
      </c>
      <c r="D8289" s="52" t="s">
        <v>36059</v>
      </c>
      <c r="E8289" s="52" t="s">
        <v>10758</v>
      </c>
      <c r="F8289" s="16" t="s">
        <v>23466</v>
      </c>
      <c r="G8289" s="16" t="s">
        <v>10757</v>
      </c>
      <c r="H8289" s="16" t="s">
        <v>10732</v>
      </c>
      <c r="I8289" s="16" t="s">
        <v>16925</v>
      </c>
    </row>
    <row r="8290" spans="1:10">
      <c r="A8290" s="16" t="s">
        <v>954</v>
      </c>
      <c r="B8290" s="52" t="s">
        <v>13329</v>
      </c>
      <c r="C8290" s="16" t="str">
        <f t="shared" si="129"/>
        <v>022 - 162</v>
      </c>
      <c r="D8290" s="52" t="s">
        <v>34487</v>
      </c>
      <c r="E8290" s="52" t="s">
        <v>4777</v>
      </c>
      <c r="F8290" s="16" t="s">
        <v>14106</v>
      </c>
      <c r="G8290" s="16" t="s">
        <v>4776</v>
      </c>
      <c r="H8290" s="16" t="s">
        <v>4778</v>
      </c>
      <c r="I8290" s="16" t="s">
        <v>955</v>
      </c>
    </row>
    <row r="8291" spans="1:10">
      <c r="A8291" s="16" t="s">
        <v>36172</v>
      </c>
      <c r="B8291" s="52" t="s">
        <v>34429</v>
      </c>
      <c r="C8291" s="16" t="str">
        <f t="shared" si="129"/>
        <v>048 - 037</v>
      </c>
      <c r="D8291" s="52" t="s">
        <v>34487</v>
      </c>
      <c r="E8291" s="52" t="s">
        <v>29538</v>
      </c>
      <c r="F8291" s="16" t="s">
        <v>36173</v>
      </c>
      <c r="G8291" s="16" t="s">
        <v>29537</v>
      </c>
      <c r="H8291" s="16" t="s">
        <v>30328</v>
      </c>
      <c r="I8291" s="16" t="s">
        <v>36174</v>
      </c>
      <c r="J8291" s="16"/>
    </row>
    <row r="8292" spans="1:10">
      <c r="A8292" s="16" t="s">
        <v>31351</v>
      </c>
      <c r="B8292" s="52" t="s">
        <v>31865</v>
      </c>
      <c r="C8292" s="16" t="str">
        <f t="shared" si="129"/>
        <v>015 - 941</v>
      </c>
      <c r="D8292" s="52"/>
      <c r="E8292" s="52" t="s">
        <v>32665</v>
      </c>
      <c r="G8292" s="16" t="s">
        <v>32664</v>
      </c>
      <c r="H8292" s="16" t="s">
        <v>32666</v>
      </c>
      <c r="I8292" s="16" t="s">
        <v>31352</v>
      </c>
      <c r="J8292" s="16" t="s">
        <v>34487</v>
      </c>
    </row>
    <row r="8293" spans="1:10">
      <c r="A8293" s="16" t="s">
        <v>31410</v>
      </c>
      <c r="B8293" s="52" t="s">
        <v>16525</v>
      </c>
      <c r="C8293" s="16" t="str">
        <f t="shared" si="129"/>
        <v>095 - 044</v>
      </c>
      <c r="D8293" s="52" t="s">
        <v>34487</v>
      </c>
      <c r="E8293" s="52" t="s">
        <v>5719</v>
      </c>
      <c r="F8293" s="16" t="s">
        <v>31411</v>
      </c>
      <c r="G8293" s="16" t="s">
        <v>29627</v>
      </c>
      <c r="H8293" s="16" t="s">
        <v>33521</v>
      </c>
      <c r="I8293" s="16" t="s">
        <v>31412</v>
      </c>
      <c r="J8293" s="16"/>
    </row>
    <row r="8294" spans="1:10">
      <c r="A8294" s="16" t="s">
        <v>4924</v>
      </c>
      <c r="B8294" s="52" t="s">
        <v>7075</v>
      </c>
      <c r="C8294" s="16" t="str">
        <f t="shared" si="129"/>
        <v>018 - 132</v>
      </c>
      <c r="D8294" s="52" t="s">
        <v>34487</v>
      </c>
      <c r="E8294" s="52" t="s">
        <v>35975</v>
      </c>
      <c r="F8294" s="16" t="s">
        <v>25210</v>
      </c>
      <c r="G8294" s="16" t="s">
        <v>35974</v>
      </c>
      <c r="H8294" s="16" t="s">
        <v>32666</v>
      </c>
      <c r="I8294" s="16" t="s">
        <v>4059</v>
      </c>
    </row>
    <row r="8295" spans="1:10">
      <c r="A8295" s="16" t="s">
        <v>32922</v>
      </c>
      <c r="B8295" s="52" t="s">
        <v>4514</v>
      </c>
      <c r="C8295" s="16" t="str">
        <f t="shared" si="129"/>
        <v>003 - 879</v>
      </c>
      <c r="D8295" s="52"/>
      <c r="E8295" s="52" t="s">
        <v>3328</v>
      </c>
      <c r="F8295" s="16"/>
      <c r="G8295" s="16" t="s">
        <v>10731</v>
      </c>
      <c r="H8295" s="16" t="s">
        <v>10732</v>
      </c>
      <c r="I8295" s="16" t="s">
        <v>32923</v>
      </c>
      <c r="J8295" s="16" t="s">
        <v>34487</v>
      </c>
    </row>
    <row r="8296" spans="1:10">
      <c r="A8296" s="16" t="s">
        <v>974</v>
      </c>
      <c r="B8296" s="52" t="s">
        <v>13330</v>
      </c>
      <c r="C8296" s="16" t="str">
        <f t="shared" si="129"/>
        <v>022 - 163</v>
      </c>
      <c r="D8296" s="52" t="s">
        <v>34487</v>
      </c>
      <c r="E8296" s="52" t="s">
        <v>4777</v>
      </c>
      <c r="F8296" s="16" t="s">
        <v>14358</v>
      </c>
      <c r="G8296" s="16" t="s">
        <v>4776</v>
      </c>
      <c r="H8296" s="16" t="s">
        <v>4778</v>
      </c>
      <c r="I8296" s="16" t="s">
        <v>975</v>
      </c>
    </row>
    <row r="8297" spans="1:10">
      <c r="A8297" s="16" t="s">
        <v>310</v>
      </c>
      <c r="B8297" s="52" t="s">
        <v>20960</v>
      </c>
      <c r="C8297" s="16" t="str">
        <f t="shared" si="129"/>
        <v>012 - 883</v>
      </c>
      <c r="D8297" s="52"/>
      <c r="E8297" s="52" t="s">
        <v>18879</v>
      </c>
      <c r="F8297" s="16"/>
      <c r="G8297" s="16" t="s">
        <v>26253</v>
      </c>
      <c r="H8297" s="16" t="s">
        <v>32666</v>
      </c>
      <c r="I8297" s="16" t="s">
        <v>311</v>
      </c>
      <c r="J8297" s="16" t="s">
        <v>34487</v>
      </c>
    </row>
    <row r="8298" spans="1:10">
      <c r="A8298" s="16" t="s">
        <v>26870</v>
      </c>
      <c r="B8298" s="52" t="s">
        <v>4377</v>
      </c>
      <c r="C8298" s="16" t="str">
        <f t="shared" si="129"/>
        <v>076 - 071</v>
      </c>
      <c r="D8298" s="52" t="s">
        <v>34487</v>
      </c>
      <c r="E8298" s="52" t="s">
        <v>13510</v>
      </c>
      <c r="F8298" s="16" t="s">
        <v>26871</v>
      </c>
      <c r="G8298" s="16" t="s">
        <v>13509</v>
      </c>
      <c r="H8298" s="16" t="s">
        <v>13511</v>
      </c>
      <c r="I8298" s="16" t="s">
        <v>26872</v>
      </c>
    </row>
    <row r="8299" spans="1:10">
      <c r="A8299" s="16" t="s">
        <v>28562</v>
      </c>
      <c r="B8299" s="52" t="s">
        <v>18423</v>
      </c>
      <c r="C8299" s="16" t="str">
        <f t="shared" si="129"/>
        <v>032 - 901</v>
      </c>
      <c r="D8299" s="52"/>
      <c r="E8299" s="52" t="s">
        <v>30333</v>
      </c>
      <c r="F8299" s="16"/>
      <c r="G8299" s="16" t="s">
        <v>30332</v>
      </c>
      <c r="H8299" s="16" t="s">
        <v>30334</v>
      </c>
      <c r="I8299" s="16" t="s">
        <v>28563</v>
      </c>
      <c r="J8299" s="16" t="s">
        <v>34487</v>
      </c>
    </row>
    <row r="8300" spans="1:10">
      <c r="A8300" s="16" t="s">
        <v>28072</v>
      </c>
      <c r="B8300" s="52" t="s">
        <v>35830</v>
      </c>
      <c r="C8300" s="16" t="str">
        <f t="shared" si="129"/>
        <v>039 - 016</v>
      </c>
      <c r="D8300" s="52" t="s">
        <v>36059</v>
      </c>
      <c r="E8300" s="52" t="s">
        <v>35980</v>
      </c>
      <c r="F8300" s="16" t="s">
        <v>28073</v>
      </c>
      <c r="G8300" s="16" t="s">
        <v>35979</v>
      </c>
      <c r="H8300" s="16" t="s">
        <v>35981</v>
      </c>
      <c r="I8300" s="16" t="s">
        <v>28074</v>
      </c>
    </row>
    <row r="8301" spans="1:10">
      <c r="A8301" s="16" t="s">
        <v>35957</v>
      </c>
      <c r="B8301" s="52" t="s">
        <v>15805</v>
      </c>
      <c r="C8301" s="16" t="str">
        <f t="shared" si="129"/>
        <v>I99 - 075</v>
      </c>
      <c r="D8301" s="52"/>
      <c r="E8301" s="52" t="s">
        <v>10726</v>
      </c>
      <c r="F8301" s="16"/>
      <c r="G8301" s="16" t="s">
        <v>10725</v>
      </c>
      <c r="H8301" s="16" t="s">
        <v>10727</v>
      </c>
      <c r="I8301" s="16" t="s">
        <v>35958</v>
      </c>
    </row>
    <row r="8302" spans="1:10">
      <c r="A8302" s="16" t="s">
        <v>35911</v>
      </c>
      <c r="B8302" s="52" t="s">
        <v>27149</v>
      </c>
      <c r="C8302" s="16" t="str">
        <f t="shared" si="129"/>
        <v>072 - 037</v>
      </c>
      <c r="D8302" s="52" t="s">
        <v>36059</v>
      </c>
      <c r="E8302" s="52" t="s">
        <v>23759</v>
      </c>
      <c r="F8302" s="16" t="s">
        <v>33438</v>
      </c>
      <c r="G8302" s="16" t="s">
        <v>23758</v>
      </c>
      <c r="H8302" s="16" t="s">
        <v>37422</v>
      </c>
      <c r="I8302" s="16" t="s">
        <v>33439</v>
      </c>
    </row>
    <row r="8303" spans="1:10">
      <c r="A8303" s="16" t="s">
        <v>16943</v>
      </c>
      <c r="B8303" s="52" t="s">
        <v>18602</v>
      </c>
      <c r="C8303" s="16" t="str">
        <f t="shared" si="129"/>
        <v>065 - 112</v>
      </c>
      <c r="D8303" s="52" t="s">
        <v>34487</v>
      </c>
      <c r="E8303" s="52" t="s">
        <v>29546</v>
      </c>
      <c r="F8303" s="16" t="s">
        <v>37248</v>
      </c>
      <c r="G8303" s="16" t="s">
        <v>29545</v>
      </c>
      <c r="H8303" s="16" t="s">
        <v>30282</v>
      </c>
      <c r="I8303" s="16" t="s">
        <v>16944</v>
      </c>
    </row>
    <row r="8304" spans="1:10">
      <c r="A8304" s="16" t="s">
        <v>9804</v>
      </c>
      <c r="B8304" s="52" t="s">
        <v>21173</v>
      </c>
      <c r="C8304" s="16" t="str">
        <f t="shared" si="129"/>
        <v>061 - 073</v>
      </c>
      <c r="D8304" s="52" t="s">
        <v>36059</v>
      </c>
      <c r="E8304" s="52" t="s">
        <v>26249</v>
      </c>
      <c r="F8304" s="16" t="s">
        <v>35090</v>
      </c>
      <c r="G8304" s="16" t="s">
        <v>26248</v>
      </c>
      <c r="H8304" s="16" t="s">
        <v>30282</v>
      </c>
      <c r="I8304" s="16" t="s">
        <v>9805</v>
      </c>
    </row>
    <row r="8305" spans="1:10">
      <c r="A8305" s="16" t="s">
        <v>22420</v>
      </c>
      <c r="B8305" s="52" t="s">
        <v>4378</v>
      </c>
      <c r="C8305" s="16" t="str">
        <f t="shared" si="129"/>
        <v>076 - 072</v>
      </c>
      <c r="D8305" s="52" t="s">
        <v>34487</v>
      </c>
      <c r="E8305" s="52" t="s">
        <v>13510</v>
      </c>
      <c r="F8305" s="16" t="s">
        <v>13529</v>
      </c>
      <c r="G8305" s="16" t="s">
        <v>13509</v>
      </c>
      <c r="H8305" s="16" t="s">
        <v>13511</v>
      </c>
      <c r="I8305" s="16" t="s">
        <v>22421</v>
      </c>
    </row>
    <row r="8306" spans="1:10">
      <c r="A8306" s="16" t="s">
        <v>36468</v>
      </c>
      <c r="B8306" s="52" t="s">
        <v>27150</v>
      </c>
      <c r="C8306" s="16" t="str">
        <f t="shared" si="129"/>
        <v>072 - 038</v>
      </c>
      <c r="D8306" s="52" t="s">
        <v>34487</v>
      </c>
      <c r="E8306" s="52" t="s">
        <v>23759</v>
      </c>
      <c r="F8306" s="16" t="s">
        <v>36469</v>
      </c>
      <c r="G8306" s="16" t="s">
        <v>23758</v>
      </c>
      <c r="H8306" s="16" t="s">
        <v>37422</v>
      </c>
      <c r="I8306" s="16" t="s">
        <v>36470</v>
      </c>
    </row>
    <row r="8307" spans="1:10">
      <c r="A8307" s="16" t="s">
        <v>7103</v>
      </c>
      <c r="B8307" s="52" t="s">
        <v>15806</v>
      </c>
      <c r="C8307" s="16" t="str">
        <f t="shared" si="129"/>
        <v>S99 - 238</v>
      </c>
      <c r="D8307" s="52"/>
      <c r="E8307" s="52" t="s">
        <v>15509</v>
      </c>
      <c r="F8307" s="16"/>
      <c r="G8307" s="16" t="s">
        <v>10725</v>
      </c>
      <c r="H8307" s="16" t="s">
        <v>10727</v>
      </c>
      <c r="I8307" s="16" t="s">
        <v>7104</v>
      </c>
    </row>
    <row r="8308" spans="1:10">
      <c r="A8308" s="16" t="s">
        <v>5092</v>
      </c>
      <c r="B8308" s="52" t="s">
        <v>19758</v>
      </c>
      <c r="C8308" s="16" t="str">
        <f t="shared" si="129"/>
        <v>079 - 120</v>
      </c>
      <c r="D8308" s="52"/>
      <c r="E8308" s="52" t="s">
        <v>4771</v>
      </c>
      <c r="G8308" s="16" t="s">
        <v>4770</v>
      </c>
      <c r="H8308" s="16" t="s">
        <v>4772</v>
      </c>
      <c r="I8308" s="16" t="s">
        <v>9928</v>
      </c>
      <c r="J8308" s="16" t="s">
        <v>34487</v>
      </c>
    </row>
    <row r="8309" spans="1:10">
      <c r="A8309" s="16" t="s">
        <v>614</v>
      </c>
      <c r="B8309" s="52" t="s">
        <v>20684</v>
      </c>
      <c r="C8309" s="16" t="str">
        <f t="shared" si="129"/>
        <v>059 - 024</v>
      </c>
      <c r="D8309" s="52" t="s">
        <v>36059</v>
      </c>
      <c r="E8309" s="52" t="s">
        <v>37309</v>
      </c>
      <c r="F8309" s="16" t="s">
        <v>615</v>
      </c>
      <c r="G8309" s="16" t="s">
        <v>37308</v>
      </c>
      <c r="H8309" s="16" t="s">
        <v>20396</v>
      </c>
      <c r="I8309" s="16" t="s">
        <v>616</v>
      </c>
      <c r="J8309" s="16"/>
    </row>
    <row r="8310" spans="1:10">
      <c r="A8310" s="16" t="s">
        <v>7160</v>
      </c>
      <c r="B8310" s="52" t="s">
        <v>29994</v>
      </c>
      <c r="C8310" s="16" t="str">
        <f t="shared" si="129"/>
        <v>002 - 123</v>
      </c>
      <c r="D8310" s="52" t="s">
        <v>34487</v>
      </c>
      <c r="E8310" s="52" t="s">
        <v>36066</v>
      </c>
      <c r="F8310" s="16" t="s">
        <v>25797</v>
      </c>
      <c r="G8310" s="16" t="s">
        <v>20457</v>
      </c>
      <c r="H8310" s="16" t="s">
        <v>10732</v>
      </c>
      <c r="I8310" s="16" t="s">
        <v>3138</v>
      </c>
    </row>
    <row r="8311" spans="1:10">
      <c r="A8311" s="16" t="s">
        <v>4343</v>
      </c>
      <c r="B8311" s="52" t="s">
        <v>12848</v>
      </c>
      <c r="C8311" s="16" t="str">
        <f t="shared" si="129"/>
        <v>016 - 860</v>
      </c>
      <c r="D8311" s="52"/>
      <c r="E8311" s="52" t="s">
        <v>10742</v>
      </c>
      <c r="F8311" s="16"/>
      <c r="G8311" s="16" t="s">
        <v>10741</v>
      </c>
      <c r="H8311" s="16" t="s">
        <v>32666</v>
      </c>
      <c r="I8311" s="16" t="s">
        <v>4344</v>
      </c>
      <c r="J8311" s="16" t="s">
        <v>34487</v>
      </c>
    </row>
    <row r="8312" spans="1:10">
      <c r="A8312" s="16" t="s">
        <v>22798</v>
      </c>
      <c r="B8312" s="52" t="s">
        <v>67</v>
      </c>
      <c r="C8312" s="16" t="str">
        <f t="shared" si="129"/>
        <v>017 - 168</v>
      </c>
      <c r="D8312" s="52" t="s">
        <v>34487</v>
      </c>
      <c r="E8312" s="52" t="s">
        <v>22538</v>
      </c>
      <c r="F8312" s="16" t="s">
        <v>14604</v>
      </c>
      <c r="G8312" s="16" t="s">
        <v>22537</v>
      </c>
      <c r="H8312" s="16" t="s">
        <v>32666</v>
      </c>
      <c r="I8312" s="16" t="s">
        <v>22799</v>
      </c>
    </row>
    <row r="8313" spans="1:10">
      <c r="A8313" s="16" t="s">
        <v>3255</v>
      </c>
      <c r="B8313" s="52" t="s">
        <v>26967</v>
      </c>
      <c r="C8313" s="16" t="str">
        <f t="shared" si="129"/>
        <v>013 - 930</v>
      </c>
      <c r="D8313" s="52"/>
      <c r="E8313" s="52" t="s">
        <v>26240</v>
      </c>
      <c r="G8313" s="16" t="s">
        <v>26239</v>
      </c>
      <c r="H8313" s="16" t="s">
        <v>32666</v>
      </c>
      <c r="I8313" s="16" t="s">
        <v>3256</v>
      </c>
      <c r="J8313" s="16" t="s">
        <v>34487</v>
      </c>
    </row>
    <row r="8314" spans="1:10">
      <c r="A8314" s="16" t="s">
        <v>26513</v>
      </c>
      <c r="B8314" s="52" t="s">
        <v>2375</v>
      </c>
      <c r="C8314" s="16" t="str">
        <f t="shared" si="129"/>
        <v>020 - 054</v>
      </c>
      <c r="D8314" s="52" t="s">
        <v>36059</v>
      </c>
      <c r="E8314" s="52" t="s">
        <v>26789</v>
      </c>
      <c r="F8314" s="16" t="s">
        <v>26514</v>
      </c>
      <c r="G8314" s="16" t="s">
        <v>26788</v>
      </c>
      <c r="H8314" s="16" t="s">
        <v>32666</v>
      </c>
      <c r="I8314" s="16" t="s">
        <v>26515</v>
      </c>
    </row>
    <row r="8315" spans="1:10">
      <c r="A8315" s="16" t="s">
        <v>2417</v>
      </c>
      <c r="B8315" s="52" t="s">
        <v>21161</v>
      </c>
      <c r="C8315" s="16" t="str">
        <f t="shared" si="129"/>
        <v>031 - 859</v>
      </c>
      <c r="D8315" s="52"/>
      <c r="E8315" s="52" t="s">
        <v>7531</v>
      </c>
      <c r="F8315" s="16"/>
      <c r="G8315" s="16" t="s">
        <v>7530</v>
      </c>
      <c r="H8315" s="16" t="s">
        <v>30334</v>
      </c>
      <c r="I8315" s="16" t="s">
        <v>2024</v>
      </c>
      <c r="J8315" s="16" t="s">
        <v>34487</v>
      </c>
    </row>
    <row r="8316" spans="1:10">
      <c r="A8316" s="16" t="s">
        <v>3539</v>
      </c>
      <c r="B8316" s="52" t="s">
        <v>18603</v>
      </c>
      <c r="C8316" s="16" t="str">
        <f t="shared" si="129"/>
        <v>065 - 113</v>
      </c>
      <c r="D8316" s="52" t="s">
        <v>34487</v>
      </c>
      <c r="E8316" s="52" t="s">
        <v>29546</v>
      </c>
      <c r="F8316" s="16" t="s">
        <v>37248</v>
      </c>
      <c r="G8316" s="16" t="s">
        <v>29545</v>
      </c>
      <c r="H8316" s="16" t="s">
        <v>30282</v>
      </c>
      <c r="I8316" s="16" t="s">
        <v>3540</v>
      </c>
    </row>
    <row r="8317" spans="1:10">
      <c r="A8317" s="16" t="s">
        <v>18756</v>
      </c>
      <c r="B8317" s="52" t="s">
        <v>11029</v>
      </c>
      <c r="C8317" s="16" t="str">
        <f t="shared" si="129"/>
        <v>028 - 073</v>
      </c>
      <c r="D8317" s="52" t="s">
        <v>36059</v>
      </c>
      <c r="E8317" s="52" t="s">
        <v>32659</v>
      </c>
      <c r="F8317" s="16" t="s">
        <v>13641</v>
      </c>
      <c r="G8317" s="16" t="s">
        <v>32658</v>
      </c>
      <c r="H8317" s="16" t="s">
        <v>32660</v>
      </c>
      <c r="I8317" s="16" t="s">
        <v>18757</v>
      </c>
    </row>
    <row r="8318" spans="1:10">
      <c r="A8318" s="16" t="s">
        <v>16106</v>
      </c>
      <c r="B8318" s="52" t="s">
        <v>20961</v>
      </c>
      <c r="C8318" s="16" t="str">
        <f t="shared" si="129"/>
        <v>012 - 884</v>
      </c>
      <c r="D8318" s="52"/>
      <c r="E8318" s="52" t="s">
        <v>18879</v>
      </c>
      <c r="F8318" s="16"/>
      <c r="G8318" s="16" t="s">
        <v>26253</v>
      </c>
      <c r="H8318" s="16" t="s">
        <v>32666</v>
      </c>
      <c r="I8318" s="16" t="s">
        <v>20900</v>
      </c>
      <c r="J8318" s="16" t="s">
        <v>34487</v>
      </c>
    </row>
    <row r="8319" spans="1:10">
      <c r="A8319" s="16" t="s">
        <v>33440</v>
      </c>
      <c r="B8319" s="52" t="s">
        <v>31694</v>
      </c>
      <c r="C8319" s="16" t="str">
        <f t="shared" si="129"/>
        <v>093 - 037</v>
      </c>
      <c r="D8319" s="52" t="s">
        <v>36059</v>
      </c>
      <c r="E8319" s="52" t="s">
        <v>14112</v>
      </c>
      <c r="F8319" s="16" t="s">
        <v>33441</v>
      </c>
      <c r="G8319" s="16" t="s">
        <v>14111</v>
      </c>
      <c r="H8319" s="16" t="s">
        <v>30334</v>
      </c>
      <c r="I8319" s="16" t="s">
        <v>33442</v>
      </c>
    </row>
    <row r="8320" spans="1:10">
      <c r="A8320" s="16" t="s">
        <v>30181</v>
      </c>
      <c r="B8320" s="52" t="s">
        <v>30113</v>
      </c>
      <c r="C8320" s="16" t="str">
        <f t="shared" si="129"/>
        <v>058 - 093</v>
      </c>
      <c r="D8320" s="52" t="s">
        <v>36059</v>
      </c>
      <c r="E8320" s="52" t="s">
        <v>10753</v>
      </c>
      <c r="F8320" s="16" t="s">
        <v>25782</v>
      </c>
      <c r="G8320" s="16" t="s">
        <v>10752</v>
      </c>
      <c r="H8320" s="16" t="s">
        <v>20396</v>
      </c>
      <c r="I8320" s="16" t="s">
        <v>30182</v>
      </c>
    </row>
    <row r="8321" spans="1:10">
      <c r="A8321" s="16" t="s">
        <v>25538</v>
      </c>
      <c r="B8321" s="52" t="s">
        <v>20614</v>
      </c>
      <c r="C8321" s="16" t="str">
        <f t="shared" si="129"/>
        <v>091 - 074</v>
      </c>
      <c r="D8321" s="52" t="s">
        <v>34487</v>
      </c>
      <c r="E8321" s="52" t="s">
        <v>31546</v>
      </c>
      <c r="F8321" s="16" t="s">
        <v>23304</v>
      </c>
      <c r="G8321" s="16" t="s">
        <v>31545</v>
      </c>
      <c r="H8321" s="16" t="s">
        <v>33521</v>
      </c>
      <c r="I8321" s="16" t="s">
        <v>25539</v>
      </c>
    </row>
    <row r="8322" spans="1:10">
      <c r="A8322" s="16" t="s">
        <v>1506</v>
      </c>
      <c r="B8322" s="52" t="s">
        <v>21162</v>
      </c>
      <c r="C8322" s="16" t="str">
        <f t="shared" si="129"/>
        <v>031 - 860</v>
      </c>
      <c r="D8322" s="52"/>
      <c r="E8322" s="52" t="s">
        <v>7531</v>
      </c>
      <c r="F8322" s="16"/>
      <c r="G8322" s="16" t="s">
        <v>7530</v>
      </c>
      <c r="H8322" s="16" t="s">
        <v>30334</v>
      </c>
      <c r="I8322" s="16" t="s">
        <v>1507</v>
      </c>
      <c r="J8322" s="16" t="s">
        <v>34487</v>
      </c>
    </row>
    <row r="8323" spans="1:10">
      <c r="A8323" s="16" t="s">
        <v>24959</v>
      </c>
      <c r="B8323" s="52" t="s">
        <v>20615</v>
      </c>
      <c r="C8323" s="16" t="str">
        <f t="shared" si="129"/>
        <v>091 - 075</v>
      </c>
      <c r="D8323" s="52" t="s">
        <v>34487</v>
      </c>
      <c r="E8323" s="52" t="s">
        <v>31546</v>
      </c>
      <c r="F8323" s="16" t="s">
        <v>21503</v>
      </c>
      <c r="G8323" s="16" t="s">
        <v>31545</v>
      </c>
      <c r="H8323" s="16" t="s">
        <v>33521</v>
      </c>
      <c r="I8323" s="16" t="s">
        <v>24960</v>
      </c>
      <c r="J8323" s="16"/>
    </row>
    <row r="8324" spans="1:10">
      <c r="A8324" s="16" t="s">
        <v>1508</v>
      </c>
      <c r="B8324" s="52" t="s">
        <v>7076</v>
      </c>
      <c r="C8324" s="16" t="str">
        <f t="shared" ref="C8324:C8387" si="130">MID(A8324,1,3) &amp;" - " &amp;MID(A8324,4,3)</f>
        <v>018 - 860</v>
      </c>
      <c r="D8324" s="52"/>
      <c r="E8324" s="52" t="s">
        <v>35975</v>
      </c>
      <c r="F8324" s="16"/>
      <c r="G8324" s="16" t="s">
        <v>35974</v>
      </c>
      <c r="H8324" s="16" t="s">
        <v>32666</v>
      </c>
      <c r="I8324" s="16" t="s">
        <v>1509</v>
      </c>
      <c r="J8324" s="16" t="s">
        <v>34487</v>
      </c>
    </row>
    <row r="8325" spans="1:10">
      <c r="A8325" s="16" t="s">
        <v>17659</v>
      </c>
      <c r="B8325" s="52" t="s">
        <v>12858</v>
      </c>
      <c r="C8325" s="16" t="str">
        <f t="shared" si="130"/>
        <v>096 - 056</v>
      </c>
      <c r="D8325" s="52" t="s">
        <v>34487</v>
      </c>
      <c r="E8325" s="52" t="s">
        <v>14652</v>
      </c>
      <c r="F8325" s="16" t="s">
        <v>26997</v>
      </c>
      <c r="G8325" s="16" t="s">
        <v>14651</v>
      </c>
      <c r="H8325" s="16" t="s">
        <v>10732</v>
      </c>
      <c r="I8325" s="16" t="s">
        <v>24828</v>
      </c>
    </row>
    <row r="8326" spans="1:10">
      <c r="A8326" s="16" t="s">
        <v>3292</v>
      </c>
      <c r="B8326" s="52" t="s">
        <v>29995</v>
      </c>
      <c r="C8326" s="16" t="str">
        <f t="shared" si="130"/>
        <v>002 - 124</v>
      </c>
      <c r="D8326" s="52" t="s">
        <v>34487</v>
      </c>
      <c r="E8326" s="52" t="s">
        <v>36066</v>
      </c>
      <c r="F8326" s="16" t="s">
        <v>3293</v>
      </c>
      <c r="G8326" s="16" t="s">
        <v>20457</v>
      </c>
      <c r="H8326" s="16" t="s">
        <v>10732</v>
      </c>
      <c r="I8326" s="16" t="s">
        <v>24828</v>
      </c>
      <c r="J8326" s="16" t="s">
        <v>7990</v>
      </c>
    </row>
    <row r="8327" spans="1:10">
      <c r="A8327" s="16" t="s">
        <v>29789</v>
      </c>
      <c r="B8327" s="52" t="s">
        <v>35708</v>
      </c>
      <c r="C8327" s="16" t="str">
        <f t="shared" si="130"/>
        <v>999 - 915</v>
      </c>
      <c r="D8327" s="52"/>
      <c r="E8327" s="52" t="s">
        <v>10727</v>
      </c>
      <c r="G8327" s="16" t="s">
        <v>286</v>
      </c>
      <c r="H8327" s="16" t="s">
        <v>10727</v>
      </c>
      <c r="I8327" s="16" t="s">
        <v>29790</v>
      </c>
      <c r="J8327" s="16" t="s">
        <v>34487</v>
      </c>
    </row>
    <row r="8328" spans="1:10">
      <c r="A8328" s="16" t="s">
        <v>4107</v>
      </c>
      <c r="B8328" s="52" t="s">
        <v>21163</v>
      </c>
      <c r="C8328" s="16" t="str">
        <f t="shared" si="130"/>
        <v>031 - 017</v>
      </c>
      <c r="D8328" s="52" t="s">
        <v>34487</v>
      </c>
      <c r="E8328" s="52" t="s">
        <v>7531</v>
      </c>
      <c r="F8328" s="16" t="s">
        <v>4108</v>
      </c>
      <c r="G8328" s="16" t="s">
        <v>7530</v>
      </c>
      <c r="H8328" s="16" t="s">
        <v>30334</v>
      </c>
      <c r="I8328" s="16" t="s">
        <v>4109</v>
      </c>
    </row>
    <row r="8329" spans="1:10">
      <c r="A8329" s="16" t="s">
        <v>14742</v>
      </c>
      <c r="B8329" s="52" t="s">
        <v>13331</v>
      </c>
      <c r="C8329" s="16" t="str">
        <f t="shared" si="130"/>
        <v>022 - 164</v>
      </c>
      <c r="D8329" s="52" t="s">
        <v>34487</v>
      </c>
      <c r="E8329" s="52" t="s">
        <v>4777</v>
      </c>
      <c r="F8329" s="16" t="s">
        <v>16232</v>
      </c>
      <c r="G8329" s="16" t="s">
        <v>4776</v>
      </c>
      <c r="H8329" s="16" t="s">
        <v>4778</v>
      </c>
      <c r="I8329" s="16" t="s">
        <v>14743</v>
      </c>
    </row>
    <row r="8330" spans="1:10">
      <c r="A8330" s="16" t="s">
        <v>30242</v>
      </c>
      <c r="B8330" s="52" t="s">
        <v>12284</v>
      </c>
      <c r="C8330" s="16" t="str">
        <f t="shared" si="130"/>
        <v>029 - 900</v>
      </c>
      <c r="D8330" s="52"/>
      <c r="E8330" s="52" t="s">
        <v>25917</v>
      </c>
      <c r="F8330" s="16"/>
      <c r="G8330" s="16" t="s">
        <v>25916</v>
      </c>
      <c r="H8330" s="16" t="s">
        <v>32660</v>
      </c>
      <c r="I8330" s="16" t="s">
        <v>33922</v>
      </c>
      <c r="J8330" s="16" t="s">
        <v>34487</v>
      </c>
    </row>
    <row r="8331" spans="1:10">
      <c r="A8331" s="16" t="s">
        <v>5042</v>
      </c>
      <c r="B8331" s="52" t="s">
        <v>9940</v>
      </c>
      <c r="C8331" s="16" t="str">
        <f t="shared" si="130"/>
        <v>S99 - 362</v>
      </c>
      <c r="D8331" s="52"/>
      <c r="E8331" s="52" t="s">
        <v>15509</v>
      </c>
      <c r="F8331" s="16"/>
      <c r="G8331" s="16" t="s">
        <v>10725</v>
      </c>
      <c r="H8331" s="16" t="s">
        <v>10727</v>
      </c>
      <c r="I8331" s="16" t="s">
        <v>5043</v>
      </c>
    </row>
    <row r="8332" spans="1:10">
      <c r="A8332" s="16" t="s">
        <v>5044</v>
      </c>
      <c r="B8332" s="52" t="s">
        <v>9941</v>
      </c>
      <c r="C8332" s="16" t="str">
        <f t="shared" si="130"/>
        <v>S99 - 363</v>
      </c>
      <c r="D8332" s="52"/>
      <c r="E8332" s="52" t="s">
        <v>15509</v>
      </c>
      <c r="F8332" s="16"/>
      <c r="G8332" s="16" t="s">
        <v>10725</v>
      </c>
      <c r="H8332" s="16" t="s">
        <v>10727</v>
      </c>
      <c r="I8332" s="16" t="s">
        <v>5045</v>
      </c>
      <c r="J8332" s="16" t="s">
        <v>7990</v>
      </c>
    </row>
    <row r="8333" spans="1:10">
      <c r="A8333" s="16" t="s">
        <v>21274</v>
      </c>
      <c r="B8333" s="52" t="s">
        <v>9942</v>
      </c>
      <c r="C8333" s="16" t="str">
        <f t="shared" si="130"/>
        <v>S99 - 339</v>
      </c>
      <c r="D8333" s="52"/>
      <c r="E8333" s="52" t="s">
        <v>15509</v>
      </c>
      <c r="F8333" s="16"/>
      <c r="G8333" s="16" t="s">
        <v>10725</v>
      </c>
      <c r="H8333" s="16" t="s">
        <v>10727</v>
      </c>
      <c r="I8333" s="16" t="s">
        <v>21275</v>
      </c>
      <c r="J8333" s="16" t="s">
        <v>7990</v>
      </c>
    </row>
    <row r="8334" spans="1:10">
      <c r="A8334" s="16" t="s">
        <v>22329</v>
      </c>
      <c r="B8334" s="52" t="s">
        <v>68</v>
      </c>
      <c r="C8334" s="16" t="str">
        <f t="shared" si="130"/>
        <v>017 - 889</v>
      </c>
      <c r="D8334" s="52"/>
      <c r="E8334" s="52" t="s">
        <v>22538</v>
      </c>
      <c r="F8334" s="16"/>
      <c r="G8334" s="16" t="s">
        <v>22537</v>
      </c>
      <c r="H8334" s="16" t="s">
        <v>32666</v>
      </c>
      <c r="I8334" s="16" t="s">
        <v>22330</v>
      </c>
      <c r="J8334" s="16" t="s">
        <v>34487</v>
      </c>
    </row>
    <row r="8335" spans="1:10">
      <c r="A8335" s="16" t="s">
        <v>27131</v>
      </c>
      <c r="B8335" s="52" t="s">
        <v>12078</v>
      </c>
      <c r="C8335" s="16" t="str">
        <f t="shared" si="130"/>
        <v>007 - 058</v>
      </c>
      <c r="D8335" s="52" t="s">
        <v>34487</v>
      </c>
      <c r="E8335" s="52" t="s">
        <v>14662</v>
      </c>
      <c r="F8335" s="16" t="s">
        <v>14660</v>
      </c>
      <c r="G8335" s="16" t="s">
        <v>14661</v>
      </c>
      <c r="H8335" s="16" t="s">
        <v>14663</v>
      </c>
      <c r="I8335" s="16" t="s">
        <v>27132</v>
      </c>
      <c r="J8335" s="16"/>
    </row>
    <row r="8336" spans="1:10">
      <c r="A8336" s="16" t="s">
        <v>3798</v>
      </c>
      <c r="B8336" s="52" t="s">
        <v>12079</v>
      </c>
      <c r="C8336" s="16" t="str">
        <f t="shared" si="130"/>
        <v>007 - 059</v>
      </c>
      <c r="D8336" s="52" t="s">
        <v>34487</v>
      </c>
      <c r="E8336" s="52" t="s">
        <v>14662</v>
      </c>
      <c r="F8336" s="16" t="s">
        <v>4295</v>
      </c>
      <c r="G8336" s="16" t="s">
        <v>14661</v>
      </c>
      <c r="H8336" s="16" t="s">
        <v>14663</v>
      </c>
      <c r="I8336" s="16" t="s">
        <v>3799</v>
      </c>
      <c r="J8336" s="16"/>
    </row>
    <row r="8337" spans="1:10">
      <c r="A8337" s="16" t="s">
        <v>30398</v>
      </c>
      <c r="B8337" s="52" t="s">
        <v>22906</v>
      </c>
      <c r="C8337" s="16" t="str">
        <f t="shared" si="130"/>
        <v>S99 - 533</v>
      </c>
      <c r="D8337" s="52"/>
      <c r="E8337" s="52" t="s">
        <v>15509</v>
      </c>
      <c r="F8337" s="16"/>
      <c r="G8337" s="16" t="s">
        <v>10725</v>
      </c>
      <c r="H8337" s="16" t="s">
        <v>10727</v>
      </c>
      <c r="I8337" s="16" t="s">
        <v>30399</v>
      </c>
    </row>
    <row r="8338" spans="1:10">
      <c r="A8338" s="16" t="s">
        <v>30390</v>
      </c>
      <c r="B8338" s="52" t="s">
        <v>22907</v>
      </c>
      <c r="C8338" s="16" t="str">
        <f t="shared" si="130"/>
        <v>S99 - 527</v>
      </c>
      <c r="D8338" s="52"/>
      <c r="E8338" s="52" t="s">
        <v>15509</v>
      </c>
      <c r="F8338" s="16"/>
      <c r="G8338" s="16" t="s">
        <v>10725</v>
      </c>
      <c r="H8338" s="16" t="s">
        <v>10727</v>
      </c>
      <c r="I8338" s="16" t="s">
        <v>30391</v>
      </c>
    </row>
    <row r="8339" spans="1:10">
      <c r="A8339" s="16" t="s">
        <v>10479</v>
      </c>
      <c r="B8339" s="52" t="s">
        <v>12080</v>
      </c>
      <c r="C8339" s="16" t="str">
        <f t="shared" si="130"/>
        <v>007 - 060</v>
      </c>
      <c r="D8339" s="52" t="s">
        <v>34487</v>
      </c>
      <c r="E8339" s="52" t="s">
        <v>14662</v>
      </c>
      <c r="F8339" s="16" t="s">
        <v>14660</v>
      </c>
      <c r="G8339" s="16" t="s">
        <v>14661</v>
      </c>
      <c r="H8339" s="16" t="s">
        <v>14663</v>
      </c>
      <c r="I8339" s="16" t="s">
        <v>2237</v>
      </c>
      <c r="J8339" s="16"/>
    </row>
    <row r="8340" spans="1:10">
      <c r="A8340" s="16" t="s">
        <v>22168</v>
      </c>
      <c r="B8340" s="52" t="s">
        <v>12081</v>
      </c>
      <c r="C8340" s="16" t="str">
        <f t="shared" si="130"/>
        <v>007 - 061</v>
      </c>
      <c r="D8340" s="52" t="s">
        <v>34487</v>
      </c>
      <c r="E8340" s="52" t="s">
        <v>14662</v>
      </c>
      <c r="F8340" s="16" t="s">
        <v>13990</v>
      </c>
      <c r="G8340" s="16" t="s">
        <v>14661</v>
      </c>
      <c r="H8340" s="16" t="s">
        <v>14663</v>
      </c>
      <c r="I8340" s="16" t="s">
        <v>22169</v>
      </c>
    </row>
    <row r="8341" spans="1:10">
      <c r="A8341" s="16" t="s">
        <v>16920</v>
      </c>
      <c r="B8341" s="52" t="s">
        <v>3052</v>
      </c>
      <c r="C8341" s="16" t="str">
        <f t="shared" si="130"/>
        <v>007 - 062</v>
      </c>
      <c r="D8341" s="52" t="s">
        <v>34487</v>
      </c>
      <c r="E8341" s="52" t="s">
        <v>14662</v>
      </c>
      <c r="F8341" s="16" t="s">
        <v>36506</v>
      </c>
      <c r="G8341" s="16" t="s">
        <v>14661</v>
      </c>
      <c r="H8341" s="16" t="s">
        <v>14663</v>
      </c>
      <c r="I8341" s="16" t="s">
        <v>16921</v>
      </c>
      <c r="J8341" s="16"/>
    </row>
    <row r="8342" spans="1:10">
      <c r="A8342" s="16" t="s">
        <v>24991</v>
      </c>
      <c r="B8342" s="52" t="s">
        <v>3053</v>
      </c>
      <c r="C8342" s="16" t="str">
        <f t="shared" si="130"/>
        <v>007 - 063</v>
      </c>
      <c r="D8342" s="52" t="s">
        <v>34487</v>
      </c>
      <c r="E8342" s="52" t="s">
        <v>14662</v>
      </c>
      <c r="F8342" s="16" t="s">
        <v>13990</v>
      </c>
      <c r="G8342" s="16" t="s">
        <v>14661</v>
      </c>
      <c r="H8342" s="16" t="s">
        <v>14663</v>
      </c>
      <c r="I8342" s="16" t="s">
        <v>24992</v>
      </c>
    </row>
    <row r="8343" spans="1:10">
      <c r="A8343" s="16" t="s">
        <v>5681</v>
      </c>
      <c r="B8343" s="52" t="s">
        <v>22908</v>
      </c>
      <c r="C8343" s="16" t="str">
        <f t="shared" si="130"/>
        <v>S99 - 403</v>
      </c>
      <c r="D8343" s="52"/>
      <c r="E8343" s="52" t="s">
        <v>15509</v>
      </c>
      <c r="G8343" s="16" t="s">
        <v>10725</v>
      </c>
      <c r="H8343" s="16" t="s">
        <v>10727</v>
      </c>
      <c r="I8343" s="16" t="s">
        <v>20904</v>
      </c>
      <c r="J8343" s="16"/>
    </row>
    <row r="8344" spans="1:10">
      <c r="A8344" s="16" t="s">
        <v>9104</v>
      </c>
      <c r="B8344" s="52" t="s">
        <v>3054</v>
      </c>
      <c r="C8344" s="16" t="str">
        <f t="shared" si="130"/>
        <v>007 - 065</v>
      </c>
      <c r="D8344" s="52" t="s">
        <v>34487</v>
      </c>
      <c r="E8344" s="52" t="s">
        <v>14662</v>
      </c>
      <c r="F8344" s="16" t="s">
        <v>9105</v>
      </c>
      <c r="G8344" s="16" t="s">
        <v>14661</v>
      </c>
      <c r="H8344" s="16" t="s">
        <v>14663</v>
      </c>
      <c r="I8344" s="16" t="s">
        <v>9106</v>
      </c>
    </row>
    <row r="8345" spans="1:10">
      <c r="A8345" s="16" t="s">
        <v>30394</v>
      </c>
      <c r="B8345" s="52" t="s">
        <v>18986</v>
      </c>
      <c r="C8345" s="16" t="str">
        <f t="shared" si="130"/>
        <v>S99 - 528</v>
      </c>
      <c r="D8345" s="52"/>
      <c r="E8345" s="52" t="s">
        <v>15509</v>
      </c>
      <c r="F8345" s="16"/>
      <c r="G8345" s="16" t="s">
        <v>10725</v>
      </c>
      <c r="H8345" s="16" t="s">
        <v>10727</v>
      </c>
      <c r="I8345" s="16" t="s">
        <v>30395</v>
      </c>
    </row>
    <row r="8346" spans="1:10">
      <c r="A8346" s="16" t="s">
        <v>7359</v>
      </c>
      <c r="B8346" s="52" t="s">
        <v>5979</v>
      </c>
      <c r="C8346" s="16" t="str">
        <f t="shared" si="130"/>
        <v>007 - 064</v>
      </c>
      <c r="D8346" s="52" t="s">
        <v>34487</v>
      </c>
      <c r="E8346" s="52" t="s">
        <v>14662</v>
      </c>
      <c r="F8346" s="16" t="s">
        <v>13990</v>
      </c>
      <c r="G8346" s="16" t="s">
        <v>14661</v>
      </c>
      <c r="H8346" s="16" t="s">
        <v>14663</v>
      </c>
      <c r="I8346" s="16" t="s">
        <v>7360</v>
      </c>
    </row>
    <row r="8347" spans="1:10">
      <c r="A8347" s="16" t="s">
        <v>3428</v>
      </c>
      <c r="B8347" s="52" t="s">
        <v>26968</v>
      </c>
      <c r="C8347" s="16" t="str">
        <f t="shared" si="130"/>
        <v>013 - 931</v>
      </c>
      <c r="D8347" s="52"/>
      <c r="E8347" s="52" t="s">
        <v>26240</v>
      </c>
      <c r="G8347" s="16" t="s">
        <v>26239</v>
      </c>
      <c r="H8347" s="16" t="s">
        <v>32666</v>
      </c>
      <c r="I8347" s="16" t="s">
        <v>3429</v>
      </c>
      <c r="J8347" s="16" t="s">
        <v>34487</v>
      </c>
    </row>
    <row r="8348" spans="1:10">
      <c r="A8348" s="16" t="s">
        <v>7961</v>
      </c>
      <c r="B8348" s="52" t="s">
        <v>36269</v>
      </c>
      <c r="C8348" s="16" t="str">
        <f t="shared" si="130"/>
        <v>034 - 031</v>
      </c>
      <c r="D8348" s="52" t="s">
        <v>34487</v>
      </c>
      <c r="E8348" s="52" t="s">
        <v>23677</v>
      </c>
      <c r="F8348" s="16" t="s">
        <v>7962</v>
      </c>
      <c r="G8348" s="16" t="s">
        <v>23676</v>
      </c>
      <c r="H8348" s="16" t="s">
        <v>35981</v>
      </c>
      <c r="I8348" s="16" t="s">
        <v>31272</v>
      </c>
      <c r="J8348" s="16"/>
    </row>
    <row r="8349" spans="1:10">
      <c r="A8349" s="16" t="s">
        <v>21776</v>
      </c>
      <c r="B8349" s="52" t="s">
        <v>34317</v>
      </c>
      <c r="C8349" s="16" t="str">
        <f t="shared" si="130"/>
        <v>096 - 057</v>
      </c>
      <c r="D8349" s="52" t="s">
        <v>34487</v>
      </c>
      <c r="E8349" s="52" t="s">
        <v>14652</v>
      </c>
      <c r="F8349" s="16" t="s">
        <v>21777</v>
      </c>
      <c r="G8349" s="16" t="s">
        <v>14651</v>
      </c>
      <c r="H8349" s="16" t="s">
        <v>10732</v>
      </c>
      <c r="I8349" s="16" t="s">
        <v>21778</v>
      </c>
      <c r="J8349" s="16"/>
    </row>
    <row r="8350" spans="1:10">
      <c r="A8350" s="16" t="s">
        <v>24897</v>
      </c>
      <c r="B8350" s="52" t="s">
        <v>29996</v>
      </c>
      <c r="C8350" s="16" t="str">
        <f t="shared" si="130"/>
        <v>002 - 125</v>
      </c>
      <c r="D8350" s="52" t="s">
        <v>34487</v>
      </c>
      <c r="E8350" s="52" t="s">
        <v>36066</v>
      </c>
      <c r="F8350" s="16" t="s">
        <v>15302</v>
      </c>
      <c r="G8350" s="16" t="s">
        <v>20457</v>
      </c>
      <c r="H8350" s="16" t="s">
        <v>10732</v>
      </c>
      <c r="I8350" s="16" t="s">
        <v>21778</v>
      </c>
      <c r="J8350" s="16" t="s">
        <v>7990</v>
      </c>
    </row>
    <row r="8351" spans="1:10">
      <c r="A8351" s="16" t="s">
        <v>8363</v>
      </c>
      <c r="B8351" s="52" t="s">
        <v>18930</v>
      </c>
      <c r="C8351" s="16" t="str">
        <f t="shared" si="130"/>
        <v>037 - 050</v>
      </c>
      <c r="D8351" s="52" t="s">
        <v>36059</v>
      </c>
      <c r="E8351" s="52" t="s">
        <v>30682</v>
      </c>
      <c r="F8351" s="16" t="s">
        <v>27425</v>
      </c>
      <c r="G8351" s="16" t="s">
        <v>30681</v>
      </c>
      <c r="H8351" s="16" t="s">
        <v>35981</v>
      </c>
      <c r="I8351" s="16" t="s">
        <v>8364</v>
      </c>
    </row>
    <row r="8352" spans="1:10">
      <c r="A8352" s="16" t="s">
        <v>7473</v>
      </c>
      <c r="B8352" s="52" t="s">
        <v>26969</v>
      </c>
      <c r="C8352" s="16" t="str">
        <f t="shared" si="130"/>
        <v>013 - 203</v>
      </c>
      <c r="D8352" s="52" t="s">
        <v>34487</v>
      </c>
      <c r="E8352" s="52" t="s">
        <v>26240</v>
      </c>
      <c r="F8352" s="16" t="s">
        <v>30667</v>
      </c>
      <c r="G8352" s="16" t="s">
        <v>26239</v>
      </c>
      <c r="H8352" s="16" t="s">
        <v>32666</v>
      </c>
      <c r="I8352" s="16" t="s">
        <v>24797</v>
      </c>
      <c r="J8352" s="16"/>
    </row>
    <row r="8353" spans="1:10">
      <c r="A8353" s="16" t="s">
        <v>33025</v>
      </c>
      <c r="B8353" s="52" t="s">
        <v>18604</v>
      </c>
      <c r="C8353" s="16" t="str">
        <f t="shared" si="130"/>
        <v>065 - 114</v>
      </c>
      <c r="D8353" s="52" t="s">
        <v>34487</v>
      </c>
      <c r="E8353" s="52" t="s">
        <v>29546</v>
      </c>
      <c r="F8353" s="16" t="s">
        <v>33026</v>
      </c>
      <c r="G8353" s="16" t="s">
        <v>29545</v>
      </c>
      <c r="H8353" s="16" t="s">
        <v>30282</v>
      </c>
      <c r="I8353" s="16" t="s">
        <v>32697</v>
      </c>
    </row>
    <row r="8354" spans="1:10">
      <c r="A8354" s="16" t="s">
        <v>10524</v>
      </c>
      <c r="B8354" s="52" t="s">
        <v>21464</v>
      </c>
      <c r="C8354" s="16" t="str">
        <f t="shared" si="130"/>
        <v>006 - 150</v>
      </c>
      <c r="D8354" s="52" t="s">
        <v>36059</v>
      </c>
      <c r="E8354" s="52" t="s">
        <v>26671</v>
      </c>
      <c r="F8354" s="16" t="s">
        <v>20244</v>
      </c>
      <c r="G8354" s="16" t="s">
        <v>26670</v>
      </c>
      <c r="H8354" s="16" t="s">
        <v>10732</v>
      </c>
      <c r="I8354" s="16" t="s">
        <v>15259</v>
      </c>
      <c r="J8354" s="16"/>
    </row>
    <row r="8355" spans="1:10">
      <c r="A8355" s="16" t="s">
        <v>7632</v>
      </c>
      <c r="B8355" s="52" t="s">
        <v>34530</v>
      </c>
      <c r="C8355" s="16" t="str">
        <f t="shared" si="130"/>
        <v>006 - 820</v>
      </c>
      <c r="D8355" s="52"/>
      <c r="E8355" s="52" t="s">
        <v>26671</v>
      </c>
      <c r="F8355" s="16"/>
      <c r="G8355" s="16" t="s">
        <v>26670</v>
      </c>
      <c r="H8355" s="16" t="s">
        <v>10732</v>
      </c>
      <c r="I8355" s="16" t="s">
        <v>7633</v>
      </c>
      <c r="J8355" s="16" t="s">
        <v>34487</v>
      </c>
    </row>
    <row r="8356" spans="1:10">
      <c r="A8356" s="16" t="s">
        <v>749</v>
      </c>
      <c r="B8356" s="52" t="s">
        <v>18990</v>
      </c>
      <c r="C8356" s="16" t="str">
        <f t="shared" si="130"/>
        <v>077 - 024</v>
      </c>
      <c r="D8356" s="52" t="s">
        <v>34487</v>
      </c>
      <c r="E8356" s="52" t="s">
        <v>36237</v>
      </c>
      <c r="F8356" s="16" t="s">
        <v>920</v>
      </c>
      <c r="G8356" s="16" t="s">
        <v>36236</v>
      </c>
      <c r="H8356" s="16" t="s">
        <v>13511</v>
      </c>
      <c r="I8356" s="16" t="s">
        <v>10331</v>
      </c>
      <c r="J8356" s="16"/>
    </row>
    <row r="8357" spans="1:10">
      <c r="A8357" s="16" t="s">
        <v>16022</v>
      </c>
      <c r="B8357" s="52" t="s">
        <v>6038</v>
      </c>
      <c r="C8357" s="16" t="str">
        <f t="shared" si="130"/>
        <v>081 - 017</v>
      </c>
      <c r="D8357" s="52" t="s">
        <v>36059</v>
      </c>
      <c r="E8357" s="52" t="s">
        <v>29916</v>
      </c>
      <c r="F8357" s="16" t="s">
        <v>29166</v>
      </c>
      <c r="G8357" s="16" t="s">
        <v>29915</v>
      </c>
      <c r="H8357" s="16" t="s">
        <v>29917</v>
      </c>
      <c r="I8357" s="16" t="s">
        <v>16023</v>
      </c>
    </row>
    <row r="8358" spans="1:10">
      <c r="A8358" s="16" t="s">
        <v>26101</v>
      </c>
      <c r="B8358" s="52" t="s">
        <v>12285</v>
      </c>
      <c r="C8358" s="16" t="str">
        <f t="shared" si="130"/>
        <v>029 - 042</v>
      </c>
      <c r="D8358" s="52" t="s">
        <v>34487</v>
      </c>
      <c r="E8358" s="52" t="s">
        <v>25917</v>
      </c>
      <c r="F8358" s="16" t="s">
        <v>5790</v>
      </c>
      <c r="G8358" s="16" t="s">
        <v>25916</v>
      </c>
      <c r="H8358" s="16" t="s">
        <v>32660</v>
      </c>
      <c r="I8358" s="16" t="s">
        <v>26102</v>
      </c>
    </row>
    <row r="8359" spans="1:10">
      <c r="A8359" s="16" t="s">
        <v>37273</v>
      </c>
      <c r="B8359" s="52" t="s">
        <v>29997</v>
      </c>
      <c r="C8359" s="16" t="str">
        <f t="shared" si="130"/>
        <v>002 - 126</v>
      </c>
      <c r="D8359" s="52" t="s">
        <v>36059</v>
      </c>
      <c r="E8359" s="52" t="s">
        <v>36066</v>
      </c>
      <c r="F8359" s="16" t="s">
        <v>778</v>
      </c>
      <c r="G8359" s="16" t="s">
        <v>20457</v>
      </c>
      <c r="H8359" s="16" t="s">
        <v>10732</v>
      </c>
      <c r="I8359" s="16" t="s">
        <v>37274</v>
      </c>
    </row>
    <row r="8360" spans="1:10">
      <c r="A8360" s="16" t="s">
        <v>3845</v>
      </c>
      <c r="B8360" s="52" t="s">
        <v>16961</v>
      </c>
      <c r="C8360" s="16" t="str">
        <f t="shared" si="130"/>
        <v>001 - 231</v>
      </c>
      <c r="D8360" s="52" t="s">
        <v>36059</v>
      </c>
      <c r="E8360" s="52" t="s">
        <v>37671</v>
      </c>
      <c r="F8360" s="16" t="s">
        <v>35568</v>
      </c>
      <c r="G8360" s="16" t="s">
        <v>37670</v>
      </c>
      <c r="H8360" s="16" t="s">
        <v>10732</v>
      </c>
      <c r="I8360" s="16" t="s">
        <v>3846</v>
      </c>
    </row>
    <row r="8361" spans="1:10">
      <c r="A8361" s="16" t="s">
        <v>3850</v>
      </c>
      <c r="B8361" s="52" t="s">
        <v>16962</v>
      </c>
      <c r="C8361" s="16" t="str">
        <f t="shared" si="130"/>
        <v>001 - 232</v>
      </c>
      <c r="D8361" s="52" t="s">
        <v>34487</v>
      </c>
      <c r="E8361" s="52" t="s">
        <v>37671</v>
      </c>
      <c r="F8361" s="16" t="s">
        <v>6454</v>
      </c>
      <c r="G8361" s="16" t="s">
        <v>37670</v>
      </c>
      <c r="H8361" s="16" t="s">
        <v>10732</v>
      </c>
      <c r="I8361" s="16" t="s">
        <v>3851</v>
      </c>
    </row>
    <row r="8362" spans="1:10">
      <c r="A8362" s="16" t="s">
        <v>5130</v>
      </c>
      <c r="B8362" s="52" t="s">
        <v>11516</v>
      </c>
      <c r="C8362" s="16" t="str">
        <f t="shared" si="130"/>
        <v>031 - 807</v>
      </c>
      <c r="D8362" s="52"/>
      <c r="E8362" s="52" t="s">
        <v>7531</v>
      </c>
      <c r="G8362" s="16" t="s">
        <v>7530</v>
      </c>
      <c r="H8362" s="16" t="s">
        <v>30334</v>
      </c>
      <c r="I8362" s="16" t="s">
        <v>5131</v>
      </c>
      <c r="J8362" s="16" t="s">
        <v>34487</v>
      </c>
    </row>
    <row r="8363" spans="1:10">
      <c r="A8363" s="16" t="s">
        <v>12447</v>
      </c>
      <c r="B8363" s="52" t="s">
        <v>7448</v>
      </c>
      <c r="C8363" s="16" t="str">
        <f t="shared" si="130"/>
        <v>024 - 090</v>
      </c>
      <c r="D8363" s="52" t="s">
        <v>34487</v>
      </c>
      <c r="E8363" s="52" t="s">
        <v>26794</v>
      </c>
      <c r="F8363" s="16" t="s">
        <v>4333</v>
      </c>
      <c r="G8363" s="16" t="s">
        <v>26793</v>
      </c>
      <c r="H8363" s="16" t="s">
        <v>32660</v>
      </c>
      <c r="I8363" s="16" t="s">
        <v>12448</v>
      </c>
    </row>
    <row r="8364" spans="1:10">
      <c r="A8364" s="16" t="s">
        <v>5025</v>
      </c>
      <c r="B8364" s="52" t="s">
        <v>8200</v>
      </c>
      <c r="C8364" s="16" t="str">
        <f t="shared" si="130"/>
        <v>070 - 062</v>
      </c>
      <c r="D8364" s="52" t="s">
        <v>34487</v>
      </c>
      <c r="E8364" s="52" t="s">
        <v>23672</v>
      </c>
      <c r="F8364" s="16" t="s">
        <v>5026</v>
      </c>
      <c r="G8364" s="16" t="s">
        <v>23671</v>
      </c>
      <c r="H8364" s="16" t="s">
        <v>10748</v>
      </c>
      <c r="I8364" s="16" t="s">
        <v>699</v>
      </c>
      <c r="J8364" s="16"/>
    </row>
    <row r="8365" spans="1:10">
      <c r="A8365" s="16" t="s">
        <v>14039</v>
      </c>
      <c r="B8365" s="52" t="s">
        <v>34531</v>
      </c>
      <c r="C8365" s="16" t="str">
        <f t="shared" si="130"/>
        <v>006 - 151</v>
      </c>
      <c r="D8365" s="52" t="s">
        <v>36059</v>
      </c>
      <c r="E8365" s="52" t="s">
        <v>26671</v>
      </c>
      <c r="F8365" s="16" t="s">
        <v>34825</v>
      </c>
      <c r="G8365" s="16" t="s">
        <v>26670</v>
      </c>
      <c r="H8365" s="16" t="s">
        <v>10732</v>
      </c>
      <c r="I8365" s="16" t="s">
        <v>34826</v>
      </c>
    </row>
    <row r="8366" spans="1:10">
      <c r="A8366" s="16" t="s">
        <v>8635</v>
      </c>
      <c r="B8366" s="52" t="s">
        <v>3996</v>
      </c>
      <c r="C8366" s="16" t="str">
        <f t="shared" si="130"/>
        <v>004 - 199</v>
      </c>
      <c r="D8366" s="52" t="s">
        <v>34487</v>
      </c>
      <c r="E8366" s="52" t="s">
        <v>10758</v>
      </c>
      <c r="F8366" s="16" t="s">
        <v>14103</v>
      </c>
      <c r="G8366" s="16" t="s">
        <v>10757</v>
      </c>
      <c r="H8366" s="16" t="s">
        <v>10732</v>
      </c>
      <c r="I8366" s="16" t="s">
        <v>7415</v>
      </c>
    </row>
    <row r="8367" spans="1:10">
      <c r="A8367" s="16" t="s">
        <v>6747</v>
      </c>
      <c r="B8367" s="52" t="s">
        <v>69</v>
      </c>
      <c r="C8367" s="16" t="str">
        <f t="shared" si="130"/>
        <v>017 - 169</v>
      </c>
      <c r="D8367" s="52" t="s">
        <v>34487</v>
      </c>
      <c r="E8367" s="52" t="s">
        <v>22538</v>
      </c>
      <c r="F8367" s="16" t="s">
        <v>6748</v>
      </c>
      <c r="G8367" s="16" t="s">
        <v>22537</v>
      </c>
      <c r="H8367" s="16" t="s">
        <v>32666</v>
      </c>
      <c r="I8367" s="16" t="s">
        <v>6749</v>
      </c>
    </row>
    <row r="8368" spans="1:10">
      <c r="A8368" s="16" t="s">
        <v>7391</v>
      </c>
      <c r="B8368" s="52" t="s">
        <v>3997</v>
      </c>
      <c r="C8368" s="16" t="str">
        <f t="shared" si="130"/>
        <v>004 - 200</v>
      </c>
      <c r="D8368" s="52" t="s">
        <v>34487</v>
      </c>
      <c r="E8368" s="52" t="s">
        <v>10758</v>
      </c>
      <c r="F8368" s="16" t="s">
        <v>14103</v>
      </c>
      <c r="G8368" s="16" t="s">
        <v>10757</v>
      </c>
      <c r="H8368" s="16" t="s">
        <v>10732</v>
      </c>
      <c r="I8368" s="16" t="s">
        <v>7392</v>
      </c>
    </row>
    <row r="8369" spans="1:10">
      <c r="A8369" s="16" t="s">
        <v>18326</v>
      </c>
      <c r="B8369" s="52" t="s">
        <v>16963</v>
      </c>
      <c r="C8369" s="16" t="str">
        <f t="shared" si="130"/>
        <v>001 - 857</v>
      </c>
      <c r="D8369" s="52"/>
      <c r="E8369" s="52" t="s">
        <v>37671</v>
      </c>
      <c r="F8369" s="16"/>
      <c r="G8369" s="16" t="s">
        <v>37670</v>
      </c>
      <c r="H8369" s="16" t="s">
        <v>10732</v>
      </c>
      <c r="I8369" s="16" t="s">
        <v>13734</v>
      </c>
      <c r="J8369" s="16" t="s">
        <v>34487</v>
      </c>
    </row>
    <row r="8370" spans="1:10">
      <c r="A8370" s="16" t="s">
        <v>24402</v>
      </c>
      <c r="B8370" s="52" t="s">
        <v>16964</v>
      </c>
      <c r="C8370" s="16" t="str">
        <f t="shared" si="130"/>
        <v>001 - 858</v>
      </c>
      <c r="D8370" s="52"/>
      <c r="E8370" s="52" t="s">
        <v>37671</v>
      </c>
      <c r="F8370" s="16"/>
      <c r="G8370" s="16" t="s">
        <v>37670</v>
      </c>
      <c r="H8370" s="16" t="s">
        <v>10732</v>
      </c>
      <c r="I8370" s="16" t="s">
        <v>24403</v>
      </c>
      <c r="J8370" s="16" t="s">
        <v>34487</v>
      </c>
    </row>
    <row r="8371" spans="1:10">
      <c r="A8371" s="16" t="s">
        <v>8607</v>
      </c>
      <c r="B8371" s="52" t="s">
        <v>4515</v>
      </c>
      <c r="C8371" s="16" t="str">
        <f t="shared" si="130"/>
        <v>003 - 880</v>
      </c>
      <c r="D8371" s="52"/>
      <c r="E8371" s="52" t="s">
        <v>3328</v>
      </c>
      <c r="F8371" s="16"/>
      <c r="G8371" s="16" t="s">
        <v>10731</v>
      </c>
      <c r="H8371" s="16" t="s">
        <v>10732</v>
      </c>
      <c r="I8371" s="16" t="s">
        <v>8608</v>
      </c>
      <c r="J8371" s="16" t="s">
        <v>34487</v>
      </c>
    </row>
    <row r="8372" spans="1:10">
      <c r="A8372" s="16" t="s">
        <v>18304</v>
      </c>
      <c r="B8372" s="52" t="s">
        <v>36836</v>
      </c>
      <c r="C8372" s="16" t="str">
        <f t="shared" si="130"/>
        <v>081 - 018</v>
      </c>
      <c r="D8372" s="52" t="s">
        <v>36059</v>
      </c>
      <c r="E8372" s="52" t="s">
        <v>29916</v>
      </c>
      <c r="F8372" s="16" t="s">
        <v>18305</v>
      </c>
      <c r="G8372" s="16" t="s">
        <v>29915</v>
      </c>
      <c r="H8372" s="16" t="s">
        <v>29917</v>
      </c>
      <c r="I8372" s="16" t="s">
        <v>18306</v>
      </c>
    </row>
    <row r="8373" spans="1:10">
      <c r="A8373" s="16" t="s">
        <v>29152</v>
      </c>
      <c r="B8373" s="52" t="s">
        <v>28539</v>
      </c>
      <c r="C8373" s="16" t="str">
        <f t="shared" si="130"/>
        <v>065 - 115</v>
      </c>
      <c r="D8373" s="52" t="s">
        <v>34487</v>
      </c>
      <c r="E8373" s="52" t="s">
        <v>29546</v>
      </c>
      <c r="F8373" s="16" t="s">
        <v>37248</v>
      </c>
      <c r="G8373" s="16" t="s">
        <v>29545</v>
      </c>
      <c r="H8373" s="16" t="s">
        <v>30282</v>
      </c>
      <c r="I8373" s="16" t="s">
        <v>5780</v>
      </c>
    </row>
    <row r="8374" spans="1:10">
      <c r="A8374" s="16" t="s">
        <v>12480</v>
      </c>
      <c r="B8374" s="52" t="s">
        <v>16965</v>
      </c>
      <c r="C8374" s="16" t="str">
        <f t="shared" si="130"/>
        <v>001 - 233</v>
      </c>
      <c r="D8374" s="52" t="s">
        <v>36059</v>
      </c>
      <c r="E8374" s="52" t="s">
        <v>37671</v>
      </c>
      <c r="F8374" s="16" t="s">
        <v>772</v>
      </c>
      <c r="G8374" s="16" t="s">
        <v>37670</v>
      </c>
      <c r="H8374" s="16" t="s">
        <v>10732</v>
      </c>
      <c r="I8374" s="16" t="s">
        <v>12481</v>
      </c>
    </row>
    <row r="8375" spans="1:10">
      <c r="A8375" s="16" t="s">
        <v>1786</v>
      </c>
      <c r="B8375" s="52" t="s">
        <v>8117</v>
      </c>
      <c r="C8375" s="16" t="str">
        <f t="shared" si="130"/>
        <v>098 - 046</v>
      </c>
      <c r="D8375" s="52" t="s">
        <v>36059</v>
      </c>
      <c r="E8375" s="52" t="s">
        <v>10711</v>
      </c>
      <c r="F8375" s="16" t="s">
        <v>1787</v>
      </c>
      <c r="G8375" s="16" t="s">
        <v>10710</v>
      </c>
      <c r="H8375" s="16" t="s">
        <v>32666</v>
      </c>
      <c r="I8375" s="16" t="s">
        <v>1788</v>
      </c>
    </row>
    <row r="8376" spans="1:10">
      <c r="A8376" s="16" t="s">
        <v>30253</v>
      </c>
      <c r="B8376" s="52" t="s">
        <v>31866</v>
      </c>
      <c r="C8376" s="16" t="str">
        <f t="shared" si="130"/>
        <v>015 - 190</v>
      </c>
      <c r="D8376" s="52" t="s">
        <v>36059</v>
      </c>
      <c r="E8376" s="52" t="s">
        <v>32665</v>
      </c>
      <c r="F8376" s="16" t="s">
        <v>21703</v>
      </c>
      <c r="G8376" s="16" t="s">
        <v>32664</v>
      </c>
      <c r="H8376" s="16" t="s">
        <v>32666</v>
      </c>
      <c r="I8376" s="16" t="s">
        <v>1788</v>
      </c>
      <c r="J8376" s="16" t="s">
        <v>7990</v>
      </c>
    </row>
    <row r="8377" spans="1:10">
      <c r="A8377" s="16" t="s">
        <v>26842</v>
      </c>
      <c r="B8377" s="52" t="s">
        <v>28540</v>
      </c>
      <c r="C8377" s="16" t="str">
        <f t="shared" si="130"/>
        <v>065 - 116</v>
      </c>
      <c r="D8377" s="52" t="s">
        <v>36059</v>
      </c>
      <c r="E8377" s="52" t="s">
        <v>29546</v>
      </c>
      <c r="F8377" s="16" t="s">
        <v>26843</v>
      </c>
      <c r="G8377" s="16" t="s">
        <v>29545</v>
      </c>
      <c r="H8377" s="16" t="s">
        <v>30282</v>
      </c>
      <c r="I8377" s="16" t="s">
        <v>12132</v>
      </c>
    </row>
    <row r="8378" spans="1:10">
      <c r="A8378" s="16" t="s">
        <v>24103</v>
      </c>
      <c r="B8378" s="52" t="s">
        <v>11030</v>
      </c>
      <c r="C8378" s="16" t="str">
        <f t="shared" si="130"/>
        <v>028 - 074</v>
      </c>
      <c r="D8378" s="52" t="s">
        <v>36059</v>
      </c>
      <c r="E8378" s="52" t="s">
        <v>32659</v>
      </c>
      <c r="F8378" s="16" t="s">
        <v>37557</v>
      </c>
      <c r="G8378" s="16" t="s">
        <v>32658</v>
      </c>
      <c r="H8378" s="16" t="s">
        <v>32660</v>
      </c>
      <c r="I8378" s="16" t="s">
        <v>37558</v>
      </c>
    </row>
    <row r="8379" spans="1:10">
      <c r="A8379" s="16" t="s">
        <v>21122</v>
      </c>
      <c r="B8379" s="52" t="s">
        <v>32299</v>
      </c>
      <c r="C8379" s="16" t="str">
        <f t="shared" si="130"/>
        <v>026 - 070</v>
      </c>
      <c r="D8379" s="52" t="s">
        <v>36059</v>
      </c>
      <c r="E8379" s="52" t="s">
        <v>8857</v>
      </c>
      <c r="F8379" s="16" t="s">
        <v>23046</v>
      </c>
      <c r="G8379" s="16" t="s">
        <v>8856</v>
      </c>
      <c r="H8379" s="16" t="s">
        <v>32660</v>
      </c>
      <c r="I8379" s="16" t="s">
        <v>30924</v>
      </c>
    </row>
    <row r="8380" spans="1:10">
      <c r="A8380" s="16" t="s">
        <v>14706</v>
      </c>
      <c r="B8380" s="52" t="s">
        <v>26752</v>
      </c>
      <c r="C8380" s="16" t="str">
        <f t="shared" si="130"/>
        <v>002 - 127</v>
      </c>
      <c r="D8380" s="52" t="s">
        <v>36059</v>
      </c>
      <c r="E8380" s="52" t="s">
        <v>36066</v>
      </c>
      <c r="F8380" s="16" t="s">
        <v>9633</v>
      </c>
      <c r="G8380" s="16" t="s">
        <v>20457</v>
      </c>
      <c r="H8380" s="16" t="s">
        <v>10732</v>
      </c>
      <c r="I8380" s="16" t="s">
        <v>19579</v>
      </c>
    </row>
    <row r="8381" spans="1:10">
      <c r="A8381" s="16" t="s">
        <v>26621</v>
      </c>
      <c r="B8381" s="52" t="s">
        <v>19078</v>
      </c>
      <c r="C8381" s="16" t="str">
        <f t="shared" si="130"/>
        <v>080 - 815</v>
      </c>
      <c r="D8381" s="52"/>
      <c r="E8381" s="52" t="s">
        <v>1692</v>
      </c>
      <c r="F8381" s="16"/>
      <c r="G8381" s="16" t="s">
        <v>1691</v>
      </c>
      <c r="H8381" s="16" t="s">
        <v>4772</v>
      </c>
      <c r="I8381" s="16" t="s">
        <v>26622</v>
      </c>
      <c r="J8381" s="16" t="s">
        <v>34487</v>
      </c>
    </row>
    <row r="8382" spans="1:10">
      <c r="A8382" s="16" t="s">
        <v>9763</v>
      </c>
      <c r="B8382" s="52" t="s">
        <v>17160</v>
      </c>
      <c r="C8382" s="16" t="str">
        <f t="shared" si="130"/>
        <v>075 - 065</v>
      </c>
      <c r="D8382" s="52" t="s">
        <v>36059</v>
      </c>
      <c r="E8382" s="52" t="s">
        <v>25912</v>
      </c>
      <c r="F8382" s="16" t="s">
        <v>9764</v>
      </c>
      <c r="G8382" s="16" t="s">
        <v>31815</v>
      </c>
      <c r="H8382" s="16" t="s">
        <v>37422</v>
      </c>
      <c r="I8382" s="16" t="s">
        <v>9765</v>
      </c>
    </row>
    <row r="8383" spans="1:10">
      <c r="A8383" s="16" t="s">
        <v>7403</v>
      </c>
      <c r="B8383" s="52" t="s">
        <v>3998</v>
      </c>
      <c r="C8383" s="16" t="str">
        <f t="shared" si="130"/>
        <v>004 - 201</v>
      </c>
      <c r="D8383" s="52" t="s">
        <v>34487</v>
      </c>
      <c r="E8383" s="52" t="s">
        <v>10758</v>
      </c>
      <c r="F8383" s="16" t="s">
        <v>17288</v>
      </c>
      <c r="G8383" s="16" t="s">
        <v>10757</v>
      </c>
      <c r="H8383" s="16" t="s">
        <v>10732</v>
      </c>
      <c r="I8383" s="16" t="s">
        <v>17289</v>
      </c>
    </row>
    <row r="8384" spans="1:10">
      <c r="A8384" s="16" t="s">
        <v>28180</v>
      </c>
      <c r="B8384" s="52" t="s">
        <v>19570</v>
      </c>
      <c r="C8384" s="16" t="str">
        <f t="shared" si="130"/>
        <v>083 - 806</v>
      </c>
      <c r="D8384" s="52"/>
      <c r="E8384" s="52" t="s">
        <v>21246</v>
      </c>
      <c r="F8384" s="16"/>
      <c r="G8384" s="16" t="s">
        <v>21245</v>
      </c>
      <c r="H8384" s="16" t="s">
        <v>29917</v>
      </c>
      <c r="I8384" s="16" t="s">
        <v>28181</v>
      </c>
      <c r="J8384" s="16" t="s">
        <v>34487</v>
      </c>
    </row>
    <row r="8385" spans="1:10">
      <c r="A8385" s="16" t="s">
        <v>28319</v>
      </c>
      <c r="B8385" s="52" t="s">
        <v>2804</v>
      </c>
      <c r="C8385" s="16" t="str">
        <f t="shared" si="130"/>
        <v>057 - 063</v>
      </c>
      <c r="D8385" s="52" t="s">
        <v>34487</v>
      </c>
      <c r="E8385" s="52" t="s">
        <v>18919</v>
      </c>
      <c r="F8385" s="16" t="s">
        <v>17984</v>
      </c>
      <c r="G8385" s="16" t="s">
        <v>18918</v>
      </c>
      <c r="H8385" s="16" t="s">
        <v>20396</v>
      </c>
      <c r="I8385" s="16" t="s">
        <v>28320</v>
      </c>
    </row>
    <row r="8386" spans="1:10">
      <c r="A8386" s="16" t="s">
        <v>11879</v>
      </c>
      <c r="B8386" s="52" t="s">
        <v>16597</v>
      </c>
      <c r="C8386" s="16" t="str">
        <f t="shared" si="130"/>
        <v>023 - 068</v>
      </c>
      <c r="D8386" s="52" t="s">
        <v>36059</v>
      </c>
      <c r="E8386" s="52" t="s">
        <v>380</v>
      </c>
      <c r="F8386" s="16" t="s">
        <v>20678</v>
      </c>
      <c r="G8386" s="16" t="s">
        <v>379</v>
      </c>
      <c r="H8386" s="16" t="s">
        <v>32660</v>
      </c>
      <c r="I8386" s="16" t="s">
        <v>20679</v>
      </c>
      <c r="J8386" s="16"/>
    </row>
    <row r="8387" spans="1:10">
      <c r="A8387" s="16" t="s">
        <v>11337</v>
      </c>
      <c r="B8387" s="52" t="s">
        <v>31619</v>
      </c>
      <c r="C8387" s="16" t="str">
        <f t="shared" si="130"/>
        <v>068 - 036</v>
      </c>
      <c r="D8387" s="52" t="s">
        <v>34487</v>
      </c>
      <c r="E8387" s="52" t="s">
        <v>34259</v>
      </c>
      <c r="F8387" s="16" t="s">
        <v>34258</v>
      </c>
      <c r="G8387" s="16" t="s">
        <v>21099</v>
      </c>
      <c r="H8387" s="16" t="s">
        <v>15395</v>
      </c>
      <c r="I8387" s="16" t="s">
        <v>11768</v>
      </c>
    </row>
    <row r="8388" spans="1:10">
      <c r="A8388" s="16" t="s">
        <v>8062</v>
      </c>
      <c r="B8388" s="52" t="s">
        <v>3999</v>
      </c>
      <c r="C8388" s="16" t="str">
        <f t="shared" ref="C8388:C8451" si="131">MID(A8388,1,3) &amp;" - " &amp;MID(A8388,4,3)</f>
        <v>004 - 202</v>
      </c>
      <c r="D8388" s="52" t="s">
        <v>36059</v>
      </c>
      <c r="E8388" s="52" t="s">
        <v>10758</v>
      </c>
      <c r="F8388" s="16" t="s">
        <v>36339</v>
      </c>
      <c r="G8388" s="16" t="s">
        <v>10757</v>
      </c>
      <c r="H8388" s="16" t="s">
        <v>10732</v>
      </c>
      <c r="I8388" s="16" t="s">
        <v>7468</v>
      </c>
    </row>
    <row r="8389" spans="1:10">
      <c r="A8389" s="16" t="s">
        <v>2893</v>
      </c>
      <c r="B8389" s="52" t="s">
        <v>70</v>
      </c>
      <c r="C8389" s="16" t="str">
        <f t="shared" si="131"/>
        <v>017 - 170</v>
      </c>
      <c r="D8389" s="52" t="s">
        <v>34487</v>
      </c>
      <c r="E8389" s="52" t="s">
        <v>22538</v>
      </c>
      <c r="F8389" s="16" t="s">
        <v>2894</v>
      </c>
      <c r="G8389" s="16" t="s">
        <v>22537</v>
      </c>
      <c r="H8389" s="16" t="s">
        <v>32666</v>
      </c>
      <c r="I8389" s="16" t="s">
        <v>2895</v>
      </c>
    </row>
    <row r="8390" spans="1:10">
      <c r="A8390" s="16" t="s">
        <v>28182</v>
      </c>
      <c r="B8390" s="52" t="s">
        <v>18987</v>
      </c>
      <c r="C8390" s="16" t="str">
        <f t="shared" si="131"/>
        <v>I99 - 806</v>
      </c>
      <c r="D8390" s="52"/>
      <c r="E8390" s="52" t="s">
        <v>10726</v>
      </c>
      <c r="F8390" s="16"/>
      <c r="G8390" s="16" t="s">
        <v>10725</v>
      </c>
      <c r="H8390" s="16" t="s">
        <v>10727</v>
      </c>
      <c r="I8390" s="16" t="s">
        <v>28183</v>
      </c>
      <c r="J8390" s="16"/>
    </row>
    <row r="8391" spans="1:10">
      <c r="A8391" s="16" t="s">
        <v>18474</v>
      </c>
      <c r="B8391" s="52" t="s">
        <v>11517</v>
      </c>
      <c r="C8391" s="16" t="str">
        <f t="shared" si="131"/>
        <v>031 - 721</v>
      </c>
      <c r="D8391" s="52"/>
      <c r="E8391" s="52" t="s">
        <v>7531</v>
      </c>
      <c r="F8391" s="16"/>
      <c r="G8391" s="16" t="s">
        <v>7530</v>
      </c>
      <c r="H8391" s="16" t="s">
        <v>30334</v>
      </c>
      <c r="I8391" s="16" t="s">
        <v>18475</v>
      </c>
      <c r="J8391" s="16" t="s">
        <v>34487</v>
      </c>
    </row>
    <row r="8392" spans="1:10">
      <c r="A8392" s="16" t="s">
        <v>36256</v>
      </c>
      <c r="B8392" s="52" t="s">
        <v>8850</v>
      </c>
      <c r="C8392" s="16" t="str">
        <f t="shared" si="131"/>
        <v>021 - 076</v>
      </c>
      <c r="D8392" s="52" t="s">
        <v>34487</v>
      </c>
      <c r="E8392" s="52" t="s">
        <v>14657</v>
      </c>
      <c r="F8392" s="16" t="s">
        <v>9178</v>
      </c>
      <c r="G8392" s="16" t="s">
        <v>14656</v>
      </c>
      <c r="H8392" s="16" t="s">
        <v>4778</v>
      </c>
      <c r="I8392" s="16" t="s">
        <v>36257</v>
      </c>
    </row>
    <row r="8393" spans="1:10">
      <c r="A8393" s="16" t="s">
        <v>18418</v>
      </c>
      <c r="B8393" s="52" t="s">
        <v>36270</v>
      </c>
      <c r="C8393" s="16" t="str">
        <f t="shared" si="131"/>
        <v>034 - 032</v>
      </c>
      <c r="D8393" s="52" t="s">
        <v>36059</v>
      </c>
      <c r="E8393" s="52" t="s">
        <v>23677</v>
      </c>
      <c r="F8393" s="16" t="s">
        <v>18419</v>
      </c>
      <c r="G8393" s="16" t="s">
        <v>23676</v>
      </c>
      <c r="H8393" s="16" t="s">
        <v>35981</v>
      </c>
      <c r="I8393" s="16" t="s">
        <v>2460</v>
      </c>
      <c r="J8393" s="16"/>
    </row>
    <row r="8394" spans="1:10">
      <c r="A8394" s="16" t="s">
        <v>2557</v>
      </c>
      <c r="B8394" s="52" t="s">
        <v>36855</v>
      </c>
      <c r="C8394" s="16" t="str">
        <f t="shared" si="131"/>
        <v>041 - 050</v>
      </c>
      <c r="D8394" s="52" t="s">
        <v>34487</v>
      </c>
      <c r="E8394" s="52" t="s">
        <v>31873</v>
      </c>
      <c r="F8394" s="16" t="s">
        <v>2339</v>
      </c>
      <c r="G8394" s="16" t="s">
        <v>31872</v>
      </c>
      <c r="H8394" s="16" t="s">
        <v>20397</v>
      </c>
      <c r="I8394" s="16" t="s">
        <v>2558</v>
      </c>
    </row>
    <row r="8395" spans="1:10">
      <c r="A8395" s="16" t="s">
        <v>2025</v>
      </c>
      <c r="B8395" s="52" t="s">
        <v>16966</v>
      </c>
      <c r="C8395" s="16" t="str">
        <f t="shared" si="131"/>
        <v>001 - 859</v>
      </c>
      <c r="D8395" s="52"/>
      <c r="E8395" s="52" t="s">
        <v>37671</v>
      </c>
      <c r="F8395" s="16"/>
      <c r="G8395" s="16" t="s">
        <v>37670</v>
      </c>
      <c r="H8395" s="16" t="s">
        <v>10732</v>
      </c>
      <c r="I8395" s="16" t="s">
        <v>2026</v>
      </c>
      <c r="J8395" s="16" t="s">
        <v>34487</v>
      </c>
    </row>
    <row r="8396" spans="1:10">
      <c r="A8396" s="16" t="s">
        <v>6798</v>
      </c>
      <c r="B8396" s="52" t="s">
        <v>20962</v>
      </c>
      <c r="C8396" s="16" t="str">
        <f t="shared" si="131"/>
        <v>012 - 117</v>
      </c>
      <c r="D8396" s="52" t="s">
        <v>34487</v>
      </c>
      <c r="E8396" s="52" t="s">
        <v>18879</v>
      </c>
      <c r="F8396" s="16" t="s">
        <v>6913</v>
      </c>
      <c r="G8396" s="16" t="s">
        <v>26253</v>
      </c>
      <c r="H8396" s="16" t="s">
        <v>32666</v>
      </c>
      <c r="I8396" s="16" t="s">
        <v>6799</v>
      </c>
    </row>
    <row r="8397" spans="1:10">
      <c r="A8397" s="16" t="s">
        <v>36491</v>
      </c>
      <c r="B8397" s="52" t="s">
        <v>33767</v>
      </c>
      <c r="C8397" s="16" t="str">
        <f t="shared" si="131"/>
        <v>040 - 038</v>
      </c>
      <c r="D8397" s="52" t="s">
        <v>34487</v>
      </c>
      <c r="E8397" s="52" t="s">
        <v>32809</v>
      </c>
      <c r="F8397" s="16" t="s">
        <v>14995</v>
      </c>
      <c r="G8397" s="16" t="s">
        <v>32808</v>
      </c>
      <c r="H8397" s="16" t="s">
        <v>35981</v>
      </c>
      <c r="I8397" s="16" t="s">
        <v>5353</v>
      </c>
      <c r="J8397" s="16" t="s">
        <v>7990</v>
      </c>
    </row>
    <row r="8398" spans="1:10">
      <c r="A8398" s="16" t="s">
        <v>11494</v>
      </c>
      <c r="B8398" s="52" t="s">
        <v>10692</v>
      </c>
      <c r="C8398" s="16" t="str">
        <f t="shared" si="131"/>
        <v>099 - 015</v>
      </c>
      <c r="D8398" s="52" t="s">
        <v>34487</v>
      </c>
      <c r="E8398" s="52" t="s">
        <v>25925</v>
      </c>
      <c r="F8398" s="16" t="s">
        <v>11495</v>
      </c>
      <c r="G8398" s="16" t="s">
        <v>25924</v>
      </c>
      <c r="H8398" s="16" t="s">
        <v>35981</v>
      </c>
      <c r="I8398" s="16" t="s">
        <v>5353</v>
      </c>
    </row>
    <row r="8399" spans="1:10">
      <c r="A8399" s="16" t="s">
        <v>5014</v>
      </c>
      <c r="B8399" s="52" t="s">
        <v>26753</v>
      </c>
      <c r="C8399" s="16" t="str">
        <f t="shared" si="131"/>
        <v>002 - 128</v>
      </c>
      <c r="D8399" s="52" t="s">
        <v>36059</v>
      </c>
      <c r="E8399" s="52" t="s">
        <v>36066</v>
      </c>
      <c r="F8399" s="16" t="s">
        <v>778</v>
      </c>
      <c r="G8399" s="16" t="s">
        <v>20457</v>
      </c>
      <c r="H8399" s="16" t="s">
        <v>10732</v>
      </c>
      <c r="I8399" s="16" t="s">
        <v>5015</v>
      </c>
      <c r="J8399" s="16"/>
    </row>
    <row r="8400" spans="1:10">
      <c r="A8400" s="16" t="s">
        <v>16686</v>
      </c>
      <c r="B8400" s="52" t="s">
        <v>34318</v>
      </c>
      <c r="C8400" s="16" t="str">
        <f t="shared" si="131"/>
        <v>096 - 058</v>
      </c>
      <c r="D8400" s="52" t="s">
        <v>36059</v>
      </c>
      <c r="E8400" s="52" t="s">
        <v>14652</v>
      </c>
      <c r="F8400" s="16" t="s">
        <v>16687</v>
      </c>
      <c r="G8400" s="16" t="s">
        <v>14651</v>
      </c>
      <c r="H8400" s="16" t="s">
        <v>10732</v>
      </c>
      <c r="I8400" s="16" t="s">
        <v>16688</v>
      </c>
      <c r="J8400" s="16"/>
    </row>
    <row r="8401" spans="1:10">
      <c r="A8401" s="16" t="s">
        <v>19795</v>
      </c>
      <c r="B8401" s="52" t="s">
        <v>26754</v>
      </c>
      <c r="C8401" s="16" t="str">
        <f t="shared" si="131"/>
        <v>002 - 129</v>
      </c>
      <c r="D8401" s="52" t="s">
        <v>36059</v>
      </c>
      <c r="E8401" s="52" t="s">
        <v>36066</v>
      </c>
      <c r="F8401" s="16" t="s">
        <v>21966</v>
      </c>
      <c r="G8401" s="16" t="s">
        <v>20457</v>
      </c>
      <c r="H8401" s="16" t="s">
        <v>10732</v>
      </c>
      <c r="I8401" s="16" t="s">
        <v>16688</v>
      </c>
      <c r="J8401" s="16" t="s">
        <v>7990</v>
      </c>
    </row>
    <row r="8402" spans="1:10">
      <c r="A8402" s="16" t="s">
        <v>24805</v>
      </c>
      <c r="B8402" s="52" t="s">
        <v>4000</v>
      </c>
      <c r="C8402" s="16" t="str">
        <f t="shared" si="131"/>
        <v>004 - 203</v>
      </c>
      <c r="D8402" s="52" t="s">
        <v>36059</v>
      </c>
      <c r="E8402" s="52" t="s">
        <v>10758</v>
      </c>
      <c r="F8402" s="16" t="s">
        <v>24806</v>
      </c>
      <c r="G8402" s="16" t="s">
        <v>10757</v>
      </c>
      <c r="H8402" s="16" t="s">
        <v>10732</v>
      </c>
      <c r="I8402" s="16" t="s">
        <v>24807</v>
      </c>
      <c r="J8402" s="16"/>
    </row>
    <row r="8403" spans="1:10">
      <c r="A8403" s="16" t="s">
        <v>23550</v>
      </c>
      <c r="B8403" s="52" t="s">
        <v>12286</v>
      </c>
      <c r="C8403" s="16" t="str">
        <f t="shared" si="131"/>
        <v>029 - 812</v>
      </c>
      <c r="D8403" s="52"/>
      <c r="E8403" s="52" t="s">
        <v>25917</v>
      </c>
      <c r="F8403" s="16"/>
      <c r="G8403" s="16" t="s">
        <v>25916</v>
      </c>
      <c r="H8403" s="16" t="s">
        <v>32660</v>
      </c>
      <c r="I8403" s="16" t="s">
        <v>23551</v>
      </c>
      <c r="J8403" s="16" t="s">
        <v>34487</v>
      </c>
    </row>
    <row r="8404" spans="1:10">
      <c r="A8404" s="16" t="s">
        <v>35540</v>
      </c>
      <c r="B8404" s="52" t="s">
        <v>17161</v>
      </c>
      <c r="C8404" s="16" t="str">
        <f t="shared" si="131"/>
        <v>075 - 066</v>
      </c>
      <c r="D8404" s="52" t="s">
        <v>34487</v>
      </c>
      <c r="E8404" s="52" t="s">
        <v>25912</v>
      </c>
      <c r="F8404" s="16" t="s">
        <v>35541</v>
      </c>
      <c r="G8404" s="16" t="s">
        <v>31815</v>
      </c>
      <c r="H8404" s="16" t="s">
        <v>37422</v>
      </c>
      <c r="I8404" s="16" t="s">
        <v>35542</v>
      </c>
    </row>
    <row r="8405" spans="1:10">
      <c r="A8405" s="16" t="s">
        <v>21086</v>
      </c>
      <c r="B8405" s="52" t="s">
        <v>4123</v>
      </c>
      <c r="C8405" s="16" t="str">
        <f t="shared" si="131"/>
        <v>019 - 087</v>
      </c>
      <c r="D8405" s="52" t="s">
        <v>36059</v>
      </c>
      <c r="E8405" s="52" t="s">
        <v>23092</v>
      </c>
      <c r="F8405" s="16" t="s">
        <v>32434</v>
      </c>
      <c r="G8405" s="16" t="s">
        <v>23091</v>
      </c>
      <c r="H8405" s="16" t="s">
        <v>32666</v>
      </c>
      <c r="I8405" s="16" t="s">
        <v>26073</v>
      </c>
    </row>
    <row r="8406" spans="1:10">
      <c r="A8406" s="16" t="s">
        <v>29679</v>
      </c>
      <c r="B8406" s="52" t="s">
        <v>28541</v>
      </c>
      <c r="C8406" s="16" t="str">
        <f t="shared" si="131"/>
        <v>065 - 117</v>
      </c>
      <c r="D8406" s="52" t="s">
        <v>34487</v>
      </c>
      <c r="E8406" s="52" t="s">
        <v>29546</v>
      </c>
      <c r="F8406" s="16" t="s">
        <v>20864</v>
      </c>
      <c r="G8406" s="16" t="s">
        <v>29545</v>
      </c>
      <c r="H8406" s="16" t="s">
        <v>30282</v>
      </c>
      <c r="I8406" s="16" t="s">
        <v>13580</v>
      </c>
    </row>
    <row r="8407" spans="1:10">
      <c r="A8407" s="16" t="s">
        <v>12486</v>
      </c>
      <c r="B8407" s="52" t="s">
        <v>27448</v>
      </c>
      <c r="C8407" s="16" t="str">
        <f t="shared" si="131"/>
        <v>001 - 234</v>
      </c>
      <c r="D8407" s="52" t="s">
        <v>34487</v>
      </c>
      <c r="E8407" s="52" t="s">
        <v>37671</v>
      </c>
      <c r="F8407" s="16" t="s">
        <v>25207</v>
      </c>
      <c r="G8407" s="16" t="s">
        <v>37670</v>
      </c>
      <c r="H8407" s="16" t="s">
        <v>10732</v>
      </c>
      <c r="I8407" s="16" t="s">
        <v>12487</v>
      </c>
    </row>
    <row r="8408" spans="1:10">
      <c r="A8408" s="16" t="s">
        <v>30689</v>
      </c>
      <c r="B8408" s="52" t="s">
        <v>2254</v>
      </c>
      <c r="C8408" s="16" t="str">
        <f t="shared" si="131"/>
        <v>064 - 081</v>
      </c>
      <c r="D8408" s="52" t="s">
        <v>34487</v>
      </c>
      <c r="E8408" s="52" t="s">
        <v>27583</v>
      </c>
      <c r="F8408" s="16" t="s">
        <v>20391</v>
      </c>
      <c r="G8408" s="16" t="s">
        <v>27582</v>
      </c>
      <c r="H8408" s="16" t="s">
        <v>30282</v>
      </c>
      <c r="I8408" s="16" t="s">
        <v>26022</v>
      </c>
      <c r="J8408" s="16"/>
    </row>
    <row r="8409" spans="1:10">
      <c r="A8409" s="16" t="s">
        <v>34651</v>
      </c>
      <c r="B8409" s="52" t="s">
        <v>1601</v>
      </c>
      <c r="C8409" s="16" t="str">
        <f t="shared" si="131"/>
        <v>027 - 032</v>
      </c>
      <c r="D8409" s="52" t="s">
        <v>36059</v>
      </c>
      <c r="E8409" s="52" t="s">
        <v>16168</v>
      </c>
      <c r="F8409" s="16" t="s">
        <v>13440</v>
      </c>
      <c r="G8409" s="16" t="s">
        <v>16167</v>
      </c>
      <c r="H8409" s="16" t="s">
        <v>32660</v>
      </c>
      <c r="I8409" s="16" t="s">
        <v>34652</v>
      </c>
      <c r="J8409" s="16"/>
    </row>
    <row r="8410" spans="1:10">
      <c r="A8410" s="16" t="s">
        <v>3221</v>
      </c>
      <c r="B8410" s="52" t="s">
        <v>20963</v>
      </c>
      <c r="C8410" s="16" t="str">
        <f t="shared" si="131"/>
        <v>012 - 118</v>
      </c>
      <c r="D8410" s="52" t="s">
        <v>36059</v>
      </c>
      <c r="E8410" s="52" t="s">
        <v>18879</v>
      </c>
      <c r="F8410" s="16" t="s">
        <v>12982</v>
      </c>
      <c r="G8410" s="16" t="s">
        <v>26253</v>
      </c>
      <c r="H8410" s="16" t="s">
        <v>32666</v>
      </c>
      <c r="I8410" s="16" t="s">
        <v>12983</v>
      </c>
    </row>
    <row r="8411" spans="1:10">
      <c r="A8411" s="16" t="s">
        <v>23999</v>
      </c>
      <c r="B8411" s="52" t="s">
        <v>11518</v>
      </c>
      <c r="C8411" s="16" t="str">
        <f t="shared" si="131"/>
        <v>031 - 861</v>
      </c>
      <c r="D8411" s="52"/>
      <c r="E8411" s="52" t="s">
        <v>7531</v>
      </c>
      <c r="F8411" s="16"/>
      <c r="G8411" s="16" t="s">
        <v>7530</v>
      </c>
      <c r="H8411" s="16" t="s">
        <v>30334</v>
      </c>
      <c r="I8411" s="16" t="s">
        <v>24000</v>
      </c>
      <c r="J8411" s="16" t="s">
        <v>34487</v>
      </c>
    </row>
    <row r="8412" spans="1:10">
      <c r="A8412" s="16" t="s">
        <v>9469</v>
      </c>
      <c r="B8412" s="52" t="s">
        <v>28688</v>
      </c>
      <c r="C8412" s="16" t="str">
        <f t="shared" si="131"/>
        <v>092 - 052</v>
      </c>
      <c r="D8412" s="52" t="s">
        <v>36059</v>
      </c>
      <c r="E8412" s="52" t="s">
        <v>3326</v>
      </c>
      <c r="F8412" s="16" t="s">
        <v>32386</v>
      </c>
      <c r="G8412" s="16" t="s">
        <v>30322</v>
      </c>
      <c r="H8412" s="16" t="s">
        <v>33521</v>
      </c>
      <c r="I8412" s="16" t="s">
        <v>37745</v>
      </c>
      <c r="J8412" s="16"/>
    </row>
    <row r="8413" spans="1:10">
      <c r="A8413" s="16" t="s">
        <v>7981</v>
      </c>
      <c r="B8413" s="52" t="s">
        <v>28689</v>
      </c>
      <c r="C8413" s="16" t="str">
        <f t="shared" si="131"/>
        <v>092 - 053</v>
      </c>
      <c r="D8413" s="52" t="s">
        <v>34487</v>
      </c>
      <c r="E8413" s="52" t="s">
        <v>3326</v>
      </c>
      <c r="F8413" s="16" t="s">
        <v>29863</v>
      </c>
      <c r="G8413" s="16" t="s">
        <v>30322</v>
      </c>
      <c r="H8413" s="16" t="s">
        <v>33521</v>
      </c>
      <c r="I8413" s="16" t="s">
        <v>7982</v>
      </c>
    </row>
    <row r="8414" spans="1:10">
      <c r="A8414" s="16" t="s">
        <v>17932</v>
      </c>
      <c r="B8414" s="52" t="s">
        <v>11519</v>
      </c>
      <c r="C8414" s="16" t="str">
        <f t="shared" si="131"/>
        <v>031 - 722</v>
      </c>
      <c r="D8414" s="52"/>
      <c r="E8414" s="52" t="s">
        <v>7531</v>
      </c>
      <c r="F8414" s="16"/>
      <c r="G8414" s="16" t="s">
        <v>7530</v>
      </c>
      <c r="H8414" s="16" t="s">
        <v>30334</v>
      </c>
      <c r="I8414" s="16" t="s">
        <v>17933</v>
      </c>
      <c r="J8414" s="16" t="s">
        <v>34487</v>
      </c>
    </row>
    <row r="8415" spans="1:10">
      <c r="A8415" s="16" t="s">
        <v>5817</v>
      </c>
      <c r="B8415" s="52" t="s">
        <v>19079</v>
      </c>
      <c r="C8415" s="16" t="str">
        <f t="shared" si="131"/>
        <v>080 - 816</v>
      </c>
      <c r="D8415" s="52"/>
      <c r="E8415" s="52" t="s">
        <v>1692</v>
      </c>
      <c r="F8415" s="16"/>
      <c r="G8415" s="16" t="s">
        <v>1691</v>
      </c>
      <c r="H8415" s="16" t="s">
        <v>4772</v>
      </c>
      <c r="I8415" s="16" t="s">
        <v>5818</v>
      </c>
      <c r="J8415" s="16" t="s">
        <v>34487</v>
      </c>
    </row>
    <row r="8416" spans="1:10">
      <c r="A8416" s="16" t="s">
        <v>15511</v>
      </c>
      <c r="B8416" s="52" t="s">
        <v>19759</v>
      </c>
      <c r="C8416" s="16" t="str">
        <f t="shared" si="131"/>
        <v>079 - 105</v>
      </c>
      <c r="D8416" s="52"/>
      <c r="E8416" s="52" t="s">
        <v>4771</v>
      </c>
      <c r="F8416" s="16"/>
      <c r="G8416" s="16" t="s">
        <v>4770</v>
      </c>
      <c r="H8416" s="16" t="s">
        <v>4772</v>
      </c>
      <c r="I8416" s="16" t="s">
        <v>15512</v>
      </c>
      <c r="J8416" s="16" t="s">
        <v>34487</v>
      </c>
    </row>
    <row r="8417" spans="1:10">
      <c r="A8417" s="16" t="s">
        <v>27993</v>
      </c>
      <c r="B8417" s="52" t="s">
        <v>37035</v>
      </c>
      <c r="C8417" s="16" t="str">
        <f t="shared" si="131"/>
        <v>084 - 034</v>
      </c>
      <c r="D8417" s="52" t="s">
        <v>36059</v>
      </c>
      <c r="E8417" s="52" t="s">
        <v>18698</v>
      </c>
      <c r="F8417" s="16" t="s">
        <v>27994</v>
      </c>
      <c r="G8417" s="16" t="s">
        <v>18697</v>
      </c>
      <c r="H8417" s="16" t="s">
        <v>29917</v>
      </c>
      <c r="I8417" s="16" t="s">
        <v>22816</v>
      </c>
    </row>
    <row r="8418" spans="1:10">
      <c r="A8418" s="16" t="s">
        <v>26853</v>
      </c>
      <c r="B8418" s="52" t="s">
        <v>14729</v>
      </c>
      <c r="C8418" s="16" t="str">
        <f t="shared" si="131"/>
        <v>047 - 018</v>
      </c>
      <c r="D8418" s="52" t="s">
        <v>34487</v>
      </c>
      <c r="E8418" s="52" t="s">
        <v>26235</v>
      </c>
      <c r="F8418" s="16" t="s">
        <v>4316</v>
      </c>
      <c r="G8418" s="16" t="s">
        <v>26234</v>
      </c>
      <c r="H8418" s="16" t="s">
        <v>30328</v>
      </c>
      <c r="I8418" s="16" t="s">
        <v>26854</v>
      </c>
    </row>
    <row r="8419" spans="1:10">
      <c r="A8419" s="16" t="s">
        <v>31371</v>
      </c>
      <c r="B8419" s="52" t="s">
        <v>30114</v>
      </c>
      <c r="C8419" s="16" t="str">
        <f t="shared" si="131"/>
        <v>058 - 094</v>
      </c>
      <c r="D8419" s="52" t="s">
        <v>34487</v>
      </c>
      <c r="E8419" s="52" t="s">
        <v>10753</v>
      </c>
      <c r="F8419" s="16" t="s">
        <v>10751</v>
      </c>
      <c r="G8419" s="16" t="s">
        <v>10752</v>
      </c>
      <c r="H8419" s="16" t="s">
        <v>20396</v>
      </c>
      <c r="I8419" s="16" t="s">
        <v>31372</v>
      </c>
    </row>
    <row r="8420" spans="1:10">
      <c r="A8420" s="16" t="s">
        <v>26623</v>
      </c>
      <c r="B8420" s="52" t="s">
        <v>13666</v>
      </c>
      <c r="C8420" s="16" t="str">
        <f t="shared" si="131"/>
        <v>004 - 815</v>
      </c>
      <c r="D8420" s="52"/>
      <c r="E8420" s="52" t="s">
        <v>10758</v>
      </c>
      <c r="F8420" s="16"/>
      <c r="G8420" s="16" t="s">
        <v>10757</v>
      </c>
      <c r="H8420" s="16" t="s">
        <v>10732</v>
      </c>
      <c r="I8420" s="16" t="s">
        <v>26624</v>
      </c>
      <c r="J8420" s="16" t="s">
        <v>34487</v>
      </c>
    </row>
    <row r="8421" spans="1:10">
      <c r="A8421" s="16" t="s">
        <v>24814</v>
      </c>
      <c r="B8421" s="52" t="s">
        <v>4001</v>
      </c>
      <c r="C8421" s="16" t="str">
        <f t="shared" si="131"/>
        <v>004 - 204</v>
      </c>
      <c r="D8421" s="52" t="s">
        <v>34487</v>
      </c>
      <c r="E8421" s="52" t="s">
        <v>10758</v>
      </c>
      <c r="F8421" s="16" t="s">
        <v>10756</v>
      </c>
      <c r="G8421" s="16" t="s">
        <v>10757</v>
      </c>
      <c r="H8421" s="16" t="s">
        <v>10732</v>
      </c>
      <c r="I8421" s="16" t="s">
        <v>24815</v>
      </c>
    </row>
    <row r="8422" spans="1:10">
      <c r="A8422" s="16" t="s">
        <v>37573</v>
      </c>
      <c r="B8422" s="52" t="s">
        <v>4516</v>
      </c>
      <c r="C8422" s="16" t="str">
        <f t="shared" si="131"/>
        <v>003 - 881</v>
      </c>
      <c r="D8422" s="52"/>
      <c r="E8422" s="52" t="s">
        <v>3328</v>
      </c>
      <c r="F8422" s="16"/>
      <c r="G8422" s="16" t="s">
        <v>10731</v>
      </c>
      <c r="H8422" s="16" t="s">
        <v>10732</v>
      </c>
      <c r="I8422" s="16" t="s">
        <v>19880</v>
      </c>
      <c r="J8422" s="16" t="s">
        <v>34487</v>
      </c>
    </row>
    <row r="8423" spans="1:10">
      <c r="A8423" s="16" t="s">
        <v>13897</v>
      </c>
      <c r="B8423" s="52" t="s">
        <v>30568</v>
      </c>
      <c r="C8423" s="16" t="str">
        <f t="shared" si="131"/>
        <v>072 - 039</v>
      </c>
      <c r="D8423" s="52" t="s">
        <v>34487</v>
      </c>
      <c r="E8423" s="52" t="s">
        <v>23759</v>
      </c>
      <c r="F8423" s="16" t="s">
        <v>15557</v>
      </c>
      <c r="G8423" s="16" t="s">
        <v>23758</v>
      </c>
      <c r="H8423" s="16" t="s">
        <v>37422</v>
      </c>
      <c r="I8423" s="16" t="s">
        <v>13898</v>
      </c>
    </row>
    <row r="8424" spans="1:10">
      <c r="A8424" s="16" t="s">
        <v>15310</v>
      </c>
      <c r="B8424" s="52" t="s">
        <v>19080</v>
      </c>
      <c r="C8424" s="16" t="str">
        <f t="shared" si="131"/>
        <v>080 - 070</v>
      </c>
      <c r="D8424" s="52" t="s">
        <v>34487</v>
      </c>
      <c r="E8424" s="52" t="s">
        <v>1692</v>
      </c>
      <c r="F8424" s="16" t="s">
        <v>1139</v>
      </c>
      <c r="G8424" s="16" t="s">
        <v>1691</v>
      </c>
      <c r="H8424" s="16" t="s">
        <v>4772</v>
      </c>
      <c r="I8424" s="16" t="s">
        <v>15311</v>
      </c>
    </row>
    <row r="8425" spans="1:10">
      <c r="A8425" s="16" t="s">
        <v>34834</v>
      </c>
      <c r="B8425" s="52" t="s">
        <v>19081</v>
      </c>
      <c r="C8425" s="16" t="str">
        <f t="shared" si="131"/>
        <v>080 - 817</v>
      </c>
      <c r="D8425" s="52"/>
      <c r="E8425" s="52" t="s">
        <v>1692</v>
      </c>
      <c r="F8425" s="16"/>
      <c r="G8425" s="16" t="s">
        <v>1691</v>
      </c>
      <c r="H8425" s="16" t="s">
        <v>4772</v>
      </c>
      <c r="I8425" s="16" t="s">
        <v>34835</v>
      </c>
      <c r="J8425" s="16" t="s">
        <v>34487</v>
      </c>
    </row>
    <row r="8426" spans="1:10">
      <c r="A8426" s="16" t="s">
        <v>24517</v>
      </c>
      <c r="B8426" s="52" t="s">
        <v>11205</v>
      </c>
      <c r="C8426" s="16" t="str">
        <f t="shared" si="131"/>
        <v>I99 - 819</v>
      </c>
      <c r="D8426" s="52"/>
      <c r="E8426" s="52" t="s">
        <v>10726</v>
      </c>
      <c r="F8426" s="16"/>
      <c r="G8426" s="16" t="s">
        <v>10725</v>
      </c>
      <c r="H8426" s="16" t="s">
        <v>10727</v>
      </c>
      <c r="I8426" s="16" t="s">
        <v>24518</v>
      </c>
    </row>
    <row r="8427" spans="1:10">
      <c r="A8427" s="16" t="s">
        <v>26083</v>
      </c>
      <c r="B8427" s="52" t="s">
        <v>11206</v>
      </c>
      <c r="C8427" s="16" t="str">
        <f t="shared" si="131"/>
        <v>S99 - 725</v>
      </c>
      <c r="D8427" s="52"/>
      <c r="E8427" s="52" t="s">
        <v>15509</v>
      </c>
      <c r="F8427" s="16"/>
      <c r="G8427" s="16" t="s">
        <v>10725</v>
      </c>
      <c r="H8427" s="16" t="s">
        <v>10727</v>
      </c>
      <c r="I8427" s="16" t="s">
        <v>35362</v>
      </c>
    </row>
    <row r="8428" spans="1:10">
      <c r="A8428" s="16" t="s">
        <v>31478</v>
      </c>
      <c r="B8428" s="52" t="s">
        <v>13332</v>
      </c>
      <c r="C8428" s="16" t="str">
        <f t="shared" si="131"/>
        <v>022 - 906</v>
      </c>
      <c r="D8428" s="52"/>
      <c r="E8428" s="52" t="s">
        <v>4777</v>
      </c>
      <c r="F8428" s="16"/>
      <c r="G8428" s="16" t="s">
        <v>4776</v>
      </c>
      <c r="H8428" s="16" t="s">
        <v>4778</v>
      </c>
      <c r="I8428" s="16" t="s">
        <v>31479</v>
      </c>
      <c r="J8428" s="16" t="s">
        <v>34487</v>
      </c>
    </row>
    <row r="8429" spans="1:10">
      <c r="A8429" s="16" t="s">
        <v>36207</v>
      </c>
      <c r="B8429" s="52" t="s">
        <v>8655</v>
      </c>
      <c r="C8429" s="16" t="str">
        <f t="shared" si="131"/>
        <v>014 - 057</v>
      </c>
      <c r="D8429" s="52" t="s">
        <v>34487</v>
      </c>
      <c r="E8429" s="52" t="s">
        <v>31453</v>
      </c>
      <c r="F8429" s="16" t="s">
        <v>36208</v>
      </c>
      <c r="G8429" s="16" t="s">
        <v>31452</v>
      </c>
      <c r="H8429" s="16" t="s">
        <v>32666</v>
      </c>
      <c r="I8429" s="16" t="s">
        <v>36209</v>
      </c>
    </row>
    <row r="8430" spans="1:10">
      <c r="A8430" s="16" t="s">
        <v>7345</v>
      </c>
      <c r="B8430" s="52" t="s">
        <v>13333</v>
      </c>
      <c r="C8430" s="16" t="str">
        <f t="shared" si="131"/>
        <v>022 - 165</v>
      </c>
      <c r="D8430" s="52" t="s">
        <v>34487</v>
      </c>
      <c r="E8430" s="52" t="s">
        <v>4777</v>
      </c>
      <c r="F8430" s="16" t="s">
        <v>25138</v>
      </c>
      <c r="G8430" s="16" t="s">
        <v>4776</v>
      </c>
      <c r="H8430" s="16" t="s">
        <v>4778</v>
      </c>
      <c r="I8430" s="16" t="s">
        <v>7346</v>
      </c>
    </row>
    <row r="8431" spans="1:10">
      <c r="A8431" s="16" t="s">
        <v>17424</v>
      </c>
      <c r="B8431" s="52" t="s">
        <v>27261</v>
      </c>
      <c r="C8431" s="16" t="str">
        <f t="shared" si="131"/>
        <v>001 - 235</v>
      </c>
      <c r="D8431" s="52" t="s">
        <v>36059</v>
      </c>
      <c r="E8431" s="52" t="s">
        <v>37671</v>
      </c>
      <c r="F8431" s="16" t="s">
        <v>772</v>
      </c>
      <c r="G8431" s="16" t="s">
        <v>37670</v>
      </c>
      <c r="H8431" s="16" t="s">
        <v>10732</v>
      </c>
      <c r="I8431" s="16" t="s">
        <v>17425</v>
      </c>
    </row>
    <row r="8432" spans="1:10">
      <c r="A8432" s="16" t="s">
        <v>13300</v>
      </c>
      <c r="B8432" s="52" t="s">
        <v>13667</v>
      </c>
      <c r="C8432" s="16" t="str">
        <f t="shared" si="131"/>
        <v>004 - 205</v>
      </c>
      <c r="D8432" s="52" t="s">
        <v>34487</v>
      </c>
      <c r="E8432" s="52" t="s">
        <v>10758</v>
      </c>
      <c r="F8432" s="16" t="s">
        <v>5763</v>
      </c>
      <c r="G8432" s="16" t="s">
        <v>10757</v>
      </c>
      <c r="H8432" s="16" t="s">
        <v>10732</v>
      </c>
      <c r="I8432" s="16" t="s">
        <v>13301</v>
      </c>
    </row>
    <row r="8433" spans="1:10">
      <c r="A8433" s="16" t="s">
        <v>19630</v>
      </c>
      <c r="B8433" s="52" t="s">
        <v>16526</v>
      </c>
      <c r="C8433" s="16" t="str">
        <f t="shared" si="131"/>
        <v>095 - 045</v>
      </c>
      <c r="D8433" s="52" t="s">
        <v>34487</v>
      </c>
      <c r="E8433" s="52" t="s">
        <v>5719</v>
      </c>
      <c r="F8433" s="16" t="s">
        <v>19631</v>
      </c>
      <c r="G8433" s="16" t="s">
        <v>29627</v>
      </c>
      <c r="H8433" s="16" t="s">
        <v>33521</v>
      </c>
      <c r="I8433" s="16" t="s">
        <v>19632</v>
      </c>
    </row>
    <row r="8434" spans="1:10">
      <c r="A8434" s="16" t="s">
        <v>26682</v>
      </c>
      <c r="B8434" s="52" t="s">
        <v>7864</v>
      </c>
      <c r="C8434" s="16" t="str">
        <f t="shared" si="131"/>
        <v>064 - 805</v>
      </c>
      <c r="D8434" s="52"/>
      <c r="E8434" s="52" t="s">
        <v>27583</v>
      </c>
      <c r="F8434" s="16"/>
      <c r="G8434" s="16" t="s">
        <v>27582</v>
      </c>
      <c r="H8434" s="16" t="s">
        <v>30282</v>
      </c>
      <c r="I8434" s="16" t="s">
        <v>22052</v>
      </c>
      <c r="J8434" s="16" t="s">
        <v>34487</v>
      </c>
    </row>
    <row r="8435" spans="1:10">
      <c r="A8435" s="16" t="s">
        <v>30388</v>
      </c>
      <c r="B8435" s="52" t="s">
        <v>71</v>
      </c>
      <c r="C8435" s="16" t="str">
        <f t="shared" si="131"/>
        <v>017 - 890</v>
      </c>
      <c r="D8435" s="52"/>
      <c r="E8435" s="52" t="s">
        <v>22538</v>
      </c>
      <c r="F8435" s="16"/>
      <c r="G8435" s="16" t="s">
        <v>22537</v>
      </c>
      <c r="H8435" s="16" t="s">
        <v>32666</v>
      </c>
      <c r="I8435" s="16" t="s">
        <v>8636</v>
      </c>
      <c r="J8435" s="16" t="s">
        <v>34487</v>
      </c>
    </row>
    <row r="8436" spans="1:10">
      <c r="A8436" s="16" t="s">
        <v>27575</v>
      </c>
      <c r="B8436" s="52" t="s">
        <v>26970</v>
      </c>
      <c r="C8436" s="16" t="str">
        <f t="shared" si="131"/>
        <v>013 - 932</v>
      </c>
      <c r="D8436" s="52"/>
      <c r="E8436" s="52" t="s">
        <v>26240</v>
      </c>
      <c r="G8436" s="16" t="s">
        <v>26239</v>
      </c>
      <c r="H8436" s="16" t="s">
        <v>32666</v>
      </c>
      <c r="I8436" s="16" t="s">
        <v>3938</v>
      </c>
      <c r="J8436" s="16" t="s">
        <v>34487</v>
      </c>
    </row>
    <row r="8437" spans="1:10">
      <c r="A8437" s="16" t="s">
        <v>28129</v>
      </c>
      <c r="B8437" s="52" t="s">
        <v>33512</v>
      </c>
      <c r="C8437" s="16" t="str">
        <f t="shared" si="131"/>
        <v>008 - 052</v>
      </c>
      <c r="D8437" s="52" t="s">
        <v>36059</v>
      </c>
      <c r="E8437" s="52" t="s">
        <v>16664</v>
      </c>
      <c r="F8437" s="16" t="s">
        <v>28130</v>
      </c>
      <c r="G8437" s="16" t="s">
        <v>16663</v>
      </c>
      <c r="H8437" s="16" t="s">
        <v>34573</v>
      </c>
      <c r="I8437" s="16" t="s">
        <v>28131</v>
      </c>
      <c r="J8437" s="16"/>
    </row>
    <row r="8438" spans="1:10">
      <c r="A8438" s="16" t="s">
        <v>36210</v>
      </c>
      <c r="B8438" s="52" t="s">
        <v>21020</v>
      </c>
      <c r="C8438" s="16" t="str">
        <f t="shared" si="131"/>
        <v>062 - 057</v>
      </c>
      <c r="D8438" s="52" t="s">
        <v>34487</v>
      </c>
      <c r="E8438" s="52" t="s">
        <v>1277</v>
      </c>
      <c r="F8438" s="16" t="s">
        <v>36211</v>
      </c>
      <c r="G8438" s="16" t="s">
        <v>1276</v>
      </c>
      <c r="H8438" s="16" t="s">
        <v>30282</v>
      </c>
      <c r="I8438" s="16" t="s">
        <v>36212</v>
      </c>
    </row>
    <row r="8439" spans="1:10">
      <c r="A8439" s="16" t="s">
        <v>24816</v>
      </c>
      <c r="B8439" s="52" t="s">
        <v>26971</v>
      </c>
      <c r="C8439" s="16" t="str">
        <f t="shared" si="131"/>
        <v>013 - 204</v>
      </c>
      <c r="D8439" s="52" t="s">
        <v>34487</v>
      </c>
      <c r="E8439" s="52" t="s">
        <v>26240</v>
      </c>
      <c r="F8439" s="16" t="s">
        <v>30667</v>
      </c>
      <c r="G8439" s="16" t="s">
        <v>26239</v>
      </c>
      <c r="H8439" s="16" t="s">
        <v>32666</v>
      </c>
      <c r="I8439" s="16" t="s">
        <v>24817</v>
      </c>
    </row>
    <row r="8440" spans="1:10">
      <c r="A8440" s="16" t="s">
        <v>15689</v>
      </c>
      <c r="B8440" s="52" t="s">
        <v>14067</v>
      </c>
      <c r="C8440" s="16" t="str">
        <f t="shared" si="131"/>
        <v>003 - 882</v>
      </c>
      <c r="D8440" s="52"/>
      <c r="E8440" s="52" t="s">
        <v>3328</v>
      </c>
      <c r="F8440" s="16"/>
      <c r="G8440" s="16" t="s">
        <v>10731</v>
      </c>
      <c r="H8440" s="16" t="s">
        <v>10732</v>
      </c>
      <c r="I8440" s="16" t="s">
        <v>15690</v>
      </c>
      <c r="J8440" s="16" t="s">
        <v>34487</v>
      </c>
    </row>
    <row r="8441" spans="1:10">
      <c r="A8441" s="16" t="s">
        <v>37152</v>
      </c>
      <c r="B8441" s="52" t="s">
        <v>32655</v>
      </c>
      <c r="C8441" s="16" t="str">
        <f t="shared" si="131"/>
        <v>078 - 111</v>
      </c>
      <c r="D8441" s="52" t="s">
        <v>34487</v>
      </c>
      <c r="E8441" s="52" t="s">
        <v>1697</v>
      </c>
      <c r="F8441" s="16" t="s">
        <v>22875</v>
      </c>
      <c r="G8441" s="16" t="s">
        <v>1696</v>
      </c>
      <c r="H8441" s="16" t="s">
        <v>4772</v>
      </c>
      <c r="I8441" s="16" t="s">
        <v>9288</v>
      </c>
    </row>
    <row r="8442" spans="1:10">
      <c r="A8442" s="16" t="s">
        <v>30241</v>
      </c>
      <c r="B8442" s="52" t="s">
        <v>28690</v>
      </c>
      <c r="C8442" s="16" t="str">
        <f t="shared" si="131"/>
        <v>092 - 054</v>
      </c>
      <c r="D8442" s="52" t="s">
        <v>34487</v>
      </c>
      <c r="E8442" s="52" t="s">
        <v>3326</v>
      </c>
      <c r="F8442" s="16" t="s">
        <v>11533</v>
      </c>
      <c r="G8442" s="16" t="s">
        <v>30322</v>
      </c>
      <c r="H8442" s="16" t="s">
        <v>33521</v>
      </c>
      <c r="I8442" s="16" t="s">
        <v>30460</v>
      </c>
    </row>
    <row r="8443" spans="1:10">
      <c r="A8443" s="16" t="s">
        <v>9638</v>
      </c>
      <c r="B8443" s="52" t="s">
        <v>4124</v>
      </c>
      <c r="C8443" s="16" t="str">
        <f t="shared" si="131"/>
        <v>019 - 088</v>
      </c>
      <c r="D8443" s="52" t="s">
        <v>36059</v>
      </c>
      <c r="E8443" s="52" t="s">
        <v>23092</v>
      </c>
      <c r="F8443" s="16" t="s">
        <v>23090</v>
      </c>
      <c r="G8443" s="16" t="s">
        <v>23091</v>
      </c>
      <c r="H8443" s="16" t="s">
        <v>32666</v>
      </c>
      <c r="I8443" s="16" t="s">
        <v>9639</v>
      </c>
      <c r="J8443" s="16"/>
    </row>
    <row r="8444" spans="1:10">
      <c r="A8444" s="16" t="s">
        <v>24079</v>
      </c>
      <c r="B8444" s="52" t="s">
        <v>21914</v>
      </c>
      <c r="C8444" s="16" t="str">
        <f t="shared" si="131"/>
        <v>029 - 043</v>
      </c>
      <c r="D8444" s="52" t="s">
        <v>34487</v>
      </c>
      <c r="E8444" s="52" t="s">
        <v>25917</v>
      </c>
      <c r="F8444" s="16" t="s">
        <v>35234</v>
      </c>
      <c r="G8444" s="16" t="s">
        <v>25916</v>
      </c>
      <c r="H8444" s="16" t="s">
        <v>32660</v>
      </c>
      <c r="I8444" s="16" t="s">
        <v>24080</v>
      </c>
    </row>
    <row r="8445" spans="1:10">
      <c r="A8445" s="16" t="s">
        <v>30951</v>
      </c>
      <c r="B8445" s="52" t="s">
        <v>13668</v>
      </c>
      <c r="C8445" s="16" t="str">
        <f t="shared" si="131"/>
        <v>004 - 206</v>
      </c>
      <c r="D8445" s="52" t="s">
        <v>34487</v>
      </c>
      <c r="E8445" s="52" t="s">
        <v>10758</v>
      </c>
      <c r="F8445" s="16" t="s">
        <v>16892</v>
      </c>
      <c r="G8445" s="16" t="s">
        <v>10757</v>
      </c>
      <c r="H8445" s="16" t="s">
        <v>10732</v>
      </c>
      <c r="I8445" s="16" t="s">
        <v>30952</v>
      </c>
    </row>
    <row r="8446" spans="1:10">
      <c r="A8446" s="16" t="s">
        <v>32643</v>
      </c>
      <c r="B8446" s="52" t="s">
        <v>12821</v>
      </c>
      <c r="C8446" s="16" t="str">
        <f t="shared" si="131"/>
        <v>066 - 085</v>
      </c>
      <c r="D8446" s="52" t="s">
        <v>34487</v>
      </c>
      <c r="E8446" s="52" t="s">
        <v>3383</v>
      </c>
      <c r="F8446" s="16" t="s">
        <v>1918</v>
      </c>
      <c r="G8446" s="16" t="s">
        <v>3382</v>
      </c>
      <c r="H8446" s="16" t="s">
        <v>15395</v>
      </c>
      <c r="I8446" s="16" t="s">
        <v>1919</v>
      </c>
    </row>
    <row r="8447" spans="1:10">
      <c r="A8447" s="16" t="s">
        <v>32035</v>
      </c>
      <c r="B8447" s="52" t="s">
        <v>35117</v>
      </c>
      <c r="C8447" s="16" t="str">
        <f t="shared" si="131"/>
        <v>044 - 066</v>
      </c>
      <c r="D8447" s="52" t="s">
        <v>36059</v>
      </c>
      <c r="E8447" s="52" t="s">
        <v>27373</v>
      </c>
      <c r="F8447" s="16" t="s">
        <v>32036</v>
      </c>
      <c r="G8447" s="16" t="s">
        <v>27372</v>
      </c>
      <c r="H8447" s="16" t="s">
        <v>20397</v>
      </c>
      <c r="I8447" s="16" t="s">
        <v>32037</v>
      </c>
    </row>
    <row r="8448" spans="1:10">
      <c r="A8448" s="16" t="s">
        <v>32644</v>
      </c>
      <c r="B8448" s="52" t="s">
        <v>12822</v>
      </c>
      <c r="C8448" s="16" t="str">
        <f t="shared" si="131"/>
        <v>066 - 086</v>
      </c>
      <c r="D8448" s="52" t="s">
        <v>34487</v>
      </c>
      <c r="E8448" s="52" t="s">
        <v>3383</v>
      </c>
      <c r="F8448" s="16" t="s">
        <v>3381</v>
      </c>
      <c r="G8448" s="16" t="s">
        <v>3382</v>
      </c>
      <c r="H8448" s="16" t="s">
        <v>15395</v>
      </c>
      <c r="I8448" s="16" t="s">
        <v>1920</v>
      </c>
    </row>
    <row r="8449" spans="1:10">
      <c r="A8449" s="16" t="s">
        <v>21765</v>
      </c>
      <c r="B8449" s="52" t="s">
        <v>6928</v>
      </c>
      <c r="C8449" s="16" t="str">
        <f t="shared" si="131"/>
        <v>020 - 055</v>
      </c>
      <c r="D8449" s="52" t="s">
        <v>36059</v>
      </c>
      <c r="E8449" s="52" t="s">
        <v>26789</v>
      </c>
      <c r="F8449" s="16" t="s">
        <v>21766</v>
      </c>
      <c r="G8449" s="16" t="s">
        <v>26788</v>
      </c>
      <c r="H8449" s="16" t="s">
        <v>32666</v>
      </c>
      <c r="I8449" s="16" t="s">
        <v>21767</v>
      </c>
    </row>
    <row r="8450" spans="1:10">
      <c r="A8450" s="16" t="s">
        <v>36385</v>
      </c>
      <c r="B8450" s="52" t="s">
        <v>22501</v>
      </c>
      <c r="C8450" s="16" t="str">
        <f t="shared" si="131"/>
        <v>078 - 112</v>
      </c>
      <c r="D8450" s="52" t="s">
        <v>34487</v>
      </c>
      <c r="E8450" s="52" t="s">
        <v>1697</v>
      </c>
      <c r="F8450" s="16" t="s">
        <v>16882</v>
      </c>
      <c r="G8450" s="16" t="s">
        <v>1696</v>
      </c>
      <c r="H8450" s="16" t="s">
        <v>4772</v>
      </c>
      <c r="I8450" s="16" t="s">
        <v>21863</v>
      </c>
    </row>
    <row r="8451" spans="1:10">
      <c r="A8451" s="16" t="s">
        <v>9709</v>
      </c>
      <c r="B8451" s="52" t="s">
        <v>18931</v>
      </c>
      <c r="C8451" s="16" t="str">
        <f t="shared" si="131"/>
        <v>037 - 051</v>
      </c>
      <c r="D8451" s="52" t="s">
        <v>34487</v>
      </c>
      <c r="E8451" s="52" t="s">
        <v>30682</v>
      </c>
      <c r="F8451" s="16" t="s">
        <v>9710</v>
      </c>
      <c r="G8451" s="16" t="s">
        <v>30681</v>
      </c>
      <c r="H8451" s="16" t="s">
        <v>35981</v>
      </c>
      <c r="I8451" s="16" t="s">
        <v>9711</v>
      </c>
    </row>
    <row r="8452" spans="1:10">
      <c r="A8452" s="16" t="s">
        <v>4959</v>
      </c>
      <c r="B8452" s="52" t="s">
        <v>27262</v>
      </c>
      <c r="C8452" s="16" t="str">
        <f t="shared" ref="C8452:C8515" si="132">MID(A8452,1,3) &amp;" - " &amp;MID(A8452,4,3)</f>
        <v>001 - 236</v>
      </c>
      <c r="D8452" s="52" t="s">
        <v>36059</v>
      </c>
      <c r="E8452" s="52" t="s">
        <v>37671</v>
      </c>
      <c r="F8452" s="16" t="s">
        <v>35568</v>
      </c>
      <c r="G8452" s="16" t="s">
        <v>37670</v>
      </c>
      <c r="H8452" s="16" t="s">
        <v>10732</v>
      </c>
      <c r="I8452" s="16" t="s">
        <v>572</v>
      </c>
    </row>
    <row r="8453" spans="1:10">
      <c r="A8453" s="16" t="s">
        <v>31094</v>
      </c>
      <c r="B8453" s="52" t="s">
        <v>4125</v>
      </c>
      <c r="C8453" s="16" t="str">
        <f t="shared" si="132"/>
        <v>019 - 897</v>
      </c>
      <c r="D8453" s="52"/>
      <c r="E8453" s="52" t="s">
        <v>23092</v>
      </c>
      <c r="G8453" s="16" t="s">
        <v>23091</v>
      </c>
      <c r="H8453" s="16" t="s">
        <v>32666</v>
      </c>
      <c r="I8453" s="16" t="s">
        <v>31095</v>
      </c>
      <c r="J8453" s="16" t="s">
        <v>34487</v>
      </c>
    </row>
    <row r="8454" spans="1:10">
      <c r="A8454" s="16" t="s">
        <v>18160</v>
      </c>
      <c r="B8454" s="52" t="s">
        <v>23874</v>
      </c>
      <c r="C8454" s="16" t="str">
        <f t="shared" si="132"/>
        <v>003 - 132</v>
      </c>
      <c r="D8454" s="52" t="s">
        <v>34487</v>
      </c>
      <c r="E8454" s="52" t="s">
        <v>3328</v>
      </c>
      <c r="F8454" s="16" t="s">
        <v>18161</v>
      </c>
      <c r="G8454" s="16" t="s">
        <v>10731</v>
      </c>
      <c r="H8454" s="16" t="s">
        <v>10732</v>
      </c>
      <c r="I8454" s="16" t="s">
        <v>22172</v>
      </c>
      <c r="J8454" s="16" t="s">
        <v>7990</v>
      </c>
    </row>
    <row r="8455" spans="1:10">
      <c r="A8455" s="16" t="s">
        <v>22170</v>
      </c>
      <c r="B8455" s="52" t="s">
        <v>2377</v>
      </c>
      <c r="C8455" s="16" t="str">
        <f t="shared" si="132"/>
        <v>103 - 061</v>
      </c>
      <c r="D8455" s="52" t="s">
        <v>34487</v>
      </c>
      <c r="E8455" s="52" t="s">
        <v>14668</v>
      </c>
      <c r="F8455" s="16" t="s">
        <v>22171</v>
      </c>
      <c r="G8455" s="16" t="s">
        <v>14667</v>
      </c>
      <c r="H8455" s="16" t="s">
        <v>10732</v>
      </c>
      <c r="I8455" s="16" t="s">
        <v>22172</v>
      </c>
    </row>
    <row r="8456" spans="1:10">
      <c r="A8456" s="16" t="s">
        <v>8237</v>
      </c>
      <c r="B8456" s="52" t="s">
        <v>12160</v>
      </c>
      <c r="C8456" s="16" t="str">
        <f t="shared" si="132"/>
        <v>008 - 053</v>
      </c>
      <c r="D8456" s="52" t="s">
        <v>36059</v>
      </c>
      <c r="E8456" s="52" t="s">
        <v>16664</v>
      </c>
      <c r="F8456" s="16" t="s">
        <v>8266</v>
      </c>
      <c r="G8456" s="16" t="s">
        <v>16663</v>
      </c>
      <c r="H8456" s="16" t="s">
        <v>34573</v>
      </c>
      <c r="I8456" s="16" t="s">
        <v>8267</v>
      </c>
      <c r="J8456" s="16"/>
    </row>
    <row r="8457" spans="1:10">
      <c r="A8457" s="16" t="s">
        <v>24084</v>
      </c>
      <c r="B8457" s="52" t="s">
        <v>32300</v>
      </c>
      <c r="C8457" s="16" t="str">
        <f t="shared" si="132"/>
        <v>026 - 071</v>
      </c>
      <c r="D8457" s="52" t="s">
        <v>36059</v>
      </c>
      <c r="E8457" s="52" t="s">
        <v>8857</v>
      </c>
      <c r="F8457" s="16" t="s">
        <v>24085</v>
      </c>
      <c r="G8457" s="16" t="s">
        <v>8856</v>
      </c>
      <c r="H8457" s="16" t="s">
        <v>32660</v>
      </c>
      <c r="I8457" s="16" t="s">
        <v>24086</v>
      </c>
    </row>
    <row r="8458" spans="1:10">
      <c r="A8458" s="16" t="s">
        <v>13164</v>
      </c>
      <c r="B8458" s="52" t="s">
        <v>22595</v>
      </c>
      <c r="C8458" s="16" t="str">
        <f t="shared" si="132"/>
        <v>084 - 035</v>
      </c>
      <c r="D8458" s="52" t="s">
        <v>36059</v>
      </c>
      <c r="E8458" s="52" t="s">
        <v>18698</v>
      </c>
      <c r="F8458" s="16" t="s">
        <v>20853</v>
      </c>
      <c r="G8458" s="16" t="s">
        <v>18697</v>
      </c>
      <c r="H8458" s="16" t="s">
        <v>29917</v>
      </c>
      <c r="I8458" s="16" t="s">
        <v>13165</v>
      </c>
    </row>
    <row r="8459" spans="1:10">
      <c r="A8459" s="16" t="s">
        <v>22173</v>
      </c>
      <c r="B8459" s="52" t="s">
        <v>34098</v>
      </c>
      <c r="C8459" s="16" t="str">
        <f t="shared" si="132"/>
        <v>060 - 061</v>
      </c>
      <c r="D8459" s="52" t="s">
        <v>34487</v>
      </c>
      <c r="E8459" s="52" t="s">
        <v>10737</v>
      </c>
      <c r="F8459" s="16" t="s">
        <v>22872</v>
      </c>
      <c r="G8459" s="16" t="s">
        <v>10736</v>
      </c>
      <c r="H8459" s="16" t="s">
        <v>20396</v>
      </c>
      <c r="I8459" s="16" t="s">
        <v>28656</v>
      </c>
    </row>
    <row r="8460" spans="1:10">
      <c r="A8460" s="16" t="s">
        <v>24993</v>
      </c>
      <c r="B8460" s="52" t="s">
        <v>8201</v>
      </c>
      <c r="C8460" s="16" t="str">
        <f t="shared" si="132"/>
        <v>070 - 063</v>
      </c>
      <c r="D8460" s="52" t="s">
        <v>34487</v>
      </c>
      <c r="E8460" s="52" t="s">
        <v>23672</v>
      </c>
      <c r="F8460" s="16" t="s">
        <v>24715</v>
      </c>
      <c r="G8460" s="16" t="s">
        <v>23671</v>
      </c>
      <c r="H8460" s="16" t="s">
        <v>10748</v>
      </c>
      <c r="I8460" s="16" t="s">
        <v>24994</v>
      </c>
    </row>
    <row r="8461" spans="1:10">
      <c r="A8461" s="16" t="s">
        <v>5100</v>
      </c>
      <c r="B8461" s="52" t="s">
        <v>16598</v>
      </c>
      <c r="C8461" s="16" t="str">
        <f t="shared" si="132"/>
        <v>023 - 069</v>
      </c>
      <c r="D8461" s="52" t="s">
        <v>36059</v>
      </c>
      <c r="E8461" s="52" t="s">
        <v>380</v>
      </c>
      <c r="F8461" s="16" t="s">
        <v>5101</v>
      </c>
      <c r="G8461" s="16" t="s">
        <v>379</v>
      </c>
      <c r="H8461" s="16" t="s">
        <v>32660</v>
      </c>
      <c r="I8461" s="16" t="s">
        <v>5102</v>
      </c>
    </row>
    <row r="8462" spans="1:10">
      <c r="A8462" s="16" t="s">
        <v>4234</v>
      </c>
      <c r="B8462" s="52" t="s">
        <v>6052</v>
      </c>
      <c r="C8462" s="16" t="str">
        <f t="shared" si="132"/>
        <v>069 - 079</v>
      </c>
      <c r="D8462" s="52" t="s">
        <v>34487</v>
      </c>
      <c r="E8462" s="52" t="s">
        <v>36727</v>
      </c>
      <c r="F8462" s="16" t="s">
        <v>29412</v>
      </c>
      <c r="G8462" s="16" t="s">
        <v>36726</v>
      </c>
      <c r="H8462" s="16" t="s">
        <v>15395</v>
      </c>
      <c r="I8462" s="16" t="s">
        <v>16747</v>
      </c>
      <c r="J8462" s="16"/>
    </row>
    <row r="8463" spans="1:10">
      <c r="A8463" s="16" t="s">
        <v>23360</v>
      </c>
      <c r="B8463" s="52" t="s">
        <v>19760</v>
      </c>
      <c r="C8463" s="16" t="str">
        <f t="shared" si="132"/>
        <v>079 - 106</v>
      </c>
      <c r="D8463" s="52" t="s">
        <v>36059</v>
      </c>
      <c r="E8463" s="52" t="s">
        <v>4771</v>
      </c>
      <c r="F8463" s="16" t="s">
        <v>9075</v>
      </c>
      <c r="G8463" s="16" t="s">
        <v>4770</v>
      </c>
      <c r="H8463" s="16" t="s">
        <v>4772</v>
      </c>
      <c r="I8463" s="16" t="s">
        <v>35584</v>
      </c>
      <c r="J8463" s="16" t="s">
        <v>7990</v>
      </c>
    </row>
    <row r="8464" spans="1:10">
      <c r="A8464" s="16" t="s">
        <v>2461</v>
      </c>
      <c r="B8464" s="52" t="s">
        <v>31898</v>
      </c>
      <c r="C8464" s="16" t="str">
        <f t="shared" si="132"/>
        <v>102 - 032</v>
      </c>
      <c r="D8464" s="52" t="s">
        <v>36059</v>
      </c>
      <c r="E8464" s="52" t="s">
        <v>27777</v>
      </c>
      <c r="F8464" s="16" t="s">
        <v>2462</v>
      </c>
      <c r="G8464" s="16" t="s">
        <v>27776</v>
      </c>
      <c r="H8464" s="16" t="s">
        <v>4772</v>
      </c>
      <c r="I8464" s="16" t="s">
        <v>35584</v>
      </c>
      <c r="J8464" s="16"/>
    </row>
    <row r="8465" spans="1:10">
      <c r="A8465" s="16" t="s">
        <v>10258</v>
      </c>
      <c r="B8465" s="52" t="s">
        <v>8951</v>
      </c>
      <c r="C8465" s="16" t="str">
        <f t="shared" si="132"/>
        <v>021 - 077</v>
      </c>
      <c r="D8465" s="52" t="s">
        <v>34487</v>
      </c>
      <c r="E8465" s="52" t="s">
        <v>14657</v>
      </c>
      <c r="F8465" s="16" t="s">
        <v>10259</v>
      </c>
      <c r="G8465" s="16" t="s">
        <v>14656</v>
      </c>
      <c r="H8465" s="16" t="s">
        <v>4778</v>
      </c>
      <c r="I8465" s="16" t="s">
        <v>10260</v>
      </c>
      <c r="J8465" s="16"/>
    </row>
    <row r="8466" spans="1:10">
      <c r="A8466" s="16" t="s">
        <v>25888</v>
      </c>
      <c r="B8466" s="52" t="s">
        <v>10894</v>
      </c>
      <c r="C8466" s="16" t="str">
        <f t="shared" si="132"/>
        <v>031 - 018</v>
      </c>
      <c r="D8466" s="52" t="s">
        <v>36059</v>
      </c>
      <c r="E8466" s="52" t="s">
        <v>7531</v>
      </c>
      <c r="F8466" s="16" t="s">
        <v>25889</v>
      </c>
      <c r="G8466" s="16" t="s">
        <v>7530</v>
      </c>
      <c r="H8466" s="16" t="s">
        <v>30334</v>
      </c>
      <c r="I8466" s="16" t="s">
        <v>25890</v>
      </c>
      <c r="J8466" s="16"/>
    </row>
    <row r="8467" spans="1:10">
      <c r="A8467" s="16" t="s">
        <v>3505</v>
      </c>
      <c r="B8467" s="52" t="s">
        <v>27263</v>
      </c>
      <c r="C8467" s="16" t="str">
        <f t="shared" si="132"/>
        <v>001 - 237</v>
      </c>
      <c r="D8467" s="52" t="s">
        <v>36059</v>
      </c>
      <c r="E8467" s="52" t="s">
        <v>37671</v>
      </c>
      <c r="F8467" s="16" t="s">
        <v>4160</v>
      </c>
      <c r="G8467" s="16" t="s">
        <v>37670</v>
      </c>
      <c r="H8467" s="16" t="s">
        <v>10732</v>
      </c>
      <c r="I8467" s="16" t="s">
        <v>3506</v>
      </c>
      <c r="J8467" s="16"/>
    </row>
    <row r="8468" spans="1:10">
      <c r="A8468" s="16" t="s">
        <v>26119</v>
      </c>
      <c r="B8468" s="52" t="s">
        <v>27263</v>
      </c>
      <c r="C8468" s="16" t="str">
        <f t="shared" si="132"/>
        <v>001 - 924</v>
      </c>
      <c r="D8468" s="52"/>
      <c r="E8468" s="52" t="s">
        <v>37671</v>
      </c>
      <c r="G8468" s="16" t="s">
        <v>37670</v>
      </c>
      <c r="H8468" s="16" t="s">
        <v>10732</v>
      </c>
      <c r="I8468" s="16" t="s">
        <v>3506</v>
      </c>
      <c r="J8468" s="16" t="s">
        <v>34487</v>
      </c>
    </row>
    <row r="8469" spans="1:10">
      <c r="A8469" s="16" t="s">
        <v>312</v>
      </c>
      <c r="B8469" s="52" t="s">
        <v>23875</v>
      </c>
      <c r="C8469" s="16" t="str">
        <f t="shared" si="132"/>
        <v>003 - 883</v>
      </c>
      <c r="D8469" s="52"/>
      <c r="E8469" s="52" t="s">
        <v>3328</v>
      </c>
      <c r="F8469" s="16"/>
      <c r="G8469" s="16" t="s">
        <v>10731</v>
      </c>
      <c r="H8469" s="16" t="s">
        <v>10732</v>
      </c>
      <c r="I8469" s="16" t="s">
        <v>313</v>
      </c>
      <c r="J8469" s="16" t="s">
        <v>34487</v>
      </c>
    </row>
    <row r="8470" spans="1:10">
      <c r="A8470" s="16" t="s">
        <v>3528</v>
      </c>
      <c r="B8470" s="52" t="s">
        <v>4399</v>
      </c>
      <c r="C8470" s="16" t="str">
        <f t="shared" si="132"/>
        <v>052 - 027</v>
      </c>
      <c r="D8470" s="52" t="s">
        <v>34487</v>
      </c>
      <c r="E8470" s="52" t="s">
        <v>3327</v>
      </c>
      <c r="F8470" s="16" t="s">
        <v>6376</v>
      </c>
      <c r="G8470" s="16" t="s">
        <v>28833</v>
      </c>
      <c r="H8470" s="16" t="s">
        <v>30328</v>
      </c>
      <c r="I8470" s="16" t="s">
        <v>3529</v>
      </c>
    </row>
    <row r="8471" spans="1:10">
      <c r="A8471" s="16" t="s">
        <v>1492</v>
      </c>
      <c r="B8471" s="52" t="s">
        <v>34430</v>
      </c>
      <c r="C8471" s="16" t="str">
        <f t="shared" si="132"/>
        <v>048 - 038</v>
      </c>
      <c r="D8471" s="52" t="s">
        <v>36059</v>
      </c>
      <c r="E8471" s="52" t="s">
        <v>29538</v>
      </c>
      <c r="F8471" s="16" t="s">
        <v>1493</v>
      </c>
      <c r="G8471" s="16" t="s">
        <v>29537</v>
      </c>
      <c r="H8471" s="16" t="s">
        <v>30328</v>
      </c>
      <c r="I8471" s="16" t="s">
        <v>1494</v>
      </c>
    </row>
    <row r="8472" spans="1:10">
      <c r="A8472" s="16" t="s">
        <v>169</v>
      </c>
      <c r="B8472" s="52" t="s">
        <v>17162</v>
      </c>
      <c r="C8472" s="16" t="str">
        <f t="shared" si="132"/>
        <v>075 - 095</v>
      </c>
      <c r="D8472" s="52" t="s">
        <v>36059</v>
      </c>
      <c r="E8472" s="52" t="s">
        <v>25912</v>
      </c>
      <c r="F8472" s="16" t="s">
        <v>27443</v>
      </c>
      <c r="G8472" s="16" t="s">
        <v>31815</v>
      </c>
      <c r="H8472" s="16" t="s">
        <v>37422</v>
      </c>
      <c r="I8472" s="16" t="s">
        <v>170</v>
      </c>
    </row>
    <row r="8473" spans="1:10">
      <c r="A8473" s="16" t="s">
        <v>29147</v>
      </c>
      <c r="B8473" s="52" t="s">
        <v>20339</v>
      </c>
      <c r="C8473" s="16" t="str">
        <f t="shared" si="132"/>
        <v>085 - 016</v>
      </c>
      <c r="D8473" s="52" t="s">
        <v>34487</v>
      </c>
      <c r="E8473" s="52" t="s">
        <v>5706</v>
      </c>
      <c r="F8473" s="16" t="s">
        <v>14346</v>
      </c>
      <c r="G8473" s="16" t="s">
        <v>5718</v>
      </c>
      <c r="H8473" s="16" t="s">
        <v>29917</v>
      </c>
      <c r="I8473" s="16" t="s">
        <v>14347</v>
      </c>
    </row>
    <row r="8474" spans="1:10">
      <c r="A8474" s="16" t="s">
        <v>21814</v>
      </c>
      <c r="B8474" s="52" t="s">
        <v>30115</v>
      </c>
      <c r="C8474" s="16" t="str">
        <f t="shared" si="132"/>
        <v>058 - 119</v>
      </c>
      <c r="D8474" s="52" t="s">
        <v>36059</v>
      </c>
      <c r="E8474" s="52" t="s">
        <v>10753</v>
      </c>
      <c r="F8474" s="16" t="s">
        <v>25196</v>
      </c>
      <c r="G8474" s="16" t="s">
        <v>10752</v>
      </c>
      <c r="H8474" s="16" t="s">
        <v>20396</v>
      </c>
      <c r="I8474" s="16" t="s">
        <v>21815</v>
      </c>
    </row>
    <row r="8475" spans="1:10">
      <c r="A8475" s="16" t="s">
        <v>20680</v>
      </c>
      <c r="B8475" s="52" t="s">
        <v>17163</v>
      </c>
      <c r="C8475" s="16" t="str">
        <f t="shared" si="132"/>
        <v>075 - 068</v>
      </c>
      <c r="D8475" s="52" t="s">
        <v>36059</v>
      </c>
      <c r="E8475" s="52" t="s">
        <v>25912</v>
      </c>
      <c r="F8475" s="16" t="s">
        <v>20681</v>
      </c>
      <c r="G8475" s="16" t="s">
        <v>31815</v>
      </c>
      <c r="H8475" s="16" t="s">
        <v>37422</v>
      </c>
      <c r="I8475" s="16" t="s">
        <v>20623</v>
      </c>
      <c r="J8475" s="16"/>
    </row>
    <row r="8476" spans="1:10">
      <c r="A8476" s="16" t="s">
        <v>11191</v>
      </c>
      <c r="B8476" s="52" t="s">
        <v>1477</v>
      </c>
      <c r="C8476" s="16" t="str">
        <f t="shared" si="132"/>
        <v>036 - 036</v>
      </c>
      <c r="D8476" s="52" t="s">
        <v>36059</v>
      </c>
      <c r="E8476" s="52" t="s">
        <v>37427</v>
      </c>
      <c r="F8476" s="16" t="s">
        <v>11192</v>
      </c>
      <c r="G8476" s="16" t="s">
        <v>37426</v>
      </c>
      <c r="H8476" s="16" t="s">
        <v>35981</v>
      </c>
      <c r="I8476" s="16" t="s">
        <v>9141</v>
      </c>
      <c r="J8476" s="16"/>
    </row>
    <row r="8477" spans="1:10">
      <c r="A8477" s="16" t="s">
        <v>20495</v>
      </c>
      <c r="B8477" s="52" t="s">
        <v>18544</v>
      </c>
      <c r="C8477" s="16" t="str">
        <f t="shared" si="132"/>
        <v>076 - 073</v>
      </c>
      <c r="D8477" s="52" t="s">
        <v>34487</v>
      </c>
      <c r="E8477" s="52" t="s">
        <v>13510</v>
      </c>
      <c r="F8477" s="16" t="s">
        <v>13508</v>
      </c>
      <c r="G8477" s="16" t="s">
        <v>13509</v>
      </c>
      <c r="H8477" s="16" t="s">
        <v>13511</v>
      </c>
      <c r="I8477" s="16" t="s">
        <v>20496</v>
      </c>
    </row>
    <row r="8478" spans="1:10">
      <c r="A8478" s="16" t="s">
        <v>25540</v>
      </c>
      <c r="B8478" s="52" t="s">
        <v>8405</v>
      </c>
      <c r="C8478" s="16" t="str">
        <f t="shared" si="132"/>
        <v>076 - 074</v>
      </c>
      <c r="D8478" s="52" t="s">
        <v>34487</v>
      </c>
      <c r="E8478" s="52" t="s">
        <v>13510</v>
      </c>
      <c r="F8478" s="16" t="s">
        <v>21388</v>
      </c>
      <c r="G8478" s="16" t="s">
        <v>13509</v>
      </c>
      <c r="H8478" s="16" t="s">
        <v>13511</v>
      </c>
      <c r="I8478" s="16" t="s">
        <v>25541</v>
      </c>
    </row>
    <row r="8479" spans="1:10">
      <c r="A8479" s="16" t="s">
        <v>26352</v>
      </c>
      <c r="B8479" s="52" t="s">
        <v>8745</v>
      </c>
      <c r="C8479" s="16" t="str">
        <f t="shared" si="132"/>
        <v>082 - 063</v>
      </c>
      <c r="D8479" s="52" t="s">
        <v>36059</v>
      </c>
      <c r="E8479" s="52" t="s">
        <v>1263</v>
      </c>
      <c r="F8479" s="16" t="s">
        <v>35738</v>
      </c>
      <c r="G8479" s="16" t="s">
        <v>1262</v>
      </c>
      <c r="H8479" s="16" t="s">
        <v>29917</v>
      </c>
      <c r="I8479" s="16" t="s">
        <v>26353</v>
      </c>
    </row>
    <row r="8480" spans="1:10">
      <c r="A8480" s="16" t="s">
        <v>37559</v>
      </c>
      <c r="B8480" s="52" t="s">
        <v>21174</v>
      </c>
      <c r="C8480" s="16" t="str">
        <f t="shared" si="132"/>
        <v>061 - 074</v>
      </c>
      <c r="D8480" s="52" t="s">
        <v>36059</v>
      </c>
      <c r="E8480" s="52" t="s">
        <v>26249</v>
      </c>
      <c r="F8480" s="16" t="s">
        <v>37560</v>
      </c>
      <c r="G8480" s="16" t="s">
        <v>26248</v>
      </c>
      <c r="H8480" s="16" t="s">
        <v>30282</v>
      </c>
      <c r="I8480" s="16" t="s">
        <v>37561</v>
      </c>
    </row>
    <row r="8481" spans="1:10">
      <c r="A8481" s="16" t="s">
        <v>3195</v>
      </c>
      <c r="B8481" s="52" t="s">
        <v>28542</v>
      </c>
      <c r="C8481" s="16" t="str">
        <f t="shared" si="132"/>
        <v>065 - 118</v>
      </c>
      <c r="D8481" s="52" t="s">
        <v>36059</v>
      </c>
      <c r="E8481" s="52" t="s">
        <v>29546</v>
      </c>
      <c r="F8481" s="16" t="s">
        <v>3196</v>
      </c>
      <c r="G8481" s="16" t="s">
        <v>29545</v>
      </c>
      <c r="H8481" s="16" t="s">
        <v>30282</v>
      </c>
      <c r="I8481" s="16" t="s">
        <v>3197</v>
      </c>
    </row>
    <row r="8482" spans="1:10">
      <c r="A8482" s="16" t="s">
        <v>28733</v>
      </c>
      <c r="B8482" s="52" t="s">
        <v>10974</v>
      </c>
      <c r="C8482" s="16" t="str">
        <f t="shared" si="132"/>
        <v>018 - 133</v>
      </c>
      <c r="D8482" s="52" t="s">
        <v>36059</v>
      </c>
      <c r="E8482" s="52" t="s">
        <v>35975</v>
      </c>
      <c r="F8482" s="16" t="s">
        <v>32325</v>
      </c>
      <c r="G8482" s="16" t="s">
        <v>35974</v>
      </c>
      <c r="H8482" s="16" t="s">
        <v>32666</v>
      </c>
      <c r="I8482" s="16" t="s">
        <v>28747</v>
      </c>
    </row>
    <row r="8483" spans="1:10">
      <c r="A8483" s="16" t="s">
        <v>2970</v>
      </c>
      <c r="B8483" s="52" t="s">
        <v>33768</v>
      </c>
      <c r="C8483" s="16" t="str">
        <f t="shared" si="132"/>
        <v>040 - 039</v>
      </c>
      <c r="D8483" s="52" t="s">
        <v>36059</v>
      </c>
      <c r="E8483" s="52" t="s">
        <v>32809</v>
      </c>
      <c r="F8483" s="16" t="s">
        <v>14995</v>
      </c>
      <c r="G8483" s="16" t="s">
        <v>32808</v>
      </c>
      <c r="H8483" s="16" t="s">
        <v>35981</v>
      </c>
      <c r="I8483" s="16" t="s">
        <v>19359</v>
      </c>
      <c r="J8483" s="16" t="s">
        <v>7990</v>
      </c>
    </row>
    <row r="8484" spans="1:10">
      <c r="A8484" s="16" t="s">
        <v>19357</v>
      </c>
      <c r="B8484" s="52" t="s">
        <v>10693</v>
      </c>
      <c r="C8484" s="16" t="str">
        <f t="shared" si="132"/>
        <v>099 - 016</v>
      </c>
      <c r="D8484" s="52" t="s">
        <v>36059</v>
      </c>
      <c r="E8484" s="52" t="s">
        <v>25925</v>
      </c>
      <c r="F8484" s="16" t="s">
        <v>19358</v>
      </c>
      <c r="G8484" s="16" t="s">
        <v>25924</v>
      </c>
      <c r="H8484" s="16" t="s">
        <v>35981</v>
      </c>
      <c r="I8484" s="16" t="s">
        <v>19359</v>
      </c>
    </row>
    <row r="8485" spans="1:10">
      <c r="A8485" s="16" t="s">
        <v>27654</v>
      </c>
      <c r="B8485" s="52" t="s">
        <v>35211</v>
      </c>
      <c r="C8485" s="16" t="str">
        <f t="shared" si="132"/>
        <v>015 - 191</v>
      </c>
      <c r="D8485" s="52" t="s">
        <v>36059</v>
      </c>
      <c r="E8485" s="52" t="s">
        <v>32665</v>
      </c>
      <c r="F8485" s="16" t="s">
        <v>27655</v>
      </c>
      <c r="G8485" s="16" t="s">
        <v>32664</v>
      </c>
      <c r="H8485" s="16" t="s">
        <v>32666</v>
      </c>
      <c r="I8485" s="16" t="s">
        <v>27656</v>
      </c>
    </row>
    <row r="8486" spans="1:10">
      <c r="A8486" s="16" t="s">
        <v>8411</v>
      </c>
      <c r="B8486" s="52" t="s">
        <v>27264</v>
      </c>
      <c r="C8486" s="16" t="str">
        <f t="shared" si="132"/>
        <v>001 - 238</v>
      </c>
      <c r="D8486" s="52" t="s">
        <v>34487</v>
      </c>
      <c r="E8486" s="52" t="s">
        <v>37671</v>
      </c>
      <c r="F8486" s="16" t="s">
        <v>35568</v>
      </c>
      <c r="G8486" s="16" t="s">
        <v>37670</v>
      </c>
      <c r="H8486" s="16" t="s">
        <v>10732</v>
      </c>
      <c r="I8486" s="16" t="s">
        <v>8412</v>
      </c>
    </row>
    <row r="8487" spans="1:10">
      <c r="A8487" s="16" t="s">
        <v>12514</v>
      </c>
      <c r="B8487" s="52" t="s">
        <v>24985</v>
      </c>
      <c r="C8487" s="16" t="str">
        <f t="shared" si="132"/>
        <v>010 - 053</v>
      </c>
      <c r="D8487" s="52" t="s">
        <v>34487</v>
      </c>
      <c r="E8487" s="52" t="s">
        <v>30437</v>
      </c>
      <c r="F8487" s="16" t="s">
        <v>36886</v>
      </c>
      <c r="G8487" s="16" t="s">
        <v>30436</v>
      </c>
      <c r="H8487" s="16" t="s">
        <v>34573</v>
      </c>
      <c r="I8487" s="16" t="s">
        <v>12515</v>
      </c>
      <c r="J8487" s="16"/>
    </row>
    <row r="8488" spans="1:10">
      <c r="A8488" s="16" t="s">
        <v>34374</v>
      </c>
      <c r="B8488" s="52" t="s">
        <v>25612</v>
      </c>
      <c r="C8488" s="16" t="str">
        <f t="shared" si="132"/>
        <v>087 - 040</v>
      </c>
      <c r="D8488" s="52" t="s">
        <v>36059</v>
      </c>
      <c r="E8488" s="52" t="s">
        <v>10962</v>
      </c>
      <c r="F8488" s="16" t="s">
        <v>6898</v>
      </c>
      <c r="G8488" s="16" t="s">
        <v>10961</v>
      </c>
      <c r="H8488" s="16" t="s">
        <v>29917</v>
      </c>
      <c r="I8488" s="16" t="s">
        <v>25768</v>
      </c>
    </row>
    <row r="8489" spans="1:10">
      <c r="A8489" s="16" t="s">
        <v>3777</v>
      </c>
      <c r="B8489" s="52" t="s">
        <v>22502</v>
      </c>
      <c r="C8489" s="16" t="str">
        <f t="shared" si="132"/>
        <v>078 - 113</v>
      </c>
      <c r="D8489" s="52" t="s">
        <v>34487</v>
      </c>
      <c r="E8489" s="52" t="s">
        <v>1697</v>
      </c>
      <c r="F8489" s="16" t="s">
        <v>12999</v>
      </c>
      <c r="G8489" s="16" t="s">
        <v>1696</v>
      </c>
      <c r="H8489" s="16" t="s">
        <v>4772</v>
      </c>
      <c r="I8489" s="16" t="s">
        <v>3778</v>
      </c>
      <c r="J8489" s="16"/>
    </row>
    <row r="8490" spans="1:10">
      <c r="A8490" s="16" t="s">
        <v>2932</v>
      </c>
      <c r="B8490" s="52" t="s">
        <v>22714</v>
      </c>
      <c r="C8490" s="16" t="str">
        <f t="shared" si="132"/>
        <v>076 - 075</v>
      </c>
      <c r="D8490" s="52" t="s">
        <v>34487</v>
      </c>
      <c r="E8490" s="52" t="s">
        <v>13510</v>
      </c>
      <c r="F8490" s="16" t="s">
        <v>21388</v>
      </c>
      <c r="G8490" s="16" t="s">
        <v>13509</v>
      </c>
      <c r="H8490" s="16" t="s">
        <v>13511</v>
      </c>
      <c r="I8490" s="16" t="s">
        <v>17553</v>
      </c>
    </row>
    <row r="8491" spans="1:10">
      <c r="A8491" s="16" t="s">
        <v>37224</v>
      </c>
      <c r="B8491" s="52" t="s">
        <v>10700</v>
      </c>
      <c r="C8491" s="16" t="str">
        <f t="shared" si="132"/>
        <v>079 - 107</v>
      </c>
      <c r="D8491" s="52" t="s">
        <v>34487</v>
      </c>
      <c r="E8491" s="52" t="s">
        <v>4771</v>
      </c>
      <c r="F8491" s="16" t="s">
        <v>9075</v>
      </c>
      <c r="G8491" s="16" t="s">
        <v>4770</v>
      </c>
      <c r="H8491" s="16" t="s">
        <v>4772</v>
      </c>
      <c r="I8491" s="16" t="s">
        <v>30067</v>
      </c>
      <c r="J8491" s="16" t="s">
        <v>7990</v>
      </c>
    </row>
    <row r="8492" spans="1:10">
      <c r="A8492" s="16" t="s">
        <v>30066</v>
      </c>
      <c r="B8492" s="52" t="s">
        <v>7189</v>
      </c>
      <c r="C8492" s="16" t="str">
        <f t="shared" si="132"/>
        <v>102 - 033</v>
      </c>
      <c r="D8492" s="52" t="s">
        <v>34487</v>
      </c>
      <c r="E8492" s="52" t="s">
        <v>27777</v>
      </c>
      <c r="F8492" s="16" t="s">
        <v>21476</v>
      </c>
      <c r="G8492" s="16" t="s">
        <v>27776</v>
      </c>
      <c r="H8492" s="16" t="s">
        <v>4772</v>
      </c>
      <c r="I8492" s="16" t="s">
        <v>30067</v>
      </c>
    </row>
    <row r="8493" spans="1:10">
      <c r="A8493" s="16" t="s">
        <v>837</v>
      </c>
      <c r="B8493" s="52" t="s">
        <v>36856</v>
      </c>
      <c r="C8493" s="16" t="str">
        <f t="shared" si="132"/>
        <v>041 - 051</v>
      </c>
      <c r="D8493" s="52" t="s">
        <v>36059</v>
      </c>
      <c r="E8493" s="52" t="s">
        <v>31873</v>
      </c>
      <c r="F8493" s="16" t="s">
        <v>838</v>
      </c>
      <c r="G8493" s="16" t="s">
        <v>31872</v>
      </c>
      <c r="H8493" s="16" t="s">
        <v>20397</v>
      </c>
      <c r="I8493" s="16" t="s">
        <v>839</v>
      </c>
    </row>
    <row r="8494" spans="1:10">
      <c r="A8494" s="16" t="s">
        <v>34844</v>
      </c>
      <c r="B8494" s="52" t="s">
        <v>34532</v>
      </c>
      <c r="C8494" s="16" t="str">
        <f t="shared" si="132"/>
        <v>006 - 152</v>
      </c>
      <c r="D8494" s="52" t="s">
        <v>36059</v>
      </c>
      <c r="E8494" s="52" t="s">
        <v>26671</v>
      </c>
      <c r="F8494" s="16" t="s">
        <v>26669</v>
      </c>
      <c r="G8494" s="16" t="s">
        <v>26670</v>
      </c>
      <c r="H8494" s="16" t="s">
        <v>10732</v>
      </c>
      <c r="I8494" s="16" t="s">
        <v>34845</v>
      </c>
    </row>
    <row r="8495" spans="1:10">
      <c r="A8495" s="16" t="s">
        <v>24123</v>
      </c>
      <c r="B8495" s="52" t="s">
        <v>10975</v>
      </c>
      <c r="C8495" s="16" t="str">
        <f t="shared" si="132"/>
        <v>018 - 134</v>
      </c>
      <c r="D8495" s="52" t="s">
        <v>36059</v>
      </c>
      <c r="E8495" s="52" t="s">
        <v>35975</v>
      </c>
      <c r="F8495" s="16" t="s">
        <v>25210</v>
      </c>
      <c r="G8495" s="16" t="s">
        <v>35974</v>
      </c>
      <c r="H8495" s="16" t="s">
        <v>32666</v>
      </c>
      <c r="I8495" s="16" t="s">
        <v>24124</v>
      </c>
    </row>
    <row r="8496" spans="1:10">
      <c r="A8496" s="16" t="s">
        <v>2166</v>
      </c>
      <c r="B8496" s="52" t="s">
        <v>29861</v>
      </c>
      <c r="C8496" s="16" t="str">
        <f t="shared" si="132"/>
        <v>005 - 097</v>
      </c>
      <c r="D8496" s="52" t="s">
        <v>36059</v>
      </c>
      <c r="E8496" s="52" t="s">
        <v>18693</v>
      </c>
      <c r="F8496" s="16" t="s">
        <v>2167</v>
      </c>
      <c r="G8496" s="16" t="s">
        <v>18692</v>
      </c>
      <c r="H8496" s="16" t="s">
        <v>10732</v>
      </c>
      <c r="I8496" s="16" t="s">
        <v>2168</v>
      </c>
      <c r="J8496" s="16"/>
    </row>
    <row r="8497" spans="1:10">
      <c r="A8497" s="16" t="s">
        <v>31357</v>
      </c>
      <c r="B8497" s="52" t="s">
        <v>35212</v>
      </c>
      <c r="C8497" s="16" t="str">
        <f t="shared" si="132"/>
        <v>015 - 942</v>
      </c>
      <c r="D8497" s="52"/>
      <c r="E8497" s="52" t="s">
        <v>32665</v>
      </c>
      <c r="G8497" s="16" t="s">
        <v>32664</v>
      </c>
      <c r="H8497" s="16" t="s">
        <v>32666</v>
      </c>
      <c r="I8497" s="16" t="s">
        <v>31358</v>
      </c>
      <c r="J8497" s="16" t="s">
        <v>34487</v>
      </c>
    </row>
    <row r="8498" spans="1:10">
      <c r="A8498" s="16" t="s">
        <v>1505</v>
      </c>
      <c r="B8498" s="52" t="s">
        <v>13669</v>
      </c>
      <c r="C8498" s="16" t="str">
        <f t="shared" si="132"/>
        <v>004 - 207</v>
      </c>
      <c r="D8498" s="52" t="s">
        <v>34487</v>
      </c>
      <c r="E8498" s="52" t="s">
        <v>10758</v>
      </c>
      <c r="F8498" s="16" t="s">
        <v>14265</v>
      </c>
      <c r="G8498" s="16" t="s">
        <v>10757</v>
      </c>
      <c r="H8498" s="16" t="s">
        <v>10732</v>
      </c>
      <c r="I8498" s="16" t="s">
        <v>14266</v>
      </c>
    </row>
    <row r="8499" spans="1:10">
      <c r="A8499" s="16" t="s">
        <v>17938</v>
      </c>
      <c r="B8499" s="52" t="s">
        <v>10895</v>
      </c>
      <c r="C8499" s="16" t="str">
        <f t="shared" si="132"/>
        <v>031 - 723</v>
      </c>
      <c r="D8499" s="52"/>
      <c r="E8499" s="52" t="s">
        <v>7531</v>
      </c>
      <c r="F8499" s="16"/>
      <c r="G8499" s="16" t="s">
        <v>7530</v>
      </c>
      <c r="H8499" s="16" t="s">
        <v>30334</v>
      </c>
      <c r="I8499" s="16" t="s">
        <v>17939</v>
      </c>
      <c r="J8499" s="16" t="s">
        <v>34487</v>
      </c>
    </row>
    <row r="8500" spans="1:10">
      <c r="A8500" s="16" t="s">
        <v>22509</v>
      </c>
      <c r="B8500" s="52" t="s">
        <v>34274</v>
      </c>
      <c r="C8500" s="16" t="str">
        <f t="shared" si="132"/>
        <v>030 - 099</v>
      </c>
      <c r="D8500" s="52" t="s">
        <v>36059</v>
      </c>
      <c r="E8500" s="52" t="s">
        <v>35970</v>
      </c>
      <c r="F8500" s="16" t="s">
        <v>22510</v>
      </c>
      <c r="G8500" s="16" t="s">
        <v>35969</v>
      </c>
      <c r="H8500" s="16" t="s">
        <v>30334</v>
      </c>
      <c r="I8500" s="16" t="s">
        <v>22511</v>
      </c>
    </row>
    <row r="8501" spans="1:10">
      <c r="A8501" s="16" t="s">
        <v>29362</v>
      </c>
      <c r="B8501" s="52" t="s">
        <v>4126</v>
      </c>
      <c r="C8501" s="16" t="str">
        <f t="shared" si="132"/>
        <v>019 - 089</v>
      </c>
      <c r="D8501" s="52" t="s">
        <v>36059</v>
      </c>
      <c r="E8501" s="52" t="s">
        <v>23092</v>
      </c>
      <c r="F8501" s="16" t="s">
        <v>29363</v>
      </c>
      <c r="G8501" s="16" t="s">
        <v>23091</v>
      </c>
      <c r="H8501" s="16" t="s">
        <v>32666</v>
      </c>
      <c r="I8501" s="16" t="s">
        <v>29364</v>
      </c>
    </row>
    <row r="8502" spans="1:10">
      <c r="A8502" s="16" t="s">
        <v>32698</v>
      </c>
      <c r="B8502" s="52" t="s">
        <v>30770</v>
      </c>
      <c r="C8502" s="16" t="str">
        <f t="shared" si="132"/>
        <v>078 - 114</v>
      </c>
      <c r="D8502" s="52" t="s">
        <v>34487</v>
      </c>
      <c r="E8502" s="52" t="s">
        <v>1697</v>
      </c>
      <c r="F8502" s="16" t="s">
        <v>32699</v>
      </c>
      <c r="G8502" s="16" t="s">
        <v>1696</v>
      </c>
      <c r="H8502" s="16" t="s">
        <v>4772</v>
      </c>
      <c r="I8502" s="16" t="s">
        <v>7206</v>
      </c>
    </row>
    <row r="8503" spans="1:10">
      <c r="A8503" s="16" t="s">
        <v>32645</v>
      </c>
      <c r="B8503" s="52" t="s">
        <v>31649</v>
      </c>
      <c r="C8503" s="16" t="str">
        <f t="shared" si="132"/>
        <v>066 - 087</v>
      </c>
      <c r="D8503" s="52" t="s">
        <v>34487</v>
      </c>
      <c r="E8503" s="52" t="s">
        <v>3383</v>
      </c>
      <c r="F8503" s="16" t="s">
        <v>1921</v>
      </c>
      <c r="G8503" s="16" t="s">
        <v>3382</v>
      </c>
      <c r="H8503" s="16" t="s">
        <v>15395</v>
      </c>
      <c r="I8503" s="16" t="s">
        <v>1922</v>
      </c>
    </row>
    <row r="8504" spans="1:10">
      <c r="A8504" s="16" t="s">
        <v>7105</v>
      </c>
      <c r="B8504" s="52" t="s">
        <v>24208</v>
      </c>
      <c r="C8504" s="16" t="str">
        <f t="shared" si="132"/>
        <v>001 - 239</v>
      </c>
      <c r="D8504" s="52" t="s">
        <v>34487</v>
      </c>
      <c r="E8504" s="52" t="s">
        <v>37671</v>
      </c>
      <c r="F8504" s="16" t="s">
        <v>6454</v>
      </c>
      <c r="G8504" s="16" t="s">
        <v>37670</v>
      </c>
      <c r="H8504" s="16" t="s">
        <v>10732</v>
      </c>
      <c r="I8504" s="16" t="s">
        <v>7106</v>
      </c>
    </row>
    <row r="8505" spans="1:10">
      <c r="A8505" s="16" t="s">
        <v>32170</v>
      </c>
      <c r="B8505" s="52" t="s">
        <v>1602</v>
      </c>
      <c r="C8505" s="16" t="str">
        <f t="shared" si="132"/>
        <v>027 - 033</v>
      </c>
      <c r="D8505" s="52" t="s">
        <v>36059</v>
      </c>
      <c r="E8505" s="52" t="s">
        <v>16168</v>
      </c>
      <c r="F8505" s="16" t="s">
        <v>32171</v>
      </c>
      <c r="G8505" s="16" t="s">
        <v>16167</v>
      </c>
      <c r="H8505" s="16" t="s">
        <v>32660</v>
      </c>
      <c r="I8505" s="16" t="s">
        <v>32172</v>
      </c>
    </row>
    <row r="8506" spans="1:10">
      <c r="A8506" s="16" t="s">
        <v>23056</v>
      </c>
      <c r="B8506" s="52" t="s">
        <v>21570</v>
      </c>
      <c r="C8506" s="16" t="str">
        <f t="shared" si="132"/>
        <v>074 - 013</v>
      </c>
      <c r="D8506" s="52" t="s">
        <v>36059</v>
      </c>
      <c r="E8506" s="52" t="s">
        <v>25935</v>
      </c>
      <c r="F8506" s="16" t="s">
        <v>36706</v>
      </c>
      <c r="G8506" s="16" t="s">
        <v>25933</v>
      </c>
      <c r="H8506" s="16" t="s">
        <v>37422</v>
      </c>
      <c r="I8506" s="16" t="s">
        <v>36707</v>
      </c>
    </row>
    <row r="8507" spans="1:10">
      <c r="A8507" s="16" t="s">
        <v>28184</v>
      </c>
      <c r="B8507" s="52" t="s">
        <v>36271</v>
      </c>
      <c r="C8507" s="16" t="str">
        <f t="shared" si="132"/>
        <v>034 - 806</v>
      </c>
      <c r="D8507" s="52"/>
      <c r="E8507" s="52" t="s">
        <v>23677</v>
      </c>
      <c r="F8507" s="16"/>
      <c r="G8507" s="16" t="s">
        <v>23676</v>
      </c>
      <c r="H8507" s="16" t="s">
        <v>35981</v>
      </c>
      <c r="I8507" s="16" t="s">
        <v>28185</v>
      </c>
      <c r="J8507" s="16" t="s">
        <v>34487</v>
      </c>
    </row>
    <row r="8508" spans="1:10">
      <c r="A8508" s="16" t="s">
        <v>2095</v>
      </c>
      <c r="B8508" s="52" t="s">
        <v>17164</v>
      </c>
      <c r="C8508" s="16" t="str">
        <f t="shared" si="132"/>
        <v>075 - 069</v>
      </c>
      <c r="D8508" s="52" t="s">
        <v>34487</v>
      </c>
      <c r="E8508" s="52" t="s">
        <v>25912</v>
      </c>
      <c r="F8508" s="16" t="s">
        <v>8079</v>
      </c>
      <c r="G8508" s="16" t="s">
        <v>31815</v>
      </c>
      <c r="H8508" s="16" t="s">
        <v>37422</v>
      </c>
      <c r="I8508" s="16" t="s">
        <v>2096</v>
      </c>
    </row>
    <row r="8509" spans="1:10">
      <c r="A8509" s="16" t="s">
        <v>16829</v>
      </c>
      <c r="B8509" s="52" t="s">
        <v>30771</v>
      </c>
      <c r="C8509" s="16" t="str">
        <f t="shared" si="132"/>
        <v>078 - 115</v>
      </c>
      <c r="D8509" s="52" t="s">
        <v>34487</v>
      </c>
      <c r="E8509" s="52" t="s">
        <v>1697</v>
      </c>
      <c r="F8509" s="16" t="s">
        <v>22875</v>
      </c>
      <c r="G8509" s="16" t="s">
        <v>1696</v>
      </c>
      <c r="H8509" s="16" t="s">
        <v>4772</v>
      </c>
      <c r="I8509" s="16" t="s">
        <v>16830</v>
      </c>
    </row>
    <row r="8510" spans="1:10">
      <c r="A8510" s="16" t="s">
        <v>35260</v>
      </c>
      <c r="B8510" s="52" t="s">
        <v>35213</v>
      </c>
      <c r="C8510" s="16" t="str">
        <f t="shared" si="132"/>
        <v>015 - 192</v>
      </c>
      <c r="D8510" s="52" t="s">
        <v>36059</v>
      </c>
      <c r="E8510" s="52" t="s">
        <v>32665</v>
      </c>
      <c r="F8510" s="16" t="s">
        <v>35261</v>
      </c>
      <c r="G8510" s="16" t="s">
        <v>32664</v>
      </c>
      <c r="H8510" s="16" t="s">
        <v>32666</v>
      </c>
      <c r="I8510" s="16" t="s">
        <v>35262</v>
      </c>
    </row>
    <row r="8511" spans="1:10">
      <c r="A8511" s="16" t="s">
        <v>700</v>
      </c>
      <c r="B8511" s="52" t="s">
        <v>34099</v>
      </c>
      <c r="C8511" s="16" t="str">
        <f t="shared" si="132"/>
        <v>060 - 062</v>
      </c>
      <c r="D8511" s="52" t="s">
        <v>34487</v>
      </c>
      <c r="E8511" s="52" t="s">
        <v>10737</v>
      </c>
      <c r="F8511" s="16" t="s">
        <v>701</v>
      </c>
      <c r="G8511" s="16" t="s">
        <v>10736</v>
      </c>
      <c r="H8511" s="16" t="s">
        <v>20396</v>
      </c>
      <c r="I8511" s="16" t="s">
        <v>15345</v>
      </c>
      <c r="J8511" s="16"/>
    </row>
    <row r="8512" spans="1:10">
      <c r="A8512" s="16" t="s">
        <v>34291</v>
      </c>
      <c r="B8512" s="52" t="s">
        <v>28521</v>
      </c>
      <c r="C8512" s="16" t="str">
        <f t="shared" si="132"/>
        <v>032 - 004</v>
      </c>
      <c r="D8512" s="52" t="s">
        <v>34487</v>
      </c>
      <c r="E8512" s="52" t="s">
        <v>30333</v>
      </c>
      <c r="F8512" s="16" t="s">
        <v>34292</v>
      </c>
      <c r="G8512" s="16" t="s">
        <v>30332</v>
      </c>
      <c r="H8512" s="16" t="s">
        <v>30334</v>
      </c>
      <c r="I8512" s="16" t="s">
        <v>34293</v>
      </c>
      <c r="J8512" s="16"/>
    </row>
    <row r="8513" spans="1:10">
      <c r="A8513" s="16" t="s">
        <v>13302</v>
      </c>
      <c r="B8513" s="52" t="s">
        <v>26972</v>
      </c>
      <c r="C8513" s="16" t="str">
        <f t="shared" si="132"/>
        <v>013 - 205</v>
      </c>
      <c r="D8513" s="52" t="s">
        <v>34487</v>
      </c>
      <c r="E8513" s="52" t="s">
        <v>26240</v>
      </c>
      <c r="F8513" s="16" t="s">
        <v>33732</v>
      </c>
      <c r="G8513" s="16" t="s">
        <v>26239</v>
      </c>
      <c r="H8513" s="16" t="s">
        <v>32666</v>
      </c>
      <c r="I8513" s="16" t="s">
        <v>13303</v>
      </c>
    </row>
    <row r="8514" spans="1:10">
      <c r="A8514" s="16" t="s">
        <v>36258</v>
      </c>
      <c r="B8514" s="52" t="s">
        <v>22715</v>
      </c>
      <c r="C8514" s="16" t="str">
        <f t="shared" si="132"/>
        <v>076 - 076</v>
      </c>
      <c r="D8514" s="52" t="s">
        <v>34487</v>
      </c>
      <c r="E8514" s="52" t="s">
        <v>13510</v>
      </c>
      <c r="F8514" s="16" t="s">
        <v>13529</v>
      </c>
      <c r="G8514" s="16" t="s">
        <v>13509</v>
      </c>
      <c r="H8514" s="16" t="s">
        <v>13511</v>
      </c>
      <c r="I8514" s="16" t="s">
        <v>36259</v>
      </c>
    </row>
    <row r="8515" spans="1:10">
      <c r="A8515" s="16" t="s">
        <v>4220</v>
      </c>
      <c r="B8515" s="52" t="s">
        <v>8952</v>
      </c>
      <c r="C8515" s="16" t="str">
        <f t="shared" si="132"/>
        <v>021 - 078</v>
      </c>
      <c r="D8515" s="52"/>
      <c r="E8515" s="52" t="s">
        <v>14657</v>
      </c>
      <c r="F8515" s="16"/>
      <c r="G8515" s="16" t="s">
        <v>14656</v>
      </c>
      <c r="H8515" s="16" t="s">
        <v>4778</v>
      </c>
      <c r="I8515" s="16" t="s">
        <v>4221</v>
      </c>
      <c r="J8515" s="16" t="s">
        <v>34487</v>
      </c>
    </row>
    <row r="8516" spans="1:10">
      <c r="A8516" s="16" t="s">
        <v>2937</v>
      </c>
      <c r="B8516" s="52" t="s">
        <v>21175</v>
      </c>
      <c r="C8516" s="16" t="str">
        <f t="shared" ref="C8516:C8579" si="133">MID(A8516,1,3) &amp;" - " &amp;MID(A8516,4,3)</f>
        <v>061 - 075</v>
      </c>
      <c r="D8516" s="52" t="s">
        <v>36059</v>
      </c>
      <c r="E8516" s="52" t="s">
        <v>26249</v>
      </c>
      <c r="F8516" s="16" t="s">
        <v>2938</v>
      </c>
      <c r="G8516" s="16" t="s">
        <v>26248</v>
      </c>
      <c r="H8516" s="16" t="s">
        <v>30282</v>
      </c>
      <c r="I8516" s="16" t="s">
        <v>18446</v>
      </c>
      <c r="J8516" s="16"/>
    </row>
    <row r="8517" spans="1:10">
      <c r="A8517" s="16" t="s">
        <v>530</v>
      </c>
      <c r="B8517" s="52" t="s">
        <v>20677</v>
      </c>
      <c r="C8517" s="16" t="str">
        <f t="shared" si="133"/>
        <v>059 - 025</v>
      </c>
      <c r="D8517" s="52" t="s">
        <v>36059</v>
      </c>
      <c r="E8517" s="52" t="s">
        <v>37309</v>
      </c>
      <c r="F8517" s="16" t="s">
        <v>531</v>
      </c>
      <c r="G8517" s="16" t="s">
        <v>37308</v>
      </c>
      <c r="H8517" s="16" t="s">
        <v>20396</v>
      </c>
      <c r="I8517" s="16" t="s">
        <v>532</v>
      </c>
      <c r="J8517" s="16"/>
    </row>
    <row r="8518" spans="1:10">
      <c r="A8518" s="16" t="s">
        <v>8064</v>
      </c>
      <c r="B8518" s="52" t="s">
        <v>72</v>
      </c>
      <c r="C8518" s="16" t="str">
        <f t="shared" si="133"/>
        <v>017 - 171</v>
      </c>
      <c r="D8518" s="52" t="s">
        <v>36059</v>
      </c>
      <c r="E8518" s="52" t="s">
        <v>22538</v>
      </c>
      <c r="F8518" s="16" t="s">
        <v>22536</v>
      </c>
      <c r="G8518" s="16" t="s">
        <v>22537</v>
      </c>
      <c r="H8518" s="16" t="s">
        <v>32666</v>
      </c>
      <c r="I8518" s="16" t="s">
        <v>12473</v>
      </c>
    </row>
    <row r="8519" spans="1:10">
      <c r="A8519" s="16" t="s">
        <v>25500</v>
      </c>
      <c r="B8519" s="52" t="s">
        <v>8202</v>
      </c>
      <c r="C8519" s="16" t="str">
        <f t="shared" si="133"/>
        <v>070 - 064</v>
      </c>
      <c r="D8519" s="52" t="s">
        <v>34487</v>
      </c>
      <c r="E8519" s="52" t="s">
        <v>23672</v>
      </c>
      <c r="F8519" s="16" t="s">
        <v>5711</v>
      </c>
      <c r="G8519" s="16" t="s">
        <v>23671</v>
      </c>
      <c r="H8519" s="16" t="s">
        <v>10748</v>
      </c>
      <c r="I8519" s="16" t="s">
        <v>9948</v>
      </c>
    </row>
    <row r="8520" spans="1:10">
      <c r="A8520" s="16" t="s">
        <v>37534</v>
      </c>
      <c r="B8520" s="52" t="s">
        <v>73</v>
      </c>
      <c r="C8520" s="16" t="str">
        <f t="shared" si="133"/>
        <v>017 - 891</v>
      </c>
      <c r="D8520" s="52"/>
      <c r="E8520" s="52" t="s">
        <v>22538</v>
      </c>
      <c r="F8520" s="16"/>
      <c r="G8520" s="16" t="s">
        <v>22537</v>
      </c>
      <c r="H8520" s="16" t="s">
        <v>32666</v>
      </c>
      <c r="I8520" s="16" t="s">
        <v>37535</v>
      </c>
      <c r="J8520" s="16" t="s">
        <v>34487</v>
      </c>
    </row>
    <row r="8521" spans="1:10">
      <c r="A8521" s="16" t="s">
        <v>36673</v>
      </c>
      <c r="B8521" s="52" t="s">
        <v>1478</v>
      </c>
      <c r="C8521" s="16" t="str">
        <f t="shared" si="133"/>
        <v>036 - 037</v>
      </c>
      <c r="D8521" s="52" t="s">
        <v>36059</v>
      </c>
      <c r="E8521" s="52" t="s">
        <v>37427</v>
      </c>
      <c r="F8521" s="16" t="s">
        <v>34542</v>
      </c>
      <c r="G8521" s="16" t="s">
        <v>37426</v>
      </c>
      <c r="H8521" s="16" t="s">
        <v>35981</v>
      </c>
      <c r="I8521" s="16" t="s">
        <v>12872</v>
      </c>
    </row>
    <row r="8522" spans="1:10">
      <c r="A8522" s="16" t="s">
        <v>36021</v>
      </c>
      <c r="B8522" s="52" t="s">
        <v>19082</v>
      </c>
      <c r="C8522" s="16" t="str">
        <f t="shared" si="133"/>
        <v>080 - 097</v>
      </c>
      <c r="D8522" s="52" t="s">
        <v>36059</v>
      </c>
      <c r="E8522" s="52" t="s">
        <v>1692</v>
      </c>
      <c r="F8522" s="16" t="s">
        <v>36022</v>
      </c>
      <c r="G8522" s="16" t="s">
        <v>1691</v>
      </c>
      <c r="H8522" s="16" t="s">
        <v>4772</v>
      </c>
      <c r="I8522" s="16" t="s">
        <v>36023</v>
      </c>
    </row>
    <row r="8523" spans="1:10">
      <c r="A8523" s="16" t="s">
        <v>32393</v>
      </c>
      <c r="B8523" s="52" t="s">
        <v>14155</v>
      </c>
      <c r="C8523" s="16" t="str">
        <f t="shared" si="133"/>
        <v>071 - 045</v>
      </c>
      <c r="D8523" s="52" t="s">
        <v>36059</v>
      </c>
      <c r="E8523" s="52" t="s">
        <v>13516</v>
      </c>
      <c r="F8523" s="16" t="s">
        <v>27819</v>
      </c>
      <c r="G8523" s="16" t="s">
        <v>13515</v>
      </c>
      <c r="H8523" s="16" t="s">
        <v>37422</v>
      </c>
      <c r="I8523" s="16" t="s">
        <v>27882</v>
      </c>
    </row>
    <row r="8524" spans="1:10">
      <c r="A8524" s="16" t="s">
        <v>9542</v>
      </c>
      <c r="B8524" s="52" t="s">
        <v>26973</v>
      </c>
      <c r="C8524" s="16" t="str">
        <f t="shared" si="133"/>
        <v>013 - 206</v>
      </c>
      <c r="D8524" s="52" t="s">
        <v>36059</v>
      </c>
      <c r="E8524" s="52" t="s">
        <v>26240</v>
      </c>
      <c r="F8524" s="16" t="s">
        <v>36042</v>
      </c>
      <c r="G8524" s="16" t="s">
        <v>26239</v>
      </c>
      <c r="H8524" s="16" t="s">
        <v>32666</v>
      </c>
      <c r="I8524" s="16" t="s">
        <v>9543</v>
      </c>
    </row>
    <row r="8525" spans="1:10">
      <c r="A8525" s="16" t="s">
        <v>16822</v>
      </c>
      <c r="B8525" s="52" t="s">
        <v>32108</v>
      </c>
      <c r="C8525" s="16" t="str">
        <f t="shared" si="133"/>
        <v>078 - 116</v>
      </c>
      <c r="D8525" s="52" t="s">
        <v>34487</v>
      </c>
      <c r="E8525" s="52" t="s">
        <v>1697</v>
      </c>
      <c r="F8525" s="16" t="s">
        <v>16823</v>
      </c>
      <c r="G8525" s="16" t="s">
        <v>1696</v>
      </c>
      <c r="H8525" s="16" t="s">
        <v>4772</v>
      </c>
      <c r="I8525" s="16" t="s">
        <v>16824</v>
      </c>
    </row>
    <row r="8526" spans="1:10">
      <c r="A8526" s="16" t="s">
        <v>32839</v>
      </c>
      <c r="B8526" s="52" t="s">
        <v>19571</v>
      </c>
      <c r="C8526" s="16" t="str">
        <f t="shared" si="133"/>
        <v>083 - 077</v>
      </c>
      <c r="D8526" s="52" t="s">
        <v>36059</v>
      </c>
      <c r="E8526" s="52" t="s">
        <v>21246</v>
      </c>
      <c r="F8526" s="16" t="s">
        <v>32840</v>
      </c>
      <c r="G8526" s="16" t="s">
        <v>21245</v>
      </c>
      <c r="H8526" s="16" t="s">
        <v>29917</v>
      </c>
      <c r="I8526" s="16" t="s">
        <v>32841</v>
      </c>
      <c r="J8526" s="16"/>
    </row>
    <row r="8527" spans="1:10">
      <c r="A8527" s="16" t="s">
        <v>7605</v>
      </c>
      <c r="B8527" s="52" t="s">
        <v>32301</v>
      </c>
      <c r="C8527" s="16" t="str">
        <f t="shared" si="133"/>
        <v>026 - 072</v>
      </c>
      <c r="D8527" s="52" t="s">
        <v>36059</v>
      </c>
      <c r="E8527" s="52" t="s">
        <v>8857</v>
      </c>
      <c r="F8527" s="16" t="s">
        <v>12032</v>
      </c>
      <c r="G8527" s="16" t="s">
        <v>8856</v>
      </c>
      <c r="H8527" s="16" t="s">
        <v>32660</v>
      </c>
      <c r="I8527" s="16" t="s">
        <v>7606</v>
      </c>
    </row>
    <row r="8528" spans="1:10">
      <c r="A8528" s="16" t="s">
        <v>32671</v>
      </c>
      <c r="B8528" s="52" t="s">
        <v>8118</v>
      </c>
      <c r="C8528" s="16" t="str">
        <f t="shared" si="133"/>
        <v>098 - 047</v>
      </c>
      <c r="D8528" s="52" t="s">
        <v>36059</v>
      </c>
      <c r="E8528" s="52" t="s">
        <v>10711</v>
      </c>
      <c r="F8528" s="16" t="s">
        <v>28290</v>
      </c>
      <c r="G8528" s="16" t="s">
        <v>10710</v>
      </c>
      <c r="H8528" s="16" t="s">
        <v>32666</v>
      </c>
      <c r="I8528" s="16" t="s">
        <v>28291</v>
      </c>
      <c r="J8528" s="16"/>
    </row>
    <row r="8529" spans="1:10">
      <c r="A8529" s="16" t="s">
        <v>3105</v>
      </c>
      <c r="B8529" s="52" t="s">
        <v>29268</v>
      </c>
      <c r="C8529" s="16" t="str">
        <f t="shared" si="133"/>
        <v>015 - 193</v>
      </c>
      <c r="D8529" s="52" t="s">
        <v>36059</v>
      </c>
      <c r="E8529" s="52" t="s">
        <v>32665</v>
      </c>
      <c r="F8529" s="16" t="s">
        <v>32663</v>
      </c>
      <c r="G8529" s="16" t="s">
        <v>32664</v>
      </c>
      <c r="H8529" s="16" t="s">
        <v>32666</v>
      </c>
      <c r="I8529" s="16" t="s">
        <v>28291</v>
      </c>
      <c r="J8529" s="16" t="s">
        <v>7990</v>
      </c>
    </row>
    <row r="8530" spans="1:10">
      <c r="A8530" s="16" t="s">
        <v>37618</v>
      </c>
      <c r="B8530" s="52" t="s">
        <v>26431</v>
      </c>
      <c r="C8530" s="16" t="str">
        <f t="shared" si="133"/>
        <v>031 - 019</v>
      </c>
      <c r="D8530" s="52" t="s">
        <v>34487</v>
      </c>
      <c r="E8530" s="52" t="s">
        <v>7531</v>
      </c>
      <c r="F8530" s="16" t="s">
        <v>25920</v>
      </c>
      <c r="G8530" s="16" t="s">
        <v>7530</v>
      </c>
      <c r="H8530" s="16" t="s">
        <v>30334</v>
      </c>
      <c r="I8530" s="16" t="s">
        <v>37619</v>
      </c>
    </row>
    <row r="8531" spans="1:10">
      <c r="A8531" s="16" t="s">
        <v>34684</v>
      </c>
      <c r="B8531" s="52" t="s">
        <v>23977</v>
      </c>
      <c r="C8531" s="16" t="str">
        <f t="shared" si="133"/>
        <v>079 - 108</v>
      </c>
      <c r="D8531" s="52" t="s">
        <v>34487</v>
      </c>
      <c r="E8531" s="52" t="s">
        <v>4771</v>
      </c>
      <c r="F8531" s="16" t="s">
        <v>357</v>
      </c>
      <c r="G8531" s="16" t="s">
        <v>4770</v>
      </c>
      <c r="H8531" s="16" t="s">
        <v>4772</v>
      </c>
      <c r="I8531" s="16" t="s">
        <v>28312</v>
      </c>
    </row>
    <row r="8532" spans="1:10">
      <c r="A8532" s="16" t="s">
        <v>689</v>
      </c>
      <c r="B8532" s="52" t="s">
        <v>23968</v>
      </c>
      <c r="C8532" s="16" t="str">
        <f t="shared" si="133"/>
        <v>001 - 240</v>
      </c>
      <c r="D8532" s="52" t="s">
        <v>36059</v>
      </c>
      <c r="E8532" s="52" t="s">
        <v>37671</v>
      </c>
      <c r="F8532" s="16" t="s">
        <v>4160</v>
      </c>
      <c r="G8532" s="16" t="s">
        <v>37670</v>
      </c>
      <c r="H8532" s="16" t="s">
        <v>10732</v>
      </c>
      <c r="I8532" s="16" t="s">
        <v>690</v>
      </c>
    </row>
    <row r="8533" spans="1:10">
      <c r="A8533" s="16" t="s">
        <v>24519</v>
      </c>
      <c r="B8533" s="52" t="s">
        <v>24986</v>
      </c>
      <c r="C8533" s="16" t="str">
        <f t="shared" si="133"/>
        <v>010 - 819</v>
      </c>
      <c r="D8533" s="52"/>
      <c r="E8533" s="52" t="s">
        <v>30437</v>
      </c>
      <c r="F8533" s="16"/>
      <c r="G8533" s="16" t="s">
        <v>30436</v>
      </c>
      <c r="H8533" s="16" t="s">
        <v>34573</v>
      </c>
      <c r="I8533" s="16" t="s">
        <v>24520</v>
      </c>
      <c r="J8533" s="16" t="s">
        <v>34487</v>
      </c>
    </row>
    <row r="8534" spans="1:10">
      <c r="A8534" s="16" t="s">
        <v>35168</v>
      </c>
      <c r="B8534" s="52" t="s">
        <v>19572</v>
      </c>
      <c r="C8534" s="16" t="str">
        <f t="shared" si="133"/>
        <v>083 - 078</v>
      </c>
      <c r="D8534" s="52" t="s">
        <v>34487</v>
      </c>
      <c r="E8534" s="52" t="s">
        <v>21246</v>
      </c>
      <c r="F8534" s="16" t="s">
        <v>35169</v>
      </c>
      <c r="G8534" s="16" t="s">
        <v>21245</v>
      </c>
      <c r="H8534" s="16" t="s">
        <v>29917</v>
      </c>
      <c r="I8534" s="16" t="s">
        <v>35170</v>
      </c>
      <c r="J8534" s="16"/>
    </row>
    <row r="8535" spans="1:10">
      <c r="A8535" s="16" t="s">
        <v>34493</v>
      </c>
      <c r="B8535" s="52" t="s">
        <v>37177</v>
      </c>
      <c r="C8535" s="16" t="str">
        <f t="shared" si="133"/>
        <v>010 - 820</v>
      </c>
      <c r="D8535" s="52"/>
      <c r="E8535" s="52" t="s">
        <v>30437</v>
      </c>
      <c r="F8535" s="16"/>
      <c r="G8535" s="16" t="s">
        <v>30436</v>
      </c>
      <c r="H8535" s="16" t="s">
        <v>34573</v>
      </c>
      <c r="I8535" s="16" t="s">
        <v>34494</v>
      </c>
      <c r="J8535" s="16" t="s">
        <v>34487</v>
      </c>
    </row>
    <row r="8536" spans="1:10">
      <c r="A8536" s="16" t="s">
        <v>24001</v>
      </c>
      <c r="B8536" s="52" t="s">
        <v>8099</v>
      </c>
      <c r="C8536" s="16" t="str">
        <f t="shared" si="133"/>
        <v>016 - 861</v>
      </c>
      <c r="D8536" s="52"/>
      <c r="E8536" s="52" t="s">
        <v>10742</v>
      </c>
      <c r="F8536" s="16"/>
      <c r="G8536" s="16" t="s">
        <v>10741</v>
      </c>
      <c r="H8536" s="16" t="s">
        <v>32666</v>
      </c>
      <c r="I8536" s="16" t="s">
        <v>24002</v>
      </c>
      <c r="J8536" s="16" t="s">
        <v>34487</v>
      </c>
    </row>
    <row r="8537" spans="1:10">
      <c r="A8537" s="16" t="s">
        <v>35336</v>
      </c>
      <c r="B8537" s="52" t="s">
        <v>28691</v>
      </c>
      <c r="C8537" s="16" t="str">
        <f t="shared" si="133"/>
        <v>092 - 055</v>
      </c>
      <c r="D8537" s="52" t="s">
        <v>36059</v>
      </c>
      <c r="E8537" s="52" t="s">
        <v>3326</v>
      </c>
      <c r="F8537" s="16" t="s">
        <v>35337</v>
      </c>
      <c r="G8537" s="16" t="s">
        <v>30322</v>
      </c>
      <c r="H8537" s="16" t="s">
        <v>33521</v>
      </c>
      <c r="I8537" s="16" t="s">
        <v>35338</v>
      </c>
    </row>
    <row r="8538" spans="1:10">
      <c r="A8538" s="16" t="s">
        <v>20791</v>
      </c>
      <c r="B8538" s="52" t="s">
        <v>13923</v>
      </c>
      <c r="C8538" s="16" t="str">
        <f t="shared" si="133"/>
        <v>055 - 029</v>
      </c>
      <c r="D8538" s="52" t="s">
        <v>36059</v>
      </c>
      <c r="E8538" s="52" t="s">
        <v>1268</v>
      </c>
      <c r="F8538" s="16" t="s">
        <v>20792</v>
      </c>
      <c r="G8538" s="16" t="s">
        <v>1267</v>
      </c>
      <c r="H8538" s="16" t="s">
        <v>1269</v>
      </c>
      <c r="I8538" s="16" t="s">
        <v>20793</v>
      </c>
    </row>
    <row r="8539" spans="1:10">
      <c r="A8539" s="16" t="s">
        <v>31819</v>
      </c>
      <c r="B8539" s="52" t="s">
        <v>8953</v>
      </c>
      <c r="C8539" s="16" t="str">
        <f t="shared" si="133"/>
        <v>021 - 079</v>
      </c>
      <c r="D8539" s="52" t="s">
        <v>34487</v>
      </c>
      <c r="E8539" s="52" t="s">
        <v>14657</v>
      </c>
      <c r="F8539" s="16" t="s">
        <v>37383</v>
      </c>
      <c r="G8539" s="16" t="s">
        <v>14656</v>
      </c>
      <c r="H8539" s="16" t="s">
        <v>4778</v>
      </c>
      <c r="I8539" s="16" t="s">
        <v>31820</v>
      </c>
      <c r="J8539" s="16"/>
    </row>
    <row r="8540" spans="1:10">
      <c r="A8540" s="16" t="s">
        <v>32735</v>
      </c>
      <c r="B8540" s="52" t="s">
        <v>10976</v>
      </c>
      <c r="C8540" s="16" t="str">
        <f t="shared" si="133"/>
        <v>018 - 135</v>
      </c>
      <c r="D8540" s="52" t="s">
        <v>36059</v>
      </c>
      <c r="E8540" s="52" t="s">
        <v>35975</v>
      </c>
      <c r="F8540" s="16" t="s">
        <v>34298</v>
      </c>
      <c r="G8540" s="16" t="s">
        <v>35974</v>
      </c>
      <c r="H8540" s="16" t="s">
        <v>32666</v>
      </c>
      <c r="I8540" s="16" t="s">
        <v>32736</v>
      </c>
    </row>
    <row r="8541" spans="1:10">
      <c r="A8541" s="16" t="s">
        <v>35535</v>
      </c>
      <c r="B8541" s="52" t="s">
        <v>9618</v>
      </c>
      <c r="C8541" s="16" t="str">
        <f t="shared" si="133"/>
        <v>063 - 066</v>
      </c>
      <c r="D8541" s="52" t="s">
        <v>36059</v>
      </c>
      <c r="E8541" s="52" t="s">
        <v>30281</v>
      </c>
      <c r="F8541" s="16" t="s">
        <v>20598</v>
      </c>
      <c r="G8541" s="16" t="s">
        <v>30319</v>
      </c>
      <c r="H8541" s="16" t="s">
        <v>30282</v>
      </c>
      <c r="I8541" s="16" t="s">
        <v>35536</v>
      </c>
    </row>
    <row r="8542" spans="1:10">
      <c r="A8542" s="16" t="s">
        <v>3156</v>
      </c>
      <c r="B8542" s="52" t="s">
        <v>23969</v>
      </c>
      <c r="C8542" s="16" t="str">
        <f t="shared" si="133"/>
        <v>001 - 242</v>
      </c>
      <c r="D8542" s="52" t="s">
        <v>34487</v>
      </c>
      <c r="E8542" s="52" t="s">
        <v>37671</v>
      </c>
      <c r="F8542" s="16" t="s">
        <v>24812</v>
      </c>
      <c r="G8542" s="16" t="s">
        <v>37670</v>
      </c>
      <c r="H8542" s="16" t="s">
        <v>10732</v>
      </c>
      <c r="I8542" s="16" t="s">
        <v>3157</v>
      </c>
    </row>
    <row r="8543" spans="1:10">
      <c r="A8543" s="16" t="s">
        <v>32498</v>
      </c>
      <c r="B8543" s="52" t="s">
        <v>7449</v>
      </c>
      <c r="C8543" s="16" t="str">
        <f t="shared" si="133"/>
        <v>024 - 092</v>
      </c>
      <c r="D8543" s="52" t="s">
        <v>36059</v>
      </c>
      <c r="E8543" s="52" t="s">
        <v>26794</v>
      </c>
      <c r="F8543" s="16" t="s">
        <v>4333</v>
      </c>
      <c r="G8543" s="16" t="s">
        <v>26793</v>
      </c>
      <c r="H8543" s="16" t="s">
        <v>32660</v>
      </c>
      <c r="I8543" s="16" t="s">
        <v>19339</v>
      </c>
    </row>
    <row r="8544" spans="1:10">
      <c r="A8544" s="16" t="s">
        <v>17431</v>
      </c>
      <c r="B8544" s="52" t="s">
        <v>7584</v>
      </c>
      <c r="C8544" s="16" t="str">
        <f t="shared" si="133"/>
        <v>002 - 131</v>
      </c>
      <c r="D8544" s="52" t="s">
        <v>36059</v>
      </c>
      <c r="E8544" s="52" t="s">
        <v>36066</v>
      </c>
      <c r="F8544" s="16" t="s">
        <v>9633</v>
      </c>
      <c r="G8544" s="16" t="s">
        <v>20457</v>
      </c>
      <c r="H8544" s="16" t="s">
        <v>10732</v>
      </c>
      <c r="I8544" s="16" t="s">
        <v>17432</v>
      </c>
    </row>
    <row r="8545" spans="1:10">
      <c r="A8545" s="16" t="s">
        <v>26494</v>
      </c>
      <c r="B8545" s="52" t="s">
        <v>74</v>
      </c>
      <c r="C8545" s="16" t="str">
        <f t="shared" si="133"/>
        <v>017 - 172</v>
      </c>
      <c r="D8545" s="52" t="s">
        <v>36059</v>
      </c>
      <c r="E8545" s="52" t="s">
        <v>22538</v>
      </c>
      <c r="F8545" s="16" t="s">
        <v>13727</v>
      </c>
      <c r="G8545" s="16" t="s">
        <v>22537</v>
      </c>
      <c r="H8545" s="16" t="s">
        <v>32666</v>
      </c>
      <c r="I8545" s="16" t="s">
        <v>26495</v>
      </c>
    </row>
    <row r="8546" spans="1:10">
      <c r="A8546" s="16" t="s">
        <v>12316</v>
      </c>
      <c r="B8546" s="52" t="s">
        <v>12970</v>
      </c>
      <c r="C8546" s="16" t="str">
        <f t="shared" si="133"/>
        <v>016 - 862</v>
      </c>
      <c r="D8546" s="52"/>
      <c r="E8546" s="52" t="s">
        <v>10742</v>
      </c>
      <c r="F8546" s="16"/>
      <c r="G8546" s="16" t="s">
        <v>10741</v>
      </c>
      <c r="H8546" s="16" t="s">
        <v>32666</v>
      </c>
      <c r="I8546" s="16" t="s">
        <v>12317</v>
      </c>
      <c r="J8546" s="16" t="s">
        <v>34487</v>
      </c>
    </row>
    <row r="8547" spans="1:10">
      <c r="A8547" s="16" t="s">
        <v>19881</v>
      </c>
      <c r="B8547" s="52" t="s">
        <v>8954</v>
      </c>
      <c r="C8547" s="16" t="str">
        <f t="shared" si="133"/>
        <v>021 - 881</v>
      </c>
      <c r="D8547" s="52"/>
      <c r="E8547" s="52" t="s">
        <v>14657</v>
      </c>
      <c r="F8547" s="16"/>
      <c r="G8547" s="16" t="s">
        <v>14656</v>
      </c>
      <c r="H8547" s="16" t="s">
        <v>4778</v>
      </c>
      <c r="I8547" s="16" t="s">
        <v>19882</v>
      </c>
      <c r="J8547" s="16" t="s">
        <v>34487</v>
      </c>
    </row>
    <row r="8548" spans="1:10">
      <c r="A8548" s="16" t="s">
        <v>1227</v>
      </c>
      <c r="B8548" s="52" t="s">
        <v>13334</v>
      </c>
      <c r="C8548" s="16" t="str">
        <f t="shared" si="133"/>
        <v>022 - 907</v>
      </c>
      <c r="D8548" s="52"/>
      <c r="E8548" s="52" t="s">
        <v>4777</v>
      </c>
      <c r="F8548" s="16"/>
      <c r="G8548" s="16" t="s">
        <v>4776</v>
      </c>
      <c r="H8548" s="16" t="s">
        <v>4778</v>
      </c>
      <c r="I8548" s="16" t="s">
        <v>1228</v>
      </c>
      <c r="J8548" s="16" t="s">
        <v>34487</v>
      </c>
    </row>
    <row r="8549" spans="1:10">
      <c r="A8549" s="16" t="s">
        <v>17039</v>
      </c>
      <c r="B8549" s="52" t="s">
        <v>8203</v>
      </c>
      <c r="C8549" s="16" t="str">
        <f t="shared" si="133"/>
        <v>070 - 065</v>
      </c>
      <c r="D8549" s="52" t="s">
        <v>36059</v>
      </c>
      <c r="E8549" s="52" t="s">
        <v>23672</v>
      </c>
      <c r="F8549" s="16" t="s">
        <v>5711</v>
      </c>
      <c r="G8549" s="16" t="s">
        <v>23671</v>
      </c>
      <c r="H8549" s="16" t="s">
        <v>10748</v>
      </c>
      <c r="I8549" s="16" t="s">
        <v>17040</v>
      </c>
    </row>
    <row r="8550" spans="1:10">
      <c r="A8550" s="16" t="s">
        <v>33548</v>
      </c>
      <c r="B8550" s="52" t="s">
        <v>18114</v>
      </c>
      <c r="C8550" s="16" t="str">
        <f t="shared" si="133"/>
        <v>020 - 056</v>
      </c>
      <c r="D8550" s="52" t="s">
        <v>36059</v>
      </c>
      <c r="E8550" s="52" t="s">
        <v>26789</v>
      </c>
      <c r="F8550" s="16" t="s">
        <v>29727</v>
      </c>
      <c r="G8550" s="16" t="s">
        <v>26788</v>
      </c>
      <c r="H8550" s="16" t="s">
        <v>32666</v>
      </c>
      <c r="I8550" s="16" t="s">
        <v>33549</v>
      </c>
    </row>
    <row r="8551" spans="1:10">
      <c r="A8551" s="16" t="s">
        <v>27133</v>
      </c>
      <c r="B8551" s="52" t="s">
        <v>13819</v>
      </c>
      <c r="C8551" s="16" t="str">
        <f t="shared" si="133"/>
        <v>014 - 058</v>
      </c>
      <c r="D8551" s="52" t="s">
        <v>34487</v>
      </c>
      <c r="E8551" s="52" t="s">
        <v>31453</v>
      </c>
      <c r="F8551" s="16" t="s">
        <v>13181</v>
      </c>
      <c r="G8551" s="16" t="s">
        <v>31452</v>
      </c>
      <c r="H8551" s="16" t="s">
        <v>32666</v>
      </c>
      <c r="I8551" s="16" t="s">
        <v>27134</v>
      </c>
      <c r="J8551" s="16"/>
    </row>
    <row r="8552" spans="1:10">
      <c r="A8552" s="16" t="s">
        <v>32071</v>
      </c>
      <c r="B8552" s="52" t="s">
        <v>28522</v>
      </c>
      <c r="C8552" s="16" t="str">
        <f t="shared" si="133"/>
        <v>032 - 709</v>
      </c>
      <c r="D8552" s="52"/>
      <c r="E8552" s="52" t="s">
        <v>30333</v>
      </c>
      <c r="F8552" s="16"/>
      <c r="G8552" s="16" t="s">
        <v>30332</v>
      </c>
      <c r="H8552" s="16" t="s">
        <v>30334</v>
      </c>
      <c r="I8552" s="16" t="s">
        <v>32072</v>
      </c>
      <c r="J8552" s="16" t="s">
        <v>34487</v>
      </c>
    </row>
    <row r="8553" spans="1:10">
      <c r="A8553" s="16" t="s">
        <v>22467</v>
      </c>
      <c r="B8553" s="52" t="s">
        <v>26742</v>
      </c>
      <c r="C8553" s="16" t="str">
        <f t="shared" si="133"/>
        <v>002 - 035</v>
      </c>
      <c r="D8553" s="52" t="s">
        <v>36059</v>
      </c>
      <c r="E8553" s="52" t="s">
        <v>36066</v>
      </c>
      <c r="F8553" s="16" t="s">
        <v>37471</v>
      </c>
      <c r="G8553" s="16" t="s">
        <v>20457</v>
      </c>
      <c r="H8553" s="16" t="s">
        <v>10732</v>
      </c>
      <c r="I8553" s="16" t="s">
        <v>22468</v>
      </c>
    </row>
    <row r="8554" spans="1:10">
      <c r="A8554" s="16" t="s">
        <v>31535</v>
      </c>
      <c r="B8554" s="52" t="s">
        <v>23970</v>
      </c>
      <c r="C8554" s="16" t="str">
        <f t="shared" si="133"/>
        <v>001 - 243</v>
      </c>
      <c r="D8554" s="52" t="s">
        <v>36059</v>
      </c>
      <c r="E8554" s="52" t="s">
        <v>37671</v>
      </c>
      <c r="F8554" s="16" t="s">
        <v>10415</v>
      </c>
      <c r="G8554" s="16" t="s">
        <v>37670</v>
      </c>
      <c r="H8554" s="16" t="s">
        <v>10732</v>
      </c>
      <c r="I8554" s="16" t="s">
        <v>31536</v>
      </c>
    </row>
    <row r="8555" spans="1:10">
      <c r="A8555" s="16" t="s">
        <v>26128</v>
      </c>
      <c r="B8555" s="52" t="s">
        <v>23970</v>
      </c>
      <c r="C8555" s="16" t="str">
        <f t="shared" si="133"/>
        <v>001 - 925</v>
      </c>
      <c r="D8555" s="52"/>
      <c r="E8555" s="52" t="s">
        <v>37671</v>
      </c>
      <c r="G8555" s="16" t="s">
        <v>37670</v>
      </c>
      <c r="H8555" s="16" t="s">
        <v>10732</v>
      </c>
      <c r="I8555" s="16" t="s">
        <v>31536</v>
      </c>
      <c r="J8555" s="16" t="s">
        <v>34487</v>
      </c>
    </row>
    <row r="8556" spans="1:10">
      <c r="A8556" s="16" t="s">
        <v>1510</v>
      </c>
      <c r="B8556" s="52" t="s">
        <v>23971</v>
      </c>
      <c r="C8556" s="16" t="str">
        <f t="shared" si="133"/>
        <v>001 - 860</v>
      </c>
      <c r="D8556" s="52"/>
      <c r="E8556" s="52" t="s">
        <v>37671</v>
      </c>
      <c r="F8556" s="16"/>
      <c r="G8556" s="16" t="s">
        <v>37670</v>
      </c>
      <c r="H8556" s="16" t="s">
        <v>10732</v>
      </c>
      <c r="I8556" s="16" t="s">
        <v>1511</v>
      </c>
      <c r="J8556" s="16" t="s">
        <v>34487</v>
      </c>
    </row>
    <row r="8557" spans="1:10">
      <c r="A8557" s="16" t="s">
        <v>13918</v>
      </c>
      <c r="B8557" s="52" t="s">
        <v>4400</v>
      </c>
      <c r="C8557" s="16" t="str">
        <f t="shared" si="133"/>
        <v>052 - 028</v>
      </c>
      <c r="D8557" s="52" t="s">
        <v>34487</v>
      </c>
      <c r="E8557" s="52" t="s">
        <v>3327</v>
      </c>
      <c r="F8557" s="16" t="s">
        <v>6147</v>
      </c>
      <c r="G8557" s="16" t="s">
        <v>28833</v>
      </c>
      <c r="H8557" s="16" t="s">
        <v>30328</v>
      </c>
      <c r="I8557" s="16" t="s">
        <v>6148</v>
      </c>
    </row>
    <row r="8558" spans="1:10">
      <c r="A8558" s="16" t="s">
        <v>29835</v>
      </c>
      <c r="B8558" s="52" t="s">
        <v>17811</v>
      </c>
      <c r="C8558" s="16" t="str">
        <f t="shared" si="133"/>
        <v>043 - 046</v>
      </c>
      <c r="D8558" s="52" t="s">
        <v>34487</v>
      </c>
      <c r="E8558" s="52" t="s">
        <v>36775</v>
      </c>
      <c r="F8558" s="16" t="s">
        <v>29836</v>
      </c>
      <c r="G8558" s="16" t="s">
        <v>27380</v>
      </c>
      <c r="H8558" s="16" t="s">
        <v>20397</v>
      </c>
      <c r="I8558" s="16" t="s">
        <v>29837</v>
      </c>
    </row>
    <row r="8559" spans="1:10">
      <c r="A8559" s="16" t="s">
        <v>15691</v>
      </c>
      <c r="B8559" s="52" t="s">
        <v>8955</v>
      </c>
      <c r="C8559" s="16" t="str">
        <f t="shared" si="133"/>
        <v>021 - 882</v>
      </c>
      <c r="D8559" s="52"/>
      <c r="E8559" s="52" t="s">
        <v>14657</v>
      </c>
      <c r="F8559" s="16"/>
      <c r="G8559" s="16" t="s">
        <v>14656</v>
      </c>
      <c r="H8559" s="16" t="s">
        <v>4778</v>
      </c>
      <c r="I8559" s="16" t="s">
        <v>15692</v>
      </c>
      <c r="J8559" s="16" t="s">
        <v>34487</v>
      </c>
    </row>
    <row r="8560" spans="1:10">
      <c r="A8560" s="16" t="s">
        <v>33182</v>
      </c>
      <c r="B8560" s="52" t="s">
        <v>9619</v>
      </c>
      <c r="C8560" s="16" t="str">
        <f t="shared" si="133"/>
        <v>063 - 067</v>
      </c>
      <c r="D8560" s="52" t="s">
        <v>36059</v>
      </c>
      <c r="E8560" s="52" t="s">
        <v>30281</v>
      </c>
      <c r="F8560" s="16" t="s">
        <v>33183</v>
      </c>
      <c r="G8560" s="16" t="s">
        <v>30319</v>
      </c>
      <c r="H8560" s="16" t="s">
        <v>30282</v>
      </c>
      <c r="I8560" s="16" t="s">
        <v>33184</v>
      </c>
    </row>
    <row r="8561" spans="1:10">
      <c r="A8561" s="16" t="s">
        <v>26354</v>
      </c>
      <c r="B8561" s="52" t="s">
        <v>34100</v>
      </c>
      <c r="C8561" s="16" t="str">
        <f t="shared" si="133"/>
        <v>060 - 063</v>
      </c>
      <c r="D8561" s="52" t="s">
        <v>36059</v>
      </c>
      <c r="E8561" s="52" t="s">
        <v>10737</v>
      </c>
      <c r="F8561" s="16" t="s">
        <v>26355</v>
      </c>
      <c r="G8561" s="16" t="s">
        <v>10736</v>
      </c>
      <c r="H8561" s="16" t="s">
        <v>20396</v>
      </c>
      <c r="I8561" s="16" t="s">
        <v>26356</v>
      </c>
    </row>
    <row r="8562" spans="1:10">
      <c r="A8562" s="16" t="s">
        <v>3206</v>
      </c>
      <c r="B8562" s="52" t="s">
        <v>19939</v>
      </c>
      <c r="C8562" s="16" t="str">
        <f t="shared" si="133"/>
        <v>078 - 118</v>
      </c>
      <c r="D8562" s="52" t="s">
        <v>34487</v>
      </c>
      <c r="E8562" s="52" t="s">
        <v>1697</v>
      </c>
      <c r="F8562" s="16" t="s">
        <v>12999</v>
      </c>
      <c r="G8562" s="16" t="s">
        <v>1696</v>
      </c>
      <c r="H8562" s="16" t="s">
        <v>4772</v>
      </c>
      <c r="I8562" s="16" t="s">
        <v>3207</v>
      </c>
    </row>
    <row r="8563" spans="1:10">
      <c r="A8563" s="16" t="s">
        <v>8596</v>
      </c>
      <c r="B8563" s="52" t="s">
        <v>33347</v>
      </c>
      <c r="C8563" s="16" t="str">
        <f t="shared" si="133"/>
        <v>001 - 244</v>
      </c>
      <c r="D8563" s="52" t="s">
        <v>36059</v>
      </c>
      <c r="E8563" s="52" t="s">
        <v>37671</v>
      </c>
      <c r="F8563" s="16" t="s">
        <v>6122</v>
      </c>
      <c r="G8563" s="16" t="s">
        <v>37670</v>
      </c>
      <c r="H8563" s="16" t="s">
        <v>10732</v>
      </c>
      <c r="I8563" s="16" t="s">
        <v>8597</v>
      </c>
    </row>
    <row r="8564" spans="1:10">
      <c r="A8564" s="16" t="s">
        <v>22110</v>
      </c>
      <c r="B8564" s="52" t="s">
        <v>21021</v>
      </c>
      <c r="C8564" s="16" t="str">
        <f t="shared" si="133"/>
        <v>062 - 058</v>
      </c>
      <c r="D8564" s="52" t="s">
        <v>36059</v>
      </c>
      <c r="E8564" s="52" t="s">
        <v>1277</v>
      </c>
      <c r="F8564" s="16" t="s">
        <v>29740</v>
      </c>
      <c r="G8564" s="16" t="s">
        <v>1276</v>
      </c>
      <c r="H8564" s="16" t="s">
        <v>30282</v>
      </c>
      <c r="I8564" s="16" t="s">
        <v>22111</v>
      </c>
      <c r="J8564" s="16"/>
    </row>
    <row r="8565" spans="1:10">
      <c r="A8565" s="16" t="s">
        <v>18010</v>
      </c>
      <c r="B8565" s="52" t="s">
        <v>7564</v>
      </c>
      <c r="C8565" s="16" t="str">
        <f t="shared" si="133"/>
        <v>093 - 038</v>
      </c>
      <c r="D8565" s="52" t="s">
        <v>36059</v>
      </c>
      <c r="E8565" s="52" t="s">
        <v>14112</v>
      </c>
      <c r="F8565" s="16" t="s">
        <v>18011</v>
      </c>
      <c r="G8565" s="16" t="s">
        <v>14111</v>
      </c>
      <c r="H8565" s="16" t="s">
        <v>30334</v>
      </c>
      <c r="I8565" s="16" t="s">
        <v>18012</v>
      </c>
    </row>
    <row r="8566" spans="1:10">
      <c r="A8566" s="16" t="s">
        <v>11715</v>
      </c>
      <c r="B8566" s="52" t="s">
        <v>31828</v>
      </c>
      <c r="C8566" s="16" t="str">
        <f t="shared" si="133"/>
        <v>028 - 075</v>
      </c>
      <c r="D8566" s="52" t="s">
        <v>36059</v>
      </c>
      <c r="E8566" s="52" t="s">
        <v>32659</v>
      </c>
      <c r="F8566" s="16" t="s">
        <v>36818</v>
      </c>
      <c r="G8566" s="16" t="s">
        <v>32658</v>
      </c>
      <c r="H8566" s="16" t="s">
        <v>32660</v>
      </c>
      <c r="I8566" s="16" t="s">
        <v>16</v>
      </c>
      <c r="J8566" s="16"/>
    </row>
    <row r="8567" spans="1:10">
      <c r="A8567" s="16" t="s">
        <v>11067</v>
      </c>
      <c r="B8567" s="52" t="s">
        <v>32302</v>
      </c>
      <c r="C8567" s="16" t="str">
        <f t="shared" si="133"/>
        <v>026 - 804</v>
      </c>
      <c r="D8567" s="52"/>
      <c r="E8567" s="52" t="s">
        <v>8857</v>
      </c>
      <c r="F8567" s="16"/>
      <c r="G8567" s="16" t="s">
        <v>8856</v>
      </c>
      <c r="H8567" s="16" t="s">
        <v>32660</v>
      </c>
      <c r="I8567" s="16" t="s">
        <v>11068</v>
      </c>
      <c r="J8567" s="16" t="s">
        <v>34487</v>
      </c>
    </row>
    <row r="8568" spans="1:10">
      <c r="A8568" s="16" t="s">
        <v>37126</v>
      </c>
      <c r="B8568" s="52" t="s">
        <v>10977</v>
      </c>
      <c r="C8568" s="16" t="str">
        <f t="shared" si="133"/>
        <v>018 - 136</v>
      </c>
      <c r="D8568" s="52" t="s">
        <v>36059</v>
      </c>
      <c r="E8568" s="52" t="s">
        <v>35975</v>
      </c>
      <c r="F8568" s="16" t="s">
        <v>35973</v>
      </c>
      <c r="G8568" s="16" t="s">
        <v>35974</v>
      </c>
      <c r="H8568" s="16" t="s">
        <v>32666</v>
      </c>
      <c r="I8568" s="16" t="s">
        <v>37127</v>
      </c>
      <c r="J8568" s="16"/>
    </row>
    <row r="8569" spans="1:10">
      <c r="A8569" s="16" t="s">
        <v>14137</v>
      </c>
      <c r="B8569" s="52" t="s">
        <v>9245</v>
      </c>
      <c r="C8569" s="16" t="str">
        <f t="shared" si="133"/>
        <v>020 - 057</v>
      </c>
      <c r="D8569" s="52" t="s">
        <v>36059</v>
      </c>
      <c r="E8569" s="52" t="s">
        <v>26789</v>
      </c>
      <c r="F8569" s="16" t="s">
        <v>19051</v>
      </c>
      <c r="G8569" s="16" t="s">
        <v>26788</v>
      </c>
      <c r="H8569" s="16" t="s">
        <v>32666</v>
      </c>
      <c r="I8569" s="16" t="s">
        <v>18228</v>
      </c>
      <c r="J8569" s="16"/>
    </row>
    <row r="8570" spans="1:10">
      <c r="A8570" s="16" t="s">
        <v>27008</v>
      </c>
      <c r="B8570" s="52" t="s">
        <v>34275</v>
      </c>
      <c r="C8570" s="16" t="str">
        <f t="shared" si="133"/>
        <v>030 - 100</v>
      </c>
      <c r="D8570" s="52" t="s">
        <v>36059</v>
      </c>
      <c r="E8570" s="52" t="s">
        <v>35970</v>
      </c>
      <c r="F8570" s="16" t="s">
        <v>27009</v>
      </c>
      <c r="G8570" s="16" t="s">
        <v>35969</v>
      </c>
      <c r="H8570" s="16" t="s">
        <v>30334</v>
      </c>
      <c r="I8570" s="16" t="s">
        <v>27010</v>
      </c>
    </row>
    <row r="8571" spans="1:10">
      <c r="A8571" s="16" t="s">
        <v>27767</v>
      </c>
      <c r="B8571" s="52" t="s">
        <v>36857</v>
      </c>
      <c r="C8571" s="16" t="str">
        <f t="shared" si="133"/>
        <v>041 - 052</v>
      </c>
      <c r="D8571" s="52" t="s">
        <v>34487</v>
      </c>
      <c r="E8571" s="52" t="s">
        <v>31873</v>
      </c>
      <c r="F8571" s="16" t="s">
        <v>2339</v>
      </c>
      <c r="G8571" s="16" t="s">
        <v>31872</v>
      </c>
      <c r="H8571" s="16" t="s">
        <v>20397</v>
      </c>
      <c r="I8571" s="16" t="s">
        <v>37549</v>
      </c>
      <c r="J8571" s="16"/>
    </row>
    <row r="8572" spans="1:10">
      <c r="A8572" s="16" t="s">
        <v>37746</v>
      </c>
      <c r="B8572" s="52" t="s">
        <v>18932</v>
      </c>
      <c r="C8572" s="16" t="str">
        <f t="shared" si="133"/>
        <v>037 - 052</v>
      </c>
      <c r="D8572" s="52" t="s">
        <v>36059</v>
      </c>
      <c r="E8572" s="52" t="s">
        <v>30682</v>
      </c>
      <c r="F8572" s="16" t="s">
        <v>37747</v>
      </c>
      <c r="G8572" s="16" t="s">
        <v>30681</v>
      </c>
      <c r="H8572" s="16" t="s">
        <v>35981</v>
      </c>
      <c r="I8572" s="16" t="s">
        <v>32688</v>
      </c>
      <c r="J8572" s="16"/>
    </row>
    <row r="8573" spans="1:10">
      <c r="A8573" s="16" t="s">
        <v>24266</v>
      </c>
      <c r="B8573" s="52" t="s">
        <v>31829</v>
      </c>
      <c r="C8573" s="16" t="str">
        <f t="shared" si="133"/>
        <v>028 - 076</v>
      </c>
      <c r="D8573" s="52" t="s">
        <v>36059</v>
      </c>
      <c r="E8573" s="52" t="s">
        <v>32659</v>
      </c>
      <c r="F8573" s="16" t="s">
        <v>36818</v>
      </c>
      <c r="G8573" s="16" t="s">
        <v>32658</v>
      </c>
      <c r="H8573" s="16" t="s">
        <v>32660</v>
      </c>
      <c r="I8573" s="16" t="s">
        <v>24267</v>
      </c>
      <c r="J8573" s="16"/>
    </row>
    <row r="8574" spans="1:10">
      <c r="A8574" s="16" t="s">
        <v>617</v>
      </c>
      <c r="B8574" s="52" t="s">
        <v>4113</v>
      </c>
      <c r="C8574" s="16" t="str">
        <f t="shared" si="133"/>
        <v>073 - 024</v>
      </c>
      <c r="D8574" s="52" t="s">
        <v>36059</v>
      </c>
      <c r="E8574" s="52" t="s">
        <v>37421</v>
      </c>
      <c r="F8574" s="16" t="s">
        <v>618</v>
      </c>
      <c r="G8574" s="16" t="s">
        <v>37420</v>
      </c>
      <c r="H8574" s="16" t="s">
        <v>37422</v>
      </c>
      <c r="I8574" s="16" t="s">
        <v>619</v>
      </c>
      <c r="J8574" s="16"/>
    </row>
    <row r="8575" spans="1:10">
      <c r="A8575" s="16" t="s">
        <v>3800</v>
      </c>
      <c r="B8575" s="52" t="s">
        <v>21022</v>
      </c>
      <c r="C8575" s="16" t="str">
        <f t="shared" si="133"/>
        <v>062 - 059</v>
      </c>
      <c r="D8575" s="52" t="s">
        <v>34487</v>
      </c>
      <c r="E8575" s="52" t="s">
        <v>1277</v>
      </c>
      <c r="F8575" s="16" t="s">
        <v>37762</v>
      </c>
      <c r="G8575" s="16" t="s">
        <v>1276</v>
      </c>
      <c r="H8575" s="16" t="s">
        <v>30282</v>
      </c>
      <c r="I8575" s="16" t="s">
        <v>3801</v>
      </c>
      <c r="J8575" s="16"/>
    </row>
    <row r="8576" spans="1:10">
      <c r="A8576" s="16" t="s">
        <v>16037</v>
      </c>
      <c r="B8576" s="52" t="s">
        <v>15807</v>
      </c>
      <c r="C8576" s="16" t="str">
        <f t="shared" si="133"/>
        <v>077 - 025</v>
      </c>
      <c r="D8576" s="52" t="s">
        <v>34487</v>
      </c>
      <c r="E8576" s="52" t="s">
        <v>36237</v>
      </c>
      <c r="F8576" s="16" t="s">
        <v>16038</v>
      </c>
      <c r="G8576" s="16" t="s">
        <v>36236</v>
      </c>
      <c r="H8576" s="16" t="s">
        <v>13511</v>
      </c>
      <c r="I8576" s="16" t="s">
        <v>16039</v>
      </c>
    </row>
    <row r="8577" spans="1:10">
      <c r="A8577" s="16" t="s">
        <v>34817</v>
      </c>
      <c r="B8577" s="52" t="s">
        <v>34533</v>
      </c>
      <c r="C8577" s="16" t="str">
        <f t="shared" si="133"/>
        <v>006 - 153</v>
      </c>
      <c r="D8577" s="52" t="s">
        <v>36059</v>
      </c>
      <c r="E8577" s="52" t="s">
        <v>26671</v>
      </c>
      <c r="F8577" s="16" t="s">
        <v>30261</v>
      </c>
      <c r="G8577" s="16" t="s">
        <v>26670</v>
      </c>
      <c r="H8577" s="16" t="s">
        <v>10732</v>
      </c>
      <c r="I8577" s="16" t="s">
        <v>34818</v>
      </c>
    </row>
    <row r="8578" spans="1:10">
      <c r="A8578" s="16" t="s">
        <v>7812</v>
      </c>
      <c r="B8578" s="52" t="s">
        <v>19083</v>
      </c>
      <c r="C8578" s="16" t="str">
        <f t="shared" si="133"/>
        <v>080 - 071</v>
      </c>
      <c r="D8578" s="52" t="s">
        <v>34487</v>
      </c>
      <c r="E8578" s="52" t="s">
        <v>1692</v>
      </c>
      <c r="F8578" s="16" t="s">
        <v>7813</v>
      </c>
      <c r="G8578" s="16" t="s">
        <v>1691</v>
      </c>
      <c r="H8578" s="16" t="s">
        <v>4772</v>
      </c>
      <c r="I8578" s="16" t="s">
        <v>7814</v>
      </c>
    </row>
    <row r="8579" spans="1:10">
      <c r="A8579" s="16" t="s">
        <v>25769</v>
      </c>
      <c r="B8579" s="52" t="s">
        <v>152</v>
      </c>
      <c r="C8579" s="16" t="str">
        <f t="shared" si="133"/>
        <v>033 - 040</v>
      </c>
      <c r="D8579" s="52" t="s">
        <v>36059</v>
      </c>
      <c r="E8579" s="52" t="s">
        <v>37663</v>
      </c>
      <c r="F8579" s="16" t="s">
        <v>25770</v>
      </c>
      <c r="G8579" s="16" t="s">
        <v>37662</v>
      </c>
      <c r="H8579" s="16" t="s">
        <v>35981</v>
      </c>
      <c r="I8579" s="16" t="s">
        <v>25771</v>
      </c>
      <c r="J8579" s="16"/>
    </row>
    <row r="8580" spans="1:10">
      <c r="A8580" s="16" t="s">
        <v>28206</v>
      </c>
      <c r="B8580" s="52" t="s">
        <v>5844</v>
      </c>
      <c r="C8580" s="16" t="str">
        <f t="shared" ref="C8580:C8643" si="134">MID(A8580,1,3) &amp;" - " &amp;MID(A8580,4,3)</f>
        <v>005 - 098</v>
      </c>
      <c r="D8580" s="52" t="s">
        <v>34487</v>
      </c>
      <c r="E8580" s="52" t="s">
        <v>18693</v>
      </c>
      <c r="F8580" s="16" t="s">
        <v>28207</v>
      </c>
      <c r="G8580" s="16" t="s">
        <v>18692</v>
      </c>
      <c r="H8580" s="16" t="s">
        <v>10732</v>
      </c>
      <c r="I8580" s="16" t="s">
        <v>2183</v>
      </c>
    </row>
    <row r="8581" spans="1:10">
      <c r="A8581" s="16" t="s">
        <v>9546</v>
      </c>
      <c r="B8581" s="52" t="s">
        <v>29286</v>
      </c>
      <c r="C8581" s="16" t="str">
        <f t="shared" si="134"/>
        <v>015 - 194</v>
      </c>
      <c r="D8581" s="52" t="s">
        <v>36059</v>
      </c>
      <c r="E8581" s="52" t="s">
        <v>32665</v>
      </c>
      <c r="F8581" s="16" t="s">
        <v>424</v>
      </c>
      <c r="G8581" s="16" t="s">
        <v>32664</v>
      </c>
      <c r="H8581" s="16" t="s">
        <v>32666</v>
      </c>
      <c r="I8581" s="16" t="s">
        <v>9547</v>
      </c>
    </row>
    <row r="8582" spans="1:10">
      <c r="A8582" s="16" t="s">
        <v>5438</v>
      </c>
      <c r="B8582" s="52" t="s">
        <v>29470</v>
      </c>
      <c r="C8582" s="16" t="str">
        <f t="shared" si="134"/>
        <v>001 - 245</v>
      </c>
      <c r="D8582" s="52" t="s">
        <v>34487</v>
      </c>
      <c r="E8582" s="52" t="s">
        <v>37671</v>
      </c>
      <c r="F8582" s="16" t="s">
        <v>6454</v>
      </c>
      <c r="G8582" s="16" t="s">
        <v>37670</v>
      </c>
      <c r="H8582" s="16" t="s">
        <v>10732</v>
      </c>
      <c r="I8582" s="16" t="s">
        <v>5439</v>
      </c>
    </row>
    <row r="8583" spans="1:10">
      <c r="A8583" s="16" t="s">
        <v>2783</v>
      </c>
      <c r="B8583" s="52" t="s">
        <v>469</v>
      </c>
      <c r="C8583" s="16" t="str">
        <f t="shared" si="134"/>
        <v>021 - 883</v>
      </c>
      <c r="D8583" s="52"/>
      <c r="E8583" s="52" t="s">
        <v>14657</v>
      </c>
      <c r="F8583" s="16"/>
      <c r="G8583" s="16" t="s">
        <v>14656</v>
      </c>
      <c r="H8583" s="16" t="s">
        <v>4778</v>
      </c>
      <c r="I8583" s="16" t="s">
        <v>2784</v>
      </c>
      <c r="J8583" s="16" t="s">
        <v>34487</v>
      </c>
    </row>
    <row r="8584" spans="1:10">
      <c r="A8584" s="16" t="s">
        <v>3578</v>
      </c>
      <c r="B8584" s="52" t="s">
        <v>28543</v>
      </c>
      <c r="C8584" s="16" t="str">
        <f t="shared" si="134"/>
        <v>065 - 119</v>
      </c>
      <c r="D8584" s="52" t="s">
        <v>34487</v>
      </c>
      <c r="E8584" s="52" t="s">
        <v>29546</v>
      </c>
      <c r="F8584" s="16" t="s">
        <v>37248</v>
      </c>
      <c r="G8584" s="16" t="s">
        <v>29545</v>
      </c>
      <c r="H8584" s="16" t="s">
        <v>30282</v>
      </c>
      <c r="I8584" s="16" t="s">
        <v>3583</v>
      </c>
    </row>
    <row r="8585" spans="1:10">
      <c r="A8585" s="16" t="s">
        <v>5132</v>
      </c>
      <c r="B8585" s="52" t="s">
        <v>9620</v>
      </c>
      <c r="C8585" s="16" t="str">
        <f t="shared" si="134"/>
        <v>063 - 807</v>
      </c>
      <c r="D8585" s="52"/>
      <c r="E8585" s="52" t="s">
        <v>30281</v>
      </c>
      <c r="G8585" s="16" t="s">
        <v>30319</v>
      </c>
      <c r="H8585" s="16" t="s">
        <v>30282</v>
      </c>
      <c r="I8585" s="16" t="s">
        <v>5133</v>
      </c>
      <c r="J8585" s="16" t="s">
        <v>34487</v>
      </c>
    </row>
    <row r="8586" spans="1:10">
      <c r="A8586" s="16" t="s">
        <v>26956</v>
      </c>
      <c r="B8586" s="52" t="s">
        <v>34276</v>
      </c>
      <c r="C8586" s="16" t="str">
        <f t="shared" si="134"/>
        <v>030 - 101</v>
      </c>
      <c r="D8586" s="52" t="s">
        <v>36059</v>
      </c>
      <c r="E8586" s="52" t="s">
        <v>35970</v>
      </c>
      <c r="F8586" s="16" t="s">
        <v>32332</v>
      </c>
      <c r="G8586" s="16" t="s">
        <v>35969</v>
      </c>
      <c r="H8586" s="16" t="s">
        <v>30334</v>
      </c>
      <c r="I8586" s="16" t="s">
        <v>26957</v>
      </c>
    </row>
    <row r="8587" spans="1:10">
      <c r="A8587" s="16" t="s">
        <v>3948</v>
      </c>
      <c r="B8587" s="52" t="s">
        <v>28053</v>
      </c>
      <c r="C8587" s="16" t="str">
        <f t="shared" si="134"/>
        <v>013 - 933</v>
      </c>
      <c r="D8587" s="52"/>
      <c r="E8587" s="52" t="s">
        <v>26240</v>
      </c>
      <c r="G8587" s="16" t="s">
        <v>26239</v>
      </c>
      <c r="H8587" s="16" t="s">
        <v>32666</v>
      </c>
      <c r="I8587" s="16" t="s">
        <v>3949</v>
      </c>
      <c r="J8587" s="16" t="s">
        <v>34487</v>
      </c>
    </row>
    <row r="8588" spans="1:10">
      <c r="A8588" s="16" t="s">
        <v>18798</v>
      </c>
      <c r="B8588" s="52" t="s">
        <v>37178</v>
      </c>
      <c r="C8588" s="16" t="str">
        <f t="shared" si="134"/>
        <v>010 - 821</v>
      </c>
      <c r="D8588" s="52"/>
      <c r="E8588" s="52" t="s">
        <v>30437</v>
      </c>
      <c r="F8588" s="16"/>
      <c r="G8588" s="16" t="s">
        <v>30436</v>
      </c>
      <c r="H8588" s="16" t="s">
        <v>34573</v>
      </c>
      <c r="I8588" s="16" t="s">
        <v>18799</v>
      </c>
      <c r="J8588" s="16" t="s">
        <v>34487</v>
      </c>
    </row>
    <row r="8589" spans="1:10">
      <c r="A8589" s="16" t="s">
        <v>29457</v>
      </c>
      <c r="B8589" s="52" t="s">
        <v>12971</v>
      </c>
      <c r="C8589" s="16" t="str">
        <f t="shared" si="134"/>
        <v>016 - 188</v>
      </c>
      <c r="D8589" s="52" t="s">
        <v>34487</v>
      </c>
      <c r="E8589" s="52" t="s">
        <v>10742</v>
      </c>
      <c r="F8589" s="16" t="s">
        <v>29458</v>
      </c>
      <c r="G8589" s="16" t="s">
        <v>10741</v>
      </c>
      <c r="H8589" s="16" t="s">
        <v>32666</v>
      </c>
      <c r="I8589" s="16" t="s">
        <v>29459</v>
      </c>
      <c r="J8589" s="16"/>
    </row>
    <row r="8590" spans="1:10">
      <c r="A8590" s="16" t="s">
        <v>26313</v>
      </c>
      <c r="B8590" s="52" t="s">
        <v>4401</v>
      </c>
      <c r="C8590" s="16" t="str">
        <f t="shared" si="134"/>
        <v>052 - 029</v>
      </c>
      <c r="D8590" s="52" t="s">
        <v>34487</v>
      </c>
      <c r="E8590" s="52" t="s">
        <v>3327</v>
      </c>
      <c r="F8590" s="16" t="s">
        <v>26314</v>
      </c>
      <c r="G8590" s="16" t="s">
        <v>28833</v>
      </c>
      <c r="H8590" s="16" t="s">
        <v>30328</v>
      </c>
      <c r="I8590" s="16" t="s">
        <v>26315</v>
      </c>
    </row>
    <row r="8591" spans="1:10">
      <c r="A8591" s="16" t="s">
        <v>35944</v>
      </c>
      <c r="B8591" s="52" t="s">
        <v>9246</v>
      </c>
      <c r="C8591" s="16" t="str">
        <f t="shared" si="134"/>
        <v>020 - 058</v>
      </c>
      <c r="D8591" s="52" t="s">
        <v>36059</v>
      </c>
      <c r="E8591" s="52" t="s">
        <v>26789</v>
      </c>
      <c r="F8591" s="16" t="s">
        <v>29727</v>
      </c>
      <c r="G8591" s="16" t="s">
        <v>26788</v>
      </c>
      <c r="H8591" s="16" t="s">
        <v>32666</v>
      </c>
      <c r="I8591" s="16" t="s">
        <v>28208</v>
      </c>
      <c r="J8591" s="16"/>
    </row>
    <row r="8592" spans="1:10">
      <c r="A8592" s="16" t="s">
        <v>3975</v>
      </c>
      <c r="B8592" s="52" t="s">
        <v>25613</v>
      </c>
      <c r="C8592" s="16" t="str">
        <f t="shared" si="134"/>
        <v>087 - 802</v>
      </c>
      <c r="D8592" s="52"/>
      <c r="E8592" s="52" t="s">
        <v>10962</v>
      </c>
      <c r="F8592" s="16"/>
      <c r="G8592" s="16" t="s">
        <v>10961</v>
      </c>
      <c r="H8592" s="16" t="s">
        <v>29917</v>
      </c>
      <c r="I8592" s="16" t="s">
        <v>24901</v>
      </c>
      <c r="J8592" s="16" t="s">
        <v>34487</v>
      </c>
    </row>
    <row r="8593" spans="1:10">
      <c r="A8593" s="16" t="s">
        <v>12012</v>
      </c>
      <c r="B8593" s="52" t="s">
        <v>24706</v>
      </c>
      <c r="C8593" s="16" t="str">
        <f t="shared" si="134"/>
        <v>080 - 072</v>
      </c>
      <c r="D8593" s="52" t="s">
        <v>34487</v>
      </c>
      <c r="E8593" s="52" t="s">
        <v>1692</v>
      </c>
      <c r="F8593" s="16" t="s">
        <v>23685</v>
      </c>
      <c r="G8593" s="16" t="s">
        <v>1691</v>
      </c>
      <c r="H8593" s="16" t="s">
        <v>4772</v>
      </c>
      <c r="I8593" s="16" t="s">
        <v>12013</v>
      </c>
      <c r="J8593" s="16"/>
    </row>
    <row r="8594" spans="1:10">
      <c r="A8594" s="16" t="s">
        <v>36560</v>
      </c>
      <c r="B8594" s="52" t="s">
        <v>27514</v>
      </c>
      <c r="C8594" s="16" t="str">
        <f t="shared" si="134"/>
        <v>084 - 036</v>
      </c>
      <c r="D8594" s="52" t="s">
        <v>34487</v>
      </c>
      <c r="E8594" s="52" t="s">
        <v>18698</v>
      </c>
      <c r="F8594" s="16" t="s">
        <v>20853</v>
      </c>
      <c r="G8594" s="16" t="s">
        <v>18697</v>
      </c>
      <c r="H8594" s="16" t="s">
        <v>29917</v>
      </c>
      <c r="I8594" s="16" t="s">
        <v>34305</v>
      </c>
      <c r="J8594" s="16"/>
    </row>
    <row r="8595" spans="1:10">
      <c r="A8595" s="16" t="s">
        <v>6763</v>
      </c>
      <c r="B8595" s="52" t="s">
        <v>4997</v>
      </c>
      <c r="C8595" s="16" t="str">
        <f t="shared" si="134"/>
        <v>023 - 070</v>
      </c>
      <c r="D8595" s="52" t="s">
        <v>34487</v>
      </c>
      <c r="E8595" s="52" t="s">
        <v>380</v>
      </c>
      <c r="F8595" s="16" t="s">
        <v>6764</v>
      </c>
      <c r="G8595" s="16" t="s">
        <v>379</v>
      </c>
      <c r="H8595" s="16" t="s">
        <v>32660</v>
      </c>
      <c r="I8595" s="16" t="s">
        <v>6765</v>
      </c>
    </row>
    <row r="8596" spans="1:10">
      <c r="A8596" s="16" t="s">
        <v>15448</v>
      </c>
      <c r="B8596" s="52" t="s">
        <v>28546</v>
      </c>
      <c r="C8596" s="16" t="str">
        <f t="shared" si="134"/>
        <v>019 - 090</v>
      </c>
      <c r="D8596" s="52" t="s">
        <v>36059</v>
      </c>
      <c r="E8596" s="52" t="s">
        <v>23092</v>
      </c>
      <c r="F8596" s="16" t="s">
        <v>8153</v>
      </c>
      <c r="G8596" s="16" t="s">
        <v>23091</v>
      </c>
      <c r="H8596" s="16" t="s">
        <v>32666</v>
      </c>
      <c r="I8596" s="16" t="s">
        <v>17299</v>
      </c>
    </row>
    <row r="8597" spans="1:10">
      <c r="A8597" s="16" t="s">
        <v>16851</v>
      </c>
      <c r="B8597" s="52" t="s">
        <v>19940</v>
      </c>
      <c r="C8597" s="16" t="str">
        <f t="shared" si="134"/>
        <v>078 - 119</v>
      </c>
      <c r="D8597" s="52" t="s">
        <v>34487</v>
      </c>
      <c r="E8597" s="52" t="s">
        <v>1697</v>
      </c>
      <c r="F8597" s="16" t="s">
        <v>16852</v>
      </c>
      <c r="G8597" s="16" t="s">
        <v>1696</v>
      </c>
      <c r="H8597" s="16" t="s">
        <v>4772</v>
      </c>
      <c r="I8597" s="16" t="s">
        <v>16853</v>
      </c>
    </row>
    <row r="8598" spans="1:10">
      <c r="A8598" s="16" t="s">
        <v>11563</v>
      </c>
      <c r="B8598" s="52" t="s">
        <v>8204</v>
      </c>
      <c r="C8598" s="16" t="str">
        <f t="shared" si="134"/>
        <v>070 - 066</v>
      </c>
      <c r="D8598" s="52" t="s">
        <v>34487</v>
      </c>
      <c r="E8598" s="52" t="s">
        <v>23672</v>
      </c>
      <c r="F8598" s="16" t="s">
        <v>27800</v>
      </c>
      <c r="G8598" s="16" t="s">
        <v>23671</v>
      </c>
      <c r="H8598" s="16" t="s">
        <v>10748</v>
      </c>
      <c r="I8598" s="16" t="s">
        <v>11564</v>
      </c>
    </row>
    <row r="8599" spans="1:10">
      <c r="A8599" s="16" t="s">
        <v>893</v>
      </c>
      <c r="B8599" s="52" t="s">
        <v>34981</v>
      </c>
      <c r="C8599" s="16" t="str">
        <f t="shared" si="134"/>
        <v>040 - 040</v>
      </c>
      <c r="D8599" s="52" t="s">
        <v>36059</v>
      </c>
      <c r="E8599" s="52" t="s">
        <v>32809</v>
      </c>
      <c r="F8599" s="16" t="s">
        <v>8510</v>
      </c>
      <c r="G8599" s="16" t="s">
        <v>32808</v>
      </c>
      <c r="H8599" s="16" t="s">
        <v>35981</v>
      </c>
      <c r="I8599" s="16" t="s">
        <v>12289</v>
      </c>
      <c r="J8599" s="16" t="s">
        <v>7990</v>
      </c>
    </row>
    <row r="8600" spans="1:10">
      <c r="A8600" s="16" t="s">
        <v>13447</v>
      </c>
      <c r="B8600" s="52" t="s">
        <v>10694</v>
      </c>
      <c r="C8600" s="16" t="str">
        <f t="shared" si="134"/>
        <v>099 - 017</v>
      </c>
      <c r="D8600" s="52" t="s">
        <v>36059</v>
      </c>
      <c r="E8600" s="52" t="s">
        <v>25925</v>
      </c>
      <c r="F8600" s="16" t="s">
        <v>12288</v>
      </c>
      <c r="G8600" s="16" t="s">
        <v>25924</v>
      </c>
      <c r="H8600" s="16" t="s">
        <v>35981</v>
      </c>
      <c r="I8600" s="16" t="s">
        <v>12289</v>
      </c>
      <c r="J8600" s="16"/>
    </row>
    <row r="8601" spans="1:10">
      <c r="A8601" s="16" t="s">
        <v>6001</v>
      </c>
      <c r="B8601" s="52" t="s">
        <v>18933</v>
      </c>
      <c r="C8601" s="16" t="str">
        <f t="shared" si="134"/>
        <v>037 - 053</v>
      </c>
      <c r="D8601" s="52" t="s">
        <v>36059</v>
      </c>
      <c r="E8601" s="52" t="s">
        <v>30682</v>
      </c>
      <c r="F8601" s="16" t="s">
        <v>6002</v>
      </c>
      <c r="G8601" s="16" t="s">
        <v>30681</v>
      </c>
      <c r="H8601" s="16" t="s">
        <v>35981</v>
      </c>
      <c r="I8601" s="16" t="s">
        <v>6003</v>
      </c>
    </row>
    <row r="8602" spans="1:10">
      <c r="A8602" s="16" t="s">
        <v>15882</v>
      </c>
      <c r="B8602" s="52" t="s">
        <v>34101</v>
      </c>
      <c r="C8602" s="16" t="str">
        <f t="shared" si="134"/>
        <v>060 - 064</v>
      </c>
      <c r="D8602" s="52" t="s">
        <v>36059</v>
      </c>
      <c r="E8602" s="52" t="s">
        <v>10737</v>
      </c>
      <c r="F8602" s="16" t="s">
        <v>15883</v>
      </c>
      <c r="G8602" s="16" t="s">
        <v>10736</v>
      </c>
      <c r="H8602" s="16" t="s">
        <v>20396</v>
      </c>
      <c r="I8602" s="16" t="s">
        <v>15884</v>
      </c>
    </row>
    <row r="8603" spans="1:10">
      <c r="A8603" s="16" t="s">
        <v>16198</v>
      </c>
      <c r="B8603" s="52" t="s">
        <v>25614</v>
      </c>
      <c r="C8603" s="16" t="str">
        <f t="shared" si="134"/>
        <v>087 - 041</v>
      </c>
      <c r="D8603" s="52" t="s">
        <v>36059</v>
      </c>
      <c r="E8603" s="52" t="s">
        <v>10962</v>
      </c>
      <c r="F8603" s="16" t="s">
        <v>16199</v>
      </c>
      <c r="G8603" s="16" t="s">
        <v>10961</v>
      </c>
      <c r="H8603" s="16" t="s">
        <v>29917</v>
      </c>
      <c r="I8603" s="16" t="s">
        <v>30587</v>
      </c>
      <c r="J8603" s="16"/>
    </row>
    <row r="8604" spans="1:10">
      <c r="A8604" s="16" t="s">
        <v>22549</v>
      </c>
      <c r="B8604" s="52" t="s">
        <v>6053</v>
      </c>
      <c r="C8604" s="16" t="str">
        <f t="shared" si="134"/>
        <v>069 - 080</v>
      </c>
      <c r="D8604" s="52" t="s">
        <v>34487</v>
      </c>
      <c r="E8604" s="52" t="s">
        <v>36727</v>
      </c>
      <c r="F8604" s="16" t="s">
        <v>29412</v>
      </c>
      <c r="G8604" s="16" t="s">
        <v>36726</v>
      </c>
      <c r="H8604" s="16" t="s">
        <v>15395</v>
      </c>
      <c r="I8604" s="16" t="s">
        <v>16748</v>
      </c>
    </row>
    <row r="8605" spans="1:10">
      <c r="A8605" s="16" t="s">
        <v>28619</v>
      </c>
      <c r="B8605" s="52" t="s">
        <v>4998</v>
      </c>
      <c r="C8605" s="16" t="str">
        <f t="shared" si="134"/>
        <v>023 - 071</v>
      </c>
      <c r="D8605" s="52" t="s">
        <v>36059</v>
      </c>
      <c r="E8605" s="52" t="s">
        <v>380</v>
      </c>
      <c r="F8605" s="16" t="s">
        <v>28620</v>
      </c>
      <c r="G8605" s="16" t="s">
        <v>379</v>
      </c>
      <c r="H8605" s="16" t="s">
        <v>32660</v>
      </c>
      <c r="I8605" s="16" t="s">
        <v>28621</v>
      </c>
    </row>
    <row r="8606" spans="1:10">
      <c r="A8606" s="16" t="s">
        <v>24003</v>
      </c>
      <c r="B8606" s="52" t="s">
        <v>29471</v>
      </c>
      <c r="C8606" s="16" t="str">
        <f t="shared" si="134"/>
        <v>001 - 861</v>
      </c>
      <c r="D8606" s="52"/>
      <c r="E8606" s="52" t="s">
        <v>37671</v>
      </c>
      <c r="F8606" s="16"/>
      <c r="G8606" s="16" t="s">
        <v>37670</v>
      </c>
      <c r="H8606" s="16" t="s">
        <v>10732</v>
      </c>
      <c r="I8606" s="16" t="s">
        <v>24004</v>
      </c>
      <c r="J8606" s="16" t="s">
        <v>34487</v>
      </c>
    </row>
    <row r="8607" spans="1:10">
      <c r="A8607" s="16" t="s">
        <v>14834</v>
      </c>
      <c r="B8607" s="52" t="s">
        <v>2805</v>
      </c>
      <c r="C8607" s="16" t="str">
        <f t="shared" si="134"/>
        <v>057 - 810</v>
      </c>
      <c r="D8607" s="52"/>
      <c r="E8607" s="52" t="s">
        <v>18919</v>
      </c>
      <c r="G8607" s="16" t="s">
        <v>18918</v>
      </c>
      <c r="H8607" s="16" t="s">
        <v>20396</v>
      </c>
      <c r="I8607" s="16" t="s">
        <v>14835</v>
      </c>
      <c r="J8607" s="16" t="s">
        <v>34487</v>
      </c>
    </row>
    <row r="8608" spans="1:10">
      <c r="A8608" s="16" t="s">
        <v>29838</v>
      </c>
      <c r="B8608" s="52" t="s">
        <v>14156</v>
      </c>
      <c r="C8608" s="16" t="str">
        <f t="shared" si="134"/>
        <v>071 - 046</v>
      </c>
      <c r="D8608" s="52" t="s">
        <v>34487</v>
      </c>
      <c r="E8608" s="52" t="s">
        <v>13516</v>
      </c>
      <c r="F8608" s="16" t="s">
        <v>22938</v>
      </c>
      <c r="G8608" s="16" t="s">
        <v>13515</v>
      </c>
      <c r="H8608" s="16" t="s">
        <v>37422</v>
      </c>
      <c r="I8608" s="16" t="s">
        <v>22939</v>
      </c>
    </row>
    <row r="8609" spans="1:10">
      <c r="A8609" s="16" t="s">
        <v>10375</v>
      </c>
      <c r="B8609" s="52" t="s">
        <v>18675</v>
      </c>
      <c r="C8609" s="16" t="str">
        <f t="shared" si="134"/>
        <v>092 - 056</v>
      </c>
      <c r="D8609" s="52" t="s">
        <v>34487</v>
      </c>
      <c r="E8609" s="52" t="s">
        <v>3326</v>
      </c>
      <c r="F8609" s="16" t="s">
        <v>36750</v>
      </c>
      <c r="G8609" s="16" t="s">
        <v>30322</v>
      </c>
      <c r="H8609" s="16" t="s">
        <v>33521</v>
      </c>
      <c r="I8609" s="16" t="s">
        <v>10376</v>
      </c>
    </row>
    <row r="8610" spans="1:10">
      <c r="A8610" s="16" t="s">
        <v>22550</v>
      </c>
      <c r="B8610" s="52" t="s">
        <v>6054</v>
      </c>
      <c r="C8610" s="16" t="str">
        <f t="shared" si="134"/>
        <v>069 - 081</v>
      </c>
      <c r="D8610" s="52" t="s">
        <v>36059</v>
      </c>
      <c r="E8610" s="52" t="s">
        <v>36727</v>
      </c>
      <c r="F8610" s="16" t="s">
        <v>5380</v>
      </c>
      <c r="G8610" s="16" t="s">
        <v>36726</v>
      </c>
      <c r="H8610" s="16" t="s">
        <v>15395</v>
      </c>
      <c r="I8610" s="16" t="s">
        <v>35495</v>
      </c>
    </row>
    <row r="8611" spans="1:10">
      <c r="A8611" s="16" t="s">
        <v>10530</v>
      </c>
      <c r="B8611" s="52" t="s">
        <v>24219</v>
      </c>
      <c r="C8611" s="16" t="str">
        <f t="shared" si="134"/>
        <v>051 - 033</v>
      </c>
      <c r="D8611" s="52" t="s">
        <v>36059</v>
      </c>
      <c r="E8611" s="52" t="s">
        <v>31110</v>
      </c>
      <c r="F8611" s="16" t="s">
        <v>10531</v>
      </c>
      <c r="G8611" s="16" t="s">
        <v>31109</v>
      </c>
      <c r="H8611" s="16" t="s">
        <v>30328</v>
      </c>
      <c r="I8611" s="16" t="s">
        <v>10532</v>
      </c>
      <c r="J8611" s="16"/>
    </row>
    <row r="8612" spans="1:10">
      <c r="A8612" s="16" t="s">
        <v>25067</v>
      </c>
      <c r="B8612" s="52" t="s">
        <v>29287</v>
      </c>
      <c r="C8612" s="16" t="str">
        <f t="shared" si="134"/>
        <v>015 - 943</v>
      </c>
      <c r="D8612" s="52"/>
      <c r="E8612" s="52" t="s">
        <v>32665</v>
      </c>
      <c r="G8612" s="16" t="s">
        <v>32664</v>
      </c>
      <c r="H8612" s="16" t="s">
        <v>32666</v>
      </c>
      <c r="I8612" s="16" t="s">
        <v>37509</v>
      </c>
      <c r="J8612" s="16" t="s">
        <v>34487</v>
      </c>
    </row>
    <row r="8613" spans="1:10">
      <c r="A8613" s="16" t="s">
        <v>5935</v>
      </c>
      <c r="B8613" s="52" t="s">
        <v>8205</v>
      </c>
      <c r="C8613" s="16" t="str">
        <f t="shared" si="134"/>
        <v>070 - 067</v>
      </c>
      <c r="D8613" s="52" t="s">
        <v>34487</v>
      </c>
      <c r="E8613" s="52" t="s">
        <v>23672</v>
      </c>
      <c r="F8613" s="16" t="s">
        <v>27800</v>
      </c>
      <c r="G8613" s="16" t="s">
        <v>23671</v>
      </c>
      <c r="H8613" s="16" t="s">
        <v>10748</v>
      </c>
      <c r="I8613" s="16" t="s">
        <v>5936</v>
      </c>
    </row>
    <row r="8614" spans="1:10">
      <c r="A8614" s="16" t="s">
        <v>470</v>
      </c>
      <c r="B8614" s="52" t="s">
        <v>8206</v>
      </c>
      <c r="C8614" s="16" t="str">
        <f t="shared" si="134"/>
        <v>070 - 068</v>
      </c>
      <c r="D8614" s="52" t="s">
        <v>34487</v>
      </c>
      <c r="E8614" s="52" t="s">
        <v>23672</v>
      </c>
      <c r="F8614" s="16" t="s">
        <v>2433</v>
      </c>
      <c r="G8614" s="16" t="s">
        <v>23671</v>
      </c>
      <c r="H8614" s="16" t="s">
        <v>10748</v>
      </c>
      <c r="I8614" s="16" t="s">
        <v>471</v>
      </c>
    </row>
    <row r="8615" spans="1:10">
      <c r="A8615" s="16" t="s">
        <v>12253</v>
      </c>
      <c r="B8615" s="52" t="s">
        <v>29288</v>
      </c>
      <c r="C8615" s="16" t="str">
        <f t="shared" si="134"/>
        <v>015 - 195</v>
      </c>
      <c r="D8615" s="52" t="s">
        <v>36059</v>
      </c>
      <c r="E8615" s="52" t="s">
        <v>32665</v>
      </c>
      <c r="F8615" s="16" t="s">
        <v>12254</v>
      </c>
      <c r="G8615" s="16" t="s">
        <v>32664</v>
      </c>
      <c r="H8615" s="16" t="s">
        <v>32666</v>
      </c>
      <c r="I8615" s="16" t="s">
        <v>588</v>
      </c>
    </row>
    <row r="8616" spans="1:10">
      <c r="A8616" s="16" t="s">
        <v>30711</v>
      </c>
      <c r="B8616" s="52" t="s">
        <v>10035</v>
      </c>
      <c r="C8616" s="16" t="str">
        <f t="shared" si="134"/>
        <v>050 - 031</v>
      </c>
      <c r="D8616" s="52" t="s">
        <v>36059</v>
      </c>
      <c r="E8616" s="52" t="s">
        <v>25930</v>
      </c>
      <c r="F8616" s="16" t="s">
        <v>30712</v>
      </c>
      <c r="G8616" s="16" t="s">
        <v>25929</v>
      </c>
      <c r="H8616" s="16" t="s">
        <v>30328</v>
      </c>
      <c r="I8616" s="16" t="s">
        <v>30713</v>
      </c>
      <c r="J8616" s="16"/>
    </row>
    <row r="8617" spans="1:10">
      <c r="A8617" s="16" t="s">
        <v>9210</v>
      </c>
      <c r="B8617" s="52" t="s">
        <v>26743</v>
      </c>
      <c r="C8617" s="16" t="str">
        <f t="shared" si="134"/>
        <v>002 - 826</v>
      </c>
      <c r="D8617" s="52"/>
      <c r="E8617" s="52" t="s">
        <v>36066</v>
      </c>
      <c r="F8617" s="16"/>
      <c r="G8617" s="16" t="s">
        <v>20457</v>
      </c>
      <c r="H8617" s="16" t="s">
        <v>10732</v>
      </c>
      <c r="I8617" s="16" t="s">
        <v>9211</v>
      </c>
      <c r="J8617" s="16" t="s">
        <v>34487</v>
      </c>
    </row>
    <row r="8618" spans="1:10">
      <c r="A8618" s="16" t="s">
        <v>9949</v>
      </c>
      <c r="B8618" s="52" t="s">
        <v>16178</v>
      </c>
      <c r="C8618" s="16" t="str">
        <f t="shared" si="134"/>
        <v>082 - 064</v>
      </c>
      <c r="D8618" s="52" t="s">
        <v>34487</v>
      </c>
      <c r="E8618" s="52" t="s">
        <v>1263</v>
      </c>
      <c r="F8618" s="16" t="s">
        <v>6594</v>
      </c>
      <c r="G8618" s="16" t="s">
        <v>1262</v>
      </c>
      <c r="H8618" s="16" t="s">
        <v>29917</v>
      </c>
      <c r="I8618" s="16" t="s">
        <v>6595</v>
      </c>
    </row>
    <row r="8619" spans="1:10">
      <c r="A8619" s="16" t="s">
        <v>11504</v>
      </c>
      <c r="B8619" s="52" t="s">
        <v>9621</v>
      </c>
      <c r="C8619" s="16" t="str">
        <f t="shared" si="134"/>
        <v>063 - 068</v>
      </c>
      <c r="D8619" s="52" t="s">
        <v>36059</v>
      </c>
      <c r="E8619" s="52" t="s">
        <v>30281</v>
      </c>
      <c r="F8619" s="16" t="s">
        <v>12750</v>
      </c>
      <c r="G8619" s="16" t="s">
        <v>30319</v>
      </c>
      <c r="H8619" s="16" t="s">
        <v>30282</v>
      </c>
      <c r="I8619" s="16" t="s">
        <v>12751</v>
      </c>
    </row>
    <row r="8620" spans="1:10">
      <c r="A8620" s="16" t="s">
        <v>31413</v>
      </c>
      <c r="B8620" s="52" t="s">
        <v>11217</v>
      </c>
      <c r="C8620" s="16" t="str">
        <f t="shared" si="134"/>
        <v>054 - 044</v>
      </c>
      <c r="D8620" s="52" t="s">
        <v>34487</v>
      </c>
      <c r="E8620" s="52" t="s">
        <v>30442</v>
      </c>
      <c r="F8620" s="16" t="s">
        <v>31414</v>
      </c>
      <c r="G8620" s="16" t="s">
        <v>30441</v>
      </c>
      <c r="H8620" s="16" t="s">
        <v>1269</v>
      </c>
      <c r="I8620" s="16" t="s">
        <v>31415</v>
      </c>
      <c r="J8620" s="16"/>
    </row>
    <row r="8621" spans="1:10">
      <c r="A8621" s="16" t="s">
        <v>24581</v>
      </c>
      <c r="B8621" s="52" t="s">
        <v>29472</v>
      </c>
      <c r="C8621" s="16" t="str">
        <f t="shared" si="134"/>
        <v>001 - 246</v>
      </c>
      <c r="D8621" s="52" t="s">
        <v>36059</v>
      </c>
      <c r="E8621" s="52" t="s">
        <v>37671</v>
      </c>
      <c r="F8621" s="16" t="s">
        <v>6122</v>
      </c>
      <c r="G8621" s="16" t="s">
        <v>37670</v>
      </c>
      <c r="H8621" s="16" t="s">
        <v>10732</v>
      </c>
      <c r="I8621" s="16" t="s">
        <v>19711</v>
      </c>
    </row>
    <row r="8622" spans="1:10">
      <c r="A8622" s="16" t="s">
        <v>13859</v>
      </c>
      <c r="B8622" s="52" t="s">
        <v>34431</v>
      </c>
      <c r="C8622" s="16" t="str">
        <f t="shared" si="134"/>
        <v>048 - 039</v>
      </c>
      <c r="D8622" s="52" t="s">
        <v>34487</v>
      </c>
      <c r="E8622" s="52" t="s">
        <v>29538</v>
      </c>
      <c r="F8622" s="16" t="s">
        <v>27968</v>
      </c>
      <c r="G8622" s="16" t="s">
        <v>29537</v>
      </c>
      <c r="H8622" s="16" t="s">
        <v>30328</v>
      </c>
      <c r="I8622" s="16" t="s">
        <v>13860</v>
      </c>
    </row>
    <row r="8623" spans="1:10">
      <c r="A8623" s="16" t="s">
        <v>18224</v>
      </c>
      <c r="B8623" s="52" t="s">
        <v>30116</v>
      </c>
      <c r="C8623" s="16" t="str">
        <f t="shared" si="134"/>
        <v>058 - 095</v>
      </c>
      <c r="D8623" s="52" t="s">
        <v>34487</v>
      </c>
      <c r="E8623" s="52" t="s">
        <v>10753</v>
      </c>
      <c r="F8623" s="16" t="s">
        <v>33754</v>
      </c>
      <c r="G8623" s="16" t="s">
        <v>10752</v>
      </c>
      <c r="H8623" s="16" t="s">
        <v>20396</v>
      </c>
      <c r="I8623" s="16" t="s">
        <v>20768</v>
      </c>
    </row>
    <row r="8624" spans="1:10">
      <c r="A8624" s="16" t="s">
        <v>12531</v>
      </c>
      <c r="B8624" s="52" t="s">
        <v>25615</v>
      </c>
      <c r="C8624" s="16" t="str">
        <f t="shared" si="134"/>
        <v>087 - 042</v>
      </c>
      <c r="D8624" s="52" t="s">
        <v>36059</v>
      </c>
      <c r="E8624" s="52" t="s">
        <v>10962</v>
      </c>
      <c r="F8624" s="16" t="s">
        <v>12532</v>
      </c>
      <c r="G8624" s="16" t="s">
        <v>10961</v>
      </c>
      <c r="H8624" s="16" t="s">
        <v>29917</v>
      </c>
      <c r="I8624" s="16" t="s">
        <v>12533</v>
      </c>
    </row>
    <row r="8625" spans="1:10">
      <c r="A8625" s="16" t="s">
        <v>20298</v>
      </c>
      <c r="B8625" s="52" t="s">
        <v>24170</v>
      </c>
      <c r="C8625" s="16" t="str">
        <f t="shared" si="134"/>
        <v>079 - 109</v>
      </c>
      <c r="D8625" s="52" t="s">
        <v>34487</v>
      </c>
      <c r="E8625" s="52" t="s">
        <v>4771</v>
      </c>
      <c r="F8625" s="16" t="s">
        <v>9075</v>
      </c>
      <c r="G8625" s="16" t="s">
        <v>4770</v>
      </c>
      <c r="H8625" s="16" t="s">
        <v>4772</v>
      </c>
      <c r="I8625" s="16" t="s">
        <v>11527</v>
      </c>
      <c r="J8625" s="16" t="s">
        <v>7990</v>
      </c>
    </row>
    <row r="8626" spans="1:10">
      <c r="A8626" s="16" t="s">
        <v>12878</v>
      </c>
      <c r="B8626" s="52" t="s">
        <v>7190</v>
      </c>
      <c r="C8626" s="16" t="str">
        <f t="shared" si="134"/>
        <v>102 - 034</v>
      </c>
      <c r="D8626" s="52" t="s">
        <v>34487</v>
      </c>
      <c r="E8626" s="52" t="s">
        <v>27777</v>
      </c>
      <c r="F8626" s="16" t="s">
        <v>11526</v>
      </c>
      <c r="G8626" s="16" t="s">
        <v>27776</v>
      </c>
      <c r="H8626" s="16" t="s">
        <v>4772</v>
      </c>
      <c r="I8626" s="16" t="s">
        <v>11527</v>
      </c>
    </row>
    <row r="8627" spans="1:10">
      <c r="A8627" s="16" t="s">
        <v>17918</v>
      </c>
      <c r="B8627" s="52" t="s">
        <v>28544</v>
      </c>
      <c r="C8627" s="16" t="str">
        <f t="shared" si="134"/>
        <v>065 - 120</v>
      </c>
      <c r="D8627" s="52" t="s">
        <v>34487</v>
      </c>
      <c r="E8627" s="52" t="s">
        <v>29546</v>
      </c>
      <c r="F8627" s="16" t="s">
        <v>20864</v>
      </c>
      <c r="G8627" s="16" t="s">
        <v>29545</v>
      </c>
      <c r="H8627" s="16" t="s">
        <v>30282</v>
      </c>
      <c r="I8627" s="16" t="s">
        <v>17919</v>
      </c>
    </row>
    <row r="8628" spans="1:10">
      <c r="A8628" s="16" t="s">
        <v>36260</v>
      </c>
      <c r="B8628" s="52" t="s">
        <v>21176</v>
      </c>
      <c r="C8628" s="16" t="str">
        <f t="shared" si="134"/>
        <v>061 - 076</v>
      </c>
      <c r="D8628" s="52" t="s">
        <v>34487</v>
      </c>
      <c r="E8628" s="52" t="s">
        <v>26249</v>
      </c>
      <c r="F8628" s="16" t="s">
        <v>35090</v>
      </c>
      <c r="G8628" s="16" t="s">
        <v>26248</v>
      </c>
      <c r="H8628" s="16" t="s">
        <v>30282</v>
      </c>
      <c r="I8628" s="16" t="s">
        <v>22235</v>
      </c>
    </row>
    <row r="8629" spans="1:10">
      <c r="A8629" s="16" t="s">
        <v>20508</v>
      </c>
      <c r="B8629" s="52" t="s">
        <v>33722</v>
      </c>
      <c r="C8629" s="16" t="str">
        <f t="shared" si="134"/>
        <v>025 - 045</v>
      </c>
      <c r="D8629" s="52" t="s">
        <v>34487</v>
      </c>
      <c r="E8629" s="52" t="s">
        <v>36071</v>
      </c>
      <c r="F8629" s="16" t="s">
        <v>4212</v>
      </c>
      <c r="G8629" s="16" t="s">
        <v>36070</v>
      </c>
      <c r="H8629" s="16" t="s">
        <v>32660</v>
      </c>
      <c r="I8629" s="16" t="s">
        <v>20509</v>
      </c>
      <c r="J8629" s="16"/>
    </row>
    <row r="8630" spans="1:10">
      <c r="A8630" s="16" t="s">
        <v>22403</v>
      </c>
      <c r="B8630" s="52" t="s">
        <v>153</v>
      </c>
      <c r="C8630" s="16" t="str">
        <f t="shared" si="134"/>
        <v>033 - 803</v>
      </c>
      <c r="D8630" s="52"/>
      <c r="E8630" s="52" t="s">
        <v>37663</v>
      </c>
      <c r="F8630" s="16"/>
      <c r="G8630" s="16" t="s">
        <v>37662</v>
      </c>
      <c r="H8630" s="16" t="s">
        <v>35981</v>
      </c>
      <c r="I8630" s="16" t="s">
        <v>22404</v>
      </c>
      <c r="J8630" s="16" t="s">
        <v>34487</v>
      </c>
    </row>
    <row r="8631" spans="1:10">
      <c r="A8631" s="16" t="s">
        <v>30461</v>
      </c>
      <c r="B8631" s="52" t="s">
        <v>18934</v>
      </c>
      <c r="C8631" s="16" t="str">
        <f t="shared" si="134"/>
        <v>037 - 054</v>
      </c>
      <c r="D8631" s="52" t="s">
        <v>34487</v>
      </c>
      <c r="E8631" s="52" t="s">
        <v>30682</v>
      </c>
      <c r="F8631" s="16" t="s">
        <v>30462</v>
      </c>
      <c r="G8631" s="16" t="s">
        <v>30681</v>
      </c>
      <c r="H8631" s="16" t="s">
        <v>35981</v>
      </c>
      <c r="I8631" s="16" t="s">
        <v>30463</v>
      </c>
    </row>
    <row r="8632" spans="1:10">
      <c r="A8632" s="16" t="s">
        <v>7324</v>
      </c>
      <c r="B8632" s="52" t="s">
        <v>36272</v>
      </c>
      <c r="C8632" s="16" t="str">
        <f t="shared" si="134"/>
        <v>034 - 807</v>
      </c>
      <c r="D8632" s="52"/>
      <c r="E8632" s="52" t="s">
        <v>23677</v>
      </c>
      <c r="F8632" s="16"/>
      <c r="G8632" s="16" t="s">
        <v>23676</v>
      </c>
      <c r="H8632" s="16" t="s">
        <v>35981</v>
      </c>
      <c r="I8632" s="16" t="s">
        <v>7325</v>
      </c>
      <c r="J8632" s="16" t="s">
        <v>34487</v>
      </c>
    </row>
    <row r="8633" spans="1:10">
      <c r="A8633" s="16" t="s">
        <v>32744</v>
      </c>
      <c r="B8633" s="52" t="s">
        <v>12161</v>
      </c>
      <c r="C8633" s="16" t="str">
        <f t="shared" si="134"/>
        <v>008 - 832</v>
      </c>
      <c r="D8633" s="52"/>
      <c r="E8633" s="52" t="s">
        <v>16664</v>
      </c>
      <c r="F8633" s="16"/>
      <c r="G8633" s="16" t="s">
        <v>16663</v>
      </c>
      <c r="H8633" s="16" t="s">
        <v>34573</v>
      </c>
      <c r="I8633" s="16" t="s">
        <v>32745</v>
      </c>
      <c r="J8633" s="16" t="s">
        <v>34487</v>
      </c>
    </row>
    <row r="8634" spans="1:10">
      <c r="A8634" s="16" t="s">
        <v>887</v>
      </c>
      <c r="B8634" s="52" t="s">
        <v>36858</v>
      </c>
      <c r="C8634" s="16" t="str">
        <f t="shared" si="134"/>
        <v>041 - 053</v>
      </c>
      <c r="D8634" s="52" t="s">
        <v>34487</v>
      </c>
      <c r="E8634" s="52" t="s">
        <v>31873</v>
      </c>
      <c r="F8634" s="16" t="s">
        <v>888</v>
      </c>
      <c r="G8634" s="16" t="s">
        <v>31872</v>
      </c>
      <c r="H8634" s="16" t="s">
        <v>20397</v>
      </c>
      <c r="I8634" s="16" t="s">
        <v>889</v>
      </c>
      <c r="J8634" s="16"/>
    </row>
    <row r="8635" spans="1:10">
      <c r="A8635" s="16" t="s">
        <v>20901</v>
      </c>
      <c r="B8635" s="52" t="s">
        <v>35716</v>
      </c>
      <c r="C8635" s="16" t="str">
        <f t="shared" si="134"/>
        <v>021 - 884</v>
      </c>
      <c r="D8635" s="52"/>
      <c r="E8635" s="52" t="s">
        <v>14657</v>
      </c>
      <c r="F8635" s="16"/>
      <c r="G8635" s="16" t="s">
        <v>14656</v>
      </c>
      <c r="H8635" s="16" t="s">
        <v>4778</v>
      </c>
      <c r="I8635" s="16" t="s">
        <v>20902</v>
      </c>
      <c r="J8635" s="16" t="s">
        <v>34487</v>
      </c>
    </row>
    <row r="8636" spans="1:10">
      <c r="A8636" s="16" t="s">
        <v>10617</v>
      </c>
      <c r="B8636" s="52" t="s">
        <v>20927</v>
      </c>
      <c r="C8636" s="16" t="str">
        <f t="shared" si="134"/>
        <v>030 - 102</v>
      </c>
      <c r="D8636" s="52" t="s">
        <v>34487</v>
      </c>
      <c r="E8636" s="52" t="s">
        <v>35970</v>
      </c>
      <c r="F8636" s="16" t="s">
        <v>16555</v>
      </c>
      <c r="G8636" s="16" t="s">
        <v>35969</v>
      </c>
      <c r="H8636" s="16" t="s">
        <v>30334</v>
      </c>
      <c r="I8636" s="16" t="s">
        <v>5802</v>
      </c>
      <c r="J8636" s="16"/>
    </row>
    <row r="8637" spans="1:10">
      <c r="A8637" s="16" t="s">
        <v>34741</v>
      </c>
      <c r="B8637" s="52" t="s">
        <v>13406</v>
      </c>
      <c r="C8637" s="16" t="str">
        <f t="shared" si="134"/>
        <v>021 - 080</v>
      </c>
      <c r="D8637" s="52" t="s">
        <v>34487</v>
      </c>
      <c r="E8637" s="52" t="s">
        <v>14657</v>
      </c>
      <c r="F8637" s="16" t="s">
        <v>34742</v>
      </c>
      <c r="G8637" s="16" t="s">
        <v>14656</v>
      </c>
      <c r="H8637" s="16" t="s">
        <v>4778</v>
      </c>
      <c r="I8637" s="16" t="s">
        <v>34743</v>
      </c>
    </row>
    <row r="8638" spans="1:10">
      <c r="A8638" s="16" t="s">
        <v>10031</v>
      </c>
      <c r="B8638" s="52" t="s">
        <v>21177</v>
      </c>
      <c r="C8638" s="16" t="str">
        <f t="shared" si="134"/>
        <v>061 - 808</v>
      </c>
      <c r="D8638" s="52"/>
      <c r="E8638" s="52" t="s">
        <v>26249</v>
      </c>
      <c r="F8638" s="16"/>
      <c r="G8638" s="16" t="s">
        <v>26248</v>
      </c>
      <c r="H8638" s="16" t="s">
        <v>30282</v>
      </c>
      <c r="I8638" s="16" t="s">
        <v>10032</v>
      </c>
      <c r="J8638" s="16" t="s">
        <v>34487</v>
      </c>
    </row>
    <row r="8639" spans="1:10">
      <c r="A8639" s="16" t="s">
        <v>27232</v>
      </c>
      <c r="B8639" s="52" t="s">
        <v>21023</v>
      </c>
      <c r="C8639" s="16" t="str">
        <f t="shared" si="134"/>
        <v>062 - 060</v>
      </c>
      <c r="D8639" s="52" t="s">
        <v>34487</v>
      </c>
      <c r="E8639" s="52" t="s">
        <v>1277</v>
      </c>
      <c r="F8639" s="16" t="s">
        <v>13523</v>
      </c>
      <c r="G8639" s="16" t="s">
        <v>1276</v>
      </c>
      <c r="H8639" s="16" t="s">
        <v>30282</v>
      </c>
      <c r="I8639" s="16" t="s">
        <v>5798</v>
      </c>
    </row>
    <row r="8640" spans="1:10">
      <c r="A8640" s="16" t="s">
        <v>20222</v>
      </c>
      <c r="B8640" s="52" t="s">
        <v>21024</v>
      </c>
      <c r="C8640" s="16" t="str">
        <f t="shared" si="134"/>
        <v>062 - 061</v>
      </c>
      <c r="D8640" s="52" t="s">
        <v>34487</v>
      </c>
      <c r="E8640" s="52" t="s">
        <v>1277</v>
      </c>
      <c r="F8640" s="16" t="s">
        <v>390</v>
      </c>
      <c r="G8640" s="16" t="s">
        <v>1276</v>
      </c>
      <c r="H8640" s="16" t="s">
        <v>30282</v>
      </c>
      <c r="I8640" s="16" t="s">
        <v>20223</v>
      </c>
    </row>
    <row r="8641" spans="1:10">
      <c r="A8641" s="16" t="s">
        <v>36933</v>
      </c>
      <c r="B8641" s="52" t="s">
        <v>33027</v>
      </c>
      <c r="C8641" s="16" t="str">
        <f t="shared" si="134"/>
        <v>080 - 073</v>
      </c>
      <c r="D8641" s="52" t="s">
        <v>34487</v>
      </c>
      <c r="E8641" s="52" t="s">
        <v>1692</v>
      </c>
      <c r="F8641" s="16" t="s">
        <v>36934</v>
      </c>
      <c r="G8641" s="16" t="s">
        <v>1691</v>
      </c>
      <c r="H8641" s="16" t="s">
        <v>4772</v>
      </c>
      <c r="I8641" s="16" t="s">
        <v>36935</v>
      </c>
    </row>
    <row r="8642" spans="1:10">
      <c r="A8642" s="16" t="s">
        <v>37087</v>
      </c>
      <c r="B8642" s="52" t="s">
        <v>12162</v>
      </c>
      <c r="C8642" s="16" t="str">
        <f t="shared" si="134"/>
        <v>008 - 054</v>
      </c>
      <c r="D8642" s="52" t="s">
        <v>36059</v>
      </c>
      <c r="E8642" s="52" t="s">
        <v>16664</v>
      </c>
      <c r="F8642" s="16" t="s">
        <v>23403</v>
      </c>
      <c r="G8642" s="16" t="s">
        <v>16663</v>
      </c>
      <c r="H8642" s="16" t="s">
        <v>34573</v>
      </c>
      <c r="I8642" s="16" t="s">
        <v>37088</v>
      </c>
    </row>
    <row r="8643" spans="1:10">
      <c r="A8643" s="16" t="s">
        <v>34638</v>
      </c>
      <c r="B8643" s="52" t="s">
        <v>28547</v>
      </c>
      <c r="C8643" s="16" t="str">
        <f t="shared" si="134"/>
        <v>019 - 898</v>
      </c>
      <c r="D8643" s="52"/>
      <c r="E8643" s="52" t="s">
        <v>23092</v>
      </c>
      <c r="G8643" s="16" t="s">
        <v>23091</v>
      </c>
      <c r="H8643" s="16" t="s">
        <v>32666</v>
      </c>
      <c r="I8643" s="16" t="s">
        <v>10447</v>
      </c>
      <c r="J8643" s="16" t="s">
        <v>34487</v>
      </c>
    </row>
    <row r="8644" spans="1:10">
      <c r="A8644" s="16" t="s">
        <v>9573</v>
      </c>
      <c r="B8644" s="52" t="s">
        <v>19941</v>
      </c>
      <c r="C8644" s="16" t="str">
        <f t="shared" ref="C8644:C8707" si="135">MID(A8644,1,3) &amp;" - " &amp;MID(A8644,4,3)</f>
        <v>078 - 120</v>
      </c>
      <c r="D8644" s="52" t="s">
        <v>34487</v>
      </c>
      <c r="E8644" s="52" t="s">
        <v>1697</v>
      </c>
      <c r="F8644" s="16" t="s">
        <v>23527</v>
      </c>
      <c r="G8644" s="16" t="s">
        <v>1696</v>
      </c>
      <c r="H8644" s="16" t="s">
        <v>4772</v>
      </c>
      <c r="I8644" s="16" t="s">
        <v>9574</v>
      </c>
    </row>
    <row r="8645" spans="1:10">
      <c r="A8645" s="16" t="s">
        <v>10551</v>
      </c>
      <c r="B8645" s="52" t="s">
        <v>28548</v>
      </c>
      <c r="C8645" s="16" t="str">
        <f t="shared" si="135"/>
        <v>019 - 899</v>
      </c>
      <c r="D8645" s="52"/>
      <c r="E8645" s="52" t="s">
        <v>23092</v>
      </c>
      <c r="F8645" s="16"/>
      <c r="G8645" s="16" t="s">
        <v>23091</v>
      </c>
      <c r="H8645" s="16" t="s">
        <v>32666</v>
      </c>
      <c r="I8645" s="16" t="s">
        <v>8724</v>
      </c>
      <c r="J8645" s="16" t="s">
        <v>34487</v>
      </c>
    </row>
    <row r="8646" spans="1:10">
      <c r="A8646" s="16" t="s">
        <v>36968</v>
      </c>
      <c r="B8646" s="52" t="s">
        <v>19942</v>
      </c>
      <c r="C8646" s="16" t="str">
        <f t="shared" si="135"/>
        <v>078 - 121</v>
      </c>
      <c r="D8646" s="52" t="s">
        <v>36059</v>
      </c>
      <c r="E8646" s="52" t="s">
        <v>1697</v>
      </c>
      <c r="F8646" s="16" t="s">
        <v>16882</v>
      </c>
      <c r="G8646" s="16" t="s">
        <v>1696</v>
      </c>
      <c r="H8646" s="16" t="s">
        <v>4772</v>
      </c>
      <c r="I8646" s="16" t="s">
        <v>36969</v>
      </c>
    </row>
    <row r="8647" spans="1:10">
      <c r="A8647" s="16" t="s">
        <v>26023</v>
      </c>
      <c r="B8647" s="52" t="s">
        <v>2447</v>
      </c>
      <c r="C8647" s="16" t="str">
        <f t="shared" si="135"/>
        <v>021 - 081</v>
      </c>
      <c r="D8647" s="52" t="s">
        <v>34487</v>
      </c>
      <c r="E8647" s="52" t="s">
        <v>14657</v>
      </c>
      <c r="F8647" s="16" t="s">
        <v>24370</v>
      </c>
      <c r="G8647" s="16" t="s">
        <v>14656</v>
      </c>
      <c r="H8647" s="16" t="s">
        <v>4778</v>
      </c>
      <c r="I8647" s="16" t="s">
        <v>26024</v>
      </c>
    </row>
    <row r="8648" spans="1:10">
      <c r="A8648" s="16" t="s">
        <v>33923</v>
      </c>
      <c r="B8648" s="52" t="s">
        <v>28549</v>
      </c>
      <c r="C8648" s="16" t="str">
        <f t="shared" si="135"/>
        <v>019 - 900</v>
      </c>
      <c r="D8648" s="52"/>
      <c r="E8648" s="52" t="s">
        <v>23092</v>
      </c>
      <c r="F8648" s="16"/>
      <c r="G8648" s="16" t="s">
        <v>23091</v>
      </c>
      <c r="H8648" s="16" t="s">
        <v>32666</v>
      </c>
      <c r="I8648" s="16" t="s">
        <v>33924</v>
      </c>
      <c r="J8648" s="16" t="s">
        <v>34487</v>
      </c>
    </row>
    <row r="8649" spans="1:10">
      <c r="A8649" s="16" t="s">
        <v>6215</v>
      </c>
      <c r="B8649" s="52" t="s">
        <v>13335</v>
      </c>
      <c r="C8649" s="16" t="str">
        <f t="shared" si="135"/>
        <v>022 - 166</v>
      </c>
      <c r="D8649" s="52" t="s">
        <v>34487</v>
      </c>
      <c r="E8649" s="52" t="s">
        <v>4777</v>
      </c>
      <c r="F8649" s="16" t="s">
        <v>6216</v>
      </c>
      <c r="G8649" s="16" t="s">
        <v>4776</v>
      </c>
      <c r="H8649" s="16" t="s">
        <v>4778</v>
      </c>
      <c r="I8649" s="16" t="s">
        <v>6217</v>
      </c>
    </row>
    <row r="8650" spans="1:10">
      <c r="A8650" s="16" t="s">
        <v>11936</v>
      </c>
      <c r="B8650" s="52" t="s">
        <v>36859</v>
      </c>
      <c r="C8650" s="16" t="str">
        <f t="shared" si="135"/>
        <v>041 - 054</v>
      </c>
      <c r="D8650" s="52" t="s">
        <v>36059</v>
      </c>
      <c r="E8650" s="52" t="s">
        <v>31873</v>
      </c>
      <c r="F8650" s="16" t="s">
        <v>11937</v>
      </c>
      <c r="G8650" s="16" t="s">
        <v>31872</v>
      </c>
      <c r="H8650" s="16" t="s">
        <v>20397</v>
      </c>
      <c r="I8650" s="16" t="s">
        <v>11938</v>
      </c>
    </row>
    <row r="8651" spans="1:10">
      <c r="A8651" s="16" t="s">
        <v>29946</v>
      </c>
      <c r="B8651" s="52" t="s">
        <v>3573</v>
      </c>
      <c r="C8651" s="16" t="str">
        <f t="shared" si="135"/>
        <v>031 - 020</v>
      </c>
      <c r="D8651" s="52" t="s">
        <v>34487</v>
      </c>
      <c r="E8651" s="52" t="s">
        <v>7531</v>
      </c>
      <c r="F8651" s="16" t="s">
        <v>25920</v>
      </c>
      <c r="G8651" s="16" t="s">
        <v>7530</v>
      </c>
      <c r="H8651" s="16" t="s">
        <v>30334</v>
      </c>
      <c r="I8651" s="16" t="s">
        <v>29947</v>
      </c>
    </row>
    <row r="8652" spans="1:10">
      <c r="A8652" s="16" t="s">
        <v>37339</v>
      </c>
      <c r="B8652" s="52" t="s">
        <v>35150</v>
      </c>
      <c r="C8652" s="16" t="str">
        <f t="shared" si="135"/>
        <v>062 - 062</v>
      </c>
      <c r="D8652" s="52" t="s">
        <v>36059</v>
      </c>
      <c r="E8652" s="52" t="s">
        <v>1277</v>
      </c>
      <c r="F8652" s="16" t="s">
        <v>20119</v>
      </c>
      <c r="G8652" s="16" t="s">
        <v>1276</v>
      </c>
      <c r="H8652" s="16" t="s">
        <v>30282</v>
      </c>
      <c r="I8652" s="16" t="s">
        <v>37340</v>
      </c>
    </row>
    <row r="8653" spans="1:10">
      <c r="A8653" s="16" t="s">
        <v>28564</v>
      </c>
      <c r="B8653" s="52" t="s">
        <v>28550</v>
      </c>
      <c r="C8653" s="16" t="str">
        <f t="shared" si="135"/>
        <v>019 - 901</v>
      </c>
      <c r="D8653" s="52"/>
      <c r="E8653" s="52" t="s">
        <v>23092</v>
      </c>
      <c r="F8653" s="16"/>
      <c r="G8653" s="16" t="s">
        <v>23091</v>
      </c>
      <c r="H8653" s="16" t="s">
        <v>32666</v>
      </c>
      <c r="I8653" s="16" t="s">
        <v>28565</v>
      </c>
      <c r="J8653" s="16" t="s">
        <v>34487</v>
      </c>
    </row>
    <row r="8654" spans="1:10">
      <c r="A8654" s="16" t="s">
        <v>16498</v>
      </c>
      <c r="B8654" s="52" t="s">
        <v>7247</v>
      </c>
      <c r="C8654" s="16" t="str">
        <f t="shared" si="135"/>
        <v>056 - 047</v>
      </c>
      <c r="D8654" s="52" t="s">
        <v>36059</v>
      </c>
      <c r="E8654" s="52" t="s">
        <v>29533</v>
      </c>
      <c r="F8654" s="16" t="s">
        <v>13648</v>
      </c>
      <c r="G8654" s="16" t="s">
        <v>29532</v>
      </c>
      <c r="H8654" s="16" t="s">
        <v>20396</v>
      </c>
      <c r="I8654" s="16" t="s">
        <v>16499</v>
      </c>
      <c r="J8654" s="16"/>
    </row>
    <row r="8655" spans="1:10">
      <c r="A8655" s="16" t="s">
        <v>25978</v>
      </c>
      <c r="B8655" s="52" t="s">
        <v>33028</v>
      </c>
      <c r="C8655" s="16" t="str">
        <f t="shared" si="135"/>
        <v>080 - 074</v>
      </c>
      <c r="D8655" s="52" t="s">
        <v>34487</v>
      </c>
      <c r="E8655" s="52" t="s">
        <v>1692</v>
      </c>
      <c r="F8655" s="16" t="s">
        <v>1139</v>
      </c>
      <c r="G8655" s="16" t="s">
        <v>1691</v>
      </c>
      <c r="H8655" s="16" t="s">
        <v>4772</v>
      </c>
      <c r="I8655" s="16" t="s">
        <v>25979</v>
      </c>
    </row>
    <row r="8656" spans="1:10">
      <c r="A8656" s="16" t="s">
        <v>36980</v>
      </c>
      <c r="B8656" s="52" t="s">
        <v>19943</v>
      </c>
      <c r="C8656" s="16" t="str">
        <f t="shared" si="135"/>
        <v>078 - 122</v>
      </c>
      <c r="D8656" s="52" t="s">
        <v>34487</v>
      </c>
      <c r="E8656" s="52" t="s">
        <v>1697</v>
      </c>
      <c r="F8656" s="16" t="s">
        <v>36981</v>
      </c>
      <c r="G8656" s="16" t="s">
        <v>1696</v>
      </c>
      <c r="H8656" s="16" t="s">
        <v>4772</v>
      </c>
      <c r="I8656" s="16" t="s">
        <v>36982</v>
      </c>
    </row>
    <row r="8657" spans="1:10">
      <c r="A8657" s="16" t="s">
        <v>20911</v>
      </c>
      <c r="B8657" s="52" t="s">
        <v>2448</v>
      </c>
      <c r="C8657" s="16" t="str">
        <f t="shared" si="135"/>
        <v>021 - 885</v>
      </c>
      <c r="D8657" s="52"/>
      <c r="E8657" s="52" t="s">
        <v>14657</v>
      </c>
      <c r="F8657" s="16"/>
      <c r="G8657" s="16" t="s">
        <v>14656</v>
      </c>
      <c r="H8657" s="16" t="s">
        <v>4778</v>
      </c>
      <c r="I8657" s="16" t="s">
        <v>20912</v>
      </c>
      <c r="J8657" s="16" t="s">
        <v>34487</v>
      </c>
    </row>
    <row r="8658" spans="1:10">
      <c r="A8658" s="16" t="s">
        <v>28321</v>
      </c>
      <c r="B8658" s="52" t="s">
        <v>35151</v>
      </c>
      <c r="C8658" s="16" t="str">
        <f t="shared" si="135"/>
        <v>062 - 063</v>
      </c>
      <c r="D8658" s="52" t="s">
        <v>34487</v>
      </c>
      <c r="E8658" s="52" t="s">
        <v>1277</v>
      </c>
      <c r="F8658" s="16" t="s">
        <v>20119</v>
      </c>
      <c r="G8658" s="16" t="s">
        <v>1276</v>
      </c>
      <c r="H8658" s="16" t="s">
        <v>30282</v>
      </c>
      <c r="I8658" s="16" t="s">
        <v>28322</v>
      </c>
    </row>
    <row r="8659" spans="1:10">
      <c r="A8659" s="16" t="s">
        <v>16929</v>
      </c>
      <c r="B8659" s="52" t="s">
        <v>10494</v>
      </c>
      <c r="C8659" s="16" t="str">
        <f t="shared" si="135"/>
        <v>079 - 110</v>
      </c>
      <c r="D8659" s="52" t="s">
        <v>34487</v>
      </c>
      <c r="E8659" s="52" t="s">
        <v>4771</v>
      </c>
      <c r="F8659" s="16" t="s">
        <v>16548</v>
      </c>
      <c r="G8659" s="16" t="s">
        <v>4770</v>
      </c>
      <c r="H8659" s="16" t="s">
        <v>4772</v>
      </c>
      <c r="I8659" s="16" t="s">
        <v>16930</v>
      </c>
    </row>
    <row r="8660" spans="1:10">
      <c r="A8660" s="16" t="s">
        <v>34188</v>
      </c>
      <c r="B8660" s="52" t="s">
        <v>28545</v>
      </c>
      <c r="C8660" s="16" t="str">
        <f t="shared" si="135"/>
        <v>065 - 121</v>
      </c>
      <c r="D8660" s="52" t="s">
        <v>36059</v>
      </c>
      <c r="E8660" s="52" t="s">
        <v>29546</v>
      </c>
      <c r="F8660" s="16" t="s">
        <v>28135</v>
      </c>
      <c r="G8660" s="16" t="s">
        <v>29545</v>
      </c>
      <c r="H8660" s="16" t="s">
        <v>30282</v>
      </c>
      <c r="I8660" s="16" t="s">
        <v>34189</v>
      </c>
    </row>
    <row r="8661" spans="1:10">
      <c r="A8661" s="16" t="s">
        <v>15621</v>
      </c>
      <c r="B8661" s="52" t="s">
        <v>7865</v>
      </c>
      <c r="C8661" s="16" t="str">
        <f t="shared" si="135"/>
        <v>064 - 082</v>
      </c>
      <c r="D8661" s="52" t="s">
        <v>34487</v>
      </c>
      <c r="E8661" s="52" t="s">
        <v>27583</v>
      </c>
      <c r="F8661" s="16" t="s">
        <v>20391</v>
      </c>
      <c r="G8661" s="16" t="s">
        <v>27582</v>
      </c>
      <c r="H8661" s="16" t="s">
        <v>30282</v>
      </c>
      <c r="I8661" s="16" t="s">
        <v>15622</v>
      </c>
      <c r="J8661" s="16"/>
    </row>
    <row r="8662" spans="1:10">
      <c r="A8662" s="16" t="s">
        <v>37071</v>
      </c>
      <c r="B8662" s="52" t="s">
        <v>1729</v>
      </c>
      <c r="C8662" s="16" t="str">
        <f t="shared" si="135"/>
        <v>061 - 077</v>
      </c>
      <c r="D8662" s="52" t="s">
        <v>36059</v>
      </c>
      <c r="E8662" s="52" t="s">
        <v>26249</v>
      </c>
      <c r="F8662" s="16" t="s">
        <v>11281</v>
      </c>
      <c r="G8662" s="16" t="s">
        <v>26248</v>
      </c>
      <c r="H8662" s="16" t="s">
        <v>30282</v>
      </c>
      <c r="I8662" s="16" t="s">
        <v>37072</v>
      </c>
      <c r="J8662" s="16"/>
    </row>
    <row r="8663" spans="1:10">
      <c r="A8663" s="16" t="s">
        <v>30588</v>
      </c>
      <c r="B8663" s="52" t="s">
        <v>14056</v>
      </c>
      <c r="C8663" s="16" t="str">
        <f t="shared" si="135"/>
        <v>042 - 041</v>
      </c>
      <c r="D8663" s="52" t="s">
        <v>36059</v>
      </c>
      <c r="E8663" s="52" t="s">
        <v>1290</v>
      </c>
      <c r="F8663" s="16" t="s">
        <v>2518</v>
      </c>
      <c r="G8663" s="16" t="s">
        <v>33346</v>
      </c>
      <c r="H8663" s="16" t="s">
        <v>20397</v>
      </c>
      <c r="I8663" s="16" t="s">
        <v>30589</v>
      </c>
      <c r="J8663" s="16"/>
    </row>
    <row r="8664" spans="1:10">
      <c r="A8664" s="16" t="s">
        <v>20301</v>
      </c>
      <c r="B8664" s="52" t="s">
        <v>14730</v>
      </c>
      <c r="C8664" s="16" t="str">
        <f t="shared" si="135"/>
        <v>047 - 019</v>
      </c>
      <c r="D8664" s="52" t="s">
        <v>34487</v>
      </c>
      <c r="E8664" s="52" t="s">
        <v>26235</v>
      </c>
      <c r="F8664" s="16" t="s">
        <v>20302</v>
      </c>
      <c r="G8664" s="16" t="s">
        <v>26234</v>
      </c>
      <c r="H8664" s="16" t="s">
        <v>30328</v>
      </c>
      <c r="I8664" s="16" t="s">
        <v>20303</v>
      </c>
    </row>
    <row r="8665" spans="1:10">
      <c r="A8665" s="16" t="s">
        <v>7326</v>
      </c>
      <c r="B8665" s="52" t="s">
        <v>35152</v>
      </c>
      <c r="C8665" s="16" t="str">
        <f t="shared" si="135"/>
        <v>062 - 807</v>
      </c>
      <c r="D8665" s="52"/>
      <c r="E8665" s="52" t="s">
        <v>1277</v>
      </c>
      <c r="F8665" s="16"/>
      <c r="G8665" s="16" t="s">
        <v>1276</v>
      </c>
      <c r="H8665" s="16" t="s">
        <v>30282</v>
      </c>
      <c r="I8665" s="16" t="s">
        <v>7327</v>
      </c>
      <c r="J8665" s="16" t="s">
        <v>34487</v>
      </c>
    </row>
    <row r="8666" spans="1:10">
      <c r="A8666" s="16" t="s">
        <v>12541</v>
      </c>
      <c r="B8666" s="52" t="s">
        <v>19944</v>
      </c>
      <c r="C8666" s="16" t="str">
        <f t="shared" si="135"/>
        <v>078 - 123</v>
      </c>
      <c r="D8666" s="52" t="s">
        <v>34487</v>
      </c>
      <c r="E8666" s="52" t="s">
        <v>1697</v>
      </c>
      <c r="F8666" s="16" t="s">
        <v>12542</v>
      </c>
      <c r="G8666" s="16" t="s">
        <v>1696</v>
      </c>
      <c r="H8666" s="16" t="s">
        <v>4772</v>
      </c>
      <c r="I8666" s="16" t="s">
        <v>12543</v>
      </c>
    </row>
    <row r="8667" spans="1:10">
      <c r="A8667" s="16" t="s">
        <v>20458</v>
      </c>
      <c r="B8667" s="52" t="s">
        <v>10496</v>
      </c>
      <c r="C8667" s="16" t="str">
        <f t="shared" si="135"/>
        <v>083 - 079</v>
      </c>
      <c r="D8667" s="52" t="s">
        <v>34487</v>
      </c>
      <c r="E8667" s="52" t="s">
        <v>21246</v>
      </c>
      <c r="F8667" s="16" t="s">
        <v>3376</v>
      </c>
      <c r="G8667" s="16" t="s">
        <v>21245</v>
      </c>
      <c r="H8667" s="16" t="s">
        <v>29917</v>
      </c>
      <c r="I8667" s="16" t="s">
        <v>1710</v>
      </c>
      <c r="J8667" s="16"/>
    </row>
    <row r="8668" spans="1:10">
      <c r="A8668" s="16" t="s">
        <v>7361</v>
      </c>
      <c r="B8668" s="52" t="s">
        <v>35122</v>
      </c>
      <c r="C8668" s="16" t="str">
        <f t="shared" si="135"/>
        <v>062 - 064</v>
      </c>
      <c r="D8668" s="52" t="s">
        <v>34487</v>
      </c>
      <c r="E8668" s="52" t="s">
        <v>1277</v>
      </c>
      <c r="F8668" s="16" t="s">
        <v>7362</v>
      </c>
      <c r="G8668" s="16" t="s">
        <v>1276</v>
      </c>
      <c r="H8668" s="16" t="s">
        <v>30282</v>
      </c>
      <c r="I8668" s="16" t="s">
        <v>7363</v>
      </c>
    </row>
    <row r="8669" spans="1:10">
      <c r="A8669" s="16" t="s">
        <v>1049</v>
      </c>
      <c r="B8669" s="52" t="s">
        <v>1730</v>
      </c>
      <c r="C8669" s="16" t="str">
        <f t="shared" si="135"/>
        <v>061 - 104</v>
      </c>
      <c r="D8669" s="52" t="s">
        <v>36059</v>
      </c>
      <c r="E8669" s="52" t="s">
        <v>26249</v>
      </c>
      <c r="F8669" s="16" t="s">
        <v>35466</v>
      </c>
      <c r="G8669" s="16" t="s">
        <v>26248</v>
      </c>
      <c r="H8669" s="16" t="s">
        <v>30282</v>
      </c>
      <c r="I8669" s="16" t="s">
        <v>1050</v>
      </c>
    </row>
    <row r="8670" spans="1:10">
      <c r="A8670" s="16" t="s">
        <v>5314</v>
      </c>
      <c r="B8670" s="52" t="s">
        <v>12025</v>
      </c>
      <c r="C8670" s="16" t="str">
        <f t="shared" si="135"/>
        <v>071 - 047</v>
      </c>
      <c r="D8670" s="52" t="s">
        <v>34487</v>
      </c>
      <c r="E8670" s="52" t="s">
        <v>13516</v>
      </c>
      <c r="F8670" s="16" t="s">
        <v>5315</v>
      </c>
      <c r="G8670" s="16" t="s">
        <v>13515</v>
      </c>
      <c r="H8670" s="16" t="s">
        <v>37422</v>
      </c>
      <c r="I8670" s="16" t="s">
        <v>30269</v>
      </c>
      <c r="J8670" s="16"/>
    </row>
    <row r="8671" spans="1:10">
      <c r="A8671" s="16" t="s">
        <v>14527</v>
      </c>
      <c r="B8671" s="52" t="s">
        <v>12026</v>
      </c>
      <c r="C8671" s="16" t="str">
        <f t="shared" si="135"/>
        <v>071 - 048</v>
      </c>
      <c r="D8671" s="52" t="s">
        <v>34487</v>
      </c>
      <c r="E8671" s="52" t="s">
        <v>13516</v>
      </c>
      <c r="F8671" s="16" t="s">
        <v>9536</v>
      </c>
      <c r="G8671" s="16" t="s">
        <v>13515</v>
      </c>
      <c r="H8671" s="16" t="s">
        <v>37422</v>
      </c>
      <c r="I8671" s="16" t="s">
        <v>14528</v>
      </c>
      <c r="J8671" s="16"/>
    </row>
    <row r="8672" spans="1:10">
      <c r="A8672" s="16" t="s">
        <v>26530</v>
      </c>
      <c r="B8672" s="52" t="s">
        <v>11207</v>
      </c>
      <c r="C8672" s="16" t="str">
        <f t="shared" si="135"/>
        <v>I99 - 047</v>
      </c>
      <c r="D8672" s="52"/>
      <c r="E8672" s="52" t="s">
        <v>10726</v>
      </c>
      <c r="G8672" s="16" t="s">
        <v>10725</v>
      </c>
      <c r="H8672" s="16" t="s">
        <v>10727</v>
      </c>
      <c r="I8672" s="16" t="s">
        <v>26531</v>
      </c>
      <c r="J8672" s="16"/>
    </row>
    <row r="8673" spans="1:10">
      <c r="A8673" s="16" t="s">
        <v>22053</v>
      </c>
      <c r="B8673" s="52" t="s">
        <v>1949</v>
      </c>
      <c r="C8673" s="16" t="str">
        <f t="shared" si="135"/>
        <v>056 - 805</v>
      </c>
      <c r="D8673" s="52"/>
      <c r="E8673" s="52" t="s">
        <v>29533</v>
      </c>
      <c r="F8673" s="16"/>
      <c r="G8673" s="16" t="s">
        <v>29532</v>
      </c>
      <c r="H8673" s="16" t="s">
        <v>20396</v>
      </c>
      <c r="I8673" s="16" t="s">
        <v>22054</v>
      </c>
      <c r="J8673" s="16" t="s">
        <v>34487</v>
      </c>
    </row>
    <row r="8674" spans="1:10">
      <c r="A8674" s="16" t="s">
        <v>19833</v>
      </c>
      <c r="B8674" s="52" t="s">
        <v>21133</v>
      </c>
      <c r="C8674" s="16" t="str">
        <f t="shared" si="135"/>
        <v>021 - 886</v>
      </c>
      <c r="D8674" s="52"/>
      <c r="E8674" s="52" t="s">
        <v>14657</v>
      </c>
      <c r="F8674" s="16"/>
      <c r="G8674" s="16" t="s">
        <v>14656</v>
      </c>
      <c r="H8674" s="16" t="s">
        <v>4778</v>
      </c>
      <c r="I8674" s="16" t="s">
        <v>19834</v>
      </c>
      <c r="J8674" s="16" t="s">
        <v>34487</v>
      </c>
    </row>
    <row r="8675" spans="1:10">
      <c r="A8675" s="16" t="s">
        <v>7734</v>
      </c>
      <c r="B8675" s="52" t="s">
        <v>7565</v>
      </c>
      <c r="C8675" s="16" t="str">
        <f t="shared" si="135"/>
        <v>093 - 039</v>
      </c>
      <c r="D8675" s="52" t="s">
        <v>36059</v>
      </c>
      <c r="E8675" s="52" t="s">
        <v>14112</v>
      </c>
      <c r="F8675" s="16" t="s">
        <v>4238</v>
      </c>
      <c r="G8675" s="16" t="s">
        <v>14111</v>
      </c>
      <c r="H8675" s="16" t="s">
        <v>30334</v>
      </c>
      <c r="I8675" s="16" t="s">
        <v>7735</v>
      </c>
    </row>
    <row r="8676" spans="1:10">
      <c r="A8676" s="16" t="s">
        <v>22512</v>
      </c>
      <c r="B8676" s="52" t="s">
        <v>5845</v>
      </c>
      <c r="C8676" s="16" t="str">
        <f t="shared" si="135"/>
        <v>005 - 099</v>
      </c>
      <c r="D8676" s="52" t="s">
        <v>36059</v>
      </c>
      <c r="E8676" s="52" t="s">
        <v>18693</v>
      </c>
      <c r="F8676" s="16" t="s">
        <v>18691</v>
      </c>
      <c r="G8676" s="16" t="s">
        <v>18692</v>
      </c>
      <c r="H8676" s="16" t="s">
        <v>10732</v>
      </c>
      <c r="I8676" s="16" t="s">
        <v>22513</v>
      </c>
    </row>
    <row r="8677" spans="1:10">
      <c r="A8677" s="16" t="s">
        <v>18758</v>
      </c>
      <c r="B8677" s="52" t="s">
        <v>4699</v>
      </c>
      <c r="C8677" s="16" t="str">
        <f t="shared" si="135"/>
        <v>023 - 073</v>
      </c>
      <c r="D8677" s="52" t="s">
        <v>36059</v>
      </c>
      <c r="E8677" s="52" t="s">
        <v>380</v>
      </c>
      <c r="F8677" s="16" t="s">
        <v>18759</v>
      </c>
      <c r="G8677" s="16" t="s">
        <v>379</v>
      </c>
      <c r="H8677" s="16" t="s">
        <v>32660</v>
      </c>
      <c r="I8677" s="16" t="s">
        <v>18760</v>
      </c>
    </row>
    <row r="8678" spans="1:10">
      <c r="A8678" s="16" t="s">
        <v>5109</v>
      </c>
      <c r="B8678" s="52" t="s">
        <v>29473</v>
      </c>
      <c r="C8678" s="16" t="str">
        <f t="shared" si="135"/>
        <v>001 - 247</v>
      </c>
      <c r="D8678" s="52" t="s">
        <v>36059</v>
      </c>
      <c r="E8678" s="52" t="s">
        <v>37671</v>
      </c>
      <c r="F8678" s="16" t="s">
        <v>772</v>
      </c>
      <c r="G8678" s="16" t="s">
        <v>37670</v>
      </c>
      <c r="H8678" s="16" t="s">
        <v>10732</v>
      </c>
      <c r="I8678" s="16" t="s">
        <v>5110</v>
      </c>
    </row>
    <row r="8679" spans="1:10">
      <c r="A8679" s="16" t="s">
        <v>10261</v>
      </c>
      <c r="B8679" s="52" t="s">
        <v>22716</v>
      </c>
      <c r="C8679" s="16" t="str">
        <f t="shared" si="135"/>
        <v>076 - 077</v>
      </c>
      <c r="D8679" s="52" t="s">
        <v>34487</v>
      </c>
      <c r="E8679" s="52" t="s">
        <v>13510</v>
      </c>
      <c r="F8679" s="16" t="s">
        <v>21388</v>
      </c>
      <c r="G8679" s="16" t="s">
        <v>13509</v>
      </c>
      <c r="H8679" s="16" t="s">
        <v>13511</v>
      </c>
      <c r="I8679" s="16" t="s">
        <v>10262</v>
      </c>
      <c r="J8679" s="16"/>
    </row>
    <row r="8680" spans="1:10">
      <c r="A8680" s="16" t="s">
        <v>4097</v>
      </c>
      <c r="B8680" s="52" t="s">
        <v>37179</v>
      </c>
      <c r="C8680" s="16" t="str">
        <f t="shared" si="135"/>
        <v>010 - 822</v>
      </c>
      <c r="D8680" s="52"/>
      <c r="E8680" s="52" t="s">
        <v>30437</v>
      </c>
      <c r="F8680" s="16"/>
      <c r="G8680" s="16" t="s">
        <v>30436</v>
      </c>
      <c r="H8680" s="16" t="s">
        <v>34573</v>
      </c>
      <c r="I8680" s="16" t="s">
        <v>4098</v>
      </c>
      <c r="J8680" s="16" t="s">
        <v>34487</v>
      </c>
    </row>
    <row r="8681" spans="1:10">
      <c r="A8681" s="16" t="s">
        <v>25355</v>
      </c>
      <c r="B8681" s="52" t="s">
        <v>9247</v>
      </c>
      <c r="C8681" s="16" t="str">
        <f t="shared" si="135"/>
        <v>020 - 059</v>
      </c>
      <c r="D8681" s="52" t="s">
        <v>36059</v>
      </c>
      <c r="E8681" s="52" t="s">
        <v>26789</v>
      </c>
      <c r="F8681" s="16" t="s">
        <v>29924</v>
      </c>
      <c r="G8681" s="16" t="s">
        <v>26788</v>
      </c>
      <c r="H8681" s="16" t="s">
        <v>32666</v>
      </c>
      <c r="I8681" s="16" t="s">
        <v>25356</v>
      </c>
      <c r="J8681" s="16"/>
    </row>
    <row r="8682" spans="1:10">
      <c r="A8682" s="16" t="s">
        <v>29518</v>
      </c>
      <c r="B8682" s="52" t="s">
        <v>12972</v>
      </c>
      <c r="C8682" s="16" t="str">
        <f t="shared" si="135"/>
        <v>016 - 863</v>
      </c>
      <c r="D8682" s="52"/>
      <c r="E8682" s="52" t="s">
        <v>10742</v>
      </c>
      <c r="F8682" s="16"/>
      <c r="G8682" s="16" t="s">
        <v>10741</v>
      </c>
      <c r="H8682" s="16" t="s">
        <v>32666</v>
      </c>
      <c r="I8682" s="16" t="s">
        <v>29519</v>
      </c>
      <c r="J8682" s="16" t="s">
        <v>34487</v>
      </c>
    </row>
    <row r="8683" spans="1:10">
      <c r="A8683" s="16" t="s">
        <v>4930</v>
      </c>
      <c r="B8683" s="52" t="s">
        <v>28551</v>
      </c>
      <c r="C8683" s="16" t="str">
        <f t="shared" si="135"/>
        <v>019 - 091</v>
      </c>
      <c r="D8683" s="52" t="s">
        <v>36059</v>
      </c>
      <c r="E8683" s="52" t="s">
        <v>23092</v>
      </c>
      <c r="F8683" s="16" t="s">
        <v>29724</v>
      </c>
      <c r="G8683" s="16" t="s">
        <v>23091</v>
      </c>
      <c r="H8683" s="16" t="s">
        <v>32666</v>
      </c>
      <c r="I8683" s="16" t="s">
        <v>4931</v>
      </c>
      <c r="J8683" s="16"/>
    </row>
    <row r="8684" spans="1:10">
      <c r="A8684" s="16" t="s">
        <v>6439</v>
      </c>
      <c r="B8684" s="52" t="s">
        <v>26172</v>
      </c>
      <c r="C8684" s="16" t="str">
        <f t="shared" si="135"/>
        <v>078 - 124</v>
      </c>
      <c r="D8684" s="52" t="s">
        <v>34487</v>
      </c>
      <c r="E8684" s="52" t="s">
        <v>1697</v>
      </c>
      <c r="F8684" s="16" t="s">
        <v>22875</v>
      </c>
      <c r="G8684" s="16" t="s">
        <v>1696</v>
      </c>
      <c r="H8684" s="16" t="s">
        <v>4772</v>
      </c>
      <c r="I8684" s="16" t="s">
        <v>6459</v>
      </c>
    </row>
    <row r="8685" spans="1:10">
      <c r="A8685" s="16" t="s">
        <v>37073</v>
      </c>
      <c r="B8685" s="52" t="s">
        <v>31502</v>
      </c>
      <c r="C8685" s="16" t="str">
        <f t="shared" si="135"/>
        <v>028 - 077</v>
      </c>
      <c r="D8685" s="52" t="s">
        <v>36059</v>
      </c>
      <c r="E8685" s="52" t="s">
        <v>32659</v>
      </c>
      <c r="F8685" s="16" t="s">
        <v>37074</v>
      </c>
      <c r="G8685" s="16" t="s">
        <v>32658</v>
      </c>
      <c r="H8685" s="16" t="s">
        <v>32660</v>
      </c>
      <c r="I8685" s="16" t="s">
        <v>37075</v>
      </c>
      <c r="J8685" s="16"/>
    </row>
    <row r="8686" spans="1:10">
      <c r="A8686" s="16" t="s">
        <v>12318</v>
      </c>
      <c r="B8686" s="52" t="s">
        <v>29474</v>
      </c>
      <c r="C8686" s="16" t="str">
        <f t="shared" si="135"/>
        <v>001 - 862</v>
      </c>
      <c r="D8686" s="52"/>
      <c r="E8686" s="52" t="s">
        <v>37671</v>
      </c>
      <c r="F8686" s="16"/>
      <c r="G8686" s="16" t="s">
        <v>37670</v>
      </c>
      <c r="H8686" s="16" t="s">
        <v>10732</v>
      </c>
      <c r="I8686" s="16" t="s">
        <v>12319</v>
      </c>
      <c r="J8686" s="16" t="s">
        <v>34487</v>
      </c>
    </row>
    <row r="8687" spans="1:10">
      <c r="A8687" s="16" t="s">
        <v>26818</v>
      </c>
      <c r="B8687" s="52" t="s">
        <v>21915</v>
      </c>
      <c r="C8687" s="16" t="str">
        <f t="shared" si="135"/>
        <v>029 - 044</v>
      </c>
      <c r="D8687" s="52" t="s">
        <v>34487</v>
      </c>
      <c r="E8687" s="52" t="s">
        <v>25917</v>
      </c>
      <c r="F8687" s="16" t="s">
        <v>5790</v>
      </c>
      <c r="G8687" s="16" t="s">
        <v>25916</v>
      </c>
      <c r="H8687" s="16" t="s">
        <v>32660</v>
      </c>
      <c r="I8687" s="16" t="s">
        <v>26604</v>
      </c>
      <c r="J8687" s="16"/>
    </row>
    <row r="8688" spans="1:10">
      <c r="A8688" s="16" t="s">
        <v>20480</v>
      </c>
      <c r="B8688" s="52" t="s">
        <v>21134</v>
      </c>
      <c r="C8688" s="16" t="str">
        <f t="shared" si="135"/>
        <v>021 - 082</v>
      </c>
      <c r="D8688" s="52" t="s">
        <v>34487</v>
      </c>
      <c r="E8688" s="52" t="s">
        <v>14657</v>
      </c>
      <c r="F8688" s="16" t="s">
        <v>24370</v>
      </c>
      <c r="G8688" s="16" t="s">
        <v>14656</v>
      </c>
      <c r="H8688" s="16" t="s">
        <v>4778</v>
      </c>
      <c r="I8688" s="16" t="s">
        <v>20481</v>
      </c>
    </row>
    <row r="8689" spans="1:10">
      <c r="A8689" s="16" t="s">
        <v>6638</v>
      </c>
      <c r="B8689" s="52" t="s">
        <v>31520</v>
      </c>
      <c r="C8689" s="16" t="str">
        <f t="shared" si="135"/>
        <v>019 - 902</v>
      </c>
      <c r="D8689" s="52"/>
      <c r="E8689" s="52" t="s">
        <v>23092</v>
      </c>
      <c r="F8689" s="16"/>
      <c r="G8689" s="16" t="s">
        <v>23091</v>
      </c>
      <c r="H8689" s="16" t="s">
        <v>32666</v>
      </c>
      <c r="I8689" s="16" t="s">
        <v>11422</v>
      </c>
      <c r="J8689" s="16" t="s">
        <v>34487</v>
      </c>
    </row>
    <row r="8690" spans="1:10">
      <c r="A8690" s="16" t="s">
        <v>1189</v>
      </c>
      <c r="B8690" s="52" t="s">
        <v>21135</v>
      </c>
      <c r="C8690" s="16" t="str">
        <f t="shared" si="135"/>
        <v>021 - 887</v>
      </c>
      <c r="D8690" s="52"/>
      <c r="E8690" s="52" t="s">
        <v>14657</v>
      </c>
      <c r="G8690" s="16" t="s">
        <v>14656</v>
      </c>
      <c r="H8690" s="16" t="s">
        <v>4778</v>
      </c>
      <c r="I8690" s="16" t="s">
        <v>14436</v>
      </c>
      <c r="J8690" s="16" t="s">
        <v>34487</v>
      </c>
    </row>
    <row r="8691" spans="1:10">
      <c r="A8691" s="16" t="s">
        <v>13457</v>
      </c>
      <c r="B8691" s="52" t="s">
        <v>21136</v>
      </c>
      <c r="C8691" s="16" t="str">
        <f t="shared" si="135"/>
        <v>021 - 083</v>
      </c>
      <c r="D8691" s="52" t="s">
        <v>34487</v>
      </c>
      <c r="E8691" s="52" t="s">
        <v>14657</v>
      </c>
      <c r="F8691" s="16" t="s">
        <v>14655</v>
      </c>
      <c r="G8691" s="16" t="s">
        <v>14656</v>
      </c>
      <c r="H8691" s="16" t="s">
        <v>4778</v>
      </c>
      <c r="I8691" s="16" t="s">
        <v>13458</v>
      </c>
    </row>
    <row r="8692" spans="1:10">
      <c r="A8692" s="16" t="s">
        <v>10364</v>
      </c>
      <c r="B8692" s="52" t="s">
        <v>8207</v>
      </c>
      <c r="C8692" s="16" t="str">
        <f t="shared" si="135"/>
        <v>070 - 069</v>
      </c>
      <c r="D8692" s="52" t="s">
        <v>36059</v>
      </c>
      <c r="E8692" s="52" t="s">
        <v>23672</v>
      </c>
      <c r="F8692" s="16" t="s">
        <v>10365</v>
      </c>
      <c r="G8692" s="16" t="s">
        <v>23671</v>
      </c>
      <c r="H8692" s="16" t="s">
        <v>10748</v>
      </c>
      <c r="I8692" s="16" t="s">
        <v>10366</v>
      </c>
    </row>
    <row r="8693" spans="1:10">
      <c r="A8693" s="16" t="s">
        <v>32471</v>
      </c>
      <c r="B8693" s="52" t="s">
        <v>33865</v>
      </c>
      <c r="C8693" s="16" t="str">
        <f t="shared" si="135"/>
        <v>035 - 037</v>
      </c>
      <c r="D8693" s="52" t="s">
        <v>36059</v>
      </c>
      <c r="E8693" s="52" t="s">
        <v>30432</v>
      </c>
      <c r="F8693" s="16" t="s">
        <v>32472</v>
      </c>
      <c r="G8693" s="16" t="s">
        <v>30431</v>
      </c>
      <c r="H8693" s="16" t="s">
        <v>35981</v>
      </c>
      <c r="I8693" s="16" t="s">
        <v>32473</v>
      </c>
    </row>
    <row r="8694" spans="1:10">
      <c r="A8694" s="16" t="s">
        <v>13880</v>
      </c>
      <c r="B8694" s="52" t="s">
        <v>13016</v>
      </c>
      <c r="C8694" s="16" t="str">
        <f t="shared" si="135"/>
        <v>098 - 048</v>
      </c>
      <c r="D8694" s="52" t="s">
        <v>36059</v>
      </c>
      <c r="E8694" s="52" t="s">
        <v>10711</v>
      </c>
      <c r="F8694" s="16" t="s">
        <v>13881</v>
      </c>
      <c r="G8694" s="16" t="s">
        <v>10710</v>
      </c>
      <c r="H8694" s="16" t="s">
        <v>32666</v>
      </c>
      <c r="I8694" s="16" t="s">
        <v>13882</v>
      </c>
      <c r="J8694" s="16"/>
    </row>
    <row r="8695" spans="1:10">
      <c r="A8695" s="16" t="s">
        <v>30611</v>
      </c>
      <c r="B8695" s="52" t="s">
        <v>29289</v>
      </c>
      <c r="C8695" s="16" t="str">
        <f t="shared" si="135"/>
        <v>015 - 196</v>
      </c>
      <c r="D8695" s="52" t="s">
        <v>36059</v>
      </c>
      <c r="E8695" s="52" t="s">
        <v>32665</v>
      </c>
      <c r="F8695" s="16" t="s">
        <v>32663</v>
      </c>
      <c r="G8695" s="16" t="s">
        <v>32664</v>
      </c>
      <c r="H8695" s="16" t="s">
        <v>32666</v>
      </c>
      <c r="I8695" s="16" t="s">
        <v>13882</v>
      </c>
      <c r="J8695" s="16" t="s">
        <v>7990</v>
      </c>
    </row>
    <row r="8696" spans="1:10">
      <c r="A8696" s="16" t="s">
        <v>15993</v>
      </c>
      <c r="B8696" s="52" t="s">
        <v>35767</v>
      </c>
      <c r="C8696" s="16" t="str">
        <f t="shared" si="135"/>
        <v>999 - 916</v>
      </c>
      <c r="D8696" s="52"/>
      <c r="E8696" s="52" t="s">
        <v>10727</v>
      </c>
      <c r="G8696" s="16" t="s">
        <v>286</v>
      </c>
      <c r="H8696" s="16" t="s">
        <v>10727</v>
      </c>
      <c r="I8696" s="16" t="s">
        <v>33105</v>
      </c>
      <c r="J8696" s="16" t="s">
        <v>34487</v>
      </c>
    </row>
    <row r="8697" spans="1:10">
      <c r="A8697" s="16" t="s">
        <v>17944</v>
      </c>
      <c r="B8697" s="52" t="s">
        <v>3574</v>
      </c>
      <c r="C8697" s="16" t="str">
        <f t="shared" si="135"/>
        <v>031 - 724</v>
      </c>
      <c r="D8697" s="52"/>
      <c r="E8697" s="52" t="s">
        <v>7531</v>
      </c>
      <c r="F8697" s="16"/>
      <c r="G8697" s="16" t="s">
        <v>7530</v>
      </c>
      <c r="H8697" s="16" t="s">
        <v>30334</v>
      </c>
      <c r="I8697" s="16" t="s">
        <v>17945</v>
      </c>
      <c r="J8697" s="16" t="s">
        <v>34487</v>
      </c>
    </row>
    <row r="8698" spans="1:10">
      <c r="A8698" s="16" t="s">
        <v>17035</v>
      </c>
      <c r="B8698" s="52" t="s">
        <v>35123</v>
      </c>
      <c r="C8698" s="16" t="str">
        <f t="shared" si="135"/>
        <v>062 - 065</v>
      </c>
      <c r="D8698" s="52" t="s">
        <v>34487</v>
      </c>
      <c r="E8698" s="52" t="s">
        <v>1277</v>
      </c>
      <c r="F8698" s="16" t="s">
        <v>13523</v>
      </c>
      <c r="G8698" s="16" t="s">
        <v>1276</v>
      </c>
      <c r="H8698" s="16" t="s">
        <v>30282</v>
      </c>
      <c r="I8698" s="16" t="s">
        <v>17036</v>
      </c>
    </row>
    <row r="8699" spans="1:10">
      <c r="A8699" s="16" t="s">
        <v>20898</v>
      </c>
      <c r="B8699" s="52" t="s">
        <v>10222</v>
      </c>
      <c r="C8699" s="16" t="str">
        <f t="shared" si="135"/>
        <v>018 - 137</v>
      </c>
      <c r="D8699" s="52" t="s">
        <v>36059</v>
      </c>
      <c r="E8699" s="52" t="s">
        <v>35975</v>
      </c>
      <c r="F8699" s="16" t="s">
        <v>20899</v>
      </c>
      <c r="G8699" s="16" t="s">
        <v>35974</v>
      </c>
      <c r="H8699" s="16" t="s">
        <v>32666</v>
      </c>
      <c r="I8699" s="16" t="s">
        <v>30565</v>
      </c>
    </row>
    <row r="8700" spans="1:10">
      <c r="A8700" s="16" t="s">
        <v>10033</v>
      </c>
      <c r="B8700" s="52" t="s">
        <v>36273</v>
      </c>
      <c r="C8700" s="16" t="str">
        <f t="shared" si="135"/>
        <v>034 - 808</v>
      </c>
      <c r="D8700" s="52"/>
      <c r="E8700" s="52" t="s">
        <v>23677</v>
      </c>
      <c r="F8700" s="16"/>
      <c r="G8700" s="16" t="s">
        <v>23676</v>
      </c>
      <c r="H8700" s="16" t="s">
        <v>35981</v>
      </c>
      <c r="I8700" s="16" t="s">
        <v>10034</v>
      </c>
      <c r="J8700" s="16" t="s">
        <v>34487</v>
      </c>
    </row>
    <row r="8701" spans="1:10">
      <c r="A8701" s="16" t="s">
        <v>22551</v>
      </c>
      <c r="B8701" s="52" t="s">
        <v>6055</v>
      </c>
      <c r="C8701" s="16" t="str">
        <f t="shared" si="135"/>
        <v>069 - 082</v>
      </c>
      <c r="D8701" s="52" t="s">
        <v>36059</v>
      </c>
      <c r="E8701" s="52" t="s">
        <v>36727</v>
      </c>
      <c r="F8701" s="16" t="s">
        <v>24768</v>
      </c>
      <c r="G8701" s="16" t="s">
        <v>36726</v>
      </c>
      <c r="H8701" s="16" t="s">
        <v>15395</v>
      </c>
      <c r="I8701" s="16" t="s">
        <v>35496</v>
      </c>
    </row>
    <row r="8702" spans="1:10">
      <c r="A8702" s="16" t="s">
        <v>13459</v>
      </c>
      <c r="B8702" s="52" t="s">
        <v>7866</v>
      </c>
      <c r="C8702" s="16" t="str">
        <f t="shared" si="135"/>
        <v>064 - 083</v>
      </c>
      <c r="D8702" s="52" t="s">
        <v>34487</v>
      </c>
      <c r="E8702" s="52" t="s">
        <v>27583</v>
      </c>
      <c r="F8702" s="16" t="s">
        <v>13460</v>
      </c>
      <c r="G8702" s="16" t="s">
        <v>27582</v>
      </c>
      <c r="H8702" s="16" t="s">
        <v>30282</v>
      </c>
      <c r="I8702" s="16" t="s">
        <v>13461</v>
      </c>
    </row>
    <row r="8703" spans="1:10">
      <c r="A8703" s="16" t="s">
        <v>533</v>
      </c>
      <c r="B8703" s="52" t="s">
        <v>8812</v>
      </c>
      <c r="C8703" s="16" t="str">
        <f t="shared" si="135"/>
        <v>073 - 025</v>
      </c>
      <c r="D8703" s="52" t="s">
        <v>36059</v>
      </c>
      <c r="E8703" s="52" t="s">
        <v>37421</v>
      </c>
      <c r="F8703" s="16" t="s">
        <v>37419</v>
      </c>
      <c r="G8703" s="16" t="s">
        <v>37420</v>
      </c>
      <c r="H8703" s="16" t="s">
        <v>37422</v>
      </c>
      <c r="I8703" s="16" t="s">
        <v>534</v>
      </c>
      <c r="J8703" s="16"/>
    </row>
    <row r="8704" spans="1:10">
      <c r="A8704" s="16" t="s">
        <v>23552</v>
      </c>
      <c r="B8704" s="52" t="s">
        <v>7086</v>
      </c>
      <c r="C8704" s="16" t="str">
        <f t="shared" si="135"/>
        <v>005 - 812</v>
      </c>
      <c r="D8704" s="52"/>
      <c r="E8704" s="52" t="s">
        <v>18693</v>
      </c>
      <c r="F8704" s="16"/>
      <c r="G8704" s="16" t="s">
        <v>18692</v>
      </c>
      <c r="H8704" s="16" t="s">
        <v>10732</v>
      </c>
      <c r="I8704" s="16" t="s">
        <v>23553</v>
      </c>
      <c r="J8704" s="16" t="s">
        <v>34487</v>
      </c>
    </row>
    <row r="8705" spans="1:10">
      <c r="A8705" s="16" t="s">
        <v>1796</v>
      </c>
      <c r="B8705" s="52" t="s">
        <v>7087</v>
      </c>
      <c r="C8705" s="16" t="str">
        <f t="shared" si="135"/>
        <v>005 - 100</v>
      </c>
      <c r="D8705" s="52" t="s">
        <v>36059</v>
      </c>
      <c r="E8705" s="52" t="s">
        <v>18693</v>
      </c>
      <c r="F8705" s="16" t="s">
        <v>29387</v>
      </c>
      <c r="G8705" s="16" t="s">
        <v>18692</v>
      </c>
      <c r="H8705" s="16" t="s">
        <v>10732</v>
      </c>
      <c r="I8705" s="16" t="s">
        <v>1797</v>
      </c>
      <c r="J8705" s="16"/>
    </row>
    <row r="8706" spans="1:10">
      <c r="A8706" s="16" t="s">
        <v>7144</v>
      </c>
      <c r="B8706" s="52" t="s">
        <v>28678</v>
      </c>
      <c r="C8706" s="16" t="str">
        <f t="shared" si="135"/>
        <v>065 - 122</v>
      </c>
      <c r="D8706" s="52" t="s">
        <v>36059</v>
      </c>
      <c r="E8706" s="52" t="s">
        <v>29546</v>
      </c>
      <c r="F8706" s="16" t="s">
        <v>25020</v>
      </c>
      <c r="G8706" s="16" t="s">
        <v>29545</v>
      </c>
      <c r="H8706" s="16" t="s">
        <v>30282</v>
      </c>
      <c r="I8706" s="16" t="s">
        <v>7145</v>
      </c>
    </row>
    <row r="8707" spans="1:10">
      <c r="A8707" s="16" t="s">
        <v>1984</v>
      </c>
      <c r="B8707" s="52" t="s">
        <v>7088</v>
      </c>
      <c r="C8707" s="16" t="str">
        <f t="shared" si="135"/>
        <v>005 - 813</v>
      </c>
      <c r="D8707" s="52"/>
      <c r="E8707" s="52" t="s">
        <v>18693</v>
      </c>
      <c r="F8707" s="16"/>
      <c r="G8707" s="16" t="s">
        <v>18692</v>
      </c>
      <c r="H8707" s="16" t="s">
        <v>10732</v>
      </c>
      <c r="I8707" s="16" t="s">
        <v>1985</v>
      </c>
      <c r="J8707" s="16" t="s">
        <v>34487</v>
      </c>
    </row>
    <row r="8708" spans="1:10">
      <c r="A8708" s="16" t="s">
        <v>26617</v>
      </c>
      <c r="B8708" s="52" t="s">
        <v>8208</v>
      </c>
      <c r="C8708" s="16" t="str">
        <f t="shared" ref="C8708:C8771" si="136">MID(A8708,1,3) &amp;" - " &amp;MID(A8708,4,3)</f>
        <v>070 - 070</v>
      </c>
      <c r="D8708" s="52" t="s">
        <v>34487</v>
      </c>
      <c r="E8708" s="52" t="s">
        <v>23672</v>
      </c>
      <c r="F8708" s="16" t="s">
        <v>26618</v>
      </c>
      <c r="G8708" s="16" t="s">
        <v>23671</v>
      </c>
      <c r="H8708" s="16" t="s">
        <v>10748</v>
      </c>
      <c r="I8708" s="16" t="s">
        <v>26619</v>
      </c>
    </row>
    <row r="8709" spans="1:10">
      <c r="A8709" s="16" t="s">
        <v>34836</v>
      </c>
      <c r="B8709" s="52" t="s">
        <v>4700</v>
      </c>
      <c r="C8709" s="16" t="str">
        <f t="shared" si="136"/>
        <v>023 - 817</v>
      </c>
      <c r="D8709" s="52"/>
      <c r="E8709" s="52" t="s">
        <v>380</v>
      </c>
      <c r="F8709" s="16"/>
      <c r="G8709" s="16" t="s">
        <v>379</v>
      </c>
      <c r="H8709" s="16" t="s">
        <v>32660</v>
      </c>
      <c r="I8709" s="16" t="s">
        <v>34837</v>
      </c>
      <c r="J8709" s="16" t="s">
        <v>34487</v>
      </c>
    </row>
    <row r="8710" spans="1:10">
      <c r="A8710" s="16" t="s">
        <v>15872</v>
      </c>
      <c r="B8710" s="52" t="s">
        <v>29475</v>
      </c>
      <c r="C8710" s="16" t="str">
        <f t="shared" si="136"/>
        <v>001 - 248</v>
      </c>
      <c r="D8710" s="52" t="s">
        <v>36059</v>
      </c>
      <c r="E8710" s="52" t="s">
        <v>37671</v>
      </c>
      <c r="F8710" s="16" t="s">
        <v>12082</v>
      </c>
      <c r="G8710" s="16" t="s">
        <v>37670</v>
      </c>
      <c r="H8710" s="16" t="s">
        <v>10732</v>
      </c>
      <c r="I8710" s="16" t="s">
        <v>12083</v>
      </c>
    </row>
    <row r="8711" spans="1:10">
      <c r="A8711" s="16" t="s">
        <v>26137</v>
      </c>
      <c r="B8711" s="52" t="s">
        <v>29475</v>
      </c>
      <c r="C8711" s="16" t="str">
        <f t="shared" si="136"/>
        <v>001 - 926</v>
      </c>
      <c r="D8711" s="52"/>
      <c r="E8711" s="52" t="s">
        <v>37671</v>
      </c>
      <c r="G8711" s="16" t="s">
        <v>37670</v>
      </c>
      <c r="H8711" s="16" t="s">
        <v>10732</v>
      </c>
      <c r="I8711" s="16" t="s">
        <v>12083</v>
      </c>
      <c r="J8711" s="16" t="s">
        <v>34487</v>
      </c>
    </row>
    <row r="8712" spans="1:10">
      <c r="A8712" s="16" t="s">
        <v>14551</v>
      </c>
      <c r="B8712" s="52" t="s">
        <v>5265</v>
      </c>
      <c r="C8712" s="16" t="str">
        <f t="shared" si="136"/>
        <v>003 - 133</v>
      </c>
      <c r="D8712" s="52" t="s">
        <v>36059</v>
      </c>
      <c r="E8712" s="52" t="s">
        <v>3328</v>
      </c>
      <c r="F8712" s="16" t="s">
        <v>14552</v>
      </c>
      <c r="G8712" s="16" t="s">
        <v>10731</v>
      </c>
      <c r="H8712" s="16" t="s">
        <v>10732</v>
      </c>
      <c r="I8712" s="16" t="s">
        <v>14553</v>
      </c>
    </row>
    <row r="8713" spans="1:10">
      <c r="A8713" s="16" t="s">
        <v>9119</v>
      </c>
      <c r="B8713" s="52" t="s">
        <v>11319</v>
      </c>
      <c r="C8713" s="16" t="str">
        <f t="shared" si="136"/>
        <v>082 - 065</v>
      </c>
      <c r="D8713" s="52" t="s">
        <v>34487</v>
      </c>
      <c r="E8713" s="52" t="s">
        <v>1263</v>
      </c>
      <c r="F8713" s="16" t="s">
        <v>19312</v>
      </c>
      <c r="G8713" s="16" t="s">
        <v>1262</v>
      </c>
      <c r="H8713" s="16" t="s">
        <v>29917</v>
      </c>
      <c r="I8713" s="16" t="s">
        <v>9120</v>
      </c>
    </row>
    <row r="8714" spans="1:10">
      <c r="A8714" s="16" t="s">
        <v>12544</v>
      </c>
      <c r="B8714" s="52" t="s">
        <v>28679</v>
      </c>
      <c r="C8714" s="16" t="str">
        <f t="shared" si="136"/>
        <v>065 - 123</v>
      </c>
      <c r="D8714" s="52" t="s">
        <v>34487</v>
      </c>
      <c r="E8714" s="52" t="s">
        <v>29546</v>
      </c>
      <c r="F8714" s="16" t="s">
        <v>37248</v>
      </c>
      <c r="G8714" s="16" t="s">
        <v>29545</v>
      </c>
      <c r="H8714" s="16" t="s">
        <v>30282</v>
      </c>
      <c r="I8714" s="16" t="s">
        <v>12545</v>
      </c>
    </row>
    <row r="8715" spans="1:10">
      <c r="A8715" s="16" t="s">
        <v>25542</v>
      </c>
      <c r="B8715" s="52" t="s">
        <v>4701</v>
      </c>
      <c r="C8715" s="16" t="str">
        <f t="shared" si="136"/>
        <v>023 - 074</v>
      </c>
      <c r="D8715" s="52" t="s">
        <v>34487</v>
      </c>
      <c r="E8715" s="52" t="s">
        <v>380</v>
      </c>
      <c r="F8715" s="16" t="s">
        <v>35387</v>
      </c>
      <c r="G8715" s="16" t="s">
        <v>379</v>
      </c>
      <c r="H8715" s="16" t="s">
        <v>32660</v>
      </c>
      <c r="I8715" s="16" t="s">
        <v>25543</v>
      </c>
    </row>
    <row r="8716" spans="1:10">
      <c r="A8716" s="16" t="s">
        <v>353</v>
      </c>
      <c r="B8716" s="52" t="s">
        <v>15808</v>
      </c>
      <c r="C8716" s="16" t="str">
        <f t="shared" si="136"/>
        <v>077 - 026</v>
      </c>
      <c r="D8716" s="52" t="s">
        <v>34487</v>
      </c>
      <c r="E8716" s="52" t="s">
        <v>36237</v>
      </c>
      <c r="F8716" s="16" t="s">
        <v>6986</v>
      </c>
      <c r="G8716" s="16" t="s">
        <v>36236</v>
      </c>
      <c r="H8716" s="16" t="s">
        <v>13511</v>
      </c>
      <c r="I8716" s="16" t="s">
        <v>2793</v>
      </c>
      <c r="J8716" s="16"/>
    </row>
    <row r="8717" spans="1:10">
      <c r="A8717" s="16" t="s">
        <v>6460</v>
      </c>
      <c r="B8717" s="52" t="s">
        <v>28680</v>
      </c>
      <c r="C8717" s="16" t="str">
        <f t="shared" si="136"/>
        <v>065 - 124</v>
      </c>
      <c r="D8717" s="52" t="s">
        <v>34487</v>
      </c>
      <c r="E8717" s="52" t="s">
        <v>29546</v>
      </c>
      <c r="F8717" s="16" t="s">
        <v>37248</v>
      </c>
      <c r="G8717" s="16" t="s">
        <v>29545</v>
      </c>
      <c r="H8717" s="16" t="s">
        <v>30282</v>
      </c>
      <c r="I8717" s="16" t="s">
        <v>6461</v>
      </c>
    </row>
    <row r="8718" spans="1:10">
      <c r="A8718" s="16" t="s">
        <v>12417</v>
      </c>
      <c r="B8718" s="52" t="s">
        <v>10495</v>
      </c>
      <c r="C8718" s="16" t="str">
        <f t="shared" si="136"/>
        <v>079 - 111</v>
      </c>
      <c r="D8718" s="52" t="s">
        <v>34487</v>
      </c>
      <c r="E8718" s="52" t="s">
        <v>4771</v>
      </c>
      <c r="F8718" s="16" t="s">
        <v>7004</v>
      </c>
      <c r="G8718" s="16" t="s">
        <v>4770</v>
      </c>
      <c r="H8718" s="16" t="s">
        <v>4772</v>
      </c>
      <c r="I8718" s="16" t="s">
        <v>32054</v>
      </c>
      <c r="J8718" s="16" t="s">
        <v>7990</v>
      </c>
    </row>
    <row r="8719" spans="1:10">
      <c r="A8719" s="16" t="s">
        <v>32052</v>
      </c>
      <c r="B8719" s="52" t="s">
        <v>26472</v>
      </c>
      <c r="C8719" s="16" t="str">
        <f t="shared" si="136"/>
        <v>101 - 020</v>
      </c>
      <c r="D8719" s="52" t="s">
        <v>34487</v>
      </c>
      <c r="E8719" s="52" t="s">
        <v>23682</v>
      </c>
      <c r="F8719" s="16" t="s">
        <v>32053</v>
      </c>
      <c r="G8719" s="16" t="s">
        <v>23681</v>
      </c>
      <c r="H8719" s="16" t="s">
        <v>4772</v>
      </c>
      <c r="I8719" s="16" t="s">
        <v>32054</v>
      </c>
    </row>
    <row r="8720" spans="1:10">
      <c r="A8720" s="16" t="s">
        <v>37011</v>
      </c>
      <c r="B8720" s="52" t="s">
        <v>26698</v>
      </c>
      <c r="C8720" s="16" t="str">
        <f t="shared" si="136"/>
        <v>040 - 041</v>
      </c>
      <c r="D8720" s="52" t="s">
        <v>36059</v>
      </c>
      <c r="E8720" s="52" t="s">
        <v>32809</v>
      </c>
      <c r="F8720" s="16" t="s">
        <v>13688</v>
      </c>
      <c r="G8720" s="16" t="s">
        <v>32808</v>
      </c>
      <c r="H8720" s="16" t="s">
        <v>35981</v>
      </c>
      <c r="I8720" s="16" t="s">
        <v>37012</v>
      </c>
    </row>
    <row r="8721" spans="1:10">
      <c r="A8721" s="16" t="s">
        <v>15917</v>
      </c>
      <c r="B8721" s="52" t="s">
        <v>6869</v>
      </c>
      <c r="C8721" s="16" t="str">
        <f t="shared" si="136"/>
        <v>001 - 249</v>
      </c>
      <c r="D8721" s="52" t="s">
        <v>36059</v>
      </c>
      <c r="E8721" s="52" t="s">
        <v>37671</v>
      </c>
      <c r="F8721" s="16" t="s">
        <v>15918</v>
      </c>
      <c r="G8721" s="16" t="s">
        <v>37670</v>
      </c>
      <c r="H8721" s="16" t="s">
        <v>10732</v>
      </c>
      <c r="I8721" s="16" t="s">
        <v>8714</v>
      </c>
    </row>
    <row r="8722" spans="1:10">
      <c r="A8722" s="16" t="s">
        <v>2618</v>
      </c>
      <c r="B8722" s="52" t="s">
        <v>13148</v>
      </c>
      <c r="C8722" s="16" t="str">
        <f t="shared" si="136"/>
        <v>027 - 034</v>
      </c>
      <c r="D8722" s="52" t="s">
        <v>36059</v>
      </c>
      <c r="E8722" s="52" t="s">
        <v>16168</v>
      </c>
      <c r="F8722" s="16" t="s">
        <v>2619</v>
      </c>
      <c r="G8722" s="16" t="s">
        <v>16167</v>
      </c>
      <c r="H8722" s="16" t="s">
        <v>32660</v>
      </c>
      <c r="I8722" s="16" t="s">
        <v>2620</v>
      </c>
    </row>
    <row r="8723" spans="1:10">
      <c r="A8723" s="16" t="s">
        <v>13257</v>
      </c>
      <c r="B8723" s="52" t="s">
        <v>20577</v>
      </c>
      <c r="C8723" s="16" t="str">
        <f t="shared" si="136"/>
        <v>022 - 167</v>
      </c>
      <c r="D8723" s="52" t="s">
        <v>34487</v>
      </c>
      <c r="E8723" s="52" t="s">
        <v>4777</v>
      </c>
      <c r="F8723" s="16" t="s">
        <v>14106</v>
      </c>
      <c r="G8723" s="16" t="s">
        <v>4776</v>
      </c>
      <c r="H8723" s="16" t="s">
        <v>4778</v>
      </c>
      <c r="I8723" s="16" t="s">
        <v>10801</v>
      </c>
    </row>
    <row r="8724" spans="1:10">
      <c r="A8724" s="16" t="s">
        <v>31919</v>
      </c>
      <c r="B8724" s="52" t="s">
        <v>31521</v>
      </c>
      <c r="C8724" s="16" t="str">
        <f t="shared" si="136"/>
        <v>019 - 903</v>
      </c>
      <c r="D8724" s="52"/>
      <c r="E8724" s="52" t="s">
        <v>23092</v>
      </c>
      <c r="F8724" s="16"/>
      <c r="G8724" s="16" t="s">
        <v>23091</v>
      </c>
      <c r="H8724" s="16" t="s">
        <v>32666</v>
      </c>
      <c r="I8724" s="16" t="s">
        <v>31920</v>
      </c>
      <c r="J8724" s="16" t="s">
        <v>34487</v>
      </c>
    </row>
    <row r="8725" spans="1:10">
      <c r="A8725" s="16" t="s">
        <v>15319</v>
      </c>
      <c r="B8725" s="52" t="s">
        <v>7089</v>
      </c>
      <c r="C8725" s="16" t="str">
        <f t="shared" si="136"/>
        <v>005 - 814</v>
      </c>
      <c r="D8725" s="52"/>
      <c r="E8725" s="52" t="s">
        <v>18693</v>
      </c>
      <c r="F8725" s="16"/>
      <c r="G8725" s="16" t="s">
        <v>18692</v>
      </c>
      <c r="H8725" s="16" t="s">
        <v>10732</v>
      </c>
      <c r="I8725" s="16" t="s">
        <v>28222</v>
      </c>
      <c r="J8725" s="16" t="s">
        <v>34487</v>
      </c>
    </row>
    <row r="8726" spans="1:10">
      <c r="A8726" s="16" t="s">
        <v>32568</v>
      </c>
      <c r="B8726" s="52" t="s">
        <v>31467</v>
      </c>
      <c r="C8726" s="16" t="str">
        <f t="shared" si="136"/>
        <v>028 - 801</v>
      </c>
      <c r="D8726" s="52"/>
      <c r="E8726" s="52" t="s">
        <v>32659</v>
      </c>
      <c r="F8726" s="16"/>
      <c r="G8726" s="16" t="s">
        <v>32658</v>
      </c>
      <c r="H8726" s="16" t="s">
        <v>32660</v>
      </c>
      <c r="I8726" s="16" t="s">
        <v>32569</v>
      </c>
      <c r="J8726" s="16" t="s">
        <v>34487</v>
      </c>
    </row>
    <row r="8727" spans="1:10">
      <c r="A8727" s="16" t="s">
        <v>7508</v>
      </c>
      <c r="B8727" s="52" t="s">
        <v>25616</v>
      </c>
      <c r="C8727" s="16" t="str">
        <f t="shared" si="136"/>
        <v>087 - 043</v>
      </c>
      <c r="D8727" s="52" t="s">
        <v>36059</v>
      </c>
      <c r="E8727" s="52" t="s">
        <v>10962</v>
      </c>
      <c r="F8727" s="16" t="s">
        <v>6898</v>
      </c>
      <c r="G8727" s="16" t="s">
        <v>10961</v>
      </c>
      <c r="H8727" s="16" t="s">
        <v>29917</v>
      </c>
      <c r="I8727" s="16" t="s">
        <v>7509</v>
      </c>
    </row>
    <row r="8728" spans="1:10">
      <c r="A8728" s="16" t="s">
        <v>30792</v>
      </c>
      <c r="B8728" s="52" t="s">
        <v>33009</v>
      </c>
      <c r="C8728" s="16" t="str">
        <f t="shared" si="136"/>
        <v>032 - 710</v>
      </c>
      <c r="D8728" s="52"/>
      <c r="E8728" s="52" t="s">
        <v>30333</v>
      </c>
      <c r="F8728" s="16"/>
      <c r="G8728" s="16" t="s">
        <v>30332</v>
      </c>
      <c r="H8728" s="16" t="s">
        <v>30334</v>
      </c>
      <c r="I8728" s="16" t="s">
        <v>30793</v>
      </c>
      <c r="J8728" s="16" t="s">
        <v>34487</v>
      </c>
    </row>
    <row r="8729" spans="1:10">
      <c r="A8729" s="16" t="s">
        <v>31038</v>
      </c>
      <c r="B8729" s="52" t="s">
        <v>23003</v>
      </c>
      <c r="C8729" s="16" t="str">
        <f t="shared" si="136"/>
        <v>064 - 084</v>
      </c>
      <c r="D8729" s="52" t="s">
        <v>36059</v>
      </c>
      <c r="E8729" s="52" t="s">
        <v>27583</v>
      </c>
      <c r="F8729" s="16" t="s">
        <v>18713</v>
      </c>
      <c r="G8729" s="16" t="s">
        <v>27582</v>
      </c>
      <c r="H8729" s="16" t="s">
        <v>30282</v>
      </c>
      <c r="I8729" s="16" t="s">
        <v>31039</v>
      </c>
    </row>
    <row r="8730" spans="1:10">
      <c r="A8730" s="16" t="s">
        <v>31625</v>
      </c>
      <c r="B8730" s="52" t="s">
        <v>4702</v>
      </c>
      <c r="C8730" s="16" t="str">
        <f t="shared" si="136"/>
        <v>023 - 818</v>
      </c>
      <c r="D8730" s="52"/>
      <c r="E8730" s="52" t="s">
        <v>380</v>
      </c>
      <c r="F8730" s="16"/>
      <c r="G8730" s="16" t="s">
        <v>379</v>
      </c>
      <c r="H8730" s="16" t="s">
        <v>32660</v>
      </c>
      <c r="I8730" s="16" t="s">
        <v>31626</v>
      </c>
      <c r="J8730" s="16" t="s">
        <v>34487</v>
      </c>
    </row>
    <row r="8731" spans="1:10">
      <c r="A8731" s="16" t="s">
        <v>28055</v>
      </c>
      <c r="B8731" s="52" t="s">
        <v>1950</v>
      </c>
      <c r="C8731" s="16" t="str">
        <f t="shared" si="136"/>
        <v>056 - 806</v>
      </c>
      <c r="D8731" s="52"/>
      <c r="E8731" s="52" t="s">
        <v>29533</v>
      </c>
      <c r="F8731" s="16"/>
      <c r="G8731" s="16" t="s">
        <v>29532</v>
      </c>
      <c r="H8731" s="16" t="s">
        <v>20396</v>
      </c>
      <c r="I8731" s="16" t="s">
        <v>28056</v>
      </c>
      <c r="J8731" s="16" t="s">
        <v>34487</v>
      </c>
    </row>
    <row r="8732" spans="1:10">
      <c r="A8732" s="16" t="s">
        <v>20160</v>
      </c>
      <c r="B8732" s="52" t="s">
        <v>13670</v>
      </c>
      <c r="C8732" s="16" t="str">
        <f t="shared" si="136"/>
        <v>004 - 210</v>
      </c>
      <c r="D8732" s="52" t="s">
        <v>34487</v>
      </c>
      <c r="E8732" s="52" t="s">
        <v>10758</v>
      </c>
      <c r="F8732" s="16" t="s">
        <v>32106</v>
      </c>
      <c r="G8732" s="16" t="s">
        <v>10757</v>
      </c>
      <c r="H8732" s="16" t="s">
        <v>10732</v>
      </c>
      <c r="I8732" s="16" t="s">
        <v>20161</v>
      </c>
    </row>
    <row r="8733" spans="1:10">
      <c r="A8733" s="16" t="s">
        <v>5819</v>
      </c>
      <c r="B8733" s="52" t="s">
        <v>13671</v>
      </c>
      <c r="C8733" s="16" t="str">
        <f t="shared" si="136"/>
        <v>004 - 816</v>
      </c>
      <c r="D8733" s="52"/>
      <c r="E8733" s="52" t="s">
        <v>10758</v>
      </c>
      <c r="F8733" s="16"/>
      <c r="G8733" s="16" t="s">
        <v>10757</v>
      </c>
      <c r="H8733" s="16" t="s">
        <v>10732</v>
      </c>
      <c r="I8733" s="16" t="s">
        <v>5820</v>
      </c>
      <c r="J8733" s="16" t="s">
        <v>34487</v>
      </c>
    </row>
    <row r="8734" spans="1:10">
      <c r="A8734" s="16" t="s">
        <v>15953</v>
      </c>
      <c r="B8734" s="52" t="s">
        <v>21571</v>
      </c>
      <c r="C8734" s="16" t="str">
        <f t="shared" si="136"/>
        <v>074 - 014</v>
      </c>
      <c r="D8734" s="52" t="s">
        <v>34487</v>
      </c>
      <c r="E8734" s="52" t="s">
        <v>25935</v>
      </c>
      <c r="F8734" s="16" t="s">
        <v>15954</v>
      </c>
      <c r="G8734" s="16" t="s">
        <v>25933</v>
      </c>
      <c r="H8734" s="16" t="s">
        <v>37422</v>
      </c>
      <c r="I8734" s="16" t="s">
        <v>15955</v>
      </c>
    </row>
    <row r="8735" spans="1:10">
      <c r="A8735" s="16" t="s">
        <v>35585</v>
      </c>
      <c r="B8735" s="52" t="s">
        <v>10036</v>
      </c>
      <c r="C8735" s="16" t="str">
        <f t="shared" si="136"/>
        <v>050 - 032</v>
      </c>
      <c r="D8735" s="52" t="s">
        <v>36059</v>
      </c>
      <c r="E8735" s="52" t="s">
        <v>25930</v>
      </c>
      <c r="F8735" s="16" t="s">
        <v>35586</v>
      </c>
      <c r="G8735" s="16" t="s">
        <v>25929</v>
      </c>
      <c r="H8735" s="16" t="s">
        <v>30328</v>
      </c>
      <c r="I8735" s="16" t="s">
        <v>35587</v>
      </c>
      <c r="J8735" s="16"/>
    </row>
    <row r="8736" spans="1:10">
      <c r="A8736" s="16" t="s">
        <v>14695</v>
      </c>
      <c r="B8736" s="52" t="s">
        <v>7450</v>
      </c>
      <c r="C8736" s="16" t="str">
        <f t="shared" si="136"/>
        <v>024 - 093</v>
      </c>
      <c r="D8736" s="52" t="s">
        <v>34487</v>
      </c>
      <c r="E8736" s="52" t="s">
        <v>26794</v>
      </c>
      <c r="F8736" s="16" t="s">
        <v>26792</v>
      </c>
      <c r="G8736" s="16" t="s">
        <v>26793</v>
      </c>
      <c r="H8736" s="16" t="s">
        <v>32660</v>
      </c>
      <c r="I8736" s="16" t="s">
        <v>14696</v>
      </c>
    </row>
    <row r="8737" spans="1:10">
      <c r="A8737" s="16" t="s">
        <v>18805</v>
      </c>
      <c r="B8737" s="52" t="s">
        <v>35124</v>
      </c>
      <c r="C8737" s="16" t="str">
        <f t="shared" si="136"/>
        <v>062 - 066</v>
      </c>
      <c r="D8737" s="52" t="s">
        <v>36059</v>
      </c>
      <c r="E8737" s="52" t="s">
        <v>1277</v>
      </c>
      <c r="F8737" s="16" t="s">
        <v>29740</v>
      </c>
      <c r="G8737" s="16" t="s">
        <v>1276</v>
      </c>
      <c r="H8737" s="16" t="s">
        <v>30282</v>
      </c>
      <c r="I8737" s="16" t="s">
        <v>23747</v>
      </c>
    </row>
    <row r="8738" spans="1:10">
      <c r="A8738" s="16" t="s">
        <v>15314</v>
      </c>
      <c r="B8738" s="52" t="s">
        <v>2727</v>
      </c>
      <c r="C8738" s="16" t="str">
        <f t="shared" si="136"/>
        <v>017 - 892</v>
      </c>
      <c r="D8738" s="52"/>
      <c r="E8738" s="52" t="s">
        <v>22538</v>
      </c>
      <c r="F8738" s="16"/>
      <c r="G8738" s="16" t="s">
        <v>22537</v>
      </c>
      <c r="H8738" s="16" t="s">
        <v>32666</v>
      </c>
      <c r="I8738" s="16" t="s">
        <v>15873</v>
      </c>
      <c r="J8738" s="16" t="s">
        <v>34487</v>
      </c>
    </row>
    <row r="8739" spans="1:10">
      <c r="A8739" s="16" t="s">
        <v>19227</v>
      </c>
      <c r="B8739" s="52" t="s">
        <v>6132</v>
      </c>
      <c r="C8739" s="16" t="str">
        <f t="shared" si="136"/>
        <v>003 - 134</v>
      </c>
      <c r="D8739" s="52" t="s">
        <v>36059</v>
      </c>
      <c r="E8739" s="52" t="s">
        <v>3328</v>
      </c>
      <c r="F8739" s="16" t="s">
        <v>31434</v>
      </c>
      <c r="G8739" s="16" t="s">
        <v>10731</v>
      </c>
      <c r="H8739" s="16" t="s">
        <v>10732</v>
      </c>
      <c r="I8739" s="16" t="s">
        <v>19228</v>
      </c>
    </row>
    <row r="8740" spans="1:10">
      <c r="A8740" s="16" t="s">
        <v>14267</v>
      </c>
      <c r="B8740" s="52" t="s">
        <v>23067</v>
      </c>
      <c r="C8740" s="16" t="str">
        <f t="shared" si="136"/>
        <v>013 - 207</v>
      </c>
      <c r="D8740" s="52" t="s">
        <v>34487</v>
      </c>
      <c r="E8740" s="52" t="s">
        <v>26240</v>
      </c>
      <c r="F8740" s="16" t="s">
        <v>30667</v>
      </c>
      <c r="G8740" s="16" t="s">
        <v>26239</v>
      </c>
      <c r="H8740" s="16" t="s">
        <v>32666</v>
      </c>
      <c r="I8740" s="16" t="s">
        <v>14268</v>
      </c>
    </row>
    <row r="8741" spans="1:10">
      <c r="A8741" s="16" t="s">
        <v>16481</v>
      </c>
      <c r="B8741" s="52" t="s">
        <v>18088</v>
      </c>
      <c r="C8741" s="16" t="str">
        <f t="shared" si="136"/>
        <v>066 - 901</v>
      </c>
      <c r="D8741" s="52"/>
      <c r="E8741" s="52" t="s">
        <v>3383</v>
      </c>
      <c r="F8741" s="16"/>
      <c r="G8741" s="16" t="s">
        <v>3382</v>
      </c>
      <c r="H8741" s="16" t="s">
        <v>15395</v>
      </c>
      <c r="I8741" s="16" t="s">
        <v>36058</v>
      </c>
      <c r="J8741" s="16" t="s">
        <v>34487</v>
      </c>
    </row>
    <row r="8742" spans="1:10">
      <c r="A8742" s="16" t="s">
        <v>6440</v>
      </c>
      <c r="B8742" s="52" t="s">
        <v>26173</v>
      </c>
      <c r="C8742" s="16" t="str">
        <f t="shared" si="136"/>
        <v>078 - 125</v>
      </c>
      <c r="D8742" s="52" t="s">
        <v>34487</v>
      </c>
      <c r="E8742" s="52" t="s">
        <v>1697</v>
      </c>
      <c r="F8742" s="16" t="s">
        <v>1695</v>
      </c>
      <c r="G8742" s="16" t="s">
        <v>1696</v>
      </c>
      <c r="H8742" s="16" t="s">
        <v>4772</v>
      </c>
      <c r="I8742" s="16" t="s">
        <v>6441</v>
      </c>
    </row>
    <row r="8743" spans="1:10">
      <c r="A8743" s="16" t="s">
        <v>16387</v>
      </c>
      <c r="B8743" s="52" t="s">
        <v>23004</v>
      </c>
      <c r="C8743" s="16" t="str">
        <f t="shared" si="136"/>
        <v>064 - 085</v>
      </c>
      <c r="D8743" s="52" t="s">
        <v>34487</v>
      </c>
      <c r="E8743" s="52" t="s">
        <v>27583</v>
      </c>
      <c r="F8743" s="16" t="s">
        <v>20391</v>
      </c>
      <c r="G8743" s="16" t="s">
        <v>27582</v>
      </c>
      <c r="H8743" s="16" t="s">
        <v>30282</v>
      </c>
      <c r="I8743" s="16" t="s">
        <v>5418</v>
      </c>
    </row>
    <row r="8744" spans="1:10">
      <c r="A8744" s="16" t="s">
        <v>21864</v>
      </c>
      <c r="B8744" s="52" t="s">
        <v>5640</v>
      </c>
      <c r="C8744" s="16" t="str">
        <f t="shared" si="136"/>
        <v>079 - 112</v>
      </c>
      <c r="D8744" s="52" t="s">
        <v>34487</v>
      </c>
      <c r="E8744" s="52" t="s">
        <v>4771</v>
      </c>
      <c r="F8744" s="16" t="s">
        <v>8913</v>
      </c>
      <c r="G8744" s="16" t="s">
        <v>4770</v>
      </c>
      <c r="H8744" s="16" t="s">
        <v>4772</v>
      </c>
      <c r="I8744" s="16" t="s">
        <v>1557</v>
      </c>
      <c r="J8744" s="16" t="s">
        <v>7990</v>
      </c>
    </row>
    <row r="8745" spans="1:10">
      <c r="A8745" s="16" t="s">
        <v>1555</v>
      </c>
      <c r="B8745" s="52" t="s">
        <v>36215</v>
      </c>
      <c r="C8745" s="16" t="str">
        <f t="shared" si="136"/>
        <v>102 - 035</v>
      </c>
      <c r="D8745" s="52" t="s">
        <v>34487</v>
      </c>
      <c r="E8745" s="52" t="s">
        <v>27777</v>
      </c>
      <c r="F8745" s="16" t="s">
        <v>1556</v>
      </c>
      <c r="G8745" s="16" t="s">
        <v>27776</v>
      </c>
      <c r="H8745" s="16" t="s">
        <v>4772</v>
      </c>
      <c r="I8745" s="16" t="s">
        <v>1557</v>
      </c>
    </row>
    <row r="8746" spans="1:10">
      <c r="A8746" s="16" t="s">
        <v>3774</v>
      </c>
      <c r="B8746" s="52" t="s">
        <v>5641</v>
      </c>
      <c r="C8746" s="16" t="str">
        <f t="shared" si="136"/>
        <v>079 - 113</v>
      </c>
      <c r="D8746" s="52" t="s">
        <v>34487</v>
      </c>
      <c r="E8746" s="52" t="s">
        <v>4771</v>
      </c>
      <c r="F8746" s="16" t="s">
        <v>7004</v>
      </c>
      <c r="G8746" s="16" t="s">
        <v>4770</v>
      </c>
      <c r="H8746" s="16" t="s">
        <v>4772</v>
      </c>
      <c r="I8746" s="16" t="s">
        <v>23394</v>
      </c>
      <c r="J8746" s="16" t="s">
        <v>7990</v>
      </c>
    </row>
    <row r="8747" spans="1:10">
      <c r="A8747" s="16" t="s">
        <v>23393</v>
      </c>
      <c r="B8747" s="52" t="s">
        <v>26473</v>
      </c>
      <c r="C8747" s="16" t="str">
        <f t="shared" si="136"/>
        <v>101 - 021</v>
      </c>
      <c r="D8747" s="52" t="s">
        <v>34487</v>
      </c>
      <c r="E8747" s="52" t="s">
        <v>23682</v>
      </c>
      <c r="F8747" s="16" t="s">
        <v>28836</v>
      </c>
      <c r="G8747" s="16" t="s">
        <v>23681</v>
      </c>
      <c r="H8747" s="16" t="s">
        <v>4772</v>
      </c>
      <c r="I8747" s="16" t="s">
        <v>23394</v>
      </c>
    </row>
    <row r="8748" spans="1:10">
      <c r="A8748" s="16" t="s">
        <v>1340</v>
      </c>
      <c r="B8748" s="52" t="s">
        <v>21208</v>
      </c>
      <c r="C8748" s="16" t="str">
        <f t="shared" si="136"/>
        <v>061 - 078</v>
      </c>
      <c r="D8748" s="52" t="s">
        <v>36059</v>
      </c>
      <c r="E8748" s="52" t="s">
        <v>26249</v>
      </c>
      <c r="F8748" s="16" t="s">
        <v>35466</v>
      </c>
      <c r="G8748" s="16" t="s">
        <v>26248</v>
      </c>
      <c r="H8748" s="16" t="s">
        <v>30282</v>
      </c>
      <c r="I8748" s="16" t="s">
        <v>37428</v>
      </c>
      <c r="J8748" s="16"/>
    </row>
    <row r="8749" spans="1:10">
      <c r="A8749" s="16" t="s">
        <v>36679</v>
      </c>
      <c r="B8749" s="52" t="s">
        <v>16155</v>
      </c>
      <c r="C8749" s="16" t="str">
        <f t="shared" si="136"/>
        <v>062 - 067</v>
      </c>
      <c r="D8749" s="52" t="s">
        <v>34487</v>
      </c>
      <c r="E8749" s="52" t="s">
        <v>1277</v>
      </c>
      <c r="F8749" s="16" t="s">
        <v>13523</v>
      </c>
      <c r="G8749" s="16" t="s">
        <v>1276</v>
      </c>
      <c r="H8749" s="16" t="s">
        <v>30282</v>
      </c>
      <c r="I8749" s="16" t="s">
        <v>36680</v>
      </c>
    </row>
    <row r="8750" spans="1:10">
      <c r="A8750" s="16" t="s">
        <v>1789</v>
      </c>
      <c r="B8750" s="52" t="s">
        <v>16527</v>
      </c>
      <c r="C8750" s="16" t="str">
        <f t="shared" si="136"/>
        <v>095 - 046</v>
      </c>
      <c r="D8750" s="52" t="s">
        <v>36059</v>
      </c>
      <c r="E8750" s="52" t="s">
        <v>5719</v>
      </c>
      <c r="F8750" s="16" t="s">
        <v>1790</v>
      </c>
      <c r="G8750" s="16" t="s">
        <v>29627</v>
      </c>
      <c r="H8750" s="16" t="s">
        <v>33521</v>
      </c>
      <c r="I8750" s="16" t="s">
        <v>1791</v>
      </c>
    </row>
    <row r="8751" spans="1:10">
      <c r="A8751" s="16" t="s">
        <v>21097</v>
      </c>
      <c r="B8751" s="52" t="s">
        <v>33723</v>
      </c>
      <c r="C8751" s="16" t="str">
        <f t="shared" si="136"/>
        <v>025 - 046</v>
      </c>
      <c r="D8751" s="52" t="s">
        <v>34487</v>
      </c>
      <c r="E8751" s="52" t="s">
        <v>36071</v>
      </c>
      <c r="F8751" s="16" t="s">
        <v>30715</v>
      </c>
      <c r="G8751" s="16" t="s">
        <v>36070</v>
      </c>
      <c r="H8751" s="16" t="s">
        <v>32660</v>
      </c>
      <c r="I8751" s="16" t="s">
        <v>21098</v>
      </c>
    </row>
    <row r="8752" spans="1:10">
      <c r="A8752" s="16" t="s">
        <v>27900</v>
      </c>
      <c r="B8752" s="52" t="s">
        <v>18676</v>
      </c>
      <c r="C8752" s="16" t="str">
        <f t="shared" si="136"/>
        <v>092 - 058</v>
      </c>
      <c r="D8752" s="52" t="s">
        <v>34487</v>
      </c>
      <c r="E8752" s="52" t="s">
        <v>3326</v>
      </c>
      <c r="F8752" s="16" t="s">
        <v>11533</v>
      </c>
      <c r="G8752" s="16" t="s">
        <v>30322</v>
      </c>
      <c r="H8752" s="16" t="s">
        <v>33521</v>
      </c>
      <c r="I8752" s="16" t="s">
        <v>27901</v>
      </c>
      <c r="J8752" s="16"/>
    </row>
    <row r="8753" spans="1:10">
      <c r="A8753" s="16" t="s">
        <v>37514</v>
      </c>
      <c r="B8753" s="52" t="s">
        <v>29290</v>
      </c>
      <c r="C8753" s="16" t="str">
        <f t="shared" si="136"/>
        <v>015 - 944</v>
      </c>
      <c r="D8753" s="52"/>
      <c r="E8753" s="52" t="s">
        <v>32665</v>
      </c>
      <c r="G8753" s="16" t="s">
        <v>32664</v>
      </c>
      <c r="H8753" s="16" t="s">
        <v>32666</v>
      </c>
      <c r="I8753" s="16" t="s">
        <v>37515</v>
      </c>
      <c r="J8753" s="16" t="s">
        <v>34487</v>
      </c>
    </row>
    <row r="8754" spans="1:10">
      <c r="A8754" s="16" t="s">
        <v>2155</v>
      </c>
      <c r="B8754" s="52" t="s">
        <v>21137</v>
      </c>
      <c r="C8754" s="16" t="str">
        <f t="shared" si="136"/>
        <v>021 - 084</v>
      </c>
      <c r="D8754" s="52" t="s">
        <v>34487</v>
      </c>
      <c r="E8754" s="52" t="s">
        <v>14657</v>
      </c>
      <c r="F8754" s="16" t="s">
        <v>14655</v>
      </c>
      <c r="G8754" s="16" t="s">
        <v>14656</v>
      </c>
      <c r="H8754" s="16" t="s">
        <v>4778</v>
      </c>
      <c r="I8754" s="16" t="s">
        <v>2156</v>
      </c>
    </row>
    <row r="8755" spans="1:10">
      <c r="A8755" s="16" t="s">
        <v>20913</v>
      </c>
      <c r="B8755" s="52" t="s">
        <v>20964</v>
      </c>
      <c r="C8755" s="16" t="str">
        <f t="shared" si="136"/>
        <v>012 - 885</v>
      </c>
      <c r="D8755" s="52"/>
      <c r="E8755" s="52" t="s">
        <v>18879</v>
      </c>
      <c r="F8755" s="16"/>
      <c r="G8755" s="16" t="s">
        <v>26253</v>
      </c>
      <c r="H8755" s="16" t="s">
        <v>32666</v>
      </c>
      <c r="I8755" s="16" t="s">
        <v>20914</v>
      </c>
      <c r="J8755" s="16" t="s">
        <v>34487</v>
      </c>
    </row>
    <row r="8756" spans="1:10">
      <c r="A8756" s="16" t="s">
        <v>148</v>
      </c>
      <c r="B8756" s="52" t="s">
        <v>25582</v>
      </c>
      <c r="C8756" s="16" t="str">
        <f t="shared" si="136"/>
        <v>034 - 809</v>
      </c>
      <c r="D8756" s="52"/>
      <c r="E8756" s="52" t="s">
        <v>23677</v>
      </c>
      <c r="F8756" s="16"/>
      <c r="G8756" s="16" t="s">
        <v>23676</v>
      </c>
      <c r="H8756" s="16" t="s">
        <v>35981</v>
      </c>
      <c r="I8756" s="16" t="s">
        <v>24543</v>
      </c>
      <c r="J8756" s="16" t="s">
        <v>34487</v>
      </c>
    </row>
    <row r="8757" spans="1:10">
      <c r="A8757" s="16" t="s">
        <v>34692</v>
      </c>
      <c r="B8757" s="52" t="s">
        <v>21572</v>
      </c>
      <c r="C8757" s="16" t="str">
        <f t="shared" si="136"/>
        <v>074 - 015</v>
      </c>
      <c r="D8757" s="52" t="s">
        <v>36059</v>
      </c>
      <c r="E8757" s="52" t="s">
        <v>25935</v>
      </c>
      <c r="F8757" s="16" t="s">
        <v>34693</v>
      </c>
      <c r="G8757" s="16" t="s">
        <v>25933</v>
      </c>
      <c r="H8757" s="16" t="s">
        <v>37422</v>
      </c>
      <c r="I8757" s="16" t="s">
        <v>34694</v>
      </c>
      <c r="J8757" s="16"/>
    </row>
    <row r="8758" spans="1:10">
      <c r="A8758" s="16" t="s">
        <v>34631</v>
      </c>
      <c r="B8758" s="52" t="s">
        <v>18677</v>
      </c>
      <c r="C8758" s="16" t="str">
        <f t="shared" si="136"/>
        <v>092 - 806</v>
      </c>
      <c r="D8758" s="52"/>
      <c r="E8758" s="52" t="s">
        <v>3326</v>
      </c>
      <c r="F8758" s="16"/>
      <c r="G8758" s="16" t="s">
        <v>30322</v>
      </c>
      <c r="H8758" s="16" t="s">
        <v>33521</v>
      </c>
      <c r="I8758" s="16" t="s">
        <v>34632</v>
      </c>
      <c r="J8758" s="16" t="s">
        <v>34487</v>
      </c>
    </row>
    <row r="8759" spans="1:10">
      <c r="A8759" s="16" t="s">
        <v>19093</v>
      </c>
      <c r="B8759" s="52" t="s">
        <v>2728</v>
      </c>
      <c r="C8759" s="16" t="str">
        <f t="shared" si="136"/>
        <v>017 - 138</v>
      </c>
      <c r="D8759" s="52" t="s">
        <v>36059</v>
      </c>
      <c r="E8759" s="52" t="s">
        <v>22538</v>
      </c>
      <c r="F8759" s="16" t="s">
        <v>13727</v>
      </c>
      <c r="G8759" s="16" t="s">
        <v>22537</v>
      </c>
      <c r="H8759" s="16" t="s">
        <v>32666</v>
      </c>
      <c r="I8759" s="16" t="s">
        <v>19094</v>
      </c>
    </row>
    <row r="8760" spans="1:10">
      <c r="A8760" s="16" t="s">
        <v>4760</v>
      </c>
      <c r="B8760" s="52" t="s">
        <v>22717</v>
      </c>
      <c r="C8760" s="16" t="str">
        <f t="shared" si="136"/>
        <v>076 - 020</v>
      </c>
      <c r="D8760" s="52" t="s">
        <v>34487</v>
      </c>
      <c r="E8760" s="52" t="s">
        <v>13510</v>
      </c>
      <c r="F8760" s="16" t="s">
        <v>21388</v>
      </c>
      <c r="G8760" s="16" t="s">
        <v>13509</v>
      </c>
      <c r="H8760" s="16" t="s">
        <v>13511</v>
      </c>
      <c r="I8760" s="16" t="s">
        <v>4761</v>
      </c>
    </row>
    <row r="8761" spans="1:10">
      <c r="A8761" s="16" t="s">
        <v>15163</v>
      </c>
      <c r="B8761" s="52" t="s">
        <v>9622</v>
      </c>
      <c r="C8761" s="16" t="str">
        <f t="shared" si="136"/>
        <v>063 - 069</v>
      </c>
      <c r="D8761" s="52" t="s">
        <v>36059</v>
      </c>
      <c r="E8761" s="52" t="s">
        <v>30281</v>
      </c>
      <c r="F8761" s="16" t="s">
        <v>36821</v>
      </c>
      <c r="G8761" s="16" t="s">
        <v>30319</v>
      </c>
      <c r="H8761" s="16" t="s">
        <v>30282</v>
      </c>
      <c r="I8761" s="16" t="s">
        <v>15164</v>
      </c>
    </row>
    <row r="8762" spans="1:10">
      <c r="A8762" s="16" t="s">
        <v>2238</v>
      </c>
      <c r="B8762" s="52" t="s">
        <v>29826</v>
      </c>
      <c r="C8762" s="16" t="str">
        <f t="shared" si="136"/>
        <v>096 - 060</v>
      </c>
      <c r="D8762" s="52" t="s">
        <v>34487</v>
      </c>
      <c r="E8762" s="52" t="s">
        <v>14652</v>
      </c>
      <c r="F8762" s="16" t="s">
        <v>12379</v>
      </c>
      <c r="G8762" s="16" t="s">
        <v>14651</v>
      </c>
      <c r="H8762" s="16" t="s">
        <v>10732</v>
      </c>
      <c r="I8762" s="16" t="s">
        <v>2239</v>
      </c>
      <c r="J8762" s="16"/>
    </row>
    <row r="8763" spans="1:10">
      <c r="A8763" s="16" t="s">
        <v>18162</v>
      </c>
      <c r="B8763" s="52" t="s">
        <v>26744</v>
      </c>
      <c r="C8763" s="16" t="str">
        <f t="shared" si="136"/>
        <v>002 - 132</v>
      </c>
      <c r="D8763" s="52" t="s">
        <v>34487</v>
      </c>
      <c r="E8763" s="52" t="s">
        <v>36066</v>
      </c>
      <c r="F8763" s="16" t="s">
        <v>21966</v>
      </c>
      <c r="G8763" s="16" t="s">
        <v>20457</v>
      </c>
      <c r="H8763" s="16" t="s">
        <v>10732</v>
      </c>
      <c r="I8763" s="16" t="s">
        <v>2239</v>
      </c>
      <c r="J8763" s="16" t="s">
        <v>7990</v>
      </c>
    </row>
    <row r="8764" spans="1:10">
      <c r="A8764" s="16" t="s">
        <v>29664</v>
      </c>
      <c r="B8764" s="52" t="s">
        <v>12973</v>
      </c>
      <c r="C8764" s="16" t="str">
        <f t="shared" si="136"/>
        <v>016 - 189</v>
      </c>
      <c r="D8764" s="52" t="s">
        <v>36059</v>
      </c>
      <c r="E8764" s="52" t="s">
        <v>10742</v>
      </c>
      <c r="F8764" s="16" t="s">
        <v>10740</v>
      </c>
      <c r="G8764" s="16" t="s">
        <v>10741</v>
      </c>
      <c r="H8764" s="16" t="s">
        <v>32666</v>
      </c>
      <c r="I8764" s="16" t="s">
        <v>29665</v>
      </c>
    </row>
    <row r="8765" spans="1:10">
      <c r="A8765" s="16" t="s">
        <v>26625</v>
      </c>
      <c r="B8765" s="52" t="s">
        <v>7090</v>
      </c>
      <c r="C8765" s="16" t="str">
        <f t="shared" si="136"/>
        <v>005 - 815</v>
      </c>
      <c r="D8765" s="52"/>
      <c r="E8765" s="52" t="s">
        <v>18693</v>
      </c>
      <c r="F8765" s="16"/>
      <c r="G8765" s="16" t="s">
        <v>18692</v>
      </c>
      <c r="H8765" s="16" t="s">
        <v>10732</v>
      </c>
      <c r="I8765" s="16" t="s">
        <v>26626</v>
      </c>
      <c r="J8765" s="16" t="s">
        <v>34487</v>
      </c>
    </row>
    <row r="8766" spans="1:10">
      <c r="A8766" s="16" t="s">
        <v>8365</v>
      </c>
      <c r="B8766" s="52" t="s">
        <v>26720</v>
      </c>
      <c r="C8766" s="16" t="str">
        <f t="shared" si="136"/>
        <v>071 - 050</v>
      </c>
      <c r="D8766" s="52" t="s">
        <v>36059</v>
      </c>
      <c r="E8766" s="52" t="s">
        <v>13516</v>
      </c>
      <c r="F8766" s="16" t="s">
        <v>20426</v>
      </c>
      <c r="G8766" s="16" t="s">
        <v>13515</v>
      </c>
      <c r="H8766" s="16" t="s">
        <v>37422</v>
      </c>
      <c r="I8766" s="16" t="s">
        <v>8366</v>
      </c>
    </row>
    <row r="8767" spans="1:10">
      <c r="A8767" s="16" t="s">
        <v>14009</v>
      </c>
      <c r="B8767" s="52" t="s">
        <v>34905</v>
      </c>
      <c r="C8767" s="16" t="str">
        <f t="shared" si="136"/>
        <v>042 - 042</v>
      </c>
      <c r="D8767" s="52" t="s">
        <v>36059</v>
      </c>
      <c r="E8767" s="52" t="s">
        <v>1290</v>
      </c>
      <c r="F8767" s="16" t="s">
        <v>14010</v>
      </c>
      <c r="G8767" s="16" t="s">
        <v>33346</v>
      </c>
      <c r="H8767" s="16" t="s">
        <v>20397</v>
      </c>
      <c r="I8767" s="16" t="s">
        <v>14011</v>
      </c>
    </row>
    <row r="8768" spans="1:10">
      <c r="A8768" s="16" t="s">
        <v>24885</v>
      </c>
      <c r="B8768" s="52" t="s">
        <v>31522</v>
      </c>
      <c r="C8768" s="16" t="str">
        <f t="shared" si="136"/>
        <v>019 - 904</v>
      </c>
      <c r="D8768" s="52"/>
      <c r="E8768" s="52" t="s">
        <v>23092</v>
      </c>
      <c r="F8768" s="16"/>
      <c r="G8768" s="16" t="s">
        <v>23091</v>
      </c>
      <c r="H8768" s="16" t="s">
        <v>32666</v>
      </c>
      <c r="I8768" s="16" t="s">
        <v>24886</v>
      </c>
      <c r="J8768" s="16" t="s">
        <v>34487</v>
      </c>
    </row>
    <row r="8769" spans="1:10">
      <c r="A8769" s="16" t="s">
        <v>33957</v>
      </c>
      <c r="B8769" s="52" t="s">
        <v>7091</v>
      </c>
      <c r="C8769" s="16" t="str">
        <f t="shared" si="136"/>
        <v>005 - 101</v>
      </c>
      <c r="D8769" s="52" t="s">
        <v>36059</v>
      </c>
      <c r="E8769" s="52" t="s">
        <v>18693</v>
      </c>
      <c r="F8769" s="16" t="s">
        <v>18691</v>
      </c>
      <c r="G8769" s="16" t="s">
        <v>18692</v>
      </c>
      <c r="H8769" s="16" t="s">
        <v>10732</v>
      </c>
      <c r="I8769" s="16" t="s">
        <v>33958</v>
      </c>
    </row>
    <row r="8770" spans="1:10">
      <c r="A8770" s="16" t="s">
        <v>2104</v>
      </c>
      <c r="B8770" s="52" t="s">
        <v>29291</v>
      </c>
      <c r="C8770" s="16" t="str">
        <f t="shared" si="136"/>
        <v>015 - 945</v>
      </c>
      <c r="D8770" s="52"/>
      <c r="E8770" s="52" t="s">
        <v>32665</v>
      </c>
      <c r="G8770" s="16" t="s">
        <v>32664</v>
      </c>
      <c r="H8770" s="16" t="s">
        <v>32666</v>
      </c>
      <c r="I8770" s="16" t="s">
        <v>2105</v>
      </c>
      <c r="J8770" s="16" t="s">
        <v>34487</v>
      </c>
    </row>
    <row r="8771" spans="1:10">
      <c r="A8771" s="16" t="s">
        <v>11069</v>
      </c>
      <c r="B8771" s="52" t="s">
        <v>33010</v>
      </c>
      <c r="C8771" s="16" t="str">
        <f t="shared" si="136"/>
        <v>032 - 804</v>
      </c>
      <c r="D8771" s="52"/>
      <c r="E8771" s="52" t="s">
        <v>30333</v>
      </c>
      <c r="F8771" s="16"/>
      <c r="G8771" s="16" t="s">
        <v>30332</v>
      </c>
      <c r="H8771" s="16" t="s">
        <v>30334</v>
      </c>
      <c r="I8771" s="16" t="s">
        <v>11070</v>
      </c>
      <c r="J8771" s="16" t="s">
        <v>34487</v>
      </c>
    </row>
    <row r="8772" spans="1:10">
      <c r="A8772" s="16" t="s">
        <v>30246</v>
      </c>
      <c r="B8772" s="52" t="s">
        <v>12974</v>
      </c>
      <c r="C8772" s="16" t="str">
        <f t="shared" ref="C8772:C8835" si="137">MID(A8772,1,3) &amp;" - " &amp;MID(A8772,4,3)</f>
        <v>016 - 190</v>
      </c>
      <c r="D8772" s="52" t="s">
        <v>34487</v>
      </c>
      <c r="E8772" s="52" t="s">
        <v>10742</v>
      </c>
      <c r="F8772" s="16" t="s">
        <v>30247</v>
      </c>
      <c r="G8772" s="16" t="s">
        <v>10741</v>
      </c>
      <c r="H8772" s="16" t="s">
        <v>32666</v>
      </c>
      <c r="I8772" s="16" t="s">
        <v>30248</v>
      </c>
    </row>
    <row r="8773" spans="1:10">
      <c r="A8773" s="16" t="s">
        <v>24005</v>
      </c>
      <c r="B8773" s="52" t="s">
        <v>10223</v>
      </c>
      <c r="C8773" s="16" t="str">
        <f t="shared" si="137"/>
        <v>018 - 861</v>
      </c>
      <c r="D8773" s="52"/>
      <c r="E8773" s="52" t="s">
        <v>35975</v>
      </c>
      <c r="F8773" s="16"/>
      <c r="G8773" s="16" t="s">
        <v>35974</v>
      </c>
      <c r="H8773" s="16" t="s">
        <v>32666</v>
      </c>
      <c r="I8773" s="16" t="s">
        <v>24006</v>
      </c>
      <c r="J8773" s="16" t="s">
        <v>34487</v>
      </c>
    </row>
    <row r="8774" spans="1:10">
      <c r="A8774" s="16" t="s">
        <v>982</v>
      </c>
      <c r="B8774" s="52" t="s">
        <v>33539</v>
      </c>
      <c r="C8774" s="16" t="str">
        <f t="shared" si="137"/>
        <v>010 - 823</v>
      </c>
      <c r="D8774" s="52"/>
      <c r="E8774" s="52" t="s">
        <v>30437</v>
      </c>
      <c r="F8774" s="16"/>
      <c r="G8774" s="16" t="s">
        <v>30436</v>
      </c>
      <c r="H8774" s="16" t="s">
        <v>34573</v>
      </c>
      <c r="I8774" s="16" t="s">
        <v>20723</v>
      </c>
      <c r="J8774" s="16" t="s">
        <v>34487</v>
      </c>
    </row>
    <row r="8775" spans="1:10">
      <c r="A8775" s="16" t="s">
        <v>3708</v>
      </c>
      <c r="B8775" s="52" t="s">
        <v>3575</v>
      </c>
      <c r="C8775" s="16" t="str">
        <f t="shared" si="137"/>
        <v>031 - 021</v>
      </c>
      <c r="D8775" s="52" t="s">
        <v>36059</v>
      </c>
      <c r="E8775" s="52" t="s">
        <v>7531</v>
      </c>
      <c r="F8775" s="16" t="s">
        <v>25920</v>
      </c>
      <c r="G8775" s="16" t="s">
        <v>7530</v>
      </c>
      <c r="H8775" s="16" t="s">
        <v>30334</v>
      </c>
      <c r="I8775" s="16" t="s">
        <v>3709</v>
      </c>
      <c r="J8775" s="16"/>
    </row>
    <row r="8776" spans="1:10">
      <c r="A8776" s="16" t="s">
        <v>31627</v>
      </c>
      <c r="B8776" s="52" t="s">
        <v>33029</v>
      </c>
      <c r="C8776" s="16" t="str">
        <f t="shared" si="137"/>
        <v>080 - 818</v>
      </c>
      <c r="D8776" s="52"/>
      <c r="E8776" s="52" t="s">
        <v>1692</v>
      </c>
      <c r="F8776" s="16"/>
      <c r="G8776" s="16" t="s">
        <v>1691</v>
      </c>
      <c r="H8776" s="16" t="s">
        <v>4772</v>
      </c>
      <c r="I8776" s="16" t="s">
        <v>6350</v>
      </c>
      <c r="J8776" s="16" t="s">
        <v>34487</v>
      </c>
    </row>
    <row r="8777" spans="1:10">
      <c r="A8777" s="16" t="s">
        <v>1942</v>
      </c>
      <c r="B8777" s="52" t="s">
        <v>10497</v>
      </c>
      <c r="C8777" s="16" t="str">
        <f t="shared" si="137"/>
        <v>083 - 080</v>
      </c>
      <c r="D8777" s="52" t="s">
        <v>34487</v>
      </c>
      <c r="E8777" s="52" t="s">
        <v>21246</v>
      </c>
      <c r="F8777" s="16" t="s">
        <v>1943</v>
      </c>
      <c r="G8777" s="16" t="s">
        <v>21245</v>
      </c>
      <c r="H8777" s="16" t="s">
        <v>29917</v>
      </c>
      <c r="I8777" s="16" t="s">
        <v>1944</v>
      </c>
    </row>
    <row r="8778" spans="1:10">
      <c r="A8778" s="16" t="s">
        <v>25416</v>
      </c>
      <c r="B8778" s="52" t="s">
        <v>34432</v>
      </c>
      <c r="C8778" s="16" t="str">
        <f t="shared" si="137"/>
        <v>048 - 040</v>
      </c>
      <c r="D8778" s="52" t="s">
        <v>34487</v>
      </c>
      <c r="E8778" s="52" t="s">
        <v>29538</v>
      </c>
      <c r="F8778" s="16" t="s">
        <v>25417</v>
      </c>
      <c r="G8778" s="16" t="s">
        <v>29537</v>
      </c>
      <c r="H8778" s="16" t="s">
        <v>30328</v>
      </c>
      <c r="I8778" s="16" t="s">
        <v>25418</v>
      </c>
      <c r="J8778" s="16"/>
    </row>
    <row r="8779" spans="1:10">
      <c r="A8779" s="16" t="s">
        <v>26025</v>
      </c>
      <c r="B8779" s="52" t="s">
        <v>10498</v>
      </c>
      <c r="C8779" s="16" t="str">
        <f t="shared" si="137"/>
        <v>083 - 081</v>
      </c>
      <c r="D8779" s="52" t="s">
        <v>34487</v>
      </c>
      <c r="E8779" s="52" t="s">
        <v>21246</v>
      </c>
      <c r="F8779" s="16" t="s">
        <v>26026</v>
      </c>
      <c r="G8779" s="16" t="s">
        <v>21245</v>
      </c>
      <c r="H8779" s="16" t="s">
        <v>29917</v>
      </c>
      <c r="I8779" s="16" t="s">
        <v>26027</v>
      </c>
    </row>
    <row r="8780" spans="1:10">
      <c r="A8780" s="16" t="s">
        <v>14464</v>
      </c>
      <c r="B8780" s="52" t="s">
        <v>21138</v>
      </c>
      <c r="C8780" s="16" t="str">
        <f t="shared" si="137"/>
        <v>021 - 888</v>
      </c>
      <c r="D8780" s="52"/>
      <c r="E8780" s="52" t="s">
        <v>14657</v>
      </c>
      <c r="F8780" s="16"/>
      <c r="G8780" s="16" t="s">
        <v>14656</v>
      </c>
      <c r="H8780" s="16" t="s">
        <v>4778</v>
      </c>
      <c r="I8780" s="16" t="s">
        <v>9741</v>
      </c>
      <c r="J8780" s="16" t="s">
        <v>34487</v>
      </c>
    </row>
    <row r="8781" spans="1:10">
      <c r="A8781" s="16" t="s">
        <v>7207</v>
      </c>
      <c r="B8781" s="52" t="s">
        <v>5642</v>
      </c>
      <c r="C8781" s="16" t="str">
        <f t="shared" si="137"/>
        <v>079 - 114</v>
      </c>
      <c r="D8781" s="52" t="s">
        <v>34487</v>
      </c>
      <c r="E8781" s="52" t="s">
        <v>4771</v>
      </c>
      <c r="F8781" s="16" t="s">
        <v>20380</v>
      </c>
      <c r="G8781" s="16" t="s">
        <v>4770</v>
      </c>
      <c r="H8781" s="16" t="s">
        <v>4772</v>
      </c>
      <c r="I8781" s="16" t="s">
        <v>7208</v>
      </c>
    </row>
    <row r="8782" spans="1:10">
      <c r="A8782" s="16" t="s">
        <v>15088</v>
      </c>
      <c r="B8782" s="52" t="s">
        <v>9623</v>
      </c>
      <c r="C8782" s="16" t="str">
        <f t="shared" si="137"/>
        <v>063 - 808</v>
      </c>
      <c r="D8782" s="52"/>
      <c r="E8782" s="52" t="s">
        <v>30281</v>
      </c>
      <c r="F8782" s="16"/>
      <c r="G8782" s="16" t="s">
        <v>30319</v>
      </c>
      <c r="H8782" s="16" t="s">
        <v>30282</v>
      </c>
      <c r="I8782" s="16" t="s">
        <v>15089</v>
      </c>
      <c r="J8782" s="16" t="s">
        <v>34487</v>
      </c>
    </row>
    <row r="8783" spans="1:10">
      <c r="A8783" s="16" t="s">
        <v>16947</v>
      </c>
      <c r="B8783" s="52" t="s">
        <v>20928</v>
      </c>
      <c r="C8783" s="16" t="str">
        <f t="shared" si="137"/>
        <v>030 - 103</v>
      </c>
      <c r="D8783" s="52" t="s">
        <v>34487</v>
      </c>
      <c r="E8783" s="52" t="s">
        <v>35970</v>
      </c>
      <c r="F8783" s="16" t="s">
        <v>16948</v>
      </c>
      <c r="G8783" s="16" t="s">
        <v>35969</v>
      </c>
      <c r="H8783" s="16" t="s">
        <v>30334</v>
      </c>
      <c r="I8783" s="16" t="s">
        <v>16949</v>
      </c>
    </row>
    <row r="8784" spans="1:10">
      <c r="A8784" s="16" t="s">
        <v>24898</v>
      </c>
      <c r="B8784" s="52" t="s">
        <v>28681</v>
      </c>
      <c r="C8784" s="16" t="str">
        <f t="shared" si="137"/>
        <v>065 - 125</v>
      </c>
      <c r="D8784" s="52" t="s">
        <v>34487</v>
      </c>
      <c r="E8784" s="52" t="s">
        <v>29546</v>
      </c>
      <c r="F8784" s="16" t="s">
        <v>29108</v>
      </c>
      <c r="G8784" s="16" t="s">
        <v>29545</v>
      </c>
      <c r="H8784" s="16" t="s">
        <v>30282</v>
      </c>
      <c r="I8784" s="16" t="s">
        <v>24899</v>
      </c>
    </row>
    <row r="8785" spans="1:10">
      <c r="A8785" s="16" t="s">
        <v>16831</v>
      </c>
      <c r="B8785" s="52" t="s">
        <v>5643</v>
      </c>
      <c r="C8785" s="16" t="str">
        <f t="shared" si="137"/>
        <v>079 - 115</v>
      </c>
      <c r="D8785" s="52" t="s">
        <v>34487</v>
      </c>
      <c r="E8785" s="52" t="s">
        <v>4771</v>
      </c>
      <c r="F8785" s="16" t="s">
        <v>16548</v>
      </c>
      <c r="G8785" s="16" t="s">
        <v>4770</v>
      </c>
      <c r="H8785" s="16" t="s">
        <v>4772</v>
      </c>
      <c r="I8785" s="16" t="s">
        <v>16832</v>
      </c>
    </row>
    <row r="8786" spans="1:10">
      <c r="A8786" s="16" t="s">
        <v>24049</v>
      </c>
      <c r="B8786" s="52" t="s">
        <v>3615</v>
      </c>
      <c r="C8786" s="16" t="str">
        <f t="shared" si="137"/>
        <v>094 - 043</v>
      </c>
      <c r="D8786" s="52" t="s">
        <v>34487</v>
      </c>
      <c r="E8786" s="52" t="s">
        <v>10747</v>
      </c>
      <c r="F8786" s="16" t="s">
        <v>24050</v>
      </c>
      <c r="G8786" s="16" t="s">
        <v>10746</v>
      </c>
      <c r="H8786" s="16" t="s">
        <v>10748</v>
      </c>
      <c r="I8786" s="16" t="s">
        <v>24051</v>
      </c>
    </row>
    <row r="8787" spans="1:10">
      <c r="A8787" s="16" t="s">
        <v>2110</v>
      </c>
      <c r="B8787" s="52" t="s">
        <v>29292</v>
      </c>
      <c r="C8787" s="16" t="str">
        <f t="shared" si="137"/>
        <v>015 - 946</v>
      </c>
      <c r="D8787" s="52"/>
      <c r="E8787" s="52" t="s">
        <v>32665</v>
      </c>
      <c r="G8787" s="16" t="s">
        <v>32664</v>
      </c>
      <c r="H8787" s="16" t="s">
        <v>32666</v>
      </c>
      <c r="I8787" s="16" t="s">
        <v>2111</v>
      </c>
      <c r="J8787" s="16" t="s">
        <v>34487</v>
      </c>
    </row>
    <row r="8788" spans="1:10">
      <c r="A8788" s="16" t="s">
        <v>32723</v>
      </c>
      <c r="B8788" s="52" t="s">
        <v>25617</v>
      </c>
      <c r="C8788" s="16" t="str">
        <f t="shared" si="137"/>
        <v>087 - 044</v>
      </c>
      <c r="D8788" s="52" t="s">
        <v>36059</v>
      </c>
      <c r="E8788" s="52" t="s">
        <v>10962</v>
      </c>
      <c r="F8788" s="16" t="s">
        <v>5969</v>
      </c>
      <c r="G8788" s="16" t="s">
        <v>10961</v>
      </c>
      <c r="H8788" s="16" t="s">
        <v>29917</v>
      </c>
      <c r="I8788" s="16" t="s">
        <v>23458</v>
      </c>
      <c r="J8788" s="16"/>
    </row>
    <row r="8789" spans="1:10">
      <c r="A8789" s="16" t="s">
        <v>2116</v>
      </c>
      <c r="B8789" s="52" t="s">
        <v>16098</v>
      </c>
      <c r="C8789" s="16" t="str">
        <f t="shared" si="137"/>
        <v>015 - 947</v>
      </c>
      <c r="D8789" s="52"/>
      <c r="E8789" s="52" t="s">
        <v>32665</v>
      </c>
      <c r="G8789" s="16" t="s">
        <v>32664</v>
      </c>
      <c r="H8789" s="16" t="s">
        <v>32666</v>
      </c>
      <c r="I8789" s="16" t="s">
        <v>2117</v>
      </c>
      <c r="J8789" s="16" t="s">
        <v>34487</v>
      </c>
    </row>
    <row r="8790" spans="1:10">
      <c r="A8790" s="16" t="s">
        <v>27602</v>
      </c>
      <c r="B8790" s="52" t="s">
        <v>32146</v>
      </c>
      <c r="C8790" s="16" t="str">
        <f t="shared" si="137"/>
        <v>032 - 711</v>
      </c>
      <c r="D8790" s="52"/>
      <c r="E8790" s="52" t="s">
        <v>30333</v>
      </c>
      <c r="F8790" s="16"/>
      <c r="G8790" s="16" t="s">
        <v>30332</v>
      </c>
      <c r="H8790" s="16" t="s">
        <v>30334</v>
      </c>
      <c r="I8790" s="16" t="s">
        <v>27603</v>
      </c>
      <c r="J8790" s="16" t="s">
        <v>34487</v>
      </c>
    </row>
    <row r="8791" spans="1:10">
      <c r="A8791" s="16" t="s">
        <v>22055</v>
      </c>
      <c r="B8791" s="52" t="s">
        <v>32303</v>
      </c>
      <c r="C8791" s="16" t="str">
        <f t="shared" si="137"/>
        <v>026 - 805</v>
      </c>
      <c r="D8791" s="52"/>
      <c r="E8791" s="52" t="s">
        <v>8857</v>
      </c>
      <c r="F8791" s="16"/>
      <c r="G8791" s="16" t="s">
        <v>8856</v>
      </c>
      <c r="H8791" s="16" t="s">
        <v>32660</v>
      </c>
      <c r="I8791" s="16" t="s">
        <v>22056</v>
      </c>
      <c r="J8791" s="16" t="s">
        <v>34487</v>
      </c>
    </row>
    <row r="8792" spans="1:10">
      <c r="A8792" s="16" t="s">
        <v>31737</v>
      </c>
      <c r="B8792" s="52" t="s">
        <v>33724</v>
      </c>
      <c r="C8792" s="16" t="str">
        <f t="shared" si="137"/>
        <v>025 - 047</v>
      </c>
      <c r="D8792" s="52" t="s">
        <v>34487</v>
      </c>
      <c r="E8792" s="52" t="s">
        <v>36071</v>
      </c>
      <c r="F8792" s="16" t="s">
        <v>30715</v>
      </c>
      <c r="G8792" s="16" t="s">
        <v>36070</v>
      </c>
      <c r="H8792" s="16" t="s">
        <v>32660</v>
      </c>
      <c r="I8792" s="16" t="s">
        <v>20091</v>
      </c>
      <c r="J8792" s="16"/>
    </row>
    <row r="8793" spans="1:10">
      <c r="A8793" s="16" t="s">
        <v>17554</v>
      </c>
      <c r="B8793" s="52" t="s">
        <v>33030</v>
      </c>
      <c r="C8793" s="16" t="str">
        <f t="shared" si="137"/>
        <v>080 - 075</v>
      </c>
      <c r="D8793" s="52" t="s">
        <v>34487</v>
      </c>
      <c r="E8793" s="52" t="s">
        <v>1692</v>
      </c>
      <c r="F8793" s="16" t="s">
        <v>27376</v>
      </c>
      <c r="G8793" s="16" t="s">
        <v>1691</v>
      </c>
      <c r="H8793" s="16" t="s">
        <v>4772</v>
      </c>
      <c r="I8793" s="16" t="s">
        <v>17555</v>
      </c>
    </row>
    <row r="8794" spans="1:10">
      <c r="A8794" s="16" t="s">
        <v>26819</v>
      </c>
      <c r="B8794" s="52" t="s">
        <v>32304</v>
      </c>
      <c r="C8794" s="16" t="str">
        <f t="shared" si="137"/>
        <v>026 - 073</v>
      </c>
      <c r="D8794" s="52" t="s">
        <v>36059</v>
      </c>
      <c r="E8794" s="52" t="s">
        <v>8857</v>
      </c>
      <c r="F8794" s="16" t="s">
        <v>12032</v>
      </c>
      <c r="G8794" s="16" t="s">
        <v>8856</v>
      </c>
      <c r="H8794" s="16" t="s">
        <v>32660</v>
      </c>
      <c r="I8794" s="16" t="s">
        <v>26820</v>
      </c>
    </row>
    <row r="8795" spans="1:10">
      <c r="A8795" s="16" t="s">
        <v>15090</v>
      </c>
      <c r="B8795" s="52" t="s">
        <v>3576</v>
      </c>
      <c r="C8795" s="16" t="str">
        <f t="shared" si="137"/>
        <v>031 - 808</v>
      </c>
      <c r="D8795" s="52"/>
      <c r="E8795" s="52" t="s">
        <v>7531</v>
      </c>
      <c r="F8795" s="16"/>
      <c r="G8795" s="16" t="s">
        <v>7530</v>
      </c>
      <c r="H8795" s="16" t="s">
        <v>30334</v>
      </c>
      <c r="I8795" s="16" t="s">
        <v>15091</v>
      </c>
      <c r="J8795" s="16" t="s">
        <v>34487</v>
      </c>
    </row>
    <row r="8796" spans="1:10">
      <c r="A8796" s="16" t="s">
        <v>34838</v>
      </c>
      <c r="B8796" s="52" t="s">
        <v>13672</v>
      </c>
      <c r="C8796" s="16" t="str">
        <f t="shared" si="137"/>
        <v>004 - 817</v>
      </c>
      <c r="D8796" s="52"/>
      <c r="E8796" s="52" t="s">
        <v>10758</v>
      </c>
      <c r="F8796" s="16"/>
      <c r="G8796" s="16" t="s">
        <v>10757</v>
      </c>
      <c r="H8796" s="16" t="s">
        <v>10732</v>
      </c>
      <c r="I8796" s="16" t="s">
        <v>10670</v>
      </c>
      <c r="J8796" s="16" t="s">
        <v>34487</v>
      </c>
    </row>
    <row r="8797" spans="1:10">
      <c r="A8797" s="16" t="s">
        <v>17</v>
      </c>
      <c r="B8797" s="52" t="s">
        <v>4703</v>
      </c>
      <c r="C8797" s="16" t="str">
        <f t="shared" si="137"/>
        <v>023 - 075</v>
      </c>
      <c r="D8797" s="52" t="s">
        <v>36059</v>
      </c>
      <c r="E8797" s="52" t="s">
        <v>380</v>
      </c>
      <c r="F8797" s="16" t="s">
        <v>32804</v>
      </c>
      <c r="G8797" s="16" t="s">
        <v>379</v>
      </c>
      <c r="H8797" s="16" t="s">
        <v>32660</v>
      </c>
      <c r="I8797" s="16" t="s">
        <v>3669</v>
      </c>
      <c r="J8797" s="16"/>
    </row>
    <row r="8798" spans="1:10">
      <c r="A8798" s="16" t="s">
        <v>16422</v>
      </c>
      <c r="B8798" s="52" t="s">
        <v>12975</v>
      </c>
      <c r="C8798" s="16" t="str">
        <f t="shared" si="137"/>
        <v>016 - 864</v>
      </c>
      <c r="D8798" s="52"/>
      <c r="E8798" s="52" t="s">
        <v>10742</v>
      </c>
      <c r="F8798" s="16"/>
      <c r="G8798" s="16" t="s">
        <v>10741</v>
      </c>
      <c r="H8798" s="16" t="s">
        <v>32666</v>
      </c>
      <c r="I8798" s="16" t="s">
        <v>16423</v>
      </c>
      <c r="J8798" s="16" t="s">
        <v>34487</v>
      </c>
    </row>
    <row r="8799" spans="1:10">
      <c r="A8799" s="16" t="s">
        <v>32218</v>
      </c>
      <c r="B8799" s="52" t="s">
        <v>26174</v>
      </c>
      <c r="C8799" s="16" t="str">
        <f t="shared" si="137"/>
        <v>078 - 126</v>
      </c>
      <c r="D8799" s="52" t="s">
        <v>34487</v>
      </c>
      <c r="E8799" s="52" t="s">
        <v>1697</v>
      </c>
      <c r="F8799" s="16" t="s">
        <v>32888</v>
      </c>
      <c r="G8799" s="16" t="s">
        <v>1696</v>
      </c>
      <c r="H8799" s="16" t="s">
        <v>4772</v>
      </c>
      <c r="I8799" s="16" t="s">
        <v>32219</v>
      </c>
    </row>
    <row r="8800" spans="1:10">
      <c r="A8800" s="16" t="s">
        <v>24261</v>
      </c>
      <c r="B8800" s="52" t="s">
        <v>20552</v>
      </c>
      <c r="C8800" s="16" t="str">
        <f t="shared" si="137"/>
        <v>023 - 076</v>
      </c>
      <c r="D8800" s="52" t="s">
        <v>36059</v>
      </c>
      <c r="E8800" s="52" t="s">
        <v>380</v>
      </c>
      <c r="F8800" s="16" t="s">
        <v>24262</v>
      </c>
      <c r="G8800" s="16" t="s">
        <v>379</v>
      </c>
      <c r="H8800" s="16" t="s">
        <v>32660</v>
      </c>
      <c r="I8800" s="16" t="s">
        <v>24263</v>
      </c>
      <c r="J8800" s="16"/>
    </row>
    <row r="8801" spans="1:10">
      <c r="A8801" s="16" t="s">
        <v>35339</v>
      </c>
      <c r="B8801" s="52" t="s">
        <v>18935</v>
      </c>
      <c r="C8801" s="16" t="str">
        <f t="shared" si="137"/>
        <v>037 - 055</v>
      </c>
      <c r="D8801" s="52" t="s">
        <v>36059</v>
      </c>
      <c r="E8801" s="52" t="s">
        <v>30682</v>
      </c>
      <c r="F8801" s="16" t="s">
        <v>35340</v>
      </c>
      <c r="G8801" s="16" t="s">
        <v>30681</v>
      </c>
      <c r="H8801" s="16" t="s">
        <v>35981</v>
      </c>
      <c r="I8801" s="16" t="s">
        <v>35341</v>
      </c>
    </row>
    <row r="8802" spans="1:10">
      <c r="A8802" s="16" t="s">
        <v>37013</v>
      </c>
      <c r="B8802" s="52" t="s">
        <v>35802</v>
      </c>
      <c r="C8802" s="16" t="str">
        <f t="shared" si="137"/>
        <v>033 - 041</v>
      </c>
      <c r="D8802" s="52" t="s">
        <v>36059</v>
      </c>
      <c r="E8802" s="52" t="s">
        <v>37663</v>
      </c>
      <c r="F8802" s="16" t="s">
        <v>37661</v>
      </c>
      <c r="G8802" s="16" t="s">
        <v>37662</v>
      </c>
      <c r="H8802" s="16" t="s">
        <v>35981</v>
      </c>
      <c r="I8802" s="16" t="s">
        <v>37014</v>
      </c>
    </row>
    <row r="8803" spans="1:10">
      <c r="A8803" s="16" t="s">
        <v>24902</v>
      </c>
      <c r="B8803" s="52" t="s">
        <v>34102</v>
      </c>
      <c r="C8803" s="16" t="str">
        <f t="shared" si="137"/>
        <v>060 - 802</v>
      </c>
      <c r="D8803" s="52"/>
      <c r="E8803" s="52" t="s">
        <v>10737</v>
      </c>
      <c r="F8803" s="16"/>
      <c r="G8803" s="16" t="s">
        <v>10736</v>
      </c>
      <c r="H8803" s="16" t="s">
        <v>20396</v>
      </c>
      <c r="I8803" s="16" t="s">
        <v>24649</v>
      </c>
      <c r="J8803" s="16" t="s">
        <v>34487</v>
      </c>
    </row>
    <row r="8804" spans="1:10">
      <c r="A8804" s="16" t="s">
        <v>36898</v>
      </c>
      <c r="B8804" s="52" t="s">
        <v>31468</v>
      </c>
      <c r="C8804" s="16" t="str">
        <f t="shared" si="137"/>
        <v>028 - 078</v>
      </c>
      <c r="D8804" s="52" t="s">
        <v>36059</v>
      </c>
      <c r="E8804" s="52" t="s">
        <v>32659</v>
      </c>
      <c r="F8804" s="16" t="s">
        <v>36818</v>
      </c>
      <c r="G8804" s="16" t="s">
        <v>32658</v>
      </c>
      <c r="H8804" s="16" t="s">
        <v>32660</v>
      </c>
      <c r="I8804" s="16" t="s">
        <v>36899</v>
      </c>
      <c r="J8804" s="16"/>
    </row>
    <row r="8805" spans="1:10">
      <c r="A8805" s="16" t="s">
        <v>6097</v>
      </c>
      <c r="B8805" s="52" t="s">
        <v>26175</v>
      </c>
      <c r="C8805" s="16" t="str">
        <f t="shared" si="137"/>
        <v>078 - 127</v>
      </c>
      <c r="D8805" s="52" t="s">
        <v>34487</v>
      </c>
      <c r="E8805" s="52" t="s">
        <v>1697</v>
      </c>
      <c r="F8805" s="16" t="s">
        <v>29042</v>
      </c>
      <c r="G8805" s="16" t="s">
        <v>1696</v>
      </c>
      <c r="H8805" s="16" t="s">
        <v>4772</v>
      </c>
      <c r="I8805" s="16" t="s">
        <v>29043</v>
      </c>
    </row>
    <row r="8806" spans="1:10">
      <c r="A8806" s="16" t="s">
        <v>28622</v>
      </c>
      <c r="B8806" s="52" t="s">
        <v>17165</v>
      </c>
      <c r="C8806" s="16" t="str">
        <f t="shared" si="137"/>
        <v>075 - 071</v>
      </c>
      <c r="D8806" s="52" t="s">
        <v>36059</v>
      </c>
      <c r="E8806" s="52" t="s">
        <v>25912</v>
      </c>
      <c r="F8806" s="16" t="s">
        <v>8079</v>
      </c>
      <c r="G8806" s="16" t="s">
        <v>31815</v>
      </c>
      <c r="H8806" s="16" t="s">
        <v>37422</v>
      </c>
      <c r="I8806" s="16" t="s">
        <v>32169</v>
      </c>
    </row>
    <row r="8807" spans="1:10">
      <c r="A8807" s="16" t="s">
        <v>19863</v>
      </c>
      <c r="B8807" s="52" t="s">
        <v>21209</v>
      </c>
      <c r="C8807" s="16" t="str">
        <f t="shared" si="137"/>
        <v>061 - 079</v>
      </c>
      <c r="D8807" s="52" t="s">
        <v>34487</v>
      </c>
      <c r="E8807" s="52" t="s">
        <v>26249</v>
      </c>
      <c r="F8807" s="16" t="s">
        <v>803</v>
      </c>
      <c r="G8807" s="16" t="s">
        <v>26248</v>
      </c>
      <c r="H8807" s="16" t="s">
        <v>30282</v>
      </c>
      <c r="I8807" s="16" t="s">
        <v>19864</v>
      </c>
      <c r="J8807" s="16"/>
    </row>
    <row r="8808" spans="1:10">
      <c r="A8808" s="16" t="s">
        <v>34633</v>
      </c>
      <c r="B8808" s="52" t="s">
        <v>23005</v>
      </c>
      <c r="C8808" s="16" t="str">
        <f t="shared" si="137"/>
        <v>064 - 806</v>
      </c>
      <c r="D8808" s="52"/>
      <c r="E8808" s="52" t="s">
        <v>27583</v>
      </c>
      <c r="F8808" s="16"/>
      <c r="G8808" s="16" t="s">
        <v>27582</v>
      </c>
      <c r="H8808" s="16" t="s">
        <v>30282</v>
      </c>
      <c r="I8808" s="16" t="s">
        <v>34634</v>
      </c>
      <c r="J8808" s="16" t="s">
        <v>34487</v>
      </c>
    </row>
    <row r="8809" spans="1:10">
      <c r="A8809" s="16" t="s">
        <v>32737</v>
      </c>
      <c r="B8809" s="52" t="s">
        <v>6133</v>
      </c>
      <c r="C8809" s="16" t="str">
        <f t="shared" si="137"/>
        <v>003 - 135</v>
      </c>
      <c r="D8809" s="52" t="s">
        <v>36059</v>
      </c>
      <c r="E8809" s="52" t="s">
        <v>3328</v>
      </c>
      <c r="F8809" s="16" t="s">
        <v>31434</v>
      </c>
      <c r="G8809" s="16" t="s">
        <v>10731</v>
      </c>
      <c r="H8809" s="16" t="s">
        <v>10732</v>
      </c>
      <c r="I8809" s="16" t="s">
        <v>32738</v>
      </c>
    </row>
    <row r="8810" spans="1:10">
      <c r="A8810" s="16" t="s">
        <v>20143</v>
      </c>
      <c r="B8810" s="52" t="s">
        <v>7451</v>
      </c>
      <c r="C8810" s="16" t="str">
        <f t="shared" si="137"/>
        <v>024 - 094</v>
      </c>
      <c r="D8810" s="52" t="s">
        <v>34487</v>
      </c>
      <c r="E8810" s="52" t="s">
        <v>26794</v>
      </c>
      <c r="F8810" s="16" t="s">
        <v>14100</v>
      </c>
      <c r="G8810" s="16" t="s">
        <v>26793</v>
      </c>
      <c r="H8810" s="16" t="s">
        <v>32660</v>
      </c>
      <c r="I8810" s="16" t="s">
        <v>20144</v>
      </c>
    </row>
    <row r="8811" spans="1:10">
      <c r="A8811" s="16" t="s">
        <v>8717</v>
      </c>
      <c r="B8811" s="52" t="s">
        <v>6870</v>
      </c>
      <c r="C8811" s="16" t="str">
        <f t="shared" si="137"/>
        <v>001 - 250</v>
      </c>
      <c r="D8811" s="52" t="s">
        <v>34487</v>
      </c>
      <c r="E8811" s="52" t="s">
        <v>37671</v>
      </c>
      <c r="F8811" s="16" t="s">
        <v>25207</v>
      </c>
      <c r="G8811" s="16" t="s">
        <v>37670</v>
      </c>
      <c r="H8811" s="16" t="s">
        <v>10732</v>
      </c>
      <c r="I8811" s="16" t="s">
        <v>26532</v>
      </c>
    </row>
    <row r="8812" spans="1:10">
      <c r="A8812" s="16" t="s">
        <v>28075</v>
      </c>
      <c r="B8812" s="52" t="s">
        <v>21573</v>
      </c>
      <c r="C8812" s="16" t="str">
        <f t="shared" si="137"/>
        <v>074 - 016</v>
      </c>
      <c r="D8812" s="52" t="s">
        <v>36059</v>
      </c>
      <c r="E8812" s="52" t="s">
        <v>25935</v>
      </c>
      <c r="F8812" s="16" t="s">
        <v>28076</v>
      </c>
      <c r="G8812" s="16" t="s">
        <v>25933</v>
      </c>
      <c r="H8812" s="16" t="s">
        <v>37422</v>
      </c>
      <c r="I8812" s="16" t="s">
        <v>28077</v>
      </c>
    </row>
    <row r="8813" spans="1:10">
      <c r="A8813" s="16" t="s">
        <v>37398</v>
      </c>
      <c r="B8813" s="52" t="s">
        <v>31469</v>
      </c>
      <c r="C8813" s="16" t="str">
        <f t="shared" si="137"/>
        <v>028 - 079</v>
      </c>
      <c r="D8813" s="52" t="s">
        <v>36059</v>
      </c>
      <c r="E8813" s="52" t="s">
        <v>32659</v>
      </c>
      <c r="F8813" s="16" t="s">
        <v>37474</v>
      </c>
      <c r="G8813" s="16" t="s">
        <v>32658</v>
      </c>
      <c r="H8813" s="16" t="s">
        <v>32660</v>
      </c>
      <c r="I8813" s="16" t="s">
        <v>37399</v>
      </c>
      <c r="J8813" s="16"/>
    </row>
    <row r="8814" spans="1:10">
      <c r="A8814" s="16" t="s">
        <v>32646</v>
      </c>
      <c r="B8814" s="52" t="s">
        <v>18089</v>
      </c>
      <c r="C8814" s="16" t="str">
        <f t="shared" si="137"/>
        <v>066 - 088</v>
      </c>
      <c r="D8814" s="52" t="s">
        <v>34487</v>
      </c>
      <c r="E8814" s="52" t="s">
        <v>3383</v>
      </c>
      <c r="F8814" s="16" t="s">
        <v>3381</v>
      </c>
      <c r="G8814" s="16" t="s">
        <v>3382</v>
      </c>
      <c r="H8814" s="16" t="s">
        <v>15395</v>
      </c>
      <c r="I8814" s="16" t="s">
        <v>1923</v>
      </c>
      <c r="J8814" s="16"/>
    </row>
    <row r="8815" spans="1:10">
      <c r="A8815" s="16" t="s">
        <v>15244</v>
      </c>
      <c r="B8815" s="52" t="s">
        <v>30117</v>
      </c>
      <c r="C8815" s="16" t="str">
        <f t="shared" si="137"/>
        <v>058 - 096</v>
      </c>
      <c r="D8815" s="52" t="s">
        <v>34487</v>
      </c>
      <c r="E8815" s="52" t="s">
        <v>10753</v>
      </c>
      <c r="F8815" s="16" t="s">
        <v>33754</v>
      </c>
      <c r="G8815" s="16" t="s">
        <v>10752</v>
      </c>
      <c r="H8815" s="16" t="s">
        <v>20396</v>
      </c>
      <c r="I8815" s="16" t="s">
        <v>15245</v>
      </c>
    </row>
    <row r="8816" spans="1:10">
      <c r="A8816" s="16" t="s">
        <v>1495</v>
      </c>
      <c r="B8816" s="52" t="s">
        <v>29261</v>
      </c>
      <c r="C8816" s="16" t="str">
        <f t="shared" si="137"/>
        <v>035 - 038</v>
      </c>
      <c r="D8816" s="52" t="s">
        <v>36059</v>
      </c>
      <c r="E8816" s="52" t="s">
        <v>30432</v>
      </c>
      <c r="F8816" s="16" t="s">
        <v>37676</v>
      </c>
      <c r="G8816" s="16" t="s">
        <v>30431</v>
      </c>
      <c r="H8816" s="16" t="s">
        <v>35981</v>
      </c>
      <c r="I8816" s="16" t="s">
        <v>13838</v>
      </c>
    </row>
    <row r="8817" spans="1:10">
      <c r="A8817" s="16" t="s">
        <v>37562</v>
      </c>
      <c r="B8817" s="52" t="s">
        <v>32478</v>
      </c>
      <c r="C8817" s="16" t="str">
        <f t="shared" si="137"/>
        <v>026 - 074</v>
      </c>
      <c r="D8817" s="52" t="s">
        <v>36059</v>
      </c>
      <c r="E8817" s="52" t="s">
        <v>8857</v>
      </c>
      <c r="F8817" s="16" t="s">
        <v>12032</v>
      </c>
      <c r="G8817" s="16" t="s">
        <v>8856</v>
      </c>
      <c r="H8817" s="16" t="s">
        <v>32660</v>
      </c>
      <c r="I8817" s="16" t="s">
        <v>29748</v>
      </c>
    </row>
    <row r="8818" spans="1:10">
      <c r="A8818" s="16" t="s">
        <v>26873</v>
      </c>
      <c r="B8818" s="52" t="s">
        <v>8209</v>
      </c>
      <c r="C8818" s="16" t="str">
        <f t="shared" si="137"/>
        <v>070 - 071</v>
      </c>
      <c r="D8818" s="52" t="s">
        <v>34487</v>
      </c>
      <c r="E8818" s="52" t="s">
        <v>23672</v>
      </c>
      <c r="F8818" s="16" t="s">
        <v>24715</v>
      </c>
      <c r="G8818" s="16" t="s">
        <v>23671</v>
      </c>
      <c r="H8818" s="16" t="s">
        <v>10748</v>
      </c>
      <c r="I8818" s="16" t="s">
        <v>26874</v>
      </c>
    </row>
    <row r="8819" spans="1:10">
      <c r="A8819" s="16" t="s">
        <v>14965</v>
      </c>
      <c r="B8819" s="52" t="s">
        <v>6871</v>
      </c>
      <c r="C8819" s="16" t="str">
        <f t="shared" si="137"/>
        <v>001 - 251</v>
      </c>
      <c r="D8819" s="52" t="s">
        <v>36059</v>
      </c>
      <c r="E8819" s="52" t="s">
        <v>37671</v>
      </c>
      <c r="F8819" s="16" t="s">
        <v>35568</v>
      </c>
      <c r="G8819" s="16" t="s">
        <v>37670</v>
      </c>
      <c r="H8819" s="16" t="s">
        <v>10732</v>
      </c>
      <c r="I8819" s="16" t="s">
        <v>14966</v>
      </c>
    </row>
    <row r="8820" spans="1:10">
      <c r="A8820" s="16" t="s">
        <v>12320</v>
      </c>
      <c r="B8820" s="52" t="s">
        <v>10224</v>
      </c>
      <c r="C8820" s="16" t="str">
        <f t="shared" si="137"/>
        <v>018 - 862</v>
      </c>
      <c r="D8820" s="52"/>
      <c r="E8820" s="52" t="s">
        <v>35975</v>
      </c>
      <c r="F8820" s="16"/>
      <c r="G8820" s="16" t="s">
        <v>35974</v>
      </c>
      <c r="H8820" s="16" t="s">
        <v>32666</v>
      </c>
      <c r="I8820" s="16" t="s">
        <v>12321</v>
      </c>
      <c r="J8820" s="16" t="s">
        <v>34487</v>
      </c>
    </row>
    <row r="8821" spans="1:10">
      <c r="A8821" s="16" t="s">
        <v>18013</v>
      </c>
      <c r="B8821" s="52" t="s">
        <v>1479</v>
      </c>
      <c r="C8821" s="16" t="str">
        <f t="shared" si="137"/>
        <v>036 - 038</v>
      </c>
      <c r="D8821" s="52" t="s">
        <v>36059</v>
      </c>
      <c r="E8821" s="52" t="s">
        <v>37427</v>
      </c>
      <c r="F8821" s="16" t="s">
        <v>18014</v>
      </c>
      <c r="G8821" s="16" t="s">
        <v>37426</v>
      </c>
      <c r="H8821" s="16" t="s">
        <v>35981</v>
      </c>
      <c r="I8821" s="16" t="s">
        <v>18015</v>
      </c>
    </row>
    <row r="8822" spans="1:10">
      <c r="A8822" s="16" t="s">
        <v>34744</v>
      </c>
      <c r="B8822" s="52" t="s">
        <v>29908</v>
      </c>
      <c r="C8822" s="16" t="str">
        <f t="shared" si="137"/>
        <v>061 - 080</v>
      </c>
      <c r="D8822" s="52" t="s">
        <v>34487</v>
      </c>
      <c r="E8822" s="52" t="s">
        <v>26249</v>
      </c>
      <c r="F8822" s="16" t="s">
        <v>8524</v>
      </c>
      <c r="G8822" s="16" t="s">
        <v>26248</v>
      </c>
      <c r="H8822" s="16" t="s">
        <v>30282</v>
      </c>
      <c r="I8822" s="16" t="s">
        <v>34745</v>
      </c>
    </row>
    <row r="8823" spans="1:10">
      <c r="A8823" s="16" t="s">
        <v>32845</v>
      </c>
      <c r="B8823" s="52" t="s">
        <v>23006</v>
      </c>
      <c r="C8823" s="16" t="str">
        <f t="shared" si="137"/>
        <v>064 - 086</v>
      </c>
      <c r="D8823" s="52" t="s">
        <v>36059</v>
      </c>
      <c r="E8823" s="52" t="s">
        <v>27583</v>
      </c>
      <c r="F8823" s="16" t="s">
        <v>20391</v>
      </c>
      <c r="G8823" s="16" t="s">
        <v>27582</v>
      </c>
      <c r="H8823" s="16" t="s">
        <v>30282</v>
      </c>
      <c r="I8823" s="16" t="s">
        <v>32846</v>
      </c>
    </row>
    <row r="8824" spans="1:10">
      <c r="A8824" s="16" t="s">
        <v>11368</v>
      </c>
      <c r="B8824" s="52" t="s">
        <v>29909</v>
      </c>
      <c r="C8824" s="16" t="str">
        <f t="shared" si="137"/>
        <v>061 - 081</v>
      </c>
      <c r="D8824" s="52" t="s">
        <v>36059</v>
      </c>
      <c r="E8824" s="52" t="s">
        <v>26249</v>
      </c>
      <c r="F8824" s="16" t="s">
        <v>11369</v>
      </c>
      <c r="G8824" s="16" t="s">
        <v>26248</v>
      </c>
      <c r="H8824" s="16" t="s">
        <v>30282</v>
      </c>
      <c r="I8824" s="16" t="s">
        <v>11370</v>
      </c>
    </row>
    <row r="8825" spans="1:10">
      <c r="A8825" s="16" t="s">
        <v>34066</v>
      </c>
      <c r="B8825" s="52" t="s">
        <v>34976</v>
      </c>
      <c r="C8825" s="16" t="str">
        <f t="shared" si="137"/>
        <v>080 - 076</v>
      </c>
      <c r="D8825" s="52" t="s">
        <v>36059</v>
      </c>
      <c r="E8825" s="52" t="s">
        <v>1692</v>
      </c>
      <c r="F8825" s="16" t="s">
        <v>27376</v>
      </c>
      <c r="G8825" s="16" t="s">
        <v>1691</v>
      </c>
      <c r="H8825" s="16" t="s">
        <v>4772</v>
      </c>
      <c r="I8825" s="16" t="s">
        <v>34067</v>
      </c>
      <c r="J8825" s="16"/>
    </row>
    <row r="8826" spans="1:10">
      <c r="A8826" s="16" t="s">
        <v>7736</v>
      </c>
      <c r="B8826" s="52" t="s">
        <v>1480</v>
      </c>
      <c r="C8826" s="16" t="str">
        <f t="shared" si="137"/>
        <v>036 - 039</v>
      </c>
      <c r="D8826" s="52" t="s">
        <v>36059</v>
      </c>
      <c r="E8826" s="52" t="s">
        <v>37427</v>
      </c>
      <c r="F8826" s="16" t="s">
        <v>37425</v>
      </c>
      <c r="G8826" s="16" t="s">
        <v>37426</v>
      </c>
      <c r="H8826" s="16" t="s">
        <v>35981</v>
      </c>
      <c r="I8826" s="16" t="s">
        <v>7737</v>
      </c>
    </row>
    <row r="8827" spans="1:10">
      <c r="A8827" s="16" t="s">
        <v>27493</v>
      </c>
      <c r="B8827" s="52" t="s">
        <v>5472</v>
      </c>
      <c r="C8827" s="16" t="str">
        <f t="shared" si="137"/>
        <v>052 - 030</v>
      </c>
      <c r="D8827" s="52" t="s">
        <v>34487</v>
      </c>
      <c r="E8827" s="52" t="s">
        <v>3327</v>
      </c>
      <c r="F8827" s="16" t="s">
        <v>21742</v>
      </c>
      <c r="G8827" s="16" t="s">
        <v>28833</v>
      </c>
      <c r="H8827" s="16" t="s">
        <v>30328</v>
      </c>
      <c r="I8827" s="16" t="s">
        <v>21743</v>
      </c>
    </row>
    <row r="8828" spans="1:10">
      <c r="A8828" s="16" t="s">
        <v>24408</v>
      </c>
      <c r="B8828" s="52" t="s">
        <v>33540</v>
      </c>
      <c r="C8828" s="16" t="str">
        <f t="shared" si="137"/>
        <v>010 - 824</v>
      </c>
      <c r="D8828" s="52"/>
      <c r="E8828" s="52" t="s">
        <v>30437</v>
      </c>
      <c r="F8828" s="16"/>
      <c r="G8828" s="16" t="s">
        <v>30436</v>
      </c>
      <c r="H8828" s="16" t="s">
        <v>34573</v>
      </c>
      <c r="I8828" s="16" t="s">
        <v>24409</v>
      </c>
      <c r="J8828" s="16" t="s">
        <v>34487</v>
      </c>
    </row>
    <row r="8829" spans="1:10">
      <c r="A8829" s="16" t="s">
        <v>8511</v>
      </c>
      <c r="B8829" s="52" t="s">
        <v>7566</v>
      </c>
      <c r="C8829" s="16" t="str">
        <f t="shared" si="137"/>
        <v>093 - 040</v>
      </c>
      <c r="D8829" s="52" t="s">
        <v>36059</v>
      </c>
      <c r="E8829" s="52" t="s">
        <v>14112</v>
      </c>
      <c r="F8829" s="16" t="s">
        <v>14110</v>
      </c>
      <c r="G8829" s="16" t="s">
        <v>14111</v>
      </c>
      <c r="H8829" s="16" t="s">
        <v>30334</v>
      </c>
      <c r="I8829" s="16" t="s">
        <v>8512</v>
      </c>
      <c r="J8829" s="16"/>
    </row>
    <row r="8830" spans="1:10">
      <c r="A8830" s="16" t="s">
        <v>14969</v>
      </c>
      <c r="B8830" s="52" t="s">
        <v>6872</v>
      </c>
      <c r="C8830" s="16" t="str">
        <f t="shared" si="137"/>
        <v>001 - 252</v>
      </c>
      <c r="D8830" s="52" t="s">
        <v>36059</v>
      </c>
      <c r="E8830" s="52" t="s">
        <v>37671</v>
      </c>
      <c r="F8830" s="16" t="s">
        <v>6122</v>
      </c>
      <c r="G8830" s="16" t="s">
        <v>37670</v>
      </c>
      <c r="H8830" s="16" t="s">
        <v>10732</v>
      </c>
      <c r="I8830" s="16" t="s">
        <v>14970</v>
      </c>
    </row>
    <row r="8831" spans="1:10">
      <c r="A8831" s="16" t="s">
        <v>1067</v>
      </c>
      <c r="B8831" s="52" t="s">
        <v>33514</v>
      </c>
      <c r="C8831" s="16" t="str">
        <f t="shared" si="137"/>
        <v>008 - 055</v>
      </c>
      <c r="D8831" s="52" t="s">
        <v>34487</v>
      </c>
      <c r="E8831" s="52" t="s">
        <v>16664</v>
      </c>
      <c r="F8831" s="16" t="s">
        <v>1068</v>
      </c>
      <c r="G8831" s="16" t="s">
        <v>16663</v>
      </c>
      <c r="H8831" s="16" t="s">
        <v>34573</v>
      </c>
      <c r="I8831" s="16" t="s">
        <v>1069</v>
      </c>
    </row>
    <row r="8832" spans="1:10">
      <c r="A8832" s="16" t="s">
        <v>19935</v>
      </c>
      <c r="B8832" s="52" t="s">
        <v>7557</v>
      </c>
      <c r="C8832" s="16" t="str">
        <f t="shared" si="137"/>
        <v>080 - 077</v>
      </c>
      <c r="D8832" s="52" t="s">
        <v>34487</v>
      </c>
      <c r="E8832" s="52" t="s">
        <v>1692</v>
      </c>
      <c r="F8832" s="16" t="s">
        <v>19361</v>
      </c>
      <c r="G8832" s="16" t="s">
        <v>1691</v>
      </c>
      <c r="H8832" s="16" t="s">
        <v>4772</v>
      </c>
      <c r="I8832" s="16" t="s">
        <v>23825</v>
      </c>
      <c r="J8832" s="16"/>
    </row>
    <row r="8833" spans="1:10">
      <c r="A8833" s="16" t="s">
        <v>18379</v>
      </c>
      <c r="B8833" s="52" t="s">
        <v>17878</v>
      </c>
      <c r="C8833" s="16" t="str">
        <f t="shared" si="137"/>
        <v>098 - 049</v>
      </c>
      <c r="D8833" s="52" t="s">
        <v>36059</v>
      </c>
      <c r="E8833" s="52" t="s">
        <v>10711</v>
      </c>
      <c r="F8833" s="16" t="s">
        <v>18380</v>
      </c>
      <c r="G8833" s="16" t="s">
        <v>10710</v>
      </c>
      <c r="H8833" s="16" t="s">
        <v>32666</v>
      </c>
      <c r="I8833" s="16" t="s">
        <v>18381</v>
      </c>
    </row>
    <row r="8834" spans="1:10">
      <c r="A8834" s="16" t="s">
        <v>1837</v>
      </c>
      <c r="B8834" s="52" t="s">
        <v>16099</v>
      </c>
      <c r="C8834" s="16" t="str">
        <f t="shared" si="137"/>
        <v>015 - 197</v>
      </c>
      <c r="D8834" s="52" t="s">
        <v>36059</v>
      </c>
      <c r="E8834" s="52" t="s">
        <v>32665</v>
      </c>
      <c r="F8834" s="16" t="s">
        <v>32663</v>
      </c>
      <c r="G8834" s="16" t="s">
        <v>32664</v>
      </c>
      <c r="H8834" s="16" t="s">
        <v>32666</v>
      </c>
      <c r="I8834" s="16" t="s">
        <v>18381</v>
      </c>
      <c r="J8834" s="16" t="s">
        <v>7990</v>
      </c>
    </row>
    <row r="8835" spans="1:10">
      <c r="A8835" s="16" t="s">
        <v>4743</v>
      </c>
      <c r="B8835" s="52" t="s">
        <v>35768</v>
      </c>
      <c r="C8835" s="16" t="str">
        <f t="shared" si="137"/>
        <v>999 - 917</v>
      </c>
      <c r="D8835" s="52"/>
      <c r="E8835" s="52" t="s">
        <v>10727</v>
      </c>
      <c r="G8835" s="16" t="s">
        <v>286</v>
      </c>
      <c r="H8835" s="16" t="s">
        <v>10727</v>
      </c>
      <c r="I8835" s="16" t="s">
        <v>4744</v>
      </c>
      <c r="J8835" s="16" t="s">
        <v>34487</v>
      </c>
    </row>
    <row r="8836" spans="1:10">
      <c r="A8836" s="16" t="s">
        <v>33578</v>
      </c>
      <c r="B8836" s="52" t="s">
        <v>7463</v>
      </c>
      <c r="C8836" s="16" t="str">
        <f t="shared" ref="C8836:C8899" si="138">MID(A8836,1,3) &amp;" - " &amp;MID(A8836,4,3)</f>
        <v>046 - 027</v>
      </c>
      <c r="D8836" s="52" t="s">
        <v>34487</v>
      </c>
      <c r="E8836" s="52" t="s">
        <v>8862</v>
      </c>
      <c r="F8836" s="16" t="s">
        <v>35866</v>
      </c>
      <c r="G8836" s="16" t="s">
        <v>8861</v>
      </c>
      <c r="H8836" s="16" t="s">
        <v>30328</v>
      </c>
      <c r="I8836" s="16" t="s">
        <v>35867</v>
      </c>
      <c r="J8836" s="16"/>
    </row>
    <row r="8837" spans="1:10">
      <c r="A8837" s="16" t="s">
        <v>30485</v>
      </c>
      <c r="B8837" s="52" t="s">
        <v>28682</v>
      </c>
      <c r="C8837" s="16" t="str">
        <f t="shared" si="138"/>
        <v>065 - 126</v>
      </c>
      <c r="D8837" s="52" t="s">
        <v>34487</v>
      </c>
      <c r="E8837" s="52" t="s">
        <v>29546</v>
      </c>
      <c r="F8837" s="16" t="s">
        <v>29108</v>
      </c>
      <c r="G8837" s="16" t="s">
        <v>29545</v>
      </c>
      <c r="H8837" s="16" t="s">
        <v>30282</v>
      </c>
      <c r="I8837" s="16" t="s">
        <v>30486</v>
      </c>
    </row>
    <row r="8838" spans="1:10">
      <c r="A8838" s="16" t="s">
        <v>12948</v>
      </c>
      <c r="B8838" s="52" t="s">
        <v>31523</v>
      </c>
      <c r="C8838" s="16" t="str">
        <f t="shared" si="138"/>
        <v>019 - 905</v>
      </c>
      <c r="D8838" s="52"/>
      <c r="E8838" s="52" t="s">
        <v>23092</v>
      </c>
      <c r="F8838" s="16"/>
      <c r="G8838" s="16" t="s">
        <v>23091</v>
      </c>
      <c r="H8838" s="16" t="s">
        <v>32666</v>
      </c>
      <c r="I8838" s="16" t="s">
        <v>26163</v>
      </c>
      <c r="J8838" s="16" t="s">
        <v>34487</v>
      </c>
    </row>
    <row r="8839" spans="1:10">
      <c r="A8839" s="16" t="s">
        <v>15636</v>
      </c>
      <c r="B8839" s="52" t="s">
        <v>15293</v>
      </c>
      <c r="C8839" s="16" t="str">
        <f t="shared" si="138"/>
        <v>083 - 082</v>
      </c>
      <c r="D8839" s="52" t="s">
        <v>34487</v>
      </c>
      <c r="E8839" s="52" t="s">
        <v>21246</v>
      </c>
      <c r="F8839" s="16" t="s">
        <v>3376</v>
      </c>
      <c r="G8839" s="16" t="s">
        <v>21245</v>
      </c>
      <c r="H8839" s="16" t="s">
        <v>29917</v>
      </c>
      <c r="I8839" s="16" t="s">
        <v>18564</v>
      </c>
    </row>
    <row r="8840" spans="1:10">
      <c r="A8840" s="16" t="s">
        <v>25985</v>
      </c>
      <c r="B8840" s="52" t="s">
        <v>34534</v>
      </c>
      <c r="C8840" s="16" t="str">
        <f t="shared" si="138"/>
        <v>006 - 154</v>
      </c>
      <c r="D8840" s="52" t="s">
        <v>36059</v>
      </c>
      <c r="E8840" s="52" t="s">
        <v>26671</v>
      </c>
      <c r="F8840" s="16" t="s">
        <v>25986</v>
      </c>
      <c r="G8840" s="16" t="s">
        <v>26670</v>
      </c>
      <c r="H8840" s="16" t="s">
        <v>10732</v>
      </c>
      <c r="I8840" s="16" t="s">
        <v>25987</v>
      </c>
    </row>
    <row r="8841" spans="1:10">
      <c r="A8841" s="16" t="s">
        <v>472</v>
      </c>
      <c r="B8841" s="52" t="s">
        <v>16156</v>
      </c>
      <c r="C8841" s="16" t="str">
        <f t="shared" si="138"/>
        <v>062 - 068</v>
      </c>
      <c r="D8841" s="52" t="s">
        <v>34487</v>
      </c>
      <c r="E8841" s="52" t="s">
        <v>1277</v>
      </c>
      <c r="F8841" s="16" t="s">
        <v>390</v>
      </c>
      <c r="G8841" s="16" t="s">
        <v>1276</v>
      </c>
      <c r="H8841" s="16" t="s">
        <v>30282</v>
      </c>
      <c r="I8841" s="16" t="s">
        <v>473</v>
      </c>
    </row>
    <row r="8842" spans="1:10">
      <c r="A8842" s="16" t="s">
        <v>22552</v>
      </c>
      <c r="B8842" s="52" t="s">
        <v>6056</v>
      </c>
      <c r="C8842" s="16" t="str">
        <f t="shared" si="138"/>
        <v>069 - 083</v>
      </c>
      <c r="D8842" s="52" t="s">
        <v>36059</v>
      </c>
      <c r="E8842" s="52" t="s">
        <v>36727</v>
      </c>
      <c r="F8842" s="16" t="s">
        <v>29412</v>
      </c>
      <c r="G8842" s="16" t="s">
        <v>36726</v>
      </c>
      <c r="H8842" s="16" t="s">
        <v>15395</v>
      </c>
      <c r="I8842" s="16" t="s">
        <v>35497</v>
      </c>
    </row>
    <row r="8843" spans="1:10">
      <c r="A8843" s="16" t="s">
        <v>7968</v>
      </c>
      <c r="B8843" s="52" t="s">
        <v>31524</v>
      </c>
      <c r="C8843" s="16" t="str">
        <f t="shared" si="138"/>
        <v>019 - 931</v>
      </c>
      <c r="D8843" s="52"/>
      <c r="E8843" s="52" t="s">
        <v>23092</v>
      </c>
      <c r="G8843" s="16" t="s">
        <v>23091</v>
      </c>
      <c r="H8843" s="16" t="s">
        <v>32666</v>
      </c>
      <c r="I8843" s="16" t="s">
        <v>7969</v>
      </c>
      <c r="J8843" s="16" t="s">
        <v>34487</v>
      </c>
    </row>
    <row r="8844" spans="1:10">
      <c r="A8844" s="16" t="s">
        <v>1466</v>
      </c>
      <c r="B8844" s="52" t="s">
        <v>9624</v>
      </c>
      <c r="C8844" s="16" t="str">
        <f t="shared" si="138"/>
        <v>063 - 070</v>
      </c>
      <c r="D8844" s="52" t="s">
        <v>36059</v>
      </c>
      <c r="E8844" s="52" t="s">
        <v>30281</v>
      </c>
      <c r="F8844" s="16" t="s">
        <v>20598</v>
      </c>
      <c r="G8844" s="16" t="s">
        <v>30319</v>
      </c>
      <c r="H8844" s="16" t="s">
        <v>30282</v>
      </c>
      <c r="I8844" s="16" t="s">
        <v>11908</v>
      </c>
    </row>
    <row r="8845" spans="1:10">
      <c r="A8845" s="16" t="s">
        <v>25942</v>
      </c>
      <c r="B8845" s="52" t="s">
        <v>34535</v>
      </c>
      <c r="C8845" s="16" t="str">
        <f t="shared" si="138"/>
        <v>006 - 155</v>
      </c>
      <c r="D8845" s="52" t="s">
        <v>34487</v>
      </c>
      <c r="E8845" s="52" t="s">
        <v>26671</v>
      </c>
      <c r="F8845" s="16" t="s">
        <v>16936</v>
      </c>
      <c r="G8845" s="16" t="s">
        <v>26670</v>
      </c>
      <c r="H8845" s="16" t="s">
        <v>10732</v>
      </c>
      <c r="I8845" s="16" t="s">
        <v>25943</v>
      </c>
    </row>
    <row r="8846" spans="1:10">
      <c r="A8846" s="16" t="s">
        <v>14973</v>
      </c>
      <c r="B8846" s="52" t="s">
        <v>6873</v>
      </c>
      <c r="C8846" s="16" t="str">
        <f t="shared" si="138"/>
        <v>001 - 253</v>
      </c>
      <c r="D8846" s="52" t="s">
        <v>36059</v>
      </c>
      <c r="E8846" s="52" t="s">
        <v>37671</v>
      </c>
      <c r="F8846" s="16" t="s">
        <v>4804</v>
      </c>
      <c r="G8846" s="16" t="s">
        <v>37670</v>
      </c>
      <c r="H8846" s="16" t="s">
        <v>10732</v>
      </c>
      <c r="I8846" s="16" t="s">
        <v>26533</v>
      </c>
    </row>
    <row r="8847" spans="1:10">
      <c r="A8847" s="16" t="s">
        <v>26534</v>
      </c>
      <c r="B8847" s="52" t="s">
        <v>23842</v>
      </c>
      <c r="C8847" s="16" t="str">
        <f t="shared" si="138"/>
        <v>001 - 254</v>
      </c>
      <c r="D8847" s="52" t="s">
        <v>34487</v>
      </c>
      <c r="E8847" s="52" t="s">
        <v>37671</v>
      </c>
      <c r="F8847" s="16" t="s">
        <v>25207</v>
      </c>
      <c r="G8847" s="16" t="s">
        <v>37670</v>
      </c>
      <c r="H8847" s="16" t="s">
        <v>10732</v>
      </c>
      <c r="I8847" s="16" t="s">
        <v>26535</v>
      </c>
    </row>
    <row r="8848" spans="1:10">
      <c r="A8848" s="16" t="s">
        <v>7029</v>
      </c>
      <c r="B8848" s="52" t="s">
        <v>23842</v>
      </c>
      <c r="C8848" s="16" t="str">
        <f t="shared" si="138"/>
        <v>001 - 927</v>
      </c>
      <c r="D8848" s="52"/>
      <c r="E8848" s="52" t="s">
        <v>37671</v>
      </c>
      <c r="G8848" s="16" t="s">
        <v>37670</v>
      </c>
      <c r="H8848" s="16" t="s">
        <v>10732</v>
      </c>
      <c r="I8848" s="16" t="s">
        <v>26535</v>
      </c>
      <c r="J8848" s="16" t="s">
        <v>34487</v>
      </c>
    </row>
    <row r="8849" spans="1:10">
      <c r="A8849" s="16" t="s">
        <v>32173</v>
      </c>
      <c r="B8849" s="52" t="s">
        <v>25583</v>
      </c>
      <c r="C8849" s="16" t="str">
        <f t="shared" si="138"/>
        <v>034 - 033</v>
      </c>
      <c r="D8849" s="52" t="s">
        <v>36059</v>
      </c>
      <c r="E8849" s="52" t="s">
        <v>23677</v>
      </c>
      <c r="F8849" s="16" t="s">
        <v>6368</v>
      </c>
      <c r="G8849" s="16" t="s">
        <v>23676</v>
      </c>
      <c r="H8849" s="16" t="s">
        <v>35981</v>
      </c>
      <c r="I8849" s="16" t="s">
        <v>6369</v>
      </c>
    </row>
    <row r="8850" spans="1:10">
      <c r="A8850" s="16" t="s">
        <v>35160</v>
      </c>
      <c r="B8850" s="52" t="s">
        <v>17986</v>
      </c>
      <c r="C8850" s="16" t="str">
        <f t="shared" si="138"/>
        <v>076 - 078</v>
      </c>
      <c r="D8850" s="52" t="s">
        <v>34487</v>
      </c>
      <c r="E8850" s="52" t="s">
        <v>13510</v>
      </c>
      <c r="F8850" s="16" t="s">
        <v>21388</v>
      </c>
      <c r="G8850" s="16" t="s">
        <v>13509</v>
      </c>
      <c r="H8850" s="16" t="s">
        <v>13511</v>
      </c>
      <c r="I8850" s="16" t="s">
        <v>35161</v>
      </c>
      <c r="J8850" s="16"/>
    </row>
    <row r="8851" spans="1:10">
      <c r="A8851" s="16" t="s">
        <v>30270</v>
      </c>
      <c r="B8851" s="52" t="s">
        <v>10167</v>
      </c>
      <c r="C8851" s="16" t="str">
        <f t="shared" si="138"/>
        <v>043 - 047</v>
      </c>
      <c r="D8851" s="52" t="s">
        <v>34487</v>
      </c>
      <c r="E8851" s="52" t="s">
        <v>36775</v>
      </c>
      <c r="F8851" s="16" t="s">
        <v>34847</v>
      </c>
      <c r="G8851" s="16" t="s">
        <v>27380</v>
      </c>
      <c r="H8851" s="16" t="s">
        <v>20397</v>
      </c>
      <c r="I8851" s="16" t="s">
        <v>19923</v>
      </c>
      <c r="J8851" s="16"/>
    </row>
    <row r="8852" spans="1:10">
      <c r="A8852" s="16" t="s">
        <v>1117</v>
      </c>
      <c r="B8852" s="52" t="s">
        <v>26721</v>
      </c>
      <c r="C8852" s="16" t="str">
        <f t="shared" si="138"/>
        <v>071 - 051</v>
      </c>
      <c r="D8852" s="52" t="s">
        <v>36059</v>
      </c>
      <c r="E8852" s="52" t="s">
        <v>13516</v>
      </c>
      <c r="F8852" s="16" t="s">
        <v>1118</v>
      </c>
      <c r="G8852" s="16" t="s">
        <v>13515</v>
      </c>
      <c r="H8852" s="16" t="s">
        <v>37422</v>
      </c>
      <c r="I8852" s="16" t="s">
        <v>25506</v>
      </c>
      <c r="J8852" s="16"/>
    </row>
    <row r="8853" spans="1:10">
      <c r="A8853" s="16" t="s">
        <v>22331</v>
      </c>
      <c r="B8853" s="52" t="s">
        <v>21139</v>
      </c>
      <c r="C8853" s="16" t="str">
        <f t="shared" si="138"/>
        <v>021 - 889</v>
      </c>
      <c r="D8853" s="52"/>
      <c r="E8853" s="52" t="s">
        <v>14657</v>
      </c>
      <c r="F8853" s="16"/>
      <c r="G8853" s="16" t="s">
        <v>14656</v>
      </c>
      <c r="H8853" s="16" t="s">
        <v>4778</v>
      </c>
      <c r="I8853" s="16" t="s">
        <v>22332</v>
      </c>
      <c r="J8853" s="16" t="s">
        <v>34487</v>
      </c>
    </row>
    <row r="8854" spans="1:10">
      <c r="A8854" s="16" t="s">
        <v>31480</v>
      </c>
      <c r="B8854" s="52" t="s">
        <v>31525</v>
      </c>
      <c r="C8854" s="16" t="str">
        <f t="shared" si="138"/>
        <v>019 - 906</v>
      </c>
      <c r="D8854" s="52"/>
      <c r="E8854" s="52" t="s">
        <v>23092</v>
      </c>
      <c r="F8854" s="16"/>
      <c r="G8854" s="16" t="s">
        <v>23091</v>
      </c>
      <c r="H8854" s="16" t="s">
        <v>32666</v>
      </c>
      <c r="I8854" s="16" t="s">
        <v>31481</v>
      </c>
      <c r="J8854" s="16" t="s">
        <v>34487</v>
      </c>
    </row>
    <row r="8855" spans="1:10">
      <c r="A8855" s="16" t="s">
        <v>13555</v>
      </c>
      <c r="B8855" s="52" t="s">
        <v>10870</v>
      </c>
      <c r="C8855" s="16" t="str">
        <f t="shared" si="138"/>
        <v>069 - 802</v>
      </c>
      <c r="D8855" s="52"/>
      <c r="E8855" s="52" t="s">
        <v>36727</v>
      </c>
      <c r="F8855" s="16"/>
      <c r="G8855" s="16" t="s">
        <v>36726</v>
      </c>
      <c r="H8855" s="16" t="s">
        <v>15395</v>
      </c>
      <c r="I8855" s="16" t="s">
        <v>4027</v>
      </c>
      <c r="J8855" s="16" t="s">
        <v>34487</v>
      </c>
    </row>
    <row r="8856" spans="1:10">
      <c r="A8856" s="16" t="s">
        <v>3957</v>
      </c>
      <c r="B8856" s="52" t="s">
        <v>1544</v>
      </c>
      <c r="C8856" s="16" t="str">
        <f t="shared" si="138"/>
        <v>013 - 934</v>
      </c>
      <c r="D8856" s="52"/>
      <c r="E8856" s="52" t="s">
        <v>26240</v>
      </c>
      <c r="G8856" s="16" t="s">
        <v>26239</v>
      </c>
      <c r="H8856" s="16" t="s">
        <v>32666</v>
      </c>
      <c r="I8856" s="16" t="s">
        <v>3958</v>
      </c>
      <c r="J8856" s="16" t="s">
        <v>34487</v>
      </c>
    </row>
    <row r="8857" spans="1:10">
      <c r="A8857" s="16" t="s">
        <v>12757</v>
      </c>
      <c r="B8857" s="52" t="s">
        <v>23007</v>
      </c>
      <c r="C8857" s="16" t="str">
        <f t="shared" si="138"/>
        <v>064 - 087</v>
      </c>
      <c r="D8857" s="52" t="s">
        <v>34487</v>
      </c>
      <c r="E8857" s="52" t="s">
        <v>27583</v>
      </c>
      <c r="F8857" s="16" t="s">
        <v>20391</v>
      </c>
      <c r="G8857" s="16" t="s">
        <v>27582</v>
      </c>
      <c r="H8857" s="16" t="s">
        <v>30282</v>
      </c>
      <c r="I8857" s="16" t="s">
        <v>12758</v>
      </c>
    </row>
    <row r="8858" spans="1:10">
      <c r="A8858" s="16" t="s">
        <v>12133</v>
      </c>
      <c r="B8858" s="52" t="s">
        <v>5644</v>
      </c>
      <c r="C8858" s="16" t="str">
        <f t="shared" si="138"/>
        <v>079 - 116</v>
      </c>
      <c r="D8858" s="52" t="s">
        <v>34487</v>
      </c>
      <c r="E8858" s="52" t="s">
        <v>4771</v>
      </c>
      <c r="F8858" s="16" t="s">
        <v>33459</v>
      </c>
      <c r="G8858" s="16" t="s">
        <v>4770</v>
      </c>
      <c r="H8858" s="16" t="s">
        <v>4772</v>
      </c>
      <c r="I8858" s="16" t="s">
        <v>12134</v>
      </c>
    </row>
    <row r="8859" spans="1:10">
      <c r="A8859" s="16" t="s">
        <v>19590</v>
      </c>
      <c r="B8859" s="52" t="s">
        <v>26176</v>
      </c>
      <c r="C8859" s="16" t="str">
        <f t="shared" si="138"/>
        <v>078 - 128</v>
      </c>
      <c r="D8859" s="52" t="s">
        <v>34487</v>
      </c>
      <c r="E8859" s="52" t="s">
        <v>1697</v>
      </c>
      <c r="F8859" s="16" t="s">
        <v>22875</v>
      </c>
      <c r="G8859" s="16" t="s">
        <v>1696</v>
      </c>
      <c r="H8859" s="16" t="s">
        <v>4772</v>
      </c>
      <c r="I8859" s="16" t="s">
        <v>19591</v>
      </c>
    </row>
    <row r="8860" spans="1:10">
      <c r="A8860" s="16" t="s">
        <v>25357</v>
      </c>
      <c r="B8860" s="52" t="s">
        <v>18678</v>
      </c>
      <c r="C8860" s="16" t="str">
        <f t="shared" si="138"/>
        <v>092 - 059</v>
      </c>
      <c r="D8860" s="52" t="s">
        <v>36059</v>
      </c>
      <c r="E8860" s="52" t="s">
        <v>3326</v>
      </c>
      <c r="F8860" s="16" t="s">
        <v>25358</v>
      </c>
      <c r="G8860" s="16" t="s">
        <v>30322</v>
      </c>
      <c r="H8860" s="16" t="s">
        <v>33521</v>
      </c>
      <c r="I8860" s="16" t="s">
        <v>25359</v>
      </c>
      <c r="J8860" s="16"/>
    </row>
    <row r="8861" spans="1:10">
      <c r="A8861" s="16" t="s">
        <v>27580</v>
      </c>
      <c r="B8861" s="52" t="s">
        <v>29910</v>
      </c>
      <c r="C8861" s="16" t="str">
        <f t="shared" si="138"/>
        <v>061 - 085</v>
      </c>
      <c r="D8861" s="52" t="s">
        <v>36059</v>
      </c>
      <c r="E8861" s="52" t="s">
        <v>26249</v>
      </c>
      <c r="F8861" s="16" t="s">
        <v>11194</v>
      </c>
      <c r="G8861" s="16" t="s">
        <v>26248</v>
      </c>
      <c r="H8861" s="16" t="s">
        <v>30282</v>
      </c>
      <c r="I8861" s="16" t="s">
        <v>27581</v>
      </c>
    </row>
    <row r="8862" spans="1:10">
      <c r="A8862" s="16" t="s">
        <v>24666</v>
      </c>
      <c r="B8862" s="52" t="s">
        <v>15294</v>
      </c>
      <c r="C8862" s="16" t="str">
        <f t="shared" si="138"/>
        <v>083 - 090</v>
      </c>
      <c r="D8862" s="52" t="s">
        <v>34487</v>
      </c>
      <c r="E8862" s="52" t="s">
        <v>21246</v>
      </c>
      <c r="F8862" s="16" t="s">
        <v>3270</v>
      </c>
      <c r="G8862" s="16" t="s">
        <v>21245</v>
      </c>
      <c r="H8862" s="16" t="s">
        <v>29917</v>
      </c>
      <c r="I8862" s="16" t="s">
        <v>24667</v>
      </c>
    </row>
    <row r="8863" spans="1:10">
      <c r="A8863" s="16" t="s">
        <v>34068</v>
      </c>
      <c r="B8863" s="52" t="s">
        <v>20616</v>
      </c>
      <c r="C8863" s="16" t="str">
        <f t="shared" si="138"/>
        <v>091 - 076</v>
      </c>
      <c r="D8863" s="52" t="s">
        <v>34487</v>
      </c>
      <c r="E8863" s="52" t="s">
        <v>31546</v>
      </c>
      <c r="F8863" s="16" t="s">
        <v>13612</v>
      </c>
      <c r="G8863" s="16" t="s">
        <v>31545</v>
      </c>
      <c r="H8863" s="16" t="s">
        <v>33521</v>
      </c>
      <c r="I8863" s="16" t="s">
        <v>34069</v>
      </c>
      <c r="J8863" s="16"/>
    </row>
    <row r="8864" spans="1:10">
      <c r="A8864" s="16" t="s">
        <v>9099</v>
      </c>
      <c r="B8864" s="52" t="s">
        <v>33725</v>
      </c>
      <c r="C8864" s="16" t="str">
        <f t="shared" si="138"/>
        <v>025 - 049</v>
      </c>
      <c r="D8864" s="52" t="s">
        <v>34487</v>
      </c>
      <c r="E8864" s="52" t="s">
        <v>36071</v>
      </c>
      <c r="F8864" s="16" t="s">
        <v>16055</v>
      </c>
      <c r="G8864" s="16" t="s">
        <v>36070</v>
      </c>
      <c r="H8864" s="16" t="s">
        <v>32660</v>
      </c>
      <c r="I8864" s="16" t="s">
        <v>9100</v>
      </c>
    </row>
    <row r="8865" spans="1:10">
      <c r="A8865" s="16" t="s">
        <v>8637</v>
      </c>
      <c r="B8865" s="52" t="s">
        <v>21140</v>
      </c>
      <c r="C8865" s="16" t="str">
        <f t="shared" si="138"/>
        <v>021 - 890</v>
      </c>
      <c r="D8865" s="52"/>
      <c r="E8865" s="52" t="s">
        <v>14657</v>
      </c>
      <c r="F8865" s="16"/>
      <c r="G8865" s="16" t="s">
        <v>14656</v>
      </c>
      <c r="H8865" s="16" t="s">
        <v>4778</v>
      </c>
      <c r="I8865" s="16" t="s">
        <v>8638</v>
      </c>
      <c r="J8865" s="16" t="s">
        <v>34487</v>
      </c>
    </row>
    <row r="8866" spans="1:10">
      <c r="A8866" s="16" t="s">
        <v>32924</v>
      </c>
      <c r="B8866" s="52" t="s">
        <v>21141</v>
      </c>
      <c r="C8866" s="16" t="str">
        <f t="shared" si="138"/>
        <v>021 - 879</v>
      </c>
      <c r="D8866" s="52"/>
      <c r="E8866" s="52" t="s">
        <v>14657</v>
      </c>
      <c r="F8866" s="16"/>
      <c r="G8866" s="16" t="s">
        <v>14656</v>
      </c>
      <c r="H8866" s="16" t="s">
        <v>4778</v>
      </c>
      <c r="I8866" s="16" t="s">
        <v>8947</v>
      </c>
      <c r="J8866" s="16" t="s">
        <v>34487</v>
      </c>
    </row>
    <row r="8867" spans="1:10">
      <c r="A8867" s="16" t="s">
        <v>11339</v>
      </c>
      <c r="B8867" s="52" t="s">
        <v>31867</v>
      </c>
      <c r="C8867" s="16" t="str">
        <f t="shared" si="138"/>
        <v>068 - 038</v>
      </c>
      <c r="D8867" s="52" t="s">
        <v>34487</v>
      </c>
      <c r="E8867" s="52" t="s">
        <v>34259</v>
      </c>
      <c r="F8867" s="16" t="s">
        <v>34258</v>
      </c>
      <c r="G8867" s="16" t="s">
        <v>21099</v>
      </c>
      <c r="H8867" s="16" t="s">
        <v>15395</v>
      </c>
      <c r="I8867" s="16" t="s">
        <v>11770</v>
      </c>
    </row>
    <row r="8868" spans="1:10">
      <c r="A8868" s="16" t="s">
        <v>4064</v>
      </c>
      <c r="B8868" s="52" t="s">
        <v>28683</v>
      </c>
      <c r="C8868" s="16" t="str">
        <f t="shared" si="138"/>
        <v>065 - 132</v>
      </c>
      <c r="D8868" s="52" t="s">
        <v>36059</v>
      </c>
      <c r="E8868" s="52" t="s">
        <v>29546</v>
      </c>
      <c r="F8868" s="16" t="s">
        <v>25020</v>
      </c>
      <c r="G8868" s="16" t="s">
        <v>29545</v>
      </c>
      <c r="H8868" s="16" t="s">
        <v>30282</v>
      </c>
      <c r="I8868" s="16" t="s">
        <v>14550</v>
      </c>
    </row>
    <row r="8869" spans="1:10">
      <c r="A8869" s="16" t="s">
        <v>29520</v>
      </c>
      <c r="B8869" s="52" t="s">
        <v>10225</v>
      </c>
      <c r="C8869" s="16" t="str">
        <f t="shared" si="138"/>
        <v>018 - 863</v>
      </c>
      <c r="D8869" s="52"/>
      <c r="E8869" s="52" t="s">
        <v>35975</v>
      </c>
      <c r="F8869" s="16"/>
      <c r="G8869" s="16" t="s">
        <v>35974</v>
      </c>
      <c r="H8869" s="16" t="s">
        <v>32666</v>
      </c>
      <c r="I8869" s="16" t="s">
        <v>22152</v>
      </c>
      <c r="J8869" s="16" t="s">
        <v>34487</v>
      </c>
    </row>
    <row r="8870" spans="1:10">
      <c r="A8870" s="16" t="s">
        <v>21744</v>
      </c>
      <c r="B8870" s="52" t="s">
        <v>6135</v>
      </c>
      <c r="C8870" s="16" t="str">
        <f t="shared" si="138"/>
        <v>055 - 030</v>
      </c>
      <c r="D8870" s="52" t="s">
        <v>34487</v>
      </c>
      <c r="E8870" s="52" t="s">
        <v>1268</v>
      </c>
      <c r="F8870" s="16" t="s">
        <v>33089</v>
      </c>
      <c r="G8870" s="16" t="s">
        <v>1267</v>
      </c>
      <c r="H8870" s="16" t="s">
        <v>1269</v>
      </c>
      <c r="I8870" s="16" t="s">
        <v>21745</v>
      </c>
      <c r="J8870" s="16"/>
    </row>
    <row r="8871" spans="1:10">
      <c r="A8871" s="16" t="s">
        <v>34983</v>
      </c>
      <c r="B8871" s="52" t="s">
        <v>32479</v>
      </c>
      <c r="C8871" s="16" t="str">
        <f t="shared" si="138"/>
        <v>026 - 076</v>
      </c>
      <c r="D8871" s="52" t="s">
        <v>36059</v>
      </c>
      <c r="E8871" s="52" t="s">
        <v>8857</v>
      </c>
      <c r="F8871" s="16" t="s">
        <v>12032</v>
      </c>
      <c r="G8871" s="16" t="s">
        <v>8856</v>
      </c>
      <c r="H8871" s="16" t="s">
        <v>32660</v>
      </c>
      <c r="I8871" s="16" t="s">
        <v>34984</v>
      </c>
      <c r="J8871" s="16"/>
    </row>
    <row r="8872" spans="1:10">
      <c r="A8872" s="16" t="s">
        <v>15092</v>
      </c>
      <c r="B8872" s="52" t="s">
        <v>16689</v>
      </c>
      <c r="C8872" s="16" t="str">
        <f t="shared" si="138"/>
        <v>095 - 808</v>
      </c>
      <c r="D8872" s="52"/>
      <c r="E8872" s="52" t="s">
        <v>5719</v>
      </c>
      <c r="F8872" s="16"/>
      <c r="G8872" s="16" t="s">
        <v>29627</v>
      </c>
      <c r="H8872" s="16" t="s">
        <v>33521</v>
      </c>
      <c r="I8872" s="16" t="s">
        <v>5505</v>
      </c>
      <c r="J8872" s="16" t="s">
        <v>34487</v>
      </c>
    </row>
    <row r="8873" spans="1:10">
      <c r="A8873" s="16" t="s">
        <v>27611</v>
      </c>
      <c r="B8873" s="52" t="s">
        <v>16690</v>
      </c>
      <c r="C8873" s="16" t="str">
        <f t="shared" si="138"/>
        <v>095 - 050</v>
      </c>
      <c r="D8873" s="52" t="s">
        <v>34487</v>
      </c>
      <c r="E8873" s="52" t="s">
        <v>5719</v>
      </c>
      <c r="F8873" s="16" t="s">
        <v>18806</v>
      </c>
      <c r="G8873" s="16" t="s">
        <v>29627</v>
      </c>
      <c r="H8873" s="16" t="s">
        <v>33521</v>
      </c>
      <c r="I8873" s="16" t="s">
        <v>27612</v>
      </c>
    </row>
    <row r="8874" spans="1:10">
      <c r="A8874" s="16" t="s">
        <v>35785</v>
      </c>
      <c r="B8874" s="52" t="s">
        <v>2729</v>
      </c>
      <c r="C8874" s="16" t="str">
        <f t="shared" si="138"/>
        <v>017 - 893</v>
      </c>
      <c r="D8874" s="52"/>
      <c r="E8874" s="52" t="s">
        <v>22538</v>
      </c>
      <c r="F8874" s="16"/>
      <c r="G8874" s="16" t="s">
        <v>22537</v>
      </c>
      <c r="H8874" s="16" t="s">
        <v>32666</v>
      </c>
      <c r="I8874" s="16" t="s">
        <v>35786</v>
      </c>
      <c r="J8874" s="16" t="s">
        <v>34487</v>
      </c>
    </row>
    <row r="8875" spans="1:10">
      <c r="A8875" s="16" t="s">
        <v>28342</v>
      </c>
      <c r="B8875" s="52" t="s">
        <v>11362</v>
      </c>
      <c r="C8875" s="16" t="str">
        <f t="shared" si="138"/>
        <v>049 - 018</v>
      </c>
      <c r="D8875" s="52" t="s">
        <v>36059</v>
      </c>
      <c r="E8875" s="52" t="s">
        <v>30327</v>
      </c>
      <c r="F8875" s="16" t="s">
        <v>28343</v>
      </c>
      <c r="G8875" s="16" t="s">
        <v>30326</v>
      </c>
      <c r="H8875" s="16" t="s">
        <v>30328</v>
      </c>
      <c r="I8875" s="16" t="s">
        <v>28344</v>
      </c>
      <c r="J8875" s="16"/>
    </row>
    <row r="8876" spans="1:10">
      <c r="A8876" s="16" t="s">
        <v>24650</v>
      </c>
      <c r="B8876" s="52" t="s">
        <v>8210</v>
      </c>
      <c r="C8876" s="16" t="str">
        <f t="shared" si="138"/>
        <v>070 - 802</v>
      </c>
      <c r="D8876" s="52"/>
      <c r="E8876" s="52" t="s">
        <v>23672</v>
      </c>
      <c r="F8876" s="16"/>
      <c r="G8876" s="16" t="s">
        <v>23671</v>
      </c>
      <c r="H8876" s="16" t="s">
        <v>10748</v>
      </c>
      <c r="I8876" s="16" t="s">
        <v>21636</v>
      </c>
      <c r="J8876" s="16" t="s">
        <v>34487</v>
      </c>
    </row>
    <row r="8877" spans="1:10">
      <c r="A8877" s="16" t="s">
        <v>19236</v>
      </c>
      <c r="B8877" s="52" t="s">
        <v>26177</v>
      </c>
      <c r="C8877" s="16" t="str">
        <f t="shared" si="138"/>
        <v>078 - 135</v>
      </c>
      <c r="D8877" s="52" t="s">
        <v>34487</v>
      </c>
      <c r="E8877" s="52" t="s">
        <v>1697</v>
      </c>
      <c r="F8877" s="16" t="s">
        <v>32888</v>
      </c>
      <c r="G8877" s="16" t="s">
        <v>1696</v>
      </c>
      <c r="H8877" s="16" t="s">
        <v>4772</v>
      </c>
      <c r="I8877" s="16" t="s">
        <v>19237</v>
      </c>
    </row>
    <row r="8878" spans="1:10">
      <c r="A8878" s="16" t="s">
        <v>3266</v>
      </c>
      <c r="B8878" s="52" t="s">
        <v>18126</v>
      </c>
      <c r="C8878" s="16" t="str">
        <f t="shared" si="138"/>
        <v>066 - 092</v>
      </c>
      <c r="D8878" s="52" t="s">
        <v>34487</v>
      </c>
      <c r="E8878" s="52" t="s">
        <v>3383</v>
      </c>
      <c r="F8878" s="16" t="s">
        <v>3400</v>
      </c>
      <c r="G8878" s="16" t="s">
        <v>3382</v>
      </c>
      <c r="H8878" s="16" t="s">
        <v>15395</v>
      </c>
      <c r="I8878" s="16" t="s">
        <v>35385</v>
      </c>
    </row>
    <row r="8879" spans="1:10">
      <c r="A8879" s="16" t="s">
        <v>3670</v>
      </c>
      <c r="B8879" s="52" t="s">
        <v>4364</v>
      </c>
      <c r="C8879" s="16" t="str">
        <f t="shared" si="138"/>
        <v>063 - 075</v>
      </c>
      <c r="D8879" s="52" t="s">
        <v>36059</v>
      </c>
      <c r="E8879" s="52" t="s">
        <v>30281</v>
      </c>
      <c r="F8879" s="16" t="s">
        <v>36821</v>
      </c>
      <c r="G8879" s="16" t="s">
        <v>30319</v>
      </c>
      <c r="H8879" s="16" t="s">
        <v>30282</v>
      </c>
      <c r="I8879" s="16" t="s">
        <v>35945</v>
      </c>
      <c r="J8879" s="16"/>
    </row>
    <row r="8880" spans="1:10">
      <c r="A8880" s="16" t="s">
        <v>1665</v>
      </c>
      <c r="B8880" s="52" t="s">
        <v>18679</v>
      </c>
      <c r="C8880" s="16" t="str">
        <f t="shared" si="138"/>
        <v>092 - 064</v>
      </c>
      <c r="D8880" s="52" t="s">
        <v>34487</v>
      </c>
      <c r="E8880" s="52" t="s">
        <v>3326</v>
      </c>
      <c r="F8880" s="16" t="s">
        <v>11533</v>
      </c>
      <c r="G8880" s="16" t="s">
        <v>30322</v>
      </c>
      <c r="H8880" s="16" t="s">
        <v>33521</v>
      </c>
      <c r="I8880" s="16" t="s">
        <v>1666</v>
      </c>
      <c r="J8880" s="16"/>
    </row>
    <row r="8881" spans="1:10">
      <c r="A8881" s="16" t="s">
        <v>37015</v>
      </c>
      <c r="B8881" s="52" t="s">
        <v>4653</v>
      </c>
      <c r="C8881" s="16" t="str">
        <f t="shared" si="138"/>
        <v>093 - 041</v>
      </c>
      <c r="D8881" s="52" t="s">
        <v>36059</v>
      </c>
      <c r="E8881" s="52" t="s">
        <v>14112</v>
      </c>
      <c r="F8881" s="16" t="s">
        <v>37016</v>
      </c>
      <c r="G8881" s="16" t="s">
        <v>14111</v>
      </c>
      <c r="H8881" s="16" t="s">
        <v>30334</v>
      </c>
      <c r="I8881" s="16" t="s">
        <v>37017</v>
      </c>
    </row>
    <row r="8882" spans="1:10">
      <c r="A8882" s="16" t="s">
        <v>35000</v>
      </c>
      <c r="B8882" s="52" t="s">
        <v>20929</v>
      </c>
      <c r="C8882" s="16" t="str">
        <f t="shared" si="138"/>
        <v>030 - 105</v>
      </c>
      <c r="D8882" s="52" t="s">
        <v>36059</v>
      </c>
      <c r="E8882" s="52" t="s">
        <v>35970</v>
      </c>
      <c r="F8882" s="16" t="s">
        <v>23713</v>
      </c>
      <c r="G8882" s="16" t="s">
        <v>35969</v>
      </c>
      <c r="H8882" s="16" t="s">
        <v>30334</v>
      </c>
      <c r="I8882" s="16" t="s">
        <v>35001</v>
      </c>
    </row>
    <row r="8883" spans="1:10">
      <c r="A8883" s="16" t="s">
        <v>22555</v>
      </c>
      <c r="B8883" s="52" t="s">
        <v>5422</v>
      </c>
      <c r="C8883" s="16" t="str">
        <f t="shared" si="138"/>
        <v>069 - 086</v>
      </c>
      <c r="D8883" s="52" t="s">
        <v>36059</v>
      </c>
      <c r="E8883" s="52" t="s">
        <v>36727</v>
      </c>
      <c r="F8883" s="16" t="s">
        <v>35501</v>
      </c>
      <c r="G8883" s="16" t="s">
        <v>36726</v>
      </c>
      <c r="H8883" s="16" t="s">
        <v>15395</v>
      </c>
      <c r="I8883" s="16" t="s">
        <v>35502</v>
      </c>
    </row>
    <row r="8884" spans="1:10">
      <c r="A8884" s="16" t="s">
        <v>12290</v>
      </c>
      <c r="B8884" s="52" t="s">
        <v>21574</v>
      </c>
      <c r="C8884" s="16" t="str">
        <f t="shared" si="138"/>
        <v>074 - 017</v>
      </c>
      <c r="D8884" s="52" t="s">
        <v>36059</v>
      </c>
      <c r="E8884" s="52" t="s">
        <v>25935</v>
      </c>
      <c r="F8884" s="16" t="s">
        <v>12291</v>
      </c>
      <c r="G8884" s="16" t="s">
        <v>25933</v>
      </c>
      <c r="H8884" s="16" t="s">
        <v>37422</v>
      </c>
      <c r="I8884" s="16" t="s">
        <v>12292</v>
      </c>
      <c r="J8884" s="16"/>
    </row>
    <row r="8885" spans="1:10">
      <c r="A8885" s="16" t="s">
        <v>9712</v>
      </c>
      <c r="B8885" s="52" t="s">
        <v>29436</v>
      </c>
      <c r="C8885" s="16" t="str">
        <f t="shared" si="138"/>
        <v>025 - 051</v>
      </c>
      <c r="D8885" s="52" t="s">
        <v>34487</v>
      </c>
      <c r="E8885" s="52" t="s">
        <v>36071</v>
      </c>
      <c r="F8885" s="16" t="s">
        <v>9713</v>
      </c>
      <c r="G8885" s="16" t="s">
        <v>36070</v>
      </c>
      <c r="H8885" s="16" t="s">
        <v>32660</v>
      </c>
      <c r="I8885" s="16" t="s">
        <v>9714</v>
      </c>
    </row>
    <row r="8886" spans="1:10">
      <c r="A8886" s="16" t="s">
        <v>33897</v>
      </c>
      <c r="B8886" s="52" t="s">
        <v>20930</v>
      </c>
      <c r="C8886" s="16" t="str">
        <f t="shared" si="138"/>
        <v>030 - 106</v>
      </c>
      <c r="D8886" s="52" t="s">
        <v>36059</v>
      </c>
      <c r="E8886" s="52" t="s">
        <v>35970</v>
      </c>
      <c r="F8886" s="16" t="s">
        <v>9784</v>
      </c>
      <c r="G8886" s="16" t="s">
        <v>35969</v>
      </c>
      <c r="H8886" s="16" t="s">
        <v>30334</v>
      </c>
      <c r="I8886" s="16" t="s">
        <v>33898</v>
      </c>
    </row>
    <row r="8887" spans="1:10">
      <c r="A8887" s="16" t="s">
        <v>15170</v>
      </c>
      <c r="B8887" s="52" t="s">
        <v>7452</v>
      </c>
      <c r="C8887" s="16" t="str">
        <f t="shared" si="138"/>
        <v>024 - 096</v>
      </c>
      <c r="D8887" s="52" t="s">
        <v>36059</v>
      </c>
      <c r="E8887" s="52" t="s">
        <v>26794</v>
      </c>
      <c r="F8887" s="16" t="s">
        <v>6605</v>
      </c>
      <c r="G8887" s="16" t="s">
        <v>26793</v>
      </c>
      <c r="H8887" s="16" t="s">
        <v>32660</v>
      </c>
      <c r="I8887" s="16" t="s">
        <v>15171</v>
      </c>
    </row>
    <row r="8888" spans="1:10">
      <c r="A8888" s="16" t="s">
        <v>35363</v>
      </c>
      <c r="B8888" s="52" t="s">
        <v>3623</v>
      </c>
      <c r="C8888" s="16" t="str">
        <f t="shared" si="138"/>
        <v>031 - 725</v>
      </c>
      <c r="D8888" s="52"/>
      <c r="E8888" s="52" t="s">
        <v>7531</v>
      </c>
      <c r="F8888" s="16"/>
      <c r="G8888" s="16" t="s">
        <v>7530</v>
      </c>
      <c r="H8888" s="16" t="s">
        <v>30334</v>
      </c>
      <c r="I8888" s="16" t="s">
        <v>35364</v>
      </c>
      <c r="J8888" s="16" t="s">
        <v>34487</v>
      </c>
    </row>
    <row r="8889" spans="1:10">
      <c r="A8889" s="16" t="s">
        <v>14029</v>
      </c>
      <c r="B8889" s="52" t="s">
        <v>25605</v>
      </c>
      <c r="C8889" s="16" t="str">
        <f t="shared" si="138"/>
        <v>015 - 948</v>
      </c>
      <c r="D8889" s="52"/>
      <c r="E8889" s="52" t="s">
        <v>32665</v>
      </c>
      <c r="G8889" s="16" t="s">
        <v>32664</v>
      </c>
      <c r="H8889" s="16" t="s">
        <v>32666</v>
      </c>
      <c r="I8889" s="16" t="s">
        <v>5549</v>
      </c>
      <c r="J8889" s="16" t="s">
        <v>34487</v>
      </c>
    </row>
    <row r="8890" spans="1:10">
      <c r="A8890" s="16" t="s">
        <v>1229</v>
      </c>
      <c r="B8890" s="52" t="s">
        <v>31526</v>
      </c>
      <c r="C8890" s="16" t="str">
        <f t="shared" si="138"/>
        <v>019 - 907</v>
      </c>
      <c r="D8890" s="52"/>
      <c r="E8890" s="52" t="s">
        <v>23092</v>
      </c>
      <c r="F8890" s="16"/>
      <c r="G8890" s="16" t="s">
        <v>23091</v>
      </c>
      <c r="H8890" s="16" t="s">
        <v>32666</v>
      </c>
      <c r="I8890" s="16" t="s">
        <v>1230</v>
      </c>
      <c r="J8890" s="16" t="s">
        <v>34487</v>
      </c>
    </row>
    <row r="8891" spans="1:10">
      <c r="A8891" s="16" t="s">
        <v>1986</v>
      </c>
      <c r="B8891" s="52" t="s">
        <v>6136</v>
      </c>
      <c r="C8891" s="16" t="str">
        <f t="shared" si="138"/>
        <v>055 - 813</v>
      </c>
      <c r="D8891" s="52"/>
      <c r="E8891" s="52" t="s">
        <v>1268</v>
      </c>
      <c r="F8891" s="16"/>
      <c r="G8891" s="16" t="s">
        <v>1267</v>
      </c>
      <c r="H8891" s="16" t="s">
        <v>1269</v>
      </c>
      <c r="I8891" s="16" t="s">
        <v>1987</v>
      </c>
      <c r="J8891" s="16" t="s">
        <v>34487</v>
      </c>
    </row>
    <row r="8892" spans="1:10">
      <c r="A8892" s="16" t="s">
        <v>35753</v>
      </c>
      <c r="B8892" s="52" t="s">
        <v>36837</v>
      </c>
      <c r="C8892" s="16" t="str">
        <f t="shared" si="138"/>
        <v>081 - 020</v>
      </c>
      <c r="D8892" s="52" t="s">
        <v>34487</v>
      </c>
      <c r="E8892" s="52" t="s">
        <v>29916</v>
      </c>
      <c r="F8892" s="16" t="s">
        <v>35754</v>
      </c>
      <c r="G8892" s="16" t="s">
        <v>29915</v>
      </c>
      <c r="H8892" s="16" t="s">
        <v>29917</v>
      </c>
      <c r="I8892" s="16" t="s">
        <v>35755</v>
      </c>
    </row>
    <row r="8893" spans="1:10">
      <c r="A8893" s="16" t="s">
        <v>21249</v>
      </c>
      <c r="B8893" s="52" t="s">
        <v>30118</v>
      </c>
      <c r="C8893" s="16" t="str">
        <f t="shared" si="138"/>
        <v>058 - 100</v>
      </c>
      <c r="D8893" s="52" t="s">
        <v>34487</v>
      </c>
      <c r="E8893" s="52" t="s">
        <v>10753</v>
      </c>
      <c r="F8893" s="16" t="s">
        <v>25196</v>
      </c>
      <c r="G8893" s="16" t="s">
        <v>10752</v>
      </c>
      <c r="H8893" s="16" t="s">
        <v>20396</v>
      </c>
      <c r="I8893" s="16" t="s">
        <v>21250</v>
      </c>
      <c r="J8893" s="16"/>
    </row>
    <row r="8894" spans="1:10">
      <c r="A8894" s="16" t="s">
        <v>36095</v>
      </c>
      <c r="B8894" s="52" t="s">
        <v>33269</v>
      </c>
      <c r="C8894" s="16" t="str">
        <f t="shared" si="138"/>
        <v>041 - 818</v>
      </c>
      <c r="D8894" s="52"/>
      <c r="E8894" s="52" t="s">
        <v>31873</v>
      </c>
      <c r="F8894" s="16"/>
      <c r="G8894" s="16" t="s">
        <v>31872</v>
      </c>
      <c r="H8894" s="16" t="s">
        <v>20397</v>
      </c>
      <c r="I8894" s="16" t="s">
        <v>36096</v>
      </c>
      <c r="J8894" s="16" t="s">
        <v>34487</v>
      </c>
    </row>
    <row r="8895" spans="1:10">
      <c r="A8895" s="16" t="s">
        <v>22095</v>
      </c>
      <c r="B8895" s="52" t="s">
        <v>15473</v>
      </c>
      <c r="C8895" s="16" t="str">
        <f t="shared" si="138"/>
        <v>079 - 122</v>
      </c>
      <c r="D8895" s="52" t="s">
        <v>34487</v>
      </c>
      <c r="E8895" s="52" t="s">
        <v>4771</v>
      </c>
      <c r="F8895" s="16" t="s">
        <v>82</v>
      </c>
      <c r="G8895" s="16" t="s">
        <v>4770</v>
      </c>
      <c r="H8895" s="16" t="s">
        <v>4772</v>
      </c>
      <c r="I8895" s="16" t="s">
        <v>22096</v>
      </c>
    </row>
    <row r="8896" spans="1:10">
      <c r="A8896" s="16" t="s">
        <v>6776</v>
      </c>
      <c r="B8896" s="52" t="s">
        <v>28767</v>
      </c>
      <c r="C8896" s="16" t="str">
        <f t="shared" si="138"/>
        <v>060 - 070</v>
      </c>
      <c r="D8896" s="52" t="s">
        <v>34487</v>
      </c>
      <c r="E8896" s="52" t="s">
        <v>10737</v>
      </c>
      <c r="F8896" s="16" t="s">
        <v>22872</v>
      </c>
      <c r="G8896" s="16" t="s">
        <v>10736</v>
      </c>
      <c r="H8896" s="16" t="s">
        <v>20396</v>
      </c>
      <c r="I8896" s="16" t="s">
        <v>1090</v>
      </c>
    </row>
    <row r="8897" spans="1:10">
      <c r="A8897" s="16" t="s">
        <v>12355</v>
      </c>
      <c r="B8897" s="52" t="s">
        <v>25606</v>
      </c>
      <c r="C8897" s="16" t="str">
        <f t="shared" si="138"/>
        <v>015 - 201</v>
      </c>
      <c r="D8897" s="52" t="s">
        <v>36059</v>
      </c>
      <c r="E8897" s="52" t="s">
        <v>32665</v>
      </c>
      <c r="F8897" s="16" t="s">
        <v>12356</v>
      </c>
      <c r="G8897" s="16" t="s">
        <v>32664</v>
      </c>
      <c r="H8897" s="16" t="s">
        <v>32666</v>
      </c>
      <c r="I8897" s="16" t="s">
        <v>12357</v>
      </c>
    </row>
    <row r="8898" spans="1:10">
      <c r="A8898" s="16" t="s">
        <v>31821</v>
      </c>
      <c r="B8898" s="52" t="s">
        <v>20553</v>
      </c>
      <c r="C8898" s="16" t="str">
        <f t="shared" si="138"/>
        <v>023 - 079</v>
      </c>
      <c r="D8898" s="52" t="s">
        <v>34487</v>
      </c>
      <c r="E8898" s="52" t="s">
        <v>380</v>
      </c>
      <c r="F8898" s="16" t="s">
        <v>19155</v>
      </c>
      <c r="G8898" s="16" t="s">
        <v>379</v>
      </c>
      <c r="H8898" s="16" t="s">
        <v>32660</v>
      </c>
      <c r="I8898" s="16" t="s">
        <v>31822</v>
      </c>
      <c r="J8898" s="16"/>
    </row>
    <row r="8899" spans="1:10">
      <c r="A8899" s="16" t="s">
        <v>16424</v>
      </c>
      <c r="B8899" s="52" t="s">
        <v>10226</v>
      </c>
      <c r="C8899" s="16" t="str">
        <f t="shared" si="138"/>
        <v>018 - 864</v>
      </c>
      <c r="D8899" s="52"/>
      <c r="E8899" s="52" t="s">
        <v>35975</v>
      </c>
      <c r="F8899" s="16"/>
      <c r="G8899" s="16" t="s">
        <v>35974</v>
      </c>
      <c r="H8899" s="16" t="s">
        <v>32666</v>
      </c>
      <c r="I8899" s="16" t="s">
        <v>16425</v>
      </c>
      <c r="J8899" s="16" t="s">
        <v>34487</v>
      </c>
    </row>
    <row r="8900" spans="1:10">
      <c r="A8900" s="16" t="s">
        <v>11243</v>
      </c>
      <c r="B8900" s="52" t="s">
        <v>2730</v>
      </c>
      <c r="C8900" s="16" t="str">
        <f t="shared" ref="C8900:C8963" si="139">MID(A8900,1,3) &amp;" - " &amp;MID(A8900,4,3)</f>
        <v>017 - 173</v>
      </c>
      <c r="D8900" s="52" t="s">
        <v>36059</v>
      </c>
      <c r="E8900" s="52" t="s">
        <v>22538</v>
      </c>
      <c r="F8900" s="16" t="s">
        <v>22536</v>
      </c>
      <c r="G8900" s="16" t="s">
        <v>22537</v>
      </c>
      <c r="H8900" s="16" t="s">
        <v>32666</v>
      </c>
      <c r="I8900" s="16" t="s">
        <v>11244</v>
      </c>
    </row>
    <row r="8901" spans="1:10">
      <c r="A8901" s="16" t="s">
        <v>7469</v>
      </c>
      <c r="B8901" s="52" t="s">
        <v>35214</v>
      </c>
      <c r="C8901" s="16" t="str">
        <f t="shared" si="139"/>
        <v>015 - 202</v>
      </c>
      <c r="D8901" s="52" t="s">
        <v>36059</v>
      </c>
      <c r="E8901" s="52" t="s">
        <v>32665</v>
      </c>
      <c r="F8901" s="16" t="s">
        <v>32663</v>
      </c>
      <c r="G8901" s="16" t="s">
        <v>32664</v>
      </c>
      <c r="H8901" s="16" t="s">
        <v>32666</v>
      </c>
      <c r="I8901" s="16" t="s">
        <v>7470</v>
      </c>
    </row>
    <row r="8902" spans="1:10">
      <c r="A8902" s="16" t="s">
        <v>18</v>
      </c>
      <c r="B8902" s="52" t="s">
        <v>10227</v>
      </c>
      <c r="C8902" s="16" t="str">
        <f t="shared" si="139"/>
        <v>018 - 145</v>
      </c>
      <c r="D8902" s="52" t="s">
        <v>36059</v>
      </c>
      <c r="E8902" s="52" t="s">
        <v>35975</v>
      </c>
      <c r="F8902" s="16" t="s">
        <v>34298</v>
      </c>
      <c r="G8902" s="16" t="s">
        <v>35974</v>
      </c>
      <c r="H8902" s="16" t="s">
        <v>32666</v>
      </c>
      <c r="I8902" s="16" t="s">
        <v>19</v>
      </c>
    </row>
    <row r="8903" spans="1:10">
      <c r="A8903" s="16" t="s">
        <v>37076</v>
      </c>
      <c r="B8903" s="52" t="s">
        <v>32480</v>
      </c>
      <c r="C8903" s="16" t="str">
        <f t="shared" si="139"/>
        <v>026 - 077</v>
      </c>
      <c r="D8903" s="52" t="s">
        <v>36059</v>
      </c>
      <c r="E8903" s="52" t="s">
        <v>8857</v>
      </c>
      <c r="F8903" s="16" t="s">
        <v>12032</v>
      </c>
      <c r="G8903" s="16" t="s">
        <v>8856</v>
      </c>
      <c r="H8903" s="16" t="s">
        <v>32660</v>
      </c>
      <c r="I8903" s="16" t="s">
        <v>37077</v>
      </c>
      <c r="J8903" s="16"/>
    </row>
    <row r="8904" spans="1:10">
      <c r="A8904" s="16" t="s">
        <v>23334</v>
      </c>
      <c r="B8904" s="52" t="s">
        <v>17166</v>
      </c>
      <c r="C8904" s="16" t="str">
        <f t="shared" si="139"/>
        <v>075 - 067</v>
      </c>
      <c r="D8904" s="52" t="s">
        <v>34487</v>
      </c>
      <c r="E8904" s="52" t="s">
        <v>25912</v>
      </c>
      <c r="F8904" s="16" t="s">
        <v>18504</v>
      </c>
      <c r="G8904" s="16" t="s">
        <v>31815</v>
      </c>
      <c r="H8904" s="16" t="s">
        <v>37422</v>
      </c>
      <c r="I8904" s="16" t="s">
        <v>23335</v>
      </c>
    </row>
    <row r="8905" spans="1:10">
      <c r="A8905" s="16" t="s">
        <v>30061</v>
      </c>
      <c r="B8905" s="52" t="s">
        <v>30221</v>
      </c>
      <c r="C8905" s="16" t="str">
        <f t="shared" si="139"/>
        <v>096 - 059</v>
      </c>
      <c r="D8905" s="52" t="s">
        <v>36059</v>
      </c>
      <c r="E8905" s="52" t="s">
        <v>14652</v>
      </c>
      <c r="F8905" s="16" t="s">
        <v>30062</v>
      </c>
      <c r="G8905" s="16" t="s">
        <v>14651</v>
      </c>
      <c r="H8905" s="16" t="s">
        <v>10732</v>
      </c>
      <c r="I8905" s="16" t="s">
        <v>25367</v>
      </c>
      <c r="J8905" s="16"/>
    </row>
    <row r="8906" spans="1:10">
      <c r="A8906" s="16" t="s">
        <v>31671</v>
      </c>
      <c r="B8906" s="52" t="s">
        <v>26745</v>
      </c>
      <c r="C8906" s="16" t="str">
        <f t="shared" si="139"/>
        <v>002 - 130</v>
      </c>
      <c r="D8906" s="52" t="s">
        <v>36059</v>
      </c>
      <c r="E8906" s="52" t="s">
        <v>36066</v>
      </c>
      <c r="F8906" s="16" t="s">
        <v>21966</v>
      </c>
      <c r="G8906" s="16" t="s">
        <v>20457</v>
      </c>
      <c r="H8906" s="16" t="s">
        <v>10732</v>
      </c>
      <c r="I8906" s="16" t="s">
        <v>25367</v>
      </c>
      <c r="J8906" s="16" t="s">
        <v>7990</v>
      </c>
    </row>
    <row r="8907" spans="1:10">
      <c r="A8907" s="16" t="s">
        <v>4932</v>
      </c>
      <c r="B8907" s="52" t="s">
        <v>7453</v>
      </c>
      <c r="C8907" s="16" t="str">
        <f t="shared" si="139"/>
        <v>024 - 091</v>
      </c>
      <c r="D8907" s="52" t="s">
        <v>36059</v>
      </c>
      <c r="E8907" s="52" t="s">
        <v>26794</v>
      </c>
      <c r="F8907" s="16" t="s">
        <v>4933</v>
      </c>
      <c r="G8907" s="16" t="s">
        <v>26793</v>
      </c>
      <c r="H8907" s="16" t="s">
        <v>32660</v>
      </c>
      <c r="I8907" s="16" t="s">
        <v>4934</v>
      </c>
    </row>
    <row r="8908" spans="1:10">
      <c r="A8908" s="16" t="s">
        <v>6560</v>
      </c>
      <c r="B8908" s="52" t="s">
        <v>13673</v>
      </c>
      <c r="C8908" s="16" t="str">
        <f t="shared" si="139"/>
        <v>004 - 208</v>
      </c>
      <c r="D8908" s="52" t="s">
        <v>36059</v>
      </c>
      <c r="E8908" s="52" t="s">
        <v>10758</v>
      </c>
      <c r="F8908" s="16" t="s">
        <v>36339</v>
      </c>
      <c r="G8908" s="16" t="s">
        <v>10757</v>
      </c>
      <c r="H8908" s="16" t="s">
        <v>10732</v>
      </c>
      <c r="I8908" s="16" t="s">
        <v>14943</v>
      </c>
    </row>
    <row r="8909" spans="1:10">
      <c r="A8909" s="16" t="s">
        <v>14949</v>
      </c>
      <c r="B8909" s="52" t="s">
        <v>13587</v>
      </c>
      <c r="C8909" s="16" t="str">
        <f t="shared" si="139"/>
        <v>004 - 209</v>
      </c>
      <c r="D8909" s="52" t="s">
        <v>34487</v>
      </c>
      <c r="E8909" s="52" t="s">
        <v>10758</v>
      </c>
      <c r="F8909" s="16" t="s">
        <v>23466</v>
      </c>
      <c r="G8909" s="16" t="s">
        <v>10757</v>
      </c>
      <c r="H8909" s="16" t="s">
        <v>10732</v>
      </c>
      <c r="I8909" s="16" t="s">
        <v>14950</v>
      </c>
    </row>
    <row r="8910" spans="1:10">
      <c r="A8910" s="16" t="s">
        <v>3149</v>
      </c>
      <c r="B8910" s="52" t="s">
        <v>13992</v>
      </c>
      <c r="C8910" s="16" t="str">
        <f t="shared" si="139"/>
        <v>001 - 241</v>
      </c>
      <c r="D8910" s="52" t="s">
        <v>34487</v>
      </c>
      <c r="E8910" s="52" t="s">
        <v>37671</v>
      </c>
      <c r="F8910" s="16" t="s">
        <v>6122</v>
      </c>
      <c r="G8910" s="16" t="s">
        <v>37670</v>
      </c>
      <c r="H8910" s="16" t="s">
        <v>10732</v>
      </c>
      <c r="I8910" s="16" t="s">
        <v>3150</v>
      </c>
    </row>
    <row r="8911" spans="1:10">
      <c r="A8911" s="16" t="s">
        <v>11004</v>
      </c>
      <c r="B8911" s="52" t="s">
        <v>20965</v>
      </c>
      <c r="C8911" s="16" t="str">
        <f t="shared" si="139"/>
        <v>012 - 141</v>
      </c>
      <c r="D8911" s="52" t="s">
        <v>36059</v>
      </c>
      <c r="E8911" s="52" t="s">
        <v>18879</v>
      </c>
      <c r="F8911" s="16" t="s">
        <v>25674</v>
      </c>
      <c r="G8911" s="16" t="s">
        <v>26253</v>
      </c>
      <c r="H8911" s="16" t="s">
        <v>32666</v>
      </c>
      <c r="I8911" s="16" t="s">
        <v>11005</v>
      </c>
    </row>
    <row r="8912" spans="1:10">
      <c r="A8912" s="16" t="s">
        <v>6803</v>
      </c>
      <c r="B8912" s="52" t="s">
        <v>26178</v>
      </c>
      <c r="C8912" s="16" t="str">
        <f t="shared" si="139"/>
        <v>078 - 117</v>
      </c>
      <c r="D8912" s="52" t="s">
        <v>34487</v>
      </c>
      <c r="E8912" s="52" t="s">
        <v>1697</v>
      </c>
      <c r="F8912" s="16" t="s">
        <v>1695</v>
      </c>
      <c r="G8912" s="16" t="s">
        <v>1696</v>
      </c>
      <c r="H8912" s="16" t="s">
        <v>4772</v>
      </c>
      <c r="I8912" s="16" t="s">
        <v>29669</v>
      </c>
    </row>
    <row r="8913" spans="1:10">
      <c r="A8913" s="16" t="s">
        <v>7607</v>
      </c>
      <c r="B8913" s="52" t="s">
        <v>20554</v>
      </c>
      <c r="C8913" s="16" t="str">
        <f t="shared" si="139"/>
        <v>023 - 072</v>
      </c>
      <c r="D8913" s="52" t="s">
        <v>36059</v>
      </c>
      <c r="E8913" s="52" t="s">
        <v>380</v>
      </c>
      <c r="F8913" s="16" t="s">
        <v>7608</v>
      </c>
      <c r="G8913" s="16" t="s">
        <v>379</v>
      </c>
      <c r="H8913" s="16" t="s">
        <v>32660</v>
      </c>
      <c r="I8913" s="16" t="s">
        <v>7609</v>
      </c>
    </row>
    <row r="8914" spans="1:10">
      <c r="A8914" s="16" t="s">
        <v>18229</v>
      </c>
      <c r="B8914" s="52" t="s">
        <v>18680</v>
      </c>
      <c r="C8914" s="16" t="str">
        <f t="shared" si="139"/>
        <v>092 - 057</v>
      </c>
      <c r="D8914" s="52" t="s">
        <v>36059</v>
      </c>
      <c r="E8914" s="52" t="s">
        <v>3326</v>
      </c>
      <c r="F8914" s="16" t="s">
        <v>19610</v>
      </c>
      <c r="G8914" s="16" t="s">
        <v>30322</v>
      </c>
      <c r="H8914" s="16" t="s">
        <v>33521</v>
      </c>
      <c r="I8914" s="16" t="s">
        <v>19611</v>
      </c>
      <c r="J8914" s="16"/>
    </row>
    <row r="8915" spans="1:10">
      <c r="A8915" s="16" t="s">
        <v>19095</v>
      </c>
      <c r="B8915" s="52" t="s">
        <v>10273</v>
      </c>
      <c r="C8915" s="16" t="str">
        <f t="shared" si="139"/>
        <v>018 - 138</v>
      </c>
      <c r="D8915" s="52" t="s">
        <v>36059</v>
      </c>
      <c r="E8915" s="52" t="s">
        <v>35975</v>
      </c>
      <c r="F8915" s="16" t="s">
        <v>19096</v>
      </c>
      <c r="G8915" s="16" t="s">
        <v>35974</v>
      </c>
      <c r="H8915" s="16" t="s">
        <v>32666</v>
      </c>
      <c r="I8915" s="16" t="s">
        <v>19097</v>
      </c>
    </row>
    <row r="8916" spans="1:10">
      <c r="A8916" s="16" t="s">
        <v>25772</v>
      </c>
      <c r="B8916" s="52" t="s">
        <v>37210</v>
      </c>
      <c r="C8916" s="16" t="str">
        <f t="shared" si="139"/>
        <v>072 - 040</v>
      </c>
      <c r="D8916" s="52" t="s">
        <v>36059</v>
      </c>
      <c r="E8916" s="52" t="s">
        <v>23759</v>
      </c>
      <c r="F8916" s="16" t="s">
        <v>25773</v>
      </c>
      <c r="G8916" s="16" t="s">
        <v>23758</v>
      </c>
      <c r="H8916" s="16" t="s">
        <v>37422</v>
      </c>
      <c r="I8916" s="16" t="s">
        <v>25774</v>
      </c>
      <c r="J8916" s="16"/>
    </row>
    <row r="8917" spans="1:10">
      <c r="A8917" s="16" t="s">
        <v>4751</v>
      </c>
      <c r="B8917" s="52" t="s">
        <v>26722</v>
      </c>
      <c r="C8917" s="16" t="str">
        <f t="shared" si="139"/>
        <v>071 - 049</v>
      </c>
      <c r="D8917" s="52" t="s">
        <v>34487</v>
      </c>
      <c r="E8917" s="52" t="s">
        <v>13516</v>
      </c>
      <c r="F8917" s="16" t="s">
        <v>4752</v>
      </c>
      <c r="G8917" s="16" t="s">
        <v>13515</v>
      </c>
      <c r="H8917" s="16" t="s">
        <v>37422</v>
      </c>
      <c r="I8917" s="16" t="s">
        <v>4753</v>
      </c>
    </row>
    <row r="8918" spans="1:10">
      <c r="A8918" s="16" t="s">
        <v>30925</v>
      </c>
      <c r="B8918" s="52" t="s">
        <v>17167</v>
      </c>
      <c r="C8918" s="16" t="str">
        <f t="shared" si="139"/>
        <v>075 - 070</v>
      </c>
      <c r="D8918" s="52" t="s">
        <v>34487</v>
      </c>
      <c r="E8918" s="52" t="s">
        <v>25912</v>
      </c>
      <c r="F8918" s="16" t="s">
        <v>26384</v>
      </c>
      <c r="G8918" s="16" t="s">
        <v>31815</v>
      </c>
      <c r="H8918" s="16" t="s">
        <v>37422</v>
      </c>
      <c r="I8918" s="16" t="s">
        <v>26385</v>
      </c>
    </row>
    <row r="8919" spans="1:10">
      <c r="A8919" s="16" t="s">
        <v>11528</v>
      </c>
      <c r="B8919" s="52" t="s">
        <v>24220</v>
      </c>
      <c r="C8919" s="16" t="str">
        <f t="shared" si="139"/>
        <v>051 - 034</v>
      </c>
      <c r="D8919" s="52" t="s">
        <v>34487</v>
      </c>
      <c r="E8919" s="52" t="s">
        <v>31110</v>
      </c>
      <c r="F8919" s="16" t="s">
        <v>11529</v>
      </c>
      <c r="G8919" s="16" t="s">
        <v>31109</v>
      </c>
      <c r="H8919" s="16" t="s">
        <v>30328</v>
      </c>
      <c r="I8919" s="16" t="s">
        <v>11530</v>
      </c>
    </row>
    <row r="8920" spans="1:10">
      <c r="A8920" s="16" t="s">
        <v>37741</v>
      </c>
      <c r="B8920" s="52" t="s">
        <v>12976</v>
      </c>
      <c r="C8920" s="16" t="str">
        <f t="shared" si="139"/>
        <v>016 - 191</v>
      </c>
      <c r="D8920" s="52" t="s">
        <v>34487</v>
      </c>
      <c r="E8920" s="52" t="s">
        <v>10742</v>
      </c>
      <c r="F8920" s="16" t="s">
        <v>36714</v>
      </c>
      <c r="G8920" s="16" t="s">
        <v>10741</v>
      </c>
      <c r="H8920" s="16" t="s">
        <v>32666</v>
      </c>
      <c r="I8920" s="16" t="s">
        <v>12508</v>
      </c>
    </row>
    <row r="8921" spans="1:10">
      <c r="A8921" s="16" t="s">
        <v>6788</v>
      </c>
      <c r="B8921" s="52" t="s">
        <v>21164</v>
      </c>
      <c r="C8921" s="16" t="str">
        <f t="shared" si="139"/>
        <v>078 - 129</v>
      </c>
      <c r="D8921" s="52" t="s">
        <v>34487</v>
      </c>
      <c r="E8921" s="52" t="s">
        <v>1697</v>
      </c>
      <c r="F8921" s="16" t="s">
        <v>22875</v>
      </c>
      <c r="G8921" s="16" t="s">
        <v>1696</v>
      </c>
      <c r="H8921" s="16" t="s">
        <v>4772</v>
      </c>
      <c r="I8921" s="16" t="s">
        <v>6789</v>
      </c>
    </row>
    <row r="8922" spans="1:10">
      <c r="A8922" s="16" t="s">
        <v>13583</v>
      </c>
      <c r="B8922" s="52" t="s">
        <v>15474</v>
      </c>
      <c r="C8922" s="16" t="str">
        <f t="shared" si="139"/>
        <v>079 - 117</v>
      </c>
      <c r="D8922" s="52" t="s">
        <v>34487</v>
      </c>
      <c r="E8922" s="52" t="s">
        <v>4771</v>
      </c>
      <c r="F8922" s="16" t="s">
        <v>33459</v>
      </c>
      <c r="G8922" s="16" t="s">
        <v>4770</v>
      </c>
      <c r="H8922" s="16" t="s">
        <v>4772</v>
      </c>
      <c r="I8922" s="16" t="s">
        <v>13584</v>
      </c>
    </row>
    <row r="8923" spans="1:10">
      <c r="A8923" s="16" t="s">
        <v>13480</v>
      </c>
      <c r="B8923" s="52" t="s">
        <v>22076</v>
      </c>
      <c r="C8923" s="16" t="str">
        <f t="shared" si="139"/>
        <v>085 - 017</v>
      </c>
      <c r="D8923" s="52" t="s">
        <v>34487</v>
      </c>
      <c r="E8923" s="52" t="s">
        <v>5706</v>
      </c>
      <c r="F8923" s="16" t="s">
        <v>13481</v>
      </c>
      <c r="G8923" s="16" t="s">
        <v>5718</v>
      </c>
      <c r="H8923" s="16" t="s">
        <v>29917</v>
      </c>
      <c r="I8923" s="16" t="s">
        <v>13482</v>
      </c>
      <c r="J8923" s="16"/>
    </row>
    <row r="8924" spans="1:10">
      <c r="A8924" s="16" t="s">
        <v>26797</v>
      </c>
      <c r="B8924" s="52" t="s">
        <v>2451</v>
      </c>
      <c r="C8924" s="16" t="str">
        <f t="shared" si="139"/>
        <v>075 - 072</v>
      </c>
      <c r="D8924" s="52" t="s">
        <v>34487</v>
      </c>
      <c r="E8924" s="52" t="s">
        <v>25912</v>
      </c>
      <c r="F8924" s="16" t="s">
        <v>27443</v>
      </c>
      <c r="G8924" s="16" t="s">
        <v>31815</v>
      </c>
      <c r="H8924" s="16" t="s">
        <v>37422</v>
      </c>
      <c r="I8924" s="16" t="s">
        <v>26798</v>
      </c>
    </row>
    <row r="8925" spans="1:10">
      <c r="A8925" s="16" t="s">
        <v>35171</v>
      </c>
      <c r="B8925" s="52" t="s">
        <v>2951</v>
      </c>
      <c r="C8925" s="16" t="str">
        <f t="shared" si="139"/>
        <v>080 - 078</v>
      </c>
      <c r="D8925" s="52" t="s">
        <v>34487</v>
      </c>
      <c r="E8925" s="52" t="s">
        <v>1692</v>
      </c>
      <c r="F8925" s="16" t="s">
        <v>35172</v>
      </c>
      <c r="G8925" s="16" t="s">
        <v>1691</v>
      </c>
      <c r="H8925" s="16" t="s">
        <v>4772</v>
      </c>
      <c r="I8925" s="16" t="s">
        <v>35173</v>
      </c>
      <c r="J8925" s="16"/>
    </row>
    <row r="8926" spans="1:10">
      <c r="A8926" s="16" t="s">
        <v>29280</v>
      </c>
      <c r="B8926" s="52" t="s">
        <v>10274</v>
      </c>
      <c r="C8926" s="16" t="str">
        <f t="shared" si="139"/>
        <v>018 - 139</v>
      </c>
      <c r="D8926" s="52" t="s">
        <v>36059</v>
      </c>
      <c r="E8926" s="52" t="s">
        <v>35975</v>
      </c>
      <c r="F8926" s="16" t="s">
        <v>34298</v>
      </c>
      <c r="G8926" s="16" t="s">
        <v>35974</v>
      </c>
      <c r="H8926" s="16" t="s">
        <v>32666</v>
      </c>
      <c r="I8926" s="16" t="s">
        <v>29281</v>
      </c>
    </row>
    <row r="8927" spans="1:10">
      <c r="A8927" s="16" t="s">
        <v>10328</v>
      </c>
      <c r="B8927" s="52" t="s">
        <v>11320</v>
      </c>
      <c r="C8927" s="16" t="str">
        <f t="shared" si="139"/>
        <v>082 - 066</v>
      </c>
      <c r="D8927" s="52" t="s">
        <v>34487</v>
      </c>
      <c r="E8927" s="52" t="s">
        <v>1263</v>
      </c>
      <c r="F8927" s="16" t="s">
        <v>20249</v>
      </c>
      <c r="G8927" s="16" t="s">
        <v>1262</v>
      </c>
      <c r="H8927" s="16" t="s">
        <v>29917</v>
      </c>
      <c r="I8927" s="16" t="s">
        <v>10329</v>
      </c>
    </row>
    <row r="8928" spans="1:10">
      <c r="A8928" s="16" t="s">
        <v>5419</v>
      </c>
      <c r="B8928" s="52" t="s">
        <v>21142</v>
      </c>
      <c r="C8928" s="16" t="str">
        <f t="shared" si="139"/>
        <v>021 - 085</v>
      </c>
      <c r="D8928" s="52" t="s">
        <v>34487</v>
      </c>
      <c r="E8928" s="52" t="s">
        <v>14657</v>
      </c>
      <c r="F8928" s="16" t="s">
        <v>5420</v>
      </c>
      <c r="G8928" s="16" t="s">
        <v>14656</v>
      </c>
      <c r="H8928" s="16" t="s">
        <v>4778</v>
      </c>
      <c r="I8928" s="16" t="s">
        <v>5421</v>
      </c>
    </row>
    <row r="8929" spans="1:10">
      <c r="A8929" s="16" t="s">
        <v>15002</v>
      </c>
      <c r="B8929" s="52" t="s">
        <v>21077</v>
      </c>
      <c r="C8929" s="16" t="str">
        <f t="shared" si="139"/>
        <v>088 - 010</v>
      </c>
      <c r="D8929" s="52" t="s">
        <v>36059</v>
      </c>
      <c r="E8929" s="52" t="s">
        <v>30315</v>
      </c>
      <c r="F8929" s="16" t="s">
        <v>15003</v>
      </c>
      <c r="G8929" s="16" t="s">
        <v>30314</v>
      </c>
      <c r="H8929" s="16" t="s">
        <v>29917</v>
      </c>
      <c r="I8929" s="16" t="s">
        <v>15004</v>
      </c>
    </row>
    <row r="8930" spans="1:10">
      <c r="A8930" s="16" t="s">
        <v>11842</v>
      </c>
      <c r="B8930" s="52" t="s">
        <v>16157</v>
      </c>
      <c r="C8930" s="16" t="str">
        <f t="shared" si="139"/>
        <v>062 - 069</v>
      </c>
      <c r="D8930" s="52" t="s">
        <v>34487</v>
      </c>
      <c r="E8930" s="52" t="s">
        <v>1277</v>
      </c>
      <c r="F8930" s="16" t="s">
        <v>37762</v>
      </c>
      <c r="G8930" s="16" t="s">
        <v>1276</v>
      </c>
      <c r="H8930" s="16" t="s">
        <v>30282</v>
      </c>
      <c r="I8930" s="16" t="s">
        <v>11843</v>
      </c>
    </row>
    <row r="8931" spans="1:10">
      <c r="A8931" s="16" t="s">
        <v>35367</v>
      </c>
      <c r="B8931" s="52" t="s">
        <v>3624</v>
      </c>
      <c r="C8931" s="16" t="str">
        <f t="shared" si="139"/>
        <v>031 - 726</v>
      </c>
      <c r="D8931" s="52"/>
      <c r="E8931" s="52" t="s">
        <v>7531</v>
      </c>
      <c r="F8931" s="16"/>
      <c r="G8931" s="16" t="s">
        <v>7530</v>
      </c>
      <c r="H8931" s="16" t="s">
        <v>30334</v>
      </c>
      <c r="I8931" s="16" t="s">
        <v>35368</v>
      </c>
      <c r="J8931" s="16" t="s">
        <v>34487</v>
      </c>
    </row>
    <row r="8932" spans="1:10">
      <c r="A8932" s="16" t="s">
        <v>35581</v>
      </c>
      <c r="B8932" s="52" t="s">
        <v>8211</v>
      </c>
      <c r="C8932" s="16" t="str">
        <f t="shared" si="139"/>
        <v>070 - 072</v>
      </c>
      <c r="D8932" s="52" t="s">
        <v>36059</v>
      </c>
      <c r="E8932" s="52" t="s">
        <v>23672</v>
      </c>
      <c r="F8932" s="16" t="s">
        <v>35582</v>
      </c>
      <c r="G8932" s="16" t="s">
        <v>23671</v>
      </c>
      <c r="H8932" s="16" t="s">
        <v>10748</v>
      </c>
      <c r="I8932" s="16" t="s">
        <v>35583</v>
      </c>
      <c r="J8932" s="16"/>
    </row>
    <row r="8933" spans="1:10">
      <c r="A8933" s="16" t="s">
        <v>6370</v>
      </c>
      <c r="B8933" s="52" t="s">
        <v>10037</v>
      </c>
      <c r="C8933" s="16" t="str">
        <f t="shared" si="139"/>
        <v>050 - 033</v>
      </c>
      <c r="D8933" s="52" t="s">
        <v>36059</v>
      </c>
      <c r="E8933" s="52" t="s">
        <v>25930</v>
      </c>
      <c r="F8933" s="16" t="s">
        <v>6371</v>
      </c>
      <c r="G8933" s="16" t="s">
        <v>25929</v>
      </c>
      <c r="H8933" s="16" t="s">
        <v>30328</v>
      </c>
      <c r="I8933" s="16" t="s">
        <v>6372</v>
      </c>
    </row>
    <row r="8934" spans="1:10">
      <c r="A8934" s="16" t="s">
        <v>20197</v>
      </c>
      <c r="B8934" s="52" t="s">
        <v>21165</v>
      </c>
      <c r="C8934" s="16" t="str">
        <f t="shared" si="139"/>
        <v>078 - 130</v>
      </c>
      <c r="D8934" s="52" t="s">
        <v>34487</v>
      </c>
      <c r="E8934" s="52" t="s">
        <v>1697</v>
      </c>
      <c r="F8934" s="16" t="s">
        <v>1695</v>
      </c>
      <c r="G8934" s="16" t="s">
        <v>1696</v>
      </c>
      <c r="H8934" s="16" t="s">
        <v>4772</v>
      </c>
      <c r="I8934" s="16" t="s">
        <v>20198</v>
      </c>
    </row>
    <row r="8935" spans="1:10">
      <c r="A8935" s="16" t="s">
        <v>13462</v>
      </c>
      <c r="B8935" s="52" t="s">
        <v>15295</v>
      </c>
      <c r="C8935" s="16" t="str">
        <f t="shared" si="139"/>
        <v>083 - 083</v>
      </c>
      <c r="D8935" s="52" t="s">
        <v>34487</v>
      </c>
      <c r="E8935" s="52" t="s">
        <v>21246</v>
      </c>
      <c r="F8935" s="16" t="s">
        <v>3270</v>
      </c>
      <c r="G8935" s="16" t="s">
        <v>21245</v>
      </c>
      <c r="H8935" s="16" t="s">
        <v>29917</v>
      </c>
      <c r="I8935" s="16" t="s">
        <v>13463</v>
      </c>
    </row>
    <row r="8936" spans="1:10">
      <c r="A8936" s="16" t="s">
        <v>36175</v>
      </c>
      <c r="B8936" s="52" t="s">
        <v>32089</v>
      </c>
      <c r="C8936" s="16" t="str">
        <f t="shared" si="139"/>
        <v>084 - 037</v>
      </c>
      <c r="D8936" s="52" t="s">
        <v>34487</v>
      </c>
      <c r="E8936" s="52" t="s">
        <v>18698</v>
      </c>
      <c r="F8936" s="16" t="s">
        <v>20853</v>
      </c>
      <c r="G8936" s="16" t="s">
        <v>18697</v>
      </c>
      <c r="H8936" s="16" t="s">
        <v>29917</v>
      </c>
      <c r="I8936" s="16" t="s">
        <v>36176</v>
      </c>
      <c r="J8936" s="16"/>
    </row>
    <row r="8937" spans="1:10">
      <c r="A8937" s="16" t="s">
        <v>22270</v>
      </c>
      <c r="B8937" s="52" t="s">
        <v>6355</v>
      </c>
      <c r="C8937" s="16" t="str">
        <f t="shared" si="139"/>
        <v>053 - 022</v>
      </c>
      <c r="D8937" s="52" t="s">
        <v>34487</v>
      </c>
      <c r="E8937" s="52" t="s">
        <v>36783</v>
      </c>
      <c r="F8937" s="16" t="s">
        <v>22271</v>
      </c>
      <c r="G8937" s="16" t="s">
        <v>36782</v>
      </c>
      <c r="H8937" s="16" t="s">
        <v>30328</v>
      </c>
      <c r="I8937" s="16" t="s">
        <v>22272</v>
      </c>
      <c r="J8937" s="16"/>
    </row>
    <row r="8938" spans="1:10">
      <c r="A8938" s="16" t="s">
        <v>33185</v>
      </c>
      <c r="B8938" s="52" t="s">
        <v>11321</v>
      </c>
      <c r="C8938" s="16" t="str">
        <f t="shared" si="139"/>
        <v>082 - 067</v>
      </c>
      <c r="D8938" s="52" t="s">
        <v>36059</v>
      </c>
      <c r="E8938" s="52" t="s">
        <v>1263</v>
      </c>
      <c r="F8938" s="16" t="s">
        <v>33186</v>
      </c>
      <c r="G8938" s="16" t="s">
        <v>1262</v>
      </c>
      <c r="H8938" s="16" t="s">
        <v>29917</v>
      </c>
      <c r="I8938" s="16" t="s">
        <v>33187</v>
      </c>
    </row>
    <row r="8939" spans="1:10">
      <c r="A8939" s="16" t="s">
        <v>11002</v>
      </c>
      <c r="B8939" s="52" t="s">
        <v>10275</v>
      </c>
      <c r="C8939" s="16" t="str">
        <f t="shared" si="139"/>
        <v>018 - 140</v>
      </c>
      <c r="D8939" s="52" t="s">
        <v>36059</v>
      </c>
      <c r="E8939" s="52" t="s">
        <v>35975</v>
      </c>
      <c r="F8939" s="16" t="s">
        <v>22918</v>
      </c>
      <c r="G8939" s="16" t="s">
        <v>35974</v>
      </c>
      <c r="H8939" s="16" t="s">
        <v>32666</v>
      </c>
      <c r="I8939" s="16" t="s">
        <v>22919</v>
      </c>
    </row>
    <row r="8940" spans="1:10">
      <c r="A8940" s="16" t="s">
        <v>15455</v>
      </c>
      <c r="B8940" s="52" t="s">
        <v>36125</v>
      </c>
      <c r="C8940" s="16" t="str">
        <f t="shared" si="139"/>
        <v>009 - 826</v>
      </c>
      <c r="D8940" s="52"/>
      <c r="E8940" s="52" t="s">
        <v>26840</v>
      </c>
      <c r="G8940" s="16" t="s">
        <v>26839</v>
      </c>
      <c r="H8940" s="16" t="s">
        <v>34573</v>
      </c>
      <c r="I8940" s="16" t="s">
        <v>15456</v>
      </c>
      <c r="J8940" s="16" t="s">
        <v>34487</v>
      </c>
    </row>
    <row r="8941" spans="1:10">
      <c r="A8941" s="16" t="s">
        <v>15325</v>
      </c>
      <c r="B8941" s="52" t="s">
        <v>16691</v>
      </c>
      <c r="C8941" s="16" t="str">
        <f t="shared" si="139"/>
        <v>095 - 047</v>
      </c>
      <c r="D8941" s="52" t="s">
        <v>34487</v>
      </c>
      <c r="E8941" s="52" t="s">
        <v>5719</v>
      </c>
      <c r="F8941" s="16" t="s">
        <v>15326</v>
      </c>
      <c r="G8941" s="16" t="s">
        <v>29627</v>
      </c>
      <c r="H8941" s="16" t="s">
        <v>33521</v>
      </c>
      <c r="I8941" s="16" t="s">
        <v>15327</v>
      </c>
      <c r="J8941" s="16"/>
    </row>
    <row r="8942" spans="1:10">
      <c r="A8942" s="16" t="s">
        <v>22986</v>
      </c>
      <c r="B8942" s="52" t="s">
        <v>29260</v>
      </c>
      <c r="C8942" s="16" t="str">
        <f t="shared" si="139"/>
        <v>025 - 048</v>
      </c>
      <c r="D8942" s="52" t="s">
        <v>34487</v>
      </c>
      <c r="E8942" s="52" t="s">
        <v>36071</v>
      </c>
      <c r="F8942" s="16" t="s">
        <v>22987</v>
      </c>
      <c r="G8942" s="16" t="s">
        <v>36070</v>
      </c>
      <c r="H8942" s="16" t="s">
        <v>32660</v>
      </c>
      <c r="I8942" s="16" t="s">
        <v>22988</v>
      </c>
      <c r="J8942" s="16"/>
    </row>
    <row r="8943" spans="1:10">
      <c r="A8943" s="16" t="s">
        <v>27531</v>
      </c>
      <c r="B8943" s="52" t="s">
        <v>4675</v>
      </c>
      <c r="C8943" s="16" t="str">
        <f t="shared" si="139"/>
        <v>028 - 080</v>
      </c>
      <c r="D8943" s="52" t="s">
        <v>36059</v>
      </c>
      <c r="E8943" s="52" t="s">
        <v>32659</v>
      </c>
      <c r="F8943" s="16" t="s">
        <v>36818</v>
      </c>
      <c r="G8943" s="16" t="s">
        <v>32658</v>
      </c>
      <c r="H8943" s="16" t="s">
        <v>32660</v>
      </c>
      <c r="I8943" s="16" t="s">
        <v>27532</v>
      </c>
    </row>
    <row r="8944" spans="1:10">
      <c r="A8944" s="16" t="s">
        <v>11531</v>
      </c>
      <c r="B8944" s="52" t="s">
        <v>10038</v>
      </c>
      <c r="C8944" s="16" t="str">
        <f t="shared" si="139"/>
        <v>050 - 034</v>
      </c>
      <c r="D8944" s="52" t="s">
        <v>34487</v>
      </c>
      <c r="E8944" s="52" t="s">
        <v>25930</v>
      </c>
      <c r="F8944" s="16" t="s">
        <v>26281</v>
      </c>
      <c r="G8944" s="16" t="s">
        <v>25929</v>
      </c>
      <c r="H8944" s="16" t="s">
        <v>30328</v>
      </c>
      <c r="I8944" s="16" t="s">
        <v>11532</v>
      </c>
    </row>
    <row r="8945" spans="1:10">
      <c r="A8945" s="16" t="s">
        <v>21637</v>
      </c>
      <c r="B8945" s="52" t="s">
        <v>10039</v>
      </c>
      <c r="C8945" s="16" t="str">
        <f t="shared" si="139"/>
        <v>050 - 802</v>
      </c>
      <c r="D8945" s="52"/>
      <c r="E8945" s="52" t="s">
        <v>25930</v>
      </c>
      <c r="F8945" s="16"/>
      <c r="G8945" s="16" t="s">
        <v>25929</v>
      </c>
      <c r="H8945" s="16" t="s">
        <v>30328</v>
      </c>
      <c r="I8945" s="16" t="s">
        <v>21638</v>
      </c>
      <c r="J8945" s="16" t="s">
        <v>34487</v>
      </c>
    </row>
    <row r="8946" spans="1:10">
      <c r="A8946" s="16" t="s">
        <v>1210</v>
      </c>
      <c r="B8946" s="52" t="s">
        <v>15296</v>
      </c>
      <c r="C8946" s="16" t="str">
        <f t="shared" si="139"/>
        <v>083 - 086</v>
      </c>
      <c r="D8946" s="52" t="s">
        <v>34487</v>
      </c>
      <c r="E8946" s="52" t="s">
        <v>21246</v>
      </c>
      <c r="F8946" s="16" t="s">
        <v>1211</v>
      </c>
      <c r="G8946" s="16" t="s">
        <v>21245</v>
      </c>
      <c r="H8946" s="16" t="s">
        <v>29917</v>
      </c>
      <c r="I8946" s="16" t="s">
        <v>23872</v>
      </c>
    </row>
    <row r="8947" spans="1:10">
      <c r="A8947" s="16" t="s">
        <v>35946</v>
      </c>
      <c r="B8947" s="52" t="s">
        <v>32481</v>
      </c>
      <c r="C8947" s="16" t="str">
        <f t="shared" si="139"/>
        <v>026 - 075</v>
      </c>
      <c r="D8947" s="52" t="s">
        <v>36059</v>
      </c>
      <c r="E8947" s="52" t="s">
        <v>8857</v>
      </c>
      <c r="F8947" s="16" t="s">
        <v>35947</v>
      </c>
      <c r="G8947" s="16" t="s">
        <v>8856</v>
      </c>
      <c r="H8947" s="16" t="s">
        <v>32660</v>
      </c>
      <c r="I8947" s="16" t="s">
        <v>35948</v>
      </c>
    </row>
    <row r="8948" spans="1:10">
      <c r="A8948" s="16" t="s">
        <v>26461</v>
      </c>
      <c r="B8948" s="52" t="s">
        <v>19243</v>
      </c>
      <c r="C8948" s="16" t="str">
        <f t="shared" si="139"/>
        <v>064 - 088</v>
      </c>
      <c r="D8948" s="52" t="s">
        <v>34487</v>
      </c>
      <c r="E8948" s="52" t="s">
        <v>27583</v>
      </c>
      <c r="F8948" s="16" t="s">
        <v>18713</v>
      </c>
      <c r="G8948" s="16" t="s">
        <v>27582</v>
      </c>
      <c r="H8948" s="16" t="s">
        <v>30282</v>
      </c>
      <c r="I8948" s="16" t="s">
        <v>26462</v>
      </c>
      <c r="J8948" s="16"/>
    </row>
    <row r="8949" spans="1:10">
      <c r="A8949" s="16" t="s">
        <v>35371</v>
      </c>
      <c r="B8949" s="52" t="s">
        <v>25621</v>
      </c>
      <c r="C8949" s="16" t="str">
        <f t="shared" si="139"/>
        <v>031 - 727</v>
      </c>
      <c r="D8949" s="52"/>
      <c r="E8949" s="52" t="s">
        <v>7531</v>
      </c>
      <c r="F8949" s="16"/>
      <c r="G8949" s="16" t="s">
        <v>7530</v>
      </c>
      <c r="H8949" s="16" t="s">
        <v>30334</v>
      </c>
      <c r="I8949" s="16" t="s">
        <v>35372</v>
      </c>
      <c r="J8949" s="16" t="s">
        <v>34487</v>
      </c>
    </row>
    <row r="8950" spans="1:10">
      <c r="A8950" s="16" t="s">
        <v>15874</v>
      </c>
      <c r="B8950" s="52" t="s">
        <v>21143</v>
      </c>
      <c r="C8950" s="16" t="str">
        <f t="shared" si="139"/>
        <v>021 - 892</v>
      </c>
      <c r="D8950" s="52"/>
      <c r="E8950" s="52" t="s">
        <v>14657</v>
      </c>
      <c r="F8950" s="16"/>
      <c r="G8950" s="16" t="s">
        <v>14656</v>
      </c>
      <c r="H8950" s="16" t="s">
        <v>4778</v>
      </c>
      <c r="I8950" s="16" t="s">
        <v>15875</v>
      </c>
      <c r="J8950" s="16" t="s">
        <v>34487</v>
      </c>
    </row>
    <row r="8951" spans="1:10">
      <c r="A8951" s="16" t="s">
        <v>17413</v>
      </c>
      <c r="B8951" s="52" t="s">
        <v>20578</v>
      </c>
      <c r="C8951" s="16" t="str">
        <f t="shared" si="139"/>
        <v>022 - 908</v>
      </c>
      <c r="D8951" s="52"/>
      <c r="E8951" s="52" t="s">
        <v>4777</v>
      </c>
      <c r="F8951" s="16"/>
      <c r="G8951" s="16" t="s">
        <v>4776</v>
      </c>
      <c r="H8951" s="16" t="s">
        <v>4778</v>
      </c>
      <c r="I8951" s="16" t="s">
        <v>17414</v>
      </c>
      <c r="J8951" s="16" t="s">
        <v>34487</v>
      </c>
    </row>
    <row r="8952" spans="1:10">
      <c r="A8952" s="16" t="s">
        <v>11371</v>
      </c>
      <c r="B8952" s="52" t="s">
        <v>4676</v>
      </c>
      <c r="C8952" s="16" t="str">
        <f t="shared" si="139"/>
        <v>028 - 081</v>
      </c>
      <c r="D8952" s="52" t="s">
        <v>36059</v>
      </c>
      <c r="E8952" s="52" t="s">
        <v>32659</v>
      </c>
      <c r="F8952" s="16" t="s">
        <v>35228</v>
      </c>
      <c r="G8952" s="16" t="s">
        <v>32658</v>
      </c>
      <c r="H8952" s="16" t="s">
        <v>32660</v>
      </c>
      <c r="I8952" s="16" t="s">
        <v>11372</v>
      </c>
    </row>
    <row r="8953" spans="1:10">
      <c r="A8953" s="16" t="s">
        <v>13839</v>
      </c>
      <c r="B8953" s="52" t="s">
        <v>33280</v>
      </c>
      <c r="C8953" s="16" t="str">
        <f t="shared" si="139"/>
        <v>084 - 038</v>
      </c>
      <c r="D8953" s="52" t="s">
        <v>36059</v>
      </c>
      <c r="E8953" s="52" t="s">
        <v>18698</v>
      </c>
      <c r="F8953" s="16" t="s">
        <v>13840</v>
      </c>
      <c r="G8953" s="16" t="s">
        <v>18697</v>
      </c>
      <c r="H8953" s="16" t="s">
        <v>29917</v>
      </c>
      <c r="I8953" s="16" t="s">
        <v>13841</v>
      </c>
    </row>
    <row r="8954" spans="1:10">
      <c r="A8954" s="16" t="s">
        <v>25761</v>
      </c>
      <c r="B8954" s="52" t="s">
        <v>7776</v>
      </c>
      <c r="C8954" s="16" t="str">
        <f t="shared" si="139"/>
        <v>018 - 866</v>
      </c>
      <c r="D8954" s="52"/>
      <c r="E8954" s="52" t="s">
        <v>35975</v>
      </c>
      <c r="F8954" s="16"/>
      <c r="G8954" s="16" t="s">
        <v>35974</v>
      </c>
      <c r="H8954" s="16" t="s">
        <v>32666</v>
      </c>
      <c r="I8954" s="16" t="s">
        <v>25762</v>
      </c>
      <c r="J8954" s="16" t="s">
        <v>34487</v>
      </c>
    </row>
    <row r="8955" spans="1:10">
      <c r="A8955" s="16" t="s">
        <v>13388</v>
      </c>
      <c r="B8955" s="52" t="s">
        <v>7777</v>
      </c>
      <c r="C8955" s="16" t="str">
        <f t="shared" si="139"/>
        <v>018 - 142</v>
      </c>
      <c r="D8955" s="52" t="s">
        <v>34487</v>
      </c>
      <c r="E8955" s="52" t="s">
        <v>35975</v>
      </c>
      <c r="F8955" s="16" t="s">
        <v>16332</v>
      </c>
      <c r="G8955" s="16" t="s">
        <v>35974</v>
      </c>
      <c r="H8955" s="16" t="s">
        <v>32666</v>
      </c>
      <c r="I8955" s="16" t="s">
        <v>13389</v>
      </c>
    </row>
    <row r="8956" spans="1:10">
      <c r="A8956" s="16" t="s">
        <v>37089</v>
      </c>
      <c r="B8956" s="52" t="s">
        <v>24268</v>
      </c>
      <c r="C8956" s="16" t="str">
        <f t="shared" si="139"/>
        <v>010 - 054</v>
      </c>
      <c r="D8956" s="52" t="s">
        <v>36059</v>
      </c>
      <c r="E8956" s="52" t="s">
        <v>30437</v>
      </c>
      <c r="F8956" s="16" t="s">
        <v>37090</v>
      </c>
      <c r="G8956" s="16" t="s">
        <v>30436</v>
      </c>
      <c r="H8956" s="16" t="s">
        <v>34573</v>
      </c>
      <c r="I8956" s="16" t="s">
        <v>37091</v>
      </c>
    </row>
    <row r="8957" spans="1:10">
      <c r="A8957" s="16" t="s">
        <v>14592</v>
      </c>
      <c r="B8957" s="52" t="s">
        <v>7778</v>
      </c>
      <c r="C8957" s="16" t="str">
        <f t="shared" si="139"/>
        <v>018 - 867</v>
      </c>
      <c r="D8957" s="52"/>
      <c r="E8957" s="52" t="s">
        <v>35975</v>
      </c>
      <c r="F8957" s="16"/>
      <c r="G8957" s="16" t="s">
        <v>35974</v>
      </c>
      <c r="H8957" s="16" t="s">
        <v>32666</v>
      </c>
      <c r="I8957" s="16" t="s">
        <v>14593</v>
      </c>
      <c r="J8957" s="16" t="s">
        <v>34487</v>
      </c>
    </row>
    <row r="8958" spans="1:10">
      <c r="A8958" s="16" t="s">
        <v>22469</v>
      </c>
      <c r="B8958" s="52" t="s">
        <v>10040</v>
      </c>
      <c r="C8958" s="16" t="str">
        <f t="shared" si="139"/>
        <v>050 - 035</v>
      </c>
      <c r="D8958" s="52" t="s">
        <v>36059</v>
      </c>
      <c r="E8958" s="52" t="s">
        <v>25930</v>
      </c>
      <c r="F8958" s="16" t="s">
        <v>24163</v>
      </c>
      <c r="G8958" s="16" t="s">
        <v>25929</v>
      </c>
      <c r="H8958" s="16" t="s">
        <v>30328</v>
      </c>
      <c r="I8958" s="16" t="s">
        <v>22470</v>
      </c>
    </row>
    <row r="8959" spans="1:10">
      <c r="A8959" s="16" t="s">
        <v>10861</v>
      </c>
      <c r="B8959" s="52" t="s">
        <v>29920</v>
      </c>
      <c r="C8959" s="16" t="str">
        <f t="shared" si="139"/>
        <v>061 - 082</v>
      </c>
      <c r="D8959" s="52" t="s">
        <v>36059</v>
      </c>
      <c r="E8959" s="52" t="s">
        <v>26249</v>
      </c>
      <c r="F8959" s="16" t="s">
        <v>10862</v>
      </c>
      <c r="G8959" s="16" t="s">
        <v>26248</v>
      </c>
      <c r="H8959" s="16" t="s">
        <v>30282</v>
      </c>
      <c r="I8959" s="16" t="s">
        <v>10863</v>
      </c>
      <c r="J8959" s="16"/>
    </row>
    <row r="8960" spans="1:10">
      <c r="A8960" s="16" t="s">
        <v>22140</v>
      </c>
      <c r="B8960" s="52" t="s">
        <v>29921</v>
      </c>
      <c r="C8960" s="16" t="str">
        <f t="shared" si="139"/>
        <v>061 - 083</v>
      </c>
      <c r="D8960" s="52" t="s">
        <v>36059</v>
      </c>
      <c r="E8960" s="52" t="s">
        <v>26249</v>
      </c>
      <c r="F8960" s="16" t="s">
        <v>22141</v>
      </c>
      <c r="G8960" s="16" t="s">
        <v>26248</v>
      </c>
      <c r="H8960" s="16" t="s">
        <v>30282</v>
      </c>
      <c r="I8960" s="16" t="s">
        <v>22142</v>
      </c>
    </row>
    <row r="8961" spans="1:10">
      <c r="A8961" s="16" t="s">
        <v>26076</v>
      </c>
      <c r="B8961" s="52" t="s">
        <v>17548</v>
      </c>
      <c r="C8961" s="16" t="str">
        <f t="shared" si="139"/>
        <v>090 - 087</v>
      </c>
      <c r="D8961" s="52" t="s">
        <v>36059</v>
      </c>
      <c r="E8961" s="52" t="s">
        <v>33520</v>
      </c>
      <c r="F8961" s="16" t="s">
        <v>29884</v>
      </c>
      <c r="G8961" s="16" t="s">
        <v>33519</v>
      </c>
      <c r="H8961" s="16" t="s">
        <v>33521</v>
      </c>
      <c r="I8961" s="16" t="s">
        <v>26047</v>
      </c>
    </row>
    <row r="8962" spans="1:10">
      <c r="A8962" s="16" t="s">
        <v>18166</v>
      </c>
      <c r="B8962" s="52" t="s">
        <v>21166</v>
      </c>
      <c r="C8962" s="16" t="str">
        <f t="shared" si="139"/>
        <v>078 - 132</v>
      </c>
      <c r="D8962" s="52" t="s">
        <v>36059</v>
      </c>
      <c r="E8962" s="52" t="s">
        <v>1697</v>
      </c>
      <c r="F8962" s="16" t="s">
        <v>1695</v>
      </c>
      <c r="G8962" s="16" t="s">
        <v>1696</v>
      </c>
      <c r="H8962" s="16" t="s">
        <v>4772</v>
      </c>
      <c r="I8962" s="16" t="s">
        <v>3117</v>
      </c>
    </row>
    <row r="8963" spans="1:10">
      <c r="A8963" s="16" t="s">
        <v>20512</v>
      </c>
      <c r="B8963" s="52" t="s">
        <v>3616</v>
      </c>
      <c r="C8963" s="16" t="str">
        <f t="shared" si="139"/>
        <v>094 - 045</v>
      </c>
      <c r="D8963" s="52" t="s">
        <v>34487</v>
      </c>
      <c r="E8963" s="52" t="s">
        <v>10747</v>
      </c>
      <c r="F8963" s="16" t="s">
        <v>36514</v>
      </c>
      <c r="G8963" s="16" t="s">
        <v>10746</v>
      </c>
      <c r="H8963" s="16" t="s">
        <v>10748</v>
      </c>
      <c r="I8963" s="16" t="s">
        <v>20513</v>
      </c>
      <c r="J8963" s="16"/>
    </row>
    <row r="8964" spans="1:10">
      <c r="A8964" s="16" t="s">
        <v>9742</v>
      </c>
      <c r="B8964" s="52" t="s">
        <v>20966</v>
      </c>
      <c r="C8964" s="16" t="str">
        <f t="shared" ref="C8964:C9027" si="140">MID(A8964,1,3) &amp;" - " &amp;MID(A8964,4,3)</f>
        <v>012 - 888</v>
      </c>
      <c r="D8964" s="52"/>
      <c r="E8964" s="52" t="s">
        <v>18879</v>
      </c>
      <c r="F8964" s="16"/>
      <c r="G8964" s="16" t="s">
        <v>26253</v>
      </c>
      <c r="H8964" s="16" t="s">
        <v>32666</v>
      </c>
      <c r="I8964" s="16" t="s">
        <v>9743</v>
      </c>
      <c r="J8964" s="16" t="s">
        <v>34487</v>
      </c>
    </row>
    <row r="8965" spans="1:10">
      <c r="A8965" s="16" t="s">
        <v>24523</v>
      </c>
      <c r="B8965" s="52" t="s">
        <v>35118</v>
      </c>
      <c r="C8965" s="16" t="str">
        <f t="shared" si="140"/>
        <v>044 - 819</v>
      </c>
      <c r="D8965" s="52"/>
      <c r="E8965" s="52" t="s">
        <v>27373</v>
      </c>
      <c r="F8965" s="16"/>
      <c r="G8965" s="16" t="s">
        <v>27372</v>
      </c>
      <c r="H8965" s="16" t="s">
        <v>20397</v>
      </c>
      <c r="I8965" s="16" t="s">
        <v>24524</v>
      </c>
      <c r="J8965" s="16" t="s">
        <v>34487</v>
      </c>
    </row>
    <row r="8966" spans="1:10">
      <c r="A8966" s="16" t="s">
        <v>17415</v>
      </c>
      <c r="B8966" s="52" t="s">
        <v>31527</v>
      </c>
      <c r="C8966" s="16" t="str">
        <f t="shared" si="140"/>
        <v>019 - 908</v>
      </c>
      <c r="D8966" s="52"/>
      <c r="E8966" s="52" t="s">
        <v>23092</v>
      </c>
      <c r="F8966" s="16"/>
      <c r="G8966" s="16" t="s">
        <v>23091</v>
      </c>
      <c r="H8966" s="16" t="s">
        <v>32666</v>
      </c>
      <c r="I8966" s="16" t="s">
        <v>17416</v>
      </c>
      <c r="J8966" s="16" t="s">
        <v>34487</v>
      </c>
    </row>
    <row r="8967" spans="1:10">
      <c r="A8967" s="16" t="s">
        <v>25459</v>
      </c>
      <c r="B8967" s="52" t="s">
        <v>9390</v>
      </c>
      <c r="C8967" s="16" t="str">
        <f t="shared" si="140"/>
        <v>018 - 143</v>
      </c>
      <c r="D8967" s="52" t="s">
        <v>36059</v>
      </c>
      <c r="E8967" s="52" t="s">
        <v>35975</v>
      </c>
      <c r="F8967" s="16" t="s">
        <v>16138</v>
      </c>
      <c r="G8967" s="16" t="s">
        <v>35974</v>
      </c>
      <c r="H8967" s="16" t="s">
        <v>32666</v>
      </c>
      <c r="I8967" s="16" t="s">
        <v>25460</v>
      </c>
    </row>
    <row r="8968" spans="1:10">
      <c r="A8968" s="16" t="s">
        <v>10076</v>
      </c>
      <c r="B8968" s="52" t="s">
        <v>15334</v>
      </c>
      <c r="C8968" s="16" t="str">
        <f t="shared" si="140"/>
        <v>087 - 047</v>
      </c>
      <c r="D8968" s="52" t="s">
        <v>34487</v>
      </c>
      <c r="E8968" s="52" t="s">
        <v>10962</v>
      </c>
      <c r="F8968" s="16" t="s">
        <v>5822</v>
      </c>
      <c r="G8968" s="16" t="s">
        <v>10961</v>
      </c>
      <c r="H8968" s="16" t="s">
        <v>29917</v>
      </c>
      <c r="I8968" s="16" t="s">
        <v>5823</v>
      </c>
      <c r="J8968" s="16"/>
    </row>
    <row r="8969" spans="1:10">
      <c r="A8969" s="16" t="s">
        <v>14253</v>
      </c>
      <c r="B8969" s="52" t="s">
        <v>1545</v>
      </c>
      <c r="C8969" s="16" t="str">
        <f t="shared" si="140"/>
        <v>013 - 935</v>
      </c>
      <c r="D8969" s="52"/>
      <c r="E8969" s="52" t="s">
        <v>26240</v>
      </c>
      <c r="G8969" s="16" t="s">
        <v>26239</v>
      </c>
      <c r="H8969" s="16" t="s">
        <v>32666</v>
      </c>
      <c r="I8969" s="16" t="s">
        <v>17354</v>
      </c>
      <c r="J8969" s="16" t="s">
        <v>34487</v>
      </c>
    </row>
    <row r="8970" spans="1:10">
      <c r="A8970" s="16" t="s">
        <v>22471</v>
      </c>
      <c r="B8970" s="52" t="s">
        <v>13149</v>
      </c>
      <c r="C8970" s="16" t="str">
        <f t="shared" si="140"/>
        <v>027 - 035</v>
      </c>
      <c r="D8970" s="52" t="s">
        <v>36059</v>
      </c>
      <c r="E8970" s="52" t="s">
        <v>16168</v>
      </c>
      <c r="F8970" s="16" t="s">
        <v>22472</v>
      </c>
      <c r="G8970" s="16" t="s">
        <v>16167</v>
      </c>
      <c r="H8970" s="16" t="s">
        <v>32660</v>
      </c>
      <c r="I8970" s="16" t="s">
        <v>22473</v>
      </c>
    </row>
    <row r="8971" spans="1:10">
      <c r="A8971" s="16" t="s">
        <v>14953</v>
      </c>
      <c r="B8971" s="52" t="s">
        <v>1546</v>
      </c>
      <c r="C8971" s="16" t="str">
        <f t="shared" si="140"/>
        <v>013 - 209</v>
      </c>
      <c r="D8971" s="52" t="s">
        <v>36059</v>
      </c>
      <c r="E8971" s="52" t="s">
        <v>26240</v>
      </c>
      <c r="F8971" s="16" t="s">
        <v>26238</v>
      </c>
      <c r="G8971" s="16" t="s">
        <v>26239</v>
      </c>
      <c r="H8971" s="16" t="s">
        <v>32666</v>
      </c>
      <c r="I8971" s="16" t="s">
        <v>12787</v>
      </c>
      <c r="J8971" s="16" t="s">
        <v>7990</v>
      </c>
    </row>
    <row r="8972" spans="1:10">
      <c r="A8972" s="16" t="s">
        <v>12694</v>
      </c>
      <c r="B8972" s="52" t="s">
        <v>16002</v>
      </c>
      <c r="C8972" s="16" t="str">
        <f t="shared" si="140"/>
        <v>097 - 074</v>
      </c>
      <c r="D8972" s="52" t="s">
        <v>36059</v>
      </c>
      <c r="E8972" s="52" t="s">
        <v>26245</v>
      </c>
      <c r="F8972" s="16" t="s">
        <v>12786</v>
      </c>
      <c r="G8972" s="16" t="s">
        <v>26244</v>
      </c>
      <c r="H8972" s="16" t="s">
        <v>32666</v>
      </c>
      <c r="I8972" s="16" t="s">
        <v>12787</v>
      </c>
    </row>
    <row r="8973" spans="1:10">
      <c r="A8973" s="16" t="s">
        <v>22553</v>
      </c>
      <c r="B8973" s="52" t="s">
        <v>5423</v>
      </c>
      <c r="C8973" s="16" t="str">
        <f t="shared" si="140"/>
        <v>069 - 084</v>
      </c>
      <c r="D8973" s="52" t="s">
        <v>36059</v>
      </c>
      <c r="E8973" s="52" t="s">
        <v>36727</v>
      </c>
      <c r="F8973" s="16" t="s">
        <v>24770</v>
      </c>
      <c r="G8973" s="16" t="s">
        <v>36726</v>
      </c>
      <c r="H8973" s="16" t="s">
        <v>15395</v>
      </c>
      <c r="I8973" s="16" t="s">
        <v>35498</v>
      </c>
    </row>
    <row r="8974" spans="1:10">
      <c r="A8974" s="16" t="s">
        <v>10662</v>
      </c>
      <c r="B8974" s="52" t="s">
        <v>37296</v>
      </c>
      <c r="C8974" s="16" t="str">
        <f t="shared" si="140"/>
        <v>015 - 950</v>
      </c>
      <c r="D8974" s="52"/>
      <c r="E8974" s="52" t="s">
        <v>32665</v>
      </c>
      <c r="G8974" s="16" t="s">
        <v>32664</v>
      </c>
      <c r="H8974" s="16" t="s">
        <v>32666</v>
      </c>
      <c r="I8974" s="16" t="s">
        <v>10663</v>
      </c>
      <c r="J8974" s="16" t="s">
        <v>34487</v>
      </c>
    </row>
    <row r="8975" spans="1:10">
      <c r="A8975" s="16" t="s">
        <v>24525</v>
      </c>
      <c r="B8975" s="52" t="s">
        <v>20555</v>
      </c>
      <c r="C8975" s="16" t="str">
        <f t="shared" si="140"/>
        <v>023 - 819</v>
      </c>
      <c r="D8975" s="52"/>
      <c r="E8975" s="52" t="s">
        <v>380</v>
      </c>
      <c r="F8975" s="16"/>
      <c r="G8975" s="16" t="s">
        <v>379</v>
      </c>
      <c r="H8975" s="16" t="s">
        <v>32660</v>
      </c>
      <c r="I8975" s="16" t="s">
        <v>24526</v>
      </c>
      <c r="J8975" s="16" t="s">
        <v>34487</v>
      </c>
    </row>
    <row r="8976" spans="1:10">
      <c r="A8976" s="16" t="s">
        <v>19520</v>
      </c>
      <c r="B8976" s="52" t="s">
        <v>33482</v>
      </c>
      <c r="C8976" s="16" t="str">
        <f t="shared" si="140"/>
        <v>063 - 090</v>
      </c>
      <c r="D8976" s="52" t="s">
        <v>36059</v>
      </c>
      <c r="E8976" s="52" t="s">
        <v>30281</v>
      </c>
      <c r="F8976" s="16" t="s">
        <v>23897</v>
      </c>
      <c r="G8976" s="16" t="s">
        <v>30319</v>
      </c>
      <c r="H8976" s="16" t="s">
        <v>30282</v>
      </c>
      <c r="I8976" s="16" t="s">
        <v>19521</v>
      </c>
    </row>
    <row r="8977" spans="1:10">
      <c r="A8977" s="16" t="s">
        <v>13596</v>
      </c>
      <c r="B8977" s="52" t="s">
        <v>29922</v>
      </c>
      <c r="C8977" s="16" t="str">
        <f t="shared" si="140"/>
        <v>061 - 084</v>
      </c>
      <c r="D8977" s="52" t="s">
        <v>36059</v>
      </c>
      <c r="E8977" s="52" t="s">
        <v>26249</v>
      </c>
      <c r="F8977" s="16" t="s">
        <v>11194</v>
      </c>
      <c r="G8977" s="16" t="s">
        <v>26248</v>
      </c>
      <c r="H8977" s="16" t="s">
        <v>30282</v>
      </c>
      <c r="I8977" s="16" t="s">
        <v>31494</v>
      </c>
    </row>
    <row r="8978" spans="1:10">
      <c r="A8978" s="16" t="s">
        <v>1051</v>
      </c>
      <c r="B8978" s="52" t="s">
        <v>14068</v>
      </c>
      <c r="C8978" s="16" t="str">
        <f t="shared" si="140"/>
        <v>030 - 104</v>
      </c>
      <c r="D8978" s="52" t="s">
        <v>36059</v>
      </c>
      <c r="E8978" s="52" t="s">
        <v>35970</v>
      </c>
      <c r="F8978" s="16" t="s">
        <v>23713</v>
      </c>
      <c r="G8978" s="16" t="s">
        <v>35969</v>
      </c>
      <c r="H8978" s="16" t="s">
        <v>30334</v>
      </c>
      <c r="I8978" s="16" t="s">
        <v>1052</v>
      </c>
    </row>
    <row r="8979" spans="1:10">
      <c r="A8979" s="16" t="s">
        <v>2051</v>
      </c>
      <c r="B8979" s="52" t="s">
        <v>6134</v>
      </c>
      <c r="C8979" s="16" t="str">
        <f t="shared" si="140"/>
        <v>003 - 136</v>
      </c>
      <c r="D8979" s="52" t="s">
        <v>34487</v>
      </c>
      <c r="E8979" s="52" t="s">
        <v>3328</v>
      </c>
      <c r="F8979" s="16" t="s">
        <v>2052</v>
      </c>
      <c r="G8979" s="16" t="s">
        <v>10731</v>
      </c>
      <c r="H8979" s="16" t="s">
        <v>10732</v>
      </c>
      <c r="I8979" s="16" t="s">
        <v>35009</v>
      </c>
      <c r="J8979" s="16" t="s">
        <v>7990</v>
      </c>
    </row>
    <row r="8980" spans="1:10">
      <c r="A8980" s="16" t="s">
        <v>15346</v>
      </c>
      <c r="B8980" s="52" t="s">
        <v>2378</v>
      </c>
      <c r="C8980" s="16" t="str">
        <f t="shared" si="140"/>
        <v>103 - 062</v>
      </c>
      <c r="D8980" s="52" t="s">
        <v>34487</v>
      </c>
      <c r="E8980" s="52" t="s">
        <v>14668</v>
      </c>
      <c r="F8980" s="16" t="s">
        <v>35008</v>
      </c>
      <c r="G8980" s="16" t="s">
        <v>14667</v>
      </c>
      <c r="H8980" s="16" t="s">
        <v>10732</v>
      </c>
      <c r="I8980" s="16" t="s">
        <v>35009</v>
      </c>
      <c r="J8980" s="16"/>
    </row>
    <row r="8981" spans="1:10">
      <c r="A8981" s="16" t="s">
        <v>20975</v>
      </c>
      <c r="B8981" s="52" t="s">
        <v>4339</v>
      </c>
      <c r="C8981" s="16" t="str">
        <f t="shared" si="140"/>
        <v>003 - 885</v>
      </c>
      <c r="D8981" s="52"/>
      <c r="E8981" s="52" t="s">
        <v>3328</v>
      </c>
      <c r="F8981" s="16"/>
      <c r="G8981" s="16" t="s">
        <v>10731</v>
      </c>
      <c r="H8981" s="16" t="s">
        <v>10732</v>
      </c>
      <c r="I8981" s="16" t="s">
        <v>20976</v>
      </c>
      <c r="J8981" s="16" t="s">
        <v>34487</v>
      </c>
    </row>
    <row r="8982" spans="1:10">
      <c r="A8982" s="16" t="s">
        <v>10442</v>
      </c>
      <c r="B8982" s="52" t="s">
        <v>28965</v>
      </c>
      <c r="C8982" s="16" t="str">
        <f t="shared" si="140"/>
        <v>042 - 043</v>
      </c>
      <c r="D8982" s="52" t="s">
        <v>36059</v>
      </c>
      <c r="E8982" s="52" t="s">
        <v>1290</v>
      </c>
      <c r="F8982" s="16" t="s">
        <v>2518</v>
      </c>
      <c r="G8982" s="16" t="s">
        <v>33346</v>
      </c>
      <c r="H8982" s="16" t="s">
        <v>20397</v>
      </c>
      <c r="I8982" s="16" t="s">
        <v>10443</v>
      </c>
    </row>
    <row r="8983" spans="1:10">
      <c r="A8983" s="16" t="s">
        <v>10402</v>
      </c>
      <c r="B8983" s="52" t="s">
        <v>32852</v>
      </c>
      <c r="C8983" s="16" t="str">
        <f t="shared" si="140"/>
        <v>013 - 210</v>
      </c>
      <c r="D8983" s="52" t="s">
        <v>34487</v>
      </c>
      <c r="E8983" s="52" t="s">
        <v>26240</v>
      </c>
      <c r="F8983" s="16" t="s">
        <v>30667</v>
      </c>
      <c r="G8983" s="16" t="s">
        <v>26239</v>
      </c>
      <c r="H8983" s="16" t="s">
        <v>32666</v>
      </c>
      <c r="I8983" s="16" t="s">
        <v>10403</v>
      </c>
    </row>
    <row r="8984" spans="1:10">
      <c r="A8984" s="16" t="s">
        <v>10837</v>
      </c>
      <c r="B8984" s="52" t="s">
        <v>28684</v>
      </c>
      <c r="C8984" s="16" t="str">
        <f t="shared" si="140"/>
        <v>065 - 127</v>
      </c>
      <c r="D8984" s="52" t="s">
        <v>34487</v>
      </c>
      <c r="E8984" s="52" t="s">
        <v>29546</v>
      </c>
      <c r="F8984" s="16" t="s">
        <v>37248</v>
      </c>
      <c r="G8984" s="16" t="s">
        <v>29545</v>
      </c>
      <c r="H8984" s="16" t="s">
        <v>30282</v>
      </c>
      <c r="I8984" s="16" t="s">
        <v>10838</v>
      </c>
    </row>
    <row r="8985" spans="1:10">
      <c r="A8985" s="16" t="s">
        <v>5326</v>
      </c>
      <c r="B8985" s="52" t="s">
        <v>15297</v>
      </c>
      <c r="C8985" s="16" t="str">
        <f t="shared" si="140"/>
        <v>083 - 087</v>
      </c>
      <c r="D8985" s="52" t="s">
        <v>34487</v>
      </c>
      <c r="E8985" s="52" t="s">
        <v>21246</v>
      </c>
      <c r="F8985" s="16" t="s">
        <v>32120</v>
      </c>
      <c r="G8985" s="16" t="s">
        <v>21245</v>
      </c>
      <c r="H8985" s="16" t="s">
        <v>29917</v>
      </c>
      <c r="I8985" s="16" t="s">
        <v>5327</v>
      </c>
    </row>
    <row r="8986" spans="1:10">
      <c r="A8986" s="16" t="s">
        <v>22125</v>
      </c>
      <c r="B8986" s="52" t="s">
        <v>30119</v>
      </c>
      <c r="C8986" s="16" t="str">
        <f t="shared" si="140"/>
        <v>058 - 097</v>
      </c>
      <c r="D8986" s="52" t="s">
        <v>36059</v>
      </c>
      <c r="E8986" s="52" t="s">
        <v>10753</v>
      </c>
      <c r="F8986" s="16" t="s">
        <v>28186</v>
      </c>
      <c r="G8986" s="16" t="s">
        <v>10752</v>
      </c>
      <c r="H8986" s="16" t="s">
        <v>20396</v>
      </c>
      <c r="I8986" s="16" t="s">
        <v>28187</v>
      </c>
      <c r="J8986" s="16"/>
    </row>
    <row r="8987" spans="1:10">
      <c r="A8987" s="16" t="s">
        <v>21848</v>
      </c>
      <c r="B8987" s="52" t="s">
        <v>36838</v>
      </c>
      <c r="C8987" s="16" t="str">
        <f t="shared" si="140"/>
        <v>081 - 019</v>
      </c>
      <c r="D8987" s="52" t="s">
        <v>36059</v>
      </c>
      <c r="E8987" s="52" t="s">
        <v>29916</v>
      </c>
      <c r="F8987" s="16" t="s">
        <v>21849</v>
      </c>
      <c r="G8987" s="16" t="s">
        <v>29915</v>
      </c>
      <c r="H8987" s="16" t="s">
        <v>29917</v>
      </c>
      <c r="I8987" s="16" t="s">
        <v>21850</v>
      </c>
    </row>
    <row r="8988" spans="1:10">
      <c r="A8988" s="16" t="s">
        <v>30189</v>
      </c>
      <c r="B8988" s="52" t="s">
        <v>19244</v>
      </c>
      <c r="C8988" s="16" t="str">
        <f t="shared" si="140"/>
        <v>064 - 093</v>
      </c>
      <c r="D8988" s="52" t="s">
        <v>34487</v>
      </c>
      <c r="E8988" s="52" t="s">
        <v>27583</v>
      </c>
      <c r="F8988" s="16" t="s">
        <v>1046</v>
      </c>
      <c r="G8988" s="16" t="s">
        <v>27582</v>
      </c>
      <c r="H8988" s="16" t="s">
        <v>30282</v>
      </c>
      <c r="I8988" s="16" t="s">
        <v>19725</v>
      </c>
    </row>
    <row r="8989" spans="1:10">
      <c r="A8989" s="16" t="s">
        <v>3577</v>
      </c>
      <c r="B8989" s="52" t="s">
        <v>15475</v>
      </c>
      <c r="C8989" s="16" t="str">
        <f t="shared" si="140"/>
        <v>079 - 119</v>
      </c>
      <c r="D8989" s="52" t="s">
        <v>34487</v>
      </c>
      <c r="E8989" s="52" t="s">
        <v>4771</v>
      </c>
      <c r="F8989" s="16" t="s">
        <v>7004</v>
      </c>
      <c r="G8989" s="16" t="s">
        <v>4770</v>
      </c>
      <c r="H8989" s="16" t="s">
        <v>4772</v>
      </c>
      <c r="I8989" s="16" t="s">
        <v>32436</v>
      </c>
      <c r="J8989" s="16" t="s">
        <v>7990</v>
      </c>
    </row>
    <row r="8990" spans="1:10">
      <c r="A8990" s="16" t="s">
        <v>37061</v>
      </c>
      <c r="B8990" s="52" t="s">
        <v>26474</v>
      </c>
      <c r="C8990" s="16" t="str">
        <f t="shared" si="140"/>
        <v>101 - 022</v>
      </c>
      <c r="D8990" s="52" t="s">
        <v>34487</v>
      </c>
      <c r="E8990" s="52" t="s">
        <v>23682</v>
      </c>
      <c r="F8990" s="16" t="s">
        <v>37062</v>
      </c>
      <c r="G8990" s="16" t="s">
        <v>23681</v>
      </c>
      <c r="H8990" s="16" t="s">
        <v>4772</v>
      </c>
      <c r="I8990" s="16" t="s">
        <v>32436</v>
      </c>
      <c r="J8990" s="16"/>
    </row>
    <row r="8991" spans="1:10">
      <c r="A8991" s="16" t="s">
        <v>24052</v>
      </c>
      <c r="B8991" s="52" t="s">
        <v>26699</v>
      </c>
      <c r="C8991" s="16" t="str">
        <f t="shared" si="140"/>
        <v>040 - 043</v>
      </c>
      <c r="D8991" s="52" t="s">
        <v>34487</v>
      </c>
      <c r="E8991" s="52" t="s">
        <v>32809</v>
      </c>
      <c r="F8991" s="16" t="s">
        <v>2298</v>
      </c>
      <c r="G8991" s="16" t="s">
        <v>32808</v>
      </c>
      <c r="H8991" s="16" t="s">
        <v>35981</v>
      </c>
      <c r="I8991" s="16" t="s">
        <v>2299</v>
      </c>
    </row>
    <row r="8992" spans="1:10">
      <c r="A8992" s="16" t="s">
        <v>14568</v>
      </c>
      <c r="B8992" s="52" t="s">
        <v>30918</v>
      </c>
      <c r="C8992" s="16" t="str">
        <f t="shared" si="140"/>
        <v>078 - 133</v>
      </c>
      <c r="D8992" s="52" t="s">
        <v>34487</v>
      </c>
      <c r="E8992" s="52" t="s">
        <v>1697</v>
      </c>
      <c r="F8992" s="16" t="s">
        <v>14569</v>
      </c>
      <c r="G8992" s="16" t="s">
        <v>1696</v>
      </c>
      <c r="H8992" s="16" t="s">
        <v>4772</v>
      </c>
      <c r="I8992" s="16" t="s">
        <v>25818</v>
      </c>
    </row>
    <row r="8993" spans="1:10">
      <c r="A8993" s="16" t="s">
        <v>31125</v>
      </c>
      <c r="B8993" s="52" t="s">
        <v>15298</v>
      </c>
      <c r="C8993" s="16" t="str">
        <f t="shared" si="140"/>
        <v>083 - 089</v>
      </c>
      <c r="D8993" s="52" t="s">
        <v>36059</v>
      </c>
      <c r="E8993" s="52" t="s">
        <v>21246</v>
      </c>
      <c r="F8993" s="16" t="s">
        <v>31126</v>
      </c>
      <c r="G8993" s="16" t="s">
        <v>21245</v>
      </c>
      <c r="H8993" s="16" t="s">
        <v>29917</v>
      </c>
      <c r="I8993" s="16" t="s">
        <v>31127</v>
      </c>
    </row>
    <row r="8994" spans="1:10">
      <c r="A8994" s="16" t="s">
        <v>36472</v>
      </c>
      <c r="B8994" s="52" t="s">
        <v>17549</v>
      </c>
      <c r="C8994" s="16" t="str">
        <f t="shared" si="140"/>
        <v>090 - 063</v>
      </c>
      <c r="D8994" s="52" t="s">
        <v>34487</v>
      </c>
      <c r="E8994" s="52" t="s">
        <v>33520</v>
      </c>
      <c r="F8994" s="16" t="s">
        <v>36473</v>
      </c>
      <c r="G8994" s="16" t="s">
        <v>33519</v>
      </c>
      <c r="H8994" s="16" t="s">
        <v>33521</v>
      </c>
      <c r="I8994" s="16" t="s">
        <v>36474</v>
      </c>
    </row>
    <row r="8995" spans="1:10">
      <c r="A8995" s="16" t="s">
        <v>17360</v>
      </c>
      <c r="B8995" s="52" t="s">
        <v>32853</v>
      </c>
      <c r="C8995" s="16" t="str">
        <f t="shared" si="140"/>
        <v>013 - 936</v>
      </c>
      <c r="D8995" s="52"/>
      <c r="E8995" s="52" t="s">
        <v>26240</v>
      </c>
      <c r="G8995" s="16" t="s">
        <v>26239</v>
      </c>
      <c r="H8995" s="16" t="s">
        <v>32666</v>
      </c>
      <c r="I8995" s="16" t="s">
        <v>26633</v>
      </c>
      <c r="J8995" s="16" t="s">
        <v>34487</v>
      </c>
    </row>
    <row r="8996" spans="1:10">
      <c r="A8996" s="16" t="s">
        <v>20461</v>
      </c>
      <c r="B8996" s="52" t="s">
        <v>15335</v>
      </c>
      <c r="C8996" s="16" t="str">
        <f t="shared" si="140"/>
        <v>087 - 048</v>
      </c>
      <c r="D8996" s="52" t="s">
        <v>36059</v>
      </c>
      <c r="E8996" s="52" t="s">
        <v>10962</v>
      </c>
      <c r="F8996" s="16" t="s">
        <v>23388</v>
      </c>
      <c r="G8996" s="16" t="s">
        <v>10961</v>
      </c>
      <c r="H8996" s="16" t="s">
        <v>29917</v>
      </c>
      <c r="I8996" s="16" t="s">
        <v>20462</v>
      </c>
      <c r="J8996" s="16"/>
    </row>
    <row r="8997" spans="1:10">
      <c r="A8997" s="16" t="s">
        <v>6276</v>
      </c>
      <c r="B8997" s="52" t="s">
        <v>13588</v>
      </c>
      <c r="C8997" s="16" t="str">
        <f t="shared" si="140"/>
        <v>004 - 212</v>
      </c>
      <c r="D8997" s="52" t="s">
        <v>36059</v>
      </c>
      <c r="E8997" s="52" t="s">
        <v>10758</v>
      </c>
      <c r="F8997" s="16" t="s">
        <v>6277</v>
      </c>
      <c r="G8997" s="16" t="s">
        <v>10757</v>
      </c>
      <c r="H8997" s="16" t="s">
        <v>10732</v>
      </c>
      <c r="I8997" s="16" t="s">
        <v>6278</v>
      </c>
    </row>
    <row r="8998" spans="1:10">
      <c r="A8998" s="16" t="s">
        <v>36681</v>
      </c>
      <c r="B8998" s="52" t="s">
        <v>35119</v>
      </c>
      <c r="C8998" s="16" t="str">
        <f t="shared" si="140"/>
        <v>044 - 067</v>
      </c>
      <c r="D8998" s="52" t="s">
        <v>34487</v>
      </c>
      <c r="E8998" s="52" t="s">
        <v>27373</v>
      </c>
      <c r="F8998" s="16" t="s">
        <v>5305</v>
      </c>
      <c r="G8998" s="16" t="s">
        <v>27372</v>
      </c>
      <c r="H8998" s="16" t="s">
        <v>20397</v>
      </c>
      <c r="I8998" s="16" t="s">
        <v>36682</v>
      </c>
    </row>
    <row r="8999" spans="1:10">
      <c r="A8999" s="16" t="s">
        <v>19298</v>
      </c>
      <c r="B8999" s="52" t="s">
        <v>32854</v>
      </c>
      <c r="C8999" s="16" t="str">
        <f t="shared" si="140"/>
        <v>013 - 208</v>
      </c>
      <c r="D8999" s="52" t="s">
        <v>34487</v>
      </c>
      <c r="E8999" s="52" t="s">
        <v>26240</v>
      </c>
      <c r="F8999" s="16" t="s">
        <v>30667</v>
      </c>
      <c r="G8999" s="16" t="s">
        <v>26239</v>
      </c>
      <c r="H8999" s="16" t="s">
        <v>32666</v>
      </c>
      <c r="I8999" s="16" t="s">
        <v>19299</v>
      </c>
    </row>
    <row r="9000" spans="1:10">
      <c r="A9000" s="16" t="s">
        <v>5799</v>
      </c>
      <c r="B9000" s="52" t="s">
        <v>18681</v>
      </c>
      <c r="C9000" s="16" t="str">
        <f t="shared" si="140"/>
        <v>092 - 060</v>
      </c>
      <c r="D9000" s="52" t="s">
        <v>34487</v>
      </c>
      <c r="E9000" s="52" t="s">
        <v>3326</v>
      </c>
      <c r="F9000" s="16" t="s">
        <v>36750</v>
      </c>
      <c r="G9000" s="16" t="s">
        <v>30322</v>
      </c>
      <c r="H9000" s="16" t="s">
        <v>33521</v>
      </c>
      <c r="I9000" s="16" t="s">
        <v>5800</v>
      </c>
    </row>
    <row r="9001" spans="1:10">
      <c r="A9001" s="16" t="s">
        <v>36929</v>
      </c>
      <c r="B9001" s="52" t="s">
        <v>3617</v>
      </c>
      <c r="C9001" s="16" t="str">
        <f t="shared" si="140"/>
        <v>094 - 044</v>
      </c>
      <c r="D9001" s="52" t="s">
        <v>34487</v>
      </c>
      <c r="E9001" s="52" t="s">
        <v>10747</v>
      </c>
      <c r="F9001" s="16" t="s">
        <v>9199</v>
      </c>
      <c r="G9001" s="16" t="s">
        <v>10746</v>
      </c>
      <c r="H9001" s="16" t="s">
        <v>10748</v>
      </c>
      <c r="I9001" s="16" t="s">
        <v>36930</v>
      </c>
    </row>
    <row r="9002" spans="1:10">
      <c r="A9002" s="16" t="s">
        <v>33550</v>
      </c>
      <c r="B9002" s="52" t="s">
        <v>1536</v>
      </c>
      <c r="C9002" s="16" t="str">
        <f t="shared" si="140"/>
        <v>037 - 056</v>
      </c>
      <c r="D9002" s="52" t="s">
        <v>36059</v>
      </c>
      <c r="E9002" s="52" t="s">
        <v>30682</v>
      </c>
      <c r="F9002" s="16" t="s">
        <v>33551</v>
      </c>
      <c r="G9002" s="16" t="s">
        <v>30681</v>
      </c>
      <c r="H9002" s="16" t="s">
        <v>35981</v>
      </c>
      <c r="I9002" s="16" t="s">
        <v>33552</v>
      </c>
    </row>
    <row r="9003" spans="1:10">
      <c r="A9003" s="16" t="s">
        <v>19894</v>
      </c>
      <c r="B9003" s="52" t="s">
        <v>16158</v>
      </c>
      <c r="C9003" s="16" t="str">
        <f t="shared" si="140"/>
        <v>062 - 070</v>
      </c>
      <c r="D9003" s="52" t="s">
        <v>34487</v>
      </c>
      <c r="E9003" s="52" t="s">
        <v>1277</v>
      </c>
      <c r="F9003" s="16" t="s">
        <v>19895</v>
      </c>
      <c r="G9003" s="16" t="s">
        <v>1276</v>
      </c>
      <c r="H9003" s="16" t="s">
        <v>30282</v>
      </c>
      <c r="I9003" s="16" t="s">
        <v>19896</v>
      </c>
    </row>
    <row r="9004" spans="1:10">
      <c r="A9004" s="16" t="s">
        <v>18968</v>
      </c>
      <c r="B9004" s="52" t="s">
        <v>4093</v>
      </c>
      <c r="C9004" s="16" t="str">
        <f t="shared" si="140"/>
        <v>080 - 079</v>
      </c>
      <c r="D9004" s="52" t="s">
        <v>34487</v>
      </c>
      <c r="E9004" s="52" t="s">
        <v>1692</v>
      </c>
      <c r="F9004" s="16" t="s">
        <v>1139</v>
      </c>
      <c r="G9004" s="16" t="s">
        <v>1691</v>
      </c>
      <c r="H9004" s="16" t="s">
        <v>4772</v>
      </c>
      <c r="I9004" s="16" t="s">
        <v>9224</v>
      </c>
      <c r="J9004" s="16"/>
    </row>
    <row r="9005" spans="1:10">
      <c r="A9005" s="16" t="s">
        <v>1078</v>
      </c>
      <c r="B9005" s="52" t="s">
        <v>30919</v>
      </c>
      <c r="C9005" s="16" t="str">
        <f t="shared" si="140"/>
        <v>078 - 131</v>
      </c>
      <c r="D9005" s="52" t="s">
        <v>34487</v>
      </c>
      <c r="E9005" s="52" t="s">
        <v>1697</v>
      </c>
      <c r="F9005" s="16" t="s">
        <v>22875</v>
      </c>
      <c r="G9005" s="16" t="s">
        <v>1696</v>
      </c>
      <c r="H9005" s="16" t="s">
        <v>4772</v>
      </c>
      <c r="I9005" s="16" t="s">
        <v>1079</v>
      </c>
      <c r="J9005" s="16"/>
    </row>
    <row r="9006" spans="1:10">
      <c r="A9006" s="16" t="s">
        <v>31022</v>
      </c>
      <c r="B9006" s="52" t="s">
        <v>31846</v>
      </c>
      <c r="C9006" s="16" t="str">
        <f t="shared" si="140"/>
        <v>083 - 084</v>
      </c>
      <c r="D9006" s="52" t="s">
        <v>34487</v>
      </c>
      <c r="E9006" s="52" t="s">
        <v>21246</v>
      </c>
      <c r="F9006" s="16" t="s">
        <v>31023</v>
      </c>
      <c r="G9006" s="16" t="s">
        <v>21245</v>
      </c>
      <c r="H9006" s="16" t="s">
        <v>29917</v>
      </c>
      <c r="I9006" s="16" t="s">
        <v>31024</v>
      </c>
    </row>
    <row r="9007" spans="1:10">
      <c r="A9007" s="16" t="s">
        <v>28116</v>
      </c>
      <c r="B9007" s="52" t="s">
        <v>26723</v>
      </c>
      <c r="C9007" s="16" t="str">
        <f t="shared" si="140"/>
        <v>071 - 052</v>
      </c>
      <c r="D9007" s="52" t="s">
        <v>34487</v>
      </c>
      <c r="E9007" s="52" t="s">
        <v>13516</v>
      </c>
      <c r="F9007" s="16" t="s">
        <v>28117</v>
      </c>
      <c r="G9007" s="16" t="s">
        <v>13515</v>
      </c>
      <c r="H9007" s="16" t="s">
        <v>37422</v>
      </c>
      <c r="I9007" s="16" t="s">
        <v>28118</v>
      </c>
      <c r="J9007" s="16"/>
    </row>
    <row r="9008" spans="1:10">
      <c r="A9008" s="16" t="s">
        <v>20061</v>
      </c>
      <c r="B9008" s="52" t="s">
        <v>33270</v>
      </c>
      <c r="C9008" s="16" t="str">
        <f t="shared" si="140"/>
        <v>041 - 055</v>
      </c>
      <c r="D9008" s="52" t="s">
        <v>34487</v>
      </c>
      <c r="E9008" s="52" t="s">
        <v>31873</v>
      </c>
      <c r="F9008" s="16" t="s">
        <v>20062</v>
      </c>
      <c r="G9008" s="16" t="s">
        <v>31872</v>
      </c>
      <c r="H9008" s="16" t="s">
        <v>20397</v>
      </c>
      <c r="I9008" s="16" t="s">
        <v>20063</v>
      </c>
    </row>
    <row r="9009" spans="1:10">
      <c r="A9009" s="16" t="s">
        <v>1349</v>
      </c>
      <c r="B9009" s="52" t="s">
        <v>34536</v>
      </c>
      <c r="C9009" s="16" t="str">
        <f t="shared" si="140"/>
        <v>006 - 156</v>
      </c>
      <c r="D9009" s="52" t="s">
        <v>36059</v>
      </c>
      <c r="E9009" s="52" t="s">
        <v>26671</v>
      </c>
      <c r="F9009" s="16" t="s">
        <v>18688</v>
      </c>
      <c r="G9009" s="16" t="s">
        <v>26670</v>
      </c>
      <c r="H9009" s="16" t="s">
        <v>10732</v>
      </c>
      <c r="I9009" s="16" t="s">
        <v>1350</v>
      </c>
    </row>
    <row r="9010" spans="1:10">
      <c r="A9010" s="16" t="s">
        <v>7328</v>
      </c>
      <c r="B9010" s="52" t="s">
        <v>19245</v>
      </c>
      <c r="C9010" s="16" t="str">
        <f t="shared" si="140"/>
        <v>064 - 807</v>
      </c>
      <c r="D9010" s="52"/>
      <c r="E9010" s="52" t="s">
        <v>27583</v>
      </c>
      <c r="F9010" s="16"/>
      <c r="G9010" s="16" t="s">
        <v>27582</v>
      </c>
      <c r="H9010" s="16" t="s">
        <v>30282</v>
      </c>
      <c r="I9010" s="16" t="s">
        <v>7329</v>
      </c>
      <c r="J9010" s="16" t="s">
        <v>34487</v>
      </c>
    </row>
    <row r="9011" spans="1:10">
      <c r="A9011" s="16" t="s">
        <v>27883</v>
      </c>
      <c r="B9011" s="52" t="s">
        <v>15373</v>
      </c>
      <c r="C9011" s="16" t="str">
        <f t="shared" si="140"/>
        <v>087 - 045</v>
      </c>
      <c r="D9011" s="52" t="s">
        <v>36059</v>
      </c>
      <c r="E9011" s="52" t="s">
        <v>10962</v>
      </c>
      <c r="F9011" s="16" t="s">
        <v>5969</v>
      </c>
      <c r="G9011" s="16" t="s">
        <v>10961</v>
      </c>
      <c r="H9011" s="16" t="s">
        <v>29917</v>
      </c>
      <c r="I9011" s="16" t="s">
        <v>27884</v>
      </c>
    </row>
    <row r="9012" spans="1:10">
      <c r="A9012" s="16" t="s">
        <v>5554</v>
      </c>
      <c r="B9012" s="52" t="s">
        <v>37297</v>
      </c>
      <c r="C9012" s="16" t="str">
        <f t="shared" si="140"/>
        <v>015 - 949</v>
      </c>
      <c r="D9012" s="52"/>
      <c r="E9012" s="52" t="s">
        <v>32665</v>
      </c>
      <c r="G9012" s="16" t="s">
        <v>32664</v>
      </c>
      <c r="H9012" s="16" t="s">
        <v>32666</v>
      </c>
      <c r="I9012" s="16" t="s">
        <v>10657</v>
      </c>
      <c r="J9012" s="16" t="s">
        <v>34487</v>
      </c>
    </row>
    <row r="9013" spans="1:10">
      <c r="A9013" s="16" t="s">
        <v>20903</v>
      </c>
      <c r="B9013" s="52" t="s">
        <v>4340</v>
      </c>
      <c r="C9013" s="16" t="str">
        <f t="shared" si="140"/>
        <v>003 - 884</v>
      </c>
      <c r="D9013" s="52"/>
      <c r="E9013" s="52" t="s">
        <v>3328</v>
      </c>
      <c r="F9013" s="16"/>
      <c r="G9013" s="16" t="s">
        <v>10731</v>
      </c>
      <c r="H9013" s="16" t="s">
        <v>10732</v>
      </c>
      <c r="I9013" s="16" t="s">
        <v>29311</v>
      </c>
      <c r="J9013" s="16" t="s">
        <v>34487</v>
      </c>
    </row>
    <row r="9014" spans="1:10">
      <c r="A9014" s="16" t="s">
        <v>21917</v>
      </c>
      <c r="B9014" s="52" t="s">
        <v>35831</v>
      </c>
      <c r="C9014" s="16" t="str">
        <f t="shared" si="140"/>
        <v>039 - 017</v>
      </c>
      <c r="D9014" s="52" t="s">
        <v>36059</v>
      </c>
      <c r="E9014" s="52" t="s">
        <v>35980</v>
      </c>
      <c r="F9014" s="16" t="s">
        <v>12016</v>
      </c>
      <c r="G9014" s="16" t="s">
        <v>35979</v>
      </c>
      <c r="H9014" s="16" t="s">
        <v>35981</v>
      </c>
      <c r="I9014" s="16" t="s">
        <v>12017</v>
      </c>
      <c r="J9014" s="16"/>
    </row>
    <row r="9015" spans="1:10">
      <c r="A9015" s="16" t="s">
        <v>1765</v>
      </c>
      <c r="B9015" s="52" t="s">
        <v>33483</v>
      </c>
      <c r="C9015" s="16" t="str">
        <f t="shared" si="140"/>
        <v>063 - 071</v>
      </c>
      <c r="D9015" s="52" t="s">
        <v>34487</v>
      </c>
      <c r="E9015" s="52" t="s">
        <v>30281</v>
      </c>
      <c r="F9015" s="16" t="s">
        <v>1766</v>
      </c>
      <c r="G9015" s="16" t="s">
        <v>30319</v>
      </c>
      <c r="H9015" s="16" t="s">
        <v>30282</v>
      </c>
      <c r="I9015" s="16" t="s">
        <v>5336</v>
      </c>
    </row>
    <row r="9016" spans="1:10">
      <c r="A9016" s="16" t="s">
        <v>16599</v>
      </c>
      <c r="B9016" s="52" t="s">
        <v>35895</v>
      </c>
      <c r="C9016" s="16" t="str">
        <f t="shared" si="140"/>
        <v>038 - 021</v>
      </c>
      <c r="D9016" s="52" t="s">
        <v>36059</v>
      </c>
      <c r="E9016" s="52" t="s">
        <v>37411</v>
      </c>
      <c r="F9016" s="16" t="s">
        <v>16600</v>
      </c>
      <c r="G9016" s="16" t="s">
        <v>32501</v>
      </c>
      <c r="H9016" s="16" t="s">
        <v>35981</v>
      </c>
      <c r="I9016" s="16" t="s">
        <v>16601</v>
      </c>
      <c r="J9016" s="16"/>
    </row>
    <row r="9017" spans="1:10">
      <c r="A9017" s="16" t="s">
        <v>28744</v>
      </c>
      <c r="B9017" s="52" t="s">
        <v>9391</v>
      </c>
      <c r="C9017" s="16" t="str">
        <f t="shared" si="140"/>
        <v>018 - 865</v>
      </c>
      <c r="D9017" s="52"/>
      <c r="E9017" s="52" t="s">
        <v>35975</v>
      </c>
      <c r="F9017" s="16"/>
      <c r="G9017" s="16" t="s">
        <v>35974</v>
      </c>
      <c r="H9017" s="16" t="s">
        <v>32666</v>
      </c>
      <c r="I9017" s="16" t="s">
        <v>28745</v>
      </c>
      <c r="J9017" s="16" t="s">
        <v>34487</v>
      </c>
    </row>
    <row r="9018" spans="1:10">
      <c r="A9018" s="16" t="s">
        <v>22249</v>
      </c>
      <c r="B9018" s="52" t="s">
        <v>13589</v>
      </c>
      <c r="C9018" s="16" t="str">
        <f t="shared" si="140"/>
        <v>004 - 211</v>
      </c>
      <c r="D9018" s="52" t="s">
        <v>36059</v>
      </c>
      <c r="E9018" s="52" t="s">
        <v>10758</v>
      </c>
      <c r="F9018" s="16" t="s">
        <v>36339</v>
      </c>
      <c r="G9018" s="16" t="s">
        <v>10757</v>
      </c>
      <c r="H9018" s="16" t="s">
        <v>10732</v>
      </c>
      <c r="I9018" s="16" t="s">
        <v>22250</v>
      </c>
    </row>
    <row r="9019" spans="1:10">
      <c r="A9019" s="16" t="s">
        <v>35443</v>
      </c>
      <c r="B9019" s="52" t="s">
        <v>2731</v>
      </c>
      <c r="C9019" s="16" t="str">
        <f t="shared" si="140"/>
        <v>017 - 894</v>
      </c>
      <c r="D9019" s="52"/>
      <c r="E9019" s="52" t="s">
        <v>22538</v>
      </c>
      <c r="F9019" s="16"/>
      <c r="G9019" s="16" t="s">
        <v>22537</v>
      </c>
      <c r="H9019" s="16" t="s">
        <v>32666</v>
      </c>
      <c r="I9019" s="16" t="s">
        <v>35444</v>
      </c>
      <c r="J9019" s="16" t="s">
        <v>34487</v>
      </c>
    </row>
    <row r="9020" spans="1:10">
      <c r="A9020" s="16" t="s">
        <v>37546</v>
      </c>
      <c r="B9020" s="52" t="s">
        <v>9392</v>
      </c>
      <c r="C9020" s="16" t="str">
        <f t="shared" si="140"/>
        <v>018 - 141</v>
      </c>
      <c r="D9020" s="52" t="s">
        <v>36059</v>
      </c>
      <c r="E9020" s="52" t="s">
        <v>35975</v>
      </c>
      <c r="F9020" s="16" t="s">
        <v>1929</v>
      </c>
      <c r="G9020" s="16" t="s">
        <v>35974</v>
      </c>
      <c r="H9020" s="16" t="s">
        <v>32666</v>
      </c>
      <c r="I9020" s="16" t="s">
        <v>13378</v>
      </c>
    </row>
    <row r="9021" spans="1:10">
      <c r="A9021" s="16" t="s">
        <v>1945</v>
      </c>
      <c r="B9021" s="52" t="s">
        <v>4094</v>
      </c>
      <c r="C9021" s="16" t="str">
        <f t="shared" si="140"/>
        <v>080 - 080</v>
      </c>
      <c r="D9021" s="52" t="s">
        <v>34487</v>
      </c>
      <c r="E9021" s="52" t="s">
        <v>1692</v>
      </c>
      <c r="F9021" s="16" t="s">
        <v>19361</v>
      </c>
      <c r="G9021" s="16" t="s">
        <v>1691</v>
      </c>
      <c r="H9021" s="16" t="s">
        <v>4772</v>
      </c>
      <c r="I9021" s="16" t="s">
        <v>1946</v>
      </c>
    </row>
    <row r="9022" spans="1:10">
      <c r="A9022" s="16" t="s">
        <v>34126</v>
      </c>
      <c r="B9022" s="52" t="s">
        <v>7558</v>
      </c>
      <c r="C9022" s="16" t="str">
        <f t="shared" si="140"/>
        <v>083 - 085</v>
      </c>
      <c r="D9022" s="52" t="s">
        <v>36059</v>
      </c>
      <c r="E9022" s="52" t="s">
        <v>21246</v>
      </c>
      <c r="F9022" s="16" t="s">
        <v>3270</v>
      </c>
      <c r="G9022" s="16" t="s">
        <v>21245</v>
      </c>
      <c r="H9022" s="16" t="s">
        <v>29917</v>
      </c>
      <c r="I9022" s="16" t="s">
        <v>2702</v>
      </c>
    </row>
    <row r="9023" spans="1:10">
      <c r="A9023" s="16" t="s">
        <v>32802</v>
      </c>
      <c r="B9023" s="52" t="s">
        <v>10561</v>
      </c>
      <c r="C9023" s="16" t="str">
        <f t="shared" si="140"/>
        <v>087 - 046</v>
      </c>
      <c r="D9023" s="52" t="s">
        <v>34487</v>
      </c>
      <c r="E9023" s="52" t="s">
        <v>10962</v>
      </c>
      <c r="F9023" s="16" t="s">
        <v>23388</v>
      </c>
      <c r="G9023" s="16" t="s">
        <v>10961</v>
      </c>
      <c r="H9023" s="16" t="s">
        <v>29917</v>
      </c>
      <c r="I9023" s="16" t="s">
        <v>32803</v>
      </c>
    </row>
    <row r="9024" spans="1:10">
      <c r="A9024" s="16" t="s">
        <v>26536</v>
      </c>
      <c r="B9024" s="52" t="s">
        <v>13993</v>
      </c>
      <c r="C9024" s="16" t="str">
        <f t="shared" si="140"/>
        <v>001 - 255</v>
      </c>
      <c r="D9024" s="52" t="s">
        <v>34487</v>
      </c>
      <c r="E9024" s="52" t="s">
        <v>37671</v>
      </c>
      <c r="F9024" s="16" t="s">
        <v>26537</v>
      </c>
      <c r="G9024" s="16" t="s">
        <v>37670</v>
      </c>
      <c r="H9024" s="16" t="s">
        <v>10732</v>
      </c>
      <c r="I9024" s="16" t="s">
        <v>34175</v>
      </c>
    </row>
    <row r="9025" spans="1:10">
      <c r="A9025" s="16" t="s">
        <v>30299</v>
      </c>
      <c r="B9025" s="52" t="s">
        <v>20556</v>
      </c>
      <c r="C9025" s="16" t="str">
        <f t="shared" si="140"/>
        <v>023 - 077</v>
      </c>
      <c r="D9025" s="52" t="s">
        <v>34487</v>
      </c>
      <c r="E9025" s="52" t="s">
        <v>380</v>
      </c>
      <c r="F9025" s="16" t="s">
        <v>19155</v>
      </c>
      <c r="G9025" s="16" t="s">
        <v>379</v>
      </c>
      <c r="H9025" s="16" t="s">
        <v>32660</v>
      </c>
      <c r="I9025" s="16" t="s">
        <v>21837</v>
      </c>
      <c r="J9025" s="16"/>
    </row>
    <row r="9026" spans="1:10">
      <c r="A9026" s="16" t="s">
        <v>19835</v>
      </c>
      <c r="B9026" s="52" t="s">
        <v>28804</v>
      </c>
      <c r="C9026" s="16" t="str">
        <f t="shared" si="140"/>
        <v>012 - 886</v>
      </c>
      <c r="D9026" s="52"/>
      <c r="E9026" s="52" t="s">
        <v>18879</v>
      </c>
      <c r="F9026" s="16"/>
      <c r="G9026" s="16" t="s">
        <v>26253</v>
      </c>
      <c r="H9026" s="16" t="s">
        <v>32666</v>
      </c>
      <c r="I9026" s="16" t="s">
        <v>19836</v>
      </c>
      <c r="J9026" s="16" t="s">
        <v>34487</v>
      </c>
    </row>
    <row r="9027" spans="1:10">
      <c r="A9027" s="16" t="s">
        <v>12034</v>
      </c>
      <c r="B9027" s="52" t="s">
        <v>28768</v>
      </c>
      <c r="C9027" s="16" t="str">
        <f t="shared" si="140"/>
        <v>060 - 065</v>
      </c>
      <c r="D9027" s="52" t="s">
        <v>36059</v>
      </c>
      <c r="E9027" s="52" t="s">
        <v>10737</v>
      </c>
      <c r="F9027" s="16" t="s">
        <v>22872</v>
      </c>
      <c r="G9027" s="16" t="s">
        <v>10736</v>
      </c>
      <c r="H9027" s="16" t="s">
        <v>20396</v>
      </c>
      <c r="I9027" s="16" t="s">
        <v>12035</v>
      </c>
    </row>
    <row r="9028" spans="1:10">
      <c r="A9028" s="16" t="s">
        <v>33624</v>
      </c>
      <c r="B9028" s="52" t="s">
        <v>33484</v>
      </c>
      <c r="C9028" s="16" t="str">
        <f t="shared" ref="C9028:C9091" si="141">MID(A9028,1,3) &amp;" - " &amp;MID(A9028,4,3)</f>
        <v>063 - 072</v>
      </c>
      <c r="D9028" s="52" t="s">
        <v>36059</v>
      </c>
      <c r="E9028" s="52" t="s">
        <v>30281</v>
      </c>
      <c r="F9028" s="16" t="s">
        <v>33625</v>
      </c>
      <c r="G9028" s="16" t="s">
        <v>30319</v>
      </c>
      <c r="H9028" s="16" t="s">
        <v>30282</v>
      </c>
      <c r="I9028" s="16" t="s">
        <v>33626</v>
      </c>
    </row>
    <row r="9029" spans="1:10">
      <c r="A9029" s="16" t="s">
        <v>20510</v>
      </c>
      <c r="B9029" s="52" t="s">
        <v>11218</v>
      </c>
      <c r="C9029" s="16" t="str">
        <f t="shared" si="141"/>
        <v>054 - 045</v>
      </c>
      <c r="D9029" s="52" t="s">
        <v>34487</v>
      </c>
      <c r="E9029" s="52" t="s">
        <v>30442</v>
      </c>
      <c r="F9029" s="16" t="s">
        <v>16058</v>
      </c>
      <c r="G9029" s="16" t="s">
        <v>30441</v>
      </c>
      <c r="H9029" s="16" t="s">
        <v>1269</v>
      </c>
      <c r="I9029" s="16" t="s">
        <v>20511</v>
      </c>
      <c r="J9029" s="16"/>
    </row>
    <row r="9030" spans="1:10">
      <c r="A9030" s="16" t="s">
        <v>3208</v>
      </c>
      <c r="B9030" s="52" t="s">
        <v>15476</v>
      </c>
      <c r="C9030" s="16" t="str">
        <f t="shared" si="141"/>
        <v>079 - 118</v>
      </c>
      <c r="D9030" s="52" t="s">
        <v>34487</v>
      </c>
      <c r="E9030" s="52" t="s">
        <v>4771</v>
      </c>
      <c r="F9030" s="16" t="s">
        <v>3209</v>
      </c>
      <c r="G9030" s="16" t="s">
        <v>4770</v>
      </c>
      <c r="H9030" s="16" t="s">
        <v>4772</v>
      </c>
      <c r="I9030" s="16" t="s">
        <v>3210</v>
      </c>
    </row>
    <row r="9031" spans="1:10">
      <c r="A9031" s="16" t="s">
        <v>19480</v>
      </c>
      <c r="B9031" s="52" t="s">
        <v>28769</v>
      </c>
      <c r="C9031" s="16" t="str">
        <f t="shared" si="141"/>
        <v>060 - 066</v>
      </c>
      <c r="D9031" s="52" t="s">
        <v>34487</v>
      </c>
      <c r="E9031" s="52" t="s">
        <v>10737</v>
      </c>
      <c r="F9031" s="16" t="s">
        <v>22872</v>
      </c>
      <c r="G9031" s="16" t="s">
        <v>10736</v>
      </c>
      <c r="H9031" s="16" t="s">
        <v>20396</v>
      </c>
      <c r="I9031" s="16" t="s">
        <v>10327</v>
      </c>
    </row>
    <row r="9032" spans="1:10">
      <c r="A9032" s="16" t="s">
        <v>35412</v>
      </c>
      <c r="B9032" s="52" t="s">
        <v>32648</v>
      </c>
      <c r="C9032" s="16" t="str">
        <f t="shared" si="141"/>
        <v>026 - 806</v>
      </c>
      <c r="D9032" s="52"/>
      <c r="E9032" s="52" t="s">
        <v>8857</v>
      </c>
      <c r="F9032" s="16"/>
      <c r="G9032" s="16" t="s">
        <v>8856</v>
      </c>
      <c r="H9032" s="16" t="s">
        <v>32660</v>
      </c>
      <c r="I9032" s="16" t="s">
        <v>35413</v>
      </c>
      <c r="J9032" s="16" t="s">
        <v>34487</v>
      </c>
    </row>
    <row r="9033" spans="1:10">
      <c r="A9033" s="16" t="s">
        <v>28877</v>
      </c>
      <c r="B9033" s="52" t="s">
        <v>19246</v>
      </c>
      <c r="C9033" s="16" t="str">
        <f t="shared" si="141"/>
        <v>064 - 089</v>
      </c>
      <c r="D9033" s="52" t="s">
        <v>34487</v>
      </c>
      <c r="E9033" s="52" t="s">
        <v>27583</v>
      </c>
      <c r="F9033" s="16" t="s">
        <v>28878</v>
      </c>
      <c r="G9033" s="16" t="s">
        <v>27582</v>
      </c>
      <c r="H9033" s="16" t="s">
        <v>30282</v>
      </c>
      <c r="I9033" s="16" t="s">
        <v>28879</v>
      </c>
      <c r="J9033" s="16"/>
    </row>
    <row r="9034" spans="1:10">
      <c r="A9034" s="16" t="s">
        <v>24544</v>
      </c>
      <c r="B9034" s="52" t="s">
        <v>10593</v>
      </c>
      <c r="C9034" s="16" t="str">
        <f t="shared" si="141"/>
        <v>031 - 809</v>
      </c>
      <c r="D9034" s="52"/>
      <c r="E9034" s="52" t="s">
        <v>7531</v>
      </c>
      <c r="F9034" s="16"/>
      <c r="G9034" s="16" t="s">
        <v>7530</v>
      </c>
      <c r="H9034" s="16" t="s">
        <v>30334</v>
      </c>
      <c r="I9034" s="16" t="s">
        <v>24545</v>
      </c>
      <c r="J9034" s="16" t="s">
        <v>34487</v>
      </c>
    </row>
    <row r="9035" spans="1:10">
      <c r="A9035" s="16" t="s">
        <v>24521</v>
      </c>
      <c r="B9035" s="52" t="s">
        <v>33271</v>
      </c>
      <c r="C9035" s="16" t="str">
        <f t="shared" si="141"/>
        <v>041 - 819</v>
      </c>
      <c r="D9035" s="52"/>
      <c r="E9035" s="52" t="s">
        <v>31873</v>
      </c>
      <c r="F9035" s="16"/>
      <c r="G9035" s="16" t="s">
        <v>31872</v>
      </c>
      <c r="H9035" s="16" t="s">
        <v>20397</v>
      </c>
      <c r="I9035" s="16" t="s">
        <v>24522</v>
      </c>
      <c r="J9035" s="16" t="s">
        <v>34487</v>
      </c>
    </row>
    <row r="9036" spans="1:10">
      <c r="A9036" s="16" t="s">
        <v>29326</v>
      </c>
      <c r="B9036" s="52" t="s">
        <v>28770</v>
      </c>
      <c r="C9036" s="16" t="str">
        <f t="shared" si="141"/>
        <v>060 - 803</v>
      </c>
      <c r="D9036" s="52"/>
      <c r="E9036" s="52" t="s">
        <v>10737</v>
      </c>
      <c r="F9036" s="16"/>
      <c r="G9036" s="16" t="s">
        <v>10736</v>
      </c>
      <c r="H9036" s="16" t="s">
        <v>20396</v>
      </c>
      <c r="I9036" s="16" t="s">
        <v>26105</v>
      </c>
      <c r="J9036" s="16" t="s">
        <v>34487</v>
      </c>
    </row>
    <row r="9037" spans="1:10">
      <c r="A9037" s="16" t="s">
        <v>20224</v>
      </c>
      <c r="B9037" s="52" t="s">
        <v>18682</v>
      </c>
      <c r="C9037" s="16" t="str">
        <f t="shared" si="141"/>
        <v>092 - 061</v>
      </c>
      <c r="D9037" s="52" t="s">
        <v>34487</v>
      </c>
      <c r="E9037" s="52" t="s">
        <v>3326</v>
      </c>
      <c r="F9037" s="16" t="s">
        <v>11533</v>
      </c>
      <c r="G9037" s="16" t="s">
        <v>30322</v>
      </c>
      <c r="H9037" s="16" t="s">
        <v>33521</v>
      </c>
      <c r="I9037" s="16" t="s">
        <v>15337</v>
      </c>
    </row>
    <row r="9038" spans="1:10">
      <c r="A9038" s="16" t="s">
        <v>37536</v>
      </c>
      <c r="B9038" s="52" t="s">
        <v>21144</v>
      </c>
      <c r="C9038" s="16" t="str">
        <f t="shared" si="141"/>
        <v>021 - 891</v>
      </c>
      <c r="D9038" s="52"/>
      <c r="E9038" s="52" t="s">
        <v>14657</v>
      </c>
      <c r="F9038" s="16"/>
      <c r="G9038" s="16" t="s">
        <v>14656</v>
      </c>
      <c r="H9038" s="16" t="s">
        <v>4778</v>
      </c>
      <c r="I9038" s="16" t="s">
        <v>37537</v>
      </c>
      <c r="J9038" s="16" t="s">
        <v>34487</v>
      </c>
    </row>
    <row r="9039" spans="1:10">
      <c r="A9039" s="16" t="s">
        <v>24166</v>
      </c>
      <c r="B9039" s="52" t="s">
        <v>16159</v>
      </c>
      <c r="C9039" s="16" t="str">
        <f t="shared" si="141"/>
        <v>062 - 071</v>
      </c>
      <c r="D9039" s="52" t="s">
        <v>34487</v>
      </c>
      <c r="E9039" s="52" t="s">
        <v>1277</v>
      </c>
      <c r="F9039" s="16" t="s">
        <v>13523</v>
      </c>
      <c r="G9039" s="16" t="s">
        <v>1276</v>
      </c>
      <c r="H9039" s="16" t="s">
        <v>30282</v>
      </c>
      <c r="I9039" s="16" t="s">
        <v>24167</v>
      </c>
    </row>
    <row r="9040" spans="1:10">
      <c r="A9040" s="16" t="s">
        <v>25442</v>
      </c>
      <c r="B9040" s="52" t="s">
        <v>33503</v>
      </c>
      <c r="C9040" s="16" t="str">
        <f t="shared" si="141"/>
        <v>065 - 128</v>
      </c>
      <c r="D9040" s="52" t="s">
        <v>34487</v>
      </c>
      <c r="E9040" s="52" t="s">
        <v>29546</v>
      </c>
      <c r="F9040" s="16" t="s">
        <v>25443</v>
      </c>
      <c r="G9040" s="16" t="s">
        <v>29545</v>
      </c>
      <c r="H9040" s="16" t="s">
        <v>30282</v>
      </c>
      <c r="I9040" s="16" t="s">
        <v>25444</v>
      </c>
    </row>
    <row r="9041" spans="1:10">
      <c r="A9041" s="16" t="s">
        <v>14455</v>
      </c>
      <c r="B9041" s="52" t="s">
        <v>19247</v>
      </c>
      <c r="C9041" s="16" t="str">
        <f t="shared" si="141"/>
        <v>064 - 091</v>
      </c>
      <c r="D9041" s="52" t="s">
        <v>34487</v>
      </c>
      <c r="E9041" s="52" t="s">
        <v>27583</v>
      </c>
      <c r="F9041" s="16" t="s">
        <v>13750</v>
      </c>
      <c r="G9041" s="16" t="s">
        <v>27582</v>
      </c>
      <c r="H9041" s="16" t="s">
        <v>30282</v>
      </c>
      <c r="I9041" s="16" t="s">
        <v>31219</v>
      </c>
    </row>
    <row r="9042" spans="1:10">
      <c r="A9042" s="16" t="s">
        <v>12449</v>
      </c>
      <c r="B9042" s="52" t="s">
        <v>19248</v>
      </c>
      <c r="C9042" s="16" t="str">
        <f t="shared" si="141"/>
        <v>064 - 090</v>
      </c>
      <c r="D9042" s="52" t="s">
        <v>34487</v>
      </c>
      <c r="E9042" s="52" t="s">
        <v>27583</v>
      </c>
      <c r="F9042" s="16" t="s">
        <v>20391</v>
      </c>
      <c r="G9042" s="16" t="s">
        <v>27582</v>
      </c>
      <c r="H9042" s="16" t="s">
        <v>30282</v>
      </c>
      <c r="I9042" s="16" t="s">
        <v>28662</v>
      </c>
    </row>
    <row r="9043" spans="1:10">
      <c r="A9043" s="16" t="s">
        <v>23339</v>
      </c>
      <c r="B9043" s="52" t="s">
        <v>29923</v>
      </c>
      <c r="C9043" s="16" t="str">
        <f t="shared" si="141"/>
        <v>061 - 086</v>
      </c>
      <c r="D9043" s="52" t="s">
        <v>34487</v>
      </c>
      <c r="E9043" s="52" t="s">
        <v>26249</v>
      </c>
      <c r="F9043" s="16" t="s">
        <v>3815</v>
      </c>
      <c r="G9043" s="16" t="s">
        <v>26248</v>
      </c>
      <c r="H9043" s="16" t="s">
        <v>30282</v>
      </c>
      <c r="I9043" s="16" t="s">
        <v>23340</v>
      </c>
    </row>
    <row r="9044" spans="1:10">
      <c r="A9044" s="16" t="s">
        <v>13275</v>
      </c>
      <c r="B9044" s="52" t="s">
        <v>20557</v>
      </c>
      <c r="C9044" s="16" t="str">
        <f t="shared" si="141"/>
        <v>064 - 092</v>
      </c>
      <c r="D9044" s="52" t="s">
        <v>34487</v>
      </c>
      <c r="E9044" s="52" t="s">
        <v>27583</v>
      </c>
      <c r="F9044" s="16" t="s">
        <v>301</v>
      </c>
      <c r="G9044" s="16" t="s">
        <v>27582</v>
      </c>
      <c r="H9044" s="16" t="s">
        <v>30282</v>
      </c>
      <c r="I9044" s="16" t="s">
        <v>302</v>
      </c>
    </row>
    <row r="9045" spans="1:10">
      <c r="A9045" s="16" t="s">
        <v>1558</v>
      </c>
      <c r="B9045" s="52" t="s">
        <v>19945</v>
      </c>
      <c r="C9045" s="16" t="str">
        <f t="shared" si="141"/>
        <v>094 - 046</v>
      </c>
      <c r="D9045" s="52" t="s">
        <v>34487</v>
      </c>
      <c r="E9045" s="52" t="s">
        <v>10747</v>
      </c>
      <c r="F9045" s="16" t="s">
        <v>22881</v>
      </c>
      <c r="G9045" s="16" t="s">
        <v>10746</v>
      </c>
      <c r="H9045" s="16" t="s">
        <v>10748</v>
      </c>
      <c r="I9045" s="16" t="s">
        <v>1559</v>
      </c>
    </row>
    <row r="9046" spans="1:10">
      <c r="A9046" s="16" t="s">
        <v>1843</v>
      </c>
      <c r="B9046" s="52" t="s">
        <v>7559</v>
      </c>
      <c r="C9046" s="16" t="str">
        <f t="shared" si="141"/>
        <v>083 - 088</v>
      </c>
      <c r="D9046" s="52" t="s">
        <v>36059</v>
      </c>
      <c r="E9046" s="52" t="s">
        <v>21246</v>
      </c>
      <c r="F9046" s="16" t="s">
        <v>37658</v>
      </c>
      <c r="G9046" s="16" t="s">
        <v>21245</v>
      </c>
      <c r="H9046" s="16" t="s">
        <v>29917</v>
      </c>
      <c r="I9046" s="16" t="s">
        <v>1844</v>
      </c>
      <c r="J9046" s="16"/>
    </row>
    <row r="9047" spans="1:10">
      <c r="A9047" s="16" t="s">
        <v>35619</v>
      </c>
      <c r="B9047" s="52" t="s">
        <v>4677</v>
      </c>
      <c r="C9047" s="16" t="str">
        <f t="shared" si="141"/>
        <v>028 - 082</v>
      </c>
      <c r="D9047" s="52" t="s">
        <v>36059</v>
      </c>
      <c r="E9047" s="52" t="s">
        <v>32659</v>
      </c>
      <c r="F9047" s="16" t="s">
        <v>37474</v>
      </c>
      <c r="G9047" s="16" t="s">
        <v>32658</v>
      </c>
      <c r="H9047" s="16" t="s">
        <v>32660</v>
      </c>
      <c r="I9047" s="16" t="s">
        <v>35620</v>
      </c>
    </row>
    <row r="9048" spans="1:10">
      <c r="A9048" s="16" t="s">
        <v>19820</v>
      </c>
      <c r="B9048" s="52" t="s">
        <v>33272</v>
      </c>
      <c r="C9048" s="16" t="str">
        <f t="shared" si="141"/>
        <v>041 - 056</v>
      </c>
      <c r="D9048" s="52" t="s">
        <v>36059</v>
      </c>
      <c r="E9048" s="52" t="s">
        <v>31873</v>
      </c>
      <c r="F9048" s="16" t="s">
        <v>34122</v>
      </c>
      <c r="G9048" s="16" t="s">
        <v>31872</v>
      </c>
      <c r="H9048" s="16" t="s">
        <v>20397</v>
      </c>
      <c r="I9048" s="16" t="s">
        <v>19821</v>
      </c>
    </row>
    <row r="9049" spans="1:10">
      <c r="A9049" s="16" t="s">
        <v>14529</v>
      </c>
      <c r="B9049" s="52" t="s">
        <v>10168</v>
      </c>
      <c r="C9049" s="16" t="str">
        <f t="shared" si="141"/>
        <v>043 - 048</v>
      </c>
      <c r="D9049" s="52" t="s">
        <v>34487</v>
      </c>
      <c r="E9049" s="52" t="s">
        <v>36775</v>
      </c>
      <c r="F9049" s="16" t="s">
        <v>13741</v>
      </c>
      <c r="G9049" s="16" t="s">
        <v>27380</v>
      </c>
      <c r="H9049" s="16" t="s">
        <v>20397</v>
      </c>
      <c r="I9049" s="16" t="s">
        <v>14530</v>
      </c>
      <c r="J9049" s="16"/>
    </row>
    <row r="9050" spans="1:10">
      <c r="A9050" s="16" t="s">
        <v>36213</v>
      </c>
      <c r="B9050" s="52" t="s">
        <v>33273</v>
      </c>
      <c r="C9050" s="16" t="str">
        <f t="shared" si="141"/>
        <v>041 - 057</v>
      </c>
      <c r="D9050" s="52" t="s">
        <v>34487</v>
      </c>
      <c r="E9050" s="52" t="s">
        <v>31873</v>
      </c>
      <c r="F9050" s="16" t="s">
        <v>36214</v>
      </c>
      <c r="G9050" s="16" t="s">
        <v>31872</v>
      </c>
      <c r="H9050" s="16" t="s">
        <v>20397</v>
      </c>
      <c r="I9050" s="16" t="s">
        <v>26259</v>
      </c>
    </row>
    <row r="9051" spans="1:10">
      <c r="A9051" s="16" t="s">
        <v>27105</v>
      </c>
      <c r="B9051" s="52" t="s">
        <v>17987</v>
      </c>
      <c r="C9051" s="16" t="str">
        <f t="shared" si="141"/>
        <v>076 - 079</v>
      </c>
      <c r="D9051" s="52" t="s">
        <v>34487</v>
      </c>
      <c r="E9051" s="52" t="s">
        <v>13510</v>
      </c>
      <c r="F9051" s="16" t="s">
        <v>25800</v>
      </c>
      <c r="G9051" s="16" t="s">
        <v>13509</v>
      </c>
      <c r="H9051" s="16" t="s">
        <v>13511</v>
      </c>
      <c r="I9051" s="16" t="s">
        <v>27106</v>
      </c>
      <c r="J9051" s="16"/>
    </row>
    <row r="9052" spans="1:10">
      <c r="A9052" s="16" t="s">
        <v>35061</v>
      </c>
      <c r="B9052" s="52" t="s">
        <v>12805</v>
      </c>
      <c r="C9052" s="16" t="str">
        <f t="shared" si="141"/>
        <v>070 - 073</v>
      </c>
      <c r="D9052" s="52" t="s">
        <v>34487</v>
      </c>
      <c r="E9052" s="52" t="s">
        <v>23672</v>
      </c>
      <c r="F9052" s="16" t="s">
        <v>24715</v>
      </c>
      <c r="G9052" s="16" t="s">
        <v>23671</v>
      </c>
      <c r="H9052" s="16" t="s">
        <v>10748</v>
      </c>
      <c r="I9052" s="16" t="s">
        <v>37253</v>
      </c>
    </row>
    <row r="9053" spans="1:10">
      <c r="A9053" s="16" t="s">
        <v>8367</v>
      </c>
      <c r="B9053" s="52" t="s">
        <v>17433</v>
      </c>
      <c r="C9053" s="16" t="str">
        <f t="shared" si="141"/>
        <v>098 - 050</v>
      </c>
      <c r="D9053" s="52" t="s">
        <v>36059</v>
      </c>
      <c r="E9053" s="52" t="s">
        <v>10711</v>
      </c>
      <c r="F9053" s="16" t="s">
        <v>27313</v>
      </c>
      <c r="G9053" s="16" t="s">
        <v>10710</v>
      </c>
      <c r="H9053" s="16" t="s">
        <v>32666</v>
      </c>
      <c r="I9053" s="16" t="s">
        <v>8368</v>
      </c>
    </row>
    <row r="9054" spans="1:10">
      <c r="A9054" s="16" t="s">
        <v>1171</v>
      </c>
      <c r="B9054" s="52" t="s">
        <v>37298</v>
      </c>
      <c r="C9054" s="16" t="str">
        <f t="shared" si="141"/>
        <v>015 - 198</v>
      </c>
      <c r="D9054" s="52" t="s">
        <v>36059</v>
      </c>
      <c r="E9054" s="52" t="s">
        <v>32665</v>
      </c>
      <c r="F9054" s="16" t="s">
        <v>24329</v>
      </c>
      <c r="G9054" s="16" t="s">
        <v>32664</v>
      </c>
      <c r="H9054" s="16" t="s">
        <v>32666</v>
      </c>
      <c r="I9054" s="16" t="s">
        <v>8368</v>
      </c>
      <c r="J9054" s="16" t="s">
        <v>7990</v>
      </c>
    </row>
    <row r="9055" spans="1:10">
      <c r="A9055" s="16" t="s">
        <v>17585</v>
      </c>
      <c r="B9055" s="52" t="s">
        <v>9393</v>
      </c>
      <c r="C9055" s="16" t="str">
        <f t="shared" si="141"/>
        <v>018 - 144</v>
      </c>
      <c r="D9055" s="52" t="s">
        <v>36059</v>
      </c>
      <c r="E9055" s="52" t="s">
        <v>35975</v>
      </c>
      <c r="F9055" s="16" t="s">
        <v>11669</v>
      </c>
      <c r="G9055" s="16" t="s">
        <v>35974</v>
      </c>
      <c r="H9055" s="16" t="s">
        <v>32666</v>
      </c>
      <c r="I9055" s="16" t="s">
        <v>17586</v>
      </c>
    </row>
    <row r="9056" spans="1:10">
      <c r="A9056" s="16" t="s">
        <v>13899</v>
      </c>
      <c r="B9056" s="52" t="s">
        <v>33281</v>
      </c>
      <c r="C9056" s="16" t="str">
        <f t="shared" si="141"/>
        <v>084 - 039</v>
      </c>
      <c r="D9056" s="52" t="s">
        <v>34487</v>
      </c>
      <c r="E9056" s="52" t="s">
        <v>18698</v>
      </c>
      <c r="F9056" s="16" t="s">
        <v>20853</v>
      </c>
      <c r="G9056" s="16" t="s">
        <v>18697</v>
      </c>
      <c r="H9056" s="16" t="s">
        <v>29917</v>
      </c>
      <c r="I9056" s="16" t="s">
        <v>13900</v>
      </c>
    </row>
    <row r="9057" spans="1:10">
      <c r="A9057" s="16" t="s">
        <v>2184</v>
      </c>
      <c r="B9057" s="52" t="s">
        <v>30120</v>
      </c>
      <c r="C9057" s="16" t="str">
        <f t="shared" si="141"/>
        <v>058 - 098</v>
      </c>
      <c r="D9057" s="52" t="s">
        <v>34487</v>
      </c>
      <c r="E9057" s="52" t="s">
        <v>10753</v>
      </c>
      <c r="F9057" s="16" t="s">
        <v>33754</v>
      </c>
      <c r="G9057" s="16" t="s">
        <v>10752</v>
      </c>
      <c r="H9057" s="16" t="s">
        <v>20396</v>
      </c>
      <c r="I9057" s="16" t="s">
        <v>2185</v>
      </c>
    </row>
    <row r="9058" spans="1:10">
      <c r="A9058" s="16" t="s">
        <v>35253</v>
      </c>
      <c r="B9058" s="52" t="s">
        <v>18683</v>
      </c>
      <c r="C9058" s="16" t="str">
        <f t="shared" si="141"/>
        <v>092 - 062</v>
      </c>
      <c r="D9058" s="52" t="s">
        <v>36059</v>
      </c>
      <c r="E9058" s="52" t="s">
        <v>3326</v>
      </c>
      <c r="F9058" s="16" t="s">
        <v>36750</v>
      </c>
      <c r="G9058" s="16" t="s">
        <v>30322</v>
      </c>
      <c r="H9058" s="16" t="s">
        <v>33521</v>
      </c>
      <c r="I9058" s="16" t="s">
        <v>35254</v>
      </c>
    </row>
    <row r="9059" spans="1:10">
      <c r="A9059" s="16" t="s">
        <v>35162</v>
      </c>
      <c r="B9059" s="52" t="s">
        <v>492</v>
      </c>
      <c r="C9059" s="16" t="str">
        <f t="shared" si="141"/>
        <v>023 - 078</v>
      </c>
      <c r="D9059" s="52" t="s">
        <v>34487</v>
      </c>
      <c r="E9059" s="52" t="s">
        <v>380</v>
      </c>
      <c r="F9059" s="16" t="s">
        <v>21230</v>
      </c>
      <c r="G9059" s="16" t="s">
        <v>379</v>
      </c>
      <c r="H9059" s="16" t="s">
        <v>32660</v>
      </c>
      <c r="I9059" s="16" t="s">
        <v>35163</v>
      </c>
      <c r="J9059" s="16"/>
    </row>
    <row r="9060" spans="1:10">
      <c r="A9060" s="16" t="s">
        <v>18761</v>
      </c>
      <c r="B9060" s="52" t="s">
        <v>33485</v>
      </c>
      <c r="C9060" s="16" t="str">
        <f t="shared" si="141"/>
        <v>063 - 073</v>
      </c>
      <c r="D9060" s="52" t="s">
        <v>36059</v>
      </c>
      <c r="E9060" s="52" t="s">
        <v>30281</v>
      </c>
      <c r="F9060" s="16" t="s">
        <v>18762</v>
      </c>
      <c r="G9060" s="16" t="s">
        <v>30319</v>
      </c>
      <c r="H9060" s="16" t="s">
        <v>30282</v>
      </c>
      <c r="I9060" s="16" t="s">
        <v>18763</v>
      </c>
    </row>
    <row r="9061" spans="1:10">
      <c r="A9061" s="16" t="s">
        <v>25287</v>
      </c>
      <c r="B9061" s="52" t="s">
        <v>31065</v>
      </c>
      <c r="C9061" s="16" t="str">
        <f t="shared" si="141"/>
        <v>092 - 063</v>
      </c>
      <c r="D9061" s="52" t="s">
        <v>36059</v>
      </c>
      <c r="E9061" s="52" t="s">
        <v>3326</v>
      </c>
      <c r="F9061" s="16" t="s">
        <v>25288</v>
      </c>
      <c r="G9061" s="16" t="s">
        <v>30322</v>
      </c>
      <c r="H9061" s="16" t="s">
        <v>33521</v>
      </c>
      <c r="I9061" s="16" t="s">
        <v>25289</v>
      </c>
    </row>
    <row r="9062" spans="1:10">
      <c r="A9062" s="16" t="s">
        <v>34176</v>
      </c>
      <c r="B9062" s="52" t="s">
        <v>7556</v>
      </c>
      <c r="C9062" s="16" t="str">
        <f t="shared" si="141"/>
        <v>001 - 256</v>
      </c>
      <c r="D9062" s="52" t="s">
        <v>34487</v>
      </c>
      <c r="E9062" s="52" t="s">
        <v>37671</v>
      </c>
      <c r="F9062" s="16" t="s">
        <v>6454</v>
      </c>
      <c r="G9062" s="16" t="s">
        <v>37670</v>
      </c>
      <c r="H9062" s="16" t="s">
        <v>10732</v>
      </c>
      <c r="I9062" s="16" t="s">
        <v>34177</v>
      </c>
    </row>
    <row r="9063" spans="1:10">
      <c r="A9063" s="16" t="s">
        <v>14437</v>
      </c>
      <c r="B9063" s="52" t="s">
        <v>28805</v>
      </c>
      <c r="C9063" s="16" t="str">
        <f t="shared" si="141"/>
        <v>012 - 887</v>
      </c>
      <c r="D9063" s="52"/>
      <c r="E9063" s="52" t="s">
        <v>18879</v>
      </c>
      <c r="F9063" s="16"/>
      <c r="G9063" s="16" t="s">
        <v>26253</v>
      </c>
      <c r="H9063" s="16" t="s">
        <v>32666</v>
      </c>
      <c r="I9063" s="16" t="s">
        <v>14438</v>
      </c>
      <c r="J9063" s="16" t="s">
        <v>34487</v>
      </c>
    </row>
    <row r="9064" spans="1:10">
      <c r="A9064" s="16" t="s">
        <v>11071</v>
      </c>
      <c r="B9064" s="52" t="s">
        <v>35803</v>
      </c>
      <c r="C9064" s="16" t="str">
        <f t="shared" si="141"/>
        <v>033 - 804</v>
      </c>
      <c r="D9064" s="52"/>
      <c r="E9064" s="52" t="s">
        <v>37663</v>
      </c>
      <c r="F9064" s="16"/>
      <c r="G9064" s="16" t="s">
        <v>37662</v>
      </c>
      <c r="H9064" s="16" t="s">
        <v>35981</v>
      </c>
      <c r="I9064" s="16" t="s">
        <v>11072</v>
      </c>
      <c r="J9064" s="16" t="s">
        <v>34487</v>
      </c>
    </row>
    <row r="9065" spans="1:10">
      <c r="A9065" s="16" t="s">
        <v>16906</v>
      </c>
      <c r="B9065" s="52" t="s">
        <v>33486</v>
      </c>
      <c r="C9065" s="16" t="str">
        <f t="shared" si="141"/>
        <v>063 - 074</v>
      </c>
      <c r="D9065" s="52" t="s">
        <v>36059</v>
      </c>
      <c r="E9065" s="52" t="s">
        <v>30281</v>
      </c>
      <c r="F9065" s="16" t="s">
        <v>16907</v>
      </c>
      <c r="G9065" s="16" t="s">
        <v>30319</v>
      </c>
      <c r="H9065" s="16" t="s">
        <v>30282</v>
      </c>
      <c r="I9065" s="16" t="s">
        <v>16908</v>
      </c>
    </row>
    <row r="9066" spans="1:10">
      <c r="A9066" s="16" t="s">
        <v>28746</v>
      </c>
      <c r="B9066" s="52" t="s">
        <v>12977</v>
      </c>
      <c r="C9066" s="16" t="str">
        <f t="shared" si="141"/>
        <v>016 - 865</v>
      </c>
      <c r="D9066" s="52"/>
      <c r="E9066" s="52" t="s">
        <v>10742</v>
      </c>
      <c r="F9066" s="16"/>
      <c r="G9066" s="16" t="s">
        <v>10741</v>
      </c>
      <c r="H9066" s="16" t="s">
        <v>32666</v>
      </c>
      <c r="I9066" s="16" t="s">
        <v>1373</v>
      </c>
      <c r="J9066" s="16" t="s">
        <v>34487</v>
      </c>
    </row>
    <row r="9067" spans="1:10">
      <c r="A9067" s="16" t="s">
        <v>16408</v>
      </c>
      <c r="B9067" s="52" t="s">
        <v>17550</v>
      </c>
      <c r="C9067" s="16" t="str">
        <f t="shared" si="141"/>
        <v>090 - 085</v>
      </c>
      <c r="D9067" s="52" t="s">
        <v>36059</v>
      </c>
      <c r="E9067" s="52" t="s">
        <v>33520</v>
      </c>
      <c r="F9067" s="16" t="s">
        <v>29884</v>
      </c>
      <c r="G9067" s="16" t="s">
        <v>33519</v>
      </c>
      <c r="H9067" s="16" t="s">
        <v>33521</v>
      </c>
      <c r="I9067" s="16" t="s">
        <v>16409</v>
      </c>
    </row>
    <row r="9068" spans="1:10">
      <c r="A9068" s="16" t="s">
        <v>14531</v>
      </c>
      <c r="B9068" s="52" t="s">
        <v>16692</v>
      </c>
      <c r="C9068" s="16" t="str">
        <f t="shared" si="141"/>
        <v>095 - 048</v>
      </c>
      <c r="D9068" s="52" t="s">
        <v>34487</v>
      </c>
      <c r="E9068" s="52" t="s">
        <v>5719</v>
      </c>
      <c r="F9068" s="16" t="s">
        <v>36792</v>
      </c>
      <c r="G9068" s="16" t="s">
        <v>29627</v>
      </c>
      <c r="H9068" s="16" t="s">
        <v>33521</v>
      </c>
      <c r="I9068" s="16" t="s">
        <v>14532</v>
      </c>
      <c r="J9068" s="16"/>
    </row>
    <row r="9069" spans="1:10">
      <c r="A9069" s="16" t="s">
        <v>21629</v>
      </c>
      <c r="B9069" s="52" t="s">
        <v>28771</v>
      </c>
      <c r="C9069" s="16" t="str">
        <f t="shared" si="141"/>
        <v>060 - 067</v>
      </c>
      <c r="D9069" s="52" t="s">
        <v>36059</v>
      </c>
      <c r="E9069" s="52" t="s">
        <v>10737</v>
      </c>
      <c r="F9069" s="16" t="s">
        <v>21630</v>
      </c>
      <c r="G9069" s="16" t="s">
        <v>10736</v>
      </c>
      <c r="H9069" s="16" t="s">
        <v>20396</v>
      </c>
      <c r="I9069" s="16" t="s">
        <v>21631</v>
      </c>
    </row>
    <row r="9070" spans="1:10">
      <c r="A9070" s="16" t="s">
        <v>1988</v>
      </c>
      <c r="B9070" s="52" t="s">
        <v>12613</v>
      </c>
      <c r="C9070" s="16" t="str">
        <f t="shared" si="141"/>
        <v>029 - 813</v>
      </c>
      <c r="D9070" s="52"/>
      <c r="E9070" s="52" t="s">
        <v>25917</v>
      </c>
      <c r="F9070" s="16"/>
      <c r="G9070" s="16" t="s">
        <v>25916</v>
      </c>
      <c r="H9070" s="16" t="s">
        <v>32660</v>
      </c>
      <c r="I9070" s="16" t="s">
        <v>1989</v>
      </c>
      <c r="J9070" s="16" t="s">
        <v>34487</v>
      </c>
    </row>
    <row r="9071" spans="1:10">
      <c r="A9071" s="16" t="s">
        <v>33206</v>
      </c>
      <c r="B9071" s="52" t="s">
        <v>17988</v>
      </c>
      <c r="C9071" s="16" t="str">
        <f t="shared" si="141"/>
        <v>076 - 080</v>
      </c>
      <c r="D9071" s="52" t="s">
        <v>34487</v>
      </c>
      <c r="E9071" s="52" t="s">
        <v>13510</v>
      </c>
      <c r="F9071" s="16" t="s">
        <v>33207</v>
      </c>
      <c r="G9071" s="16" t="s">
        <v>13509</v>
      </c>
      <c r="H9071" s="16" t="s">
        <v>13511</v>
      </c>
      <c r="I9071" s="16" t="s">
        <v>33208</v>
      </c>
    </row>
    <row r="9072" spans="1:10">
      <c r="A9072" s="16" t="s">
        <v>12534</v>
      </c>
      <c r="B9072" s="52" t="s">
        <v>26700</v>
      </c>
      <c r="C9072" s="16" t="str">
        <f t="shared" si="141"/>
        <v>040 - 042</v>
      </c>
      <c r="D9072" s="52" t="s">
        <v>36059</v>
      </c>
      <c r="E9072" s="52" t="s">
        <v>32809</v>
      </c>
      <c r="F9072" s="16" t="s">
        <v>12535</v>
      </c>
      <c r="G9072" s="16" t="s">
        <v>32808</v>
      </c>
      <c r="H9072" s="16" t="s">
        <v>35981</v>
      </c>
      <c r="I9072" s="16" t="s">
        <v>29501</v>
      </c>
      <c r="J9072" s="16" t="s">
        <v>7990</v>
      </c>
    </row>
    <row r="9073" spans="1:16">
      <c r="A9073" s="16" t="s">
        <v>25891</v>
      </c>
      <c r="B9073" s="52" t="s">
        <v>10695</v>
      </c>
      <c r="C9073" s="16" t="str">
        <f t="shared" si="141"/>
        <v>099 - 018</v>
      </c>
      <c r="D9073" s="52" t="s">
        <v>36059</v>
      </c>
      <c r="E9073" s="52" t="s">
        <v>25925</v>
      </c>
      <c r="F9073" s="16" t="s">
        <v>25892</v>
      </c>
      <c r="G9073" s="16" t="s">
        <v>25924</v>
      </c>
      <c r="H9073" s="16" t="s">
        <v>35981</v>
      </c>
      <c r="I9073" s="16" t="s">
        <v>29501</v>
      </c>
      <c r="J9073" s="16"/>
    </row>
    <row r="9074" spans="1:16">
      <c r="A9074" s="16" t="s">
        <v>25170</v>
      </c>
      <c r="B9074" s="52" t="s">
        <v>37199</v>
      </c>
      <c r="C9074" s="16" t="str">
        <f t="shared" si="141"/>
        <v>062 - 078</v>
      </c>
      <c r="D9074" s="52" t="s">
        <v>34487</v>
      </c>
      <c r="E9074" s="52" t="s">
        <v>1277</v>
      </c>
      <c r="F9074" s="16" t="s">
        <v>1275</v>
      </c>
      <c r="G9074" s="16" t="s">
        <v>1276</v>
      </c>
      <c r="H9074" s="16" t="s">
        <v>30282</v>
      </c>
      <c r="I9074" s="16" t="s">
        <v>30121</v>
      </c>
      <c r="J9074" s="16"/>
    </row>
    <row r="9075" spans="1:16">
      <c r="A9075" s="16" t="s">
        <v>26074</v>
      </c>
      <c r="B9075" s="52" t="s">
        <v>31262</v>
      </c>
      <c r="C9075" s="16" t="str">
        <f t="shared" si="141"/>
        <v>061 - 087</v>
      </c>
      <c r="D9075" s="52" t="s">
        <v>36059</v>
      </c>
      <c r="E9075" s="52" t="s">
        <v>26249</v>
      </c>
      <c r="F9075" s="16" t="s">
        <v>11281</v>
      </c>
      <c r="G9075" s="16" t="s">
        <v>26248</v>
      </c>
      <c r="H9075" s="16" t="s">
        <v>30282</v>
      </c>
      <c r="I9075" s="16" t="s">
        <v>26075</v>
      </c>
      <c r="J9075" s="16"/>
    </row>
    <row r="9076" spans="1:16">
      <c r="A9076" s="16" t="s">
        <v>6785</v>
      </c>
      <c r="B9076" s="52" t="s">
        <v>25000</v>
      </c>
      <c r="C9076" s="16" t="str">
        <f t="shared" si="141"/>
        <v>065 - 129</v>
      </c>
      <c r="D9076" s="52" t="s">
        <v>34487</v>
      </c>
      <c r="E9076" s="52" t="s">
        <v>29546</v>
      </c>
      <c r="F9076" s="16" t="s">
        <v>6786</v>
      </c>
      <c r="G9076" s="16" t="s">
        <v>29545</v>
      </c>
      <c r="H9076" s="16" t="s">
        <v>30282</v>
      </c>
      <c r="I9076" s="16" t="s">
        <v>6787</v>
      </c>
    </row>
    <row r="9077" spans="1:16">
      <c r="A9077" s="16" t="s">
        <v>32647</v>
      </c>
      <c r="B9077" s="52" t="s">
        <v>18127</v>
      </c>
      <c r="C9077" s="16" t="str">
        <f t="shared" si="141"/>
        <v>066 - 089</v>
      </c>
      <c r="D9077" s="52" t="s">
        <v>34487</v>
      </c>
      <c r="E9077" s="52" t="s">
        <v>3383</v>
      </c>
      <c r="F9077" s="16" t="s">
        <v>1924</v>
      </c>
      <c r="G9077" s="16" t="s">
        <v>3382</v>
      </c>
      <c r="H9077" s="16" t="s">
        <v>15395</v>
      </c>
      <c r="I9077" s="16" t="s">
        <v>1925</v>
      </c>
      <c r="J9077" s="16"/>
    </row>
    <row r="9078" spans="1:16" ht="25.5">
      <c r="A9078" s="16" t="s">
        <v>13959</v>
      </c>
      <c r="B9078" s="52" t="s">
        <v>8303</v>
      </c>
      <c r="C9078" s="16" t="str">
        <f t="shared" si="141"/>
        <v>067 - 038</v>
      </c>
      <c r="D9078" s="52" t="s">
        <v>36059</v>
      </c>
      <c r="E9078" s="52" t="s">
        <v>34404</v>
      </c>
      <c r="F9078" s="16" t="s">
        <v>5037</v>
      </c>
      <c r="G9078" s="16" t="s">
        <v>34403</v>
      </c>
      <c r="H9078" s="16" t="s">
        <v>15395</v>
      </c>
      <c r="I9078" s="16" t="s">
        <v>5038</v>
      </c>
      <c r="N9078" t="s">
        <v>30549</v>
      </c>
      <c r="P9078" s="423" t="s">
        <v>30543</v>
      </c>
    </row>
    <row r="9079" spans="1:16">
      <c r="A9079" s="16" t="s">
        <v>28288</v>
      </c>
      <c r="B9079" s="52" t="s">
        <v>25001</v>
      </c>
      <c r="C9079" s="16" t="str">
        <f t="shared" si="141"/>
        <v>065 - 130</v>
      </c>
      <c r="D9079" s="52" t="s">
        <v>34487</v>
      </c>
      <c r="E9079" s="52" t="s">
        <v>29546</v>
      </c>
      <c r="F9079" s="16" t="s">
        <v>25020</v>
      </c>
      <c r="G9079" s="16" t="s">
        <v>29545</v>
      </c>
      <c r="H9079" s="16" t="s">
        <v>30282</v>
      </c>
      <c r="I9079" s="16" t="s">
        <v>1070</v>
      </c>
    </row>
    <row r="9080" spans="1:16">
      <c r="A9080" s="16" t="s">
        <v>26910</v>
      </c>
      <c r="B9080" s="52" t="s">
        <v>28961</v>
      </c>
      <c r="C9080" s="16" t="str">
        <f t="shared" si="141"/>
        <v>I99 - 329</v>
      </c>
      <c r="D9080" s="52"/>
      <c r="E9080" s="52" t="s">
        <v>10726</v>
      </c>
      <c r="F9080" s="16"/>
      <c r="G9080" s="16" t="s">
        <v>10725</v>
      </c>
      <c r="H9080" s="16" t="s">
        <v>10727</v>
      </c>
      <c r="I9080" s="16" t="s">
        <v>26911</v>
      </c>
    </row>
    <row r="9081" spans="1:16">
      <c r="A9081" s="16" t="s">
        <v>22138</v>
      </c>
      <c r="B9081" s="52" t="s">
        <v>7585</v>
      </c>
      <c r="C9081" s="16" t="str">
        <f t="shared" si="141"/>
        <v>028 - 083</v>
      </c>
      <c r="D9081" s="52" t="s">
        <v>36059</v>
      </c>
      <c r="E9081" s="52" t="s">
        <v>32659</v>
      </c>
      <c r="F9081" s="16" t="s">
        <v>35228</v>
      </c>
      <c r="G9081" s="16" t="s">
        <v>32658</v>
      </c>
      <c r="H9081" s="16" t="s">
        <v>32660</v>
      </c>
      <c r="I9081" s="16" t="s">
        <v>22139</v>
      </c>
    </row>
    <row r="9082" spans="1:16">
      <c r="A9082" s="16" t="s">
        <v>20092</v>
      </c>
      <c r="B9082" s="52" t="s">
        <v>32112</v>
      </c>
      <c r="C9082" s="16" t="str">
        <f t="shared" si="141"/>
        <v>094 - 047</v>
      </c>
      <c r="D9082" s="52" t="s">
        <v>34487</v>
      </c>
      <c r="E9082" s="52" t="s">
        <v>10747</v>
      </c>
      <c r="F9082" s="16" t="s">
        <v>18870</v>
      </c>
      <c r="G9082" s="16" t="s">
        <v>10746</v>
      </c>
      <c r="H9082" s="16" t="s">
        <v>10748</v>
      </c>
      <c r="I9082" s="16" t="s">
        <v>20093</v>
      </c>
      <c r="J9082" s="16"/>
    </row>
    <row r="9083" spans="1:16">
      <c r="A9083" s="16" t="s">
        <v>19553</v>
      </c>
      <c r="B9083" s="52" t="s">
        <v>12806</v>
      </c>
      <c r="C9083" s="16" t="str">
        <f t="shared" si="141"/>
        <v>070 - 074</v>
      </c>
      <c r="D9083" s="52" t="s">
        <v>34487</v>
      </c>
      <c r="E9083" s="52" t="s">
        <v>23672</v>
      </c>
      <c r="F9083" s="16" t="s">
        <v>19554</v>
      </c>
      <c r="G9083" s="16" t="s">
        <v>23671</v>
      </c>
      <c r="H9083" s="16" t="s">
        <v>10748</v>
      </c>
      <c r="I9083" s="16" t="s">
        <v>16903</v>
      </c>
    </row>
    <row r="9084" spans="1:16">
      <c r="A9084" s="16" t="s">
        <v>474</v>
      </c>
      <c r="B9084" s="52" t="s">
        <v>23845</v>
      </c>
      <c r="C9084" s="16" t="str">
        <f t="shared" si="141"/>
        <v>060 - 068</v>
      </c>
      <c r="D9084" s="52" t="s">
        <v>34487</v>
      </c>
      <c r="E9084" s="52" t="s">
        <v>10737</v>
      </c>
      <c r="F9084" s="16" t="s">
        <v>475</v>
      </c>
      <c r="G9084" s="16" t="s">
        <v>10736</v>
      </c>
      <c r="H9084" s="16" t="s">
        <v>20396</v>
      </c>
      <c r="I9084" s="16" t="s">
        <v>476</v>
      </c>
    </row>
    <row r="9085" spans="1:16">
      <c r="A9085" s="16" t="s">
        <v>7662</v>
      </c>
      <c r="B9085" s="52" t="s">
        <v>2806</v>
      </c>
      <c r="C9085" s="16" t="str">
        <f t="shared" si="141"/>
        <v>057 - 811</v>
      </c>
      <c r="D9085" s="52"/>
      <c r="E9085" s="52" t="s">
        <v>18919</v>
      </c>
      <c r="F9085" s="16"/>
      <c r="G9085" s="16" t="s">
        <v>18918</v>
      </c>
      <c r="H9085" s="16" t="s">
        <v>20396</v>
      </c>
      <c r="I9085" s="16" t="s">
        <v>7663</v>
      </c>
      <c r="J9085" s="16" t="s">
        <v>34487</v>
      </c>
    </row>
    <row r="9086" spans="1:16">
      <c r="A9086" s="16" t="s">
        <v>12752</v>
      </c>
      <c r="B9086" s="52" t="s">
        <v>35120</v>
      </c>
      <c r="C9086" s="16" t="str">
        <f t="shared" si="141"/>
        <v>044 - 068</v>
      </c>
      <c r="D9086" s="52" t="s">
        <v>36059</v>
      </c>
      <c r="E9086" s="52" t="s">
        <v>27373</v>
      </c>
      <c r="F9086" s="16" t="s">
        <v>12753</v>
      </c>
      <c r="G9086" s="16" t="s">
        <v>27372</v>
      </c>
      <c r="H9086" s="16" t="s">
        <v>20397</v>
      </c>
      <c r="I9086" s="16" t="s">
        <v>12754</v>
      </c>
    </row>
    <row r="9087" spans="1:16">
      <c r="A9087" s="16" t="s">
        <v>36097</v>
      </c>
      <c r="B9087" s="52" t="s">
        <v>35121</v>
      </c>
      <c r="C9087" s="16" t="str">
        <f t="shared" si="141"/>
        <v>044 - 818</v>
      </c>
      <c r="D9087" s="52"/>
      <c r="E9087" s="52" t="s">
        <v>27373</v>
      </c>
      <c r="F9087" s="16"/>
      <c r="G9087" s="16" t="s">
        <v>27372</v>
      </c>
      <c r="H9087" s="16" t="s">
        <v>20397</v>
      </c>
      <c r="I9087" s="16" t="s">
        <v>31538</v>
      </c>
      <c r="J9087" s="16" t="s">
        <v>34487</v>
      </c>
    </row>
    <row r="9088" spans="1:16">
      <c r="A9088" s="16" t="s">
        <v>34178</v>
      </c>
      <c r="B9088" s="52" t="s">
        <v>9891</v>
      </c>
      <c r="C9088" s="16" t="str">
        <f t="shared" si="141"/>
        <v>001 - 257</v>
      </c>
      <c r="D9088" s="52" t="s">
        <v>36059</v>
      </c>
      <c r="E9088" s="52" t="s">
        <v>37671</v>
      </c>
      <c r="F9088" s="16" t="s">
        <v>34179</v>
      </c>
      <c r="G9088" s="16" t="s">
        <v>37670</v>
      </c>
      <c r="H9088" s="16" t="s">
        <v>10732</v>
      </c>
      <c r="I9088" s="16" t="s">
        <v>34180</v>
      </c>
    </row>
    <row r="9089" spans="1:10">
      <c r="A9089" s="16" t="s">
        <v>30044</v>
      </c>
      <c r="B9089" s="52" t="s">
        <v>37211</v>
      </c>
      <c r="C9089" s="16" t="str">
        <f t="shared" si="141"/>
        <v>072 - 041</v>
      </c>
      <c r="D9089" s="52" t="s">
        <v>34487</v>
      </c>
      <c r="E9089" s="52" t="s">
        <v>23759</v>
      </c>
      <c r="F9089" s="16" t="s">
        <v>25646</v>
      </c>
      <c r="G9089" s="16" t="s">
        <v>23758</v>
      </c>
      <c r="H9089" s="16" t="s">
        <v>37422</v>
      </c>
      <c r="I9089" s="16" t="s">
        <v>25647</v>
      </c>
      <c r="J9089" s="16"/>
    </row>
    <row r="9090" spans="1:10">
      <c r="A9090" s="16" t="s">
        <v>24546</v>
      </c>
      <c r="B9090" s="52" t="s">
        <v>33487</v>
      </c>
      <c r="C9090" s="16" t="str">
        <f t="shared" si="141"/>
        <v>063 - 809</v>
      </c>
      <c r="D9090" s="52"/>
      <c r="E9090" s="52" t="s">
        <v>30281</v>
      </c>
      <c r="F9090" s="16"/>
      <c r="G9090" s="16" t="s">
        <v>30319</v>
      </c>
      <c r="H9090" s="16" t="s">
        <v>30282</v>
      </c>
      <c r="I9090" s="16" t="s">
        <v>24547</v>
      </c>
      <c r="J9090" s="16" t="s">
        <v>34487</v>
      </c>
    </row>
    <row r="9091" spans="1:10">
      <c r="A9091" s="16" t="s">
        <v>11338</v>
      </c>
      <c r="B9091" s="52" t="s">
        <v>11115</v>
      </c>
      <c r="C9091" s="16" t="str">
        <f t="shared" si="141"/>
        <v>068 - 037</v>
      </c>
      <c r="D9091" s="52" t="s">
        <v>34487</v>
      </c>
      <c r="E9091" s="52" t="s">
        <v>34259</v>
      </c>
      <c r="F9091" s="16" t="s">
        <v>34258</v>
      </c>
      <c r="G9091" s="16" t="s">
        <v>21099</v>
      </c>
      <c r="H9091" s="16" t="s">
        <v>15395</v>
      </c>
      <c r="I9091" s="16" t="s">
        <v>11769</v>
      </c>
      <c r="J9091" s="16"/>
    </row>
    <row r="9092" spans="1:10">
      <c r="A9092" s="16" t="s">
        <v>1433</v>
      </c>
      <c r="B9092" s="52" t="s">
        <v>4095</v>
      </c>
      <c r="C9092" s="16" t="str">
        <f t="shared" ref="C9092:C9155" si="142">MID(A9092,1,3) &amp;" - " &amp;MID(A9092,4,3)</f>
        <v>080 - 081</v>
      </c>
      <c r="D9092" s="52" t="s">
        <v>34487</v>
      </c>
      <c r="E9092" s="52" t="s">
        <v>1692</v>
      </c>
      <c r="F9092" s="16" t="s">
        <v>1434</v>
      </c>
      <c r="G9092" s="16" t="s">
        <v>1691</v>
      </c>
      <c r="H9092" s="16" t="s">
        <v>4772</v>
      </c>
      <c r="I9092" s="16" t="s">
        <v>1021</v>
      </c>
    </row>
    <row r="9093" spans="1:10">
      <c r="A9093" s="16" t="s">
        <v>33592</v>
      </c>
      <c r="B9093" s="52" t="s">
        <v>2732</v>
      </c>
      <c r="C9093" s="16" t="str">
        <f t="shared" si="142"/>
        <v>017 - 895</v>
      </c>
      <c r="D9093" s="52"/>
      <c r="E9093" s="52" t="s">
        <v>22538</v>
      </c>
      <c r="F9093" s="16"/>
      <c r="G9093" s="16" t="s">
        <v>22537</v>
      </c>
      <c r="H9093" s="16" t="s">
        <v>32666</v>
      </c>
      <c r="I9093" s="16" t="s">
        <v>33593</v>
      </c>
      <c r="J9093" s="16" t="s">
        <v>34487</v>
      </c>
    </row>
    <row r="9094" spans="1:10">
      <c r="A9094" s="16" t="s">
        <v>22554</v>
      </c>
      <c r="B9094" s="52" t="s">
        <v>5424</v>
      </c>
      <c r="C9094" s="16" t="str">
        <f t="shared" si="142"/>
        <v>069 - 085</v>
      </c>
      <c r="D9094" s="52" t="s">
        <v>36059</v>
      </c>
      <c r="E9094" s="52" t="s">
        <v>36727</v>
      </c>
      <c r="F9094" s="16" t="s">
        <v>35499</v>
      </c>
      <c r="G9094" s="16" t="s">
        <v>36726</v>
      </c>
      <c r="H9094" s="16" t="s">
        <v>15395</v>
      </c>
      <c r="I9094" s="16" t="s">
        <v>35500</v>
      </c>
    </row>
    <row r="9095" spans="1:10">
      <c r="A9095" s="16" t="s">
        <v>3264</v>
      </c>
      <c r="B9095" s="52" t="s">
        <v>18611</v>
      </c>
      <c r="C9095" s="16" t="str">
        <f t="shared" si="142"/>
        <v>066 - 090</v>
      </c>
      <c r="D9095" s="52" t="s">
        <v>34487</v>
      </c>
      <c r="E9095" s="52" t="s">
        <v>3383</v>
      </c>
      <c r="F9095" s="16" t="s">
        <v>3381</v>
      </c>
      <c r="G9095" s="16" t="s">
        <v>3382</v>
      </c>
      <c r="H9095" s="16" t="s">
        <v>15395</v>
      </c>
      <c r="I9095" s="16" t="s">
        <v>35383</v>
      </c>
    </row>
    <row r="9096" spans="1:10">
      <c r="A9096" s="16" t="s">
        <v>28748</v>
      </c>
      <c r="B9096" s="52" t="s">
        <v>26746</v>
      </c>
      <c r="C9096" s="16" t="str">
        <f t="shared" si="142"/>
        <v>002 - 133</v>
      </c>
      <c r="D9096" s="52" t="s">
        <v>36059</v>
      </c>
      <c r="E9096" s="52" t="s">
        <v>36066</v>
      </c>
      <c r="F9096" s="16" t="s">
        <v>28749</v>
      </c>
      <c r="G9096" s="16" t="s">
        <v>20457</v>
      </c>
      <c r="H9096" s="16" t="s">
        <v>10732</v>
      </c>
      <c r="I9096" s="16" t="s">
        <v>28750</v>
      </c>
    </row>
    <row r="9097" spans="1:10">
      <c r="A9097" s="16" t="s">
        <v>34947</v>
      </c>
      <c r="B9097" s="52" t="s">
        <v>17087</v>
      </c>
      <c r="C9097" s="16" t="str">
        <f t="shared" si="142"/>
        <v>059 - 026</v>
      </c>
      <c r="D9097" s="52" t="s">
        <v>34487</v>
      </c>
      <c r="E9097" s="52" t="s">
        <v>37309</v>
      </c>
      <c r="F9097" s="16" t="s">
        <v>9170</v>
      </c>
      <c r="G9097" s="16" t="s">
        <v>37308</v>
      </c>
      <c r="H9097" s="16" t="s">
        <v>20396</v>
      </c>
      <c r="I9097" s="16" t="s">
        <v>34948</v>
      </c>
      <c r="J9097" s="16"/>
    </row>
    <row r="9098" spans="1:10">
      <c r="A9098" s="16" t="s">
        <v>31080</v>
      </c>
      <c r="B9098" s="52" t="s">
        <v>2733</v>
      </c>
      <c r="C9098" s="16" t="str">
        <f t="shared" si="142"/>
        <v>017 - 896</v>
      </c>
      <c r="D9098" s="52"/>
      <c r="E9098" s="52" t="s">
        <v>22538</v>
      </c>
      <c r="F9098" s="16"/>
      <c r="G9098" s="16" t="s">
        <v>22537</v>
      </c>
      <c r="H9098" s="16" t="s">
        <v>32666</v>
      </c>
      <c r="I9098" s="16" t="s">
        <v>31081</v>
      </c>
      <c r="J9098" s="16" t="s">
        <v>34487</v>
      </c>
    </row>
    <row r="9099" spans="1:10">
      <c r="A9099" s="16" t="s">
        <v>8010</v>
      </c>
      <c r="B9099" s="52" t="s">
        <v>4096</v>
      </c>
      <c r="C9099" s="16" t="str">
        <f t="shared" si="142"/>
        <v>080 - 082</v>
      </c>
      <c r="D9099" s="52" t="s">
        <v>34487</v>
      </c>
      <c r="E9099" s="52" t="s">
        <v>1692</v>
      </c>
      <c r="F9099" s="16" t="s">
        <v>23685</v>
      </c>
      <c r="G9099" s="16" t="s">
        <v>1691</v>
      </c>
      <c r="H9099" s="16" t="s">
        <v>4772</v>
      </c>
      <c r="I9099" s="16" t="s">
        <v>8011</v>
      </c>
    </row>
    <row r="9100" spans="1:10">
      <c r="A9100" s="16" t="s">
        <v>7699</v>
      </c>
      <c r="B9100" s="52" t="s">
        <v>29262</v>
      </c>
      <c r="C9100" s="16" t="str">
        <f t="shared" si="142"/>
        <v>035 - 039</v>
      </c>
      <c r="D9100" s="52" t="s">
        <v>36059</v>
      </c>
      <c r="E9100" s="52" t="s">
        <v>30432</v>
      </c>
      <c r="F9100" s="16" t="s">
        <v>7700</v>
      </c>
      <c r="G9100" s="16" t="s">
        <v>30431</v>
      </c>
      <c r="H9100" s="16" t="s">
        <v>35981</v>
      </c>
      <c r="I9100" s="16" t="s">
        <v>7701</v>
      </c>
    </row>
    <row r="9101" spans="1:10">
      <c r="A9101" s="16" t="s">
        <v>12354</v>
      </c>
      <c r="B9101" s="52" t="s">
        <v>24269</v>
      </c>
      <c r="C9101" s="16" t="str">
        <f t="shared" si="142"/>
        <v>010 - 825</v>
      </c>
      <c r="D9101" s="52"/>
      <c r="E9101" s="52" t="s">
        <v>30437</v>
      </c>
      <c r="F9101" s="16"/>
      <c r="G9101" s="16" t="s">
        <v>30436</v>
      </c>
      <c r="H9101" s="16" t="s">
        <v>34573</v>
      </c>
      <c r="I9101" s="16" t="s">
        <v>26895</v>
      </c>
      <c r="J9101" s="16" t="s">
        <v>34487</v>
      </c>
    </row>
    <row r="9102" spans="1:10">
      <c r="A9102" s="16" t="s">
        <v>30601</v>
      </c>
      <c r="B9102" s="52" t="s">
        <v>4341</v>
      </c>
      <c r="C9102" s="16" t="str">
        <f t="shared" si="142"/>
        <v>003 - 886</v>
      </c>
      <c r="D9102" s="52"/>
      <c r="E9102" s="52" t="s">
        <v>3328</v>
      </c>
      <c r="F9102" s="16"/>
      <c r="G9102" s="16" t="s">
        <v>10731</v>
      </c>
      <c r="H9102" s="16" t="s">
        <v>10732</v>
      </c>
      <c r="I9102" s="16" t="s">
        <v>25993</v>
      </c>
      <c r="J9102" s="16" t="s">
        <v>34487</v>
      </c>
    </row>
    <row r="9103" spans="1:10">
      <c r="A9103" s="16" t="s">
        <v>27902</v>
      </c>
      <c r="B9103" s="52" t="s">
        <v>33274</v>
      </c>
      <c r="C9103" s="16" t="str">
        <f t="shared" si="142"/>
        <v>041 - 058</v>
      </c>
      <c r="D9103" s="52" t="s">
        <v>34487</v>
      </c>
      <c r="E9103" s="52" t="s">
        <v>31873</v>
      </c>
      <c r="F9103" s="16" t="s">
        <v>12856</v>
      </c>
      <c r="G9103" s="16" t="s">
        <v>31872</v>
      </c>
      <c r="H9103" s="16" t="s">
        <v>20397</v>
      </c>
      <c r="I9103" s="16" t="s">
        <v>27903</v>
      </c>
      <c r="J9103" s="16"/>
    </row>
    <row r="9104" spans="1:10">
      <c r="A9104" s="16" t="s">
        <v>12322</v>
      </c>
      <c r="B9104" s="52" t="s">
        <v>10594</v>
      </c>
      <c r="C9104" s="16" t="str">
        <f t="shared" si="142"/>
        <v>031 - 862</v>
      </c>
      <c r="D9104" s="52"/>
      <c r="E9104" s="52" t="s">
        <v>7531</v>
      </c>
      <c r="F9104" s="16"/>
      <c r="G9104" s="16" t="s">
        <v>7530</v>
      </c>
      <c r="H9104" s="16" t="s">
        <v>30334</v>
      </c>
      <c r="I9104" s="16" t="s">
        <v>12323</v>
      </c>
      <c r="J9104" s="16" t="s">
        <v>34487</v>
      </c>
    </row>
    <row r="9105" spans="1:10">
      <c r="A9105" s="16" t="s">
        <v>19822</v>
      </c>
      <c r="B9105" s="52" t="s">
        <v>33530</v>
      </c>
      <c r="C9105" s="16" t="str">
        <f t="shared" si="142"/>
        <v>008 - 056</v>
      </c>
      <c r="D9105" s="52" t="s">
        <v>36059</v>
      </c>
      <c r="E9105" s="52" t="s">
        <v>16664</v>
      </c>
      <c r="F9105" s="16" t="s">
        <v>27364</v>
      </c>
      <c r="G9105" s="16" t="s">
        <v>16663</v>
      </c>
      <c r="H9105" s="16" t="s">
        <v>34573</v>
      </c>
      <c r="I9105" s="16" t="s">
        <v>19823</v>
      </c>
    </row>
    <row r="9106" spans="1:10">
      <c r="A9106" s="16" t="s">
        <v>28566</v>
      </c>
      <c r="B9106" s="52" t="s">
        <v>17106</v>
      </c>
      <c r="C9106" s="16" t="str">
        <f t="shared" si="142"/>
        <v>008 - 901</v>
      </c>
      <c r="D9106" s="52"/>
      <c r="E9106" s="52" t="s">
        <v>16664</v>
      </c>
      <c r="F9106" s="16"/>
      <c r="G9106" s="16" t="s">
        <v>16663</v>
      </c>
      <c r="H9106" s="16" t="s">
        <v>34573</v>
      </c>
      <c r="I9106" s="16" t="s">
        <v>28567</v>
      </c>
      <c r="J9106" s="16" t="s">
        <v>34487</v>
      </c>
    </row>
    <row r="9107" spans="1:10">
      <c r="A9107" s="16" t="s">
        <v>24368</v>
      </c>
      <c r="B9107" s="52" t="s">
        <v>13590</v>
      </c>
      <c r="C9107" s="16" t="str">
        <f t="shared" si="142"/>
        <v>004 - 213</v>
      </c>
      <c r="D9107" s="52" t="s">
        <v>36059</v>
      </c>
      <c r="E9107" s="52" t="s">
        <v>10758</v>
      </c>
      <c r="F9107" s="16" t="s">
        <v>24369</v>
      </c>
      <c r="G9107" s="16" t="s">
        <v>10757</v>
      </c>
      <c r="H9107" s="16" t="s">
        <v>10732</v>
      </c>
      <c r="I9107" s="16" t="s">
        <v>24448</v>
      </c>
    </row>
    <row r="9108" spans="1:10">
      <c r="A9108" s="16" t="s">
        <v>24829</v>
      </c>
      <c r="B9108" s="52" t="s">
        <v>24270</v>
      </c>
      <c r="C9108" s="16" t="str">
        <f t="shared" si="142"/>
        <v>010 - 056</v>
      </c>
      <c r="D9108" s="52" t="s">
        <v>34487</v>
      </c>
      <c r="E9108" s="52" t="s">
        <v>30437</v>
      </c>
      <c r="F9108" s="16" t="s">
        <v>24830</v>
      </c>
      <c r="G9108" s="16" t="s">
        <v>30436</v>
      </c>
      <c r="H9108" s="16" t="s">
        <v>34573</v>
      </c>
      <c r="I9108" s="16" t="s">
        <v>24831</v>
      </c>
    </row>
    <row r="9109" spans="1:10">
      <c r="A9109" s="16" t="s">
        <v>25763</v>
      </c>
      <c r="B9109" s="52" t="s">
        <v>26367</v>
      </c>
      <c r="C9109" s="16" t="str">
        <f t="shared" si="142"/>
        <v>016 - 866</v>
      </c>
      <c r="D9109" s="52"/>
      <c r="E9109" s="52" t="s">
        <v>10742</v>
      </c>
      <c r="F9109" s="16"/>
      <c r="G9109" s="16" t="s">
        <v>10741</v>
      </c>
      <c r="H9109" s="16" t="s">
        <v>32666</v>
      </c>
      <c r="I9109" s="16" t="s">
        <v>25764</v>
      </c>
      <c r="J9109" s="16" t="s">
        <v>34487</v>
      </c>
    </row>
    <row r="9110" spans="1:10">
      <c r="A9110" s="16" t="s">
        <v>20769</v>
      </c>
      <c r="B9110" s="52" t="s">
        <v>20558</v>
      </c>
      <c r="C9110" s="16" t="str">
        <f t="shared" si="142"/>
        <v>064 - 095</v>
      </c>
      <c r="D9110" s="52" t="s">
        <v>34487</v>
      </c>
      <c r="E9110" s="52" t="s">
        <v>27583</v>
      </c>
      <c r="F9110" s="16" t="s">
        <v>20391</v>
      </c>
      <c r="G9110" s="16" t="s">
        <v>27582</v>
      </c>
      <c r="H9110" s="16" t="s">
        <v>30282</v>
      </c>
      <c r="I9110" s="16" t="s">
        <v>20770</v>
      </c>
    </row>
    <row r="9111" spans="1:10">
      <c r="A9111" s="16" t="s">
        <v>7330</v>
      </c>
      <c r="B9111" s="52" t="s">
        <v>7560</v>
      </c>
      <c r="C9111" s="16" t="str">
        <f t="shared" si="142"/>
        <v>083 - 807</v>
      </c>
      <c r="D9111" s="52"/>
      <c r="E9111" s="52" t="s">
        <v>21246</v>
      </c>
      <c r="F9111" s="16"/>
      <c r="G9111" s="16" t="s">
        <v>21245</v>
      </c>
      <c r="H9111" s="16" t="s">
        <v>29917</v>
      </c>
      <c r="I9111" s="16" t="s">
        <v>24021</v>
      </c>
      <c r="J9111" s="16" t="s">
        <v>34487</v>
      </c>
    </row>
    <row r="9112" spans="1:10">
      <c r="A9112" s="16" t="s">
        <v>14344</v>
      </c>
      <c r="B9112" s="52" t="s">
        <v>33365</v>
      </c>
      <c r="C9112" s="16" t="str">
        <f t="shared" si="142"/>
        <v>025 - 050</v>
      </c>
      <c r="D9112" s="52" t="s">
        <v>34487</v>
      </c>
      <c r="E9112" s="52" t="s">
        <v>36071</v>
      </c>
      <c r="F9112" s="16" t="s">
        <v>14345</v>
      </c>
      <c r="G9112" s="16" t="s">
        <v>36070</v>
      </c>
      <c r="H9112" s="16" t="s">
        <v>32660</v>
      </c>
      <c r="I9112" s="16" t="s">
        <v>14670</v>
      </c>
    </row>
    <row r="9113" spans="1:10">
      <c r="A9113" s="16" t="s">
        <v>3820</v>
      </c>
      <c r="B9113" s="52" t="s">
        <v>7561</v>
      </c>
      <c r="C9113" s="16" t="str">
        <f t="shared" si="142"/>
        <v>083 - 091</v>
      </c>
      <c r="D9113" s="52" t="s">
        <v>34487</v>
      </c>
      <c r="E9113" s="52" t="s">
        <v>21246</v>
      </c>
      <c r="F9113" s="16" t="s">
        <v>3821</v>
      </c>
      <c r="G9113" s="16" t="s">
        <v>21245</v>
      </c>
      <c r="H9113" s="16" t="s">
        <v>29917</v>
      </c>
      <c r="I9113" s="16" t="s">
        <v>3822</v>
      </c>
      <c r="J9113" s="16"/>
    </row>
    <row r="9114" spans="1:10">
      <c r="A9114" s="16" t="s">
        <v>24300</v>
      </c>
      <c r="B9114" s="52" t="s">
        <v>13373</v>
      </c>
      <c r="C9114" s="16" t="str">
        <f t="shared" si="142"/>
        <v>011 - 026</v>
      </c>
      <c r="D9114" s="52" t="s">
        <v>36059</v>
      </c>
      <c r="E9114" s="52" t="s">
        <v>34572</v>
      </c>
      <c r="F9114" s="16" t="s">
        <v>34873</v>
      </c>
      <c r="G9114" s="16" t="s">
        <v>34571</v>
      </c>
      <c r="H9114" s="16" t="s">
        <v>34573</v>
      </c>
      <c r="I9114" s="16" t="s">
        <v>34874</v>
      </c>
      <c r="J9114" s="16"/>
    </row>
    <row r="9115" spans="1:10">
      <c r="A9115" s="16" t="s">
        <v>35301</v>
      </c>
      <c r="B9115" s="52" t="s">
        <v>30920</v>
      </c>
      <c r="C9115" s="16" t="str">
        <f t="shared" si="142"/>
        <v>078 - 134</v>
      </c>
      <c r="D9115" s="52" t="s">
        <v>34487</v>
      </c>
      <c r="E9115" s="52" t="s">
        <v>1697</v>
      </c>
      <c r="F9115" s="16" t="s">
        <v>24112</v>
      </c>
      <c r="G9115" s="16" t="s">
        <v>1696</v>
      </c>
      <c r="H9115" s="16" t="s">
        <v>4772</v>
      </c>
      <c r="I9115" s="16" t="s">
        <v>24113</v>
      </c>
    </row>
    <row r="9116" spans="1:10">
      <c r="A9116" s="16" t="s">
        <v>3265</v>
      </c>
      <c r="B9116" s="52" t="s">
        <v>18612</v>
      </c>
      <c r="C9116" s="16" t="str">
        <f t="shared" si="142"/>
        <v>066 - 091</v>
      </c>
      <c r="D9116" s="52" t="s">
        <v>34487</v>
      </c>
      <c r="E9116" s="52" t="s">
        <v>3383</v>
      </c>
      <c r="F9116" s="16" t="s">
        <v>3381</v>
      </c>
      <c r="G9116" s="16" t="s">
        <v>3382</v>
      </c>
      <c r="H9116" s="16" t="s">
        <v>15395</v>
      </c>
      <c r="I9116" s="16" t="s">
        <v>35384</v>
      </c>
      <c r="J9116" s="16"/>
    </row>
    <row r="9117" spans="1:10">
      <c r="A9117" s="16" t="s">
        <v>13469</v>
      </c>
      <c r="B9117" s="52" t="s">
        <v>28464</v>
      </c>
      <c r="C9117" s="16" t="str">
        <f t="shared" si="142"/>
        <v>080 - 083</v>
      </c>
      <c r="D9117" s="52" t="s">
        <v>34487</v>
      </c>
      <c r="E9117" s="52" t="s">
        <v>1692</v>
      </c>
      <c r="F9117" s="16" t="s">
        <v>13470</v>
      </c>
      <c r="G9117" s="16" t="s">
        <v>1691</v>
      </c>
      <c r="H9117" s="16" t="s">
        <v>4772</v>
      </c>
      <c r="I9117" s="16" t="s">
        <v>13471</v>
      </c>
    </row>
    <row r="9118" spans="1:10">
      <c r="A9118" s="16" t="s">
        <v>25507</v>
      </c>
      <c r="B9118" s="52" t="s">
        <v>17434</v>
      </c>
      <c r="C9118" s="16" t="str">
        <f t="shared" si="142"/>
        <v>098 - 051</v>
      </c>
      <c r="D9118" s="52" t="s">
        <v>36059</v>
      </c>
      <c r="E9118" s="52" t="s">
        <v>10711</v>
      </c>
      <c r="F9118" s="16" t="s">
        <v>25508</v>
      </c>
      <c r="G9118" s="16" t="s">
        <v>10710</v>
      </c>
      <c r="H9118" s="16" t="s">
        <v>32666</v>
      </c>
      <c r="I9118" s="16" t="s">
        <v>25509</v>
      </c>
      <c r="J9118" s="16"/>
    </row>
    <row r="9119" spans="1:10">
      <c r="A9119" s="16" t="s">
        <v>7416</v>
      </c>
      <c r="B9119" s="52" t="s">
        <v>37299</v>
      </c>
      <c r="C9119" s="16" t="str">
        <f t="shared" si="142"/>
        <v>015 - 199</v>
      </c>
      <c r="D9119" s="52" t="s">
        <v>36059</v>
      </c>
      <c r="E9119" s="52" t="s">
        <v>32665</v>
      </c>
      <c r="F9119" s="16" t="s">
        <v>32663</v>
      </c>
      <c r="G9119" s="16" t="s">
        <v>32664</v>
      </c>
      <c r="H9119" s="16" t="s">
        <v>32666</v>
      </c>
      <c r="I9119" s="16" t="s">
        <v>25509</v>
      </c>
      <c r="J9119" s="16" t="s">
        <v>7990</v>
      </c>
    </row>
    <row r="9120" spans="1:10">
      <c r="A9120" s="16" t="s">
        <v>19468</v>
      </c>
      <c r="B9120" s="52" t="s">
        <v>33282</v>
      </c>
      <c r="C9120" s="16" t="str">
        <f t="shared" si="142"/>
        <v>084 - 040</v>
      </c>
      <c r="D9120" s="52" t="s">
        <v>34487</v>
      </c>
      <c r="E9120" s="52" t="s">
        <v>18698</v>
      </c>
      <c r="F9120" s="16" t="s">
        <v>20853</v>
      </c>
      <c r="G9120" s="16" t="s">
        <v>18697</v>
      </c>
      <c r="H9120" s="16" t="s">
        <v>29917</v>
      </c>
      <c r="I9120" s="16" t="s">
        <v>19469</v>
      </c>
    </row>
    <row r="9121" spans="1:16">
      <c r="A9121" s="16" t="s">
        <v>19905</v>
      </c>
      <c r="B9121" s="52" t="s">
        <v>13591</v>
      </c>
      <c r="C9121" s="16" t="str">
        <f t="shared" si="142"/>
        <v>004 - 214</v>
      </c>
      <c r="D9121" s="52" t="s">
        <v>36059</v>
      </c>
      <c r="E9121" s="52" t="s">
        <v>10758</v>
      </c>
      <c r="F9121" s="16" t="s">
        <v>36339</v>
      </c>
      <c r="G9121" s="16" t="s">
        <v>10757</v>
      </c>
      <c r="H9121" s="16" t="s">
        <v>10732</v>
      </c>
      <c r="I9121" s="16" t="s">
        <v>19906</v>
      </c>
    </row>
    <row r="9122" spans="1:16">
      <c r="A9122" s="16" t="s">
        <v>7393</v>
      </c>
      <c r="B9122" s="52" t="s">
        <v>37300</v>
      </c>
      <c r="C9122" s="16" t="str">
        <f t="shared" si="142"/>
        <v>015 - 200</v>
      </c>
      <c r="D9122" s="52" t="s">
        <v>36059</v>
      </c>
      <c r="E9122" s="52" t="s">
        <v>32665</v>
      </c>
      <c r="F9122" s="16" t="s">
        <v>424</v>
      </c>
      <c r="G9122" s="16" t="s">
        <v>32664</v>
      </c>
      <c r="H9122" s="16" t="s">
        <v>32666</v>
      </c>
      <c r="I9122" s="16" t="s">
        <v>7394</v>
      </c>
    </row>
    <row r="9123" spans="1:16">
      <c r="A9123" s="16" t="s">
        <v>9142</v>
      </c>
      <c r="B9123" s="52" t="s">
        <v>17993</v>
      </c>
      <c r="C9123" s="16" t="str">
        <f t="shared" si="142"/>
        <v>027 - 036</v>
      </c>
      <c r="D9123" s="52" t="s">
        <v>36059</v>
      </c>
      <c r="E9123" s="52" t="s">
        <v>16168</v>
      </c>
      <c r="F9123" s="16" t="s">
        <v>9143</v>
      </c>
      <c r="G9123" s="16" t="s">
        <v>16167</v>
      </c>
      <c r="H9123" s="16" t="s">
        <v>32660</v>
      </c>
      <c r="I9123" s="16" t="s">
        <v>9144</v>
      </c>
      <c r="J9123" s="16"/>
    </row>
    <row r="9124" spans="1:16">
      <c r="A9124" s="16" t="s">
        <v>7637</v>
      </c>
      <c r="B9124" s="52" t="s">
        <v>24271</v>
      </c>
      <c r="C9124" s="16" t="str">
        <f t="shared" si="142"/>
        <v>010 - 055</v>
      </c>
      <c r="D9124" s="52" t="s">
        <v>36059</v>
      </c>
      <c r="E9124" s="52" t="s">
        <v>30437</v>
      </c>
      <c r="F9124" s="16" t="s">
        <v>25388</v>
      </c>
      <c r="G9124" s="16" t="s">
        <v>30436</v>
      </c>
      <c r="H9124" s="16" t="s">
        <v>34573</v>
      </c>
      <c r="I9124" s="16" t="s">
        <v>7638</v>
      </c>
    </row>
    <row r="9125" spans="1:16">
      <c r="A9125" s="16" t="s">
        <v>6878</v>
      </c>
      <c r="B9125" s="52" t="s">
        <v>25002</v>
      </c>
      <c r="C9125" s="16" t="str">
        <f t="shared" si="142"/>
        <v>065 - 131</v>
      </c>
      <c r="D9125" s="52" t="s">
        <v>34487</v>
      </c>
      <c r="E9125" s="52" t="s">
        <v>29546</v>
      </c>
      <c r="F9125" s="16" t="s">
        <v>20864</v>
      </c>
      <c r="G9125" s="16" t="s">
        <v>29545</v>
      </c>
      <c r="H9125" s="16" t="s">
        <v>30282</v>
      </c>
      <c r="I9125" s="16" t="s">
        <v>8294</v>
      </c>
    </row>
    <row r="9126" spans="1:16" ht="38.25">
      <c r="A9126" s="16" t="s">
        <v>13960</v>
      </c>
      <c r="B9126" s="52" t="s">
        <v>8304</v>
      </c>
      <c r="C9126" s="16" t="str">
        <f t="shared" si="142"/>
        <v>067 - 039</v>
      </c>
      <c r="D9126" s="52" t="s">
        <v>36059</v>
      </c>
      <c r="E9126" s="52" t="s">
        <v>34404</v>
      </c>
      <c r="F9126" s="16" t="s">
        <v>20406</v>
      </c>
      <c r="G9126" s="16" t="s">
        <v>34403</v>
      </c>
      <c r="H9126" s="16" t="s">
        <v>15395</v>
      </c>
      <c r="I9126" s="16" t="s">
        <v>20407</v>
      </c>
      <c r="N9126" t="s">
        <v>30549</v>
      </c>
      <c r="P9126" s="423" t="s">
        <v>30544</v>
      </c>
    </row>
    <row r="9127" spans="1:16">
      <c r="A9127" s="16" t="s">
        <v>595</v>
      </c>
      <c r="B9127" s="52" t="s">
        <v>26368</v>
      </c>
      <c r="C9127" s="16" t="str">
        <f t="shared" si="142"/>
        <v>016 - 192</v>
      </c>
      <c r="D9127" s="52" t="s">
        <v>34487</v>
      </c>
      <c r="E9127" s="52" t="s">
        <v>10742</v>
      </c>
      <c r="F9127" s="16" t="s">
        <v>28794</v>
      </c>
      <c r="G9127" s="16" t="s">
        <v>10741</v>
      </c>
      <c r="H9127" s="16" t="s">
        <v>32666</v>
      </c>
      <c r="I9127" s="16" t="s">
        <v>30652</v>
      </c>
    </row>
    <row r="9128" spans="1:16">
      <c r="A9128" s="16" t="s">
        <v>36962</v>
      </c>
      <c r="B9128" s="52" t="s">
        <v>15477</v>
      </c>
      <c r="C9128" s="16" t="str">
        <f t="shared" si="142"/>
        <v>079 - 121</v>
      </c>
      <c r="D9128" s="52" t="s">
        <v>34487</v>
      </c>
      <c r="E9128" s="52" t="s">
        <v>4771</v>
      </c>
      <c r="F9128" s="16" t="s">
        <v>36963</v>
      </c>
      <c r="G9128" s="16" t="s">
        <v>4770</v>
      </c>
      <c r="H9128" s="16" t="s">
        <v>4772</v>
      </c>
      <c r="I9128" s="16" t="s">
        <v>14415</v>
      </c>
      <c r="J9128" s="16" t="s">
        <v>7990</v>
      </c>
    </row>
    <row r="9129" spans="1:16">
      <c r="A9129" s="16" t="s">
        <v>14414</v>
      </c>
      <c r="B9129" s="52" t="s">
        <v>36216</v>
      </c>
      <c r="C9129" s="16" t="str">
        <f t="shared" si="142"/>
        <v>102 - 036</v>
      </c>
      <c r="D9129" s="52" t="s">
        <v>34487</v>
      </c>
      <c r="E9129" s="52" t="s">
        <v>27777</v>
      </c>
      <c r="F9129" s="16" t="s">
        <v>19149</v>
      </c>
      <c r="G9129" s="16" t="s">
        <v>27776</v>
      </c>
      <c r="H9129" s="16" t="s">
        <v>4772</v>
      </c>
      <c r="I9129" s="16" t="s">
        <v>14415</v>
      </c>
    </row>
    <row r="9130" spans="1:16">
      <c r="A9130" s="16" t="s">
        <v>525</v>
      </c>
      <c r="B9130" s="52" t="s">
        <v>24753</v>
      </c>
      <c r="C9130" s="16" t="str">
        <f t="shared" si="142"/>
        <v>060 - 069</v>
      </c>
      <c r="D9130" s="52" t="s">
        <v>34487</v>
      </c>
      <c r="E9130" s="52" t="s">
        <v>10737</v>
      </c>
      <c r="F9130" s="16" t="s">
        <v>24907</v>
      </c>
      <c r="G9130" s="16" t="s">
        <v>10736</v>
      </c>
      <c r="H9130" s="16" t="s">
        <v>20396</v>
      </c>
      <c r="I9130" s="16" t="s">
        <v>526</v>
      </c>
    </row>
    <row r="9131" spans="1:16">
      <c r="A9131" s="16" t="s">
        <v>22514</v>
      </c>
      <c r="B9131" s="52" t="s">
        <v>20467</v>
      </c>
      <c r="C9131" s="16" t="str">
        <f t="shared" si="142"/>
        <v>058 - 099</v>
      </c>
      <c r="D9131" s="52" t="s">
        <v>36059</v>
      </c>
      <c r="E9131" s="52" t="s">
        <v>10753</v>
      </c>
      <c r="F9131" s="16" t="s">
        <v>25782</v>
      </c>
      <c r="G9131" s="16" t="s">
        <v>10752</v>
      </c>
      <c r="H9131" s="16" t="s">
        <v>20396</v>
      </c>
      <c r="I9131" s="16" t="s">
        <v>22515</v>
      </c>
    </row>
    <row r="9132" spans="1:16">
      <c r="A9132" s="16" t="s">
        <v>20771</v>
      </c>
      <c r="B9132" s="52" t="s">
        <v>7454</v>
      </c>
      <c r="C9132" s="16" t="str">
        <f t="shared" si="142"/>
        <v>024 - 095</v>
      </c>
      <c r="D9132" s="52" t="s">
        <v>34487</v>
      </c>
      <c r="E9132" s="52" t="s">
        <v>26794</v>
      </c>
      <c r="F9132" s="16" t="s">
        <v>185</v>
      </c>
      <c r="G9132" s="16" t="s">
        <v>26793</v>
      </c>
      <c r="H9132" s="16" t="s">
        <v>32660</v>
      </c>
      <c r="I9132" s="16" t="s">
        <v>186</v>
      </c>
    </row>
    <row r="9133" spans="1:16">
      <c r="A9133" s="16" t="s">
        <v>22800</v>
      </c>
      <c r="B9133" s="52" t="s">
        <v>20579</v>
      </c>
      <c r="C9133" s="16" t="str">
        <f t="shared" si="142"/>
        <v>022 - 168</v>
      </c>
      <c r="D9133" s="52" t="s">
        <v>34487</v>
      </c>
      <c r="E9133" s="52" t="s">
        <v>4777</v>
      </c>
      <c r="F9133" s="16" t="s">
        <v>16232</v>
      </c>
      <c r="G9133" s="16" t="s">
        <v>4776</v>
      </c>
      <c r="H9133" s="16" t="s">
        <v>4778</v>
      </c>
      <c r="I9133" s="16" t="s">
        <v>6</v>
      </c>
    </row>
    <row r="9134" spans="1:16">
      <c r="A9134" s="16" t="s">
        <v>10180</v>
      </c>
      <c r="B9134" s="52" t="s">
        <v>16693</v>
      </c>
      <c r="C9134" s="16" t="str">
        <f t="shared" si="142"/>
        <v>095 - 049</v>
      </c>
      <c r="D9134" s="52" t="s">
        <v>34487</v>
      </c>
      <c r="E9134" s="52" t="s">
        <v>5719</v>
      </c>
      <c r="F9134" s="16" t="s">
        <v>17024</v>
      </c>
      <c r="G9134" s="16" t="s">
        <v>29627</v>
      </c>
      <c r="H9134" s="16" t="s">
        <v>33521</v>
      </c>
      <c r="I9134" s="16" t="s">
        <v>17025</v>
      </c>
    </row>
    <row r="9135" spans="1:16">
      <c r="A9135" s="16" t="s">
        <v>36275</v>
      </c>
      <c r="B9135" s="52" t="s">
        <v>7586</v>
      </c>
      <c r="C9135" s="16" t="str">
        <f t="shared" si="142"/>
        <v>028 - 084</v>
      </c>
      <c r="D9135" s="52" t="s">
        <v>34487</v>
      </c>
      <c r="E9135" s="52" t="s">
        <v>32659</v>
      </c>
      <c r="F9135" s="16" t="s">
        <v>35228</v>
      </c>
      <c r="G9135" s="16" t="s">
        <v>32658</v>
      </c>
      <c r="H9135" s="16" t="s">
        <v>32660</v>
      </c>
      <c r="I9135" s="16" t="s">
        <v>36276</v>
      </c>
    </row>
    <row r="9136" spans="1:16">
      <c r="A9136" s="16" t="s">
        <v>17352</v>
      </c>
      <c r="B9136" s="52" t="s">
        <v>33794</v>
      </c>
      <c r="C9136" s="16" t="str">
        <f t="shared" si="142"/>
        <v>702 - 735</v>
      </c>
      <c r="D9136" s="52"/>
      <c r="E9136" s="52"/>
      <c r="F9136" s="16"/>
      <c r="G9136" s="16" t="s">
        <v>17438</v>
      </c>
      <c r="H9136" s="16" t="s">
        <v>10727</v>
      </c>
      <c r="I9136" s="16" t="s">
        <v>17353</v>
      </c>
      <c r="J9136" s="16" t="s">
        <v>34487</v>
      </c>
    </row>
    <row r="9137" spans="1:10">
      <c r="A9137" s="16" t="s">
        <v>14556</v>
      </c>
      <c r="B9137" s="52" t="s">
        <v>25003</v>
      </c>
      <c r="C9137" s="16" t="str">
        <f t="shared" si="142"/>
        <v>065 - 133</v>
      </c>
      <c r="D9137" s="52" t="s">
        <v>34487</v>
      </c>
      <c r="E9137" s="52" t="s">
        <v>29546</v>
      </c>
      <c r="F9137" s="16" t="s">
        <v>29108</v>
      </c>
      <c r="G9137" s="16" t="s">
        <v>29545</v>
      </c>
      <c r="H9137" s="16" t="s">
        <v>30282</v>
      </c>
      <c r="I9137" s="16" t="s">
        <v>14557</v>
      </c>
    </row>
    <row r="9138" spans="1:10">
      <c r="A9138" s="16" t="s">
        <v>6750</v>
      </c>
      <c r="B9138" s="52" t="s">
        <v>20580</v>
      </c>
      <c r="C9138" s="16" t="str">
        <f t="shared" si="142"/>
        <v>022 - 169</v>
      </c>
      <c r="D9138" s="52" t="s">
        <v>34487</v>
      </c>
      <c r="E9138" s="52" t="s">
        <v>4777</v>
      </c>
      <c r="F9138" s="16" t="s">
        <v>14106</v>
      </c>
      <c r="G9138" s="16" t="s">
        <v>4776</v>
      </c>
      <c r="H9138" s="16" t="s">
        <v>4778</v>
      </c>
      <c r="I9138" s="16" t="s">
        <v>6751</v>
      </c>
      <c r="J9138" s="16"/>
    </row>
    <row r="9139" spans="1:10">
      <c r="A9139" s="16" t="s">
        <v>5851</v>
      </c>
      <c r="B9139" s="52" t="s">
        <v>28962</v>
      </c>
      <c r="C9139" s="16" t="str">
        <f t="shared" si="142"/>
        <v>I99 - 311</v>
      </c>
      <c r="D9139" s="52"/>
      <c r="E9139" s="52" t="s">
        <v>10726</v>
      </c>
      <c r="F9139" s="16"/>
      <c r="G9139" s="16" t="s">
        <v>10725</v>
      </c>
      <c r="H9139" s="16" t="s">
        <v>10727</v>
      </c>
      <c r="I9139" s="16" t="s">
        <v>5852</v>
      </c>
    </row>
    <row r="9140" spans="1:10">
      <c r="A9140" s="16" t="s">
        <v>31246</v>
      </c>
      <c r="B9140" s="52" t="s">
        <v>7587</v>
      </c>
      <c r="C9140" s="16" t="str">
        <f t="shared" si="142"/>
        <v>028 - 085</v>
      </c>
      <c r="D9140" s="52" t="s">
        <v>36059</v>
      </c>
      <c r="E9140" s="52" t="s">
        <v>32659</v>
      </c>
      <c r="F9140" s="16" t="s">
        <v>37474</v>
      </c>
      <c r="G9140" s="16" t="s">
        <v>32658</v>
      </c>
      <c r="H9140" s="16" t="s">
        <v>32660</v>
      </c>
      <c r="I9140" s="16" t="s">
        <v>31247</v>
      </c>
    </row>
    <row r="9141" spans="1:10">
      <c r="A9141" s="16" t="s">
        <v>8289</v>
      </c>
      <c r="B9141" s="52" t="s">
        <v>20581</v>
      </c>
      <c r="C9141" s="16" t="str">
        <f t="shared" si="142"/>
        <v>022 - 909</v>
      </c>
      <c r="D9141" s="52"/>
      <c r="E9141" s="52" t="s">
        <v>4777</v>
      </c>
      <c r="F9141" s="16"/>
      <c r="G9141" s="16" t="s">
        <v>4776</v>
      </c>
      <c r="H9141" s="16" t="s">
        <v>4778</v>
      </c>
      <c r="I9141" s="16" t="s">
        <v>8290</v>
      </c>
      <c r="J9141" s="16" t="s">
        <v>34487</v>
      </c>
    </row>
    <row r="9142" spans="1:10">
      <c r="A9142" s="16" t="s">
        <v>6967</v>
      </c>
      <c r="B9142" s="52" t="s">
        <v>7562</v>
      </c>
      <c r="C9142" s="16" t="str">
        <f t="shared" si="142"/>
        <v>083 - 092</v>
      </c>
      <c r="D9142" s="52" t="s">
        <v>34487</v>
      </c>
      <c r="E9142" s="52" t="s">
        <v>21246</v>
      </c>
      <c r="F9142" s="16" t="s">
        <v>6968</v>
      </c>
      <c r="G9142" s="16" t="s">
        <v>21245</v>
      </c>
      <c r="H9142" s="16" t="s">
        <v>29917</v>
      </c>
      <c r="I9142" s="16" t="s">
        <v>6969</v>
      </c>
    </row>
    <row r="9143" spans="1:10">
      <c r="A9143" s="16" t="s">
        <v>34863</v>
      </c>
      <c r="B9143" s="52" t="s">
        <v>33366</v>
      </c>
      <c r="C9143" s="16" t="str">
        <f t="shared" si="142"/>
        <v>025 - 052</v>
      </c>
      <c r="D9143" s="52" t="s">
        <v>34487</v>
      </c>
      <c r="E9143" s="52" t="s">
        <v>36071</v>
      </c>
      <c r="F9143" s="16" t="s">
        <v>34864</v>
      </c>
      <c r="G9143" s="16" t="s">
        <v>36070</v>
      </c>
      <c r="H9143" s="16" t="s">
        <v>32660</v>
      </c>
      <c r="I9143" s="16" t="s">
        <v>34865</v>
      </c>
      <c r="J9143" s="16"/>
    </row>
    <row r="9144" spans="1:10">
      <c r="A9144" s="16" t="s">
        <v>19222</v>
      </c>
      <c r="B9144" s="52" t="s">
        <v>25004</v>
      </c>
      <c r="C9144" s="16" t="str">
        <f t="shared" si="142"/>
        <v>065 - 134</v>
      </c>
      <c r="D9144" s="52" t="s">
        <v>34487</v>
      </c>
      <c r="E9144" s="52" t="s">
        <v>29546</v>
      </c>
      <c r="F9144" s="16" t="s">
        <v>19223</v>
      </c>
      <c r="G9144" s="16" t="s">
        <v>29545</v>
      </c>
      <c r="H9144" s="16" t="s">
        <v>30282</v>
      </c>
      <c r="I9144" s="16" t="s">
        <v>19224</v>
      </c>
    </row>
    <row r="9145" spans="1:10">
      <c r="A9145" s="16" t="s">
        <v>2053</v>
      </c>
      <c r="B9145" s="52" t="s">
        <v>30921</v>
      </c>
      <c r="C9145" s="16" t="str">
        <f t="shared" si="142"/>
        <v>078 - 136</v>
      </c>
      <c r="D9145" s="52" t="s">
        <v>34487</v>
      </c>
      <c r="E9145" s="52" t="s">
        <v>1697</v>
      </c>
      <c r="F9145" s="16" t="s">
        <v>22875</v>
      </c>
      <c r="G9145" s="16" t="s">
        <v>1696</v>
      </c>
      <c r="H9145" s="16" t="s">
        <v>4772</v>
      </c>
      <c r="I9145" s="16" t="s">
        <v>2054</v>
      </c>
    </row>
    <row r="9146" spans="1:10">
      <c r="A9146" s="16" t="s">
        <v>15083</v>
      </c>
      <c r="B9146" s="52" t="s">
        <v>20468</v>
      </c>
      <c r="C9146" s="16" t="str">
        <f t="shared" si="142"/>
        <v>058 - 101</v>
      </c>
      <c r="D9146" s="52" t="s">
        <v>34487</v>
      </c>
      <c r="E9146" s="52" t="s">
        <v>10753</v>
      </c>
      <c r="F9146" s="16" t="s">
        <v>10751</v>
      </c>
      <c r="G9146" s="16" t="s">
        <v>10752</v>
      </c>
      <c r="H9146" s="16" t="s">
        <v>20396</v>
      </c>
      <c r="I9146" s="16" t="s">
        <v>15084</v>
      </c>
    </row>
    <row r="9147" spans="1:10">
      <c r="A9147" s="16" t="s">
        <v>2169</v>
      </c>
      <c r="B9147" s="52" t="s">
        <v>7455</v>
      </c>
      <c r="C9147" s="16" t="str">
        <f t="shared" si="142"/>
        <v>024 - 097</v>
      </c>
      <c r="D9147" s="52" t="s">
        <v>36059</v>
      </c>
      <c r="E9147" s="52" t="s">
        <v>26794</v>
      </c>
      <c r="F9147" s="16" t="s">
        <v>6605</v>
      </c>
      <c r="G9147" s="16" t="s">
        <v>26793</v>
      </c>
      <c r="H9147" s="16" t="s">
        <v>32660</v>
      </c>
      <c r="I9147" s="16" t="s">
        <v>2170</v>
      </c>
      <c r="J9147" s="16"/>
    </row>
    <row r="9148" spans="1:10">
      <c r="A9148" s="16" t="s">
        <v>26028</v>
      </c>
      <c r="B9148" s="52" t="s">
        <v>17989</v>
      </c>
      <c r="C9148" s="16" t="str">
        <f t="shared" si="142"/>
        <v>076 - 081</v>
      </c>
      <c r="D9148" s="52" t="s">
        <v>34487</v>
      </c>
      <c r="E9148" s="52" t="s">
        <v>13510</v>
      </c>
      <c r="F9148" s="16" t="s">
        <v>25800</v>
      </c>
      <c r="G9148" s="16" t="s">
        <v>13509</v>
      </c>
      <c r="H9148" s="16" t="s">
        <v>13511</v>
      </c>
      <c r="I9148" s="16" t="s">
        <v>26029</v>
      </c>
    </row>
    <row r="9149" spans="1:10">
      <c r="A9149" s="16" t="s">
        <v>5127</v>
      </c>
      <c r="B9149" s="52" t="s">
        <v>20582</v>
      </c>
      <c r="C9149" s="16" t="str">
        <f t="shared" si="142"/>
        <v>022 - 910</v>
      </c>
      <c r="D9149" s="52"/>
      <c r="E9149" s="52" t="s">
        <v>4777</v>
      </c>
      <c r="F9149" s="16"/>
      <c r="G9149" s="16" t="s">
        <v>4776</v>
      </c>
      <c r="H9149" s="16" t="s">
        <v>4778</v>
      </c>
      <c r="I9149" s="16" t="s">
        <v>7487</v>
      </c>
      <c r="J9149" s="16" t="s">
        <v>34487</v>
      </c>
    </row>
    <row r="9150" spans="1:10">
      <c r="A9150" s="16" t="s">
        <v>3404</v>
      </c>
      <c r="B9150" s="52" t="s">
        <v>31066</v>
      </c>
      <c r="C9150" s="16" t="str">
        <f t="shared" si="142"/>
        <v>092 - 065</v>
      </c>
      <c r="D9150" s="52" t="s">
        <v>34487</v>
      </c>
      <c r="E9150" s="52" t="s">
        <v>3326</v>
      </c>
      <c r="F9150" s="16" t="s">
        <v>32386</v>
      </c>
      <c r="G9150" s="16" t="s">
        <v>30322</v>
      </c>
      <c r="H9150" s="16" t="s">
        <v>33521</v>
      </c>
      <c r="I9150" s="16" t="s">
        <v>3405</v>
      </c>
    </row>
    <row r="9151" spans="1:10">
      <c r="A9151" s="16" t="s">
        <v>8761</v>
      </c>
      <c r="B9151" s="52" t="s">
        <v>34537</v>
      </c>
      <c r="C9151" s="16" t="str">
        <f t="shared" si="142"/>
        <v>006 - 157</v>
      </c>
      <c r="D9151" s="52" t="s">
        <v>36059</v>
      </c>
      <c r="E9151" s="52" t="s">
        <v>26671</v>
      </c>
      <c r="F9151" s="16" t="s">
        <v>26669</v>
      </c>
      <c r="G9151" s="16" t="s">
        <v>26670</v>
      </c>
      <c r="H9151" s="16" t="s">
        <v>10732</v>
      </c>
      <c r="I9151" s="16" t="s">
        <v>8762</v>
      </c>
      <c r="J9151" s="16"/>
    </row>
    <row r="9152" spans="1:10">
      <c r="A9152" s="16" t="s">
        <v>2671</v>
      </c>
      <c r="B9152" s="52" t="s">
        <v>7456</v>
      </c>
      <c r="C9152" s="16" t="str">
        <f t="shared" si="142"/>
        <v>024 - 098</v>
      </c>
      <c r="D9152" s="52" t="s">
        <v>36059</v>
      </c>
      <c r="E9152" s="52" t="s">
        <v>26794</v>
      </c>
      <c r="F9152" s="16" t="s">
        <v>4333</v>
      </c>
      <c r="G9152" s="16" t="s">
        <v>26793</v>
      </c>
      <c r="H9152" s="16" t="s">
        <v>32660</v>
      </c>
      <c r="I9152" s="16" t="s">
        <v>2672</v>
      </c>
    </row>
    <row r="9153" spans="1:10">
      <c r="A9153" s="16" t="s">
        <v>23873</v>
      </c>
      <c r="B9153" s="52" t="s">
        <v>21145</v>
      </c>
      <c r="C9153" s="16" t="str">
        <f t="shared" si="142"/>
        <v>021 - 086</v>
      </c>
      <c r="D9153" s="52" t="s">
        <v>34487</v>
      </c>
      <c r="E9153" s="52" t="s">
        <v>14657</v>
      </c>
      <c r="F9153" s="16" t="s">
        <v>9121</v>
      </c>
      <c r="G9153" s="16" t="s">
        <v>14656</v>
      </c>
      <c r="H9153" s="16" t="s">
        <v>4778</v>
      </c>
      <c r="I9153" s="16" t="s">
        <v>9122</v>
      </c>
    </row>
    <row r="9154" spans="1:10">
      <c r="A9154" s="16" t="s">
        <v>2814</v>
      </c>
      <c r="B9154" s="52" t="s">
        <v>34538</v>
      </c>
      <c r="C9154" s="16" t="str">
        <f t="shared" si="142"/>
        <v>006 - 158</v>
      </c>
      <c r="D9154" s="52" t="s">
        <v>36059</v>
      </c>
      <c r="E9154" s="52" t="s">
        <v>26671</v>
      </c>
      <c r="F9154" s="16" t="s">
        <v>18688</v>
      </c>
      <c r="G9154" s="16" t="s">
        <v>26670</v>
      </c>
      <c r="H9154" s="16" t="s">
        <v>10732</v>
      </c>
      <c r="I9154" s="16" t="s">
        <v>2815</v>
      </c>
    </row>
    <row r="9155" spans="1:10">
      <c r="A9155" s="16" t="s">
        <v>12987</v>
      </c>
      <c r="B9155" s="52" t="s">
        <v>2734</v>
      </c>
      <c r="C9155" s="16" t="str">
        <f t="shared" si="142"/>
        <v>017 - 174</v>
      </c>
      <c r="D9155" s="52" t="s">
        <v>34487</v>
      </c>
      <c r="E9155" s="52" t="s">
        <v>22538</v>
      </c>
      <c r="F9155" s="16" t="s">
        <v>12988</v>
      </c>
      <c r="G9155" s="16" t="s">
        <v>22537</v>
      </c>
      <c r="H9155" s="16" t="s">
        <v>32666</v>
      </c>
      <c r="I9155" s="16" t="s">
        <v>12989</v>
      </c>
    </row>
    <row r="9156" spans="1:10">
      <c r="A9156" s="16" t="s">
        <v>12536</v>
      </c>
      <c r="B9156" s="52" t="s">
        <v>35804</v>
      </c>
      <c r="C9156" s="16" t="str">
        <f t="shared" ref="C9156:C9219" si="143">MID(A9156,1,3) &amp;" - " &amp;MID(A9156,4,3)</f>
        <v>033 - 042</v>
      </c>
      <c r="D9156" s="52" t="s">
        <v>36059</v>
      </c>
      <c r="E9156" s="52" t="s">
        <v>37663</v>
      </c>
      <c r="F9156" s="16" t="s">
        <v>37661</v>
      </c>
      <c r="G9156" s="16" t="s">
        <v>37662</v>
      </c>
      <c r="H9156" s="16" t="s">
        <v>35981</v>
      </c>
      <c r="I9156" s="16" t="s">
        <v>12537</v>
      </c>
    </row>
    <row r="9157" spans="1:10">
      <c r="A9157" s="16" t="s">
        <v>30122</v>
      </c>
      <c r="B9157" s="52" t="s">
        <v>32649</v>
      </c>
      <c r="C9157" s="16" t="str">
        <f t="shared" si="143"/>
        <v>026 - 078</v>
      </c>
      <c r="D9157" s="52" t="s">
        <v>34487</v>
      </c>
      <c r="E9157" s="52" t="s">
        <v>8857</v>
      </c>
      <c r="F9157" s="16" t="s">
        <v>30123</v>
      </c>
      <c r="G9157" s="16" t="s">
        <v>8856</v>
      </c>
      <c r="H9157" s="16" t="s">
        <v>32660</v>
      </c>
      <c r="I9157" s="16" t="s">
        <v>30124</v>
      </c>
      <c r="J9157" s="16"/>
    </row>
    <row r="9158" spans="1:10">
      <c r="A9158" s="16" t="s">
        <v>9101</v>
      </c>
      <c r="B9158" s="52" t="s">
        <v>10169</v>
      </c>
      <c r="C9158" s="16" t="str">
        <f t="shared" si="143"/>
        <v>043 - 049</v>
      </c>
      <c r="D9158" s="52" t="s">
        <v>34487</v>
      </c>
      <c r="E9158" s="52" t="s">
        <v>36775</v>
      </c>
      <c r="F9158" s="16" t="s">
        <v>18768</v>
      </c>
      <c r="G9158" s="16" t="s">
        <v>27380</v>
      </c>
      <c r="H9158" s="16" t="s">
        <v>20397</v>
      </c>
      <c r="I9158" s="16" t="s">
        <v>18769</v>
      </c>
    </row>
    <row r="9159" spans="1:10">
      <c r="A9159" s="16" t="s">
        <v>9453</v>
      </c>
      <c r="B9159" s="52" t="s">
        <v>26369</v>
      </c>
      <c r="C9159" s="16" t="str">
        <f t="shared" si="143"/>
        <v>016 - 193</v>
      </c>
      <c r="D9159" s="52" t="s">
        <v>34487</v>
      </c>
      <c r="E9159" s="52" t="s">
        <v>10742</v>
      </c>
      <c r="F9159" s="16" t="s">
        <v>9454</v>
      </c>
      <c r="G9159" s="16" t="s">
        <v>10741</v>
      </c>
      <c r="H9159" s="16" t="s">
        <v>32666</v>
      </c>
      <c r="I9159" s="16" t="s">
        <v>9455</v>
      </c>
    </row>
    <row r="9160" spans="1:10">
      <c r="A9160" s="16" t="s">
        <v>25833</v>
      </c>
      <c r="B9160" s="52" t="s">
        <v>25005</v>
      </c>
      <c r="C9160" s="16" t="str">
        <f t="shared" si="143"/>
        <v>065 - 135</v>
      </c>
      <c r="D9160" s="52" t="s">
        <v>34487</v>
      </c>
      <c r="E9160" s="52" t="s">
        <v>29546</v>
      </c>
      <c r="F9160" s="16" t="s">
        <v>7404</v>
      </c>
      <c r="G9160" s="16" t="s">
        <v>29545</v>
      </c>
      <c r="H9160" s="16" t="s">
        <v>30282</v>
      </c>
      <c r="I9160" s="16" t="s">
        <v>7405</v>
      </c>
    </row>
    <row r="9161" spans="1:10">
      <c r="A9161" s="16" t="s">
        <v>18123</v>
      </c>
      <c r="B9161" s="52" t="s">
        <v>25463</v>
      </c>
      <c r="C9161" s="16" t="str">
        <f t="shared" si="143"/>
        <v>022 - 170</v>
      </c>
      <c r="D9161" s="52" t="s">
        <v>34487</v>
      </c>
      <c r="E9161" s="52" t="s">
        <v>4777</v>
      </c>
      <c r="F9161" s="16" t="s">
        <v>13008</v>
      </c>
      <c r="G9161" s="16" t="s">
        <v>4776</v>
      </c>
      <c r="H9161" s="16" t="s">
        <v>4778</v>
      </c>
      <c r="I9161" s="16" t="s">
        <v>2884</v>
      </c>
    </row>
    <row r="9162" spans="1:10">
      <c r="A9162" s="16" t="s">
        <v>11835</v>
      </c>
      <c r="B9162" s="52" t="s">
        <v>17107</v>
      </c>
      <c r="C9162" s="16" t="str">
        <f t="shared" si="143"/>
        <v>008 - 833</v>
      </c>
      <c r="D9162" s="52"/>
      <c r="E9162" s="52" t="s">
        <v>16664</v>
      </c>
      <c r="F9162" s="16"/>
      <c r="G9162" s="16" t="s">
        <v>16663</v>
      </c>
      <c r="H9162" s="16" t="s">
        <v>34573</v>
      </c>
      <c r="I9162" s="16" t="s">
        <v>11836</v>
      </c>
      <c r="J9162" s="16" t="s">
        <v>34487</v>
      </c>
    </row>
    <row r="9163" spans="1:10">
      <c r="A9163" s="16" t="s">
        <v>8121</v>
      </c>
      <c r="B9163" s="52" t="s">
        <v>28806</v>
      </c>
      <c r="C9163" s="16" t="str">
        <f t="shared" si="143"/>
        <v>012 - 119</v>
      </c>
      <c r="D9163" s="52" t="s">
        <v>36059</v>
      </c>
      <c r="E9163" s="52" t="s">
        <v>18879</v>
      </c>
      <c r="F9163" s="16" t="s">
        <v>12708</v>
      </c>
      <c r="G9163" s="16" t="s">
        <v>26253</v>
      </c>
      <c r="H9163" s="16" t="s">
        <v>32666</v>
      </c>
      <c r="I9163" s="16" t="s">
        <v>12709</v>
      </c>
    </row>
    <row r="9164" spans="1:10">
      <c r="A9164" s="16" t="s">
        <v>5839</v>
      </c>
      <c r="B9164" s="52" t="s">
        <v>5980</v>
      </c>
      <c r="C9164" s="16" t="str">
        <f t="shared" si="143"/>
        <v>007 - 066</v>
      </c>
      <c r="D9164" s="52" t="s">
        <v>34487</v>
      </c>
      <c r="E9164" s="52" t="s">
        <v>14662</v>
      </c>
      <c r="F9164" s="16" t="s">
        <v>13990</v>
      </c>
      <c r="G9164" s="16" t="s">
        <v>14661</v>
      </c>
      <c r="H9164" s="16" t="s">
        <v>14663</v>
      </c>
      <c r="I9164" s="16" t="s">
        <v>5840</v>
      </c>
    </row>
    <row r="9165" spans="1:10">
      <c r="A9165" s="16" t="s">
        <v>32041</v>
      </c>
      <c r="B9165" s="52" t="s">
        <v>31067</v>
      </c>
      <c r="C9165" s="16" t="str">
        <f t="shared" si="143"/>
        <v>092 - 066</v>
      </c>
      <c r="D9165" s="52" t="s">
        <v>34487</v>
      </c>
      <c r="E9165" s="52" t="s">
        <v>3326</v>
      </c>
      <c r="F9165" s="16" t="s">
        <v>32042</v>
      </c>
      <c r="G9165" s="16" t="s">
        <v>30322</v>
      </c>
      <c r="H9165" s="16" t="s">
        <v>33521</v>
      </c>
      <c r="I9165" s="16" t="s">
        <v>32043</v>
      </c>
    </row>
    <row r="9166" spans="1:10">
      <c r="A9166" s="16" t="s">
        <v>31416</v>
      </c>
      <c r="B9166" s="52" t="s">
        <v>26701</v>
      </c>
      <c r="C9166" s="16" t="str">
        <f t="shared" si="143"/>
        <v>040 - 044</v>
      </c>
      <c r="D9166" s="52" t="s">
        <v>34487</v>
      </c>
      <c r="E9166" s="52" t="s">
        <v>32809</v>
      </c>
      <c r="F9166" s="16" t="s">
        <v>31417</v>
      </c>
      <c r="G9166" s="16" t="s">
        <v>32808</v>
      </c>
      <c r="H9166" s="16" t="s">
        <v>35981</v>
      </c>
      <c r="I9166" s="16" t="s">
        <v>31418</v>
      </c>
      <c r="J9166" s="16"/>
    </row>
    <row r="9167" spans="1:10">
      <c r="A9167" s="16" t="s">
        <v>31273</v>
      </c>
      <c r="B9167" s="52" t="s">
        <v>5473</v>
      </c>
      <c r="C9167" s="16" t="str">
        <f t="shared" si="143"/>
        <v>052 - 031</v>
      </c>
      <c r="D9167" s="52" t="s">
        <v>34487</v>
      </c>
      <c r="E9167" s="52" t="s">
        <v>3327</v>
      </c>
      <c r="F9167" s="16" t="s">
        <v>31274</v>
      </c>
      <c r="G9167" s="16" t="s">
        <v>28833</v>
      </c>
      <c r="H9167" s="16" t="s">
        <v>30328</v>
      </c>
      <c r="I9167" s="16" t="s">
        <v>31275</v>
      </c>
      <c r="J9167" s="16"/>
    </row>
    <row r="9168" spans="1:10">
      <c r="A9168" s="16" t="s">
        <v>26639</v>
      </c>
      <c r="B9168" s="52" t="s">
        <v>32855</v>
      </c>
      <c r="C9168" s="16" t="str">
        <f t="shared" si="143"/>
        <v>013 - 937</v>
      </c>
      <c r="D9168" s="52"/>
      <c r="E9168" s="52" t="s">
        <v>26240</v>
      </c>
      <c r="G9168" s="16" t="s">
        <v>26239</v>
      </c>
      <c r="H9168" s="16" t="s">
        <v>32666</v>
      </c>
      <c r="I9168" s="16" t="s">
        <v>27506</v>
      </c>
      <c r="J9168" s="16" t="s">
        <v>34487</v>
      </c>
    </row>
    <row r="9169" spans="1:10">
      <c r="A9169" s="16" t="s">
        <v>37131</v>
      </c>
      <c r="B9169" s="52" t="s">
        <v>9394</v>
      </c>
      <c r="C9169" s="16" t="str">
        <f t="shared" si="143"/>
        <v>018 - 146</v>
      </c>
      <c r="D9169" s="52" t="s">
        <v>36059</v>
      </c>
      <c r="E9169" s="52" t="s">
        <v>35975</v>
      </c>
      <c r="F9169" s="16" t="s">
        <v>35973</v>
      </c>
      <c r="G9169" s="16" t="s">
        <v>35974</v>
      </c>
      <c r="H9169" s="16" t="s">
        <v>32666</v>
      </c>
      <c r="I9169" s="16" t="s">
        <v>37132</v>
      </c>
    </row>
    <row r="9170" spans="1:10">
      <c r="A9170" s="16" t="s">
        <v>10263</v>
      </c>
      <c r="B9170" s="52" t="s">
        <v>2905</v>
      </c>
      <c r="C9170" s="16" t="str">
        <f t="shared" si="143"/>
        <v>091 - 077</v>
      </c>
      <c r="D9170" s="52" t="s">
        <v>34487</v>
      </c>
      <c r="E9170" s="52" t="s">
        <v>31546</v>
      </c>
      <c r="F9170" s="16" t="s">
        <v>13612</v>
      </c>
      <c r="G9170" s="16" t="s">
        <v>31545</v>
      </c>
      <c r="H9170" s="16" t="s">
        <v>33521</v>
      </c>
      <c r="I9170" s="16" t="s">
        <v>10264</v>
      </c>
      <c r="J9170" s="16"/>
    </row>
    <row r="9171" spans="1:10">
      <c r="A9171" s="16" t="s">
        <v>3346</v>
      </c>
      <c r="B9171" s="52" t="s">
        <v>13374</v>
      </c>
      <c r="C9171" s="16" t="str">
        <f t="shared" si="143"/>
        <v>011 - 027</v>
      </c>
      <c r="D9171" s="52" t="s">
        <v>36059</v>
      </c>
      <c r="E9171" s="52" t="s">
        <v>34572</v>
      </c>
      <c r="F9171" s="16" t="s">
        <v>239</v>
      </c>
      <c r="G9171" s="16" t="s">
        <v>34571</v>
      </c>
      <c r="H9171" s="16" t="s">
        <v>34573</v>
      </c>
      <c r="I9171" s="16" t="s">
        <v>240</v>
      </c>
    </row>
    <row r="9172" spans="1:10">
      <c r="A9172" s="16" t="s">
        <v>16479</v>
      </c>
      <c r="B9172" s="52" t="s">
        <v>18613</v>
      </c>
      <c r="C9172" s="16" t="str">
        <f t="shared" si="143"/>
        <v>066 - 807</v>
      </c>
      <c r="D9172" s="52"/>
      <c r="E9172" s="52" t="s">
        <v>3383</v>
      </c>
      <c r="F9172" s="16"/>
      <c r="G9172" s="16" t="s">
        <v>3382</v>
      </c>
      <c r="H9172" s="16" t="s">
        <v>15395</v>
      </c>
      <c r="I9172" s="16" t="s">
        <v>24930</v>
      </c>
      <c r="J9172" s="16" t="s">
        <v>34487</v>
      </c>
    </row>
    <row r="9173" spans="1:10">
      <c r="A9173" s="16" t="s">
        <v>2065</v>
      </c>
      <c r="B9173" s="52" t="s">
        <v>25006</v>
      </c>
      <c r="C9173" s="16" t="str">
        <f t="shared" si="143"/>
        <v>065 - 136</v>
      </c>
      <c r="D9173" s="52" t="s">
        <v>34487</v>
      </c>
      <c r="E9173" s="52" t="s">
        <v>29546</v>
      </c>
      <c r="F9173" s="16" t="s">
        <v>7479</v>
      </c>
      <c r="G9173" s="16" t="s">
        <v>29545</v>
      </c>
      <c r="H9173" s="16" t="s">
        <v>30282</v>
      </c>
      <c r="I9173" s="16" t="s">
        <v>7480</v>
      </c>
    </row>
    <row r="9174" spans="1:10">
      <c r="A9174" s="16" t="s">
        <v>19172</v>
      </c>
      <c r="B9174" s="52" t="s">
        <v>14118</v>
      </c>
      <c r="C9174" s="16" t="str">
        <f t="shared" si="143"/>
        <v>090 - 064</v>
      </c>
      <c r="D9174" s="52" t="s">
        <v>34487</v>
      </c>
      <c r="E9174" s="52" t="s">
        <v>33520</v>
      </c>
      <c r="F9174" s="16" t="s">
        <v>19173</v>
      </c>
      <c r="G9174" s="16" t="s">
        <v>33519</v>
      </c>
      <c r="H9174" s="16" t="s">
        <v>33521</v>
      </c>
      <c r="I9174" s="16" t="s">
        <v>19174</v>
      </c>
    </row>
    <row r="9175" spans="1:10">
      <c r="A9175" s="16" t="s">
        <v>28574</v>
      </c>
      <c r="B9175" s="52" t="s">
        <v>36126</v>
      </c>
      <c r="C9175" s="16" t="str">
        <f t="shared" si="143"/>
        <v>009 - 055</v>
      </c>
      <c r="D9175" s="52" t="s">
        <v>34487</v>
      </c>
      <c r="E9175" s="52" t="s">
        <v>26840</v>
      </c>
      <c r="F9175" s="16" t="s">
        <v>28575</v>
      </c>
      <c r="G9175" s="16" t="s">
        <v>26839</v>
      </c>
      <c r="H9175" s="16" t="s">
        <v>34573</v>
      </c>
      <c r="I9175" s="16" t="s">
        <v>7634</v>
      </c>
    </row>
    <row r="9176" spans="1:10">
      <c r="A9176" s="16" t="s">
        <v>32256</v>
      </c>
      <c r="B9176" s="52" t="s">
        <v>11363</v>
      </c>
      <c r="C9176" s="16" t="str">
        <f t="shared" si="143"/>
        <v>049 - 019</v>
      </c>
      <c r="D9176" s="52" t="s">
        <v>34487</v>
      </c>
      <c r="E9176" s="52" t="s">
        <v>30327</v>
      </c>
      <c r="F9176" s="16" t="s">
        <v>30325</v>
      </c>
      <c r="G9176" s="16" t="s">
        <v>30326</v>
      </c>
      <c r="H9176" s="16" t="s">
        <v>30328</v>
      </c>
      <c r="I9176" s="16" t="s">
        <v>32257</v>
      </c>
      <c r="J9176" s="16"/>
    </row>
    <row r="9177" spans="1:10">
      <c r="A9177" s="16" t="s">
        <v>12001</v>
      </c>
      <c r="B9177" s="52" t="s">
        <v>37200</v>
      </c>
      <c r="C9177" s="16" t="str">
        <f t="shared" si="143"/>
        <v>062 - 072</v>
      </c>
      <c r="D9177" s="52" t="s">
        <v>34487</v>
      </c>
      <c r="E9177" s="52" t="s">
        <v>1277</v>
      </c>
      <c r="F9177" s="16" t="s">
        <v>4625</v>
      </c>
      <c r="G9177" s="16" t="s">
        <v>1276</v>
      </c>
      <c r="H9177" s="16" t="s">
        <v>30282</v>
      </c>
      <c r="I9177" s="16" t="s">
        <v>12002</v>
      </c>
    </row>
    <row r="9178" spans="1:10">
      <c r="A9178" s="16" t="s">
        <v>31135</v>
      </c>
      <c r="B9178" s="52" t="s">
        <v>25464</v>
      </c>
      <c r="C9178" s="16" t="str">
        <f t="shared" si="143"/>
        <v>022 - 911</v>
      </c>
      <c r="D9178" s="52"/>
      <c r="E9178" s="52" t="s">
        <v>4777</v>
      </c>
      <c r="G9178" s="16" t="s">
        <v>4776</v>
      </c>
      <c r="H9178" s="16" t="s">
        <v>4778</v>
      </c>
      <c r="I9178" s="16" t="s">
        <v>31136</v>
      </c>
      <c r="J9178" s="16" t="s">
        <v>34487</v>
      </c>
    </row>
    <row r="9179" spans="1:10">
      <c r="A9179" s="16" t="s">
        <v>19304</v>
      </c>
      <c r="B9179" s="52" t="s">
        <v>17108</v>
      </c>
      <c r="C9179" s="16" t="str">
        <f t="shared" si="143"/>
        <v>008 - 834</v>
      </c>
      <c r="D9179" s="52"/>
      <c r="E9179" s="52" t="s">
        <v>16664</v>
      </c>
      <c r="F9179" s="16"/>
      <c r="G9179" s="16" t="s">
        <v>16663</v>
      </c>
      <c r="H9179" s="16" t="s">
        <v>34573</v>
      </c>
      <c r="I9179" s="16" t="s">
        <v>19305</v>
      </c>
      <c r="J9179" s="16" t="s">
        <v>34487</v>
      </c>
    </row>
    <row r="9180" spans="1:10">
      <c r="A9180" s="16" t="s">
        <v>20482</v>
      </c>
      <c r="B9180" s="52" t="s">
        <v>17990</v>
      </c>
      <c r="C9180" s="16" t="str">
        <f t="shared" si="143"/>
        <v>076 - 082</v>
      </c>
      <c r="D9180" s="52" t="s">
        <v>34487</v>
      </c>
      <c r="E9180" s="52" t="s">
        <v>13510</v>
      </c>
      <c r="F9180" s="16" t="s">
        <v>25800</v>
      </c>
      <c r="G9180" s="16" t="s">
        <v>13509</v>
      </c>
      <c r="H9180" s="16" t="s">
        <v>13511</v>
      </c>
      <c r="I9180" s="16" t="s">
        <v>20483</v>
      </c>
    </row>
    <row r="9181" spans="1:10">
      <c r="A9181" s="16" t="s">
        <v>21779</v>
      </c>
      <c r="B9181" s="52" t="s">
        <v>1537</v>
      </c>
      <c r="C9181" s="16" t="str">
        <f t="shared" si="143"/>
        <v>037 - 057</v>
      </c>
      <c r="D9181" s="52" t="s">
        <v>34487</v>
      </c>
      <c r="E9181" s="52" t="s">
        <v>30682</v>
      </c>
      <c r="F9181" s="16" t="s">
        <v>21780</v>
      </c>
      <c r="G9181" s="16" t="s">
        <v>30681</v>
      </c>
      <c r="H9181" s="16" t="s">
        <v>35981</v>
      </c>
      <c r="I9181" s="16" t="s">
        <v>21781</v>
      </c>
      <c r="J9181" s="16"/>
    </row>
    <row r="9182" spans="1:10">
      <c r="A9182" s="16" t="s">
        <v>13175</v>
      </c>
      <c r="B9182" s="52" t="s">
        <v>33275</v>
      </c>
      <c r="C9182" s="16" t="str">
        <f t="shared" si="143"/>
        <v>041 - 059</v>
      </c>
      <c r="D9182" s="52" t="s">
        <v>34487</v>
      </c>
      <c r="E9182" s="52" t="s">
        <v>31873</v>
      </c>
      <c r="F9182" s="16" t="s">
        <v>9659</v>
      </c>
      <c r="G9182" s="16" t="s">
        <v>31872</v>
      </c>
      <c r="H9182" s="16" t="s">
        <v>20397</v>
      </c>
      <c r="I9182" s="16" t="s">
        <v>9660</v>
      </c>
      <c r="J9182" s="16"/>
    </row>
    <row r="9183" spans="1:10">
      <c r="A9183" s="16" t="s">
        <v>5801</v>
      </c>
      <c r="B9183" s="52" t="s">
        <v>27494</v>
      </c>
      <c r="C9183" s="16" t="str">
        <f t="shared" si="143"/>
        <v>041 - 060</v>
      </c>
      <c r="D9183" s="52" t="s">
        <v>34487</v>
      </c>
      <c r="E9183" s="52" t="s">
        <v>31873</v>
      </c>
      <c r="F9183" s="16" t="s">
        <v>24210</v>
      </c>
      <c r="G9183" s="16" t="s">
        <v>31872</v>
      </c>
      <c r="H9183" s="16" t="s">
        <v>20397</v>
      </c>
      <c r="I9183" s="16" t="s">
        <v>1082</v>
      </c>
    </row>
    <row r="9184" spans="1:10">
      <c r="A9184" s="16" t="s">
        <v>18733</v>
      </c>
      <c r="B9184" s="52" t="s">
        <v>22078</v>
      </c>
      <c r="C9184" s="16" t="str">
        <f t="shared" si="143"/>
        <v>042 - 044</v>
      </c>
      <c r="D9184" s="52" t="s">
        <v>34487</v>
      </c>
      <c r="E9184" s="52" t="s">
        <v>1290</v>
      </c>
      <c r="F9184" s="16" t="s">
        <v>18734</v>
      </c>
      <c r="G9184" s="16" t="s">
        <v>33346</v>
      </c>
      <c r="H9184" s="16" t="s">
        <v>20397</v>
      </c>
      <c r="I9184" s="16" t="s">
        <v>18735</v>
      </c>
    </row>
    <row r="9185" spans="1:10">
      <c r="A9185" s="16" t="s">
        <v>25775</v>
      </c>
      <c r="B9185" s="52" t="s">
        <v>1481</v>
      </c>
      <c r="C9185" s="16" t="str">
        <f t="shared" si="143"/>
        <v>036 - 040</v>
      </c>
      <c r="D9185" s="52" t="s">
        <v>36059</v>
      </c>
      <c r="E9185" s="52" t="s">
        <v>37427</v>
      </c>
      <c r="F9185" s="16" t="s">
        <v>16834</v>
      </c>
      <c r="G9185" s="16" t="s">
        <v>37426</v>
      </c>
      <c r="H9185" s="16" t="s">
        <v>35981</v>
      </c>
      <c r="I9185" s="16" t="s">
        <v>16835</v>
      </c>
      <c r="J9185" s="16"/>
    </row>
    <row r="9186" spans="1:10">
      <c r="A9186" s="16" t="s">
        <v>12546</v>
      </c>
      <c r="B9186" s="52" t="s">
        <v>15478</v>
      </c>
      <c r="C9186" s="16" t="str">
        <f t="shared" si="143"/>
        <v>079 - 123</v>
      </c>
      <c r="D9186" s="52" t="s">
        <v>34487</v>
      </c>
      <c r="E9186" s="52" t="s">
        <v>4771</v>
      </c>
      <c r="F9186" s="16" t="s">
        <v>33459</v>
      </c>
      <c r="G9186" s="16" t="s">
        <v>4770</v>
      </c>
      <c r="H9186" s="16" t="s">
        <v>4772</v>
      </c>
      <c r="I9186" s="16" t="s">
        <v>23984</v>
      </c>
    </row>
    <row r="9187" spans="1:10">
      <c r="A9187" s="16" t="s">
        <v>13464</v>
      </c>
      <c r="B9187" s="52" t="s">
        <v>17991</v>
      </c>
      <c r="C9187" s="16" t="str">
        <f t="shared" si="143"/>
        <v>076 - 083</v>
      </c>
      <c r="D9187" s="52" t="s">
        <v>34487</v>
      </c>
      <c r="E9187" s="52" t="s">
        <v>13510</v>
      </c>
      <c r="F9187" s="16" t="s">
        <v>25800</v>
      </c>
      <c r="G9187" s="16" t="s">
        <v>13509</v>
      </c>
      <c r="H9187" s="16" t="s">
        <v>13511</v>
      </c>
      <c r="I9187" s="16" t="s">
        <v>13465</v>
      </c>
    </row>
    <row r="9188" spans="1:10">
      <c r="A9188" s="16" t="s">
        <v>15352</v>
      </c>
      <c r="B9188" s="52" t="s">
        <v>14069</v>
      </c>
      <c r="C9188" s="16" t="str">
        <f t="shared" si="143"/>
        <v>030 - 107</v>
      </c>
      <c r="D9188" s="52" t="s">
        <v>34487</v>
      </c>
      <c r="E9188" s="52" t="s">
        <v>35970</v>
      </c>
      <c r="F9188" s="16" t="s">
        <v>31594</v>
      </c>
      <c r="G9188" s="16" t="s">
        <v>35969</v>
      </c>
      <c r="H9188" s="16" t="s">
        <v>30334</v>
      </c>
      <c r="I9188" s="16" t="s">
        <v>15353</v>
      </c>
    </row>
    <row r="9189" spans="1:10">
      <c r="A9189" s="16" t="s">
        <v>6111</v>
      </c>
      <c r="B9189" s="52" t="s">
        <v>1628</v>
      </c>
      <c r="C9189" s="16" t="str">
        <f t="shared" si="143"/>
        <v>001 - 258</v>
      </c>
      <c r="D9189" s="52" t="s">
        <v>34487</v>
      </c>
      <c r="E9189" s="52" t="s">
        <v>37671</v>
      </c>
      <c r="F9189" s="16" t="s">
        <v>4053</v>
      </c>
      <c r="G9189" s="16" t="s">
        <v>37670</v>
      </c>
      <c r="H9189" s="16" t="s">
        <v>10732</v>
      </c>
      <c r="I9189" s="16" t="s">
        <v>2570</v>
      </c>
    </row>
    <row r="9190" spans="1:10">
      <c r="A9190" s="16" t="s">
        <v>5242</v>
      </c>
      <c r="B9190" s="52" t="s">
        <v>1629</v>
      </c>
      <c r="C9190" s="16" t="str">
        <f t="shared" si="143"/>
        <v>001 - 259</v>
      </c>
      <c r="D9190" s="52" t="s">
        <v>34487</v>
      </c>
      <c r="E9190" s="52" t="s">
        <v>37671</v>
      </c>
      <c r="F9190" s="16" t="s">
        <v>6454</v>
      </c>
      <c r="G9190" s="16" t="s">
        <v>37670</v>
      </c>
      <c r="H9190" s="16" t="s">
        <v>10732</v>
      </c>
      <c r="I9190" s="16" t="s">
        <v>14985</v>
      </c>
    </row>
    <row r="9191" spans="1:10">
      <c r="A9191" s="16" t="s">
        <v>10789</v>
      </c>
      <c r="B9191" s="52" t="s">
        <v>8813</v>
      </c>
      <c r="C9191" s="16" t="str">
        <f t="shared" si="143"/>
        <v>073 - 026</v>
      </c>
      <c r="D9191" s="52" t="s">
        <v>36059</v>
      </c>
      <c r="E9191" s="52" t="s">
        <v>37421</v>
      </c>
      <c r="F9191" s="16" t="s">
        <v>10790</v>
      </c>
      <c r="G9191" s="16" t="s">
        <v>37420</v>
      </c>
      <c r="H9191" s="16" t="s">
        <v>37422</v>
      </c>
      <c r="I9191" s="16" t="s">
        <v>10791</v>
      </c>
      <c r="J9191" s="16"/>
    </row>
    <row r="9192" spans="1:10">
      <c r="A9192" s="16" t="s">
        <v>3294</v>
      </c>
      <c r="B9192" s="52" t="s">
        <v>15479</v>
      </c>
      <c r="C9192" s="16" t="str">
        <f t="shared" si="143"/>
        <v>079 - 124</v>
      </c>
      <c r="D9192" s="52" t="s">
        <v>34487</v>
      </c>
      <c r="E9192" s="52" t="s">
        <v>4771</v>
      </c>
      <c r="F9192" s="16" t="s">
        <v>3295</v>
      </c>
      <c r="G9192" s="16" t="s">
        <v>4770</v>
      </c>
      <c r="H9192" s="16" t="s">
        <v>4772</v>
      </c>
      <c r="I9192" s="16" t="s">
        <v>32132</v>
      </c>
      <c r="J9192" s="16" t="s">
        <v>7990</v>
      </c>
    </row>
    <row r="9193" spans="1:10">
      <c r="A9193" s="16" t="s">
        <v>32130</v>
      </c>
      <c r="B9193" s="52" t="s">
        <v>26475</v>
      </c>
      <c r="C9193" s="16" t="str">
        <f t="shared" si="143"/>
        <v>101 - 023</v>
      </c>
      <c r="D9193" s="52" t="s">
        <v>34487</v>
      </c>
      <c r="E9193" s="52" t="s">
        <v>23682</v>
      </c>
      <c r="F9193" s="16" t="s">
        <v>32131</v>
      </c>
      <c r="G9193" s="16" t="s">
        <v>23681</v>
      </c>
      <c r="H9193" s="16" t="s">
        <v>4772</v>
      </c>
      <c r="I9193" s="16" t="s">
        <v>32132</v>
      </c>
    </row>
    <row r="9194" spans="1:10">
      <c r="A9194" s="16" t="s">
        <v>34985</v>
      </c>
      <c r="B9194" s="52" t="s">
        <v>33488</v>
      </c>
      <c r="C9194" s="16" t="str">
        <f t="shared" si="143"/>
        <v>063 - 076</v>
      </c>
      <c r="D9194" s="52" t="s">
        <v>36059</v>
      </c>
      <c r="E9194" s="52" t="s">
        <v>30281</v>
      </c>
      <c r="F9194" s="16" t="s">
        <v>34986</v>
      </c>
      <c r="G9194" s="16" t="s">
        <v>30319</v>
      </c>
      <c r="H9194" s="16" t="s">
        <v>30282</v>
      </c>
      <c r="I9194" s="16" t="s">
        <v>34987</v>
      </c>
      <c r="J9194" s="16"/>
    </row>
    <row r="9195" spans="1:10">
      <c r="A9195" s="16" t="s">
        <v>9700</v>
      </c>
      <c r="B9195" s="52" t="s">
        <v>13592</v>
      </c>
      <c r="C9195" s="16" t="str">
        <f t="shared" si="143"/>
        <v>004 - 215</v>
      </c>
      <c r="D9195" s="52" t="s">
        <v>36059</v>
      </c>
      <c r="E9195" s="52" t="s">
        <v>10758</v>
      </c>
      <c r="F9195" s="16" t="s">
        <v>9701</v>
      </c>
      <c r="G9195" s="16" t="s">
        <v>10757</v>
      </c>
      <c r="H9195" s="16" t="s">
        <v>10732</v>
      </c>
      <c r="I9195" s="16" t="s">
        <v>9702</v>
      </c>
    </row>
    <row r="9196" spans="1:10">
      <c r="A9196" s="16" t="s">
        <v>29890</v>
      </c>
      <c r="B9196" s="52" t="s">
        <v>25465</v>
      </c>
      <c r="C9196" s="16" t="str">
        <f t="shared" si="143"/>
        <v>022 - 970</v>
      </c>
      <c r="D9196" s="52"/>
      <c r="E9196" s="52" t="s">
        <v>4777</v>
      </c>
      <c r="G9196" s="16" t="s">
        <v>4776</v>
      </c>
      <c r="H9196" s="16" t="s">
        <v>4778</v>
      </c>
      <c r="I9196" s="16" t="s">
        <v>29891</v>
      </c>
      <c r="J9196" s="16" t="s">
        <v>34487</v>
      </c>
    </row>
    <row r="9197" spans="1:10">
      <c r="A9197" s="16" t="s">
        <v>15246</v>
      </c>
      <c r="B9197" s="52" t="s">
        <v>5055</v>
      </c>
      <c r="C9197" s="16" t="str">
        <f t="shared" si="143"/>
        <v>064 - 096</v>
      </c>
      <c r="D9197" s="52" t="s">
        <v>34487</v>
      </c>
      <c r="E9197" s="52" t="s">
        <v>27583</v>
      </c>
      <c r="F9197" s="16" t="s">
        <v>1046</v>
      </c>
      <c r="G9197" s="16" t="s">
        <v>27582</v>
      </c>
      <c r="H9197" s="16" t="s">
        <v>30282</v>
      </c>
      <c r="I9197" s="16" t="s">
        <v>10580</v>
      </c>
    </row>
    <row r="9198" spans="1:10">
      <c r="A9198" s="16" t="s">
        <v>26059</v>
      </c>
      <c r="B9198" s="52" t="s">
        <v>27195</v>
      </c>
      <c r="C9198" s="16" t="str">
        <f t="shared" si="143"/>
        <v>036 - 041</v>
      </c>
      <c r="D9198" s="52" t="s">
        <v>36059</v>
      </c>
      <c r="E9198" s="52" t="s">
        <v>37427</v>
      </c>
      <c r="F9198" s="16" t="s">
        <v>26060</v>
      </c>
      <c r="G9198" s="16" t="s">
        <v>37426</v>
      </c>
      <c r="H9198" s="16" t="s">
        <v>35981</v>
      </c>
      <c r="I9198" s="16" t="s">
        <v>26061</v>
      </c>
      <c r="J9198" s="16"/>
    </row>
    <row r="9199" spans="1:10">
      <c r="A9199" s="16" t="s">
        <v>27885</v>
      </c>
      <c r="B9199" s="52" t="s">
        <v>26702</v>
      </c>
      <c r="C9199" s="16" t="str">
        <f t="shared" si="143"/>
        <v>040 - 045</v>
      </c>
      <c r="D9199" s="52" t="s">
        <v>36059</v>
      </c>
      <c r="E9199" s="52" t="s">
        <v>32809</v>
      </c>
      <c r="F9199" s="16" t="s">
        <v>27886</v>
      </c>
      <c r="G9199" s="16" t="s">
        <v>32808</v>
      </c>
      <c r="H9199" s="16" t="s">
        <v>35981</v>
      </c>
      <c r="I9199" s="16" t="s">
        <v>31971</v>
      </c>
    </row>
    <row r="9200" spans="1:10">
      <c r="A9200" s="16" t="s">
        <v>27904</v>
      </c>
      <c r="B9200" s="52" t="s">
        <v>9582</v>
      </c>
      <c r="C9200" s="16" t="str">
        <f t="shared" si="143"/>
        <v>037 - 058</v>
      </c>
      <c r="D9200" s="52" t="s">
        <v>34487</v>
      </c>
      <c r="E9200" s="52" t="s">
        <v>30682</v>
      </c>
      <c r="F9200" s="16" t="s">
        <v>16995</v>
      </c>
      <c r="G9200" s="16" t="s">
        <v>30681</v>
      </c>
      <c r="H9200" s="16" t="s">
        <v>35981</v>
      </c>
      <c r="I9200" s="16" t="s">
        <v>27905</v>
      </c>
      <c r="J9200" s="16"/>
    </row>
    <row r="9201" spans="1:10">
      <c r="A9201" s="16" t="s">
        <v>26260</v>
      </c>
      <c r="B9201" s="52" t="s">
        <v>19615</v>
      </c>
      <c r="C9201" s="16" t="str">
        <f t="shared" si="143"/>
        <v>010 - 057</v>
      </c>
      <c r="D9201" s="52" t="s">
        <v>34487</v>
      </c>
      <c r="E9201" s="52" t="s">
        <v>30437</v>
      </c>
      <c r="F9201" s="16" t="s">
        <v>25388</v>
      </c>
      <c r="G9201" s="16" t="s">
        <v>30436</v>
      </c>
      <c r="H9201" s="16" t="s">
        <v>34573</v>
      </c>
      <c r="I9201" s="16" t="s">
        <v>26261</v>
      </c>
    </row>
    <row r="9202" spans="1:10">
      <c r="A9202" s="16" t="s">
        <v>3300</v>
      </c>
      <c r="B9202" s="52" t="s">
        <v>2735</v>
      </c>
      <c r="C9202" s="16" t="str">
        <f t="shared" si="143"/>
        <v>017 - 175</v>
      </c>
      <c r="D9202" s="52" t="s">
        <v>34487</v>
      </c>
      <c r="E9202" s="52" t="s">
        <v>22538</v>
      </c>
      <c r="F9202" s="16" t="s">
        <v>27340</v>
      </c>
      <c r="G9202" s="16" t="s">
        <v>22537</v>
      </c>
      <c r="H9202" s="16" t="s">
        <v>32666</v>
      </c>
      <c r="I9202" s="16" t="s">
        <v>3301</v>
      </c>
    </row>
    <row r="9203" spans="1:10">
      <c r="A9203" s="16" t="s">
        <v>14542</v>
      </c>
      <c r="B9203" s="52" t="s">
        <v>7563</v>
      </c>
      <c r="C9203" s="16" t="str">
        <f t="shared" si="143"/>
        <v>083 - 093</v>
      </c>
      <c r="D9203" s="52" t="s">
        <v>36059</v>
      </c>
      <c r="E9203" s="52" t="s">
        <v>21246</v>
      </c>
      <c r="F9203" s="16" t="s">
        <v>30175</v>
      </c>
      <c r="G9203" s="16" t="s">
        <v>21245</v>
      </c>
      <c r="H9203" s="16" t="s">
        <v>29917</v>
      </c>
      <c r="I9203" s="16" t="s">
        <v>30176</v>
      </c>
    </row>
    <row r="9204" spans="1:10">
      <c r="A9204" s="16" t="s">
        <v>22306</v>
      </c>
      <c r="B9204" s="52" t="s">
        <v>1435</v>
      </c>
      <c r="C9204" s="16" t="str">
        <f t="shared" si="143"/>
        <v>030 - 108</v>
      </c>
      <c r="D9204" s="52" t="s">
        <v>34487</v>
      </c>
      <c r="E9204" s="52" t="s">
        <v>35970</v>
      </c>
      <c r="F9204" s="16" t="s">
        <v>16555</v>
      </c>
      <c r="G9204" s="16" t="s">
        <v>35969</v>
      </c>
      <c r="H9204" s="16" t="s">
        <v>30334</v>
      </c>
      <c r="I9204" s="16" t="s">
        <v>22307</v>
      </c>
    </row>
    <row r="9205" spans="1:10">
      <c r="A9205" s="16" t="s">
        <v>32437</v>
      </c>
      <c r="B9205" s="52" t="s">
        <v>10595</v>
      </c>
      <c r="C9205" s="16" t="str">
        <f t="shared" si="143"/>
        <v>031 - 022</v>
      </c>
      <c r="D9205" s="52" t="s">
        <v>34487</v>
      </c>
      <c r="E9205" s="52" t="s">
        <v>7531</v>
      </c>
      <c r="F9205" s="16" t="s">
        <v>25920</v>
      </c>
      <c r="G9205" s="16" t="s">
        <v>7530</v>
      </c>
      <c r="H9205" s="16" t="s">
        <v>30334</v>
      </c>
      <c r="I9205" s="16" t="s">
        <v>32438</v>
      </c>
      <c r="J9205" s="16"/>
    </row>
    <row r="9206" spans="1:10">
      <c r="A9206" s="16" t="s">
        <v>1457</v>
      </c>
      <c r="B9206" s="52" t="s">
        <v>17992</v>
      </c>
      <c r="C9206" s="16" t="str">
        <f t="shared" si="143"/>
        <v>076 - 084</v>
      </c>
      <c r="D9206" s="52" t="s">
        <v>34487</v>
      </c>
      <c r="E9206" s="52" t="s">
        <v>13510</v>
      </c>
      <c r="F9206" s="16" t="s">
        <v>25800</v>
      </c>
      <c r="G9206" s="16" t="s">
        <v>13509</v>
      </c>
      <c r="H9206" s="16" t="s">
        <v>13511</v>
      </c>
      <c r="I9206" s="16" t="s">
        <v>14361</v>
      </c>
    </row>
    <row r="9207" spans="1:10">
      <c r="A9207" s="16" t="s">
        <v>10377</v>
      </c>
      <c r="B9207" s="52" t="s">
        <v>36127</v>
      </c>
      <c r="C9207" s="16" t="str">
        <f t="shared" si="143"/>
        <v>009 - 056</v>
      </c>
      <c r="D9207" s="52" t="s">
        <v>34487</v>
      </c>
      <c r="E9207" s="52" t="s">
        <v>26840</v>
      </c>
      <c r="F9207" s="16" t="s">
        <v>10378</v>
      </c>
      <c r="G9207" s="16" t="s">
        <v>26839</v>
      </c>
      <c r="H9207" s="16" t="s">
        <v>34573</v>
      </c>
      <c r="I9207" s="16" t="s">
        <v>10379</v>
      </c>
    </row>
    <row r="9208" spans="1:10">
      <c r="A9208" s="16" t="s">
        <v>22153</v>
      </c>
      <c r="B9208" s="52" t="s">
        <v>1630</v>
      </c>
      <c r="C9208" s="16" t="str">
        <f t="shared" si="143"/>
        <v>001 - 863</v>
      </c>
      <c r="D9208" s="52"/>
      <c r="E9208" s="52" t="s">
        <v>37671</v>
      </c>
      <c r="F9208" s="16"/>
      <c r="G9208" s="16" t="s">
        <v>37670</v>
      </c>
      <c r="H9208" s="16" t="s">
        <v>10732</v>
      </c>
      <c r="I9208" s="16" t="s">
        <v>22154</v>
      </c>
      <c r="J9208" s="16" t="s">
        <v>34487</v>
      </c>
    </row>
    <row r="9209" spans="1:10">
      <c r="A9209" s="16" t="s">
        <v>11340</v>
      </c>
      <c r="B9209" s="52" t="s">
        <v>11116</v>
      </c>
      <c r="C9209" s="16" t="str">
        <f t="shared" si="143"/>
        <v>068 - 039</v>
      </c>
      <c r="D9209" s="52" t="s">
        <v>36059</v>
      </c>
      <c r="E9209" s="52" t="s">
        <v>34259</v>
      </c>
      <c r="F9209" s="16" t="s">
        <v>11771</v>
      </c>
      <c r="G9209" s="16" t="s">
        <v>21099</v>
      </c>
      <c r="H9209" s="16" t="s">
        <v>15395</v>
      </c>
      <c r="I9209" s="16" t="s">
        <v>11772</v>
      </c>
    </row>
    <row r="9210" spans="1:10">
      <c r="A9210" s="16" t="s">
        <v>30566</v>
      </c>
      <c r="B9210" s="52" t="s">
        <v>25007</v>
      </c>
      <c r="C9210" s="16" t="str">
        <f t="shared" si="143"/>
        <v>065 - 137</v>
      </c>
      <c r="D9210" s="52" t="s">
        <v>36059</v>
      </c>
      <c r="E9210" s="52" t="s">
        <v>29546</v>
      </c>
      <c r="F9210" s="16" t="s">
        <v>30567</v>
      </c>
      <c r="G9210" s="16" t="s">
        <v>29545</v>
      </c>
      <c r="H9210" s="16" t="s">
        <v>30282</v>
      </c>
      <c r="I9210" s="16" t="s">
        <v>20064</v>
      </c>
    </row>
    <row r="9211" spans="1:10">
      <c r="A9211" s="16" t="s">
        <v>4990</v>
      </c>
      <c r="B9211" s="52" t="s">
        <v>13593</v>
      </c>
      <c r="C9211" s="16" t="str">
        <f t="shared" si="143"/>
        <v>004 - 216</v>
      </c>
      <c r="D9211" s="52" t="s">
        <v>34487</v>
      </c>
      <c r="E9211" s="52" t="s">
        <v>10758</v>
      </c>
      <c r="F9211" s="16" t="s">
        <v>14103</v>
      </c>
      <c r="G9211" s="16" t="s">
        <v>10757</v>
      </c>
      <c r="H9211" s="16" t="s">
        <v>10732</v>
      </c>
      <c r="I9211" s="16" t="s">
        <v>4991</v>
      </c>
    </row>
    <row r="9212" spans="1:10">
      <c r="A9212" s="16" t="s">
        <v>18766</v>
      </c>
      <c r="B9212" s="52" t="s">
        <v>25008</v>
      </c>
      <c r="C9212" s="16" t="str">
        <f t="shared" si="143"/>
        <v>065 - 138</v>
      </c>
      <c r="D9212" s="52" t="s">
        <v>34487</v>
      </c>
      <c r="E9212" s="52" t="s">
        <v>29546</v>
      </c>
      <c r="F9212" s="16" t="s">
        <v>25020</v>
      </c>
      <c r="G9212" s="16" t="s">
        <v>29545</v>
      </c>
      <c r="H9212" s="16" t="s">
        <v>30282</v>
      </c>
      <c r="I9212" s="16" t="s">
        <v>18767</v>
      </c>
    </row>
    <row r="9213" spans="1:10">
      <c r="A9213" s="16" t="s">
        <v>25752</v>
      </c>
      <c r="B9213" s="52" t="s">
        <v>30922</v>
      </c>
      <c r="C9213" s="16" t="str">
        <f t="shared" si="143"/>
        <v>078 - 137</v>
      </c>
      <c r="D9213" s="52" t="s">
        <v>34487</v>
      </c>
      <c r="E9213" s="52" t="s">
        <v>1697</v>
      </c>
      <c r="F9213" s="16" t="s">
        <v>12999</v>
      </c>
      <c r="G9213" s="16" t="s">
        <v>1696</v>
      </c>
      <c r="H9213" s="16" t="s">
        <v>4772</v>
      </c>
      <c r="I9213" s="16" t="s">
        <v>25753</v>
      </c>
    </row>
    <row r="9214" spans="1:10">
      <c r="A9214" s="16" t="s">
        <v>20818</v>
      </c>
      <c r="B9214" s="52" t="s">
        <v>9395</v>
      </c>
      <c r="C9214" s="16" t="str">
        <f t="shared" si="143"/>
        <v>018 - 147</v>
      </c>
      <c r="D9214" s="52" t="s">
        <v>36059</v>
      </c>
      <c r="E9214" s="52" t="s">
        <v>35975</v>
      </c>
      <c r="F9214" s="16" t="s">
        <v>35973</v>
      </c>
      <c r="G9214" s="16" t="s">
        <v>35974</v>
      </c>
      <c r="H9214" s="16" t="s">
        <v>32666</v>
      </c>
      <c r="I9214" s="16" t="s">
        <v>20819</v>
      </c>
    </row>
    <row r="9215" spans="1:10">
      <c r="A9215" s="16" t="s">
        <v>20066</v>
      </c>
      <c r="B9215" s="52" t="s">
        <v>30923</v>
      </c>
      <c r="C9215" s="16" t="str">
        <f t="shared" si="143"/>
        <v>078 - 138</v>
      </c>
      <c r="D9215" s="52" t="s">
        <v>36059</v>
      </c>
      <c r="E9215" s="52" t="s">
        <v>1697</v>
      </c>
      <c r="F9215" s="16" t="s">
        <v>20067</v>
      </c>
      <c r="G9215" s="16" t="s">
        <v>1696</v>
      </c>
      <c r="H9215" s="16" t="s">
        <v>4772</v>
      </c>
      <c r="I9215" s="16" t="s">
        <v>15412</v>
      </c>
    </row>
    <row r="9216" spans="1:10">
      <c r="A9216" s="16" t="s">
        <v>5888</v>
      </c>
      <c r="B9216" s="52" t="s">
        <v>1631</v>
      </c>
      <c r="C9216" s="16" t="str">
        <f t="shared" si="143"/>
        <v>001 - 260</v>
      </c>
      <c r="D9216" s="52" t="s">
        <v>36059</v>
      </c>
      <c r="E9216" s="52" t="s">
        <v>37671</v>
      </c>
      <c r="F9216" s="16" t="s">
        <v>25207</v>
      </c>
      <c r="G9216" s="16" t="s">
        <v>37670</v>
      </c>
      <c r="H9216" s="16" t="s">
        <v>10732</v>
      </c>
      <c r="I9216" s="16" t="s">
        <v>7056</v>
      </c>
      <c r="J9216" s="16"/>
    </row>
    <row r="9217" spans="1:10">
      <c r="A9217" s="16" t="s">
        <v>35787</v>
      </c>
      <c r="B9217" s="52" t="s">
        <v>21146</v>
      </c>
      <c r="C9217" s="16" t="str">
        <f t="shared" si="143"/>
        <v>021 - 893</v>
      </c>
      <c r="D9217" s="52"/>
      <c r="E9217" s="52" t="s">
        <v>14657</v>
      </c>
      <c r="F9217" s="16"/>
      <c r="G9217" s="16" t="s">
        <v>14656</v>
      </c>
      <c r="H9217" s="16" t="s">
        <v>4778</v>
      </c>
      <c r="I9217" s="16" t="s">
        <v>35788</v>
      </c>
      <c r="J9217" s="16" t="s">
        <v>34487</v>
      </c>
    </row>
    <row r="9218" spans="1:10">
      <c r="A9218" s="16" t="s">
        <v>31539</v>
      </c>
      <c r="B9218" s="52" t="s">
        <v>5297</v>
      </c>
      <c r="C9218" s="16" t="str">
        <f t="shared" si="143"/>
        <v>004 - 818</v>
      </c>
      <c r="D9218" s="52"/>
      <c r="E9218" s="52" t="s">
        <v>10758</v>
      </c>
      <c r="F9218" s="16"/>
      <c r="G9218" s="16" t="s">
        <v>10757</v>
      </c>
      <c r="H9218" s="16" t="s">
        <v>10732</v>
      </c>
      <c r="I9218" s="16" t="s">
        <v>31540</v>
      </c>
      <c r="J9218" s="16" t="s">
        <v>34487</v>
      </c>
    </row>
    <row r="9219" spans="1:10">
      <c r="A9219" s="16" t="s">
        <v>21803</v>
      </c>
      <c r="B9219" s="52" t="s">
        <v>4080</v>
      </c>
      <c r="C9219" s="16" t="str">
        <f t="shared" si="143"/>
        <v>083 - 094</v>
      </c>
      <c r="D9219" s="52" t="s">
        <v>36059</v>
      </c>
      <c r="E9219" s="52" t="s">
        <v>21246</v>
      </c>
      <c r="F9219" s="16" t="s">
        <v>36353</v>
      </c>
      <c r="G9219" s="16" t="s">
        <v>21245</v>
      </c>
      <c r="H9219" s="16" t="s">
        <v>29917</v>
      </c>
      <c r="I9219" s="16" t="s">
        <v>36354</v>
      </c>
    </row>
    <row r="9220" spans="1:10">
      <c r="A9220" s="16" t="s">
        <v>26987</v>
      </c>
      <c r="B9220" s="52" t="s">
        <v>5056</v>
      </c>
      <c r="C9220" s="16" t="str">
        <f t="shared" ref="C9220:C9283" si="144">MID(A9220,1,3) &amp;" - " &amp;MID(A9220,4,3)</f>
        <v>064 - 097</v>
      </c>
      <c r="D9220" s="52" t="s">
        <v>34487</v>
      </c>
      <c r="E9220" s="52" t="s">
        <v>27583</v>
      </c>
      <c r="F9220" s="16" t="s">
        <v>20391</v>
      </c>
      <c r="G9220" s="16" t="s">
        <v>27582</v>
      </c>
      <c r="H9220" s="16" t="s">
        <v>30282</v>
      </c>
      <c r="I9220" s="16" t="s">
        <v>26988</v>
      </c>
    </row>
    <row r="9221" spans="1:10">
      <c r="A9221" s="16" t="s">
        <v>11589</v>
      </c>
      <c r="B9221" s="52" t="s">
        <v>15480</v>
      </c>
      <c r="C9221" s="16" t="str">
        <f t="shared" si="144"/>
        <v>079 - 125</v>
      </c>
      <c r="D9221" s="52" t="s">
        <v>36059</v>
      </c>
      <c r="E9221" s="52" t="s">
        <v>4771</v>
      </c>
      <c r="F9221" s="16" t="s">
        <v>7004</v>
      </c>
      <c r="G9221" s="16" t="s">
        <v>4770</v>
      </c>
      <c r="H9221" s="16" t="s">
        <v>4772</v>
      </c>
      <c r="I9221" s="16" t="s">
        <v>621</v>
      </c>
      <c r="J9221" s="16" t="s">
        <v>7990</v>
      </c>
    </row>
    <row r="9222" spans="1:10">
      <c r="A9222" s="16" t="s">
        <v>620</v>
      </c>
      <c r="B9222" s="52" t="s">
        <v>26476</v>
      </c>
      <c r="C9222" s="16" t="str">
        <f t="shared" si="144"/>
        <v>101 - 024</v>
      </c>
      <c r="D9222" s="52" t="s">
        <v>36059</v>
      </c>
      <c r="E9222" s="52" t="s">
        <v>23682</v>
      </c>
      <c r="F9222" s="16" t="s">
        <v>32053</v>
      </c>
      <c r="G9222" s="16" t="s">
        <v>23681</v>
      </c>
      <c r="H9222" s="16" t="s">
        <v>4772</v>
      </c>
      <c r="I9222" s="16" t="s">
        <v>621</v>
      </c>
    </row>
    <row r="9223" spans="1:10">
      <c r="A9223" s="16" t="s">
        <v>23861</v>
      </c>
      <c r="B9223" s="52" t="s">
        <v>7092</v>
      </c>
      <c r="C9223" s="16" t="str">
        <f t="shared" si="144"/>
        <v>005 - 102</v>
      </c>
      <c r="D9223" s="52" t="s">
        <v>36059</v>
      </c>
      <c r="E9223" s="52" t="s">
        <v>18693</v>
      </c>
      <c r="F9223" s="16" t="s">
        <v>2328</v>
      </c>
      <c r="G9223" s="16" t="s">
        <v>18692</v>
      </c>
      <c r="H9223" s="16" t="s">
        <v>10732</v>
      </c>
      <c r="I9223" s="16" t="s">
        <v>23862</v>
      </c>
      <c r="J9223" s="16" t="s">
        <v>34487</v>
      </c>
    </row>
    <row r="9224" spans="1:10">
      <c r="A9224" s="16" t="s">
        <v>16836</v>
      </c>
      <c r="B9224" s="52" t="s">
        <v>29263</v>
      </c>
      <c r="C9224" s="16" t="str">
        <f t="shared" si="144"/>
        <v>035 - 040</v>
      </c>
      <c r="D9224" s="52" t="s">
        <v>36059</v>
      </c>
      <c r="E9224" s="52" t="s">
        <v>30432</v>
      </c>
      <c r="F9224" s="16" t="s">
        <v>16837</v>
      </c>
      <c r="G9224" s="16" t="s">
        <v>30431</v>
      </c>
      <c r="H9224" s="16" t="s">
        <v>35981</v>
      </c>
      <c r="I9224" s="16" t="s">
        <v>16838</v>
      </c>
      <c r="J9224" s="16"/>
    </row>
    <row r="9225" spans="1:10">
      <c r="A9225" s="16" t="s">
        <v>26062</v>
      </c>
      <c r="B9225" s="52" t="s">
        <v>34433</v>
      </c>
      <c r="C9225" s="16" t="str">
        <f t="shared" si="144"/>
        <v>048 - 041</v>
      </c>
      <c r="D9225" s="52" t="s">
        <v>36059</v>
      </c>
      <c r="E9225" s="52" t="s">
        <v>29538</v>
      </c>
      <c r="F9225" s="16" t="s">
        <v>26150</v>
      </c>
      <c r="G9225" s="16" t="s">
        <v>29537</v>
      </c>
      <c r="H9225" s="16" t="s">
        <v>30328</v>
      </c>
      <c r="I9225" s="16" t="s">
        <v>26151</v>
      </c>
      <c r="J9225" s="16"/>
    </row>
    <row r="9226" spans="1:10">
      <c r="A9226" s="16" t="s">
        <v>34515</v>
      </c>
      <c r="B9226" s="52" t="s">
        <v>31528</v>
      </c>
      <c r="C9226" s="16" t="str">
        <f t="shared" si="144"/>
        <v>019 - 092</v>
      </c>
      <c r="D9226" s="52" t="s">
        <v>36059</v>
      </c>
      <c r="E9226" s="52" t="s">
        <v>23092</v>
      </c>
      <c r="F9226" s="16" t="s">
        <v>29724</v>
      </c>
      <c r="G9226" s="16" t="s">
        <v>23091</v>
      </c>
      <c r="H9226" s="16" t="s">
        <v>32666</v>
      </c>
      <c r="I9226" s="16" t="s">
        <v>34516</v>
      </c>
    </row>
    <row r="9227" spans="1:10">
      <c r="A9227" s="16" t="s">
        <v>9989</v>
      </c>
      <c r="B9227" s="52" t="s">
        <v>31529</v>
      </c>
      <c r="C9227" s="16" t="str">
        <f t="shared" si="144"/>
        <v>019 - 093</v>
      </c>
      <c r="D9227" s="52" t="s">
        <v>36059</v>
      </c>
      <c r="E9227" s="52" t="s">
        <v>23092</v>
      </c>
      <c r="F9227" s="16" t="s">
        <v>9990</v>
      </c>
      <c r="G9227" s="16" t="s">
        <v>23091</v>
      </c>
      <c r="H9227" s="16" t="s">
        <v>32666</v>
      </c>
      <c r="I9227" s="16" t="s">
        <v>9991</v>
      </c>
    </row>
    <row r="9228" spans="1:10">
      <c r="A9228" s="16" t="s">
        <v>7364</v>
      </c>
      <c r="B9228" s="52" t="s">
        <v>2807</v>
      </c>
      <c r="C9228" s="16" t="str">
        <f t="shared" si="144"/>
        <v>057 - 064</v>
      </c>
      <c r="D9228" s="52" t="s">
        <v>34487</v>
      </c>
      <c r="E9228" s="52" t="s">
        <v>18919</v>
      </c>
      <c r="F9228" s="16" t="s">
        <v>7365</v>
      </c>
      <c r="G9228" s="16" t="s">
        <v>18918</v>
      </c>
      <c r="H9228" s="16" t="s">
        <v>20396</v>
      </c>
      <c r="I9228" s="16" t="s">
        <v>7366</v>
      </c>
    </row>
    <row r="9229" spans="1:10">
      <c r="A9229" s="16" t="s">
        <v>8291</v>
      </c>
      <c r="B9229" s="52" t="s">
        <v>31530</v>
      </c>
      <c r="C9229" s="16" t="str">
        <f t="shared" si="144"/>
        <v>019 - 909</v>
      </c>
      <c r="D9229" s="52"/>
      <c r="E9229" s="52" t="s">
        <v>23092</v>
      </c>
      <c r="F9229" s="16"/>
      <c r="G9229" s="16" t="s">
        <v>23091</v>
      </c>
      <c r="H9229" s="16" t="s">
        <v>32666</v>
      </c>
      <c r="I9229" s="16" t="s">
        <v>8292</v>
      </c>
      <c r="J9229" s="16" t="s">
        <v>34487</v>
      </c>
    </row>
    <row r="9230" spans="1:10">
      <c r="A9230" s="16" t="s">
        <v>3267</v>
      </c>
      <c r="B9230" s="52" t="s">
        <v>18614</v>
      </c>
      <c r="C9230" s="16" t="str">
        <f t="shared" si="144"/>
        <v>066 - 093</v>
      </c>
      <c r="D9230" s="52" t="s">
        <v>34487</v>
      </c>
      <c r="E9230" s="52" t="s">
        <v>3383</v>
      </c>
      <c r="F9230" s="16" t="s">
        <v>23187</v>
      </c>
      <c r="G9230" s="16" t="s">
        <v>3382</v>
      </c>
      <c r="H9230" s="16" t="s">
        <v>15395</v>
      </c>
      <c r="I9230" s="16" t="s">
        <v>23188</v>
      </c>
    </row>
    <row r="9231" spans="1:10">
      <c r="A9231" s="16" t="s">
        <v>14594</v>
      </c>
      <c r="B9231" s="52" t="s">
        <v>8223</v>
      </c>
      <c r="C9231" s="16" t="str">
        <f t="shared" si="144"/>
        <v>016 - 867</v>
      </c>
      <c r="D9231" s="52"/>
      <c r="E9231" s="52" t="s">
        <v>10742</v>
      </c>
      <c r="F9231" s="16"/>
      <c r="G9231" s="16" t="s">
        <v>10741</v>
      </c>
      <c r="H9231" s="16" t="s">
        <v>32666</v>
      </c>
      <c r="I9231" s="16" t="s">
        <v>14595</v>
      </c>
      <c r="J9231" s="16" t="s">
        <v>34487</v>
      </c>
    </row>
    <row r="9232" spans="1:10">
      <c r="A9232" s="16" t="s">
        <v>818</v>
      </c>
      <c r="B9232" s="52" t="s">
        <v>16871</v>
      </c>
      <c r="C9232" s="16" t="str">
        <f t="shared" si="144"/>
        <v>095 - 051</v>
      </c>
      <c r="D9232" s="52" t="s">
        <v>34487</v>
      </c>
      <c r="E9232" s="52" t="s">
        <v>5719</v>
      </c>
      <c r="F9232" s="16" t="s">
        <v>819</v>
      </c>
      <c r="G9232" s="16" t="s">
        <v>29627</v>
      </c>
      <c r="H9232" s="16" t="s">
        <v>33521</v>
      </c>
      <c r="I9232" s="16" t="s">
        <v>820</v>
      </c>
    </row>
    <row r="9233" spans="1:10">
      <c r="A9233" s="16" t="s">
        <v>8627</v>
      </c>
      <c r="B9233" s="52" t="s">
        <v>6356</v>
      </c>
      <c r="C9233" s="16" t="str">
        <f t="shared" si="144"/>
        <v>053 - 023</v>
      </c>
      <c r="D9233" s="52" t="s">
        <v>34487</v>
      </c>
      <c r="E9233" s="52" t="s">
        <v>36783</v>
      </c>
      <c r="F9233" s="16" t="s">
        <v>8628</v>
      </c>
      <c r="G9233" s="16" t="s">
        <v>36782</v>
      </c>
      <c r="H9233" s="16" t="s">
        <v>30328</v>
      </c>
      <c r="I9233" s="16" t="s">
        <v>8629</v>
      </c>
    </row>
    <row r="9234" spans="1:10">
      <c r="A9234" s="16" t="s">
        <v>26115</v>
      </c>
      <c r="B9234" s="52" t="s">
        <v>15809</v>
      </c>
      <c r="C9234" s="16" t="str">
        <f t="shared" si="144"/>
        <v>077 - 031</v>
      </c>
      <c r="D9234" s="52" t="s">
        <v>34487</v>
      </c>
      <c r="E9234" s="52" t="s">
        <v>36237</v>
      </c>
      <c r="F9234" s="16" t="s">
        <v>25700</v>
      </c>
      <c r="G9234" s="16" t="s">
        <v>36236</v>
      </c>
      <c r="H9234" s="16" t="s">
        <v>13511</v>
      </c>
      <c r="I9234" s="16" t="s">
        <v>26116</v>
      </c>
      <c r="J9234" s="16"/>
    </row>
    <row r="9235" spans="1:10">
      <c r="A9235" s="16" t="s">
        <v>1828</v>
      </c>
      <c r="B9235" s="52" t="s">
        <v>8224</v>
      </c>
      <c r="C9235" s="16" t="str">
        <f t="shared" si="144"/>
        <v>016 - 868</v>
      </c>
      <c r="D9235" s="52"/>
      <c r="E9235" s="52" t="s">
        <v>10742</v>
      </c>
      <c r="F9235" s="16"/>
      <c r="G9235" s="16" t="s">
        <v>10741</v>
      </c>
      <c r="H9235" s="16" t="s">
        <v>32666</v>
      </c>
      <c r="I9235" s="16" t="s">
        <v>1829</v>
      </c>
      <c r="J9235" s="16" t="s">
        <v>34487</v>
      </c>
    </row>
    <row r="9236" spans="1:10">
      <c r="A9236" s="16" t="s">
        <v>27649</v>
      </c>
      <c r="B9236" s="52" t="s">
        <v>27645</v>
      </c>
      <c r="C9236" s="16" t="str">
        <f t="shared" si="144"/>
        <v>016 - 194</v>
      </c>
      <c r="D9236" s="52" t="s">
        <v>36059</v>
      </c>
      <c r="E9236" s="52" t="s">
        <v>10742</v>
      </c>
      <c r="F9236" s="16" t="s">
        <v>36153</v>
      </c>
      <c r="G9236" s="16" t="s">
        <v>10741</v>
      </c>
      <c r="H9236" s="16" t="s">
        <v>32666</v>
      </c>
      <c r="I9236" s="16" t="s">
        <v>27650</v>
      </c>
    </row>
    <row r="9237" spans="1:10">
      <c r="A9237" s="16" t="s">
        <v>23094</v>
      </c>
      <c r="B9237" s="52" t="s">
        <v>32113</v>
      </c>
      <c r="C9237" s="16" t="str">
        <f t="shared" si="144"/>
        <v>094 - 048</v>
      </c>
      <c r="D9237" s="52" t="s">
        <v>34487</v>
      </c>
      <c r="E9237" s="52" t="s">
        <v>10747</v>
      </c>
      <c r="F9237" s="16" t="s">
        <v>9199</v>
      </c>
      <c r="G9237" s="16" t="s">
        <v>10746</v>
      </c>
      <c r="H9237" s="16" t="s">
        <v>10748</v>
      </c>
      <c r="I9237" s="16" t="s">
        <v>23095</v>
      </c>
      <c r="J9237" s="16"/>
    </row>
    <row r="9238" spans="1:10">
      <c r="A9238" s="16" t="s">
        <v>7424</v>
      </c>
      <c r="B9238" s="52" t="s">
        <v>32856</v>
      </c>
      <c r="C9238" s="16" t="str">
        <f t="shared" si="144"/>
        <v>013 - 938</v>
      </c>
      <c r="D9238" s="52"/>
      <c r="E9238" s="52" t="s">
        <v>26240</v>
      </c>
      <c r="G9238" s="16" t="s">
        <v>26239</v>
      </c>
      <c r="H9238" s="16" t="s">
        <v>32666</v>
      </c>
      <c r="I9238" s="16" t="s">
        <v>34082</v>
      </c>
      <c r="J9238" s="16" t="s">
        <v>34487</v>
      </c>
    </row>
    <row r="9239" spans="1:10">
      <c r="A9239" s="16" t="s">
        <v>31341</v>
      </c>
      <c r="B9239" s="52" t="s">
        <v>32857</v>
      </c>
      <c r="C9239" s="16" t="str">
        <f t="shared" si="144"/>
        <v>013 - 939</v>
      </c>
      <c r="D9239" s="52"/>
      <c r="E9239" s="52" t="s">
        <v>26240</v>
      </c>
      <c r="G9239" s="16" t="s">
        <v>26239</v>
      </c>
      <c r="H9239" s="16" t="s">
        <v>32666</v>
      </c>
      <c r="I9239" s="16" t="s">
        <v>31342</v>
      </c>
      <c r="J9239" s="16" t="s">
        <v>34487</v>
      </c>
    </row>
    <row r="9240" spans="1:10">
      <c r="A9240" s="16" t="s">
        <v>10353</v>
      </c>
      <c r="B9240" s="52" t="s">
        <v>6357</v>
      </c>
      <c r="C9240" s="16" t="str">
        <f t="shared" si="144"/>
        <v>053 - 024</v>
      </c>
      <c r="D9240" s="52" t="s">
        <v>34487</v>
      </c>
      <c r="E9240" s="52" t="s">
        <v>36783</v>
      </c>
      <c r="F9240" s="16" t="s">
        <v>10354</v>
      </c>
      <c r="G9240" s="16" t="s">
        <v>36782</v>
      </c>
      <c r="H9240" s="16" t="s">
        <v>30328</v>
      </c>
      <c r="I9240" s="16" t="s">
        <v>10355</v>
      </c>
    </row>
    <row r="9241" spans="1:10">
      <c r="A9241" s="16" t="s">
        <v>7059</v>
      </c>
      <c r="B9241" s="52" t="s">
        <v>22599</v>
      </c>
      <c r="C9241" s="16" t="str">
        <f t="shared" si="144"/>
        <v>001 - 261</v>
      </c>
      <c r="D9241" s="52" t="s">
        <v>36059</v>
      </c>
      <c r="E9241" s="52" t="s">
        <v>37671</v>
      </c>
      <c r="F9241" s="16" t="s">
        <v>772</v>
      </c>
      <c r="G9241" s="16" t="s">
        <v>37670</v>
      </c>
      <c r="H9241" s="16" t="s">
        <v>10732</v>
      </c>
      <c r="I9241" s="16" t="s">
        <v>7060</v>
      </c>
    </row>
    <row r="9242" spans="1:10">
      <c r="A9242" s="16" t="s">
        <v>16537</v>
      </c>
      <c r="B9242" s="52" t="s">
        <v>22599</v>
      </c>
      <c r="C9242" s="16" t="str">
        <f t="shared" si="144"/>
        <v>001 - 928</v>
      </c>
      <c r="D9242" s="52"/>
      <c r="E9242" s="52" t="s">
        <v>37671</v>
      </c>
      <c r="G9242" s="16" t="s">
        <v>37670</v>
      </c>
      <c r="H9242" s="16" t="s">
        <v>10732</v>
      </c>
      <c r="I9242" s="16" t="s">
        <v>7060</v>
      </c>
      <c r="J9242" s="16" t="s">
        <v>34487</v>
      </c>
    </row>
    <row r="9243" spans="1:10">
      <c r="A9243" s="16" t="s">
        <v>24527</v>
      </c>
      <c r="B9243" s="52" t="s">
        <v>5076</v>
      </c>
      <c r="C9243" s="16" t="str">
        <f t="shared" si="144"/>
        <v>004 - 819</v>
      </c>
      <c r="D9243" s="52"/>
      <c r="E9243" s="52" t="s">
        <v>10758</v>
      </c>
      <c r="F9243" s="16"/>
      <c r="G9243" s="16" t="s">
        <v>10757</v>
      </c>
      <c r="H9243" s="16" t="s">
        <v>10732</v>
      </c>
      <c r="I9243" s="16" t="s">
        <v>28028</v>
      </c>
      <c r="J9243" s="16" t="s">
        <v>34487</v>
      </c>
    </row>
    <row r="9244" spans="1:10">
      <c r="A9244" s="16" t="s">
        <v>8577</v>
      </c>
      <c r="B9244" s="52" t="s">
        <v>5075</v>
      </c>
      <c r="C9244" s="16" t="str">
        <f t="shared" si="144"/>
        <v>004 - 217</v>
      </c>
      <c r="D9244" s="52" t="s">
        <v>36059</v>
      </c>
      <c r="E9244" s="52" t="s">
        <v>10758</v>
      </c>
      <c r="F9244" s="16" t="s">
        <v>23466</v>
      </c>
      <c r="G9244" s="16" t="s">
        <v>10757</v>
      </c>
      <c r="H9244" s="16" t="s">
        <v>10732</v>
      </c>
      <c r="I9244" s="16" t="s">
        <v>8578</v>
      </c>
    </row>
    <row r="9245" spans="1:10">
      <c r="A9245" s="16" t="s">
        <v>29514</v>
      </c>
      <c r="B9245" s="52" t="s">
        <v>34434</v>
      </c>
      <c r="C9245" s="16" t="str">
        <f t="shared" si="144"/>
        <v>048 - 042</v>
      </c>
      <c r="D9245" s="52" t="s">
        <v>34487</v>
      </c>
      <c r="E9245" s="52" t="s">
        <v>29538</v>
      </c>
      <c r="F9245" s="16" t="s">
        <v>29515</v>
      </c>
      <c r="G9245" s="16" t="s">
        <v>29537</v>
      </c>
      <c r="H9245" s="16" t="s">
        <v>30328</v>
      </c>
      <c r="I9245" s="16" t="s">
        <v>29516</v>
      </c>
    </row>
    <row r="9246" spans="1:10">
      <c r="A9246" s="16" t="s">
        <v>31096</v>
      </c>
      <c r="B9246" s="52" t="s">
        <v>2736</v>
      </c>
      <c r="C9246" s="16" t="str">
        <f t="shared" si="144"/>
        <v>017 - 897</v>
      </c>
      <c r="D9246" s="52"/>
      <c r="E9246" s="52" t="s">
        <v>22538</v>
      </c>
      <c r="F9246" s="16"/>
      <c r="G9246" s="16" t="s">
        <v>22537</v>
      </c>
      <c r="H9246" s="16" t="s">
        <v>32666</v>
      </c>
      <c r="I9246" s="16" t="s">
        <v>31097</v>
      </c>
      <c r="J9246" s="16" t="s">
        <v>34487</v>
      </c>
    </row>
    <row r="9247" spans="1:10">
      <c r="A9247" s="16" t="s">
        <v>34495</v>
      </c>
      <c r="B9247" s="52" t="s">
        <v>27495</v>
      </c>
      <c r="C9247" s="16" t="str">
        <f t="shared" si="144"/>
        <v>041 - 820</v>
      </c>
      <c r="D9247" s="52"/>
      <c r="E9247" s="52" t="s">
        <v>31873</v>
      </c>
      <c r="F9247" s="16"/>
      <c r="G9247" s="16" t="s">
        <v>31872</v>
      </c>
      <c r="H9247" s="16" t="s">
        <v>20397</v>
      </c>
      <c r="I9247" s="16" t="s">
        <v>34496</v>
      </c>
      <c r="J9247" s="16" t="s">
        <v>34487</v>
      </c>
    </row>
    <row r="9248" spans="1:10">
      <c r="A9248" s="16" t="s">
        <v>12759</v>
      </c>
      <c r="B9248" s="52" t="s">
        <v>6090</v>
      </c>
      <c r="C9248" s="16" t="str">
        <f t="shared" si="144"/>
        <v>021 - 087</v>
      </c>
      <c r="D9248" s="52" t="s">
        <v>34487</v>
      </c>
      <c r="E9248" s="52" t="s">
        <v>14657</v>
      </c>
      <c r="F9248" s="16" t="s">
        <v>12760</v>
      </c>
      <c r="G9248" s="16" t="s">
        <v>14656</v>
      </c>
      <c r="H9248" s="16" t="s">
        <v>4778</v>
      </c>
      <c r="I9248" s="16" t="s">
        <v>12761</v>
      </c>
    </row>
    <row r="9249" spans="1:10">
      <c r="A9249" s="16" t="s">
        <v>22556</v>
      </c>
      <c r="B9249" s="52" t="s">
        <v>5425</v>
      </c>
      <c r="C9249" s="16" t="str">
        <f t="shared" si="144"/>
        <v>069 - 087</v>
      </c>
      <c r="D9249" s="52" t="s">
        <v>34487</v>
      </c>
      <c r="E9249" s="52" t="s">
        <v>36727</v>
      </c>
      <c r="F9249" s="16" t="s">
        <v>5380</v>
      </c>
      <c r="G9249" s="16" t="s">
        <v>36726</v>
      </c>
      <c r="H9249" s="16" t="s">
        <v>15395</v>
      </c>
      <c r="I9249" s="16" t="s">
        <v>35503</v>
      </c>
    </row>
    <row r="9250" spans="1:10">
      <c r="A9250" s="16" t="s">
        <v>33925</v>
      </c>
      <c r="B9250" s="52" t="s">
        <v>11219</v>
      </c>
      <c r="C9250" s="16" t="str">
        <f t="shared" si="144"/>
        <v>054 - 900</v>
      </c>
      <c r="D9250" s="52"/>
      <c r="E9250" s="52" t="s">
        <v>30442</v>
      </c>
      <c r="F9250" s="16"/>
      <c r="G9250" s="16" t="s">
        <v>30441</v>
      </c>
      <c r="H9250" s="16" t="s">
        <v>1269</v>
      </c>
      <c r="I9250" s="16" t="s">
        <v>33926</v>
      </c>
      <c r="J9250" s="16" t="s">
        <v>34487</v>
      </c>
    </row>
    <row r="9251" spans="1:10">
      <c r="A9251" s="16" t="s">
        <v>1560</v>
      </c>
      <c r="B9251" s="52" t="s">
        <v>11220</v>
      </c>
      <c r="C9251" s="16" t="str">
        <f t="shared" si="144"/>
        <v>054 - 046</v>
      </c>
      <c r="D9251" s="52" t="s">
        <v>34487</v>
      </c>
      <c r="E9251" s="52" t="s">
        <v>30442</v>
      </c>
      <c r="F9251" s="16" t="s">
        <v>18528</v>
      </c>
      <c r="G9251" s="16" t="s">
        <v>30441</v>
      </c>
      <c r="H9251" s="16" t="s">
        <v>1269</v>
      </c>
      <c r="I9251" s="16" t="s">
        <v>18529</v>
      </c>
    </row>
    <row r="9252" spans="1:10">
      <c r="A9252" s="16" t="s">
        <v>20094</v>
      </c>
      <c r="B9252" s="52" t="s">
        <v>11221</v>
      </c>
      <c r="C9252" s="16" t="str">
        <f t="shared" si="144"/>
        <v>054 - 047</v>
      </c>
      <c r="D9252" s="52" t="s">
        <v>34487</v>
      </c>
      <c r="E9252" s="52" t="s">
        <v>30442</v>
      </c>
      <c r="F9252" s="16" t="s">
        <v>16058</v>
      </c>
      <c r="G9252" s="16" t="s">
        <v>30441</v>
      </c>
      <c r="H9252" s="16" t="s">
        <v>1269</v>
      </c>
      <c r="I9252" s="16" t="s">
        <v>31953</v>
      </c>
      <c r="J9252" s="16"/>
    </row>
    <row r="9253" spans="1:10">
      <c r="A9253" s="16" t="s">
        <v>22155</v>
      </c>
      <c r="B9253" s="52" t="s">
        <v>10596</v>
      </c>
      <c r="C9253" s="16" t="str">
        <f t="shared" si="144"/>
        <v>031 - 863</v>
      </c>
      <c r="D9253" s="52"/>
      <c r="E9253" s="52" t="s">
        <v>7531</v>
      </c>
      <c r="F9253" s="16"/>
      <c r="G9253" s="16" t="s">
        <v>7530</v>
      </c>
      <c r="H9253" s="16" t="s">
        <v>30334</v>
      </c>
      <c r="I9253" s="16" t="s">
        <v>22156</v>
      </c>
      <c r="J9253" s="16" t="s">
        <v>34487</v>
      </c>
    </row>
    <row r="9254" spans="1:10">
      <c r="A9254" s="16" t="s">
        <v>30778</v>
      </c>
      <c r="B9254" s="52" t="s">
        <v>28807</v>
      </c>
      <c r="C9254" s="16" t="str">
        <f t="shared" si="144"/>
        <v>012 - 889</v>
      </c>
      <c r="D9254" s="52"/>
      <c r="E9254" s="52" t="s">
        <v>18879</v>
      </c>
      <c r="F9254" s="16"/>
      <c r="G9254" s="16" t="s">
        <v>26253</v>
      </c>
      <c r="H9254" s="16" t="s">
        <v>32666</v>
      </c>
      <c r="I9254" s="16" t="s">
        <v>30806</v>
      </c>
      <c r="J9254" s="16" t="s">
        <v>34487</v>
      </c>
    </row>
    <row r="9255" spans="1:10">
      <c r="A9255" s="16" t="s">
        <v>33113</v>
      </c>
      <c r="B9255" s="52" t="s">
        <v>5426</v>
      </c>
      <c r="C9255" s="16" t="str">
        <f t="shared" si="144"/>
        <v>069 - 088</v>
      </c>
      <c r="D9255" s="52" t="s">
        <v>34487</v>
      </c>
      <c r="E9255" s="52" t="s">
        <v>36727</v>
      </c>
      <c r="F9255" s="16" t="s">
        <v>10921</v>
      </c>
      <c r="G9255" s="16" t="s">
        <v>36726</v>
      </c>
      <c r="H9255" s="16" t="s">
        <v>15395</v>
      </c>
      <c r="I9255" s="16" t="s">
        <v>10922</v>
      </c>
    </row>
    <row r="9256" spans="1:10">
      <c r="A9256" s="16" t="s">
        <v>11683</v>
      </c>
      <c r="B9256" s="52" t="s">
        <v>7457</v>
      </c>
      <c r="C9256" s="16" t="str">
        <f t="shared" si="144"/>
        <v>024 - 099</v>
      </c>
      <c r="D9256" s="52" t="s">
        <v>36059</v>
      </c>
      <c r="E9256" s="52" t="s">
        <v>26794</v>
      </c>
      <c r="F9256" s="16" t="s">
        <v>3761</v>
      </c>
      <c r="G9256" s="16" t="s">
        <v>26793</v>
      </c>
      <c r="H9256" s="16" t="s">
        <v>32660</v>
      </c>
      <c r="I9256" s="16" t="s">
        <v>24107</v>
      </c>
    </row>
    <row r="9257" spans="1:10">
      <c r="A9257" s="16" t="s">
        <v>14439</v>
      </c>
      <c r="B9257" s="52" t="s">
        <v>23843</v>
      </c>
      <c r="C9257" s="16" t="str">
        <f t="shared" si="144"/>
        <v>003 - 887</v>
      </c>
      <c r="D9257" s="52"/>
      <c r="E9257" s="52" t="s">
        <v>3328</v>
      </c>
      <c r="F9257" s="16"/>
      <c r="G9257" s="16" t="s">
        <v>10731</v>
      </c>
      <c r="H9257" s="16" t="s">
        <v>10732</v>
      </c>
      <c r="I9257" s="16" t="s">
        <v>14440</v>
      </c>
      <c r="J9257" s="16" t="s">
        <v>34487</v>
      </c>
    </row>
    <row r="9258" spans="1:10">
      <c r="A9258" s="16" t="s">
        <v>20164</v>
      </c>
      <c r="B9258" s="52" t="s">
        <v>28452</v>
      </c>
      <c r="C9258" s="16" t="str">
        <f t="shared" si="144"/>
        <v>013 - 211</v>
      </c>
      <c r="D9258" s="52" t="s">
        <v>34487</v>
      </c>
      <c r="E9258" s="52" t="s">
        <v>26240</v>
      </c>
      <c r="F9258" s="16" t="s">
        <v>36042</v>
      </c>
      <c r="G9258" s="16" t="s">
        <v>26239</v>
      </c>
      <c r="H9258" s="16" t="s">
        <v>32666</v>
      </c>
      <c r="I9258" s="16" t="s">
        <v>20165</v>
      </c>
    </row>
    <row r="9259" spans="1:10">
      <c r="A9259" s="16" t="s">
        <v>9550</v>
      </c>
      <c r="B9259" s="52" t="s">
        <v>8100</v>
      </c>
      <c r="C9259" s="16" t="str">
        <f t="shared" si="144"/>
        <v>016 - 195</v>
      </c>
      <c r="D9259" s="52" t="s">
        <v>34487</v>
      </c>
      <c r="E9259" s="52" t="s">
        <v>10742</v>
      </c>
      <c r="F9259" s="16" t="s">
        <v>36153</v>
      </c>
      <c r="G9259" s="16" t="s">
        <v>10741</v>
      </c>
      <c r="H9259" s="16" t="s">
        <v>32666</v>
      </c>
      <c r="I9259" s="16" t="s">
        <v>9551</v>
      </c>
    </row>
    <row r="9260" spans="1:10">
      <c r="A9260" s="16" t="s">
        <v>21251</v>
      </c>
      <c r="B9260" s="52" t="s">
        <v>7458</v>
      </c>
      <c r="C9260" s="16" t="str">
        <f t="shared" si="144"/>
        <v>024 - 100</v>
      </c>
      <c r="D9260" s="52" t="s">
        <v>34487</v>
      </c>
      <c r="E9260" s="52" t="s">
        <v>26794</v>
      </c>
      <c r="F9260" s="16" t="s">
        <v>21252</v>
      </c>
      <c r="G9260" s="16" t="s">
        <v>26793</v>
      </c>
      <c r="H9260" s="16" t="s">
        <v>32660</v>
      </c>
      <c r="I9260" s="16" t="s">
        <v>21253</v>
      </c>
      <c r="J9260" s="16"/>
    </row>
    <row r="9261" spans="1:10">
      <c r="A9261" s="16" t="s">
        <v>27392</v>
      </c>
      <c r="B9261" s="52" t="s">
        <v>9248</v>
      </c>
      <c r="C9261" s="16" t="str">
        <f t="shared" si="144"/>
        <v>020 - 060</v>
      </c>
      <c r="D9261" s="52" t="s">
        <v>36059</v>
      </c>
      <c r="E9261" s="52" t="s">
        <v>26789</v>
      </c>
      <c r="F9261" s="16" t="s">
        <v>29727</v>
      </c>
      <c r="G9261" s="16" t="s">
        <v>26788</v>
      </c>
      <c r="H9261" s="16" t="s">
        <v>32666</v>
      </c>
      <c r="I9261" s="16" t="s">
        <v>27393</v>
      </c>
    </row>
    <row r="9262" spans="1:10">
      <c r="A9262" s="16" t="s">
        <v>37018</v>
      </c>
      <c r="B9262" s="52" t="s">
        <v>33283</v>
      </c>
      <c r="C9262" s="16" t="str">
        <f t="shared" si="144"/>
        <v>084 - 041</v>
      </c>
      <c r="D9262" s="52" t="s">
        <v>36059</v>
      </c>
      <c r="E9262" s="52" t="s">
        <v>18698</v>
      </c>
      <c r="F9262" s="16" t="s">
        <v>37019</v>
      </c>
      <c r="G9262" s="16" t="s">
        <v>18697</v>
      </c>
      <c r="H9262" s="16" t="s">
        <v>29917</v>
      </c>
      <c r="I9262" s="16" t="s">
        <v>37020</v>
      </c>
    </row>
    <row r="9263" spans="1:10">
      <c r="A9263" s="16" t="s">
        <v>21458</v>
      </c>
      <c r="B9263" s="52" t="s">
        <v>11322</v>
      </c>
      <c r="C9263" s="16" t="str">
        <f t="shared" si="144"/>
        <v>082 - 068</v>
      </c>
      <c r="D9263" s="52" t="s">
        <v>36059</v>
      </c>
      <c r="E9263" s="52" t="s">
        <v>1263</v>
      </c>
      <c r="F9263" s="16" t="s">
        <v>1261</v>
      </c>
      <c r="G9263" s="16" t="s">
        <v>1262</v>
      </c>
      <c r="H9263" s="16" t="s">
        <v>29917</v>
      </c>
      <c r="I9263" s="16" t="s">
        <v>21459</v>
      </c>
    </row>
    <row r="9264" spans="1:10">
      <c r="A9264" s="16" t="s">
        <v>35445</v>
      </c>
      <c r="B9264" s="52" t="s">
        <v>6091</v>
      </c>
      <c r="C9264" s="16" t="str">
        <f t="shared" si="144"/>
        <v>021 - 894</v>
      </c>
      <c r="D9264" s="52"/>
      <c r="E9264" s="52" t="s">
        <v>14657</v>
      </c>
      <c r="G9264" s="16" t="s">
        <v>14656</v>
      </c>
      <c r="H9264" s="16" t="s">
        <v>4778</v>
      </c>
      <c r="I9264" s="16" t="s">
        <v>35446</v>
      </c>
      <c r="J9264" s="16" t="s">
        <v>34487</v>
      </c>
    </row>
    <row r="9265" spans="1:10">
      <c r="A9265" s="16" t="s">
        <v>751</v>
      </c>
      <c r="B9265" s="52" t="s">
        <v>21078</v>
      </c>
      <c r="C9265" s="16" t="str">
        <f t="shared" si="144"/>
        <v>088 - 011</v>
      </c>
      <c r="D9265" s="52" t="s">
        <v>36059</v>
      </c>
      <c r="E9265" s="52" t="s">
        <v>30315</v>
      </c>
      <c r="F9265" s="16" t="s">
        <v>752</v>
      </c>
      <c r="G9265" s="16" t="s">
        <v>30314</v>
      </c>
      <c r="H9265" s="16" t="s">
        <v>29917</v>
      </c>
      <c r="I9265" s="16" t="s">
        <v>753</v>
      </c>
    </row>
    <row r="9266" spans="1:10">
      <c r="A9266" s="16" t="s">
        <v>31025</v>
      </c>
      <c r="B9266" s="52" t="s">
        <v>28465</v>
      </c>
      <c r="C9266" s="16" t="str">
        <f t="shared" si="144"/>
        <v>080 - 084</v>
      </c>
      <c r="D9266" s="52" t="s">
        <v>34487</v>
      </c>
      <c r="E9266" s="52" t="s">
        <v>1692</v>
      </c>
      <c r="F9266" s="16" t="s">
        <v>9719</v>
      </c>
      <c r="G9266" s="16" t="s">
        <v>1691</v>
      </c>
      <c r="H9266" s="16" t="s">
        <v>4772</v>
      </c>
      <c r="I9266" s="16" t="s">
        <v>31026</v>
      </c>
    </row>
    <row r="9267" spans="1:10">
      <c r="A9267" s="16" t="s">
        <v>23951</v>
      </c>
      <c r="B9267" s="52" t="s">
        <v>21197</v>
      </c>
      <c r="C9267" s="16" t="str">
        <f t="shared" si="144"/>
        <v>078 - 139</v>
      </c>
      <c r="D9267" s="52" t="s">
        <v>34487</v>
      </c>
      <c r="E9267" s="52" t="s">
        <v>1697</v>
      </c>
      <c r="F9267" s="16" t="s">
        <v>23952</v>
      </c>
      <c r="G9267" s="16" t="s">
        <v>1696</v>
      </c>
      <c r="H9267" s="16" t="s">
        <v>4772</v>
      </c>
      <c r="I9267" s="16" t="s">
        <v>28231</v>
      </c>
    </row>
    <row r="9268" spans="1:10">
      <c r="A9268" s="16" t="s">
        <v>23660</v>
      </c>
      <c r="B9268" s="52" t="s">
        <v>34087</v>
      </c>
      <c r="C9268" s="16" t="str">
        <f t="shared" si="144"/>
        <v>080 - 085</v>
      </c>
      <c r="D9268" s="52" t="s">
        <v>34487</v>
      </c>
      <c r="E9268" s="52" t="s">
        <v>1692</v>
      </c>
      <c r="F9268" s="16" t="s">
        <v>23661</v>
      </c>
      <c r="G9268" s="16" t="s">
        <v>1691</v>
      </c>
      <c r="H9268" s="16" t="s">
        <v>4772</v>
      </c>
      <c r="I9268" s="16" t="s">
        <v>13909</v>
      </c>
    </row>
    <row r="9269" spans="1:10">
      <c r="A9269" s="16" t="s">
        <v>2988</v>
      </c>
      <c r="B9269" s="52" t="s">
        <v>11323</v>
      </c>
      <c r="C9269" s="16" t="str">
        <f t="shared" si="144"/>
        <v>082 - 081</v>
      </c>
      <c r="D9269" s="52" t="s">
        <v>34487</v>
      </c>
      <c r="E9269" s="52" t="s">
        <v>1263</v>
      </c>
      <c r="F9269" s="16" t="s">
        <v>1261</v>
      </c>
      <c r="G9269" s="16" t="s">
        <v>1262</v>
      </c>
      <c r="H9269" s="16" t="s">
        <v>29917</v>
      </c>
      <c r="I9269" s="16" t="s">
        <v>2989</v>
      </c>
    </row>
    <row r="9270" spans="1:10">
      <c r="A9270" s="16" t="s">
        <v>7061</v>
      </c>
      <c r="B9270" s="52" t="s">
        <v>22600</v>
      </c>
      <c r="C9270" s="16" t="str">
        <f t="shared" si="144"/>
        <v>001 - 262</v>
      </c>
      <c r="D9270" s="52" t="s">
        <v>36059</v>
      </c>
      <c r="E9270" s="52" t="s">
        <v>37671</v>
      </c>
      <c r="F9270" s="16" t="s">
        <v>6122</v>
      </c>
      <c r="G9270" s="16" t="s">
        <v>37670</v>
      </c>
      <c r="H9270" s="16" t="s">
        <v>10732</v>
      </c>
      <c r="I9270" s="16" t="s">
        <v>7062</v>
      </c>
    </row>
    <row r="9271" spans="1:10">
      <c r="A9271" s="16" t="s">
        <v>37078</v>
      </c>
      <c r="B9271" s="52" t="s">
        <v>33489</v>
      </c>
      <c r="C9271" s="16" t="str">
        <f t="shared" si="144"/>
        <v>063 - 077</v>
      </c>
      <c r="D9271" s="52" t="s">
        <v>36059</v>
      </c>
      <c r="E9271" s="52" t="s">
        <v>30281</v>
      </c>
      <c r="F9271" s="16" t="s">
        <v>36821</v>
      </c>
      <c r="G9271" s="16" t="s">
        <v>30319</v>
      </c>
      <c r="H9271" s="16" t="s">
        <v>30282</v>
      </c>
      <c r="I9271" s="16" t="s">
        <v>37079</v>
      </c>
      <c r="J9271" s="16"/>
    </row>
    <row r="9272" spans="1:10">
      <c r="A9272" s="16" t="s">
        <v>11844</v>
      </c>
      <c r="B9272" s="52" t="s">
        <v>30574</v>
      </c>
      <c r="C9272" s="16" t="str">
        <f t="shared" si="144"/>
        <v>082 - 069</v>
      </c>
      <c r="D9272" s="52" t="s">
        <v>34487</v>
      </c>
      <c r="E9272" s="52" t="s">
        <v>1263</v>
      </c>
      <c r="F9272" s="16" t="s">
        <v>1261</v>
      </c>
      <c r="G9272" s="16" t="s">
        <v>1262</v>
      </c>
      <c r="H9272" s="16" t="s">
        <v>29917</v>
      </c>
      <c r="I9272" s="16" t="s">
        <v>11845</v>
      </c>
    </row>
    <row r="9273" spans="1:10">
      <c r="A9273" s="16" t="s">
        <v>15638</v>
      </c>
      <c r="B9273" s="52" t="s">
        <v>25466</v>
      </c>
      <c r="C9273" s="16" t="str">
        <f t="shared" si="144"/>
        <v>022 - 912</v>
      </c>
      <c r="D9273" s="52"/>
      <c r="E9273" s="52" t="s">
        <v>4777</v>
      </c>
      <c r="G9273" s="16" t="s">
        <v>4776</v>
      </c>
      <c r="H9273" s="16" t="s">
        <v>4778</v>
      </c>
      <c r="I9273" s="16" t="s">
        <v>15639</v>
      </c>
      <c r="J9273" s="16" t="s">
        <v>34487</v>
      </c>
    </row>
    <row r="9274" spans="1:10">
      <c r="A9274" s="16" t="s">
        <v>31541</v>
      </c>
      <c r="B9274" s="52" t="s">
        <v>18704</v>
      </c>
      <c r="C9274" s="16" t="str">
        <f t="shared" si="144"/>
        <v>030 - 818</v>
      </c>
      <c r="D9274" s="52"/>
      <c r="E9274" s="52" t="s">
        <v>35970</v>
      </c>
      <c r="F9274" s="16"/>
      <c r="G9274" s="16" t="s">
        <v>35969</v>
      </c>
      <c r="H9274" s="16" t="s">
        <v>30334</v>
      </c>
      <c r="I9274" s="16" t="s">
        <v>31542</v>
      </c>
      <c r="J9274" s="16" t="s">
        <v>34487</v>
      </c>
    </row>
    <row r="9275" spans="1:10">
      <c r="A9275" s="16" t="s">
        <v>32623</v>
      </c>
      <c r="B9275" s="52" t="s">
        <v>18615</v>
      </c>
      <c r="C9275" s="16" t="str">
        <f t="shared" si="144"/>
        <v>066 - 094</v>
      </c>
      <c r="D9275" s="52" t="s">
        <v>34487</v>
      </c>
      <c r="E9275" s="52" t="s">
        <v>3383</v>
      </c>
      <c r="F9275" s="16" t="s">
        <v>3387</v>
      </c>
      <c r="G9275" s="16" t="s">
        <v>3382</v>
      </c>
      <c r="H9275" s="16" t="s">
        <v>15395</v>
      </c>
      <c r="I9275" s="16" t="s">
        <v>23189</v>
      </c>
    </row>
    <row r="9276" spans="1:10">
      <c r="A9276" s="16" t="s">
        <v>24114</v>
      </c>
      <c r="B9276" s="52" t="s">
        <v>26747</v>
      </c>
      <c r="C9276" s="16" t="str">
        <f t="shared" si="144"/>
        <v>002 - 134</v>
      </c>
      <c r="D9276" s="52" t="s">
        <v>34487</v>
      </c>
      <c r="E9276" s="52" t="s">
        <v>36066</v>
      </c>
      <c r="F9276" s="16" t="s">
        <v>24115</v>
      </c>
      <c r="G9276" s="16" t="s">
        <v>20457</v>
      </c>
      <c r="H9276" s="16" t="s">
        <v>10732</v>
      </c>
      <c r="I9276" s="16" t="s">
        <v>24116</v>
      </c>
    </row>
    <row r="9277" spans="1:10">
      <c r="A9277" s="16" t="s">
        <v>19238</v>
      </c>
      <c r="B9277" s="52" t="s">
        <v>12202</v>
      </c>
      <c r="C9277" s="16" t="str">
        <f t="shared" si="144"/>
        <v>002 - 135</v>
      </c>
      <c r="D9277" s="52" t="s">
        <v>34487</v>
      </c>
      <c r="E9277" s="52" t="s">
        <v>36066</v>
      </c>
      <c r="F9277" s="16" t="s">
        <v>19239</v>
      </c>
      <c r="G9277" s="16" t="s">
        <v>20457</v>
      </c>
      <c r="H9277" s="16" t="s">
        <v>10732</v>
      </c>
      <c r="I9277" s="16" t="s">
        <v>19240</v>
      </c>
    </row>
    <row r="9278" spans="1:10">
      <c r="A9278" s="16" t="s">
        <v>32624</v>
      </c>
      <c r="B9278" s="52" t="s">
        <v>18616</v>
      </c>
      <c r="C9278" s="16" t="str">
        <f t="shared" si="144"/>
        <v>066 - 095</v>
      </c>
      <c r="D9278" s="52" t="s">
        <v>34487</v>
      </c>
      <c r="E9278" s="52" t="s">
        <v>3383</v>
      </c>
      <c r="F9278" s="16" t="s">
        <v>23190</v>
      </c>
      <c r="G9278" s="16" t="s">
        <v>3382</v>
      </c>
      <c r="H9278" s="16" t="s">
        <v>15395</v>
      </c>
      <c r="I9278" s="16" t="s">
        <v>23191</v>
      </c>
    </row>
    <row r="9279" spans="1:10">
      <c r="A9279" s="16" t="s">
        <v>28176</v>
      </c>
      <c r="B9279" s="52" t="s">
        <v>32147</v>
      </c>
      <c r="C9279" s="16" t="str">
        <f t="shared" si="144"/>
        <v>032 - 814</v>
      </c>
      <c r="D9279" s="52"/>
      <c r="E9279" s="52" t="s">
        <v>30333</v>
      </c>
      <c r="F9279" s="16"/>
      <c r="G9279" s="16" t="s">
        <v>30332</v>
      </c>
      <c r="H9279" s="16" t="s">
        <v>30334</v>
      </c>
      <c r="I9279" s="16" t="s">
        <v>28177</v>
      </c>
      <c r="J9279" s="16" t="s">
        <v>34487</v>
      </c>
    </row>
    <row r="9280" spans="1:10">
      <c r="A9280" s="16" t="s">
        <v>5907</v>
      </c>
      <c r="B9280" s="52" t="s">
        <v>10562</v>
      </c>
      <c r="C9280" s="16" t="str">
        <f t="shared" si="144"/>
        <v>087 - 049</v>
      </c>
      <c r="D9280" s="52" t="s">
        <v>36059</v>
      </c>
      <c r="E9280" s="52" t="s">
        <v>10962</v>
      </c>
      <c r="F9280" s="16" t="s">
        <v>5908</v>
      </c>
      <c r="G9280" s="16" t="s">
        <v>10961</v>
      </c>
      <c r="H9280" s="16" t="s">
        <v>29917</v>
      </c>
      <c r="I9280" s="16" t="s">
        <v>5909</v>
      </c>
    </row>
    <row r="9281" spans="1:10">
      <c r="A9281" s="16" t="s">
        <v>4048</v>
      </c>
      <c r="B9281" s="52" t="s">
        <v>2452</v>
      </c>
      <c r="C9281" s="16" t="str">
        <f t="shared" si="144"/>
        <v>075 - 073</v>
      </c>
      <c r="D9281" s="52" t="s">
        <v>34487</v>
      </c>
      <c r="E9281" s="52" t="s">
        <v>25912</v>
      </c>
      <c r="F9281" s="16" t="s">
        <v>27443</v>
      </c>
      <c r="G9281" s="16" t="s">
        <v>31815</v>
      </c>
      <c r="H9281" s="16" t="s">
        <v>37422</v>
      </c>
      <c r="I9281" s="16" t="s">
        <v>4049</v>
      </c>
    </row>
    <row r="9282" spans="1:10">
      <c r="A9282" s="16" t="s">
        <v>32474</v>
      </c>
      <c r="B9282" s="52" t="s">
        <v>17994</v>
      </c>
      <c r="C9282" s="16" t="str">
        <f t="shared" si="144"/>
        <v>027 - 037</v>
      </c>
      <c r="D9282" s="52" t="s">
        <v>36059</v>
      </c>
      <c r="E9282" s="52" t="s">
        <v>16168</v>
      </c>
      <c r="F9282" s="16" t="s">
        <v>32475</v>
      </c>
      <c r="G9282" s="16" t="s">
        <v>16167</v>
      </c>
      <c r="H9282" s="16" t="s">
        <v>32660</v>
      </c>
      <c r="I9282" s="16" t="s">
        <v>32476</v>
      </c>
    </row>
    <row r="9283" spans="1:10">
      <c r="A9283" s="16" t="s">
        <v>16426</v>
      </c>
      <c r="B9283" s="52" t="s">
        <v>10597</v>
      </c>
      <c r="C9283" s="16" t="str">
        <f t="shared" si="144"/>
        <v>031 - 864</v>
      </c>
      <c r="D9283" s="52"/>
      <c r="E9283" s="52" t="s">
        <v>7531</v>
      </c>
      <c r="F9283" s="16"/>
      <c r="G9283" s="16" t="s">
        <v>7530</v>
      </c>
      <c r="H9283" s="16" t="s">
        <v>30334</v>
      </c>
      <c r="I9283" s="16" t="s">
        <v>16427</v>
      </c>
      <c r="J9283" s="16" t="s">
        <v>34487</v>
      </c>
    </row>
    <row r="9284" spans="1:10">
      <c r="A9284" s="16" t="s">
        <v>32625</v>
      </c>
      <c r="B9284" s="52" t="s">
        <v>18617</v>
      </c>
      <c r="C9284" s="16" t="str">
        <f t="shared" ref="C9284:C9347" si="145">MID(A9284,1,3) &amp;" - " &amp;MID(A9284,4,3)</f>
        <v>066 - 096</v>
      </c>
      <c r="D9284" s="52" t="s">
        <v>34487</v>
      </c>
      <c r="E9284" s="52" t="s">
        <v>3383</v>
      </c>
      <c r="F9284" s="16" t="s">
        <v>23426</v>
      </c>
      <c r="G9284" s="16" t="s">
        <v>3382</v>
      </c>
      <c r="H9284" s="16" t="s">
        <v>15395</v>
      </c>
      <c r="I9284" s="16" t="s">
        <v>23427</v>
      </c>
    </row>
    <row r="9285" spans="1:10">
      <c r="A9285" s="16" t="s">
        <v>8017</v>
      </c>
      <c r="B9285" s="52" t="s">
        <v>25467</v>
      </c>
      <c r="C9285" s="16" t="str">
        <f t="shared" si="145"/>
        <v>022 - 171</v>
      </c>
      <c r="D9285" s="52" t="s">
        <v>34487</v>
      </c>
      <c r="E9285" s="52" t="s">
        <v>4777</v>
      </c>
      <c r="F9285" s="16" t="s">
        <v>16232</v>
      </c>
      <c r="G9285" s="16" t="s">
        <v>4776</v>
      </c>
      <c r="H9285" s="16" t="s">
        <v>4778</v>
      </c>
      <c r="I9285" s="16" t="s">
        <v>8018</v>
      </c>
    </row>
    <row r="9286" spans="1:10">
      <c r="A9286" s="16" t="s">
        <v>29396</v>
      </c>
      <c r="B9286" s="52" t="s">
        <v>7093</v>
      </c>
      <c r="C9286" s="16" t="str">
        <f t="shared" si="145"/>
        <v>005 - 103</v>
      </c>
      <c r="D9286" s="52" t="s">
        <v>36059</v>
      </c>
      <c r="E9286" s="52" t="s">
        <v>18693</v>
      </c>
      <c r="F9286" s="16" t="s">
        <v>216</v>
      </c>
      <c r="G9286" s="16" t="s">
        <v>18692</v>
      </c>
      <c r="H9286" s="16" t="s">
        <v>10732</v>
      </c>
      <c r="I9286" s="16" t="s">
        <v>29397</v>
      </c>
    </row>
    <row r="9287" spans="1:10">
      <c r="A9287" s="16" t="s">
        <v>16317</v>
      </c>
      <c r="B9287" s="52" t="s">
        <v>17109</v>
      </c>
      <c r="C9287" s="16" t="str">
        <f t="shared" si="145"/>
        <v>008 - 057</v>
      </c>
      <c r="D9287" s="52" t="s">
        <v>34487</v>
      </c>
      <c r="E9287" s="52" t="s">
        <v>16664</v>
      </c>
      <c r="F9287" s="16" t="s">
        <v>20410</v>
      </c>
      <c r="G9287" s="16" t="s">
        <v>16663</v>
      </c>
      <c r="H9287" s="16" t="s">
        <v>34573</v>
      </c>
      <c r="I9287" s="16" t="s">
        <v>3704</v>
      </c>
      <c r="J9287" s="16"/>
    </row>
    <row r="9288" spans="1:10">
      <c r="A9288" s="16" t="s">
        <v>1374</v>
      </c>
      <c r="B9288" s="52" t="s">
        <v>10598</v>
      </c>
      <c r="C9288" s="16" t="str">
        <f t="shared" si="145"/>
        <v>031 - 865</v>
      </c>
      <c r="D9288" s="52"/>
      <c r="E9288" s="52" t="s">
        <v>7531</v>
      </c>
      <c r="F9288" s="16"/>
      <c r="G9288" s="16" t="s">
        <v>7530</v>
      </c>
      <c r="H9288" s="16" t="s">
        <v>30334</v>
      </c>
      <c r="I9288" s="16" t="s">
        <v>1375</v>
      </c>
      <c r="J9288" s="16" t="s">
        <v>34487</v>
      </c>
    </row>
    <row r="9289" spans="1:10">
      <c r="A9289" s="16" t="s">
        <v>3273</v>
      </c>
      <c r="B9289" s="52" t="s">
        <v>18618</v>
      </c>
      <c r="C9289" s="16" t="str">
        <f t="shared" si="145"/>
        <v>066 - 097</v>
      </c>
      <c r="D9289" s="52" t="s">
        <v>34487</v>
      </c>
      <c r="E9289" s="52" t="s">
        <v>3383</v>
      </c>
      <c r="F9289" s="16" t="s">
        <v>23428</v>
      </c>
      <c r="G9289" s="16" t="s">
        <v>3382</v>
      </c>
      <c r="H9289" s="16" t="s">
        <v>15395</v>
      </c>
      <c r="I9289" s="16" t="s">
        <v>23429</v>
      </c>
    </row>
    <row r="9290" spans="1:10">
      <c r="A9290" s="16" t="s">
        <v>29749</v>
      </c>
      <c r="B9290" s="52" t="s">
        <v>2453</v>
      </c>
      <c r="C9290" s="16" t="str">
        <f t="shared" si="145"/>
        <v>075 - 074</v>
      </c>
      <c r="D9290" s="52" t="s">
        <v>36059</v>
      </c>
      <c r="E9290" s="52" t="s">
        <v>25912</v>
      </c>
      <c r="F9290" s="16" t="s">
        <v>35541</v>
      </c>
      <c r="G9290" s="16" t="s">
        <v>31815</v>
      </c>
      <c r="H9290" s="16" t="s">
        <v>37422</v>
      </c>
      <c r="I9290" s="16" t="s">
        <v>29750</v>
      </c>
    </row>
    <row r="9291" spans="1:10">
      <c r="A9291" s="16" t="s">
        <v>14836</v>
      </c>
      <c r="B9291" s="52" t="s">
        <v>33490</v>
      </c>
      <c r="C9291" s="16" t="str">
        <f t="shared" si="145"/>
        <v>063 - 810</v>
      </c>
      <c r="D9291" s="52"/>
      <c r="E9291" s="52" t="s">
        <v>30281</v>
      </c>
      <c r="G9291" s="16" t="s">
        <v>30319</v>
      </c>
      <c r="H9291" s="16" t="s">
        <v>30282</v>
      </c>
      <c r="I9291" s="16" t="s">
        <v>14837</v>
      </c>
      <c r="J9291" s="16" t="s">
        <v>34487</v>
      </c>
    </row>
    <row r="9292" spans="1:10">
      <c r="A9292" s="16" t="s">
        <v>32689</v>
      </c>
      <c r="B9292" s="52" t="s">
        <v>17435</v>
      </c>
      <c r="C9292" s="16" t="str">
        <f t="shared" si="145"/>
        <v>098 - 052</v>
      </c>
      <c r="D9292" s="52" t="s">
        <v>36059</v>
      </c>
      <c r="E9292" s="52" t="s">
        <v>10711</v>
      </c>
      <c r="F9292" s="16" t="s">
        <v>32690</v>
      </c>
      <c r="G9292" s="16" t="s">
        <v>10710</v>
      </c>
      <c r="H9292" s="16" t="s">
        <v>32666</v>
      </c>
      <c r="I9292" s="16" t="s">
        <v>32691</v>
      </c>
      <c r="J9292" s="16"/>
    </row>
    <row r="9293" spans="1:10">
      <c r="A9293" s="16" t="s">
        <v>24808</v>
      </c>
      <c r="B9293" s="52" t="s">
        <v>37301</v>
      </c>
      <c r="C9293" s="16" t="str">
        <f t="shared" si="145"/>
        <v>015 - 203</v>
      </c>
      <c r="D9293" s="52" t="s">
        <v>36059</v>
      </c>
      <c r="E9293" s="52" t="s">
        <v>32665</v>
      </c>
      <c r="F9293" s="16" t="s">
        <v>32663</v>
      </c>
      <c r="G9293" s="16" t="s">
        <v>32664</v>
      </c>
      <c r="H9293" s="16" t="s">
        <v>32666</v>
      </c>
      <c r="I9293" s="16" t="s">
        <v>32691</v>
      </c>
      <c r="J9293" s="16" t="s">
        <v>7990</v>
      </c>
    </row>
    <row r="9294" spans="1:10">
      <c r="A9294" s="16" t="s">
        <v>23261</v>
      </c>
      <c r="B9294" s="52" t="s">
        <v>18705</v>
      </c>
      <c r="C9294" s="16" t="str">
        <f t="shared" si="145"/>
        <v>030 - 109</v>
      </c>
      <c r="D9294" s="52" t="s">
        <v>36059</v>
      </c>
      <c r="E9294" s="52" t="s">
        <v>35970</v>
      </c>
      <c r="F9294" s="16" t="s">
        <v>23262</v>
      </c>
      <c r="G9294" s="16" t="s">
        <v>35969</v>
      </c>
      <c r="H9294" s="16" t="s">
        <v>30334</v>
      </c>
      <c r="I9294" s="16" t="s">
        <v>22719</v>
      </c>
    </row>
    <row r="9295" spans="1:10">
      <c r="A9295" s="16" t="s">
        <v>12516</v>
      </c>
      <c r="B9295" s="52" t="s">
        <v>33367</v>
      </c>
      <c r="C9295" s="16" t="str">
        <f t="shared" si="145"/>
        <v>025 - 053</v>
      </c>
      <c r="D9295" s="52" t="s">
        <v>34487</v>
      </c>
      <c r="E9295" s="52" t="s">
        <v>36071</v>
      </c>
      <c r="F9295" s="16" t="s">
        <v>12517</v>
      </c>
      <c r="G9295" s="16" t="s">
        <v>36070</v>
      </c>
      <c r="H9295" s="16" t="s">
        <v>32660</v>
      </c>
      <c r="I9295" s="16" t="s">
        <v>12518</v>
      </c>
      <c r="J9295" s="16"/>
    </row>
    <row r="9296" spans="1:10">
      <c r="A9296" s="16" t="s">
        <v>28119</v>
      </c>
      <c r="B9296" s="52" t="s">
        <v>16872</v>
      </c>
      <c r="C9296" s="16" t="str">
        <f t="shared" si="145"/>
        <v>095 - 052</v>
      </c>
      <c r="D9296" s="52" t="s">
        <v>34487</v>
      </c>
      <c r="E9296" s="52" t="s">
        <v>5719</v>
      </c>
      <c r="F9296" s="16" t="s">
        <v>28120</v>
      </c>
      <c r="G9296" s="16" t="s">
        <v>29627</v>
      </c>
      <c r="H9296" s="16" t="s">
        <v>33521</v>
      </c>
      <c r="I9296" s="16" t="s">
        <v>28121</v>
      </c>
      <c r="J9296" s="16"/>
    </row>
    <row r="9297" spans="1:10">
      <c r="A9297" s="16" t="s">
        <v>17043</v>
      </c>
      <c r="B9297" s="52" t="s">
        <v>14119</v>
      </c>
      <c r="C9297" s="16" t="str">
        <f t="shared" si="145"/>
        <v>090 - 065</v>
      </c>
      <c r="D9297" s="52" t="s">
        <v>34487</v>
      </c>
      <c r="E9297" s="52" t="s">
        <v>33520</v>
      </c>
      <c r="F9297" s="16" t="s">
        <v>8383</v>
      </c>
      <c r="G9297" s="16" t="s">
        <v>33519</v>
      </c>
      <c r="H9297" s="16" t="s">
        <v>33521</v>
      </c>
      <c r="I9297" s="16" t="s">
        <v>8384</v>
      </c>
    </row>
    <row r="9298" spans="1:10">
      <c r="A9298" s="16" t="s">
        <v>24825</v>
      </c>
      <c r="B9298" s="52" t="s">
        <v>37302</v>
      </c>
      <c r="C9298" s="16" t="str">
        <f t="shared" si="145"/>
        <v>015 - 204</v>
      </c>
      <c r="D9298" s="52" t="s">
        <v>36059</v>
      </c>
      <c r="E9298" s="52" t="s">
        <v>32665</v>
      </c>
      <c r="F9298" s="16" t="s">
        <v>24826</v>
      </c>
      <c r="G9298" s="16" t="s">
        <v>32664</v>
      </c>
      <c r="H9298" s="16" t="s">
        <v>32666</v>
      </c>
      <c r="I9298" s="16" t="s">
        <v>24827</v>
      </c>
    </row>
    <row r="9299" spans="1:10">
      <c r="A9299" s="16" t="s">
        <v>592</v>
      </c>
      <c r="B9299" s="52" t="s">
        <v>8101</v>
      </c>
      <c r="C9299" s="16" t="str">
        <f t="shared" si="145"/>
        <v>016 - 196</v>
      </c>
      <c r="D9299" s="52" t="s">
        <v>34487</v>
      </c>
      <c r="E9299" s="52" t="s">
        <v>10742</v>
      </c>
      <c r="F9299" s="16" t="s">
        <v>36714</v>
      </c>
      <c r="G9299" s="16" t="s">
        <v>10741</v>
      </c>
      <c r="H9299" s="16" t="s">
        <v>32666</v>
      </c>
      <c r="I9299" s="16" t="s">
        <v>16182</v>
      </c>
    </row>
    <row r="9300" spans="1:10">
      <c r="A9300" s="16" t="s">
        <v>25765</v>
      </c>
      <c r="B9300" s="52" t="s">
        <v>10599</v>
      </c>
      <c r="C9300" s="16" t="str">
        <f t="shared" si="145"/>
        <v>031 - 866</v>
      </c>
      <c r="D9300" s="52"/>
      <c r="E9300" s="52" t="s">
        <v>7531</v>
      </c>
      <c r="F9300" s="16"/>
      <c r="G9300" s="16" t="s">
        <v>7530</v>
      </c>
      <c r="H9300" s="16" t="s">
        <v>30334</v>
      </c>
      <c r="I9300" s="16" t="s">
        <v>14277</v>
      </c>
      <c r="J9300" s="16" t="s">
        <v>34487</v>
      </c>
    </row>
    <row r="9301" spans="1:10">
      <c r="A9301" s="16" t="s">
        <v>13407</v>
      </c>
      <c r="B9301" s="52" t="s">
        <v>29893</v>
      </c>
      <c r="C9301" s="16" t="str">
        <f t="shared" si="145"/>
        <v>043 - 050</v>
      </c>
      <c r="D9301" s="52" t="s">
        <v>34487</v>
      </c>
      <c r="E9301" s="52" t="s">
        <v>36775</v>
      </c>
      <c r="F9301" s="16" t="s">
        <v>21043</v>
      </c>
      <c r="G9301" s="16" t="s">
        <v>27380</v>
      </c>
      <c r="H9301" s="16" t="s">
        <v>20397</v>
      </c>
      <c r="I9301" s="16" t="s">
        <v>13408</v>
      </c>
    </row>
    <row r="9302" spans="1:10">
      <c r="A9302" s="16" t="s">
        <v>26192</v>
      </c>
      <c r="B9302" s="52" t="s">
        <v>31068</v>
      </c>
      <c r="C9302" s="16" t="str">
        <f t="shared" si="145"/>
        <v>092 - 067</v>
      </c>
      <c r="D9302" s="52" t="s">
        <v>36059</v>
      </c>
      <c r="E9302" s="52" t="s">
        <v>3326</v>
      </c>
      <c r="F9302" s="16" t="s">
        <v>11533</v>
      </c>
      <c r="G9302" s="16" t="s">
        <v>30322</v>
      </c>
      <c r="H9302" s="16" t="s">
        <v>33521</v>
      </c>
      <c r="I9302" s="16" t="s">
        <v>23331</v>
      </c>
    </row>
    <row r="9303" spans="1:10">
      <c r="A9303" s="16" t="s">
        <v>27980</v>
      </c>
      <c r="B9303" s="52" t="s">
        <v>6358</v>
      </c>
      <c r="C9303" s="16" t="str">
        <f t="shared" si="145"/>
        <v>053 - 025</v>
      </c>
      <c r="D9303" s="52" t="s">
        <v>34487</v>
      </c>
      <c r="E9303" s="52" t="s">
        <v>36783</v>
      </c>
      <c r="F9303" s="16" t="s">
        <v>27981</v>
      </c>
      <c r="G9303" s="16" t="s">
        <v>36782</v>
      </c>
      <c r="H9303" s="16" t="s">
        <v>30328</v>
      </c>
      <c r="I9303" s="16" t="s">
        <v>27982</v>
      </c>
      <c r="J9303" s="16"/>
    </row>
    <row r="9304" spans="1:10">
      <c r="A9304" s="16" t="s">
        <v>31347</v>
      </c>
      <c r="B9304" s="52" t="s">
        <v>28453</v>
      </c>
      <c r="C9304" s="16" t="str">
        <f t="shared" si="145"/>
        <v>013 - 940</v>
      </c>
      <c r="D9304" s="52"/>
      <c r="E9304" s="52" t="s">
        <v>26240</v>
      </c>
      <c r="G9304" s="16" t="s">
        <v>26239</v>
      </c>
      <c r="H9304" s="16" t="s">
        <v>32666</v>
      </c>
      <c r="I9304" s="16" t="s">
        <v>31348</v>
      </c>
      <c r="J9304" s="16" t="s">
        <v>34487</v>
      </c>
    </row>
    <row r="9305" spans="1:10">
      <c r="A9305" s="16" t="s">
        <v>28029</v>
      </c>
      <c r="B9305" s="52" t="s">
        <v>23706</v>
      </c>
      <c r="C9305" s="16" t="str">
        <f t="shared" si="145"/>
        <v>030 - 819</v>
      </c>
      <c r="D9305" s="52"/>
      <c r="E9305" s="52" t="s">
        <v>35970</v>
      </c>
      <c r="F9305" s="16"/>
      <c r="G9305" s="16" t="s">
        <v>35969</v>
      </c>
      <c r="H9305" s="16" t="s">
        <v>30334</v>
      </c>
      <c r="I9305" s="16" t="s">
        <v>28030</v>
      </c>
      <c r="J9305" s="16" t="s">
        <v>34487</v>
      </c>
    </row>
    <row r="9306" spans="1:10">
      <c r="A9306" s="16" t="s">
        <v>10154</v>
      </c>
      <c r="B9306" s="52" t="s">
        <v>25363</v>
      </c>
      <c r="C9306" s="16" t="str">
        <f t="shared" si="145"/>
        <v>058 - 102</v>
      </c>
      <c r="D9306" s="52" t="s">
        <v>34487</v>
      </c>
      <c r="E9306" s="52" t="s">
        <v>10753</v>
      </c>
      <c r="F9306" s="16" t="s">
        <v>10155</v>
      </c>
      <c r="G9306" s="16" t="s">
        <v>10752</v>
      </c>
      <c r="H9306" s="16" t="s">
        <v>20396</v>
      </c>
      <c r="I9306" s="16" t="s">
        <v>10156</v>
      </c>
      <c r="J9306" s="16"/>
    </row>
    <row r="9307" spans="1:10">
      <c r="A9307" s="16" t="s">
        <v>34923</v>
      </c>
      <c r="B9307" s="52" t="s">
        <v>36128</v>
      </c>
      <c r="C9307" s="16" t="str">
        <f t="shared" si="145"/>
        <v>009 - 827</v>
      </c>
      <c r="D9307" s="52"/>
      <c r="E9307" s="52" t="s">
        <v>26840</v>
      </c>
      <c r="G9307" s="16" t="s">
        <v>26839</v>
      </c>
      <c r="H9307" s="16" t="s">
        <v>34573</v>
      </c>
      <c r="I9307" s="16" t="s">
        <v>34924</v>
      </c>
      <c r="J9307" s="16" t="s">
        <v>34487</v>
      </c>
    </row>
    <row r="9308" spans="1:10">
      <c r="A9308" s="16" t="s">
        <v>18569</v>
      </c>
      <c r="B9308" s="52" t="s">
        <v>4666</v>
      </c>
      <c r="C9308" s="16" t="str">
        <f t="shared" si="145"/>
        <v>022 - 913</v>
      </c>
      <c r="D9308" s="52"/>
      <c r="E9308" s="52" t="s">
        <v>4777</v>
      </c>
      <c r="G9308" s="16" t="s">
        <v>4776</v>
      </c>
      <c r="H9308" s="16" t="s">
        <v>4778</v>
      </c>
      <c r="I9308" s="16" t="s">
        <v>34924</v>
      </c>
      <c r="J9308" s="16" t="s">
        <v>34487</v>
      </c>
    </row>
    <row r="9309" spans="1:10">
      <c r="A9309" s="16" t="s">
        <v>27641</v>
      </c>
      <c r="B9309" s="52" t="s">
        <v>4667</v>
      </c>
      <c r="C9309" s="16" t="str">
        <f t="shared" si="145"/>
        <v>022 - 172</v>
      </c>
      <c r="D9309" s="52" t="s">
        <v>34487</v>
      </c>
      <c r="E9309" s="52" t="s">
        <v>4777</v>
      </c>
      <c r="F9309" s="16" t="s">
        <v>27642</v>
      </c>
      <c r="G9309" s="16" t="s">
        <v>4776</v>
      </c>
      <c r="H9309" s="16" t="s">
        <v>4778</v>
      </c>
      <c r="I9309" s="16" t="s">
        <v>27643</v>
      </c>
    </row>
    <row r="9310" spans="1:10">
      <c r="A9310" s="16" t="s">
        <v>9727</v>
      </c>
      <c r="B9310" s="52" t="s">
        <v>37303</v>
      </c>
      <c r="C9310" s="16" t="str">
        <f t="shared" si="145"/>
        <v>015 - 205</v>
      </c>
      <c r="D9310" s="52" t="s">
        <v>36059</v>
      </c>
      <c r="E9310" s="52" t="s">
        <v>32665</v>
      </c>
      <c r="F9310" s="16" t="s">
        <v>21703</v>
      </c>
      <c r="G9310" s="16" t="s">
        <v>32664</v>
      </c>
      <c r="H9310" s="16" t="s">
        <v>32666</v>
      </c>
      <c r="I9310" s="16" t="s">
        <v>9728</v>
      </c>
    </row>
    <row r="9311" spans="1:10">
      <c r="A9311" s="16" t="s">
        <v>19865</v>
      </c>
      <c r="B9311" s="52" t="s">
        <v>32650</v>
      </c>
      <c r="C9311" s="16" t="str">
        <f t="shared" si="145"/>
        <v>026 - 079</v>
      </c>
      <c r="D9311" s="52" t="s">
        <v>34487</v>
      </c>
      <c r="E9311" s="52" t="s">
        <v>8857</v>
      </c>
      <c r="F9311" s="16" t="s">
        <v>23046</v>
      </c>
      <c r="G9311" s="16" t="s">
        <v>8856</v>
      </c>
      <c r="H9311" s="16" t="s">
        <v>32660</v>
      </c>
      <c r="I9311" s="16" t="s">
        <v>19866</v>
      </c>
      <c r="J9311" s="16"/>
    </row>
    <row r="9312" spans="1:10">
      <c r="A9312" s="16" t="s">
        <v>13826</v>
      </c>
      <c r="B9312" s="52" t="s">
        <v>4668</v>
      </c>
      <c r="C9312" s="16" t="str">
        <f t="shared" si="145"/>
        <v>022 - 914</v>
      </c>
      <c r="D9312" s="52"/>
      <c r="E9312" s="52" t="s">
        <v>4777</v>
      </c>
      <c r="G9312" s="16" t="s">
        <v>4776</v>
      </c>
      <c r="H9312" s="16" t="s">
        <v>4778</v>
      </c>
      <c r="I9312" s="16" t="s">
        <v>13827</v>
      </c>
      <c r="J9312" s="16" t="s">
        <v>34487</v>
      </c>
    </row>
    <row r="9313" spans="1:10">
      <c r="A9313" s="16" t="s">
        <v>20624</v>
      </c>
      <c r="B9313" s="52" t="s">
        <v>30987</v>
      </c>
      <c r="C9313" s="16" t="str">
        <f t="shared" si="145"/>
        <v>092 - 068</v>
      </c>
      <c r="D9313" s="52" t="s">
        <v>36059</v>
      </c>
      <c r="E9313" s="52" t="s">
        <v>3326</v>
      </c>
      <c r="F9313" s="16" t="s">
        <v>20625</v>
      </c>
      <c r="G9313" s="16" t="s">
        <v>30322</v>
      </c>
      <c r="H9313" s="16" t="s">
        <v>33521</v>
      </c>
      <c r="I9313" s="16" t="s">
        <v>20626</v>
      </c>
      <c r="J9313" s="16"/>
    </row>
    <row r="9314" spans="1:10">
      <c r="A9314" s="16" t="s">
        <v>12036</v>
      </c>
      <c r="B9314" s="52" t="s">
        <v>2808</v>
      </c>
      <c r="C9314" s="16" t="str">
        <f t="shared" si="145"/>
        <v>057 - 065</v>
      </c>
      <c r="D9314" s="52" t="s">
        <v>36059</v>
      </c>
      <c r="E9314" s="52" t="s">
        <v>18919</v>
      </c>
      <c r="F9314" s="16" t="s">
        <v>17984</v>
      </c>
      <c r="G9314" s="16" t="s">
        <v>18918</v>
      </c>
      <c r="H9314" s="16" t="s">
        <v>20396</v>
      </c>
      <c r="I9314" s="16" t="s">
        <v>12037</v>
      </c>
    </row>
    <row r="9315" spans="1:10">
      <c r="A9315" s="16" t="s">
        <v>527</v>
      </c>
      <c r="B9315" s="52" t="s">
        <v>30988</v>
      </c>
      <c r="C9315" s="16" t="str">
        <f t="shared" si="145"/>
        <v>092 - 069</v>
      </c>
      <c r="D9315" s="52" t="s">
        <v>34487</v>
      </c>
      <c r="E9315" s="52" t="s">
        <v>3326</v>
      </c>
      <c r="F9315" s="16" t="s">
        <v>11533</v>
      </c>
      <c r="G9315" s="16" t="s">
        <v>30322</v>
      </c>
      <c r="H9315" s="16" t="s">
        <v>33521</v>
      </c>
      <c r="I9315" s="16" t="s">
        <v>528</v>
      </c>
    </row>
    <row r="9316" spans="1:10">
      <c r="A9316" s="16" t="s">
        <v>5405</v>
      </c>
      <c r="B9316" s="52" t="s">
        <v>8102</v>
      </c>
      <c r="C9316" s="16" t="str">
        <f t="shared" si="145"/>
        <v>016 - 869</v>
      </c>
      <c r="D9316" s="52"/>
      <c r="E9316" s="52" t="s">
        <v>10742</v>
      </c>
      <c r="F9316" s="16"/>
      <c r="G9316" s="16" t="s">
        <v>10741</v>
      </c>
      <c r="H9316" s="16" t="s">
        <v>32666</v>
      </c>
      <c r="I9316" s="16" t="s">
        <v>5406</v>
      </c>
      <c r="J9316" s="16" t="s">
        <v>34487</v>
      </c>
    </row>
    <row r="9317" spans="1:10">
      <c r="A9317" s="16" t="s">
        <v>30592</v>
      </c>
      <c r="B9317" s="52" t="s">
        <v>10600</v>
      </c>
      <c r="C9317" s="16" t="str">
        <f t="shared" si="145"/>
        <v>031 - 867</v>
      </c>
      <c r="D9317" s="52"/>
      <c r="E9317" s="52" t="s">
        <v>7531</v>
      </c>
      <c r="F9317" s="16"/>
      <c r="G9317" s="16" t="s">
        <v>7530</v>
      </c>
      <c r="H9317" s="16" t="s">
        <v>30334</v>
      </c>
      <c r="I9317" s="16" t="s">
        <v>22009</v>
      </c>
      <c r="J9317" s="16" t="s">
        <v>34487</v>
      </c>
    </row>
    <row r="9318" spans="1:10">
      <c r="A9318" s="16" t="s">
        <v>23096</v>
      </c>
      <c r="B9318" s="52" t="s">
        <v>11222</v>
      </c>
      <c r="C9318" s="16" t="str">
        <f t="shared" si="145"/>
        <v>054 - 048</v>
      </c>
      <c r="D9318" s="52" t="s">
        <v>34487</v>
      </c>
      <c r="E9318" s="52" t="s">
        <v>30442</v>
      </c>
      <c r="F9318" s="16" t="s">
        <v>1161</v>
      </c>
      <c r="G9318" s="16" t="s">
        <v>30441</v>
      </c>
      <c r="H9318" s="16" t="s">
        <v>1269</v>
      </c>
      <c r="I9318" s="16" t="s">
        <v>23097</v>
      </c>
      <c r="J9318" s="16"/>
    </row>
    <row r="9319" spans="1:10">
      <c r="A9319" s="16" t="s">
        <v>4593</v>
      </c>
      <c r="B9319" s="52" t="s">
        <v>37304</v>
      </c>
      <c r="C9319" s="16" t="str">
        <f t="shared" si="145"/>
        <v>015 - 951</v>
      </c>
      <c r="D9319" s="52"/>
      <c r="E9319" s="52" t="s">
        <v>32665</v>
      </c>
      <c r="G9319" s="16" t="s">
        <v>32664</v>
      </c>
      <c r="H9319" s="16" t="s">
        <v>32666</v>
      </c>
      <c r="I9319" s="16" t="s">
        <v>1972</v>
      </c>
      <c r="J9319" s="16" t="s">
        <v>34487</v>
      </c>
    </row>
    <row r="9320" spans="1:10">
      <c r="A9320" s="16" t="s">
        <v>17222</v>
      </c>
      <c r="B9320" s="52" t="s">
        <v>3173</v>
      </c>
      <c r="C9320" s="16" t="str">
        <f t="shared" si="145"/>
        <v>016 - 870</v>
      </c>
      <c r="D9320" s="52"/>
      <c r="E9320" s="52" t="s">
        <v>10742</v>
      </c>
      <c r="G9320" s="16" t="s">
        <v>10741</v>
      </c>
      <c r="H9320" s="16" t="s">
        <v>32666</v>
      </c>
      <c r="I9320" s="16" t="s">
        <v>17223</v>
      </c>
      <c r="J9320" s="16" t="s">
        <v>34487</v>
      </c>
    </row>
    <row r="9321" spans="1:10">
      <c r="A9321" s="16" t="s">
        <v>28003</v>
      </c>
      <c r="B9321" s="52" t="s">
        <v>1569</v>
      </c>
      <c r="C9321" s="16" t="str">
        <f t="shared" si="145"/>
        <v>017 - 176</v>
      </c>
      <c r="D9321" s="52" t="s">
        <v>34487</v>
      </c>
      <c r="E9321" s="52" t="s">
        <v>22538</v>
      </c>
      <c r="F9321" s="16" t="s">
        <v>6945</v>
      </c>
      <c r="G9321" s="16" t="s">
        <v>22537</v>
      </c>
      <c r="H9321" s="16" t="s">
        <v>32666</v>
      </c>
      <c r="I9321" s="16" t="s">
        <v>17754</v>
      </c>
    </row>
    <row r="9322" spans="1:10">
      <c r="A9322" s="16" t="s">
        <v>23634</v>
      </c>
      <c r="B9322" s="52" t="s">
        <v>15481</v>
      </c>
      <c r="C9322" s="16" t="str">
        <f t="shared" si="145"/>
        <v>079 - 126</v>
      </c>
      <c r="D9322" s="52" t="s">
        <v>34487</v>
      </c>
      <c r="E9322" s="52" t="s">
        <v>4771</v>
      </c>
      <c r="F9322" s="16" t="s">
        <v>1272</v>
      </c>
      <c r="G9322" s="16" t="s">
        <v>4770</v>
      </c>
      <c r="H9322" s="16" t="s">
        <v>4772</v>
      </c>
      <c r="I9322" s="16" t="s">
        <v>23635</v>
      </c>
    </row>
    <row r="9323" spans="1:10">
      <c r="A9323" s="16" t="s">
        <v>5296</v>
      </c>
      <c r="B9323" s="52" t="s">
        <v>20315</v>
      </c>
      <c r="C9323" s="16" t="str">
        <f t="shared" si="145"/>
        <v>079 - 127</v>
      </c>
      <c r="D9323" s="52" t="s">
        <v>36059</v>
      </c>
      <c r="E9323" s="52" t="s">
        <v>4771</v>
      </c>
      <c r="F9323" s="16" t="s">
        <v>1272</v>
      </c>
      <c r="G9323" s="16" t="s">
        <v>4770</v>
      </c>
      <c r="H9323" s="16" t="s">
        <v>4772</v>
      </c>
      <c r="I9323" s="16" t="s">
        <v>24397</v>
      </c>
    </row>
    <row r="9324" spans="1:10">
      <c r="A9324" s="16" t="s">
        <v>25659</v>
      </c>
      <c r="B9324" s="52" t="s">
        <v>6092</v>
      </c>
      <c r="C9324" s="16" t="str">
        <f t="shared" si="145"/>
        <v>021 - 088</v>
      </c>
      <c r="D9324" s="52" t="s">
        <v>34487</v>
      </c>
      <c r="E9324" s="52" t="s">
        <v>14657</v>
      </c>
      <c r="F9324" s="16" t="s">
        <v>24370</v>
      </c>
      <c r="G9324" s="16" t="s">
        <v>14656</v>
      </c>
      <c r="H9324" s="16" t="s">
        <v>4778</v>
      </c>
      <c r="I9324" s="16" t="s">
        <v>25660</v>
      </c>
    </row>
    <row r="9325" spans="1:10">
      <c r="A9325" s="16" t="s">
        <v>6084</v>
      </c>
      <c r="B9325" s="52" t="s">
        <v>33368</v>
      </c>
      <c r="C9325" s="16" t="str">
        <f t="shared" si="145"/>
        <v>025 - 054</v>
      </c>
      <c r="D9325" s="52" t="s">
        <v>34487</v>
      </c>
      <c r="E9325" s="52" t="s">
        <v>36071</v>
      </c>
      <c r="F9325" s="16" t="s">
        <v>16055</v>
      </c>
      <c r="G9325" s="16" t="s">
        <v>36070</v>
      </c>
      <c r="H9325" s="16" t="s">
        <v>32660</v>
      </c>
      <c r="I9325" s="16" t="s">
        <v>6085</v>
      </c>
    </row>
    <row r="9326" spans="1:10">
      <c r="A9326" s="16" t="s">
        <v>34746</v>
      </c>
      <c r="B9326" s="52" t="s">
        <v>493</v>
      </c>
      <c r="C9326" s="16" t="str">
        <f t="shared" si="145"/>
        <v>023 - 080</v>
      </c>
      <c r="D9326" s="52" t="s">
        <v>34487</v>
      </c>
      <c r="E9326" s="52" t="s">
        <v>380</v>
      </c>
      <c r="F9326" s="16" t="s">
        <v>35387</v>
      </c>
      <c r="G9326" s="16" t="s">
        <v>379</v>
      </c>
      <c r="H9326" s="16" t="s">
        <v>32660</v>
      </c>
      <c r="I9326" s="16" t="s">
        <v>34747</v>
      </c>
    </row>
    <row r="9327" spans="1:10">
      <c r="A9327" s="16" t="s">
        <v>28880</v>
      </c>
      <c r="B9327" s="52" t="s">
        <v>483</v>
      </c>
      <c r="C9327" s="16" t="str">
        <f t="shared" si="145"/>
        <v>021 - 089</v>
      </c>
      <c r="D9327" s="52" t="s">
        <v>34487</v>
      </c>
      <c r="E9327" s="52" t="s">
        <v>14657</v>
      </c>
      <c r="F9327" s="16" t="s">
        <v>24130</v>
      </c>
      <c r="G9327" s="16" t="s">
        <v>14656</v>
      </c>
      <c r="H9327" s="16" t="s">
        <v>4778</v>
      </c>
      <c r="I9327" s="16" t="s">
        <v>32504</v>
      </c>
      <c r="J9327" s="16"/>
    </row>
    <row r="9328" spans="1:10">
      <c r="A9328" s="16" t="s">
        <v>21234</v>
      </c>
      <c r="B9328" s="52" t="s">
        <v>7588</v>
      </c>
      <c r="C9328" s="16" t="str">
        <f t="shared" si="145"/>
        <v>028 - 086</v>
      </c>
      <c r="D9328" s="52" t="s">
        <v>36059</v>
      </c>
      <c r="E9328" s="52" t="s">
        <v>32659</v>
      </c>
      <c r="F9328" s="16" t="s">
        <v>13641</v>
      </c>
      <c r="G9328" s="16" t="s">
        <v>32658</v>
      </c>
      <c r="H9328" s="16" t="s">
        <v>32660</v>
      </c>
      <c r="I9328" s="16" t="s">
        <v>21235</v>
      </c>
    </row>
    <row r="9329" spans="1:10">
      <c r="A9329" s="16" t="s">
        <v>15338</v>
      </c>
      <c r="B9329" s="52" t="s">
        <v>30222</v>
      </c>
      <c r="C9329" s="16" t="str">
        <f t="shared" si="145"/>
        <v>096 - 061</v>
      </c>
      <c r="D9329" s="52" t="s">
        <v>34487</v>
      </c>
      <c r="E9329" s="52" t="s">
        <v>14652</v>
      </c>
      <c r="F9329" s="16" t="s">
        <v>14650</v>
      </c>
      <c r="G9329" s="16" t="s">
        <v>14651</v>
      </c>
      <c r="H9329" s="16" t="s">
        <v>10732</v>
      </c>
      <c r="I9329" s="16" t="s">
        <v>15339</v>
      </c>
    </row>
    <row r="9330" spans="1:10">
      <c r="A9330" s="16" t="s">
        <v>7481</v>
      </c>
      <c r="B9330" s="52" t="s">
        <v>12203</v>
      </c>
      <c r="C9330" s="16" t="str">
        <f t="shared" si="145"/>
        <v>002 - 136</v>
      </c>
      <c r="D9330" s="52" t="s">
        <v>34487</v>
      </c>
      <c r="E9330" s="52" t="s">
        <v>36066</v>
      </c>
      <c r="F9330" s="16" t="s">
        <v>14602</v>
      </c>
      <c r="G9330" s="16" t="s">
        <v>20457</v>
      </c>
      <c r="H9330" s="16" t="s">
        <v>10732</v>
      </c>
      <c r="I9330" s="16" t="s">
        <v>15339</v>
      </c>
      <c r="J9330" s="16" t="s">
        <v>7990</v>
      </c>
    </row>
    <row r="9331" spans="1:10">
      <c r="A9331" s="16" t="s">
        <v>11417</v>
      </c>
      <c r="B9331" s="52" t="s">
        <v>3174</v>
      </c>
      <c r="C9331" s="16" t="str">
        <f t="shared" si="145"/>
        <v>016 - 197</v>
      </c>
      <c r="D9331" s="52" t="s">
        <v>34487</v>
      </c>
      <c r="E9331" s="52" t="s">
        <v>10742</v>
      </c>
      <c r="F9331" s="16" t="s">
        <v>36153</v>
      </c>
      <c r="G9331" s="16" t="s">
        <v>10741</v>
      </c>
      <c r="H9331" s="16" t="s">
        <v>32666</v>
      </c>
      <c r="I9331" s="16" t="s">
        <v>11418</v>
      </c>
    </row>
    <row r="9332" spans="1:10">
      <c r="A9332" s="16" t="s">
        <v>10330</v>
      </c>
      <c r="B9332" s="52" t="s">
        <v>14120</v>
      </c>
      <c r="C9332" s="16" t="str">
        <f t="shared" si="145"/>
        <v>090 - 066</v>
      </c>
      <c r="D9332" s="52" t="s">
        <v>34487</v>
      </c>
      <c r="E9332" s="52" t="s">
        <v>33520</v>
      </c>
      <c r="F9332" s="16" t="s">
        <v>453</v>
      </c>
      <c r="G9332" s="16" t="s">
        <v>33519</v>
      </c>
      <c r="H9332" s="16" t="s">
        <v>33521</v>
      </c>
      <c r="I9332" s="16" t="s">
        <v>32027</v>
      </c>
    </row>
    <row r="9333" spans="1:10">
      <c r="A9333" s="16" t="s">
        <v>28937</v>
      </c>
      <c r="B9333" s="52" t="s">
        <v>9396</v>
      </c>
      <c r="C9333" s="16" t="str">
        <f t="shared" si="145"/>
        <v>018 - 148</v>
      </c>
      <c r="D9333" s="52" t="s">
        <v>36059</v>
      </c>
      <c r="E9333" s="52" t="s">
        <v>35975</v>
      </c>
      <c r="F9333" s="16" t="s">
        <v>35973</v>
      </c>
      <c r="G9333" s="16" t="s">
        <v>35974</v>
      </c>
      <c r="H9333" s="16" t="s">
        <v>32666</v>
      </c>
      <c r="I9333" s="16" t="s">
        <v>28938</v>
      </c>
    </row>
    <row r="9334" spans="1:10">
      <c r="A9334" s="16" t="s">
        <v>23352</v>
      </c>
      <c r="B9334" s="52" t="s">
        <v>34088</v>
      </c>
      <c r="C9334" s="16" t="str">
        <f t="shared" si="145"/>
        <v>080 - 086</v>
      </c>
      <c r="D9334" s="52" t="s">
        <v>36059</v>
      </c>
      <c r="E9334" s="52" t="s">
        <v>1692</v>
      </c>
      <c r="F9334" s="16" t="s">
        <v>23353</v>
      </c>
      <c r="G9334" s="16" t="s">
        <v>1691</v>
      </c>
      <c r="H9334" s="16" t="s">
        <v>4772</v>
      </c>
      <c r="I9334" s="16" t="s">
        <v>23354</v>
      </c>
    </row>
    <row r="9335" spans="1:10">
      <c r="A9335" s="16" t="s">
        <v>6149</v>
      </c>
      <c r="B9335" s="52" t="s">
        <v>6359</v>
      </c>
      <c r="C9335" s="16" t="str">
        <f t="shared" si="145"/>
        <v>053 - 028</v>
      </c>
      <c r="D9335" s="52" t="s">
        <v>34487</v>
      </c>
      <c r="E9335" s="52" t="s">
        <v>36783</v>
      </c>
      <c r="F9335" s="16" t="s">
        <v>23651</v>
      </c>
      <c r="G9335" s="16" t="s">
        <v>36782</v>
      </c>
      <c r="H9335" s="16" t="s">
        <v>30328</v>
      </c>
      <c r="I9335" s="16" t="s">
        <v>23652</v>
      </c>
    </row>
    <row r="9336" spans="1:10">
      <c r="A9336" s="16" t="s">
        <v>26627</v>
      </c>
      <c r="B9336" s="52" t="s">
        <v>32148</v>
      </c>
      <c r="C9336" s="16" t="str">
        <f t="shared" si="145"/>
        <v>032 - 815</v>
      </c>
      <c r="D9336" s="52"/>
      <c r="E9336" s="52" t="s">
        <v>30333</v>
      </c>
      <c r="F9336" s="16"/>
      <c r="G9336" s="16" t="s">
        <v>30332</v>
      </c>
      <c r="H9336" s="16" t="s">
        <v>30334</v>
      </c>
      <c r="I9336" s="16"/>
      <c r="J9336" s="16" t="s">
        <v>34487</v>
      </c>
    </row>
    <row r="9337" spans="1:10">
      <c r="A9337" s="16" t="s">
        <v>30953</v>
      </c>
      <c r="B9337" s="52" t="s">
        <v>37305</v>
      </c>
      <c r="C9337" s="16" t="str">
        <f t="shared" si="145"/>
        <v>015 - 206</v>
      </c>
      <c r="D9337" s="52" t="s">
        <v>36059</v>
      </c>
      <c r="E9337" s="52" t="s">
        <v>32665</v>
      </c>
      <c r="F9337" s="16" t="s">
        <v>28511</v>
      </c>
      <c r="G9337" s="16" t="s">
        <v>32664</v>
      </c>
      <c r="H9337" s="16" t="s">
        <v>32666</v>
      </c>
      <c r="I9337" s="16" t="s">
        <v>30954</v>
      </c>
    </row>
    <row r="9338" spans="1:10">
      <c r="A9338" s="16" t="s">
        <v>1486</v>
      </c>
      <c r="B9338" s="52" t="s">
        <v>484</v>
      </c>
      <c r="C9338" s="16" t="str">
        <f t="shared" si="145"/>
        <v>021 - 090</v>
      </c>
      <c r="D9338" s="52"/>
      <c r="E9338" s="52" t="s">
        <v>14657</v>
      </c>
      <c r="F9338" s="16"/>
      <c r="G9338" s="16" t="s">
        <v>14656</v>
      </c>
      <c r="H9338" s="16" t="s">
        <v>4778</v>
      </c>
      <c r="I9338" s="16" t="s">
        <v>18157</v>
      </c>
      <c r="J9338" s="16" t="s">
        <v>34487</v>
      </c>
    </row>
    <row r="9339" spans="1:10">
      <c r="A9339" s="16" t="s">
        <v>1458</v>
      </c>
      <c r="B9339" s="52" t="s">
        <v>23846</v>
      </c>
      <c r="C9339" s="16" t="str">
        <f t="shared" si="145"/>
        <v>021 - 091</v>
      </c>
      <c r="D9339" s="52" t="s">
        <v>34487</v>
      </c>
      <c r="E9339" s="52" t="s">
        <v>14657</v>
      </c>
      <c r="F9339" s="16" t="s">
        <v>11945</v>
      </c>
      <c r="G9339" s="16" t="s">
        <v>14656</v>
      </c>
      <c r="H9339" s="16" t="s">
        <v>4778</v>
      </c>
      <c r="I9339" s="16" t="s">
        <v>2160</v>
      </c>
      <c r="J9339" s="16"/>
    </row>
    <row r="9340" spans="1:10">
      <c r="A9340" s="16" t="s">
        <v>3189</v>
      </c>
      <c r="B9340" s="52" t="s">
        <v>23847</v>
      </c>
      <c r="C9340" s="16" t="str">
        <f t="shared" si="145"/>
        <v>021 - 118</v>
      </c>
      <c r="D9340" s="52" t="s">
        <v>34487</v>
      </c>
      <c r="E9340" s="52" t="s">
        <v>14657</v>
      </c>
      <c r="F9340" s="16" t="s">
        <v>14655</v>
      </c>
      <c r="G9340" s="16" t="s">
        <v>14656</v>
      </c>
      <c r="H9340" s="16" t="s">
        <v>4778</v>
      </c>
      <c r="I9340" s="16" t="s">
        <v>18157</v>
      </c>
    </row>
    <row r="9341" spans="1:10">
      <c r="A9341" s="16" t="s">
        <v>12197</v>
      </c>
      <c r="B9341" s="52" t="s">
        <v>28963</v>
      </c>
      <c r="C9341" s="16" t="str">
        <f t="shared" si="145"/>
        <v>I99 - 248</v>
      </c>
      <c r="D9341" s="52"/>
      <c r="E9341" s="52" t="s">
        <v>10726</v>
      </c>
      <c r="F9341" s="16"/>
      <c r="G9341" s="16" t="s">
        <v>10725</v>
      </c>
      <c r="H9341" s="16" t="s">
        <v>10727</v>
      </c>
      <c r="I9341" s="16" t="s">
        <v>12198</v>
      </c>
    </row>
    <row r="9342" spans="1:10">
      <c r="A9342" s="16" t="s">
        <v>890</v>
      </c>
      <c r="B9342" s="52" t="s">
        <v>16873</v>
      </c>
      <c r="C9342" s="16" t="str">
        <f t="shared" si="145"/>
        <v>095 - 053</v>
      </c>
      <c r="D9342" s="52" t="s">
        <v>34487</v>
      </c>
      <c r="E9342" s="52" t="s">
        <v>5719</v>
      </c>
      <c r="F9342" s="16" t="s">
        <v>18806</v>
      </c>
      <c r="G9342" s="16" t="s">
        <v>29627</v>
      </c>
      <c r="H9342" s="16" t="s">
        <v>33521</v>
      </c>
      <c r="I9342" s="16" t="s">
        <v>891</v>
      </c>
      <c r="J9342" s="16"/>
    </row>
    <row r="9343" spans="1:10">
      <c r="A9343" s="16" t="s">
        <v>14978</v>
      </c>
      <c r="B9343" s="52" t="s">
        <v>5057</v>
      </c>
      <c r="C9343" s="16" t="str">
        <f t="shared" si="145"/>
        <v>064 - 098</v>
      </c>
      <c r="D9343" s="52" t="s">
        <v>34487</v>
      </c>
      <c r="E9343" s="52" t="s">
        <v>27583</v>
      </c>
      <c r="F9343" s="16" t="s">
        <v>20391</v>
      </c>
      <c r="G9343" s="16" t="s">
        <v>27582</v>
      </c>
      <c r="H9343" s="16" t="s">
        <v>30282</v>
      </c>
      <c r="I9343" s="16" t="s">
        <v>14979</v>
      </c>
    </row>
    <row r="9344" spans="1:10">
      <c r="A9344" s="16" t="s">
        <v>24882</v>
      </c>
      <c r="B9344" s="52" t="s">
        <v>1570</v>
      </c>
      <c r="C9344" s="16" t="str">
        <f t="shared" si="145"/>
        <v>017 - 177</v>
      </c>
      <c r="D9344" s="52" t="s">
        <v>36059</v>
      </c>
      <c r="E9344" s="52" t="s">
        <v>22538</v>
      </c>
      <c r="F9344" s="16" t="s">
        <v>13727</v>
      </c>
      <c r="G9344" s="16" t="s">
        <v>22537</v>
      </c>
      <c r="H9344" s="16" t="s">
        <v>32666</v>
      </c>
      <c r="I9344" s="16" t="s">
        <v>29706</v>
      </c>
    </row>
    <row r="9345" spans="1:10">
      <c r="A9345" s="16" t="s">
        <v>32702</v>
      </c>
      <c r="B9345" s="52" t="s">
        <v>22079</v>
      </c>
      <c r="C9345" s="16" t="str">
        <f t="shared" si="145"/>
        <v>042 - 045</v>
      </c>
      <c r="D9345" s="52" t="s">
        <v>36059</v>
      </c>
      <c r="E9345" s="52" t="s">
        <v>1290</v>
      </c>
      <c r="F9345" s="16" t="s">
        <v>32703</v>
      </c>
      <c r="G9345" s="16" t="s">
        <v>33346</v>
      </c>
      <c r="H9345" s="16" t="s">
        <v>20397</v>
      </c>
      <c r="I9345" s="16" t="s">
        <v>32704</v>
      </c>
    </row>
    <row r="9346" spans="1:10">
      <c r="A9346" s="16" t="s">
        <v>30464</v>
      </c>
      <c r="B9346" s="52" t="s">
        <v>16874</v>
      </c>
      <c r="C9346" s="16" t="str">
        <f t="shared" si="145"/>
        <v>095 - 054</v>
      </c>
      <c r="D9346" s="52" t="s">
        <v>34487</v>
      </c>
      <c r="E9346" s="52" t="s">
        <v>5719</v>
      </c>
      <c r="F9346" s="16" t="s">
        <v>36792</v>
      </c>
      <c r="G9346" s="16" t="s">
        <v>29627</v>
      </c>
      <c r="H9346" s="16" t="s">
        <v>33521</v>
      </c>
      <c r="I9346" s="16" t="s">
        <v>30465</v>
      </c>
    </row>
    <row r="9347" spans="1:10">
      <c r="A9347" s="16" t="s">
        <v>23728</v>
      </c>
      <c r="B9347" s="52" t="s">
        <v>22712</v>
      </c>
      <c r="C9347" s="16" t="str">
        <f t="shared" si="145"/>
        <v>076 - 085</v>
      </c>
      <c r="D9347" s="52" t="s">
        <v>34487</v>
      </c>
      <c r="E9347" s="52" t="s">
        <v>13510</v>
      </c>
      <c r="F9347" s="16" t="s">
        <v>23729</v>
      </c>
      <c r="G9347" s="16" t="s">
        <v>13509</v>
      </c>
      <c r="H9347" s="16" t="s">
        <v>13511</v>
      </c>
      <c r="I9347" s="16" t="s">
        <v>23659</v>
      </c>
    </row>
    <row r="9348" spans="1:10">
      <c r="A9348" s="16" t="s">
        <v>6279</v>
      </c>
      <c r="B9348" s="52" t="s">
        <v>28454</v>
      </c>
      <c r="C9348" s="16" t="str">
        <f t="shared" ref="C9348:C9411" si="146">MID(A9348,1,3) &amp;" - " &amp;MID(A9348,4,3)</f>
        <v>013 - 212</v>
      </c>
      <c r="D9348" s="52" t="s">
        <v>36059</v>
      </c>
      <c r="E9348" s="52" t="s">
        <v>26240</v>
      </c>
      <c r="F9348" s="16" t="s">
        <v>23421</v>
      </c>
      <c r="G9348" s="16" t="s">
        <v>26239</v>
      </c>
      <c r="H9348" s="16" t="s">
        <v>32666</v>
      </c>
      <c r="I9348" s="16" t="s">
        <v>6280</v>
      </c>
    </row>
    <row r="9349" spans="1:10">
      <c r="A9349" s="16" t="s">
        <v>6004</v>
      </c>
      <c r="B9349" s="52" t="s">
        <v>14182</v>
      </c>
      <c r="C9349" s="16" t="str">
        <f t="shared" si="146"/>
        <v>098 - 053</v>
      </c>
      <c r="D9349" s="52" t="s">
        <v>36059</v>
      </c>
      <c r="E9349" s="52" t="s">
        <v>10711</v>
      </c>
      <c r="F9349" s="16" t="s">
        <v>6005</v>
      </c>
      <c r="G9349" s="16" t="s">
        <v>10710</v>
      </c>
      <c r="H9349" s="16" t="s">
        <v>32666</v>
      </c>
      <c r="I9349" s="16" t="s">
        <v>6006</v>
      </c>
    </row>
    <row r="9350" spans="1:10">
      <c r="A9350" s="16" t="s">
        <v>14272</v>
      </c>
      <c r="B9350" s="52" t="s">
        <v>31990</v>
      </c>
      <c r="C9350" s="16" t="str">
        <f t="shared" si="146"/>
        <v>015 - 207</v>
      </c>
      <c r="D9350" s="52" t="s">
        <v>36059</v>
      </c>
      <c r="E9350" s="52" t="s">
        <v>32665</v>
      </c>
      <c r="F9350" s="16" t="s">
        <v>30047</v>
      </c>
      <c r="G9350" s="16" t="s">
        <v>32664</v>
      </c>
      <c r="H9350" s="16" t="s">
        <v>32666</v>
      </c>
      <c r="I9350" s="16" t="s">
        <v>6006</v>
      </c>
      <c r="J9350" s="16" t="s">
        <v>7990</v>
      </c>
    </row>
    <row r="9351" spans="1:10">
      <c r="A9351" s="16" t="s">
        <v>19970</v>
      </c>
      <c r="B9351" s="52" t="s">
        <v>16875</v>
      </c>
      <c r="C9351" s="16" t="str">
        <f t="shared" si="146"/>
        <v>095 - 055</v>
      </c>
      <c r="D9351" s="52" t="s">
        <v>34487</v>
      </c>
      <c r="E9351" s="52" t="s">
        <v>5719</v>
      </c>
      <c r="F9351" s="16" t="s">
        <v>819</v>
      </c>
      <c r="G9351" s="16" t="s">
        <v>29627</v>
      </c>
      <c r="H9351" s="16" t="s">
        <v>33521</v>
      </c>
      <c r="I9351" s="16" t="s">
        <v>19971</v>
      </c>
    </row>
    <row r="9352" spans="1:10">
      <c r="A9352" s="16" t="s">
        <v>36683</v>
      </c>
      <c r="B9352" s="52" t="s">
        <v>14121</v>
      </c>
      <c r="C9352" s="16" t="str">
        <f t="shared" si="146"/>
        <v>090 - 067</v>
      </c>
      <c r="D9352" s="52" t="s">
        <v>34487</v>
      </c>
      <c r="E9352" s="52" t="s">
        <v>33520</v>
      </c>
      <c r="F9352" s="16" t="s">
        <v>36684</v>
      </c>
      <c r="G9352" s="16" t="s">
        <v>33519</v>
      </c>
      <c r="H9352" s="16" t="s">
        <v>33521</v>
      </c>
      <c r="I9352" s="16" t="s">
        <v>36685</v>
      </c>
    </row>
    <row r="9353" spans="1:10">
      <c r="A9353" s="16" t="s">
        <v>22394</v>
      </c>
      <c r="B9353" s="52" t="s">
        <v>33604</v>
      </c>
      <c r="C9353" s="16" t="str">
        <f t="shared" si="146"/>
        <v>092 - 070</v>
      </c>
      <c r="D9353" s="52" t="s">
        <v>36059</v>
      </c>
      <c r="E9353" s="52" t="s">
        <v>3326</v>
      </c>
      <c r="F9353" s="16" t="s">
        <v>11533</v>
      </c>
      <c r="G9353" s="16" t="s">
        <v>30322</v>
      </c>
      <c r="H9353" s="16" t="s">
        <v>33521</v>
      </c>
      <c r="I9353" s="16" t="s">
        <v>22395</v>
      </c>
    </row>
    <row r="9354" spans="1:10">
      <c r="A9354" s="16" t="s">
        <v>14581</v>
      </c>
      <c r="B9354" s="52" t="s">
        <v>32149</v>
      </c>
      <c r="C9354" s="16" t="str">
        <f t="shared" si="146"/>
        <v>032 - 712</v>
      </c>
      <c r="D9354" s="52"/>
      <c r="E9354" s="52" t="s">
        <v>30333</v>
      </c>
      <c r="F9354" s="16"/>
      <c r="G9354" s="16" t="s">
        <v>30332</v>
      </c>
      <c r="H9354" s="16" t="s">
        <v>30334</v>
      </c>
      <c r="I9354" s="16" t="s">
        <v>14582</v>
      </c>
      <c r="J9354" s="16" t="s">
        <v>34487</v>
      </c>
    </row>
    <row r="9355" spans="1:10">
      <c r="A9355" s="16" t="s">
        <v>29791</v>
      </c>
      <c r="B9355" s="52" t="s">
        <v>4669</v>
      </c>
      <c r="C9355" s="16" t="str">
        <f t="shared" si="146"/>
        <v>022 - 915</v>
      </c>
      <c r="D9355" s="52"/>
      <c r="E9355" s="52" t="s">
        <v>4777</v>
      </c>
      <c r="G9355" s="16" t="s">
        <v>4776</v>
      </c>
      <c r="H9355" s="16" t="s">
        <v>4778</v>
      </c>
      <c r="I9355" s="16" t="s">
        <v>10618</v>
      </c>
      <c r="J9355" s="16" t="s">
        <v>34487</v>
      </c>
    </row>
    <row r="9356" spans="1:10">
      <c r="A9356" s="16" t="s">
        <v>17556</v>
      </c>
      <c r="B9356" s="52" t="s">
        <v>12807</v>
      </c>
      <c r="C9356" s="16" t="str">
        <f t="shared" si="146"/>
        <v>070 - 075</v>
      </c>
      <c r="D9356" s="52" t="s">
        <v>34487</v>
      </c>
      <c r="E9356" s="52" t="s">
        <v>23672</v>
      </c>
      <c r="F9356" s="16" t="s">
        <v>17557</v>
      </c>
      <c r="G9356" s="16" t="s">
        <v>23671</v>
      </c>
      <c r="H9356" s="16" t="s">
        <v>10748</v>
      </c>
      <c r="I9356" s="16" t="s">
        <v>17558</v>
      </c>
    </row>
    <row r="9357" spans="1:10">
      <c r="A9357" s="16" t="s">
        <v>25737</v>
      </c>
      <c r="B9357" s="52" t="s">
        <v>23844</v>
      </c>
      <c r="C9357" s="16" t="str">
        <f t="shared" si="146"/>
        <v>003 - 137</v>
      </c>
      <c r="D9357" s="52" t="s">
        <v>34487</v>
      </c>
      <c r="E9357" s="52" t="s">
        <v>3328</v>
      </c>
      <c r="F9357" s="16" t="s">
        <v>19130</v>
      </c>
      <c r="G9357" s="16" t="s">
        <v>10731</v>
      </c>
      <c r="H9357" s="16" t="s">
        <v>10732</v>
      </c>
      <c r="I9357" s="16" t="s">
        <v>24996</v>
      </c>
      <c r="J9357" s="16" t="s">
        <v>7990</v>
      </c>
    </row>
    <row r="9358" spans="1:10">
      <c r="A9358" s="16" t="s">
        <v>24995</v>
      </c>
      <c r="B9358" s="52" t="s">
        <v>2385</v>
      </c>
      <c r="C9358" s="16" t="str">
        <f t="shared" si="146"/>
        <v>103 - 063</v>
      </c>
      <c r="D9358" s="52" t="s">
        <v>34487</v>
      </c>
      <c r="E9358" s="52" t="s">
        <v>14668</v>
      </c>
      <c r="F9358" s="16" t="s">
        <v>31723</v>
      </c>
      <c r="G9358" s="16" t="s">
        <v>14667</v>
      </c>
      <c r="H9358" s="16" t="s">
        <v>10732</v>
      </c>
      <c r="I9358" s="16" t="s">
        <v>24996</v>
      </c>
    </row>
    <row r="9359" spans="1:10">
      <c r="A9359" s="16" t="s">
        <v>31353</v>
      </c>
      <c r="B9359" s="52" t="s">
        <v>28455</v>
      </c>
      <c r="C9359" s="16" t="str">
        <f t="shared" si="146"/>
        <v>013 - 941</v>
      </c>
      <c r="D9359" s="52"/>
      <c r="E9359" s="52" t="s">
        <v>26240</v>
      </c>
      <c r="G9359" s="16" t="s">
        <v>26239</v>
      </c>
      <c r="H9359" s="16" t="s">
        <v>32666</v>
      </c>
      <c r="I9359" s="16" t="s">
        <v>31354</v>
      </c>
      <c r="J9359" s="16" t="s">
        <v>34487</v>
      </c>
    </row>
    <row r="9360" spans="1:10">
      <c r="A9360" s="16" t="s">
        <v>11897</v>
      </c>
      <c r="B9360" s="52" t="s">
        <v>12027</v>
      </c>
      <c r="C9360" s="16" t="str">
        <f t="shared" si="146"/>
        <v>093 - 042</v>
      </c>
      <c r="D9360" s="52" t="s">
        <v>34487</v>
      </c>
      <c r="E9360" s="52" t="s">
        <v>14112</v>
      </c>
      <c r="F9360" s="16" t="s">
        <v>10897</v>
      </c>
      <c r="G9360" s="16" t="s">
        <v>14111</v>
      </c>
      <c r="H9360" s="16" t="s">
        <v>30334</v>
      </c>
      <c r="I9360" s="16" t="s">
        <v>11898</v>
      </c>
    </row>
    <row r="9361" spans="1:10">
      <c r="A9361" s="16" t="s">
        <v>4749</v>
      </c>
      <c r="B9361" s="52" t="s">
        <v>7464</v>
      </c>
      <c r="C9361" s="16" t="str">
        <f t="shared" si="146"/>
        <v>046 - 028</v>
      </c>
      <c r="D9361" s="52" t="s">
        <v>34487</v>
      </c>
      <c r="E9361" s="52" t="s">
        <v>8862</v>
      </c>
      <c r="F9361" s="16" t="s">
        <v>1423</v>
      </c>
      <c r="G9361" s="16" t="s">
        <v>8861</v>
      </c>
      <c r="H9361" s="16" t="s">
        <v>30328</v>
      </c>
      <c r="I9361" s="16" t="s">
        <v>8585</v>
      </c>
    </row>
    <row r="9362" spans="1:10">
      <c r="A9362" s="16" t="s">
        <v>24022</v>
      </c>
      <c r="B9362" s="52" t="s">
        <v>29965</v>
      </c>
      <c r="C9362" s="16" t="str">
        <f t="shared" si="146"/>
        <v>092 - 807</v>
      </c>
      <c r="D9362" s="52"/>
      <c r="E9362" s="52" t="s">
        <v>3326</v>
      </c>
      <c r="F9362" s="16"/>
      <c r="G9362" s="16" t="s">
        <v>30322</v>
      </c>
      <c r="H9362" s="16" t="s">
        <v>33521</v>
      </c>
      <c r="I9362" s="16" t="s">
        <v>24023</v>
      </c>
      <c r="J9362" s="16" t="s">
        <v>34487</v>
      </c>
    </row>
    <row r="9363" spans="1:10">
      <c r="A9363" s="16" t="s">
        <v>36924</v>
      </c>
      <c r="B9363" s="52" t="s">
        <v>29966</v>
      </c>
      <c r="C9363" s="16" t="str">
        <f t="shared" si="146"/>
        <v>092 - 071</v>
      </c>
      <c r="D9363" s="52" t="s">
        <v>34487</v>
      </c>
      <c r="E9363" s="52" t="s">
        <v>3326</v>
      </c>
      <c r="F9363" s="16" t="s">
        <v>11533</v>
      </c>
      <c r="G9363" s="16" t="s">
        <v>30322</v>
      </c>
      <c r="H9363" s="16" t="s">
        <v>33521</v>
      </c>
      <c r="I9363" s="16" t="s">
        <v>36925</v>
      </c>
    </row>
    <row r="9364" spans="1:10">
      <c r="A9364" s="16" t="s">
        <v>14944</v>
      </c>
      <c r="B9364" s="52" t="s">
        <v>31991</v>
      </c>
      <c r="C9364" s="16" t="str">
        <f t="shared" si="146"/>
        <v>015 - 208</v>
      </c>
      <c r="D9364" s="52" t="s">
        <v>36059</v>
      </c>
      <c r="E9364" s="52" t="s">
        <v>32665</v>
      </c>
      <c r="F9364" s="16" t="s">
        <v>14945</v>
      </c>
      <c r="G9364" s="16" t="s">
        <v>32664</v>
      </c>
      <c r="H9364" s="16" t="s">
        <v>32666</v>
      </c>
      <c r="I9364" s="16" t="s">
        <v>14946</v>
      </c>
    </row>
    <row r="9365" spans="1:10">
      <c r="A9365" s="16" t="s">
        <v>7635</v>
      </c>
      <c r="B9365" s="52" t="s">
        <v>33369</v>
      </c>
      <c r="C9365" s="16" t="str">
        <f t="shared" si="146"/>
        <v>025 - 055</v>
      </c>
      <c r="D9365" s="52" t="s">
        <v>34487</v>
      </c>
      <c r="E9365" s="52" t="s">
        <v>36071</v>
      </c>
      <c r="F9365" s="16" t="s">
        <v>4212</v>
      </c>
      <c r="G9365" s="16" t="s">
        <v>36070</v>
      </c>
      <c r="H9365" s="16" t="s">
        <v>32660</v>
      </c>
      <c r="I9365" s="16" t="s">
        <v>7636</v>
      </c>
    </row>
    <row r="9366" spans="1:10">
      <c r="A9366" s="16" t="s">
        <v>20154</v>
      </c>
      <c r="B9366" s="52" t="s">
        <v>31531</v>
      </c>
      <c r="C9366" s="16" t="str">
        <f t="shared" si="146"/>
        <v>019 - 094</v>
      </c>
      <c r="D9366" s="52" t="s">
        <v>36059</v>
      </c>
      <c r="E9366" s="52" t="s">
        <v>23092</v>
      </c>
      <c r="F9366" s="16" t="s">
        <v>32434</v>
      </c>
      <c r="G9366" s="16" t="s">
        <v>23091</v>
      </c>
      <c r="H9366" s="16" t="s">
        <v>32666</v>
      </c>
      <c r="I9366" s="16" t="s">
        <v>20155</v>
      </c>
    </row>
    <row r="9367" spans="1:10">
      <c r="A9367" s="16" t="s">
        <v>1172</v>
      </c>
      <c r="B9367" s="52" t="s">
        <v>3175</v>
      </c>
      <c r="C9367" s="16" t="str">
        <f t="shared" si="146"/>
        <v>016 - 198</v>
      </c>
      <c r="D9367" s="52" t="s">
        <v>36059</v>
      </c>
      <c r="E9367" s="52" t="s">
        <v>10742</v>
      </c>
      <c r="F9367" s="16" t="s">
        <v>1173</v>
      </c>
      <c r="G9367" s="16" t="s">
        <v>10741</v>
      </c>
      <c r="H9367" s="16" t="s">
        <v>32666</v>
      </c>
      <c r="I9367" s="16" t="s">
        <v>1174</v>
      </c>
    </row>
    <row r="9368" spans="1:10">
      <c r="A9368" s="16" t="s">
        <v>1178</v>
      </c>
      <c r="B9368" s="52" t="s">
        <v>12609</v>
      </c>
      <c r="C9368" s="16" t="str">
        <f t="shared" si="146"/>
        <v>016 - 199</v>
      </c>
      <c r="D9368" s="52" t="s">
        <v>34487</v>
      </c>
      <c r="E9368" s="52" t="s">
        <v>10742</v>
      </c>
      <c r="F9368" s="16" t="s">
        <v>1179</v>
      </c>
      <c r="G9368" s="16" t="s">
        <v>10741</v>
      </c>
      <c r="H9368" s="16" t="s">
        <v>32666</v>
      </c>
      <c r="I9368" s="16" t="s">
        <v>1180</v>
      </c>
    </row>
    <row r="9369" spans="1:10">
      <c r="A9369" s="16" t="s">
        <v>29335</v>
      </c>
      <c r="B9369" s="52" t="s">
        <v>5058</v>
      </c>
      <c r="C9369" s="16" t="str">
        <f t="shared" si="146"/>
        <v>064 - 099</v>
      </c>
      <c r="D9369" s="52" t="s">
        <v>34487</v>
      </c>
      <c r="E9369" s="52" t="s">
        <v>27583</v>
      </c>
      <c r="F9369" s="16" t="s">
        <v>29336</v>
      </c>
      <c r="G9369" s="16" t="s">
        <v>27582</v>
      </c>
      <c r="H9369" s="16" t="s">
        <v>30282</v>
      </c>
      <c r="I9369" s="16" t="s">
        <v>29337</v>
      </c>
    </row>
    <row r="9370" spans="1:10">
      <c r="A9370" s="16" t="s">
        <v>29712</v>
      </c>
      <c r="B9370" s="52" t="s">
        <v>1571</v>
      </c>
      <c r="C9370" s="16" t="str">
        <f t="shared" si="146"/>
        <v>017 - 178</v>
      </c>
      <c r="D9370" s="52" t="s">
        <v>34487</v>
      </c>
      <c r="E9370" s="52" t="s">
        <v>22538</v>
      </c>
      <c r="F9370" s="16" t="s">
        <v>34390</v>
      </c>
      <c r="G9370" s="16" t="s">
        <v>22537</v>
      </c>
      <c r="H9370" s="16" t="s">
        <v>32666</v>
      </c>
      <c r="I9370" s="16" t="s">
        <v>29713</v>
      </c>
    </row>
    <row r="9371" spans="1:10">
      <c r="A9371" s="16" t="s">
        <v>35591</v>
      </c>
      <c r="B9371" s="52" t="s">
        <v>9249</v>
      </c>
      <c r="C9371" s="16" t="str">
        <f t="shared" si="146"/>
        <v>020 - 061</v>
      </c>
      <c r="D9371" s="52" t="s">
        <v>36059</v>
      </c>
      <c r="E9371" s="52" t="s">
        <v>26789</v>
      </c>
      <c r="F9371" s="16" t="s">
        <v>35592</v>
      </c>
      <c r="G9371" s="16" t="s">
        <v>26788</v>
      </c>
      <c r="H9371" s="16" t="s">
        <v>32666</v>
      </c>
      <c r="I9371" s="16" t="s">
        <v>35593</v>
      </c>
    </row>
    <row r="9372" spans="1:10">
      <c r="A9372" s="16" t="s">
        <v>3530</v>
      </c>
      <c r="B9372" s="52" t="s">
        <v>17088</v>
      </c>
      <c r="C9372" s="16" t="str">
        <f t="shared" si="146"/>
        <v>059 - 027</v>
      </c>
      <c r="D9372" s="52" t="s">
        <v>34487</v>
      </c>
      <c r="E9372" s="52" t="s">
        <v>37309</v>
      </c>
      <c r="F9372" s="16" t="s">
        <v>3531</v>
      </c>
      <c r="G9372" s="16" t="s">
        <v>37308</v>
      </c>
      <c r="H9372" s="16" t="s">
        <v>20396</v>
      </c>
      <c r="I9372" s="16" t="s">
        <v>3532</v>
      </c>
    </row>
    <row r="9373" spans="1:10">
      <c r="A9373" s="16" t="s">
        <v>30843</v>
      </c>
      <c r="B9373" s="52" t="s">
        <v>28143</v>
      </c>
      <c r="C9373" s="16" t="str">
        <f t="shared" si="146"/>
        <v>026 - 080</v>
      </c>
      <c r="D9373" s="52" t="s">
        <v>36059</v>
      </c>
      <c r="E9373" s="52" t="s">
        <v>8857</v>
      </c>
      <c r="F9373" s="16" t="s">
        <v>12032</v>
      </c>
      <c r="G9373" s="16" t="s">
        <v>8856</v>
      </c>
      <c r="H9373" s="16" t="s">
        <v>32660</v>
      </c>
      <c r="I9373" s="16" t="s">
        <v>30844</v>
      </c>
    </row>
    <row r="9374" spans="1:10">
      <c r="A9374" s="16" t="s">
        <v>11574</v>
      </c>
      <c r="B9374" s="52" t="s">
        <v>13360</v>
      </c>
      <c r="C9374" s="16" t="str">
        <f t="shared" si="146"/>
        <v>014 - 059</v>
      </c>
      <c r="D9374" s="52" t="s">
        <v>34487</v>
      </c>
      <c r="E9374" s="52" t="s">
        <v>31453</v>
      </c>
      <c r="F9374" s="16" t="s">
        <v>30450</v>
      </c>
      <c r="G9374" s="16" t="s">
        <v>31452</v>
      </c>
      <c r="H9374" s="16" t="s">
        <v>32666</v>
      </c>
      <c r="I9374" s="16" t="s">
        <v>1956</v>
      </c>
      <c r="J9374" s="16"/>
    </row>
    <row r="9375" spans="1:10">
      <c r="A9375" s="16" t="s">
        <v>33380</v>
      </c>
      <c r="B9375" s="52" t="s">
        <v>29914</v>
      </c>
      <c r="C9375" s="16" t="str">
        <f t="shared" si="146"/>
        <v>005 - 104</v>
      </c>
      <c r="D9375" s="52" t="s">
        <v>34487</v>
      </c>
      <c r="E9375" s="52" t="s">
        <v>18693</v>
      </c>
      <c r="F9375" s="16" t="s">
        <v>29387</v>
      </c>
      <c r="G9375" s="16" t="s">
        <v>18692</v>
      </c>
      <c r="H9375" s="16" t="s">
        <v>10732</v>
      </c>
      <c r="I9375" s="16" t="s">
        <v>33381</v>
      </c>
    </row>
    <row r="9376" spans="1:10">
      <c r="A9376" s="16" t="s">
        <v>1830</v>
      </c>
      <c r="B9376" s="52" t="s">
        <v>36449</v>
      </c>
      <c r="C9376" s="16" t="str">
        <f t="shared" si="146"/>
        <v>031 - 868</v>
      </c>
      <c r="D9376" s="52"/>
      <c r="E9376" s="52" t="s">
        <v>7531</v>
      </c>
      <c r="F9376" s="16"/>
      <c r="G9376" s="16" t="s">
        <v>7530</v>
      </c>
      <c r="H9376" s="16" t="s">
        <v>30334</v>
      </c>
      <c r="I9376" s="16" t="s">
        <v>1831</v>
      </c>
      <c r="J9376" s="16" t="s">
        <v>34487</v>
      </c>
    </row>
    <row r="9377" spans="1:10">
      <c r="A9377" s="16" t="s">
        <v>18064</v>
      </c>
      <c r="B9377" s="52" t="s">
        <v>21198</v>
      </c>
      <c r="C9377" s="16" t="str">
        <f t="shared" si="146"/>
        <v>078 - 140</v>
      </c>
      <c r="D9377" s="52" t="s">
        <v>34487</v>
      </c>
      <c r="E9377" s="52" t="s">
        <v>1697</v>
      </c>
      <c r="F9377" s="16" t="s">
        <v>32888</v>
      </c>
      <c r="G9377" s="16" t="s">
        <v>1696</v>
      </c>
      <c r="H9377" s="16" t="s">
        <v>4772</v>
      </c>
      <c r="I9377" s="16" t="s">
        <v>18065</v>
      </c>
    </row>
    <row r="9378" spans="1:10">
      <c r="A9378" s="16" t="s">
        <v>35725</v>
      </c>
      <c r="B9378" s="52" t="s">
        <v>22080</v>
      </c>
      <c r="C9378" s="16" t="str">
        <f t="shared" si="146"/>
        <v>042 - 046</v>
      </c>
      <c r="D9378" s="52" t="s">
        <v>36059</v>
      </c>
      <c r="E9378" s="52" t="s">
        <v>1290</v>
      </c>
      <c r="F9378" s="16" t="s">
        <v>2518</v>
      </c>
      <c r="G9378" s="16" t="s">
        <v>33346</v>
      </c>
      <c r="H9378" s="16" t="s">
        <v>20397</v>
      </c>
      <c r="I9378" s="16" t="s">
        <v>35726</v>
      </c>
    </row>
    <row r="9379" spans="1:10">
      <c r="A9379" s="16" t="s">
        <v>12729</v>
      </c>
      <c r="B9379" s="52" t="s">
        <v>21199</v>
      </c>
      <c r="C9379" s="16" t="str">
        <f t="shared" si="146"/>
        <v>078 - 141</v>
      </c>
      <c r="D9379" s="52" t="s">
        <v>34487</v>
      </c>
      <c r="E9379" s="52" t="s">
        <v>1697</v>
      </c>
      <c r="F9379" s="16" t="s">
        <v>17001</v>
      </c>
      <c r="G9379" s="16" t="s">
        <v>1696</v>
      </c>
      <c r="H9379" s="16" t="s">
        <v>4772</v>
      </c>
      <c r="I9379" s="16" t="s">
        <v>11003</v>
      </c>
    </row>
    <row r="9380" spans="1:10">
      <c r="A9380" s="16" t="s">
        <v>10608</v>
      </c>
      <c r="B9380" s="52" t="s">
        <v>19616</v>
      </c>
      <c r="C9380" s="16" t="str">
        <f t="shared" si="146"/>
        <v>010 - 058</v>
      </c>
      <c r="D9380" s="52" t="s">
        <v>36059</v>
      </c>
      <c r="E9380" s="52" t="s">
        <v>30437</v>
      </c>
      <c r="F9380" s="16" t="s">
        <v>25388</v>
      </c>
      <c r="G9380" s="16" t="s">
        <v>30436</v>
      </c>
      <c r="H9380" s="16" t="s">
        <v>34573</v>
      </c>
      <c r="I9380" s="16" t="s">
        <v>10609</v>
      </c>
      <c r="J9380" s="16"/>
    </row>
    <row r="9381" spans="1:10">
      <c r="A9381" s="16" t="s">
        <v>4999</v>
      </c>
      <c r="B9381" s="52" t="s">
        <v>20316</v>
      </c>
      <c r="C9381" s="16" t="str">
        <f t="shared" si="146"/>
        <v>079 - 128</v>
      </c>
      <c r="D9381" s="52" t="s">
        <v>34487</v>
      </c>
      <c r="E9381" s="52" t="s">
        <v>4771</v>
      </c>
      <c r="F9381" s="16" t="s">
        <v>5000</v>
      </c>
      <c r="G9381" s="16" t="s">
        <v>4770</v>
      </c>
      <c r="H9381" s="16" t="s">
        <v>4772</v>
      </c>
      <c r="I9381" s="16" t="s">
        <v>20047</v>
      </c>
      <c r="J9381" s="16" t="s">
        <v>7990</v>
      </c>
    </row>
    <row r="9382" spans="1:10">
      <c r="A9382" s="16" t="s">
        <v>20046</v>
      </c>
      <c r="B9382" s="52" t="s">
        <v>36217</v>
      </c>
      <c r="C9382" s="16" t="str">
        <f t="shared" si="146"/>
        <v>102 - 037</v>
      </c>
      <c r="D9382" s="52" t="s">
        <v>34487</v>
      </c>
      <c r="E9382" s="52" t="s">
        <v>27777</v>
      </c>
      <c r="F9382" s="16" t="s">
        <v>13683</v>
      </c>
      <c r="G9382" s="16" t="s">
        <v>27776</v>
      </c>
      <c r="H9382" s="16" t="s">
        <v>4772</v>
      </c>
      <c r="I9382" s="16" t="s">
        <v>20047</v>
      </c>
      <c r="J9382" s="16"/>
    </row>
    <row r="9383" spans="1:10">
      <c r="A9383" s="16" t="s">
        <v>31954</v>
      </c>
      <c r="B9383" s="52" t="s">
        <v>22081</v>
      </c>
      <c r="C9383" s="16" t="str">
        <f t="shared" si="146"/>
        <v>042 - 047</v>
      </c>
      <c r="D9383" s="52" t="s">
        <v>34487</v>
      </c>
      <c r="E9383" s="52" t="s">
        <v>1290</v>
      </c>
      <c r="F9383" s="16" t="s">
        <v>31955</v>
      </c>
      <c r="G9383" s="16" t="s">
        <v>33346</v>
      </c>
      <c r="H9383" s="16" t="s">
        <v>20397</v>
      </c>
      <c r="I9383" s="16" t="s">
        <v>19203</v>
      </c>
      <c r="J9383" s="16"/>
    </row>
    <row r="9384" spans="1:10">
      <c r="A9384" s="16" t="s">
        <v>28657</v>
      </c>
      <c r="B9384" s="52" t="s">
        <v>27496</v>
      </c>
      <c r="C9384" s="16" t="str">
        <f t="shared" si="146"/>
        <v>041 - 061</v>
      </c>
      <c r="D9384" s="52" t="s">
        <v>34487</v>
      </c>
      <c r="E9384" s="52" t="s">
        <v>31873</v>
      </c>
      <c r="F9384" s="16" t="s">
        <v>12856</v>
      </c>
      <c r="G9384" s="16" t="s">
        <v>31872</v>
      </c>
      <c r="H9384" s="16" t="s">
        <v>20397</v>
      </c>
      <c r="I9384" s="16" t="s">
        <v>28658</v>
      </c>
    </row>
    <row r="9385" spans="1:10">
      <c r="A9385" s="16" t="s">
        <v>6007</v>
      </c>
      <c r="B9385" s="52" t="s">
        <v>26724</v>
      </c>
      <c r="C9385" s="16" t="str">
        <f t="shared" si="146"/>
        <v>071 - 053</v>
      </c>
      <c r="D9385" s="52" t="s">
        <v>36059</v>
      </c>
      <c r="E9385" s="52" t="s">
        <v>13516</v>
      </c>
      <c r="F9385" s="16" t="s">
        <v>20426</v>
      </c>
      <c r="G9385" s="16" t="s">
        <v>13515</v>
      </c>
      <c r="H9385" s="16" t="s">
        <v>37422</v>
      </c>
      <c r="I9385" s="16" t="s">
        <v>7977</v>
      </c>
    </row>
    <row r="9386" spans="1:10">
      <c r="A9386" s="16" t="s">
        <v>28331</v>
      </c>
      <c r="B9386" s="52" t="s">
        <v>22077</v>
      </c>
      <c r="C9386" s="16" t="str">
        <f t="shared" si="146"/>
        <v>085 - 018</v>
      </c>
      <c r="D9386" s="52" t="s">
        <v>34487</v>
      </c>
      <c r="E9386" s="52" t="s">
        <v>5706</v>
      </c>
      <c r="F9386" s="16" t="s">
        <v>5717</v>
      </c>
      <c r="G9386" s="16" t="s">
        <v>5718</v>
      </c>
      <c r="H9386" s="16" t="s">
        <v>29917</v>
      </c>
      <c r="I9386" s="16" t="s">
        <v>28332</v>
      </c>
    </row>
    <row r="9387" spans="1:10">
      <c r="A9387" s="16" t="s">
        <v>4346</v>
      </c>
      <c r="B9387" s="52" t="s">
        <v>5077</v>
      </c>
      <c r="C9387" s="16" t="str">
        <f t="shared" si="146"/>
        <v>004 - 218</v>
      </c>
      <c r="D9387" s="52" t="s">
        <v>36059</v>
      </c>
      <c r="E9387" s="52" t="s">
        <v>10758</v>
      </c>
      <c r="F9387" s="16" t="s">
        <v>16892</v>
      </c>
      <c r="G9387" s="16" t="s">
        <v>10757</v>
      </c>
      <c r="H9387" s="16" t="s">
        <v>10732</v>
      </c>
      <c r="I9387" s="16" t="s">
        <v>4347</v>
      </c>
    </row>
    <row r="9388" spans="1:10">
      <c r="A9388" s="16" t="s">
        <v>33620</v>
      </c>
      <c r="B9388" s="52" t="s">
        <v>34539</v>
      </c>
      <c r="C9388" s="16" t="str">
        <f t="shared" si="146"/>
        <v>006 - 159</v>
      </c>
      <c r="D9388" s="52" t="s">
        <v>36059</v>
      </c>
      <c r="E9388" s="52" t="s">
        <v>26671</v>
      </c>
      <c r="F9388" s="16" t="s">
        <v>30261</v>
      </c>
      <c r="G9388" s="16" t="s">
        <v>26670</v>
      </c>
      <c r="H9388" s="16" t="s">
        <v>10732</v>
      </c>
      <c r="I9388" s="16" t="s">
        <v>33621</v>
      </c>
    </row>
    <row r="9389" spans="1:10">
      <c r="A9389" s="16" t="s">
        <v>7610</v>
      </c>
      <c r="B9389" s="52" t="s">
        <v>29967</v>
      </c>
      <c r="C9389" s="16" t="str">
        <f t="shared" si="146"/>
        <v>092 - 072</v>
      </c>
      <c r="D9389" s="52" t="s">
        <v>36059</v>
      </c>
      <c r="E9389" s="52" t="s">
        <v>3326</v>
      </c>
      <c r="F9389" s="16" t="s">
        <v>7611</v>
      </c>
      <c r="G9389" s="16" t="s">
        <v>30322</v>
      </c>
      <c r="H9389" s="16" t="s">
        <v>33521</v>
      </c>
      <c r="I9389" s="16" t="s">
        <v>7612</v>
      </c>
    </row>
    <row r="9390" spans="1:10">
      <c r="A9390" s="16" t="s">
        <v>21451</v>
      </c>
      <c r="B9390" s="52" t="s">
        <v>27196</v>
      </c>
      <c r="C9390" s="16" t="str">
        <f t="shared" si="146"/>
        <v>036 - 042</v>
      </c>
      <c r="D9390" s="52" t="s">
        <v>34487</v>
      </c>
      <c r="E9390" s="52" t="s">
        <v>37427</v>
      </c>
      <c r="F9390" s="16" t="s">
        <v>21452</v>
      </c>
      <c r="G9390" s="16" t="s">
        <v>37426</v>
      </c>
      <c r="H9390" s="16" t="s">
        <v>35981</v>
      </c>
      <c r="I9390" s="16" t="s">
        <v>21453</v>
      </c>
    </row>
    <row r="9391" spans="1:10">
      <c r="A9391" s="16" t="s">
        <v>28039</v>
      </c>
      <c r="B9391" s="52" t="s">
        <v>25009</v>
      </c>
      <c r="C9391" s="16" t="str">
        <f t="shared" si="146"/>
        <v>065 - 139</v>
      </c>
      <c r="D9391" s="52" t="s">
        <v>34487</v>
      </c>
      <c r="E9391" s="52" t="s">
        <v>29546</v>
      </c>
      <c r="F9391" s="16" t="s">
        <v>37248</v>
      </c>
      <c r="G9391" s="16" t="s">
        <v>29545</v>
      </c>
      <c r="H9391" s="16" t="s">
        <v>30282</v>
      </c>
      <c r="I9391" s="16" t="s">
        <v>28040</v>
      </c>
    </row>
    <row r="9392" spans="1:10">
      <c r="A9392" s="16" t="s">
        <v>11341</v>
      </c>
      <c r="B9392" s="52" t="s">
        <v>11117</v>
      </c>
      <c r="C9392" s="16" t="str">
        <f t="shared" si="146"/>
        <v>068 - 040</v>
      </c>
      <c r="D9392" s="52" t="s">
        <v>34487</v>
      </c>
      <c r="E9392" s="52" t="s">
        <v>34259</v>
      </c>
      <c r="F9392" s="16" t="s">
        <v>34258</v>
      </c>
      <c r="G9392" s="16" t="s">
        <v>21099</v>
      </c>
      <c r="H9392" s="16" t="s">
        <v>15395</v>
      </c>
      <c r="I9392" s="16" t="s">
        <v>6475</v>
      </c>
      <c r="J9392" s="16"/>
    </row>
    <row r="9393" spans="1:10">
      <c r="A9393" s="16" t="s">
        <v>821</v>
      </c>
      <c r="B9393" s="52" t="s">
        <v>24302</v>
      </c>
      <c r="C9393" s="16" t="str">
        <f t="shared" si="146"/>
        <v>043 - 051</v>
      </c>
      <c r="D9393" s="52" t="s">
        <v>34487</v>
      </c>
      <c r="E9393" s="52" t="s">
        <v>36775</v>
      </c>
      <c r="F9393" s="16" t="s">
        <v>13741</v>
      </c>
      <c r="G9393" s="16" t="s">
        <v>27380</v>
      </c>
      <c r="H9393" s="16" t="s">
        <v>20397</v>
      </c>
      <c r="I9393" s="16" t="s">
        <v>822</v>
      </c>
    </row>
    <row r="9394" spans="1:10">
      <c r="A9394" s="16" t="s">
        <v>26711</v>
      </c>
      <c r="B9394" s="52" t="s">
        <v>35997</v>
      </c>
      <c r="C9394" s="16" t="str">
        <f t="shared" si="146"/>
        <v>063 - 078</v>
      </c>
      <c r="D9394" s="52" t="s">
        <v>36059</v>
      </c>
      <c r="E9394" s="52" t="s">
        <v>30281</v>
      </c>
      <c r="F9394" s="16" t="s">
        <v>30749</v>
      </c>
      <c r="G9394" s="16" t="s">
        <v>30319</v>
      </c>
      <c r="H9394" s="16" t="s">
        <v>30282</v>
      </c>
      <c r="I9394" s="16" t="s">
        <v>26712</v>
      </c>
      <c r="J9394" s="16"/>
    </row>
    <row r="9395" spans="1:10">
      <c r="A9395" s="16" t="s">
        <v>5020</v>
      </c>
      <c r="B9395" s="52" t="s">
        <v>20317</v>
      </c>
      <c r="C9395" s="16" t="str">
        <f t="shared" si="146"/>
        <v>079 - 129</v>
      </c>
      <c r="D9395" s="52" t="s">
        <v>34487</v>
      </c>
      <c r="E9395" s="52" t="s">
        <v>4771</v>
      </c>
      <c r="F9395" s="16" t="s">
        <v>16548</v>
      </c>
      <c r="G9395" s="16" t="s">
        <v>4770</v>
      </c>
      <c r="H9395" s="16" t="s">
        <v>4772</v>
      </c>
      <c r="I9395" s="16" t="s">
        <v>5021</v>
      </c>
    </row>
    <row r="9396" spans="1:10">
      <c r="A9396" s="16" t="s">
        <v>5328</v>
      </c>
      <c r="B9396" s="52" t="s">
        <v>34089</v>
      </c>
      <c r="C9396" s="16" t="str">
        <f t="shared" si="146"/>
        <v>080 - 087</v>
      </c>
      <c r="D9396" s="52" t="s">
        <v>34487</v>
      </c>
      <c r="E9396" s="52" t="s">
        <v>1692</v>
      </c>
      <c r="F9396" s="16" t="s">
        <v>27376</v>
      </c>
      <c r="G9396" s="16" t="s">
        <v>1691</v>
      </c>
      <c r="H9396" s="16" t="s">
        <v>4772</v>
      </c>
      <c r="I9396" s="16" t="s">
        <v>5329</v>
      </c>
    </row>
    <row r="9397" spans="1:10">
      <c r="A9397" s="16" t="s">
        <v>24024</v>
      </c>
      <c r="B9397" s="52" t="s">
        <v>32424</v>
      </c>
      <c r="C9397" s="16" t="str">
        <f t="shared" si="146"/>
        <v>026 - 807</v>
      </c>
      <c r="D9397" s="52"/>
      <c r="E9397" s="52" t="s">
        <v>8857</v>
      </c>
      <c r="F9397" s="16"/>
      <c r="G9397" s="16" t="s">
        <v>8856</v>
      </c>
      <c r="H9397" s="16" t="s">
        <v>32660</v>
      </c>
      <c r="I9397" s="16" t="s">
        <v>24025</v>
      </c>
      <c r="J9397" s="16" t="s">
        <v>34487</v>
      </c>
    </row>
    <row r="9398" spans="1:10">
      <c r="A9398" s="16" t="s">
        <v>29007</v>
      </c>
      <c r="B9398" s="52" t="s">
        <v>9250</v>
      </c>
      <c r="C9398" s="16" t="str">
        <f t="shared" si="146"/>
        <v>020 - 062</v>
      </c>
      <c r="D9398" s="52" t="s">
        <v>36059</v>
      </c>
      <c r="E9398" s="52" t="s">
        <v>26789</v>
      </c>
      <c r="F9398" s="16" t="s">
        <v>19051</v>
      </c>
      <c r="G9398" s="16" t="s">
        <v>26788</v>
      </c>
      <c r="H9398" s="16" t="s">
        <v>32666</v>
      </c>
      <c r="I9398" s="16" t="s">
        <v>29008</v>
      </c>
    </row>
    <row r="9399" spans="1:10">
      <c r="A9399" s="16" t="s">
        <v>33106</v>
      </c>
      <c r="B9399" s="52" t="s">
        <v>4670</v>
      </c>
      <c r="C9399" s="16" t="str">
        <f t="shared" si="146"/>
        <v>022 - 916</v>
      </c>
      <c r="D9399" s="52"/>
      <c r="E9399" s="52" t="s">
        <v>4777</v>
      </c>
      <c r="G9399" s="16" t="s">
        <v>4776</v>
      </c>
      <c r="H9399" s="16" t="s">
        <v>4778</v>
      </c>
      <c r="I9399" s="16" t="s">
        <v>4733</v>
      </c>
      <c r="J9399" s="16" t="s">
        <v>34487</v>
      </c>
    </row>
    <row r="9400" spans="1:10">
      <c r="A9400" s="16" t="s">
        <v>5821</v>
      </c>
      <c r="B9400" s="52" t="s">
        <v>34544</v>
      </c>
      <c r="C9400" s="16" t="str">
        <f t="shared" si="146"/>
        <v>005 - 816</v>
      </c>
      <c r="D9400" s="52"/>
      <c r="E9400" s="52" t="s">
        <v>18693</v>
      </c>
      <c r="F9400" s="16"/>
      <c r="G9400" s="16" t="s">
        <v>18692</v>
      </c>
      <c r="H9400" s="16" t="s">
        <v>10732</v>
      </c>
      <c r="I9400" s="16" t="s">
        <v>7039</v>
      </c>
      <c r="J9400" s="16" t="s">
        <v>34487</v>
      </c>
    </row>
    <row r="9401" spans="1:10">
      <c r="A9401" s="16" t="s">
        <v>34866</v>
      </c>
      <c r="B9401" s="52" t="s">
        <v>24303</v>
      </c>
      <c r="C9401" s="16" t="str">
        <f t="shared" si="146"/>
        <v>043 - 052</v>
      </c>
      <c r="D9401" s="52" t="s">
        <v>34487</v>
      </c>
      <c r="E9401" s="52" t="s">
        <v>36775</v>
      </c>
      <c r="F9401" s="16" t="s">
        <v>34867</v>
      </c>
      <c r="G9401" s="16" t="s">
        <v>27380</v>
      </c>
      <c r="H9401" s="16" t="s">
        <v>20397</v>
      </c>
      <c r="I9401" s="16" t="s">
        <v>34868</v>
      </c>
      <c r="J9401" s="16"/>
    </row>
    <row r="9402" spans="1:10">
      <c r="A9402" s="16" t="s">
        <v>13844</v>
      </c>
      <c r="B9402" s="52" t="s">
        <v>5078</v>
      </c>
      <c r="C9402" s="16" t="str">
        <f t="shared" si="146"/>
        <v>004 - 219</v>
      </c>
      <c r="D9402" s="52" t="s">
        <v>34487</v>
      </c>
      <c r="E9402" s="52" t="s">
        <v>10758</v>
      </c>
      <c r="F9402" s="16" t="s">
        <v>16892</v>
      </c>
      <c r="G9402" s="16" t="s">
        <v>10757</v>
      </c>
      <c r="H9402" s="16" t="s">
        <v>10732</v>
      </c>
      <c r="I9402" s="16" t="s">
        <v>13845</v>
      </c>
    </row>
    <row r="9403" spans="1:10">
      <c r="A9403" s="16" t="s">
        <v>32055</v>
      </c>
      <c r="B9403" s="52" t="s">
        <v>14731</v>
      </c>
      <c r="C9403" s="16" t="str">
        <f t="shared" si="146"/>
        <v>047 - 020</v>
      </c>
      <c r="D9403" s="52" t="s">
        <v>34487</v>
      </c>
      <c r="E9403" s="52" t="s">
        <v>26235</v>
      </c>
      <c r="F9403" s="16" t="s">
        <v>32056</v>
      </c>
      <c r="G9403" s="16" t="s">
        <v>26234</v>
      </c>
      <c r="H9403" s="16" t="s">
        <v>30328</v>
      </c>
      <c r="I9403" s="16" t="s">
        <v>20202</v>
      </c>
    </row>
    <row r="9404" spans="1:10">
      <c r="A9404" s="16" t="s">
        <v>25946</v>
      </c>
      <c r="B9404" s="52" t="s">
        <v>34540</v>
      </c>
      <c r="C9404" s="16" t="str">
        <f t="shared" si="146"/>
        <v>006 - 160</v>
      </c>
      <c r="D9404" s="52" t="s">
        <v>34487</v>
      </c>
      <c r="E9404" s="52" t="s">
        <v>26671</v>
      </c>
      <c r="F9404" s="16" t="s">
        <v>25947</v>
      </c>
      <c r="G9404" s="16" t="s">
        <v>26670</v>
      </c>
      <c r="H9404" s="16" t="s">
        <v>10732</v>
      </c>
      <c r="I9404" s="16" t="s">
        <v>25948</v>
      </c>
    </row>
    <row r="9405" spans="1:10">
      <c r="A9405" s="16" t="s">
        <v>25742</v>
      </c>
      <c r="B9405" s="52" t="s">
        <v>12204</v>
      </c>
      <c r="C9405" s="16" t="str">
        <f t="shared" si="146"/>
        <v>002 - 137</v>
      </c>
      <c r="D9405" s="52" t="s">
        <v>36059</v>
      </c>
      <c r="E9405" s="52" t="s">
        <v>36066</v>
      </c>
      <c r="F9405" s="16" t="s">
        <v>25743</v>
      </c>
      <c r="G9405" s="16" t="s">
        <v>20457</v>
      </c>
      <c r="H9405" s="16" t="s">
        <v>10732</v>
      </c>
      <c r="I9405" s="16" t="s">
        <v>25744</v>
      </c>
    </row>
    <row r="9406" spans="1:10">
      <c r="A9406" s="16" t="s">
        <v>1521</v>
      </c>
      <c r="B9406" s="52" t="s">
        <v>25010</v>
      </c>
      <c r="C9406" s="16" t="str">
        <f t="shared" si="146"/>
        <v>065 - 140</v>
      </c>
      <c r="D9406" s="52" t="s">
        <v>34487</v>
      </c>
      <c r="E9406" s="52" t="s">
        <v>29546</v>
      </c>
      <c r="F9406" s="16" t="s">
        <v>1522</v>
      </c>
      <c r="G9406" s="16" t="s">
        <v>29545</v>
      </c>
      <c r="H9406" s="16" t="s">
        <v>30282</v>
      </c>
      <c r="I9406" s="16" t="s">
        <v>1523</v>
      </c>
    </row>
    <row r="9407" spans="1:10">
      <c r="A9407" s="16" t="s">
        <v>18764</v>
      </c>
      <c r="B9407" s="52" t="s">
        <v>29968</v>
      </c>
      <c r="C9407" s="16" t="str">
        <f t="shared" si="146"/>
        <v>092 - 073</v>
      </c>
      <c r="D9407" s="52" t="s">
        <v>36059</v>
      </c>
      <c r="E9407" s="52" t="s">
        <v>3326</v>
      </c>
      <c r="F9407" s="16" t="s">
        <v>4046</v>
      </c>
      <c r="G9407" s="16" t="s">
        <v>30322</v>
      </c>
      <c r="H9407" s="16" t="s">
        <v>33521</v>
      </c>
      <c r="I9407" s="16" t="s">
        <v>4047</v>
      </c>
    </row>
    <row r="9408" spans="1:10">
      <c r="A9408" s="16" t="s">
        <v>33209</v>
      </c>
      <c r="B9408" s="52" t="s">
        <v>2906</v>
      </c>
      <c r="C9408" s="16" t="str">
        <f t="shared" si="146"/>
        <v>091 - 080</v>
      </c>
      <c r="D9408" s="52" t="s">
        <v>34487</v>
      </c>
      <c r="E9408" s="52" t="s">
        <v>31546</v>
      </c>
      <c r="F9408" s="16" t="s">
        <v>23304</v>
      </c>
      <c r="G9408" s="16" t="s">
        <v>31545</v>
      </c>
      <c r="H9408" s="16" t="s">
        <v>33521</v>
      </c>
      <c r="I9408" s="16" t="s">
        <v>1894</v>
      </c>
    </row>
    <row r="9409" spans="1:10">
      <c r="A9409" s="16" t="s">
        <v>26875</v>
      </c>
      <c r="B9409" s="52" t="s">
        <v>24754</v>
      </c>
      <c r="C9409" s="16" t="str">
        <f t="shared" si="146"/>
        <v>060 - 071</v>
      </c>
      <c r="D9409" s="52" t="s">
        <v>34487</v>
      </c>
      <c r="E9409" s="52" t="s">
        <v>10737</v>
      </c>
      <c r="F9409" s="16" t="s">
        <v>10735</v>
      </c>
      <c r="G9409" s="16" t="s">
        <v>10736</v>
      </c>
      <c r="H9409" s="16" t="s">
        <v>20396</v>
      </c>
      <c r="I9409" s="16" t="s">
        <v>26876</v>
      </c>
    </row>
    <row r="9410" spans="1:10">
      <c r="A9410" s="16" t="s">
        <v>37579</v>
      </c>
      <c r="B9410" s="52" t="s">
        <v>24862</v>
      </c>
      <c r="C9410" s="16" t="str">
        <f t="shared" si="146"/>
        <v>041 - 062</v>
      </c>
      <c r="D9410" s="52" t="s">
        <v>34487</v>
      </c>
      <c r="E9410" s="52" t="s">
        <v>31873</v>
      </c>
      <c r="F9410" s="16" t="s">
        <v>2339</v>
      </c>
      <c r="G9410" s="16" t="s">
        <v>31872</v>
      </c>
      <c r="H9410" s="16" t="s">
        <v>20397</v>
      </c>
      <c r="I9410" s="16" t="s">
        <v>37580</v>
      </c>
    </row>
    <row r="9411" spans="1:10">
      <c r="A9411" s="16" t="s">
        <v>20194</v>
      </c>
      <c r="B9411" s="52" t="s">
        <v>12268</v>
      </c>
      <c r="C9411" s="16" t="str">
        <f t="shared" si="146"/>
        <v>079 - 130</v>
      </c>
      <c r="D9411" s="52" t="s">
        <v>34487</v>
      </c>
      <c r="E9411" s="52" t="s">
        <v>4771</v>
      </c>
      <c r="F9411" s="16" t="s">
        <v>20195</v>
      </c>
      <c r="G9411" s="16" t="s">
        <v>4770</v>
      </c>
      <c r="H9411" s="16" t="s">
        <v>4772</v>
      </c>
      <c r="I9411" s="16" t="s">
        <v>20196</v>
      </c>
    </row>
    <row r="9412" spans="1:10">
      <c r="A9412" s="16" t="s">
        <v>4745</v>
      </c>
      <c r="B9412" s="52" t="s">
        <v>4671</v>
      </c>
      <c r="C9412" s="16" t="str">
        <f t="shared" ref="C9412:C9475" si="147">MID(A9412,1,3) &amp;" - " &amp;MID(A9412,4,3)</f>
        <v>022 - 917</v>
      </c>
      <c r="D9412" s="52"/>
      <c r="E9412" s="52" t="s">
        <v>4777</v>
      </c>
      <c r="G9412" s="16" t="s">
        <v>4776</v>
      </c>
      <c r="H9412" s="16" t="s">
        <v>4778</v>
      </c>
      <c r="I9412" s="16" t="s">
        <v>4746</v>
      </c>
      <c r="J9412" s="16" t="s">
        <v>34487</v>
      </c>
    </row>
    <row r="9413" spans="1:10">
      <c r="A9413" s="16" t="s">
        <v>28523</v>
      </c>
      <c r="B9413" s="52" t="s">
        <v>11307</v>
      </c>
      <c r="C9413" s="16" t="str">
        <f t="shared" si="147"/>
        <v>044 - 069</v>
      </c>
      <c r="D9413" s="52" t="s">
        <v>36059</v>
      </c>
      <c r="E9413" s="52" t="s">
        <v>27373</v>
      </c>
      <c r="F9413" s="16" t="s">
        <v>28827</v>
      </c>
      <c r="G9413" s="16" t="s">
        <v>27372</v>
      </c>
      <c r="H9413" s="16" t="s">
        <v>20397</v>
      </c>
      <c r="I9413" s="16" t="s">
        <v>28524</v>
      </c>
      <c r="J9413" s="16"/>
    </row>
    <row r="9414" spans="1:10">
      <c r="A9414" s="16" t="s">
        <v>14587</v>
      </c>
      <c r="B9414" s="52" t="s">
        <v>32150</v>
      </c>
      <c r="C9414" s="16" t="str">
        <f t="shared" si="147"/>
        <v>032 - 713</v>
      </c>
      <c r="D9414" s="52"/>
      <c r="E9414" s="52" t="s">
        <v>30333</v>
      </c>
      <c r="F9414" s="16"/>
      <c r="G9414" s="16" t="s">
        <v>30332</v>
      </c>
      <c r="H9414" s="16" t="s">
        <v>30334</v>
      </c>
      <c r="I9414" s="16" t="s">
        <v>19431</v>
      </c>
      <c r="J9414" s="16" t="s">
        <v>34487</v>
      </c>
    </row>
    <row r="9415" spans="1:10">
      <c r="A9415" s="16" t="s">
        <v>8639</v>
      </c>
      <c r="B9415" s="52" t="s">
        <v>28808</v>
      </c>
      <c r="C9415" s="16" t="str">
        <f t="shared" si="147"/>
        <v>012 - 890</v>
      </c>
      <c r="D9415" s="52"/>
      <c r="E9415" s="52" t="s">
        <v>18879</v>
      </c>
      <c r="F9415" s="16"/>
      <c r="G9415" s="16" t="s">
        <v>26253</v>
      </c>
      <c r="H9415" s="16" t="s">
        <v>32666</v>
      </c>
      <c r="I9415" s="16" t="s">
        <v>8640</v>
      </c>
      <c r="J9415" s="16" t="s">
        <v>34487</v>
      </c>
    </row>
    <row r="9416" spans="1:10">
      <c r="A9416" s="16" t="s">
        <v>1845</v>
      </c>
      <c r="B9416" s="52" t="s">
        <v>31263</v>
      </c>
      <c r="C9416" s="16" t="str">
        <f t="shared" si="147"/>
        <v>061 - 088</v>
      </c>
      <c r="D9416" s="52" t="s">
        <v>36059</v>
      </c>
      <c r="E9416" s="52" t="s">
        <v>26249</v>
      </c>
      <c r="F9416" s="16" t="s">
        <v>14148</v>
      </c>
      <c r="G9416" s="16" t="s">
        <v>26248</v>
      </c>
      <c r="H9416" s="16" t="s">
        <v>30282</v>
      </c>
      <c r="I9416" s="16" t="s">
        <v>9552</v>
      </c>
      <c r="J9416" s="16"/>
    </row>
    <row r="9417" spans="1:10">
      <c r="A9417" s="16" t="s">
        <v>11006</v>
      </c>
      <c r="B9417" s="52" t="s">
        <v>25011</v>
      </c>
      <c r="C9417" s="16" t="str">
        <f t="shared" si="147"/>
        <v>065 - 141</v>
      </c>
      <c r="D9417" s="52" t="s">
        <v>34487</v>
      </c>
      <c r="E9417" s="52" t="s">
        <v>29546</v>
      </c>
      <c r="F9417" s="16" t="s">
        <v>11007</v>
      </c>
      <c r="G9417" s="16" t="s">
        <v>29545</v>
      </c>
      <c r="H9417" s="16" t="s">
        <v>30282</v>
      </c>
      <c r="I9417" s="16" t="s">
        <v>11008</v>
      </c>
    </row>
    <row r="9418" spans="1:10">
      <c r="A9418" s="16" t="s">
        <v>15498</v>
      </c>
      <c r="B9418" s="52" t="s">
        <v>34545</v>
      </c>
      <c r="C9418" s="16" t="str">
        <f t="shared" si="147"/>
        <v>005 - 105</v>
      </c>
      <c r="D9418" s="52" t="s">
        <v>34487</v>
      </c>
      <c r="E9418" s="52" t="s">
        <v>18693</v>
      </c>
      <c r="F9418" s="16" t="s">
        <v>7943</v>
      </c>
      <c r="G9418" s="16" t="s">
        <v>18692</v>
      </c>
      <c r="H9418" s="16" t="s">
        <v>10732</v>
      </c>
      <c r="I9418" s="16" t="s">
        <v>19280</v>
      </c>
    </row>
    <row r="9419" spans="1:10">
      <c r="A9419" s="16" t="s">
        <v>18770</v>
      </c>
      <c r="B9419" s="52" t="s">
        <v>32114</v>
      </c>
      <c r="C9419" s="16" t="str">
        <f t="shared" si="147"/>
        <v>094 - 049</v>
      </c>
      <c r="D9419" s="52" t="s">
        <v>34487</v>
      </c>
      <c r="E9419" s="52" t="s">
        <v>10747</v>
      </c>
      <c r="F9419" s="16" t="s">
        <v>4298</v>
      </c>
      <c r="G9419" s="16" t="s">
        <v>10746</v>
      </c>
      <c r="H9419" s="16" t="s">
        <v>10748</v>
      </c>
      <c r="I9419" s="16" t="s">
        <v>18771</v>
      </c>
    </row>
    <row r="9420" spans="1:10">
      <c r="A9420" s="16" t="s">
        <v>5841</v>
      </c>
      <c r="B9420" s="52" t="s">
        <v>34546</v>
      </c>
      <c r="C9420" s="16" t="str">
        <f t="shared" si="147"/>
        <v>005 - 817</v>
      </c>
      <c r="D9420" s="52"/>
      <c r="E9420" s="52" t="s">
        <v>18693</v>
      </c>
      <c r="F9420" s="16"/>
      <c r="G9420" s="16" t="s">
        <v>18692</v>
      </c>
      <c r="H9420" s="16" t="s">
        <v>10732</v>
      </c>
      <c r="I9420" s="16" t="s">
        <v>5842</v>
      </c>
      <c r="J9420" s="16" t="s">
        <v>34487</v>
      </c>
    </row>
    <row r="9421" spans="1:10">
      <c r="A9421" s="16" t="s">
        <v>13352</v>
      </c>
      <c r="B9421" s="52" t="s">
        <v>11149</v>
      </c>
      <c r="C9421" s="16" t="str">
        <f t="shared" si="147"/>
        <v>011 - 028</v>
      </c>
      <c r="D9421" s="52" t="s">
        <v>34487</v>
      </c>
      <c r="E9421" s="52" t="s">
        <v>34572</v>
      </c>
      <c r="F9421" s="16" t="s">
        <v>17833</v>
      </c>
      <c r="G9421" s="16" t="s">
        <v>34571</v>
      </c>
      <c r="H9421" s="16" t="s">
        <v>34573</v>
      </c>
      <c r="I9421" s="16" t="s">
        <v>2068</v>
      </c>
    </row>
    <row r="9422" spans="1:10">
      <c r="A9422" s="16" t="s">
        <v>29817</v>
      </c>
      <c r="B9422" s="52" t="s">
        <v>24221</v>
      </c>
      <c r="C9422" s="16" t="str">
        <f t="shared" si="147"/>
        <v>051 - 035</v>
      </c>
      <c r="D9422" s="52" t="s">
        <v>34487</v>
      </c>
      <c r="E9422" s="52" t="s">
        <v>31110</v>
      </c>
      <c r="F9422" s="16" t="s">
        <v>11684</v>
      </c>
      <c r="G9422" s="16" t="s">
        <v>31109</v>
      </c>
      <c r="H9422" s="16" t="s">
        <v>30328</v>
      </c>
      <c r="I9422" s="16" t="s">
        <v>11685</v>
      </c>
    </row>
    <row r="9423" spans="1:10">
      <c r="A9423" s="16" t="s">
        <v>303</v>
      </c>
      <c r="B9423" s="52" t="s">
        <v>23848</v>
      </c>
      <c r="C9423" s="16" t="str">
        <f t="shared" si="147"/>
        <v>021 - 092</v>
      </c>
      <c r="D9423" s="52" t="s">
        <v>34487</v>
      </c>
      <c r="E9423" s="52" t="s">
        <v>14657</v>
      </c>
      <c r="F9423" s="16" t="s">
        <v>24370</v>
      </c>
      <c r="G9423" s="16" t="s">
        <v>14656</v>
      </c>
      <c r="H9423" s="16" t="s">
        <v>4778</v>
      </c>
      <c r="I9423" s="16" t="s">
        <v>6964</v>
      </c>
    </row>
    <row r="9424" spans="1:10">
      <c r="A9424" s="16" t="s">
        <v>24067</v>
      </c>
      <c r="B9424" s="52" t="s">
        <v>12028</v>
      </c>
      <c r="C9424" s="16" t="str">
        <f t="shared" si="147"/>
        <v>093 - 043</v>
      </c>
      <c r="D9424" s="52" t="s">
        <v>36059</v>
      </c>
      <c r="E9424" s="52" t="s">
        <v>14112</v>
      </c>
      <c r="F9424" s="16" t="s">
        <v>24068</v>
      </c>
      <c r="G9424" s="16" t="s">
        <v>14111</v>
      </c>
      <c r="H9424" s="16" t="s">
        <v>30334</v>
      </c>
      <c r="I9424" s="16" t="s">
        <v>24069</v>
      </c>
    </row>
    <row r="9425" spans="1:10">
      <c r="A9425" s="16" t="s">
        <v>26112</v>
      </c>
      <c r="B9425" s="52" t="s">
        <v>28809</v>
      </c>
      <c r="C9425" s="16" t="str">
        <f t="shared" si="147"/>
        <v>012 - 120</v>
      </c>
      <c r="D9425" s="52" t="s">
        <v>36059</v>
      </c>
      <c r="E9425" s="52" t="s">
        <v>18879</v>
      </c>
      <c r="F9425" s="16" t="s">
        <v>12715</v>
      </c>
      <c r="G9425" s="16" t="s">
        <v>26253</v>
      </c>
      <c r="H9425" s="16" t="s">
        <v>32666</v>
      </c>
      <c r="I9425" s="16" t="s">
        <v>26113</v>
      </c>
    </row>
    <row r="9426" spans="1:10">
      <c r="A9426" s="16" t="s">
        <v>3134</v>
      </c>
      <c r="B9426" s="52" t="s">
        <v>6328</v>
      </c>
      <c r="C9426" s="16" t="str">
        <f t="shared" si="147"/>
        <v>094 - 050</v>
      </c>
      <c r="D9426" s="52" t="s">
        <v>34487</v>
      </c>
      <c r="E9426" s="52" t="s">
        <v>10747</v>
      </c>
      <c r="F9426" s="16" t="s">
        <v>12668</v>
      </c>
      <c r="G9426" s="16" t="s">
        <v>10746</v>
      </c>
      <c r="H9426" s="16" t="s">
        <v>10748</v>
      </c>
      <c r="I9426" s="16" t="s">
        <v>12669</v>
      </c>
    </row>
    <row r="9427" spans="1:10">
      <c r="A9427" s="16" t="s">
        <v>171</v>
      </c>
      <c r="B9427" s="52" t="s">
        <v>28554</v>
      </c>
      <c r="C9427" s="16" t="str">
        <f t="shared" si="147"/>
        <v>019 - 095</v>
      </c>
      <c r="D9427" s="52" t="s">
        <v>36059</v>
      </c>
      <c r="E9427" s="52" t="s">
        <v>23092</v>
      </c>
      <c r="F9427" s="16" t="s">
        <v>172</v>
      </c>
      <c r="G9427" s="16" t="s">
        <v>23091</v>
      </c>
      <c r="H9427" s="16" t="s">
        <v>32666</v>
      </c>
      <c r="I9427" s="16" t="s">
        <v>21787</v>
      </c>
    </row>
    <row r="9428" spans="1:10">
      <c r="A9428" s="16" t="s">
        <v>26403</v>
      </c>
      <c r="B9428" s="52" t="s">
        <v>31173</v>
      </c>
      <c r="C9428" s="16" t="str">
        <f t="shared" si="147"/>
        <v>048 - 043</v>
      </c>
      <c r="D9428" s="52" t="s">
        <v>34487</v>
      </c>
      <c r="E9428" s="52" t="s">
        <v>29538</v>
      </c>
      <c r="F9428" s="16" t="s">
        <v>26404</v>
      </c>
      <c r="G9428" s="16" t="s">
        <v>29537</v>
      </c>
      <c r="H9428" s="16" t="s">
        <v>30328</v>
      </c>
      <c r="I9428" s="16" t="s">
        <v>26405</v>
      </c>
    </row>
    <row r="9429" spans="1:10">
      <c r="A9429" s="16" t="s">
        <v>1977</v>
      </c>
      <c r="B9429" s="52" t="s">
        <v>31992</v>
      </c>
      <c r="C9429" s="16" t="str">
        <f t="shared" si="147"/>
        <v>015 - 952</v>
      </c>
      <c r="D9429" s="52"/>
      <c r="E9429" s="52" t="s">
        <v>32665</v>
      </c>
      <c r="G9429" s="16" t="s">
        <v>32664</v>
      </c>
      <c r="H9429" s="16" t="s">
        <v>32666</v>
      </c>
      <c r="I9429" s="16" t="s">
        <v>1978</v>
      </c>
      <c r="J9429" s="16" t="s">
        <v>34487</v>
      </c>
    </row>
    <row r="9430" spans="1:10">
      <c r="A9430" s="16" t="s">
        <v>14956</v>
      </c>
      <c r="B9430" s="52" t="s">
        <v>31993</v>
      </c>
      <c r="C9430" s="16" t="str">
        <f t="shared" si="147"/>
        <v>015 - 209</v>
      </c>
      <c r="D9430" s="52" t="s">
        <v>36059</v>
      </c>
      <c r="E9430" s="52" t="s">
        <v>32665</v>
      </c>
      <c r="F9430" s="16" t="s">
        <v>10396</v>
      </c>
      <c r="G9430" s="16" t="s">
        <v>32664</v>
      </c>
      <c r="H9430" s="16" t="s">
        <v>32666</v>
      </c>
      <c r="I9430" s="16" t="s">
        <v>10397</v>
      </c>
    </row>
    <row r="9431" spans="1:10">
      <c r="A9431" s="16" t="s">
        <v>506</v>
      </c>
      <c r="B9431" s="52" t="s">
        <v>31994</v>
      </c>
      <c r="C9431" s="16" t="str">
        <f t="shared" si="147"/>
        <v>015 - 953</v>
      </c>
      <c r="D9431" s="52"/>
      <c r="E9431" s="52" t="s">
        <v>32665</v>
      </c>
      <c r="G9431" s="16" t="s">
        <v>32664</v>
      </c>
      <c r="H9431" s="16" t="s">
        <v>32666</v>
      </c>
      <c r="I9431" s="16" t="s">
        <v>13087</v>
      </c>
      <c r="J9431" s="16" t="s">
        <v>34487</v>
      </c>
    </row>
    <row r="9432" spans="1:10">
      <c r="A9432" s="16" t="s">
        <v>2300</v>
      </c>
      <c r="B9432" s="52" t="s">
        <v>27197</v>
      </c>
      <c r="C9432" s="16" t="str">
        <f t="shared" si="147"/>
        <v>036 - 043</v>
      </c>
      <c r="D9432" s="52" t="s">
        <v>34487</v>
      </c>
      <c r="E9432" s="52" t="s">
        <v>37427</v>
      </c>
      <c r="F9432" s="16" t="s">
        <v>2301</v>
      </c>
      <c r="G9432" s="16" t="s">
        <v>37426</v>
      </c>
      <c r="H9432" s="16" t="s">
        <v>35981</v>
      </c>
      <c r="I9432" s="16" t="s">
        <v>2302</v>
      </c>
    </row>
    <row r="9433" spans="1:10">
      <c r="A9433" s="16" t="s">
        <v>1550</v>
      </c>
      <c r="B9433" s="52" t="s">
        <v>6306</v>
      </c>
      <c r="C9433" s="16" t="str">
        <f t="shared" si="147"/>
        <v>010 - 059</v>
      </c>
      <c r="D9433" s="52" t="s">
        <v>34487</v>
      </c>
      <c r="E9433" s="52" t="s">
        <v>30437</v>
      </c>
      <c r="F9433" s="16" t="s">
        <v>1551</v>
      </c>
      <c r="G9433" s="16" t="s">
        <v>30436</v>
      </c>
      <c r="H9433" s="16" t="s">
        <v>34573</v>
      </c>
      <c r="I9433" s="16" t="s">
        <v>1552</v>
      </c>
      <c r="J9433" s="16"/>
    </row>
    <row r="9434" spans="1:10">
      <c r="A9434" s="16" t="s">
        <v>17526</v>
      </c>
      <c r="B9434" s="52" t="s">
        <v>6307</v>
      </c>
      <c r="C9434" s="16" t="str">
        <f t="shared" si="147"/>
        <v>010 - 826</v>
      </c>
      <c r="D9434" s="52"/>
      <c r="E9434" s="52" t="s">
        <v>30437</v>
      </c>
      <c r="G9434" s="16" t="s">
        <v>30436</v>
      </c>
      <c r="H9434" s="16" t="s">
        <v>34573</v>
      </c>
      <c r="I9434" s="16" t="s">
        <v>17527</v>
      </c>
      <c r="J9434" s="16" t="s">
        <v>34487</v>
      </c>
    </row>
    <row r="9435" spans="1:10">
      <c r="A9435" s="16" t="s">
        <v>7063</v>
      </c>
      <c r="B9435" s="52" t="s">
        <v>22601</v>
      </c>
      <c r="C9435" s="16" t="str">
        <f t="shared" si="147"/>
        <v>001 - 263</v>
      </c>
      <c r="D9435" s="52" t="s">
        <v>34487</v>
      </c>
      <c r="E9435" s="52" t="s">
        <v>37671</v>
      </c>
      <c r="F9435" s="16" t="s">
        <v>7064</v>
      </c>
      <c r="G9435" s="16" t="s">
        <v>37670</v>
      </c>
      <c r="H9435" s="16" t="s">
        <v>10732</v>
      </c>
      <c r="I9435" s="16" t="s">
        <v>7065</v>
      </c>
    </row>
    <row r="9436" spans="1:10">
      <c r="A9436" s="16" t="s">
        <v>29751</v>
      </c>
      <c r="B9436" s="52" t="s">
        <v>29969</v>
      </c>
      <c r="C9436" s="16" t="str">
        <f t="shared" si="147"/>
        <v>092 - 074</v>
      </c>
      <c r="D9436" s="52" t="s">
        <v>36059</v>
      </c>
      <c r="E9436" s="52" t="s">
        <v>3326</v>
      </c>
      <c r="F9436" s="16" t="s">
        <v>29752</v>
      </c>
      <c r="G9436" s="16" t="s">
        <v>30322</v>
      </c>
      <c r="H9436" s="16" t="s">
        <v>33521</v>
      </c>
      <c r="I9436" s="16" t="s">
        <v>29753</v>
      </c>
    </row>
    <row r="9437" spans="1:10">
      <c r="A9437" s="16" t="s">
        <v>20162</v>
      </c>
      <c r="B9437" s="52" t="s">
        <v>31995</v>
      </c>
      <c r="C9437" s="16" t="str">
        <f t="shared" si="147"/>
        <v>015 - 210</v>
      </c>
      <c r="D9437" s="52" t="s">
        <v>36059</v>
      </c>
      <c r="E9437" s="52" t="s">
        <v>32665</v>
      </c>
      <c r="F9437" s="16" t="s">
        <v>21703</v>
      </c>
      <c r="G9437" s="16" t="s">
        <v>32664</v>
      </c>
      <c r="H9437" s="16" t="s">
        <v>32666</v>
      </c>
      <c r="I9437" s="16" t="s">
        <v>20163</v>
      </c>
    </row>
    <row r="9438" spans="1:10">
      <c r="A9438" s="16" t="s">
        <v>12003</v>
      </c>
      <c r="B9438" s="52" t="s">
        <v>24755</v>
      </c>
      <c r="C9438" s="16" t="str">
        <f t="shared" si="147"/>
        <v>060 - 072</v>
      </c>
      <c r="D9438" s="52" t="s">
        <v>34487</v>
      </c>
      <c r="E9438" s="52" t="s">
        <v>10737</v>
      </c>
      <c r="F9438" s="16" t="s">
        <v>22872</v>
      </c>
      <c r="G9438" s="16" t="s">
        <v>10736</v>
      </c>
      <c r="H9438" s="16" t="s">
        <v>20396</v>
      </c>
      <c r="I9438" s="16" t="s">
        <v>12004</v>
      </c>
    </row>
    <row r="9439" spans="1:10">
      <c r="A9439" s="16" t="s">
        <v>23361</v>
      </c>
      <c r="B9439" s="52" t="s">
        <v>24274</v>
      </c>
      <c r="C9439" s="16" t="str">
        <f t="shared" si="147"/>
        <v>005 - 106</v>
      </c>
      <c r="D9439" s="52" t="s">
        <v>36059</v>
      </c>
      <c r="E9439" s="52" t="s">
        <v>18693</v>
      </c>
      <c r="F9439" s="16" t="s">
        <v>784</v>
      </c>
      <c r="G9439" s="16" t="s">
        <v>18692</v>
      </c>
      <c r="H9439" s="16" t="s">
        <v>10732</v>
      </c>
      <c r="I9439" s="16" t="s">
        <v>23993</v>
      </c>
    </row>
    <row r="9440" spans="1:10">
      <c r="A9440" s="16" t="s">
        <v>22251</v>
      </c>
      <c r="B9440" s="52" t="s">
        <v>31996</v>
      </c>
      <c r="C9440" s="16" t="str">
        <f t="shared" si="147"/>
        <v>015 - 211</v>
      </c>
      <c r="D9440" s="52" t="s">
        <v>36059</v>
      </c>
      <c r="E9440" s="52" t="s">
        <v>32665</v>
      </c>
      <c r="F9440" s="16" t="s">
        <v>22252</v>
      </c>
      <c r="G9440" s="16" t="s">
        <v>32664</v>
      </c>
      <c r="H9440" s="16" t="s">
        <v>32666</v>
      </c>
      <c r="I9440" s="16" t="s">
        <v>6271</v>
      </c>
    </row>
    <row r="9441" spans="1:10">
      <c r="A9441" s="16" t="s">
        <v>7066</v>
      </c>
      <c r="B9441" s="52" t="s">
        <v>28983</v>
      </c>
      <c r="C9441" s="16" t="str">
        <f t="shared" si="147"/>
        <v>001 - 264</v>
      </c>
      <c r="D9441" s="52" t="s">
        <v>36059</v>
      </c>
      <c r="E9441" s="52" t="s">
        <v>37671</v>
      </c>
      <c r="F9441" s="16" t="s">
        <v>772</v>
      </c>
      <c r="G9441" s="16" t="s">
        <v>37670</v>
      </c>
      <c r="H9441" s="16" t="s">
        <v>10732</v>
      </c>
      <c r="I9441" s="16" t="s">
        <v>7067</v>
      </c>
    </row>
    <row r="9442" spans="1:10">
      <c r="A9442" s="16" t="s">
        <v>35949</v>
      </c>
      <c r="B9442" s="52" t="s">
        <v>33627</v>
      </c>
      <c r="C9442" s="16" t="str">
        <f t="shared" si="147"/>
        <v>092 - 075</v>
      </c>
      <c r="D9442" s="52" t="s">
        <v>36059</v>
      </c>
      <c r="E9442" s="52" t="s">
        <v>3326</v>
      </c>
      <c r="F9442" s="16" t="s">
        <v>11533</v>
      </c>
      <c r="G9442" s="16" t="s">
        <v>30322</v>
      </c>
      <c r="H9442" s="16" t="s">
        <v>33521</v>
      </c>
      <c r="I9442" s="16" t="s">
        <v>35950</v>
      </c>
    </row>
    <row r="9443" spans="1:10">
      <c r="A9443" s="16" t="s">
        <v>7070</v>
      </c>
      <c r="B9443" s="52" t="s">
        <v>28984</v>
      </c>
      <c r="C9443" s="16" t="str">
        <f t="shared" si="147"/>
        <v>001 - 265</v>
      </c>
      <c r="D9443" s="52" t="s">
        <v>36059</v>
      </c>
      <c r="E9443" s="52" t="s">
        <v>37671</v>
      </c>
      <c r="F9443" s="16" t="s">
        <v>7071</v>
      </c>
      <c r="G9443" s="16" t="s">
        <v>37670</v>
      </c>
      <c r="H9443" s="16" t="s">
        <v>10732</v>
      </c>
      <c r="I9443" s="16" t="s">
        <v>7072</v>
      </c>
    </row>
    <row r="9444" spans="1:10">
      <c r="A9444" s="16" t="s">
        <v>10089</v>
      </c>
      <c r="B9444" s="52" t="s">
        <v>28985</v>
      </c>
      <c r="C9444" s="16" t="str">
        <f t="shared" si="147"/>
        <v>001 - 266</v>
      </c>
      <c r="D9444" s="52" t="s">
        <v>34487</v>
      </c>
      <c r="E9444" s="52" t="s">
        <v>37671</v>
      </c>
      <c r="F9444" s="16" t="s">
        <v>772</v>
      </c>
      <c r="G9444" s="16" t="s">
        <v>37670</v>
      </c>
      <c r="H9444" s="16" t="s">
        <v>10732</v>
      </c>
      <c r="I9444" s="16" t="s">
        <v>10090</v>
      </c>
    </row>
    <row r="9445" spans="1:10">
      <c r="A9445" s="16" t="s">
        <v>3685</v>
      </c>
      <c r="B9445" s="52" t="s">
        <v>28985</v>
      </c>
      <c r="C9445" s="16" t="str">
        <f t="shared" si="147"/>
        <v>001 - 929</v>
      </c>
      <c r="D9445" s="52"/>
      <c r="E9445" s="52" t="s">
        <v>37671</v>
      </c>
      <c r="G9445" s="16" t="s">
        <v>37670</v>
      </c>
      <c r="H9445" s="16" t="s">
        <v>10732</v>
      </c>
      <c r="I9445" s="16" t="s">
        <v>10090</v>
      </c>
      <c r="J9445" s="16" t="s">
        <v>34487</v>
      </c>
    </row>
    <row r="9446" spans="1:10">
      <c r="A9446" s="16" t="s">
        <v>12499</v>
      </c>
      <c r="B9446" s="52" t="s">
        <v>12269</v>
      </c>
      <c r="C9446" s="16" t="str">
        <f t="shared" si="147"/>
        <v>079 - 131</v>
      </c>
      <c r="D9446" s="52" t="s">
        <v>34487</v>
      </c>
      <c r="E9446" s="52" t="s">
        <v>4771</v>
      </c>
      <c r="F9446" s="16" t="s">
        <v>16548</v>
      </c>
      <c r="G9446" s="16" t="s">
        <v>4770</v>
      </c>
      <c r="H9446" s="16" t="s">
        <v>4772</v>
      </c>
      <c r="I9446" s="16" t="s">
        <v>12500</v>
      </c>
    </row>
    <row r="9447" spans="1:10">
      <c r="A9447" s="16" t="s">
        <v>34063</v>
      </c>
      <c r="B9447" s="52" t="s">
        <v>29894</v>
      </c>
      <c r="C9447" s="16" t="str">
        <f t="shared" si="147"/>
        <v>092 - 076</v>
      </c>
      <c r="D9447" s="52" t="s">
        <v>34487</v>
      </c>
      <c r="E9447" s="52" t="s">
        <v>3326</v>
      </c>
      <c r="F9447" s="16" t="s">
        <v>34064</v>
      </c>
      <c r="G9447" s="16" t="s">
        <v>30322</v>
      </c>
      <c r="H9447" s="16" t="s">
        <v>33521</v>
      </c>
      <c r="I9447" s="16" t="s">
        <v>34065</v>
      </c>
      <c r="J9447" s="16"/>
    </row>
    <row r="9448" spans="1:10">
      <c r="A9448" s="16" t="s">
        <v>26030</v>
      </c>
      <c r="B9448" s="52" t="s">
        <v>2907</v>
      </c>
      <c r="C9448" s="16" t="str">
        <f t="shared" si="147"/>
        <v>091 - 081</v>
      </c>
      <c r="D9448" s="52" t="s">
        <v>34487</v>
      </c>
      <c r="E9448" s="52" t="s">
        <v>31546</v>
      </c>
      <c r="F9448" s="16" t="s">
        <v>26031</v>
      </c>
      <c r="G9448" s="16" t="s">
        <v>31545</v>
      </c>
      <c r="H9448" s="16" t="s">
        <v>33521</v>
      </c>
      <c r="I9448" s="16" t="s">
        <v>26032</v>
      </c>
    </row>
    <row r="9449" spans="1:10">
      <c r="A9449" s="16" t="s">
        <v>20484</v>
      </c>
      <c r="B9449" s="52" t="s">
        <v>2908</v>
      </c>
      <c r="C9449" s="16" t="str">
        <f t="shared" si="147"/>
        <v>091 - 082</v>
      </c>
      <c r="D9449" s="52" t="s">
        <v>34487</v>
      </c>
      <c r="E9449" s="52" t="s">
        <v>31546</v>
      </c>
      <c r="F9449" s="16" t="s">
        <v>23304</v>
      </c>
      <c r="G9449" s="16" t="s">
        <v>31545</v>
      </c>
      <c r="H9449" s="16" t="s">
        <v>33521</v>
      </c>
      <c r="I9449" s="16" t="s">
        <v>20485</v>
      </c>
    </row>
    <row r="9450" spans="1:10">
      <c r="A9450" s="16" t="s">
        <v>5506</v>
      </c>
      <c r="B9450" s="52" t="s">
        <v>29895</v>
      </c>
      <c r="C9450" s="16" t="str">
        <f t="shared" si="147"/>
        <v>092 - 808</v>
      </c>
      <c r="D9450" s="52"/>
      <c r="E9450" s="52" t="s">
        <v>3326</v>
      </c>
      <c r="F9450" s="16"/>
      <c r="G9450" s="16" t="s">
        <v>30322</v>
      </c>
      <c r="H9450" s="16" t="s">
        <v>33521</v>
      </c>
      <c r="I9450" s="16" t="s">
        <v>5507</v>
      </c>
      <c r="J9450" s="16" t="s">
        <v>34487</v>
      </c>
    </row>
    <row r="9451" spans="1:10">
      <c r="A9451" s="16" t="s">
        <v>6281</v>
      </c>
      <c r="B9451" s="52" t="s">
        <v>31997</v>
      </c>
      <c r="C9451" s="16" t="str">
        <f t="shared" si="147"/>
        <v>015 - 212</v>
      </c>
      <c r="D9451" s="52" t="s">
        <v>36059</v>
      </c>
      <c r="E9451" s="52" t="s">
        <v>32665</v>
      </c>
      <c r="F9451" s="16" t="s">
        <v>28511</v>
      </c>
      <c r="G9451" s="16" t="s">
        <v>32664</v>
      </c>
      <c r="H9451" s="16" t="s">
        <v>32666</v>
      </c>
      <c r="I9451" s="16" t="s">
        <v>6282</v>
      </c>
    </row>
    <row r="9452" spans="1:10">
      <c r="A9452" s="16" t="s">
        <v>23569</v>
      </c>
      <c r="B9452" s="52" t="s">
        <v>4672</v>
      </c>
      <c r="C9452" s="16" t="str">
        <f t="shared" si="147"/>
        <v>022 - 918</v>
      </c>
      <c r="D9452" s="52"/>
      <c r="E9452" s="52" t="s">
        <v>4777</v>
      </c>
      <c r="G9452" s="16" t="s">
        <v>4776</v>
      </c>
      <c r="H9452" s="16" t="s">
        <v>4778</v>
      </c>
      <c r="I9452" s="16" t="s">
        <v>23570</v>
      </c>
      <c r="J9452" s="16" t="s">
        <v>34487</v>
      </c>
    </row>
    <row r="9453" spans="1:10">
      <c r="A9453" s="16" t="s">
        <v>17120</v>
      </c>
      <c r="B9453" s="52" t="s">
        <v>28964</v>
      </c>
      <c r="C9453" s="16" t="str">
        <f t="shared" si="147"/>
        <v>I99 - 355</v>
      </c>
      <c r="D9453" s="52"/>
      <c r="E9453" s="52" t="s">
        <v>10726</v>
      </c>
      <c r="F9453" s="16"/>
      <c r="G9453" s="16" t="s">
        <v>10725</v>
      </c>
      <c r="H9453" s="16" t="s">
        <v>10727</v>
      </c>
      <c r="I9453" s="16" t="s">
        <v>17121</v>
      </c>
      <c r="J9453" s="16" t="s">
        <v>7990</v>
      </c>
    </row>
    <row r="9454" spans="1:10">
      <c r="A9454" s="16" t="s">
        <v>12212</v>
      </c>
      <c r="B9454" s="52" t="s">
        <v>31207</v>
      </c>
      <c r="C9454" s="16" t="str">
        <f t="shared" si="147"/>
        <v>006 - 161</v>
      </c>
      <c r="D9454" s="52" t="s">
        <v>36059</v>
      </c>
      <c r="E9454" s="52" t="s">
        <v>26671</v>
      </c>
      <c r="F9454" s="16" t="s">
        <v>12213</v>
      </c>
      <c r="G9454" s="16" t="s">
        <v>26670</v>
      </c>
      <c r="H9454" s="16" t="s">
        <v>10732</v>
      </c>
      <c r="I9454" s="16" t="s">
        <v>12214</v>
      </c>
    </row>
    <row r="9455" spans="1:10">
      <c r="A9455" s="16" t="s">
        <v>23653</v>
      </c>
      <c r="B9455" s="52" t="s">
        <v>17089</v>
      </c>
      <c r="C9455" s="16" t="str">
        <f t="shared" si="147"/>
        <v>059 - 028</v>
      </c>
      <c r="D9455" s="52" t="s">
        <v>34487</v>
      </c>
      <c r="E9455" s="52" t="s">
        <v>37309</v>
      </c>
      <c r="F9455" s="16" t="s">
        <v>23654</v>
      </c>
      <c r="G9455" s="16" t="s">
        <v>37308</v>
      </c>
      <c r="H9455" s="16" t="s">
        <v>20396</v>
      </c>
      <c r="I9455" s="16" t="s">
        <v>23655</v>
      </c>
    </row>
    <row r="9456" spans="1:10">
      <c r="A9456" s="16" t="s">
        <v>3582</v>
      </c>
      <c r="B9456" s="52" t="s">
        <v>12610</v>
      </c>
      <c r="C9456" s="16" t="str">
        <f t="shared" si="147"/>
        <v>016 - 871</v>
      </c>
      <c r="D9456" s="52"/>
      <c r="E9456" s="52" t="s">
        <v>10742</v>
      </c>
      <c r="F9456" s="16"/>
      <c r="G9456" s="16" t="s">
        <v>10741</v>
      </c>
      <c r="H9456" s="16" t="s">
        <v>32666</v>
      </c>
      <c r="I9456" s="16" t="s">
        <v>22014</v>
      </c>
      <c r="J9456" s="16" t="s">
        <v>34487</v>
      </c>
    </row>
    <row r="9457" spans="1:10">
      <c r="A9457" s="16" t="s">
        <v>14708</v>
      </c>
      <c r="B9457" s="52" t="s">
        <v>8664</v>
      </c>
      <c r="C9457" s="16" t="str">
        <f t="shared" si="147"/>
        <v>022 - 173</v>
      </c>
      <c r="D9457" s="52" t="s">
        <v>34487</v>
      </c>
      <c r="E9457" s="52" t="s">
        <v>4777</v>
      </c>
      <c r="F9457" s="16" t="s">
        <v>14106</v>
      </c>
      <c r="G9457" s="16" t="s">
        <v>4776</v>
      </c>
      <c r="H9457" s="16" t="s">
        <v>4778</v>
      </c>
      <c r="I9457" s="16" t="s">
        <v>11241</v>
      </c>
    </row>
    <row r="9458" spans="1:10">
      <c r="A9458" s="16" t="s">
        <v>10317</v>
      </c>
      <c r="B9458" s="52" t="s">
        <v>17795</v>
      </c>
      <c r="C9458" s="16" t="str">
        <f t="shared" si="147"/>
        <v>032 - 005</v>
      </c>
      <c r="D9458" s="52" t="s">
        <v>34487</v>
      </c>
      <c r="E9458" s="52" t="s">
        <v>30333</v>
      </c>
      <c r="F9458" s="16" t="s">
        <v>10318</v>
      </c>
      <c r="G9458" s="16" t="s">
        <v>30332</v>
      </c>
      <c r="H9458" s="16" t="s">
        <v>30334</v>
      </c>
      <c r="I9458" s="16" t="s">
        <v>30045</v>
      </c>
    </row>
    <row r="9459" spans="1:10">
      <c r="A9459" s="16" t="s">
        <v>37254</v>
      </c>
      <c r="B9459" s="52" t="s">
        <v>24756</v>
      </c>
      <c r="C9459" s="16" t="str">
        <f t="shared" si="147"/>
        <v>060 - 073</v>
      </c>
      <c r="D9459" s="52" t="s">
        <v>34487</v>
      </c>
      <c r="E9459" s="52" t="s">
        <v>10737</v>
      </c>
      <c r="F9459" s="16" t="s">
        <v>10735</v>
      </c>
      <c r="G9459" s="16" t="s">
        <v>10736</v>
      </c>
      <c r="H9459" s="16" t="s">
        <v>20396</v>
      </c>
      <c r="I9459" s="16" t="s">
        <v>37255</v>
      </c>
    </row>
    <row r="9460" spans="1:10">
      <c r="A9460" s="16" t="s">
        <v>33564</v>
      </c>
      <c r="B9460" s="52" t="s">
        <v>16876</v>
      </c>
      <c r="C9460" s="16" t="str">
        <f t="shared" si="147"/>
        <v>095 - 056</v>
      </c>
      <c r="D9460" s="52" t="s">
        <v>34487</v>
      </c>
      <c r="E9460" s="52" t="s">
        <v>5719</v>
      </c>
      <c r="F9460" s="16" t="s">
        <v>18806</v>
      </c>
      <c r="G9460" s="16" t="s">
        <v>29627</v>
      </c>
      <c r="H9460" s="16" t="s">
        <v>33521</v>
      </c>
      <c r="I9460" s="16" t="s">
        <v>33565</v>
      </c>
    </row>
    <row r="9461" spans="1:10">
      <c r="A9461" s="16" t="s">
        <v>4974</v>
      </c>
      <c r="B9461" s="52" t="s">
        <v>16877</v>
      </c>
      <c r="C9461" s="16" t="str">
        <f t="shared" si="147"/>
        <v>095 - 057</v>
      </c>
      <c r="D9461" s="52" t="s">
        <v>34487</v>
      </c>
      <c r="E9461" s="52" t="s">
        <v>5719</v>
      </c>
      <c r="F9461" s="16" t="s">
        <v>36792</v>
      </c>
      <c r="G9461" s="16" t="s">
        <v>29627</v>
      </c>
      <c r="H9461" s="16" t="s">
        <v>33521</v>
      </c>
      <c r="I9461" s="16" t="s">
        <v>4975</v>
      </c>
      <c r="J9461" s="16"/>
    </row>
    <row r="9462" spans="1:10">
      <c r="A9462" s="16" t="s">
        <v>24548</v>
      </c>
      <c r="B9462" s="52" t="s">
        <v>12903</v>
      </c>
      <c r="C9462" s="16" t="str">
        <f t="shared" si="147"/>
        <v>095 - 809</v>
      </c>
      <c r="D9462" s="52"/>
      <c r="E9462" s="52" t="s">
        <v>5719</v>
      </c>
      <c r="F9462" s="16"/>
      <c r="G9462" s="16" t="s">
        <v>29627</v>
      </c>
      <c r="H9462" s="16" t="s">
        <v>33521</v>
      </c>
      <c r="I9462" s="16" t="s">
        <v>24549</v>
      </c>
      <c r="J9462" s="16" t="s">
        <v>34487</v>
      </c>
    </row>
    <row r="9463" spans="1:10">
      <c r="A9463" s="16" t="s">
        <v>12732</v>
      </c>
      <c r="B9463" s="52" t="s">
        <v>25012</v>
      </c>
      <c r="C9463" s="16" t="str">
        <f t="shared" si="147"/>
        <v>065 - 142</v>
      </c>
      <c r="D9463" s="52" t="s">
        <v>36059</v>
      </c>
      <c r="E9463" s="52" t="s">
        <v>29546</v>
      </c>
      <c r="F9463" s="16" t="s">
        <v>17551</v>
      </c>
      <c r="G9463" s="16" t="s">
        <v>29545</v>
      </c>
      <c r="H9463" s="16" t="s">
        <v>30282</v>
      </c>
      <c r="I9463" s="16" t="s">
        <v>17552</v>
      </c>
    </row>
    <row r="9464" spans="1:10">
      <c r="A9464" s="16" t="s">
        <v>34988</v>
      </c>
      <c r="B9464" s="52" t="s">
        <v>12904</v>
      </c>
      <c r="C9464" s="16" t="str">
        <f t="shared" si="147"/>
        <v>095 - 076</v>
      </c>
      <c r="D9464" s="52" t="s">
        <v>36059</v>
      </c>
      <c r="E9464" s="52" t="s">
        <v>5719</v>
      </c>
      <c r="F9464" s="16" t="s">
        <v>36792</v>
      </c>
      <c r="G9464" s="16" t="s">
        <v>29627</v>
      </c>
      <c r="H9464" s="16" t="s">
        <v>33521</v>
      </c>
      <c r="I9464" s="16" t="s">
        <v>34989</v>
      </c>
      <c r="J9464" s="16"/>
    </row>
    <row r="9465" spans="1:10">
      <c r="A9465" s="16" t="s">
        <v>24550</v>
      </c>
      <c r="B9465" s="52" t="s">
        <v>29896</v>
      </c>
      <c r="C9465" s="16" t="str">
        <f t="shared" si="147"/>
        <v>092 - 809</v>
      </c>
      <c r="D9465" s="52"/>
      <c r="E9465" s="52" t="s">
        <v>3326</v>
      </c>
      <c r="F9465" s="16"/>
      <c r="G9465" s="16" t="s">
        <v>30322</v>
      </c>
      <c r="H9465" s="16" t="s">
        <v>33521</v>
      </c>
      <c r="I9465" s="16" t="s">
        <v>24551</v>
      </c>
      <c r="J9465" s="16" t="s">
        <v>34487</v>
      </c>
    </row>
    <row r="9466" spans="1:10">
      <c r="A9466" s="16" t="s">
        <v>25461</v>
      </c>
      <c r="B9466" s="52" t="s">
        <v>25013</v>
      </c>
      <c r="C9466" s="16" t="str">
        <f t="shared" si="147"/>
        <v>065 - 143</v>
      </c>
      <c r="D9466" s="52" t="s">
        <v>34487</v>
      </c>
      <c r="E9466" s="52" t="s">
        <v>29546</v>
      </c>
      <c r="F9466" s="16" t="s">
        <v>13781</v>
      </c>
      <c r="G9466" s="16" t="s">
        <v>29545</v>
      </c>
      <c r="H9466" s="16" t="s">
        <v>30282</v>
      </c>
      <c r="I9466" s="16" t="s">
        <v>13782</v>
      </c>
    </row>
    <row r="9467" spans="1:10">
      <c r="A9467" s="16" t="s">
        <v>33307</v>
      </c>
      <c r="B9467" s="52" t="s">
        <v>33284</v>
      </c>
      <c r="C9467" s="16" t="str">
        <f t="shared" si="147"/>
        <v>084 - 042</v>
      </c>
      <c r="D9467" s="52" t="s">
        <v>36059</v>
      </c>
      <c r="E9467" s="52" t="s">
        <v>18698</v>
      </c>
      <c r="F9467" s="16" t="s">
        <v>1299</v>
      </c>
      <c r="G9467" s="16" t="s">
        <v>18697</v>
      </c>
      <c r="H9467" s="16" t="s">
        <v>29917</v>
      </c>
      <c r="I9467" s="16" t="s">
        <v>33308</v>
      </c>
    </row>
    <row r="9468" spans="1:10">
      <c r="A9468" s="16" t="s">
        <v>28442</v>
      </c>
      <c r="B9468" s="52" t="s">
        <v>29897</v>
      </c>
      <c r="C9468" s="16" t="str">
        <f t="shared" si="147"/>
        <v>092 - 077</v>
      </c>
      <c r="D9468" s="52" t="s">
        <v>34487</v>
      </c>
      <c r="E9468" s="52" t="s">
        <v>3326</v>
      </c>
      <c r="F9468" s="16" t="s">
        <v>29863</v>
      </c>
      <c r="G9468" s="16" t="s">
        <v>30322</v>
      </c>
      <c r="H9468" s="16" t="s">
        <v>33521</v>
      </c>
      <c r="I9468" s="16" t="s">
        <v>28443</v>
      </c>
      <c r="J9468" s="16"/>
    </row>
    <row r="9469" spans="1:10">
      <c r="A9469" s="16" t="s">
        <v>9553</v>
      </c>
      <c r="B9469" s="52" t="s">
        <v>34090</v>
      </c>
      <c r="C9469" s="16" t="str">
        <f t="shared" si="147"/>
        <v>080 - 088</v>
      </c>
      <c r="D9469" s="52" t="s">
        <v>36059</v>
      </c>
      <c r="E9469" s="52" t="s">
        <v>1692</v>
      </c>
      <c r="F9469" s="16" t="s">
        <v>23685</v>
      </c>
      <c r="G9469" s="16" t="s">
        <v>1691</v>
      </c>
      <c r="H9469" s="16" t="s">
        <v>4772</v>
      </c>
      <c r="I9469" s="16" t="s">
        <v>9554</v>
      </c>
    </row>
    <row r="9470" spans="1:10">
      <c r="A9470" s="16" t="s">
        <v>35588</v>
      </c>
      <c r="B9470" s="52" t="s">
        <v>5474</v>
      </c>
      <c r="C9470" s="16" t="str">
        <f t="shared" si="147"/>
        <v>052 - 032</v>
      </c>
      <c r="D9470" s="52" t="s">
        <v>36059</v>
      </c>
      <c r="E9470" s="52" t="s">
        <v>3327</v>
      </c>
      <c r="F9470" s="16" t="s">
        <v>35589</v>
      </c>
      <c r="G9470" s="16" t="s">
        <v>28833</v>
      </c>
      <c r="H9470" s="16" t="s">
        <v>30328</v>
      </c>
      <c r="I9470" s="16" t="s">
        <v>35590</v>
      </c>
      <c r="J9470" s="16"/>
    </row>
    <row r="9471" spans="1:10">
      <c r="A9471" s="16" t="s">
        <v>7068</v>
      </c>
      <c r="B9471" s="52" t="s">
        <v>27025</v>
      </c>
      <c r="C9471" s="16" t="str">
        <f t="shared" si="147"/>
        <v>I99 - 264</v>
      </c>
      <c r="D9471" s="52"/>
      <c r="E9471" s="52" t="s">
        <v>10726</v>
      </c>
      <c r="F9471" s="16"/>
      <c r="G9471" s="16" t="s">
        <v>10725</v>
      </c>
      <c r="H9471" s="16" t="s">
        <v>10727</v>
      </c>
      <c r="I9471" s="16" t="s">
        <v>7069</v>
      </c>
    </row>
    <row r="9472" spans="1:10">
      <c r="A9472" s="16" t="s">
        <v>18772</v>
      </c>
      <c r="B9472" s="52" t="s">
        <v>11223</v>
      </c>
      <c r="C9472" s="16" t="str">
        <f t="shared" si="147"/>
        <v>054 - 049</v>
      </c>
      <c r="D9472" s="52" t="s">
        <v>34487</v>
      </c>
      <c r="E9472" s="52" t="s">
        <v>30442</v>
      </c>
      <c r="F9472" s="16" t="s">
        <v>755</v>
      </c>
      <c r="G9472" s="16" t="s">
        <v>30441</v>
      </c>
      <c r="H9472" s="16" t="s">
        <v>1269</v>
      </c>
      <c r="I9472" s="16" t="s">
        <v>756</v>
      </c>
    </row>
    <row r="9473" spans="1:14">
      <c r="A9473" s="16" t="s">
        <v>31394</v>
      </c>
      <c r="B9473" s="52" t="s">
        <v>31174</v>
      </c>
      <c r="C9473" s="16" t="str">
        <f t="shared" si="147"/>
        <v>048 - 044</v>
      </c>
      <c r="D9473" s="52" t="s">
        <v>36059</v>
      </c>
      <c r="E9473" s="52" t="s">
        <v>29538</v>
      </c>
      <c r="F9473" s="16" t="s">
        <v>31395</v>
      </c>
      <c r="G9473" s="16" t="s">
        <v>29537</v>
      </c>
      <c r="H9473" s="16" t="s">
        <v>30328</v>
      </c>
      <c r="I9473" s="16" t="s">
        <v>31396</v>
      </c>
      <c r="J9473" s="16"/>
    </row>
    <row r="9474" spans="1:14">
      <c r="A9474" s="16" t="s">
        <v>7118</v>
      </c>
      <c r="B9474" s="52" t="s">
        <v>27026</v>
      </c>
      <c r="C9474" s="16" t="str">
        <f t="shared" si="147"/>
        <v>S99 - 239</v>
      </c>
      <c r="D9474" s="52"/>
      <c r="E9474" s="52" t="s">
        <v>15509</v>
      </c>
      <c r="F9474" s="16"/>
      <c r="G9474" s="16" t="s">
        <v>10725</v>
      </c>
      <c r="H9474" s="16" t="s">
        <v>10727</v>
      </c>
      <c r="I9474" s="16" t="s">
        <v>7119</v>
      </c>
      <c r="J9474" s="16" t="s">
        <v>7990</v>
      </c>
    </row>
    <row r="9475" spans="1:14">
      <c r="A9475" s="16" t="s">
        <v>14697</v>
      </c>
      <c r="B9475" s="52" t="s">
        <v>23849</v>
      </c>
      <c r="C9475" s="16" t="str">
        <f t="shared" si="147"/>
        <v>021 - 093</v>
      </c>
      <c r="D9475" s="52" t="s">
        <v>34487</v>
      </c>
      <c r="E9475" s="52" t="s">
        <v>14657</v>
      </c>
      <c r="F9475" s="16" t="s">
        <v>14698</v>
      </c>
      <c r="G9475" s="16" t="s">
        <v>14656</v>
      </c>
      <c r="H9475" s="16" t="s">
        <v>4778</v>
      </c>
      <c r="I9475" s="16" t="s">
        <v>29573</v>
      </c>
    </row>
    <row r="9476" spans="1:14">
      <c r="A9476" s="16" t="s">
        <v>323</v>
      </c>
      <c r="B9476" s="52" t="s">
        <v>2909</v>
      </c>
      <c r="C9476" s="16" t="str">
        <f t="shared" ref="C9476:C9539" si="148">MID(A9476,1,3) &amp;" - " &amp;MID(A9476,4,3)</f>
        <v>091 - 083</v>
      </c>
      <c r="D9476" s="52" t="s">
        <v>34487</v>
      </c>
      <c r="E9476" s="52" t="s">
        <v>31546</v>
      </c>
      <c r="F9476" s="16" t="s">
        <v>324</v>
      </c>
      <c r="G9476" s="16" t="s">
        <v>31545</v>
      </c>
      <c r="H9476" s="16" t="s">
        <v>33521</v>
      </c>
      <c r="I9476" s="16" t="s">
        <v>325</v>
      </c>
    </row>
    <row r="9477" spans="1:14">
      <c r="A9477" s="16" t="s">
        <v>11373</v>
      </c>
      <c r="B9477" s="52" t="s">
        <v>32334</v>
      </c>
      <c r="C9477" s="16" t="str">
        <f t="shared" si="148"/>
        <v>026 - 081</v>
      </c>
      <c r="D9477" s="52" t="s">
        <v>36059</v>
      </c>
      <c r="E9477" s="52" t="s">
        <v>8857</v>
      </c>
      <c r="F9477" s="16" t="s">
        <v>11374</v>
      </c>
      <c r="G9477" s="16" t="s">
        <v>8856</v>
      </c>
      <c r="H9477" s="16" t="s">
        <v>32660</v>
      </c>
      <c r="I9477" s="16" t="s">
        <v>11375</v>
      </c>
    </row>
    <row r="9478" spans="1:14">
      <c r="A9478" s="16" t="s">
        <v>14838</v>
      </c>
      <c r="B9478" s="52" t="s">
        <v>12905</v>
      </c>
      <c r="C9478" s="16" t="str">
        <f t="shared" si="148"/>
        <v>095 - 810</v>
      </c>
      <c r="D9478" s="52"/>
      <c r="E9478" s="52" t="s">
        <v>5719</v>
      </c>
      <c r="G9478" s="16" t="s">
        <v>29627</v>
      </c>
      <c r="H9478" s="16" t="s">
        <v>33521</v>
      </c>
      <c r="I9478" s="16" t="s">
        <v>14839</v>
      </c>
      <c r="J9478" s="16" t="s">
        <v>34487</v>
      </c>
    </row>
    <row r="9479" spans="1:14">
      <c r="A9479" s="16" t="s">
        <v>477</v>
      </c>
      <c r="B9479" s="52" t="s">
        <v>14122</v>
      </c>
      <c r="C9479" s="16" t="str">
        <f t="shared" si="148"/>
        <v>090 - 068</v>
      </c>
      <c r="D9479" s="52" t="s">
        <v>34487</v>
      </c>
      <c r="E9479" s="52" t="s">
        <v>33520</v>
      </c>
      <c r="F9479" s="16" t="s">
        <v>16561</v>
      </c>
      <c r="G9479" s="16" t="s">
        <v>33519</v>
      </c>
      <c r="H9479" s="16" t="s">
        <v>33521</v>
      </c>
      <c r="I9479" s="16" t="s">
        <v>478</v>
      </c>
    </row>
    <row r="9480" spans="1:14">
      <c r="A9480" s="16" t="s">
        <v>36907</v>
      </c>
      <c r="B9480" s="52" t="s">
        <v>34435</v>
      </c>
      <c r="C9480" s="16" t="str">
        <f t="shared" si="148"/>
        <v>092 - 078</v>
      </c>
      <c r="D9480" s="52" t="s">
        <v>34487</v>
      </c>
      <c r="E9480" s="52" t="s">
        <v>3326</v>
      </c>
      <c r="F9480" s="16" t="s">
        <v>36750</v>
      </c>
      <c r="G9480" s="16" t="s">
        <v>30322</v>
      </c>
      <c r="H9480" s="16" t="s">
        <v>33521</v>
      </c>
      <c r="I9480" s="16" t="s">
        <v>36908</v>
      </c>
      <c r="J9480" s="16"/>
    </row>
    <row r="9481" spans="1:14">
      <c r="A9481" s="16" t="s">
        <v>19867</v>
      </c>
      <c r="B9481" s="52" t="s">
        <v>31175</v>
      </c>
      <c r="C9481" s="16" t="str">
        <f t="shared" si="148"/>
        <v>092 - 079</v>
      </c>
      <c r="D9481" s="52" t="s">
        <v>34487</v>
      </c>
      <c r="E9481" s="52" t="s">
        <v>3326</v>
      </c>
      <c r="F9481" s="16" t="s">
        <v>11533</v>
      </c>
      <c r="G9481" s="16" t="s">
        <v>30322</v>
      </c>
      <c r="H9481" s="16" t="s">
        <v>33521</v>
      </c>
      <c r="I9481" s="16" t="s">
        <v>19868</v>
      </c>
      <c r="J9481" s="16"/>
    </row>
    <row r="9482" spans="1:14">
      <c r="A9482" s="16" t="s">
        <v>25175</v>
      </c>
      <c r="B9482" s="52" t="s">
        <v>7465</v>
      </c>
      <c r="C9482" s="16" t="str">
        <f t="shared" si="148"/>
        <v>046 - 029</v>
      </c>
      <c r="D9482" s="52" t="s">
        <v>34487</v>
      </c>
      <c r="E9482" s="52" t="s">
        <v>8862</v>
      </c>
      <c r="F9482" s="16" t="s">
        <v>36639</v>
      </c>
      <c r="G9482" s="16" t="s">
        <v>8861</v>
      </c>
      <c r="H9482" s="16" t="s">
        <v>30328</v>
      </c>
      <c r="I9482" s="16" t="s">
        <v>25176</v>
      </c>
      <c r="J9482" s="16"/>
    </row>
    <row r="9483" spans="1:14">
      <c r="A9483" s="16" t="s">
        <v>23940</v>
      </c>
      <c r="B9483" s="52" t="s">
        <v>18997</v>
      </c>
      <c r="C9483" s="16" t="str">
        <f t="shared" si="148"/>
        <v>003 - 138</v>
      </c>
      <c r="D9483" s="52" t="s">
        <v>36059</v>
      </c>
      <c r="E9483" s="52" t="s">
        <v>3328</v>
      </c>
      <c r="F9483" s="16" t="s">
        <v>19209</v>
      </c>
      <c r="G9483" s="16" t="s">
        <v>10731</v>
      </c>
      <c r="H9483" s="16" t="s">
        <v>10732</v>
      </c>
      <c r="I9483" s="16" t="s">
        <v>23941</v>
      </c>
    </row>
    <row r="9484" spans="1:14">
      <c r="A9484" s="16" t="s">
        <v>23571</v>
      </c>
      <c r="B9484" s="52" t="s">
        <v>32793</v>
      </c>
      <c r="C9484" s="16" t="str">
        <f t="shared" si="148"/>
        <v>999 - 918</v>
      </c>
      <c r="D9484" s="52"/>
      <c r="E9484" s="52" t="s">
        <v>10727</v>
      </c>
      <c r="G9484" s="16" t="s">
        <v>286</v>
      </c>
      <c r="H9484" s="16" t="s">
        <v>10727</v>
      </c>
      <c r="I9484" s="16" t="s">
        <v>23572</v>
      </c>
      <c r="J9484" s="16" t="s">
        <v>34487</v>
      </c>
    </row>
    <row r="9485" spans="1:14">
      <c r="A9485" s="16" t="s">
        <v>961</v>
      </c>
      <c r="B9485" s="52" t="s">
        <v>3289</v>
      </c>
      <c r="C9485" s="16" t="str">
        <f t="shared" si="148"/>
        <v>006 - 162</v>
      </c>
      <c r="D9485" s="52" t="s">
        <v>36059</v>
      </c>
      <c r="E9485" s="52" t="s">
        <v>26671</v>
      </c>
      <c r="F9485" s="16" t="s">
        <v>26669</v>
      </c>
      <c r="G9485" s="16" t="s">
        <v>26670</v>
      </c>
      <c r="H9485" s="16" t="s">
        <v>10732</v>
      </c>
      <c r="I9485" s="16" t="s">
        <v>962</v>
      </c>
    </row>
    <row r="9486" spans="1:14">
      <c r="A9486" s="16" t="s">
        <v>10482</v>
      </c>
      <c r="B9486" s="52" t="s">
        <v>9397</v>
      </c>
      <c r="C9486" s="16" t="str">
        <f t="shared" si="148"/>
        <v>018 - 149</v>
      </c>
      <c r="D9486" s="52" t="s">
        <v>36059</v>
      </c>
      <c r="E9486" s="52" t="s">
        <v>35975</v>
      </c>
      <c r="F9486" s="16" t="s">
        <v>16332</v>
      </c>
      <c r="G9486" s="16" t="s">
        <v>35974</v>
      </c>
      <c r="H9486" s="16" t="s">
        <v>32666</v>
      </c>
      <c r="I9486" s="16" t="s">
        <v>10483</v>
      </c>
    </row>
    <row r="9487" spans="1:14">
      <c r="A9487" s="16" t="s">
        <v>12712</v>
      </c>
      <c r="B9487" s="52" t="s">
        <v>7533</v>
      </c>
      <c r="C9487" s="16" t="str">
        <f t="shared" si="148"/>
        <v>019 - 910</v>
      </c>
      <c r="D9487" s="52"/>
      <c r="E9487" s="52" t="s">
        <v>23092</v>
      </c>
      <c r="F9487" s="16"/>
      <c r="G9487" s="16" t="s">
        <v>23091</v>
      </c>
      <c r="H9487" s="16" t="s">
        <v>32666</v>
      </c>
      <c r="I9487" s="16" t="s">
        <v>22688</v>
      </c>
      <c r="J9487" s="16" t="s">
        <v>34487</v>
      </c>
    </row>
    <row r="9488" spans="1:14">
      <c r="A9488" s="16" t="s">
        <v>13961</v>
      </c>
      <c r="B9488" s="52" t="s">
        <v>8305</v>
      </c>
      <c r="C9488" s="16" t="str">
        <f t="shared" si="148"/>
        <v>067 - 040</v>
      </c>
      <c r="D9488" s="52" t="s">
        <v>36059</v>
      </c>
      <c r="E9488" s="52" t="s">
        <v>34404</v>
      </c>
      <c r="F9488" s="16" t="s">
        <v>34244</v>
      </c>
      <c r="G9488" s="16" t="s">
        <v>34403</v>
      </c>
      <c r="H9488" s="16" t="s">
        <v>15395</v>
      </c>
      <c r="I9488" s="16" t="s">
        <v>34245</v>
      </c>
      <c r="J9488" s="16"/>
      <c r="N9488" t="s">
        <v>30550</v>
      </c>
    </row>
    <row r="9489" spans="1:10">
      <c r="A9489" s="16" t="s">
        <v>27906</v>
      </c>
      <c r="B9489" s="52" t="s">
        <v>12906</v>
      </c>
      <c r="C9489" s="16" t="str">
        <f t="shared" si="148"/>
        <v>095 - 058</v>
      </c>
      <c r="D9489" s="52" t="s">
        <v>34487</v>
      </c>
      <c r="E9489" s="52" t="s">
        <v>5719</v>
      </c>
      <c r="F9489" s="16" t="s">
        <v>28651</v>
      </c>
      <c r="G9489" s="16" t="s">
        <v>29627</v>
      </c>
      <c r="H9489" s="16" t="s">
        <v>33521</v>
      </c>
      <c r="I9489" s="16" t="s">
        <v>18506</v>
      </c>
      <c r="J9489" s="16"/>
    </row>
    <row r="9490" spans="1:10">
      <c r="A9490" s="16" t="s">
        <v>14820</v>
      </c>
      <c r="B9490" s="52" t="s">
        <v>12907</v>
      </c>
      <c r="C9490" s="16" t="str">
        <f t="shared" si="148"/>
        <v>095 - 059</v>
      </c>
      <c r="D9490" s="52" t="s">
        <v>34487</v>
      </c>
      <c r="E9490" s="52" t="s">
        <v>5719</v>
      </c>
      <c r="F9490" s="16" t="s">
        <v>25299</v>
      </c>
      <c r="G9490" s="16" t="s">
        <v>29627</v>
      </c>
      <c r="H9490" s="16" t="s">
        <v>33521</v>
      </c>
      <c r="I9490" s="16" t="s">
        <v>25300</v>
      </c>
      <c r="J9490" s="16"/>
    </row>
    <row r="9491" spans="1:10">
      <c r="A9491" s="16" t="s">
        <v>18163</v>
      </c>
      <c r="B9491" s="52" t="s">
        <v>12270</v>
      </c>
      <c r="C9491" s="16" t="str">
        <f t="shared" si="148"/>
        <v>079 - 132</v>
      </c>
      <c r="D9491" s="52" t="s">
        <v>34487</v>
      </c>
      <c r="E9491" s="52" t="s">
        <v>4771</v>
      </c>
      <c r="F9491" s="16" t="s">
        <v>8913</v>
      </c>
      <c r="G9491" s="16" t="s">
        <v>4770</v>
      </c>
      <c r="H9491" s="16" t="s">
        <v>4772</v>
      </c>
      <c r="I9491" s="16" t="s">
        <v>30606</v>
      </c>
      <c r="J9491" s="16" t="s">
        <v>7990</v>
      </c>
    </row>
    <row r="9492" spans="1:10">
      <c r="A9492" s="16" t="s">
        <v>30605</v>
      </c>
      <c r="B9492" s="52" t="s">
        <v>36218</v>
      </c>
      <c r="C9492" s="16" t="str">
        <f t="shared" si="148"/>
        <v>102 - 038</v>
      </c>
      <c r="D9492" s="52" t="s">
        <v>34487</v>
      </c>
      <c r="E9492" s="52" t="s">
        <v>27777</v>
      </c>
      <c r="F9492" s="16" t="s">
        <v>13683</v>
      </c>
      <c r="G9492" s="16" t="s">
        <v>27776</v>
      </c>
      <c r="H9492" s="16" t="s">
        <v>4772</v>
      </c>
      <c r="I9492" s="16" t="s">
        <v>30606</v>
      </c>
    </row>
    <row r="9493" spans="1:10">
      <c r="A9493" s="16" t="s">
        <v>25822</v>
      </c>
      <c r="B9493" s="52" t="s">
        <v>12271</v>
      </c>
      <c r="C9493" s="16" t="str">
        <f t="shared" si="148"/>
        <v>079 - 133</v>
      </c>
      <c r="D9493" s="52" t="s">
        <v>34487</v>
      </c>
      <c r="E9493" s="52" t="s">
        <v>4771</v>
      </c>
      <c r="F9493" s="16" t="s">
        <v>1272</v>
      </c>
      <c r="G9493" s="16" t="s">
        <v>4770</v>
      </c>
      <c r="H9493" s="16" t="s">
        <v>4772</v>
      </c>
      <c r="I9493" s="16" t="s">
        <v>25823</v>
      </c>
    </row>
    <row r="9494" spans="1:10">
      <c r="A9494" s="16" t="s">
        <v>5170</v>
      </c>
      <c r="B9494" s="52" t="s">
        <v>154</v>
      </c>
      <c r="C9494" s="16" t="str">
        <f t="shared" si="148"/>
        <v>999 - 919</v>
      </c>
      <c r="D9494" s="52"/>
      <c r="E9494" s="52" t="s">
        <v>10727</v>
      </c>
      <c r="G9494" s="16" t="s">
        <v>286</v>
      </c>
      <c r="H9494" s="16" t="s">
        <v>10727</v>
      </c>
      <c r="I9494" s="16" t="s">
        <v>5171</v>
      </c>
      <c r="J9494" s="16" t="s">
        <v>34487</v>
      </c>
    </row>
    <row r="9495" spans="1:10">
      <c r="A9495" s="16" t="s">
        <v>192</v>
      </c>
      <c r="B9495" s="52" t="s">
        <v>15699</v>
      </c>
      <c r="C9495" s="16" t="str">
        <f t="shared" si="148"/>
        <v>083 - 095</v>
      </c>
      <c r="D9495" s="52" t="s">
        <v>34487</v>
      </c>
      <c r="E9495" s="52" t="s">
        <v>21246</v>
      </c>
      <c r="F9495" s="16" t="s">
        <v>193</v>
      </c>
      <c r="G9495" s="16" t="s">
        <v>21245</v>
      </c>
      <c r="H9495" s="16" t="s">
        <v>29917</v>
      </c>
      <c r="I9495" s="16" t="s">
        <v>15236</v>
      </c>
    </row>
    <row r="9496" spans="1:10">
      <c r="A9496" s="16" t="s">
        <v>10533</v>
      </c>
      <c r="B9496" s="52" t="s">
        <v>5475</v>
      </c>
      <c r="C9496" s="16" t="str">
        <f t="shared" si="148"/>
        <v>052 - 033</v>
      </c>
      <c r="D9496" s="52" t="s">
        <v>36059</v>
      </c>
      <c r="E9496" s="52" t="s">
        <v>3327</v>
      </c>
      <c r="F9496" s="16" t="s">
        <v>10534</v>
      </c>
      <c r="G9496" s="16" t="s">
        <v>28833</v>
      </c>
      <c r="H9496" s="16" t="s">
        <v>30328</v>
      </c>
      <c r="I9496" s="16" t="s">
        <v>10535</v>
      </c>
      <c r="J9496" s="16"/>
    </row>
    <row r="9497" spans="1:10">
      <c r="A9497" s="16" t="s">
        <v>31042</v>
      </c>
      <c r="B9497" s="52" t="s">
        <v>2910</v>
      </c>
      <c r="C9497" s="16" t="str">
        <f t="shared" si="148"/>
        <v>091 - 084</v>
      </c>
      <c r="D9497" s="52" t="s">
        <v>34487</v>
      </c>
      <c r="E9497" s="52" t="s">
        <v>31546</v>
      </c>
      <c r="F9497" s="16" t="s">
        <v>27860</v>
      </c>
      <c r="G9497" s="16" t="s">
        <v>31545</v>
      </c>
      <c r="H9497" s="16" t="s">
        <v>33521</v>
      </c>
      <c r="I9497" s="16" t="s">
        <v>27861</v>
      </c>
    </row>
    <row r="9498" spans="1:10">
      <c r="A9498" s="16" t="s">
        <v>22705</v>
      </c>
      <c r="B9498" s="52" t="s">
        <v>27027</v>
      </c>
      <c r="C9498" s="16" t="str">
        <f t="shared" si="148"/>
        <v>I99 - 706</v>
      </c>
      <c r="D9498" s="52"/>
      <c r="E9498" s="52" t="s">
        <v>10726</v>
      </c>
      <c r="F9498" s="16"/>
      <c r="G9498" s="16" t="s">
        <v>10725</v>
      </c>
      <c r="H9498" s="16" t="s">
        <v>10727</v>
      </c>
      <c r="I9498" s="16" t="s">
        <v>22706</v>
      </c>
    </row>
    <row r="9499" spans="1:10">
      <c r="A9499" s="16" t="s">
        <v>1083</v>
      </c>
      <c r="B9499" s="52" t="s">
        <v>12908</v>
      </c>
      <c r="C9499" s="16" t="str">
        <f t="shared" si="148"/>
        <v>095 - 060</v>
      </c>
      <c r="D9499" s="52" t="s">
        <v>34487</v>
      </c>
      <c r="E9499" s="52" t="s">
        <v>5719</v>
      </c>
      <c r="F9499" s="16" t="s">
        <v>28651</v>
      </c>
      <c r="G9499" s="16" t="s">
        <v>29627</v>
      </c>
      <c r="H9499" s="16" t="s">
        <v>33521</v>
      </c>
      <c r="I9499" s="16" t="s">
        <v>1084</v>
      </c>
    </row>
    <row r="9500" spans="1:10">
      <c r="A9500" s="16" t="s">
        <v>6854</v>
      </c>
      <c r="B9500" s="52" t="s">
        <v>5079</v>
      </c>
      <c r="C9500" s="16" t="str">
        <f t="shared" si="148"/>
        <v>004 - 220</v>
      </c>
      <c r="D9500" s="52" t="s">
        <v>36059</v>
      </c>
      <c r="E9500" s="52" t="s">
        <v>10758</v>
      </c>
      <c r="F9500" s="16" t="s">
        <v>16892</v>
      </c>
      <c r="G9500" s="16" t="s">
        <v>10757</v>
      </c>
      <c r="H9500" s="16" t="s">
        <v>10732</v>
      </c>
      <c r="I9500" s="16" t="s">
        <v>6855</v>
      </c>
    </row>
    <row r="9501" spans="1:10">
      <c r="A9501" s="16" t="s">
        <v>13910</v>
      </c>
      <c r="B9501" s="52" t="s">
        <v>15727</v>
      </c>
      <c r="C9501" s="16" t="str">
        <f t="shared" si="148"/>
        <v>091 - 085</v>
      </c>
      <c r="D9501" s="52" t="s">
        <v>34487</v>
      </c>
      <c r="E9501" s="52" t="s">
        <v>31546</v>
      </c>
      <c r="F9501" s="16" t="s">
        <v>13911</v>
      </c>
      <c r="G9501" s="16" t="s">
        <v>31545</v>
      </c>
      <c r="H9501" s="16" t="s">
        <v>33521</v>
      </c>
      <c r="I9501" s="16" t="s">
        <v>13912</v>
      </c>
    </row>
    <row r="9502" spans="1:10">
      <c r="A9502" s="16" t="s">
        <v>1947</v>
      </c>
      <c r="B9502" s="52" t="s">
        <v>31176</v>
      </c>
      <c r="C9502" s="16" t="str">
        <f t="shared" si="148"/>
        <v>092 - 080</v>
      </c>
      <c r="D9502" s="52" t="s">
        <v>34487</v>
      </c>
      <c r="E9502" s="52" t="s">
        <v>3326</v>
      </c>
      <c r="F9502" s="16" t="s">
        <v>1948</v>
      </c>
      <c r="G9502" s="16" t="s">
        <v>30322</v>
      </c>
      <c r="H9502" s="16" t="s">
        <v>33521</v>
      </c>
      <c r="I9502" s="16" t="s">
        <v>4503</v>
      </c>
    </row>
    <row r="9503" spans="1:10">
      <c r="A9503" s="16" t="s">
        <v>31128</v>
      </c>
      <c r="B9503" s="52" t="s">
        <v>34091</v>
      </c>
      <c r="C9503" s="16" t="str">
        <f t="shared" si="148"/>
        <v>080 - 089</v>
      </c>
      <c r="D9503" s="52" t="s">
        <v>34487</v>
      </c>
      <c r="E9503" s="52" t="s">
        <v>1692</v>
      </c>
      <c r="F9503" s="16" t="s">
        <v>27376</v>
      </c>
      <c r="G9503" s="16" t="s">
        <v>1691</v>
      </c>
      <c r="H9503" s="16" t="s">
        <v>4772</v>
      </c>
      <c r="I9503" s="16" t="s">
        <v>31129</v>
      </c>
    </row>
    <row r="9504" spans="1:10">
      <c r="A9504" s="16" t="s">
        <v>12018</v>
      </c>
      <c r="B9504" s="52" t="s">
        <v>13143</v>
      </c>
      <c r="C9504" s="16" t="str">
        <f t="shared" si="148"/>
        <v>089 - 017</v>
      </c>
      <c r="D9504" s="52" t="s">
        <v>36059</v>
      </c>
      <c r="E9504" s="52" t="s">
        <v>37416</v>
      </c>
      <c r="F9504" s="16" t="s">
        <v>12019</v>
      </c>
      <c r="G9504" s="16" t="s">
        <v>37415</v>
      </c>
      <c r="H9504" s="16" t="s">
        <v>29917</v>
      </c>
      <c r="I9504" s="16" t="s">
        <v>7738</v>
      </c>
      <c r="J9504" s="16"/>
    </row>
    <row r="9505" spans="1:10">
      <c r="A9505" s="16" t="s">
        <v>29746</v>
      </c>
      <c r="B9505" s="52" t="s">
        <v>27028</v>
      </c>
      <c r="C9505" s="16" t="str">
        <f t="shared" si="148"/>
        <v>I99 - 608</v>
      </c>
      <c r="D9505" s="52"/>
      <c r="E9505" s="52" t="s">
        <v>10726</v>
      </c>
      <c r="F9505" s="16"/>
      <c r="G9505" s="16" t="s">
        <v>10725</v>
      </c>
      <c r="H9505" s="16" t="s">
        <v>10727</v>
      </c>
      <c r="I9505" s="16" t="s">
        <v>29747</v>
      </c>
    </row>
    <row r="9506" spans="1:10">
      <c r="A9506" s="16" t="s">
        <v>7664</v>
      </c>
      <c r="B9506" s="52" t="s">
        <v>35998</v>
      </c>
      <c r="C9506" s="16" t="str">
        <f t="shared" si="148"/>
        <v>063 - 811</v>
      </c>
      <c r="D9506" s="52"/>
      <c r="E9506" s="52" t="s">
        <v>30281</v>
      </c>
      <c r="F9506" s="16"/>
      <c r="G9506" s="16" t="s">
        <v>30319</v>
      </c>
      <c r="H9506" s="16" t="s">
        <v>30282</v>
      </c>
      <c r="I9506" s="16" t="s">
        <v>7665</v>
      </c>
      <c r="J9506" s="16" t="s">
        <v>34487</v>
      </c>
    </row>
    <row r="9507" spans="1:10">
      <c r="A9507" s="16" t="s">
        <v>21254</v>
      </c>
      <c r="B9507" s="52" t="s">
        <v>5059</v>
      </c>
      <c r="C9507" s="16" t="str">
        <f t="shared" si="148"/>
        <v>064 - 100</v>
      </c>
      <c r="D9507" s="52" t="s">
        <v>34487</v>
      </c>
      <c r="E9507" s="52" t="s">
        <v>27583</v>
      </c>
      <c r="F9507" s="16" t="s">
        <v>18713</v>
      </c>
      <c r="G9507" s="16" t="s">
        <v>27582</v>
      </c>
      <c r="H9507" s="16" t="s">
        <v>30282</v>
      </c>
      <c r="I9507" s="16" t="s">
        <v>21255</v>
      </c>
      <c r="J9507" s="16"/>
    </row>
    <row r="9508" spans="1:10">
      <c r="A9508" s="16" t="s">
        <v>15340</v>
      </c>
      <c r="B9508" s="52" t="s">
        <v>12909</v>
      </c>
      <c r="C9508" s="16" t="str">
        <f t="shared" si="148"/>
        <v>095 - 061</v>
      </c>
      <c r="D9508" s="52" t="s">
        <v>34487</v>
      </c>
      <c r="E9508" s="52" t="s">
        <v>5719</v>
      </c>
      <c r="F9508" s="16" t="s">
        <v>28651</v>
      </c>
      <c r="G9508" s="16" t="s">
        <v>29627</v>
      </c>
      <c r="H9508" s="16" t="s">
        <v>33521</v>
      </c>
      <c r="I9508" s="16" t="s">
        <v>15341</v>
      </c>
    </row>
    <row r="9509" spans="1:10">
      <c r="A9509" s="16" t="s">
        <v>36518</v>
      </c>
      <c r="B9509" s="52" t="s">
        <v>1572</v>
      </c>
      <c r="C9509" s="16" t="str">
        <f t="shared" si="148"/>
        <v>017 - 179</v>
      </c>
      <c r="D9509" s="52" t="s">
        <v>36059</v>
      </c>
      <c r="E9509" s="52" t="s">
        <v>22538</v>
      </c>
      <c r="F9509" s="16" t="s">
        <v>36519</v>
      </c>
      <c r="G9509" s="16" t="s">
        <v>22537</v>
      </c>
      <c r="H9509" s="16" t="s">
        <v>32666</v>
      </c>
      <c r="I9509" s="16" t="s">
        <v>36520</v>
      </c>
    </row>
    <row r="9510" spans="1:10">
      <c r="A9510" s="16" t="s">
        <v>16668</v>
      </c>
      <c r="B9510" s="52" t="s">
        <v>22082</v>
      </c>
      <c r="C9510" s="16" t="str">
        <f t="shared" si="148"/>
        <v>042 - 048</v>
      </c>
      <c r="D9510" s="52" t="s">
        <v>36059</v>
      </c>
      <c r="E9510" s="52" t="s">
        <v>1290</v>
      </c>
      <c r="F9510" s="16" t="s">
        <v>33345</v>
      </c>
      <c r="G9510" s="16" t="s">
        <v>33346</v>
      </c>
      <c r="H9510" s="16" t="s">
        <v>20397</v>
      </c>
      <c r="I9510" s="16" t="s">
        <v>31597</v>
      </c>
      <c r="J9510" s="16"/>
    </row>
    <row r="9511" spans="1:10">
      <c r="A9511" s="16" t="s">
        <v>24378</v>
      </c>
      <c r="B9511" s="52" t="s">
        <v>28456</v>
      </c>
      <c r="C9511" s="16" t="str">
        <f t="shared" si="148"/>
        <v>013 - 213</v>
      </c>
      <c r="D9511" s="52" t="s">
        <v>36059</v>
      </c>
      <c r="E9511" s="52" t="s">
        <v>26240</v>
      </c>
      <c r="F9511" s="16" t="s">
        <v>10426</v>
      </c>
      <c r="G9511" s="16" t="s">
        <v>26239</v>
      </c>
      <c r="H9511" s="16" t="s">
        <v>32666</v>
      </c>
      <c r="I9511" s="16" t="s">
        <v>18449</v>
      </c>
      <c r="J9511" s="16" t="s">
        <v>7990</v>
      </c>
    </row>
    <row r="9512" spans="1:10">
      <c r="A9512" s="16" t="s">
        <v>18447</v>
      </c>
      <c r="B9512" s="52" t="s">
        <v>16003</v>
      </c>
      <c r="C9512" s="16" t="str">
        <f t="shared" si="148"/>
        <v>097 - 075</v>
      </c>
      <c r="D9512" s="52" t="s">
        <v>36059</v>
      </c>
      <c r="E9512" s="52" t="s">
        <v>26245</v>
      </c>
      <c r="F9512" s="16" t="s">
        <v>18448</v>
      </c>
      <c r="G9512" s="16" t="s">
        <v>26244</v>
      </c>
      <c r="H9512" s="16" t="s">
        <v>32666</v>
      </c>
      <c r="I9512" s="16" t="s">
        <v>18449</v>
      </c>
      <c r="J9512" s="16"/>
    </row>
    <row r="9513" spans="1:10">
      <c r="A9513" s="16" t="s">
        <v>8038</v>
      </c>
      <c r="B9513" s="52" t="s">
        <v>8665</v>
      </c>
      <c r="C9513" s="16" t="str">
        <f t="shared" si="148"/>
        <v>022 - 174</v>
      </c>
      <c r="D9513" s="52" t="s">
        <v>34487</v>
      </c>
      <c r="E9513" s="52" t="s">
        <v>4777</v>
      </c>
      <c r="F9513" s="16" t="s">
        <v>8159</v>
      </c>
      <c r="G9513" s="16" t="s">
        <v>4776</v>
      </c>
      <c r="H9513" s="16" t="s">
        <v>4778</v>
      </c>
      <c r="I9513" s="16" t="s">
        <v>8039</v>
      </c>
    </row>
    <row r="9514" spans="1:10">
      <c r="A9514" s="16" t="s">
        <v>19907</v>
      </c>
      <c r="B9514" s="52" t="s">
        <v>28457</v>
      </c>
      <c r="C9514" s="16" t="str">
        <f t="shared" si="148"/>
        <v>013 - 214</v>
      </c>
      <c r="D9514" s="52" t="s">
        <v>36059</v>
      </c>
      <c r="E9514" s="52" t="s">
        <v>26240</v>
      </c>
      <c r="F9514" s="16" t="s">
        <v>30686</v>
      </c>
      <c r="G9514" s="16" t="s">
        <v>26239</v>
      </c>
      <c r="H9514" s="16" t="s">
        <v>32666</v>
      </c>
      <c r="I9514" s="16" t="s">
        <v>5634</v>
      </c>
      <c r="J9514" s="16" t="s">
        <v>7990</v>
      </c>
    </row>
    <row r="9515" spans="1:10">
      <c r="A9515" s="16" t="s">
        <v>5632</v>
      </c>
      <c r="B9515" s="52" t="s">
        <v>16004</v>
      </c>
      <c r="C9515" s="16" t="str">
        <f t="shared" si="148"/>
        <v>097 - 076</v>
      </c>
      <c r="D9515" s="52" t="s">
        <v>36059</v>
      </c>
      <c r="E9515" s="52" t="s">
        <v>26245</v>
      </c>
      <c r="F9515" s="16" t="s">
        <v>5633</v>
      </c>
      <c r="G9515" s="16" t="s">
        <v>26244</v>
      </c>
      <c r="H9515" s="16" t="s">
        <v>32666</v>
      </c>
      <c r="I9515" s="16" t="s">
        <v>5634</v>
      </c>
      <c r="J9515" s="16"/>
    </row>
    <row r="9516" spans="1:10">
      <c r="A9516" s="16" t="s">
        <v>14840</v>
      </c>
      <c r="B9516" s="52" t="s">
        <v>31177</v>
      </c>
      <c r="C9516" s="16" t="str">
        <f t="shared" si="148"/>
        <v>092 - 810</v>
      </c>
      <c r="D9516" s="52"/>
      <c r="E9516" s="52" t="s">
        <v>3326</v>
      </c>
      <c r="G9516" s="16" t="s">
        <v>30322</v>
      </c>
      <c r="H9516" s="16" t="s">
        <v>33521</v>
      </c>
      <c r="I9516" s="16" t="s">
        <v>14841</v>
      </c>
      <c r="J9516" s="16" t="s">
        <v>34487</v>
      </c>
    </row>
    <row r="9517" spans="1:10">
      <c r="A9517" s="16" t="s">
        <v>2621</v>
      </c>
      <c r="B9517" s="52" t="s">
        <v>25584</v>
      </c>
      <c r="C9517" s="16" t="str">
        <f t="shared" si="148"/>
        <v>034 - 034</v>
      </c>
      <c r="D9517" s="52" t="s">
        <v>36059</v>
      </c>
      <c r="E9517" s="52" t="s">
        <v>23677</v>
      </c>
      <c r="F9517" s="16" t="s">
        <v>2622</v>
      </c>
      <c r="G9517" s="16" t="s">
        <v>23676</v>
      </c>
      <c r="H9517" s="16" t="s">
        <v>35981</v>
      </c>
      <c r="I9517" s="16" t="s">
        <v>2623</v>
      </c>
    </row>
    <row r="9518" spans="1:10">
      <c r="A9518" s="16" t="s">
        <v>7666</v>
      </c>
      <c r="B9518" s="52" t="s">
        <v>31178</v>
      </c>
      <c r="C9518" s="16" t="str">
        <f t="shared" si="148"/>
        <v>092 - 811</v>
      </c>
      <c r="D9518" s="52"/>
      <c r="E9518" s="52" t="s">
        <v>3326</v>
      </c>
      <c r="G9518" s="16" t="s">
        <v>30322</v>
      </c>
      <c r="H9518" s="16" t="s">
        <v>33521</v>
      </c>
      <c r="I9518" s="16" t="s">
        <v>7667</v>
      </c>
      <c r="J9518" s="16" t="s">
        <v>34487</v>
      </c>
    </row>
    <row r="9519" spans="1:10">
      <c r="A9519" s="16" t="s">
        <v>13222</v>
      </c>
      <c r="B9519" s="52" t="s">
        <v>15329</v>
      </c>
      <c r="C9519" s="16" t="str">
        <f t="shared" si="148"/>
        <v>092 - 081</v>
      </c>
      <c r="D9519" s="52" t="s">
        <v>34487</v>
      </c>
      <c r="E9519" s="52" t="s">
        <v>3326</v>
      </c>
      <c r="F9519" s="16" t="s">
        <v>11533</v>
      </c>
      <c r="G9519" s="16" t="s">
        <v>30322</v>
      </c>
      <c r="H9519" s="16" t="s">
        <v>33521</v>
      </c>
      <c r="I9519" s="16" t="s">
        <v>13223</v>
      </c>
    </row>
    <row r="9520" spans="1:10">
      <c r="A9520" s="16" t="s">
        <v>10537</v>
      </c>
      <c r="B9520" s="52" t="s">
        <v>1573</v>
      </c>
      <c r="C9520" s="16" t="str">
        <f t="shared" si="148"/>
        <v>017 - 898</v>
      </c>
      <c r="D9520" s="52"/>
      <c r="E9520" s="52" t="s">
        <v>22538</v>
      </c>
      <c r="F9520" s="16"/>
      <c r="G9520" s="16" t="s">
        <v>22537</v>
      </c>
      <c r="H9520" s="16" t="s">
        <v>32666</v>
      </c>
      <c r="I9520" s="16" t="s">
        <v>10538</v>
      </c>
      <c r="J9520" s="16" t="s">
        <v>34487</v>
      </c>
    </row>
    <row r="9521" spans="1:10">
      <c r="A9521" s="16" t="s">
        <v>12934</v>
      </c>
      <c r="B9521" s="52" t="s">
        <v>24484</v>
      </c>
      <c r="C9521" s="16" t="str">
        <f t="shared" si="148"/>
        <v>018 - 150</v>
      </c>
      <c r="D9521" s="52" t="s">
        <v>36059</v>
      </c>
      <c r="E9521" s="52" t="s">
        <v>35975</v>
      </c>
      <c r="F9521" s="16" t="s">
        <v>34298</v>
      </c>
      <c r="G9521" s="16" t="s">
        <v>35974</v>
      </c>
      <c r="H9521" s="16" t="s">
        <v>32666</v>
      </c>
      <c r="I9521" s="16" t="s">
        <v>12935</v>
      </c>
    </row>
    <row r="9522" spans="1:10">
      <c r="A9522" s="16" t="s">
        <v>28034</v>
      </c>
      <c r="B9522" s="52" t="s">
        <v>18998</v>
      </c>
      <c r="C9522" s="16" t="str">
        <f t="shared" si="148"/>
        <v>003 - 139</v>
      </c>
      <c r="D9522" s="52" t="s">
        <v>36059</v>
      </c>
      <c r="E9522" s="52" t="s">
        <v>3328</v>
      </c>
      <c r="F9522" s="16" t="s">
        <v>15958</v>
      </c>
      <c r="G9522" s="16" t="s">
        <v>10731</v>
      </c>
      <c r="H9522" s="16" t="s">
        <v>10732</v>
      </c>
      <c r="I9522" s="16" t="s">
        <v>28035</v>
      </c>
    </row>
    <row r="9523" spans="1:10">
      <c r="A9523" s="16" t="s">
        <v>5407</v>
      </c>
      <c r="B9523" s="52" t="s">
        <v>36450</v>
      </c>
      <c r="C9523" s="16" t="str">
        <f t="shared" si="148"/>
        <v>031 - 869</v>
      </c>
      <c r="D9523" s="52"/>
      <c r="E9523" s="52" t="s">
        <v>7531</v>
      </c>
      <c r="G9523" s="16" t="s">
        <v>7530</v>
      </c>
      <c r="H9523" s="16" t="s">
        <v>30334</v>
      </c>
      <c r="I9523" s="16" t="s">
        <v>5408</v>
      </c>
      <c r="J9523" s="16" t="s">
        <v>34487</v>
      </c>
    </row>
    <row r="9524" spans="1:10">
      <c r="A9524" s="16" t="s">
        <v>31082</v>
      </c>
      <c r="B9524" s="52" t="s">
        <v>23850</v>
      </c>
      <c r="C9524" s="16" t="str">
        <f t="shared" si="148"/>
        <v>021 - 896</v>
      </c>
      <c r="D9524" s="52"/>
      <c r="E9524" s="52" t="s">
        <v>14657</v>
      </c>
      <c r="F9524" s="16"/>
      <c r="G9524" s="16" t="s">
        <v>14656</v>
      </c>
      <c r="H9524" s="16" t="s">
        <v>4778</v>
      </c>
      <c r="I9524" s="16" t="s">
        <v>31083</v>
      </c>
      <c r="J9524" s="16" t="s">
        <v>34487</v>
      </c>
    </row>
    <row r="9525" spans="1:10">
      <c r="A9525" s="16" t="s">
        <v>22057</v>
      </c>
      <c r="B9525" s="52" t="s">
        <v>17796</v>
      </c>
      <c r="C9525" s="16" t="str">
        <f t="shared" si="148"/>
        <v>032 - 805</v>
      </c>
      <c r="D9525" s="52"/>
      <c r="E9525" s="52" t="s">
        <v>30333</v>
      </c>
      <c r="F9525" s="16"/>
      <c r="G9525" s="16" t="s">
        <v>30332</v>
      </c>
      <c r="H9525" s="16" t="s">
        <v>30334</v>
      </c>
      <c r="I9525" s="16" t="s">
        <v>22058</v>
      </c>
      <c r="J9525" s="16" t="s">
        <v>34487</v>
      </c>
    </row>
    <row r="9526" spans="1:10">
      <c r="A9526" s="16" t="s">
        <v>11382</v>
      </c>
      <c r="B9526" s="52" t="s">
        <v>27029</v>
      </c>
      <c r="C9526" s="16" t="str">
        <f t="shared" si="148"/>
        <v>I99 - 063</v>
      </c>
      <c r="D9526" s="52"/>
      <c r="E9526" s="52" t="s">
        <v>10726</v>
      </c>
      <c r="F9526" s="16"/>
      <c r="G9526" s="16" t="s">
        <v>10725</v>
      </c>
      <c r="H9526" s="16" t="s">
        <v>10727</v>
      </c>
      <c r="I9526" s="16" t="s">
        <v>11383</v>
      </c>
    </row>
    <row r="9527" spans="1:10">
      <c r="A9527" s="16" t="s">
        <v>8549</v>
      </c>
      <c r="B9527" s="52" t="s">
        <v>22105</v>
      </c>
      <c r="C9527" s="16" t="str">
        <f t="shared" si="148"/>
        <v>I99 - 091</v>
      </c>
      <c r="D9527" s="52"/>
      <c r="E9527" s="52" t="s">
        <v>10726</v>
      </c>
      <c r="F9527" s="16"/>
      <c r="G9527" s="16" t="s">
        <v>10725</v>
      </c>
      <c r="H9527" s="16" t="s">
        <v>10727</v>
      </c>
      <c r="I9527" s="16" t="s">
        <v>8550</v>
      </c>
    </row>
    <row r="9528" spans="1:10">
      <c r="A9528" s="16" t="s">
        <v>31373</v>
      </c>
      <c r="B9528" s="52" t="s">
        <v>6093</v>
      </c>
      <c r="C9528" s="16" t="str">
        <f t="shared" si="148"/>
        <v>021 - 094</v>
      </c>
      <c r="D9528" s="52" t="s">
        <v>34487</v>
      </c>
      <c r="E9528" s="52" t="s">
        <v>14657</v>
      </c>
      <c r="F9528" s="16" t="s">
        <v>11945</v>
      </c>
      <c r="G9528" s="16" t="s">
        <v>14656</v>
      </c>
      <c r="H9528" s="16" t="s">
        <v>4778</v>
      </c>
      <c r="I9528" s="16" t="s">
        <v>31374</v>
      </c>
    </row>
    <row r="9529" spans="1:10">
      <c r="A9529" s="16" t="s">
        <v>3302</v>
      </c>
      <c r="B9529" s="52" t="s">
        <v>8666</v>
      </c>
      <c r="C9529" s="16" t="str">
        <f t="shared" si="148"/>
        <v>022 - 175</v>
      </c>
      <c r="D9529" s="52" t="s">
        <v>34487</v>
      </c>
      <c r="E9529" s="52" t="s">
        <v>4777</v>
      </c>
      <c r="F9529" s="16" t="s">
        <v>14106</v>
      </c>
      <c r="G9529" s="16" t="s">
        <v>4776</v>
      </c>
      <c r="H9529" s="16" t="s">
        <v>4778</v>
      </c>
      <c r="I9529" s="16" t="s">
        <v>3303</v>
      </c>
    </row>
    <row r="9530" spans="1:10">
      <c r="A9530" s="16" t="s">
        <v>24838</v>
      </c>
      <c r="B9530" s="52" t="s">
        <v>155</v>
      </c>
      <c r="C9530" s="16" t="str">
        <f t="shared" si="148"/>
        <v>999 - 920</v>
      </c>
      <c r="D9530" s="52"/>
      <c r="E9530" s="52" t="s">
        <v>10727</v>
      </c>
      <c r="G9530" s="16" t="s">
        <v>286</v>
      </c>
      <c r="H9530" s="16" t="s">
        <v>10727</v>
      </c>
      <c r="I9530" s="16" t="s">
        <v>24839</v>
      </c>
      <c r="J9530" s="16" t="s">
        <v>34487</v>
      </c>
    </row>
    <row r="9531" spans="1:10">
      <c r="A9531" s="16" t="s">
        <v>1091</v>
      </c>
      <c r="B9531" s="52" t="s">
        <v>11308</v>
      </c>
      <c r="C9531" s="16" t="str">
        <f t="shared" si="148"/>
        <v>044 - 070</v>
      </c>
      <c r="D9531" s="52" t="s">
        <v>34487</v>
      </c>
      <c r="E9531" s="52" t="s">
        <v>27373</v>
      </c>
      <c r="F9531" s="16" t="s">
        <v>1547</v>
      </c>
      <c r="G9531" s="16" t="s">
        <v>27372</v>
      </c>
      <c r="H9531" s="16" t="s">
        <v>20397</v>
      </c>
      <c r="I9531" s="16" t="s">
        <v>1092</v>
      </c>
    </row>
    <row r="9532" spans="1:10">
      <c r="A9532" s="16" t="s">
        <v>3920</v>
      </c>
      <c r="B9532" s="52" t="s">
        <v>494</v>
      </c>
      <c r="C9532" s="16" t="str">
        <f t="shared" si="148"/>
        <v>023 - 081</v>
      </c>
      <c r="D9532" s="52" t="s">
        <v>36059</v>
      </c>
      <c r="E9532" s="52" t="s">
        <v>380</v>
      </c>
      <c r="F9532" s="16" t="s">
        <v>3921</v>
      </c>
      <c r="G9532" s="16" t="s">
        <v>379</v>
      </c>
      <c r="H9532" s="16" t="s">
        <v>32660</v>
      </c>
      <c r="I9532" s="16" t="s">
        <v>27405</v>
      </c>
    </row>
    <row r="9533" spans="1:10">
      <c r="A9533" s="16" t="s">
        <v>9016</v>
      </c>
      <c r="B9533" s="52" t="s">
        <v>35999</v>
      </c>
      <c r="C9533" s="16" t="str">
        <f t="shared" si="148"/>
        <v>063 - 812</v>
      </c>
      <c r="D9533" s="52"/>
      <c r="E9533" s="52" t="s">
        <v>30281</v>
      </c>
      <c r="F9533" s="16"/>
      <c r="G9533" s="16" t="s">
        <v>30319</v>
      </c>
      <c r="H9533" s="16" t="s">
        <v>30282</v>
      </c>
      <c r="I9533" s="16" t="s">
        <v>1025</v>
      </c>
      <c r="J9533" s="16" t="s">
        <v>34487</v>
      </c>
    </row>
    <row r="9534" spans="1:10">
      <c r="A9534" s="16" t="s">
        <v>20521</v>
      </c>
      <c r="B9534" s="52" t="s">
        <v>28414</v>
      </c>
      <c r="C9534" s="16" t="str">
        <f t="shared" si="148"/>
        <v>030 - 110</v>
      </c>
      <c r="D9534" s="52" t="s">
        <v>34487</v>
      </c>
      <c r="E9534" s="52" t="s">
        <v>35970</v>
      </c>
      <c r="F9534" s="16" t="s">
        <v>31594</v>
      </c>
      <c r="G9534" s="16" t="s">
        <v>35969</v>
      </c>
      <c r="H9534" s="16" t="s">
        <v>30334</v>
      </c>
      <c r="I9534" s="16" t="s">
        <v>20522</v>
      </c>
    </row>
    <row r="9535" spans="1:10">
      <c r="A9535" s="16" t="s">
        <v>36900</v>
      </c>
      <c r="B9535" s="52" t="s">
        <v>17075</v>
      </c>
      <c r="C9535" s="16" t="str">
        <f t="shared" si="148"/>
        <v>095 - 078</v>
      </c>
      <c r="D9535" s="52" t="s">
        <v>36059</v>
      </c>
      <c r="E9535" s="52" t="s">
        <v>5719</v>
      </c>
      <c r="F9535" s="16" t="s">
        <v>36792</v>
      </c>
      <c r="G9535" s="16" t="s">
        <v>29627</v>
      </c>
      <c r="H9535" s="16" t="s">
        <v>33521</v>
      </c>
      <c r="I9535" s="16" t="s">
        <v>36901</v>
      </c>
      <c r="J9535" s="16"/>
    </row>
    <row r="9536" spans="1:10">
      <c r="A9536" s="16" t="s">
        <v>5081</v>
      </c>
      <c r="B9536" s="52" t="s">
        <v>26703</v>
      </c>
      <c r="C9536" s="16" t="str">
        <f t="shared" si="148"/>
        <v>040 - 046</v>
      </c>
      <c r="D9536" s="52" t="s">
        <v>34487</v>
      </c>
      <c r="E9536" s="52" t="s">
        <v>32809</v>
      </c>
      <c r="F9536" s="16" t="s">
        <v>13688</v>
      </c>
      <c r="G9536" s="16" t="s">
        <v>32808</v>
      </c>
      <c r="H9536" s="16" t="s">
        <v>35981</v>
      </c>
      <c r="I9536" s="16" t="s">
        <v>5082</v>
      </c>
    </row>
    <row r="9537" spans="1:10">
      <c r="A9537" s="16" t="s">
        <v>35951</v>
      </c>
      <c r="B9537" s="52" t="s">
        <v>2454</v>
      </c>
      <c r="C9537" s="16" t="str">
        <f t="shared" si="148"/>
        <v>075 - 075</v>
      </c>
      <c r="D9537" s="52" t="s">
        <v>36059</v>
      </c>
      <c r="E9537" s="52" t="s">
        <v>25912</v>
      </c>
      <c r="F9537" s="16" t="s">
        <v>8079</v>
      </c>
      <c r="G9537" s="16" t="s">
        <v>31815</v>
      </c>
      <c r="H9537" s="16" t="s">
        <v>37422</v>
      </c>
      <c r="I9537" s="16" t="s">
        <v>35952</v>
      </c>
    </row>
    <row r="9538" spans="1:10">
      <c r="A9538" s="16" t="s">
        <v>29020</v>
      </c>
      <c r="B9538" s="52" t="s">
        <v>24275</v>
      </c>
      <c r="C9538" s="16" t="str">
        <f t="shared" si="148"/>
        <v>005 - 107</v>
      </c>
      <c r="D9538" s="52" t="s">
        <v>36059</v>
      </c>
      <c r="E9538" s="52" t="s">
        <v>18693</v>
      </c>
      <c r="F9538" s="16" t="s">
        <v>784</v>
      </c>
      <c r="G9538" s="16" t="s">
        <v>18692</v>
      </c>
      <c r="H9538" s="16" t="s">
        <v>10732</v>
      </c>
      <c r="I9538" s="16" t="s">
        <v>32057</v>
      </c>
    </row>
    <row r="9539" spans="1:10">
      <c r="A9539" s="16" t="s">
        <v>27840</v>
      </c>
      <c r="B9539" s="52" t="s">
        <v>1574</v>
      </c>
      <c r="C9539" s="16" t="str">
        <f t="shared" si="148"/>
        <v>017 - 180</v>
      </c>
      <c r="D9539" s="52" t="s">
        <v>36059</v>
      </c>
      <c r="E9539" s="52" t="s">
        <v>22538</v>
      </c>
      <c r="F9539" s="16" t="s">
        <v>34390</v>
      </c>
      <c r="G9539" s="16" t="s">
        <v>22537</v>
      </c>
      <c r="H9539" s="16" t="s">
        <v>32666</v>
      </c>
      <c r="I9539" s="16" t="s">
        <v>27841</v>
      </c>
    </row>
    <row r="9540" spans="1:10">
      <c r="A9540" s="16" t="s">
        <v>15085</v>
      </c>
      <c r="B9540" s="52" t="s">
        <v>7459</v>
      </c>
      <c r="C9540" s="16" t="str">
        <f t="shared" ref="C9540:C9603" si="149">MID(A9540,1,3) &amp;" - " &amp;MID(A9540,4,3)</f>
        <v>024 - 101</v>
      </c>
      <c r="D9540" s="52" t="s">
        <v>34487</v>
      </c>
      <c r="E9540" s="52" t="s">
        <v>26794</v>
      </c>
      <c r="F9540" s="16" t="s">
        <v>26792</v>
      </c>
      <c r="G9540" s="16" t="s">
        <v>26793</v>
      </c>
      <c r="H9540" s="16" t="s">
        <v>32660</v>
      </c>
      <c r="I9540" s="16" t="s">
        <v>5645</v>
      </c>
    </row>
    <row r="9541" spans="1:10">
      <c r="A9541" s="16" t="s">
        <v>7668</v>
      </c>
      <c r="B9541" s="52" t="s">
        <v>12111</v>
      </c>
      <c r="C9541" s="16" t="str">
        <f t="shared" si="149"/>
        <v>095 - 811</v>
      </c>
      <c r="D9541" s="52"/>
      <c r="E9541" s="52" t="s">
        <v>5719</v>
      </c>
      <c r="G9541" s="16" t="s">
        <v>29627</v>
      </c>
      <c r="H9541" s="16" t="s">
        <v>33521</v>
      </c>
      <c r="I9541" s="16" t="s">
        <v>28475</v>
      </c>
      <c r="J9541" s="16" t="s">
        <v>34487</v>
      </c>
    </row>
    <row r="9542" spans="1:10">
      <c r="A9542" s="16" t="s">
        <v>29486</v>
      </c>
      <c r="B9542" s="52" t="s">
        <v>13144</v>
      </c>
      <c r="C9542" s="16" t="str">
        <f t="shared" si="149"/>
        <v>089 - 018</v>
      </c>
      <c r="D9542" s="52" t="s">
        <v>36059</v>
      </c>
      <c r="E9542" s="52" t="s">
        <v>37416</v>
      </c>
      <c r="F9542" s="16" t="s">
        <v>17836</v>
      </c>
      <c r="G9542" s="16" t="s">
        <v>37415</v>
      </c>
      <c r="H9542" s="16" t="s">
        <v>29917</v>
      </c>
      <c r="I9542" s="16" t="s">
        <v>29487</v>
      </c>
      <c r="J9542" s="16"/>
    </row>
    <row r="9543" spans="1:10">
      <c r="A9543" s="16" t="s">
        <v>24379</v>
      </c>
      <c r="B9543" s="52" t="s">
        <v>31998</v>
      </c>
      <c r="C9543" s="16" t="str">
        <f t="shared" si="149"/>
        <v>015 - 213</v>
      </c>
      <c r="D9543" s="52" t="s">
        <v>36059</v>
      </c>
      <c r="E9543" s="52" t="s">
        <v>32665</v>
      </c>
      <c r="F9543" s="16" t="s">
        <v>13553</v>
      </c>
      <c r="G9543" s="16" t="s">
        <v>32664</v>
      </c>
      <c r="H9543" s="16" t="s">
        <v>32666</v>
      </c>
      <c r="I9543" s="16" t="s">
        <v>24380</v>
      </c>
    </row>
    <row r="9544" spans="1:10">
      <c r="A9544" s="16" t="s">
        <v>29488</v>
      </c>
      <c r="B9544" s="52" t="s">
        <v>35832</v>
      </c>
      <c r="C9544" s="16" t="str">
        <f t="shared" si="149"/>
        <v>039 - 018</v>
      </c>
      <c r="D9544" s="52" t="s">
        <v>36059</v>
      </c>
      <c r="E9544" s="52" t="s">
        <v>35980</v>
      </c>
      <c r="F9544" s="16" t="s">
        <v>29489</v>
      </c>
      <c r="G9544" s="16" t="s">
        <v>35979</v>
      </c>
      <c r="H9544" s="16" t="s">
        <v>35981</v>
      </c>
      <c r="I9544" s="16" t="s">
        <v>29490</v>
      </c>
      <c r="J9544" s="16"/>
    </row>
    <row r="9545" spans="1:10">
      <c r="A9545" s="16" t="s">
        <v>31137</v>
      </c>
      <c r="B9545" s="52" t="s">
        <v>7534</v>
      </c>
      <c r="C9545" s="16" t="str">
        <f t="shared" si="149"/>
        <v>019 - 911</v>
      </c>
      <c r="D9545" s="52"/>
      <c r="E9545" s="52" t="s">
        <v>23092</v>
      </c>
      <c r="G9545" s="16" t="s">
        <v>23091</v>
      </c>
      <c r="H9545" s="16" t="s">
        <v>32666</v>
      </c>
      <c r="I9545" s="16" t="s">
        <v>31138</v>
      </c>
      <c r="J9545" s="16" t="s">
        <v>34487</v>
      </c>
    </row>
    <row r="9546" spans="1:10">
      <c r="A9546" s="16" t="s">
        <v>15640</v>
      </c>
      <c r="B9546" s="52" t="s">
        <v>7535</v>
      </c>
      <c r="C9546" s="16" t="str">
        <f t="shared" si="149"/>
        <v>019 - 912</v>
      </c>
      <c r="D9546" s="52"/>
      <c r="E9546" s="52" t="s">
        <v>23092</v>
      </c>
      <c r="G9546" s="16" t="s">
        <v>23091</v>
      </c>
      <c r="H9546" s="16" t="s">
        <v>32666</v>
      </c>
      <c r="I9546" s="16" t="s">
        <v>15641</v>
      </c>
      <c r="J9546" s="16" t="s">
        <v>34487</v>
      </c>
    </row>
    <row r="9547" spans="1:10">
      <c r="A9547" s="16" t="s">
        <v>19703</v>
      </c>
      <c r="B9547" s="52" t="s">
        <v>7536</v>
      </c>
      <c r="C9547" s="16" t="str">
        <f t="shared" si="149"/>
        <v>019 - 096</v>
      </c>
      <c r="D9547" s="52" t="s">
        <v>36059</v>
      </c>
      <c r="E9547" s="52" t="s">
        <v>23092</v>
      </c>
      <c r="F9547" s="16" t="s">
        <v>5573</v>
      </c>
      <c r="G9547" s="16" t="s">
        <v>23091</v>
      </c>
      <c r="H9547" s="16" t="s">
        <v>32666</v>
      </c>
      <c r="I9547" s="16" t="s">
        <v>27136</v>
      </c>
    </row>
    <row r="9548" spans="1:10">
      <c r="A9548" s="16" t="s">
        <v>29009</v>
      </c>
      <c r="B9548" s="52" t="s">
        <v>12112</v>
      </c>
      <c r="C9548" s="16" t="str">
        <f t="shared" si="149"/>
        <v>095 - 062</v>
      </c>
      <c r="D9548" s="52" t="s">
        <v>36059</v>
      </c>
      <c r="E9548" s="52" t="s">
        <v>5719</v>
      </c>
      <c r="F9548" s="16" t="s">
        <v>29010</v>
      </c>
      <c r="G9548" s="16" t="s">
        <v>29627</v>
      </c>
      <c r="H9548" s="16" t="s">
        <v>33521</v>
      </c>
      <c r="I9548" s="16" t="s">
        <v>29011</v>
      </c>
    </row>
    <row r="9549" spans="1:10">
      <c r="A9549" s="16" t="s">
        <v>28479</v>
      </c>
      <c r="B9549" s="52" t="s">
        <v>28458</v>
      </c>
      <c r="C9549" s="16" t="str">
        <f t="shared" si="149"/>
        <v>013 - 215</v>
      </c>
      <c r="D9549" s="52" t="s">
        <v>36059</v>
      </c>
      <c r="E9549" s="52" t="s">
        <v>26240</v>
      </c>
      <c r="F9549" s="16" t="s">
        <v>23421</v>
      </c>
      <c r="G9549" s="16" t="s">
        <v>26239</v>
      </c>
      <c r="H9549" s="16" t="s">
        <v>32666</v>
      </c>
      <c r="I9549" s="16" t="s">
        <v>28480</v>
      </c>
    </row>
    <row r="9550" spans="1:10">
      <c r="A9550" s="16" t="s">
        <v>34190</v>
      </c>
      <c r="B9550" s="52" t="s">
        <v>28801</v>
      </c>
      <c r="C9550" s="16" t="str">
        <f t="shared" si="149"/>
        <v>012 - 121</v>
      </c>
      <c r="D9550" s="52" t="s">
        <v>36059</v>
      </c>
      <c r="E9550" s="52" t="s">
        <v>18879</v>
      </c>
      <c r="F9550" s="16" t="s">
        <v>34191</v>
      </c>
      <c r="G9550" s="16" t="s">
        <v>26253</v>
      </c>
      <c r="H9550" s="16" t="s">
        <v>32666</v>
      </c>
      <c r="I9550" s="16" t="s">
        <v>34192</v>
      </c>
    </row>
    <row r="9551" spans="1:10">
      <c r="A9551" s="16" t="s">
        <v>7146</v>
      </c>
      <c r="B9551" s="52" t="s">
        <v>28802</v>
      </c>
      <c r="C9551" s="16" t="str">
        <f t="shared" si="149"/>
        <v>012 - 122</v>
      </c>
      <c r="D9551" s="52" t="s">
        <v>36059</v>
      </c>
      <c r="E9551" s="52" t="s">
        <v>18879</v>
      </c>
      <c r="F9551" s="16" t="s">
        <v>7147</v>
      </c>
      <c r="G9551" s="16" t="s">
        <v>26253</v>
      </c>
      <c r="H9551" s="16" t="s">
        <v>32666</v>
      </c>
      <c r="I9551" s="16" t="s">
        <v>7148</v>
      </c>
    </row>
    <row r="9552" spans="1:10">
      <c r="A9552" s="16" t="s">
        <v>10205</v>
      </c>
      <c r="B9552" s="52" t="s">
        <v>28803</v>
      </c>
      <c r="C9552" s="16" t="str">
        <f t="shared" si="149"/>
        <v>012 - 891</v>
      </c>
      <c r="D9552" s="52"/>
      <c r="E9552" s="52" t="s">
        <v>18879</v>
      </c>
      <c r="F9552" s="16"/>
      <c r="G9552" s="16" t="s">
        <v>26253</v>
      </c>
      <c r="H9552" s="16" t="s">
        <v>32666</v>
      </c>
      <c r="I9552" s="16"/>
      <c r="J9552" s="16" t="s">
        <v>34487</v>
      </c>
    </row>
    <row r="9553" spans="1:10">
      <c r="A9553" s="16" t="s">
        <v>31543</v>
      </c>
      <c r="B9553" s="52" t="s">
        <v>10085</v>
      </c>
      <c r="C9553" s="16" t="str">
        <f t="shared" si="149"/>
        <v>005 - 818</v>
      </c>
      <c r="D9553" s="52"/>
      <c r="E9553" s="52" t="s">
        <v>18693</v>
      </c>
      <c r="F9553" s="16"/>
      <c r="G9553" s="16" t="s">
        <v>18692</v>
      </c>
      <c r="H9553" s="16" t="s">
        <v>10732</v>
      </c>
      <c r="I9553" s="16" t="s">
        <v>31544</v>
      </c>
      <c r="J9553" s="16" t="s">
        <v>34487</v>
      </c>
    </row>
    <row r="9554" spans="1:10">
      <c r="A9554" s="16" t="s">
        <v>18509</v>
      </c>
      <c r="B9554" s="52" t="s">
        <v>17110</v>
      </c>
      <c r="C9554" s="16" t="str">
        <f t="shared" si="149"/>
        <v>008 - 058</v>
      </c>
      <c r="D9554" s="52" t="s">
        <v>36059</v>
      </c>
      <c r="E9554" s="52" t="s">
        <v>16664</v>
      </c>
      <c r="F9554" s="16" t="s">
        <v>8266</v>
      </c>
      <c r="G9554" s="16" t="s">
        <v>16663</v>
      </c>
      <c r="H9554" s="16" t="s">
        <v>34573</v>
      </c>
      <c r="I9554" s="16" t="s">
        <v>18510</v>
      </c>
      <c r="J9554" s="16"/>
    </row>
    <row r="9555" spans="1:10">
      <c r="A9555" s="16" t="s">
        <v>14703</v>
      </c>
      <c r="B9555" s="52" t="s">
        <v>15330</v>
      </c>
      <c r="C9555" s="16" t="str">
        <f t="shared" si="149"/>
        <v>092 - 082</v>
      </c>
      <c r="D9555" s="52" t="s">
        <v>34487</v>
      </c>
      <c r="E9555" s="52" t="s">
        <v>3326</v>
      </c>
      <c r="F9555" s="16" t="s">
        <v>11533</v>
      </c>
      <c r="G9555" s="16" t="s">
        <v>30322</v>
      </c>
      <c r="H9555" s="16" t="s">
        <v>33521</v>
      </c>
      <c r="I9555" s="16" t="s">
        <v>35630</v>
      </c>
    </row>
    <row r="9556" spans="1:10">
      <c r="A9556" s="16" t="s">
        <v>20732</v>
      </c>
      <c r="B9556" s="52" t="s">
        <v>3290</v>
      </c>
      <c r="C9556" s="16" t="str">
        <f t="shared" si="149"/>
        <v>006 - 163</v>
      </c>
      <c r="D9556" s="52" t="s">
        <v>36059</v>
      </c>
      <c r="E9556" s="52" t="s">
        <v>26671</v>
      </c>
      <c r="F9556" s="16" t="s">
        <v>20733</v>
      </c>
      <c r="G9556" s="16" t="s">
        <v>26670</v>
      </c>
      <c r="H9556" s="16" t="s">
        <v>10732</v>
      </c>
      <c r="I9556" s="16" t="s">
        <v>20734</v>
      </c>
    </row>
    <row r="9557" spans="1:10">
      <c r="A9557" s="16" t="s">
        <v>26048</v>
      </c>
      <c r="B9557" s="52" t="s">
        <v>13420</v>
      </c>
      <c r="C9557" s="16" t="str">
        <f t="shared" si="149"/>
        <v>028 - 087</v>
      </c>
      <c r="D9557" s="52" t="s">
        <v>36059</v>
      </c>
      <c r="E9557" s="52" t="s">
        <v>32659</v>
      </c>
      <c r="F9557" s="16" t="s">
        <v>26049</v>
      </c>
      <c r="G9557" s="16" t="s">
        <v>32658</v>
      </c>
      <c r="H9557" s="16" t="s">
        <v>32660</v>
      </c>
      <c r="I9557" s="16" t="s">
        <v>26050</v>
      </c>
    </row>
    <row r="9558" spans="1:10">
      <c r="A9558" s="16" t="s">
        <v>34992</v>
      </c>
      <c r="B9558" s="52" t="s">
        <v>2455</v>
      </c>
      <c r="C9558" s="16" t="str">
        <f t="shared" si="149"/>
        <v>075 - 076</v>
      </c>
      <c r="D9558" s="52" t="s">
        <v>34487</v>
      </c>
      <c r="E9558" s="52" t="s">
        <v>25912</v>
      </c>
      <c r="F9558" s="16" t="s">
        <v>8079</v>
      </c>
      <c r="G9558" s="16" t="s">
        <v>31815</v>
      </c>
      <c r="H9558" s="16" t="s">
        <v>37422</v>
      </c>
      <c r="I9558" s="16" t="s">
        <v>34993</v>
      </c>
      <c r="J9558" s="16"/>
    </row>
    <row r="9559" spans="1:10">
      <c r="A9559" s="16" t="s">
        <v>26357</v>
      </c>
      <c r="B9559" s="52" t="s">
        <v>9251</v>
      </c>
      <c r="C9559" s="16" t="str">
        <f t="shared" si="149"/>
        <v>020 - 063</v>
      </c>
      <c r="D9559" s="52" t="s">
        <v>36059</v>
      </c>
      <c r="E9559" s="52" t="s">
        <v>26789</v>
      </c>
      <c r="F9559" s="16" t="s">
        <v>24276</v>
      </c>
      <c r="G9559" s="16" t="s">
        <v>26788</v>
      </c>
      <c r="H9559" s="16" t="s">
        <v>32666</v>
      </c>
      <c r="I9559" s="16" t="s">
        <v>36671</v>
      </c>
    </row>
    <row r="9560" spans="1:10">
      <c r="A9560" s="16" t="s">
        <v>26810</v>
      </c>
      <c r="B9560" s="52" t="s">
        <v>27198</v>
      </c>
      <c r="C9560" s="16" t="str">
        <f t="shared" si="149"/>
        <v>036 - 044</v>
      </c>
      <c r="D9560" s="52" t="s">
        <v>36059</v>
      </c>
      <c r="E9560" s="52" t="s">
        <v>37427</v>
      </c>
      <c r="F9560" s="16" t="s">
        <v>26811</v>
      </c>
      <c r="G9560" s="16" t="s">
        <v>37426</v>
      </c>
      <c r="H9560" s="16" t="s">
        <v>35981</v>
      </c>
      <c r="I9560" s="16" t="s">
        <v>26812</v>
      </c>
      <c r="J9560" s="16"/>
    </row>
    <row r="9561" spans="1:10">
      <c r="A9561" s="16" t="s">
        <v>1968</v>
      </c>
      <c r="B9561" s="52" t="s">
        <v>25585</v>
      </c>
      <c r="C9561" s="16" t="str">
        <f t="shared" si="149"/>
        <v>034 - 035</v>
      </c>
      <c r="D9561" s="52" t="s">
        <v>34487</v>
      </c>
      <c r="E9561" s="52" t="s">
        <v>23677</v>
      </c>
      <c r="F9561" s="16" t="s">
        <v>1969</v>
      </c>
      <c r="G9561" s="16" t="s">
        <v>23676</v>
      </c>
      <c r="H9561" s="16" t="s">
        <v>35981</v>
      </c>
      <c r="I9561" s="16" t="s">
        <v>1970</v>
      </c>
    </row>
    <row r="9562" spans="1:10">
      <c r="A9562" s="16" t="s">
        <v>5646</v>
      </c>
      <c r="B9562" s="52" t="s">
        <v>5060</v>
      </c>
      <c r="C9562" s="16" t="str">
        <f t="shared" si="149"/>
        <v>064 - 101</v>
      </c>
      <c r="D9562" s="52" t="s">
        <v>34487</v>
      </c>
      <c r="E9562" s="52" t="s">
        <v>27583</v>
      </c>
      <c r="F9562" s="16" t="s">
        <v>5647</v>
      </c>
      <c r="G9562" s="16" t="s">
        <v>27582</v>
      </c>
      <c r="H9562" s="16" t="s">
        <v>30282</v>
      </c>
      <c r="I9562" s="16" t="s">
        <v>5530</v>
      </c>
    </row>
    <row r="9563" spans="1:10">
      <c r="A9563" s="16" t="s">
        <v>9744</v>
      </c>
      <c r="B9563" s="52" t="s">
        <v>18999</v>
      </c>
      <c r="C9563" s="16" t="str">
        <f t="shared" si="149"/>
        <v>003 - 888</v>
      </c>
      <c r="D9563" s="52"/>
      <c r="E9563" s="52" t="s">
        <v>3328</v>
      </c>
      <c r="F9563" s="16"/>
      <c r="G9563" s="16" t="s">
        <v>10731</v>
      </c>
      <c r="H9563" s="16" t="s">
        <v>10732</v>
      </c>
      <c r="I9563" s="16" t="s">
        <v>9745</v>
      </c>
      <c r="J9563" s="16" t="s">
        <v>34487</v>
      </c>
    </row>
    <row r="9564" spans="1:10">
      <c r="A9564" s="16" t="s">
        <v>16428</v>
      </c>
      <c r="B9564" s="52" t="s">
        <v>28986</v>
      </c>
      <c r="C9564" s="16" t="str">
        <f t="shared" si="149"/>
        <v>001 - 864</v>
      </c>
      <c r="D9564" s="52"/>
      <c r="E9564" s="52" t="s">
        <v>37671</v>
      </c>
      <c r="F9564" s="16"/>
      <c r="G9564" s="16" t="s">
        <v>37670</v>
      </c>
      <c r="H9564" s="16" t="s">
        <v>10732</v>
      </c>
      <c r="I9564" s="16" t="s">
        <v>16429</v>
      </c>
      <c r="J9564" s="16" t="s">
        <v>34487</v>
      </c>
    </row>
    <row r="9565" spans="1:10">
      <c r="A9565" s="16" t="s">
        <v>13348</v>
      </c>
      <c r="B9565" s="52" t="s">
        <v>13009</v>
      </c>
      <c r="C9565" s="16" t="str">
        <f t="shared" si="149"/>
        <v>006 - 164</v>
      </c>
      <c r="D9565" s="52" t="s">
        <v>36059</v>
      </c>
      <c r="E9565" s="52" t="s">
        <v>26671</v>
      </c>
      <c r="F9565" s="16" t="s">
        <v>30261</v>
      </c>
      <c r="G9565" s="16" t="s">
        <v>26670</v>
      </c>
      <c r="H9565" s="16" t="s">
        <v>10732</v>
      </c>
      <c r="I9565" s="16" t="s">
        <v>13349</v>
      </c>
    </row>
    <row r="9566" spans="1:10">
      <c r="A9566" s="16" t="s">
        <v>37256</v>
      </c>
      <c r="B9566" s="52" t="s">
        <v>37201</v>
      </c>
      <c r="C9566" s="16" t="str">
        <f t="shared" si="149"/>
        <v>062 - 073</v>
      </c>
      <c r="D9566" s="52" t="s">
        <v>34487</v>
      </c>
      <c r="E9566" s="52" t="s">
        <v>1277</v>
      </c>
      <c r="F9566" s="16" t="s">
        <v>37257</v>
      </c>
      <c r="G9566" s="16" t="s">
        <v>1276</v>
      </c>
      <c r="H9566" s="16" t="s">
        <v>30282</v>
      </c>
      <c r="I9566" s="16" t="s">
        <v>25501</v>
      </c>
    </row>
    <row r="9567" spans="1:10">
      <c r="A9567" s="16" t="s">
        <v>13092</v>
      </c>
      <c r="B9567" s="52" t="s">
        <v>31999</v>
      </c>
      <c r="C9567" s="16" t="str">
        <f t="shared" si="149"/>
        <v>015 - 954</v>
      </c>
      <c r="D9567" s="52"/>
      <c r="E9567" s="52" t="s">
        <v>32665</v>
      </c>
      <c r="G9567" s="16" t="s">
        <v>32664</v>
      </c>
      <c r="H9567" s="16" t="s">
        <v>32666</v>
      </c>
      <c r="I9567" s="16" t="s">
        <v>13093</v>
      </c>
      <c r="J9567" s="16" t="s">
        <v>34487</v>
      </c>
    </row>
    <row r="9568" spans="1:10">
      <c r="A9568" s="16" t="s">
        <v>28759</v>
      </c>
      <c r="B9568" s="52" t="s">
        <v>12611</v>
      </c>
      <c r="C9568" s="16" t="str">
        <f t="shared" si="149"/>
        <v>016 - 872</v>
      </c>
      <c r="D9568" s="52"/>
      <c r="E9568" s="52" t="s">
        <v>10742</v>
      </c>
      <c r="F9568" s="16"/>
      <c r="G9568" s="16" t="s">
        <v>10741</v>
      </c>
      <c r="H9568" s="16" t="s">
        <v>32666</v>
      </c>
      <c r="I9568" s="16" t="s">
        <v>28760</v>
      </c>
      <c r="J9568" s="16" t="s">
        <v>34487</v>
      </c>
    </row>
    <row r="9569" spans="1:10">
      <c r="A9569" s="16" t="s">
        <v>7419</v>
      </c>
      <c r="B9569" s="52" t="s">
        <v>12612</v>
      </c>
      <c r="C9569" s="16" t="str">
        <f t="shared" si="149"/>
        <v>016 - 200</v>
      </c>
      <c r="D9569" s="52" t="s">
        <v>34487</v>
      </c>
      <c r="E9569" s="52" t="s">
        <v>10742</v>
      </c>
      <c r="F9569" s="16" t="s">
        <v>10740</v>
      </c>
      <c r="G9569" s="16" t="s">
        <v>10741</v>
      </c>
      <c r="H9569" s="16" t="s">
        <v>32666</v>
      </c>
      <c r="I9569" s="16" t="s">
        <v>7420</v>
      </c>
    </row>
    <row r="9570" spans="1:10">
      <c r="A9570" s="16" t="s">
        <v>14967</v>
      </c>
      <c r="B9570" s="52" t="s">
        <v>27104</v>
      </c>
      <c r="C9570" s="16" t="str">
        <f t="shared" si="149"/>
        <v>016 - 251</v>
      </c>
      <c r="D9570" s="52" t="s">
        <v>36059</v>
      </c>
      <c r="E9570" s="52" t="s">
        <v>10742</v>
      </c>
      <c r="F9570" s="16" t="s">
        <v>10412</v>
      </c>
      <c r="G9570" s="16" t="s">
        <v>10741</v>
      </c>
      <c r="H9570" s="16" t="s">
        <v>32666</v>
      </c>
      <c r="I9570" s="16" t="s">
        <v>14968</v>
      </c>
    </row>
    <row r="9571" spans="1:10">
      <c r="A9571" s="16" t="s">
        <v>17500</v>
      </c>
      <c r="B9571" s="52" t="s">
        <v>32869</v>
      </c>
      <c r="C9571" s="16" t="str">
        <f t="shared" si="149"/>
        <v>013 - 942</v>
      </c>
      <c r="D9571" s="52"/>
      <c r="E9571" s="52" t="s">
        <v>26240</v>
      </c>
      <c r="G9571" s="16" t="s">
        <v>26239</v>
      </c>
      <c r="H9571" s="16" t="s">
        <v>32666</v>
      </c>
      <c r="I9571" s="16" t="s">
        <v>17501</v>
      </c>
      <c r="J9571" s="16" t="s">
        <v>34487</v>
      </c>
    </row>
    <row r="9572" spans="1:10">
      <c r="A9572" s="16" t="s">
        <v>26516</v>
      </c>
      <c r="B9572" s="52" t="s">
        <v>14183</v>
      </c>
      <c r="C9572" s="16" t="str">
        <f t="shared" si="149"/>
        <v>098 - 054</v>
      </c>
      <c r="D9572" s="52" t="s">
        <v>36059</v>
      </c>
      <c r="E9572" s="52" t="s">
        <v>10711</v>
      </c>
      <c r="F9572" s="16" t="s">
        <v>26517</v>
      </c>
      <c r="G9572" s="16" t="s">
        <v>10710</v>
      </c>
      <c r="H9572" s="16" t="s">
        <v>32666</v>
      </c>
      <c r="I9572" s="16" t="s">
        <v>26518</v>
      </c>
    </row>
    <row r="9573" spans="1:10">
      <c r="A9573" s="16" t="s">
        <v>19912</v>
      </c>
      <c r="B9573" s="52" t="s">
        <v>32000</v>
      </c>
      <c r="C9573" s="16" t="str">
        <f t="shared" si="149"/>
        <v>015 - 214</v>
      </c>
      <c r="D9573" s="52" t="s">
        <v>36059</v>
      </c>
      <c r="E9573" s="52" t="s">
        <v>32665</v>
      </c>
      <c r="F9573" s="16" t="s">
        <v>32663</v>
      </c>
      <c r="G9573" s="16" t="s">
        <v>32664</v>
      </c>
      <c r="H9573" s="16" t="s">
        <v>32666</v>
      </c>
      <c r="I9573" s="16" t="s">
        <v>26518</v>
      </c>
      <c r="J9573" s="16" t="s">
        <v>7990</v>
      </c>
    </row>
    <row r="9574" spans="1:10">
      <c r="A9574" s="16" t="s">
        <v>17016</v>
      </c>
      <c r="B9574" s="52" t="s">
        <v>22106</v>
      </c>
      <c r="C9574" s="16" t="str">
        <f t="shared" si="149"/>
        <v>I99 - 342</v>
      </c>
      <c r="D9574" s="52"/>
      <c r="E9574" s="52" t="s">
        <v>10726</v>
      </c>
      <c r="F9574" s="16"/>
      <c r="G9574" s="16" t="s">
        <v>10725</v>
      </c>
      <c r="H9574" s="16" t="s">
        <v>10727</v>
      </c>
      <c r="I9574" s="16" t="s">
        <v>17017</v>
      </c>
    </row>
    <row r="9575" spans="1:10">
      <c r="A9575" s="16" t="s">
        <v>37510</v>
      </c>
      <c r="B9575" s="52" t="s">
        <v>32870</v>
      </c>
      <c r="C9575" s="16" t="str">
        <f t="shared" si="149"/>
        <v>013 - 943</v>
      </c>
      <c r="D9575" s="52"/>
      <c r="E9575" s="52" t="s">
        <v>26240</v>
      </c>
      <c r="G9575" s="16" t="s">
        <v>26239</v>
      </c>
      <c r="H9575" s="16" t="s">
        <v>32666</v>
      </c>
      <c r="I9575" s="16" t="s">
        <v>37511</v>
      </c>
      <c r="J9575" s="16" t="s">
        <v>34487</v>
      </c>
    </row>
    <row r="9576" spans="1:10">
      <c r="A9576" s="16" t="s">
        <v>36325</v>
      </c>
      <c r="B9576" s="52" t="s">
        <v>5080</v>
      </c>
      <c r="C9576" s="16" t="str">
        <f t="shared" si="149"/>
        <v>004 - 221</v>
      </c>
      <c r="D9576" s="52" t="s">
        <v>34487</v>
      </c>
      <c r="E9576" s="52" t="s">
        <v>10758</v>
      </c>
      <c r="F9576" s="16" t="s">
        <v>27830</v>
      </c>
      <c r="G9576" s="16" t="s">
        <v>10757</v>
      </c>
      <c r="H9576" s="16" t="s">
        <v>10732</v>
      </c>
      <c r="I9576" s="16" t="s">
        <v>36326</v>
      </c>
    </row>
    <row r="9577" spans="1:10">
      <c r="A9577" s="16" t="s">
        <v>3737</v>
      </c>
      <c r="B9577" s="52" t="s">
        <v>27049</v>
      </c>
      <c r="C9577" s="16" t="str">
        <f t="shared" si="149"/>
        <v>016 - 873</v>
      </c>
      <c r="D9577" s="52"/>
      <c r="E9577" s="52" t="s">
        <v>10742</v>
      </c>
      <c r="F9577" s="16"/>
      <c r="G9577" s="16" t="s">
        <v>10741</v>
      </c>
      <c r="H9577" s="16" t="s">
        <v>32666</v>
      </c>
      <c r="I9577" s="16" t="s">
        <v>3738</v>
      </c>
      <c r="J9577" s="16" t="s">
        <v>34487</v>
      </c>
    </row>
    <row r="9578" spans="1:10">
      <c r="A9578" s="16" t="s">
        <v>11892</v>
      </c>
      <c r="B9578" s="52" t="s">
        <v>27050</v>
      </c>
      <c r="C9578" s="16" t="str">
        <f t="shared" si="149"/>
        <v>016 - 874</v>
      </c>
      <c r="D9578" s="52"/>
      <c r="E9578" s="52" t="s">
        <v>10742</v>
      </c>
      <c r="F9578" s="16"/>
      <c r="G9578" s="16" t="s">
        <v>10741</v>
      </c>
      <c r="H9578" s="16" t="s">
        <v>32666</v>
      </c>
      <c r="I9578" s="16" t="s">
        <v>11893</v>
      </c>
      <c r="J9578" s="16" t="s">
        <v>34487</v>
      </c>
    </row>
    <row r="9579" spans="1:10">
      <c r="A9579" s="16" t="s">
        <v>12626</v>
      </c>
      <c r="B9579" s="52" t="s">
        <v>34526</v>
      </c>
      <c r="C9579" s="16" t="str">
        <f t="shared" si="149"/>
        <v>012 - 123</v>
      </c>
      <c r="D9579" s="52" t="s">
        <v>36059</v>
      </c>
      <c r="E9579" s="52" t="s">
        <v>18879</v>
      </c>
      <c r="F9579" s="16" t="s">
        <v>12627</v>
      </c>
      <c r="G9579" s="16" t="s">
        <v>26253</v>
      </c>
      <c r="H9579" s="16" t="s">
        <v>32666</v>
      </c>
      <c r="I9579" s="16" t="s">
        <v>12628</v>
      </c>
    </row>
    <row r="9580" spans="1:10">
      <c r="A9580" s="16" t="s">
        <v>19869</v>
      </c>
      <c r="B9580" s="52" t="s">
        <v>36000</v>
      </c>
      <c r="C9580" s="16" t="str">
        <f t="shared" si="149"/>
        <v>063 - 079</v>
      </c>
      <c r="D9580" s="52" t="s">
        <v>36059</v>
      </c>
      <c r="E9580" s="52" t="s">
        <v>30281</v>
      </c>
      <c r="F9580" s="16" t="s">
        <v>19870</v>
      </c>
      <c r="G9580" s="16" t="s">
        <v>30319</v>
      </c>
      <c r="H9580" s="16" t="s">
        <v>30282</v>
      </c>
      <c r="I9580" s="16" t="s">
        <v>19871</v>
      </c>
      <c r="J9580" s="16"/>
    </row>
    <row r="9581" spans="1:10">
      <c r="A9581" s="16" t="s">
        <v>35621</v>
      </c>
      <c r="B9581" s="52" t="s">
        <v>495</v>
      </c>
      <c r="C9581" s="16" t="str">
        <f t="shared" si="149"/>
        <v>023 - 082</v>
      </c>
      <c r="D9581" s="52" t="s">
        <v>36059</v>
      </c>
      <c r="E9581" s="52" t="s">
        <v>380</v>
      </c>
      <c r="F9581" s="16" t="s">
        <v>35622</v>
      </c>
      <c r="G9581" s="16" t="s">
        <v>379</v>
      </c>
      <c r="H9581" s="16" t="s">
        <v>32660</v>
      </c>
      <c r="I9581" s="16" t="s">
        <v>35623</v>
      </c>
    </row>
    <row r="9582" spans="1:10">
      <c r="A9582" s="16" t="s">
        <v>985</v>
      </c>
      <c r="B9582" s="52" t="s">
        <v>20447</v>
      </c>
      <c r="C9582" s="16" t="str">
        <f t="shared" si="149"/>
        <v>004 - 222</v>
      </c>
      <c r="D9582" s="52" t="s">
        <v>36059</v>
      </c>
      <c r="E9582" s="52" t="s">
        <v>10758</v>
      </c>
      <c r="F9582" s="16" t="s">
        <v>986</v>
      </c>
      <c r="G9582" s="16" t="s">
        <v>10757</v>
      </c>
      <c r="H9582" s="16" t="s">
        <v>10732</v>
      </c>
      <c r="I9582" s="16" t="s">
        <v>987</v>
      </c>
    </row>
    <row r="9583" spans="1:10">
      <c r="A9583" s="16" t="s">
        <v>19022</v>
      </c>
      <c r="B9583" s="52" t="s">
        <v>20448</v>
      </c>
      <c r="C9583" s="16" t="str">
        <f t="shared" si="149"/>
        <v>004 - 223</v>
      </c>
      <c r="D9583" s="52" t="s">
        <v>36059</v>
      </c>
      <c r="E9583" s="52" t="s">
        <v>10758</v>
      </c>
      <c r="F9583" s="16" t="s">
        <v>36339</v>
      </c>
      <c r="G9583" s="16" t="s">
        <v>10757</v>
      </c>
      <c r="H9583" s="16" t="s">
        <v>10732</v>
      </c>
      <c r="I9583" s="16" t="s">
        <v>12547</v>
      </c>
    </row>
    <row r="9584" spans="1:10">
      <c r="A9584" s="16" t="s">
        <v>37765</v>
      </c>
      <c r="B9584" s="52" t="s">
        <v>34173</v>
      </c>
      <c r="C9584" s="16" t="str">
        <f t="shared" si="149"/>
        <v>085 - 019</v>
      </c>
      <c r="D9584" s="52" t="s">
        <v>34487</v>
      </c>
      <c r="E9584" s="52" t="s">
        <v>5706</v>
      </c>
      <c r="F9584" s="16" t="s">
        <v>37766</v>
      </c>
      <c r="G9584" s="16" t="s">
        <v>5718</v>
      </c>
      <c r="H9584" s="16" t="s">
        <v>29917</v>
      </c>
      <c r="I9584" s="16" t="s">
        <v>37767</v>
      </c>
    </row>
    <row r="9585" spans="1:10">
      <c r="A9585" s="16" t="s">
        <v>34827</v>
      </c>
      <c r="B9585" s="52" t="s">
        <v>24485</v>
      </c>
      <c r="C9585" s="16" t="str">
        <f t="shared" si="149"/>
        <v>018 - 151</v>
      </c>
      <c r="D9585" s="52" t="s">
        <v>36059</v>
      </c>
      <c r="E9585" s="52" t="s">
        <v>35975</v>
      </c>
      <c r="F9585" s="16" t="s">
        <v>34828</v>
      </c>
      <c r="G9585" s="16" t="s">
        <v>35974</v>
      </c>
      <c r="H9585" s="16" t="s">
        <v>32666</v>
      </c>
      <c r="I9585" s="16" t="s">
        <v>34829</v>
      </c>
    </row>
    <row r="9586" spans="1:10">
      <c r="A9586" s="16" t="s">
        <v>12985</v>
      </c>
      <c r="B9586" s="52" t="s">
        <v>26826</v>
      </c>
      <c r="C9586" s="16" t="str">
        <f t="shared" si="149"/>
        <v>023 - 083</v>
      </c>
      <c r="D9586" s="52" t="s">
        <v>36059</v>
      </c>
      <c r="E9586" s="52" t="s">
        <v>380</v>
      </c>
      <c r="F9586" s="16" t="s">
        <v>32175</v>
      </c>
      <c r="G9586" s="16" t="s">
        <v>379</v>
      </c>
      <c r="H9586" s="16" t="s">
        <v>32660</v>
      </c>
      <c r="I9586" s="16" t="s">
        <v>27621</v>
      </c>
    </row>
    <row r="9587" spans="1:10">
      <c r="A9587" s="16" t="s">
        <v>36024</v>
      </c>
      <c r="B9587" s="52" t="s">
        <v>7537</v>
      </c>
      <c r="C9587" s="16" t="str">
        <f t="shared" si="149"/>
        <v>019 - 097</v>
      </c>
      <c r="D9587" s="52" t="s">
        <v>36059</v>
      </c>
      <c r="E9587" s="52" t="s">
        <v>23092</v>
      </c>
      <c r="F9587" s="16" t="s">
        <v>36025</v>
      </c>
      <c r="G9587" s="16" t="s">
        <v>23091</v>
      </c>
      <c r="H9587" s="16" t="s">
        <v>32666</v>
      </c>
      <c r="I9587" s="16" t="s">
        <v>36026</v>
      </c>
    </row>
    <row r="9588" spans="1:10">
      <c r="A9588" s="16" t="s">
        <v>2240</v>
      </c>
      <c r="B9588" s="52" t="s">
        <v>13361</v>
      </c>
      <c r="C9588" s="16" t="str">
        <f t="shared" si="149"/>
        <v>014 - 060</v>
      </c>
      <c r="D9588" s="52" t="s">
        <v>34487</v>
      </c>
      <c r="E9588" s="52" t="s">
        <v>31453</v>
      </c>
      <c r="F9588" s="16" t="s">
        <v>29278</v>
      </c>
      <c r="G9588" s="16" t="s">
        <v>31452</v>
      </c>
      <c r="H9588" s="16" t="s">
        <v>32666</v>
      </c>
      <c r="I9588" s="16" t="s">
        <v>29279</v>
      </c>
      <c r="J9588" s="16"/>
    </row>
    <row r="9589" spans="1:10">
      <c r="A9589" s="16" t="s">
        <v>14380</v>
      </c>
      <c r="B9589" s="52" t="s">
        <v>13362</v>
      </c>
      <c r="C9589" s="16" t="str">
        <f t="shared" si="149"/>
        <v>014 - 061</v>
      </c>
      <c r="D9589" s="52" t="s">
        <v>34487</v>
      </c>
      <c r="E9589" s="52" t="s">
        <v>31453</v>
      </c>
      <c r="F9589" s="16" t="s">
        <v>12196</v>
      </c>
      <c r="G9589" s="16" t="s">
        <v>31452</v>
      </c>
      <c r="H9589" s="16" t="s">
        <v>32666</v>
      </c>
      <c r="I9589" s="16" t="s">
        <v>14381</v>
      </c>
    </row>
    <row r="9590" spans="1:10">
      <c r="A9590" s="16" t="s">
        <v>7399</v>
      </c>
      <c r="B9590" s="52" t="s">
        <v>27051</v>
      </c>
      <c r="C9590" s="16" t="str">
        <f t="shared" si="149"/>
        <v>016 - 201</v>
      </c>
      <c r="D9590" s="52" t="s">
        <v>34487</v>
      </c>
      <c r="E9590" s="52" t="s">
        <v>10742</v>
      </c>
      <c r="F9590" s="16" t="s">
        <v>36153</v>
      </c>
      <c r="G9590" s="16" t="s">
        <v>10741</v>
      </c>
      <c r="H9590" s="16" t="s">
        <v>32666</v>
      </c>
      <c r="I9590" s="16" t="s">
        <v>7400</v>
      </c>
    </row>
    <row r="9591" spans="1:10">
      <c r="A9591" s="16" t="s">
        <v>27851</v>
      </c>
      <c r="B9591" s="52" t="s">
        <v>1575</v>
      </c>
      <c r="C9591" s="16" t="str">
        <f t="shared" si="149"/>
        <v>017 - 181</v>
      </c>
      <c r="D9591" s="52" t="s">
        <v>34487</v>
      </c>
      <c r="E9591" s="52" t="s">
        <v>22538</v>
      </c>
      <c r="F9591" s="16" t="s">
        <v>26193</v>
      </c>
      <c r="G9591" s="16" t="s">
        <v>22537</v>
      </c>
      <c r="H9591" s="16" t="s">
        <v>32666</v>
      </c>
      <c r="I9591" s="16" t="s">
        <v>27852</v>
      </c>
    </row>
    <row r="9592" spans="1:10">
      <c r="A9592" s="16" t="s">
        <v>26316</v>
      </c>
      <c r="B9592" s="52" t="s">
        <v>17090</v>
      </c>
      <c r="C9592" s="16" t="str">
        <f t="shared" si="149"/>
        <v>059 - 029</v>
      </c>
      <c r="D9592" s="52" t="s">
        <v>34487</v>
      </c>
      <c r="E9592" s="52" t="s">
        <v>37309</v>
      </c>
      <c r="F9592" s="16" t="s">
        <v>6978</v>
      </c>
      <c r="G9592" s="16" t="s">
        <v>37308</v>
      </c>
      <c r="H9592" s="16" t="s">
        <v>20396</v>
      </c>
      <c r="I9592" s="16" t="s">
        <v>26317</v>
      </c>
    </row>
    <row r="9593" spans="1:10">
      <c r="A9593" s="16" t="s">
        <v>36955</v>
      </c>
      <c r="B9593" s="52" t="s">
        <v>36451</v>
      </c>
      <c r="C9593" s="16" t="str">
        <f t="shared" si="149"/>
        <v>031 - 728</v>
      </c>
      <c r="D9593" s="52"/>
      <c r="E9593" s="52" t="s">
        <v>7531</v>
      </c>
      <c r="F9593" s="16"/>
      <c r="G9593" s="16" t="s">
        <v>7530</v>
      </c>
      <c r="H9593" s="16" t="s">
        <v>30334</v>
      </c>
      <c r="I9593" s="16" t="s">
        <v>18193</v>
      </c>
      <c r="J9593" s="16" t="s">
        <v>34487</v>
      </c>
    </row>
    <row r="9594" spans="1:10">
      <c r="A9594" s="16" t="s">
        <v>5172</v>
      </c>
      <c r="B9594" s="52" t="s">
        <v>8667</v>
      </c>
      <c r="C9594" s="16" t="str">
        <f t="shared" si="149"/>
        <v>022 - 919</v>
      </c>
      <c r="D9594" s="52"/>
      <c r="E9594" s="52" t="s">
        <v>4777</v>
      </c>
      <c r="G9594" s="16" t="s">
        <v>4776</v>
      </c>
      <c r="H9594" s="16" t="s">
        <v>4778</v>
      </c>
      <c r="I9594" s="16" t="s">
        <v>5173</v>
      </c>
      <c r="J9594" s="16" t="s">
        <v>34487</v>
      </c>
    </row>
    <row r="9595" spans="1:10">
      <c r="A9595" s="16" t="s">
        <v>37351</v>
      </c>
      <c r="B9595" s="52" t="s">
        <v>30223</v>
      </c>
      <c r="C9595" s="16" t="str">
        <f t="shared" si="149"/>
        <v>096 - 062</v>
      </c>
      <c r="D9595" s="52" t="s">
        <v>34487</v>
      </c>
      <c r="E9595" s="52" t="s">
        <v>14652</v>
      </c>
      <c r="F9595" s="16" t="s">
        <v>37352</v>
      </c>
      <c r="G9595" s="16" t="s">
        <v>14651</v>
      </c>
      <c r="H9595" s="16" t="s">
        <v>10732</v>
      </c>
      <c r="I9595" s="16" t="s">
        <v>37353</v>
      </c>
    </row>
    <row r="9596" spans="1:10">
      <c r="A9596" s="16" t="s">
        <v>18765</v>
      </c>
      <c r="B9596" s="52" t="s">
        <v>1204</v>
      </c>
      <c r="C9596" s="16" t="str">
        <f t="shared" si="149"/>
        <v>002 - 138</v>
      </c>
      <c r="D9596" s="52" t="s">
        <v>34487</v>
      </c>
      <c r="E9596" s="52" t="s">
        <v>36066</v>
      </c>
      <c r="F9596" s="16" t="s">
        <v>15302</v>
      </c>
      <c r="G9596" s="16" t="s">
        <v>20457</v>
      </c>
      <c r="H9596" s="16" t="s">
        <v>10732</v>
      </c>
      <c r="I9596" s="16" t="s">
        <v>37353</v>
      </c>
      <c r="J9596" s="16" t="s">
        <v>7990</v>
      </c>
    </row>
    <row r="9597" spans="1:10">
      <c r="A9597" s="16" t="s">
        <v>19716</v>
      </c>
      <c r="B9597" s="52" t="s">
        <v>1576</v>
      </c>
      <c r="C9597" s="16" t="str">
        <f t="shared" si="149"/>
        <v>017 - 899</v>
      </c>
      <c r="D9597" s="52"/>
      <c r="E9597" s="52" t="s">
        <v>22538</v>
      </c>
      <c r="F9597" s="16"/>
      <c r="G9597" s="16" t="s">
        <v>22537</v>
      </c>
      <c r="H9597" s="16" t="s">
        <v>32666</v>
      </c>
      <c r="I9597" s="16" t="s">
        <v>19717</v>
      </c>
      <c r="J9597" s="16" t="s">
        <v>34487</v>
      </c>
    </row>
    <row r="9598" spans="1:10">
      <c r="A9598" s="16" t="s">
        <v>24737</v>
      </c>
      <c r="B9598" s="52" t="s">
        <v>1577</v>
      </c>
      <c r="C9598" s="16" t="str">
        <f t="shared" si="149"/>
        <v>017 - 900</v>
      </c>
      <c r="D9598" s="52"/>
      <c r="E9598" s="52" t="s">
        <v>22538</v>
      </c>
      <c r="F9598" s="16"/>
      <c r="G9598" s="16" t="s">
        <v>22537</v>
      </c>
      <c r="H9598" s="16" t="s">
        <v>32666</v>
      </c>
      <c r="I9598" s="16" t="s">
        <v>24738</v>
      </c>
      <c r="J9598" s="16" t="s">
        <v>34487</v>
      </c>
    </row>
    <row r="9599" spans="1:10">
      <c r="A9599" s="16" t="s">
        <v>25544</v>
      </c>
      <c r="B9599" s="52" t="s">
        <v>24757</v>
      </c>
      <c r="C9599" s="16" t="str">
        <f t="shared" si="149"/>
        <v>060 - 074</v>
      </c>
      <c r="D9599" s="52" t="s">
        <v>34487</v>
      </c>
      <c r="E9599" s="52" t="s">
        <v>10737</v>
      </c>
      <c r="F9599" s="16" t="s">
        <v>25545</v>
      </c>
      <c r="G9599" s="16" t="s">
        <v>10736</v>
      </c>
      <c r="H9599" s="16" t="s">
        <v>20396</v>
      </c>
      <c r="I9599" s="16" t="s">
        <v>25546</v>
      </c>
    </row>
    <row r="9600" spans="1:10">
      <c r="A9600" s="16" t="s">
        <v>17755</v>
      </c>
      <c r="B9600" s="52" t="s">
        <v>8668</v>
      </c>
      <c r="C9600" s="16" t="str">
        <f t="shared" si="149"/>
        <v>022 - 176</v>
      </c>
      <c r="D9600" s="52" t="s">
        <v>34487</v>
      </c>
      <c r="E9600" s="52" t="s">
        <v>4777</v>
      </c>
      <c r="F9600" s="16" t="s">
        <v>7720</v>
      </c>
      <c r="G9600" s="16" t="s">
        <v>4776</v>
      </c>
      <c r="H9600" s="16" t="s">
        <v>4778</v>
      </c>
      <c r="I9600" s="16" t="s">
        <v>17756</v>
      </c>
    </row>
    <row r="9601" spans="1:10">
      <c r="A9601" s="16" t="s">
        <v>9145</v>
      </c>
      <c r="B9601" s="52" t="s">
        <v>25586</v>
      </c>
      <c r="C9601" s="16" t="str">
        <f t="shared" si="149"/>
        <v>034 - 036</v>
      </c>
      <c r="D9601" s="52" t="s">
        <v>36059</v>
      </c>
      <c r="E9601" s="52" t="s">
        <v>23677</v>
      </c>
      <c r="F9601" s="16" t="s">
        <v>9146</v>
      </c>
      <c r="G9601" s="16" t="s">
        <v>23676</v>
      </c>
      <c r="H9601" s="16" t="s">
        <v>35981</v>
      </c>
      <c r="I9601" s="16" t="s">
        <v>1376</v>
      </c>
      <c r="J9601" s="16"/>
    </row>
    <row r="9602" spans="1:10">
      <c r="A9602" s="16" t="s">
        <v>2794</v>
      </c>
      <c r="B9602" s="52" t="s">
        <v>36109</v>
      </c>
      <c r="C9602" s="16" t="str">
        <f t="shared" si="149"/>
        <v>053 - 026</v>
      </c>
      <c r="D9602" s="52" t="s">
        <v>34487</v>
      </c>
      <c r="E9602" s="52" t="s">
        <v>36783</v>
      </c>
      <c r="F9602" s="16" t="s">
        <v>2795</v>
      </c>
      <c r="G9602" s="16" t="s">
        <v>36782</v>
      </c>
      <c r="H9602" s="16" t="s">
        <v>30328</v>
      </c>
      <c r="I9602" s="16" t="s">
        <v>2796</v>
      </c>
      <c r="J9602" s="16"/>
    </row>
    <row r="9603" spans="1:10">
      <c r="A9603" s="16" t="s">
        <v>30129</v>
      </c>
      <c r="B9603" s="52" t="s">
        <v>27482</v>
      </c>
      <c r="C9603" s="16" t="str">
        <f t="shared" si="149"/>
        <v>040 - 047</v>
      </c>
      <c r="D9603" s="52"/>
      <c r="E9603" s="52" t="s">
        <v>32809</v>
      </c>
      <c r="G9603" s="16" t="s">
        <v>32808</v>
      </c>
      <c r="H9603" s="16" t="s">
        <v>35981</v>
      </c>
      <c r="I9603" s="16" t="s">
        <v>30130</v>
      </c>
      <c r="J9603" s="16" t="s">
        <v>34487</v>
      </c>
    </row>
    <row r="9604" spans="1:10">
      <c r="A9604" s="16" t="s">
        <v>11073</v>
      </c>
      <c r="B9604" s="52" t="s">
        <v>27482</v>
      </c>
      <c r="C9604" s="16" t="str">
        <f t="shared" ref="C9604:C9667" si="150">MID(A9604,1,3) &amp;" - " &amp;MID(A9604,4,3)</f>
        <v>040 - 804</v>
      </c>
      <c r="D9604" s="52"/>
      <c r="E9604" s="52" t="s">
        <v>32809</v>
      </c>
      <c r="F9604" s="16"/>
      <c r="G9604" s="16" t="s">
        <v>32808</v>
      </c>
      <c r="H9604" s="16" t="s">
        <v>35981</v>
      </c>
      <c r="I9604" s="16" t="s">
        <v>30130</v>
      </c>
      <c r="J9604" s="16" t="s">
        <v>34487</v>
      </c>
    </row>
    <row r="9605" spans="1:10">
      <c r="A9605" s="16" t="s">
        <v>24117</v>
      </c>
      <c r="B9605" s="52" t="s">
        <v>12272</v>
      </c>
      <c r="C9605" s="16" t="str">
        <f t="shared" si="150"/>
        <v>079 - 134</v>
      </c>
      <c r="D9605" s="52" t="s">
        <v>34487</v>
      </c>
      <c r="E9605" s="52" t="s">
        <v>4771</v>
      </c>
      <c r="F9605" s="16" t="s">
        <v>1272</v>
      </c>
      <c r="G9605" s="16" t="s">
        <v>4770</v>
      </c>
      <c r="H9605" s="16" t="s">
        <v>4772</v>
      </c>
      <c r="I9605" s="16" t="s">
        <v>24118</v>
      </c>
    </row>
    <row r="9606" spans="1:10">
      <c r="A9606" s="16" t="s">
        <v>10157</v>
      </c>
      <c r="B9606" s="52" t="s">
        <v>12579</v>
      </c>
      <c r="C9606" s="16" t="str">
        <f t="shared" si="150"/>
        <v>064 - 102</v>
      </c>
      <c r="D9606" s="52" t="s">
        <v>34487</v>
      </c>
      <c r="E9606" s="52" t="s">
        <v>27583</v>
      </c>
      <c r="F9606" s="16" t="s">
        <v>20391</v>
      </c>
      <c r="G9606" s="16" t="s">
        <v>27582</v>
      </c>
      <c r="H9606" s="16" t="s">
        <v>30282</v>
      </c>
      <c r="I9606" s="16" t="s">
        <v>18773</v>
      </c>
    </row>
    <row r="9607" spans="1:10">
      <c r="A9607" s="16" t="s">
        <v>32477</v>
      </c>
      <c r="B9607" s="52" t="s">
        <v>25587</v>
      </c>
      <c r="C9607" s="16" t="str">
        <f t="shared" si="150"/>
        <v>034 - 037</v>
      </c>
      <c r="D9607" s="52" t="s">
        <v>36059</v>
      </c>
      <c r="E9607" s="52" t="s">
        <v>23677</v>
      </c>
      <c r="F9607" s="16" t="s">
        <v>32560</v>
      </c>
      <c r="G9607" s="16" t="s">
        <v>23676</v>
      </c>
      <c r="H9607" s="16" t="s">
        <v>35981</v>
      </c>
      <c r="I9607" s="16" t="s">
        <v>32561</v>
      </c>
    </row>
    <row r="9608" spans="1:10">
      <c r="A9608" s="16" t="s">
        <v>18800</v>
      </c>
      <c r="B9608" s="52" t="s">
        <v>33276</v>
      </c>
      <c r="C9608" s="16" t="str">
        <f t="shared" si="150"/>
        <v>041 - 821</v>
      </c>
      <c r="D9608" s="52"/>
      <c r="E9608" s="52" t="s">
        <v>31873</v>
      </c>
      <c r="F9608" s="16"/>
      <c r="G9608" s="16" t="s">
        <v>31872</v>
      </c>
      <c r="H9608" s="16" t="s">
        <v>20397</v>
      </c>
      <c r="I9608" s="16" t="s">
        <v>18801</v>
      </c>
      <c r="J9608" s="16" t="s">
        <v>34487</v>
      </c>
    </row>
    <row r="9609" spans="1:10">
      <c r="A9609" s="16" t="s">
        <v>24997</v>
      </c>
      <c r="B9609" s="52" t="s">
        <v>30224</v>
      </c>
      <c r="C9609" s="16" t="str">
        <f t="shared" si="150"/>
        <v>096 - 063</v>
      </c>
      <c r="D9609" s="52" t="s">
        <v>34487</v>
      </c>
      <c r="E9609" s="52" t="s">
        <v>14652</v>
      </c>
      <c r="F9609" s="16" t="s">
        <v>24998</v>
      </c>
      <c r="G9609" s="16" t="s">
        <v>14651</v>
      </c>
      <c r="H9609" s="16" t="s">
        <v>10732</v>
      </c>
      <c r="I9609" s="16" t="s">
        <v>24999</v>
      </c>
    </row>
    <row r="9610" spans="1:10">
      <c r="A9610" s="16" t="s">
        <v>28232</v>
      </c>
      <c r="B9610" s="52" t="s">
        <v>4594</v>
      </c>
      <c r="C9610" s="16" t="str">
        <f t="shared" si="150"/>
        <v>002 - 139</v>
      </c>
      <c r="D9610" s="52" t="s">
        <v>34487</v>
      </c>
      <c r="E9610" s="52" t="s">
        <v>36066</v>
      </c>
      <c r="F9610" s="16" t="s">
        <v>15302</v>
      </c>
      <c r="G9610" s="16" t="s">
        <v>20457</v>
      </c>
      <c r="H9610" s="16" t="s">
        <v>10732</v>
      </c>
      <c r="I9610" s="16" t="s">
        <v>24999</v>
      </c>
      <c r="J9610" s="16" t="s">
        <v>7990</v>
      </c>
    </row>
    <row r="9611" spans="1:10">
      <c r="A9611" s="16" t="s">
        <v>35342</v>
      </c>
      <c r="B9611" s="52" t="s">
        <v>14184</v>
      </c>
      <c r="C9611" s="16" t="str">
        <f t="shared" si="150"/>
        <v>098 - 055</v>
      </c>
      <c r="D9611" s="52" t="s">
        <v>36059</v>
      </c>
      <c r="E9611" s="52" t="s">
        <v>10711</v>
      </c>
      <c r="F9611" s="16" t="s">
        <v>35343</v>
      </c>
      <c r="G9611" s="16" t="s">
        <v>10710</v>
      </c>
      <c r="H9611" s="16" t="s">
        <v>32666</v>
      </c>
      <c r="I9611" s="16" t="s">
        <v>35344</v>
      </c>
    </row>
    <row r="9612" spans="1:10">
      <c r="A9612" s="16" t="s">
        <v>9703</v>
      </c>
      <c r="B9612" s="52" t="s">
        <v>32001</v>
      </c>
      <c r="C9612" s="16" t="str">
        <f t="shared" si="150"/>
        <v>015 - 215</v>
      </c>
      <c r="D9612" s="52" t="s">
        <v>36059</v>
      </c>
      <c r="E9612" s="52" t="s">
        <v>32665</v>
      </c>
      <c r="F9612" s="16" t="s">
        <v>18067</v>
      </c>
      <c r="G9612" s="16" t="s">
        <v>32664</v>
      </c>
      <c r="H9612" s="16" t="s">
        <v>32666</v>
      </c>
      <c r="I9612" s="16" t="s">
        <v>35344</v>
      </c>
      <c r="J9612" s="16" t="s">
        <v>7990</v>
      </c>
    </row>
    <row r="9613" spans="1:10">
      <c r="A9613" s="16" t="s">
        <v>2673</v>
      </c>
      <c r="B9613" s="52" t="s">
        <v>7538</v>
      </c>
      <c r="C9613" s="16" t="str">
        <f t="shared" si="150"/>
        <v>019 - 098</v>
      </c>
      <c r="D9613" s="52" t="s">
        <v>36059</v>
      </c>
      <c r="E9613" s="52" t="s">
        <v>23092</v>
      </c>
      <c r="F9613" s="16" t="s">
        <v>2674</v>
      </c>
      <c r="G9613" s="16" t="s">
        <v>23091</v>
      </c>
      <c r="H9613" s="16" t="s">
        <v>32666</v>
      </c>
      <c r="I9613" s="16" t="s">
        <v>2675</v>
      </c>
    </row>
    <row r="9614" spans="1:10">
      <c r="A9614" s="16" t="s">
        <v>31495</v>
      </c>
      <c r="B9614" s="52" t="s">
        <v>26827</v>
      </c>
      <c r="C9614" s="16" t="str">
        <f t="shared" si="150"/>
        <v>023 - 084</v>
      </c>
      <c r="D9614" s="52" t="s">
        <v>36059</v>
      </c>
      <c r="E9614" s="52" t="s">
        <v>380</v>
      </c>
      <c r="F9614" s="16" t="s">
        <v>32175</v>
      </c>
      <c r="G9614" s="16" t="s">
        <v>379</v>
      </c>
      <c r="H9614" s="16" t="s">
        <v>32660</v>
      </c>
      <c r="I9614" s="16" t="s">
        <v>31496</v>
      </c>
    </row>
    <row r="9615" spans="1:10">
      <c r="A9615" s="16" t="s">
        <v>23341</v>
      </c>
      <c r="B9615" s="52" t="s">
        <v>15728</v>
      </c>
      <c r="C9615" s="16" t="str">
        <f t="shared" si="150"/>
        <v>091 - 086</v>
      </c>
      <c r="D9615" s="52" t="s">
        <v>34487</v>
      </c>
      <c r="E9615" s="52" t="s">
        <v>31546</v>
      </c>
      <c r="F9615" s="16" t="s">
        <v>23342</v>
      </c>
      <c r="G9615" s="16" t="s">
        <v>31545</v>
      </c>
      <c r="H9615" s="16" t="s">
        <v>33521</v>
      </c>
      <c r="I9615" s="16" t="s">
        <v>23343</v>
      </c>
    </row>
    <row r="9616" spans="1:10">
      <c r="A9616" s="16" t="s">
        <v>15432</v>
      </c>
      <c r="B9616" s="52" t="s">
        <v>6308</v>
      </c>
      <c r="C9616" s="16" t="str">
        <f t="shared" si="150"/>
        <v>010 - 060</v>
      </c>
      <c r="D9616" s="52" t="s">
        <v>34487</v>
      </c>
      <c r="E9616" s="52" t="s">
        <v>30437</v>
      </c>
      <c r="F9616" s="16" t="s">
        <v>35403</v>
      </c>
      <c r="G9616" s="16" t="s">
        <v>30436</v>
      </c>
      <c r="H9616" s="16" t="s">
        <v>34573</v>
      </c>
      <c r="I9616" s="16" t="s">
        <v>15433</v>
      </c>
    </row>
    <row r="9617" spans="1:10">
      <c r="A9617" s="16" t="s">
        <v>32729</v>
      </c>
      <c r="B9617" s="52" t="s">
        <v>12273</v>
      </c>
      <c r="C9617" s="16" t="str">
        <f t="shared" si="150"/>
        <v>079 - 135</v>
      </c>
      <c r="D9617" s="52" t="s">
        <v>34487</v>
      </c>
      <c r="E9617" s="52" t="s">
        <v>4771</v>
      </c>
      <c r="F9617" s="16" t="s">
        <v>9075</v>
      </c>
      <c r="G9617" s="16" t="s">
        <v>4770</v>
      </c>
      <c r="H9617" s="16" t="s">
        <v>4772</v>
      </c>
      <c r="I9617" s="16" t="s">
        <v>13902</v>
      </c>
      <c r="J9617" s="16" t="s">
        <v>7990</v>
      </c>
    </row>
    <row r="9618" spans="1:10">
      <c r="A9618" s="16" t="s">
        <v>13901</v>
      </c>
      <c r="B9618" s="52" t="s">
        <v>36219</v>
      </c>
      <c r="C9618" s="16" t="str">
        <f t="shared" si="150"/>
        <v>102 - 039</v>
      </c>
      <c r="D9618" s="52" t="s">
        <v>34487</v>
      </c>
      <c r="E9618" s="52" t="s">
        <v>27777</v>
      </c>
      <c r="F9618" s="16" t="s">
        <v>29129</v>
      </c>
      <c r="G9618" s="16" t="s">
        <v>27776</v>
      </c>
      <c r="H9618" s="16" t="s">
        <v>4772</v>
      </c>
      <c r="I9618" s="16" t="s">
        <v>13902</v>
      </c>
    </row>
    <row r="9619" spans="1:10">
      <c r="A9619" s="16" t="s">
        <v>7482</v>
      </c>
      <c r="B9619" s="52" t="s">
        <v>12274</v>
      </c>
      <c r="C9619" s="16" t="str">
        <f t="shared" si="150"/>
        <v>079 - 136</v>
      </c>
      <c r="D9619" s="52" t="s">
        <v>34487</v>
      </c>
      <c r="E9619" s="52" t="s">
        <v>4771</v>
      </c>
      <c r="F9619" s="16" t="s">
        <v>7483</v>
      </c>
      <c r="G9619" s="16" t="s">
        <v>4770</v>
      </c>
      <c r="H9619" s="16" t="s">
        <v>4772</v>
      </c>
      <c r="I9619" s="16" t="s">
        <v>25409</v>
      </c>
      <c r="J9619" s="16" t="s">
        <v>7990</v>
      </c>
    </row>
    <row r="9620" spans="1:10">
      <c r="A9620" s="16" t="s">
        <v>25419</v>
      </c>
      <c r="B9620" s="52" t="s">
        <v>36220</v>
      </c>
      <c r="C9620" s="16" t="str">
        <f t="shared" si="150"/>
        <v>102 - 040</v>
      </c>
      <c r="D9620" s="52" t="s">
        <v>34487</v>
      </c>
      <c r="E9620" s="52" t="s">
        <v>27777</v>
      </c>
      <c r="F9620" s="16" t="s">
        <v>29129</v>
      </c>
      <c r="G9620" s="16" t="s">
        <v>27776</v>
      </c>
      <c r="H9620" s="16" t="s">
        <v>4772</v>
      </c>
      <c r="I9620" s="16" t="s">
        <v>25409</v>
      </c>
      <c r="J9620" s="16"/>
    </row>
    <row r="9621" spans="1:10">
      <c r="A9621" s="16" t="s">
        <v>14533</v>
      </c>
      <c r="B9621" s="52" t="s">
        <v>1951</v>
      </c>
      <c r="C9621" s="16" t="str">
        <f t="shared" si="150"/>
        <v>056 - 048</v>
      </c>
      <c r="D9621" s="52" t="s">
        <v>34487</v>
      </c>
      <c r="E9621" s="52" t="s">
        <v>29533</v>
      </c>
      <c r="F9621" s="16" t="s">
        <v>14534</v>
      </c>
      <c r="G9621" s="16" t="s">
        <v>29532</v>
      </c>
      <c r="H9621" s="16" t="s">
        <v>20396</v>
      </c>
      <c r="I9621" s="16" t="s">
        <v>14535</v>
      </c>
      <c r="J9621" s="16"/>
    </row>
    <row r="9622" spans="1:10">
      <c r="A9622" s="16" t="s">
        <v>4992</v>
      </c>
      <c r="B9622" s="52" t="s">
        <v>32984</v>
      </c>
      <c r="C9622" s="16" t="str">
        <f t="shared" si="150"/>
        <v>013 - 216</v>
      </c>
      <c r="D9622" s="52" t="s">
        <v>34487</v>
      </c>
      <c r="E9622" s="52" t="s">
        <v>26240</v>
      </c>
      <c r="F9622" s="16" t="s">
        <v>30667</v>
      </c>
      <c r="G9622" s="16" t="s">
        <v>26239</v>
      </c>
      <c r="H9622" s="16" t="s">
        <v>32666</v>
      </c>
      <c r="I9622" s="16" t="s">
        <v>4993</v>
      </c>
    </row>
    <row r="9623" spans="1:10">
      <c r="A9623" s="16" t="s">
        <v>22920</v>
      </c>
      <c r="B9623" s="52" t="s">
        <v>19000</v>
      </c>
      <c r="C9623" s="16" t="str">
        <f t="shared" si="150"/>
        <v>003 - 140</v>
      </c>
      <c r="D9623" s="52" t="s">
        <v>36059</v>
      </c>
      <c r="E9623" s="52" t="s">
        <v>3328</v>
      </c>
      <c r="F9623" s="16" t="s">
        <v>10730</v>
      </c>
      <c r="G9623" s="16" t="s">
        <v>10731</v>
      </c>
      <c r="H9623" s="16" t="s">
        <v>10732</v>
      </c>
      <c r="I9623" s="16" t="s">
        <v>22921</v>
      </c>
    </row>
    <row r="9624" spans="1:10">
      <c r="A9624" s="16" t="s">
        <v>8235</v>
      </c>
      <c r="B9624" s="52" t="s">
        <v>27052</v>
      </c>
      <c r="C9624" s="16" t="str">
        <f t="shared" si="150"/>
        <v>016 - 202</v>
      </c>
      <c r="D9624" s="52" t="s">
        <v>34487</v>
      </c>
      <c r="E9624" s="52" t="s">
        <v>10742</v>
      </c>
      <c r="F9624" s="16" t="s">
        <v>36714</v>
      </c>
      <c r="G9624" s="16" t="s">
        <v>10741</v>
      </c>
      <c r="H9624" s="16" t="s">
        <v>32666</v>
      </c>
      <c r="I9624" s="16" t="s">
        <v>8236</v>
      </c>
    </row>
    <row r="9625" spans="1:10">
      <c r="A9625" s="16" t="s">
        <v>18802</v>
      </c>
      <c r="B9625" s="52" t="s">
        <v>34906</v>
      </c>
      <c r="C9625" s="16" t="str">
        <f t="shared" si="150"/>
        <v>006 - 821</v>
      </c>
      <c r="D9625" s="52"/>
      <c r="E9625" s="52" t="s">
        <v>26671</v>
      </c>
      <c r="F9625" s="16"/>
      <c r="G9625" s="16" t="s">
        <v>26670</v>
      </c>
      <c r="H9625" s="16" t="s">
        <v>10732</v>
      </c>
      <c r="I9625" s="16" t="s">
        <v>33613</v>
      </c>
      <c r="J9625" s="16" t="s">
        <v>34487</v>
      </c>
    </row>
    <row r="9626" spans="1:10">
      <c r="A9626" s="16" t="s">
        <v>4426</v>
      </c>
      <c r="B9626" s="52" t="s">
        <v>32985</v>
      </c>
      <c r="C9626" s="16" t="str">
        <f t="shared" si="150"/>
        <v>013 - 217</v>
      </c>
      <c r="D9626" s="52" t="s">
        <v>34487</v>
      </c>
      <c r="E9626" s="52" t="s">
        <v>26240</v>
      </c>
      <c r="F9626" s="16" t="s">
        <v>36343</v>
      </c>
      <c r="G9626" s="16" t="s">
        <v>26239</v>
      </c>
      <c r="H9626" s="16" t="s">
        <v>32666</v>
      </c>
      <c r="I9626" s="16" t="s">
        <v>4427</v>
      </c>
    </row>
    <row r="9627" spans="1:10">
      <c r="A9627" s="16" t="s">
        <v>28323</v>
      </c>
      <c r="B9627" s="52" t="s">
        <v>12113</v>
      </c>
      <c r="C9627" s="16" t="str">
        <f t="shared" si="150"/>
        <v>095 - 063</v>
      </c>
      <c r="D9627" s="52" t="s">
        <v>34487</v>
      </c>
      <c r="E9627" s="52" t="s">
        <v>5719</v>
      </c>
      <c r="F9627" s="16" t="s">
        <v>36792</v>
      </c>
      <c r="G9627" s="16" t="s">
        <v>29627</v>
      </c>
      <c r="H9627" s="16" t="s">
        <v>33521</v>
      </c>
      <c r="I9627" s="16" t="s">
        <v>25243</v>
      </c>
    </row>
    <row r="9628" spans="1:10">
      <c r="A9628" s="16" t="s">
        <v>4504</v>
      </c>
      <c r="B9628" s="52" t="s">
        <v>36001</v>
      </c>
      <c r="C9628" s="16" t="str">
        <f t="shared" si="150"/>
        <v>063 - 080</v>
      </c>
      <c r="D9628" s="52" t="s">
        <v>34487</v>
      </c>
      <c r="E9628" s="52" t="s">
        <v>30281</v>
      </c>
      <c r="F9628" s="16" t="s">
        <v>3976</v>
      </c>
      <c r="G9628" s="16" t="s">
        <v>30319</v>
      </c>
      <c r="H9628" s="16" t="s">
        <v>30282</v>
      </c>
      <c r="I9628" s="16" t="s">
        <v>3977</v>
      </c>
    </row>
    <row r="9629" spans="1:10">
      <c r="A9629" s="16" t="s">
        <v>15165</v>
      </c>
      <c r="B9629" s="52" t="s">
        <v>14123</v>
      </c>
      <c r="C9629" s="16" t="str">
        <f t="shared" si="150"/>
        <v>090 - 069</v>
      </c>
      <c r="D9629" s="52" t="s">
        <v>36059</v>
      </c>
      <c r="E9629" s="52" t="s">
        <v>33520</v>
      </c>
      <c r="F9629" s="16" t="s">
        <v>15166</v>
      </c>
      <c r="G9629" s="16" t="s">
        <v>33519</v>
      </c>
      <c r="H9629" s="16" t="s">
        <v>33521</v>
      </c>
      <c r="I9629" s="16" t="s">
        <v>2144</v>
      </c>
    </row>
    <row r="9630" spans="1:10">
      <c r="A9630" s="16" t="s">
        <v>37768</v>
      </c>
      <c r="B9630" s="52" t="s">
        <v>22828</v>
      </c>
      <c r="C9630" s="16" t="str">
        <f t="shared" si="150"/>
        <v>089 - 019</v>
      </c>
      <c r="D9630" s="52" t="s">
        <v>34487</v>
      </c>
      <c r="E9630" s="52" t="s">
        <v>37416</v>
      </c>
      <c r="F9630" s="16" t="s">
        <v>17836</v>
      </c>
      <c r="G9630" s="16" t="s">
        <v>37415</v>
      </c>
      <c r="H9630" s="16" t="s">
        <v>29917</v>
      </c>
      <c r="I9630" s="16" t="s">
        <v>37769</v>
      </c>
    </row>
    <row r="9631" spans="1:10">
      <c r="A9631" s="16" t="s">
        <v>16898</v>
      </c>
      <c r="B9631" s="52" t="s">
        <v>7539</v>
      </c>
      <c r="C9631" s="16" t="str">
        <f t="shared" si="150"/>
        <v>019 - 099</v>
      </c>
      <c r="D9631" s="52" t="s">
        <v>36059</v>
      </c>
      <c r="E9631" s="52" t="s">
        <v>23092</v>
      </c>
      <c r="F9631" s="16" t="s">
        <v>16899</v>
      </c>
      <c r="G9631" s="16" t="s">
        <v>23091</v>
      </c>
      <c r="H9631" s="16" t="s">
        <v>32666</v>
      </c>
      <c r="I9631" s="16" t="s">
        <v>16900</v>
      </c>
    </row>
    <row r="9632" spans="1:10">
      <c r="A9632" s="16" t="s">
        <v>24832</v>
      </c>
      <c r="B9632" s="52" t="s">
        <v>33370</v>
      </c>
      <c r="C9632" s="16" t="str">
        <f t="shared" si="150"/>
        <v>025 - 056</v>
      </c>
      <c r="D9632" s="52" t="s">
        <v>34487</v>
      </c>
      <c r="E9632" s="52" t="s">
        <v>36071</v>
      </c>
      <c r="F9632" s="16" t="s">
        <v>24833</v>
      </c>
      <c r="G9632" s="16" t="s">
        <v>36070</v>
      </c>
      <c r="H9632" s="16" t="s">
        <v>32660</v>
      </c>
      <c r="I9632" s="16" t="s">
        <v>24834</v>
      </c>
    </row>
    <row r="9633" spans="1:10">
      <c r="A9633" s="16" t="s">
        <v>20801</v>
      </c>
      <c r="B9633" s="52" t="s">
        <v>7460</v>
      </c>
      <c r="C9633" s="16" t="str">
        <f t="shared" si="150"/>
        <v>024 - 102</v>
      </c>
      <c r="D9633" s="52" t="s">
        <v>36059</v>
      </c>
      <c r="E9633" s="52" t="s">
        <v>26794</v>
      </c>
      <c r="F9633" s="16" t="s">
        <v>4333</v>
      </c>
      <c r="G9633" s="16" t="s">
        <v>26793</v>
      </c>
      <c r="H9633" s="16" t="s">
        <v>32660</v>
      </c>
      <c r="I9633" s="16" t="s">
        <v>20802</v>
      </c>
    </row>
    <row r="9634" spans="1:10">
      <c r="A9634" s="16" t="s">
        <v>6596</v>
      </c>
      <c r="B9634" s="52" t="s">
        <v>30225</v>
      </c>
      <c r="C9634" s="16" t="str">
        <f t="shared" si="150"/>
        <v>096 - 064</v>
      </c>
      <c r="D9634" s="52" t="s">
        <v>34487</v>
      </c>
      <c r="E9634" s="52" t="s">
        <v>14652</v>
      </c>
      <c r="F9634" s="16" t="s">
        <v>6597</v>
      </c>
      <c r="G9634" s="16" t="s">
        <v>14651</v>
      </c>
      <c r="H9634" s="16" t="s">
        <v>10732</v>
      </c>
      <c r="I9634" s="16" t="s">
        <v>6598</v>
      </c>
    </row>
    <row r="9635" spans="1:10">
      <c r="A9635" s="16" t="s">
        <v>18062</v>
      </c>
      <c r="B9635" s="52" t="s">
        <v>4595</v>
      </c>
      <c r="C9635" s="16" t="str">
        <f t="shared" si="150"/>
        <v>002 - 140</v>
      </c>
      <c r="D9635" s="52" t="s">
        <v>34487</v>
      </c>
      <c r="E9635" s="52" t="s">
        <v>36066</v>
      </c>
      <c r="F9635" s="16" t="s">
        <v>18063</v>
      </c>
      <c r="G9635" s="16" t="s">
        <v>20457</v>
      </c>
      <c r="H9635" s="16" t="s">
        <v>10732</v>
      </c>
      <c r="I9635" s="16" t="s">
        <v>6598</v>
      </c>
      <c r="J9635" s="16" t="s">
        <v>7990</v>
      </c>
    </row>
    <row r="9636" spans="1:10">
      <c r="A9636" s="16" t="s">
        <v>24800</v>
      </c>
      <c r="B9636" s="52" t="s">
        <v>22218</v>
      </c>
      <c r="C9636" s="16" t="str">
        <f t="shared" si="150"/>
        <v>016 - 203</v>
      </c>
      <c r="D9636" s="52" t="s">
        <v>36059</v>
      </c>
      <c r="E9636" s="52" t="s">
        <v>10742</v>
      </c>
      <c r="F9636" s="16" t="s">
        <v>24801</v>
      </c>
      <c r="G9636" s="16" t="s">
        <v>10741</v>
      </c>
      <c r="H9636" s="16" t="s">
        <v>32666</v>
      </c>
      <c r="I9636" s="16" t="s">
        <v>24802</v>
      </c>
      <c r="J9636" s="16"/>
    </row>
    <row r="9637" spans="1:10">
      <c r="A9637" s="16" t="s">
        <v>30807</v>
      </c>
      <c r="B9637" s="52" t="s">
        <v>19001</v>
      </c>
      <c r="C9637" s="16" t="str">
        <f t="shared" si="150"/>
        <v>003 - 889</v>
      </c>
      <c r="D9637" s="52"/>
      <c r="E9637" s="52" t="s">
        <v>3328</v>
      </c>
      <c r="F9637" s="16"/>
      <c r="G9637" s="16" t="s">
        <v>10731</v>
      </c>
      <c r="H9637" s="16" t="s">
        <v>10732</v>
      </c>
      <c r="I9637" s="16" t="s">
        <v>34942</v>
      </c>
      <c r="J9637" s="16" t="s">
        <v>34487</v>
      </c>
    </row>
    <row r="9638" spans="1:10">
      <c r="A9638" s="16" t="s">
        <v>24870</v>
      </c>
      <c r="B9638" s="52" t="s">
        <v>8669</v>
      </c>
      <c r="C9638" s="16" t="str">
        <f t="shared" si="150"/>
        <v>022 - 177</v>
      </c>
      <c r="D9638" s="52" t="s">
        <v>34487</v>
      </c>
      <c r="E9638" s="52" t="s">
        <v>4777</v>
      </c>
      <c r="F9638" s="16" t="s">
        <v>24871</v>
      </c>
      <c r="G9638" s="16" t="s">
        <v>4776</v>
      </c>
      <c r="H9638" s="16" t="s">
        <v>4778</v>
      </c>
      <c r="I9638" s="16" t="s">
        <v>24872</v>
      </c>
    </row>
    <row r="9639" spans="1:10">
      <c r="A9639" s="16" t="s">
        <v>25749</v>
      </c>
      <c r="B9639" s="52" t="s">
        <v>12275</v>
      </c>
      <c r="C9639" s="16" t="str">
        <f t="shared" si="150"/>
        <v>079 - 137</v>
      </c>
      <c r="D9639" s="52" t="s">
        <v>36059</v>
      </c>
      <c r="E9639" s="52" t="s">
        <v>4771</v>
      </c>
      <c r="F9639" s="16" t="s">
        <v>25750</v>
      </c>
      <c r="G9639" s="16" t="s">
        <v>4770</v>
      </c>
      <c r="H9639" s="16" t="s">
        <v>4772</v>
      </c>
      <c r="I9639" s="16" t="s">
        <v>25751</v>
      </c>
    </row>
    <row r="9640" spans="1:10">
      <c r="A9640" s="16" t="s">
        <v>24818</v>
      </c>
      <c r="B9640" s="52" t="s">
        <v>22219</v>
      </c>
      <c r="C9640" s="16" t="str">
        <f t="shared" si="150"/>
        <v>016 - 204</v>
      </c>
      <c r="D9640" s="52" t="s">
        <v>34487</v>
      </c>
      <c r="E9640" s="52" t="s">
        <v>10742</v>
      </c>
      <c r="F9640" s="16" t="s">
        <v>10740</v>
      </c>
      <c r="G9640" s="16" t="s">
        <v>10741</v>
      </c>
      <c r="H9640" s="16" t="s">
        <v>32666</v>
      </c>
      <c r="I9640" s="16" t="s">
        <v>24819</v>
      </c>
    </row>
    <row r="9641" spans="1:10">
      <c r="A9641" s="16" t="s">
        <v>15017</v>
      </c>
      <c r="B9641" s="52" t="s">
        <v>12276</v>
      </c>
      <c r="C9641" s="16" t="str">
        <f t="shared" si="150"/>
        <v>079 - 138</v>
      </c>
      <c r="D9641" s="52" t="s">
        <v>34487</v>
      </c>
      <c r="E9641" s="52" t="s">
        <v>4771</v>
      </c>
      <c r="F9641" s="16" t="s">
        <v>15018</v>
      </c>
      <c r="G9641" s="16" t="s">
        <v>4770</v>
      </c>
      <c r="H9641" s="16" t="s">
        <v>4772</v>
      </c>
      <c r="I9641" s="16" t="s">
        <v>20065</v>
      </c>
    </row>
    <row r="9642" spans="1:10">
      <c r="A9642" s="16" t="s">
        <v>28041</v>
      </c>
      <c r="B9642" s="52" t="s">
        <v>12277</v>
      </c>
      <c r="C9642" s="16" t="str">
        <f t="shared" si="150"/>
        <v>079 - 139</v>
      </c>
      <c r="D9642" s="52" t="s">
        <v>34487</v>
      </c>
      <c r="E9642" s="52" t="s">
        <v>4771</v>
      </c>
      <c r="F9642" s="16" t="s">
        <v>1272</v>
      </c>
      <c r="G9642" s="16" t="s">
        <v>4770</v>
      </c>
      <c r="H9642" s="16" t="s">
        <v>4772</v>
      </c>
      <c r="I9642" s="16" t="s">
        <v>4054</v>
      </c>
    </row>
    <row r="9643" spans="1:10">
      <c r="A9643" s="16" t="s">
        <v>26262</v>
      </c>
      <c r="B9643" s="52" t="s">
        <v>29269</v>
      </c>
      <c r="C9643" s="16" t="str">
        <f t="shared" si="150"/>
        <v>025 - 057</v>
      </c>
      <c r="D9643" s="52" t="s">
        <v>34487</v>
      </c>
      <c r="E9643" s="52" t="s">
        <v>36071</v>
      </c>
      <c r="F9643" s="16" t="s">
        <v>10885</v>
      </c>
      <c r="G9643" s="16" t="s">
        <v>36070</v>
      </c>
      <c r="H9643" s="16" t="s">
        <v>32660</v>
      </c>
      <c r="I9643" s="16" t="s">
        <v>26263</v>
      </c>
    </row>
    <row r="9644" spans="1:10">
      <c r="A9644" s="16" t="s">
        <v>29719</v>
      </c>
      <c r="B9644" s="52" t="s">
        <v>5476</v>
      </c>
      <c r="C9644" s="16" t="str">
        <f t="shared" si="150"/>
        <v>052 - 034</v>
      </c>
      <c r="D9644" s="52" t="s">
        <v>34487</v>
      </c>
      <c r="E9644" s="52" t="s">
        <v>3327</v>
      </c>
      <c r="F9644" s="16" t="s">
        <v>29720</v>
      </c>
      <c r="G9644" s="16" t="s">
        <v>28833</v>
      </c>
      <c r="H9644" s="16" t="s">
        <v>30328</v>
      </c>
      <c r="I9644" s="16" t="s">
        <v>29721</v>
      </c>
    </row>
    <row r="9645" spans="1:10">
      <c r="A9645" s="16" t="s">
        <v>4422</v>
      </c>
      <c r="B9645" s="52" t="s">
        <v>37310</v>
      </c>
      <c r="C9645" s="16" t="str">
        <f t="shared" si="150"/>
        <v>015 - 216</v>
      </c>
      <c r="D9645" s="52" t="s">
        <v>36059</v>
      </c>
      <c r="E9645" s="52" t="s">
        <v>32665</v>
      </c>
      <c r="F9645" s="16" t="s">
        <v>33874</v>
      </c>
      <c r="G9645" s="16" t="s">
        <v>32664</v>
      </c>
      <c r="H9645" s="16" t="s">
        <v>32666</v>
      </c>
      <c r="I9645" s="16" t="s">
        <v>4423</v>
      </c>
    </row>
    <row r="9646" spans="1:10">
      <c r="A9646" s="16" t="s">
        <v>29398</v>
      </c>
      <c r="B9646" s="52" t="s">
        <v>4696</v>
      </c>
      <c r="C9646" s="16" t="str">
        <f t="shared" si="150"/>
        <v>024 - 103</v>
      </c>
      <c r="D9646" s="52" t="s">
        <v>36059</v>
      </c>
      <c r="E9646" s="52" t="s">
        <v>26794</v>
      </c>
      <c r="F9646" s="16" t="s">
        <v>36815</v>
      </c>
      <c r="G9646" s="16" t="s">
        <v>26793</v>
      </c>
      <c r="H9646" s="16" t="s">
        <v>32660</v>
      </c>
      <c r="I9646" s="16" t="s">
        <v>29399</v>
      </c>
    </row>
    <row r="9647" spans="1:10">
      <c r="A9647" s="16" t="s">
        <v>27135</v>
      </c>
      <c r="B9647" s="52" t="s">
        <v>24750</v>
      </c>
      <c r="C9647" s="16" t="str">
        <f t="shared" si="150"/>
        <v>025 - 058</v>
      </c>
      <c r="D9647" s="52" t="s">
        <v>34487</v>
      </c>
      <c r="E9647" s="52" t="s">
        <v>36071</v>
      </c>
      <c r="F9647" s="16" t="s">
        <v>4212</v>
      </c>
      <c r="G9647" s="16" t="s">
        <v>36070</v>
      </c>
      <c r="H9647" s="16" t="s">
        <v>32660</v>
      </c>
      <c r="I9647" s="16" t="s">
        <v>12879</v>
      </c>
      <c r="J9647" s="16"/>
    </row>
    <row r="9648" spans="1:10">
      <c r="A9648" s="16" t="s">
        <v>13379</v>
      </c>
      <c r="B9648" s="52" t="s">
        <v>19002</v>
      </c>
      <c r="C9648" s="16" t="str">
        <f t="shared" si="150"/>
        <v>003 - 141</v>
      </c>
      <c r="D9648" s="52" t="s">
        <v>36059</v>
      </c>
      <c r="E9648" s="52" t="s">
        <v>3328</v>
      </c>
      <c r="F9648" s="16" t="s">
        <v>31434</v>
      </c>
      <c r="G9648" s="16" t="s">
        <v>10731</v>
      </c>
      <c r="H9648" s="16" t="s">
        <v>10732</v>
      </c>
      <c r="I9648" s="16" t="s">
        <v>13380</v>
      </c>
    </row>
    <row r="9649" spans="1:10">
      <c r="A9649" s="16" t="s">
        <v>8705</v>
      </c>
      <c r="B9649" s="52" t="s">
        <v>15700</v>
      </c>
      <c r="C9649" s="16" t="str">
        <f t="shared" si="150"/>
        <v>083 - 096</v>
      </c>
      <c r="D9649" s="52" t="s">
        <v>36059</v>
      </c>
      <c r="E9649" s="52" t="s">
        <v>21246</v>
      </c>
      <c r="F9649" s="16" t="s">
        <v>8706</v>
      </c>
      <c r="G9649" s="16" t="s">
        <v>21245</v>
      </c>
      <c r="H9649" s="16" t="s">
        <v>29917</v>
      </c>
      <c r="I9649" s="16" t="s">
        <v>8707</v>
      </c>
    </row>
    <row r="9650" spans="1:10">
      <c r="A9650" s="16" t="s">
        <v>5508</v>
      </c>
      <c r="B9650" s="52" t="s">
        <v>15701</v>
      </c>
      <c r="C9650" s="16" t="str">
        <f t="shared" si="150"/>
        <v>083 - 808</v>
      </c>
      <c r="D9650" s="52"/>
      <c r="E9650" s="52" t="s">
        <v>21246</v>
      </c>
      <c r="F9650" s="16"/>
      <c r="G9650" s="16" t="s">
        <v>21245</v>
      </c>
      <c r="H9650" s="16" t="s">
        <v>29917</v>
      </c>
      <c r="I9650" s="16" t="s">
        <v>5509</v>
      </c>
      <c r="J9650" s="16" t="s">
        <v>34487</v>
      </c>
    </row>
    <row r="9651" spans="1:10">
      <c r="A9651" s="16" t="s">
        <v>24552</v>
      </c>
      <c r="B9651" s="52" t="s">
        <v>15702</v>
      </c>
      <c r="C9651" s="16" t="str">
        <f t="shared" si="150"/>
        <v>083 - 809</v>
      </c>
      <c r="D9651" s="52"/>
      <c r="E9651" s="52" t="s">
        <v>21246</v>
      </c>
      <c r="F9651" s="16"/>
      <c r="G9651" s="16" t="s">
        <v>21245</v>
      </c>
      <c r="H9651" s="16" t="s">
        <v>29917</v>
      </c>
      <c r="I9651" s="16" t="s">
        <v>24553</v>
      </c>
      <c r="J9651" s="16" t="s">
        <v>34487</v>
      </c>
    </row>
    <row r="9652" spans="1:10">
      <c r="A9652" s="16" t="s">
        <v>20331</v>
      </c>
      <c r="B9652" s="52" t="s">
        <v>12278</v>
      </c>
      <c r="C9652" s="16" t="str">
        <f t="shared" si="150"/>
        <v>079 - 140</v>
      </c>
      <c r="D9652" s="52" t="s">
        <v>34487</v>
      </c>
      <c r="E9652" s="52" t="s">
        <v>4771</v>
      </c>
      <c r="F9652" s="16" t="s">
        <v>8913</v>
      </c>
      <c r="G9652" s="16" t="s">
        <v>4770</v>
      </c>
      <c r="H9652" s="16" t="s">
        <v>4772</v>
      </c>
      <c r="I9652" s="16" t="s">
        <v>27698</v>
      </c>
      <c r="J9652" s="16" t="s">
        <v>7990</v>
      </c>
    </row>
    <row r="9653" spans="1:10">
      <c r="A9653" s="16" t="s">
        <v>27697</v>
      </c>
      <c r="B9653" s="52" t="s">
        <v>36221</v>
      </c>
      <c r="C9653" s="16" t="str">
        <f t="shared" si="150"/>
        <v>102 - 041</v>
      </c>
      <c r="D9653" s="52" t="s">
        <v>34487</v>
      </c>
      <c r="E9653" s="52" t="s">
        <v>27777</v>
      </c>
      <c r="F9653" s="16" t="s">
        <v>13683</v>
      </c>
      <c r="G9653" s="16" t="s">
        <v>27776</v>
      </c>
      <c r="H9653" s="16" t="s">
        <v>4772</v>
      </c>
      <c r="I9653" s="16" t="s">
        <v>27698</v>
      </c>
      <c r="J9653" s="16"/>
    </row>
    <row r="9654" spans="1:10">
      <c r="A9654" s="16" t="s">
        <v>33072</v>
      </c>
      <c r="B9654" s="52" t="s">
        <v>22107</v>
      </c>
      <c r="C9654" s="16" t="str">
        <f t="shared" si="150"/>
        <v>I99 - 011</v>
      </c>
      <c r="D9654" s="52"/>
      <c r="E9654" s="52" t="s">
        <v>10726</v>
      </c>
      <c r="F9654" s="16"/>
      <c r="G9654" s="16" t="s">
        <v>10725</v>
      </c>
      <c r="H9654" s="16" t="s">
        <v>10727</v>
      </c>
      <c r="I9654" s="16" t="s">
        <v>12963</v>
      </c>
    </row>
    <row r="9655" spans="1:10">
      <c r="A9655" s="16" t="s">
        <v>29365</v>
      </c>
      <c r="B9655" s="52" t="s">
        <v>31264</v>
      </c>
      <c r="C9655" s="16" t="str">
        <f t="shared" si="150"/>
        <v>061 - 089</v>
      </c>
      <c r="D9655" s="52" t="s">
        <v>36059</v>
      </c>
      <c r="E9655" s="52" t="s">
        <v>26249</v>
      </c>
      <c r="F9655" s="16" t="s">
        <v>29366</v>
      </c>
      <c r="G9655" s="16" t="s">
        <v>26248</v>
      </c>
      <c r="H9655" s="16" t="s">
        <v>30282</v>
      </c>
      <c r="I9655" s="16" t="s">
        <v>29367</v>
      </c>
    </row>
    <row r="9656" spans="1:10">
      <c r="A9656" s="16" t="s">
        <v>10091</v>
      </c>
      <c r="B9656" s="52" t="s">
        <v>28987</v>
      </c>
      <c r="C9656" s="16" t="str">
        <f t="shared" si="150"/>
        <v>001 - 267</v>
      </c>
      <c r="D9656" s="52" t="s">
        <v>34487</v>
      </c>
      <c r="E9656" s="52" t="s">
        <v>37671</v>
      </c>
      <c r="F9656" s="16" t="s">
        <v>35568</v>
      </c>
      <c r="G9656" s="16" t="s">
        <v>37670</v>
      </c>
      <c r="H9656" s="16" t="s">
        <v>10732</v>
      </c>
      <c r="I9656" s="16" t="s">
        <v>5572</v>
      </c>
    </row>
    <row r="9657" spans="1:10">
      <c r="A9657" s="16" t="s">
        <v>37083</v>
      </c>
      <c r="B9657" s="52" t="s">
        <v>2456</v>
      </c>
      <c r="C9657" s="16" t="str">
        <f t="shared" si="150"/>
        <v>075 - 077</v>
      </c>
      <c r="D9657" s="52" t="s">
        <v>34487</v>
      </c>
      <c r="E9657" s="52" t="s">
        <v>25912</v>
      </c>
      <c r="F9657" s="16" t="s">
        <v>31814</v>
      </c>
      <c r="G9657" s="16" t="s">
        <v>31815</v>
      </c>
      <c r="H9657" s="16" t="s">
        <v>37422</v>
      </c>
      <c r="I9657" s="16" t="s">
        <v>37084</v>
      </c>
      <c r="J9657" s="16"/>
    </row>
    <row r="9658" spans="1:10">
      <c r="A9658" s="16" t="s">
        <v>12670</v>
      </c>
      <c r="B9658" s="52" t="s">
        <v>8648</v>
      </c>
      <c r="C9658" s="16" t="str">
        <f t="shared" si="150"/>
        <v>054 - 050</v>
      </c>
      <c r="D9658" s="52" t="s">
        <v>34487</v>
      </c>
      <c r="E9658" s="52" t="s">
        <v>30442</v>
      </c>
      <c r="F9658" s="16" t="s">
        <v>12671</v>
      </c>
      <c r="G9658" s="16" t="s">
        <v>30441</v>
      </c>
      <c r="H9658" s="16" t="s">
        <v>1269</v>
      </c>
      <c r="I9658" s="16" t="s">
        <v>12672</v>
      </c>
    </row>
    <row r="9659" spans="1:10">
      <c r="A9659" s="16" t="s">
        <v>29714</v>
      </c>
      <c r="B9659" s="52" t="s">
        <v>8670</v>
      </c>
      <c r="C9659" s="16" t="str">
        <f t="shared" si="150"/>
        <v>022 - 178</v>
      </c>
      <c r="D9659" s="52" t="s">
        <v>34487</v>
      </c>
      <c r="E9659" s="52" t="s">
        <v>4777</v>
      </c>
      <c r="F9659" s="16" t="s">
        <v>25138</v>
      </c>
      <c r="G9659" s="16" t="s">
        <v>4776</v>
      </c>
      <c r="H9659" s="16" t="s">
        <v>4778</v>
      </c>
      <c r="I9659" s="16" t="s">
        <v>29715</v>
      </c>
    </row>
    <row r="9660" spans="1:10">
      <c r="A9660" s="16" t="s">
        <v>5510</v>
      </c>
      <c r="B9660" s="52" t="s">
        <v>34443</v>
      </c>
      <c r="C9660" s="16" t="str">
        <f t="shared" si="150"/>
        <v>026 - 808</v>
      </c>
      <c r="D9660" s="52"/>
      <c r="E9660" s="52" t="s">
        <v>8857</v>
      </c>
      <c r="F9660" s="16"/>
      <c r="G9660" s="16" t="s">
        <v>8856</v>
      </c>
      <c r="H9660" s="16" t="s">
        <v>32660</v>
      </c>
      <c r="I9660" s="16" t="s">
        <v>2225</v>
      </c>
      <c r="J9660" s="16" t="s">
        <v>34487</v>
      </c>
    </row>
    <row r="9661" spans="1:10">
      <c r="A9661" s="16" t="s">
        <v>29174</v>
      </c>
      <c r="B9661" s="52" t="s">
        <v>31859</v>
      </c>
      <c r="C9661" s="16" t="str">
        <f t="shared" si="150"/>
        <v>086 - 017</v>
      </c>
      <c r="D9661" s="52" t="s">
        <v>34487</v>
      </c>
      <c r="E9661" s="52" t="s">
        <v>23301</v>
      </c>
      <c r="F9661" s="16" t="s">
        <v>23299</v>
      </c>
      <c r="G9661" s="16" t="s">
        <v>23300</v>
      </c>
      <c r="H9661" s="16" t="s">
        <v>29917</v>
      </c>
      <c r="I9661" s="16" t="s">
        <v>29175</v>
      </c>
    </row>
    <row r="9662" spans="1:10">
      <c r="A9662" s="16" t="s">
        <v>15838</v>
      </c>
      <c r="B9662" s="52" t="s">
        <v>12143</v>
      </c>
      <c r="C9662" s="16" t="str">
        <f t="shared" si="150"/>
        <v>059 - 030</v>
      </c>
      <c r="D9662" s="52" t="s">
        <v>34487</v>
      </c>
      <c r="E9662" s="52" t="s">
        <v>37309</v>
      </c>
      <c r="F9662" s="16" t="s">
        <v>15839</v>
      </c>
      <c r="G9662" s="16" t="s">
        <v>37308</v>
      </c>
      <c r="H9662" s="16" t="s">
        <v>20396</v>
      </c>
      <c r="I9662" s="16" t="s">
        <v>15840</v>
      </c>
    </row>
    <row r="9663" spans="1:10">
      <c r="A9663" s="16" t="s">
        <v>29400</v>
      </c>
      <c r="B9663" s="52" t="s">
        <v>12580</v>
      </c>
      <c r="C9663" s="16" t="str">
        <f t="shared" si="150"/>
        <v>064 - 103</v>
      </c>
      <c r="D9663" s="52" t="s">
        <v>36059</v>
      </c>
      <c r="E9663" s="52" t="s">
        <v>27583</v>
      </c>
      <c r="F9663" s="16" t="s">
        <v>18713</v>
      </c>
      <c r="G9663" s="16" t="s">
        <v>27582</v>
      </c>
      <c r="H9663" s="16" t="s">
        <v>30282</v>
      </c>
      <c r="I9663" s="16" t="s">
        <v>29401</v>
      </c>
    </row>
    <row r="9664" spans="1:10">
      <c r="A9664" s="16" t="s">
        <v>28009</v>
      </c>
      <c r="B9664" s="52" t="s">
        <v>24486</v>
      </c>
      <c r="C9664" s="16" t="str">
        <f t="shared" si="150"/>
        <v>018 - 152</v>
      </c>
      <c r="D9664" s="52" t="s">
        <v>36059</v>
      </c>
      <c r="E9664" s="52" t="s">
        <v>35975</v>
      </c>
      <c r="F9664" s="16" t="s">
        <v>34298</v>
      </c>
      <c r="G9664" s="16" t="s">
        <v>35974</v>
      </c>
      <c r="H9664" s="16" t="s">
        <v>32666</v>
      </c>
      <c r="I9664" s="16" t="s">
        <v>28010</v>
      </c>
    </row>
    <row r="9665" spans="1:10">
      <c r="A9665" s="16" t="s">
        <v>30815</v>
      </c>
      <c r="B9665" s="52" t="s">
        <v>21200</v>
      </c>
      <c r="C9665" s="16" t="str">
        <f t="shared" si="150"/>
        <v>078 - 142</v>
      </c>
      <c r="D9665" s="52" t="s">
        <v>36059</v>
      </c>
      <c r="E9665" s="52" t="s">
        <v>1697</v>
      </c>
      <c r="F9665" s="16" t="s">
        <v>30816</v>
      </c>
      <c r="G9665" s="16" t="s">
        <v>1696</v>
      </c>
      <c r="H9665" s="16" t="s">
        <v>4772</v>
      </c>
      <c r="I9665" s="16" t="s">
        <v>30817</v>
      </c>
    </row>
    <row r="9666" spans="1:10">
      <c r="A9666" s="16" t="s">
        <v>28474</v>
      </c>
      <c r="B9666" s="52" t="s">
        <v>21201</v>
      </c>
      <c r="C9666" s="16" t="str">
        <f t="shared" si="150"/>
        <v>078 - 143</v>
      </c>
      <c r="D9666" s="52" t="s">
        <v>34487</v>
      </c>
      <c r="E9666" s="52" t="s">
        <v>1697</v>
      </c>
      <c r="F9666" s="16" t="s">
        <v>29116</v>
      </c>
      <c r="G9666" s="16" t="s">
        <v>1696</v>
      </c>
      <c r="H9666" s="16" t="s">
        <v>4772</v>
      </c>
      <c r="I9666" s="16" t="s">
        <v>29117</v>
      </c>
    </row>
    <row r="9667" spans="1:10">
      <c r="A9667" s="16" t="s">
        <v>11074</v>
      </c>
      <c r="B9667" s="52" t="s">
        <v>21202</v>
      </c>
      <c r="C9667" s="16" t="str">
        <f t="shared" si="150"/>
        <v>078 - 804</v>
      </c>
      <c r="D9667" s="52"/>
      <c r="E9667" s="52" t="s">
        <v>1697</v>
      </c>
      <c r="F9667" s="16"/>
      <c r="G9667" s="16" t="s">
        <v>1696</v>
      </c>
      <c r="H9667" s="16" t="s">
        <v>4772</v>
      </c>
      <c r="I9667" s="16" t="s">
        <v>11075</v>
      </c>
      <c r="J9667" s="16" t="s">
        <v>34487</v>
      </c>
    </row>
    <row r="9668" spans="1:10">
      <c r="A9668" s="16" t="s">
        <v>1024</v>
      </c>
      <c r="B9668" s="52" t="s">
        <v>21203</v>
      </c>
      <c r="C9668" s="16" t="str">
        <f t="shared" ref="C9668:C9731" si="151">MID(A9668,1,3) &amp;" - " &amp;MID(A9668,4,3)</f>
        <v>078 - 144</v>
      </c>
      <c r="D9668" s="52" t="s">
        <v>34487</v>
      </c>
      <c r="E9668" s="52" t="s">
        <v>1697</v>
      </c>
      <c r="F9668" s="16" t="s">
        <v>17001</v>
      </c>
      <c r="G9668" s="16" t="s">
        <v>1696</v>
      </c>
      <c r="H9668" s="16" t="s">
        <v>4772</v>
      </c>
      <c r="I9668" s="16" t="s">
        <v>17569</v>
      </c>
      <c r="J9668" s="16"/>
    </row>
    <row r="9669" spans="1:10">
      <c r="A9669" s="16" t="s">
        <v>32489</v>
      </c>
      <c r="B9669" s="52" t="s">
        <v>8671</v>
      </c>
      <c r="C9669" s="16" t="str">
        <f t="shared" si="151"/>
        <v>022 - 179</v>
      </c>
      <c r="D9669" s="52" t="s">
        <v>34487</v>
      </c>
      <c r="E9669" s="52" t="s">
        <v>4777</v>
      </c>
      <c r="F9669" s="16" t="s">
        <v>9806</v>
      </c>
      <c r="G9669" s="16" t="s">
        <v>4776</v>
      </c>
      <c r="H9669" s="16" t="s">
        <v>4778</v>
      </c>
      <c r="I9669" s="16" t="s">
        <v>32490</v>
      </c>
    </row>
    <row r="9670" spans="1:10">
      <c r="A9670" s="16" t="s">
        <v>6204</v>
      </c>
      <c r="B9670" s="52" t="s">
        <v>22558</v>
      </c>
      <c r="C9670" s="16" t="str">
        <f t="shared" si="151"/>
        <v>006 - 165</v>
      </c>
      <c r="D9670" s="52" t="s">
        <v>34487</v>
      </c>
      <c r="E9670" s="52" t="s">
        <v>26671</v>
      </c>
      <c r="F9670" s="16" t="s">
        <v>6205</v>
      </c>
      <c r="G9670" s="16" t="s">
        <v>26670</v>
      </c>
      <c r="H9670" s="16" t="s">
        <v>10732</v>
      </c>
      <c r="I9670" s="16" t="s">
        <v>6206</v>
      </c>
    </row>
    <row r="9671" spans="1:10">
      <c r="A9671" s="16" t="s">
        <v>21590</v>
      </c>
      <c r="B9671" s="52" t="s">
        <v>12144</v>
      </c>
      <c r="C9671" s="16" t="str">
        <f t="shared" si="151"/>
        <v>059 - 031</v>
      </c>
      <c r="D9671" s="52" t="s">
        <v>34487</v>
      </c>
      <c r="E9671" s="52" t="s">
        <v>37309</v>
      </c>
      <c r="F9671" s="16" t="s">
        <v>9170</v>
      </c>
      <c r="G9671" s="16" t="s">
        <v>37308</v>
      </c>
      <c r="H9671" s="16" t="s">
        <v>20396</v>
      </c>
      <c r="I9671" s="16" t="s">
        <v>21591</v>
      </c>
      <c r="J9671" s="16"/>
    </row>
    <row r="9672" spans="1:10">
      <c r="A9672" s="16" t="s">
        <v>31972</v>
      </c>
      <c r="B9672" s="52" t="s">
        <v>27199</v>
      </c>
      <c r="C9672" s="16" t="str">
        <f t="shared" si="151"/>
        <v>036 - 045</v>
      </c>
      <c r="D9672" s="52" t="s">
        <v>36059</v>
      </c>
      <c r="E9672" s="52" t="s">
        <v>37427</v>
      </c>
      <c r="F9672" s="16" t="s">
        <v>31973</v>
      </c>
      <c r="G9672" s="16" t="s">
        <v>37426</v>
      </c>
      <c r="H9672" s="16" t="s">
        <v>35981</v>
      </c>
      <c r="I9672" s="16" t="s">
        <v>31974</v>
      </c>
    </row>
    <row r="9673" spans="1:10">
      <c r="A9673" s="16" t="s">
        <v>26813</v>
      </c>
      <c r="B9673" s="52" t="s">
        <v>12029</v>
      </c>
      <c r="C9673" s="16" t="str">
        <f t="shared" si="151"/>
        <v>093 - 044</v>
      </c>
      <c r="D9673" s="52" t="s">
        <v>36059</v>
      </c>
      <c r="E9673" s="52" t="s">
        <v>14112</v>
      </c>
      <c r="F9673" s="16" t="s">
        <v>26814</v>
      </c>
      <c r="G9673" s="16" t="s">
        <v>14111</v>
      </c>
      <c r="H9673" s="16" t="s">
        <v>30334</v>
      </c>
      <c r="I9673" s="16" t="s">
        <v>26815</v>
      </c>
      <c r="J9673" s="16"/>
    </row>
    <row r="9674" spans="1:10">
      <c r="A9674" s="16" t="s">
        <v>29114</v>
      </c>
      <c r="B9674" s="52" t="s">
        <v>12279</v>
      </c>
      <c r="C9674" s="16" t="str">
        <f t="shared" si="151"/>
        <v>079 - 141</v>
      </c>
      <c r="D9674" s="52" t="s">
        <v>34487</v>
      </c>
      <c r="E9674" s="52" t="s">
        <v>4771</v>
      </c>
      <c r="F9674" s="16" t="s">
        <v>29115</v>
      </c>
      <c r="G9674" s="16" t="s">
        <v>4770</v>
      </c>
      <c r="H9674" s="16" t="s">
        <v>4772</v>
      </c>
      <c r="I9674" s="16" t="s">
        <v>33317</v>
      </c>
      <c r="J9674" s="16" t="s">
        <v>7990</v>
      </c>
    </row>
    <row r="9675" spans="1:10">
      <c r="A9675" s="16" t="s">
        <v>33315</v>
      </c>
      <c r="B9675" s="52" t="s">
        <v>36222</v>
      </c>
      <c r="C9675" s="16" t="str">
        <f t="shared" si="151"/>
        <v>102 - 042</v>
      </c>
      <c r="D9675" s="52" t="s">
        <v>34487</v>
      </c>
      <c r="E9675" s="52" t="s">
        <v>27777</v>
      </c>
      <c r="F9675" s="16" t="s">
        <v>33316</v>
      </c>
      <c r="G9675" s="16" t="s">
        <v>27776</v>
      </c>
      <c r="H9675" s="16" t="s">
        <v>4772</v>
      </c>
      <c r="I9675" s="16" t="s">
        <v>33317</v>
      </c>
    </row>
    <row r="9676" spans="1:10">
      <c r="A9676" s="16" t="s">
        <v>27011</v>
      </c>
      <c r="B9676" s="52" t="s">
        <v>4505</v>
      </c>
      <c r="C9676" s="16" t="str">
        <f t="shared" si="151"/>
        <v>019 - 100</v>
      </c>
      <c r="D9676" s="52" t="s">
        <v>36059</v>
      </c>
      <c r="E9676" s="52" t="s">
        <v>23092</v>
      </c>
      <c r="F9676" s="16" t="s">
        <v>23090</v>
      </c>
      <c r="G9676" s="16" t="s">
        <v>23091</v>
      </c>
      <c r="H9676" s="16" t="s">
        <v>32666</v>
      </c>
      <c r="I9676" s="16" t="s">
        <v>14821</v>
      </c>
      <c r="J9676" s="16"/>
    </row>
    <row r="9677" spans="1:10">
      <c r="A9677" s="16" t="s">
        <v>21454</v>
      </c>
      <c r="B9677" s="52" t="s">
        <v>37212</v>
      </c>
      <c r="C9677" s="16" t="str">
        <f t="shared" si="151"/>
        <v>072 - 042</v>
      </c>
      <c r="D9677" s="52" t="s">
        <v>34487</v>
      </c>
      <c r="E9677" s="52" t="s">
        <v>23759</v>
      </c>
      <c r="F9677" s="16" t="s">
        <v>21455</v>
      </c>
      <c r="G9677" s="16" t="s">
        <v>23758</v>
      </c>
      <c r="H9677" s="16" t="s">
        <v>37422</v>
      </c>
      <c r="I9677" s="16" t="s">
        <v>21456</v>
      </c>
    </row>
    <row r="9678" spans="1:10">
      <c r="A9678" s="16" t="s">
        <v>18016</v>
      </c>
      <c r="B9678" s="52" t="s">
        <v>17995</v>
      </c>
      <c r="C9678" s="16" t="str">
        <f t="shared" si="151"/>
        <v>027 - 038</v>
      </c>
      <c r="D9678" s="52" t="s">
        <v>36059</v>
      </c>
      <c r="E9678" s="52" t="s">
        <v>16168</v>
      </c>
      <c r="F9678" s="16" t="s">
        <v>18017</v>
      </c>
      <c r="G9678" s="16" t="s">
        <v>16167</v>
      </c>
      <c r="H9678" s="16" t="s">
        <v>32660</v>
      </c>
      <c r="I9678" s="16" t="s">
        <v>18018</v>
      </c>
    </row>
    <row r="9679" spans="1:10">
      <c r="A9679" s="16" t="s">
        <v>26958</v>
      </c>
      <c r="B9679" s="52" t="s">
        <v>4506</v>
      </c>
      <c r="C9679" s="16" t="str">
        <f t="shared" si="151"/>
        <v>019 - 101</v>
      </c>
      <c r="D9679" s="52" t="s">
        <v>36059</v>
      </c>
      <c r="E9679" s="52" t="s">
        <v>23092</v>
      </c>
      <c r="F9679" s="16" t="s">
        <v>5573</v>
      </c>
      <c r="G9679" s="16" t="s">
        <v>23091</v>
      </c>
      <c r="H9679" s="16" t="s">
        <v>32666</v>
      </c>
      <c r="I9679" s="16" t="s">
        <v>26959</v>
      </c>
    </row>
    <row r="9680" spans="1:10">
      <c r="A9680" s="16" t="s">
        <v>22236</v>
      </c>
      <c r="B9680" s="52" t="s">
        <v>12808</v>
      </c>
      <c r="C9680" s="16" t="str">
        <f t="shared" si="151"/>
        <v>070 - 076</v>
      </c>
      <c r="D9680" s="52" t="s">
        <v>34487</v>
      </c>
      <c r="E9680" s="52" t="s">
        <v>23672</v>
      </c>
      <c r="F9680" s="16" t="s">
        <v>24715</v>
      </c>
      <c r="G9680" s="16" t="s">
        <v>23671</v>
      </c>
      <c r="H9680" s="16" t="s">
        <v>10748</v>
      </c>
      <c r="I9680" s="16" t="s">
        <v>22237</v>
      </c>
    </row>
    <row r="9681" spans="1:10">
      <c r="A9681" s="16" t="s">
        <v>6227</v>
      </c>
      <c r="B9681" s="52" t="s">
        <v>22559</v>
      </c>
      <c r="C9681" s="16" t="str">
        <f t="shared" si="151"/>
        <v>006 - 166</v>
      </c>
      <c r="D9681" s="52" t="s">
        <v>36059</v>
      </c>
      <c r="E9681" s="52" t="s">
        <v>26671</v>
      </c>
      <c r="F9681" s="16" t="s">
        <v>18688</v>
      </c>
      <c r="G9681" s="16" t="s">
        <v>26670</v>
      </c>
      <c r="H9681" s="16" t="s">
        <v>10732</v>
      </c>
      <c r="I9681" s="16" t="s">
        <v>6228</v>
      </c>
    </row>
    <row r="9682" spans="1:10">
      <c r="A9682" s="16" t="s">
        <v>18316</v>
      </c>
      <c r="B9682" s="52" t="s">
        <v>11309</v>
      </c>
      <c r="C9682" s="16" t="str">
        <f t="shared" si="151"/>
        <v>044 - 071</v>
      </c>
      <c r="D9682" s="52" t="s">
        <v>36059</v>
      </c>
      <c r="E9682" s="52" t="s">
        <v>27373</v>
      </c>
      <c r="F9682" s="16" t="s">
        <v>1759</v>
      </c>
      <c r="G9682" s="16" t="s">
        <v>27372</v>
      </c>
      <c r="H9682" s="16" t="s">
        <v>20397</v>
      </c>
      <c r="I9682" s="16" t="s">
        <v>1760</v>
      </c>
    </row>
    <row r="9683" spans="1:10">
      <c r="A9683" s="16" t="s">
        <v>31098</v>
      </c>
      <c r="B9683" s="52" t="s">
        <v>10864</v>
      </c>
      <c r="C9683" s="16" t="str">
        <f t="shared" si="151"/>
        <v>021 - 897</v>
      </c>
      <c r="D9683" s="52"/>
      <c r="E9683" s="52" t="s">
        <v>14657</v>
      </c>
      <c r="F9683" s="16"/>
      <c r="G9683" s="16" t="s">
        <v>14656</v>
      </c>
      <c r="H9683" s="16" t="s">
        <v>4778</v>
      </c>
      <c r="I9683" s="16" t="s">
        <v>31099</v>
      </c>
      <c r="J9683" s="16" t="s">
        <v>34487</v>
      </c>
    </row>
    <row r="9684" spans="1:10">
      <c r="A9684" s="16" t="s">
        <v>23879</v>
      </c>
      <c r="B9684" s="52" t="s">
        <v>22220</v>
      </c>
      <c r="C9684" s="16" t="str">
        <f t="shared" si="151"/>
        <v>016 - 875</v>
      </c>
      <c r="D9684" s="52"/>
      <c r="E9684" s="52" t="s">
        <v>10742</v>
      </c>
      <c r="F9684" s="16"/>
      <c r="G9684" s="16" t="s">
        <v>10741</v>
      </c>
      <c r="H9684" s="16" t="s">
        <v>32666</v>
      </c>
      <c r="I9684" s="16" t="s">
        <v>23880</v>
      </c>
      <c r="J9684" s="16" t="s">
        <v>34487</v>
      </c>
    </row>
    <row r="9685" spans="1:10">
      <c r="A9685" s="16" t="s">
        <v>20803</v>
      </c>
      <c r="B9685" s="52" t="s">
        <v>4531</v>
      </c>
      <c r="C9685" s="16" t="str">
        <f t="shared" si="151"/>
        <v>019 - 102</v>
      </c>
      <c r="D9685" s="52" t="s">
        <v>36059</v>
      </c>
      <c r="E9685" s="52" t="s">
        <v>23092</v>
      </c>
      <c r="F9685" s="16" t="s">
        <v>20804</v>
      </c>
      <c r="G9685" s="16" t="s">
        <v>23091</v>
      </c>
      <c r="H9685" s="16" t="s">
        <v>32666</v>
      </c>
      <c r="I9685" s="16" t="s">
        <v>20805</v>
      </c>
    </row>
    <row r="9686" spans="1:10">
      <c r="A9686" s="16" t="s">
        <v>23802</v>
      </c>
      <c r="B9686" s="52" t="s">
        <v>22221</v>
      </c>
      <c r="C9686" s="16" t="str">
        <f t="shared" si="151"/>
        <v>016 - 876</v>
      </c>
      <c r="D9686" s="52"/>
      <c r="E9686" s="52" t="s">
        <v>10742</v>
      </c>
      <c r="F9686" s="16"/>
      <c r="G9686" s="16" t="s">
        <v>10741</v>
      </c>
      <c r="H9686" s="16" t="s">
        <v>32666</v>
      </c>
      <c r="I9686" s="16" t="s">
        <v>23803</v>
      </c>
      <c r="J9686" s="16" t="s">
        <v>34487</v>
      </c>
    </row>
    <row r="9687" spans="1:10">
      <c r="A9687" s="16" t="s">
        <v>13304</v>
      </c>
      <c r="B9687" s="52" t="s">
        <v>22222</v>
      </c>
      <c r="C9687" s="16" t="str">
        <f t="shared" si="151"/>
        <v>016 - 205</v>
      </c>
      <c r="D9687" s="52" t="s">
        <v>34487</v>
      </c>
      <c r="E9687" s="52" t="s">
        <v>10742</v>
      </c>
      <c r="F9687" s="16" t="s">
        <v>10740</v>
      </c>
      <c r="G9687" s="16" t="s">
        <v>10741</v>
      </c>
      <c r="H9687" s="16" t="s">
        <v>32666</v>
      </c>
      <c r="I9687" s="16" t="s">
        <v>13305</v>
      </c>
    </row>
    <row r="9688" spans="1:10">
      <c r="A9688" s="16" t="s">
        <v>9123</v>
      </c>
      <c r="B9688" s="52" t="s">
        <v>22713</v>
      </c>
      <c r="C9688" s="16" t="str">
        <f t="shared" si="151"/>
        <v>076 - 086</v>
      </c>
      <c r="D9688" s="52" t="s">
        <v>34487</v>
      </c>
      <c r="E9688" s="52" t="s">
        <v>13510</v>
      </c>
      <c r="F9688" s="16" t="s">
        <v>25800</v>
      </c>
      <c r="G9688" s="16" t="s">
        <v>13509</v>
      </c>
      <c r="H9688" s="16" t="s">
        <v>13511</v>
      </c>
      <c r="I9688" s="16" t="s">
        <v>9124</v>
      </c>
    </row>
    <row r="9689" spans="1:10">
      <c r="A9689" s="16" t="s">
        <v>17469</v>
      </c>
      <c r="B9689" s="52" t="s">
        <v>6311</v>
      </c>
      <c r="C9689" s="16" t="str">
        <f t="shared" si="151"/>
        <v>018 - 868</v>
      </c>
      <c r="D9689" s="52"/>
      <c r="E9689" s="52" t="s">
        <v>35975</v>
      </c>
      <c r="F9689" s="16"/>
      <c r="G9689" s="16" t="s">
        <v>35974</v>
      </c>
      <c r="H9689" s="16" t="s">
        <v>32666</v>
      </c>
      <c r="I9689" s="16" t="s">
        <v>17470</v>
      </c>
      <c r="J9689" s="16" t="s">
        <v>34487</v>
      </c>
    </row>
    <row r="9690" spans="1:10">
      <c r="A9690" s="16" t="s">
        <v>30955</v>
      </c>
      <c r="B9690" s="52" t="s">
        <v>22223</v>
      </c>
      <c r="C9690" s="16" t="str">
        <f t="shared" si="151"/>
        <v>016 - 206</v>
      </c>
      <c r="D9690" s="52" t="s">
        <v>36059</v>
      </c>
      <c r="E9690" s="52" t="s">
        <v>10742</v>
      </c>
      <c r="F9690" s="16" t="s">
        <v>29833</v>
      </c>
      <c r="G9690" s="16" t="s">
        <v>10741</v>
      </c>
      <c r="H9690" s="16" t="s">
        <v>32666</v>
      </c>
      <c r="I9690" s="16" t="s">
        <v>30956</v>
      </c>
    </row>
    <row r="9691" spans="1:10">
      <c r="A9691" s="16" t="s">
        <v>8641</v>
      </c>
      <c r="B9691" s="52" t="s">
        <v>18555</v>
      </c>
      <c r="C9691" s="16" t="str">
        <f t="shared" si="151"/>
        <v>003 - 890</v>
      </c>
      <c r="D9691" s="52"/>
      <c r="E9691" s="52" t="s">
        <v>3328</v>
      </c>
      <c r="F9691" s="16"/>
      <c r="G9691" s="16" t="s">
        <v>10731</v>
      </c>
      <c r="H9691" s="16" t="s">
        <v>10732</v>
      </c>
      <c r="I9691" s="16" t="s">
        <v>8642</v>
      </c>
      <c r="J9691" s="16" t="s">
        <v>34487</v>
      </c>
    </row>
    <row r="9692" spans="1:10">
      <c r="A9692" s="16" t="s">
        <v>823</v>
      </c>
      <c r="B9692" s="52" t="s">
        <v>8649</v>
      </c>
      <c r="C9692" s="16" t="str">
        <f t="shared" si="151"/>
        <v>054 - 051</v>
      </c>
      <c r="D9692" s="52" t="s">
        <v>34487</v>
      </c>
      <c r="E9692" s="52" t="s">
        <v>30442</v>
      </c>
      <c r="F9692" s="16" t="s">
        <v>824</v>
      </c>
      <c r="G9692" s="16" t="s">
        <v>30441</v>
      </c>
      <c r="H9692" s="16" t="s">
        <v>1269</v>
      </c>
      <c r="I9692" s="16" t="s">
        <v>825</v>
      </c>
    </row>
    <row r="9693" spans="1:10">
      <c r="A9693" s="16" t="s">
        <v>11342</v>
      </c>
      <c r="B9693" s="52" t="s">
        <v>11118</v>
      </c>
      <c r="C9693" s="16" t="str">
        <f t="shared" si="151"/>
        <v>068 - 041</v>
      </c>
      <c r="D9693" s="52" t="s">
        <v>36059</v>
      </c>
      <c r="E9693" s="52" t="s">
        <v>34259</v>
      </c>
      <c r="F9693" s="16" t="s">
        <v>1587</v>
      </c>
      <c r="G9693" s="16" t="s">
        <v>21099</v>
      </c>
      <c r="H9693" s="16" t="s">
        <v>15395</v>
      </c>
      <c r="I9693" s="16" t="s">
        <v>6476</v>
      </c>
      <c r="J9693" s="16"/>
    </row>
    <row r="9694" spans="1:10">
      <c r="A9694" s="16" t="s">
        <v>36909</v>
      </c>
      <c r="B9694" s="52" t="s">
        <v>2579</v>
      </c>
      <c r="C9694" s="16" t="str">
        <f t="shared" si="151"/>
        <v>075 - 078</v>
      </c>
      <c r="D9694" s="52" t="s">
        <v>34487</v>
      </c>
      <c r="E9694" s="52" t="s">
        <v>25912</v>
      </c>
      <c r="F9694" s="16" t="s">
        <v>36910</v>
      </c>
      <c r="G9694" s="16" t="s">
        <v>31815</v>
      </c>
      <c r="H9694" s="16" t="s">
        <v>37422</v>
      </c>
      <c r="I9694" s="16" t="s">
        <v>4217</v>
      </c>
    </row>
    <row r="9695" spans="1:10">
      <c r="A9695" s="16" t="s">
        <v>22825</v>
      </c>
      <c r="B9695" s="52" t="s">
        <v>8672</v>
      </c>
      <c r="C9695" s="16" t="str">
        <f t="shared" si="151"/>
        <v>022 - 180</v>
      </c>
      <c r="D9695" s="52" t="s">
        <v>34487</v>
      </c>
      <c r="E9695" s="52" t="s">
        <v>4777</v>
      </c>
      <c r="F9695" s="16" t="s">
        <v>14106</v>
      </c>
      <c r="G9695" s="16" t="s">
        <v>4776</v>
      </c>
      <c r="H9695" s="16" t="s">
        <v>4778</v>
      </c>
      <c r="I9695" s="16" t="s">
        <v>22826</v>
      </c>
    </row>
    <row r="9696" spans="1:10">
      <c r="A9696" s="16" t="s">
        <v>27853</v>
      </c>
      <c r="B9696" s="52" t="s">
        <v>8673</v>
      </c>
      <c r="C9696" s="16" t="str">
        <f t="shared" si="151"/>
        <v>022 - 181</v>
      </c>
      <c r="D9696" s="52" t="s">
        <v>34487</v>
      </c>
      <c r="E9696" s="52" t="s">
        <v>4777</v>
      </c>
      <c r="F9696" s="16" t="s">
        <v>14106</v>
      </c>
      <c r="G9696" s="16" t="s">
        <v>4776</v>
      </c>
      <c r="H9696" s="16" t="s">
        <v>4778</v>
      </c>
      <c r="I9696" s="16" t="s">
        <v>27854</v>
      </c>
    </row>
    <row r="9697" spans="1:10">
      <c r="A9697" s="16" t="s">
        <v>5375</v>
      </c>
      <c r="B9697" s="52" t="s">
        <v>36129</v>
      </c>
      <c r="C9697" s="16" t="str">
        <f t="shared" si="151"/>
        <v>009 - 057</v>
      </c>
      <c r="D9697" s="52" t="s">
        <v>36059</v>
      </c>
      <c r="E9697" s="52" t="s">
        <v>26840</v>
      </c>
      <c r="F9697" s="16" t="s">
        <v>14878</v>
      </c>
      <c r="G9697" s="16" t="s">
        <v>26839</v>
      </c>
      <c r="H9697" s="16" t="s">
        <v>34573</v>
      </c>
      <c r="I9697" s="16" t="s">
        <v>5376</v>
      </c>
      <c r="J9697" s="16"/>
    </row>
    <row r="9698" spans="1:10">
      <c r="A9698" s="16" t="s">
        <v>35624</v>
      </c>
      <c r="B9698" s="52" t="s">
        <v>34444</v>
      </c>
      <c r="C9698" s="16" t="str">
        <f t="shared" si="151"/>
        <v>026 - 082</v>
      </c>
      <c r="D9698" s="52" t="s">
        <v>36059</v>
      </c>
      <c r="E9698" s="52" t="s">
        <v>8857</v>
      </c>
      <c r="F9698" s="16" t="s">
        <v>35625</v>
      </c>
      <c r="G9698" s="16" t="s">
        <v>8856</v>
      </c>
      <c r="H9698" s="16" t="s">
        <v>32660</v>
      </c>
      <c r="I9698" s="16" t="s">
        <v>14702</v>
      </c>
    </row>
    <row r="9699" spans="1:10">
      <c r="A9699" s="16" t="s">
        <v>35010</v>
      </c>
      <c r="B9699" s="52" t="s">
        <v>13363</v>
      </c>
      <c r="C9699" s="16" t="str">
        <f t="shared" si="151"/>
        <v>014 - 062</v>
      </c>
      <c r="D9699" s="52" t="s">
        <v>34487</v>
      </c>
      <c r="E9699" s="52" t="s">
        <v>31453</v>
      </c>
      <c r="F9699" s="16" t="s">
        <v>13181</v>
      </c>
      <c r="G9699" s="16" t="s">
        <v>31452</v>
      </c>
      <c r="H9699" s="16" t="s">
        <v>32666</v>
      </c>
      <c r="I9699" s="16" t="s">
        <v>35011</v>
      </c>
      <c r="J9699" s="16"/>
    </row>
    <row r="9700" spans="1:10">
      <c r="A9700" s="16" t="s">
        <v>24512</v>
      </c>
      <c r="B9700" s="52" t="s">
        <v>12280</v>
      </c>
      <c r="C9700" s="16" t="str">
        <f t="shared" si="151"/>
        <v>079 - 142</v>
      </c>
      <c r="D9700" s="52" t="s">
        <v>36059</v>
      </c>
      <c r="E9700" s="52" t="s">
        <v>4771</v>
      </c>
      <c r="F9700" s="16" t="s">
        <v>24513</v>
      </c>
      <c r="G9700" s="16" t="s">
        <v>4770</v>
      </c>
      <c r="H9700" s="16" t="s">
        <v>4772</v>
      </c>
      <c r="I9700" s="16" t="s">
        <v>24514</v>
      </c>
    </row>
    <row r="9701" spans="1:10">
      <c r="A9701" s="16" t="s">
        <v>37400</v>
      </c>
      <c r="B9701" s="52" t="s">
        <v>2580</v>
      </c>
      <c r="C9701" s="16" t="str">
        <f t="shared" si="151"/>
        <v>075 - 079</v>
      </c>
      <c r="D9701" s="52" t="s">
        <v>36059</v>
      </c>
      <c r="E9701" s="52" t="s">
        <v>25912</v>
      </c>
      <c r="F9701" s="16" t="s">
        <v>37401</v>
      </c>
      <c r="G9701" s="16" t="s">
        <v>31815</v>
      </c>
      <c r="H9701" s="16" t="s">
        <v>37422</v>
      </c>
      <c r="I9701" s="16" t="s">
        <v>37402</v>
      </c>
      <c r="J9701" s="16"/>
    </row>
    <row r="9702" spans="1:10">
      <c r="A9702" s="16" t="s">
        <v>11104</v>
      </c>
      <c r="B9702" s="52" t="s">
        <v>22224</v>
      </c>
      <c r="C9702" s="16" t="str">
        <f t="shared" si="151"/>
        <v>016 - 877</v>
      </c>
      <c r="D9702" s="52"/>
      <c r="E9702" s="52" t="s">
        <v>10742</v>
      </c>
      <c r="F9702" s="16"/>
      <c r="G9702" s="16" t="s">
        <v>10741</v>
      </c>
      <c r="H9702" s="16" t="s">
        <v>32666</v>
      </c>
      <c r="I9702" s="16" t="s">
        <v>11105</v>
      </c>
      <c r="J9702" s="16" t="s">
        <v>34487</v>
      </c>
    </row>
    <row r="9703" spans="1:10">
      <c r="A9703" s="16" t="s">
        <v>17026</v>
      </c>
      <c r="B9703" s="52" t="s">
        <v>22083</v>
      </c>
      <c r="C9703" s="16" t="str">
        <f t="shared" si="151"/>
        <v>042 - 049</v>
      </c>
      <c r="D9703" s="52" t="s">
        <v>34487</v>
      </c>
      <c r="E9703" s="52" t="s">
        <v>1290</v>
      </c>
      <c r="F9703" s="16" t="s">
        <v>35912</v>
      </c>
      <c r="G9703" s="16" t="s">
        <v>33346</v>
      </c>
      <c r="H9703" s="16" t="s">
        <v>20397</v>
      </c>
      <c r="I9703" s="16" t="s">
        <v>35913</v>
      </c>
    </row>
    <row r="9704" spans="1:10">
      <c r="A9704" s="16" t="s">
        <v>5409</v>
      </c>
      <c r="B9704" s="52" t="s">
        <v>6312</v>
      </c>
      <c r="C9704" s="16" t="str">
        <f t="shared" si="151"/>
        <v>018 - 869</v>
      </c>
      <c r="D9704" s="52"/>
      <c r="E9704" s="52" t="s">
        <v>35975</v>
      </c>
      <c r="G9704" s="16" t="s">
        <v>35974</v>
      </c>
      <c r="H9704" s="16" t="s">
        <v>32666</v>
      </c>
      <c r="I9704" s="16" t="s">
        <v>5410</v>
      </c>
      <c r="J9704" s="16" t="s">
        <v>34487</v>
      </c>
    </row>
    <row r="9705" spans="1:10">
      <c r="A9705" s="16" t="s">
        <v>34925</v>
      </c>
      <c r="B9705" s="52" t="s">
        <v>8795</v>
      </c>
      <c r="C9705" s="16" t="str">
        <f t="shared" si="151"/>
        <v>010 - 827</v>
      </c>
      <c r="D9705" s="52"/>
      <c r="E9705" s="52" t="s">
        <v>30437</v>
      </c>
      <c r="G9705" s="16" t="s">
        <v>30436</v>
      </c>
      <c r="H9705" s="16" t="s">
        <v>34573</v>
      </c>
      <c r="I9705" s="16" t="s">
        <v>34926</v>
      </c>
      <c r="J9705" s="16" t="s">
        <v>34487</v>
      </c>
    </row>
    <row r="9706" spans="1:10">
      <c r="A9706" s="16" t="s">
        <v>10246</v>
      </c>
      <c r="B9706" s="52" t="s">
        <v>4532</v>
      </c>
      <c r="C9706" s="16" t="str">
        <f t="shared" si="151"/>
        <v>019 - 103</v>
      </c>
      <c r="D9706" s="52" t="s">
        <v>36059</v>
      </c>
      <c r="E9706" s="52" t="s">
        <v>23092</v>
      </c>
      <c r="F9706" s="16" t="s">
        <v>10247</v>
      </c>
      <c r="G9706" s="16" t="s">
        <v>23091</v>
      </c>
      <c r="H9706" s="16" t="s">
        <v>32666</v>
      </c>
      <c r="I9706" s="16" t="s">
        <v>10248</v>
      </c>
    </row>
    <row r="9707" spans="1:10">
      <c r="A9707" s="16" t="s">
        <v>19522</v>
      </c>
      <c r="B9707" s="52" t="s">
        <v>34092</v>
      </c>
      <c r="C9707" s="16" t="str">
        <f t="shared" si="151"/>
        <v>080 - 090</v>
      </c>
      <c r="D9707" s="52" t="s">
        <v>34487</v>
      </c>
      <c r="E9707" s="52" t="s">
        <v>1692</v>
      </c>
      <c r="F9707" s="16" t="s">
        <v>1139</v>
      </c>
      <c r="G9707" s="16" t="s">
        <v>1691</v>
      </c>
      <c r="H9707" s="16" t="s">
        <v>4772</v>
      </c>
      <c r="I9707" s="16" t="s">
        <v>19523</v>
      </c>
    </row>
    <row r="9708" spans="1:10">
      <c r="A9708" s="16" t="s">
        <v>13783</v>
      </c>
      <c r="B9708" s="52" t="s">
        <v>12281</v>
      </c>
      <c r="C9708" s="16" t="str">
        <f t="shared" si="151"/>
        <v>079 - 143</v>
      </c>
      <c r="D9708" s="52" t="s">
        <v>34487</v>
      </c>
      <c r="E9708" s="52" t="s">
        <v>4771</v>
      </c>
      <c r="F9708" s="16" t="s">
        <v>24513</v>
      </c>
      <c r="G9708" s="16" t="s">
        <v>4770</v>
      </c>
      <c r="H9708" s="16" t="s">
        <v>4772</v>
      </c>
      <c r="I9708" s="16" t="s">
        <v>13784</v>
      </c>
    </row>
    <row r="9709" spans="1:10">
      <c r="A9709" s="16" t="s">
        <v>9640</v>
      </c>
      <c r="B9709" s="52" t="s">
        <v>13421</v>
      </c>
      <c r="C9709" s="16" t="str">
        <f t="shared" si="151"/>
        <v>028 - 088</v>
      </c>
      <c r="D9709" s="52" t="s">
        <v>36059</v>
      </c>
      <c r="E9709" s="52" t="s">
        <v>32659</v>
      </c>
      <c r="F9709" s="16" t="s">
        <v>9641</v>
      </c>
      <c r="G9709" s="16" t="s">
        <v>32658</v>
      </c>
      <c r="H9709" s="16" t="s">
        <v>32660</v>
      </c>
      <c r="I9709" s="16" t="s">
        <v>9642</v>
      </c>
      <c r="J9709" s="16"/>
    </row>
    <row r="9710" spans="1:10">
      <c r="A9710" s="16" t="s">
        <v>795</v>
      </c>
      <c r="B9710" s="52" t="s">
        <v>36452</v>
      </c>
      <c r="C9710" s="16" t="str">
        <f t="shared" si="151"/>
        <v>031 - 023</v>
      </c>
      <c r="D9710" s="52" t="s">
        <v>36059</v>
      </c>
      <c r="E9710" s="52" t="s">
        <v>7531</v>
      </c>
      <c r="F9710" s="16" t="s">
        <v>796</v>
      </c>
      <c r="G9710" s="16" t="s">
        <v>7530</v>
      </c>
      <c r="H9710" s="16" t="s">
        <v>30334</v>
      </c>
      <c r="I9710" s="16" t="s">
        <v>5956</v>
      </c>
      <c r="J9710" s="16"/>
    </row>
    <row r="9711" spans="1:10">
      <c r="A9711" s="16" t="s">
        <v>7038</v>
      </c>
      <c r="B9711" s="52" t="s">
        <v>34172</v>
      </c>
      <c r="C9711" s="16" t="str">
        <f t="shared" si="151"/>
        <v>I99 - 400</v>
      </c>
      <c r="D9711" s="52"/>
      <c r="E9711" s="52" t="s">
        <v>10726</v>
      </c>
      <c r="G9711" s="16" t="s">
        <v>10725</v>
      </c>
      <c r="H9711" s="16" t="s">
        <v>10727</v>
      </c>
      <c r="I9711" s="16" t="s">
        <v>5680</v>
      </c>
      <c r="J9711" s="16"/>
    </row>
    <row r="9712" spans="1:10">
      <c r="A9712" s="16" t="s">
        <v>1135</v>
      </c>
      <c r="B9712" s="52" t="s">
        <v>8814</v>
      </c>
      <c r="C9712" s="16" t="str">
        <f t="shared" si="151"/>
        <v>073 - 029</v>
      </c>
      <c r="D9712" s="52" t="s">
        <v>36059</v>
      </c>
      <c r="E9712" s="52" t="s">
        <v>37421</v>
      </c>
      <c r="F9712" s="16" t="s">
        <v>5232</v>
      </c>
      <c r="G9712" s="16" t="s">
        <v>37420</v>
      </c>
      <c r="H9712" s="16" t="s">
        <v>37422</v>
      </c>
      <c r="I9712" s="16" t="s">
        <v>5233</v>
      </c>
    </row>
    <row r="9713" spans="1:10">
      <c r="A9713" s="16" t="s">
        <v>10539</v>
      </c>
      <c r="B9713" s="52" t="s">
        <v>10865</v>
      </c>
      <c r="C9713" s="16" t="str">
        <f t="shared" si="151"/>
        <v>021 - 898</v>
      </c>
      <c r="D9713" s="52"/>
      <c r="E9713" s="52" t="s">
        <v>14657</v>
      </c>
      <c r="F9713" s="16"/>
      <c r="G9713" s="16" t="s">
        <v>14656</v>
      </c>
      <c r="H9713" s="16" t="s">
        <v>4778</v>
      </c>
      <c r="I9713" s="16" t="s">
        <v>10540</v>
      </c>
      <c r="J9713" s="16" t="s">
        <v>34487</v>
      </c>
    </row>
    <row r="9714" spans="1:10">
      <c r="A9714" s="16" t="s">
        <v>10804</v>
      </c>
      <c r="B9714" s="52" t="s">
        <v>33398</v>
      </c>
      <c r="C9714" s="16" t="str">
        <f t="shared" si="151"/>
        <v>006 - 167</v>
      </c>
      <c r="D9714" s="52" t="s">
        <v>34487</v>
      </c>
      <c r="E9714" s="52" t="s">
        <v>26671</v>
      </c>
      <c r="F9714" s="16" t="s">
        <v>26669</v>
      </c>
      <c r="G9714" s="16" t="s">
        <v>26670</v>
      </c>
      <c r="H9714" s="16" t="s">
        <v>10732</v>
      </c>
      <c r="I9714" s="16" t="s">
        <v>10805</v>
      </c>
    </row>
    <row r="9715" spans="1:10">
      <c r="A9715" s="16" t="s">
        <v>25339</v>
      </c>
      <c r="B9715" s="52" t="s">
        <v>7466</v>
      </c>
      <c r="C9715" s="16" t="str">
        <f t="shared" si="151"/>
        <v>046 - 030</v>
      </c>
      <c r="D9715" s="52" t="s">
        <v>34487</v>
      </c>
      <c r="E9715" s="52" t="s">
        <v>8862</v>
      </c>
      <c r="F9715" s="16" t="s">
        <v>25340</v>
      </c>
      <c r="G9715" s="16" t="s">
        <v>8861</v>
      </c>
      <c r="H9715" s="16" t="s">
        <v>30328</v>
      </c>
      <c r="I9715" s="16" t="s">
        <v>25341</v>
      </c>
    </row>
    <row r="9716" spans="1:10">
      <c r="A9716" s="16" t="s">
        <v>15878</v>
      </c>
      <c r="B9716" s="52" t="s">
        <v>32986</v>
      </c>
      <c r="C9716" s="16" t="str">
        <f t="shared" si="151"/>
        <v>013 - 218</v>
      </c>
      <c r="D9716" s="52" t="s">
        <v>34487</v>
      </c>
      <c r="E9716" s="52" t="s">
        <v>26240</v>
      </c>
      <c r="F9716" s="16" t="s">
        <v>30667</v>
      </c>
      <c r="G9716" s="16" t="s">
        <v>26239</v>
      </c>
      <c r="H9716" s="16" t="s">
        <v>32666</v>
      </c>
      <c r="I9716" s="16" t="s">
        <v>15879</v>
      </c>
    </row>
    <row r="9717" spans="1:10">
      <c r="A9717" s="16" t="s">
        <v>37516</v>
      </c>
      <c r="B9717" s="52" t="s">
        <v>32987</v>
      </c>
      <c r="C9717" s="16" t="str">
        <f t="shared" si="151"/>
        <v>013 - 944</v>
      </c>
      <c r="D9717" s="52"/>
      <c r="E9717" s="52" t="s">
        <v>26240</v>
      </c>
      <c r="G9717" s="16" t="s">
        <v>26239</v>
      </c>
      <c r="H9717" s="16" t="s">
        <v>32666</v>
      </c>
      <c r="I9717" s="16" t="s">
        <v>2101</v>
      </c>
      <c r="J9717" s="16" t="s">
        <v>34487</v>
      </c>
    </row>
    <row r="9718" spans="1:10">
      <c r="A9718" s="16" t="s">
        <v>17577</v>
      </c>
      <c r="B9718" s="52" t="s">
        <v>21205</v>
      </c>
      <c r="C9718" s="16" t="str">
        <f t="shared" si="151"/>
        <v>079 - 144</v>
      </c>
      <c r="D9718" s="52" t="s">
        <v>34487</v>
      </c>
      <c r="E9718" s="52" t="s">
        <v>4771</v>
      </c>
      <c r="F9718" s="16" t="s">
        <v>9075</v>
      </c>
      <c r="G9718" s="16" t="s">
        <v>4770</v>
      </c>
      <c r="H9718" s="16" t="s">
        <v>4772</v>
      </c>
      <c r="I9718" s="16" t="s">
        <v>26407</v>
      </c>
      <c r="J9718" s="16" t="s">
        <v>7990</v>
      </c>
    </row>
    <row r="9719" spans="1:10">
      <c r="A9719" s="16" t="s">
        <v>26406</v>
      </c>
      <c r="B9719" s="52" t="s">
        <v>31462</v>
      </c>
      <c r="C9719" s="16" t="str">
        <f t="shared" si="151"/>
        <v>102 - 043</v>
      </c>
      <c r="D9719" s="52" t="s">
        <v>34487</v>
      </c>
      <c r="E9719" s="52" t="s">
        <v>27777</v>
      </c>
      <c r="F9719" s="16" t="s">
        <v>19149</v>
      </c>
      <c r="G9719" s="16" t="s">
        <v>27776</v>
      </c>
      <c r="H9719" s="16" t="s">
        <v>4772</v>
      </c>
      <c r="I9719" s="16" t="s">
        <v>26407</v>
      </c>
    </row>
    <row r="9720" spans="1:10">
      <c r="A9720" s="16" t="s">
        <v>26256</v>
      </c>
      <c r="B9720" s="52" t="s">
        <v>36130</v>
      </c>
      <c r="C9720" s="16" t="str">
        <f t="shared" si="151"/>
        <v>009 - 058</v>
      </c>
      <c r="D9720" s="52" t="s">
        <v>34487</v>
      </c>
      <c r="E9720" s="52" t="s">
        <v>26840</v>
      </c>
      <c r="F9720" s="16" t="s">
        <v>26257</v>
      </c>
      <c r="G9720" s="16" t="s">
        <v>26839</v>
      </c>
      <c r="H9720" s="16" t="s">
        <v>34573</v>
      </c>
      <c r="I9720" s="16" t="s">
        <v>26258</v>
      </c>
      <c r="J9720" s="16"/>
    </row>
    <row r="9721" spans="1:10">
      <c r="A9721" s="16" t="s">
        <v>17578</v>
      </c>
      <c r="B9721" s="52" t="s">
        <v>25014</v>
      </c>
      <c r="C9721" s="16" t="str">
        <f t="shared" si="151"/>
        <v>065 - 144</v>
      </c>
      <c r="D9721" s="52" t="s">
        <v>34487</v>
      </c>
      <c r="E9721" s="52" t="s">
        <v>29546</v>
      </c>
      <c r="F9721" s="16" t="s">
        <v>37248</v>
      </c>
      <c r="G9721" s="16" t="s">
        <v>29545</v>
      </c>
      <c r="H9721" s="16" t="s">
        <v>30282</v>
      </c>
      <c r="I9721" s="16" t="s">
        <v>17579</v>
      </c>
    </row>
    <row r="9722" spans="1:10">
      <c r="A9722" s="16" t="s">
        <v>9661</v>
      </c>
      <c r="B9722" s="52" t="s">
        <v>36131</v>
      </c>
      <c r="C9722" s="16" t="str">
        <f t="shared" si="151"/>
        <v>009 - 059</v>
      </c>
      <c r="D9722" s="52" t="s">
        <v>34487</v>
      </c>
      <c r="E9722" s="52" t="s">
        <v>26840</v>
      </c>
      <c r="F9722" s="16" t="s">
        <v>36060</v>
      </c>
      <c r="G9722" s="16" t="s">
        <v>26839</v>
      </c>
      <c r="H9722" s="16" t="s">
        <v>34573</v>
      </c>
      <c r="I9722" s="16" t="s">
        <v>9662</v>
      </c>
      <c r="J9722" s="16"/>
    </row>
    <row r="9723" spans="1:10">
      <c r="A9723" s="16" t="s">
        <v>15113</v>
      </c>
      <c r="B9723" s="52" t="s">
        <v>10866</v>
      </c>
      <c r="C9723" s="16" t="str">
        <f t="shared" si="151"/>
        <v>021 - 095</v>
      </c>
      <c r="D9723" s="52" t="s">
        <v>34487</v>
      </c>
      <c r="E9723" s="52" t="s">
        <v>14657</v>
      </c>
      <c r="F9723" s="16" t="s">
        <v>11945</v>
      </c>
      <c r="G9723" s="16" t="s">
        <v>14656</v>
      </c>
      <c r="H9723" s="16" t="s">
        <v>4778</v>
      </c>
      <c r="I9723" s="16" t="s">
        <v>15114</v>
      </c>
    </row>
    <row r="9724" spans="1:10">
      <c r="A9724" s="16" t="s">
        <v>19666</v>
      </c>
      <c r="B9724" s="52" t="s">
        <v>8674</v>
      </c>
      <c r="C9724" s="16" t="str">
        <f t="shared" si="151"/>
        <v>022 - 182</v>
      </c>
      <c r="D9724" s="52" t="s">
        <v>34487</v>
      </c>
      <c r="E9724" s="52" t="s">
        <v>4777</v>
      </c>
      <c r="F9724" s="16" t="s">
        <v>10251</v>
      </c>
      <c r="G9724" s="16" t="s">
        <v>4776</v>
      </c>
      <c r="H9724" s="16" t="s">
        <v>4778</v>
      </c>
      <c r="I9724" s="16" t="s">
        <v>19667</v>
      </c>
    </row>
    <row r="9725" spans="1:10">
      <c r="A9725" s="16" t="s">
        <v>27533</v>
      </c>
      <c r="B9725" s="52" t="s">
        <v>2581</v>
      </c>
      <c r="C9725" s="16" t="str">
        <f t="shared" si="151"/>
        <v>075 - 080</v>
      </c>
      <c r="D9725" s="52" t="s">
        <v>34487</v>
      </c>
      <c r="E9725" s="52" t="s">
        <v>25912</v>
      </c>
      <c r="F9725" s="16" t="s">
        <v>8079</v>
      </c>
      <c r="G9725" s="16" t="s">
        <v>31815</v>
      </c>
      <c r="H9725" s="16" t="s">
        <v>37422</v>
      </c>
      <c r="I9725" s="16" t="s">
        <v>27534</v>
      </c>
    </row>
    <row r="9726" spans="1:10">
      <c r="A9726" s="16" t="s">
        <v>14273</v>
      </c>
      <c r="B9726" s="52" t="s">
        <v>22225</v>
      </c>
      <c r="C9726" s="16" t="str">
        <f t="shared" si="151"/>
        <v>016 - 207</v>
      </c>
      <c r="D9726" s="52" t="s">
        <v>36059</v>
      </c>
      <c r="E9726" s="52" t="s">
        <v>10742</v>
      </c>
      <c r="F9726" s="16" t="s">
        <v>32627</v>
      </c>
      <c r="G9726" s="16" t="s">
        <v>10741</v>
      </c>
      <c r="H9726" s="16" t="s">
        <v>32666</v>
      </c>
      <c r="I9726" s="16" t="s">
        <v>14274</v>
      </c>
    </row>
    <row r="9727" spans="1:10">
      <c r="A9727" s="16" t="s">
        <v>34306</v>
      </c>
      <c r="B9727" s="52" t="s">
        <v>10077</v>
      </c>
      <c r="C9727" s="16" t="str">
        <f t="shared" si="151"/>
        <v>051 - 036</v>
      </c>
      <c r="D9727" s="52" t="s">
        <v>34487</v>
      </c>
      <c r="E9727" s="52" t="s">
        <v>31110</v>
      </c>
      <c r="F9727" s="16" t="s">
        <v>34307</v>
      </c>
      <c r="G9727" s="16" t="s">
        <v>31109</v>
      </c>
      <c r="H9727" s="16" t="s">
        <v>30328</v>
      </c>
      <c r="I9727" s="16" t="s">
        <v>34308</v>
      </c>
    </row>
    <row r="9728" spans="1:10">
      <c r="A9728" s="16" t="s">
        <v>37563</v>
      </c>
      <c r="B9728" s="52" t="s">
        <v>12614</v>
      </c>
      <c r="C9728" s="16" t="str">
        <f t="shared" si="151"/>
        <v>029 - 045</v>
      </c>
      <c r="D9728" s="52" t="s">
        <v>36059</v>
      </c>
      <c r="E9728" s="52" t="s">
        <v>25917</v>
      </c>
      <c r="F9728" s="16" t="s">
        <v>28943</v>
      </c>
      <c r="G9728" s="16" t="s">
        <v>25916</v>
      </c>
      <c r="H9728" s="16" t="s">
        <v>32660</v>
      </c>
      <c r="I9728" s="16" t="s">
        <v>28944</v>
      </c>
    </row>
    <row r="9729" spans="1:10">
      <c r="A9729" s="16" t="s">
        <v>3533</v>
      </c>
      <c r="B9729" s="52" t="s">
        <v>15810</v>
      </c>
      <c r="C9729" s="16" t="str">
        <f t="shared" si="151"/>
        <v>077 - 027</v>
      </c>
      <c r="D9729" s="52" t="s">
        <v>34487</v>
      </c>
      <c r="E9729" s="52" t="s">
        <v>36237</v>
      </c>
      <c r="F9729" s="16" t="s">
        <v>3534</v>
      </c>
      <c r="G9729" s="16" t="s">
        <v>36236</v>
      </c>
      <c r="H9729" s="16" t="s">
        <v>13511</v>
      </c>
      <c r="I9729" s="16" t="s">
        <v>32277</v>
      </c>
    </row>
    <row r="9730" spans="1:10">
      <c r="A9730" s="16" t="s">
        <v>3837</v>
      </c>
      <c r="B9730" s="52" t="s">
        <v>34093</v>
      </c>
      <c r="C9730" s="16" t="str">
        <f t="shared" si="151"/>
        <v>080 - 091</v>
      </c>
      <c r="D9730" s="52" t="s">
        <v>34487</v>
      </c>
      <c r="E9730" s="52" t="s">
        <v>1692</v>
      </c>
      <c r="F9730" s="16" t="s">
        <v>23685</v>
      </c>
      <c r="G9730" s="16" t="s">
        <v>1691</v>
      </c>
      <c r="H9730" s="16" t="s">
        <v>4772</v>
      </c>
      <c r="I9730" s="16" t="s">
        <v>3838</v>
      </c>
      <c r="J9730" s="16"/>
    </row>
    <row r="9731" spans="1:10">
      <c r="A9731" s="16" t="s">
        <v>33294</v>
      </c>
      <c r="B9731" s="52" t="s">
        <v>28618</v>
      </c>
      <c r="C9731" s="16" t="str">
        <f t="shared" si="151"/>
        <v>080 - 092</v>
      </c>
      <c r="D9731" s="52" t="s">
        <v>34487</v>
      </c>
      <c r="E9731" s="52" t="s">
        <v>1692</v>
      </c>
      <c r="F9731" s="16" t="s">
        <v>34511</v>
      </c>
      <c r="G9731" s="16" t="s">
        <v>1691</v>
      </c>
      <c r="H9731" s="16" t="s">
        <v>4772</v>
      </c>
      <c r="I9731" s="16" t="s">
        <v>34512</v>
      </c>
    </row>
    <row r="9732" spans="1:10">
      <c r="A9732" s="16" t="s">
        <v>18570</v>
      </c>
      <c r="B9732" s="52" t="s">
        <v>4533</v>
      </c>
      <c r="C9732" s="16" t="str">
        <f t="shared" ref="C9732:C9795" si="152">MID(A9732,1,3) &amp;" - " &amp;MID(A9732,4,3)</f>
        <v>019 - 913</v>
      </c>
      <c r="D9732" s="52"/>
      <c r="E9732" s="52" t="s">
        <v>23092</v>
      </c>
      <c r="G9732" s="16" t="s">
        <v>23091</v>
      </c>
      <c r="H9732" s="16" t="s">
        <v>32666</v>
      </c>
      <c r="I9732" s="16" t="s">
        <v>18571</v>
      </c>
      <c r="J9732" s="16" t="s">
        <v>34487</v>
      </c>
    </row>
    <row r="9733" spans="1:10">
      <c r="A9733" s="16" t="s">
        <v>19718</v>
      </c>
      <c r="B9733" s="52" t="s">
        <v>5061</v>
      </c>
      <c r="C9733" s="16" t="str">
        <f t="shared" si="152"/>
        <v>021 - 899</v>
      </c>
      <c r="D9733" s="52"/>
      <c r="E9733" s="52" t="s">
        <v>14657</v>
      </c>
      <c r="F9733" s="16"/>
      <c r="G9733" s="16" t="s">
        <v>14656</v>
      </c>
      <c r="H9733" s="16" t="s">
        <v>4778</v>
      </c>
      <c r="I9733" s="16" t="s">
        <v>19719</v>
      </c>
      <c r="J9733" s="16" t="s">
        <v>34487</v>
      </c>
    </row>
    <row r="9734" spans="1:10">
      <c r="A9734" s="16" t="s">
        <v>23748</v>
      </c>
      <c r="B9734" s="52" t="s">
        <v>9898</v>
      </c>
      <c r="C9734" s="16" t="str">
        <f t="shared" si="152"/>
        <v>057 - 066</v>
      </c>
      <c r="D9734" s="52" t="s">
        <v>36059</v>
      </c>
      <c r="E9734" s="52" t="s">
        <v>18919</v>
      </c>
      <c r="F9734" s="16" t="s">
        <v>23749</v>
      </c>
      <c r="G9734" s="16" t="s">
        <v>18918</v>
      </c>
      <c r="H9734" s="16" t="s">
        <v>20396</v>
      </c>
      <c r="I9734" s="16" t="s">
        <v>23750</v>
      </c>
    </row>
    <row r="9735" spans="1:10">
      <c r="A9735" s="16" t="s">
        <v>34195</v>
      </c>
      <c r="B9735" s="52" t="s">
        <v>14124</v>
      </c>
      <c r="C9735" s="16" t="str">
        <f t="shared" si="152"/>
        <v>090 - 089</v>
      </c>
      <c r="D9735" s="52" t="s">
        <v>36059</v>
      </c>
      <c r="E9735" s="52" t="s">
        <v>33520</v>
      </c>
      <c r="F9735" s="16" t="s">
        <v>16561</v>
      </c>
      <c r="G9735" s="16" t="s">
        <v>33519</v>
      </c>
      <c r="H9735" s="16" t="s">
        <v>33521</v>
      </c>
      <c r="I9735" s="16" t="s">
        <v>34196</v>
      </c>
    </row>
    <row r="9736" spans="1:10">
      <c r="A9736" s="16" t="s">
        <v>17681</v>
      </c>
      <c r="B9736" s="52" t="s">
        <v>25015</v>
      </c>
      <c r="C9736" s="16" t="str">
        <f t="shared" si="152"/>
        <v>065 - 145</v>
      </c>
      <c r="D9736" s="52" t="s">
        <v>34487</v>
      </c>
      <c r="E9736" s="52" t="s">
        <v>29546</v>
      </c>
      <c r="F9736" s="16" t="s">
        <v>17682</v>
      </c>
      <c r="G9736" s="16" t="s">
        <v>29545</v>
      </c>
      <c r="H9736" s="16" t="s">
        <v>30282</v>
      </c>
      <c r="I9736" s="16" t="s">
        <v>17683</v>
      </c>
    </row>
    <row r="9737" spans="1:10">
      <c r="A9737" s="16" t="s">
        <v>7040</v>
      </c>
      <c r="B9737" s="52" t="s">
        <v>12914</v>
      </c>
      <c r="C9737" s="16" t="str">
        <f t="shared" si="152"/>
        <v>032 - 816</v>
      </c>
      <c r="D9737" s="52"/>
      <c r="E9737" s="52" t="s">
        <v>30333</v>
      </c>
      <c r="F9737" s="16"/>
      <c r="G9737" s="16" t="s">
        <v>30332</v>
      </c>
      <c r="H9737" s="16" t="s">
        <v>30334</v>
      </c>
      <c r="I9737" s="16" t="s">
        <v>5727</v>
      </c>
      <c r="J9737" s="16" t="s">
        <v>34487</v>
      </c>
    </row>
    <row r="9738" spans="1:10">
      <c r="A9738" s="16" t="s">
        <v>26519</v>
      </c>
      <c r="B9738" s="52" t="s">
        <v>26725</v>
      </c>
      <c r="C9738" s="16" t="str">
        <f t="shared" si="152"/>
        <v>071 - 054</v>
      </c>
      <c r="D9738" s="52" t="s">
        <v>36059</v>
      </c>
      <c r="E9738" s="52" t="s">
        <v>13516</v>
      </c>
      <c r="F9738" s="16" t="s">
        <v>26520</v>
      </c>
      <c r="G9738" s="16" t="s">
        <v>13515</v>
      </c>
      <c r="H9738" s="16" t="s">
        <v>37422</v>
      </c>
      <c r="I9738" s="16" t="s">
        <v>26521</v>
      </c>
    </row>
    <row r="9739" spans="1:10">
      <c r="A9739" s="16" t="s">
        <v>35345</v>
      </c>
      <c r="B9739" s="52" t="s">
        <v>26726</v>
      </c>
      <c r="C9739" s="16" t="str">
        <f t="shared" si="152"/>
        <v>071 - 055</v>
      </c>
      <c r="D9739" s="52" t="s">
        <v>36059</v>
      </c>
      <c r="E9739" s="52" t="s">
        <v>13516</v>
      </c>
      <c r="F9739" s="16" t="s">
        <v>35346</v>
      </c>
      <c r="G9739" s="16" t="s">
        <v>13515</v>
      </c>
      <c r="H9739" s="16" t="s">
        <v>37422</v>
      </c>
      <c r="I9739" s="16" t="s">
        <v>35347</v>
      </c>
    </row>
    <row r="9740" spans="1:10">
      <c r="A9740" s="16" t="s">
        <v>34116</v>
      </c>
      <c r="B9740" s="52" t="s">
        <v>8675</v>
      </c>
      <c r="C9740" s="16" t="str">
        <f t="shared" si="152"/>
        <v>022 - 183</v>
      </c>
      <c r="D9740" s="52" t="s">
        <v>34487</v>
      </c>
      <c r="E9740" s="52" t="s">
        <v>4777</v>
      </c>
      <c r="F9740" s="16" t="s">
        <v>34117</v>
      </c>
      <c r="G9740" s="16" t="s">
        <v>4776</v>
      </c>
      <c r="H9740" s="16" t="s">
        <v>4778</v>
      </c>
      <c r="I9740" s="16" t="s">
        <v>34118</v>
      </c>
    </row>
    <row r="9741" spans="1:10">
      <c r="A9741" s="16" t="s">
        <v>7702</v>
      </c>
      <c r="B9741" s="52" t="s">
        <v>17996</v>
      </c>
      <c r="C9741" s="16" t="str">
        <f t="shared" si="152"/>
        <v>027 - 039</v>
      </c>
      <c r="D9741" s="52" t="s">
        <v>36059</v>
      </c>
      <c r="E9741" s="52" t="s">
        <v>16168</v>
      </c>
      <c r="F9741" s="16" t="s">
        <v>7703</v>
      </c>
      <c r="G9741" s="16" t="s">
        <v>16167</v>
      </c>
      <c r="H9741" s="16" t="s">
        <v>32660</v>
      </c>
      <c r="I9741" s="16" t="s">
        <v>7704</v>
      </c>
    </row>
    <row r="9742" spans="1:10">
      <c r="A9742" s="16" t="s">
        <v>3939</v>
      </c>
      <c r="B9742" s="52" t="s">
        <v>15980</v>
      </c>
      <c r="C9742" s="16" t="str">
        <f t="shared" si="152"/>
        <v>019 - 932</v>
      </c>
      <c r="D9742" s="52"/>
      <c r="E9742" s="52" t="s">
        <v>23092</v>
      </c>
      <c r="G9742" s="16" t="s">
        <v>23091</v>
      </c>
      <c r="H9742" s="16" t="s">
        <v>32666</v>
      </c>
      <c r="I9742" s="16" t="s">
        <v>3940</v>
      </c>
      <c r="J9742" s="16" t="s">
        <v>34487</v>
      </c>
    </row>
    <row r="9743" spans="1:10">
      <c r="A9743" s="16" t="s">
        <v>24840</v>
      </c>
      <c r="B9743" s="52" t="s">
        <v>8676</v>
      </c>
      <c r="C9743" s="16" t="str">
        <f t="shared" si="152"/>
        <v>022 - 920</v>
      </c>
      <c r="D9743" s="52"/>
      <c r="E9743" s="52" t="s">
        <v>4777</v>
      </c>
      <c r="G9743" s="16" t="s">
        <v>4776</v>
      </c>
      <c r="H9743" s="16" t="s">
        <v>4778</v>
      </c>
      <c r="I9743" s="16" t="s">
        <v>24841</v>
      </c>
      <c r="J9743" s="16" t="s">
        <v>34487</v>
      </c>
    </row>
    <row r="9744" spans="1:10">
      <c r="A9744" s="16" t="s">
        <v>34819</v>
      </c>
      <c r="B9744" s="52" t="s">
        <v>6313</v>
      </c>
      <c r="C9744" s="16" t="str">
        <f t="shared" si="152"/>
        <v>018 - 153</v>
      </c>
      <c r="D9744" s="52" t="s">
        <v>36059</v>
      </c>
      <c r="E9744" s="52" t="s">
        <v>35975</v>
      </c>
      <c r="F9744" s="16" t="s">
        <v>34820</v>
      </c>
      <c r="G9744" s="16" t="s">
        <v>35974</v>
      </c>
      <c r="H9744" s="16" t="s">
        <v>32666</v>
      </c>
      <c r="I9744" s="16" t="s">
        <v>34821</v>
      </c>
    </row>
    <row r="9745" spans="1:10">
      <c r="A9745" s="16" t="s">
        <v>5555</v>
      </c>
      <c r="B9745" s="52" t="s">
        <v>28988</v>
      </c>
      <c r="C9745" s="16" t="str">
        <f t="shared" si="152"/>
        <v>001 - 268</v>
      </c>
      <c r="D9745" s="52" t="s">
        <v>36059</v>
      </c>
      <c r="E9745" s="52" t="s">
        <v>37671</v>
      </c>
      <c r="F9745" s="16" t="s">
        <v>772</v>
      </c>
      <c r="G9745" s="16" t="s">
        <v>37670</v>
      </c>
      <c r="H9745" s="16" t="s">
        <v>10732</v>
      </c>
      <c r="I9745" s="16" t="s">
        <v>5556</v>
      </c>
    </row>
    <row r="9746" spans="1:10">
      <c r="A9746" s="16" t="s">
        <v>5559</v>
      </c>
      <c r="B9746" s="52" t="s">
        <v>35457</v>
      </c>
      <c r="C9746" s="16" t="str">
        <f t="shared" si="152"/>
        <v>001 - 269</v>
      </c>
      <c r="D9746" s="52" t="s">
        <v>36059</v>
      </c>
      <c r="E9746" s="52" t="s">
        <v>37671</v>
      </c>
      <c r="F9746" s="16" t="s">
        <v>5560</v>
      </c>
      <c r="G9746" s="16" t="s">
        <v>37670</v>
      </c>
      <c r="H9746" s="16" t="s">
        <v>10732</v>
      </c>
      <c r="I9746" s="16" t="s">
        <v>5561</v>
      </c>
    </row>
    <row r="9747" spans="1:10">
      <c r="A9747" s="16" t="s">
        <v>18001</v>
      </c>
      <c r="B9747" s="52" t="s">
        <v>35458</v>
      </c>
      <c r="C9747" s="16" t="str">
        <f t="shared" si="152"/>
        <v>001 - 865</v>
      </c>
      <c r="D9747" s="52"/>
      <c r="E9747" s="52" t="s">
        <v>37671</v>
      </c>
      <c r="F9747" s="16"/>
      <c r="G9747" s="16" t="s">
        <v>37670</v>
      </c>
      <c r="H9747" s="16" t="s">
        <v>10732</v>
      </c>
      <c r="I9747" s="16" t="s">
        <v>18002</v>
      </c>
      <c r="J9747" s="16" t="s">
        <v>34487</v>
      </c>
    </row>
    <row r="9748" spans="1:10">
      <c r="A9748" s="16" t="s">
        <v>24851</v>
      </c>
      <c r="B9748" s="52" t="s">
        <v>8677</v>
      </c>
      <c r="C9748" s="16" t="str">
        <f t="shared" si="152"/>
        <v>022 - 921</v>
      </c>
      <c r="D9748" s="52"/>
      <c r="E9748" s="52" t="s">
        <v>4777</v>
      </c>
      <c r="G9748" s="16" t="s">
        <v>4776</v>
      </c>
      <c r="H9748" s="16" t="s">
        <v>4778</v>
      </c>
      <c r="I9748" s="16" t="s">
        <v>24852</v>
      </c>
      <c r="J9748" s="16" t="s">
        <v>34487</v>
      </c>
    </row>
    <row r="9749" spans="1:10">
      <c r="A9749" s="16" t="s">
        <v>18450</v>
      </c>
      <c r="B9749" s="52" t="s">
        <v>24758</v>
      </c>
      <c r="C9749" s="16" t="str">
        <f t="shared" si="152"/>
        <v>060 - 075</v>
      </c>
      <c r="D9749" s="52" t="s">
        <v>36059</v>
      </c>
      <c r="E9749" s="52" t="s">
        <v>10737</v>
      </c>
      <c r="F9749" s="16" t="s">
        <v>4809</v>
      </c>
      <c r="G9749" s="16" t="s">
        <v>10736</v>
      </c>
      <c r="H9749" s="16" t="s">
        <v>20396</v>
      </c>
      <c r="I9749" s="16" t="s">
        <v>18451</v>
      </c>
      <c r="J9749" s="16"/>
    </row>
    <row r="9750" spans="1:10">
      <c r="A9750" s="16" t="s">
        <v>5857</v>
      </c>
      <c r="B9750" s="52" t="s">
        <v>8678</v>
      </c>
      <c r="C9750" s="16" t="str">
        <f t="shared" si="152"/>
        <v>022 - 971</v>
      </c>
      <c r="D9750" s="52"/>
      <c r="E9750" s="52" t="s">
        <v>4777</v>
      </c>
      <c r="G9750" s="16" t="s">
        <v>4776</v>
      </c>
      <c r="H9750" s="16" t="s">
        <v>4778</v>
      </c>
      <c r="I9750" s="16" t="s">
        <v>5858</v>
      </c>
      <c r="J9750" s="16" t="s">
        <v>34487</v>
      </c>
    </row>
    <row r="9751" spans="1:10">
      <c r="A9751" s="16" t="s">
        <v>9289</v>
      </c>
      <c r="B9751" s="52" t="s">
        <v>28415</v>
      </c>
      <c r="C9751" s="16" t="str">
        <f t="shared" si="152"/>
        <v>030 - 111</v>
      </c>
      <c r="D9751" s="52" t="s">
        <v>34487</v>
      </c>
      <c r="E9751" s="52" t="s">
        <v>35970</v>
      </c>
      <c r="F9751" s="16" t="s">
        <v>16555</v>
      </c>
      <c r="G9751" s="16" t="s">
        <v>35969</v>
      </c>
      <c r="H9751" s="16" t="s">
        <v>30334</v>
      </c>
      <c r="I9751" s="16" t="s">
        <v>880</v>
      </c>
    </row>
    <row r="9752" spans="1:10">
      <c r="A9752" s="16" t="s">
        <v>28146</v>
      </c>
      <c r="B9752" s="52" t="s">
        <v>8679</v>
      </c>
      <c r="C9752" s="16" t="str">
        <f t="shared" si="152"/>
        <v>022 - 184</v>
      </c>
      <c r="D9752" s="52" t="s">
        <v>34487</v>
      </c>
      <c r="E9752" s="52" t="s">
        <v>4777</v>
      </c>
      <c r="F9752" s="16" t="s">
        <v>13032</v>
      </c>
      <c r="G9752" s="16" t="s">
        <v>4776</v>
      </c>
      <c r="H9752" s="16" t="s">
        <v>4778</v>
      </c>
      <c r="I9752" s="16" t="s">
        <v>28147</v>
      </c>
    </row>
    <row r="9753" spans="1:10">
      <c r="A9753" s="16" t="s">
        <v>13390</v>
      </c>
      <c r="B9753" s="52" t="s">
        <v>18556</v>
      </c>
      <c r="C9753" s="16" t="str">
        <f t="shared" si="152"/>
        <v>003 - 142</v>
      </c>
      <c r="D9753" s="52" t="s">
        <v>34487</v>
      </c>
      <c r="E9753" s="52" t="s">
        <v>3328</v>
      </c>
      <c r="F9753" s="16" t="s">
        <v>4472</v>
      </c>
      <c r="G9753" s="16" t="s">
        <v>10731</v>
      </c>
      <c r="H9753" s="16" t="s">
        <v>10732</v>
      </c>
      <c r="I9753" s="16" t="s">
        <v>7369</v>
      </c>
      <c r="J9753" s="16" t="s">
        <v>7990</v>
      </c>
    </row>
    <row r="9754" spans="1:10">
      <c r="A9754" s="16" t="s">
        <v>7367</v>
      </c>
      <c r="B9754" s="52" t="s">
        <v>2386</v>
      </c>
      <c r="C9754" s="16" t="str">
        <f t="shared" si="152"/>
        <v>103 - 064</v>
      </c>
      <c r="D9754" s="52" t="s">
        <v>34487</v>
      </c>
      <c r="E9754" s="52" t="s">
        <v>14668</v>
      </c>
      <c r="F9754" s="16" t="s">
        <v>7368</v>
      </c>
      <c r="G9754" s="16" t="s">
        <v>14667</v>
      </c>
      <c r="H9754" s="16" t="s">
        <v>10732</v>
      </c>
      <c r="I9754" s="16" t="s">
        <v>7369</v>
      </c>
    </row>
    <row r="9755" spans="1:10">
      <c r="A9755" s="16" t="s">
        <v>9</v>
      </c>
      <c r="B9755" s="52" t="s">
        <v>33399</v>
      </c>
      <c r="C9755" s="16" t="str">
        <f t="shared" si="152"/>
        <v>006 - 168</v>
      </c>
      <c r="D9755" s="52" t="s">
        <v>36059</v>
      </c>
      <c r="E9755" s="52" t="s">
        <v>26671</v>
      </c>
      <c r="F9755" s="16" t="s">
        <v>10</v>
      </c>
      <c r="G9755" s="16" t="s">
        <v>26670</v>
      </c>
      <c r="H9755" s="16" t="s">
        <v>10732</v>
      </c>
      <c r="I9755" s="16" t="s">
        <v>11</v>
      </c>
    </row>
    <row r="9756" spans="1:10">
      <c r="A9756" s="16" t="s">
        <v>11376</v>
      </c>
      <c r="B9756" s="52" t="s">
        <v>36079</v>
      </c>
      <c r="C9756" s="16" t="str">
        <f t="shared" si="152"/>
        <v>063 - 081</v>
      </c>
      <c r="D9756" s="52" t="s">
        <v>36059</v>
      </c>
      <c r="E9756" s="52" t="s">
        <v>30281</v>
      </c>
      <c r="F9756" s="16" t="s">
        <v>20598</v>
      </c>
      <c r="G9756" s="16" t="s">
        <v>30319</v>
      </c>
      <c r="H9756" s="16" t="s">
        <v>30282</v>
      </c>
      <c r="I9756" s="16" t="s">
        <v>36075</v>
      </c>
    </row>
    <row r="9757" spans="1:10">
      <c r="A9757" s="16" t="s">
        <v>17627</v>
      </c>
      <c r="B9757" s="52" t="s">
        <v>8725</v>
      </c>
      <c r="C9757" s="16" t="str">
        <f t="shared" si="152"/>
        <v>022 - 185</v>
      </c>
      <c r="D9757" s="52" t="s">
        <v>34487</v>
      </c>
      <c r="E9757" s="52" t="s">
        <v>4777</v>
      </c>
      <c r="F9757" s="16" t="s">
        <v>25138</v>
      </c>
      <c r="G9757" s="16" t="s">
        <v>4776</v>
      </c>
      <c r="H9757" s="16" t="s">
        <v>4778</v>
      </c>
      <c r="I9757" s="16" t="s">
        <v>36438</v>
      </c>
    </row>
    <row r="9758" spans="1:10">
      <c r="A9758" s="16" t="s">
        <v>17037</v>
      </c>
      <c r="B9758" s="52" t="s">
        <v>30226</v>
      </c>
      <c r="C9758" s="16" t="str">
        <f t="shared" si="152"/>
        <v>096 - 065</v>
      </c>
      <c r="D9758" s="52" t="s">
        <v>34487</v>
      </c>
      <c r="E9758" s="52" t="s">
        <v>14652</v>
      </c>
      <c r="F9758" s="16" t="s">
        <v>3056</v>
      </c>
      <c r="G9758" s="16" t="s">
        <v>14651</v>
      </c>
      <c r="H9758" s="16" t="s">
        <v>10732</v>
      </c>
      <c r="I9758" s="16" t="s">
        <v>17038</v>
      </c>
    </row>
    <row r="9759" spans="1:10">
      <c r="A9759" s="16" t="s">
        <v>11009</v>
      </c>
      <c r="B9759" s="52" t="s">
        <v>4596</v>
      </c>
      <c r="C9759" s="16" t="str">
        <f t="shared" si="152"/>
        <v>002 - 141</v>
      </c>
      <c r="D9759" s="52" t="s">
        <v>34487</v>
      </c>
      <c r="E9759" s="52" t="s">
        <v>36066</v>
      </c>
      <c r="F9759" s="16" t="s">
        <v>29113</v>
      </c>
      <c r="G9759" s="16" t="s">
        <v>20457</v>
      </c>
      <c r="H9759" s="16" t="s">
        <v>10732</v>
      </c>
      <c r="I9759" s="16" t="s">
        <v>17038</v>
      </c>
      <c r="J9759" s="16" t="s">
        <v>7990</v>
      </c>
    </row>
    <row r="9760" spans="1:10">
      <c r="A9760" s="16" t="s">
        <v>31276</v>
      </c>
      <c r="B9760" s="52" t="s">
        <v>6137</v>
      </c>
      <c r="C9760" s="16" t="str">
        <f t="shared" si="152"/>
        <v>055 - 031</v>
      </c>
      <c r="D9760" s="52" t="s">
        <v>34487</v>
      </c>
      <c r="E9760" s="52" t="s">
        <v>1268</v>
      </c>
      <c r="F9760" s="16" t="s">
        <v>31277</v>
      </c>
      <c r="G9760" s="16" t="s">
        <v>1267</v>
      </c>
      <c r="H9760" s="16" t="s">
        <v>1269</v>
      </c>
      <c r="I9760" s="16" t="s">
        <v>31278</v>
      </c>
      <c r="J9760" s="16"/>
    </row>
    <row r="9761" spans="1:10">
      <c r="A9761" s="16" t="s">
        <v>20</v>
      </c>
      <c r="B9761" s="52" t="s">
        <v>21206</v>
      </c>
      <c r="C9761" s="16" t="str">
        <f t="shared" si="152"/>
        <v>079 - 145</v>
      </c>
      <c r="D9761" s="52" t="s">
        <v>34487</v>
      </c>
      <c r="E9761" s="52" t="s">
        <v>4771</v>
      </c>
      <c r="F9761" s="16" t="s">
        <v>21</v>
      </c>
      <c r="G9761" s="16" t="s">
        <v>4770</v>
      </c>
      <c r="H9761" s="16" t="s">
        <v>4772</v>
      </c>
      <c r="I9761" s="16" t="s">
        <v>14077</v>
      </c>
      <c r="J9761" s="16" t="s">
        <v>7990</v>
      </c>
    </row>
    <row r="9762" spans="1:10">
      <c r="A9762" s="16" t="s">
        <v>14075</v>
      </c>
      <c r="B9762" s="52" t="s">
        <v>26477</v>
      </c>
      <c r="C9762" s="16" t="str">
        <f t="shared" si="152"/>
        <v>101 - 025</v>
      </c>
      <c r="D9762" s="52" t="s">
        <v>34487</v>
      </c>
      <c r="E9762" s="52" t="s">
        <v>23682</v>
      </c>
      <c r="F9762" s="16" t="s">
        <v>14076</v>
      </c>
      <c r="G9762" s="16" t="s">
        <v>23681</v>
      </c>
      <c r="H9762" s="16" t="s">
        <v>4772</v>
      </c>
      <c r="I9762" s="16" t="s">
        <v>14077</v>
      </c>
      <c r="J9762" s="16"/>
    </row>
    <row r="9763" spans="1:10">
      <c r="A9763" s="16" t="s">
        <v>33582</v>
      </c>
      <c r="B9763" s="52" t="s">
        <v>18557</v>
      </c>
      <c r="C9763" s="16" t="str">
        <f t="shared" si="152"/>
        <v>003 - 891</v>
      </c>
      <c r="D9763" s="52"/>
      <c r="E9763" s="52" t="s">
        <v>3328</v>
      </c>
      <c r="F9763" s="16"/>
      <c r="G9763" s="16" t="s">
        <v>10731</v>
      </c>
      <c r="H9763" s="16" t="s">
        <v>10732</v>
      </c>
      <c r="I9763" s="16" t="s">
        <v>33583</v>
      </c>
      <c r="J9763" s="16" t="s">
        <v>34487</v>
      </c>
    </row>
    <row r="9764" spans="1:10">
      <c r="A9764" s="16" t="s">
        <v>30818</v>
      </c>
      <c r="B9764" s="52" t="s">
        <v>4597</v>
      </c>
      <c r="C9764" s="16" t="str">
        <f t="shared" si="152"/>
        <v>002 - 142</v>
      </c>
      <c r="D9764" s="52" t="s">
        <v>36059</v>
      </c>
      <c r="E9764" s="52" t="s">
        <v>36066</v>
      </c>
      <c r="F9764" s="16" t="s">
        <v>32341</v>
      </c>
      <c r="G9764" s="16" t="s">
        <v>20457</v>
      </c>
      <c r="H9764" s="16" t="s">
        <v>10732</v>
      </c>
      <c r="I9764" s="16" t="s">
        <v>30819</v>
      </c>
    </row>
    <row r="9765" spans="1:10">
      <c r="A9765" s="16" t="s">
        <v>12554</v>
      </c>
      <c r="B9765" s="52" t="s">
        <v>20449</v>
      </c>
      <c r="C9765" s="16" t="str">
        <f t="shared" si="152"/>
        <v>004 - 224</v>
      </c>
      <c r="D9765" s="52" t="s">
        <v>34487</v>
      </c>
      <c r="E9765" s="52" t="s">
        <v>10758</v>
      </c>
      <c r="F9765" s="16" t="s">
        <v>5763</v>
      </c>
      <c r="G9765" s="16" t="s">
        <v>10757</v>
      </c>
      <c r="H9765" s="16" t="s">
        <v>10732</v>
      </c>
      <c r="I9765" s="16" t="s">
        <v>12555</v>
      </c>
    </row>
    <row r="9766" spans="1:10">
      <c r="A9766" s="16" t="s">
        <v>19300</v>
      </c>
      <c r="B9766" s="52" t="s">
        <v>22226</v>
      </c>
      <c r="C9766" s="16" t="str">
        <f t="shared" si="152"/>
        <v>016 - 208</v>
      </c>
      <c r="D9766" s="52" t="s">
        <v>34487</v>
      </c>
      <c r="E9766" s="52" t="s">
        <v>10742</v>
      </c>
      <c r="F9766" s="16" t="s">
        <v>10412</v>
      </c>
      <c r="G9766" s="16" t="s">
        <v>10741</v>
      </c>
      <c r="H9766" s="16" t="s">
        <v>32666</v>
      </c>
      <c r="I9766" s="16" t="s">
        <v>16207</v>
      </c>
    </row>
    <row r="9767" spans="1:10">
      <c r="A9767" s="16" t="s">
        <v>37641</v>
      </c>
      <c r="B9767" s="52" t="s">
        <v>8796</v>
      </c>
      <c r="C9767" s="16" t="str">
        <f t="shared" si="152"/>
        <v>010 - 828</v>
      </c>
      <c r="D9767" s="52"/>
      <c r="E9767" s="52" t="s">
        <v>30437</v>
      </c>
      <c r="F9767" s="16"/>
      <c r="G9767" s="16" t="s">
        <v>30436</v>
      </c>
      <c r="H9767" s="16" t="s">
        <v>34573</v>
      </c>
      <c r="I9767" s="16" t="s">
        <v>8927</v>
      </c>
      <c r="J9767" s="16" t="s">
        <v>34487</v>
      </c>
    </row>
    <row r="9768" spans="1:10">
      <c r="A9768" s="16" t="s">
        <v>24662</v>
      </c>
      <c r="B9768" s="52" t="s">
        <v>8726</v>
      </c>
      <c r="C9768" s="16" t="str">
        <f t="shared" si="152"/>
        <v>022 - 922</v>
      </c>
      <c r="D9768" s="52"/>
      <c r="E9768" s="52" t="s">
        <v>4777</v>
      </c>
      <c r="G9768" s="16" t="s">
        <v>4776</v>
      </c>
      <c r="H9768" s="16" t="s">
        <v>4778</v>
      </c>
      <c r="I9768" s="16" t="s">
        <v>24663</v>
      </c>
      <c r="J9768" s="16" t="s">
        <v>34487</v>
      </c>
    </row>
    <row r="9769" spans="1:10">
      <c r="A9769" s="16" t="s">
        <v>17224</v>
      </c>
      <c r="B9769" s="52" t="s">
        <v>36453</v>
      </c>
      <c r="C9769" s="16" t="str">
        <f t="shared" si="152"/>
        <v>031 - 870</v>
      </c>
      <c r="D9769" s="52"/>
      <c r="E9769" s="52" t="s">
        <v>7531</v>
      </c>
      <c r="G9769" s="16" t="s">
        <v>7530</v>
      </c>
      <c r="H9769" s="16" t="s">
        <v>30334</v>
      </c>
      <c r="I9769" s="16" t="s">
        <v>17225</v>
      </c>
      <c r="J9769" s="16" t="s">
        <v>34487</v>
      </c>
    </row>
    <row r="9770" spans="1:10">
      <c r="A9770" s="16" t="s">
        <v>33382</v>
      </c>
      <c r="B9770" s="52" t="s">
        <v>12581</v>
      </c>
      <c r="C9770" s="16" t="str">
        <f t="shared" si="152"/>
        <v>064 - 104</v>
      </c>
      <c r="D9770" s="52" t="s">
        <v>34487</v>
      </c>
      <c r="E9770" s="52" t="s">
        <v>27583</v>
      </c>
      <c r="F9770" s="16" t="s">
        <v>33383</v>
      </c>
      <c r="G9770" s="16" t="s">
        <v>27582</v>
      </c>
      <c r="H9770" s="16" t="s">
        <v>30282</v>
      </c>
      <c r="I9770" s="16" t="s">
        <v>33384</v>
      </c>
    </row>
    <row r="9771" spans="1:10">
      <c r="A9771" s="16" t="s">
        <v>29981</v>
      </c>
      <c r="B9771" s="52" t="s">
        <v>6314</v>
      </c>
      <c r="C9771" s="16" t="str">
        <f t="shared" si="152"/>
        <v>018 - 154</v>
      </c>
      <c r="D9771" s="52" t="s">
        <v>36059</v>
      </c>
      <c r="E9771" s="52" t="s">
        <v>35975</v>
      </c>
      <c r="F9771" s="16" t="s">
        <v>11669</v>
      </c>
      <c r="G9771" s="16" t="s">
        <v>35974</v>
      </c>
      <c r="H9771" s="16" t="s">
        <v>32666</v>
      </c>
      <c r="I9771" s="16" t="s">
        <v>29982</v>
      </c>
    </row>
    <row r="9772" spans="1:10">
      <c r="A9772" s="16" t="s">
        <v>4571</v>
      </c>
      <c r="B9772" s="52" t="s">
        <v>10078</v>
      </c>
      <c r="C9772" s="16" t="str">
        <f t="shared" si="152"/>
        <v>051 - 037</v>
      </c>
      <c r="D9772" s="52" t="s">
        <v>34487</v>
      </c>
      <c r="E9772" s="52" t="s">
        <v>31110</v>
      </c>
      <c r="F9772" s="16" t="s">
        <v>30733</v>
      </c>
      <c r="G9772" s="16" t="s">
        <v>31109</v>
      </c>
      <c r="H9772" s="16" t="s">
        <v>30328</v>
      </c>
      <c r="I9772" s="16" t="s">
        <v>4572</v>
      </c>
      <c r="J9772" s="16"/>
    </row>
    <row r="9773" spans="1:10">
      <c r="A9773" s="16" t="s">
        <v>29389</v>
      </c>
      <c r="B9773" s="52" t="s">
        <v>25364</v>
      </c>
      <c r="C9773" s="16" t="str">
        <f t="shared" si="152"/>
        <v>058 - 103</v>
      </c>
      <c r="D9773" s="52" t="s">
        <v>34487</v>
      </c>
      <c r="E9773" s="52" t="s">
        <v>10753</v>
      </c>
      <c r="F9773" s="16" t="s">
        <v>29390</v>
      </c>
      <c r="G9773" s="16" t="s">
        <v>10752</v>
      </c>
      <c r="H9773" s="16" t="s">
        <v>20396</v>
      </c>
      <c r="I9773" s="16" t="s">
        <v>29391</v>
      </c>
    </row>
    <row r="9774" spans="1:10">
      <c r="A9774" s="16" t="s">
        <v>10821</v>
      </c>
      <c r="B9774" s="52" t="s">
        <v>31265</v>
      </c>
      <c r="C9774" s="16" t="str">
        <f t="shared" si="152"/>
        <v>061 - 090</v>
      </c>
      <c r="D9774" s="52" t="s">
        <v>36059</v>
      </c>
      <c r="E9774" s="52" t="s">
        <v>26249</v>
      </c>
      <c r="F9774" s="16" t="s">
        <v>11281</v>
      </c>
      <c r="G9774" s="16" t="s">
        <v>26248</v>
      </c>
      <c r="H9774" s="16" t="s">
        <v>30282</v>
      </c>
      <c r="I9774" s="16" t="s">
        <v>10822</v>
      </c>
    </row>
    <row r="9775" spans="1:10">
      <c r="A9775" s="16" t="s">
        <v>12219</v>
      </c>
      <c r="B9775" s="52" t="s">
        <v>7488</v>
      </c>
      <c r="C9775" s="16" t="str">
        <f t="shared" si="152"/>
        <v>S99 - 347</v>
      </c>
      <c r="D9775" s="52"/>
      <c r="E9775" s="52" t="s">
        <v>15509</v>
      </c>
      <c r="F9775" s="16"/>
      <c r="G9775" s="16" t="s">
        <v>10725</v>
      </c>
      <c r="H9775" s="16" t="s">
        <v>10727</v>
      </c>
      <c r="I9775" s="16" t="s">
        <v>17112</v>
      </c>
      <c r="J9775" s="16" t="s">
        <v>7990</v>
      </c>
    </row>
    <row r="9776" spans="1:10">
      <c r="A9776" s="16" t="s">
        <v>17300</v>
      </c>
      <c r="B9776" s="52" t="s">
        <v>7489</v>
      </c>
      <c r="C9776" s="16" t="str">
        <f t="shared" si="152"/>
        <v>I99 - 224</v>
      </c>
      <c r="D9776" s="52"/>
      <c r="E9776" s="52" t="s">
        <v>10726</v>
      </c>
      <c r="F9776" s="16"/>
      <c r="G9776" s="16" t="s">
        <v>10725</v>
      </c>
      <c r="H9776" s="16" t="s">
        <v>10727</v>
      </c>
      <c r="I9776" s="16" t="s">
        <v>17301</v>
      </c>
    </row>
    <row r="9777" spans="1:10">
      <c r="A9777" s="16" t="s">
        <v>1354</v>
      </c>
      <c r="B9777" s="52" t="s">
        <v>32988</v>
      </c>
      <c r="C9777" s="16" t="str">
        <f t="shared" si="152"/>
        <v>013 - 219</v>
      </c>
      <c r="D9777" s="52" t="s">
        <v>34487</v>
      </c>
      <c r="E9777" s="52" t="s">
        <v>26240</v>
      </c>
      <c r="F9777" s="16" t="s">
        <v>26238</v>
      </c>
      <c r="G9777" s="16" t="s">
        <v>26239</v>
      </c>
      <c r="H9777" s="16" t="s">
        <v>32666</v>
      </c>
      <c r="I9777" s="16" t="s">
        <v>10266</v>
      </c>
      <c r="J9777" s="16" t="s">
        <v>7990</v>
      </c>
    </row>
    <row r="9778" spans="1:10">
      <c r="A9778" s="16" t="s">
        <v>10265</v>
      </c>
      <c r="B9778" s="52" t="s">
        <v>16005</v>
      </c>
      <c r="C9778" s="16" t="str">
        <f t="shared" si="152"/>
        <v>097 - 077</v>
      </c>
      <c r="D9778" s="52" t="s">
        <v>34487</v>
      </c>
      <c r="E9778" s="52" t="s">
        <v>26245</v>
      </c>
      <c r="F9778" s="16" t="s">
        <v>21533</v>
      </c>
      <c r="G9778" s="16" t="s">
        <v>26244</v>
      </c>
      <c r="H9778" s="16" t="s">
        <v>32666</v>
      </c>
      <c r="I9778" s="16" t="s">
        <v>10266</v>
      </c>
      <c r="J9778" s="16"/>
    </row>
    <row r="9779" spans="1:10">
      <c r="A9779" s="16" t="s">
        <v>326</v>
      </c>
      <c r="B9779" s="52" t="s">
        <v>15331</v>
      </c>
      <c r="C9779" s="16" t="str">
        <f t="shared" si="152"/>
        <v>092 - 083</v>
      </c>
      <c r="D9779" s="52" t="s">
        <v>34487</v>
      </c>
      <c r="E9779" s="52" t="s">
        <v>3326</v>
      </c>
      <c r="F9779" s="16" t="s">
        <v>11533</v>
      </c>
      <c r="G9779" s="16" t="s">
        <v>30322</v>
      </c>
      <c r="H9779" s="16" t="s">
        <v>33521</v>
      </c>
      <c r="I9779" s="16" t="s">
        <v>327</v>
      </c>
    </row>
    <row r="9780" spans="1:10">
      <c r="A9780" s="16" t="s">
        <v>6856</v>
      </c>
      <c r="B9780" s="52" t="s">
        <v>32989</v>
      </c>
      <c r="C9780" s="16" t="str">
        <f t="shared" si="152"/>
        <v>013 - 220</v>
      </c>
      <c r="D9780" s="52" t="s">
        <v>34487</v>
      </c>
      <c r="E9780" s="52" t="s">
        <v>26240</v>
      </c>
      <c r="F9780" s="16" t="s">
        <v>36343</v>
      </c>
      <c r="G9780" s="16" t="s">
        <v>26239</v>
      </c>
      <c r="H9780" s="16" t="s">
        <v>32666</v>
      </c>
      <c r="I9780" s="16" t="s">
        <v>30127</v>
      </c>
      <c r="J9780" s="16" t="s">
        <v>7990</v>
      </c>
    </row>
    <row r="9781" spans="1:10">
      <c r="A9781" s="16" t="s">
        <v>30125</v>
      </c>
      <c r="B9781" s="52" t="s">
        <v>16006</v>
      </c>
      <c r="C9781" s="16" t="str">
        <f t="shared" si="152"/>
        <v>097 - 078</v>
      </c>
      <c r="D9781" s="52" t="s">
        <v>34487</v>
      </c>
      <c r="E9781" s="52" t="s">
        <v>26245</v>
      </c>
      <c r="F9781" s="16" t="s">
        <v>30126</v>
      </c>
      <c r="G9781" s="16" t="s">
        <v>26244</v>
      </c>
      <c r="H9781" s="16" t="s">
        <v>32666</v>
      </c>
      <c r="I9781" s="16" t="s">
        <v>30127</v>
      </c>
      <c r="J9781" s="16"/>
    </row>
    <row r="9782" spans="1:10">
      <c r="A9782" s="16" t="s">
        <v>10398</v>
      </c>
      <c r="B9782" s="52" t="s">
        <v>22227</v>
      </c>
      <c r="C9782" s="16" t="str">
        <f t="shared" si="152"/>
        <v>016 - 209</v>
      </c>
      <c r="D9782" s="52" t="s">
        <v>36059</v>
      </c>
      <c r="E9782" s="52" t="s">
        <v>10742</v>
      </c>
      <c r="F9782" s="16" t="s">
        <v>32627</v>
      </c>
      <c r="G9782" s="16" t="s">
        <v>10741</v>
      </c>
      <c r="H9782" s="16" t="s">
        <v>32666</v>
      </c>
      <c r="I9782" s="16" t="s">
        <v>10399</v>
      </c>
    </row>
    <row r="9783" spans="1:10">
      <c r="A9783" s="16" t="s">
        <v>8579</v>
      </c>
      <c r="B9783" s="52" t="s">
        <v>37311</v>
      </c>
      <c r="C9783" s="16" t="str">
        <f t="shared" si="152"/>
        <v>015 - 217</v>
      </c>
      <c r="D9783" s="52" t="s">
        <v>36059</v>
      </c>
      <c r="E9783" s="52" t="s">
        <v>32665</v>
      </c>
      <c r="F9783" s="16" t="s">
        <v>33874</v>
      </c>
      <c r="G9783" s="16" t="s">
        <v>32664</v>
      </c>
      <c r="H9783" s="16" t="s">
        <v>32666</v>
      </c>
      <c r="I9783" s="16" t="s">
        <v>8580</v>
      </c>
    </row>
    <row r="9784" spans="1:10">
      <c r="A9784" s="16" t="s">
        <v>6331</v>
      </c>
      <c r="B9784" s="52" t="s">
        <v>37312</v>
      </c>
      <c r="C9784" s="16" t="str">
        <f t="shared" si="152"/>
        <v>015 - 955</v>
      </c>
      <c r="D9784" s="52"/>
      <c r="E9784" s="52" t="s">
        <v>32665</v>
      </c>
      <c r="G9784" s="16" t="s">
        <v>32664</v>
      </c>
      <c r="H9784" s="16" t="s">
        <v>32666</v>
      </c>
      <c r="I9784" s="16" t="s">
        <v>6332</v>
      </c>
      <c r="J9784" s="16" t="s">
        <v>34487</v>
      </c>
    </row>
    <row r="9785" spans="1:10">
      <c r="A9785" s="16" t="s">
        <v>6337</v>
      </c>
      <c r="B9785" s="52" t="s">
        <v>35266</v>
      </c>
      <c r="C9785" s="16" t="str">
        <f t="shared" si="152"/>
        <v>015 - 956</v>
      </c>
      <c r="D9785" s="52"/>
      <c r="E9785" s="52" t="s">
        <v>32665</v>
      </c>
      <c r="G9785" s="16" t="s">
        <v>32664</v>
      </c>
      <c r="H9785" s="16" t="s">
        <v>32666</v>
      </c>
      <c r="I9785" s="16" t="s">
        <v>6338</v>
      </c>
      <c r="J9785" s="16" t="s">
        <v>34487</v>
      </c>
    </row>
    <row r="9786" spans="1:10">
      <c r="A9786" s="16" t="s">
        <v>3274</v>
      </c>
      <c r="B9786" s="52" t="s">
        <v>18619</v>
      </c>
      <c r="C9786" s="16" t="str">
        <f t="shared" si="152"/>
        <v>066 - 098</v>
      </c>
      <c r="D9786" s="52" t="s">
        <v>34487</v>
      </c>
      <c r="E9786" s="52" t="s">
        <v>3383</v>
      </c>
      <c r="F9786" s="16" t="s">
        <v>23430</v>
      </c>
      <c r="G9786" s="16" t="s">
        <v>3382</v>
      </c>
      <c r="H9786" s="16" t="s">
        <v>15395</v>
      </c>
      <c r="I9786" s="16" t="s">
        <v>23431</v>
      </c>
    </row>
    <row r="9787" spans="1:10">
      <c r="A9787" s="16" t="s">
        <v>19668</v>
      </c>
      <c r="B9787" s="52" t="s">
        <v>1578</v>
      </c>
      <c r="C9787" s="16" t="str">
        <f t="shared" si="152"/>
        <v>017 - 182</v>
      </c>
      <c r="D9787" s="52" t="s">
        <v>34487</v>
      </c>
      <c r="E9787" s="52" t="s">
        <v>22538</v>
      </c>
      <c r="F9787" s="16" t="s">
        <v>24535</v>
      </c>
      <c r="G9787" s="16" t="s">
        <v>22537</v>
      </c>
      <c r="H9787" s="16" t="s">
        <v>32666</v>
      </c>
      <c r="I9787" s="16" t="s">
        <v>24536</v>
      </c>
    </row>
    <row r="9788" spans="1:10">
      <c r="A9788" s="16" t="s">
        <v>21153</v>
      </c>
      <c r="B9788" s="52" t="s">
        <v>34527</v>
      </c>
      <c r="C9788" s="16" t="str">
        <f t="shared" si="152"/>
        <v>012 - 124</v>
      </c>
      <c r="D9788" s="52" t="s">
        <v>36059</v>
      </c>
      <c r="E9788" s="52" t="s">
        <v>18879</v>
      </c>
      <c r="F9788" s="16" t="s">
        <v>34393</v>
      </c>
      <c r="G9788" s="16" t="s">
        <v>26253</v>
      </c>
      <c r="H9788" s="16" t="s">
        <v>32666</v>
      </c>
      <c r="I9788" s="16" t="s">
        <v>21154</v>
      </c>
    </row>
    <row r="9789" spans="1:10">
      <c r="A9789" s="16" t="s">
        <v>22612</v>
      </c>
      <c r="B9789" s="52" t="s">
        <v>7763</v>
      </c>
      <c r="C9789" s="16" t="str">
        <f t="shared" si="152"/>
        <v>064 - 105</v>
      </c>
      <c r="D9789" s="52" t="s">
        <v>34487</v>
      </c>
      <c r="E9789" s="52" t="s">
        <v>27583</v>
      </c>
      <c r="F9789" s="16" t="s">
        <v>13750</v>
      </c>
      <c r="G9789" s="16" t="s">
        <v>27582</v>
      </c>
      <c r="H9789" s="16" t="s">
        <v>30282</v>
      </c>
      <c r="I9789" s="16" t="s">
        <v>22613</v>
      </c>
    </row>
    <row r="9790" spans="1:10">
      <c r="A9790" s="16" t="s">
        <v>20763</v>
      </c>
      <c r="B9790" s="52" t="s">
        <v>18558</v>
      </c>
      <c r="C9790" s="16" t="str">
        <f t="shared" si="152"/>
        <v>003 - 892</v>
      </c>
      <c r="D9790" s="52"/>
      <c r="E9790" s="52" t="s">
        <v>3328</v>
      </c>
      <c r="F9790" s="16"/>
      <c r="G9790" s="16" t="s">
        <v>10731</v>
      </c>
      <c r="H9790" s="16" t="s">
        <v>10732</v>
      </c>
      <c r="I9790" s="16" t="s">
        <v>20764</v>
      </c>
      <c r="J9790" s="16" t="s">
        <v>34487</v>
      </c>
    </row>
    <row r="9791" spans="1:10">
      <c r="A9791" s="16" t="s">
        <v>20361</v>
      </c>
      <c r="B9791" s="52" t="s">
        <v>15729</v>
      </c>
      <c r="C9791" s="16" t="str">
        <f t="shared" si="152"/>
        <v>091 - 087</v>
      </c>
      <c r="D9791" s="52" t="s">
        <v>34487</v>
      </c>
      <c r="E9791" s="52" t="s">
        <v>31546</v>
      </c>
      <c r="F9791" s="16" t="s">
        <v>21503</v>
      </c>
      <c r="G9791" s="16" t="s">
        <v>31545</v>
      </c>
      <c r="H9791" s="16" t="s">
        <v>33521</v>
      </c>
      <c r="I9791" s="16" t="s">
        <v>20362</v>
      </c>
    </row>
    <row r="9792" spans="1:10">
      <c r="A9792" s="16" t="s">
        <v>4578</v>
      </c>
      <c r="B9792" s="52" t="s">
        <v>18559</v>
      </c>
      <c r="C9792" s="16" t="str">
        <f t="shared" si="152"/>
        <v>003 - 143</v>
      </c>
      <c r="D9792" s="52" t="s">
        <v>36059</v>
      </c>
      <c r="E9792" s="52" t="s">
        <v>3328</v>
      </c>
      <c r="F9792" s="16" t="s">
        <v>4579</v>
      </c>
      <c r="G9792" s="16" t="s">
        <v>10731</v>
      </c>
      <c r="H9792" s="16" t="s">
        <v>10732</v>
      </c>
      <c r="I9792" s="16" t="s">
        <v>4580</v>
      </c>
    </row>
    <row r="9793" spans="1:10">
      <c r="A9793" s="16" t="s">
        <v>36076</v>
      </c>
      <c r="B9793" s="52" t="s">
        <v>2582</v>
      </c>
      <c r="C9793" s="16" t="str">
        <f t="shared" si="152"/>
        <v>075 - 081</v>
      </c>
      <c r="D9793" s="52" t="s">
        <v>34487</v>
      </c>
      <c r="E9793" s="52" t="s">
        <v>25912</v>
      </c>
      <c r="F9793" s="16" t="s">
        <v>31814</v>
      </c>
      <c r="G9793" s="16" t="s">
        <v>31815</v>
      </c>
      <c r="H9793" s="16" t="s">
        <v>37422</v>
      </c>
      <c r="I9793" s="16" t="s">
        <v>36077</v>
      </c>
    </row>
    <row r="9794" spans="1:10">
      <c r="A9794" s="16" t="s">
        <v>31717</v>
      </c>
      <c r="B9794" s="52" t="s">
        <v>24759</v>
      </c>
      <c r="C9794" s="16" t="str">
        <f t="shared" si="152"/>
        <v>060 - 076</v>
      </c>
      <c r="D9794" s="52" t="s">
        <v>34487</v>
      </c>
      <c r="E9794" s="52" t="s">
        <v>10737</v>
      </c>
      <c r="F9794" s="16" t="s">
        <v>31758</v>
      </c>
      <c r="G9794" s="16" t="s">
        <v>10736</v>
      </c>
      <c r="H9794" s="16" t="s">
        <v>20396</v>
      </c>
      <c r="I9794" s="16" t="s">
        <v>27053</v>
      </c>
    </row>
    <row r="9795" spans="1:10">
      <c r="A9795" s="16" t="s">
        <v>35631</v>
      </c>
      <c r="B9795" s="52" t="s">
        <v>2583</v>
      </c>
      <c r="C9795" s="16" t="str">
        <f t="shared" si="152"/>
        <v>075 - 082</v>
      </c>
      <c r="D9795" s="52" t="s">
        <v>34487</v>
      </c>
      <c r="E9795" s="52" t="s">
        <v>25912</v>
      </c>
      <c r="F9795" s="16" t="s">
        <v>18504</v>
      </c>
      <c r="G9795" s="16" t="s">
        <v>31815</v>
      </c>
      <c r="H9795" s="16" t="s">
        <v>37422</v>
      </c>
      <c r="I9795" s="16" t="s">
        <v>35632</v>
      </c>
    </row>
    <row r="9796" spans="1:10">
      <c r="A9796" s="16" t="s">
        <v>22143</v>
      </c>
      <c r="B9796" s="52" t="s">
        <v>2584</v>
      </c>
      <c r="C9796" s="16" t="str">
        <f t="shared" ref="C9796:C9859" si="153">MID(A9796,1,3) &amp;" - " &amp;MID(A9796,4,3)</f>
        <v>075 - 083</v>
      </c>
      <c r="D9796" s="52" t="s">
        <v>36059</v>
      </c>
      <c r="E9796" s="52" t="s">
        <v>25912</v>
      </c>
      <c r="F9796" s="16" t="s">
        <v>8079</v>
      </c>
      <c r="G9796" s="16" t="s">
        <v>31815</v>
      </c>
      <c r="H9796" s="16" t="s">
        <v>37422</v>
      </c>
      <c r="I9796" s="16" t="s">
        <v>22144</v>
      </c>
    </row>
    <row r="9797" spans="1:10">
      <c r="A9797" s="16" t="s">
        <v>5594</v>
      </c>
      <c r="B9797" s="52" t="s">
        <v>7490</v>
      </c>
      <c r="C9797" s="16" t="str">
        <f t="shared" si="153"/>
        <v>I99 - 492</v>
      </c>
      <c r="D9797" s="52"/>
      <c r="E9797" s="52" t="s">
        <v>10726</v>
      </c>
      <c r="F9797" s="16"/>
      <c r="G9797" s="16" t="s">
        <v>10725</v>
      </c>
      <c r="H9797" s="16" t="s">
        <v>10727</v>
      </c>
      <c r="I9797" s="16" t="s">
        <v>5595</v>
      </c>
      <c r="J9797" s="16" t="s">
        <v>7990</v>
      </c>
    </row>
    <row r="9798" spans="1:10">
      <c r="A9798" s="16" t="s">
        <v>25489</v>
      </c>
      <c r="B9798" s="52" t="s">
        <v>8727</v>
      </c>
      <c r="C9798" s="16" t="str">
        <f t="shared" si="153"/>
        <v>022 - 923</v>
      </c>
      <c r="D9798" s="52"/>
      <c r="E9798" s="52" t="s">
        <v>4777</v>
      </c>
      <c r="G9798" s="16" t="s">
        <v>4776</v>
      </c>
      <c r="H9798" s="16" t="s">
        <v>4778</v>
      </c>
      <c r="I9798" s="16" t="s">
        <v>25490</v>
      </c>
      <c r="J9798" s="16" t="s">
        <v>34487</v>
      </c>
    </row>
    <row r="9799" spans="1:10">
      <c r="A9799" s="16" t="s">
        <v>5562</v>
      </c>
      <c r="B9799" s="52" t="s">
        <v>27174</v>
      </c>
      <c r="C9799" s="16" t="str">
        <f t="shared" si="153"/>
        <v>001 - 270</v>
      </c>
      <c r="D9799" s="52" t="s">
        <v>34487</v>
      </c>
      <c r="E9799" s="52" t="s">
        <v>37671</v>
      </c>
      <c r="F9799" s="16" t="s">
        <v>16675</v>
      </c>
      <c r="G9799" s="16" t="s">
        <v>37670</v>
      </c>
      <c r="H9799" s="16" t="s">
        <v>10732</v>
      </c>
      <c r="I9799" s="16" t="s">
        <v>5563</v>
      </c>
    </row>
    <row r="9800" spans="1:10">
      <c r="A9800" s="16" t="s">
        <v>27622</v>
      </c>
      <c r="B9800" s="52" t="s">
        <v>32651</v>
      </c>
      <c r="C9800" s="16" t="str">
        <f t="shared" si="153"/>
        <v>026 - 083</v>
      </c>
      <c r="D9800" s="52" t="s">
        <v>36059</v>
      </c>
      <c r="E9800" s="52" t="s">
        <v>8857</v>
      </c>
      <c r="F9800" s="16" t="s">
        <v>27623</v>
      </c>
      <c r="G9800" s="16" t="s">
        <v>8856</v>
      </c>
      <c r="H9800" s="16" t="s">
        <v>32660</v>
      </c>
      <c r="I9800" s="16" t="s">
        <v>27624</v>
      </c>
    </row>
    <row r="9801" spans="1:10">
      <c r="A9801" s="16" t="s">
        <v>23294</v>
      </c>
      <c r="B9801" s="52" t="s">
        <v>15752</v>
      </c>
      <c r="C9801" s="16" t="str">
        <f t="shared" si="153"/>
        <v>020 - 064</v>
      </c>
      <c r="D9801" s="52" t="s">
        <v>36059</v>
      </c>
      <c r="E9801" s="52" t="s">
        <v>26789</v>
      </c>
      <c r="F9801" s="16" t="s">
        <v>19051</v>
      </c>
      <c r="G9801" s="16" t="s">
        <v>26788</v>
      </c>
      <c r="H9801" s="16" t="s">
        <v>32666</v>
      </c>
      <c r="I9801" s="16" t="s">
        <v>23295</v>
      </c>
    </row>
    <row r="9802" spans="1:10">
      <c r="A9802" s="16" t="s">
        <v>20203</v>
      </c>
      <c r="B9802" s="52" t="s">
        <v>34174</v>
      </c>
      <c r="C9802" s="16" t="str">
        <f t="shared" si="153"/>
        <v>085 - 020</v>
      </c>
      <c r="D9802" s="52" t="s">
        <v>34487</v>
      </c>
      <c r="E9802" s="52" t="s">
        <v>5706</v>
      </c>
      <c r="F9802" s="16" t="s">
        <v>5717</v>
      </c>
      <c r="G9802" s="16" t="s">
        <v>5718</v>
      </c>
      <c r="H9802" s="16" t="s">
        <v>29917</v>
      </c>
      <c r="I9802" s="16" t="s">
        <v>20204</v>
      </c>
    </row>
    <row r="9803" spans="1:10">
      <c r="A9803" s="16" t="s">
        <v>5910</v>
      </c>
      <c r="B9803" s="52" t="s">
        <v>1952</v>
      </c>
      <c r="C9803" s="16" t="str">
        <f t="shared" si="153"/>
        <v>056 - 049</v>
      </c>
      <c r="D9803" s="52" t="s">
        <v>36059</v>
      </c>
      <c r="E9803" s="52" t="s">
        <v>29533</v>
      </c>
      <c r="F9803" s="16" t="s">
        <v>5911</v>
      </c>
      <c r="G9803" s="16" t="s">
        <v>29532</v>
      </c>
      <c r="H9803" s="16" t="s">
        <v>20396</v>
      </c>
      <c r="I9803" s="16" t="s">
        <v>5912</v>
      </c>
    </row>
    <row r="9804" spans="1:10">
      <c r="A9804" s="16" t="s">
        <v>30701</v>
      </c>
      <c r="B9804" s="52" t="s">
        <v>28416</v>
      </c>
      <c r="C9804" s="16" t="str">
        <f t="shared" si="153"/>
        <v>030 - 112</v>
      </c>
      <c r="D9804" s="52" t="s">
        <v>34487</v>
      </c>
      <c r="E9804" s="52" t="s">
        <v>35970</v>
      </c>
      <c r="F9804" s="16" t="s">
        <v>31594</v>
      </c>
      <c r="G9804" s="16" t="s">
        <v>35969</v>
      </c>
      <c r="H9804" s="16" t="s">
        <v>30334</v>
      </c>
      <c r="I9804" s="16" t="s">
        <v>30702</v>
      </c>
    </row>
    <row r="9805" spans="1:10">
      <c r="A9805" s="16" t="s">
        <v>22310</v>
      </c>
      <c r="B9805" s="52" t="s">
        <v>11364</v>
      </c>
      <c r="C9805" s="16" t="str">
        <f t="shared" si="153"/>
        <v>049 - 020</v>
      </c>
      <c r="D9805" s="52" t="s">
        <v>34487</v>
      </c>
      <c r="E9805" s="52" t="s">
        <v>30327</v>
      </c>
      <c r="F9805" s="16" t="s">
        <v>29827</v>
      </c>
      <c r="G9805" s="16" t="s">
        <v>30326</v>
      </c>
      <c r="H9805" s="16" t="s">
        <v>30328</v>
      </c>
      <c r="I9805" s="16" t="s">
        <v>29828</v>
      </c>
    </row>
    <row r="9806" spans="1:10">
      <c r="A9806" s="16" t="s">
        <v>9766</v>
      </c>
      <c r="B9806" s="52" t="s">
        <v>15753</v>
      </c>
      <c r="C9806" s="16" t="str">
        <f t="shared" si="153"/>
        <v>020 - 065</v>
      </c>
      <c r="D9806" s="52" t="s">
        <v>36059</v>
      </c>
      <c r="E9806" s="52" t="s">
        <v>26789</v>
      </c>
      <c r="F9806" s="16" t="s">
        <v>9767</v>
      </c>
      <c r="G9806" s="16" t="s">
        <v>26788</v>
      </c>
      <c r="H9806" s="16" t="s">
        <v>32666</v>
      </c>
      <c r="I9806" s="16" t="s">
        <v>9768</v>
      </c>
    </row>
    <row r="9807" spans="1:10">
      <c r="A9807" s="16" t="s">
        <v>15841</v>
      </c>
      <c r="B9807" s="52" t="s">
        <v>7491</v>
      </c>
      <c r="C9807" s="16" t="str">
        <f t="shared" si="153"/>
        <v>I99 - 030</v>
      </c>
      <c r="D9807" s="52"/>
      <c r="E9807" s="52" t="s">
        <v>10726</v>
      </c>
      <c r="F9807" s="16"/>
      <c r="G9807" s="16" t="s">
        <v>10725</v>
      </c>
      <c r="H9807" s="16" t="s">
        <v>10727</v>
      </c>
      <c r="I9807" s="16" t="s">
        <v>15842</v>
      </c>
      <c r="J9807" s="16"/>
    </row>
    <row r="9808" spans="1:10">
      <c r="A9808" s="16" t="s">
        <v>7713</v>
      </c>
      <c r="B9808" s="52" t="s">
        <v>7492</v>
      </c>
      <c r="C9808" s="16" t="str">
        <f t="shared" si="153"/>
        <v>I99 - 039</v>
      </c>
      <c r="D9808" s="52"/>
      <c r="E9808" s="52" t="s">
        <v>10726</v>
      </c>
      <c r="F9808" s="16"/>
      <c r="G9808" s="16" t="s">
        <v>10725</v>
      </c>
      <c r="H9808" s="16" t="s">
        <v>10727</v>
      </c>
      <c r="I9808" s="16" t="s">
        <v>7714</v>
      </c>
    </row>
    <row r="9809" spans="1:10">
      <c r="A9809" s="16" t="s">
        <v>7034</v>
      </c>
      <c r="B9809" s="52" t="s">
        <v>7493</v>
      </c>
      <c r="C9809" s="16" t="str">
        <f t="shared" si="153"/>
        <v>I99 - 393</v>
      </c>
      <c r="D9809" s="52"/>
      <c r="E9809" s="52" t="s">
        <v>10726</v>
      </c>
      <c r="F9809" s="16"/>
      <c r="G9809" s="16" t="s">
        <v>10725</v>
      </c>
      <c r="H9809" s="16" t="s">
        <v>10727</v>
      </c>
      <c r="I9809" s="16" t="s">
        <v>7035</v>
      </c>
    </row>
    <row r="9810" spans="1:10">
      <c r="A9810" s="16" t="s">
        <v>24739</v>
      </c>
      <c r="B9810" s="52" t="s">
        <v>5062</v>
      </c>
      <c r="C9810" s="16" t="str">
        <f t="shared" si="153"/>
        <v>021 - 900</v>
      </c>
      <c r="D9810" s="52"/>
      <c r="E9810" s="52" t="s">
        <v>14657</v>
      </c>
      <c r="F9810" s="16"/>
      <c r="G9810" s="16" t="s">
        <v>14656</v>
      </c>
      <c r="H9810" s="16" t="s">
        <v>4778</v>
      </c>
      <c r="I9810" s="16" t="s">
        <v>24740</v>
      </c>
      <c r="J9810" s="16" t="s">
        <v>34487</v>
      </c>
    </row>
    <row r="9811" spans="1:10">
      <c r="A9811" s="16" t="s">
        <v>1370</v>
      </c>
      <c r="B9811" s="52" t="s">
        <v>32990</v>
      </c>
      <c r="C9811" s="16" t="str">
        <f t="shared" si="153"/>
        <v>013 - 221</v>
      </c>
      <c r="D9811" s="52" t="s">
        <v>34487</v>
      </c>
      <c r="E9811" s="52" t="s">
        <v>26240</v>
      </c>
      <c r="F9811" s="16" t="s">
        <v>10426</v>
      </c>
      <c r="G9811" s="16" t="s">
        <v>26239</v>
      </c>
      <c r="H9811" s="16" t="s">
        <v>32666</v>
      </c>
      <c r="I9811" s="16" t="s">
        <v>27108</v>
      </c>
      <c r="J9811" s="16" t="s">
        <v>7990</v>
      </c>
    </row>
    <row r="9812" spans="1:10">
      <c r="A9812" s="16" t="s">
        <v>27107</v>
      </c>
      <c r="B9812" s="52" t="s">
        <v>16007</v>
      </c>
      <c r="C9812" s="16" t="str">
        <f t="shared" si="153"/>
        <v>097 - 079</v>
      </c>
      <c r="D9812" s="52" t="s">
        <v>34487</v>
      </c>
      <c r="E9812" s="52" t="s">
        <v>26245</v>
      </c>
      <c r="F9812" s="16" t="s">
        <v>7353</v>
      </c>
      <c r="G9812" s="16" t="s">
        <v>26244</v>
      </c>
      <c r="H9812" s="16" t="s">
        <v>32666</v>
      </c>
      <c r="I9812" s="16" t="s">
        <v>27108</v>
      </c>
      <c r="J9812" s="16"/>
    </row>
    <row r="9813" spans="1:10">
      <c r="A9813" s="16" t="s">
        <v>19175</v>
      </c>
      <c r="B9813" s="52" t="s">
        <v>12114</v>
      </c>
      <c r="C9813" s="16" t="str">
        <f t="shared" si="153"/>
        <v>095 - 064</v>
      </c>
      <c r="D9813" s="52" t="s">
        <v>34487</v>
      </c>
      <c r="E9813" s="52" t="s">
        <v>5719</v>
      </c>
      <c r="F9813" s="16" t="s">
        <v>36792</v>
      </c>
      <c r="G9813" s="16" t="s">
        <v>29627</v>
      </c>
      <c r="H9813" s="16" t="s">
        <v>33521</v>
      </c>
      <c r="I9813" s="16" t="s">
        <v>19176</v>
      </c>
    </row>
    <row r="9814" spans="1:10">
      <c r="A9814" s="16" t="s">
        <v>1553</v>
      </c>
      <c r="B9814" s="52" t="s">
        <v>17111</v>
      </c>
      <c r="C9814" s="16" t="str">
        <f t="shared" si="153"/>
        <v>008 - 059</v>
      </c>
      <c r="D9814" s="52" t="s">
        <v>34487</v>
      </c>
      <c r="E9814" s="52" t="s">
        <v>16664</v>
      </c>
      <c r="F9814" s="16" t="s">
        <v>18849</v>
      </c>
      <c r="G9814" s="16" t="s">
        <v>16663</v>
      </c>
      <c r="H9814" s="16" t="s">
        <v>34573</v>
      </c>
      <c r="I9814" s="16" t="s">
        <v>18850</v>
      </c>
      <c r="J9814" s="16"/>
    </row>
    <row r="9815" spans="1:10">
      <c r="A9815" s="16" t="s">
        <v>35633</v>
      </c>
      <c r="B9815" s="52" t="s">
        <v>2632</v>
      </c>
      <c r="C9815" s="16" t="str">
        <f t="shared" si="153"/>
        <v>I99 - 082</v>
      </c>
      <c r="D9815" s="52"/>
      <c r="E9815" s="52" t="s">
        <v>10726</v>
      </c>
      <c r="F9815" s="16"/>
      <c r="G9815" s="16" t="s">
        <v>10725</v>
      </c>
      <c r="H9815" s="16" t="s">
        <v>10727</v>
      </c>
      <c r="I9815" s="16" t="s">
        <v>35634</v>
      </c>
    </row>
    <row r="9816" spans="1:10">
      <c r="A9816" s="16" t="s">
        <v>20823</v>
      </c>
      <c r="B9816" s="52" t="s">
        <v>2633</v>
      </c>
      <c r="C9816" s="16" t="str">
        <f t="shared" si="153"/>
        <v>S99 - 147</v>
      </c>
      <c r="D9816" s="52"/>
      <c r="E9816" s="52" t="s">
        <v>15509</v>
      </c>
      <c r="F9816" s="16"/>
      <c r="G9816" s="16" t="s">
        <v>10725</v>
      </c>
      <c r="H9816" s="16" t="s">
        <v>10727</v>
      </c>
      <c r="I9816" s="16" t="s">
        <v>20824</v>
      </c>
      <c r="J9816" s="16" t="s">
        <v>7990</v>
      </c>
    </row>
    <row r="9817" spans="1:10">
      <c r="A9817" s="16" t="s">
        <v>3275</v>
      </c>
      <c r="B9817" s="52" t="s">
        <v>18620</v>
      </c>
      <c r="C9817" s="16" t="str">
        <f t="shared" si="153"/>
        <v>066 - 099</v>
      </c>
      <c r="D9817" s="52" t="s">
        <v>34487</v>
      </c>
      <c r="E9817" s="52" t="s">
        <v>3383</v>
      </c>
      <c r="F9817" s="16" t="s">
        <v>23432</v>
      </c>
      <c r="G9817" s="16" t="s">
        <v>3382</v>
      </c>
      <c r="H9817" s="16" t="s">
        <v>15395</v>
      </c>
      <c r="I9817" s="16" t="s">
        <v>23433</v>
      </c>
    </row>
    <row r="9818" spans="1:10">
      <c r="A9818" s="16" t="s">
        <v>33264</v>
      </c>
      <c r="B9818" s="52" t="s">
        <v>12615</v>
      </c>
      <c r="C9818" s="16" t="str">
        <f t="shared" si="153"/>
        <v>029 - 046</v>
      </c>
      <c r="D9818" s="52" t="s">
        <v>34487</v>
      </c>
      <c r="E9818" s="52" t="s">
        <v>25917</v>
      </c>
      <c r="F9818" s="16" t="s">
        <v>33265</v>
      </c>
      <c r="G9818" s="16" t="s">
        <v>25916</v>
      </c>
      <c r="H9818" s="16" t="s">
        <v>32660</v>
      </c>
      <c r="I9818" s="16" t="s">
        <v>33266</v>
      </c>
    </row>
    <row r="9819" spans="1:10">
      <c r="A9819" s="16" t="s">
        <v>4517</v>
      </c>
      <c r="B9819" s="52" t="s">
        <v>33400</v>
      </c>
      <c r="C9819" s="16" t="str">
        <f t="shared" si="153"/>
        <v>006 - 822</v>
      </c>
      <c r="D9819" s="52"/>
      <c r="E9819" s="52" t="s">
        <v>26671</v>
      </c>
      <c r="F9819" s="16"/>
      <c r="G9819" s="16" t="s">
        <v>26670</v>
      </c>
      <c r="H9819" s="16" t="s">
        <v>10732</v>
      </c>
      <c r="I9819" s="16" t="s">
        <v>4518</v>
      </c>
      <c r="J9819" s="16" t="s">
        <v>34487</v>
      </c>
    </row>
    <row r="9820" spans="1:10">
      <c r="A9820" s="16" t="s">
        <v>1748</v>
      </c>
      <c r="B9820" s="52" t="s">
        <v>33401</v>
      </c>
      <c r="C9820" s="16" t="str">
        <f t="shared" si="153"/>
        <v>006 - 169</v>
      </c>
      <c r="D9820" s="52" t="s">
        <v>34487</v>
      </c>
      <c r="E9820" s="52" t="s">
        <v>26671</v>
      </c>
      <c r="F9820" s="16" t="s">
        <v>24917</v>
      </c>
      <c r="G9820" s="16" t="s">
        <v>26670</v>
      </c>
      <c r="H9820" s="16" t="s">
        <v>10732</v>
      </c>
      <c r="I9820" s="16" t="s">
        <v>1749</v>
      </c>
      <c r="J9820" s="16"/>
    </row>
    <row r="9821" spans="1:10">
      <c r="A9821" s="16" t="s">
        <v>6513</v>
      </c>
      <c r="B9821" s="52" t="s">
        <v>22228</v>
      </c>
      <c r="C9821" s="16" t="str">
        <f t="shared" si="153"/>
        <v>016 - 878</v>
      </c>
      <c r="D9821" s="52"/>
      <c r="E9821" s="52" t="s">
        <v>10742</v>
      </c>
      <c r="F9821" s="16"/>
      <c r="G9821" s="16" t="s">
        <v>10741</v>
      </c>
      <c r="H9821" s="16" t="s">
        <v>32666</v>
      </c>
      <c r="I9821" s="16" t="s">
        <v>6514</v>
      </c>
      <c r="J9821" s="16" t="s">
        <v>34487</v>
      </c>
    </row>
    <row r="9822" spans="1:10">
      <c r="A9822" s="16" t="s">
        <v>1957</v>
      </c>
      <c r="B9822" s="52" t="s">
        <v>31196</v>
      </c>
      <c r="C9822" s="16" t="str">
        <f t="shared" si="153"/>
        <v>025 - 059</v>
      </c>
      <c r="D9822" s="52" t="s">
        <v>34487</v>
      </c>
      <c r="E9822" s="52" t="s">
        <v>36071</v>
      </c>
      <c r="F9822" s="16" t="s">
        <v>1958</v>
      </c>
      <c r="G9822" s="16" t="s">
        <v>36070</v>
      </c>
      <c r="H9822" s="16" t="s">
        <v>32660</v>
      </c>
      <c r="I9822" s="16" t="s">
        <v>1959</v>
      </c>
      <c r="J9822" s="16"/>
    </row>
    <row r="9823" spans="1:10">
      <c r="A9823" s="16" t="s">
        <v>8535</v>
      </c>
      <c r="B9823" s="52" t="s">
        <v>35267</v>
      </c>
      <c r="C9823" s="16" t="str">
        <f t="shared" si="153"/>
        <v>015 - 957</v>
      </c>
      <c r="D9823" s="52"/>
      <c r="E9823" s="52" t="s">
        <v>32665</v>
      </c>
      <c r="G9823" s="16" t="s">
        <v>32664</v>
      </c>
      <c r="H9823" s="16" t="s">
        <v>32666</v>
      </c>
      <c r="I9823" s="16" t="s">
        <v>8536</v>
      </c>
      <c r="J9823" s="16" t="s">
        <v>34487</v>
      </c>
    </row>
    <row r="9824" spans="1:10">
      <c r="A9824" s="16" t="s">
        <v>6447</v>
      </c>
      <c r="B9824" s="52" t="s">
        <v>34528</v>
      </c>
      <c r="C9824" s="16" t="str">
        <f t="shared" si="153"/>
        <v>012 - 125</v>
      </c>
      <c r="D9824" s="52" t="s">
        <v>36059</v>
      </c>
      <c r="E9824" s="52" t="s">
        <v>18879</v>
      </c>
      <c r="F9824" s="16" t="s">
        <v>25803</v>
      </c>
      <c r="G9824" s="16" t="s">
        <v>26253</v>
      </c>
      <c r="H9824" s="16" t="s">
        <v>32666</v>
      </c>
      <c r="I9824" s="16" t="s">
        <v>6448</v>
      </c>
    </row>
    <row r="9825" spans="1:10">
      <c r="A9825" s="16" t="s">
        <v>37450</v>
      </c>
      <c r="B9825" s="52" t="s">
        <v>8728</v>
      </c>
      <c r="C9825" s="16" t="str">
        <f t="shared" si="153"/>
        <v>022 - 186</v>
      </c>
      <c r="D9825" s="52" t="s">
        <v>34487</v>
      </c>
      <c r="E9825" s="52" t="s">
        <v>4777</v>
      </c>
      <c r="F9825" s="16" t="s">
        <v>14106</v>
      </c>
      <c r="G9825" s="16" t="s">
        <v>4776</v>
      </c>
      <c r="H9825" s="16" t="s">
        <v>4778</v>
      </c>
      <c r="I9825" s="16" t="s">
        <v>37451</v>
      </c>
    </row>
    <row r="9826" spans="1:10">
      <c r="A9826" s="16" t="s">
        <v>3541</v>
      </c>
      <c r="B9826" s="52" t="s">
        <v>28417</v>
      </c>
      <c r="C9826" s="16" t="str">
        <f t="shared" si="153"/>
        <v>030 - 113</v>
      </c>
      <c r="D9826" s="52" t="s">
        <v>34487</v>
      </c>
      <c r="E9826" s="52" t="s">
        <v>35970</v>
      </c>
      <c r="F9826" s="16" t="s">
        <v>16555</v>
      </c>
      <c r="G9826" s="16" t="s">
        <v>35969</v>
      </c>
      <c r="H9826" s="16" t="s">
        <v>30334</v>
      </c>
      <c r="I9826" s="16" t="s">
        <v>3542</v>
      </c>
    </row>
    <row r="9827" spans="1:10">
      <c r="A9827" s="16" t="s">
        <v>25244</v>
      </c>
      <c r="B9827" s="52" t="s">
        <v>33277</v>
      </c>
      <c r="C9827" s="16" t="str">
        <f t="shared" si="153"/>
        <v>041 - 063</v>
      </c>
      <c r="D9827" s="52" t="s">
        <v>34487</v>
      </c>
      <c r="E9827" s="52" t="s">
        <v>31873</v>
      </c>
      <c r="F9827" s="16" t="s">
        <v>4289</v>
      </c>
      <c r="G9827" s="16" t="s">
        <v>31872</v>
      </c>
      <c r="H9827" s="16" t="s">
        <v>20397</v>
      </c>
      <c r="I9827" s="16" t="s">
        <v>25245</v>
      </c>
    </row>
    <row r="9828" spans="1:10">
      <c r="A9828" s="16" t="s">
        <v>20070</v>
      </c>
      <c r="B9828" s="52" t="s">
        <v>13364</v>
      </c>
      <c r="C9828" s="16" t="str">
        <f t="shared" si="153"/>
        <v>014 - 063</v>
      </c>
      <c r="D9828" s="52" t="s">
        <v>34487</v>
      </c>
      <c r="E9828" s="52" t="s">
        <v>31453</v>
      </c>
      <c r="F9828" s="16" t="s">
        <v>20071</v>
      </c>
      <c r="G9828" s="16" t="s">
        <v>31452</v>
      </c>
      <c r="H9828" s="16" t="s">
        <v>32666</v>
      </c>
      <c r="I9828" s="16" t="s">
        <v>20072</v>
      </c>
    </row>
    <row r="9829" spans="1:10">
      <c r="A9829" s="16" t="s">
        <v>25661</v>
      </c>
      <c r="B9829" s="52" t="s">
        <v>15730</v>
      </c>
      <c r="C9829" s="16" t="str">
        <f t="shared" si="153"/>
        <v>091 - 088</v>
      </c>
      <c r="D9829" s="52" t="s">
        <v>34487</v>
      </c>
      <c r="E9829" s="52" t="s">
        <v>31546</v>
      </c>
      <c r="F9829" s="16" t="s">
        <v>12181</v>
      </c>
      <c r="G9829" s="16" t="s">
        <v>31545</v>
      </c>
      <c r="H9829" s="16" t="s">
        <v>33521</v>
      </c>
      <c r="I9829" s="16" t="s">
        <v>25662</v>
      </c>
    </row>
    <row r="9830" spans="1:10">
      <c r="A9830" s="16" t="s">
        <v>10404</v>
      </c>
      <c r="B9830" s="52" t="s">
        <v>27030</v>
      </c>
      <c r="C9830" s="16" t="str">
        <f t="shared" si="153"/>
        <v>016 - 210</v>
      </c>
      <c r="D9830" s="52" t="s">
        <v>34487</v>
      </c>
      <c r="E9830" s="52" t="s">
        <v>10742</v>
      </c>
      <c r="F9830" s="16" t="s">
        <v>36714</v>
      </c>
      <c r="G9830" s="16" t="s">
        <v>10741</v>
      </c>
      <c r="H9830" s="16" t="s">
        <v>32666</v>
      </c>
      <c r="I9830" s="16" t="s">
        <v>10405</v>
      </c>
    </row>
    <row r="9831" spans="1:10">
      <c r="A9831" s="16" t="s">
        <v>30607</v>
      </c>
      <c r="B9831" s="52" t="s">
        <v>10079</v>
      </c>
      <c r="C9831" s="16" t="str">
        <f t="shared" si="153"/>
        <v>051 - 038</v>
      </c>
      <c r="D9831" s="52" t="s">
        <v>34487</v>
      </c>
      <c r="E9831" s="52" t="s">
        <v>31110</v>
      </c>
      <c r="F9831" s="16" t="s">
        <v>30733</v>
      </c>
      <c r="G9831" s="16" t="s">
        <v>31109</v>
      </c>
      <c r="H9831" s="16" t="s">
        <v>30328</v>
      </c>
      <c r="I9831" s="16" t="s">
        <v>30608</v>
      </c>
    </row>
    <row r="9832" spans="1:10">
      <c r="A9832" s="16" t="s">
        <v>33137</v>
      </c>
      <c r="B9832" s="52" t="s">
        <v>28418</v>
      </c>
      <c r="C9832" s="16" t="str">
        <f t="shared" si="153"/>
        <v>030 - 114</v>
      </c>
      <c r="D9832" s="52" t="s">
        <v>36059</v>
      </c>
      <c r="E9832" s="52" t="s">
        <v>35970</v>
      </c>
      <c r="F9832" s="16" t="s">
        <v>9784</v>
      </c>
      <c r="G9832" s="16" t="s">
        <v>35969</v>
      </c>
      <c r="H9832" s="16" t="s">
        <v>30334</v>
      </c>
      <c r="I9832" s="16" t="s">
        <v>33138</v>
      </c>
    </row>
    <row r="9833" spans="1:10">
      <c r="A9833" s="16" t="s">
        <v>32530</v>
      </c>
      <c r="B9833" s="52" t="s">
        <v>31197</v>
      </c>
      <c r="C9833" s="16" t="str">
        <f t="shared" si="153"/>
        <v>025 - 060</v>
      </c>
      <c r="D9833" s="52" t="s">
        <v>34487</v>
      </c>
      <c r="E9833" s="52" t="s">
        <v>36071</v>
      </c>
      <c r="F9833" s="16" t="s">
        <v>10885</v>
      </c>
      <c r="G9833" s="16" t="s">
        <v>36070</v>
      </c>
      <c r="H9833" s="16" t="s">
        <v>32660</v>
      </c>
      <c r="I9833" s="16" t="s">
        <v>32531</v>
      </c>
      <c r="J9833" s="16"/>
    </row>
    <row r="9834" spans="1:10">
      <c r="A9834" s="16" t="s">
        <v>28568</v>
      </c>
      <c r="B9834" s="52" t="s">
        <v>5063</v>
      </c>
      <c r="C9834" s="16" t="str">
        <f t="shared" si="153"/>
        <v>021 - 901</v>
      </c>
      <c r="D9834" s="52"/>
      <c r="E9834" s="52" t="s">
        <v>14657</v>
      </c>
      <c r="F9834" s="16"/>
      <c r="G9834" s="16" t="s">
        <v>14656</v>
      </c>
      <c r="H9834" s="16" t="s">
        <v>4778</v>
      </c>
      <c r="I9834" s="16" t="s">
        <v>28569</v>
      </c>
      <c r="J9834" s="16" t="s">
        <v>34487</v>
      </c>
    </row>
    <row r="9835" spans="1:10">
      <c r="A9835" s="16" t="s">
        <v>17113</v>
      </c>
      <c r="B9835" s="52" t="s">
        <v>2634</v>
      </c>
      <c r="C9835" s="16" t="str">
        <f t="shared" si="153"/>
        <v>S99 - 350</v>
      </c>
      <c r="D9835" s="52"/>
      <c r="E9835" s="52" t="s">
        <v>15509</v>
      </c>
      <c r="F9835" s="16"/>
      <c r="G9835" s="16" t="s">
        <v>10725</v>
      </c>
      <c r="H9835" s="16" t="s">
        <v>10727</v>
      </c>
      <c r="I9835" s="16" t="s">
        <v>17114</v>
      </c>
    </row>
    <row r="9836" spans="1:10">
      <c r="A9836" s="16" t="s">
        <v>17117</v>
      </c>
      <c r="B9836" s="52" t="s">
        <v>2635</v>
      </c>
      <c r="C9836" s="16" t="str">
        <f t="shared" si="153"/>
        <v>I99 - 352</v>
      </c>
      <c r="D9836" s="52"/>
      <c r="E9836" s="52" t="s">
        <v>10726</v>
      </c>
      <c r="F9836" s="16"/>
      <c r="G9836" s="16" t="s">
        <v>10725</v>
      </c>
      <c r="H9836" s="16" t="s">
        <v>10727</v>
      </c>
      <c r="I9836" s="16" t="s">
        <v>17118</v>
      </c>
    </row>
    <row r="9837" spans="1:10">
      <c r="A9837" s="16" t="s">
        <v>28188</v>
      </c>
      <c r="B9837" s="52" t="s">
        <v>15703</v>
      </c>
      <c r="C9837" s="16" t="str">
        <f t="shared" si="153"/>
        <v>083 - 097</v>
      </c>
      <c r="D9837" s="52" t="s">
        <v>34487</v>
      </c>
      <c r="E9837" s="52" t="s">
        <v>21246</v>
      </c>
      <c r="F9837" s="16" t="s">
        <v>28189</v>
      </c>
      <c r="G9837" s="16" t="s">
        <v>21245</v>
      </c>
      <c r="H9837" s="16" t="s">
        <v>29917</v>
      </c>
      <c r="I9837" s="16" t="s">
        <v>28190</v>
      </c>
      <c r="J9837" s="16"/>
    </row>
    <row r="9838" spans="1:10">
      <c r="A9838" s="16" t="s">
        <v>35789</v>
      </c>
      <c r="B9838" s="52" t="s">
        <v>18560</v>
      </c>
      <c r="C9838" s="16" t="str">
        <f t="shared" si="153"/>
        <v>003 - 893</v>
      </c>
      <c r="D9838" s="52"/>
      <c r="E9838" s="52" t="s">
        <v>3328</v>
      </c>
      <c r="F9838" s="16"/>
      <c r="G9838" s="16" t="s">
        <v>10731</v>
      </c>
      <c r="H9838" s="16" t="s">
        <v>10732</v>
      </c>
      <c r="I9838" s="16" t="s">
        <v>35790</v>
      </c>
      <c r="J9838" s="16" t="s">
        <v>34487</v>
      </c>
    </row>
    <row r="9839" spans="1:10">
      <c r="A9839" s="16" t="s">
        <v>21741</v>
      </c>
      <c r="B9839" s="52" t="s">
        <v>28419</v>
      </c>
      <c r="C9839" s="16" t="str">
        <f t="shared" si="153"/>
        <v>030 - 115</v>
      </c>
      <c r="D9839" s="52" t="s">
        <v>36059</v>
      </c>
      <c r="E9839" s="52" t="s">
        <v>35970</v>
      </c>
      <c r="F9839" s="16" t="s">
        <v>16555</v>
      </c>
      <c r="G9839" s="16" t="s">
        <v>35969</v>
      </c>
      <c r="H9839" s="16" t="s">
        <v>30334</v>
      </c>
      <c r="I9839" s="16" t="s">
        <v>16810</v>
      </c>
    </row>
    <row r="9840" spans="1:10">
      <c r="A9840" s="16" t="s">
        <v>35447</v>
      </c>
      <c r="B9840" s="52" t="s">
        <v>9003</v>
      </c>
      <c r="C9840" s="16" t="str">
        <f t="shared" si="153"/>
        <v>003 - 894</v>
      </c>
      <c r="D9840" s="52"/>
      <c r="E9840" s="52" t="s">
        <v>3328</v>
      </c>
      <c r="F9840" s="16"/>
      <c r="G9840" s="16" t="s">
        <v>10731</v>
      </c>
      <c r="H9840" s="16" t="s">
        <v>10732</v>
      </c>
      <c r="I9840" s="16" t="s">
        <v>33913</v>
      </c>
      <c r="J9840" s="16" t="s">
        <v>34487</v>
      </c>
    </row>
    <row r="9841" spans="1:10">
      <c r="A9841" s="16" t="s">
        <v>21632</v>
      </c>
      <c r="B9841" s="52" t="s">
        <v>9899</v>
      </c>
      <c r="C9841" s="16" t="str">
        <f t="shared" si="153"/>
        <v>057 - 067</v>
      </c>
      <c r="D9841" s="52" t="s">
        <v>36059</v>
      </c>
      <c r="E9841" s="52" t="s">
        <v>18919</v>
      </c>
      <c r="F9841" s="16" t="s">
        <v>17984</v>
      </c>
      <c r="G9841" s="16" t="s">
        <v>18918</v>
      </c>
      <c r="H9841" s="16" t="s">
        <v>20396</v>
      </c>
      <c r="I9841" s="16" t="s">
        <v>21633</v>
      </c>
    </row>
    <row r="9842" spans="1:10">
      <c r="A9842" s="16" t="s">
        <v>23408</v>
      </c>
      <c r="B9842" s="52" t="s">
        <v>5427</v>
      </c>
      <c r="C9842" s="16" t="str">
        <f t="shared" si="153"/>
        <v>069 - 089</v>
      </c>
      <c r="D9842" s="52" t="s">
        <v>34487</v>
      </c>
      <c r="E9842" s="52" t="s">
        <v>36727</v>
      </c>
      <c r="F9842" s="16" t="s">
        <v>10923</v>
      </c>
      <c r="G9842" s="16" t="s">
        <v>36726</v>
      </c>
      <c r="H9842" s="16" t="s">
        <v>15395</v>
      </c>
      <c r="I9842" s="16" t="s">
        <v>10924</v>
      </c>
      <c r="J9842" s="16"/>
    </row>
    <row r="9843" spans="1:10">
      <c r="A9843" s="16" t="s">
        <v>31209</v>
      </c>
      <c r="B9843" s="52" t="s">
        <v>20450</v>
      </c>
      <c r="C9843" s="16" t="str">
        <f t="shared" si="153"/>
        <v>004 - 225</v>
      </c>
      <c r="D9843" s="52" t="s">
        <v>36059</v>
      </c>
      <c r="E9843" s="52" t="s">
        <v>10758</v>
      </c>
      <c r="F9843" s="16" t="s">
        <v>5763</v>
      </c>
      <c r="G9843" s="16" t="s">
        <v>10757</v>
      </c>
      <c r="H9843" s="16" t="s">
        <v>10732</v>
      </c>
      <c r="I9843" s="16" t="s">
        <v>31210</v>
      </c>
    </row>
    <row r="9844" spans="1:10">
      <c r="A9844" s="16" t="s">
        <v>13397</v>
      </c>
      <c r="B9844" s="52" t="s">
        <v>8815</v>
      </c>
      <c r="C9844" s="16" t="str">
        <f t="shared" si="153"/>
        <v>073 - 027</v>
      </c>
      <c r="D9844" s="52" t="s">
        <v>36059</v>
      </c>
      <c r="E9844" s="52" t="s">
        <v>37421</v>
      </c>
      <c r="F9844" s="16" t="s">
        <v>13398</v>
      </c>
      <c r="G9844" s="16" t="s">
        <v>37420</v>
      </c>
      <c r="H9844" s="16" t="s">
        <v>37422</v>
      </c>
      <c r="I9844" s="16" t="s">
        <v>14208</v>
      </c>
    </row>
    <row r="9845" spans="1:10">
      <c r="A9845" s="16" t="s">
        <v>7383</v>
      </c>
      <c r="B9845" s="52" t="s">
        <v>28420</v>
      </c>
      <c r="C9845" s="16" t="str">
        <f t="shared" si="153"/>
        <v>030 - 116</v>
      </c>
      <c r="D9845" s="52" t="s">
        <v>34487</v>
      </c>
      <c r="E9845" s="52" t="s">
        <v>35970</v>
      </c>
      <c r="F9845" s="16" t="s">
        <v>7384</v>
      </c>
      <c r="G9845" s="16" t="s">
        <v>35969</v>
      </c>
      <c r="H9845" s="16" t="s">
        <v>30334</v>
      </c>
      <c r="I9845" s="16" t="s">
        <v>7385</v>
      </c>
    </row>
    <row r="9846" spans="1:10">
      <c r="A9846" s="16" t="s">
        <v>11423</v>
      </c>
      <c r="B9846" s="52" t="s">
        <v>19536</v>
      </c>
      <c r="C9846" s="16" t="str">
        <f t="shared" si="153"/>
        <v>021 - 902</v>
      </c>
      <c r="D9846" s="52"/>
      <c r="E9846" s="52" t="s">
        <v>14657</v>
      </c>
      <c r="F9846" s="16"/>
      <c r="G9846" s="16" t="s">
        <v>14656</v>
      </c>
      <c r="H9846" s="16" t="s">
        <v>4778</v>
      </c>
      <c r="I9846" s="16" t="s">
        <v>11424</v>
      </c>
      <c r="J9846" s="16" t="s">
        <v>34487</v>
      </c>
    </row>
    <row r="9847" spans="1:10">
      <c r="A9847" s="16" t="s">
        <v>34497</v>
      </c>
      <c r="B9847" s="52" t="s">
        <v>28421</v>
      </c>
      <c r="C9847" s="16" t="str">
        <f t="shared" si="153"/>
        <v>030 - 820</v>
      </c>
      <c r="D9847" s="52"/>
      <c r="E9847" s="52" t="s">
        <v>35970</v>
      </c>
      <c r="F9847" s="16"/>
      <c r="G9847" s="16" t="s">
        <v>35969</v>
      </c>
      <c r="H9847" s="16" t="s">
        <v>30334</v>
      </c>
      <c r="I9847" s="16" t="s">
        <v>34498</v>
      </c>
      <c r="J9847" s="16" t="s">
        <v>34487</v>
      </c>
    </row>
    <row r="9848" spans="1:10">
      <c r="A9848" s="16" t="s">
        <v>18196</v>
      </c>
      <c r="B9848" s="52" t="s">
        <v>36454</v>
      </c>
      <c r="C9848" s="16" t="str">
        <f t="shared" si="153"/>
        <v>031 - 729</v>
      </c>
      <c r="D9848" s="52"/>
      <c r="E9848" s="52" t="s">
        <v>7531</v>
      </c>
      <c r="F9848" s="16"/>
      <c r="G9848" s="16" t="s">
        <v>7530</v>
      </c>
      <c r="H9848" s="16" t="s">
        <v>30334</v>
      </c>
      <c r="I9848" s="16" t="s">
        <v>18197</v>
      </c>
      <c r="J9848" s="16" t="s">
        <v>34487</v>
      </c>
    </row>
    <row r="9849" spans="1:10">
      <c r="A9849" s="16" t="s">
        <v>27606</v>
      </c>
      <c r="B9849" s="52" t="s">
        <v>1953</v>
      </c>
      <c r="C9849" s="16" t="str">
        <f t="shared" si="153"/>
        <v>056 - 050</v>
      </c>
      <c r="D9849" s="52" t="s">
        <v>36059</v>
      </c>
      <c r="E9849" s="52" t="s">
        <v>29533</v>
      </c>
      <c r="F9849" s="16" t="s">
        <v>27607</v>
      </c>
      <c r="G9849" s="16" t="s">
        <v>29532</v>
      </c>
      <c r="H9849" s="16" t="s">
        <v>20396</v>
      </c>
      <c r="I9849" s="16" t="s">
        <v>27608</v>
      </c>
    </row>
    <row r="9850" spans="1:10">
      <c r="A9850" s="16" t="s">
        <v>31921</v>
      </c>
      <c r="B9850" s="52" t="s">
        <v>19537</v>
      </c>
      <c r="C9850" s="16" t="str">
        <f t="shared" si="153"/>
        <v>021 - 903</v>
      </c>
      <c r="D9850" s="52"/>
      <c r="E9850" s="52" t="s">
        <v>14657</v>
      </c>
      <c r="F9850" s="16"/>
      <c r="G9850" s="16" t="s">
        <v>14656</v>
      </c>
      <c r="H9850" s="16" t="s">
        <v>4778</v>
      </c>
      <c r="I9850" s="16" t="s">
        <v>31922</v>
      </c>
      <c r="J9850" s="16" t="s">
        <v>34487</v>
      </c>
    </row>
    <row r="9851" spans="1:10">
      <c r="A9851" s="16" t="s">
        <v>17684</v>
      </c>
      <c r="B9851" s="52" t="s">
        <v>21204</v>
      </c>
      <c r="C9851" s="16" t="str">
        <f t="shared" si="153"/>
        <v>078 - 145</v>
      </c>
      <c r="D9851" s="52" t="s">
        <v>34487</v>
      </c>
      <c r="E9851" s="52" t="s">
        <v>1697</v>
      </c>
      <c r="F9851" s="16" t="s">
        <v>16882</v>
      </c>
      <c r="G9851" s="16" t="s">
        <v>1696</v>
      </c>
      <c r="H9851" s="16" t="s">
        <v>4772</v>
      </c>
      <c r="I9851" s="16" t="s">
        <v>17685</v>
      </c>
    </row>
    <row r="9852" spans="1:10">
      <c r="A9852" s="16" t="s">
        <v>7370</v>
      </c>
      <c r="B9852" s="52" t="s">
        <v>13365</v>
      </c>
      <c r="C9852" s="16" t="str">
        <f t="shared" si="153"/>
        <v>014 - 064</v>
      </c>
      <c r="D9852" s="52" t="s">
        <v>34487</v>
      </c>
      <c r="E9852" s="52" t="s">
        <v>31453</v>
      </c>
      <c r="F9852" s="16" t="s">
        <v>3370</v>
      </c>
      <c r="G9852" s="16" t="s">
        <v>31452</v>
      </c>
      <c r="H9852" s="16" t="s">
        <v>32666</v>
      </c>
      <c r="I9852" s="16" t="s">
        <v>22861</v>
      </c>
    </row>
    <row r="9853" spans="1:10">
      <c r="A9853" s="16" t="s">
        <v>6800</v>
      </c>
      <c r="B9853" s="52" t="s">
        <v>28422</v>
      </c>
      <c r="C9853" s="16" t="str">
        <f t="shared" si="153"/>
        <v>030 - 117</v>
      </c>
      <c r="D9853" s="52" t="s">
        <v>34487</v>
      </c>
      <c r="E9853" s="52" t="s">
        <v>35970</v>
      </c>
      <c r="F9853" s="16" t="s">
        <v>6801</v>
      </c>
      <c r="G9853" s="16" t="s">
        <v>35969</v>
      </c>
      <c r="H9853" s="16" t="s">
        <v>30334</v>
      </c>
      <c r="I9853" s="16" t="s">
        <v>6802</v>
      </c>
    </row>
    <row r="9854" spans="1:10">
      <c r="A9854" s="16" t="s">
        <v>27862</v>
      </c>
      <c r="B9854" s="52" t="s">
        <v>32652</v>
      </c>
      <c r="C9854" s="16" t="str">
        <f t="shared" si="153"/>
        <v>026 - 084</v>
      </c>
      <c r="D9854" s="52" t="s">
        <v>34487</v>
      </c>
      <c r="E9854" s="52" t="s">
        <v>8857</v>
      </c>
      <c r="F9854" s="16" t="s">
        <v>12032</v>
      </c>
      <c r="G9854" s="16" t="s">
        <v>8856</v>
      </c>
      <c r="H9854" s="16" t="s">
        <v>32660</v>
      </c>
      <c r="I9854" s="16" t="s">
        <v>27863</v>
      </c>
    </row>
    <row r="9855" spans="1:10">
      <c r="A9855" s="16" t="s">
        <v>2891</v>
      </c>
      <c r="B9855" s="52" t="s">
        <v>33402</v>
      </c>
      <c r="C9855" s="16" t="str">
        <f t="shared" si="153"/>
        <v>006 - 170</v>
      </c>
      <c r="D9855" s="52" t="s">
        <v>36059</v>
      </c>
      <c r="E9855" s="52" t="s">
        <v>26671</v>
      </c>
      <c r="F9855" s="16" t="s">
        <v>26669</v>
      </c>
      <c r="G9855" s="16" t="s">
        <v>26670</v>
      </c>
      <c r="H9855" s="16" t="s">
        <v>10732</v>
      </c>
      <c r="I9855" s="16" t="s">
        <v>2892</v>
      </c>
    </row>
    <row r="9856" spans="1:10">
      <c r="A9856" s="16" t="s">
        <v>27216</v>
      </c>
      <c r="B9856" s="52" t="s">
        <v>8729</v>
      </c>
      <c r="C9856" s="16" t="str">
        <f t="shared" si="153"/>
        <v>022 - 187</v>
      </c>
      <c r="D9856" s="52" t="s">
        <v>34487</v>
      </c>
      <c r="E9856" s="52" t="s">
        <v>4777</v>
      </c>
      <c r="F9856" s="16" t="s">
        <v>14106</v>
      </c>
      <c r="G9856" s="16" t="s">
        <v>4776</v>
      </c>
      <c r="H9856" s="16" t="s">
        <v>4778</v>
      </c>
      <c r="I9856" s="16" t="s">
        <v>27217</v>
      </c>
    </row>
    <row r="9857" spans="1:10">
      <c r="A9857" s="16" t="s">
        <v>35448</v>
      </c>
      <c r="B9857" s="52" t="s">
        <v>7764</v>
      </c>
      <c r="C9857" s="16" t="str">
        <f t="shared" si="153"/>
        <v>064 - 106</v>
      </c>
      <c r="D9857" s="52" t="s">
        <v>34487</v>
      </c>
      <c r="E9857" s="52" t="s">
        <v>27583</v>
      </c>
      <c r="F9857" s="16" t="s">
        <v>18713</v>
      </c>
      <c r="G9857" s="16" t="s">
        <v>27582</v>
      </c>
      <c r="H9857" s="16" t="s">
        <v>30282</v>
      </c>
      <c r="I9857" s="16" t="s">
        <v>35449</v>
      </c>
      <c r="J9857" s="16"/>
    </row>
    <row r="9858" spans="1:10">
      <c r="A9858" s="16" t="s">
        <v>32058</v>
      </c>
      <c r="B9858" s="52" t="s">
        <v>7765</v>
      </c>
      <c r="C9858" s="16" t="str">
        <f t="shared" si="153"/>
        <v>064 - 107</v>
      </c>
      <c r="D9858" s="52" t="s">
        <v>36059</v>
      </c>
      <c r="E9858" s="52" t="s">
        <v>27583</v>
      </c>
      <c r="F9858" s="16" t="s">
        <v>1046</v>
      </c>
      <c r="G9858" s="16" t="s">
        <v>27582</v>
      </c>
      <c r="H9858" s="16" t="s">
        <v>30282</v>
      </c>
      <c r="I9858" s="16" t="s">
        <v>32059</v>
      </c>
    </row>
    <row r="9859" spans="1:10">
      <c r="A9859" s="16" t="s">
        <v>9992</v>
      </c>
      <c r="B9859" s="52" t="s">
        <v>36396</v>
      </c>
      <c r="C9859" s="16" t="str">
        <f t="shared" si="153"/>
        <v>080 - 093</v>
      </c>
      <c r="D9859" s="52" t="s">
        <v>36059</v>
      </c>
      <c r="E9859" s="52" t="s">
        <v>1692</v>
      </c>
      <c r="F9859" s="16" t="s">
        <v>9993</v>
      </c>
      <c r="G9859" s="16" t="s">
        <v>1691</v>
      </c>
      <c r="H9859" s="16" t="s">
        <v>4772</v>
      </c>
      <c r="I9859" s="16" t="s">
        <v>9994</v>
      </c>
    </row>
    <row r="9860" spans="1:10">
      <c r="A9860" s="16" t="s">
        <v>36277</v>
      </c>
      <c r="B9860" s="52" t="s">
        <v>2585</v>
      </c>
      <c r="C9860" s="16" t="str">
        <f t="shared" ref="C9860:C9923" si="154">MID(A9860,1,3) &amp;" - " &amp;MID(A9860,4,3)</f>
        <v>075 - 084</v>
      </c>
      <c r="D9860" s="52" t="s">
        <v>34487</v>
      </c>
      <c r="E9860" s="52" t="s">
        <v>25912</v>
      </c>
      <c r="F9860" s="16" t="s">
        <v>16782</v>
      </c>
      <c r="G9860" s="16" t="s">
        <v>31815</v>
      </c>
      <c r="H9860" s="16" t="s">
        <v>37422</v>
      </c>
      <c r="I9860" s="16" t="s">
        <v>16783</v>
      </c>
    </row>
    <row r="9861" spans="1:10">
      <c r="A9861" s="16" t="s">
        <v>12984</v>
      </c>
      <c r="B9861" s="52" t="s">
        <v>28423</v>
      </c>
      <c r="C9861" s="16" t="str">
        <f t="shared" si="154"/>
        <v>030 - 118</v>
      </c>
      <c r="D9861" s="52" t="s">
        <v>36059</v>
      </c>
      <c r="E9861" s="52" t="s">
        <v>35970</v>
      </c>
      <c r="F9861" s="16" t="s">
        <v>31103</v>
      </c>
      <c r="G9861" s="16" t="s">
        <v>35969</v>
      </c>
      <c r="H9861" s="16" t="s">
        <v>30334</v>
      </c>
      <c r="I9861" s="16" t="s">
        <v>16840</v>
      </c>
    </row>
    <row r="9862" spans="1:10">
      <c r="A9862" s="16" t="s">
        <v>5803</v>
      </c>
      <c r="B9862" s="52" t="s">
        <v>27175</v>
      </c>
      <c r="C9862" s="16" t="str">
        <f t="shared" si="154"/>
        <v>001 - 271</v>
      </c>
      <c r="D9862" s="52" t="s">
        <v>34487</v>
      </c>
      <c r="E9862" s="52" t="s">
        <v>37671</v>
      </c>
      <c r="F9862" s="16" t="s">
        <v>772</v>
      </c>
      <c r="G9862" s="16" t="s">
        <v>37670</v>
      </c>
      <c r="H9862" s="16" t="s">
        <v>10732</v>
      </c>
      <c r="I9862" s="16" t="s">
        <v>5804</v>
      </c>
    </row>
    <row r="9863" spans="1:10">
      <c r="A9863" s="16" t="s">
        <v>3257</v>
      </c>
      <c r="B9863" s="52" t="s">
        <v>27175</v>
      </c>
      <c r="C9863" s="16" t="str">
        <f t="shared" si="154"/>
        <v>001 - 930</v>
      </c>
      <c r="D9863" s="52"/>
      <c r="E9863" s="52" t="s">
        <v>37671</v>
      </c>
      <c r="G9863" s="16" t="s">
        <v>37670</v>
      </c>
      <c r="H9863" s="16" t="s">
        <v>10732</v>
      </c>
      <c r="I9863" s="16" t="s">
        <v>5804</v>
      </c>
      <c r="J9863" s="16" t="s">
        <v>34487</v>
      </c>
    </row>
    <row r="9864" spans="1:10">
      <c r="A9864" s="16" t="s">
        <v>11717</v>
      </c>
      <c r="B9864" s="52" t="s">
        <v>34227</v>
      </c>
      <c r="C9864" s="16" t="str">
        <f t="shared" si="154"/>
        <v>048 - 045</v>
      </c>
      <c r="D9864" s="52" t="s">
        <v>36059</v>
      </c>
      <c r="E9864" s="52" t="s">
        <v>29538</v>
      </c>
      <c r="F9864" s="16" t="s">
        <v>11718</v>
      </c>
      <c r="G9864" s="16" t="s">
        <v>29537</v>
      </c>
      <c r="H9864" s="16" t="s">
        <v>30328</v>
      </c>
      <c r="I9864" s="16" t="s">
        <v>11719</v>
      </c>
      <c r="J9864" s="16"/>
    </row>
    <row r="9865" spans="1:10">
      <c r="A9865" s="16" t="s">
        <v>5161</v>
      </c>
      <c r="B9865" s="52" t="s">
        <v>35268</v>
      </c>
      <c r="C9865" s="16" t="str">
        <f t="shared" si="154"/>
        <v>015 - 958</v>
      </c>
      <c r="D9865" s="52"/>
      <c r="E9865" s="52" t="s">
        <v>32665</v>
      </c>
      <c r="G9865" s="16" t="s">
        <v>32664</v>
      </c>
      <c r="H9865" s="16" t="s">
        <v>32666</v>
      </c>
      <c r="I9865" s="16" t="s">
        <v>10007</v>
      </c>
      <c r="J9865" s="16" t="s">
        <v>34487</v>
      </c>
    </row>
    <row r="9866" spans="1:10">
      <c r="A9866" s="16" t="s">
        <v>33553</v>
      </c>
      <c r="B9866" s="52" t="s">
        <v>14185</v>
      </c>
      <c r="C9866" s="16" t="str">
        <f t="shared" si="154"/>
        <v>098 - 056</v>
      </c>
      <c r="D9866" s="52" t="s">
        <v>36059</v>
      </c>
      <c r="E9866" s="52" t="s">
        <v>10711</v>
      </c>
      <c r="F9866" s="16" t="s">
        <v>33554</v>
      </c>
      <c r="G9866" s="16" t="s">
        <v>10710</v>
      </c>
      <c r="H9866" s="16" t="s">
        <v>32666</v>
      </c>
      <c r="I9866" s="16" t="s">
        <v>33555</v>
      </c>
    </row>
    <row r="9867" spans="1:10">
      <c r="A9867" s="16" t="s">
        <v>691</v>
      </c>
      <c r="B9867" s="52" t="s">
        <v>29800</v>
      </c>
      <c r="C9867" s="16" t="str">
        <f t="shared" si="154"/>
        <v>015 - 240</v>
      </c>
      <c r="D9867" s="52" t="s">
        <v>36059</v>
      </c>
      <c r="E9867" s="52" t="s">
        <v>32665</v>
      </c>
      <c r="F9867" s="16" t="s">
        <v>30047</v>
      </c>
      <c r="G9867" s="16" t="s">
        <v>32664</v>
      </c>
      <c r="H9867" s="16" t="s">
        <v>32666</v>
      </c>
      <c r="I9867" s="16" t="s">
        <v>33555</v>
      </c>
      <c r="J9867" s="16" t="s">
        <v>7990</v>
      </c>
    </row>
    <row r="9868" spans="1:10">
      <c r="A9868" s="16" t="s">
        <v>23826</v>
      </c>
      <c r="B9868" s="52" t="s">
        <v>12809</v>
      </c>
      <c r="C9868" s="16" t="str">
        <f t="shared" si="154"/>
        <v>070 - 077</v>
      </c>
      <c r="D9868" s="52" t="s">
        <v>34487</v>
      </c>
      <c r="E9868" s="52" t="s">
        <v>23672</v>
      </c>
      <c r="F9868" s="16" t="s">
        <v>5711</v>
      </c>
      <c r="G9868" s="16" t="s">
        <v>23671</v>
      </c>
      <c r="H9868" s="16" t="s">
        <v>10748</v>
      </c>
      <c r="I9868" s="16" t="s">
        <v>23827</v>
      </c>
      <c r="J9868" s="16"/>
    </row>
    <row r="9869" spans="1:10">
      <c r="A9869" s="16" t="s">
        <v>21366</v>
      </c>
      <c r="B9869" s="52" t="s">
        <v>21207</v>
      </c>
      <c r="C9869" s="16" t="str">
        <f t="shared" si="154"/>
        <v>079 - 146</v>
      </c>
      <c r="D9869" s="52" t="s">
        <v>34487</v>
      </c>
      <c r="E9869" s="52" t="s">
        <v>4771</v>
      </c>
      <c r="F9869" s="16" t="s">
        <v>16660</v>
      </c>
      <c r="G9869" s="16" t="s">
        <v>4770</v>
      </c>
      <c r="H9869" s="16" t="s">
        <v>4772</v>
      </c>
      <c r="I9869" s="16" t="s">
        <v>16376</v>
      </c>
    </row>
    <row r="9870" spans="1:10">
      <c r="A9870" s="16" t="s">
        <v>2786</v>
      </c>
      <c r="B9870" s="52" t="s">
        <v>32991</v>
      </c>
      <c r="C9870" s="16" t="str">
        <f t="shared" si="154"/>
        <v>013 - 222</v>
      </c>
      <c r="D9870" s="52" t="s">
        <v>34487</v>
      </c>
      <c r="E9870" s="52" t="s">
        <v>26240</v>
      </c>
      <c r="F9870" s="16" t="s">
        <v>2787</v>
      </c>
      <c r="G9870" s="16" t="s">
        <v>26239</v>
      </c>
      <c r="H9870" s="16" t="s">
        <v>32666</v>
      </c>
      <c r="I9870" s="16" t="s">
        <v>2788</v>
      </c>
    </row>
    <row r="9871" spans="1:10">
      <c r="A9871" s="16" t="s">
        <v>14278</v>
      </c>
      <c r="B9871" s="52" t="s">
        <v>27176</v>
      </c>
      <c r="C9871" s="16" t="str">
        <f t="shared" si="154"/>
        <v>001 - 866</v>
      </c>
      <c r="D9871" s="52"/>
      <c r="E9871" s="52" t="s">
        <v>37671</v>
      </c>
      <c r="F9871" s="16"/>
      <c r="G9871" s="16" t="s">
        <v>37670</v>
      </c>
      <c r="H9871" s="16" t="s">
        <v>10732</v>
      </c>
      <c r="I9871" s="16" t="s">
        <v>14279</v>
      </c>
      <c r="J9871" s="16" t="s">
        <v>34487</v>
      </c>
    </row>
    <row r="9872" spans="1:10">
      <c r="A9872" s="16" t="s">
        <v>20166</v>
      </c>
      <c r="B9872" s="52" t="s">
        <v>27031</v>
      </c>
      <c r="C9872" s="16" t="str">
        <f t="shared" si="154"/>
        <v>016 - 211</v>
      </c>
      <c r="D9872" s="52" t="s">
        <v>34487</v>
      </c>
      <c r="E9872" s="52" t="s">
        <v>10742</v>
      </c>
      <c r="F9872" s="16" t="s">
        <v>10740</v>
      </c>
      <c r="G9872" s="16" t="s">
        <v>10741</v>
      </c>
      <c r="H9872" s="16" t="s">
        <v>32666</v>
      </c>
      <c r="I9872" s="16" t="s">
        <v>20167</v>
      </c>
    </row>
    <row r="9873" spans="1:10">
      <c r="A9873" s="16" t="s">
        <v>2226</v>
      </c>
      <c r="B9873" s="52" t="s">
        <v>7766</v>
      </c>
      <c r="C9873" s="16" t="str">
        <f t="shared" si="154"/>
        <v>064 - 808</v>
      </c>
      <c r="D9873" s="52"/>
      <c r="E9873" s="52" t="s">
        <v>27583</v>
      </c>
      <c r="F9873" s="16"/>
      <c r="G9873" s="16" t="s">
        <v>27582</v>
      </c>
      <c r="H9873" s="16" t="s">
        <v>30282</v>
      </c>
      <c r="I9873" s="16" t="s">
        <v>2227</v>
      </c>
      <c r="J9873" s="16" t="s">
        <v>34487</v>
      </c>
    </row>
    <row r="9874" spans="1:10">
      <c r="A9874" s="16" t="s">
        <v>34119</v>
      </c>
      <c r="B9874" s="52" t="s">
        <v>1579</v>
      </c>
      <c r="C9874" s="16" t="str">
        <f t="shared" si="154"/>
        <v>017 - 183</v>
      </c>
      <c r="D9874" s="52" t="s">
        <v>34487</v>
      </c>
      <c r="E9874" s="52" t="s">
        <v>22538</v>
      </c>
      <c r="F9874" s="16" t="s">
        <v>15544</v>
      </c>
      <c r="G9874" s="16" t="s">
        <v>22537</v>
      </c>
      <c r="H9874" s="16" t="s">
        <v>32666</v>
      </c>
      <c r="I9874" s="16" t="s">
        <v>34120</v>
      </c>
    </row>
    <row r="9875" spans="1:10">
      <c r="A9875" s="16" t="s">
        <v>31248</v>
      </c>
      <c r="B9875" s="52" t="s">
        <v>6844</v>
      </c>
      <c r="C9875" s="16" t="str">
        <f t="shared" si="154"/>
        <v>075 - 085</v>
      </c>
      <c r="D9875" s="52" t="s">
        <v>36059</v>
      </c>
      <c r="E9875" s="52" t="s">
        <v>25912</v>
      </c>
      <c r="F9875" s="16" t="s">
        <v>31249</v>
      </c>
      <c r="G9875" s="16" t="s">
        <v>31815</v>
      </c>
      <c r="H9875" s="16" t="s">
        <v>37422</v>
      </c>
      <c r="I9875" s="16" t="s">
        <v>12654</v>
      </c>
    </row>
    <row r="9876" spans="1:10">
      <c r="A9876" s="16" t="s">
        <v>15566</v>
      </c>
      <c r="B9876" s="52" t="s">
        <v>30235</v>
      </c>
      <c r="C9876" s="16" t="str">
        <f t="shared" si="154"/>
        <v>096 - 066</v>
      </c>
      <c r="D9876" s="52" t="s">
        <v>34487</v>
      </c>
      <c r="E9876" s="52" t="s">
        <v>14652</v>
      </c>
      <c r="F9876" s="16" t="s">
        <v>14650</v>
      </c>
      <c r="G9876" s="16" t="s">
        <v>14651</v>
      </c>
      <c r="H9876" s="16" t="s">
        <v>10732</v>
      </c>
      <c r="I9876" s="16" t="s">
        <v>15567</v>
      </c>
    </row>
    <row r="9877" spans="1:10">
      <c r="A9877" s="16" t="s">
        <v>29118</v>
      </c>
      <c r="B9877" s="52" t="s">
        <v>4598</v>
      </c>
      <c r="C9877" s="16" t="str">
        <f t="shared" si="154"/>
        <v>002 - 143</v>
      </c>
      <c r="D9877" s="52" t="s">
        <v>34487</v>
      </c>
      <c r="E9877" s="52" t="s">
        <v>36066</v>
      </c>
      <c r="F9877" s="16" t="s">
        <v>21966</v>
      </c>
      <c r="G9877" s="16" t="s">
        <v>20457</v>
      </c>
      <c r="H9877" s="16" t="s">
        <v>10732</v>
      </c>
      <c r="I9877" s="16" t="s">
        <v>15567</v>
      </c>
      <c r="J9877" s="16" t="s">
        <v>7990</v>
      </c>
    </row>
    <row r="9878" spans="1:10">
      <c r="A9878" s="16" t="s">
        <v>26120</v>
      </c>
      <c r="B9878" s="52" t="s">
        <v>8730</v>
      </c>
      <c r="C9878" s="16" t="str">
        <f t="shared" si="154"/>
        <v>022 - 924</v>
      </c>
      <c r="D9878" s="52"/>
      <c r="E9878" s="52" t="s">
        <v>4777</v>
      </c>
      <c r="G9878" s="16" t="s">
        <v>4776</v>
      </c>
      <c r="H9878" s="16" t="s">
        <v>4778</v>
      </c>
      <c r="I9878" s="16" t="s">
        <v>26121</v>
      </c>
      <c r="J9878" s="16" t="s">
        <v>34487</v>
      </c>
    </row>
    <row r="9879" spans="1:10">
      <c r="A9879" s="16" t="s">
        <v>5214</v>
      </c>
      <c r="B9879" s="52" t="s">
        <v>12185</v>
      </c>
      <c r="C9879" s="16" t="str">
        <f t="shared" si="154"/>
        <v>008 - 835</v>
      </c>
      <c r="D9879" s="52"/>
      <c r="E9879" s="52" t="s">
        <v>16664</v>
      </c>
      <c r="G9879" s="16" t="s">
        <v>16663</v>
      </c>
      <c r="H9879" s="16" t="s">
        <v>34573</v>
      </c>
      <c r="I9879" s="16" t="s">
        <v>5215</v>
      </c>
      <c r="J9879" s="16" t="s">
        <v>34487</v>
      </c>
    </row>
    <row r="9880" spans="1:10">
      <c r="A9880" s="16" t="s">
        <v>6599</v>
      </c>
      <c r="B9880" s="52" t="s">
        <v>21115</v>
      </c>
      <c r="C9880" s="16" t="str">
        <f t="shared" si="154"/>
        <v>041 - 064</v>
      </c>
      <c r="D9880" s="52" t="s">
        <v>34487</v>
      </c>
      <c r="E9880" s="52" t="s">
        <v>31873</v>
      </c>
      <c r="F9880" s="16" t="s">
        <v>34122</v>
      </c>
      <c r="G9880" s="16" t="s">
        <v>31872</v>
      </c>
      <c r="H9880" s="16" t="s">
        <v>20397</v>
      </c>
      <c r="I9880" s="16" t="s">
        <v>9279</v>
      </c>
    </row>
    <row r="9881" spans="1:10">
      <c r="A9881" s="16" t="s">
        <v>26129</v>
      </c>
      <c r="B9881" s="52" t="s">
        <v>3895</v>
      </c>
      <c r="C9881" s="16" t="str">
        <f t="shared" si="154"/>
        <v>022 - 925</v>
      </c>
      <c r="D9881" s="52"/>
      <c r="E9881" s="52" t="s">
        <v>4777</v>
      </c>
      <c r="G9881" s="16" t="s">
        <v>4776</v>
      </c>
      <c r="H9881" s="16" t="s">
        <v>4778</v>
      </c>
      <c r="I9881" s="16" t="s">
        <v>26130</v>
      </c>
      <c r="J9881" s="16" t="s">
        <v>34487</v>
      </c>
    </row>
    <row r="9882" spans="1:10">
      <c r="A9882" s="16" t="s">
        <v>2106</v>
      </c>
      <c r="B9882" s="52" t="s">
        <v>32992</v>
      </c>
      <c r="C9882" s="16" t="str">
        <f t="shared" si="154"/>
        <v>013 - 945</v>
      </c>
      <c r="D9882" s="52"/>
      <c r="E9882" s="52" t="s">
        <v>26240</v>
      </c>
      <c r="G9882" s="16" t="s">
        <v>26239</v>
      </c>
      <c r="H9882" s="16" t="s">
        <v>32666</v>
      </c>
      <c r="I9882" s="16" t="s">
        <v>2107</v>
      </c>
      <c r="J9882" s="16" t="s">
        <v>34487</v>
      </c>
    </row>
    <row r="9883" spans="1:10">
      <c r="A9883" s="16" t="s">
        <v>17041</v>
      </c>
      <c r="B9883" s="52" t="s">
        <v>21116</v>
      </c>
      <c r="C9883" s="16" t="str">
        <f t="shared" si="154"/>
        <v>041 - 065</v>
      </c>
      <c r="D9883" s="52" t="s">
        <v>36059</v>
      </c>
      <c r="E9883" s="52" t="s">
        <v>31873</v>
      </c>
      <c r="F9883" s="16" t="s">
        <v>3280</v>
      </c>
      <c r="G9883" s="16" t="s">
        <v>31872</v>
      </c>
      <c r="H9883" s="16" t="s">
        <v>20397</v>
      </c>
      <c r="I9883" s="16" t="s">
        <v>17042</v>
      </c>
    </row>
    <row r="9884" spans="1:10">
      <c r="A9884" s="16" t="s">
        <v>4950</v>
      </c>
      <c r="B9884" s="52" t="s">
        <v>27734</v>
      </c>
      <c r="C9884" s="16" t="str">
        <f t="shared" si="154"/>
        <v>076 - 087</v>
      </c>
      <c r="D9884" s="52" t="s">
        <v>34487</v>
      </c>
      <c r="E9884" s="52" t="s">
        <v>13510</v>
      </c>
      <c r="F9884" s="16" t="s">
        <v>17638</v>
      </c>
      <c r="G9884" s="16" t="s">
        <v>13509</v>
      </c>
      <c r="H9884" s="16" t="s">
        <v>13511</v>
      </c>
      <c r="I9884" s="16" t="s">
        <v>4951</v>
      </c>
    </row>
    <row r="9885" spans="1:10">
      <c r="A9885" s="16" t="s">
        <v>5990</v>
      </c>
      <c r="B9885" s="52" t="s">
        <v>31266</v>
      </c>
      <c r="C9885" s="16" t="str">
        <f t="shared" si="154"/>
        <v>061 - 091</v>
      </c>
      <c r="D9885" s="52" t="s">
        <v>36059</v>
      </c>
      <c r="E9885" s="52" t="s">
        <v>26249</v>
      </c>
      <c r="F9885" s="16" t="s">
        <v>10104</v>
      </c>
      <c r="G9885" s="16" t="s">
        <v>26248</v>
      </c>
      <c r="H9885" s="16" t="s">
        <v>30282</v>
      </c>
      <c r="I9885" s="16" t="s">
        <v>12450</v>
      </c>
      <c r="J9885" s="16"/>
    </row>
    <row r="9886" spans="1:10">
      <c r="A9886" s="16" t="s">
        <v>35024</v>
      </c>
      <c r="B9886" s="52" t="s">
        <v>31049</v>
      </c>
      <c r="C9886" s="16" t="str">
        <f t="shared" si="154"/>
        <v>065 - 146</v>
      </c>
      <c r="D9886" s="52" t="s">
        <v>34487</v>
      </c>
      <c r="E9886" s="52" t="s">
        <v>29546</v>
      </c>
      <c r="F9886" s="16" t="s">
        <v>35025</v>
      </c>
      <c r="G9886" s="16" t="s">
        <v>29545</v>
      </c>
      <c r="H9886" s="16" t="s">
        <v>30282</v>
      </c>
      <c r="I9886" s="16" t="s">
        <v>35026</v>
      </c>
    </row>
    <row r="9887" spans="1:10">
      <c r="A9887" s="16" t="s">
        <v>9107</v>
      </c>
      <c r="B9887" s="52" t="s">
        <v>13366</v>
      </c>
      <c r="C9887" s="16" t="str">
        <f t="shared" si="154"/>
        <v>014 - 065</v>
      </c>
      <c r="D9887" s="52" t="s">
        <v>34487</v>
      </c>
      <c r="E9887" s="52" t="s">
        <v>31453</v>
      </c>
      <c r="F9887" s="16" t="s">
        <v>9108</v>
      </c>
      <c r="G9887" s="16" t="s">
        <v>31452</v>
      </c>
      <c r="H9887" s="16" t="s">
        <v>32666</v>
      </c>
      <c r="I9887" s="16" t="s">
        <v>9109</v>
      </c>
    </row>
    <row r="9888" spans="1:10">
      <c r="A9888" s="16" t="s">
        <v>8513</v>
      </c>
      <c r="B9888" s="52" t="s">
        <v>3618</v>
      </c>
      <c r="C9888" s="16" t="str">
        <f t="shared" si="154"/>
        <v>027 - 040</v>
      </c>
      <c r="D9888" s="52" t="s">
        <v>36059</v>
      </c>
      <c r="E9888" s="52" t="s">
        <v>16168</v>
      </c>
      <c r="F9888" s="16" t="s">
        <v>23039</v>
      </c>
      <c r="G9888" s="16" t="s">
        <v>16167</v>
      </c>
      <c r="H9888" s="16" t="s">
        <v>32660</v>
      </c>
      <c r="I9888" s="16" t="s">
        <v>12666</v>
      </c>
      <c r="J9888" s="16"/>
    </row>
    <row r="9889" spans="1:10">
      <c r="A9889" s="16" t="s">
        <v>12788</v>
      </c>
      <c r="B9889" s="52" t="s">
        <v>11427</v>
      </c>
      <c r="C9889" s="16" t="str">
        <f t="shared" si="154"/>
        <v>062 - 074</v>
      </c>
      <c r="D9889" s="52" t="s">
        <v>36059</v>
      </c>
      <c r="E9889" s="52" t="s">
        <v>1277</v>
      </c>
      <c r="F9889" s="16" t="s">
        <v>23272</v>
      </c>
      <c r="G9889" s="16" t="s">
        <v>1276</v>
      </c>
      <c r="H9889" s="16" t="s">
        <v>30282</v>
      </c>
      <c r="I9889" s="16" t="s">
        <v>12789</v>
      </c>
    </row>
    <row r="9890" spans="1:10">
      <c r="A9890" s="16" t="s">
        <v>6283</v>
      </c>
      <c r="B9890" s="52" t="s">
        <v>27032</v>
      </c>
      <c r="C9890" s="16" t="str">
        <f t="shared" si="154"/>
        <v>016 - 212</v>
      </c>
      <c r="D9890" s="52" t="s">
        <v>36059</v>
      </c>
      <c r="E9890" s="52" t="s">
        <v>10742</v>
      </c>
      <c r="F9890" s="16" t="s">
        <v>10740</v>
      </c>
      <c r="G9890" s="16" t="s">
        <v>10741</v>
      </c>
      <c r="H9890" s="16" t="s">
        <v>32666</v>
      </c>
      <c r="I9890" s="16" t="s">
        <v>6284</v>
      </c>
    </row>
    <row r="9891" spans="1:10">
      <c r="A9891" s="16" t="s">
        <v>1895</v>
      </c>
      <c r="B9891" s="52" t="s">
        <v>14125</v>
      </c>
      <c r="C9891" s="16" t="str">
        <f t="shared" si="154"/>
        <v>090 - 080</v>
      </c>
      <c r="D9891" s="52" t="s">
        <v>34487</v>
      </c>
      <c r="E9891" s="52" t="s">
        <v>33520</v>
      </c>
      <c r="F9891" s="16" t="s">
        <v>33518</v>
      </c>
      <c r="G9891" s="16" t="s">
        <v>33519</v>
      </c>
      <c r="H9891" s="16" t="s">
        <v>33521</v>
      </c>
      <c r="I9891" s="16" t="s">
        <v>1896</v>
      </c>
    </row>
    <row r="9892" spans="1:10">
      <c r="A9892" s="16" t="s">
        <v>29660</v>
      </c>
      <c r="B9892" s="52" t="s">
        <v>24626</v>
      </c>
      <c r="C9892" s="16" t="str">
        <f t="shared" si="154"/>
        <v>022 - 189</v>
      </c>
      <c r="D9892" s="52" t="s">
        <v>34487</v>
      </c>
      <c r="E9892" s="52" t="s">
        <v>4777</v>
      </c>
      <c r="F9892" s="16" t="s">
        <v>16232</v>
      </c>
      <c r="G9892" s="16" t="s">
        <v>4776</v>
      </c>
      <c r="H9892" s="16" t="s">
        <v>4778</v>
      </c>
      <c r="I9892" s="16" t="s">
        <v>29661</v>
      </c>
    </row>
    <row r="9893" spans="1:10">
      <c r="A9893" s="16" t="s">
        <v>29460</v>
      </c>
      <c r="B9893" s="52" t="s">
        <v>24627</v>
      </c>
      <c r="C9893" s="16" t="str">
        <f t="shared" si="154"/>
        <v>022 - 188</v>
      </c>
      <c r="D9893" s="52" t="s">
        <v>34487</v>
      </c>
      <c r="E9893" s="52" t="s">
        <v>4777</v>
      </c>
      <c r="F9893" s="16" t="s">
        <v>16232</v>
      </c>
      <c r="G9893" s="16" t="s">
        <v>4776</v>
      </c>
      <c r="H9893" s="16" t="s">
        <v>4778</v>
      </c>
      <c r="I9893" s="16" t="s">
        <v>29461</v>
      </c>
    </row>
    <row r="9894" spans="1:10">
      <c r="A9894" s="16" t="s">
        <v>24887</v>
      </c>
      <c r="B9894" s="52" t="s">
        <v>19538</v>
      </c>
      <c r="C9894" s="16" t="str">
        <f t="shared" si="154"/>
        <v>021 - 904</v>
      </c>
      <c r="D9894" s="52"/>
      <c r="E9894" s="52" t="s">
        <v>14657</v>
      </c>
      <c r="F9894" s="16"/>
      <c r="G9894" s="16" t="s">
        <v>14656</v>
      </c>
      <c r="H9894" s="16" t="s">
        <v>4778</v>
      </c>
      <c r="I9894" s="16" t="s">
        <v>24888</v>
      </c>
      <c r="J9894" s="16" t="s">
        <v>34487</v>
      </c>
    </row>
    <row r="9895" spans="1:10">
      <c r="A9895" s="16" t="s">
        <v>9821</v>
      </c>
      <c r="B9895" s="52" t="s">
        <v>37780</v>
      </c>
      <c r="C9895" s="16" t="str">
        <f t="shared" si="154"/>
        <v>031 - 730</v>
      </c>
      <c r="D9895" s="52"/>
      <c r="E9895" s="52" t="s">
        <v>7531</v>
      </c>
      <c r="F9895" s="16"/>
      <c r="G9895" s="16" t="s">
        <v>7530</v>
      </c>
      <c r="H9895" s="16" t="s">
        <v>30334</v>
      </c>
      <c r="I9895" s="16" t="s">
        <v>9822</v>
      </c>
      <c r="J9895" s="16" t="s">
        <v>34487</v>
      </c>
    </row>
    <row r="9896" spans="1:10">
      <c r="A9896" s="16" t="s">
        <v>11914</v>
      </c>
      <c r="B9896" s="52" t="s">
        <v>14126</v>
      </c>
      <c r="C9896" s="16" t="str">
        <f t="shared" si="154"/>
        <v>090 - 070</v>
      </c>
      <c r="D9896" s="52" t="s">
        <v>34487</v>
      </c>
      <c r="E9896" s="52" t="s">
        <v>33520</v>
      </c>
      <c r="F9896" s="16" t="s">
        <v>11915</v>
      </c>
      <c r="G9896" s="16" t="s">
        <v>33519</v>
      </c>
      <c r="H9896" s="16" t="s">
        <v>33521</v>
      </c>
      <c r="I9896" s="16" t="s">
        <v>11916</v>
      </c>
    </row>
    <row r="9897" spans="1:10">
      <c r="A9897" s="16" t="s">
        <v>28148</v>
      </c>
      <c r="B9897" s="52" t="s">
        <v>1580</v>
      </c>
      <c r="C9897" s="16" t="str">
        <f t="shared" si="154"/>
        <v>017 - 184</v>
      </c>
      <c r="D9897" s="52" t="s">
        <v>34487</v>
      </c>
      <c r="E9897" s="52" t="s">
        <v>22538</v>
      </c>
      <c r="F9897" s="16" t="s">
        <v>6945</v>
      </c>
      <c r="G9897" s="16" t="s">
        <v>22537</v>
      </c>
      <c r="H9897" s="16" t="s">
        <v>32666</v>
      </c>
      <c r="I9897" s="16" t="s">
        <v>28149</v>
      </c>
    </row>
    <row r="9898" spans="1:10">
      <c r="A9898" s="16" t="s">
        <v>34499</v>
      </c>
      <c r="B9898" s="52" t="s">
        <v>20451</v>
      </c>
      <c r="C9898" s="16" t="str">
        <f t="shared" si="154"/>
        <v>004 - 820</v>
      </c>
      <c r="D9898" s="52"/>
      <c r="E9898" s="52" t="s">
        <v>10758</v>
      </c>
      <c r="F9898" s="16"/>
      <c r="G9898" s="16" t="s">
        <v>10757</v>
      </c>
      <c r="H9898" s="16" t="s">
        <v>10732</v>
      </c>
      <c r="I9898" s="16" t="s">
        <v>34500</v>
      </c>
      <c r="J9898" s="16" t="s">
        <v>34487</v>
      </c>
    </row>
    <row r="9899" spans="1:10">
      <c r="A9899" s="16" t="s">
        <v>30249</v>
      </c>
      <c r="B9899" s="52" t="s">
        <v>24628</v>
      </c>
      <c r="C9899" s="16" t="str">
        <f t="shared" si="154"/>
        <v>022 - 190</v>
      </c>
      <c r="D9899" s="52" t="s">
        <v>34487</v>
      </c>
      <c r="E9899" s="52" t="s">
        <v>4777</v>
      </c>
      <c r="F9899" s="16" t="s">
        <v>16232</v>
      </c>
      <c r="G9899" s="16" t="s">
        <v>4776</v>
      </c>
      <c r="H9899" s="16" t="s">
        <v>4778</v>
      </c>
      <c r="I9899" s="16" t="s">
        <v>30250</v>
      </c>
    </row>
    <row r="9900" spans="1:10">
      <c r="A9900" s="16" t="s">
        <v>12509</v>
      </c>
      <c r="B9900" s="52" t="s">
        <v>24629</v>
      </c>
      <c r="C9900" s="16" t="str">
        <f t="shared" si="154"/>
        <v>022 - 191</v>
      </c>
      <c r="D9900" s="52" t="s">
        <v>34487</v>
      </c>
      <c r="E9900" s="52" t="s">
        <v>4777</v>
      </c>
      <c r="F9900" s="16" t="s">
        <v>3661</v>
      </c>
      <c r="G9900" s="16" t="s">
        <v>4776</v>
      </c>
      <c r="H9900" s="16" t="s">
        <v>4778</v>
      </c>
      <c r="I9900" s="16" t="s">
        <v>12510</v>
      </c>
    </row>
    <row r="9901" spans="1:10">
      <c r="A9901" s="16" t="s">
        <v>26164</v>
      </c>
      <c r="B9901" s="52" t="s">
        <v>19539</v>
      </c>
      <c r="C9901" s="16" t="str">
        <f t="shared" si="154"/>
        <v>021 - 905</v>
      </c>
      <c r="D9901" s="52"/>
      <c r="E9901" s="52" t="s">
        <v>14657</v>
      </c>
      <c r="F9901" s="16"/>
      <c r="G9901" s="16" t="s">
        <v>14656</v>
      </c>
      <c r="H9901" s="16" t="s">
        <v>4778</v>
      </c>
      <c r="I9901" s="16" t="s">
        <v>16780</v>
      </c>
      <c r="J9901" s="16" t="s">
        <v>34487</v>
      </c>
    </row>
    <row r="9902" spans="1:10">
      <c r="A9902" s="16" t="s">
        <v>22059</v>
      </c>
      <c r="B9902" s="52" t="s">
        <v>27483</v>
      </c>
      <c r="C9902" s="16" t="str">
        <f t="shared" si="154"/>
        <v>040 - 805</v>
      </c>
      <c r="D9902" s="52"/>
      <c r="E9902" s="52" t="s">
        <v>32809</v>
      </c>
      <c r="F9902" s="16"/>
      <c r="G9902" s="16" t="s">
        <v>32808</v>
      </c>
      <c r="H9902" s="16" t="s">
        <v>35981</v>
      </c>
      <c r="I9902" s="16" t="s">
        <v>22060</v>
      </c>
      <c r="J9902" s="16" t="s">
        <v>34487</v>
      </c>
    </row>
    <row r="9903" spans="1:10">
      <c r="A9903" s="16" t="s">
        <v>20270</v>
      </c>
      <c r="B9903" s="52" t="s">
        <v>13422</v>
      </c>
      <c r="C9903" s="16" t="str">
        <f t="shared" si="154"/>
        <v>028 - 089</v>
      </c>
      <c r="D9903" s="52" t="s">
        <v>36059</v>
      </c>
      <c r="E9903" s="52" t="s">
        <v>32659</v>
      </c>
      <c r="F9903" s="16" t="s">
        <v>20271</v>
      </c>
      <c r="G9903" s="16" t="s">
        <v>32658</v>
      </c>
      <c r="H9903" s="16" t="s">
        <v>32660</v>
      </c>
      <c r="I9903" s="16" t="s">
        <v>20272</v>
      </c>
    </row>
    <row r="9904" spans="1:10">
      <c r="A9904" s="16" t="s">
        <v>12710</v>
      </c>
      <c r="B9904" s="52" t="s">
        <v>12733</v>
      </c>
      <c r="C9904" s="16" t="str">
        <f t="shared" si="154"/>
        <v>030 - 119</v>
      </c>
      <c r="D9904" s="52" t="s">
        <v>36059</v>
      </c>
      <c r="E9904" s="52" t="s">
        <v>35970</v>
      </c>
      <c r="F9904" s="16" t="s">
        <v>23713</v>
      </c>
      <c r="G9904" s="16" t="s">
        <v>35969</v>
      </c>
      <c r="H9904" s="16" t="s">
        <v>30334</v>
      </c>
      <c r="I9904" s="16" t="s">
        <v>8529</v>
      </c>
    </row>
    <row r="9905" spans="1:16">
      <c r="A9905" s="16" t="s">
        <v>22308</v>
      </c>
      <c r="B9905" s="52" t="s">
        <v>7767</v>
      </c>
      <c r="C9905" s="16" t="str">
        <f t="shared" si="154"/>
        <v>064 - 108</v>
      </c>
      <c r="D9905" s="52" t="s">
        <v>34487</v>
      </c>
      <c r="E9905" s="52" t="s">
        <v>27583</v>
      </c>
      <c r="F9905" s="16" t="s">
        <v>22309</v>
      </c>
      <c r="G9905" s="16" t="s">
        <v>27582</v>
      </c>
      <c r="H9905" s="16" t="s">
        <v>30282</v>
      </c>
      <c r="I9905" s="16" t="s">
        <v>34666</v>
      </c>
    </row>
    <row r="9906" spans="1:16" ht="25.5">
      <c r="A9906" s="16" t="s">
        <v>13962</v>
      </c>
      <c r="B9906" s="52" t="s">
        <v>8306</v>
      </c>
      <c r="C9906" s="16" t="str">
        <f t="shared" si="154"/>
        <v>067 - 041</v>
      </c>
      <c r="D9906" s="52" t="s">
        <v>34487</v>
      </c>
      <c r="E9906" s="52" t="s">
        <v>34404</v>
      </c>
      <c r="F9906" s="16" t="s">
        <v>34246</v>
      </c>
      <c r="G9906" s="16" t="s">
        <v>34403</v>
      </c>
      <c r="H9906" s="16" t="s">
        <v>15395</v>
      </c>
      <c r="I9906" s="16" t="s">
        <v>34247</v>
      </c>
      <c r="J9906" s="16"/>
      <c r="N9906" t="s">
        <v>30549</v>
      </c>
      <c r="P9906" s="423" t="s">
        <v>30545</v>
      </c>
    </row>
    <row r="9907" spans="1:16">
      <c r="A9907" s="16" t="s">
        <v>17587</v>
      </c>
      <c r="B9907" s="52" t="s">
        <v>9004</v>
      </c>
      <c r="C9907" s="16" t="str">
        <f t="shared" si="154"/>
        <v>003 - 144</v>
      </c>
      <c r="D9907" s="52" t="s">
        <v>36059</v>
      </c>
      <c r="E9907" s="52" t="s">
        <v>3328</v>
      </c>
      <c r="F9907" s="16" t="s">
        <v>15958</v>
      </c>
      <c r="G9907" s="16" t="s">
        <v>10731</v>
      </c>
      <c r="H9907" s="16" t="s">
        <v>10732</v>
      </c>
      <c r="I9907" s="16" t="s">
        <v>17588</v>
      </c>
    </row>
    <row r="9908" spans="1:16">
      <c r="A9908" s="16" t="s">
        <v>10267</v>
      </c>
      <c r="B9908" s="52" t="s">
        <v>24760</v>
      </c>
      <c r="C9908" s="16" t="str">
        <f t="shared" si="154"/>
        <v>060 - 077</v>
      </c>
      <c r="D9908" s="52" t="s">
        <v>34487</v>
      </c>
      <c r="E9908" s="52" t="s">
        <v>10737</v>
      </c>
      <c r="F9908" s="16" t="s">
        <v>22872</v>
      </c>
      <c r="G9908" s="16" t="s">
        <v>10736</v>
      </c>
      <c r="H9908" s="16" t="s">
        <v>20396</v>
      </c>
      <c r="I9908" s="16" t="s">
        <v>10268</v>
      </c>
      <c r="J9908" s="16"/>
    </row>
    <row r="9909" spans="1:16">
      <c r="A9909" s="16" t="s">
        <v>10581</v>
      </c>
      <c r="B9909" s="52" t="s">
        <v>19540</v>
      </c>
      <c r="C9909" s="16" t="str">
        <f t="shared" si="154"/>
        <v>021 - 096</v>
      </c>
      <c r="D9909" s="52" t="s">
        <v>34487</v>
      </c>
      <c r="E9909" s="52" t="s">
        <v>14657</v>
      </c>
      <c r="F9909" s="16" t="s">
        <v>24370</v>
      </c>
      <c r="G9909" s="16" t="s">
        <v>14656</v>
      </c>
      <c r="H9909" s="16" t="s">
        <v>4778</v>
      </c>
      <c r="I9909" s="16" t="s">
        <v>10582</v>
      </c>
    </row>
    <row r="9910" spans="1:16">
      <c r="A9910" s="16" t="s">
        <v>36471</v>
      </c>
      <c r="B9910" s="52" t="s">
        <v>19655</v>
      </c>
      <c r="C9910" s="16" t="str">
        <f t="shared" si="154"/>
        <v>034 - 038</v>
      </c>
      <c r="D9910" s="52" t="s">
        <v>34487</v>
      </c>
      <c r="E9910" s="52" t="s">
        <v>23677</v>
      </c>
      <c r="F9910" s="16" t="s">
        <v>1969</v>
      </c>
      <c r="G9910" s="16" t="s">
        <v>23676</v>
      </c>
      <c r="H9910" s="16" t="s">
        <v>35981</v>
      </c>
      <c r="I9910" s="16" t="s">
        <v>9193</v>
      </c>
    </row>
    <row r="9911" spans="1:16">
      <c r="A9911" s="16" t="s">
        <v>32847</v>
      </c>
      <c r="B9911" s="52" t="s">
        <v>2078</v>
      </c>
      <c r="C9911" s="16" t="str">
        <f t="shared" si="154"/>
        <v>090 - 086</v>
      </c>
      <c r="D9911" s="52" t="s">
        <v>36059</v>
      </c>
      <c r="E9911" s="52" t="s">
        <v>33520</v>
      </c>
      <c r="F9911" s="16" t="s">
        <v>29884</v>
      </c>
      <c r="G9911" s="16" t="s">
        <v>33519</v>
      </c>
      <c r="H9911" s="16" t="s">
        <v>33521</v>
      </c>
      <c r="I9911" s="16" t="s">
        <v>32848</v>
      </c>
    </row>
    <row r="9912" spans="1:16">
      <c r="A9912" s="16" t="s">
        <v>30653</v>
      </c>
      <c r="B9912" s="52" t="s">
        <v>14800</v>
      </c>
      <c r="C9912" s="16" t="str">
        <f t="shared" si="154"/>
        <v>022 - 192</v>
      </c>
      <c r="D9912" s="52" t="s">
        <v>34487</v>
      </c>
      <c r="E9912" s="52" t="s">
        <v>4777</v>
      </c>
      <c r="F9912" s="16" t="s">
        <v>10251</v>
      </c>
      <c r="G9912" s="16" t="s">
        <v>4776</v>
      </c>
      <c r="H9912" s="16" t="s">
        <v>4778</v>
      </c>
      <c r="I9912" s="16" t="s">
        <v>30654</v>
      </c>
    </row>
    <row r="9913" spans="1:16">
      <c r="A9913" s="16" t="s">
        <v>26989</v>
      </c>
      <c r="B9913" s="52" t="s">
        <v>19541</v>
      </c>
      <c r="C9913" s="16" t="str">
        <f t="shared" si="154"/>
        <v>021 - 097</v>
      </c>
      <c r="D9913" s="52" t="s">
        <v>34487</v>
      </c>
      <c r="E9913" s="52" t="s">
        <v>14657</v>
      </c>
      <c r="F9913" s="16" t="s">
        <v>26990</v>
      </c>
      <c r="G9913" s="16" t="s">
        <v>14656</v>
      </c>
      <c r="H9913" s="16" t="s">
        <v>4778</v>
      </c>
      <c r="I9913" s="16" t="s">
        <v>26991</v>
      </c>
    </row>
    <row r="9914" spans="1:16">
      <c r="A9914" s="16" t="s">
        <v>7510</v>
      </c>
      <c r="B9914" s="52" t="s">
        <v>37213</v>
      </c>
      <c r="C9914" s="16" t="str">
        <f t="shared" si="154"/>
        <v>072 - 043</v>
      </c>
      <c r="D9914" s="52" t="s">
        <v>36059</v>
      </c>
      <c r="E9914" s="52" t="s">
        <v>23759</v>
      </c>
      <c r="F9914" s="16" t="s">
        <v>7511</v>
      </c>
      <c r="G9914" s="16" t="s">
        <v>23758</v>
      </c>
      <c r="H9914" s="16" t="s">
        <v>37422</v>
      </c>
      <c r="I9914" s="16" t="s">
        <v>7512</v>
      </c>
    </row>
    <row r="9915" spans="1:16">
      <c r="A9915" s="16" t="s">
        <v>29689</v>
      </c>
      <c r="B9915" s="52" t="s">
        <v>9461</v>
      </c>
      <c r="C9915" s="16" t="str">
        <f t="shared" si="154"/>
        <v>083 - 106</v>
      </c>
      <c r="D9915" s="52" t="s">
        <v>36059</v>
      </c>
      <c r="E9915" s="52" t="s">
        <v>21246</v>
      </c>
      <c r="F9915" s="16" t="s">
        <v>32120</v>
      </c>
      <c r="G9915" s="16" t="s">
        <v>21245</v>
      </c>
      <c r="H9915" s="16" t="s">
        <v>29917</v>
      </c>
      <c r="I9915" s="16" t="s">
        <v>29690</v>
      </c>
    </row>
    <row r="9916" spans="1:16">
      <c r="A9916" s="16" t="s">
        <v>1756</v>
      </c>
      <c r="B9916" s="52" t="s">
        <v>14801</v>
      </c>
      <c r="C9916" s="16" t="str">
        <f t="shared" si="154"/>
        <v>022 - 926</v>
      </c>
      <c r="D9916" s="52"/>
      <c r="E9916" s="52" t="s">
        <v>4777</v>
      </c>
      <c r="G9916" s="16" t="s">
        <v>4776</v>
      </c>
      <c r="H9916" s="16" t="s">
        <v>4778</v>
      </c>
      <c r="I9916" s="16" t="s">
        <v>6971</v>
      </c>
      <c r="J9916" s="16" t="s">
        <v>34487</v>
      </c>
    </row>
    <row r="9917" spans="1:16">
      <c r="A9917" s="16" t="s">
        <v>14980</v>
      </c>
      <c r="B9917" s="52" t="s">
        <v>19542</v>
      </c>
      <c r="C9917" s="16" t="str">
        <f t="shared" si="154"/>
        <v>021 - 098</v>
      </c>
      <c r="D9917" s="52" t="s">
        <v>34487</v>
      </c>
      <c r="E9917" s="52" t="s">
        <v>14657</v>
      </c>
      <c r="F9917" s="16" t="s">
        <v>9178</v>
      </c>
      <c r="G9917" s="16" t="s">
        <v>14656</v>
      </c>
      <c r="H9917" s="16" t="s">
        <v>4778</v>
      </c>
      <c r="I9917" s="16" t="s">
        <v>14981</v>
      </c>
    </row>
    <row r="9918" spans="1:16">
      <c r="A9918" s="16" t="s">
        <v>11909</v>
      </c>
      <c r="B9918" s="52" t="s">
        <v>30575</v>
      </c>
      <c r="C9918" s="16" t="str">
        <f t="shared" si="154"/>
        <v>082 - 070</v>
      </c>
      <c r="D9918" s="52" t="s">
        <v>36059</v>
      </c>
      <c r="E9918" s="52" t="s">
        <v>1263</v>
      </c>
      <c r="F9918" s="16" t="s">
        <v>11910</v>
      </c>
      <c r="G9918" s="16" t="s">
        <v>1262</v>
      </c>
      <c r="H9918" s="16" t="s">
        <v>29917</v>
      </c>
      <c r="I9918" s="16" t="s">
        <v>11911</v>
      </c>
    </row>
    <row r="9919" spans="1:16">
      <c r="A9919" s="16" t="s">
        <v>26713</v>
      </c>
      <c r="B9919" s="52" t="s">
        <v>12810</v>
      </c>
      <c r="C9919" s="16" t="str">
        <f t="shared" si="154"/>
        <v>070 - 078</v>
      </c>
      <c r="D9919" s="52" t="s">
        <v>36059</v>
      </c>
      <c r="E9919" s="52" t="s">
        <v>23672</v>
      </c>
      <c r="F9919" s="16" t="s">
        <v>26714</v>
      </c>
      <c r="G9919" s="16" t="s">
        <v>23671</v>
      </c>
      <c r="H9919" s="16" t="s">
        <v>10748</v>
      </c>
      <c r="I9919" s="16" t="s">
        <v>26715</v>
      </c>
      <c r="J9919" s="16"/>
    </row>
    <row r="9920" spans="1:16">
      <c r="A9920" s="16" t="s">
        <v>16529</v>
      </c>
      <c r="B9920" s="52" t="s">
        <v>14802</v>
      </c>
      <c r="C9920" s="16" t="str">
        <f t="shared" si="154"/>
        <v>022 - 927</v>
      </c>
      <c r="D9920" s="52"/>
      <c r="E9920" s="52" t="s">
        <v>4777</v>
      </c>
      <c r="G9920" s="16" t="s">
        <v>4776</v>
      </c>
      <c r="H9920" s="16" t="s">
        <v>4778</v>
      </c>
      <c r="I9920" s="16" t="s">
        <v>16530</v>
      </c>
      <c r="J9920" s="16" t="s">
        <v>34487</v>
      </c>
    </row>
    <row r="9921" spans="1:10">
      <c r="A9921" s="16" t="s">
        <v>19161</v>
      </c>
      <c r="B9921" s="52" t="s">
        <v>34529</v>
      </c>
      <c r="C9921" s="16" t="str">
        <f t="shared" si="154"/>
        <v>012 - 126</v>
      </c>
      <c r="D9921" s="52" t="s">
        <v>36059</v>
      </c>
      <c r="E9921" s="52" t="s">
        <v>18879</v>
      </c>
      <c r="F9921" s="16" t="s">
        <v>25803</v>
      </c>
      <c r="G9921" s="16" t="s">
        <v>26253</v>
      </c>
      <c r="H9921" s="16" t="s">
        <v>32666</v>
      </c>
      <c r="I9921" s="16" t="s">
        <v>19162</v>
      </c>
    </row>
    <row r="9922" spans="1:10">
      <c r="A9922" s="16" t="s">
        <v>36686</v>
      </c>
      <c r="B9922" s="52" t="s">
        <v>28324</v>
      </c>
      <c r="C9922" s="16" t="str">
        <f t="shared" si="154"/>
        <v>096 - 067</v>
      </c>
      <c r="D9922" s="52" t="s">
        <v>34487</v>
      </c>
      <c r="E9922" s="52" t="s">
        <v>14652</v>
      </c>
      <c r="F9922" s="16" t="s">
        <v>26401</v>
      </c>
      <c r="G9922" s="16" t="s">
        <v>14651</v>
      </c>
      <c r="H9922" s="16" t="s">
        <v>10732</v>
      </c>
      <c r="I9922" s="16" t="s">
        <v>34718</v>
      </c>
    </row>
    <row r="9923" spans="1:10">
      <c r="A9923" s="16" t="s">
        <v>17580</v>
      </c>
      <c r="B9923" s="52" t="s">
        <v>4599</v>
      </c>
      <c r="C9923" s="16" t="str">
        <f t="shared" si="154"/>
        <v>002 - 144</v>
      </c>
      <c r="D9923" s="52" t="s">
        <v>34487</v>
      </c>
      <c r="E9923" s="52" t="s">
        <v>36066</v>
      </c>
      <c r="F9923" s="16" t="s">
        <v>15302</v>
      </c>
      <c r="G9923" s="16" t="s">
        <v>20457</v>
      </c>
      <c r="H9923" s="16" t="s">
        <v>10732</v>
      </c>
      <c r="I9923" s="16" t="s">
        <v>34718</v>
      </c>
      <c r="J9923" s="16" t="s">
        <v>7990</v>
      </c>
    </row>
    <row r="9924" spans="1:10">
      <c r="A9924" s="16" t="s">
        <v>22756</v>
      </c>
      <c r="B9924" s="52" t="s">
        <v>6138</v>
      </c>
      <c r="C9924" s="16" t="str">
        <f t="shared" ref="C9924:C9987" si="155">MID(A9924,1,3) &amp;" - " &amp;MID(A9924,4,3)</f>
        <v>055 - 032</v>
      </c>
      <c r="D9924" s="52" t="s">
        <v>34487</v>
      </c>
      <c r="E9924" s="52" t="s">
        <v>1268</v>
      </c>
      <c r="F9924" s="16" t="s">
        <v>22757</v>
      </c>
      <c r="G9924" s="16" t="s">
        <v>1267</v>
      </c>
      <c r="H9924" s="16" t="s">
        <v>1269</v>
      </c>
      <c r="I9924" s="16" t="s">
        <v>22758</v>
      </c>
      <c r="J9924" s="16"/>
    </row>
    <row r="9925" spans="1:10">
      <c r="A9925" s="16" t="s">
        <v>24610</v>
      </c>
      <c r="B9925" s="52" t="s">
        <v>27033</v>
      </c>
      <c r="C9925" s="16" t="str">
        <f t="shared" si="155"/>
        <v>016 - 213</v>
      </c>
      <c r="D9925" s="52" t="s">
        <v>36059</v>
      </c>
      <c r="E9925" s="52" t="s">
        <v>10742</v>
      </c>
      <c r="F9925" s="16" t="s">
        <v>10412</v>
      </c>
      <c r="G9925" s="16" t="s">
        <v>10741</v>
      </c>
      <c r="H9925" s="16" t="s">
        <v>32666</v>
      </c>
      <c r="I9925" s="16" t="s">
        <v>24611</v>
      </c>
    </row>
    <row r="9926" spans="1:10">
      <c r="A9926" s="16" t="s">
        <v>22015</v>
      </c>
      <c r="B9926" s="52" t="s">
        <v>37781</v>
      </c>
      <c r="C9926" s="16" t="str">
        <f t="shared" si="155"/>
        <v>031 - 871</v>
      </c>
      <c r="D9926" s="52"/>
      <c r="E9926" s="52" t="s">
        <v>7531</v>
      </c>
      <c r="F9926" s="16"/>
      <c r="G9926" s="16" t="s">
        <v>7530</v>
      </c>
      <c r="H9926" s="16" t="s">
        <v>30334</v>
      </c>
      <c r="I9926" s="16" t="s">
        <v>22016</v>
      </c>
      <c r="J9926" s="16" t="s">
        <v>34487</v>
      </c>
    </row>
    <row r="9927" spans="1:10">
      <c r="A9927" s="16" t="s">
        <v>26758</v>
      </c>
      <c r="B9927" s="52" t="s">
        <v>2636</v>
      </c>
      <c r="C9927" s="16" t="str">
        <f t="shared" si="155"/>
        <v>S99 - 346</v>
      </c>
      <c r="D9927" s="52"/>
      <c r="E9927" s="52" t="s">
        <v>15509</v>
      </c>
      <c r="F9927" s="16"/>
      <c r="G9927" s="16" t="s">
        <v>10725</v>
      </c>
      <c r="H9927" s="16" t="s">
        <v>10727</v>
      </c>
      <c r="I9927" s="16" t="s">
        <v>6669</v>
      </c>
      <c r="J9927" s="16" t="s">
        <v>7990</v>
      </c>
    </row>
    <row r="9928" spans="1:10">
      <c r="A9928" s="16" t="s">
        <v>4850</v>
      </c>
      <c r="B9928" s="52" t="s">
        <v>12145</v>
      </c>
      <c r="C9928" s="16" t="str">
        <f t="shared" si="155"/>
        <v>059 - 032</v>
      </c>
      <c r="D9928" s="52" t="s">
        <v>34487</v>
      </c>
      <c r="E9928" s="52" t="s">
        <v>37309</v>
      </c>
      <c r="F9928" s="16" t="s">
        <v>1361</v>
      </c>
      <c r="G9928" s="16" t="s">
        <v>37308</v>
      </c>
      <c r="H9928" s="16" t="s">
        <v>20396</v>
      </c>
      <c r="I9928" s="16" t="s">
        <v>1362</v>
      </c>
      <c r="J9928" s="16"/>
    </row>
    <row r="9929" spans="1:10">
      <c r="A9929" s="16" t="s">
        <v>35265</v>
      </c>
      <c r="B9929" s="52" t="s">
        <v>174</v>
      </c>
      <c r="C9929" s="16" t="str">
        <f t="shared" si="155"/>
        <v>022 - 193</v>
      </c>
      <c r="D9929" s="52" t="s">
        <v>34487</v>
      </c>
      <c r="E9929" s="52" t="s">
        <v>4777</v>
      </c>
      <c r="F9929" s="16" t="s">
        <v>3661</v>
      </c>
      <c r="G9929" s="16" t="s">
        <v>4776</v>
      </c>
      <c r="H9929" s="16" t="s">
        <v>4778</v>
      </c>
      <c r="I9929" s="16" t="s">
        <v>26077</v>
      </c>
    </row>
    <row r="9930" spans="1:10">
      <c r="A9930" s="16" t="s">
        <v>9769</v>
      </c>
      <c r="B9930" s="52" t="s">
        <v>12115</v>
      </c>
      <c r="C9930" s="16" t="str">
        <f t="shared" si="155"/>
        <v>095 - 065</v>
      </c>
      <c r="D9930" s="52" t="s">
        <v>36059</v>
      </c>
      <c r="E9930" s="52" t="s">
        <v>5719</v>
      </c>
      <c r="F9930" s="16" t="s">
        <v>3402</v>
      </c>
      <c r="G9930" s="16" t="s">
        <v>29627</v>
      </c>
      <c r="H9930" s="16" t="s">
        <v>33521</v>
      </c>
      <c r="I9930" s="16" t="s">
        <v>3403</v>
      </c>
    </row>
    <row r="9931" spans="1:10">
      <c r="A9931" s="16" t="s">
        <v>37133</v>
      </c>
      <c r="B9931" s="52" t="s">
        <v>9601</v>
      </c>
      <c r="C9931" s="16" t="str">
        <f t="shared" si="155"/>
        <v>078 - 146</v>
      </c>
      <c r="D9931" s="52" t="s">
        <v>36059</v>
      </c>
      <c r="E9931" s="52" t="s">
        <v>1697</v>
      </c>
      <c r="F9931" s="16" t="s">
        <v>22875</v>
      </c>
      <c r="G9931" s="16" t="s">
        <v>1696</v>
      </c>
      <c r="H9931" s="16" t="s">
        <v>4772</v>
      </c>
      <c r="I9931" s="16" t="s">
        <v>37134</v>
      </c>
    </row>
    <row r="9932" spans="1:10">
      <c r="A9932" s="16" t="s">
        <v>19679</v>
      </c>
      <c r="B9932" s="52" t="s">
        <v>14186</v>
      </c>
      <c r="C9932" s="16" t="str">
        <f t="shared" si="155"/>
        <v>098 - 057</v>
      </c>
      <c r="D9932" s="52" t="s">
        <v>36059</v>
      </c>
      <c r="E9932" s="52" t="s">
        <v>10711</v>
      </c>
      <c r="F9932" s="16" t="s">
        <v>19680</v>
      </c>
      <c r="G9932" s="16" t="s">
        <v>10710</v>
      </c>
      <c r="H9932" s="16" t="s">
        <v>32666</v>
      </c>
      <c r="I9932" s="16" t="s">
        <v>19681</v>
      </c>
      <c r="J9932" s="16"/>
    </row>
    <row r="9933" spans="1:10">
      <c r="A9933" s="16" t="s">
        <v>15989</v>
      </c>
      <c r="B9933" s="52" t="s">
        <v>29801</v>
      </c>
      <c r="C9933" s="16" t="str">
        <f t="shared" si="155"/>
        <v>015 - 218</v>
      </c>
      <c r="D9933" s="52" t="s">
        <v>36059</v>
      </c>
      <c r="E9933" s="52" t="s">
        <v>32665</v>
      </c>
      <c r="F9933" s="16" t="s">
        <v>30031</v>
      </c>
      <c r="G9933" s="16" t="s">
        <v>32664</v>
      </c>
      <c r="H9933" s="16" t="s">
        <v>32666</v>
      </c>
      <c r="I9933" s="16" t="s">
        <v>19681</v>
      </c>
      <c r="J9933" s="16" t="s">
        <v>7990</v>
      </c>
    </row>
    <row r="9934" spans="1:10">
      <c r="A9934" s="16" t="s">
        <v>24853</v>
      </c>
      <c r="B9934" s="52" t="s">
        <v>156</v>
      </c>
      <c r="C9934" s="16" t="str">
        <f t="shared" si="155"/>
        <v>999 - 921</v>
      </c>
      <c r="D9934" s="52"/>
      <c r="E9934" s="52" t="s">
        <v>10727</v>
      </c>
      <c r="G9934" s="16" t="s">
        <v>286</v>
      </c>
      <c r="H9934" s="16" t="s">
        <v>10727</v>
      </c>
      <c r="I9934" s="16" t="s">
        <v>24854</v>
      </c>
      <c r="J9934" s="16" t="s">
        <v>34487</v>
      </c>
    </row>
    <row r="9935" spans="1:10">
      <c r="A9935" s="16" t="s">
        <v>25663</v>
      </c>
      <c r="B9935" s="52" t="s">
        <v>27735</v>
      </c>
      <c r="C9935" s="16" t="str">
        <f t="shared" si="155"/>
        <v>076 - 088</v>
      </c>
      <c r="D9935" s="52" t="s">
        <v>34487</v>
      </c>
      <c r="E9935" s="52" t="s">
        <v>13510</v>
      </c>
      <c r="F9935" s="16" t="s">
        <v>21388</v>
      </c>
      <c r="G9935" s="16" t="s">
        <v>13509</v>
      </c>
      <c r="H9935" s="16" t="s">
        <v>13511</v>
      </c>
      <c r="I9935" s="16" t="s">
        <v>25664</v>
      </c>
    </row>
    <row r="9936" spans="1:10">
      <c r="A9936" s="16" t="s">
        <v>20156</v>
      </c>
      <c r="B9936" s="52" t="s">
        <v>28626</v>
      </c>
      <c r="C9936" s="16" t="str">
        <f t="shared" si="155"/>
        <v>080 - 094</v>
      </c>
      <c r="D9936" s="52" t="s">
        <v>36059</v>
      </c>
      <c r="E9936" s="52" t="s">
        <v>1692</v>
      </c>
      <c r="F9936" s="16" t="s">
        <v>9719</v>
      </c>
      <c r="G9936" s="16" t="s">
        <v>1691</v>
      </c>
      <c r="H9936" s="16" t="s">
        <v>4772</v>
      </c>
      <c r="I9936" s="16" t="s">
        <v>15407</v>
      </c>
    </row>
    <row r="9937" spans="1:10">
      <c r="A9937" s="16" t="s">
        <v>13903</v>
      </c>
      <c r="B9937" s="52" t="s">
        <v>10080</v>
      </c>
      <c r="C9937" s="16" t="str">
        <f t="shared" si="155"/>
        <v>051 - 039</v>
      </c>
      <c r="D9937" s="52" t="s">
        <v>34487</v>
      </c>
      <c r="E9937" s="52" t="s">
        <v>31110</v>
      </c>
      <c r="F9937" s="16" t="s">
        <v>4265</v>
      </c>
      <c r="G9937" s="16" t="s">
        <v>31109</v>
      </c>
      <c r="H9937" s="16" t="s">
        <v>30328</v>
      </c>
      <c r="I9937" s="16" t="s">
        <v>4266</v>
      </c>
    </row>
    <row r="9938" spans="1:10">
      <c r="A9938" s="16" t="s">
        <v>26106</v>
      </c>
      <c r="B9938" s="52" t="s">
        <v>13823</v>
      </c>
      <c r="C9938" s="16" t="str">
        <f t="shared" si="155"/>
        <v>045 - 803</v>
      </c>
      <c r="D9938" s="52"/>
      <c r="E9938" s="52" t="s">
        <v>36879</v>
      </c>
      <c r="F9938" s="16"/>
      <c r="G9938" s="16" t="s">
        <v>36878</v>
      </c>
      <c r="H9938" s="16" t="s">
        <v>30328</v>
      </c>
      <c r="I9938" s="16" t="s">
        <v>8063</v>
      </c>
      <c r="J9938" s="16" t="s">
        <v>34487</v>
      </c>
    </row>
    <row r="9939" spans="1:10">
      <c r="A9939" s="16" t="s">
        <v>17266</v>
      </c>
      <c r="B9939" s="52" t="s">
        <v>6315</v>
      </c>
      <c r="C9939" s="16" t="str">
        <f t="shared" si="155"/>
        <v>018 - 870</v>
      </c>
      <c r="D9939" s="52"/>
      <c r="E9939" s="52" t="s">
        <v>35975</v>
      </c>
      <c r="G9939" s="16" t="s">
        <v>35974</v>
      </c>
      <c r="H9939" s="16" t="s">
        <v>32666</v>
      </c>
      <c r="I9939" s="16" t="s">
        <v>17267</v>
      </c>
      <c r="J9939" s="16" t="s">
        <v>34487</v>
      </c>
    </row>
    <row r="9940" spans="1:10">
      <c r="A9940" s="16" t="s">
        <v>36921</v>
      </c>
      <c r="B9940" s="52" t="s">
        <v>30576</v>
      </c>
      <c r="C9940" s="16" t="str">
        <f t="shared" si="155"/>
        <v>082 - 071</v>
      </c>
      <c r="D9940" s="52" t="s">
        <v>36059</v>
      </c>
      <c r="E9940" s="52" t="s">
        <v>1263</v>
      </c>
      <c r="F9940" s="16" t="s">
        <v>36922</v>
      </c>
      <c r="G9940" s="16" t="s">
        <v>1262</v>
      </c>
      <c r="H9940" s="16" t="s">
        <v>29917</v>
      </c>
      <c r="I9940" s="16" t="s">
        <v>36923</v>
      </c>
    </row>
    <row r="9941" spans="1:10">
      <c r="A9941" s="16" t="s">
        <v>28257</v>
      </c>
      <c r="B9941" s="52" t="s">
        <v>13423</v>
      </c>
      <c r="C9941" s="16" t="str">
        <f t="shared" si="155"/>
        <v>028 - 090</v>
      </c>
      <c r="D9941" s="52" t="s">
        <v>36059</v>
      </c>
      <c r="E9941" s="52" t="s">
        <v>32659</v>
      </c>
      <c r="F9941" s="16" t="s">
        <v>37474</v>
      </c>
      <c r="G9941" s="16" t="s">
        <v>32658</v>
      </c>
      <c r="H9941" s="16" t="s">
        <v>32660</v>
      </c>
      <c r="I9941" s="16" t="s">
        <v>28258</v>
      </c>
    </row>
    <row r="9942" spans="1:10">
      <c r="A9942" s="16" t="s">
        <v>22061</v>
      </c>
      <c r="B9942" s="52" t="s">
        <v>9602</v>
      </c>
      <c r="C9942" s="16" t="str">
        <f t="shared" si="155"/>
        <v>078 - 805</v>
      </c>
      <c r="D9942" s="52"/>
      <c r="E9942" s="52" t="s">
        <v>1697</v>
      </c>
      <c r="G9942" s="16" t="s">
        <v>1696</v>
      </c>
      <c r="H9942" s="16" t="s">
        <v>4772</v>
      </c>
      <c r="I9942" s="16" t="s">
        <v>22062</v>
      </c>
      <c r="J9942" s="16" t="s">
        <v>34487</v>
      </c>
    </row>
    <row r="9943" spans="1:10">
      <c r="A9943" s="16" t="s">
        <v>19593</v>
      </c>
      <c r="B9943" s="52" t="s">
        <v>9603</v>
      </c>
      <c r="C9943" s="16" t="str">
        <f t="shared" si="155"/>
        <v>078 - 147</v>
      </c>
      <c r="D9943" s="52" t="s">
        <v>34487</v>
      </c>
      <c r="E9943" s="52" t="s">
        <v>1697</v>
      </c>
      <c r="F9943" s="16" t="s">
        <v>12999</v>
      </c>
      <c r="G9943" s="16" t="s">
        <v>1696</v>
      </c>
      <c r="H9943" s="16" t="s">
        <v>4772</v>
      </c>
      <c r="I9943" s="16" t="s">
        <v>19594</v>
      </c>
    </row>
    <row r="9944" spans="1:10">
      <c r="A9944" s="16" t="s">
        <v>10012</v>
      </c>
      <c r="B9944" s="52" t="s">
        <v>29802</v>
      </c>
      <c r="C9944" s="16" t="str">
        <f t="shared" si="155"/>
        <v>015 - 959</v>
      </c>
      <c r="D9944" s="52"/>
      <c r="E9944" s="52" t="s">
        <v>32665</v>
      </c>
      <c r="G9944" s="16" t="s">
        <v>32664</v>
      </c>
      <c r="H9944" s="16" t="s">
        <v>32666</v>
      </c>
      <c r="I9944" s="16" t="s">
        <v>2282</v>
      </c>
      <c r="J9944" s="16" t="s">
        <v>34487</v>
      </c>
    </row>
    <row r="9945" spans="1:10">
      <c r="A9945" s="16" t="s">
        <v>12655</v>
      </c>
      <c r="B9945" s="52" t="s">
        <v>26828</v>
      </c>
      <c r="C9945" s="16" t="str">
        <f t="shared" si="155"/>
        <v>023 - 085</v>
      </c>
      <c r="D9945" s="52" t="s">
        <v>36059</v>
      </c>
      <c r="E9945" s="52" t="s">
        <v>380</v>
      </c>
      <c r="F9945" s="16" t="s">
        <v>27833</v>
      </c>
      <c r="G9945" s="16" t="s">
        <v>379</v>
      </c>
      <c r="H9945" s="16" t="s">
        <v>32660</v>
      </c>
      <c r="I9945" s="16" t="s">
        <v>12656</v>
      </c>
    </row>
    <row r="9946" spans="1:10">
      <c r="A9946" s="16" t="s">
        <v>3108</v>
      </c>
      <c r="B9946" s="52" t="s">
        <v>175</v>
      </c>
      <c r="C9946" s="16" t="str">
        <f t="shared" si="155"/>
        <v>022 - 194</v>
      </c>
      <c r="D9946" s="52" t="s">
        <v>34487</v>
      </c>
      <c r="E9946" s="52" t="s">
        <v>4777</v>
      </c>
      <c r="F9946" s="16" t="s">
        <v>14106</v>
      </c>
      <c r="G9946" s="16" t="s">
        <v>4776</v>
      </c>
      <c r="H9946" s="16" t="s">
        <v>4778</v>
      </c>
      <c r="I9946" s="16" t="s">
        <v>3109</v>
      </c>
    </row>
    <row r="9947" spans="1:10">
      <c r="A9947" s="16" t="s">
        <v>27807</v>
      </c>
      <c r="B9947" s="52" t="s">
        <v>10041</v>
      </c>
      <c r="C9947" s="16" t="str">
        <f t="shared" si="155"/>
        <v>050 - 036</v>
      </c>
      <c r="D9947" s="52" t="s">
        <v>36059</v>
      </c>
      <c r="E9947" s="52" t="s">
        <v>25930</v>
      </c>
      <c r="F9947" s="16" t="s">
        <v>29132</v>
      </c>
      <c r="G9947" s="16" t="s">
        <v>25929</v>
      </c>
      <c r="H9947" s="16" t="s">
        <v>30328</v>
      </c>
      <c r="I9947" s="16" t="s">
        <v>27808</v>
      </c>
    </row>
    <row r="9948" spans="1:10">
      <c r="A9948" s="16" t="s">
        <v>12474</v>
      </c>
      <c r="B9948" s="52" t="s">
        <v>33403</v>
      </c>
      <c r="C9948" s="16" t="str">
        <f t="shared" si="155"/>
        <v>006 - 171</v>
      </c>
      <c r="D9948" s="52" t="s">
        <v>36059</v>
      </c>
      <c r="E9948" s="52" t="s">
        <v>26671</v>
      </c>
      <c r="F9948" s="16" t="s">
        <v>20244</v>
      </c>
      <c r="G9948" s="16" t="s">
        <v>26670</v>
      </c>
      <c r="H9948" s="16" t="s">
        <v>10732</v>
      </c>
      <c r="I9948" s="16" t="s">
        <v>12475</v>
      </c>
    </row>
    <row r="9949" spans="1:10">
      <c r="A9949" s="16" t="s">
        <v>29843</v>
      </c>
      <c r="B9949" s="52" t="s">
        <v>14712</v>
      </c>
      <c r="C9949" s="16" t="str">
        <f t="shared" si="155"/>
        <v>091 - 089</v>
      </c>
      <c r="D9949" s="52" t="s">
        <v>34487</v>
      </c>
      <c r="E9949" s="52" t="s">
        <v>31546</v>
      </c>
      <c r="F9949" s="16" t="s">
        <v>29844</v>
      </c>
      <c r="G9949" s="16" t="s">
        <v>31545</v>
      </c>
      <c r="H9949" s="16" t="s">
        <v>33521</v>
      </c>
      <c r="I9949" s="16" t="s">
        <v>29845</v>
      </c>
    </row>
    <row r="9950" spans="1:10">
      <c r="A9950" s="16" t="s">
        <v>28570</v>
      </c>
      <c r="B9950" s="52" t="s">
        <v>490</v>
      </c>
      <c r="C9950" s="16" t="str">
        <f t="shared" si="155"/>
        <v>017 - 901</v>
      </c>
      <c r="D9950" s="52"/>
      <c r="E9950" s="52" t="s">
        <v>22538</v>
      </c>
      <c r="F9950" s="16"/>
      <c r="G9950" s="16" t="s">
        <v>22537</v>
      </c>
      <c r="H9950" s="16" t="s">
        <v>32666</v>
      </c>
      <c r="I9950" s="16" t="s">
        <v>28571</v>
      </c>
      <c r="J9950" s="16" t="s">
        <v>34487</v>
      </c>
    </row>
    <row r="9951" spans="1:10">
      <c r="A9951" s="16" t="s">
        <v>15632</v>
      </c>
      <c r="B9951" s="52" t="s">
        <v>36080</v>
      </c>
      <c r="C9951" s="16" t="str">
        <f t="shared" si="155"/>
        <v>063 - 082</v>
      </c>
      <c r="D9951" s="52" t="s">
        <v>36059</v>
      </c>
      <c r="E9951" s="52" t="s">
        <v>30281</v>
      </c>
      <c r="F9951" s="16" t="s">
        <v>20598</v>
      </c>
      <c r="G9951" s="16" t="s">
        <v>30319</v>
      </c>
      <c r="H9951" s="16" t="s">
        <v>30282</v>
      </c>
      <c r="I9951" s="16" t="s">
        <v>15633</v>
      </c>
      <c r="J9951" s="16"/>
    </row>
    <row r="9952" spans="1:10">
      <c r="A9952" s="16" t="s">
        <v>26488</v>
      </c>
      <c r="B9952" s="52" t="s">
        <v>33404</v>
      </c>
      <c r="C9952" s="16" t="str">
        <f t="shared" si="155"/>
        <v>006 - 172</v>
      </c>
      <c r="D9952" s="52" t="s">
        <v>36059</v>
      </c>
      <c r="E9952" s="52" t="s">
        <v>26671</v>
      </c>
      <c r="F9952" s="16" t="s">
        <v>23424</v>
      </c>
      <c r="G9952" s="16" t="s">
        <v>26670</v>
      </c>
      <c r="H9952" s="16" t="s">
        <v>10732</v>
      </c>
      <c r="I9952" s="16" t="s">
        <v>26489</v>
      </c>
    </row>
    <row r="9953" spans="1:10">
      <c r="A9953" s="16" t="s">
        <v>5090</v>
      </c>
      <c r="B9953" s="52" t="s">
        <v>12734</v>
      </c>
      <c r="C9953" s="16" t="str">
        <f t="shared" si="155"/>
        <v>030 - 120</v>
      </c>
      <c r="D9953" s="52" t="s">
        <v>36059</v>
      </c>
      <c r="E9953" s="52" t="s">
        <v>35970</v>
      </c>
      <c r="F9953" s="16" t="s">
        <v>23713</v>
      </c>
      <c r="G9953" s="16" t="s">
        <v>35969</v>
      </c>
      <c r="H9953" s="16" t="s">
        <v>30334</v>
      </c>
      <c r="I9953" s="16" t="s">
        <v>5091</v>
      </c>
      <c r="J9953" s="16"/>
    </row>
    <row r="9954" spans="1:10">
      <c r="A9954" s="16" t="s">
        <v>14419</v>
      </c>
      <c r="B9954" s="52" t="s">
        <v>26687</v>
      </c>
      <c r="C9954" s="16" t="str">
        <f t="shared" si="155"/>
        <v>022 - 195</v>
      </c>
      <c r="D9954" s="52" t="s">
        <v>34487</v>
      </c>
      <c r="E9954" s="52" t="s">
        <v>4777</v>
      </c>
      <c r="F9954" s="16" t="s">
        <v>16204</v>
      </c>
      <c r="G9954" s="16" t="s">
        <v>4776</v>
      </c>
      <c r="H9954" s="16" t="s">
        <v>4778</v>
      </c>
      <c r="I9954" s="16" t="s">
        <v>14420</v>
      </c>
    </row>
    <row r="9955" spans="1:10">
      <c r="A9955" s="16" t="s">
        <v>15434</v>
      </c>
      <c r="B9955" s="52" t="s">
        <v>12186</v>
      </c>
      <c r="C9955" s="16" t="str">
        <f t="shared" si="155"/>
        <v>008 - 060</v>
      </c>
      <c r="D9955" s="52" t="s">
        <v>34487</v>
      </c>
      <c r="E9955" s="52" t="s">
        <v>16664</v>
      </c>
      <c r="F9955" s="16" t="s">
        <v>27364</v>
      </c>
      <c r="G9955" s="16" t="s">
        <v>16663</v>
      </c>
      <c r="H9955" s="16" t="s">
        <v>34573</v>
      </c>
      <c r="I9955" s="16" t="s">
        <v>15435</v>
      </c>
    </row>
    <row r="9956" spans="1:10">
      <c r="A9956" s="16" t="s">
        <v>16183</v>
      </c>
      <c r="B9956" s="52" t="s">
        <v>3896</v>
      </c>
      <c r="C9956" s="16" t="str">
        <f t="shared" si="155"/>
        <v>022 - 196</v>
      </c>
      <c r="D9956" s="52" t="s">
        <v>34487</v>
      </c>
      <c r="E9956" s="52" t="s">
        <v>4777</v>
      </c>
      <c r="F9956" s="16" t="s">
        <v>16184</v>
      </c>
      <c r="G9956" s="16" t="s">
        <v>4776</v>
      </c>
      <c r="H9956" s="16" t="s">
        <v>4778</v>
      </c>
      <c r="I9956" s="16" t="s">
        <v>16185</v>
      </c>
    </row>
    <row r="9957" spans="1:10">
      <c r="A9957" s="16" t="s">
        <v>31482</v>
      </c>
      <c r="B9957" s="52" t="s">
        <v>19543</v>
      </c>
      <c r="C9957" s="16" t="str">
        <f t="shared" si="155"/>
        <v>021 - 906</v>
      </c>
      <c r="D9957" s="52"/>
      <c r="E9957" s="52" t="s">
        <v>14657</v>
      </c>
      <c r="F9957" s="16"/>
      <c r="G9957" s="16" t="s">
        <v>14656</v>
      </c>
      <c r="H9957" s="16" t="s">
        <v>4778</v>
      </c>
      <c r="I9957" s="16" t="s">
        <v>31483</v>
      </c>
      <c r="J9957" s="16" t="s">
        <v>34487</v>
      </c>
    </row>
    <row r="9958" spans="1:10">
      <c r="A9958" s="16" t="s">
        <v>24508</v>
      </c>
      <c r="B9958" s="52" t="s">
        <v>19544</v>
      </c>
      <c r="C9958" s="16" t="str">
        <f t="shared" si="155"/>
        <v>021 - 099</v>
      </c>
      <c r="D9958" s="52" t="s">
        <v>34487</v>
      </c>
      <c r="E9958" s="52" t="s">
        <v>14657</v>
      </c>
      <c r="F9958" s="16" t="s">
        <v>14655</v>
      </c>
      <c r="G9958" s="16" t="s">
        <v>14656</v>
      </c>
      <c r="H9958" s="16" t="s">
        <v>4778</v>
      </c>
      <c r="I9958" s="16" t="s">
        <v>33589</v>
      </c>
    </row>
    <row r="9959" spans="1:10">
      <c r="A9959" s="16" t="s">
        <v>826</v>
      </c>
      <c r="B9959" s="52" t="s">
        <v>20575</v>
      </c>
      <c r="C9959" s="16" t="str">
        <f t="shared" si="155"/>
        <v>056 - 051</v>
      </c>
      <c r="D9959" s="52" t="s">
        <v>34487</v>
      </c>
      <c r="E9959" s="52" t="s">
        <v>29533</v>
      </c>
      <c r="F9959" s="16" t="s">
        <v>5461</v>
      </c>
      <c r="G9959" s="16" t="s">
        <v>29532</v>
      </c>
      <c r="H9959" s="16" t="s">
        <v>20396</v>
      </c>
      <c r="I9959" s="16" t="s">
        <v>827</v>
      </c>
    </row>
    <row r="9960" spans="1:10">
      <c r="A9960" s="16" t="s">
        <v>1990</v>
      </c>
      <c r="B9960" s="52" t="s">
        <v>36081</v>
      </c>
      <c r="C9960" s="16" t="str">
        <f t="shared" si="155"/>
        <v>063 - 813</v>
      </c>
      <c r="D9960" s="52"/>
      <c r="E9960" s="52" t="s">
        <v>30281</v>
      </c>
      <c r="F9960" s="16"/>
      <c r="G9960" s="16" t="s">
        <v>30319</v>
      </c>
      <c r="H9960" s="16" t="s">
        <v>30282</v>
      </c>
      <c r="I9960" s="16" t="s">
        <v>1991</v>
      </c>
      <c r="J9960" s="16" t="s">
        <v>34487</v>
      </c>
    </row>
    <row r="9961" spans="1:10">
      <c r="A9961" s="16" t="s">
        <v>1085</v>
      </c>
      <c r="B9961" s="52" t="s">
        <v>31634</v>
      </c>
      <c r="C9961" s="16" t="str">
        <f t="shared" si="155"/>
        <v>009 - 060</v>
      </c>
      <c r="D9961" s="52" t="s">
        <v>34487</v>
      </c>
      <c r="E9961" s="52" t="s">
        <v>26840</v>
      </c>
      <c r="F9961" s="16" t="s">
        <v>36060</v>
      </c>
      <c r="G9961" s="16" t="s">
        <v>26839</v>
      </c>
      <c r="H9961" s="16" t="s">
        <v>34573</v>
      </c>
      <c r="I9961" s="16" t="s">
        <v>1086</v>
      </c>
    </row>
    <row r="9962" spans="1:10">
      <c r="A9962" s="16" t="s">
        <v>28663</v>
      </c>
      <c r="B9962" s="52" t="s">
        <v>14713</v>
      </c>
      <c r="C9962" s="16" t="str">
        <f t="shared" si="155"/>
        <v>091 - 090</v>
      </c>
      <c r="D9962" s="52" t="s">
        <v>34487</v>
      </c>
      <c r="E9962" s="52" t="s">
        <v>31546</v>
      </c>
      <c r="F9962" s="16" t="s">
        <v>23304</v>
      </c>
      <c r="G9962" s="16" t="s">
        <v>31545</v>
      </c>
      <c r="H9962" s="16" t="s">
        <v>33521</v>
      </c>
      <c r="I9962" s="16" t="s">
        <v>22586</v>
      </c>
    </row>
    <row r="9963" spans="1:10">
      <c r="A9963" s="16" t="s">
        <v>2457</v>
      </c>
      <c r="B9963" s="52" t="s">
        <v>15332</v>
      </c>
      <c r="C9963" s="16" t="str">
        <f t="shared" si="155"/>
        <v>092 - 084</v>
      </c>
      <c r="D9963" s="52" t="s">
        <v>34487</v>
      </c>
      <c r="E9963" s="52" t="s">
        <v>3326</v>
      </c>
      <c r="F9963" s="16" t="s">
        <v>2458</v>
      </c>
      <c r="G9963" s="16" t="s">
        <v>30322</v>
      </c>
      <c r="H9963" s="16" t="s">
        <v>33521</v>
      </c>
      <c r="I9963" s="16" t="s">
        <v>2459</v>
      </c>
    </row>
    <row r="9964" spans="1:10">
      <c r="A9964" s="16" t="s">
        <v>34517</v>
      </c>
      <c r="B9964" s="52" t="s">
        <v>29911</v>
      </c>
      <c r="C9964" s="16" t="str">
        <f t="shared" si="155"/>
        <v>061 - 092</v>
      </c>
      <c r="D9964" s="52" t="s">
        <v>36059</v>
      </c>
      <c r="E9964" s="52" t="s">
        <v>26249</v>
      </c>
      <c r="F9964" s="16" t="s">
        <v>11281</v>
      </c>
      <c r="G9964" s="16" t="s">
        <v>26248</v>
      </c>
      <c r="H9964" s="16" t="s">
        <v>30282</v>
      </c>
      <c r="I9964" s="16" t="s">
        <v>29850</v>
      </c>
    </row>
    <row r="9965" spans="1:10">
      <c r="A9965" s="16" t="s">
        <v>1053</v>
      </c>
      <c r="B9965" s="52" t="s">
        <v>4697</v>
      </c>
      <c r="C9965" s="16" t="str">
        <f t="shared" si="155"/>
        <v>024 - 104</v>
      </c>
      <c r="D9965" s="52" t="s">
        <v>36059</v>
      </c>
      <c r="E9965" s="52" t="s">
        <v>26794</v>
      </c>
      <c r="F9965" s="16" t="s">
        <v>26583</v>
      </c>
      <c r="G9965" s="16" t="s">
        <v>26793</v>
      </c>
      <c r="H9965" s="16" t="s">
        <v>32660</v>
      </c>
      <c r="I9965" s="16" t="s">
        <v>26584</v>
      </c>
    </row>
    <row r="9966" spans="1:10">
      <c r="A9966" s="16" t="s">
        <v>3154</v>
      </c>
      <c r="B9966" s="52" t="s">
        <v>2637</v>
      </c>
      <c r="C9966" s="16" t="str">
        <f t="shared" si="155"/>
        <v>S99 - 241</v>
      </c>
      <c r="D9966" s="52"/>
      <c r="E9966" s="52" t="s">
        <v>15509</v>
      </c>
      <c r="F9966" s="16"/>
      <c r="G9966" s="16" t="s">
        <v>10725</v>
      </c>
      <c r="H9966" s="16" t="s">
        <v>10727</v>
      </c>
      <c r="I9966" s="16" t="s">
        <v>3155</v>
      </c>
    </row>
    <row r="9967" spans="1:10">
      <c r="A9967" s="16" t="s">
        <v>35002</v>
      </c>
      <c r="B9967" s="52" t="s">
        <v>2001</v>
      </c>
      <c r="C9967" s="16" t="str">
        <f t="shared" si="155"/>
        <v>024 - 105</v>
      </c>
      <c r="D9967" s="52" t="s">
        <v>36059</v>
      </c>
      <c r="E9967" s="52" t="s">
        <v>26794</v>
      </c>
      <c r="F9967" s="16" t="s">
        <v>35003</v>
      </c>
      <c r="G9967" s="16" t="s">
        <v>26793</v>
      </c>
      <c r="H9967" s="16" t="s">
        <v>32660</v>
      </c>
      <c r="I9967" s="16" t="s">
        <v>35004</v>
      </c>
    </row>
    <row r="9968" spans="1:10">
      <c r="A9968" s="16" t="s">
        <v>24168</v>
      </c>
      <c r="B9968" s="52" t="s">
        <v>2079</v>
      </c>
      <c r="C9968" s="16" t="str">
        <f t="shared" si="155"/>
        <v>090 - 071</v>
      </c>
      <c r="D9968" s="52" t="s">
        <v>34487</v>
      </c>
      <c r="E9968" s="52" t="s">
        <v>33520</v>
      </c>
      <c r="F9968" s="16" t="s">
        <v>18311</v>
      </c>
      <c r="G9968" s="16" t="s">
        <v>33519</v>
      </c>
      <c r="H9968" s="16" t="s">
        <v>33521</v>
      </c>
      <c r="I9968" s="16" t="s">
        <v>18312</v>
      </c>
    </row>
    <row r="9969" spans="1:10">
      <c r="A9969" s="16" t="s">
        <v>22010</v>
      </c>
      <c r="B9969" s="52" t="s">
        <v>27177</v>
      </c>
      <c r="C9969" s="16" t="str">
        <f t="shared" si="155"/>
        <v>001 - 867</v>
      </c>
      <c r="D9969" s="52"/>
      <c r="E9969" s="52" t="s">
        <v>37671</v>
      </c>
      <c r="F9969" s="16"/>
      <c r="G9969" s="16" t="s">
        <v>37670</v>
      </c>
      <c r="H9969" s="16" t="s">
        <v>10732</v>
      </c>
      <c r="I9969" s="16" t="s">
        <v>22011</v>
      </c>
      <c r="J9969" s="16" t="s">
        <v>34487</v>
      </c>
    </row>
    <row r="9970" spans="1:10">
      <c r="A9970" s="16" t="s">
        <v>2161</v>
      </c>
      <c r="B9970" s="52" t="s">
        <v>14714</v>
      </c>
      <c r="C9970" s="16" t="str">
        <f t="shared" si="155"/>
        <v>091 - 091</v>
      </c>
      <c r="D9970" s="52" t="s">
        <v>34487</v>
      </c>
      <c r="E9970" s="52" t="s">
        <v>31546</v>
      </c>
      <c r="F9970" s="16" t="s">
        <v>13612</v>
      </c>
      <c r="G9970" s="16" t="s">
        <v>31545</v>
      </c>
      <c r="H9970" s="16" t="s">
        <v>33521</v>
      </c>
      <c r="I9970" s="16" t="s">
        <v>2162</v>
      </c>
      <c r="J9970" s="16"/>
    </row>
    <row r="9971" spans="1:10">
      <c r="A9971" s="16" t="s">
        <v>16538</v>
      </c>
      <c r="B9971" s="52" t="s">
        <v>3897</v>
      </c>
      <c r="C9971" s="16" t="str">
        <f t="shared" si="155"/>
        <v>022 - 928</v>
      </c>
      <c r="D9971" s="52"/>
      <c r="E9971" s="52" t="s">
        <v>4777</v>
      </c>
      <c r="G9971" s="16" t="s">
        <v>4776</v>
      </c>
      <c r="H9971" s="16" t="s">
        <v>4778</v>
      </c>
      <c r="I9971" s="16" t="s">
        <v>16539</v>
      </c>
      <c r="J9971" s="16" t="s">
        <v>34487</v>
      </c>
    </row>
    <row r="9972" spans="1:10">
      <c r="A9972" s="16" t="s">
        <v>16224</v>
      </c>
      <c r="B9972" s="52" t="s">
        <v>3898</v>
      </c>
      <c r="C9972" s="16" t="str">
        <f t="shared" si="155"/>
        <v>022 - 197</v>
      </c>
      <c r="D9972" s="52" t="s">
        <v>34487</v>
      </c>
      <c r="E9972" s="52" t="s">
        <v>4777</v>
      </c>
      <c r="F9972" s="16" t="s">
        <v>3661</v>
      </c>
      <c r="G9972" s="16" t="s">
        <v>4776</v>
      </c>
      <c r="H9972" s="16" t="s">
        <v>4778</v>
      </c>
      <c r="I9972" s="16" t="s">
        <v>16225</v>
      </c>
    </row>
    <row r="9973" spans="1:10">
      <c r="A9973" s="16" t="s">
        <v>1840</v>
      </c>
      <c r="B9973" s="52" t="s">
        <v>3899</v>
      </c>
      <c r="C9973" s="16" t="str">
        <f t="shared" si="155"/>
        <v>022 - 198</v>
      </c>
      <c r="D9973" s="52" t="s">
        <v>34487</v>
      </c>
      <c r="E9973" s="52" t="s">
        <v>4777</v>
      </c>
      <c r="F9973" s="16" t="s">
        <v>3661</v>
      </c>
      <c r="G9973" s="16" t="s">
        <v>4776</v>
      </c>
      <c r="H9973" s="16" t="s">
        <v>4778</v>
      </c>
      <c r="I9973" s="16" t="s">
        <v>1841</v>
      </c>
    </row>
    <row r="9974" spans="1:10">
      <c r="A9974" s="16" t="s">
        <v>26585</v>
      </c>
      <c r="B9974" s="52" t="s">
        <v>15981</v>
      </c>
      <c r="C9974" s="16" t="str">
        <f t="shared" si="155"/>
        <v>019 - 104</v>
      </c>
      <c r="D9974" s="52" t="s">
        <v>36059</v>
      </c>
      <c r="E9974" s="52" t="s">
        <v>23092</v>
      </c>
      <c r="F9974" s="16" t="s">
        <v>23090</v>
      </c>
      <c r="G9974" s="16" t="s">
        <v>23091</v>
      </c>
      <c r="H9974" s="16" t="s">
        <v>32666</v>
      </c>
      <c r="I9974" s="16" t="s">
        <v>30940</v>
      </c>
    </row>
    <row r="9975" spans="1:10">
      <c r="A9975" s="16" t="s">
        <v>11249</v>
      </c>
      <c r="B9975" s="52" t="s">
        <v>27881</v>
      </c>
      <c r="C9975" s="16" t="str">
        <f t="shared" si="155"/>
        <v>006 - 173</v>
      </c>
      <c r="D9975" s="52" t="s">
        <v>36059</v>
      </c>
      <c r="E9975" s="52" t="s">
        <v>26671</v>
      </c>
      <c r="F9975" s="16" t="s">
        <v>6389</v>
      </c>
      <c r="G9975" s="16" t="s">
        <v>26670</v>
      </c>
      <c r="H9975" s="16" t="s">
        <v>10732</v>
      </c>
      <c r="I9975" s="16" t="s">
        <v>11250</v>
      </c>
    </row>
    <row r="9976" spans="1:10">
      <c r="A9976" s="16" t="s">
        <v>21239</v>
      </c>
      <c r="B9976" s="52" t="s">
        <v>6845</v>
      </c>
      <c r="C9976" s="16" t="str">
        <f t="shared" si="155"/>
        <v>075 - 086</v>
      </c>
      <c r="D9976" s="52" t="s">
        <v>34487</v>
      </c>
      <c r="E9976" s="52" t="s">
        <v>25912</v>
      </c>
      <c r="F9976" s="16" t="s">
        <v>18504</v>
      </c>
      <c r="G9976" s="16" t="s">
        <v>31815</v>
      </c>
      <c r="H9976" s="16" t="s">
        <v>37422</v>
      </c>
      <c r="I9976" s="16" t="s">
        <v>21240</v>
      </c>
    </row>
    <row r="9977" spans="1:10">
      <c r="A9977" s="16" t="s">
        <v>14382</v>
      </c>
      <c r="B9977" s="52" t="s">
        <v>8797</v>
      </c>
      <c r="C9977" s="16" t="str">
        <f t="shared" si="155"/>
        <v>010 - 061</v>
      </c>
      <c r="D9977" s="52" t="s">
        <v>34487</v>
      </c>
      <c r="E9977" s="52" t="s">
        <v>30437</v>
      </c>
      <c r="F9977" s="16" t="s">
        <v>25388</v>
      </c>
      <c r="G9977" s="16" t="s">
        <v>30436</v>
      </c>
      <c r="H9977" s="16" t="s">
        <v>34573</v>
      </c>
      <c r="I9977" s="16" t="s">
        <v>14383</v>
      </c>
    </row>
    <row r="9978" spans="1:10">
      <c r="A9978" s="16" t="s">
        <v>34676</v>
      </c>
      <c r="B9978" s="52" t="s">
        <v>10086</v>
      </c>
      <c r="C9978" s="16" t="str">
        <f t="shared" si="155"/>
        <v>005 - 108</v>
      </c>
      <c r="D9978" s="52" t="s">
        <v>36059</v>
      </c>
      <c r="E9978" s="52" t="s">
        <v>18693</v>
      </c>
      <c r="F9978" s="16" t="s">
        <v>34677</v>
      </c>
      <c r="G9978" s="16" t="s">
        <v>18692</v>
      </c>
      <c r="H9978" s="16" t="s">
        <v>10732</v>
      </c>
      <c r="I9978" s="16" t="s">
        <v>34678</v>
      </c>
    </row>
    <row r="9979" spans="1:10">
      <c r="A9979" s="16" t="s">
        <v>36439</v>
      </c>
      <c r="B9979" s="52" t="s">
        <v>491</v>
      </c>
      <c r="C9979" s="16" t="str">
        <f t="shared" si="155"/>
        <v>017 - 185</v>
      </c>
      <c r="D9979" s="52" t="s">
        <v>34487</v>
      </c>
      <c r="E9979" s="52" t="s">
        <v>22538</v>
      </c>
      <c r="F9979" s="16" t="s">
        <v>34390</v>
      </c>
      <c r="G9979" s="16" t="s">
        <v>22537</v>
      </c>
      <c r="H9979" s="16" t="s">
        <v>32666</v>
      </c>
      <c r="I9979" s="16" t="s">
        <v>36440</v>
      </c>
    </row>
    <row r="9980" spans="1:10">
      <c r="A9980" s="16" t="s">
        <v>22401</v>
      </c>
      <c r="B9980" s="52" t="s">
        <v>3900</v>
      </c>
      <c r="C9980" s="16" t="str">
        <f t="shared" si="155"/>
        <v>022 - 972</v>
      </c>
      <c r="D9980" s="52"/>
      <c r="E9980" s="52" t="s">
        <v>4777</v>
      </c>
      <c r="G9980" s="16" t="s">
        <v>4776</v>
      </c>
      <c r="H9980" s="16" t="s">
        <v>4778</v>
      </c>
      <c r="I9980" s="16" t="s">
        <v>24528</v>
      </c>
      <c r="J9980" s="16" t="s">
        <v>34487</v>
      </c>
    </row>
    <row r="9981" spans="1:10">
      <c r="A9981" s="16" t="s">
        <v>11425</v>
      </c>
      <c r="B9981" s="52" t="s">
        <v>4948</v>
      </c>
      <c r="C9981" s="16" t="str">
        <f t="shared" si="155"/>
        <v>017 - 902</v>
      </c>
      <c r="D9981" s="52"/>
      <c r="E9981" s="52" t="s">
        <v>22538</v>
      </c>
      <c r="F9981" s="16"/>
      <c r="G9981" s="16" t="s">
        <v>22537</v>
      </c>
      <c r="H9981" s="16" t="s">
        <v>32666</v>
      </c>
      <c r="I9981" s="16" t="s">
        <v>11426</v>
      </c>
      <c r="J9981" s="16" t="s">
        <v>34487</v>
      </c>
    </row>
    <row r="9982" spans="1:10">
      <c r="A9982" s="16" t="s">
        <v>5246</v>
      </c>
      <c r="B9982" s="52" t="s">
        <v>2638</v>
      </c>
      <c r="C9982" s="16" t="str">
        <f t="shared" si="155"/>
        <v>S99 - 242</v>
      </c>
      <c r="D9982" s="52"/>
      <c r="E9982" s="52" t="s">
        <v>15509</v>
      </c>
      <c r="F9982" s="16"/>
      <c r="G9982" s="16" t="s">
        <v>10725</v>
      </c>
      <c r="H9982" s="16" t="s">
        <v>10727</v>
      </c>
      <c r="I9982" s="16" t="s">
        <v>5247</v>
      </c>
      <c r="J9982" s="16" t="s">
        <v>7990</v>
      </c>
    </row>
    <row r="9983" spans="1:10">
      <c r="A9983" s="16" t="s">
        <v>17471</v>
      </c>
      <c r="B9983" s="52" t="s">
        <v>1644</v>
      </c>
      <c r="C9983" s="16" t="str">
        <f t="shared" si="155"/>
        <v>001 - 868</v>
      </c>
      <c r="D9983" s="52"/>
      <c r="E9983" s="52" t="s">
        <v>37671</v>
      </c>
      <c r="F9983" s="16"/>
      <c r="G9983" s="16" t="s">
        <v>37670</v>
      </c>
      <c r="H9983" s="16" t="s">
        <v>10732</v>
      </c>
      <c r="I9983" s="16" t="s">
        <v>17472</v>
      </c>
      <c r="J9983" s="16" t="s">
        <v>34487</v>
      </c>
    </row>
    <row r="9984" spans="1:10">
      <c r="A9984" s="16" t="s">
        <v>19346</v>
      </c>
      <c r="B9984" s="52" t="s">
        <v>14715</v>
      </c>
      <c r="C9984" s="16" t="str">
        <f t="shared" si="155"/>
        <v>091 - 092</v>
      </c>
      <c r="D9984" s="52" t="s">
        <v>34487</v>
      </c>
      <c r="E9984" s="52" t="s">
        <v>31546</v>
      </c>
      <c r="F9984" s="16" t="s">
        <v>21503</v>
      </c>
      <c r="G9984" s="16" t="s">
        <v>31545</v>
      </c>
      <c r="H9984" s="16" t="s">
        <v>33521</v>
      </c>
      <c r="I9984" s="16" t="s">
        <v>19347</v>
      </c>
    </row>
    <row r="9985" spans="1:10">
      <c r="A9985" s="16" t="s">
        <v>3276</v>
      </c>
      <c r="B9985" s="52" t="s">
        <v>18424</v>
      </c>
      <c r="C9985" s="16" t="str">
        <f t="shared" si="155"/>
        <v>066 - 100</v>
      </c>
      <c r="D9985" s="52" t="s">
        <v>34487</v>
      </c>
      <c r="E9985" s="52" t="s">
        <v>3383</v>
      </c>
      <c r="F9985" s="16" t="s">
        <v>3381</v>
      </c>
      <c r="G9985" s="16" t="s">
        <v>3382</v>
      </c>
      <c r="H9985" s="16" t="s">
        <v>15395</v>
      </c>
      <c r="I9985" s="16" t="s">
        <v>23434</v>
      </c>
    </row>
    <row r="9986" spans="1:10">
      <c r="A9986" s="16" t="s">
        <v>1181</v>
      </c>
      <c r="B9986" s="52" t="s">
        <v>3901</v>
      </c>
      <c r="C9986" s="16" t="str">
        <f t="shared" si="155"/>
        <v>022 - 199</v>
      </c>
      <c r="D9986" s="52" t="s">
        <v>34487</v>
      </c>
      <c r="E9986" s="52" t="s">
        <v>4777</v>
      </c>
      <c r="F9986" s="16" t="s">
        <v>32776</v>
      </c>
      <c r="G9986" s="16" t="s">
        <v>4776</v>
      </c>
      <c r="H9986" s="16" t="s">
        <v>4778</v>
      </c>
      <c r="I9986" s="16" t="s">
        <v>14146</v>
      </c>
    </row>
    <row r="9987" spans="1:10">
      <c r="A9987" s="16" t="s">
        <v>15568</v>
      </c>
      <c r="B9987" s="52" t="s">
        <v>32903</v>
      </c>
      <c r="C9987" s="16" t="str">
        <f t="shared" si="155"/>
        <v>014 - 066</v>
      </c>
      <c r="D9987" s="52" t="s">
        <v>34487</v>
      </c>
      <c r="E9987" s="52" t="s">
        <v>31453</v>
      </c>
      <c r="F9987" s="16" t="s">
        <v>15569</v>
      </c>
      <c r="G9987" s="16" t="s">
        <v>31452</v>
      </c>
      <c r="H9987" s="16" t="s">
        <v>32666</v>
      </c>
      <c r="I9987" s="16" t="s">
        <v>15570</v>
      </c>
    </row>
    <row r="9988" spans="1:10">
      <c r="A9988" s="16" t="s">
        <v>19960</v>
      </c>
      <c r="B9988" s="52" t="s">
        <v>19545</v>
      </c>
      <c r="C9988" s="16" t="str">
        <f t="shared" ref="C9988:C10051" si="156">MID(A9988,1,3) &amp;" - " &amp;MID(A9988,4,3)</f>
        <v>021 - 100</v>
      </c>
      <c r="D9988" s="52" t="s">
        <v>34487</v>
      </c>
      <c r="E9988" s="52" t="s">
        <v>14657</v>
      </c>
      <c r="F9988" s="16" t="s">
        <v>37383</v>
      </c>
      <c r="G9988" s="16" t="s">
        <v>14656</v>
      </c>
      <c r="H9988" s="16" t="s">
        <v>4778</v>
      </c>
      <c r="I9988" s="16" t="s">
        <v>19961</v>
      </c>
    </row>
    <row r="9989" spans="1:10">
      <c r="A9989" s="16" t="s">
        <v>7674</v>
      </c>
      <c r="B9989" s="52" t="s">
        <v>11489</v>
      </c>
      <c r="C9989" s="16" t="str">
        <f t="shared" si="156"/>
        <v>079 - 147</v>
      </c>
      <c r="D9989" s="52" t="s">
        <v>34487</v>
      </c>
      <c r="E9989" s="52" t="s">
        <v>4771</v>
      </c>
      <c r="F9989" s="16" t="s">
        <v>7675</v>
      </c>
      <c r="G9989" s="16" t="s">
        <v>4770</v>
      </c>
      <c r="H9989" s="16" t="s">
        <v>4772</v>
      </c>
      <c r="I9989" s="16" t="s">
        <v>7676</v>
      </c>
    </row>
    <row r="9990" spans="1:10">
      <c r="A9990" s="16" t="s">
        <v>5531</v>
      </c>
      <c r="B9990" s="52" t="s">
        <v>4711</v>
      </c>
      <c r="C9990" s="16" t="str">
        <f t="shared" si="156"/>
        <v>021 - 101</v>
      </c>
      <c r="D9990" s="52" t="s">
        <v>34487</v>
      </c>
      <c r="E9990" s="52" t="s">
        <v>14657</v>
      </c>
      <c r="F9990" s="16" t="s">
        <v>5532</v>
      </c>
      <c r="G9990" s="16" t="s">
        <v>14656</v>
      </c>
      <c r="H9990" s="16" t="s">
        <v>4778</v>
      </c>
      <c r="I9990" s="16" t="s">
        <v>3015</v>
      </c>
    </row>
    <row r="9991" spans="1:10">
      <c r="A9991" s="16" t="s">
        <v>1231</v>
      </c>
      <c r="B9991" s="52" t="s">
        <v>4712</v>
      </c>
      <c r="C9991" s="16" t="str">
        <f t="shared" si="156"/>
        <v>021 - 907</v>
      </c>
      <c r="D9991" s="52"/>
      <c r="E9991" s="52" t="s">
        <v>14657</v>
      </c>
      <c r="F9991" s="16"/>
      <c r="G9991" s="16" t="s">
        <v>14656</v>
      </c>
      <c r="H9991" s="16" t="s">
        <v>4778</v>
      </c>
      <c r="I9991" s="16" t="s">
        <v>1232</v>
      </c>
      <c r="J9991" s="16" t="s">
        <v>34487</v>
      </c>
    </row>
    <row r="9992" spans="1:10">
      <c r="A9992" s="16" t="s">
        <v>7613</v>
      </c>
      <c r="B9992" s="52" t="s">
        <v>2080</v>
      </c>
      <c r="C9992" s="16" t="str">
        <f t="shared" si="156"/>
        <v>090 - 072</v>
      </c>
      <c r="D9992" s="52" t="s">
        <v>36059</v>
      </c>
      <c r="E9992" s="52" t="s">
        <v>33520</v>
      </c>
      <c r="F9992" s="16" t="s">
        <v>16561</v>
      </c>
      <c r="G9992" s="16" t="s">
        <v>33519</v>
      </c>
      <c r="H9992" s="16" t="s">
        <v>33521</v>
      </c>
      <c r="I9992" s="16" t="s">
        <v>26796</v>
      </c>
    </row>
    <row r="9993" spans="1:10">
      <c r="A9993" s="16" t="s">
        <v>32505</v>
      </c>
      <c r="B9993" s="52" t="s">
        <v>27736</v>
      </c>
      <c r="C9993" s="16" t="str">
        <f t="shared" si="156"/>
        <v>076 - 089</v>
      </c>
      <c r="D9993" s="52" t="s">
        <v>34487</v>
      </c>
      <c r="E9993" s="52" t="s">
        <v>13510</v>
      </c>
      <c r="F9993" s="16" t="s">
        <v>25800</v>
      </c>
      <c r="G9993" s="16" t="s">
        <v>13509</v>
      </c>
      <c r="H9993" s="16" t="s">
        <v>13511</v>
      </c>
      <c r="I9993" s="16" t="s">
        <v>32506</v>
      </c>
    </row>
    <row r="9994" spans="1:10">
      <c r="A9994" s="16" t="s">
        <v>33385</v>
      </c>
      <c r="B9994" s="52" t="s">
        <v>25365</v>
      </c>
      <c r="C9994" s="16" t="str">
        <f t="shared" si="156"/>
        <v>058 - 104</v>
      </c>
      <c r="D9994" s="52" t="s">
        <v>34487</v>
      </c>
      <c r="E9994" s="52" t="s">
        <v>10753</v>
      </c>
      <c r="F9994" s="16" t="s">
        <v>33386</v>
      </c>
      <c r="G9994" s="16" t="s">
        <v>10752</v>
      </c>
      <c r="H9994" s="16" t="s">
        <v>20396</v>
      </c>
      <c r="I9994" s="16" t="s">
        <v>33387</v>
      </c>
    </row>
    <row r="9995" spans="1:10">
      <c r="A9995" s="16" t="s">
        <v>13861</v>
      </c>
      <c r="B9995" s="52" t="s">
        <v>19656</v>
      </c>
      <c r="C9995" s="16" t="str">
        <f t="shared" si="156"/>
        <v>034 - 039</v>
      </c>
      <c r="D9995" s="52" t="s">
        <v>34487</v>
      </c>
      <c r="E9995" s="52" t="s">
        <v>23677</v>
      </c>
      <c r="F9995" s="16" t="s">
        <v>13862</v>
      </c>
      <c r="G9995" s="16" t="s">
        <v>23676</v>
      </c>
      <c r="H9995" s="16" t="s">
        <v>35981</v>
      </c>
      <c r="I9995" s="16" t="s">
        <v>13863</v>
      </c>
    </row>
    <row r="9996" spans="1:10">
      <c r="A9996" s="16" t="s">
        <v>27699</v>
      </c>
      <c r="B9996" s="52" t="s">
        <v>29264</v>
      </c>
      <c r="C9996" s="16" t="str">
        <f t="shared" si="156"/>
        <v>035 - 041</v>
      </c>
      <c r="D9996" s="52" t="s">
        <v>34487</v>
      </c>
      <c r="E9996" s="52" t="s">
        <v>30432</v>
      </c>
      <c r="F9996" s="16" t="s">
        <v>12371</v>
      </c>
      <c r="G9996" s="16" t="s">
        <v>30431</v>
      </c>
      <c r="H9996" s="16" t="s">
        <v>35981</v>
      </c>
      <c r="I9996" s="16" t="s">
        <v>17759</v>
      </c>
      <c r="J9996" s="16"/>
    </row>
    <row r="9997" spans="1:10">
      <c r="A9997" s="16" t="s">
        <v>17559</v>
      </c>
      <c r="B9997" s="52" t="s">
        <v>11428</v>
      </c>
      <c r="C9997" s="16" t="str">
        <f t="shared" si="156"/>
        <v>062 - 075</v>
      </c>
      <c r="D9997" s="52" t="s">
        <v>34487</v>
      </c>
      <c r="E9997" s="52" t="s">
        <v>1277</v>
      </c>
      <c r="F9997" s="16" t="s">
        <v>390</v>
      </c>
      <c r="G9997" s="16" t="s">
        <v>1276</v>
      </c>
      <c r="H9997" s="16" t="s">
        <v>30282</v>
      </c>
      <c r="I9997" s="16" t="s">
        <v>17560</v>
      </c>
    </row>
    <row r="9998" spans="1:10">
      <c r="A9998" s="16" t="s">
        <v>11343</v>
      </c>
      <c r="B9998" s="52" t="s">
        <v>11119</v>
      </c>
      <c r="C9998" s="16" t="str">
        <f t="shared" si="156"/>
        <v>068 - 042</v>
      </c>
      <c r="D9998" s="52" t="s">
        <v>34487</v>
      </c>
      <c r="E9998" s="52" t="s">
        <v>34259</v>
      </c>
      <c r="F9998" s="16" t="s">
        <v>6477</v>
      </c>
      <c r="G9998" s="16" t="s">
        <v>21099</v>
      </c>
      <c r="H9998" s="16" t="s">
        <v>15395</v>
      </c>
      <c r="I9998" s="16" t="s">
        <v>6478</v>
      </c>
    </row>
    <row r="9999" spans="1:10">
      <c r="A9999" s="16" t="s">
        <v>17622</v>
      </c>
      <c r="B9999" s="52" t="s">
        <v>9005</v>
      </c>
      <c r="C9999" s="16" t="str">
        <f t="shared" si="156"/>
        <v>003 - 145</v>
      </c>
      <c r="D9999" s="52" t="s">
        <v>34487</v>
      </c>
      <c r="E9999" s="52" t="s">
        <v>3328</v>
      </c>
      <c r="F9999" s="16" t="s">
        <v>19130</v>
      </c>
      <c r="G9999" s="16" t="s">
        <v>10731</v>
      </c>
      <c r="H9999" s="16" t="s">
        <v>10732</v>
      </c>
      <c r="I9999" s="16" t="s">
        <v>9112</v>
      </c>
      <c r="J9999" s="16" t="s">
        <v>7990</v>
      </c>
    </row>
    <row r="10000" spans="1:10">
      <c r="A10000" s="16" t="s">
        <v>9110</v>
      </c>
      <c r="B10000" s="52" t="s">
        <v>2387</v>
      </c>
      <c r="C10000" s="16" t="str">
        <f t="shared" si="156"/>
        <v>103 - 065</v>
      </c>
      <c r="D10000" s="52" t="s">
        <v>34487</v>
      </c>
      <c r="E10000" s="52" t="s">
        <v>14668</v>
      </c>
      <c r="F10000" s="16" t="s">
        <v>9111</v>
      </c>
      <c r="G10000" s="16" t="s">
        <v>14667</v>
      </c>
      <c r="H10000" s="16" t="s">
        <v>10732</v>
      </c>
      <c r="I10000" s="16" t="s">
        <v>9112</v>
      </c>
    </row>
    <row r="10001" spans="1:10">
      <c r="A10001" s="16" t="s">
        <v>28122</v>
      </c>
      <c r="B10001" s="52" t="s">
        <v>8650</v>
      </c>
      <c r="C10001" s="16" t="str">
        <f t="shared" si="156"/>
        <v>054 - 052</v>
      </c>
      <c r="D10001" s="52" t="s">
        <v>34487</v>
      </c>
      <c r="E10001" s="52" t="s">
        <v>30442</v>
      </c>
      <c r="F10001" s="16" t="s">
        <v>28123</v>
      </c>
      <c r="G10001" s="16" t="s">
        <v>30441</v>
      </c>
      <c r="H10001" s="16" t="s">
        <v>1269</v>
      </c>
      <c r="I10001" s="16" t="s">
        <v>28124</v>
      </c>
      <c r="J10001" s="16"/>
    </row>
    <row r="10002" spans="1:10">
      <c r="A10002" s="16" t="s">
        <v>7937</v>
      </c>
      <c r="B10002" s="52" t="s">
        <v>9900</v>
      </c>
      <c r="C10002" s="16" t="str">
        <f t="shared" si="156"/>
        <v>057 - 068</v>
      </c>
      <c r="D10002" s="52" t="s">
        <v>36059</v>
      </c>
      <c r="E10002" s="52" t="s">
        <v>18919</v>
      </c>
      <c r="F10002" s="16" t="s">
        <v>7938</v>
      </c>
      <c r="G10002" s="16" t="s">
        <v>18918</v>
      </c>
      <c r="H10002" s="16" t="s">
        <v>20396</v>
      </c>
      <c r="I10002" s="16" t="s">
        <v>7939</v>
      </c>
    </row>
    <row r="10003" spans="1:10">
      <c r="A10003" s="16" t="s">
        <v>230</v>
      </c>
      <c r="B10003" s="52" t="s">
        <v>2639</v>
      </c>
      <c r="C10003" s="16" t="str">
        <f t="shared" si="156"/>
        <v>I99 - 280</v>
      </c>
      <c r="D10003" s="52"/>
      <c r="E10003" s="52" t="s">
        <v>10726</v>
      </c>
      <c r="F10003" s="16"/>
      <c r="G10003" s="16" t="s">
        <v>10725</v>
      </c>
      <c r="H10003" s="16" t="s">
        <v>10727</v>
      </c>
      <c r="I10003" s="16" t="s">
        <v>231</v>
      </c>
    </row>
    <row r="10004" spans="1:10">
      <c r="A10004" s="16" t="s">
        <v>15342</v>
      </c>
      <c r="B10004" s="52" t="s">
        <v>31635</v>
      </c>
      <c r="C10004" s="16" t="str">
        <f t="shared" si="156"/>
        <v>009 - 061</v>
      </c>
      <c r="D10004" s="52" t="s">
        <v>34487</v>
      </c>
      <c r="E10004" s="52" t="s">
        <v>26840</v>
      </c>
      <c r="F10004" s="16" t="s">
        <v>15343</v>
      </c>
      <c r="G10004" s="16" t="s">
        <v>26839</v>
      </c>
      <c r="H10004" s="16" t="s">
        <v>34573</v>
      </c>
      <c r="I10004" s="16" t="s">
        <v>15344</v>
      </c>
    </row>
    <row r="10005" spans="1:10">
      <c r="A10005" s="16" t="s">
        <v>35373</v>
      </c>
      <c r="B10005" s="52" t="s">
        <v>2640</v>
      </c>
      <c r="C10005" s="16" t="str">
        <f t="shared" si="156"/>
        <v>S99 - 727</v>
      </c>
      <c r="D10005" s="52"/>
      <c r="E10005" s="52" t="s">
        <v>15509</v>
      </c>
      <c r="F10005" s="16"/>
      <c r="G10005" s="16" t="s">
        <v>10725</v>
      </c>
      <c r="H10005" s="16" t="s">
        <v>10727</v>
      </c>
      <c r="I10005" s="16" t="s">
        <v>35374</v>
      </c>
    </row>
    <row r="10006" spans="1:10">
      <c r="A10006" s="16" t="s">
        <v>892</v>
      </c>
      <c r="B10006" s="52" t="s">
        <v>24304</v>
      </c>
      <c r="C10006" s="16" t="str">
        <f t="shared" si="156"/>
        <v>043 - 053</v>
      </c>
      <c r="D10006" s="52" t="s">
        <v>34487</v>
      </c>
      <c r="E10006" s="52" t="s">
        <v>36775</v>
      </c>
      <c r="F10006" s="16" t="s">
        <v>715</v>
      </c>
      <c r="G10006" s="16" t="s">
        <v>27380</v>
      </c>
      <c r="H10006" s="16" t="s">
        <v>20397</v>
      </c>
      <c r="I10006" s="16" t="s">
        <v>716</v>
      </c>
      <c r="J10006" s="16"/>
    </row>
    <row r="10007" spans="1:10">
      <c r="A10007" s="16" t="s">
        <v>35555</v>
      </c>
      <c r="B10007" s="52" t="s">
        <v>25366</v>
      </c>
      <c r="C10007" s="16" t="str">
        <f t="shared" si="156"/>
        <v>058 - 105</v>
      </c>
      <c r="D10007" s="52" t="s">
        <v>34487</v>
      </c>
      <c r="E10007" s="52" t="s">
        <v>10753</v>
      </c>
      <c r="F10007" s="16" t="s">
        <v>12880</v>
      </c>
      <c r="G10007" s="16" t="s">
        <v>10752</v>
      </c>
      <c r="H10007" s="16" t="s">
        <v>20396</v>
      </c>
      <c r="I10007" s="16" t="s">
        <v>12881</v>
      </c>
    </row>
    <row r="10008" spans="1:10">
      <c r="A10008" s="16" t="s">
        <v>9911</v>
      </c>
      <c r="B10008" s="52" t="s">
        <v>28325</v>
      </c>
      <c r="C10008" s="16" t="str">
        <f t="shared" si="156"/>
        <v>096 - 068</v>
      </c>
      <c r="D10008" s="52" t="s">
        <v>34487</v>
      </c>
      <c r="E10008" s="52" t="s">
        <v>14652</v>
      </c>
      <c r="F10008" s="16" t="s">
        <v>9912</v>
      </c>
      <c r="G10008" s="16" t="s">
        <v>14651</v>
      </c>
      <c r="H10008" s="16" t="s">
        <v>10732</v>
      </c>
      <c r="I10008" s="16" t="s">
        <v>9913</v>
      </c>
    </row>
    <row r="10009" spans="1:10">
      <c r="A10009" s="16" t="s">
        <v>17623</v>
      </c>
      <c r="B10009" s="52" t="s">
        <v>4600</v>
      </c>
      <c r="C10009" s="16" t="str">
        <f t="shared" si="156"/>
        <v>002 - 145</v>
      </c>
      <c r="D10009" s="52" t="s">
        <v>34487</v>
      </c>
      <c r="E10009" s="52" t="s">
        <v>36066</v>
      </c>
      <c r="F10009" s="16" t="s">
        <v>12785</v>
      </c>
      <c r="G10009" s="16" t="s">
        <v>20457</v>
      </c>
      <c r="H10009" s="16" t="s">
        <v>10732</v>
      </c>
      <c r="I10009" s="16" t="s">
        <v>9913</v>
      </c>
      <c r="J10009" s="16" t="s">
        <v>7990</v>
      </c>
    </row>
    <row r="10010" spans="1:10">
      <c r="A10010" s="16" t="s">
        <v>23409</v>
      </c>
      <c r="B10010" s="52" t="s">
        <v>5428</v>
      </c>
      <c r="C10010" s="16" t="str">
        <f t="shared" si="156"/>
        <v>069 - 090</v>
      </c>
      <c r="D10010" s="52" t="s">
        <v>36059</v>
      </c>
      <c r="E10010" s="52" t="s">
        <v>36727</v>
      </c>
      <c r="F10010" s="16" t="s">
        <v>24768</v>
      </c>
      <c r="G10010" s="16" t="s">
        <v>36726</v>
      </c>
      <c r="H10010" s="16" t="s">
        <v>15395</v>
      </c>
      <c r="I10010" s="16" t="s">
        <v>10925</v>
      </c>
    </row>
    <row r="10011" spans="1:10">
      <c r="A10011" s="16" t="s">
        <v>17912</v>
      </c>
      <c r="B10011" s="52" t="s">
        <v>12735</v>
      </c>
      <c r="C10011" s="16" t="str">
        <f t="shared" si="156"/>
        <v>030 - 121</v>
      </c>
      <c r="D10011" s="52" t="s">
        <v>34487</v>
      </c>
      <c r="E10011" s="52" t="s">
        <v>35970</v>
      </c>
      <c r="F10011" s="16" t="s">
        <v>26540</v>
      </c>
      <c r="G10011" s="16" t="s">
        <v>35969</v>
      </c>
      <c r="H10011" s="16" t="s">
        <v>30334</v>
      </c>
      <c r="I10011" s="16" t="s">
        <v>26541</v>
      </c>
      <c r="J10011" s="16"/>
    </row>
    <row r="10012" spans="1:10">
      <c r="A10012" s="16" t="s">
        <v>9825</v>
      </c>
      <c r="B10012" s="52" t="s">
        <v>37782</v>
      </c>
      <c r="C10012" s="16" t="str">
        <f t="shared" si="156"/>
        <v>031 - 731</v>
      </c>
      <c r="D10012" s="52"/>
      <c r="E10012" s="52" t="s">
        <v>7531</v>
      </c>
      <c r="F10012" s="16"/>
      <c r="G10012" s="16" t="s">
        <v>7530</v>
      </c>
      <c r="H10012" s="16" t="s">
        <v>30334</v>
      </c>
      <c r="I10012" s="16" t="s">
        <v>9826</v>
      </c>
      <c r="J10012" s="16" t="s">
        <v>34487</v>
      </c>
    </row>
    <row r="10013" spans="1:10">
      <c r="A10013" s="16" t="s">
        <v>22587</v>
      </c>
      <c r="B10013" s="52" t="s">
        <v>27737</v>
      </c>
      <c r="C10013" s="16" t="str">
        <f t="shared" si="156"/>
        <v>076 - 090</v>
      </c>
      <c r="D10013" s="52" t="s">
        <v>34487</v>
      </c>
      <c r="E10013" s="52" t="s">
        <v>13510</v>
      </c>
      <c r="F10013" s="16" t="s">
        <v>22588</v>
      </c>
      <c r="G10013" s="16" t="s">
        <v>13509</v>
      </c>
      <c r="H10013" s="16" t="s">
        <v>13511</v>
      </c>
      <c r="I10013" s="16" t="s">
        <v>22589</v>
      </c>
    </row>
    <row r="10014" spans="1:10">
      <c r="A10014" s="16" t="s">
        <v>29382</v>
      </c>
      <c r="B10014" s="52" t="s">
        <v>12915</v>
      </c>
      <c r="C10014" s="16" t="str">
        <f t="shared" si="156"/>
        <v>032 - 714</v>
      </c>
      <c r="D10014" s="52"/>
      <c r="E10014" s="52" t="s">
        <v>30333</v>
      </c>
      <c r="F10014" s="16"/>
      <c r="G10014" s="16" t="s">
        <v>30332</v>
      </c>
      <c r="H10014" s="16" t="s">
        <v>30334</v>
      </c>
      <c r="I10014" s="16" t="s">
        <v>29383</v>
      </c>
      <c r="J10014" s="16" t="s">
        <v>34487</v>
      </c>
    </row>
    <row r="10015" spans="1:10">
      <c r="A10015" s="16" t="s">
        <v>4935</v>
      </c>
      <c r="B10015" s="52" t="s">
        <v>13424</v>
      </c>
      <c r="C10015" s="16" t="str">
        <f t="shared" si="156"/>
        <v>028 - 091</v>
      </c>
      <c r="D10015" s="52" t="s">
        <v>36059</v>
      </c>
      <c r="E10015" s="52" t="s">
        <v>32659</v>
      </c>
      <c r="F10015" s="16" t="s">
        <v>4936</v>
      </c>
      <c r="G10015" s="16" t="s">
        <v>32658</v>
      </c>
      <c r="H10015" s="16" t="s">
        <v>32660</v>
      </c>
      <c r="I10015" s="16" t="s">
        <v>4937</v>
      </c>
    </row>
    <row r="10016" spans="1:10">
      <c r="A10016" s="16" t="s">
        <v>7421</v>
      </c>
      <c r="B10016" s="52" t="s">
        <v>3902</v>
      </c>
      <c r="C10016" s="16" t="str">
        <f t="shared" si="156"/>
        <v>022 - 200</v>
      </c>
      <c r="D10016" s="52" t="s">
        <v>34487</v>
      </c>
      <c r="E10016" s="52" t="s">
        <v>4777</v>
      </c>
      <c r="F10016" s="16" t="s">
        <v>14106</v>
      </c>
      <c r="G10016" s="16" t="s">
        <v>4776</v>
      </c>
      <c r="H10016" s="16" t="s">
        <v>4778</v>
      </c>
      <c r="I10016" s="16" t="s">
        <v>7422</v>
      </c>
    </row>
    <row r="10017" spans="1:16">
      <c r="A10017" s="16" t="s">
        <v>7401</v>
      </c>
      <c r="B10017" s="52" t="s">
        <v>3903</v>
      </c>
      <c r="C10017" s="16" t="str">
        <f t="shared" si="156"/>
        <v>022 - 201</v>
      </c>
      <c r="D10017" s="52" t="s">
        <v>34487</v>
      </c>
      <c r="E10017" s="52" t="s">
        <v>4777</v>
      </c>
      <c r="F10017" s="16" t="s">
        <v>8159</v>
      </c>
      <c r="G10017" s="16" t="s">
        <v>4776</v>
      </c>
      <c r="H10017" s="16" t="s">
        <v>4778</v>
      </c>
      <c r="I10017" s="16" t="s">
        <v>7402</v>
      </c>
    </row>
    <row r="10018" spans="1:16">
      <c r="A10018" s="16" t="s">
        <v>29574</v>
      </c>
      <c r="B10018" s="52" t="s">
        <v>14716</v>
      </c>
      <c r="C10018" s="16" t="str">
        <f t="shared" si="156"/>
        <v>091 - 093</v>
      </c>
      <c r="D10018" s="52" t="s">
        <v>34487</v>
      </c>
      <c r="E10018" s="52" t="s">
        <v>31546</v>
      </c>
      <c r="F10018" s="16" t="s">
        <v>29575</v>
      </c>
      <c r="G10018" s="16" t="s">
        <v>31545</v>
      </c>
      <c r="H10018" s="16" t="s">
        <v>33521</v>
      </c>
      <c r="I10018" s="16" t="s">
        <v>29576</v>
      </c>
    </row>
    <row r="10019" spans="1:16">
      <c r="A10019" s="16" t="s">
        <v>23667</v>
      </c>
      <c r="B10019" s="52" t="s">
        <v>10087</v>
      </c>
      <c r="C10019" s="16" t="str">
        <f t="shared" si="156"/>
        <v>005 - 109</v>
      </c>
      <c r="D10019" s="52" t="s">
        <v>36059</v>
      </c>
      <c r="E10019" s="52" t="s">
        <v>18693</v>
      </c>
      <c r="F10019" s="16" t="s">
        <v>18649</v>
      </c>
      <c r="G10019" s="16" t="s">
        <v>18692</v>
      </c>
      <c r="H10019" s="16" t="s">
        <v>10732</v>
      </c>
      <c r="I10019" s="16" t="s">
        <v>18650</v>
      </c>
    </row>
    <row r="10020" spans="1:16">
      <c r="A10020" s="16" t="s">
        <v>14709</v>
      </c>
      <c r="B10020" s="52" t="s">
        <v>10088</v>
      </c>
      <c r="C10020" s="16" t="str">
        <f t="shared" si="156"/>
        <v>005 - 110</v>
      </c>
      <c r="D10020" s="52" t="s">
        <v>36059</v>
      </c>
      <c r="E10020" s="52" t="s">
        <v>18693</v>
      </c>
      <c r="F10020" s="16" t="s">
        <v>36428</v>
      </c>
      <c r="G10020" s="16" t="s">
        <v>18692</v>
      </c>
      <c r="H10020" s="16" t="s">
        <v>10732</v>
      </c>
      <c r="I10020" s="16" t="s">
        <v>14710</v>
      </c>
    </row>
    <row r="10021" spans="1:16">
      <c r="A10021" s="16" t="s">
        <v>35450</v>
      </c>
      <c r="B10021" s="52" t="s">
        <v>2002</v>
      </c>
      <c r="C10021" s="16" t="str">
        <f t="shared" si="156"/>
        <v>024 - 106</v>
      </c>
      <c r="D10021" s="52" t="s">
        <v>34487</v>
      </c>
      <c r="E10021" s="52" t="s">
        <v>26794</v>
      </c>
      <c r="F10021" s="16" t="s">
        <v>4333</v>
      </c>
      <c r="G10021" s="16" t="s">
        <v>26793</v>
      </c>
      <c r="H10021" s="16" t="s">
        <v>32660</v>
      </c>
      <c r="I10021" s="16" t="s">
        <v>35451</v>
      </c>
      <c r="J10021" s="16"/>
    </row>
    <row r="10022" spans="1:16">
      <c r="A10022" s="16" t="s">
        <v>5843</v>
      </c>
      <c r="B10022" s="52" t="s">
        <v>2641</v>
      </c>
      <c r="C10022" s="16" t="str">
        <f t="shared" si="156"/>
        <v>I99 - 817</v>
      </c>
      <c r="D10022" s="52"/>
      <c r="E10022" s="52" t="s">
        <v>10726</v>
      </c>
      <c r="F10022" s="16"/>
      <c r="G10022" s="16" t="s">
        <v>10725</v>
      </c>
      <c r="H10022" s="16" t="s">
        <v>10727</v>
      </c>
      <c r="I10022" s="16" t="s">
        <v>10060</v>
      </c>
    </row>
    <row r="10023" spans="1:16">
      <c r="A10023" s="16" t="s">
        <v>19726</v>
      </c>
      <c r="B10023" s="52" t="s">
        <v>29912</v>
      </c>
      <c r="C10023" s="16" t="str">
        <f t="shared" si="156"/>
        <v>061 - 093</v>
      </c>
      <c r="D10023" s="52" t="s">
        <v>34487</v>
      </c>
      <c r="E10023" s="52" t="s">
        <v>26249</v>
      </c>
      <c r="F10023" s="16" t="s">
        <v>11194</v>
      </c>
      <c r="G10023" s="16" t="s">
        <v>26248</v>
      </c>
      <c r="H10023" s="16" t="s">
        <v>30282</v>
      </c>
      <c r="I10023" s="16" t="s">
        <v>19727</v>
      </c>
    </row>
    <row r="10024" spans="1:16">
      <c r="A10024" s="16" t="s">
        <v>27021</v>
      </c>
      <c r="B10024" s="52" t="s">
        <v>9604</v>
      </c>
      <c r="C10024" s="16" t="str">
        <f t="shared" si="156"/>
        <v>078 - 148</v>
      </c>
      <c r="D10024" s="52" t="s">
        <v>34487</v>
      </c>
      <c r="E10024" s="52" t="s">
        <v>1697</v>
      </c>
      <c r="F10024" s="16" t="s">
        <v>22875</v>
      </c>
      <c r="G10024" s="16" t="s">
        <v>1696</v>
      </c>
      <c r="H10024" s="16" t="s">
        <v>4772</v>
      </c>
      <c r="I10024" s="16" t="s">
        <v>1436</v>
      </c>
    </row>
    <row r="10025" spans="1:16">
      <c r="A10025" s="16" t="s">
        <v>13963</v>
      </c>
      <c r="B10025" s="52" t="s">
        <v>8307</v>
      </c>
      <c r="C10025" s="16" t="str">
        <f t="shared" si="156"/>
        <v>067 - 042</v>
      </c>
      <c r="D10025" s="52" t="s">
        <v>36059</v>
      </c>
      <c r="E10025" s="52" t="s">
        <v>34404</v>
      </c>
      <c r="F10025" s="16" t="s">
        <v>16444</v>
      </c>
      <c r="G10025" s="16" t="s">
        <v>34403</v>
      </c>
      <c r="H10025" s="16" t="s">
        <v>15395</v>
      </c>
      <c r="I10025" s="16" t="s">
        <v>34248</v>
      </c>
      <c r="N10025" t="s">
        <v>30549</v>
      </c>
      <c r="P10025" s="423" t="s">
        <v>30546</v>
      </c>
    </row>
    <row r="10026" spans="1:16">
      <c r="A10026" s="16" t="s">
        <v>20765</v>
      </c>
      <c r="B10026" s="52" t="s">
        <v>32507</v>
      </c>
      <c r="C10026" s="16" t="str">
        <f t="shared" si="156"/>
        <v>012 - 892</v>
      </c>
      <c r="D10026" s="52"/>
      <c r="E10026" s="52" t="s">
        <v>18879</v>
      </c>
      <c r="F10026" s="16"/>
      <c r="G10026" s="16" t="s">
        <v>26253</v>
      </c>
      <c r="H10026" s="16" t="s">
        <v>32666</v>
      </c>
      <c r="I10026" s="16" t="s">
        <v>20766</v>
      </c>
      <c r="J10026" s="16" t="s">
        <v>34487</v>
      </c>
    </row>
    <row r="10027" spans="1:16">
      <c r="A10027" s="16" t="s">
        <v>31923</v>
      </c>
      <c r="B10027" s="52" t="s">
        <v>4949</v>
      </c>
      <c r="C10027" s="16" t="str">
        <f t="shared" si="156"/>
        <v>017 - 903</v>
      </c>
      <c r="D10027" s="52"/>
      <c r="E10027" s="52" t="s">
        <v>22538</v>
      </c>
      <c r="G10027" s="16" t="s">
        <v>22537</v>
      </c>
      <c r="H10027" s="16" t="s">
        <v>32666</v>
      </c>
      <c r="I10027" s="16" t="s">
        <v>31924</v>
      </c>
      <c r="J10027" s="16" t="s">
        <v>34487</v>
      </c>
    </row>
    <row r="10028" spans="1:16">
      <c r="A10028" s="16" t="s">
        <v>37456</v>
      </c>
      <c r="B10028" s="52" t="s">
        <v>3088</v>
      </c>
      <c r="C10028" s="16" t="str">
        <f t="shared" si="156"/>
        <v>017 - 186</v>
      </c>
      <c r="D10028" s="52" t="s">
        <v>36059</v>
      </c>
      <c r="E10028" s="52" t="s">
        <v>22538</v>
      </c>
      <c r="F10028" s="16" t="s">
        <v>26230</v>
      </c>
      <c r="G10028" s="16" t="s">
        <v>22537</v>
      </c>
      <c r="H10028" s="16" t="s">
        <v>32666</v>
      </c>
      <c r="I10028" s="16" t="s">
        <v>37457</v>
      </c>
    </row>
    <row r="10029" spans="1:16">
      <c r="A10029" s="16" t="s">
        <v>17296</v>
      </c>
      <c r="B10029" s="52" t="s">
        <v>3904</v>
      </c>
      <c r="C10029" s="16" t="str">
        <f t="shared" si="156"/>
        <v>022 - 202</v>
      </c>
      <c r="D10029" s="52" t="s">
        <v>34487</v>
      </c>
      <c r="E10029" s="52" t="s">
        <v>4777</v>
      </c>
      <c r="F10029" s="16" t="s">
        <v>16232</v>
      </c>
      <c r="G10029" s="16" t="s">
        <v>4776</v>
      </c>
      <c r="H10029" s="16" t="s">
        <v>4778</v>
      </c>
      <c r="I10029" s="16" t="s">
        <v>108</v>
      </c>
    </row>
    <row r="10030" spans="1:16">
      <c r="A10030" s="16" t="s">
        <v>7677</v>
      </c>
      <c r="B10030" s="52" t="s">
        <v>31050</v>
      </c>
      <c r="C10030" s="16" t="str">
        <f t="shared" si="156"/>
        <v>065 - 147</v>
      </c>
      <c r="D10030" s="52" t="s">
        <v>34487</v>
      </c>
      <c r="E10030" s="52" t="s">
        <v>29546</v>
      </c>
      <c r="F10030" s="16" t="s">
        <v>7678</v>
      </c>
      <c r="G10030" s="16" t="s">
        <v>29545</v>
      </c>
      <c r="H10030" s="16" t="s">
        <v>30282</v>
      </c>
      <c r="I10030" s="16" t="s">
        <v>19592</v>
      </c>
    </row>
    <row r="10031" spans="1:16">
      <c r="A10031" s="16" t="s">
        <v>29491</v>
      </c>
      <c r="B10031" s="52" t="s">
        <v>34541</v>
      </c>
      <c r="C10031" s="16" t="str">
        <f t="shared" si="156"/>
        <v>074 - 018</v>
      </c>
      <c r="D10031" s="52" t="s">
        <v>36059</v>
      </c>
      <c r="E10031" s="52" t="s">
        <v>25935</v>
      </c>
      <c r="F10031" s="16" t="s">
        <v>19068</v>
      </c>
      <c r="G10031" s="16" t="s">
        <v>25933</v>
      </c>
      <c r="H10031" s="16" t="s">
        <v>37422</v>
      </c>
      <c r="I10031" s="16" t="s">
        <v>29492</v>
      </c>
      <c r="J10031" s="16"/>
    </row>
    <row r="10032" spans="1:16">
      <c r="A10032" s="16" t="s">
        <v>20299</v>
      </c>
      <c r="B10032" s="52" t="s">
        <v>7768</v>
      </c>
      <c r="C10032" s="16" t="str">
        <f t="shared" si="156"/>
        <v>064 - 109</v>
      </c>
      <c r="D10032" s="52" t="s">
        <v>34487</v>
      </c>
      <c r="E10032" s="52" t="s">
        <v>27583</v>
      </c>
      <c r="F10032" s="16" t="s">
        <v>20300</v>
      </c>
      <c r="G10032" s="16" t="s">
        <v>27582</v>
      </c>
      <c r="H10032" s="16" t="s">
        <v>30282</v>
      </c>
      <c r="I10032" s="16" t="s">
        <v>875</v>
      </c>
    </row>
    <row r="10033" spans="1:10">
      <c r="A10033" s="16" t="s">
        <v>27109</v>
      </c>
      <c r="B10033" s="52" t="s">
        <v>19189</v>
      </c>
      <c r="C10033" s="16" t="str">
        <f t="shared" si="156"/>
        <v>070 - 079</v>
      </c>
      <c r="D10033" s="52" t="s">
        <v>34487</v>
      </c>
      <c r="E10033" s="52" t="s">
        <v>23672</v>
      </c>
      <c r="F10033" s="16" t="s">
        <v>27110</v>
      </c>
      <c r="G10033" s="16" t="s">
        <v>23671</v>
      </c>
      <c r="H10033" s="16" t="s">
        <v>10748</v>
      </c>
      <c r="I10033" s="16" t="s">
        <v>27111</v>
      </c>
      <c r="J10033" s="16"/>
    </row>
    <row r="10034" spans="1:10">
      <c r="A10034" s="16" t="s">
        <v>717</v>
      </c>
      <c r="B10034" s="52" t="s">
        <v>8651</v>
      </c>
      <c r="C10034" s="16" t="str">
        <f t="shared" si="156"/>
        <v>054 - 053</v>
      </c>
      <c r="D10034" s="52" t="s">
        <v>34487</v>
      </c>
      <c r="E10034" s="52" t="s">
        <v>30442</v>
      </c>
      <c r="F10034" s="16" t="s">
        <v>9443</v>
      </c>
      <c r="G10034" s="16" t="s">
        <v>30441</v>
      </c>
      <c r="H10034" s="16" t="s">
        <v>1269</v>
      </c>
      <c r="I10034" s="16" t="s">
        <v>9444</v>
      </c>
      <c r="J10034" s="16"/>
    </row>
    <row r="10035" spans="1:10">
      <c r="A10035" s="16" t="s">
        <v>29680</v>
      </c>
      <c r="B10035" s="52" t="s">
        <v>4413</v>
      </c>
      <c r="C10035" s="16" t="str">
        <f t="shared" si="156"/>
        <v>007 - 067</v>
      </c>
      <c r="D10035" s="52" t="s">
        <v>34487</v>
      </c>
      <c r="E10035" s="52" t="s">
        <v>14662</v>
      </c>
      <c r="F10035" s="16" t="s">
        <v>14660</v>
      </c>
      <c r="G10035" s="16" t="s">
        <v>14661</v>
      </c>
      <c r="H10035" s="16" t="s">
        <v>14663</v>
      </c>
      <c r="I10035" s="16" t="s">
        <v>29681</v>
      </c>
    </row>
    <row r="10036" spans="1:10">
      <c r="A10036" s="16" t="s">
        <v>5805</v>
      </c>
      <c r="B10036" s="52" t="s">
        <v>1645</v>
      </c>
      <c r="C10036" s="16" t="str">
        <f t="shared" si="156"/>
        <v>001 - 272</v>
      </c>
      <c r="D10036" s="52" t="s">
        <v>36059</v>
      </c>
      <c r="E10036" s="52" t="s">
        <v>37671</v>
      </c>
      <c r="F10036" s="16" t="s">
        <v>5806</v>
      </c>
      <c r="G10036" s="16" t="s">
        <v>37670</v>
      </c>
      <c r="H10036" s="16" t="s">
        <v>10732</v>
      </c>
      <c r="I10036" s="16" t="s">
        <v>5807</v>
      </c>
    </row>
    <row r="10037" spans="1:10">
      <c r="A10037" s="16" t="s">
        <v>29178</v>
      </c>
      <c r="B10037" s="52" t="s">
        <v>5429</v>
      </c>
      <c r="C10037" s="16" t="str">
        <f t="shared" si="156"/>
        <v>069 - 091</v>
      </c>
      <c r="D10037" s="52" t="s">
        <v>36059</v>
      </c>
      <c r="E10037" s="52" t="s">
        <v>36727</v>
      </c>
      <c r="F10037" s="16" t="s">
        <v>5380</v>
      </c>
      <c r="G10037" s="16" t="s">
        <v>36726</v>
      </c>
      <c r="H10037" s="16" t="s">
        <v>15395</v>
      </c>
      <c r="I10037" s="16" t="s">
        <v>10926</v>
      </c>
      <c r="J10037" s="16"/>
    </row>
    <row r="10038" spans="1:10">
      <c r="A10038" s="16" t="s">
        <v>31419</v>
      </c>
      <c r="B10038" s="52" t="s">
        <v>37214</v>
      </c>
      <c r="C10038" s="16" t="str">
        <f t="shared" si="156"/>
        <v>072 - 044</v>
      </c>
      <c r="D10038" s="52" t="s">
        <v>34487</v>
      </c>
      <c r="E10038" s="52" t="s">
        <v>23759</v>
      </c>
      <c r="F10038" s="16" t="s">
        <v>279</v>
      </c>
      <c r="G10038" s="16" t="s">
        <v>23758</v>
      </c>
      <c r="H10038" s="16" t="s">
        <v>37422</v>
      </c>
      <c r="I10038" s="16" t="s">
        <v>31420</v>
      </c>
      <c r="J10038" s="16"/>
    </row>
    <row r="10039" spans="1:10">
      <c r="A10039" s="16" t="s">
        <v>35005</v>
      </c>
      <c r="B10039" s="52" t="s">
        <v>15982</v>
      </c>
      <c r="C10039" s="16" t="str">
        <f t="shared" si="156"/>
        <v>019 - 105</v>
      </c>
      <c r="D10039" s="52" t="s">
        <v>36059</v>
      </c>
      <c r="E10039" s="52" t="s">
        <v>23092</v>
      </c>
      <c r="F10039" s="16" t="s">
        <v>18754</v>
      </c>
      <c r="G10039" s="16" t="s">
        <v>23091</v>
      </c>
      <c r="H10039" s="16" t="s">
        <v>32666</v>
      </c>
      <c r="I10039" s="16" t="s">
        <v>35006</v>
      </c>
    </row>
    <row r="10040" spans="1:10">
      <c r="A10040" s="16" t="s">
        <v>2287</v>
      </c>
      <c r="B10040" s="52" t="s">
        <v>25767</v>
      </c>
      <c r="C10040" s="16" t="str">
        <f t="shared" si="156"/>
        <v>015 - 960</v>
      </c>
      <c r="D10040" s="52"/>
      <c r="E10040" s="52" t="s">
        <v>32665</v>
      </c>
      <c r="G10040" s="16" t="s">
        <v>32664</v>
      </c>
      <c r="H10040" s="16" t="s">
        <v>32666</v>
      </c>
      <c r="I10040" s="16" t="s">
        <v>2288</v>
      </c>
      <c r="J10040" s="16" t="s">
        <v>34487</v>
      </c>
    </row>
    <row r="10041" spans="1:10">
      <c r="A10041" s="16" t="s">
        <v>37135</v>
      </c>
      <c r="B10041" s="52" t="s">
        <v>2361</v>
      </c>
      <c r="C10041" s="16" t="str">
        <f t="shared" si="156"/>
        <v>003 - 146</v>
      </c>
      <c r="D10041" s="52" t="s">
        <v>36059</v>
      </c>
      <c r="E10041" s="52" t="s">
        <v>3328</v>
      </c>
      <c r="F10041" s="16" t="s">
        <v>15958</v>
      </c>
      <c r="G10041" s="16" t="s">
        <v>10731</v>
      </c>
      <c r="H10041" s="16" t="s">
        <v>10732</v>
      </c>
      <c r="I10041" s="16" t="s">
        <v>37136</v>
      </c>
    </row>
    <row r="10042" spans="1:10">
      <c r="A10042" s="16" t="s">
        <v>29179</v>
      </c>
      <c r="B10042" s="52" t="s">
        <v>4371</v>
      </c>
      <c r="C10042" s="16" t="str">
        <f t="shared" si="156"/>
        <v>069 - 092</v>
      </c>
      <c r="D10042" s="52" t="s">
        <v>34487</v>
      </c>
      <c r="E10042" s="52" t="s">
        <v>36727</v>
      </c>
      <c r="F10042" s="16" t="s">
        <v>10927</v>
      </c>
      <c r="G10042" s="16" t="s">
        <v>36726</v>
      </c>
      <c r="H10042" s="16" t="s">
        <v>15395</v>
      </c>
      <c r="I10042" s="16" t="s">
        <v>10928</v>
      </c>
    </row>
    <row r="10043" spans="1:10">
      <c r="A10043" s="16" t="s">
        <v>33899</v>
      </c>
      <c r="B10043" s="52" t="s">
        <v>15983</v>
      </c>
      <c r="C10043" s="16" t="str">
        <f t="shared" si="156"/>
        <v>019 - 106</v>
      </c>
      <c r="D10043" s="52" t="s">
        <v>36059</v>
      </c>
      <c r="E10043" s="52" t="s">
        <v>23092</v>
      </c>
      <c r="F10043" s="16" t="s">
        <v>5573</v>
      </c>
      <c r="G10043" s="16" t="s">
        <v>23091</v>
      </c>
      <c r="H10043" s="16" t="s">
        <v>32666</v>
      </c>
      <c r="I10043" s="16" t="s">
        <v>33900</v>
      </c>
    </row>
    <row r="10044" spans="1:10">
      <c r="A10044" s="16" t="s">
        <v>35791</v>
      </c>
      <c r="B10044" s="52" t="s">
        <v>32508</v>
      </c>
      <c r="C10044" s="16" t="str">
        <f t="shared" si="156"/>
        <v>012 - 893</v>
      </c>
      <c r="D10044" s="52"/>
      <c r="E10044" s="52" t="s">
        <v>18879</v>
      </c>
      <c r="F10044" s="16"/>
      <c r="G10044" s="16" t="s">
        <v>26253</v>
      </c>
      <c r="H10044" s="16" t="s">
        <v>32666</v>
      </c>
      <c r="I10044" s="16" t="s">
        <v>35792</v>
      </c>
      <c r="J10044" s="16" t="s">
        <v>34487</v>
      </c>
    </row>
    <row r="10045" spans="1:10">
      <c r="A10045" s="16" t="s">
        <v>3277</v>
      </c>
      <c r="B10045" s="52" t="s">
        <v>18425</v>
      </c>
      <c r="C10045" s="16" t="str">
        <f t="shared" si="156"/>
        <v>066 - 101</v>
      </c>
      <c r="D10045" s="52" t="s">
        <v>34487</v>
      </c>
      <c r="E10045" s="52" t="s">
        <v>3383</v>
      </c>
      <c r="F10045" s="16" t="s">
        <v>27814</v>
      </c>
      <c r="G10045" s="16" t="s">
        <v>3382</v>
      </c>
      <c r="H10045" s="16" t="s">
        <v>15395</v>
      </c>
      <c r="I10045" s="16" t="s">
        <v>27815</v>
      </c>
    </row>
    <row r="10046" spans="1:10">
      <c r="A10046" s="16" t="s">
        <v>14259</v>
      </c>
      <c r="B10046" s="52" t="s">
        <v>32993</v>
      </c>
      <c r="C10046" s="16" t="str">
        <f t="shared" si="156"/>
        <v>013 - 223</v>
      </c>
      <c r="D10046" s="52" t="s">
        <v>34487</v>
      </c>
      <c r="E10046" s="52" t="s">
        <v>26240</v>
      </c>
      <c r="F10046" s="16" t="s">
        <v>36042</v>
      </c>
      <c r="G10046" s="16" t="s">
        <v>26239</v>
      </c>
      <c r="H10046" s="16" t="s">
        <v>32666</v>
      </c>
      <c r="I10046" s="16" t="s">
        <v>14260</v>
      </c>
    </row>
    <row r="10047" spans="1:10">
      <c r="A10047" s="16" t="s">
        <v>19470</v>
      </c>
      <c r="B10047" s="52" t="s">
        <v>19657</v>
      </c>
      <c r="C10047" s="16" t="str">
        <f t="shared" si="156"/>
        <v>034 - 040</v>
      </c>
      <c r="D10047" s="52" t="s">
        <v>34487</v>
      </c>
      <c r="E10047" s="52" t="s">
        <v>23677</v>
      </c>
      <c r="F10047" s="16" t="s">
        <v>19471</v>
      </c>
      <c r="G10047" s="16" t="s">
        <v>23676</v>
      </c>
      <c r="H10047" s="16" t="s">
        <v>35981</v>
      </c>
      <c r="I10047" s="16" t="s">
        <v>19472</v>
      </c>
    </row>
    <row r="10048" spans="1:10">
      <c r="A10048" s="16" t="s">
        <v>1897</v>
      </c>
      <c r="B10048" s="52" t="s">
        <v>32115</v>
      </c>
      <c r="C10048" s="16" t="str">
        <f t="shared" si="156"/>
        <v>070 - 080</v>
      </c>
      <c r="D10048" s="52" t="s">
        <v>34487</v>
      </c>
      <c r="E10048" s="52" t="s">
        <v>23672</v>
      </c>
      <c r="F10048" s="16" t="s">
        <v>1938</v>
      </c>
      <c r="G10048" s="16" t="s">
        <v>23671</v>
      </c>
      <c r="H10048" s="16" t="s">
        <v>10748</v>
      </c>
      <c r="I10048" s="16" t="s">
        <v>1939</v>
      </c>
    </row>
    <row r="10049" spans="1:10">
      <c r="A10049" s="16" t="s">
        <v>20149</v>
      </c>
      <c r="B10049" s="52" t="s">
        <v>9294</v>
      </c>
      <c r="C10049" s="16" t="str">
        <f t="shared" si="156"/>
        <v>091 - 094</v>
      </c>
      <c r="D10049" s="52" t="s">
        <v>34487</v>
      </c>
      <c r="E10049" s="52" t="s">
        <v>31546</v>
      </c>
      <c r="F10049" s="16" t="s">
        <v>13612</v>
      </c>
      <c r="G10049" s="16" t="s">
        <v>31545</v>
      </c>
      <c r="H10049" s="16" t="s">
        <v>33521</v>
      </c>
      <c r="I10049" s="16" t="s">
        <v>20150</v>
      </c>
    </row>
    <row r="10050" spans="1:10">
      <c r="A10050" s="16" t="s">
        <v>3686</v>
      </c>
      <c r="B10050" s="52" t="s">
        <v>3905</v>
      </c>
      <c r="C10050" s="16" t="str">
        <f t="shared" si="156"/>
        <v>022 - 929</v>
      </c>
      <c r="D10050" s="52"/>
      <c r="E10050" s="52" t="s">
        <v>4777</v>
      </c>
      <c r="G10050" s="16" t="s">
        <v>4776</v>
      </c>
      <c r="H10050" s="16" t="s">
        <v>4778</v>
      </c>
      <c r="I10050" s="16" t="s">
        <v>3687</v>
      </c>
      <c r="J10050" s="16" t="s">
        <v>34487</v>
      </c>
    </row>
    <row r="10051" spans="1:10">
      <c r="A10051" s="16" t="s">
        <v>1439</v>
      </c>
      <c r="B10051" s="52" t="s">
        <v>31051</v>
      </c>
      <c r="C10051" s="16" t="str">
        <f t="shared" si="156"/>
        <v>065 - 148</v>
      </c>
      <c r="D10051" s="52" t="s">
        <v>34487</v>
      </c>
      <c r="E10051" s="52" t="s">
        <v>29546</v>
      </c>
      <c r="F10051" s="16" t="s">
        <v>29108</v>
      </c>
      <c r="G10051" s="16" t="s">
        <v>29545</v>
      </c>
      <c r="H10051" s="16" t="s">
        <v>30282</v>
      </c>
      <c r="I10051" s="16" t="s">
        <v>34038</v>
      </c>
    </row>
    <row r="10052" spans="1:10">
      <c r="A10052" s="16" t="s">
        <v>22017</v>
      </c>
      <c r="B10052" s="52" t="s">
        <v>6316</v>
      </c>
      <c r="C10052" s="16" t="str">
        <f t="shared" ref="C10052:C10115" si="157">MID(A10052,1,3) &amp;" - " &amp;MID(A10052,4,3)</f>
        <v>018 - 871</v>
      </c>
      <c r="D10052" s="52"/>
      <c r="E10052" s="52" t="s">
        <v>35975</v>
      </c>
      <c r="F10052" s="16"/>
      <c r="G10052" s="16" t="s">
        <v>35974</v>
      </c>
      <c r="H10052" s="16" t="s">
        <v>32666</v>
      </c>
      <c r="I10052" s="16" t="s">
        <v>22018</v>
      </c>
      <c r="J10052" s="16" t="s">
        <v>34487</v>
      </c>
    </row>
    <row r="10053" spans="1:10">
      <c r="A10053" s="16" t="s">
        <v>20497</v>
      </c>
      <c r="B10053" s="52" t="s">
        <v>2081</v>
      </c>
      <c r="C10053" s="16" t="str">
        <f t="shared" si="157"/>
        <v>090 - 073</v>
      </c>
      <c r="D10053" s="52" t="s">
        <v>34487</v>
      </c>
      <c r="E10053" s="52" t="s">
        <v>33520</v>
      </c>
      <c r="F10053" s="16" t="s">
        <v>20498</v>
      </c>
      <c r="G10053" s="16" t="s">
        <v>33519</v>
      </c>
      <c r="H10053" s="16" t="s">
        <v>33521</v>
      </c>
      <c r="I10053" s="16" t="s">
        <v>20499</v>
      </c>
    </row>
    <row r="10054" spans="1:10">
      <c r="A10054" s="16" t="s">
        <v>31656</v>
      </c>
      <c r="B10054" s="52" t="s">
        <v>12187</v>
      </c>
      <c r="C10054" s="16" t="str">
        <f t="shared" si="157"/>
        <v>008 - 836</v>
      </c>
      <c r="D10054" s="52"/>
      <c r="E10054" s="52" t="s">
        <v>16664</v>
      </c>
      <c r="F10054" s="16"/>
      <c r="G10054" s="16" t="s">
        <v>16663</v>
      </c>
      <c r="H10054" s="16" t="s">
        <v>34573</v>
      </c>
      <c r="I10054" s="16" t="s">
        <v>17188</v>
      </c>
      <c r="J10054" s="16" t="s">
        <v>34487</v>
      </c>
    </row>
    <row r="10055" spans="1:10">
      <c r="A10055" s="16" t="s">
        <v>25940</v>
      </c>
      <c r="B10055" s="52" t="s">
        <v>6317</v>
      </c>
      <c r="C10055" s="16" t="str">
        <f t="shared" si="157"/>
        <v>018 - 155</v>
      </c>
      <c r="D10055" s="52" t="s">
        <v>36059</v>
      </c>
      <c r="E10055" s="52" t="s">
        <v>35975</v>
      </c>
      <c r="F10055" s="16" t="s">
        <v>16332</v>
      </c>
      <c r="G10055" s="16" t="s">
        <v>35974</v>
      </c>
      <c r="H10055" s="16" t="s">
        <v>32666</v>
      </c>
      <c r="I10055" s="16" t="s">
        <v>25941</v>
      </c>
    </row>
    <row r="10056" spans="1:10">
      <c r="A10056" s="16" t="s">
        <v>25475</v>
      </c>
      <c r="B10056" s="52" t="s">
        <v>1646</v>
      </c>
      <c r="C10056" s="16" t="str">
        <f t="shared" si="157"/>
        <v>001 - 273</v>
      </c>
      <c r="D10056" s="52" t="s">
        <v>36059</v>
      </c>
      <c r="E10056" s="52" t="s">
        <v>37671</v>
      </c>
      <c r="F10056" s="16" t="s">
        <v>25476</v>
      </c>
      <c r="G10056" s="16" t="s">
        <v>37670</v>
      </c>
      <c r="H10056" s="16" t="s">
        <v>10732</v>
      </c>
      <c r="I10056" s="16" t="s">
        <v>25477</v>
      </c>
    </row>
    <row r="10057" spans="1:10">
      <c r="A10057" s="16" t="s">
        <v>1182</v>
      </c>
      <c r="B10057" s="52" t="s">
        <v>29503</v>
      </c>
      <c r="C10057" s="16" t="str">
        <f t="shared" si="157"/>
        <v>096 - 069</v>
      </c>
      <c r="D10057" s="52" t="s">
        <v>34487</v>
      </c>
      <c r="E10057" s="52" t="s">
        <v>14652</v>
      </c>
      <c r="F10057" s="16" t="s">
        <v>21777</v>
      </c>
      <c r="G10057" s="16" t="s">
        <v>14651</v>
      </c>
      <c r="H10057" s="16" t="s">
        <v>10732</v>
      </c>
      <c r="I10057" s="16" t="s">
        <v>1183</v>
      </c>
    </row>
    <row r="10058" spans="1:10">
      <c r="A10058" s="16" t="s">
        <v>35027</v>
      </c>
      <c r="B10058" s="52" t="s">
        <v>4601</v>
      </c>
      <c r="C10058" s="16" t="str">
        <f t="shared" si="157"/>
        <v>002 - 146</v>
      </c>
      <c r="D10058" s="52" t="s">
        <v>34487</v>
      </c>
      <c r="E10058" s="52" t="s">
        <v>36066</v>
      </c>
      <c r="F10058" s="16" t="s">
        <v>15302</v>
      </c>
      <c r="G10058" s="16" t="s">
        <v>20457</v>
      </c>
      <c r="H10058" s="16" t="s">
        <v>10732</v>
      </c>
      <c r="I10058" s="16" t="s">
        <v>1183</v>
      </c>
      <c r="J10058" s="16" t="s">
        <v>7990</v>
      </c>
    </row>
    <row r="10059" spans="1:10">
      <c r="A10059" s="16" t="s">
        <v>22145</v>
      </c>
      <c r="B10059" s="52" t="s">
        <v>36082</v>
      </c>
      <c r="C10059" s="16" t="str">
        <f t="shared" si="157"/>
        <v>063 - 083</v>
      </c>
      <c r="D10059" s="52" t="s">
        <v>36059</v>
      </c>
      <c r="E10059" s="52" t="s">
        <v>30281</v>
      </c>
      <c r="F10059" s="16" t="s">
        <v>22146</v>
      </c>
      <c r="G10059" s="16" t="s">
        <v>30319</v>
      </c>
      <c r="H10059" s="16" t="s">
        <v>30282</v>
      </c>
      <c r="I10059" s="16" t="s">
        <v>22147</v>
      </c>
    </row>
    <row r="10060" spans="1:10">
      <c r="A10060" s="16" t="s">
        <v>28761</v>
      </c>
      <c r="B10060" s="52" t="s">
        <v>6318</v>
      </c>
      <c r="C10060" s="16" t="str">
        <f t="shared" si="157"/>
        <v>018 - 872</v>
      </c>
      <c r="D10060" s="52"/>
      <c r="E10060" s="52" t="s">
        <v>35975</v>
      </c>
      <c r="F10060" s="16"/>
      <c r="G10060" s="16" t="s">
        <v>35974</v>
      </c>
      <c r="H10060" s="16" t="s">
        <v>32666</v>
      </c>
      <c r="I10060" s="16" t="s">
        <v>28762</v>
      </c>
      <c r="J10060" s="16" t="s">
        <v>34487</v>
      </c>
    </row>
    <row r="10061" spans="1:10">
      <c r="A10061" s="16" t="s">
        <v>8774</v>
      </c>
      <c r="B10061" s="52" t="s">
        <v>6319</v>
      </c>
      <c r="C10061" s="16" t="str">
        <f t="shared" si="157"/>
        <v>018 - 156</v>
      </c>
      <c r="D10061" s="52" t="s">
        <v>36059</v>
      </c>
      <c r="E10061" s="52" t="s">
        <v>35975</v>
      </c>
      <c r="F10061" s="16" t="s">
        <v>11669</v>
      </c>
      <c r="G10061" s="16" t="s">
        <v>35974</v>
      </c>
      <c r="H10061" s="16" t="s">
        <v>32666</v>
      </c>
      <c r="I10061" s="16" t="s">
        <v>8775</v>
      </c>
    </row>
    <row r="10062" spans="1:10">
      <c r="A10062" s="16" t="s">
        <v>19908</v>
      </c>
      <c r="B10062" s="52" t="s">
        <v>27034</v>
      </c>
      <c r="C10062" s="16" t="str">
        <f t="shared" si="157"/>
        <v>016 - 214</v>
      </c>
      <c r="D10062" s="52" t="s">
        <v>36059</v>
      </c>
      <c r="E10062" s="52" t="s">
        <v>10742</v>
      </c>
      <c r="F10062" s="16" t="s">
        <v>36153</v>
      </c>
      <c r="G10062" s="16" t="s">
        <v>10741</v>
      </c>
      <c r="H10062" s="16" t="s">
        <v>32666</v>
      </c>
      <c r="I10062" s="16" t="s">
        <v>19909</v>
      </c>
    </row>
    <row r="10063" spans="1:10">
      <c r="A10063" s="16" t="s">
        <v>15450</v>
      </c>
      <c r="B10063" s="52" t="s">
        <v>20452</v>
      </c>
      <c r="C10063" s="16" t="str">
        <f t="shared" si="157"/>
        <v>004 - 226</v>
      </c>
      <c r="D10063" s="52" t="s">
        <v>34487</v>
      </c>
      <c r="E10063" s="52" t="s">
        <v>10758</v>
      </c>
      <c r="F10063" s="16" t="s">
        <v>16892</v>
      </c>
      <c r="G10063" s="16" t="s">
        <v>10757</v>
      </c>
      <c r="H10063" s="16" t="s">
        <v>10732</v>
      </c>
      <c r="I10063" s="16" t="s">
        <v>15451</v>
      </c>
    </row>
    <row r="10064" spans="1:10">
      <c r="A10064" s="16" t="s">
        <v>35164</v>
      </c>
      <c r="B10064" s="52" t="s">
        <v>29274</v>
      </c>
      <c r="C10064" s="16" t="str">
        <f t="shared" si="157"/>
        <v>060 - 078</v>
      </c>
      <c r="D10064" s="52" t="s">
        <v>34487</v>
      </c>
      <c r="E10064" s="52" t="s">
        <v>10737</v>
      </c>
      <c r="F10064" s="16" t="s">
        <v>10735</v>
      </c>
      <c r="G10064" s="16" t="s">
        <v>10736</v>
      </c>
      <c r="H10064" s="16" t="s">
        <v>20396</v>
      </c>
      <c r="I10064" s="16" t="s">
        <v>35165</v>
      </c>
      <c r="J10064" s="16"/>
    </row>
    <row r="10065" spans="1:10">
      <c r="A10065" s="16" t="s">
        <v>25478</v>
      </c>
      <c r="B10065" s="52" t="s">
        <v>1647</v>
      </c>
      <c r="C10065" s="16" t="str">
        <f t="shared" si="157"/>
        <v>001 - 274</v>
      </c>
      <c r="D10065" s="52" t="s">
        <v>36059</v>
      </c>
      <c r="E10065" s="52" t="s">
        <v>37671</v>
      </c>
      <c r="F10065" s="16" t="s">
        <v>772</v>
      </c>
      <c r="G10065" s="16" t="s">
        <v>37670</v>
      </c>
      <c r="H10065" s="16" t="s">
        <v>10732</v>
      </c>
      <c r="I10065" s="16" t="s">
        <v>20661</v>
      </c>
    </row>
    <row r="10066" spans="1:10">
      <c r="A10066" s="16" t="s">
        <v>33097</v>
      </c>
      <c r="B10066" s="52" t="s">
        <v>15984</v>
      </c>
      <c r="C10066" s="16" t="str">
        <f t="shared" si="157"/>
        <v>019 - 914</v>
      </c>
      <c r="D10066" s="52"/>
      <c r="E10066" s="52" t="s">
        <v>23092</v>
      </c>
      <c r="G10066" s="16" t="s">
        <v>23091</v>
      </c>
      <c r="H10066" s="16" t="s">
        <v>32666</v>
      </c>
      <c r="I10066" s="16" t="s">
        <v>33098</v>
      </c>
      <c r="J10066" s="16" t="s">
        <v>34487</v>
      </c>
    </row>
    <row r="10067" spans="1:10">
      <c r="A10067" s="16" t="s">
        <v>8027</v>
      </c>
      <c r="B10067" s="52" t="s">
        <v>6320</v>
      </c>
      <c r="C10067" s="16" t="str">
        <f t="shared" si="157"/>
        <v>018 - 157</v>
      </c>
      <c r="D10067" s="52" t="s">
        <v>36059</v>
      </c>
      <c r="E10067" s="52" t="s">
        <v>35975</v>
      </c>
      <c r="F10067" s="16" t="s">
        <v>34298</v>
      </c>
      <c r="G10067" s="16" t="s">
        <v>35974</v>
      </c>
      <c r="H10067" s="16" t="s">
        <v>32666</v>
      </c>
      <c r="I10067" s="16" t="s">
        <v>8028</v>
      </c>
      <c r="J10067" s="16"/>
    </row>
    <row r="10068" spans="1:10">
      <c r="A10068" s="16" t="s">
        <v>19913</v>
      </c>
      <c r="B10068" s="52" t="s">
        <v>27035</v>
      </c>
      <c r="C10068" s="16" t="str">
        <f t="shared" si="157"/>
        <v>016 - 215</v>
      </c>
      <c r="D10068" s="52" t="s">
        <v>34487</v>
      </c>
      <c r="E10068" s="52" t="s">
        <v>10742</v>
      </c>
      <c r="F10068" s="16" t="s">
        <v>10412</v>
      </c>
      <c r="G10068" s="16" t="s">
        <v>10741</v>
      </c>
      <c r="H10068" s="16" t="s">
        <v>32666</v>
      </c>
      <c r="I10068" s="16" t="s">
        <v>27537</v>
      </c>
      <c r="J10068" s="16" t="s">
        <v>7990</v>
      </c>
    </row>
    <row r="10069" spans="1:10">
      <c r="A10069" s="16" t="s">
        <v>23734</v>
      </c>
      <c r="B10069" s="52" t="s">
        <v>6321</v>
      </c>
      <c r="C10069" s="16" t="str">
        <f t="shared" si="157"/>
        <v>018 - 158</v>
      </c>
      <c r="D10069" s="52" t="s">
        <v>36059</v>
      </c>
      <c r="E10069" s="52" t="s">
        <v>35975</v>
      </c>
      <c r="F10069" s="16" t="s">
        <v>36812</v>
      </c>
      <c r="G10069" s="16" t="s">
        <v>35974</v>
      </c>
      <c r="H10069" s="16" t="s">
        <v>32666</v>
      </c>
      <c r="I10069" s="16" t="s">
        <v>1700</v>
      </c>
    </row>
    <row r="10070" spans="1:10">
      <c r="A10070" s="16" t="s">
        <v>6580</v>
      </c>
      <c r="B10070" s="52" t="s">
        <v>11120</v>
      </c>
      <c r="C10070" s="16" t="str">
        <f t="shared" si="157"/>
        <v>068 - 043</v>
      </c>
      <c r="D10070" s="52" t="s">
        <v>36059</v>
      </c>
      <c r="E10070" s="52" t="s">
        <v>34259</v>
      </c>
      <c r="F10070" s="16" t="s">
        <v>6479</v>
      </c>
      <c r="G10070" s="16" t="s">
        <v>21099</v>
      </c>
      <c r="H10070" s="16" t="s">
        <v>15395</v>
      </c>
      <c r="I10070" s="16" t="s">
        <v>1586</v>
      </c>
    </row>
    <row r="10071" spans="1:10">
      <c r="A10071" s="16" t="s">
        <v>20708</v>
      </c>
      <c r="B10071" s="52" t="s">
        <v>15985</v>
      </c>
      <c r="C10071" s="16" t="str">
        <f t="shared" si="157"/>
        <v>019 - 107</v>
      </c>
      <c r="D10071" s="52" t="s">
        <v>36059</v>
      </c>
      <c r="E10071" s="52" t="s">
        <v>23092</v>
      </c>
      <c r="F10071" s="16" t="s">
        <v>6034</v>
      </c>
      <c r="G10071" s="16" t="s">
        <v>23091</v>
      </c>
      <c r="H10071" s="16" t="s">
        <v>32666</v>
      </c>
      <c r="I10071" s="16" t="s">
        <v>20709</v>
      </c>
    </row>
    <row r="10072" spans="1:10">
      <c r="A10072" s="16" t="s">
        <v>20724</v>
      </c>
      <c r="B10072" s="52" t="s">
        <v>5324</v>
      </c>
      <c r="C10072" s="16" t="str">
        <f t="shared" si="157"/>
        <v>006 - 823</v>
      </c>
      <c r="D10072" s="52"/>
      <c r="E10072" s="52" t="s">
        <v>26671</v>
      </c>
      <c r="F10072" s="16"/>
      <c r="G10072" s="16" t="s">
        <v>26670</v>
      </c>
      <c r="H10072" s="16" t="s">
        <v>10732</v>
      </c>
      <c r="I10072" s="16" t="s">
        <v>20725</v>
      </c>
      <c r="J10072" s="16" t="s">
        <v>34487</v>
      </c>
    </row>
    <row r="10073" spans="1:10">
      <c r="A10073" s="16" t="s">
        <v>4996</v>
      </c>
      <c r="B10073" s="52" t="s">
        <v>27036</v>
      </c>
      <c r="C10073" s="16" t="str">
        <f t="shared" si="157"/>
        <v>016 - 216</v>
      </c>
      <c r="D10073" s="52" t="s">
        <v>36059</v>
      </c>
      <c r="E10073" s="52" t="s">
        <v>10742</v>
      </c>
      <c r="F10073" s="16" t="s">
        <v>10740</v>
      </c>
      <c r="G10073" s="16" t="s">
        <v>10741</v>
      </c>
      <c r="H10073" s="16" t="s">
        <v>32666</v>
      </c>
      <c r="I10073" s="16" t="s">
        <v>4419</v>
      </c>
    </row>
    <row r="10074" spans="1:10">
      <c r="A10074" s="16" t="s">
        <v>3739</v>
      </c>
      <c r="B10074" s="52" t="s">
        <v>6322</v>
      </c>
      <c r="C10074" s="16" t="str">
        <f t="shared" si="157"/>
        <v>018 - 873</v>
      </c>
      <c r="D10074" s="52"/>
      <c r="E10074" s="52" t="s">
        <v>35975</v>
      </c>
      <c r="F10074" s="16"/>
      <c r="G10074" s="16" t="s">
        <v>35974</v>
      </c>
      <c r="H10074" s="16" t="s">
        <v>32666</v>
      </c>
      <c r="I10074" s="16" t="s">
        <v>3740</v>
      </c>
      <c r="J10074" s="16" t="s">
        <v>34487</v>
      </c>
    </row>
    <row r="10075" spans="1:10">
      <c r="A10075" s="16" t="s">
        <v>27535</v>
      </c>
      <c r="B10075" s="52" t="s">
        <v>16008</v>
      </c>
      <c r="C10075" s="16" t="str">
        <f t="shared" si="157"/>
        <v>097 - 080</v>
      </c>
      <c r="D10075" s="52" t="s">
        <v>34487</v>
      </c>
      <c r="E10075" s="52" t="s">
        <v>26245</v>
      </c>
      <c r="F10075" s="16" t="s">
        <v>27536</v>
      </c>
      <c r="G10075" s="16" t="s">
        <v>26244</v>
      </c>
      <c r="H10075" s="16" t="s">
        <v>32666</v>
      </c>
      <c r="I10075" s="16" t="s">
        <v>27537</v>
      </c>
    </row>
    <row r="10076" spans="1:10">
      <c r="A10076" s="16" t="s">
        <v>13493</v>
      </c>
      <c r="B10076" s="52" t="s">
        <v>36083</v>
      </c>
      <c r="C10076" s="16" t="str">
        <f t="shared" si="157"/>
        <v>063 - 084</v>
      </c>
      <c r="D10076" s="52" t="s">
        <v>36059</v>
      </c>
      <c r="E10076" s="52" t="s">
        <v>30281</v>
      </c>
      <c r="F10076" s="16" t="s">
        <v>13494</v>
      </c>
      <c r="G10076" s="16" t="s">
        <v>30319</v>
      </c>
      <c r="H10076" s="16" t="s">
        <v>30282</v>
      </c>
      <c r="I10076" s="16" t="s">
        <v>13495</v>
      </c>
    </row>
    <row r="10077" spans="1:10">
      <c r="A10077" s="16" t="s">
        <v>11894</v>
      </c>
      <c r="B10077" s="52" t="s">
        <v>58</v>
      </c>
      <c r="C10077" s="16" t="str">
        <f t="shared" si="157"/>
        <v>018 - 874</v>
      </c>
      <c r="D10077" s="52"/>
      <c r="E10077" s="52" t="s">
        <v>35975</v>
      </c>
      <c r="F10077" s="16"/>
      <c r="G10077" s="16" t="s">
        <v>35974</v>
      </c>
      <c r="H10077" s="16" t="s">
        <v>32666</v>
      </c>
      <c r="I10077" s="16" t="s">
        <v>2713</v>
      </c>
      <c r="J10077" s="16" t="s">
        <v>34487</v>
      </c>
    </row>
    <row r="10078" spans="1:10">
      <c r="A10078" s="16" t="s">
        <v>23782</v>
      </c>
      <c r="B10078" s="52" t="s">
        <v>59</v>
      </c>
      <c r="C10078" s="16" t="str">
        <f t="shared" si="157"/>
        <v>018 - 875</v>
      </c>
      <c r="D10078" s="52"/>
      <c r="E10078" s="52" t="s">
        <v>35975</v>
      </c>
      <c r="F10078" s="16"/>
      <c r="G10078" s="16" t="s">
        <v>35974</v>
      </c>
      <c r="H10078" s="16" t="s">
        <v>32666</v>
      </c>
      <c r="I10078" s="16" t="s">
        <v>23783</v>
      </c>
      <c r="J10078" s="16" t="s">
        <v>34487</v>
      </c>
    </row>
    <row r="10079" spans="1:10">
      <c r="A10079" s="16" t="s">
        <v>37021</v>
      </c>
      <c r="B10079" s="52" t="s">
        <v>3619</v>
      </c>
      <c r="C10079" s="16" t="str">
        <f t="shared" si="157"/>
        <v>027 - 041</v>
      </c>
      <c r="D10079" s="52" t="s">
        <v>36059</v>
      </c>
      <c r="E10079" s="52" t="s">
        <v>16168</v>
      </c>
      <c r="F10079" s="16" t="s">
        <v>25988</v>
      </c>
      <c r="G10079" s="16" t="s">
        <v>16167</v>
      </c>
      <c r="H10079" s="16" t="s">
        <v>32660</v>
      </c>
      <c r="I10079" s="16" t="s">
        <v>37022</v>
      </c>
    </row>
    <row r="10080" spans="1:10">
      <c r="A10080" s="16" t="s">
        <v>34501</v>
      </c>
      <c r="B10080" s="52" t="s">
        <v>11310</v>
      </c>
      <c r="C10080" s="16" t="str">
        <f t="shared" si="157"/>
        <v>044 - 820</v>
      </c>
      <c r="D10080" s="52"/>
      <c r="E10080" s="52" t="s">
        <v>27373</v>
      </c>
      <c r="F10080" s="16"/>
      <c r="G10080" s="16" t="s">
        <v>27372</v>
      </c>
      <c r="H10080" s="16" t="s">
        <v>20397</v>
      </c>
      <c r="I10080" s="16" t="s">
        <v>34502</v>
      </c>
      <c r="J10080" s="16" t="s">
        <v>34487</v>
      </c>
    </row>
    <row r="10081" spans="1:10">
      <c r="A10081" s="16" t="s">
        <v>1437</v>
      </c>
      <c r="B10081" s="52" t="s">
        <v>11490</v>
      </c>
      <c r="C10081" s="16" t="str">
        <f t="shared" si="157"/>
        <v>079 - 148</v>
      </c>
      <c r="D10081" s="52" t="s">
        <v>34487</v>
      </c>
      <c r="E10081" s="52" t="s">
        <v>4771</v>
      </c>
      <c r="F10081" s="16" t="s">
        <v>33459</v>
      </c>
      <c r="G10081" s="16" t="s">
        <v>4770</v>
      </c>
      <c r="H10081" s="16" t="s">
        <v>4772</v>
      </c>
      <c r="I10081" s="16" t="s">
        <v>1438</v>
      </c>
    </row>
    <row r="10082" spans="1:10">
      <c r="A10082" s="16" t="s">
        <v>29682</v>
      </c>
      <c r="B10082" s="52" t="s">
        <v>32904</v>
      </c>
      <c r="C10082" s="16" t="str">
        <f t="shared" si="157"/>
        <v>014 - 067</v>
      </c>
      <c r="D10082" s="52" t="s">
        <v>34487</v>
      </c>
      <c r="E10082" s="52" t="s">
        <v>31453</v>
      </c>
      <c r="F10082" s="16" t="s">
        <v>13181</v>
      </c>
      <c r="G10082" s="16" t="s">
        <v>31452</v>
      </c>
      <c r="H10082" s="16" t="s">
        <v>32666</v>
      </c>
      <c r="I10082" s="16" t="s">
        <v>29683</v>
      </c>
    </row>
    <row r="10083" spans="1:10">
      <c r="A10083" s="16" t="s">
        <v>34596</v>
      </c>
      <c r="B10083" s="52" t="s">
        <v>60</v>
      </c>
      <c r="C10083" s="16" t="str">
        <f t="shared" si="157"/>
        <v>018 - 159</v>
      </c>
      <c r="D10083" s="52" t="s">
        <v>36059</v>
      </c>
      <c r="E10083" s="52" t="s">
        <v>35975</v>
      </c>
      <c r="F10083" s="16" t="s">
        <v>35973</v>
      </c>
      <c r="G10083" s="16" t="s">
        <v>35974</v>
      </c>
      <c r="H10083" s="16" t="s">
        <v>32666</v>
      </c>
      <c r="I10083" s="16" t="s">
        <v>34597</v>
      </c>
    </row>
    <row r="10084" spans="1:10">
      <c r="A10084" s="16" t="s">
        <v>33645</v>
      </c>
      <c r="B10084" s="52" t="s">
        <v>7769</v>
      </c>
      <c r="C10084" s="16" t="str">
        <f t="shared" si="157"/>
        <v>064 - 110</v>
      </c>
      <c r="D10084" s="52" t="s">
        <v>36059</v>
      </c>
      <c r="E10084" s="52" t="s">
        <v>27583</v>
      </c>
      <c r="F10084" s="16" t="s">
        <v>1046</v>
      </c>
      <c r="G10084" s="16" t="s">
        <v>27582</v>
      </c>
      <c r="H10084" s="16" t="s">
        <v>30282</v>
      </c>
      <c r="I10084" s="16" t="s">
        <v>14711</v>
      </c>
    </row>
    <row r="10085" spans="1:10">
      <c r="A10085" s="16" t="s">
        <v>17060</v>
      </c>
      <c r="B10085" s="52" t="s">
        <v>10044</v>
      </c>
      <c r="C10085" s="16" t="str">
        <f t="shared" si="157"/>
        <v>004 - 227</v>
      </c>
      <c r="D10085" s="52" t="s">
        <v>34487</v>
      </c>
      <c r="E10085" s="52" t="s">
        <v>10758</v>
      </c>
      <c r="F10085" s="16" t="s">
        <v>32106</v>
      </c>
      <c r="G10085" s="16" t="s">
        <v>10757</v>
      </c>
      <c r="H10085" s="16" t="s">
        <v>10732</v>
      </c>
      <c r="I10085" s="16" t="s">
        <v>17061</v>
      </c>
    </row>
    <row r="10086" spans="1:10">
      <c r="A10086" s="16" t="s">
        <v>5637</v>
      </c>
      <c r="B10086" s="52" t="s">
        <v>31052</v>
      </c>
      <c r="C10086" s="16" t="str">
        <f t="shared" si="157"/>
        <v>065 - 149</v>
      </c>
      <c r="D10086" s="52" t="s">
        <v>34487</v>
      </c>
      <c r="E10086" s="52" t="s">
        <v>29546</v>
      </c>
      <c r="F10086" s="16" t="s">
        <v>5638</v>
      </c>
      <c r="G10086" s="16" t="s">
        <v>29545</v>
      </c>
      <c r="H10086" s="16" t="s">
        <v>30282</v>
      </c>
      <c r="I10086" s="16" t="s">
        <v>5639</v>
      </c>
    </row>
    <row r="10087" spans="1:10">
      <c r="A10087" s="16" t="s">
        <v>28178</v>
      </c>
      <c r="B10087" s="52" t="s">
        <v>6139</v>
      </c>
      <c r="C10087" s="16" t="str">
        <f t="shared" si="157"/>
        <v>055 - 814</v>
      </c>
      <c r="D10087" s="52"/>
      <c r="E10087" s="52" t="s">
        <v>1268</v>
      </c>
      <c r="F10087" s="16"/>
      <c r="G10087" s="16" t="s">
        <v>1267</v>
      </c>
      <c r="H10087" s="16" t="s">
        <v>1269</v>
      </c>
      <c r="I10087" s="16" t="s">
        <v>28179</v>
      </c>
      <c r="J10087" s="16" t="s">
        <v>34487</v>
      </c>
    </row>
    <row r="10088" spans="1:10">
      <c r="A10088" s="16" t="s">
        <v>15876</v>
      </c>
      <c r="B10088" s="52" t="s">
        <v>27037</v>
      </c>
      <c r="C10088" s="16" t="str">
        <f t="shared" si="157"/>
        <v>016 - 217</v>
      </c>
      <c r="D10088" s="52" t="s">
        <v>36059</v>
      </c>
      <c r="E10088" s="52" t="s">
        <v>10742</v>
      </c>
      <c r="F10088" s="16" t="s">
        <v>29833</v>
      </c>
      <c r="G10088" s="16" t="s">
        <v>10741</v>
      </c>
      <c r="H10088" s="16" t="s">
        <v>32666</v>
      </c>
      <c r="I10088" s="16" t="s">
        <v>15877</v>
      </c>
    </row>
    <row r="10089" spans="1:10">
      <c r="A10089" s="16" t="s">
        <v>20662</v>
      </c>
      <c r="B10089" s="52" t="s">
        <v>1648</v>
      </c>
      <c r="C10089" s="16" t="str">
        <f t="shared" si="157"/>
        <v>001 - 275</v>
      </c>
      <c r="D10089" s="52" t="s">
        <v>34487</v>
      </c>
      <c r="E10089" s="52" t="s">
        <v>37671</v>
      </c>
      <c r="F10089" s="16" t="s">
        <v>20663</v>
      </c>
      <c r="G10089" s="16" t="s">
        <v>37670</v>
      </c>
      <c r="H10089" s="16" t="s">
        <v>10732</v>
      </c>
      <c r="I10089" s="16" t="s">
        <v>20664</v>
      </c>
    </row>
    <row r="10090" spans="1:10">
      <c r="A10090" s="16" t="s">
        <v>10109</v>
      </c>
      <c r="B10090" s="52" t="s">
        <v>10045</v>
      </c>
      <c r="C10090" s="16" t="str">
        <f t="shared" si="157"/>
        <v>004 - 228</v>
      </c>
      <c r="D10090" s="52" t="s">
        <v>36059</v>
      </c>
      <c r="E10090" s="52" t="s">
        <v>10758</v>
      </c>
      <c r="F10090" s="16" t="s">
        <v>23466</v>
      </c>
      <c r="G10090" s="16" t="s">
        <v>10757</v>
      </c>
      <c r="H10090" s="16" t="s">
        <v>10732</v>
      </c>
      <c r="I10090" s="16" t="s">
        <v>10110</v>
      </c>
    </row>
    <row r="10091" spans="1:10">
      <c r="A10091" s="16" t="s">
        <v>4519</v>
      </c>
      <c r="B10091" s="52" t="s">
        <v>26004</v>
      </c>
      <c r="C10091" s="16" t="str">
        <f t="shared" si="157"/>
        <v>041 - 822</v>
      </c>
      <c r="D10091" s="52"/>
      <c r="E10091" s="52" t="s">
        <v>31873</v>
      </c>
      <c r="F10091" s="16"/>
      <c r="G10091" s="16" t="s">
        <v>31872</v>
      </c>
      <c r="H10091" s="16" t="s">
        <v>20397</v>
      </c>
      <c r="I10091" s="16" t="s">
        <v>4520</v>
      </c>
      <c r="J10091" s="16" t="s">
        <v>34487</v>
      </c>
    </row>
    <row r="10092" spans="1:10">
      <c r="A10092" s="16" t="s">
        <v>31251</v>
      </c>
      <c r="B10092" s="52" t="s">
        <v>11311</v>
      </c>
      <c r="C10092" s="16" t="str">
        <f t="shared" si="157"/>
        <v>044 - 072</v>
      </c>
      <c r="D10092" s="52" t="s">
        <v>36059</v>
      </c>
      <c r="E10092" s="52" t="s">
        <v>27373</v>
      </c>
      <c r="F10092" s="16" t="s">
        <v>23886</v>
      </c>
      <c r="G10092" s="16" t="s">
        <v>27372</v>
      </c>
      <c r="H10092" s="16" t="s">
        <v>20397</v>
      </c>
      <c r="I10092" s="16" t="s">
        <v>31252</v>
      </c>
    </row>
    <row r="10093" spans="1:10">
      <c r="A10093" s="16" t="s">
        <v>10708</v>
      </c>
      <c r="B10093" s="52" t="s">
        <v>23921</v>
      </c>
      <c r="C10093" s="16" t="str">
        <f t="shared" si="157"/>
        <v>074 - 019</v>
      </c>
      <c r="D10093" s="52" t="s">
        <v>36059</v>
      </c>
      <c r="E10093" s="52" t="s">
        <v>25935</v>
      </c>
      <c r="F10093" s="16" t="s">
        <v>10709</v>
      </c>
      <c r="G10093" s="16" t="s">
        <v>25933</v>
      </c>
      <c r="H10093" s="16" t="s">
        <v>37422</v>
      </c>
      <c r="I10093" s="16" t="s">
        <v>30290</v>
      </c>
    </row>
    <row r="10094" spans="1:10">
      <c r="A10094" s="16" t="s">
        <v>33614</v>
      </c>
      <c r="B10094" s="52" t="s">
        <v>10046</v>
      </c>
      <c r="C10094" s="16" t="str">
        <f t="shared" si="157"/>
        <v>004 - 821</v>
      </c>
      <c r="D10094" s="52"/>
      <c r="E10094" s="52" t="s">
        <v>10758</v>
      </c>
      <c r="F10094" s="16"/>
      <c r="G10094" s="16" t="s">
        <v>10757</v>
      </c>
      <c r="H10094" s="16" t="s">
        <v>10732</v>
      </c>
      <c r="I10094" s="16" t="s">
        <v>28788</v>
      </c>
      <c r="J10094" s="16" t="s">
        <v>34487</v>
      </c>
    </row>
    <row r="10095" spans="1:10">
      <c r="A10095" s="16" t="s">
        <v>22097</v>
      </c>
      <c r="B10095" s="52" t="s">
        <v>15384</v>
      </c>
      <c r="C10095" s="16" t="str">
        <f t="shared" si="157"/>
        <v>030 - 122</v>
      </c>
      <c r="D10095" s="52" t="s">
        <v>34487</v>
      </c>
      <c r="E10095" s="52" t="s">
        <v>35970</v>
      </c>
      <c r="F10095" s="16" t="s">
        <v>16555</v>
      </c>
      <c r="G10095" s="16" t="s">
        <v>35969</v>
      </c>
      <c r="H10095" s="16" t="s">
        <v>30334</v>
      </c>
      <c r="I10095" s="16" t="s">
        <v>22098</v>
      </c>
    </row>
    <row r="10096" spans="1:10">
      <c r="A10096" s="16" t="s">
        <v>37306</v>
      </c>
      <c r="B10096" s="52" t="s">
        <v>2003</v>
      </c>
      <c r="C10096" s="16" t="str">
        <f t="shared" si="157"/>
        <v>024 - 107</v>
      </c>
      <c r="D10096" s="52" t="s">
        <v>34487</v>
      </c>
      <c r="E10096" s="52" t="s">
        <v>26794</v>
      </c>
      <c r="F10096" s="16" t="s">
        <v>37307</v>
      </c>
      <c r="G10096" s="16" t="s">
        <v>26793</v>
      </c>
      <c r="H10096" s="16" t="s">
        <v>32660</v>
      </c>
      <c r="I10096" s="16" t="s">
        <v>23908</v>
      </c>
    </row>
    <row r="10097" spans="1:10">
      <c r="A10097" s="16" t="s">
        <v>29180</v>
      </c>
      <c r="B10097" s="52" t="s">
        <v>4372</v>
      </c>
      <c r="C10097" s="16" t="str">
        <f t="shared" si="157"/>
        <v>069 - 093</v>
      </c>
      <c r="D10097" s="52" t="s">
        <v>34487</v>
      </c>
      <c r="E10097" s="52" t="s">
        <v>36727</v>
      </c>
      <c r="F10097" s="16" t="s">
        <v>29412</v>
      </c>
      <c r="G10097" s="16" t="s">
        <v>36726</v>
      </c>
      <c r="H10097" s="16" t="s">
        <v>15395</v>
      </c>
      <c r="I10097" s="16" t="s">
        <v>21317</v>
      </c>
    </row>
    <row r="10098" spans="1:10">
      <c r="A10098" s="16" t="s">
        <v>5635</v>
      </c>
      <c r="B10098" s="52" t="s">
        <v>11429</v>
      </c>
      <c r="C10098" s="16" t="str">
        <f t="shared" si="157"/>
        <v>062 - 076</v>
      </c>
      <c r="D10098" s="52" t="s">
        <v>36059</v>
      </c>
      <c r="E10098" s="52" t="s">
        <v>1277</v>
      </c>
      <c r="F10098" s="16" t="s">
        <v>390</v>
      </c>
      <c r="G10098" s="16" t="s">
        <v>1276</v>
      </c>
      <c r="H10098" s="16" t="s">
        <v>30282</v>
      </c>
      <c r="I10098" s="16" t="s">
        <v>27018</v>
      </c>
      <c r="J10098" s="16"/>
    </row>
    <row r="10099" spans="1:10">
      <c r="A10099" s="16" t="s">
        <v>19340</v>
      </c>
      <c r="B10099" s="52" t="s">
        <v>26370</v>
      </c>
      <c r="C10099" s="16" t="str">
        <f t="shared" si="157"/>
        <v>028 - 092</v>
      </c>
      <c r="D10099" s="52" t="s">
        <v>36059</v>
      </c>
      <c r="E10099" s="52" t="s">
        <v>32659</v>
      </c>
      <c r="F10099" s="16" t="s">
        <v>19341</v>
      </c>
      <c r="G10099" s="16" t="s">
        <v>32658</v>
      </c>
      <c r="H10099" s="16" t="s">
        <v>32660</v>
      </c>
      <c r="I10099" s="16" t="s">
        <v>19342</v>
      </c>
    </row>
    <row r="10100" spans="1:10">
      <c r="A10100" s="16" t="s">
        <v>2190</v>
      </c>
      <c r="B10100" s="52" t="s">
        <v>9462</v>
      </c>
      <c r="C10100" s="16" t="str">
        <f t="shared" si="157"/>
        <v>083 - 098</v>
      </c>
      <c r="D10100" s="52" t="s">
        <v>36059</v>
      </c>
      <c r="E10100" s="52" t="s">
        <v>21246</v>
      </c>
      <c r="F10100" s="16" t="s">
        <v>28334</v>
      </c>
      <c r="G10100" s="16" t="s">
        <v>21245</v>
      </c>
      <c r="H10100" s="16" t="s">
        <v>29917</v>
      </c>
      <c r="I10100" s="16" t="s">
        <v>2191</v>
      </c>
    </row>
    <row r="10101" spans="1:10">
      <c r="A10101" s="16" t="s">
        <v>33556</v>
      </c>
      <c r="B10101" s="52" t="s">
        <v>16862</v>
      </c>
      <c r="C10101" s="16" t="str">
        <f t="shared" si="157"/>
        <v>071 - 056</v>
      </c>
      <c r="D10101" s="52" t="s">
        <v>36059</v>
      </c>
      <c r="E10101" s="52" t="s">
        <v>13516</v>
      </c>
      <c r="F10101" s="16" t="s">
        <v>33557</v>
      </c>
      <c r="G10101" s="16" t="s">
        <v>13515</v>
      </c>
      <c r="H10101" s="16" t="s">
        <v>37422</v>
      </c>
      <c r="I10101" s="16" t="s">
        <v>33558</v>
      </c>
    </row>
    <row r="10102" spans="1:10">
      <c r="A10102" s="16" t="s">
        <v>34671</v>
      </c>
      <c r="B10102" s="52" t="s">
        <v>9006</v>
      </c>
      <c r="C10102" s="16" t="str">
        <f t="shared" si="157"/>
        <v>083 - 108</v>
      </c>
      <c r="D10102" s="52" t="s">
        <v>36059</v>
      </c>
      <c r="E10102" s="52" t="s">
        <v>21246</v>
      </c>
      <c r="F10102" s="16" t="s">
        <v>3376</v>
      </c>
      <c r="G10102" s="16" t="s">
        <v>21245</v>
      </c>
      <c r="H10102" s="16" t="s">
        <v>29917</v>
      </c>
      <c r="I10102" s="16" t="s">
        <v>34672</v>
      </c>
    </row>
    <row r="10103" spans="1:10">
      <c r="A10103" s="16" t="s">
        <v>10121</v>
      </c>
      <c r="B10103" s="52" t="s">
        <v>10124</v>
      </c>
      <c r="C10103" s="16" t="str">
        <f t="shared" si="157"/>
        <v>004 - 229</v>
      </c>
      <c r="D10103" s="52" t="s">
        <v>34487</v>
      </c>
      <c r="E10103" s="52" t="s">
        <v>10758</v>
      </c>
      <c r="F10103" s="16" t="s">
        <v>14103</v>
      </c>
      <c r="G10103" s="16" t="s">
        <v>10757</v>
      </c>
      <c r="H10103" s="16" t="s">
        <v>10732</v>
      </c>
      <c r="I10103" s="16" t="s">
        <v>10122</v>
      </c>
    </row>
    <row r="10104" spans="1:10">
      <c r="A10104" s="16" t="s">
        <v>31253</v>
      </c>
      <c r="B10104" s="52" t="s">
        <v>30577</v>
      </c>
      <c r="C10104" s="16" t="str">
        <f t="shared" si="157"/>
        <v>082 - 072</v>
      </c>
      <c r="D10104" s="52" t="s">
        <v>34487</v>
      </c>
      <c r="E10104" s="52" t="s">
        <v>1263</v>
      </c>
      <c r="F10104" s="16" t="s">
        <v>35738</v>
      </c>
      <c r="G10104" s="16" t="s">
        <v>1262</v>
      </c>
      <c r="H10104" s="16" t="s">
        <v>29917</v>
      </c>
      <c r="I10104" s="16" t="s">
        <v>31254</v>
      </c>
    </row>
    <row r="10105" spans="1:10">
      <c r="A10105" s="16" t="s">
        <v>30553</v>
      </c>
      <c r="B10105" s="52" t="s">
        <v>61</v>
      </c>
      <c r="C10105" s="16" t="str">
        <f t="shared" si="157"/>
        <v>018 - 160</v>
      </c>
      <c r="D10105" s="52" t="s">
        <v>36059</v>
      </c>
      <c r="E10105" s="52" t="s">
        <v>35975</v>
      </c>
      <c r="F10105" s="16" t="s">
        <v>34298</v>
      </c>
      <c r="G10105" s="16" t="s">
        <v>35974</v>
      </c>
      <c r="H10105" s="16" t="s">
        <v>32666</v>
      </c>
      <c r="I10105" s="16" t="s">
        <v>30554</v>
      </c>
    </row>
    <row r="10106" spans="1:10">
      <c r="A10106" s="16" t="s">
        <v>24314</v>
      </c>
      <c r="B10106" s="52" t="s">
        <v>4373</v>
      </c>
      <c r="C10106" s="16" t="str">
        <f t="shared" si="157"/>
        <v>069 - 094</v>
      </c>
      <c r="D10106" s="52" t="s">
        <v>36059</v>
      </c>
      <c r="E10106" s="52" t="s">
        <v>36727</v>
      </c>
      <c r="F10106" s="16" t="s">
        <v>24768</v>
      </c>
      <c r="G10106" s="16" t="s">
        <v>36726</v>
      </c>
      <c r="H10106" s="16" t="s">
        <v>15395</v>
      </c>
      <c r="I10106" s="16" t="s">
        <v>21318</v>
      </c>
    </row>
    <row r="10107" spans="1:10">
      <c r="A10107" s="16" t="s">
        <v>23344</v>
      </c>
      <c r="B10107" s="52" t="s">
        <v>26829</v>
      </c>
      <c r="C10107" s="16" t="str">
        <f t="shared" si="157"/>
        <v>023 - 086</v>
      </c>
      <c r="D10107" s="52" t="s">
        <v>34487</v>
      </c>
      <c r="E10107" s="52" t="s">
        <v>380</v>
      </c>
      <c r="F10107" s="16" t="s">
        <v>19155</v>
      </c>
      <c r="G10107" s="16" t="s">
        <v>379</v>
      </c>
      <c r="H10107" s="16" t="s">
        <v>32660</v>
      </c>
      <c r="I10107" s="16" t="s">
        <v>23345</v>
      </c>
    </row>
    <row r="10108" spans="1:10">
      <c r="A10108" s="16" t="s">
        <v>37240</v>
      </c>
      <c r="B10108" s="52" t="s">
        <v>2004</v>
      </c>
      <c r="C10108" s="16" t="str">
        <f t="shared" si="157"/>
        <v>024 - 108</v>
      </c>
      <c r="D10108" s="52" t="s">
        <v>36059</v>
      </c>
      <c r="E10108" s="52" t="s">
        <v>26794</v>
      </c>
      <c r="F10108" s="16" t="s">
        <v>4333</v>
      </c>
      <c r="G10108" s="16" t="s">
        <v>26793</v>
      </c>
      <c r="H10108" s="16" t="s">
        <v>32660</v>
      </c>
      <c r="I10108" s="16" t="s">
        <v>37241</v>
      </c>
    </row>
    <row r="10109" spans="1:10">
      <c r="A10109" s="16" t="s">
        <v>1093</v>
      </c>
      <c r="B10109" s="52" t="s">
        <v>9901</v>
      </c>
      <c r="C10109" s="16" t="str">
        <f t="shared" si="157"/>
        <v>057 - 070</v>
      </c>
      <c r="D10109" s="52" t="s">
        <v>34487</v>
      </c>
      <c r="E10109" s="52" t="s">
        <v>18919</v>
      </c>
      <c r="F10109" s="16" t="s">
        <v>1094</v>
      </c>
      <c r="G10109" s="16" t="s">
        <v>18918</v>
      </c>
      <c r="H10109" s="16" t="s">
        <v>20396</v>
      </c>
      <c r="I10109" s="16" t="s">
        <v>1095</v>
      </c>
    </row>
    <row r="10110" spans="1:10">
      <c r="A10110" s="16" t="s">
        <v>27567</v>
      </c>
      <c r="B10110" s="52" t="s">
        <v>12188</v>
      </c>
      <c r="C10110" s="16" t="str">
        <f t="shared" si="157"/>
        <v>008 - 837</v>
      </c>
      <c r="D10110" s="52"/>
      <c r="E10110" s="52" t="s">
        <v>16664</v>
      </c>
      <c r="F10110" s="16"/>
      <c r="G10110" s="16" t="s">
        <v>16663</v>
      </c>
      <c r="H10110" s="16" t="s">
        <v>34573</v>
      </c>
      <c r="I10110" s="16" t="s">
        <v>27568</v>
      </c>
      <c r="J10110" s="16" t="s">
        <v>34487</v>
      </c>
    </row>
    <row r="10111" spans="1:10">
      <c r="A10111" s="16" t="s">
        <v>14536</v>
      </c>
      <c r="B10111" s="52" t="s">
        <v>27484</v>
      </c>
      <c r="C10111" s="16" t="str">
        <f t="shared" si="157"/>
        <v>040 - 048</v>
      </c>
      <c r="D10111" s="52" t="s">
        <v>34487</v>
      </c>
      <c r="E10111" s="52" t="s">
        <v>32809</v>
      </c>
      <c r="F10111" s="16" t="s">
        <v>13688</v>
      </c>
      <c r="G10111" s="16" t="s">
        <v>32808</v>
      </c>
      <c r="H10111" s="16" t="s">
        <v>35981</v>
      </c>
      <c r="I10111" s="16" t="s">
        <v>23173</v>
      </c>
      <c r="J10111" s="16" t="s">
        <v>7990</v>
      </c>
    </row>
    <row r="10112" spans="1:10">
      <c r="A10112" s="16" t="s">
        <v>37317</v>
      </c>
      <c r="B10112" s="52" t="s">
        <v>10696</v>
      </c>
      <c r="C10112" s="16" t="str">
        <f t="shared" si="157"/>
        <v>099 - 019</v>
      </c>
      <c r="D10112" s="52" t="s">
        <v>34487</v>
      </c>
      <c r="E10112" s="52" t="s">
        <v>25925</v>
      </c>
      <c r="F10112" s="16" t="s">
        <v>37318</v>
      </c>
      <c r="G10112" s="16" t="s">
        <v>25924</v>
      </c>
      <c r="H10112" s="16" t="s">
        <v>35981</v>
      </c>
      <c r="I10112" s="16" t="s">
        <v>23173</v>
      </c>
    </row>
    <row r="10113" spans="1:14">
      <c r="A10113" s="16" t="s">
        <v>23804</v>
      </c>
      <c r="B10113" s="52" t="s">
        <v>62</v>
      </c>
      <c r="C10113" s="16" t="str">
        <f t="shared" si="157"/>
        <v>018 - 876</v>
      </c>
      <c r="D10113" s="52"/>
      <c r="E10113" s="52" t="s">
        <v>35975</v>
      </c>
      <c r="F10113" s="16"/>
      <c r="G10113" s="16" t="s">
        <v>35974</v>
      </c>
      <c r="H10113" s="16" t="s">
        <v>32666</v>
      </c>
      <c r="I10113" s="16" t="s">
        <v>23805</v>
      </c>
      <c r="J10113" s="16" t="s">
        <v>34487</v>
      </c>
    </row>
    <row r="10114" spans="1:14">
      <c r="A10114" s="16" t="s">
        <v>27119</v>
      </c>
      <c r="B10114" s="52" t="s">
        <v>29432</v>
      </c>
      <c r="C10114" s="16" t="str">
        <f t="shared" si="157"/>
        <v>060 - 079</v>
      </c>
      <c r="D10114" s="52" t="s">
        <v>36059</v>
      </c>
      <c r="E10114" s="52" t="s">
        <v>10737</v>
      </c>
      <c r="F10114" s="16" t="s">
        <v>4809</v>
      </c>
      <c r="G10114" s="16" t="s">
        <v>10736</v>
      </c>
      <c r="H10114" s="16" t="s">
        <v>20396</v>
      </c>
      <c r="I10114" s="16" t="s">
        <v>27120</v>
      </c>
      <c r="J10114" s="16"/>
    </row>
    <row r="10115" spans="1:14">
      <c r="A10115" s="16" t="s">
        <v>13054</v>
      </c>
      <c r="B10115" s="52" t="s">
        <v>8816</v>
      </c>
      <c r="C10115" s="16" t="str">
        <f t="shared" si="157"/>
        <v>073 - 028</v>
      </c>
      <c r="D10115" s="52" t="s">
        <v>36059</v>
      </c>
      <c r="E10115" s="52" t="s">
        <v>37421</v>
      </c>
      <c r="F10115" s="16" t="s">
        <v>37419</v>
      </c>
      <c r="G10115" s="16" t="s">
        <v>37420</v>
      </c>
      <c r="H10115" s="16" t="s">
        <v>37422</v>
      </c>
      <c r="I10115" s="16" t="s">
        <v>13055</v>
      </c>
      <c r="J10115" s="16"/>
    </row>
    <row r="10116" spans="1:14">
      <c r="A10116" s="16" t="s">
        <v>37242</v>
      </c>
      <c r="B10116" s="52" t="s">
        <v>15986</v>
      </c>
      <c r="C10116" s="16" t="str">
        <f t="shared" ref="C10116:C10179" si="158">MID(A10116,1,3) &amp;" - " &amp;MID(A10116,4,3)</f>
        <v>019 - 108</v>
      </c>
      <c r="D10116" s="52" t="s">
        <v>36059</v>
      </c>
      <c r="E10116" s="52" t="s">
        <v>23092</v>
      </c>
      <c r="F10116" s="16" t="s">
        <v>29724</v>
      </c>
      <c r="G10116" s="16" t="s">
        <v>23091</v>
      </c>
      <c r="H10116" s="16" t="s">
        <v>32666</v>
      </c>
      <c r="I10116" s="16" t="s">
        <v>37243</v>
      </c>
    </row>
    <row r="10117" spans="1:14">
      <c r="A10117" s="16" t="s">
        <v>1184</v>
      </c>
      <c r="B10117" s="52" t="s">
        <v>2418</v>
      </c>
      <c r="C10117" s="16" t="str">
        <f t="shared" si="158"/>
        <v>057 - 069</v>
      </c>
      <c r="D10117" s="52" t="s">
        <v>34487</v>
      </c>
      <c r="E10117" s="52" t="s">
        <v>18919</v>
      </c>
      <c r="F10117" s="16" t="s">
        <v>2279</v>
      </c>
      <c r="G10117" s="16" t="s">
        <v>18918</v>
      </c>
      <c r="H10117" s="16" t="s">
        <v>20396</v>
      </c>
      <c r="I10117" s="16" t="s">
        <v>15180</v>
      </c>
    </row>
    <row r="10118" spans="1:14">
      <c r="A10118" s="16" t="s">
        <v>24315</v>
      </c>
      <c r="B10118" s="52" t="s">
        <v>4374</v>
      </c>
      <c r="C10118" s="16" t="str">
        <f t="shared" si="158"/>
        <v>069 - 095</v>
      </c>
      <c r="D10118" s="52" t="s">
        <v>34487</v>
      </c>
      <c r="E10118" s="52" t="s">
        <v>36727</v>
      </c>
      <c r="F10118" s="16" t="s">
        <v>21319</v>
      </c>
      <c r="G10118" s="16" t="s">
        <v>36726</v>
      </c>
      <c r="H10118" s="16" t="s">
        <v>15395</v>
      </c>
      <c r="I10118" s="16" t="s">
        <v>21320</v>
      </c>
    </row>
    <row r="10119" spans="1:14">
      <c r="A10119" s="16" t="s">
        <v>13964</v>
      </c>
      <c r="B10119" s="52" t="s">
        <v>32151</v>
      </c>
      <c r="C10119" s="16" t="str">
        <f t="shared" si="158"/>
        <v>067 - 043</v>
      </c>
      <c r="D10119" s="52" t="s">
        <v>34487</v>
      </c>
      <c r="E10119" s="52" t="s">
        <v>34404</v>
      </c>
      <c r="F10119" s="16" t="s">
        <v>16444</v>
      </c>
      <c r="G10119" s="16" t="s">
        <v>34403</v>
      </c>
      <c r="H10119" s="16" t="s">
        <v>15395</v>
      </c>
      <c r="I10119" s="16" t="s">
        <v>34249</v>
      </c>
      <c r="N10119" t="s">
        <v>30550</v>
      </c>
    </row>
    <row r="10120" spans="1:14">
      <c r="A10120" s="16" t="s">
        <v>12215</v>
      </c>
      <c r="B10120" s="52" t="s">
        <v>63</v>
      </c>
      <c r="C10120" s="16" t="str">
        <f t="shared" si="158"/>
        <v>018 - 161</v>
      </c>
      <c r="D10120" s="52" t="s">
        <v>36059</v>
      </c>
      <c r="E10120" s="52" t="s">
        <v>35975</v>
      </c>
      <c r="F10120" s="16" t="s">
        <v>16332</v>
      </c>
      <c r="G10120" s="16" t="s">
        <v>35974</v>
      </c>
      <c r="H10120" s="16" t="s">
        <v>32666</v>
      </c>
      <c r="I10120" s="16" t="s">
        <v>12216</v>
      </c>
    </row>
    <row r="10121" spans="1:14">
      <c r="A10121" s="16" t="s">
        <v>35012</v>
      </c>
      <c r="B10121" s="52" t="s">
        <v>8798</v>
      </c>
      <c r="C10121" s="16" t="str">
        <f t="shared" si="158"/>
        <v>010 - 062</v>
      </c>
      <c r="D10121" s="52" t="s">
        <v>34487</v>
      </c>
      <c r="E10121" s="52" t="s">
        <v>30437</v>
      </c>
      <c r="F10121" s="16" t="s">
        <v>20403</v>
      </c>
      <c r="G10121" s="16" t="s">
        <v>30436</v>
      </c>
      <c r="H10121" s="16" t="s">
        <v>34573</v>
      </c>
      <c r="I10121" s="16" t="s">
        <v>20404</v>
      </c>
      <c r="J10121" s="16"/>
    </row>
    <row r="10122" spans="1:14">
      <c r="A10122" s="16" t="s">
        <v>37023</v>
      </c>
      <c r="B10122" s="52" t="s">
        <v>19658</v>
      </c>
      <c r="C10122" s="16" t="str">
        <f t="shared" si="158"/>
        <v>034 - 041</v>
      </c>
      <c r="D10122" s="52" t="s">
        <v>36059</v>
      </c>
      <c r="E10122" s="52" t="s">
        <v>23677</v>
      </c>
      <c r="F10122" s="16" t="s">
        <v>27794</v>
      </c>
      <c r="G10122" s="16" t="s">
        <v>23676</v>
      </c>
      <c r="H10122" s="16" t="s">
        <v>35981</v>
      </c>
      <c r="I10122" s="16" t="s">
        <v>37024</v>
      </c>
    </row>
    <row r="10123" spans="1:14">
      <c r="A10123" s="16" t="s">
        <v>11106</v>
      </c>
      <c r="B10123" s="52" t="s">
        <v>10851</v>
      </c>
      <c r="C10123" s="16" t="str">
        <f t="shared" si="158"/>
        <v>018 - 877</v>
      </c>
      <c r="D10123" s="52"/>
      <c r="E10123" s="52" t="s">
        <v>35975</v>
      </c>
      <c r="F10123" s="16"/>
      <c r="G10123" s="16" t="s">
        <v>35974</v>
      </c>
      <c r="H10123" s="16" t="s">
        <v>32666</v>
      </c>
      <c r="I10123" s="16" t="s">
        <v>11107</v>
      </c>
      <c r="J10123" s="16" t="s">
        <v>34487</v>
      </c>
    </row>
    <row r="10124" spans="1:14">
      <c r="A10124" s="16" t="s">
        <v>12418</v>
      </c>
      <c r="B10124" s="52" t="s">
        <v>7770</v>
      </c>
      <c r="C10124" s="16" t="str">
        <f t="shared" si="158"/>
        <v>064 - 111</v>
      </c>
      <c r="D10124" s="52" t="s">
        <v>34487</v>
      </c>
      <c r="E10124" s="52" t="s">
        <v>27583</v>
      </c>
      <c r="F10124" s="16" t="s">
        <v>13750</v>
      </c>
      <c r="G10124" s="16" t="s">
        <v>27582</v>
      </c>
      <c r="H10124" s="16" t="s">
        <v>30282</v>
      </c>
      <c r="I10124" s="16" t="s">
        <v>12419</v>
      </c>
      <c r="J10124" s="16"/>
    </row>
    <row r="10125" spans="1:14">
      <c r="A10125" s="16" t="s">
        <v>13166</v>
      </c>
      <c r="B10125" s="52" t="s">
        <v>7684</v>
      </c>
      <c r="C10125" s="16" t="str">
        <f t="shared" si="158"/>
        <v>052 - 035</v>
      </c>
      <c r="D10125" s="52" t="s">
        <v>36059</v>
      </c>
      <c r="E10125" s="52" t="s">
        <v>3327</v>
      </c>
      <c r="F10125" s="16" t="s">
        <v>13167</v>
      </c>
      <c r="G10125" s="16" t="s">
        <v>28833</v>
      </c>
      <c r="H10125" s="16" t="s">
        <v>30328</v>
      </c>
      <c r="I10125" s="16" t="s">
        <v>13168</v>
      </c>
    </row>
    <row r="10126" spans="1:14">
      <c r="A10126" s="16" t="s">
        <v>23994</v>
      </c>
      <c r="B10126" s="52" t="s">
        <v>20737</v>
      </c>
      <c r="C10126" s="16" t="str">
        <f t="shared" si="158"/>
        <v>058 - 106</v>
      </c>
      <c r="D10126" s="52" t="s">
        <v>36059</v>
      </c>
      <c r="E10126" s="52" t="s">
        <v>10753</v>
      </c>
      <c r="F10126" s="16" t="s">
        <v>25782</v>
      </c>
      <c r="G10126" s="16" t="s">
        <v>10752</v>
      </c>
      <c r="H10126" s="16" t="s">
        <v>20396</v>
      </c>
      <c r="I10126" s="16" t="s">
        <v>37585</v>
      </c>
    </row>
    <row r="10127" spans="1:14">
      <c r="A10127" s="16" t="s">
        <v>15237</v>
      </c>
      <c r="B10127" s="52" t="s">
        <v>11159</v>
      </c>
      <c r="C10127" s="16" t="str">
        <f t="shared" si="158"/>
        <v>091 - 095</v>
      </c>
      <c r="D10127" s="52" t="s">
        <v>34487</v>
      </c>
      <c r="E10127" s="52" t="s">
        <v>31546</v>
      </c>
      <c r="F10127" s="16" t="s">
        <v>15238</v>
      </c>
      <c r="G10127" s="16" t="s">
        <v>31545</v>
      </c>
      <c r="H10127" s="16" t="s">
        <v>33521</v>
      </c>
      <c r="I10127" s="16" t="s">
        <v>19337</v>
      </c>
    </row>
    <row r="10128" spans="1:14">
      <c r="A10128" s="16" t="s">
        <v>8043</v>
      </c>
      <c r="B10128" s="52" t="s">
        <v>5325</v>
      </c>
      <c r="C10128" s="16" t="str">
        <f t="shared" si="158"/>
        <v>006 - 174</v>
      </c>
      <c r="D10128" s="52" t="s">
        <v>36059</v>
      </c>
      <c r="E10128" s="52" t="s">
        <v>26671</v>
      </c>
      <c r="F10128" s="16" t="s">
        <v>8044</v>
      </c>
      <c r="G10128" s="16" t="s">
        <v>26670</v>
      </c>
      <c r="H10128" s="16" t="s">
        <v>10732</v>
      </c>
      <c r="I10128" s="16" t="s">
        <v>8045</v>
      </c>
    </row>
    <row r="10129" spans="1:16">
      <c r="A10129" s="16" t="s">
        <v>20936</v>
      </c>
      <c r="B10129" s="52" t="s">
        <v>9605</v>
      </c>
      <c r="C10129" s="16" t="str">
        <f t="shared" si="158"/>
        <v>078 - 149</v>
      </c>
      <c r="D10129" s="52" t="s">
        <v>34487</v>
      </c>
      <c r="E10129" s="52" t="s">
        <v>1697</v>
      </c>
      <c r="F10129" s="16" t="s">
        <v>1695</v>
      </c>
      <c r="G10129" s="16" t="s">
        <v>1696</v>
      </c>
      <c r="H10129" s="16" t="s">
        <v>4772</v>
      </c>
      <c r="I10129" s="16" t="s">
        <v>20937</v>
      </c>
    </row>
    <row r="10130" spans="1:16">
      <c r="A10130" s="16" t="s">
        <v>10490</v>
      </c>
      <c r="B10130" s="52" t="s">
        <v>31053</v>
      </c>
      <c r="C10130" s="16" t="str">
        <f t="shared" si="158"/>
        <v>065 - 150</v>
      </c>
      <c r="D10130" s="52" t="s">
        <v>34487</v>
      </c>
      <c r="E10130" s="52" t="s">
        <v>29546</v>
      </c>
      <c r="F10130" s="16" t="s">
        <v>29108</v>
      </c>
      <c r="G10130" s="16" t="s">
        <v>29545</v>
      </c>
      <c r="H10130" s="16" t="s">
        <v>30282</v>
      </c>
      <c r="I10130" s="16" t="s">
        <v>10491</v>
      </c>
      <c r="J10130" s="16"/>
    </row>
    <row r="10131" spans="1:16" ht="25.5">
      <c r="A10131" s="16" t="s">
        <v>13965</v>
      </c>
      <c r="B10131" s="52" t="s">
        <v>32152</v>
      </c>
      <c r="C10131" s="16" t="str">
        <f t="shared" si="158"/>
        <v>067 - 044</v>
      </c>
      <c r="D10131" s="52" t="s">
        <v>36059</v>
      </c>
      <c r="E10131" s="52" t="s">
        <v>34404</v>
      </c>
      <c r="F10131" s="16" t="s">
        <v>34250</v>
      </c>
      <c r="G10131" s="16" t="s">
        <v>34403</v>
      </c>
      <c r="H10131" s="16" t="s">
        <v>15395</v>
      </c>
      <c r="I10131" s="16" t="s">
        <v>34251</v>
      </c>
      <c r="J10131" s="16"/>
      <c r="N10131" t="s">
        <v>30549</v>
      </c>
      <c r="P10131" s="423" t="s">
        <v>30547</v>
      </c>
    </row>
    <row r="10132" spans="1:16">
      <c r="A10132" s="16" t="s">
        <v>33590</v>
      </c>
      <c r="B10132" s="52" t="s">
        <v>9007</v>
      </c>
      <c r="C10132" s="16" t="str">
        <f t="shared" si="158"/>
        <v>083 - 099</v>
      </c>
      <c r="D10132" s="52" t="s">
        <v>34487</v>
      </c>
      <c r="E10132" s="52" t="s">
        <v>21246</v>
      </c>
      <c r="F10132" s="16" t="s">
        <v>20225</v>
      </c>
      <c r="G10132" s="16" t="s">
        <v>21245</v>
      </c>
      <c r="H10132" s="16" t="s">
        <v>29917</v>
      </c>
      <c r="I10132" s="16" t="s">
        <v>20226</v>
      </c>
    </row>
    <row r="10133" spans="1:16">
      <c r="A10133" s="16" t="s">
        <v>12629</v>
      </c>
      <c r="B10133" s="52" t="s">
        <v>15385</v>
      </c>
      <c r="C10133" s="16" t="str">
        <f t="shared" si="158"/>
        <v>030 - 123</v>
      </c>
      <c r="D10133" s="52" t="s">
        <v>36059</v>
      </c>
      <c r="E10133" s="52" t="s">
        <v>35970</v>
      </c>
      <c r="F10133" s="16" t="s">
        <v>23713</v>
      </c>
      <c r="G10133" s="16" t="s">
        <v>35969</v>
      </c>
      <c r="H10133" s="16" t="s">
        <v>30334</v>
      </c>
      <c r="I10133" s="16" t="s">
        <v>12630</v>
      </c>
    </row>
    <row r="10134" spans="1:16">
      <c r="A10134" s="16" t="s">
        <v>24889</v>
      </c>
      <c r="B10134" s="52" t="s">
        <v>24478</v>
      </c>
      <c r="C10134" s="16" t="str">
        <f t="shared" si="158"/>
        <v>017 - 904</v>
      </c>
      <c r="D10134" s="52"/>
      <c r="E10134" s="52" t="s">
        <v>22538</v>
      </c>
      <c r="F10134" s="16"/>
      <c r="G10134" s="16" t="s">
        <v>22537</v>
      </c>
      <c r="H10134" s="16" t="s">
        <v>32666</v>
      </c>
      <c r="I10134" s="16" t="s">
        <v>24890</v>
      </c>
      <c r="J10134" s="16" t="s">
        <v>34487</v>
      </c>
    </row>
    <row r="10135" spans="1:16">
      <c r="A10135" s="16" t="s">
        <v>27218</v>
      </c>
      <c r="B10135" s="52" t="s">
        <v>24479</v>
      </c>
      <c r="C10135" s="16" t="str">
        <f t="shared" si="158"/>
        <v>017 - 187</v>
      </c>
      <c r="D10135" s="52" t="s">
        <v>34487</v>
      </c>
      <c r="E10135" s="52" t="s">
        <v>22538</v>
      </c>
      <c r="F10135" s="16" t="s">
        <v>27219</v>
      </c>
      <c r="G10135" s="16" t="s">
        <v>22537</v>
      </c>
      <c r="H10135" s="16" t="s">
        <v>32666</v>
      </c>
      <c r="I10135" s="16" t="s">
        <v>27220</v>
      </c>
    </row>
    <row r="10136" spans="1:16">
      <c r="A10136" s="16" t="s">
        <v>3258</v>
      </c>
      <c r="B10136" s="52" t="s">
        <v>3906</v>
      </c>
      <c r="C10136" s="16" t="str">
        <f t="shared" si="158"/>
        <v>022 - 930</v>
      </c>
      <c r="D10136" s="52"/>
      <c r="E10136" s="52" t="s">
        <v>4777</v>
      </c>
      <c r="G10136" s="16" t="s">
        <v>4776</v>
      </c>
      <c r="H10136" s="16" t="s">
        <v>4778</v>
      </c>
      <c r="I10136" s="16" t="s">
        <v>3259</v>
      </c>
      <c r="J10136" s="16" t="s">
        <v>34487</v>
      </c>
    </row>
    <row r="10137" spans="1:16">
      <c r="A10137" s="16" t="s">
        <v>13966</v>
      </c>
      <c r="B10137" s="52" t="s">
        <v>32153</v>
      </c>
      <c r="C10137" s="16" t="str">
        <f t="shared" si="158"/>
        <v>067 - 045</v>
      </c>
      <c r="D10137" s="52" t="s">
        <v>34487</v>
      </c>
      <c r="E10137" s="52" t="s">
        <v>34404</v>
      </c>
      <c r="F10137" s="16" t="s">
        <v>34252</v>
      </c>
      <c r="G10137" s="16" t="s">
        <v>34403</v>
      </c>
      <c r="H10137" s="16" t="s">
        <v>15395</v>
      </c>
      <c r="I10137" s="16" t="s">
        <v>34253</v>
      </c>
      <c r="J10137" s="16"/>
      <c r="N10137" t="s">
        <v>30550</v>
      </c>
    </row>
    <row r="10138" spans="1:16">
      <c r="A10138" s="16" t="s">
        <v>9914</v>
      </c>
      <c r="B10138" s="52" t="s">
        <v>32905</v>
      </c>
      <c r="C10138" s="16" t="str">
        <f t="shared" si="158"/>
        <v>014 - 068</v>
      </c>
      <c r="D10138" s="52" t="s">
        <v>34487</v>
      </c>
      <c r="E10138" s="52" t="s">
        <v>31453</v>
      </c>
      <c r="F10138" s="16" t="s">
        <v>30450</v>
      </c>
      <c r="G10138" s="16" t="s">
        <v>31452</v>
      </c>
      <c r="H10138" s="16" t="s">
        <v>32666</v>
      </c>
      <c r="I10138" s="16" t="s">
        <v>9915</v>
      </c>
    </row>
    <row r="10139" spans="1:16">
      <c r="A10139" s="16" t="s">
        <v>37581</v>
      </c>
      <c r="B10139" s="52" t="s">
        <v>1596</v>
      </c>
      <c r="C10139" s="16" t="str">
        <f t="shared" si="158"/>
        <v>009 - 062</v>
      </c>
      <c r="D10139" s="52" t="s">
        <v>34487</v>
      </c>
      <c r="E10139" s="52" t="s">
        <v>26840</v>
      </c>
      <c r="F10139" s="16" t="s">
        <v>36060</v>
      </c>
      <c r="G10139" s="16" t="s">
        <v>26839</v>
      </c>
      <c r="H10139" s="16" t="s">
        <v>34573</v>
      </c>
      <c r="I10139" s="16" t="s">
        <v>35601</v>
      </c>
    </row>
    <row r="10140" spans="1:16">
      <c r="A10140" s="16" t="s">
        <v>20506</v>
      </c>
      <c r="B10140" s="52" t="s">
        <v>30578</v>
      </c>
      <c r="C10140" s="16" t="str">
        <f t="shared" si="158"/>
        <v>082 - 073</v>
      </c>
      <c r="D10140" s="52" t="s">
        <v>36059</v>
      </c>
      <c r="E10140" s="52" t="s">
        <v>1263</v>
      </c>
      <c r="F10140" s="16" t="s">
        <v>15019</v>
      </c>
      <c r="G10140" s="16" t="s">
        <v>1262</v>
      </c>
      <c r="H10140" s="16" t="s">
        <v>29917</v>
      </c>
      <c r="I10140" s="16" t="s">
        <v>15020</v>
      </c>
    </row>
    <row r="10141" spans="1:16">
      <c r="A10141" s="16" t="s">
        <v>8948</v>
      </c>
      <c r="B10141" s="52" t="s">
        <v>22238</v>
      </c>
      <c r="C10141" s="16" t="str">
        <f t="shared" si="158"/>
        <v>016 - 879</v>
      </c>
      <c r="D10141" s="52"/>
      <c r="E10141" s="52" t="s">
        <v>10742</v>
      </c>
      <c r="F10141" s="16"/>
      <c r="G10141" s="16" t="s">
        <v>10741</v>
      </c>
      <c r="H10141" s="16" t="s">
        <v>32666</v>
      </c>
      <c r="I10141" s="16" t="s">
        <v>8949</v>
      </c>
      <c r="J10141" s="16" t="s">
        <v>34487</v>
      </c>
    </row>
    <row r="10142" spans="1:16">
      <c r="A10142" s="16" t="s">
        <v>5290</v>
      </c>
      <c r="B10142" s="52" t="s">
        <v>32509</v>
      </c>
      <c r="C10142" s="16" t="str">
        <f t="shared" si="158"/>
        <v>012 - 127</v>
      </c>
      <c r="D10142" s="52" t="s">
        <v>36059</v>
      </c>
      <c r="E10142" s="52" t="s">
        <v>18879</v>
      </c>
      <c r="F10142" s="16" t="s">
        <v>5291</v>
      </c>
      <c r="G10142" s="16" t="s">
        <v>26253</v>
      </c>
      <c r="H10142" s="16" t="s">
        <v>32666</v>
      </c>
      <c r="I10142" s="16" t="s">
        <v>5292</v>
      </c>
    </row>
    <row r="10143" spans="1:16">
      <c r="A10143" s="16" t="s">
        <v>33594</v>
      </c>
      <c r="B10143" s="52" t="s">
        <v>35353</v>
      </c>
      <c r="C10143" s="16" t="str">
        <f t="shared" si="158"/>
        <v>003 - 895</v>
      </c>
      <c r="D10143" s="52"/>
      <c r="E10143" s="52" t="s">
        <v>3328</v>
      </c>
      <c r="F10143" s="16"/>
      <c r="G10143" s="16" t="s">
        <v>10731</v>
      </c>
      <c r="H10143" s="16" t="s">
        <v>10732</v>
      </c>
      <c r="I10143" s="16" t="s">
        <v>31069</v>
      </c>
      <c r="J10143" s="16" t="s">
        <v>34487</v>
      </c>
    </row>
    <row r="10144" spans="1:16">
      <c r="A10144" s="16" t="s">
        <v>35543</v>
      </c>
      <c r="B10144" s="52" t="s">
        <v>12116</v>
      </c>
      <c r="C10144" s="16" t="str">
        <f t="shared" si="158"/>
        <v>095 - 066</v>
      </c>
      <c r="D10144" s="52" t="s">
        <v>34487</v>
      </c>
      <c r="E10144" s="52" t="s">
        <v>5719</v>
      </c>
      <c r="F10144" s="16" t="s">
        <v>18806</v>
      </c>
      <c r="G10144" s="16" t="s">
        <v>29627</v>
      </c>
      <c r="H10144" s="16" t="s">
        <v>33521</v>
      </c>
      <c r="I10144" s="16" t="s">
        <v>35544</v>
      </c>
    </row>
    <row r="10145" spans="1:10">
      <c r="A10145" s="16" t="s">
        <v>24798</v>
      </c>
      <c r="B10145" s="52" t="s">
        <v>3907</v>
      </c>
      <c r="C10145" s="16" t="str">
        <f t="shared" si="158"/>
        <v>022 - 203</v>
      </c>
      <c r="D10145" s="52" t="s">
        <v>34487</v>
      </c>
      <c r="E10145" s="52" t="s">
        <v>4777</v>
      </c>
      <c r="F10145" s="16" t="s">
        <v>20464</v>
      </c>
      <c r="G10145" s="16" t="s">
        <v>4776</v>
      </c>
      <c r="H10145" s="16" t="s">
        <v>4778</v>
      </c>
      <c r="I10145" s="16" t="s">
        <v>24799</v>
      </c>
      <c r="J10145" s="16"/>
    </row>
    <row r="10146" spans="1:10">
      <c r="A10146" s="16" t="s">
        <v>14034</v>
      </c>
      <c r="B10146" s="52" t="s">
        <v>31054</v>
      </c>
      <c r="C10146" s="16" t="str">
        <f t="shared" si="158"/>
        <v>065 - 151</v>
      </c>
      <c r="D10146" s="52" t="s">
        <v>34487</v>
      </c>
      <c r="E10146" s="52" t="s">
        <v>29546</v>
      </c>
      <c r="F10146" s="16" t="s">
        <v>25020</v>
      </c>
      <c r="G10146" s="16" t="s">
        <v>29545</v>
      </c>
      <c r="H10146" s="16" t="s">
        <v>30282</v>
      </c>
      <c r="I10146" s="16" t="s">
        <v>14035</v>
      </c>
    </row>
    <row r="10147" spans="1:10">
      <c r="A10147" s="16" t="s">
        <v>5196</v>
      </c>
      <c r="B10147" s="52" t="s">
        <v>12030</v>
      </c>
      <c r="C10147" s="16" t="str">
        <f t="shared" si="158"/>
        <v>093 - 045</v>
      </c>
      <c r="D10147" s="52" t="s">
        <v>34487</v>
      </c>
      <c r="E10147" s="52" t="s">
        <v>14112</v>
      </c>
      <c r="F10147" s="16" t="s">
        <v>10897</v>
      </c>
      <c r="G10147" s="16" t="s">
        <v>14111</v>
      </c>
      <c r="H10147" s="16" t="s">
        <v>30334</v>
      </c>
      <c r="I10147" s="16" t="s">
        <v>5197</v>
      </c>
      <c r="J10147" s="16"/>
    </row>
    <row r="10148" spans="1:10">
      <c r="A10148" s="16" t="s">
        <v>18530</v>
      </c>
      <c r="B10148" s="52" t="s">
        <v>17128</v>
      </c>
      <c r="C10148" s="16" t="str">
        <f t="shared" si="158"/>
        <v>093 - 046</v>
      </c>
      <c r="D10148" s="52" t="s">
        <v>34487</v>
      </c>
      <c r="E10148" s="52" t="s">
        <v>14112</v>
      </c>
      <c r="F10148" s="16" t="s">
        <v>10897</v>
      </c>
      <c r="G10148" s="16" t="s">
        <v>14111</v>
      </c>
      <c r="H10148" s="16" t="s">
        <v>30334</v>
      </c>
      <c r="I10148" s="16" t="s">
        <v>18531</v>
      </c>
    </row>
    <row r="10149" spans="1:10">
      <c r="A10149" s="16" t="s">
        <v>2163</v>
      </c>
      <c r="B10149" s="52" t="s">
        <v>27738</v>
      </c>
      <c r="C10149" s="16" t="str">
        <f t="shared" si="158"/>
        <v>076 - 091</v>
      </c>
      <c r="D10149" s="52" t="s">
        <v>34487</v>
      </c>
      <c r="E10149" s="52" t="s">
        <v>13510</v>
      </c>
      <c r="F10149" s="16" t="s">
        <v>4353</v>
      </c>
      <c r="G10149" s="16" t="s">
        <v>13509</v>
      </c>
      <c r="H10149" s="16" t="s">
        <v>13511</v>
      </c>
      <c r="I10149" s="16" t="s">
        <v>4354</v>
      </c>
      <c r="J10149" s="16"/>
    </row>
    <row r="10150" spans="1:10">
      <c r="A10150" s="16" t="s">
        <v>20665</v>
      </c>
      <c r="B10150" s="52" t="s">
        <v>6713</v>
      </c>
      <c r="C10150" s="16" t="str">
        <f t="shared" si="158"/>
        <v>001 - 276</v>
      </c>
      <c r="D10150" s="52" t="s">
        <v>34487</v>
      </c>
      <c r="E10150" s="52" t="s">
        <v>37671</v>
      </c>
      <c r="F10150" s="16" t="s">
        <v>6122</v>
      </c>
      <c r="G10150" s="16" t="s">
        <v>37670</v>
      </c>
      <c r="H10150" s="16" t="s">
        <v>10732</v>
      </c>
      <c r="I10150" s="16" t="s">
        <v>20666</v>
      </c>
    </row>
    <row r="10151" spans="1:10">
      <c r="A10151" s="16" t="s">
        <v>7970</v>
      </c>
      <c r="B10151" s="52" t="s">
        <v>6713</v>
      </c>
      <c r="C10151" s="16" t="str">
        <f t="shared" si="158"/>
        <v>001 - 931</v>
      </c>
      <c r="D10151" s="52"/>
      <c r="E10151" s="52" t="s">
        <v>37671</v>
      </c>
      <c r="G10151" s="16" t="s">
        <v>37670</v>
      </c>
      <c r="H10151" s="16" t="s">
        <v>10732</v>
      </c>
      <c r="I10151" s="16" t="s">
        <v>20666</v>
      </c>
      <c r="J10151" s="16" t="s">
        <v>34487</v>
      </c>
    </row>
    <row r="10152" spans="1:10">
      <c r="A10152" s="16" t="s">
        <v>28945</v>
      </c>
      <c r="B10152" s="52" t="s">
        <v>37215</v>
      </c>
      <c r="C10152" s="16" t="str">
        <f t="shared" si="158"/>
        <v>072 - 045</v>
      </c>
      <c r="D10152" s="52" t="s">
        <v>36059</v>
      </c>
      <c r="E10152" s="52" t="s">
        <v>23759</v>
      </c>
      <c r="F10152" s="16" t="s">
        <v>28946</v>
      </c>
      <c r="G10152" s="16" t="s">
        <v>23758</v>
      </c>
      <c r="H10152" s="16" t="s">
        <v>37422</v>
      </c>
      <c r="I10152" s="16" t="s">
        <v>28947</v>
      </c>
    </row>
    <row r="10153" spans="1:10">
      <c r="A10153" s="16" t="s">
        <v>24820</v>
      </c>
      <c r="B10153" s="52" t="s">
        <v>3908</v>
      </c>
      <c r="C10153" s="16" t="str">
        <f t="shared" si="158"/>
        <v>022 - 204</v>
      </c>
      <c r="D10153" s="52" t="s">
        <v>34487</v>
      </c>
      <c r="E10153" s="52" t="s">
        <v>4777</v>
      </c>
      <c r="F10153" s="16" t="s">
        <v>8159</v>
      </c>
      <c r="G10153" s="16" t="s">
        <v>4776</v>
      </c>
      <c r="H10153" s="16" t="s">
        <v>4778</v>
      </c>
      <c r="I10153" s="16" t="s">
        <v>24821</v>
      </c>
    </row>
    <row r="10154" spans="1:10">
      <c r="A10154" s="16" t="s">
        <v>5046</v>
      </c>
      <c r="B10154" s="52" t="s">
        <v>2642</v>
      </c>
      <c r="C10154" s="16" t="str">
        <f t="shared" si="158"/>
        <v>S99 - 365</v>
      </c>
      <c r="D10154" s="52"/>
      <c r="E10154" s="52" t="s">
        <v>15509</v>
      </c>
      <c r="F10154" s="16"/>
      <c r="G10154" s="16" t="s">
        <v>10725</v>
      </c>
      <c r="H10154" s="16" t="s">
        <v>10727</v>
      </c>
      <c r="I10154" s="16" t="s">
        <v>5047</v>
      </c>
    </row>
    <row r="10155" spans="1:10">
      <c r="A10155" s="16" t="s">
        <v>11846</v>
      </c>
      <c r="B10155" s="52" t="s">
        <v>32906</v>
      </c>
      <c r="C10155" s="16" t="str">
        <f t="shared" si="158"/>
        <v>014 - 069</v>
      </c>
      <c r="D10155" s="52" t="s">
        <v>34487</v>
      </c>
      <c r="E10155" s="52" t="s">
        <v>31453</v>
      </c>
      <c r="F10155" s="16" t="s">
        <v>11847</v>
      </c>
      <c r="G10155" s="16" t="s">
        <v>31452</v>
      </c>
      <c r="H10155" s="16" t="s">
        <v>32666</v>
      </c>
      <c r="I10155" s="16" t="s">
        <v>11848</v>
      </c>
    </row>
    <row r="10156" spans="1:10">
      <c r="A10156" s="16" t="s">
        <v>16602</v>
      </c>
      <c r="B10156" s="52" t="s">
        <v>36839</v>
      </c>
      <c r="C10156" s="16" t="str">
        <f t="shared" si="158"/>
        <v>081 - 021</v>
      </c>
      <c r="D10156" s="52" t="s">
        <v>36059</v>
      </c>
      <c r="E10156" s="52" t="s">
        <v>29916</v>
      </c>
      <c r="F10156" s="16" t="s">
        <v>13316</v>
      </c>
      <c r="G10156" s="16" t="s">
        <v>29915</v>
      </c>
      <c r="H10156" s="16" t="s">
        <v>29917</v>
      </c>
      <c r="I10156" s="16" t="s">
        <v>13317</v>
      </c>
      <c r="J10156" s="16"/>
    </row>
    <row r="10157" spans="1:10">
      <c r="A10157" s="16" t="s">
        <v>29754</v>
      </c>
      <c r="B10157" s="52" t="s">
        <v>30579</v>
      </c>
      <c r="C10157" s="16" t="str">
        <f t="shared" si="158"/>
        <v>082 - 074</v>
      </c>
      <c r="D10157" s="52" t="s">
        <v>36059</v>
      </c>
      <c r="E10157" s="52" t="s">
        <v>1263</v>
      </c>
      <c r="F10157" s="16" t="s">
        <v>35738</v>
      </c>
      <c r="G10157" s="16" t="s">
        <v>1262</v>
      </c>
      <c r="H10157" s="16" t="s">
        <v>29917</v>
      </c>
      <c r="I10157" s="16" t="s">
        <v>29755</v>
      </c>
    </row>
    <row r="10158" spans="1:10">
      <c r="A10158" s="16" t="s">
        <v>15571</v>
      </c>
      <c r="B10158" s="52" t="s">
        <v>17173</v>
      </c>
      <c r="C10158" s="16" t="str">
        <f t="shared" si="158"/>
        <v>103 - 066</v>
      </c>
      <c r="D10158" s="52" t="s">
        <v>34487</v>
      </c>
      <c r="E10158" s="52" t="s">
        <v>14668</v>
      </c>
      <c r="F10158" s="16" t="s">
        <v>15572</v>
      </c>
      <c r="G10158" s="16" t="s">
        <v>14667</v>
      </c>
      <c r="H10158" s="16" t="s">
        <v>10732</v>
      </c>
      <c r="I10158" s="16" t="s">
        <v>15573</v>
      </c>
    </row>
    <row r="10159" spans="1:10">
      <c r="A10159" s="16" t="s">
        <v>34912</v>
      </c>
      <c r="B10159" s="52" t="s">
        <v>35354</v>
      </c>
      <c r="C10159" s="16" t="str">
        <f t="shared" si="158"/>
        <v>003 - 147</v>
      </c>
      <c r="D10159" s="52" t="s">
        <v>34487</v>
      </c>
      <c r="E10159" s="52" t="s">
        <v>3328</v>
      </c>
      <c r="F10159" s="16" t="s">
        <v>14613</v>
      </c>
      <c r="G10159" s="16" t="s">
        <v>10731</v>
      </c>
      <c r="H10159" s="16" t="s">
        <v>10732</v>
      </c>
      <c r="I10159" s="16" t="s">
        <v>15573</v>
      </c>
      <c r="J10159" s="16" t="s">
        <v>7990</v>
      </c>
    </row>
    <row r="10160" spans="1:10">
      <c r="A10160" s="16" t="s">
        <v>16466</v>
      </c>
      <c r="B10160" s="52" t="s">
        <v>28461</v>
      </c>
      <c r="C10160" s="16" t="str">
        <f t="shared" si="158"/>
        <v>066 - 102</v>
      </c>
      <c r="D10160" s="52" t="s">
        <v>34487</v>
      </c>
      <c r="E10160" s="52" t="s">
        <v>3383</v>
      </c>
      <c r="F10160" s="16" t="s">
        <v>27816</v>
      </c>
      <c r="G10160" s="16" t="s">
        <v>3382</v>
      </c>
      <c r="H10160" s="16" t="s">
        <v>15395</v>
      </c>
      <c r="I10160" s="16" t="s">
        <v>27817</v>
      </c>
    </row>
    <row r="10161" spans="1:10">
      <c r="A10161" s="16" t="s">
        <v>21149</v>
      </c>
      <c r="B10161" s="52" t="s">
        <v>31059</v>
      </c>
      <c r="C10161" s="16" t="str">
        <f t="shared" si="158"/>
        <v>030 - 124</v>
      </c>
      <c r="D10161" s="52" t="s">
        <v>34487</v>
      </c>
      <c r="E10161" s="52" t="s">
        <v>35970</v>
      </c>
      <c r="F10161" s="16" t="s">
        <v>31103</v>
      </c>
      <c r="G10161" s="16" t="s">
        <v>35969</v>
      </c>
      <c r="H10161" s="16" t="s">
        <v>30334</v>
      </c>
      <c r="I10161" s="16" t="s">
        <v>21150</v>
      </c>
    </row>
    <row r="10162" spans="1:10">
      <c r="A10162" s="16" t="s">
        <v>18721</v>
      </c>
      <c r="B10162" s="52" t="s">
        <v>35355</v>
      </c>
      <c r="C10162" s="16" t="str">
        <f t="shared" si="158"/>
        <v>003 - 148</v>
      </c>
      <c r="D10162" s="52" t="s">
        <v>34487</v>
      </c>
      <c r="E10162" s="52" t="s">
        <v>3328</v>
      </c>
      <c r="F10162" s="16" t="s">
        <v>19130</v>
      </c>
      <c r="G10162" s="16" t="s">
        <v>10731</v>
      </c>
      <c r="H10162" s="16" t="s">
        <v>10732</v>
      </c>
      <c r="I10162" s="16" t="s">
        <v>21613</v>
      </c>
      <c r="J10162" s="16" t="s">
        <v>7990</v>
      </c>
    </row>
    <row r="10163" spans="1:10">
      <c r="A10163" s="16" t="s">
        <v>12873</v>
      </c>
      <c r="B10163" s="52" t="s">
        <v>17174</v>
      </c>
      <c r="C10163" s="16" t="str">
        <f t="shared" si="158"/>
        <v>103 - 067</v>
      </c>
      <c r="D10163" s="52" t="s">
        <v>34487</v>
      </c>
      <c r="E10163" s="52" t="s">
        <v>14668</v>
      </c>
      <c r="F10163" s="16" t="s">
        <v>21612</v>
      </c>
      <c r="G10163" s="16" t="s">
        <v>14667</v>
      </c>
      <c r="H10163" s="16" t="s">
        <v>10732</v>
      </c>
      <c r="I10163" s="16" t="s">
        <v>21613</v>
      </c>
    </row>
    <row r="10164" spans="1:10">
      <c r="A10164" s="16" t="s">
        <v>4202</v>
      </c>
      <c r="B10164" s="52" t="s">
        <v>15333</v>
      </c>
      <c r="C10164" s="16" t="str">
        <f t="shared" si="158"/>
        <v>092 - 085</v>
      </c>
      <c r="D10164" s="52" t="s">
        <v>34487</v>
      </c>
      <c r="E10164" s="52" t="s">
        <v>3326</v>
      </c>
      <c r="F10164" s="16" t="s">
        <v>36750</v>
      </c>
      <c r="G10164" s="16" t="s">
        <v>30322</v>
      </c>
      <c r="H10164" s="16" t="s">
        <v>33521</v>
      </c>
      <c r="I10164" s="16" t="s">
        <v>4203</v>
      </c>
    </row>
    <row r="10165" spans="1:10">
      <c r="A10165" s="16" t="s">
        <v>20669</v>
      </c>
      <c r="B10165" s="52" t="s">
        <v>21123</v>
      </c>
      <c r="C10165" s="16" t="str">
        <f t="shared" si="158"/>
        <v>001 - 277</v>
      </c>
      <c r="D10165" s="52" t="s">
        <v>34487</v>
      </c>
      <c r="E10165" s="52" t="s">
        <v>37671</v>
      </c>
      <c r="F10165" s="16" t="s">
        <v>35568</v>
      </c>
      <c r="G10165" s="16" t="s">
        <v>37670</v>
      </c>
      <c r="H10165" s="16" t="s">
        <v>10732</v>
      </c>
      <c r="I10165" s="16" t="s">
        <v>20670</v>
      </c>
    </row>
    <row r="10166" spans="1:10">
      <c r="A10166" s="16" t="s">
        <v>966</v>
      </c>
      <c r="B10166" s="52" t="s">
        <v>10852</v>
      </c>
      <c r="C10166" s="16" t="str">
        <f t="shared" si="158"/>
        <v>018 - 162</v>
      </c>
      <c r="D10166" s="52" t="s">
        <v>36059</v>
      </c>
      <c r="E10166" s="52" t="s">
        <v>35975</v>
      </c>
      <c r="F10166" s="16" t="s">
        <v>35973</v>
      </c>
      <c r="G10166" s="16" t="s">
        <v>35974</v>
      </c>
      <c r="H10166" s="16" t="s">
        <v>32666</v>
      </c>
      <c r="I10166" s="16" t="s">
        <v>967</v>
      </c>
    </row>
    <row r="10167" spans="1:10">
      <c r="A10167" s="16" t="s">
        <v>29468</v>
      </c>
      <c r="B10167" s="52" t="s">
        <v>24480</v>
      </c>
      <c r="C10167" s="16" t="str">
        <f t="shared" si="158"/>
        <v>017 - 188</v>
      </c>
      <c r="D10167" s="52" t="s">
        <v>36059</v>
      </c>
      <c r="E10167" s="52" t="s">
        <v>22538</v>
      </c>
      <c r="F10167" s="16" t="s">
        <v>29469</v>
      </c>
      <c r="G10167" s="16" t="s">
        <v>22537</v>
      </c>
      <c r="H10167" s="16" t="s">
        <v>32666</v>
      </c>
      <c r="I10167" s="16" t="s">
        <v>29437</v>
      </c>
    </row>
    <row r="10168" spans="1:10">
      <c r="A10168" s="16" t="s">
        <v>33914</v>
      </c>
      <c r="B10168" s="52" t="s">
        <v>32510</v>
      </c>
      <c r="C10168" s="16" t="str">
        <f t="shared" si="158"/>
        <v>012 - 894</v>
      </c>
      <c r="D10168" s="52"/>
      <c r="E10168" s="52" t="s">
        <v>18879</v>
      </c>
      <c r="F10168" s="16"/>
      <c r="G10168" s="16" t="s">
        <v>26253</v>
      </c>
      <c r="H10168" s="16" t="s">
        <v>32666</v>
      </c>
      <c r="I10168" s="16" t="s">
        <v>33915</v>
      </c>
      <c r="J10168" s="16" t="s">
        <v>34487</v>
      </c>
    </row>
    <row r="10169" spans="1:10">
      <c r="A10169" s="16" t="s">
        <v>5003</v>
      </c>
      <c r="B10169" s="52" t="s">
        <v>32511</v>
      </c>
      <c r="C10169" s="16" t="str">
        <f t="shared" si="158"/>
        <v>012 - 128</v>
      </c>
      <c r="D10169" s="52" t="s">
        <v>36059</v>
      </c>
      <c r="E10169" s="52" t="s">
        <v>18879</v>
      </c>
      <c r="F10169" s="16" t="s">
        <v>5004</v>
      </c>
      <c r="G10169" s="16" t="s">
        <v>26253</v>
      </c>
      <c r="H10169" s="16" t="s">
        <v>32666</v>
      </c>
      <c r="I10169" s="16" t="s">
        <v>5005</v>
      </c>
    </row>
    <row r="10170" spans="1:10">
      <c r="A10170" s="16" t="s">
        <v>2112</v>
      </c>
      <c r="B10170" s="52" t="s">
        <v>32994</v>
      </c>
      <c r="C10170" s="16" t="str">
        <f t="shared" si="158"/>
        <v>013 - 946</v>
      </c>
      <c r="D10170" s="52"/>
      <c r="E10170" s="52" t="s">
        <v>26240</v>
      </c>
      <c r="G10170" s="16" t="s">
        <v>26239</v>
      </c>
      <c r="H10170" s="16" t="s">
        <v>32666</v>
      </c>
      <c r="I10170" s="16" t="s">
        <v>2113</v>
      </c>
      <c r="J10170" s="16" t="s">
        <v>34487</v>
      </c>
    </row>
    <row r="10171" spans="1:10">
      <c r="A10171" s="16" t="s">
        <v>5411</v>
      </c>
      <c r="B10171" s="52" t="s">
        <v>21124</v>
      </c>
      <c r="C10171" s="16" t="str">
        <f t="shared" si="158"/>
        <v>001 - 869</v>
      </c>
      <c r="D10171" s="52"/>
      <c r="E10171" s="52" t="s">
        <v>37671</v>
      </c>
      <c r="G10171" s="16" t="s">
        <v>37670</v>
      </c>
      <c r="H10171" s="16" t="s">
        <v>10732</v>
      </c>
      <c r="I10171" s="16" t="s">
        <v>5412</v>
      </c>
      <c r="J10171" s="16" t="s">
        <v>34487</v>
      </c>
    </row>
    <row r="10172" spans="1:10">
      <c r="A10172" s="16" t="s">
        <v>20671</v>
      </c>
      <c r="B10172" s="52" t="s">
        <v>21125</v>
      </c>
      <c r="C10172" s="16" t="str">
        <f t="shared" si="158"/>
        <v>001 - 278</v>
      </c>
      <c r="D10172" s="52" t="s">
        <v>34487</v>
      </c>
      <c r="E10172" s="52" t="s">
        <v>37671</v>
      </c>
      <c r="F10172" s="16" t="s">
        <v>35568</v>
      </c>
      <c r="G10172" s="16" t="s">
        <v>37670</v>
      </c>
      <c r="H10172" s="16" t="s">
        <v>10732</v>
      </c>
      <c r="I10172" s="16" t="s">
        <v>20672</v>
      </c>
    </row>
    <row r="10173" spans="1:10">
      <c r="A10173" s="16" t="s">
        <v>19120</v>
      </c>
      <c r="B10173" s="52" t="s">
        <v>19659</v>
      </c>
      <c r="C10173" s="16" t="str">
        <f t="shared" si="158"/>
        <v>034 - 042</v>
      </c>
      <c r="D10173" s="52" t="s">
        <v>36059</v>
      </c>
      <c r="E10173" s="52" t="s">
        <v>23677</v>
      </c>
      <c r="F10173" s="16" t="s">
        <v>19121</v>
      </c>
      <c r="G10173" s="16" t="s">
        <v>23676</v>
      </c>
      <c r="H10173" s="16" t="s">
        <v>35981</v>
      </c>
      <c r="I10173" s="16" t="s">
        <v>19122</v>
      </c>
    </row>
    <row r="10174" spans="1:10">
      <c r="A10174" s="16" t="s">
        <v>20673</v>
      </c>
      <c r="B10174" s="52" t="s">
        <v>21126</v>
      </c>
      <c r="C10174" s="16" t="str">
        <f t="shared" si="158"/>
        <v>001 - 279</v>
      </c>
      <c r="D10174" s="52" t="s">
        <v>34487</v>
      </c>
      <c r="E10174" s="52" t="s">
        <v>37671</v>
      </c>
      <c r="F10174" s="16" t="s">
        <v>4160</v>
      </c>
      <c r="G10174" s="16" t="s">
        <v>37670</v>
      </c>
      <c r="H10174" s="16" t="s">
        <v>10732</v>
      </c>
      <c r="I10174" s="16" t="s">
        <v>20674</v>
      </c>
    </row>
    <row r="10175" spans="1:10">
      <c r="A10175" s="16" t="s">
        <v>19924</v>
      </c>
      <c r="B10175" s="52" t="s">
        <v>17129</v>
      </c>
      <c r="C10175" s="16" t="str">
        <f t="shared" si="158"/>
        <v>093 - 047</v>
      </c>
      <c r="D10175" s="52" t="s">
        <v>34487</v>
      </c>
      <c r="E10175" s="52" t="s">
        <v>14112</v>
      </c>
      <c r="F10175" s="16" t="s">
        <v>10897</v>
      </c>
      <c r="G10175" s="16" t="s">
        <v>14111</v>
      </c>
      <c r="H10175" s="16" t="s">
        <v>30334</v>
      </c>
      <c r="I10175" s="16" t="s">
        <v>19925</v>
      </c>
      <c r="J10175" s="16"/>
    </row>
    <row r="10176" spans="1:10">
      <c r="A10176" s="16" t="s">
        <v>26408</v>
      </c>
      <c r="B10176" s="52" t="s">
        <v>35805</v>
      </c>
      <c r="C10176" s="16" t="str">
        <f t="shared" si="158"/>
        <v>033 - 043</v>
      </c>
      <c r="D10176" s="52" t="s">
        <v>34487</v>
      </c>
      <c r="E10176" s="52" t="s">
        <v>37663</v>
      </c>
      <c r="F10176" s="16" t="s">
        <v>15465</v>
      </c>
      <c r="G10176" s="16" t="s">
        <v>37662</v>
      </c>
      <c r="H10176" s="16" t="s">
        <v>35981</v>
      </c>
      <c r="I10176" s="16" t="s">
        <v>26409</v>
      </c>
    </row>
    <row r="10177" spans="1:10">
      <c r="A10177" s="16" t="s">
        <v>9995</v>
      </c>
      <c r="B10177" s="52" t="s">
        <v>26371</v>
      </c>
      <c r="C10177" s="16" t="str">
        <f t="shared" si="158"/>
        <v>028 - 093</v>
      </c>
      <c r="D10177" s="52" t="s">
        <v>36059</v>
      </c>
      <c r="E10177" s="52" t="s">
        <v>32659</v>
      </c>
      <c r="F10177" s="16" t="s">
        <v>36818</v>
      </c>
      <c r="G10177" s="16" t="s">
        <v>32658</v>
      </c>
      <c r="H10177" s="16" t="s">
        <v>32660</v>
      </c>
      <c r="I10177" s="16" t="s">
        <v>9996</v>
      </c>
    </row>
    <row r="10178" spans="1:10">
      <c r="A10178" s="16" t="s">
        <v>6515</v>
      </c>
      <c r="B10178" s="52" t="s">
        <v>18073</v>
      </c>
      <c r="C10178" s="16" t="str">
        <f t="shared" si="158"/>
        <v>018 - 878</v>
      </c>
      <c r="D10178" s="52"/>
      <c r="E10178" s="52" t="s">
        <v>35975</v>
      </c>
      <c r="F10178" s="16"/>
      <c r="G10178" s="16" t="s">
        <v>35974</v>
      </c>
      <c r="H10178" s="16" t="s">
        <v>32666</v>
      </c>
      <c r="I10178" s="16" t="s">
        <v>6516</v>
      </c>
      <c r="J10178" s="16" t="s">
        <v>34487</v>
      </c>
    </row>
    <row r="10179" spans="1:10">
      <c r="A10179" s="16" t="s">
        <v>22063</v>
      </c>
      <c r="B10179" s="52" t="s">
        <v>35806</v>
      </c>
      <c r="C10179" s="16" t="str">
        <f t="shared" si="158"/>
        <v>033 - 805</v>
      </c>
      <c r="D10179" s="52"/>
      <c r="E10179" s="52" t="s">
        <v>37663</v>
      </c>
      <c r="F10179" s="16"/>
      <c r="G10179" s="16" t="s">
        <v>37662</v>
      </c>
      <c r="H10179" s="16" t="s">
        <v>35981</v>
      </c>
      <c r="I10179" s="16" t="s">
        <v>22064</v>
      </c>
      <c r="J10179" s="16" t="s">
        <v>34487</v>
      </c>
    </row>
    <row r="10180" spans="1:10">
      <c r="A10180" s="16" t="s">
        <v>32570</v>
      </c>
      <c r="B10180" s="52" t="s">
        <v>6527</v>
      </c>
      <c r="C10180" s="16" t="str">
        <f t="shared" ref="C10180:C10243" si="159">MID(A10180,1,3) &amp;" - " &amp;MID(A10180,4,3)</f>
        <v>011 - 801</v>
      </c>
      <c r="D10180" s="52"/>
      <c r="E10180" s="52" t="s">
        <v>34572</v>
      </c>
      <c r="F10180" s="16"/>
      <c r="G10180" s="16" t="s">
        <v>34571</v>
      </c>
      <c r="H10180" s="16" t="s">
        <v>34573</v>
      </c>
      <c r="I10180" s="16" t="s">
        <v>32571</v>
      </c>
      <c r="J10180" s="16" t="s">
        <v>34487</v>
      </c>
    </row>
    <row r="10181" spans="1:10">
      <c r="A10181" s="16" t="s">
        <v>36307</v>
      </c>
      <c r="B10181" s="52" t="s">
        <v>9606</v>
      </c>
      <c r="C10181" s="16" t="str">
        <f t="shared" si="159"/>
        <v>078 - 150</v>
      </c>
      <c r="D10181" s="52" t="s">
        <v>34487</v>
      </c>
      <c r="E10181" s="52" t="s">
        <v>1697</v>
      </c>
      <c r="F10181" s="16" t="s">
        <v>31825</v>
      </c>
      <c r="G10181" s="16" t="s">
        <v>1696</v>
      </c>
      <c r="H10181" s="16" t="s">
        <v>4772</v>
      </c>
      <c r="I10181" s="16" t="s">
        <v>31826</v>
      </c>
    </row>
    <row r="10182" spans="1:10">
      <c r="A10182" s="16" t="s">
        <v>24070</v>
      </c>
      <c r="B10182" s="52" t="s">
        <v>19660</v>
      </c>
      <c r="C10182" s="16" t="str">
        <f t="shared" si="159"/>
        <v>034 - 043</v>
      </c>
      <c r="D10182" s="52" t="s">
        <v>36059</v>
      </c>
      <c r="E10182" s="52" t="s">
        <v>23677</v>
      </c>
      <c r="F10182" s="16" t="s">
        <v>23036</v>
      </c>
      <c r="G10182" s="16" t="s">
        <v>23676</v>
      </c>
      <c r="H10182" s="16" t="s">
        <v>35981</v>
      </c>
      <c r="I10182" s="16" t="s">
        <v>24071</v>
      </c>
    </row>
    <row r="10183" spans="1:10">
      <c r="A10183" s="16" t="s">
        <v>3818</v>
      </c>
      <c r="B10183" s="52" t="s">
        <v>36084</v>
      </c>
      <c r="C10183" s="16" t="str">
        <f t="shared" si="159"/>
        <v>063 - 091</v>
      </c>
      <c r="D10183" s="52" t="s">
        <v>36059</v>
      </c>
      <c r="E10183" s="52" t="s">
        <v>30281</v>
      </c>
      <c r="F10183" s="16" t="s">
        <v>20598</v>
      </c>
      <c r="G10183" s="16" t="s">
        <v>30319</v>
      </c>
      <c r="H10183" s="16" t="s">
        <v>30282</v>
      </c>
      <c r="I10183" s="16" t="s">
        <v>3819</v>
      </c>
      <c r="J10183" s="16"/>
    </row>
    <row r="10184" spans="1:10">
      <c r="A10184" s="16" t="s">
        <v>2559</v>
      </c>
      <c r="B10184" s="52" t="s">
        <v>10563</v>
      </c>
      <c r="C10184" s="16" t="str">
        <f t="shared" si="159"/>
        <v>087 - 050</v>
      </c>
      <c r="D10184" s="52" t="s">
        <v>34487</v>
      </c>
      <c r="E10184" s="52" t="s">
        <v>10962</v>
      </c>
      <c r="F10184" s="16" t="s">
        <v>4350</v>
      </c>
      <c r="G10184" s="16" t="s">
        <v>10961</v>
      </c>
      <c r="H10184" s="16" t="s">
        <v>29917</v>
      </c>
      <c r="I10184" s="16" t="s">
        <v>4351</v>
      </c>
    </row>
    <row r="10185" spans="1:10">
      <c r="A10185" s="16" t="s">
        <v>10484</v>
      </c>
      <c r="B10185" s="52" t="s">
        <v>35356</v>
      </c>
      <c r="C10185" s="16" t="str">
        <f t="shared" si="159"/>
        <v>003 - 149</v>
      </c>
      <c r="D10185" s="52" t="s">
        <v>36059</v>
      </c>
      <c r="E10185" s="52" t="s">
        <v>3328</v>
      </c>
      <c r="F10185" s="16" t="s">
        <v>10485</v>
      </c>
      <c r="G10185" s="16" t="s">
        <v>10731</v>
      </c>
      <c r="H10185" s="16" t="s">
        <v>10732</v>
      </c>
      <c r="I10185" s="16" t="s">
        <v>10486</v>
      </c>
    </row>
    <row r="10186" spans="1:10">
      <c r="A10186" s="16" t="s">
        <v>6970</v>
      </c>
      <c r="B10186" s="52" t="s">
        <v>27739</v>
      </c>
      <c r="C10186" s="16" t="str">
        <f t="shared" si="159"/>
        <v>076 - 092</v>
      </c>
      <c r="D10186" s="52" t="s">
        <v>34487</v>
      </c>
      <c r="E10186" s="52" t="s">
        <v>13510</v>
      </c>
      <c r="F10186" s="16" t="s">
        <v>6674</v>
      </c>
      <c r="G10186" s="16" t="s">
        <v>13509</v>
      </c>
      <c r="H10186" s="16" t="s">
        <v>13511</v>
      </c>
      <c r="I10186" s="16" t="s">
        <v>6675</v>
      </c>
    </row>
    <row r="10187" spans="1:10">
      <c r="A10187" s="16" t="s">
        <v>10013</v>
      </c>
      <c r="B10187" s="52" t="s">
        <v>25601</v>
      </c>
      <c r="C10187" s="16" t="str">
        <f t="shared" si="159"/>
        <v>015 - 961</v>
      </c>
      <c r="D10187" s="52"/>
      <c r="E10187" s="52" t="s">
        <v>32665</v>
      </c>
      <c r="G10187" s="16" t="s">
        <v>32664</v>
      </c>
      <c r="H10187" s="16" t="s">
        <v>32666</v>
      </c>
      <c r="I10187" s="16" t="s">
        <v>10014</v>
      </c>
      <c r="J10187" s="16" t="s">
        <v>34487</v>
      </c>
    </row>
    <row r="10188" spans="1:10">
      <c r="A10188" s="16" t="s">
        <v>15328</v>
      </c>
      <c r="B10188" s="52" t="s">
        <v>12616</v>
      </c>
      <c r="C10188" s="16" t="str">
        <f t="shared" si="159"/>
        <v>029 - 047</v>
      </c>
      <c r="D10188" s="52" t="s">
        <v>34487</v>
      </c>
      <c r="E10188" s="52" t="s">
        <v>25917</v>
      </c>
      <c r="F10188" s="16" t="s">
        <v>26528</v>
      </c>
      <c r="G10188" s="16" t="s">
        <v>25916</v>
      </c>
      <c r="H10188" s="16" t="s">
        <v>32660</v>
      </c>
      <c r="I10188" s="16" t="s">
        <v>26529</v>
      </c>
      <c r="J10188" s="16"/>
    </row>
    <row r="10189" spans="1:10">
      <c r="A10189" s="16" t="s">
        <v>10619</v>
      </c>
      <c r="B10189" s="52" t="s">
        <v>15987</v>
      </c>
      <c r="C10189" s="16" t="str">
        <f t="shared" si="159"/>
        <v>019 - 915</v>
      </c>
      <c r="D10189" s="52"/>
      <c r="E10189" s="52" t="s">
        <v>23092</v>
      </c>
      <c r="G10189" s="16" t="s">
        <v>23091</v>
      </c>
      <c r="H10189" s="16" t="s">
        <v>32666</v>
      </c>
      <c r="I10189" s="16" t="s">
        <v>10620</v>
      </c>
      <c r="J10189" s="16" t="s">
        <v>34487</v>
      </c>
    </row>
    <row r="10190" spans="1:10">
      <c r="A10190" s="16" t="s">
        <v>35914</v>
      </c>
      <c r="B10190" s="52" t="s">
        <v>27485</v>
      </c>
      <c r="C10190" s="16" t="str">
        <f t="shared" si="159"/>
        <v>040 - 049</v>
      </c>
      <c r="D10190" s="52" t="s">
        <v>34487</v>
      </c>
      <c r="E10190" s="52" t="s">
        <v>32809</v>
      </c>
      <c r="F10190" s="16" t="s">
        <v>35915</v>
      </c>
      <c r="G10190" s="16" t="s">
        <v>32808</v>
      </c>
      <c r="H10190" s="16" t="s">
        <v>35981</v>
      </c>
      <c r="I10190" s="16" t="s">
        <v>35916</v>
      </c>
    </row>
    <row r="10191" spans="1:10">
      <c r="A10191" s="16" t="s">
        <v>10021</v>
      </c>
      <c r="B10191" s="52" t="s">
        <v>25602</v>
      </c>
      <c r="C10191" s="16" t="str">
        <f t="shared" si="159"/>
        <v>015 - 962</v>
      </c>
      <c r="D10191" s="52"/>
      <c r="E10191" s="52" t="s">
        <v>32665</v>
      </c>
      <c r="G10191" s="16" t="s">
        <v>32664</v>
      </c>
      <c r="H10191" s="16" t="s">
        <v>32666</v>
      </c>
      <c r="I10191" s="16" t="s">
        <v>10022</v>
      </c>
      <c r="J10191" s="16" t="s">
        <v>34487</v>
      </c>
    </row>
    <row r="10192" spans="1:10">
      <c r="A10192" s="16" t="s">
        <v>24316</v>
      </c>
      <c r="B10192" s="52" t="s">
        <v>4375</v>
      </c>
      <c r="C10192" s="16" t="str">
        <f t="shared" si="159"/>
        <v>069 - 096</v>
      </c>
      <c r="D10192" s="52" t="s">
        <v>36059</v>
      </c>
      <c r="E10192" s="52" t="s">
        <v>36727</v>
      </c>
      <c r="F10192" s="16" t="s">
        <v>24770</v>
      </c>
      <c r="G10192" s="16" t="s">
        <v>36726</v>
      </c>
      <c r="H10192" s="16" t="s">
        <v>15395</v>
      </c>
      <c r="I10192" s="16" t="s">
        <v>21321</v>
      </c>
    </row>
    <row r="10193" spans="1:10">
      <c r="A10193" s="16" t="s">
        <v>20363</v>
      </c>
      <c r="B10193" s="52" t="s">
        <v>26830</v>
      </c>
      <c r="C10193" s="16" t="str">
        <f t="shared" si="159"/>
        <v>023 - 087</v>
      </c>
      <c r="D10193" s="52" t="s">
        <v>34487</v>
      </c>
      <c r="E10193" s="52" t="s">
        <v>380</v>
      </c>
      <c r="F10193" s="16" t="s">
        <v>20364</v>
      </c>
      <c r="G10193" s="16" t="s">
        <v>379</v>
      </c>
      <c r="H10193" s="16" t="s">
        <v>32660</v>
      </c>
      <c r="I10193" s="16" t="s">
        <v>24222</v>
      </c>
    </row>
    <row r="10194" spans="1:10">
      <c r="A10194" s="16" t="s">
        <v>14025</v>
      </c>
      <c r="B10194" s="52" t="s">
        <v>32995</v>
      </c>
      <c r="C10194" s="16" t="str">
        <f t="shared" si="159"/>
        <v>013 - 947</v>
      </c>
      <c r="D10194" s="52"/>
      <c r="E10194" s="52" t="s">
        <v>26240</v>
      </c>
      <c r="G10194" s="16" t="s">
        <v>26239</v>
      </c>
      <c r="H10194" s="16" t="s">
        <v>32666</v>
      </c>
      <c r="I10194" s="16" t="s">
        <v>14026</v>
      </c>
      <c r="J10194" s="16" t="s">
        <v>34487</v>
      </c>
    </row>
    <row r="10195" spans="1:10">
      <c r="A10195" s="16" t="s">
        <v>30466</v>
      </c>
      <c r="B10195" s="52" t="s">
        <v>24305</v>
      </c>
      <c r="C10195" s="16" t="str">
        <f t="shared" si="159"/>
        <v>043 - 054</v>
      </c>
      <c r="D10195" s="52" t="s">
        <v>34487</v>
      </c>
      <c r="E10195" s="52" t="s">
        <v>36775</v>
      </c>
      <c r="F10195" s="16" t="s">
        <v>27379</v>
      </c>
      <c r="G10195" s="16" t="s">
        <v>27380</v>
      </c>
      <c r="H10195" s="16" t="s">
        <v>20397</v>
      </c>
      <c r="I10195" s="16" t="s">
        <v>30467</v>
      </c>
    </row>
    <row r="10196" spans="1:10">
      <c r="A10196" s="16" t="s">
        <v>22868</v>
      </c>
      <c r="B10196" s="52" t="s">
        <v>8504</v>
      </c>
      <c r="C10196" s="16" t="str">
        <f t="shared" si="159"/>
        <v>004 - 230</v>
      </c>
      <c r="D10196" s="52" t="s">
        <v>36059</v>
      </c>
      <c r="E10196" s="52" t="s">
        <v>10758</v>
      </c>
      <c r="F10196" s="16" t="s">
        <v>16892</v>
      </c>
      <c r="G10196" s="16" t="s">
        <v>10757</v>
      </c>
      <c r="H10196" s="16" t="s">
        <v>10732</v>
      </c>
      <c r="I10196" s="16" t="s">
        <v>22869</v>
      </c>
    </row>
    <row r="10197" spans="1:10">
      <c r="A10197" s="16" t="s">
        <v>12556</v>
      </c>
      <c r="B10197" s="52" t="s">
        <v>23481</v>
      </c>
      <c r="C10197" s="16" t="str">
        <f t="shared" si="159"/>
        <v>013 - 224</v>
      </c>
      <c r="D10197" s="52" t="s">
        <v>34487</v>
      </c>
      <c r="E10197" s="52" t="s">
        <v>26240</v>
      </c>
      <c r="F10197" s="16" t="s">
        <v>26238</v>
      </c>
      <c r="G10197" s="16" t="s">
        <v>26239</v>
      </c>
      <c r="H10197" s="16" t="s">
        <v>32666</v>
      </c>
      <c r="I10197" s="16" t="s">
        <v>1427</v>
      </c>
      <c r="J10197" s="16" t="s">
        <v>7990</v>
      </c>
    </row>
    <row r="10198" spans="1:10">
      <c r="A10198" s="16" t="s">
        <v>26033</v>
      </c>
      <c r="B10198" s="52" t="s">
        <v>11257</v>
      </c>
      <c r="C10198" s="16" t="str">
        <f t="shared" si="159"/>
        <v>097 - 081</v>
      </c>
      <c r="D10198" s="52" t="s">
        <v>34487</v>
      </c>
      <c r="E10198" s="52" t="s">
        <v>26245</v>
      </c>
      <c r="F10198" s="16" t="s">
        <v>1426</v>
      </c>
      <c r="G10198" s="16" t="s">
        <v>26244</v>
      </c>
      <c r="H10198" s="16" t="s">
        <v>32666</v>
      </c>
      <c r="I10198" s="16" t="s">
        <v>1427</v>
      </c>
    </row>
    <row r="10199" spans="1:10">
      <c r="A10199" s="16" t="s">
        <v>20618</v>
      </c>
      <c r="B10199" s="52" t="s">
        <v>10589</v>
      </c>
      <c r="C10199" s="16" t="str">
        <f t="shared" si="159"/>
        <v>087 - 051</v>
      </c>
      <c r="D10199" s="52" t="s">
        <v>36059</v>
      </c>
      <c r="E10199" s="52" t="s">
        <v>10962</v>
      </c>
      <c r="F10199" s="16" t="s">
        <v>5969</v>
      </c>
      <c r="G10199" s="16" t="s">
        <v>10961</v>
      </c>
      <c r="H10199" s="16" t="s">
        <v>29917</v>
      </c>
      <c r="I10199" s="16" t="s">
        <v>20603</v>
      </c>
    </row>
    <row r="10200" spans="1:10">
      <c r="A10200" s="16" t="s">
        <v>5550</v>
      </c>
      <c r="B10200" s="52" t="s">
        <v>23482</v>
      </c>
      <c r="C10200" s="16" t="str">
        <f t="shared" si="159"/>
        <v>013 - 948</v>
      </c>
      <c r="D10200" s="52"/>
      <c r="E10200" s="52" t="s">
        <v>26240</v>
      </c>
      <c r="G10200" s="16" t="s">
        <v>26239</v>
      </c>
      <c r="H10200" s="16" t="s">
        <v>32666</v>
      </c>
      <c r="I10200" s="16" t="s">
        <v>5551</v>
      </c>
      <c r="J10200" s="16" t="s">
        <v>34487</v>
      </c>
    </row>
    <row r="10201" spans="1:10">
      <c r="A10201" s="16" t="s">
        <v>17302</v>
      </c>
      <c r="B10201" s="52" t="s">
        <v>23483</v>
      </c>
      <c r="C10201" s="16" t="str">
        <f t="shared" si="159"/>
        <v>013 - 225</v>
      </c>
      <c r="D10201" s="52" t="s">
        <v>34487</v>
      </c>
      <c r="E10201" s="52" t="s">
        <v>26240</v>
      </c>
      <c r="F10201" s="16" t="s">
        <v>17303</v>
      </c>
      <c r="G10201" s="16" t="s">
        <v>26239</v>
      </c>
      <c r="H10201" s="16" t="s">
        <v>32666</v>
      </c>
      <c r="I10201" s="16" t="s">
        <v>17304</v>
      </c>
    </row>
    <row r="10202" spans="1:10">
      <c r="A10202" s="16" t="s">
        <v>29662</v>
      </c>
      <c r="B10202" s="52" t="s">
        <v>33787</v>
      </c>
      <c r="C10202" s="16" t="str">
        <f t="shared" si="159"/>
        <v>017 - 189</v>
      </c>
      <c r="D10202" s="52" t="s">
        <v>34487</v>
      </c>
      <c r="E10202" s="52" t="s">
        <v>22538</v>
      </c>
      <c r="F10202" s="16" t="s">
        <v>22536</v>
      </c>
      <c r="G10202" s="16" t="s">
        <v>22537</v>
      </c>
      <c r="H10202" s="16" t="s">
        <v>32666</v>
      </c>
      <c r="I10202" s="16" t="s">
        <v>29663</v>
      </c>
    </row>
    <row r="10203" spans="1:10">
      <c r="A10203" s="16" t="s">
        <v>10025</v>
      </c>
      <c r="B10203" s="52" t="s">
        <v>25603</v>
      </c>
      <c r="C10203" s="16" t="str">
        <f t="shared" si="159"/>
        <v>015 - 963</v>
      </c>
      <c r="D10203" s="52"/>
      <c r="E10203" s="52" t="s">
        <v>32665</v>
      </c>
      <c r="G10203" s="16" t="s">
        <v>32664</v>
      </c>
      <c r="H10203" s="16" t="s">
        <v>32666</v>
      </c>
      <c r="I10203" s="16" t="s">
        <v>10026</v>
      </c>
      <c r="J10203" s="16" t="s">
        <v>34487</v>
      </c>
    </row>
    <row r="10204" spans="1:10">
      <c r="A10204" s="16" t="s">
        <v>17417</v>
      </c>
      <c r="B10204" s="52" t="s">
        <v>4713</v>
      </c>
      <c r="C10204" s="16" t="str">
        <f t="shared" si="159"/>
        <v>021 - 908</v>
      </c>
      <c r="D10204" s="52"/>
      <c r="E10204" s="52" t="s">
        <v>14657</v>
      </c>
      <c r="F10204" s="16"/>
      <c r="G10204" s="16" t="s">
        <v>14656</v>
      </c>
      <c r="H10204" s="16" t="s">
        <v>4778</v>
      </c>
      <c r="I10204" s="16" t="s">
        <v>17418</v>
      </c>
      <c r="J10204" s="16" t="s">
        <v>34487</v>
      </c>
    </row>
    <row r="10205" spans="1:10">
      <c r="A10205" s="16" t="s">
        <v>1451</v>
      </c>
      <c r="B10205" s="52" t="s">
        <v>33702</v>
      </c>
      <c r="C10205" s="16" t="str">
        <f t="shared" si="159"/>
        <v>078 - 151</v>
      </c>
      <c r="D10205" s="52" t="s">
        <v>34487</v>
      </c>
      <c r="E10205" s="52" t="s">
        <v>1697</v>
      </c>
      <c r="F10205" s="16" t="s">
        <v>17001</v>
      </c>
      <c r="G10205" s="16" t="s">
        <v>1696</v>
      </c>
      <c r="H10205" s="16" t="s">
        <v>4772</v>
      </c>
      <c r="I10205" s="16" t="s">
        <v>14030</v>
      </c>
    </row>
    <row r="10206" spans="1:10">
      <c r="A10206" s="16" t="s">
        <v>28763</v>
      </c>
      <c r="B10206" s="52" t="s">
        <v>32996</v>
      </c>
      <c r="C10206" s="16" t="str">
        <f t="shared" si="159"/>
        <v>031 - 872</v>
      </c>
      <c r="D10206" s="52"/>
      <c r="E10206" s="52" t="s">
        <v>7531</v>
      </c>
      <c r="F10206" s="16"/>
      <c r="G10206" s="16" t="s">
        <v>7530</v>
      </c>
      <c r="H10206" s="16" t="s">
        <v>30334</v>
      </c>
      <c r="I10206" s="16" t="s">
        <v>28764</v>
      </c>
      <c r="J10206" s="16" t="s">
        <v>34487</v>
      </c>
    </row>
    <row r="10207" spans="1:10">
      <c r="A10207" s="16" t="s">
        <v>34846</v>
      </c>
      <c r="B10207" s="52" t="s">
        <v>31055</v>
      </c>
      <c r="C10207" s="16" t="str">
        <f t="shared" si="159"/>
        <v>065 - 152</v>
      </c>
      <c r="D10207" s="52" t="s">
        <v>34487</v>
      </c>
      <c r="E10207" s="52" t="s">
        <v>29546</v>
      </c>
      <c r="F10207" s="16" t="s">
        <v>37248</v>
      </c>
      <c r="G10207" s="16" t="s">
        <v>29545</v>
      </c>
      <c r="H10207" s="16" t="s">
        <v>30282</v>
      </c>
      <c r="I10207" s="16" t="s">
        <v>36317</v>
      </c>
    </row>
    <row r="10208" spans="1:10">
      <c r="A10208" s="16" t="s">
        <v>13306</v>
      </c>
      <c r="B10208" s="52" t="s">
        <v>3909</v>
      </c>
      <c r="C10208" s="16" t="str">
        <f t="shared" si="159"/>
        <v>022 - 205</v>
      </c>
      <c r="D10208" s="52" t="s">
        <v>34487</v>
      </c>
      <c r="E10208" s="52" t="s">
        <v>4777</v>
      </c>
      <c r="F10208" s="16" t="s">
        <v>13307</v>
      </c>
      <c r="G10208" s="16" t="s">
        <v>4776</v>
      </c>
      <c r="H10208" s="16" t="s">
        <v>4778</v>
      </c>
      <c r="I10208" s="16" t="s">
        <v>13308</v>
      </c>
    </row>
    <row r="10209" spans="1:10">
      <c r="A10209" s="16" t="s">
        <v>15408</v>
      </c>
      <c r="B10209" s="52" t="s">
        <v>29913</v>
      </c>
      <c r="C10209" s="16" t="str">
        <f t="shared" si="159"/>
        <v>061 - 094</v>
      </c>
      <c r="D10209" s="52" t="s">
        <v>36059</v>
      </c>
      <c r="E10209" s="52" t="s">
        <v>26249</v>
      </c>
      <c r="F10209" s="16" t="s">
        <v>15409</v>
      </c>
      <c r="G10209" s="16" t="s">
        <v>26248</v>
      </c>
      <c r="H10209" s="16" t="s">
        <v>30282</v>
      </c>
      <c r="I10209" s="16" t="s">
        <v>15410</v>
      </c>
    </row>
    <row r="10210" spans="1:10">
      <c r="A10210" s="16" t="s">
        <v>30254</v>
      </c>
      <c r="B10210" s="52" t="s">
        <v>33788</v>
      </c>
      <c r="C10210" s="16" t="str">
        <f t="shared" si="159"/>
        <v>017 - 190</v>
      </c>
      <c r="D10210" s="52" t="s">
        <v>36059</v>
      </c>
      <c r="E10210" s="52" t="s">
        <v>22538</v>
      </c>
      <c r="F10210" s="16" t="s">
        <v>26230</v>
      </c>
      <c r="G10210" s="16" t="s">
        <v>22537</v>
      </c>
      <c r="H10210" s="16" t="s">
        <v>32666</v>
      </c>
      <c r="I10210" s="16" t="s">
        <v>30255</v>
      </c>
    </row>
    <row r="10211" spans="1:10">
      <c r="A10211" s="16" t="s">
        <v>12954</v>
      </c>
      <c r="B10211" s="52" t="s">
        <v>31060</v>
      </c>
      <c r="C10211" s="16" t="str">
        <f t="shared" si="159"/>
        <v>030 - 125</v>
      </c>
      <c r="D10211" s="52" t="s">
        <v>34487</v>
      </c>
      <c r="E10211" s="52" t="s">
        <v>35970</v>
      </c>
      <c r="F10211" s="16" t="s">
        <v>31594</v>
      </c>
      <c r="G10211" s="16" t="s">
        <v>35969</v>
      </c>
      <c r="H10211" s="16" t="s">
        <v>30334</v>
      </c>
      <c r="I10211" s="16" t="s">
        <v>12955</v>
      </c>
    </row>
    <row r="10212" spans="1:10">
      <c r="A10212" s="16" t="s">
        <v>19163</v>
      </c>
      <c r="B10212" s="52" t="s">
        <v>31061</v>
      </c>
      <c r="C10212" s="16" t="str">
        <f t="shared" si="159"/>
        <v>030 - 126</v>
      </c>
      <c r="D10212" s="52" t="s">
        <v>36059</v>
      </c>
      <c r="E10212" s="52" t="s">
        <v>35970</v>
      </c>
      <c r="F10212" s="16" t="s">
        <v>31103</v>
      </c>
      <c r="G10212" s="16" t="s">
        <v>35969</v>
      </c>
      <c r="H10212" s="16" t="s">
        <v>30334</v>
      </c>
      <c r="I10212" s="16" t="s">
        <v>19164</v>
      </c>
    </row>
    <row r="10213" spans="1:10">
      <c r="A10213" s="16" t="s">
        <v>26051</v>
      </c>
      <c r="B10213" s="52" t="s">
        <v>6846</v>
      </c>
      <c r="C10213" s="16" t="str">
        <f t="shared" si="159"/>
        <v>075 - 087</v>
      </c>
      <c r="D10213" s="52" t="s">
        <v>36059</v>
      </c>
      <c r="E10213" s="52" t="s">
        <v>25912</v>
      </c>
      <c r="F10213" s="16" t="s">
        <v>26052</v>
      </c>
      <c r="G10213" s="16" t="s">
        <v>31815</v>
      </c>
      <c r="H10213" s="16" t="s">
        <v>37422</v>
      </c>
      <c r="I10213" s="16" t="s">
        <v>26053</v>
      </c>
    </row>
    <row r="10214" spans="1:10">
      <c r="A10214" s="16" t="s">
        <v>14416</v>
      </c>
      <c r="B10214" s="52" t="s">
        <v>7685</v>
      </c>
      <c r="C10214" s="16" t="str">
        <f t="shared" si="159"/>
        <v>052 - 036</v>
      </c>
      <c r="D10214" s="52" t="s">
        <v>34487</v>
      </c>
      <c r="E10214" s="52" t="s">
        <v>3327</v>
      </c>
      <c r="F10214" s="16" t="s">
        <v>26314</v>
      </c>
      <c r="G10214" s="16" t="s">
        <v>28833</v>
      </c>
      <c r="H10214" s="16" t="s">
        <v>30328</v>
      </c>
      <c r="I10214" s="16" t="s">
        <v>14417</v>
      </c>
    </row>
    <row r="10215" spans="1:10">
      <c r="A10215" s="16" t="s">
        <v>9540</v>
      </c>
      <c r="B10215" s="52" t="s">
        <v>3910</v>
      </c>
      <c r="C10215" s="16" t="str">
        <f t="shared" si="159"/>
        <v>022 - 206</v>
      </c>
      <c r="D10215" s="52" t="s">
        <v>34487</v>
      </c>
      <c r="E10215" s="52" t="s">
        <v>4777</v>
      </c>
      <c r="F10215" s="16" t="s">
        <v>14106</v>
      </c>
      <c r="G10215" s="16" t="s">
        <v>4776</v>
      </c>
      <c r="H10215" s="16" t="s">
        <v>4778</v>
      </c>
      <c r="I10215" s="16" t="s">
        <v>9541</v>
      </c>
    </row>
    <row r="10216" spans="1:10">
      <c r="A10216" s="16" t="s">
        <v>33248</v>
      </c>
      <c r="B10216" s="52" t="s">
        <v>23474</v>
      </c>
      <c r="C10216" s="16" t="str">
        <f t="shared" si="159"/>
        <v>045 - 015</v>
      </c>
      <c r="D10216" s="52" t="s">
        <v>34487</v>
      </c>
      <c r="E10216" s="52" t="s">
        <v>36879</v>
      </c>
      <c r="F10216" s="16" t="s">
        <v>33249</v>
      </c>
      <c r="G10216" s="16" t="s">
        <v>36878</v>
      </c>
      <c r="H10216" s="16" t="s">
        <v>30328</v>
      </c>
      <c r="I10216" s="16" t="s">
        <v>33250</v>
      </c>
    </row>
    <row r="10217" spans="1:10">
      <c r="A10217" s="16" t="s">
        <v>35414</v>
      </c>
      <c r="B10217" s="52" t="s">
        <v>2005</v>
      </c>
      <c r="C10217" s="16" t="str">
        <f t="shared" si="159"/>
        <v>024 - 806</v>
      </c>
      <c r="D10217" s="52"/>
      <c r="E10217" s="52" t="s">
        <v>26794</v>
      </c>
      <c r="F10217" s="16"/>
      <c r="G10217" s="16" t="s">
        <v>26793</v>
      </c>
      <c r="H10217" s="16" t="s">
        <v>32660</v>
      </c>
      <c r="I10217" s="16" t="s">
        <v>35415</v>
      </c>
      <c r="J10217" s="16" t="s">
        <v>34487</v>
      </c>
    </row>
    <row r="10218" spans="1:10">
      <c r="A10218" s="16" t="s">
        <v>4348</v>
      </c>
      <c r="B10218" s="52" t="s">
        <v>22239</v>
      </c>
      <c r="C10218" s="16" t="str">
        <f t="shared" si="159"/>
        <v>016 - 218</v>
      </c>
      <c r="D10218" s="52" t="s">
        <v>34487</v>
      </c>
      <c r="E10218" s="52" t="s">
        <v>10742</v>
      </c>
      <c r="F10218" s="16" t="s">
        <v>24224</v>
      </c>
      <c r="G10218" s="16" t="s">
        <v>10741</v>
      </c>
      <c r="H10218" s="16" t="s">
        <v>32666</v>
      </c>
      <c r="I10218" s="16" t="s">
        <v>4349</v>
      </c>
    </row>
    <row r="10219" spans="1:10">
      <c r="A10219" s="16" t="s">
        <v>22720</v>
      </c>
      <c r="B10219" s="52" t="s">
        <v>15988</v>
      </c>
      <c r="C10219" s="16" t="str">
        <f t="shared" si="159"/>
        <v>019 - 109</v>
      </c>
      <c r="D10219" s="52" t="s">
        <v>36059</v>
      </c>
      <c r="E10219" s="52" t="s">
        <v>23092</v>
      </c>
      <c r="F10219" s="16" t="s">
        <v>18754</v>
      </c>
      <c r="G10219" s="16" t="s">
        <v>23091</v>
      </c>
      <c r="H10219" s="16" t="s">
        <v>32666</v>
      </c>
      <c r="I10219" s="16" t="s">
        <v>22721</v>
      </c>
    </row>
    <row r="10220" spans="1:10">
      <c r="A10220" s="16" t="s">
        <v>622</v>
      </c>
      <c r="B10220" s="52" t="s">
        <v>35896</v>
      </c>
      <c r="C10220" s="16" t="str">
        <f t="shared" si="159"/>
        <v>038 - 024</v>
      </c>
      <c r="D10220" s="52" t="s">
        <v>36059</v>
      </c>
      <c r="E10220" s="52" t="s">
        <v>37411</v>
      </c>
      <c r="F10220" s="16" t="s">
        <v>623</v>
      </c>
      <c r="G10220" s="16" t="s">
        <v>32501</v>
      </c>
      <c r="H10220" s="16" t="s">
        <v>35981</v>
      </c>
      <c r="I10220" s="16" t="s">
        <v>624</v>
      </c>
    </row>
    <row r="10221" spans="1:10">
      <c r="A10221" s="16" t="s">
        <v>28031</v>
      </c>
      <c r="B10221" s="52" t="s">
        <v>28627</v>
      </c>
      <c r="C10221" s="16" t="str">
        <f t="shared" si="159"/>
        <v>080 - 819</v>
      </c>
      <c r="D10221" s="52"/>
      <c r="E10221" s="52" t="s">
        <v>1692</v>
      </c>
      <c r="F10221" s="16"/>
      <c r="G10221" s="16" t="s">
        <v>1691</v>
      </c>
      <c r="H10221" s="16" t="s">
        <v>4772</v>
      </c>
      <c r="I10221" s="16" t="s">
        <v>28032</v>
      </c>
      <c r="J10221" s="16" t="s">
        <v>34487</v>
      </c>
    </row>
    <row r="10222" spans="1:10">
      <c r="A10222" s="16" t="s">
        <v>19897</v>
      </c>
      <c r="B10222" s="52" t="s">
        <v>32907</v>
      </c>
      <c r="C10222" s="16" t="str">
        <f t="shared" si="159"/>
        <v>014 - 070</v>
      </c>
      <c r="D10222" s="52" t="s">
        <v>34487</v>
      </c>
      <c r="E10222" s="52" t="s">
        <v>31453</v>
      </c>
      <c r="F10222" s="16" t="s">
        <v>13181</v>
      </c>
      <c r="G10222" s="16" t="s">
        <v>31452</v>
      </c>
      <c r="H10222" s="16" t="s">
        <v>32666</v>
      </c>
      <c r="I10222" s="16" t="s">
        <v>19898</v>
      </c>
    </row>
    <row r="10223" spans="1:10">
      <c r="A10223" s="16" t="s">
        <v>37433</v>
      </c>
      <c r="B10223" s="52" t="s">
        <v>12117</v>
      </c>
      <c r="C10223" s="16" t="str">
        <f t="shared" si="159"/>
        <v>095 - 067</v>
      </c>
      <c r="D10223" s="52" t="s">
        <v>34487</v>
      </c>
      <c r="E10223" s="52" t="s">
        <v>5719</v>
      </c>
      <c r="F10223" s="16" t="s">
        <v>37434</v>
      </c>
      <c r="G10223" s="16" t="s">
        <v>29627</v>
      </c>
      <c r="H10223" s="16" t="s">
        <v>33521</v>
      </c>
      <c r="I10223" s="16" t="s">
        <v>37435</v>
      </c>
    </row>
    <row r="10224" spans="1:10">
      <c r="A10224" s="16" t="s">
        <v>18486</v>
      </c>
      <c r="B10224" s="52" t="s">
        <v>6020</v>
      </c>
      <c r="C10224" s="16" t="str">
        <f t="shared" si="159"/>
        <v>024 - 109</v>
      </c>
      <c r="D10224" s="52"/>
      <c r="E10224" s="52" t="s">
        <v>26794</v>
      </c>
      <c r="F10224" s="16"/>
      <c r="G10224" s="16" t="s">
        <v>26793</v>
      </c>
      <c r="H10224" s="16" t="s">
        <v>32660</v>
      </c>
      <c r="I10224" s="16" t="s">
        <v>18487</v>
      </c>
      <c r="J10224" s="16" t="s">
        <v>34487</v>
      </c>
    </row>
    <row r="10225" spans="1:10">
      <c r="A10225" s="16" t="s">
        <v>10658</v>
      </c>
      <c r="B10225" s="52" t="s">
        <v>23484</v>
      </c>
      <c r="C10225" s="16" t="str">
        <f t="shared" si="159"/>
        <v>013 - 949</v>
      </c>
      <c r="D10225" s="52"/>
      <c r="E10225" s="52" t="s">
        <v>26240</v>
      </c>
      <c r="G10225" s="16" t="s">
        <v>26239</v>
      </c>
      <c r="H10225" s="16" t="s">
        <v>32666</v>
      </c>
      <c r="I10225" s="16" t="s">
        <v>10659</v>
      </c>
      <c r="J10225" s="16" t="s">
        <v>34487</v>
      </c>
    </row>
    <row r="10226" spans="1:10">
      <c r="A10226" s="16" t="s">
        <v>2560</v>
      </c>
      <c r="B10226" s="52" t="s">
        <v>26831</v>
      </c>
      <c r="C10226" s="16" t="str">
        <f t="shared" si="159"/>
        <v>023 - 088</v>
      </c>
      <c r="D10226" s="52" t="s">
        <v>36059</v>
      </c>
      <c r="E10226" s="52" t="s">
        <v>380</v>
      </c>
      <c r="F10226" s="16" t="s">
        <v>32175</v>
      </c>
      <c r="G10226" s="16" t="s">
        <v>379</v>
      </c>
      <c r="H10226" s="16" t="s">
        <v>32660</v>
      </c>
      <c r="I10226" s="16" t="s">
        <v>2561</v>
      </c>
      <c r="J10226" s="16"/>
    </row>
    <row r="10227" spans="1:10">
      <c r="A10227" s="16" t="s">
        <v>30468</v>
      </c>
      <c r="B10227" s="52" t="s">
        <v>8652</v>
      </c>
      <c r="C10227" s="16" t="str">
        <f t="shared" si="159"/>
        <v>054 - 054</v>
      </c>
      <c r="D10227" s="52" t="s">
        <v>34487</v>
      </c>
      <c r="E10227" s="52" t="s">
        <v>30442</v>
      </c>
      <c r="F10227" s="16" t="s">
        <v>30469</v>
      </c>
      <c r="G10227" s="16" t="s">
        <v>30441</v>
      </c>
      <c r="H10227" s="16" t="s">
        <v>1269</v>
      </c>
      <c r="I10227" s="16" t="s">
        <v>30470</v>
      </c>
    </row>
    <row r="10228" spans="1:10">
      <c r="A10228" s="16" t="s">
        <v>34748</v>
      </c>
      <c r="B10228" s="52" t="s">
        <v>29433</v>
      </c>
      <c r="C10228" s="16" t="str">
        <f t="shared" si="159"/>
        <v>060 - 080</v>
      </c>
      <c r="D10228" s="52" t="s">
        <v>34487</v>
      </c>
      <c r="E10228" s="52" t="s">
        <v>10737</v>
      </c>
      <c r="F10228" s="16" t="s">
        <v>10735</v>
      </c>
      <c r="G10228" s="16" t="s">
        <v>10736</v>
      </c>
      <c r="H10228" s="16" t="s">
        <v>20396</v>
      </c>
      <c r="I10228" s="16" t="s">
        <v>34749</v>
      </c>
    </row>
    <row r="10229" spans="1:10">
      <c r="A10229" s="16" t="s">
        <v>30703</v>
      </c>
      <c r="B10229" s="52" t="s">
        <v>7771</v>
      </c>
      <c r="C10229" s="16" t="str">
        <f t="shared" si="159"/>
        <v>064 - 112</v>
      </c>
      <c r="D10229" s="52" t="s">
        <v>34487</v>
      </c>
      <c r="E10229" s="52" t="s">
        <v>27583</v>
      </c>
      <c r="F10229" s="16" t="s">
        <v>30704</v>
      </c>
      <c r="G10229" s="16" t="s">
        <v>27582</v>
      </c>
      <c r="H10229" s="16" t="s">
        <v>30282</v>
      </c>
      <c r="I10229" s="16" t="s">
        <v>30705</v>
      </c>
    </row>
    <row r="10230" spans="1:10">
      <c r="A10230" s="16" t="s">
        <v>13846</v>
      </c>
      <c r="B10230" s="52" t="s">
        <v>22240</v>
      </c>
      <c r="C10230" s="16" t="str">
        <f t="shared" si="159"/>
        <v>016 - 219</v>
      </c>
      <c r="D10230" s="52" t="s">
        <v>36059</v>
      </c>
      <c r="E10230" s="52" t="s">
        <v>10742</v>
      </c>
      <c r="F10230" s="16" t="s">
        <v>13847</v>
      </c>
      <c r="G10230" s="16" t="s">
        <v>10741</v>
      </c>
      <c r="H10230" s="16" t="s">
        <v>32666</v>
      </c>
      <c r="I10230" s="16" t="s">
        <v>13848</v>
      </c>
    </row>
    <row r="10231" spans="1:10">
      <c r="A10231" s="16" t="s">
        <v>12657</v>
      </c>
      <c r="B10231" s="52" t="s">
        <v>32653</v>
      </c>
      <c r="C10231" s="16" t="str">
        <f t="shared" si="159"/>
        <v>026 - 085</v>
      </c>
      <c r="D10231" s="52" t="s">
        <v>36059</v>
      </c>
      <c r="E10231" s="52" t="s">
        <v>8857</v>
      </c>
      <c r="F10231" s="16" t="s">
        <v>23046</v>
      </c>
      <c r="G10231" s="16" t="s">
        <v>8856</v>
      </c>
      <c r="H10231" s="16" t="s">
        <v>32660</v>
      </c>
      <c r="I10231" s="16" t="s">
        <v>12658</v>
      </c>
    </row>
    <row r="10232" spans="1:10">
      <c r="A10232" s="16" t="s">
        <v>14501</v>
      </c>
      <c r="B10232" s="52" t="s">
        <v>20738</v>
      </c>
      <c r="C10232" s="16" t="str">
        <f t="shared" si="159"/>
        <v>058 - 107</v>
      </c>
      <c r="D10232" s="52" t="s">
        <v>36059</v>
      </c>
      <c r="E10232" s="52" t="s">
        <v>10753</v>
      </c>
      <c r="F10232" s="16" t="s">
        <v>14502</v>
      </c>
      <c r="G10232" s="16" t="s">
        <v>10752</v>
      </c>
      <c r="H10232" s="16" t="s">
        <v>20396</v>
      </c>
      <c r="I10232" s="16" t="s">
        <v>20985</v>
      </c>
    </row>
    <row r="10233" spans="1:10">
      <c r="A10233" s="16" t="s">
        <v>3306</v>
      </c>
      <c r="B10233" s="52" t="s">
        <v>31381</v>
      </c>
      <c r="C10233" s="16" t="str">
        <f t="shared" si="159"/>
        <v>006 - 175</v>
      </c>
      <c r="D10233" s="52" t="s">
        <v>36059</v>
      </c>
      <c r="E10233" s="52" t="s">
        <v>26671</v>
      </c>
      <c r="F10233" s="16" t="s">
        <v>20244</v>
      </c>
      <c r="G10233" s="16" t="s">
        <v>26670</v>
      </c>
      <c r="H10233" s="16" t="s">
        <v>10732</v>
      </c>
      <c r="I10233" s="16" t="s">
        <v>27996</v>
      </c>
    </row>
    <row r="10234" spans="1:10">
      <c r="A10234" s="16" t="s">
        <v>6857</v>
      </c>
      <c r="B10234" s="52" t="s">
        <v>22241</v>
      </c>
      <c r="C10234" s="16" t="str">
        <f t="shared" si="159"/>
        <v>016 - 220</v>
      </c>
      <c r="D10234" s="52" t="s">
        <v>36059</v>
      </c>
      <c r="E10234" s="52" t="s">
        <v>10742</v>
      </c>
      <c r="F10234" s="16" t="s">
        <v>6858</v>
      </c>
      <c r="G10234" s="16" t="s">
        <v>10741</v>
      </c>
      <c r="H10234" s="16" t="s">
        <v>32666</v>
      </c>
      <c r="I10234" s="16" t="s">
        <v>6859</v>
      </c>
    </row>
    <row r="10235" spans="1:10">
      <c r="A10235" s="16" t="s">
        <v>31070</v>
      </c>
      <c r="B10235" s="52" t="s">
        <v>17812</v>
      </c>
      <c r="C10235" s="16" t="str">
        <f t="shared" si="159"/>
        <v>012 - 895</v>
      </c>
      <c r="D10235" s="52"/>
      <c r="E10235" s="52" t="s">
        <v>18879</v>
      </c>
      <c r="F10235" s="16"/>
      <c r="G10235" s="16" t="s">
        <v>26253</v>
      </c>
      <c r="H10235" s="16" t="s">
        <v>32666</v>
      </c>
      <c r="I10235" s="16" t="s">
        <v>31071</v>
      </c>
      <c r="J10235" s="16" t="s">
        <v>34487</v>
      </c>
    </row>
    <row r="10236" spans="1:10">
      <c r="A10236" s="16" t="s">
        <v>21236</v>
      </c>
      <c r="B10236" s="52" t="s">
        <v>32654</v>
      </c>
      <c r="C10236" s="16" t="str">
        <f t="shared" si="159"/>
        <v>026 - 086</v>
      </c>
      <c r="D10236" s="52" t="s">
        <v>36059</v>
      </c>
      <c r="E10236" s="52" t="s">
        <v>8857</v>
      </c>
      <c r="F10236" s="16" t="s">
        <v>21237</v>
      </c>
      <c r="G10236" s="16" t="s">
        <v>8856</v>
      </c>
      <c r="H10236" s="16" t="s">
        <v>32660</v>
      </c>
      <c r="I10236" s="16" t="s">
        <v>21238</v>
      </c>
    </row>
    <row r="10237" spans="1:10">
      <c r="A10237" s="16" t="s">
        <v>12511</v>
      </c>
      <c r="B10237" s="52" t="s">
        <v>33789</v>
      </c>
      <c r="C10237" s="16" t="str">
        <f t="shared" si="159"/>
        <v>017 - 191</v>
      </c>
      <c r="D10237" s="52" t="s">
        <v>34487</v>
      </c>
      <c r="E10237" s="52" t="s">
        <v>22538</v>
      </c>
      <c r="F10237" s="16" t="s">
        <v>20478</v>
      </c>
      <c r="G10237" s="16" t="s">
        <v>22537</v>
      </c>
      <c r="H10237" s="16" t="s">
        <v>32666</v>
      </c>
      <c r="I10237" s="16" t="s">
        <v>12512</v>
      </c>
    </row>
    <row r="10238" spans="1:10">
      <c r="A10238" s="16" t="s">
        <v>13849</v>
      </c>
      <c r="B10238" s="52" t="s">
        <v>25596</v>
      </c>
      <c r="C10238" s="16" t="str">
        <f t="shared" si="159"/>
        <v>015 - 219</v>
      </c>
      <c r="D10238" s="52" t="s">
        <v>36059</v>
      </c>
      <c r="E10238" s="52" t="s">
        <v>32665</v>
      </c>
      <c r="F10238" s="16" t="s">
        <v>9522</v>
      </c>
      <c r="G10238" s="16" t="s">
        <v>32664</v>
      </c>
      <c r="H10238" s="16" t="s">
        <v>32666</v>
      </c>
      <c r="I10238" s="16" t="s">
        <v>13850</v>
      </c>
    </row>
    <row r="10239" spans="1:10">
      <c r="A10239" s="16" t="s">
        <v>1366</v>
      </c>
      <c r="B10239" s="52" t="s">
        <v>25597</v>
      </c>
      <c r="C10239" s="16" t="str">
        <f t="shared" si="159"/>
        <v>015 - 220</v>
      </c>
      <c r="D10239" s="52" t="s">
        <v>36059</v>
      </c>
      <c r="E10239" s="52" t="s">
        <v>32665</v>
      </c>
      <c r="F10239" s="16" t="s">
        <v>21703</v>
      </c>
      <c r="G10239" s="16" t="s">
        <v>32664</v>
      </c>
      <c r="H10239" s="16" t="s">
        <v>32666</v>
      </c>
      <c r="I10239" s="16" t="s">
        <v>1367</v>
      </c>
    </row>
    <row r="10240" spans="1:10">
      <c r="A10240" s="16" t="s">
        <v>34083</v>
      </c>
      <c r="B10240" s="52" t="s">
        <v>25598</v>
      </c>
      <c r="C10240" s="16" t="str">
        <f t="shared" si="159"/>
        <v>015 - 221</v>
      </c>
      <c r="D10240" s="52" t="s">
        <v>36059</v>
      </c>
      <c r="E10240" s="52" t="s">
        <v>32665</v>
      </c>
      <c r="F10240" s="16" t="s">
        <v>16932</v>
      </c>
      <c r="G10240" s="16" t="s">
        <v>32664</v>
      </c>
      <c r="H10240" s="16" t="s">
        <v>32666</v>
      </c>
      <c r="I10240" s="16" t="s">
        <v>2785</v>
      </c>
    </row>
    <row r="10241" spans="1:10">
      <c r="A10241" s="16" t="s">
        <v>3842</v>
      </c>
      <c r="B10241" s="52" t="s">
        <v>8505</v>
      </c>
      <c r="C10241" s="16" t="str">
        <f t="shared" si="159"/>
        <v>004 - 231</v>
      </c>
      <c r="D10241" s="52" t="s">
        <v>36059</v>
      </c>
      <c r="E10241" s="52" t="s">
        <v>10758</v>
      </c>
      <c r="F10241" s="16" t="s">
        <v>16892</v>
      </c>
      <c r="G10241" s="16" t="s">
        <v>10757</v>
      </c>
      <c r="H10241" s="16" t="s">
        <v>10732</v>
      </c>
      <c r="I10241" s="16" t="s">
        <v>3843</v>
      </c>
    </row>
    <row r="10242" spans="1:10">
      <c r="A10242" s="16" t="s">
        <v>4734</v>
      </c>
      <c r="B10242" s="52" t="s">
        <v>4136</v>
      </c>
      <c r="C10242" s="16" t="str">
        <f t="shared" si="159"/>
        <v>019 - 916</v>
      </c>
      <c r="D10242" s="52"/>
      <c r="E10242" s="52" t="s">
        <v>23092</v>
      </c>
      <c r="G10242" s="16" t="s">
        <v>23091</v>
      </c>
      <c r="H10242" s="16" t="s">
        <v>32666</v>
      </c>
      <c r="I10242" s="16" t="s">
        <v>4735</v>
      </c>
      <c r="J10242" s="16" t="s">
        <v>34487</v>
      </c>
    </row>
    <row r="10243" spans="1:10">
      <c r="A10243" s="16" t="s">
        <v>31214</v>
      </c>
      <c r="B10243" s="52" t="s">
        <v>23485</v>
      </c>
      <c r="C10243" s="16" t="str">
        <f t="shared" si="159"/>
        <v>013 - 226</v>
      </c>
      <c r="D10243" s="52" t="s">
        <v>34487</v>
      </c>
      <c r="E10243" s="52" t="s">
        <v>26240</v>
      </c>
      <c r="F10243" s="16" t="s">
        <v>30667</v>
      </c>
      <c r="G10243" s="16" t="s">
        <v>26239</v>
      </c>
      <c r="H10243" s="16" t="s">
        <v>32666</v>
      </c>
      <c r="I10243" s="16" t="s">
        <v>31215</v>
      </c>
    </row>
    <row r="10244" spans="1:10">
      <c r="A10244" s="16" t="s">
        <v>15411</v>
      </c>
      <c r="B10244" s="52" t="s">
        <v>26372</v>
      </c>
      <c r="C10244" s="16" t="str">
        <f t="shared" ref="C10244:C10307" si="160">MID(A10244,1,3) &amp;" - " &amp;MID(A10244,4,3)</f>
        <v>028 - 094</v>
      </c>
      <c r="D10244" s="52" t="s">
        <v>36059</v>
      </c>
      <c r="E10244" s="52" t="s">
        <v>32659</v>
      </c>
      <c r="F10244" s="16" t="s">
        <v>37474</v>
      </c>
      <c r="G10244" s="16" t="s">
        <v>32658</v>
      </c>
      <c r="H10244" s="16" t="s">
        <v>32660</v>
      </c>
      <c r="I10244" s="16" t="s">
        <v>10471</v>
      </c>
    </row>
    <row r="10245" spans="1:10">
      <c r="A10245" s="16" t="s">
        <v>14254</v>
      </c>
      <c r="B10245" s="52" t="s">
        <v>25599</v>
      </c>
      <c r="C10245" s="16" t="str">
        <f t="shared" si="160"/>
        <v>015 - 222</v>
      </c>
      <c r="D10245" s="52" t="s">
        <v>36059</v>
      </c>
      <c r="E10245" s="52" t="s">
        <v>32665</v>
      </c>
      <c r="F10245" s="16" t="s">
        <v>4573</v>
      </c>
      <c r="G10245" s="16" t="s">
        <v>32664</v>
      </c>
      <c r="H10245" s="16" t="s">
        <v>32666</v>
      </c>
      <c r="I10245" s="16" t="s">
        <v>14255</v>
      </c>
    </row>
    <row r="10246" spans="1:10">
      <c r="A10246" s="16" t="s">
        <v>25282</v>
      </c>
      <c r="B10246" s="52" t="s">
        <v>8799</v>
      </c>
      <c r="C10246" s="16" t="str">
        <f t="shared" si="160"/>
        <v>010 - 063</v>
      </c>
      <c r="D10246" s="52" t="s">
        <v>34487</v>
      </c>
      <c r="E10246" s="52" t="s">
        <v>30437</v>
      </c>
      <c r="F10246" s="16" t="s">
        <v>35403</v>
      </c>
      <c r="G10246" s="16" t="s">
        <v>30436</v>
      </c>
      <c r="H10246" s="16" t="s">
        <v>34573</v>
      </c>
      <c r="I10246" s="16" t="s">
        <v>25283</v>
      </c>
    </row>
    <row r="10247" spans="1:10">
      <c r="A10247" s="16" t="s">
        <v>4747</v>
      </c>
      <c r="B10247" s="52" t="s">
        <v>4137</v>
      </c>
      <c r="C10247" s="16" t="str">
        <f t="shared" si="160"/>
        <v>019 - 917</v>
      </c>
      <c r="D10247" s="52"/>
      <c r="E10247" s="52" t="s">
        <v>23092</v>
      </c>
      <c r="G10247" s="16" t="s">
        <v>23091</v>
      </c>
      <c r="H10247" s="16" t="s">
        <v>32666</v>
      </c>
      <c r="I10247" s="16" t="s">
        <v>4748</v>
      </c>
      <c r="J10247" s="16" t="s">
        <v>34487</v>
      </c>
    </row>
    <row r="10248" spans="1:10">
      <c r="A10248" s="16" t="s">
        <v>6256</v>
      </c>
      <c r="B10248" s="52" t="s">
        <v>32997</v>
      </c>
      <c r="C10248" s="16" t="str">
        <f t="shared" si="160"/>
        <v>031 - 873</v>
      </c>
      <c r="D10248" s="52"/>
      <c r="E10248" s="52" t="s">
        <v>7531</v>
      </c>
      <c r="F10248" s="16"/>
      <c r="G10248" s="16" t="s">
        <v>7530</v>
      </c>
      <c r="H10248" s="16" t="s">
        <v>30334</v>
      </c>
      <c r="I10248" s="16" t="s">
        <v>6257</v>
      </c>
      <c r="J10248" s="16" t="s">
        <v>34487</v>
      </c>
    </row>
    <row r="10249" spans="1:10">
      <c r="A10249" s="16" t="s">
        <v>23656</v>
      </c>
      <c r="B10249" s="52" t="s">
        <v>15811</v>
      </c>
      <c r="C10249" s="16" t="str">
        <f t="shared" si="160"/>
        <v>077 - 028</v>
      </c>
      <c r="D10249" s="52" t="s">
        <v>34487</v>
      </c>
      <c r="E10249" s="52" t="s">
        <v>36237</v>
      </c>
      <c r="F10249" s="16" t="s">
        <v>23657</v>
      </c>
      <c r="G10249" s="16" t="s">
        <v>36236</v>
      </c>
      <c r="H10249" s="16" t="s">
        <v>13511</v>
      </c>
      <c r="I10249" s="16" t="s">
        <v>23658</v>
      </c>
    </row>
    <row r="10250" spans="1:10">
      <c r="A10250" s="16" t="s">
        <v>14199</v>
      </c>
      <c r="B10250" s="52" t="s">
        <v>6847</v>
      </c>
      <c r="C10250" s="16" t="str">
        <f t="shared" si="160"/>
        <v>075 - 088</v>
      </c>
      <c r="D10250" s="52" t="s">
        <v>34487</v>
      </c>
      <c r="E10250" s="52" t="s">
        <v>25912</v>
      </c>
      <c r="F10250" s="16" t="s">
        <v>14200</v>
      </c>
      <c r="G10250" s="16" t="s">
        <v>31815</v>
      </c>
      <c r="H10250" s="16" t="s">
        <v>37422</v>
      </c>
      <c r="I10250" s="16" t="s">
        <v>14201</v>
      </c>
    </row>
    <row r="10251" spans="1:10">
      <c r="A10251" s="16" t="s">
        <v>20820</v>
      </c>
      <c r="B10251" s="52" t="s">
        <v>4602</v>
      </c>
      <c r="C10251" s="16" t="str">
        <f t="shared" si="160"/>
        <v>002 - 147</v>
      </c>
      <c r="D10251" s="52" t="s">
        <v>36059</v>
      </c>
      <c r="E10251" s="52" t="s">
        <v>36066</v>
      </c>
      <c r="F10251" s="16" t="s">
        <v>20821</v>
      </c>
      <c r="G10251" s="16" t="s">
        <v>20457</v>
      </c>
      <c r="H10251" s="16" t="s">
        <v>10732</v>
      </c>
      <c r="I10251" s="16" t="s">
        <v>20822</v>
      </c>
    </row>
    <row r="10252" spans="1:10">
      <c r="A10252" s="16" t="s">
        <v>5293</v>
      </c>
      <c r="B10252" s="52" t="s">
        <v>31062</v>
      </c>
      <c r="C10252" s="16" t="str">
        <f t="shared" si="160"/>
        <v>030 - 127</v>
      </c>
      <c r="D10252" s="52" t="s">
        <v>36059</v>
      </c>
      <c r="E10252" s="52" t="s">
        <v>35970</v>
      </c>
      <c r="F10252" s="16" t="s">
        <v>5294</v>
      </c>
      <c r="G10252" s="16" t="s">
        <v>35969</v>
      </c>
      <c r="H10252" s="16" t="s">
        <v>30334</v>
      </c>
      <c r="I10252" s="16" t="s">
        <v>5295</v>
      </c>
    </row>
    <row r="10253" spans="1:10">
      <c r="A10253" s="16" t="s">
        <v>14384</v>
      </c>
      <c r="B10253" s="52" t="s">
        <v>31198</v>
      </c>
      <c r="C10253" s="16" t="str">
        <f t="shared" si="160"/>
        <v>025 - 061</v>
      </c>
      <c r="D10253" s="52" t="s">
        <v>34487</v>
      </c>
      <c r="E10253" s="52" t="s">
        <v>36071</v>
      </c>
      <c r="F10253" s="16" t="s">
        <v>19048</v>
      </c>
      <c r="G10253" s="16" t="s">
        <v>36070</v>
      </c>
      <c r="H10253" s="16" t="s">
        <v>32660</v>
      </c>
      <c r="I10253" s="16" t="s">
        <v>19049</v>
      </c>
    </row>
    <row r="10254" spans="1:10">
      <c r="A10254" s="16" t="s">
        <v>28191</v>
      </c>
      <c r="B10254" s="52" t="s">
        <v>11160</v>
      </c>
      <c r="C10254" s="16" t="str">
        <f t="shared" si="160"/>
        <v>091 - 097</v>
      </c>
      <c r="D10254" s="52" t="s">
        <v>34487</v>
      </c>
      <c r="E10254" s="52" t="s">
        <v>31546</v>
      </c>
      <c r="F10254" s="16" t="s">
        <v>12181</v>
      </c>
      <c r="G10254" s="16" t="s">
        <v>31545</v>
      </c>
      <c r="H10254" s="16" t="s">
        <v>33521</v>
      </c>
      <c r="I10254" s="16" t="s">
        <v>28192</v>
      </c>
      <c r="J10254" s="16"/>
    </row>
    <row r="10255" spans="1:10">
      <c r="A10255" s="16" t="s">
        <v>6382</v>
      </c>
      <c r="B10255" s="52" t="s">
        <v>12916</v>
      </c>
      <c r="C10255" s="16" t="str">
        <f t="shared" si="160"/>
        <v>032 - 006</v>
      </c>
      <c r="D10255" s="52" t="s">
        <v>34487</v>
      </c>
      <c r="E10255" s="52" t="s">
        <v>30333</v>
      </c>
      <c r="F10255" s="16" t="s">
        <v>6383</v>
      </c>
      <c r="G10255" s="16" t="s">
        <v>30332</v>
      </c>
      <c r="H10255" s="16" t="s">
        <v>30334</v>
      </c>
      <c r="I10255" s="16" t="s">
        <v>6384</v>
      </c>
      <c r="J10255" s="16"/>
    </row>
    <row r="10256" spans="1:10">
      <c r="A10256" s="16" t="s">
        <v>7727</v>
      </c>
      <c r="B10256" s="52" t="s">
        <v>35084</v>
      </c>
      <c r="C10256" s="16" t="str">
        <f t="shared" si="160"/>
        <v>072 - 046</v>
      </c>
      <c r="D10256" s="52" t="s">
        <v>36059</v>
      </c>
      <c r="E10256" s="52" t="s">
        <v>23759</v>
      </c>
      <c r="F10256" s="16" t="s">
        <v>30761</v>
      </c>
      <c r="G10256" s="16" t="s">
        <v>23758</v>
      </c>
      <c r="H10256" s="16" t="s">
        <v>37422</v>
      </c>
      <c r="I10256" s="16" t="s">
        <v>30762</v>
      </c>
    </row>
    <row r="10257" spans="1:10">
      <c r="A10257" s="16" t="s">
        <v>21798</v>
      </c>
      <c r="B10257" s="52" t="s">
        <v>4138</v>
      </c>
      <c r="C10257" s="16" t="str">
        <f t="shared" si="160"/>
        <v>019 - 110</v>
      </c>
      <c r="D10257" s="52" t="s">
        <v>36059</v>
      </c>
      <c r="E10257" s="52" t="s">
        <v>23092</v>
      </c>
      <c r="F10257" s="16" t="s">
        <v>21799</v>
      </c>
      <c r="G10257" s="16" t="s">
        <v>23091</v>
      </c>
      <c r="H10257" s="16" t="s">
        <v>32666</v>
      </c>
      <c r="I10257" s="16" t="s">
        <v>21800</v>
      </c>
    </row>
    <row r="10258" spans="1:10">
      <c r="A10258" s="16" t="s">
        <v>30772</v>
      </c>
      <c r="B10258" s="52" t="s">
        <v>2643</v>
      </c>
      <c r="C10258" s="16" t="str">
        <f t="shared" si="160"/>
        <v>I99 - 472</v>
      </c>
      <c r="D10258" s="52"/>
      <c r="E10258" s="52" t="s">
        <v>10726</v>
      </c>
      <c r="F10258" s="16"/>
      <c r="G10258" s="16" t="s">
        <v>10725</v>
      </c>
      <c r="H10258" s="16" t="s">
        <v>10727</v>
      </c>
      <c r="I10258" s="16" t="s">
        <v>30773</v>
      </c>
    </row>
    <row r="10259" spans="1:10">
      <c r="A10259" s="16" t="s">
        <v>11555</v>
      </c>
      <c r="B10259" s="52" t="s">
        <v>8506</v>
      </c>
      <c r="C10259" s="16" t="str">
        <f t="shared" si="160"/>
        <v>004 - 232</v>
      </c>
      <c r="D10259" s="52" t="s">
        <v>36059</v>
      </c>
      <c r="E10259" s="52" t="s">
        <v>10758</v>
      </c>
      <c r="F10259" s="16" t="s">
        <v>11556</v>
      </c>
      <c r="G10259" s="16" t="s">
        <v>10757</v>
      </c>
      <c r="H10259" s="16" t="s">
        <v>10732</v>
      </c>
      <c r="I10259" s="16" t="s">
        <v>11557</v>
      </c>
    </row>
    <row r="10260" spans="1:10">
      <c r="A10260" s="16" t="s">
        <v>16911</v>
      </c>
      <c r="B10260" s="52" t="s">
        <v>35646</v>
      </c>
      <c r="C10260" s="16" t="str">
        <f t="shared" si="160"/>
        <v>090 - 074</v>
      </c>
      <c r="D10260" s="52" t="s">
        <v>34487</v>
      </c>
      <c r="E10260" s="52" t="s">
        <v>33520</v>
      </c>
      <c r="F10260" s="16" t="s">
        <v>16912</v>
      </c>
      <c r="G10260" s="16" t="s">
        <v>33519</v>
      </c>
      <c r="H10260" s="16" t="s">
        <v>33521</v>
      </c>
      <c r="I10260" s="16" t="s">
        <v>36348</v>
      </c>
    </row>
    <row r="10261" spans="1:10">
      <c r="A10261" s="16" t="s">
        <v>19682</v>
      </c>
      <c r="B10261" s="52" t="s">
        <v>5344</v>
      </c>
      <c r="C10261" s="16" t="str">
        <f t="shared" si="160"/>
        <v>071 - 057</v>
      </c>
      <c r="D10261" s="52" t="s">
        <v>36059</v>
      </c>
      <c r="E10261" s="52" t="s">
        <v>13516</v>
      </c>
      <c r="F10261" s="16" t="s">
        <v>19683</v>
      </c>
      <c r="G10261" s="16" t="s">
        <v>13515</v>
      </c>
      <c r="H10261" s="16" t="s">
        <v>37422</v>
      </c>
      <c r="I10261" s="16" t="s">
        <v>19684</v>
      </c>
      <c r="J10261" s="16"/>
    </row>
    <row r="10262" spans="1:10">
      <c r="A10262" s="16" t="s">
        <v>28939</v>
      </c>
      <c r="B10262" s="52" t="s">
        <v>4603</v>
      </c>
      <c r="C10262" s="16" t="str">
        <f t="shared" si="160"/>
        <v>002 - 148</v>
      </c>
      <c r="D10262" s="52" t="s">
        <v>36059</v>
      </c>
      <c r="E10262" s="52" t="s">
        <v>36066</v>
      </c>
      <c r="F10262" s="16" t="s">
        <v>28940</v>
      </c>
      <c r="G10262" s="16" t="s">
        <v>20457</v>
      </c>
      <c r="H10262" s="16" t="s">
        <v>10732</v>
      </c>
      <c r="I10262" s="16" t="s">
        <v>28968</v>
      </c>
    </row>
    <row r="10263" spans="1:10">
      <c r="A10263" s="16" t="s">
        <v>19050</v>
      </c>
      <c r="B10263" s="52" t="s">
        <v>12189</v>
      </c>
      <c r="C10263" s="16" t="str">
        <f t="shared" si="160"/>
        <v>008 - 061</v>
      </c>
      <c r="D10263" s="52" t="s">
        <v>34487</v>
      </c>
      <c r="E10263" s="52" t="s">
        <v>16664</v>
      </c>
      <c r="F10263" s="16" t="s">
        <v>27364</v>
      </c>
      <c r="G10263" s="16" t="s">
        <v>16663</v>
      </c>
      <c r="H10263" s="16" t="s">
        <v>34573</v>
      </c>
      <c r="I10263" s="16" t="s">
        <v>4263</v>
      </c>
    </row>
    <row r="10264" spans="1:10">
      <c r="A10264" s="16" t="s">
        <v>21259</v>
      </c>
      <c r="B10264" s="52" t="s">
        <v>9008</v>
      </c>
      <c r="C10264" s="16" t="str">
        <f t="shared" si="160"/>
        <v>083 - 100</v>
      </c>
      <c r="D10264" s="52" t="s">
        <v>34487</v>
      </c>
      <c r="E10264" s="52" t="s">
        <v>21246</v>
      </c>
      <c r="F10264" s="16" t="s">
        <v>37658</v>
      </c>
      <c r="G10264" s="16" t="s">
        <v>21245</v>
      </c>
      <c r="H10264" s="16" t="s">
        <v>29917</v>
      </c>
      <c r="I10264" s="16" t="s">
        <v>21260</v>
      </c>
    </row>
    <row r="10265" spans="1:10">
      <c r="A10265" s="16" t="s">
        <v>36397</v>
      </c>
      <c r="B10265" s="52" t="s">
        <v>29766</v>
      </c>
      <c r="C10265" s="16" t="str">
        <f t="shared" si="160"/>
        <v>006 - 176</v>
      </c>
      <c r="D10265" s="52" t="s">
        <v>36059</v>
      </c>
      <c r="E10265" s="52" t="s">
        <v>26671</v>
      </c>
      <c r="F10265" s="16" t="s">
        <v>24917</v>
      </c>
      <c r="G10265" s="16" t="s">
        <v>26670</v>
      </c>
      <c r="H10265" s="16" t="s">
        <v>10732</v>
      </c>
      <c r="I10265" s="16" t="s">
        <v>36398</v>
      </c>
    </row>
    <row r="10266" spans="1:10">
      <c r="A10266" s="16" t="s">
        <v>19509</v>
      </c>
      <c r="B10266" s="52" t="s">
        <v>6021</v>
      </c>
      <c r="C10266" s="16" t="str">
        <f t="shared" si="160"/>
        <v>024 - 110</v>
      </c>
      <c r="D10266" s="52" t="s">
        <v>36059</v>
      </c>
      <c r="E10266" s="52" t="s">
        <v>26794</v>
      </c>
      <c r="F10266" s="16" t="s">
        <v>14100</v>
      </c>
      <c r="G10266" s="16" t="s">
        <v>26793</v>
      </c>
      <c r="H10266" s="16" t="s">
        <v>32660</v>
      </c>
      <c r="I10266" s="16" t="s">
        <v>19510</v>
      </c>
    </row>
    <row r="10267" spans="1:10">
      <c r="A10267" s="16" t="s">
        <v>12548</v>
      </c>
      <c r="B10267" s="52" t="s">
        <v>30456</v>
      </c>
      <c r="C10267" s="16" t="str">
        <f t="shared" si="160"/>
        <v>015 - 223</v>
      </c>
      <c r="D10267" s="52" t="s">
        <v>36059</v>
      </c>
      <c r="E10267" s="52" t="s">
        <v>32665</v>
      </c>
      <c r="F10267" s="16" t="s">
        <v>33874</v>
      </c>
      <c r="G10267" s="16" t="s">
        <v>32664</v>
      </c>
      <c r="H10267" s="16" t="s">
        <v>32666</v>
      </c>
      <c r="I10267" s="16" t="s">
        <v>12549</v>
      </c>
    </row>
    <row r="10268" spans="1:10">
      <c r="A10268" s="16" t="s">
        <v>1428</v>
      </c>
      <c r="B10268" s="52" t="s">
        <v>34848</v>
      </c>
      <c r="C10268" s="16" t="str">
        <f t="shared" si="160"/>
        <v>070 - 081</v>
      </c>
      <c r="D10268" s="52" t="s">
        <v>34487</v>
      </c>
      <c r="E10268" s="52" t="s">
        <v>23672</v>
      </c>
      <c r="F10268" s="16" t="s">
        <v>1429</v>
      </c>
      <c r="G10268" s="16" t="s">
        <v>23671</v>
      </c>
      <c r="H10268" s="16" t="s">
        <v>10748</v>
      </c>
      <c r="I10268" s="16" t="s">
        <v>1430</v>
      </c>
    </row>
    <row r="10269" spans="1:10">
      <c r="A10269" s="16" t="s">
        <v>19899</v>
      </c>
      <c r="B10269" s="52" t="s">
        <v>29504</v>
      </c>
      <c r="C10269" s="16" t="str">
        <f t="shared" si="160"/>
        <v>096 - 070</v>
      </c>
      <c r="D10269" s="52" t="s">
        <v>34487</v>
      </c>
      <c r="E10269" s="52" t="s">
        <v>14652</v>
      </c>
      <c r="F10269" s="16" t="s">
        <v>19900</v>
      </c>
      <c r="G10269" s="16" t="s">
        <v>14651</v>
      </c>
      <c r="H10269" s="16" t="s">
        <v>10732</v>
      </c>
      <c r="I10269" s="16" t="s">
        <v>19901</v>
      </c>
    </row>
    <row r="10270" spans="1:10">
      <c r="A10270" s="16" t="s">
        <v>28975</v>
      </c>
      <c r="B10270" s="52" t="s">
        <v>4656</v>
      </c>
      <c r="C10270" s="16" t="str">
        <f t="shared" si="160"/>
        <v>002 - 149</v>
      </c>
      <c r="D10270" s="52" t="s">
        <v>34487</v>
      </c>
      <c r="E10270" s="52" t="s">
        <v>36066</v>
      </c>
      <c r="F10270" s="16" t="s">
        <v>28976</v>
      </c>
      <c r="G10270" s="16" t="s">
        <v>20457</v>
      </c>
      <c r="H10270" s="16" t="s">
        <v>10732</v>
      </c>
      <c r="I10270" s="16" t="s">
        <v>19901</v>
      </c>
      <c r="J10270" s="16" t="s">
        <v>7990</v>
      </c>
    </row>
    <row r="10271" spans="1:10">
      <c r="A10271" s="16" t="s">
        <v>1431</v>
      </c>
      <c r="B10271" s="52" t="s">
        <v>27192</v>
      </c>
      <c r="C10271" s="16" t="str">
        <f t="shared" si="160"/>
        <v>060 - 081</v>
      </c>
      <c r="D10271" s="52" t="s">
        <v>34487</v>
      </c>
      <c r="E10271" s="52" t="s">
        <v>10737</v>
      </c>
      <c r="F10271" s="16" t="s">
        <v>10735</v>
      </c>
      <c r="G10271" s="16" t="s">
        <v>10736</v>
      </c>
      <c r="H10271" s="16" t="s">
        <v>20396</v>
      </c>
      <c r="I10271" s="16" t="s">
        <v>1432</v>
      </c>
    </row>
    <row r="10272" spans="1:10">
      <c r="A10272" s="16" t="s">
        <v>5016</v>
      </c>
      <c r="B10272" s="52" t="s">
        <v>31063</v>
      </c>
      <c r="C10272" s="16" t="str">
        <f t="shared" si="160"/>
        <v>030 - 128</v>
      </c>
      <c r="D10272" s="52" t="s">
        <v>36059</v>
      </c>
      <c r="E10272" s="52" t="s">
        <v>35970</v>
      </c>
      <c r="F10272" s="16" t="s">
        <v>23713</v>
      </c>
      <c r="G10272" s="16" t="s">
        <v>35969</v>
      </c>
      <c r="H10272" s="16" t="s">
        <v>30334</v>
      </c>
      <c r="I10272" s="16" t="s">
        <v>5017</v>
      </c>
    </row>
    <row r="10273" spans="1:10">
      <c r="A10273" s="16" t="s">
        <v>24446</v>
      </c>
      <c r="B10273" s="52" t="s">
        <v>27740</v>
      </c>
      <c r="C10273" s="16" t="str">
        <f t="shared" si="160"/>
        <v>076 - 093</v>
      </c>
      <c r="D10273" s="52" t="s">
        <v>34487</v>
      </c>
      <c r="E10273" s="52" t="s">
        <v>13510</v>
      </c>
      <c r="F10273" s="16" t="s">
        <v>24447</v>
      </c>
      <c r="G10273" s="16" t="s">
        <v>13509</v>
      </c>
      <c r="H10273" s="16" t="s">
        <v>13511</v>
      </c>
      <c r="I10273" s="16" t="s">
        <v>14539</v>
      </c>
    </row>
    <row r="10274" spans="1:10">
      <c r="A10274" s="16" t="s">
        <v>20735</v>
      </c>
      <c r="B10274" s="52" t="s">
        <v>18074</v>
      </c>
      <c r="C10274" s="16" t="str">
        <f t="shared" si="160"/>
        <v>018 - 163</v>
      </c>
      <c r="D10274" s="52" t="s">
        <v>36059</v>
      </c>
      <c r="E10274" s="52" t="s">
        <v>35975</v>
      </c>
      <c r="F10274" s="16" t="s">
        <v>35973</v>
      </c>
      <c r="G10274" s="16" t="s">
        <v>35974</v>
      </c>
      <c r="H10274" s="16" t="s">
        <v>32666</v>
      </c>
      <c r="I10274" s="16" t="s">
        <v>20736</v>
      </c>
    </row>
    <row r="10275" spans="1:10">
      <c r="A10275" s="16" t="s">
        <v>4002</v>
      </c>
      <c r="B10275" s="52" t="s">
        <v>30457</v>
      </c>
      <c r="C10275" s="16" t="str">
        <f t="shared" si="160"/>
        <v>015 - 964</v>
      </c>
      <c r="D10275" s="52"/>
      <c r="E10275" s="52" t="s">
        <v>32665</v>
      </c>
      <c r="G10275" s="16" t="s">
        <v>32664</v>
      </c>
      <c r="H10275" s="16" t="s">
        <v>32666</v>
      </c>
      <c r="I10275" s="16" t="s">
        <v>4003</v>
      </c>
      <c r="J10275" s="16" t="s">
        <v>34487</v>
      </c>
    </row>
    <row r="10276" spans="1:10">
      <c r="A10276" s="16" t="s">
        <v>4006</v>
      </c>
      <c r="B10276" s="52" t="s">
        <v>30458</v>
      </c>
      <c r="C10276" s="16" t="str">
        <f t="shared" si="160"/>
        <v>015 - 965</v>
      </c>
      <c r="D10276" s="52"/>
      <c r="E10276" s="52" t="s">
        <v>32665</v>
      </c>
      <c r="G10276" s="16" t="s">
        <v>32664</v>
      </c>
      <c r="H10276" s="16" t="s">
        <v>32666</v>
      </c>
      <c r="I10276" s="16" t="s">
        <v>4007</v>
      </c>
      <c r="J10276" s="16" t="s">
        <v>34487</v>
      </c>
    </row>
    <row r="10277" spans="1:10">
      <c r="A10277" s="16" t="s">
        <v>31084</v>
      </c>
      <c r="B10277" s="52" t="s">
        <v>35357</v>
      </c>
      <c r="C10277" s="16" t="str">
        <f t="shared" si="160"/>
        <v>003 - 896</v>
      </c>
      <c r="D10277" s="52"/>
      <c r="E10277" s="52" t="s">
        <v>3328</v>
      </c>
      <c r="F10277" s="16"/>
      <c r="G10277" s="16" t="s">
        <v>10731</v>
      </c>
      <c r="H10277" s="16" t="s">
        <v>10732</v>
      </c>
      <c r="I10277" s="16" t="s">
        <v>31085</v>
      </c>
      <c r="J10277" s="16" t="s">
        <v>34487</v>
      </c>
    </row>
    <row r="10278" spans="1:10">
      <c r="A10278" s="16" t="s">
        <v>18774</v>
      </c>
      <c r="B10278" s="52" t="s">
        <v>14718</v>
      </c>
      <c r="C10278" s="16" t="str">
        <f t="shared" si="160"/>
        <v>021 - 102</v>
      </c>
      <c r="D10278" s="52" t="s">
        <v>34487</v>
      </c>
      <c r="E10278" s="52" t="s">
        <v>14657</v>
      </c>
      <c r="F10278" s="16" t="s">
        <v>9178</v>
      </c>
      <c r="G10278" s="16" t="s">
        <v>14656</v>
      </c>
      <c r="H10278" s="16" t="s">
        <v>4778</v>
      </c>
      <c r="I10278" s="16" t="s">
        <v>18775</v>
      </c>
      <c r="J10278" s="16"/>
    </row>
    <row r="10279" spans="1:10">
      <c r="A10279" s="16" t="s">
        <v>20675</v>
      </c>
      <c r="B10279" s="52" t="s">
        <v>21127</v>
      </c>
      <c r="C10279" s="16" t="str">
        <f t="shared" si="160"/>
        <v>001 - 280</v>
      </c>
      <c r="D10279" s="52" t="s">
        <v>36059</v>
      </c>
      <c r="E10279" s="52" t="s">
        <v>37671</v>
      </c>
      <c r="F10279" s="16" t="s">
        <v>20676</v>
      </c>
      <c r="G10279" s="16" t="s">
        <v>37670</v>
      </c>
      <c r="H10279" s="16" t="s">
        <v>10732</v>
      </c>
      <c r="I10279" s="16" t="s">
        <v>20617</v>
      </c>
    </row>
    <row r="10280" spans="1:10">
      <c r="A10280" s="16" t="s">
        <v>8950</v>
      </c>
      <c r="B10280" s="52" t="s">
        <v>18075</v>
      </c>
      <c r="C10280" s="16" t="str">
        <f t="shared" si="160"/>
        <v>018 - 879</v>
      </c>
      <c r="D10280" s="52"/>
      <c r="E10280" s="52" t="s">
        <v>35975</v>
      </c>
      <c r="F10280" s="16"/>
      <c r="G10280" s="16" t="s">
        <v>35974</v>
      </c>
      <c r="H10280" s="16" t="s">
        <v>32666</v>
      </c>
      <c r="I10280" s="16" t="s">
        <v>13775</v>
      </c>
      <c r="J10280" s="16" t="s">
        <v>34487</v>
      </c>
    </row>
    <row r="10281" spans="1:10">
      <c r="A10281" s="16" t="s">
        <v>14214</v>
      </c>
      <c r="B10281" s="52" t="s">
        <v>5345</v>
      </c>
      <c r="C10281" s="16" t="str">
        <f t="shared" si="160"/>
        <v>071 - 058</v>
      </c>
      <c r="D10281" s="52" t="s">
        <v>34487</v>
      </c>
      <c r="E10281" s="52" t="s">
        <v>13516</v>
      </c>
      <c r="F10281" s="16" t="s">
        <v>14215</v>
      </c>
      <c r="G10281" s="16" t="s">
        <v>13515</v>
      </c>
      <c r="H10281" s="16" t="s">
        <v>37422</v>
      </c>
      <c r="I10281" s="16" t="s">
        <v>14216</v>
      </c>
      <c r="J10281" s="16"/>
    </row>
    <row r="10282" spans="1:10">
      <c r="A10282" s="16" t="s">
        <v>29616</v>
      </c>
      <c r="B10282" s="52" t="s">
        <v>31860</v>
      </c>
      <c r="C10282" s="16" t="str">
        <f t="shared" si="160"/>
        <v>086 - 018</v>
      </c>
      <c r="D10282" s="52" t="s">
        <v>34487</v>
      </c>
      <c r="E10282" s="52" t="s">
        <v>23301</v>
      </c>
      <c r="F10282" s="16" t="s">
        <v>29617</v>
      </c>
      <c r="G10282" s="16" t="s">
        <v>23300</v>
      </c>
      <c r="H10282" s="16" t="s">
        <v>29917</v>
      </c>
      <c r="I10282" s="16" t="s">
        <v>29618</v>
      </c>
    </row>
    <row r="10283" spans="1:10">
      <c r="A10283" s="16" t="s">
        <v>13211</v>
      </c>
      <c r="B10283" s="52" t="s">
        <v>18076</v>
      </c>
      <c r="C10283" s="16" t="str">
        <f t="shared" si="160"/>
        <v>018 - 164</v>
      </c>
      <c r="D10283" s="52" t="s">
        <v>36059</v>
      </c>
      <c r="E10283" s="52" t="s">
        <v>35975</v>
      </c>
      <c r="F10283" s="16" t="s">
        <v>35973</v>
      </c>
      <c r="G10283" s="16" t="s">
        <v>35974</v>
      </c>
      <c r="H10283" s="16" t="s">
        <v>32666</v>
      </c>
      <c r="I10283" s="16" t="s">
        <v>13212</v>
      </c>
    </row>
    <row r="10284" spans="1:10">
      <c r="A10284" s="16" t="s">
        <v>10492</v>
      </c>
      <c r="B10284" s="52" t="s">
        <v>35358</v>
      </c>
      <c r="C10284" s="16" t="str">
        <f t="shared" si="160"/>
        <v>003 - 150</v>
      </c>
      <c r="D10284" s="52" t="s">
        <v>34487</v>
      </c>
      <c r="E10284" s="52" t="s">
        <v>3328</v>
      </c>
      <c r="F10284" s="16" t="s">
        <v>19130</v>
      </c>
      <c r="G10284" s="16" t="s">
        <v>10731</v>
      </c>
      <c r="H10284" s="16" t="s">
        <v>10732</v>
      </c>
      <c r="I10284" s="16" t="s">
        <v>9918</v>
      </c>
      <c r="J10284" s="16" t="s">
        <v>7990</v>
      </c>
    </row>
    <row r="10285" spans="1:10">
      <c r="A10285" s="16" t="s">
        <v>9916</v>
      </c>
      <c r="B10285" s="52" t="s">
        <v>17175</v>
      </c>
      <c r="C10285" s="16" t="str">
        <f t="shared" si="160"/>
        <v>103 - 068</v>
      </c>
      <c r="D10285" s="52" t="s">
        <v>34487</v>
      </c>
      <c r="E10285" s="52" t="s">
        <v>14668</v>
      </c>
      <c r="F10285" s="16" t="s">
        <v>9917</v>
      </c>
      <c r="G10285" s="16" t="s">
        <v>14667</v>
      </c>
      <c r="H10285" s="16" t="s">
        <v>10732</v>
      </c>
      <c r="I10285" s="16" t="s">
        <v>9918</v>
      </c>
    </row>
    <row r="10286" spans="1:10">
      <c r="A10286" s="16" t="s">
        <v>19773</v>
      </c>
      <c r="B10286" s="52" t="s">
        <v>17813</v>
      </c>
      <c r="C10286" s="16" t="str">
        <f t="shared" si="160"/>
        <v>012 - 129</v>
      </c>
      <c r="D10286" s="52" t="s">
        <v>34487</v>
      </c>
      <c r="E10286" s="52" t="s">
        <v>18879</v>
      </c>
      <c r="F10286" s="16" t="s">
        <v>32338</v>
      </c>
      <c r="G10286" s="16" t="s">
        <v>26253</v>
      </c>
      <c r="H10286" s="16" t="s">
        <v>32666</v>
      </c>
      <c r="I10286" s="16" t="s">
        <v>19774</v>
      </c>
    </row>
    <row r="10287" spans="1:10">
      <c r="A10287" s="16" t="s">
        <v>12936</v>
      </c>
      <c r="B10287" s="52" t="s">
        <v>4657</v>
      </c>
      <c r="C10287" s="16" t="str">
        <f t="shared" si="160"/>
        <v>002 - 150</v>
      </c>
      <c r="D10287" s="52" t="s">
        <v>36059</v>
      </c>
      <c r="E10287" s="52" t="s">
        <v>36066</v>
      </c>
      <c r="F10287" s="16" t="s">
        <v>36305</v>
      </c>
      <c r="G10287" s="16" t="s">
        <v>20457</v>
      </c>
      <c r="H10287" s="16" t="s">
        <v>10732</v>
      </c>
      <c r="I10287" s="16" t="s">
        <v>36306</v>
      </c>
    </row>
    <row r="10288" spans="1:10">
      <c r="A10288" s="16" t="s">
        <v>15042</v>
      </c>
      <c r="B10288" s="52" t="s">
        <v>11491</v>
      </c>
      <c r="C10288" s="16" t="str">
        <f t="shared" si="160"/>
        <v>079 - 149</v>
      </c>
      <c r="D10288" s="52" t="s">
        <v>36059</v>
      </c>
      <c r="E10288" s="52" t="s">
        <v>4771</v>
      </c>
      <c r="F10288" s="16" t="s">
        <v>15043</v>
      </c>
      <c r="G10288" s="16" t="s">
        <v>4770</v>
      </c>
      <c r="H10288" s="16" t="s">
        <v>4772</v>
      </c>
      <c r="I10288" s="16" t="s">
        <v>23460</v>
      </c>
      <c r="J10288" s="16" t="s">
        <v>7990</v>
      </c>
    </row>
    <row r="10289" spans="1:10">
      <c r="A10289" s="16" t="s">
        <v>23459</v>
      </c>
      <c r="B10289" s="52" t="s">
        <v>31463</v>
      </c>
      <c r="C10289" s="16" t="str">
        <f t="shared" si="160"/>
        <v>102 - 044</v>
      </c>
      <c r="D10289" s="52" t="s">
        <v>36059</v>
      </c>
      <c r="E10289" s="52" t="s">
        <v>27777</v>
      </c>
      <c r="F10289" s="16" t="s">
        <v>24298</v>
      </c>
      <c r="G10289" s="16" t="s">
        <v>27776</v>
      </c>
      <c r="H10289" s="16" t="s">
        <v>4772</v>
      </c>
      <c r="I10289" s="16" t="s">
        <v>23460</v>
      </c>
      <c r="J10289" s="16"/>
    </row>
    <row r="10290" spans="1:10">
      <c r="A10290" s="16" t="s">
        <v>6211</v>
      </c>
      <c r="B10290" s="52" t="s">
        <v>18077</v>
      </c>
      <c r="C10290" s="16" t="str">
        <f t="shared" si="160"/>
        <v>018 - 165</v>
      </c>
      <c r="D10290" s="52" t="s">
        <v>36059</v>
      </c>
      <c r="E10290" s="52" t="s">
        <v>35975</v>
      </c>
      <c r="F10290" s="16" t="s">
        <v>35973</v>
      </c>
      <c r="G10290" s="16" t="s">
        <v>35974</v>
      </c>
      <c r="H10290" s="16" t="s">
        <v>32666</v>
      </c>
      <c r="I10290" s="16" t="s">
        <v>6212</v>
      </c>
    </row>
    <row r="10291" spans="1:10">
      <c r="A10291" s="16" t="s">
        <v>12559</v>
      </c>
      <c r="B10291" s="52" t="s">
        <v>25420</v>
      </c>
      <c r="C10291" s="16" t="str">
        <f t="shared" si="160"/>
        <v>015 - 224</v>
      </c>
      <c r="D10291" s="52" t="s">
        <v>36059</v>
      </c>
      <c r="E10291" s="52" t="s">
        <v>32665</v>
      </c>
      <c r="F10291" s="16" t="s">
        <v>9522</v>
      </c>
      <c r="G10291" s="16" t="s">
        <v>32664</v>
      </c>
      <c r="H10291" s="16" t="s">
        <v>32666</v>
      </c>
      <c r="I10291" s="16" t="s">
        <v>12560</v>
      </c>
    </row>
    <row r="10292" spans="1:10">
      <c r="A10292" s="16" t="s">
        <v>29392</v>
      </c>
      <c r="B10292" s="52" t="s">
        <v>14719</v>
      </c>
      <c r="C10292" s="16" t="str">
        <f t="shared" si="160"/>
        <v>021 - 103</v>
      </c>
      <c r="D10292" s="52" t="s">
        <v>34487</v>
      </c>
      <c r="E10292" s="52" t="s">
        <v>14657</v>
      </c>
      <c r="F10292" s="16" t="s">
        <v>11945</v>
      </c>
      <c r="G10292" s="16" t="s">
        <v>14656</v>
      </c>
      <c r="H10292" s="16" t="s">
        <v>4778</v>
      </c>
      <c r="I10292" s="16" t="s">
        <v>29393</v>
      </c>
    </row>
    <row r="10293" spans="1:10">
      <c r="A10293" s="16" t="s">
        <v>7971</v>
      </c>
      <c r="B10293" s="52" t="s">
        <v>4195</v>
      </c>
      <c r="C10293" s="16" t="str">
        <f t="shared" si="160"/>
        <v>022 - 931</v>
      </c>
      <c r="D10293" s="52"/>
      <c r="E10293" s="52" t="s">
        <v>4777</v>
      </c>
      <c r="G10293" s="16" t="s">
        <v>4776</v>
      </c>
      <c r="H10293" s="16" t="s">
        <v>4778</v>
      </c>
      <c r="I10293" s="16" t="s">
        <v>7972</v>
      </c>
      <c r="J10293" s="16" t="s">
        <v>34487</v>
      </c>
    </row>
    <row r="10294" spans="1:10">
      <c r="A10294" s="16" t="s">
        <v>14269</v>
      </c>
      <c r="B10294" s="52" t="s">
        <v>4196</v>
      </c>
      <c r="C10294" s="16" t="str">
        <f t="shared" si="160"/>
        <v>022 - 207</v>
      </c>
      <c r="D10294" s="52" t="s">
        <v>34487</v>
      </c>
      <c r="E10294" s="52" t="s">
        <v>4777</v>
      </c>
      <c r="F10294" s="16" t="s">
        <v>14270</v>
      </c>
      <c r="G10294" s="16" t="s">
        <v>4776</v>
      </c>
      <c r="H10294" s="16" t="s">
        <v>4778</v>
      </c>
      <c r="I10294" s="16" t="s">
        <v>14271</v>
      </c>
    </row>
    <row r="10295" spans="1:10">
      <c r="A10295" s="16" t="s">
        <v>15623</v>
      </c>
      <c r="B10295" s="52" t="s">
        <v>34849</v>
      </c>
      <c r="C10295" s="16" t="str">
        <f t="shared" si="160"/>
        <v>070 - 082</v>
      </c>
      <c r="D10295" s="52" t="s">
        <v>34487</v>
      </c>
      <c r="E10295" s="52" t="s">
        <v>23672</v>
      </c>
      <c r="F10295" s="16" t="s">
        <v>27800</v>
      </c>
      <c r="G10295" s="16" t="s">
        <v>23671</v>
      </c>
      <c r="H10295" s="16" t="s">
        <v>10748</v>
      </c>
      <c r="I10295" s="16" t="s">
        <v>15624</v>
      </c>
      <c r="J10295" s="16"/>
    </row>
    <row r="10296" spans="1:10">
      <c r="A10296" s="16" t="s">
        <v>24317</v>
      </c>
      <c r="B10296" s="52" t="s">
        <v>16737</v>
      </c>
      <c r="C10296" s="16" t="str">
        <f t="shared" si="160"/>
        <v>069 - 097</v>
      </c>
      <c r="D10296" s="52" t="s">
        <v>34487</v>
      </c>
      <c r="E10296" s="52" t="s">
        <v>36727</v>
      </c>
      <c r="F10296" s="16" t="s">
        <v>29412</v>
      </c>
      <c r="G10296" s="16" t="s">
        <v>36726</v>
      </c>
      <c r="H10296" s="16" t="s">
        <v>15395</v>
      </c>
      <c r="I10296" s="16" t="s">
        <v>21322</v>
      </c>
      <c r="J10296" s="16"/>
    </row>
    <row r="10297" spans="1:10">
      <c r="A10297" s="16" t="s">
        <v>16410</v>
      </c>
      <c r="B10297" s="52" t="s">
        <v>12287</v>
      </c>
      <c r="C10297" s="16" t="str">
        <f t="shared" si="160"/>
        <v>063 - 085</v>
      </c>
      <c r="D10297" s="52" t="s">
        <v>36059</v>
      </c>
      <c r="E10297" s="52" t="s">
        <v>30281</v>
      </c>
      <c r="F10297" s="16" t="s">
        <v>36821</v>
      </c>
      <c r="G10297" s="16" t="s">
        <v>30319</v>
      </c>
      <c r="H10297" s="16" t="s">
        <v>30282</v>
      </c>
      <c r="I10297" s="16" t="s">
        <v>16411</v>
      </c>
    </row>
    <row r="10298" spans="1:10">
      <c r="A10298" s="16" t="s">
        <v>3836</v>
      </c>
      <c r="B10298" s="52" t="s">
        <v>7772</v>
      </c>
      <c r="C10298" s="16" t="str">
        <f t="shared" si="160"/>
        <v>064 - 113</v>
      </c>
      <c r="D10298" s="52" t="s">
        <v>36059</v>
      </c>
      <c r="E10298" s="52" t="s">
        <v>27583</v>
      </c>
      <c r="F10298" s="16" t="s">
        <v>13750</v>
      </c>
      <c r="G10298" s="16" t="s">
        <v>27582</v>
      </c>
      <c r="H10298" s="16" t="s">
        <v>30282</v>
      </c>
      <c r="I10298" s="16" t="s">
        <v>3773</v>
      </c>
      <c r="J10298" s="16"/>
    </row>
    <row r="10299" spans="1:10">
      <c r="A10299" s="16" t="s">
        <v>34202</v>
      </c>
      <c r="B10299" s="52" t="s">
        <v>6848</v>
      </c>
      <c r="C10299" s="16" t="str">
        <f t="shared" si="160"/>
        <v>075 - 089</v>
      </c>
      <c r="D10299" s="52" t="s">
        <v>34487</v>
      </c>
      <c r="E10299" s="52" t="s">
        <v>25912</v>
      </c>
      <c r="F10299" s="16" t="s">
        <v>34203</v>
      </c>
      <c r="G10299" s="16" t="s">
        <v>31815</v>
      </c>
      <c r="H10299" s="16" t="s">
        <v>37422</v>
      </c>
      <c r="I10299" s="16" t="s">
        <v>37140</v>
      </c>
    </row>
    <row r="10300" spans="1:10">
      <c r="A10300" s="16" t="s">
        <v>23346</v>
      </c>
      <c r="B10300" s="52" t="s">
        <v>16082</v>
      </c>
      <c r="C10300" s="16" t="str">
        <f t="shared" si="160"/>
        <v>092 - 086</v>
      </c>
      <c r="D10300" s="52" t="s">
        <v>34487</v>
      </c>
      <c r="E10300" s="52" t="s">
        <v>3326</v>
      </c>
      <c r="F10300" s="16" t="s">
        <v>34064</v>
      </c>
      <c r="G10300" s="16" t="s">
        <v>30322</v>
      </c>
      <c r="H10300" s="16" t="s">
        <v>33521</v>
      </c>
      <c r="I10300" s="16" t="s">
        <v>23347</v>
      </c>
      <c r="J10300" s="16"/>
    </row>
    <row r="10301" spans="1:10">
      <c r="A10301" s="16" t="s">
        <v>24961</v>
      </c>
      <c r="B10301" s="52" t="s">
        <v>33640</v>
      </c>
      <c r="C10301" s="16" t="str">
        <f t="shared" si="160"/>
        <v>090 - 075</v>
      </c>
      <c r="D10301" s="52" t="s">
        <v>34487</v>
      </c>
      <c r="E10301" s="52" t="s">
        <v>33520</v>
      </c>
      <c r="F10301" s="16" t="s">
        <v>453</v>
      </c>
      <c r="G10301" s="16" t="s">
        <v>33519</v>
      </c>
      <c r="H10301" s="16" t="s">
        <v>33521</v>
      </c>
      <c r="I10301" s="16" t="s">
        <v>24962</v>
      </c>
      <c r="J10301" s="16"/>
    </row>
    <row r="10302" spans="1:10">
      <c r="A10302" s="16" t="s">
        <v>8293</v>
      </c>
      <c r="B10302" s="52" t="s">
        <v>14720</v>
      </c>
      <c r="C10302" s="16" t="str">
        <f t="shared" si="160"/>
        <v>021 - 909</v>
      </c>
      <c r="D10302" s="52"/>
      <c r="E10302" s="52" t="s">
        <v>14657</v>
      </c>
      <c r="F10302" s="16"/>
      <c r="G10302" s="16" t="s">
        <v>14656</v>
      </c>
      <c r="H10302" s="16" t="s">
        <v>4778</v>
      </c>
      <c r="I10302" s="16" t="s">
        <v>24621</v>
      </c>
      <c r="J10302" s="16" t="s">
        <v>34487</v>
      </c>
    </row>
    <row r="10303" spans="1:10">
      <c r="A10303" s="16" t="s">
        <v>6287</v>
      </c>
      <c r="B10303" s="52" t="s">
        <v>2644</v>
      </c>
      <c r="C10303" s="16" t="str">
        <f t="shared" si="160"/>
        <v>I99 - 212</v>
      </c>
      <c r="D10303" s="52"/>
      <c r="E10303" s="52" t="s">
        <v>10726</v>
      </c>
      <c r="F10303" s="16"/>
      <c r="G10303" s="16" t="s">
        <v>10725</v>
      </c>
      <c r="H10303" s="16" t="s">
        <v>10727</v>
      </c>
      <c r="I10303" s="16" t="s">
        <v>6288</v>
      </c>
    </row>
    <row r="10304" spans="1:10">
      <c r="A10304" s="16" t="s">
        <v>1061</v>
      </c>
      <c r="B10304" s="52" t="s">
        <v>25226</v>
      </c>
      <c r="C10304" s="16" t="str">
        <f t="shared" si="160"/>
        <v>054 - 055</v>
      </c>
      <c r="D10304" s="52" t="s">
        <v>34487</v>
      </c>
      <c r="E10304" s="52" t="s">
        <v>30442</v>
      </c>
      <c r="F10304" s="16" t="s">
        <v>1062</v>
      </c>
      <c r="G10304" s="16" t="s">
        <v>30441</v>
      </c>
      <c r="H10304" s="16" t="s">
        <v>1269</v>
      </c>
      <c r="I10304" s="16" t="s">
        <v>1063</v>
      </c>
    </row>
    <row r="10305" spans="1:10">
      <c r="A10305" s="16" t="s">
        <v>6323</v>
      </c>
      <c r="B10305" s="52" t="s">
        <v>18078</v>
      </c>
      <c r="C10305" s="16" t="str">
        <f t="shared" si="160"/>
        <v>018 - 880</v>
      </c>
      <c r="D10305" s="52"/>
      <c r="E10305" s="52" t="s">
        <v>35975</v>
      </c>
      <c r="F10305" s="16"/>
      <c r="G10305" s="16" t="s">
        <v>35974</v>
      </c>
      <c r="H10305" s="16" t="s">
        <v>32666</v>
      </c>
      <c r="I10305" s="16" t="s">
        <v>6324</v>
      </c>
      <c r="J10305" s="16" t="s">
        <v>34487</v>
      </c>
    </row>
    <row r="10306" spans="1:10">
      <c r="A10306" s="16" t="s">
        <v>31682</v>
      </c>
      <c r="B10306" s="52" t="s">
        <v>2419</v>
      </c>
      <c r="C10306" s="16" t="str">
        <f t="shared" si="160"/>
        <v>057 - 071</v>
      </c>
      <c r="D10306" s="52" t="s">
        <v>34487</v>
      </c>
      <c r="E10306" s="52" t="s">
        <v>18919</v>
      </c>
      <c r="F10306" s="16" t="s">
        <v>4215</v>
      </c>
      <c r="G10306" s="16" t="s">
        <v>18918</v>
      </c>
      <c r="H10306" s="16" t="s">
        <v>20396</v>
      </c>
      <c r="I10306" s="16" t="s">
        <v>31683</v>
      </c>
    </row>
    <row r="10307" spans="1:10">
      <c r="A10307" s="16" t="s">
        <v>28209</v>
      </c>
      <c r="B10307" s="52" t="s">
        <v>14187</v>
      </c>
      <c r="C10307" s="16" t="str">
        <f t="shared" si="160"/>
        <v>098 - 058</v>
      </c>
      <c r="D10307" s="52" t="s">
        <v>36059</v>
      </c>
      <c r="E10307" s="52" t="s">
        <v>10711</v>
      </c>
      <c r="F10307" s="16" t="s">
        <v>28210</v>
      </c>
      <c r="G10307" s="16" t="s">
        <v>10710</v>
      </c>
      <c r="H10307" s="16" t="s">
        <v>32666</v>
      </c>
      <c r="I10307" s="16" t="s">
        <v>28211</v>
      </c>
      <c r="J10307" s="16"/>
    </row>
    <row r="10308" spans="1:10">
      <c r="A10308" s="16" t="s">
        <v>31211</v>
      </c>
      <c r="B10308" s="52" t="s">
        <v>25421</v>
      </c>
      <c r="C10308" s="16" t="str">
        <f t="shared" ref="C10308:C10371" si="161">MID(A10308,1,3) &amp;" - " &amp;MID(A10308,4,3)</f>
        <v>015 - 225</v>
      </c>
      <c r="D10308" s="52" t="s">
        <v>36059</v>
      </c>
      <c r="E10308" s="52" t="s">
        <v>32665</v>
      </c>
      <c r="F10308" s="16" t="s">
        <v>32663</v>
      </c>
      <c r="G10308" s="16" t="s">
        <v>32664</v>
      </c>
      <c r="H10308" s="16" t="s">
        <v>32666</v>
      </c>
      <c r="I10308" s="16" t="s">
        <v>28211</v>
      </c>
      <c r="J10308" s="16" t="s">
        <v>7990</v>
      </c>
    </row>
    <row r="10309" spans="1:10">
      <c r="A10309" s="16" t="s">
        <v>30644</v>
      </c>
      <c r="B10309" s="52" t="s">
        <v>23486</v>
      </c>
      <c r="C10309" s="16" t="str">
        <f t="shared" si="161"/>
        <v>013 - 227</v>
      </c>
      <c r="D10309" s="52" t="s">
        <v>36059</v>
      </c>
      <c r="E10309" s="52" t="s">
        <v>26240</v>
      </c>
      <c r="F10309" s="16" t="s">
        <v>30645</v>
      </c>
      <c r="G10309" s="16" t="s">
        <v>26239</v>
      </c>
      <c r="H10309" s="16" t="s">
        <v>32666</v>
      </c>
      <c r="I10309" s="16" t="s">
        <v>30646</v>
      </c>
    </row>
    <row r="10310" spans="1:10">
      <c r="A10310" s="16" t="s">
        <v>15452</v>
      </c>
      <c r="B10310" s="52" t="s">
        <v>25422</v>
      </c>
      <c r="C10310" s="16" t="str">
        <f t="shared" si="161"/>
        <v>015 - 226</v>
      </c>
      <c r="D10310" s="52" t="s">
        <v>36059</v>
      </c>
      <c r="E10310" s="52" t="s">
        <v>32665</v>
      </c>
      <c r="F10310" s="16" t="s">
        <v>15453</v>
      </c>
      <c r="G10310" s="16" t="s">
        <v>32664</v>
      </c>
      <c r="H10310" s="16" t="s">
        <v>32666</v>
      </c>
      <c r="I10310" s="16" t="s">
        <v>17057</v>
      </c>
    </row>
    <row r="10311" spans="1:10">
      <c r="A10311" s="16" t="s">
        <v>27491</v>
      </c>
      <c r="B10311" s="52" t="s">
        <v>2645</v>
      </c>
      <c r="C10311" s="16" t="str">
        <f t="shared" si="161"/>
        <v>I99 - 052</v>
      </c>
      <c r="D10311" s="52"/>
      <c r="E10311" s="52" t="s">
        <v>10726</v>
      </c>
      <c r="G10311" s="16" t="s">
        <v>10725</v>
      </c>
      <c r="H10311" s="16" t="s">
        <v>10727</v>
      </c>
      <c r="I10311" s="16" t="s">
        <v>27492</v>
      </c>
      <c r="J10311" s="16"/>
    </row>
    <row r="10312" spans="1:10">
      <c r="A10312" s="16" t="s">
        <v>19926</v>
      </c>
      <c r="B10312" s="52" t="s">
        <v>35085</v>
      </c>
      <c r="C10312" s="16" t="str">
        <f t="shared" si="161"/>
        <v>072 - 047</v>
      </c>
      <c r="D10312" s="52" t="s">
        <v>34487</v>
      </c>
      <c r="E10312" s="52" t="s">
        <v>23759</v>
      </c>
      <c r="F10312" s="16" t="s">
        <v>15557</v>
      </c>
      <c r="G10312" s="16" t="s">
        <v>23758</v>
      </c>
      <c r="H10312" s="16" t="s">
        <v>37422</v>
      </c>
      <c r="I10312" s="16" t="s">
        <v>19927</v>
      </c>
      <c r="J10312" s="16"/>
    </row>
    <row r="10313" spans="1:10">
      <c r="A10313" s="16" t="s">
        <v>27538</v>
      </c>
      <c r="B10313" s="52" t="s">
        <v>2646</v>
      </c>
      <c r="C10313" s="16" t="str">
        <f t="shared" si="161"/>
        <v>I99 - 080</v>
      </c>
      <c r="D10313" s="52"/>
      <c r="E10313" s="52" t="s">
        <v>10726</v>
      </c>
      <c r="F10313" s="16"/>
      <c r="G10313" s="16" t="s">
        <v>10725</v>
      </c>
      <c r="H10313" s="16" t="s">
        <v>10727</v>
      </c>
      <c r="I10313" s="16" t="s">
        <v>33116</v>
      </c>
    </row>
    <row r="10314" spans="1:10">
      <c r="A10314" s="16" t="s">
        <v>34830</v>
      </c>
      <c r="B10314" s="52" t="s">
        <v>2647</v>
      </c>
      <c r="C10314" s="16" t="str">
        <f t="shared" si="161"/>
        <v>S99 - 151</v>
      </c>
      <c r="D10314" s="52"/>
      <c r="E10314" s="52" t="s">
        <v>15509</v>
      </c>
      <c r="F10314" s="16"/>
      <c r="G10314" s="16" t="s">
        <v>10725</v>
      </c>
      <c r="H10314" s="16" t="s">
        <v>10727</v>
      </c>
      <c r="I10314" s="16" t="s">
        <v>34831</v>
      </c>
      <c r="J10314" s="16" t="s">
        <v>7990</v>
      </c>
    </row>
    <row r="10315" spans="1:10">
      <c r="A10315" s="16" t="s">
        <v>25995</v>
      </c>
      <c r="B10315" s="52" t="s">
        <v>2648</v>
      </c>
      <c r="C10315" s="16" t="str">
        <f t="shared" si="161"/>
        <v>I99 - 454</v>
      </c>
      <c r="D10315" s="52"/>
      <c r="E10315" s="52" t="s">
        <v>10726</v>
      </c>
      <c r="F10315" s="16"/>
      <c r="G10315" s="16" t="s">
        <v>10725</v>
      </c>
      <c r="H10315" s="16" t="s">
        <v>10727</v>
      </c>
      <c r="I10315" s="16" t="s">
        <v>35193</v>
      </c>
    </row>
    <row r="10316" spans="1:10">
      <c r="A10316" s="16" t="s">
        <v>1487</v>
      </c>
      <c r="B10316" s="52" t="s">
        <v>16083</v>
      </c>
      <c r="C10316" s="16" t="str">
        <f t="shared" si="161"/>
        <v>092 - 087</v>
      </c>
      <c r="D10316" s="52" t="s">
        <v>34487</v>
      </c>
      <c r="E10316" s="52" t="s">
        <v>3326</v>
      </c>
      <c r="F10316" s="16" t="s">
        <v>29863</v>
      </c>
      <c r="G10316" s="16" t="s">
        <v>30322</v>
      </c>
      <c r="H10316" s="16" t="s">
        <v>33521</v>
      </c>
      <c r="I10316" s="16" t="s">
        <v>1488</v>
      </c>
    </row>
    <row r="10317" spans="1:10">
      <c r="A10317" s="16" t="s">
        <v>625</v>
      </c>
      <c r="B10317" s="52" t="s">
        <v>37730</v>
      </c>
      <c r="C10317" s="16" t="str">
        <f t="shared" si="161"/>
        <v>031 - 024</v>
      </c>
      <c r="D10317" s="52" t="s">
        <v>36059</v>
      </c>
      <c r="E10317" s="52" t="s">
        <v>7531</v>
      </c>
      <c r="F10317" s="16" t="s">
        <v>25920</v>
      </c>
      <c r="G10317" s="16" t="s">
        <v>7530</v>
      </c>
      <c r="H10317" s="16" t="s">
        <v>30334</v>
      </c>
      <c r="I10317" s="16" t="s">
        <v>626</v>
      </c>
      <c r="J10317" s="16"/>
    </row>
    <row r="10318" spans="1:10">
      <c r="A10318" s="16" t="s">
        <v>6581</v>
      </c>
      <c r="B10318" s="52" t="s">
        <v>11121</v>
      </c>
      <c r="C10318" s="16" t="str">
        <f t="shared" si="161"/>
        <v>068 - 044</v>
      </c>
      <c r="D10318" s="52" t="s">
        <v>36059</v>
      </c>
      <c r="E10318" s="52" t="s">
        <v>34259</v>
      </c>
      <c r="F10318" s="16" t="s">
        <v>34258</v>
      </c>
      <c r="G10318" s="16" t="s">
        <v>21099</v>
      </c>
      <c r="H10318" s="16" t="s">
        <v>15395</v>
      </c>
      <c r="I10318" s="16" t="s">
        <v>8247</v>
      </c>
      <c r="J10318" s="16"/>
    </row>
    <row r="10319" spans="1:10">
      <c r="A10319" s="16" t="s">
        <v>4010</v>
      </c>
      <c r="B10319" s="52" t="s">
        <v>35290</v>
      </c>
      <c r="C10319" s="16" t="str">
        <f t="shared" si="161"/>
        <v>015 - 966</v>
      </c>
      <c r="D10319" s="52"/>
      <c r="E10319" s="52" t="s">
        <v>32665</v>
      </c>
      <c r="G10319" s="16" t="s">
        <v>32664</v>
      </c>
      <c r="H10319" s="16" t="s">
        <v>32666</v>
      </c>
      <c r="I10319" s="16" t="s">
        <v>4011</v>
      </c>
      <c r="J10319" s="16" t="s">
        <v>34487</v>
      </c>
    </row>
    <row r="10320" spans="1:10">
      <c r="A10320" s="16" t="s">
        <v>26318</v>
      </c>
      <c r="B10320" s="52" t="s">
        <v>15812</v>
      </c>
      <c r="C10320" s="16" t="str">
        <f t="shared" si="161"/>
        <v>077 - 029</v>
      </c>
      <c r="D10320" s="52" t="s">
        <v>34487</v>
      </c>
      <c r="E10320" s="52" t="s">
        <v>36237</v>
      </c>
      <c r="F10320" s="16" t="s">
        <v>26319</v>
      </c>
      <c r="G10320" s="16" t="s">
        <v>36236</v>
      </c>
      <c r="H10320" s="16" t="s">
        <v>13511</v>
      </c>
      <c r="I10320" s="16" t="s">
        <v>26320</v>
      </c>
    </row>
    <row r="10321" spans="1:10">
      <c r="A10321" s="16" t="s">
        <v>300</v>
      </c>
      <c r="B10321" s="52" t="s">
        <v>9009</v>
      </c>
      <c r="C10321" s="16" t="str">
        <f t="shared" si="161"/>
        <v>083 - 101</v>
      </c>
      <c r="D10321" s="52" t="s">
        <v>34487</v>
      </c>
      <c r="E10321" s="52" t="s">
        <v>21246</v>
      </c>
      <c r="F10321" s="16" t="s">
        <v>26915</v>
      </c>
      <c r="G10321" s="16" t="s">
        <v>21245</v>
      </c>
      <c r="H10321" s="16" t="s">
        <v>29917</v>
      </c>
      <c r="I10321" s="16" t="s">
        <v>26916</v>
      </c>
    </row>
    <row r="10322" spans="1:10">
      <c r="A10322" s="16" t="s">
        <v>8226</v>
      </c>
      <c r="B10322" s="52" t="s">
        <v>11972</v>
      </c>
      <c r="C10322" s="16" t="str">
        <f t="shared" si="161"/>
        <v>056 - 052</v>
      </c>
      <c r="D10322" s="52" t="s">
        <v>36059</v>
      </c>
      <c r="E10322" s="52" t="s">
        <v>29533</v>
      </c>
      <c r="F10322" s="16" t="s">
        <v>8227</v>
      </c>
      <c r="G10322" s="16" t="s">
        <v>29532</v>
      </c>
      <c r="H10322" s="16" t="s">
        <v>20396</v>
      </c>
      <c r="I10322" s="16" t="s">
        <v>8228</v>
      </c>
      <c r="J10322" s="16"/>
    </row>
    <row r="10323" spans="1:10">
      <c r="A10323" s="16" t="s">
        <v>24026</v>
      </c>
      <c r="B10323" s="52" t="s">
        <v>12244</v>
      </c>
      <c r="C10323" s="16" t="str">
        <f t="shared" si="161"/>
        <v>I99 - 807</v>
      </c>
      <c r="D10323" s="52"/>
      <c r="E10323" s="52" t="s">
        <v>10726</v>
      </c>
      <c r="F10323" s="16"/>
      <c r="G10323" s="16" t="s">
        <v>10725</v>
      </c>
      <c r="H10323" s="16" t="s">
        <v>10727</v>
      </c>
      <c r="I10323" s="16" t="s">
        <v>20931</v>
      </c>
    </row>
    <row r="10324" spans="1:10">
      <c r="A10324" s="16" t="s">
        <v>9137</v>
      </c>
      <c r="B10324" s="52" t="s">
        <v>12190</v>
      </c>
      <c r="C10324" s="16" t="str">
        <f t="shared" si="161"/>
        <v>008 - 838</v>
      </c>
      <c r="D10324" s="52"/>
      <c r="E10324" s="52" t="s">
        <v>16664</v>
      </c>
      <c r="F10324" s="16"/>
      <c r="G10324" s="16" t="s">
        <v>16663</v>
      </c>
      <c r="H10324" s="16" t="s">
        <v>34573</v>
      </c>
      <c r="I10324" s="16" t="s">
        <v>9138</v>
      </c>
      <c r="J10324" s="16" t="s">
        <v>34487</v>
      </c>
    </row>
    <row r="10325" spans="1:10">
      <c r="A10325" s="16" t="s">
        <v>36319</v>
      </c>
      <c r="B10325" s="52" t="s">
        <v>22242</v>
      </c>
      <c r="C10325" s="16" t="str">
        <f t="shared" si="161"/>
        <v>016 - 221</v>
      </c>
      <c r="D10325" s="52" t="s">
        <v>34487</v>
      </c>
      <c r="E10325" s="52" t="s">
        <v>10742</v>
      </c>
      <c r="F10325" s="16" t="s">
        <v>36714</v>
      </c>
      <c r="G10325" s="16" t="s">
        <v>10741</v>
      </c>
      <c r="H10325" s="16" t="s">
        <v>32666</v>
      </c>
      <c r="I10325" s="16" t="s">
        <v>36320</v>
      </c>
    </row>
    <row r="10326" spans="1:10">
      <c r="A10326" s="16" t="s">
        <v>31672</v>
      </c>
      <c r="B10326" s="52" t="s">
        <v>17814</v>
      </c>
      <c r="C10326" s="16" t="str">
        <f t="shared" si="161"/>
        <v>012 - 130</v>
      </c>
      <c r="D10326" s="52" t="s">
        <v>36059</v>
      </c>
      <c r="E10326" s="52" t="s">
        <v>18879</v>
      </c>
      <c r="F10326" s="16" t="s">
        <v>34393</v>
      </c>
      <c r="G10326" s="16" t="s">
        <v>26253</v>
      </c>
      <c r="H10326" s="16" t="s">
        <v>32666</v>
      </c>
      <c r="I10326" s="16" t="s">
        <v>28285</v>
      </c>
    </row>
    <row r="10327" spans="1:10">
      <c r="A10327" s="16" t="s">
        <v>26799</v>
      </c>
      <c r="B10327" s="52" t="s">
        <v>18131</v>
      </c>
      <c r="C10327" s="16" t="str">
        <f t="shared" si="161"/>
        <v>I99 - 072</v>
      </c>
      <c r="D10327" s="52"/>
      <c r="E10327" s="52" t="s">
        <v>10726</v>
      </c>
      <c r="F10327" s="16"/>
      <c r="G10327" s="16" t="s">
        <v>10725</v>
      </c>
      <c r="H10327" s="16" t="s">
        <v>10727</v>
      </c>
      <c r="I10327" s="16" t="s">
        <v>26800</v>
      </c>
    </row>
    <row r="10328" spans="1:10">
      <c r="A10328" s="16" t="s">
        <v>23854</v>
      </c>
      <c r="B10328" s="52" t="s">
        <v>9010</v>
      </c>
      <c r="C10328" s="16" t="str">
        <f t="shared" si="161"/>
        <v>083 - 102</v>
      </c>
      <c r="D10328" s="52" t="s">
        <v>34487</v>
      </c>
      <c r="E10328" s="52" t="s">
        <v>21246</v>
      </c>
      <c r="F10328" s="16" t="s">
        <v>37658</v>
      </c>
      <c r="G10328" s="16" t="s">
        <v>21245</v>
      </c>
      <c r="H10328" s="16" t="s">
        <v>29917</v>
      </c>
      <c r="I10328" s="16" t="s">
        <v>23855</v>
      </c>
      <c r="J10328" s="16"/>
    </row>
    <row r="10329" spans="1:10">
      <c r="A10329" s="16" t="s">
        <v>19796</v>
      </c>
      <c r="B10329" s="52" t="s">
        <v>31064</v>
      </c>
      <c r="C10329" s="16" t="str">
        <f t="shared" si="161"/>
        <v>030 - 129</v>
      </c>
      <c r="D10329" s="52" t="s">
        <v>36059</v>
      </c>
      <c r="E10329" s="52" t="s">
        <v>35970</v>
      </c>
      <c r="F10329" s="16" t="s">
        <v>19797</v>
      </c>
      <c r="G10329" s="16" t="s">
        <v>35969</v>
      </c>
      <c r="H10329" s="16" t="s">
        <v>30334</v>
      </c>
      <c r="I10329" s="16" t="s">
        <v>19798</v>
      </c>
    </row>
    <row r="10330" spans="1:10">
      <c r="A10330" s="16" t="s">
        <v>17115</v>
      </c>
      <c r="B10330" s="52" t="s">
        <v>18132</v>
      </c>
      <c r="C10330" s="16" t="str">
        <f t="shared" si="161"/>
        <v>I99 - 350</v>
      </c>
      <c r="D10330" s="52"/>
      <c r="E10330" s="52" t="s">
        <v>10726</v>
      </c>
      <c r="F10330" s="16"/>
      <c r="G10330" s="16" t="s">
        <v>10725</v>
      </c>
      <c r="H10330" s="16" t="s">
        <v>10727</v>
      </c>
      <c r="I10330" s="16" t="s">
        <v>17116</v>
      </c>
    </row>
    <row r="10331" spans="1:10">
      <c r="A10331" s="16" t="s">
        <v>17753</v>
      </c>
      <c r="B10331" s="52" t="s">
        <v>6849</v>
      </c>
      <c r="C10331" s="16" t="str">
        <f t="shared" si="161"/>
        <v>075 - 090</v>
      </c>
      <c r="D10331" s="52" t="s">
        <v>36059</v>
      </c>
      <c r="E10331" s="52" t="s">
        <v>25912</v>
      </c>
      <c r="F10331" s="16" t="s">
        <v>1482</v>
      </c>
      <c r="G10331" s="16" t="s">
        <v>31815</v>
      </c>
      <c r="H10331" s="16" t="s">
        <v>37422</v>
      </c>
      <c r="I10331" s="16" t="s">
        <v>1483</v>
      </c>
    </row>
    <row r="10332" spans="1:10">
      <c r="A10332" s="16" t="s">
        <v>4946</v>
      </c>
      <c r="B10332" s="52" t="s">
        <v>6850</v>
      </c>
      <c r="C10332" s="16" t="str">
        <f t="shared" si="161"/>
        <v>075 - 091</v>
      </c>
      <c r="D10332" s="52" t="s">
        <v>34487</v>
      </c>
      <c r="E10332" s="52" t="s">
        <v>25912</v>
      </c>
      <c r="F10332" s="16" t="s">
        <v>27443</v>
      </c>
      <c r="G10332" s="16" t="s">
        <v>31815</v>
      </c>
      <c r="H10332" s="16" t="s">
        <v>37422</v>
      </c>
      <c r="I10332" s="16" t="s">
        <v>4947</v>
      </c>
    </row>
    <row r="10333" spans="1:10">
      <c r="A10333" s="16" t="s">
        <v>10664</v>
      </c>
      <c r="B10333" s="52" t="s">
        <v>23487</v>
      </c>
      <c r="C10333" s="16" t="str">
        <f t="shared" si="161"/>
        <v>013 - 950</v>
      </c>
      <c r="D10333" s="52"/>
      <c r="E10333" s="52" t="s">
        <v>26240</v>
      </c>
      <c r="G10333" s="16" t="s">
        <v>26239</v>
      </c>
      <c r="H10333" s="16" t="s">
        <v>32666</v>
      </c>
      <c r="I10333" s="16" t="s">
        <v>10665</v>
      </c>
      <c r="J10333" s="16" t="s">
        <v>34487</v>
      </c>
    </row>
    <row r="10334" spans="1:10">
      <c r="A10334" s="16" t="s">
        <v>10106</v>
      </c>
      <c r="B10334" s="52" t="s">
        <v>28520</v>
      </c>
      <c r="C10334" s="16" t="str">
        <f t="shared" si="161"/>
        <v>013 - 228</v>
      </c>
      <c r="D10334" s="52" t="s">
        <v>36059</v>
      </c>
      <c r="E10334" s="52" t="s">
        <v>26240</v>
      </c>
      <c r="F10334" s="16" t="s">
        <v>10107</v>
      </c>
      <c r="G10334" s="16" t="s">
        <v>26239</v>
      </c>
      <c r="H10334" s="16" t="s">
        <v>32666</v>
      </c>
      <c r="I10334" s="16" t="s">
        <v>10108</v>
      </c>
    </row>
    <row r="10335" spans="1:10">
      <c r="A10335" s="16" t="s">
        <v>28789</v>
      </c>
      <c r="B10335" s="52" t="s">
        <v>23707</v>
      </c>
      <c r="C10335" s="16" t="str">
        <f t="shared" si="161"/>
        <v>030 - 821</v>
      </c>
      <c r="D10335" s="52"/>
      <c r="E10335" s="52" t="s">
        <v>35970</v>
      </c>
      <c r="F10335" s="16"/>
      <c r="G10335" s="16" t="s">
        <v>35969</v>
      </c>
      <c r="H10335" s="16" t="s">
        <v>30334</v>
      </c>
      <c r="I10335" s="16" t="s">
        <v>28790</v>
      </c>
      <c r="J10335" s="16" t="s">
        <v>34487</v>
      </c>
    </row>
    <row r="10336" spans="1:10">
      <c r="A10336" s="16" t="s">
        <v>479</v>
      </c>
      <c r="B10336" s="52" t="s">
        <v>12118</v>
      </c>
      <c r="C10336" s="16" t="str">
        <f t="shared" si="161"/>
        <v>095 - 068</v>
      </c>
      <c r="D10336" s="52" t="s">
        <v>34487</v>
      </c>
      <c r="E10336" s="52" t="s">
        <v>5719</v>
      </c>
      <c r="F10336" s="16" t="s">
        <v>36792</v>
      </c>
      <c r="G10336" s="16" t="s">
        <v>29627</v>
      </c>
      <c r="H10336" s="16" t="s">
        <v>33521</v>
      </c>
      <c r="I10336" s="16" t="s">
        <v>480</v>
      </c>
    </row>
    <row r="10337" spans="1:10">
      <c r="A10337" s="16" t="s">
        <v>2186</v>
      </c>
      <c r="B10337" s="52" t="s">
        <v>8497</v>
      </c>
      <c r="C10337" s="16" t="str">
        <f t="shared" si="161"/>
        <v>091 - 098</v>
      </c>
      <c r="D10337" s="52" t="s">
        <v>34487</v>
      </c>
      <c r="E10337" s="52" t="s">
        <v>31546</v>
      </c>
      <c r="F10337" s="16" t="s">
        <v>12181</v>
      </c>
      <c r="G10337" s="16" t="s">
        <v>31545</v>
      </c>
      <c r="H10337" s="16" t="s">
        <v>33521</v>
      </c>
      <c r="I10337" s="16" t="s">
        <v>2187</v>
      </c>
    </row>
    <row r="10338" spans="1:10">
      <c r="A10338" s="16" t="s">
        <v>14393</v>
      </c>
      <c r="B10338" s="52" t="s">
        <v>14721</v>
      </c>
      <c r="C10338" s="16" t="str">
        <f t="shared" si="161"/>
        <v>021 - 104</v>
      </c>
      <c r="D10338" s="52" t="s">
        <v>34487</v>
      </c>
      <c r="E10338" s="52" t="s">
        <v>14657</v>
      </c>
      <c r="F10338" s="16" t="s">
        <v>14394</v>
      </c>
      <c r="G10338" s="16" t="s">
        <v>14656</v>
      </c>
      <c r="H10338" s="16" t="s">
        <v>4778</v>
      </c>
      <c r="I10338" s="16" t="s">
        <v>14395</v>
      </c>
    </row>
    <row r="10339" spans="1:10">
      <c r="A10339" s="16" t="s">
        <v>37155</v>
      </c>
      <c r="B10339" s="52" t="s">
        <v>33795</v>
      </c>
      <c r="C10339" s="16" t="str">
        <f t="shared" si="161"/>
        <v>702 - 736</v>
      </c>
      <c r="D10339" s="52"/>
      <c r="E10339" s="52"/>
      <c r="F10339" s="16"/>
      <c r="G10339" s="16" t="s">
        <v>17438</v>
      </c>
      <c r="H10339" s="16" t="s">
        <v>10727</v>
      </c>
      <c r="I10339" s="16" t="s">
        <v>37156</v>
      </c>
      <c r="J10339" s="16" t="s">
        <v>34487</v>
      </c>
    </row>
    <row r="10340" spans="1:10">
      <c r="A10340" s="16" t="s">
        <v>19662</v>
      </c>
      <c r="B10340" s="52" t="s">
        <v>25227</v>
      </c>
      <c r="C10340" s="16" t="str">
        <f t="shared" si="161"/>
        <v>054 - 056</v>
      </c>
      <c r="D10340" s="52" t="s">
        <v>34487</v>
      </c>
      <c r="E10340" s="52" t="s">
        <v>30442</v>
      </c>
      <c r="F10340" s="16" t="s">
        <v>19663</v>
      </c>
      <c r="G10340" s="16" t="s">
        <v>30441</v>
      </c>
      <c r="H10340" s="16" t="s">
        <v>1269</v>
      </c>
      <c r="I10340" s="16" t="s">
        <v>19664</v>
      </c>
    </row>
    <row r="10341" spans="1:10">
      <c r="A10341" s="16" t="s">
        <v>15262</v>
      </c>
      <c r="B10341" s="52" t="s">
        <v>11492</v>
      </c>
      <c r="C10341" s="16" t="str">
        <f t="shared" si="161"/>
        <v>079 - 150</v>
      </c>
      <c r="D10341" s="52" t="s">
        <v>34487</v>
      </c>
      <c r="E10341" s="52" t="s">
        <v>4771</v>
      </c>
      <c r="F10341" s="16" t="s">
        <v>7004</v>
      </c>
      <c r="G10341" s="16" t="s">
        <v>4770</v>
      </c>
      <c r="H10341" s="16" t="s">
        <v>4772</v>
      </c>
      <c r="I10341" s="16" t="s">
        <v>20596</v>
      </c>
      <c r="J10341" s="16" t="s">
        <v>7990</v>
      </c>
    </row>
    <row r="10342" spans="1:10">
      <c r="A10342" s="16" t="s">
        <v>20594</v>
      </c>
      <c r="B10342" s="52" t="s">
        <v>32706</v>
      </c>
      <c r="C10342" s="16" t="str">
        <f t="shared" si="161"/>
        <v>101 - 026</v>
      </c>
      <c r="D10342" s="52" t="s">
        <v>34487</v>
      </c>
      <c r="E10342" s="52" t="s">
        <v>23682</v>
      </c>
      <c r="F10342" s="16" t="s">
        <v>20595</v>
      </c>
      <c r="G10342" s="16" t="s">
        <v>23681</v>
      </c>
      <c r="H10342" s="16" t="s">
        <v>4772</v>
      </c>
      <c r="I10342" s="16" t="s">
        <v>20596</v>
      </c>
      <c r="J10342" s="16"/>
    </row>
    <row r="10343" spans="1:10">
      <c r="A10343" s="16" t="s">
        <v>31100</v>
      </c>
      <c r="B10343" s="52" t="s">
        <v>35359</v>
      </c>
      <c r="C10343" s="16" t="str">
        <f t="shared" si="161"/>
        <v>003 - 897</v>
      </c>
      <c r="D10343" s="52"/>
      <c r="E10343" s="52" t="s">
        <v>3328</v>
      </c>
      <c r="F10343" s="16"/>
      <c r="G10343" s="16" t="s">
        <v>10731</v>
      </c>
      <c r="H10343" s="16" t="s">
        <v>10732</v>
      </c>
      <c r="I10343" s="16" t="s">
        <v>36630</v>
      </c>
      <c r="J10343" s="16" t="s">
        <v>34487</v>
      </c>
    </row>
    <row r="10344" spans="1:10">
      <c r="A10344" s="16" t="s">
        <v>19177</v>
      </c>
      <c r="B10344" s="52" t="s">
        <v>18133</v>
      </c>
      <c r="C10344" s="16" t="str">
        <f t="shared" si="161"/>
        <v>I99 - 064</v>
      </c>
      <c r="D10344" s="52"/>
      <c r="E10344" s="52" t="s">
        <v>10726</v>
      </c>
      <c r="F10344" s="16"/>
      <c r="G10344" s="16" t="s">
        <v>10725</v>
      </c>
      <c r="H10344" s="16" t="s">
        <v>10727</v>
      </c>
      <c r="I10344" s="16" t="s">
        <v>19178</v>
      </c>
    </row>
    <row r="10345" spans="1:10">
      <c r="A10345" s="16" t="s">
        <v>7406</v>
      </c>
      <c r="B10345" s="52" t="s">
        <v>18134</v>
      </c>
      <c r="C10345" s="16" t="str">
        <f t="shared" si="161"/>
        <v>S99 - 135</v>
      </c>
      <c r="D10345" s="52"/>
      <c r="E10345" s="52" t="s">
        <v>15509</v>
      </c>
      <c r="F10345" s="16"/>
      <c r="G10345" s="16" t="s">
        <v>10725</v>
      </c>
      <c r="H10345" s="16" t="s">
        <v>10727</v>
      </c>
      <c r="I10345" s="16" t="s">
        <v>7407</v>
      </c>
      <c r="J10345" s="16" t="s">
        <v>7990</v>
      </c>
    </row>
    <row r="10346" spans="1:10">
      <c r="A10346" s="16" t="s">
        <v>35263</v>
      </c>
      <c r="B10346" s="52" t="s">
        <v>33790</v>
      </c>
      <c r="C10346" s="16" t="str">
        <f t="shared" si="161"/>
        <v>017 - 192</v>
      </c>
      <c r="D10346" s="52" t="s">
        <v>36059</v>
      </c>
      <c r="E10346" s="52" t="s">
        <v>22538</v>
      </c>
      <c r="F10346" s="16" t="s">
        <v>26230</v>
      </c>
      <c r="G10346" s="16" t="s">
        <v>22537</v>
      </c>
      <c r="H10346" s="16" t="s">
        <v>32666</v>
      </c>
      <c r="I10346" s="16" t="s">
        <v>35264</v>
      </c>
    </row>
    <row r="10347" spans="1:10">
      <c r="A10347" s="16" t="s">
        <v>16781</v>
      </c>
      <c r="B10347" s="52" t="s">
        <v>29207</v>
      </c>
      <c r="C10347" s="16" t="str">
        <f t="shared" si="161"/>
        <v>017 - 905</v>
      </c>
      <c r="D10347" s="52"/>
      <c r="E10347" s="52" t="s">
        <v>22538</v>
      </c>
      <c r="F10347" s="16"/>
      <c r="G10347" s="16" t="s">
        <v>22537</v>
      </c>
      <c r="H10347" s="16" t="s">
        <v>32666</v>
      </c>
      <c r="I10347" s="16" t="s">
        <v>12949</v>
      </c>
      <c r="J10347" s="16" t="s">
        <v>34487</v>
      </c>
    </row>
    <row r="10348" spans="1:10">
      <c r="A10348" s="16" t="s">
        <v>2145</v>
      </c>
      <c r="B10348" s="52" t="s">
        <v>12119</v>
      </c>
      <c r="C10348" s="16" t="str">
        <f t="shared" si="161"/>
        <v>095 - 069</v>
      </c>
      <c r="D10348" s="52" t="s">
        <v>36059</v>
      </c>
      <c r="E10348" s="52" t="s">
        <v>5719</v>
      </c>
      <c r="F10348" s="16" t="s">
        <v>2146</v>
      </c>
      <c r="G10348" s="16" t="s">
        <v>29627</v>
      </c>
      <c r="H10348" s="16" t="s">
        <v>33521</v>
      </c>
      <c r="I10348" s="16" t="s">
        <v>2147</v>
      </c>
    </row>
    <row r="10349" spans="1:10">
      <c r="A10349" s="16" t="s">
        <v>3693</v>
      </c>
      <c r="B10349" s="52" t="s">
        <v>26373</v>
      </c>
      <c r="C10349" s="16" t="str">
        <f t="shared" si="161"/>
        <v>028 - 095</v>
      </c>
      <c r="D10349" s="52" t="s">
        <v>36059</v>
      </c>
      <c r="E10349" s="52" t="s">
        <v>32659</v>
      </c>
      <c r="F10349" s="16" t="s">
        <v>35228</v>
      </c>
      <c r="G10349" s="16" t="s">
        <v>32658</v>
      </c>
      <c r="H10349" s="16" t="s">
        <v>32660</v>
      </c>
      <c r="I10349" s="16" t="s">
        <v>3694</v>
      </c>
    </row>
    <row r="10350" spans="1:10">
      <c r="A10350" s="16" t="s">
        <v>32028</v>
      </c>
      <c r="B10350" s="52" t="s">
        <v>26005</v>
      </c>
      <c r="C10350" s="16" t="str">
        <f t="shared" si="161"/>
        <v>041 - 066</v>
      </c>
      <c r="D10350" s="52" t="s">
        <v>34487</v>
      </c>
      <c r="E10350" s="52" t="s">
        <v>31873</v>
      </c>
      <c r="F10350" s="16" t="s">
        <v>30040</v>
      </c>
      <c r="G10350" s="16" t="s">
        <v>31872</v>
      </c>
      <c r="H10350" s="16" t="s">
        <v>20397</v>
      </c>
      <c r="I10350" s="16" t="s">
        <v>32029</v>
      </c>
    </row>
    <row r="10351" spans="1:10">
      <c r="A10351" s="16" t="s">
        <v>20073</v>
      </c>
      <c r="B10351" s="52" t="s">
        <v>1597</v>
      </c>
      <c r="C10351" s="16" t="str">
        <f t="shared" si="161"/>
        <v>009 - 063</v>
      </c>
      <c r="D10351" s="52" t="s">
        <v>34487</v>
      </c>
      <c r="E10351" s="52" t="s">
        <v>26840</v>
      </c>
      <c r="F10351" s="16" t="s">
        <v>20074</v>
      </c>
      <c r="G10351" s="16" t="s">
        <v>26839</v>
      </c>
      <c r="H10351" s="16" t="s">
        <v>34573</v>
      </c>
      <c r="I10351" s="16" t="s">
        <v>20075</v>
      </c>
    </row>
    <row r="10352" spans="1:10">
      <c r="A10352" s="16" t="s">
        <v>21817</v>
      </c>
      <c r="B10352" s="52" t="s">
        <v>26006</v>
      </c>
      <c r="C10352" s="16" t="str">
        <f t="shared" si="161"/>
        <v>041 - 067</v>
      </c>
      <c r="D10352" s="52" t="s">
        <v>34487</v>
      </c>
      <c r="E10352" s="52" t="s">
        <v>31873</v>
      </c>
      <c r="F10352" s="16" t="s">
        <v>35900</v>
      </c>
      <c r="G10352" s="16" t="s">
        <v>31872</v>
      </c>
      <c r="H10352" s="16" t="s">
        <v>20397</v>
      </c>
      <c r="I10352" s="16" t="s">
        <v>35901</v>
      </c>
    </row>
    <row r="10353" spans="1:10">
      <c r="A10353" s="16" t="s">
        <v>29873</v>
      </c>
      <c r="B10353" s="52" t="s">
        <v>24306</v>
      </c>
      <c r="C10353" s="16" t="str">
        <f t="shared" si="161"/>
        <v>043 - 055</v>
      </c>
      <c r="D10353" s="52" t="s">
        <v>36059</v>
      </c>
      <c r="E10353" s="52" t="s">
        <v>36775</v>
      </c>
      <c r="F10353" s="16" t="s">
        <v>27379</v>
      </c>
      <c r="G10353" s="16" t="s">
        <v>27380</v>
      </c>
      <c r="H10353" s="16" t="s">
        <v>20397</v>
      </c>
      <c r="I10353" s="16" t="s">
        <v>29874</v>
      </c>
    </row>
    <row r="10354" spans="1:10">
      <c r="A10354" s="16" t="s">
        <v>14256</v>
      </c>
      <c r="B10354" s="52" t="s">
        <v>22243</v>
      </c>
      <c r="C10354" s="16" t="str">
        <f t="shared" si="161"/>
        <v>016 - 222</v>
      </c>
      <c r="D10354" s="52" t="s">
        <v>36059</v>
      </c>
      <c r="E10354" s="52" t="s">
        <v>10742</v>
      </c>
      <c r="F10354" s="16" t="s">
        <v>14257</v>
      </c>
      <c r="G10354" s="16" t="s">
        <v>10741</v>
      </c>
      <c r="H10354" s="16" t="s">
        <v>32666</v>
      </c>
      <c r="I10354" s="16" t="s">
        <v>14258</v>
      </c>
    </row>
    <row r="10355" spans="1:10">
      <c r="A10355" s="16" t="s">
        <v>34994</v>
      </c>
      <c r="B10355" s="52" t="s">
        <v>33641</v>
      </c>
      <c r="C10355" s="16" t="str">
        <f t="shared" si="161"/>
        <v>090 - 076</v>
      </c>
      <c r="D10355" s="52" t="s">
        <v>34487</v>
      </c>
      <c r="E10355" s="52" t="s">
        <v>33520</v>
      </c>
      <c r="F10355" s="16" t="s">
        <v>16561</v>
      </c>
      <c r="G10355" s="16" t="s">
        <v>33519</v>
      </c>
      <c r="H10355" s="16" t="s">
        <v>33521</v>
      </c>
      <c r="I10355" s="16" t="s">
        <v>10525</v>
      </c>
      <c r="J10355" s="16"/>
    </row>
    <row r="10356" spans="1:10">
      <c r="A10356" s="16" t="s">
        <v>1973</v>
      </c>
      <c r="B10356" s="52" t="s">
        <v>22643</v>
      </c>
      <c r="C10356" s="16" t="str">
        <f t="shared" si="161"/>
        <v>013 - 951</v>
      </c>
      <c r="D10356" s="52"/>
      <c r="E10356" s="52" t="s">
        <v>26240</v>
      </c>
      <c r="G10356" s="16" t="s">
        <v>26239</v>
      </c>
      <c r="H10356" s="16" t="s">
        <v>32666</v>
      </c>
      <c r="I10356" s="16" t="s">
        <v>1974</v>
      </c>
      <c r="J10356" s="16" t="s">
        <v>34487</v>
      </c>
    </row>
    <row r="10357" spans="1:10">
      <c r="A10357" s="16" t="s">
        <v>28581</v>
      </c>
      <c r="B10357" s="52" t="s">
        <v>18135</v>
      </c>
      <c r="C10357" s="16" t="str">
        <f t="shared" si="161"/>
        <v>I99 - 524</v>
      </c>
      <c r="D10357" s="52"/>
      <c r="E10357" s="52" t="s">
        <v>10726</v>
      </c>
      <c r="F10357" s="16"/>
      <c r="G10357" s="16" t="s">
        <v>10725</v>
      </c>
      <c r="H10357" s="16" t="s">
        <v>10727</v>
      </c>
      <c r="I10357" s="16" t="s">
        <v>26578</v>
      </c>
    </row>
    <row r="10358" spans="1:10">
      <c r="A10358" s="16" t="s">
        <v>27625</v>
      </c>
      <c r="B10358" s="52" t="s">
        <v>34850</v>
      </c>
      <c r="C10358" s="16" t="str">
        <f t="shared" si="161"/>
        <v>070 - 083</v>
      </c>
      <c r="D10358" s="52" t="s">
        <v>36059</v>
      </c>
      <c r="E10358" s="52" t="s">
        <v>23672</v>
      </c>
      <c r="F10358" s="16" t="s">
        <v>2848</v>
      </c>
      <c r="G10358" s="16" t="s">
        <v>23671</v>
      </c>
      <c r="H10358" s="16" t="s">
        <v>10748</v>
      </c>
      <c r="I10358" s="16" t="s">
        <v>3460</v>
      </c>
    </row>
    <row r="10359" spans="1:10">
      <c r="A10359" s="16" t="s">
        <v>20227</v>
      </c>
      <c r="B10359" s="52" t="s">
        <v>21970</v>
      </c>
      <c r="C10359" s="16" t="str">
        <f t="shared" si="161"/>
        <v>091 - 099</v>
      </c>
      <c r="D10359" s="52" t="s">
        <v>34487</v>
      </c>
      <c r="E10359" s="52" t="s">
        <v>31546</v>
      </c>
      <c r="F10359" s="16" t="s">
        <v>12181</v>
      </c>
      <c r="G10359" s="16" t="s">
        <v>31545</v>
      </c>
      <c r="H10359" s="16" t="s">
        <v>33521</v>
      </c>
      <c r="I10359" s="16" t="s">
        <v>20228</v>
      </c>
    </row>
    <row r="10360" spans="1:10">
      <c r="A10360" s="16" t="s">
        <v>9280</v>
      </c>
      <c r="B10360" s="52" t="s">
        <v>8800</v>
      </c>
      <c r="C10360" s="16" t="str">
        <f t="shared" si="161"/>
        <v>010 - 064</v>
      </c>
      <c r="D10360" s="52" t="s">
        <v>34487</v>
      </c>
      <c r="E10360" s="52" t="s">
        <v>30437</v>
      </c>
      <c r="F10360" s="16" t="s">
        <v>35403</v>
      </c>
      <c r="G10360" s="16" t="s">
        <v>30436</v>
      </c>
      <c r="H10360" s="16" t="s">
        <v>34573</v>
      </c>
      <c r="I10360" s="16" t="s">
        <v>9281</v>
      </c>
      <c r="J10360" s="16"/>
    </row>
    <row r="10361" spans="1:10">
      <c r="A10361" s="16" t="s">
        <v>1096</v>
      </c>
      <c r="B10361" s="52" t="s">
        <v>12120</v>
      </c>
      <c r="C10361" s="16" t="str">
        <f t="shared" si="161"/>
        <v>095 - 070</v>
      </c>
      <c r="D10361" s="52" t="s">
        <v>34487</v>
      </c>
      <c r="E10361" s="52" t="s">
        <v>5719</v>
      </c>
      <c r="F10361" s="16" t="s">
        <v>28651</v>
      </c>
      <c r="G10361" s="16" t="s">
        <v>29627</v>
      </c>
      <c r="H10361" s="16" t="s">
        <v>33521</v>
      </c>
      <c r="I10361" s="16" t="s">
        <v>1097</v>
      </c>
    </row>
    <row r="10362" spans="1:10">
      <c r="A10362" s="16" t="s">
        <v>37080</v>
      </c>
      <c r="B10362" s="52" t="s">
        <v>33642</v>
      </c>
      <c r="C10362" s="16" t="str">
        <f t="shared" si="161"/>
        <v>090 - 077</v>
      </c>
      <c r="D10362" s="52" t="s">
        <v>36059</v>
      </c>
      <c r="E10362" s="52" t="s">
        <v>33520</v>
      </c>
      <c r="F10362" s="16" t="s">
        <v>37081</v>
      </c>
      <c r="G10362" s="16" t="s">
        <v>33519</v>
      </c>
      <c r="H10362" s="16" t="s">
        <v>33521</v>
      </c>
      <c r="I10362" s="16" t="s">
        <v>37082</v>
      </c>
      <c r="J10362" s="16"/>
    </row>
    <row r="10363" spans="1:10">
      <c r="A10363" s="16" t="s">
        <v>4014</v>
      </c>
      <c r="B10363" s="52" t="s">
        <v>35291</v>
      </c>
      <c r="C10363" s="16" t="str">
        <f t="shared" si="161"/>
        <v>015 - 967</v>
      </c>
      <c r="D10363" s="52"/>
      <c r="E10363" s="52" t="s">
        <v>32665</v>
      </c>
      <c r="G10363" s="16" t="s">
        <v>32664</v>
      </c>
      <c r="H10363" s="16" t="s">
        <v>32666</v>
      </c>
      <c r="I10363" s="16" t="s">
        <v>4015</v>
      </c>
      <c r="J10363" s="16" t="s">
        <v>34487</v>
      </c>
    </row>
    <row r="10364" spans="1:10">
      <c r="A10364" s="16" t="s">
        <v>30642</v>
      </c>
      <c r="B10364" s="52" t="s">
        <v>35292</v>
      </c>
      <c r="C10364" s="16" t="str">
        <f t="shared" si="161"/>
        <v>015 - 227</v>
      </c>
      <c r="D10364" s="52" t="s">
        <v>36059</v>
      </c>
      <c r="E10364" s="52" t="s">
        <v>32665</v>
      </c>
      <c r="F10364" s="16" t="s">
        <v>34295</v>
      </c>
      <c r="G10364" s="16" t="s">
        <v>32664</v>
      </c>
      <c r="H10364" s="16" t="s">
        <v>32666</v>
      </c>
      <c r="I10364" s="16" t="s">
        <v>30643</v>
      </c>
    </row>
    <row r="10365" spans="1:10">
      <c r="A10365" s="16" t="s">
        <v>2562</v>
      </c>
      <c r="B10365" s="52" t="s">
        <v>16084</v>
      </c>
      <c r="C10365" s="16" t="str">
        <f t="shared" si="161"/>
        <v>092 - 088</v>
      </c>
      <c r="D10365" s="52" t="s">
        <v>36059</v>
      </c>
      <c r="E10365" s="52" t="s">
        <v>3326</v>
      </c>
      <c r="F10365" s="16" t="s">
        <v>29863</v>
      </c>
      <c r="G10365" s="16" t="s">
        <v>30322</v>
      </c>
      <c r="H10365" s="16" t="s">
        <v>33521</v>
      </c>
      <c r="I10365" s="16" t="s">
        <v>2563</v>
      </c>
    </row>
    <row r="10366" spans="1:10">
      <c r="A10366" s="16" t="s">
        <v>20277</v>
      </c>
      <c r="B10366" s="52" t="s">
        <v>16085</v>
      </c>
      <c r="C10366" s="16" t="str">
        <f t="shared" si="161"/>
        <v>092 - 089</v>
      </c>
      <c r="D10366" s="52" t="s">
        <v>34487</v>
      </c>
      <c r="E10366" s="52" t="s">
        <v>3326</v>
      </c>
      <c r="F10366" s="16" t="s">
        <v>29863</v>
      </c>
      <c r="G10366" s="16" t="s">
        <v>30322</v>
      </c>
      <c r="H10366" s="16" t="s">
        <v>33521</v>
      </c>
      <c r="I10366" s="16" t="s">
        <v>20278</v>
      </c>
    </row>
    <row r="10367" spans="1:10">
      <c r="A10367" s="16" t="s">
        <v>19962</v>
      </c>
      <c r="B10367" s="52" t="s">
        <v>21971</v>
      </c>
      <c r="C10367" s="16" t="str">
        <f t="shared" si="161"/>
        <v>091 - 100</v>
      </c>
      <c r="D10367" s="52" t="s">
        <v>34487</v>
      </c>
      <c r="E10367" s="52" t="s">
        <v>31546</v>
      </c>
      <c r="F10367" s="16" t="s">
        <v>12181</v>
      </c>
      <c r="G10367" s="16" t="s">
        <v>31545</v>
      </c>
      <c r="H10367" s="16" t="s">
        <v>33521</v>
      </c>
      <c r="I10367" s="16" t="s">
        <v>19963</v>
      </c>
    </row>
    <row r="10368" spans="1:10">
      <c r="A10368" s="16" t="s">
        <v>232</v>
      </c>
      <c r="B10368" s="52" t="s">
        <v>21128</v>
      </c>
      <c r="C10368" s="16" t="str">
        <f t="shared" si="161"/>
        <v>001 - 281</v>
      </c>
      <c r="D10368" s="52" t="s">
        <v>34487</v>
      </c>
      <c r="E10368" s="52" t="s">
        <v>37671</v>
      </c>
      <c r="F10368" s="16" t="s">
        <v>25207</v>
      </c>
      <c r="G10368" s="16" t="s">
        <v>37670</v>
      </c>
      <c r="H10368" s="16" t="s">
        <v>10732</v>
      </c>
      <c r="I10368" s="16" t="s">
        <v>5145</v>
      </c>
    </row>
    <row r="10369" spans="1:10">
      <c r="A10369" s="16" t="s">
        <v>3941</v>
      </c>
      <c r="B10369" s="52" t="s">
        <v>21128</v>
      </c>
      <c r="C10369" s="16" t="str">
        <f t="shared" si="161"/>
        <v>001 - 932</v>
      </c>
      <c r="D10369" s="52"/>
      <c r="E10369" s="52" t="s">
        <v>37671</v>
      </c>
      <c r="G10369" s="16" t="s">
        <v>37670</v>
      </c>
      <c r="H10369" s="16" t="s">
        <v>10732</v>
      </c>
      <c r="I10369" s="16" t="s">
        <v>5145</v>
      </c>
      <c r="J10369" s="16" t="s">
        <v>34487</v>
      </c>
    </row>
    <row r="10370" spans="1:10">
      <c r="A10370" s="16" t="s">
        <v>5146</v>
      </c>
      <c r="B10370" s="52" t="s">
        <v>21129</v>
      </c>
      <c r="C10370" s="16" t="str">
        <f t="shared" si="161"/>
        <v>001 - 282</v>
      </c>
      <c r="D10370" s="52" t="s">
        <v>34487</v>
      </c>
      <c r="E10370" s="52" t="s">
        <v>37671</v>
      </c>
      <c r="F10370" s="16" t="s">
        <v>4160</v>
      </c>
      <c r="G10370" s="16" t="s">
        <v>37670</v>
      </c>
      <c r="H10370" s="16" t="s">
        <v>10732</v>
      </c>
      <c r="I10370" s="16" t="s">
        <v>5147</v>
      </c>
    </row>
    <row r="10371" spans="1:10">
      <c r="A10371" s="16" t="s">
        <v>5568</v>
      </c>
      <c r="B10371" s="52" t="s">
        <v>24307</v>
      </c>
      <c r="C10371" s="16" t="str">
        <f t="shared" si="161"/>
        <v>043 - 056</v>
      </c>
      <c r="D10371" s="52" t="s">
        <v>34487</v>
      </c>
      <c r="E10371" s="52" t="s">
        <v>36775</v>
      </c>
      <c r="F10371" s="16" t="s">
        <v>22778</v>
      </c>
      <c r="G10371" s="16" t="s">
        <v>27380</v>
      </c>
      <c r="H10371" s="16" t="s">
        <v>20397</v>
      </c>
      <c r="I10371" s="16" t="s">
        <v>5569</v>
      </c>
    </row>
    <row r="10372" spans="1:10">
      <c r="A10372" s="16" t="s">
        <v>4521</v>
      </c>
      <c r="B10372" s="52" t="s">
        <v>8507</v>
      </c>
      <c r="C10372" s="16" t="str">
        <f t="shared" ref="C10372:C10435" si="162">MID(A10372,1,3) &amp;" - " &amp;MID(A10372,4,3)</f>
        <v>004 - 822</v>
      </c>
      <c r="D10372" s="52"/>
      <c r="E10372" s="52" t="s">
        <v>10758</v>
      </c>
      <c r="F10372" s="16"/>
      <c r="G10372" s="16" t="s">
        <v>10757</v>
      </c>
      <c r="H10372" s="16" t="s">
        <v>10732</v>
      </c>
      <c r="I10372" s="16" t="s">
        <v>2034</v>
      </c>
      <c r="J10372" s="16" t="s">
        <v>34487</v>
      </c>
    </row>
    <row r="10373" spans="1:10">
      <c r="A10373" s="16" t="s">
        <v>35953</v>
      </c>
      <c r="B10373" s="52" t="s">
        <v>30580</v>
      </c>
      <c r="C10373" s="16" t="str">
        <f t="shared" si="162"/>
        <v>082 - 075</v>
      </c>
      <c r="D10373" s="52" t="s">
        <v>34487</v>
      </c>
      <c r="E10373" s="52" t="s">
        <v>1263</v>
      </c>
      <c r="F10373" s="16" t="s">
        <v>19312</v>
      </c>
      <c r="G10373" s="16" t="s">
        <v>1262</v>
      </c>
      <c r="H10373" s="16" t="s">
        <v>29917</v>
      </c>
      <c r="I10373" s="16" t="s">
        <v>35954</v>
      </c>
    </row>
    <row r="10374" spans="1:10">
      <c r="A10374" s="16" t="s">
        <v>2714</v>
      </c>
      <c r="B10374" s="52" t="s">
        <v>37731</v>
      </c>
      <c r="C10374" s="16" t="str">
        <f t="shared" si="162"/>
        <v>031 - 874</v>
      </c>
      <c r="D10374" s="52"/>
      <c r="E10374" s="52" t="s">
        <v>7531</v>
      </c>
      <c r="F10374" s="16"/>
      <c r="G10374" s="16" t="s">
        <v>7530</v>
      </c>
      <c r="H10374" s="16" t="s">
        <v>30334</v>
      </c>
      <c r="I10374" s="16" t="s">
        <v>2715</v>
      </c>
      <c r="J10374" s="16" t="s">
        <v>34487</v>
      </c>
    </row>
    <row r="10375" spans="1:10">
      <c r="A10375" s="16" t="s">
        <v>1484</v>
      </c>
      <c r="B10375" s="52" t="s">
        <v>16086</v>
      </c>
      <c r="C10375" s="16" t="str">
        <f t="shared" si="162"/>
        <v>092 - 090</v>
      </c>
      <c r="D10375" s="52" t="s">
        <v>34487</v>
      </c>
      <c r="E10375" s="52" t="s">
        <v>3326</v>
      </c>
      <c r="F10375" s="16" t="s">
        <v>36750</v>
      </c>
      <c r="G10375" s="16" t="s">
        <v>30322</v>
      </c>
      <c r="H10375" s="16" t="s">
        <v>33521</v>
      </c>
      <c r="I10375" s="16" t="s">
        <v>1485</v>
      </c>
    </row>
    <row r="10376" spans="1:10">
      <c r="A10376" s="16" t="s">
        <v>36078</v>
      </c>
      <c r="B10376" s="52" t="s">
        <v>18136</v>
      </c>
      <c r="C10376" s="16" t="str">
        <f t="shared" si="162"/>
        <v>I99 - 081</v>
      </c>
      <c r="D10376" s="52"/>
      <c r="E10376" s="52" t="s">
        <v>10726</v>
      </c>
      <c r="F10376" s="16"/>
      <c r="G10376" s="16" t="s">
        <v>10725</v>
      </c>
      <c r="H10376" s="16" t="s">
        <v>10727</v>
      </c>
      <c r="I10376" s="16" t="s">
        <v>12182</v>
      </c>
    </row>
    <row r="10377" spans="1:10">
      <c r="A10377" s="16" t="s">
        <v>4581</v>
      </c>
      <c r="B10377" s="52" t="s">
        <v>18137</v>
      </c>
      <c r="C10377" s="16" t="str">
        <f t="shared" si="162"/>
        <v>S99 - 143</v>
      </c>
      <c r="D10377" s="52"/>
      <c r="E10377" s="52" t="s">
        <v>15509</v>
      </c>
      <c r="G10377" s="16" t="s">
        <v>10725</v>
      </c>
      <c r="H10377" s="16" t="s">
        <v>10727</v>
      </c>
      <c r="I10377" s="16" t="s">
        <v>4582</v>
      </c>
      <c r="J10377" s="16" t="s">
        <v>7990</v>
      </c>
    </row>
    <row r="10378" spans="1:10">
      <c r="A10378" s="16" t="s">
        <v>23395</v>
      </c>
      <c r="B10378" s="52" t="s">
        <v>14732</v>
      </c>
      <c r="C10378" s="16" t="str">
        <f t="shared" si="162"/>
        <v>047 - 021</v>
      </c>
      <c r="D10378" s="52" t="s">
        <v>34487</v>
      </c>
      <c r="E10378" s="52" t="s">
        <v>26235</v>
      </c>
      <c r="F10378" s="16" t="s">
        <v>32409</v>
      </c>
      <c r="G10378" s="16" t="s">
        <v>26234</v>
      </c>
      <c r="H10378" s="16" t="s">
        <v>30328</v>
      </c>
      <c r="I10378" s="16" t="s">
        <v>23396</v>
      </c>
    </row>
    <row r="10379" spans="1:10">
      <c r="A10379" s="16" t="s">
        <v>19883</v>
      </c>
      <c r="B10379" s="52" t="s">
        <v>18079</v>
      </c>
      <c r="C10379" s="16" t="str">
        <f t="shared" si="162"/>
        <v>018 - 881</v>
      </c>
      <c r="D10379" s="52"/>
      <c r="E10379" s="52" t="s">
        <v>35975</v>
      </c>
      <c r="F10379" s="16"/>
      <c r="G10379" s="16" t="s">
        <v>35974</v>
      </c>
      <c r="H10379" s="16" t="s">
        <v>32666</v>
      </c>
      <c r="I10379" s="16" t="s">
        <v>19884</v>
      </c>
      <c r="J10379" s="16" t="s">
        <v>34487</v>
      </c>
    </row>
    <row r="10380" spans="1:10">
      <c r="A10380" s="16" t="s">
        <v>37063</v>
      </c>
      <c r="B10380" s="52" t="s">
        <v>33703</v>
      </c>
      <c r="C10380" s="16" t="str">
        <f t="shared" si="162"/>
        <v>078 - 152</v>
      </c>
      <c r="D10380" s="52" t="s">
        <v>34487</v>
      </c>
      <c r="E10380" s="52" t="s">
        <v>1697</v>
      </c>
      <c r="F10380" s="16" t="s">
        <v>12999</v>
      </c>
      <c r="G10380" s="16" t="s">
        <v>1696</v>
      </c>
      <c r="H10380" s="16" t="s">
        <v>4772</v>
      </c>
      <c r="I10380" s="16" t="s">
        <v>37064</v>
      </c>
    </row>
    <row r="10381" spans="1:10">
      <c r="A10381" s="16" t="s">
        <v>22422</v>
      </c>
      <c r="B10381" s="52" t="s">
        <v>2420</v>
      </c>
      <c r="C10381" s="16" t="str">
        <f t="shared" si="162"/>
        <v>057 - 072</v>
      </c>
      <c r="D10381" s="52" t="s">
        <v>34487</v>
      </c>
      <c r="E10381" s="52" t="s">
        <v>18919</v>
      </c>
      <c r="F10381" s="16" t="s">
        <v>17984</v>
      </c>
      <c r="G10381" s="16" t="s">
        <v>18918</v>
      </c>
      <c r="H10381" s="16" t="s">
        <v>20396</v>
      </c>
      <c r="I10381" s="16" t="s">
        <v>22423</v>
      </c>
    </row>
    <row r="10382" spans="1:10">
      <c r="A10382" s="16" t="s">
        <v>29156</v>
      </c>
      <c r="B10382" s="52" t="s">
        <v>16738</v>
      </c>
      <c r="C10382" s="16" t="str">
        <f t="shared" si="162"/>
        <v>069 - 098</v>
      </c>
      <c r="D10382" s="52" t="s">
        <v>36059</v>
      </c>
      <c r="E10382" s="52" t="s">
        <v>36727</v>
      </c>
      <c r="F10382" s="16" t="s">
        <v>24768</v>
      </c>
      <c r="G10382" s="16" t="s">
        <v>36726</v>
      </c>
      <c r="H10382" s="16" t="s">
        <v>15395</v>
      </c>
      <c r="I10382" s="16" t="s">
        <v>21323</v>
      </c>
    </row>
    <row r="10383" spans="1:10">
      <c r="A10383" s="16" t="s">
        <v>22614</v>
      </c>
      <c r="B10383" s="52" t="s">
        <v>14722</v>
      </c>
      <c r="C10383" s="16" t="str">
        <f t="shared" si="162"/>
        <v>021 - 105</v>
      </c>
      <c r="D10383" s="52" t="s">
        <v>34487</v>
      </c>
      <c r="E10383" s="52" t="s">
        <v>14657</v>
      </c>
      <c r="F10383" s="16" t="s">
        <v>31106</v>
      </c>
      <c r="G10383" s="16" t="s">
        <v>14656</v>
      </c>
      <c r="H10383" s="16" t="s">
        <v>4778</v>
      </c>
      <c r="I10383" s="16" t="s">
        <v>22615</v>
      </c>
    </row>
    <row r="10384" spans="1:10">
      <c r="A10384" s="16" t="s">
        <v>1667</v>
      </c>
      <c r="B10384" s="52" t="s">
        <v>1598</v>
      </c>
      <c r="C10384" s="16" t="str">
        <f t="shared" si="162"/>
        <v>009 - 064</v>
      </c>
      <c r="D10384" s="52" t="s">
        <v>34487</v>
      </c>
      <c r="E10384" s="52" t="s">
        <v>26840</v>
      </c>
      <c r="F10384" s="16" t="s">
        <v>27765</v>
      </c>
      <c r="G10384" s="16" t="s">
        <v>26839</v>
      </c>
      <c r="H10384" s="16" t="s">
        <v>34573</v>
      </c>
      <c r="I10384" s="16" t="s">
        <v>1668</v>
      </c>
      <c r="J10384" s="16"/>
    </row>
    <row r="10385" spans="1:10">
      <c r="A10385" s="16" t="s">
        <v>36414</v>
      </c>
      <c r="B10385" s="52" t="s">
        <v>25558</v>
      </c>
      <c r="C10385" s="16" t="str">
        <f t="shared" si="162"/>
        <v>046 - 031</v>
      </c>
      <c r="D10385" s="52" t="s">
        <v>34487</v>
      </c>
      <c r="E10385" s="52" t="s">
        <v>8862</v>
      </c>
      <c r="F10385" s="16" t="s">
        <v>36639</v>
      </c>
      <c r="G10385" s="16" t="s">
        <v>8861</v>
      </c>
      <c r="H10385" s="16" t="s">
        <v>30328</v>
      </c>
      <c r="I10385" s="16" t="s">
        <v>36415</v>
      </c>
      <c r="J10385" s="16"/>
    </row>
    <row r="10386" spans="1:10">
      <c r="A10386" s="16" t="s">
        <v>5083</v>
      </c>
      <c r="B10386" s="52" t="s">
        <v>34228</v>
      </c>
      <c r="C10386" s="16" t="str">
        <f t="shared" si="162"/>
        <v>048 - 046</v>
      </c>
      <c r="D10386" s="52" t="s">
        <v>34487</v>
      </c>
      <c r="E10386" s="52" t="s">
        <v>29538</v>
      </c>
      <c r="F10386" s="16" t="s">
        <v>24332</v>
      </c>
      <c r="G10386" s="16" t="s">
        <v>29537</v>
      </c>
      <c r="H10386" s="16" t="s">
        <v>30328</v>
      </c>
      <c r="I10386" s="16" t="s">
        <v>24333</v>
      </c>
    </row>
    <row r="10387" spans="1:10">
      <c r="A10387" s="16" t="s">
        <v>28033</v>
      </c>
      <c r="B10387" s="52" t="s">
        <v>5860</v>
      </c>
      <c r="C10387" s="16" t="str">
        <f t="shared" si="162"/>
        <v>005 - 819</v>
      </c>
      <c r="D10387" s="52"/>
      <c r="E10387" s="52" t="s">
        <v>18693</v>
      </c>
      <c r="F10387" s="16"/>
      <c r="G10387" s="16" t="s">
        <v>18692</v>
      </c>
      <c r="H10387" s="16" t="s">
        <v>10732</v>
      </c>
      <c r="I10387" s="16" t="s">
        <v>1674</v>
      </c>
      <c r="J10387" s="16" t="s">
        <v>34487</v>
      </c>
    </row>
    <row r="10388" spans="1:10">
      <c r="A10388" s="16" t="s">
        <v>31375</v>
      </c>
      <c r="B10388" s="52" t="s">
        <v>27741</v>
      </c>
      <c r="C10388" s="16" t="str">
        <f t="shared" si="162"/>
        <v>076 - 094</v>
      </c>
      <c r="D10388" s="52" t="s">
        <v>34487</v>
      </c>
      <c r="E10388" s="52" t="s">
        <v>13510</v>
      </c>
      <c r="F10388" s="16" t="s">
        <v>13508</v>
      </c>
      <c r="G10388" s="16" t="s">
        <v>13509</v>
      </c>
      <c r="H10388" s="16" t="s">
        <v>13511</v>
      </c>
      <c r="I10388" s="16" t="s">
        <v>31376</v>
      </c>
    </row>
    <row r="10389" spans="1:10">
      <c r="A10389" s="16" t="s">
        <v>12719</v>
      </c>
      <c r="B10389" s="52" t="s">
        <v>5861</v>
      </c>
      <c r="C10389" s="16" t="str">
        <f t="shared" si="162"/>
        <v>005 - 111</v>
      </c>
      <c r="D10389" s="52" t="s">
        <v>36059</v>
      </c>
      <c r="E10389" s="52" t="s">
        <v>18693</v>
      </c>
      <c r="F10389" s="16" t="s">
        <v>30839</v>
      </c>
      <c r="G10389" s="16" t="s">
        <v>18692</v>
      </c>
      <c r="H10389" s="16" t="s">
        <v>10732</v>
      </c>
      <c r="I10389" s="16" t="s">
        <v>12720</v>
      </c>
    </row>
    <row r="10390" spans="1:10">
      <c r="A10390" s="16" t="s">
        <v>10541</v>
      </c>
      <c r="B10390" s="52" t="s">
        <v>35360</v>
      </c>
      <c r="C10390" s="16" t="str">
        <f t="shared" si="162"/>
        <v>003 - 898</v>
      </c>
      <c r="D10390" s="52"/>
      <c r="E10390" s="52" t="s">
        <v>3328</v>
      </c>
      <c r="F10390" s="16"/>
      <c r="G10390" s="16" t="s">
        <v>10731</v>
      </c>
      <c r="H10390" s="16" t="s">
        <v>10732</v>
      </c>
      <c r="I10390" s="16" t="s">
        <v>10542</v>
      </c>
      <c r="J10390" s="16" t="s">
        <v>34487</v>
      </c>
    </row>
    <row r="10391" spans="1:10">
      <c r="A10391" s="16" t="s">
        <v>19281</v>
      </c>
      <c r="B10391" s="52" t="s">
        <v>34229</v>
      </c>
      <c r="C10391" s="16" t="str">
        <f t="shared" si="162"/>
        <v>048 - 047</v>
      </c>
      <c r="D10391" s="52" t="s">
        <v>34487</v>
      </c>
      <c r="E10391" s="52" t="s">
        <v>29538</v>
      </c>
      <c r="F10391" s="16" t="s">
        <v>19282</v>
      </c>
      <c r="G10391" s="16" t="s">
        <v>29537</v>
      </c>
      <c r="H10391" s="16" t="s">
        <v>30328</v>
      </c>
      <c r="I10391" s="16" t="s">
        <v>10421</v>
      </c>
      <c r="J10391" s="16" t="s">
        <v>7990</v>
      </c>
    </row>
    <row r="10392" spans="1:10">
      <c r="A10392" s="16" t="s">
        <v>10419</v>
      </c>
      <c r="B10392" s="52" t="s">
        <v>19532</v>
      </c>
      <c r="C10392" s="16" t="str">
        <f t="shared" si="162"/>
        <v>100 - 006</v>
      </c>
      <c r="D10392" s="52" t="s">
        <v>34487</v>
      </c>
      <c r="E10392" s="52" t="s">
        <v>682</v>
      </c>
      <c r="F10392" s="16" t="s">
        <v>10420</v>
      </c>
      <c r="G10392" s="16" t="s">
        <v>681</v>
      </c>
      <c r="H10392" s="16" t="s">
        <v>30328</v>
      </c>
      <c r="I10392" s="16" t="s">
        <v>10421</v>
      </c>
    </row>
    <row r="10393" spans="1:10">
      <c r="A10393" s="16" t="s">
        <v>4466</v>
      </c>
      <c r="B10393" s="52" t="s">
        <v>4139</v>
      </c>
      <c r="C10393" s="16" t="str">
        <f t="shared" si="162"/>
        <v>019 - 111</v>
      </c>
      <c r="D10393" s="52" t="s">
        <v>36059</v>
      </c>
      <c r="E10393" s="52" t="s">
        <v>23092</v>
      </c>
      <c r="F10393" s="16" t="s">
        <v>32434</v>
      </c>
      <c r="G10393" s="16" t="s">
        <v>23091</v>
      </c>
      <c r="H10393" s="16" t="s">
        <v>32666</v>
      </c>
      <c r="I10393" s="16" t="s">
        <v>4467</v>
      </c>
      <c r="J10393" s="16"/>
    </row>
    <row r="10394" spans="1:10">
      <c r="A10394" s="16" t="s">
        <v>35490</v>
      </c>
      <c r="B10394" s="52" t="s">
        <v>35293</v>
      </c>
      <c r="C10394" s="16" t="str">
        <f t="shared" si="162"/>
        <v>015 - 968</v>
      </c>
      <c r="D10394" s="52"/>
      <c r="E10394" s="52" t="s">
        <v>32665</v>
      </c>
      <c r="G10394" s="16" t="s">
        <v>32664</v>
      </c>
      <c r="H10394" s="16" t="s">
        <v>32666</v>
      </c>
      <c r="I10394" s="16" t="s">
        <v>35491</v>
      </c>
      <c r="J10394" s="16" t="s">
        <v>34487</v>
      </c>
    </row>
    <row r="10395" spans="1:10">
      <c r="A10395" s="16" t="s">
        <v>9963</v>
      </c>
      <c r="B10395" s="52" t="s">
        <v>21130</v>
      </c>
      <c r="C10395" s="16" t="str">
        <f t="shared" si="162"/>
        <v>001 - 283</v>
      </c>
      <c r="D10395" s="52" t="s">
        <v>34487</v>
      </c>
      <c r="E10395" s="52" t="s">
        <v>37671</v>
      </c>
      <c r="F10395" s="16" t="s">
        <v>6454</v>
      </c>
      <c r="G10395" s="16" t="s">
        <v>37670</v>
      </c>
      <c r="H10395" s="16" t="s">
        <v>10732</v>
      </c>
      <c r="I10395" s="16" t="s">
        <v>10043</v>
      </c>
    </row>
    <row r="10396" spans="1:10">
      <c r="A10396" s="16" t="s">
        <v>21382</v>
      </c>
      <c r="B10396" s="52" t="s">
        <v>4140</v>
      </c>
      <c r="C10396" s="16" t="str">
        <f t="shared" si="162"/>
        <v>019 - 112</v>
      </c>
      <c r="D10396" s="52" t="s">
        <v>36059</v>
      </c>
      <c r="E10396" s="52" t="s">
        <v>23092</v>
      </c>
      <c r="F10396" s="16" t="s">
        <v>21383</v>
      </c>
      <c r="G10396" s="16" t="s">
        <v>23091</v>
      </c>
      <c r="H10396" s="16" t="s">
        <v>32666</v>
      </c>
      <c r="I10396" s="16" t="s">
        <v>21384</v>
      </c>
    </row>
    <row r="10397" spans="1:10">
      <c r="A10397" s="16" t="s">
        <v>23573</v>
      </c>
      <c r="B10397" s="52" t="s">
        <v>4141</v>
      </c>
      <c r="C10397" s="16" t="str">
        <f t="shared" si="162"/>
        <v>019 - 918</v>
      </c>
      <c r="D10397" s="52"/>
      <c r="E10397" s="52" t="s">
        <v>23092</v>
      </c>
      <c r="G10397" s="16" t="s">
        <v>23091</v>
      </c>
      <c r="H10397" s="16" t="s">
        <v>32666</v>
      </c>
      <c r="I10397" s="16" t="s">
        <v>5162</v>
      </c>
      <c r="J10397" s="16" t="s">
        <v>34487</v>
      </c>
    </row>
    <row r="10398" spans="1:10">
      <c r="A10398" s="16" t="s">
        <v>15149</v>
      </c>
      <c r="B10398" s="52" t="s">
        <v>29978</v>
      </c>
      <c r="C10398" s="16" t="str">
        <f t="shared" si="162"/>
        <v>061 - 095</v>
      </c>
      <c r="D10398" s="52" t="s">
        <v>36059</v>
      </c>
      <c r="E10398" s="52" t="s">
        <v>26249</v>
      </c>
      <c r="F10398" s="16" t="s">
        <v>18216</v>
      </c>
      <c r="G10398" s="16" t="s">
        <v>26248</v>
      </c>
      <c r="H10398" s="16" t="s">
        <v>30282</v>
      </c>
      <c r="I10398" s="16" t="s">
        <v>18217</v>
      </c>
    </row>
    <row r="10399" spans="1:10">
      <c r="A10399" s="16" t="s">
        <v>15693</v>
      </c>
      <c r="B10399" s="52" t="s">
        <v>18080</v>
      </c>
      <c r="C10399" s="16" t="str">
        <f t="shared" si="162"/>
        <v>018 - 882</v>
      </c>
      <c r="D10399" s="52"/>
      <c r="E10399" s="52" t="s">
        <v>35975</v>
      </c>
      <c r="F10399" s="16"/>
      <c r="G10399" s="16" t="s">
        <v>35974</v>
      </c>
      <c r="H10399" s="16" t="s">
        <v>32666</v>
      </c>
      <c r="I10399" s="16" t="s">
        <v>15694</v>
      </c>
      <c r="J10399" s="16" t="s">
        <v>34487</v>
      </c>
    </row>
    <row r="10400" spans="1:10">
      <c r="A10400" s="16" t="s">
        <v>8229</v>
      </c>
      <c r="B10400" s="52" t="s">
        <v>17130</v>
      </c>
      <c r="C10400" s="16" t="str">
        <f t="shared" si="162"/>
        <v>093 - 052</v>
      </c>
      <c r="D10400" s="52" t="s">
        <v>36059</v>
      </c>
      <c r="E10400" s="52" t="s">
        <v>14112</v>
      </c>
      <c r="F10400" s="16" t="s">
        <v>14110</v>
      </c>
      <c r="G10400" s="16" t="s">
        <v>14111</v>
      </c>
      <c r="H10400" s="16" t="s">
        <v>30334</v>
      </c>
      <c r="I10400" s="16" t="s">
        <v>8230</v>
      </c>
      <c r="J10400" s="16"/>
    </row>
    <row r="10401" spans="1:10">
      <c r="A10401" s="16" t="s">
        <v>15086</v>
      </c>
      <c r="B10401" s="52" t="s">
        <v>21131</v>
      </c>
      <c r="C10401" s="16" t="str">
        <f t="shared" si="162"/>
        <v>001 - 284</v>
      </c>
      <c r="D10401" s="52" t="s">
        <v>34487</v>
      </c>
      <c r="E10401" s="52" t="s">
        <v>37671</v>
      </c>
      <c r="F10401" s="16" t="s">
        <v>10415</v>
      </c>
      <c r="G10401" s="16" t="s">
        <v>37670</v>
      </c>
      <c r="H10401" s="16" t="s">
        <v>10732</v>
      </c>
      <c r="I10401" s="16" t="s">
        <v>15087</v>
      </c>
    </row>
    <row r="10402" spans="1:10">
      <c r="A10402" s="16" t="s">
        <v>6218</v>
      </c>
      <c r="B10402" s="52" t="s">
        <v>498</v>
      </c>
      <c r="C10402" s="16" t="str">
        <f t="shared" si="162"/>
        <v>018 - 166</v>
      </c>
      <c r="D10402" s="52" t="s">
        <v>34487</v>
      </c>
      <c r="E10402" s="52" t="s">
        <v>35975</v>
      </c>
      <c r="F10402" s="16" t="s">
        <v>16332</v>
      </c>
      <c r="G10402" s="16" t="s">
        <v>35974</v>
      </c>
      <c r="H10402" s="16" t="s">
        <v>32666</v>
      </c>
      <c r="I10402" s="16" t="s">
        <v>6219</v>
      </c>
    </row>
    <row r="10403" spans="1:10">
      <c r="A10403" s="16" t="s">
        <v>23909</v>
      </c>
      <c r="B10403" s="52" t="s">
        <v>14723</v>
      </c>
      <c r="C10403" s="16" t="str">
        <f t="shared" si="162"/>
        <v>021 - 107</v>
      </c>
      <c r="D10403" s="52" t="s">
        <v>34487</v>
      </c>
      <c r="E10403" s="52" t="s">
        <v>14657</v>
      </c>
      <c r="F10403" s="16" t="s">
        <v>23910</v>
      </c>
      <c r="G10403" s="16" t="s">
        <v>14656</v>
      </c>
      <c r="H10403" s="16" t="s">
        <v>4778</v>
      </c>
      <c r="I10403" s="16" t="s">
        <v>23911</v>
      </c>
    </row>
    <row r="10404" spans="1:10">
      <c r="A10404" s="16" t="s">
        <v>31139</v>
      </c>
      <c r="B10404" s="52" t="s">
        <v>17815</v>
      </c>
      <c r="C10404" s="16" t="str">
        <f t="shared" si="162"/>
        <v>012 - 911</v>
      </c>
      <c r="D10404" s="52"/>
      <c r="E10404" s="52" t="s">
        <v>18879</v>
      </c>
      <c r="G10404" s="16" t="s">
        <v>26253</v>
      </c>
      <c r="H10404" s="16" t="s">
        <v>32666</v>
      </c>
      <c r="I10404" s="16" t="s">
        <v>31140</v>
      </c>
      <c r="J10404" s="16" t="s">
        <v>34487</v>
      </c>
    </row>
    <row r="10405" spans="1:10">
      <c r="A10405" s="16" t="s">
        <v>25547</v>
      </c>
      <c r="B10405" s="52" t="s">
        <v>32908</v>
      </c>
      <c r="C10405" s="16" t="str">
        <f t="shared" si="162"/>
        <v>014 - 074</v>
      </c>
      <c r="D10405" s="52" t="s">
        <v>34487</v>
      </c>
      <c r="E10405" s="52" t="s">
        <v>31453</v>
      </c>
      <c r="F10405" s="16" t="s">
        <v>3370</v>
      </c>
      <c r="G10405" s="16" t="s">
        <v>31452</v>
      </c>
      <c r="H10405" s="16" t="s">
        <v>32666</v>
      </c>
      <c r="I10405" s="16" t="s">
        <v>25548</v>
      </c>
    </row>
    <row r="10406" spans="1:10">
      <c r="A10406" s="16" t="s">
        <v>12458</v>
      </c>
      <c r="B10406" s="52" t="s">
        <v>22644</v>
      </c>
      <c r="C10406" s="16" t="str">
        <f t="shared" si="162"/>
        <v>013 - 233</v>
      </c>
      <c r="D10406" s="52" t="s">
        <v>34487</v>
      </c>
      <c r="E10406" s="52" t="s">
        <v>26240</v>
      </c>
      <c r="F10406" s="16" t="s">
        <v>30667</v>
      </c>
      <c r="G10406" s="16" t="s">
        <v>26239</v>
      </c>
      <c r="H10406" s="16" t="s">
        <v>32666</v>
      </c>
      <c r="I10406" s="16" t="s">
        <v>12477</v>
      </c>
    </row>
    <row r="10407" spans="1:10">
      <c r="A10407" s="16" t="s">
        <v>25491</v>
      </c>
      <c r="B10407" s="52" t="s">
        <v>157</v>
      </c>
      <c r="C10407" s="16" t="str">
        <f t="shared" si="162"/>
        <v>999 - 923</v>
      </c>
      <c r="D10407" s="52"/>
      <c r="E10407" s="52" t="s">
        <v>10727</v>
      </c>
      <c r="G10407" s="16" t="s">
        <v>286</v>
      </c>
      <c r="H10407" s="16" t="s">
        <v>10727</v>
      </c>
      <c r="I10407" s="16" t="s">
        <v>25492</v>
      </c>
      <c r="J10407" s="16" t="s">
        <v>34487</v>
      </c>
    </row>
    <row r="10408" spans="1:10">
      <c r="A10408" s="16" t="s">
        <v>22689</v>
      </c>
      <c r="B10408" s="52" t="s">
        <v>14724</v>
      </c>
      <c r="C10408" s="16" t="str">
        <f t="shared" si="162"/>
        <v>021 - 910</v>
      </c>
      <c r="D10408" s="52"/>
      <c r="E10408" s="52" t="s">
        <v>14657</v>
      </c>
      <c r="F10408" s="16"/>
      <c r="G10408" s="16" t="s">
        <v>14656</v>
      </c>
      <c r="H10408" s="16" t="s">
        <v>4778</v>
      </c>
      <c r="I10408" s="16" t="s">
        <v>22690</v>
      </c>
      <c r="J10408" s="16" t="s">
        <v>34487</v>
      </c>
    </row>
    <row r="10409" spans="1:10">
      <c r="A10409" s="16" t="s">
        <v>9495</v>
      </c>
      <c r="B10409" s="52" t="s">
        <v>22244</v>
      </c>
      <c r="C10409" s="16" t="str">
        <f t="shared" si="162"/>
        <v>016 - 223</v>
      </c>
      <c r="D10409" s="52" t="s">
        <v>34487</v>
      </c>
      <c r="E10409" s="52" t="s">
        <v>10742</v>
      </c>
      <c r="F10409" s="16" t="s">
        <v>36153</v>
      </c>
      <c r="G10409" s="16" t="s">
        <v>10741</v>
      </c>
      <c r="H10409" s="16" t="s">
        <v>32666</v>
      </c>
      <c r="I10409" s="16" t="s">
        <v>9496</v>
      </c>
    </row>
    <row r="10410" spans="1:10">
      <c r="A10410" s="16" t="s">
        <v>12561</v>
      </c>
      <c r="B10410" s="52" t="s">
        <v>22245</v>
      </c>
      <c r="C10410" s="16" t="str">
        <f t="shared" si="162"/>
        <v>016 - 224</v>
      </c>
      <c r="D10410" s="52" t="s">
        <v>36059</v>
      </c>
      <c r="E10410" s="52" t="s">
        <v>10742</v>
      </c>
      <c r="F10410" s="16" t="s">
        <v>10412</v>
      </c>
      <c r="G10410" s="16" t="s">
        <v>10741</v>
      </c>
      <c r="H10410" s="16" t="s">
        <v>32666</v>
      </c>
      <c r="I10410" s="16" t="s">
        <v>15454</v>
      </c>
    </row>
    <row r="10411" spans="1:10">
      <c r="A10411" s="16" t="s">
        <v>9113</v>
      </c>
      <c r="B10411" s="52" t="s">
        <v>8801</v>
      </c>
      <c r="C10411" s="16" t="str">
        <f t="shared" si="162"/>
        <v>010 - 065</v>
      </c>
      <c r="D10411" s="52" t="s">
        <v>34487</v>
      </c>
      <c r="E10411" s="52" t="s">
        <v>30437</v>
      </c>
      <c r="F10411" s="16" t="s">
        <v>25388</v>
      </c>
      <c r="G10411" s="16" t="s">
        <v>30436</v>
      </c>
      <c r="H10411" s="16" t="s">
        <v>34573</v>
      </c>
      <c r="I10411" s="16" t="s">
        <v>9114</v>
      </c>
    </row>
    <row r="10412" spans="1:10">
      <c r="A10412" s="16" t="s">
        <v>10116</v>
      </c>
      <c r="B10412" s="52" t="s">
        <v>22645</v>
      </c>
      <c r="C10412" s="16" t="str">
        <f t="shared" si="162"/>
        <v>013 - 229</v>
      </c>
      <c r="D10412" s="52" t="s">
        <v>34487</v>
      </c>
      <c r="E10412" s="52" t="s">
        <v>26240</v>
      </c>
      <c r="F10412" s="16" t="s">
        <v>10117</v>
      </c>
      <c r="G10412" s="16" t="s">
        <v>26239</v>
      </c>
      <c r="H10412" s="16" t="s">
        <v>32666</v>
      </c>
      <c r="I10412" s="16" t="s">
        <v>10118</v>
      </c>
    </row>
    <row r="10413" spans="1:10">
      <c r="A10413" s="16" t="s">
        <v>17268</v>
      </c>
      <c r="B10413" s="52" t="s">
        <v>21132</v>
      </c>
      <c r="C10413" s="16" t="str">
        <f t="shared" si="162"/>
        <v>001 - 870</v>
      </c>
      <c r="D10413" s="52"/>
      <c r="E10413" s="52" t="s">
        <v>37671</v>
      </c>
      <c r="G10413" s="16" t="s">
        <v>37670</v>
      </c>
      <c r="H10413" s="16" t="s">
        <v>10732</v>
      </c>
      <c r="I10413" s="16" t="s">
        <v>17269</v>
      </c>
      <c r="J10413" s="16" t="s">
        <v>34487</v>
      </c>
    </row>
    <row r="10414" spans="1:10">
      <c r="A10414" s="16" t="s">
        <v>16208</v>
      </c>
      <c r="B10414" s="52" t="s">
        <v>4197</v>
      </c>
      <c r="C10414" s="16" t="str">
        <f t="shared" si="162"/>
        <v>022 - 208</v>
      </c>
      <c r="D10414" s="52" t="s">
        <v>34487</v>
      </c>
      <c r="E10414" s="52" t="s">
        <v>4777</v>
      </c>
      <c r="F10414" s="16" t="s">
        <v>7720</v>
      </c>
      <c r="G10414" s="16" t="s">
        <v>4776</v>
      </c>
      <c r="H10414" s="16" t="s">
        <v>4778</v>
      </c>
      <c r="I10414" s="16" t="s">
        <v>16209</v>
      </c>
    </row>
    <row r="10415" spans="1:10">
      <c r="A10415" s="16" t="s">
        <v>881</v>
      </c>
      <c r="B10415" s="52" t="s">
        <v>6022</v>
      </c>
      <c r="C10415" s="16" t="str">
        <f t="shared" si="162"/>
        <v>024 - 111</v>
      </c>
      <c r="D10415" s="52" t="s">
        <v>34487</v>
      </c>
      <c r="E10415" s="52" t="s">
        <v>26794</v>
      </c>
      <c r="F10415" s="16" t="s">
        <v>882</v>
      </c>
      <c r="G10415" s="16" t="s">
        <v>26793</v>
      </c>
      <c r="H10415" s="16" t="s">
        <v>32660</v>
      </c>
      <c r="I10415" s="16" t="s">
        <v>883</v>
      </c>
    </row>
    <row r="10416" spans="1:10">
      <c r="A10416" s="16" t="s">
        <v>35452</v>
      </c>
      <c r="B10416" s="52" t="s">
        <v>14725</v>
      </c>
      <c r="C10416" s="16" t="str">
        <f t="shared" si="162"/>
        <v>021 - 106</v>
      </c>
      <c r="D10416" s="52" t="s">
        <v>34487</v>
      </c>
      <c r="E10416" s="52" t="s">
        <v>14657</v>
      </c>
      <c r="F10416" s="16" t="s">
        <v>24370</v>
      </c>
      <c r="G10416" s="16" t="s">
        <v>14656</v>
      </c>
      <c r="H10416" s="16" t="s">
        <v>4778</v>
      </c>
      <c r="I10416" s="16" t="s">
        <v>18411</v>
      </c>
      <c r="J10416" s="16"/>
    </row>
    <row r="10417" spans="1:10">
      <c r="A10417" s="16" t="s">
        <v>37157</v>
      </c>
      <c r="B10417" s="52" t="s">
        <v>33803</v>
      </c>
      <c r="C10417" s="16" t="str">
        <f t="shared" si="162"/>
        <v>702 - 737</v>
      </c>
      <c r="D10417" s="52"/>
      <c r="E10417" s="52"/>
      <c r="F10417" s="16"/>
      <c r="G10417" s="16" t="s">
        <v>17438</v>
      </c>
      <c r="H10417" s="16" t="s">
        <v>10727</v>
      </c>
      <c r="I10417" s="16" t="s">
        <v>37158</v>
      </c>
      <c r="J10417" s="16" t="s">
        <v>34487</v>
      </c>
    </row>
    <row r="10418" spans="1:10">
      <c r="A10418" s="16" t="s">
        <v>30706</v>
      </c>
      <c r="B10418" s="52" t="s">
        <v>6023</v>
      </c>
      <c r="C10418" s="16" t="str">
        <f t="shared" si="162"/>
        <v>024 - 112</v>
      </c>
      <c r="D10418" s="52" t="s">
        <v>34487</v>
      </c>
      <c r="E10418" s="52" t="s">
        <v>26794</v>
      </c>
      <c r="F10418" s="16" t="s">
        <v>4333</v>
      </c>
      <c r="G10418" s="16" t="s">
        <v>26793</v>
      </c>
      <c r="H10418" s="16" t="s">
        <v>32660</v>
      </c>
      <c r="I10418" s="16" t="s">
        <v>37097</v>
      </c>
    </row>
    <row r="10419" spans="1:10">
      <c r="A10419" s="16" t="s">
        <v>18313</v>
      </c>
      <c r="B10419" s="52" t="s">
        <v>29505</v>
      </c>
      <c r="C10419" s="16" t="str">
        <f t="shared" si="162"/>
        <v>096 - 071</v>
      </c>
      <c r="D10419" s="52" t="s">
        <v>34487</v>
      </c>
      <c r="E10419" s="52" t="s">
        <v>14652</v>
      </c>
      <c r="F10419" s="16" t="s">
        <v>18314</v>
      </c>
      <c r="G10419" s="16" t="s">
        <v>14651</v>
      </c>
      <c r="H10419" s="16" t="s">
        <v>10732</v>
      </c>
      <c r="I10419" s="16" t="s">
        <v>18315</v>
      </c>
    </row>
    <row r="10420" spans="1:10">
      <c r="A10420" s="16" t="s">
        <v>14031</v>
      </c>
      <c r="B10420" s="52" t="s">
        <v>14888</v>
      </c>
      <c r="C10420" s="16" t="str">
        <f t="shared" si="162"/>
        <v>002 - 151</v>
      </c>
      <c r="D10420" s="52" t="s">
        <v>34487</v>
      </c>
      <c r="E10420" s="52" t="s">
        <v>36066</v>
      </c>
      <c r="F10420" s="16" t="s">
        <v>21966</v>
      </c>
      <c r="G10420" s="16" t="s">
        <v>20457</v>
      </c>
      <c r="H10420" s="16" t="s">
        <v>10732</v>
      </c>
      <c r="I10420" s="16" t="s">
        <v>18315</v>
      </c>
      <c r="J10420" s="16" t="s">
        <v>7990</v>
      </c>
    </row>
    <row r="10421" spans="1:10">
      <c r="A10421" s="16" t="s">
        <v>23902</v>
      </c>
      <c r="B10421" s="52" t="s">
        <v>36840</v>
      </c>
      <c r="C10421" s="16" t="str">
        <f t="shared" si="162"/>
        <v>081 - 022</v>
      </c>
      <c r="D10421" s="52" t="s">
        <v>34487</v>
      </c>
      <c r="E10421" s="52" t="s">
        <v>29916</v>
      </c>
      <c r="F10421" s="16" t="s">
        <v>23903</v>
      </c>
      <c r="G10421" s="16" t="s">
        <v>29915</v>
      </c>
      <c r="H10421" s="16" t="s">
        <v>29917</v>
      </c>
      <c r="I10421" s="16" t="s">
        <v>23904</v>
      </c>
      <c r="J10421" s="16"/>
    </row>
    <row r="10422" spans="1:10">
      <c r="A10422" s="16" t="s">
        <v>31684</v>
      </c>
      <c r="B10422" s="52" t="s">
        <v>32909</v>
      </c>
      <c r="C10422" s="16" t="str">
        <f t="shared" si="162"/>
        <v>014 - 071</v>
      </c>
      <c r="D10422" s="52" t="s">
        <v>34487</v>
      </c>
      <c r="E10422" s="52" t="s">
        <v>31453</v>
      </c>
      <c r="F10422" s="16" t="s">
        <v>7425</v>
      </c>
      <c r="G10422" s="16" t="s">
        <v>31452</v>
      </c>
      <c r="H10422" s="16" t="s">
        <v>32666</v>
      </c>
      <c r="I10422" s="16" t="s">
        <v>7426</v>
      </c>
    </row>
    <row r="10423" spans="1:10">
      <c r="A10423" s="16" t="s">
        <v>12478</v>
      </c>
      <c r="B10423" s="52" t="s">
        <v>7679</v>
      </c>
      <c r="C10423" s="16" t="str">
        <f t="shared" si="162"/>
        <v>004 - 233</v>
      </c>
      <c r="D10423" s="52" t="s">
        <v>34487</v>
      </c>
      <c r="E10423" s="52" t="s">
        <v>10758</v>
      </c>
      <c r="F10423" s="16" t="s">
        <v>10756</v>
      </c>
      <c r="G10423" s="16" t="s">
        <v>10757</v>
      </c>
      <c r="H10423" s="16" t="s">
        <v>10732</v>
      </c>
      <c r="I10423" s="16" t="s">
        <v>12479</v>
      </c>
    </row>
    <row r="10424" spans="1:10">
      <c r="A10424" s="16" t="s">
        <v>11076</v>
      </c>
      <c r="B10424" s="52" t="s">
        <v>4414</v>
      </c>
      <c r="C10424" s="16" t="str">
        <f t="shared" si="162"/>
        <v>007 - 804</v>
      </c>
      <c r="D10424" s="52"/>
      <c r="E10424" s="52" t="s">
        <v>14662</v>
      </c>
      <c r="F10424" s="16"/>
      <c r="G10424" s="16" t="s">
        <v>14661</v>
      </c>
      <c r="H10424" s="16" t="s">
        <v>14663</v>
      </c>
      <c r="I10424" s="16" t="s">
        <v>11077</v>
      </c>
      <c r="J10424" s="16" t="s">
        <v>34487</v>
      </c>
    </row>
    <row r="10425" spans="1:10">
      <c r="A10425" s="16" t="s">
        <v>5177</v>
      </c>
      <c r="B10425" s="52" t="s">
        <v>9011</v>
      </c>
      <c r="C10425" s="16" t="str">
        <f t="shared" si="162"/>
        <v>083 - 103</v>
      </c>
      <c r="D10425" s="52" t="s">
        <v>36059</v>
      </c>
      <c r="E10425" s="52" t="s">
        <v>21246</v>
      </c>
      <c r="F10425" s="16" t="s">
        <v>28334</v>
      </c>
      <c r="G10425" s="16" t="s">
        <v>21245</v>
      </c>
      <c r="H10425" s="16" t="s">
        <v>29917</v>
      </c>
      <c r="I10425" s="16" t="s">
        <v>5178</v>
      </c>
    </row>
    <row r="10426" spans="1:10">
      <c r="A10426" s="16" t="s">
        <v>12005</v>
      </c>
      <c r="B10426" s="52" t="s">
        <v>32910</v>
      </c>
      <c r="C10426" s="16" t="str">
        <f t="shared" si="162"/>
        <v>014 - 072</v>
      </c>
      <c r="D10426" s="52" t="s">
        <v>34487</v>
      </c>
      <c r="E10426" s="52" t="s">
        <v>31453</v>
      </c>
      <c r="F10426" s="16" t="s">
        <v>30450</v>
      </c>
      <c r="G10426" s="16" t="s">
        <v>31452</v>
      </c>
      <c r="H10426" s="16" t="s">
        <v>32666</v>
      </c>
      <c r="I10426" s="16" t="s">
        <v>12006</v>
      </c>
      <c r="J10426" s="16"/>
    </row>
    <row r="10427" spans="1:10">
      <c r="A10427" s="16" t="s">
        <v>1489</v>
      </c>
      <c r="B10427" s="52" t="s">
        <v>34080</v>
      </c>
      <c r="C10427" s="16" t="str">
        <f t="shared" si="162"/>
        <v>026 - 087</v>
      </c>
      <c r="D10427" s="52" t="s">
        <v>34487</v>
      </c>
      <c r="E10427" s="52" t="s">
        <v>8857</v>
      </c>
      <c r="F10427" s="16" t="s">
        <v>1490</v>
      </c>
      <c r="G10427" s="16" t="s">
        <v>8856</v>
      </c>
      <c r="H10427" s="16" t="s">
        <v>32660</v>
      </c>
      <c r="I10427" s="16" t="s">
        <v>1491</v>
      </c>
    </row>
    <row r="10428" spans="1:10">
      <c r="A10428" s="16" t="s">
        <v>21836</v>
      </c>
      <c r="B10428" s="52" t="s">
        <v>14889</v>
      </c>
      <c r="C10428" s="16" t="str">
        <f t="shared" si="162"/>
        <v>002 - 152</v>
      </c>
      <c r="D10428" s="52" t="s">
        <v>34487</v>
      </c>
      <c r="E10428" s="52" t="s">
        <v>36066</v>
      </c>
      <c r="F10428" s="16" t="s">
        <v>34839</v>
      </c>
      <c r="G10428" s="16" t="s">
        <v>20457</v>
      </c>
      <c r="H10428" s="16" t="s">
        <v>10732</v>
      </c>
      <c r="I10428" s="16" t="s">
        <v>34840</v>
      </c>
    </row>
    <row r="10429" spans="1:10">
      <c r="A10429" s="16" t="s">
        <v>695</v>
      </c>
      <c r="B10429" s="52" t="s">
        <v>499</v>
      </c>
      <c r="C10429" s="16" t="str">
        <f t="shared" si="162"/>
        <v>018 - 167</v>
      </c>
      <c r="D10429" s="52" t="s">
        <v>36059</v>
      </c>
      <c r="E10429" s="52" t="s">
        <v>35975</v>
      </c>
      <c r="F10429" s="16" t="s">
        <v>35973</v>
      </c>
      <c r="G10429" s="16" t="s">
        <v>35974</v>
      </c>
      <c r="H10429" s="16" t="s">
        <v>32666</v>
      </c>
      <c r="I10429" s="16" t="s">
        <v>696</v>
      </c>
    </row>
    <row r="10430" spans="1:10">
      <c r="A10430" s="16" t="s">
        <v>34197</v>
      </c>
      <c r="B10430" s="52" t="s">
        <v>26832</v>
      </c>
      <c r="C10430" s="16" t="str">
        <f t="shared" si="162"/>
        <v>023 - 089</v>
      </c>
      <c r="D10430" s="52" t="s">
        <v>36059</v>
      </c>
      <c r="E10430" s="52" t="s">
        <v>380</v>
      </c>
      <c r="F10430" s="16" t="s">
        <v>34198</v>
      </c>
      <c r="G10430" s="16" t="s">
        <v>379</v>
      </c>
      <c r="H10430" s="16" t="s">
        <v>32660</v>
      </c>
      <c r="I10430" s="16" t="s">
        <v>34199</v>
      </c>
    </row>
    <row r="10431" spans="1:10">
      <c r="A10431" s="16" t="s">
        <v>9445</v>
      </c>
      <c r="B10431" s="52" t="s">
        <v>11973</v>
      </c>
      <c r="C10431" s="16" t="str">
        <f t="shared" si="162"/>
        <v>056 - 053</v>
      </c>
      <c r="D10431" s="52" t="s">
        <v>34487</v>
      </c>
      <c r="E10431" s="52" t="s">
        <v>29533</v>
      </c>
      <c r="F10431" s="16" t="s">
        <v>9446</v>
      </c>
      <c r="G10431" s="16" t="s">
        <v>29532</v>
      </c>
      <c r="H10431" s="16" t="s">
        <v>20396</v>
      </c>
      <c r="I10431" s="16" t="s">
        <v>9447</v>
      </c>
      <c r="J10431" s="16"/>
    </row>
    <row r="10432" spans="1:10">
      <c r="A10432" s="16" t="s">
        <v>24875</v>
      </c>
      <c r="B10432" s="52" t="s">
        <v>29767</v>
      </c>
      <c r="C10432" s="16" t="str">
        <f t="shared" si="162"/>
        <v>006 - 177</v>
      </c>
      <c r="D10432" s="52" t="s">
        <v>36059</v>
      </c>
      <c r="E10432" s="52" t="s">
        <v>26671</v>
      </c>
      <c r="F10432" s="16" t="s">
        <v>24876</v>
      </c>
      <c r="G10432" s="16" t="s">
        <v>26670</v>
      </c>
      <c r="H10432" s="16" t="s">
        <v>10732</v>
      </c>
      <c r="I10432" s="16" t="s">
        <v>24877</v>
      </c>
    </row>
    <row r="10433" spans="1:10">
      <c r="A10433" s="16" t="s">
        <v>13883</v>
      </c>
      <c r="B10433" s="52" t="s">
        <v>35086</v>
      </c>
      <c r="C10433" s="16" t="str">
        <f t="shared" si="162"/>
        <v>072 - 048</v>
      </c>
      <c r="D10433" s="52" t="s">
        <v>36059</v>
      </c>
      <c r="E10433" s="52" t="s">
        <v>23759</v>
      </c>
      <c r="F10433" s="16" t="s">
        <v>15557</v>
      </c>
      <c r="G10433" s="16" t="s">
        <v>23758</v>
      </c>
      <c r="H10433" s="16" t="s">
        <v>37422</v>
      </c>
      <c r="I10433" s="16" t="s">
        <v>13884</v>
      </c>
      <c r="J10433" s="16"/>
    </row>
    <row r="10434" spans="1:10">
      <c r="A10434" s="16" t="s">
        <v>25368</v>
      </c>
      <c r="B10434" s="52" t="s">
        <v>14188</v>
      </c>
      <c r="C10434" s="16" t="str">
        <f t="shared" si="162"/>
        <v>098 - 059</v>
      </c>
      <c r="D10434" s="52" t="s">
        <v>36059</v>
      </c>
      <c r="E10434" s="52" t="s">
        <v>10711</v>
      </c>
      <c r="F10434" s="16" t="s">
        <v>25369</v>
      </c>
      <c r="G10434" s="16" t="s">
        <v>10710</v>
      </c>
      <c r="H10434" s="16" t="s">
        <v>32666</v>
      </c>
      <c r="I10434" s="16" t="s">
        <v>25370</v>
      </c>
      <c r="J10434" s="16"/>
    </row>
    <row r="10435" spans="1:10">
      <c r="A10435" s="16" t="s">
        <v>10111</v>
      </c>
      <c r="B10435" s="52" t="s">
        <v>35294</v>
      </c>
      <c r="C10435" s="16" t="str">
        <f t="shared" si="162"/>
        <v>015 - 228</v>
      </c>
      <c r="D10435" s="52" t="s">
        <v>36059</v>
      </c>
      <c r="E10435" s="52" t="s">
        <v>32665</v>
      </c>
      <c r="F10435" s="16" t="s">
        <v>30047</v>
      </c>
      <c r="G10435" s="16" t="s">
        <v>32664</v>
      </c>
      <c r="H10435" s="16" t="s">
        <v>32666</v>
      </c>
      <c r="I10435" s="16" t="s">
        <v>25370</v>
      </c>
      <c r="J10435" s="16" t="s">
        <v>7990</v>
      </c>
    </row>
    <row r="10436" spans="1:10">
      <c r="A10436" s="16" t="s">
        <v>21782</v>
      </c>
      <c r="B10436" s="52" t="s">
        <v>25228</v>
      </c>
      <c r="C10436" s="16" t="str">
        <f t="shared" ref="C10436:C10499" si="163">MID(A10436,1,3) &amp;" - " &amp;MID(A10436,4,3)</f>
        <v>054 - 057</v>
      </c>
      <c r="D10436" s="52" t="s">
        <v>34487</v>
      </c>
      <c r="E10436" s="52" t="s">
        <v>30442</v>
      </c>
      <c r="F10436" s="16" t="s">
        <v>21783</v>
      </c>
      <c r="G10436" s="16" t="s">
        <v>30441</v>
      </c>
      <c r="H10436" s="16" t="s">
        <v>1269</v>
      </c>
      <c r="I10436" s="16" t="s">
        <v>21784</v>
      </c>
      <c r="J10436" s="16"/>
    </row>
    <row r="10437" spans="1:10">
      <c r="A10437" s="16" t="s">
        <v>15233</v>
      </c>
      <c r="B10437" s="52" t="s">
        <v>5862</v>
      </c>
      <c r="C10437" s="16" t="str">
        <f t="shared" si="163"/>
        <v>005 - 112</v>
      </c>
      <c r="D10437" s="52" t="s">
        <v>36059</v>
      </c>
      <c r="E10437" s="52" t="s">
        <v>18693</v>
      </c>
      <c r="F10437" s="16" t="s">
        <v>16939</v>
      </c>
      <c r="G10437" s="16" t="s">
        <v>18692</v>
      </c>
      <c r="H10437" s="16" t="s">
        <v>10732</v>
      </c>
      <c r="I10437" s="16" t="s">
        <v>16940</v>
      </c>
    </row>
    <row r="10438" spans="1:10">
      <c r="A10438" s="16" t="s">
        <v>14951</v>
      </c>
      <c r="B10438" s="52" t="s">
        <v>14987</v>
      </c>
      <c r="C10438" s="16" t="str">
        <f t="shared" si="163"/>
        <v>022 - 209</v>
      </c>
      <c r="D10438" s="52" t="s">
        <v>34487</v>
      </c>
      <c r="E10438" s="52" t="s">
        <v>4777</v>
      </c>
      <c r="F10438" s="16" t="s">
        <v>34133</v>
      </c>
      <c r="G10438" s="16" t="s">
        <v>4776</v>
      </c>
      <c r="H10438" s="16" t="s">
        <v>4778</v>
      </c>
      <c r="I10438" s="16" t="s">
        <v>14952</v>
      </c>
    </row>
    <row r="10439" spans="1:10">
      <c r="A10439" s="16" t="s">
        <v>25502</v>
      </c>
      <c r="B10439" s="52" t="s">
        <v>2362</v>
      </c>
      <c r="C10439" s="16" t="str">
        <f t="shared" si="163"/>
        <v>014 - 073</v>
      </c>
      <c r="D10439" s="52" t="s">
        <v>34487</v>
      </c>
      <c r="E10439" s="52" t="s">
        <v>31453</v>
      </c>
      <c r="F10439" s="16" t="s">
        <v>30450</v>
      </c>
      <c r="G10439" s="16" t="s">
        <v>31452</v>
      </c>
      <c r="H10439" s="16" t="s">
        <v>32666</v>
      </c>
      <c r="I10439" s="16" t="s">
        <v>25503</v>
      </c>
    </row>
    <row r="10440" spans="1:10">
      <c r="A10440" s="16" t="s">
        <v>8295</v>
      </c>
      <c r="B10440" s="52" t="s">
        <v>17816</v>
      </c>
      <c r="C10440" s="16" t="str">
        <f t="shared" si="163"/>
        <v>012 - 131</v>
      </c>
      <c r="D10440" s="52" t="s">
        <v>34487</v>
      </c>
      <c r="E10440" s="52" t="s">
        <v>18879</v>
      </c>
      <c r="F10440" s="16" t="s">
        <v>27918</v>
      </c>
      <c r="G10440" s="16" t="s">
        <v>26253</v>
      </c>
      <c r="H10440" s="16" t="s">
        <v>32666</v>
      </c>
      <c r="I10440" s="16" t="s">
        <v>8296</v>
      </c>
    </row>
    <row r="10441" spans="1:10">
      <c r="A10441" s="16" t="s">
        <v>15061</v>
      </c>
      <c r="B10441" s="52" t="s">
        <v>667</v>
      </c>
      <c r="C10441" s="16" t="str">
        <f t="shared" si="163"/>
        <v>001 - 285</v>
      </c>
      <c r="D10441" s="52" t="s">
        <v>34487</v>
      </c>
      <c r="E10441" s="52" t="s">
        <v>37671</v>
      </c>
      <c r="F10441" s="16" t="s">
        <v>33146</v>
      </c>
      <c r="G10441" s="16" t="s">
        <v>37670</v>
      </c>
      <c r="H10441" s="16" t="s">
        <v>10732</v>
      </c>
      <c r="I10441" s="16" t="s">
        <v>15062</v>
      </c>
    </row>
    <row r="10442" spans="1:10">
      <c r="A10442" s="16" t="s">
        <v>31141</v>
      </c>
      <c r="B10442" s="52" t="s">
        <v>7504</v>
      </c>
      <c r="C10442" s="16" t="str">
        <f t="shared" si="163"/>
        <v>021 - 911</v>
      </c>
      <c r="D10442" s="52"/>
      <c r="E10442" s="52" t="s">
        <v>14657</v>
      </c>
      <c r="G10442" s="16" t="s">
        <v>14656</v>
      </c>
      <c r="H10442" s="16" t="s">
        <v>4778</v>
      </c>
      <c r="I10442" s="16" t="s">
        <v>31142</v>
      </c>
      <c r="J10442" s="16" t="s">
        <v>34487</v>
      </c>
    </row>
    <row r="10443" spans="1:10">
      <c r="A10443" s="16" t="s">
        <v>17305</v>
      </c>
      <c r="B10443" s="52" t="s">
        <v>22246</v>
      </c>
      <c r="C10443" s="16" t="str">
        <f t="shared" si="163"/>
        <v>016 - 225</v>
      </c>
      <c r="D10443" s="52" t="s">
        <v>34487</v>
      </c>
      <c r="E10443" s="52" t="s">
        <v>10742</v>
      </c>
      <c r="F10443" s="16" t="s">
        <v>36153</v>
      </c>
      <c r="G10443" s="16" t="s">
        <v>10741</v>
      </c>
      <c r="H10443" s="16" t="s">
        <v>32666</v>
      </c>
      <c r="I10443" s="16" t="s">
        <v>17306</v>
      </c>
    </row>
    <row r="10444" spans="1:10">
      <c r="A10444" s="16" t="s">
        <v>12488</v>
      </c>
      <c r="B10444" s="52" t="s">
        <v>7680</v>
      </c>
      <c r="C10444" s="16" t="str">
        <f t="shared" si="163"/>
        <v>004 - 234</v>
      </c>
      <c r="D10444" s="52" t="s">
        <v>34487</v>
      </c>
      <c r="E10444" s="52" t="s">
        <v>10758</v>
      </c>
      <c r="F10444" s="16" t="s">
        <v>5763</v>
      </c>
      <c r="G10444" s="16" t="s">
        <v>10757</v>
      </c>
      <c r="H10444" s="16" t="s">
        <v>10732</v>
      </c>
      <c r="I10444" s="16" t="s">
        <v>12489</v>
      </c>
    </row>
    <row r="10445" spans="1:10">
      <c r="A10445" s="16" t="s">
        <v>22870</v>
      </c>
      <c r="B10445" s="52" t="s">
        <v>22646</v>
      </c>
      <c r="C10445" s="16" t="str">
        <f t="shared" si="163"/>
        <v>013 - 230</v>
      </c>
      <c r="D10445" s="52" t="s">
        <v>34487</v>
      </c>
      <c r="E10445" s="52" t="s">
        <v>26240</v>
      </c>
      <c r="F10445" s="16" t="s">
        <v>26238</v>
      </c>
      <c r="G10445" s="16" t="s">
        <v>26239</v>
      </c>
      <c r="H10445" s="16" t="s">
        <v>32666</v>
      </c>
      <c r="I10445" s="16" t="s">
        <v>15627</v>
      </c>
      <c r="J10445" s="16" t="s">
        <v>7990</v>
      </c>
    </row>
    <row r="10446" spans="1:10">
      <c r="A10446" s="16" t="s">
        <v>15625</v>
      </c>
      <c r="B10446" s="52" t="s">
        <v>6837</v>
      </c>
      <c r="C10446" s="16" t="str">
        <f t="shared" si="163"/>
        <v>097 - 082</v>
      </c>
      <c r="D10446" s="52" t="s">
        <v>34487</v>
      </c>
      <c r="E10446" s="52" t="s">
        <v>26245</v>
      </c>
      <c r="F10446" s="16" t="s">
        <v>15626</v>
      </c>
      <c r="G10446" s="16" t="s">
        <v>26244</v>
      </c>
      <c r="H10446" s="16" t="s">
        <v>32666</v>
      </c>
      <c r="I10446" s="16" t="s">
        <v>15627</v>
      </c>
      <c r="J10446" s="16"/>
    </row>
    <row r="10447" spans="1:10">
      <c r="A10447" s="16" t="s">
        <v>9919</v>
      </c>
      <c r="B10447" s="52" t="s">
        <v>8718</v>
      </c>
      <c r="C10447" s="16" t="str">
        <f t="shared" si="163"/>
        <v>007 - 068</v>
      </c>
      <c r="D10447" s="52" t="s">
        <v>34487</v>
      </c>
      <c r="E10447" s="52" t="s">
        <v>14662</v>
      </c>
      <c r="F10447" s="16" t="s">
        <v>13990</v>
      </c>
      <c r="G10447" s="16" t="s">
        <v>14661</v>
      </c>
      <c r="H10447" s="16" t="s">
        <v>14663</v>
      </c>
      <c r="I10447" s="16" t="s">
        <v>9920</v>
      </c>
    </row>
    <row r="10448" spans="1:10">
      <c r="A10448" s="16" t="s">
        <v>23174</v>
      </c>
      <c r="B10448" s="52" t="s">
        <v>15425</v>
      </c>
      <c r="C10448" s="16" t="str">
        <f t="shared" si="163"/>
        <v>086 - 019</v>
      </c>
      <c r="D10448" s="52" t="s">
        <v>34487</v>
      </c>
      <c r="E10448" s="52" t="s">
        <v>23301</v>
      </c>
      <c r="F10448" s="16" t="s">
        <v>23175</v>
      </c>
      <c r="G10448" s="16" t="s">
        <v>23300</v>
      </c>
      <c r="H10448" s="16" t="s">
        <v>29917</v>
      </c>
      <c r="I10448" s="16" t="s">
        <v>23176</v>
      </c>
    </row>
    <row r="10449" spans="1:14">
      <c r="A10449" s="16" t="s">
        <v>20405</v>
      </c>
      <c r="B10449" s="52" t="s">
        <v>31199</v>
      </c>
      <c r="C10449" s="16" t="str">
        <f t="shared" si="163"/>
        <v>025 - 062</v>
      </c>
      <c r="D10449" s="52" t="s">
        <v>34487</v>
      </c>
      <c r="E10449" s="52" t="s">
        <v>36071</v>
      </c>
      <c r="F10449" s="16" t="s">
        <v>16055</v>
      </c>
      <c r="G10449" s="16" t="s">
        <v>36070</v>
      </c>
      <c r="H10449" s="16" t="s">
        <v>32660</v>
      </c>
      <c r="I10449" s="16" t="s">
        <v>8539</v>
      </c>
      <c r="J10449" s="16"/>
    </row>
    <row r="10450" spans="1:14">
      <c r="A10450" s="16" t="s">
        <v>6325</v>
      </c>
      <c r="B10450" s="52" t="s">
        <v>22247</v>
      </c>
      <c r="C10450" s="16" t="str">
        <f t="shared" si="163"/>
        <v>016 - 880</v>
      </c>
      <c r="D10450" s="52"/>
      <c r="E10450" s="52" t="s">
        <v>10742</v>
      </c>
      <c r="F10450" s="16"/>
      <c r="G10450" s="16" t="s">
        <v>10741</v>
      </c>
      <c r="H10450" s="16" t="s">
        <v>32666</v>
      </c>
      <c r="I10450" s="16" t="s">
        <v>6326</v>
      </c>
      <c r="J10450" s="16" t="s">
        <v>34487</v>
      </c>
    </row>
    <row r="10451" spans="1:14">
      <c r="A10451" s="16" t="s">
        <v>22424</v>
      </c>
      <c r="B10451" s="52" t="s">
        <v>29506</v>
      </c>
      <c r="C10451" s="16" t="str">
        <f t="shared" si="163"/>
        <v>096 - 072</v>
      </c>
      <c r="D10451" s="52" t="s">
        <v>34487</v>
      </c>
      <c r="E10451" s="52" t="s">
        <v>14652</v>
      </c>
      <c r="F10451" s="16" t="s">
        <v>22425</v>
      </c>
      <c r="G10451" s="16" t="s">
        <v>14651</v>
      </c>
      <c r="H10451" s="16" t="s">
        <v>10732</v>
      </c>
      <c r="I10451" s="16" t="s">
        <v>22426</v>
      </c>
    </row>
    <row r="10452" spans="1:14">
      <c r="A10452" s="16" t="s">
        <v>34822</v>
      </c>
      <c r="B10452" s="52" t="s">
        <v>14890</v>
      </c>
      <c r="C10452" s="16" t="str">
        <f t="shared" si="163"/>
        <v>002 - 153</v>
      </c>
      <c r="D10452" s="52" t="s">
        <v>34487</v>
      </c>
      <c r="E10452" s="52" t="s">
        <v>36066</v>
      </c>
      <c r="F10452" s="16" t="s">
        <v>15302</v>
      </c>
      <c r="G10452" s="16" t="s">
        <v>20457</v>
      </c>
      <c r="H10452" s="16" t="s">
        <v>10732</v>
      </c>
      <c r="I10452" s="16" t="s">
        <v>22426</v>
      </c>
      <c r="J10452" s="16" t="s">
        <v>7990</v>
      </c>
    </row>
    <row r="10453" spans="1:14">
      <c r="A10453" s="16" t="s">
        <v>15642</v>
      </c>
      <c r="B10453" s="52" t="s">
        <v>7505</v>
      </c>
      <c r="C10453" s="16" t="str">
        <f t="shared" si="163"/>
        <v>021 - 912</v>
      </c>
      <c r="D10453" s="52"/>
      <c r="E10453" s="52" t="s">
        <v>14657</v>
      </c>
      <c r="G10453" s="16" t="s">
        <v>14656</v>
      </c>
      <c r="H10453" s="16" t="s">
        <v>4778</v>
      </c>
      <c r="I10453" s="16" t="s">
        <v>23560</v>
      </c>
      <c r="J10453" s="16" t="s">
        <v>34487</v>
      </c>
    </row>
    <row r="10454" spans="1:14">
      <c r="A10454" s="16" t="s">
        <v>10406</v>
      </c>
      <c r="B10454" s="52" t="s">
        <v>14988</v>
      </c>
      <c r="C10454" s="16" t="str">
        <f t="shared" si="163"/>
        <v>022 - 210</v>
      </c>
      <c r="D10454" s="52" t="s">
        <v>34487</v>
      </c>
      <c r="E10454" s="52" t="s">
        <v>4777</v>
      </c>
      <c r="F10454" s="16" t="s">
        <v>3661</v>
      </c>
      <c r="G10454" s="16" t="s">
        <v>4776</v>
      </c>
      <c r="H10454" s="16" t="s">
        <v>4778</v>
      </c>
      <c r="I10454" s="16" t="s">
        <v>20159</v>
      </c>
    </row>
    <row r="10455" spans="1:14">
      <c r="A10455" s="16" t="s">
        <v>1249</v>
      </c>
      <c r="B10455" s="52" t="s">
        <v>7773</v>
      </c>
      <c r="C10455" s="16" t="str">
        <f t="shared" si="163"/>
        <v>064 - 114</v>
      </c>
      <c r="D10455" s="52" t="s">
        <v>34487</v>
      </c>
      <c r="E10455" s="52" t="s">
        <v>27583</v>
      </c>
      <c r="F10455" s="16" t="s">
        <v>1250</v>
      </c>
      <c r="G10455" s="16" t="s">
        <v>27582</v>
      </c>
      <c r="H10455" s="16" t="s">
        <v>30282</v>
      </c>
      <c r="I10455" s="16" t="s">
        <v>1251</v>
      </c>
    </row>
    <row r="10456" spans="1:14">
      <c r="A10456" s="16" t="s">
        <v>10583</v>
      </c>
      <c r="B10456" s="52" t="s">
        <v>25618</v>
      </c>
      <c r="C10456" s="16" t="str">
        <f t="shared" si="163"/>
        <v>061 - 096</v>
      </c>
      <c r="D10456" s="52" t="s">
        <v>34487</v>
      </c>
      <c r="E10456" s="52" t="s">
        <v>26249</v>
      </c>
      <c r="F10456" s="16" t="s">
        <v>35090</v>
      </c>
      <c r="G10456" s="16" t="s">
        <v>26248</v>
      </c>
      <c r="H10456" s="16" t="s">
        <v>30282</v>
      </c>
      <c r="I10456" s="16" t="s">
        <v>10584</v>
      </c>
    </row>
    <row r="10457" spans="1:14">
      <c r="A10457" s="16" t="s">
        <v>34667</v>
      </c>
      <c r="B10457" s="52" t="s">
        <v>7506</v>
      </c>
      <c r="C10457" s="16" t="str">
        <f t="shared" si="163"/>
        <v>021 - 108</v>
      </c>
      <c r="D10457" s="52" t="s">
        <v>34487</v>
      </c>
      <c r="E10457" s="52" t="s">
        <v>14657</v>
      </c>
      <c r="F10457" s="16" t="s">
        <v>24370</v>
      </c>
      <c r="G10457" s="16" t="s">
        <v>14656</v>
      </c>
      <c r="H10457" s="16" t="s">
        <v>4778</v>
      </c>
      <c r="I10457" s="16" t="s">
        <v>34668</v>
      </c>
    </row>
    <row r="10458" spans="1:14">
      <c r="A10458" s="16" t="s">
        <v>13967</v>
      </c>
      <c r="B10458" s="52" t="s">
        <v>32154</v>
      </c>
      <c r="C10458" s="16" t="str">
        <f t="shared" si="163"/>
        <v>067 - 046</v>
      </c>
      <c r="D10458" s="52" t="s">
        <v>34487</v>
      </c>
      <c r="E10458" s="52" t="s">
        <v>34404</v>
      </c>
      <c r="F10458" s="16" t="s">
        <v>16444</v>
      </c>
      <c r="G10458" s="16" t="s">
        <v>34403</v>
      </c>
      <c r="H10458" s="16" t="s">
        <v>15395</v>
      </c>
      <c r="I10458" s="16" t="s">
        <v>34254</v>
      </c>
      <c r="N10458" t="s">
        <v>30550</v>
      </c>
    </row>
    <row r="10459" spans="1:14">
      <c r="A10459" s="16" t="s">
        <v>28020</v>
      </c>
      <c r="B10459" s="52" t="s">
        <v>31056</v>
      </c>
      <c r="C10459" s="16" t="str">
        <f t="shared" si="163"/>
        <v>065 - 153</v>
      </c>
      <c r="D10459" s="52" t="s">
        <v>34487</v>
      </c>
      <c r="E10459" s="52" t="s">
        <v>29546</v>
      </c>
      <c r="F10459" s="16" t="s">
        <v>37248</v>
      </c>
      <c r="G10459" s="16" t="s">
        <v>29545</v>
      </c>
      <c r="H10459" s="16" t="s">
        <v>30282</v>
      </c>
      <c r="I10459" s="16" t="s">
        <v>27539</v>
      </c>
    </row>
    <row r="10460" spans="1:14">
      <c r="A10460" s="16" t="s">
        <v>20076</v>
      </c>
      <c r="B10460" s="52" t="s">
        <v>27208</v>
      </c>
      <c r="C10460" s="16" t="str">
        <f t="shared" si="163"/>
        <v>025 - 063</v>
      </c>
      <c r="D10460" s="52" t="s">
        <v>34487</v>
      </c>
      <c r="E10460" s="52" t="s">
        <v>36071</v>
      </c>
      <c r="F10460" s="16" t="s">
        <v>30715</v>
      </c>
      <c r="G10460" s="16" t="s">
        <v>36070</v>
      </c>
      <c r="H10460" s="16" t="s">
        <v>32660</v>
      </c>
      <c r="I10460" s="16" t="s">
        <v>20077</v>
      </c>
    </row>
    <row r="10461" spans="1:14">
      <c r="A10461" s="16" t="s">
        <v>24725</v>
      </c>
      <c r="B10461" s="52" t="s">
        <v>2264</v>
      </c>
      <c r="C10461" s="16" t="str">
        <f t="shared" si="163"/>
        <v>021 - 109</v>
      </c>
      <c r="D10461" s="52" t="s">
        <v>34487</v>
      </c>
      <c r="E10461" s="52" t="s">
        <v>14657</v>
      </c>
      <c r="F10461" s="16" t="s">
        <v>24370</v>
      </c>
      <c r="G10461" s="16" t="s">
        <v>14656</v>
      </c>
      <c r="H10461" s="16" t="s">
        <v>4778</v>
      </c>
      <c r="I10461" s="16" t="s">
        <v>24726</v>
      </c>
    </row>
    <row r="10462" spans="1:14">
      <c r="A10462" s="16" t="s">
        <v>2171</v>
      </c>
      <c r="B10462" s="52" t="s">
        <v>25619</v>
      </c>
      <c r="C10462" s="16" t="str">
        <f t="shared" si="163"/>
        <v>061 - 097</v>
      </c>
      <c r="D10462" s="52" t="s">
        <v>36059</v>
      </c>
      <c r="E10462" s="52" t="s">
        <v>26249</v>
      </c>
      <c r="F10462" s="16" t="s">
        <v>35466</v>
      </c>
      <c r="G10462" s="16" t="s">
        <v>26248</v>
      </c>
      <c r="H10462" s="16" t="s">
        <v>30282</v>
      </c>
      <c r="I10462" s="16" t="s">
        <v>2172</v>
      </c>
      <c r="J10462" s="16"/>
    </row>
    <row r="10463" spans="1:14">
      <c r="A10463" s="16" t="s">
        <v>37159</v>
      </c>
      <c r="B10463" s="52" t="s">
        <v>33804</v>
      </c>
      <c r="C10463" s="16" t="str">
        <f t="shared" si="163"/>
        <v>702 - 738</v>
      </c>
      <c r="D10463" s="52"/>
      <c r="E10463" s="52"/>
      <c r="F10463" s="16"/>
      <c r="G10463" s="16" t="s">
        <v>17438</v>
      </c>
      <c r="H10463" s="16" t="s">
        <v>10727</v>
      </c>
      <c r="I10463" s="16" t="s">
        <v>37160</v>
      </c>
      <c r="J10463" s="16" t="s">
        <v>34487</v>
      </c>
    </row>
    <row r="10464" spans="1:14">
      <c r="A10464" s="16" t="s">
        <v>20393</v>
      </c>
      <c r="B10464" s="52" t="s">
        <v>34381</v>
      </c>
      <c r="C10464" s="16" t="str">
        <f t="shared" si="163"/>
        <v>015 - 969</v>
      </c>
      <c r="D10464" s="52"/>
      <c r="E10464" s="52" t="s">
        <v>32665</v>
      </c>
      <c r="G10464" s="16" t="s">
        <v>32664</v>
      </c>
      <c r="H10464" s="16" t="s">
        <v>32666</v>
      </c>
      <c r="I10464" s="16" t="s">
        <v>20394</v>
      </c>
      <c r="J10464" s="16" t="s">
        <v>34487</v>
      </c>
    </row>
    <row r="10465" spans="1:10">
      <c r="A10465" s="16" t="s">
        <v>6743</v>
      </c>
      <c r="B10465" s="52" t="s">
        <v>500</v>
      </c>
      <c r="C10465" s="16" t="str">
        <f t="shared" si="163"/>
        <v>018 - 168</v>
      </c>
      <c r="D10465" s="52" t="s">
        <v>36059</v>
      </c>
      <c r="E10465" s="52" t="s">
        <v>35975</v>
      </c>
      <c r="F10465" s="16" t="s">
        <v>35973</v>
      </c>
      <c r="G10465" s="16" t="s">
        <v>35974</v>
      </c>
      <c r="H10465" s="16" t="s">
        <v>32666</v>
      </c>
      <c r="I10465" s="16" t="s">
        <v>6744</v>
      </c>
    </row>
    <row r="10466" spans="1:10">
      <c r="A10466" s="16" t="s">
        <v>25504</v>
      </c>
      <c r="B10466" s="52" t="s">
        <v>29507</v>
      </c>
      <c r="C10466" s="16" t="str">
        <f t="shared" si="163"/>
        <v>096 - 073</v>
      </c>
      <c r="D10466" s="52" t="s">
        <v>34487</v>
      </c>
      <c r="E10466" s="52" t="s">
        <v>14652</v>
      </c>
      <c r="F10466" s="16" t="s">
        <v>25696</v>
      </c>
      <c r="G10466" s="16" t="s">
        <v>14651</v>
      </c>
      <c r="H10466" s="16" t="s">
        <v>10732</v>
      </c>
      <c r="I10466" s="16" t="s">
        <v>25697</v>
      </c>
    </row>
    <row r="10467" spans="1:10">
      <c r="A10467" s="16" t="s">
        <v>25981</v>
      </c>
      <c r="B10467" s="52" t="s">
        <v>14891</v>
      </c>
      <c r="C10467" s="16" t="str">
        <f t="shared" si="163"/>
        <v>002 - 154</v>
      </c>
      <c r="D10467" s="52" t="s">
        <v>34487</v>
      </c>
      <c r="E10467" s="52" t="s">
        <v>36066</v>
      </c>
      <c r="F10467" s="16" t="s">
        <v>25982</v>
      </c>
      <c r="G10467" s="16" t="s">
        <v>20457</v>
      </c>
      <c r="H10467" s="16" t="s">
        <v>10732</v>
      </c>
      <c r="I10467" s="16" t="s">
        <v>25697</v>
      </c>
      <c r="J10467" s="16" t="s">
        <v>7990</v>
      </c>
    </row>
    <row r="10468" spans="1:10">
      <c r="A10468" s="16" t="s">
        <v>18121</v>
      </c>
      <c r="B10468" s="52" t="s">
        <v>501</v>
      </c>
      <c r="C10468" s="16" t="str">
        <f t="shared" si="163"/>
        <v>018 - 169</v>
      </c>
      <c r="D10468" s="52" t="s">
        <v>36059</v>
      </c>
      <c r="E10468" s="52" t="s">
        <v>35975</v>
      </c>
      <c r="F10468" s="16" t="s">
        <v>34298</v>
      </c>
      <c r="G10468" s="16" t="s">
        <v>35974</v>
      </c>
      <c r="H10468" s="16" t="s">
        <v>32666</v>
      </c>
      <c r="I10468" s="16" t="s">
        <v>18122</v>
      </c>
      <c r="J10468" s="16"/>
    </row>
    <row r="10469" spans="1:10">
      <c r="A10469" s="16" t="s">
        <v>3942</v>
      </c>
      <c r="B10469" s="52" t="s">
        <v>15972</v>
      </c>
      <c r="C10469" s="16" t="str">
        <f t="shared" si="163"/>
        <v>022 - 932</v>
      </c>
      <c r="D10469" s="52"/>
      <c r="E10469" s="52" t="s">
        <v>4777</v>
      </c>
      <c r="G10469" s="16" t="s">
        <v>4776</v>
      </c>
      <c r="H10469" s="16" t="s">
        <v>4778</v>
      </c>
      <c r="I10469" s="16" t="s">
        <v>3943</v>
      </c>
      <c r="J10469" s="16" t="s">
        <v>34487</v>
      </c>
    </row>
    <row r="10470" spans="1:10">
      <c r="A10470" s="16" t="s">
        <v>13969</v>
      </c>
      <c r="B10470" s="52" t="s">
        <v>32155</v>
      </c>
      <c r="C10470" s="16" t="str">
        <f t="shared" si="163"/>
        <v>067 - 801</v>
      </c>
      <c r="D10470" s="52"/>
      <c r="E10470" s="52" t="s">
        <v>34404</v>
      </c>
      <c r="F10470" s="16"/>
      <c r="G10470" s="16" t="s">
        <v>34403</v>
      </c>
      <c r="H10470" s="16" t="s">
        <v>15395</v>
      </c>
      <c r="I10470" s="16" t="s">
        <v>34257</v>
      </c>
      <c r="J10470" s="16" t="s">
        <v>34487</v>
      </c>
    </row>
    <row r="10471" spans="1:10">
      <c r="A10471" s="16" t="s">
        <v>16904</v>
      </c>
      <c r="B10471" s="52" t="s">
        <v>29508</v>
      </c>
      <c r="C10471" s="16" t="str">
        <f t="shared" si="163"/>
        <v>096 - 074</v>
      </c>
      <c r="D10471" s="52" t="s">
        <v>34487</v>
      </c>
      <c r="E10471" s="52" t="s">
        <v>14652</v>
      </c>
      <c r="F10471" s="16" t="s">
        <v>22425</v>
      </c>
      <c r="G10471" s="16" t="s">
        <v>14651</v>
      </c>
      <c r="H10471" s="16" t="s">
        <v>10732</v>
      </c>
      <c r="I10471" s="16" t="s">
        <v>16905</v>
      </c>
    </row>
    <row r="10472" spans="1:10">
      <c r="A10472" s="16" t="s">
        <v>25944</v>
      </c>
      <c r="B10472" s="52" t="s">
        <v>14892</v>
      </c>
      <c r="C10472" s="16" t="str">
        <f t="shared" si="163"/>
        <v>002 - 155</v>
      </c>
      <c r="D10472" s="52" t="s">
        <v>34487</v>
      </c>
      <c r="E10472" s="52" t="s">
        <v>36066</v>
      </c>
      <c r="F10472" s="16" t="s">
        <v>15302</v>
      </c>
      <c r="G10472" s="16" t="s">
        <v>20457</v>
      </c>
      <c r="H10472" s="16" t="s">
        <v>10732</v>
      </c>
      <c r="I10472" s="16" t="s">
        <v>16905</v>
      </c>
      <c r="J10472" s="16" t="s">
        <v>7990</v>
      </c>
    </row>
    <row r="10473" spans="1:10">
      <c r="A10473" s="16" t="s">
        <v>18572</v>
      </c>
      <c r="B10473" s="52" t="s">
        <v>2265</v>
      </c>
      <c r="C10473" s="16" t="str">
        <f t="shared" si="163"/>
        <v>021 - 913</v>
      </c>
      <c r="D10473" s="52"/>
      <c r="E10473" s="52" t="s">
        <v>14657</v>
      </c>
      <c r="G10473" s="16" t="s">
        <v>14656</v>
      </c>
      <c r="H10473" s="16" t="s">
        <v>4778</v>
      </c>
      <c r="I10473" s="16" t="s">
        <v>18573</v>
      </c>
      <c r="J10473" s="16" t="s">
        <v>34487</v>
      </c>
    </row>
    <row r="10474" spans="1:10">
      <c r="A10474" s="16" t="s">
        <v>34927</v>
      </c>
      <c r="B10474" s="52" t="s">
        <v>15816</v>
      </c>
      <c r="C10474" s="16" t="str">
        <f t="shared" si="163"/>
        <v>002 - 827</v>
      </c>
      <c r="D10474" s="52"/>
      <c r="E10474" s="52" t="s">
        <v>36066</v>
      </c>
      <c r="F10474" s="16"/>
      <c r="G10474" s="16" t="s">
        <v>20457</v>
      </c>
      <c r="H10474" s="16" t="s">
        <v>10732</v>
      </c>
      <c r="I10474" s="16" t="s">
        <v>28220</v>
      </c>
      <c r="J10474" s="16" t="s">
        <v>34487</v>
      </c>
    </row>
    <row r="10475" spans="1:10">
      <c r="A10475" s="16" t="s">
        <v>35255</v>
      </c>
      <c r="B10475" s="52" t="s">
        <v>12191</v>
      </c>
      <c r="C10475" s="16" t="str">
        <f t="shared" si="163"/>
        <v>008 - 062</v>
      </c>
      <c r="D10475" s="52" t="s">
        <v>36059</v>
      </c>
      <c r="E10475" s="52" t="s">
        <v>16664</v>
      </c>
      <c r="F10475" s="16" t="s">
        <v>20410</v>
      </c>
      <c r="G10475" s="16" t="s">
        <v>16663</v>
      </c>
      <c r="H10475" s="16" t="s">
        <v>34573</v>
      </c>
      <c r="I10475" s="16" t="s">
        <v>37574</v>
      </c>
    </row>
    <row r="10476" spans="1:10">
      <c r="A10476" s="16" t="s">
        <v>15628</v>
      </c>
      <c r="B10476" s="52" t="s">
        <v>35687</v>
      </c>
      <c r="C10476" s="16" t="str">
        <f t="shared" si="163"/>
        <v>060 - 082</v>
      </c>
      <c r="D10476" s="52" t="s">
        <v>34487</v>
      </c>
      <c r="E10476" s="52" t="s">
        <v>10737</v>
      </c>
      <c r="F10476" s="16" t="s">
        <v>4809</v>
      </c>
      <c r="G10476" s="16" t="s">
        <v>10736</v>
      </c>
      <c r="H10476" s="16" t="s">
        <v>20396</v>
      </c>
      <c r="I10476" s="16" t="s">
        <v>15629</v>
      </c>
      <c r="J10476" s="16"/>
    </row>
    <row r="10477" spans="1:10">
      <c r="A10477" s="16" t="s">
        <v>946</v>
      </c>
      <c r="B10477" s="52" t="s">
        <v>12192</v>
      </c>
      <c r="C10477" s="16" t="str">
        <f t="shared" si="163"/>
        <v>008 - 063</v>
      </c>
      <c r="D10477" s="52" t="s">
        <v>36059</v>
      </c>
      <c r="E10477" s="52" t="s">
        <v>16664</v>
      </c>
      <c r="F10477" s="16" t="s">
        <v>947</v>
      </c>
      <c r="G10477" s="16" t="s">
        <v>16663</v>
      </c>
      <c r="H10477" s="16" t="s">
        <v>34573</v>
      </c>
      <c r="I10477" s="16" t="s">
        <v>948</v>
      </c>
    </row>
    <row r="10478" spans="1:10">
      <c r="A10478" s="16" t="s">
        <v>2572</v>
      </c>
      <c r="B10478" s="52" t="s">
        <v>12193</v>
      </c>
      <c r="C10478" s="16" t="str">
        <f t="shared" si="163"/>
        <v>008 - 902</v>
      </c>
      <c r="D10478" s="52"/>
      <c r="E10478" s="52" t="s">
        <v>16664</v>
      </c>
      <c r="F10478" s="16"/>
      <c r="G10478" s="16" t="s">
        <v>16663</v>
      </c>
      <c r="H10478" s="16" t="s">
        <v>34573</v>
      </c>
      <c r="I10478" s="16" t="s">
        <v>12711</v>
      </c>
      <c r="J10478" s="16" t="s">
        <v>34487</v>
      </c>
    </row>
    <row r="10479" spans="1:10">
      <c r="A10479" s="16" t="s">
        <v>27054</v>
      </c>
      <c r="B10479" s="52" t="s">
        <v>30581</v>
      </c>
      <c r="C10479" s="16" t="str">
        <f t="shared" si="163"/>
        <v>082 - 076</v>
      </c>
      <c r="D10479" s="52" t="s">
        <v>34487</v>
      </c>
      <c r="E10479" s="52" t="s">
        <v>1263</v>
      </c>
      <c r="F10479" s="16" t="s">
        <v>27055</v>
      </c>
      <c r="G10479" s="16" t="s">
        <v>1262</v>
      </c>
      <c r="H10479" s="16" t="s">
        <v>29917</v>
      </c>
      <c r="I10479" s="16" t="s">
        <v>27056</v>
      </c>
    </row>
    <row r="10480" spans="1:10">
      <c r="A10480" s="16" t="s">
        <v>19872</v>
      </c>
      <c r="B10480" s="52" t="s">
        <v>33643</v>
      </c>
      <c r="C10480" s="16" t="str">
        <f t="shared" si="163"/>
        <v>090 - 079</v>
      </c>
      <c r="D10480" s="52" t="s">
        <v>36059</v>
      </c>
      <c r="E10480" s="52" t="s">
        <v>33520</v>
      </c>
      <c r="F10480" s="16" t="s">
        <v>19873</v>
      </c>
      <c r="G10480" s="16" t="s">
        <v>33519</v>
      </c>
      <c r="H10480" s="16" t="s">
        <v>33521</v>
      </c>
      <c r="I10480" s="16" t="s">
        <v>36918</v>
      </c>
      <c r="J10480" s="16"/>
    </row>
    <row r="10481" spans="1:10">
      <c r="A10481" s="16" t="s">
        <v>14032</v>
      </c>
      <c r="B10481" s="52" t="s">
        <v>11493</v>
      </c>
      <c r="C10481" s="16" t="str">
        <f t="shared" si="163"/>
        <v>079 - 151</v>
      </c>
      <c r="D10481" s="52" t="s">
        <v>34487</v>
      </c>
      <c r="E10481" s="52" t="s">
        <v>4771</v>
      </c>
      <c r="F10481" s="16" t="s">
        <v>1272</v>
      </c>
      <c r="G10481" s="16" t="s">
        <v>4770</v>
      </c>
      <c r="H10481" s="16" t="s">
        <v>4772</v>
      </c>
      <c r="I10481" s="16" t="s">
        <v>14033</v>
      </c>
    </row>
    <row r="10482" spans="1:10">
      <c r="A10482" s="16" t="s">
        <v>36318</v>
      </c>
      <c r="B10482" s="52" t="s">
        <v>21158</v>
      </c>
      <c r="C10482" s="16" t="str">
        <f t="shared" si="163"/>
        <v>079 - 152</v>
      </c>
      <c r="D10482" s="52" t="s">
        <v>34487</v>
      </c>
      <c r="E10482" s="52" t="s">
        <v>4771</v>
      </c>
      <c r="F10482" s="16" t="s">
        <v>8913</v>
      </c>
      <c r="G10482" s="16" t="s">
        <v>4770</v>
      </c>
      <c r="H10482" s="16" t="s">
        <v>4772</v>
      </c>
      <c r="I10482" s="16" t="s">
        <v>19634</v>
      </c>
      <c r="J10482" s="16" t="s">
        <v>7990</v>
      </c>
    </row>
    <row r="10483" spans="1:10">
      <c r="A10483" s="16" t="s">
        <v>19633</v>
      </c>
      <c r="B10483" s="52" t="s">
        <v>31464</v>
      </c>
      <c r="C10483" s="16" t="str">
        <f t="shared" si="163"/>
        <v>102 - 045</v>
      </c>
      <c r="D10483" s="52" t="s">
        <v>34487</v>
      </c>
      <c r="E10483" s="52" t="s">
        <v>27777</v>
      </c>
      <c r="F10483" s="16" t="s">
        <v>1556</v>
      </c>
      <c r="G10483" s="16" t="s">
        <v>27776</v>
      </c>
      <c r="H10483" s="16" t="s">
        <v>4772</v>
      </c>
      <c r="I10483" s="16" t="s">
        <v>19634</v>
      </c>
    </row>
    <row r="10484" spans="1:10">
      <c r="A10484" s="16" t="s">
        <v>33099</v>
      </c>
      <c r="B10484" s="52" t="s">
        <v>14911</v>
      </c>
      <c r="C10484" s="16" t="str">
        <f t="shared" si="163"/>
        <v>021 - 914</v>
      </c>
      <c r="D10484" s="52"/>
      <c r="E10484" s="52" t="s">
        <v>14657</v>
      </c>
      <c r="G10484" s="16" t="s">
        <v>14656</v>
      </c>
      <c r="H10484" s="16" t="s">
        <v>4778</v>
      </c>
      <c r="I10484" s="16" t="s">
        <v>33100</v>
      </c>
      <c r="J10484" s="16" t="s">
        <v>34487</v>
      </c>
    </row>
    <row r="10485" spans="1:10">
      <c r="A10485" s="16" t="s">
        <v>23397</v>
      </c>
      <c r="B10485" s="52" t="s">
        <v>17525</v>
      </c>
      <c r="C10485" s="16" t="str">
        <f t="shared" si="163"/>
        <v>085 - 021</v>
      </c>
      <c r="D10485" s="52" t="s">
        <v>34487</v>
      </c>
      <c r="E10485" s="52" t="s">
        <v>5706</v>
      </c>
      <c r="F10485" s="16" t="s">
        <v>5717</v>
      </c>
      <c r="G10485" s="16" t="s">
        <v>5718</v>
      </c>
      <c r="H10485" s="16" t="s">
        <v>29917</v>
      </c>
      <c r="I10485" s="16" t="s">
        <v>23398</v>
      </c>
    </row>
    <row r="10486" spans="1:10">
      <c r="A10486" s="16" t="s">
        <v>328</v>
      </c>
      <c r="B10486" s="52" t="s">
        <v>35688</v>
      </c>
      <c r="C10486" s="16" t="str">
        <f t="shared" si="163"/>
        <v>060 - 083</v>
      </c>
      <c r="D10486" s="52" t="s">
        <v>34487</v>
      </c>
      <c r="E10486" s="52" t="s">
        <v>10737</v>
      </c>
      <c r="F10486" s="16" t="s">
        <v>22872</v>
      </c>
      <c r="G10486" s="16" t="s">
        <v>10736</v>
      </c>
      <c r="H10486" s="16" t="s">
        <v>20396</v>
      </c>
      <c r="I10486" s="16" t="s">
        <v>329</v>
      </c>
    </row>
    <row r="10487" spans="1:10">
      <c r="A10487" s="16" t="s">
        <v>2035</v>
      </c>
      <c r="B10487" s="52" t="s">
        <v>23708</v>
      </c>
      <c r="C10487" s="16" t="str">
        <f t="shared" si="163"/>
        <v>030 - 822</v>
      </c>
      <c r="D10487" s="52"/>
      <c r="E10487" s="52" t="s">
        <v>35970</v>
      </c>
      <c r="F10487" s="16"/>
      <c r="G10487" s="16" t="s">
        <v>35969</v>
      </c>
      <c r="H10487" s="16" t="s">
        <v>30334</v>
      </c>
      <c r="I10487" s="16" t="s">
        <v>2036</v>
      </c>
      <c r="J10487" s="16" t="s">
        <v>34487</v>
      </c>
    </row>
    <row r="10488" spans="1:10">
      <c r="A10488" s="16" t="s">
        <v>34669</v>
      </c>
      <c r="B10488" s="52" t="s">
        <v>26688</v>
      </c>
      <c r="C10488" s="16" t="str">
        <f t="shared" si="163"/>
        <v>058 - 108</v>
      </c>
      <c r="D10488" s="52" t="s">
        <v>34487</v>
      </c>
      <c r="E10488" s="52" t="s">
        <v>10753</v>
      </c>
      <c r="F10488" s="16" t="s">
        <v>10751</v>
      </c>
      <c r="G10488" s="16" t="s">
        <v>10752</v>
      </c>
      <c r="H10488" s="16" t="s">
        <v>20396</v>
      </c>
      <c r="I10488" s="16" t="s">
        <v>34670</v>
      </c>
    </row>
    <row r="10489" spans="1:10">
      <c r="A10489" s="16" t="s">
        <v>11939</v>
      </c>
      <c r="B10489" s="52" t="s">
        <v>11974</v>
      </c>
      <c r="C10489" s="16" t="str">
        <f t="shared" si="163"/>
        <v>056 - 054</v>
      </c>
      <c r="D10489" s="52" t="s">
        <v>36059</v>
      </c>
      <c r="E10489" s="52" t="s">
        <v>29533</v>
      </c>
      <c r="F10489" s="16" t="s">
        <v>31644</v>
      </c>
      <c r="G10489" s="16" t="s">
        <v>29532</v>
      </c>
      <c r="H10489" s="16" t="s">
        <v>20396</v>
      </c>
      <c r="I10489" s="16" t="s">
        <v>11940</v>
      </c>
    </row>
    <row r="10490" spans="1:10">
      <c r="A10490" s="16" t="s">
        <v>11943</v>
      </c>
      <c r="B10490" s="52" t="s">
        <v>14765</v>
      </c>
      <c r="C10490" s="16" t="str">
        <f t="shared" si="163"/>
        <v>092 - 091</v>
      </c>
      <c r="D10490" s="52" t="s">
        <v>34487</v>
      </c>
      <c r="E10490" s="52" t="s">
        <v>3326</v>
      </c>
      <c r="F10490" s="16" t="s">
        <v>36750</v>
      </c>
      <c r="G10490" s="16" t="s">
        <v>30322</v>
      </c>
      <c r="H10490" s="16" t="s">
        <v>33521</v>
      </c>
      <c r="I10490" s="16" t="s">
        <v>11944</v>
      </c>
    </row>
    <row r="10491" spans="1:10">
      <c r="A10491" s="16" t="s">
        <v>14362</v>
      </c>
      <c r="B10491" s="52" t="s">
        <v>35689</v>
      </c>
      <c r="C10491" s="16" t="str">
        <f t="shared" si="163"/>
        <v>060 - 084</v>
      </c>
      <c r="D10491" s="52" t="s">
        <v>34487</v>
      </c>
      <c r="E10491" s="52" t="s">
        <v>10737</v>
      </c>
      <c r="F10491" s="16" t="s">
        <v>22872</v>
      </c>
      <c r="G10491" s="16" t="s">
        <v>10736</v>
      </c>
      <c r="H10491" s="16" t="s">
        <v>20396</v>
      </c>
      <c r="I10491" s="16" t="s">
        <v>23387</v>
      </c>
    </row>
    <row r="10492" spans="1:10">
      <c r="A10492" s="16" t="s">
        <v>10621</v>
      </c>
      <c r="B10492" s="52" t="s">
        <v>14912</v>
      </c>
      <c r="C10492" s="16" t="str">
        <f t="shared" si="163"/>
        <v>021 - 915</v>
      </c>
      <c r="D10492" s="52"/>
      <c r="E10492" s="52" t="s">
        <v>14657</v>
      </c>
      <c r="G10492" s="16" t="s">
        <v>14656</v>
      </c>
      <c r="H10492" s="16" t="s">
        <v>4778</v>
      </c>
      <c r="I10492" s="16" t="s">
        <v>10622</v>
      </c>
      <c r="J10492" s="16" t="s">
        <v>34487</v>
      </c>
    </row>
    <row r="10493" spans="1:10">
      <c r="A10493" s="16" t="s">
        <v>16833</v>
      </c>
      <c r="B10493" s="52" t="s">
        <v>7774</v>
      </c>
      <c r="C10493" s="16" t="str">
        <f t="shared" si="163"/>
        <v>064 - 115</v>
      </c>
      <c r="D10493" s="52" t="s">
        <v>34487</v>
      </c>
      <c r="E10493" s="52" t="s">
        <v>27583</v>
      </c>
      <c r="F10493" s="16" t="s">
        <v>20391</v>
      </c>
      <c r="G10493" s="16" t="s">
        <v>27582</v>
      </c>
      <c r="H10493" s="16" t="s">
        <v>30282</v>
      </c>
      <c r="I10493" s="16" t="s">
        <v>18890</v>
      </c>
    </row>
    <row r="10494" spans="1:10">
      <c r="A10494" s="16" t="s">
        <v>31216</v>
      </c>
      <c r="B10494" s="52" t="s">
        <v>22292</v>
      </c>
      <c r="C10494" s="16" t="str">
        <f t="shared" si="163"/>
        <v>016 - 226</v>
      </c>
      <c r="D10494" s="52" t="s">
        <v>34487</v>
      </c>
      <c r="E10494" s="52" t="s">
        <v>10742</v>
      </c>
      <c r="F10494" s="16" t="s">
        <v>36714</v>
      </c>
      <c r="G10494" s="16" t="s">
        <v>10741</v>
      </c>
      <c r="H10494" s="16" t="s">
        <v>32666</v>
      </c>
      <c r="I10494" s="16" t="s">
        <v>31217</v>
      </c>
    </row>
    <row r="10495" spans="1:10">
      <c r="A10495" s="16" t="s">
        <v>3543</v>
      </c>
      <c r="B10495" s="52" t="s">
        <v>6024</v>
      </c>
      <c r="C10495" s="16" t="str">
        <f t="shared" si="163"/>
        <v>024 - 113</v>
      </c>
      <c r="D10495" s="52" t="s">
        <v>34487</v>
      </c>
      <c r="E10495" s="52" t="s">
        <v>26794</v>
      </c>
      <c r="F10495" s="16" t="s">
        <v>6605</v>
      </c>
      <c r="G10495" s="16" t="s">
        <v>26793</v>
      </c>
      <c r="H10495" s="16" t="s">
        <v>32660</v>
      </c>
      <c r="I10495" s="16" t="s">
        <v>3544</v>
      </c>
    </row>
    <row r="10496" spans="1:10">
      <c r="A10496" s="16" t="s">
        <v>19440</v>
      </c>
      <c r="B10496" s="52" t="s">
        <v>28850</v>
      </c>
      <c r="C10496" s="16" t="str">
        <f t="shared" si="163"/>
        <v>058 - 109</v>
      </c>
      <c r="D10496" s="52" t="s">
        <v>34487</v>
      </c>
      <c r="E10496" s="52" t="s">
        <v>10753</v>
      </c>
      <c r="F10496" s="16" t="s">
        <v>10751</v>
      </c>
      <c r="G10496" s="16" t="s">
        <v>10752</v>
      </c>
      <c r="H10496" s="16" t="s">
        <v>20396</v>
      </c>
      <c r="I10496" s="16" t="s">
        <v>19441</v>
      </c>
    </row>
    <row r="10497" spans="1:10">
      <c r="A10497" s="16" t="s">
        <v>30670</v>
      </c>
      <c r="B10497" s="52" t="s">
        <v>29208</v>
      </c>
      <c r="C10497" s="16" t="str">
        <f t="shared" si="163"/>
        <v>017 - 193</v>
      </c>
      <c r="D10497" s="52" t="s">
        <v>34487</v>
      </c>
      <c r="E10497" s="52" t="s">
        <v>22538</v>
      </c>
      <c r="F10497" s="16" t="s">
        <v>34390</v>
      </c>
      <c r="G10497" s="16" t="s">
        <v>22537</v>
      </c>
      <c r="H10497" s="16" t="s">
        <v>32666</v>
      </c>
      <c r="I10497" s="16" t="s">
        <v>30671</v>
      </c>
    </row>
    <row r="10498" spans="1:10">
      <c r="A10498" s="16" t="s">
        <v>6629</v>
      </c>
      <c r="B10498" s="52" t="s">
        <v>28401</v>
      </c>
      <c r="C10498" s="16" t="str">
        <f t="shared" si="163"/>
        <v>065 - 154</v>
      </c>
      <c r="D10498" s="52" t="s">
        <v>34487</v>
      </c>
      <c r="E10498" s="52" t="s">
        <v>29546</v>
      </c>
      <c r="F10498" s="16" t="s">
        <v>6630</v>
      </c>
      <c r="G10498" s="16" t="s">
        <v>29545</v>
      </c>
      <c r="H10498" s="16" t="s">
        <v>30282</v>
      </c>
      <c r="I10498" s="16" t="s">
        <v>6631</v>
      </c>
    </row>
    <row r="10499" spans="1:10">
      <c r="A10499" s="16" t="s">
        <v>10604</v>
      </c>
      <c r="B10499" s="52" t="s">
        <v>29998</v>
      </c>
      <c r="C10499" s="16" t="str">
        <f t="shared" si="163"/>
        <v>054 - 058</v>
      </c>
      <c r="D10499" s="52" t="s">
        <v>34487</v>
      </c>
      <c r="E10499" s="52" t="s">
        <v>30442</v>
      </c>
      <c r="F10499" s="16" t="s">
        <v>16058</v>
      </c>
      <c r="G10499" s="16" t="s">
        <v>30441</v>
      </c>
      <c r="H10499" s="16" t="s">
        <v>1269</v>
      </c>
      <c r="I10499" s="16" t="s">
        <v>10605</v>
      </c>
      <c r="J10499" s="16"/>
    </row>
    <row r="10500" spans="1:10">
      <c r="A10500" s="16" t="s">
        <v>2213</v>
      </c>
      <c r="B10500" s="52" t="s">
        <v>668</v>
      </c>
      <c r="C10500" s="16" t="str">
        <f t="shared" ref="C10500:C10563" si="164">MID(A10500,1,3) &amp;" - " &amp;MID(A10500,4,3)</f>
        <v>001 - 286</v>
      </c>
      <c r="D10500" s="52" t="s">
        <v>34487</v>
      </c>
      <c r="E10500" s="52" t="s">
        <v>37671</v>
      </c>
      <c r="F10500" s="16" t="s">
        <v>4160</v>
      </c>
      <c r="G10500" s="16" t="s">
        <v>37670</v>
      </c>
      <c r="H10500" s="16" t="s">
        <v>10732</v>
      </c>
      <c r="I10500" s="16" t="s">
        <v>2214</v>
      </c>
    </row>
    <row r="10501" spans="1:10">
      <c r="A10501" s="16" t="s">
        <v>3950</v>
      </c>
      <c r="B10501" s="52" t="s">
        <v>668</v>
      </c>
      <c r="C10501" s="16" t="str">
        <f t="shared" si="164"/>
        <v>001 - 933</v>
      </c>
      <c r="D10501" s="52"/>
      <c r="E10501" s="52" t="s">
        <v>37671</v>
      </c>
      <c r="G10501" s="16" t="s">
        <v>37670</v>
      </c>
      <c r="H10501" s="16" t="s">
        <v>10732</v>
      </c>
      <c r="I10501" s="16" t="s">
        <v>2214</v>
      </c>
      <c r="J10501" s="16" t="s">
        <v>34487</v>
      </c>
    </row>
    <row r="10502" spans="1:10">
      <c r="A10502" s="16" t="s">
        <v>20932</v>
      </c>
      <c r="B10502" s="52" t="s">
        <v>6025</v>
      </c>
      <c r="C10502" s="16" t="str">
        <f t="shared" si="164"/>
        <v>024 - 807</v>
      </c>
      <c r="D10502" s="52"/>
      <c r="E10502" s="52" t="s">
        <v>26794</v>
      </c>
      <c r="F10502" s="16"/>
      <c r="G10502" s="16" t="s">
        <v>26793</v>
      </c>
      <c r="H10502" s="16" t="s">
        <v>32660</v>
      </c>
      <c r="I10502" s="16" t="s">
        <v>20933</v>
      </c>
      <c r="J10502" s="16" t="s">
        <v>34487</v>
      </c>
    </row>
    <row r="10503" spans="1:10">
      <c r="A10503" s="16" t="s">
        <v>29320</v>
      </c>
      <c r="B10503" s="52" t="s">
        <v>31632</v>
      </c>
      <c r="C10503" s="16" t="str">
        <f t="shared" si="164"/>
        <v>008 - 839</v>
      </c>
      <c r="D10503" s="52"/>
      <c r="E10503" s="52" t="s">
        <v>16664</v>
      </c>
      <c r="F10503" s="16"/>
      <c r="G10503" s="16" t="s">
        <v>16663</v>
      </c>
      <c r="H10503" s="16" t="s">
        <v>34573</v>
      </c>
      <c r="I10503" s="16" t="s">
        <v>29321</v>
      </c>
      <c r="J10503" s="16" t="s">
        <v>34487</v>
      </c>
    </row>
    <row r="10504" spans="1:10">
      <c r="A10504" s="16" t="s">
        <v>12497</v>
      </c>
      <c r="B10504" s="52" t="s">
        <v>7681</v>
      </c>
      <c r="C10504" s="16" t="str">
        <f t="shared" si="164"/>
        <v>004 - 235</v>
      </c>
      <c r="D10504" s="52" t="s">
        <v>34487</v>
      </c>
      <c r="E10504" s="52" t="s">
        <v>10758</v>
      </c>
      <c r="F10504" s="16" t="s">
        <v>10756</v>
      </c>
      <c r="G10504" s="16" t="s">
        <v>10757</v>
      </c>
      <c r="H10504" s="16" t="s">
        <v>10732</v>
      </c>
      <c r="I10504" s="16" t="s">
        <v>12498</v>
      </c>
    </row>
    <row r="10505" spans="1:10">
      <c r="A10505" s="16" t="s">
        <v>31845</v>
      </c>
      <c r="B10505" s="52" t="s">
        <v>33031</v>
      </c>
      <c r="C10505" s="16" t="str">
        <f t="shared" si="164"/>
        <v>006 - 178</v>
      </c>
      <c r="D10505" s="52" t="s">
        <v>36059</v>
      </c>
      <c r="E10505" s="52" t="s">
        <v>26671</v>
      </c>
      <c r="F10505" s="16" t="s">
        <v>6389</v>
      </c>
      <c r="G10505" s="16" t="s">
        <v>26670</v>
      </c>
      <c r="H10505" s="16" t="s">
        <v>10732</v>
      </c>
      <c r="I10505" s="16" t="s">
        <v>15275</v>
      </c>
    </row>
    <row r="10506" spans="1:10">
      <c r="A10506" s="16" t="s">
        <v>4822</v>
      </c>
      <c r="B10506" s="52" t="s">
        <v>22647</v>
      </c>
      <c r="C10506" s="16" t="str">
        <f t="shared" si="164"/>
        <v>013 - 231</v>
      </c>
      <c r="D10506" s="52" t="s">
        <v>34487</v>
      </c>
      <c r="E10506" s="52" t="s">
        <v>26240</v>
      </c>
      <c r="F10506" s="16" t="s">
        <v>3841</v>
      </c>
      <c r="G10506" s="16" t="s">
        <v>26239</v>
      </c>
      <c r="H10506" s="16" t="s">
        <v>32666</v>
      </c>
      <c r="I10506" s="16" t="s">
        <v>13468</v>
      </c>
      <c r="J10506" s="16" t="s">
        <v>7990</v>
      </c>
    </row>
    <row r="10507" spans="1:10">
      <c r="A10507" s="16" t="s">
        <v>13466</v>
      </c>
      <c r="B10507" s="52" t="s">
        <v>6838</v>
      </c>
      <c r="C10507" s="16" t="str">
        <f t="shared" si="164"/>
        <v>097 - 083</v>
      </c>
      <c r="D10507" s="52" t="s">
        <v>34487</v>
      </c>
      <c r="E10507" s="52" t="s">
        <v>26245</v>
      </c>
      <c r="F10507" s="16" t="s">
        <v>13467</v>
      </c>
      <c r="G10507" s="16" t="s">
        <v>26244</v>
      </c>
      <c r="H10507" s="16" t="s">
        <v>32666</v>
      </c>
      <c r="I10507" s="16" t="s">
        <v>13468</v>
      </c>
    </row>
    <row r="10508" spans="1:10">
      <c r="A10508" s="16" t="s">
        <v>8928</v>
      </c>
      <c r="B10508" s="52" t="s">
        <v>15817</v>
      </c>
      <c r="C10508" s="16" t="str">
        <f t="shared" si="164"/>
        <v>002 - 828</v>
      </c>
      <c r="D10508" s="52"/>
      <c r="E10508" s="52" t="s">
        <v>36066</v>
      </c>
      <c r="F10508" s="16"/>
      <c r="G10508" s="16" t="s">
        <v>20457</v>
      </c>
      <c r="H10508" s="16" t="s">
        <v>10732</v>
      </c>
      <c r="I10508" s="16" t="s">
        <v>8929</v>
      </c>
      <c r="J10508" s="16" t="s">
        <v>34487</v>
      </c>
    </row>
    <row r="10509" spans="1:10">
      <c r="A10509" s="16" t="s">
        <v>4953</v>
      </c>
      <c r="B10509" s="52" t="s">
        <v>0</v>
      </c>
      <c r="C10509" s="16" t="str">
        <f t="shared" si="164"/>
        <v>004 - 236</v>
      </c>
      <c r="D10509" s="52" t="s">
        <v>34487</v>
      </c>
      <c r="E10509" s="52" t="s">
        <v>10758</v>
      </c>
      <c r="F10509" s="16" t="s">
        <v>5763</v>
      </c>
      <c r="G10509" s="16" t="s">
        <v>10757</v>
      </c>
      <c r="H10509" s="16" t="s">
        <v>10732</v>
      </c>
      <c r="I10509" s="16" t="s">
        <v>4954</v>
      </c>
    </row>
    <row r="10510" spans="1:10">
      <c r="A10510" s="16" t="s">
        <v>19511</v>
      </c>
      <c r="B10510" s="52" t="s">
        <v>28851</v>
      </c>
      <c r="C10510" s="16" t="str">
        <f t="shared" si="164"/>
        <v>058 - 110</v>
      </c>
      <c r="D10510" s="52" t="s">
        <v>36059</v>
      </c>
      <c r="E10510" s="52" t="s">
        <v>10753</v>
      </c>
      <c r="F10510" s="16" t="s">
        <v>19512</v>
      </c>
      <c r="G10510" s="16" t="s">
        <v>10752</v>
      </c>
      <c r="H10510" s="16" t="s">
        <v>20396</v>
      </c>
      <c r="I10510" s="16" t="s">
        <v>19513</v>
      </c>
    </row>
    <row r="10511" spans="1:10">
      <c r="A10511" s="16" t="s">
        <v>3852</v>
      </c>
      <c r="B10511" s="52" t="s">
        <v>22648</v>
      </c>
      <c r="C10511" s="16" t="str">
        <f t="shared" si="164"/>
        <v>013 - 232</v>
      </c>
      <c r="D10511" s="52" t="s">
        <v>36059</v>
      </c>
      <c r="E10511" s="52" t="s">
        <v>26240</v>
      </c>
      <c r="F10511" s="16" t="s">
        <v>23421</v>
      </c>
      <c r="G10511" s="16" t="s">
        <v>26239</v>
      </c>
      <c r="H10511" s="16" t="s">
        <v>32666</v>
      </c>
      <c r="I10511" s="16" t="s">
        <v>3853</v>
      </c>
    </row>
    <row r="10512" spans="1:10">
      <c r="A10512" s="16" t="s">
        <v>18736</v>
      </c>
      <c r="B10512" s="52" t="s">
        <v>17534</v>
      </c>
      <c r="C10512" s="16" t="str">
        <f t="shared" si="164"/>
        <v>034 - 044</v>
      </c>
      <c r="D10512" s="52" t="s">
        <v>34487</v>
      </c>
      <c r="E10512" s="52" t="s">
        <v>23677</v>
      </c>
      <c r="F10512" s="16" t="s">
        <v>15037</v>
      </c>
      <c r="G10512" s="16" t="s">
        <v>23676</v>
      </c>
      <c r="H10512" s="16" t="s">
        <v>35981</v>
      </c>
      <c r="I10512" s="16" t="s">
        <v>11700</v>
      </c>
    </row>
    <row r="10513" spans="1:10">
      <c r="A10513" s="16" t="s">
        <v>17062</v>
      </c>
      <c r="B10513" s="52" t="s">
        <v>22293</v>
      </c>
      <c r="C10513" s="16" t="str">
        <f t="shared" si="164"/>
        <v>016 - 227</v>
      </c>
      <c r="D10513" s="52" t="s">
        <v>34487</v>
      </c>
      <c r="E10513" s="52" t="s">
        <v>10742</v>
      </c>
      <c r="F10513" s="16" t="s">
        <v>36714</v>
      </c>
      <c r="G10513" s="16" t="s">
        <v>10741</v>
      </c>
      <c r="H10513" s="16" t="s">
        <v>32666</v>
      </c>
      <c r="I10513" s="16" t="s">
        <v>19862</v>
      </c>
    </row>
    <row r="10514" spans="1:10">
      <c r="A10514" s="16" t="s">
        <v>11113</v>
      </c>
      <c r="B10514" s="52" t="s">
        <v>8719</v>
      </c>
      <c r="C10514" s="16" t="str">
        <f t="shared" si="164"/>
        <v>007 - 069</v>
      </c>
      <c r="D10514" s="52" t="s">
        <v>34487</v>
      </c>
      <c r="E10514" s="52" t="s">
        <v>14662</v>
      </c>
      <c r="F10514" s="16" t="s">
        <v>13990</v>
      </c>
      <c r="G10514" s="16" t="s">
        <v>14661</v>
      </c>
      <c r="H10514" s="16" t="s">
        <v>14663</v>
      </c>
      <c r="I10514" s="16" t="s">
        <v>11114</v>
      </c>
    </row>
    <row r="10515" spans="1:10">
      <c r="A10515" s="16" t="s">
        <v>2215</v>
      </c>
      <c r="B10515" s="52" t="s">
        <v>669</v>
      </c>
      <c r="C10515" s="16" t="str">
        <f t="shared" si="164"/>
        <v>001 - 287</v>
      </c>
      <c r="D10515" s="52" t="s">
        <v>34487</v>
      </c>
      <c r="E10515" s="52" t="s">
        <v>37671</v>
      </c>
      <c r="F10515" s="16" t="s">
        <v>2216</v>
      </c>
      <c r="G10515" s="16" t="s">
        <v>37670</v>
      </c>
      <c r="H10515" s="16" t="s">
        <v>10732</v>
      </c>
      <c r="I10515" s="16" t="s">
        <v>2217</v>
      </c>
    </row>
    <row r="10516" spans="1:10">
      <c r="A10516" s="16" t="s">
        <v>23765</v>
      </c>
      <c r="B10516" s="52" t="s">
        <v>669</v>
      </c>
      <c r="C10516" s="16" t="str">
        <f t="shared" si="164"/>
        <v>001 - 934</v>
      </c>
      <c r="D10516" s="52"/>
      <c r="E10516" s="52" t="s">
        <v>37671</v>
      </c>
      <c r="G10516" s="16" t="s">
        <v>37670</v>
      </c>
      <c r="H10516" s="16" t="s">
        <v>10732</v>
      </c>
      <c r="I10516" s="16" t="s">
        <v>2217</v>
      </c>
      <c r="J10516" s="16" t="s">
        <v>34487</v>
      </c>
    </row>
    <row r="10517" spans="1:10">
      <c r="A10517" s="16" t="s">
        <v>9533</v>
      </c>
      <c r="B10517" s="52" t="s">
        <v>670</v>
      </c>
      <c r="C10517" s="16" t="str">
        <f t="shared" si="164"/>
        <v>001 - 871</v>
      </c>
      <c r="D10517" s="52"/>
      <c r="E10517" s="52" t="s">
        <v>37671</v>
      </c>
      <c r="F10517" s="16"/>
      <c r="G10517" s="16" t="s">
        <v>37670</v>
      </c>
      <c r="H10517" s="16" t="s">
        <v>10732</v>
      </c>
      <c r="I10517" s="16" t="s">
        <v>33191</v>
      </c>
      <c r="J10517" s="16" t="s">
        <v>34487</v>
      </c>
    </row>
    <row r="10518" spans="1:10">
      <c r="A10518" s="16" t="s">
        <v>2218</v>
      </c>
      <c r="B10518" s="52" t="s">
        <v>671</v>
      </c>
      <c r="C10518" s="16" t="str">
        <f t="shared" si="164"/>
        <v>001 - 288</v>
      </c>
      <c r="D10518" s="52" t="s">
        <v>34487</v>
      </c>
      <c r="E10518" s="52" t="s">
        <v>37671</v>
      </c>
      <c r="F10518" s="16" t="s">
        <v>35568</v>
      </c>
      <c r="G10518" s="16" t="s">
        <v>37670</v>
      </c>
      <c r="H10518" s="16" t="s">
        <v>10732</v>
      </c>
      <c r="I10518" s="16" t="s">
        <v>2219</v>
      </c>
    </row>
    <row r="10519" spans="1:10">
      <c r="A10519" s="16" t="s">
        <v>2228</v>
      </c>
      <c r="B10519" s="52" t="s">
        <v>6026</v>
      </c>
      <c r="C10519" s="16" t="str">
        <f t="shared" si="164"/>
        <v>024 - 808</v>
      </c>
      <c r="D10519" s="52"/>
      <c r="E10519" s="52" t="s">
        <v>26794</v>
      </c>
      <c r="F10519" s="16"/>
      <c r="G10519" s="16" t="s">
        <v>26793</v>
      </c>
      <c r="H10519" s="16" t="s">
        <v>32660</v>
      </c>
      <c r="I10519" s="16" t="s">
        <v>2229</v>
      </c>
      <c r="J10519" s="16" t="s">
        <v>34487</v>
      </c>
    </row>
    <row r="10520" spans="1:10">
      <c r="A10520" s="16" t="s">
        <v>19902</v>
      </c>
      <c r="B10520" s="52" t="s">
        <v>8720</v>
      </c>
      <c r="C10520" s="16" t="str">
        <f t="shared" si="164"/>
        <v>007 - 070</v>
      </c>
      <c r="D10520" s="52" t="s">
        <v>34487</v>
      </c>
      <c r="E10520" s="52" t="s">
        <v>14662</v>
      </c>
      <c r="F10520" s="16" t="s">
        <v>13990</v>
      </c>
      <c r="G10520" s="16" t="s">
        <v>14661</v>
      </c>
      <c r="H10520" s="16" t="s">
        <v>14663</v>
      </c>
      <c r="I10520" s="16" t="s">
        <v>19903</v>
      </c>
    </row>
    <row r="10521" spans="1:10">
      <c r="A10521" s="16" t="s">
        <v>31484</v>
      </c>
      <c r="B10521" s="52" t="s">
        <v>15912</v>
      </c>
      <c r="C10521" s="16" t="str">
        <f t="shared" si="164"/>
        <v>017 - 906</v>
      </c>
      <c r="D10521" s="52"/>
      <c r="E10521" s="52" t="s">
        <v>22538</v>
      </c>
      <c r="F10521" s="16"/>
      <c r="G10521" s="16" t="s">
        <v>22537</v>
      </c>
      <c r="H10521" s="16" t="s">
        <v>32666</v>
      </c>
      <c r="I10521" s="16" t="s">
        <v>1215</v>
      </c>
      <c r="J10521" s="16" t="s">
        <v>34487</v>
      </c>
    </row>
    <row r="10522" spans="1:10">
      <c r="A10522" s="16" t="s">
        <v>30647</v>
      </c>
      <c r="B10522" s="52" t="s">
        <v>22294</v>
      </c>
      <c r="C10522" s="16" t="str">
        <f t="shared" si="164"/>
        <v>016 - 228</v>
      </c>
      <c r="D10522" s="52" t="s">
        <v>34487</v>
      </c>
      <c r="E10522" s="52" t="s">
        <v>10742</v>
      </c>
      <c r="F10522" s="16" t="s">
        <v>10412</v>
      </c>
      <c r="G10522" s="16" t="s">
        <v>10741</v>
      </c>
      <c r="H10522" s="16" t="s">
        <v>32666</v>
      </c>
      <c r="I10522" s="16" t="s">
        <v>30648</v>
      </c>
    </row>
    <row r="10523" spans="1:10">
      <c r="A10523" s="16" t="s">
        <v>21746</v>
      </c>
      <c r="B10523" s="52" t="s">
        <v>15813</v>
      </c>
      <c r="C10523" s="16" t="str">
        <f t="shared" si="164"/>
        <v>077 - 030</v>
      </c>
      <c r="D10523" s="52" t="s">
        <v>34487</v>
      </c>
      <c r="E10523" s="52" t="s">
        <v>36237</v>
      </c>
      <c r="F10523" s="16" t="s">
        <v>21747</v>
      </c>
      <c r="G10523" s="16" t="s">
        <v>36236</v>
      </c>
      <c r="H10523" s="16" t="s">
        <v>13511</v>
      </c>
      <c r="I10523" s="16" t="s">
        <v>21748</v>
      </c>
    </row>
    <row r="10524" spans="1:10">
      <c r="A10524" s="16" t="s">
        <v>12490</v>
      </c>
      <c r="B10524" s="52" t="s">
        <v>22649</v>
      </c>
      <c r="C10524" s="16" t="str">
        <f t="shared" si="164"/>
        <v>013 - 234</v>
      </c>
      <c r="D10524" s="52" t="s">
        <v>34487</v>
      </c>
      <c r="E10524" s="52" t="s">
        <v>26240</v>
      </c>
      <c r="F10524" s="16" t="s">
        <v>30667</v>
      </c>
      <c r="G10524" s="16" t="s">
        <v>26239</v>
      </c>
      <c r="H10524" s="16" t="s">
        <v>32666</v>
      </c>
      <c r="I10524" s="16" t="s">
        <v>12491</v>
      </c>
    </row>
    <row r="10525" spans="1:10">
      <c r="A10525" s="16" t="s">
        <v>1252</v>
      </c>
      <c r="B10525" s="52" t="s">
        <v>6027</v>
      </c>
      <c r="C10525" s="16" t="str">
        <f t="shared" si="164"/>
        <v>024 - 114</v>
      </c>
      <c r="D10525" s="52" t="s">
        <v>34487</v>
      </c>
      <c r="E10525" s="52" t="s">
        <v>26794</v>
      </c>
      <c r="F10525" s="16" t="s">
        <v>26792</v>
      </c>
      <c r="G10525" s="16" t="s">
        <v>26793</v>
      </c>
      <c r="H10525" s="16" t="s">
        <v>32660</v>
      </c>
      <c r="I10525" s="16" t="s">
        <v>1253</v>
      </c>
    </row>
    <row r="10526" spans="1:10">
      <c r="A10526" s="16" t="s">
        <v>5742</v>
      </c>
      <c r="B10526" s="52" t="s">
        <v>34996</v>
      </c>
      <c r="C10526" s="16" t="str">
        <f t="shared" si="164"/>
        <v>003 - 151</v>
      </c>
      <c r="D10526" s="52" t="s">
        <v>34487</v>
      </c>
      <c r="E10526" s="52" t="s">
        <v>3328</v>
      </c>
      <c r="F10526" s="16" t="s">
        <v>387</v>
      </c>
      <c r="G10526" s="16" t="s">
        <v>10731</v>
      </c>
      <c r="H10526" s="16" t="s">
        <v>10732</v>
      </c>
      <c r="I10526" s="16" t="s">
        <v>20529</v>
      </c>
      <c r="J10526" s="16" t="s">
        <v>7990</v>
      </c>
    </row>
    <row r="10527" spans="1:10">
      <c r="A10527" s="16" t="s">
        <v>7171</v>
      </c>
      <c r="B10527" s="52" t="s">
        <v>17176</v>
      </c>
      <c r="C10527" s="16" t="str">
        <f t="shared" si="164"/>
        <v>103 - 069</v>
      </c>
      <c r="D10527" s="52" t="s">
        <v>34487</v>
      </c>
      <c r="E10527" s="52" t="s">
        <v>14668</v>
      </c>
      <c r="F10527" s="16" t="s">
        <v>7172</v>
      </c>
      <c r="G10527" s="16" t="s">
        <v>14667</v>
      </c>
      <c r="H10527" s="16" t="s">
        <v>10732</v>
      </c>
      <c r="I10527" s="16" t="s">
        <v>20529</v>
      </c>
    </row>
    <row r="10528" spans="1:10">
      <c r="A10528" s="16" t="s">
        <v>15675</v>
      </c>
      <c r="B10528" s="52" t="s">
        <v>22295</v>
      </c>
      <c r="C10528" s="16" t="str">
        <f t="shared" si="164"/>
        <v>016 - 881</v>
      </c>
      <c r="D10528" s="52"/>
      <c r="E10528" s="52" t="s">
        <v>10742</v>
      </c>
      <c r="F10528" s="16"/>
      <c r="G10528" s="16" t="s">
        <v>10741</v>
      </c>
      <c r="H10528" s="16" t="s">
        <v>32666</v>
      </c>
      <c r="I10528" s="16" t="s">
        <v>15676</v>
      </c>
      <c r="J10528" s="16" t="s">
        <v>34487</v>
      </c>
    </row>
    <row r="10529" spans="1:10">
      <c r="A10529" s="16" t="s">
        <v>1960</v>
      </c>
      <c r="B10529" s="52" t="s">
        <v>29999</v>
      </c>
      <c r="C10529" s="16" t="str">
        <f t="shared" si="164"/>
        <v>054 - 059</v>
      </c>
      <c r="D10529" s="52" t="s">
        <v>34487</v>
      </c>
      <c r="E10529" s="52" t="s">
        <v>30442</v>
      </c>
      <c r="F10529" s="16" t="s">
        <v>1161</v>
      </c>
      <c r="G10529" s="16" t="s">
        <v>30441</v>
      </c>
      <c r="H10529" s="16" t="s">
        <v>1269</v>
      </c>
      <c r="I10529" s="16" t="s">
        <v>1961</v>
      </c>
      <c r="J10529" s="16"/>
    </row>
    <row r="10530" spans="1:10">
      <c r="A10530" s="16" t="s">
        <v>10119</v>
      </c>
      <c r="B10530" s="52" t="s">
        <v>22296</v>
      </c>
      <c r="C10530" s="16" t="str">
        <f t="shared" si="164"/>
        <v>016 - 229</v>
      </c>
      <c r="D10530" s="52" t="s">
        <v>34487</v>
      </c>
      <c r="E10530" s="52" t="s">
        <v>10742</v>
      </c>
      <c r="F10530" s="16" t="s">
        <v>36714</v>
      </c>
      <c r="G10530" s="16" t="s">
        <v>10741</v>
      </c>
      <c r="H10530" s="16" t="s">
        <v>32666</v>
      </c>
      <c r="I10530" s="16" t="s">
        <v>10120</v>
      </c>
    </row>
    <row r="10531" spans="1:10">
      <c r="A10531" s="16" t="s">
        <v>7805</v>
      </c>
      <c r="B10531" s="52" t="s">
        <v>8721</v>
      </c>
      <c r="C10531" s="16" t="str">
        <f t="shared" si="164"/>
        <v>007 - 071</v>
      </c>
      <c r="D10531" s="52" t="s">
        <v>34487</v>
      </c>
      <c r="E10531" s="52" t="s">
        <v>14662</v>
      </c>
      <c r="F10531" s="16" t="s">
        <v>7806</v>
      </c>
      <c r="G10531" s="16" t="s">
        <v>14661</v>
      </c>
      <c r="H10531" s="16" t="s">
        <v>14663</v>
      </c>
      <c r="I10531" s="16" t="s">
        <v>7807</v>
      </c>
    </row>
    <row r="10532" spans="1:10">
      <c r="A10532" s="16" t="s">
        <v>27098</v>
      </c>
      <c r="B10532" s="52" t="s">
        <v>28402</v>
      </c>
      <c r="C10532" s="16" t="str">
        <f t="shared" si="164"/>
        <v>065 - 155</v>
      </c>
      <c r="D10532" s="52" t="s">
        <v>34487</v>
      </c>
      <c r="E10532" s="52" t="s">
        <v>29546</v>
      </c>
      <c r="F10532" s="16" t="s">
        <v>20864</v>
      </c>
      <c r="G10532" s="16" t="s">
        <v>29545</v>
      </c>
      <c r="H10532" s="16" t="s">
        <v>30282</v>
      </c>
      <c r="I10532" s="16" t="s">
        <v>27099</v>
      </c>
    </row>
    <row r="10533" spans="1:10">
      <c r="A10533" s="16" t="s">
        <v>13885</v>
      </c>
      <c r="B10533" s="52" t="s">
        <v>17131</v>
      </c>
      <c r="C10533" s="16" t="str">
        <f t="shared" si="164"/>
        <v>093 - 048</v>
      </c>
      <c r="D10533" s="52" t="s">
        <v>36059</v>
      </c>
      <c r="E10533" s="52" t="s">
        <v>14112</v>
      </c>
      <c r="F10533" s="16" t="s">
        <v>4238</v>
      </c>
      <c r="G10533" s="16" t="s">
        <v>14111</v>
      </c>
      <c r="H10533" s="16" t="s">
        <v>30334</v>
      </c>
      <c r="I10533" s="16" t="s">
        <v>13886</v>
      </c>
      <c r="J10533" s="16"/>
    </row>
    <row r="10534" spans="1:10">
      <c r="A10534" s="16" t="s">
        <v>28132</v>
      </c>
      <c r="B10534" s="52" t="s">
        <v>34232</v>
      </c>
      <c r="C10534" s="16" t="str">
        <f t="shared" si="164"/>
        <v>087 - 052</v>
      </c>
      <c r="D10534" s="52" t="s">
        <v>36059</v>
      </c>
      <c r="E10534" s="52" t="s">
        <v>10962</v>
      </c>
      <c r="F10534" s="16" t="s">
        <v>28133</v>
      </c>
      <c r="G10534" s="16" t="s">
        <v>10961</v>
      </c>
      <c r="H10534" s="16" t="s">
        <v>29917</v>
      </c>
      <c r="I10534" s="16" t="s">
        <v>27763</v>
      </c>
      <c r="J10534" s="16"/>
    </row>
    <row r="10535" spans="1:10">
      <c r="A10535" s="16" t="s">
        <v>2885</v>
      </c>
      <c r="B10535" s="52" t="s">
        <v>9588</v>
      </c>
      <c r="C10535" s="16" t="str">
        <f t="shared" si="164"/>
        <v>018 - 170</v>
      </c>
      <c r="D10535" s="52" t="s">
        <v>34487</v>
      </c>
      <c r="E10535" s="52" t="s">
        <v>35975</v>
      </c>
      <c r="F10535" s="16" t="s">
        <v>16332</v>
      </c>
      <c r="G10535" s="16" t="s">
        <v>35974</v>
      </c>
      <c r="H10535" s="16" t="s">
        <v>32666</v>
      </c>
      <c r="I10535" s="16" t="s">
        <v>2886</v>
      </c>
    </row>
    <row r="10536" spans="1:10">
      <c r="A10536" s="16" t="s">
        <v>3110</v>
      </c>
      <c r="B10536" s="52" t="s">
        <v>15913</v>
      </c>
      <c r="C10536" s="16" t="str">
        <f t="shared" si="164"/>
        <v>017 - 194</v>
      </c>
      <c r="D10536" s="52" t="s">
        <v>34487</v>
      </c>
      <c r="E10536" s="52" t="s">
        <v>22538</v>
      </c>
      <c r="F10536" s="16" t="s">
        <v>34390</v>
      </c>
      <c r="G10536" s="16" t="s">
        <v>22537</v>
      </c>
      <c r="H10536" s="16" t="s">
        <v>32666</v>
      </c>
      <c r="I10536" s="16" t="s">
        <v>27646</v>
      </c>
    </row>
    <row r="10537" spans="1:10">
      <c r="A10537" s="16" t="s">
        <v>6680</v>
      </c>
      <c r="B10537" s="52" t="s">
        <v>14913</v>
      </c>
      <c r="C10537" s="16" t="str">
        <f t="shared" si="164"/>
        <v>021 - 110</v>
      </c>
      <c r="D10537" s="52" t="s">
        <v>34487</v>
      </c>
      <c r="E10537" s="52" t="s">
        <v>14657</v>
      </c>
      <c r="F10537" s="16" t="s">
        <v>24370</v>
      </c>
      <c r="G10537" s="16" t="s">
        <v>14656</v>
      </c>
      <c r="H10537" s="16" t="s">
        <v>4778</v>
      </c>
      <c r="I10537" s="16" t="s">
        <v>6681</v>
      </c>
    </row>
    <row r="10538" spans="1:10">
      <c r="A10538" s="16" t="s">
        <v>4736</v>
      </c>
      <c r="B10538" s="52" t="s">
        <v>14914</v>
      </c>
      <c r="C10538" s="16" t="str">
        <f t="shared" si="164"/>
        <v>021 - 916</v>
      </c>
      <c r="D10538" s="52"/>
      <c r="E10538" s="52" t="s">
        <v>14657</v>
      </c>
      <c r="G10538" s="16" t="s">
        <v>14656</v>
      </c>
      <c r="H10538" s="16" t="s">
        <v>4778</v>
      </c>
      <c r="I10538" s="16" t="s">
        <v>4737</v>
      </c>
      <c r="J10538" s="16" t="s">
        <v>34487</v>
      </c>
    </row>
    <row r="10539" spans="1:10">
      <c r="A10539" s="16" t="s">
        <v>21963</v>
      </c>
      <c r="B10539" s="52" t="s">
        <v>109</v>
      </c>
      <c r="C10539" s="16" t="str">
        <f t="shared" si="164"/>
        <v>021 - 917</v>
      </c>
      <c r="D10539" s="52"/>
      <c r="E10539" s="52" t="s">
        <v>14657</v>
      </c>
      <c r="G10539" s="16" t="s">
        <v>14656</v>
      </c>
      <c r="H10539" s="16" t="s">
        <v>4778</v>
      </c>
      <c r="I10539" s="16" t="s">
        <v>21964</v>
      </c>
      <c r="J10539" s="16" t="s">
        <v>34487</v>
      </c>
    </row>
    <row r="10540" spans="1:10">
      <c r="A10540" s="16" t="s">
        <v>5163</v>
      </c>
      <c r="B10540" s="52" t="s">
        <v>110</v>
      </c>
      <c r="C10540" s="16" t="str">
        <f t="shared" si="164"/>
        <v>021 - 918</v>
      </c>
      <c r="D10540" s="52"/>
      <c r="E10540" s="52" t="s">
        <v>14657</v>
      </c>
      <c r="G10540" s="16" t="s">
        <v>14656</v>
      </c>
      <c r="H10540" s="16" t="s">
        <v>4778</v>
      </c>
      <c r="I10540" s="16" t="s">
        <v>5164</v>
      </c>
      <c r="J10540" s="16" t="s">
        <v>34487</v>
      </c>
    </row>
    <row r="10541" spans="1:10">
      <c r="A10541" s="16" t="s">
        <v>5728</v>
      </c>
      <c r="B10541" s="52" t="s">
        <v>4654</v>
      </c>
      <c r="C10541" s="16" t="str">
        <f t="shared" si="164"/>
        <v>I99 - 816</v>
      </c>
      <c r="D10541" s="52"/>
      <c r="E10541" s="52" t="s">
        <v>10726</v>
      </c>
      <c r="F10541" s="16"/>
      <c r="G10541" s="16" t="s">
        <v>10725</v>
      </c>
      <c r="H10541" s="16" t="s">
        <v>10727</v>
      </c>
      <c r="I10541" s="16" t="s">
        <v>5729</v>
      </c>
    </row>
    <row r="10542" spans="1:10">
      <c r="A10542" s="16" t="s">
        <v>8715</v>
      </c>
      <c r="B10542" s="52" t="s">
        <v>36544</v>
      </c>
      <c r="C10542" s="16" t="str">
        <f t="shared" si="164"/>
        <v>015 - 249</v>
      </c>
      <c r="D10542" s="52" t="s">
        <v>36059</v>
      </c>
      <c r="E10542" s="52" t="s">
        <v>32665</v>
      </c>
      <c r="F10542" s="16" t="s">
        <v>13553</v>
      </c>
      <c r="G10542" s="16" t="s">
        <v>32664</v>
      </c>
      <c r="H10542" s="16" t="s">
        <v>32666</v>
      </c>
      <c r="I10542" s="16" t="s">
        <v>8716</v>
      </c>
    </row>
    <row r="10543" spans="1:10">
      <c r="A10543" s="16" t="s">
        <v>10123</v>
      </c>
      <c r="B10543" s="52" t="s">
        <v>36545</v>
      </c>
      <c r="C10543" s="16" t="str">
        <f t="shared" si="164"/>
        <v>015 - 229</v>
      </c>
      <c r="D10543" s="52" t="s">
        <v>36059</v>
      </c>
      <c r="E10543" s="52" t="s">
        <v>32665</v>
      </c>
      <c r="F10543" s="16" t="s">
        <v>424</v>
      </c>
      <c r="G10543" s="16" t="s">
        <v>32664</v>
      </c>
      <c r="H10543" s="16" t="s">
        <v>32666</v>
      </c>
      <c r="I10543" s="16" t="s">
        <v>1150</v>
      </c>
    </row>
    <row r="10544" spans="1:10">
      <c r="A10544" s="16" t="s">
        <v>34841</v>
      </c>
      <c r="B10544" s="52" t="s">
        <v>34997</v>
      </c>
      <c r="C10544" s="16" t="str">
        <f t="shared" si="164"/>
        <v>003 - 152</v>
      </c>
      <c r="D10544" s="52" t="s">
        <v>34487</v>
      </c>
      <c r="E10544" s="52" t="s">
        <v>3328</v>
      </c>
      <c r="F10544" s="16" t="s">
        <v>19130</v>
      </c>
      <c r="G10544" s="16" t="s">
        <v>10731</v>
      </c>
      <c r="H10544" s="16" t="s">
        <v>10732</v>
      </c>
      <c r="I10544" s="16" t="s">
        <v>28609</v>
      </c>
      <c r="J10544" s="16" t="s">
        <v>7990</v>
      </c>
    </row>
    <row r="10545" spans="1:10">
      <c r="A10545" s="16" t="s">
        <v>28607</v>
      </c>
      <c r="B10545" s="52" t="s">
        <v>14470</v>
      </c>
      <c r="C10545" s="16" t="str">
        <f t="shared" si="164"/>
        <v>103 - 070</v>
      </c>
      <c r="D10545" s="52" t="s">
        <v>34487</v>
      </c>
      <c r="E10545" s="52" t="s">
        <v>14668</v>
      </c>
      <c r="F10545" s="16" t="s">
        <v>28608</v>
      </c>
      <c r="G10545" s="16" t="s">
        <v>14667</v>
      </c>
      <c r="H10545" s="16" t="s">
        <v>10732</v>
      </c>
      <c r="I10545" s="16" t="s">
        <v>28609</v>
      </c>
    </row>
    <row r="10546" spans="1:10">
      <c r="A10546" s="16" t="s">
        <v>22871</v>
      </c>
      <c r="B10546" s="52" t="s">
        <v>36546</v>
      </c>
      <c r="C10546" s="16" t="str">
        <f t="shared" si="164"/>
        <v>015 - 230</v>
      </c>
      <c r="D10546" s="52" t="s">
        <v>36059</v>
      </c>
      <c r="E10546" s="52" t="s">
        <v>32665</v>
      </c>
      <c r="F10546" s="16" t="s">
        <v>4818</v>
      </c>
      <c r="G10546" s="16" t="s">
        <v>32664</v>
      </c>
      <c r="H10546" s="16" t="s">
        <v>32666</v>
      </c>
      <c r="I10546" s="16" t="s">
        <v>4819</v>
      </c>
    </row>
    <row r="10547" spans="1:10">
      <c r="A10547" s="16" t="s">
        <v>16672</v>
      </c>
      <c r="B10547" s="52" t="s">
        <v>19799</v>
      </c>
      <c r="C10547" s="16" t="str">
        <f t="shared" si="164"/>
        <v>003 - 153</v>
      </c>
      <c r="D10547" s="52" t="s">
        <v>36059</v>
      </c>
      <c r="E10547" s="52" t="s">
        <v>3328</v>
      </c>
      <c r="F10547" s="16" t="s">
        <v>10730</v>
      </c>
      <c r="G10547" s="16" t="s">
        <v>10731</v>
      </c>
      <c r="H10547" s="16" t="s">
        <v>10732</v>
      </c>
      <c r="I10547" s="16" t="s">
        <v>16673</v>
      </c>
    </row>
    <row r="10548" spans="1:10">
      <c r="A10548" s="16" t="s">
        <v>1342</v>
      </c>
      <c r="B10548" s="52" t="s">
        <v>15818</v>
      </c>
      <c r="C10548" s="16" t="str">
        <f t="shared" si="164"/>
        <v>002 - 156</v>
      </c>
      <c r="D10548" s="52" t="s">
        <v>34487</v>
      </c>
      <c r="E10548" s="52" t="s">
        <v>36066</v>
      </c>
      <c r="F10548" s="16" t="s">
        <v>1343</v>
      </c>
      <c r="G10548" s="16" t="s">
        <v>20457</v>
      </c>
      <c r="H10548" s="16" t="s">
        <v>10732</v>
      </c>
      <c r="I10548" s="16" t="s">
        <v>1344</v>
      </c>
    </row>
    <row r="10549" spans="1:10">
      <c r="A10549" s="16" t="s">
        <v>6627</v>
      </c>
      <c r="B10549" s="52" t="s">
        <v>19800</v>
      </c>
      <c r="C10549" s="16" t="str">
        <f t="shared" si="164"/>
        <v>003 - 154</v>
      </c>
      <c r="D10549" s="52" t="s">
        <v>36059</v>
      </c>
      <c r="E10549" s="52" t="s">
        <v>3328</v>
      </c>
      <c r="F10549" s="16" t="s">
        <v>4324</v>
      </c>
      <c r="G10549" s="16" t="s">
        <v>10731</v>
      </c>
      <c r="H10549" s="16" t="s">
        <v>10732</v>
      </c>
      <c r="I10549" s="16" t="s">
        <v>6628</v>
      </c>
    </row>
    <row r="10550" spans="1:10">
      <c r="A10550" s="16" t="s">
        <v>24531</v>
      </c>
      <c r="B10550" s="52" t="s">
        <v>15914</v>
      </c>
      <c r="C10550" s="16" t="str">
        <f t="shared" si="164"/>
        <v>022 - 973</v>
      </c>
      <c r="D10550" s="52"/>
      <c r="E10550" s="52" t="s">
        <v>4777</v>
      </c>
      <c r="G10550" s="16" t="s">
        <v>4776</v>
      </c>
      <c r="H10550" s="16" t="s">
        <v>4778</v>
      </c>
      <c r="I10550" s="16" t="s">
        <v>24532</v>
      </c>
      <c r="J10550" s="16" t="s">
        <v>34487</v>
      </c>
    </row>
    <row r="10551" spans="1:10">
      <c r="A10551" s="16" t="s">
        <v>4920</v>
      </c>
      <c r="B10551" s="52" t="s">
        <v>17817</v>
      </c>
      <c r="C10551" s="16" t="str">
        <f t="shared" si="164"/>
        <v>012 - 132</v>
      </c>
      <c r="D10551" s="52" t="s">
        <v>36059</v>
      </c>
      <c r="E10551" s="52" t="s">
        <v>18879</v>
      </c>
      <c r="F10551" s="16" t="s">
        <v>25803</v>
      </c>
      <c r="G10551" s="16" t="s">
        <v>26253</v>
      </c>
      <c r="H10551" s="16" t="s">
        <v>32666</v>
      </c>
      <c r="I10551" s="16" t="s">
        <v>4921</v>
      </c>
    </row>
    <row r="10552" spans="1:10">
      <c r="A10552" s="16" t="s">
        <v>19635</v>
      </c>
      <c r="B10552" s="52" t="s">
        <v>17535</v>
      </c>
      <c r="C10552" s="16" t="str">
        <f t="shared" si="164"/>
        <v>034 - 045</v>
      </c>
      <c r="D10552" s="52" t="s">
        <v>34487</v>
      </c>
      <c r="E10552" s="52" t="s">
        <v>23677</v>
      </c>
      <c r="F10552" s="16" t="s">
        <v>1969</v>
      </c>
      <c r="G10552" s="16" t="s">
        <v>23676</v>
      </c>
      <c r="H10552" s="16" t="s">
        <v>35981</v>
      </c>
      <c r="I10552" s="16" t="s">
        <v>19636</v>
      </c>
    </row>
    <row r="10553" spans="1:10">
      <c r="A10553" s="16" t="s">
        <v>15115</v>
      </c>
      <c r="B10553" s="52" t="s">
        <v>28628</v>
      </c>
      <c r="C10553" s="16" t="str">
        <f t="shared" si="164"/>
        <v>080 - 095</v>
      </c>
      <c r="D10553" s="52" t="s">
        <v>36059</v>
      </c>
      <c r="E10553" s="52" t="s">
        <v>1692</v>
      </c>
      <c r="F10553" s="16" t="s">
        <v>9719</v>
      </c>
      <c r="G10553" s="16" t="s">
        <v>1691</v>
      </c>
      <c r="H10553" s="16" t="s">
        <v>4772</v>
      </c>
      <c r="I10553" s="16" t="s">
        <v>15116</v>
      </c>
    </row>
    <row r="10554" spans="1:10">
      <c r="A10554" s="16" t="s">
        <v>31086</v>
      </c>
      <c r="B10554" s="52" t="s">
        <v>17818</v>
      </c>
      <c r="C10554" s="16" t="str">
        <f t="shared" si="164"/>
        <v>012 - 896</v>
      </c>
      <c r="D10554" s="52"/>
      <c r="E10554" s="52" t="s">
        <v>18879</v>
      </c>
      <c r="F10554" s="16"/>
      <c r="G10554" s="16" t="s">
        <v>26253</v>
      </c>
      <c r="H10554" s="16" t="s">
        <v>32666</v>
      </c>
      <c r="I10554" s="16" t="s">
        <v>31087</v>
      </c>
      <c r="J10554" s="16" t="s">
        <v>34487</v>
      </c>
    </row>
    <row r="10555" spans="1:10">
      <c r="A10555" s="16" t="s">
        <v>1236</v>
      </c>
      <c r="B10555" s="52" t="s">
        <v>1599</v>
      </c>
      <c r="C10555" s="16" t="str">
        <f t="shared" si="164"/>
        <v>009 - 065</v>
      </c>
      <c r="D10555" s="52" t="s">
        <v>34487</v>
      </c>
      <c r="E10555" s="52" t="s">
        <v>26840</v>
      </c>
      <c r="F10555" s="16" t="s">
        <v>1237</v>
      </c>
      <c r="G10555" s="16" t="s">
        <v>26839</v>
      </c>
      <c r="H10555" s="16" t="s">
        <v>34573</v>
      </c>
      <c r="I10555" s="16" t="s">
        <v>1238</v>
      </c>
    </row>
    <row r="10556" spans="1:10">
      <c r="A10556" s="16" t="s">
        <v>25851</v>
      </c>
      <c r="B10556" s="52" t="s">
        <v>2421</v>
      </c>
      <c r="C10556" s="16" t="str">
        <f t="shared" si="164"/>
        <v>057 - 073</v>
      </c>
      <c r="D10556" s="52" t="s">
        <v>34487</v>
      </c>
      <c r="E10556" s="52" t="s">
        <v>18919</v>
      </c>
      <c r="F10556" s="16" t="s">
        <v>4215</v>
      </c>
      <c r="G10556" s="16" t="s">
        <v>18918</v>
      </c>
      <c r="H10556" s="16" t="s">
        <v>20396</v>
      </c>
      <c r="I10556" s="16" t="s">
        <v>25852</v>
      </c>
    </row>
    <row r="10557" spans="1:10">
      <c r="A10557" s="16" t="s">
        <v>3847</v>
      </c>
      <c r="B10557" s="52" t="s">
        <v>36547</v>
      </c>
      <c r="C10557" s="16" t="str">
        <f t="shared" si="164"/>
        <v>015 - 231</v>
      </c>
      <c r="D10557" s="52" t="s">
        <v>36059</v>
      </c>
      <c r="E10557" s="52" t="s">
        <v>32665</v>
      </c>
      <c r="F10557" s="16" t="s">
        <v>3848</v>
      </c>
      <c r="G10557" s="16" t="s">
        <v>32664</v>
      </c>
      <c r="H10557" s="16" t="s">
        <v>32666</v>
      </c>
      <c r="I10557" s="16" t="s">
        <v>3849</v>
      </c>
    </row>
    <row r="10558" spans="1:10">
      <c r="A10558" s="16" t="s">
        <v>20168</v>
      </c>
      <c r="B10558" s="52" t="s">
        <v>23369</v>
      </c>
      <c r="C10558" s="16" t="str">
        <f t="shared" si="164"/>
        <v>022 - 211</v>
      </c>
      <c r="D10558" s="52" t="s">
        <v>34487</v>
      </c>
      <c r="E10558" s="52" t="s">
        <v>4777</v>
      </c>
      <c r="F10558" s="16" t="s">
        <v>7720</v>
      </c>
      <c r="G10558" s="16" t="s">
        <v>4776</v>
      </c>
      <c r="H10558" s="16" t="s">
        <v>4778</v>
      </c>
      <c r="I10558" s="16" t="s">
        <v>20169</v>
      </c>
      <c r="J10558" s="16"/>
    </row>
    <row r="10559" spans="1:10">
      <c r="A10559" s="16" t="s">
        <v>24410</v>
      </c>
      <c r="B10559" s="52" t="s">
        <v>33032</v>
      </c>
      <c r="C10559" s="16" t="str">
        <f t="shared" si="164"/>
        <v>006 - 824</v>
      </c>
      <c r="D10559" s="52"/>
      <c r="E10559" s="52" t="s">
        <v>26671</v>
      </c>
      <c r="F10559" s="16"/>
      <c r="G10559" s="16" t="s">
        <v>26670</v>
      </c>
      <c r="H10559" s="16" t="s">
        <v>10732</v>
      </c>
      <c r="I10559" s="16" t="s">
        <v>24411</v>
      </c>
      <c r="J10559" s="16" t="s">
        <v>34487</v>
      </c>
    </row>
    <row r="10560" spans="1:10">
      <c r="A10560" s="16" t="s">
        <v>7793</v>
      </c>
      <c r="B10560" s="52" t="s">
        <v>22650</v>
      </c>
      <c r="C10560" s="16" t="str">
        <f t="shared" si="164"/>
        <v>013 - 235</v>
      </c>
      <c r="D10560" s="52" t="s">
        <v>34487</v>
      </c>
      <c r="E10560" s="52" t="s">
        <v>26240</v>
      </c>
      <c r="F10560" s="16" t="s">
        <v>26238</v>
      </c>
      <c r="G10560" s="16" t="s">
        <v>26239</v>
      </c>
      <c r="H10560" s="16" t="s">
        <v>32666</v>
      </c>
      <c r="I10560" s="16" t="s">
        <v>31017</v>
      </c>
      <c r="J10560" s="16" t="s">
        <v>7990</v>
      </c>
    </row>
    <row r="10561" spans="1:10">
      <c r="A10561" s="16" t="s">
        <v>35459</v>
      </c>
      <c r="B10561" s="52" t="s">
        <v>6839</v>
      </c>
      <c r="C10561" s="16" t="str">
        <f t="shared" si="164"/>
        <v>097 - 084</v>
      </c>
      <c r="D10561" s="52" t="s">
        <v>34487</v>
      </c>
      <c r="E10561" s="52" t="s">
        <v>26245</v>
      </c>
      <c r="F10561" s="16" t="s">
        <v>35460</v>
      </c>
      <c r="G10561" s="16" t="s">
        <v>26244</v>
      </c>
      <c r="H10561" s="16" t="s">
        <v>32666</v>
      </c>
      <c r="I10561" s="16" t="s">
        <v>31017</v>
      </c>
    </row>
    <row r="10562" spans="1:10">
      <c r="A10562" s="16" t="s">
        <v>25819</v>
      </c>
      <c r="B10562" s="52" t="s">
        <v>32971</v>
      </c>
      <c r="C10562" s="16" t="str">
        <f t="shared" si="164"/>
        <v>012 - 133</v>
      </c>
      <c r="D10562" s="52" t="s">
        <v>34487</v>
      </c>
      <c r="E10562" s="52" t="s">
        <v>18879</v>
      </c>
      <c r="F10562" s="16" t="s">
        <v>25820</v>
      </c>
      <c r="G10562" s="16" t="s">
        <v>26253</v>
      </c>
      <c r="H10562" s="16" t="s">
        <v>32666</v>
      </c>
      <c r="I10562" s="16" t="s">
        <v>25821</v>
      </c>
    </row>
    <row r="10563" spans="1:10">
      <c r="A10563" s="16" t="s">
        <v>15591</v>
      </c>
      <c r="B10563" s="52" t="s">
        <v>6528</v>
      </c>
      <c r="C10563" s="16" t="str">
        <f t="shared" si="164"/>
        <v>011 - 029</v>
      </c>
      <c r="D10563" s="52" t="s">
        <v>34487</v>
      </c>
      <c r="E10563" s="52" t="s">
        <v>34572</v>
      </c>
      <c r="F10563" s="16" t="s">
        <v>15592</v>
      </c>
      <c r="G10563" s="16" t="s">
        <v>34571</v>
      </c>
      <c r="H10563" s="16" t="s">
        <v>34573</v>
      </c>
      <c r="I10563" s="16" t="s">
        <v>25229</v>
      </c>
    </row>
    <row r="10564" spans="1:10">
      <c r="A10564" s="16" t="s">
        <v>26896</v>
      </c>
      <c r="B10564" s="52" t="s">
        <v>33033</v>
      </c>
      <c r="C10564" s="16" t="str">
        <f t="shared" ref="C10564:C10627" si="165">MID(A10564,1,3) &amp;" - " &amp;MID(A10564,4,3)</f>
        <v>006 - 825</v>
      </c>
      <c r="D10564" s="52"/>
      <c r="E10564" s="52" t="s">
        <v>26671</v>
      </c>
      <c r="F10564" s="16"/>
      <c r="G10564" s="16" t="s">
        <v>26670</v>
      </c>
      <c r="H10564" s="16" t="s">
        <v>10732</v>
      </c>
      <c r="I10564" s="16" t="s">
        <v>26897</v>
      </c>
      <c r="J10564" s="16" t="s">
        <v>34487</v>
      </c>
    </row>
    <row r="10565" spans="1:10">
      <c r="A10565" s="16" t="s">
        <v>8930</v>
      </c>
      <c r="B10565" s="52" t="s">
        <v>11201</v>
      </c>
      <c r="C10565" s="16" t="str">
        <f t="shared" si="165"/>
        <v>009 - 828</v>
      </c>
      <c r="D10565" s="52"/>
      <c r="E10565" s="52" t="s">
        <v>26840</v>
      </c>
      <c r="F10565" s="16"/>
      <c r="G10565" s="16" t="s">
        <v>26839</v>
      </c>
      <c r="H10565" s="16" t="s">
        <v>34573</v>
      </c>
      <c r="I10565" s="16" t="s">
        <v>8931</v>
      </c>
      <c r="J10565" s="16" t="s">
        <v>34487</v>
      </c>
    </row>
    <row r="10566" spans="1:10">
      <c r="A10566" s="16" t="s">
        <v>2222</v>
      </c>
      <c r="B10566" s="52" t="s">
        <v>672</v>
      </c>
      <c r="C10566" s="16" t="str">
        <f t="shared" si="165"/>
        <v>001 - 289</v>
      </c>
      <c r="D10566" s="52" t="s">
        <v>34487</v>
      </c>
      <c r="E10566" s="52" t="s">
        <v>37671</v>
      </c>
      <c r="F10566" s="16" t="s">
        <v>4160</v>
      </c>
      <c r="G10566" s="16" t="s">
        <v>37670</v>
      </c>
      <c r="H10566" s="16" t="s">
        <v>10732</v>
      </c>
      <c r="I10566" s="16" t="s">
        <v>2223</v>
      </c>
    </row>
    <row r="10567" spans="1:10">
      <c r="A10567" s="16" t="s">
        <v>28286</v>
      </c>
      <c r="B10567" s="52" t="s">
        <v>23709</v>
      </c>
      <c r="C10567" s="16" t="str">
        <f t="shared" si="165"/>
        <v>030 - 130</v>
      </c>
      <c r="D10567" s="52" t="s">
        <v>36059</v>
      </c>
      <c r="E10567" s="52" t="s">
        <v>35970</v>
      </c>
      <c r="F10567" s="16" t="s">
        <v>9784</v>
      </c>
      <c r="G10567" s="16" t="s">
        <v>35969</v>
      </c>
      <c r="H10567" s="16" t="s">
        <v>30334</v>
      </c>
      <c r="I10567" s="16" t="s">
        <v>28287</v>
      </c>
    </row>
    <row r="10568" spans="1:10">
      <c r="A10568" s="16" t="s">
        <v>884</v>
      </c>
      <c r="B10568" s="52" t="s">
        <v>111</v>
      </c>
      <c r="C10568" s="16" t="str">
        <f t="shared" si="165"/>
        <v>021 - 111</v>
      </c>
      <c r="D10568" s="52" t="s">
        <v>34487</v>
      </c>
      <c r="E10568" s="52" t="s">
        <v>14657</v>
      </c>
      <c r="F10568" s="16" t="s">
        <v>9178</v>
      </c>
      <c r="G10568" s="16" t="s">
        <v>14656</v>
      </c>
      <c r="H10568" s="16" t="s">
        <v>4778</v>
      </c>
      <c r="I10568" s="16" t="s">
        <v>12713</v>
      </c>
    </row>
    <row r="10569" spans="1:10">
      <c r="A10569" s="16" t="s">
        <v>2230</v>
      </c>
      <c r="B10569" s="52" t="s">
        <v>11430</v>
      </c>
      <c r="C10569" s="16" t="str">
        <f t="shared" si="165"/>
        <v>062 - 808</v>
      </c>
      <c r="D10569" s="52"/>
      <c r="E10569" s="52" t="s">
        <v>1277</v>
      </c>
      <c r="F10569" s="16"/>
      <c r="G10569" s="16" t="s">
        <v>1276</v>
      </c>
      <c r="H10569" s="16" t="s">
        <v>30282</v>
      </c>
      <c r="I10569" s="16" t="s">
        <v>2231</v>
      </c>
      <c r="J10569" s="16" t="s">
        <v>34487</v>
      </c>
    </row>
    <row r="10570" spans="1:10">
      <c r="A10570" s="16" t="s">
        <v>32799</v>
      </c>
      <c r="B10570" s="52" t="s">
        <v>17536</v>
      </c>
      <c r="C10570" s="16" t="str">
        <f t="shared" si="165"/>
        <v>034 - 046</v>
      </c>
      <c r="D10570" s="52" t="s">
        <v>34487</v>
      </c>
      <c r="E10570" s="52" t="s">
        <v>23677</v>
      </c>
      <c r="F10570" s="16" t="s">
        <v>32800</v>
      </c>
      <c r="G10570" s="16" t="s">
        <v>23676</v>
      </c>
      <c r="H10570" s="16" t="s">
        <v>35981</v>
      </c>
      <c r="I10570" s="16" t="s">
        <v>32801</v>
      </c>
    </row>
    <row r="10571" spans="1:10">
      <c r="A10571" s="16" t="s">
        <v>4829</v>
      </c>
      <c r="B10571" s="52" t="s">
        <v>4392</v>
      </c>
      <c r="C10571" s="16" t="str">
        <f t="shared" si="165"/>
        <v>018 - 171</v>
      </c>
      <c r="D10571" s="52" t="s">
        <v>34487</v>
      </c>
      <c r="E10571" s="52" t="s">
        <v>35975</v>
      </c>
      <c r="F10571" s="16" t="s">
        <v>36956</v>
      </c>
      <c r="G10571" s="16" t="s">
        <v>35974</v>
      </c>
      <c r="H10571" s="16" t="s">
        <v>32666</v>
      </c>
      <c r="I10571" s="16" t="s">
        <v>36957</v>
      </c>
    </row>
    <row r="10572" spans="1:10">
      <c r="A10572" s="16" t="s">
        <v>27100</v>
      </c>
      <c r="B10572" s="52" t="s">
        <v>19801</v>
      </c>
      <c r="C10572" s="16" t="str">
        <f t="shared" si="165"/>
        <v>003 - 155</v>
      </c>
      <c r="D10572" s="52" t="s">
        <v>34487</v>
      </c>
      <c r="E10572" s="52" t="s">
        <v>3328</v>
      </c>
      <c r="F10572" s="16" t="s">
        <v>27101</v>
      </c>
      <c r="G10572" s="16" t="s">
        <v>10731</v>
      </c>
      <c r="H10572" s="16" t="s">
        <v>10732</v>
      </c>
      <c r="I10572" s="16" t="s">
        <v>7809</v>
      </c>
      <c r="J10572" s="16" t="s">
        <v>7990</v>
      </c>
    </row>
    <row r="10573" spans="1:10">
      <c r="A10573" s="16" t="s">
        <v>7808</v>
      </c>
      <c r="B10573" s="52" t="s">
        <v>14471</v>
      </c>
      <c r="C10573" s="16" t="str">
        <f t="shared" si="165"/>
        <v>103 - 071</v>
      </c>
      <c r="D10573" s="52" t="s">
        <v>34487</v>
      </c>
      <c r="E10573" s="52" t="s">
        <v>14668</v>
      </c>
      <c r="F10573" s="16" t="s">
        <v>21612</v>
      </c>
      <c r="G10573" s="16" t="s">
        <v>14667</v>
      </c>
      <c r="H10573" s="16" t="s">
        <v>10732</v>
      </c>
      <c r="I10573" s="16" t="s">
        <v>7809</v>
      </c>
    </row>
    <row r="10574" spans="1:10">
      <c r="A10574" s="16" t="s">
        <v>22862</v>
      </c>
      <c r="B10574" s="52" t="s">
        <v>27209</v>
      </c>
      <c r="C10574" s="16" t="str">
        <f t="shared" si="165"/>
        <v>025 - 064</v>
      </c>
      <c r="D10574" s="52" t="s">
        <v>34487</v>
      </c>
      <c r="E10574" s="52" t="s">
        <v>36071</v>
      </c>
      <c r="F10574" s="16" t="s">
        <v>4212</v>
      </c>
      <c r="G10574" s="16" t="s">
        <v>36070</v>
      </c>
      <c r="H10574" s="16" t="s">
        <v>32660</v>
      </c>
      <c r="I10574" s="16" t="s">
        <v>22863</v>
      </c>
    </row>
    <row r="10575" spans="1:10">
      <c r="A10575" s="16" t="s">
        <v>29875</v>
      </c>
      <c r="B10575" s="52" t="s">
        <v>11975</v>
      </c>
      <c r="C10575" s="16" t="str">
        <f t="shared" si="165"/>
        <v>056 - 055</v>
      </c>
      <c r="D10575" s="52" t="s">
        <v>36059</v>
      </c>
      <c r="E10575" s="52" t="s">
        <v>29533</v>
      </c>
      <c r="F10575" s="16" t="s">
        <v>31644</v>
      </c>
      <c r="G10575" s="16" t="s">
        <v>29532</v>
      </c>
      <c r="H10575" s="16" t="s">
        <v>20396</v>
      </c>
      <c r="I10575" s="16" t="s">
        <v>29876</v>
      </c>
    </row>
    <row r="10576" spans="1:10">
      <c r="A10576" s="16" t="s">
        <v>9282</v>
      </c>
      <c r="B10576" s="52" t="s">
        <v>31633</v>
      </c>
      <c r="C10576" s="16" t="str">
        <f t="shared" si="165"/>
        <v>008 - 064</v>
      </c>
      <c r="D10576" s="52" t="s">
        <v>34487</v>
      </c>
      <c r="E10576" s="52" t="s">
        <v>16664</v>
      </c>
      <c r="F10576" s="16" t="s">
        <v>5541</v>
      </c>
      <c r="G10576" s="16" t="s">
        <v>16663</v>
      </c>
      <c r="H10576" s="16" t="s">
        <v>34573</v>
      </c>
      <c r="I10576" s="16" t="s">
        <v>9283</v>
      </c>
      <c r="J10576" s="16"/>
    </row>
    <row r="10577" spans="1:10">
      <c r="A10577" s="16" t="s">
        <v>3951</v>
      </c>
      <c r="B10577" s="52" t="s">
        <v>31190</v>
      </c>
      <c r="C10577" s="16" t="str">
        <f t="shared" si="165"/>
        <v>022 - 933</v>
      </c>
      <c r="D10577" s="52"/>
      <c r="E10577" s="52" t="s">
        <v>4777</v>
      </c>
      <c r="G10577" s="16" t="s">
        <v>4776</v>
      </c>
      <c r="H10577" s="16" t="s">
        <v>4778</v>
      </c>
      <c r="I10577" s="16" t="s">
        <v>3952</v>
      </c>
      <c r="J10577" s="16" t="s">
        <v>34487</v>
      </c>
    </row>
    <row r="10578" spans="1:10">
      <c r="A10578" s="16" t="s">
        <v>1979</v>
      </c>
      <c r="B10578" s="52" t="s">
        <v>32144</v>
      </c>
      <c r="C10578" s="16" t="str">
        <f t="shared" si="165"/>
        <v>013 - 952</v>
      </c>
      <c r="D10578" s="52"/>
      <c r="E10578" s="52" t="s">
        <v>26240</v>
      </c>
      <c r="G10578" s="16" t="s">
        <v>26239</v>
      </c>
      <c r="H10578" s="16" t="s">
        <v>32666</v>
      </c>
      <c r="I10578" s="16" t="s">
        <v>1980</v>
      </c>
      <c r="J10578" s="16" t="s">
        <v>34487</v>
      </c>
    </row>
    <row r="10579" spans="1:10">
      <c r="A10579" s="16" t="s">
        <v>29157</v>
      </c>
      <c r="B10579" s="52" t="s">
        <v>16739</v>
      </c>
      <c r="C10579" s="16" t="str">
        <f t="shared" si="165"/>
        <v>069 - 099</v>
      </c>
      <c r="D10579" s="52" t="s">
        <v>36059</v>
      </c>
      <c r="E10579" s="52" t="s">
        <v>36727</v>
      </c>
      <c r="F10579" s="16" t="s">
        <v>21324</v>
      </c>
      <c r="G10579" s="16" t="s">
        <v>36726</v>
      </c>
      <c r="H10579" s="16" t="s">
        <v>15395</v>
      </c>
      <c r="I10579" s="16" t="s">
        <v>21325</v>
      </c>
    </row>
    <row r="10580" spans="1:10">
      <c r="A10580" s="16" t="s">
        <v>9715</v>
      </c>
      <c r="B10580" s="52" t="s">
        <v>6329</v>
      </c>
      <c r="C10580" s="16" t="str">
        <f t="shared" si="165"/>
        <v>094 - 051</v>
      </c>
      <c r="D10580" s="52" t="s">
        <v>34487</v>
      </c>
      <c r="E10580" s="52" t="s">
        <v>10747</v>
      </c>
      <c r="F10580" s="16" t="s">
        <v>9716</v>
      </c>
      <c r="G10580" s="16" t="s">
        <v>10746</v>
      </c>
      <c r="H10580" s="16" t="s">
        <v>10748</v>
      </c>
      <c r="I10580" s="16" t="s">
        <v>9717</v>
      </c>
    </row>
    <row r="10581" spans="1:10">
      <c r="A10581" s="16" t="s">
        <v>6274</v>
      </c>
      <c r="B10581" s="52" t="s">
        <v>36597</v>
      </c>
      <c r="C10581" s="16" t="str">
        <f t="shared" si="165"/>
        <v>022 - 212</v>
      </c>
      <c r="D10581" s="52" t="s">
        <v>34487</v>
      </c>
      <c r="E10581" s="52" t="s">
        <v>4777</v>
      </c>
      <c r="F10581" s="16" t="s">
        <v>16607</v>
      </c>
      <c r="G10581" s="16" t="s">
        <v>4776</v>
      </c>
      <c r="H10581" s="16" t="s">
        <v>4778</v>
      </c>
      <c r="I10581" s="16" t="s">
        <v>6275</v>
      </c>
    </row>
    <row r="10582" spans="1:10">
      <c r="A10582" s="16" t="s">
        <v>2224</v>
      </c>
      <c r="B10582" s="52" t="s">
        <v>11880</v>
      </c>
      <c r="C10582" s="16" t="str">
        <f t="shared" si="165"/>
        <v>001 - 290</v>
      </c>
      <c r="D10582" s="52" t="s">
        <v>36059</v>
      </c>
      <c r="E10582" s="52" t="s">
        <v>37671</v>
      </c>
      <c r="F10582" s="16" t="s">
        <v>4160</v>
      </c>
      <c r="G10582" s="16" t="s">
        <v>37670</v>
      </c>
      <c r="H10582" s="16" t="s">
        <v>10732</v>
      </c>
      <c r="I10582" s="16" t="s">
        <v>30811</v>
      </c>
    </row>
    <row r="10583" spans="1:10">
      <c r="A10583" s="16" t="s">
        <v>1026</v>
      </c>
      <c r="B10583" s="52" t="s">
        <v>2422</v>
      </c>
      <c r="C10583" s="16" t="str">
        <f t="shared" si="165"/>
        <v>057 - 812</v>
      </c>
      <c r="D10583" s="52"/>
      <c r="E10583" s="52" t="s">
        <v>18919</v>
      </c>
      <c r="F10583" s="16"/>
      <c r="G10583" s="16" t="s">
        <v>18918</v>
      </c>
      <c r="H10583" s="16" t="s">
        <v>20396</v>
      </c>
      <c r="I10583" s="16" t="s">
        <v>1027</v>
      </c>
      <c r="J10583" s="16" t="s">
        <v>34487</v>
      </c>
    </row>
    <row r="10584" spans="1:10">
      <c r="A10584" s="16" t="s">
        <v>20917</v>
      </c>
      <c r="B10584" s="52" t="s">
        <v>21159</v>
      </c>
      <c r="C10584" s="16" t="str">
        <f t="shared" si="165"/>
        <v>079 - 153</v>
      </c>
      <c r="D10584" s="52" t="s">
        <v>34487</v>
      </c>
      <c r="E10584" s="52" t="s">
        <v>4771</v>
      </c>
      <c r="F10584" s="16" t="s">
        <v>9075</v>
      </c>
      <c r="G10584" s="16" t="s">
        <v>4770</v>
      </c>
      <c r="H10584" s="16" t="s">
        <v>4772</v>
      </c>
      <c r="I10584" s="16" t="s">
        <v>24335</v>
      </c>
      <c r="J10584" s="16" t="s">
        <v>7990</v>
      </c>
    </row>
    <row r="10585" spans="1:10">
      <c r="A10585" s="16" t="s">
        <v>24334</v>
      </c>
      <c r="B10585" s="52" t="s">
        <v>31465</v>
      </c>
      <c r="C10585" s="16" t="str">
        <f t="shared" si="165"/>
        <v>102 - 046</v>
      </c>
      <c r="D10585" s="52" t="s">
        <v>34487</v>
      </c>
      <c r="E10585" s="52" t="s">
        <v>27777</v>
      </c>
      <c r="F10585" s="16" t="s">
        <v>7577</v>
      </c>
      <c r="G10585" s="16" t="s">
        <v>27776</v>
      </c>
      <c r="H10585" s="16" t="s">
        <v>4772</v>
      </c>
      <c r="I10585" s="16" t="s">
        <v>24335</v>
      </c>
    </row>
    <row r="10586" spans="1:10">
      <c r="A10586" s="16" t="s">
        <v>2564</v>
      </c>
      <c r="B10586" s="52" t="s">
        <v>34081</v>
      </c>
      <c r="C10586" s="16" t="str">
        <f t="shared" si="165"/>
        <v>026 - 088</v>
      </c>
      <c r="D10586" s="52" t="s">
        <v>36059</v>
      </c>
      <c r="E10586" s="52" t="s">
        <v>8857</v>
      </c>
      <c r="F10586" s="16" t="s">
        <v>2565</v>
      </c>
      <c r="G10586" s="16" t="s">
        <v>8856</v>
      </c>
      <c r="H10586" s="16" t="s">
        <v>32660</v>
      </c>
      <c r="I10586" s="16" t="s">
        <v>2566</v>
      </c>
      <c r="J10586" s="16"/>
    </row>
    <row r="10587" spans="1:10">
      <c r="A10587" s="16" t="s">
        <v>36631</v>
      </c>
      <c r="B10587" s="52" t="s">
        <v>32972</v>
      </c>
      <c r="C10587" s="16" t="str">
        <f t="shared" si="165"/>
        <v>012 - 897</v>
      </c>
      <c r="D10587" s="52"/>
      <c r="E10587" s="52" t="s">
        <v>18879</v>
      </c>
      <c r="F10587" s="16"/>
      <c r="G10587" s="16" t="s">
        <v>26253</v>
      </c>
      <c r="H10587" s="16" t="s">
        <v>32666</v>
      </c>
      <c r="I10587" s="16" t="s">
        <v>36632</v>
      </c>
      <c r="J10587" s="16" t="s">
        <v>34487</v>
      </c>
    </row>
    <row r="10588" spans="1:10">
      <c r="A10588" s="16" t="s">
        <v>32562</v>
      </c>
      <c r="B10588" s="52" t="s">
        <v>10042</v>
      </c>
      <c r="C10588" s="16" t="str">
        <f t="shared" si="165"/>
        <v>050 - 037</v>
      </c>
      <c r="D10588" s="52" t="s">
        <v>36059</v>
      </c>
      <c r="E10588" s="52" t="s">
        <v>25930</v>
      </c>
      <c r="F10588" s="16" t="s">
        <v>32563</v>
      </c>
      <c r="G10588" s="16" t="s">
        <v>25929</v>
      </c>
      <c r="H10588" s="16" t="s">
        <v>30328</v>
      </c>
      <c r="I10588" s="16" t="s">
        <v>32564</v>
      </c>
    </row>
    <row r="10589" spans="1:10">
      <c r="A10589" s="16" t="s">
        <v>3636</v>
      </c>
      <c r="B10589" s="52" t="s">
        <v>36548</v>
      </c>
      <c r="C10589" s="16" t="str">
        <f t="shared" si="165"/>
        <v>015 - 232</v>
      </c>
      <c r="D10589" s="52" t="s">
        <v>36059</v>
      </c>
      <c r="E10589" s="52" t="s">
        <v>32665</v>
      </c>
      <c r="F10589" s="16" t="s">
        <v>12451</v>
      </c>
      <c r="G10589" s="16" t="s">
        <v>32664</v>
      </c>
      <c r="H10589" s="16" t="s">
        <v>32666</v>
      </c>
      <c r="I10589" s="16" t="s">
        <v>12452</v>
      </c>
    </row>
    <row r="10590" spans="1:10">
      <c r="A10590" s="16" t="s">
        <v>24125</v>
      </c>
      <c r="B10590" s="52" t="s">
        <v>28486</v>
      </c>
      <c r="C10590" s="16" t="str">
        <f t="shared" si="165"/>
        <v>012 - 134</v>
      </c>
      <c r="D10590" s="52" t="s">
        <v>36059</v>
      </c>
      <c r="E10590" s="52" t="s">
        <v>18879</v>
      </c>
      <c r="F10590" s="16" t="s">
        <v>34393</v>
      </c>
      <c r="G10590" s="16" t="s">
        <v>26253</v>
      </c>
      <c r="H10590" s="16" t="s">
        <v>32666</v>
      </c>
      <c r="I10590" s="16" t="s">
        <v>24126</v>
      </c>
    </row>
    <row r="10591" spans="1:10">
      <c r="A10591" s="16" t="s">
        <v>19241</v>
      </c>
      <c r="B10591" s="52" t="s">
        <v>28487</v>
      </c>
      <c r="C10591" s="16" t="str">
        <f t="shared" si="165"/>
        <v>012 - 135</v>
      </c>
      <c r="D10591" s="52" t="s">
        <v>34487</v>
      </c>
      <c r="E10591" s="52" t="s">
        <v>18879</v>
      </c>
      <c r="F10591" s="16" t="s">
        <v>32338</v>
      </c>
      <c r="G10591" s="16" t="s">
        <v>26253</v>
      </c>
      <c r="H10591" s="16" t="s">
        <v>32666</v>
      </c>
      <c r="I10591" s="16" t="s">
        <v>14473</v>
      </c>
    </row>
    <row r="10592" spans="1:10">
      <c r="A10592" s="16" t="s">
        <v>34200</v>
      </c>
      <c r="B10592" s="52" t="s">
        <v>24254</v>
      </c>
      <c r="C10592" s="16" t="str">
        <f t="shared" si="165"/>
        <v>026 - 089</v>
      </c>
      <c r="D10592" s="52" t="s">
        <v>36059</v>
      </c>
      <c r="E10592" s="52" t="s">
        <v>8857</v>
      </c>
      <c r="F10592" s="16" t="s">
        <v>23495</v>
      </c>
      <c r="G10592" s="16" t="s">
        <v>8856</v>
      </c>
      <c r="H10592" s="16" t="s">
        <v>32660</v>
      </c>
      <c r="I10592" s="16" t="s">
        <v>34201</v>
      </c>
    </row>
    <row r="10593" spans="1:10">
      <c r="A10593" s="16" t="s">
        <v>22866</v>
      </c>
      <c r="B10593" s="52" t="s">
        <v>22297</v>
      </c>
      <c r="C10593" s="16" t="str">
        <f t="shared" si="165"/>
        <v>016 - 230</v>
      </c>
      <c r="D10593" s="52" t="s">
        <v>34487</v>
      </c>
      <c r="E10593" s="52" t="s">
        <v>10742</v>
      </c>
      <c r="F10593" s="16" t="s">
        <v>36714</v>
      </c>
      <c r="G10593" s="16" t="s">
        <v>10741</v>
      </c>
      <c r="H10593" s="16" t="s">
        <v>32666</v>
      </c>
      <c r="I10593" s="16" t="s">
        <v>22867</v>
      </c>
    </row>
    <row r="10594" spans="1:10">
      <c r="A10594" s="16" t="s">
        <v>29892</v>
      </c>
      <c r="B10594" s="52" t="s">
        <v>36549</v>
      </c>
      <c r="C10594" s="16" t="str">
        <f t="shared" si="165"/>
        <v>015 - 970</v>
      </c>
      <c r="D10594" s="52"/>
      <c r="E10594" s="52" t="s">
        <v>32665</v>
      </c>
      <c r="G10594" s="16" t="s">
        <v>32664</v>
      </c>
      <c r="H10594" s="16" t="s">
        <v>32666</v>
      </c>
      <c r="I10594" s="16" t="s">
        <v>5856</v>
      </c>
      <c r="J10594" s="16" t="s">
        <v>34487</v>
      </c>
    </row>
    <row r="10595" spans="1:10">
      <c r="A10595" s="16" t="s">
        <v>12482</v>
      </c>
      <c r="B10595" s="52" t="s">
        <v>10082</v>
      </c>
      <c r="C10595" s="16" t="str">
        <f t="shared" si="165"/>
        <v>015 - 233</v>
      </c>
      <c r="D10595" s="52" t="s">
        <v>36059</v>
      </c>
      <c r="E10595" s="52" t="s">
        <v>32665</v>
      </c>
      <c r="F10595" s="16" t="s">
        <v>33874</v>
      </c>
      <c r="G10595" s="16" t="s">
        <v>32664</v>
      </c>
      <c r="H10595" s="16" t="s">
        <v>32666</v>
      </c>
      <c r="I10595" s="16" t="s">
        <v>12483</v>
      </c>
    </row>
    <row r="10596" spans="1:10">
      <c r="A10596" s="16" t="s">
        <v>27137</v>
      </c>
      <c r="B10596" s="52" t="s">
        <v>26374</v>
      </c>
      <c r="C10596" s="16" t="str">
        <f t="shared" si="165"/>
        <v>028 - 096</v>
      </c>
      <c r="D10596" s="52" t="s">
        <v>36059</v>
      </c>
      <c r="E10596" s="52" t="s">
        <v>32659</v>
      </c>
      <c r="F10596" s="16" t="s">
        <v>13641</v>
      </c>
      <c r="G10596" s="16" t="s">
        <v>32658</v>
      </c>
      <c r="H10596" s="16" t="s">
        <v>32660</v>
      </c>
      <c r="I10596" s="16" t="s">
        <v>27138</v>
      </c>
    </row>
    <row r="10597" spans="1:10">
      <c r="A10597" s="16" t="s">
        <v>29851</v>
      </c>
      <c r="B10597" s="52" t="s">
        <v>6851</v>
      </c>
      <c r="C10597" s="16" t="str">
        <f t="shared" si="165"/>
        <v>075 - 092</v>
      </c>
      <c r="D10597" s="52" t="s">
        <v>36059</v>
      </c>
      <c r="E10597" s="52" t="s">
        <v>25912</v>
      </c>
      <c r="F10597" s="16" t="s">
        <v>8079</v>
      </c>
      <c r="G10597" s="16" t="s">
        <v>31815</v>
      </c>
      <c r="H10597" s="16" t="s">
        <v>37422</v>
      </c>
      <c r="I10597" s="16" t="s">
        <v>29852</v>
      </c>
    </row>
    <row r="10598" spans="1:10">
      <c r="A10598" s="16" t="s">
        <v>17561</v>
      </c>
      <c r="B10598" s="52" t="s">
        <v>29509</v>
      </c>
      <c r="C10598" s="16" t="str">
        <f t="shared" si="165"/>
        <v>096 - 075</v>
      </c>
      <c r="D10598" s="52" t="s">
        <v>34487</v>
      </c>
      <c r="E10598" s="52" t="s">
        <v>14652</v>
      </c>
      <c r="F10598" s="16" t="s">
        <v>17562</v>
      </c>
      <c r="G10598" s="16" t="s">
        <v>14651</v>
      </c>
      <c r="H10598" s="16" t="s">
        <v>10732</v>
      </c>
      <c r="I10598" s="16" t="s">
        <v>17563</v>
      </c>
    </row>
    <row r="10599" spans="1:10">
      <c r="A10599" s="16" t="s">
        <v>8756</v>
      </c>
      <c r="B10599" s="52" t="s">
        <v>15819</v>
      </c>
      <c r="C10599" s="16" t="str">
        <f t="shared" si="165"/>
        <v>002 - 157</v>
      </c>
      <c r="D10599" s="52" t="s">
        <v>34487</v>
      </c>
      <c r="E10599" s="52" t="s">
        <v>36066</v>
      </c>
      <c r="F10599" s="16" t="s">
        <v>15302</v>
      </c>
      <c r="G10599" s="16" t="s">
        <v>20457</v>
      </c>
      <c r="H10599" s="16" t="s">
        <v>10732</v>
      </c>
      <c r="I10599" s="16" t="s">
        <v>17563</v>
      </c>
      <c r="J10599" s="16" t="s">
        <v>7990</v>
      </c>
    </row>
    <row r="10600" spans="1:10">
      <c r="A10600" s="16" t="s">
        <v>194</v>
      </c>
      <c r="B10600" s="52" t="s">
        <v>11976</v>
      </c>
      <c r="C10600" s="16" t="str">
        <f t="shared" si="165"/>
        <v>056 - 056</v>
      </c>
      <c r="D10600" s="52" t="s">
        <v>36059</v>
      </c>
      <c r="E10600" s="52" t="s">
        <v>29533</v>
      </c>
      <c r="F10600" s="16" t="s">
        <v>5461</v>
      </c>
      <c r="G10600" s="16" t="s">
        <v>29532</v>
      </c>
      <c r="H10600" s="16" t="s">
        <v>20396</v>
      </c>
      <c r="I10600" s="16" t="s">
        <v>195</v>
      </c>
    </row>
    <row r="10601" spans="1:10">
      <c r="A10601" s="16" t="s">
        <v>10543</v>
      </c>
      <c r="B10601" s="52" t="s">
        <v>28488</v>
      </c>
      <c r="C10601" s="16" t="str">
        <f t="shared" si="165"/>
        <v>012 - 898</v>
      </c>
      <c r="D10601" s="52"/>
      <c r="E10601" s="52" t="s">
        <v>18879</v>
      </c>
      <c r="F10601" s="16"/>
      <c r="G10601" s="16" t="s">
        <v>26253</v>
      </c>
      <c r="H10601" s="16" t="s">
        <v>32666</v>
      </c>
      <c r="I10601" s="16" t="s">
        <v>10544</v>
      </c>
      <c r="J10601" s="16" t="s">
        <v>34487</v>
      </c>
    </row>
    <row r="10602" spans="1:10">
      <c r="A10602" s="16" t="s">
        <v>4955</v>
      </c>
      <c r="B10602" s="52" t="s">
        <v>28709</v>
      </c>
      <c r="C10602" s="16" t="str">
        <f t="shared" si="165"/>
        <v>013 - 236</v>
      </c>
      <c r="D10602" s="52" t="s">
        <v>34487</v>
      </c>
      <c r="E10602" s="52" t="s">
        <v>26240</v>
      </c>
      <c r="F10602" s="16" t="s">
        <v>36042</v>
      </c>
      <c r="G10602" s="16" t="s">
        <v>26239</v>
      </c>
      <c r="H10602" s="16" t="s">
        <v>32666</v>
      </c>
      <c r="I10602" s="16" t="s">
        <v>4956</v>
      </c>
    </row>
    <row r="10603" spans="1:10">
      <c r="A10603" s="16" t="s">
        <v>26496</v>
      </c>
      <c r="B10603" s="52" t="s">
        <v>4393</v>
      </c>
      <c r="C10603" s="16" t="str">
        <f t="shared" si="165"/>
        <v>018 - 172</v>
      </c>
      <c r="D10603" s="52" t="s">
        <v>36059</v>
      </c>
      <c r="E10603" s="52" t="s">
        <v>35975</v>
      </c>
      <c r="F10603" s="16" t="s">
        <v>35973</v>
      </c>
      <c r="G10603" s="16" t="s">
        <v>35974</v>
      </c>
      <c r="H10603" s="16" t="s">
        <v>32666</v>
      </c>
      <c r="I10603" s="16" t="s">
        <v>8049</v>
      </c>
    </row>
    <row r="10604" spans="1:10">
      <c r="A10604" s="16" t="s">
        <v>35416</v>
      </c>
      <c r="B10604" s="52" t="s">
        <v>14733</v>
      </c>
      <c r="C10604" s="16" t="str">
        <f t="shared" si="165"/>
        <v>047 - 806</v>
      </c>
      <c r="D10604" s="52"/>
      <c r="E10604" s="52" t="s">
        <v>26235</v>
      </c>
      <c r="F10604" s="16"/>
      <c r="G10604" s="16" t="s">
        <v>26234</v>
      </c>
      <c r="H10604" s="16" t="s">
        <v>30328</v>
      </c>
      <c r="I10604" s="16" t="s">
        <v>22441</v>
      </c>
      <c r="J10604" s="16" t="s">
        <v>34487</v>
      </c>
    </row>
    <row r="10605" spans="1:10">
      <c r="A10605" s="16" t="s">
        <v>32942</v>
      </c>
      <c r="B10605" s="52" t="s">
        <v>11202</v>
      </c>
      <c r="C10605" s="16" t="str">
        <f t="shared" si="165"/>
        <v>009 - 829</v>
      </c>
      <c r="D10605" s="52"/>
      <c r="E10605" s="52" t="s">
        <v>26840</v>
      </c>
      <c r="F10605" s="16"/>
      <c r="G10605" s="16" t="s">
        <v>26839</v>
      </c>
      <c r="H10605" s="16" t="s">
        <v>34573</v>
      </c>
      <c r="I10605" s="16" t="s">
        <v>32943</v>
      </c>
      <c r="J10605" s="16" t="s">
        <v>34487</v>
      </c>
    </row>
    <row r="10606" spans="1:10">
      <c r="A10606" s="16" t="s">
        <v>12420</v>
      </c>
      <c r="B10606" s="52" t="s">
        <v>28852</v>
      </c>
      <c r="C10606" s="16" t="str">
        <f t="shared" si="165"/>
        <v>058 - 111</v>
      </c>
      <c r="D10606" s="52" t="s">
        <v>36059</v>
      </c>
      <c r="E10606" s="52" t="s">
        <v>10753</v>
      </c>
      <c r="F10606" s="16" t="s">
        <v>12421</v>
      </c>
      <c r="G10606" s="16" t="s">
        <v>10752</v>
      </c>
      <c r="H10606" s="16" t="s">
        <v>20396</v>
      </c>
      <c r="I10606" s="16" t="s">
        <v>12422</v>
      </c>
      <c r="J10606" s="16"/>
    </row>
    <row r="10607" spans="1:10">
      <c r="A10607" s="16" t="s">
        <v>6542</v>
      </c>
      <c r="B10607" s="52" t="s">
        <v>4394</v>
      </c>
      <c r="C10607" s="16" t="str">
        <f t="shared" si="165"/>
        <v>018 - 173</v>
      </c>
      <c r="D10607" s="52" t="s">
        <v>36059</v>
      </c>
      <c r="E10607" s="52" t="s">
        <v>35975</v>
      </c>
      <c r="F10607" s="16" t="s">
        <v>34298</v>
      </c>
      <c r="G10607" s="16" t="s">
        <v>35974</v>
      </c>
      <c r="H10607" s="16" t="s">
        <v>32666</v>
      </c>
      <c r="I10607" s="16" t="s">
        <v>6543</v>
      </c>
    </row>
    <row r="10608" spans="1:10">
      <c r="A10608" s="16" t="s">
        <v>1233</v>
      </c>
      <c r="B10608" s="52" t="s">
        <v>8593</v>
      </c>
      <c r="C10608" s="16" t="str">
        <f t="shared" si="165"/>
        <v>017 - 907</v>
      </c>
      <c r="D10608" s="52"/>
      <c r="E10608" s="52" t="s">
        <v>22538</v>
      </c>
      <c r="F10608" s="16"/>
      <c r="G10608" s="16" t="s">
        <v>22537</v>
      </c>
      <c r="H10608" s="16" t="s">
        <v>32666</v>
      </c>
      <c r="I10608" s="16" t="s">
        <v>1234</v>
      </c>
      <c r="J10608" s="16" t="s">
        <v>34487</v>
      </c>
    </row>
    <row r="10609" spans="1:10">
      <c r="A10609" s="16" t="s">
        <v>18891</v>
      </c>
      <c r="B10609" s="52" t="s">
        <v>6028</v>
      </c>
      <c r="C10609" s="16" t="str">
        <f t="shared" si="165"/>
        <v>024 - 115</v>
      </c>
      <c r="D10609" s="52" t="s">
        <v>34487</v>
      </c>
      <c r="E10609" s="52" t="s">
        <v>26794</v>
      </c>
      <c r="F10609" s="16" t="s">
        <v>36048</v>
      </c>
      <c r="G10609" s="16" t="s">
        <v>26793</v>
      </c>
      <c r="H10609" s="16" t="s">
        <v>32660</v>
      </c>
      <c r="I10609" s="16" t="s">
        <v>18892</v>
      </c>
    </row>
    <row r="10610" spans="1:10">
      <c r="A10610" s="16" t="s">
        <v>24668</v>
      </c>
      <c r="B10610" s="52" t="s">
        <v>21977</v>
      </c>
      <c r="C10610" s="16" t="str">
        <f t="shared" si="165"/>
        <v>023 - 090</v>
      </c>
      <c r="D10610" s="52" t="s">
        <v>34487</v>
      </c>
      <c r="E10610" s="52" t="s">
        <v>380</v>
      </c>
      <c r="F10610" s="16" t="s">
        <v>35387</v>
      </c>
      <c r="G10610" s="16" t="s">
        <v>379</v>
      </c>
      <c r="H10610" s="16" t="s">
        <v>32660</v>
      </c>
      <c r="I10610" s="16" t="s">
        <v>24669</v>
      </c>
    </row>
    <row r="10611" spans="1:10">
      <c r="A10611" s="16" t="s">
        <v>19432</v>
      </c>
      <c r="B10611" s="52" t="s">
        <v>36662</v>
      </c>
      <c r="C10611" s="16" t="str">
        <f t="shared" si="165"/>
        <v>701 - 713</v>
      </c>
      <c r="D10611" s="52"/>
      <c r="E10611" s="52"/>
      <c r="F10611" s="16"/>
      <c r="G10611" s="16" t="s">
        <v>17441</v>
      </c>
      <c r="H10611" s="16" t="s">
        <v>10727</v>
      </c>
      <c r="I10611" s="16"/>
      <c r="J10611" s="16" t="s">
        <v>34487</v>
      </c>
    </row>
    <row r="10612" spans="1:10">
      <c r="A10612" s="16" t="s">
        <v>17460</v>
      </c>
      <c r="B10612" s="52" t="s">
        <v>17383</v>
      </c>
      <c r="C10612" s="16" t="str">
        <f t="shared" si="165"/>
        <v>021 - 116</v>
      </c>
      <c r="D10612" s="52" t="s">
        <v>34487</v>
      </c>
      <c r="E10612" s="52" t="s">
        <v>14657</v>
      </c>
      <c r="F10612" s="16" t="s">
        <v>9178</v>
      </c>
      <c r="G10612" s="16" t="s">
        <v>14656</v>
      </c>
      <c r="H10612" s="16" t="s">
        <v>4778</v>
      </c>
      <c r="I10612" s="16" t="s">
        <v>17461</v>
      </c>
    </row>
    <row r="10613" spans="1:10">
      <c r="A10613" s="16" t="s">
        <v>28125</v>
      </c>
      <c r="B10613" s="52" t="s">
        <v>6330</v>
      </c>
      <c r="C10613" s="16" t="str">
        <f t="shared" si="165"/>
        <v>094 - 052</v>
      </c>
      <c r="D10613" s="52" t="s">
        <v>34487</v>
      </c>
      <c r="E10613" s="52" t="s">
        <v>10747</v>
      </c>
      <c r="F10613" s="16" t="s">
        <v>13188</v>
      </c>
      <c r="G10613" s="16" t="s">
        <v>10746</v>
      </c>
      <c r="H10613" s="16" t="s">
        <v>10748</v>
      </c>
      <c r="I10613" s="16" t="s">
        <v>28126</v>
      </c>
      <c r="J10613" s="16"/>
    </row>
    <row r="10614" spans="1:10">
      <c r="A10614" s="16" t="s">
        <v>19292</v>
      </c>
      <c r="B10614" s="52" t="s">
        <v>11881</v>
      </c>
      <c r="C10614" s="16" t="str">
        <f t="shared" si="165"/>
        <v>001 - 292</v>
      </c>
      <c r="D10614" s="52" t="s">
        <v>36059</v>
      </c>
      <c r="E10614" s="52" t="s">
        <v>37671</v>
      </c>
      <c r="F10614" s="16" t="s">
        <v>19293</v>
      </c>
      <c r="G10614" s="16" t="s">
        <v>37670</v>
      </c>
      <c r="H10614" s="16" t="s">
        <v>10732</v>
      </c>
      <c r="I10614" s="16" t="s">
        <v>19294</v>
      </c>
    </row>
    <row r="10615" spans="1:10">
      <c r="A10615" s="16" t="s">
        <v>20500</v>
      </c>
      <c r="B10615" s="52" t="s">
        <v>11312</v>
      </c>
      <c r="C10615" s="16" t="str">
        <f t="shared" si="165"/>
        <v>044 - 073</v>
      </c>
      <c r="D10615" s="52" t="s">
        <v>34487</v>
      </c>
      <c r="E10615" s="52" t="s">
        <v>27373</v>
      </c>
      <c r="F10615" s="16" t="s">
        <v>18888</v>
      </c>
      <c r="G10615" s="16" t="s">
        <v>27372</v>
      </c>
      <c r="H10615" s="16" t="s">
        <v>20397</v>
      </c>
      <c r="I10615" s="16" t="s">
        <v>20501</v>
      </c>
    </row>
    <row r="10616" spans="1:10">
      <c r="A10616" s="16" t="s">
        <v>577</v>
      </c>
      <c r="B10616" s="52" t="s">
        <v>12366</v>
      </c>
      <c r="C10616" s="16" t="str">
        <f t="shared" si="165"/>
        <v>004 - 237</v>
      </c>
      <c r="D10616" s="52" t="s">
        <v>34487</v>
      </c>
      <c r="E10616" s="52" t="s">
        <v>10758</v>
      </c>
      <c r="F10616" s="16" t="s">
        <v>5763</v>
      </c>
      <c r="G10616" s="16" t="s">
        <v>10757</v>
      </c>
      <c r="H10616" s="16" t="s">
        <v>10732</v>
      </c>
      <c r="I10616" s="16" t="s">
        <v>578</v>
      </c>
    </row>
    <row r="10617" spans="1:10">
      <c r="A10617" s="16" t="s">
        <v>19290</v>
      </c>
      <c r="B10617" s="52" t="s">
        <v>11882</v>
      </c>
      <c r="C10617" s="16" t="str">
        <f t="shared" si="165"/>
        <v>001 - 291</v>
      </c>
      <c r="D10617" s="52" t="s">
        <v>34487</v>
      </c>
      <c r="E10617" s="52" t="s">
        <v>37671</v>
      </c>
      <c r="F10617" s="16" t="s">
        <v>6454</v>
      </c>
      <c r="G10617" s="16" t="s">
        <v>37670</v>
      </c>
      <c r="H10617" s="16" t="s">
        <v>10732</v>
      </c>
      <c r="I10617" s="16" t="s">
        <v>19291</v>
      </c>
    </row>
    <row r="10618" spans="1:10">
      <c r="A10618" s="16" t="s">
        <v>17355</v>
      </c>
      <c r="B10618" s="52" t="s">
        <v>11882</v>
      </c>
      <c r="C10618" s="16" t="str">
        <f t="shared" si="165"/>
        <v>001 - 935</v>
      </c>
      <c r="D10618" s="52"/>
      <c r="E10618" s="52" t="s">
        <v>37671</v>
      </c>
      <c r="G10618" s="16" t="s">
        <v>37670</v>
      </c>
      <c r="H10618" s="16" t="s">
        <v>10732</v>
      </c>
      <c r="I10618" s="16" t="s">
        <v>19291</v>
      </c>
      <c r="J10618" s="16" t="s">
        <v>34487</v>
      </c>
    </row>
    <row r="10619" spans="1:10">
      <c r="A10619" s="16" t="s">
        <v>5050</v>
      </c>
      <c r="B10619" s="52" t="s">
        <v>4655</v>
      </c>
      <c r="C10619" s="16" t="str">
        <f t="shared" si="165"/>
        <v>S99 - 366</v>
      </c>
      <c r="D10619" s="52"/>
      <c r="E10619" s="52" t="s">
        <v>15509</v>
      </c>
      <c r="F10619" s="16"/>
      <c r="G10619" s="16" t="s">
        <v>10725</v>
      </c>
      <c r="H10619" s="16" t="s">
        <v>10727</v>
      </c>
      <c r="I10619" s="16" t="s">
        <v>10626</v>
      </c>
    </row>
    <row r="10620" spans="1:10">
      <c r="A10620" s="16" t="s">
        <v>32030</v>
      </c>
      <c r="B10620" s="52" t="s">
        <v>11203</v>
      </c>
      <c r="C10620" s="16" t="str">
        <f t="shared" si="165"/>
        <v>009 - 066</v>
      </c>
      <c r="D10620" s="52" t="s">
        <v>34487</v>
      </c>
      <c r="E10620" s="52" t="s">
        <v>26840</v>
      </c>
      <c r="F10620" s="16" t="s">
        <v>33462</v>
      </c>
      <c r="G10620" s="16" t="s">
        <v>26839</v>
      </c>
      <c r="H10620" s="16" t="s">
        <v>34573</v>
      </c>
      <c r="I10620" s="16" t="s">
        <v>32031</v>
      </c>
    </row>
    <row r="10621" spans="1:10">
      <c r="A10621" s="16" t="s">
        <v>579</v>
      </c>
      <c r="B10621" s="52" t="s">
        <v>28710</v>
      </c>
      <c r="C10621" s="16" t="str">
        <f t="shared" si="165"/>
        <v>013 - 237</v>
      </c>
      <c r="D10621" s="52" t="s">
        <v>34487</v>
      </c>
      <c r="E10621" s="52" t="s">
        <v>26240</v>
      </c>
      <c r="F10621" s="16" t="s">
        <v>26238</v>
      </c>
      <c r="G10621" s="16" t="s">
        <v>26239</v>
      </c>
      <c r="H10621" s="16" t="s">
        <v>32666</v>
      </c>
      <c r="I10621" s="16" t="s">
        <v>27877</v>
      </c>
      <c r="J10621" s="16" t="s">
        <v>7990</v>
      </c>
    </row>
    <row r="10622" spans="1:10">
      <c r="A10622" s="16" t="s">
        <v>22807</v>
      </c>
      <c r="B10622" s="52" t="s">
        <v>6840</v>
      </c>
      <c r="C10622" s="16" t="str">
        <f t="shared" si="165"/>
        <v>097 - 085</v>
      </c>
      <c r="D10622" s="52" t="s">
        <v>34487</v>
      </c>
      <c r="E10622" s="52" t="s">
        <v>26245</v>
      </c>
      <c r="F10622" s="16" t="s">
        <v>27876</v>
      </c>
      <c r="G10622" s="16" t="s">
        <v>26244</v>
      </c>
      <c r="H10622" s="16" t="s">
        <v>32666</v>
      </c>
      <c r="I10622" s="16" t="s">
        <v>27877</v>
      </c>
    </row>
    <row r="10623" spans="1:10">
      <c r="A10623" s="16" t="s">
        <v>19720</v>
      </c>
      <c r="B10623" s="52" t="s">
        <v>28489</v>
      </c>
      <c r="C10623" s="16" t="str">
        <f t="shared" si="165"/>
        <v>012 - 899</v>
      </c>
      <c r="D10623" s="52"/>
      <c r="E10623" s="52" t="s">
        <v>18879</v>
      </c>
      <c r="F10623" s="16"/>
      <c r="G10623" s="16" t="s">
        <v>26253</v>
      </c>
      <c r="H10623" s="16" t="s">
        <v>32666</v>
      </c>
      <c r="I10623" s="16" t="s">
        <v>19721</v>
      </c>
      <c r="J10623" s="16" t="s">
        <v>34487</v>
      </c>
    </row>
    <row r="10624" spans="1:10">
      <c r="A10624" s="16" t="s">
        <v>2061</v>
      </c>
      <c r="B10624" s="52" t="s">
        <v>28490</v>
      </c>
      <c r="C10624" s="16" t="str">
        <f t="shared" si="165"/>
        <v>012 - 136</v>
      </c>
      <c r="D10624" s="52" t="s">
        <v>36059</v>
      </c>
      <c r="E10624" s="52" t="s">
        <v>18879</v>
      </c>
      <c r="F10624" s="16" t="s">
        <v>34393</v>
      </c>
      <c r="G10624" s="16" t="s">
        <v>26253</v>
      </c>
      <c r="H10624" s="16" t="s">
        <v>32666</v>
      </c>
      <c r="I10624" s="16" t="s">
        <v>2062</v>
      </c>
    </row>
    <row r="10625" spans="1:10">
      <c r="A10625" s="16" t="s">
        <v>25745</v>
      </c>
      <c r="B10625" s="52" t="s">
        <v>28491</v>
      </c>
      <c r="C10625" s="16" t="str">
        <f t="shared" si="165"/>
        <v>012 - 137</v>
      </c>
      <c r="D10625" s="52" t="s">
        <v>36059</v>
      </c>
      <c r="E10625" s="52" t="s">
        <v>18879</v>
      </c>
      <c r="F10625" s="16" t="s">
        <v>34393</v>
      </c>
      <c r="G10625" s="16" t="s">
        <v>26253</v>
      </c>
      <c r="H10625" s="16" t="s">
        <v>32666</v>
      </c>
      <c r="I10625" s="16" t="s">
        <v>25746</v>
      </c>
    </row>
    <row r="10626" spans="1:10">
      <c r="A10626" s="16" t="s">
        <v>33388</v>
      </c>
      <c r="B10626" s="52" t="s">
        <v>9012</v>
      </c>
      <c r="C10626" s="16" t="str">
        <f t="shared" si="165"/>
        <v>083 - 104</v>
      </c>
      <c r="D10626" s="52" t="s">
        <v>36059</v>
      </c>
      <c r="E10626" s="52" t="s">
        <v>21246</v>
      </c>
      <c r="F10626" s="16" t="s">
        <v>28334</v>
      </c>
      <c r="G10626" s="16" t="s">
        <v>21245</v>
      </c>
      <c r="H10626" s="16" t="s">
        <v>29917</v>
      </c>
      <c r="I10626" s="16" t="s">
        <v>33389</v>
      </c>
    </row>
    <row r="10627" spans="1:10">
      <c r="A10627" s="16" t="s">
        <v>12538</v>
      </c>
      <c r="B10627" s="52" t="s">
        <v>3620</v>
      </c>
      <c r="C10627" s="16" t="str">
        <f t="shared" si="165"/>
        <v>027 - 042</v>
      </c>
      <c r="D10627" s="52" t="s">
        <v>36059</v>
      </c>
      <c r="E10627" s="52" t="s">
        <v>16168</v>
      </c>
      <c r="F10627" s="16" t="s">
        <v>8056</v>
      </c>
      <c r="G10627" s="16" t="s">
        <v>16167</v>
      </c>
      <c r="H10627" s="16" t="s">
        <v>32660</v>
      </c>
      <c r="I10627" s="16" t="s">
        <v>8057</v>
      </c>
    </row>
    <row r="10628" spans="1:10">
      <c r="A10628" s="16" t="s">
        <v>5590</v>
      </c>
      <c r="B10628" s="52" t="s">
        <v>7567</v>
      </c>
      <c r="C10628" s="16" t="str">
        <f t="shared" ref="C10628:C10691" si="166">MID(A10628,1,3) &amp;" - " &amp;MID(A10628,4,3)</f>
        <v>I99 - 484</v>
      </c>
      <c r="D10628" s="52"/>
      <c r="E10628" s="52" t="s">
        <v>10726</v>
      </c>
      <c r="F10628" s="16"/>
      <c r="G10628" s="16" t="s">
        <v>10725</v>
      </c>
      <c r="H10628" s="16" t="s">
        <v>10727</v>
      </c>
      <c r="I10628" s="16" t="s">
        <v>5591</v>
      </c>
    </row>
    <row r="10629" spans="1:10">
      <c r="A10629" s="16" t="s">
        <v>7100</v>
      </c>
      <c r="B10629" s="52" t="s">
        <v>28711</v>
      </c>
      <c r="C10629" s="16" t="str">
        <f t="shared" si="166"/>
        <v>013 - 238</v>
      </c>
      <c r="D10629" s="52" t="s">
        <v>36059</v>
      </c>
      <c r="E10629" s="52" t="s">
        <v>26240</v>
      </c>
      <c r="F10629" s="16" t="s">
        <v>23421</v>
      </c>
      <c r="G10629" s="16" t="s">
        <v>26239</v>
      </c>
      <c r="H10629" s="16" t="s">
        <v>32666</v>
      </c>
      <c r="I10629" s="16" t="s">
        <v>7101</v>
      </c>
    </row>
    <row r="10630" spans="1:10">
      <c r="A10630" s="16" t="s">
        <v>187</v>
      </c>
      <c r="B10630" s="52" t="s">
        <v>27742</v>
      </c>
      <c r="C10630" s="16" t="str">
        <f t="shared" si="166"/>
        <v>076 - 095</v>
      </c>
      <c r="D10630" s="52" t="s">
        <v>34487</v>
      </c>
      <c r="E10630" s="52" t="s">
        <v>13510</v>
      </c>
      <c r="F10630" s="16" t="s">
        <v>188</v>
      </c>
      <c r="G10630" s="16" t="s">
        <v>13509</v>
      </c>
      <c r="H10630" s="16" t="s">
        <v>13511</v>
      </c>
      <c r="I10630" s="16" t="s">
        <v>189</v>
      </c>
    </row>
    <row r="10631" spans="1:10">
      <c r="A10631" s="16" t="s">
        <v>7377</v>
      </c>
      <c r="B10631" s="52" t="s">
        <v>7775</v>
      </c>
      <c r="C10631" s="16" t="str">
        <f t="shared" si="166"/>
        <v>064 - 116</v>
      </c>
      <c r="D10631" s="52" t="s">
        <v>36059</v>
      </c>
      <c r="E10631" s="52" t="s">
        <v>27583</v>
      </c>
      <c r="F10631" s="16" t="s">
        <v>1046</v>
      </c>
      <c r="G10631" s="16" t="s">
        <v>27582</v>
      </c>
      <c r="H10631" s="16" t="s">
        <v>30282</v>
      </c>
      <c r="I10631" s="16" t="s">
        <v>7378</v>
      </c>
    </row>
    <row r="10632" spans="1:10">
      <c r="A10632" s="16" t="s">
        <v>11598</v>
      </c>
      <c r="B10632" s="52" t="s">
        <v>31611</v>
      </c>
      <c r="C10632" s="16" t="str">
        <f t="shared" si="166"/>
        <v>008 - 065</v>
      </c>
      <c r="D10632" s="52" t="s">
        <v>34487</v>
      </c>
      <c r="E10632" s="52" t="s">
        <v>16664</v>
      </c>
      <c r="F10632" s="16" t="s">
        <v>11599</v>
      </c>
      <c r="G10632" s="16" t="s">
        <v>16663</v>
      </c>
      <c r="H10632" s="16" t="s">
        <v>34573</v>
      </c>
      <c r="I10632" s="16" t="s">
        <v>11600</v>
      </c>
    </row>
    <row r="10633" spans="1:10">
      <c r="A10633" s="16" t="s">
        <v>28441</v>
      </c>
      <c r="B10633" s="52" t="s">
        <v>30582</v>
      </c>
      <c r="C10633" s="16" t="str">
        <f t="shared" si="166"/>
        <v>082 - 077</v>
      </c>
      <c r="D10633" s="52" t="s">
        <v>36059</v>
      </c>
      <c r="E10633" s="52" t="s">
        <v>1263</v>
      </c>
      <c r="F10633" s="16" t="s">
        <v>1261</v>
      </c>
      <c r="G10633" s="16" t="s">
        <v>1262</v>
      </c>
      <c r="H10633" s="16" t="s">
        <v>29917</v>
      </c>
      <c r="I10633" s="16" t="s">
        <v>20079</v>
      </c>
      <c r="J10633" s="16"/>
    </row>
    <row r="10634" spans="1:10">
      <c r="A10634" s="16" t="s">
        <v>36199</v>
      </c>
      <c r="B10634" s="52" t="s">
        <v>12146</v>
      </c>
      <c r="C10634" s="16" t="str">
        <f t="shared" si="166"/>
        <v>059 - 033</v>
      </c>
      <c r="D10634" s="52" t="s">
        <v>34487</v>
      </c>
      <c r="E10634" s="52" t="s">
        <v>37309</v>
      </c>
      <c r="F10634" s="16" t="s">
        <v>9170</v>
      </c>
      <c r="G10634" s="16" t="s">
        <v>37308</v>
      </c>
      <c r="H10634" s="16" t="s">
        <v>20396</v>
      </c>
      <c r="I10634" s="16" t="s">
        <v>36200</v>
      </c>
    </row>
    <row r="10635" spans="1:10">
      <c r="A10635" s="16" t="s">
        <v>8297</v>
      </c>
      <c r="B10635" s="52" t="s">
        <v>23710</v>
      </c>
      <c r="C10635" s="16" t="str">
        <f t="shared" si="166"/>
        <v>030 - 131</v>
      </c>
      <c r="D10635" s="52" t="s">
        <v>34487</v>
      </c>
      <c r="E10635" s="52" t="s">
        <v>35970</v>
      </c>
      <c r="F10635" s="16" t="s">
        <v>31103</v>
      </c>
      <c r="G10635" s="16" t="s">
        <v>35969</v>
      </c>
      <c r="H10635" s="16" t="s">
        <v>30334</v>
      </c>
      <c r="I10635" s="16" t="s">
        <v>8298</v>
      </c>
    </row>
    <row r="10636" spans="1:10">
      <c r="A10636" s="16" t="s">
        <v>37098</v>
      </c>
      <c r="B10636" s="52" t="s">
        <v>1</v>
      </c>
      <c r="C10636" s="16" t="str">
        <f t="shared" si="166"/>
        <v>021 - 112</v>
      </c>
      <c r="D10636" s="52" t="s">
        <v>34487</v>
      </c>
      <c r="E10636" s="52" t="s">
        <v>14657</v>
      </c>
      <c r="F10636" s="16" t="s">
        <v>14655</v>
      </c>
      <c r="G10636" s="16" t="s">
        <v>14656</v>
      </c>
      <c r="H10636" s="16" t="s">
        <v>4778</v>
      </c>
      <c r="I10636" s="16" t="s">
        <v>37099</v>
      </c>
    </row>
    <row r="10637" spans="1:10">
      <c r="A10637" s="16" t="s">
        <v>12495</v>
      </c>
      <c r="B10637" s="52" t="s">
        <v>10083</v>
      </c>
      <c r="C10637" s="16" t="str">
        <f t="shared" si="166"/>
        <v>015 - 234</v>
      </c>
      <c r="D10637" s="52" t="s">
        <v>36059</v>
      </c>
      <c r="E10637" s="52" t="s">
        <v>32665</v>
      </c>
      <c r="F10637" s="16" t="s">
        <v>33874</v>
      </c>
      <c r="G10637" s="16" t="s">
        <v>32664</v>
      </c>
      <c r="H10637" s="16" t="s">
        <v>32666</v>
      </c>
      <c r="I10637" s="16" t="s">
        <v>12496</v>
      </c>
    </row>
    <row r="10638" spans="1:10">
      <c r="A10638" s="16" t="s">
        <v>28026</v>
      </c>
      <c r="B10638" s="52" t="s">
        <v>19802</v>
      </c>
      <c r="C10638" s="16" t="str">
        <f t="shared" si="166"/>
        <v>003 - 156</v>
      </c>
      <c r="D10638" s="52" t="s">
        <v>36059</v>
      </c>
      <c r="E10638" s="52" t="s">
        <v>3328</v>
      </c>
      <c r="F10638" s="16" t="s">
        <v>28027</v>
      </c>
      <c r="G10638" s="16" t="s">
        <v>10731</v>
      </c>
      <c r="H10638" s="16" t="s">
        <v>10732</v>
      </c>
      <c r="I10638" s="16" t="s">
        <v>27173</v>
      </c>
      <c r="J10638" s="16" t="s">
        <v>7990</v>
      </c>
    </row>
    <row r="10639" spans="1:10">
      <c r="A10639" s="16" t="s">
        <v>27171</v>
      </c>
      <c r="B10639" s="52" t="s">
        <v>14472</v>
      </c>
      <c r="C10639" s="16" t="str">
        <f t="shared" si="166"/>
        <v>103 - 072</v>
      </c>
      <c r="D10639" s="52" t="s">
        <v>36059</v>
      </c>
      <c r="E10639" s="52" t="s">
        <v>14668</v>
      </c>
      <c r="F10639" s="16" t="s">
        <v>27172</v>
      </c>
      <c r="G10639" s="16" t="s">
        <v>14667</v>
      </c>
      <c r="H10639" s="16" t="s">
        <v>10732</v>
      </c>
      <c r="I10639" s="16" t="s">
        <v>27173</v>
      </c>
    </row>
    <row r="10640" spans="1:10">
      <c r="A10640" s="16" t="s">
        <v>27540</v>
      </c>
      <c r="B10640" s="52" t="s">
        <v>29192</v>
      </c>
      <c r="C10640" s="16" t="str">
        <f t="shared" si="166"/>
        <v>078 - 153</v>
      </c>
      <c r="D10640" s="52" t="s">
        <v>34487</v>
      </c>
      <c r="E10640" s="52" t="s">
        <v>1697</v>
      </c>
      <c r="F10640" s="16" t="s">
        <v>1695</v>
      </c>
      <c r="G10640" s="16" t="s">
        <v>1696</v>
      </c>
      <c r="H10640" s="16" t="s">
        <v>4772</v>
      </c>
      <c r="I10640" s="16" t="s">
        <v>27541</v>
      </c>
    </row>
    <row r="10641" spans="1:10">
      <c r="A10641" s="16" t="s">
        <v>7107</v>
      </c>
      <c r="B10641" s="52" t="s">
        <v>28712</v>
      </c>
      <c r="C10641" s="16" t="str">
        <f t="shared" si="166"/>
        <v>013 - 239</v>
      </c>
      <c r="D10641" s="52" t="s">
        <v>34487</v>
      </c>
      <c r="E10641" s="52" t="s">
        <v>26240</v>
      </c>
      <c r="F10641" s="16" t="s">
        <v>6014</v>
      </c>
      <c r="G10641" s="16" t="s">
        <v>26239</v>
      </c>
      <c r="H10641" s="16" t="s">
        <v>32666</v>
      </c>
      <c r="I10641" s="16" t="s">
        <v>7108</v>
      </c>
    </row>
    <row r="10642" spans="1:10">
      <c r="A10642" s="16" t="s">
        <v>17564</v>
      </c>
      <c r="B10642" s="52" t="s">
        <v>2363</v>
      </c>
      <c r="C10642" s="16" t="str">
        <f t="shared" si="166"/>
        <v>014 - 075</v>
      </c>
      <c r="D10642" s="52" t="s">
        <v>34487</v>
      </c>
      <c r="E10642" s="52" t="s">
        <v>31453</v>
      </c>
      <c r="F10642" s="16" t="s">
        <v>13181</v>
      </c>
      <c r="G10642" s="16" t="s">
        <v>31452</v>
      </c>
      <c r="H10642" s="16" t="s">
        <v>32666</v>
      </c>
      <c r="I10642" s="16" t="s">
        <v>17565</v>
      </c>
    </row>
    <row r="10643" spans="1:10">
      <c r="A10643" s="16" t="s">
        <v>1701</v>
      </c>
      <c r="B10643" s="52" t="s">
        <v>15820</v>
      </c>
      <c r="C10643" s="16" t="str">
        <f t="shared" si="166"/>
        <v>002 - 158</v>
      </c>
      <c r="D10643" s="52" t="s">
        <v>36059</v>
      </c>
      <c r="E10643" s="52" t="s">
        <v>36066</v>
      </c>
      <c r="F10643" s="16" t="s">
        <v>7976</v>
      </c>
      <c r="G10643" s="16" t="s">
        <v>20457</v>
      </c>
      <c r="H10643" s="16" t="s">
        <v>10732</v>
      </c>
      <c r="I10643" s="16" t="s">
        <v>1702</v>
      </c>
    </row>
    <row r="10644" spans="1:10">
      <c r="A10644" s="16" t="s">
        <v>3844</v>
      </c>
      <c r="B10644" s="52" t="s">
        <v>22298</v>
      </c>
      <c r="C10644" s="16" t="str">
        <f t="shared" si="166"/>
        <v>016 - 231</v>
      </c>
      <c r="D10644" s="52" t="s">
        <v>34487</v>
      </c>
      <c r="E10644" s="52" t="s">
        <v>10742</v>
      </c>
      <c r="F10644" s="16" t="s">
        <v>10412</v>
      </c>
      <c r="G10644" s="16" t="s">
        <v>10741</v>
      </c>
      <c r="H10644" s="16" t="s">
        <v>32666</v>
      </c>
      <c r="I10644" s="16" t="s">
        <v>18532</v>
      </c>
      <c r="J10644" s="16" t="s">
        <v>7990</v>
      </c>
    </row>
    <row r="10645" spans="1:10">
      <c r="A10645" s="16" t="s">
        <v>21241</v>
      </c>
      <c r="B10645" s="52" t="s">
        <v>20528</v>
      </c>
      <c r="C10645" s="16" t="str">
        <f t="shared" si="166"/>
        <v>097 - 086</v>
      </c>
      <c r="D10645" s="52" t="s">
        <v>34487</v>
      </c>
      <c r="E10645" s="52" t="s">
        <v>26245</v>
      </c>
      <c r="F10645" s="16" t="s">
        <v>21242</v>
      </c>
      <c r="G10645" s="16" t="s">
        <v>26244</v>
      </c>
      <c r="H10645" s="16" t="s">
        <v>32666</v>
      </c>
      <c r="I10645" s="16" t="s">
        <v>18532</v>
      </c>
    </row>
    <row r="10646" spans="1:10">
      <c r="A10646" s="16" t="s">
        <v>12453</v>
      </c>
      <c r="B10646" s="52" t="s">
        <v>17538</v>
      </c>
      <c r="C10646" s="16" t="str">
        <f t="shared" si="166"/>
        <v>016 - 232</v>
      </c>
      <c r="D10646" s="52" t="s">
        <v>36059</v>
      </c>
      <c r="E10646" s="52" t="s">
        <v>10742</v>
      </c>
      <c r="F10646" s="16" t="s">
        <v>12454</v>
      </c>
      <c r="G10646" s="16" t="s">
        <v>10741</v>
      </c>
      <c r="H10646" s="16" t="s">
        <v>32666</v>
      </c>
      <c r="I10646" s="16" t="s">
        <v>12455</v>
      </c>
    </row>
    <row r="10647" spans="1:10">
      <c r="A10647" s="16" t="s">
        <v>12484</v>
      </c>
      <c r="B10647" s="52" t="s">
        <v>17539</v>
      </c>
      <c r="C10647" s="16" t="str">
        <f t="shared" si="166"/>
        <v>016 - 233</v>
      </c>
      <c r="D10647" s="52" t="s">
        <v>36059</v>
      </c>
      <c r="E10647" s="52" t="s">
        <v>10742</v>
      </c>
      <c r="F10647" s="16" t="s">
        <v>12454</v>
      </c>
      <c r="G10647" s="16" t="s">
        <v>10741</v>
      </c>
      <c r="H10647" s="16" t="s">
        <v>32666</v>
      </c>
      <c r="I10647" s="16" t="s">
        <v>12485</v>
      </c>
    </row>
    <row r="10648" spans="1:10">
      <c r="A10648" s="16" t="s">
        <v>13088</v>
      </c>
      <c r="B10648" s="52" t="s">
        <v>28713</v>
      </c>
      <c r="C10648" s="16" t="str">
        <f t="shared" si="166"/>
        <v>013 - 953</v>
      </c>
      <c r="D10648" s="52"/>
      <c r="E10648" s="52" t="s">
        <v>26240</v>
      </c>
      <c r="G10648" s="16" t="s">
        <v>26239</v>
      </c>
      <c r="H10648" s="16" t="s">
        <v>32666</v>
      </c>
      <c r="I10648" s="16" t="s">
        <v>13089</v>
      </c>
      <c r="J10648" s="16" t="s">
        <v>34487</v>
      </c>
    </row>
    <row r="10649" spans="1:10">
      <c r="A10649" s="16" t="s">
        <v>7120</v>
      </c>
      <c r="B10649" s="52" t="s">
        <v>28714</v>
      </c>
      <c r="C10649" s="16" t="str">
        <f t="shared" si="166"/>
        <v>013 - 240</v>
      </c>
      <c r="D10649" s="52" t="s">
        <v>36059</v>
      </c>
      <c r="E10649" s="52" t="s">
        <v>26240</v>
      </c>
      <c r="F10649" s="16" t="s">
        <v>26238</v>
      </c>
      <c r="G10649" s="16" t="s">
        <v>26239</v>
      </c>
      <c r="H10649" s="16" t="s">
        <v>32666</v>
      </c>
      <c r="I10649" s="16" t="s">
        <v>12747</v>
      </c>
      <c r="J10649" s="16" t="s">
        <v>7990</v>
      </c>
    </row>
    <row r="10650" spans="1:10">
      <c r="A10650" s="16" t="s">
        <v>12745</v>
      </c>
      <c r="B10650" s="52" t="s">
        <v>4406</v>
      </c>
      <c r="C10650" s="16" t="str">
        <f t="shared" si="166"/>
        <v>097 - 087</v>
      </c>
      <c r="D10650" s="52" t="s">
        <v>36059</v>
      </c>
      <c r="E10650" s="52" t="s">
        <v>26245</v>
      </c>
      <c r="F10650" s="16" t="s">
        <v>12746</v>
      </c>
      <c r="G10650" s="16" t="s">
        <v>26244</v>
      </c>
      <c r="H10650" s="16" t="s">
        <v>32666</v>
      </c>
      <c r="I10650" s="16" t="s">
        <v>12747</v>
      </c>
    </row>
    <row r="10651" spans="1:10">
      <c r="A10651" s="16" t="s">
        <v>3146</v>
      </c>
      <c r="B10651" s="52" t="s">
        <v>19098</v>
      </c>
      <c r="C10651" s="16" t="str">
        <f t="shared" si="166"/>
        <v>013 - 241</v>
      </c>
      <c r="D10651" s="52" t="s">
        <v>36059</v>
      </c>
      <c r="E10651" s="52" t="s">
        <v>26240</v>
      </c>
      <c r="F10651" s="16" t="s">
        <v>26238</v>
      </c>
      <c r="G10651" s="16" t="s">
        <v>26239</v>
      </c>
      <c r="H10651" s="16" t="s">
        <v>32666</v>
      </c>
      <c r="I10651" s="16" t="s">
        <v>25683</v>
      </c>
      <c r="J10651" s="16" t="s">
        <v>7990</v>
      </c>
    </row>
    <row r="10652" spans="1:10">
      <c r="A10652" s="16" t="s">
        <v>25681</v>
      </c>
      <c r="B10652" s="52" t="s">
        <v>4407</v>
      </c>
      <c r="C10652" s="16" t="str">
        <f t="shared" si="166"/>
        <v>097 - 088</v>
      </c>
      <c r="D10652" s="52" t="s">
        <v>36059</v>
      </c>
      <c r="E10652" s="52" t="s">
        <v>26245</v>
      </c>
      <c r="F10652" s="16" t="s">
        <v>25682</v>
      </c>
      <c r="G10652" s="16" t="s">
        <v>26244</v>
      </c>
      <c r="H10652" s="16" t="s">
        <v>32666</v>
      </c>
      <c r="I10652" s="16" t="s">
        <v>25683</v>
      </c>
    </row>
    <row r="10653" spans="1:10">
      <c r="A10653" s="16" t="s">
        <v>23766</v>
      </c>
      <c r="B10653" s="52" t="s">
        <v>26469</v>
      </c>
      <c r="C10653" s="16" t="str">
        <f t="shared" si="166"/>
        <v>022 - 934</v>
      </c>
      <c r="D10653" s="52"/>
      <c r="E10653" s="52" t="s">
        <v>4777</v>
      </c>
      <c r="G10653" s="16" t="s">
        <v>4776</v>
      </c>
      <c r="H10653" s="16" t="s">
        <v>4778</v>
      </c>
      <c r="I10653" s="16" t="s">
        <v>23767</v>
      </c>
      <c r="J10653" s="16" t="s">
        <v>34487</v>
      </c>
    </row>
    <row r="10654" spans="1:10">
      <c r="A10654" s="16" t="s">
        <v>3509</v>
      </c>
      <c r="B10654" s="52" t="s">
        <v>12367</v>
      </c>
      <c r="C10654" s="16" t="str">
        <f t="shared" si="166"/>
        <v>004 - 238</v>
      </c>
      <c r="D10654" s="52" t="s">
        <v>36059</v>
      </c>
      <c r="E10654" s="52" t="s">
        <v>10758</v>
      </c>
      <c r="F10654" s="16" t="s">
        <v>27830</v>
      </c>
      <c r="G10654" s="16" t="s">
        <v>10757</v>
      </c>
      <c r="H10654" s="16" t="s">
        <v>10732</v>
      </c>
      <c r="I10654" s="16" t="s">
        <v>3510</v>
      </c>
    </row>
    <row r="10655" spans="1:10">
      <c r="A10655" s="16" t="s">
        <v>18744</v>
      </c>
      <c r="B10655" s="52" t="s">
        <v>11204</v>
      </c>
      <c r="C10655" s="16" t="str">
        <f t="shared" si="166"/>
        <v>009 - 830</v>
      </c>
      <c r="D10655" s="52"/>
      <c r="E10655" s="52" t="s">
        <v>26840</v>
      </c>
      <c r="F10655" s="16"/>
      <c r="G10655" s="16" t="s">
        <v>26839</v>
      </c>
      <c r="H10655" s="16" t="s">
        <v>34573</v>
      </c>
      <c r="I10655" s="16" t="s">
        <v>18745</v>
      </c>
      <c r="J10655" s="16" t="s">
        <v>34487</v>
      </c>
    </row>
    <row r="10656" spans="1:10">
      <c r="A10656" s="16" t="s">
        <v>19722</v>
      </c>
      <c r="B10656" s="52" t="s">
        <v>19803</v>
      </c>
      <c r="C10656" s="16" t="str">
        <f t="shared" si="166"/>
        <v>003 - 899</v>
      </c>
      <c r="D10656" s="52"/>
      <c r="E10656" s="52" t="s">
        <v>3328</v>
      </c>
      <c r="F10656" s="16"/>
      <c r="G10656" s="16" t="s">
        <v>10731</v>
      </c>
      <c r="H10656" s="16" t="s">
        <v>10732</v>
      </c>
      <c r="I10656" s="16" t="s">
        <v>19723</v>
      </c>
      <c r="J10656" s="16" t="s">
        <v>34487</v>
      </c>
    </row>
    <row r="10657" spans="1:10">
      <c r="A10657" s="16" t="s">
        <v>1962</v>
      </c>
      <c r="B10657" s="52" t="s">
        <v>16067</v>
      </c>
      <c r="C10657" s="16" t="str">
        <f t="shared" si="166"/>
        <v>037 - 059</v>
      </c>
      <c r="D10657" s="52" t="s">
        <v>34487</v>
      </c>
      <c r="E10657" s="52" t="s">
        <v>30682</v>
      </c>
      <c r="F10657" s="16" t="s">
        <v>1963</v>
      </c>
      <c r="G10657" s="16" t="s">
        <v>30681</v>
      </c>
      <c r="H10657" s="16" t="s">
        <v>35981</v>
      </c>
      <c r="I10657" s="16" t="s">
        <v>1964</v>
      </c>
      <c r="J10657" s="16"/>
    </row>
    <row r="10658" spans="1:10">
      <c r="A10658" s="16" t="s">
        <v>2119</v>
      </c>
      <c r="B10658" s="52" t="s">
        <v>25559</v>
      </c>
      <c r="C10658" s="16" t="str">
        <f t="shared" si="166"/>
        <v>046 - 032</v>
      </c>
      <c r="D10658" s="52" t="s">
        <v>34487</v>
      </c>
      <c r="E10658" s="52" t="s">
        <v>8862</v>
      </c>
      <c r="F10658" s="16" t="s">
        <v>31975</v>
      </c>
      <c r="G10658" s="16" t="s">
        <v>8861</v>
      </c>
      <c r="H10658" s="16" t="s">
        <v>30328</v>
      </c>
      <c r="I10658" s="16" t="s">
        <v>4913</v>
      </c>
      <c r="J10658" s="16"/>
    </row>
    <row r="10659" spans="1:10">
      <c r="A10659" s="16" t="s">
        <v>17244</v>
      </c>
      <c r="B10659" s="52" t="s">
        <v>27486</v>
      </c>
      <c r="C10659" s="16" t="str">
        <f t="shared" si="166"/>
        <v>040 - 050</v>
      </c>
      <c r="D10659" s="52" t="s">
        <v>34487</v>
      </c>
      <c r="E10659" s="52" t="s">
        <v>32809</v>
      </c>
      <c r="F10659" s="16" t="s">
        <v>17245</v>
      </c>
      <c r="G10659" s="16" t="s">
        <v>32808</v>
      </c>
      <c r="H10659" s="16" t="s">
        <v>35981</v>
      </c>
      <c r="I10659" s="16" t="s">
        <v>17246</v>
      </c>
    </row>
    <row r="10660" spans="1:10">
      <c r="A10660" s="16" t="s">
        <v>15416</v>
      </c>
      <c r="B10660" s="52" t="s">
        <v>28492</v>
      </c>
      <c r="C10660" s="16" t="str">
        <f t="shared" si="166"/>
        <v>012 - 138</v>
      </c>
      <c r="D10660" s="52" t="s">
        <v>36059</v>
      </c>
      <c r="E10660" s="52" t="s">
        <v>18879</v>
      </c>
      <c r="F10660" s="16" t="s">
        <v>15417</v>
      </c>
      <c r="G10660" s="16" t="s">
        <v>26253</v>
      </c>
      <c r="H10660" s="16" t="s">
        <v>32666</v>
      </c>
      <c r="I10660" s="16" t="s">
        <v>15418</v>
      </c>
    </row>
    <row r="10661" spans="1:10">
      <c r="A10661" s="16" t="s">
        <v>27083</v>
      </c>
      <c r="B10661" s="52" t="s">
        <v>7568</v>
      </c>
      <c r="C10661" s="16" t="str">
        <f t="shared" si="166"/>
        <v>S99 - 520</v>
      </c>
      <c r="D10661" s="52"/>
      <c r="E10661" s="52" t="s">
        <v>15509</v>
      </c>
      <c r="F10661" s="16"/>
      <c r="G10661" s="16" t="s">
        <v>10725</v>
      </c>
      <c r="H10661" s="16" t="s">
        <v>10727</v>
      </c>
      <c r="I10661" s="16" t="s">
        <v>28576</v>
      </c>
    </row>
    <row r="10662" spans="1:10">
      <c r="A10662" s="16" t="s">
        <v>26579</v>
      </c>
      <c r="B10662" s="52" t="s">
        <v>7569</v>
      </c>
      <c r="C10662" s="16" t="str">
        <f t="shared" si="166"/>
        <v>S99 - 525</v>
      </c>
      <c r="D10662" s="52"/>
      <c r="E10662" s="52" t="s">
        <v>15509</v>
      </c>
      <c r="F10662" s="16"/>
      <c r="G10662" s="16" t="s">
        <v>10725</v>
      </c>
      <c r="H10662" s="16" t="s">
        <v>10727</v>
      </c>
      <c r="I10662" s="16" t="s">
        <v>30389</v>
      </c>
    </row>
    <row r="10663" spans="1:10">
      <c r="A10663" s="16" t="s">
        <v>5859</v>
      </c>
      <c r="B10663" s="52" t="s">
        <v>5827</v>
      </c>
      <c r="C10663" s="16" t="str">
        <f t="shared" si="166"/>
        <v>015 - 971</v>
      </c>
      <c r="D10663" s="52"/>
      <c r="E10663" s="52" t="s">
        <v>32665</v>
      </c>
      <c r="G10663" s="16" t="s">
        <v>32664</v>
      </c>
      <c r="H10663" s="16" t="s">
        <v>32666</v>
      </c>
      <c r="I10663" s="16" t="s">
        <v>22400</v>
      </c>
      <c r="J10663" s="16" t="s">
        <v>34487</v>
      </c>
    </row>
    <row r="10664" spans="1:10">
      <c r="A10664" s="16" t="s">
        <v>24741</v>
      </c>
      <c r="B10664" s="52" t="s">
        <v>28493</v>
      </c>
      <c r="C10664" s="16" t="str">
        <f t="shared" si="166"/>
        <v>012 - 900</v>
      </c>
      <c r="D10664" s="52"/>
      <c r="E10664" s="52" t="s">
        <v>18879</v>
      </c>
      <c r="F10664" s="16"/>
      <c r="G10664" s="16" t="s">
        <v>26253</v>
      </c>
      <c r="H10664" s="16" t="s">
        <v>32666</v>
      </c>
      <c r="I10664" s="16" t="s">
        <v>24742</v>
      </c>
      <c r="J10664" s="16" t="s">
        <v>34487</v>
      </c>
    </row>
    <row r="10665" spans="1:10">
      <c r="A10665" s="16" t="s">
        <v>17426</v>
      </c>
      <c r="B10665" s="52" t="s">
        <v>5828</v>
      </c>
      <c r="C10665" s="16" t="str">
        <f t="shared" si="166"/>
        <v>015 - 235</v>
      </c>
      <c r="D10665" s="52" t="s">
        <v>36059</v>
      </c>
      <c r="E10665" s="52" t="s">
        <v>32665</v>
      </c>
      <c r="F10665" s="16" t="s">
        <v>30047</v>
      </c>
      <c r="G10665" s="16" t="s">
        <v>32664</v>
      </c>
      <c r="H10665" s="16" t="s">
        <v>32666</v>
      </c>
      <c r="I10665" s="16" t="s">
        <v>4952</v>
      </c>
    </row>
    <row r="10666" spans="1:10">
      <c r="A10666" s="16" t="s">
        <v>6289</v>
      </c>
      <c r="B10666" s="52" t="s">
        <v>12877</v>
      </c>
      <c r="C10666" s="16" t="str">
        <f t="shared" si="166"/>
        <v>022 - 213</v>
      </c>
      <c r="D10666" s="52" t="s">
        <v>34487</v>
      </c>
      <c r="E10666" s="52" t="s">
        <v>4777</v>
      </c>
      <c r="F10666" s="16" t="s">
        <v>6290</v>
      </c>
      <c r="G10666" s="16" t="s">
        <v>4776</v>
      </c>
      <c r="H10666" s="16" t="s">
        <v>4778</v>
      </c>
      <c r="I10666" s="16" t="s">
        <v>6291</v>
      </c>
    </row>
    <row r="10667" spans="1:10">
      <c r="A10667" s="16" t="s">
        <v>13094</v>
      </c>
      <c r="B10667" s="52" t="s">
        <v>19099</v>
      </c>
      <c r="C10667" s="16" t="str">
        <f t="shared" si="166"/>
        <v>013 - 954</v>
      </c>
      <c r="D10667" s="52"/>
      <c r="E10667" s="52" t="s">
        <v>26240</v>
      </c>
      <c r="G10667" s="16" t="s">
        <v>26239</v>
      </c>
      <c r="H10667" s="16" t="s">
        <v>32666</v>
      </c>
      <c r="I10667" s="16" t="s">
        <v>13095</v>
      </c>
      <c r="J10667" s="16" t="s">
        <v>34487</v>
      </c>
    </row>
    <row r="10668" spans="1:10">
      <c r="A10668" s="16" t="s">
        <v>7109</v>
      </c>
      <c r="B10668" s="52" t="s">
        <v>37</v>
      </c>
      <c r="C10668" s="16" t="str">
        <f t="shared" si="166"/>
        <v>004 - 239</v>
      </c>
      <c r="D10668" s="52" t="s">
        <v>34487</v>
      </c>
      <c r="E10668" s="52" t="s">
        <v>10758</v>
      </c>
      <c r="F10668" s="16" t="s">
        <v>7110</v>
      </c>
      <c r="G10668" s="16" t="s">
        <v>10757</v>
      </c>
      <c r="H10668" s="16" t="s">
        <v>10732</v>
      </c>
      <c r="I10668" s="16" t="s">
        <v>7111</v>
      </c>
    </row>
    <row r="10669" spans="1:10">
      <c r="A10669" s="16" t="s">
        <v>32599</v>
      </c>
      <c r="B10669" s="52" t="s">
        <v>35807</v>
      </c>
      <c r="C10669" s="16" t="str">
        <f t="shared" si="166"/>
        <v>033 - 044</v>
      </c>
      <c r="D10669" s="52" t="s">
        <v>34487</v>
      </c>
      <c r="E10669" s="52" t="s">
        <v>37663</v>
      </c>
      <c r="F10669" s="16" t="s">
        <v>37661</v>
      </c>
      <c r="G10669" s="16" t="s">
        <v>37662</v>
      </c>
      <c r="H10669" s="16" t="s">
        <v>35981</v>
      </c>
      <c r="I10669" s="16" t="s">
        <v>32600</v>
      </c>
      <c r="J10669" s="16"/>
    </row>
    <row r="10670" spans="1:10">
      <c r="A10670" s="16" t="s">
        <v>573</v>
      </c>
      <c r="B10670" s="52" t="s">
        <v>5829</v>
      </c>
      <c r="C10670" s="16" t="str">
        <f t="shared" si="166"/>
        <v>015 - 236</v>
      </c>
      <c r="D10670" s="52" t="s">
        <v>36059</v>
      </c>
      <c r="E10670" s="52" t="s">
        <v>32665</v>
      </c>
      <c r="F10670" s="16" t="s">
        <v>30047</v>
      </c>
      <c r="G10670" s="16" t="s">
        <v>32664</v>
      </c>
      <c r="H10670" s="16" t="s">
        <v>32666</v>
      </c>
      <c r="I10670" s="16" t="s">
        <v>574</v>
      </c>
    </row>
    <row r="10671" spans="1:10">
      <c r="A10671" s="16" t="s">
        <v>21760</v>
      </c>
      <c r="B10671" s="52" t="s">
        <v>6529</v>
      </c>
      <c r="C10671" s="16" t="str">
        <f t="shared" si="166"/>
        <v>011 - 030</v>
      </c>
      <c r="D10671" s="52" t="s">
        <v>34487</v>
      </c>
      <c r="E10671" s="52" t="s">
        <v>34572</v>
      </c>
      <c r="F10671" s="16" t="s">
        <v>26483</v>
      </c>
      <c r="G10671" s="16" t="s">
        <v>34571</v>
      </c>
      <c r="H10671" s="16" t="s">
        <v>34573</v>
      </c>
      <c r="I10671" s="16" t="s">
        <v>26484</v>
      </c>
      <c r="J10671" s="16"/>
    </row>
    <row r="10672" spans="1:10">
      <c r="A10672" s="16" t="s">
        <v>23098</v>
      </c>
      <c r="B10672" s="52" t="s">
        <v>34230</v>
      </c>
      <c r="C10672" s="16" t="str">
        <f t="shared" si="166"/>
        <v>048 - 048</v>
      </c>
      <c r="D10672" s="52" t="s">
        <v>34487</v>
      </c>
      <c r="E10672" s="52" t="s">
        <v>29538</v>
      </c>
      <c r="F10672" s="16" t="s">
        <v>23099</v>
      </c>
      <c r="G10672" s="16" t="s">
        <v>29537</v>
      </c>
      <c r="H10672" s="16" t="s">
        <v>30328</v>
      </c>
      <c r="I10672" s="16" t="s">
        <v>6378</v>
      </c>
      <c r="J10672" s="16" t="s">
        <v>7990</v>
      </c>
    </row>
    <row r="10673" spans="1:10">
      <c r="A10673" s="16" t="s">
        <v>13611</v>
      </c>
      <c r="B10673" s="52" t="s">
        <v>6348</v>
      </c>
      <c r="C10673" s="16" t="str">
        <f t="shared" si="166"/>
        <v>100 - 007</v>
      </c>
      <c r="D10673" s="52" t="s">
        <v>34487</v>
      </c>
      <c r="E10673" s="52" t="s">
        <v>682</v>
      </c>
      <c r="F10673" s="16" t="s">
        <v>6377</v>
      </c>
      <c r="G10673" s="16" t="s">
        <v>681</v>
      </c>
      <c r="H10673" s="16" t="s">
        <v>30328</v>
      </c>
      <c r="I10673" s="16" t="s">
        <v>6378</v>
      </c>
      <c r="J10673" s="16"/>
    </row>
    <row r="10674" spans="1:10">
      <c r="A10674" s="16" t="s">
        <v>9997</v>
      </c>
      <c r="B10674" s="52" t="s">
        <v>6852</v>
      </c>
      <c r="C10674" s="16" t="str">
        <f t="shared" si="166"/>
        <v>075 - 093</v>
      </c>
      <c r="D10674" s="52" t="s">
        <v>36059</v>
      </c>
      <c r="E10674" s="52" t="s">
        <v>25912</v>
      </c>
      <c r="F10674" s="16" t="s">
        <v>9998</v>
      </c>
      <c r="G10674" s="16" t="s">
        <v>31815</v>
      </c>
      <c r="H10674" s="16" t="s">
        <v>37422</v>
      </c>
      <c r="I10674" s="16" t="s">
        <v>9999</v>
      </c>
    </row>
    <row r="10675" spans="1:10">
      <c r="A10675" s="16" t="s">
        <v>589</v>
      </c>
      <c r="B10675" s="52" t="s">
        <v>8594</v>
      </c>
      <c r="C10675" s="16" t="str">
        <f t="shared" si="166"/>
        <v>017 - 195</v>
      </c>
      <c r="D10675" s="52" t="s">
        <v>36059</v>
      </c>
      <c r="E10675" s="52" t="s">
        <v>22538</v>
      </c>
      <c r="F10675" s="16" t="s">
        <v>590</v>
      </c>
      <c r="G10675" s="16" t="s">
        <v>22537</v>
      </c>
      <c r="H10675" s="16" t="s">
        <v>32666</v>
      </c>
      <c r="I10675" s="16" t="s">
        <v>591</v>
      </c>
    </row>
    <row r="10676" spans="1:10">
      <c r="A10676" s="16" t="s">
        <v>30612</v>
      </c>
      <c r="B10676" s="52" t="s">
        <v>8595</v>
      </c>
      <c r="C10676" s="16" t="str">
        <f t="shared" si="166"/>
        <v>017 - 196</v>
      </c>
      <c r="D10676" s="52" t="s">
        <v>36059</v>
      </c>
      <c r="E10676" s="52" t="s">
        <v>22538</v>
      </c>
      <c r="F10676" s="16" t="s">
        <v>11413</v>
      </c>
      <c r="G10676" s="16" t="s">
        <v>22537</v>
      </c>
      <c r="H10676" s="16" t="s">
        <v>32666</v>
      </c>
      <c r="I10676" s="16" t="s">
        <v>11414</v>
      </c>
    </row>
    <row r="10677" spans="1:10">
      <c r="A10677" s="16" t="s">
        <v>19295</v>
      </c>
      <c r="B10677" s="52" t="s">
        <v>11883</v>
      </c>
      <c r="C10677" s="16" t="str">
        <f t="shared" si="166"/>
        <v>001 - 293</v>
      </c>
      <c r="D10677" s="52" t="s">
        <v>36059</v>
      </c>
      <c r="E10677" s="52" t="s">
        <v>37671</v>
      </c>
      <c r="F10677" s="16" t="s">
        <v>19296</v>
      </c>
      <c r="G10677" s="16" t="s">
        <v>37670</v>
      </c>
      <c r="H10677" s="16" t="s">
        <v>10732</v>
      </c>
      <c r="I10677" s="16" t="s">
        <v>19297</v>
      </c>
    </row>
    <row r="10678" spans="1:10">
      <c r="A10678" s="16" t="s">
        <v>27878</v>
      </c>
      <c r="B10678" s="52" t="s">
        <v>35690</v>
      </c>
      <c r="C10678" s="16" t="str">
        <f t="shared" si="166"/>
        <v>060 - 085</v>
      </c>
      <c r="D10678" s="52" t="s">
        <v>34487</v>
      </c>
      <c r="E10678" s="52" t="s">
        <v>10737</v>
      </c>
      <c r="F10678" s="16" t="s">
        <v>27879</v>
      </c>
      <c r="G10678" s="16" t="s">
        <v>10736</v>
      </c>
      <c r="H10678" s="16" t="s">
        <v>20396</v>
      </c>
      <c r="I10678" s="16" t="s">
        <v>27880</v>
      </c>
    </row>
    <row r="10679" spans="1:10">
      <c r="A10679" s="16" t="s">
        <v>4938</v>
      </c>
      <c r="B10679" s="52" t="s">
        <v>21978</v>
      </c>
      <c r="C10679" s="16" t="str">
        <f t="shared" si="166"/>
        <v>023 - 091</v>
      </c>
      <c r="D10679" s="52" t="s">
        <v>36059</v>
      </c>
      <c r="E10679" s="52" t="s">
        <v>380</v>
      </c>
      <c r="F10679" s="16" t="s">
        <v>4939</v>
      </c>
      <c r="G10679" s="16" t="s">
        <v>379</v>
      </c>
      <c r="H10679" s="16" t="s">
        <v>32660</v>
      </c>
      <c r="I10679" s="16" t="s">
        <v>4940</v>
      </c>
    </row>
    <row r="10680" spans="1:10">
      <c r="A10680" s="16" t="s">
        <v>29853</v>
      </c>
      <c r="B10680" s="52" t="s">
        <v>21979</v>
      </c>
      <c r="C10680" s="16" t="str">
        <f t="shared" si="166"/>
        <v>023 - 092</v>
      </c>
      <c r="D10680" s="52" t="s">
        <v>36059</v>
      </c>
      <c r="E10680" s="52" t="s">
        <v>380</v>
      </c>
      <c r="F10680" s="16" t="s">
        <v>27833</v>
      </c>
      <c r="G10680" s="16" t="s">
        <v>379</v>
      </c>
      <c r="H10680" s="16" t="s">
        <v>32660</v>
      </c>
      <c r="I10680" s="16" t="s">
        <v>29854</v>
      </c>
    </row>
    <row r="10681" spans="1:10">
      <c r="A10681" s="16" t="s">
        <v>23784</v>
      </c>
      <c r="B10681" s="52" t="s">
        <v>37732</v>
      </c>
      <c r="C10681" s="16" t="str">
        <f t="shared" si="166"/>
        <v>031 - 875</v>
      </c>
      <c r="D10681" s="52"/>
      <c r="E10681" s="52" t="s">
        <v>7531</v>
      </c>
      <c r="F10681" s="16"/>
      <c r="G10681" s="16" t="s">
        <v>7530</v>
      </c>
      <c r="H10681" s="16" t="s">
        <v>30334</v>
      </c>
      <c r="I10681" s="16" t="s">
        <v>23785</v>
      </c>
      <c r="J10681" s="16" t="s">
        <v>34487</v>
      </c>
    </row>
    <row r="10682" spans="1:10">
      <c r="A10682" s="16" t="s">
        <v>12007</v>
      </c>
      <c r="B10682" s="52" t="s">
        <v>8722</v>
      </c>
      <c r="C10682" s="16" t="str">
        <f t="shared" si="166"/>
        <v>007 - 072</v>
      </c>
      <c r="D10682" s="52" t="s">
        <v>34487</v>
      </c>
      <c r="E10682" s="52" t="s">
        <v>14662</v>
      </c>
      <c r="F10682" s="16" t="s">
        <v>14660</v>
      </c>
      <c r="G10682" s="16" t="s">
        <v>14661</v>
      </c>
      <c r="H10682" s="16" t="s">
        <v>14663</v>
      </c>
      <c r="I10682" s="16" t="s">
        <v>12008</v>
      </c>
      <c r="J10682" s="16"/>
    </row>
    <row r="10683" spans="1:10">
      <c r="A10683" s="16" t="s">
        <v>25853</v>
      </c>
      <c r="B10683" s="52" t="s">
        <v>8723</v>
      </c>
      <c r="C10683" s="16" t="str">
        <f t="shared" si="166"/>
        <v>007 - 073</v>
      </c>
      <c r="D10683" s="52" t="s">
        <v>34487</v>
      </c>
      <c r="E10683" s="52" t="s">
        <v>14662</v>
      </c>
      <c r="F10683" s="16" t="s">
        <v>37111</v>
      </c>
      <c r="G10683" s="16" t="s">
        <v>14661</v>
      </c>
      <c r="H10683" s="16" t="s">
        <v>14663</v>
      </c>
      <c r="I10683" s="16" t="s">
        <v>37112</v>
      </c>
    </row>
    <row r="10684" spans="1:10">
      <c r="A10684" s="16" t="s">
        <v>8336</v>
      </c>
      <c r="B10684" s="52" t="s">
        <v>4395</v>
      </c>
      <c r="C10684" s="16" t="str">
        <f t="shared" si="166"/>
        <v>018 - 174</v>
      </c>
      <c r="D10684" s="52" t="s">
        <v>36059</v>
      </c>
      <c r="E10684" s="52" t="s">
        <v>35975</v>
      </c>
      <c r="F10684" s="16" t="s">
        <v>23131</v>
      </c>
      <c r="G10684" s="16" t="s">
        <v>35974</v>
      </c>
      <c r="H10684" s="16" t="s">
        <v>32666</v>
      </c>
      <c r="I10684" s="16" t="s">
        <v>8337</v>
      </c>
    </row>
    <row r="10685" spans="1:10">
      <c r="A10685" s="16" t="s">
        <v>34990</v>
      </c>
      <c r="B10685" s="52" t="s">
        <v>29510</v>
      </c>
      <c r="C10685" s="16" t="str">
        <f t="shared" si="166"/>
        <v>096 - 076</v>
      </c>
      <c r="D10685" s="52" t="s">
        <v>36059</v>
      </c>
      <c r="E10685" s="52" t="s">
        <v>14652</v>
      </c>
      <c r="F10685" s="16" t="s">
        <v>18707</v>
      </c>
      <c r="G10685" s="16" t="s">
        <v>14651</v>
      </c>
      <c r="H10685" s="16" t="s">
        <v>10732</v>
      </c>
      <c r="I10685" s="16" t="s">
        <v>34991</v>
      </c>
      <c r="J10685" s="16"/>
    </row>
    <row r="10686" spans="1:10">
      <c r="A10686" s="16" t="s">
        <v>34598</v>
      </c>
      <c r="B10686" s="52" t="s">
        <v>15821</v>
      </c>
      <c r="C10686" s="16" t="str">
        <f t="shared" si="166"/>
        <v>002 - 159</v>
      </c>
      <c r="D10686" s="52" t="s">
        <v>36059</v>
      </c>
      <c r="E10686" s="52" t="s">
        <v>36066</v>
      </c>
      <c r="F10686" s="16" t="s">
        <v>37471</v>
      </c>
      <c r="G10686" s="16" t="s">
        <v>20457</v>
      </c>
      <c r="H10686" s="16" t="s">
        <v>10732</v>
      </c>
      <c r="I10686" s="16" t="s">
        <v>34991</v>
      </c>
      <c r="J10686" s="16" t="s">
        <v>7990</v>
      </c>
    </row>
    <row r="10687" spans="1:10">
      <c r="A10687" s="16" t="s">
        <v>28000</v>
      </c>
      <c r="B10687" s="52" t="s">
        <v>4396</v>
      </c>
      <c r="C10687" s="16" t="str">
        <f t="shared" si="166"/>
        <v>018 - 175</v>
      </c>
      <c r="D10687" s="52" t="s">
        <v>36059</v>
      </c>
      <c r="E10687" s="52" t="s">
        <v>35975</v>
      </c>
      <c r="F10687" s="16" t="s">
        <v>25210</v>
      </c>
      <c r="G10687" s="16" t="s">
        <v>35974</v>
      </c>
      <c r="H10687" s="16" t="s">
        <v>32666</v>
      </c>
      <c r="I10687" s="16" t="s">
        <v>28001</v>
      </c>
    </row>
    <row r="10688" spans="1:10">
      <c r="A10688" s="16" t="s">
        <v>35560</v>
      </c>
      <c r="B10688" s="52" t="s">
        <v>11884</v>
      </c>
      <c r="C10688" s="16" t="str">
        <f t="shared" si="166"/>
        <v>001 - 294</v>
      </c>
      <c r="D10688" s="52" t="s">
        <v>36059</v>
      </c>
      <c r="E10688" s="52" t="s">
        <v>37671</v>
      </c>
      <c r="F10688" s="16" t="s">
        <v>4804</v>
      </c>
      <c r="G10688" s="16" t="s">
        <v>37670</v>
      </c>
      <c r="H10688" s="16" t="s">
        <v>10732</v>
      </c>
      <c r="I10688" s="16" t="s">
        <v>35561</v>
      </c>
    </row>
    <row r="10689" spans="1:10">
      <c r="A10689" s="16" t="s">
        <v>30007</v>
      </c>
      <c r="B10689" s="52" t="s">
        <v>4397</v>
      </c>
      <c r="C10689" s="16" t="str">
        <f t="shared" si="166"/>
        <v>018 - 883</v>
      </c>
      <c r="D10689" s="52"/>
      <c r="E10689" s="52" t="s">
        <v>35975</v>
      </c>
      <c r="F10689" s="16"/>
      <c r="G10689" s="16" t="s">
        <v>35974</v>
      </c>
      <c r="H10689" s="16" t="s">
        <v>32666</v>
      </c>
      <c r="I10689" s="16" t="s">
        <v>15577</v>
      </c>
      <c r="J10689" s="16" t="s">
        <v>34487</v>
      </c>
    </row>
    <row r="10690" spans="1:10">
      <c r="A10690" s="16" t="s">
        <v>14842</v>
      </c>
      <c r="B10690" s="52" t="s">
        <v>37754</v>
      </c>
      <c r="C10690" s="16" t="str">
        <f t="shared" si="166"/>
        <v>031 - 810</v>
      </c>
      <c r="D10690" s="52"/>
      <c r="E10690" s="52" t="s">
        <v>7531</v>
      </c>
      <c r="G10690" s="16" t="s">
        <v>7530</v>
      </c>
      <c r="H10690" s="16" t="s">
        <v>30334</v>
      </c>
      <c r="I10690" s="16" t="s">
        <v>14843</v>
      </c>
      <c r="J10690" s="16" t="s">
        <v>34487</v>
      </c>
    </row>
    <row r="10691" spans="1:10">
      <c r="A10691" s="16" t="s">
        <v>13244</v>
      </c>
      <c r="B10691" s="52" t="s">
        <v>44</v>
      </c>
      <c r="C10691" s="16" t="str">
        <f t="shared" si="166"/>
        <v>021 - 926</v>
      </c>
      <c r="D10691" s="52"/>
      <c r="E10691" s="52" t="s">
        <v>14657</v>
      </c>
      <c r="G10691" s="16" t="s">
        <v>14656</v>
      </c>
      <c r="H10691" s="16" t="s">
        <v>4778</v>
      </c>
      <c r="I10691" s="16" t="s">
        <v>13245</v>
      </c>
      <c r="J10691" s="16" t="s">
        <v>34487</v>
      </c>
    </row>
    <row r="10692" spans="1:10">
      <c r="A10692" s="16" t="s">
        <v>6333</v>
      </c>
      <c r="B10692" s="52" t="s">
        <v>19100</v>
      </c>
      <c r="C10692" s="16" t="str">
        <f t="shared" ref="C10692:C10755" si="167">MID(A10692,1,3) &amp;" - " &amp;MID(A10692,4,3)</f>
        <v>013 - 955</v>
      </c>
      <c r="D10692" s="52"/>
      <c r="E10692" s="52" t="s">
        <v>26240</v>
      </c>
      <c r="G10692" s="16" t="s">
        <v>26239</v>
      </c>
      <c r="H10692" s="16" t="s">
        <v>32666</v>
      </c>
      <c r="I10692" s="16" t="s">
        <v>6334</v>
      </c>
      <c r="J10692" s="16" t="s">
        <v>34487</v>
      </c>
    </row>
    <row r="10693" spans="1:10">
      <c r="A10693" s="16" t="s">
        <v>3158</v>
      </c>
      <c r="B10693" s="52" t="s">
        <v>19101</v>
      </c>
      <c r="C10693" s="16" t="str">
        <f t="shared" si="167"/>
        <v>013 - 242</v>
      </c>
      <c r="D10693" s="52" t="s">
        <v>36059</v>
      </c>
      <c r="E10693" s="52" t="s">
        <v>26240</v>
      </c>
      <c r="F10693" s="16" t="s">
        <v>23421</v>
      </c>
      <c r="G10693" s="16" t="s">
        <v>26239</v>
      </c>
      <c r="H10693" s="16" t="s">
        <v>32666</v>
      </c>
      <c r="I10693" s="16" t="s">
        <v>3159</v>
      </c>
    </row>
    <row r="10694" spans="1:10">
      <c r="A10694" s="16" t="s">
        <v>37161</v>
      </c>
      <c r="B10694" s="52" t="s">
        <v>33805</v>
      </c>
      <c r="C10694" s="16" t="str">
        <f t="shared" si="167"/>
        <v>702 - 739</v>
      </c>
      <c r="D10694" s="52"/>
      <c r="E10694" s="52"/>
      <c r="F10694" s="16"/>
      <c r="G10694" s="16" t="s">
        <v>17438</v>
      </c>
      <c r="H10694" s="16" t="s">
        <v>10727</v>
      </c>
      <c r="I10694" s="16" t="s">
        <v>37162</v>
      </c>
      <c r="J10694" s="16" t="s">
        <v>34487</v>
      </c>
    </row>
    <row r="10695" spans="1:10">
      <c r="A10695" s="16" t="s">
        <v>28476</v>
      </c>
      <c r="B10695" s="52" t="s">
        <v>37755</v>
      </c>
      <c r="C10695" s="16" t="str">
        <f t="shared" si="167"/>
        <v>031 - 811</v>
      </c>
      <c r="D10695" s="52"/>
      <c r="E10695" s="52" t="s">
        <v>7531</v>
      </c>
      <c r="F10695" s="16"/>
      <c r="G10695" s="16" t="s">
        <v>7530</v>
      </c>
      <c r="H10695" s="16" t="s">
        <v>30334</v>
      </c>
      <c r="I10695" s="16" t="s">
        <v>28477</v>
      </c>
      <c r="J10695" s="16" t="s">
        <v>34487</v>
      </c>
    </row>
    <row r="10696" spans="1:10">
      <c r="A10696" s="16" t="s">
        <v>12492</v>
      </c>
      <c r="B10696" s="52" t="s">
        <v>35256</v>
      </c>
      <c r="C10696" s="16" t="str">
        <f t="shared" si="167"/>
        <v>016 - 234</v>
      </c>
      <c r="D10696" s="52" t="s">
        <v>34487</v>
      </c>
      <c r="E10696" s="52" t="s">
        <v>10742</v>
      </c>
      <c r="F10696" s="16" t="s">
        <v>12493</v>
      </c>
      <c r="G10696" s="16" t="s">
        <v>10741</v>
      </c>
      <c r="H10696" s="16" t="s">
        <v>32666</v>
      </c>
      <c r="I10696" s="16" t="s">
        <v>12494</v>
      </c>
    </row>
    <row r="10697" spans="1:10">
      <c r="A10697" s="16" t="s">
        <v>23762</v>
      </c>
      <c r="B10697" s="52" t="s">
        <v>23448</v>
      </c>
      <c r="C10697" s="16" t="str">
        <f t="shared" si="167"/>
        <v>031 - 876</v>
      </c>
      <c r="D10697" s="52"/>
      <c r="E10697" s="52" t="s">
        <v>7531</v>
      </c>
      <c r="F10697" s="16"/>
      <c r="G10697" s="16" t="s">
        <v>7530</v>
      </c>
      <c r="H10697" s="16" t="s">
        <v>30334</v>
      </c>
      <c r="I10697" s="16" t="s">
        <v>23763</v>
      </c>
      <c r="J10697" s="16" t="s">
        <v>34487</v>
      </c>
    </row>
    <row r="10698" spans="1:10">
      <c r="A10698" s="16" t="s">
        <v>828</v>
      </c>
      <c r="B10698" s="52" t="s">
        <v>27487</v>
      </c>
      <c r="C10698" s="16" t="str">
        <f t="shared" si="167"/>
        <v>040 - 051</v>
      </c>
      <c r="D10698" s="52" t="s">
        <v>34487</v>
      </c>
      <c r="E10698" s="52" t="s">
        <v>32809</v>
      </c>
      <c r="F10698" s="16" t="s">
        <v>14995</v>
      </c>
      <c r="G10698" s="16" t="s">
        <v>32808</v>
      </c>
      <c r="H10698" s="16" t="s">
        <v>35981</v>
      </c>
      <c r="I10698" s="16" t="s">
        <v>35734</v>
      </c>
      <c r="J10698" s="16" t="s">
        <v>7990</v>
      </c>
    </row>
    <row r="10699" spans="1:10">
      <c r="A10699" s="16" t="s">
        <v>35732</v>
      </c>
      <c r="B10699" s="52" t="s">
        <v>10697</v>
      </c>
      <c r="C10699" s="16" t="str">
        <f t="shared" si="167"/>
        <v>099 - 020</v>
      </c>
      <c r="D10699" s="52" t="s">
        <v>34487</v>
      </c>
      <c r="E10699" s="52" t="s">
        <v>25925</v>
      </c>
      <c r="F10699" s="16" t="s">
        <v>35733</v>
      </c>
      <c r="G10699" s="16" t="s">
        <v>25924</v>
      </c>
      <c r="H10699" s="16" t="s">
        <v>35981</v>
      </c>
      <c r="I10699" s="16" t="s">
        <v>35734</v>
      </c>
    </row>
    <row r="10700" spans="1:10">
      <c r="A10700" s="16" t="s">
        <v>13115</v>
      </c>
      <c r="B10700" s="52" t="s">
        <v>19003</v>
      </c>
      <c r="C10700" s="16" t="str">
        <f t="shared" si="167"/>
        <v>003 - 157</v>
      </c>
      <c r="D10700" s="52" t="s">
        <v>36059</v>
      </c>
      <c r="E10700" s="52" t="s">
        <v>3328</v>
      </c>
      <c r="F10700" s="16" t="s">
        <v>10730</v>
      </c>
      <c r="G10700" s="16" t="s">
        <v>10731</v>
      </c>
      <c r="H10700" s="16" t="s">
        <v>10732</v>
      </c>
      <c r="I10700" s="16" t="s">
        <v>13116</v>
      </c>
      <c r="J10700" s="16"/>
    </row>
    <row r="10701" spans="1:10">
      <c r="A10701" s="16" t="s">
        <v>27057</v>
      </c>
      <c r="B10701" s="52" t="s">
        <v>2364</v>
      </c>
      <c r="C10701" s="16" t="str">
        <f t="shared" si="167"/>
        <v>014 - 076</v>
      </c>
      <c r="D10701" s="52" t="s">
        <v>34487</v>
      </c>
      <c r="E10701" s="52" t="s">
        <v>31453</v>
      </c>
      <c r="F10701" s="16" t="s">
        <v>30450</v>
      </c>
      <c r="G10701" s="16" t="s">
        <v>31452</v>
      </c>
      <c r="H10701" s="16" t="s">
        <v>32666</v>
      </c>
      <c r="I10701" s="16" t="s">
        <v>27058</v>
      </c>
    </row>
    <row r="10702" spans="1:10">
      <c r="A10702" s="16" t="s">
        <v>24612</v>
      </c>
      <c r="B10702" s="52" t="s">
        <v>35438</v>
      </c>
      <c r="C10702" s="16" t="str">
        <f t="shared" si="167"/>
        <v>022 - 214</v>
      </c>
      <c r="D10702" s="52" t="s">
        <v>34487</v>
      </c>
      <c r="E10702" s="52" t="s">
        <v>4777</v>
      </c>
      <c r="F10702" s="16" t="s">
        <v>14106</v>
      </c>
      <c r="G10702" s="16" t="s">
        <v>4776</v>
      </c>
      <c r="H10702" s="16" t="s">
        <v>4778</v>
      </c>
      <c r="I10702" s="16" t="s">
        <v>19904</v>
      </c>
    </row>
    <row r="10703" spans="1:10">
      <c r="A10703" s="16" t="s">
        <v>18164</v>
      </c>
      <c r="B10703" s="52" t="s">
        <v>23711</v>
      </c>
      <c r="C10703" s="16" t="str">
        <f t="shared" si="167"/>
        <v>030 - 132</v>
      </c>
      <c r="D10703" s="52" t="s">
        <v>34487</v>
      </c>
      <c r="E10703" s="52" t="s">
        <v>35970</v>
      </c>
      <c r="F10703" s="16" t="s">
        <v>31594</v>
      </c>
      <c r="G10703" s="16" t="s">
        <v>35969</v>
      </c>
      <c r="H10703" s="16" t="s">
        <v>30334</v>
      </c>
      <c r="I10703" s="16" t="s">
        <v>18165</v>
      </c>
    </row>
    <row r="10704" spans="1:10">
      <c r="A10704" s="16" t="s">
        <v>33235</v>
      </c>
      <c r="B10704" s="52" t="s">
        <v>6929</v>
      </c>
      <c r="C10704" s="16" t="str">
        <f t="shared" si="167"/>
        <v>009 - 831</v>
      </c>
      <c r="D10704" s="52"/>
      <c r="E10704" s="52" t="s">
        <v>26840</v>
      </c>
      <c r="F10704" s="16"/>
      <c r="G10704" s="16" t="s">
        <v>26839</v>
      </c>
      <c r="H10704" s="16" t="s">
        <v>34573</v>
      </c>
      <c r="I10704" s="16" t="s">
        <v>33236</v>
      </c>
      <c r="J10704" s="16" t="s">
        <v>34487</v>
      </c>
    </row>
    <row r="10705" spans="1:10">
      <c r="A10705" s="16" t="s">
        <v>6632</v>
      </c>
      <c r="B10705" s="52" t="s">
        <v>21160</v>
      </c>
      <c r="C10705" s="16" t="str">
        <f t="shared" si="167"/>
        <v>079 - 154</v>
      </c>
      <c r="D10705" s="52" t="s">
        <v>34487</v>
      </c>
      <c r="E10705" s="52" t="s">
        <v>4771</v>
      </c>
      <c r="F10705" s="16" t="s">
        <v>7004</v>
      </c>
      <c r="G10705" s="16" t="s">
        <v>4770</v>
      </c>
      <c r="H10705" s="16" t="s">
        <v>4772</v>
      </c>
      <c r="I10705" s="16" t="s">
        <v>3261</v>
      </c>
      <c r="J10705" s="16" t="s">
        <v>7990</v>
      </c>
    </row>
    <row r="10706" spans="1:10">
      <c r="A10706" s="16" t="s">
        <v>27691</v>
      </c>
      <c r="B10706" s="52" t="s">
        <v>24500</v>
      </c>
      <c r="C10706" s="16" t="str">
        <f t="shared" si="167"/>
        <v>101 - 027</v>
      </c>
      <c r="D10706" s="52" t="s">
        <v>34487</v>
      </c>
      <c r="E10706" s="52" t="s">
        <v>23682</v>
      </c>
      <c r="F10706" s="16" t="s">
        <v>3260</v>
      </c>
      <c r="G10706" s="16" t="s">
        <v>23681</v>
      </c>
      <c r="H10706" s="16" t="s">
        <v>4772</v>
      </c>
      <c r="I10706" s="16" t="s">
        <v>3261</v>
      </c>
    </row>
    <row r="10707" spans="1:10">
      <c r="A10707" s="16" t="s">
        <v>7121</v>
      </c>
      <c r="B10707" s="52" t="s">
        <v>38</v>
      </c>
      <c r="C10707" s="16" t="str">
        <f t="shared" si="167"/>
        <v>004 - 240</v>
      </c>
      <c r="D10707" s="52" t="s">
        <v>34487</v>
      </c>
      <c r="E10707" s="52" t="s">
        <v>10758</v>
      </c>
      <c r="F10707" s="16" t="s">
        <v>685</v>
      </c>
      <c r="G10707" s="16" t="s">
        <v>10757</v>
      </c>
      <c r="H10707" s="16" t="s">
        <v>10732</v>
      </c>
      <c r="I10707" s="16" t="s">
        <v>686</v>
      </c>
    </row>
    <row r="10708" spans="1:10">
      <c r="A10708" s="16" t="s">
        <v>36027</v>
      </c>
      <c r="B10708" s="52" t="s">
        <v>26375</v>
      </c>
      <c r="C10708" s="16" t="str">
        <f t="shared" si="167"/>
        <v>028 - 097</v>
      </c>
      <c r="D10708" s="52" t="s">
        <v>36059</v>
      </c>
      <c r="E10708" s="52" t="s">
        <v>32659</v>
      </c>
      <c r="F10708" s="16" t="s">
        <v>35228</v>
      </c>
      <c r="G10708" s="16" t="s">
        <v>32658</v>
      </c>
      <c r="H10708" s="16" t="s">
        <v>32660</v>
      </c>
      <c r="I10708" s="16" t="s">
        <v>36028</v>
      </c>
    </row>
    <row r="10709" spans="1:10">
      <c r="A10709" s="16" t="s">
        <v>16510</v>
      </c>
      <c r="B10709" s="52" t="s">
        <v>4142</v>
      </c>
      <c r="C10709" s="16" t="str">
        <f t="shared" si="167"/>
        <v>019 - 113</v>
      </c>
      <c r="D10709" s="52" t="s">
        <v>36059</v>
      </c>
      <c r="E10709" s="52" t="s">
        <v>23092</v>
      </c>
      <c r="F10709" s="16" t="s">
        <v>16511</v>
      </c>
      <c r="G10709" s="16" t="s">
        <v>23091</v>
      </c>
      <c r="H10709" s="16" t="s">
        <v>32666</v>
      </c>
      <c r="I10709" s="16" t="s">
        <v>16512</v>
      </c>
      <c r="J10709" s="16"/>
    </row>
    <row r="10710" spans="1:10">
      <c r="A10710" s="16" t="s">
        <v>3775</v>
      </c>
      <c r="B10710" s="52" t="s">
        <v>5863</v>
      </c>
      <c r="C10710" s="16" t="str">
        <f t="shared" si="167"/>
        <v>005 - 113</v>
      </c>
      <c r="D10710" s="52" t="s">
        <v>34487</v>
      </c>
      <c r="E10710" s="52" t="s">
        <v>18693</v>
      </c>
      <c r="F10710" s="16" t="s">
        <v>28207</v>
      </c>
      <c r="G10710" s="16" t="s">
        <v>18692</v>
      </c>
      <c r="H10710" s="16" t="s">
        <v>10732</v>
      </c>
      <c r="I10710" s="16" t="s">
        <v>3776</v>
      </c>
      <c r="J10710" s="16"/>
    </row>
    <row r="10711" spans="1:10">
      <c r="A10711" s="16" t="s">
        <v>1703</v>
      </c>
      <c r="B10711" s="52" t="s">
        <v>19004</v>
      </c>
      <c r="C10711" s="16" t="str">
        <f t="shared" si="167"/>
        <v>003 - 158</v>
      </c>
      <c r="D10711" s="52" t="s">
        <v>36059</v>
      </c>
      <c r="E10711" s="52" t="s">
        <v>3328</v>
      </c>
      <c r="F10711" s="16" t="s">
        <v>1704</v>
      </c>
      <c r="G10711" s="16" t="s">
        <v>10731</v>
      </c>
      <c r="H10711" s="16" t="s">
        <v>10732</v>
      </c>
      <c r="I10711" s="16" t="s">
        <v>1705</v>
      </c>
    </row>
    <row r="10712" spans="1:10">
      <c r="A10712" s="16" t="s">
        <v>921</v>
      </c>
      <c r="B10712" s="52" t="s">
        <v>31612</v>
      </c>
      <c r="C10712" s="16" t="str">
        <f t="shared" si="167"/>
        <v>008 - 066</v>
      </c>
      <c r="D10712" s="52" t="s">
        <v>34487</v>
      </c>
      <c r="E10712" s="52" t="s">
        <v>16664</v>
      </c>
      <c r="F10712" s="16" t="s">
        <v>13904</v>
      </c>
      <c r="G10712" s="16" t="s">
        <v>16663</v>
      </c>
      <c r="H10712" s="16" t="s">
        <v>34573</v>
      </c>
      <c r="I10712" s="16" t="s">
        <v>18899</v>
      </c>
    </row>
    <row r="10713" spans="1:10">
      <c r="A10713" s="16" t="s">
        <v>14540</v>
      </c>
      <c r="B10713" s="52" t="s">
        <v>21980</v>
      </c>
      <c r="C10713" s="16" t="str">
        <f t="shared" si="167"/>
        <v>023 - 093</v>
      </c>
      <c r="D10713" s="52" t="s">
        <v>34487</v>
      </c>
      <c r="E10713" s="52" t="s">
        <v>380</v>
      </c>
      <c r="F10713" s="16" t="s">
        <v>35387</v>
      </c>
      <c r="G10713" s="16" t="s">
        <v>379</v>
      </c>
      <c r="H10713" s="16" t="s">
        <v>32660</v>
      </c>
      <c r="I10713" s="16" t="s">
        <v>14541</v>
      </c>
    </row>
    <row r="10714" spans="1:10">
      <c r="A10714" s="16" t="s">
        <v>35562</v>
      </c>
      <c r="B10714" s="52" t="s">
        <v>11885</v>
      </c>
      <c r="C10714" s="16" t="str">
        <f t="shared" si="167"/>
        <v>001 - 295</v>
      </c>
      <c r="D10714" s="52" t="s">
        <v>36059</v>
      </c>
      <c r="E10714" s="52" t="s">
        <v>37671</v>
      </c>
      <c r="F10714" s="16" t="s">
        <v>25452</v>
      </c>
      <c r="G10714" s="16" t="s">
        <v>37670</v>
      </c>
      <c r="H10714" s="16" t="s">
        <v>10732</v>
      </c>
      <c r="I10714" s="16" t="s">
        <v>35563</v>
      </c>
    </row>
    <row r="10715" spans="1:10">
      <c r="A10715" s="16" t="s">
        <v>26099</v>
      </c>
      <c r="B10715" s="52" t="s">
        <v>8560</v>
      </c>
      <c r="C10715" s="16" t="str">
        <f t="shared" si="167"/>
        <v>017 - 197</v>
      </c>
      <c r="D10715" s="52" t="s">
        <v>34487</v>
      </c>
      <c r="E10715" s="52" t="s">
        <v>22538</v>
      </c>
      <c r="F10715" s="16" t="s">
        <v>5676</v>
      </c>
      <c r="G10715" s="16" t="s">
        <v>22537</v>
      </c>
      <c r="H10715" s="16" t="s">
        <v>32666</v>
      </c>
      <c r="I10715" s="16" t="s">
        <v>1832</v>
      </c>
    </row>
    <row r="10716" spans="1:10">
      <c r="A10716" s="16" t="s">
        <v>5248</v>
      </c>
      <c r="B10716" s="52" t="s">
        <v>19102</v>
      </c>
      <c r="C10716" s="16" t="str">
        <f t="shared" si="167"/>
        <v>013 - 243</v>
      </c>
      <c r="D10716" s="52" t="s">
        <v>34487</v>
      </c>
      <c r="E10716" s="52" t="s">
        <v>26240</v>
      </c>
      <c r="F10716" s="16" t="s">
        <v>26238</v>
      </c>
      <c r="G10716" s="16" t="s">
        <v>26239</v>
      </c>
      <c r="H10716" s="16" t="s">
        <v>32666</v>
      </c>
      <c r="I10716" s="16" t="s">
        <v>31124</v>
      </c>
      <c r="J10716" s="16" t="s">
        <v>7990</v>
      </c>
    </row>
    <row r="10717" spans="1:10">
      <c r="A10717" s="16" t="s">
        <v>31123</v>
      </c>
      <c r="B10717" s="52" t="s">
        <v>4408</v>
      </c>
      <c r="C10717" s="16" t="str">
        <f t="shared" si="167"/>
        <v>097 - 089</v>
      </c>
      <c r="D10717" s="52" t="s">
        <v>34487</v>
      </c>
      <c r="E10717" s="52" t="s">
        <v>26245</v>
      </c>
      <c r="F10717" s="16" t="s">
        <v>21533</v>
      </c>
      <c r="G10717" s="16" t="s">
        <v>26244</v>
      </c>
      <c r="H10717" s="16" t="s">
        <v>32666</v>
      </c>
      <c r="I10717" s="16" t="s">
        <v>31124</v>
      </c>
    </row>
    <row r="10718" spans="1:10">
      <c r="A10718" s="16" t="s">
        <v>21785</v>
      </c>
      <c r="B10718" s="52" t="s">
        <v>11977</v>
      </c>
      <c r="C10718" s="16" t="str">
        <f t="shared" si="167"/>
        <v>056 - 057</v>
      </c>
      <c r="D10718" s="52" t="s">
        <v>34487</v>
      </c>
      <c r="E10718" s="52" t="s">
        <v>29533</v>
      </c>
      <c r="F10718" s="16" t="s">
        <v>5368</v>
      </c>
      <c r="G10718" s="16" t="s">
        <v>29532</v>
      </c>
      <c r="H10718" s="16" t="s">
        <v>20396</v>
      </c>
      <c r="I10718" s="16" t="s">
        <v>5369</v>
      </c>
      <c r="J10718" s="16"/>
    </row>
    <row r="10719" spans="1:10">
      <c r="A10719" s="16" t="s">
        <v>2472</v>
      </c>
      <c r="B10719" s="52" t="s">
        <v>29293</v>
      </c>
      <c r="C10719" s="16" t="str">
        <f t="shared" si="167"/>
        <v>035 - 042</v>
      </c>
      <c r="D10719" s="52" t="s">
        <v>34487</v>
      </c>
      <c r="E10719" s="52" t="s">
        <v>30432</v>
      </c>
      <c r="F10719" s="16" t="s">
        <v>37676</v>
      </c>
      <c r="G10719" s="16" t="s">
        <v>30431</v>
      </c>
      <c r="H10719" s="16" t="s">
        <v>35981</v>
      </c>
      <c r="I10719" s="16" t="s">
        <v>26020</v>
      </c>
    </row>
    <row r="10720" spans="1:10">
      <c r="A10720" s="16" t="s">
        <v>3147</v>
      </c>
      <c r="B10720" s="52" t="s">
        <v>39</v>
      </c>
      <c r="C10720" s="16" t="str">
        <f t="shared" si="167"/>
        <v>004 - 241</v>
      </c>
      <c r="D10720" s="52" t="s">
        <v>36059</v>
      </c>
      <c r="E10720" s="52" t="s">
        <v>10758</v>
      </c>
      <c r="F10720" s="16" t="s">
        <v>36339</v>
      </c>
      <c r="G10720" s="16" t="s">
        <v>10757</v>
      </c>
      <c r="H10720" s="16" t="s">
        <v>10732</v>
      </c>
      <c r="I10720" s="16" t="s">
        <v>3148</v>
      </c>
    </row>
    <row r="10721" spans="1:10">
      <c r="A10721" s="16" t="s">
        <v>36382</v>
      </c>
      <c r="B10721" s="52" t="s">
        <v>6064</v>
      </c>
      <c r="C10721" s="16" t="str">
        <f t="shared" si="167"/>
        <v>017 - 198</v>
      </c>
      <c r="D10721" s="52" t="s">
        <v>34487</v>
      </c>
      <c r="E10721" s="52" t="s">
        <v>22538</v>
      </c>
      <c r="F10721" s="16" t="s">
        <v>36383</v>
      </c>
      <c r="G10721" s="16" t="s">
        <v>22537</v>
      </c>
      <c r="H10721" s="16" t="s">
        <v>32666</v>
      </c>
      <c r="I10721" s="16" t="s">
        <v>36384</v>
      </c>
    </row>
    <row r="10722" spans="1:10">
      <c r="A10722" s="16" t="s">
        <v>24842</v>
      </c>
      <c r="B10722" s="52" t="s">
        <v>45</v>
      </c>
      <c r="C10722" s="16" t="str">
        <f t="shared" si="167"/>
        <v>021 - 920</v>
      </c>
      <c r="D10722" s="52"/>
      <c r="E10722" s="52" t="s">
        <v>14657</v>
      </c>
      <c r="G10722" s="16" t="s">
        <v>14656</v>
      </c>
      <c r="H10722" s="16" t="s">
        <v>4778</v>
      </c>
      <c r="I10722" s="16" t="s">
        <v>24843</v>
      </c>
      <c r="J10722" s="16" t="s">
        <v>34487</v>
      </c>
    </row>
    <row r="10723" spans="1:10">
      <c r="A10723" s="16" t="s">
        <v>19914</v>
      </c>
      <c r="B10723" s="52" t="s">
        <v>36148</v>
      </c>
      <c r="C10723" s="16" t="str">
        <f t="shared" si="167"/>
        <v>022 - 215</v>
      </c>
      <c r="D10723" s="52" t="s">
        <v>34487</v>
      </c>
      <c r="E10723" s="52" t="s">
        <v>4777</v>
      </c>
      <c r="F10723" s="16" t="s">
        <v>10251</v>
      </c>
      <c r="G10723" s="16" t="s">
        <v>4776</v>
      </c>
      <c r="H10723" s="16" t="s">
        <v>4778</v>
      </c>
      <c r="I10723" s="16" t="s">
        <v>19915</v>
      </c>
    </row>
    <row r="10724" spans="1:10">
      <c r="A10724" s="16" t="s">
        <v>29888</v>
      </c>
      <c r="B10724" s="52" t="s">
        <v>6530</v>
      </c>
      <c r="C10724" s="16" t="str">
        <f t="shared" si="167"/>
        <v>011 - 031</v>
      </c>
      <c r="D10724" s="52" t="s">
        <v>36059</v>
      </c>
      <c r="E10724" s="52" t="s">
        <v>34572</v>
      </c>
      <c r="F10724" s="16" t="s">
        <v>17833</v>
      </c>
      <c r="G10724" s="16" t="s">
        <v>34571</v>
      </c>
      <c r="H10724" s="16" t="s">
        <v>34573</v>
      </c>
      <c r="I10724" s="16" t="s">
        <v>29889</v>
      </c>
      <c r="J10724" s="16"/>
    </row>
    <row r="10725" spans="1:10">
      <c r="A10725" s="16" t="s">
        <v>26410</v>
      </c>
      <c r="B10725" s="52" t="s">
        <v>29294</v>
      </c>
      <c r="C10725" s="16" t="str">
        <f t="shared" si="167"/>
        <v>035 - 043</v>
      </c>
      <c r="D10725" s="52" t="s">
        <v>34487</v>
      </c>
      <c r="E10725" s="52" t="s">
        <v>30432</v>
      </c>
      <c r="F10725" s="16" t="s">
        <v>36412</v>
      </c>
      <c r="G10725" s="16" t="s">
        <v>30431</v>
      </c>
      <c r="H10725" s="16" t="s">
        <v>35981</v>
      </c>
      <c r="I10725" s="16" t="s">
        <v>26411</v>
      </c>
    </row>
    <row r="10726" spans="1:10">
      <c r="A10726" s="16" t="s">
        <v>32746</v>
      </c>
      <c r="B10726" s="52" t="s">
        <v>11749</v>
      </c>
      <c r="C10726" s="16" t="str">
        <f t="shared" si="167"/>
        <v>009 - 832</v>
      </c>
      <c r="D10726" s="52"/>
      <c r="E10726" s="52" t="s">
        <v>26840</v>
      </c>
      <c r="F10726" s="16"/>
      <c r="G10726" s="16" t="s">
        <v>26839</v>
      </c>
      <c r="H10726" s="16" t="s">
        <v>34573</v>
      </c>
      <c r="I10726" s="16" t="s">
        <v>32747</v>
      </c>
      <c r="J10726" s="16" t="s">
        <v>34487</v>
      </c>
    </row>
    <row r="10727" spans="1:10">
      <c r="A10727" s="16" t="s">
        <v>21519</v>
      </c>
      <c r="B10727" s="52" t="s">
        <v>11750</v>
      </c>
      <c r="C10727" s="16" t="str">
        <f t="shared" si="167"/>
        <v>009 - 067</v>
      </c>
      <c r="D10727" s="52" t="s">
        <v>34487</v>
      </c>
      <c r="E10727" s="52" t="s">
        <v>26840</v>
      </c>
      <c r="F10727" s="16" t="s">
        <v>14878</v>
      </c>
      <c r="G10727" s="16" t="s">
        <v>26839</v>
      </c>
      <c r="H10727" s="16" t="s">
        <v>34573</v>
      </c>
      <c r="I10727" s="16" t="s">
        <v>21520</v>
      </c>
    </row>
    <row r="10728" spans="1:10">
      <c r="A10728" s="16" t="s">
        <v>24743</v>
      </c>
      <c r="B10728" s="52" t="s">
        <v>19005</v>
      </c>
      <c r="C10728" s="16" t="str">
        <f t="shared" si="167"/>
        <v>003 - 900</v>
      </c>
      <c r="D10728" s="52"/>
      <c r="E10728" s="52" t="s">
        <v>3328</v>
      </c>
      <c r="F10728" s="16"/>
      <c r="G10728" s="16" t="s">
        <v>10731</v>
      </c>
      <c r="H10728" s="16" t="s">
        <v>10732</v>
      </c>
      <c r="I10728" s="16" t="s">
        <v>24744</v>
      </c>
      <c r="J10728" s="16" t="s">
        <v>34487</v>
      </c>
    </row>
    <row r="10729" spans="1:10">
      <c r="A10729" s="16" t="s">
        <v>13246</v>
      </c>
      <c r="B10729" s="52" t="s">
        <v>4143</v>
      </c>
      <c r="C10729" s="16" t="str">
        <f t="shared" si="167"/>
        <v>019 - 926</v>
      </c>
      <c r="D10729" s="52"/>
      <c r="E10729" s="52" t="s">
        <v>23092</v>
      </c>
      <c r="G10729" s="16" t="s">
        <v>23091</v>
      </c>
      <c r="H10729" s="16" t="s">
        <v>32666</v>
      </c>
      <c r="I10729" s="16" t="s">
        <v>13247</v>
      </c>
      <c r="J10729" s="16" t="s">
        <v>34487</v>
      </c>
    </row>
    <row r="10730" spans="1:10">
      <c r="A10730" s="16" t="s">
        <v>35537</v>
      </c>
      <c r="B10730" s="52" t="s">
        <v>15754</v>
      </c>
      <c r="C10730" s="16" t="str">
        <f t="shared" si="167"/>
        <v>020 - 066</v>
      </c>
      <c r="D10730" s="52" t="s">
        <v>36059</v>
      </c>
      <c r="E10730" s="52" t="s">
        <v>26789</v>
      </c>
      <c r="F10730" s="16" t="s">
        <v>35538</v>
      </c>
      <c r="G10730" s="16" t="s">
        <v>26788</v>
      </c>
      <c r="H10730" s="16" t="s">
        <v>32666</v>
      </c>
      <c r="I10730" s="16" t="s">
        <v>35539</v>
      </c>
    </row>
    <row r="10731" spans="1:10">
      <c r="A10731" s="16" t="s">
        <v>7794</v>
      </c>
      <c r="B10731" s="52" t="s">
        <v>35257</v>
      </c>
      <c r="C10731" s="16" t="str">
        <f t="shared" si="167"/>
        <v>016 - 235</v>
      </c>
      <c r="D10731" s="52" t="s">
        <v>34487</v>
      </c>
      <c r="E10731" s="52" t="s">
        <v>10742</v>
      </c>
      <c r="F10731" s="16" t="s">
        <v>10740</v>
      </c>
      <c r="G10731" s="16" t="s">
        <v>10741</v>
      </c>
      <c r="H10731" s="16" t="s">
        <v>32666</v>
      </c>
      <c r="I10731" s="16" t="s">
        <v>17423</v>
      </c>
    </row>
    <row r="10732" spans="1:10">
      <c r="A10732" s="16" t="s">
        <v>8268</v>
      </c>
      <c r="B10732" s="52" t="s">
        <v>34233</v>
      </c>
      <c r="C10732" s="16" t="str">
        <f t="shared" si="167"/>
        <v>087 - 053</v>
      </c>
      <c r="D10732" s="52" t="s">
        <v>36059</v>
      </c>
      <c r="E10732" s="52" t="s">
        <v>10962</v>
      </c>
      <c r="F10732" s="16" t="s">
        <v>8269</v>
      </c>
      <c r="G10732" s="16" t="s">
        <v>10961</v>
      </c>
      <c r="H10732" s="16" t="s">
        <v>29917</v>
      </c>
      <c r="I10732" s="16" t="s">
        <v>8270</v>
      </c>
      <c r="J10732" s="16"/>
    </row>
    <row r="10733" spans="1:10">
      <c r="A10733" s="16" t="s">
        <v>33023</v>
      </c>
      <c r="B10733" s="52" t="s">
        <v>5864</v>
      </c>
      <c r="C10733" s="16" t="str">
        <f t="shared" si="167"/>
        <v>005 - 114</v>
      </c>
      <c r="D10733" s="52" t="s">
        <v>36059</v>
      </c>
      <c r="E10733" s="52" t="s">
        <v>18693</v>
      </c>
      <c r="F10733" s="16" t="s">
        <v>9800</v>
      </c>
      <c r="G10733" s="16" t="s">
        <v>18692</v>
      </c>
      <c r="H10733" s="16" t="s">
        <v>10732</v>
      </c>
      <c r="I10733" s="16" t="s">
        <v>33024</v>
      </c>
    </row>
    <row r="10734" spans="1:10">
      <c r="A10734" s="16" t="s">
        <v>35564</v>
      </c>
      <c r="B10734" s="52" t="s">
        <v>11886</v>
      </c>
      <c r="C10734" s="16" t="str">
        <f t="shared" si="167"/>
        <v>001 - 296</v>
      </c>
      <c r="D10734" s="52" t="s">
        <v>36059</v>
      </c>
      <c r="E10734" s="52" t="s">
        <v>37671</v>
      </c>
      <c r="F10734" s="16" t="s">
        <v>6122</v>
      </c>
      <c r="G10734" s="16" t="s">
        <v>37670</v>
      </c>
      <c r="H10734" s="16" t="s">
        <v>10732</v>
      </c>
      <c r="I10734" s="16" t="s">
        <v>33091</v>
      </c>
    </row>
    <row r="10735" spans="1:10">
      <c r="A10735" s="16" t="s">
        <v>26634</v>
      </c>
      <c r="B10735" s="52" t="s">
        <v>11886</v>
      </c>
      <c r="C10735" s="16" t="str">
        <f t="shared" si="167"/>
        <v>001 - 936</v>
      </c>
      <c r="D10735" s="52"/>
      <c r="E10735" s="52" t="s">
        <v>37671</v>
      </c>
      <c r="G10735" s="16" t="s">
        <v>37670</v>
      </c>
      <c r="H10735" s="16" t="s">
        <v>10732</v>
      </c>
      <c r="I10735" s="16" t="s">
        <v>33091</v>
      </c>
      <c r="J10735" s="16" t="s">
        <v>34487</v>
      </c>
    </row>
    <row r="10736" spans="1:10">
      <c r="A10736" s="16" t="s">
        <v>32601</v>
      </c>
      <c r="B10736" s="52" t="s">
        <v>29295</v>
      </c>
      <c r="C10736" s="16" t="str">
        <f t="shared" si="167"/>
        <v>035 - 044</v>
      </c>
      <c r="D10736" s="52" t="s">
        <v>34487</v>
      </c>
      <c r="E10736" s="52" t="s">
        <v>30432</v>
      </c>
      <c r="F10736" s="16" t="s">
        <v>36412</v>
      </c>
      <c r="G10736" s="16" t="s">
        <v>30431</v>
      </c>
      <c r="H10736" s="16" t="s">
        <v>35981</v>
      </c>
      <c r="I10736" s="16" t="s">
        <v>7592</v>
      </c>
      <c r="J10736" s="16"/>
    </row>
    <row r="10737" spans="1:10">
      <c r="A10737" s="16" t="s">
        <v>17356</v>
      </c>
      <c r="B10737" s="52" t="s">
        <v>24733</v>
      </c>
      <c r="C10737" s="16" t="str">
        <f t="shared" si="167"/>
        <v>022 - 935</v>
      </c>
      <c r="D10737" s="52"/>
      <c r="E10737" s="52" t="s">
        <v>4777</v>
      </c>
      <c r="G10737" s="16" t="s">
        <v>4776</v>
      </c>
      <c r="H10737" s="16" t="s">
        <v>4778</v>
      </c>
      <c r="I10737" s="16" t="s">
        <v>17357</v>
      </c>
      <c r="J10737" s="16" t="s">
        <v>34487</v>
      </c>
    </row>
    <row r="10738" spans="1:10">
      <c r="A10738" s="16" t="s">
        <v>6373</v>
      </c>
      <c r="B10738" s="52" t="s">
        <v>25560</v>
      </c>
      <c r="C10738" s="16" t="str">
        <f t="shared" si="167"/>
        <v>046 - 033</v>
      </c>
      <c r="D10738" s="52" t="s">
        <v>36059</v>
      </c>
      <c r="E10738" s="52" t="s">
        <v>8862</v>
      </c>
      <c r="F10738" s="16" t="s">
        <v>6374</v>
      </c>
      <c r="G10738" s="16" t="s">
        <v>8861</v>
      </c>
      <c r="H10738" s="16" t="s">
        <v>30328</v>
      </c>
      <c r="I10738" s="16" t="s">
        <v>11469</v>
      </c>
    </row>
    <row r="10739" spans="1:10">
      <c r="A10739" s="16" t="s">
        <v>29150</v>
      </c>
      <c r="B10739" s="52" t="s">
        <v>5865</v>
      </c>
      <c r="C10739" s="16" t="str">
        <f t="shared" si="167"/>
        <v>005 - 115</v>
      </c>
      <c r="D10739" s="52" t="s">
        <v>36059</v>
      </c>
      <c r="E10739" s="52" t="s">
        <v>18693</v>
      </c>
      <c r="F10739" s="16" t="s">
        <v>216</v>
      </c>
      <c r="G10739" s="16" t="s">
        <v>18692</v>
      </c>
      <c r="H10739" s="16" t="s">
        <v>10732</v>
      </c>
      <c r="I10739" s="16" t="s">
        <v>29151</v>
      </c>
    </row>
    <row r="10740" spans="1:10">
      <c r="A10740" s="16" t="s">
        <v>28022</v>
      </c>
      <c r="B10740" s="52" t="s">
        <v>16261</v>
      </c>
      <c r="C10740" s="16" t="str">
        <f t="shared" si="167"/>
        <v>079 - 155</v>
      </c>
      <c r="D10740" s="52" t="s">
        <v>36059</v>
      </c>
      <c r="E10740" s="52" t="s">
        <v>4771</v>
      </c>
      <c r="F10740" s="16" t="s">
        <v>28023</v>
      </c>
      <c r="G10740" s="16" t="s">
        <v>4770</v>
      </c>
      <c r="H10740" s="16" t="s">
        <v>4772</v>
      </c>
      <c r="I10740" s="16" t="s">
        <v>10067</v>
      </c>
      <c r="J10740" s="16" t="s">
        <v>7990</v>
      </c>
    </row>
    <row r="10741" spans="1:10">
      <c r="A10741" s="16" t="s">
        <v>10066</v>
      </c>
      <c r="B10741" s="52" t="s">
        <v>31466</v>
      </c>
      <c r="C10741" s="16" t="str">
        <f t="shared" si="167"/>
        <v>102 - 047</v>
      </c>
      <c r="D10741" s="52" t="s">
        <v>36059</v>
      </c>
      <c r="E10741" s="52" t="s">
        <v>27777</v>
      </c>
      <c r="F10741" s="16" t="s">
        <v>11526</v>
      </c>
      <c r="G10741" s="16" t="s">
        <v>27776</v>
      </c>
      <c r="H10741" s="16" t="s">
        <v>4772</v>
      </c>
      <c r="I10741" s="16" t="s">
        <v>10067</v>
      </c>
      <c r="J10741" s="16"/>
    </row>
    <row r="10742" spans="1:10">
      <c r="A10742" s="16" t="s">
        <v>8764</v>
      </c>
      <c r="B10742" s="52" t="s">
        <v>28403</v>
      </c>
      <c r="C10742" s="16" t="str">
        <f t="shared" si="167"/>
        <v>065 - 156</v>
      </c>
      <c r="D10742" s="52" t="s">
        <v>34487</v>
      </c>
      <c r="E10742" s="52" t="s">
        <v>29546</v>
      </c>
      <c r="F10742" s="16" t="s">
        <v>8765</v>
      </c>
      <c r="G10742" s="16" t="s">
        <v>29545</v>
      </c>
      <c r="H10742" s="16" t="s">
        <v>30282</v>
      </c>
      <c r="I10742" s="16" t="s">
        <v>8766</v>
      </c>
    </row>
    <row r="10743" spans="1:10">
      <c r="A10743" s="16" t="s">
        <v>23348</v>
      </c>
      <c r="B10743" s="52" t="s">
        <v>35691</v>
      </c>
      <c r="C10743" s="16" t="str">
        <f t="shared" si="167"/>
        <v>060 - 086</v>
      </c>
      <c r="D10743" s="52" t="s">
        <v>34487</v>
      </c>
      <c r="E10743" s="52" t="s">
        <v>10737</v>
      </c>
      <c r="F10743" s="16" t="s">
        <v>24907</v>
      </c>
      <c r="G10743" s="16" t="s">
        <v>10736</v>
      </c>
      <c r="H10743" s="16" t="s">
        <v>20396</v>
      </c>
      <c r="I10743" s="16" t="s">
        <v>23349</v>
      </c>
      <c r="J10743" s="16"/>
    </row>
    <row r="10744" spans="1:10">
      <c r="A10744" s="16" t="s">
        <v>30128</v>
      </c>
      <c r="B10744" s="52" t="s">
        <v>30583</v>
      </c>
      <c r="C10744" s="16" t="str">
        <f t="shared" si="167"/>
        <v>082 - 078</v>
      </c>
      <c r="D10744" s="52" t="s">
        <v>34487</v>
      </c>
      <c r="E10744" s="52" t="s">
        <v>1263</v>
      </c>
      <c r="F10744" s="16" t="s">
        <v>1261</v>
      </c>
      <c r="G10744" s="16" t="s">
        <v>1262</v>
      </c>
      <c r="H10744" s="16" t="s">
        <v>29917</v>
      </c>
      <c r="I10744" s="16" t="s">
        <v>25624</v>
      </c>
      <c r="J10744" s="16"/>
    </row>
    <row r="10745" spans="1:10">
      <c r="A10745" s="16" t="s">
        <v>35917</v>
      </c>
      <c r="B10745" s="52" t="s">
        <v>34231</v>
      </c>
      <c r="C10745" s="16" t="str">
        <f t="shared" si="167"/>
        <v>048 - 049</v>
      </c>
      <c r="D10745" s="52" t="s">
        <v>34487</v>
      </c>
      <c r="E10745" s="52" t="s">
        <v>29538</v>
      </c>
      <c r="F10745" s="16" t="s">
        <v>35918</v>
      </c>
      <c r="G10745" s="16" t="s">
        <v>29537</v>
      </c>
      <c r="H10745" s="16" t="s">
        <v>30328</v>
      </c>
      <c r="I10745" s="16" t="s">
        <v>35919</v>
      </c>
    </row>
    <row r="10746" spans="1:10">
      <c r="A10746" s="16" t="s">
        <v>17183</v>
      </c>
      <c r="B10746" s="52" t="s">
        <v>21186</v>
      </c>
      <c r="C10746" s="16" t="str">
        <f t="shared" si="167"/>
        <v>003 - 901</v>
      </c>
      <c r="D10746" s="52"/>
      <c r="E10746" s="52" t="s">
        <v>3328</v>
      </c>
      <c r="F10746" s="16"/>
      <c r="G10746" s="16" t="s">
        <v>10731</v>
      </c>
      <c r="H10746" s="16" t="s">
        <v>10732</v>
      </c>
      <c r="I10746" s="16" t="s">
        <v>17184</v>
      </c>
      <c r="J10746" s="16" t="s">
        <v>34487</v>
      </c>
    </row>
    <row r="10747" spans="1:10">
      <c r="A10747" s="16" t="s">
        <v>13571</v>
      </c>
      <c r="B10747" s="52" t="s">
        <v>91</v>
      </c>
      <c r="C10747" s="16" t="str">
        <f t="shared" si="167"/>
        <v>024 - 116</v>
      </c>
      <c r="D10747" s="52" t="s">
        <v>36059</v>
      </c>
      <c r="E10747" s="52" t="s">
        <v>26794</v>
      </c>
      <c r="F10747" s="16" t="s">
        <v>13572</v>
      </c>
      <c r="G10747" s="16" t="s">
        <v>26793</v>
      </c>
      <c r="H10747" s="16" t="s">
        <v>32660</v>
      </c>
      <c r="I10747" s="16" t="s">
        <v>13573</v>
      </c>
    </row>
    <row r="10748" spans="1:10">
      <c r="A10748" s="16" t="s">
        <v>33092</v>
      </c>
      <c r="B10748" s="52" t="s">
        <v>11887</v>
      </c>
      <c r="C10748" s="16" t="str">
        <f t="shared" si="167"/>
        <v>001 - 297</v>
      </c>
      <c r="D10748" s="52" t="s">
        <v>34487</v>
      </c>
      <c r="E10748" s="52" t="s">
        <v>37671</v>
      </c>
      <c r="F10748" s="16" t="s">
        <v>35568</v>
      </c>
      <c r="G10748" s="16" t="s">
        <v>37670</v>
      </c>
      <c r="H10748" s="16" t="s">
        <v>10732</v>
      </c>
      <c r="I10748" s="16" t="s">
        <v>33093</v>
      </c>
    </row>
    <row r="10749" spans="1:10">
      <c r="A10749" s="16" t="s">
        <v>18851</v>
      </c>
      <c r="B10749" s="52" t="s">
        <v>8563</v>
      </c>
      <c r="C10749" s="16" t="str">
        <f t="shared" si="167"/>
        <v>071 - 059</v>
      </c>
      <c r="D10749" s="52" t="s">
        <v>34487</v>
      </c>
      <c r="E10749" s="52" t="s">
        <v>13516</v>
      </c>
      <c r="F10749" s="16" t="s">
        <v>18852</v>
      </c>
      <c r="G10749" s="16" t="s">
        <v>13515</v>
      </c>
      <c r="H10749" s="16" t="s">
        <v>37422</v>
      </c>
      <c r="I10749" s="16" t="s">
        <v>18853</v>
      </c>
      <c r="J10749" s="16"/>
    </row>
    <row r="10750" spans="1:10">
      <c r="A10750" s="16" t="s">
        <v>23357</v>
      </c>
      <c r="B10750" s="52" t="s">
        <v>17135</v>
      </c>
      <c r="C10750" s="16" t="str">
        <f t="shared" si="167"/>
        <v>063 - 086</v>
      </c>
      <c r="D10750" s="52" t="s">
        <v>34487</v>
      </c>
      <c r="E10750" s="52" t="s">
        <v>30281</v>
      </c>
      <c r="F10750" s="16" t="s">
        <v>23358</v>
      </c>
      <c r="G10750" s="16" t="s">
        <v>30319</v>
      </c>
      <c r="H10750" s="16" t="s">
        <v>30282</v>
      </c>
      <c r="I10750" s="16" t="s">
        <v>33595</v>
      </c>
    </row>
    <row r="10751" spans="1:10">
      <c r="A10751" s="16" t="s">
        <v>2872</v>
      </c>
      <c r="B10751" s="52" t="s">
        <v>35692</v>
      </c>
      <c r="C10751" s="16" t="str">
        <f t="shared" si="167"/>
        <v>060 - 087</v>
      </c>
      <c r="D10751" s="52" t="s">
        <v>34487</v>
      </c>
      <c r="E10751" s="52" t="s">
        <v>10737</v>
      </c>
      <c r="F10751" s="16" t="s">
        <v>10735</v>
      </c>
      <c r="G10751" s="16" t="s">
        <v>10736</v>
      </c>
      <c r="H10751" s="16" t="s">
        <v>20396</v>
      </c>
      <c r="I10751" s="16" t="s">
        <v>12403</v>
      </c>
    </row>
    <row r="10752" spans="1:10">
      <c r="A10752" s="16" t="s">
        <v>3160</v>
      </c>
      <c r="B10752" s="52" t="s">
        <v>40</v>
      </c>
      <c r="C10752" s="16" t="str">
        <f t="shared" si="167"/>
        <v>004 - 242</v>
      </c>
      <c r="D10752" s="52" t="s">
        <v>34487</v>
      </c>
      <c r="E10752" s="52" t="s">
        <v>10758</v>
      </c>
      <c r="F10752" s="16" t="s">
        <v>32106</v>
      </c>
      <c r="G10752" s="16" t="s">
        <v>10757</v>
      </c>
      <c r="H10752" s="16" t="s">
        <v>10732</v>
      </c>
      <c r="I10752" s="16" t="s">
        <v>3161</v>
      </c>
    </row>
    <row r="10753" spans="1:10">
      <c r="A10753" s="16" t="s">
        <v>6582</v>
      </c>
      <c r="B10753" s="52" t="s">
        <v>11122</v>
      </c>
      <c r="C10753" s="16" t="str">
        <f t="shared" si="167"/>
        <v>068 - 045</v>
      </c>
      <c r="D10753" s="52" t="s">
        <v>36059</v>
      </c>
      <c r="E10753" s="52" t="s">
        <v>34259</v>
      </c>
      <c r="F10753" s="16" t="s">
        <v>1587</v>
      </c>
      <c r="G10753" s="16" t="s">
        <v>21099</v>
      </c>
      <c r="H10753" s="16" t="s">
        <v>15395</v>
      </c>
      <c r="I10753" s="16" t="s">
        <v>8248</v>
      </c>
      <c r="J10753" s="16"/>
    </row>
    <row r="10754" spans="1:10">
      <c r="A10754" s="16" t="s">
        <v>34599</v>
      </c>
      <c r="B10754" s="52" t="s">
        <v>26202</v>
      </c>
      <c r="C10754" s="16" t="str">
        <f t="shared" si="167"/>
        <v>003 - 159</v>
      </c>
      <c r="D10754" s="52" t="s">
        <v>36059</v>
      </c>
      <c r="E10754" s="52" t="s">
        <v>3328</v>
      </c>
      <c r="F10754" s="16" t="s">
        <v>31434</v>
      </c>
      <c r="G10754" s="16" t="s">
        <v>10731</v>
      </c>
      <c r="H10754" s="16" t="s">
        <v>10732</v>
      </c>
      <c r="I10754" s="16" t="s">
        <v>34600</v>
      </c>
    </row>
    <row r="10755" spans="1:10">
      <c r="A10755" s="16" t="s">
        <v>17185</v>
      </c>
      <c r="B10755" s="52" t="s">
        <v>28494</v>
      </c>
      <c r="C10755" s="16" t="str">
        <f t="shared" si="167"/>
        <v>012 - 901</v>
      </c>
      <c r="D10755" s="52"/>
      <c r="E10755" s="52" t="s">
        <v>18879</v>
      </c>
      <c r="F10755" s="16"/>
      <c r="G10755" s="16" t="s">
        <v>26253</v>
      </c>
      <c r="H10755" s="16" t="s">
        <v>32666</v>
      </c>
      <c r="I10755" s="16" t="s">
        <v>17186</v>
      </c>
      <c r="J10755" s="16" t="s">
        <v>34487</v>
      </c>
    </row>
    <row r="10756" spans="1:10">
      <c r="A10756" s="16" t="s">
        <v>36492</v>
      </c>
      <c r="B10756" s="52" t="s">
        <v>2681</v>
      </c>
      <c r="C10756" s="16" t="str">
        <f t="shared" ref="C10756:C10819" si="168">MID(A10756,1,3) &amp;" - " &amp;MID(A10756,4,3)</f>
        <v>050 - 038</v>
      </c>
      <c r="D10756" s="52" t="s">
        <v>34487</v>
      </c>
      <c r="E10756" s="52" t="s">
        <v>25930</v>
      </c>
      <c r="F10756" s="16" t="s">
        <v>36493</v>
      </c>
      <c r="G10756" s="16" t="s">
        <v>25929</v>
      </c>
      <c r="H10756" s="16" t="s">
        <v>30328</v>
      </c>
      <c r="I10756" s="16" t="s">
        <v>36494</v>
      </c>
    </row>
    <row r="10757" spans="1:10">
      <c r="A10757" s="16" t="s">
        <v>32482</v>
      </c>
      <c r="B10757" s="52" t="s">
        <v>28853</v>
      </c>
      <c r="C10757" s="16" t="str">
        <f t="shared" si="168"/>
        <v>058 - 112</v>
      </c>
      <c r="D10757" s="52" t="s">
        <v>34487</v>
      </c>
      <c r="E10757" s="52" t="s">
        <v>10753</v>
      </c>
      <c r="F10757" s="16" t="s">
        <v>32483</v>
      </c>
      <c r="G10757" s="16" t="s">
        <v>10752</v>
      </c>
      <c r="H10757" s="16" t="s">
        <v>20396</v>
      </c>
      <c r="I10757" s="16" t="s">
        <v>32484</v>
      </c>
    </row>
    <row r="10758" spans="1:10">
      <c r="A10758" s="16" t="s">
        <v>24529</v>
      </c>
      <c r="B10758" s="52" t="s">
        <v>7077</v>
      </c>
      <c r="C10758" s="16" t="str">
        <f t="shared" si="168"/>
        <v>015 - 972</v>
      </c>
      <c r="D10758" s="52"/>
      <c r="E10758" s="52" t="s">
        <v>32665</v>
      </c>
      <c r="G10758" s="16" t="s">
        <v>32664</v>
      </c>
      <c r="H10758" s="16" t="s">
        <v>32666</v>
      </c>
      <c r="I10758" s="16" t="s">
        <v>24530</v>
      </c>
      <c r="J10758" s="16" t="s">
        <v>34487</v>
      </c>
    </row>
    <row r="10759" spans="1:10">
      <c r="A10759" s="16" t="s">
        <v>8012</v>
      </c>
      <c r="B10759" s="52" t="s">
        <v>36648</v>
      </c>
      <c r="C10759" s="16" t="str">
        <f t="shared" si="168"/>
        <v>090 - 082</v>
      </c>
      <c r="D10759" s="52" t="s">
        <v>34487</v>
      </c>
      <c r="E10759" s="52" t="s">
        <v>33520</v>
      </c>
      <c r="F10759" s="16" t="s">
        <v>29884</v>
      </c>
      <c r="G10759" s="16" t="s">
        <v>33519</v>
      </c>
      <c r="H10759" s="16" t="s">
        <v>33521</v>
      </c>
      <c r="I10759" s="16" t="s">
        <v>8013</v>
      </c>
    </row>
    <row r="10760" spans="1:10">
      <c r="A10760" s="16" t="s">
        <v>24844</v>
      </c>
      <c r="B10760" s="52" t="s">
        <v>4144</v>
      </c>
      <c r="C10760" s="16" t="str">
        <f t="shared" si="168"/>
        <v>019 - 920</v>
      </c>
      <c r="D10760" s="52"/>
      <c r="E10760" s="52" t="s">
        <v>23092</v>
      </c>
      <c r="G10760" s="16" t="s">
        <v>23091</v>
      </c>
      <c r="H10760" s="16" t="s">
        <v>32666</v>
      </c>
      <c r="I10760" s="16" t="s">
        <v>24845</v>
      </c>
      <c r="J10760" s="16" t="s">
        <v>34487</v>
      </c>
    </row>
    <row r="10761" spans="1:10">
      <c r="A10761" s="16" t="s">
        <v>36405</v>
      </c>
      <c r="B10761" s="52" t="s">
        <v>7691</v>
      </c>
      <c r="C10761" s="16" t="str">
        <f t="shared" si="168"/>
        <v>018 - 176</v>
      </c>
      <c r="D10761" s="52" t="s">
        <v>36059</v>
      </c>
      <c r="E10761" s="52" t="s">
        <v>35975</v>
      </c>
      <c r="F10761" s="16" t="s">
        <v>36406</v>
      </c>
      <c r="G10761" s="16" t="s">
        <v>35974</v>
      </c>
      <c r="H10761" s="16" t="s">
        <v>32666</v>
      </c>
      <c r="I10761" s="16" t="s">
        <v>36407</v>
      </c>
    </row>
    <row r="10762" spans="1:10">
      <c r="A10762" s="16" t="s">
        <v>24855</v>
      </c>
      <c r="B10762" s="52" t="s">
        <v>4145</v>
      </c>
      <c r="C10762" s="16" t="str">
        <f t="shared" si="168"/>
        <v>019 - 921</v>
      </c>
      <c r="D10762" s="52"/>
      <c r="E10762" s="52" t="s">
        <v>23092</v>
      </c>
      <c r="G10762" s="16" t="s">
        <v>23091</v>
      </c>
      <c r="H10762" s="16" t="s">
        <v>32666</v>
      </c>
      <c r="I10762" s="16" t="s">
        <v>24856</v>
      </c>
      <c r="J10762" s="16" t="s">
        <v>34487</v>
      </c>
    </row>
    <row r="10763" spans="1:10">
      <c r="A10763" s="16" t="s">
        <v>14456</v>
      </c>
      <c r="B10763" s="52" t="s">
        <v>24255</v>
      </c>
      <c r="C10763" s="16" t="str">
        <f t="shared" si="168"/>
        <v>026 - 090</v>
      </c>
      <c r="D10763" s="52" t="s">
        <v>36059</v>
      </c>
      <c r="E10763" s="52" t="s">
        <v>8857</v>
      </c>
      <c r="F10763" s="16" t="s">
        <v>12032</v>
      </c>
      <c r="G10763" s="16" t="s">
        <v>8856</v>
      </c>
      <c r="H10763" s="16" t="s">
        <v>32660</v>
      </c>
      <c r="I10763" s="16" t="s">
        <v>14457</v>
      </c>
    </row>
    <row r="10764" spans="1:10">
      <c r="A10764" s="16" t="s">
        <v>7041</v>
      </c>
      <c r="B10764" s="52" t="s">
        <v>11888</v>
      </c>
      <c r="C10764" s="16" t="str">
        <f t="shared" si="168"/>
        <v>001 - 298</v>
      </c>
      <c r="D10764" s="52" t="s">
        <v>34487</v>
      </c>
      <c r="E10764" s="52" t="s">
        <v>37671</v>
      </c>
      <c r="F10764" s="16" t="s">
        <v>35568</v>
      </c>
      <c r="G10764" s="16" t="s">
        <v>37670</v>
      </c>
      <c r="H10764" s="16" t="s">
        <v>10732</v>
      </c>
      <c r="I10764" s="16" t="s">
        <v>7042</v>
      </c>
    </row>
    <row r="10765" spans="1:10">
      <c r="A10765" s="16" t="s">
        <v>15436</v>
      </c>
      <c r="B10765" s="52" t="s">
        <v>8564</v>
      </c>
      <c r="C10765" s="16" t="str">
        <f t="shared" si="168"/>
        <v>071 - 060</v>
      </c>
      <c r="D10765" s="52" t="s">
        <v>34487</v>
      </c>
      <c r="E10765" s="52" t="s">
        <v>13516</v>
      </c>
      <c r="F10765" s="16" t="s">
        <v>15437</v>
      </c>
      <c r="G10765" s="16" t="s">
        <v>13515</v>
      </c>
      <c r="H10765" s="16" t="s">
        <v>37422</v>
      </c>
      <c r="I10765" s="16" t="s">
        <v>34352</v>
      </c>
    </row>
    <row r="10766" spans="1:10">
      <c r="A10766" s="16" t="s">
        <v>11145</v>
      </c>
      <c r="B10766" s="52" t="s">
        <v>7570</v>
      </c>
      <c r="C10766" s="16" t="str">
        <f t="shared" si="168"/>
        <v>I99 - 690</v>
      </c>
      <c r="D10766" s="52"/>
      <c r="E10766" s="52" t="s">
        <v>10726</v>
      </c>
      <c r="F10766" s="16"/>
      <c r="G10766" s="16" t="s">
        <v>10725</v>
      </c>
      <c r="H10766" s="16" t="s">
        <v>10727</v>
      </c>
      <c r="I10766" s="16" t="s">
        <v>11146</v>
      </c>
    </row>
    <row r="10767" spans="1:10">
      <c r="A10767" s="16" t="s">
        <v>14818</v>
      </c>
      <c r="B10767" s="52" t="s">
        <v>4673</v>
      </c>
      <c r="C10767" s="16" t="str">
        <f t="shared" si="168"/>
        <v>S99 - 245</v>
      </c>
      <c r="D10767" s="52"/>
      <c r="E10767" s="52" t="s">
        <v>15509</v>
      </c>
      <c r="F10767" s="16"/>
      <c r="G10767" s="16" t="s">
        <v>10725</v>
      </c>
      <c r="H10767" s="16" t="s">
        <v>10727</v>
      </c>
      <c r="I10767" s="16" t="s">
        <v>24575</v>
      </c>
      <c r="J10767" s="16" t="s">
        <v>7990</v>
      </c>
    </row>
    <row r="10768" spans="1:10">
      <c r="A10768" s="16" t="s">
        <v>5436</v>
      </c>
      <c r="B10768" s="52" t="s">
        <v>4674</v>
      </c>
      <c r="C10768" s="16" t="str">
        <f t="shared" si="168"/>
        <v>S99 - 244</v>
      </c>
      <c r="D10768" s="52"/>
      <c r="E10768" s="52" t="s">
        <v>15509</v>
      </c>
      <c r="F10768" s="16"/>
      <c r="G10768" s="16" t="s">
        <v>10725</v>
      </c>
      <c r="H10768" s="16" t="s">
        <v>10727</v>
      </c>
      <c r="I10768" s="16" t="s">
        <v>5437</v>
      </c>
    </row>
    <row r="10769" spans="1:10">
      <c r="A10769" s="16" t="s">
        <v>199</v>
      </c>
      <c r="B10769" s="52" t="s">
        <v>27743</v>
      </c>
      <c r="C10769" s="16" t="str">
        <f t="shared" si="168"/>
        <v>076 - 096</v>
      </c>
      <c r="D10769" s="52" t="s">
        <v>34487</v>
      </c>
      <c r="E10769" s="52" t="s">
        <v>13510</v>
      </c>
      <c r="F10769" s="16" t="s">
        <v>200</v>
      </c>
      <c r="G10769" s="16" t="s">
        <v>13509</v>
      </c>
      <c r="H10769" s="16" t="s">
        <v>13511</v>
      </c>
      <c r="I10769" s="16" t="s">
        <v>201</v>
      </c>
    </row>
    <row r="10770" spans="1:10">
      <c r="A10770" s="16" t="s">
        <v>13117</v>
      </c>
      <c r="B10770" s="52" t="s">
        <v>28404</v>
      </c>
      <c r="C10770" s="16" t="str">
        <f t="shared" si="168"/>
        <v>065 - 157</v>
      </c>
      <c r="D10770" s="52" t="s">
        <v>34487</v>
      </c>
      <c r="E10770" s="52" t="s">
        <v>29546</v>
      </c>
      <c r="F10770" s="16" t="s">
        <v>13118</v>
      </c>
      <c r="G10770" s="16" t="s">
        <v>29545</v>
      </c>
      <c r="H10770" s="16" t="s">
        <v>30282</v>
      </c>
      <c r="I10770" s="16" t="s">
        <v>1670</v>
      </c>
      <c r="J10770" s="16"/>
    </row>
    <row r="10771" spans="1:10">
      <c r="A10771" s="16" t="s">
        <v>24533</v>
      </c>
      <c r="B10771" s="52" t="s">
        <v>7078</v>
      </c>
      <c r="C10771" s="16" t="str">
        <f t="shared" si="168"/>
        <v>015 - 973</v>
      </c>
      <c r="D10771" s="52"/>
      <c r="E10771" s="52" t="s">
        <v>32665</v>
      </c>
      <c r="G10771" s="16" t="s">
        <v>32664</v>
      </c>
      <c r="H10771" s="16" t="s">
        <v>32666</v>
      </c>
      <c r="I10771" s="16" t="s">
        <v>24534</v>
      </c>
      <c r="J10771" s="16" t="s">
        <v>34487</v>
      </c>
    </row>
    <row r="10772" spans="1:10">
      <c r="A10772" s="16" t="s">
        <v>29312</v>
      </c>
      <c r="B10772" s="52" t="s">
        <v>7692</v>
      </c>
      <c r="C10772" s="16" t="str">
        <f t="shared" si="168"/>
        <v>018 - 884</v>
      </c>
      <c r="D10772" s="52"/>
      <c r="E10772" s="52" t="s">
        <v>35975</v>
      </c>
      <c r="F10772" s="16"/>
      <c r="G10772" s="16" t="s">
        <v>35974</v>
      </c>
      <c r="H10772" s="16" t="s">
        <v>32666</v>
      </c>
      <c r="I10772" s="16" t="s">
        <v>15143</v>
      </c>
      <c r="J10772" s="16" t="s">
        <v>34487</v>
      </c>
    </row>
    <row r="10773" spans="1:10">
      <c r="A10773" s="16" t="s">
        <v>26635</v>
      </c>
      <c r="B10773" s="52" t="s">
        <v>24734</v>
      </c>
      <c r="C10773" s="16" t="str">
        <f t="shared" si="168"/>
        <v>022 - 936</v>
      </c>
      <c r="D10773" s="52"/>
      <c r="E10773" s="52" t="s">
        <v>4777</v>
      </c>
      <c r="G10773" s="16" t="s">
        <v>4776</v>
      </c>
      <c r="H10773" s="16" t="s">
        <v>4778</v>
      </c>
      <c r="I10773" s="16" t="s">
        <v>26636</v>
      </c>
      <c r="J10773" s="16" t="s">
        <v>34487</v>
      </c>
    </row>
    <row r="10774" spans="1:10">
      <c r="A10774" s="16" t="s">
        <v>19856</v>
      </c>
      <c r="B10774" s="52" t="s">
        <v>26203</v>
      </c>
      <c r="C10774" s="16" t="str">
        <f t="shared" si="168"/>
        <v>003 - 160</v>
      </c>
      <c r="D10774" s="52" t="s">
        <v>34487</v>
      </c>
      <c r="E10774" s="52" t="s">
        <v>3328</v>
      </c>
      <c r="F10774" s="16" t="s">
        <v>19130</v>
      </c>
      <c r="G10774" s="16" t="s">
        <v>10731</v>
      </c>
      <c r="H10774" s="16" t="s">
        <v>10732</v>
      </c>
      <c r="I10774" s="16" t="s">
        <v>37114</v>
      </c>
      <c r="J10774" s="16" t="s">
        <v>7990</v>
      </c>
    </row>
    <row r="10775" spans="1:10">
      <c r="A10775" s="16" t="s">
        <v>37113</v>
      </c>
      <c r="B10775" s="52" t="s">
        <v>9705</v>
      </c>
      <c r="C10775" s="16" t="str">
        <f t="shared" si="168"/>
        <v>103 - 073</v>
      </c>
      <c r="D10775" s="52" t="s">
        <v>34487</v>
      </c>
      <c r="E10775" s="52" t="s">
        <v>14668</v>
      </c>
      <c r="F10775" s="16" t="s">
        <v>14115</v>
      </c>
      <c r="G10775" s="16" t="s">
        <v>14667</v>
      </c>
      <c r="H10775" s="16" t="s">
        <v>10732</v>
      </c>
      <c r="I10775" s="16" t="s">
        <v>37114</v>
      </c>
    </row>
    <row r="10776" spans="1:10">
      <c r="A10776" s="16" t="s">
        <v>31589</v>
      </c>
      <c r="B10776" s="52" t="s">
        <v>19103</v>
      </c>
      <c r="C10776" s="16" t="str">
        <f t="shared" si="168"/>
        <v>013 - 244</v>
      </c>
      <c r="D10776" s="52" t="s">
        <v>36059</v>
      </c>
      <c r="E10776" s="52" t="s">
        <v>26240</v>
      </c>
      <c r="F10776" s="16" t="s">
        <v>30686</v>
      </c>
      <c r="G10776" s="16" t="s">
        <v>26239</v>
      </c>
      <c r="H10776" s="16" t="s">
        <v>32666</v>
      </c>
      <c r="I10776" s="16" t="s">
        <v>14460</v>
      </c>
      <c r="J10776" s="16" t="s">
        <v>7990</v>
      </c>
    </row>
    <row r="10777" spans="1:10">
      <c r="A10777" s="16" t="s">
        <v>14458</v>
      </c>
      <c r="B10777" s="52" t="s">
        <v>3628</v>
      </c>
      <c r="C10777" s="16" t="str">
        <f t="shared" si="168"/>
        <v>097 - 090</v>
      </c>
      <c r="D10777" s="52" t="s">
        <v>36059</v>
      </c>
      <c r="E10777" s="52" t="s">
        <v>26245</v>
      </c>
      <c r="F10777" s="16" t="s">
        <v>14459</v>
      </c>
      <c r="G10777" s="16" t="s">
        <v>26244</v>
      </c>
      <c r="H10777" s="16" t="s">
        <v>32666</v>
      </c>
      <c r="I10777" s="16" t="s">
        <v>14460</v>
      </c>
    </row>
    <row r="10778" spans="1:10">
      <c r="A10778" s="16" t="s">
        <v>24613</v>
      </c>
      <c r="B10778" s="52" t="s">
        <v>7079</v>
      </c>
      <c r="C10778" s="16" t="str">
        <f t="shared" si="168"/>
        <v>015 - 974</v>
      </c>
      <c r="D10778" s="52"/>
      <c r="E10778" s="52" t="s">
        <v>32665</v>
      </c>
      <c r="G10778" s="16" t="s">
        <v>32664</v>
      </c>
      <c r="H10778" s="16" t="s">
        <v>32666</v>
      </c>
      <c r="I10778" s="16" t="s">
        <v>24614</v>
      </c>
      <c r="J10778" s="16" t="s">
        <v>34487</v>
      </c>
    </row>
    <row r="10779" spans="1:10">
      <c r="A10779" s="16" t="s">
        <v>4957</v>
      </c>
      <c r="B10779" s="52" t="s">
        <v>25037</v>
      </c>
      <c r="C10779" s="16" t="str">
        <f t="shared" si="168"/>
        <v>016 - 236</v>
      </c>
      <c r="D10779" s="52" t="s">
        <v>34487</v>
      </c>
      <c r="E10779" s="52" t="s">
        <v>10742</v>
      </c>
      <c r="F10779" s="16" t="s">
        <v>10740</v>
      </c>
      <c r="G10779" s="16" t="s">
        <v>10741</v>
      </c>
      <c r="H10779" s="16" t="s">
        <v>32666</v>
      </c>
      <c r="I10779" s="16" t="s">
        <v>4958</v>
      </c>
    </row>
    <row r="10780" spans="1:10">
      <c r="A10780" s="16" t="s">
        <v>1802</v>
      </c>
      <c r="B10780" s="52" t="s">
        <v>35897</v>
      </c>
      <c r="C10780" s="16" t="str">
        <f t="shared" si="168"/>
        <v>038 - 022</v>
      </c>
      <c r="D10780" s="52" t="s">
        <v>36059</v>
      </c>
      <c r="E10780" s="52" t="s">
        <v>37411</v>
      </c>
      <c r="F10780" s="16" t="s">
        <v>1803</v>
      </c>
      <c r="G10780" s="16" t="s">
        <v>32501</v>
      </c>
      <c r="H10780" s="16" t="s">
        <v>35981</v>
      </c>
      <c r="I10780" s="16" t="s">
        <v>1804</v>
      </c>
      <c r="J10780" s="16"/>
    </row>
    <row r="10781" spans="1:10">
      <c r="A10781" s="16" t="s">
        <v>10472</v>
      </c>
      <c r="B10781" s="52" t="s">
        <v>21981</v>
      </c>
      <c r="C10781" s="16" t="str">
        <f t="shared" si="168"/>
        <v>023 - 094</v>
      </c>
      <c r="D10781" s="52" t="s">
        <v>36059</v>
      </c>
      <c r="E10781" s="52" t="s">
        <v>380</v>
      </c>
      <c r="F10781" s="16" t="s">
        <v>10473</v>
      </c>
      <c r="G10781" s="16" t="s">
        <v>379</v>
      </c>
      <c r="H10781" s="16" t="s">
        <v>32660</v>
      </c>
      <c r="I10781" s="16" t="s">
        <v>10474</v>
      </c>
    </row>
    <row r="10782" spans="1:10">
      <c r="A10782" s="16" t="s">
        <v>30131</v>
      </c>
      <c r="B10782" s="52" t="s">
        <v>17537</v>
      </c>
      <c r="C10782" s="16" t="str">
        <f t="shared" si="168"/>
        <v>034 - 047</v>
      </c>
      <c r="D10782" s="52"/>
      <c r="E10782" s="52" t="s">
        <v>23677</v>
      </c>
      <c r="G10782" s="16" t="s">
        <v>23676</v>
      </c>
      <c r="H10782" s="16" t="s">
        <v>35981</v>
      </c>
      <c r="I10782" s="16" t="s">
        <v>30132</v>
      </c>
      <c r="J10782" s="16" t="s">
        <v>34487</v>
      </c>
    </row>
    <row r="10783" spans="1:10">
      <c r="A10783" s="16" t="s">
        <v>14844</v>
      </c>
      <c r="B10783" s="52" t="s">
        <v>17537</v>
      </c>
      <c r="C10783" s="16" t="str">
        <f t="shared" si="168"/>
        <v>034 - 810</v>
      </c>
      <c r="D10783" s="52"/>
      <c r="E10783" s="52" t="s">
        <v>23677</v>
      </c>
      <c r="G10783" s="16" t="s">
        <v>23676</v>
      </c>
      <c r="H10783" s="16" t="s">
        <v>35981</v>
      </c>
      <c r="I10783" s="16" t="s">
        <v>30132</v>
      </c>
      <c r="J10783" s="16" t="s">
        <v>34487</v>
      </c>
    </row>
    <row r="10784" spans="1:10">
      <c r="A10784" s="16" t="s">
        <v>24617</v>
      </c>
      <c r="B10784" s="52" t="s">
        <v>7080</v>
      </c>
      <c r="C10784" s="16" t="str">
        <f t="shared" si="168"/>
        <v>015 - 975</v>
      </c>
      <c r="D10784" s="52"/>
      <c r="E10784" s="52" t="s">
        <v>32665</v>
      </c>
      <c r="G10784" s="16" t="s">
        <v>32664</v>
      </c>
      <c r="H10784" s="16" t="s">
        <v>32666</v>
      </c>
      <c r="I10784" s="16" t="s">
        <v>24618</v>
      </c>
      <c r="J10784" s="16" t="s">
        <v>34487</v>
      </c>
    </row>
    <row r="10785" spans="1:10">
      <c r="A10785" s="16" t="s">
        <v>29707</v>
      </c>
      <c r="B10785" s="52" t="s">
        <v>7693</v>
      </c>
      <c r="C10785" s="16" t="str">
        <f t="shared" si="168"/>
        <v>018 - 177</v>
      </c>
      <c r="D10785" s="52" t="s">
        <v>36059</v>
      </c>
      <c r="E10785" s="52" t="s">
        <v>35975</v>
      </c>
      <c r="F10785" s="16" t="s">
        <v>29708</v>
      </c>
      <c r="G10785" s="16" t="s">
        <v>35974</v>
      </c>
      <c r="H10785" s="16" t="s">
        <v>32666</v>
      </c>
      <c r="I10785" s="16" t="s">
        <v>29709</v>
      </c>
    </row>
    <row r="10786" spans="1:10">
      <c r="A10786" s="16" t="s">
        <v>26992</v>
      </c>
      <c r="B10786" s="52" t="s">
        <v>22940</v>
      </c>
      <c r="C10786" s="16" t="str">
        <f t="shared" si="168"/>
        <v>076 - 097</v>
      </c>
      <c r="D10786" s="52" t="s">
        <v>34487</v>
      </c>
      <c r="E10786" s="52" t="s">
        <v>13510</v>
      </c>
      <c r="F10786" s="16" t="s">
        <v>9157</v>
      </c>
      <c r="G10786" s="16" t="s">
        <v>13509</v>
      </c>
      <c r="H10786" s="16" t="s">
        <v>13511</v>
      </c>
      <c r="I10786" s="16" t="s">
        <v>26993</v>
      </c>
      <c r="J10786" s="16"/>
    </row>
    <row r="10787" spans="1:10">
      <c r="A10787" s="16" t="s">
        <v>14982</v>
      </c>
      <c r="B10787" s="52" t="s">
        <v>22941</v>
      </c>
      <c r="C10787" s="16" t="str">
        <f t="shared" si="168"/>
        <v>076 - 098</v>
      </c>
      <c r="D10787" s="52" t="s">
        <v>34487</v>
      </c>
      <c r="E10787" s="52" t="s">
        <v>13510</v>
      </c>
      <c r="F10787" s="16" t="s">
        <v>14983</v>
      </c>
      <c r="G10787" s="16" t="s">
        <v>13509</v>
      </c>
      <c r="H10787" s="16" t="s">
        <v>13511</v>
      </c>
      <c r="I10787" s="16" t="s">
        <v>14984</v>
      </c>
    </row>
    <row r="10788" spans="1:10">
      <c r="A10788" s="16" t="s">
        <v>17241</v>
      </c>
      <c r="B10788" s="52" t="s">
        <v>26204</v>
      </c>
      <c r="C10788" s="16" t="str">
        <f t="shared" si="168"/>
        <v>003 - 902</v>
      </c>
      <c r="D10788" s="52"/>
      <c r="E10788" s="52" t="s">
        <v>3328</v>
      </c>
      <c r="F10788" s="16"/>
      <c r="G10788" s="16" t="s">
        <v>10731</v>
      </c>
      <c r="H10788" s="16" t="s">
        <v>10732</v>
      </c>
      <c r="I10788" s="16" t="s">
        <v>17240</v>
      </c>
      <c r="J10788" s="16" t="s">
        <v>34487</v>
      </c>
    </row>
    <row r="10789" spans="1:10">
      <c r="A10789" s="16" t="s">
        <v>28233</v>
      </c>
      <c r="B10789" s="52" t="s">
        <v>28495</v>
      </c>
      <c r="C10789" s="16" t="str">
        <f t="shared" si="168"/>
        <v>012 - 139</v>
      </c>
      <c r="D10789" s="52" t="s">
        <v>34487</v>
      </c>
      <c r="E10789" s="52" t="s">
        <v>18879</v>
      </c>
      <c r="F10789" s="16" t="s">
        <v>28234</v>
      </c>
      <c r="G10789" s="16" t="s">
        <v>26253</v>
      </c>
      <c r="H10789" s="16" t="s">
        <v>32666</v>
      </c>
      <c r="I10789" s="16" t="s">
        <v>28235</v>
      </c>
    </row>
    <row r="10790" spans="1:10">
      <c r="A10790" s="16" t="s">
        <v>24664</v>
      </c>
      <c r="B10790" s="52" t="s">
        <v>4146</v>
      </c>
      <c r="C10790" s="16" t="str">
        <f t="shared" si="168"/>
        <v>019 - 922</v>
      </c>
      <c r="D10790" s="52"/>
      <c r="E10790" s="52" t="s">
        <v>23092</v>
      </c>
      <c r="G10790" s="16" t="s">
        <v>23091</v>
      </c>
      <c r="H10790" s="16" t="s">
        <v>32666</v>
      </c>
      <c r="I10790" s="16" t="s">
        <v>26058</v>
      </c>
      <c r="J10790" s="16" t="s">
        <v>34487</v>
      </c>
    </row>
    <row r="10791" spans="1:10">
      <c r="A10791" s="16" t="s">
        <v>2676</v>
      </c>
      <c r="B10791" s="52" t="s">
        <v>26376</v>
      </c>
      <c r="C10791" s="16" t="str">
        <f t="shared" si="168"/>
        <v>028 - 098</v>
      </c>
      <c r="D10791" s="52" t="s">
        <v>36059</v>
      </c>
      <c r="E10791" s="52" t="s">
        <v>32659</v>
      </c>
      <c r="F10791" s="16" t="s">
        <v>35228</v>
      </c>
      <c r="G10791" s="16" t="s">
        <v>32658</v>
      </c>
      <c r="H10791" s="16" t="s">
        <v>32660</v>
      </c>
      <c r="I10791" s="16" t="s">
        <v>28213</v>
      </c>
    </row>
    <row r="10792" spans="1:10">
      <c r="A10792" s="16" t="s">
        <v>32836</v>
      </c>
      <c r="B10792" s="52" t="s">
        <v>29511</v>
      </c>
      <c r="C10792" s="16" t="str">
        <f t="shared" si="168"/>
        <v>096 - 077</v>
      </c>
      <c r="D10792" s="52" t="s">
        <v>34487</v>
      </c>
      <c r="E10792" s="52" t="s">
        <v>14652</v>
      </c>
      <c r="F10792" s="16" t="s">
        <v>32837</v>
      </c>
      <c r="G10792" s="16" t="s">
        <v>14651</v>
      </c>
      <c r="H10792" s="16" t="s">
        <v>10732</v>
      </c>
      <c r="I10792" s="16" t="s">
        <v>32838</v>
      </c>
      <c r="J10792" s="16"/>
    </row>
    <row r="10793" spans="1:10">
      <c r="A10793" s="16" t="s">
        <v>25949</v>
      </c>
      <c r="B10793" s="52" t="s">
        <v>15822</v>
      </c>
      <c r="C10793" s="16" t="str">
        <f t="shared" si="168"/>
        <v>002 - 160</v>
      </c>
      <c r="D10793" s="52" t="s">
        <v>34487</v>
      </c>
      <c r="E10793" s="52" t="s">
        <v>36066</v>
      </c>
      <c r="F10793" s="16" t="s">
        <v>25950</v>
      </c>
      <c r="G10793" s="16" t="s">
        <v>20457</v>
      </c>
      <c r="H10793" s="16" t="s">
        <v>10732</v>
      </c>
      <c r="I10793" s="16" t="s">
        <v>32838</v>
      </c>
      <c r="J10793" s="16" t="s">
        <v>7990</v>
      </c>
    </row>
    <row r="10794" spans="1:10">
      <c r="A10794" s="16" t="s">
        <v>7379</v>
      </c>
      <c r="B10794" s="52" t="s">
        <v>5866</v>
      </c>
      <c r="C10794" s="16" t="str">
        <f t="shared" si="168"/>
        <v>005 - 116</v>
      </c>
      <c r="D10794" s="52" t="s">
        <v>36059</v>
      </c>
      <c r="E10794" s="52" t="s">
        <v>18693</v>
      </c>
      <c r="F10794" s="16" t="s">
        <v>36051</v>
      </c>
      <c r="G10794" s="16" t="s">
        <v>18692</v>
      </c>
      <c r="H10794" s="16" t="s">
        <v>10732</v>
      </c>
      <c r="I10794" s="16" t="s">
        <v>7380</v>
      </c>
    </row>
    <row r="10795" spans="1:10">
      <c r="A10795" s="16" t="s">
        <v>36521</v>
      </c>
      <c r="B10795" s="52" t="s">
        <v>19074</v>
      </c>
      <c r="C10795" s="16" t="str">
        <f t="shared" si="168"/>
        <v>006 - 179</v>
      </c>
      <c r="D10795" s="52" t="s">
        <v>36059</v>
      </c>
      <c r="E10795" s="52" t="s">
        <v>26671</v>
      </c>
      <c r="F10795" s="16" t="s">
        <v>29703</v>
      </c>
      <c r="G10795" s="16" t="s">
        <v>26670</v>
      </c>
      <c r="H10795" s="16" t="s">
        <v>10732</v>
      </c>
      <c r="I10795" s="16" t="s">
        <v>29704</v>
      </c>
    </row>
    <row r="10796" spans="1:10">
      <c r="A10796" s="16" t="s">
        <v>22112</v>
      </c>
      <c r="B10796" s="52" t="s">
        <v>11978</v>
      </c>
      <c r="C10796" s="16" t="str">
        <f t="shared" si="168"/>
        <v>056 - 058</v>
      </c>
      <c r="D10796" s="52" t="s">
        <v>36059</v>
      </c>
      <c r="E10796" s="52" t="s">
        <v>29533</v>
      </c>
      <c r="F10796" s="16" t="s">
        <v>22113</v>
      </c>
      <c r="G10796" s="16" t="s">
        <v>29532</v>
      </c>
      <c r="H10796" s="16" t="s">
        <v>20396</v>
      </c>
      <c r="I10796" s="16" t="s">
        <v>22114</v>
      </c>
      <c r="J10796" s="16"/>
    </row>
    <row r="10797" spans="1:10">
      <c r="A10797" s="16" t="s">
        <v>3507</v>
      </c>
      <c r="B10797" s="52" t="s">
        <v>7081</v>
      </c>
      <c r="C10797" s="16" t="str">
        <f t="shared" si="168"/>
        <v>015 - 237</v>
      </c>
      <c r="D10797" s="52" t="s">
        <v>36059</v>
      </c>
      <c r="E10797" s="52" t="s">
        <v>32665</v>
      </c>
      <c r="F10797" s="16" t="s">
        <v>9522</v>
      </c>
      <c r="G10797" s="16" t="s">
        <v>32664</v>
      </c>
      <c r="H10797" s="16" t="s">
        <v>32666</v>
      </c>
      <c r="I10797" s="16" t="s">
        <v>3508</v>
      </c>
    </row>
    <row r="10798" spans="1:10">
      <c r="A10798" s="16" t="s">
        <v>35727</v>
      </c>
      <c r="B10798" s="52" t="s">
        <v>27200</v>
      </c>
      <c r="C10798" s="16" t="str">
        <f t="shared" si="168"/>
        <v>036 - 046</v>
      </c>
      <c r="D10798" s="52" t="s">
        <v>36059</v>
      </c>
      <c r="E10798" s="52" t="s">
        <v>37427</v>
      </c>
      <c r="F10798" s="16" t="s">
        <v>35728</v>
      </c>
      <c r="G10798" s="16" t="s">
        <v>37426</v>
      </c>
      <c r="H10798" s="16" t="s">
        <v>35981</v>
      </c>
      <c r="I10798" s="16" t="s">
        <v>35729</v>
      </c>
    </row>
    <row r="10799" spans="1:10">
      <c r="A10799" s="16" t="s">
        <v>19837</v>
      </c>
      <c r="B10799" s="52" t="s">
        <v>24735</v>
      </c>
      <c r="C10799" s="16" t="str">
        <f t="shared" si="168"/>
        <v>022 - 937</v>
      </c>
      <c r="D10799" s="52"/>
      <c r="E10799" s="52" t="s">
        <v>4777</v>
      </c>
      <c r="G10799" s="16" t="s">
        <v>4776</v>
      </c>
      <c r="H10799" s="16" t="s">
        <v>4778</v>
      </c>
      <c r="I10799" s="16" t="s">
        <v>19838</v>
      </c>
      <c r="J10799" s="16" t="s">
        <v>34487</v>
      </c>
    </row>
    <row r="10800" spans="1:10">
      <c r="A10800" s="16" t="s">
        <v>4994</v>
      </c>
      <c r="B10800" s="52" t="s">
        <v>24736</v>
      </c>
      <c r="C10800" s="16" t="str">
        <f t="shared" si="168"/>
        <v>022 - 216</v>
      </c>
      <c r="D10800" s="52" t="s">
        <v>34487</v>
      </c>
      <c r="E10800" s="52" t="s">
        <v>4777</v>
      </c>
      <c r="F10800" s="16" t="s">
        <v>23947</v>
      </c>
      <c r="G10800" s="16" t="s">
        <v>4776</v>
      </c>
      <c r="H10800" s="16" t="s">
        <v>4778</v>
      </c>
      <c r="I10800" s="16" t="s">
        <v>4995</v>
      </c>
    </row>
    <row r="10801" spans="1:10">
      <c r="A10801" s="16" t="s">
        <v>27842</v>
      </c>
      <c r="B10801" s="52" t="s">
        <v>19075</v>
      </c>
      <c r="C10801" s="16" t="str">
        <f t="shared" si="168"/>
        <v>006 - 180</v>
      </c>
      <c r="D10801" s="52" t="s">
        <v>34487</v>
      </c>
      <c r="E10801" s="52" t="s">
        <v>26671</v>
      </c>
      <c r="F10801" s="16" t="s">
        <v>26669</v>
      </c>
      <c r="G10801" s="16" t="s">
        <v>26670</v>
      </c>
      <c r="H10801" s="16" t="s">
        <v>10732</v>
      </c>
      <c r="I10801" s="16" t="s">
        <v>27843</v>
      </c>
    </row>
    <row r="10802" spans="1:10">
      <c r="A10802" s="16" t="s">
        <v>5249</v>
      </c>
      <c r="B10802" s="52" t="s">
        <v>41</v>
      </c>
      <c r="C10802" s="16" t="str">
        <f t="shared" si="168"/>
        <v>004 - 243</v>
      </c>
      <c r="D10802" s="52" t="s">
        <v>34487</v>
      </c>
      <c r="E10802" s="52" t="s">
        <v>10758</v>
      </c>
      <c r="F10802" s="16" t="s">
        <v>10756</v>
      </c>
      <c r="G10802" s="16" t="s">
        <v>10757</v>
      </c>
      <c r="H10802" s="16" t="s">
        <v>10732</v>
      </c>
      <c r="I10802" s="16" t="s">
        <v>31532</v>
      </c>
    </row>
    <row r="10803" spans="1:10">
      <c r="A10803" s="16" t="s">
        <v>12208</v>
      </c>
      <c r="B10803" s="52" t="s">
        <v>26205</v>
      </c>
      <c r="C10803" s="16" t="str">
        <f t="shared" si="168"/>
        <v>003 - 161</v>
      </c>
      <c r="D10803" s="52" t="s">
        <v>34487</v>
      </c>
      <c r="E10803" s="52" t="s">
        <v>3328</v>
      </c>
      <c r="F10803" s="16" t="s">
        <v>14613</v>
      </c>
      <c r="G10803" s="16" t="s">
        <v>10731</v>
      </c>
      <c r="H10803" s="16" t="s">
        <v>10732</v>
      </c>
      <c r="I10803" s="16" t="s">
        <v>25551</v>
      </c>
      <c r="J10803" s="16" t="s">
        <v>7990</v>
      </c>
    </row>
    <row r="10804" spans="1:10">
      <c r="A10804" s="16" t="s">
        <v>25549</v>
      </c>
      <c r="B10804" s="52" t="s">
        <v>9706</v>
      </c>
      <c r="C10804" s="16" t="str">
        <f t="shared" si="168"/>
        <v>103 - 074</v>
      </c>
      <c r="D10804" s="52" t="s">
        <v>34487</v>
      </c>
      <c r="E10804" s="52" t="s">
        <v>14668</v>
      </c>
      <c r="F10804" s="16" t="s">
        <v>25550</v>
      </c>
      <c r="G10804" s="16" t="s">
        <v>14667</v>
      </c>
      <c r="H10804" s="16" t="s">
        <v>10732</v>
      </c>
      <c r="I10804" s="16" t="s">
        <v>25551</v>
      </c>
    </row>
    <row r="10805" spans="1:10">
      <c r="A10805" s="16" t="s">
        <v>31337</v>
      </c>
      <c r="B10805" s="52" t="s">
        <v>16151</v>
      </c>
      <c r="C10805" s="16" t="str">
        <f t="shared" si="168"/>
        <v>022 - 938</v>
      </c>
      <c r="D10805" s="52"/>
      <c r="E10805" s="52" t="s">
        <v>4777</v>
      </c>
      <c r="G10805" s="16" t="s">
        <v>4776</v>
      </c>
      <c r="H10805" s="16" t="s">
        <v>4778</v>
      </c>
      <c r="I10805" s="16" t="s">
        <v>31338</v>
      </c>
      <c r="J10805" s="16" t="s">
        <v>34487</v>
      </c>
    </row>
    <row r="10806" spans="1:10">
      <c r="A10806" s="16" t="s">
        <v>9115</v>
      </c>
      <c r="B10806" s="52" t="s">
        <v>27210</v>
      </c>
      <c r="C10806" s="16" t="str">
        <f t="shared" si="168"/>
        <v>025 - 065</v>
      </c>
      <c r="D10806" s="52" t="s">
        <v>34487</v>
      </c>
      <c r="E10806" s="52" t="s">
        <v>36071</v>
      </c>
      <c r="F10806" s="16" t="s">
        <v>30715</v>
      </c>
      <c r="G10806" s="16" t="s">
        <v>36070</v>
      </c>
      <c r="H10806" s="16" t="s">
        <v>32660</v>
      </c>
      <c r="I10806" s="16" t="s">
        <v>9116</v>
      </c>
    </row>
    <row r="10807" spans="1:10">
      <c r="A10807" s="16" t="s">
        <v>4428</v>
      </c>
      <c r="B10807" s="52" t="s">
        <v>16152</v>
      </c>
      <c r="C10807" s="16" t="str">
        <f t="shared" si="168"/>
        <v>022 - 217</v>
      </c>
      <c r="D10807" s="52" t="s">
        <v>34487</v>
      </c>
      <c r="E10807" s="52" t="s">
        <v>4777</v>
      </c>
      <c r="F10807" s="16" t="s">
        <v>4429</v>
      </c>
      <c r="G10807" s="16" t="s">
        <v>4776</v>
      </c>
      <c r="H10807" s="16" t="s">
        <v>4778</v>
      </c>
      <c r="I10807" s="16" t="s">
        <v>4430</v>
      </c>
    </row>
    <row r="10808" spans="1:10">
      <c r="A10808" s="16" t="s">
        <v>1355</v>
      </c>
      <c r="B10808" s="52" t="s">
        <v>16153</v>
      </c>
      <c r="C10808" s="16" t="str">
        <f t="shared" si="168"/>
        <v>022 - 220</v>
      </c>
      <c r="D10808" s="52" t="s">
        <v>34487</v>
      </c>
      <c r="E10808" s="52" t="s">
        <v>4777</v>
      </c>
      <c r="F10808" s="16" t="s">
        <v>13032</v>
      </c>
      <c r="G10808" s="16" t="s">
        <v>4776</v>
      </c>
      <c r="H10808" s="16" t="s">
        <v>4778</v>
      </c>
      <c r="I10808" s="16" t="s">
        <v>1356</v>
      </c>
    </row>
    <row r="10809" spans="1:10">
      <c r="A10809" s="16" t="s">
        <v>24615</v>
      </c>
      <c r="B10809" s="52" t="s">
        <v>16154</v>
      </c>
      <c r="C10809" s="16" t="str">
        <f t="shared" si="168"/>
        <v>022 - 974</v>
      </c>
      <c r="D10809" s="52"/>
      <c r="E10809" s="52" t="s">
        <v>4777</v>
      </c>
      <c r="G10809" s="16" t="s">
        <v>4776</v>
      </c>
      <c r="H10809" s="16" t="s">
        <v>4778</v>
      </c>
      <c r="I10809" s="16" t="s">
        <v>24616</v>
      </c>
      <c r="J10809" s="16" t="s">
        <v>34487</v>
      </c>
    </row>
    <row r="10810" spans="1:10">
      <c r="A10810" s="16" t="s">
        <v>18878</v>
      </c>
      <c r="B10810" s="52" t="s">
        <v>26377</v>
      </c>
      <c r="C10810" s="16" t="str">
        <f t="shared" si="168"/>
        <v>028 - 099</v>
      </c>
      <c r="D10810" s="52" t="s">
        <v>36059</v>
      </c>
      <c r="E10810" s="52" t="s">
        <v>32659</v>
      </c>
      <c r="F10810" s="16" t="s">
        <v>36818</v>
      </c>
      <c r="G10810" s="16" t="s">
        <v>32658</v>
      </c>
      <c r="H10810" s="16" t="s">
        <v>32660</v>
      </c>
      <c r="I10810" s="16" t="s">
        <v>18838</v>
      </c>
    </row>
    <row r="10811" spans="1:10">
      <c r="A10811" s="16" t="s">
        <v>3503</v>
      </c>
      <c r="B10811" s="52" t="s">
        <v>25038</v>
      </c>
      <c r="C10811" s="16" t="str">
        <f t="shared" si="168"/>
        <v>016 - 237</v>
      </c>
      <c r="D10811" s="52" t="s">
        <v>34487</v>
      </c>
      <c r="E10811" s="52" t="s">
        <v>10742</v>
      </c>
      <c r="F10811" s="16" t="s">
        <v>10740</v>
      </c>
      <c r="G10811" s="16" t="s">
        <v>10741</v>
      </c>
      <c r="H10811" s="16" t="s">
        <v>32666</v>
      </c>
      <c r="I10811" s="16" t="s">
        <v>3504</v>
      </c>
      <c r="J10811" s="16"/>
    </row>
    <row r="10812" spans="1:10">
      <c r="A10812" s="16" t="s">
        <v>15990</v>
      </c>
      <c r="B10812" s="52" t="s">
        <v>11301</v>
      </c>
      <c r="C10812" s="16" t="str">
        <f t="shared" si="168"/>
        <v>022 - 218</v>
      </c>
      <c r="D10812" s="52"/>
      <c r="E10812" s="52" t="s">
        <v>4777</v>
      </c>
      <c r="G10812" s="16" t="s">
        <v>4776</v>
      </c>
      <c r="H10812" s="16" t="s">
        <v>4778</v>
      </c>
      <c r="I10812" s="16" t="s">
        <v>1353</v>
      </c>
      <c r="J10812" s="16" t="s">
        <v>34487</v>
      </c>
    </row>
    <row r="10813" spans="1:10">
      <c r="A10813" s="16" t="s">
        <v>11060</v>
      </c>
      <c r="B10813" s="52" t="s">
        <v>11302</v>
      </c>
      <c r="C10813" s="16" t="str">
        <f t="shared" si="168"/>
        <v>022 - 219</v>
      </c>
      <c r="D10813" s="52" t="s">
        <v>34487</v>
      </c>
      <c r="E10813" s="52" t="s">
        <v>4777</v>
      </c>
      <c r="F10813" s="16" t="s">
        <v>16607</v>
      </c>
      <c r="G10813" s="16" t="s">
        <v>4776</v>
      </c>
      <c r="H10813" s="16" t="s">
        <v>4778</v>
      </c>
      <c r="I10813" s="16" t="s">
        <v>11061</v>
      </c>
      <c r="J10813" s="16"/>
    </row>
    <row r="10814" spans="1:10">
      <c r="A10814" s="16" t="s">
        <v>24633</v>
      </c>
      <c r="B10814" s="52" t="s">
        <v>11303</v>
      </c>
      <c r="C10814" s="16" t="str">
        <f t="shared" si="168"/>
        <v>022 - 975</v>
      </c>
      <c r="D10814" s="52"/>
      <c r="E10814" s="52" t="s">
        <v>4777</v>
      </c>
      <c r="G10814" s="16" t="s">
        <v>4776</v>
      </c>
      <c r="H10814" s="16" t="s">
        <v>4778</v>
      </c>
      <c r="I10814" s="16" t="s">
        <v>24634</v>
      </c>
      <c r="J10814" s="16" t="s">
        <v>34487</v>
      </c>
    </row>
    <row r="10815" spans="1:10">
      <c r="A10815" s="16" t="s">
        <v>11720</v>
      </c>
      <c r="B10815" s="52" t="s">
        <v>35808</v>
      </c>
      <c r="C10815" s="16" t="str">
        <f t="shared" si="168"/>
        <v>033 - 045</v>
      </c>
      <c r="D10815" s="52" t="s">
        <v>36059</v>
      </c>
      <c r="E10815" s="52" t="s">
        <v>37663</v>
      </c>
      <c r="F10815" s="16" t="s">
        <v>15465</v>
      </c>
      <c r="G10815" s="16" t="s">
        <v>37662</v>
      </c>
      <c r="H10815" s="16" t="s">
        <v>35981</v>
      </c>
      <c r="I10815" s="16" t="s">
        <v>11721</v>
      </c>
      <c r="J10815" s="16"/>
    </row>
    <row r="10816" spans="1:10">
      <c r="A10816" s="16" t="s">
        <v>7043</v>
      </c>
      <c r="B10816" s="52" t="s">
        <v>11889</v>
      </c>
      <c r="C10816" s="16" t="str">
        <f t="shared" si="168"/>
        <v>001 - 299</v>
      </c>
      <c r="D10816" s="52" t="s">
        <v>36059</v>
      </c>
      <c r="E10816" s="52" t="s">
        <v>37671</v>
      </c>
      <c r="F10816" s="16" t="s">
        <v>7044</v>
      </c>
      <c r="G10816" s="16" t="s">
        <v>37670</v>
      </c>
      <c r="H10816" s="16" t="s">
        <v>10732</v>
      </c>
      <c r="I10816" s="16" t="s">
        <v>7045</v>
      </c>
    </row>
    <row r="10817" spans="1:10">
      <c r="A10817" s="16" t="s">
        <v>24072</v>
      </c>
      <c r="B10817" s="52" t="s">
        <v>3621</v>
      </c>
      <c r="C10817" s="16" t="str">
        <f t="shared" si="168"/>
        <v>027 - 043</v>
      </c>
      <c r="D10817" s="52" t="s">
        <v>36059</v>
      </c>
      <c r="E10817" s="52" t="s">
        <v>16168</v>
      </c>
      <c r="F10817" s="16" t="s">
        <v>13440</v>
      </c>
      <c r="G10817" s="16" t="s">
        <v>16167</v>
      </c>
      <c r="H10817" s="16" t="s">
        <v>32660</v>
      </c>
      <c r="I10817" s="16" t="s">
        <v>24073</v>
      </c>
    </row>
    <row r="10818" spans="1:10">
      <c r="A10818" s="16" t="s">
        <v>14822</v>
      </c>
      <c r="B10818" s="52" t="s">
        <v>26378</v>
      </c>
      <c r="C10818" s="16" t="str">
        <f t="shared" si="168"/>
        <v>028 - 100</v>
      </c>
      <c r="D10818" s="52" t="s">
        <v>36059</v>
      </c>
      <c r="E10818" s="52" t="s">
        <v>32659</v>
      </c>
      <c r="F10818" s="16" t="s">
        <v>36818</v>
      </c>
      <c r="G10818" s="16" t="s">
        <v>32658</v>
      </c>
      <c r="H10818" s="16" t="s">
        <v>32660</v>
      </c>
      <c r="I10818" s="16" t="s">
        <v>14823</v>
      </c>
    </row>
    <row r="10819" spans="1:10">
      <c r="A10819" s="16" t="s">
        <v>24635</v>
      </c>
      <c r="B10819" s="52" t="s">
        <v>7082</v>
      </c>
      <c r="C10819" s="16" t="str">
        <f t="shared" si="168"/>
        <v>015 - 976</v>
      </c>
      <c r="D10819" s="52"/>
      <c r="E10819" s="52" t="s">
        <v>32665</v>
      </c>
      <c r="G10819" s="16" t="s">
        <v>32664</v>
      </c>
      <c r="H10819" s="16" t="s">
        <v>32666</v>
      </c>
      <c r="I10819" s="16" t="s">
        <v>24636</v>
      </c>
      <c r="J10819" s="16" t="s">
        <v>34487</v>
      </c>
    </row>
    <row r="10820" spans="1:10">
      <c r="A10820" s="16" t="s">
        <v>20977</v>
      </c>
      <c r="B10820" s="52" t="s">
        <v>7694</v>
      </c>
      <c r="C10820" s="16" t="str">
        <f t="shared" ref="C10820:C10883" si="169">MID(A10820,1,3) &amp;" - " &amp;MID(A10820,4,3)</f>
        <v>018 - 885</v>
      </c>
      <c r="D10820" s="52"/>
      <c r="E10820" s="52" t="s">
        <v>35975</v>
      </c>
      <c r="F10820" s="16"/>
      <c r="G10820" s="16" t="s">
        <v>35974</v>
      </c>
      <c r="H10820" s="16" t="s">
        <v>32666</v>
      </c>
      <c r="I10820" s="16" t="s">
        <v>20978</v>
      </c>
      <c r="J10820" s="16" t="s">
        <v>34487</v>
      </c>
    </row>
    <row r="10821" spans="1:10">
      <c r="A10821" s="16" t="s">
        <v>31488</v>
      </c>
      <c r="B10821" s="52" t="s">
        <v>32453</v>
      </c>
      <c r="C10821" s="16" t="str">
        <f t="shared" si="169"/>
        <v>006 - 181</v>
      </c>
      <c r="D10821" s="52" t="s">
        <v>36059</v>
      </c>
      <c r="E10821" s="52" t="s">
        <v>26671</v>
      </c>
      <c r="F10821" s="16" t="s">
        <v>31489</v>
      </c>
      <c r="G10821" s="16" t="s">
        <v>26670</v>
      </c>
      <c r="H10821" s="16" t="s">
        <v>10732</v>
      </c>
      <c r="I10821" s="16" t="s">
        <v>31490</v>
      </c>
    </row>
    <row r="10822" spans="1:10">
      <c r="A10822" s="16" t="s">
        <v>36321</v>
      </c>
      <c r="B10822" s="52" t="s">
        <v>6694</v>
      </c>
      <c r="C10822" s="16" t="str">
        <f t="shared" si="169"/>
        <v>022 - 221</v>
      </c>
      <c r="D10822" s="52" t="s">
        <v>34487</v>
      </c>
      <c r="E10822" s="52" t="s">
        <v>4777</v>
      </c>
      <c r="F10822" s="16" t="s">
        <v>25138</v>
      </c>
      <c r="G10822" s="16" t="s">
        <v>4776</v>
      </c>
      <c r="H10822" s="16" t="s">
        <v>4778</v>
      </c>
      <c r="I10822" s="16" t="s">
        <v>36322</v>
      </c>
    </row>
    <row r="10823" spans="1:10">
      <c r="A10823" s="16" t="s">
        <v>31343</v>
      </c>
      <c r="B10823" s="52" t="s">
        <v>6695</v>
      </c>
      <c r="C10823" s="16" t="str">
        <f t="shared" si="169"/>
        <v>022 - 939</v>
      </c>
      <c r="D10823" s="52"/>
      <c r="E10823" s="52" t="s">
        <v>4777</v>
      </c>
      <c r="G10823" s="16" t="s">
        <v>4776</v>
      </c>
      <c r="H10823" s="16" t="s">
        <v>4778</v>
      </c>
      <c r="I10823" s="16" t="s">
        <v>31344</v>
      </c>
      <c r="J10823" s="16" t="s">
        <v>34487</v>
      </c>
    </row>
    <row r="10824" spans="1:10">
      <c r="A10824" s="16" t="s">
        <v>3695</v>
      </c>
      <c r="B10824" s="52" t="s">
        <v>21982</v>
      </c>
      <c r="C10824" s="16" t="str">
        <f t="shared" si="169"/>
        <v>023 - 095</v>
      </c>
      <c r="D10824" s="52" t="s">
        <v>36059</v>
      </c>
      <c r="E10824" s="52" t="s">
        <v>380</v>
      </c>
      <c r="F10824" s="16" t="s">
        <v>3696</v>
      </c>
      <c r="G10824" s="16" t="s">
        <v>379</v>
      </c>
      <c r="H10824" s="16" t="s">
        <v>32660</v>
      </c>
      <c r="I10824" s="16" t="s">
        <v>3697</v>
      </c>
    </row>
    <row r="10825" spans="1:10">
      <c r="A10825" s="16" t="s">
        <v>19041</v>
      </c>
      <c r="B10825" s="52" t="s">
        <v>25561</v>
      </c>
      <c r="C10825" s="16" t="str">
        <f t="shared" si="169"/>
        <v>046 - 034</v>
      </c>
      <c r="D10825" s="52" t="s">
        <v>34487</v>
      </c>
      <c r="E10825" s="52" t="s">
        <v>8862</v>
      </c>
      <c r="F10825" s="16" t="s">
        <v>19042</v>
      </c>
      <c r="G10825" s="16" t="s">
        <v>8861</v>
      </c>
      <c r="H10825" s="16" t="s">
        <v>30328</v>
      </c>
      <c r="I10825" s="16" t="s">
        <v>19043</v>
      </c>
    </row>
    <row r="10826" spans="1:10">
      <c r="A10826" s="16" t="s">
        <v>15276</v>
      </c>
      <c r="B10826" s="52" t="s">
        <v>7695</v>
      </c>
      <c r="C10826" s="16" t="str">
        <f t="shared" si="169"/>
        <v>018 - 178</v>
      </c>
      <c r="D10826" s="52" t="s">
        <v>36059</v>
      </c>
      <c r="E10826" s="52" t="s">
        <v>35975</v>
      </c>
      <c r="F10826" s="16" t="s">
        <v>9630</v>
      </c>
      <c r="G10826" s="16" t="s">
        <v>35974</v>
      </c>
      <c r="H10826" s="16" t="s">
        <v>32666</v>
      </c>
      <c r="I10826" s="16" t="s">
        <v>15277</v>
      </c>
    </row>
    <row r="10827" spans="1:10">
      <c r="A10827" s="16" t="s">
        <v>12950</v>
      </c>
      <c r="B10827" s="52" t="s">
        <v>158</v>
      </c>
      <c r="C10827" s="16" t="str">
        <f t="shared" si="169"/>
        <v>999 - 905</v>
      </c>
      <c r="D10827" s="52"/>
      <c r="E10827" s="52" t="s">
        <v>10727</v>
      </c>
      <c r="F10827" s="16"/>
      <c r="G10827" s="16" t="s">
        <v>286</v>
      </c>
      <c r="H10827" s="16" t="s">
        <v>10727</v>
      </c>
      <c r="I10827" s="16" t="s">
        <v>15279</v>
      </c>
      <c r="J10827" s="16" t="s">
        <v>34487</v>
      </c>
    </row>
    <row r="10828" spans="1:10">
      <c r="A10828" s="16" t="s">
        <v>14147</v>
      </c>
      <c r="B10828" s="52" t="s">
        <v>6065</v>
      </c>
      <c r="C10828" s="16" t="str">
        <f t="shared" si="169"/>
        <v>017 - 199</v>
      </c>
      <c r="D10828" s="52" t="s">
        <v>34487</v>
      </c>
      <c r="E10828" s="52" t="s">
        <v>22538</v>
      </c>
      <c r="F10828" s="16" t="s">
        <v>7311</v>
      </c>
      <c r="G10828" s="16" t="s">
        <v>22537</v>
      </c>
      <c r="H10828" s="16" t="s">
        <v>32666</v>
      </c>
      <c r="I10828" s="16" t="s">
        <v>7312</v>
      </c>
    </row>
    <row r="10829" spans="1:10">
      <c r="A10829" s="16" t="s">
        <v>29829</v>
      </c>
      <c r="B10829" s="52" t="s">
        <v>23922</v>
      </c>
      <c r="C10829" s="16" t="str">
        <f t="shared" si="169"/>
        <v>074 - 020</v>
      </c>
      <c r="D10829" s="52" t="s">
        <v>34487</v>
      </c>
      <c r="E10829" s="52" t="s">
        <v>25935</v>
      </c>
      <c r="F10829" s="16" t="s">
        <v>29830</v>
      </c>
      <c r="G10829" s="16" t="s">
        <v>25933</v>
      </c>
      <c r="H10829" s="16" t="s">
        <v>37422</v>
      </c>
      <c r="I10829" s="16" t="s">
        <v>29831</v>
      </c>
    </row>
    <row r="10830" spans="1:10">
      <c r="A10830" s="16" t="s">
        <v>6583</v>
      </c>
      <c r="B10830" s="52" t="s">
        <v>6341</v>
      </c>
      <c r="C10830" s="16" t="str">
        <f t="shared" si="169"/>
        <v>068 - 046</v>
      </c>
      <c r="D10830" s="52" t="s">
        <v>34487</v>
      </c>
      <c r="E10830" s="52" t="s">
        <v>34259</v>
      </c>
      <c r="F10830" s="16" t="s">
        <v>1587</v>
      </c>
      <c r="G10830" s="16" t="s">
        <v>21099</v>
      </c>
      <c r="H10830" s="16" t="s">
        <v>15395</v>
      </c>
      <c r="I10830" s="16" t="s">
        <v>8249</v>
      </c>
    </row>
    <row r="10831" spans="1:10">
      <c r="A10831" s="16" t="s">
        <v>17419</v>
      </c>
      <c r="B10831" s="52" t="s">
        <v>24473</v>
      </c>
      <c r="C10831" s="16" t="str">
        <f t="shared" si="169"/>
        <v>017 - 908</v>
      </c>
      <c r="D10831" s="52"/>
      <c r="E10831" s="52" t="s">
        <v>22538</v>
      </c>
      <c r="F10831" s="16"/>
      <c r="G10831" s="16" t="s">
        <v>22537</v>
      </c>
      <c r="H10831" s="16" t="s">
        <v>32666</v>
      </c>
      <c r="I10831" s="16" t="s">
        <v>17420</v>
      </c>
      <c r="J10831" s="16" t="s">
        <v>34487</v>
      </c>
    </row>
    <row r="10832" spans="1:10">
      <c r="A10832" s="16" t="s">
        <v>1971</v>
      </c>
      <c r="B10832" s="52" t="s">
        <v>25562</v>
      </c>
      <c r="C10832" s="16" t="str">
        <f t="shared" si="169"/>
        <v>046 - 035</v>
      </c>
      <c r="D10832" s="52" t="s">
        <v>34487</v>
      </c>
      <c r="E10832" s="52" t="s">
        <v>8862</v>
      </c>
      <c r="F10832" s="16" t="s">
        <v>36639</v>
      </c>
      <c r="G10832" s="16" t="s">
        <v>8861</v>
      </c>
      <c r="H10832" s="16" t="s">
        <v>30328</v>
      </c>
      <c r="I10832" s="16" t="s">
        <v>27546</v>
      </c>
    </row>
    <row r="10833" spans="1:10">
      <c r="A10833" s="16" t="s">
        <v>34503</v>
      </c>
      <c r="B10833" s="52" t="s">
        <v>5867</v>
      </c>
      <c r="C10833" s="16" t="str">
        <f t="shared" si="169"/>
        <v>005 - 820</v>
      </c>
      <c r="D10833" s="52"/>
      <c r="E10833" s="52" t="s">
        <v>18693</v>
      </c>
      <c r="F10833" s="16"/>
      <c r="G10833" s="16" t="s">
        <v>18692</v>
      </c>
      <c r="H10833" s="16" t="s">
        <v>10732</v>
      </c>
      <c r="I10833" s="16" t="s">
        <v>34504</v>
      </c>
      <c r="J10833" s="16" t="s">
        <v>34487</v>
      </c>
    </row>
    <row r="10834" spans="1:10">
      <c r="A10834" s="16" t="s">
        <v>12084</v>
      </c>
      <c r="B10834" s="52" t="s">
        <v>7083</v>
      </c>
      <c r="C10834" s="16" t="str">
        <f t="shared" si="169"/>
        <v>015 - 248</v>
      </c>
      <c r="D10834" s="52" t="s">
        <v>36059</v>
      </c>
      <c r="E10834" s="52" t="s">
        <v>32665</v>
      </c>
      <c r="F10834" s="16" t="s">
        <v>13553</v>
      </c>
      <c r="G10834" s="16" t="s">
        <v>32664</v>
      </c>
      <c r="H10834" s="16" t="s">
        <v>32666</v>
      </c>
      <c r="I10834" s="16" t="s">
        <v>12085</v>
      </c>
    </row>
    <row r="10835" spans="1:10">
      <c r="A10835" s="16" t="s">
        <v>3511</v>
      </c>
      <c r="B10835" s="52" t="s">
        <v>25039</v>
      </c>
      <c r="C10835" s="16" t="str">
        <f t="shared" si="169"/>
        <v>016 - 238</v>
      </c>
      <c r="D10835" s="52" t="s">
        <v>36059</v>
      </c>
      <c r="E10835" s="52" t="s">
        <v>10742</v>
      </c>
      <c r="F10835" s="16" t="s">
        <v>10412</v>
      </c>
      <c r="G10835" s="16" t="s">
        <v>10741</v>
      </c>
      <c r="H10835" s="16" t="s">
        <v>32666</v>
      </c>
      <c r="I10835" s="16" t="s">
        <v>3512</v>
      </c>
    </row>
    <row r="10836" spans="1:10">
      <c r="A10836" s="16" t="s">
        <v>34344</v>
      </c>
      <c r="B10836" s="52" t="s">
        <v>12617</v>
      </c>
      <c r="C10836" s="16" t="str">
        <f t="shared" si="169"/>
        <v>029 - 814</v>
      </c>
      <c r="D10836" s="52"/>
      <c r="E10836" s="52" t="s">
        <v>25917</v>
      </c>
      <c r="F10836" s="16"/>
      <c r="G10836" s="16" t="s">
        <v>25916</v>
      </c>
      <c r="H10836" s="16" t="s">
        <v>32660</v>
      </c>
      <c r="I10836" s="16" t="s">
        <v>34345</v>
      </c>
      <c r="J10836" s="16" t="s">
        <v>34487</v>
      </c>
    </row>
    <row r="10837" spans="1:10">
      <c r="A10837" s="16" t="s">
        <v>24622</v>
      </c>
      <c r="B10837" s="52" t="s">
        <v>24474</v>
      </c>
      <c r="C10837" s="16" t="str">
        <f t="shared" si="169"/>
        <v>017 - 909</v>
      </c>
      <c r="D10837" s="52"/>
      <c r="E10837" s="52" t="s">
        <v>22538</v>
      </c>
      <c r="F10837" s="16"/>
      <c r="G10837" s="16" t="s">
        <v>22537</v>
      </c>
      <c r="H10837" s="16" t="s">
        <v>32666</v>
      </c>
      <c r="I10837" s="16" t="s">
        <v>24623</v>
      </c>
      <c r="J10837" s="16" t="s">
        <v>34487</v>
      </c>
    </row>
    <row r="10838" spans="1:10">
      <c r="A10838" s="16" t="s">
        <v>7112</v>
      </c>
      <c r="B10838" s="52" t="s">
        <v>25040</v>
      </c>
      <c r="C10838" s="16" t="str">
        <f t="shared" si="169"/>
        <v>016 - 239</v>
      </c>
      <c r="D10838" s="52" t="s">
        <v>34487</v>
      </c>
      <c r="E10838" s="52" t="s">
        <v>10742</v>
      </c>
      <c r="F10838" s="16" t="s">
        <v>7113</v>
      </c>
      <c r="G10838" s="16" t="s">
        <v>10741</v>
      </c>
      <c r="H10838" s="16" t="s">
        <v>32666</v>
      </c>
      <c r="I10838" s="16" t="s">
        <v>7114</v>
      </c>
    </row>
    <row r="10839" spans="1:10">
      <c r="A10839" s="16" t="s">
        <v>37165</v>
      </c>
      <c r="B10839" s="52" t="s">
        <v>33806</v>
      </c>
      <c r="C10839" s="16" t="str">
        <f t="shared" si="169"/>
        <v>702 - 740</v>
      </c>
      <c r="D10839" s="52"/>
      <c r="E10839" s="52"/>
      <c r="F10839" s="16"/>
      <c r="G10839" s="16" t="s">
        <v>17438</v>
      </c>
      <c r="H10839" s="16" t="s">
        <v>10727</v>
      </c>
      <c r="I10839" s="16" t="s">
        <v>37166</v>
      </c>
      <c r="J10839" s="16" t="s">
        <v>34487</v>
      </c>
    </row>
    <row r="10840" spans="1:10">
      <c r="A10840" s="16" t="s">
        <v>5618</v>
      </c>
      <c r="B10840" s="52" t="s">
        <v>19374</v>
      </c>
      <c r="C10840" s="16" t="str">
        <f t="shared" si="169"/>
        <v>096 - 078</v>
      </c>
      <c r="D10840" s="52" t="s">
        <v>36059</v>
      </c>
      <c r="E10840" s="52" t="s">
        <v>14652</v>
      </c>
      <c r="F10840" s="16" t="s">
        <v>6597</v>
      </c>
      <c r="G10840" s="16" t="s">
        <v>14651</v>
      </c>
      <c r="H10840" s="16" t="s">
        <v>10732</v>
      </c>
      <c r="I10840" s="16" t="s">
        <v>5619</v>
      </c>
      <c r="J10840" s="16"/>
    </row>
    <row r="10841" spans="1:10">
      <c r="A10841" s="16" t="s">
        <v>12217</v>
      </c>
      <c r="B10841" s="52" t="s">
        <v>2143</v>
      </c>
      <c r="C10841" s="16" t="str">
        <f t="shared" si="169"/>
        <v>002 - 161</v>
      </c>
      <c r="D10841" s="52" t="s">
        <v>36059</v>
      </c>
      <c r="E10841" s="52" t="s">
        <v>36066</v>
      </c>
      <c r="F10841" s="16" t="s">
        <v>21966</v>
      </c>
      <c r="G10841" s="16" t="s">
        <v>20457</v>
      </c>
      <c r="H10841" s="16" t="s">
        <v>10732</v>
      </c>
      <c r="I10841" s="16" t="s">
        <v>5619</v>
      </c>
      <c r="J10841" s="16" t="s">
        <v>7990</v>
      </c>
    </row>
    <row r="10842" spans="1:10">
      <c r="A10842" s="16" t="s">
        <v>26960</v>
      </c>
      <c r="B10842" s="52" t="s">
        <v>26379</v>
      </c>
      <c r="C10842" s="16" t="str">
        <f t="shared" si="169"/>
        <v>028 - 101</v>
      </c>
      <c r="D10842" s="52" t="s">
        <v>36059</v>
      </c>
      <c r="E10842" s="52" t="s">
        <v>32659</v>
      </c>
      <c r="F10842" s="16" t="s">
        <v>36818</v>
      </c>
      <c r="G10842" s="16" t="s">
        <v>32658</v>
      </c>
      <c r="H10842" s="16" t="s">
        <v>32660</v>
      </c>
      <c r="I10842" s="16" t="s">
        <v>26961</v>
      </c>
    </row>
    <row r="10843" spans="1:10">
      <c r="A10843" s="16" t="s">
        <v>29384</v>
      </c>
      <c r="B10843" s="52" t="s">
        <v>36663</v>
      </c>
      <c r="C10843" s="16" t="str">
        <f t="shared" si="169"/>
        <v>701 - 714</v>
      </c>
      <c r="D10843" s="52"/>
      <c r="E10843" s="52"/>
      <c r="F10843" s="16"/>
      <c r="G10843" s="16" t="s">
        <v>17441</v>
      </c>
      <c r="H10843" s="16" t="s">
        <v>10727</v>
      </c>
      <c r="I10843" s="16" t="s">
        <v>29385</v>
      </c>
      <c r="J10843" s="16" t="s">
        <v>34487</v>
      </c>
    </row>
    <row r="10844" spans="1:10">
      <c r="A10844" s="16" t="s">
        <v>32582</v>
      </c>
      <c r="B10844" s="52" t="s">
        <v>25620</v>
      </c>
      <c r="C10844" s="16" t="str">
        <f t="shared" si="169"/>
        <v>061 - 098</v>
      </c>
      <c r="D10844" s="52" t="s">
        <v>36059</v>
      </c>
      <c r="E10844" s="52" t="s">
        <v>26249</v>
      </c>
      <c r="F10844" s="16" t="s">
        <v>11281</v>
      </c>
      <c r="G10844" s="16" t="s">
        <v>26248</v>
      </c>
      <c r="H10844" s="16" t="s">
        <v>30282</v>
      </c>
      <c r="I10844" s="16" t="s">
        <v>32583</v>
      </c>
    </row>
    <row r="10845" spans="1:10">
      <c r="A10845" s="16" t="s">
        <v>10269</v>
      </c>
      <c r="B10845" s="52" t="s">
        <v>2365</v>
      </c>
      <c r="C10845" s="16" t="str">
        <f t="shared" si="169"/>
        <v>014 - 077</v>
      </c>
      <c r="D10845" s="52" t="s">
        <v>34487</v>
      </c>
      <c r="E10845" s="52" t="s">
        <v>31453</v>
      </c>
      <c r="F10845" s="16" t="s">
        <v>10270</v>
      </c>
      <c r="G10845" s="16" t="s">
        <v>31452</v>
      </c>
      <c r="H10845" s="16" t="s">
        <v>32666</v>
      </c>
      <c r="I10845" s="16" t="s">
        <v>10271</v>
      </c>
      <c r="J10845" s="16"/>
    </row>
    <row r="10846" spans="1:10">
      <c r="A10846" s="16" t="s">
        <v>687</v>
      </c>
      <c r="B10846" s="52" t="s">
        <v>25041</v>
      </c>
      <c r="C10846" s="16" t="str">
        <f t="shared" si="169"/>
        <v>016 - 240</v>
      </c>
      <c r="D10846" s="52" t="s">
        <v>34487</v>
      </c>
      <c r="E10846" s="52" t="s">
        <v>10742</v>
      </c>
      <c r="F10846" s="16" t="s">
        <v>36153</v>
      </c>
      <c r="G10846" s="16" t="s">
        <v>10741</v>
      </c>
      <c r="H10846" s="16" t="s">
        <v>32666</v>
      </c>
      <c r="I10846" s="16" t="s">
        <v>688</v>
      </c>
    </row>
    <row r="10847" spans="1:10">
      <c r="A10847" s="16" t="s">
        <v>35166</v>
      </c>
      <c r="B10847" s="52" t="s">
        <v>2366</v>
      </c>
      <c r="C10847" s="16" t="str">
        <f t="shared" si="169"/>
        <v>014 - 078</v>
      </c>
      <c r="D10847" s="52" t="s">
        <v>34487</v>
      </c>
      <c r="E10847" s="52" t="s">
        <v>31453</v>
      </c>
      <c r="F10847" s="16" t="s">
        <v>30450</v>
      </c>
      <c r="G10847" s="16" t="s">
        <v>31452</v>
      </c>
      <c r="H10847" s="16" t="s">
        <v>32666</v>
      </c>
      <c r="I10847" s="16" t="s">
        <v>35167</v>
      </c>
      <c r="J10847" s="16"/>
    </row>
    <row r="10848" spans="1:10">
      <c r="A10848" s="16" t="s">
        <v>694</v>
      </c>
      <c r="B10848" s="52" t="s">
        <v>25042</v>
      </c>
      <c r="C10848" s="16" t="str">
        <f t="shared" si="169"/>
        <v>016 - 241</v>
      </c>
      <c r="D10848" s="52" t="s">
        <v>34487</v>
      </c>
      <c r="E10848" s="52" t="s">
        <v>10742</v>
      </c>
      <c r="F10848" s="16" t="s">
        <v>36153</v>
      </c>
      <c r="G10848" s="16" t="s">
        <v>10741</v>
      </c>
      <c r="H10848" s="16" t="s">
        <v>32666</v>
      </c>
      <c r="I10848" s="16" t="s">
        <v>3145</v>
      </c>
    </row>
    <row r="10849" spans="1:10">
      <c r="A10849" s="16" t="s">
        <v>12779</v>
      </c>
      <c r="B10849" s="52" t="s">
        <v>28496</v>
      </c>
      <c r="C10849" s="16" t="str">
        <f t="shared" si="169"/>
        <v>012 - 902</v>
      </c>
      <c r="D10849" s="52"/>
      <c r="E10849" s="52" t="s">
        <v>18879</v>
      </c>
      <c r="F10849" s="16"/>
      <c r="G10849" s="16" t="s">
        <v>26253</v>
      </c>
      <c r="H10849" s="16" t="s">
        <v>32666</v>
      </c>
      <c r="I10849" s="16" t="s">
        <v>12780</v>
      </c>
      <c r="J10849" s="16" t="s">
        <v>34487</v>
      </c>
    </row>
    <row r="10850" spans="1:10">
      <c r="A10850" s="16" t="s">
        <v>20806</v>
      </c>
      <c r="B10850" s="52" t="s">
        <v>26380</v>
      </c>
      <c r="C10850" s="16" t="str">
        <f t="shared" si="169"/>
        <v>028 - 102</v>
      </c>
      <c r="D10850" s="52" t="s">
        <v>36059</v>
      </c>
      <c r="E10850" s="52" t="s">
        <v>32659</v>
      </c>
      <c r="F10850" s="16" t="s">
        <v>35228</v>
      </c>
      <c r="G10850" s="16" t="s">
        <v>32658</v>
      </c>
      <c r="H10850" s="16" t="s">
        <v>32660</v>
      </c>
      <c r="I10850" s="16" t="s">
        <v>29057</v>
      </c>
    </row>
    <row r="10851" spans="1:10">
      <c r="A10851" s="16" t="s">
        <v>33430</v>
      </c>
      <c r="B10851" s="52" t="s">
        <v>31613</v>
      </c>
      <c r="C10851" s="16" t="str">
        <f t="shared" si="169"/>
        <v>008 - 067</v>
      </c>
      <c r="D10851" s="52" t="s">
        <v>34487</v>
      </c>
      <c r="E10851" s="52" t="s">
        <v>16664</v>
      </c>
      <c r="F10851" s="16" t="s">
        <v>28130</v>
      </c>
      <c r="G10851" s="16" t="s">
        <v>16663</v>
      </c>
      <c r="H10851" s="16" t="s">
        <v>34573</v>
      </c>
      <c r="I10851" s="16" t="s">
        <v>33181</v>
      </c>
    </row>
    <row r="10852" spans="1:10">
      <c r="A10852" s="16" t="s">
        <v>5440</v>
      </c>
      <c r="B10852" s="52" t="s">
        <v>19104</v>
      </c>
      <c r="C10852" s="16" t="str">
        <f t="shared" si="169"/>
        <v>013 - 245</v>
      </c>
      <c r="D10852" s="52" t="s">
        <v>36059</v>
      </c>
      <c r="E10852" s="52" t="s">
        <v>26240</v>
      </c>
      <c r="F10852" s="16" t="s">
        <v>5441</v>
      </c>
      <c r="G10852" s="16" t="s">
        <v>26239</v>
      </c>
      <c r="H10852" s="16" t="s">
        <v>32666</v>
      </c>
      <c r="I10852" s="16" t="s">
        <v>5442</v>
      </c>
    </row>
    <row r="10853" spans="1:10">
      <c r="A10853" s="16" t="s">
        <v>2789</v>
      </c>
      <c r="B10853" s="52" t="s">
        <v>24272</v>
      </c>
      <c r="C10853" s="16" t="str">
        <f t="shared" si="169"/>
        <v>022 - 222</v>
      </c>
      <c r="D10853" s="52" t="s">
        <v>34487</v>
      </c>
      <c r="E10853" s="52" t="s">
        <v>4777</v>
      </c>
      <c r="F10853" s="16" t="s">
        <v>3661</v>
      </c>
      <c r="G10853" s="16" t="s">
        <v>4776</v>
      </c>
      <c r="H10853" s="16" t="s">
        <v>4778</v>
      </c>
      <c r="I10853" s="16" t="s">
        <v>984</v>
      </c>
    </row>
    <row r="10854" spans="1:10">
      <c r="A10854" s="16" t="s">
        <v>25665</v>
      </c>
      <c r="B10854" s="52" t="s">
        <v>35693</v>
      </c>
      <c r="C10854" s="16" t="str">
        <f t="shared" si="169"/>
        <v>060 - 088</v>
      </c>
      <c r="D10854" s="52" t="s">
        <v>34487</v>
      </c>
      <c r="E10854" s="52" t="s">
        <v>10737</v>
      </c>
      <c r="F10854" s="16" t="s">
        <v>22872</v>
      </c>
      <c r="G10854" s="16" t="s">
        <v>10736</v>
      </c>
      <c r="H10854" s="16" t="s">
        <v>20396</v>
      </c>
      <c r="I10854" s="16" t="s">
        <v>25666</v>
      </c>
    </row>
    <row r="10855" spans="1:10">
      <c r="A10855" s="16" t="s">
        <v>18839</v>
      </c>
      <c r="B10855" s="52" t="s">
        <v>10590</v>
      </c>
      <c r="C10855" s="16" t="str">
        <f t="shared" si="169"/>
        <v>061 - 099</v>
      </c>
      <c r="D10855" s="52" t="s">
        <v>36059</v>
      </c>
      <c r="E10855" s="52" t="s">
        <v>26249</v>
      </c>
      <c r="F10855" s="16" t="s">
        <v>18840</v>
      </c>
      <c r="G10855" s="16" t="s">
        <v>26248</v>
      </c>
      <c r="H10855" s="16" t="s">
        <v>30282</v>
      </c>
      <c r="I10855" s="16" t="s">
        <v>18841</v>
      </c>
    </row>
    <row r="10856" spans="1:10">
      <c r="A10856" s="16" t="s">
        <v>3078</v>
      </c>
      <c r="B10856" s="52" t="s">
        <v>29296</v>
      </c>
      <c r="C10856" s="16" t="str">
        <f t="shared" si="169"/>
        <v>035 - 045</v>
      </c>
      <c r="D10856" s="52" t="s">
        <v>34487</v>
      </c>
      <c r="E10856" s="52" t="s">
        <v>30432</v>
      </c>
      <c r="F10856" s="16" t="s">
        <v>36412</v>
      </c>
      <c r="G10856" s="16" t="s">
        <v>30431</v>
      </c>
      <c r="H10856" s="16" t="s">
        <v>35981</v>
      </c>
      <c r="I10856" s="16" t="s">
        <v>3079</v>
      </c>
      <c r="J10856" s="16"/>
    </row>
    <row r="10857" spans="1:10">
      <c r="A10857" s="16" t="s">
        <v>24857</v>
      </c>
      <c r="B10857" s="52" t="s">
        <v>46</v>
      </c>
      <c r="C10857" s="16" t="str">
        <f t="shared" si="169"/>
        <v>021 - 921</v>
      </c>
      <c r="D10857" s="52"/>
      <c r="E10857" s="52" t="s">
        <v>14657</v>
      </c>
      <c r="G10857" s="16" t="s">
        <v>14656</v>
      </c>
      <c r="H10857" s="16" t="s">
        <v>4778</v>
      </c>
      <c r="I10857" s="16" t="s">
        <v>24858</v>
      </c>
      <c r="J10857" s="16" t="s">
        <v>34487</v>
      </c>
    </row>
    <row r="10858" spans="1:10">
      <c r="A10858" s="16" t="s">
        <v>24639</v>
      </c>
      <c r="B10858" s="52" t="s">
        <v>7084</v>
      </c>
      <c r="C10858" s="16" t="str">
        <f t="shared" si="169"/>
        <v>015 - 977</v>
      </c>
      <c r="D10858" s="52"/>
      <c r="E10858" s="52" t="s">
        <v>32665</v>
      </c>
      <c r="G10858" s="16" t="s">
        <v>32664</v>
      </c>
      <c r="H10858" s="16" t="s">
        <v>32666</v>
      </c>
      <c r="I10858" s="16" t="s">
        <v>24640</v>
      </c>
      <c r="J10858" s="16" t="s">
        <v>34487</v>
      </c>
    </row>
    <row r="10859" spans="1:10">
      <c r="A10859" s="16" t="s">
        <v>23332</v>
      </c>
      <c r="B10859" s="52" t="s">
        <v>15755</v>
      </c>
      <c r="C10859" s="16" t="str">
        <f t="shared" si="169"/>
        <v>020 - 067</v>
      </c>
      <c r="D10859" s="52" t="s">
        <v>36059</v>
      </c>
      <c r="E10859" s="52" t="s">
        <v>26789</v>
      </c>
      <c r="F10859" s="16" t="s">
        <v>29727</v>
      </c>
      <c r="G10859" s="16" t="s">
        <v>26788</v>
      </c>
      <c r="H10859" s="16" t="s">
        <v>32666</v>
      </c>
      <c r="I10859" s="16" t="s">
        <v>23333</v>
      </c>
    </row>
    <row r="10860" spans="1:10">
      <c r="A10860" s="16" t="s">
        <v>2310</v>
      </c>
      <c r="B10860" s="52" t="s">
        <v>7085</v>
      </c>
      <c r="C10860" s="16" t="str">
        <f t="shared" si="169"/>
        <v>015 - 978</v>
      </c>
      <c r="D10860" s="52"/>
      <c r="E10860" s="52" t="s">
        <v>32665</v>
      </c>
      <c r="G10860" s="16" t="s">
        <v>32664</v>
      </c>
      <c r="H10860" s="16" t="s">
        <v>32666</v>
      </c>
      <c r="I10860" s="16" t="s">
        <v>2311</v>
      </c>
      <c r="J10860" s="16" t="s">
        <v>34487</v>
      </c>
    </row>
    <row r="10861" spans="1:10">
      <c r="A10861" s="16" t="s">
        <v>2312</v>
      </c>
      <c r="B10861" s="52" t="s">
        <v>5620</v>
      </c>
      <c r="C10861" s="16" t="str">
        <f t="shared" si="169"/>
        <v>015 - 979</v>
      </c>
      <c r="D10861" s="52"/>
      <c r="E10861" s="52" t="s">
        <v>32665</v>
      </c>
      <c r="G10861" s="16" t="s">
        <v>32664</v>
      </c>
      <c r="H10861" s="16" t="s">
        <v>32666</v>
      </c>
      <c r="I10861" s="16" t="s">
        <v>2313</v>
      </c>
      <c r="J10861" s="16" t="s">
        <v>34487</v>
      </c>
    </row>
    <row r="10862" spans="1:10">
      <c r="A10862" s="16" t="s">
        <v>9497</v>
      </c>
      <c r="B10862" s="52" t="s">
        <v>11032</v>
      </c>
      <c r="C10862" s="16" t="str">
        <f t="shared" si="169"/>
        <v>022 - 223</v>
      </c>
      <c r="D10862" s="52" t="s">
        <v>34487</v>
      </c>
      <c r="E10862" s="52" t="s">
        <v>4777</v>
      </c>
      <c r="F10862" s="16" t="s">
        <v>13032</v>
      </c>
      <c r="G10862" s="16" t="s">
        <v>4776</v>
      </c>
      <c r="H10862" s="16" t="s">
        <v>4778</v>
      </c>
      <c r="I10862" s="16" t="s">
        <v>19021</v>
      </c>
    </row>
    <row r="10863" spans="1:10">
      <c r="A10863" s="16" t="s">
        <v>25493</v>
      </c>
      <c r="B10863" s="52" t="s">
        <v>4147</v>
      </c>
      <c r="C10863" s="16" t="str">
        <f t="shared" si="169"/>
        <v>019 - 923</v>
      </c>
      <c r="D10863" s="52"/>
      <c r="E10863" s="52" t="s">
        <v>23092</v>
      </c>
      <c r="G10863" s="16" t="s">
        <v>23091</v>
      </c>
      <c r="H10863" s="16" t="s">
        <v>32666</v>
      </c>
      <c r="I10863" s="16" t="s">
        <v>25494</v>
      </c>
      <c r="J10863" s="16" t="s">
        <v>34487</v>
      </c>
    </row>
    <row r="10864" spans="1:10">
      <c r="A10864" s="16" t="s">
        <v>8537</v>
      </c>
      <c r="B10864" s="52" t="s">
        <v>19105</v>
      </c>
      <c r="C10864" s="16" t="str">
        <f t="shared" si="169"/>
        <v>013 - 957</v>
      </c>
      <c r="D10864" s="52"/>
      <c r="E10864" s="52" t="s">
        <v>26240</v>
      </c>
      <c r="G10864" s="16" t="s">
        <v>26239</v>
      </c>
      <c r="H10864" s="16" t="s">
        <v>32666</v>
      </c>
      <c r="I10864" s="16" t="s">
        <v>8538</v>
      </c>
      <c r="J10864" s="16" t="s">
        <v>34487</v>
      </c>
    </row>
    <row r="10865" spans="1:10">
      <c r="A10865" s="16" t="s">
        <v>8711</v>
      </c>
      <c r="B10865" s="52" t="s">
        <v>28629</v>
      </c>
      <c r="C10865" s="16" t="str">
        <f t="shared" si="169"/>
        <v>080 - 096</v>
      </c>
      <c r="D10865" s="52" t="s">
        <v>34487</v>
      </c>
      <c r="E10865" s="52" t="s">
        <v>1692</v>
      </c>
      <c r="F10865" s="16" t="s">
        <v>8712</v>
      </c>
      <c r="G10865" s="16" t="s">
        <v>1691</v>
      </c>
      <c r="H10865" s="16" t="s">
        <v>4772</v>
      </c>
      <c r="I10865" s="16" t="s">
        <v>8713</v>
      </c>
    </row>
    <row r="10866" spans="1:10">
      <c r="A10866" s="16" t="s">
        <v>35730</v>
      </c>
      <c r="B10866" s="52" t="s">
        <v>11979</v>
      </c>
      <c r="C10866" s="16" t="str">
        <f t="shared" si="169"/>
        <v>056 - 046</v>
      </c>
      <c r="D10866" s="52" t="s">
        <v>36059</v>
      </c>
      <c r="E10866" s="52" t="s">
        <v>29533</v>
      </c>
      <c r="F10866" s="16" t="s">
        <v>5461</v>
      </c>
      <c r="G10866" s="16" t="s">
        <v>29532</v>
      </c>
      <c r="H10866" s="16" t="s">
        <v>20396</v>
      </c>
      <c r="I10866" s="16" t="s">
        <v>5927</v>
      </c>
    </row>
    <row r="10867" spans="1:10">
      <c r="A10867" s="16" t="s">
        <v>34505</v>
      </c>
      <c r="B10867" s="52" t="s">
        <v>28630</v>
      </c>
      <c r="C10867" s="16" t="str">
        <f t="shared" si="169"/>
        <v>080 - 820</v>
      </c>
      <c r="D10867" s="52"/>
      <c r="E10867" s="52" t="s">
        <v>1692</v>
      </c>
      <c r="F10867" s="16"/>
      <c r="G10867" s="16" t="s">
        <v>1691</v>
      </c>
      <c r="H10867" s="16" t="s">
        <v>4772</v>
      </c>
      <c r="I10867" s="16" t="s">
        <v>34506</v>
      </c>
      <c r="J10867" s="16" t="s">
        <v>34487</v>
      </c>
    </row>
    <row r="10868" spans="1:10">
      <c r="A10868" s="16" t="s">
        <v>22520</v>
      </c>
      <c r="B10868" s="52" t="s">
        <v>9646</v>
      </c>
      <c r="C10868" s="16" t="str">
        <f t="shared" si="169"/>
        <v>092 - 099</v>
      </c>
      <c r="D10868" s="52" t="s">
        <v>34487</v>
      </c>
      <c r="E10868" s="52" t="s">
        <v>3326</v>
      </c>
      <c r="F10868" s="16" t="s">
        <v>36750</v>
      </c>
      <c r="G10868" s="16" t="s">
        <v>30322</v>
      </c>
      <c r="H10868" s="16" t="s">
        <v>33521</v>
      </c>
      <c r="I10868" s="16" t="s">
        <v>22521</v>
      </c>
    </row>
    <row r="10869" spans="1:10">
      <c r="A10869" s="16" t="s">
        <v>21816</v>
      </c>
      <c r="B10869" s="52" t="s">
        <v>5868</v>
      </c>
      <c r="C10869" s="16" t="str">
        <f t="shared" si="169"/>
        <v>005 - 119</v>
      </c>
      <c r="D10869" s="52" t="s">
        <v>36059</v>
      </c>
      <c r="E10869" s="52" t="s">
        <v>18693</v>
      </c>
      <c r="F10869" s="16" t="s">
        <v>784</v>
      </c>
      <c r="G10869" s="16" t="s">
        <v>18692</v>
      </c>
      <c r="H10869" s="16" t="s">
        <v>10732</v>
      </c>
      <c r="I10869" s="16" t="s">
        <v>9478</v>
      </c>
    </row>
    <row r="10870" spans="1:10">
      <c r="A10870" s="16" t="s">
        <v>25480</v>
      </c>
      <c r="B10870" s="52" t="s">
        <v>47</v>
      </c>
      <c r="C10870" s="16" t="str">
        <f t="shared" si="169"/>
        <v>021 - 922</v>
      </c>
      <c r="D10870" s="52"/>
      <c r="E10870" s="52" t="s">
        <v>14657</v>
      </c>
      <c r="G10870" s="16" t="s">
        <v>14656</v>
      </c>
      <c r="H10870" s="16" t="s">
        <v>4778</v>
      </c>
      <c r="I10870" s="16" t="s">
        <v>25481</v>
      </c>
      <c r="J10870" s="16" t="s">
        <v>34487</v>
      </c>
    </row>
    <row r="10871" spans="1:10">
      <c r="A10871" s="16" t="s">
        <v>15374</v>
      </c>
      <c r="B10871" s="52" t="s">
        <v>35694</v>
      </c>
      <c r="C10871" s="16" t="str">
        <f t="shared" si="169"/>
        <v>060 - 089</v>
      </c>
      <c r="D10871" s="52" t="s">
        <v>34487</v>
      </c>
      <c r="E10871" s="52" t="s">
        <v>10737</v>
      </c>
      <c r="F10871" s="16" t="s">
        <v>24907</v>
      </c>
      <c r="G10871" s="16" t="s">
        <v>10736</v>
      </c>
      <c r="H10871" s="16" t="s">
        <v>20396</v>
      </c>
      <c r="I10871" s="16" t="s">
        <v>15375</v>
      </c>
    </row>
    <row r="10872" spans="1:10">
      <c r="A10872" s="16" t="s">
        <v>16468</v>
      </c>
      <c r="B10872" s="52" t="s">
        <v>28462</v>
      </c>
      <c r="C10872" s="16" t="str">
        <f t="shared" si="169"/>
        <v>066 - 104</v>
      </c>
      <c r="D10872" s="52" t="s">
        <v>34487</v>
      </c>
      <c r="E10872" s="52" t="s">
        <v>3383</v>
      </c>
      <c r="F10872" s="16" t="s">
        <v>3381</v>
      </c>
      <c r="G10872" s="16" t="s">
        <v>3382</v>
      </c>
      <c r="H10872" s="16" t="s">
        <v>15395</v>
      </c>
      <c r="I10872" s="16" t="s">
        <v>9309</v>
      </c>
    </row>
    <row r="10873" spans="1:10">
      <c r="A10873" s="16" t="s">
        <v>29160</v>
      </c>
      <c r="B10873" s="52" t="s">
        <v>16740</v>
      </c>
      <c r="C10873" s="16" t="str">
        <f t="shared" si="169"/>
        <v>069 - 102</v>
      </c>
      <c r="D10873" s="52" t="s">
        <v>34487</v>
      </c>
      <c r="E10873" s="52" t="s">
        <v>36727</v>
      </c>
      <c r="F10873" s="16" t="s">
        <v>10892</v>
      </c>
      <c r="G10873" s="16" t="s">
        <v>36726</v>
      </c>
      <c r="H10873" s="16" t="s">
        <v>15395</v>
      </c>
      <c r="I10873" s="16" t="s">
        <v>10893</v>
      </c>
      <c r="J10873" s="16"/>
    </row>
    <row r="10874" spans="1:10">
      <c r="A10874" s="16" t="s">
        <v>16469</v>
      </c>
      <c r="B10874" s="52" t="s">
        <v>28463</v>
      </c>
      <c r="C10874" s="16" t="str">
        <f t="shared" si="169"/>
        <v>066 - 105</v>
      </c>
      <c r="D10874" s="52" t="s">
        <v>34487</v>
      </c>
      <c r="E10874" s="52" t="s">
        <v>3383</v>
      </c>
      <c r="F10874" s="16" t="s">
        <v>3381</v>
      </c>
      <c r="G10874" s="16" t="s">
        <v>3382</v>
      </c>
      <c r="H10874" s="16" t="s">
        <v>15395</v>
      </c>
      <c r="I10874" s="16" t="s">
        <v>9310</v>
      </c>
    </row>
    <row r="10875" spans="1:10">
      <c r="A10875" s="16" t="s">
        <v>14558</v>
      </c>
      <c r="B10875" s="52" t="s">
        <v>35559</v>
      </c>
      <c r="C10875" s="16" t="str">
        <f t="shared" si="169"/>
        <v>030 - 133</v>
      </c>
      <c r="D10875" s="52" t="s">
        <v>34487</v>
      </c>
      <c r="E10875" s="52" t="s">
        <v>35970</v>
      </c>
      <c r="F10875" s="16" t="s">
        <v>27165</v>
      </c>
      <c r="G10875" s="16" t="s">
        <v>35969</v>
      </c>
      <c r="H10875" s="16" t="s">
        <v>30334</v>
      </c>
      <c r="I10875" s="16" t="s">
        <v>14559</v>
      </c>
    </row>
    <row r="10876" spans="1:10">
      <c r="A10876" s="16" t="s">
        <v>22590</v>
      </c>
      <c r="B10876" s="52" t="s">
        <v>28905</v>
      </c>
      <c r="C10876" s="16" t="str">
        <f t="shared" si="169"/>
        <v>060 - 090</v>
      </c>
      <c r="D10876" s="52" t="s">
        <v>34487</v>
      </c>
      <c r="E10876" s="52" t="s">
        <v>10737</v>
      </c>
      <c r="F10876" s="16" t="s">
        <v>4809</v>
      </c>
      <c r="G10876" s="16" t="s">
        <v>10736</v>
      </c>
      <c r="H10876" s="16" t="s">
        <v>20396</v>
      </c>
      <c r="I10876" s="16" t="s">
        <v>22591</v>
      </c>
    </row>
    <row r="10877" spans="1:10">
      <c r="A10877" s="16" t="s">
        <v>37265</v>
      </c>
      <c r="B10877" s="52" t="s">
        <v>12917</v>
      </c>
      <c r="C10877" s="16" t="str">
        <f t="shared" si="169"/>
        <v>032 - 715</v>
      </c>
      <c r="D10877" s="52"/>
      <c r="E10877" s="52" t="s">
        <v>30333</v>
      </c>
      <c r="F10877" s="16"/>
      <c r="G10877" s="16" t="s">
        <v>30332</v>
      </c>
      <c r="H10877" s="16" t="s">
        <v>30334</v>
      </c>
      <c r="I10877" s="16" t="s">
        <v>37266</v>
      </c>
      <c r="J10877" s="16" t="s">
        <v>34487</v>
      </c>
    </row>
    <row r="10878" spans="1:10">
      <c r="A10878" s="16" t="s">
        <v>20502</v>
      </c>
      <c r="B10878" s="52" t="s">
        <v>12121</v>
      </c>
      <c r="C10878" s="16" t="str">
        <f t="shared" si="169"/>
        <v>095 - 073</v>
      </c>
      <c r="D10878" s="52" t="s">
        <v>34487</v>
      </c>
      <c r="E10878" s="52" t="s">
        <v>5719</v>
      </c>
      <c r="F10878" s="16" t="s">
        <v>28651</v>
      </c>
      <c r="G10878" s="16" t="s">
        <v>29627</v>
      </c>
      <c r="H10878" s="16" t="s">
        <v>33521</v>
      </c>
      <c r="I10878" s="16" t="s">
        <v>20503</v>
      </c>
    </row>
    <row r="10879" spans="1:10">
      <c r="A10879" s="16" t="s">
        <v>10008</v>
      </c>
      <c r="B10879" s="52" t="s">
        <v>31331</v>
      </c>
      <c r="C10879" s="16" t="str">
        <f t="shared" si="169"/>
        <v>013 - 958</v>
      </c>
      <c r="D10879" s="52"/>
      <c r="E10879" s="52" t="s">
        <v>26240</v>
      </c>
      <c r="G10879" s="16" t="s">
        <v>26239</v>
      </c>
      <c r="H10879" s="16" t="s">
        <v>32666</v>
      </c>
      <c r="I10879" s="16" t="s">
        <v>10009</v>
      </c>
      <c r="J10879" s="16" t="s">
        <v>34487</v>
      </c>
    </row>
    <row r="10880" spans="1:10">
      <c r="A10880" s="16" t="s">
        <v>19229</v>
      </c>
      <c r="B10880" s="52" t="s">
        <v>28160</v>
      </c>
      <c r="C10880" s="16" t="str">
        <f t="shared" si="169"/>
        <v>030 - 134</v>
      </c>
      <c r="D10880" s="52" t="s">
        <v>36059</v>
      </c>
      <c r="E10880" s="52" t="s">
        <v>35970</v>
      </c>
      <c r="F10880" s="16" t="s">
        <v>19230</v>
      </c>
      <c r="G10880" s="16" t="s">
        <v>35969</v>
      </c>
      <c r="H10880" s="16" t="s">
        <v>30334</v>
      </c>
      <c r="I10880" s="16" t="s">
        <v>19231</v>
      </c>
    </row>
    <row r="10881" spans="1:10">
      <c r="A10881" s="16" t="s">
        <v>24554</v>
      </c>
      <c r="B10881" s="52" t="s">
        <v>10591</v>
      </c>
      <c r="C10881" s="16" t="str">
        <f t="shared" si="169"/>
        <v>061 - 809</v>
      </c>
      <c r="D10881" s="52"/>
      <c r="E10881" s="52" t="s">
        <v>26249</v>
      </c>
      <c r="F10881" s="16"/>
      <c r="G10881" s="16" t="s">
        <v>26248</v>
      </c>
      <c r="H10881" s="16" t="s">
        <v>30282</v>
      </c>
      <c r="I10881" s="16" t="s">
        <v>24555</v>
      </c>
      <c r="J10881" s="16" t="s">
        <v>34487</v>
      </c>
    </row>
    <row r="10882" spans="1:10">
      <c r="A10882" s="16" t="s">
        <v>3545</v>
      </c>
      <c r="B10882" s="52" t="s">
        <v>48</v>
      </c>
      <c r="C10882" s="16" t="str">
        <f t="shared" si="169"/>
        <v>021 - 113</v>
      </c>
      <c r="D10882" s="52" t="s">
        <v>34487</v>
      </c>
      <c r="E10882" s="52" t="s">
        <v>14657</v>
      </c>
      <c r="F10882" s="16" t="s">
        <v>3546</v>
      </c>
      <c r="G10882" s="16" t="s">
        <v>14656</v>
      </c>
      <c r="H10882" s="16" t="s">
        <v>4778</v>
      </c>
      <c r="I10882" s="16" t="s">
        <v>3547</v>
      </c>
    </row>
    <row r="10883" spans="1:10">
      <c r="A10883" s="16" t="s">
        <v>10061</v>
      </c>
      <c r="B10883" s="52" t="s">
        <v>12918</v>
      </c>
      <c r="C10883" s="16" t="str">
        <f t="shared" si="169"/>
        <v>032 - 817</v>
      </c>
      <c r="D10883" s="52"/>
      <c r="E10883" s="52" t="s">
        <v>30333</v>
      </c>
      <c r="F10883" s="16"/>
      <c r="G10883" s="16" t="s">
        <v>30332</v>
      </c>
      <c r="H10883" s="16" t="s">
        <v>30334</v>
      </c>
      <c r="I10883" s="16"/>
      <c r="J10883" s="16" t="s">
        <v>34487</v>
      </c>
    </row>
    <row r="10884" spans="1:10">
      <c r="A10884" s="16" t="s">
        <v>37403</v>
      </c>
      <c r="B10884" s="52" t="s">
        <v>30584</v>
      </c>
      <c r="C10884" s="16" t="str">
        <f t="shared" ref="C10884:C10947" si="170">MID(A10884,1,3) &amp;" - " &amp;MID(A10884,4,3)</f>
        <v>082 - 079</v>
      </c>
      <c r="D10884" s="52" t="s">
        <v>36059</v>
      </c>
      <c r="E10884" s="52" t="s">
        <v>1263</v>
      </c>
      <c r="F10884" s="16" t="s">
        <v>37404</v>
      </c>
      <c r="G10884" s="16" t="s">
        <v>1262</v>
      </c>
      <c r="H10884" s="16" t="s">
        <v>29917</v>
      </c>
      <c r="I10884" s="16" t="s">
        <v>37405</v>
      </c>
    </row>
    <row r="10885" spans="1:10">
      <c r="A10885" s="16" t="s">
        <v>17528</v>
      </c>
      <c r="B10885" s="52" t="s">
        <v>27995</v>
      </c>
      <c r="C10885" s="16" t="str">
        <f t="shared" si="170"/>
        <v>006 - 826</v>
      </c>
      <c r="D10885" s="52"/>
      <c r="E10885" s="52" t="s">
        <v>26671</v>
      </c>
      <c r="G10885" s="16" t="s">
        <v>26670</v>
      </c>
      <c r="H10885" s="16" t="s">
        <v>10732</v>
      </c>
      <c r="I10885" s="16" t="s">
        <v>17529</v>
      </c>
      <c r="J10885" s="16" t="s">
        <v>34487</v>
      </c>
    </row>
    <row r="10886" spans="1:10">
      <c r="A10886" s="16" t="s">
        <v>28765</v>
      </c>
      <c r="B10886" s="52" t="s">
        <v>11992</v>
      </c>
      <c r="C10886" s="16" t="str">
        <f t="shared" si="170"/>
        <v>001 - 872</v>
      </c>
      <c r="D10886" s="52"/>
      <c r="E10886" s="52" t="s">
        <v>37671</v>
      </c>
      <c r="F10886" s="16"/>
      <c r="G10886" s="16" t="s">
        <v>37670</v>
      </c>
      <c r="H10886" s="16" t="s">
        <v>10732</v>
      </c>
      <c r="I10886" s="16" t="s">
        <v>28766</v>
      </c>
      <c r="J10886" s="16" t="s">
        <v>34487</v>
      </c>
    </row>
    <row r="10887" spans="1:10">
      <c r="A10887" s="16" t="s">
        <v>7395</v>
      </c>
      <c r="B10887" s="52" t="s">
        <v>24475</v>
      </c>
      <c r="C10887" s="16" t="str">
        <f t="shared" si="170"/>
        <v>017 - 200</v>
      </c>
      <c r="D10887" s="52" t="s">
        <v>36059</v>
      </c>
      <c r="E10887" s="52" t="s">
        <v>22538</v>
      </c>
      <c r="F10887" s="16" t="s">
        <v>26230</v>
      </c>
      <c r="G10887" s="16" t="s">
        <v>22537</v>
      </c>
      <c r="H10887" s="16" t="s">
        <v>32666</v>
      </c>
      <c r="I10887" s="16" t="s">
        <v>7396</v>
      </c>
    </row>
    <row r="10888" spans="1:10">
      <c r="A10888" s="16" t="s">
        <v>19348</v>
      </c>
      <c r="B10888" s="52" t="s">
        <v>18095</v>
      </c>
      <c r="C10888" s="16" t="str">
        <f t="shared" si="170"/>
        <v>092 - 092</v>
      </c>
      <c r="D10888" s="52" t="s">
        <v>34487</v>
      </c>
      <c r="E10888" s="52" t="s">
        <v>3326</v>
      </c>
      <c r="F10888" s="16" t="s">
        <v>2142</v>
      </c>
      <c r="G10888" s="16" t="s">
        <v>30322</v>
      </c>
      <c r="H10888" s="16" t="s">
        <v>33521</v>
      </c>
      <c r="I10888" s="16" t="s">
        <v>11198</v>
      </c>
    </row>
    <row r="10889" spans="1:10">
      <c r="A10889" s="16" t="s">
        <v>22387</v>
      </c>
      <c r="B10889" s="52" t="s">
        <v>17749</v>
      </c>
      <c r="C10889" s="16" t="str">
        <f t="shared" si="170"/>
        <v>006 - 182</v>
      </c>
      <c r="D10889" s="52" t="s">
        <v>36059</v>
      </c>
      <c r="E10889" s="52" t="s">
        <v>26671</v>
      </c>
      <c r="F10889" s="16" t="s">
        <v>30261</v>
      </c>
      <c r="G10889" s="16" t="s">
        <v>26670</v>
      </c>
      <c r="H10889" s="16" t="s">
        <v>10732</v>
      </c>
      <c r="I10889" s="16" t="s">
        <v>22388</v>
      </c>
    </row>
    <row r="10890" spans="1:10">
      <c r="A10890" s="16" t="s">
        <v>27783</v>
      </c>
      <c r="B10890" s="52" t="s">
        <v>27664</v>
      </c>
      <c r="C10890" s="16" t="str">
        <f t="shared" si="170"/>
        <v>029 - 048</v>
      </c>
      <c r="D10890" s="52" t="s">
        <v>34487</v>
      </c>
      <c r="E10890" s="52" t="s">
        <v>25917</v>
      </c>
      <c r="F10890" s="16" t="s">
        <v>33034</v>
      </c>
      <c r="G10890" s="16" t="s">
        <v>25916</v>
      </c>
      <c r="H10890" s="16" t="s">
        <v>32660</v>
      </c>
      <c r="I10890" s="16" t="s">
        <v>27784</v>
      </c>
    </row>
    <row r="10891" spans="1:10">
      <c r="A10891" s="16" t="s">
        <v>956</v>
      </c>
      <c r="B10891" s="52" t="s">
        <v>26206</v>
      </c>
      <c r="C10891" s="16" t="str">
        <f t="shared" si="170"/>
        <v>003 - 162</v>
      </c>
      <c r="D10891" s="52" t="s">
        <v>34487</v>
      </c>
      <c r="E10891" s="52" t="s">
        <v>3328</v>
      </c>
      <c r="F10891" s="16" t="s">
        <v>957</v>
      </c>
      <c r="G10891" s="16" t="s">
        <v>10731</v>
      </c>
      <c r="H10891" s="16" t="s">
        <v>10732</v>
      </c>
      <c r="I10891" s="16" t="s">
        <v>17568</v>
      </c>
      <c r="J10891" s="16" t="s">
        <v>7990</v>
      </c>
    </row>
    <row r="10892" spans="1:10">
      <c r="A10892" s="16" t="s">
        <v>17566</v>
      </c>
      <c r="B10892" s="52" t="s">
        <v>9707</v>
      </c>
      <c r="C10892" s="16" t="str">
        <f t="shared" si="170"/>
        <v>103 - 075</v>
      </c>
      <c r="D10892" s="52" t="s">
        <v>34487</v>
      </c>
      <c r="E10892" s="52" t="s">
        <v>14668</v>
      </c>
      <c r="F10892" s="16" t="s">
        <v>17567</v>
      </c>
      <c r="G10892" s="16" t="s">
        <v>14667</v>
      </c>
      <c r="H10892" s="16" t="s">
        <v>10732</v>
      </c>
      <c r="I10892" s="16" t="s">
        <v>17568</v>
      </c>
    </row>
    <row r="10893" spans="1:10">
      <c r="A10893" s="16" t="s">
        <v>5430</v>
      </c>
      <c r="B10893" s="52" t="s">
        <v>42</v>
      </c>
      <c r="C10893" s="16" t="str">
        <f t="shared" si="170"/>
        <v>004 - 244</v>
      </c>
      <c r="D10893" s="52" t="s">
        <v>36059</v>
      </c>
      <c r="E10893" s="52" t="s">
        <v>10758</v>
      </c>
      <c r="F10893" s="16" t="s">
        <v>5763</v>
      </c>
      <c r="G10893" s="16" t="s">
        <v>10757</v>
      </c>
      <c r="H10893" s="16" t="s">
        <v>10732</v>
      </c>
      <c r="I10893" s="16" t="s">
        <v>5431</v>
      </c>
    </row>
    <row r="10894" spans="1:10">
      <c r="A10894" s="16" t="s">
        <v>29672</v>
      </c>
      <c r="B10894" s="52" t="s">
        <v>5869</v>
      </c>
      <c r="C10894" s="16" t="str">
        <f t="shared" si="170"/>
        <v>005 - 117</v>
      </c>
      <c r="D10894" s="52" t="s">
        <v>36059</v>
      </c>
      <c r="E10894" s="52" t="s">
        <v>18693</v>
      </c>
      <c r="F10894" s="16" t="s">
        <v>37332</v>
      </c>
      <c r="G10894" s="16" t="s">
        <v>18692</v>
      </c>
      <c r="H10894" s="16" t="s">
        <v>10732</v>
      </c>
      <c r="I10894" s="16" t="s">
        <v>29673</v>
      </c>
    </row>
    <row r="10895" spans="1:10">
      <c r="A10895" s="16" t="s">
        <v>27139</v>
      </c>
      <c r="B10895" s="52" t="s">
        <v>21983</v>
      </c>
      <c r="C10895" s="16" t="str">
        <f t="shared" si="170"/>
        <v>023 - 096</v>
      </c>
      <c r="D10895" s="52" t="s">
        <v>36059</v>
      </c>
      <c r="E10895" s="52" t="s">
        <v>380</v>
      </c>
      <c r="F10895" s="16" t="s">
        <v>27140</v>
      </c>
      <c r="G10895" s="16" t="s">
        <v>379</v>
      </c>
      <c r="H10895" s="16" t="s">
        <v>32660</v>
      </c>
      <c r="I10895" s="16" t="s">
        <v>27141</v>
      </c>
    </row>
    <row r="10896" spans="1:10">
      <c r="A10896" s="16" t="s">
        <v>32353</v>
      </c>
      <c r="B10896" s="52" t="s">
        <v>23475</v>
      </c>
      <c r="C10896" s="16" t="str">
        <f t="shared" si="170"/>
        <v>045 - 016</v>
      </c>
      <c r="D10896" s="52" t="s">
        <v>34487</v>
      </c>
      <c r="E10896" s="52" t="s">
        <v>36879</v>
      </c>
      <c r="F10896" s="16" t="s">
        <v>32354</v>
      </c>
      <c r="G10896" s="16" t="s">
        <v>36878</v>
      </c>
      <c r="H10896" s="16" t="s">
        <v>30328</v>
      </c>
      <c r="I10896" s="16" t="s">
        <v>32355</v>
      </c>
    </row>
    <row r="10897" spans="1:10">
      <c r="A10897" s="16" t="s">
        <v>10249</v>
      </c>
      <c r="B10897" s="52" t="s">
        <v>26381</v>
      </c>
      <c r="C10897" s="16" t="str">
        <f t="shared" si="170"/>
        <v>028 - 103</v>
      </c>
      <c r="D10897" s="52" t="s">
        <v>36059</v>
      </c>
      <c r="E10897" s="52" t="s">
        <v>32659</v>
      </c>
      <c r="F10897" s="16" t="s">
        <v>36818</v>
      </c>
      <c r="G10897" s="16" t="s">
        <v>32658</v>
      </c>
      <c r="H10897" s="16" t="s">
        <v>32660</v>
      </c>
      <c r="I10897" s="16" t="s">
        <v>14385</v>
      </c>
    </row>
    <row r="10898" spans="1:10">
      <c r="A10898" s="16" t="s">
        <v>7046</v>
      </c>
      <c r="B10898" s="52" t="s">
        <v>11993</v>
      </c>
      <c r="C10898" s="16" t="str">
        <f t="shared" si="170"/>
        <v>001 - 300</v>
      </c>
      <c r="D10898" s="52" t="s">
        <v>36059</v>
      </c>
      <c r="E10898" s="52" t="s">
        <v>37671</v>
      </c>
      <c r="F10898" s="16" t="s">
        <v>7047</v>
      </c>
      <c r="G10898" s="16" t="s">
        <v>37670</v>
      </c>
      <c r="H10898" s="16" t="s">
        <v>10732</v>
      </c>
      <c r="I10898" s="16" t="s">
        <v>7048</v>
      </c>
    </row>
    <row r="10899" spans="1:10">
      <c r="A10899" s="16" t="s">
        <v>7513</v>
      </c>
      <c r="B10899" s="52" t="s">
        <v>28054</v>
      </c>
      <c r="C10899" s="16" t="str">
        <f t="shared" si="170"/>
        <v>084 - 043</v>
      </c>
      <c r="D10899" s="52" t="s">
        <v>36059</v>
      </c>
      <c r="E10899" s="52" t="s">
        <v>18698</v>
      </c>
      <c r="F10899" s="16" t="s">
        <v>20853</v>
      </c>
      <c r="G10899" s="16" t="s">
        <v>18697</v>
      </c>
      <c r="H10899" s="16" t="s">
        <v>29917</v>
      </c>
      <c r="I10899" s="16" t="s">
        <v>18737</v>
      </c>
    </row>
    <row r="10900" spans="1:10">
      <c r="A10900" s="16" t="s">
        <v>22616</v>
      </c>
      <c r="B10900" s="52" t="s">
        <v>9018</v>
      </c>
      <c r="C10900" s="16" t="str">
        <f t="shared" si="170"/>
        <v>083 - 105</v>
      </c>
      <c r="D10900" s="52" t="s">
        <v>36059</v>
      </c>
      <c r="E10900" s="52" t="s">
        <v>21246</v>
      </c>
      <c r="F10900" s="16" t="s">
        <v>22617</v>
      </c>
      <c r="G10900" s="16" t="s">
        <v>21245</v>
      </c>
      <c r="H10900" s="16" t="s">
        <v>29917</v>
      </c>
      <c r="I10900" s="16" t="s">
        <v>22618</v>
      </c>
    </row>
    <row r="10901" spans="1:10">
      <c r="A10901" s="16" t="s">
        <v>30845</v>
      </c>
      <c r="B10901" s="52" t="s">
        <v>30585</v>
      </c>
      <c r="C10901" s="16" t="str">
        <f t="shared" si="170"/>
        <v>082 - 080</v>
      </c>
      <c r="D10901" s="52" t="s">
        <v>36059</v>
      </c>
      <c r="E10901" s="52" t="s">
        <v>1263</v>
      </c>
      <c r="F10901" s="16" t="s">
        <v>20249</v>
      </c>
      <c r="G10901" s="16" t="s">
        <v>1262</v>
      </c>
      <c r="H10901" s="16" t="s">
        <v>29917</v>
      </c>
      <c r="I10901" s="16" t="s">
        <v>30846</v>
      </c>
    </row>
    <row r="10902" spans="1:10">
      <c r="A10902" s="16" t="s">
        <v>29674</v>
      </c>
      <c r="B10902" s="52" t="s">
        <v>92</v>
      </c>
      <c r="C10902" s="16" t="str">
        <f t="shared" si="170"/>
        <v>024 - 117</v>
      </c>
      <c r="D10902" s="52" t="s">
        <v>36059</v>
      </c>
      <c r="E10902" s="52" t="s">
        <v>26794</v>
      </c>
      <c r="F10902" s="16" t="s">
        <v>34026</v>
      </c>
      <c r="G10902" s="16" t="s">
        <v>26793</v>
      </c>
      <c r="H10902" s="16" t="s">
        <v>32660</v>
      </c>
      <c r="I10902" s="16" t="s">
        <v>29675</v>
      </c>
    </row>
    <row r="10903" spans="1:10">
      <c r="A10903" s="16" t="s">
        <v>3016</v>
      </c>
      <c r="B10903" s="52" t="s">
        <v>12248</v>
      </c>
      <c r="C10903" s="16" t="str">
        <f t="shared" si="170"/>
        <v>091 - 101</v>
      </c>
      <c r="D10903" s="52" t="s">
        <v>34487</v>
      </c>
      <c r="E10903" s="52" t="s">
        <v>31546</v>
      </c>
      <c r="F10903" s="16" t="s">
        <v>3017</v>
      </c>
      <c r="G10903" s="16" t="s">
        <v>31545</v>
      </c>
      <c r="H10903" s="16" t="s">
        <v>33521</v>
      </c>
      <c r="I10903" s="16" t="s">
        <v>3018</v>
      </c>
    </row>
    <row r="10904" spans="1:10">
      <c r="A10904" s="16" t="s">
        <v>1028</v>
      </c>
      <c r="B10904" s="52" t="s">
        <v>18096</v>
      </c>
      <c r="C10904" s="16" t="str">
        <f t="shared" si="170"/>
        <v>092 - 812</v>
      </c>
      <c r="D10904" s="52"/>
      <c r="E10904" s="52" t="s">
        <v>3326</v>
      </c>
      <c r="F10904" s="16"/>
      <c r="G10904" s="16" t="s">
        <v>30322</v>
      </c>
      <c r="H10904" s="16" t="s">
        <v>33521</v>
      </c>
      <c r="I10904" s="16" t="s">
        <v>1029</v>
      </c>
      <c r="J10904" s="16" t="s">
        <v>34487</v>
      </c>
    </row>
    <row r="10905" spans="1:10">
      <c r="A10905" s="16" t="s">
        <v>463</v>
      </c>
      <c r="B10905" s="52" t="s">
        <v>31614</v>
      </c>
      <c r="C10905" s="16" t="str">
        <f t="shared" si="170"/>
        <v>008 - 840</v>
      </c>
      <c r="D10905" s="52"/>
      <c r="E10905" s="52" t="s">
        <v>16664</v>
      </c>
      <c r="F10905" s="16"/>
      <c r="G10905" s="16" t="s">
        <v>16663</v>
      </c>
      <c r="H10905" s="16" t="s">
        <v>34573</v>
      </c>
      <c r="I10905" s="16"/>
      <c r="J10905" s="16" t="s">
        <v>34487</v>
      </c>
    </row>
    <row r="10906" spans="1:10">
      <c r="A10906" s="16" t="s">
        <v>16467</v>
      </c>
      <c r="B10906" s="52" t="s">
        <v>32851</v>
      </c>
      <c r="C10906" s="16" t="str">
        <f t="shared" si="170"/>
        <v>066 - 103</v>
      </c>
      <c r="D10906" s="52" t="s">
        <v>34487</v>
      </c>
      <c r="E10906" s="52" t="s">
        <v>3383</v>
      </c>
      <c r="F10906" s="16" t="s">
        <v>3387</v>
      </c>
      <c r="G10906" s="16" t="s">
        <v>3382</v>
      </c>
      <c r="H10906" s="16" t="s">
        <v>15395</v>
      </c>
      <c r="I10906" s="16" t="s">
        <v>27818</v>
      </c>
    </row>
    <row r="10907" spans="1:10">
      <c r="A10907" s="16" t="s">
        <v>32439</v>
      </c>
      <c r="B10907" s="52" t="s">
        <v>24921</v>
      </c>
      <c r="C10907" s="16" t="str">
        <f t="shared" si="170"/>
        <v>085 - 022</v>
      </c>
      <c r="D10907" s="52" t="s">
        <v>34487</v>
      </c>
      <c r="E10907" s="52" t="s">
        <v>5706</v>
      </c>
      <c r="F10907" s="16" t="s">
        <v>5717</v>
      </c>
      <c r="G10907" s="16" t="s">
        <v>5718</v>
      </c>
      <c r="H10907" s="16" t="s">
        <v>29917</v>
      </c>
      <c r="I10907" s="16" t="s">
        <v>23532</v>
      </c>
      <c r="J10907" s="16"/>
    </row>
    <row r="10908" spans="1:10">
      <c r="A10908" s="16" t="s">
        <v>6339</v>
      </c>
      <c r="B10908" s="52" t="s">
        <v>31332</v>
      </c>
      <c r="C10908" s="16" t="str">
        <f t="shared" si="170"/>
        <v>013 - 956</v>
      </c>
      <c r="D10908" s="52"/>
      <c r="E10908" s="52" t="s">
        <v>26240</v>
      </c>
      <c r="G10908" s="16" t="s">
        <v>26239</v>
      </c>
      <c r="H10908" s="16" t="s">
        <v>32666</v>
      </c>
      <c r="I10908" s="16" t="s">
        <v>6340</v>
      </c>
      <c r="J10908" s="16" t="s">
        <v>34487</v>
      </c>
    </row>
    <row r="10909" spans="1:10">
      <c r="A10909" s="16" t="s">
        <v>29158</v>
      </c>
      <c r="B10909" s="52" t="s">
        <v>16741</v>
      </c>
      <c r="C10909" s="16" t="str">
        <f t="shared" si="170"/>
        <v>069 - 100</v>
      </c>
      <c r="D10909" s="52" t="s">
        <v>36059</v>
      </c>
      <c r="E10909" s="52" t="s">
        <v>36727</v>
      </c>
      <c r="F10909" s="16" t="s">
        <v>5380</v>
      </c>
      <c r="G10909" s="16" t="s">
        <v>36726</v>
      </c>
      <c r="H10909" s="16" t="s">
        <v>15395</v>
      </c>
      <c r="I10909" s="16" t="s">
        <v>21326</v>
      </c>
    </row>
    <row r="10910" spans="1:10">
      <c r="A10910" s="16" t="s">
        <v>25994</v>
      </c>
      <c r="B10910" s="52" t="s">
        <v>7696</v>
      </c>
      <c r="C10910" s="16" t="str">
        <f t="shared" si="170"/>
        <v>018 - 886</v>
      </c>
      <c r="D10910" s="52"/>
      <c r="E10910" s="52" t="s">
        <v>35975</v>
      </c>
      <c r="F10910" s="16"/>
      <c r="G10910" s="16" t="s">
        <v>35974</v>
      </c>
      <c r="H10910" s="16" t="s">
        <v>32666</v>
      </c>
      <c r="I10910" s="16" t="s">
        <v>10198</v>
      </c>
      <c r="J10910" s="16" t="s">
        <v>34487</v>
      </c>
    </row>
    <row r="10911" spans="1:10">
      <c r="A10911" s="16" t="s">
        <v>37587</v>
      </c>
      <c r="B10911" s="52" t="s">
        <v>17750</v>
      </c>
      <c r="C10911" s="16" t="str">
        <f t="shared" si="170"/>
        <v>006 - 183</v>
      </c>
      <c r="D10911" s="52" t="s">
        <v>36059</v>
      </c>
      <c r="E10911" s="52" t="s">
        <v>26671</v>
      </c>
      <c r="F10911" s="16" t="s">
        <v>18688</v>
      </c>
      <c r="G10911" s="16" t="s">
        <v>26670</v>
      </c>
      <c r="H10911" s="16" t="s">
        <v>10732</v>
      </c>
      <c r="I10911" s="16" t="s">
        <v>37447</v>
      </c>
    </row>
    <row r="10912" spans="1:10">
      <c r="A10912" s="16" t="s">
        <v>29159</v>
      </c>
      <c r="B10912" s="52" t="s">
        <v>29645</v>
      </c>
      <c r="C10912" s="16" t="str">
        <f t="shared" si="170"/>
        <v>069 - 101</v>
      </c>
      <c r="D10912" s="52" t="s">
        <v>36059</v>
      </c>
      <c r="E10912" s="52" t="s">
        <v>36727</v>
      </c>
      <c r="F10912" s="16" t="s">
        <v>24768</v>
      </c>
      <c r="G10912" s="16" t="s">
        <v>36726</v>
      </c>
      <c r="H10912" s="16" t="s">
        <v>15395</v>
      </c>
      <c r="I10912" s="16" t="s">
        <v>10891</v>
      </c>
    </row>
    <row r="10913" spans="1:10">
      <c r="A10913" s="16" t="s">
        <v>13581</v>
      </c>
      <c r="B10913" s="52" t="s">
        <v>7790</v>
      </c>
      <c r="C10913" s="16" t="str">
        <f t="shared" si="170"/>
        <v>064 - 117</v>
      </c>
      <c r="D10913" s="52" t="s">
        <v>34487</v>
      </c>
      <c r="E10913" s="52" t="s">
        <v>27583</v>
      </c>
      <c r="F10913" s="16" t="s">
        <v>20391</v>
      </c>
      <c r="G10913" s="16" t="s">
        <v>27582</v>
      </c>
      <c r="H10913" s="16" t="s">
        <v>30282</v>
      </c>
      <c r="I10913" s="16" t="s">
        <v>13582</v>
      </c>
    </row>
    <row r="10914" spans="1:10">
      <c r="A10914" s="16" t="s">
        <v>14929</v>
      </c>
      <c r="B10914" s="52" t="s">
        <v>18097</v>
      </c>
      <c r="C10914" s="16" t="str">
        <f t="shared" si="170"/>
        <v>092 - 093</v>
      </c>
      <c r="D10914" s="52" t="s">
        <v>34487</v>
      </c>
      <c r="E10914" s="52" t="s">
        <v>3326</v>
      </c>
      <c r="F10914" s="16" t="s">
        <v>29863</v>
      </c>
      <c r="G10914" s="16" t="s">
        <v>30322</v>
      </c>
      <c r="H10914" s="16" t="s">
        <v>33521</v>
      </c>
      <c r="I10914" s="16" t="s">
        <v>14930</v>
      </c>
    </row>
    <row r="10915" spans="1:10">
      <c r="A10915" s="16" t="s">
        <v>4754</v>
      </c>
      <c r="B10915" s="52" t="s">
        <v>27665</v>
      </c>
      <c r="C10915" s="16" t="str">
        <f t="shared" si="170"/>
        <v>029 - 049</v>
      </c>
      <c r="D10915" s="52" t="s">
        <v>34487</v>
      </c>
      <c r="E10915" s="52" t="s">
        <v>25917</v>
      </c>
      <c r="F10915" s="16" t="s">
        <v>5790</v>
      </c>
      <c r="G10915" s="16" t="s">
        <v>25916</v>
      </c>
      <c r="H10915" s="16" t="s">
        <v>32660</v>
      </c>
      <c r="I10915" s="16" t="s">
        <v>4755</v>
      </c>
      <c r="J10915" s="16"/>
    </row>
    <row r="10916" spans="1:10">
      <c r="A10916" s="16" t="s">
        <v>20145</v>
      </c>
      <c r="B10916" s="52" t="s">
        <v>18098</v>
      </c>
      <c r="C10916" s="16" t="str">
        <f t="shared" si="170"/>
        <v>092 - 094</v>
      </c>
      <c r="D10916" s="52" t="s">
        <v>34487</v>
      </c>
      <c r="E10916" s="52" t="s">
        <v>3326</v>
      </c>
      <c r="F10916" s="16" t="s">
        <v>36750</v>
      </c>
      <c r="G10916" s="16" t="s">
        <v>30322</v>
      </c>
      <c r="H10916" s="16" t="s">
        <v>33521</v>
      </c>
      <c r="I10916" s="16" t="s">
        <v>20146</v>
      </c>
    </row>
    <row r="10917" spans="1:10">
      <c r="A10917" s="16" t="s">
        <v>28153</v>
      </c>
      <c r="B10917" s="52" t="s">
        <v>17751</v>
      </c>
      <c r="C10917" s="16" t="str">
        <f t="shared" si="170"/>
        <v>006 - 184</v>
      </c>
      <c r="D10917" s="52" t="s">
        <v>36059</v>
      </c>
      <c r="E10917" s="52" t="s">
        <v>26671</v>
      </c>
      <c r="F10917" s="16" t="s">
        <v>30261</v>
      </c>
      <c r="G10917" s="16" t="s">
        <v>26670</v>
      </c>
      <c r="H10917" s="16" t="s">
        <v>10732</v>
      </c>
      <c r="I10917" s="16" t="s">
        <v>28154</v>
      </c>
    </row>
    <row r="10918" spans="1:10">
      <c r="A10918" s="16" t="s">
        <v>24637</v>
      </c>
      <c r="B10918" s="52" t="s">
        <v>11033</v>
      </c>
      <c r="C10918" s="16" t="str">
        <f t="shared" si="170"/>
        <v>022 - 976</v>
      </c>
      <c r="D10918" s="52"/>
      <c r="E10918" s="52" t="s">
        <v>4777</v>
      </c>
      <c r="G10918" s="16" t="s">
        <v>4776</v>
      </c>
      <c r="H10918" s="16" t="s">
        <v>4778</v>
      </c>
      <c r="I10918" s="16" t="s">
        <v>24638</v>
      </c>
      <c r="J10918" s="16" t="s">
        <v>34487</v>
      </c>
    </row>
    <row r="10919" spans="1:10">
      <c r="A10919" s="16" t="s">
        <v>1254</v>
      </c>
      <c r="B10919" s="52" t="s">
        <v>9789</v>
      </c>
      <c r="C10919" s="16" t="str">
        <f t="shared" si="170"/>
        <v>021 - 114</v>
      </c>
      <c r="D10919" s="52" t="s">
        <v>34487</v>
      </c>
      <c r="E10919" s="52" t="s">
        <v>14657</v>
      </c>
      <c r="F10919" s="16" t="s">
        <v>9178</v>
      </c>
      <c r="G10919" s="16" t="s">
        <v>14656</v>
      </c>
      <c r="H10919" s="16" t="s">
        <v>4778</v>
      </c>
      <c r="I10919" s="16" t="s">
        <v>17044</v>
      </c>
    </row>
    <row r="10920" spans="1:10">
      <c r="A10920" s="16" t="s">
        <v>37406</v>
      </c>
      <c r="B10920" s="52" t="s">
        <v>19375</v>
      </c>
      <c r="C10920" s="16" t="str">
        <f t="shared" si="170"/>
        <v>096 - 079</v>
      </c>
      <c r="D10920" s="52" t="s">
        <v>36059</v>
      </c>
      <c r="E10920" s="52" t="s">
        <v>14652</v>
      </c>
      <c r="F10920" s="16" t="s">
        <v>15609</v>
      </c>
      <c r="G10920" s="16" t="s">
        <v>14651</v>
      </c>
      <c r="H10920" s="16" t="s">
        <v>10732</v>
      </c>
      <c r="I10920" s="16" t="s">
        <v>15610</v>
      </c>
    </row>
    <row r="10921" spans="1:10">
      <c r="A10921" s="16" t="s">
        <v>968</v>
      </c>
      <c r="B10921" s="52" t="s">
        <v>10954</v>
      </c>
      <c r="C10921" s="16" t="str">
        <f t="shared" si="170"/>
        <v>002 - 162</v>
      </c>
      <c r="D10921" s="52" t="s">
        <v>36059</v>
      </c>
      <c r="E10921" s="52" t="s">
        <v>36066</v>
      </c>
      <c r="F10921" s="16" t="s">
        <v>37471</v>
      </c>
      <c r="G10921" s="16" t="s">
        <v>20457</v>
      </c>
      <c r="H10921" s="16" t="s">
        <v>10732</v>
      </c>
      <c r="I10921" s="16" t="s">
        <v>15610</v>
      </c>
      <c r="J10921" s="16" t="s">
        <v>7990</v>
      </c>
    </row>
    <row r="10922" spans="1:10">
      <c r="A10922" s="16" t="s">
        <v>7049</v>
      </c>
      <c r="B10922" s="52" t="s">
        <v>11994</v>
      </c>
      <c r="C10922" s="16" t="str">
        <f t="shared" si="170"/>
        <v>001 - 301</v>
      </c>
      <c r="D10922" s="52" t="s">
        <v>36059</v>
      </c>
      <c r="E10922" s="52" t="s">
        <v>37671</v>
      </c>
      <c r="F10922" s="16" t="s">
        <v>4160</v>
      </c>
      <c r="G10922" s="16" t="s">
        <v>37670</v>
      </c>
      <c r="H10922" s="16" t="s">
        <v>10732</v>
      </c>
      <c r="I10922" s="16" t="s">
        <v>7050</v>
      </c>
    </row>
    <row r="10923" spans="1:10">
      <c r="A10923" s="16" t="s">
        <v>21462</v>
      </c>
      <c r="B10923" s="52" t="s">
        <v>11751</v>
      </c>
      <c r="C10923" s="16" t="str">
        <f t="shared" si="170"/>
        <v>009 - 068</v>
      </c>
      <c r="D10923" s="52" t="s">
        <v>34487</v>
      </c>
      <c r="E10923" s="52" t="s">
        <v>26840</v>
      </c>
      <c r="F10923" s="16" t="s">
        <v>9179</v>
      </c>
      <c r="G10923" s="16" t="s">
        <v>26839</v>
      </c>
      <c r="H10923" s="16" t="s">
        <v>34573</v>
      </c>
      <c r="I10923" s="16" t="s">
        <v>9180</v>
      </c>
    </row>
    <row r="10924" spans="1:10">
      <c r="A10924" s="16" t="s">
        <v>13879</v>
      </c>
      <c r="B10924" s="52" t="s">
        <v>7697</v>
      </c>
      <c r="C10924" s="16" t="str">
        <f t="shared" si="170"/>
        <v>018 - 179</v>
      </c>
      <c r="D10924" s="52" t="s">
        <v>36059</v>
      </c>
      <c r="E10924" s="52" t="s">
        <v>35975</v>
      </c>
      <c r="F10924" s="16" t="s">
        <v>11669</v>
      </c>
      <c r="G10924" s="16" t="s">
        <v>35974</v>
      </c>
      <c r="H10924" s="16" t="s">
        <v>32666</v>
      </c>
      <c r="I10924" s="16" t="s">
        <v>2956</v>
      </c>
    </row>
    <row r="10925" spans="1:10">
      <c r="A10925" s="16" t="s">
        <v>3198</v>
      </c>
      <c r="B10925" s="52" t="s">
        <v>20377</v>
      </c>
      <c r="C10925" s="16" t="str">
        <f t="shared" si="170"/>
        <v>005 - 118</v>
      </c>
      <c r="D10925" s="52" t="s">
        <v>36059</v>
      </c>
      <c r="E10925" s="52" t="s">
        <v>18693</v>
      </c>
      <c r="F10925" s="16" t="s">
        <v>3199</v>
      </c>
      <c r="G10925" s="16" t="s">
        <v>18692</v>
      </c>
      <c r="H10925" s="16" t="s">
        <v>10732</v>
      </c>
      <c r="I10925" s="16" t="s">
        <v>3200</v>
      </c>
    </row>
    <row r="10926" spans="1:10">
      <c r="A10926" s="16" t="s">
        <v>3201</v>
      </c>
      <c r="B10926" s="52" t="s">
        <v>7791</v>
      </c>
      <c r="C10926" s="16" t="str">
        <f t="shared" si="170"/>
        <v>064 - 118</v>
      </c>
      <c r="D10926" s="52" t="s">
        <v>34487</v>
      </c>
      <c r="E10926" s="52" t="s">
        <v>27583</v>
      </c>
      <c r="F10926" s="16" t="s">
        <v>1046</v>
      </c>
      <c r="G10926" s="16" t="s">
        <v>27582</v>
      </c>
      <c r="H10926" s="16" t="s">
        <v>30282</v>
      </c>
      <c r="I10926" s="16" t="s">
        <v>3202</v>
      </c>
    </row>
    <row r="10927" spans="1:10">
      <c r="A10927" s="16" t="s">
        <v>27613</v>
      </c>
      <c r="B10927" s="52" t="s">
        <v>27666</v>
      </c>
      <c r="C10927" s="16" t="str">
        <f t="shared" si="170"/>
        <v>029 - 050</v>
      </c>
      <c r="D10927" s="52" t="s">
        <v>34487</v>
      </c>
      <c r="E10927" s="52" t="s">
        <v>25917</v>
      </c>
      <c r="F10927" s="16" t="s">
        <v>35234</v>
      </c>
      <c r="G10927" s="16" t="s">
        <v>25916</v>
      </c>
      <c r="H10927" s="16" t="s">
        <v>32660</v>
      </c>
      <c r="I10927" s="16" t="s">
        <v>27614</v>
      </c>
    </row>
    <row r="10928" spans="1:10">
      <c r="A10928" s="16" t="s">
        <v>27394</v>
      </c>
      <c r="B10928" s="52" t="s">
        <v>14189</v>
      </c>
      <c r="C10928" s="16" t="str">
        <f t="shared" si="170"/>
        <v>098 - 060</v>
      </c>
      <c r="D10928" s="52" t="s">
        <v>36059</v>
      </c>
      <c r="E10928" s="52" t="s">
        <v>10711</v>
      </c>
      <c r="F10928" s="16" t="s">
        <v>27395</v>
      </c>
      <c r="G10928" s="16" t="s">
        <v>10710</v>
      </c>
      <c r="H10928" s="16" t="s">
        <v>32666</v>
      </c>
      <c r="I10928" s="16" t="s">
        <v>27396</v>
      </c>
    </row>
    <row r="10929" spans="1:10">
      <c r="A10929" s="16" t="s">
        <v>7102</v>
      </c>
      <c r="B10929" s="52" t="s">
        <v>5621</v>
      </c>
      <c r="C10929" s="16" t="str">
        <f t="shared" si="170"/>
        <v>015 - 238</v>
      </c>
      <c r="D10929" s="52" t="s">
        <v>36059</v>
      </c>
      <c r="E10929" s="52" t="s">
        <v>32665</v>
      </c>
      <c r="F10929" s="16" t="s">
        <v>32663</v>
      </c>
      <c r="G10929" s="16" t="s">
        <v>32664</v>
      </c>
      <c r="H10929" s="16" t="s">
        <v>32666</v>
      </c>
      <c r="I10929" s="16" t="s">
        <v>27396</v>
      </c>
      <c r="J10929" s="16" t="s">
        <v>7990</v>
      </c>
    </row>
    <row r="10930" spans="1:10">
      <c r="A10930" s="16" t="s">
        <v>30941</v>
      </c>
      <c r="B10930" s="52" t="s">
        <v>26382</v>
      </c>
      <c r="C10930" s="16" t="str">
        <f t="shared" si="170"/>
        <v>028 - 104</v>
      </c>
      <c r="D10930" s="52" t="s">
        <v>36059</v>
      </c>
      <c r="E10930" s="52" t="s">
        <v>32659</v>
      </c>
      <c r="F10930" s="16" t="s">
        <v>32271</v>
      </c>
      <c r="G10930" s="16" t="s">
        <v>32658</v>
      </c>
      <c r="H10930" s="16" t="s">
        <v>32660</v>
      </c>
      <c r="I10930" s="16" t="s">
        <v>30942</v>
      </c>
    </row>
    <row r="10931" spans="1:10">
      <c r="A10931" s="16" t="s">
        <v>12469</v>
      </c>
      <c r="B10931" s="52" t="s">
        <v>27667</v>
      </c>
      <c r="C10931" s="16" t="str">
        <f t="shared" si="170"/>
        <v>029 - 051</v>
      </c>
      <c r="D10931" s="52" t="s">
        <v>34487</v>
      </c>
      <c r="E10931" s="52" t="s">
        <v>25917</v>
      </c>
      <c r="F10931" s="16" t="s">
        <v>5790</v>
      </c>
      <c r="G10931" s="16" t="s">
        <v>25916</v>
      </c>
      <c r="H10931" s="16" t="s">
        <v>32660</v>
      </c>
      <c r="I10931" s="16" t="s">
        <v>12470</v>
      </c>
      <c r="J10931" s="16"/>
    </row>
    <row r="10932" spans="1:10">
      <c r="A10932" s="16" t="s">
        <v>19705</v>
      </c>
      <c r="B10932" s="52" t="s">
        <v>43</v>
      </c>
      <c r="C10932" s="16" t="str">
        <f t="shared" si="170"/>
        <v>004 - 245</v>
      </c>
      <c r="D10932" s="52" t="s">
        <v>34487</v>
      </c>
      <c r="E10932" s="52" t="s">
        <v>10758</v>
      </c>
      <c r="F10932" s="16" t="s">
        <v>19706</v>
      </c>
      <c r="G10932" s="16" t="s">
        <v>10757</v>
      </c>
      <c r="H10932" s="16" t="s">
        <v>10732</v>
      </c>
      <c r="I10932" s="16" t="s">
        <v>19707</v>
      </c>
    </row>
    <row r="10933" spans="1:10">
      <c r="A10933" s="16" t="s">
        <v>28260</v>
      </c>
      <c r="B10933" s="52" t="s">
        <v>17752</v>
      </c>
      <c r="C10933" s="16" t="str">
        <f t="shared" si="170"/>
        <v>006 - 185</v>
      </c>
      <c r="D10933" s="52" t="s">
        <v>36059</v>
      </c>
      <c r="E10933" s="52" t="s">
        <v>26671</v>
      </c>
      <c r="F10933" s="16" t="s">
        <v>20244</v>
      </c>
      <c r="G10933" s="16" t="s">
        <v>26670</v>
      </c>
      <c r="H10933" s="16" t="s">
        <v>10732</v>
      </c>
      <c r="I10933" s="16" t="s">
        <v>31250</v>
      </c>
    </row>
    <row r="10934" spans="1:10">
      <c r="A10934" s="16" t="s">
        <v>26716</v>
      </c>
      <c r="B10934" s="52" t="s">
        <v>36649</v>
      </c>
      <c r="C10934" s="16" t="str">
        <f t="shared" si="170"/>
        <v>090 - 078</v>
      </c>
      <c r="D10934" s="52" t="s">
        <v>34487</v>
      </c>
      <c r="E10934" s="52" t="s">
        <v>33520</v>
      </c>
      <c r="F10934" s="16" t="s">
        <v>19854</v>
      </c>
      <c r="G10934" s="16" t="s">
        <v>33519</v>
      </c>
      <c r="H10934" s="16" t="s">
        <v>33521</v>
      </c>
      <c r="I10934" s="16" t="s">
        <v>19855</v>
      </c>
      <c r="J10934" s="16"/>
    </row>
    <row r="10935" spans="1:10">
      <c r="A10935" s="16" t="s">
        <v>19712</v>
      </c>
      <c r="B10935" s="52" t="s">
        <v>35615</v>
      </c>
      <c r="C10935" s="16" t="str">
        <f t="shared" si="170"/>
        <v>004 - 246</v>
      </c>
      <c r="D10935" s="52" t="s">
        <v>36059</v>
      </c>
      <c r="E10935" s="52" t="s">
        <v>10758</v>
      </c>
      <c r="F10935" s="16" t="s">
        <v>23466</v>
      </c>
      <c r="G10935" s="16" t="s">
        <v>10757</v>
      </c>
      <c r="H10935" s="16" t="s">
        <v>10732</v>
      </c>
      <c r="I10935" s="16" t="s">
        <v>4658</v>
      </c>
    </row>
    <row r="10936" spans="1:10">
      <c r="A10936" s="16" t="s">
        <v>33257</v>
      </c>
      <c r="B10936" s="52" t="s">
        <v>35809</v>
      </c>
      <c r="C10936" s="16" t="str">
        <f t="shared" si="170"/>
        <v>033 - 046</v>
      </c>
      <c r="D10936" s="52" t="s">
        <v>36059</v>
      </c>
      <c r="E10936" s="52" t="s">
        <v>37663</v>
      </c>
      <c r="F10936" s="16" t="s">
        <v>37661</v>
      </c>
      <c r="G10936" s="16" t="s">
        <v>37662</v>
      </c>
      <c r="H10936" s="16" t="s">
        <v>35981</v>
      </c>
      <c r="I10936" s="16" t="s">
        <v>33258</v>
      </c>
    </row>
    <row r="10937" spans="1:10">
      <c r="A10937" s="16" t="s">
        <v>36926</v>
      </c>
      <c r="B10937" s="52" t="s">
        <v>12122</v>
      </c>
      <c r="C10937" s="16" t="str">
        <f t="shared" si="170"/>
        <v>095 - 071</v>
      </c>
      <c r="D10937" s="52" t="s">
        <v>34487</v>
      </c>
      <c r="E10937" s="52" t="s">
        <v>5719</v>
      </c>
      <c r="F10937" s="16" t="s">
        <v>19949</v>
      </c>
      <c r="G10937" s="16" t="s">
        <v>29627</v>
      </c>
      <c r="H10937" s="16" t="s">
        <v>33521</v>
      </c>
      <c r="I10937" s="16" t="s">
        <v>27170</v>
      </c>
    </row>
    <row r="10938" spans="1:10">
      <c r="A10938" s="16" t="s">
        <v>5682</v>
      </c>
      <c r="B10938" s="52" t="s">
        <v>12249</v>
      </c>
      <c r="C10938" s="16" t="str">
        <f t="shared" si="170"/>
        <v>091 - 102</v>
      </c>
      <c r="D10938" s="52" t="s">
        <v>34487</v>
      </c>
      <c r="E10938" s="52" t="s">
        <v>31546</v>
      </c>
      <c r="F10938" s="16" t="s">
        <v>23304</v>
      </c>
      <c r="G10938" s="16" t="s">
        <v>31545</v>
      </c>
      <c r="H10938" s="16" t="s">
        <v>33521</v>
      </c>
      <c r="I10938" s="16" t="s">
        <v>5683</v>
      </c>
    </row>
    <row r="10939" spans="1:10">
      <c r="A10939" s="16" t="s">
        <v>2314</v>
      </c>
      <c r="B10939" s="52" t="s">
        <v>5622</v>
      </c>
      <c r="C10939" s="16" t="str">
        <f t="shared" si="170"/>
        <v>015 - 980</v>
      </c>
      <c r="D10939" s="52"/>
      <c r="E10939" s="52" t="s">
        <v>32665</v>
      </c>
      <c r="G10939" s="16" t="s">
        <v>32664</v>
      </c>
      <c r="H10939" s="16" t="s">
        <v>32666</v>
      </c>
      <c r="I10939" s="16" t="s">
        <v>2315</v>
      </c>
      <c r="J10939" s="16" t="s">
        <v>34487</v>
      </c>
    </row>
    <row r="10940" spans="1:10">
      <c r="A10940" s="16" t="s">
        <v>190</v>
      </c>
      <c r="B10940" s="52" t="s">
        <v>18099</v>
      </c>
      <c r="C10940" s="16" t="str">
        <f t="shared" si="170"/>
        <v>092 - 095</v>
      </c>
      <c r="D10940" s="52" t="s">
        <v>34487</v>
      </c>
      <c r="E10940" s="52" t="s">
        <v>3326</v>
      </c>
      <c r="F10940" s="16" t="s">
        <v>29863</v>
      </c>
      <c r="G10940" s="16" t="s">
        <v>30322</v>
      </c>
      <c r="H10940" s="16" t="s">
        <v>33521</v>
      </c>
      <c r="I10940" s="16" t="s">
        <v>191</v>
      </c>
    </row>
    <row r="10941" spans="1:10">
      <c r="A10941" s="16" t="s">
        <v>15172</v>
      </c>
      <c r="B10941" s="52" t="s">
        <v>18100</v>
      </c>
      <c r="C10941" s="16" t="str">
        <f t="shared" si="170"/>
        <v>092 - 096</v>
      </c>
      <c r="D10941" s="52" t="s">
        <v>34487</v>
      </c>
      <c r="E10941" s="52" t="s">
        <v>3326</v>
      </c>
      <c r="F10941" s="16" t="s">
        <v>29863</v>
      </c>
      <c r="G10941" s="16" t="s">
        <v>30322</v>
      </c>
      <c r="H10941" s="16" t="s">
        <v>33521</v>
      </c>
      <c r="I10941" s="16" t="s">
        <v>15173</v>
      </c>
    </row>
    <row r="10942" spans="1:10">
      <c r="A10942" s="16" t="s">
        <v>20726</v>
      </c>
      <c r="B10942" s="52" t="s">
        <v>35616</v>
      </c>
      <c r="C10942" s="16" t="str">
        <f t="shared" si="170"/>
        <v>004 - 823</v>
      </c>
      <c r="D10942" s="52"/>
      <c r="E10942" s="52" t="s">
        <v>10758</v>
      </c>
      <c r="F10942" s="16"/>
      <c r="G10942" s="16" t="s">
        <v>10757</v>
      </c>
      <c r="H10942" s="16" t="s">
        <v>10732</v>
      </c>
      <c r="I10942" s="16" t="s">
        <v>20727</v>
      </c>
      <c r="J10942" s="16" t="s">
        <v>34487</v>
      </c>
    </row>
    <row r="10943" spans="1:10">
      <c r="A10943" s="16" t="s">
        <v>27844</v>
      </c>
      <c r="B10943" s="52" t="s">
        <v>7698</v>
      </c>
      <c r="C10943" s="16" t="str">
        <f t="shared" si="170"/>
        <v>018 - 180</v>
      </c>
      <c r="D10943" s="52" t="s">
        <v>36059</v>
      </c>
      <c r="E10943" s="52" t="s">
        <v>35975</v>
      </c>
      <c r="F10943" s="16" t="s">
        <v>27845</v>
      </c>
      <c r="G10943" s="16" t="s">
        <v>35974</v>
      </c>
      <c r="H10943" s="16" t="s">
        <v>32666</v>
      </c>
      <c r="I10943" s="16" t="s">
        <v>27846</v>
      </c>
    </row>
    <row r="10944" spans="1:10">
      <c r="A10944" s="16" t="s">
        <v>17290</v>
      </c>
      <c r="B10944" s="52" t="s">
        <v>24476</v>
      </c>
      <c r="C10944" s="16" t="str">
        <f t="shared" si="170"/>
        <v>017 - 201</v>
      </c>
      <c r="D10944" s="52" t="s">
        <v>34487</v>
      </c>
      <c r="E10944" s="52" t="s">
        <v>22538</v>
      </c>
      <c r="F10944" s="16" t="s">
        <v>17291</v>
      </c>
      <c r="G10944" s="16" t="s">
        <v>22537</v>
      </c>
      <c r="H10944" s="16" t="s">
        <v>32666</v>
      </c>
      <c r="I10944" s="16" t="s">
        <v>17292</v>
      </c>
    </row>
    <row r="10945" spans="1:10">
      <c r="A10945" s="16" t="s">
        <v>8542</v>
      </c>
      <c r="B10945" s="52" t="s">
        <v>18101</v>
      </c>
      <c r="C10945" s="16" t="str">
        <f t="shared" si="170"/>
        <v>092 - 104</v>
      </c>
      <c r="D10945" s="52" t="s">
        <v>36059</v>
      </c>
      <c r="E10945" s="52" t="s">
        <v>3326</v>
      </c>
      <c r="F10945" s="16" t="s">
        <v>36750</v>
      </c>
      <c r="G10945" s="16" t="s">
        <v>30322</v>
      </c>
      <c r="H10945" s="16" t="s">
        <v>33521</v>
      </c>
      <c r="I10945" s="16" t="s">
        <v>26580</v>
      </c>
    </row>
    <row r="10946" spans="1:10">
      <c r="A10946" s="16" t="s">
        <v>29983</v>
      </c>
      <c r="B10946" s="52" t="s">
        <v>29193</v>
      </c>
      <c r="C10946" s="16" t="str">
        <f t="shared" si="170"/>
        <v>078 - 154</v>
      </c>
      <c r="D10946" s="52" t="s">
        <v>36059</v>
      </c>
      <c r="E10946" s="52" t="s">
        <v>1697</v>
      </c>
      <c r="F10946" s="16" t="s">
        <v>29984</v>
      </c>
      <c r="G10946" s="16" t="s">
        <v>1696</v>
      </c>
      <c r="H10946" s="16" t="s">
        <v>4772</v>
      </c>
      <c r="I10946" s="16" t="s">
        <v>25622</v>
      </c>
    </row>
    <row r="10947" spans="1:10">
      <c r="A10947" s="16" t="s">
        <v>28193</v>
      </c>
      <c r="B10947" s="52" t="s">
        <v>18102</v>
      </c>
      <c r="C10947" s="16" t="str">
        <f t="shared" si="170"/>
        <v>092 - 097</v>
      </c>
      <c r="D10947" s="52" t="s">
        <v>34487</v>
      </c>
      <c r="E10947" s="52" t="s">
        <v>3326</v>
      </c>
      <c r="F10947" s="16" t="s">
        <v>11533</v>
      </c>
      <c r="G10947" s="16" t="s">
        <v>30322</v>
      </c>
      <c r="H10947" s="16" t="s">
        <v>33521</v>
      </c>
      <c r="I10947" s="16" t="s">
        <v>28194</v>
      </c>
      <c r="J10947" s="16"/>
    </row>
    <row r="10948" spans="1:10">
      <c r="A10948" s="16" t="s">
        <v>7055</v>
      </c>
      <c r="B10948" s="52" t="s">
        <v>11918</v>
      </c>
      <c r="C10948" s="16" t="str">
        <f t="shared" ref="C10948:C11011" si="171">MID(A10948,1,3) &amp;" - " &amp;MID(A10948,4,3)</f>
        <v>001 - 303</v>
      </c>
      <c r="D10948" s="52" t="s">
        <v>34487</v>
      </c>
      <c r="E10948" s="52" t="s">
        <v>37671</v>
      </c>
      <c r="F10948" s="16" t="s">
        <v>10415</v>
      </c>
      <c r="G10948" s="16" t="s">
        <v>37670</v>
      </c>
      <c r="H10948" s="16" t="s">
        <v>10732</v>
      </c>
      <c r="I10948" s="16" t="s">
        <v>19964</v>
      </c>
    </row>
    <row r="10949" spans="1:10">
      <c r="A10949" s="16" t="s">
        <v>27002</v>
      </c>
      <c r="B10949" s="52" t="s">
        <v>11919</v>
      </c>
      <c r="C10949" s="16" t="str">
        <f t="shared" si="171"/>
        <v>001 - 305</v>
      </c>
      <c r="D10949" s="52" t="s">
        <v>34487</v>
      </c>
      <c r="E10949" s="52" t="s">
        <v>37671</v>
      </c>
      <c r="F10949" s="16" t="s">
        <v>6454</v>
      </c>
      <c r="G10949" s="16" t="s">
        <v>37670</v>
      </c>
      <c r="H10949" s="16" t="s">
        <v>10732</v>
      </c>
      <c r="I10949" s="16" t="s">
        <v>27003</v>
      </c>
    </row>
    <row r="10950" spans="1:10">
      <c r="A10950" s="16" t="s">
        <v>5128</v>
      </c>
      <c r="B10950" s="52" t="s">
        <v>11919</v>
      </c>
      <c r="C10950" s="16" t="str">
        <f t="shared" si="171"/>
        <v>001 - 937</v>
      </c>
      <c r="D10950" s="52"/>
      <c r="E10950" s="52" t="s">
        <v>37671</v>
      </c>
      <c r="G10950" s="16" t="s">
        <v>37670</v>
      </c>
      <c r="H10950" s="16" t="s">
        <v>10732</v>
      </c>
      <c r="I10950" s="16" t="s">
        <v>27003</v>
      </c>
      <c r="J10950" s="16" t="s">
        <v>34487</v>
      </c>
    </row>
    <row r="10951" spans="1:10">
      <c r="A10951" s="16" t="s">
        <v>27004</v>
      </c>
      <c r="B10951" s="52" t="s">
        <v>9314</v>
      </c>
      <c r="C10951" s="16" t="str">
        <f t="shared" si="171"/>
        <v>001 - 306</v>
      </c>
      <c r="D10951" s="52" t="s">
        <v>34487</v>
      </c>
      <c r="E10951" s="52" t="s">
        <v>37671</v>
      </c>
      <c r="F10951" s="16" t="s">
        <v>25207</v>
      </c>
      <c r="G10951" s="16" t="s">
        <v>37670</v>
      </c>
      <c r="H10951" s="16" t="s">
        <v>10732</v>
      </c>
      <c r="I10951" s="16" t="s">
        <v>26078</v>
      </c>
    </row>
    <row r="10952" spans="1:10">
      <c r="A10952" s="16" t="s">
        <v>26081</v>
      </c>
      <c r="B10952" s="52" t="s">
        <v>9315</v>
      </c>
      <c r="C10952" s="16" t="str">
        <f t="shared" si="171"/>
        <v>001 - 307</v>
      </c>
      <c r="D10952" s="52" t="s">
        <v>34487</v>
      </c>
      <c r="E10952" s="52" t="s">
        <v>37671</v>
      </c>
      <c r="F10952" s="16" t="s">
        <v>29792</v>
      </c>
      <c r="G10952" s="16" t="s">
        <v>37670</v>
      </c>
      <c r="H10952" s="16" t="s">
        <v>10732</v>
      </c>
      <c r="I10952" s="16" t="s">
        <v>29793</v>
      </c>
    </row>
    <row r="10953" spans="1:10">
      <c r="A10953" s="16" t="s">
        <v>4663</v>
      </c>
      <c r="B10953" s="52" t="s">
        <v>6060</v>
      </c>
      <c r="C10953" s="16" t="str">
        <f t="shared" si="171"/>
        <v>004 - 247</v>
      </c>
      <c r="D10953" s="52" t="s">
        <v>34487</v>
      </c>
      <c r="E10953" s="52" t="s">
        <v>10758</v>
      </c>
      <c r="F10953" s="16" t="s">
        <v>5763</v>
      </c>
      <c r="G10953" s="16" t="s">
        <v>10757</v>
      </c>
      <c r="H10953" s="16" t="s">
        <v>10732</v>
      </c>
      <c r="I10953" s="16" t="s">
        <v>4664</v>
      </c>
    </row>
    <row r="10954" spans="1:10">
      <c r="A10954" s="16" t="s">
        <v>7051</v>
      </c>
      <c r="B10954" s="52" t="s">
        <v>9316</v>
      </c>
      <c r="C10954" s="16" t="str">
        <f t="shared" si="171"/>
        <v>001 - 302</v>
      </c>
      <c r="D10954" s="52" t="s">
        <v>36059</v>
      </c>
      <c r="E10954" s="52" t="s">
        <v>37671</v>
      </c>
      <c r="F10954" s="16" t="s">
        <v>6122</v>
      </c>
      <c r="G10954" s="16" t="s">
        <v>37670</v>
      </c>
      <c r="H10954" s="16" t="s">
        <v>10732</v>
      </c>
      <c r="I10954" s="16" t="s">
        <v>7052</v>
      </c>
    </row>
    <row r="10955" spans="1:10">
      <c r="A10955" s="16" t="s">
        <v>14737</v>
      </c>
      <c r="B10955" s="52" t="s">
        <v>10955</v>
      </c>
      <c r="C10955" s="16" t="str">
        <f t="shared" si="171"/>
        <v>002 - 163</v>
      </c>
      <c r="D10955" s="52" t="s">
        <v>36059</v>
      </c>
      <c r="E10955" s="52" t="s">
        <v>36066</v>
      </c>
      <c r="F10955" s="16" t="s">
        <v>37471</v>
      </c>
      <c r="G10955" s="16" t="s">
        <v>20457</v>
      </c>
      <c r="H10955" s="16" t="s">
        <v>10732</v>
      </c>
      <c r="I10955" s="16" t="s">
        <v>14738</v>
      </c>
    </row>
    <row r="10956" spans="1:10">
      <c r="A10956" s="16" t="s">
        <v>19967</v>
      </c>
      <c r="B10956" s="52" t="s">
        <v>9317</v>
      </c>
      <c r="C10956" s="16" t="str">
        <f t="shared" si="171"/>
        <v>001 - 304</v>
      </c>
      <c r="D10956" s="52" t="s">
        <v>36059</v>
      </c>
      <c r="E10956" s="52" t="s">
        <v>37671</v>
      </c>
      <c r="F10956" s="16" t="s">
        <v>25452</v>
      </c>
      <c r="G10956" s="16" t="s">
        <v>37670</v>
      </c>
      <c r="H10956" s="16" t="s">
        <v>10732</v>
      </c>
      <c r="I10956" s="16" t="s">
        <v>19968</v>
      </c>
    </row>
    <row r="10957" spans="1:10">
      <c r="A10957" s="16" t="s">
        <v>14441</v>
      </c>
      <c r="B10957" s="52" t="s">
        <v>4081</v>
      </c>
      <c r="C10957" s="16" t="str">
        <f t="shared" si="171"/>
        <v>018 - 887</v>
      </c>
      <c r="D10957" s="52"/>
      <c r="E10957" s="52" t="s">
        <v>35975</v>
      </c>
      <c r="F10957" s="16"/>
      <c r="G10957" s="16" t="s">
        <v>35974</v>
      </c>
      <c r="H10957" s="16" t="s">
        <v>32666</v>
      </c>
      <c r="I10957" s="16" t="s">
        <v>14442</v>
      </c>
      <c r="J10957" s="16" t="s">
        <v>34487</v>
      </c>
    </row>
    <row r="10958" spans="1:10">
      <c r="A10958" s="16" t="s">
        <v>26054</v>
      </c>
      <c r="B10958" s="52" t="s">
        <v>17136</v>
      </c>
      <c r="C10958" s="16" t="str">
        <f t="shared" si="171"/>
        <v>063 - 087</v>
      </c>
      <c r="D10958" s="52" t="s">
        <v>36059</v>
      </c>
      <c r="E10958" s="52" t="s">
        <v>30281</v>
      </c>
      <c r="F10958" s="16" t="s">
        <v>11377</v>
      </c>
      <c r="G10958" s="16" t="s">
        <v>30319</v>
      </c>
      <c r="H10958" s="16" t="s">
        <v>30282</v>
      </c>
      <c r="I10958" s="16" t="s">
        <v>26055</v>
      </c>
      <c r="J10958" s="16"/>
    </row>
    <row r="10959" spans="1:10">
      <c r="A10959" s="16" t="s">
        <v>37452</v>
      </c>
      <c r="B10959" s="52" t="s">
        <v>21792</v>
      </c>
      <c r="C10959" s="16" t="str">
        <f t="shared" si="171"/>
        <v>006 - 186</v>
      </c>
      <c r="D10959" s="52" t="s">
        <v>36059</v>
      </c>
      <c r="E10959" s="52" t="s">
        <v>26671</v>
      </c>
      <c r="F10959" s="16" t="s">
        <v>18688</v>
      </c>
      <c r="G10959" s="16" t="s">
        <v>26670</v>
      </c>
      <c r="H10959" s="16" t="s">
        <v>10732</v>
      </c>
      <c r="I10959" s="16" t="s">
        <v>37453</v>
      </c>
    </row>
    <row r="10960" spans="1:10">
      <c r="A10960" s="16" t="s">
        <v>35735</v>
      </c>
      <c r="B10960" s="52" t="s">
        <v>36441</v>
      </c>
      <c r="C10960" s="16" t="str">
        <f t="shared" si="171"/>
        <v>086 - 020</v>
      </c>
      <c r="D10960" s="52" t="s">
        <v>34487</v>
      </c>
      <c r="E10960" s="52" t="s">
        <v>23301</v>
      </c>
      <c r="F10960" s="16" t="s">
        <v>23299</v>
      </c>
      <c r="G10960" s="16" t="s">
        <v>23300</v>
      </c>
      <c r="H10960" s="16" t="s">
        <v>29917</v>
      </c>
      <c r="I10960" s="16" t="s">
        <v>35736</v>
      </c>
    </row>
    <row r="10961" spans="1:10">
      <c r="A10961" s="16" t="s">
        <v>2316</v>
      </c>
      <c r="B10961" s="52" t="s">
        <v>5623</v>
      </c>
      <c r="C10961" s="16" t="str">
        <f t="shared" si="171"/>
        <v>015 - 981</v>
      </c>
      <c r="D10961" s="52"/>
      <c r="E10961" s="52" t="s">
        <v>32665</v>
      </c>
      <c r="G10961" s="16" t="s">
        <v>32664</v>
      </c>
      <c r="H10961" s="16" t="s">
        <v>32666</v>
      </c>
      <c r="I10961" s="16" t="s">
        <v>2317</v>
      </c>
      <c r="J10961" s="16" t="s">
        <v>34487</v>
      </c>
    </row>
    <row r="10962" spans="1:10">
      <c r="A10962" s="16" t="s">
        <v>2188</v>
      </c>
      <c r="B10962" s="52" t="s">
        <v>18103</v>
      </c>
      <c r="C10962" s="16" t="str">
        <f t="shared" si="171"/>
        <v>092 - 098</v>
      </c>
      <c r="D10962" s="52" t="s">
        <v>34487</v>
      </c>
      <c r="E10962" s="52" t="s">
        <v>3326</v>
      </c>
      <c r="F10962" s="16" t="s">
        <v>11533</v>
      </c>
      <c r="G10962" s="16" t="s">
        <v>30322</v>
      </c>
      <c r="H10962" s="16" t="s">
        <v>33521</v>
      </c>
      <c r="I10962" s="16" t="s">
        <v>2189</v>
      </c>
    </row>
    <row r="10963" spans="1:10">
      <c r="A10963" s="16" t="s">
        <v>7115</v>
      </c>
      <c r="B10963" s="52" t="s">
        <v>711</v>
      </c>
      <c r="C10963" s="16" t="str">
        <f t="shared" si="171"/>
        <v>015 - 239</v>
      </c>
      <c r="D10963" s="52" t="s">
        <v>36059</v>
      </c>
      <c r="E10963" s="52" t="s">
        <v>32665</v>
      </c>
      <c r="F10963" s="16" t="s">
        <v>7116</v>
      </c>
      <c r="G10963" s="16" t="s">
        <v>32664</v>
      </c>
      <c r="H10963" s="16" t="s">
        <v>32666</v>
      </c>
      <c r="I10963" s="16" t="s">
        <v>7117</v>
      </c>
    </row>
    <row r="10964" spans="1:10">
      <c r="A10964" s="16" t="s">
        <v>21261</v>
      </c>
      <c r="B10964" s="52" t="s">
        <v>18104</v>
      </c>
      <c r="C10964" s="16" t="str">
        <f t="shared" si="171"/>
        <v>092 - 100</v>
      </c>
      <c r="D10964" s="52" t="s">
        <v>34487</v>
      </c>
      <c r="E10964" s="52" t="s">
        <v>3326</v>
      </c>
      <c r="F10964" s="16" t="s">
        <v>21262</v>
      </c>
      <c r="G10964" s="16" t="s">
        <v>30322</v>
      </c>
      <c r="H10964" s="16" t="s">
        <v>33521</v>
      </c>
      <c r="I10964" s="16" t="s">
        <v>21263</v>
      </c>
    </row>
    <row r="10965" spans="1:10">
      <c r="A10965" s="16" t="s">
        <v>26962</v>
      </c>
      <c r="B10965" s="52" t="s">
        <v>8442</v>
      </c>
      <c r="C10965" s="16" t="str">
        <f t="shared" si="171"/>
        <v>092 - 101</v>
      </c>
      <c r="D10965" s="52" t="s">
        <v>36059</v>
      </c>
      <c r="E10965" s="52" t="s">
        <v>3326</v>
      </c>
      <c r="F10965" s="16" t="s">
        <v>29606</v>
      </c>
      <c r="G10965" s="16" t="s">
        <v>30322</v>
      </c>
      <c r="H10965" s="16" t="s">
        <v>33521</v>
      </c>
      <c r="I10965" s="16" t="s">
        <v>29607</v>
      </c>
    </row>
    <row r="10966" spans="1:10">
      <c r="A10966" s="16" t="s">
        <v>29058</v>
      </c>
      <c r="B10966" s="52" t="s">
        <v>8443</v>
      </c>
      <c r="C10966" s="16" t="str">
        <f t="shared" si="171"/>
        <v>092 - 102</v>
      </c>
      <c r="D10966" s="52" t="s">
        <v>34487</v>
      </c>
      <c r="E10966" s="52" t="s">
        <v>3326</v>
      </c>
      <c r="F10966" s="16" t="s">
        <v>36750</v>
      </c>
      <c r="G10966" s="16" t="s">
        <v>30322</v>
      </c>
      <c r="H10966" s="16" t="s">
        <v>33521</v>
      </c>
      <c r="I10966" s="16" t="s">
        <v>27384</v>
      </c>
    </row>
    <row r="10967" spans="1:10">
      <c r="A10967" s="16" t="s">
        <v>29794</v>
      </c>
      <c r="B10967" s="52" t="s">
        <v>9318</v>
      </c>
      <c r="C10967" s="16" t="str">
        <f t="shared" si="171"/>
        <v>001 - 308</v>
      </c>
      <c r="D10967" s="52" t="s">
        <v>36059</v>
      </c>
      <c r="E10967" s="52" t="s">
        <v>37671</v>
      </c>
      <c r="F10967" s="16" t="s">
        <v>29795</v>
      </c>
      <c r="G10967" s="16" t="s">
        <v>37670</v>
      </c>
      <c r="H10967" s="16" t="s">
        <v>10732</v>
      </c>
      <c r="I10967" s="16" t="s">
        <v>29796</v>
      </c>
    </row>
    <row r="10968" spans="1:10">
      <c r="A10968" s="16" t="s">
        <v>13213</v>
      </c>
      <c r="B10968" s="52" t="s">
        <v>10956</v>
      </c>
      <c r="C10968" s="16" t="str">
        <f t="shared" si="171"/>
        <v>002 - 164</v>
      </c>
      <c r="D10968" s="52" t="s">
        <v>36059</v>
      </c>
      <c r="E10968" s="52" t="s">
        <v>36066</v>
      </c>
      <c r="F10968" s="16" t="s">
        <v>32341</v>
      </c>
      <c r="G10968" s="16" t="s">
        <v>20457</v>
      </c>
      <c r="H10968" s="16" t="s">
        <v>10732</v>
      </c>
      <c r="I10968" s="16" t="s">
        <v>13214</v>
      </c>
    </row>
    <row r="10969" spans="1:10">
      <c r="A10969" s="16" t="s">
        <v>28516</v>
      </c>
      <c r="B10969" s="52" t="s">
        <v>6841</v>
      </c>
      <c r="C10969" s="16" t="str">
        <f t="shared" si="171"/>
        <v>008 - 841</v>
      </c>
      <c r="D10969" s="52"/>
      <c r="E10969" s="52" t="s">
        <v>16664</v>
      </c>
      <c r="F10969" s="16"/>
      <c r="G10969" s="16" t="s">
        <v>16663</v>
      </c>
      <c r="H10969" s="16" t="s">
        <v>34573</v>
      </c>
      <c r="I10969" s="16" t="s">
        <v>28517</v>
      </c>
      <c r="J10969" s="16" t="s">
        <v>34487</v>
      </c>
    </row>
    <row r="10970" spans="1:10">
      <c r="A10970" s="16" t="s">
        <v>22427</v>
      </c>
      <c r="B10970" s="52" t="s">
        <v>12123</v>
      </c>
      <c r="C10970" s="16" t="str">
        <f t="shared" si="171"/>
        <v>095 - 072</v>
      </c>
      <c r="D10970" s="52" t="s">
        <v>34487</v>
      </c>
      <c r="E10970" s="52" t="s">
        <v>5719</v>
      </c>
      <c r="F10970" s="16" t="s">
        <v>36792</v>
      </c>
      <c r="G10970" s="16" t="s">
        <v>29627</v>
      </c>
      <c r="H10970" s="16" t="s">
        <v>33521</v>
      </c>
      <c r="I10970" s="16" t="s">
        <v>33623</v>
      </c>
    </row>
    <row r="10971" spans="1:10">
      <c r="A10971" s="16" t="s">
        <v>16470</v>
      </c>
      <c r="B10971" s="52" t="s">
        <v>13818</v>
      </c>
      <c r="C10971" s="16" t="str">
        <f t="shared" si="171"/>
        <v>066 - 106</v>
      </c>
      <c r="D10971" s="52" t="s">
        <v>34487</v>
      </c>
      <c r="E10971" s="52" t="s">
        <v>3383</v>
      </c>
      <c r="F10971" s="16" t="s">
        <v>3400</v>
      </c>
      <c r="G10971" s="16" t="s">
        <v>3382</v>
      </c>
      <c r="H10971" s="16" t="s">
        <v>15395</v>
      </c>
      <c r="I10971" s="16" t="s">
        <v>9311</v>
      </c>
    </row>
    <row r="10972" spans="1:10">
      <c r="A10972" s="16" t="s">
        <v>16841</v>
      </c>
      <c r="B10972" s="52" t="s">
        <v>93</v>
      </c>
      <c r="C10972" s="16" t="str">
        <f t="shared" si="171"/>
        <v>024 - 118</v>
      </c>
      <c r="D10972" s="52" t="s">
        <v>36059</v>
      </c>
      <c r="E10972" s="52" t="s">
        <v>26794</v>
      </c>
      <c r="F10972" s="16" t="s">
        <v>6605</v>
      </c>
      <c r="G10972" s="16" t="s">
        <v>26793</v>
      </c>
      <c r="H10972" s="16" t="s">
        <v>32660</v>
      </c>
      <c r="I10972" s="16" t="s">
        <v>16842</v>
      </c>
    </row>
    <row r="10973" spans="1:10">
      <c r="A10973" s="16" t="s">
        <v>37636</v>
      </c>
      <c r="B10973" s="52" t="s">
        <v>6842</v>
      </c>
      <c r="C10973" s="16" t="str">
        <f t="shared" si="171"/>
        <v>008 - 842</v>
      </c>
      <c r="D10973" s="52"/>
      <c r="E10973" s="52" t="s">
        <v>16664</v>
      </c>
      <c r="F10973" s="16"/>
      <c r="G10973" s="16" t="s">
        <v>16663</v>
      </c>
      <c r="H10973" s="16" t="s">
        <v>34573</v>
      </c>
      <c r="I10973" s="16" t="s">
        <v>37637</v>
      </c>
      <c r="J10973" s="16" t="s">
        <v>34487</v>
      </c>
    </row>
    <row r="10974" spans="1:10">
      <c r="A10974" s="16" t="s">
        <v>31349</v>
      </c>
      <c r="B10974" s="52" t="s">
        <v>11034</v>
      </c>
      <c r="C10974" s="16" t="str">
        <f t="shared" si="171"/>
        <v>022 - 940</v>
      </c>
      <c r="D10974" s="52"/>
      <c r="E10974" s="52" t="s">
        <v>4777</v>
      </c>
      <c r="G10974" s="16" t="s">
        <v>4776</v>
      </c>
      <c r="H10974" s="16" t="s">
        <v>4778</v>
      </c>
      <c r="I10974" s="16" t="s">
        <v>31350</v>
      </c>
      <c r="J10974" s="16" t="s">
        <v>34487</v>
      </c>
    </row>
    <row r="10975" spans="1:10">
      <c r="A10975" s="16" t="s">
        <v>31355</v>
      </c>
      <c r="B10975" s="52" t="s">
        <v>11035</v>
      </c>
      <c r="C10975" s="16" t="str">
        <f t="shared" si="171"/>
        <v>022 - 941</v>
      </c>
      <c r="D10975" s="52"/>
      <c r="E10975" s="52" t="s">
        <v>4777</v>
      </c>
      <c r="G10975" s="16" t="s">
        <v>4776</v>
      </c>
      <c r="H10975" s="16" t="s">
        <v>4778</v>
      </c>
      <c r="I10975" s="16" t="s">
        <v>31356</v>
      </c>
      <c r="J10975" s="16" t="s">
        <v>34487</v>
      </c>
    </row>
    <row r="10976" spans="1:10">
      <c r="A10976" s="16" t="s">
        <v>11108</v>
      </c>
      <c r="B10976" s="52" t="s">
        <v>23449</v>
      </c>
      <c r="C10976" s="16" t="str">
        <f t="shared" si="171"/>
        <v>031 - 877</v>
      </c>
      <c r="D10976" s="52"/>
      <c r="E10976" s="52" t="s">
        <v>7531</v>
      </c>
      <c r="F10976" s="16"/>
      <c r="G10976" s="16" t="s">
        <v>7530</v>
      </c>
      <c r="H10976" s="16" t="s">
        <v>30334</v>
      </c>
      <c r="I10976" s="16" t="s">
        <v>11109</v>
      </c>
      <c r="J10976" s="16" t="s">
        <v>34487</v>
      </c>
    </row>
    <row r="10977" spans="1:10">
      <c r="A10977" s="16" t="s">
        <v>11732</v>
      </c>
      <c r="B10977" s="52" t="s">
        <v>6843</v>
      </c>
      <c r="C10977" s="16" t="str">
        <f t="shared" si="171"/>
        <v>008 - 843</v>
      </c>
      <c r="D10977" s="52"/>
      <c r="E10977" s="52" t="s">
        <v>16664</v>
      </c>
      <c r="G10977" s="16" t="s">
        <v>16663</v>
      </c>
      <c r="H10977" s="16" t="s">
        <v>34573</v>
      </c>
      <c r="I10977" s="16" t="s">
        <v>11733</v>
      </c>
      <c r="J10977" s="16" t="s">
        <v>34487</v>
      </c>
    </row>
    <row r="10978" spans="1:10">
      <c r="A10978" s="16" t="s">
        <v>3168</v>
      </c>
      <c r="B10978" s="52" t="s">
        <v>945</v>
      </c>
      <c r="C10978" s="16" t="str">
        <f t="shared" si="171"/>
        <v>008 - 844</v>
      </c>
      <c r="D10978" s="52"/>
      <c r="E10978" s="52" t="s">
        <v>16664</v>
      </c>
      <c r="F10978" s="16"/>
      <c r="G10978" s="16" t="s">
        <v>16663</v>
      </c>
      <c r="H10978" s="16" t="s">
        <v>34573</v>
      </c>
      <c r="I10978" s="16" t="s">
        <v>3169</v>
      </c>
      <c r="J10978" s="16" t="s">
        <v>34487</v>
      </c>
    </row>
    <row r="10979" spans="1:10">
      <c r="A10979" s="16" t="s">
        <v>25552</v>
      </c>
      <c r="B10979" s="52" t="s">
        <v>19687</v>
      </c>
      <c r="C10979" s="16" t="str">
        <f t="shared" si="171"/>
        <v>007 - 074</v>
      </c>
      <c r="D10979" s="52" t="s">
        <v>34487</v>
      </c>
      <c r="E10979" s="52" t="s">
        <v>14662</v>
      </c>
      <c r="F10979" s="16" t="s">
        <v>25553</v>
      </c>
      <c r="G10979" s="16" t="s">
        <v>14661</v>
      </c>
      <c r="H10979" s="16" t="s">
        <v>14663</v>
      </c>
      <c r="I10979" s="16" t="s">
        <v>25554</v>
      </c>
    </row>
    <row r="10980" spans="1:10">
      <c r="A10980" s="16" t="s">
        <v>535</v>
      </c>
      <c r="B10980" s="52" t="s">
        <v>23450</v>
      </c>
      <c r="C10980" s="16" t="str">
        <f t="shared" si="171"/>
        <v>031 - 025</v>
      </c>
      <c r="D10980" s="52" t="s">
        <v>36059</v>
      </c>
      <c r="E10980" s="52" t="s">
        <v>7531</v>
      </c>
      <c r="F10980" s="16" t="s">
        <v>25920</v>
      </c>
      <c r="G10980" s="16" t="s">
        <v>7530</v>
      </c>
      <c r="H10980" s="16" t="s">
        <v>30334</v>
      </c>
      <c r="I10980" s="16" t="s">
        <v>536</v>
      </c>
      <c r="J10980" s="16"/>
    </row>
    <row r="10981" spans="1:10">
      <c r="A10981" s="16" t="s">
        <v>16471</v>
      </c>
      <c r="B10981" s="52" t="s">
        <v>18444</v>
      </c>
      <c r="C10981" s="16" t="str">
        <f t="shared" si="171"/>
        <v>066 - 107</v>
      </c>
      <c r="D10981" s="52" t="s">
        <v>34487</v>
      </c>
      <c r="E10981" s="52" t="s">
        <v>3383</v>
      </c>
      <c r="F10981" s="16" t="s">
        <v>3387</v>
      </c>
      <c r="G10981" s="16" t="s">
        <v>3382</v>
      </c>
      <c r="H10981" s="16" t="s">
        <v>15395</v>
      </c>
      <c r="I10981" s="16" t="s">
        <v>34023</v>
      </c>
    </row>
    <row r="10982" spans="1:10">
      <c r="A10982" s="16" t="s">
        <v>976</v>
      </c>
      <c r="B10982" s="52" t="s">
        <v>26207</v>
      </c>
      <c r="C10982" s="16" t="str">
        <f t="shared" si="171"/>
        <v>003 - 163</v>
      </c>
      <c r="D10982" s="52" t="s">
        <v>34487</v>
      </c>
      <c r="E10982" s="52" t="s">
        <v>3328</v>
      </c>
      <c r="F10982" s="16" t="s">
        <v>19130</v>
      </c>
      <c r="G10982" s="16" t="s">
        <v>10731</v>
      </c>
      <c r="H10982" s="16" t="s">
        <v>10732</v>
      </c>
      <c r="I10982" s="16" t="s">
        <v>27060</v>
      </c>
      <c r="J10982" s="16" t="s">
        <v>7990</v>
      </c>
    </row>
    <row r="10983" spans="1:10">
      <c r="A10983" s="16" t="s">
        <v>27059</v>
      </c>
      <c r="B10983" s="52" t="s">
        <v>14203</v>
      </c>
      <c r="C10983" s="16" t="str">
        <f t="shared" si="171"/>
        <v>103 - 076</v>
      </c>
      <c r="D10983" s="52" t="s">
        <v>34487</v>
      </c>
      <c r="E10983" s="52" t="s">
        <v>14668</v>
      </c>
      <c r="F10983" s="16" t="s">
        <v>19598</v>
      </c>
      <c r="G10983" s="16" t="s">
        <v>14667</v>
      </c>
      <c r="H10983" s="16" t="s">
        <v>10732</v>
      </c>
      <c r="I10983" s="16" t="s">
        <v>27060</v>
      </c>
    </row>
    <row r="10984" spans="1:10">
      <c r="A10984" s="16" t="s">
        <v>20627</v>
      </c>
      <c r="B10984" s="52" t="s">
        <v>15756</v>
      </c>
      <c r="C10984" s="16" t="str">
        <f t="shared" si="171"/>
        <v>020 - 068</v>
      </c>
      <c r="D10984" s="52" t="s">
        <v>36059</v>
      </c>
      <c r="E10984" s="52" t="s">
        <v>26789</v>
      </c>
      <c r="F10984" s="16" t="s">
        <v>20628</v>
      </c>
      <c r="G10984" s="16" t="s">
        <v>26788</v>
      </c>
      <c r="H10984" s="16" t="s">
        <v>32666</v>
      </c>
      <c r="I10984" s="16" t="s">
        <v>20629</v>
      </c>
    </row>
    <row r="10985" spans="1:10">
      <c r="A10985" s="16" t="s">
        <v>3162</v>
      </c>
      <c r="B10985" s="52" t="s">
        <v>25043</v>
      </c>
      <c r="C10985" s="16" t="str">
        <f t="shared" si="171"/>
        <v>016 - 242</v>
      </c>
      <c r="D10985" s="52" t="s">
        <v>34487</v>
      </c>
      <c r="E10985" s="52" t="s">
        <v>10742</v>
      </c>
      <c r="F10985" s="16" t="s">
        <v>10740</v>
      </c>
      <c r="G10985" s="16" t="s">
        <v>10741</v>
      </c>
      <c r="H10985" s="16" t="s">
        <v>32666</v>
      </c>
      <c r="I10985" s="16" t="s">
        <v>5243</v>
      </c>
    </row>
    <row r="10986" spans="1:10">
      <c r="A10986" s="16" t="s">
        <v>15695</v>
      </c>
      <c r="B10986" s="52" t="s">
        <v>25044</v>
      </c>
      <c r="C10986" s="16" t="str">
        <f t="shared" si="171"/>
        <v>016 - 882</v>
      </c>
      <c r="D10986" s="52"/>
      <c r="E10986" s="52" t="s">
        <v>10742</v>
      </c>
      <c r="F10986" s="16"/>
      <c r="G10986" s="16" t="s">
        <v>10741</v>
      </c>
      <c r="H10986" s="16" t="s">
        <v>32666</v>
      </c>
      <c r="I10986" s="16" t="s">
        <v>15696</v>
      </c>
      <c r="J10986" s="16" t="s">
        <v>34487</v>
      </c>
    </row>
    <row r="10987" spans="1:10">
      <c r="A10987" s="16" t="s">
        <v>15578</v>
      </c>
      <c r="B10987" s="52" t="s">
        <v>25045</v>
      </c>
      <c r="C10987" s="16" t="str">
        <f t="shared" si="171"/>
        <v>016 - 883</v>
      </c>
      <c r="D10987" s="52"/>
      <c r="E10987" s="52" t="s">
        <v>10742</v>
      </c>
      <c r="F10987" s="16"/>
      <c r="G10987" s="16" t="s">
        <v>10741</v>
      </c>
      <c r="H10987" s="16" t="s">
        <v>32666</v>
      </c>
      <c r="I10987" s="16" t="s">
        <v>32526</v>
      </c>
      <c r="J10987" s="16" t="s">
        <v>34487</v>
      </c>
    </row>
    <row r="10988" spans="1:10">
      <c r="A10988" s="16" t="s">
        <v>4941</v>
      </c>
      <c r="B10988" s="52" t="s">
        <v>19211</v>
      </c>
      <c r="C10988" s="16" t="str">
        <f t="shared" si="171"/>
        <v>026 - 091</v>
      </c>
      <c r="D10988" s="52" t="s">
        <v>36059</v>
      </c>
      <c r="E10988" s="52" t="s">
        <v>8857</v>
      </c>
      <c r="F10988" s="16" t="s">
        <v>12032</v>
      </c>
      <c r="G10988" s="16" t="s">
        <v>8856</v>
      </c>
      <c r="H10988" s="16" t="s">
        <v>32660</v>
      </c>
      <c r="I10988" s="16" t="s">
        <v>4942</v>
      </c>
    </row>
    <row r="10989" spans="1:10">
      <c r="A10989" s="16" t="s">
        <v>5522</v>
      </c>
      <c r="B10989" s="52" t="s">
        <v>25046</v>
      </c>
      <c r="C10989" s="16" t="str">
        <f t="shared" si="171"/>
        <v>016 - 884</v>
      </c>
      <c r="D10989" s="52"/>
      <c r="E10989" s="52" t="s">
        <v>10742</v>
      </c>
      <c r="F10989" s="16"/>
      <c r="G10989" s="16" t="s">
        <v>10741</v>
      </c>
      <c r="H10989" s="16" t="s">
        <v>32666</v>
      </c>
      <c r="I10989" s="16" t="s">
        <v>5523</v>
      </c>
      <c r="J10989" s="16" t="s">
        <v>34487</v>
      </c>
    </row>
    <row r="10990" spans="1:10">
      <c r="A10990" s="16" t="s">
        <v>31533</v>
      </c>
      <c r="B10990" s="52" t="s">
        <v>25047</v>
      </c>
      <c r="C10990" s="16" t="str">
        <f t="shared" si="171"/>
        <v>016 - 243</v>
      </c>
      <c r="D10990" s="52" t="s">
        <v>34487</v>
      </c>
      <c r="E10990" s="52" t="s">
        <v>10742</v>
      </c>
      <c r="F10990" s="16" t="s">
        <v>36153</v>
      </c>
      <c r="G10990" s="16" t="s">
        <v>10741</v>
      </c>
      <c r="H10990" s="16" t="s">
        <v>32666</v>
      </c>
      <c r="I10990" s="16" t="s">
        <v>31534</v>
      </c>
    </row>
    <row r="10991" spans="1:10">
      <c r="A10991" s="16" t="s">
        <v>9746</v>
      </c>
      <c r="B10991" s="52" t="s">
        <v>4082</v>
      </c>
      <c r="C10991" s="16" t="str">
        <f t="shared" si="171"/>
        <v>018 - 888</v>
      </c>
      <c r="D10991" s="52"/>
      <c r="E10991" s="52" t="s">
        <v>35975</v>
      </c>
      <c r="F10991" s="16"/>
      <c r="G10991" s="16" t="s">
        <v>35974</v>
      </c>
      <c r="H10991" s="16" t="s">
        <v>32666</v>
      </c>
      <c r="I10991" s="16" t="s">
        <v>9747</v>
      </c>
      <c r="J10991" s="16" t="s">
        <v>34487</v>
      </c>
    </row>
    <row r="10992" spans="1:10">
      <c r="A10992" s="16" t="s">
        <v>3151</v>
      </c>
      <c r="B10992" s="52" t="s">
        <v>712</v>
      </c>
      <c r="C10992" s="16" t="str">
        <f t="shared" si="171"/>
        <v>015 - 241</v>
      </c>
      <c r="D10992" s="52" t="s">
        <v>36059</v>
      </c>
      <c r="E10992" s="52" t="s">
        <v>32665</v>
      </c>
      <c r="F10992" s="16" t="s">
        <v>3152</v>
      </c>
      <c r="G10992" s="16" t="s">
        <v>32664</v>
      </c>
      <c r="H10992" s="16" t="s">
        <v>32666</v>
      </c>
      <c r="I10992" s="16" t="s">
        <v>3153</v>
      </c>
    </row>
    <row r="10993" spans="1:10">
      <c r="A10993" s="16" t="s">
        <v>5244</v>
      </c>
      <c r="B10993" s="52" t="s">
        <v>713</v>
      </c>
      <c r="C10993" s="16" t="str">
        <f t="shared" si="171"/>
        <v>015 - 242</v>
      </c>
      <c r="D10993" s="52" t="s">
        <v>36059</v>
      </c>
      <c r="E10993" s="52" t="s">
        <v>32665</v>
      </c>
      <c r="F10993" s="16" t="s">
        <v>21703</v>
      </c>
      <c r="G10993" s="16" t="s">
        <v>32664</v>
      </c>
      <c r="H10993" s="16" t="s">
        <v>32666</v>
      </c>
      <c r="I10993" s="16" t="s">
        <v>5245</v>
      </c>
    </row>
    <row r="10994" spans="1:10">
      <c r="A10994" s="16" t="s">
        <v>2283</v>
      </c>
      <c r="B10994" s="52" t="s">
        <v>31333</v>
      </c>
      <c r="C10994" s="16" t="str">
        <f t="shared" si="171"/>
        <v>013 - 959</v>
      </c>
      <c r="D10994" s="52"/>
      <c r="E10994" s="52" t="s">
        <v>26240</v>
      </c>
      <c r="G10994" s="16" t="s">
        <v>26239</v>
      </c>
      <c r="H10994" s="16" t="s">
        <v>32666</v>
      </c>
      <c r="I10994" s="16" t="s">
        <v>2284</v>
      </c>
      <c r="J10994" s="16" t="s">
        <v>34487</v>
      </c>
    </row>
    <row r="10995" spans="1:10">
      <c r="A10995" s="16" t="s">
        <v>15870</v>
      </c>
      <c r="B10995" s="52" t="s">
        <v>6061</v>
      </c>
      <c r="C10995" s="16" t="str">
        <f t="shared" si="171"/>
        <v>004 - 248</v>
      </c>
      <c r="D10995" s="52" t="s">
        <v>34487</v>
      </c>
      <c r="E10995" s="52" t="s">
        <v>10758</v>
      </c>
      <c r="F10995" s="16" t="s">
        <v>10756</v>
      </c>
      <c r="G10995" s="16" t="s">
        <v>10757</v>
      </c>
      <c r="H10995" s="16" t="s">
        <v>10732</v>
      </c>
      <c r="I10995" s="16" t="s">
        <v>15871</v>
      </c>
    </row>
    <row r="10996" spans="1:10">
      <c r="A10996" s="16" t="s">
        <v>31925</v>
      </c>
      <c r="B10996" s="52" t="s">
        <v>28497</v>
      </c>
      <c r="C10996" s="16" t="str">
        <f t="shared" si="171"/>
        <v>012 - 903</v>
      </c>
      <c r="D10996" s="52"/>
      <c r="E10996" s="52" t="s">
        <v>18879</v>
      </c>
      <c r="F10996" s="16"/>
      <c r="G10996" s="16" t="s">
        <v>26253</v>
      </c>
      <c r="H10996" s="16" t="s">
        <v>32666</v>
      </c>
      <c r="I10996" s="16" t="s">
        <v>28824</v>
      </c>
      <c r="J10996" s="16" t="s">
        <v>34487</v>
      </c>
    </row>
    <row r="10997" spans="1:10">
      <c r="A10997" s="16" t="s">
        <v>31018</v>
      </c>
      <c r="B10997" s="52" t="s">
        <v>34851</v>
      </c>
      <c r="C10997" s="16" t="str">
        <f t="shared" si="171"/>
        <v>070 - 084</v>
      </c>
      <c r="D10997" s="52" t="s">
        <v>34487</v>
      </c>
      <c r="E10997" s="52" t="s">
        <v>23672</v>
      </c>
      <c r="F10997" s="16" t="s">
        <v>31019</v>
      </c>
      <c r="G10997" s="16" t="s">
        <v>23671</v>
      </c>
      <c r="H10997" s="16" t="s">
        <v>10748</v>
      </c>
      <c r="I10997" s="16" t="s">
        <v>31020</v>
      </c>
    </row>
    <row r="10998" spans="1:10">
      <c r="A10998" s="16" t="s">
        <v>26114</v>
      </c>
      <c r="B10998" s="52" t="s">
        <v>20378</v>
      </c>
      <c r="C10998" s="16" t="str">
        <f t="shared" si="171"/>
        <v>005 - 120</v>
      </c>
      <c r="D10998" s="52" t="s">
        <v>36059</v>
      </c>
      <c r="E10998" s="52" t="s">
        <v>18693</v>
      </c>
      <c r="F10998" s="16" t="s">
        <v>36051</v>
      </c>
      <c r="G10998" s="16" t="s">
        <v>18692</v>
      </c>
      <c r="H10998" s="16" t="s">
        <v>10732</v>
      </c>
      <c r="I10998" s="16" t="s">
        <v>4879</v>
      </c>
    </row>
    <row r="10999" spans="1:10">
      <c r="A10999" s="16" t="s">
        <v>12673</v>
      </c>
      <c r="B10999" s="52" t="s">
        <v>37779</v>
      </c>
      <c r="C10999" s="16" t="str">
        <f t="shared" si="171"/>
        <v>048 - 050</v>
      </c>
      <c r="D10999" s="52" t="s">
        <v>34487</v>
      </c>
      <c r="E10999" s="52" t="s">
        <v>29538</v>
      </c>
      <c r="F10999" s="16" t="s">
        <v>8007</v>
      </c>
      <c r="G10999" s="16" t="s">
        <v>29537</v>
      </c>
      <c r="H10999" s="16" t="s">
        <v>30328</v>
      </c>
      <c r="I10999" s="16" t="s">
        <v>8008</v>
      </c>
    </row>
    <row r="11000" spans="1:10">
      <c r="A11000" s="16" t="s">
        <v>34375</v>
      </c>
      <c r="B11000" s="52" t="s">
        <v>9319</v>
      </c>
      <c r="C11000" s="16" t="str">
        <f t="shared" si="171"/>
        <v>001 - 309</v>
      </c>
      <c r="D11000" s="52" t="s">
        <v>36059</v>
      </c>
      <c r="E11000" s="52" t="s">
        <v>37671</v>
      </c>
      <c r="F11000" s="16" t="s">
        <v>34376</v>
      </c>
      <c r="G11000" s="16" t="s">
        <v>37670</v>
      </c>
      <c r="H11000" s="16" t="s">
        <v>10732</v>
      </c>
      <c r="I11000" s="16" t="s">
        <v>34377</v>
      </c>
    </row>
    <row r="11001" spans="1:10">
      <c r="A11001" s="16" t="s">
        <v>32944</v>
      </c>
      <c r="B11001" s="52" t="s">
        <v>10957</v>
      </c>
      <c r="C11001" s="16" t="str">
        <f t="shared" si="171"/>
        <v>002 - 829</v>
      </c>
      <c r="D11001" s="52"/>
      <c r="E11001" s="52" t="s">
        <v>36066</v>
      </c>
      <c r="F11001" s="16"/>
      <c r="G11001" s="16" t="s">
        <v>20457</v>
      </c>
      <c r="H11001" s="16" t="s">
        <v>10732</v>
      </c>
      <c r="I11001" s="16" t="s">
        <v>32945</v>
      </c>
      <c r="J11001" s="16" t="s">
        <v>34487</v>
      </c>
    </row>
    <row r="11002" spans="1:10">
      <c r="A11002" s="16" t="s">
        <v>13215</v>
      </c>
      <c r="B11002" s="52" t="s">
        <v>26208</v>
      </c>
      <c r="C11002" s="16" t="str">
        <f t="shared" si="171"/>
        <v>003 - 164</v>
      </c>
      <c r="D11002" s="52" t="s">
        <v>36059</v>
      </c>
      <c r="E11002" s="52" t="s">
        <v>3328</v>
      </c>
      <c r="F11002" s="16" t="s">
        <v>31434</v>
      </c>
      <c r="G11002" s="16" t="s">
        <v>10731</v>
      </c>
      <c r="H11002" s="16" t="s">
        <v>10732</v>
      </c>
      <c r="I11002" s="16" t="s">
        <v>13216</v>
      </c>
    </row>
    <row r="11003" spans="1:10">
      <c r="A11003" s="16" t="s">
        <v>12201</v>
      </c>
      <c r="B11003" s="52" t="s">
        <v>6062</v>
      </c>
      <c r="C11003" s="16" t="str">
        <f t="shared" si="171"/>
        <v>004 - 249</v>
      </c>
      <c r="D11003" s="52" t="s">
        <v>34487</v>
      </c>
      <c r="E11003" s="52" t="s">
        <v>10758</v>
      </c>
      <c r="F11003" s="16" t="s">
        <v>14103</v>
      </c>
      <c r="G11003" s="16" t="s">
        <v>10757</v>
      </c>
      <c r="H11003" s="16" t="s">
        <v>10732</v>
      </c>
      <c r="I11003" s="16" t="s">
        <v>15916</v>
      </c>
    </row>
    <row r="11004" spans="1:10">
      <c r="A11004" s="16" t="s">
        <v>17502</v>
      </c>
      <c r="B11004" s="52" t="s">
        <v>11036</v>
      </c>
      <c r="C11004" s="16" t="str">
        <f t="shared" si="171"/>
        <v>022 - 942</v>
      </c>
      <c r="D11004" s="52"/>
      <c r="E11004" s="52" t="s">
        <v>4777</v>
      </c>
      <c r="G11004" s="16" t="s">
        <v>4776</v>
      </c>
      <c r="H11004" s="16" t="s">
        <v>4778</v>
      </c>
      <c r="I11004" s="16" t="s">
        <v>17503</v>
      </c>
      <c r="J11004" s="16" t="s">
        <v>34487</v>
      </c>
    </row>
    <row r="11005" spans="1:10">
      <c r="A11005" s="16" t="s">
        <v>8233</v>
      </c>
      <c r="B11005" s="52" t="s">
        <v>24477</v>
      </c>
      <c r="C11005" s="16" t="str">
        <f t="shared" si="171"/>
        <v>017 - 202</v>
      </c>
      <c r="D11005" s="52" t="s">
        <v>34487</v>
      </c>
      <c r="E11005" s="52" t="s">
        <v>22538</v>
      </c>
      <c r="F11005" s="16" t="s">
        <v>6945</v>
      </c>
      <c r="G11005" s="16" t="s">
        <v>22537</v>
      </c>
      <c r="H11005" s="16" t="s">
        <v>32666</v>
      </c>
      <c r="I11005" s="16" t="s">
        <v>8234</v>
      </c>
    </row>
    <row r="11006" spans="1:10">
      <c r="A11006" s="16" t="s">
        <v>9831</v>
      </c>
      <c r="B11006" s="52" t="s">
        <v>32952</v>
      </c>
      <c r="C11006" s="16" t="str">
        <f t="shared" si="171"/>
        <v>031 - 732</v>
      </c>
      <c r="D11006" s="52"/>
      <c r="E11006" s="52" t="s">
        <v>7531</v>
      </c>
      <c r="F11006" s="16"/>
      <c r="G11006" s="16" t="s">
        <v>7530</v>
      </c>
      <c r="H11006" s="16" t="s">
        <v>30334</v>
      </c>
      <c r="I11006" s="16" t="s">
        <v>9832</v>
      </c>
      <c r="J11006" s="16" t="s">
        <v>34487</v>
      </c>
    </row>
    <row r="11007" spans="1:10">
      <c r="A11007" s="16" t="s">
        <v>18893</v>
      </c>
      <c r="B11007" s="52" t="s">
        <v>9790</v>
      </c>
      <c r="C11007" s="16" t="str">
        <f t="shared" si="171"/>
        <v>021 - 115</v>
      </c>
      <c r="D11007" s="52" t="s">
        <v>34487</v>
      </c>
      <c r="E11007" s="52" t="s">
        <v>14657</v>
      </c>
      <c r="F11007" s="16" t="s">
        <v>23910</v>
      </c>
      <c r="G11007" s="16" t="s">
        <v>14656</v>
      </c>
      <c r="H11007" s="16" t="s">
        <v>4778</v>
      </c>
      <c r="I11007" s="16" t="s">
        <v>18894</v>
      </c>
    </row>
    <row r="11008" spans="1:10">
      <c r="A11008" s="16" t="s">
        <v>2093</v>
      </c>
      <c r="B11008" s="52" t="s">
        <v>15757</v>
      </c>
      <c r="C11008" s="16" t="str">
        <f t="shared" si="171"/>
        <v>020 - 069</v>
      </c>
      <c r="D11008" s="52" t="s">
        <v>36059</v>
      </c>
      <c r="E11008" s="52" t="s">
        <v>26789</v>
      </c>
      <c r="F11008" s="16" t="s">
        <v>19051</v>
      </c>
      <c r="G11008" s="16" t="s">
        <v>26788</v>
      </c>
      <c r="H11008" s="16" t="s">
        <v>32666</v>
      </c>
      <c r="I11008" s="16" t="s">
        <v>2094</v>
      </c>
    </row>
    <row r="11009" spans="1:10">
      <c r="A11009" s="16" t="s">
        <v>34378</v>
      </c>
      <c r="B11009" s="52" t="s">
        <v>9320</v>
      </c>
      <c r="C11009" s="16" t="str">
        <f t="shared" si="171"/>
        <v>001 - 310</v>
      </c>
      <c r="D11009" s="52" t="s">
        <v>36059</v>
      </c>
      <c r="E11009" s="52" t="s">
        <v>37671</v>
      </c>
      <c r="F11009" s="16" t="s">
        <v>25207</v>
      </c>
      <c r="G11009" s="16" t="s">
        <v>37670</v>
      </c>
      <c r="H11009" s="16" t="s">
        <v>10732</v>
      </c>
      <c r="I11009" s="16" t="s">
        <v>5846</v>
      </c>
    </row>
    <row r="11010" spans="1:10">
      <c r="A11010" s="16" t="s">
        <v>26497</v>
      </c>
      <c r="B11010" s="52" t="s">
        <v>8498</v>
      </c>
      <c r="C11010" s="16" t="str">
        <f t="shared" si="171"/>
        <v>017 - 910</v>
      </c>
      <c r="D11010" s="52"/>
      <c r="E11010" s="52" t="s">
        <v>22538</v>
      </c>
      <c r="F11010" s="16"/>
      <c r="G11010" s="16" t="s">
        <v>22537</v>
      </c>
      <c r="H11010" s="16" t="s">
        <v>32666</v>
      </c>
      <c r="I11010" s="16" t="s">
        <v>26498</v>
      </c>
      <c r="J11010" s="16" t="s">
        <v>34487</v>
      </c>
    </row>
    <row r="11011" spans="1:10">
      <c r="A11011" s="16" t="s">
        <v>24809</v>
      </c>
      <c r="B11011" s="52" t="s">
        <v>8499</v>
      </c>
      <c r="C11011" s="16" t="str">
        <f t="shared" si="171"/>
        <v>017 - 203</v>
      </c>
      <c r="D11011" s="52" t="s">
        <v>36059</v>
      </c>
      <c r="E11011" s="52" t="s">
        <v>22538</v>
      </c>
      <c r="F11011" s="16" t="s">
        <v>22536</v>
      </c>
      <c r="G11011" s="16" t="s">
        <v>22537</v>
      </c>
      <c r="H11011" s="16" t="s">
        <v>32666</v>
      </c>
      <c r="I11011" s="16" t="s">
        <v>24810</v>
      </c>
      <c r="J11011" s="16"/>
    </row>
    <row r="11012" spans="1:10">
      <c r="A11012" s="16" t="s">
        <v>5849</v>
      </c>
      <c r="B11012" s="52" t="s">
        <v>9321</v>
      </c>
      <c r="C11012" s="16" t="str">
        <f t="shared" ref="C11012:C11075" si="172">MID(A11012,1,3) &amp;" - " &amp;MID(A11012,4,3)</f>
        <v>001 - 311</v>
      </c>
      <c r="D11012" s="52" t="s">
        <v>36059</v>
      </c>
      <c r="E11012" s="52" t="s">
        <v>37671</v>
      </c>
      <c r="F11012" s="16" t="s">
        <v>25452</v>
      </c>
      <c r="G11012" s="16" t="s">
        <v>37670</v>
      </c>
      <c r="H11012" s="16" t="s">
        <v>10732</v>
      </c>
      <c r="I11012" s="16" t="s">
        <v>5850</v>
      </c>
    </row>
    <row r="11013" spans="1:10">
      <c r="A11013" s="16" t="s">
        <v>26463</v>
      </c>
      <c r="B11013" s="52" t="s">
        <v>17137</v>
      </c>
      <c r="C11013" s="16" t="str">
        <f t="shared" si="172"/>
        <v>063 - 088</v>
      </c>
      <c r="D11013" s="52" t="s">
        <v>34487</v>
      </c>
      <c r="E11013" s="52" t="s">
        <v>30281</v>
      </c>
      <c r="F11013" s="16" t="s">
        <v>36821</v>
      </c>
      <c r="G11013" s="16" t="s">
        <v>30319</v>
      </c>
      <c r="H11013" s="16" t="s">
        <v>30282</v>
      </c>
      <c r="I11013" s="16" t="s">
        <v>1842</v>
      </c>
    </row>
    <row r="11014" spans="1:10">
      <c r="A11014" s="16" t="s">
        <v>25831</v>
      </c>
      <c r="B11014" s="52" t="s">
        <v>28161</v>
      </c>
      <c r="C11014" s="16" t="str">
        <f t="shared" si="172"/>
        <v>030 - 135</v>
      </c>
      <c r="D11014" s="52" t="s">
        <v>36059</v>
      </c>
      <c r="E11014" s="52" t="s">
        <v>35970</v>
      </c>
      <c r="F11014" s="16" t="s">
        <v>16555</v>
      </c>
      <c r="G11014" s="16" t="s">
        <v>35969</v>
      </c>
      <c r="H11014" s="16" t="s">
        <v>30334</v>
      </c>
      <c r="I11014" s="16" t="s">
        <v>25832</v>
      </c>
    </row>
    <row r="11015" spans="1:10">
      <c r="A11015" s="16" t="s">
        <v>37167</v>
      </c>
      <c r="B11015" s="52" t="s">
        <v>33807</v>
      </c>
      <c r="C11015" s="16" t="str">
        <f t="shared" si="172"/>
        <v>702 - 741</v>
      </c>
      <c r="D11015" s="52"/>
      <c r="E11015" s="52"/>
      <c r="F11015" s="16"/>
      <c r="G11015" s="16" t="s">
        <v>17438</v>
      </c>
      <c r="H11015" s="16" t="s">
        <v>10727</v>
      </c>
      <c r="I11015" s="16" t="s">
        <v>9290</v>
      </c>
      <c r="J11015" s="16" t="s">
        <v>34487</v>
      </c>
    </row>
    <row r="11016" spans="1:10">
      <c r="A11016" s="16" t="s">
        <v>9291</v>
      </c>
      <c r="B11016" s="52" t="s">
        <v>33808</v>
      </c>
      <c r="C11016" s="16" t="str">
        <f t="shared" si="172"/>
        <v>702 - 742</v>
      </c>
      <c r="D11016" s="52"/>
      <c r="E11016" s="52"/>
      <c r="F11016" s="16"/>
      <c r="G11016" s="16" t="s">
        <v>17438</v>
      </c>
      <c r="H11016" s="16" t="s">
        <v>10727</v>
      </c>
      <c r="I11016" s="16" t="s">
        <v>36805</v>
      </c>
      <c r="J11016" s="16" t="s">
        <v>34487</v>
      </c>
    </row>
    <row r="11017" spans="1:10">
      <c r="A11017" s="16" t="s">
        <v>2289</v>
      </c>
      <c r="B11017" s="52" t="s">
        <v>31334</v>
      </c>
      <c r="C11017" s="16" t="str">
        <f t="shared" si="172"/>
        <v>013 - 960</v>
      </c>
      <c r="D11017" s="52"/>
      <c r="E11017" s="52" t="s">
        <v>26240</v>
      </c>
      <c r="G11017" s="16" t="s">
        <v>26239</v>
      </c>
      <c r="H11017" s="16" t="s">
        <v>32666</v>
      </c>
      <c r="I11017" s="16" t="s">
        <v>2290</v>
      </c>
      <c r="J11017" s="16" t="s">
        <v>34487</v>
      </c>
    </row>
    <row r="11018" spans="1:10">
      <c r="A11018" s="16" t="s">
        <v>27221</v>
      </c>
      <c r="B11018" s="52" t="s">
        <v>21793</v>
      </c>
      <c r="C11018" s="16" t="str">
        <f t="shared" si="172"/>
        <v>006 - 187</v>
      </c>
      <c r="D11018" s="52" t="s">
        <v>36059</v>
      </c>
      <c r="E11018" s="52" t="s">
        <v>26671</v>
      </c>
      <c r="F11018" s="16" t="s">
        <v>23424</v>
      </c>
      <c r="G11018" s="16" t="s">
        <v>26670</v>
      </c>
      <c r="H11018" s="16" t="s">
        <v>10732</v>
      </c>
      <c r="I11018" s="16" t="s">
        <v>27222</v>
      </c>
    </row>
    <row r="11019" spans="1:10">
      <c r="A11019" s="16" t="s">
        <v>26264</v>
      </c>
      <c r="B11019" s="52" t="s">
        <v>24308</v>
      </c>
      <c r="C11019" s="16" t="str">
        <f t="shared" si="172"/>
        <v>043 - 057</v>
      </c>
      <c r="D11019" s="52" t="s">
        <v>34487</v>
      </c>
      <c r="E11019" s="52" t="s">
        <v>36775</v>
      </c>
      <c r="F11019" s="16" t="s">
        <v>22778</v>
      </c>
      <c r="G11019" s="16" t="s">
        <v>27380</v>
      </c>
      <c r="H11019" s="16" t="s">
        <v>20397</v>
      </c>
      <c r="I11019" s="16" t="s">
        <v>30865</v>
      </c>
    </row>
    <row r="11020" spans="1:10">
      <c r="A11020" s="16" t="s">
        <v>31491</v>
      </c>
      <c r="B11020" s="52" t="s">
        <v>4083</v>
      </c>
      <c r="C11020" s="16" t="str">
        <f t="shared" si="172"/>
        <v>018 - 181</v>
      </c>
      <c r="D11020" s="52" t="s">
        <v>36059</v>
      </c>
      <c r="E11020" s="52" t="s">
        <v>35975</v>
      </c>
      <c r="F11020" s="16" t="s">
        <v>34298</v>
      </c>
      <c r="G11020" s="16" t="s">
        <v>35974</v>
      </c>
      <c r="H11020" s="16" t="s">
        <v>32666</v>
      </c>
      <c r="I11020" s="16" t="s">
        <v>31492</v>
      </c>
    </row>
    <row r="11021" spans="1:10">
      <c r="A11021" s="16" t="s">
        <v>5853</v>
      </c>
      <c r="B11021" s="52" t="s">
        <v>9322</v>
      </c>
      <c r="C11021" s="16" t="str">
        <f t="shared" si="172"/>
        <v>001 - 312</v>
      </c>
      <c r="D11021" s="52" t="s">
        <v>34487</v>
      </c>
      <c r="E11021" s="52" t="s">
        <v>37671</v>
      </c>
      <c r="F11021" s="16" t="s">
        <v>35568</v>
      </c>
      <c r="G11021" s="16" t="s">
        <v>37670</v>
      </c>
      <c r="H11021" s="16" t="s">
        <v>10732</v>
      </c>
      <c r="I11021" s="16" t="s">
        <v>5854</v>
      </c>
    </row>
    <row r="11022" spans="1:10">
      <c r="A11022" s="16" t="s">
        <v>7223</v>
      </c>
      <c r="B11022" s="52" t="s">
        <v>36841</v>
      </c>
      <c r="C11022" s="16" t="str">
        <f t="shared" si="172"/>
        <v>081 - 023</v>
      </c>
      <c r="D11022" s="52" t="s">
        <v>36059</v>
      </c>
      <c r="E11022" s="52" t="s">
        <v>29916</v>
      </c>
      <c r="F11022" s="16" t="s">
        <v>35754</v>
      </c>
      <c r="G11022" s="16" t="s">
        <v>29915</v>
      </c>
      <c r="H11022" s="16" t="s">
        <v>29917</v>
      </c>
      <c r="I11022" s="16" t="s">
        <v>7224</v>
      </c>
    </row>
    <row r="11023" spans="1:10">
      <c r="A11023" s="16" t="s">
        <v>9663</v>
      </c>
      <c r="B11023" s="52" t="s">
        <v>11980</v>
      </c>
      <c r="C11023" s="16" t="str">
        <f t="shared" si="172"/>
        <v>056 - 059</v>
      </c>
      <c r="D11023" s="52" t="s">
        <v>34487</v>
      </c>
      <c r="E11023" s="52" t="s">
        <v>29533</v>
      </c>
      <c r="F11023" s="16" t="s">
        <v>9664</v>
      </c>
      <c r="G11023" s="16" t="s">
        <v>29532</v>
      </c>
      <c r="H11023" s="16" t="s">
        <v>20396</v>
      </c>
      <c r="I11023" s="16" t="s">
        <v>9665</v>
      </c>
      <c r="J11023" s="16"/>
    </row>
    <row r="11024" spans="1:10">
      <c r="A11024" s="16" t="s">
        <v>4355</v>
      </c>
      <c r="B11024" s="52" t="s">
        <v>28906</v>
      </c>
      <c r="C11024" s="16" t="str">
        <f t="shared" si="172"/>
        <v>060 - 091</v>
      </c>
      <c r="D11024" s="52" t="s">
        <v>34487</v>
      </c>
      <c r="E11024" s="52" t="s">
        <v>10737</v>
      </c>
      <c r="F11024" s="16" t="s">
        <v>22872</v>
      </c>
      <c r="G11024" s="16" t="s">
        <v>10736</v>
      </c>
      <c r="H11024" s="16" t="s">
        <v>20396</v>
      </c>
      <c r="I11024" s="16" t="s">
        <v>20351</v>
      </c>
      <c r="J11024" s="16"/>
    </row>
    <row r="11025" spans="1:10">
      <c r="A11025" s="16" t="s">
        <v>11078</v>
      </c>
      <c r="B11025" s="52" t="s">
        <v>2449</v>
      </c>
      <c r="C11025" s="16" t="str">
        <f t="shared" si="172"/>
        <v>060 - 804</v>
      </c>
      <c r="D11025" s="52"/>
      <c r="E11025" s="52" t="s">
        <v>10737</v>
      </c>
      <c r="F11025" s="16"/>
      <c r="G11025" s="16" t="s">
        <v>10736</v>
      </c>
      <c r="H11025" s="16" t="s">
        <v>20396</v>
      </c>
      <c r="I11025" s="16" t="s">
        <v>11079</v>
      </c>
      <c r="J11025" s="16" t="s">
        <v>34487</v>
      </c>
    </row>
    <row r="11026" spans="1:10">
      <c r="A11026" s="16" t="s">
        <v>757</v>
      </c>
      <c r="B11026" s="52" t="s">
        <v>17132</v>
      </c>
      <c r="C11026" s="16" t="str">
        <f t="shared" si="172"/>
        <v>093 - 049</v>
      </c>
      <c r="D11026" s="52" t="s">
        <v>34487</v>
      </c>
      <c r="E11026" s="52" t="s">
        <v>14112</v>
      </c>
      <c r="F11026" s="16" t="s">
        <v>10897</v>
      </c>
      <c r="G11026" s="16" t="s">
        <v>14111</v>
      </c>
      <c r="H11026" s="16" t="s">
        <v>30334</v>
      </c>
      <c r="I11026" s="16" t="s">
        <v>5889</v>
      </c>
    </row>
    <row r="11027" spans="1:10">
      <c r="A11027" s="16" t="s">
        <v>1087</v>
      </c>
      <c r="B11027" s="52" t="s">
        <v>11981</v>
      </c>
      <c r="C11027" s="16" t="str">
        <f t="shared" si="172"/>
        <v>056 - 060</v>
      </c>
      <c r="D11027" s="52" t="s">
        <v>34487</v>
      </c>
      <c r="E11027" s="52" t="s">
        <v>29533</v>
      </c>
      <c r="F11027" s="16" t="s">
        <v>31644</v>
      </c>
      <c r="G11027" s="16" t="s">
        <v>29532</v>
      </c>
      <c r="H11027" s="16" t="s">
        <v>20396</v>
      </c>
      <c r="I11027" s="16" t="s">
        <v>1088</v>
      </c>
    </row>
    <row r="11028" spans="1:10">
      <c r="A11028" s="16" t="s">
        <v>2318</v>
      </c>
      <c r="B11028" s="52" t="s">
        <v>714</v>
      </c>
      <c r="C11028" s="16" t="str">
        <f t="shared" si="172"/>
        <v>015 - 982</v>
      </c>
      <c r="D11028" s="52"/>
      <c r="E11028" s="52" t="s">
        <v>32665</v>
      </c>
      <c r="G11028" s="16" t="s">
        <v>32664</v>
      </c>
      <c r="H11028" s="16" t="s">
        <v>32666</v>
      </c>
      <c r="I11028" s="16" t="s">
        <v>2319</v>
      </c>
      <c r="J11028" s="16" t="s">
        <v>34487</v>
      </c>
    </row>
    <row r="11029" spans="1:10">
      <c r="A11029" s="16" t="s">
        <v>14507</v>
      </c>
      <c r="B11029" s="52" t="s">
        <v>21079</v>
      </c>
      <c r="C11029" s="16" t="str">
        <f t="shared" si="172"/>
        <v>088 - 012</v>
      </c>
      <c r="D11029" s="52" t="s">
        <v>36059</v>
      </c>
      <c r="E11029" s="52" t="s">
        <v>30315</v>
      </c>
      <c r="F11029" s="16" t="s">
        <v>14508</v>
      </c>
      <c r="G11029" s="16" t="s">
        <v>30314</v>
      </c>
      <c r="H11029" s="16" t="s">
        <v>29917</v>
      </c>
      <c r="I11029" s="16" t="s">
        <v>14509</v>
      </c>
    </row>
    <row r="11030" spans="1:10">
      <c r="A11030" s="16" t="s">
        <v>11199</v>
      </c>
      <c r="B11030" s="52" t="s">
        <v>19212</v>
      </c>
      <c r="C11030" s="16" t="str">
        <f t="shared" si="172"/>
        <v>026 - 092</v>
      </c>
      <c r="D11030" s="52" t="s">
        <v>34487</v>
      </c>
      <c r="E11030" s="52" t="s">
        <v>8857</v>
      </c>
      <c r="F11030" s="16" t="s">
        <v>11200</v>
      </c>
      <c r="G11030" s="16" t="s">
        <v>8856</v>
      </c>
      <c r="H11030" s="16" t="s">
        <v>32660</v>
      </c>
      <c r="I11030" s="16" t="s">
        <v>2164</v>
      </c>
    </row>
    <row r="11031" spans="1:10">
      <c r="A11031" s="16" t="s">
        <v>16472</v>
      </c>
      <c r="B11031" s="52" t="s">
        <v>18335</v>
      </c>
      <c r="C11031" s="16" t="str">
        <f t="shared" si="172"/>
        <v>066 - 108</v>
      </c>
      <c r="D11031" s="52" t="s">
        <v>34487</v>
      </c>
      <c r="E11031" s="52" t="s">
        <v>3383</v>
      </c>
      <c r="F11031" s="16" t="s">
        <v>3387</v>
      </c>
      <c r="G11031" s="16" t="s">
        <v>3382</v>
      </c>
      <c r="H11031" s="16" t="s">
        <v>15395</v>
      </c>
      <c r="I11031" s="16" t="s">
        <v>36055</v>
      </c>
    </row>
    <row r="11032" spans="1:10">
      <c r="A11032" s="16" t="s">
        <v>36132</v>
      </c>
      <c r="B11032" s="52" t="s">
        <v>30310</v>
      </c>
      <c r="C11032" s="16" t="str">
        <f t="shared" si="172"/>
        <v>015 - 243</v>
      </c>
      <c r="D11032" s="52" t="s">
        <v>36059</v>
      </c>
      <c r="E11032" s="52" t="s">
        <v>32665</v>
      </c>
      <c r="F11032" s="16" t="s">
        <v>424</v>
      </c>
      <c r="G11032" s="16" t="s">
        <v>32664</v>
      </c>
      <c r="H11032" s="16" t="s">
        <v>32666</v>
      </c>
      <c r="I11032" s="16" t="s">
        <v>36133</v>
      </c>
    </row>
    <row r="11033" spans="1:10">
      <c r="A11033" s="16" t="s">
        <v>10272</v>
      </c>
      <c r="B11033" s="52" t="s">
        <v>11431</v>
      </c>
      <c r="C11033" s="16" t="str">
        <f t="shared" si="172"/>
        <v>062 - 077</v>
      </c>
      <c r="D11033" s="52" t="s">
        <v>34487</v>
      </c>
      <c r="E11033" s="52" t="s">
        <v>1277</v>
      </c>
      <c r="F11033" s="16" t="s">
        <v>5739</v>
      </c>
      <c r="G11033" s="16" t="s">
        <v>1276</v>
      </c>
      <c r="H11033" s="16" t="s">
        <v>30282</v>
      </c>
      <c r="I11033" s="16" t="s">
        <v>5740</v>
      </c>
      <c r="J11033" s="16"/>
    </row>
    <row r="11034" spans="1:10">
      <c r="A11034" s="16" t="s">
        <v>19669</v>
      </c>
      <c r="B11034" s="52" t="s">
        <v>10592</v>
      </c>
      <c r="C11034" s="16" t="str">
        <f t="shared" si="172"/>
        <v>061 - 100</v>
      </c>
      <c r="D11034" s="52" t="s">
        <v>36059</v>
      </c>
      <c r="E11034" s="52" t="s">
        <v>26249</v>
      </c>
      <c r="F11034" s="16" t="s">
        <v>17476</v>
      </c>
      <c r="G11034" s="16" t="s">
        <v>26248</v>
      </c>
      <c r="H11034" s="16" t="s">
        <v>30282</v>
      </c>
      <c r="I11034" s="16" t="s">
        <v>19670</v>
      </c>
    </row>
    <row r="11035" spans="1:10">
      <c r="A11035" s="16" t="s">
        <v>29348</v>
      </c>
      <c r="B11035" s="52" t="s">
        <v>11849</v>
      </c>
      <c r="C11035" s="16" t="str">
        <f t="shared" si="172"/>
        <v>001 - 313</v>
      </c>
      <c r="D11035" s="52" t="s">
        <v>34487</v>
      </c>
      <c r="E11035" s="52" t="s">
        <v>37671</v>
      </c>
      <c r="F11035" s="16" t="s">
        <v>4160</v>
      </c>
      <c r="G11035" s="16" t="s">
        <v>37670</v>
      </c>
      <c r="H11035" s="16" t="s">
        <v>10732</v>
      </c>
      <c r="I11035" s="16" t="s">
        <v>29349</v>
      </c>
    </row>
    <row r="11036" spans="1:10">
      <c r="A11036" s="16" t="s">
        <v>27615</v>
      </c>
      <c r="B11036" s="52" t="s">
        <v>17133</v>
      </c>
      <c r="C11036" s="16" t="str">
        <f t="shared" si="172"/>
        <v>093 - 050</v>
      </c>
      <c r="D11036" s="52" t="s">
        <v>34487</v>
      </c>
      <c r="E11036" s="52" t="s">
        <v>14112</v>
      </c>
      <c r="F11036" s="16" t="s">
        <v>27616</v>
      </c>
      <c r="G11036" s="16" t="s">
        <v>14111</v>
      </c>
      <c r="H11036" s="16" t="s">
        <v>30334</v>
      </c>
      <c r="I11036" s="16" t="s">
        <v>27617</v>
      </c>
    </row>
    <row r="11037" spans="1:10">
      <c r="A11037" s="16" t="s">
        <v>3548</v>
      </c>
      <c r="B11037" s="52" t="s">
        <v>28854</v>
      </c>
      <c r="C11037" s="16" t="str">
        <f t="shared" si="172"/>
        <v>058 - 113</v>
      </c>
      <c r="D11037" s="52" t="s">
        <v>34487</v>
      </c>
      <c r="E11037" s="52" t="s">
        <v>10753</v>
      </c>
      <c r="F11037" s="16" t="s">
        <v>10751</v>
      </c>
      <c r="G11037" s="16" t="s">
        <v>10752</v>
      </c>
      <c r="H11037" s="16" t="s">
        <v>20396</v>
      </c>
      <c r="I11037" s="16" t="s">
        <v>3549</v>
      </c>
    </row>
    <row r="11038" spans="1:10">
      <c r="A11038" s="16" t="s">
        <v>34943</v>
      </c>
      <c r="B11038" s="52" t="s">
        <v>4084</v>
      </c>
      <c r="C11038" s="16" t="str">
        <f t="shared" si="172"/>
        <v>018 - 889</v>
      </c>
      <c r="D11038" s="52"/>
      <c r="E11038" s="52" t="s">
        <v>35975</v>
      </c>
      <c r="F11038" s="16"/>
      <c r="G11038" s="16" t="s">
        <v>35974</v>
      </c>
      <c r="H11038" s="16" t="s">
        <v>32666</v>
      </c>
      <c r="I11038" s="16" t="s">
        <v>34944</v>
      </c>
      <c r="J11038" s="16" t="s">
        <v>34487</v>
      </c>
    </row>
    <row r="11039" spans="1:10">
      <c r="A11039" s="16" t="s">
        <v>30847</v>
      </c>
      <c r="B11039" s="52" t="s">
        <v>19376</v>
      </c>
      <c r="C11039" s="16" t="str">
        <f t="shared" si="172"/>
        <v>096 - 080</v>
      </c>
      <c r="D11039" s="52" t="s">
        <v>36059</v>
      </c>
      <c r="E11039" s="52" t="s">
        <v>14652</v>
      </c>
      <c r="F11039" s="16" t="s">
        <v>30848</v>
      </c>
      <c r="G11039" s="16" t="s">
        <v>14651</v>
      </c>
      <c r="H11039" s="16" t="s">
        <v>10732</v>
      </c>
      <c r="I11039" s="16" t="s">
        <v>30849</v>
      </c>
    </row>
    <row r="11040" spans="1:10">
      <c r="A11040" s="16" t="s">
        <v>7351</v>
      </c>
      <c r="B11040" s="52" t="s">
        <v>5451</v>
      </c>
      <c r="C11040" s="16" t="str">
        <f t="shared" si="172"/>
        <v>002 - 165</v>
      </c>
      <c r="D11040" s="52" t="s">
        <v>36059</v>
      </c>
      <c r="E11040" s="52" t="s">
        <v>36066</v>
      </c>
      <c r="F11040" s="16" t="s">
        <v>778</v>
      </c>
      <c r="G11040" s="16" t="s">
        <v>20457</v>
      </c>
      <c r="H11040" s="16" t="s">
        <v>10732</v>
      </c>
      <c r="I11040" s="16" t="s">
        <v>30849</v>
      </c>
      <c r="J11040" s="16" t="s">
        <v>7990</v>
      </c>
    </row>
    <row r="11041" spans="1:10">
      <c r="A11041" s="16" t="s">
        <v>25495</v>
      </c>
      <c r="B11041" s="52" t="s">
        <v>9791</v>
      </c>
      <c r="C11041" s="16" t="str">
        <f t="shared" si="172"/>
        <v>021 - 923</v>
      </c>
      <c r="D11041" s="52"/>
      <c r="E11041" s="52" t="s">
        <v>14657</v>
      </c>
      <c r="G11041" s="16" t="s">
        <v>14656</v>
      </c>
      <c r="H11041" s="16" t="s">
        <v>4778</v>
      </c>
      <c r="I11041" s="16" t="s">
        <v>25496</v>
      </c>
      <c r="J11041" s="16" t="s">
        <v>34487</v>
      </c>
    </row>
    <row r="11042" spans="1:10">
      <c r="A11042" s="16" t="s">
        <v>30471</v>
      </c>
      <c r="B11042" s="52" t="s">
        <v>34234</v>
      </c>
      <c r="C11042" s="16" t="str">
        <f t="shared" si="172"/>
        <v>087 - 054</v>
      </c>
      <c r="D11042" s="52" t="s">
        <v>34487</v>
      </c>
      <c r="E11042" s="52" t="s">
        <v>10962</v>
      </c>
      <c r="F11042" s="16" t="s">
        <v>30472</v>
      </c>
      <c r="G11042" s="16" t="s">
        <v>10961</v>
      </c>
      <c r="H11042" s="16" t="s">
        <v>29917</v>
      </c>
      <c r="I11042" s="16" t="s">
        <v>30473</v>
      </c>
    </row>
    <row r="11043" spans="1:10">
      <c r="A11043" s="16" t="s">
        <v>1519</v>
      </c>
      <c r="B11043" s="52" t="s">
        <v>28498</v>
      </c>
      <c r="C11043" s="16" t="str">
        <f t="shared" si="172"/>
        <v>012 - 140</v>
      </c>
      <c r="D11043" s="52" t="s">
        <v>36059</v>
      </c>
      <c r="E11043" s="52" t="s">
        <v>18879</v>
      </c>
      <c r="F11043" s="16" t="s">
        <v>32338</v>
      </c>
      <c r="G11043" s="16" t="s">
        <v>26253</v>
      </c>
      <c r="H11043" s="16" t="s">
        <v>32666</v>
      </c>
      <c r="I11043" s="16" t="s">
        <v>1520</v>
      </c>
    </row>
    <row r="11044" spans="1:10">
      <c r="A11044" s="16" t="s">
        <v>5432</v>
      </c>
      <c r="B11044" s="52" t="s">
        <v>30311</v>
      </c>
      <c r="C11044" s="16" t="str">
        <f t="shared" si="172"/>
        <v>015 - 244</v>
      </c>
      <c r="D11044" s="52" t="s">
        <v>36059</v>
      </c>
      <c r="E11044" s="52" t="s">
        <v>32665</v>
      </c>
      <c r="F11044" s="16" t="s">
        <v>32663</v>
      </c>
      <c r="G11044" s="16" t="s">
        <v>32664</v>
      </c>
      <c r="H11044" s="16" t="s">
        <v>32666</v>
      </c>
      <c r="I11044" s="16" t="s">
        <v>5433</v>
      </c>
    </row>
    <row r="11045" spans="1:10">
      <c r="A11045" s="16" t="s">
        <v>12861</v>
      </c>
      <c r="B11045" s="52" t="s">
        <v>26383</v>
      </c>
      <c r="C11045" s="16" t="str">
        <f t="shared" si="172"/>
        <v>028 - 105</v>
      </c>
      <c r="D11045" s="52" t="s">
        <v>36059</v>
      </c>
      <c r="E11045" s="52" t="s">
        <v>32659</v>
      </c>
      <c r="F11045" s="16" t="s">
        <v>13641</v>
      </c>
      <c r="G11045" s="16" t="s">
        <v>32658</v>
      </c>
      <c r="H11045" s="16" t="s">
        <v>32660</v>
      </c>
      <c r="I11045" s="16" t="s">
        <v>15496</v>
      </c>
    </row>
    <row r="11046" spans="1:10">
      <c r="A11046" s="16" t="s">
        <v>24822</v>
      </c>
      <c r="B11046" s="52" t="s">
        <v>8500</v>
      </c>
      <c r="C11046" s="16" t="str">
        <f t="shared" si="172"/>
        <v>017 - 204</v>
      </c>
      <c r="D11046" s="52" t="s">
        <v>34487</v>
      </c>
      <c r="E11046" s="52" t="s">
        <v>22538</v>
      </c>
      <c r="F11046" s="16" t="s">
        <v>24823</v>
      </c>
      <c r="G11046" s="16" t="s">
        <v>22537</v>
      </c>
      <c r="H11046" s="16" t="s">
        <v>32666</v>
      </c>
      <c r="I11046" s="16" t="s">
        <v>24824</v>
      </c>
    </row>
    <row r="11047" spans="1:10">
      <c r="A11047" s="16" t="s">
        <v>18900</v>
      </c>
      <c r="B11047" s="52" t="s">
        <v>8802</v>
      </c>
      <c r="C11047" s="16" t="str">
        <f t="shared" si="172"/>
        <v>010 - 066</v>
      </c>
      <c r="D11047" s="52" t="s">
        <v>34487</v>
      </c>
      <c r="E11047" s="52" t="s">
        <v>30437</v>
      </c>
      <c r="F11047" s="16" t="s">
        <v>25388</v>
      </c>
      <c r="G11047" s="16" t="s">
        <v>30436</v>
      </c>
      <c r="H11047" s="16" t="s">
        <v>34573</v>
      </c>
      <c r="I11047" s="16" t="s">
        <v>18901</v>
      </c>
    </row>
    <row r="11048" spans="1:10">
      <c r="A11048" s="16" t="s">
        <v>6220</v>
      </c>
      <c r="B11048" s="52" t="s">
        <v>5452</v>
      </c>
      <c r="C11048" s="16" t="str">
        <f t="shared" si="172"/>
        <v>002 - 166</v>
      </c>
      <c r="D11048" s="52" t="s">
        <v>34487</v>
      </c>
      <c r="E11048" s="52" t="s">
        <v>36066</v>
      </c>
      <c r="F11048" s="16" t="s">
        <v>25797</v>
      </c>
      <c r="G11048" s="16" t="s">
        <v>20457</v>
      </c>
      <c r="H11048" s="16" t="s">
        <v>10732</v>
      </c>
      <c r="I11048" s="16" t="s">
        <v>6221</v>
      </c>
    </row>
    <row r="11049" spans="1:10">
      <c r="A11049" s="16" t="s">
        <v>28825</v>
      </c>
      <c r="B11049" s="52" t="s">
        <v>26209</v>
      </c>
      <c r="C11049" s="16" t="str">
        <f t="shared" si="172"/>
        <v>003 - 903</v>
      </c>
      <c r="D11049" s="52"/>
      <c r="E11049" s="52" t="s">
        <v>3328</v>
      </c>
      <c r="F11049" s="16"/>
      <c r="G11049" s="16" t="s">
        <v>10731</v>
      </c>
      <c r="H11049" s="16" t="s">
        <v>10732</v>
      </c>
      <c r="I11049" s="16" t="s">
        <v>17879</v>
      </c>
      <c r="J11049" s="16" t="s">
        <v>34487</v>
      </c>
    </row>
    <row r="11050" spans="1:10">
      <c r="A11050" s="16" t="s">
        <v>18902</v>
      </c>
      <c r="B11050" s="52" t="s">
        <v>27211</v>
      </c>
      <c r="C11050" s="16" t="str">
        <f t="shared" si="172"/>
        <v>025 - 066</v>
      </c>
      <c r="D11050" s="52" t="s">
        <v>34487</v>
      </c>
      <c r="E11050" s="52" t="s">
        <v>36071</v>
      </c>
      <c r="F11050" s="16" t="s">
        <v>30715</v>
      </c>
      <c r="G11050" s="16" t="s">
        <v>36070</v>
      </c>
      <c r="H11050" s="16" t="s">
        <v>32660</v>
      </c>
      <c r="I11050" s="16" t="s">
        <v>18903</v>
      </c>
    </row>
    <row r="11051" spans="1:10">
      <c r="A11051" s="16" t="s">
        <v>35850</v>
      </c>
      <c r="B11051" s="52" t="s">
        <v>4085</v>
      </c>
      <c r="C11051" s="16" t="str">
        <f t="shared" si="172"/>
        <v>018 - 182</v>
      </c>
      <c r="D11051" s="52" t="s">
        <v>36059</v>
      </c>
      <c r="E11051" s="52" t="s">
        <v>35975</v>
      </c>
      <c r="F11051" s="16" t="s">
        <v>35851</v>
      </c>
      <c r="G11051" s="16" t="s">
        <v>35974</v>
      </c>
      <c r="H11051" s="16" t="s">
        <v>32666</v>
      </c>
      <c r="I11051" s="16" t="s">
        <v>35852</v>
      </c>
    </row>
    <row r="11052" spans="1:10">
      <c r="A11052" s="16" t="s">
        <v>5957</v>
      </c>
      <c r="B11052" s="52" t="s">
        <v>35898</v>
      </c>
      <c r="C11052" s="16" t="str">
        <f t="shared" si="172"/>
        <v>038 - 023</v>
      </c>
      <c r="D11052" s="52" t="s">
        <v>36059</v>
      </c>
      <c r="E11052" s="52" t="s">
        <v>37411</v>
      </c>
      <c r="F11052" s="16" t="s">
        <v>5958</v>
      </c>
      <c r="G11052" s="16" t="s">
        <v>32501</v>
      </c>
      <c r="H11052" s="16" t="s">
        <v>35981</v>
      </c>
      <c r="I11052" s="16" t="s">
        <v>5959</v>
      </c>
    </row>
    <row r="11053" spans="1:10">
      <c r="A11053" s="16" t="s">
        <v>7347</v>
      </c>
      <c r="B11053" s="52" t="s">
        <v>26210</v>
      </c>
      <c r="C11053" s="16" t="str">
        <f t="shared" si="172"/>
        <v>003 - 165</v>
      </c>
      <c r="D11053" s="52" t="s">
        <v>34487</v>
      </c>
      <c r="E11053" s="52" t="s">
        <v>3328</v>
      </c>
      <c r="F11053" s="16" t="s">
        <v>387</v>
      </c>
      <c r="G11053" s="16" t="s">
        <v>10731</v>
      </c>
      <c r="H11053" s="16" t="s">
        <v>10732</v>
      </c>
      <c r="I11053" s="16" t="s">
        <v>1440</v>
      </c>
      <c r="J11053" s="16" t="s">
        <v>7990</v>
      </c>
    </row>
    <row r="11054" spans="1:10">
      <c r="A11054" s="16" t="s">
        <v>5741</v>
      </c>
      <c r="B11054" s="52" t="s">
        <v>14204</v>
      </c>
      <c r="C11054" s="16" t="str">
        <f t="shared" si="172"/>
        <v>103 - 077</v>
      </c>
      <c r="D11054" s="52" t="s">
        <v>34487</v>
      </c>
      <c r="E11054" s="52" t="s">
        <v>14668</v>
      </c>
      <c r="F11054" s="16" t="s">
        <v>19289</v>
      </c>
      <c r="G11054" s="16" t="s">
        <v>14667</v>
      </c>
      <c r="H11054" s="16" t="s">
        <v>10732</v>
      </c>
      <c r="I11054" s="16" t="s">
        <v>1440</v>
      </c>
      <c r="J11054" s="16"/>
    </row>
    <row r="11055" spans="1:10">
      <c r="A11055" s="16" t="s">
        <v>6517</v>
      </c>
      <c r="B11055" s="52" t="s">
        <v>18578</v>
      </c>
      <c r="C11055" s="16" t="str">
        <f t="shared" si="172"/>
        <v>031 - 878</v>
      </c>
      <c r="D11055" s="52"/>
      <c r="E11055" s="52" t="s">
        <v>7531</v>
      </c>
      <c r="F11055" s="16"/>
      <c r="G11055" s="16" t="s">
        <v>7530</v>
      </c>
      <c r="H11055" s="16" t="s">
        <v>30334</v>
      </c>
      <c r="I11055" s="16" t="s">
        <v>6518</v>
      </c>
      <c r="J11055" s="16" t="s">
        <v>34487</v>
      </c>
    </row>
    <row r="11056" spans="1:10">
      <c r="A11056" s="16" t="s">
        <v>12557</v>
      </c>
      <c r="B11056" s="52" t="s">
        <v>11037</v>
      </c>
      <c r="C11056" s="16" t="str">
        <f t="shared" si="172"/>
        <v>022 - 224</v>
      </c>
      <c r="D11056" s="52" t="s">
        <v>34487</v>
      </c>
      <c r="E11056" s="52" t="s">
        <v>4777</v>
      </c>
      <c r="F11056" s="16" t="s">
        <v>3661</v>
      </c>
      <c r="G11056" s="16" t="s">
        <v>4776</v>
      </c>
      <c r="H11056" s="16" t="s">
        <v>4778</v>
      </c>
      <c r="I11056" s="16" t="s">
        <v>12558</v>
      </c>
    </row>
    <row r="11057" spans="1:10">
      <c r="A11057" s="16" t="s">
        <v>24891</v>
      </c>
      <c r="B11057" s="52" t="s">
        <v>28499</v>
      </c>
      <c r="C11057" s="16" t="str">
        <f t="shared" si="172"/>
        <v>012 - 904</v>
      </c>
      <c r="D11057" s="52"/>
      <c r="E11057" s="52" t="s">
        <v>18879</v>
      </c>
      <c r="F11057" s="16"/>
      <c r="G11057" s="16" t="s">
        <v>26253</v>
      </c>
      <c r="H11057" s="16" t="s">
        <v>32666</v>
      </c>
      <c r="I11057" s="16" t="s">
        <v>24892</v>
      </c>
      <c r="J11057" s="16" t="s">
        <v>34487</v>
      </c>
    </row>
    <row r="11058" spans="1:10">
      <c r="A11058" s="16" t="s">
        <v>36860</v>
      </c>
      <c r="B11058" s="52" t="s">
        <v>17138</v>
      </c>
      <c r="C11058" s="16" t="str">
        <f t="shared" si="172"/>
        <v>063 - 089</v>
      </c>
      <c r="D11058" s="52" t="s">
        <v>36059</v>
      </c>
      <c r="E11058" s="52" t="s">
        <v>30281</v>
      </c>
      <c r="F11058" s="16" t="s">
        <v>20598</v>
      </c>
      <c r="G11058" s="16" t="s">
        <v>30319</v>
      </c>
      <c r="H11058" s="16" t="s">
        <v>30282</v>
      </c>
      <c r="I11058" s="16" t="s">
        <v>36861</v>
      </c>
    </row>
    <row r="11059" spans="1:10">
      <c r="A11059" s="16" t="s">
        <v>33139</v>
      </c>
      <c r="B11059" s="52" t="s">
        <v>9041</v>
      </c>
      <c r="C11059" s="16" t="str">
        <f t="shared" si="172"/>
        <v>019 - 114</v>
      </c>
      <c r="D11059" s="52" t="s">
        <v>36059</v>
      </c>
      <c r="E11059" s="52" t="s">
        <v>23092</v>
      </c>
      <c r="F11059" s="16" t="s">
        <v>5573</v>
      </c>
      <c r="G11059" s="16" t="s">
        <v>23091</v>
      </c>
      <c r="H11059" s="16" t="s">
        <v>32666</v>
      </c>
      <c r="I11059" s="16" t="s">
        <v>33140</v>
      </c>
    </row>
    <row r="11060" spans="1:10">
      <c r="A11060" s="16" t="s">
        <v>25482</v>
      </c>
      <c r="B11060" s="52" t="s">
        <v>159</v>
      </c>
      <c r="C11060" s="16" t="str">
        <f t="shared" si="172"/>
        <v>999 - 922</v>
      </c>
      <c r="D11060" s="52"/>
      <c r="E11060" s="52" t="s">
        <v>10727</v>
      </c>
      <c r="G11060" s="16" t="s">
        <v>286</v>
      </c>
      <c r="H11060" s="16" t="s">
        <v>10727</v>
      </c>
      <c r="I11060" s="16" t="s">
        <v>25483</v>
      </c>
      <c r="J11060" s="16" t="s">
        <v>34487</v>
      </c>
    </row>
    <row r="11061" spans="1:10">
      <c r="A11061" s="16" t="s">
        <v>30183</v>
      </c>
      <c r="B11061" s="52" t="s">
        <v>19213</v>
      </c>
      <c r="C11061" s="16" t="str">
        <f t="shared" si="172"/>
        <v>026 - 093</v>
      </c>
      <c r="D11061" s="52" t="s">
        <v>36059</v>
      </c>
      <c r="E11061" s="52" t="s">
        <v>8857</v>
      </c>
      <c r="F11061" s="16" t="s">
        <v>23046</v>
      </c>
      <c r="G11061" s="16" t="s">
        <v>8856</v>
      </c>
      <c r="H11061" s="16" t="s">
        <v>32660</v>
      </c>
      <c r="I11061" s="16" t="s">
        <v>30184</v>
      </c>
    </row>
    <row r="11062" spans="1:10">
      <c r="A11062" s="16" t="s">
        <v>22802</v>
      </c>
      <c r="B11062" s="52" t="s">
        <v>4086</v>
      </c>
      <c r="C11062" s="16" t="str">
        <f t="shared" si="172"/>
        <v>018 - 183</v>
      </c>
      <c r="D11062" s="52" t="s">
        <v>36059</v>
      </c>
      <c r="E11062" s="52" t="s">
        <v>35975</v>
      </c>
      <c r="F11062" s="16" t="s">
        <v>16138</v>
      </c>
      <c r="G11062" s="16" t="s">
        <v>35974</v>
      </c>
      <c r="H11062" s="16" t="s">
        <v>32666</v>
      </c>
      <c r="I11062" s="16" t="s">
        <v>22803</v>
      </c>
    </row>
    <row r="11063" spans="1:10">
      <c r="A11063" s="16" t="s">
        <v>29462</v>
      </c>
      <c r="B11063" s="52" t="s">
        <v>26693</v>
      </c>
      <c r="C11063" s="16" t="str">
        <f t="shared" si="172"/>
        <v>006 - 188</v>
      </c>
      <c r="D11063" s="52" t="s">
        <v>36059</v>
      </c>
      <c r="E11063" s="52" t="s">
        <v>26671</v>
      </c>
      <c r="F11063" s="16" t="s">
        <v>5051</v>
      </c>
      <c r="G11063" s="16" t="s">
        <v>26670</v>
      </c>
      <c r="H11063" s="16" t="s">
        <v>10732</v>
      </c>
      <c r="I11063" s="16" t="s">
        <v>29463</v>
      </c>
    </row>
    <row r="11064" spans="1:10">
      <c r="A11064" s="16" t="s">
        <v>29666</v>
      </c>
      <c r="B11064" s="52" t="s">
        <v>26694</v>
      </c>
      <c r="C11064" s="16" t="str">
        <f t="shared" si="172"/>
        <v>006 - 189</v>
      </c>
      <c r="D11064" s="52" t="s">
        <v>36059</v>
      </c>
      <c r="E11064" s="52" t="s">
        <v>26671</v>
      </c>
      <c r="F11064" s="16" t="s">
        <v>18688</v>
      </c>
      <c r="G11064" s="16" t="s">
        <v>26670</v>
      </c>
      <c r="H11064" s="16" t="s">
        <v>10732</v>
      </c>
      <c r="I11064" s="16" t="s">
        <v>29667</v>
      </c>
    </row>
    <row r="11065" spans="1:10">
      <c r="A11065" s="16" t="s">
        <v>29350</v>
      </c>
      <c r="B11065" s="52" t="s">
        <v>11850</v>
      </c>
      <c r="C11065" s="16" t="str">
        <f t="shared" si="172"/>
        <v>001 - 314</v>
      </c>
      <c r="D11065" s="52" t="s">
        <v>36059</v>
      </c>
      <c r="E11065" s="52" t="s">
        <v>37671</v>
      </c>
      <c r="F11065" s="16" t="s">
        <v>29351</v>
      </c>
      <c r="G11065" s="16" t="s">
        <v>37670</v>
      </c>
      <c r="H11065" s="16" t="s">
        <v>10732</v>
      </c>
      <c r="I11065" s="16" t="s">
        <v>29352</v>
      </c>
    </row>
    <row r="11066" spans="1:10">
      <c r="A11066" s="16" t="s">
        <v>22229</v>
      </c>
      <c r="B11066" s="52" t="s">
        <v>6931</v>
      </c>
      <c r="C11066" s="16" t="str">
        <f t="shared" si="172"/>
        <v>020 - 070</v>
      </c>
      <c r="D11066" s="52" t="s">
        <v>36059</v>
      </c>
      <c r="E11066" s="52" t="s">
        <v>26789</v>
      </c>
      <c r="F11066" s="16" t="s">
        <v>22230</v>
      </c>
      <c r="G11066" s="16" t="s">
        <v>26788</v>
      </c>
      <c r="H11066" s="16" t="s">
        <v>32666</v>
      </c>
      <c r="I11066" s="16" t="s">
        <v>22231</v>
      </c>
    </row>
    <row r="11067" spans="1:10">
      <c r="A11067" s="16" t="s">
        <v>17119</v>
      </c>
      <c r="B11067" s="52" t="s">
        <v>7467</v>
      </c>
      <c r="C11067" s="16" t="str">
        <f t="shared" si="172"/>
        <v>S99 - 354</v>
      </c>
      <c r="D11067" s="52"/>
      <c r="E11067" s="52" t="s">
        <v>15509</v>
      </c>
      <c r="F11067" s="16"/>
      <c r="G11067" s="16" t="s">
        <v>10725</v>
      </c>
      <c r="H11067" s="16" t="s">
        <v>10727</v>
      </c>
      <c r="I11067" s="16" t="s">
        <v>576</v>
      </c>
      <c r="J11067" s="16" t="s">
        <v>7990</v>
      </c>
    </row>
    <row r="11068" spans="1:10">
      <c r="A11068" s="16" t="s">
        <v>30251</v>
      </c>
      <c r="B11068" s="52" t="s">
        <v>26695</v>
      </c>
      <c r="C11068" s="16" t="str">
        <f t="shared" si="172"/>
        <v>006 - 190</v>
      </c>
      <c r="D11068" s="52" t="s">
        <v>34487</v>
      </c>
      <c r="E11068" s="52" t="s">
        <v>26671</v>
      </c>
      <c r="F11068" s="16" t="s">
        <v>26669</v>
      </c>
      <c r="G11068" s="16" t="s">
        <v>26670</v>
      </c>
      <c r="H11068" s="16" t="s">
        <v>10732</v>
      </c>
      <c r="I11068" s="16" t="s">
        <v>30252</v>
      </c>
    </row>
    <row r="11069" spans="1:10">
      <c r="A11069" s="16" t="s">
        <v>21614</v>
      </c>
      <c r="B11069" s="52" t="s">
        <v>27212</v>
      </c>
      <c r="C11069" s="16" t="str">
        <f t="shared" si="172"/>
        <v>025 - 067</v>
      </c>
      <c r="D11069" s="52" t="s">
        <v>34487</v>
      </c>
      <c r="E11069" s="52" t="s">
        <v>36071</v>
      </c>
      <c r="F11069" s="16" t="s">
        <v>16055</v>
      </c>
      <c r="G11069" s="16" t="s">
        <v>36070</v>
      </c>
      <c r="H11069" s="16" t="s">
        <v>32660</v>
      </c>
      <c r="I11069" s="16" t="s">
        <v>21615</v>
      </c>
    </row>
    <row r="11070" spans="1:10">
      <c r="A11070" s="16" t="s">
        <v>4267</v>
      </c>
      <c r="B11070" s="52" t="s">
        <v>2682</v>
      </c>
      <c r="C11070" s="16" t="str">
        <f t="shared" si="172"/>
        <v>050 - 039</v>
      </c>
      <c r="D11070" s="52" t="s">
        <v>34487</v>
      </c>
      <c r="E11070" s="52" t="s">
        <v>25930</v>
      </c>
      <c r="F11070" s="16" t="s">
        <v>4268</v>
      </c>
      <c r="G11070" s="16" t="s">
        <v>25929</v>
      </c>
      <c r="H11070" s="16" t="s">
        <v>30328</v>
      </c>
      <c r="I11070" s="16" t="s">
        <v>4269</v>
      </c>
    </row>
    <row r="11071" spans="1:10">
      <c r="A11071" s="16" t="s">
        <v>16811</v>
      </c>
      <c r="B11071" s="52" t="s">
        <v>3875</v>
      </c>
      <c r="C11071" s="16" t="str">
        <f t="shared" si="172"/>
        <v>019 - 115</v>
      </c>
      <c r="D11071" s="52" t="s">
        <v>36059</v>
      </c>
      <c r="E11071" s="52" t="s">
        <v>23092</v>
      </c>
      <c r="F11071" s="16" t="s">
        <v>34156</v>
      </c>
      <c r="G11071" s="16" t="s">
        <v>23091</v>
      </c>
      <c r="H11071" s="16" t="s">
        <v>32666</v>
      </c>
      <c r="I11071" s="16" t="s">
        <v>16812</v>
      </c>
    </row>
    <row r="11072" spans="1:10">
      <c r="A11072" s="16" t="s">
        <v>15280</v>
      </c>
      <c r="B11072" s="52" t="s">
        <v>18634</v>
      </c>
      <c r="C11072" s="16" t="str">
        <f t="shared" si="172"/>
        <v>012 - 905</v>
      </c>
      <c r="D11072" s="52"/>
      <c r="E11072" s="52" t="s">
        <v>18879</v>
      </c>
      <c r="F11072" s="16"/>
      <c r="G11072" s="16" t="s">
        <v>26253</v>
      </c>
      <c r="H11072" s="16" t="s">
        <v>32666</v>
      </c>
      <c r="I11072" s="16" t="s">
        <v>31750</v>
      </c>
      <c r="J11072" s="16" t="s">
        <v>34487</v>
      </c>
    </row>
    <row r="11073" spans="1:10">
      <c r="A11073" s="16" t="s">
        <v>32946</v>
      </c>
      <c r="B11073" s="52" t="s">
        <v>8803</v>
      </c>
      <c r="C11073" s="16" t="str">
        <f t="shared" si="172"/>
        <v>010 - 829</v>
      </c>
      <c r="D11073" s="52"/>
      <c r="E11073" s="52" t="s">
        <v>30437</v>
      </c>
      <c r="F11073" s="16"/>
      <c r="G11073" s="16" t="s">
        <v>30436</v>
      </c>
      <c r="H11073" s="16" t="s">
        <v>34573</v>
      </c>
      <c r="I11073" s="16" t="s">
        <v>8417</v>
      </c>
      <c r="J11073" s="16" t="s">
        <v>34487</v>
      </c>
    </row>
    <row r="11074" spans="1:10">
      <c r="A11074" s="16" t="s">
        <v>19406</v>
      </c>
      <c r="B11074" s="52" t="s">
        <v>8565</v>
      </c>
      <c r="C11074" s="16" t="str">
        <f t="shared" si="172"/>
        <v>071 - 061</v>
      </c>
      <c r="D11074" s="52" t="s">
        <v>34487</v>
      </c>
      <c r="E11074" s="52" t="s">
        <v>13516</v>
      </c>
      <c r="F11074" s="16" t="s">
        <v>9536</v>
      </c>
      <c r="G11074" s="16" t="s">
        <v>13515</v>
      </c>
      <c r="H11074" s="16" t="s">
        <v>37422</v>
      </c>
      <c r="I11074" s="16" t="s">
        <v>19407</v>
      </c>
    </row>
    <row r="11075" spans="1:10">
      <c r="A11075" s="16" t="s">
        <v>16854</v>
      </c>
      <c r="B11075" s="52" t="s">
        <v>7792</v>
      </c>
      <c r="C11075" s="16" t="str">
        <f t="shared" si="172"/>
        <v>064 - 119</v>
      </c>
      <c r="D11075" s="52" t="s">
        <v>34487</v>
      </c>
      <c r="E11075" s="52" t="s">
        <v>27583</v>
      </c>
      <c r="F11075" s="16" t="s">
        <v>20391</v>
      </c>
      <c r="G11075" s="16" t="s">
        <v>27582</v>
      </c>
      <c r="H11075" s="16" t="s">
        <v>30282</v>
      </c>
      <c r="I11075" s="16" t="s">
        <v>16855</v>
      </c>
    </row>
    <row r="11076" spans="1:10">
      <c r="A11076" s="16" t="s">
        <v>37354</v>
      </c>
      <c r="B11076" s="52" t="s">
        <v>16699</v>
      </c>
      <c r="C11076" s="16" t="str">
        <f t="shared" ref="C11076:C11139" si="173">MID(A11076,1,3) &amp;" - " &amp;MID(A11076,4,3)</f>
        <v>071 - 062</v>
      </c>
      <c r="D11076" s="52" t="s">
        <v>34487</v>
      </c>
      <c r="E11076" s="52" t="s">
        <v>13516</v>
      </c>
      <c r="F11076" s="16" t="s">
        <v>9536</v>
      </c>
      <c r="G11076" s="16" t="s">
        <v>13515</v>
      </c>
      <c r="H11076" s="16" t="s">
        <v>37422</v>
      </c>
      <c r="I11076" s="16" t="s">
        <v>37355</v>
      </c>
    </row>
    <row r="11077" spans="1:10">
      <c r="A11077" s="16" t="s">
        <v>29355</v>
      </c>
      <c r="B11077" s="52" t="s">
        <v>11851</v>
      </c>
      <c r="C11077" s="16" t="str">
        <f t="shared" si="173"/>
        <v>001 - 315</v>
      </c>
      <c r="D11077" s="52" t="s">
        <v>36059</v>
      </c>
      <c r="E11077" s="52" t="s">
        <v>37671</v>
      </c>
      <c r="F11077" s="16" t="s">
        <v>10415</v>
      </c>
      <c r="G11077" s="16" t="s">
        <v>37670</v>
      </c>
      <c r="H11077" s="16" t="s">
        <v>10732</v>
      </c>
      <c r="I11077" s="16" t="s">
        <v>29356</v>
      </c>
    </row>
    <row r="11078" spans="1:10">
      <c r="A11078" s="16" t="s">
        <v>13776</v>
      </c>
      <c r="B11078" s="52" t="s">
        <v>18579</v>
      </c>
      <c r="C11078" s="16" t="str">
        <f t="shared" si="173"/>
        <v>031 - 879</v>
      </c>
      <c r="D11078" s="52"/>
      <c r="E11078" s="52" t="s">
        <v>7531</v>
      </c>
      <c r="F11078" s="16"/>
      <c r="G11078" s="16" t="s">
        <v>7530</v>
      </c>
      <c r="H11078" s="16" t="s">
        <v>30334</v>
      </c>
      <c r="I11078" s="16" t="s">
        <v>13777</v>
      </c>
      <c r="J11078" s="16" t="s">
        <v>34487</v>
      </c>
    </row>
    <row r="11079" spans="1:10">
      <c r="A11079" s="16" t="s">
        <v>6327</v>
      </c>
      <c r="B11079" s="52" t="s">
        <v>18580</v>
      </c>
      <c r="C11079" s="16" t="str">
        <f t="shared" si="173"/>
        <v>031 - 880</v>
      </c>
      <c r="D11079" s="52"/>
      <c r="E11079" s="52" t="s">
        <v>7531</v>
      </c>
      <c r="F11079" s="16"/>
      <c r="G11079" s="16" t="s">
        <v>7530</v>
      </c>
      <c r="H11079" s="16" t="s">
        <v>30334</v>
      </c>
      <c r="I11079" s="16" t="s">
        <v>5991</v>
      </c>
      <c r="J11079" s="16" t="s">
        <v>34487</v>
      </c>
    </row>
    <row r="11080" spans="1:10">
      <c r="A11080" s="16" t="s">
        <v>2179</v>
      </c>
      <c r="B11080" s="52" t="s">
        <v>6063</v>
      </c>
      <c r="C11080" s="16" t="str">
        <f t="shared" si="173"/>
        <v>004 - 250</v>
      </c>
      <c r="D11080" s="52" t="s">
        <v>36059</v>
      </c>
      <c r="E11080" s="52" t="s">
        <v>10758</v>
      </c>
      <c r="F11080" s="16" t="s">
        <v>5763</v>
      </c>
      <c r="G11080" s="16" t="s">
        <v>10757</v>
      </c>
      <c r="H11080" s="16" t="s">
        <v>10732</v>
      </c>
      <c r="I11080" s="16" t="s">
        <v>2180</v>
      </c>
    </row>
    <row r="11081" spans="1:10">
      <c r="A11081" s="16" t="s">
        <v>18198</v>
      </c>
      <c r="B11081" s="52" t="s">
        <v>13233</v>
      </c>
      <c r="C11081" s="16" t="str">
        <f t="shared" si="173"/>
        <v>S99 - 729</v>
      </c>
      <c r="D11081" s="52"/>
      <c r="E11081" s="52" t="s">
        <v>15509</v>
      </c>
      <c r="F11081" s="16"/>
      <c r="G11081" s="16" t="s">
        <v>10725</v>
      </c>
      <c r="H11081" s="16" t="s">
        <v>10727</v>
      </c>
      <c r="I11081" s="16" t="s">
        <v>18199</v>
      </c>
    </row>
    <row r="11082" spans="1:10">
      <c r="A11082" s="16" t="s">
        <v>32572</v>
      </c>
      <c r="B11082" s="52" t="s">
        <v>27411</v>
      </c>
      <c r="C11082" s="16" t="str">
        <f t="shared" si="173"/>
        <v>081 - 801</v>
      </c>
      <c r="D11082" s="52"/>
      <c r="E11082" s="52" t="s">
        <v>29916</v>
      </c>
      <c r="F11082" s="16"/>
      <c r="G11082" s="16" t="s">
        <v>29915</v>
      </c>
      <c r="H11082" s="16" t="s">
        <v>29917</v>
      </c>
      <c r="I11082" s="16" t="s">
        <v>32573</v>
      </c>
      <c r="J11082" s="16" t="s">
        <v>34487</v>
      </c>
    </row>
    <row r="11083" spans="1:10">
      <c r="A11083" s="16" t="s">
        <v>35783</v>
      </c>
      <c r="B11083" s="52" t="s">
        <v>13234</v>
      </c>
      <c r="C11083" s="16" t="str">
        <f t="shared" si="173"/>
        <v>I99 - 653</v>
      </c>
      <c r="D11083" s="52"/>
      <c r="E11083" s="52" t="s">
        <v>10726</v>
      </c>
      <c r="F11083" s="16"/>
      <c r="G11083" s="16" t="s">
        <v>10725</v>
      </c>
      <c r="H11083" s="16" t="s">
        <v>10727</v>
      </c>
      <c r="I11083" s="16" t="s">
        <v>15499</v>
      </c>
    </row>
    <row r="11084" spans="1:10">
      <c r="A11084" s="16" t="s">
        <v>2181</v>
      </c>
      <c r="B11084" s="52" t="s">
        <v>13235</v>
      </c>
      <c r="C11084" s="16" t="str">
        <f t="shared" si="173"/>
        <v>S99 - 250</v>
      </c>
      <c r="D11084" s="52"/>
      <c r="E11084" s="52" t="s">
        <v>15509</v>
      </c>
      <c r="F11084" s="16"/>
      <c r="G11084" s="16" t="s">
        <v>10725</v>
      </c>
      <c r="H11084" s="16" t="s">
        <v>10727</v>
      </c>
      <c r="I11084" s="16" t="s">
        <v>2182</v>
      </c>
      <c r="J11084" s="16" t="s">
        <v>7990</v>
      </c>
    </row>
    <row r="11085" spans="1:10">
      <c r="A11085" s="16" t="s">
        <v>8767</v>
      </c>
      <c r="B11085" s="52" t="s">
        <v>16262</v>
      </c>
      <c r="C11085" s="16" t="str">
        <f t="shared" si="173"/>
        <v>079 - 156</v>
      </c>
      <c r="D11085" s="52" t="s">
        <v>34487</v>
      </c>
      <c r="E11085" s="52" t="s">
        <v>4771</v>
      </c>
      <c r="F11085" s="16" t="s">
        <v>23452</v>
      </c>
      <c r="G11085" s="16" t="s">
        <v>4770</v>
      </c>
      <c r="H11085" s="16" t="s">
        <v>4772</v>
      </c>
      <c r="I11085" s="16" t="s">
        <v>31605</v>
      </c>
      <c r="J11085" s="16" t="s">
        <v>7990</v>
      </c>
    </row>
    <row r="11086" spans="1:10">
      <c r="A11086" s="16" t="s">
        <v>31603</v>
      </c>
      <c r="B11086" s="52" t="s">
        <v>7176</v>
      </c>
      <c r="C11086" s="16" t="str">
        <f t="shared" si="173"/>
        <v>102 - 048</v>
      </c>
      <c r="D11086" s="52" t="s">
        <v>34487</v>
      </c>
      <c r="E11086" s="52" t="s">
        <v>27777</v>
      </c>
      <c r="F11086" s="16" t="s">
        <v>31604</v>
      </c>
      <c r="G11086" s="16" t="s">
        <v>27776</v>
      </c>
      <c r="H11086" s="16" t="s">
        <v>4772</v>
      </c>
      <c r="I11086" s="16" t="s">
        <v>31605</v>
      </c>
      <c r="J11086" s="16"/>
    </row>
    <row r="11087" spans="1:10">
      <c r="A11087" s="16" t="s">
        <v>7644</v>
      </c>
      <c r="B11087" s="52" t="s">
        <v>34235</v>
      </c>
      <c r="C11087" s="16" t="str">
        <f t="shared" si="173"/>
        <v>087 - 055</v>
      </c>
      <c r="D11087" s="52" t="s">
        <v>34487</v>
      </c>
      <c r="E11087" s="52" t="s">
        <v>10962</v>
      </c>
      <c r="F11087" s="16" t="s">
        <v>7645</v>
      </c>
      <c r="G11087" s="16" t="s">
        <v>10961</v>
      </c>
      <c r="H11087" s="16" t="s">
        <v>29917</v>
      </c>
      <c r="I11087" s="16" t="s">
        <v>9264</v>
      </c>
    </row>
    <row r="11088" spans="1:10">
      <c r="A11088" s="16" t="s">
        <v>8757</v>
      </c>
      <c r="B11088" s="52" t="s">
        <v>16263</v>
      </c>
      <c r="C11088" s="16" t="str">
        <f t="shared" si="173"/>
        <v>079 - 157</v>
      </c>
      <c r="D11088" s="52" t="s">
        <v>34487</v>
      </c>
      <c r="E11088" s="52" t="s">
        <v>4771</v>
      </c>
      <c r="F11088" s="16" t="s">
        <v>1272</v>
      </c>
      <c r="G11088" s="16" t="s">
        <v>4770</v>
      </c>
      <c r="H11088" s="16" t="s">
        <v>4772</v>
      </c>
      <c r="I11088" s="16" t="s">
        <v>8758</v>
      </c>
      <c r="J11088" s="16"/>
    </row>
    <row r="11089" spans="1:10">
      <c r="A11089" s="16" t="s">
        <v>7209</v>
      </c>
      <c r="B11089" s="52" t="s">
        <v>28855</v>
      </c>
      <c r="C11089" s="16" t="str">
        <f t="shared" si="173"/>
        <v>058 - 114</v>
      </c>
      <c r="D11089" s="52" t="s">
        <v>34487</v>
      </c>
      <c r="E11089" s="52" t="s">
        <v>10753</v>
      </c>
      <c r="F11089" s="16" t="s">
        <v>7210</v>
      </c>
      <c r="G11089" s="16" t="s">
        <v>10752</v>
      </c>
      <c r="H11089" s="16" t="s">
        <v>20396</v>
      </c>
      <c r="I11089" s="16" t="s">
        <v>28087</v>
      </c>
    </row>
    <row r="11090" spans="1:10">
      <c r="A11090" s="16" t="s">
        <v>5855</v>
      </c>
      <c r="B11090" s="52" t="s">
        <v>21194</v>
      </c>
      <c r="C11090" s="16" t="str">
        <f t="shared" si="173"/>
        <v>S99 - 312</v>
      </c>
      <c r="D11090" s="52"/>
      <c r="E11090" s="52" t="s">
        <v>15509</v>
      </c>
      <c r="F11090" s="16"/>
      <c r="G11090" s="16" t="s">
        <v>10725</v>
      </c>
      <c r="H11090" s="16" t="s">
        <v>10727</v>
      </c>
      <c r="I11090" s="16" t="s">
        <v>29347</v>
      </c>
      <c r="J11090" s="16" t="s">
        <v>7990</v>
      </c>
    </row>
    <row r="11091" spans="1:10">
      <c r="A11091" s="16" t="s">
        <v>17307</v>
      </c>
      <c r="B11091" s="52" t="s">
        <v>11038</v>
      </c>
      <c r="C11091" s="16" t="str">
        <f t="shared" si="173"/>
        <v>022 - 225</v>
      </c>
      <c r="D11091" s="52" t="s">
        <v>34487</v>
      </c>
      <c r="E11091" s="52" t="s">
        <v>4777</v>
      </c>
      <c r="F11091" s="16" t="s">
        <v>14106</v>
      </c>
      <c r="G11091" s="16" t="s">
        <v>4776</v>
      </c>
      <c r="H11091" s="16" t="s">
        <v>4778</v>
      </c>
      <c r="I11091" s="16" t="s">
        <v>17308</v>
      </c>
    </row>
    <row r="11092" spans="1:10">
      <c r="A11092" s="16" t="s">
        <v>15133</v>
      </c>
      <c r="B11092" s="52" t="s">
        <v>21360</v>
      </c>
      <c r="C11092" s="16" t="str">
        <f t="shared" si="173"/>
        <v>I99 - 378</v>
      </c>
      <c r="D11092" s="52"/>
      <c r="E11092" s="52" t="s">
        <v>10726</v>
      </c>
      <c r="F11092" s="16"/>
      <c r="G11092" s="16" t="s">
        <v>10725</v>
      </c>
      <c r="H11092" s="16" t="s">
        <v>10727</v>
      </c>
      <c r="I11092" s="16" t="s">
        <v>15134</v>
      </c>
    </row>
    <row r="11093" spans="1:10">
      <c r="A11093" s="16" t="s">
        <v>2818</v>
      </c>
      <c r="B11093" s="52" t="s">
        <v>16264</v>
      </c>
      <c r="C11093" s="16" t="str">
        <f t="shared" si="173"/>
        <v>079 - 158</v>
      </c>
      <c r="D11093" s="52" t="s">
        <v>34487</v>
      </c>
      <c r="E11093" s="52" t="s">
        <v>4771</v>
      </c>
      <c r="F11093" s="16" t="s">
        <v>23452</v>
      </c>
      <c r="G11093" s="16" t="s">
        <v>4770</v>
      </c>
      <c r="H11093" s="16" t="s">
        <v>4772</v>
      </c>
      <c r="I11093" s="16" t="s">
        <v>33516</v>
      </c>
      <c r="J11093" s="16" t="s">
        <v>7990</v>
      </c>
    </row>
    <row r="11094" spans="1:10">
      <c r="A11094" s="16" t="s">
        <v>12163</v>
      </c>
      <c r="B11094" s="52" t="s">
        <v>7177</v>
      </c>
      <c r="C11094" s="16" t="str">
        <f t="shared" si="173"/>
        <v>102 - 049</v>
      </c>
      <c r="D11094" s="52" t="s">
        <v>34487</v>
      </c>
      <c r="E11094" s="52" t="s">
        <v>27777</v>
      </c>
      <c r="F11094" s="16" t="s">
        <v>33515</v>
      </c>
      <c r="G11094" s="16" t="s">
        <v>27776</v>
      </c>
      <c r="H11094" s="16" t="s">
        <v>4772</v>
      </c>
      <c r="I11094" s="16" t="s">
        <v>33516</v>
      </c>
    </row>
    <row r="11095" spans="1:10">
      <c r="A11095" s="16" t="s">
        <v>31590</v>
      </c>
      <c r="B11095" s="52" t="s">
        <v>22041</v>
      </c>
      <c r="C11095" s="16" t="str">
        <f t="shared" si="173"/>
        <v>016 - 244</v>
      </c>
      <c r="D11095" s="52" t="s">
        <v>34487</v>
      </c>
      <c r="E11095" s="52" t="s">
        <v>10742</v>
      </c>
      <c r="F11095" s="16" t="s">
        <v>10740</v>
      </c>
      <c r="G11095" s="16" t="s">
        <v>10741</v>
      </c>
      <c r="H11095" s="16" t="s">
        <v>32666</v>
      </c>
      <c r="I11095" s="16" t="s">
        <v>31591</v>
      </c>
    </row>
    <row r="11096" spans="1:10">
      <c r="A11096" s="16" t="s">
        <v>8530</v>
      </c>
      <c r="B11096" s="52" t="s">
        <v>94</v>
      </c>
      <c r="C11096" s="16" t="str">
        <f t="shared" si="173"/>
        <v>024 - 119</v>
      </c>
      <c r="D11096" s="52" t="s">
        <v>36059</v>
      </c>
      <c r="E11096" s="52" t="s">
        <v>26794</v>
      </c>
      <c r="F11096" s="16" t="s">
        <v>36048</v>
      </c>
      <c r="G11096" s="16" t="s">
        <v>26793</v>
      </c>
      <c r="H11096" s="16" t="s">
        <v>32660</v>
      </c>
      <c r="I11096" s="16" t="s">
        <v>8531</v>
      </c>
    </row>
    <row r="11097" spans="1:10">
      <c r="A11097" s="16" t="s">
        <v>26122</v>
      </c>
      <c r="B11097" s="52" t="s">
        <v>3876</v>
      </c>
      <c r="C11097" s="16" t="str">
        <f t="shared" si="173"/>
        <v>019 - 924</v>
      </c>
      <c r="D11097" s="52"/>
      <c r="E11097" s="52" t="s">
        <v>23092</v>
      </c>
      <c r="G11097" s="16" t="s">
        <v>23091</v>
      </c>
      <c r="H11097" s="16" t="s">
        <v>32666</v>
      </c>
      <c r="I11097" s="16" t="s">
        <v>26123</v>
      </c>
      <c r="J11097" s="16" t="s">
        <v>34487</v>
      </c>
    </row>
    <row r="11098" spans="1:10">
      <c r="A11098" s="16" t="s">
        <v>19708</v>
      </c>
      <c r="B11098" s="52" t="s">
        <v>22042</v>
      </c>
      <c r="C11098" s="16" t="str">
        <f t="shared" si="173"/>
        <v>016 - 245</v>
      </c>
      <c r="D11098" s="52" t="s">
        <v>36059</v>
      </c>
      <c r="E11098" s="52" t="s">
        <v>10742</v>
      </c>
      <c r="F11098" s="16" t="s">
        <v>29833</v>
      </c>
      <c r="G11098" s="16" t="s">
        <v>10741</v>
      </c>
      <c r="H11098" s="16" t="s">
        <v>32666</v>
      </c>
      <c r="I11098" s="16" t="s">
        <v>19709</v>
      </c>
    </row>
    <row r="11099" spans="1:10">
      <c r="A11099" s="16" t="s">
        <v>17122</v>
      </c>
      <c r="B11099" s="52" t="s">
        <v>16385</v>
      </c>
      <c r="C11099" s="16" t="str">
        <f t="shared" si="173"/>
        <v>S99 - 356</v>
      </c>
      <c r="D11099" s="52"/>
      <c r="E11099" s="52" t="s">
        <v>15509</v>
      </c>
      <c r="F11099" s="16"/>
      <c r="G11099" s="16" t="s">
        <v>10725</v>
      </c>
      <c r="H11099" s="16" t="s">
        <v>10727</v>
      </c>
      <c r="I11099" s="16" t="s">
        <v>5039</v>
      </c>
      <c r="J11099" s="16" t="s">
        <v>7990</v>
      </c>
    </row>
    <row r="11100" spans="1:10">
      <c r="A11100" s="16" t="s">
        <v>26131</v>
      </c>
      <c r="B11100" s="52" t="s">
        <v>3877</v>
      </c>
      <c r="C11100" s="16" t="str">
        <f t="shared" si="173"/>
        <v>019 - 925</v>
      </c>
      <c r="D11100" s="52"/>
      <c r="E11100" s="52" t="s">
        <v>23092</v>
      </c>
      <c r="G11100" s="16" t="s">
        <v>23091</v>
      </c>
      <c r="H11100" s="16" t="s">
        <v>32666</v>
      </c>
      <c r="I11100" s="16" t="s">
        <v>26132</v>
      </c>
      <c r="J11100" s="16" t="s">
        <v>34487</v>
      </c>
    </row>
    <row r="11101" spans="1:10">
      <c r="A11101" s="16" t="s">
        <v>30695</v>
      </c>
      <c r="B11101" s="52" t="s">
        <v>16700</v>
      </c>
      <c r="C11101" s="16" t="str">
        <f t="shared" si="173"/>
        <v>071 - 064</v>
      </c>
      <c r="D11101" s="52" t="s">
        <v>36059</v>
      </c>
      <c r="E11101" s="52" t="s">
        <v>13516</v>
      </c>
      <c r="F11101" s="16" t="s">
        <v>9536</v>
      </c>
      <c r="G11101" s="16" t="s">
        <v>13515</v>
      </c>
      <c r="H11101" s="16" t="s">
        <v>37422</v>
      </c>
      <c r="I11101" s="16" t="s">
        <v>30696</v>
      </c>
    </row>
    <row r="11102" spans="1:10">
      <c r="A11102" s="16" t="s">
        <v>18171</v>
      </c>
      <c r="B11102" s="52" t="s">
        <v>161</v>
      </c>
      <c r="C11102" s="16" t="str">
        <f t="shared" si="173"/>
        <v>703 - 702</v>
      </c>
      <c r="D11102" s="52"/>
      <c r="E11102" s="52"/>
      <c r="F11102" s="16"/>
      <c r="G11102" s="16" t="s">
        <v>17447</v>
      </c>
      <c r="H11102" s="16" t="s">
        <v>10727</v>
      </c>
      <c r="I11102" s="16" t="s">
        <v>18172</v>
      </c>
      <c r="J11102" s="16" t="s">
        <v>34487</v>
      </c>
    </row>
    <row r="11103" spans="1:10">
      <c r="A11103" s="16" t="s">
        <v>28150</v>
      </c>
      <c r="B11103" s="52" t="s">
        <v>8982</v>
      </c>
      <c r="C11103" s="16" t="str">
        <f t="shared" si="173"/>
        <v>018 - 184</v>
      </c>
      <c r="D11103" s="52" t="s">
        <v>34487</v>
      </c>
      <c r="E11103" s="52" t="s">
        <v>35975</v>
      </c>
      <c r="F11103" s="16" t="s">
        <v>28151</v>
      </c>
      <c r="G11103" s="16" t="s">
        <v>35974</v>
      </c>
      <c r="H11103" s="16" t="s">
        <v>32666</v>
      </c>
      <c r="I11103" s="16" t="s">
        <v>28152</v>
      </c>
    </row>
    <row r="11104" spans="1:10">
      <c r="A11104" s="16" t="s">
        <v>8643</v>
      </c>
      <c r="B11104" s="52" t="s">
        <v>8983</v>
      </c>
      <c r="C11104" s="16" t="str">
        <f t="shared" si="173"/>
        <v>018 - 890</v>
      </c>
      <c r="D11104" s="52"/>
      <c r="E11104" s="52" t="s">
        <v>35975</v>
      </c>
      <c r="F11104" s="16"/>
      <c r="G11104" s="16" t="s">
        <v>35974</v>
      </c>
      <c r="H11104" s="16" t="s">
        <v>32666</v>
      </c>
      <c r="I11104" s="16" t="s">
        <v>8644</v>
      </c>
      <c r="J11104" s="16" t="s">
        <v>34487</v>
      </c>
    </row>
    <row r="11105" spans="1:10">
      <c r="A11105" s="16" t="s">
        <v>37393</v>
      </c>
      <c r="B11105" s="52" t="s">
        <v>8984</v>
      </c>
      <c r="C11105" s="16" t="str">
        <f t="shared" si="173"/>
        <v>018 - 185</v>
      </c>
      <c r="D11105" s="52" t="s">
        <v>36059</v>
      </c>
      <c r="E11105" s="52" t="s">
        <v>35975</v>
      </c>
      <c r="F11105" s="16" t="s">
        <v>34298</v>
      </c>
      <c r="G11105" s="16" t="s">
        <v>35974</v>
      </c>
      <c r="H11105" s="16" t="s">
        <v>32666</v>
      </c>
      <c r="I11105" s="16" t="s">
        <v>37394</v>
      </c>
    </row>
    <row r="11106" spans="1:10">
      <c r="A11106" s="16" t="s">
        <v>24087</v>
      </c>
      <c r="B11106" s="52" t="s">
        <v>12124</v>
      </c>
      <c r="C11106" s="16" t="str">
        <f t="shared" si="173"/>
        <v>095 - 074</v>
      </c>
      <c r="D11106" s="52" t="s">
        <v>36059</v>
      </c>
      <c r="E11106" s="52" t="s">
        <v>5719</v>
      </c>
      <c r="F11106" s="16" t="s">
        <v>18806</v>
      </c>
      <c r="G11106" s="16" t="s">
        <v>29627</v>
      </c>
      <c r="H11106" s="16" t="s">
        <v>33521</v>
      </c>
      <c r="I11106" s="16" t="s">
        <v>24088</v>
      </c>
    </row>
    <row r="11107" spans="1:10">
      <c r="A11107" s="16" t="s">
        <v>2232</v>
      </c>
      <c r="B11107" s="52" t="s">
        <v>1591</v>
      </c>
      <c r="C11107" s="16" t="str">
        <f t="shared" si="173"/>
        <v>027 - 808</v>
      </c>
      <c r="D11107" s="52"/>
      <c r="E11107" s="52" t="s">
        <v>16168</v>
      </c>
      <c r="F11107" s="16"/>
      <c r="G11107" s="16" t="s">
        <v>16167</v>
      </c>
      <c r="H11107" s="16" t="s">
        <v>32660</v>
      </c>
      <c r="I11107" s="16" t="s">
        <v>2233</v>
      </c>
      <c r="J11107" s="16" t="s">
        <v>34487</v>
      </c>
    </row>
    <row r="11108" spans="1:10">
      <c r="A11108" s="16" t="s">
        <v>33584</v>
      </c>
      <c r="B11108" s="52" t="s">
        <v>8985</v>
      </c>
      <c r="C11108" s="16" t="str">
        <f t="shared" si="173"/>
        <v>018 - 891</v>
      </c>
      <c r="D11108" s="52"/>
      <c r="E11108" s="52" t="s">
        <v>35975</v>
      </c>
      <c r="F11108" s="16"/>
      <c r="G11108" s="16" t="s">
        <v>35974</v>
      </c>
      <c r="H11108" s="16" t="s">
        <v>32666</v>
      </c>
      <c r="I11108" s="16" t="s">
        <v>33585</v>
      </c>
      <c r="J11108" s="16" t="s">
        <v>34487</v>
      </c>
    </row>
    <row r="11109" spans="1:10">
      <c r="A11109" s="16" t="s">
        <v>24576</v>
      </c>
      <c r="B11109" s="52" t="s">
        <v>31335</v>
      </c>
      <c r="C11109" s="16" t="str">
        <f t="shared" si="173"/>
        <v>013 - 246</v>
      </c>
      <c r="D11109" s="52" t="s">
        <v>34487</v>
      </c>
      <c r="E11109" s="52" t="s">
        <v>26240</v>
      </c>
      <c r="F11109" s="16" t="s">
        <v>36042</v>
      </c>
      <c r="G11109" s="16" t="s">
        <v>26239</v>
      </c>
      <c r="H11109" s="16" t="s">
        <v>32666</v>
      </c>
      <c r="I11109" s="16" t="s">
        <v>24577</v>
      </c>
    </row>
    <row r="11110" spans="1:10">
      <c r="A11110" s="16" t="s">
        <v>10015</v>
      </c>
      <c r="B11110" s="52" t="s">
        <v>31336</v>
      </c>
      <c r="C11110" s="16" t="str">
        <f t="shared" si="173"/>
        <v>013 - 961</v>
      </c>
      <c r="D11110" s="52"/>
      <c r="E11110" s="52" t="s">
        <v>26240</v>
      </c>
      <c r="G11110" s="16" t="s">
        <v>26239</v>
      </c>
      <c r="H11110" s="16" t="s">
        <v>32666</v>
      </c>
      <c r="I11110" s="16" t="s">
        <v>10016</v>
      </c>
      <c r="J11110" s="16" t="s">
        <v>34487</v>
      </c>
    </row>
    <row r="11111" spans="1:10">
      <c r="A11111" s="16" t="s">
        <v>35594</v>
      </c>
      <c r="B11111" s="52" t="s">
        <v>21038</v>
      </c>
      <c r="C11111" s="16" t="str">
        <f t="shared" si="173"/>
        <v>098 - 061</v>
      </c>
      <c r="D11111" s="52" t="s">
        <v>36059</v>
      </c>
      <c r="E11111" s="52" t="s">
        <v>10711</v>
      </c>
      <c r="F11111" s="16" t="s">
        <v>35595</v>
      </c>
      <c r="G11111" s="16" t="s">
        <v>10710</v>
      </c>
      <c r="H11111" s="16" t="s">
        <v>32666</v>
      </c>
      <c r="I11111" s="16" t="s">
        <v>35596</v>
      </c>
    </row>
    <row r="11112" spans="1:10">
      <c r="A11112" s="16" t="s">
        <v>19710</v>
      </c>
      <c r="B11112" s="52" t="s">
        <v>34609</v>
      </c>
      <c r="C11112" s="16" t="str">
        <f t="shared" si="173"/>
        <v>015 - 245</v>
      </c>
      <c r="D11112" s="52" t="s">
        <v>36059</v>
      </c>
      <c r="E11112" s="52" t="s">
        <v>32665</v>
      </c>
      <c r="F11112" s="16" t="s">
        <v>9522</v>
      </c>
      <c r="G11112" s="16" t="s">
        <v>32664</v>
      </c>
      <c r="H11112" s="16" t="s">
        <v>32666</v>
      </c>
      <c r="I11112" s="16" t="s">
        <v>35596</v>
      </c>
      <c r="J11112" s="16" t="s">
        <v>7990</v>
      </c>
    </row>
    <row r="11113" spans="1:10">
      <c r="A11113" s="16" t="s">
        <v>2320</v>
      </c>
      <c r="B11113" s="52" t="s">
        <v>34610</v>
      </c>
      <c r="C11113" s="16" t="str">
        <f t="shared" si="173"/>
        <v>015 - 983</v>
      </c>
      <c r="D11113" s="52"/>
      <c r="E11113" s="52" t="s">
        <v>32665</v>
      </c>
      <c r="G11113" s="16" t="s">
        <v>32664</v>
      </c>
      <c r="H11113" s="16" t="s">
        <v>32666</v>
      </c>
      <c r="I11113" s="16" t="s">
        <v>15905</v>
      </c>
      <c r="J11113" s="16" t="s">
        <v>34487</v>
      </c>
    </row>
    <row r="11114" spans="1:10">
      <c r="A11114" s="16" t="s">
        <v>4659</v>
      </c>
      <c r="B11114" s="52" t="s">
        <v>34611</v>
      </c>
      <c r="C11114" s="16" t="str">
        <f t="shared" si="173"/>
        <v>015 - 246</v>
      </c>
      <c r="D11114" s="52" t="s">
        <v>36059</v>
      </c>
      <c r="E11114" s="52" t="s">
        <v>32665</v>
      </c>
      <c r="F11114" s="16" t="s">
        <v>30047</v>
      </c>
      <c r="G11114" s="16" t="s">
        <v>32664</v>
      </c>
      <c r="H11114" s="16" t="s">
        <v>32666</v>
      </c>
      <c r="I11114" s="16" t="s">
        <v>4660</v>
      </c>
    </row>
    <row r="11115" spans="1:10">
      <c r="A11115" s="16" t="s">
        <v>37458</v>
      </c>
      <c r="B11115" s="52" t="s">
        <v>8986</v>
      </c>
      <c r="C11115" s="16" t="str">
        <f t="shared" si="173"/>
        <v>018 - 186</v>
      </c>
      <c r="D11115" s="52" t="s">
        <v>36059</v>
      </c>
      <c r="E11115" s="52" t="s">
        <v>35975</v>
      </c>
      <c r="F11115" s="16" t="s">
        <v>11669</v>
      </c>
      <c r="G11115" s="16" t="s">
        <v>35974</v>
      </c>
      <c r="H11115" s="16" t="s">
        <v>32666</v>
      </c>
      <c r="I11115" s="16" t="s">
        <v>37459</v>
      </c>
    </row>
    <row r="11116" spans="1:10">
      <c r="A11116" s="16" t="s">
        <v>27223</v>
      </c>
      <c r="B11116" s="52" t="s">
        <v>8987</v>
      </c>
      <c r="C11116" s="16" t="str">
        <f t="shared" si="173"/>
        <v>018 - 187</v>
      </c>
      <c r="D11116" s="52" t="s">
        <v>36059</v>
      </c>
      <c r="E11116" s="52" t="s">
        <v>35975</v>
      </c>
      <c r="F11116" s="16" t="s">
        <v>34820</v>
      </c>
      <c r="G11116" s="16" t="s">
        <v>35974</v>
      </c>
      <c r="H11116" s="16" t="s">
        <v>32666</v>
      </c>
      <c r="I11116" s="16" t="s">
        <v>33961</v>
      </c>
      <c r="J11116" s="16"/>
    </row>
    <row r="11117" spans="1:10">
      <c r="A11117" s="16" t="s">
        <v>10475</v>
      </c>
      <c r="B11117" s="52" t="s">
        <v>19214</v>
      </c>
      <c r="C11117" s="16" t="str">
        <f t="shared" si="173"/>
        <v>026 - 094</v>
      </c>
      <c r="D11117" s="52" t="s">
        <v>36059</v>
      </c>
      <c r="E11117" s="52" t="s">
        <v>8857</v>
      </c>
      <c r="F11117" s="16" t="s">
        <v>23495</v>
      </c>
      <c r="G11117" s="16" t="s">
        <v>8856</v>
      </c>
      <c r="H11117" s="16" t="s">
        <v>32660</v>
      </c>
      <c r="I11117" s="16" t="s">
        <v>10476</v>
      </c>
    </row>
    <row r="11118" spans="1:10">
      <c r="A11118" s="16" t="s">
        <v>1030</v>
      </c>
      <c r="B11118" s="52" t="s">
        <v>12125</v>
      </c>
      <c r="C11118" s="16" t="str">
        <f t="shared" si="173"/>
        <v>095 - 812</v>
      </c>
      <c r="D11118" s="52"/>
      <c r="E11118" s="52" t="s">
        <v>5719</v>
      </c>
      <c r="F11118" s="16"/>
      <c r="G11118" s="16" t="s">
        <v>29627</v>
      </c>
      <c r="H11118" s="16" t="s">
        <v>33521</v>
      </c>
      <c r="I11118" s="16" t="s">
        <v>4535</v>
      </c>
      <c r="J11118" s="16" t="s">
        <v>34487</v>
      </c>
    </row>
    <row r="11119" spans="1:10">
      <c r="A11119" s="16" t="s">
        <v>19283</v>
      </c>
      <c r="B11119" s="52" t="s">
        <v>29236</v>
      </c>
      <c r="C11119" s="16" t="str">
        <f t="shared" si="173"/>
        <v>033 - 047</v>
      </c>
      <c r="D11119" s="52" t="s">
        <v>34487</v>
      </c>
      <c r="E11119" s="52" t="s">
        <v>37663</v>
      </c>
      <c r="F11119" s="16" t="s">
        <v>15465</v>
      </c>
      <c r="G11119" s="16" t="s">
        <v>37662</v>
      </c>
      <c r="H11119" s="16" t="s">
        <v>35981</v>
      </c>
      <c r="I11119" s="16" t="s">
        <v>19284</v>
      </c>
      <c r="J11119" s="16"/>
    </row>
    <row r="11120" spans="1:10">
      <c r="A11120" s="16" t="s">
        <v>29438</v>
      </c>
      <c r="B11120" s="52" t="s">
        <v>8988</v>
      </c>
      <c r="C11120" s="16" t="str">
        <f t="shared" si="173"/>
        <v>018 - 188</v>
      </c>
      <c r="D11120" s="52" t="s">
        <v>36059</v>
      </c>
      <c r="E11120" s="52" t="s">
        <v>35975</v>
      </c>
      <c r="F11120" s="16" t="s">
        <v>33135</v>
      </c>
      <c r="G11120" s="16" t="s">
        <v>35974</v>
      </c>
      <c r="H11120" s="16" t="s">
        <v>32666</v>
      </c>
      <c r="I11120" s="16" t="s">
        <v>29439</v>
      </c>
    </row>
    <row r="11121" spans="1:10">
      <c r="A11121" s="16" t="s">
        <v>21688</v>
      </c>
      <c r="B11121" s="52" t="s">
        <v>8989</v>
      </c>
      <c r="C11121" s="16" t="str">
        <f t="shared" si="173"/>
        <v>018 - 189</v>
      </c>
      <c r="D11121" s="52" t="s">
        <v>36059</v>
      </c>
      <c r="E11121" s="52" t="s">
        <v>35975</v>
      </c>
      <c r="F11121" s="16" t="s">
        <v>35973</v>
      </c>
      <c r="G11121" s="16" t="s">
        <v>35974</v>
      </c>
      <c r="H11121" s="16" t="s">
        <v>32666</v>
      </c>
      <c r="I11121" s="16" t="s">
        <v>21689</v>
      </c>
    </row>
    <row r="11122" spans="1:10">
      <c r="A11122" s="16" t="s">
        <v>35955</v>
      </c>
      <c r="B11122" s="52" t="s">
        <v>12126</v>
      </c>
      <c r="C11122" s="16" t="str">
        <f t="shared" si="173"/>
        <v>095 - 075</v>
      </c>
      <c r="D11122" s="52" t="s">
        <v>34487</v>
      </c>
      <c r="E11122" s="52" t="s">
        <v>5719</v>
      </c>
      <c r="F11122" s="16" t="s">
        <v>18806</v>
      </c>
      <c r="G11122" s="16" t="s">
        <v>29627</v>
      </c>
      <c r="H11122" s="16" t="s">
        <v>33521</v>
      </c>
      <c r="I11122" s="16" t="s">
        <v>35956</v>
      </c>
    </row>
    <row r="11123" spans="1:10">
      <c r="A11123" s="16" t="s">
        <v>29176</v>
      </c>
      <c r="B11123" s="52" t="s">
        <v>23476</v>
      </c>
      <c r="C11123" s="16" t="str">
        <f t="shared" si="173"/>
        <v>045 - 017</v>
      </c>
      <c r="D11123" s="52" t="s">
        <v>34487</v>
      </c>
      <c r="E11123" s="52" t="s">
        <v>36879</v>
      </c>
      <c r="F11123" s="16" t="s">
        <v>34406</v>
      </c>
      <c r="G11123" s="16" t="s">
        <v>36878</v>
      </c>
      <c r="H11123" s="16" t="s">
        <v>30328</v>
      </c>
      <c r="I11123" s="16" t="s">
        <v>34407</v>
      </c>
    </row>
    <row r="11124" spans="1:10">
      <c r="A11124" s="16" t="s">
        <v>4880</v>
      </c>
      <c r="B11124" s="52" t="s">
        <v>95</v>
      </c>
      <c r="C11124" s="16" t="str">
        <f t="shared" si="173"/>
        <v>024 - 120</v>
      </c>
      <c r="D11124" s="52" t="s">
        <v>36059</v>
      </c>
      <c r="E11124" s="52" t="s">
        <v>26794</v>
      </c>
      <c r="F11124" s="16" t="s">
        <v>36815</v>
      </c>
      <c r="G11124" s="16" t="s">
        <v>26793</v>
      </c>
      <c r="H11124" s="16" t="s">
        <v>32660</v>
      </c>
      <c r="I11124" s="16" t="s">
        <v>4881</v>
      </c>
    </row>
    <row r="11125" spans="1:10">
      <c r="A11125" s="16" t="s">
        <v>3698</v>
      </c>
      <c r="B11125" s="52" t="s">
        <v>19215</v>
      </c>
      <c r="C11125" s="16" t="str">
        <f t="shared" si="173"/>
        <v>026 - 095</v>
      </c>
      <c r="D11125" s="52" t="s">
        <v>36059</v>
      </c>
      <c r="E11125" s="52" t="s">
        <v>8857</v>
      </c>
      <c r="F11125" s="16" t="s">
        <v>3699</v>
      </c>
      <c r="G11125" s="16" t="s">
        <v>8856</v>
      </c>
      <c r="H11125" s="16" t="s">
        <v>32660</v>
      </c>
      <c r="I11125" s="16" t="s">
        <v>3700</v>
      </c>
    </row>
    <row r="11126" spans="1:10">
      <c r="A11126" s="16" t="s">
        <v>36029</v>
      </c>
      <c r="B11126" s="52" t="s">
        <v>21984</v>
      </c>
      <c r="C11126" s="16" t="str">
        <f t="shared" si="173"/>
        <v>023 - 097</v>
      </c>
      <c r="D11126" s="52" t="s">
        <v>36059</v>
      </c>
      <c r="E11126" s="52" t="s">
        <v>380</v>
      </c>
      <c r="F11126" s="16" t="s">
        <v>36030</v>
      </c>
      <c r="G11126" s="16" t="s">
        <v>379</v>
      </c>
      <c r="H11126" s="16" t="s">
        <v>32660</v>
      </c>
      <c r="I11126" s="16" t="s">
        <v>36031</v>
      </c>
    </row>
    <row r="11127" spans="1:10">
      <c r="A11127" s="16" t="s">
        <v>31218</v>
      </c>
      <c r="B11127" s="52" t="s">
        <v>24033</v>
      </c>
      <c r="C11127" s="16" t="str">
        <f t="shared" si="173"/>
        <v>022 - 226</v>
      </c>
      <c r="D11127" s="52" t="s">
        <v>34487</v>
      </c>
      <c r="E11127" s="52" t="s">
        <v>4777</v>
      </c>
      <c r="F11127" s="16" t="s">
        <v>7720</v>
      </c>
      <c r="G11127" s="16" t="s">
        <v>4776</v>
      </c>
      <c r="H11127" s="16" t="s">
        <v>4778</v>
      </c>
      <c r="I11127" s="16" t="s">
        <v>15449</v>
      </c>
    </row>
    <row r="11128" spans="1:10">
      <c r="A11128" s="16" t="s">
        <v>14513</v>
      </c>
      <c r="B11128" s="52" t="s">
        <v>24487</v>
      </c>
      <c r="C11128" s="16" t="str">
        <f t="shared" si="173"/>
        <v>033 - 048</v>
      </c>
      <c r="D11128" s="52" t="s">
        <v>36059</v>
      </c>
      <c r="E11128" s="52" t="s">
        <v>37663</v>
      </c>
      <c r="F11128" s="16" t="s">
        <v>37661</v>
      </c>
      <c r="G11128" s="16" t="s">
        <v>37662</v>
      </c>
      <c r="H11128" s="16" t="s">
        <v>35981</v>
      </c>
      <c r="I11128" s="16" t="s">
        <v>14514</v>
      </c>
      <c r="J11128" s="16"/>
    </row>
    <row r="11129" spans="1:10">
      <c r="A11129" s="16" t="s">
        <v>13887</v>
      </c>
      <c r="B11129" s="52" t="s">
        <v>22184</v>
      </c>
      <c r="C11129" s="16" t="str">
        <f t="shared" si="173"/>
        <v>034 - 048</v>
      </c>
      <c r="D11129" s="52" t="s">
        <v>36059</v>
      </c>
      <c r="E11129" s="52" t="s">
        <v>23677</v>
      </c>
      <c r="F11129" s="16" t="s">
        <v>23036</v>
      </c>
      <c r="G11129" s="16" t="s">
        <v>23676</v>
      </c>
      <c r="H11129" s="16" t="s">
        <v>35981</v>
      </c>
      <c r="I11129" s="16" t="s">
        <v>31549</v>
      </c>
      <c r="J11129" s="16"/>
    </row>
    <row r="11130" spans="1:10">
      <c r="A11130" s="16" t="s">
        <v>20767</v>
      </c>
      <c r="B11130" s="52" t="s">
        <v>9600</v>
      </c>
      <c r="C11130" s="16" t="str">
        <f t="shared" si="173"/>
        <v>018 - 892</v>
      </c>
      <c r="D11130" s="52"/>
      <c r="E11130" s="52" t="s">
        <v>35975</v>
      </c>
      <c r="F11130" s="16"/>
      <c r="G11130" s="16" t="s">
        <v>35974</v>
      </c>
      <c r="H11130" s="16" t="s">
        <v>32666</v>
      </c>
      <c r="I11130" s="16" t="s">
        <v>15010</v>
      </c>
      <c r="J11130" s="16" t="s">
        <v>34487</v>
      </c>
    </row>
    <row r="11131" spans="1:10">
      <c r="A11131" s="16" t="s">
        <v>5111</v>
      </c>
      <c r="B11131" s="52" t="s">
        <v>35296</v>
      </c>
      <c r="C11131" s="16" t="str">
        <f t="shared" si="173"/>
        <v>015 - 247</v>
      </c>
      <c r="D11131" s="52" t="s">
        <v>36059</v>
      </c>
      <c r="E11131" s="52" t="s">
        <v>32665</v>
      </c>
      <c r="F11131" s="16" t="s">
        <v>30047</v>
      </c>
      <c r="G11131" s="16" t="s">
        <v>32664</v>
      </c>
      <c r="H11131" s="16" t="s">
        <v>32666</v>
      </c>
      <c r="I11131" s="16" t="s">
        <v>5112</v>
      </c>
    </row>
    <row r="11132" spans="1:10">
      <c r="A11132" s="16" t="s">
        <v>4914</v>
      </c>
      <c r="B11132" s="52" t="s">
        <v>6531</v>
      </c>
      <c r="C11132" s="16" t="str">
        <f t="shared" si="173"/>
        <v>011 - 032</v>
      </c>
      <c r="D11132" s="52" t="s">
        <v>34487</v>
      </c>
      <c r="E11132" s="52" t="s">
        <v>34572</v>
      </c>
      <c r="F11132" s="16" t="s">
        <v>17833</v>
      </c>
      <c r="G11132" s="16" t="s">
        <v>34571</v>
      </c>
      <c r="H11132" s="16" t="s">
        <v>34573</v>
      </c>
      <c r="I11132" s="16" t="s">
        <v>4915</v>
      </c>
      <c r="J11132" s="16"/>
    </row>
    <row r="11133" spans="1:10">
      <c r="A11133" s="16" t="s">
        <v>15135</v>
      </c>
      <c r="B11133" s="52" t="s">
        <v>16386</v>
      </c>
      <c r="C11133" s="16" t="str">
        <f t="shared" si="173"/>
        <v>I99 - 382</v>
      </c>
      <c r="D11133" s="52"/>
      <c r="E11133" s="52" t="s">
        <v>10726</v>
      </c>
      <c r="F11133" s="16"/>
      <c r="G11133" s="16" t="s">
        <v>10725</v>
      </c>
      <c r="H11133" s="16" t="s">
        <v>10727</v>
      </c>
      <c r="I11133" s="16" t="s">
        <v>21271</v>
      </c>
      <c r="J11133" s="16" t="s">
        <v>7990</v>
      </c>
    </row>
    <row r="11134" spans="1:10">
      <c r="A11134" s="16" t="s">
        <v>32584</v>
      </c>
      <c r="B11134" s="52" t="s">
        <v>21985</v>
      </c>
      <c r="C11134" s="16" t="str">
        <f t="shared" si="173"/>
        <v>023 - 098</v>
      </c>
      <c r="D11134" s="52" t="s">
        <v>36059</v>
      </c>
      <c r="E11134" s="52" t="s">
        <v>380</v>
      </c>
      <c r="F11134" s="16" t="s">
        <v>27833</v>
      </c>
      <c r="G11134" s="16" t="s">
        <v>379</v>
      </c>
      <c r="H11134" s="16" t="s">
        <v>32660</v>
      </c>
      <c r="I11134" s="16" t="s">
        <v>32585</v>
      </c>
    </row>
    <row r="11135" spans="1:10">
      <c r="A11135" s="16" t="s">
        <v>13224</v>
      </c>
      <c r="B11135" s="52" t="s">
        <v>28170</v>
      </c>
      <c r="C11135" s="16" t="str">
        <f t="shared" si="173"/>
        <v>096 - 081</v>
      </c>
      <c r="D11135" s="52" t="s">
        <v>34487</v>
      </c>
      <c r="E11135" s="52" t="s">
        <v>14652</v>
      </c>
      <c r="F11135" s="16" t="s">
        <v>31958</v>
      </c>
      <c r="G11135" s="16" t="s">
        <v>14651</v>
      </c>
      <c r="H11135" s="16" t="s">
        <v>10732</v>
      </c>
      <c r="I11135" s="16" t="s">
        <v>13225</v>
      </c>
    </row>
    <row r="11136" spans="1:10">
      <c r="A11136" s="16" t="s">
        <v>10806</v>
      </c>
      <c r="B11136" s="52" t="s">
        <v>5453</v>
      </c>
      <c r="C11136" s="16" t="str">
        <f t="shared" si="173"/>
        <v>002 - 167</v>
      </c>
      <c r="D11136" s="52" t="s">
        <v>34487</v>
      </c>
      <c r="E11136" s="52" t="s">
        <v>36066</v>
      </c>
      <c r="F11136" s="16" t="s">
        <v>778</v>
      </c>
      <c r="G11136" s="16" t="s">
        <v>20457</v>
      </c>
      <c r="H11136" s="16" t="s">
        <v>10732</v>
      </c>
      <c r="I11136" s="16" t="s">
        <v>13225</v>
      </c>
      <c r="J11136" s="16" t="s">
        <v>7990</v>
      </c>
    </row>
    <row r="11137" spans="1:10">
      <c r="A11137" s="16" t="s">
        <v>30256</v>
      </c>
      <c r="B11137" s="52" t="s">
        <v>4779</v>
      </c>
      <c r="C11137" s="16" t="str">
        <f t="shared" si="173"/>
        <v>018 - 190</v>
      </c>
      <c r="D11137" s="52" t="s">
        <v>36059</v>
      </c>
      <c r="E11137" s="52" t="s">
        <v>35975</v>
      </c>
      <c r="F11137" s="16" t="s">
        <v>11669</v>
      </c>
      <c r="G11137" s="16" t="s">
        <v>35974</v>
      </c>
      <c r="H11137" s="16" t="s">
        <v>32666</v>
      </c>
      <c r="I11137" s="16" t="s">
        <v>30257</v>
      </c>
    </row>
    <row r="11138" spans="1:10">
      <c r="A11138" s="16" t="s">
        <v>15906</v>
      </c>
      <c r="B11138" s="52" t="s">
        <v>35297</v>
      </c>
      <c r="C11138" s="16" t="str">
        <f t="shared" si="173"/>
        <v>015 - 984</v>
      </c>
      <c r="D11138" s="52"/>
      <c r="E11138" s="52" t="s">
        <v>32665</v>
      </c>
      <c r="G11138" s="16" t="s">
        <v>32664</v>
      </c>
      <c r="H11138" s="16" t="s">
        <v>32666</v>
      </c>
      <c r="I11138" s="16" t="s">
        <v>15907</v>
      </c>
      <c r="J11138" s="16" t="s">
        <v>34487</v>
      </c>
    </row>
    <row r="11139" spans="1:10">
      <c r="A11139" s="16" t="s">
        <v>33188</v>
      </c>
      <c r="B11139" s="52" t="s">
        <v>8804</v>
      </c>
      <c r="C11139" s="16" t="str">
        <f t="shared" si="173"/>
        <v>010 - 067</v>
      </c>
      <c r="D11139" s="52" t="s">
        <v>36059</v>
      </c>
      <c r="E11139" s="52" t="s">
        <v>30437</v>
      </c>
      <c r="F11139" s="16" t="s">
        <v>35403</v>
      </c>
      <c r="G11139" s="16" t="s">
        <v>30436</v>
      </c>
      <c r="H11139" s="16" t="s">
        <v>34573</v>
      </c>
      <c r="I11139" s="16" t="s">
        <v>33189</v>
      </c>
    </row>
    <row r="11140" spans="1:10">
      <c r="A11140" s="16" t="s">
        <v>19285</v>
      </c>
      <c r="B11140" s="52" t="s">
        <v>27201</v>
      </c>
      <c r="C11140" s="16" t="str">
        <f t="shared" ref="C11140:C11167" si="174">MID(A11140,1,3) &amp;" - " &amp;MID(A11140,4,3)</f>
        <v>036 - 047</v>
      </c>
      <c r="D11140" s="52" t="s">
        <v>34487</v>
      </c>
      <c r="E11140" s="52" t="s">
        <v>37427</v>
      </c>
      <c r="F11140" s="16" t="s">
        <v>19286</v>
      </c>
      <c r="G11140" s="16" t="s">
        <v>37426</v>
      </c>
      <c r="H11140" s="16" t="s">
        <v>35981</v>
      </c>
      <c r="I11140" s="16" t="s">
        <v>19287</v>
      </c>
      <c r="J11140" s="16"/>
    </row>
    <row r="11141" spans="1:10">
      <c r="A11141" s="16" t="s">
        <v>24578</v>
      </c>
      <c r="B11141" s="52" t="s">
        <v>22043</v>
      </c>
      <c r="C11141" s="16" t="str">
        <f t="shared" si="174"/>
        <v>016 - 246</v>
      </c>
      <c r="D11141" s="52" t="s">
        <v>34487</v>
      </c>
      <c r="E11141" s="52" t="s">
        <v>10742</v>
      </c>
      <c r="F11141" s="16" t="s">
        <v>24579</v>
      </c>
      <c r="G11141" s="16" t="s">
        <v>10741</v>
      </c>
      <c r="H11141" s="16" t="s">
        <v>32666</v>
      </c>
      <c r="I11141" s="16" t="s">
        <v>24580</v>
      </c>
    </row>
    <row r="11142" spans="1:10">
      <c r="A11142" s="16" t="s">
        <v>32546</v>
      </c>
      <c r="B11142" s="52" t="s">
        <v>16068</v>
      </c>
      <c r="C11142" s="16" t="str">
        <f t="shared" si="174"/>
        <v>037 - 060</v>
      </c>
      <c r="D11142" s="52" t="s">
        <v>36059</v>
      </c>
      <c r="E11142" s="52" t="s">
        <v>30682</v>
      </c>
      <c r="F11142" s="16" t="s">
        <v>32547</v>
      </c>
      <c r="G11142" s="16" t="s">
        <v>30681</v>
      </c>
      <c r="H11142" s="16" t="s">
        <v>35981</v>
      </c>
      <c r="I11142" s="16" t="s">
        <v>32548</v>
      </c>
    </row>
    <row r="11143" spans="1:10">
      <c r="A11143" s="16" t="s">
        <v>9921</v>
      </c>
      <c r="B11143" s="52" t="s">
        <v>27213</v>
      </c>
      <c r="C11143" s="16" t="str">
        <f t="shared" si="174"/>
        <v>025 - 068</v>
      </c>
      <c r="D11143" s="52" t="s">
        <v>34487</v>
      </c>
      <c r="E11143" s="52" t="s">
        <v>36071</v>
      </c>
      <c r="F11143" s="16" t="s">
        <v>10885</v>
      </c>
      <c r="G11143" s="16" t="s">
        <v>36070</v>
      </c>
      <c r="H11143" s="16" t="s">
        <v>32660</v>
      </c>
      <c r="I11143" s="16" t="s">
        <v>9922</v>
      </c>
    </row>
    <row r="11144" spans="1:10">
      <c r="A11144" s="16" t="s">
        <v>17348</v>
      </c>
      <c r="B11144" s="52" t="s">
        <v>18581</v>
      </c>
      <c r="C11144" s="16" t="str">
        <f t="shared" si="174"/>
        <v>031 - 733</v>
      </c>
      <c r="D11144" s="52"/>
      <c r="E11144" s="52" t="s">
        <v>7531</v>
      </c>
      <c r="F11144" s="16"/>
      <c r="G11144" s="16" t="s">
        <v>7530</v>
      </c>
      <c r="H11144" s="16" t="s">
        <v>30334</v>
      </c>
      <c r="I11144" s="16" t="s">
        <v>17349</v>
      </c>
      <c r="J11144" s="16" t="s">
        <v>34487</v>
      </c>
    </row>
    <row r="11145" spans="1:10">
      <c r="A11145" s="16" t="s">
        <v>10477</v>
      </c>
      <c r="B11145" s="52" t="s">
        <v>17999</v>
      </c>
      <c r="C11145" s="16" t="str">
        <f t="shared" si="174"/>
        <v>075 - 094</v>
      </c>
      <c r="D11145" s="52" t="s">
        <v>34487</v>
      </c>
      <c r="E11145" s="52" t="s">
        <v>25912</v>
      </c>
      <c r="F11145" s="16" t="s">
        <v>8079</v>
      </c>
      <c r="G11145" s="16" t="s">
        <v>31815</v>
      </c>
      <c r="H11145" s="16" t="s">
        <v>37422</v>
      </c>
      <c r="I11145" s="16" t="s">
        <v>5762</v>
      </c>
      <c r="J11145" s="16"/>
    </row>
    <row r="11146" spans="1:10">
      <c r="A11146" s="16" t="s">
        <v>13309</v>
      </c>
      <c r="B11146" s="52" t="s">
        <v>8501</v>
      </c>
      <c r="C11146" s="16" t="str">
        <f t="shared" si="174"/>
        <v>017 - 205</v>
      </c>
      <c r="D11146" s="52" t="s">
        <v>34487</v>
      </c>
      <c r="E11146" s="52" t="s">
        <v>22538</v>
      </c>
      <c r="F11146" s="16" t="s">
        <v>6945</v>
      </c>
      <c r="G11146" s="16" t="s">
        <v>22537</v>
      </c>
      <c r="H11146" s="16" t="s">
        <v>32666</v>
      </c>
      <c r="I11146" s="16" t="s">
        <v>9726</v>
      </c>
    </row>
    <row r="11147" spans="1:10">
      <c r="A11147" s="16" t="s">
        <v>20530</v>
      </c>
      <c r="B11147" s="52" t="s">
        <v>27214</v>
      </c>
      <c r="C11147" s="16" t="str">
        <f t="shared" si="174"/>
        <v>025 - 069</v>
      </c>
      <c r="D11147" s="52" t="s">
        <v>34487</v>
      </c>
      <c r="E11147" s="52" t="s">
        <v>36071</v>
      </c>
      <c r="F11147" s="16" t="s">
        <v>10885</v>
      </c>
      <c r="G11147" s="16" t="s">
        <v>36070</v>
      </c>
      <c r="H11147" s="16" t="s">
        <v>32660</v>
      </c>
      <c r="I11147" s="16" t="s">
        <v>20531</v>
      </c>
    </row>
    <row r="11148" spans="1:10">
      <c r="A11148" s="16" t="s">
        <v>12459</v>
      </c>
      <c r="B11148" s="52" t="s">
        <v>17134</v>
      </c>
      <c r="C11148" s="16" t="str">
        <f t="shared" si="174"/>
        <v>093 - 051</v>
      </c>
      <c r="D11148" s="52" t="s">
        <v>36059</v>
      </c>
      <c r="E11148" s="52" t="s">
        <v>14112</v>
      </c>
      <c r="F11148" s="16" t="s">
        <v>14110</v>
      </c>
      <c r="G11148" s="16" t="s">
        <v>14111</v>
      </c>
      <c r="H11148" s="16" t="s">
        <v>30334</v>
      </c>
      <c r="I11148" s="16" t="s">
        <v>12460</v>
      </c>
      <c r="J11148" s="16"/>
    </row>
    <row r="11149" spans="1:10">
      <c r="A11149" s="16" t="s">
        <v>15908</v>
      </c>
      <c r="B11149" s="52" t="s">
        <v>35298</v>
      </c>
      <c r="C11149" s="16" t="str">
        <f t="shared" si="174"/>
        <v>015 - 985</v>
      </c>
      <c r="D11149" s="52"/>
      <c r="E11149" s="52" t="s">
        <v>32665</v>
      </c>
      <c r="G11149" s="16" t="s">
        <v>32664</v>
      </c>
      <c r="H11149" s="16" t="s">
        <v>32666</v>
      </c>
      <c r="I11149" s="16" t="s">
        <v>15909</v>
      </c>
      <c r="J11149" s="16" t="s">
        <v>34487</v>
      </c>
    </row>
    <row r="11150" spans="1:10">
      <c r="A11150" s="16" t="s">
        <v>24893</v>
      </c>
      <c r="B11150" s="52" t="s">
        <v>26211</v>
      </c>
      <c r="C11150" s="16" t="str">
        <f t="shared" si="174"/>
        <v>003 - 904</v>
      </c>
      <c r="D11150" s="52"/>
      <c r="E11150" s="52" t="s">
        <v>3328</v>
      </c>
      <c r="F11150" s="16"/>
      <c r="G11150" s="16" t="s">
        <v>10731</v>
      </c>
      <c r="H11150" s="16" t="s">
        <v>10732</v>
      </c>
      <c r="I11150" s="16" t="s">
        <v>24894</v>
      </c>
      <c r="J11150" s="16" t="s">
        <v>34487</v>
      </c>
    </row>
    <row r="11151" spans="1:10">
      <c r="A11151" s="16" t="s">
        <v>20979</v>
      </c>
      <c r="B11151" s="52" t="s">
        <v>22044</v>
      </c>
      <c r="C11151" s="16" t="str">
        <f t="shared" si="174"/>
        <v>016 - 885</v>
      </c>
      <c r="D11151" s="52"/>
      <c r="E11151" s="52" t="s">
        <v>10742</v>
      </c>
      <c r="F11151" s="16"/>
      <c r="G11151" s="16" t="s">
        <v>10741</v>
      </c>
      <c r="H11151" s="16" t="s">
        <v>32666</v>
      </c>
      <c r="I11151" s="16" t="s">
        <v>20980</v>
      </c>
      <c r="J11151" s="16" t="s">
        <v>34487</v>
      </c>
    </row>
    <row r="11152" spans="1:10">
      <c r="A11152" s="16" t="s">
        <v>34193</v>
      </c>
      <c r="B11152" s="52" t="s">
        <v>96</v>
      </c>
      <c r="C11152" s="16" t="str">
        <f t="shared" si="174"/>
        <v>024 - 121</v>
      </c>
      <c r="D11152" s="52" t="s">
        <v>36059</v>
      </c>
      <c r="E11152" s="52" t="s">
        <v>26794</v>
      </c>
      <c r="F11152" s="16" t="s">
        <v>26792</v>
      </c>
      <c r="G11152" s="16" t="s">
        <v>26793</v>
      </c>
      <c r="H11152" s="16" t="s">
        <v>32660</v>
      </c>
      <c r="I11152" s="16" t="s">
        <v>34194</v>
      </c>
    </row>
    <row r="11153" spans="1:10">
      <c r="A11153" s="16" t="s">
        <v>31751</v>
      </c>
      <c r="B11153" s="52" t="s">
        <v>26212</v>
      </c>
      <c r="C11153" s="16" t="str">
        <f t="shared" si="174"/>
        <v>003 - 905</v>
      </c>
      <c r="D11153" s="52"/>
      <c r="E11153" s="52" t="s">
        <v>3328</v>
      </c>
      <c r="F11153" s="16"/>
      <c r="G11153" s="16" t="s">
        <v>10731</v>
      </c>
      <c r="H11153" s="16" t="s">
        <v>10732</v>
      </c>
      <c r="I11153" s="16" t="s">
        <v>31752</v>
      </c>
      <c r="J11153" s="16" t="s">
        <v>34487</v>
      </c>
    </row>
    <row r="11154" spans="1:10">
      <c r="A11154" s="16" t="s">
        <v>15630</v>
      </c>
      <c r="B11154" s="52" t="s">
        <v>19936</v>
      </c>
      <c r="C11154" s="16" t="str">
        <f t="shared" si="174"/>
        <v>096 - 082</v>
      </c>
      <c r="D11154" s="52" t="s">
        <v>34487</v>
      </c>
      <c r="E11154" s="52" t="s">
        <v>14652</v>
      </c>
      <c r="F11154" s="16" t="s">
        <v>5302</v>
      </c>
      <c r="G11154" s="16" t="s">
        <v>14651</v>
      </c>
      <c r="H11154" s="16" t="s">
        <v>10732</v>
      </c>
      <c r="I11154" s="16" t="s">
        <v>15631</v>
      </c>
      <c r="J11154" s="16"/>
    </row>
    <row r="11155" spans="1:10">
      <c r="A11155" s="16" t="s">
        <v>6737</v>
      </c>
      <c r="B11155" s="52" t="s">
        <v>5454</v>
      </c>
      <c r="C11155" s="16" t="str">
        <f t="shared" si="174"/>
        <v>002 - 168</v>
      </c>
      <c r="D11155" s="52" t="s">
        <v>34487</v>
      </c>
      <c r="E11155" s="52" t="s">
        <v>36066</v>
      </c>
      <c r="F11155" s="16" t="s">
        <v>15302</v>
      </c>
      <c r="G11155" s="16" t="s">
        <v>20457</v>
      </c>
      <c r="H11155" s="16" t="s">
        <v>10732</v>
      </c>
      <c r="I11155" s="16" t="s">
        <v>15631</v>
      </c>
      <c r="J11155" s="16" t="s">
        <v>7990</v>
      </c>
    </row>
    <row r="11156" spans="1:10">
      <c r="A11156" s="16" t="s">
        <v>10362</v>
      </c>
      <c r="B11156" s="52" t="s">
        <v>11752</v>
      </c>
      <c r="C11156" s="16" t="str">
        <f t="shared" si="174"/>
        <v>009 - 069</v>
      </c>
      <c r="D11156" s="52" t="s">
        <v>34487</v>
      </c>
      <c r="E11156" s="52" t="s">
        <v>26840</v>
      </c>
      <c r="F11156" s="16" t="s">
        <v>28842</v>
      </c>
      <c r="G11156" s="16" t="s">
        <v>26839</v>
      </c>
      <c r="H11156" s="16" t="s">
        <v>34573</v>
      </c>
      <c r="I11156" s="16" t="s">
        <v>10363</v>
      </c>
    </row>
    <row r="11157" spans="1:10">
      <c r="A11157" s="16" t="s">
        <v>20037</v>
      </c>
      <c r="B11157" s="52" t="s">
        <v>24034</v>
      </c>
      <c r="C11157" s="16" t="str">
        <f t="shared" si="174"/>
        <v>022 - 227</v>
      </c>
      <c r="D11157" s="52" t="s">
        <v>34487</v>
      </c>
      <c r="E11157" s="52" t="s">
        <v>4777</v>
      </c>
      <c r="F11157" s="16" t="s">
        <v>32776</v>
      </c>
      <c r="G11157" s="16" t="s">
        <v>4776</v>
      </c>
      <c r="H11157" s="16" t="s">
        <v>4778</v>
      </c>
      <c r="I11157" s="16" t="s">
        <v>20038</v>
      </c>
    </row>
    <row r="11158" spans="1:10">
      <c r="A11158" s="16" t="s">
        <v>17193</v>
      </c>
      <c r="B11158" s="52" t="s">
        <v>97</v>
      </c>
      <c r="C11158" s="16" t="str">
        <f t="shared" si="174"/>
        <v>024 - 122</v>
      </c>
      <c r="D11158" s="52" t="s">
        <v>36059</v>
      </c>
      <c r="E11158" s="52" t="s">
        <v>26794</v>
      </c>
      <c r="F11158" s="16" t="s">
        <v>6605</v>
      </c>
      <c r="G11158" s="16" t="s">
        <v>26793</v>
      </c>
      <c r="H11158" s="16" t="s">
        <v>32660</v>
      </c>
      <c r="I11158" s="16" t="s">
        <v>17194</v>
      </c>
    </row>
    <row r="11159" spans="1:10">
      <c r="A11159" s="16" t="s">
        <v>2055</v>
      </c>
      <c r="B11159" s="52" t="s">
        <v>28162</v>
      </c>
      <c r="C11159" s="16" t="str">
        <f t="shared" si="174"/>
        <v>030 - 136</v>
      </c>
      <c r="D11159" s="52" t="s">
        <v>34487</v>
      </c>
      <c r="E11159" s="52" t="s">
        <v>35970</v>
      </c>
      <c r="F11159" s="16" t="s">
        <v>31594</v>
      </c>
      <c r="G11159" s="16" t="s">
        <v>35969</v>
      </c>
      <c r="H11159" s="16" t="s">
        <v>30334</v>
      </c>
      <c r="I11159" s="16" t="s">
        <v>2056</v>
      </c>
    </row>
    <row r="11160" spans="1:10">
      <c r="A11160" s="16" t="s">
        <v>330</v>
      </c>
      <c r="B11160" s="52" t="s">
        <v>19937</v>
      </c>
      <c r="C11160" s="16" t="str">
        <f t="shared" si="174"/>
        <v>096 - 083</v>
      </c>
      <c r="D11160" s="52" t="s">
        <v>34487</v>
      </c>
      <c r="E11160" s="52" t="s">
        <v>14652</v>
      </c>
      <c r="F11160" s="16" t="s">
        <v>331</v>
      </c>
      <c r="G11160" s="16" t="s">
        <v>14651</v>
      </c>
      <c r="H11160" s="16" t="s">
        <v>10732</v>
      </c>
      <c r="I11160" s="16" t="s">
        <v>332</v>
      </c>
    </row>
    <row r="11161" spans="1:10">
      <c r="A11161" s="16" t="s">
        <v>1750</v>
      </c>
      <c r="B11161" s="52" t="s">
        <v>5455</v>
      </c>
      <c r="C11161" s="16" t="str">
        <f t="shared" si="174"/>
        <v>002 - 169</v>
      </c>
      <c r="D11161" s="52" t="s">
        <v>34487</v>
      </c>
      <c r="E11161" s="52" t="s">
        <v>36066</v>
      </c>
      <c r="F11161" s="16" t="s">
        <v>15302</v>
      </c>
      <c r="G11161" s="16" t="s">
        <v>20457</v>
      </c>
      <c r="H11161" s="16" t="s">
        <v>10732</v>
      </c>
      <c r="I11161" s="16" t="s">
        <v>332</v>
      </c>
      <c r="J11161" s="16" t="s">
        <v>7990</v>
      </c>
    </row>
    <row r="11162" spans="1:10">
      <c r="A11162" s="16" t="s">
        <v>25945</v>
      </c>
      <c r="B11162" s="52" t="s">
        <v>29194</v>
      </c>
      <c r="C11162" s="16" t="str">
        <f t="shared" si="174"/>
        <v>078 - 155</v>
      </c>
      <c r="D11162" s="52" t="s">
        <v>34487</v>
      </c>
      <c r="E11162" s="52" t="s">
        <v>1697</v>
      </c>
      <c r="F11162" s="16" t="s">
        <v>16882</v>
      </c>
      <c r="G11162" s="16" t="s">
        <v>1696</v>
      </c>
      <c r="H11162" s="16" t="s">
        <v>4772</v>
      </c>
      <c r="I11162" s="16" t="s">
        <v>28021</v>
      </c>
    </row>
    <row r="11163" spans="1:10">
      <c r="A11163" s="16" t="s">
        <v>17920</v>
      </c>
      <c r="B11163" s="52" t="s">
        <v>9398</v>
      </c>
      <c r="C11163" s="16" t="str">
        <f t="shared" si="174"/>
        <v>064 - 120</v>
      </c>
      <c r="D11163" s="52" t="s">
        <v>34487</v>
      </c>
      <c r="E11163" s="52" t="s">
        <v>27583</v>
      </c>
      <c r="F11163" s="16" t="s">
        <v>1046</v>
      </c>
      <c r="G11163" s="16" t="s">
        <v>27582</v>
      </c>
      <c r="H11163" s="16" t="s">
        <v>30282</v>
      </c>
      <c r="I11163" s="16" t="s">
        <v>17921</v>
      </c>
    </row>
    <row r="11164" spans="1:10">
      <c r="A11164" s="16" t="s">
        <v>33622</v>
      </c>
      <c r="B11164" s="52" t="s">
        <v>16265</v>
      </c>
      <c r="C11164" s="16" t="str">
        <f t="shared" si="174"/>
        <v>079 - 159</v>
      </c>
      <c r="D11164" s="52" t="s">
        <v>34487</v>
      </c>
      <c r="E11164" s="52" t="s">
        <v>4771</v>
      </c>
      <c r="F11164" s="16" t="s">
        <v>23452</v>
      </c>
      <c r="G11164" s="16" t="s">
        <v>4770</v>
      </c>
      <c r="H11164" s="16" t="s">
        <v>4772</v>
      </c>
      <c r="I11164" s="16" t="s">
        <v>9080</v>
      </c>
      <c r="J11164" s="16" t="s">
        <v>7990</v>
      </c>
    </row>
    <row r="11165" spans="1:10">
      <c r="A11165" s="16" t="s">
        <v>8009</v>
      </c>
      <c r="B11165" s="52" t="s">
        <v>10867</v>
      </c>
      <c r="C11165" s="16" t="str">
        <f t="shared" si="174"/>
        <v>102 - 050</v>
      </c>
      <c r="D11165" s="52" t="s">
        <v>34487</v>
      </c>
      <c r="E11165" s="52" t="s">
        <v>27777</v>
      </c>
      <c r="F11165" s="16" t="s">
        <v>31604</v>
      </c>
      <c r="G11165" s="16" t="s">
        <v>27776</v>
      </c>
      <c r="H11165" s="16" t="s">
        <v>4772</v>
      </c>
      <c r="I11165" s="16" t="s">
        <v>9080</v>
      </c>
    </row>
    <row r="11166" spans="1:10">
      <c r="A11166" s="16" t="s">
        <v>19449</v>
      </c>
      <c r="B11166" s="52" t="s">
        <v>35299</v>
      </c>
      <c r="C11166" s="16" t="str">
        <f t="shared" si="174"/>
        <v>015 - 989</v>
      </c>
      <c r="D11166" s="52"/>
      <c r="E11166" s="52" t="s">
        <v>32665</v>
      </c>
      <c r="G11166" s="16" t="s">
        <v>32664</v>
      </c>
      <c r="H11166" s="16" t="s">
        <v>32666</v>
      </c>
      <c r="I11166" s="16" t="s">
        <v>19450</v>
      </c>
      <c r="J11166" s="16" t="s">
        <v>34487</v>
      </c>
    </row>
    <row r="11167" spans="1:10">
      <c r="A11167" s="16" t="s">
        <v>1992</v>
      </c>
      <c r="B11167" s="52" t="s">
        <v>12127</v>
      </c>
      <c r="C11167" s="16" t="str">
        <f t="shared" si="174"/>
        <v>095 - 813</v>
      </c>
      <c r="D11167" s="52"/>
      <c r="E11167" s="52" t="s">
        <v>5719</v>
      </c>
      <c r="F11167" s="16"/>
      <c r="G11167" s="16" t="s">
        <v>29627</v>
      </c>
      <c r="H11167" s="16" t="s">
        <v>33521</v>
      </c>
      <c r="I11167" s="16" t="s">
        <v>1993</v>
      </c>
      <c r="J11167" s="16" t="s">
        <v>34487</v>
      </c>
    </row>
    <row r="11168" spans="1:10">
      <c r="E11168" s="52" t="s">
        <v>10726</v>
      </c>
      <c r="F11168" t="e">
        <f>MID(#REF!,1,3)</f>
        <v>#REF!</v>
      </c>
    </row>
    <row r="11169" spans="5:6">
      <c r="E11169" s="52" t="s">
        <v>10726</v>
      </c>
      <c r="F11169" t="e">
        <f>MID(#REF!,1,3)</f>
        <v>#REF!</v>
      </c>
    </row>
    <row r="11170" spans="5:6">
      <c r="E11170" s="52" t="s">
        <v>10726</v>
      </c>
      <c r="F11170" t="e">
        <f>MID(#REF!,1,3)</f>
        <v>#REF!</v>
      </c>
    </row>
    <row r="11171" spans="5:6">
      <c r="E11171" s="52" t="s">
        <v>10726</v>
      </c>
      <c r="F11171" t="e">
        <f>MID(#REF!,1,3)</f>
        <v>#REF!</v>
      </c>
    </row>
    <row r="11172" spans="5:6">
      <c r="E11172" s="52" t="s">
        <v>10726</v>
      </c>
      <c r="F11172" t="e">
        <f>MID(#REF!,1,3)</f>
        <v>#REF!</v>
      </c>
    </row>
    <row r="11173" spans="5:6">
      <c r="E11173" s="52" t="s">
        <v>10726</v>
      </c>
      <c r="F11173" t="e">
        <f>MID(#REF!,1,3)</f>
        <v>#REF!</v>
      </c>
    </row>
    <row r="11174" spans="5:6">
      <c r="E11174" s="52" t="s">
        <v>10726</v>
      </c>
      <c r="F11174" t="e">
        <f>MID(#REF!,1,3)</f>
        <v>#REF!</v>
      </c>
    </row>
    <row r="11175" spans="5:6">
      <c r="E11175" s="52" t="s">
        <v>10726</v>
      </c>
      <c r="F11175" t="e">
        <f>MID(#REF!,1,3)</f>
        <v>#REF!</v>
      </c>
    </row>
    <row r="11176" spans="5:6">
      <c r="E11176" s="52" t="s">
        <v>10726</v>
      </c>
      <c r="F11176" t="e">
        <f>MID(#REF!,1,3)</f>
        <v>#REF!</v>
      </c>
    </row>
    <row r="11177" spans="5:6">
      <c r="E11177" s="52" t="s">
        <v>10726</v>
      </c>
      <c r="F11177" t="e">
        <f>MID(#REF!,1,3)</f>
        <v>#REF!</v>
      </c>
    </row>
    <row r="11178" spans="5:6">
      <c r="E11178" s="52" t="s">
        <v>10726</v>
      </c>
      <c r="F11178" t="e">
        <f>MID(#REF!,1,3)</f>
        <v>#REF!</v>
      </c>
    </row>
    <row r="11179" spans="5:6">
      <c r="E11179" s="52" t="s">
        <v>10726</v>
      </c>
      <c r="F11179" t="e">
        <f>MID(#REF!,1,3)</f>
        <v>#REF!</v>
      </c>
    </row>
    <row r="11180" spans="5:6">
      <c r="E11180" s="52" t="s">
        <v>10726</v>
      </c>
      <c r="F11180" t="e">
        <f>MID(#REF!,1,3)</f>
        <v>#REF!</v>
      </c>
    </row>
    <row r="11181" spans="5:6">
      <c r="E11181" s="52" t="s">
        <v>10726</v>
      </c>
      <c r="F11181" t="e">
        <f>MID(#REF!,1,3)</f>
        <v>#REF!</v>
      </c>
    </row>
    <row r="11182" spans="5:6">
      <c r="E11182" s="52" t="s">
        <v>10726</v>
      </c>
      <c r="F11182" t="e">
        <f>MID(#REF!,1,3)</f>
        <v>#REF!</v>
      </c>
    </row>
    <row r="11183" spans="5:6">
      <c r="E11183" s="52" t="s">
        <v>10726</v>
      </c>
      <c r="F11183" t="e">
        <f>MID(#REF!,1,3)</f>
        <v>#REF!</v>
      </c>
    </row>
    <row r="11184" spans="5:6">
      <c r="E11184" s="52" t="s">
        <v>10726</v>
      </c>
      <c r="F11184" t="e">
        <f>MID(#REF!,1,3)</f>
        <v>#REF!</v>
      </c>
    </row>
    <row r="11185" spans="5:6">
      <c r="E11185" s="52" t="s">
        <v>10726</v>
      </c>
      <c r="F11185" t="e">
        <f>MID(#REF!,1,3)</f>
        <v>#REF!</v>
      </c>
    </row>
    <row r="11186" spans="5:6">
      <c r="E11186" s="52" t="s">
        <v>10726</v>
      </c>
      <c r="F11186" t="e">
        <f>MID(#REF!,1,3)</f>
        <v>#REF!</v>
      </c>
    </row>
    <row r="11187" spans="5:6">
      <c r="E11187" s="52" t="s">
        <v>10726</v>
      </c>
      <c r="F11187" t="e">
        <f>MID(#REF!,1,3)</f>
        <v>#REF!</v>
      </c>
    </row>
    <row r="11188" spans="5:6">
      <c r="E11188" s="52" t="s">
        <v>10726</v>
      </c>
      <c r="F11188" t="e">
        <f>MID(#REF!,1,3)</f>
        <v>#REF!</v>
      </c>
    </row>
    <row r="11189" spans="5:6">
      <c r="E11189" s="52" t="s">
        <v>10726</v>
      </c>
      <c r="F11189" t="e">
        <f>MID(#REF!,1,3)</f>
        <v>#REF!</v>
      </c>
    </row>
    <row r="11190" spans="5:6">
      <c r="E11190" s="52" t="s">
        <v>10726</v>
      </c>
      <c r="F11190" t="e">
        <f>MID(#REF!,1,3)</f>
        <v>#REF!</v>
      </c>
    </row>
    <row r="11191" spans="5:6">
      <c r="E11191" s="52" t="s">
        <v>10726</v>
      </c>
      <c r="F11191" t="e">
        <f>MID(#REF!,1,3)</f>
        <v>#REF!</v>
      </c>
    </row>
    <row r="11192" spans="5:6">
      <c r="E11192" s="52" t="s">
        <v>10726</v>
      </c>
      <c r="F11192" t="e">
        <f>MID(#REF!,1,3)</f>
        <v>#REF!</v>
      </c>
    </row>
    <row r="11193" spans="5:6">
      <c r="E11193" s="52" t="s">
        <v>10726</v>
      </c>
      <c r="F11193" t="e">
        <f>MID(#REF!,1,3)</f>
        <v>#REF!</v>
      </c>
    </row>
    <row r="11194" spans="5:6">
      <c r="E11194" s="52" t="s">
        <v>10726</v>
      </c>
      <c r="F11194" t="e">
        <f>MID(#REF!,1,3)</f>
        <v>#REF!</v>
      </c>
    </row>
    <row r="11195" spans="5:6">
      <c r="E11195" s="52" t="s">
        <v>10726</v>
      </c>
      <c r="F11195" t="e">
        <f>MID(#REF!,1,3)</f>
        <v>#REF!</v>
      </c>
    </row>
    <row r="11196" spans="5:6">
      <c r="E11196" s="52" t="s">
        <v>10726</v>
      </c>
      <c r="F11196" t="e">
        <f>MID(#REF!,1,3)</f>
        <v>#REF!</v>
      </c>
    </row>
    <row r="11197" spans="5:6">
      <c r="E11197" s="52" t="s">
        <v>10726</v>
      </c>
      <c r="F11197" t="e">
        <f>MID(#REF!,1,3)</f>
        <v>#REF!</v>
      </c>
    </row>
    <row r="11198" spans="5:6">
      <c r="E11198" s="52" t="s">
        <v>10726</v>
      </c>
      <c r="F11198" t="e">
        <f>MID(#REF!,1,3)</f>
        <v>#REF!</v>
      </c>
    </row>
    <row r="11199" spans="5:6">
      <c r="E11199" s="52" t="s">
        <v>10726</v>
      </c>
      <c r="F11199" t="e">
        <f>MID(#REF!,1,3)</f>
        <v>#REF!</v>
      </c>
    </row>
    <row r="11200" spans="5:6">
      <c r="E11200" s="52" t="s">
        <v>10726</v>
      </c>
      <c r="F11200" t="e">
        <f>MID(#REF!,1,3)</f>
        <v>#REF!</v>
      </c>
    </row>
    <row r="11201" spans="5:6">
      <c r="E11201" s="52" t="s">
        <v>10726</v>
      </c>
      <c r="F11201" t="e">
        <f>MID(#REF!,1,3)</f>
        <v>#REF!</v>
      </c>
    </row>
    <row r="11202" spans="5:6">
      <c r="E11202" s="52" t="s">
        <v>10726</v>
      </c>
      <c r="F11202" t="e">
        <f>MID(#REF!,1,3)</f>
        <v>#REF!</v>
      </c>
    </row>
    <row r="11203" spans="5:6">
      <c r="E11203" s="52" t="s">
        <v>10726</v>
      </c>
      <c r="F11203" t="e">
        <f>MID(#REF!,1,3)</f>
        <v>#REF!</v>
      </c>
    </row>
    <row r="11204" spans="5:6">
      <c r="E11204" s="52" t="s">
        <v>10726</v>
      </c>
      <c r="F11204" t="e">
        <f>MID(#REF!,1,3)</f>
        <v>#REF!</v>
      </c>
    </row>
    <row r="11205" spans="5:6">
      <c r="E11205" s="52" t="s">
        <v>10726</v>
      </c>
      <c r="F11205" t="e">
        <f>MID(#REF!,1,3)</f>
        <v>#REF!</v>
      </c>
    </row>
    <row r="11206" spans="5:6">
      <c r="E11206" s="52" t="s">
        <v>10726</v>
      </c>
      <c r="F11206" t="e">
        <f>MID(#REF!,1,3)</f>
        <v>#REF!</v>
      </c>
    </row>
    <row r="11207" spans="5:6">
      <c r="E11207" s="52" t="s">
        <v>10726</v>
      </c>
      <c r="F11207" t="e">
        <f>MID(#REF!,1,3)</f>
        <v>#REF!</v>
      </c>
    </row>
    <row r="11208" spans="5:6">
      <c r="E11208" s="52" t="s">
        <v>10726</v>
      </c>
      <c r="F11208" t="e">
        <f>MID(#REF!,1,3)</f>
        <v>#REF!</v>
      </c>
    </row>
    <row r="11209" spans="5:6">
      <c r="E11209" s="52" t="s">
        <v>10726</v>
      </c>
      <c r="F11209" t="e">
        <f>MID(#REF!,1,3)</f>
        <v>#REF!</v>
      </c>
    </row>
    <row r="11210" spans="5:6">
      <c r="E11210" s="52" t="s">
        <v>10726</v>
      </c>
      <c r="F11210" t="e">
        <f>MID(#REF!,1,3)</f>
        <v>#REF!</v>
      </c>
    </row>
    <row r="11211" spans="5:6">
      <c r="E11211" s="52" t="s">
        <v>10726</v>
      </c>
      <c r="F11211" t="e">
        <f>MID(#REF!,1,3)</f>
        <v>#REF!</v>
      </c>
    </row>
    <row r="11212" spans="5:6">
      <c r="E11212" s="52" t="s">
        <v>10726</v>
      </c>
      <c r="F11212" t="e">
        <f>MID(#REF!,1,3)</f>
        <v>#REF!</v>
      </c>
    </row>
    <row r="11213" spans="5:6">
      <c r="E11213" s="52" t="s">
        <v>10726</v>
      </c>
      <c r="F11213" t="e">
        <f>MID(#REF!,1,3)</f>
        <v>#REF!</v>
      </c>
    </row>
    <row r="11214" spans="5:6">
      <c r="E11214" s="52" t="s">
        <v>10726</v>
      </c>
      <c r="F11214" t="e">
        <f>MID(#REF!,1,3)</f>
        <v>#REF!</v>
      </c>
    </row>
    <row r="11215" spans="5:6">
      <c r="E11215" s="52" t="s">
        <v>10726</v>
      </c>
      <c r="F11215" t="e">
        <f>MID(#REF!,1,3)</f>
        <v>#REF!</v>
      </c>
    </row>
    <row r="11216" spans="5:6">
      <c r="E11216" s="52" t="s">
        <v>10726</v>
      </c>
      <c r="F11216" t="e">
        <f>MID(#REF!,1,3)</f>
        <v>#REF!</v>
      </c>
    </row>
    <row r="11217" spans="5:6">
      <c r="E11217" s="52" t="s">
        <v>10726</v>
      </c>
      <c r="F11217" t="e">
        <f>MID(#REF!,1,3)</f>
        <v>#REF!</v>
      </c>
    </row>
    <row r="11218" spans="5:6">
      <c r="E11218" s="52" t="s">
        <v>10726</v>
      </c>
      <c r="F11218" t="e">
        <f>MID(#REF!,1,3)</f>
        <v>#REF!</v>
      </c>
    </row>
    <row r="11219" spans="5:6">
      <c r="E11219" s="52" t="s">
        <v>10726</v>
      </c>
      <c r="F11219" t="e">
        <f>MID(#REF!,1,3)</f>
        <v>#REF!</v>
      </c>
    </row>
    <row r="11220" spans="5:6">
      <c r="E11220" s="52" t="s">
        <v>10726</v>
      </c>
      <c r="F11220" t="e">
        <f>MID(#REF!,1,3)</f>
        <v>#REF!</v>
      </c>
    </row>
    <row r="11221" spans="5:6">
      <c r="E11221" s="52" t="s">
        <v>10726</v>
      </c>
      <c r="F11221" t="e">
        <f>MID(#REF!,1,3)</f>
        <v>#REF!</v>
      </c>
    </row>
    <row r="11222" spans="5:6">
      <c r="E11222" s="52" t="s">
        <v>10726</v>
      </c>
      <c r="F11222" t="e">
        <f>MID(#REF!,1,3)</f>
        <v>#REF!</v>
      </c>
    </row>
    <row r="11223" spans="5:6">
      <c r="E11223" s="52" t="s">
        <v>10726</v>
      </c>
      <c r="F11223" t="e">
        <f>MID(#REF!,1,3)</f>
        <v>#REF!</v>
      </c>
    </row>
    <row r="11224" spans="5:6">
      <c r="E11224" s="52" t="s">
        <v>10726</v>
      </c>
      <c r="F11224" t="e">
        <f>MID(#REF!,1,3)</f>
        <v>#REF!</v>
      </c>
    </row>
    <row r="11225" spans="5:6">
      <c r="E11225" s="52" t="s">
        <v>10726</v>
      </c>
      <c r="F11225" t="e">
        <f>MID(#REF!,1,3)</f>
        <v>#REF!</v>
      </c>
    </row>
    <row r="11226" spans="5:6">
      <c r="E11226" s="52" t="s">
        <v>10726</v>
      </c>
      <c r="F11226" t="e">
        <f>MID(#REF!,1,3)</f>
        <v>#REF!</v>
      </c>
    </row>
    <row r="11227" spans="5:6">
      <c r="E11227" s="52" t="s">
        <v>10726</v>
      </c>
      <c r="F11227" t="e">
        <f>MID(#REF!,1,3)</f>
        <v>#REF!</v>
      </c>
    </row>
    <row r="11228" spans="5:6">
      <c r="E11228" s="52" t="s">
        <v>10726</v>
      </c>
      <c r="F11228" t="e">
        <f>MID(#REF!,1,3)</f>
        <v>#REF!</v>
      </c>
    </row>
    <row r="11229" spans="5:6">
      <c r="E11229" s="52" t="s">
        <v>10726</v>
      </c>
      <c r="F11229" t="e">
        <f>MID(#REF!,1,3)</f>
        <v>#REF!</v>
      </c>
    </row>
    <row r="11230" spans="5:6">
      <c r="E11230" s="52" t="s">
        <v>10726</v>
      </c>
      <c r="F11230" t="e">
        <f>MID(#REF!,1,3)</f>
        <v>#REF!</v>
      </c>
    </row>
    <row r="11231" spans="5:6">
      <c r="E11231" s="52" t="s">
        <v>10726</v>
      </c>
      <c r="F11231" t="e">
        <f>MID(#REF!,1,3)</f>
        <v>#REF!</v>
      </c>
    </row>
    <row r="11232" spans="5:6">
      <c r="E11232" s="52" t="s">
        <v>10726</v>
      </c>
      <c r="F11232" t="e">
        <f>MID(#REF!,1,3)</f>
        <v>#REF!</v>
      </c>
    </row>
    <row r="11233" spans="5:6">
      <c r="E11233" s="52" t="s">
        <v>10726</v>
      </c>
      <c r="F11233" t="e">
        <f>MID(#REF!,1,3)</f>
        <v>#REF!</v>
      </c>
    </row>
    <row r="11234" spans="5:6">
      <c r="E11234" s="52" t="s">
        <v>10726</v>
      </c>
      <c r="F11234" t="e">
        <f>MID(#REF!,1,3)</f>
        <v>#REF!</v>
      </c>
    </row>
    <row r="11235" spans="5:6">
      <c r="E11235" s="52" t="s">
        <v>10726</v>
      </c>
      <c r="F11235" t="e">
        <f>MID(#REF!,1,3)</f>
        <v>#REF!</v>
      </c>
    </row>
    <row r="11236" spans="5:6">
      <c r="E11236" s="52" t="s">
        <v>10726</v>
      </c>
      <c r="F11236" t="e">
        <f>MID(#REF!,1,3)</f>
        <v>#REF!</v>
      </c>
    </row>
    <row r="11237" spans="5:6">
      <c r="E11237" s="52" t="s">
        <v>10726</v>
      </c>
      <c r="F11237" t="e">
        <f>MID(#REF!,1,3)</f>
        <v>#REF!</v>
      </c>
    </row>
    <row r="11238" spans="5:6">
      <c r="E11238" s="52" t="s">
        <v>10726</v>
      </c>
      <c r="F11238" t="e">
        <f>MID(#REF!,1,3)</f>
        <v>#REF!</v>
      </c>
    </row>
    <row r="11239" spans="5:6">
      <c r="E11239" s="52" t="s">
        <v>10726</v>
      </c>
      <c r="F11239" t="e">
        <f>MID(#REF!,1,3)</f>
        <v>#REF!</v>
      </c>
    </row>
    <row r="11240" spans="5:6">
      <c r="E11240" s="52" t="s">
        <v>10726</v>
      </c>
      <c r="F11240" t="e">
        <f>MID(#REF!,1,3)</f>
        <v>#REF!</v>
      </c>
    </row>
    <row r="11241" spans="5:6">
      <c r="E11241" s="52" t="s">
        <v>10726</v>
      </c>
      <c r="F11241" t="e">
        <f>MID(#REF!,1,3)</f>
        <v>#REF!</v>
      </c>
    </row>
    <row r="11242" spans="5:6">
      <c r="E11242" s="52" t="s">
        <v>10726</v>
      </c>
      <c r="F11242" t="e">
        <f>MID(#REF!,1,3)</f>
        <v>#REF!</v>
      </c>
    </row>
    <row r="11243" spans="5:6">
      <c r="E11243" s="52" t="s">
        <v>10726</v>
      </c>
      <c r="F11243" t="e">
        <f>MID(#REF!,1,3)</f>
        <v>#REF!</v>
      </c>
    </row>
    <row r="11244" spans="5:6">
      <c r="E11244" s="52" t="s">
        <v>10726</v>
      </c>
      <c r="F11244" t="e">
        <f>MID(#REF!,1,3)</f>
        <v>#REF!</v>
      </c>
    </row>
    <row r="11245" spans="5:6">
      <c r="E11245" s="52" t="s">
        <v>10726</v>
      </c>
      <c r="F11245" t="e">
        <f>MID(#REF!,1,3)</f>
        <v>#REF!</v>
      </c>
    </row>
    <row r="11246" spans="5:6">
      <c r="E11246" s="52" t="s">
        <v>10726</v>
      </c>
      <c r="F11246" t="e">
        <f>MID(#REF!,1,3)</f>
        <v>#REF!</v>
      </c>
    </row>
    <row r="11247" spans="5:6">
      <c r="E11247" s="52" t="s">
        <v>10726</v>
      </c>
      <c r="F11247" t="e">
        <f>MID(#REF!,1,3)</f>
        <v>#REF!</v>
      </c>
    </row>
    <row r="11248" spans="5:6">
      <c r="E11248" s="52" t="s">
        <v>10726</v>
      </c>
      <c r="F11248" t="e">
        <f>MID(#REF!,1,3)</f>
        <v>#REF!</v>
      </c>
    </row>
    <row r="11249" spans="5:6">
      <c r="E11249" s="52" t="s">
        <v>10726</v>
      </c>
      <c r="F11249" t="e">
        <f>MID(#REF!,1,3)</f>
        <v>#REF!</v>
      </c>
    </row>
    <row r="11250" spans="5:6">
      <c r="E11250" s="52" t="s">
        <v>10726</v>
      </c>
      <c r="F11250" t="e">
        <f>MID(#REF!,1,3)</f>
        <v>#REF!</v>
      </c>
    </row>
    <row r="11251" spans="5:6">
      <c r="E11251" s="52" t="s">
        <v>10726</v>
      </c>
      <c r="F11251" t="e">
        <f>MID(#REF!,1,3)</f>
        <v>#REF!</v>
      </c>
    </row>
    <row r="11252" spans="5:6">
      <c r="E11252" s="52" t="s">
        <v>10726</v>
      </c>
      <c r="F11252" t="e">
        <f>MID(#REF!,1,3)</f>
        <v>#REF!</v>
      </c>
    </row>
    <row r="11253" spans="5:6">
      <c r="E11253" s="52" t="s">
        <v>10726</v>
      </c>
      <c r="F11253" t="e">
        <f>MID(#REF!,1,3)</f>
        <v>#REF!</v>
      </c>
    </row>
    <row r="11254" spans="5:6">
      <c r="E11254" s="52" t="s">
        <v>10726</v>
      </c>
      <c r="F11254" t="e">
        <f>MID(#REF!,1,3)</f>
        <v>#REF!</v>
      </c>
    </row>
    <row r="11255" spans="5:6">
      <c r="E11255" s="52" t="s">
        <v>10726</v>
      </c>
      <c r="F11255" t="e">
        <f>MID(#REF!,1,3)</f>
        <v>#REF!</v>
      </c>
    </row>
    <row r="11256" spans="5:6">
      <c r="E11256" s="52" t="s">
        <v>10726</v>
      </c>
      <c r="F11256" t="e">
        <f>MID(#REF!,1,3)</f>
        <v>#REF!</v>
      </c>
    </row>
    <row r="11257" spans="5:6">
      <c r="E11257" s="52" t="s">
        <v>10726</v>
      </c>
      <c r="F11257" t="e">
        <f>MID(#REF!,1,3)</f>
        <v>#REF!</v>
      </c>
    </row>
    <row r="11258" spans="5:6">
      <c r="E11258" s="52" t="s">
        <v>10726</v>
      </c>
      <c r="F11258" t="e">
        <f>MID(#REF!,1,3)</f>
        <v>#REF!</v>
      </c>
    </row>
    <row r="11259" spans="5:6">
      <c r="E11259" s="52" t="s">
        <v>10726</v>
      </c>
      <c r="F11259" t="e">
        <f>MID(#REF!,1,3)</f>
        <v>#REF!</v>
      </c>
    </row>
    <row r="11260" spans="5:6">
      <c r="E11260" s="52" t="s">
        <v>10726</v>
      </c>
      <c r="F11260" t="e">
        <f>MID(#REF!,1,3)</f>
        <v>#REF!</v>
      </c>
    </row>
    <row r="11261" spans="5:6">
      <c r="E11261" s="52" t="s">
        <v>10726</v>
      </c>
      <c r="F11261" t="e">
        <f>MID(#REF!,1,3)</f>
        <v>#REF!</v>
      </c>
    </row>
    <row r="11262" spans="5:6">
      <c r="E11262" s="52" t="s">
        <v>10726</v>
      </c>
      <c r="F11262" t="e">
        <f>MID(#REF!,1,3)</f>
        <v>#REF!</v>
      </c>
    </row>
    <row r="11263" spans="5:6">
      <c r="E11263" s="52" t="s">
        <v>10726</v>
      </c>
      <c r="F11263" t="e">
        <f>MID(#REF!,1,3)</f>
        <v>#REF!</v>
      </c>
    </row>
    <row r="11264" spans="5:6">
      <c r="E11264" s="52" t="s">
        <v>10726</v>
      </c>
      <c r="F11264" t="e">
        <f>MID(#REF!,1,3)</f>
        <v>#REF!</v>
      </c>
    </row>
    <row r="11265" spans="5:6">
      <c r="E11265" s="52" t="s">
        <v>10726</v>
      </c>
      <c r="F11265" t="e">
        <f>MID(#REF!,1,3)</f>
        <v>#REF!</v>
      </c>
    </row>
    <row r="11266" spans="5:6">
      <c r="E11266" s="52" t="s">
        <v>10726</v>
      </c>
      <c r="F11266" t="e">
        <f>MID(#REF!,1,3)</f>
        <v>#REF!</v>
      </c>
    </row>
    <row r="11267" spans="5:6">
      <c r="E11267" s="52" t="s">
        <v>10726</v>
      </c>
      <c r="F11267" t="e">
        <f>MID(#REF!,1,3)</f>
        <v>#REF!</v>
      </c>
    </row>
    <row r="11268" spans="5:6">
      <c r="E11268" s="52" t="s">
        <v>10726</v>
      </c>
      <c r="F11268" t="e">
        <f>MID(#REF!,1,3)</f>
        <v>#REF!</v>
      </c>
    </row>
    <row r="11269" spans="5:6">
      <c r="E11269" s="52" t="s">
        <v>10726</v>
      </c>
      <c r="F11269" t="e">
        <f>MID(#REF!,1,3)</f>
        <v>#REF!</v>
      </c>
    </row>
    <row r="11270" spans="5:6">
      <c r="E11270" s="52" t="s">
        <v>10726</v>
      </c>
      <c r="F11270" t="e">
        <f>MID(#REF!,1,3)</f>
        <v>#REF!</v>
      </c>
    </row>
    <row r="11271" spans="5:6">
      <c r="E11271" s="52" t="s">
        <v>10726</v>
      </c>
      <c r="F11271" t="e">
        <f>MID(#REF!,1,3)</f>
        <v>#REF!</v>
      </c>
    </row>
    <row r="11272" spans="5:6">
      <c r="E11272" s="52" t="s">
        <v>10726</v>
      </c>
      <c r="F11272" t="e">
        <f>MID(#REF!,1,3)</f>
        <v>#REF!</v>
      </c>
    </row>
    <row r="11273" spans="5:6">
      <c r="E11273" s="52" t="s">
        <v>10726</v>
      </c>
      <c r="F11273" t="e">
        <f>MID(#REF!,1,3)</f>
        <v>#REF!</v>
      </c>
    </row>
    <row r="11274" spans="5:6">
      <c r="E11274" s="52" t="s">
        <v>10726</v>
      </c>
      <c r="F11274" t="e">
        <f>MID(#REF!,1,3)</f>
        <v>#REF!</v>
      </c>
    </row>
    <row r="11275" spans="5:6">
      <c r="E11275" s="52" t="s">
        <v>10726</v>
      </c>
      <c r="F11275" t="e">
        <f>MID(#REF!,1,3)</f>
        <v>#REF!</v>
      </c>
    </row>
    <row r="11276" spans="5:6">
      <c r="E11276" s="52" t="s">
        <v>10726</v>
      </c>
      <c r="F11276" t="e">
        <f>MID(#REF!,1,3)</f>
        <v>#REF!</v>
      </c>
    </row>
    <row r="11277" spans="5:6">
      <c r="E11277" s="52" t="s">
        <v>10726</v>
      </c>
      <c r="F11277" t="e">
        <f>MID(#REF!,1,3)</f>
        <v>#REF!</v>
      </c>
    </row>
    <row r="11278" spans="5:6">
      <c r="E11278" s="52" t="s">
        <v>10726</v>
      </c>
      <c r="F11278" t="e">
        <f>MID(#REF!,1,3)</f>
        <v>#REF!</v>
      </c>
    </row>
    <row r="11279" spans="5:6">
      <c r="E11279" s="52" t="s">
        <v>10726</v>
      </c>
      <c r="F11279" t="e">
        <f>MID(#REF!,1,3)</f>
        <v>#REF!</v>
      </c>
    </row>
    <row r="11280" spans="5:6">
      <c r="E11280" s="52" t="s">
        <v>10726</v>
      </c>
      <c r="F11280" t="e">
        <f>MID(#REF!,1,3)</f>
        <v>#REF!</v>
      </c>
    </row>
    <row r="11281" spans="5:6">
      <c r="E11281" s="52" t="s">
        <v>10726</v>
      </c>
      <c r="F11281" t="e">
        <f>MID(#REF!,1,3)</f>
        <v>#REF!</v>
      </c>
    </row>
    <row r="11282" spans="5:6">
      <c r="E11282" s="52" t="s">
        <v>10726</v>
      </c>
      <c r="F11282" t="e">
        <f>MID(#REF!,1,3)</f>
        <v>#REF!</v>
      </c>
    </row>
    <row r="11283" spans="5:6">
      <c r="E11283" s="52" t="s">
        <v>10726</v>
      </c>
      <c r="F11283" t="e">
        <f>MID(#REF!,1,3)</f>
        <v>#REF!</v>
      </c>
    </row>
    <row r="11284" spans="5:6">
      <c r="E11284" s="52" t="s">
        <v>10726</v>
      </c>
      <c r="F11284" t="e">
        <f>MID(#REF!,1,3)</f>
        <v>#REF!</v>
      </c>
    </row>
    <row r="11285" spans="5:6">
      <c r="E11285" s="52" t="s">
        <v>10726</v>
      </c>
      <c r="F11285" t="e">
        <f>MID(#REF!,1,3)</f>
        <v>#REF!</v>
      </c>
    </row>
    <row r="11286" spans="5:6">
      <c r="E11286" s="52" t="s">
        <v>10726</v>
      </c>
      <c r="F11286" t="e">
        <f>MID(#REF!,1,3)</f>
        <v>#REF!</v>
      </c>
    </row>
    <row r="11287" spans="5:6">
      <c r="E11287" s="52" t="s">
        <v>10726</v>
      </c>
      <c r="F11287" t="e">
        <f>MID(#REF!,1,3)</f>
        <v>#REF!</v>
      </c>
    </row>
    <row r="11288" spans="5:6">
      <c r="E11288" s="52" t="s">
        <v>10726</v>
      </c>
      <c r="F11288" t="e">
        <f>MID(#REF!,1,3)</f>
        <v>#REF!</v>
      </c>
    </row>
    <row r="11289" spans="5:6">
      <c r="E11289" s="52" t="s">
        <v>10726</v>
      </c>
      <c r="F11289" t="e">
        <f>MID(#REF!,1,3)</f>
        <v>#REF!</v>
      </c>
    </row>
    <row r="11290" spans="5:6">
      <c r="E11290" s="52" t="s">
        <v>10726</v>
      </c>
      <c r="F11290" t="e">
        <f>MID(#REF!,1,3)</f>
        <v>#REF!</v>
      </c>
    </row>
    <row r="11291" spans="5:6">
      <c r="E11291" s="52" t="s">
        <v>10726</v>
      </c>
      <c r="F11291" t="e">
        <f>MID(#REF!,1,3)</f>
        <v>#REF!</v>
      </c>
    </row>
    <row r="11292" spans="5:6">
      <c r="E11292" s="52" t="s">
        <v>10726</v>
      </c>
      <c r="F11292" t="e">
        <f>MID(#REF!,1,3)</f>
        <v>#REF!</v>
      </c>
    </row>
    <row r="11293" spans="5:6">
      <c r="E11293" s="52" t="s">
        <v>10726</v>
      </c>
      <c r="F11293" t="e">
        <f>MID(#REF!,1,3)</f>
        <v>#REF!</v>
      </c>
    </row>
    <row r="11294" spans="5:6">
      <c r="E11294" s="52" t="s">
        <v>10726</v>
      </c>
      <c r="F11294" t="e">
        <f>MID(#REF!,1,3)</f>
        <v>#REF!</v>
      </c>
    </row>
    <row r="11295" spans="5:6">
      <c r="E11295" s="52" t="s">
        <v>10726</v>
      </c>
      <c r="F11295" t="e">
        <f>MID(#REF!,1,3)</f>
        <v>#REF!</v>
      </c>
    </row>
    <row r="11296" spans="5:6">
      <c r="E11296" s="52" t="s">
        <v>10726</v>
      </c>
      <c r="F11296" t="e">
        <f>MID(#REF!,1,3)</f>
        <v>#REF!</v>
      </c>
    </row>
    <row r="11297" spans="5:6">
      <c r="E11297" s="52" t="s">
        <v>10726</v>
      </c>
      <c r="F11297" t="e">
        <f>MID(#REF!,1,3)</f>
        <v>#REF!</v>
      </c>
    </row>
    <row r="11298" spans="5:6">
      <c r="E11298" s="52" t="s">
        <v>10726</v>
      </c>
      <c r="F11298" t="e">
        <f>MID(#REF!,1,3)</f>
        <v>#REF!</v>
      </c>
    </row>
    <row r="11299" spans="5:6">
      <c r="E11299" s="52" t="s">
        <v>10726</v>
      </c>
      <c r="F11299" t="e">
        <f>MID(#REF!,1,3)</f>
        <v>#REF!</v>
      </c>
    </row>
    <row r="11300" spans="5:6">
      <c r="E11300" s="52" t="s">
        <v>10726</v>
      </c>
      <c r="F11300" t="e">
        <f>MID(#REF!,1,3)</f>
        <v>#REF!</v>
      </c>
    </row>
    <row r="11301" spans="5:6">
      <c r="E11301" s="52" t="s">
        <v>10726</v>
      </c>
      <c r="F11301" t="e">
        <f>MID(#REF!,1,3)</f>
        <v>#REF!</v>
      </c>
    </row>
    <row r="11302" spans="5:6">
      <c r="E11302" s="52" t="s">
        <v>10726</v>
      </c>
      <c r="F11302" t="e">
        <f>MID(#REF!,1,3)</f>
        <v>#REF!</v>
      </c>
    </row>
    <row r="11303" spans="5:6">
      <c r="E11303" s="52" t="s">
        <v>10726</v>
      </c>
      <c r="F11303" t="e">
        <f>MID(#REF!,1,3)</f>
        <v>#REF!</v>
      </c>
    </row>
    <row r="11304" spans="5:6">
      <c r="E11304" s="52" t="s">
        <v>10726</v>
      </c>
      <c r="F11304" t="e">
        <f>MID(#REF!,1,3)</f>
        <v>#REF!</v>
      </c>
    </row>
    <row r="11305" spans="5:6">
      <c r="E11305" s="52" t="s">
        <v>10726</v>
      </c>
      <c r="F11305" t="e">
        <f>MID(#REF!,1,3)</f>
        <v>#REF!</v>
      </c>
    </row>
    <row r="11306" spans="5:6">
      <c r="E11306" s="52" t="s">
        <v>10726</v>
      </c>
      <c r="F11306" t="e">
        <f>MID(#REF!,1,3)</f>
        <v>#REF!</v>
      </c>
    </row>
    <row r="11307" spans="5:6">
      <c r="E11307" s="52" t="s">
        <v>10726</v>
      </c>
      <c r="F11307" t="e">
        <f>MID(#REF!,1,3)</f>
        <v>#REF!</v>
      </c>
    </row>
    <row r="11308" spans="5:6">
      <c r="E11308" s="52" t="s">
        <v>10726</v>
      </c>
      <c r="F11308" t="e">
        <f>MID(#REF!,1,3)</f>
        <v>#REF!</v>
      </c>
    </row>
    <row r="11309" spans="5:6">
      <c r="E11309" s="52" t="s">
        <v>10726</v>
      </c>
      <c r="F11309" t="e">
        <f>MID(#REF!,1,3)</f>
        <v>#REF!</v>
      </c>
    </row>
    <row r="11310" spans="5:6">
      <c r="E11310" s="52" t="s">
        <v>10726</v>
      </c>
      <c r="F11310" t="e">
        <f>MID(#REF!,1,3)</f>
        <v>#REF!</v>
      </c>
    </row>
    <row r="11311" spans="5:6">
      <c r="E11311" s="52" t="s">
        <v>10726</v>
      </c>
      <c r="F11311" t="e">
        <f>MID(#REF!,1,3)</f>
        <v>#REF!</v>
      </c>
    </row>
    <row r="11312" spans="5:6">
      <c r="E11312" s="52" t="s">
        <v>10726</v>
      </c>
      <c r="F11312" t="e">
        <f>MID(#REF!,1,3)</f>
        <v>#REF!</v>
      </c>
    </row>
    <row r="11313" spans="5:6">
      <c r="E11313" s="52" t="s">
        <v>10726</v>
      </c>
      <c r="F11313" t="e">
        <f>MID(#REF!,1,3)</f>
        <v>#REF!</v>
      </c>
    </row>
    <row r="11314" spans="5:6">
      <c r="E11314" s="52" t="s">
        <v>10726</v>
      </c>
      <c r="F11314" t="e">
        <f>MID(#REF!,1,3)</f>
        <v>#REF!</v>
      </c>
    </row>
    <row r="11315" spans="5:6">
      <c r="E11315" s="52" t="s">
        <v>10726</v>
      </c>
      <c r="F11315" t="e">
        <f>MID(#REF!,1,3)</f>
        <v>#REF!</v>
      </c>
    </row>
    <row r="11316" spans="5:6">
      <c r="E11316" s="52" t="s">
        <v>10726</v>
      </c>
      <c r="F11316" t="e">
        <f>MID(#REF!,1,3)</f>
        <v>#REF!</v>
      </c>
    </row>
    <row r="11317" spans="5:6">
      <c r="E11317" s="52" t="s">
        <v>10726</v>
      </c>
      <c r="F11317" t="e">
        <f>MID(#REF!,1,3)</f>
        <v>#REF!</v>
      </c>
    </row>
    <row r="11318" spans="5:6">
      <c r="E11318" s="52" t="s">
        <v>10726</v>
      </c>
      <c r="F11318" t="e">
        <f>MID(#REF!,1,3)</f>
        <v>#REF!</v>
      </c>
    </row>
    <row r="11319" spans="5:6">
      <c r="E11319" s="52" t="s">
        <v>10726</v>
      </c>
      <c r="F11319" t="e">
        <f>MID(#REF!,1,3)</f>
        <v>#REF!</v>
      </c>
    </row>
    <row r="11320" spans="5:6">
      <c r="E11320" s="52" t="s">
        <v>10726</v>
      </c>
      <c r="F11320" t="e">
        <f>MID(#REF!,1,3)</f>
        <v>#REF!</v>
      </c>
    </row>
    <row r="11321" spans="5:6">
      <c r="E11321" s="52" t="s">
        <v>10726</v>
      </c>
      <c r="F11321" t="e">
        <f>MID(#REF!,1,3)</f>
        <v>#REF!</v>
      </c>
    </row>
    <row r="11322" spans="5:6">
      <c r="E11322" s="52" t="s">
        <v>10726</v>
      </c>
      <c r="F11322" t="e">
        <f>MID(#REF!,1,3)</f>
        <v>#REF!</v>
      </c>
    </row>
    <row r="11323" spans="5:6">
      <c r="E11323" s="52" t="s">
        <v>10726</v>
      </c>
      <c r="F11323" t="e">
        <f>MID(#REF!,1,3)</f>
        <v>#REF!</v>
      </c>
    </row>
    <row r="11324" spans="5:6">
      <c r="E11324" s="52" t="s">
        <v>10726</v>
      </c>
      <c r="F11324" t="e">
        <f>MID(#REF!,1,3)</f>
        <v>#REF!</v>
      </c>
    </row>
    <row r="11325" spans="5:6">
      <c r="E11325" s="52" t="s">
        <v>10726</v>
      </c>
      <c r="F11325" t="e">
        <f>MID(#REF!,1,3)</f>
        <v>#REF!</v>
      </c>
    </row>
    <row r="11326" spans="5:6">
      <c r="E11326" s="52" t="s">
        <v>10726</v>
      </c>
      <c r="F11326" t="e">
        <f>MID(#REF!,1,3)</f>
        <v>#REF!</v>
      </c>
    </row>
    <row r="11327" spans="5:6">
      <c r="E11327" s="52" t="s">
        <v>10726</v>
      </c>
      <c r="F11327" t="e">
        <f>MID(#REF!,1,3)</f>
        <v>#REF!</v>
      </c>
    </row>
    <row r="11328" spans="5:6">
      <c r="E11328" s="52" t="s">
        <v>10726</v>
      </c>
      <c r="F11328" t="e">
        <f>MID(#REF!,1,3)</f>
        <v>#REF!</v>
      </c>
    </row>
    <row r="11329" spans="5:6">
      <c r="E11329" s="52" t="s">
        <v>10726</v>
      </c>
      <c r="F11329" t="e">
        <f>MID(#REF!,1,3)</f>
        <v>#REF!</v>
      </c>
    </row>
    <row r="11330" spans="5:6">
      <c r="E11330" s="52" t="s">
        <v>10726</v>
      </c>
      <c r="F11330" t="e">
        <f>MID(#REF!,1,3)</f>
        <v>#REF!</v>
      </c>
    </row>
    <row r="11331" spans="5:6">
      <c r="E11331" s="52" t="s">
        <v>10726</v>
      </c>
      <c r="F11331" t="e">
        <f>MID(#REF!,1,3)</f>
        <v>#REF!</v>
      </c>
    </row>
    <row r="11332" spans="5:6">
      <c r="E11332" s="52" t="s">
        <v>10726</v>
      </c>
      <c r="F11332" t="e">
        <f>MID(#REF!,1,3)</f>
        <v>#REF!</v>
      </c>
    </row>
    <row r="11333" spans="5:6">
      <c r="E11333" s="52" t="s">
        <v>10726</v>
      </c>
      <c r="F11333" t="e">
        <f>MID(#REF!,1,3)</f>
        <v>#REF!</v>
      </c>
    </row>
    <row r="11334" spans="5:6">
      <c r="E11334" s="52" t="s">
        <v>10726</v>
      </c>
      <c r="F11334" t="e">
        <f>MID(#REF!,1,3)</f>
        <v>#REF!</v>
      </c>
    </row>
    <row r="11335" spans="5:6">
      <c r="E11335" s="52" t="s">
        <v>10726</v>
      </c>
      <c r="F11335" t="e">
        <f>MID(#REF!,1,3)</f>
        <v>#REF!</v>
      </c>
    </row>
    <row r="11336" spans="5:6">
      <c r="E11336" s="52" t="s">
        <v>10726</v>
      </c>
      <c r="F11336" t="e">
        <f>MID(#REF!,1,3)</f>
        <v>#REF!</v>
      </c>
    </row>
    <row r="11337" spans="5:6">
      <c r="E11337" s="52" t="s">
        <v>10726</v>
      </c>
      <c r="F11337" t="e">
        <f>MID(#REF!,1,3)</f>
        <v>#REF!</v>
      </c>
    </row>
    <row r="11338" spans="5:6">
      <c r="E11338" s="52" t="s">
        <v>10726</v>
      </c>
      <c r="F11338" t="e">
        <f>MID(#REF!,1,3)</f>
        <v>#REF!</v>
      </c>
    </row>
    <row r="11339" spans="5:6">
      <c r="E11339" s="52" t="s">
        <v>10726</v>
      </c>
      <c r="F11339" t="e">
        <f>MID(#REF!,1,3)</f>
        <v>#REF!</v>
      </c>
    </row>
    <row r="11340" spans="5:6">
      <c r="E11340" s="52" t="s">
        <v>10726</v>
      </c>
      <c r="F11340" t="e">
        <f>MID(#REF!,1,3)</f>
        <v>#REF!</v>
      </c>
    </row>
    <row r="11341" spans="5:6">
      <c r="E11341" s="52" t="s">
        <v>10726</v>
      </c>
      <c r="F11341" t="e">
        <f>MID(#REF!,1,3)</f>
        <v>#REF!</v>
      </c>
    </row>
    <row r="11342" spans="5:6">
      <c r="E11342" s="52" t="s">
        <v>10726</v>
      </c>
      <c r="F11342" t="e">
        <f>MID(#REF!,1,3)</f>
        <v>#REF!</v>
      </c>
    </row>
    <row r="11343" spans="5:6">
      <c r="E11343" s="52" t="s">
        <v>10726</v>
      </c>
      <c r="F11343" t="e">
        <f>MID(#REF!,1,3)</f>
        <v>#REF!</v>
      </c>
    </row>
    <row r="11344" spans="5:6">
      <c r="E11344" s="52" t="s">
        <v>10726</v>
      </c>
      <c r="F11344" t="e">
        <f>MID(#REF!,1,3)</f>
        <v>#REF!</v>
      </c>
    </row>
    <row r="11345" spans="5:6">
      <c r="E11345" s="52" t="s">
        <v>10726</v>
      </c>
      <c r="F11345" t="e">
        <f>MID(#REF!,1,3)</f>
        <v>#REF!</v>
      </c>
    </row>
    <row r="11346" spans="5:6">
      <c r="E11346" s="52" t="s">
        <v>10726</v>
      </c>
      <c r="F11346" t="e">
        <f>MID(#REF!,1,3)</f>
        <v>#REF!</v>
      </c>
    </row>
    <row r="11347" spans="5:6">
      <c r="E11347" s="52" t="s">
        <v>10726</v>
      </c>
      <c r="F11347" t="e">
        <f>MID(#REF!,1,3)</f>
        <v>#REF!</v>
      </c>
    </row>
    <row r="11348" spans="5:6">
      <c r="E11348" s="52" t="s">
        <v>10726</v>
      </c>
      <c r="F11348" t="e">
        <f>MID(#REF!,1,3)</f>
        <v>#REF!</v>
      </c>
    </row>
    <row r="11349" spans="5:6">
      <c r="E11349" s="52" t="s">
        <v>10726</v>
      </c>
      <c r="F11349" t="e">
        <f>MID(#REF!,1,3)</f>
        <v>#REF!</v>
      </c>
    </row>
    <row r="11350" spans="5:6">
      <c r="E11350" s="52" t="s">
        <v>10726</v>
      </c>
      <c r="F11350" t="e">
        <f>MID(#REF!,1,3)</f>
        <v>#REF!</v>
      </c>
    </row>
    <row r="11351" spans="5:6">
      <c r="E11351" s="52" t="s">
        <v>10726</v>
      </c>
      <c r="F11351" t="e">
        <f>MID(#REF!,1,3)</f>
        <v>#REF!</v>
      </c>
    </row>
    <row r="11352" spans="5:6">
      <c r="E11352" s="52" t="s">
        <v>10726</v>
      </c>
      <c r="F11352" t="e">
        <f>MID(#REF!,1,3)</f>
        <v>#REF!</v>
      </c>
    </row>
    <row r="11353" spans="5:6">
      <c r="E11353" s="52" t="s">
        <v>10726</v>
      </c>
      <c r="F11353" t="e">
        <f>MID(#REF!,1,3)</f>
        <v>#REF!</v>
      </c>
    </row>
    <row r="11354" spans="5:6">
      <c r="E11354" s="52" t="s">
        <v>10726</v>
      </c>
      <c r="F11354" t="e">
        <f>MID(#REF!,1,3)</f>
        <v>#REF!</v>
      </c>
    </row>
    <row r="11355" spans="5:6">
      <c r="E11355" s="52" t="s">
        <v>10726</v>
      </c>
      <c r="F11355" t="e">
        <f>MID(#REF!,1,3)</f>
        <v>#REF!</v>
      </c>
    </row>
    <row r="11356" spans="5:6">
      <c r="E11356" s="52" t="s">
        <v>10726</v>
      </c>
      <c r="F11356" t="e">
        <f>MID(#REF!,1,3)</f>
        <v>#REF!</v>
      </c>
    </row>
    <row r="11357" spans="5:6">
      <c r="E11357" s="52" t="s">
        <v>10726</v>
      </c>
      <c r="F11357" t="e">
        <f>MID(#REF!,1,3)</f>
        <v>#REF!</v>
      </c>
    </row>
    <row r="11358" spans="5:6">
      <c r="E11358" s="52" t="s">
        <v>10726</v>
      </c>
      <c r="F11358" t="e">
        <f>MID(#REF!,1,3)</f>
        <v>#REF!</v>
      </c>
    </row>
    <row r="11359" spans="5:6">
      <c r="E11359" s="52" t="s">
        <v>10726</v>
      </c>
      <c r="F11359" t="e">
        <f>MID(#REF!,1,3)</f>
        <v>#REF!</v>
      </c>
    </row>
    <row r="11360" spans="5:6">
      <c r="E11360" s="52" t="s">
        <v>10726</v>
      </c>
      <c r="F11360" t="e">
        <f>MID(#REF!,1,3)</f>
        <v>#REF!</v>
      </c>
    </row>
    <row r="11361" spans="5:6">
      <c r="E11361" s="52" t="s">
        <v>10726</v>
      </c>
      <c r="F11361" t="e">
        <f>MID(#REF!,1,3)</f>
        <v>#REF!</v>
      </c>
    </row>
    <row r="11362" spans="5:6">
      <c r="E11362" s="52" t="s">
        <v>10726</v>
      </c>
      <c r="F11362" t="e">
        <f>MID(#REF!,1,3)</f>
        <v>#REF!</v>
      </c>
    </row>
    <row r="11363" spans="5:6">
      <c r="E11363" s="52" t="s">
        <v>10726</v>
      </c>
      <c r="F11363" t="e">
        <f>MID(#REF!,1,3)</f>
        <v>#REF!</v>
      </c>
    </row>
    <row r="11364" spans="5:6">
      <c r="E11364" s="52" t="s">
        <v>10726</v>
      </c>
      <c r="F11364" t="e">
        <f>MID(#REF!,1,3)</f>
        <v>#REF!</v>
      </c>
    </row>
    <row r="11365" spans="5:6">
      <c r="E11365" s="52" t="s">
        <v>10726</v>
      </c>
      <c r="F11365" t="e">
        <f>MID(#REF!,1,3)</f>
        <v>#REF!</v>
      </c>
    </row>
    <row r="11366" spans="5:6">
      <c r="E11366" s="52" t="s">
        <v>10726</v>
      </c>
      <c r="F11366" t="e">
        <f>MID(#REF!,1,3)</f>
        <v>#REF!</v>
      </c>
    </row>
    <row r="11367" spans="5:6">
      <c r="E11367" s="52" t="s">
        <v>10726</v>
      </c>
      <c r="F11367" t="e">
        <f>MID(#REF!,1,3)</f>
        <v>#REF!</v>
      </c>
    </row>
    <row r="11368" spans="5:6">
      <c r="E11368" s="52" t="s">
        <v>10726</v>
      </c>
      <c r="F11368" t="e">
        <f>MID(#REF!,1,3)</f>
        <v>#REF!</v>
      </c>
    </row>
    <row r="11369" spans="5:6">
      <c r="E11369" s="52" t="s">
        <v>10726</v>
      </c>
      <c r="F11369" t="e">
        <f>MID(#REF!,1,3)</f>
        <v>#REF!</v>
      </c>
    </row>
    <row r="11370" spans="5:6">
      <c r="E11370" s="52" t="s">
        <v>15509</v>
      </c>
      <c r="F11370" t="e">
        <f>MID(#REF!,1,3)</f>
        <v>#REF!</v>
      </c>
    </row>
    <row r="11371" spans="5:6">
      <c r="E11371" s="52" t="s">
        <v>15509</v>
      </c>
      <c r="F11371" t="e">
        <f>MID(#REF!,1,3)</f>
        <v>#REF!</v>
      </c>
    </row>
    <row r="11372" spans="5:6">
      <c r="E11372" s="52" t="s">
        <v>15509</v>
      </c>
      <c r="F11372" t="e">
        <f>MID(#REF!,1,3)</f>
        <v>#REF!</v>
      </c>
    </row>
    <row r="11373" spans="5:6">
      <c r="E11373" s="52" t="s">
        <v>15509</v>
      </c>
      <c r="F11373" t="e">
        <f>MID(#REF!,1,3)</f>
        <v>#REF!</v>
      </c>
    </row>
    <row r="11374" spans="5:6">
      <c r="E11374" s="52" t="s">
        <v>15509</v>
      </c>
      <c r="F11374" t="e">
        <f>MID(#REF!,1,3)</f>
        <v>#REF!</v>
      </c>
    </row>
    <row r="11375" spans="5:6">
      <c r="E11375" s="52" t="s">
        <v>15509</v>
      </c>
      <c r="F11375" t="e">
        <f>MID(#REF!,1,3)</f>
        <v>#REF!</v>
      </c>
    </row>
    <row r="11376" spans="5:6">
      <c r="E11376" s="52" t="s">
        <v>15509</v>
      </c>
      <c r="F11376" t="e">
        <f>MID(#REF!,1,3)</f>
        <v>#REF!</v>
      </c>
    </row>
    <row r="11377" spans="5:6">
      <c r="E11377" s="52" t="s">
        <v>15509</v>
      </c>
      <c r="F11377" t="e">
        <f>MID(#REF!,1,3)</f>
        <v>#REF!</v>
      </c>
    </row>
    <row r="11378" spans="5:6">
      <c r="E11378" s="52" t="s">
        <v>15509</v>
      </c>
      <c r="F11378" t="e">
        <f>MID(#REF!,1,3)</f>
        <v>#REF!</v>
      </c>
    </row>
    <row r="11379" spans="5:6">
      <c r="E11379" s="52" t="s">
        <v>15509</v>
      </c>
      <c r="F11379" t="e">
        <f>MID(#REF!,1,3)</f>
        <v>#REF!</v>
      </c>
    </row>
    <row r="11380" spans="5:6">
      <c r="E11380" s="52" t="s">
        <v>15509</v>
      </c>
      <c r="F11380" t="e">
        <f>MID(#REF!,1,3)</f>
        <v>#REF!</v>
      </c>
    </row>
    <row r="11381" spans="5:6">
      <c r="E11381" s="52" t="s">
        <v>15509</v>
      </c>
      <c r="F11381" t="e">
        <f>MID(#REF!,1,3)</f>
        <v>#REF!</v>
      </c>
    </row>
    <row r="11382" spans="5:6">
      <c r="E11382" s="52" t="s">
        <v>15509</v>
      </c>
      <c r="F11382" t="e">
        <f>MID(#REF!,1,3)</f>
        <v>#REF!</v>
      </c>
    </row>
    <row r="11383" spans="5:6">
      <c r="E11383" s="52" t="s">
        <v>15509</v>
      </c>
      <c r="F11383" t="e">
        <f>MID(#REF!,1,3)</f>
        <v>#REF!</v>
      </c>
    </row>
    <row r="11384" spans="5:6">
      <c r="E11384" s="52" t="s">
        <v>15509</v>
      </c>
      <c r="F11384" t="e">
        <f>MID(#REF!,1,3)</f>
        <v>#REF!</v>
      </c>
    </row>
    <row r="11385" spans="5:6">
      <c r="E11385" s="52" t="s">
        <v>15509</v>
      </c>
      <c r="F11385" t="e">
        <f>MID(#REF!,1,3)</f>
        <v>#REF!</v>
      </c>
    </row>
    <row r="11386" spans="5:6">
      <c r="E11386" s="52" t="s">
        <v>15509</v>
      </c>
      <c r="F11386" t="e">
        <f>MID(#REF!,1,3)</f>
        <v>#REF!</v>
      </c>
    </row>
    <row r="11387" spans="5:6">
      <c r="E11387" s="52" t="s">
        <v>15509</v>
      </c>
      <c r="F11387" t="e">
        <f>MID(#REF!,1,3)</f>
        <v>#REF!</v>
      </c>
    </row>
    <row r="11388" spans="5:6">
      <c r="E11388" s="52" t="s">
        <v>15509</v>
      </c>
      <c r="F11388" t="e">
        <f>MID(#REF!,1,3)</f>
        <v>#REF!</v>
      </c>
    </row>
    <row r="11389" spans="5:6">
      <c r="E11389" s="52" t="s">
        <v>15509</v>
      </c>
      <c r="F11389" t="e">
        <f>MID(#REF!,1,3)</f>
        <v>#REF!</v>
      </c>
    </row>
    <row r="11390" spans="5:6">
      <c r="E11390" s="52" t="s">
        <v>15509</v>
      </c>
      <c r="F11390" t="e">
        <f>MID(#REF!,1,3)</f>
        <v>#REF!</v>
      </c>
    </row>
    <row r="11391" spans="5:6">
      <c r="E11391" s="52" t="s">
        <v>15509</v>
      </c>
      <c r="F11391" t="e">
        <f>MID(#REF!,1,3)</f>
        <v>#REF!</v>
      </c>
    </row>
    <row r="11392" spans="5:6">
      <c r="E11392" s="52" t="s">
        <v>15509</v>
      </c>
      <c r="F11392" t="e">
        <f>MID(#REF!,1,3)</f>
        <v>#REF!</v>
      </c>
    </row>
    <row r="11393" spans="5:6">
      <c r="E11393" s="52" t="s">
        <v>15509</v>
      </c>
      <c r="F11393" t="e">
        <f>MID(#REF!,1,3)</f>
        <v>#REF!</v>
      </c>
    </row>
    <row r="11394" spans="5:6">
      <c r="E11394" s="52" t="s">
        <v>15509</v>
      </c>
      <c r="F11394" t="e">
        <f>MID(#REF!,1,3)</f>
        <v>#REF!</v>
      </c>
    </row>
    <row r="11395" spans="5:6">
      <c r="E11395" s="52" t="s">
        <v>15509</v>
      </c>
      <c r="F11395" t="e">
        <f>MID(#REF!,1,3)</f>
        <v>#REF!</v>
      </c>
    </row>
    <row r="11396" spans="5:6">
      <c r="E11396" s="52" t="s">
        <v>15509</v>
      </c>
      <c r="F11396" t="e">
        <f>MID(#REF!,1,3)</f>
        <v>#REF!</v>
      </c>
    </row>
    <row r="11397" spans="5:6">
      <c r="E11397" s="52" t="s">
        <v>15509</v>
      </c>
      <c r="F11397" t="e">
        <f>MID(#REF!,1,3)</f>
        <v>#REF!</v>
      </c>
    </row>
    <row r="11398" spans="5:6">
      <c r="E11398" s="52" t="s">
        <v>15509</v>
      </c>
      <c r="F11398" t="e">
        <f>MID(#REF!,1,3)</f>
        <v>#REF!</v>
      </c>
    </row>
    <row r="11399" spans="5:6">
      <c r="E11399" s="52" t="s">
        <v>15509</v>
      </c>
      <c r="F11399" t="e">
        <f>MID(#REF!,1,3)</f>
        <v>#REF!</v>
      </c>
    </row>
    <row r="11400" spans="5:6">
      <c r="E11400" s="52" t="s">
        <v>15509</v>
      </c>
      <c r="F11400" t="e">
        <f>MID(#REF!,1,3)</f>
        <v>#REF!</v>
      </c>
    </row>
    <row r="11401" spans="5:6">
      <c r="E11401" s="52" t="s">
        <v>15509</v>
      </c>
      <c r="F11401" t="e">
        <f>MID(#REF!,1,3)</f>
        <v>#REF!</v>
      </c>
    </row>
    <row r="11402" spans="5:6">
      <c r="E11402" s="52" t="s">
        <v>15509</v>
      </c>
      <c r="F11402" t="e">
        <f>MID(#REF!,1,3)</f>
        <v>#REF!</v>
      </c>
    </row>
    <row r="11403" spans="5:6">
      <c r="E11403" s="52" t="s">
        <v>15509</v>
      </c>
      <c r="F11403" t="e">
        <f>MID(#REF!,1,3)</f>
        <v>#REF!</v>
      </c>
    </row>
    <row r="11404" spans="5:6">
      <c r="E11404" s="52" t="s">
        <v>15509</v>
      </c>
      <c r="F11404" t="e">
        <f>MID(#REF!,1,3)</f>
        <v>#REF!</v>
      </c>
    </row>
    <row r="11405" spans="5:6">
      <c r="E11405" s="52" t="s">
        <v>15509</v>
      </c>
      <c r="F11405" t="e">
        <f>MID(#REF!,1,3)</f>
        <v>#REF!</v>
      </c>
    </row>
    <row r="11406" spans="5:6">
      <c r="E11406" s="52" t="s">
        <v>15509</v>
      </c>
      <c r="F11406" t="e">
        <f>MID(#REF!,1,3)</f>
        <v>#REF!</v>
      </c>
    </row>
    <row r="11407" spans="5:6">
      <c r="E11407" s="52" t="s">
        <v>15509</v>
      </c>
      <c r="F11407" t="e">
        <f>MID(#REF!,1,3)</f>
        <v>#REF!</v>
      </c>
    </row>
    <row r="11408" spans="5:6">
      <c r="E11408" s="52" t="s">
        <v>15509</v>
      </c>
      <c r="F11408" t="e">
        <f>MID(#REF!,1,3)</f>
        <v>#REF!</v>
      </c>
    </row>
    <row r="11409" spans="5:6">
      <c r="E11409" s="52" t="s">
        <v>15509</v>
      </c>
      <c r="F11409" t="e">
        <f>MID(#REF!,1,3)</f>
        <v>#REF!</v>
      </c>
    </row>
    <row r="11410" spans="5:6">
      <c r="E11410" s="52" t="s">
        <v>15509</v>
      </c>
      <c r="F11410" t="e">
        <f>MID(#REF!,1,3)</f>
        <v>#REF!</v>
      </c>
    </row>
    <row r="11411" spans="5:6">
      <c r="E11411" s="52" t="s">
        <v>15509</v>
      </c>
      <c r="F11411" t="e">
        <f>MID(#REF!,1,3)</f>
        <v>#REF!</v>
      </c>
    </row>
    <row r="11412" spans="5:6">
      <c r="E11412" s="52" t="s">
        <v>15509</v>
      </c>
      <c r="F11412" t="e">
        <f>MID(#REF!,1,3)</f>
        <v>#REF!</v>
      </c>
    </row>
    <row r="11413" spans="5:6">
      <c r="E11413" s="52" t="s">
        <v>15509</v>
      </c>
      <c r="F11413" t="e">
        <f>MID(#REF!,1,3)</f>
        <v>#REF!</v>
      </c>
    </row>
    <row r="11414" spans="5:6">
      <c r="E11414" s="52" t="s">
        <v>15509</v>
      </c>
      <c r="F11414" t="e">
        <f>MID(#REF!,1,3)</f>
        <v>#REF!</v>
      </c>
    </row>
    <row r="11415" spans="5:6">
      <c r="E11415" s="52" t="s">
        <v>15509</v>
      </c>
      <c r="F11415" t="e">
        <f>MID(#REF!,1,3)</f>
        <v>#REF!</v>
      </c>
    </row>
    <row r="11416" spans="5:6">
      <c r="E11416" s="52" t="s">
        <v>15509</v>
      </c>
      <c r="F11416" t="e">
        <f>MID(#REF!,1,3)</f>
        <v>#REF!</v>
      </c>
    </row>
    <row r="11417" spans="5:6">
      <c r="E11417" s="52" t="s">
        <v>15509</v>
      </c>
      <c r="F11417" t="e">
        <f>MID(#REF!,1,3)</f>
        <v>#REF!</v>
      </c>
    </row>
    <row r="11418" spans="5:6">
      <c r="E11418" s="52" t="s">
        <v>15509</v>
      </c>
      <c r="F11418" t="e">
        <f>MID(#REF!,1,3)</f>
        <v>#REF!</v>
      </c>
    </row>
    <row r="11419" spans="5:6">
      <c r="E11419" s="52" t="s">
        <v>15509</v>
      </c>
      <c r="F11419" t="e">
        <f>MID(#REF!,1,3)</f>
        <v>#REF!</v>
      </c>
    </row>
    <row r="11420" spans="5:6">
      <c r="E11420" s="52" t="s">
        <v>15509</v>
      </c>
      <c r="F11420" t="e">
        <f>MID(#REF!,1,3)</f>
        <v>#REF!</v>
      </c>
    </row>
    <row r="11421" spans="5:6">
      <c r="E11421" s="52" t="s">
        <v>15509</v>
      </c>
      <c r="F11421" t="e">
        <f>MID(#REF!,1,3)</f>
        <v>#REF!</v>
      </c>
    </row>
    <row r="11422" spans="5:6">
      <c r="E11422" s="52" t="s">
        <v>15509</v>
      </c>
      <c r="F11422" t="e">
        <f>MID(#REF!,1,3)</f>
        <v>#REF!</v>
      </c>
    </row>
    <row r="11423" spans="5:6">
      <c r="E11423" s="52" t="s">
        <v>15509</v>
      </c>
      <c r="F11423" t="e">
        <f>MID(#REF!,1,3)</f>
        <v>#REF!</v>
      </c>
    </row>
    <row r="11424" spans="5:6">
      <c r="E11424" s="52" t="s">
        <v>15509</v>
      </c>
      <c r="F11424" t="e">
        <f>MID(#REF!,1,3)</f>
        <v>#REF!</v>
      </c>
    </row>
    <row r="11425" spans="5:6">
      <c r="E11425" s="52" t="s">
        <v>15509</v>
      </c>
      <c r="F11425" t="e">
        <f>MID(#REF!,1,3)</f>
        <v>#REF!</v>
      </c>
    </row>
    <row r="11426" spans="5:6">
      <c r="E11426" s="52" t="s">
        <v>15509</v>
      </c>
      <c r="F11426" t="e">
        <f>MID(#REF!,1,3)</f>
        <v>#REF!</v>
      </c>
    </row>
    <row r="11427" spans="5:6">
      <c r="E11427" s="52" t="s">
        <v>15509</v>
      </c>
      <c r="F11427" t="e">
        <f>MID(#REF!,1,3)</f>
        <v>#REF!</v>
      </c>
    </row>
    <row r="11428" spans="5:6">
      <c r="E11428" s="52" t="s">
        <v>15509</v>
      </c>
      <c r="F11428" t="e">
        <f>MID(#REF!,1,3)</f>
        <v>#REF!</v>
      </c>
    </row>
    <row r="11429" spans="5:6">
      <c r="E11429" s="52" t="s">
        <v>15509</v>
      </c>
      <c r="F11429" t="e">
        <f>MID(#REF!,1,3)</f>
        <v>#REF!</v>
      </c>
    </row>
    <row r="11430" spans="5:6">
      <c r="E11430" s="52" t="s">
        <v>15509</v>
      </c>
      <c r="F11430" t="e">
        <f>MID(#REF!,1,3)</f>
        <v>#REF!</v>
      </c>
    </row>
    <row r="11431" spans="5:6">
      <c r="E11431" s="52" t="s">
        <v>15509</v>
      </c>
      <c r="F11431" t="e">
        <f>MID(#REF!,1,3)</f>
        <v>#REF!</v>
      </c>
    </row>
    <row r="11432" spans="5:6">
      <c r="E11432" s="52" t="s">
        <v>15509</v>
      </c>
      <c r="F11432" t="e">
        <f>MID(#REF!,1,3)</f>
        <v>#REF!</v>
      </c>
    </row>
    <row r="11433" spans="5:6">
      <c r="E11433" s="52" t="s">
        <v>15509</v>
      </c>
      <c r="F11433" t="e">
        <f>MID(#REF!,1,3)</f>
        <v>#REF!</v>
      </c>
    </row>
    <row r="11434" spans="5:6">
      <c r="E11434" s="52" t="s">
        <v>15509</v>
      </c>
      <c r="F11434" t="e">
        <f>MID(#REF!,1,3)</f>
        <v>#REF!</v>
      </c>
    </row>
    <row r="11435" spans="5:6">
      <c r="E11435" s="52" t="s">
        <v>15509</v>
      </c>
      <c r="F11435" t="e">
        <f>MID(#REF!,1,3)</f>
        <v>#REF!</v>
      </c>
    </row>
    <row r="11436" spans="5:6">
      <c r="E11436" s="52" t="s">
        <v>15509</v>
      </c>
      <c r="F11436" t="e">
        <f>MID(#REF!,1,3)</f>
        <v>#REF!</v>
      </c>
    </row>
    <row r="11437" spans="5:6">
      <c r="E11437" s="52" t="s">
        <v>15509</v>
      </c>
      <c r="F11437" t="e">
        <f>MID(#REF!,1,3)</f>
        <v>#REF!</v>
      </c>
    </row>
    <row r="11438" spans="5:6">
      <c r="E11438" s="52" t="s">
        <v>15509</v>
      </c>
      <c r="F11438" t="e">
        <f>MID(#REF!,1,3)</f>
        <v>#REF!</v>
      </c>
    </row>
    <row r="11439" spans="5:6">
      <c r="E11439" s="52" t="s">
        <v>15509</v>
      </c>
      <c r="F11439" t="e">
        <f>MID(#REF!,1,3)</f>
        <v>#REF!</v>
      </c>
    </row>
    <row r="11440" spans="5:6">
      <c r="E11440" s="52" t="s">
        <v>15509</v>
      </c>
      <c r="F11440" t="e">
        <f>MID(#REF!,1,3)</f>
        <v>#REF!</v>
      </c>
    </row>
    <row r="11441" spans="5:6">
      <c r="E11441" s="52" t="s">
        <v>15509</v>
      </c>
      <c r="F11441" t="e">
        <f>MID(#REF!,1,3)</f>
        <v>#REF!</v>
      </c>
    </row>
    <row r="11442" spans="5:6">
      <c r="E11442" s="52" t="s">
        <v>15509</v>
      </c>
      <c r="F11442" t="e">
        <f>MID(#REF!,1,3)</f>
        <v>#REF!</v>
      </c>
    </row>
    <row r="11443" spans="5:6">
      <c r="E11443" s="52" t="s">
        <v>15509</v>
      </c>
      <c r="F11443" t="e">
        <f>MID(#REF!,1,3)</f>
        <v>#REF!</v>
      </c>
    </row>
    <row r="11444" spans="5:6">
      <c r="E11444" s="52" t="s">
        <v>15509</v>
      </c>
      <c r="F11444" t="e">
        <f>MID(#REF!,1,3)</f>
        <v>#REF!</v>
      </c>
    </row>
    <row r="11445" spans="5:6">
      <c r="E11445" s="52" t="s">
        <v>15509</v>
      </c>
      <c r="F11445" t="e">
        <f>MID(#REF!,1,3)</f>
        <v>#REF!</v>
      </c>
    </row>
    <row r="11446" spans="5:6">
      <c r="E11446" s="52" t="s">
        <v>15509</v>
      </c>
      <c r="F11446" t="e">
        <f>MID(#REF!,1,3)</f>
        <v>#REF!</v>
      </c>
    </row>
    <row r="11447" spans="5:6">
      <c r="E11447" s="52" t="s">
        <v>15509</v>
      </c>
      <c r="F11447" t="e">
        <f>MID(#REF!,1,3)</f>
        <v>#REF!</v>
      </c>
    </row>
    <row r="11448" spans="5:6">
      <c r="E11448" s="52" t="s">
        <v>15509</v>
      </c>
      <c r="F11448" t="e">
        <f>MID(#REF!,1,3)</f>
        <v>#REF!</v>
      </c>
    </row>
    <row r="11449" spans="5:6">
      <c r="E11449" s="52" t="s">
        <v>15509</v>
      </c>
      <c r="F11449" t="e">
        <f>MID(#REF!,1,3)</f>
        <v>#REF!</v>
      </c>
    </row>
    <row r="11450" spans="5:6">
      <c r="E11450" s="52" t="s">
        <v>15509</v>
      </c>
      <c r="F11450" t="e">
        <f>MID(#REF!,1,3)</f>
        <v>#REF!</v>
      </c>
    </row>
    <row r="11451" spans="5:6">
      <c r="E11451" s="52" t="s">
        <v>15509</v>
      </c>
      <c r="F11451" t="e">
        <f>MID(#REF!,1,3)</f>
        <v>#REF!</v>
      </c>
    </row>
    <row r="11452" spans="5:6">
      <c r="E11452" s="52" t="s">
        <v>15509</v>
      </c>
      <c r="F11452" t="e">
        <f>MID(#REF!,1,3)</f>
        <v>#REF!</v>
      </c>
    </row>
    <row r="11453" spans="5:6">
      <c r="E11453" s="52" t="s">
        <v>15509</v>
      </c>
      <c r="F11453" t="e">
        <f>MID(#REF!,1,3)</f>
        <v>#REF!</v>
      </c>
    </row>
    <row r="11454" spans="5:6">
      <c r="E11454" s="52" t="s">
        <v>15509</v>
      </c>
      <c r="F11454" t="e">
        <f>MID(#REF!,1,3)</f>
        <v>#REF!</v>
      </c>
    </row>
    <row r="11455" spans="5:6">
      <c r="E11455" s="52" t="s">
        <v>15509</v>
      </c>
      <c r="F11455" t="e">
        <f>MID(#REF!,1,3)</f>
        <v>#REF!</v>
      </c>
    </row>
    <row r="11456" spans="5:6">
      <c r="E11456" s="52" t="s">
        <v>15509</v>
      </c>
      <c r="F11456" t="e">
        <f>MID(#REF!,1,3)</f>
        <v>#REF!</v>
      </c>
    </row>
    <row r="11457" spans="5:6">
      <c r="E11457" s="52" t="s">
        <v>15509</v>
      </c>
      <c r="F11457" t="e">
        <f>MID(#REF!,1,3)</f>
        <v>#REF!</v>
      </c>
    </row>
    <row r="11458" spans="5:6">
      <c r="E11458" s="52" t="s">
        <v>15509</v>
      </c>
      <c r="F11458" t="e">
        <f>MID(#REF!,1,3)</f>
        <v>#REF!</v>
      </c>
    </row>
    <row r="11459" spans="5:6">
      <c r="E11459" s="52" t="s">
        <v>15509</v>
      </c>
      <c r="F11459" t="e">
        <f>MID(#REF!,1,3)</f>
        <v>#REF!</v>
      </c>
    </row>
    <row r="11460" spans="5:6">
      <c r="E11460" s="52" t="s">
        <v>15509</v>
      </c>
      <c r="F11460" t="e">
        <f>MID(#REF!,1,3)</f>
        <v>#REF!</v>
      </c>
    </row>
    <row r="11461" spans="5:6">
      <c r="E11461" s="52" t="s">
        <v>15509</v>
      </c>
      <c r="F11461" t="e">
        <f>MID(#REF!,1,3)</f>
        <v>#REF!</v>
      </c>
    </row>
    <row r="11462" spans="5:6">
      <c r="E11462" s="52" t="s">
        <v>15509</v>
      </c>
      <c r="F11462" t="e">
        <f>MID(#REF!,1,3)</f>
        <v>#REF!</v>
      </c>
    </row>
    <row r="11463" spans="5:6">
      <c r="E11463" s="52" t="s">
        <v>15509</v>
      </c>
      <c r="F11463" t="e">
        <f>MID(#REF!,1,3)</f>
        <v>#REF!</v>
      </c>
    </row>
    <row r="11464" spans="5:6">
      <c r="E11464" s="52" t="s">
        <v>15509</v>
      </c>
      <c r="F11464" t="e">
        <f>MID(#REF!,1,3)</f>
        <v>#REF!</v>
      </c>
    </row>
    <row r="11473" spans="5:7">
      <c r="E11473" s="52"/>
      <c r="G11473" s="52"/>
    </row>
    <row r="11474" spans="5:7">
      <c r="E11474" s="52"/>
    </row>
    <row r="11475" spans="5:7">
      <c r="E11475" s="52"/>
    </row>
    <row r="11476" spans="5:7">
      <c r="E11476" s="52"/>
    </row>
    <row r="11477" spans="5:7">
      <c r="E11477" s="52"/>
    </row>
    <row r="11478" spans="5:7">
      <c r="E11478" s="52"/>
    </row>
    <row r="11479" spans="5:7">
      <c r="E11479" s="52"/>
    </row>
    <row r="11480" spans="5:7">
      <c r="E11480" s="52"/>
    </row>
    <row r="11481" spans="5:7">
      <c r="E11481" s="52"/>
    </row>
    <row r="11482" spans="5:7">
      <c r="E11482" s="52"/>
    </row>
    <row r="11483" spans="5:7">
      <c r="E11483" s="52"/>
    </row>
    <row r="11484" spans="5:7">
      <c r="E11484" s="52"/>
    </row>
    <row r="11485" spans="5:7">
      <c r="E11485" s="52"/>
    </row>
    <row r="11486" spans="5:7">
      <c r="E11486" s="52"/>
    </row>
    <row r="11487" spans="5:7">
      <c r="E11487" s="52"/>
    </row>
    <row r="11488" spans="5:7">
      <c r="E11488" s="52"/>
    </row>
    <row r="11489" spans="5:5">
      <c r="E11489" s="52"/>
    </row>
    <row r="11490" spans="5:5">
      <c r="E11490" s="52"/>
    </row>
    <row r="11491" spans="5:5">
      <c r="E11491" s="52"/>
    </row>
    <row r="11492" spans="5:5">
      <c r="E11492" s="52"/>
    </row>
    <row r="11493" spans="5:5">
      <c r="E11493" s="52"/>
    </row>
    <row r="11494" spans="5:5">
      <c r="E11494" s="52"/>
    </row>
    <row r="11495" spans="5:5">
      <c r="E11495" s="52"/>
    </row>
    <row r="11496" spans="5:5">
      <c r="E11496" s="52"/>
    </row>
    <row r="11497" spans="5:5">
      <c r="E11497" s="52"/>
    </row>
    <row r="11498" spans="5:5">
      <c r="E11498" s="52"/>
    </row>
    <row r="11499" spans="5:5">
      <c r="E11499" s="52"/>
    </row>
    <row r="11500" spans="5:5">
      <c r="E11500" s="52"/>
    </row>
    <row r="11501" spans="5:5">
      <c r="E11501" s="52"/>
    </row>
    <row r="11502" spans="5:5">
      <c r="E11502" s="52"/>
    </row>
    <row r="11503" spans="5:5">
      <c r="E11503" s="52"/>
    </row>
    <row r="11504" spans="5:5">
      <c r="E11504" s="52"/>
    </row>
    <row r="11505" spans="5:5">
      <c r="E11505" s="52"/>
    </row>
    <row r="11506" spans="5:5">
      <c r="E11506" s="52"/>
    </row>
    <row r="11507" spans="5:5">
      <c r="E11507" s="52"/>
    </row>
    <row r="11508" spans="5:5">
      <c r="E11508" s="52"/>
    </row>
    <row r="11509" spans="5:5">
      <c r="E11509" s="52"/>
    </row>
    <row r="11510" spans="5:5">
      <c r="E11510" s="52"/>
    </row>
    <row r="11511" spans="5:5">
      <c r="E11511" s="52"/>
    </row>
    <row r="11512" spans="5:5">
      <c r="E11512" s="52"/>
    </row>
    <row r="11513" spans="5:5">
      <c r="E11513" s="52"/>
    </row>
    <row r="11514" spans="5:5">
      <c r="E11514" s="52"/>
    </row>
    <row r="11515" spans="5:5">
      <c r="E11515" s="52"/>
    </row>
    <row r="11516" spans="5:5">
      <c r="E11516" s="52"/>
    </row>
    <row r="11517" spans="5:5">
      <c r="E11517" s="52"/>
    </row>
    <row r="11518" spans="5:5">
      <c r="E11518" s="52"/>
    </row>
    <row r="11519" spans="5:5">
      <c r="E11519" s="52"/>
    </row>
    <row r="11520" spans="5:5">
      <c r="E11520" s="52"/>
    </row>
    <row r="11521" spans="5:5">
      <c r="E11521" s="52"/>
    </row>
    <row r="11522" spans="5:5">
      <c r="E11522" s="52"/>
    </row>
    <row r="11523" spans="5:5">
      <c r="E11523" s="52"/>
    </row>
    <row r="11524" spans="5:5">
      <c r="E11524" s="52"/>
    </row>
    <row r="11525" spans="5:5">
      <c r="E11525" s="52"/>
    </row>
    <row r="11526" spans="5:5">
      <c r="E11526" s="52"/>
    </row>
    <row r="11527" spans="5:5">
      <c r="E11527" s="52"/>
    </row>
    <row r="11528" spans="5:5">
      <c r="E11528" s="52"/>
    </row>
    <row r="11529" spans="5:5">
      <c r="E11529" s="52"/>
    </row>
    <row r="11530" spans="5:5">
      <c r="E11530" s="52"/>
    </row>
    <row r="11531" spans="5:5">
      <c r="E11531" s="52"/>
    </row>
    <row r="11532" spans="5:5">
      <c r="E11532" s="52"/>
    </row>
    <row r="11533" spans="5:5">
      <c r="E11533" s="52"/>
    </row>
    <row r="11534" spans="5:5">
      <c r="E11534" s="52"/>
    </row>
    <row r="11535" spans="5:5">
      <c r="E11535" s="52"/>
    </row>
    <row r="11536" spans="5:5">
      <c r="E11536" s="52"/>
    </row>
    <row r="11537" spans="5:5">
      <c r="E11537" s="52"/>
    </row>
    <row r="11538" spans="5:5">
      <c r="E11538" s="52"/>
    </row>
    <row r="11539" spans="5:5">
      <c r="E11539" s="52"/>
    </row>
    <row r="11540" spans="5:5">
      <c r="E11540" s="52"/>
    </row>
    <row r="11541" spans="5:5">
      <c r="E11541" s="52"/>
    </row>
    <row r="11542" spans="5:5">
      <c r="E11542" s="52"/>
    </row>
    <row r="11543" spans="5:5">
      <c r="E11543" s="52"/>
    </row>
    <row r="11544" spans="5:5">
      <c r="E11544" s="52"/>
    </row>
    <row r="11545" spans="5:5">
      <c r="E11545" s="52"/>
    </row>
    <row r="11546" spans="5:5">
      <c r="E11546" s="52"/>
    </row>
    <row r="11547" spans="5:5">
      <c r="E11547" s="52"/>
    </row>
    <row r="11548" spans="5:5">
      <c r="E11548" s="52"/>
    </row>
    <row r="11549" spans="5:5">
      <c r="E11549" s="52"/>
    </row>
    <row r="11550" spans="5:5">
      <c r="E11550" s="52"/>
    </row>
    <row r="11551" spans="5:5">
      <c r="E11551" s="52"/>
    </row>
    <row r="11552" spans="5:5">
      <c r="E11552" s="52"/>
    </row>
    <row r="11553" spans="5:5">
      <c r="E11553" s="52"/>
    </row>
    <row r="11554" spans="5:5">
      <c r="E11554" s="52"/>
    </row>
    <row r="11555" spans="5:5">
      <c r="E11555" s="52"/>
    </row>
    <row r="11556" spans="5:5">
      <c r="E11556" s="52"/>
    </row>
    <row r="11557" spans="5:5">
      <c r="E11557" s="52"/>
    </row>
    <row r="11558" spans="5:5">
      <c r="E11558" s="52"/>
    </row>
    <row r="11559" spans="5:5">
      <c r="E11559" s="52"/>
    </row>
    <row r="11560" spans="5:5">
      <c r="E11560" s="52"/>
    </row>
    <row r="11561" spans="5:5">
      <c r="E11561" s="52"/>
    </row>
    <row r="11562" spans="5:5">
      <c r="E11562" s="52"/>
    </row>
    <row r="11563" spans="5:5">
      <c r="E11563" s="52"/>
    </row>
    <row r="11564" spans="5:5">
      <c r="E11564" s="52"/>
    </row>
    <row r="11565" spans="5:5">
      <c r="E11565" s="52"/>
    </row>
    <row r="11566" spans="5:5">
      <c r="E11566" s="52"/>
    </row>
    <row r="11567" spans="5:5">
      <c r="E11567" s="52"/>
    </row>
    <row r="11568" spans="5:5">
      <c r="E11568" s="52"/>
    </row>
    <row r="11569" spans="5:7">
      <c r="E11569" s="52"/>
    </row>
    <row r="11570" spans="5:7">
      <c r="E11570" s="52"/>
    </row>
    <row r="11571" spans="5:7">
      <c r="E11571" s="52"/>
    </row>
    <row r="11572" spans="5:7">
      <c r="E11572" s="52"/>
    </row>
    <row r="11573" spans="5:7">
      <c r="E11573" s="52"/>
    </row>
    <row r="11574" spans="5:7">
      <c r="E11574" s="52"/>
    </row>
    <row r="11575" spans="5:7">
      <c r="E11575" s="52"/>
    </row>
    <row r="11576" spans="5:7">
      <c r="E11576" s="52"/>
    </row>
    <row r="11577" spans="5:7">
      <c r="E11577" s="52"/>
    </row>
    <row r="11578" spans="5:7">
      <c r="E11578" s="52"/>
    </row>
    <row r="11579" spans="5:7">
      <c r="E11579" s="52"/>
    </row>
    <row r="11580" spans="5:7">
      <c r="E11580" s="52"/>
      <c r="G11580" s="52"/>
    </row>
    <row r="11581" spans="5:7">
      <c r="E11581" s="52"/>
    </row>
    <row r="11582" spans="5:7">
      <c r="E11582" s="52"/>
    </row>
    <row r="11583" spans="5:7">
      <c r="E11583" s="52"/>
    </row>
    <row r="11584" spans="5:7">
      <c r="E11584" s="52"/>
    </row>
    <row r="11585" spans="5:5">
      <c r="E11585" s="52"/>
    </row>
    <row r="11586" spans="5:5">
      <c r="E11586" s="52"/>
    </row>
    <row r="11587" spans="5:5">
      <c r="E11587" s="52"/>
    </row>
    <row r="11588" spans="5:5">
      <c r="E11588" s="52"/>
    </row>
    <row r="11589" spans="5:5">
      <c r="E11589" s="52"/>
    </row>
    <row r="11590" spans="5:5">
      <c r="E11590" s="52"/>
    </row>
    <row r="11591" spans="5:5">
      <c r="E11591" s="52"/>
    </row>
    <row r="11592" spans="5:5">
      <c r="E11592" s="52"/>
    </row>
    <row r="11593" spans="5:5">
      <c r="E11593" s="52"/>
    </row>
    <row r="11594" spans="5:5">
      <c r="E11594" s="52"/>
    </row>
    <row r="11595" spans="5:5">
      <c r="E11595" s="52"/>
    </row>
    <row r="11596" spans="5:5">
      <c r="E11596" s="52"/>
    </row>
    <row r="11597" spans="5:5">
      <c r="E11597" s="52"/>
    </row>
    <row r="11598" spans="5:5">
      <c r="E11598" s="52"/>
    </row>
    <row r="11599" spans="5:5">
      <c r="E11599" s="52"/>
    </row>
    <row r="11600" spans="5:5">
      <c r="E11600" s="52"/>
    </row>
    <row r="11601" spans="5:5">
      <c r="E11601" s="52"/>
    </row>
    <row r="11602" spans="5:5">
      <c r="E11602" s="52"/>
    </row>
    <row r="11603" spans="5:5">
      <c r="E11603" s="52"/>
    </row>
    <row r="11604" spans="5:5">
      <c r="E11604" s="52"/>
    </row>
    <row r="11605" spans="5:5">
      <c r="E11605" s="52"/>
    </row>
    <row r="11606" spans="5:5">
      <c r="E11606" s="52"/>
    </row>
    <row r="11607" spans="5:5">
      <c r="E11607" s="52"/>
    </row>
    <row r="11608" spans="5:5">
      <c r="E11608" s="52"/>
    </row>
    <row r="11609" spans="5:5">
      <c r="E11609" s="52"/>
    </row>
    <row r="11610" spans="5:5">
      <c r="E11610" s="52"/>
    </row>
    <row r="11611" spans="5:5">
      <c r="E11611" s="52"/>
    </row>
    <row r="11612" spans="5:5">
      <c r="E11612" s="52"/>
    </row>
    <row r="11613" spans="5:5">
      <c r="E11613" s="52"/>
    </row>
    <row r="11614" spans="5:5">
      <c r="E11614" s="52"/>
    </row>
    <row r="11615" spans="5:5">
      <c r="E11615" s="52"/>
    </row>
    <row r="11616" spans="5:5">
      <c r="E11616" s="52"/>
    </row>
    <row r="11617" spans="5:5">
      <c r="E11617" s="52"/>
    </row>
    <row r="11618" spans="5:5">
      <c r="E11618" s="52"/>
    </row>
    <row r="11619" spans="5:5">
      <c r="E11619" s="52"/>
    </row>
    <row r="11620" spans="5:5">
      <c r="E11620" s="52"/>
    </row>
    <row r="11621" spans="5:5">
      <c r="E11621" s="52"/>
    </row>
    <row r="11622" spans="5:5">
      <c r="E11622" s="52"/>
    </row>
    <row r="11623" spans="5:5">
      <c r="E11623" s="52"/>
    </row>
    <row r="11624" spans="5:5">
      <c r="E11624" s="52"/>
    </row>
    <row r="11625" spans="5:5">
      <c r="E11625" s="52"/>
    </row>
    <row r="11626" spans="5:5">
      <c r="E11626" s="52"/>
    </row>
    <row r="11627" spans="5:5">
      <c r="E11627" s="52"/>
    </row>
    <row r="11628" spans="5:5">
      <c r="E11628" s="52"/>
    </row>
    <row r="11629" spans="5:5">
      <c r="E11629" s="52"/>
    </row>
    <row r="11630" spans="5:5">
      <c r="E11630" s="52"/>
    </row>
    <row r="11631" spans="5:5">
      <c r="E11631" s="52"/>
    </row>
    <row r="11632" spans="5:5">
      <c r="E11632" s="52"/>
    </row>
    <row r="11633" spans="5:5">
      <c r="E11633" s="52"/>
    </row>
    <row r="11634" spans="5:5">
      <c r="E11634" s="52"/>
    </row>
    <row r="11635" spans="5:5">
      <c r="E11635" s="52"/>
    </row>
    <row r="11636" spans="5:5">
      <c r="E11636" s="52"/>
    </row>
    <row r="11637" spans="5:5">
      <c r="E11637" s="52"/>
    </row>
    <row r="11638" spans="5:5">
      <c r="E11638" s="52"/>
    </row>
    <row r="11639" spans="5:5">
      <c r="E11639" s="52"/>
    </row>
    <row r="11640" spans="5:5">
      <c r="E11640" s="52"/>
    </row>
    <row r="11641" spans="5:5">
      <c r="E11641" s="52"/>
    </row>
    <row r="11642" spans="5:5">
      <c r="E11642" s="52"/>
    </row>
    <row r="11643" spans="5:5">
      <c r="E11643" s="52"/>
    </row>
    <row r="11644" spans="5:5">
      <c r="E11644" s="52"/>
    </row>
    <row r="11645" spans="5:5">
      <c r="E11645" s="52"/>
    </row>
    <row r="11646" spans="5:5">
      <c r="E11646" s="52"/>
    </row>
    <row r="11647" spans="5:5">
      <c r="E11647" s="52"/>
    </row>
    <row r="11648" spans="5:5">
      <c r="E11648" s="52"/>
    </row>
    <row r="11649" spans="5:5">
      <c r="E11649" s="52"/>
    </row>
    <row r="11650" spans="5:5">
      <c r="E11650" s="52"/>
    </row>
    <row r="11651" spans="5:5">
      <c r="E11651" s="52"/>
    </row>
    <row r="11652" spans="5:5">
      <c r="E11652" s="52"/>
    </row>
    <row r="11653" spans="5:5">
      <c r="E11653" s="52"/>
    </row>
    <row r="11654" spans="5:5">
      <c r="E11654" s="52"/>
    </row>
    <row r="11655" spans="5:5">
      <c r="E11655" s="52"/>
    </row>
    <row r="11656" spans="5:5">
      <c r="E11656" s="52"/>
    </row>
    <row r="11657" spans="5:5">
      <c r="E11657" s="52"/>
    </row>
    <row r="11658" spans="5:5">
      <c r="E11658" s="52"/>
    </row>
    <row r="11659" spans="5:5">
      <c r="E11659" s="52"/>
    </row>
    <row r="11660" spans="5:5">
      <c r="E11660" s="52"/>
    </row>
    <row r="11661" spans="5:5">
      <c r="E11661" s="52"/>
    </row>
    <row r="11662" spans="5:5">
      <c r="E11662" s="52"/>
    </row>
    <row r="11663" spans="5:5">
      <c r="E11663" s="52"/>
    </row>
    <row r="11664" spans="5:5">
      <c r="E11664" s="52"/>
    </row>
    <row r="11665" spans="5:5">
      <c r="E11665" s="52"/>
    </row>
    <row r="11666" spans="5:5">
      <c r="E11666" s="52"/>
    </row>
    <row r="11667" spans="5:5">
      <c r="E11667" s="52"/>
    </row>
    <row r="11668" spans="5:5">
      <c r="E11668" s="52"/>
    </row>
    <row r="11669" spans="5:5">
      <c r="E11669" s="52"/>
    </row>
    <row r="11670" spans="5:5">
      <c r="E11670" s="52"/>
    </row>
    <row r="11671" spans="5:5">
      <c r="E11671" s="52"/>
    </row>
    <row r="11672" spans="5:5">
      <c r="E11672" s="52"/>
    </row>
    <row r="11673" spans="5:5">
      <c r="E11673" s="52"/>
    </row>
    <row r="11674" spans="5:5">
      <c r="E11674" s="52"/>
    </row>
    <row r="11675" spans="5:5">
      <c r="E11675" s="52"/>
    </row>
    <row r="11676" spans="5:5">
      <c r="E11676" s="52"/>
    </row>
    <row r="11677" spans="5:5">
      <c r="E11677" s="52"/>
    </row>
    <row r="11678" spans="5:5">
      <c r="E11678" s="52"/>
    </row>
    <row r="11679" spans="5:5">
      <c r="E11679" s="52"/>
    </row>
    <row r="11680" spans="5:5">
      <c r="E11680" s="52"/>
    </row>
    <row r="11681" spans="5:5">
      <c r="E11681" s="52"/>
    </row>
    <row r="11682" spans="5:5">
      <c r="E11682" s="52"/>
    </row>
    <row r="11683" spans="5:5">
      <c r="E11683" s="52"/>
    </row>
    <row r="11684" spans="5:5">
      <c r="E11684" s="52"/>
    </row>
    <row r="11685" spans="5:5">
      <c r="E11685" s="52"/>
    </row>
    <row r="11686" spans="5:5">
      <c r="E11686" s="52"/>
    </row>
    <row r="11687" spans="5:5">
      <c r="E11687" s="52"/>
    </row>
    <row r="11688" spans="5:5">
      <c r="E11688" s="52"/>
    </row>
    <row r="11689" spans="5:5">
      <c r="E11689" s="52"/>
    </row>
    <row r="11690" spans="5:5">
      <c r="E11690" s="52"/>
    </row>
    <row r="11691" spans="5:5">
      <c r="E11691" s="52"/>
    </row>
    <row r="11692" spans="5:5">
      <c r="E11692" s="52"/>
    </row>
    <row r="11693" spans="5:5">
      <c r="E11693" s="52"/>
    </row>
    <row r="11694" spans="5:5">
      <c r="E11694" s="52"/>
    </row>
    <row r="11695" spans="5:5">
      <c r="E11695" s="52"/>
    </row>
    <row r="11696" spans="5:5">
      <c r="E11696" s="52"/>
    </row>
    <row r="11697" spans="5:5">
      <c r="E11697" s="52"/>
    </row>
    <row r="11698" spans="5:5">
      <c r="E11698" s="52"/>
    </row>
    <row r="11699" spans="5:5">
      <c r="E11699" s="52"/>
    </row>
    <row r="11700" spans="5:5">
      <c r="E11700" s="52"/>
    </row>
    <row r="11701" spans="5:5">
      <c r="E11701" s="52"/>
    </row>
    <row r="11702" spans="5:5">
      <c r="E11702" s="52"/>
    </row>
    <row r="11703" spans="5:5">
      <c r="E11703" s="52"/>
    </row>
    <row r="11704" spans="5:5">
      <c r="E11704" s="52"/>
    </row>
    <row r="11705" spans="5:5">
      <c r="E11705" s="52"/>
    </row>
    <row r="11706" spans="5:5">
      <c r="E11706" s="52"/>
    </row>
    <row r="11707" spans="5:5">
      <c r="E11707" s="52"/>
    </row>
    <row r="11708" spans="5:5">
      <c r="E11708" s="52"/>
    </row>
    <row r="11709" spans="5:5">
      <c r="E11709" s="52"/>
    </row>
    <row r="11710" spans="5:5">
      <c r="E11710" s="52"/>
    </row>
    <row r="11711" spans="5:5">
      <c r="E11711" s="52"/>
    </row>
    <row r="11712" spans="5:5">
      <c r="E11712" s="52"/>
    </row>
    <row r="11713" spans="5:5">
      <c r="E11713" s="52"/>
    </row>
    <row r="11714" spans="5:5">
      <c r="E11714" s="52"/>
    </row>
    <row r="11715" spans="5:5">
      <c r="E11715" s="52"/>
    </row>
    <row r="11716" spans="5:5">
      <c r="E11716" s="52"/>
    </row>
    <row r="11717" spans="5:5">
      <c r="E11717" s="52"/>
    </row>
    <row r="11718" spans="5:5">
      <c r="E11718" s="52"/>
    </row>
    <row r="11719" spans="5:5">
      <c r="E11719" s="52"/>
    </row>
    <row r="11720" spans="5:5">
      <c r="E11720" s="52"/>
    </row>
    <row r="11721" spans="5:5">
      <c r="E11721" s="52"/>
    </row>
    <row r="11722" spans="5:5">
      <c r="E11722" s="52"/>
    </row>
    <row r="11723" spans="5:5">
      <c r="E11723" s="52"/>
    </row>
    <row r="11724" spans="5:5">
      <c r="E11724" s="52"/>
    </row>
    <row r="11725" spans="5:5">
      <c r="E11725" s="52"/>
    </row>
    <row r="11726" spans="5:5">
      <c r="E11726" s="52"/>
    </row>
    <row r="11727" spans="5:5">
      <c r="E11727" s="52"/>
    </row>
    <row r="11728" spans="5:5">
      <c r="E11728" s="52"/>
    </row>
    <row r="11729" spans="5:5">
      <c r="E11729" s="52"/>
    </row>
    <row r="11730" spans="5:5">
      <c r="E11730" s="52"/>
    </row>
    <row r="11731" spans="5:5">
      <c r="E11731" s="52"/>
    </row>
    <row r="11732" spans="5:5">
      <c r="E11732" s="52"/>
    </row>
    <row r="11733" spans="5:5">
      <c r="E11733" s="52"/>
    </row>
    <row r="11734" spans="5:5">
      <c r="E11734" s="52"/>
    </row>
    <row r="11735" spans="5:5">
      <c r="E11735" s="52"/>
    </row>
    <row r="11736" spans="5:5">
      <c r="E11736" s="52"/>
    </row>
    <row r="11737" spans="5:5">
      <c r="E11737" s="52"/>
    </row>
    <row r="11738" spans="5:5">
      <c r="E11738" s="52"/>
    </row>
    <row r="11739" spans="5:5">
      <c r="E11739" s="52"/>
    </row>
    <row r="11740" spans="5:5">
      <c r="E11740" s="52"/>
    </row>
    <row r="11741" spans="5:5">
      <c r="E11741" s="52"/>
    </row>
    <row r="11742" spans="5:5">
      <c r="E11742" s="52"/>
    </row>
    <row r="11743" spans="5:5">
      <c r="E11743" s="52"/>
    </row>
    <row r="11744" spans="5:5">
      <c r="E11744" s="52"/>
    </row>
    <row r="11745" spans="5:5">
      <c r="E11745" s="52"/>
    </row>
    <row r="11746" spans="5:5">
      <c r="E11746" s="52"/>
    </row>
    <row r="11747" spans="5:5">
      <c r="E11747" s="52"/>
    </row>
    <row r="11748" spans="5:5">
      <c r="E11748" s="52"/>
    </row>
    <row r="11749" spans="5:5">
      <c r="E11749" s="52"/>
    </row>
    <row r="11750" spans="5:5">
      <c r="E11750" s="52"/>
    </row>
    <row r="11751" spans="5:5">
      <c r="E11751" s="52"/>
    </row>
    <row r="11752" spans="5:5">
      <c r="E11752" s="52"/>
    </row>
    <row r="11753" spans="5:5">
      <c r="E11753" s="52"/>
    </row>
    <row r="11754" spans="5:5">
      <c r="E11754" s="52"/>
    </row>
    <row r="11755" spans="5:5">
      <c r="E11755" s="52"/>
    </row>
    <row r="11756" spans="5:5">
      <c r="E11756" s="52"/>
    </row>
    <row r="11757" spans="5:5">
      <c r="E11757" s="52"/>
    </row>
    <row r="11758" spans="5:5">
      <c r="E11758" s="52"/>
    </row>
    <row r="11759" spans="5:5">
      <c r="E11759" s="52"/>
    </row>
    <row r="11760" spans="5:5">
      <c r="E11760" s="52"/>
    </row>
    <row r="11761" spans="5:5">
      <c r="E11761" s="52"/>
    </row>
    <row r="11762" spans="5:5">
      <c r="E11762" s="52"/>
    </row>
    <row r="11763" spans="5:5">
      <c r="E11763" s="52"/>
    </row>
    <row r="11764" spans="5:5">
      <c r="E11764" s="52"/>
    </row>
    <row r="11765" spans="5:5">
      <c r="E11765" s="52"/>
    </row>
    <row r="11766" spans="5:5">
      <c r="E11766" s="52"/>
    </row>
    <row r="11767" spans="5:5">
      <c r="E11767" s="52"/>
    </row>
    <row r="11768" spans="5:5">
      <c r="E11768" s="52"/>
    </row>
    <row r="11769" spans="5:5">
      <c r="E11769" s="52"/>
    </row>
    <row r="11770" spans="5:5">
      <c r="E11770" s="52"/>
    </row>
    <row r="11771" spans="5:5">
      <c r="E11771" s="52"/>
    </row>
    <row r="11772" spans="5:5">
      <c r="E11772" s="52"/>
    </row>
    <row r="11773" spans="5:5">
      <c r="E11773" s="52"/>
    </row>
    <row r="11774" spans="5:5">
      <c r="E11774" s="52"/>
    </row>
    <row r="11775" spans="5:5">
      <c r="E11775" s="52"/>
    </row>
    <row r="11776" spans="5:5">
      <c r="E11776" s="52"/>
    </row>
    <row r="11777" spans="5:5">
      <c r="E11777" s="52"/>
    </row>
    <row r="11778" spans="5:5">
      <c r="E11778" s="52"/>
    </row>
    <row r="11779" spans="5:5">
      <c r="E11779" s="52"/>
    </row>
    <row r="11780" spans="5:5">
      <c r="E11780" s="52"/>
    </row>
    <row r="11781" spans="5:5">
      <c r="E11781" s="52"/>
    </row>
    <row r="11782" spans="5:5">
      <c r="E11782" s="52"/>
    </row>
    <row r="11783" spans="5:5">
      <c r="E11783" s="52"/>
    </row>
    <row r="11784" spans="5:5">
      <c r="E11784" s="52"/>
    </row>
    <row r="11785" spans="5:5">
      <c r="E11785" s="52"/>
    </row>
    <row r="11786" spans="5:5">
      <c r="E11786" s="52"/>
    </row>
    <row r="11787" spans="5:5">
      <c r="E11787" s="52"/>
    </row>
    <row r="11788" spans="5:5">
      <c r="E11788" s="52"/>
    </row>
    <row r="11789" spans="5:5">
      <c r="E11789" s="52"/>
    </row>
    <row r="11790" spans="5:5">
      <c r="E11790" s="52"/>
    </row>
    <row r="11791" spans="5:5">
      <c r="E11791" s="52"/>
    </row>
    <row r="11792" spans="5:5">
      <c r="E11792" s="52"/>
    </row>
    <row r="11793" spans="5:5">
      <c r="E11793" s="52"/>
    </row>
    <row r="11794" spans="5:5">
      <c r="E11794" s="52"/>
    </row>
    <row r="11795" spans="5:5">
      <c r="E11795" s="52"/>
    </row>
    <row r="11796" spans="5:5">
      <c r="E11796" s="52"/>
    </row>
    <row r="11797" spans="5:5">
      <c r="E11797" s="52"/>
    </row>
    <row r="11798" spans="5:5">
      <c r="E11798" s="52"/>
    </row>
    <row r="11799" spans="5:5">
      <c r="E11799" s="52"/>
    </row>
    <row r="11800" spans="5:5">
      <c r="E11800" s="52"/>
    </row>
    <row r="11801" spans="5:5">
      <c r="E11801" s="52"/>
    </row>
    <row r="11802" spans="5:5">
      <c r="E11802" s="52"/>
    </row>
    <row r="11803" spans="5:5">
      <c r="E11803" s="52"/>
    </row>
    <row r="11804" spans="5:5">
      <c r="E11804" s="52"/>
    </row>
    <row r="11805" spans="5:5">
      <c r="E11805" s="52"/>
    </row>
    <row r="11806" spans="5:5">
      <c r="E11806" s="52"/>
    </row>
    <row r="11807" spans="5:5">
      <c r="E11807" s="52"/>
    </row>
    <row r="11808" spans="5:5">
      <c r="E11808" s="52"/>
    </row>
    <row r="11809" spans="5:5">
      <c r="E11809" s="52"/>
    </row>
    <row r="11810" spans="5:5">
      <c r="E11810" s="52"/>
    </row>
    <row r="11811" spans="5:5">
      <c r="E11811" s="52"/>
    </row>
    <row r="11812" spans="5:5">
      <c r="E11812" s="52"/>
    </row>
    <row r="11813" spans="5:5">
      <c r="E11813" s="52"/>
    </row>
    <row r="11814" spans="5:5">
      <c r="E11814" s="52"/>
    </row>
    <row r="11815" spans="5:5">
      <c r="E11815" s="52"/>
    </row>
    <row r="11816" spans="5:5">
      <c r="E11816" s="52"/>
    </row>
    <row r="11817" spans="5:5">
      <c r="E11817" s="52"/>
    </row>
    <row r="11818" spans="5:5">
      <c r="E11818" s="52"/>
    </row>
    <row r="11819" spans="5:5">
      <c r="E11819" s="52"/>
    </row>
    <row r="11820" spans="5:5">
      <c r="E11820" s="52"/>
    </row>
    <row r="11821" spans="5:5">
      <c r="E11821" s="52"/>
    </row>
    <row r="11822" spans="5:5">
      <c r="E11822" s="52"/>
    </row>
    <row r="11823" spans="5:5">
      <c r="E11823" s="52"/>
    </row>
    <row r="11824" spans="5:5">
      <c r="E11824" s="52"/>
    </row>
    <row r="11825" spans="5:5">
      <c r="E11825" s="52"/>
    </row>
    <row r="11826" spans="5:5">
      <c r="E11826" s="52"/>
    </row>
    <row r="11827" spans="5:5">
      <c r="E11827" s="52"/>
    </row>
    <row r="11828" spans="5:5">
      <c r="E11828" s="52"/>
    </row>
    <row r="11829" spans="5:5">
      <c r="E11829" s="52"/>
    </row>
    <row r="11830" spans="5:5">
      <c r="E11830" s="52"/>
    </row>
    <row r="11831" spans="5:5">
      <c r="E11831" s="52"/>
    </row>
    <row r="11832" spans="5:5">
      <c r="E11832" s="52"/>
    </row>
    <row r="11833" spans="5:5">
      <c r="E11833" s="52"/>
    </row>
    <row r="11834" spans="5:5">
      <c r="E11834" s="52"/>
    </row>
    <row r="11835" spans="5:5">
      <c r="E11835" s="52"/>
    </row>
    <row r="11836" spans="5:5">
      <c r="E11836" s="52"/>
    </row>
    <row r="11837" spans="5:5">
      <c r="E11837" s="52"/>
    </row>
    <row r="11838" spans="5:5">
      <c r="E11838" s="52"/>
    </row>
    <row r="11839" spans="5:5">
      <c r="E11839" s="52"/>
    </row>
    <row r="11840" spans="5:5">
      <c r="E11840" s="52"/>
    </row>
    <row r="11841" spans="5:5">
      <c r="E11841" s="52"/>
    </row>
    <row r="11842" spans="5:5">
      <c r="E11842" s="52"/>
    </row>
    <row r="11843" spans="5:5">
      <c r="E11843" s="52"/>
    </row>
    <row r="11844" spans="5:5">
      <c r="E11844" s="52"/>
    </row>
    <row r="11845" spans="5:5">
      <c r="E11845" s="52"/>
    </row>
    <row r="11846" spans="5:5">
      <c r="E11846" s="52"/>
    </row>
    <row r="11847" spans="5:5">
      <c r="E11847" s="52"/>
    </row>
    <row r="11848" spans="5:5">
      <c r="E11848" s="52"/>
    </row>
    <row r="11849" spans="5:5">
      <c r="E11849" s="52"/>
    </row>
    <row r="11850" spans="5:5">
      <c r="E11850" s="52"/>
    </row>
    <row r="11851" spans="5:5">
      <c r="E11851" s="52"/>
    </row>
    <row r="11852" spans="5:5">
      <c r="E11852" s="52"/>
    </row>
    <row r="11853" spans="5:5">
      <c r="E11853" s="52"/>
    </row>
    <row r="11854" spans="5:5">
      <c r="E11854" s="52"/>
    </row>
    <row r="11855" spans="5:5">
      <c r="E11855" s="52"/>
    </row>
    <row r="11856" spans="5:5">
      <c r="E11856" s="52"/>
    </row>
    <row r="11857" spans="5:5">
      <c r="E11857" s="52"/>
    </row>
    <row r="11858" spans="5:5">
      <c r="E11858" s="52"/>
    </row>
    <row r="11859" spans="5:5">
      <c r="E11859" s="52"/>
    </row>
    <row r="11860" spans="5:5">
      <c r="E11860" s="52"/>
    </row>
    <row r="11861" spans="5:5">
      <c r="E11861" s="52"/>
    </row>
    <row r="11862" spans="5:5">
      <c r="E11862" s="52"/>
    </row>
    <row r="11863" spans="5:5">
      <c r="E11863" s="52"/>
    </row>
    <row r="11864" spans="5:5">
      <c r="E11864" s="52"/>
    </row>
    <row r="11865" spans="5:5">
      <c r="E11865" s="52"/>
    </row>
    <row r="11866" spans="5:5">
      <c r="E11866" s="52"/>
    </row>
    <row r="11867" spans="5:5">
      <c r="E11867" s="52"/>
    </row>
    <row r="11868" spans="5:5">
      <c r="E11868" s="52"/>
    </row>
    <row r="11869" spans="5:5">
      <c r="E11869" s="52"/>
    </row>
    <row r="11870" spans="5:5">
      <c r="E11870" s="52"/>
    </row>
    <row r="11871" spans="5:5">
      <c r="E11871" s="52"/>
    </row>
    <row r="11872" spans="5:5">
      <c r="E11872" s="52"/>
    </row>
    <row r="11873" spans="5:5">
      <c r="E11873" s="52"/>
    </row>
    <row r="11874" spans="5:5">
      <c r="E11874" s="52"/>
    </row>
    <row r="11875" spans="5:5">
      <c r="E11875" s="52"/>
    </row>
    <row r="11876" spans="5:5">
      <c r="E11876" s="52"/>
    </row>
    <row r="11877" spans="5:5">
      <c r="E11877" s="52"/>
    </row>
    <row r="11878" spans="5:5">
      <c r="E11878" s="52"/>
    </row>
    <row r="11879" spans="5:5">
      <c r="E11879" s="52"/>
    </row>
    <row r="11880" spans="5:5">
      <c r="E11880" s="52"/>
    </row>
    <row r="11881" spans="5:5">
      <c r="E11881" s="52"/>
    </row>
    <row r="11882" spans="5:5">
      <c r="E11882" s="52"/>
    </row>
    <row r="11883" spans="5:5">
      <c r="E11883" s="52"/>
    </row>
    <row r="11884" spans="5:5">
      <c r="E11884" s="52"/>
    </row>
    <row r="11885" spans="5:5">
      <c r="E11885" s="52"/>
    </row>
    <row r="11886" spans="5:5">
      <c r="E11886" s="52"/>
    </row>
    <row r="11887" spans="5:5">
      <c r="E11887" s="52"/>
    </row>
    <row r="11888" spans="5:5">
      <c r="E11888" s="52"/>
    </row>
    <row r="11889" spans="5:5">
      <c r="E11889" s="52"/>
    </row>
    <row r="11890" spans="5:5">
      <c r="E11890" s="52"/>
    </row>
    <row r="11891" spans="5:5">
      <c r="E11891" s="52"/>
    </row>
    <row r="11892" spans="5:5">
      <c r="E11892" s="52"/>
    </row>
    <row r="11893" spans="5:5">
      <c r="E11893" s="52"/>
    </row>
    <row r="11894" spans="5:5">
      <c r="E11894" s="52"/>
    </row>
    <row r="11895" spans="5:5">
      <c r="E11895" s="52"/>
    </row>
    <row r="11896" spans="5:5">
      <c r="E11896" s="52"/>
    </row>
    <row r="11897" spans="5:5">
      <c r="E11897" s="52"/>
    </row>
    <row r="11898" spans="5:5">
      <c r="E11898" s="52"/>
    </row>
    <row r="11899" spans="5:5">
      <c r="E11899" s="52"/>
    </row>
    <row r="11900" spans="5:5">
      <c r="E11900" s="52"/>
    </row>
    <row r="11901" spans="5:5">
      <c r="E11901" s="52"/>
    </row>
    <row r="11902" spans="5:5">
      <c r="E11902" s="52"/>
    </row>
    <row r="11903" spans="5:5">
      <c r="E11903" s="52"/>
    </row>
    <row r="11904" spans="5:5">
      <c r="E11904" s="52"/>
    </row>
    <row r="11905" spans="5:5">
      <c r="E11905" s="52"/>
    </row>
    <row r="11906" spans="5:5">
      <c r="E11906" s="52"/>
    </row>
    <row r="11907" spans="5:5">
      <c r="E11907" s="52"/>
    </row>
    <row r="11908" spans="5:5">
      <c r="E11908" s="52"/>
    </row>
    <row r="11909" spans="5:5">
      <c r="E11909" s="52"/>
    </row>
    <row r="11910" spans="5:5">
      <c r="E11910" s="52"/>
    </row>
    <row r="11911" spans="5:5">
      <c r="E11911" s="52"/>
    </row>
    <row r="11912" spans="5:5">
      <c r="E11912" s="52"/>
    </row>
    <row r="11913" spans="5:5">
      <c r="E11913" s="52"/>
    </row>
    <row r="11914" spans="5:5">
      <c r="E11914" s="52"/>
    </row>
    <row r="11915" spans="5:5">
      <c r="E11915" s="52"/>
    </row>
    <row r="11916" spans="5:5">
      <c r="E11916" s="52"/>
    </row>
    <row r="11917" spans="5:5">
      <c r="E11917" s="52"/>
    </row>
    <row r="11918" spans="5:5">
      <c r="E11918" s="52"/>
    </row>
    <row r="11919" spans="5:5">
      <c r="E11919" s="52"/>
    </row>
    <row r="11920" spans="5:5">
      <c r="E11920" s="52"/>
    </row>
    <row r="11921" spans="5:5">
      <c r="E11921" s="52"/>
    </row>
    <row r="11922" spans="5:5">
      <c r="E11922" s="52"/>
    </row>
    <row r="11923" spans="5:5">
      <c r="E11923" s="52"/>
    </row>
    <row r="11924" spans="5:5">
      <c r="E11924" s="52"/>
    </row>
    <row r="11925" spans="5:5">
      <c r="E11925" s="52"/>
    </row>
    <row r="11926" spans="5:5">
      <c r="E11926" s="52"/>
    </row>
    <row r="11927" spans="5:5">
      <c r="E11927" s="52"/>
    </row>
    <row r="11928" spans="5:5">
      <c r="E11928" s="52"/>
    </row>
    <row r="11929" spans="5:5">
      <c r="E11929" s="52"/>
    </row>
    <row r="11930" spans="5:5">
      <c r="E11930" s="52"/>
    </row>
    <row r="11931" spans="5:5">
      <c r="E11931" s="52"/>
    </row>
    <row r="11932" spans="5:5">
      <c r="E11932" s="52"/>
    </row>
    <row r="11933" spans="5:5">
      <c r="E11933" s="52"/>
    </row>
    <row r="11934" spans="5:5">
      <c r="E11934" s="52"/>
    </row>
    <row r="11935" spans="5:5">
      <c r="E11935" s="52"/>
    </row>
    <row r="11936" spans="5:5">
      <c r="E11936" s="52"/>
    </row>
    <row r="11937" spans="5:5">
      <c r="E11937" s="52"/>
    </row>
    <row r="11938" spans="5:5">
      <c r="E11938" s="52"/>
    </row>
    <row r="11939" spans="5:5">
      <c r="E11939" s="52"/>
    </row>
    <row r="11940" spans="5:5">
      <c r="E11940" s="52"/>
    </row>
    <row r="11941" spans="5:5">
      <c r="E11941" s="52"/>
    </row>
    <row r="11942" spans="5:5">
      <c r="E11942" s="52"/>
    </row>
    <row r="11943" spans="5:5">
      <c r="E11943" s="52"/>
    </row>
    <row r="11944" spans="5:5">
      <c r="E11944" s="52"/>
    </row>
    <row r="11945" spans="5:5">
      <c r="E11945" s="52"/>
    </row>
    <row r="11946" spans="5:5">
      <c r="E11946" s="52"/>
    </row>
    <row r="11947" spans="5:5">
      <c r="E11947" s="52"/>
    </row>
    <row r="11948" spans="5:5">
      <c r="E11948" s="52"/>
    </row>
    <row r="11949" spans="5:5">
      <c r="E11949" s="52"/>
    </row>
    <row r="11950" spans="5:5">
      <c r="E11950" s="52"/>
    </row>
    <row r="11951" spans="5:5">
      <c r="E11951" s="52"/>
    </row>
    <row r="11952" spans="5:5">
      <c r="E11952" s="52"/>
    </row>
    <row r="11953" spans="5:5">
      <c r="E11953" s="52"/>
    </row>
    <row r="11954" spans="5:5">
      <c r="E11954" s="52"/>
    </row>
    <row r="11955" spans="5:5">
      <c r="E11955" s="52"/>
    </row>
    <row r="11956" spans="5:5">
      <c r="E11956" s="52"/>
    </row>
    <row r="11957" spans="5:5">
      <c r="E11957" s="52"/>
    </row>
    <row r="11958" spans="5:5">
      <c r="E11958" s="52"/>
    </row>
    <row r="11959" spans="5:5">
      <c r="E11959" s="52"/>
    </row>
    <row r="11960" spans="5:5">
      <c r="E11960" s="52"/>
    </row>
    <row r="11961" spans="5:5">
      <c r="E11961" s="52"/>
    </row>
    <row r="11962" spans="5:5">
      <c r="E11962" s="52"/>
    </row>
    <row r="11963" spans="5:5">
      <c r="E11963" s="52"/>
    </row>
    <row r="11964" spans="5:5">
      <c r="E11964" s="52"/>
    </row>
    <row r="11965" spans="5:5">
      <c r="E11965" s="52"/>
    </row>
    <row r="11966" spans="5:5">
      <c r="E11966" s="52"/>
    </row>
    <row r="11967" spans="5:5">
      <c r="E11967" s="52"/>
    </row>
    <row r="11968" spans="5:5">
      <c r="E11968" s="52"/>
    </row>
    <row r="11969" spans="5:5">
      <c r="E11969" s="52"/>
    </row>
    <row r="11970" spans="5:5">
      <c r="E11970" s="52"/>
    </row>
    <row r="11971" spans="5:5">
      <c r="E11971" s="52"/>
    </row>
    <row r="11972" spans="5:5">
      <c r="E11972" s="52"/>
    </row>
    <row r="11973" spans="5:5">
      <c r="E11973" s="52"/>
    </row>
    <row r="11974" spans="5:5">
      <c r="E11974" s="52"/>
    </row>
    <row r="11975" spans="5:5">
      <c r="E11975" s="52"/>
    </row>
    <row r="11976" spans="5:5">
      <c r="E11976" s="52"/>
    </row>
    <row r="11977" spans="5:5">
      <c r="E11977" s="52"/>
    </row>
    <row r="11978" spans="5:5">
      <c r="E11978" s="52"/>
    </row>
    <row r="11979" spans="5:5">
      <c r="E11979" s="52"/>
    </row>
    <row r="11980" spans="5:5">
      <c r="E11980" s="52"/>
    </row>
    <row r="11981" spans="5:5">
      <c r="E11981" s="52"/>
    </row>
    <row r="11982" spans="5:5">
      <c r="E11982" s="52"/>
    </row>
    <row r="11983" spans="5:5">
      <c r="E11983" s="52"/>
    </row>
    <row r="11984" spans="5:5">
      <c r="E11984" s="52"/>
    </row>
    <row r="11985" spans="5:5">
      <c r="E11985" s="52"/>
    </row>
    <row r="11986" spans="5:5">
      <c r="E11986" s="52"/>
    </row>
    <row r="11987" spans="5:5">
      <c r="E11987" s="52"/>
    </row>
    <row r="11988" spans="5:5">
      <c r="E11988" s="52"/>
    </row>
    <row r="11989" spans="5:5">
      <c r="E11989" s="52"/>
    </row>
    <row r="11990" spans="5:5">
      <c r="E11990" s="52"/>
    </row>
    <row r="11991" spans="5:5">
      <c r="E11991" s="52"/>
    </row>
    <row r="11992" spans="5:5">
      <c r="E11992" s="52"/>
    </row>
    <row r="11993" spans="5:5">
      <c r="E11993" s="52"/>
    </row>
    <row r="11994" spans="5:5">
      <c r="E11994" s="52"/>
    </row>
    <row r="11995" spans="5:5">
      <c r="E11995" s="52"/>
    </row>
    <row r="11996" spans="5:5">
      <c r="E11996" s="52"/>
    </row>
    <row r="11997" spans="5:5">
      <c r="E11997" s="52"/>
    </row>
    <row r="11998" spans="5:5">
      <c r="E11998" s="52"/>
    </row>
    <row r="11999" spans="5:5">
      <c r="E11999" s="52"/>
    </row>
    <row r="12000" spans="5:5">
      <c r="E12000" s="52"/>
    </row>
    <row r="12001" spans="5:5">
      <c r="E12001" s="52"/>
    </row>
    <row r="12002" spans="5:5">
      <c r="E12002" s="52"/>
    </row>
    <row r="12003" spans="5:5">
      <c r="E12003" s="52"/>
    </row>
    <row r="12004" spans="5:5">
      <c r="E12004" s="52"/>
    </row>
    <row r="12005" spans="5:5">
      <c r="E12005" s="52"/>
    </row>
    <row r="12006" spans="5:5">
      <c r="E12006" s="52"/>
    </row>
    <row r="12007" spans="5:5">
      <c r="E12007" s="52"/>
    </row>
    <row r="12008" spans="5:5">
      <c r="E12008" s="52"/>
    </row>
    <row r="12009" spans="5:5">
      <c r="E12009" s="52"/>
    </row>
    <row r="12010" spans="5:5">
      <c r="E12010" s="52"/>
    </row>
    <row r="12011" spans="5:5">
      <c r="E12011" s="52"/>
    </row>
    <row r="12012" spans="5:5">
      <c r="E12012" s="52"/>
    </row>
    <row r="12013" spans="5:5">
      <c r="E12013" s="52"/>
    </row>
    <row r="12014" spans="5:5">
      <c r="E12014" s="52"/>
    </row>
    <row r="12015" spans="5:5">
      <c r="E12015" s="52"/>
    </row>
    <row r="12016" spans="5:5">
      <c r="E12016" s="52"/>
    </row>
    <row r="12017" spans="5:5">
      <c r="E12017" s="52"/>
    </row>
    <row r="12018" spans="5:5">
      <c r="E12018" s="52"/>
    </row>
    <row r="12019" spans="5:5">
      <c r="E12019" s="52"/>
    </row>
    <row r="12020" spans="5:5">
      <c r="E12020" s="52"/>
    </row>
    <row r="12021" spans="5:5">
      <c r="E12021" s="52"/>
    </row>
    <row r="12022" spans="5:5">
      <c r="E12022" s="52"/>
    </row>
    <row r="12023" spans="5:5">
      <c r="E12023" s="52"/>
    </row>
    <row r="12024" spans="5:5">
      <c r="E12024" s="52"/>
    </row>
    <row r="12025" spans="5:5">
      <c r="E12025" s="52"/>
    </row>
    <row r="12026" spans="5:5">
      <c r="E12026" s="52"/>
    </row>
    <row r="12027" spans="5:5">
      <c r="E12027" s="52"/>
    </row>
    <row r="12028" spans="5:5">
      <c r="E12028" s="52"/>
    </row>
    <row r="12029" spans="5:5">
      <c r="E12029" s="52"/>
    </row>
    <row r="12030" spans="5:5">
      <c r="E12030" s="52"/>
    </row>
    <row r="12031" spans="5:5">
      <c r="E12031" s="52"/>
    </row>
    <row r="12032" spans="5:5">
      <c r="E12032" s="52"/>
    </row>
    <row r="12033" spans="5:5">
      <c r="E12033" s="52"/>
    </row>
    <row r="12034" spans="5:5">
      <c r="E12034" s="52"/>
    </row>
    <row r="12035" spans="5:5">
      <c r="E12035" s="52"/>
    </row>
    <row r="12036" spans="5:5">
      <c r="E12036" s="52"/>
    </row>
    <row r="12037" spans="5:5">
      <c r="E12037" s="52"/>
    </row>
    <row r="12038" spans="5:5">
      <c r="E12038" s="52"/>
    </row>
    <row r="12039" spans="5:5">
      <c r="E12039" s="52"/>
    </row>
    <row r="12040" spans="5:5">
      <c r="E12040" s="52"/>
    </row>
    <row r="12041" spans="5:5">
      <c r="E12041" s="52"/>
    </row>
    <row r="12042" spans="5:5">
      <c r="E12042" s="52"/>
    </row>
    <row r="12043" spans="5:5">
      <c r="E12043" s="52"/>
    </row>
    <row r="12044" spans="5:5">
      <c r="E12044" s="52"/>
    </row>
    <row r="12045" spans="5:5">
      <c r="E12045" s="52"/>
    </row>
    <row r="12046" spans="5:5">
      <c r="E12046" s="52"/>
    </row>
    <row r="12047" spans="5:5">
      <c r="E12047" s="52"/>
    </row>
    <row r="12048" spans="5:5">
      <c r="E12048" s="52"/>
    </row>
    <row r="12049" spans="5:5">
      <c r="E12049" s="52"/>
    </row>
    <row r="12050" spans="5:5">
      <c r="E12050" s="52"/>
    </row>
    <row r="12051" spans="5:5">
      <c r="E12051" s="52"/>
    </row>
    <row r="12052" spans="5:5">
      <c r="E12052" s="52"/>
    </row>
    <row r="12053" spans="5:5">
      <c r="E12053" s="52"/>
    </row>
    <row r="12054" spans="5:5">
      <c r="E12054" s="52"/>
    </row>
    <row r="12055" spans="5:5">
      <c r="E12055" s="52"/>
    </row>
    <row r="12056" spans="5:5">
      <c r="E12056" s="52"/>
    </row>
    <row r="12057" spans="5:5">
      <c r="E12057" s="52"/>
    </row>
    <row r="12058" spans="5:5">
      <c r="E12058" s="52"/>
    </row>
    <row r="12059" spans="5:5">
      <c r="E12059" s="52"/>
    </row>
    <row r="12060" spans="5:5">
      <c r="E12060" s="52"/>
    </row>
    <row r="12061" spans="5:5">
      <c r="E12061" s="52"/>
    </row>
    <row r="12062" spans="5:5">
      <c r="E12062" s="52"/>
    </row>
    <row r="12063" spans="5:5">
      <c r="E12063" s="52"/>
    </row>
    <row r="12064" spans="5:5">
      <c r="E12064" s="52"/>
    </row>
    <row r="12065" spans="5:5">
      <c r="E12065" s="52"/>
    </row>
    <row r="12066" spans="5:5">
      <c r="E12066" s="52"/>
    </row>
    <row r="12067" spans="5:5">
      <c r="E12067" s="52"/>
    </row>
    <row r="12068" spans="5:5">
      <c r="E12068" s="52"/>
    </row>
    <row r="12069" spans="5:5">
      <c r="E12069" s="52"/>
    </row>
    <row r="12070" spans="5:5">
      <c r="E12070" s="52"/>
    </row>
    <row r="12071" spans="5:5">
      <c r="E12071" s="52"/>
    </row>
    <row r="12072" spans="5:5">
      <c r="E12072" s="52"/>
    </row>
    <row r="12073" spans="5:5">
      <c r="E12073" s="52"/>
    </row>
    <row r="12074" spans="5:5">
      <c r="E12074" s="52"/>
    </row>
    <row r="12075" spans="5:5">
      <c r="E12075" s="52"/>
    </row>
    <row r="12076" spans="5:5">
      <c r="E12076" s="52"/>
    </row>
    <row r="12077" spans="5:5">
      <c r="E12077" s="52"/>
    </row>
    <row r="12078" spans="5:5">
      <c r="E12078" s="52"/>
    </row>
    <row r="12079" spans="5:5">
      <c r="E12079" s="52"/>
    </row>
    <row r="12080" spans="5:5">
      <c r="E12080" s="52"/>
    </row>
    <row r="12081" spans="5:5">
      <c r="E12081" s="52"/>
    </row>
    <row r="12082" spans="5:5">
      <c r="E12082" s="52"/>
    </row>
    <row r="12083" spans="5:5">
      <c r="E12083" s="52"/>
    </row>
    <row r="12084" spans="5:5">
      <c r="E12084" s="52"/>
    </row>
    <row r="12085" spans="5:5">
      <c r="E12085" s="52"/>
    </row>
    <row r="12086" spans="5:5">
      <c r="E12086" s="52"/>
    </row>
    <row r="12087" spans="5:5">
      <c r="E12087" s="52"/>
    </row>
    <row r="12088" spans="5:5">
      <c r="E12088" s="52"/>
    </row>
    <row r="12089" spans="5:5">
      <c r="E12089" s="52"/>
    </row>
    <row r="12090" spans="5:5">
      <c r="E12090" s="52"/>
    </row>
    <row r="12091" spans="5:5">
      <c r="E12091" s="52"/>
    </row>
    <row r="12092" spans="5:5">
      <c r="E12092" s="52"/>
    </row>
    <row r="12093" spans="5:5">
      <c r="E12093" s="52"/>
    </row>
    <row r="12094" spans="5:5">
      <c r="E12094" s="52"/>
    </row>
    <row r="12095" spans="5:5">
      <c r="E12095" s="52"/>
    </row>
    <row r="12096" spans="5:5">
      <c r="E12096" s="52"/>
    </row>
    <row r="12097" spans="5:5">
      <c r="E12097" s="52"/>
    </row>
    <row r="12098" spans="5:5">
      <c r="E12098" s="52"/>
    </row>
    <row r="12099" spans="5:5">
      <c r="E12099" s="52"/>
    </row>
    <row r="12100" spans="5:5">
      <c r="E12100" s="52"/>
    </row>
    <row r="12101" spans="5:5">
      <c r="E12101" s="52"/>
    </row>
    <row r="12102" spans="5:5">
      <c r="E12102" s="52"/>
    </row>
    <row r="12103" spans="5:5">
      <c r="E12103" s="52"/>
    </row>
    <row r="12104" spans="5:5">
      <c r="E12104" s="52"/>
    </row>
    <row r="12105" spans="5:5">
      <c r="E12105" s="52"/>
    </row>
    <row r="12106" spans="5:5">
      <c r="E12106" s="52"/>
    </row>
    <row r="12107" spans="5:5">
      <c r="E12107" s="52"/>
    </row>
    <row r="12108" spans="5:5">
      <c r="E12108" s="52"/>
    </row>
    <row r="12109" spans="5:5">
      <c r="E12109" s="52"/>
    </row>
    <row r="12110" spans="5:5">
      <c r="E12110" s="52"/>
    </row>
    <row r="12111" spans="5:5">
      <c r="E12111" s="52"/>
    </row>
    <row r="12112" spans="5:5">
      <c r="E12112" s="52"/>
    </row>
    <row r="12113" spans="5:5">
      <c r="E12113" s="52"/>
    </row>
    <row r="12114" spans="5:5">
      <c r="E12114" s="52"/>
    </row>
    <row r="12115" spans="5:5">
      <c r="E12115" s="52"/>
    </row>
    <row r="12116" spans="5:5">
      <c r="E12116" s="52"/>
    </row>
    <row r="12117" spans="5:5">
      <c r="E12117" s="52"/>
    </row>
    <row r="12118" spans="5:5">
      <c r="E12118" s="52"/>
    </row>
    <row r="12119" spans="5:5">
      <c r="E12119" s="52"/>
    </row>
    <row r="12120" spans="5:5">
      <c r="E12120" s="52"/>
    </row>
    <row r="12121" spans="5:5">
      <c r="E12121" s="52"/>
    </row>
    <row r="12122" spans="5:5">
      <c r="E12122" s="52"/>
    </row>
    <row r="12123" spans="5:5">
      <c r="E12123" s="52"/>
    </row>
    <row r="12124" spans="5:5">
      <c r="E12124" s="52"/>
    </row>
    <row r="12125" spans="5:5">
      <c r="E12125" s="52"/>
    </row>
    <row r="12126" spans="5:5">
      <c r="E12126" s="52"/>
    </row>
    <row r="12127" spans="5:5">
      <c r="E12127" s="52"/>
    </row>
    <row r="12128" spans="5:5">
      <c r="E12128" s="52"/>
    </row>
    <row r="12129" spans="5:5">
      <c r="E12129" s="52"/>
    </row>
    <row r="12130" spans="5:5">
      <c r="E12130" s="52"/>
    </row>
    <row r="12131" spans="5:5">
      <c r="E12131" s="52"/>
    </row>
    <row r="12132" spans="5:5">
      <c r="E12132" s="52"/>
    </row>
    <row r="12133" spans="5:5">
      <c r="E12133" s="52"/>
    </row>
    <row r="12134" spans="5:5">
      <c r="E12134" s="52"/>
    </row>
    <row r="12135" spans="5:5">
      <c r="E12135" s="52"/>
    </row>
    <row r="12136" spans="5:5">
      <c r="E12136" s="52"/>
    </row>
    <row r="12137" spans="5:5">
      <c r="E12137" s="52"/>
    </row>
    <row r="12138" spans="5:5">
      <c r="E12138" s="52"/>
    </row>
    <row r="12139" spans="5:5">
      <c r="E12139" s="52"/>
    </row>
    <row r="12140" spans="5:5">
      <c r="E12140" s="52"/>
    </row>
    <row r="12141" spans="5:5">
      <c r="E12141" s="52"/>
    </row>
    <row r="12142" spans="5:5">
      <c r="E12142" s="52"/>
    </row>
    <row r="12143" spans="5:5">
      <c r="E12143" s="52"/>
    </row>
    <row r="12144" spans="5:5">
      <c r="E12144" s="52"/>
    </row>
    <row r="12145" spans="5:5">
      <c r="E12145" s="52"/>
    </row>
    <row r="12146" spans="5:5">
      <c r="E12146" s="52"/>
    </row>
    <row r="12147" spans="5:5">
      <c r="E12147" s="52"/>
    </row>
    <row r="12148" spans="5:5">
      <c r="E12148" s="52"/>
    </row>
    <row r="12149" spans="5:5">
      <c r="E12149" s="52"/>
    </row>
    <row r="12150" spans="5:5">
      <c r="E12150" s="52"/>
    </row>
    <row r="12151" spans="5:5">
      <c r="E12151" s="52"/>
    </row>
    <row r="12152" spans="5:5">
      <c r="E12152" s="52"/>
    </row>
    <row r="12153" spans="5:5">
      <c r="E12153" s="52"/>
    </row>
    <row r="12154" spans="5:5">
      <c r="E12154" s="52"/>
    </row>
    <row r="12155" spans="5:5">
      <c r="E12155" s="52"/>
    </row>
    <row r="12156" spans="5:5">
      <c r="E12156" s="52"/>
    </row>
    <row r="12157" spans="5:5">
      <c r="E12157" s="52"/>
    </row>
    <row r="12158" spans="5:5">
      <c r="E12158" s="52"/>
    </row>
    <row r="12159" spans="5:5">
      <c r="E12159" s="52"/>
    </row>
    <row r="12160" spans="5:5">
      <c r="E12160" s="52"/>
    </row>
    <row r="12161" spans="5:5">
      <c r="E12161" s="52"/>
    </row>
    <row r="12162" spans="5:5">
      <c r="E12162" s="52"/>
    </row>
    <row r="12163" spans="5:5">
      <c r="E12163" s="52"/>
    </row>
    <row r="12164" spans="5:5">
      <c r="E12164" s="52"/>
    </row>
    <row r="12165" spans="5:5">
      <c r="E12165" s="52"/>
    </row>
    <row r="12166" spans="5:5">
      <c r="E12166" s="52"/>
    </row>
    <row r="12167" spans="5:5">
      <c r="E12167" s="52"/>
    </row>
    <row r="12168" spans="5:5">
      <c r="E12168" s="52"/>
    </row>
    <row r="12169" spans="5:5">
      <c r="E12169" s="52"/>
    </row>
    <row r="12170" spans="5:5">
      <c r="E12170" s="52"/>
    </row>
    <row r="12171" spans="5:5">
      <c r="E12171" s="52"/>
    </row>
    <row r="12172" spans="5:5">
      <c r="E12172" s="52"/>
    </row>
    <row r="12173" spans="5:5">
      <c r="E12173" s="52"/>
    </row>
    <row r="12174" spans="5:5">
      <c r="E12174" s="52"/>
    </row>
    <row r="12175" spans="5:5">
      <c r="E12175" s="52"/>
    </row>
    <row r="12176" spans="5:5">
      <c r="E12176" s="52"/>
    </row>
    <row r="12177" spans="5:5">
      <c r="E12177" s="52"/>
    </row>
    <row r="12178" spans="5:5">
      <c r="E12178" s="52"/>
    </row>
    <row r="12179" spans="5:5">
      <c r="E12179" s="52"/>
    </row>
    <row r="12180" spans="5:5">
      <c r="E12180" s="52"/>
    </row>
    <row r="12181" spans="5:5">
      <c r="E12181" s="52"/>
    </row>
    <row r="12182" spans="5:5">
      <c r="E12182" s="52"/>
    </row>
    <row r="12183" spans="5:5">
      <c r="E12183" s="52"/>
    </row>
    <row r="12184" spans="5:5">
      <c r="E12184" s="52"/>
    </row>
    <row r="12185" spans="5:5">
      <c r="E12185" s="52"/>
    </row>
    <row r="12186" spans="5:5">
      <c r="E12186" s="52"/>
    </row>
    <row r="12187" spans="5:5">
      <c r="E12187" s="52"/>
    </row>
    <row r="12188" spans="5:5">
      <c r="E12188" s="52"/>
    </row>
    <row r="12189" spans="5:5">
      <c r="E12189" s="52"/>
    </row>
    <row r="12190" spans="5:5">
      <c r="E12190" s="52"/>
    </row>
    <row r="12191" spans="5:5">
      <c r="E12191" s="52"/>
    </row>
    <row r="12192" spans="5:5">
      <c r="E12192" s="52"/>
    </row>
    <row r="12193" spans="5:5">
      <c r="E12193" s="52"/>
    </row>
    <row r="12194" spans="5:5">
      <c r="E12194" s="52"/>
    </row>
    <row r="12195" spans="5:5">
      <c r="E12195" s="52"/>
    </row>
    <row r="12196" spans="5:5">
      <c r="E12196" s="52"/>
    </row>
    <row r="12197" spans="5:5">
      <c r="E12197" s="52"/>
    </row>
    <row r="12198" spans="5:5">
      <c r="E12198" s="52"/>
    </row>
    <row r="12199" spans="5:5">
      <c r="E12199" s="52"/>
    </row>
    <row r="12200" spans="5:5">
      <c r="E12200" s="52"/>
    </row>
    <row r="12201" spans="5:5">
      <c r="E12201" s="52"/>
    </row>
    <row r="12202" spans="5:5">
      <c r="E12202" s="52"/>
    </row>
    <row r="12203" spans="5:5">
      <c r="E12203" s="52"/>
    </row>
    <row r="12204" spans="5:5">
      <c r="E12204" s="52"/>
    </row>
    <row r="12205" spans="5:5">
      <c r="E12205" s="52"/>
    </row>
    <row r="12206" spans="5:5">
      <c r="E12206" s="52"/>
    </row>
    <row r="12207" spans="5:5">
      <c r="E12207" s="52"/>
    </row>
    <row r="12208" spans="5:5">
      <c r="E12208" s="52"/>
    </row>
    <row r="12209" spans="5:5">
      <c r="E12209" s="52"/>
    </row>
    <row r="12210" spans="5:5">
      <c r="E12210" s="52"/>
    </row>
    <row r="12211" spans="5:5">
      <c r="E12211" s="52"/>
    </row>
    <row r="12212" spans="5:5">
      <c r="E12212" s="52"/>
    </row>
    <row r="12213" spans="5:5">
      <c r="E12213" s="52"/>
    </row>
    <row r="12214" spans="5:5">
      <c r="E12214" s="52"/>
    </row>
    <row r="12215" spans="5:5">
      <c r="E12215" s="52"/>
    </row>
    <row r="12216" spans="5:5">
      <c r="E12216" s="52"/>
    </row>
    <row r="12217" spans="5:5">
      <c r="E12217" s="52"/>
    </row>
    <row r="12218" spans="5:5">
      <c r="E12218" s="52"/>
    </row>
    <row r="12219" spans="5:5">
      <c r="E12219" s="52"/>
    </row>
    <row r="12220" spans="5:5">
      <c r="E12220" s="52"/>
    </row>
    <row r="12221" spans="5:5">
      <c r="E12221" s="52"/>
    </row>
    <row r="12222" spans="5:5">
      <c r="E12222" s="52"/>
    </row>
    <row r="12223" spans="5:5">
      <c r="E12223" s="52"/>
    </row>
    <row r="12224" spans="5:5">
      <c r="E12224" s="52"/>
    </row>
    <row r="12225" spans="5:5">
      <c r="E12225" s="52"/>
    </row>
    <row r="12226" spans="5:5">
      <c r="E12226" s="52"/>
    </row>
    <row r="12227" spans="5:5">
      <c r="E12227" s="52"/>
    </row>
    <row r="12228" spans="5:5">
      <c r="E12228" s="52"/>
    </row>
    <row r="12229" spans="5:5">
      <c r="E12229" s="52"/>
    </row>
    <row r="12230" spans="5:5">
      <c r="E12230" s="52"/>
    </row>
    <row r="12231" spans="5:5">
      <c r="E12231" s="52"/>
    </row>
    <row r="12232" spans="5:5">
      <c r="E12232" s="52"/>
    </row>
    <row r="12233" spans="5:5">
      <c r="E12233" s="52"/>
    </row>
    <row r="12234" spans="5:5">
      <c r="E12234" s="52"/>
    </row>
    <row r="12235" spans="5:5">
      <c r="E12235" s="52"/>
    </row>
    <row r="12236" spans="5:5">
      <c r="E12236" s="52"/>
    </row>
    <row r="12237" spans="5:5">
      <c r="E12237" s="52"/>
    </row>
    <row r="12238" spans="5:5">
      <c r="E12238" s="52"/>
    </row>
    <row r="12239" spans="5:5">
      <c r="E12239" s="52"/>
    </row>
    <row r="12240" spans="5:5">
      <c r="E12240" s="52"/>
    </row>
    <row r="12241" spans="5:5">
      <c r="E12241" s="52"/>
    </row>
    <row r="12242" spans="5:5">
      <c r="E12242" s="52"/>
    </row>
    <row r="12243" spans="5:5">
      <c r="E12243" s="52"/>
    </row>
    <row r="12244" spans="5:5">
      <c r="E12244" s="52"/>
    </row>
    <row r="12245" spans="5:5">
      <c r="E12245" s="52"/>
    </row>
    <row r="12246" spans="5:5">
      <c r="E12246" s="52"/>
    </row>
    <row r="12247" spans="5:5">
      <c r="E12247" s="52"/>
    </row>
    <row r="12248" spans="5:5">
      <c r="E12248" s="52"/>
    </row>
    <row r="12249" spans="5:5">
      <c r="E12249" s="52"/>
    </row>
    <row r="12250" spans="5:5">
      <c r="E12250" s="52"/>
    </row>
    <row r="12251" spans="5:5">
      <c r="E12251" s="52"/>
    </row>
    <row r="12252" spans="5:5">
      <c r="E12252" s="52"/>
    </row>
    <row r="12253" spans="5:5">
      <c r="E12253" s="52"/>
    </row>
    <row r="12254" spans="5:5">
      <c r="E12254" s="52"/>
    </row>
    <row r="12255" spans="5:5">
      <c r="E12255" s="52"/>
    </row>
    <row r="12256" spans="5:5">
      <c r="E12256" s="52"/>
    </row>
    <row r="12257" spans="5:5">
      <c r="E12257" s="52"/>
    </row>
    <row r="12258" spans="5:5">
      <c r="E12258" s="52"/>
    </row>
    <row r="12259" spans="5:5">
      <c r="E12259" s="52"/>
    </row>
    <row r="12260" spans="5:5">
      <c r="E12260" s="52"/>
    </row>
    <row r="12261" spans="5:5">
      <c r="E12261" s="52"/>
    </row>
    <row r="12262" spans="5:5">
      <c r="E12262" s="52"/>
    </row>
    <row r="12263" spans="5:5">
      <c r="E12263" s="52"/>
    </row>
    <row r="12264" spans="5:5">
      <c r="E12264" s="52"/>
    </row>
    <row r="12265" spans="5:5">
      <c r="E12265" s="52"/>
    </row>
    <row r="12266" spans="5:5">
      <c r="E12266" s="52"/>
    </row>
    <row r="12267" spans="5:5">
      <c r="E12267" s="52"/>
    </row>
    <row r="12268" spans="5:5">
      <c r="E12268" s="52"/>
    </row>
    <row r="12269" spans="5:5">
      <c r="E12269" s="52"/>
    </row>
    <row r="12270" spans="5:5">
      <c r="E12270" s="52"/>
    </row>
    <row r="12271" spans="5:5">
      <c r="E12271" s="52"/>
    </row>
    <row r="12272" spans="5:5">
      <c r="E12272" s="52"/>
    </row>
    <row r="12273" spans="5:5">
      <c r="E12273" s="52"/>
    </row>
    <row r="12274" spans="5:5">
      <c r="E12274" s="52"/>
    </row>
    <row r="12275" spans="5:5">
      <c r="E12275" s="52"/>
    </row>
    <row r="12276" spans="5:5">
      <c r="E12276" s="52"/>
    </row>
    <row r="12277" spans="5:5">
      <c r="E12277" s="52"/>
    </row>
    <row r="12278" spans="5:5">
      <c r="E12278" s="52"/>
    </row>
    <row r="12279" spans="5:5">
      <c r="E12279" s="52"/>
    </row>
    <row r="12280" spans="5:5">
      <c r="E12280" s="52"/>
    </row>
    <row r="12281" spans="5:5">
      <c r="E12281" s="52"/>
    </row>
    <row r="12282" spans="5:5">
      <c r="E12282" s="52"/>
    </row>
    <row r="12283" spans="5:5">
      <c r="E12283" s="52"/>
    </row>
    <row r="12284" spans="5:5">
      <c r="E12284" s="52"/>
    </row>
    <row r="12285" spans="5:5">
      <c r="E12285" s="52"/>
    </row>
    <row r="12286" spans="5:5">
      <c r="E12286" s="52"/>
    </row>
    <row r="12287" spans="5:5">
      <c r="E12287" s="52"/>
    </row>
    <row r="12288" spans="5:5">
      <c r="E12288" s="52"/>
    </row>
    <row r="12289" spans="5:5">
      <c r="E12289" s="52"/>
    </row>
    <row r="12290" spans="5:5">
      <c r="E12290" s="52"/>
    </row>
    <row r="12291" spans="5:5">
      <c r="E12291" s="52"/>
    </row>
    <row r="12292" spans="5:5">
      <c r="E12292" s="52"/>
    </row>
    <row r="12293" spans="5:5">
      <c r="E12293" s="52"/>
    </row>
    <row r="12294" spans="5:5">
      <c r="E12294" s="52"/>
    </row>
    <row r="12295" spans="5:5">
      <c r="E12295" s="52"/>
    </row>
    <row r="12296" spans="5:5">
      <c r="E12296" s="52"/>
    </row>
    <row r="12297" spans="5:5">
      <c r="E12297" s="52"/>
    </row>
    <row r="12298" spans="5:5">
      <c r="E12298" s="52"/>
    </row>
    <row r="12299" spans="5:5">
      <c r="E12299" s="52"/>
    </row>
    <row r="12300" spans="5:5">
      <c r="E12300" s="52"/>
    </row>
    <row r="12301" spans="5:5">
      <c r="E12301" s="52"/>
    </row>
    <row r="12302" spans="5:5">
      <c r="E12302" s="52"/>
    </row>
    <row r="12303" spans="5:5">
      <c r="E12303" s="52"/>
    </row>
    <row r="12304" spans="5:5">
      <c r="E12304" s="52"/>
    </row>
    <row r="12305" spans="5:5">
      <c r="E12305" s="52"/>
    </row>
    <row r="12306" spans="5:5">
      <c r="E12306" s="52"/>
    </row>
    <row r="12307" spans="5:5">
      <c r="E12307" s="52"/>
    </row>
    <row r="12308" spans="5:5">
      <c r="E12308" s="52"/>
    </row>
    <row r="12309" spans="5:5">
      <c r="E12309" s="52"/>
    </row>
    <row r="12310" spans="5:5">
      <c r="E12310" s="52"/>
    </row>
    <row r="12311" spans="5:5">
      <c r="E12311" s="52"/>
    </row>
    <row r="12312" spans="5:5">
      <c r="E12312" s="52"/>
    </row>
    <row r="12313" spans="5:5">
      <c r="E12313" s="52"/>
    </row>
    <row r="12314" spans="5:5">
      <c r="E12314" s="52"/>
    </row>
    <row r="12315" spans="5:5">
      <c r="E12315" s="52"/>
    </row>
    <row r="12316" spans="5:5">
      <c r="E12316" s="52"/>
    </row>
    <row r="12317" spans="5:5">
      <c r="E12317" s="52"/>
    </row>
    <row r="12318" spans="5:5">
      <c r="E12318" s="52"/>
    </row>
    <row r="12319" spans="5:5">
      <c r="E12319" s="52"/>
    </row>
    <row r="12320" spans="5:5">
      <c r="E12320" s="52"/>
    </row>
    <row r="12321" spans="5:5">
      <c r="E12321" s="52"/>
    </row>
    <row r="12322" spans="5:5">
      <c r="E12322" s="52"/>
    </row>
    <row r="12323" spans="5:5">
      <c r="E12323" s="52"/>
    </row>
    <row r="12324" spans="5:5">
      <c r="E12324" s="52"/>
    </row>
    <row r="12325" spans="5:5">
      <c r="E12325" s="52"/>
    </row>
    <row r="12326" spans="5:5">
      <c r="E12326" s="52"/>
    </row>
    <row r="12327" spans="5:5">
      <c r="E12327" s="52"/>
    </row>
    <row r="12328" spans="5:5">
      <c r="E12328" s="52"/>
    </row>
    <row r="12329" spans="5:5">
      <c r="E12329" s="52"/>
    </row>
    <row r="12330" spans="5:5">
      <c r="E12330" s="52"/>
    </row>
    <row r="12331" spans="5:5">
      <c r="E12331" s="52"/>
    </row>
    <row r="12332" spans="5:5">
      <c r="E12332" s="52"/>
    </row>
    <row r="12333" spans="5:5">
      <c r="E12333" s="52"/>
    </row>
    <row r="12334" spans="5:5">
      <c r="E12334" s="52"/>
    </row>
    <row r="12335" spans="5:5">
      <c r="E12335" s="52"/>
    </row>
    <row r="12336" spans="5:5">
      <c r="E12336" s="52"/>
    </row>
    <row r="12337" spans="5:5">
      <c r="E12337" s="52"/>
    </row>
    <row r="12338" spans="5:5">
      <c r="E12338" s="52"/>
    </row>
    <row r="12339" spans="5:5">
      <c r="E12339" s="52"/>
    </row>
    <row r="12340" spans="5:5">
      <c r="E12340" s="52"/>
    </row>
    <row r="12341" spans="5:5">
      <c r="E12341" s="52"/>
    </row>
    <row r="12342" spans="5:5">
      <c r="E12342" s="52"/>
    </row>
    <row r="12343" spans="5:5">
      <c r="E12343" s="52"/>
    </row>
    <row r="12344" spans="5:5">
      <c r="E12344" s="52"/>
    </row>
    <row r="12345" spans="5:5">
      <c r="E12345" s="52"/>
    </row>
    <row r="12346" spans="5:5">
      <c r="E12346" s="52"/>
    </row>
    <row r="12347" spans="5:5">
      <c r="E12347" s="52"/>
    </row>
    <row r="12348" spans="5:5">
      <c r="E12348" s="52"/>
    </row>
    <row r="12349" spans="5:5">
      <c r="E12349" s="52"/>
    </row>
    <row r="12350" spans="5:5">
      <c r="E12350" s="52"/>
    </row>
    <row r="12351" spans="5:5">
      <c r="E12351" s="52"/>
    </row>
    <row r="12352" spans="5:5">
      <c r="E12352" s="52"/>
    </row>
    <row r="12353" spans="5:5">
      <c r="E12353" s="52"/>
    </row>
    <row r="12354" spans="5:5">
      <c r="E12354" s="52"/>
    </row>
    <row r="12355" spans="5:5">
      <c r="E12355" s="52"/>
    </row>
    <row r="12356" spans="5:5">
      <c r="E12356" s="52"/>
    </row>
    <row r="12357" spans="5:5">
      <c r="E12357" s="52"/>
    </row>
    <row r="12358" spans="5:5">
      <c r="E12358" s="52"/>
    </row>
    <row r="12359" spans="5:5">
      <c r="E12359" s="52"/>
    </row>
    <row r="12360" spans="5:5">
      <c r="E12360" s="52"/>
    </row>
    <row r="12361" spans="5:5">
      <c r="E12361" s="52"/>
    </row>
    <row r="12362" spans="5:5">
      <c r="E12362" s="52"/>
    </row>
    <row r="12363" spans="5:5">
      <c r="E12363" s="52"/>
    </row>
    <row r="12364" spans="5:5">
      <c r="E12364" s="52"/>
    </row>
    <row r="12365" spans="5:5">
      <c r="E12365" s="52"/>
    </row>
    <row r="12366" spans="5:5">
      <c r="E12366" s="52"/>
    </row>
    <row r="12367" spans="5:5">
      <c r="E12367" s="52"/>
    </row>
    <row r="12368" spans="5:5">
      <c r="E12368" s="52"/>
    </row>
    <row r="12369" spans="5:5">
      <c r="E12369" s="52"/>
    </row>
    <row r="12370" spans="5:5">
      <c r="E12370" s="52"/>
    </row>
    <row r="12371" spans="5:5">
      <c r="E12371" s="52"/>
    </row>
    <row r="12372" spans="5:5">
      <c r="E12372" s="52"/>
    </row>
    <row r="12373" spans="5:5">
      <c r="E12373" s="52"/>
    </row>
    <row r="12374" spans="5:5">
      <c r="E12374" s="52"/>
    </row>
    <row r="12375" spans="5:5">
      <c r="E12375" s="52"/>
    </row>
    <row r="12376" spans="5:5">
      <c r="E12376" s="52"/>
    </row>
    <row r="12377" spans="5:5">
      <c r="E12377" s="52"/>
    </row>
    <row r="12378" spans="5:5">
      <c r="E12378" s="52"/>
    </row>
    <row r="12379" spans="5:5">
      <c r="E12379" s="52"/>
    </row>
    <row r="12380" spans="5:5">
      <c r="E12380" s="52"/>
    </row>
    <row r="12381" spans="5:5">
      <c r="E12381" s="52"/>
    </row>
    <row r="12382" spans="5:5">
      <c r="E12382" s="52"/>
    </row>
    <row r="12383" spans="5:5">
      <c r="E12383" s="52"/>
    </row>
    <row r="12384" spans="5:5">
      <c r="E12384" s="52"/>
    </row>
    <row r="12385" spans="5:5">
      <c r="E12385" s="52"/>
    </row>
    <row r="12386" spans="5:5">
      <c r="E12386" s="52"/>
    </row>
    <row r="12387" spans="5:5">
      <c r="E12387" s="52"/>
    </row>
    <row r="12388" spans="5:5">
      <c r="E12388" s="52"/>
    </row>
    <row r="12389" spans="5:5">
      <c r="E12389" s="52"/>
    </row>
    <row r="12390" spans="5:5">
      <c r="E12390" s="52"/>
    </row>
    <row r="12391" spans="5:5">
      <c r="E12391" s="52"/>
    </row>
    <row r="12392" spans="5:5">
      <c r="E12392" s="52"/>
    </row>
    <row r="12393" spans="5:5">
      <c r="E12393" s="52"/>
    </row>
    <row r="12394" spans="5:5">
      <c r="E12394" s="52"/>
    </row>
    <row r="12395" spans="5:5">
      <c r="E12395" s="52"/>
    </row>
    <row r="12396" spans="5:5">
      <c r="E12396" s="52"/>
    </row>
    <row r="12397" spans="5:5">
      <c r="E12397" s="52"/>
    </row>
    <row r="12398" spans="5:5">
      <c r="E12398" s="52"/>
    </row>
    <row r="12399" spans="5:5">
      <c r="E12399" s="52"/>
    </row>
    <row r="12400" spans="5:5">
      <c r="E12400" s="52"/>
    </row>
    <row r="12401" spans="5:5">
      <c r="E12401" s="52"/>
    </row>
    <row r="12402" spans="5:5">
      <c r="E12402" s="52"/>
    </row>
    <row r="12403" spans="5:5">
      <c r="E12403" s="52"/>
    </row>
    <row r="12404" spans="5:5">
      <c r="E12404" s="52"/>
    </row>
    <row r="12405" spans="5:5">
      <c r="E12405" s="52"/>
    </row>
    <row r="12406" spans="5:5">
      <c r="E12406" s="52"/>
    </row>
    <row r="12407" spans="5:5">
      <c r="E12407" s="52"/>
    </row>
    <row r="12408" spans="5:5">
      <c r="E12408" s="52"/>
    </row>
    <row r="12409" spans="5:5">
      <c r="E12409" s="52"/>
    </row>
    <row r="12410" spans="5:5">
      <c r="E12410" s="52"/>
    </row>
    <row r="12411" spans="5:5">
      <c r="E12411" s="52"/>
    </row>
    <row r="12412" spans="5:5">
      <c r="E12412" s="52"/>
    </row>
    <row r="12413" spans="5:5">
      <c r="E12413" s="52"/>
    </row>
    <row r="12414" spans="5:5">
      <c r="E12414" s="52"/>
    </row>
    <row r="12415" spans="5:5">
      <c r="E12415" s="52"/>
    </row>
    <row r="12416" spans="5:5">
      <c r="E12416" s="52"/>
    </row>
    <row r="12417" spans="5:5">
      <c r="E12417" s="52"/>
    </row>
    <row r="12418" spans="5:5">
      <c r="E12418" s="52"/>
    </row>
    <row r="12419" spans="5:5">
      <c r="E12419" s="52"/>
    </row>
    <row r="12420" spans="5:5">
      <c r="E12420" s="52"/>
    </row>
    <row r="12421" spans="5:5">
      <c r="E12421" s="52"/>
    </row>
    <row r="12422" spans="5:5">
      <c r="E12422" s="52"/>
    </row>
    <row r="12423" spans="5:5">
      <c r="E12423" s="52"/>
    </row>
    <row r="12424" spans="5:5">
      <c r="E12424" s="52"/>
    </row>
    <row r="12425" spans="5:5">
      <c r="E12425" s="52"/>
    </row>
    <row r="12426" spans="5:5">
      <c r="E12426" s="52"/>
    </row>
    <row r="12427" spans="5:5">
      <c r="E12427" s="52"/>
    </row>
    <row r="12428" spans="5:5">
      <c r="E12428" s="52"/>
    </row>
    <row r="12429" spans="5:5">
      <c r="E12429" s="52"/>
    </row>
    <row r="12430" spans="5:5">
      <c r="E12430" s="52"/>
    </row>
    <row r="12431" spans="5:5">
      <c r="E12431" s="52"/>
    </row>
    <row r="12432" spans="5:5">
      <c r="E12432" s="52"/>
    </row>
    <row r="12433" spans="5:5">
      <c r="E12433" s="52"/>
    </row>
    <row r="12434" spans="5:5">
      <c r="E12434" s="52"/>
    </row>
    <row r="12435" spans="5:5">
      <c r="E12435" s="52"/>
    </row>
    <row r="12436" spans="5:5">
      <c r="E12436" s="52"/>
    </row>
    <row r="12437" spans="5:5">
      <c r="E12437" s="52"/>
    </row>
    <row r="12438" spans="5:5">
      <c r="E12438" s="52"/>
    </row>
    <row r="12439" spans="5:5">
      <c r="E12439" s="52"/>
    </row>
    <row r="12440" spans="5:5">
      <c r="E12440" s="52"/>
    </row>
    <row r="12441" spans="5:5">
      <c r="E12441" s="52"/>
    </row>
    <row r="12442" spans="5:5">
      <c r="E12442" s="52"/>
    </row>
    <row r="12443" spans="5:5">
      <c r="E12443" s="52"/>
    </row>
    <row r="12444" spans="5:5">
      <c r="E12444" s="52"/>
    </row>
    <row r="12445" spans="5:5">
      <c r="E12445" s="52"/>
    </row>
    <row r="12446" spans="5:5">
      <c r="E12446" s="52"/>
    </row>
    <row r="12447" spans="5:5">
      <c r="E12447" s="52"/>
    </row>
    <row r="12448" spans="5:5">
      <c r="E12448" s="52"/>
    </row>
    <row r="12449" spans="5:5">
      <c r="E12449" s="52"/>
    </row>
    <row r="12450" spans="5:5">
      <c r="E12450" s="52"/>
    </row>
    <row r="12451" spans="5:5">
      <c r="E12451" s="52"/>
    </row>
    <row r="12452" spans="5:5">
      <c r="E12452" s="52"/>
    </row>
    <row r="12453" spans="5:5">
      <c r="E12453" s="52"/>
    </row>
    <row r="12454" spans="5:5">
      <c r="E12454" s="52"/>
    </row>
    <row r="12455" spans="5:5">
      <c r="E12455" s="52"/>
    </row>
    <row r="12456" spans="5:5">
      <c r="E12456" s="52"/>
    </row>
    <row r="12457" spans="5:5">
      <c r="E12457" s="52"/>
    </row>
    <row r="12458" spans="5:5">
      <c r="E12458" s="52"/>
    </row>
    <row r="12459" spans="5:5">
      <c r="E12459" s="52"/>
    </row>
    <row r="12460" spans="5:5">
      <c r="E12460" s="52"/>
    </row>
    <row r="12461" spans="5:5">
      <c r="E12461" s="52"/>
    </row>
    <row r="12462" spans="5:5">
      <c r="E12462" s="52"/>
    </row>
    <row r="12463" spans="5:5">
      <c r="E12463" s="52"/>
    </row>
    <row r="12464" spans="5:5">
      <c r="E12464" s="52"/>
    </row>
    <row r="12465" spans="5:5">
      <c r="E12465" s="52"/>
    </row>
    <row r="12466" spans="5:5">
      <c r="E12466" s="52"/>
    </row>
    <row r="12467" spans="5:5">
      <c r="E12467" s="52"/>
    </row>
    <row r="12468" spans="5:5">
      <c r="E12468" s="52"/>
    </row>
    <row r="12469" spans="5:5">
      <c r="E12469" s="52"/>
    </row>
    <row r="12470" spans="5:5">
      <c r="E12470" s="52"/>
    </row>
    <row r="12471" spans="5:5">
      <c r="E12471" s="52"/>
    </row>
    <row r="12472" spans="5:5">
      <c r="E12472" s="52"/>
    </row>
    <row r="12473" spans="5:5">
      <c r="E12473" s="52"/>
    </row>
    <row r="12474" spans="5:5">
      <c r="E12474" s="52"/>
    </row>
    <row r="12475" spans="5:5">
      <c r="E12475" s="52"/>
    </row>
    <row r="12476" spans="5:5">
      <c r="E12476" s="52"/>
    </row>
    <row r="12477" spans="5:5">
      <c r="E12477" s="52"/>
    </row>
    <row r="12478" spans="5:5">
      <c r="E12478" s="52"/>
    </row>
    <row r="12479" spans="5:5">
      <c r="E12479" s="52"/>
    </row>
    <row r="12480" spans="5:5">
      <c r="E12480" s="52"/>
    </row>
    <row r="12481" spans="5:5">
      <c r="E12481" s="52"/>
    </row>
    <row r="12482" spans="5:5">
      <c r="E12482" s="52"/>
    </row>
    <row r="12483" spans="5:5">
      <c r="E12483" s="52"/>
    </row>
    <row r="12484" spans="5:5">
      <c r="E12484" s="52"/>
    </row>
    <row r="12485" spans="5:5">
      <c r="E12485" s="52"/>
    </row>
    <row r="12486" spans="5:5">
      <c r="E12486" s="52"/>
    </row>
    <row r="12487" spans="5:5">
      <c r="E12487" s="52"/>
    </row>
    <row r="12488" spans="5:5">
      <c r="E12488" s="52"/>
    </row>
    <row r="12489" spans="5:5">
      <c r="E12489" s="52"/>
    </row>
    <row r="12490" spans="5:5">
      <c r="E12490" s="52"/>
    </row>
    <row r="12491" spans="5:5">
      <c r="E12491" s="52"/>
    </row>
    <row r="12492" spans="5:5">
      <c r="E12492" s="52"/>
    </row>
    <row r="12493" spans="5:5">
      <c r="E12493" s="52"/>
    </row>
    <row r="12494" spans="5:5">
      <c r="E12494" s="52"/>
    </row>
    <row r="12495" spans="5:5">
      <c r="E12495" s="52"/>
    </row>
    <row r="12496" spans="5:5">
      <c r="E12496" s="52"/>
    </row>
    <row r="12497" spans="5:5">
      <c r="E12497" s="52"/>
    </row>
    <row r="12498" spans="5:5">
      <c r="E12498" s="52"/>
    </row>
    <row r="12499" spans="5:5">
      <c r="E12499" s="52"/>
    </row>
    <row r="12500" spans="5:5">
      <c r="E12500" s="52"/>
    </row>
    <row r="12501" spans="5:5">
      <c r="E12501" s="52"/>
    </row>
    <row r="12502" spans="5:5">
      <c r="E12502" s="52"/>
    </row>
    <row r="12503" spans="5:5">
      <c r="E12503" s="52"/>
    </row>
    <row r="12504" spans="5:5">
      <c r="E12504" s="52"/>
    </row>
    <row r="12505" spans="5:5">
      <c r="E12505" s="52"/>
    </row>
    <row r="12506" spans="5:5">
      <c r="E12506" s="52"/>
    </row>
    <row r="12507" spans="5:5">
      <c r="E12507" s="52"/>
    </row>
    <row r="12508" spans="5:5">
      <c r="E12508" s="52"/>
    </row>
    <row r="12509" spans="5:5">
      <c r="E12509" s="52"/>
    </row>
    <row r="12510" spans="5:5">
      <c r="E12510" s="52"/>
    </row>
    <row r="12511" spans="5:5">
      <c r="E12511" s="52"/>
    </row>
    <row r="12512" spans="5:5">
      <c r="E12512" s="52"/>
    </row>
    <row r="12513" spans="5:5">
      <c r="E12513" s="52"/>
    </row>
    <row r="12514" spans="5:5">
      <c r="E12514" s="52"/>
    </row>
    <row r="12515" spans="5:5">
      <c r="E12515" s="52"/>
    </row>
    <row r="12516" spans="5:5">
      <c r="E12516" s="52"/>
    </row>
    <row r="12517" spans="5:5">
      <c r="E12517" s="52"/>
    </row>
    <row r="12518" spans="5:5">
      <c r="E12518" s="52"/>
    </row>
    <row r="12519" spans="5:5">
      <c r="E12519" s="52"/>
    </row>
    <row r="12520" spans="5:5">
      <c r="E12520" s="52"/>
    </row>
    <row r="12521" spans="5:5">
      <c r="E12521" s="52"/>
    </row>
    <row r="12522" spans="5:5">
      <c r="E12522" s="52"/>
    </row>
    <row r="12523" spans="5:5">
      <c r="E12523" s="52"/>
    </row>
    <row r="12524" spans="5:5">
      <c r="E12524" s="52"/>
    </row>
    <row r="12525" spans="5:5">
      <c r="E12525" s="52"/>
    </row>
    <row r="12526" spans="5:5">
      <c r="E12526" s="52"/>
    </row>
    <row r="12527" spans="5:5">
      <c r="E12527" s="52"/>
    </row>
    <row r="12528" spans="5:5">
      <c r="E12528" s="52"/>
    </row>
    <row r="12529" spans="5:5">
      <c r="E12529" s="52"/>
    </row>
    <row r="12530" spans="5:5">
      <c r="E12530" s="52"/>
    </row>
    <row r="12531" spans="5:5">
      <c r="E12531" s="52"/>
    </row>
    <row r="12532" spans="5:5">
      <c r="E12532" s="52"/>
    </row>
    <row r="12533" spans="5:5">
      <c r="E12533" s="52"/>
    </row>
    <row r="12534" spans="5:5">
      <c r="E12534" s="52"/>
    </row>
    <row r="12535" spans="5:5">
      <c r="E12535" s="52"/>
    </row>
    <row r="12536" spans="5:5">
      <c r="E12536" s="52"/>
    </row>
    <row r="12537" spans="5:5">
      <c r="E12537" s="52"/>
    </row>
    <row r="12538" spans="5:5">
      <c r="E12538" s="52"/>
    </row>
    <row r="12539" spans="5:5">
      <c r="E12539" s="52"/>
    </row>
    <row r="12540" spans="5:5">
      <c r="E12540" s="52"/>
    </row>
    <row r="12541" spans="5:5">
      <c r="E12541" s="52"/>
    </row>
    <row r="12542" spans="5:5">
      <c r="E12542" s="52"/>
    </row>
    <row r="12543" spans="5:5">
      <c r="E12543" s="52"/>
    </row>
    <row r="12544" spans="5:5">
      <c r="E12544" s="52"/>
    </row>
    <row r="12545" spans="5:5">
      <c r="E12545" s="52"/>
    </row>
    <row r="12546" spans="5:5">
      <c r="E12546" s="52"/>
    </row>
    <row r="12547" spans="5:5">
      <c r="E12547" s="52"/>
    </row>
    <row r="12548" spans="5:5">
      <c r="E12548" s="52"/>
    </row>
    <row r="12549" spans="5:5">
      <c r="E12549" s="52"/>
    </row>
    <row r="12550" spans="5:5">
      <c r="E12550" s="52"/>
    </row>
    <row r="12551" spans="5:5">
      <c r="E12551" s="52"/>
    </row>
    <row r="12552" spans="5:5">
      <c r="E12552" s="52"/>
    </row>
    <row r="12553" spans="5:5">
      <c r="E12553" s="52"/>
    </row>
    <row r="12554" spans="5:5">
      <c r="E12554" s="52"/>
    </row>
    <row r="12555" spans="5:5">
      <c r="E12555" s="52"/>
    </row>
    <row r="12556" spans="5:5">
      <c r="E12556" s="52"/>
    </row>
    <row r="12557" spans="5:5">
      <c r="E12557" s="52"/>
    </row>
    <row r="12558" spans="5:5">
      <c r="E12558" s="52"/>
    </row>
    <row r="12559" spans="5:5">
      <c r="E12559" s="52"/>
    </row>
    <row r="12560" spans="5:5">
      <c r="E12560" s="52"/>
    </row>
    <row r="12561" spans="5:5">
      <c r="E12561" s="52"/>
    </row>
    <row r="12562" spans="5:5">
      <c r="E12562" s="52"/>
    </row>
    <row r="12563" spans="5:5">
      <c r="E12563" s="52"/>
    </row>
    <row r="12564" spans="5:5">
      <c r="E12564" s="52"/>
    </row>
    <row r="12565" spans="5:5">
      <c r="E12565" s="52"/>
    </row>
    <row r="12566" spans="5:5">
      <c r="E12566" s="52"/>
    </row>
    <row r="12567" spans="5:5">
      <c r="E12567" s="52"/>
    </row>
    <row r="12568" spans="5:5">
      <c r="E12568" s="52"/>
    </row>
    <row r="12569" spans="5:5">
      <c r="E12569" s="52"/>
    </row>
    <row r="12570" spans="5:5">
      <c r="E12570" s="52"/>
    </row>
    <row r="12571" spans="5:5">
      <c r="E12571" s="52"/>
    </row>
    <row r="12572" spans="5:5">
      <c r="E12572" s="52"/>
    </row>
    <row r="12573" spans="5:5">
      <c r="E12573" s="52"/>
    </row>
    <row r="12574" spans="5:5">
      <c r="E12574" s="52"/>
    </row>
    <row r="12575" spans="5:5">
      <c r="E12575" s="52"/>
    </row>
    <row r="12576" spans="5:5">
      <c r="E12576" s="52"/>
    </row>
    <row r="12577" spans="5:5">
      <c r="E12577" s="52"/>
    </row>
    <row r="12578" spans="5:5">
      <c r="E12578" s="52"/>
    </row>
    <row r="12579" spans="5:5">
      <c r="E12579" s="52"/>
    </row>
    <row r="12580" spans="5:5">
      <c r="E12580" s="52"/>
    </row>
    <row r="12581" spans="5:5">
      <c r="E12581" s="52"/>
    </row>
    <row r="12582" spans="5:5">
      <c r="E12582" s="52"/>
    </row>
    <row r="12583" spans="5:5">
      <c r="E12583" s="52"/>
    </row>
    <row r="12584" spans="5:5">
      <c r="E12584" s="52"/>
    </row>
    <row r="12585" spans="5:5">
      <c r="E12585" s="52"/>
    </row>
    <row r="12586" spans="5:5">
      <c r="E12586" s="52"/>
    </row>
    <row r="12587" spans="5:5">
      <c r="E12587" s="52"/>
    </row>
    <row r="12588" spans="5:5">
      <c r="E12588" s="52"/>
    </row>
    <row r="12589" spans="5:5">
      <c r="E12589" s="52"/>
    </row>
    <row r="12590" spans="5:5">
      <c r="E12590" s="52"/>
    </row>
    <row r="12591" spans="5:5">
      <c r="E12591" s="52"/>
    </row>
    <row r="12592" spans="5:5">
      <c r="E12592" s="52"/>
    </row>
    <row r="12593" spans="5:5">
      <c r="E12593" s="52"/>
    </row>
    <row r="12594" spans="5:5">
      <c r="E12594" s="52"/>
    </row>
    <row r="12595" spans="5:5">
      <c r="E12595" s="52"/>
    </row>
    <row r="12596" spans="5:5">
      <c r="E12596" s="52"/>
    </row>
    <row r="12597" spans="5:5">
      <c r="E12597" s="52"/>
    </row>
    <row r="12598" spans="5:5">
      <c r="E12598" s="52"/>
    </row>
    <row r="12599" spans="5:5">
      <c r="E12599" s="52"/>
    </row>
    <row r="12600" spans="5:5">
      <c r="E12600" s="52"/>
    </row>
    <row r="12601" spans="5:5">
      <c r="E12601" s="52"/>
    </row>
    <row r="12602" spans="5:5">
      <c r="E12602" s="52"/>
    </row>
    <row r="12603" spans="5:5">
      <c r="E12603" s="52"/>
    </row>
    <row r="12604" spans="5:5">
      <c r="E12604" s="52"/>
    </row>
    <row r="12605" spans="5:5">
      <c r="E12605" s="52"/>
    </row>
    <row r="12606" spans="5:5">
      <c r="E12606" s="52"/>
    </row>
    <row r="12607" spans="5:5">
      <c r="E12607" s="52"/>
    </row>
    <row r="12608" spans="5:5">
      <c r="E12608" s="52"/>
    </row>
    <row r="12609" spans="5:5">
      <c r="E12609" s="52"/>
    </row>
    <row r="12610" spans="5:5">
      <c r="E12610" s="52"/>
    </row>
    <row r="12611" spans="5:5">
      <c r="E12611" s="52"/>
    </row>
    <row r="12612" spans="5:5">
      <c r="E12612" s="52"/>
    </row>
    <row r="12613" spans="5:5">
      <c r="E12613" s="52"/>
    </row>
    <row r="12614" spans="5:5">
      <c r="E12614" s="52"/>
    </row>
    <row r="12615" spans="5:5">
      <c r="E12615" s="52"/>
    </row>
    <row r="12616" spans="5:5">
      <c r="E12616" s="52"/>
    </row>
    <row r="12617" spans="5:5">
      <c r="E12617" s="52"/>
    </row>
    <row r="12618" spans="5:5">
      <c r="E12618" s="52"/>
    </row>
    <row r="12619" spans="5:5">
      <c r="E12619" s="52"/>
    </row>
    <row r="12620" spans="5:5">
      <c r="E12620" s="52"/>
    </row>
    <row r="12621" spans="5:5">
      <c r="E12621" s="52"/>
    </row>
    <row r="12622" spans="5:5">
      <c r="E12622" s="52"/>
    </row>
    <row r="12623" spans="5:5">
      <c r="E12623" s="52"/>
    </row>
    <row r="12624" spans="5:5">
      <c r="E12624" s="52"/>
    </row>
    <row r="12625" spans="5:5">
      <c r="E12625" s="52"/>
    </row>
    <row r="12626" spans="5:5">
      <c r="E12626" s="52"/>
    </row>
    <row r="12627" spans="5:5">
      <c r="E12627" s="52"/>
    </row>
    <row r="12628" spans="5:5">
      <c r="E12628" s="52"/>
    </row>
    <row r="12629" spans="5:5">
      <c r="E12629" s="52"/>
    </row>
    <row r="12630" spans="5:5">
      <c r="E12630" s="52"/>
    </row>
    <row r="12631" spans="5:5">
      <c r="E12631" s="52"/>
    </row>
    <row r="12632" spans="5:5">
      <c r="E12632" s="52"/>
    </row>
    <row r="12633" spans="5:5">
      <c r="E12633" s="52"/>
    </row>
    <row r="12634" spans="5:5">
      <c r="E12634" s="52"/>
    </row>
    <row r="12635" spans="5:5">
      <c r="E12635" s="52"/>
    </row>
    <row r="12636" spans="5:5">
      <c r="E12636" s="52"/>
    </row>
    <row r="12637" spans="5:5">
      <c r="E12637" s="52"/>
    </row>
    <row r="12638" spans="5:5">
      <c r="E12638" s="52"/>
    </row>
    <row r="12639" spans="5:5">
      <c r="E12639" s="52"/>
    </row>
    <row r="12640" spans="5:5">
      <c r="E12640" s="52"/>
    </row>
    <row r="12641" spans="5:5">
      <c r="E12641" s="52"/>
    </row>
    <row r="12642" spans="5:5">
      <c r="E12642" s="52"/>
    </row>
    <row r="12643" spans="5:5">
      <c r="E12643" s="52"/>
    </row>
    <row r="12644" spans="5:5">
      <c r="E12644" s="52"/>
    </row>
    <row r="12645" spans="5:5">
      <c r="E12645" s="52"/>
    </row>
    <row r="12646" spans="5:5">
      <c r="E12646" s="52"/>
    </row>
    <row r="12647" spans="5:5">
      <c r="E12647" s="52"/>
    </row>
    <row r="12648" spans="5:5">
      <c r="E12648" s="52"/>
    </row>
    <row r="12649" spans="5:5">
      <c r="E12649" s="52"/>
    </row>
    <row r="12650" spans="5:5">
      <c r="E12650" s="52"/>
    </row>
    <row r="12651" spans="5:5">
      <c r="E12651" s="52"/>
    </row>
    <row r="12652" spans="5:5">
      <c r="E12652" s="52"/>
    </row>
    <row r="12653" spans="5:5">
      <c r="E12653" s="52"/>
    </row>
    <row r="12654" spans="5:5">
      <c r="E12654" s="52"/>
    </row>
    <row r="12655" spans="5:5">
      <c r="E12655" s="52"/>
    </row>
    <row r="12656" spans="5:5">
      <c r="E12656" s="52"/>
    </row>
    <row r="12657" spans="5:5">
      <c r="E12657" s="52"/>
    </row>
    <row r="12658" spans="5:5">
      <c r="E12658" s="52"/>
    </row>
    <row r="12659" spans="5:5">
      <c r="E12659" s="52"/>
    </row>
    <row r="12660" spans="5:5">
      <c r="E12660" s="52"/>
    </row>
    <row r="12661" spans="5:5">
      <c r="E12661" s="52"/>
    </row>
    <row r="12662" spans="5:5">
      <c r="E12662" s="52"/>
    </row>
    <row r="12663" spans="5:5">
      <c r="E12663" s="52"/>
    </row>
    <row r="12664" spans="5:5">
      <c r="E12664" s="52"/>
    </row>
    <row r="12665" spans="5:5">
      <c r="E12665" s="52"/>
    </row>
    <row r="12666" spans="5:5">
      <c r="E12666" s="52"/>
    </row>
    <row r="12667" spans="5:5">
      <c r="E12667" s="52"/>
    </row>
    <row r="12668" spans="5:5">
      <c r="E12668" s="52"/>
    </row>
    <row r="12669" spans="5:5">
      <c r="E12669" s="52"/>
    </row>
    <row r="12670" spans="5:5">
      <c r="E12670" s="52"/>
    </row>
    <row r="12671" spans="5:5">
      <c r="E12671" s="52"/>
    </row>
    <row r="12672" spans="5:5">
      <c r="E12672" s="52"/>
    </row>
    <row r="12673" spans="5:5">
      <c r="E12673" s="52"/>
    </row>
    <row r="12674" spans="5:5">
      <c r="E12674" s="52"/>
    </row>
    <row r="12675" spans="5:5">
      <c r="E12675" s="52"/>
    </row>
    <row r="12676" spans="5:5">
      <c r="E12676" s="52"/>
    </row>
    <row r="12677" spans="5:5">
      <c r="E12677" s="52"/>
    </row>
    <row r="12678" spans="5:5">
      <c r="E12678" s="52"/>
    </row>
    <row r="12679" spans="5:5">
      <c r="E12679" s="52"/>
    </row>
    <row r="12680" spans="5:5">
      <c r="E12680" s="52"/>
    </row>
    <row r="12681" spans="5:5">
      <c r="E12681" s="52"/>
    </row>
    <row r="12682" spans="5:5">
      <c r="E12682" s="52"/>
    </row>
    <row r="12683" spans="5:5">
      <c r="E12683" s="52"/>
    </row>
    <row r="12684" spans="5:5">
      <c r="E12684" s="52"/>
    </row>
    <row r="12685" spans="5:5">
      <c r="E12685" s="52"/>
    </row>
    <row r="12686" spans="5:5">
      <c r="E12686" s="52"/>
    </row>
    <row r="12687" spans="5:5">
      <c r="E12687" s="52"/>
    </row>
    <row r="12688" spans="5:5">
      <c r="E12688" s="52"/>
    </row>
    <row r="12689" spans="5:5">
      <c r="E12689" s="52"/>
    </row>
    <row r="12690" spans="5:5">
      <c r="E12690" s="52"/>
    </row>
    <row r="12691" spans="5:5">
      <c r="E12691" s="52"/>
    </row>
    <row r="12692" spans="5:5">
      <c r="E12692" s="52"/>
    </row>
    <row r="12693" spans="5:5">
      <c r="E12693" s="52"/>
    </row>
    <row r="12694" spans="5:5">
      <c r="E12694" s="52"/>
    </row>
    <row r="12695" spans="5:5">
      <c r="E12695" s="52"/>
    </row>
    <row r="12696" spans="5:5">
      <c r="E12696" s="52"/>
    </row>
    <row r="12697" spans="5:5">
      <c r="E12697" s="52"/>
    </row>
    <row r="12698" spans="5:5">
      <c r="E12698" s="52"/>
    </row>
    <row r="12699" spans="5:5">
      <c r="E12699" s="52"/>
    </row>
    <row r="12700" spans="5:5">
      <c r="E12700" s="52"/>
    </row>
    <row r="12701" spans="5:5">
      <c r="E12701" s="52"/>
    </row>
    <row r="12702" spans="5:5">
      <c r="E12702" s="52"/>
    </row>
    <row r="12703" spans="5:5">
      <c r="E12703" s="52"/>
    </row>
    <row r="12704" spans="5:5">
      <c r="E12704" s="52"/>
    </row>
    <row r="12705" spans="5:5">
      <c r="E12705" s="52"/>
    </row>
    <row r="12706" spans="5:5">
      <c r="E12706" s="52"/>
    </row>
    <row r="12707" spans="5:5">
      <c r="E12707" s="52"/>
    </row>
    <row r="12708" spans="5:5">
      <c r="E12708" s="52"/>
    </row>
    <row r="12709" spans="5:5">
      <c r="E12709" s="52"/>
    </row>
    <row r="12710" spans="5:5">
      <c r="E12710" s="52"/>
    </row>
    <row r="12711" spans="5:5">
      <c r="E12711" s="52"/>
    </row>
    <row r="12712" spans="5:5">
      <c r="E12712" s="52"/>
    </row>
    <row r="12713" spans="5:5">
      <c r="E12713" s="52"/>
    </row>
    <row r="12714" spans="5:5">
      <c r="E12714" s="52"/>
    </row>
    <row r="12715" spans="5:5">
      <c r="E12715" s="52"/>
    </row>
    <row r="12716" spans="5:5">
      <c r="E12716" s="52"/>
    </row>
    <row r="12717" spans="5:5">
      <c r="E12717" s="52"/>
    </row>
    <row r="12718" spans="5:5">
      <c r="E12718" s="52"/>
    </row>
    <row r="12719" spans="5:5">
      <c r="E12719" s="52"/>
    </row>
    <row r="12720" spans="5:5">
      <c r="E12720" s="52"/>
    </row>
    <row r="12721" spans="5:5">
      <c r="E12721" s="52"/>
    </row>
    <row r="12722" spans="5:5">
      <c r="E12722" s="52"/>
    </row>
    <row r="12723" spans="5:5">
      <c r="E12723" s="52"/>
    </row>
    <row r="12724" spans="5:5">
      <c r="E12724" s="52"/>
    </row>
    <row r="12725" spans="5:5">
      <c r="E12725" s="52"/>
    </row>
    <row r="12726" spans="5:5">
      <c r="E12726" s="52"/>
    </row>
    <row r="12727" spans="5:5">
      <c r="E12727" s="52"/>
    </row>
    <row r="12728" spans="5:5">
      <c r="E12728" s="52"/>
    </row>
    <row r="12729" spans="5:5">
      <c r="E12729" s="52"/>
    </row>
    <row r="12730" spans="5:5">
      <c r="E12730" s="52"/>
    </row>
    <row r="12731" spans="5:5">
      <c r="E12731" s="52"/>
    </row>
    <row r="12732" spans="5:5">
      <c r="E12732" s="52"/>
    </row>
    <row r="12733" spans="5:5">
      <c r="E12733" s="52"/>
    </row>
    <row r="12734" spans="5:5">
      <c r="E12734" s="52"/>
    </row>
    <row r="12735" spans="5:5">
      <c r="E12735" s="52"/>
    </row>
    <row r="12736" spans="5:5">
      <c r="E12736" s="52"/>
    </row>
    <row r="12737" spans="5:5">
      <c r="E12737" s="52"/>
    </row>
    <row r="12738" spans="5:5">
      <c r="E12738" s="52"/>
    </row>
    <row r="12739" spans="5:5">
      <c r="E12739" s="52"/>
    </row>
    <row r="12740" spans="5:5">
      <c r="E12740" s="52"/>
    </row>
    <row r="12741" spans="5:5">
      <c r="E12741" s="52"/>
    </row>
    <row r="12742" spans="5:5">
      <c r="E12742" s="52"/>
    </row>
    <row r="12743" spans="5:5">
      <c r="E12743" s="52"/>
    </row>
    <row r="12744" spans="5:5">
      <c r="E12744" s="52"/>
    </row>
    <row r="12745" spans="5:5">
      <c r="E12745" s="52"/>
    </row>
    <row r="12746" spans="5:5">
      <c r="E12746" s="52"/>
    </row>
    <row r="12747" spans="5:5">
      <c r="E12747" s="52"/>
    </row>
    <row r="12748" spans="5:5">
      <c r="E12748" s="52"/>
    </row>
    <row r="12749" spans="5:5">
      <c r="E12749" s="52"/>
    </row>
    <row r="12750" spans="5:5">
      <c r="E12750" s="52"/>
    </row>
    <row r="12751" spans="5:5">
      <c r="E12751" s="52"/>
    </row>
    <row r="12752" spans="5:5">
      <c r="E12752" s="52"/>
    </row>
    <row r="12753" spans="5:5">
      <c r="E12753" s="52"/>
    </row>
    <row r="12754" spans="5:5">
      <c r="E12754" s="52"/>
    </row>
    <row r="12755" spans="5:5">
      <c r="E12755" s="52"/>
    </row>
    <row r="12756" spans="5:5">
      <c r="E12756" s="52"/>
    </row>
    <row r="12757" spans="5:5">
      <c r="E12757" s="52"/>
    </row>
    <row r="12758" spans="5:5">
      <c r="E12758" s="52"/>
    </row>
    <row r="12759" spans="5:5">
      <c r="E12759" s="52"/>
    </row>
    <row r="12760" spans="5:5">
      <c r="E12760" s="52"/>
    </row>
    <row r="12761" spans="5:5">
      <c r="E12761" s="52"/>
    </row>
    <row r="12762" spans="5:5">
      <c r="E12762" s="52"/>
    </row>
    <row r="12763" spans="5:5">
      <c r="E12763" s="52"/>
    </row>
    <row r="12764" spans="5:5">
      <c r="E12764" s="52"/>
    </row>
    <row r="12765" spans="5:5">
      <c r="E12765" s="52"/>
    </row>
    <row r="12766" spans="5:5">
      <c r="E12766" s="52"/>
    </row>
    <row r="12767" spans="5:5">
      <c r="E12767" s="52"/>
    </row>
    <row r="12768" spans="5:5">
      <c r="E12768" s="52"/>
    </row>
    <row r="12769" spans="5:5">
      <c r="E12769" s="52"/>
    </row>
    <row r="12770" spans="5:5">
      <c r="E12770" s="52"/>
    </row>
    <row r="12771" spans="5:5">
      <c r="E12771" s="52"/>
    </row>
    <row r="12772" spans="5:5">
      <c r="E12772" s="52"/>
    </row>
    <row r="12773" spans="5:5">
      <c r="E12773" s="52"/>
    </row>
    <row r="12774" spans="5:5">
      <c r="E12774" s="52"/>
    </row>
    <row r="12775" spans="5:5">
      <c r="E12775" s="52"/>
    </row>
    <row r="12776" spans="5:5">
      <c r="E12776" s="52"/>
    </row>
    <row r="12777" spans="5:5">
      <c r="E12777" s="52"/>
    </row>
    <row r="12778" spans="5:5">
      <c r="E12778" s="52"/>
    </row>
    <row r="12779" spans="5:5">
      <c r="E12779" s="52"/>
    </row>
    <row r="12780" spans="5:5">
      <c r="E12780" s="52"/>
    </row>
    <row r="12781" spans="5:5">
      <c r="E12781" s="52"/>
    </row>
    <row r="12782" spans="5:5">
      <c r="E12782" s="52"/>
    </row>
    <row r="12783" spans="5:5">
      <c r="E12783" s="52"/>
    </row>
    <row r="12784" spans="5:5">
      <c r="E12784" s="52"/>
    </row>
    <row r="12785" spans="5:5">
      <c r="E12785" s="52"/>
    </row>
    <row r="12786" spans="5:5">
      <c r="E12786" s="52"/>
    </row>
    <row r="12787" spans="5:5">
      <c r="E12787" s="52"/>
    </row>
    <row r="12788" spans="5:5">
      <c r="E12788" s="52"/>
    </row>
    <row r="12789" spans="5:5">
      <c r="E12789" s="52"/>
    </row>
    <row r="12790" spans="5:5">
      <c r="E12790" s="52"/>
    </row>
    <row r="12791" spans="5:5">
      <c r="E12791" s="52"/>
    </row>
    <row r="12792" spans="5:5">
      <c r="E12792" s="52"/>
    </row>
    <row r="12793" spans="5:5">
      <c r="E12793" s="52"/>
    </row>
    <row r="12794" spans="5:5">
      <c r="E12794" s="52"/>
    </row>
    <row r="12795" spans="5:5">
      <c r="E12795" s="52"/>
    </row>
    <row r="12796" spans="5:5">
      <c r="E12796" s="52"/>
    </row>
    <row r="12797" spans="5:5">
      <c r="E12797" s="52"/>
    </row>
    <row r="12798" spans="5:5">
      <c r="E12798" s="52"/>
    </row>
    <row r="12799" spans="5:5">
      <c r="E12799" s="52"/>
    </row>
    <row r="12800" spans="5:5">
      <c r="E12800" s="52"/>
    </row>
    <row r="12801" spans="5:5">
      <c r="E12801" s="52"/>
    </row>
    <row r="12802" spans="5:5">
      <c r="E12802" s="52"/>
    </row>
    <row r="12803" spans="5:5">
      <c r="E12803" s="52"/>
    </row>
    <row r="12804" spans="5:5">
      <c r="E12804" s="52"/>
    </row>
    <row r="12805" spans="5:5">
      <c r="E12805" s="52"/>
    </row>
    <row r="12806" spans="5:5">
      <c r="E12806" s="52"/>
    </row>
    <row r="12807" spans="5:5">
      <c r="E12807" s="52"/>
    </row>
    <row r="12808" spans="5:5">
      <c r="E12808" s="52"/>
    </row>
    <row r="12809" spans="5:5">
      <c r="E12809" s="52"/>
    </row>
    <row r="12810" spans="5:5">
      <c r="E12810" s="52"/>
    </row>
    <row r="12811" spans="5:5">
      <c r="E12811" s="52"/>
    </row>
    <row r="12812" spans="5:5">
      <c r="E12812" s="52"/>
    </row>
    <row r="12813" spans="5:5">
      <c r="E12813" s="52"/>
    </row>
    <row r="12814" spans="5:5">
      <c r="E12814" s="52"/>
    </row>
    <row r="12815" spans="5:5">
      <c r="E12815" s="52"/>
    </row>
    <row r="12816" spans="5:5">
      <c r="E12816" s="52"/>
    </row>
    <row r="12817" spans="5:5">
      <c r="E12817" s="52"/>
    </row>
    <row r="12818" spans="5:5">
      <c r="E12818" s="52"/>
    </row>
    <row r="12819" spans="5:5">
      <c r="E12819" s="52"/>
    </row>
    <row r="12820" spans="5:5">
      <c r="E12820" s="52"/>
    </row>
    <row r="12821" spans="5:5">
      <c r="E12821" s="52"/>
    </row>
    <row r="12822" spans="5:5">
      <c r="E12822" s="52"/>
    </row>
    <row r="12823" spans="5:5">
      <c r="E12823" s="52"/>
    </row>
    <row r="12824" spans="5:5">
      <c r="E12824" s="52"/>
    </row>
    <row r="12825" spans="5:5">
      <c r="E12825" s="52"/>
    </row>
    <row r="12826" spans="5:5">
      <c r="E12826" s="52"/>
    </row>
    <row r="12827" spans="5:5">
      <c r="E12827" s="52"/>
    </row>
    <row r="12828" spans="5:5">
      <c r="E12828" s="52"/>
    </row>
    <row r="12829" spans="5:5">
      <c r="E12829" s="52"/>
    </row>
    <row r="12830" spans="5:5">
      <c r="E12830" s="52"/>
    </row>
    <row r="12831" spans="5:5">
      <c r="E12831" s="52"/>
    </row>
    <row r="12832" spans="5:5">
      <c r="E12832" s="52"/>
    </row>
    <row r="12833" spans="5:5">
      <c r="E12833" s="52"/>
    </row>
    <row r="12834" spans="5:5">
      <c r="E12834" s="52"/>
    </row>
    <row r="12835" spans="5:5">
      <c r="E12835" s="52"/>
    </row>
    <row r="12836" spans="5:5">
      <c r="E12836" s="52"/>
    </row>
    <row r="12837" spans="5:5">
      <c r="E12837" s="52"/>
    </row>
    <row r="12838" spans="5:5">
      <c r="E12838" s="52"/>
    </row>
    <row r="12839" spans="5:5">
      <c r="E12839" s="52"/>
    </row>
    <row r="12840" spans="5:5">
      <c r="E12840" s="52"/>
    </row>
    <row r="12841" spans="5:5">
      <c r="E12841" s="52"/>
    </row>
    <row r="12842" spans="5:5">
      <c r="E12842" s="52"/>
    </row>
    <row r="12843" spans="5:5">
      <c r="E12843" s="52"/>
    </row>
    <row r="12844" spans="5:5">
      <c r="E12844" s="52"/>
    </row>
    <row r="12845" spans="5:5">
      <c r="E12845" s="52"/>
    </row>
    <row r="12846" spans="5:5">
      <c r="E12846" s="52"/>
    </row>
    <row r="12847" spans="5:5">
      <c r="E12847" s="52"/>
    </row>
    <row r="12848" spans="5:5">
      <c r="E12848" s="52"/>
    </row>
    <row r="12849" spans="5:5">
      <c r="E12849" s="52"/>
    </row>
    <row r="12850" spans="5:5">
      <c r="E12850" s="52"/>
    </row>
    <row r="12851" spans="5:5">
      <c r="E12851" s="52"/>
    </row>
    <row r="12852" spans="5:5">
      <c r="E12852" s="52"/>
    </row>
    <row r="12853" spans="5:5">
      <c r="E12853" s="52"/>
    </row>
    <row r="12854" spans="5:5">
      <c r="E12854" s="52"/>
    </row>
    <row r="12855" spans="5:5">
      <c r="E12855" s="52"/>
    </row>
    <row r="12856" spans="5:5">
      <c r="E12856" s="52"/>
    </row>
    <row r="12857" spans="5:5">
      <c r="E12857" s="52"/>
    </row>
    <row r="12858" spans="5:5">
      <c r="E12858" s="52"/>
    </row>
    <row r="12859" spans="5:5">
      <c r="E12859" s="52"/>
    </row>
    <row r="12860" spans="5:5">
      <c r="E12860" s="52"/>
    </row>
    <row r="12861" spans="5:5">
      <c r="E12861" s="52"/>
    </row>
    <row r="12862" spans="5:5">
      <c r="E12862" s="52"/>
    </row>
    <row r="12863" spans="5:5">
      <c r="E12863" s="52"/>
    </row>
    <row r="12864" spans="5:5">
      <c r="E12864" s="52"/>
    </row>
    <row r="12865" spans="5:5">
      <c r="E12865" s="52"/>
    </row>
    <row r="12866" spans="5:5">
      <c r="E12866" s="52"/>
    </row>
    <row r="12867" spans="5:5">
      <c r="E12867" s="52"/>
    </row>
    <row r="12868" spans="5:5">
      <c r="E12868" s="52"/>
    </row>
    <row r="12869" spans="5:5">
      <c r="E12869" s="52"/>
    </row>
    <row r="12870" spans="5:5">
      <c r="E12870" s="52"/>
    </row>
    <row r="12871" spans="5:5">
      <c r="E12871" s="52"/>
    </row>
    <row r="12872" spans="5:5">
      <c r="E12872" s="52"/>
    </row>
    <row r="12873" spans="5:5">
      <c r="E12873" s="52"/>
    </row>
    <row r="12874" spans="5:5">
      <c r="E12874" s="52"/>
    </row>
    <row r="12875" spans="5:5">
      <c r="E12875" s="52"/>
    </row>
    <row r="12876" spans="5:5">
      <c r="E12876" s="52"/>
    </row>
    <row r="12877" spans="5:5">
      <c r="E12877" s="52"/>
    </row>
    <row r="12878" spans="5:5">
      <c r="E12878" s="52"/>
    </row>
    <row r="12879" spans="5:5">
      <c r="E12879" s="52"/>
    </row>
    <row r="12880" spans="5:5">
      <c r="E12880" s="52"/>
    </row>
    <row r="12881" spans="5:5">
      <c r="E12881" s="52"/>
    </row>
    <row r="12882" spans="5:5">
      <c r="E12882" s="52"/>
    </row>
    <row r="12883" spans="5:5">
      <c r="E12883" s="52"/>
    </row>
    <row r="12884" spans="5:5">
      <c r="E12884" s="52"/>
    </row>
    <row r="12885" spans="5:5">
      <c r="E12885" s="52"/>
    </row>
    <row r="12886" spans="5:5">
      <c r="E12886" s="52"/>
    </row>
    <row r="12887" spans="5:5">
      <c r="E12887" s="52"/>
    </row>
    <row r="12888" spans="5:5">
      <c r="E12888" s="52"/>
    </row>
    <row r="12889" spans="5:5">
      <c r="E12889" s="52"/>
    </row>
    <row r="12890" spans="5:5">
      <c r="E12890" s="52"/>
    </row>
    <row r="12891" spans="5:5">
      <c r="E12891" s="52"/>
    </row>
    <row r="12892" spans="5:5">
      <c r="E12892" s="52"/>
    </row>
    <row r="12893" spans="5:5">
      <c r="E12893" s="52"/>
    </row>
    <row r="12894" spans="5:5">
      <c r="E12894" s="52"/>
    </row>
    <row r="12895" spans="5:5">
      <c r="E12895" s="52"/>
    </row>
    <row r="12896" spans="5:5">
      <c r="E12896" s="52"/>
    </row>
    <row r="12897" spans="5:5">
      <c r="E12897" s="52"/>
    </row>
    <row r="12898" spans="5:5">
      <c r="E12898" s="52"/>
    </row>
    <row r="12899" spans="5:5">
      <c r="E12899" s="52"/>
    </row>
    <row r="12900" spans="5:5">
      <c r="E12900" s="52"/>
    </row>
    <row r="12901" spans="5:5">
      <c r="E12901" s="52"/>
    </row>
    <row r="12902" spans="5:5">
      <c r="E12902" s="52"/>
    </row>
    <row r="12903" spans="5:5">
      <c r="E12903" s="52"/>
    </row>
    <row r="12904" spans="5:5">
      <c r="E12904" s="52"/>
    </row>
    <row r="12905" spans="5:5">
      <c r="E12905" s="52"/>
    </row>
    <row r="12906" spans="5:5">
      <c r="E12906" s="52"/>
    </row>
    <row r="12907" spans="5:5">
      <c r="E12907" s="52"/>
    </row>
    <row r="12908" spans="5:5">
      <c r="E12908" s="52"/>
    </row>
    <row r="12909" spans="5:5">
      <c r="E12909" s="52"/>
    </row>
    <row r="12910" spans="5:5">
      <c r="E12910" s="52"/>
    </row>
    <row r="12911" spans="5:5">
      <c r="E12911" s="52"/>
    </row>
    <row r="12912" spans="5:5">
      <c r="E12912" s="52"/>
    </row>
    <row r="12913" spans="5:5">
      <c r="E12913" s="52"/>
    </row>
    <row r="12914" spans="5:5">
      <c r="E12914" s="52"/>
    </row>
    <row r="12915" spans="5:5">
      <c r="E12915" s="52"/>
    </row>
    <row r="12916" spans="5:5">
      <c r="E12916" s="52"/>
    </row>
    <row r="12917" spans="5:5">
      <c r="E12917" s="52"/>
    </row>
    <row r="12918" spans="5:5">
      <c r="E12918" s="52"/>
    </row>
    <row r="12919" spans="5:5">
      <c r="E12919" s="52"/>
    </row>
    <row r="12920" spans="5:5">
      <c r="E12920" s="52"/>
    </row>
    <row r="12921" spans="5:5">
      <c r="E12921" s="52"/>
    </row>
    <row r="12922" spans="5:5">
      <c r="E12922" s="52"/>
    </row>
    <row r="12923" spans="5:5">
      <c r="E12923" s="52"/>
    </row>
    <row r="12924" spans="5:5">
      <c r="E12924" s="52"/>
    </row>
    <row r="12925" spans="5:5">
      <c r="E12925" s="52"/>
    </row>
    <row r="12926" spans="5:5">
      <c r="E12926" s="52"/>
    </row>
    <row r="12927" spans="5:5">
      <c r="E12927" s="52"/>
    </row>
    <row r="12928" spans="5:5">
      <c r="E12928" s="52"/>
    </row>
    <row r="12929" spans="5:5">
      <c r="E12929" s="52"/>
    </row>
    <row r="12930" spans="5:5">
      <c r="E12930" s="52"/>
    </row>
    <row r="12931" spans="5:5">
      <c r="E12931" s="52"/>
    </row>
    <row r="12932" spans="5:5">
      <c r="E12932" s="52"/>
    </row>
    <row r="12933" spans="5:5">
      <c r="E12933" s="52"/>
    </row>
    <row r="12934" spans="5:5">
      <c r="E12934" s="52"/>
    </row>
    <row r="12935" spans="5:5">
      <c r="E12935" s="52"/>
    </row>
    <row r="12936" spans="5:5">
      <c r="E12936" s="52"/>
    </row>
    <row r="12937" spans="5:5">
      <c r="E12937" s="52"/>
    </row>
    <row r="12938" spans="5:5">
      <c r="E12938" s="52"/>
    </row>
    <row r="12939" spans="5:5">
      <c r="E12939" s="52"/>
    </row>
    <row r="12940" spans="5:5">
      <c r="E12940" s="52"/>
    </row>
    <row r="12941" spans="5:5">
      <c r="E12941" s="52"/>
    </row>
    <row r="12942" spans="5:5">
      <c r="E12942" s="52"/>
    </row>
    <row r="12943" spans="5:5">
      <c r="E12943" s="52"/>
    </row>
    <row r="12944" spans="5:5">
      <c r="E12944" s="52"/>
    </row>
    <row r="12945" spans="5:5">
      <c r="E12945" s="52"/>
    </row>
    <row r="12946" spans="5:5">
      <c r="E12946" s="52"/>
    </row>
    <row r="12947" spans="5:5">
      <c r="E12947" s="52"/>
    </row>
    <row r="12948" spans="5:5">
      <c r="E12948" s="52"/>
    </row>
    <row r="12949" spans="5:5">
      <c r="E12949" s="52"/>
    </row>
    <row r="12950" spans="5:5">
      <c r="E12950" s="52"/>
    </row>
    <row r="12951" spans="5:5">
      <c r="E12951" s="52"/>
    </row>
    <row r="12952" spans="5:5">
      <c r="E12952" s="52"/>
    </row>
    <row r="12953" spans="5:5">
      <c r="E12953" s="52"/>
    </row>
    <row r="12954" spans="5:5">
      <c r="E12954" s="52"/>
    </row>
    <row r="12955" spans="5:5">
      <c r="E12955" s="52"/>
    </row>
    <row r="12956" spans="5:5">
      <c r="E12956" s="52"/>
    </row>
    <row r="12957" spans="5:5">
      <c r="E12957" s="52"/>
    </row>
    <row r="12958" spans="5:5">
      <c r="E12958" s="52"/>
    </row>
    <row r="12959" spans="5:5">
      <c r="E12959" s="52"/>
    </row>
    <row r="12960" spans="5:5">
      <c r="E12960" s="52"/>
    </row>
    <row r="12961" spans="5:5">
      <c r="E12961" s="52"/>
    </row>
    <row r="12962" spans="5:5">
      <c r="E12962" s="52"/>
    </row>
    <row r="12963" spans="5:5">
      <c r="E12963" s="52"/>
    </row>
    <row r="12964" spans="5:5">
      <c r="E12964" s="52"/>
    </row>
    <row r="12965" spans="5:5">
      <c r="E12965" s="52"/>
    </row>
    <row r="12966" spans="5:5">
      <c r="E12966" s="52"/>
    </row>
    <row r="12967" spans="5:5">
      <c r="E12967" s="52"/>
    </row>
    <row r="12968" spans="5:5">
      <c r="E12968" s="52"/>
    </row>
    <row r="12969" spans="5:5">
      <c r="E12969" s="52"/>
    </row>
    <row r="12970" spans="5:5">
      <c r="E12970" s="52"/>
    </row>
    <row r="12971" spans="5:5">
      <c r="E12971" s="52"/>
    </row>
    <row r="12972" spans="5:5">
      <c r="E12972" s="52"/>
    </row>
    <row r="12973" spans="5:5">
      <c r="E12973" s="52"/>
    </row>
    <row r="12974" spans="5:5">
      <c r="E12974" s="52"/>
    </row>
    <row r="12975" spans="5:5">
      <c r="E12975" s="52"/>
    </row>
    <row r="12976" spans="5:5">
      <c r="E12976" s="52"/>
    </row>
    <row r="12977" spans="5:5">
      <c r="E12977" s="52"/>
    </row>
    <row r="12978" spans="5:5">
      <c r="E12978" s="52"/>
    </row>
    <row r="12979" spans="5:5">
      <c r="E12979" s="52"/>
    </row>
    <row r="12980" spans="5:5">
      <c r="E12980" s="52"/>
    </row>
    <row r="12981" spans="5:5">
      <c r="E12981" s="52"/>
    </row>
    <row r="12982" spans="5:5">
      <c r="E12982" s="52"/>
    </row>
    <row r="12983" spans="5:5">
      <c r="E12983" s="52"/>
    </row>
    <row r="12984" spans="5:5">
      <c r="E12984" s="52"/>
    </row>
    <row r="12985" spans="5:5">
      <c r="E12985" s="52"/>
    </row>
    <row r="12986" spans="5:5">
      <c r="E12986" s="52"/>
    </row>
    <row r="12987" spans="5:5">
      <c r="E12987" s="52"/>
    </row>
    <row r="12988" spans="5:5">
      <c r="E12988" s="52"/>
    </row>
    <row r="12989" spans="5:5">
      <c r="E12989" s="52"/>
    </row>
    <row r="12990" spans="5:5">
      <c r="E12990" s="52"/>
    </row>
    <row r="12991" spans="5:5">
      <c r="E12991" s="52"/>
    </row>
    <row r="12992" spans="5:5">
      <c r="E12992" s="52"/>
    </row>
    <row r="12993" spans="5:5">
      <c r="E12993" s="52"/>
    </row>
    <row r="12994" spans="5:5">
      <c r="E12994" s="52"/>
    </row>
    <row r="12995" spans="5:5">
      <c r="E12995" s="52"/>
    </row>
    <row r="12996" spans="5:5">
      <c r="E12996" s="52"/>
    </row>
    <row r="12997" spans="5:5">
      <c r="E12997" s="52"/>
    </row>
    <row r="12998" spans="5:5">
      <c r="E12998" s="52"/>
    </row>
    <row r="12999" spans="5:5">
      <c r="E12999" s="52"/>
    </row>
    <row r="13000" spans="5:5">
      <c r="E13000" s="52"/>
    </row>
    <row r="13001" spans="5:5">
      <c r="E13001" s="52"/>
    </row>
    <row r="13002" spans="5:5">
      <c r="E13002" s="52"/>
    </row>
    <row r="13003" spans="5:5">
      <c r="E13003" s="52"/>
    </row>
    <row r="13004" spans="5:5">
      <c r="E13004" s="52"/>
    </row>
    <row r="13005" spans="5:5">
      <c r="E13005" s="52"/>
    </row>
    <row r="13006" spans="5:5">
      <c r="E13006" s="52"/>
    </row>
    <row r="13007" spans="5:5">
      <c r="E13007" s="52"/>
    </row>
    <row r="13008" spans="5:5">
      <c r="E13008" s="52"/>
    </row>
    <row r="13009" spans="5:5">
      <c r="E13009" s="52"/>
    </row>
    <row r="13010" spans="5:5">
      <c r="E13010" s="52"/>
    </row>
    <row r="13011" spans="5:5">
      <c r="E13011" s="52"/>
    </row>
    <row r="13012" spans="5:5">
      <c r="E13012" s="52"/>
    </row>
    <row r="13013" spans="5:5">
      <c r="E13013" s="52"/>
    </row>
    <row r="13014" spans="5:5">
      <c r="E13014" s="52"/>
    </row>
    <row r="13015" spans="5:5">
      <c r="E13015" s="52"/>
    </row>
    <row r="13016" spans="5:5">
      <c r="E13016" s="52"/>
    </row>
    <row r="13017" spans="5:5">
      <c r="E13017" s="52"/>
    </row>
    <row r="13018" spans="5:5">
      <c r="E13018" s="52"/>
    </row>
    <row r="13019" spans="5:5">
      <c r="E13019" s="52"/>
    </row>
    <row r="13020" spans="5:5">
      <c r="E13020" s="52"/>
    </row>
    <row r="13021" spans="5:5">
      <c r="E13021" s="52"/>
    </row>
    <row r="13022" spans="5:5">
      <c r="E13022" s="52"/>
    </row>
    <row r="13023" spans="5:5">
      <c r="E13023" s="52"/>
    </row>
    <row r="13024" spans="5:5">
      <c r="E13024" s="52"/>
    </row>
    <row r="13025" spans="5:5">
      <c r="E13025" s="52"/>
    </row>
    <row r="13026" spans="5:5">
      <c r="E13026" s="52"/>
    </row>
    <row r="13027" spans="5:5">
      <c r="E13027" s="52"/>
    </row>
    <row r="13028" spans="5:5">
      <c r="E13028" s="52"/>
    </row>
    <row r="13029" spans="5:5">
      <c r="E13029" s="52"/>
    </row>
    <row r="13030" spans="5:5">
      <c r="E13030" s="52"/>
    </row>
    <row r="13031" spans="5:5">
      <c r="E13031" s="52"/>
    </row>
    <row r="13032" spans="5:5">
      <c r="E13032" s="52"/>
    </row>
    <row r="13033" spans="5:5">
      <c r="E13033" s="52"/>
    </row>
    <row r="13034" spans="5:5">
      <c r="E13034" s="52"/>
    </row>
    <row r="13035" spans="5:5">
      <c r="E13035" s="52"/>
    </row>
    <row r="13036" spans="5:5">
      <c r="E13036" s="52"/>
    </row>
    <row r="13037" spans="5:5">
      <c r="E13037" s="52"/>
    </row>
    <row r="13038" spans="5:5">
      <c r="E13038" s="52"/>
    </row>
    <row r="13039" spans="5:5">
      <c r="E13039" s="52"/>
    </row>
    <row r="13040" spans="5:5">
      <c r="E13040" s="52"/>
    </row>
    <row r="13041" spans="5:5">
      <c r="E13041" s="52"/>
    </row>
    <row r="13042" spans="5:5">
      <c r="E13042" s="52"/>
    </row>
    <row r="13043" spans="5:5">
      <c r="E13043" s="52"/>
    </row>
    <row r="13044" spans="5:5">
      <c r="E13044" s="52"/>
    </row>
    <row r="13045" spans="5:5">
      <c r="E13045" s="52"/>
    </row>
    <row r="13046" spans="5:5">
      <c r="E13046" s="52"/>
    </row>
    <row r="13047" spans="5:5">
      <c r="E13047" s="52"/>
    </row>
    <row r="13048" spans="5:5">
      <c r="E13048" s="52"/>
    </row>
    <row r="13049" spans="5:5">
      <c r="E13049" s="52"/>
    </row>
    <row r="13050" spans="5:5">
      <c r="E13050" s="52"/>
    </row>
    <row r="13051" spans="5:5">
      <c r="E13051" s="52"/>
    </row>
    <row r="13052" spans="5:5">
      <c r="E13052" s="52"/>
    </row>
    <row r="13053" spans="5:5">
      <c r="E13053" s="52"/>
    </row>
    <row r="13054" spans="5:5">
      <c r="E13054" s="52"/>
    </row>
    <row r="13055" spans="5:5">
      <c r="E13055" s="52"/>
    </row>
    <row r="13056" spans="5:5">
      <c r="E13056" s="52"/>
    </row>
    <row r="13057" spans="5:5">
      <c r="E13057" s="52"/>
    </row>
    <row r="13058" spans="5:5">
      <c r="E13058" s="52"/>
    </row>
    <row r="13059" spans="5:5">
      <c r="E13059" s="52"/>
    </row>
    <row r="13060" spans="5:5">
      <c r="E13060" s="52"/>
    </row>
    <row r="13061" spans="5:5">
      <c r="E13061" s="52"/>
    </row>
    <row r="13062" spans="5:5">
      <c r="E13062" s="52"/>
    </row>
    <row r="13063" spans="5:5">
      <c r="E13063" s="52"/>
    </row>
    <row r="13064" spans="5:5">
      <c r="E13064" s="52"/>
    </row>
    <row r="13065" spans="5:5">
      <c r="E13065" s="52"/>
    </row>
    <row r="13066" spans="5:5">
      <c r="E13066" s="52"/>
    </row>
    <row r="13067" spans="5:5">
      <c r="E13067" s="52"/>
    </row>
    <row r="13068" spans="5:5">
      <c r="E13068" s="52"/>
    </row>
    <row r="13069" spans="5:5">
      <c r="E13069" s="52"/>
    </row>
    <row r="13070" spans="5:5">
      <c r="E13070" s="52"/>
    </row>
    <row r="13071" spans="5:5">
      <c r="E13071" s="52"/>
    </row>
    <row r="13072" spans="5:5">
      <c r="E13072" s="52"/>
    </row>
    <row r="13073" spans="5:5">
      <c r="E13073" s="52"/>
    </row>
    <row r="13074" spans="5:5">
      <c r="E13074" s="52"/>
    </row>
    <row r="13075" spans="5:5">
      <c r="E13075" s="52"/>
    </row>
    <row r="13076" spans="5:5">
      <c r="E13076" s="52"/>
    </row>
    <row r="13077" spans="5:5">
      <c r="E13077" s="52"/>
    </row>
    <row r="13078" spans="5:5">
      <c r="E13078" s="52"/>
    </row>
    <row r="13079" spans="5:5">
      <c r="E13079" s="52"/>
    </row>
    <row r="13080" spans="5:5">
      <c r="E13080" s="52"/>
    </row>
    <row r="13081" spans="5:5">
      <c r="E13081" s="52"/>
    </row>
    <row r="13082" spans="5:5">
      <c r="E13082" s="52"/>
    </row>
    <row r="13083" spans="5:5">
      <c r="E13083" s="52"/>
    </row>
    <row r="13084" spans="5:5">
      <c r="E13084" s="52"/>
    </row>
    <row r="13085" spans="5:5">
      <c r="E13085" s="52"/>
    </row>
    <row r="13086" spans="5:5">
      <c r="E13086" s="52"/>
    </row>
    <row r="13087" spans="5:5">
      <c r="E13087" s="52"/>
    </row>
    <row r="13088" spans="5:5">
      <c r="E13088" s="52"/>
    </row>
    <row r="13089" spans="5:5">
      <c r="E13089" s="52"/>
    </row>
    <row r="13090" spans="5:5">
      <c r="E13090" s="52"/>
    </row>
    <row r="13091" spans="5:5">
      <c r="E13091" s="52"/>
    </row>
    <row r="13092" spans="5:5">
      <c r="E13092" s="52"/>
    </row>
    <row r="13093" spans="5:5">
      <c r="E13093" s="52"/>
    </row>
    <row r="13094" spans="5:5">
      <c r="E13094" s="52"/>
    </row>
    <row r="13095" spans="5:5">
      <c r="E13095" s="52"/>
    </row>
    <row r="13096" spans="5:5">
      <c r="E13096" s="52"/>
    </row>
    <row r="13097" spans="5:5">
      <c r="E13097" s="52"/>
    </row>
    <row r="13098" spans="5:5">
      <c r="E13098" s="52"/>
    </row>
    <row r="13099" spans="5:5">
      <c r="E13099" s="52"/>
    </row>
    <row r="13100" spans="5:5">
      <c r="E13100" s="52"/>
    </row>
    <row r="13101" spans="5:5">
      <c r="E13101" s="52"/>
    </row>
    <row r="13102" spans="5:5">
      <c r="E13102" s="52"/>
    </row>
    <row r="13103" spans="5:5">
      <c r="E13103" s="52"/>
    </row>
    <row r="13104" spans="5:5">
      <c r="E13104" s="52"/>
    </row>
    <row r="13105" spans="5:5">
      <c r="E13105" s="52"/>
    </row>
    <row r="13106" spans="5:5">
      <c r="E13106" s="52"/>
    </row>
    <row r="13107" spans="5:5">
      <c r="E13107" s="52"/>
    </row>
    <row r="13108" spans="5:5">
      <c r="E13108" s="52"/>
    </row>
    <row r="13109" spans="5:5">
      <c r="E13109" s="52"/>
    </row>
    <row r="13110" spans="5:5">
      <c r="E13110" s="52"/>
    </row>
    <row r="13111" spans="5:5">
      <c r="E13111" s="52"/>
    </row>
    <row r="13112" spans="5:5">
      <c r="E13112" s="52"/>
    </row>
    <row r="13113" spans="5:5">
      <c r="E13113" s="52"/>
    </row>
    <row r="13114" spans="5:5">
      <c r="E13114" s="52"/>
    </row>
    <row r="13115" spans="5:5">
      <c r="E13115" s="52"/>
    </row>
    <row r="13116" spans="5:5">
      <c r="E13116" s="52"/>
    </row>
    <row r="13117" spans="5:5">
      <c r="E13117" s="52"/>
    </row>
    <row r="13118" spans="5:5">
      <c r="E13118" s="52"/>
    </row>
    <row r="13119" spans="5:5">
      <c r="E13119" s="52"/>
    </row>
    <row r="13120" spans="5:5">
      <c r="E13120" s="52"/>
    </row>
    <row r="13121" spans="5:5">
      <c r="E13121" s="52"/>
    </row>
    <row r="13122" spans="5:5">
      <c r="E13122" s="52"/>
    </row>
    <row r="13123" spans="5:5">
      <c r="E13123" s="52"/>
    </row>
    <row r="13124" spans="5:5">
      <c r="E13124" s="52"/>
    </row>
    <row r="13125" spans="5:5">
      <c r="E13125" s="52"/>
    </row>
    <row r="13126" spans="5:5">
      <c r="E13126" s="52"/>
    </row>
    <row r="13127" spans="5:5">
      <c r="E13127" s="52"/>
    </row>
    <row r="13128" spans="5:5">
      <c r="E13128" s="52"/>
    </row>
    <row r="13129" spans="5:5">
      <c r="E13129" s="52"/>
    </row>
    <row r="13130" spans="5:5">
      <c r="E13130" s="52"/>
    </row>
    <row r="13131" spans="5:5">
      <c r="E13131" s="52"/>
    </row>
    <row r="13132" spans="5:5">
      <c r="E13132" s="52"/>
    </row>
    <row r="13133" spans="5:5">
      <c r="E13133" s="52"/>
    </row>
    <row r="13134" spans="5:5">
      <c r="E13134" s="52"/>
    </row>
    <row r="13135" spans="5:5">
      <c r="E13135" s="52"/>
    </row>
    <row r="13136" spans="5:5">
      <c r="E13136" s="52"/>
    </row>
    <row r="13137" spans="5:5">
      <c r="E13137" s="52"/>
    </row>
    <row r="13138" spans="5:5">
      <c r="E13138" s="52"/>
    </row>
    <row r="13139" spans="5:5">
      <c r="E13139" s="52"/>
    </row>
    <row r="13140" spans="5:5">
      <c r="E13140" s="52"/>
    </row>
    <row r="13141" spans="5:5">
      <c r="E13141" s="52"/>
    </row>
    <row r="13142" spans="5:5">
      <c r="E13142" s="52"/>
    </row>
    <row r="13143" spans="5:5">
      <c r="E13143" s="52"/>
    </row>
    <row r="13144" spans="5:5">
      <c r="E13144" s="52"/>
    </row>
    <row r="13145" spans="5:5">
      <c r="E13145" s="52"/>
    </row>
    <row r="13146" spans="5:5">
      <c r="E13146" s="52"/>
    </row>
    <row r="13147" spans="5:5">
      <c r="E13147" s="52"/>
    </row>
    <row r="13148" spans="5:5">
      <c r="E13148" s="52"/>
    </row>
    <row r="13149" spans="5:5">
      <c r="E13149" s="52"/>
    </row>
    <row r="13150" spans="5:5">
      <c r="E13150" s="52"/>
    </row>
    <row r="13151" spans="5:5">
      <c r="E13151" s="52"/>
    </row>
    <row r="13152" spans="5:5">
      <c r="E13152" s="52"/>
    </row>
    <row r="13153" spans="5:5">
      <c r="E13153" s="52"/>
    </row>
    <row r="13154" spans="5:5">
      <c r="E13154" s="52"/>
    </row>
    <row r="13155" spans="5:5">
      <c r="E13155" s="52"/>
    </row>
    <row r="13156" spans="5:5">
      <c r="E13156" s="52"/>
    </row>
    <row r="13157" spans="5:5">
      <c r="E13157" s="52"/>
    </row>
    <row r="13158" spans="5:5">
      <c r="E13158" s="52"/>
    </row>
    <row r="13159" spans="5:5">
      <c r="E13159" s="52"/>
    </row>
    <row r="13160" spans="5:5">
      <c r="E13160" s="52"/>
    </row>
    <row r="13161" spans="5:5">
      <c r="E13161" s="52"/>
    </row>
    <row r="13162" spans="5:5">
      <c r="E13162" s="52"/>
    </row>
    <row r="13163" spans="5:5">
      <c r="E13163" s="52"/>
    </row>
    <row r="13164" spans="5:5">
      <c r="E13164" s="52"/>
    </row>
    <row r="13165" spans="5:5">
      <c r="E13165" s="52"/>
    </row>
    <row r="13166" spans="5:5">
      <c r="E13166" s="52"/>
    </row>
    <row r="13167" spans="5:5">
      <c r="E13167" s="52"/>
    </row>
    <row r="13168" spans="5:5">
      <c r="E13168" s="52"/>
    </row>
    <row r="13169" spans="5:5">
      <c r="E13169" s="52"/>
    </row>
    <row r="13170" spans="5:5">
      <c r="E13170" s="52"/>
    </row>
    <row r="13171" spans="5:5">
      <c r="E13171" s="52"/>
    </row>
    <row r="13172" spans="5:5">
      <c r="E13172" s="52"/>
    </row>
    <row r="13173" spans="5:5">
      <c r="E13173" s="52"/>
    </row>
    <row r="13174" spans="5:5">
      <c r="E13174" s="52"/>
    </row>
    <row r="13175" spans="5:5">
      <c r="E13175" s="52"/>
    </row>
    <row r="13176" spans="5:5">
      <c r="E13176" s="52"/>
    </row>
    <row r="13177" spans="5:5">
      <c r="E13177" s="52"/>
    </row>
    <row r="13178" spans="5:5">
      <c r="E13178" s="52"/>
    </row>
    <row r="13179" spans="5:5">
      <c r="E13179" s="52"/>
    </row>
    <row r="13180" spans="5:5">
      <c r="E13180" s="52"/>
    </row>
    <row r="13181" spans="5:5">
      <c r="E13181" s="52"/>
    </row>
    <row r="13182" spans="5:5">
      <c r="E13182" s="52"/>
    </row>
    <row r="13183" spans="5:5">
      <c r="E13183" s="52"/>
    </row>
    <row r="13184" spans="5:5">
      <c r="E13184" s="52"/>
    </row>
    <row r="13185" spans="5:5">
      <c r="E13185" s="52"/>
    </row>
    <row r="13186" spans="5:5">
      <c r="E13186" s="52"/>
    </row>
    <row r="13187" spans="5:5">
      <c r="E13187" s="52"/>
    </row>
    <row r="13188" spans="5:5">
      <c r="E13188" s="52"/>
    </row>
    <row r="13189" spans="5:5">
      <c r="E13189" s="52"/>
    </row>
    <row r="13190" spans="5:5">
      <c r="E13190" s="52"/>
    </row>
    <row r="13191" spans="5:5">
      <c r="E13191" s="52"/>
    </row>
    <row r="13192" spans="5:5">
      <c r="E13192" s="52"/>
    </row>
    <row r="13193" spans="5:5">
      <c r="E13193" s="52"/>
    </row>
    <row r="13194" spans="5:5">
      <c r="E13194" s="52"/>
    </row>
    <row r="13195" spans="5:5">
      <c r="E13195" s="52"/>
    </row>
    <row r="13196" spans="5:5">
      <c r="E13196" s="52"/>
    </row>
    <row r="13197" spans="5:5">
      <c r="E13197" s="52"/>
    </row>
    <row r="13198" spans="5:5">
      <c r="E13198" s="52"/>
    </row>
    <row r="13199" spans="5:5">
      <c r="E13199" s="52"/>
    </row>
    <row r="13200" spans="5:5">
      <c r="E13200" s="52"/>
    </row>
    <row r="13201" spans="5:5">
      <c r="E13201" s="52"/>
    </row>
    <row r="13202" spans="5:5">
      <c r="E13202" s="52"/>
    </row>
    <row r="13203" spans="5:5">
      <c r="E13203" s="52"/>
    </row>
    <row r="13204" spans="5:5">
      <c r="E13204" s="52"/>
    </row>
    <row r="13205" spans="5:5">
      <c r="E13205" s="52"/>
    </row>
    <row r="13206" spans="5:5">
      <c r="E13206" s="52"/>
    </row>
    <row r="13207" spans="5:5">
      <c r="E13207" s="52"/>
    </row>
    <row r="13208" spans="5:5">
      <c r="E13208" s="52"/>
    </row>
    <row r="13209" spans="5:5">
      <c r="E13209" s="52"/>
    </row>
    <row r="13210" spans="5:5">
      <c r="E13210" s="52"/>
    </row>
    <row r="13211" spans="5:5">
      <c r="E13211" s="52"/>
    </row>
    <row r="13212" spans="5:5">
      <c r="E13212" s="52"/>
    </row>
    <row r="13213" spans="5:5">
      <c r="E13213" s="52"/>
    </row>
    <row r="13214" spans="5:5">
      <c r="E13214" s="52"/>
    </row>
    <row r="13215" spans="5:5">
      <c r="E13215" s="52"/>
    </row>
    <row r="13216" spans="5:5">
      <c r="E13216" s="52"/>
    </row>
    <row r="13217" spans="5:5">
      <c r="E13217" s="52"/>
    </row>
    <row r="13218" spans="5:5">
      <c r="E13218" s="52"/>
    </row>
    <row r="13219" spans="5:5">
      <c r="E13219" s="52"/>
    </row>
    <row r="13220" spans="5:5">
      <c r="E13220" s="52"/>
    </row>
    <row r="13221" spans="5:5">
      <c r="E13221" s="52"/>
    </row>
    <row r="13222" spans="5:5">
      <c r="E13222" s="52"/>
    </row>
    <row r="13223" spans="5:5">
      <c r="E13223" s="52"/>
    </row>
    <row r="13224" spans="5:5">
      <c r="E13224" s="52"/>
    </row>
    <row r="13225" spans="5:5">
      <c r="E13225" s="52"/>
    </row>
    <row r="13226" spans="5:5">
      <c r="E13226" s="52"/>
    </row>
    <row r="13227" spans="5:5">
      <c r="E13227" s="52"/>
    </row>
    <row r="13228" spans="5:5">
      <c r="E13228" s="52"/>
    </row>
    <row r="13229" spans="5:5">
      <c r="E13229" s="52"/>
    </row>
    <row r="13230" spans="5:5">
      <c r="E13230" s="52"/>
    </row>
    <row r="13231" spans="5:5">
      <c r="E13231" s="52"/>
    </row>
    <row r="13232" spans="5:5">
      <c r="E13232" s="52"/>
    </row>
    <row r="13233" spans="5:5">
      <c r="E13233" s="52"/>
    </row>
    <row r="13234" spans="5:5">
      <c r="E13234" s="52"/>
    </row>
    <row r="13235" spans="5:5">
      <c r="E13235" s="52"/>
    </row>
    <row r="13236" spans="5:5">
      <c r="E13236" s="52"/>
    </row>
    <row r="13237" spans="5:5">
      <c r="E13237" s="52"/>
    </row>
    <row r="13238" spans="5:5">
      <c r="E13238" s="52"/>
    </row>
    <row r="13239" spans="5:5">
      <c r="E13239" s="52"/>
    </row>
    <row r="13240" spans="5:5">
      <c r="E13240" s="52"/>
    </row>
    <row r="13241" spans="5:5">
      <c r="E13241" s="52"/>
    </row>
    <row r="13242" spans="5:5">
      <c r="E13242" s="52"/>
    </row>
    <row r="13243" spans="5:5">
      <c r="E13243" s="52"/>
    </row>
    <row r="13244" spans="5:5">
      <c r="E13244" s="52"/>
    </row>
    <row r="13245" spans="5:5">
      <c r="E13245" s="52"/>
    </row>
    <row r="13246" spans="5:5">
      <c r="E13246" s="52"/>
    </row>
    <row r="13247" spans="5:5">
      <c r="E13247" s="52"/>
    </row>
    <row r="13248" spans="5:5">
      <c r="E13248" s="52"/>
    </row>
    <row r="13249" spans="5:5">
      <c r="E13249" s="52"/>
    </row>
    <row r="13250" spans="5:5">
      <c r="E13250" s="52"/>
    </row>
    <row r="13251" spans="5:5">
      <c r="E13251" s="52"/>
    </row>
    <row r="13252" spans="5:5">
      <c r="E13252" s="52"/>
    </row>
    <row r="13253" spans="5:5">
      <c r="E13253" s="52"/>
    </row>
    <row r="13254" spans="5:5">
      <c r="E13254" s="52"/>
    </row>
    <row r="13255" spans="5:5">
      <c r="E13255" s="52"/>
    </row>
    <row r="13256" spans="5:5">
      <c r="E13256" s="52"/>
    </row>
    <row r="13257" spans="5:5">
      <c r="E13257" s="52"/>
    </row>
    <row r="13258" spans="5:5">
      <c r="E13258" s="52"/>
    </row>
    <row r="13259" spans="5:5">
      <c r="E13259" s="52"/>
    </row>
    <row r="13260" spans="5:5">
      <c r="E13260" s="52"/>
    </row>
    <row r="13261" spans="5:5">
      <c r="E13261" s="52"/>
    </row>
    <row r="13262" spans="5:5">
      <c r="E13262" s="52"/>
    </row>
    <row r="13263" spans="5:5">
      <c r="E13263" s="52"/>
    </row>
    <row r="13264" spans="5:5">
      <c r="E13264" s="52"/>
    </row>
    <row r="13265" spans="5:5">
      <c r="E13265" s="52"/>
    </row>
    <row r="13266" spans="5:5">
      <c r="E13266" s="52"/>
    </row>
    <row r="13267" spans="5:5">
      <c r="E13267" s="52"/>
    </row>
    <row r="13268" spans="5:5">
      <c r="E13268" s="52"/>
    </row>
    <row r="13269" spans="5:5">
      <c r="E13269" s="52"/>
    </row>
    <row r="13270" spans="5:5">
      <c r="E13270" s="52"/>
    </row>
    <row r="13271" spans="5:5">
      <c r="E13271" s="52"/>
    </row>
    <row r="13272" spans="5:5">
      <c r="E13272" s="52"/>
    </row>
    <row r="13273" spans="5:5">
      <c r="E13273" s="52"/>
    </row>
    <row r="13274" spans="5:5">
      <c r="E13274" s="52"/>
    </row>
    <row r="13275" spans="5:5">
      <c r="E13275" s="52"/>
    </row>
    <row r="13276" spans="5:5">
      <c r="E13276" s="52"/>
    </row>
    <row r="13277" spans="5:5">
      <c r="E13277" s="52"/>
    </row>
    <row r="13278" spans="5:5">
      <c r="E13278" s="52"/>
    </row>
    <row r="13279" spans="5:5">
      <c r="E13279" s="52"/>
    </row>
    <row r="13280" spans="5:5">
      <c r="E13280" s="52"/>
    </row>
    <row r="13281" spans="5:5">
      <c r="E13281" s="52"/>
    </row>
    <row r="13282" spans="5:5">
      <c r="E13282" s="52"/>
    </row>
    <row r="13283" spans="5:5">
      <c r="E13283" s="52"/>
    </row>
    <row r="13284" spans="5:5">
      <c r="E13284" s="52"/>
    </row>
    <row r="13285" spans="5:5">
      <c r="E13285" s="52"/>
    </row>
    <row r="13286" spans="5:5">
      <c r="E13286" s="52"/>
    </row>
    <row r="13287" spans="5:5">
      <c r="E13287" s="52"/>
    </row>
    <row r="13288" spans="5:5">
      <c r="E13288" s="52"/>
    </row>
    <row r="13289" spans="5:5">
      <c r="E13289" s="52"/>
    </row>
    <row r="13290" spans="5:5">
      <c r="E13290" s="52"/>
    </row>
    <row r="13291" spans="5:5">
      <c r="E13291" s="52"/>
    </row>
    <row r="13292" spans="5:5">
      <c r="E13292" s="52"/>
    </row>
    <row r="13293" spans="5:5">
      <c r="E13293" s="52"/>
    </row>
    <row r="13294" spans="5:5">
      <c r="E13294" s="52"/>
    </row>
    <row r="13295" spans="5:5">
      <c r="E13295" s="52"/>
    </row>
    <row r="13296" spans="5:5">
      <c r="E13296" s="52"/>
    </row>
    <row r="13297" spans="5:5">
      <c r="E13297" s="52"/>
    </row>
    <row r="13298" spans="5:5">
      <c r="E13298" s="52"/>
    </row>
    <row r="13299" spans="5:5">
      <c r="E13299" s="52"/>
    </row>
    <row r="13300" spans="5:5">
      <c r="E13300" s="52"/>
    </row>
    <row r="13301" spans="5:5">
      <c r="E13301" s="52"/>
    </row>
    <row r="13302" spans="5:5">
      <c r="E13302" s="52"/>
    </row>
    <row r="13303" spans="5:5">
      <c r="E13303" s="52"/>
    </row>
    <row r="13304" spans="5:5">
      <c r="E13304" s="52"/>
    </row>
    <row r="13305" spans="5:5">
      <c r="E13305" s="52"/>
    </row>
    <row r="13306" spans="5:5">
      <c r="E13306" s="52"/>
    </row>
    <row r="13307" spans="5:5">
      <c r="E13307" s="52"/>
    </row>
    <row r="13308" spans="5:5">
      <c r="E13308" s="52"/>
    </row>
    <row r="13309" spans="5:5">
      <c r="E13309" s="52"/>
    </row>
    <row r="13310" spans="5:5">
      <c r="E13310" s="52"/>
    </row>
    <row r="13311" spans="5:5">
      <c r="E13311" s="52"/>
    </row>
    <row r="13312" spans="5:5">
      <c r="E13312" s="52"/>
    </row>
    <row r="13313" spans="5:5">
      <c r="E13313" s="52"/>
    </row>
    <row r="13314" spans="5:5">
      <c r="E13314" s="52"/>
    </row>
    <row r="13315" spans="5:5">
      <c r="E13315" s="52"/>
    </row>
    <row r="13316" spans="5:5">
      <c r="E13316" s="52"/>
    </row>
    <row r="13317" spans="5:5">
      <c r="E13317" s="52"/>
    </row>
    <row r="13318" spans="5:5">
      <c r="E13318" s="52"/>
    </row>
    <row r="13319" spans="5:5">
      <c r="E13319" s="52"/>
    </row>
    <row r="13320" spans="5:5">
      <c r="E13320" s="52"/>
    </row>
    <row r="13321" spans="5:5">
      <c r="E13321" s="52"/>
    </row>
    <row r="13322" spans="5:5">
      <c r="E13322" s="52"/>
    </row>
    <row r="13323" spans="5:5">
      <c r="E13323" s="52"/>
    </row>
    <row r="13324" spans="5:5">
      <c r="E13324" s="52"/>
    </row>
    <row r="13325" spans="5:5">
      <c r="E13325" s="52"/>
    </row>
    <row r="13326" spans="5:5">
      <c r="E13326" s="52"/>
    </row>
    <row r="13327" spans="5:5">
      <c r="E13327" s="52"/>
    </row>
    <row r="13328" spans="5:5">
      <c r="E13328" s="52"/>
    </row>
    <row r="13329" spans="5:5">
      <c r="E13329" s="52"/>
    </row>
    <row r="13330" spans="5:5">
      <c r="E13330" s="52"/>
    </row>
    <row r="13331" spans="5:5">
      <c r="E13331" s="52"/>
    </row>
    <row r="13332" spans="5:5">
      <c r="E13332" s="52"/>
    </row>
    <row r="13333" spans="5:5">
      <c r="E13333" s="52"/>
    </row>
    <row r="13334" spans="5:5">
      <c r="E13334" s="52"/>
    </row>
    <row r="13335" spans="5:5">
      <c r="E13335" s="52"/>
    </row>
    <row r="13336" spans="5:5">
      <c r="E13336" s="52"/>
    </row>
    <row r="13337" spans="5:5">
      <c r="E13337" s="52"/>
    </row>
    <row r="13338" spans="5:5">
      <c r="E13338" s="52"/>
    </row>
    <row r="13339" spans="5:5">
      <c r="E13339" s="52"/>
    </row>
    <row r="13340" spans="5:5">
      <c r="E13340" s="52"/>
    </row>
    <row r="13341" spans="5:5">
      <c r="E13341" s="52"/>
    </row>
    <row r="13342" spans="5:5">
      <c r="E13342" s="52"/>
    </row>
    <row r="13343" spans="5:5">
      <c r="E13343" s="52"/>
    </row>
    <row r="13344" spans="5:5">
      <c r="E13344" s="52"/>
    </row>
    <row r="13345" spans="5:5">
      <c r="E13345" s="52"/>
    </row>
    <row r="13346" spans="5:5">
      <c r="E13346" s="52"/>
    </row>
    <row r="13347" spans="5:5">
      <c r="E13347" s="52"/>
    </row>
    <row r="13348" spans="5:5">
      <c r="E13348" s="52"/>
    </row>
    <row r="13349" spans="5:5">
      <c r="E13349" s="52"/>
    </row>
    <row r="13350" spans="5:5">
      <c r="E13350" s="52"/>
    </row>
    <row r="13351" spans="5:5">
      <c r="E13351" s="52"/>
    </row>
    <row r="13352" spans="5:5">
      <c r="E13352" s="52"/>
    </row>
    <row r="13353" spans="5:5">
      <c r="E13353" s="52"/>
    </row>
    <row r="13354" spans="5:5">
      <c r="E13354" s="52"/>
    </row>
    <row r="13355" spans="5:5">
      <c r="E13355" s="52"/>
    </row>
    <row r="13356" spans="5:5">
      <c r="E13356" s="52"/>
    </row>
    <row r="13357" spans="5:5">
      <c r="E13357" s="52"/>
    </row>
    <row r="13358" spans="5:5">
      <c r="E13358" s="52"/>
    </row>
    <row r="13359" spans="5:5">
      <c r="E13359" s="52"/>
    </row>
    <row r="13360" spans="5:5">
      <c r="E13360" s="52"/>
    </row>
    <row r="13361" spans="5:5">
      <c r="E13361" s="52"/>
    </row>
    <row r="13362" spans="5:5">
      <c r="E13362" s="52"/>
    </row>
    <row r="13363" spans="5:5">
      <c r="E13363" s="52"/>
    </row>
    <row r="13364" spans="5:5">
      <c r="E13364" s="52"/>
    </row>
    <row r="13365" spans="5:5">
      <c r="E13365" s="52"/>
    </row>
    <row r="13366" spans="5:5">
      <c r="E13366" s="52"/>
    </row>
    <row r="13367" spans="5:5">
      <c r="E13367" s="52"/>
    </row>
    <row r="13368" spans="5:5">
      <c r="E13368" s="52"/>
    </row>
    <row r="13369" spans="5:5">
      <c r="E13369" s="52"/>
    </row>
    <row r="13370" spans="5:5">
      <c r="E13370" s="52"/>
    </row>
    <row r="13371" spans="5:5">
      <c r="E13371" s="52"/>
    </row>
    <row r="13372" spans="5:5">
      <c r="E13372" s="52"/>
    </row>
    <row r="13373" spans="5:5">
      <c r="E13373" s="52"/>
    </row>
    <row r="13374" spans="5:5">
      <c r="E13374" s="52"/>
    </row>
    <row r="13375" spans="5:5">
      <c r="E13375" s="52"/>
    </row>
    <row r="13376" spans="5:5">
      <c r="E13376" s="52"/>
    </row>
    <row r="13377" spans="5:5">
      <c r="E13377" s="52"/>
    </row>
    <row r="13378" spans="5:5">
      <c r="E13378" s="52"/>
    </row>
    <row r="13379" spans="5:5">
      <c r="E13379" s="52"/>
    </row>
    <row r="13380" spans="5:5">
      <c r="E13380" s="52"/>
    </row>
    <row r="13381" spans="5:5">
      <c r="E13381" s="52"/>
    </row>
    <row r="13382" spans="5:5">
      <c r="E13382" s="52"/>
    </row>
    <row r="13383" spans="5:5">
      <c r="E13383" s="52"/>
    </row>
    <row r="13384" spans="5:5">
      <c r="E13384" s="52"/>
    </row>
    <row r="13385" spans="5:5">
      <c r="E13385" s="52"/>
    </row>
    <row r="13386" spans="5:5">
      <c r="E13386" s="52"/>
    </row>
    <row r="13387" spans="5:5">
      <c r="E13387" s="52"/>
    </row>
    <row r="13388" spans="5:5">
      <c r="E13388" s="52"/>
    </row>
    <row r="13389" spans="5:5">
      <c r="E13389" s="52"/>
    </row>
    <row r="13390" spans="5:5">
      <c r="E13390" s="52"/>
    </row>
    <row r="13391" spans="5:5">
      <c r="E13391" s="52"/>
    </row>
    <row r="13392" spans="5:5">
      <c r="E13392" s="52"/>
    </row>
    <row r="13393" spans="5:5">
      <c r="E13393" s="52"/>
    </row>
    <row r="13394" spans="5:5">
      <c r="E13394" s="52"/>
    </row>
    <row r="13395" spans="5:5">
      <c r="E13395" s="52"/>
    </row>
    <row r="13396" spans="5:5">
      <c r="E13396" s="52"/>
    </row>
    <row r="13397" spans="5:5">
      <c r="E13397" s="52"/>
    </row>
    <row r="13398" spans="5:5">
      <c r="E13398" s="52"/>
    </row>
    <row r="13399" spans="5:5">
      <c r="E13399" s="52"/>
    </row>
    <row r="13400" spans="5:5">
      <c r="E13400" s="52"/>
    </row>
    <row r="13401" spans="5:5">
      <c r="E13401" s="52"/>
    </row>
    <row r="13402" spans="5:5">
      <c r="E13402" s="52"/>
    </row>
    <row r="13403" spans="5:5">
      <c r="E13403" s="52"/>
    </row>
    <row r="13404" spans="5:5">
      <c r="E13404" s="52"/>
    </row>
    <row r="13405" spans="5:5">
      <c r="E13405" s="52"/>
    </row>
    <row r="13406" spans="5:5">
      <c r="E13406" s="52"/>
    </row>
    <row r="13407" spans="5:5">
      <c r="E13407" s="52"/>
    </row>
    <row r="13408" spans="5:5">
      <c r="E13408" s="52"/>
    </row>
    <row r="13409" spans="5:5">
      <c r="E13409" s="52"/>
    </row>
    <row r="13410" spans="5:5">
      <c r="E13410" s="52"/>
    </row>
    <row r="13411" spans="5:5">
      <c r="E13411" s="52"/>
    </row>
    <row r="13412" spans="5:5">
      <c r="E13412" s="52"/>
    </row>
    <row r="13413" spans="5:5">
      <c r="E13413" s="52"/>
    </row>
    <row r="13414" spans="5:5">
      <c r="E13414" s="52"/>
    </row>
    <row r="13415" spans="5:5">
      <c r="E13415" s="52"/>
    </row>
    <row r="13416" spans="5:5">
      <c r="E13416" s="52"/>
    </row>
    <row r="13417" spans="5:5">
      <c r="E13417" s="52"/>
    </row>
    <row r="13418" spans="5:5">
      <c r="E13418" s="52"/>
    </row>
    <row r="13419" spans="5:5">
      <c r="E13419" s="52"/>
    </row>
    <row r="13420" spans="5:5">
      <c r="E13420" s="52"/>
    </row>
    <row r="13421" spans="5:5">
      <c r="E13421" s="52"/>
    </row>
    <row r="13422" spans="5:5">
      <c r="E13422" s="52"/>
    </row>
    <row r="13423" spans="5:5">
      <c r="E13423" s="52"/>
    </row>
    <row r="13424" spans="5:5">
      <c r="E13424" s="52"/>
    </row>
    <row r="13425" spans="5:5">
      <c r="E13425" s="52"/>
    </row>
    <row r="13426" spans="5:5">
      <c r="E13426" s="52"/>
    </row>
    <row r="13427" spans="5:5">
      <c r="E13427" s="52"/>
    </row>
    <row r="13428" spans="5:5">
      <c r="E13428" s="52"/>
    </row>
    <row r="13429" spans="5:5">
      <c r="E13429" s="52"/>
    </row>
    <row r="13430" spans="5:5">
      <c r="E13430" s="52"/>
    </row>
    <row r="13431" spans="5:5">
      <c r="E13431" s="52"/>
    </row>
    <row r="13432" spans="5:5">
      <c r="E13432" s="52"/>
    </row>
    <row r="13433" spans="5:5">
      <c r="E13433" s="52"/>
    </row>
    <row r="13434" spans="5:5">
      <c r="E13434" s="52"/>
    </row>
    <row r="13435" spans="5:5">
      <c r="E13435" s="52"/>
    </row>
    <row r="13436" spans="5:5">
      <c r="E13436" s="52"/>
    </row>
    <row r="13437" spans="5:5">
      <c r="E13437" s="52"/>
    </row>
    <row r="13438" spans="5:5">
      <c r="E13438" s="52"/>
    </row>
    <row r="13439" spans="5:5">
      <c r="E13439" s="52"/>
    </row>
    <row r="13440" spans="5:5">
      <c r="E13440" s="52"/>
    </row>
    <row r="13441" spans="5:5">
      <c r="E13441" s="52"/>
    </row>
    <row r="13442" spans="5:5">
      <c r="E13442" s="52"/>
    </row>
    <row r="13443" spans="5:5">
      <c r="E13443" s="52"/>
    </row>
    <row r="13444" spans="5:5">
      <c r="E13444" s="52"/>
    </row>
    <row r="13445" spans="5:5">
      <c r="E13445" s="52"/>
    </row>
    <row r="13446" spans="5:5">
      <c r="E13446" s="52"/>
    </row>
    <row r="13447" spans="5:5">
      <c r="E13447" s="52"/>
    </row>
    <row r="13448" spans="5:5">
      <c r="E13448" s="52"/>
    </row>
    <row r="13449" spans="5:5">
      <c r="E13449" s="52"/>
    </row>
    <row r="13450" spans="5:5">
      <c r="E13450" s="52"/>
    </row>
    <row r="13451" spans="5:5">
      <c r="E13451" s="52"/>
    </row>
    <row r="13452" spans="5:5">
      <c r="E13452" s="52"/>
    </row>
    <row r="13453" spans="5:5">
      <c r="E13453" s="52"/>
    </row>
    <row r="13454" spans="5:5">
      <c r="E13454" s="52"/>
    </row>
    <row r="13455" spans="5:5">
      <c r="E13455" s="52"/>
    </row>
    <row r="13456" spans="5:5">
      <c r="E13456" s="52"/>
    </row>
    <row r="13457" spans="5:5">
      <c r="E13457" s="52"/>
    </row>
    <row r="13458" spans="5:5">
      <c r="E13458" s="52"/>
    </row>
    <row r="13459" spans="5:5">
      <c r="E13459" s="52"/>
    </row>
    <row r="13460" spans="5:5">
      <c r="E13460" s="52"/>
    </row>
    <row r="13461" spans="5:5">
      <c r="E13461" s="52"/>
    </row>
    <row r="13462" spans="5:5">
      <c r="E13462" s="52"/>
    </row>
    <row r="13463" spans="5:5">
      <c r="E13463" s="52"/>
    </row>
    <row r="13464" spans="5:5">
      <c r="E13464" s="52"/>
    </row>
    <row r="13465" spans="5:5">
      <c r="E13465" s="52"/>
    </row>
    <row r="13466" spans="5:5">
      <c r="E13466" s="52"/>
    </row>
    <row r="13467" spans="5:5">
      <c r="E13467" s="52"/>
    </row>
    <row r="13468" spans="5:5">
      <c r="E13468" s="52"/>
    </row>
    <row r="13469" spans="5:5">
      <c r="E13469" s="52"/>
    </row>
    <row r="13470" spans="5:5">
      <c r="E13470" s="52"/>
    </row>
    <row r="13471" spans="5:5">
      <c r="E13471" s="52"/>
    </row>
    <row r="13472" spans="5:5">
      <c r="E13472" s="52"/>
    </row>
    <row r="13473" spans="5:5">
      <c r="E13473" s="52"/>
    </row>
    <row r="13474" spans="5:5">
      <c r="E13474" s="52"/>
    </row>
    <row r="13475" spans="5:5">
      <c r="E13475" s="52"/>
    </row>
    <row r="13476" spans="5:5">
      <c r="E13476" s="52"/>
    </row>
    <row r="13477" spans="5:5">
      <c r="E13477" s="52"/>
    </row>
    <row r="13478" spans="5:5">
      <c r="E13478" s="52"/>
    </row>
    <row r="13479" spans="5:5">
      <c r="E13479" s="52"/>
    </row>
    <row r="13480" spans="5:5">
      <c r="E13480" s="52"/>
    </row>
    <row r="13481" spans="5:5">
      <c r="E13481" s="52"/>
    </row>
    <row r="13482" spans="5:5">
      <c r="E13482" s="52"/>
    </row>
    <row r="13483" spans="5:5">
      <c r="E13483" s="52"/>
    </row>
    <row r="13484" spans="5:5">
      <c r="E13484" s="52"/>
    </row>
    <row r="13485" spans="5:5">
      <c r="E13485" s="52"/>
    </row>
    <row r="13486" spans="5:5">
      <c r="E13486" s="52"/>
    </row>
    <row r="13487" spans="5:5">
      <c r="E13487" s="52"/>
    </row>
    <row r="13488" spans="5:5">
      <c r="E13488" s="52"/>
    </row>
    <row r="13489" spans="5:5">
      <c r="E13489" s="52"/>
    </row>
    <row r="13490" spans="5:5">
      <c r="E13490" s="52"/>
    </row>
    <row r="13491" spans="5:5">
      <c r="E13491" s="52"/>
    </row>
    <row r="13492" spans="5:5">
      <c r="E13492" s="52"/>
    </row>
    <row r="13493" spans="5:5">
      <c r="E13493" s="52"/>
    </row>
    <row r="13494" spans="5:5">
      <c r="E13494" s="52"/>
    </row>
    <row r="13495" spans="5:5">
      <c r="E13495" s="52"/>
    </row>
    <row r="13496" spans="5:5">
      <c r="E13496" s="52"/>
    </row>
    <row r="13497" spans="5:5">
      <c r="E13497" s="52"/>
    </row>
    <row r="13498" spans="5:5">
      <c r="E13498" s="52"/>
    </row>
    <row r="13499" spans="5:5">
      <c r="E13499" s="52"/>
    </row>
    <row r="13500" spans="5:5">
      <c r="E13500" s="52"/>
    </row>
    <row r="13501" spans="5:5">
      <c r="E13501" s="52"/>
    </row>
    <row r="13502" spans="5:5">
      <c r="E13502" s="52"/>
    </row>
    <row r="13503" spans="5:5">
      <c r="E13503" s="52"/>
    </row>
    <row r="13504" spans="5:5">
      <c r="E13504" s="52"/>
    </row>
    <row r="13505" spans="5:5">
      <c r="E13505" s="52"/>
    </row>
    <row r="13506" spans="5:5">
      <c r="E13506" s="52"/>
    </row>
    <row r="13507" spans="5:5">
      <c r="E13507" s="52"/>
    </row>
    <row r="13508" spans="5:5">
      <c r="E13508" s="52"/>
    </row>
    <row r="13509" spans="5:5">
      <c r="E13509" s="52"/>
    </row>
    <row r="13510" spans="5:5">
      <c r="E13510" s="52"/>
    </row>
    <row r="13511" spans="5:5">
      <c r="E13511" s="52"/>
    </row>
    <row r="13512" spans="5:5">
      <c r="E13512" s="52"/>
    </row>
    <row r="13513" spans="5:5">
      <c r="E13513" s="52"/>
    </row>
    <row r="13514" spans="5:5">
      <c r="E13514" s="52"/>
    </row>
    <row r="13515" spans="5:5">
      <c r="E13515" s="52"/>
    </row>
    <row r="13516" spans="5:5">
      <c r="E13516" s="52"/>
    </row>
    <row r="13517" spans="5:5">
      <c r="E13517" s="52"/>
    </row>
    <row r="13518" spans="5:5">
      <c r="E13518" s="52"/>
    </row>
    <row r="13519" spans="5:5">
      <c r="E13519" s="52"/>
    </row>
    <row r="13520" spans="5:5">
      <c r="E13520" s="52"/>
    </row>
    <row r="13521" spans="5:5">
      <c r="E13521" s="52"/>
    </row>
    <row r="13522" spans="5:5">
      <c r="E13522" s="52"/>
    </row>
    <row r="13523" spans="5:5">
      <c r="E13523" s="52"/>
    </row>
    <row r="13524" spans="5:5">
      <c r="E13524" s="52"/>
    </row>
    <row r="13525" spans="5:5">
      <c r="E13525" s="52"/>
    </row>
    <row r="13526" spans="5:5">
      <c r="E13526" s="52"/>
    </row>
    <row r="13527" spans="5:5">
      <c r="E13527" s="52"/>
    </row>
    <row r="13528" spans="5:5">
      <c r="E13528" s="52"/>
    </row>
    <row r="13529" spans="5:5">
      <c r="E13529" s="52"/>
    </row>
    <row r="13530" spans="5:5">
      <c r="E13530" s="52"/>
    </row>
    <row r="13531" spans="5:5">
      <c r="E13531" s="52"/>
    </row>
    <row r="13532" spans="5:5">
      <c r="E13532" s="52"/>
    </row>
    <row r="13533" spans="5:5">
      <c r="E13533" s="52"/>
    </row>
    <row r="13534" spans="5:5">
      <c r="E13534" s="52"/>
    </row>
    <row r="13535" spans="5:5">
      <c r="E13535" s="52"/>
    </row>
    <row r="13536" spans="5:5">
      <c r="E13536" s="52"/>
    </row>
    <row r="13537" spans="5:5">
      <c r="E13537" s="52"/>
    </row>
    <row r="13538" spans="5:5">
      <c r="E13538" s="52"/>
    </row>
    <row r="13539" spans="5:5">
      <c r="E13539" s="52"/>
    </row>
    <row r="13540" spans="5:5">
      <c r="E13540" s="52"/>
    </row>
    <row r="13541" spans="5:5">
      <c r="E13541" s="52"/>
    </row>
    <row r="13542" spans="5:5">
      <c r="E13542" s="52"/>
    </row>
    <row r="13543" spans="5:5">
      <c r="E13543" s="52"/>
    </row>
    <row r="13544" spans="5:5">
      <c r="E13544" s="52"/>
    </row>
    <row r="13545" spans="5:5">
      <c r="E13545" s="52"/>
    </row>
    <row r="13546" spans="5:5">
      <c r="E13546" s="52"/>
    </row>
    <row r="13547" spans="5:5">
      <c r="E13547" s="52"/>
    </row>
    <row r="13548" spans="5:5">
      <c r="E13548" s="52"/>
    </row>
    <row r="13549" spans="5:5">
      <c r="E13549" s="52"/>
    </row>
    <row r="13550" spans="5:5">
      <c r="E13550" s="52"/>
    </row>
    <row r="13551" spans="5:5">
      <c r="E13551" s="52"/>
    </row>
    <row r="13552" spans="5:5">
      <c r="E13552" s="52"/>
    </row>
    <row r="13553" spans="5:5">
      <c r="E13553" s="52"/>
    </row>
    <row r="13554" spans="5:5">
      <c r="E13554" s="52"/>
    </row>
    <row r="13555" spans="5:5">
      <c r="E13555" s="52"/>
    </row>
    <row r="13556" spans="5:5">
      <c r="E13556" s="52"/>
    </row>
    <row r="13557" spans="5:5">
      <c r="E13557" s="52"/>
    </row>
    <row r="13558" spans="5:5">
      <c r="E13558" s="52"/>
    </row>
    <row r="13559" spans="5:5">
      <c r="E13559" s="52"/>
    </row>
    <row r="13560" spans="5:5">
      <c r="E13560" s="52"/>
    </row>
    <row r="13561" spans="5:5">
      <c r="E13561" s="52"/>
    </row>
    <row r="13562" spans="5:5">
      <c r="E13562" s="52"/>
    </row>
    <row r="13563" spans="5:5">
      <c r="E13563" s="52"/>
    </row>
    <row r="13564" spans="5:5">
      <c r="E13564" s="52"/>
    </row>
    <row r="13565" spans="5:5">
      <c r="E13565" s="52"/>
    </row>
    <row r="13566" spans="5:5">
      <c r="E13566" s="52"/>
    </row>
    <row r="13567" spans="5:5">
      <c r="E13567" s="52"/>
    </row>
    <row r="13568" spans="5:5">
      <c r="E13568" s="52"/>
    </row>
    <row r="13569" spans="5:5">
      <c r="E13569" s="52"/>
    </row>
    <row r="13570" spans="5:5">
      <c r="E13570" s="52"/>
    </row>
    <row r="13571" spans="5:5">
      <c r="E13571" s="52"/>
    </row>
    <row r="13572" spans="5:5">
      <c r="E13572" s="52"/>
    </row>
    <row r="13573" spans="5:5">
      <c r="E13573" s="52"/>
    </row>
    <row r="13574" spans="5:5">
      <c r="E13574" s="52"/>
    </row>
    <row r="13575" spans="5:5">
      <c r="E13575" s="52"/>
    </row>
    <row r="13576" spans="5:5">
      <c r="E13576" s="52"/>
    </row>
    <row r="13577" spans="5:5">
      <c r="E13577" s="52"/>
    </row>
    <row r="13578" spans="5:5">
      <c r="E13578" s="52"/>
    </row>
    <row r="13579" spans="5:5">
      <c r="E13579" s="52"/>
    </row>
    <row r="13580" spans="5:5">
      <c r="E13580" s="52"/>
    </row>
    <row r="13581" spans="5:5">
      <c r="E13581" s="52"/>
    </row>
    <row r="13582" spans="5:5">
      <c r="E13582" s="52"/>
    </row>
    <row r="13583" spans="5:5">
      <c r="E13583" s="52"/>
    </row>
    <row r="13584" spans="5:5">
      <c r="E13584" s="52"/>
    </row>
    <row r="13585" spans="5:5">
      <c r="E13585" s="52"/>
    </row>
    <row r="13586" spans="5:5">
      <c r="E13586" s="52"/>
    </row>
    <row r="13587" spans="5:5">
      <c r="E13587" s="52"/>
    </row>
    <row r="13588" spans="5:5">
      <c r="E13588" s="52"/>
    </row>
    <row r="13589" spans="5:5">
      <c r="E13589" s="52"/>
    </row>
    <row r="13590" spans="5:5">
      <c r="E13590" s="52"/>
    </row>
    <row r="13591" spans="5:5">
      <c r="E13591" s="52"/>
    </row>
    <row r="13592" spans="5:5">
      <c r="E13592" s="52"/>
    </row>
    <row r="13593" spans="5:5">
      <c r="E13593" s="52"/>
    </row>
    <row r="13594" spans="5:5">
      <c r="E13594" s="52"/>
    </row>
    <row r="13595" spans="5:5">
      <c r="E13595" s="52"/>
    </row>
    <row r="13596" spans="5:5">
      <c r="E13596" s="52"/>
    </row>
    <row r="13597" spans="5:5">
      <c r="E13597" s="52"/>
    </row>
    <row r="13598" spans="5:5">
      <c r="E13598" s="52"/>
    </row>
    <row r="13599" spans="5:5">
      <c r="E13599" s="52"/>
    </row>
    <row r="13600" spans="5:5">
      <c r="E13600" s="52"/>
    </row>
    <row r="13601" spans="5:5">
      <c r="E13601" s="52"/>
    </row>
    <row r="13602" spans="5:5">
      <c r="E13602" s="52"/>
    </row>
    <row r="13603" spans="5:5">
      <c r="E13603" s="52"/>
    </row>
    <row r="13604" spans="5:5">
      <c r="E13604" s="52"/>
    </row>
    <row r="13605" spans="5:5">
      <c r="E13605" s="52"/>
    </row>
    <row r="13606" spans="5:5">
      <c r="E13606" s="52"/>
    </row>
    <row r="13607" spans="5:5">
      <c r="E13607" s="52"/>
    </row>
    <row r="13608" spans="5:5">
      <c r="E13608" s="52"/>
    </row>
    <row r="13609" spans="5:5">
      <c r="E13609" s="52"/>
    </row>
    <row r="13610" spans="5:5">
      <c r="E13610" s="52"/>
    </row>
    <row r="13611" spans="5:5">
      <c r="E13611" s="52"/>
    </row>
    <row r="13612" spans="5:5">
      <c r="E13612" s="52"/>
    </row>
    <row r="13613" spans="5:5">
      <c r="E13613" s="52"/>
    </row>
    <row r="13614" spans="5:5">
      <c r="E13614" s="52"/>
    </row>
    <row r="13615" spans="5:5">
      <c r="E13615" s="52"/>
    </row>
    <row r="13616" spans="5:5">
      <c r="E13616" s="52"/>
    </row>
    <row r="13617" spans="5:5">
      <c r="E13617" s="52"/>
    </row>
    <row r="13618" spans="5:5">
      <c r="E13618" s="52"/>
    </row>
    <row r="13619" spans="5:5">
      <c r="E13619" s="52"/>
    </row>
    <row r="13620" spans="5:5">
      <c r="E13620" s="52"/>
    </row>
    <row r="13621" spans="5:5">
      <c r="E13621" s="52"/>
    </row>
    <row r="13622" spans="5:5">
      <c r="E13622" s="52"/>
    </row>
    <row r="13623" spans="5:5">
      <c r="E13623" s="52"/>
    </row>
    <row r="13624" spans="5:5">
      <c r="E13624" s="52"/>
    </row>
    <row r="13625" spans="5:5">
      <c r="E13625" s="52"/>
    </row>
    <row r="13626" spans="5:5">
      <c r="E13626" s="52"/>
    </row>
    <row r="13627" spans="5:5">
      <c r="E13627" s="52"/>
    </row>
    <row r="13628" spans="5:5">
      <c r="E13628" s="52"/>
    </row>
    <row r="13629" spans="5:5">
      <c r="E13629" s="52"/>
    </row>
    <row r="13630" spans="5:5">
      <c r="E13630" s="52"/>
    </row>
    <row r="13631" spans="5:5">
      <c r="E13631" s="52"/>
    </row>
    <row r="13632" spans="5:5">
      <c r="E13632" s="52"/>
    </row>
    <row r="13633" spans="5:5">
      <c r="E13633" s="52"/>
    </row>
    <row r="13634" spans="5:5">
      <c r="E13634" s="52"/>
    </row>
    <row r="13635" spans="5:5">
      <c r="E13635" s="52"/>
    </row>
    <row r="13636" spans="5:5">
      <c r="E13636" s="52"/>
    </row>
    <row r="13637" spans="5:5">
      <c r="E13637" s="52"/>
    </row>
    <row r="13638" spans="5:5">
      <c r="E13638" s="52"/>
    </row>
    <row r="13639" spans="5:5">
      <c r="E13639" s="52"/>
    </row>
    <row r="13640" spans="5:5">
      <c r="E13640" s="52"/>
    </row>
    <row r="13641" spans="5:5">
      <c r="E13641" s="52"/>
    </row>
    <row r="13642" spans="5:5">
      <c r="E13642" s="52"/>
    </row>
    <row r="13643" spans="5:5">
      <c r="E13643" s="52"/>
    </row>
    <row r="13644" spans="5:5">
      <c r="E13644" s="52"/>
    </row>
    <row r="13645" spans="5:5">
      <c r="E13645" s="52"/>
    </row>
    <row r="13646" spans="5:5">
      <c r="E13646" s="52"/>
    </row>
    <row r="13647" spans="5:5">
      <c r="E13647" s="52"/>
    </row>
    <row r="13648" spans="5:5">
      <c r="E13648" s="52"/>
    </row>
    <row r="13649" spans="5:5">
      <c r="E13649" s="52"/>
    </row>
    <row r="13650" spans="5:5">
      <c r="E13650" s="52"/>
    </row>
    <row r="13651" spans="5:5">
      <c r="E13651" s="52"/>
    </row>
    <row r="13652" spans="5:5">
      <c r="E13652" s="52"/>
    </row>
    <row r="13653" spans="5:5">
      <c r="E13653" s="52"/>
    </row>
    <row r="13654" spans="5:5">
      <c r="E13654" s="52"/>
    </row>
    <row r="13655" spans="5:5">
      <c r="E13655" s="52"/>
    </row>
    <row r="13656" spans="5:5">
      <c r="E13656" s="52"/>
    </row>
    <row r="13657" spans="5:5">
      <c r="E13657" s="52"/>
    </row>
    <row r="13658" spans="5:5">
      <c r="E13658" s="52"/>
    </row>
    <row r="13659" spans="5:5">
      <c r="E13659" s="52"/>
    </row>
    <row r="13660" spans="5:5">
      <c r="E13660" s="52"/>
    </row>
    <row r="13661" spans="5:5">
      <c r="E13661" s="52"/>
    </row>
    <row r="13662" spans="5:5">
      <c r="E13662" s="52"/>
    </row>
    <row r="13663" spans="5:5">
      <c r="E13663" s="52"/>
    </row>
    <row r="13664" spans="5:5">
      <c r="E13664" s="52"/>
    </row>
    <row r="13665" spans="5:5">
      <c r="E13665" s="52"/>
    </row>
    <row r="13666" spans="5:5">
      <c r="E13666" s="52"/>
    </row>
    <row r="13667" spans="5:5">
      <c r="E13667" s="52"/>
    </row>
    <row r="13668" spans="5:5">
      <c r="E13668" s="52"/>
    </row>
    <row r="13669" spans="5:5">
      <c r="E13669" s="52"/>
    </row>
    <row r="13670" spans="5:5">
      <c r="E13670" s="52"/>
    </row>
    <row r="13671" spans="5:5">
      <c r="E13671" s="52"/>
    </row>
    <row r="13672" spans="5:5">
      <c r="E13672" s="52"/>
    </row>
    <row r="13673" spans="5:5">
      <c r="E13673" s="52"/>
    </row>
    <row r="13674" spans="5:5">
      <c r="E13674" s="52"/>
    </row>
    <row r="13675" spans="5:5">
      <c r="E13675" s="52"/>
    </row>
    <row r="13676" spans="5:5">
      <c r="E13676" s="52"/>
    </row>
    <row r="13677" spans="5:5">
      <c r="E13677" s="52"/>
    </row>
    <row r="13678" spans="5:5">
      <c r="E13678" s="52"/>
    </row>
    <row r="13679" spans="5:5">
      <c r="E13679" s="52"/>
    </row>
    <row r="13680" spans="5:5">
      <c r="E13680" s="52"/>
    </row>
    <row r="13681" spans="5:5">
      <c r="E13681" s="52"/>
    </row>
    <row r="13682" spans="5:5">
      <c r="E13682" s="52"/>
    </row>
    <row r="13683" spans="5:5">
      <c r="E13683" s="52"/>
    </row>
    <row r="13684" spans="5:5">
      <c r="E13684" s="52"/>
    </row>
    <row r="13685" spans="5:5">
      <c r="E13685" s="52"/>
    </row>
    <row r="13686" spans="5:5">
      <c r="E13686" s="52"/>
    </row>
    <row r="13687" spans="5:5">
      <c r="E13687" s="52"/>
    </row>
    <row r="13688" spans="5:5">
      <c r="E13688" s="52"/>
    </row>
    <row r="13689" spans="5:5">
      <c r="E13689" s="52"/>
    </row>
    <row r="13690" spans="5:5">
      <c r="E13690" s="52"/>
    </row>
    <row r="13691" spans="5:5">
      <c r="E13691" s="52"/>
    </row>
    <row r="13692" spans="5:5">
      <c r="E13692" s="52"/>
    </row>
    <row r="13693" spans="5:5">
      <c r="E13693" s="52"/>
    </row>
    <row r="13694" spans="5:5">
      <c r="E13694" s="52"/>
    </row>
    <row r="13695" spans="5:5">
      <c r="E13695" s="52"/>
    </row>
    <row r="13696" spans="5:5">
      <c r="E13696" s="52"/>
    </row>
    <row r="13697" spans="5:5">
      <c r="E13697" s="52"/>
    </row>
    <row r="13698" spans="5:5">
      <c r="E13698" s="52"/>
    </row>
    <row r="13699" spans="5:5">
      <c r="E13699" s="52"/>
    </row>
    <row r="13700" spans="5:5">
      <c r="E13700" s="52"/>
    </row>
    <row r="13701" spans="5:5">
      <c r="E13701" s="52"/>
    </row>
    <row r="13702" spans="5:5">
      <c r="E13702" s="52"/>
    </row>
    <row r="13703" spans="5:5">
      <c r="E13703" s="52"/>
    </row>
    <row r="13704" spans="5:5">
      <c r="E13704" s="52"/>
    </row>
    <row r="13705" spans="5:5">
      <c r="E13705" s="52"/>
    </row>
    <row r="13706" spans="5:5">
      <c r="E13706" s="52"/>
    </row>
    <row r="13707" spans="5:5">
      <c r="E13707" s="52"/>
    </row>
    <row r="13708" spans="5:5">
      <c r="E13708" s="52"/>
    </row>
    <row r="13709" spans="5:5">
      <c r="E13709" s="52"/>
    </row>
    <row r="13710" spans="5:5">
      <c r="E13710" s="52"/>
    </row>
    <row r="13711" spans="5:5">
      <c r="E13711" s="52"/>
    </row>
    <row r="13712" spans="5:5">
      <c r="E13712" s="52"/>
    </row>
    <row r="13713" spans="5:5">
      <c r="E13713" s="52"/>
    </row>
    <row r="13714" spans="5:5">
      <c r="E13714" s="52"/>
    </row>
    <row r="13715" spans="5:5">
      <c r="E13715" s="52"/>
    </row>
    <row r="13716" spans="5:5">
      <c r="E13716" s="52"/>
    </row>
    <row r="13717" spans="5:5">
      <c r="E13717" s="52"/>
    </row>
    <row r="13718" spans="5:5">
      <c r="E13718" s="52"/>
    </row>
    <row r="13719" spans="5:5">
      <c r="E13719" s="52"/>
    </row>
    <row r="13720" spans="5:5">
      <c r="E13720" s="52"/>
    </row>
    <row r="13721" spans="5:5">
      <c r="E13721" s="52"/>
    </row>
    <row r="13722" spans="5:5">
      <c r="E13722" s="52"/>
    </row>
    <row r="13723" spans="5:5">
      <c r="E13723" s="52"/>
    </row>
    <row r="13724" spans="5:5">
      <c r="E13724" s="52"/>
    </row>
    <row r="13725" spans="5:5">
      <c r="E13725" s="52"/>
    </row>
    <row r="13726" spans="5:5">
      <c r="E13726" s="52"/>
    </row>
    <row r="13727" spans="5:5">
      <c r="E13727" s="52"/>
    </row>
    <row r="13728" spans="5:5">
      <c r="E13728" s="52"/>
    </row>
    <row r="13729" spans="5:5">
      <c r="E13729" s="52"/>
    </row>
    <row r="13730" spans="5:5">
      <c r="E13730" s="52"/>
    </row>
    <row r="13731" spans="5:5">
      <c r="E13731" s="52"/>
    </row>
    <row r="13732" spans="5:5">
      <c r="E13732" s="52"/>
    </row>
    <row r="13733" spans="5:5">
      <c r="E13733" s="52"/>
    </row>
    <row r="13734" spans="5:5">
      <c r="E13734" s="52"/>
    </row>
    <row r="13735" spans="5:5">
      <c r="E13735" s="52"/>
    </row>
    <row r="13736" spans="5:5">
      <c r="E13736" s="52"/>
    </row>
    <row r="13737" spans="5:5">
      <c r="E13737" s="52"/>
    </row>
    <row r="13738" spans="5:5">
      <c r="E13738" s="52"/>
    </row>
    <row r="13739" spans="5:5">
      <c r="E13739" s="52"/>
    </row>
    <row r="13740" spans="5:5">
      <c r="E13740" s="52"/>
    </row>
    <row r="13741" spans="5:5">
      <c r="E13741" s="52"/>
    </row>
    <row r="13742" spans="5:5">
      <c r="E13742" s="52"/>
    </row>
    <row r="13743" spans="5:5">
      <c r="E13743" s="52"/>
    </row>
    <row r="13744" spans="5:5">
      <c r="E13744" s="52"/>
    </row>
    <row r="13745" spans="5:5">
      <c r="E13745" s="52"/>
    </row>
    <row r="13746" spans="5:5">
      <c r="E13746" s="52"/>
    </row>
    <row r="13747" spans="5:5">
      <c r="E13747" s="52"/>
    </row>
    <row r="13748" spans="5:5">
      <c r="E13748" s="52"/>
    </row>
    <row r="13749" spans="5:5">
      <c r="E13749" s="52"/>
    </row>
    <row r="13750" spans="5:5">
      <c r="E13750" s="52"/>
    </row>
    <row r="13751" spans="5:5">
      <c r="E13751" s="52"/>
    </row>
    <row r="13752" spans="5:5">
      <c r="E13752" s="52"/>
    </row>
    <row r="13753" spans="5:5">
      <c r="E13753" s="52"/>
    </row>
    <row r="13754" spans="5:5">
      <c r="E13754" s="52"/>
    </row>
    <row r="13755" spans="5:5">
      <c r="E13755" s="52"/>
    </row>
    <row r="13756" spans="5:5">
      <c r="E13756" s="52"/>
    </row>
    <row r="13757" spans="5:5">
      <c r="E13757" s="52"/>
    </row>
    <row r="13758" spans="5:5">
      <c r="E13758" s="52"/>
    </row>
    <row r="13759" spans="5:5">
      <c r="E13759" s="52"/>
    </row>
    <row r="13760" spans="5:5">
      <c r="E13760" s="52"/>
    </row>
    <row r="13761" spans="5:5">
      <c r="E13761" s="52"/>
    </row>
    <row r="13762" spans="5:5">
      <c r="E13762" s="52"/>
    </row>
    <row r="13763" spans="5:5">
      <c r="E13763" s="52"/>
    </row>
    <row r="13764" spans="5:5">
      <c r="E13764" s="52"/>
    </row>
    <row r="13765" spans="5:5">
      <c r="E13765" s="52"/>
    </row>
    <row r="13766" spans="5:5">
      <c r="E13766" s="52"/>
    </row>
    <row r="13767" spans="5:5">
      <c r="E13767" s="52"/>
    </row>
    <row r="13768" spans="5:5">
      <c r="E13768" s="52"/>
    </row>
    <row r="13769" spans="5:5">
      <c r="E13769" s="52"/>
    </row>
    <row r="13770" spans="5:5">
      <c r="E13770" s="52"/>
    </row>
    <row r="13771" spans="5:5">
      <c r="E13771" s="52"/>
    </row>
    <row r="13772" spans="5:5">
      <c r="E13772" s="52"/>
    </row>
    <row r="13773" spans="5:5">
      <c r="E13773" s="52"/>
    </row>
    <row r="13774" spans="5:5">
      <c r="E13774" s="52"/>
    </row>
    <row r="13775" spans="5:5">
      <c r="E13775" s="52"/>
    </row>
    <row r="13776" spans="5:5">
      <c r="E13776" s="52"/>
    </row>
    <row r="13777" spans="5:5">
      <c r="E13777" s="52"/>
    </row>
    <row r="13778" spans="5:5">
      <c r="E13778" s="52"/>
    </row>
    <row r="13779" spans="5:5">
      <c r="E13779" s="52"/>
    </row>
    <row r="13780" spans="5:5">
      <c r="E13780" s="52"/>
    </row>
    <row r="13781" spans="5:5">
      <c r="E13781" s="52"/>
    </row>
    <row r="13782" spans="5:5">
      <c r="E13782" s="52"/>
    </row>
    <row r="13783" spans="5:5">
      <c r="E13783" s="52"/>
    </row>
    <row r="13784" spans="5:5">
      <c r="E13784" s="52"/>
    </row>
    <row r="13785" spans="5:5">
      <c r="E13785" s="52"/>
    </row>
    <row r="13786" spans="5:5">
      <c r="E13786" s="52"/>
    </row>
    <row r="13787" spans="5:5">
      <c r="E13787" s="52"/>
    </row>
    <row r="13788" spans="5:5">
      <c r="E13788" s="52"/>
    </row>
    <row r="13789" spans="5:5">
      <c r="E13789" s="52"/>
    </row>
    <row r="13790" spans="5:5">
      <c r="E13790" s="52"/>
    </row>
    <row r="13791" spans="5:5">
      <c r="E13791" s="52"/>
    </row>
    <row r="13792" spans="5:5">
      <c r="E13792" s="52"/>
    </row>
    <row r="13793" spans="5:5">
      <c r="E13793" s="52"/>
    </row>
    <row r="13794" spans="5:5">
      <c r="E13794" s="52"/>
    </row>
    <row r="13795" spans="5:5">
      <c r="E13795" s="52"/>
    </row>
    <row r="13796" spans="5:5">
      <c r="E13796" s="52"/>
    </row>
    <row r="13797" spans="5:5">
      <c r="E13797" s="52"/>
    </row>
    <row r="13798" spans="5:5">
      <c r="E13798" s="52"/>
    </row>
    <row r="13799" spans="5:5">
      <c r="E13799" s="52"/>
    </row>
    <row r="13800" spans="5:5">
      <c r="E13800" s="52"/>
    </row>
    <row r="13801" spans="5:5">
      <c r="E13801" s="52"/>
    </row>
    <row r="13802" spans="5:5">
      <c r="E13802" s="52"/>
    </row>
    <row r="13803" spans="5:5">
      <c r="E13803" s="52"/>
    </row>
    <row r="13804" spans="5:5">
      <c r="E13804" s="52"/>
    </row>
    <row r="13805" spans="5:5">
      <c r="E13805" s="52"/>
    </row>
    <row r="13806" spans="5:5">
      <c r="E13806" s="52"/>
    </row>
    <row r="13807" spans="5:5">
      <c r="E13807" s="52"/>
    </row>
    <row r="13808" spans="5:5">
      <c r="E13808" s="52"/>
    </row>
    <row r="13809" spans="5:5">
      <c r="E13809" s="52"/>
    </row>
    <row r="13810" spans="5:5">
      <c r="E13810" s="52"/>
    </row>
    <row r="13811" spans="5:5">
      <c r="E13811" s="52"/>
    </row>
    <row r="13812" spans="5:5">
      <c r="E13812" s="52"/>
    </row>
    <row r="13813" spans="5:5">
      <c r="E13813" s="52"/>
    </row>
    <row r="13814" spans="5:5">
      <c r="E13814" s="52"/>
    </row>
    <row r="13815" spans="5:5">
      <c r="E13815" s="52"/>
    </row>
    <row r="13816" spans="5:5">
      <c r="E13816" s="52"/>
    </row>
    <row r="13817" spans="5:5">
      <c r="E13817" s="52"/>
    </row>
    <row r="13818" spans="5:5">
      <c r="E13818" s="52"/>
    </row>
    <row r="13819" spans="5:5">
      <c r="E13819" s="52"/>
    </row>
    <row r="13820" spans="5:5">
      <c r="E13820" s="52"/>
    </row>
    <row r="13821" spans="5:5">
      <c r="E13821" s="52"/>
    </row>
    <row r="13822" spans="5:5">
      <c r="E13822" s="52"/>
    </row>
    <row r="13823" spans="5:5">
      <c r="E13823" s="52"/>
    </row>
    <row r="13824" spans="5:5">
      <c r="E13824" s="52"/>
    </row>
    <row r="13825" spans="5:5">
      <c r="E13825" s="52"/>
    </row>
    <row r="13826" spans="5:5">
      <c r="E13826" s="52"/>
    </row>
    <row r="13827" spans="5:5">
      <c r="E13827" s="52"/>
    </row>
    <row r="13828" spans="5:5">
      <c r="E13828" s="52"/>
    </row>
    <row r="13829" spans="5:5">
      <c r="E13829" s="52"/>
    </row>
    <row r="13830" spans="5:5">
      <c r="E13830" s="52"/>
    </row>
    <row r="13831" spans="5:5">
      <c r="E13831" s="52"/>
    </row>
    <row r="13832" spans="5:5">
      <c r="E13832" s="52"/>
    </row>
    <row r="13833" spans="5:5">
      <c r="E13833" s="52"/>
    </row>
    <row r="13834" spans="5:5">
      <c r="E13834" s="52"/>
    </row>
    <row r="13835" spans="5:5">
      <c r="E13835" s="52"/>
    </row>
    <row r="13836" spans="5:5">
      <c r="E13836" s="52"/>
    </row>
    <row r="13837" spans="5:5">
      <c r="E13837" s="52"/>
    </row>
    <row r="13838" spans="5:5">
      <c r="E13838" s="52"/>
    </row>
    <row r="13839" spans="5:5">
      <c r="E13839" s="52"/>
    </row>
    <row r="13840" spans="5:5">
      <c r="E13840" s="52"/>
    </row>
    <row r="13841" spans="5:5">
      <c r="E13841" s="52"/>
    </row>
    <row r="13842" spans="5:5">
      <c r="E13842" s="52"/>
    </row>
    <row r="13843" spans="5:5">
      <c r="E13843" s="52"/>
    </row>
    <row r="13844" spans="5:5">
      <c r="E13844" s="52"/>
    </row>
    <row r="13845" spans="5:5">
      <c r="E13845" s="52"/>
    </row>
    <row r="13846" spans="5:5">
      <c r="E13846" s="52"/>
    </row>
    <row r="13847" spans="5:5">
      <c r="E13847" s="52"/>
    </row>
    <row r="13848" spans="5:5">
      <c r="E13848" s="52"/>
    </row>
    <row r="13849" spans="5:5">
      <c r="E13849" s="52"/>
    </row>
    <row r="13850" spans="5:5">
      <c r="E13850" s="52"/>
    </row>
    <row r="13851" spans="5:5">
      <c r="E13851" s="52"/>
    </row>
    <row r="13852" spans="5:5">
      <c r="E13852" s="52"/>
    </row>
    <row r="13853" spans="5:5">
      <c r="E13853" s="52"/>
    </row>
    <row r="13854" spans="5:5">
      <c r="E13854" s="52"/>
    </row>
    <row r="13855" spans="5:5">
      <c r="E13855" s="52"/>
    </row>
    <row r="13856" spans="5:5">
      <c r="E13856" s="52"/>
    </row>
    <row r="13857" spans="5:5">
      <c r="E13857" s="52"/>
    </row>
    <row r="13858" spans="5:5">
      <c r="E13858" s="52"/>
    </row>
    <row r="13859" spans="5:5">
      <c r="E13859" s="52"/>
    </row>
    <row r="13860" spans="5:5">
      <c r="E13860" s="52"/>
    </row>
    <row r="13861" spans="5:5">
      <c r="E13861" s="52"/>
    </row>
    <row r="13862" spans="5:5">
      <c r="E13862" s="52"/>
    </row>
    <row r="13863" spans="5:5">
      <c r="E13863" s="52"/>
    </row>
    <row r="13864" spans="5:5">
      <c r="E13864" s="52"/>
    </row>
    <row r="13865" spans="5:5">
      <c r="E13865" s="52"/>
    </row>
    <row r="13866" spans="5:5">
      <c r="E13866" s="52"/>
    </row>
    <row r="13867" spans="5:5">
      <c r="E13867" s="52"/>
    </row>
    <row r="13868" spans="5:5">
      <c r="E13868" s="52"/>
    </row>
    <row r="13869" spans="5:5">
      <c r="E13869" s="52"/>
    </row>
    <row r="13870" spans="5:5">
      <c r="E13870" s="52"/>
    </row>
    <row r="13871" spans="5:5">
      <c r="E13871" s="52"/>
    </row>
    <row r="13872" spans="5:5">
      <c r="E13872" s="52"/>
    </row>
    <row r="13873" spans="5:5">
      <c r="E13873" s="52"/>
    </row>
    <row r="13874" spans="5:5">
      <c r="E13874" s="52"/>
    </row>
    <row r="13875" spans="5:5">
      <c r="E13875" s="52"/>
    </row>
    <row r="13876" spans="5:5">
      <c r="E13876" s="52"/>
    </row>
    <row r="13877" spans="5:5">
      <c r="E13877" s="52"/>
    </row>
    <row r="13878" spans="5:5">
      <c r="E13878" s="52"/>
    </row>
    <row r="13879" spans="5:5">
      <c r="E13879" s="52"/>
    </row>
    <row r="13880" spans="5:5">
      <c r="E13880" s="52"/>
    </row>
    <row r="13881" spans="5:5">
      <c r="E13881" s="52"/>
    </row>
    <row r="13882" spans="5:5">
      <c r="E13882" s="52"/>
    </row>
    <row r="13883" spans="5:5">
      <c r="E13883" s="52"/>
    </row>
    <row r="13884" spans="5:5">
      <c r="E13884" s="52"/>
    </row>
    <row r="13885" spans="5:5">
      <c r="E13885" s="52"/>
    </row>
    <row r="13886" spans="5:5">
      <c r="E13886" s="52"/>
    </row>
    <row r="13887" spans="5:5">
      <c r="E13887" s="52"/>
    </row>
    <row r="13888" spans="5:5">
      <c r="E13888" s="52"/>
    </row>
    <row r="13889" spans="5:5">
      <c r="E13889" s="52"/>
    </row>
    <row r="13890" spans="5:5">
      <c r="E13890" s="52"/>
    </row>
    <row r="13891" spans="5:5">
      <c r="E13891" s="52"/>
    </row>
    <row r="13892" spans="5:5">
      <c r="E13892" s="52"/>
    </row>
    <row r="13893" spans="5:5">
      <c r="E13893" s="52"/>
    </row>
    <row r="13894" spans="5:5">
      <c r="E13894" s="52"/>
    </row>
    <row r="13895" spans="5:5">
      <c r="E13895" s="52"/>
    </row>
    <row r="13896" spans="5:5">
      <c r="E13896" s="52"/>
    </row>
    <row r="13897" spans="5:5">
      <c r="E13897" s="52"/>
    </row>
    <row r="13898" spans="5:5">
      <c r="E13898" s="52"/>
    </row>
    <row r="13899" spans="5:5">
      <c r="E13899" s="52"/>
    </row>
    <row r="13900" spans="5:5">
      <c r="E13900" s="52"/>
    </row>
    <row r="13901" spans="5:5">
      <c r="E13901" s="52"/>
    </row>
    <row r="13902" spans="5:5">
      <c r="E13902" s="52"/>
    </row>
    <row r="13903" spans="5:5">
      <c r="E13903" s="52"/>
    </row>
    <row r="13904" spans="5:5">
      <c r="E13904" s="52"/>
    </row>
    <row r="13905" spans="5:5">
      <c r="E13905" s="52"/>
    </row>
    <row r="13906" spans="5:5">
      <c r="E13906" s="52"/>
    </row>
    <row r="13907" spans="5:5">
      <c r="E13907" s="52"/>
    </row>
    <row r="13908" spans="5:5">
      <c r="E13908" s="52"/>
    </row>
    <row r="13909" spans="5:5">
      <c r="E13909" s="52"/>
    </row>
    <row r="13910" spans="5:5">
      <c r="E13910" s="52"/>
    </row>
    <row r="13911" spans="5:5">
      <c r="E13911" s="52"/>
    </row>
    <row r="13912" spans="5:5">
      <c r="E13912" s="52"/>
    </row>
    <row r="13913" spans="5:5">
      <c r="E13913" s="52"/>
    </row>
    <row r="13914" spans="5:5">
      <c r="E13914" s="52"/>
    </row>
    <row r="13915" spans="5:5">
      <c r="E13915" s="52"/>
    </row>
    <row r="13916" spans="5:5">
      <c r="E13916" s="52"/>
    </row>
    <row r="13917" spans="5:5">
      <c r="E13917" s="52"/>
    </row>
    <row r="13918" spans="5:5">
      <c r="E13918" s="52"/>
    </row>
    <row r="13919" spans="5:5">
      <c r="E13919" s="52"/>
    </row>
    <row r="13920" spans="5:5">
      <c r="E13920" s="52"/>
    </row>
    <row r="13921" spans="5:5">
      <c r="E13921" s="52"/>
    </row>
    <row r="13922" spans="5:5">
      <c r="E13922" s="52"/>
    </row>
    <row r="13923" spans="5:5">
      <c r="E13923" s="52"/>
    </row>
    <row r="13924" spans="5:5">
      <c r="E13924" s="52"/>
    </row>
    <row r="13925" spans="5:5">
      <c r="E13925" s="52"/>
    </row>
    <row r="13926" spans="5:5">
      <c r="E13926" s="52"/>
    </row>
    <row r="13927" spans="5:5">
      <c r="E13927" s="52"/>
    </row>
    <row r="13928" spans="5:5">
      <c r="E13928" s="52"/>
    </row>
    <row r="13929" spans="5:5">
      <c r="E13929" s="52"/>
    </row>
    <row r="13930" spans="5:5">
      <c r="E13930" s="52"/>
    </row>
    <row r="13931" spans="5:5">
      <c r="E13931" s="52"/>
    </row>
    <row r="13932" spans="5:5">
      <c r="E13932" s="52"/>
    </row>
    <row r="13933" spans="5:5">
      <c r="E13933" s="52"/>
    </row>
    <row r="13934" spans="5:5">
      <c r="E13934" s="52"/>
    </row>
    <row r="13935" spans="5:5">
      <c r="E13935" s="52"/>
    </row>
    <row r="13936" spans="5:5">
      <c r="E13936" s="52"/>
    </row>
    <row r="13937" spans="5:5">
      <c r="E13937" s="52"/>
    </row>
    <row r="13938" spans="5:5">
      <c r="E13938" s="52"/>
    </row>
    <row r="13939" spans="5:5">
      <c r="E13939" s="52"/>
    </row>
    <row r="13940" spans="5:5">
      <c r="E13940" s="52"/>
    </row>
    <row r="13941" spans="5:5">
      <c r="E13941" s="52"/>
    </row>
    <row r="13942" spans="5:5">
      <c r="E13942" s="52"/>
    </row>
    <row r="13943" spans="5:5">
      <c r="E13943" s="52"/>
    </row>
    <row r="13944" spans="5:5">
      <c r="E13944" s="52"/>
    </row>
    <row r="13945" spans="5:5">
      <c r="E13945" s="52"/>
    </row>
    <row r="13946" spans="5:5">
      <c r="E13946" s="52"/>
    </row>
    <row r="13947" spans="5:5">
      <c r="E13947" s="52"/>
    </row>
    <row r="13948" spans="5:5">
      <c r="E13948" s="52"/>
    </row>
    <row r="13949" spans="5:5">
      <c r="E13949" s="52"/>
    </row>
    <row r="13950" spans="5:5">
      <c r="E13950" s="52"/>
    </row>
    <row r="13951" spans="5:5">
      <c r="E13951" s="52"/>
    </row>
    <row r="13952" spans="5:5">
      <c r="E13952" s="52"/>
    </row>
    <row r="13953" spans="5:5">
      <c r="E13953" s="52"/>
    </row>
    <row r="13954" spans="5:5">
      <c r="E13954" s="52"/>
    </row>
    <row r="13955" spans="5:5">
      <c r="E13955" s="52"/>
    </row>
    <row r="13956" spans="5:5">
      <c r="E13956" s="52"/>
    </row>
    <row r="13957" spans="5:5">
      <c r="E13957" s="52"/>
    </row>
    <row r="13958" spans="5:5">
      <c r="E13958" s="52"/>
    </row>
    <row r="13959" spans="5:5">
      <c r="E13959" s="52"/>
    </row>
    <row r="13960" spans="5:5">
      <c r="E13960" s="52"/>
    </row>
    <row r="13961" spans="5:5">
      <c r="E13961" s="52"/>
    </row>
    <row r="13962" spans="5:5">
      <c r="E13962" s="52"/>
    </row>
    <row r="13963" spans="5:5">
      <c r="E13963" s="52"/>
    </row>
    <row r="13964" spans="5:5">
      <c r="E13964" s="52"/>
    </row>
    <row r="13965" spans="5:5">
      <c r="E13965" s="52"/>
    </row>
    <row r="13966" spans="5:5">
      <c r="E13966" s="52"/>
    </row>
    <row r="13967" spans="5:5">
      <c r="E13967" s="52"/>
    </row>
    <row r="13968" spans="5:5">
      <c r="E13968" s="52"/>
    </row>
    <row r="13969" spans="5:5">
      <c r="E13969" s="52"/>
    </row>
    <row r="13970" spans="5:5">
      <c r="E13970" s="52"/>
    </row>
    <row r="13971" spans="5:5">
      <c r="E13971" s="52"/>
    </row>
    <row r="13972" spans="5:5">
      <c r="E13972" s="52"/>
    </row>
    <row r="13973" spans="5:5">
      <c r="E13973" s="52"/>
    </row>
    <row r="13974" spans="5:5">
      <c r="E13974" s="52"/>
    </row>
    <row r="13975" spans="5:5">
      <c r="E13975" s="52"/>
    </row>
    <row r="13976" spans="5:5">
      <c r="E13976" s="52"/>
    </row>
    <row r="13977" spans="5:5">
      <c r="E13977" s="52"/>
    </row>
    <row r="13978" spans="5:5">
      <c r="E13978" s="52"/>
    </row>
    <row r="13979" spans="5:5">
      <c r="E13979" s="52"/>
    </row>
    <row r="13980" spans="5:5">
      <c r="E13980" s="52"/>
    </row>
    <row r="13981" spans="5:5">
      <c r="E13981" s="52"/>
    </row>
    <row r="13982" spans="5:5">
      <c r="E13982" s="52"/>
    </row>
    <row r="13983" spans="5:5">
      <c r="E13983" s="52"/>
    </row>
    <row r="13984" spans="5:5">
      <c r="E13984" s="52"/>
    </row>
    <row r="13985" spans="5:5">
      <c r="E13985" s="52"/>
    </row>
    <row r="13986" spans="5:5">
      <c r="E13986" s="52"/>
    </row>
    <row r="13987" spans="5:5">
      <c r="E13987" s="52"/>
    </row>
    <row r="13988" spans="5:5">
      <c r="E13988" s="52"/>
    </row>
    <row r="13989" spans="5:5">
      <c r="E13989" s="52"/>
    </row>
    <row r="13990" spans="5:5">
      <c r="E13990" s="52"/>
    </row>
    <row r="13991" spans="5:5">
      <c r="E13991" s="52"/>
    </row>
    <row r="13992" spans="5:5">
      <c r="E13992" s="52"/>
    </row>
    <row r="13993" spans="5:5">
      <c r="E13993" s="52"/>
    </row>
    <row r="13994" spans="5:5">
      <c r="E13994" s="52"/>
    </row>
    <row r="13995" spans="5:5">
      <c r="E13995" s="52"/>
    </row>
    <row r="13996" spans="5:5">
      <c r="E13996" s="52"/>
    </row>
    <row r="13997" spans="5:5">
      <c r="E13997" s="52"/>
    </row>
    <row r="13998" spans="5:5">
      <c r="E13998" s="52"/>
    </row>
    <row r="13999" spans="5:5">
      <c r="E13999" s="52"/>
    </row>
    <row r="14000" spans="5:5">
      <c r="E14000" s="52"/>
    </row>
    <row r="14001" spans="5:5">
      <c r="E14001" s="52"/>
    </row>
    <row r="14002" spans="5:5">
      <c r="E14002" s="52"/>
    </row>
    <row r="14003" spans="5:5">
      <c r="E14003" s="52"/>
    </row>
    <row r="14004" spans="5:5">
      <c r="E14004" s="52"/>
    </row>
    <row r="14005" spans="5:5">
      <c r="E14005" s="52"/>
    </row>
    <row r="14006" spans="5:5">
      <c r="E14006" s="52"/>
    </row>
    <row r="14007" spans="5:5">
      <c r="E14007" s="52"/>
    </row>
    <row r="14008" spans="5:5">
      <c r="E14008" s="52"/>
    </row>
    <row r="14009" spans="5:5">
      <c r="E14009" s="52"/>
    </row>
    <row r="14010" spans="5:5">
      <c r="E14010" s="52"/>
    </row>
    <row r="14011" spans="5:5">
      <c r="E14011" s="52"/>
    </row>
    <row r="14012" spans="5:5">
      <c r="E14012" s="52"/>
    </row>
    <row r="14013" spans="5:5">
      <c r="E14013" s="52"/>
    </row>
    <row r="14014" spans="5:5">
      <c r="E14014" s="52"/>
    </row>
    <row r="14015" spans="5:5">
      <c r="E14015" s="52"/>
    </row>
    <row r="14016" spans="5:5">
      <c r="E14016" s="52"/>
    </row>
    <row r="14017" spans="5:5">
      <c r="E14017" s="52"/>
    </row>
    <row r="14018" spans="5:5">
      <c r="E14018" s="52"/>
    </row>
    <row r="14019" spans="5:5">
      <c r="E14019" s="52"/>
    </row>
    <row r="14020" spans="5:5">
      <c r="E14020" s="52"/>
    </row>
    <row r="14021" spans="5:5">
      <c r="E14021" s="52"/>
    </row>
    <row r="14022" spans="5:5">
      <c r="E14022" s="52"/>
    </row>
    <row r="14023" spans="5:5">
      <c r="E14023" s="52"/>
    </row>
    <row r="14024" spans="5:5">
      <c r="E14024" s="52"/>
    </row>
    <row r="14025" spans="5:5">
      <c r="E14025" s="52"/>
    </row>
    <row r="14026" spans="5:5">
      <c r="E14026" s="52"/>
    </row>
    <row r="14027" spans="5:5">
      <c r="E14027" s="52"/>
    </row>
    <row r="14028" spans="5:5">
      <c r="E14028" s="52"/>
    </row>
    <row r="14029" spans="5:5">
      <c r="E14029" s="52"/>
    </row>
    <row r="14030" spans="5:5">
      <c r="E14030" s="52"/>
    </row>
    <row r="14031" spans="5:5">
      <c r="E14031" s="52"/>
    </row>
    <row r="14032" spans="5:5">
      <c r="E14032" s="52"/>
    </row>
    <row r="14033" spans="5:5">
      <c r="E14033" s="52"/>
    </row>
    <row r="14034" spans="5:5">
      <c r="E14034" s="52"/>
    </row>
    <row r="14035" spans="5:5">
      <c r="E14035" s="52"/>
    </row>
    <row r="14036" spans="5:5">
      <c r="E14036" s="52"/>
    </row>
    <row r="14037" spans="5:5">
      <c r="E14037" s="52"/>
    </row>
    <row r="14038" spans="5:5">
      <c r="E14038" s="52"/>
    </row>
    <row r="14039" spans="5:5">
      <c r="E14039" s="52"/>
    </row>
    <row r="14040" spans="5:5">
      <c r="E14040" s="52"/>
    </row>
    <row r="14041" spans="5:5">
      <c r="E14041" s="52"/>
    </row>
    <row r="14042" spans="5:5">
      <c r="E14042" s="52"/>
    </row>
    <row r="14043" spans="5:5">
      <c r="E14043" s="52"/>
    </row>
    <row r="14044" spans="5:5">
      <c r="E14044" s="52"/>
    </row>
    <row r="14045" spans="5:5">
      <c r="E14045" s="52"/>
    </row>
    <row r="14046" spans="5:5">
      <c r="E14046" s="52"/>
    </row>
    <row r="14047" spans="5:5">
      <c r="E14047" s="52"/>
    </row>
    <row r="14048" spans="5:5">
      <c r="E14048" s="52"/>
    </row>
    <row r="14049" spans="5:5">
      <c r="E14049" s="52"/>
    </row>
    <row r="14050" spans="5:5">
      <c r="E14050" s="52"/>
    </row>
    <row r="14051" spans="5:5">
      <c r="E14051" s="52"/>
    </row>
    <row r="14052" spans="5:5">
      <c r="E14052" s="52"/>
    </row>
    <row r="14053" spans="5:5">
      <c r="E14053" s="52"/>
    </row>
    <row r="14054" spans="5:5">
      <c r="E14054" s="52"/>
    </row>
    <row r="14055" spans="5:5">
      <c r="E14055" s="52"/>
    </row>
    <row r="14056" spans="5:5">
      <c r="E14056" s="52"/>
    </row>
    <row r="14057" spans="5:5">
      <c r="E14057" s="52"/>
    </row>
    <row r="14058" spans="5:5">
      <c r="E14058" s="52"/>
    </row>
    <row r="14059" spans="5:5">
      <c r="E14059" s="52"/>
    </row>
    <row r="14060" spans="5:5">
      <c r="E14060" s="52"/>
    </row>
    <row r="14061" spans="5:5">
      <c r="E14061" s="52"/>
    </row>
    <row r="14062" spans="5:5">
      <c r="E14062" s="52"/>
    </row>
    <row r="14063" spans="5:5">
      <c r="E14063" s="52"/>
    </row>
    <row r="14064" spans="5:5">
      <c r="E14064" s="52"/>
    </row>
    <row r="14065" spans="5:5">
      <c r="E14065" s="52"/>
    </row>
    <row r="14066" spans="5:5">
      <c r="E14066" s="52"/>
    </row>
    <row r="14067" spans="5:5">
      <c r="E14067" s="52"/>
    </row>
    <row r="14068" spans="5:5">
      <c r="E14068" s="52"/>
    </row>
    <row r="14069" spans="5:5">
      <c r="E14069" s="52"/>
    </row>
    <row r="14070" spans="5:5">
      <c r="E14070" s="52"/>
    </row>
    <row r="14071" spans="5:5">
      <c r="E14071" s="52"/>
    </row>
    <row r="14072" spans="5:5">
      <c r="E14072" s="52"/>
    </row>
    <row r="14073" spans="5:5">
      <c r="E14073" s="52"/>
    </row>
    <row r="14074" spans="5:5">
      <c r="E14074" s="52"/>
    </row>
    <row r="14075" spans="5:5">
      <c r="E14075" s="52"/>
    </row>
    <row r="14076" spans="5:5">
      <c r="E14076" s="52"/>
    </row>
    <row r="14077" spans="5:5">
      <c r="E14077" s="52"/>
    </row>
    <row r="14078" spans="5:5">
      <c r="E14078" s="52"/>
    </row>
    <row r="14079" spans="5:5">
      <c r="E14079" s="52"/>
    </row>
    <row r="14080" spans="5:5">
      <c r="E14080" s="52"/>
    </row>
    <row r="14081" spans="5:5">
      <c r="E14081" s="52"/>
    </row>
    <row r="14082" spans="5:5">
      <c r="E14082" s="52"/>
    </row>
    <row r="14083" spans="5:5">
      <c r="E14083" s="52"/>
    </row>
    <row r="14084" spans="5:5">
      <c r="E14084" s="52"/>
    </row>
    <row r="14085" spans="5:5">
      <c r="E14085" s="52"/>
    </row>
    <row r="14086" spans="5:5">
      <c r="E14086" s="52"/>
    </row>
    <row r="14087" spans="5:5">
      <c r="E14087" s="52"/>
    </row>
    <row r="14088" spans="5:5">
      <c r="E14088" s="52"/>
    </row>
    <row r="14089" spans="5:5">
      <c r="E14089" s="52"/>
    </row>
    <row r="14090" spans="5:5">
      <c r="E14090" s="52"/>
    </row>
    <row r="14091" spans="5:5">
      <c r="E14091" s="52"/>
    </row>
    <row r="14092" spans="5:5">
      <c r="E14092" s="52"/>
    </row>
    <row r="14093" spans="5:5">
      <c r="E14093" s="52"/>
    </row>
    <row r="14094" spans="5:5">
      <c r="E14094" s="52"/>
    </row>
    <row r="14095" spans="5:5">
      <c r="E14095" s="52"/>
    </row>
    <row r="14096" spans="5:5">
      <c r="E14096" s="52"/>
    </row>
    <row r="14097" spans="5:5">
      <c r="E14097" s="52"/>
    </row>
    <row r="14098" spans="5:5">
      <c r="E14098" s="52"/>
    </row>
    <row r="14099" spans="5:5">
      <c r="E14099" s="52"/>
    </row>
    <row r="14100" spans="5:5">
      <c r="E14100" s="52"/>
    </row>
    <row r="14101" spans="5:5">
      <c r="E14101" s="52"/>
    </row>
    <row r="14102" spans="5:5">
      <c r="E14102" s="52"/>
    </row>
    <row r="14103" spans="5:5">
      <c r="E14103" s="52"/>
    </row>
    <row r="14104" spans="5:5">
      <c r="E14104" s="52"/>
    </row>
    <row r="14105" spans="5:5">
      <c r="E14105" s="52"/>
    </row>
    <row r="14106" spans="5:5">
      <c r="E14106" s="52"/>
    </row>
    <row r="14107" spans="5:5">
      <c r="E14107" s="52"/>
    </row>
    <row r="14108" spans="5:5">
      <c r="E14108" s="52"/>
    </row>
    <row r="14109" spans="5:5">
      <c r="E14109" s="52"/>
    </row>
    <row r="14110" spans="5:5">
      <c r="E14110" s="52"/>
    </row>
    <row r="14111" spans="5:5">
      <c r="E14111" s="52"/>
    </row>
    <row r="14112" spans="5:5">
      <c r="E14112" s="52"/>
    </row>
    <row r="14113" spans="5:5">
      <c r="E14113" s="52"/>
    </row>
    <row r="14114" spans="5:5">
      <c r="E14114" s="52"/>
    </row>
    <row r="14115" spans="5:5">
      <c r="E14115" s="52"/>
    </row>
    <row r="14116" spans="5:5">
      <c r="E14116" s="52"/>
    </row>
    <row r="14117" spans="5:5">
      <c r="E14117" s="52"/>
    </row>
    <row r="14118" spans="5:5">
      <c r="E14118" s="52"/>
    </row>
    <row r="14119" spans="5:5">
      <c r="E14119" s="52"/>
    </row>
    <row r="14120" spans="5:5">
      <c r="E14120" s="52"/>
    </row>
    <row r="14121" spans="5:5">
      <c r="E14121" s="52"/>
    </row>
    <row r="14122" spans="5:5">
      <c r="E14122" s="52"/>
    </row>
    <row r="14123" spans="5:5">
      <c r="E14123" s="52"/>
    </row>
    <row r="14124" spans="5:5">
      <c r="E14124" s="52"/>
    </row>
    <row r="14125" spans="5:5">
      <c r="E14125" s="52"/>
    </row>
    <row r="14126" spans="5:5">
      <c r="E14126" s="52"/>
    </row>
    <row r="14127" spans="5:5">
      <c r="E14127" s="52"/>
    </row>
    <row r="14128" spans="5:5">
      <c r="E14128" s="52"/>
    </row>
    <row r="14129" spans="5:5">
      <c r="E14129" s="52"/>
    </row>
    <row r="14130" spans="5:5">
      <c r="E14130" s="52"/>
    </row>
    <row r="14131" spans="5:5">
      <c r="E14131" s="52"/>
    </row>
    <row r="14132" spans="5:5">
      <c r="E14132" s="52"/>
    </row>
    <row r="14133" spans="5:5">
      <c r="E14133" s="52"/>
    </row>
    <row r="14134" spans="5:5">
      <c r="E14134" s="52"/>
    </row>
    <row r="14135" spans="5:5">
      <c r="E14135" s="52"/>
    </row>
    <row r="14136" spans="5:5">
      <c r="E14136" s="52"/>
    </row>
    <row r="14137" spans="5:5">
      <c r="E14137" s="52"/>
    </row>
    <row r="14138" spans="5:5">
      <c r="E14138" s="52"/>
    </row>
    <row r="14139" spans="5:5">
      <c r="E14139" s="52"/>
    </row>
    <row r="14140" spans="5:5">
      <c r="E14140" s="52"/>
    </row>
    <row r="14141" spans="5:5">
      <c r="E14141" s="52"/>
    </row>
    <row r="14142" spans="5:5">
      <c r="E14142" s="52"/>
    </row>
    <row r="14143" spans="5:5">
      <c r="E14143" s="52"/>
    </row>
    <row r="14144" spans="5:5">
      <c r="E14144" s="52"/>
    </row>
    <row r="14145" spans="5:5">
      <c r="E14145" s="52"/>
    </row>
    <row r="14146" spans="5:5">
      <c r="E14146" s="52"/>
    </row>
    <row r="14147" spans="5:5">
      <c r="E14147" s="52"/>
    </row>
    <row r="14148" spans="5:5">
      <c r="E14148" s="52"/>
    </row>
    <row r="14149" spans="5:5">
      <c r="E14149" s="52"/>
    </row>
    <row r="14150" spans="5:5">
      <c r="E14150" s="52"/>
    </row>
    <row r="14151" spans="5:5">
      <c r="E14151" s="52"/>
    </row>
    <row r="14152" spans="5:5">
      <c r="E14152" s="52"/>
    </row>
    <row r="14153" spans="5:5">
      <c r="E14153" s="52"/>
    </row>
    <row r="14154" spans="5:5">
      <c r="E14154" s="52"/>
    </row>
    <row r="14155" spans="5:5">
      <c r="E14155" s="52"/>
    </row>
    <row r="14156" spans="5:5">
      <c r="E14156" s="52"/>
    </row>
    <row r="14157" spans="5:5">
      <c r="E14157" s="52"/>
    </row>
    <row r="14158" spans="5:5">
      <c r="E14158" s="52"/>
    </row>
    <row r="14159" spans="5:5">
      <c r="E14159" s="52"/>
    </row>
    <row r="14160" spans="5:5">
      <c r="E14160" s="52"/>
    </row>
    <row r="14161" spans="5:5">
      <c r="E14161" s="52"/>
    </row>
    <row r="14162" spans="5:5">
      <c r="E14162" s="52"/>
    </row>
    <row r="14163" spans="5:5">
      <c r="E14163" s="52"/>
    </row>
    <row r="14164" spans="5:5">
      <c r="E14164" s="52"/>
    </row>
    <row r="14165" spans="5:5">
      <c r="E14165" s="52"/>
    </row>
    <row r="14166" spans="5:5">
      <c r="E14166" s="52"/>
    </row>
    <row r="14167" spans="5:5">
      <c r="E14167" s="52"/>
    </row>
    <row r="14168" spans="5:5">
      <c r="E14168" s="52"/>
    </row>
    <row r="14169" spans="5:5">
      <c r="E14169" s="52"/>
    </row>
    <row r="14170" spans="5:5">
      <c r="E14170" s="52"/>
    </row>
    <row r="14171" spans="5:5">
      <c r="E14171" s="52"/>
    </row>
    <row r="14172" spans="5:5">
      <c r="E14172" s="52"/>
    </row>
    <row r="14173" spans="5:5">
      <c r="E14173" s="52"/>
    </row>
    <row r="14174" spans="5:5">
      <c r="E14174" s="52"/>
    </row>
    <row r="14175" spans="5:5">
      <c r="E14175" s="52"/>
    </row>
    <row r="14176" spans="5:5">
      <c r="E14176" s="52"/>
    </row>
    <row r="14177" spans="5:5">
      <c r="E14177" s="52"/>
    </row>
    <row r="14178" spans="5:5">
      <c r="E14178" s="52"/>
    </row>
    <row r="14179" spans="5:5">
      <c r="E14179" s="52"/>
    </row>
    <row r="14180" spans="5:5">
      <c r="E14180" s="52"/>
    </row>
    <row r="14181" spans="5:5">
      <c r="E14181" s="52"/>
    </row>
    <row r="14182" spans="5:5">
      <c r="E14182" s="52"/>
    </row>
    <row r="14183" spans="5:5">
      <c r="E14183" s="52"/>
    </row>
    <row r="14184" spans="5:5">
      <c r="E14184" s="52"/>
    </row>
    <row r="14185" spans="5:5">
      <c r="E14185" s="52"/>
    </row>
    <row r="14186" spans="5:5">
      <c r="E14186" s="52"/>
    </row>
    <row r="14187" spans="5:5">
      <c r="E14187" s="52"/>
    </row>
    <row r="14188" spans="5:5">
      <c r="E14188" s="52"/>
    </row>
    <row r="14189" spans="5:5">
      <c r="E14189" s="52"/>
    </row>
    <row r="14190" spans="5:5">
      <c r="E14190" s="52"/>
    </row>
    <row r="14191" spans="5:5">
      <c r="E14191" s="52"/>
    </row>
    <row r="14192" spans="5:5">
      <c r="E14192" s="52"/>
    </row>
    <row r="14193" spans="5:5">
      <c r="E14193" s="52"/>
    </row>
    <row r="14194" spans="5:5">
      <c r="E14194" s="52"/>
    </row>
    <row r="14195" spans="5:5">
      <c r="E14195" s="52"/>
    </row>
    <row r="14196" spans="5:5">
      <c r="E14196" s="52"/>
    </row>
    <row r="14197" spans="5:5">
      <c r="E14197" s="52"/>
    </row>
    <row r="14198" spans="5:5">
      <c r="E14198" s="52"/>
    </row>
    <row r="14199" spans="5:5">
      <c r="E14199" s="52"/>
    </row>
    <row r="14200" spans="5:5">
      <c r="E14200" s="52"/>
    </row>
    <row r="14201" spans="5:5">
      <c r="E14201" s="52"/>
    </row>
    <row r="14202" spans="5:5">
      <c r="E14202" s="52"/>
    </row>
    <row r="14203" spans="5:5">
      <c r="E14203" s="52"/>
    </row>
    <row r="14204" spans="5:5">
      <c r="E14204" s="52"/>
    </row>
    <row r="14205" spans="5:5">
      <c r="E14205" s="52"/>
    </row>
    <row r="14206" spans="5:5">
      <c r="E14206" s="52"/>
    </row>
    <row r="14207" spans="5:5">
      <c r="E14207" s="52"/>
    </row>
    <row r="14208" spans="5:5">
      <c r="E14208" s="52"/>
    </row>
    <row r="14209" spans="5:5">
      <c r="E14209" s="52"/>
    </row>
    <row r="14210" spans="5:5">
      <c r="E14210" s="52"/>
    </row>
    <row r="14211" spans="5:5">
      <c r="E14211" s="52"/>
    </row>
    <row r="14212" spans="5:5">
      <c r="E14212" s="52"/>
    </row>
    <row r="14213" spans="5:5">
      <c r="E14213" s="52"/>
    </row>
    <row r="14214" spans="5:5">
      <c r="E14214" s="52"/>
    </row>
    <row r="14215" spans="5:5">
      <c r="E14215" s="52"/>
    </row>
    <row r="14216" spans="5:5">
      <c r="E14216" s="52"/>
    </row>
    <row r="14217" spans="5:5">
      <c r="E14217" s="52"/>
    </row>
    <row r="14218" spans="5:5">
      <c r="E14218" s="52"/>
    </row>
    <row r="14219" spans="5:5">
      <c r="E14219" s="52"/>
    </row>
    <row r="14220" spans="5:5">
      <c r="E14220" s="52"/>
    </row>
    <row r="14221" spans="5:5">
      <c r="E14221" s="52"/>
    </row>
    <row r="14222" spans="5:5">
      <c r="E14222" s="52"/>
    </row>
    <row r="14223" spans="5:5">
      <c r="E14223" s="52"/>
    </row>
    <row r="14224" spans="5:5">
      <c r="E14224" s="52"/>
    </row>
    <row r="14225" spans="5:5">
      <c r="E14225" s="52"/>
    </row>
    <row r="14226" spans="5:5">
      <c r="E14226" s="52"/>
    </row>
    <row r="14227" spans="5:5">
      <c r="E14227" s="52"/>
    </row>
    <row r="14228" spans="5:5">
      <c r="E14228" s="52"/>
    </row>
    <row r="14229" spans="5:5">
      <c r="E14229" s="52"/>
    </row>
    <row r="14230" spans="5:5">
      <c r="E14230" s="52"/>
    </row>
    <row r="14231" spans="5:5">
      <c r="E14231" s="52"/>
    </row>
    <row r="14232" spans="5:5">
      <c r="E14232" s="52"/>
    </row>
    <row r="14233" spans="5:5">
      <c r="E14233" s="52"/>
    </row>
    <row r="14234" spans="5:5">
      <c r="E14234" s="52"/>
    </row>
    <row r="14235" spans="5:5">
      <c r="E14235" s="52"/>
    </row>
    <row r="14236" spans="5:5">
      <c r="E14236" s="52"/>
    </row>
    <row r="14237" spans="5:5">
      <c r="E14237" s="52"/>
    </row>
    <row r="14238" spans="5:5">
      <c r="E14238" s="52"/>
    </row>
    <row r="14239" spans="5:5">
      <c r="E14239" s="52"/>
    </row>
    <row r="14240" spans="5:5">
      <c r="E14240" s="52"/>
    </row>
    <row r="14241" spans="5:5">
      <c r="E14241" s="52"/>
    </row>
    <row r="14242" spans="5:5">
      <c r="E14242" s="52"/>
    </row>
    <row r="14243" spans="5:5">
      <c r="E14243" s="52"/>
    </row>
    <row r="14244" spans="5:5">
      <c r="E14244" s="52"/>
    </row>
    <row r="14245" spans="5:5">
      <c r="E14245" s="52"/>
    </row>
    <row r="14246" spans="5:5">
      <c r="E14246" s="52"/>
    </row>
    <row r="14247" spans="5:5">
      <c r="E14247" s="52"/>
    </row>
    <row r="14248" spans="5:5">
      <c r="E14248" s="52"/>
    </row>
    <row r="14249" spans="5:5">
      <c r="E14249" s="52"/>
    </row>
    <row r="14250" spans="5:5">
      <c r="E14250" s="52"/>
    </row>
    <row r="14251" spans="5:5">
      <c r="E14251" s="52"/>
    </row>
    <row r="14252" spans="5:5">
      <c r="E14252" s="52"/>
    </row>
    <row r="14253" spans="5:5">
      <c r="E14253" s="52"/>
    </row>
    <row r="14254" spans="5:5">
      <c r="E14254" s="52"/>
    </row>
    <row r="14255" spans="5:5">
      <c r="E14255" s="52"/>
    </row>
    <row r="14256" spans="5:5">
      <c r="E14256" s="52"/>
    </row>
    <row r="14257" spans="5:5">
      <c r="E14257" s="52"/>
    </row>
    <row r="14258" spans="5:5">
      <c r="E14258" s="52"/>
    </row>
    <row r="14259" spans="5:5">
      <c r="E14259" s="52"/>
    </row>
    <row r="14260" spans="5:5">
      <c r="E14260" s="52"/>
    </row>
    <row r="14261" spans="5:5">
      <c r="E14261" s="52"/>
    </row>
    <row r="14262" spans="5:5">
      <c r="E14262" s="52"/>
    </row>
    <row r="14263" spans="5:5">
      <c r="E14263" s="52"/>
    </row>
    <row r="14264" spans="5:5">
      <c r="E14264" s="52"/>
    </row>
    <row r="14265" spans="5:5">
      <c r="E14265" s="52"/>
    </row>
    <row r="14266" spans="5:5">
      <c r="E14266" s="52"/>
    </row>
    <row r="14267" spans="5:5">
      <c r="E14267" s="52"/>
    </row>
    <row r="14268" spans="5:5">
      <c r="E14268" s="52"/>
    </row>
    <row r="14269" spans="5:5">
      <c r="E14269" s="52"/>
    </row>
    <row r="14270" spans="5:5">
      <c r="E14270" s="52"/>
    </row>
    <row r="14271" spans="5:5">
      <c r="E14271" s="52"/>
    </row>
    <row r="14272" spans="5:5">
      <c r="E14272" s="52"/>
    </row>
    <row r="14273" spans="5:5">
      <c r="E14273" s="52"/>
    </row>
    <row r="14274" spans="5:5">
      <c r="E14274" s="52"/>
    </row>
    <row r="14275" spans="5:5">
      <c r="E14275" s="52"/>
    </row>
    <row r="14276" spans="5:5">
      <c r="E14276" s="52"/>
    </row>
    <row r="14277" spans="5:5">
      <c r="E14277" s="52"/>
    </row>
    <row r="14278" spans="5:5">
      <c r="E14278" s="52"/>
    </row>
    <row r="14279" spans="5:5">
      <c r="E14279" s="52"/>
    </row>
    <row r="14280" spans="5:5">
      <c r="E14280" s="52"/>
    </row>
    <row r="14281" spans="5:5">
      <c r="E14281" s="52"/>
    </row>
    <row r="14282" spans="5:5">
      <c r="E14282" s="52"/>
    </row>
    <row r="14283" spans="5:5">
      <c r="E14283" s="52"/>
    </row>
    <row r="14284" spans="5:5">
      <c r="E14284" s="52"/>
    </row>
    <row r="14285" spans="5:5">
      <c r="E14285" s="52"/>
    </row>
    <row r="14286" spans="5:5">
      <c r="E14286" s="52"/>
    </row>
    <row r="14287" spans="5:5">
      <c r="E14287" s="52"/>
    </row>
    <row r="14288" spans="5:5">
      <c r="E14288" s="52"/>
    </row>
    <row r="14289" spans="5:5">
      <c r="E14289" s="52"/>
    </row>
    <row r="14290" spans="5:5">
      <c r="E14290" s="52"/>
    </row>
    <row r="14291" spans="5:5">
      <c r="E14291" s="52"/>
    </row>
    <row r="14292" spans="5:5">
      <c r="E14292" s="52"/>
    </row>
    <row r="14293" spans="5:5">
      <c r="E14293" s="52"/>
    </row>
    <row r="14294" spans="5:5">
      <c r="E14294" s="52"/>
    </row>
    <row r="14295" spans="5:5">
      <c r="E14295" s="52"/>
    </row>
    <row r="14296" spans="5:5">
      <c r="E14296" s="52"/>
    </row>
    <row r="14297" spans="5:5">
      <c r="E14297" s="52"/>
    </row>
    <row r="14298" spans="5:5">
      <c r="E14298" s="52"/>
    </row>
    <row r="14299" spans="5:5">
      <c r="E14299" s="52"/>
    </row>
    <row r="14300" spans="5:5">
      <c r="E14300" s="52"/>
    </row>
    <row r="14301" spans="5:5">
      <c r="E14301" s="52"/>
    </row>
    <row r="14302" spans="5:5">
      <c r="E14302" s="52"/>
    </row>
    <row r="14303" spans="5:5">
      <c r="E14303" s="52"/>
    </row>
    <row r="14304" spans="5:5">
      <c r="E14304" s="52"/>
    </row>
    <row r="14305" spans="5:5">
      <c r="E14305" s="52"/>
    </row>
    <row r="14306" spans="5:5">
      <c r="E14306" s="52"/>
    </row>
    <row r="14307" spans="5:5">
      <c r="E14307" s="52"/>
    </row>
    <row r="14308" spans="5:5">
      <c r="E14308" s="52"/>
    </row>
    <row r="14309" spans="5:5">
      <c r="E14309" s="52"/>
    </row>
    <row r="14310" spans="5:5">
      <c r="E14310" s="52"/>
    </row>
    <row r="14311" spans="5:5">
      <c r="E14311" s="52"/>
    </row>
    <row r="14312" spans="5:5">
      <c r="E14312" s="52"/>
    </row>
    <row r="14313" spans="5:5">
      <c r="E14313" s="52"/>
    </row>
    <row r="14314" spans="5:5">
      <c r="E14314" s="52"/>
    </row>
    <row r="14315" spans="5:5">
      <c r="E14315" s="52"/>
    </row>
    <row r="14316" spans="5:5">
      <c r="E14316" s="52"/>
    </row>
    <row r="14317" spans="5:5">
      <c r="E14317" s="52"/>
    </row>
    <row r="14318" spans="5:5">
      <c r="E14318" s="52"/>
    </row>
    <row r="14319" spans="5:5">
      <c r="E14319" s="52"/>
    </row>
    <row r="14320" spans="5:5">
      <c r="E14320" s="52"/>
    </row>
    <row r="14321" spans="5:5">
      <c r="E14321" s="52"/>
    </row>
    <row r="14322" spans="5:5">
      <c r="E14322" s="52"/>
    </row>
    <row r="14323" spans="5:5">
      <c r="E14323" s="52"/>
    </row>
    <row r="14324" spans="5:5">
      <c r="E14324" s="52"/>
    </row>
    <row r="14325" spans="5:5">
      <c r="E14325" s="52"/>
    </row>
    <row r="14326" spans="5:5">
      <c r="E14326" s="52"/>
    </row>
    <row r="14327" spans="5:5">
      <c r="E14327" s="52"/>
    </row>
    <row r="14328" spans="5:5">
      <c r="E14328" s="52"/>
    </row>
    <row r="14329" spans="5:5">
      <c r="E14329" s="52"/>
    </row>
    <row r="14330" spans="5:5">
      <c r="E14330" s="52"/>
    </row>
    <row r="14331" spans="5:5">
      <c r="E14331" s="52"/>
    </row>
    <row r="14332" spans="5:5">
      <c r="E14332" s="52"/>
    </row>
    <row r="14333" spans="5:5">
      <c r="E14333" s="52"/>
    </row>
    <row r="14334" spans="5:5">
      <c r="E14334" s="52"/>
    </row>
    <row r="14335" spans="5:5">
      <c r="E14335" s="52"/>
    </row>
    <row r="14336" spans="5:5">
      <c r="E14336" s="52"/>
    </row>
    <row r="14337" spans="5:5">
      <c r="E14337" s="52"/>
    </row>
    <row r="14338" spans="5:5">
      <c r="E14338" s="52"/>
    </row>
    <row r="14339" spans="5:5">
      <c r="E14339" s="52"/>
    </row>
    <row r="14340" spans="5:5">
      <c r="E14340" s="52"/>
    </row>
    <row r="14341" spans="5:5">
      <c r="E14341" s="52"/>
    </row>
    <row r="14342" spans="5:5">
      <c r="E14342" s="52"/>
    </row>
    <row r="14343" spans="5:5">
      <c r="E14343" s="52"/>
    </row>
    <row r="14344" spans="5:5">
      <c r="E14344" s="52"/>
    </row>
    <row r="14345" spans="5:5">
      <c r="E14345" s="52"/>
    </row>
    <row r="14346" spans="5:5">
      <c r="E14346" s="52"/>
    </row>
    <row r="14347" spans="5:5">
      <c r="E14347" s="52"/>
    </row>
    <row r="14348" spans="5:5">
      <c r="E14348" s="52"/>
    </row>
    <row r="14349" spans="5:5">
      <c r="E14349" s="52"/>
    </row>
    <row r="14350" spans="5:5">
      <c r="E14350" s="52"/>
    </row>
    <row r="14351" spans="5:5">
      <c r="E14351" s="52"/>
    </row>
    <row r="14352" spans="5:5">
      <c r="E14352" s="52"/>
    </row>
    <row r="14353" spans="5:5">
      <c r="E14353" s="52"/>
    </row>
    <row r="14354" spans="5:5">
      <c r="E14354" s="52"/>
    </row>
    <row r="14355" spans="5:5">
      <c r="E14355" s="52"/>
    </row>
    <row r="14356" spans="5:5">
      <c r="E14356" s="52"/>
    </row>
    <row r="14357" spans="5:5">
      <c r="E14357" s="52"/>
    </row>
    <row r="14358" spans="5:5">
      <c r="E14358" s="52"/>
    </row>
    <row r="14359" spans="5:5">
      <c r="E14359" s="52"/>
    </row>
    <row r="14360" spans="5:5">
      <c r="E14360" s="52"/>
    </row>
    <row r="14361" spans="5:5">
      <c r="E14361" s="52"/>
    </row>
    <row r="14362" spans="5:5">
      <c r="E14362" s="52"/>
    </row>
    <row r="14363" spans="5:5">
      <c r="E14363" s="52"/>
    </row>
    <row r="14364" spans="5:5">
      <c r="E14364" s="52"/>
    </row>
    <row r="14365" spans="5:5">
      <c r="E14365" s="52"/>
    </row>
    <row r="14366" spans="5:5">
      <c r="E14366" s="52"/>
    </row>
    <row r="14367" spans="5:5">
      <c r="E14367" s="52"/>
    </row>
    <row r="14368" spans="5:5">
      <c r="E14368" s="52"/>
    </row>
    <row r="14369" spans="5:5">
      <c r="E14369" s="52"/>
    </row>
    <row r="14370" spans="5:5">
      <c r="E14370" s="52"/>
    </row>
    <row r="14371" spans="5:5">
      <c r="E14371" s="52"/>
    </row>
    <row r="14372" spans="5:5">
      <c r="E14372" s="52"/>
    </row>
    <row r="14373" spans="5:5">
      <c r="E14373" s="52"/>
    </row>
    <row r="14374" spans="5:5">
      <c r="E14374" s="52"/>
    </row>
    <row r="14375" spans="5:5">
      <c r="E14375" s="52"/>
    </row>
    <row r="14376" spans="5:5">
      <c r="E14376" s="52"/>
    </row>
    <row r="14377" spans="5:5">
      <c r="E14377" s="52"/>
    </row>
    <row r="14378" spans="5:5">
      <c r="E14378" s="52"/>
    </row>
    <row r="14379" spans="5:5">
      <c r="E14379" s="52"/>
    </row>
    <row r="14380" spans="5:5">
      <c r="E14380" s="52"/>
    </row>
    <row r="14381" spans="5:5">
      <c r="E14381" s="52"/>
    </row>
    <row r="14382" spans="5:5">
      <c r="E14382" s="52"/>
    </row>
    <row r="14383" spans="5:5">
      <c r="E14383" s="52"/>
    </row>
    <row r="14384" spans="5:5">
      <c r="E14384" s="52"/>
    </row>
    <row r="14385" spans="5:5">
      <c r="E14385" s="52"/>
    </row>
    <row r="14386" spans="5:5">
      <c r="E14386" s="52"/>
    </row>
    <row r="14387" spans="5:5">
      <c r="E14387" s="52"/>
    </row>
    <row r="14388" spans="5:5">
      <c r="E14388" s="52"/>
    </row>
    <row r="14389" spans="5:5">
      <c r="E14389" s="52"/>
    </row>
    <row r="14390" spans="5:5">
      <c r="E14390" s="52"/>
    </row>
    <row r="14391" spans="5:5">
      <c r="E14391" s="52"/>
    </row>
    <row r="14392" spans="5:5">
      <c r="E14392" s="52"/>
    </row>
    <row r="14393" spans="5:5">
      <c r="E14393" s="52"/>
    </row>
    <row r="14394" spans="5:5">
      <c r="E14394" s="52"/>
    </row>
    <row r="14395" spans="5:5">
      <c r="E14395" s="52"/>
    </row>
    <row r="14396" spans="5:5">
      <c r="E14396" s="52"/>
    </row>
    <row r="14397" spans="5:5">
      <c r="E14397" s="52"/>
    </row>
    <row r="14398" spans="5:5">
      <c r="E14398" s="52"/>
    </row>
    <row r="14399" spans="5:5">
      <c r="E14399" s="52"/>
    </row>
    <row r="14400" spans="5:5">
      <c r="E14400" s="52"/>
    </row>
    <row r="14401" spans="5:5">
      <c r="E14401" s="52"/>
    </row>
    <row r="14402" spans="5:5">
      <c r="E14402" s="52"/>
    </row>
    <row r="14403" spans="5:5">
      <c r="E14403" s="52"/>
    </row>
    <row r="14404" spans="5:5">
      <c r="E14404" s="52"/>
    </row>
    <row r="14405" spans="5:5">
      <c r="E14405" s="52"/>
    </row>
    <row r="14406" spans="5:5">
      <c r="E14406" s="52"/>
    </row>
    <row r="14407" spans="5:5">
      <c r="E14407" s="52"/>
    </row>
    <row r="14408" spans="5:5">
      <c r="E14408" s="52"/>
    </row>
    <row r="14409" spans="5:5">
      <c r="E14409" s="52"/>
    </row>
    <row r="14410" spans="5:5">
      <c r="E14410" s="52"/>
    </row>
    <row r="14411" spans="5:5">
      <c r="E14411" s="52"/>
    </row>
    <row r="14412" spans="5:5">
      <c r="E14412" s="52"/>
    </row>
    <row r="14413" spans="5:5">
      <c r="E14413" s="52"/>
    </row>
    <row r="14414" spans="5:5">
      <c r="E14414" s="52"/>
    </row>
    <row r="14415" spans="5:5">
      <c r="E14415" s="52"/>
    </row>
    <row r="14416" spans="5:5">
      <c r="E14416" s="52"/>
    </row>
    <row r="14417" spans="5:5">
      <c r="E14417" s="52"/>
    </row>
    <row r="14418" spans="5:5">
      <c r="E14418" s="52"/>
    </row>
    <row r="14419" spans="5:5">
      <c r="E14419" s="52"/>
    </row>
    <row r="14420" spans="5:5">
      <c r="E14420" s="52"/>
    </row>
    <row r="14421" spans="5:5">
      <c r="E14421" s="52"/>
    </row>
    <row r="14422" spans="5:5">
      <c r="E14422" s="52"/>
    </row>
    <row r="14423" spans="5:5">
      <c r="E14423" s="52"/>
    </row>
    <row r="14424" spans="5:5">
      <c r="E14424" s="52"/>
    </row>
    <row r="14425" spans="5:5">
      <c r="E14425" s="52"/>
    </row>
    <row r="14426" spans="5:5">
      <c r="E14426" s="52"/>
    </row>
    <row r="14427" spans="5:5">
      <c r="E14427" s="52"/>
    </row>
    <row r="14428" spans="5:5">
      <c r="E14428" s="52"/>
    </row>
    <row r="14429" spans="5:5">
      <c r="E14429" s="52"/>
    </row>
    <row r="14430" spans="5:5">
      <c r="E14430" s="52"/>
    </row>
    <row r="14431" spans="5:5">
      <c r="E14431" s="52"/>
    </row>
    <row r="14432" spans="5:5">
      <c r="E14432" s="52"/>
    </row>
    <row r="14433" spans="5:5">
      <c r="E14433" s="52"/>
    </row>
    <row r="14434" spans="5:5">
      <c r="E14434" s="52"/>
    </row>
    <row r="14435" spans="5:5">
      <c r="E14435" s="52"/>
    </row>
    <row r="14436" spans="5:5">
      <c r="E14436" s="52"/>
    </row>
    <row r="14437" spans="5:5">
      <c r="E14437" s="52"/>
    </row>
    <row r="14438" spans="5:5">
      <c r="E14438" s="52"/>
    </row>
    <row r="14439" spans="5:5">
      <c r="E14439" s="52"/>
    </row>
    <row r="14440" spans="5:5">
      <c r="E14440" s="52"/>
    </row>
    <row r="14441" spans="5:5">
      <c r="E14441" s="52"/>
    </row>
    <row r="14442" spans="5:5">
      <c r="E14442" s="52"/>
    </row>
    <row r="14443" spans="5:5">
      <c r="E14443" s="52"/>
    </row>
    <row r="14444" spans="5:5">
      <c r="E14444" s="52"/>
    </row>
    <row r="14445" spans="5:5">
      <c r="E14445" s="52"/>
    </row>
    <row r="14446" spans="5:5">
      <c r="E14446" s="52"/>
    </row>
    <row r="14447" spans="5:5">
      <c r="E14447" s="52"/>
    </row>
    <row r="14448" spans="5:5">
      <c r="E14448" s="52"/>
    </row>
    <row r="14449" spans="5:5">
      <c r="E14449" s="52"/>
    </row>
    <row r="14450" spans="5:5">
      <c r="E14450" s="52"/>
    </row>
    <row r="14451" spans="5:5">
      <c r="E14451" s="52"/>
    </row>
    <row r="14452" spans="5:5">
      <c r="E14452" s="52"/>
    </row>
    <row r="14453" spans="5:5">
      <c r="E14453" s="52"/>
    </row>
    <row r="14454" spans="5:5">
      <c r="E14454" s="52"/>
    </row>
    <row r="14455" spans="5:5">
      <c r="E14455" s="52"/>
    </row>
    <row r="14456" spans="5:5">
      <c r="E14456" s="52"/>
    </row>
    <row r="14457" spans="5:5">
      <c r="E14457" s="52"/>
    </row>
    <row r="14458" spans="5:5">
      <c r="E14458" s="52"/>
    </row>
    <row r="14459" spans="5:5">
      <c r="E14459" s="52"/>
    </row>
    <row r="14460" spans="5:5">
      <c r="E14460" s="52"/>
    </row>
    <row r="14461" spans="5:5">
      <c r="E14461" s="52"/>
    </row>
    <row r="14462" spans="5:5">
      <c r="E14462" s="52"/>
    </row>
    <row r="14463" spans="5:5">
      <c r="E14463" s="52"/>
    </row>
    <row r="14464" spans="5:5">
      <c r="E14464" s="52"/>
    </row>
    <row r="14465" spans="5:5">
      <c r="E14465" s="52"/>
    </row>
    <row r="14466" spans="5:5">
      <c r="E14466" s="52"/>
    </row>
    <row r="14467" spans="5:5">
      <c r="E14467" s="52"/>
    </row>
    <row r="14468" spans="5:5">
      <c r="E14468" s="52"/>
    </row>
    <row r="14469" spans="5:5">
      <c r="E14469" s="52"/>
    </row>
    <row r="14470" spans="5:5">
      <c r="E14470" s="52"/>
    </row>
    <row r="14471" spans="5:5">
      <c r="E14471" s="52"/>
    </row>
    <row r="14472" spans="5:5">
      <c r="E14472" s="52"/>
    </row>
    <row r="14473" spans="5:5">
      <c r="E14473" s="52"/>
    </row>
    <row r="14474" spans="5:5">
      <c r="E14474" s="52"/>
    </row>
    <row r="14475" spans="5:5">
      <c r="E14475" s="52"/>
    </row>
    <row r="14476" spans="5:5">
      <c r="E14476" s="52"/>
    </row>
    <row r="14477" spans="5:5">
      <c r="E14477" s="52"/>
    </row>
    <row r="14478" spans="5:5">
      <c r="E14478" s="52"/>
    </row>
    <row r="14479" spans="5:5">
      <c r="E14479" s="52"/>
    </row>
    <row r="14480" spans="5:5">
      <c r="E14480" s="52"/>
    </row>
    <row r="14481" spans="5:5">
      <c r="E14481" s="52"/>
    </row>
    <row r="14482" spans="5:5">
      <c r="E14482" s="52"/>
    </row>
    <row r="14483" spans="5:5">
      <c r="E14483" s="52"/>
    </row>
    <row r="14484" spans="5:5">
      <c r="E14484" s="52"/>
    </row>
    <row r="14485" spans="5:5">
      <c r="E14485" s="52"/>
    </row>
    <row r="14486" spans="5:5">
      <c r="E14486" s="52"/>
    </row>
    <row r="14487" spans="5:5">
      <c r="E14487" s="52"/>
    </row>
    <row r="14488" spans="5:5">
      <c r="E14488" s="52"/>
    </row>
    <row r="14489" spans="5:5">
      <c r="E14489" s="52"/>
    </row>
    <row r="14490" spans="5:5">
      <c r="E14490" s="52"/>
    </row>
    <row r="14491" spans="5:5">
      <c r="E14491" s="52"/>
    </row>
    <row r="14492" spans="5:5">
      <c r="E14492" s="52"/>
    </row>
    <row r="14493" spans="5:5">
      <c r="E14493" s="52"/>
    </row>
    <row r="14494" spans="5:5">
      <c r="E14494" s="52"/>
    </row>
    <row r="14495" spans="5:5">
      <c r="E14495" s="52"/>
    </row>
    <row r="14496" spans="5:5">
      <c r="E14496" s="52"/>
    </row>
    <row r="14497" spans="5:5">
      <c r="E14497" s="52"/>
    </row>
    <row r="14498" spans="5:5">
      <c r="E14498" s="52"/>
    </row>
    <row r="14499" spans="5:5">
      <c r="E14499" s="52"/>
    </row>
    <row r="14500" spans="5:5">
      <c r="E14500" s="52"/>
    </row>
    <row r="14501" spans="5:5">
      <c r="E14501" s="52"/>
    </row>
    <row r="14502" spans="5:5">
      <c r="E14502" s="52"/>
    </row>
    <row r="14503" spans="5:5">
      <c r="E14503" s="52"/>
    </row>
    <row r="14504" spans="5:5">
      <c r="E14504" s="52"/>
    </row>
    <row r="14505" spans="5:5">
      <c r="E14505" s="52"/>
    </row>
    <row r="14506" spans="5:5">
      <c r="E14506" s="52"/>
    </row>
    <row r="14507" spans="5:5">
      <c r="E14507" s="52"/>
    </row>
    <row r="14508" spans="5:5">
      <c r="E14508" s="52"/>
    </row>
    <row r="14509" spans="5:5">
      <c r="E14509" s="52"/>
    </row>
    <row r="14510" spans="5:5">
      <c r="E14510" s="52"/>
    </row>
    <row r="14511" spans="5:5">
      <c r="E14511" s="52"/>
    </row>
    <row r="14512" spans="5:5">
      <c r="E14512" s="52"/>
    </row>
    <row r="14513" spans="5:5">
      <c r="E14513" s="52"/>
    </row>
    <row r="14514" spans="5:5">
      <c r="E14514" s="52"/>
    </row>
    <row r="14515" spans="5:5">
      <c r="E14515" s="52"/>
    </row>
    <row r="14516" spans="5:5">
      <c r="E14516" s="52"/>
    </row>
    <row r="14517" spans="5:5">
      <c r="E14517" s="52"/>
    </row>
    <row r="14518" spans="5:5">
      <c r="E14518" s="52"/>
    </row>
    <row r="14519" spans="5:5">
      <c r="E14519" s="52"/>
    </row>
    <row r="14520" spans="5:5">
      <c r="E14520" s="52"/>
    </row>
    <row r="14521" spans="5:5">
      <c r="E14521" s="52"/>
    </row>
    <row r="14522" spans="5:5">
      <c r="E14522" s="52"/>
    </row>
    <row r="14523" spans="5:5">
      <c r="E14523" s="52"/>
    </row>
    <row r="14524" spans="5:5">
      <c r="E14524" s="52"/>
    </row>
    <row r="14525" spans="5:5">
      <c r="E14525" s="52"/>
    </row>
    <row r="14526" spans="5:5">
      <c r="E14526" s="52"/>
    </row>
    <row r="14527" spans="5:5">
      <c r="E14527" s="52"/>
    </row>
    <row r="14528" spans="5:5">
      <c r="E14528" s="52"/>
    </row>
    <row r="14529" spans="5:5">
      <c r="E14529" s="52"/>
    </row>
    <row r="14530" spans="5:5">
      <c r="E14530" s="52"/>
    </row>
    <row r="14531" spans="5:5">
      <c r="E14531" s="52"/>
    </row>
    <row r="14532" spans="5:5">
      <c r="E14532" s="52"/>
    </row>
    <row r="14533" spans="5:5">
      <c r="E14533" s="52"/>
    </row>
    <row r="14534" spans="5:5">
      <c r="E14534" s="52"/>
    </row>
    <row r="14535" spans="5:5">
      <c r="E14535" s="52"/>
    </row>
    <row r="14536" spans="5:5">
      <c r="E14536" s="52"/>
    </row>
    <row r="14537" spans="5:5">
      <c r="E14537" s="52"/>
    </row>
    <row r="14538" spans="5:5">
      <c r="E14538" s="52"/>
    </row>
    <row r="14539" spans="5:5">
      <c r="E14539" s="52"/>
    </row>
    <row r="14540" spans="5:5">
      <c r="E14540" s="52"/>
    </row>
    <row r="14541" spans="5:5">
      <c r="E14541" s="52"/>
    </row>
    <row r="14542" spans="5:5">
      <c r="E14542" s="52"/>
    </row>
    <row r="14543" spans="5:5">
      <c r="E14543" s="52"/>
    </row>
    <row r="14544" spans="5:5">
      <c r="E14544" s="52"/>
    </row>
    <row r="14545" spans="5:5">
      <c r="E14545" s="52"/>
    </row>
    <row r="14546" spans="5:5">
      <c r="E14546" s="52"/>
    </row>
    <row r="14547" spans="5:5">
      <c r="E14547" s="52"/>
    </row>
    <row r="14548" spans="5:5">
      <c r="E14548" s="52"/>
    </row>
    <row r="14549" spans="5:5">
      <c r="E14549" s="52"/>
    </row>
    <row r="14550" spans="5:5">
      <c r="E14550" s="52"/>
    </row>
    <row r="14551" spans="5:5">
      <c r="E14551" s="52"/>
    </row>
    <row r="14552" spans="5:5">
      <c r="E14552" s="52"/>
    </row>
    <row r="14553" spans="5:5">
      <c r="E14553" s="52"/>
    </row>
    <row r="14554" spans="5:5">
      <c r="E14554" s="52"/>
    </row>
    <row r="14555" spans="5:5">
      <c r="E14555" s="52"/>
    </row>
    <row r="14556" spans="5:5">
      <c r="E14556" s="52"/>
    </row>
    <row r="14557" spans="5:5">
      <c r="E14557" s="52"/>
    </row>
    <row r="14558" spans="5:5">
      <c r="E14558" s="52"/>
    </row>
    <row r="14559" spans="5:5">
      <c r="E14559" s="52"/>
    </row>
    <row r="14560" spans="5:5">
      <c r="E14560" s="52"/>
    </row>
    <row r="14561" spans="5:5">
      <c r="E14561" s="52"/>
    </row>
    <row r="14562" spans="5:5">
      <c r="E14562" s="52"/>
    </row>
    <row r="14563" spans="5:5">
      <c r="E14563" s="52"/>
    </row>
    <row r="14564" spans="5:5">
      <c r="E14564" s="52"/>
    </row>
    <row r="14565" spans="5:5">
      <c r="E14565" s="52"/>
    </row>
    <row r="14566" spans="5:5">
      <c r="E14566" s="52"/>
    </row>
    <row r="14567" spans="5:5">
      <c r="E14567" s="52"/>
    </row>
    <row r="14568" spans="5:5">
      <c r="E14568" s="52"/>
    </row>
    <row r="14569" spans="5:5">
      <c r="E14569" s="52"/>
    </row>
    <row r="14570" spans="5:5">
      <c r="E14570" s="52"/>
    </row>
    <row r="14571" spans="5:5">
      <c r="E14571" s="52"/>
    </row>
    <row r="14572" spans="5:5">
      <c r="E14572" s="52"/>
    </row>
    <row r="14573" spans="5:5">
      <c r="E14573" s="52"/>
    </row>
    <row r="14574" spans="5:5">
      <c r="E14574" s="52"/>
    </row>
    <row r="14575" spans="5:5">
      <c r="E14575" s="52"/>
    </row>
    <row r="14576" spans="5:5">
      <c r="E14576" s="52"/>
    </row>
    <row r="14577" spans="5:5">
      <c r="E14577" s="52"/>
    </row>
    <row r="14578" spans="5:5">
      <c r="E14578" s="52"/>
    </row>
    <row r="14579" spans="5:5">
      <c r="E14579" s="52"/>
    </row>
    <row r="14580" spans="5:5">
      <c r="E14580" s="52"/>
    </row>
    <row r="14581" spans="5:5">
      <c r="E14581" s="52"/>
    </row>
    <row r="14582" spans="5:5">
      <c r="E14582" s="52"/>
    </row>
    <row r="14583" spans="5:5">
      <c r="E14583" s="52"/>
    </row>
    <row r="14584" spans="5:5">
      <c r="E14584" s="52"/>
    </row>
    <row r="14585" spans="5:5">
      <c r="E14585" s="52"/>
    </row>
    <row r="14586" spans="5:5">
      <c r="E14586" s="52"/>
    </row>
    <row r="14587" spans="5:5">
      <c r="E14587" s="52"/>
    </row>
    <row r="14588" spans="5:5">
      <c r="E14588" s="52"/>
    </row>
    <row r="14589" spans="5:5">
      <c r="E14589" s="52"/>
    </row>
    <row r="14590" spans="5:5">
      <c r="E14590" s="52"/>
    </row>
    <row r="14591" spans="5:5">
      <c r="E14591" s="52"/>
    </row>
    <row r="14592" spans="5:5">
      <c r="E14592" s="52"/>
    </row>
    <row r="14593" spans="5:5">
      <c r="E14593" s="52"/>
    </row>
    <row r="14594" spans="5:5">
      <c r="E14594" s="52"/>
    </row>
    <row r="14595" spans="5:5">
      <c r="E14595" s="52"/>
    </row>
    <row r="14596" spans="5:5">
      <c r="E14596" s="52"/>
    </row>
    <row r="14597" spans="5:5">
      <c r="E14597" s="52"/>
    </row>
    <row r="14598" spans="5:5">
      <c r="E14598" s="52"/>
    </row>
    <row r="14599" spans="5:5">
      <c r="E14599" s="52"/>
    </row>
    <row r="14600" spans="5:5">
      <c r="E14600" s="52"/>
    </row>
    <row r="14601" spans="5:5">
      <c r="E14601" s="52"/>
    </row>
    <row r="14602" spans="5:5">
      <c r="E14602" s="52"/>
    </row>
    <row r="14603" spans="5:5">
      <c r="E14603" s="52"/>
    </row>
    <row r="14604" spans="5:5">
      <c r="E14604" s="52"/>
    </row>
    <row r="14605" spans="5:5">
      <c r="E14605" s="52"/>
    </row>
    <row r="14606" spans="5:5">
      <c r="E14606" s="52"/>
    </row>
    <row r="14607" spans="5:5">
      <c r="E14607" s="52"/>
    </row>
    <row r="14608" spans="5:5">
      <c r="E14608" s="52"/>
    </row>
    <row r="14609" spans="5:5">
      <c r="E14609" s="52"/>
    </row>
    <row r="14610" spans="5:5">
      <c r="E14610" s="52"/>
    </row>
    <row r="14611" spans="5:5">
      <c r="E14611" s="52"/>
    </row>
    <row r="14612" spans="5:5">
      <c r="E14612" s="52"/>
    </row>
    <row r="14613" spans="5:5">
      <c r="E14613" s="52"/>
    </row>
    <row r="14614" spans="5:5">
      <c r="E14614" s="52"/>
    </row>
    <row r="14615" spans="5:5">
      <c r="E14615" s="52"/>
    </row>
    <row r="14616" spans="5:5">
      <c r="E14616" s="52"/>
    </row>
    <row r="14617" spans="5:5">
      <c r="E14617" s="52"/>
    </row>
    <row r="14618" spans="5:5">
      <c r="E14618" s="52"/>
    </row>
    <row r="14619" spans="5:5">
      <c r="E14619" s="52"/>
    </row>
    <row r="14620" spans="5:5">
      <c r="E14620" s="52"/>
    </row>
    <row r="14621" spans="5:5">
      <c r="E14621" s="52"/>
    </row>
    <row r="14622" spans="5:5">
      <c r="E14622" s="52"/>
    </row>
    <row r="14623" spans="5:5">
      <c r="E14623" s="52"/>
    </row>
    <row r="14624" spans="5:5">
      <c r="E14624" s="52"/>
    </row>
    <row r="14625" spans="5:5">
      <c r="E14625" s="52"/>
    </row>
    <row r="14626" spans="5:5">
      <c r="E14626" s="52"/>
    </row>
    <row r="14627" spans="5:5">
      <c r="E14627" s="52"/>
    </row>
    <row r="14628" spans="5:5">
      <c r="E14628" s="52"/>
    </row>
    <row r="14629" spans="5:5">
      <c r="E14629" s="52"/>
    </row>
    <row r="14630" spans="5:5">
      <c r="E14630" s="52"/>
    </row>
    <row r="14631" spans="5:5">
      <c r="E14631" s="52"/>
    </row>
    <row r="14632" spans="5:5">
      <c r="E14632" s="52"/>
    </row>
    <row r="14633" spans="5:5">
      <c r="E14633" s="52"/>
    </row>
    <row r="14634" spans="5:5">
      <c r="E14634" s="52"/>
    </row>
    <row r="14635" spans="5:5">
      <c r="E14635" s="52"/>
    </row>
    <row r="14636" spans="5:5">
      <c r="E14636" s="52"/>
    </row>
    <row r="14637" spans="5:5">
      <c r="E14637" s="52"/>
    </row>
    <row r="14638" spans="5:5">
      <c r="E14638" s="52"/>
    </row>
    <row r="14639" spans="5:5">
      <c r="E14639" s="52"/>
    </row>
    <row r="14640" spans="5:5">
      <c r="E14640" s="52"/>
    </row>
    <row r="14641" spans="5:5">
      <c r="E14641" s="52"/>
    </row>
    <row r="14642" spans="5:5">
      <c r="E14642" s="52"/>
    </row>
    <row r="14643" spans="5:5">
      <c r="E14643" s="52"/>
    </row>
    <row r="14644" spans="5:5">
      <c r="E14644" s="52"/>
    </row>
    <row r="14645" spans="5:5">
      <c r="E14645" s="52"/>
    </row>
    <row r="14646" spans="5:5">
      <c r="E14646" s="52"/>
    </row>
    <row r="14647" spans="5:5">
      <c r="E14647" s="52"/>
    </row>
    <row r="14648" spans="5:5">
      <c r="E14648" s="52"/>
    </row>
    <row r="14649" spans="5:5">
      <c r="E14649" s="52"/>
    </row>
    <row r="14650" spans="5:5">
      <c r="E14650" s="52"/>
    </row>
    <row r="14651" spans="5:5">
      <c r="E14651" s="52"/>
    </row>
    <row r="14652" spans="5:5">
      <c r="E14652" s="52"/>
    </row>
    <row r="14653" spans="5:5">
      <c r="E14653" s="52"/>
    </row>
    <row r="14654" spans="5:5">
      <c r="E14654" s="52"/>
    </row>
    <row r="14655" spans="5:5">
      <c r="E14655" s="52"/>
    </row>
    <row r="14656" spans="5:5">
      <c r="E14656" s="52"/>
    </row>
    <row r="14657" spans="5:5">
      <c r="E14657" s="52"/>
    </row>
    <row r="14658" spans="5:5">
      <c r="E14658" s="52"/>
    </row>
    <row r="14659" spans="5:5">
      <c r="E14659" s="52"/>
    </row>
    <row r="14660" spans="5:5">
      <c r="E14660" s="52"/>
    </row>
    <row r="14661" spans="5:5">
      <c r="E14661" s="52"/>
    </row>
    <row r="14662" spans="5:5">
      <c r="E14662" s="52"/>
    </row>
    <row r="14663" spans="5:5">
      <c r="E14663" s="52"/>
    </row>
    <row r="14664" spans="5:5">
      <c r="E14664" s="52"/>
    </row>
    <row r="14665" spans="5:5">
      <c r="E14665" s="52"/>
    </row>
    <row r="14666" spans="5:5">
      <c r="E14666" s="52"/>
    </row>
    <row r="14667" spans="5:5">
      <c r="E14667" s="52"/>
    </row>
    <row r="14668" spans="5:5">
      <c r="E14668" s="52"/>
    </row>
    <row r="14669" spans="5:5">
      <c r="E14669" s="52"/>
    </row>
    <row r="14670" spans="5:5">
      <c r="E14670" s="52"/>
    </row>
    <row r="14671" spans="5:5">
      <c r="E14671" s="52"/>
    </row>
    <row r="14672" spans="5:5">
      <c r="E14672" s="52"/>
    </row>
    <row r="14673" spans="5:5">
      <c r="E14673" s="52"/>
    </row>
    <row r="14674" spans="5:5">
      <c r="E14674" s="52"/>
    </row>
    <row r="14675" spans="5:5">
      <c r="E14675" s="52"/>
    </row>
    <row r="14676" spans="5:5">
      <c r="E14676" s="52"/>
    </row>
    <row r="14677" spans="5:5">
      <c r="E14677" s="52"/>
    </row>
    <row r="14678" spans="5:5">
      <c r="E14678" s="52"/>
    </row>
    <row r="14679" spans="5:5">
      <c r="E14679" s="52"/>
    </row>
    <row r="14680" spans="5:5">
      <c r="E14680" s="52"/>
    </row>
    <row r="14681" spans="5:5">
      <c r="E14681" s="52"/>
    </row>
    <row r="14682" spans="5:5">
      <c r="E14682" s="52"/>
    </row>
    <row r="14683" spans="5:5">
      <c r="E14683" s="52"/>
    </row>
    <row r="14684" spans="5:5">
      <c r="E14684" s="52"/>
    </row>
    <row r="14685" spans="5:5">
      <c r="E14685" s="52"/>
    </row>
    <row r="14686" spans="5:5">
      <c r="E14686" s="52"/>
    </row>
    <row r="14687" spans="5:5">
      <c r="E14687" s="52"/>
    </row>
    <row r="14688" spans="5:5">
      <c r="E14688" s="52"/>
    </row>
    <row r="14689" spans="5:5">
      <c r="E14689" s="52"/>
    </row>
    <row r="14690" spans="5:5">
      <c r="E14690" s="52"/>
    </row>
    <row r="14691" spans="5:5">
      <c r="E14691" s="52"/>
    </row>
    <row r="14692" spans="5:5">
      <c r="E14692" s="52"/>
    </row>
    <row r="14693" spans="5:5">
      <c r="E14693" s="52"/>
    </row>
    <row r="14694" spans="5:5">
      <c r="E14694" s="52"/>
    </row>
    <row r="14695" spans="5:5">
      <c r="E14695" s="52"/>
    </row>
    <row r="14696" spans="5:5">
      <c r="E14696" s="52"/>
    </row>
    <row r="14697" spans="5:5">
      <c r="E14697" s="52"/>
    </row>
    <row r="14698" spans="5:5">
      <c r="E14698" s="52"/>
    </row>
    <row r="14699" spans="5:5">
      <c r="E14699" s="52"/>
    </row>
    <row r="14700" spans="5:5">
      <c r="E14700" s="52"/>
    </row>
    <row r="14701" spans="5:5">
      <c r="E14701" s="52"/>
    </row>
    <row r="14702" spans="5:5">
      <c r="E14702" s="52"/>
    </row>
    <row r="14703" spans="5:5">
      <c r="E14703" s="52"/>
    </row>
    <row r="14704" spans="5:5">
      <c r="E14704" s="52"/>
    </row>
    <row r="14705" spans="5:5">
      <c r="E14705" s="52"/>
    </row>
    <row r="14706" spans="5:5">
      <c r="E14706" s="52"/>
    </row>
    <row r="14707" spans="5:5">
      <c r="E14707" s="52"/>
    </row>
    <row r="14708" spans="5:5">
      <c r="E14708" s="52"/>
    </row>
    <row r="14709" spans="5:5">
      <c r="E14709" s="52"/>
    </row>
    <row r="14710" spans="5:5">
      <c r="E14710" s="52"/>
    </row>
    <row r="14711" spans="5:5">
      <c r="E14711" s="52"/>
    </row>
    <row r="14712" spans="5:5">
      <c r="E14712" s="52"/>
    </row>
    <row r="14713" spans="5:5">
      <c r="E14713" s="52"/>
    </row>
    <row r="14714" spans="5:5">
      <c r="E14714" s="52"/>
    </row>
    <row r="14715" spans="5:5">
      <c r="E14715" s="52"/>
    </row>
    <row r="14716" spans="5:5">
      <c r="E14716" s="52"/>
    </row>
    <row r="14717" spans="5:5">
      <c r="E14717" s="52"/>
    </row>
    <row r="14718" spans="5:5">
      <c r="E14718" s="52"/>
    </row>
    <row r="14719" spans="5:5">
      <c r="E14719" s="52"/>
    </row>
    <row r="14720" spans="5:5">
      <c r="E14720" s="52"/>
    </row>
    <row r="14721" spans="5:5">
      <c r="E14721" s="52"/>
    </row>
    <row r="14722" spans="5:5">
      <c r="E14722" s="52"/>
    </row>
    <row r="14723" spans="5:5">
      <c r="E14723" s="52"/>
    </row>
    <row r="14724" spans="5:5">
      <c r="E14724" s="52"/>
    </row>
    <row r="14725" spans="5:5">
      <c r="E14725" s="52"/>
    </row>
    <row r="14726" spans="5:5">
      <c r="E14726" s="52"/>
    </row>
    <row r="14727" spans="5:5">
      <c r="E14727" s="52"/>
    </row>
    <row r="14728" spans="5:5">
      <c r="E14728" s="52"/>
    </row>
    <row r="14729" spans="5:5">
      <c r="E14729" s="52"/>
    </row>
    <row r="14730" spans="5:5">
      <c r="E14730" s="52"/>
    </row>
    <row r="14731" spans="5:5">
      <c r="E14731" s="52"/>
    </row>
    <row r="14732" spans="5:5">
      <c r="E14732" s="52"/>
    </row>
    <row r="14733" spans="5:5">
      <c r="E14733" s="52"/>
    </row>
    <row r="14734" spans="5:5">
      <c r="E14734" s="52"/>
    </row>
    <row r="14735" spans="5:5">
      <c r="E14735" s="52"/>
    </row>
    <row r="14736" spans="5:5">
      <c r="E14736" s="52"/>
    </row>
    <row r="14737" spans="5:5">
      <c r="E14737" s="52"/>
    </row>
    <row r="14738" spans="5:5">
      <c r="E14738" s="52"/>
    </row>
    <row r="14739" spans="5:5">
      <c r="E14739" s="52"/>
    </row>
    <row r="14740" spans="5:5">
      <c r="E14740" s="52"/>
    </row>
    <row r="14741" spans="5:5">
      <c r="E14741" s="52"/>
    </row>
    <row r="14742" spans="5:5">
      <c r="E14742" s="52"/>
    </row>
    <row r="14743" spans="5:5">
      <c r="E14743" s="52"/>
    </row>
    <row r="14744" spans="5:5">
      <c r="E14744" s="52"/>
    </row>
    <row r="14745" spans="5:5">
      <c r="E14745" s="52"/>
    </row>
    <row r="14746" spans="5:5">
      <c r="E14746" s="52"/>
    </row>
    <row r="14747" spans="5:5">
      <c r="E14747" s="52"/>
    </row>
    <row r="14748" spans="5:5">
      <c r="E14748" s="52"/>
    </row>
    <row r="14749" spans="5:5">
      <c r="E14749" s="52"/>
    </row>
    <row r="14750" spans="5:5">
      <c r="E14750" s="52"/>
    </row>
    <row r="14751" spans="5:5">
      <c r="E14751" s="52"/>
    </row>
    <row r="14752" spans="5:5">
      <c r="E14752" s="52"/>
    </row>
    <row r="14753" spans="5:5">
      <c r="E14753" s="52"/>
    </row>
    <row r="14754" spans="5:5">
      <c r="E14754" s="52"/>
    </row>
    <row r="14755" spans="5:5">
      <c r="E14755" s="52"/>
    </row>
    <row r="14756" spans="5:5">
      <c r="E14756" s="52"/>
    </row>
    <row r="14757" spans="5:5">
      <c r="E14757" s="52"/>
    </row>
    <row r="14758" spans="5:5">
      <c r="E14758" s="52"/>
    </row>
    <row r="14759" spans="5:5">
      <c r="E14759" s="52"/>
    </row>
    <row r="14760" spans="5:5">
      <c r="E14760" s="52"/>
    </row>
    <row r="14761" spans="5:5">
      <c r="E14761" s="52"/>
    </row>
    <row r="14762" spans="5:5">
      <c r="E14762" s="52"/>
    </row>
    <row r="14763" spans="5:5">
      <c r="E14763" s="52"/>
    </row>
    <row r="14764" spans="5:5">
      <c r="E14764" s="52"/>
    </row>
    <row r="14765" spans="5:5">
      <c r="E14765" s="52"/>
    </row>
    <row r="14766" spans="5:5">
      <c r="E14766" s="52"/>
    </row>
    <row r="14767" spans="5:5">
      <c r="E14767" s="52"/>
    </row>
    <row r="14768" spans="5:5">
      <c r="E14768" s="52"/>
    </row>
    <row r="14769" spans="5:5">
      <c r="E14769" s="52"/>
    </row>
    <row r="14770" spans="5:5">
      <c r="E14770" s="52"/>
    </row>
    <row r="14771" spans="5:5">
      <c r="E14771" s="52"/>
    </row>
    <row r="14772" spans="5:5">
      <c r="E14772" s="52"/>
    </row>
    <row r="14773" spans="5:5">
      <c r="E14773" s="52"/>
    </row>
    <row r="14774" spans="5:5">
      <c r="E14774" s="52"/>
    </row>
    <row r="14775" spans="5:5">
      <c r="E14775" s="52"/>
    </row>
    <row r="14776" spans="5:5">
      <c r="E14776" s="52"/>
    </row>
    <row r="14777" spans="5:5">
      <c r="E14777" s="52"/>
    </row>
    <row r="14778" spans="5:5">
      <c r="E14778" s="52"/>
    </row>
    <row r="14779" spans="5:5">
      <c r="E14779" s="52"/>
    </row>
    <row r="14780" spans="5:5">
      <c r="E14780" s="52"/>
    </row>
    <row r="14781" spans="5:5">
      <c r="E14781" s="52"/>
    </row>
    <row r="14782" spans="5:5">
      <c r="E14782" s="52"/>
    </row>
    <row r="14783" spans="5:5">
      <c r="E14783" s="52"/>
    </row>
    <row r="14784" spans="5:5">
      <c r="E14784" s="52"/>
    </row>
    <row r="14785" spans="5:5">
      <c r="E14785" s="52"/>
    </row>
    <row r="14786" spans="5:5">
      <c r="E14786" s="52"/>
    </row>
    <row r="14787" spans="5:5">
      <c r="E14787" s="52"/>
    </row>
    <row r="14788" spans="5:5">
      <c r="E14788" s="52"/>
    </row>
    <row r="14789" spans="5:5">
      <c r="E14789" s="52"/>
    </row>
    <row r="14790" spans="5:5">
      <c r="E14790" s="52"/>
    </row>
    <row r="14791" spans="5:5">
      <c r="E14791" s="52"/>
    </row>
    <row r="14792" spans="5:5">
      <c r="E14792" s="52"/>
    </row>
    <row r="14793" spans="5:5">
      <c r="E14793" s="52"/>
    </row>
    <row r="14794" spans="5:5">
      <c r="E14794" s="52"/>
    </row>
    <row r="14795" spans="5:5">
      <c r="E14795" s="52"/>
    </row>
    <row r="14796" spans="5:5">
      <c r="E14796" s="52"/>
    </row>
    <row r="14797" spans="5:5">
      <c r="E14797" s="52"/>
    </row>
    <row r="14798" spans="5:5">
      <c r="E14798" s="52"/>
    </row>
    <row r="14799" spans="5:5">
      <c r="E14799" s="52"/>
    </row>
    <row r="14800" spans="5:5">
      <c r="E14800" s="52"/>
    </row>
    <row r="14801" spans="5:5">
      <c r="E14801" s="52"/>
    </row>
    <row r="14802" spans="5:5">
      <c r="E14802" s="52"/>
    </row>
    <row r="14803" spans="5:5">
      <c r="E14803" s="52"/>
    </row>
    <row r="14804" spans="5:5">
      <c r="E14804" s="52"/>
    </row>
    <row r="14805" spans="5:5">
      <c r="E14805" s="52"/>
    </row>
    <row r="14806" spans="5:5">
      <c r="E14806" s="52"/>
    </row>
    <row r="14807" spans="5:5">
      <c r="E14807" s="52"/>
    </row>
    <row r="14808" spans="5:5">
      <c r="E14808" s="52"/>
    </row>
    <row r="14809" spans="5:5">
      <c r="E14809" s="52"/>
    </row>
    <row r="14810" spans="5:5">
      <c r="E14810" s="52"/>
    </row>
    <row r="14811" spans="5:5">
      <c r="E14811" s="52"/>
    </row>
    <row r="14812" spans="5:5">
      <c r="E14812" s="52"/>
    </row>
    <row r="14813" spans="5:5">
      <c r="E14813" s="52"/>
    </row>
    <row r="14814" spans="5:5">
      <c r="E14814" s="52"/>
    </row>
    <row r="14815" spans="5:5">
      <c r="E14815" s="52"/>
    </row>
    <row r="14816" spans="5:5">
      <c r="E14816" s="52"/>
    </row>
    <row r="14817" spans="5:5">
      <c r="E14817" s="52"/>
    </row>
    <row r="14818" spans="5:5">
      <c r="E14818" s="52"/>
    </row>
    <row r="14819" spans="5:5">
      <c r="E14819" s="52"/>
    </row>
    <row r="14820" spans="5:5">
      <c r="E14820" s="52"/>
    </row>
    <row r="14821" spans="5:5">
      <c r="E14821" s="52"/>
    </row>
    <row r="14822" spans="5:5">
      <c r="E14822" s="52"/>
    </row>
    <row r="14823" spans="5:5">
      <c r="E14823" s="52"/>
    </row>
    <row r="14824" spans="5:5">
      <c r="E14824" s="52"/>
    </row>
    <row r="14825" spans="5:5">
      <c r="E14825" s="52"/>
    </row>
    <row r="14826" spans="5:5">
      <c r="E14826" s="52"/>
    </row>
    <row r="14827" spans="5:5">
      <c r="E14827" s="52"/>
    </row>
    <row r="14828" spans="5:5">
      <c r="E14828" s="52"/>
    </row>
    <row r="14829" spans="5:5">
      <c r="E14829" s="52"/>
    </row>
    <row r="14830" spans="5:5">
      <c r="E14830" s="52"/>
    </row>
    <row r="14831" spans="5:5">
      <c r="E14831" s="52"/>
    </row>
    <row r="14832" spans="5:5">
      <c r="E14832" s="52"/>
    </row>
    <row r="14833" spans="5:5">
      <c r="E14833" s="52"/>
    </row>
    <row r="14834" spans="5:5">
      <c r="E14834" s="52"/>
    </row>
    <row r="14835" spans="5:5">
      <c r="E14835" s="52"/>
    </row>
    <row r="14836" spans="5:5">
      <c r="E14836" s="52"/>
    </row>
    <row r="14837" spans="5:5">
      <c r="E14837" s="52"/>
    </row>
    <row r="14838" spans="5:5">
      <c r="E14838" s="52"/>
    </row>
    <row r="14839" spans="5:5">
      <c r="E14839" s="52"/>
    </row>
    <row r="14840" spans="5:5">
      <c r="E14840" s="52"/>
    </row>
    <row r="14841" spans="5:5">
      <c r="E14841" s="52"/>
    </row>
    <row r="14842" spans="5:5">
      <c r="E14842" s="52"/>
    </row>
    <row r="14843" spans="5:5">
      <c r="E14843" s="52"/>
    </row>
    <row r="14844" spans="5:5">
      <c r="E14844" s="52"/>
    </row>
    <row r="14845" spans="5:5">
      <c r="E14845" s="52"/>
    </row>
    <row r="14846" spans="5:5">
      <c r="E14846" s="52"/>
    </row>
    <row r="14847" spans="5:5">
      <c r="E14847" s="52"/>
    </row>
    <row r="14848" spans="5:5">
      <c r="E14848" s="52"/>
    </row>
    <row r="14849" spans="5:5">
      <c r="E14849" s="52"/>
    </row>
    <row r="14850" spans="5:5">
      <c r="E14850" s="52"/>
    </row>
    <row r="14851" spans="5:5">
      <c r="E14851" s="52"/>
    </row>
    <row r="14852" spans="5:5">
      <c r="E14852" s="52"/>
    </row>
    <row r="14853" spans="5:5">
      <c r="E14853" s="52"/>
    </row>
    <row r="14854" spans="5:5">
      <c r="E14854" s="52"/>
    </row>
    <row r="14855" spans="5:5">
      <c r="E14855" s="52"/>
    </row>
    <row r="14856" spans="5:5">
      <c r="E14856" s="52"/>
    </row>
    <row r="14857" spans="5:5">
      <c r="E14857" s="52"/>
    </row>
    <row r="14858" spans="5:5">
      <c r="E14858" s="52"/>
    </row>
    <row r="14859" spans="5:5">
      <c r="E14859" s="52"/>
    </row>
    <row r="14860" spans="5:5">
      <c r="E14860" s="52"/>
    </row>
    <row r="14861" spans="5:5">
      <c r="E14861" s="52"/>
    </row>
    <row r="14862" spans="5:5">
      <c r="E14862" s="52"/>
    </row>
    <row r="14863" spans="5:5">
      <c r="E14863" s="52"/>
    </row>
    <row r="14864" spans="5:5">
      <c r="E14864" s="52"/>
    </row>
    <row r="14865" spans="5:5">
      <c r="E14865" s="52"/>
    </row>
    <row r="14866" spans="5:5">
      <c r="E14866" s="52"/>
    </row>
    <row r="14867" spans="5:5">
      <c r="E14867" s="52"/>
    </row>
    <row r="14868" spans="5:5">
      <c r="E14868" s="52"/>
    </row>
    <row r="14869" spans="5:5">
      <c r="E14869" s="52"/>
    </row>
    <row r="14870" spans="5:5">
      <c r="E14870" s="52"/>
    </row>
    <row r="14871" spans="5:5">
      <c r="E14871" s="52"/>
    </row>
    <row r="14872" spans="5:5">
      <c r="E14872" s="52"/>
    </row>
    <row r="14873" spans="5:5">
      <c r="E14873" s="52"/>
    </row>
    <row r="14874" spans="5:5">
      <c r="E14874" s="52"/>
    </row>
    <row r="14875" spans="5:5">
      <c r="E14875" s="52"/>
    </row>
    <row r="14876" spans="5:5">
      <c r="E14876" s="52"/>
    </row>
    <row r="14877" spans="5:5">
      <c r="E14877" s="52"/>
    </row>
    <row r="14878" spans="5:5">
      <c r="E14878" s="52"/>
    </row>
    <row r="14879" spans="5:5">
      <c r="E14879" s="52"/>
    </row>
    <row r="14880" spans="5:5">
      <c r="E14880" s="52"/>
    </row>
    <row r="14881" spans="5:5">
      <c r="E14881" s="52"/>
    </row>
    <row r="14882" spans="5:5">
      <c r="E14882" s="52"/>
    </row>
    <row r="14883" spans="5:5">
      <c r="E14883" s="52"/>
    </row>
    <row r="14884" spans="5:5">
      <c r="E14884" s="52"/>
    </row>
    <row r="14885" spans="5:5">
      <c r="E14885" s="52"/>
    </row>
    <row r="14886" spans="5:5">
      <c r="E14886" s="52"/>
    </row>
    <row r="14887" spans="5:5">
      <c r="E14887" s="52"/>
    </row>
    <row r="14888" spans="5:5">
      <c r="E14888" s="52"/>
    </row>
    <row r="14889" spans="5:5">
      <c r="E14889" s="52"/>
    </row>
    <row r="14890" spans="5:5">
      <c r="E14890" s="52"/>
    </row>
    <row r="14891" spans="5:5">
      <c r="E14891" s="52"/>
    </row>
    <row r="14892" spans="5:5">
      <c r="E14892" s="52"/>
    </row>
    <row r="14893" spans="5:5">
      <c r="E14893" s="52"/>
    </row>
    <row r="14894" spans="5:5">
      <c r="E14894" s="52"/>
    </row>
    <row r="14895" spans="5:5">
      <c r="E14895" s="52"/>
    </row>
    <row r="14896" spans="5:5">
      <c r="E14896" s="52"/>
    </row>
    <row r="14897" spans="5:5">
      <c r="E14897" s="52"/>
    </row>
    <row r="14898" spans="5:5">
      <c r="E14898" s="52"/>
    </row>
    <row r="14899" spans="5:5">
      <c r="E14899" s="52"/>
    </row>
    <row r="14900" spans="5:5">
      <c r="E14900" s="52"/>
    </row>
    <row r="14901" spans="5:5">
      <c r="E14901" s="52"/>
    </row>
    <row r="14902" spans="5:5">
      <c r="E14902" s="52"/>
    </row>
    <row r="14903" spans="5:5">
      <c r="E14903" s="52"/>
    </row>
    <row r="14904" spans="5:5">
      <c r="E14904" s="52"/>
    </row>
    <row r="14905" spans="5:5">
      <c r="E14905" s="52"/>
    </row>
    <row r="14906" spans="5:5">
      <c r="E14906" s="52"/>
    </row>
    <row r="14907" spans="5:5">
      <c r="E14907" s="52"/>
    </row>
    <row r="14908" spans="5:5">
      <c r="E14908" s="52"/>
    </row>
    <row r="14909" spans="5:5">
      <c r="E14909" s="52"/>
    </row>
    <row r="14910" spans="5:5">
      <c r="E14910" s="52"/>
    </row>
    <row r="14911" spans="5:5">
      <c r="E14911" s="52"/>
    </row>
    <row r="14912" spans="5:5">
      <c r="E14912" s="52"/>
    </row>
    <row r="14913" spans="5:5">
      <c r="E14913" s="52"/>
    </row>
    <row r="14914" spans="5:5">
      <c r="E14914" s="52"/>
    </row>
    <row r="14915" spans="5:5">
      <c r="E14915" s="52"/>
    </row>
    <row r="14916" spans="5:5">
      <c r="E14916" s="52"/>
    </row>
    <row r="14917" spans="5:5">
      <c r="E14917" s="52"/>
    </row>
    <row r="14918" spans="5:5">
      <c r="E14918" s="52"/>
    </row>
    <row r="14919" spans="5:5">
      <c r="E14919" s="52"/>
    </row>
    <row r="14920" spans="5:5">
      <c r="E14920" s="52"/>
    </row>
    <row r="14921" spans="5:5">
      <c r="E14921" s="52"/>
    </row>
    <row r="14922" spans="5:5">
      <c r="E14922" s="52"/>
    </row>
    <row r="14923" spans="5:5">
      <c r="E14923" s="52"/>
    </row>
    <row r="14924" spans="5:5">
      <c r="E14924" s="52"/>
    </row>
    <row r="14925" spans="5:5">
      <c r="E14925" s="52"/>
    </row>
    <row r="14926" spans="5:5">
      <c r="E14926" s="52"/>
    </row>
    <row r="14927" spans="5:5">
      <c r="E14927" s="52"/>
    </row>
    <row r="14928" spans="5:5">
      <c r="E14928" s="52"/>
    </row>
    <row r="14929" spans="5:5">
      <c r="E14929" s="52"/>
    </row>
    <row r="14930" spans="5:5">
      <c r="E14930" s="52"/>
    </row>
    <row r="14931" spans="5:5">
      <c r="E14931" s="52"/>
    </row>
    <row r="14932" spans="5:5">
      <c r="E14932" s="52"/>
    </row>
    <row r="14933" spans="5:5">
      <c r="E14933" s="52"/>
    </row>
    <row r="14934" spans="5:5">
      <c r="E14934" s="52"/>
    </row>
    <row r="14935" spans="5:5">
      <c r="E14935" s="52"/>
    </row>
    <row r="14936" spans="5:5">
      <c r="E14936" s="52"/>
    </row>
    <row r="14937" spans="5:5">
      <c r="E14937" s="52"/>
    </row>
    <row r="14938" spans="5:5">
      <c r="E14938" s="52"/>
    </row>
    <row r="14939" spans="5:5">
      <c r="E14939" s="52"/>
    </row>
    <row r="14940" spans="5:5">
      <c r="E14940" s="52"/>
    </row>
    <row r="14941" spans="5:5">
      <c r="E14941" s="52"/>
    </row>
    <row r="14942" spans="5:5">
      <c r="E14942" s="52"/>
    </row>
    <row r="14943" spans="5:5">
      <c r="E14943" s="52"/>
    </row>
    <row r="14944" spans="5:5">
      <c r="E14944" s="52"/>
    </row>
    <row r="14945" spans="5:5">
      <c r="E14945" s="52"/>
    </row>
    <row r="14946" spans="5:5">
      <c r="E14946" s="52"/>
    </row>
    <row r="14947" spans="5:5">
      <c r="E14947" s="52"/>
    </row>
    <row r="14948" spans="5:5">
      <c r="E14948" s="52"/>
    </row>
    <row r="14949" spans="5:5">
      <c r="E14949" s="52"/>
    </row>
    <row r="14950" spans="5:5">
      <c r="E14950" s="52"/>
    </row>
    <row r="14951" spans="5:5">
      <c r="E14951" s="52"/>
    </row>
    <row r="14952" spans="5:5">
      <c r="E14952" s="52"/>
    </row>
    <row r="14953" spans="5:5">
      <c r="E14953" s="52"/>
    </row>
    <row r="14954" spans="5:5">
      <c r="E14954" s="52"/>
    </row>
    <row r="14955" spans="5:5">
      <c r="E14955" s="52"/>
    </row>
    <row r="14956" spans="5:5">
      <c r="E14956" s="52"/>
    </row>
    <row r="14957" spans="5:5">
      <c r="E14957" s="52"/>
    </row>
    <row r="14958" spans="5:5">
      <c r="E14958" s="52"/>
    </row>
    <row r="14959" spans="5:5">
      <c r="E14959" s="52"/>
    </row>
    <row r="14960" spans="5:5">
      <c r="E14960" s="52"/>
    </row>
    <row r="14961" spans="5:5">
      <c r="E14961" s="52"/>
    </row>
    <row r="14962" spans="5:5">
      <c r="E14962" s="52"/>
    </row>
    <row r="14963" spans="5:5">
      <c r="E14963" s="52"/>
    </row>
    <row r="14964" spans="5:5">
      <c r="E14964" s="52"/>
    </row>
    <row r="14965" spans="5:5">
      <c r="E14965" s="52"/>
    </row>
    <row r="14966" spans="5:5">
      <c r="E14966" s="52"/>
    </row>
    <row r="14967" spans="5:5">
      <c r="E14967" s="52"/>
    </row>
    <row r="14968" spans="5:5">
      <c r="E14968" s="52"/>
    </row>
    <row r="14969" spans="5:5">
      <c r="E14969" s="52"/>
    </row>
    <row r="14970" spans="5:5">
      <c r="E14970" s="52"/>
    </row>
    <row r="14971" spans="5:5">
      <c r="E14971" s="52"/>
    </row>
    <row r="14972" spans="5:5">
      <c r="E14972" s="52"/>
    </row>
    <row r="14973" spans="5:5">
      <c r="E14973" s="52"/>
    </row>
    <row r="14974" spans="5:5">
      <c r="E14974" s="52"/>
    </row>
    <row r="14975" spans="5:5">
      <c r="E14975" s="52"/>
    </row>
    <row r="14976" spans="5:5">
      <c r="E14976" s="52"/>
    </row>
    <row r="14977" spans="5:5">
      <c r="E14977" s="52"/>
    </row>
    <row r="14978" spans="5:5">
      <c r="E14978" s="52"/>
    </row>
    <row r="14979" spans="5:5">
      <c r="E14979" s="52"/>
    </row>
    <row r="14980" spans="5:5">
      <c r="E14980" s="52"/>
    </row>
    <row r="14981" spans="5:5">
      <c r="E14981" s="52"/>
    </row>
    <row r="14982" spans="5:5">
      <c r="E14982" s="52"/>
    </row>
    <row r="14983" spans="5:5">
      <c r="E14983" s="52"/>
    </row>
    <row r="14984" spans="5:5">
      <c r="E14984" s="52"/>
    </row>
    <row r="14985" spans="5:5">
      <c r="E14985" s="52"/>
    </row>
    <row r="14986" spans="5:5">
      <c r="E14986" s="52"/>
    </row>
    <row r="14987" spans="5:5">
      <c r="E14987" s="52"/>
    </row>
    <row r="14988" spans="5:5">
      <c r="E14988" s="52"/>
    </row>
    <row r="14989" spans="5:5">
      <c r="E14989" s="52"/>
    </row>
    <row r="14990" spans="5:5">
      <c r="E14990" s="52"/>
    </row>
    <row r="14991" spans="5:5">
      <c r="E14991" s="52"/>
    </row>
    <row r="14992" spans="5:5">
      <c r="E14992" s="52"/>
    </row>
    <row r="14993" spans="5:5">
      <c r="E14993" s="52"/>
    </row>
    <row r="14994" spans="5:5">
      <c r="E14994" s="52"/>
    </row>
    <row r="14995" spans="5:5">
      <c r="E14995" s="52"/>
    </row>
    <row r="14996" spans="5:5">
      <c r="E14996" s="52"/>
    </row>
    <row r="14997" spans="5:5">
      <c r="E14997" s="52"/>
    </row>
    <row r="14998" spans="5:5">
      <c r="E14998" s="52"/>
    </row>
    <row r="14999" spans="5:5">
      <c r="E14999" s="52"/>
    </row>
    <row r="15000" spans="5:5">
      <c r="E15000" s="52"/>
    </row>
    <row r="15001" spans="5:5">
      <c r="E15001" s="52"/>
    </row>
    <row r="15002" spans="5:5">
      <c r="E15002" s="52"/>
    </row>
    <row r="15003" spans="5:5">
      <c r="E15003" s="52"/>
    </row>
    <row r="15004" spans="5:5">
      <c r="E15004" s="52"/>
    </row>
    <row r="15005" spans="5:5">
      <c r="E15005" s="52"/>
    </row>
    <row r="15006" spans="5:5">
      <c r="E15006" s="52"/>
    </row>
    <row r="15007" spans="5:5">
      <c r="E15007" s="52"/>
    </row>
    <row r="15008" spans="5:5">
      <c r="E15008" s="52"/>
    </row>
    <row r="15009" spans="5:5">
      <c r="E15009" s="52"/>
    </row>
    <row r="15010" spans="5:5">
      <c r="E15010" s="52"/>
    </row>
    <row r="15011" spans="5:5">
      <c r="E15011" s="52"/>
    </row>
    <row r="15012" spans="5:5">
      <c r="E15012" s="52"/>
    </row>
    <row r="15013" spans="5:5">
      <c r="E15013" s="52"/>
    </row>
    <row r="15014" spans="5:5">
      <c r="E15014" s="52"/>
    </row>
    <row r="15015" spans="5:5">
      <c r="E15015" s="52"/>
    </row>
    <row r="15016" spans="5:5">
      <c r="E15016" s="52"/>
    </row>
    <row r="15017" spans="5:5">
      <c r="E15017" s="52"/>
    </row>
    <row r="15018" spans="5:5">
      <c r="E15018" s="52"/>
    </row>
    <row r="15019" spans="5:5">
      <c r="E15019" s="52"/>
    </row>
    <row r="15020" spans="5:5">
      <c r="E15020" s="52"/>
    </row>
    <row r="15021" spans="5:5">
      <c r="E15021" s="52"/>
    </row>
    <row r="15022" spans="5:5">
      <c r="E15022" s="52"/>
    </row>
    <row r="15023" spans="5:5">
      <c r="E15023" s="52"/>
    </row>
    <row r="15024" spans="5:5">
      <c r="E15024" s="52"/>
    </row>
    <row r="15025" spans="5:5">
      <c r="E15025" s="52"/>
    </row>
    <row r="15026" spans="5:5">
      <c r="E15026" s="52"/>
    </row>
    <row r="15027" spans="5:5">
      <c r="E15027" s="52"/>
    </row>
    <row r="15028" spans="5:5">
      <c r="E15028" s="52"/>
    </row>
    <row r="15029" spans="5:5">
      <c r="E15029" s="52"/>
    </row>
    <row r="15030" spans="5:5">
      <c r="E15030" s="52"/>
    </row>
    <row r="15031" spans="5:5">
      <c r="E15031" s="52"/>
    </row>
    <row r="15032" spans="5:5">
      <c r="E15032" s="52"/>
    </row>
    <row r="15033" spans="5:5">
      <c r="E15033" s="52"/>
    </row>
    <row r="15034" spans="5:5">
      <c r="E15034" s="52"/>
    </row>
    <row r="15035" spans="5:5">
      <c r="E15035" s="52"/>
    </row>
    <row r="15036" spans="5:5">
      <c r="E15036" s="52"/>
    </row>
    <row r="15037" spans="5:5">
      <c r="E15037" s="52"/>
    </row>
    <row r="15038" spans="5:5">
      <c r="E15038" s="52"/>
    </row>
    <row r="15039" spans="5:5">
      <c r="E15039" s="52"/>
    </row>
    <row r="15040" spans="5:5">
      <c r="E15040" s="52"/>
    </row>
    <row r="15041" spans="5:5">
      <c r="E15041" s="52"/>
    </row>
    <row r="15042" spans="5:5">
      <c r="E15042" s="52"/>
    </row>
    <row r="15043" spans="5:5">
      <c r="E15043" s="52"/>
    </row>
    <row r="15044" spans="5:5">
      <c r="E15044" s="52"/>
    </row>
    <row r="15045" spans="5:5">
      <c r="E15045" s="52"/>
    </row>
    <row r="15046" spans="5:5">
      <c r="E15046" s="52"/>
    </row>
    <row r="15047" spans="5:5">
      <c r="E15047" s="52"/>
    </row>
    <row r="15048" spans="5:5">
      <c r="E15048" s="52"/>
    </row>
    <row r="15049" spans="5:5">
      <c r="E15049" s="52"/>
    </row>
    <row r="15050" spans="5:5">
      <c r="E15050" s="52"/>
    </row>
    <row r="15051" spans="5:5">
      <c r="E15051" s="52"/>
    </row>
    <row r="15052" spans="5:5">
      <c r="E15052" s="52"/>
    </row>
    <row r="15053" spans="5:5">
      <c r="E15053" s="52"/>
    </row>
    <row r="15054" spans="5:5">
      <c r="E15054" s="52"/>
    </row>
    <row r="15055" spans="5:5">
      <c r="E15055" s="52"/>
    </row>
    <row r="15056" spans="5:5">
      <c r="E15056" s="52"/>
    </row>
    <row r="15057" spans="5:5">
      <c r="E15057" s="52"/>
    </row>
    <row r="15058" spans="5:5">
      <c r="E15058" s="52"/>
    </row>
    <row r="15059" spans="5:5">
      <c r="E15059" s="52"/>
    </row>
    <row r="15060" spans="5:5">
      <c r="E15060" s="52"/>
    </row>
    <row r="15061" spans="5:5">
      <c r="E15061" s="52"/>
    </row>
    <row r="15062" spans="5:5">
      <c r="E15062" s="52"/>
    </row>
    <row r="15063" spans="5:5">
      <c r="E15063" s="52"/>
    </row>
    <row r="15064" spans="5:5">
      <c r="E15064" s="52"/>
    </row>
    <row r="15065" spans="5:5">
      <c r="E15065" s="52"/>
    </row>
    <row r="15066" spans="5:5">
      <c r="E15066" s="52"/>
    </row>
    <row r="15067" spans="5:5">
      <c r="E15067" s="52"/>
    </row>
    <row r="15068" spans="5:5">
      <c r="E15068" s="52"/>
    </row>
    <row r="15069" spans="5:5">
      <c r="E15069" s="52"/>
    </row>
    <row r="15070" spans="5:5">
      <c r="E15070" s="52"/>
    </row>
    <row r="15071" spans="5:5">
      <c r="E15071" s="52"/>
    </row>
    <row r="15072" spans="5:5">
      <c r="E15072" s="52"/>
    </row>
    <row r="15073" spans="5:5">
      <c r="E15073" s="52"/>
    </row>
    <row r="15074" spans="5:5">
      <c r="E15074" s="52"/>
    </row>
    <row r="15075" spans="5:5">
      <c r="E15075" s="52"/>
    </row>
    <row r="15076" spans="5:5">
      <c r="E15076" s="52"/>
    </row>
    <row r="15077" spans="5:5">
      <c r="E15077" s="52"/>
    </row>
    <row r="15078" spans="5:5">
      <c r="E15078" s="52"/>
    </row>
    <row r="15079" spans="5:5">
      <c r="E15079" s="52"/>
    </row>
    <row r="15080" spans="5:5">
      <c r="E15080" s="52"/>
    </row>
    <row r="15081" spans="5:5">
      <c r="E15081" s="52"/>
    </row>
    <row r="15082" spans="5:5">
      <c r="E15082" s="52"/>
    </row>
    <row r="15083" spans="5:5">
      <c r="E15083" s="52"/>
    </row>
    <row r="15084" spans="5:5">
      <c r="E15084" s="52"/>
    </row>
    <row r="15085" spans="5:5">
      <c r="E15085" s="52"/>
    </row>
    <row r="15086" spans="5:5">
      <c r="E15086" s="52"/>
    </row>
    <row r="15087" spans="5:5">
      <c r="E15087" s="52"/>
    </row>
    <row r="15088" spans="5:5">
      <c r="E15088" s="52"/>
    </row>
    <row r="15089" spans="5:5">
      <c r="E15089" s="52"/>
    </row>
    <row r="15090" spans="5:5">
      <c r="E15090" s="52"/>
    </row>
    <row r="15091" spans="5:5">
      <c r="E15091" s="52"/>
    </row>
    <row r="15092" spans="5:5">
      <c r="E15092" s="52"/>
    </row>
    <row r="15093" spans="5:5">
      <c r="E15093" s="52"/>
    </row>
    <row r="15094" spans="5:5">
      <c r="E15094" s="52"/>
    </row>
    <row r="15095" spans="5:5">
      <c r="E15095" s="52"/>
    </row>
    <row r="15096" spans="5:5">
      <c r="E15096" s="52"/>
    </row>
    <row r="15097" spans="5:5">
      <c r="E15097" s="52"/>
    </row>
    <row r="15098" spans="5:5">
      <c r="E15098" s="52"/>
    </row>
    <row r="15099" spans="5:5">
      <c r="E15099" s="52"/>
    </row>
    <row r="15100" spans="5:5">
      <c r="E15100" s="52"/>
    </row>
    <row r="15101" spans="5:5">
      <c r="E15101" s="52"/>
    </row>
    <row r="15102" spans="5:5">
      <c r="E15102" s="52"/>
    </row>
    <row r="15103" spans="5:5">
      <c r="E15103" s="52"/>
    </row>
    <row r="15104" spans="5:5">
      <c r="E15104" s="52"/>
    </row>
    <row r="15105" spans="5:5">
      <c r="E15105" s="52"/>
    </row>
    <row r="15106" spans="5:5">
      <c r="E15106" s="52"/>
    </row>
    <row r="15107" spans="5:5">
      <c r="E15107" s="52"/>
    </row>
    <row r="15108" spans="5:5">
      <c r="E15108" s="52"/>
    </row>
    <row r="15109" spans="5:5">
      <c r="E15109" s="52"/>
    </row>
    <row r="15110" spans="5:5">
      <c r="E15110" s="52"/>
    </row>
    <row r="15111" spans="5:5">
      <c r="E15111" s="52"/>
    </row>
    <row r="15112" spans="5:5">
      <c r="E15112" s="52"/>
    </row>
    <row r="15113" spans="5:5">
      <c r="E15113" s="52"/>
    </row>
    <row r="15114" spans="5:5">
      <c r="E15114" s="52"/>
    </row>
    <row r="15115" spans="5:5">
      <c r="E15115" s="52"/>
    </row>
    <row r="15116" spans="5:5">
      <c r="E15116" s="52"/>
    </row>
    <row r="15117" spans="5:5">
      <c r="E15117" s="52"/>
    </row>
    <row r="15118" spans="5:5">
      <c r="E15118" s="52"/>
    </row>
    <row r="15119" spans="5:5">
      <c r="E15119" s="52"/>
    </row>
    <row r="15120" spans="5:5">
      <c r="E15120" s="52"/>
    </row>
    <row r="15121" spans="5:5">
      <c r="E15121" s="52"/>
    </row>
    <row r="15122" spans="5:5">
      <c r="E15122" s="52"/>
    </row>
    <row r="15123" spans="5:5">
      <c r="E15123" s="52"/>
    </row>
    <row r="15124" spans="5:5">
      <c r="E15124" s="52"/>
    </row>
    <row r="15125" spans="5:5">
      <c r="E15125" s="52"/>
    </row>
    <row r="15126" spans="5:5">
      <c r="E15126" s="52"/>
    </row>
    <row r="15127" spans="5:5">
      <c r="E15127" s="52"/>
    </row>
    <row r="15128" spans="5:5">
      <c r="E15128" s="52"/>
    </row>
    <row r="15129" spans="5:5">
      <c r="E15129" s="52"/>
    </row>
    <row r="15130" spans="5:5">
      <c r="E15130" s="52"/>
    </row>
    <row r="15131" spans="5:5">
      <c r="E15131" s="52"/>
    </row>
    <row r="15132" spans="5:5">
      <c r="E15132" s="52"/>
    </row>
    <row r="15133" spans="5:5">
      <c r="E15133" s="52"/>
    </row>
    <row r="15134" spans="5:5">
      <c r="E15134" s="52"/>
    </row>
    <row r="15135" spans="5:5">
      <c r="E15135" s="52"/>
    </row>
    <row r="15136" spans="5:5">
      <c r="E15136" s="52"/>
    </row>
    <row r="15137" spans="5:5">
      <c r="E15137" s="52"/>
    </row>
    <row r="15138" spans="5:5">
      <c r="E15138" s="52"/>
    </row>
    <row r="15139" spans="5:5">
      <c r="E15139" s="52"/>
    </row>
    <row r="15140" spans="5:5">
      <c r="E15140" s="52"/>
    </row>
    <row r="15141" spans="5:5">
      <c r="E15141" s="52"/>
    </row>
    <row r="15142" spans="5:5">
      <c r="E15142" s="52"/>
    </row>
    <row r="15143" spans="5:5">
      <c r="E15143" s="52"/>
    </row>
    <row r="15144" spans="5:5">
      <c r="E15144" s="52"/>
    </row>
    <row r="15145" spans="5:5">
      <c r="E15145" s="52"/>
    </row>
    <row r="15146" spans="5:5">
      <c r="E15146" s="52"/>
    </row>
    <row r="15147" spans="5:5">
      <c r="E15147" s="52"/>
    </row>
    <row r="15148" spans="5:5">
      <c r="E15148" s="52"/>
    </row>
    <row r="15149" spans="5:5">
      <c r="E15149" s="52"/>
    </row>
    <row r="15150" spans="5:5">
      <c r="E15150" s="52"/>
    </row>
    <row r="15151" spans="5:5">
      <c r="E15151" s="52"/>
    </row>
    <row r="15152" spans="5:5">
      <c r="E15152" s="52"/>
    </row>
    <row r="15153" spans="5:5">
      <c r="E15153" s="52"/>
    </row>
    <row r="15154" spans="5:5">
      <c r="E15154" s="52"/>
    </row>
    <row r="15155" spans="5:5">
      <c r="E15155" s="52"/>
    </row>
    <row r="15156" spans="5:5">
      <c r="E15156" s="52"/>
    </row>
    <row r="15157" spans="5:5">
      <c r="E15157" s="52"/>
    </row>
    <row r="15158" spans="5:5">
      <c r="E15158" s="52"/>
    </row>
    <row r="15159" spans="5:5">
      <c r="E15159" s="52"/>
    </row>
    <row r="15160" spans="5:5">
      <c r="E15160" s="52"/>
    </row>
    <row r="15161" spans="5:5">
      <c r="E15161" s="52"/>
    </row>
    <row r="15162" spans="5:5">
      <c r="E15162" s="52"/>
    </row>
    <row r="15163" spans="5:5">
      <c r="E15163" s="52"/>
    </row>
    <row r="15164" spans="5:5">
      <c r="E15164" s="52"/>
    </row>
    <row r="15165" spans="5:5">
      <c r="E15165" s="52"/>
    </row>
    <row r="15166" spans="5:5">
      <c r="E15166" s="52"/>
    </row>
    <row r="15167" spans="5:5">
      <c r="E15167" s="52"/>
    </row>
    <row r="15168" spans="5:5">
      <c r="E15168" s="52"/>
    </row>
    <row r="15169" spans="5:5">
      <c r="E15169" s="52"/>
    </row>
    <row r="15170" spans="5:5">
      <c r="E15170" s="52"/>
    </row>
    <row r="15171" spans="5:5">
      <c r="E15171" s="52"/>
    </row>
    <row r="15172" spans="5:5">
      <c r="E15172" s="52"/>
    </row>
    <row r="15173" spans="5:5">
      <c r="E15173" s="52"/>
    </row>
    <row r="15174" spans="5:5">
      <c r="E15174" s="52"/>
    </row>
    <row r="15175" spans="5:5">
      <c r="E15175" s="52"/>
    </row>
    <row r="15176" spans="5:5">
      <c r="E15176" s="52"/>
    </row>
    <row r="15177" spans="5:5">
      <c r="E15177" s="52"/>
    </row>
    <row r="15178" spans="5:5">
      <c r="E15178" s="52"/>
    </row>
    <row r="15179" spans="5:5">
      <c r="E15179" s="52"/>
    </row>
    <row r="15180" spans="5:5">
      <c r="E15180" s="52"/>
    </row>
    <row r="15181" spans="5:5">
      <c r="E15181" s="52"/>
    </row>
    <row r="15182" spans="5:5">
      <c r="E15182" s="52"/>
    </row>
    <row r="15183" spans="5:5">
      <c r="E15183" s="52"/>
    </row>
    <row r="15184" spans="5:5">
      <c r="E15184" s="52"/>
    </row>
    <row r="15185" spans="5:5">
      <c r="E15185" s="52"/>
    </row>
    <row r="15186" spans="5:5">
      <c r="E15186" s="52"/>
    </row>
    <row r="15187" spans="5:5">
      <c r="E15187" s="52"/>
    </row>
    <row r="15188" spans="5:5">
      <c r="E15188" s="52"/>
    </row>
    <row r="15189" spans="5:5">
      <c r="E15189" s="52"/>
    </row>
    <row r="15190" spans="5:5">
      <c r="E15190" s="52"/>
    </row>
    <row r="15191" spans="5:5">
      <c r="E15191" s="52"/>
    </row>
    <row r="15192" spans="5:5">
      <c r="E15192" s="52"/>
    </row>
    <row r="15193" spans="5:5">
      <c r="E15193" s="52"/>
    </row>
    <row r="15194" spans="5:5">
      <c r="E15194" s="52"/>
    </row>
    <row r="15195" spans="5:5">
      <c r="E15195" s="52"/>
    </row>
    <row r="15196" spans="5:5">
      <c r="E15196" s="52"/>
    </row>
    <row r="15197" spans="5:5">
      <c r="E15197" s="52"/>
    </row>
    <row r="15198" spans="5:5">
      <c r="E15198" s="52"/>
    </row>
    <row r="15199" spans="5:5">
      <c r="E15199" s="52"/>
    </row>
    <row r="15200" spans="5:5">
      <c r="E15200" s="52"/>
    </row>
    <row r="15201" spans="5:5">
      <c r="E15201" s="52"/>
    </row>
    <row r="15202" spans="5:5">
      <c r="E15202" s="52"/>
    </row>
    <row r="15203" spans="5:5">
      <c r="E15203" s="52"/>
    </row>
    <row r="15204" spans="5:5">
      <c r="E15204" s="52"/>
    </row>
    <row r="15205" spans="5:5">
      <c r="E15205" s="52"/>
    </row>
    <row r="15206" spans="5:5">
      <c r="E15206" s="52"/>
    </row>
    <row r="15207" spans="5:5">
      <c r="E15207" s="52"/>
    </row>
    <row r="15208" spans="5:5">
      <c r="E15208" s="52"/>
    </row>
    <row r="15209" spans="5:5">
      <c r="E15209" s="52"/>
    </row>
    <row r="15210" spans="5:5">
      <c r="E15210" s="52"/>
    </row>
    <row r="15211" spans="5:5">
      <c r="E15211" s="52"/>
    </row>
    <row r="15212" spans="5:5">
      <c r="E15212" s="52"/>
    </row>
    <row r="15213" spans="5:5">
      <c r="E15213" s="52"/>
    </row>
    <row r="15214" spans="5:5">
      <c r="E15214" s="52"/>
    </row>
    <row r="15215" spans="5:5">
      <c r="E15215" s="52"/>
    </row>
    <row r="15216" spans="5:5">
      <c r="E15216" s="52"/>
    </row>
    <row r="15217" spans="5:5">
      <c r="E15217" s="52"/>
    </row>
    <row r="15218" spans="5:5">
      <c r="E15218" s="52"/>
    </row>
    <row r="15219" spans="5:5">
      <c r="E15219" s="52"/>
    </row>
    <row r="15220" spans="5:5">
      <c r="E15220" s="52"/>
    </row>
    <row r="15221" spans="5:5">
      <c r="E15221" s="52"/>
    </row>
    <row r="15222" spans="5:5">
      <c r="E15222" s="52"/>
    </row>
    <row r="15223" spans="5:5">
      <c r="E15223" s="52"/>
    </row>
    <row r="15224" spans="5:5">
      <c r="E15224" s="52"/>
    </row>
    <row r="15225" spans="5:5">
      <c r="E15225" s="52"/>
    </row>
    <row r="15226" spans="5:5">
      <c r="E15226" s="52"/>
    </row>
    <row r="15227" spans="5:5">
      <c r="E15227" s="52"/>
    </row>
    <row r="15228" spans="5:5">
      <c r="E15228" s="52"/>
    </row>
    <row r="15229" spans="5:5">
      <c r="E15229" s="52"/>
    </row>
    <row r="15230" spans="5:5">
      <c r="E15230" s="52"/>
    </row>
    <row r="15231" spans="5:5">
      <c r="E15231" s="52"/>
    </row>
    <row r="15232" spans="5:5">
      <c r="E15232" s="52"/>
    </row>
    <row r="15233" spans="5:5">
      <c r="E15233" s="52"/>
    </row>
    <row r="15234" spans="5:5">
      <c r="E15234" s="52"/>
    </row>
    <row r="15235" spans="5:5">
      <c r="E15235" s="52"/>
    </row>
    <row r="15236" spans="5:5">
      <c r="E15236" s="52"/>
    </row>
    <row r="15237" spans="5:5">
      <c r="E15237" s="52"/>
    </row>
    <row r="15238" spans="5:5">
      <c r="E15238" s="52"/>
    </row>
    <row r="15239" spans="5:5">
      <c r="E15239" s="52"/>
    </row>
    <row r="15240" spans="5:5">
      <c r="E15240" s="52"/>
    </row>
    <row r="15241" spans="5:5">
      <c r="E15241" s="52"/>
    </row>
    <row r="15242" spans="5:5">
      <c r="E15242" s="52"/>
    </row>
    <row r="15243" spans="5:5">
      <c r="E15243" s="52"/>
    </row>
    <row r="15244" spans="5:5">
      <c r="E15244" s="52"/>
    </row>
    <row r="15245" spans="5:5">
      <c r="E15245" s="52"/>
    </row>
    <row r="15246" spans="5:5">
      <c r="E15246" s="52"/>
    </row>
    <row r="15247" spans="5:5">
      <c r="E15247" s="52"/>
    </row>
    <row r="15248" spans="5:5">
      <c r="E15248" s="52"/>
    </row>
    <row r="15249" spans="5:5">
      <c r="E15249" s="52"/>
    </row>
    <row r="15250" spans="5:5">
      <c r="E15250" s="52"/>
    </row>
    <row r="15251" spans="5:5">
      <c r="E15251" s="52"/>
    </row>
    <row r="15252" spans="5:5">
      <c r="E15252" s="52"/>
    </row>
    <row r="15253" spans="5:5">
      <c r="E15253" s="52"/>
    </row>
    <row r="15254" spans="5:5">
      <c r="E15254" s="52"/>
    </row>
    <row r="15255" spans="5:5">
      <c r="E15255" s="52"/>
    </row>
    <row r="15256" spans="5:5">
      <c r="E15256" s="52"/>
    </row>
    <row r="15257" spans="5:5">
      <c r="E15257" s="52"/>
    </row>
    <row r="15258" spans="5:5">
      <c r="E15258" s="52"/>
    </row>
    <row r="15259" spans="5:5">
      <c r="E15259" s="52"/>
    </row>
    <row r="15260" spans="5:5">
      <c r="E15260" s="52"/>
    </row>
    <row r="15261" spans="5:5">
      <c r="E15261" s="52"/>
    </row>
    <row r="15262" spans="5:5">
      <c r="E15262" s="52"/>
    </row>
    <row r="15263" spans="5:5">
      <c r="E15263" s="52"/>
    </row>
    <row r="15264" spans="5:5">
      <c r="E15264" s="52"/>
    </row>
    <row r="15265" spans="5:5">
      <c r="E15265" s="52"/>
    </row>
    <row r="15266" spans="5:5">
      <c r="E15266" s="52"/>
    </row>
    <row r="15267" spans="5:5">
      <c r="E15267" s="52"/>
    </row>
    <row r="15268" spans="5:5">
      <c r="E15268" s="52"/>
    </row>
    <row r="15269" spans="5:5">
      <c r="E15269" s="52"/>
    </row>
    <row r="15270" spans="5:5">
      <c r="E15270" s="52"/>
    </row>
    <row r="15271" spans="5:5">
      <c r="E15271" s="52"/>
    </row>
    <row r="15272" spans="5:5">
      <c r="E15272" s="52"/>
    </row>
    <row r="15273" spans="5:5">
      <c r="E15273" s="52"/>
    </row>
    <row r="15274" spans="5:5">
      <c r="E15274" s="52"/>
    </row>
    <row r="15275" spans="5:5">
      <c r="E15275" s="52"/>
    </row>
    <row r="15276" spans="5:5">
      <c r="E15276" s="52"/>
    </row>
    <row r="15277" spans="5:5">
      <c r="E15277" s="52"/>
    </row>
    <row r="15278" spans="5:5">
      <c r="E15278" s="52"/>
    </row>
    <row r="15279" spans="5:5">
      <c r="E15279" s="52"/>
    </row>
    <row r="15280" spans="5:5">
      <c r="E15280" s="52"/>
    </row>
    <row r="15281" spans="5:5">
      <c r="E15281" s="52"/>
    </row>
    <row r="15282" spans="5:5">
      <c r="E15282" s="52"/>
    </row>
    <row r="15283" spans="5:5">
      <c r="E15283" s="52"/>
    </row>
    <row r="15284" spans="5:5">
      <c r="E15284" s="52"/>
    </row>
    <row r="15285" spans="5:5">
      <c r="E15285" s="52"/>
    </row>
    <row r="15286" spans="5:5">
      <c r="E15286" s="52"/>
    </row>
    <row r="15287" spans="5:5">
      <c r="E15287" s="52"/>
    </row>
    <row r="15288" spans="5:5">
      <c r="E15288" s="52"/>
    </row>
    <row r="15289" spans="5:5">
      <c r="E15289" s="52"/>
    </row>
    <row r="15290" spans="5:5">
      <c r="E15290" s="52"/>
    </row>
    <row r="15291" spans="5:5">
      <c r="E15291" s="52"/>
    </row>
    <row r="15292" spans="5:5">
      <c r="E15292" s="52"/>
    </row>
    <row r="15293" spans="5:5">
      <c r="E15293" s="52"/>
    </row>
    <row r="15294" spans="5:5">
      <c r="E15294" s="52"/>
    </row>
    <row r="15295" spans="5:5">
      <c r="E15295" s="52"/>
    </row>
    <row r="15296" spans="5:5">
      <c r="E15296" s="52"/>
    </row>
    <row r="15297" spans="5:5">
      <c r="E15297" s="52"/>
    </row>
    <row r="15298" spans="5:5">
      <c r="E15298" s="52"/>
    </row>
    <row r="15299" spans="5:5">
      <c r="E15299" s="52"/>
    </row>
    <row r="15300" spans="5:5">
      <c r="E15300" s="52"/>
    </row>
    <row r="15301" spans="5:5">
      <c r="E15301" s="52"/>
    </row>
    <row r="15302" spans="5:5">
      <c r="E15302" s="52"/>
    </row>
    <row r="15303" spans="5:5">
      <c r="E15303" s="52"/>
    </row>
    <row r="15304" spans="5:5">
      <c r="E15304" s="52"/>
    </row>
    <row r="15305" spans="5:5">
      <c r="E15305" s="52"/>
    </row>
    <row r="15306" spans="5:5">
      <c r="E15306" s="52"/>
    </row>
    <row r="15307" spans="5:5">
      <c r="E15307" s="52"/>
    </row>
    <row r="15308" spans="5:5">
      <c r="E15308" s="52"/>
    </row>
    <row r="15309" spans="5:5">
      <c r="E15309" s="52"/>
    </row>
    <row r="15310" spans="5:5">
      <c r="E15310" s="52"/>
    </row>
    <row r="15311" spans="5:5">
      <c r="E15311" s="52"/>
    </row>
    <row r="15312" spans="5:5">
      <c r="E15312" s="52"/>
    </row>
    <row r="15313" spans="5:5">
      <c r="E15313" s="52"/>
    </row>
    <row r="15314" spans="5:5">
      <c r="E15314" s="52"/>
    </row>
    <row r="15315" spans="5:5">
      <c r="E15315" s="52"/>
    </row>
    <row r="15316" spans="5:5">
      <c r="E15316" s="52"/>
    </row>
    <row r="15317" spans="5:5">
      <c r="E15317" s="52"/>
    </row>
    <row r="15318" spans="5:5">
      <c r="E15318" s="52"/>
    </row>
    <row r="15319" spans="5:5">
      <c r="E15319" s="52"/>
    </row>
    <row r="15320" spans="5:5">
      <c r="E15320" s="52"/>
    </row>
    <row r="15321" spans="5:5">
      <c r="E15321" s="52"/>
    </row>
    <row r="15322" spans="5:5">
      <c r="E15322" s="52"/>
    </row>
    <row r="15323" spans="5:5">
      <c r="E15323" s="52"/>
    </row>
    <row r="15324" spans="5:5">
      <c r="E15324" s="52"/>
    </row>
    <row r="15325" spans="5:5">
      <c r="E15325" s="52"/>
    </row>
    <row r="15326" spans="5:5">
      <c r="E15326" s="52"/>
    </row>
    <row r="15327" spans="5:5">
      <c r="E15327" s="52"/>
    </row>
    <row r="15328" spans="5:5">
      <c r="E15328" s="52"/>
    </row>
    <row r="15329" spans="5:5">
      <c r="E15329" s="52"/>
    </row>
    <row r="15330" spans="5:5">
      <c r="E15330" s="52"/>
    </row>
    <row r="15331" spans="5:5">
      <c r="E15331" s="52"/>
    </row>
    <row r="15332" spans="5:5">
      <c r="E15332" s="52"/>
    </row>
    <row r="15333" spans="5:5">
      <c r="E15333" s="52"/>
    </row>
    <row r="15334" spans="5:5">
      <c r="E15334" s="52"/>
    </row>
    <row r="15335" spans="5:5">
      <c r="E15335" s="52"/>
    </row>
    <row r="15336" spans="5:5">
      <c r="E15336" s="52"/>
    </row>
    <row r="15337" spans="5:5">
      <c r="E15337" s="52"/>
    </row>
    <row r="15338" spans="5:5">
      <c r="E15338" s="52"/>
    </row>
    <row r="15339" spans="5:5">
      <c r="E15339" s="52"/>
    </row>
    <row r="15340" spans="5:5">
      <c r="E15340" s="52"/>
    </row>
    <row r="15341" spans="5:5">
      <c r="E15341" s="52"/>
    </row>
    <row r="15342" spans="5:5">
      <c r="E15342" s="52"/>
    </row>
    <row r="15343" spans="5:5">
      <c r="E15343" s="52"/>
    </row>
    <row r="15344" spans="5:5">
      <c r="E15344" s="52"/>
    </row>
    <row r="15345" spans="5:5">
      <c r="E15345" s="52"/>
    </row>
    <row r="15346" spans="5:5">
      <c r="E15346" s="52"/>
    </row>
    <row r="15347" spans="5:5">
      <c r="E15347" s="52"/>
    </row>
    <row r="15348" spans="5:5">
      <c r="E15348" s="52"/>
    </row>
    <row r="15349" spans="5:5">
      <c r="E15349" s="52"/>
    </row>
    <row r="15350" spans="5:5">
      <c r="E15350" s="52"/>
    </row>
    <row r="15351" spans="5:5">
      <c r="E15351" s="52"/>
    </row>
    <row r="15352" spans="5:5">
      <c r="E15352" s="52"/>
    </row>
    <row r="15353" spans="5:5">
      <c r="E15353" s="52"/>
    </row>
    <row r="15354" spans="5:5">
      <c r="E15354" s="52"/>
    </row>
    <row r="15355" spans="5:5">
      <c r="E15355" s="52"/>
    </row>
    <row r="15356" spans="5:5">
      <c r="E15356" s="52"/>
    </row>
    <row r="15357" spans="5:5">
      <c r="E15357" s="52"/>
    </row>
    <row r="15358" spans="5:5">
      <c r="E15358" s="52"/>
    </row>
    <row r="15359" spans="5:5">
      <c r="E15359" s="52"/>
    </row>
    <row r="15360" spans="5:5">
      <c r="E15360" s="52"/>
    </row>
    <row r="15361" spans="5:5">
      <c r="E15361" s="52"/>
    </row>
    <row r="15362" spans="5:5">
      <c r="E15362" s="52"/>
    </row>
    <row r="15363" spans="5:5">
      <c r="E15363" s="52"/>
    </row>
    <row r="15364" spans="5:5">
      <c r="E15364" s="52"/>
    </row>
    <row r="15365" spans="5:5">
      <c r="E15365" s="52"/>
    </row>
    <row r="15366" spans="5:5">
      <c r="E15366" s="52"/>
    </row>
    <row r="15367" spans="5:5">
      <c r="E15367" s="52"/>
    </row>
    <row r="15368" spans="5:5">
      <c r="E15368" s="52"/>
    </row>
    <row r="15369" spans="5:5">
      <c r="E15369" s="52"/>
    </row>
    <row r="15370" spans="5:5">
      <c r="E15370" s="52"/>
    </row>
    <row r="15371" spans="5:5">
      <c r="E15371" s="52"/>
    </row>
    <row r="15372" spans="5:5">
      <c r="E15372" s="52"/>
    </row>
    <row r="15373" spans="5:5">
      <c r="E15373" s="52"/>
    </row>
    <row r="15374" spans="5:5">
      <c r="E15374" s="52"/>
    </row>
    <row r="15375" spans="5:5">
      <c r="E15375" s="52"/>
    </row>
    <row r="15376" spans="5:5">
      <c r="E15376" s="52"/>
    </row>
    <row r="15377" spans="5:5">
      <c r="E15377" s="52"/>
    </row>
    <row r="15378" spans="5:5">
      <c r="E15378" s="52"/>
    </row>
    <row r="15379" spans="5:5">
      <c r="E15379" s="52"/>
    </row>
    <row r="15380" spans="5:5">
      <c r="E15380" s="52"/>
    </row>
    <row r="15381" spans="5:5">
      <c r="E15381" s="52"/>
    </row>
    <row r="15382" spans="5:5">
      <c r="E15382" s="52"/>
    </row>
    <row r="15383" spans="5:5">
      <c r="E15383" s="52"/>
    </row>
    <row r="15384" spans="5:5">
      <c r="E15384" s="52"/>
    </row>
    <row r="15385" spans="5:5">
      <c r="E15385" s="52"/>
    </row>
    <row r="15386" spans="5:5">
      <c r="E15386" s="52"/>
    </row>
    <row r="15387" spans="5:5">
      <c r="E15387" s="52"/>
    </row>
    <row r="15388" spans="5:5">
      <c r="E15388" s="52"/>
    </row>
    <row r="15389" spans="5:5">
      <c r="E15389" s="52"/>
    </row>
    <row r="15390" spans="5:5">
      <c r="E15390" s="52"/>
    </row>
    <row r="15391" spans="5:5">
      <c r="E15391" s="52"/>
    </row>
    <row r="15392" spans="5:5">
      <c r="E15392" s="52"/>
    </row>
    <row r="15393" spans="5:5">
      <c r="E15393" s="52"/>
    </row>
    <row r="15394" spans="5:5">
      <c r="E15394" s="52"/>
    </row>
    <row r="15395" spans="5:5">
      <c r="E15395" s="52"/>
    </row>
    <row r="15396" spans="5:5">
      <c r="E15396" s="52"/>
    </row>
    <row r="15397" spans="5:5">
      <c r="E15397" s="52"/>
    </row>
    <row r="15398" spans="5:5">
      <c r="E15398" s="52"/>
    </row>
    <row r="15399" spans="5:5">
      <c r="E15399" s="52"/>
    </row>
    <row r="15400" spans="5:5">
      <c r="E15400" s="52"/>
    </row>
    <row r="15401" spans="5:5">
      <c r="E15401" s="52"/>
    </row>
    <row r="15402" spans="5:5">
      <c r="E15402" s="52"/>
    </row>
    <row r="15403" spans="5:5">
      <c r="E15403" s="52"/>
    </row>
    <row r="15404" spans="5:5">
      <c r="E15404" s="52"/>
    </row>
    <row r="15405" spans="5:5">
      <c r="E15405" s="52"/>
    </row>
    <row r="15406" spans="5:5">
      <c r="E15406" s="52"/>
    </row>
    <row r="15407" spans="5:5">
      <c r="E15407" s="52"/>
    </row>
    <row r="15408" spans="5:5">
      <c r="E15408" s="52"/>
    </row>
    <row r="15409" spans="5:5">
      <c r="E15409" s="52"/>
    </row>
    <row r="15410" spans="5:5">
      <c r="E15410" s="52"/>
    </row>
    <row r="15411" spans="5:5">
      <c r="E15411" s="52"/>
    </row>
    <row r="15412" spans="5:5">
      <c r="E15412" s="52"/>
    </row>
    <row r="15413" spans="5:5">
      <c r="E15413" s="52"/>
    </row>
    <row r="15414" spans="5:5">
      <c r="E15414" s="52"/>
    </row>
    <row r="15415" spans="5:5">
      <c r="E15415" s="52"/>
    </row>
    <row r="15416" spans="5:5">
      <c r="E15416" s="52"/>
    </row>
    <row r="15417" spans="5:5">
      <c r="E15417" s="52"/>
    </row>
    <row r="15418" spans="5:5">
      <c r="E15418" s="52"/>
    </row>
    <row r="15419" spans="5:5">
      <c r="E15419" s="52"/>
    </row>
    <row r="15420" spans="5:5">
      <c r="E15420" s="52"/>
    </row>
    <row r="15421" spans="5:5">
      <c r="E15421" s="52"/>
    </row>
    <row r="15422" spans="5:5">
      <c r="E15422" s="52"/>
    </row>
    <row r="15423" spans="5:5">
      <c r="E15423" s="52"/>
    </row>
    <row r="15424" spans="5:5">
      <c r="E15424" s="52"/>
    </row>
    <row r="15425" spans="5:5">
      <c r="E15425" s="52"/>
    </row>
    <row r="15426" spans="5:5">
      <c r="E15426" s="52"/>
    </row>
    <row r="15427" spans="5:5">
      <c r="E15427" s="52"/>
    </row>
    <row r="15428" spans="5:5">
      <c r="E15428" s="52"/>
    </row>
    <row r="15429" spans="5:5">
      <c r="E15429" s="52"/>
    </row>
    <row r="15430" spans="5:5">
      <c r="E15430" s="52"/>
    </row>
    <row r="15431" spans="5:5">
      <c r="E15431" s="52"/>
    </row>
    <row r="15432" spans="5:5">
      <c r="E15432" s="52"/>
    </row>
    <row r="15433" spans="5:5">
      <c r="E15433" s="52"/>
    </row>
    <row r="15434" spans="5:5">
      <c r="E15434" s="52"/>
    </row>
    <row r="15435" spans="5:5">
      <c r="E15435" s="52"/>
    </row>
    <row r="15436" spans="5:5">
      <c r="E15436" s="52"/>
    </row>
    <row r="15437" spans="5:5">
      <c r="E15437" s="52"/>
    </row>
    <row r="15438" spans="5:5">
      <c r="E15438" s="52"/>
    </row>
    <row r="15439" spans="5:5">
      <c r="E15439" s="52"/>
    </row>
    <row r="15440" spans="5:5">
      <c r="E15440" s="52"/>
    </row>
    <row r="15441" spans="5:5">
      <c r="E15441" s="52"/>
    </row>
    <row r="15442" spans="5:5">
      <c r="E15442" s="52"/>
    </row>
    <row r="15443" spans="5:5">
      <c r="E15443" s="52"/>
    </row>
    <row r="15444" spans="5:5">
      <c r="E15444" s="52"/>
    </row>
    <row r="15445" spans="5:5">
      <c r="E15445" s="52"/>
    </row>
    <row r="15446" spans="5:5">
      <c r="E15446" s="52"/>
    </row>
    <row r="15447" spans="5:5">
      <c r="E15447" s="52"/>
    </row>
    <row r="15448" spans="5:5">
      <c r="E15448" s="52"/>
    </row>
    <row r="15449" spans="5:5">
      <c r="E15449" s="52"/>
    </row>
    <row r="15450" spans="5:5">
      <c r="E15450" s="52"/>
    </row>
    <row r="15451" spans="5:5">
      <c r="E15451" s="52"/>
    </row>
    <row r="15452" spans="5:5">
      <c r="E15452" s="52"/>
    </row>
    <row r="15453" spans="5:5">
      <c r="E15453" s="52"/>
    </row>
    <row r="15454" spans="5:5">
      <c r="E15454" s="52"/>
    </row>
    <row r="15455" spans="5:5">
      <c r="E15455" s="52"/>
    </row>
    <row r="15456" spans="5:5">
      <c r="E15456" s="52"/>
    </row>
    <row r="15457" spans="5:5">
      <c r="E15457" s="52"/>
    </row>
    <row r="15458" spans="5:5">
      <c r="E15458" s="52"/>
    </row>
    <row r="15459" spans="5:5">
      <c r="E15459" s="52"/>
    </row>
    <row r="15460" spans="5:5">
      <c r="E15460" s="52"/>
    </row>
    <row r="15461" spans="5:5">
      <c r="E15461" s="52"/>
    </row>
    <row r="15462" spans="5:5">
      <c r="E15462" s="52"/>
    </row>
    <row r="15463" spans="5:5">
      <c r="E15463" s="52"/>
    </row>
    <row r="15464" spans="5:5">
      <c r="E15464" s="52"/>
    </row>
    <row r="15465" spans="5:5">
      <c r="E15465" s="52"/>
    </row>
    <row r="15466" spans="5:5">
      <c r="E15466" s="52"/>
    </row>
    <row r="15467" spans="5:5">
      <c r="E15467" s="52"/>
    </row>
    <row r="15468" spans="5:5">
      <c r="E15468" s="52"/>
    </row>
    <row r="15469" spans="5:5">
      <c r="E15469" s="52"/>
    </row>
    <row r="15470" spans="5:5">
      <c r="E15470" s="52"/>
    </row>
    <row r="15471" spans="5:5">
      <c r="E15471" s="52"/>
    </row>
    <row r="15472" spans="5:5">
      <c r="E15472" s="52"/>
    </row>
    <row r="15473" spans="5:5">
      <c r="E15473" s="52"/>
    </row>
    <row r="15474" spans="5:5">
      <c r="E15474" s="52"/>
    </row>
    <row r="15475" spans="5:5">
      <c r="E15475" s="52"/>
    </row>
    <row r="15476" spans="5:5">
      <c r="E15476" s="52"/>
    </row>
    <row r="15477" spans="5:5">
      <c r="E15477" s="52"/>
    </row>
    <row r="15478" spans="5:5">
      <c r="E15478" s="52"/>
    </row>
    <row r="15479" spans="5:5">
      <c r="E15479" s="52"/>
    </row>
    <row r="15480" spans="5:5">
      <c r="E15480" s="52"/>
    </row>
    <row r="15481" spans="5:5">
      <c r="E15481" s="52"/>
    </row>
    <row r="15482" spans="5:5">
      <c r="E15482" s="52"/>
    </row>
    <row r="15483" spans="5:5">
      <c r="E15483" s="52"/>
    </row>
    <row r="15484" spans="5:5">
      <c r="E15484" s="52"/>
    </row>
    <row r="15485" spans="5:5">
      <c r="E15485" s="52"/>
    </row>
    <row r="15486" spans="5:5">
      <c r="E15486" s="52"/>
    </row>
    <row r="15487" spans="5:5">
      <c r="E15487" s="52"/>
    </row>
    <row r="15488" spans="5:5">
      <c r="E15488" s="52"/>
    </row>
    <row r="15489" spans="5:5">
      <c r="E15489" s="52"/>
    </row>
    <row r="15490" spans="5:5">
      <c r="E15490" s="52"/>
    </row>
    <row r="15491" spans="5:5">
      <c r="E15491" s="52"/>
    </row>
    <row r="15492" spans="5:5">
      <c r="E15492" s="52"/>
    </row>
    <row r="15493" spans="5:5">
      <c r="E15493" s="52"/>
    </row>
    <row r="15494" spans="5:5">
      <c r="E15494" s="52"/>
    </row>
    <row r="15495" spans="5:5">
      <c r="E15495" s="52"/>
    </row>
    <row r="15496" spans="5:5">
      <c r="E15496" s="52"/>
    </row>
    <row r="15497" spans="5:5">
      <c r="E15497" s="52"/>
    </row>
    <row r="15498" spans="5:5">
      <c r="E15498" s="52"/>
    </row>
    <row r="15499" spans="5:5">
      <c r="E15499" s="52"/>
    </row>
    <row r="15500" spans="5:5">
      <c r="E15500" s="52"/>
    </row>
    <row r="15501" spans="5:5">
      <c r="E15501" s="52"/>
    </row>
    <row r="15502" spans="5:5">
      <c r="E15502" s="52"/>
    </row>
    <row r="15503" spans="5:5">
      <c r="E15503" s="52"/>
    </row>
    <row r="15504" spans="5:5">
      <c r="E15504" s="52"/>
    </row>
    <row r="15505" spans="5:5">
      <c r="E15505" s="52"/>
    </row>
    <row r="15506" spans="5:5">
      <c r="E15506" s="52"/>
    </row>
    <row r="15507" spans="5:5">
      <c r="E15507" s="52"/>
    </row>
    <row r="15508" spans="5:5">
      <c r="E15508" s="52"/>
    </row>
    <row r="15509" spans="5:5">
      <c r="E15509" s="52"/>
    </row>
    <row r="15510" spans="5:5">
      <c r="E15510" s="52"/>
    </row>
    <row r="15511" spans="5:5">
      <c r="E15511" s="52"/>
    </row>
    <row r="15512" spans="5:5">
      <c r="E15512" s="52"/>
    </row>
    <row r="15513" spans="5:5">
      <c r="E15513" s="52"/>
    </row>
    <row r="15514" spans="5:5">
      <c r="E15514" s="52"/>
    </row>
    <row r="15515" spans="5:5">
      <c r="E15515" s="52"/>
    </row>
    <row r="15516" spans="5:5">
      <c r="E15516" s="52"/>
    </row>
    <row r="15517" spans="5:5">
      <c r="E15517" s="52"/>
    </row>
    <row r="15518" spans="5:5">
      <c r="E15518" s="52"/>
    </row>
    <row r="15519" spans="5:5">
      <c r="E15519" s="52"/>
    </row>
    <row r="15520" spans="5:5">
      <c r="E15520" s="52"/>
    </row>
    <row r="15521" spans="5:5">
      <c r="E15521" s="52"/>
    </row>
    <row r="15522" spans="5:5">
      <c r="E15522" s="52"/>
    </row>
    <row r="15523" spans="5:5">
      <c r="E15523" s="52"/>
    </row>
    <row r="15524" spans="5:5">
      <c r="E15524" s="52"/>
    </row>
    <row r="15525" spans="5:5">
      <c r="E15525" s="52"/>
    </row>
    <row r="15526" spans="5:5">
      <c r="E15526" s="52"/>
    </row>
    <row r="15527" spans="5:5">
      <c r="E15527" s="52"/>
    </row>
    <row r="15528" spans="5:5">
      <c r="E15528" s="52"/>
    </row>
    <row r="15529" spans="5:5">
      <c r="E15529" s="52"/>
    </row>
    <row r="15530" spans="5:5">
      <c r="E15530" s="52"/>
    </row>
    <row r="15531" spans="5:5">
      <c r="E15531" s="52"/>
    </row>
    <row r="15532" spans="5:5">
      <c r="E15532" s="52"/>
    </row>
    <row r="15533" spans="5:5">
      <c r="E15533" s="52"/>
    </row>
    <row r="15534" spans="5:5">
      <c r="E15534" s="52"/>
    </row>
    <row r="15535" spans="5:5">
      <c r="E15535" s="52"/>
    </row>
    <row r="15536" spans="5:5">
      <c r="E15536" s="52"/>
    </row>
    <row r="15537" spans="5:5">
      <c r="E15537" s="52"/>
    </row>
    <row r="15538" spans="5:5">
      <c r="E15538" s="52"/>
    </row>
    <row r="15539" spans="5:5">
      <c r="E15539" s="52"/>
    </row>
    <row r="15540" spans="5:5">
      <c r="E15540" s="52"/>
    </row>
    <row r="15541" spans="5:5">
      <c r="E15541" s="52"/>
    </row>
    <row r="15542" spans="5:5">
      <c r="E15542" s="52"/>
    </row>
    <row r="15543" spans="5:5">
      <c r="E15543" s="52"/>
    </row>
    <row r="15544" spans="5:5">
      <c r="E15544" s="52"/>
    </row>
    <row r="15545" spans="5:5">
      <c r="E15545" s="52"/>
    </row>
    <row r="15546" spans="5:5">
      <c r="E15546" s="52"/>
    </row>
    <row r="15547" spans="5:5">
      <c r="E15547" s="52"/>
    </row>
    <row r="15548" spans="5:5">
      <c r="E15548" s="52"/>
    </row>
    <row r="15549" spans="5:5">
      <c r="E15549" s="52"/>
    </row>
    <row r="15550" spans="5:5">
      <c r="E15550" s="52"/>
    </row>
    <row r="15551" spans="5:5">
      <c r="E15551" s="52"/>
    </row>
    <row r="15552" spans="5:5">
      <c r="E15552" s="52"/>
    </row>
    <row r="15553" spans="5:5">
      <c r="E15553" s="52"/>
    </row>
    <row r="15554" spans="5:5">
      <c r="E15554" s="52"/>
    </row>
    <row r="15555" spans="5:5">
      <c r="E15555" s="52"/>
    </row>
    <row r="15556" spans="5:5">
      <c r="E15556" s="52"/>
    </row>
    <row r="15557" spans="5:5">
      <c r="E15557" s="52"/>
    </row>
    <row r="15558" spans="5:5">
      <c r="E15558" s="52"/>
    </row>
    <row r="15559" spans="5:5">
      <c r="E15559" s="52"/>
    </row>
    <row r="15560" spans="5:5">
      <c r="E15560" s="52"/>
    </row>
    <row r="15561" spans="5:5">
      <c r="E15561" s="52"/>
    </row>
    <row r="15562" spans="5:5">
      <c r="E15562" s="52"/>
    </row>
    <row r="15563" spans="5:5">
      <c r="E15563" s="52"/>
    </row>
    <row r="15564" spans="5:5">
      <c r="E15564" s="52"/>
    </row>
    <row r="15565" spans="5:5">
      <c r="E15565" s="52"/>
    </row>
    <row r="15566" spans="5:5">
      <c r="E15566" s="52"/>
    </row>
    <row r="15567" spans="5:5">
      <c r="E15567" s="52"/>
    </row>
    <row r="15568" spans="5:5">
      <c r="E15568" s="52"/>
    </row>
    <row r="15569" spans="5:5">
      <c r="E15569" s="52"/>
    </row>
    <row r="15570" spans="5:5">
      <c r="E15570" s="52"/>
    </row>
    <row r="15571" spans="5:5">
      <c r="E15571" s="52"/>
    </row>
    <row r="15572" spans="5:5">
      <c r="E15572" s="52"/>
    </row>
    <row r="15573" spans="5:5">
      <c r="E15573" s="52"/>
    </row>
    <row r="15574" spans="5:5">
      <c r="E15574" s="52"/>
    </row>
    <row r="15575" spans="5:5">
      <c r="E15575" s="52"/>
    </row>
    <row r="15576" spans="5:5">
      <c r="E15576" s="52"/>
    </row>
    <row r="15577" spans="5:5">
      <c r="E15577" s="52"/>
    </row>
    <row r="15578" spans="5:5">
      <c r="E15578" s="52"/>
    </row>
    <row r="15579" spans="5:5">
      <c r="E15579" s="52"/>
    </row>
    <row r="15580" spans="5:5">
      <c r="E15580" s="52"/>
    </row>
    <row r="15581" spans="5:5">
      <c r="E15581" s="52"/>
    </row>
    <row r="15582" spans="5:5">
      <c r="E15582" s="52"/>
    </row>
    <row r="15583" spans="5:5">
      <c r="E15583" s="52"/>
    </row>
    <row r="15584" spans="5:5">
      <c r="E15584" s="52"/>
    </row>
    <row r="15585" spans="5:5">
      <c r="E15585" s="52"/>
    </row>
    <row r="15586" spans="5:5">
      <c r="E15586" s="52"/>
    </row>
    <row r="15587" spans="5:5">
      <c r="E15587" s="52"/>
    </row>
    <row r="15588" spans="5:5">
      <c r="E15588" s="52"/>
    </row>
    <row r="15589" spans="5:5">
      <c r="E15589" s="52"/>
    </row>
    <row r="15590" spans="5:5">
      <c r="E15590" s="52"/>
    </row>
    <row r="15591" spans="5:5">
      <c r="E15591" s="52"/>
    </row>
    <row r="15592" spans="5:5">
      <c r="E15592" s="52"/>
    </row>
    <row r="15593" spans="5:5">
      <c r="E15593" s="52"/>
    </row>
    <row r="15594" spans="5:5">
      <c r="E15594" s="52"/>
    </row>
    <row r="15595" spans="5:5">
      <c r="E15595" s="52"/>
    </row>
    <row r="15596" spans="5:5">
      <c r="E15596" s="52"/>
    </row>
    <row r="15597" spans="5:5">
      <c r="E15597" s="52"/>
    </row>
    <row r="15598" spans="5:5">
      <c r="E15598" s="52"/>
    </row>
    <row r="15599" spans="5:5">
      <c r="E15599" s="52"/>
    </row>
    <row r="15600" spans="5:5">
      <c r="E15600" s="52"/>
    </row>
    <row r="15601" spans="5:5">
      <c r="E15601" s="52"/>
    </row>
    <row r="15602" spans="5:5">
      <c r="E15602" s="52"/>
    </row>
    <row r="15603" spans="5:5">
      <c r="E15603" s="52"/>
    </row>
    <row r="15604" spans="5:5">
      <c r="E15604" s="52"/>
    </row>
    <row r="15605" spans="5:5">
      <c r="E15605" s="52"/>
    </row>
    <row r="15606" spans="5:5">
      <c r="E15606" s="52"/>
    </row>
    <row r="15607" spans="5:5">
      <c r="E15607" s="52"/>
    </row>
    <row r="15608" spans="5:5">
      <c r="E15608" s="52"/>
    </row>
    <row r="15609" spans="5:5">
      <c r="E15609" s="52"/>
    </row>
    <row r="15610" spans="5:5">
      <c r="E15610" s="52"/>
    </row>
    <row r="15611" spans="5:5">
      <c r="E15611" s="52"/>
    </row>
    <row r="15612" spans="5:5">
      <c r="E15612" s="52"/>
    </row>
    <row r="15613" spans="5:5">
      <c r="E15613" s="52"/>
    </row>
    <row r="15614" spans="5:5">
      <c r="E15614" s="52"/>
    </row>
    <row r="15615" spans="5:5">
      <c r="E15615" s="52"/>
    </row>
    <row r="15616" spans="5:5">
      <c r="E15616" s="52"/>
    </row>
    <row r="15617" spans="5:5">
      <c r="E15617" s="52"/>
    </row>
    <row r="15618" spans="5:5">
      <c r="E15618" s="52"/>
    </row>
    <row r="15619" spans="5:5">
      <c r="E15619" s="52"/>
    </row>
    <row r="15620" spans="5:5">
      <c r="E15620" s="52"/>
    </row>
    <row r="15621" spans="5:5">
      <c r="E15621" s="52"/>
    </row>
    <row r="15622" spans="5:5">
      <c r="E15622" s="52"/>
    </row>
    <row r="15623" spans="5:5">
      <c r="E15623" s="52"/>
    </row>
    <row r="15624" spans="5:5">
      <c r="E15624" s="52"/>
    </row>
    <row r="15625" spans="5:5">
      <c r="E15625" s="52"/>
    </row>
    <row r="15626" spans="5:5">
      <c r="E15626" s="52"/>
    </row>
    <row r="15627" spans="5:5">
      <c r="E15627" s="52"/>
    </row>
    <row r="15628" spans="5:5">
      <c r="E15628" s="52"/>
    </row>
    <row r="15629" spans="5:5">
      <c r="E15629" s="52"/>
    </row>
    <row r="15630" spans="5:5">
      <c r="E15630" s="52"/>
    </row>
    <row r="15631" spans="5:5">
      <c r="E15631" s="52"/>
    </row>
    <row r="15632" spans="5:5">
      <c r="E15632" s="52"/>
    </row>
    <row r="15633" spans="5:5">
      <c r="E15633" s="52"/>
    </row>
    <row r="15634" spans="5:5">
      <c r="E15634" s="52"/>
    </row>
    <row r="15635" spans="5:5">
      <c r="E15635" s="52"/>
    </row>
    <row r="15636" spans="5:5">
      <c r="E15636" s="52"/>
    </row>
    <row r="15637" spans="5:5">
      <c r="E15637" s="52"/>
    </row>
    <row r="15638" spans="5:5">
      <c r="E15638" s="52"/>
    </row>
    <row r="15639" spans="5:5">
      <c r="E15639" s="52"/>
    </row>
    <row r="15640" spans="5:5">
      <c r="E15640" s="52"/>
    </row>
    <row r="15641" spans="5:5">
      <c r="E15641" s="52"/>
    </row>
    <row r="15642" spans="5:5">
      <c r="E15642" s="52"/>
    </row>
    <row r="15643" spans="5:5">
      <c r="E15643" s="52"/>
    </row>
    <row r="15644" spans="5:5">
      <c r="E15644" s="52"/>
    </row>
    <row r="15645" spans="5:5">
      <c r="E15645" s="52"/>
    </row>
    <row r="15646" spans="5:5">
      <c r="E15646" s="52"/>
    </row>
    <row r="15647" spans="5:5">
      <c r="E15647" s="52"/>
    </row>
    <row r="15648" spans="5:5">
      <c r="E15648" s="52"/>
    </row>
    <row r="15649" spans="5:5">
      <c r="E15649" s="52"/>
    </row>
    <row r="15650" spans="5:5">
      <c r="E15650" s="52"/>
    </row>
    <row r="15651" spans="5:5">
      <c r="E15651" s="52"/>
    </row>
    <row r="15652" spans="5:5">
      <c r="E15652" s="52"/>
    </row>
    <row r="15653" spans="5:5">
      <c r="E15653" s="52"/>
    </row>
    <row r="15654" spans="5:5">
      <c r="E15654" s="52"/>
    </row>
    <row r="15655" spans="5:5">
      <c r="E15655" s="52"/>
    </row>
    <row r="15656" spans="5:5">
      <c r="E15656" s="52"/>
    </row>
    <row r="15657" spans="5:5">
      <c r="E15657" s="52"/>
    </row>
    <row r="15658" spans="5:5">
      <c r="E15658" s="52"/>
    </row>
    <row r="15659" spans="5:5">
      <c r="E15659" s="52"/>
    </row>
    <row r="15660" spans="5:5">
      <c r="E15660" s="52"/>
    </row>
    <row r="15661" spans="5:5">
      <c r="E15661" s="52"/>
    </row>
    <row r="15662" spans="5:5">
      <c r="E15662" s="52"/>
    </row>
    <row r="15663" spans="5:5">
      <c r="E15663" s="52"/>
    </row>
    <row r="15664" spans="5:5">
      <c r="E15664" s="52"/>
    </row>
    <row r="15665" spans="5:5">
      <c r="E15665" s="52"/>
    </row>
    <row r="15666" spans="5:5">
      <c r="E15666" s="52"/>
    </row>
    <row r="15667" spans="5:5">
      <c r="E15667" s="52"/>
    </row>
    <row r="15668" spans="5:5">
      <c r="E15668" s="52"/>
    </row>
    <row r="15669" spans="5:5">
      <c r="E15669" s="52"/>
    </row>
    <row r="15670" spans="5:5">
      <c r="E15670" s="52"/>
    </row>
    <row r="15671" spans="5:5">
      <c r="E15671" s="52"/>
    </row>
    <row r="15672" spans="5:5">
      <c r="E15672" s="52"/>
    </row>
    <row r="15673" spans="5:5">
      <c r="E15673" s="52"/>
    </row>
    <row r="15674" spans="5:5">
      <c r="E15674" s="52"/>
    </row>
    <row r="15675" spans="5:5">
      <c r="E15675" s="52"/>
    </row>
    <row r="15676" spans="5:5">
      <c r="E15676" s="52"/>
    </row>
    <row r="15677" spans="5:5">
      <c r="E15677" s="52"/>
    </row>
    <row r="15678" spans="5:5">
      <c r="E15678" s="52"/>
    </row>
    <row r="15679" spans="5:5">
      <c r="E15679" s="52"/>
    </row>
    <row r="15680" spans="5:5">
      <c r="E15680" s="52"/>
    </row>
    <row r="15681" spans="5:5">
      <c r="E15681" s="52"/>
    </row>
    <row r="15682" spans="5:5">
      <c r="E15682" s="52"/>
    </row>
    <row r="15683" spans="5:5">
      <c r="E15683" s="52"/>
    </row>
    <row r="15684" spans="5:5">
      <c r="E15684" s="52"/>
    </row>
    <row r="15685" spans="5:5">
      <c r="E15685" s="52"/>
    </row>
    <row r="15686" spans="5:5">
      <c r="E15686" s="52"/>
    </row>
    <row r="15687" spans="5:5">
      <c r="E15687" s="52"/>
    </row>
    <row r="15688" spans="5:5">
      <c r="E15688" s="52"/>
    </row>
    <row r="15689" spans="5:5">
      <c r="E15689" s="52"/>
    </row>
    <row r="15690" spans="5:5">
      <c r="E15690" s="52"/>
    </row>
    <row r="15691" spans="5:5">
      <c r="E15691" s="52"/>
    </row>
    <row r="15692" spans="5:5">
      <c r="E15692" s="52"/>
    </row>
    <row r="15693" spans="5:5">
      <c r="E15693" s="52"/>
    </row>
    <row r="15694" spans="5:5">
      <c r="E15694" s="52"/>
    </row>
    <row r="15695" spans="5:5">
      <c r="E15695" s="52"/>
    </row>
    <row r="15696" spans="5:5">
      <c r="E15696" s="52"/>
    </row>
    <row r="15697" spans="5:5">
      <c r="E15697" s="52"/>
    </row>
    <row r="15698" spans="5:5">
      <c r="E15698" s="52"/>
    </row>
    <row r="15699" spans="5:5">
      <c r="E15699" s="52"/>
    </row>
    <row r="15700" spans="5:5">
      <c r="E15700" s="52"/>
    </row>
    <row r="15701" spans="5:5">
      <c r="E15701" s="52"/>
    </row>
    <row r="15702" spans="5:5">
      <c r="E15702" s="52"/>
    </row>
    <row r="15703" spans="5:5">
      <c r="E15703" s="52"/>
    </row>
    <row r="15704" spans="5:5">
      <c r="E15704" s="52"/>
    </row>
    <row r="15705" spans="5:5">
      <c r="E15705" s="52"/>
    </row>
    <row r="15706" spans="5:5">
      <c r="E15706" s="52"/>
    </row>
    <row r="15707" spans="5:5">
      <c r="E15707" s="52"/>
    </row>
    <row r="15708" spans="5:5">
      <c r="E15708" s="52"/>
    </row>
    <row r="15709" spans="5:5">
      <c r="E15709" s="52"/>
    </row>
    <row r="15710" spans="5:5">
      <c r="E15710" s="52"/>
    </row>
    <row r="15711" spans="5:5">
      <c r="E15711" s="52"/>
    </row>
    <row r="15712" spans="5:5">
      <c r="E15712" s="52"/>
    </row>
    <row r="15713" spans="5:5">
      <c r="E15713" s="52"/>
    </row>
    <row r="15714" spans="5:5">
      <c r="E15714" s="52"/>
    </row>
    <row r="15715" spans="5:5">
      <c r="E15715" s="52"/>
    </row>
    <row r="15716" spans="5:5">
      <c r="E15716" s="52"/>
    </row>
    <row r="15717" spans="5:5">
      <c r="E15717" s="52"/>
    </row>
    <row r="15718" spans="5:5">
      <c r="E15718" s="52"/>
    </row>
    <row r="15719" spans="5:5">
      <c r="E15719" s="52"/>
    </row>
    <row r="15720" spans="5:5">
      <c r="E15720" s="52"/>
    </row>
    <row r="15721" spans="5:5">
      <c r="E15721" s="52"/>
    </row>
    <row r="15722" spans="5:5">
      <c r="E15722" s="52"/>
    </row>
    <row r="15723" spans="5:5">
      <c r="E15723" s="52"/>
    </row>
    <row r="15724" spans="5:5">
      <c r="E15724" s="52"/>
    </row>
    <row r="15725" spans="5:5">
      <c r="E15725" s="52"/>
    </row>
    <row r="15726" spans="5:5">
      <c r="E15726" s="52"/>
    </row>
    <row r="15727" spans="5:5">
      <c r="E15727" s="52"/>
    </row>
    <row r="15728" spans="5:5">
      <c r="E15728" s="52"/>
    </row>
    <row r="15729" spans="5:5">
      <c r="E15729" s="52"/>
    </row>
    <row r="15730" spans="5:5">
      <c r="E15730" s="52"/>
    </row>
    <row r="15731" spans="5:5">
      <c r="E15731" s="52"/>
    </row>
    <row r="15732" spans="5:5">
      <c r="E15732" s="52"/>
    </row>
    <row r="15733" spans="5:5">
      <c r="E15733" s="52"/>
    </row>
    <row r="15734" spans="5:5">
      <c r="E15734" s="52"/>
    </row>
    <row r="15735" spans="5:5">
      <c r="E15735" s="52"/>
    </row>
    <row r="15736" spans="5:5">
      <c r="E15736" s="52"/>
    </row>
    <row r="15737" spans="5:5">
      <c r="E15737" s="52"/>
    </row>
    <row r="15738" spans="5:5">
      <c r="E15738" s="52"/>
    </row>
    <row r="15739" spans="5:5">
      <c r="E15739" s="52"/>
    </row>
    <row r="15740" spans="5:5">
      <c r="E15740" s="52"/>
    </row>
    <row r="15741" spans="5:5">
      <c r="E15741" s="52"/>
    </row>
    <row r="15742" spans="5:5">
      <c r="E15742" s="52"/>
    </row>
    <row r="15743" spans="5:5">
      <c r="E15743" s="52"/>
    </row>
    <row r="15744" spans="5:5">
      <c r="E15744" s="52"/>
    </row>
    <row r="15745" spans="5:5">
      <c r="E15745" s="52"/>
    </row>
    <row r="15746" spans="5:5">
      <c r="E15746" s="52"/>
    </row>
    <row r="15747" spans="5:5">
      <c r="E15747" s="52"/>
    </row>
    <row r="15748" spans="5:5">
      <c r="E15748" s="52"/>
    </row>
    <row r="15749" spans="5:5">
      <c r="E15749" s="52"/>
    </row>
    <row r="15750" spans="5:5">
      <c r="E15750" s="52"/>
    </row>
    <row r="15751" spans="5:5">
      <c r="E15751" s="52"/>
    </row>
    <row r="15752" spans="5:5">
      <c r="E15752" s="52"/>
    </row>
    <row r="15753" spans="5:5">
      <c r="E15753" s="52"/>
    </row>
    <row r="15754" spans="5:5">
      <c r="E15754" s="52"/>
    </row>
    <row r="15755" spans="5:5">
      <c r="E15755" s="52"/>
    </row>
    <row r="15756" spans="5:5">
      <c r="E15756" s="52"/>
    </row>
    <row r="15757" spans="5:5">
      <c r="E15757" s="52"/>
    </row>
    <row r="15758" spans="5:5">
      <c r="E15758" s="52"/>
    </row>
    <row r="15759" spans="5:5">
      <c r="E15759" s="52"/>
    </row>
    <row r="15760" spans="5:5">
      <c r="E15760" s="52"/>
    </row>
    <row r="15761" spans="5:5">
      <c r="E15761" s="52"/>
    </row>
    <row r="15762" spans="5:5">
      <c r="E15762" s="52"/>
    </row>
    <row r="15763" spans="5:5">
      <c r="E15763" s="52"/>
    </row>
    <row r="15764" spans="5:5">
      <c r="E15764" s="52"/>
    </row>
    <row r="15765" spans="5:5">
      <c r="E15765" s="52"/>
    </row>
    <row r="15766" spans="5:5">
      <c r="E15766" s="52"/>
    </row>
    <row r="15767" spans="5:5">
      <c r="E15767" s="52"/>
    </row>
    <row r="15768" spans="5:5">
      <c r="E15768" s="52"/>
    </row>
    <row r="15769" spans="5:5">
      <c r="E15769" s="52"/>
    </row>
    <row r="15770" spans="5:5">
      <c r="E15770" s="52"/>
    </row>
    <row r="15771" spans="5:5">
      <c r="E15771" s="52"/>
    </row>
    <row r="15772" spans="5:5">
      <c r="E15772" s="52"/>
    </row>
    <row r="15773" spans="5:5">
      <c r="E15773" s="52"/>
    </row>
    <row r="15774" spans="5:5">
      <c r="E15774" s="52"/>
    </row>
    <row r="15775" spans="5:5">
      <c r="E15775" s="52"/>
    </row>
    <row r="15776" spans="5:5">
      <c r="E15776" s="52"/>
    </row>
    <row r="15777" spans="5:5">
      <c r="E15777" s="52"/>
    </row>
    <row r="15778" spans="5:5">
      <c r="E15778" s="52"/>
    </row>
    <row r="15779" spans="5:5">
      <c r="E15779" s="52"/>
    </row>
    <row r="15780" spans="5:5">
      <c r="E15780" s="52"/>
    </row>
    <row r="15781" spans="5:5">
      <c r="E15781" s="52"/>
    </row>
    <row r="15782" spans="5:5">
      <c r="E15782" s="52"/>
    </row>
    <row r="15783" spans="5:5">
      <c r="E15783" s="52"/>
    </row>
    <row r="15784" spans="5:5">
      <c r="E15784" s="52"/>
    </row>
    <row r="15785" spans="5:5">
      <c r="E15785" s="52"/>
    </row>
    <row r="15786" spans="5:5">
      <c r="E15786" s="52"/>
    </row>
    <row r="15787" spans="5:5">
      <c r="E15787" s="52"/>
    </row>
    <row r="15788" spans="5:5">
      <c r="E15788" s="52"/>
    </row>
    <row r="15789" spans="5:5">
      <c r="E15789" s="52"/>
    </row>
    <row r="15790" spans="5:5">
      <c r="E15790" s="52"/>
    </row>
    <row r="15791" spans="5:5">
      <c r="E15791" s="52"/>
    </row>
    <row r="15792" spans="5:5">
      <c r="E15792" s="52"/>
    </row>
    <row r="15793" spans="5:5">
      <c r="E15793" s="52"/>
    </row>
    <row r="15794" spans="5:5">
      <c r="E15794" s="52"/>
    </row>
    <row r="15795" spans="5:5">
      <c r="E15795" s="52"/>
    </row>
    <row r="15796" spans="5:5">
      <c r="E15796" s="52"/>
    </row>
    <row r="15797" spans="5:5">
      <c r="E15797" s="52"/>
    </row>
    <row r="15798" spans="5:5">
      <c r="E15798" s="52"/>
    </row>
    <row r="15799" spans="5:5">
      <c r="E15799" s="52"/>
    </row>
    <row r="15800" spans="5:5">
      <c r="E15800" s="52"/>
    </row>
    <row r="15801" spans="5:5">
      <c r="E15801" s="52"/>
    </row>
    <row r="15802" spans="5:5">
      <c r="E15802" s="52"/>
    </row>
    <row r="15803" spans="5:5">
      <c r="E15803" s="52"/>
    </row>
    <row r="15804" spans="5:5">
      <c r="E15804" s="52"/>
    </row>
    <row r="15805" spans="5:5">
      <c r="E15805" s="52"/>
    </row>
    <row r="15806" spans="5:5">
      <c r="E15806" s="52"/>
    </row>
    <row r="15807" spans="5:5">
      <c r="E15807" s="52"/>
    </row>
    <row r="15808" spans="5:5">
      <c r="E15808" s="52"/>
    </row>
    <row r="15809" spans="5:5">
      <c r="E15809" s="52"/>
    </row>
    <row r="15810" spans="5:5">
      <c r="E15810" s="52"/>
    </row>
    <row r="15811" spans="5:5">
      <c r="E15811" s="52"/>
    </row>
    <row r="15812" spans="5:5">
      <c r="E15812" s="52"/>
    </row>
    <row r="15813" spans="5:5">
      <c r="E15813" s="52"/>
    </row>
    <row r="15814" spans="5:5">
      <c r="E15814" s="52"/>
    </row>
    <row r="15815" spans="5:5">
      <c r="E15815" s="52"/>
    </row>
    <row r="15816" spans="5:5">
      <c r="E15816" s="52"/>
    </row>
    <row r="15817" spans="5:5">
      <c r="E15817" s="52"/>
    </row>
    <row r="15818" spans="5:5">
      <c r="E15818" s="52"/>
    </row>
    <row r="15819" spans="5:5">
      <c r="E15819" s="52"/>
    </row>
    <row r="15820" spans="5:5">
      <c r="E15820" s="52"/>
    </row>
    <row r="15821" spans="5:5">
      <c r="E15821" s="52"/>
    </row>
    <row r="15822" spans="5:5">
      <c r="E15822" s="52"/>
    </row>
    <row r="15823" spans="5:5">
      <c r="E15823" s="52"/>
    </row>
    <row r="15824" spans="5:5">
      <c r="E15824" s="52"/>
    </row>
    <row r="15825" spans="5:5">
      <c r="E15825" s="52"/>
    </row>
    <row r="15826" spans="5:5">
      <c r="E15826" s="52"/>
    </row>
    <row r="15827" spans="5:5">
      <c r="E15827" s="52"/>
    </row>
    <row r="15828" spans="5:5">
      <c r="E15828" s="52"/>
    </row>
    <row r="15829" spans="5:5">
      <c r="E15829" s="52"/>
    </row>
    <row r="15830" spans="5:5">
      <c r="E15830" s="52"/>
    </row>
    <row r="15831" spans="5:5">
      <c r="E15831" s="52"/>
    </row>
    <row r="15832" spans="5:5">
      <c r="E15832" s="52"/>
    </row>
    <row r="15833" spans="5:5">
      <c r="E15833" s="52"/>
    </row>
    <row r="15834" spans="5:5">
      <c r="E15834" s="52"/>
    </row>
    <row r="15835" spans="5:5">
      <c r="E15835" s="52"/>
    </row>
    <row r="15836" spans="5:5">
      <c r="E15836" s="52"/>
    </row>
    <row r="15837" spans="5:5">
      <c r="E15837" s="52"/>
    </row>
    <row r="15838" spans="5:5">
      <c r="E15838" s="52"/>
    </row>
    <row r="15839" spans="5:5">
      <c r="E15839" s="52"/>
    </row>
    <row r="15840" spans="5:5">
      <c r="E15840" s="52"/>
    </row>
    <row r="15841" spans="5:5">
      <c r="E15841" s="52"/>
    </row>
    <row r="15842" spans="5:5">
      <c r="E15842" s="52"/>
    </row>
    <row r="15843" spans="5:5">
      <c r="E15843" s="52"/>
    </row>
    <row r="15844" spans="5:5">
      <c r="E15844" s="52"/>
    </row>
    <row r="15845" spans="5:5">
      <c r="E15845" s="52"/>
    </row>
    <row r="15846" spans="5:5">
      <c r="E15846" s="52"/>
    </row>
    <row r="15847" spans="5:5">
      <c r="E15847" s="52"/>
    </row>
    <row r="15848" spans="5:5">
      <c r="E15848" s="52"/>
    </row>
    <row r="15849" spans="5:5">
      <c r="E15849" s="52"/>
    </row>
    <row r="15850" spans="5:5">
      <c r="E15850" s="52"/>
    </row>
    <row r="15851" spans="5:5">
      <c r="E15851" s="52"/>
    </row>
    <row r="15852" spans="5:5">
      <c r="E15852" s="52"/>
    </row>
    <row r="15853" spans="5:5">
      <c r="E15853" s="52"/>
    </row>
    <row r="15854" spans="5:5">
      <c r="E15854" s="52"/>
    </row>
    <row r="15855" spans="5:5">
      <c r="E15855" s="52"/>
    </row>
    <row r="15856" spans="5:5">
      <c r="E15856" s="52"/>
    </row>
    <row r="15857" spans="5:5">
      <c r="E15857" s="52"/>
    </row>
    <row r="15858" spans="5:5">
      <c r="E15858" s="52"/>
    </row>
    <row r="15859" spans="5:5">
      <c r="E15859" s="52"/>
    </row>
    <row r="15860" spans="5:5">
      <c r="E15860" s="52"/>
    </row>
    <row r="15861" spans="5:5">
      <c r="E15861" s="52"/>
    </row>
    <row r="15862" spans="5:5">
      <c r="E15862" s="52"/>
    </row>
    <row r="15863" spans="5:5">
      <c r="E15863" s="52"/>
    </row>
    <row r="15864" spans="5:5">
      <c r="E15864" s="52"/>
    </row>
    <row r="15865" spans="5:5">
      <c r="E15865" s="52"/>
    </row>
    <row r="15866" spans="5:5">
      <c r="E15866" s="52"/>
    </row>
    <row r="15867" spans="5:5">
      <c r="E15867" s="52"/>
    </row>
    <row r="15868" spans="5:5">
      <c r="E15868" s="52"/>
    </row>
    <row r="15869" spans="5:5">
      <c r="E15869" s="52"/>
    </row>
    <row r="15870" spans="5:5">
      <c r="E15870" s="52"/>
    </row>
    <row r="15871" spans="5:5">
      <c r="E15871" s="52"/>
    </row>
    <row r="15872" spans="5:5">
      <c r="E15872" s="52"/>
    </row>
    <row r="15873" spans="5:5">
      <c r="E15873" s="52"/>
    </row>
    <row r="15874" spans="5:5">
      <c r="E15874" s="52"/>
    </row>
    <row r="15875" spans="5:5">
      <c r="E15875" s="52"/>
    </row>
    <row r="15876" spans="5:5">
      <c r="E15876" s="52"/>
    </row>
    <row r="15877" spans="5:5">
      <c r="E15877" s="52"/>
    </row>
    <row r="15878" spans="5:5">
      <c r="E15878" s="52"/>
    </row>
    <row r="15879" spans="5:5">
      <c r="E15879" s="52"/>
    </row>
    <row r="15880" spans="5:5">
      <c r="E15880" s="52"/>
    </row>
    <row r="15881" spans="5:5">
      <c r="E15881" s="52"/>
    </row>
    <row r="15882" spans="5:5">
      <c r="E15882" s="52"/>
    </row>
    <row r="15883" spans="5:5">
      <c r="E15883" s="52"/>
    </row>
    <row r="15884" spans="5:5">
      <c r="E15884" s="52"/>
    </row>
    <row r="15885" spans="5:5">
      <c r="E15885" s="52"/>
    </row>
    <row r="15886" spans="5:5">
      <c r="E15886" s="52"/>
    </row>
    <row r="15887" spans="5:5">
      <c r="E15887" s="52"/>
    </row>
    <row r="15888" spans="5:5">
      <c r="E15888" s="52"/>
    </row>
    <row r="15889" spans="5:5">
      <c r="E15889" s="52"/>
    </row>
    <row r="15890" spans="5:5">
      <c r="E15890" s="52"/>
    </row>
    <row r="15891" spans="5:5">
      <c r="E15891" s="52"/>
    </row>
    <row r="15892" spans="5:5">
      <c r="E15892" s="52"/>
    </row>
    <row r="15893" spans="5:5">
      <c r="E15893" s="52"/>
    </row>
    <row r="15894" spans="5:5">
      <c r="E15894" s="52"/>
    </row>
    <row r="15895" spans="5:5">
      <c r="E15895" s="52"/>
    </row>
    <row r="15896" spans="5:5">
      <c r="E15896" s="52"/>
    </row>
    <row r="15897" spans="5:5">
      <c r="E15897" s="52"/>
    </row>
    <row r="15898" spans="5:5">
      <c r="E15898" s="52"/>
    </row>
    <row r="15899" spans="5:5">
      <c r="E15899" s="52"/>
    </row>
    <row r="15900" spans="5:5">
      <c r="E15900" s="52"/>
    </row>
    <row r="15901" spans="5:5">
      <c r="E15901" s="52"/>
    </row>
    <row r="15902" spans="5:5">
      <c r="E15902" s="52"/>
    </row>
    <row r="15903" spans="5:5">
      <c r="E15903" s="52"/>
    </row>
    <row r="15904" spans="5:5">
      <c r="E15904" s="52"/>
    </row>
    <row r="15905" spans="5:5">
      <c r="E15905" s="52"/>
    </row>
    <row r="15906" spans="5:5">
      <c r="E15906" s="52"/>
    </row>
    <row r="15907" spans="5:5">
      <c r="E15907" s="52"/>
    </row>
    <row r="15908" spans="5:5">
      <c r="E15908" s="52"/>
    </row>
    <row r="15909" spans="5:5">
      <c r="E15909" s="52"/>
    </row>
    <row r="15910" spans="5:5">
      <c r="E15910" s="52"/>
    </row>
    <row r="15911" spans="5:5">
      <c r="E15911" s="52"/>
    </row>
    <row r="15912" spans="5:5">
      <c r="E15912" s="52"/>
    </row>
    <row r="15913" spans="5:5">
      <c r="E15913" s="52"/>
    </row>
    <row r="15914" spans="5:5">
      <c r="E15914" s="52"/>
    </row>
    <row r="15915" spans="5:5">
      <c r="E15915" s="52"/>
    </row>
    <row r="15916" spans="5:5">
      <c r="E15916" s="52"/>
    </row>
    <row r="15917" spans="5:5">
      <c r="E15917" s="52"/>
    </row>
    <row r="15918" spans="5:5">
      <c r="E15918" s="52"/>
    </row>
    <row r="15919" spans="5:5">
      <c r="E15919" s="52"/>
    </row>
    <row r="15920" spans="5:5">
      <c r="E15920" s="52"/>
    </row>
    <row r="15921" spans="5:5">
      <c r="E15921" s="52"/>
    </row>
    <row r="15922" spans="5:5">
      <c r="E15922" s="52"/>
    </row>
    <row r="15923" spans="5:5">
      <c r="E15923" s="52"/>
    </row>
    <row r="15924" spans="5:5">
      <c r="E15924" s="52"/>
    </row>
    <row r="15925" spans="5:5">
      <c r="E15925" s="52"/>
    </row>
    <row r="15926" spans="5:5">
      <c r="E15926" s="52"/>
    </row>
    <row r="15927" spans="5:5">
      <c r="E15927" s="52"/>
    </row>
    <row r="15928" spans="5:5">
      <c r="E15928" s="52"/>
    </row>
    <row r="15929" spans="5:5">
      <c r="E15929" s="52"/>
    </row>
    <row r="15930" spans="5:5">
      <c r="E15930" s="52"/>
    </row>
    <row r="15931" spans="5:5">
      <c r="E15931" s="52"/>
    </row>
    <row r="15932" spans="5:5">
      <c r="E15932" s="52"/>
    </row>
    <row r="15933" spans="5:5">
      <c r="E15933" s="52"/>
    </row>
    <row r="15934" spans="5:5">
      <c r="E15934" s="52"/>
    </row>
    <row r="15935" spans="5:5">
      <c r="E15935" s="52"/>
    </row>
    <row r="15936" spans="5:5">
      <c r="E15936" s="52"/>
    </row>
    <row r="15937" spans="5:5">
      <c r="E15937" s="52"/>
    </row>
    <row r="15938" spans="5:5">
      <c r="E15938" s="52"/>
    </row>
    <row r="15939" spans="5:5">
      <c r="E15939" s="52"/>
    </row>
    <row r="15940" spans="5:5">
      <c r="E15940" s="52"/>
    </row>
    <row r="15941" spans="5:5">
      <c r="E15941" s="52"/>
    </row>
    <row r="15942" spans="5:5">
      <c r="E15942" s="52"/>
    </row>
    <row r="15943" spans="5:5">
      <c r="E15943" s="52"/>
    </row>
    <row r="15944" spans="5:5">
      <c r="E15944" s="52"/>
    </row>
    <row r="15945" spans="5:5">
      <c r="E15945" s="52"/>
    </row>
    <row r="15946" spans="5:5">
      <c r="E15946" s="52"/>
    </row>
    <row r="15947" spans="5:5">
      <c r="E15947" s="52"/>
    </row>
    <row r="15948" spans="5:5">
      <c r="E15948" s="52"/>
    </row>
    <row r="15949" spans="5:5">
      <c r="E15949" s="52"/>
    </row>
    <row r="15950" spans="5:5">
      <c r="E15950" s="52"/>
    </row>
    <row r="15951" spans="5:5">
      <c r="E15951" s="52"/>
    </row>
    <row r="15952" spans="5:5">
      <c r="E15952" s="52"/>
    </row>
    <row r="15953" spans="5:5">
      <c r="E15953" s="52"/>
    </row>
    <row r="15954" spans="5:5">
      <c r="E15954" s="52"/>
    </row>
    <row r="15955" spans="5:5">
      <c r="E15955" s="52"/>
    </row>
    <row r="15956" spans="5:5">
      <c r="E15956" s="52"/>
    </row>
    <row r="15957" spans="5:5">
      <c r="E15957" s="52"/>
    </row>
    <row r="15958" spans="5:5">
      <c r="E15958" s="52"/>
    </row>
    <row r="15959" spans="5:5">
      <c r="E15959" s="52"/>
    </row>
    <row r="15960" spans="5:5">
      <c r="E15960" s="52"/>
    </row>
    <row r="15961" spans="5:5">
      <c r="E15961" s="52"/>
    </row>
    <row r="15962" spans="5:5">
      <c r="E15962" s="52"/>
    </row>
    <row r="15963" spans="5:5">
      <c r="E15963" s="52"/>
    </row>
    <row r="15964" spans="5:5">
      <c r="E15964" s="52"/>
    </row>
    <row r="15965" spans="5:5">
      <c r="E15965" s="52"/>
    </row>
    <row r="15966" spans="5:5">
      <c r="E15966" s="52"/>
    </row>
    <row r="15967" spans="5:5">
      <c r="E15967" s="52"/>
    </row>
    <row r="15968" spans="5:5">
      <c r="E15968" s="52"/>
    </row>
    <row r="15969" spans="5:5">
      <c r="E15969" s="52"/>
    </row>
    <row r="15970" spans="5:5">
      <c r="E15970" s="52"/>
    </row>
    <row r="15971" spans="5:5">
      <c r="E15971" s="52"/>
    </row>
    <row r="15972" spans="5:5">
      <c r="E15972" s="52"/>
    </row>
    <row r="15973" spans="5:5">
      <c r="E15973" s="52"/>
    </row>
    <row r="15974" spans="5:5">
      <c r="E15974" s="52"/>
    </row>
    <row r="15975" spans="5:5">
      <c r="E15975" s="52"/>
    </row>
    <row r="15976" spans="5:5">
      <c r="E15976" s="52"/>
    </row>
    <row r="15977" spans="5:5">
      <c r="E15977" s="52"/>
    </row>
    <row r="15978" spans="5:5">
      <c r="E15978" s="52"/>
    </row>
    <row r="15979" spans="5:5">
      <c r="E15979" s="52"/>
    </row>
    <row r="15980" spans="5:5">
      <c r="E15980" s="52"/>
    </row>
    <row r="15981" spans="5:5">
      <c r="E15981" s="52"/>
    </row>
    <row r="15982" spans="5:5">
      <c r="E15982" s="52"/>
    </row>
    <row r="15983" spans="5:5">
      <c r="E15983" s="52"/>
    </row>
    <row r="15984" spans="5:5">
      <c r="E15984" s="52"/>
    </row>
    <row r="15985" spans="5:5">
      <c r="E15985" s="52"/>
    </row>
    <row r="15986" spans="5:5">
      <c r="E15986" s="52"/>
    </row>
    <row r="15987" spans="5:5">
      <c r="E15987" s="52"/>
    </row>
    <row r="15988" spans="5:5">
      <c r="E15988" s="52"/>
    </row>
    <row r="15989" spans="5:5">
      <c r="E15989" s="52"/>
    </row>
    <row r="15990" spans="5:5">
      <c r="E15990" s="52"/>
    </row>
    <row r="15991" spans="5:5">
      <c r="E15991" s="52"/>
    </row>
    <row r="15992" spans="5:5">
      <c r="E15992" s="52"/>
    </row>
    <row r="15993" spans="5:5">
      <c r="E15993" s="52"/>
    </row>
    <row r="15994" spans="5:5">
      <c r="E15994" s="52"/>
    </row>
    <row r="15995" spans="5:5">
      <c r="E15995" s="52"/>
    </row>
    <row r="15996" spans="5:5">
      <c r="E15996" s="52"/>
    </row>
    <row r="15997" spans="5:5">
      <c r="E15997" s="52"/>
    </row>
    <row r="15998" spans="5:5">
      <c r="E15998" s="52"/>
    </row>
    <row r="15999" spans="5:5">
      <c r="E15999" s="52"/>
    </row>
    <row r="16000" spans="5:5">
      <c r="E16000" s="52"/>
    </row>
    <row r="16001" spans="5:5">
      <c r="E16001" s="52"/>
    </row>
    <row r="16002" spans="5:5">
      <c r="E16002" s="52"/>
    </row>
    <row r="16003" spans="5:5">
      <c r="E16003" s="52"/>
    </row>
    <row r="16004" spans="5:5">
      <c r="E16004" s="52"/>
    </row>
    <row r="16005" spans="5:5">
      <c r="E16005" s="52"/>
    </row>
    <row r="16006" spans="5:5">
      <c r="E16006" s="52"/>
    </row>
    <row r="16007" spans="5:5">
      <c r="E16007" s="52"/>
    </row>
    <row r="16008" spans="5:5">
      <c r="E16008" s="52"/>
    </row>
    <row r="16009" spans="5:5">
      <c r="E16009" s="52"/>
    </row>
    <row r="16010" spans="5:5">
      <c r="E16010" s="52"/>
    </row>
    <row r="16011" spans="5:5">
      <c r="E16011" s="52"/>
    </row>
    <row r="16012" spans="5:5">
      <c r="E16012" s="52"/>
    </row>
    <row r="16013" spans="5:5">
      <c r="E16013" s="52"/>
    </row>
    <row r="16014" spans="5:5">
      <c r="E16014" s="52"/>
    </row>
    <row r="16015" spans="5:5">
      <c r="E16015" s="52"/>
    </row>
    <row r="16016" spans="5:5">
      <c r="E16016" s="52"/>
    </row>
    <row r="16017" spans="5:5">
      <c r="E16017" s="52"/>
    </row>
    <row r="16018" spans="5:5">
      <c r="E16018" s="52"/>
    </row>
    <row r="16019" spans="5:5">
      <c r="E16019" s="52"/>
    </row>
    <row r="16020" spans="5:5">
      <c r="E16020" s="52"/>
    </row>
    <row r="16021" spans="5:5">
      <c r="E16021" s="52"/>
    </row>
    <row r="16022" spans="5:5">
      <c r="E16022" s="52"/>
    </row>
    <row r="16023" spans="5:5">
      <c r="E16023" s="52"/>
    </row>
    <row r="16024" spans="5:5">
      <c r="E16024" s="52"/>
    </row>
    <row r="16025" spans="5:5">
      <c r="E16025" s="52"/>
    </row>
    <row r="16026" spans="5:5">
      <c r="E16026" s="52"/>
    </row>
    <row r="16027" spans="5:5">
      <c r="E16027" s="52"/>
    </row>
    <row r="16028" spans="5:5">
      <c r="E16028" s="52"/>
    </row>
    <row r="16029" spans="5:5">
      <c r="E16029" s="52"/>
    </row>
    <row r="16030" spans="5:5">
      <c r="E16030" s="52"/>
    </row>
    <row r="16031" spans="5:5">
      <c r="E16031" s="52"/>
    </row>
    <row r="16032" spans="5:5">
      <c r="E16032" s="52"/>
    </row>
    <row r="16033" spans="5:5">
      <c r="E16033" s="52"/>
    </row>
    <row r="16034" spans="5:5">
      <c r="E16034" s="52"/>
    </row>
    <row r="16035" spans="5:5">
      <c r="E16035" s="52"/>
    </row>
    <row r="16036" spans="5:5">
      <c r="E16036" s="52"/>
    </row>
    <row r="16037" spans="5:5">
      <c r="E16037" s="52"/>
    </row>
    <row r="16038" spans="5:5">
      <c r="E16038" s="52"/>
    </row>
    <row r="16039" spans="5:5">
      <c r="E16039" s="52"/>
    </row>
    <row r="16040" spans="5:5">
      <c r="E16040" s="52"/>
    </row>
    <row r="16041" spans="5:5">
      <c r="E16041" s="52"/>
    </row>
    <row r="16042" spans="5:5">
      <c r="E16042" s="52"/>
    </row>
    <row r="16043" spans="5:5">
      <c r="E16043" s="52"/>
    </row>
    <row r="16044" spans="5:5">
      <c r="E16044" s="52"/>
    </row>
    <row r="16045" spans="5:5">
      <c r="E16045" s="52"/>
    </row>
    <row r="16046" spans="5:5">
      <c r="E16046" s="52"/>
    </row>
    <row r="16047" spans="5:5">
      <c r="E16047" s="52"/>
    </row>
    <row r="16048" spans="5:5">
      <c r="E16048" s="52"/>
    </row>
    <row r="16049" spans="5:5">
      <c r="E16049" s="52"/>
    </row>
    <row r="16050" spans="5:5">
      <c r="E16050" s="52"/>
    </row>
    <row r="16051" spans="5:5">
      <c r="E16051" s="52"/>
    </row>
    <row r="16052" spans="5:5">
      <c r="E16052" s="52"/>
    </row>
    <row r="16053" spans="5:5">
      <c r="E16053" s="52"/>
    </row>
    <row r="16054" spans="5:5">
      <c r="E16054" s="52"/>
    </row>
    <row r="16055" spans="5:5">
      <c r="E16055" s="52"/>
    </row>
    <row r="16056" spans="5:5">
      <c r="E16056" s="52"/>
    </row>
    <row r="16057" spans="5:5">
      <c r="E16057" s="52"/>
    </row>
    <row r="16058" spans="5:5">
      <c r="E16058" s="52"/>
    </row>
    <row r="16059" spans="5:5">
      <c r="E16059" s="52"/>
    </row>
    <row r="16060" spans="5:5">
      <c r="E16060" s="52"/>
    </row>
    <row r="16061" spans="5:5">
      <c r="E16061" s="52"/>
    </row>
    <row r="16062" spans="5:5">
      <c r="E16062" s="52"/>
    </row>
    <row r="16063" spans="5:5">
      <c r="E16063" s="52"/>
    </row>
    <row r="16064" spans="5:5">
      <c r="E16064" s="52"/>
    </row>
    <row r="16065" spans="5:5">
      <c r="E16065" s="52"/>
    </row>
    <row r="16066" spans="5:5">
      <c r="E16066" s="52"/>
    </row>
    <row r="16067" spans="5:5">
      <c r="E16067" s="52"/>
    </row>
    <row r="16068" spans="5:5">
      <c r="E16068" s="52"/>
    </row>
    <row r="16069" spans="5:5">
      <c r="E16069" s="52"/>
    </row>
    <row r="16070" spans="5:5">
      <c r="E16070" s="52"/>
    </row>
    <row r="16071" spans="5:5">
      <c r="E16071" s="52"/>
    </row>
    <row r="16072" spans="5:5">
      <c r="E16072" s="52"/>
    </row>
    <row r="16073" spans="5:5">
      <c r="E16073" s="52"/>
    </row>
    <row r="16074" spans="5:5">
      <c r="E16074" s="52"/>
    </row>
    <row r="16075" spans="5:5">
      <c r="E16075" s="52"/>
    </row>
    <row r="16076" spans="5:5">
      <c r="E16076" s="52"/>
    </row>
    <row r="16077" spans="5:5">
      <c r="E16077" s="52"/>
    </row>
    <row r="16078" spans="5:5">
      <c r="E16078" s="52"/>
    </row>
    <row r="16079" spans="5:5">
      <c r="E16079" s="52"/>
    </row>
    <row r="16080" spans="5:5">
      <c r="E16080" s="52"/>
    </row>
    <row r="16081" spans="5:5">
      <c r="E16081" s="52"/>
    </row>
    <row r="16082" spans="5:5">
      <c r="E16082" s="52"/>
    </row>
    <row r="16083" spans="5:5">
      <c r="E16083" s="52"/>
    </row>
    <row r="16084" spans="5:5">
      <c r="E16084" s="52"/>
    </row>
    <row r="16085" spans="5:5">
      <c r="E16085" s="52"/>
    </row>
    <row r="16086" spans="5:5">
      <c r="E16086" s="52"/>
    </row>
    <row r="16087" spans="5:5">
      <c r="E16087" s="52"/>
    </row>
    <row r="16088" spans="5:5">
      <c r="E16088" s="52"/>
    </row>
    <row r="16089" spans="5:5">
      <c r="E16089" s="52"/>
    </row>
    <row r="16090" spans="5:5">
      <c r="E16090" s="52"/>
    </row>
    <row r="16091" spans="5:5">
      <c r="E16091" s="52"/>
    </row>
    <row r="16092" spans="5:5">
      <c r="E16092" s="52"/>
    </row>
    <row r="16093" spans="5:5">
      <c r="E16093" s="52"/>
    </row>
    <row r="16094" spans="5:5">
      <c r="E16094" s="52"/>
    </row>
    <row r="16095" spans="5:5">
      <c r="E16095" s="52"/>
    </row>
    <row r="16096" spans="5:5">
      <c r="E16096" s="52"/>
    </row>
    <row r="16097" spans="5:5">
      <c r="E16097" s="52"/>
    </row>
    <row r="16098" spans="5:5">
      <c r="E16098" s="52"/>
    </row>
    <row r="16099" spans="5:5">
      <c r="E16099" s="52"/>
    </row>
    <row r="16100" spans="5:5">
      <c r="E16100" s="52"/>
    </row>
    <row r="16101" spans="5:5">
      <c r="E16101" s="52"/>
    </row>
    <row r="16102" spans="5:5">
      <c r="E16102" s="52"/>
    </row>
    <row r="16103" spans="5:5">
      <c r="E16103" s="52"/>
    </row>
    <row r="16104" spans="5:5">
      <c r="E16104" s="52"/>
    </row>
    <row r="16105" spans="5:5">
      <c r="E16105" s="52"/>
    </row>
    <row r="16106" spans="5:5">
      <c r="E16106" s="52"/>
    </row>
    <row r="16107" spans="5:5">
      <c r="E16107" s="52"/>
    </row>
    <row r="16108" spans="5:5">
      <c r="E16108" s="52"/>
    </row>
    <row r="16109" spans="5:5">
      <c r="E16109" s="52"/>
    </row>
    <row r="16110" spans="5:5">
      <c r="E16110" s="52"/>
    </row>
    <row r="16111" spans="5:5">
      <c r="E16111" s="52"/>
    </row>
    <row r="16112" spans="5:5">
      <c r="E16112" s="52"/>
    </row>
    <row r="16113" spans="5:5">
      <c r="E16113" s="52"/>
    </row>
    <row r="16114" spans="5:5">
      <c r="E16114" s="52"/>
    </row>
    <row r="16115" spans="5:5">
      <c r="E16115" s="52"/>
    </row>
    <row r="16116" spans="5:5">
      <c r="E16116" s="52"/>
    </row>
    <row r="16117" spans="5:5">
      <c r="E16117" s="52"/>
    </row>
    <row r="16118" spans="5:5">
      <c r="E16118" s="52"/>
    </row>
    <row r="16119" spans="5:5">
      <c r="E16119" s="52"/>
    </row>
    <row r="16120" spans="5:5">
      <c r="E16120" s="52"/>
    </row>
    <row r="16121" spans="5:5">
      <c r="E16121" s="52"/>
    </row>
    <row r="16122" spans="5:5">
      <c r="E16122" s="52"/>
    </row>
    <row r="16123" spans="5:5">
      <c r="E16123" s="52"/>
    </row>
    <row r="16124" spans="5:5">
      <c r="E16124" s="52"/>
    </row>
    <row r="16125" spans="5:5">
      <c r="E16125" s="52"/>
    </row>
    <row r="16126" spans="5:5">
      <c r="E16126" s="52"/>
    </row>
    <row r="16127" spans="5:5">
      <c r="E16127" s="52"/>
    </row>
    <row r="16128" spans="5:5">
      <c r="E16128" s="52"/>
    </row>
    <row r="16129" spans="5:5">
      <c r="E16129" s="52"/>
    </row>
    <row r="16130" spans="5:5">
      <c r="E16130" s="52"/>
    </row>
    <row r="16131" spans="5:5">
      <c r="E16131" s="52"/>
    </row>
    <row r="16132" spans="5:5">
      <c r="E16132" s="52"/>
    </row>
    <row r="16133" spans="5:5">
      <c r="E16133" s="52"/>
    </row>
    <row r="16134" spans="5:5">
      <c r="E16134" s="52"/>
    </row>
    <row r="16135" spans="5:5">
      <c r="E16135" s="52"/>
    </row>
    <row r="16136" spans="5:5">
      <c r="E16136" s="52"/>
    </row>
    <row r="16137" spans="5:5">
      <c r="E16137" s="52"/>
    </row>
    <row r="16138" spans="5:5">
      <c r="E16138" s="52"/>
    </row>
    <row r="16139" spans="5:5">
      <c r="E16139" s="52"/>
    </row>
    <row r="16140" spans="5:5">
      <c r="E16140" s="52"/>
    </row>
    <row r="16141" spans="5:5">
      <c r="E16141" s="52"/>
    </row>
    <row r="16142" spans="5:5">
      <c r="E16142" s="52"/>
    </row>
    <row r="16143" spans="5:5">
      <c r="E16143" s="52"/>
    </row>
    <row r="16144" spans="5:5">
      <c r="E16144" s="52"/>
    </row>
    <row r="16145" spans="5:5">
      <c r="E16145" s="52"/>
    </row>
    <row r="16146" spans="5:5">
      <c r="E16146" s="52"/>
    </row>
    <row r="16147" spans="5:5">
      <c r="E16147" s="52"/>
    </row>
    <row r="16148" spans="5:5">
      <c r="E16148" s="52"/>
    </row>
    <row r="16149" spans="5:5">
      <c r="E16149" s="52"/>
    </row>
    <row r="16150" spans="5:5">
      <c r="E16150" s="52"/>
    </row>
    <row r="16151" spans="5:5">
      <c r="E16151" s="52"/>
    </row>
    <row r="16152" spans="5:5">
      <c r="E16152" s="52"/>
    </row>
    <row r="16153" spans="5:5">
      <c r="E16153" s="52"/>
    </row>
    <row r="16154" spans="5:5">
      <c r="E16154" s="52"/>
    </row>
    <row r="16155" spans="5:5">
      <c r="E16155" s="52"/>
    </row>
    <row r="16156" spans="5:5">
      <c r="E16156" s="52"/>
    </row>
    <row r="16157" spans="5:5">
      <c r="E16157" s="52"/>
    </row>
    <row r="16158" spans="5:5">
      <c r="E16158" s="52"/>
    </row>
    <row r="16159" spans="5:5">
      <c r="E16159" s="52"/>
    </row>
    <row r="16160" spans="5:5">
      <c r="E16160" s="52"/>
    </row>
    <row r="16161" spans="5:5">
      <c r="E16161" s="52"/>
    </row>
    <row r="16162" spans="5:5">
      <c r="E16162" s="52"/>
    </row>
    <row r="16163" spans="5:5">
      <c r="E16163" s="52"/>
    </row>
    <row r="16164" spans="5:5">
      <c r="E16164" s="52"/>
    </row>
    <row r="16165" spans="5:5">
      <c r="E16165" s="52"/>
    </row>
    <row r="16166" spans="5:5">
      <c r="E16166" s="52"/>
    </row>
    <row r="16167" spans="5:5">
      <c r="E16167" s="52"/>
    </row>
    <row r="16168" spans="5:5">
      <c r="E16168" s="52"/>
    </row>
    <row r="16169" spans="5:5">
      <c r="E16169" s="52"/>
    </row>
    <row r="16170" spans="5:5">
      <c r="E16170" s="52"/>
    </row>
    <row r="16171" spans="5:5">
      <c r="E16171" s="52"/>
    </row>
    <row r="16172" spans="5:5">
      <c r="E16172" s="52"/>
    </row>
    <row r="16173" spans="5:5">
      <c r="E16173" s="52"/>
    </row>
    <row r="16174" spans="5:5">
      <c r="E16174" s="52"/>
    </row>
    <row r="16175" spans="5:5">
      <c r="E16175" s="52"/>
    </row>
    <row r="16176" spans="5:5">
      <c r="E16176" s="52"/>
    </row>
    <row r="16177" spans="5:5">
      <c r="E16177" s="52"/>
    </row>
    <row r="16178" spans="5:5">
      <c r="E16178" s="52"/>
    </row>
    <row r="16179" spans="5:5">
      <c r="E16179" s="52"/>
    </row>
    <row r="16180" spans="5:5">
      <c r="E16180" s="52"/>
    </row>
    <row r="16181" spans="5:5">
      <c r="E16181" s="52"/>
    </row>
    <row r="16182" spans="5:5">
      <c r="E16182" s="52"/>
    </row>
    <row r="16183" spans="5:5">
      <c r="E16183" s="52"/>
    </row>
    <row r="16184" spans="5:5">
      <c r="E16184" s="52"/>
    </row>
    <row r="16185" spans="5:5">
      <c r="E16185" s="52"/>
    </row>
    <row r="16186" spans="5:5">
      <c r="E16186" s="52"/>
    </row>
    <row r="16187" spans="5:5">
      <c r="E16187" s="52"/>
    </row>
    <row r="16188" spans="5:5">
      <c r="E16188" s="52"/>
    </row>
    <row r="16189" spans="5:5">
      <c r="E16189" s="52"/>
    </row>
    <row r="16190" spans="5:5">
      <c r="E16190" s="52"/>
    </row>
    <row r="16191" spans="5:5">
      <c r="E16191" s="52"/>
    </row>
    <row r="16192" spans="5:5">
      <c r="E16192" s="52"/>
    </row>
    <row r="16193" spans="5:5">
      <c r="E16193" s="52"/>
    </row>
    <row r="16194" spans="5:5">
      <c r="E16194" s="52"/>
    </row>
    <row r="16195" spans="5:5">
      <c r="E16195" s="52"/>
    </row>
    <row r="16196" spans="5:5">
      <c r="E16196" s="52"/>
    </row>
    <row r="16197" spans="5:5">
      <c r="E16197" s="52"/>
    </row>
    <row r="16198" spans="5:5">
      <c r="E16198" s="52"/>
    </row>
    <row r="16199" spans="5:5">
      <c r="E16199" s="52"/>
    </row>
    <row r="16200" spans="5:5">
      <c r="E16200" s="52"/>
    </row>
    <row r="16201" spans="5:5">
      <c r="E16201" s="52"/>
    </row>
    <row r="16202" spans="5:5">
      <c r="E16202" s="52"/>
    </row>
    <row r="16203" spans="5:5">
      <c r="E16203" s="52"/>
    </row>
    <row r="16204" spans="5:5">
      <c r="E16204" s="52"/>
    </row>
    <row r="16205" spans="5:5">
      <c r="E16205" s="52"/>
    </row>
    <row r="16206" spans="5:5">
      <c r="E16206" s="52"/>
    </row>
    <row r="16207" spans="5:5">
      <c r="E16207" s="52"/>
    </row>
    <row r="16208" spans="5:5">
      <c r="E16208" s="52"/>
    </row>
    <row r="16209" spans="5:5">
      <c r="E16209" s="52"/>
    </row>
    <row r="16210" spans="5:5">
      <c r="E16210" s="52"/>
    </row>
    <row r="16211" spans="5:5">
      <c r="E16211" s="52"/>
    </row>
    <row r="16212" spans="5:5">
      <c r="E16212" s="52"/>
    </row>
    <row r="16213" spans="5:5">
      <c r="E16213" s="52"/>
    </row>
    <row r="16214" spans="5:5">
      <c r="E16214" s="52"/>
    </row>
    <row r="16215" spans="5:5">
      <c r="E16215" s="52"/>
    </row>
    <row r="16216" spans="5:5">
      <c r="E16216" s="52"/>
    </row>
    <row r="16217" spans="5:5">
      <c r="E16217" s="52"/>
    </row>
    <row r="16218" spans="5:5">
      <c r="E16218" s="52"/>
    </row>
    <row r="16219" spans="5:5">
      <c r="E16219" s="52"/>
    </row>
    <row r="16220" spans="5:5">
      <c r="E16220" s="52"/>
    </row>
    <row r="16221" spans="5:5">
      <c r="E16221" s="52"/>
    </row>
    <row r="16222" spans="5:5">
      <c r="E16222" s="52"/>
    </row>
    <row r="16223" spans="5:5">
      <c r="E16223" s="52"/>
    </row>
    <row r="16224" spans="5:5">
      <c r="E16224" s="52"/>
    </row>
    <row r="16225" spans="5:5">
      <c r="E16225" s="52"/>
    </row>
    <row r="16226" spans="5:5">
      <c r="E16226" s="52"/>
    </row>
    <row r="16227" spans="5:5">
      <c r="E16227" s="52"/>
    </row>
    <row r="16228" spans="5:5">
      <c r="E16228" s="52"/>
    </row>
    <row r="16229" spans="5:5">
      <c r="E16229" s="52"/>
    </row>
    <row r="16230" spans="5:5">
      <c r="E16230" s="52"/>
    </row>
    <row r="16231" spans="5:5">
      <c r="E16231" s="52"/>
    </row>
    <row r="16232" spans="5:5">
      <c r="E16232" s="52"/>
    </row>
    <row r="16233" spans="5:5">
      <c r="E16233" s="52"/>
    </row>
    <row r="16234" spans="5:5">
      <c r="E16234" s="52"/>
    </row>
    <row r="16235" spans="5:5">
      <c r="E16235" s="52"/>
    </row>
    <row r="16236" spans="5:5">
      <c r="E16236" s="52"/>
    </row>
    <row r="16237" spans="5:5">
      <c r="E16237" s="52"/>
    </row>
    <row r="16238" spans="5:5">
      <c r="E16238" s="52"/>
    </row>
    <row r="16239" spans="5:5">
      <c r="E16239" s="52"/>
    </row>
    <row r="16240" spans="5:5">
      <c r="E16240" s="52"/>
    </row>
    <row r="16241" spans="5:5">
      <c r="E16241" s="52"/>
    </row>
    <row r="16242" spans="5:5">
      <c r="E16242" s="52"/>
    </row>
    <row r="16243" spans="5:5">
      <c r="E16243" s="52"/>
    </row>
    <row r="16244" spans="5:5">
      <c r="E16244" s="52"/>
    </row>
    <row r="16245" spans="5:5">
      <c r="E16245" s="52"/>
    </row>
    <row r="16246" spans="5:5">
      <c r="E16246" s="52"/>
    </row>
    <row r="16247" spans="5:5">
      <c r="E16247" s="52"/>
    </row>
    <row r="16248" spans="5:5">
      <c r="E16248" s="52"/>
    </row>
    <row r="16249" spans="5:5">
      <c r="E16249" s="52"/>
    </row>
    <row r="16250" spans="5:5">
      <c r="E16250" s="52"/>
    </row>
    <row r="16251" spans="5:5">
      <c r="E16251" s="52"/>
    </row>
    <row r="16252" spans="5:5">
      <c r="E16252" s="52"/>
    </row>
    <row r="16253" spans="5:5">
      <c r="E16253" s="52"/>
    </row>
    <row r="16254" spans="5:5">
      <c r="E16254" s="52"/>
    </row>
    <row r="16255" spans="5:5">
      <c r="E16255" s="52"/>
    </row>
    <row r="16256" spans="5:5">
      <c r="E16256" s="52"/>
    </row>
    <row r="16257" spans="5:5">
      <c r="E16257" s="52"/>
    </row>
    <row r="16258" spans="5:5">
      <c r="E16258" s="52"/>
    </row>
    <row r="16259" spans="5:5">
      <c r="E16259" s="52"/>
    </row>
    <row r="16260" spans="5:5">
      <c r="E16260" s="52"/>
    </row>
    <row r="16261" spans="5:5">
      <c r="E16261" s="52"/>
    </row>
    <row r="16262" spans="5:5">
      <c r="E16262" s="52"/>
    </row>
    <row r="16263" spans="5:5">
      <c r="E16263" s="52"/>
    </row>
    <row r="16264" spans="5:5">
      <c r="E16264" s="52"/>
    </row>
    <row r="16265" spans="5:5">
      <c r="E16265" s="52"/>
    </row>
    <row r="16266" spans="5:5">
      <c r="E16266" s="52"/>
    </row>
    <row r="16267" spans="5:5">
      <c r="E16267" s="52"/>
    </row>
    <row r="16268" spans="5:5">
      <c r="E16268" s="52"/>
    </row>
    <row r="16269" spans="5:5">
      <c r="E16269" s="52"/>
    </row>
    <row r="16270" spans="5:5">
      <c r="E16270" s="52"/>
    </row>
    <row r="16271" spans="5:5">
      <c r="E16271" s="52"/>
    </row>
    <row r="16272" spans="5:5">
      <c r="E16272" s="52"/>
    </row>
    <row r="16273" spans="5:5">
      <c r="E16273" s="52"/>
    </row>
    <row r="16274" spans="5:5">
      <c r="E16274" s="52"/>
    </row>
    <row r="16275" spans="5:5">
      <c r="E16275" s="52"/>
    </row>
    <row r="16276" spans="5:5">
      <c r="E16276" s="52"/>
    </row>
    <row r="16277" spans="5:5">
      <c r="E16277" s="52"/>
    </row>
    <row r="16278" spans="5:5">
      <c r="E16278" s="52"/>
    </row>
    <row r="16279" spans="5:5">
      <c r="E16279" s="52"/>
    </row>
    <row r="16280" spans="5:5">
      <c r="E16280" s="52"/>
    </row>
    <row r="16281" spans="5:5">
      <c r="E16281" s="52"/>
    </row>
    <row r="16282" spans="5:5">
      <c r="E16282" s="52"/>
    </row>
    <row r="16283" spans="5:5">
      <c r="E16283" s="52"/>
    </row>
    <row r="16284" spans="5:5">
      <c r="E16284" s="52"/>
    </row>
    <row r="16285" spans="5:5">
      <c r="E16285" s="52"/>
    </row>
    <row r="16286" spans="5:5">
      <c r="E16286" s="52"/>
    </row>
    <row r="16287" spans="5:5">
      <c r="E16287" s="52"/>
    </row>
    <row r="16288" spans="5:5">
      <c r="E16288" s="52"/>
    </row>
    <row r="16289" spans="5:5">
      <c r="E16289" s="52"/>
    </row>
    <row r="16290" spans="5:5">
      <c r="E16290" s="52"/>
    </row>
    <row r="16291" spans="5:5">
      <c r="E16291" s="52"/>
    </row>
    <row r="16292" spans="5:5">
      <c r="E16292" s="52"/>
    </row>
    <row r="16293" spans="5:5">
      <c r="E16293" s="52"/>
    </row>
    <row r="16294" spans="5:5">
      <c r="E16294" s="52"/>
    </row>
    <row r="16295" spans="5:5">
      <c r="E16295" s="52"/>
    </row>
    <row r="16296" spans="5:5">
      <c r="E16296" s="52"/>
    </row>
    <row r="16297" spans="5:5">
      <c r="E16297" s="52"/>
    </row>
    <row r="16298" spans="5:5">
      <c r="E16298" s="52"/>
    </row>
    <row r="16299" spans="5:5">
      <c r="E16299" s="52"/>
    </row>
    <row r="16300" spans="5:5">
      <c r="E16300" s="52"/>
    </row>
    <row r="16301" spans="5:5">
      <c r="E16301" s="52"/>
    </row>
    <row r="16302" spans="5:5">
      <c r="E16302" s="52"/>
    </row>
    <row r="16303" spans="5:5">
      <c r="E16303" s="52"/>
    </row>
    <row r="16304" spans="5:5">
      <c r="E16304" s="52"/>
    </row>
    <row r="16305" spans="5:5">
      <c r="E16305" s="52"/>
    </row>
    <row r="16306" spans="5:5">
      <c r="E16306" s="52"/>
    </row>
    <row r="16307" spans="5:5">
      <c r="E16307" s="52"/>
    </row>
    <row r="16308" spans="5:5">
      <c r="E16308" s="52"/>
    </row>
    <row r="16309" spans="5:5">
      <c r="E16309" s="52"/>
    </row>
    <row r="16310" spans="5:5">
      <c r="E16310" s="52"/>
    </row>
    <row r="16311" spans="5:5">
      <c r="E16311" s="52"/>
    </row>
    <row r="16312" spans="5:5">
      <c r="E16312" s="52"/>
    </row>
    <row r="16313" spans="5:5">
      <c r="E16313" s="52"/>
    </row>
    <row r="16314" spans="5:5">
      <c r="E16314" s="52"/>
    </row>
    <row r="16315" spans="5:5">
      <c r="E16315" s="52"/>
    </row>
    <row r="16316" spans="5:5">
      <c r="E16316" s="52"/>
    </row>
    <row r="16317" spans="5:5">
      <c r="E16317" s="52"/>
    </row>
    <row r="16318" spans="5:5">
      <c r="E16318" s="52"/>
    </row>
    <row r="16319" spans="5:5">
      <c r="E16319" s="52"/>
    </row>
    <row r="16320" spans="5:5">
      <c r="E16320" s="52"/>
    </row>
    <row r="16321" spans="5:5">
      <c r="E16321" s="52"/>
    </row>
    <row r="16322" spans="5:5">
      <c r="E16322" s="52"/>
    </row>
    <row r="16323" spans="5:5">
      <c r="E16323" s="52"/>
    </row>
    <row r="16324" spans="5:5">
      <c r="E16324" s="52"/>
    </row>
    <row r="16325" spans="5:5">
      <c r="E16325" s="52"/>
    </row>
    <row r="16326" spans="5:5">
      <c r="E16326" s="52"/>
    </row>
    <row r="16327" spans="5:5">
      <c r="E16327" s="52"/>
    </row>
    <row r="16328" spans="5:5">
      <c r="E16328" s="52"/>
    </row>
    <row r="16329" spans="5:5">
      <c r="E16329" s="52"/>
    </row>
    <row r="16330" spans="5:5">
      <c r="E16330" s="52"/>
    </row>
    <row r="16331" spans="5:5">
      <c r="E16331" s="52"/>
    </row>
    <row r="16332" spans="5:5">
      <c r="E16332" s="52"/>
    </row>
    <row r="16333" spans="5:5">
      <c r="E16333" s="52"/>
    </row>
    <row r="16334" spans="5:5">
      <c r="E16334" s="52"/>
    </row>
    <row r="16335" spans="5:5">
      <c r="E16335" s="52"/>
    </row>
    <row r="16336" spans="5:5">
      <c r="E16336" s="52"/>
    </row>
    <row r="16337" spans="5:5">
      <c r="E16337" s="52"/>
    </row>
    <row r="16338" spans="5:5">
      <c r="E16338" s="52"/>
    </row>
    <row r="16339" spans="5:5">
      <c r="E16339" s="52"/>
    </row>
    <row r="16340" spans="5:5">
      <c r="E16340" s="52"/>
    </row>
    <row r="16341" spans="5:5">
      <c r="E16341" s="52"/>
    </row>
    <row r="16342" spans="5:5">
      <c r="E16342" s="52"/>
    </row>
    <row r="16343" spans="5:5">
      <c r="E16343" s="52"/>
    </row>
    <row r="16344" spans="5:5">
      <c r="E16344" s="52"/>
    </row>
    <row r="16345" spans="5:5">
      <c r="E16345" s="52"/>
    </row>
    <row r="16346" spans="5:5">
      <c r="E16346" s="52"/>
    </row>
    <row r="16347" spans="5:5">
      <c r="E16347" s="52"/>
    </row>
    <row r="16348" spans="5:5">
      <c r="E16348" s="52"/>
    </row>
    <row r="16349" spans="5:5">
      <c r="E16349" s="52"/>
    </row>
    <row r="16350" spans="5:5">
      <c r="E16350" s="52"/>
    </row>
    <row r="16351" spans="5:5">
      <c r="E16351" s="52"/>
    </row>
    <row r="16352" spans="5:5">
      <c r="E16352" s="52"/>
    </row>
    <row r="16353" spans="5:5">
      <c r="E16353" s="52"/>
    </row>
    <row r="16354" spans="5:5">
      <c r="E16354" s="52"/>
    </row>
    <row r="16355" spans="5:5">
      <c r="E16355" s="52"/>
    </row>
    <row r="16356" spans="5:5">
      <c r="E16356" s="52"/>
    </row>
    <row r="16357" spans="5:5">
      <c r="E16357" s="52"/>
    </row>
    <row r="16358" spans="5:5">
      <c r="E16358" s="52"/>
    </row>
    <row r="16359" spans="5:5">
      <c r="E16359" s="52"/>
    </row>
    <row r="16360" spans="5:5">
      <c r="E16360" s="52"/>
    </row>
    <row r="16361" spans="5:5">
      <c r="E16361" s="52"/>
    </row>
    <row r="16362" spans="5:5">
      <c r="E16362" s="52"/>
    </row>
    <row r="16363" spans="5:5">
      <c r="E16363" s="52"/>
    </row>
    <row r="16364" spans="5:5">
      <c r="E16364" s="52"/>
    </row>
    <row r="16365" spans="5:5">
      <c r="E16365" s="52"/>
    </row>
    <row r="16366" spans="5:5">
      <c r="E16366" s="52"/>
    </row>
    <row r="16367" spans="5:5">
      <c r="E16367" s="52"/>
    </row>
    <row r="16368" spans="5:5">
      <c r="E16368" s="52"/>
    </row>
    <row r="16369" spans="5:5">
      <c r="E16369" s="52"/>
    </row>
    <row r="16370" spans="5:5">
      <c r="E16370" s="52"/>
    </row>
    <row r="16371" spans="5:5">
      <c r="E16371" s="52"/>
    </row>
    <row r="16372" spans="5:5">
      <c r="E16372" s="52"/>
    </row>
    <row r="16373" spans="5:5">
      <c r="E16373" s="52"/>
    </row>
    <row r="16374" spans="5:5">
      <c r="E16374" s="52"/>
    </row>
    <row r="16375" spans="5:5">
      <c r="E16375" s="52"/>
    </row>
    <row r="16376" spans="5:5">
      <c r="E16376" s="52"/>
    </row>
    <row r="16377" spans="5:5">
      <c r="E16377" s="52"/>
    </row>
    <row r="16378" spans="5:5">
      <c r="E16378" s="52"/>
    </row>
    <row r="16379" spans="5:5">
      <c r="E16379" s="52"/>
    </row>
    <row r="16380" spans="5:5">
      <c r="E16380" s="52"/>
    </row>
    <row r="16381" spans="5:5">
      <c r="E16381" s="52"/>
    </row>
    <row r="16382" spans="5:5">
      <c r="E16382" s="52"/>
    </row>
    <row r="16383" spans="5:5">
      <c r="E16383" s="52"/>
    </row>
    <row r="16384" spans="5:5">
      <c r="E16384" s="52"/>
    </row>
    <row r="16385" spans="5:5">
      <c r="E16385" s="52"/>
    </row>
    <row r="16386" spans="5:5">
      <c r="E16386" s="52"/>
    </row>
    <row r="16387" spans="5:5">
      <c r="E16387" s="52"/>
    </row>
    <row r="16388" spans="5:5">
      <c r="E16388" s="52"/>
    </row>
    <row r="16389" spans="5:5">
      <c r="E16389" s="52"/>
    </row>
    <row r="16390" spans="5:5">
      <c r="E16390" s="52"/>
    </row>
    <row r="16391" spans="5:5">
      <c r="E16391" s="52"/>
    </row>
    <row r="16392" spans="5:5">
      <c r="E16392" s="52"/>
    </row>
    <row r="16393" spans="5:5">
      <c r="E16393" s="52"/>
    </row>
    <row r="16394" spans="5:5">
      <c r="E16394" s="52"/>
    </row>
    <row r="16395" spans="5:5">
      <c r="E16395" s="52"/>
    </row>
    <row r="16396" spans="5:5">
      <c r="E16396" s="52"/>
    </row>
    <row r="16397" spans="5:5">
      <c r="E16397" s="52"/>
    </row>
    <row r="16398" spans="5:5">
      <c r="E16398" s="52"/>
    </row>
    <row r="16399" spans="5:5">
      <c r="E16399" s="52"/>
    </row>
    <row r="16400" spans="5:5">
      <c r="E16400" s="52"/>
    </row>
    <row r="16401" spans="5:5">
      <c r="E16401" s="52"/>
    </row>
    <row r="16402" spans="5:5">
      <c r="E16402" s="52"/>
    </row>
    <row r="16403" spans="5:5">
      <c r="E16403" s="52"/>
    </row>
    <row r="16404" spans="5:5">
      <c r="E16404" s="52"/>
    </row>
    <row r="16405" spans="5:5">
      <c r="E16405" s="52"/>
    </row>
    <row r="16406" spans="5:5">
      <c r="E16406" s="52"/>
    </row>
    <row r="16407" spans="5:5">
      <c r="E16407" s="52"/>
    </row>
    <row r="16408" spans="5:5">
      <c r="E16408" s="52"/>
    </row>
    <row r="16409" spans="5:5">
      <c r="E16409" s="52"/>
    </row>
    <row r="16410" spans="5:5">
      <c r="E16410" s="52"/>
    </row>
    <row r="16411" spans="5:5">
      <c r="E16411" s="52"/>
    </row>
    <row r="16412" spans="5:5">
      <c r="E16412" s="52"/>
    </row>
    <row r="16413" spans="5:5">
      <c r="E16413" s="52"/>
    </row>
    <row r="16414" spans="5:5">
      <c r="E16414" s="52"/>
    </row>
    <row r="16415" spans="5:5">
      <c r="E16415" s="52"/>
    </row>
    <row r="16416" spans="5:5">
      <c r="E16416" s="52"/>
    </row>
    <row r="16417" spans="5:5">
      <c r="E16417" s="52"/>
    </row>
    <row r="16418" spans="5:5">
      <c r="E16418" s="52"/>
    </row>
    <row r="16419" spans="5:5">
      <c r="E16419" s="52"/>
    </row>
    <row r="16420" spans="5:5">
      <c r="E16420" s="52"/>
    </row>
    <row r="16421" spans="5:5">
      <c r="E16421" s="52"/>
    </row>
    <row r="16422" spans="5:5">
      <c r="E16422" s="52"/>
    </row>
    <row r="16423" spans="5:5">
      <c r="E16423" s="52"/>
    </row>
    <row r="16424" spans="5:5">
      <c r="E16424" s="52"/>
    </row>
    <row r="16425" spans="5:5">
      <c r="E16425" s="52"/>
    </row>
    <row r="16426" spans="5:5">
      <c r="E16426" s="52"/>
    </row>
    <row r="16427" spans="5:5">
      <c r="E16427" s="52"/>
    </row>
    <row r="16428" spans="5:5">
      <c r="E16428" s="52"/>
    </row>
    <row r="16429" spans="5:5">
      <c r="E16429" s="52"/>
    </row>
    <row r="16430" spans="5:5">
      <c r="E16430" s="52"/>
    </row>
    <row r="16431" spans="5:5">
      <c r="E16431" s="52"/>
    </row>
    <row r="16432" spans="5:5">
      <c r="E16432" s="52"/>
    </row>
    <row r="16433" spans="5:5">
      <c r="E16433" s="52"/>
    </row>
    <row r="16434" spans="5:5">
      <c r="E16434" s="52"/>
    </row>
    <row r="16435" spans="5:5">
      <c r="E16435" s="52"/>
    </row>
    <row r="16436" spans="5:5">
      <c r="E16436" s="52"/>
    </row>
    <row r="16437" spans="5:5">
      <c r="E16437" s="52"/>
    </row>
    <row r="16438" spans="5:5">
      <c r="E16438" s="52"/>
    </row>
    <row r="16439" spans="5:5">
      <c r="E16439" s="52"/>
    </row>
    <row r="16440" spans="5:5">
      <c r="E16440" s="52"/>
    </row>
    <row r="16441" spans="5:5">
      <c r="E16441" s="52"/>
    </row>
    <row r="16442" spans="5:5">
      <c r="E16442" s="52"/>
    </row>
    <row r="16443" spans="5:5">
      <c r="E16443" s="52"/>
    </row>
    <row r="16444" spans="5:5">
      <c r="E16444" s="52"/>
    </row>
    <row r="16445" spans="5:5">
      <c r="E16445" s="52"/>
    </row>
    <row r="16446" spans="5:5">
      <c r="E16446" s="52"/>
    </row>
    <row r="16447" spans="5:5">
      <c r="E16447" s="52"/>
    </row>
    <row r="16448" spans="5:5">
      <c r="E16448" s="52"/>
    </row>
    <row r="16449" spans="5:5">
      <c r="E16449" s="52"/>
    </row>
    <row r="16450" spans="5:5">
      <c r="E16450" s="52"/>
    </row>
    <row r="16451" spans="5:5">
      <c r="E16451" s="52"/>
    </row>
    <row r="16452" spans="5:5">
      <c r="E16452" s="52"/>
    </row>
    <row r="16453" spans="5:5">
      <c r="E16453" s="52"/>
    </row>
    <row r="16454" spans="5:5">
      <c r="E16454" s="52"/>
    </row>
    <row r="16455" spans="5:5">
      <c r="E16455" s="52"/>
    </row>
    <row r="16456" spans="5:5">
      <c r="E16456" s="52"/>
    </row>
    <row r="16457" spans="5:5">
      <c r="E16457" s="52"/>
    </row>
    <row r="16458" spans="5:5">
      <c r="E16458" s="52"/>
    </row>
    <row r="16459" spans="5:5">
      <c r="E16459" s="52"/>
    </row>
    <row r="16460" spans="5:5">
      <c r="E16460" s="52"/>
    </row>
    <row r="16461" spans="5:5">
      <c r="E16461" s="52"/>
    </row>
    <row r="16462" spans="5:5">
      <c r="E16462" s="52"/>
    </row>
    <row r="16463" spans="5:5">
      <c r="E16463" s="52"/>
    </row>
    <row r="16464" spans="5:5">
      <c r="E16464" s="52"/>
    </row>
    <row r="16465" spans="5:5">
      <c r="E16465" s="52"/>
    </row>
    <row r="16466" spans="5:5">
      <c r="E16466" s="52"/>
    </row>
    <row r="16467" spans="5:5">
      <c r="E16467" s="52"/>
    </row>
    <row r="16468" spans="5:5">
      <c r="E16468" s="52"/>
    </row>
    <row r="16469" spans="5:5">
      <c r="E16469" s="52"/>
    </row>
    <row r="16470" spans="5:5">
      <c r="E16470" s="52"/>
    </row>
    <row r="16471" spans="5:5">
      <c r="E16471" s="52"/>
    </row>
    <row r="16472" spans="5:5">
      <c r="E16472" s="52"/>
    </row>
    <row r="16473" spans="5:5">
      <c r="E16473" s="52"/>
    </row>
    <row r="16474" spans="5:5">
      <c r="E16474" s="52"/>
    </row>
    <row r="16475" spans="5:5">
      <c r="E16475" s="52"/>
    </row>
    <row r="16476" spans="5:5">
      <c r="E16476" s="52"/>
    </row>
    <row r="16477" spans="5:5">
      <c r="E16477" s="52"/>
    </row>
    <row r="16478" spans="5:5">
      <c r="E16478" s="52"/>
    </row>
    <row r="16479" spans="5:5">
      <c r="E16479" s="52"/>
    </row>
    <row r="16480" spans="5:5">
      <c r="E16480" s="52"/>
    </row>
    <row r="16481" spans="5:5">
      <c r="E16481" s="52"/>
    </row>
    <row r="16482" spans="5:5">
      <c r="E16482" s="52"/>
    </row>
    <row r="16483" spans="5:5">
      <c r="E16483" s="52"/>
    </row>
    <row r="16484" spans="5:5">
      <c r="E16484" s="52"/>
    </row>
    <row r="16485" spans="5:5">
      <c r="E16485" s="52"/>
    </row>
    <row r="16486" spans="5:5">
      <c r="E16486" s="52"/>
    </row>
    <row r="16487" spans="5:5">
      <c r="E16487" s="52"/>
    </row>
    <row r="16488" spans="5:5">
      <c r="E16488" s="52"/>
    </row>
    <row r="16489" spans="5:5">
      <c r="E16489" s="52"/>
    </row>
    <row r="16490" spans="5:5">
      <c r="E16490" s="52"/>
    </row>
    <row r="16491" spans="5:5">
      <c r="E16491" s="52"/>
    </row>
    <row r="16492" spans="5:5">
      <c r="E16492" s="52"/>
    </row>
    <row r="16493" spans="5:5">
      <c r="E16493" s="52"/>
    </row>
    <row r="16494" spans="5:5">
      <c r="E16494" s="52"/>
    </row>
    <row r="16495" spans="5:5">
      <c r="E16495" s="52"/>
    </row>
    <row r="16496" spans="5:5">
      <c r="E16496" s="52"/>
    </row>
    <row r="16497" spans="5:5">
      <c r="E16497" s="52"/>
    </row>
    <row r="16498" spans="5:5">
      <c r="E16498" s="52"/>
    </row>
    <row r="16499" spans="5:5">
      <c r="E16499" s="52"/>
    </row>
    <row r="16500" spans="5:5">
      <c r="E16500" s="52"/>
    </row>
    <row r="16501" spans="5:5">
      <c r="E16501" s="52"/>
    </row>
    <row r="16502" spans="5:5">
      <c r="E16502" s="52"/>
    </row>
    <row r="16503" spans="5:5">
      <c r="E16503" s="52"/>
    </row>
    <row r="16504" spans="5:5">
      <c r="E16504" s="52"/>
    </row>
    <row r="16505" spans="5:5">
      <c r="E16505" s="52"/>
    </row>
    <row r="16506" spans="5:5">
      <c r="E16506" s="52"/>
    </row>
    <row r="16507" spans="5:5">
      <c r="E16507" s="52"/>
    </row>
    <row r="16508" spans="5:5">
      <c r="E16508" s="52"/>
    </row>
    <row r="16509" spans="5:5">
      <c r="E16509" s="52"/>
    </row>
    <row r="16510" spans="5:5">
      <c r="E16510" s="52"/>
    </row>
    <row r="16511" spans="5:5">
      <c r="E16511" s="52"/>
    </row>
    <row r="16512" spans="5:5">
      <c r="E16512" s="52"/>
    </row>
    <row r="16513" spans="5:5">
      <c r="E16513" s="52"/>
    </row>
    <row r="16514" spans="5:5">
      <c r="E16514" s="52"/>
    </row>
    <row r="16515" spans="5:5">
      <c r="E16515" s="52"/>
    </row>
    <row r="16516" spans="5:5">
      <c r="E16516" s="52"/>
    </row>
    <row r="16517" spans="5:5">
      <c r="E16517" s="52"/>
    </row>
    <row r="16518" spans="5:5">
      <c r="E16518" s="52"/>
    </row>
    <row r="16519" spans="5:5">
      <c r="E16519" s="52"/>
    </row>
    <row r="16520" spans="5:5">
      <c r="E16520" s="52"/>
    </row>
    <row r="16521" spans="5:5">
      <c r="E16521" s="52"/>
    </row>
    <row r="16522" spans="5:5">
      <c r="E16522" s="52"/>
    </row>
    <row r="16523" spans="5:5">
      <c r="E16523" s="52"/>
    </row>
    <row r="16524" spans="5:5">
      <c r="E16524" s="52"/>
    </row>
    <row r="16525" spans="5:5">
      <c r="E16525" s="52"/>
    </row>
    <row r="16526" spans="5:5">
      <c r="E16526" s="52"/>
    </row>
    <row r="16527" spans="5:5">
      <c r="E16527" s="52"/>
    </row>
    <row r="16528" spans="5:5">
      <c r="E16528" s="52"/>
    </row>
    <row r="16529" spans="5:5">
      <c r="E16529" s="52"/>
    </row>
    <row r="16530" spans="5:5">
      <c r="E16530" s="52"/>
    </row>
    <row r="16531" spans="5:5">
      <c r="E16531" s="52"/>
    </row>
    <row r="16532" spans="5:5">
      <c r="E16532" s="52"/>
    </row>
    <row r="16533" spans="5:5">
      <c r="E16533" s="52"/>
    </row>
    <row r="16534" spans="5:5">
      <c r="E16534" s="52"/>
    </row>
    <row r="16535" spans="5:5">
      <c r="E16535" s="52"/>
    </row>
    <row r="16536" spans="5:5">
      <c r="E16536" s="52"/>
    </row>
    <row r="16537" spans="5:5">
      <c r="E16537" s="52"/>
    </row>
    <row r="16538" spans="5:5">
      <c r="E16538" s="52"/>
    </row>
    <row r="16539" spans="5:5">
      <c r="E16539" s="52"/>
    </row>
    <row r="16540" spans="5:5">
      <c r="E16540" s="52"/>
    </row>
    <row r="16541" spans="5:5">
      <c r="E16541" s="52"/>
    </row>
    <row r="16542" spans="5:5">
      <c r="E16542" s="52"/>
    </row>
    <row r="16543" spans="5:5">
      <c r="E16543" s="52"/>
    </row>
    <row r="16544" spans="5:5">
      <c r="E16544" s="52"/>
    </row>
    <row r="16545" spans="5:5">
      <c r="E16545" s="52"/>
    </row>
    <row r="16546" spans="5:5">
      <c r="E16546" s="52"/>
    </row>
    <row r="16547" spans="5:5">
      <c r="E16547" s="52"/>
    </row>
    <row r="16548" spans="5:5">
      <c r="E16548" s="52"/>
    </row>
    <row r="16549" spans="5:5">
      <c r="E16549" s="52"/>
    </row>
    <row r="16550" spans="5:5">
      <c r="E16550" s="52"/>
    </row>
    <row r="16551" spans="5:5">
      <c r="E16551" s="52"/>
    </row>
    <row r="16552" spans="5:5">
      <c r="E16552" s="52"/>
    </row>
    <row r="16553" spans="5:5">
      <c r="E16553" s="52"/>
    </row>
    <row r="16554" spans="5:5">
      <c r="E16554" s="52"/>
    </row>
    <row r="16555" spans="5:5">
      <c r="E16555" s="52"/>
    </row>
    <row r="16556" spans="5:5">
      <c r="E16556" s="52"/>
    </row>
    <row r="16557" spans="5:5">
      <c r="E16557" s="52"/>
    </row>
    <row r="16558" spans="5:5">
      <c r="E16558" s="52"/>
    </row>
    <row r="16559" spans="5:5">
      <c r="E16559" s="52"/>
    </row>
    <row r="16560" spans="5:5">
      <c r="E16560" s="52"/>
    </row>
    <row r="16561" spans="5:5">
      <c r="E16561" s="52"/>
    </row>
    <row r="16562" spans="5:5">
      <c r="E16562" s="52"/>
    </row>
    <row r="16563" spans="5:5">
      <c r="E16563" s="52"/>
    </row>
    <row r="16564" spans="5:5">
      <c r="E16564" s="52"/>
    </row>
    <row r="16565" spans="5:5">
      <c r="E16565" s="52"/>
    </row>
    <row r="16566" spans="5:5">
      <c r="E16566" s="52"/>
    </row>
    <row r="16567" spans="5:5">
      <c r="E16567" s="52"/>
    </row>
    <row r="16568" spans="5:5">
      <c r="E16568" s="52"/>
    </row>
    <row r="16569" spans="5:5">
      <c r="E16569" s="52"/>
    </row>
    <row r="16570" spans="5:5">
      <c r="E16570" s="52"/>
    </row>
    <row r="16571" spans="5:5">
      <c r="E16571" s="52"/>
    </row>
    <row r="16572" spans="5:5">
      <c r="E16572" s="52"/>
    </row>
    <row r="16573" spans="5:5">
      <c r="E16573" s="52"/>
    </row>
    <row r="16574" spans="5:5">
      <c r="E16574" s="52"/>
    </row>
    <row r="16575" spans="5:5">
      <c r="E16575" s="52"/>
    </row>
    <row r="16576" spans="5:5">
      <c r="E16576" s="52"/>
    </row>
    <row r="16577" spans="5:5">
      <c r="E16577" s="52"/>
    </row>
    <row r="16578" spans="5:5">
      <c r="E16578" s="52"/>
    </row>
    <row r="16579" spans="5:5">
      <c r="E16579" s="52"/>
    </row>
    <row r="16580" spans="5:5">
      <c r="E16580" s="52"/>
    </row>
    <row r="16581" spans="5:5">
      <c r="E16581" s="52"/>
    </row>
    <row r="16582" spans="5:5">
      <c r="E16582" s="52"/>
    </row>
    <row r="16583" spans="5:5">
      <c r="E16583" s="52"/>
    </row>
    <row r="16584" spans="5:5">
      <c r="E16584" s="52"/>
    </row>
    <row r="16585" spans="5:5">
      <c r="E16585" s="52"/>
    </row>
    <row r="16586" spans="5:5">
      <c r="E16586" s="52"/>
    </row>
    <row r="16587" spans="5:5">
      <c r="E16587" s="52"/>
    </row>
    <row r="16588" spans="5:5">
      <c r="E16588" s="52"/>
    </row>
    <row r="16589" spans="5:5">
      <c r="E16589" s="52"/>
    </row>
    <row r="16590" spans="5:5">
      <c r="E16590" s="52"/>
    </row>
    <row r="16591" spans="5:5">
      <c r="E16591" s="52"/>
    </row>
    <row r="16592" spans="5:5">
      <c r="E16592" s="52"/>
    </row>
    <row r="16593" spans="5:5">
      <c r="E16593" s="52"/>
    </row>
    <row r="16594" spans="5:5">
      <c r="E16594" s="52"/>
    </row>
    <row r="16595" spans="5:5">
      <c r="E16595" s="52"/>
    </row>
    <row r="16596" spans="5:5">
      <c r="E16596" s="52"/>
    </row>
    <row r="16597" spans="5:5">
      <c r="E16597" s="52"/>
    </row>
    <row r="16598" spans="5:5">
      <c r="E16598" s="52"/>
    </row>
    <row r="16599" spans="5:5">
      <c r="E16599" s="52"/>
    </row>
    <row r="16600" spans="5:5">
      <c r="E16600" s="52"/>
    </row>
    <row r="16601" spans="5:5">
      <c r="E16601" s="52"/>
    </row>
    <row r="16602" spans="5:5">
      <c r="E16602" s="52"/>
    </row>
    <row r="16603" spans="5:5">
      <c r="E16603" s="52"/>
    </row>
    <row r="16604" spans="5:5">
      <c r="E16604" s="52"/>
    </row>
    <row r="16605" spans="5:5">
      <c r="E16605" s="52"/>
    </row>
    <row r="16606" spans="5:5">
      <c r="E16606" s="52"/>
    </row>
    <row r="16607" spans="5:5">
      <c r="E16607" s="52"/>
    </row>
    <row r="16608" spans="5:5">
      <c r="E16608" s="52"/>
    </row>
    <row r="16609" spans="5:5">
      <c r="E16609" s="52"/>
    </row>
    <row r="16610" spans="5:5">
      <c r="E16610" s="52"/>
    </row>
    <row r="16611" spans="5:5">
      <c r="E16611" s="52"/>
    </row>
    <row r="16612" spans="5:5">
      <c r="E16612" s="52"/>
    </row>
    <row r="16613" spans="5:5">
      <c r="E16613" s="52"/>
    </row>
    <row r="16614" spans="5:5">
      <c r="E16614" s="52"/>
    </row>
    <row r="16615" spans="5:5">
      <c r="E16615" s="52"/>
    </row>
    <row r="16616" spans="5:5">
      <c r="E16616" s="52"/>
    </row>
    <row r="16617" spans="5:5">
      <c r="E16617" s="52"/>
    </row>
    <row r="16618" spans="5:5">
      <c r="E16618" s="52"/>
    </row>
    <row r="16619" spans="5:5">
      <c r="E16619" s="52"/>
    </row>
    <row r="16620" spans="5:5">
      <c r="E16620" s="52"/>
    </row>
    <row r="16621" spans="5:5">
      <c r="E16621" s="52"/>
    </row>
    <row r="16622" spans="5:5">
      <c r="E16622" s="52"/>
    </row>
    <row r="16623" spans="5:5">
      <c r="E16623" s="52"/>
    </row>
    <row r="16624" spans="5:5">
      <c r="E16624" s="52"/>
    </row>
    <row r="16625" spans="5:5">
      <c r="E16625" s="52"/>
    </row>
    <row r="16626" spans="5:5">
      <c r="E16626" s="52"/>
    </row>
    <row r="16627" spans="5:5">
      <c r="E16627" s="52"/>
    </row>
    <row r="16628" spans="5:5">
      <c r="E16628" s="52"/>
    </row>
    <row r="16629" spans="5:5">
      <c r="E16629" s="52"/>
    </row>
    <row r="16630" spans="5:5">
      <c r="E16630" s="52"/>
    </row>
    <row r="16631" spans="5:5">
      <c r="E16631" s="52"/>
    </row>
    <row r="16632" spans="5:5">
      <c r="E16632" s="52"/>
    </row>
    <row r="16633" spans="5:5">
      <c r="E16633" s="52"/>
    </row>
    <row r="16634" spans="5:5">
      <c r="E16634" s="52"/>
    </row>
    <row r="16635" spans="5:5">
      <c r="E16635" s="52"/>
    </row>
    <row r="16636" spans="5:5">
      <c r="E16636" s="52"/>
    </row>
    <row r="16637" spans="5:5">
      <c r="E16637" s="52"/>
    </row>
    <row r="16638" spans="5:5">
      <c r="E16638" s="52"/>
    </row>
    <row r="16639" spans="5:5">
      <c r="E16639" s="52"/>
    </row>
    <row r="16640" spans="5:5">
      <c r="E16640" s="52"/>
    </row>
    <row r="16641" spans="5:5">
      <c r="E16641" s="52"/>
    </row>
    <row r="16642" spans="5:5">
      <c r="E16642" s="52"/>
    </row>
    <row r="16643" spans="5:5">
      <c r="E16643" s="52"/>
    </row>
    <row r="16644" spans="5:5">
      <c r="E16644" s="52"/>
    </row>
    <row r="16645" spans="5:5">
      <c r="E16645" s="52"/>
    </row>
    <row r="16646" spans="5:5">
      <c r="E16646" s="52"/>
    </row>
    <row r="16647" spans="5:5">
      <c r="E16647" s="52"/>
    </row>
    <row r="16648" spans="5:5">
      <c r="E16648" s="52"/>
    </row>
    <row r="16649" spans="5:5">
      <c r="E16649" s="52"/>
    </row>
    <row r="16650" spans="5:5">
      <c r="E16650" s="52"/>
    </row>
    <row r="16651" spans="5:5">
      <c r="E16651" s="52"/>
    </row>
    <row r="16652" spans="5:5">
      <c r="E16652" s="52"/>
    </row>
    <row r="16653" spans="5:5">
      <c r="E16653" s="52"/>
    </row>
    <row r="16654" spans="5:5">
      <c r="E16654" s="52"/>
    </row>
    <row r="16655" spans="5:5">
      <c r="E16655" s="52"/>
    </row>
    <row r="16656" spans="5:5">
      <c r="E16656" s="52"/>
    </row>
    <row r="16657" spans="5:5">
      <c r="E16657" s="52"/>
    </row>
    <row r="16658" spans="5:5">
      <c r="E16658" s="52"/>
    </row>
    <row r="16659" spans="5:5">
      <c r="E16659" s="52"/>
    </row>
    <row r="16660" spans="5:5">
      <c r="E16660" s="52"/>
    </row>
    <row r="16661" spans="5:5">
      <c r="E16661" s="52"/>
    </row>
    <row r="16662" spans="5:5">
      <c r="E16662" s="52"/>
    </row>
    <row r="16663" spans="5:5">
      <c r="E16663" s="52"/>
    </row>
    <row r="16664" spans="5:5">
      <c r="E16664" s="52"/>
    </row>
    <row r="16665" spans="5:5">
      <c r="E16665" s="52"/>
    </row>
    <row r="16666" spans="5:5">
      <c r="E16666" s="52"/>
    </row>
    <row r="16667" spans="5:5">
      <c r="E16667" s="52"/>
    </row>
    <row r="16668" spans="5:5">
      <c r="E16668" s="52"/>
    </row>
    <row r="16669" spans="5:5">
      <c r="E16669" s="52"/>
    </row>
    <row r="16670" spans="5:5">
      <c r="E16670" s="52"/>
    </row>
    <row r="16671" spans="5:5">
      <c r="E16671" s="52"/>
    </row>
    <row r="16672" spans="5:5">
      <c r="E16672" s="52"/>
    </row>
    <row r="16673" spans="5:5">
      <c r="E16673" s="52"/>
    </row>
    <row r="16674" spans="5:5">
      <c r="E16674" s="52"/>
    </row>
    <row r="16675" spans="5:5">
      <c r="E16675" s="52"/>
    </row>
    <row r="16676" spans="5:5">
      <c r="E16676" s="52"/>
    </row>
    <row r="16677" spans="5:5">
      <c r="E16677" s="52"/>
    </row>
    <row r="16678" spans="5:5">
      <c r="E16678" s="52"/>
    </row>
    <row r="16679" spans="5:5">
      <c r="E16679" s="52"/>
    </row>
    <row r="16680" spans="5:5">
      <c r="E16680" s="52"/>
    </row>
    <row r="16681" spans="5:5">
      <c r="E16681" s="52"/>
    </row>
    <row r="16682" spans="5:5">
      <c r="E16682" s="52"/>
    </row>
    <row r="16683" spans="5:5">
      <c r="E16683" s="52"/>
    </row>
    <row r="16684" spans="5:5">
      <c r="E16684" s="52"/>
    </row>
    <row r="16685" spans="5:5">
      <c r="E16685" s="52"/>
    </row>
    <row r="16686" spans="5:5">
      <c r="E16686" s="52"/>
    </row>
    <row r="16687" spans="5:5">
      <c r="E16687" s="52"/>
    </row>
    <row r="16688" spans="5:5">
      <c r="E16688" s="52"/>
    </row>
    <row r="16689" spans="5:5">
      <c r="E16689" s="52"/>
    </row>
    <row r="16690" spans="5:5">
      <c r="E16690" s="52"/>
    </row>
    <row r="16691" spans="5:5">
      <c r="E16691" s="52"/>
    </row>
    <row r="16692" spans="5:5">
      <c r="E16692" s="52"/>
    </row>
    <row r="16693" spans="5:5">
      <c r="E16693" s="52"/>
    </row>
    <row r="16694" spans="5:5">
      <c r="E16694" s="52"/>
    </row>
    <row r="16695" spans="5:5">
      <c r="E16695" s="52"/>
    </row>
    <row r="16696" spans="5:5">
      <c r="E16696" s="52"/>
    </row>
    <row r="16697" spans="5:5">
      <c r="E16697" s="52"/>
    </row>
    <row r="16698" spans="5:5">
      <c r="E16698" s="52"/>
    </row>
    <row r="16699" spans="5:5">
      <c r="E16699" s="52"/>
    </row>
    <row r="16700" spans="5:5">
      <c r="E16700" s="52"/>
    </row>
    <row r="16701" spans="5:5">
      <c r="E16701" s="52"/>
    </row>
    <row r="16702" spans="5:5">
      <c r="E16702" s="52"/>
    </row>
    <row r="16703" spans="5:5">
      <c r="E16703" s="52"/>
    </row>
    <row r="16704" spans="5:5">
      <c r="E16704" s="52"/>
    </row>
    <row r="16705" spans="5:5">
      <c r="E16705" s="52"/>
    </row>
    <row r="16706" spans="5:5">
      <c r="E16706" s="52"/>
    </row>
    <row r="16707" spans="5:5">
      <c r="E16707" s="52"/>
    </row>
    <row r="16708" spans="5:5">
      <c r="E16708" s="52"/>
    </row>
    <row r="16709" spans="5:5">
      <c r="E16709" s="52"/>
    </row>
    <row r="16710" spans="5:5">
      <c r="E16710" s="52"/>
    </row>
    <row r="16711" spans="5:5">
      <c r="E16711" s="52"/>
    </row>
    <row r="16712" spans="5:5">
      <c r="E16712" s="52"/>
    </row>
    <row r="16713" spans="5:5">
      <c r="E16713" s="52"/>
    </row>
    <row r="16714" spans="5:5">
      <c r="E16714" s="52"/>
    </row>
    <row r="16715" spans="5:5">
      <c r="E16715" s="52"/>
    </row>
    <row r="16716" spans="5:5">
      <c r="E16716" s="52"/>
    </row>
    <row r="16717" spans="5:5">
      <c r="E16717" s="52"/>
    </row>
    <row r="16718" spans="5:5">
      <c r="E16718" s="52"/>
    </row>
    <row r="16719" spans="5:5">
      <c r="E16719" s="52"/>
    </row>
    <row r="16720" spans="5:5">
      <c r="E16720" s="52"/>
    </row>
    <row r="16721" spans="5:5">
      <c r="E16721" s="52"/>
    </row>
    <row r="16722" spans="5:5">
      <c r="E16722" s="52"/>
    </row>
    <row r="16723" spans="5:5">
      <c r="E16723" s="52"/>
    </row>
    <row r="16724" spans="5:5">
      <c r="E16724" s="52"/>
    </row>
    <row r="16725" spans="5:5">
      <c r="E16725" s="52"/>
    </row>
    <row r="16726" spans="5:5">
      <c r="E16726" s="52"/>
    </row>
    <row r="16727" spans="5:5">
      <c r="E16727" s="52"/>
    </row>
    <row r="16728" spans="5:5">
      <c r="E16728" s="52"/>
    </row>
    <row r="16729" spans="5:5">
      <c r="E16729" s="52"/>
    </row>
    <row r="16730" spans="5:5">
      <c r="E16730" s="52"/>
    </row>
    <row r="16731" spans="5:5">
      <c r="E16731" s="52"/>
    </row>
    <row r="16732" spans="5:5">
      <c r="E16732" s="52"/>
    </row>
    <row r="16733" spans="5:5">
      <c r="E16733" s="52"/>
    </row>
    <row r="16734" spans="5:5">
      <c r="E16734" s="52"/>
    </row>
    <row r="16735" spans="5:5">
      <c r="E16735" s="52"/>
    </row>
    <row r="16736" spans="5:5">
      <c r="E16736" s="52"/>
    </row>
    <row r="16737" spans="5:5">
      <c r="E16737" s="52"/>
    </row>
    <row r="16738" spans="5:5">
      <c r="E16738" s="52"/>
    </row>
    <row r="16739" spans="5:5">
      <c r="E16739" s="52"/>
    </row>
    <row r="16740" spans="5:5">
      <c r="E16740" s="52"/>
    </row>
    <row r="16741" spans="5:5">
      <c r="E16741" s="52"/>
    </row>
    <row r="16742" spans="5:5">
      <c r="E16742" s="52"/>
    </row>
    <row r="16743" spans="5:5">
      <c r="E16743" s="52"/>
    </row>
    <row r="16744" spans="5:5">
      <c r="E16744" s="52"/>
    </row>
    <row r="16745" spans="5:5">
      <c r="E16745" s="52"/>
    </row>
    <row r="16746" spans="5:5">
      <c r="E16746" s="52"/>
    </row>
    <row r="16747" spans="5:5">
      <c r="E16747" s="52"/>
    </row>
    <row r="16748" spans="5:5">
      <c r="E16748" s="52"/>
    </row>
    <row r="16749" spans="5:5">
      <c r="E16749" s="52"/>
    </row>
    <row r="16750" spans="5:5">
      <c r="E16750" s="52"/>
    </row>
    <row r="16751" spans="5:5">
      <c r="E16751" s="52"/>
    </row>
    <row r="16752" spans="5:5">
      <c r="E16752" s="52"/>
    </row>
    <row r="16753" spans="5:5">
      <c r="E16753" s="52"/>
    </row>
    <row r="16754" spans="5:5">
      <c r="E16754" s="52"/>
    </row>
    <row r="16755" spans="5:5">
      <c r="E16755" s="52"/>
    </row>
    <row r="16756" spans="5:5">
      <c r="E16756" s="52"/>
    </row>
    <row r="16757" spans="5:5">
      <c r="E16757" s="52"/>
    </row>
    <row r="16758" spans="5:5">
      <c r="E16758" s="52"/>
    </row>
    <row r="16759" spans="5:5">
      <c r="E16759" s="52"/>
    </row>
    <row r="16760" spans="5:5">
      <c r="E16760" s="52"/>
    </row>
    <row r="16761" spans="5:5">
      <c r="E16761" s="52"/>
    </row>
    <row r="16762" spans="5:5">
      <c r="E16762" s="52"/>
    </row>
    <row r="16763" spans="5:5">
      <c r="E16763" s="52"/>
    </row>
    <row r="16764" spans="5:5">
      <c r="E16764" s="52"/>
    </row>
    <row r="16765" spans="5:5">
      <c r="E16765" s="52"/>
    </row>
    <row r="16766" spans="5:5">
      <c r="E16766" s="52"/>
    </row>
    <row r="16767" spans="5:5">
      <c r="E16767" s="52"/>
    </row>
    <row r="16768" spans="5:5">
      <c r="E16768" s="52"/>
    </row>
    <row r="16769" spans="5:5">
      <c r="E16769" s="52"/>
    </row>
    <row r="16770" spans="5:5">
      <c r="E16770" s="52"/>
    </row>
    <row r="16771" spans="5:5">
      <c r="E16771" s="52"/>
    </row>
    <row r="16772" spans="5:5">
      <c r="E16772" s="52"/>
    </row>
    <row r="16773" spans="5:5">
      <c r="E16773" s="52"/>
    </row>
    <row r="16774" spans="5:5">
      <c r="E16774" s="52"/>
    </row>
    <row r="16775" spans="5:5">
      <c r="E16775" s="52"/>
    </row>
    <row r="16776" spans="5:5">
      <c r="E16776" s="52"/>
    </row>
    <row r="16777" spans="5:5">
      <c r="E16777" s="52"/>
    </row>
    <row r="16778" spans="5:5">
      <c r="E16778" s="52"/>
    </row>
    <row r="16779" spans="5:5">
      <c r="E16779" s="52"/>
    </row>
    <row r="16780" spans="5:5">
      <c r="E16780" s="52"/>
    </row>
    <row r="16781" spans="5:5">
      <c r="E16781" s="52"/>
    </row>
    <row r="16782" spans="5:5">
      <c r="E16782" s="52"/>
    </row>
    <row r="16783" spans="5:5">
      <c r="E16783" s="52"/>
    </row>
    <row r="16784" spans="5:5">
      <c r="E16784" s="52"/>
    </row>
    <row r="16785" spans="5:5">
      <c r="E16785" s="52"/>
    </row>
    <row r="16786" spans="5:5">
      <c r="E16786" s="52"/>
    </row>
    <row r="16787" spans="5:5">
      <c r="E16787" s="52"/>
    </row>
    <row r="16788" spans="5:5">
      <c r="E16788" s="52"/>
    </row>
    <row r="16789" spans="5:5">
      <c r="E16789" s="52"/>
    </row>
    <row r="16790" spans="5:5">
      <c r="E16790" s="52"/>
    </row>
    <row r="16791" spans="5:5">
      <c r="E16791" s="52"/>
    </row>
    <row r="16792" spans="5:5">
      <c r="E16792" s="52"/>
    </row>
    <row r="16793" spans="5:5">
      <c r="E16793" s="52"/>
    </row>
    <row r="16794" spans="5:5">
      <c r="E16794" s="52"/>
    </row>
    <row r="16795" spans="5:5">
      <c r="E16795" s="52"/>
    </row>
    <row r="16796" spans="5:5">
      <c r="E16796" s="52"/>
    </row>
    <row r="16797" spans="5:5">
      <c r="E16797" s="52"/>
    </row>
    <row r="16798" spans="5:5">
      <c r="E16798" s="52"/>
    </row>
    <row r="16799" spans="5:5">
      <c r="E16799" s="52"/>
    </row>
    <row r="16800" spans="5:5">
      <c r="E16800" s="52"/>
    </row>
    <row r="16801" spans="5:5">
      <c r="E16801" s="52"/>
    </row>
    <row r="16802" spans="5:5">
      <c r="E16802" s="52"/>
    </row>
    <row r="16803" spans="5:5">
      <c r="E16803" s="52"/>
    </row>
    <row r="16804" spans="5:5">
      <c r="E16804" s="52"/>
    </row>
    <row r="16805" spans="5:5">
      <c r="E16805" s="52"/>
    </row>
    <row r="16806" spans="5:5">
      <c r="E16806" s="52"/>
    </row>
    <row r="16807" spans="5:5">
      <c r="E16807" s="52"/>
    </row>
    <row r="16808" spans="5:5">
      <c r="E16808" s="52"/>
    </row>
    <row r="16809" spans="5:5">
      <c r="E16809" s="52"/>
    </row>
    <row r="16810" spans="5:5">
      <c r="E16810" s="52"/>
    </row>
    <row r="16811" spans="5:5">
      <c r="E16811" s="52"/>
    </row>
    <row r="16812" spans="5:5">
      <c r="E16812" s="52"/>
    </row>
    <row r="16813" spans="5:5">
      <c r="E16813" s="52"/>
    </row>
    <row r="16814" spans="5:5">
      <c r="E16814" s="52"/>
    </row>
    <row r="16815" spans="5:5">
      <c r="E16815" s="52"/>
    </row>
    <row r="16816" spans="5:5">
      <c r="E16816" s="52"/>
    </row>
    <row r="16817" spans="5:5">
      <c r="E16817" s="52"/>
    </row>
    <row r="16818" spans="5:5">
      <c r="E16818" s="52"/>
    </row>
    <row r="16819" spans="5:5">
      <c r="E16819" s="52"/>
    </row>
    <row r="16820" spans="5:5">
      <c r="E16820" s="52"/>
    </row>
    <row r="16821" spans="5:5">
      <c r="E16821" s="52"/>
    </row>
    <row r="16822" spans="5:5">
      <c r="E16822" s="52"/>
    </row>
    <row r="16823" spans="5:5">
      <c r="E16823" s="52"/>
    </row>
    <row r="16824" spans="5:5">
      <c r="E16824" s="52"/>
    </row>
    <row r="16825" spans="5:5">
      <c r="E16825" s="52"/>
    </row>
    <row r="16826" spans="5:5">
      <c r="E16826" s="52"/>
    </row>
    <row r="16827" spans="5:5">
      <c r="E16827" s="52"/>
    </row>
    <row r="16828" spans="5:5">
      <c r="E16828" s="52"/>
    </row>
    <row r="16829" spans="5:5">
      <c r="E16829" s="52"/>
    </row>
    <row r="16830" spans="5:5">
      <c r="E16830" s="52"/>
    </row>
    <row r="16831" spans="5:5">
      <c r="E16831" s="52"/>
    </row>
    <row r="16832" spans="5:5">
      <c r="E16832" s="52"/>
    </row>
    <row r="16833" spans="5:5">
      <c r="E16833" s="52"/>
    </row>
    <row r="16834" spans="5:5">
      <c r="E16834" s="52"/>
    </row>
    <row r="16835" spans="5:5">
      <c r="E16835" s="52"/>
    </row>
    <row r="16836" spans="5:5">
      <c r="E16836" s="52"/>
    </row>
    <row r="16837" spans="5:5">
      <c r="E16837" s="52"/>
    </row>
    <row r="16838" spans="5:5">
      <c r="E16838" s="52"/>
    </row>
    <row r="16839" spans="5:5">
      <c r="E16839" s="52"/>
    </row>
    <row r="16840" spans="5:5">
      <c r="E16840" s="52"/>
    </row>
    <row r="16841" spans="5:5">
      <c r="E16841" s="52"/>
    </row>
    <row r="16842" spans="5:5">
      <c r="E16842" s="52"/>
    </row>
    <row r="16843" spans="5:5">
      <c r="E16843" s="52"/>
    </row>
    <row r="16844" spans="5:5">
      <c r="E16844" s="52"/>
    </row>
    <row r="16845" spans="5:5">
      <c r="E16845" s="52"/>
    </row>
    <row r="16846" spans="5:5">
      <c r="E16846" s="52"/>
    </row>
    <row r="16847" spans="5:5">
      <c r="E16847" s="52"/>
    </row>
    <row r="16848" spans="5:5">
      <c r="E16848" s="52"/>
    </row>
    <row r="16849" spans="5:5">
      <c r="E16849" s="52"/>
    </row>
    <row r="16850" spans="5:5">
      <c r="E16850" s="52"/>
    </row>
    <row r="16851" spans="5:5">
      <c r="E16851" s="52"/>
    </row>
    <row r="16852" spans="5:5">
      <c r="E16852" s="52"/>
    </row>
    <row r="16853" spans="5:5">
      <c r="E16853" s="52"/>
    </row>
    <row r="16854" spans="5:5">
      <c r="E16854" s="52"/>
    </row>
    <row r="16855" spans="5:5">
      <c r="E16855" s="52"/>
    </row>
    <row r="16856" spans="5:5">
      <c r="E16856" s="52"/>
    </row>
    <row r="16857" spans="5:5">
      <c r="E16857" s="52"/>
    </row>
    <row r="16858" spans="5:5">
      <c r="E16858" s="52"/>
    </row>
    <row r="16859" spans="5:5">
      <c r="E16859" s="52"/>
    </row>
    <row r="16860" spans="5:5">
      <c r="E16860" s="52"/>
    </row>
    <row r="16861" spans="5:5">
      <c r="E16861" s="52"/>
    </row>
    <row r="16862" spans="5:5">
      <c r="E16862" s="52"/>
    </row>
    <row r="16863" spans="5:5">
      <c r="E16863" s="52"/>
    </row>
    <row r="16864" spans="5:5">
      <c r="E16864" s="52"/>
    </row>
    <row r="16865" spans="5:5">
      <c r="E16865" s="52"/>
    </row>
    <row r="16866" spans="5:5">
      <c r="E16866" s="52"/>
    </row>
    <row r="16867" spans="5:5">
      <c r="E16867" s="52"/>
    </row>
    <row r="16868" spans="5:5">
      <c r="E16868" s="52"/>
    </row>
    <row r="16869" spans="5:5">
      <c r="E16869" s="52"/>
    </row>
    <row r="16870" spans="5:5">
      <c r="E16870" s="52"/>
    </row>
    <row r="16871" spans="5:5">
      <c r="E16871" s="52"/>
    </row>
    <row r="16872" spans="5:5">
      <c r="E16872" s="52"/>
    </row>
    <row r="16873" spans="5:5">
      <c r="E16873" s="52"/>
    </row>
    <row r="16874" spans="5:5">
      <c r="E16874" s="52"/>
    </row>
    <row r="16875" spans="5:5">
      <c r="E16875" s="52"/>
    </row>
    <row r="16876" spans="5:5">
      <c r="E16876" s="52"/>
    </row>
    <row r="16877" spans="5:5">
      <c r="E16877" s="52"/>
    </row>
    <row r="16878" spans="5:5">
      <c r="E16878" s="52"/>
    </row>
    <row r="16879" spans="5:5">
      <c r="E16879" s="52"/>
    </row>
    <row r="16880" spans="5:5">
      <c r="E16880" s="52"/>
    </row>
    <row r="16881" spans="5:5">
      <c r="E16881" s="52"/>
    </row>
    <row r="16882" spans="5:5">
      <c r="E16882" s="52"/>
    </row>
    <row r="16883" spans="5:5">
      <c r="E16883" s="52"/>
    </row>
    <row r="16884" spans="5:5">
      <c r="E16884" s="52"/>
    </row>
    <row r="16885" spans="5:5">
      <c r="E16885" s="52"/>
    </row>
    <row r="16886" spans="5:5">
      <c r="E16886" s="52"/>
    </row>
    <row r="16887" spans="5:5">
      <c r="E16887" s="52"/>
    </row>
    <row r="16888" spans="5:5">
      <c r="E16888" s="52"/>
    </row>
    <row r="16889" spans="5:5">
      <c r="E16889" s="52"/>
    </row>
    <row r="16890" spans="5:5">
      <c r="E16890" s="52"/>
    </row>
    <row r="16891" spans="5:5">
      <c r="E16891" s="52"/>
    </row>
    <row r="16892" spans="5:5">
      <c r="E16892" s="52"/>
    </row>
    <row r="16893" spans="5:5">
      <c r="E16893" s="52"/>
    </row>
    <row r="16894" spans="5:5">
      <c r="E16894" s="52"/>
    </row>
    <row r="16895" spans="5:5">
      <c r="E16895" s="52"/>
    </row>
    <row r="16896" spans="5:5">
      <c r="E16896" s="52"/>
    </row>
    <row r="16897" spans="5:5">
      <c r="E16897" s="52"/>
    </row>
    <row r="16898" spans="5:5">
      <c r="E16898" s="52"/>
    </row>
    <row r="16899" spans="5:5">
      <c r="E16899" s="52"/>
    </row>
    <row r="16900" spans="5:5">
      <c r="E16900" s="52"/>
    </row>
    <row r="16901" spans="5:5">
      <c r="E16901" s="52"/>
    </row>
    <row r="16902" spans="5:5">
      <c r="E16902" s="52"/>
    </row>
    <row r="16903" spans="5:5">
      <c r="E16903" s="52"/>
    </row>
    <row r="16904" spans="5:5">
      <c r="E16904" s="52"/>
    </row>
    <row r="16905" spans="5:5">
      <c r="E16905" s="52"/>
    </row>
    <row r="16906" spans="5:5">
      <c r="E16906" s="52"/>
    </row>
    <row r="16907" spans="5:5">
      <c r="E16907" s="52"/>
    </row>
    <row r="16908" spans="5:5">
      <c r="E16908" s="52"/>
    </row>
    <row r="16909" spans="5:5">
      <c r="E16909" s="52"/>
    </row>
    <row r="16910" spans="5:5">
      <c r="E16910" s="52"/>
    </row>
    <row r="16911" spans="5:5">
      <c r="E16911" s="52"/>
    </row>
    <row r="16912" spans="5:5">
      <c r="E16912" s="52"/>
    </row>
    <row r="16913" spans="5:5">
      <c r="E16913" s="52"/>
    </row>
    <row r="16914" spans="5:5">
      <c r="E16914" s="52"/>
    </row>
    <row r="16915" spans="5:5">
      <c r="E16915" s="52"/>
    </row>
    <row r="16916" spans="5:5">
      <c r="E16916" s="52"/>
    </row>
    <row r="16917" spans="5:5">
      <c r="E16917" s="52"/>
    </row>
    <row r="16918" spans="5:5">
      <c r="E16918" s="52"/>
    </row>
    <row r="16919" spans="5:5">
      <c r="E16919" s="52"/>
    </row>
    <row r="16920" spans="5:5">
      <c r="E16920" s="52"/>
    </row>
    <row r="16921" spans="5:5">
      <c r="E16921" s="52"/>
    </row>
    <row r="16922" spans="5:5">
      <c r="E16922" s="52"/>
    </row>
    <row r="16923" spans="5:5">
      <c r="E16923" s="52"/>
    </row>
    <row r="16924" spans="5:5">
      <c r="E16924" s="52"/>
    </row>
    <row r="16925" spans="5:5">
      <c r="E16925" s="52"/>
    </row>
    <row r="16926" spans="5:5">
      <c r="E16926" s="52"/>
    </row>
    <row r="16927" spans="5:5">
      <c r="E16927" s="52"/>
    </row>
    <row r="16928" spans="5:5">
      <c r="E16928" s="52"/>
    </row>
    <row r="16929" spans="5:5">
      <c r="E16929" s="52"/>
    </row>
    <row r="16930" spans="5:5">
      <c r="E16930" s="52"/>
    </row>
    <row r="16931" spans="5:5">
      <c r="E16931" s="52"/>
    </row>
    <row r="16932" spans="5:5">
      <c r="E16932" s="52"/>
    </row>
    <row r="16933" spans="5:5">
      <c r="E16933" s="52"/>
    </row>
    <row r="16934" spans="5:5">
      <c r="E16934" s="52"/>
    </row>
    <row r="16935" spans="5:5">
      <c r="E16935" s="52"/>
    </row>
    <row r="16936" spans="5:5">
      <c r="E16936" s="52"/>
    </row>
    <row r="16937" spans="5:5">
      <c r="E16937" s="52"/>
    </row>
    <row r="16938" spans="5:5">
      <c r="E16938" s="52"/>
    </row>
    <row r="16939" spans="5:5">
      <c r="E16939" s="52"/>
    </row>
    <row r="16940" spans="5:5">
      <c r="E16940" s="52"/>
    </row>
    <row r="16941" spans="5:5">
      <c r="E16941" s="52"/>
    </row>
    <row r="16942" spans="5:5">
      <c r="E16942" s="52"/>
    </row>
    <row r="16943" spans="5:5">
      <c r="E16943" s="52"/>
    </row>
    <row r="16944" spans="5:5">
      <c r="E16944" s="52"/>
    </row>
    <row r="16945" spans="5:5">
      <c r="E16945" s="52"/>
    </row>
    <row r="16946" spans="5:5">
      <c r="E16946" s="52"/>
    </row>
    <row r="16947" spans="5:5">
      <c r="E16947" s="52"/>
    </row>
    <row r="16948" spans="5:5">
      <c r="E16948" s="52"/>
    </row>
    <row r="16949" spans="5:5">
      <c r="E16949" s="52"/>
    </row>
    <row r="16950" spans="5:5">
      <c r="E16950" s="52"/>
    </row>
    <row r="16951" spans="5:5">
      <c r="E16951" s="52"/>
    </row>
    <row r="16952" spans="5:5">
      <c r="E16952" s="52"/>
    </row>
    <row r="16953" spans="5:5">
      <c r="E16953" s="52"/>
    </row>
    <row r="16954" spans="5:5">
      <c r="E16954" s="52"/>
    </row>
    <row r="16955" spans="5:5">
      <c r="E16955" s="52"/>
    </row>
    <row r="16956" spans="5:5">
      <c r="E16956" s="52"/>
    </row>
    <row r="16957" spans="5:5">
      <c r="E16957" s="52"/>
    </row>
    <row r="16958" spans="5:5">
      <c r="E16958" s="52"/>
    </row>
    <row r="16959" spans="5:5">
      <c r="E16959" s="52"/>
    </row>
    <row r="16960" spans="5:5">
      <c r="E16960" s="52"/>
    </row>
    <row r="16961" spans="5:5">
      <c r="E16961" s="52"/>
    </row>
    <row r="16962" spans="5:5">
      <c r="E16962" s="52"/>
    </row>
    <row r="16963" spans="5:5">
      <c r="E16963" s="52"/>
    </row>
    <row r="16964" spans="5:5">
      <c r="E16964" s="52"/>
    </row>
    <row r="16965" spans="5:5">
      <c r="E16965" s="52"/>
    </row>
    <row r="16966" spans="5:5">
      <c r="E16966" s="52"/>
    </row>
    <row r="16967" spans="5:5">
      <c r="E16967" s="52"/>
    </row>
    <row r="16968" spans="5:5">
      <c r="E16968" s="52"/>
    </row>
    <row r="16969" spans="5:5">
      <c r="E16969" s="52"/>
    </row>
    <row r="16970" spans="5:5">
      <c r="E16970" s="52"/>
    </row>
    <row r="16971" spans="5:5">
      <c r="E16971" s="52"/>
    </row>
    <row r="16972" spans="5:5">
      <c r="E16972" s="52"/>
    </row>
    <row r="16973" spans="5:5">
      <c r="E16973" s="52"/>
    </row>
    <row r="16974" spans="5:5">
      <c r="E16974" s="52"/>
    </row>
    <row r="16975" spans="5:5">
      <c r="E16975" s="52"/>
    </row>
    <row r="16976" spans="5:5">
      <c r="E16976" s="52"/>
    </row>
    <row r="16977" spans="5:5">
      <c r="E16977" s="52"/>
    </row>
    <row r="16978" spans="5:5">
      <c r="E16978" s="52"/>
    </row>
    <row r="16979" spans="5:5">
      <c r="E16979" s="52"/>
    </row>
    <row r="16980" spans="5:5">
      <c r="E16980" s="52"/>
    </row>
    <row r="16981" spans="5:5">
      <c r="E16981" s="52"/>
    </row>
    <row r="16982" spans="5:5">
      <c r="E16982" s="52"/>
    </row>
    <row r="16983" spans="5:5">
      <c r="E16983" s="52"/>
    </row>
    <row r="16984" spans="5:5">
      <c r="E16984" s="52"/>
    </row>
    <row r="16985" spans="5:5">
      <c r="E16985" s="52"/>
    </row>
    <row r="16986" spans="5:5">
      <c r="E16986" s="52"/>
    </row>
    <row r="16987" spans="5:5">
      <c r="E16987" s="52"/>
    </row>
    <row r="16988" spans="5:5">
      <c r="E16988" s="52"/>
    </row>
    <row r="16989" spans="5:5">
      <c r="E16989" s="52"/>
    </row>
    <row r="16990" spans="5:5">
      <c r="E16990" s="52"/>
    </row>
    <row r="16991" spans="5:5">
      <c r="E16991" s="52"/>
    </row>
    <row r="16992" spans="5:5">
      <c r="E16992" s="52"/>
    </row>
    <row r="16993" spans="5:5">
      <c r="E16993" s="52"/>
    </row>
    <row r="16994" spans="5:5">
      <c r="E16994" s="52"/>
    </row>
    <row r="16995" spans="5:5">
      <c r="E16995" s="52"/>
    </row>
    <row r="16996" spans="5:5">
      <c r="E16996" s="52"/>
    </row>
    <row r="16997" spans="5:5">
      <c r="E16997" s="52"/>
    </row>
    <row r="16998" spans="5:5">
      <c r="E16998" s="52"/>
    </row>
    <row r="16999" spans="5:5">
      <c r="E16999" s="52"/>
    </row>
    <row r="17000" spans="5:5">
      <c r="E17000" s="52"/>
    </row>
    <row r="17001" spans="5:5">
      <c r="E17001" s="52"/>
    </row>
    <row r="17002" spans="5:5">
      <c r="E17002" s="52"/>
    </row>
    <row r="17003" spans="5:5">
      <c r="E17003" s="52"/>
    </row>
    <row r="17004" spans="5:5">
      <c r="E17004" s="52"/>
    </row>
    <row r="17005" spans="5:5">
      <c r="E17005" s="52"/>
    </row>
    <row r="17006" spans="5:5">
      <c r="E17006" s="52"/>
    </row>
    <row r="17007" spans="5:5">
      <c r="E17007" s="52"/>
    </row>
    <row r="17008" spans="5:5">
      <c r="E17008" s="52"/>
    </row>
    <row r="17009" spans="5:5">
      <c r="E17009" s="52"/>
    </row>
    <row r="17010" spans="5:5">
      <c r="E17010" s="52"/>
    </row>
    <row r="17011" spans="5:5">
      <c r="E17011" s="52"/>
    </row>
    <row r="17012" spans="5:5">
      <c r="E17012" s="52"/>
    </row>
    <row r="17013" spans="5:5">
      <c r="E17013" s="52"/>
    </row>
    <row r="17014" spans="5:5">
      <c r="E17014" s="52"/>
    </row>
    <row r="17015" spans="5:5">
      <c r="E17015" s="52"/>
    </row>
    <row r="17016" spans="5:5">
      <c r="E17016" s="52"/>
    </row>
    <row r="17017" spans="5:5">
      <c r="E17017" s="52"/>
    </row>
    <row r="17018" spans="5:5">
      <c r="E17018" s="52"/>
    </row>
    <row r="17019" spans="5:5">
      <c r="E17019" s="52"/>
    </row>
    <row r="17020" spans="5:5">
      <c r="E17020" s="52"/>
    </row>
    <row r="17021" spans="5:5">
      <c r="E17021" s="52"/>
    </row>
    <row r="17022" spans="5:5">
      <c r="E17022" s="52"/>
    </row>
    <row r="17023" spans="5:5">
      <c r="E17023" s="52"/>
    </row>
    <row r="17024" spans="5:5">
      <c r="E17024" s="52"/>
    </row>
    <row r="17025" spans="5:5">
      <c r="E17025" s="52"/>
    </row>
    <row r="17026" spans="5:5">
      <c r="E17026" s="52"/>
    </row>
    <row r="17027" spans="5:5">
      <c r="E17027" s="52"/>
    </row>
    <row r="17028" spans="5:5">
      <c r="E17028" s="52"/>
    </row>
    <row r="17029" spans="5:5">
      <c r="E17029" s="52"/>
    </row>
    <row r="17030" spans="5:5">
      <c r="E17030" s="52"/>
    </row>
    <row r="17031" spans="5:5">
      <c r="E17031" s="52"/>
    </row>
    <row r="17032" spans="5:5">
      <c r="E17032" s="52"/>
    </row>
    <row r="17033" spans="5:5">
      <c r="E17033" s="52"/>
    </row>
    <row r="17034" spans="5:5">
      <c r="E17034" s="52"/>
    </row>
    <row r="17035" spans="5:5">
      <c r="E17035" s="52"/>
    </row>
    <row r="17036" spans="5:5">
      <c r="E17036" s="52"/>
    </row>
    <row r="17037" spans="5:5">
      <c r="E17037" s="52"/>
    </row>
    <row r="17038" spans="5:5">
      <c r="E17038" s="52"/>
    </row>
    <row r="17039" spans="5:5">
      <c r="E17039" s="52"/>
    </row>
    <row r="17040" spans="5:5">
      <c r="E17040" s="52"/>
    </row>
    <row r="17041" spans="5:5">
      <c r="E17041" s="52"/>
    </row>
    <row r="17042" spans="5:5">
      <c r="E17042" s="52"/>
    </row>
    <row r="17043" spans="5:5">
      <c r="E17043" s="52"/>
    </row>
    <row r="17044" spans="5:5">
      <c r="E17044" s="52"/>
    </row>
    <row r="17045" spans="5:5">
      <c r="E17045" s="52"/>
    </row>
    <row r="17046" spans="5:5">
      <c r="E17046" s="52"/>
    </row>
    <row r="17047" spans="5:5">
      <c r="E17047" s="52"/>
    </row>
    <row r="17048" spans="5:5">
      <c r="E17048" s="52"/>
    </row>
    <row r="17049" spans="5:5">
      <c r="E17049" s="52"/>
    </row>
    <row r="17050" spans="5:5">
      <c r="E17050" s="52"/>
    </row>
    <row r="17051" spans="5:5">
      <c r="E17051" s="52"/>
    </row>
    <row r="17052" spans="5:5">
      <c r="E17052" s="52"/>
    </row>
    <row r="17053" spans="5:5">
      <c r="E17053" s="52"/>
    </row>
    <row r="17054" spans="5:5">
      <c r="E17054" s="52"/>
    </row>
    <row r="17055" spans="5:5">
      <c r="E17055" s="52"/>
    </row>
    <row r="17056" spans="5:5">
      <c r="E17056" s="52"/>
    </row>
    <row r="17057" spans="5:5">
      <c r="E17057" s="52"/>
    </row>
    <row r="17058" spans="5:5">
      <c r="E17058" s="52"/>
    </row>
    <row r="17059" spans="5:5">
      <c r="E17059" s="52"/>
    </row>
    <row r="17060" spans="5:5">
      <c r="E17060" s="52"/>
    </row>
    <row r="17061" spans="5:5">
      <c r="E17061" s="52"/>
    </row>
    <row r="17062" spans="5:5">
      <c r="E17062" s="52"/>
    </row>
    <row r="17063" spans="5:5">
      <c r="E17063" s="52"/>
    </row>
    <row r="17064" spans="5:5">
      <c r="E17064" s="52"/>
    </row>
    <row r="17065" spans="5:5">
      <c r="E17065" s="52"/>
    </row>
    <row r="17066" spans="5:5">
      <c r="E17066" s="52"/>
    </row>
    <row r="17067" spans="5:5">
      <c r="E17067" s="52"/>
    </row>
    <row r="17068" spans="5:5">
      <c r="E17068" s="52"/>
    </row>
    <row r="17069" spans="5:5">
      <c r="E17069" s="52"/>
    </row>
    <row r="17070" spans="5:5">
      <c r="E17070" s="52"/>
    </row>
    <row r="17071" spans="5:5">
      <c r="E17071" s="52"/>
    </row>
    <row r="17072" spans="5:5">
      <c r="E17072" s="52"/>
    </row>
    <row r="17073" spans="5:5">
      <c r="E17073" s="52"/>
    </row>
    <row r="17074" spans="5:5">
      <c r="E17074" s="52"/>
    </row>
    <row r="17075" spans="5:5">
      <c r="E17075" s="52"/>
    </row>
    <row r="17076" spans="5:5">
      <c r="E17076" s="52"/>
    </row>
    <row r="17077" spans="5:5">
      <c r="E17077" s="52"/>
    </row>
    <row r="17078" spans="5:5">
      <c r="E17078" s="52"/>
    </row>
    <row r="17079" spans="5:5">
      <c r="E17079" s="52"/>
    </row>
    <row r="17080" spans="5:5">
      <c r="E17080" s="52"/>
    </row>
    <row r="17081" spans="5:5">
      <c r="E17081" s="52"/>
    </row>
    <row r="17082" spans="5:5">
      <c r="E17082" s="52"/>
    </row>
    <row r="17083" spans="5:5">
      <c r="E17083" s="52"/>
    </row>
    <row r="17084" spans="5:5">
      <c r="E17084" s="52"/>
    </row>
    <row r="17085" spans="5:5">
      <c r="E17085" s="52"/>
    </row>
    <row r="17086" spans="5:5">
      <c r="E17086" s="52"/>
    </row>
    <row r="17087" spans="5:5">
      <c r="E17087" s="52"/>
    </row>
    <row r="17088" spans="5:5">
      <c r="E17088" s="52"/>
    </row>
    <row r="17089" spans="5:5">
      <c r="E17089" s="52"/>
    </row>
    <row r="17090" spans="5:5">
      <c r="E17090" s="52"/>
    </row>
    <row r="17091" spans="5:5">
      <c r="E17091" s="52"/>
    </row>
    <row r="17092" spans="5:5">
      <c r="E17092" s="52"/>
    </row>
    <row r="17093" spans="5:5">
      <c r="E17093" s="52"/>
    </row>
    <row r="17094" spans="5:5">
      <c r="E17094" s="52"/>
    </row>
    <row r="17095" spans="5:5">
      <c r="E17095" s="52"/>
    </row>
    <row r="17096" spans="5:5">
      <c r="E17096" s="52"/>
    </row>
    <row r="17097" spans="5:5">
      <c r="E17097" s="52"/>
    </row>
    <row r="17098" spans="5:5">
      <c r="E17098" s="52"/>
    </row>
    <row r="17099" spans="5:5">
      <c r="E17099" s="52"/>
    </row>
    <row r="17100" spans="5:5">
      <c r="E17100" s="52"/>
    </row>
    <row r="17101" spans="5:5">
      <c r="E17101" s="52"/>
    </row>
    <row r="17102" spans="5:5">
      <c r="E17102" s="52"/>
    </row>
    <row r="17103" spans="5:5">
      <c r="E17103" s="52"/>
    </row>
    <row r="17104" spans="5:5">
      <c r="E17104" s="52"/>
    </row>
    <row r="17105" spans="5:5">
      <c r="E17105" s="52"/>
    </row>
    <row r="17106" spans="5:5">
      <c r="E17106" s="52"/>
    </row>
    <row r="17107" spans="5:5">
      <c r="E17107" s="52"/>
    </row>
    <row r="17108" spans="5:5">
      <c r="E17108" s="52"/>
    </row>
    <row r="17109" spans="5:5">
      <c r="E17109" s="52"/>
    </row>
    <row r="17110" spans="5:5">
      <c r="E17110" s="52"/>
    </row>
    <row r="17111" spans="5:5">
      <c r="E17111" s="52"/>
    </row>
    <row r="17112" spans="5:5">
      <c r="E17112" s="52"/>
    </row>
    <row r="17113" spans="5:5">
      <c r="E17113" s="52"/>
    </row>
    <row r="17114" spans="5:5">
      <c r="E17114" s="52"/>
    </row>
    <row r="17115" spans="5:5">
      <c r="E17115" s="52"/>
    </row>
    <row r="17116" spans="5:5">
      <c r="E17116" s="52"/>
    </row>
    <row r="17117" spans="5:5">
      <c r="E17117" s="52"/>
    </row>
    <row r="17118" spans="5:5">
      <c r="E17118" s="52"/>
    </row>
    <row r="17119" spans="5:5">
      <c r="E17119" s="52"/>
    </row>
    <row r="17120" spans="5:5">
      <c r="E17120" s="52"/>
    </row>
    <row r="17121" spans="5:5">
      <c r="E17121" s="52"/>
    </row>
    <row r="17122" spans="5:5">
      <c r="E17122" s="52"/>
    </row>
    <row r="17123" spans="5:5">
      <c r="E17123" s="52"/>
    </row>
    <row r="17124" spans="5:5">
      <c r="E17124" s="52"/>
    </row>
    <row r="17125" spans="5:5">
      <c r="E17125" s="52"/>
    </row>
    <row r="17126" spans="5:5">
      <c r="E17126" s="52"/>
    </row>
    <row r="17127" spans="5:5">
      <c r="E17127" s="52"/>
    </row>
    <row r="17128" spans="5:5">
      <c r="E17128" s="52"/>
    </row>
    <row r="17129" spans="5:5">
      <c r="E17129" s="52"/>
    </row>
    <row r="17130" spans="5:5">
      <c r="E17130" s="52"/>
    </row>
    <row r="17131" spans="5:5">
      <c r="E17131" s="52"/>
    </row>
    <row r="17132" spans="5:5">
      <c r="E17132" s="52"/>
    </row>
    <row r="17133" spans="5:5">
      <c r="E17133" s="52"/>
    </row>
    <row r="17134" spans="5:5">
      <c r="E17134" s="52"/>
    </row>
    <row r="17135" spans="5:5">
      <c r="E17135" s="52"/>
    </row>
    <row r="17136" spans="5:5">
      <c r="E17136" s="52"/>
    </row>
    <row r="17137" spans="5:5">
      <c r="E17137" s="52"/>
    </row>
    <row r="17138" spans="5:5">
      <c r="E17138" s="52"/>
    </row>
    <row r="17139" spans="5:5">
      <c r="E17139" s="52"/>
    </row>
    <row r="17140" spans="5:5">
      <c r="E17140" s="52"/>
    </row>
    <row r="17141" spans="5:5">
      <c r="E17141" s="52"/>
    </row>
    <row r="17142" spans="5:5">
      <c r="E17142" s="52"/>
    </row>
    <row r="17143" spans="5:5">
      <c r="E17143" s="52"/>
    </row>
    <row r="17144" spans="5:5">
      <c r="E17144" s="52"/>
    </row>
    <row r="17145" spans="5:5">
      <c r="E17145" s="52"/>
    </row>
    <row r="17146" spans="5:5">
      <c r="E17146" s="52"/>
    </row>
    <row r="17147" spans="5:5">
      <c r="E17147" s="52"/>
    </row>
    <row r="17148" spans="5:5">
      <c r="E17148" s="52"/>
    </row>
    <row r="17149" spans="5:5">
      <c r="E17149" s="52"/>
    </row>
    <row r="17150" spans="5:5">
      <c r="E17150" s="52"/>
    </row>
    <row r="17151" spans="5:5">
      <c r="E17151" s="52"/>
    </row>
    <row r="17152" spans="5:5">
      <c r="E17152" s="52"/>
    </row>
    <row r="17153" spans="5:5">
      <c r="E17153" s="52"/>
    </row>
    <row r="17154" spans="5:5">
      <c r="E17154" s="52"/>
    </row>
    <row r="17155" spans="5:5">
      <c r="E17155" s="52"/>
    </row>
    <row r="17156" spans="5:5">
      <c r="E17156" s="52"/>
    </row>
    <row r="17157" spans="5:5">
      <c r="E17157" s="52"/>
    </row>
    <row r="17158" spans="5:5">
      <c r="E17158" s="52"/>
    </row>
    <row r="17159" spans="5:5">
      <c r="E17159" s="52"/>
    </row>
    <row r="17160" spans="5:5">
      <c r="E17160" s="52"/>
    </row>
    <row r="17161" spans="5:5">
      <c r="E17161" s="52"/>
    </row>
    <row r="17162" spans="5:5">
      <c r="E17162" s="52"/>
    </row>
    <row r="17163" spans="5:5">
      <c r="E17163" s="52"/>
    </row>
    <row r="17164" spans="5:5">
      <c r="E17164" s="52"/>
    </row>
    <row r="17165" spans="5:5">
      <c r="E17165" s="52"/>
    </row>
    <row r="17166" spans="5:5">
      <c r="E17166" s="52"/>
    </row>
    <row r="17167" spans="5:5">
      <c r="E17167" s="52"/>
    </row>
    <row r="17168" spans="5:5">
      <c r="E17168" s="52"/>
    </row>
    <row r="17169" spans="5:5">
      <c r="E17169" s="52"/>
    </row>
    <row r="17170" spans="5:5">
      <c r="E17170" s="52"/>
    </row>
    <row r="17171" spans="5:5">
      <c r="E17171" s="52"/>
    </row>
    <row r="17172" spans="5:5">
      <c r="E17172" s="52"/>
    </row>
    <row r="17173" spans="5:5">
      <c r="E17173" s="52"/>
    </row>
    <row r="17174" spans="5:5">
      <c r="E17174" s="52"/>
    </row>
    <row r="17175" spans="5:5">
      <c r="E17175" s="52"/>
    </row>
    <row r="17176" spans="5:5">
      <c r="E17176" s="52"/>
    </row>
    <row r="17177" spans="5:5">
      <c r="E17177" s="52"/>
    </row>
    <row r="17178" spans="5:5">
      <c r="E17178" s="52"/>
    </row>
    <row r="17179" spans="5:5">
      <c r="E17179" s="52"/>
    </row>
    <row r="17180" spans="5:5">
      <c r="E17180" s="52"/>
    </row>
    <row r="17181" spans="5:5">
      <c r="E17181" s="52"/>
    </row>
    <row r="17182" spans="5:5">
      <c r="E17182" s="52"/>
    </row>
    <row r="17183" spans="5:5">
      <c r="E17183" s="52"/>
    </row>
    <row r="17184" spans="5:5">
      <c r="E17184" s="52"/>
    </row>
    <row r="17185" spans="5:5">
      <c r="E17185" s="52"/>
    </row>
    <row r="17186" spans="5:5">
      <c r="E17186" s="52"/>
    </row>
    <row r="17187" spans="5:5">
      <c r="E17187" s="52"/>
    </row>
    <row r="17188" spans="5:5">
      <c r="E17188" s="52"/>
    </row>
    <row r="17189" spans="5:5">
      <c r="E17189" s="52"/>
    </row>
    <row r="17190" spans="5:5">
      <c r="E17190" s="52"/>
    </row>
    <row r="17191" spans="5:5">
      <c r="E17191" s="52"/>
    </row>
    <row r="17192" spans="5:5">
      <c r="E17192" s="52"/>
    </row>
    <row r="17193" spans="5:5">
      <c r="E17193" s="52"/>
    </row>
    <row r="17194" spans="5:5">
      <c r="E17194" s="52"/>
    </row>
    <row r="17195" spans="5:5">
      <c r="E17195" s="52"/>
    </row>
    <row r="17196" spans="5:5">
      <c r="E17196" s="52"/>
    </row>
    <row r="17197" spans="5:5">
      <c r="E17197" s="52"/>
    </row>
    <row r="17198" spans="5:5">
      <c r="E17198" s="52"/>
    </row>
    <row r="17199" spans="5:5">
      <c r="E17199" s="52"/>
    </row>
    <row r="17200" spans="5:5">
      <c r="E17200" s="52"/>
    </row>
    <row r="17201" spans="5:5">
      <c r="E17201" s="52"/>
    </row>
    <row r="17202" spans="5:5">
      <c r="E17202" s="52"/>
    </row>
    <row r="17203" spans="5:5">
      <c r="E17203" s="52"/>
    </row>
    <row r="17204" spans="5:5">
      <c r="E17204" s="52"/>
    </row>
    <row r="17205" spans="5:5">
      <c r="E17205" s="52"/>
    </row>
    <row r="17206" spans="5:5">
      <c r="E17206" s="52"/>
    </row>
    <row r="17207" spans="5:5">
      <c r="E17207" s="52"/>
    </row>
    <row r="17208" spans="5:5">
      <c r="E17208" s="52"/>
    </row>
    <row r="17209" spans="5:5">
      <c r="E17209" s="52"/>
    </row>
    <row r="17210" spans="5:5">
      <c r="E17210" s="52"/>
    </row>
    <row r="17211" spans="5:5">
      <c r="E17211" s="52"/>
    </row>
    <row r="17212" spans="5:5">
      <c r="E17212" s="52"/>
    </row>
    <row r="17213" spans="5:5">
      <c r="E17213" s="52"/>
    </row>
    <row r="17214" spans="5:5">
      <c r="E17214" s="52"/>
    </row>
    <row r="17215" spans="5:5">
      <c r="E17215" s="52"/>
    </row>
    <row r="17216" spans="5:5">
      <c r="E17216" s="52"/>
    </row>
    <row r="17217" spans="5:5">
      <c r="E17217" s="52"/>
    </row>
    <row r="17218" spans="5:5">
      <c r="E17218" s="52"/>
    </row>
    <row r="17219" spans="5:5">
      <c r="E17219" s="52"/>
    </row>
    <row r="17220" spans="5:5">
      <c r="E17220" s="52"/>
    </row>
    <row r="17221" spans="5:5">
      <c r="E17221" s="52"/>
    </row>
    <row r="17222" spans="5:5">
      <c r="E17222" s="52"/>
    </row>
    <row r="17223" spans="5:5">
      <c r="E17223" s="52"/>
    </row>
    <row r="17224" spans="5:5">
      <c r="E17224" s="52"/>
    </row>
    <row r="17225" spans="5:5">
      <c r="E17225" s="52"/>
    </row>
    <row r="17226" spans="5:5">
      <c r="E17226" s="52"/>
    </row>
    <row r="17227" spans="5:5">
      <c r="E17227" s="52"/>
    </row>
    <row r="17228" spans="5:5">
      <c r="E17228" s="52"/>
    </row>
    <row r="17229" spans="5:5">
      <c r="E17229" s="52"/>
    </row>
    <row r="17230" spans="5:5">
      <c r="E17230" s="52"/>
    </row>
    <row r="17231" spans="5:5">
      <c r="E17231" s="52"/>
    </row>
    <row r="17232" spans="5:5">
      <c r="E17232" s="52"/>
    </row>
    <row r="17233" spans="5:5">
      <c r="E17233" s="52"/>
    </row>
    <row r="17234" spans="5:5">
      <c r="E17234" s="52"/>
    </row>
    <row r="17235" spans="5:5">
      <c r="E17235" s="52"/>
    </row>
    <row r="17236" spans="5:5">
      <c r="E17236" s="52"/>
    </row>
    <row r="17237" spans="5:5">
      <c r="E17237" s="52"/>
    </row>
    <row r="17238" spans="5:5">
      <c r="E17238" s="52"/>
    </row>
    <row r="17239" spans="5:5">
      <c r="E17239" s="52"/>
    </row>
    <row r="17240" spans="5:5">
      <c r="E17240" s="52"/>
    </row>
    <row r="17241" spans="5:5">
      <c r="E17241" s="52"/>
    </row>
    <row r="17242" spans="5:5">
      <c r="E17242" s="52"/>
    </row>
    <row r="17243" spans="5:5">
      <c r="E17243" s="52"/>
    </row>
    <row r="17244" spans="5:5">
      <c r="E17244" s="52"/>
    </row>
    <row r="17245" spans="5:5">
      <c r="E17245" s="52"/>
    </row>
    <row r="17246" spans="5:5">
      <c r="E17246" s="52"/>
    </row>
    <row r="17247" spans="5:5">
      <c r="E17247" s="52"/>
    </row>
    <row r="17248" spans="5:5">
      <c r="E17248" s="52"/>
    </row>
    <row r="17249" spans="5:5">
      <c r="E17249" s="52"/>
    </row>
    <row r="17250" spans="5:5">
      <c r="E17250" s="52"/>
    </row>
    <row r="17251" spans="5:5">
      <c r="E17251" s="52"/>
    </row>
    <row r="17252" spans="5:5">
      <c r="E17252" s="52"/>
    </row>
    <row r="17253" spans="5:5">
      <c r="E17253" s="52"/>
    </row>
    <row r="17254" spans="5:5">
      <c r="E17254" s="52"/>
    </row>
    <row r="17255" spans="5:5">
      <c r="E17255" s="52"/>
    </row>
    <row r="17256" spans="5:5">
      <c r="E17256" s="52"/>
    </row>
    <row r="17257" spans="5:5">
      <c r="E17257" s="52"/>
    </row>
    <row r="17258" spans="5:5">
      <c r="E17258" s="52"/>
    </row>
    <row r="17259" spans="5:5">
      <c r="E17259" s="52"/>
    </row>
    <row r="17260" spans="5:5">
      <c r="E17260" s="52"/>
    </row>
    <row r="17261" spans="5:5">
      <c r="E17261" s="52"/>
    </row>
    <row r="17262" spans="5:5">
      <c r="E17262" s="52"/>
    </row>
    <row r="17263" spans="5:5">
      <c r="E17263" s="52"/>
    </row>
    <row r="17264" spans="5:5">
      <c r="E17264" s="52"/>
    </row>
    <row r="17265" spans="5:5">
      <c r="E17265" s="52"/>
    </row>
    <row r="17266" spans="5:5">
      <c r="E17266" s="52"/>
    </row>
    <row r="17267" spans="5:5">
      <c r="E17267" s="52"/>
    </row>
    <row r="17268" spans="5:5">
      <c r="E17268" s="52"/>
    </row>
    <row r="17269" spans="5:5">
      <c r="E17269" s="52"/>
    </row>
    <row r="17270" spans="5:5">
      <c r="E17270" s="52"/>
    </row>
    <row r="17271" spans="5:5">
      <c r="E17271" s="52"/>
    </row>
    <row r="17272" spans="5:5">
      <c r="E17272" s="52"/>
    </row>
    <row r="17273" spans="5:5">
      <c r="E17273" s="52"/>
    </row>
    <row r="17274" spans="5:5">
      <c r="E17274" s="52"/>
    </row>
    <row r="17275" spans="5:5">
      <c r="E17275" s="52"/>
    </row>
    <row r="17276" spans="5:5">
      <c r="E17276" s="52"/>
    </row>
    <row r="17277" spans="5:5">
      <c r="E17277" s="52"/>
    </row>
    <row r="17278" spans="5:5">
      <c r="E17278" s="52"/>
    </row>
    <row r="17279" spans="5:5">
      <c r="E17279" s="52"/>
    </row>
    <row r="17280" spans="5:5">
      <c r="E17280" s="52"/>
    </row>
    <row r="17281" spans="5:5">
      <c r="E17281" s="52"/>
    </row>
    <row r="17282" spans="5:5">
      <c r="E17282" s="52"/>
    </row>
    <row r="17283" spans="5:5">
      <c r="E17283" s="52"/>
    </row>
    <row r="17284" spans="5:5">
      <c r="E17284" s="52"/>
    </row>
    <row r="17285" spans="5:5">
      <c r="E17285" s="52"/>
    </row>
    <row r="17286" spans="5:5">
      <c r="E17286" s="52"/>
    </row>
    <row r="17287" spans="5:5">
      <c r="E17287" s="52"/>
    </row>
    <row r="17288" spans="5:5">
      <c r="E17288" s="52"/>
    </row>
    <row r="17289" spans="5:5">
      <c r="E17289" s="52"/>
    </row>
    <row r="17290" spans="5:5">
      <c r="E17290" s="52"/>
    </row>
    <row r="17291" spans="5:5">
      <c r="E17291" s="52"/>
    </row>
    <row r="17292" spans="5:5">
      <c r="E17292" s="52"/>
    </row>
    <row r="17293" spans="5:5">
      <c r="E17293" s="52"/>
    </row>
    <row r="17294" spans="5:5">
      <c r="E17294" s="52"/>
    </row>
    <row r="17295" spans="5:5">
      <c r="E17295" s="52"/>
    </row>
    <row r="17296" spans="5:5">
      <c r="E17296" s="52"/>
    </row>
    <row r="17297" spans="5:5">
      <c r="E17297" s="52"/>
    </row>
    <row r="17298" spans="5:5">
      <c r="E17298" s="52"/>
    </row>
    <row r="17299" spans="5:5">
      <c r="E17299" s="52"/>
    </row>
    <row r="17300" spans="5:5">
      <c r="E17300" s="52"/>
    </row>
    <row r="17301" spans="5:5">
      <c r="E17301" s="52"/>
    </row>
    <row r="17302" spans="5:5">
      <c r="E17302" s="52"/>
    </row>
    <row r="17303" spans="5:5">
      <c r="E17303" s="52"/>
    </row>
    <row r="17304" spans="5:5">
      <c r="E17304" s="52"/>
    </row>
    <row r="17305" spans="5:5">
      <c r="E17305" s="52"/>
    </row>
    <row r="17306" spans="5:5">
      <c r="E17306" s="52"/>
    </row>
    <row r="17307" spans="5:5">
      <c r="E17307" s="52"/>
    </row>
    <row r="17308" spans="5:5">
      <c r="E17308" s="52"/>
    </row>
    <row r="17309" spans="5:5">
      <c r="E17309" s="52"/>
    </row>
    <row r="17310" spans="5:5">
      <c r="E17310" s="52"/>
    </row>
    <row r="17311" spans="5:5">
      <c r="E17311" s="52"/>
    </row>
    <row r="17312" spans="5:5">
      <c r="E17312" s="52"/>
    </row>
    <row r="17313" spans="5:5">
      <c r="E17313" s="52"/>
    </row>
    <row r="17314" spans="5:5">
      <c r="E17314" s="52"/>
    </row>
    <row r="17315" spans="5:5">
      <c r="E17315" s="52"/>
    </row>
    <row r="17316" spans="5:5">
      <c r="E17316" s="52"/>
    </row>
    <row r="17317" spans="5:5">
      <c r="E17317" s="52"/>
    </row>
    <row r="17318" spans="5:5">
      <c r="E17318" s="52"/>
    </row>
    <row r="17319" spans="5:5">
      <c r="E17319" s="52"/>
    </row>
    <row r="17320" spans="5:5">
      <c r="E17320" s="52"/>
    </row>
    <row r="17321" spans="5:5">
      <c r="E17321" s="52"/>
    </row>
    <row r="17322" spans="5:5">
      <c r="E17322" s="52"/>
    </row>
    <row r="17323" spans="5:5">
      <c r="E17323" s="52"/>
    </row>
    <row r="17324" spans="5:5">
      <c r="E17324" s="52"/>
    </row>
    <row r="17325" spans="5:5">
      <c r="E17325" s="52"/>
    </row>
    <row r="17326" spans="5:5">
      <c r="E17326" s="52"/>
    </row>
    <row r="17327" spans="5:5">
      <c r="E17327" s="52"/>
    </row>
    <row r="17328" spans="5:5">
      <c r="E17328" s="52"/>
    </row>
    <row r="17329" spans="5:5">
      <c r="E17329" s="52"/>
    </row>
    <row r="17330" spans="5:5">
      <c r="E17330" s="52"/>
    </row>
    <row r="17331" spans="5:5">
      <c r="E17331" s="52"/>
    </row>
    <row r="17332" spans="5:5">
      <c r="E17332" s="52"/>
    </row>
    <row r="17333" spans="5:5">
      <c r="E17333" s="52"/>
    </row>
    <row r="17334" spans="5:5">
      <c r="E17334" s="52"/>
    </row>
    <row r="17335" spans="5:5">
      <c r="E17335" s="52"/>
    </row>
    <row r="17336" spans="5:5">
      <c r="E17336" s="52"/>
    </row>
    <row r="17337" spans="5:5">
      <c r="E17337" s="52"/>
    </row>
    <row r="17338" spans="5:5">
      <c r="E17338" s="52"/>
    </row>
    <row r="17339" spans="5:5">
      <c r="E17339" s="52"/>
    </row>
    <row r="17340" spans="5:5">
      <c r="E17340" s="52"/>
    </row>
    <row r="17341" spans="5:5">
      <c r="E17341" s="52"/>
    </row>
    <row r="17342" spans="5:5">
      <c r="E17342" s="52"/>
    </row>
    <row r="17343" spans="5:5">
      <c r="E17343" s="52"/>
    </row>
    <row r="17344" spans="5:5">
      <c r="E17344" s="52"/>
    </row>
    <row r="17345" spans="5:5">
      <c r="E17345" s="52"/>
    </row>
    <row r="17346" spans="5:5">
      <c r="E17346" s="52"/>
    </row>
    <row r="17347" spans="5:5">
      <c r="E17347" s="52"/>
    </row>
    <row r="17348" spans="5:5">
      <c r="E17348" s="52"/>
    </row>
    <row r="17349" spans="5:5">
      <c r="E17349" s="52"/>
    </row>
    <row r="17350" spans="5:5">
      <c r="E17350" s="52"/>
    </row>
    <row r="17351" spans="5:5">
      <c r="E17351" s="52"/>
    </row>
    <row r="17352" spans="5:5">
      <c r="E17352" s="52"/>
    </row>
    <row r="17353" spans="5:5">
      <c r="E17353" s="52"/>
    </row>
    <row r="17354" spans="5:5">
      <c r="E17354" s="52"/>
    </row>
    <row r="17355" spans="5:5">
      <c r="E17355" s="52"/>
    </row>
    <row r="17356" spans="5:5">
      <c r="E17356" s="52"/>
    </row>
    <row r="17357" spans="5:5">
      <c r="E17357" s="52"/>
    </row>
    <row r="17358" spans="5:5">
      <c r="E17358" s="52"/>
    </row>
    <row r="17359" spans="5:5">
      <c r="E17359" s="52"/>
    </row>
    <row r="17360" spans="5:5">
      <c r="E17360" s="52"/>
    </row>
    <row r="17361" spans="5:5">
      <c r="E17361" s="52"/>
    </row>
    <row r="17362" spans="5:5">
      <c r="E17362" s="52"/>
    </row>
    <row r="17363" spans="5:5">
      <c r="E17363" s="52"/>
    </row>
    <row r="17364" spans="5:5">
      <c r="E17364" s="52"/>
    </row>
    <row r="17365" spans="5:5">
      <c r="E17365" s="52"/>
    </row>
    <row r="17366" spans="5:5">
      <c r="E17366" s="52"/>
    </row>
    <row r="17367" spans="5:5">
      <c r="E17367" s="52"/>
    </row>
    <row r="17368" spans="5:5">
      <c r="E17368" s="52"/>
    </row>
    <row r="17369" spans="5:5">
      <c r="E17369" s="52"/>
    </row>
    <row r="17370" spans="5:5">
      <c r="E17370" s="52"/>
    </row>
    <row r="17371" spans="5:5">
      <c r="E17371" s="52"/>
    </row>
    <row r="17372" spans="5:5">
      <c r="E17372" s="52"/>
    </row>
    <row r="17373" spans="5:5">
      <c r="E17373" s="52"/>
    </row>
    <row r="17374" spans="5:5">
      <c r="E17374" s="52"/>
    </row>
    <row r="17375" spans="5:5">
      <c r="E17375" s="52"/>
    </row>
    <row r="17376" spans="5:5">
      <c r="E17376" s="52"/>
    </row>
    <row r="17377" spans="5:5">
      <c r="E17377" s="52"/>
    </row>
    <row r="17378" spans="5:5">
      <c r="E17378" s="52"/>
    </row>
    <row r="17379" spans="5:5">
      <c r="E17379" s="52"/>
    </row>
    <row r="17380" spans="5:5">
      <c r="E17380" s="52"/>
    </row>
    <row r="17381" spans="5:5">
      <c r="E17381" s="52"/>
    </row>
    <row r="17382" spans="5:5">
      <c r="E17382" s="52"/>
    </row>
    <row r="17383" spans="5:5">
      <c r="E17383" s="52"/>
    </row>
    <row r="17384" spans="5:5">
      <c r="E17384" s="52"/>
    </row>
    <row r="17385" spans="5:5">
      <c r="E17385" s="52"/>
    </row>
    <row r="17386" spans="5:5">
      <c r="E17386" s="52"/>
    </row>
    <row r="17387" spans="5:5">
      <c r="E17387" s="52"/>
    </row>
    <row r="17388" spans="5:5">
      <c r="E17388" s="52"/>
    </row>
    <row r="17389" spans="5:5">
      <c r="E17389" s="52"/>
    </row>
    <row r="17390" spans="5:5">
      <c r="E17390" s="52"/>
    </row>
    <row r="17391" spans="5:5">
      <c r="E17391" s="52"/>
    </row>
    <row r="17392" spans="5:5">
      <c r="E17392" s="52"/>
    </row>
    <row r="17393" spans="5:5">
      <c r="E17393" s="52"/>
    </row>
    <row r="17394" spans="5:5">
      <c r="E17394" s="52"/>
    </row>
    <row r="17395" spans="5:5">
      <c r="E17395" s="52"/>
    </row>
    <row r="17396" spans="5:5">
      <c r="E17396" s="52"/>
    </row>
    <row r="17397" spans="5:5">
      <c r="E17397" s="52"/>
    </row>
    <row r="17398" spans="5:5">
      <c r="E17398" s="52"/>
    </row>
    <row r="17399" spans="5:5">
      <c r="E17399" s="52"/>
    </row>
    <row r="17400" spans="5:5">
      <c r="E17400" s="52"/>
    </row>
    <row r="17401" spans="5:5">
      <c r="E17401" s="52"/>
    </row>
    <row r="17402" spans="5:5">
      <c r="E17402" s="52"/>
    </row>
    <row r="17403" spans="5:5">
      <c r="E17403" s="52"/>
    </row>
    <row r="17404" spans="5:5">
      <c r="E17404" s="52"/>
    </row>
    <row r="17405" spans="5:5">
      <c r="E17405" s="52"/>
    </row>
    <row r="17406" spans="5:5">
      <c r="E17406" s="52"/>
    </row>
    <row r="17407" spans="5:5">
      <c r="E17407" s="52"/>
    </row>
    <row r="17408" spans="5:5">
      <c r="E17408" s="52"/>
    </row>
    <row r="17409" spans="5:5">
      <c r="E17409" s="52"/>
    </row>
    <row r="17410" spans="5:5">
      <c r="E17410" s="52"/>
    </row>
    <row r="17411" spans="5:5">
      <c r="E17411" s="52"/>
    </row>
    <row r="17412" spans="5:5">
      <c r="E17412" s="52"/>
    </row>
    <row r="17413" spans="5:5">
      <c r="E17413" s="52"/>
    </row>
    <row r="17414" spans="5:5">
      <c r="E17414" s="52"/>
    </row>
    <row r="17415" spans="5:5">
      <c r="E17415" s="52"/>
    </row>
    <row r="17416" spans="5:5">
      <c r="E17416" s="52"/>
    </row>
    <row r="17417" spans="5:5">
      <c r="E17417" s="52"/>
    </row>
    <row r="17418" spans="5:5">
      <c r="E17418" s="52"/>
    </row>
    <row r="17419" spans="5:5">
      <c r="E17419" s="52"/>
    </row>
    <row r="17420" spans="5:5">
      <c r="E17420" s="52"/>
    </row>
    <row r="17421" spans="5:5">
      <c r="E17421" s="52"/>
    </row>
    <row r="17422" spans="5:5">
      <c r="E17422" s="52"/>
    </row>
    <row r="17423" spans="5:5">
      <c r="E17423" s="52"/>
    </row>
    <row r="17424" spans="5:5">
      <c r="E17424" s="52"/>
    </row>
    <row r="17425" spans="5:5">
      <c r="E17425" s="52"/>
    </row>
    <row r="17426" spans="5:5">
      <c r="E17426" s="52"/>
    </row>
    <row r="17427" spans="5:5">
      <c r="E17427" s="52"/>
    </row>
    <row r="17428" spans="5:5">
      <c r="E17428" s="52"/>
    </row>
    <row r="17429" spans="5:5">
      <c r="E17429" s="52"/>
    </row>
    <row r="17430" spans="5:5">
      <c r="E17430" s="52"/>
    </row>
    <row r="17431" spans="5:5">
      <c r="E17431" s="52"/>
    </row>
    <row r="17432" spans="5:5">
      <c r="E17432" s="52"/>
    </row>
    <row r="17433" spans="5:5">
      <c r="E17433" s="52"/>
    </row>
    <row r="17434" spans="5:5">
      <c r="E17434" s="52"/>
    </row>
    <row r="17435" spans="5:5">
      <c r="E17435" s="52"/>
    </row>
    <row r="17436" spans="5:5">
      <c r="E17436" s="52"/>
    </row>
    <row r="17437" spans="5:5">
      <c r="E17437" s="52"/>
    </row>
    <row r="17438" spans="5:5">
      <c r="E17438" s="52"/>
    </row>
    <row r="17439" spans="5:5">
      <c r="E17439" s="52"/>
    </row>
    <row r="17440" spans="5:5">
      <c r="E17440" s="52"/>
    </row>
    <row r="17441" spans="5:5">
      <c r="E17441" s="52"/>
    </row>
    <row r="17442" spans="5:5">
      <c r="E17442" s="52"/>
    </row>
    <row r="17443" spans="5:5">
      <c r="E17443" s="52"/>
    </row>
    <row r="17444" spans="5:5">
      <c r="E17444" s="52"/>
    </row>
    <row r="17445" spans="5:5">
      <c r="E17445" s="52"/>
    </row>
    <row r="17446" spans="5:5">
      <c r="E17446" s="52"/>
    </row>
    <row r="17447" spans="5:5">
      <c r="E17447" s="52"/>
    </row>
    <row r="17448" spans="5:5">
      <c r="E17448" s="52"/>
    </row>
    <row r="17449" spans="5:5">
      <c r="E17449" s="52"/>
    </row>
    <row r="17450" spans="5:5">
      <c r="E17450" s="52"/>
    </row>
    <row r="17451" spans="5:5">
      <c r="E17451" s="52"/>
    </row>
    <row r="17452" spans="5:5">
      <c r="E17452" s="52"/>
    </row>
    <row r="17453" spans="5:5">
      <c r="E17453" s="52"/>
    </row>
    <row r="17454" spans="5:5">
      <c r="E17454" s="52"/>
    </row>
    <row r="17455" spans="5:5">
      <c r="E17455" s="52"/>
    </row>
    <row r="17456" spans="5:5">
      <c r="E17456" s="52"/>
    </row>
    <row r="17457" spans="5:5">
      <c r="E17457" s="52"/>
    </row>
    <row r="17458" spans="5:5">
      <c r="E17458" s="52"/>
    </row>
    <row r="17459" spans="5:5">
      <c r="E17459" s="52"/>
    </row>
    <row r="17460" spans="5:5">
      <c r="E17460" s="52"/>
    </row>
    <row r="17461" spans="5:5">
      <c r="E17461" s="52"/>
    </row>
    <row r="17462" spans="5:5">
      <c r="E17462" s="52"/>
    </row>
    <row r="17463" spans="5:5">
      <c r="E17463" s="52"/>
    </row>
    <row r="17464" spans="5:5">
      <c r="E17464" s="52"/>
    </row>
    <row r="17465" spans="5:5">
      <c r="E17465" s="52"/>
    </row>
    <row r="17466" spans="5:5">
      <c r="E17466" s="52"/>
    </row>
    <row r="17467" spans="5:5">
      <c r="E17467" s="52"/>
    </row>
    <row r="17468" spans="5:5">
      <c r="E17468" s="52"/>
    </row>
    <row r="17469" spans="5:5">
      <c r="E17469" s="52"/>
    </row>
    <row r="17470" spans="5:5">
      <c r="E17470" s="52"/>
    </row>
    <row r="17471" spans="5:5">
      <c r="E17471" s="52"/>
    </row>
    <row r="17472" spans="5:5">
      <c r="E17472" s="52"/>
    </row>
    <row r="17473" spans="5:5">
      <c r="E17473" s="52"/>
    </row>
    <row r="17474" spans="5:5">
      <c r="E17474" s="52"/>
    </row>
    <row r="17475" spans="5:5">
      <c r="E17475" s="52"/>
    </row>
    <row r="17476" spans="5:5">
      <c r="E17476" s="52"/>
    </row>
    <row r="17477" spans="5:5">
      <c r="E17477" s="52"/>
    </row>
    <row r="17478" spans="5:5">
      <c r="E17478" s="52"/>
    </row>
    <row r="17479" spans="5:5">
      <c r="E17479" s="52"/>
    </row>
    <row r="17480" spans="5:5">
      <c r="E17480" s="52"/>
    </row>
    <row r="17481" spans="5:5">
      <c r="E17481" s="52"/>
    </row>
    <row r="17482" spans="5:5">
      <c r="E17482" s="52"/>
    </row>
    <row r="17483" spans="5:5">
      <c r="E17483" s="52"/>
    </row>
    <row r="17484" spans="5:5">
      <c r="E17484" s="52"/>
    </row>
    <row r="17485" spans="5:5">
      <c r="E17485" s="52"/>
    </row>
    <row r="17486" spans="5:5">
      <c r="E17486" s="52"/>
    </row>
    <row r="17487" spans="5:5">
      <c r="E17487" s="52"/>
    </row>
    <row r="17488" spans="5:5">
      <c r="E17488" s="52"/>
    </row>
    <row r="17489" spans="5:5">
      <c r="E17489" s="52"/>
    </row>
    <row r="17490" spans="5:5">
      <c r="E17490" s="52"/>
    </row>
    <row r="17491" spans="5:5">
      <c r="E17491" s="52"/>
    </row>
    <row r="17492" spans="5:5">
      <c r="E17492" s="52"/>
    </row>
    <row r="17493" spans="5:5">
      <c r="E17493" s="52"/>
    </row>
    <row r="17494" spans="5:5">
      <c r="E17494" s="52"/>
    </row>
    <row r="17495" spans="5:5">
      <c r="E17495" s="52"/>
    </row>
    <row r="17496" spans="5:5">
      <c r="E17496" s="52"/>
    </row>
    <row r="17497" spans="5:5">
      <c r="E17497" s="52"/>
    </row>
    <row r="17498" spans="5:5">
      <c r="E17498" s="52"/>
    </row>
    <row r="17499" spans="5:5">
      <c r="E17499" s="52"/>
    </row>
    <row r="17500" spans="5:5">
      <c r="E17500" s="52"/>
    </row>
    <row r="17501" spans="5:5">
      <c r="E17501" s="52"/>
    </row>
    <row r="17502" spans="5:5">
      <c r="E17502" s="52"/>
    </row>
    <row r="17503" spans="5:5">
      <c r="E17503" s="52"/>
    </row>
    <row r="17504" spans="5:5">
      <c r="E17504" s="52"/>
    </row>
    <row r="17505" spans="5:5">
      <c r="E17505" s="52"/>
    </row>
    <row r="17506" spans="5:5">
      <c r="E17506" s="52"/>
    </row>
    <row r="17507" spans="5:5">
      <c r="E17507" s="52"/>
    </row>
    <row r="17508" spans="5:5">
      <c r="E17508" s="52"/>
    </row>
    <row r="17509" spans="5:5">
      <c r="E17509" s="52"/>
    </row>
    <row r="17510" spans="5:5">
      <c r="E17510" s="52"/>
    </row>
    <row r="17511" spans="5:5">
      <c r="E17511" s="52"/>
    </row>
    <row r="17512" spans="5:5">
      <c r="E17512" s="52"/>
    </row>
    <row r="17513" spans="5:5">
      <c r="E17513" s="52"/>
    </row>
    <row r="17514" spans="5:5">
      <c r="E17514" s="52"/>
    </row>
    <row r="17515" spans="5:5">
      <c r="E17515" s="52"/>
    </row>
    <row r="17516" spans="5:5">
      <c r="E17516" s="52"/>
    </row>
    <row r="17517" spans="5:5">
      <c r="E17517" s="52"/>
    </row>
    <row r="17518" spans="5:5">
      <c r="E17518" s="52"/>
    </row>
    <row r="17519" spans="5:5">
      <c r="E17519" s="52"/>
    </row>
    <row r="17520" spans="5:5">
      <c r="E17520" s="52"/>
    </row>
    <row r="17521" spans="5:5">
      <c r="E17521" s="52"/>
    </row>
    <row r="17522" spans="5:5">
      <c r="E17522" s="52"/>
    </row>
    <row r="17523" spans="5:5">
      <c r="E17523" s="52"/>
    </row>
    <row r="17524" spans="5:5">
      <c r="E17524" s="52"/>
    </row>
    <row r="17525" spans="5:5">
      <c r="E17525" s="52"/>
    </row>
    <row r="17526" spans="5:5">
      <c r="E17526" s="52"/>
    </row>
    <row r="17527" spans="5:5">
      <c r="E17527" s="52"/>
    </row>
    <row r="17528" spans="5:5">
      <c r="E17528" s="52"/>
    </row>
    <row r="17529" spans="5:5">
      <c r="E17529" s="52"/>
    </row>
    <row r="17530" spans="5:5">
      <c r="E17530" s="52"/>
    </row>
    <row r="17531" spans="5:5">
      <c r="E17531" s="52"/>
    </row>
    <row r="17532" spans="5:5">
      <c r="E17532" s="52"/>
    </row>
    <row r="17533" spans="5:5">
      <c r="E17533" s="52"/>
    </row>
    <row r="17534" spans="5:5">
      <c r="E17534" s="52"/>
    </row>
    <row r="17535" spans="5:5">
      <c r="E17535" s="52"/>
    </row>
    <row r="17536" spans="5:5">
      <c r="E17536" s="52"/>
    </row>
    <row r="17537" spans="5:5">
      <c r="E17537" s="52"/>
    </row>
    <row r="17538" spans="5:5">
      <c r="E17538" s="52"/>
    </row>
    <row r="17539" spans="5:5">
      <c r="E17539" s="52"/>
    </row>
    <row r="17540" spans="5:5">
      <c r="E17540" s="52"/>
    </row>
    <row r="17541" spans="5:5">
      <c r="E17541" s="52"/>
    </row>
    <row r="17542" spans="5:5">
      <c r="E17542" s="52"/>
    </row>
    <row r="17543" spans="5:5">
      <c r="E17543" s="52"/>
    </row>
    <row r="17544" spans="5:5">
      <c r="E17544" s="52"/>
    </row>
    <row r="17545" spans="5:5">
      <c r="E17545" s="52"/>
    </row>
    <row r="17546" spans="5:5">
      <c r="E17546" s="52"/>
    </row>
    <row r="17547" spans="5:5">
      <c r="E17547" s="52"/>
    </row>
    <row r="17548" spans="5:5">
      <c r="E17548" s="52"/>
    </row>
    <row r="17549" spans="5:5">
      <c r="E17549" s="52"/>
    </row>
    <row r="17550" spans="5:5">
      <c r="E17550" s="52"/>
    </row>
    <row r="17551" spans="5:5">
      <c r="E17551" s="52"/>
    </row>
    <row r="17552" spans="5:5">
      <c r="E17552" s="52"/>
    </row>
    <row r="17553" spans="5:5">
      <c r="E17553" s="52"/>
    </row>
    <row r="17554" spans="5:5">
      <c r="E17554" s="52"/>
    </row>
    <row r="17555" spans="5:5">
      <c r="E17555" s="52"/>
    </row>
    <row r="17556" spans="5:5">
      <c r="E17556" s="52"/>
    </row>
    <row r="17557" spans="5:5">
      <c r="E17557" s="52"/>
    </row>
    <row r="17558" spans="5:5">
      <c r="E17558" s="52"/>
    </row>
    <row r="17559" spans="5:5">
      <c r="E17559" s="52"/>
    </row>
    <row r="17560" spans="5:5">
      <c r="E17560" s="52"/>
    </row>
    <row r="17561" spans="5:5">
      <c r="E17561" s="52"/>
    </row>
    <row r="17562" spans="5:5">
      <c r="E17562" s="52"/>
    </row>
    <row r="17563" spans="5:5">
      <c r="E17563" s="52"/>
    </row>
    <row r="17564" spans="5:5">
      <c r="E17564" s="52"/>
    </row>
    <row r="17565" spans="5:5">
      <c r="E17565" s="52"/>
    </row>
    <row r="17566" spans="5:5">
      <c r="E17566" s="52"/>
    </row>
    <row r="17567" spans="5:5">
      <c r="E17567" s="52"/>
    </row>
    <row r="17568" spans="5:5">
      <c r="E17568" s="52"/>
    </row>
    <row r="17569" spans="5:5">
      <c r="E17569" s="52"/>
    </row>
    <row r="17570" spans="5:5">
      <c r="E17570" s="52"/>
    </row>
    <row r="17571" spans="5:5">
      <c r="E17571" s="52"/>
    </row>
    <row r="17572" spans="5:5">
      <c r="E17572" s="52"/>
    </row>
    <row r="17573" spans="5:5">
      <c r="E17573" s="52"/>
    </row>
    <row r="17574" spans="5:5">
      <c r="E17574" s="52"/>
    </row>
    <row r="17575" spans="5:5">
      <c r="E17575" s="52"/>
    </row>
    <row r="17576" spans="5:5">
      <c r="E17576" s="52"/>
    </row>
    <row r="17577" spans="5:5">
      <c r="E17577" s="52"/>
    </row>
    <row r="17578" spans="5:5">
      <c r="E17578" s="52"/>
    </row>
    <row r="17579" spans="5:5">
      <c r="E17579" s="52"/>
    </row>
    <row r="17580" spans="5:5">
      <c r="E17580" s="52"/>
    </row>
    <row r="17581" spans="5:5">
      <c r="E17581" s="52"/>
    </row>
    <row r="17582" spans="5:5">
      <c r="E17582" s="52"/>
    </row>
    <row r="17583" spans="5:5">
      <c r="E17583" s="52"/>
    </row>
    <row r="17584" spans="5:5">
      <c r="E17584" s="52"/>
    </row>
    <row r="17585" spans="5:5">
      <c r="E17585" s="52"/>
    </row>
    <row r="17586" spans="5:5">
      <c r="E17586" s="52"/>
    </row>
    <row r="17587" spans="5:5">
      <c r="E17587" s="52"/>
    </row>
    <row r="17588" spans="5:5">
      <c r="E17588" s="52"/>
    </row>
    <row r="17589" spans="5:5">
      <c r="E17589" s="52"/>
    </row>
    <row r="17590" spans="5:5">
      <c r="E17590" s="52"/>
    </row>
    <row r="17591" spans="5:5">
      <c r="E17591" s="52"/>
    </row>
    <row r="17592" spans="5:5">
      <c r="E17592" s="52"/>
    </row>
    <row r="17593" spans="5:5">
      <c r="E17593" s="52"/>
    </row>
    <row r="17594" spans="5:5">
      <c r="E17594" s="52"/>
    </row>
    <row r="17595" spans="5:5">
      <c r="E17595" s="52"/>
    </row>
    <row r="17596" spans="5:5">
      <c r="E17596" s="52"/>
    </row>
    <row r="17597" spans="5:5">
      <c r="E17597" s="52"/>
    </row>
    <row r="17598" spans="5:5">
      <c r="E17598" s="52"/>
    </row>
    <row r="17599" spans="5:5">
      <c r="E17599" s="52"/>
    </row>
    <row r="17600" spans="5:5">
      <c r="E17600" s="52"/>
    </row>
    <row r="17601" spans="5:5">
      <c r="E17601" s="52"/>
    </row>
    <row r="17602" spans="5:5">
      <c r="E17602" s="52"/>
    </row>
    <row r="17603" spans="5:5">
      <c r="E17603" s="52"/>
    </row>
    <row r="17604" spans="5:5">
      <c r="E17604" s="52"/>
    </row>
    <row r="17605" spans="5:5">
      <c r="E17605" s="52"/>
    </row>
    <row r="17606" spans="5:5">
      <c r="E17606" s="52"/>
    </row>
    <row r="17607" spans="5:5">
      <c r="E17607" s="52"/>
    </row>
    <row r="17608" spans="5:5">
      <c r="E17608" s="52"/>
    </row>
    <row r="17609" spans="5:5">
      <c r="E17609" s="52"/>
    </row>
    <row r="17610" spans="5:5">
      <c r="E17610" s="52"/>
    </row>
    <row r="17611" spans="5:5">
      <c r="E17611" s="52"/>
    </row>
    <row r="17612" spans="5:5">
      <c r="E17612" s="52"/>
    </row>
    <row r="17613" spans="5:5">
      <c r="E17613" s="52"/>
    </row>
    <row r="17614" spans="5:5">
      <c r="E17614" s="52"/>
    </row>
    <row r="17615" spans="5:5">
      <c r="E17615" s="52"/>
    </row>
    <row r="17616" spans="5:5">
      <c r="E17616" s="52"/>
    </row>
    <row r="17617" spans="5:5">
      <c r="E17617" s="52"/>
    </row>
    <row r="17618" spans="5:5">
      <c r="E17618" s="52"/>
    </row>
    <row r="17619" spans="5:5">
      <c r="E17619" s="52"/>
    </row>
    <row r="17620" spans="5:5">
      <c r="E17620" s="52"/>
    </row>
    <row r="17621" spans="5:5">
      <c r="E17621" s="52"/>
    </row>
    <row r="17622" spans="5:5">
      <c r="E17622" s="52"/>
    </row>
    <row r="17623" spans="5:5">
      <c r="E17623" s="52"/>
    </row>
    <row r="17624" spans="5:5">
      <c r="E17624" s="52"/>
    </row>
    <row r="17625" spans="5:5">
      <c r="E17625" s="52"/>
    </row>
    <row r="17626" spans="5:5">
      <c r="E17626" s="52"/>
    </row>
    <row r="17627" spans="5:5">
      <c r="E17627" s="52"/>
    </row>
    <row r="17628" spans="5:5">
      <c r="E17628" s="52"/>
    </row>
    <row r="17629" spans="5:5">
      <c r="E17629" s="52"/>
    </row>
    <row r="17630" spans="5:5">
      <c r="E17630" s="52"/>
    </row>
    <row r="17631" spans="5:5">
      <c r="E17631" s="52"/>
    </row>
    <row r="17632" spans="5:5">
      <c r="E17632" s="52"/>
    </row>
    <row r="17633" spans="5:5">
      <c r="E17633" s="52"/>
    </row>
    <row r="17634" spans="5:5">
      <c r="E17634" s="52"/>
    </row>
    <row r="17635" spans="5:5">
      <c r="E17635" s="52"/>
    </row>
    <row r="17636" spans="5:5">
      <c r="E17636" s="52"/>
    </row>
    <row r="17637" spans="5:5">
      <c r="E17637" s="52"/>
    </row>
    <row r="17638" spans="5:5">
      <c r="E17638" s="52"/>
    </row>
    <row r="17639" spans="5:5">
      <c r="E17639" s="52"/>
    </row>
    <row r="17640" spans="5:5">
      <c r="E17640" s="52"/>
    </row>
    <row r="17641" spans="5:5">
      <c r="E17641" s="52"/>
    </row>
    <row r="17642" spans="5:5">
      <c r="E17642" s="52"/>
    </row>
    <row r="17643" spans="5:5">
      <c r="E17643" s="52"/>
    </row>
    <row r="17644" spans="5:5">
      <c r="E17644" s="52"/>
    </row>
    <row r="17645" spans="5:5">
      <c r="E17645" s="52"/>
    </row>
    <row r="17646" spans="5:5">
      <c r="E17646" s="52"/>
    </row>
    <row r="17647" spans="5:5">
      <c r="E17647" s="52"/>
    </row>
    <row r="17648" spans="5:5">
      <c r="E17648" s="52"/>
    </row>
    <row r="17649" spans="5:5">
      <c r="E17649" s="52"/>
    </row>
    <row r="17650" spans="5:5">
      <c r="E17650" s="52"/>
    </row>
    <row r="17651" spans="5:5">
      <c r="E17651" s="52"/>
    </row>
    <row r="17652" spans="5:5">
      <c r="E17652" s="52"/>
    </row>
    <row r="17653" spans="5:5">
      <c r="E17653" s="52"/>
    </row>
    <row r="17654" spans="5:5">
      <c r="E17654" s="52"/>
    </row>
    <row r="17655" spans="5:5">
      <c r="E17655" s="52"/>
    </row>
    <row r="17656" spans="5:5">
      <c r="E17656" s="52"/>
    </row>
    <row r="17657" spans="5:5">
      <c r="E17657" s="52"/>
    </row>
    <row r="17658" spans="5:5">
      <c r="E17658" s="52"/>
    </row>
    <row r="17659" spans="5:5">
      <c r="E17659" s="52"/>
    </row>
    <row r="17660" spans="5:5">
      <c r="E17660" s="52"/>
    </row>
    <row r="17661" spans="5:5">
      <c r="E17661" s="52"/>
    </row>
    <row r="17662" spans="5:5">
      <c r="E17662" s="52"/>
    </row>
    <row r="17663" spans="5:5">
      <c r="E17663" s="52"/>
    </row>
    <row r="17664" spans="5:5">
      <c r="E17664" s="52"/>
    </row>
    <row r="17665" spans="5:5">
      <c r="E17665" s="52"/>
    </row>
    <row r="17666" spans="5:5">
      <c r="E17666" s="52"/>
    </row>
    <row r="17667" spans="5:5">
      <c r="E17667" s="52"/>
    </row>
    <row r="17668" spans="5:5">
      <c r="E17668" s="52"/>
    </row>
    <row r="17669" spans="5:5">
      <c r="E17669" s="52"/>
    </row>
    <row r="17670" spans="5:5">
      <c r="E17670" s="52"/>
    </row>
    <row r="17671" spans="5:5">
      <c r="E17671" s="52"/>
    </row>
    <row r="17672" spans="5:5">
      <c r="E17672" s="52"/>
    </row>
    <row r="17673" spans="5:5">
      <c r="E17673" s="52"/>
    </row>
    <row r="17674" spans="5:5">
      <c r="E17674" s="52"/>
    </row>
    <row r="17675" spans="5:5">
      <c r="E17675" s="52"/>
    </row>
    <row r="17676" spans="5:5">
      <c r="E17676" s="52"/>
    </row>
    <row r="17677" spans="5:5">
      <c r="E17677" s="52"/>
    </row>
    <row r="17678" spans="5:5">
      <c r="E17678" s="52"/>
    </row>
    <row r="17679" spans="5:5">
      <c r="E17679" s="52"/>
    </row>
    <row r="17680" spans="5:5">
      <c r="E17680" s="52"/>
    </row>
    <row r="17681" spans="5:5">
      <c r="E17681" s="52"/>
    </row>
    <row r="17682" spans="5:5">
      <c r="E17682" s="52"/>
    </row>
    <row r="17683" spans="5:5">
      <c r="E17683" s="52"/>
    </row>
    <row r="17684" spans="5:5">
      <c r="E17684" s="52"/>
    </row>
    <row r="17685" spans="5:5">
      <c r="E17685" s="52"/>
    </row>
    <row r="17686" spans="5:5">
      <c r="E17686" s="52"/>
    </row>
    <row r="17687" spans="5:5">
      <c r="E17687" s="52"/>
    </row>
    <row r="17688" spans="5:5">
      <c r="E17688" s="52"/>
    </row>
    <row r="17689" spans="5:5">
      <c r="E17689" s="52"/>
    </row>
    <row r="17690" spans="5:5">
      <c r="E17690" s="52"/>
    </row>
    <row r="17691" spans="5:5">
      <c r="E17691" s="52"/>
    </row>
    <row r="17692" spans="5:5">
      <c r="E17692" s="52"/>
    </row>
    <row r="17693" spans="5:5">
      <c r="E17693" s="52"/>
    </row>
    <row r="17694" spans="5:5">
      <c r="E17694" s="52"/>
    </row>
    <row r="17695" spans="5:5">
      <c r="E17695" s="52"/>
    </row>
    <row r="17696" spans="5:5">
      <c r="E17696" s="52"/>
    </row>
    <row r="17697" spans="5:5">
      <c r="E17697" s="52"/>
    </row>
    <row r="17698" spans="5:5">
      <c r="E17698" s="52"/>
    </row>
    <row r="17699" spans="5:5">
      <c r="E17699" s="52"/>
    </row>
    <row r="17700" spans="5:5">
      <c r="E17700" s="52"/>
    </row>
    <row r="17701" spans="5:5">
      <c r="E17701" s="52"/>
    </row>
    <row r="17702" spans="5:5">
      <c r="E17702" s="52"/>
    </row>
    <row r="17703" spans="5:5">
      <c r="E17703" s="52"/>
    </row>
    <row r="17704" spans="5:5">
      <c r="E17704" s="52"/>
    </row>
    <row r="17705" spans="5:5">
      <c r="E17705" s="52"/>
    </row>
    <row r="17706" spans="5:5">
      <c r="E17706" s="52"/>
    </row>
    <row r="17707" spans="5:5">
      <c r="E17707" s="52"/>
    </row>
    <row r="17708" spans="5:5">
      <c r="E17708" s="52"/>
    </row>
    <row r="17709" spans="5:5">
      <c r="E17709" s="52"/>
    </row>
    <row r="17710" spans="5:5">
      <c r="E17710" s="52"/>
    </row>
    <row r="17711" spans="5:5">
      <c r="E17711" s="52"/>
    </row>
    <row r="17712" spans="5:5">
      <c r="E17712" s="52"/>
    </row>
    <row r="17713" spans="5:5">
      <c r="E17713" s="52"/>
    </row>
    <row r="17714" spans="5:5">
      <c r="E17714" s="52"/>
    </row>
    <row r="17715" spans="5:5">
      <c r="E17715" s="52"/>
    </row>
    <row r="17716" spans="5:5">
      <c r="E17716" s="52"/>
    </row>
    <row r="17717" spans="5:5">
      <c r="E17717" s="52"/>
    </row>
    <row r="17718" spans="5:5">
      <c r="E17718" s="52"/>
    </row>
    <row r="17719" spans="5:5">
      <c r="E17719" s="52"/>
    </row>
    <row r="17720" spans="5:5">
      <c r="E17720" s="52"/>
    </row>
    <row r="17721" spans="5:5">
      <c r="E17721" s="52"/>
    </row>
    <row r="17722" spans="5:5">
      <c r="E17722" s="52"/>
    </row>
    <row r="17723" spans="5:5">
      <c r="E17723" s="52"/>
    </row>
    <row r="17724" spans="5:5">
      <c r="E17724" s="52"/>
    </row>
    <row r="17725" spans="5:5">
      <c r="E17725" s="52"/>
    </row>
    <row r="17726" spans="5:5">
      <c r="E17726" s="52"/>
    </row>
    <row r="17727" spans="5:5">
      <c r="E17727" s="52"/>
    </row>
    <row r="17728" spans="5:5">
      <c r="E17728" s="52"/>
    </row>
    <row r="17729" spans="5:5">
      <c r="E17729" s="52"/>
    </row>
    <row r="17730" spans="5:5">
      <c r="E17730" s="52"/>
    </row>
    <row r="17731" spans="5:5">
      <c r="E17731" s="52"/>
    </row>
    <row r="17732" spans="5:5">
      <c r="E17732" s="52"/>
    </row>
    <row r="17733" spans="5:5">
      <c r="E17733" s="52"/>
    </row>
    <row r="17734" spans="5:5">
      <c r="E17734" s="52"/>
    </row>
    <row r="17735" spans="5:5">
      <c r="E17735" s="52"/>
    </row>
    <row r="17736" spans="5:5">
      <c r="E17736" s="52"/>
    </row>
    <row r="17737" spans="5:5">
      <c r="E17737" s="52"/>
    </row>
    <row r="17738" spans="5:5">
      <c r="E17738" s="52"/>
    </row>
    <row r="17739" spans="5:5">
      <c r="E17739" s="52"/>
    </row>
    <row r="17740" spans="5:5">
      <c r="E17740" s="52"/>
    </row>
    <row r="17741" spans="5:5">
      <c r="E17741" s="52"/>
    </row>
    <row r="17742" spans="5:5">
      <c r="E17742" s="52"/>
    </row>
    <row r="17743" spans="5:5">
      <c r="E17743" s="52"/>
    </row>
    <row r="17744" spans="5:5">
      <c r="E17744" s="52"/>
    </row>
    <row r="17745" spans="5:5">
      <c r="E17745" s="52"/>
    </row>
    <row r="17746" spans="5:5">
      <c r="E17746" s="52"/>
    </row>
    <row r="17747" spans="5:5">
      <c r="E17747" s="52"/>
    </row>
    <row r="17748" spans="5:5">
      <c r="E17748" s="52"/>
    </row>
    <row r="17749" spans="5:5">
      <c r="E17749" s="52"/>
    </row>
    <row r="17750" spans="5:5">
      <c r="E17750" s="52"/>
    </row>
    <row r="17751" spans="5:5">
      <c r="E17751" s="52"/>
    </row>
    <row r="17752" spans="5:5">
      <c r="E17752" s="52"/>
    </row>
    <row r="17753" spans="5:5">
      <c r="E17753" s="52"/>
    </row>
    <row r="17754" spans="5:5">
      <c r="E17754" s="52"/>
    </row>
    <row r="17755" spans="5:5">
      <c r="E17755" s="52"/>
    </row>
    <row r="17756" spans="5:5">
      <c r="E17756" s="52"/>
    </row>
    <row r="17757" spans="5:5">
      <c r="E17757" s="52"/>
    </row>
    <row r="17758" spans="5:5">
      <c r="E17758" s="52"/>
    </row>
    <row r="17759" spans="5:5">
      <c r="E17759" s="52"/>
    </row>
    <row r="17760" spans="5:5">
      <c r="E17760" s="52"/>
    </row>
    <row r="17761" spans="5:5">
      <c r="E17761" s="52"/>
    </row>
    <row r="17762" spans="5:5">
      <c r="E17762" s="52"/>
    </row>
    <row r="17763" spans="5:5">
      <c r="E17763" s="52"/>
    </row>
    <row r="17764" spans="5:5">
      <c r="E17764" s="52"/>
    </row>
    <row r="17765" spans="5:5">
      <c r="E17765" s="52"/>
    </row>
    <row r="17766" spans="5:5">
      <c r="E17766" s="52"/>
    </row>
    <row r="17767" spans="5:5">
      <c r="E17767" s="52"/>
    </row>
    <row r="17768" spans="5:5">
      <c r="E17768" s="52"/>
    </row>
    <row r="17769" spans="5:5">
      <c r="E17769" s="52"/>
    </row>
    <row r="17770" spans="5:5">
      <c r="E17770" s="52"/>
    </row>
    <row r="17771" spans="5:5">
      <c r="E17771" s="52"/>
    </row>
    <row r="17772" spans="5:5">
      <c r="E17772" s="52"/>
    </row>
    <row r="17773" spans="5:5">
      <c r="E17773" s="52"/>
    </row>
    <row r="17774" spans="5:5">
      <c r="E17774" s="52"/>
    </row>
    <row r="17775" spans="5:5">
      <c r="E17775" s="52"/>
    </row>
    <row r="17776" spans="5:5">
      <c r="E17776" s="52"/>
    </row>
    <row r="17777" spans="5:5">
      <c r="E17777" s="52"/>
    </row>
    <row r="17778" spans="5:5">
      <c r="E17778" s="52"/>
    </row>
    <row r="17779" spans="5:5">
      <c r="E17779" s="52"/>
    </row>
    <row r="17780" spans="5:5">
      <c r="E17780" s="52"/>
    </row>
    <row r="17781" spans="5:5">
      <c r="E17781" s="52"/>
    </row>
    <row r="17782" spans="5:5">
      <c r="E17782" s="52"/>
    </row>
    <row r="17783" spans="5:5">
      <c r="E17783" s="52"/>
    </row>
    <row r="17784" spans="5:5">
      <c r="E17784" s="52"/>
    </row>
    <row r="17785" spans="5:5">
      <c r="E17785" s="52"/>
    </row>
    <row r="17786" spans="5:5">
      <c r="E17786" s="52"/>
    </row>
    <row r="17787" spans="5:5">
      <c r="E17787" s="52"/>
    </row>
    <row r="17788" spans="5:5">
      <c r="E17788" s="52"/>
    </row>
    <row r="17789" spans="5:5">
      <c r="E17789" s="52"/>
    </row>
    <row r="17790" spans="5:5">
      <c r="E17790" s="52"/>
    </row>
    <row r="17791" spans="5:5">
      <c r="E17791" s="52"/>
    </row>
    <row r="17792" spans="5:5">
      <c r="E17792" s="52"/>
    </row>
    <row r="17793" spans="5:5">
      <c r="E17793" s="52"/>
    </row>
    <row r="17794" spans="5:5">
      <c r="E17794" s="52"/>
    </row>
    <row r="17795" spans="5:5">
      <c r="E17795" s="52"/>
    </row>
    <row r="17796" spans="5:5">
      <c r="E17796" s="52"/>
    </row>
    <row r="17797" spans="5:5">
      <c r="E17797" s="52"/>
    </row>
    <row r="17798" spans="5:5">
      <c r="E17798" s="52"/>
    </row>
    <row r="17799" spans="5:5">
      <c r="E17799" s="52"/>
    </row>
    <row r="17800" spans="5:5">
      <c r="E17800" s="52"/>
    </row>
    <row r="17801" spans="5:5">
      <c r="E17801" s="52"/>
    </row>
    <row r="17802" spans="5:5">
      <c r="E17802" s="52"/>
    </row>
    <row r="17803" spans="5:5">
      <c r="E17803" s="52"/>
    </row>
    <row r="17804" spans="5:5">
      <c r="E17804" s="52"/>
    </row>
    <row r="17805" spans="5:5">
      <c r="E17805" s="52"/>
    </row>
    <row r="17806" spans="5:5">
      <c r="E17806" s="52"/>
    </row>
    <row r="17807" spans="5:5">
      <c r="E17807" s="52"/>
    </row>
    <row r="17808" spans="5:5">
      <c r="E17808" s="52"/>
    </row>
    <row r="17809" spans="5:5">
      <c r="E17809" s="52"/>
    </row>
    <row r="17810" spans="5:5">
      <c r="E17810" s="52"/>
    </row>
    <row r="17811" spans="5:5">
      <c r="E17811" s="52"/>
    </row>
    <row r="17812" spans="5:5">
      <c r="E17812" s="52"/>
    </row>
    <row r="17813" spans="5:5">
      <c r="E17813" s="52"/>
    </row>
    <row r="17814" spans="5:5">
      <c r="E17814" s="52"/>
    </row>
    <row r="17815" spans="5:5">
      <c r="E17815" s="52"/>
    </row>
    <row r="17816" spans="5:5">
      <c r="E17816" s="52"/>
    </row>
    <row r="17817" spans="5:5">
      <c r="E17817" s="52"/>
    </row>
    <row r="17818" spans="5:5">
      <c r="E17818" s="52"/>
    </row>
    <row r="17819" spans="5:5">
      <c r="E17819" s="52"/>
    </row>
    <row r="17820" spans="5:5">
      <c r="E17820" s="52"/>
    </row>
    <row r="17821" spans="5:5">
      <c r="E17821" s="52"/>
    </row>
    <row r="17822" spans="5:5">
      <c r="E17822" s="52"/>
    </row>
    <row r="17823" spans="5:5">
      <c r="E17823" s="52"/>
    </row>
    <row r="17824" spans="5:5">
      <c r="E17824" s="52"/>
    </row>
    <row r="17825" spans="5:5">
      <c r="E17825" s="52"/>
    </row>
    <row r="17826" spans="5:5">
      <c r="E17826" s="52"/>
    </row>
    <row r="17827" spans="5:5">
      <c r="E17827" s="52"/>
    </row>
    <row r="17828" spans="5:5">
      <c r="E17828" s="52"/>
    </row>
    <row r="17829" spans="5:5">
      <c r="E17829" s="52"/>
    </row>
    <row r="17830" spans="5:5">
      <c r="E17830" s="52"/>
    </row>
    <row r="17831" spans="5:5">
      <c r="E17831" s="52"/>
    </row>
    <row r="17832" spans="5:5">
      <c r="E17832" s="52"/>
    </row>
    <row r="17833" spans="5:5">
      <c r="E17833" s="52"/>
    </row>
    <row r="17834" spans="5:5">
      <c r="E17834" s="52"/>
    </row>
    <row r="17835" spans="5:5">
      <c r="E17835" s="52"/>
    </row>
    <row r="17836" spans="5:5">
      <c r="E17836" s="52"/>
    </row>
    <row r="17837" spans="5:5">
      <c r="E17837" s="52"/>
    </row>
    <row r="17838" spans="5:5">
      <c r="E17838" s="52"/>
    </row>
    <row r="17839" spans="5:5">
      <c r="E17839" s="52"/>
    </row>
    <row r="17840" spans="5:5">
      <c r="E17840" s="52"/>
    </row>
    <row r="17841" spans="5:5">
      <c r="E17841" s="52"/>
    </row>
    <row r="17842" spans="5:5">
      <c r="E17842" s="52"/>
    </row>
    <row r="17843" spans="5:5">
      <c r="E17843" s="52"/>
    </row>
    <row r="17844" spans="5:5">
      <c r="E17844" s="52"/>
    </row>
    <row r="17845" spans="5:5">
      <c r="E17845" s="52"/>
    </row>
    <row r="17846" spans="5:5">
      <c r="E17846" s="52"/>
    </row>
    <row r="17847" spans="5:5">
      <c r="E17847" s="52"/>
    </row>
    <row r="17848" spans="5:5">
      <c r="E17848" s="52"/>
    </row>
    <row r="17849" spans="5:5">
      <c r="E17849" s="52"/>
    </row>
    <row r="17850" spans="5:5">
      <c r="E17850" s="52"/>
    </row>
    <row r="17851" spans="5:5">
      <c r="E17851" s="52"/>
    </row>
    <row r="17852" spans="5:5">
      <c r="E17852" s="52"/>
    </row>
    <row r="17853" spans="5:5">
      <c r="E17853" s="52"/>
    </row>
    <row r="17854" spans="5:5">
      <c r="E17854" s="52"/>
    </row>
    <row r="17855" spans="5:5">
      <c r="E17855" s="52"/>
    </row>
    <row r="17856" spans="5:5">
      <c r="E17856" s="52"/>
    </row>
    <row r="17857" spans="5:5">
      <c r="E17857" s="52"/>
    </row>
    <row r="17858" spans="5:5">
      <c r="E17858" s="52"/>
    </row>
    <row r="17859" spans="5:5">
      <c r="E17859" s="52"/>
    </row>
    <row r="17860" spans="5:5">
      <c r="E17860" s="52"/>
    </row>
    <row r="17861" spans="5:5">
      <c r="E17861" s="52"/>
    </row>
    <row r="17862" spans="5:5">
      <c r="E17862" s="52"/>
    </row>
    <row r="17863" spans="5:5">
      <c r="E17863" s="52"/>
    </row>
    <row r="17864" spans="5:5">
      <c r="E17864" s="52"/>
    </row>
    <row r="17865" spans="5:5">
      <c r="E17865" s="52"/>
    </row>
    <row r="17866" spans="5:5">
      <c r="E17866" s="52"/>
    </row>
    <row r="17867" spans="5:5">
      <c r="E17867" s="52"/>
    </row>
    <row r="17868" spans="5:5">
      <c r="E17868" s="52"/>
    </row>
    <row r="17869" spans="5:5">
      <c r="E17869" s="52"/>
    </row>
    <row r="17870" spans="5:5">
      <c r="E17870" s="52"/>
    </row>
    <row r="17871" spans="5:5">
      <c r="E17871" s="52"/>
    </row>
    <row r="17872" spans="5:5">
      <c r="E17872" s="52"/>
    </row>
    <row r="17873" spans="5:5">
      <c r="E17873" s="52"/>
    </row>
    <row r="17874" spans="5:5">
      <c r="E17874" s="52"/>
    </row>
    <row r="17875" spans="5:5">
      <c r="E17875" s="52"/>
    </row>
    <row r="17876" spans="5:5">
      <c r="E17876" s="52"/>
    </row>
    <row r="17877" spans="5:5">
      <c r="E17877" s="52"/>
    </row>
    <row r="17878" spans="5:5">
      <c r="E17878" s="52"/>
    </row>
    <row r="17879" spans="5:5">
      <c r="E17879" s="52"/>
    </row>
    <row r="17880" spans="5:5">
      <c r="E17880" s="52"/>
    </row>
    <row r="17881" spans="5:5">
      <c r="E17881" s="52"/>
    </row>
    <row r="17882" spans="5:5">
      <c r="E17882" s="52"/>
    </row>
    <row r="17883" spans="5:5">
      <c r="E17883" s="52"/>
    </row>
    <row r="17884" spans="5:5">
      <c r="E17884" s="52"/>
    </row>
    <row r="17885" spans="5:5">
      <c r="E17885" s="52"/>
    </row>
    <row r="17886" spans="5:5">
      <c r="E17886" s="52"/>
    </row>
    <row r="17887" spans="5:5">
      <c r="E17887" s="52"/>
    </row>
    <row r="17888" spans="5:5">
      <c r="E17888" s="52"/>
    </row>
    <row r="17889" spans="5:5">
      <c r="E17889" s="52"/>
    </row>
    <row r="17890" spans="5:5">
      <c r="E17890" s="52"/>
    </row>
    <row r="17891" spans="5:5">
      <c r="E17891" s="52"/>
    </row>
    <row r="17892" spans="5:5">
      <c r="E17892" s="52"/>
    </row>
    <row r="17893" spans="5:5">
      <c r="E17893" s="52"/>
    </row>
    <row r="17894" spans="5:5">
      <c r="E17894" s="52"/>
    </row>
    <row r="17895" spans="5:5">
      <c r="E17895" s="52"/>
    </row>
    <row r="17896" spans="5:5">
      <c r="E17896" s="52"/>
    </row>
    <row r="17897" spans="5:5">
      <c r="E17897" s="52"/>
    </row>
    <row r="17898" spans="5:5">
      <c r="E17898" s="52"/>
    </row>
    <row r="17899" spans="5:5">
      <c r="E17899" s="52"/>
    </row>
    <row r="17900" spans="5:5">
      <c r="E17900" s="52"/>
    </row>
    <row r="17901" spans="5:5">
      <c r="E17901" s="52"/>
    </row>
    <row r="17902" spans="5:5">
      <c r="E17902" s="52"/>
    </row>
    <row r="17903" spans="5:5">
      <c r="E17903" s="52"/>
    </row>
    <row r="17904" spans="5:5">
      <c r="E17904" s="52"/>
    </row>
    <row r="17905" spans="5:5">
      <c r="E17905" s="52"/>
    </row>
    <row r="17906" spans="5:5">
      <c r="E17906" s="52"/>
    </row>
    <row r="17907" spans="5:5">
      <c r="E17907" s="52"/>
    </row>
    <row r="17908" spans="5:5">
      <c r="E17908" s="52"/>
    </row>
    <row r="17909" spans="5:5">
      <c r="E17909" s="52"/>
    </row>
    <row r="17910" spans="5:5">
      <c r="E17910" s="52"/>
    </row>
    <row r="17911" spans="5:5">
      <c r="E17911" s="52"/>
    </row>
    <row r="17912" spans="5:5">
      <c r="E17912" s="52"/>
    </row>
    <row r="17913" spans="5:5">
      <c r="E17913" s="52"/>
    </row>
    <row r="17914" spans="5:5">
      <c r="E17914" s="52"/>
    </row>
    <row r="17915" spans="5:5">
      <c r="E17915" s="52"/>
    </row>
    <row r="17916" spans="5:5">
      <c r="E17916" s="52"/>
    </row>
    <row r="17917" spans="5:5">
      <c r="E17917" s="52"/>
    </row>
    <row r="17918" spans="5:5">
      <c r="E17918" s="52"/>
    </row>
    <row r="17919" spans="5:5">
      <c r="E17919" s="52"/>
    </row>
    <row r="17920" spans="5:5">
      <c r="E17920" s="52"/>
    </row>
    <row r="17921" spans="5:5">
      <c r="E17921" s="52"/>
    </row>
    <row r="17922" spans="5:5">
      <c r="E17922" s="52"/>
    </row>
    <row r="17923" spans="5:5">
      <c r="E17923" s="52"/>
    </row>
    <row r="17924" spans="5:5">
      <c r="E17924" s="52"/>
    </row>
    <row r="17925" spans="5:5">
      <c r="E17925" s="52"/>
    </row>
    <row r="17926" spans="5:5">
      <c r="E17926" s="52"/>
    </row>
    <row r="17927" spans="5:5">
      <c r="E17927" s="52"/>
    </row>
    <row r="17928" spans="5:5">
      <c r="E17928" s="52"/>
    </row>
    <row r="17929" spans="5:5">
      <c r="E17929" s="52"/>
    </row>
    <row r="17930" spans="5:5">
      <c r="E17930" s="52"/>
    </row>
    <row r="17931" spans="5:5">
      <c r="E17931" s="52"/>
    </row>
    <row r="17932" spans="5:5">
      <c r="E17932" s="52"/>
    </row>
    <row r="17933" spans="5:5">
      <c r="E17933" s="52"/>
    </row>
    <row r="17934" spans="5:5">
      <c r="E17934" s="52"/>
    </row>
    <row r="17935" spans="5:5">
      <c r="E17935" s="52"/>
    </row>
    <row r="17936" spans="5:5">
      <c r="E17936" s="52"/>
    </row>
    <row r="17937" spans="5:5">
      <c r="E17937" s="52"/>
    </row>
    <row r="17938" spans="5:5">
      <c r="E17938" s="52"/>
    </row>
    <row r="17939" spans="5:5">
      <c r="E17939" s="52"/>
    </row>
    <row r="17940" spans="5:5">
      <c r="E17940" s="52"/>
    </row>
    <row r="17941" spans="5:5">
      <c r="E17941" s="52"/>
    </row>
    <row r="17942" spans="5:5">
      <c r="E17942" s="52"/>
    </row>
    <row r="17943" spans="5:5">
      <c r="E17943" s="52"/>
    </row>
    <row r="17944" spans="5:5">
      <c r="E17944" s="52"/>
    </row>
    <row r="17945" spans="5:5">
      <c r="E17945" s="52"/>
    </row>
    <row r="17946" spans="5:5">
      <c r="E17946" s="52"/>
    </row>
    <row r="17947" spans="5:5">
      <c r="E17947" s="52"/>
    </row>
    <row r="17948" spans="5:5">
      <c r="E17948" s="52"/>
    </row>
    <row r="17949" spans="5:5">
      <c r="E17949" s="52"/>
    </row>
    <row r="17950" spans="5:5">
      <c r="E17950" s="52"/>
    </row>
    <row r="17951" spans="5:5">
      <c r="E17951" s="52"/>
    </row>
    <row r="17952" spans="5:5">
      <c r="E17952" s="52"/>
    </row>
    <row r="17953" spans="5:5">
      <c r="E17953" s="52"/>
    </row>
    <row r="17954" spans="5:5">
      <c r="E17954" s="52"/>
    </row>
    <row r="17955" spans="5:5">
      <c r="E17955" s="52"/>
    </row>
    <row r="17956" spans="5:5">
      <c r="E17956" s="52"/>
    </row>
    <row r="17957" spans="5:5">
      <c r="E17957" s="52"/>
    </row>
    <row r="17958" spans="5:5">
      <c r="E17958" s="52"/>
    </row>
    <row r="17959" spans="5:5">
      <c r="E17959" s="52"/>
    </row>
    <row r="17960" spans="5:5">
      <c r="E17960" s="52"/>
    </row>
    <row r="17961" spans="5:5">
      <c r="E17961" s="52"/>
    </row>
    <row r="17962" spans="5:5">
      <c r="E17962" s="52"/>
    </row>
    <row r="17963" spans="5:5">
      <c r="E17963" s="52"/>
    </row>
    <row r="17964" spans="5:5">
      <c r="E17964" s="52"/>
    </row>
    <row r="17965" spans="5:5">
      <c r="E17965" s="52"/>
    </row>
    <row r="17966" spans="5:5">
      <c r="E17966" s="52"/>
    </row>
    <row r="17967" spans="5:5">
      <c r="E17967" s="52"/>
    </row>
    <row r="17968" spans="5:5">
      <c r="E17968" s="52"/>
    </row>
    <row r="17969" spans="5:5">
      <c r="E17969" s="52"/>
    </row>
    <row r="17970" spans="5:5">
      <c r="E17970" s="52"/>
    </row>
    <row r="17971" spans="5:5">
      <c r="E17971" s="52"/>
    </row>
    <row r="17972" spans="5:5">
      <c r="E17972" s="52"/>
    </row>
    <row r="17973" spans="5:5">
      <c r="E17973" s="52"/>
    </row>
    <row r="17974" spans="5:5">
      <c r="E17974" s="52"/>
    </row>
    <row r="17975" spans="5:5">
      <c r="E17975" s="52"/>
    </row>
    <row r="17976" spans="5:5">
      <c r="E17976" s="52"/>
    </row>
    <row r="17977" spans="5:5">
      <c r="E17977" s="52"/>
    </row>
    <row r="17978" spans="5:5">
      <c r="E17978" s="52"/>
    </row>
    <row r="17979" spans="5:5">
      <c r="E17979" s="52"/>
    </row>
    <row r="17980" spans="5:5">
      <c r="E17980" s="52"/>
    </row>
    <row r="17981" spans="5:5">
      <c r="E17981" s="52"/>
    </row>
    <row r="17982" spans="5:5">
      <c r="E17982" s="52"/>
    </row>
    <row r="17983" spans="5:5">
      <c r="E17983" s="52"/>
    </row>
    <row r="17984" spans="5:5">
      <c r="E17984" s="52"/>
    </row>
    <row r="17985" spans="5:5">
      <c r="E17985" s="52"/>
    </row>
    <row r="17986" spans="5:5">
      <c r="E17986" s="52"/>
    </row>
    <row r="17987" spans="5:5">
      <c r="E17987" s="52"/>
    </row>
    <row r="17988" spans="5:5">
      <c r="E17988" s="52"/>
    </row>
    <row r="17989" spans="5:5">
      <c r="E17989" s="52"/>
    </row>
    <row r="17990" spans="5:5">
      <c r="E17990" s="52"/>
    </row>
    <row r="17991" spans="5:5">
      <c r="E17991" s="52"/>
    </row>
    <row r="17992" spans="5:5">
      <c r="E17992" s="52"/>
    </row>
    <row r="17993" spans="5:5">
      <c r="E17993" s="52"/>
    </row>
    <row r="17994" spans="5:5">
      <c r="E17994" s="52"/>
    </row>
    <row r="17995" spans="5:5">
      <c r="E17995" s="52"/>
    </row>
    <row r="17996" spans="5:5">
      <c r="E17996" s="52"/>
    </row>
    <row r="17997" spans="5:5">
      <c r="E17997" s="52"/>
    </row>
    <row r="17998" spans="5:5">
      <c r="E17998" s="52"/>
    </row>
    <row r="17999" spans="5:5">
      <c r="E17999" s="52"/>
    </row>
    <row r="18000" spans="5:5">
      <c r="E18000" s="52"/>
    </row>
    <row r="18001" spans="5:5">
      <c r="E18001" s="52"/>
    </row>
    <row r="18002" spans="5:5">
      <c r="E18002" s="52"/>
    </row>
    <row r="18003" spans="5:5">
      <c r="E18003" s="52"/>
    </row>
    <row r="18004" spans="5:5">
      <c r="E18004" s="52"/>
    </row>
    <row r="18005" spans="5:5">
      <c r="E18005" s="52"/>
    </row>
    <row r="18006" spans="5:5">
      <c r="E18006" s="52"/>
    </row>
    <row r="18007" spans="5:5">
      <c r="E18007" s="52"/>
    </row>
    <row r="18008" spans="5:5">
      <c r="E18008" s="52"/>
    </row>
    <row r="18009" spans="5:5">
      <c r="E18009" s="52"/>
    </row>
    <row r="18010" spans="5:5">
      <c r="E18010" s="52"/>
    </row>
    <row r="18011" spans="5:5">
      <c r="E18011" s="52"/>
    </row>
    <row r="18012" spans="5:5">
      <c r="E18012" s="52"/>
    </row>
    <row r="18013" spans="5:5">
      <c r="E18013" s="52"/>
    </row>
    <row r="18014" spans="5:5">
      <c r="E18014" s="52"/>
    </row>
    <row r="18015" spans="5:5">
      <c r="E18015" s="52"/>
    </row>
    <row r="18016" spans="5:5">
      <c r="E18016" s="52"/>
    </row>
    <row r="18017" spans="5:5">
      <c r="E18017" s="52"/>
    </row>
    <row r="18018" spans="5:5">
      <c r="E18018" s="52"/>
    </row>
    <row r="18019" spans="5:5">
      <c r="E18019" s="52"/>
    </row>
    <row r="18020" spans="5:5">
      <c r="E18020" s="52"/>
    </row>
    <row r="18021" spans="5:5">
      <c r="E18021" s="52"/>
    </row>
    <row r="18022" spans="5:5">
      <c r="E18022" s="52"/>
    </row>
    <row r="18023" spans="5:5">
      <c r="E18023" s="52"/>
    </row>
    <row r="18024" spans="5:5">
      <c r="E18024" s="52"/>
    </row>
    <row r="18025" spans="5:5">
      <c r="E18025" s="52"/>
    </row>
    <row r="18026" spans="5:5">
      <c r="E18026" s="52"/>
    </row>
    <row r="18027" spans="5:5">
      <c r="E18027" s="52"/>
    </row>
    <row r="18028" spans="5:5">
      <c r="E18028" s="52"/>
    </row>
    <row r="18029" spans="5:5">
      <c r="E18029" s="52"/>
    </row>
    <row r="18030" spans="5:5">
      <c r="E18030" s="52"/>
    </row>
    <row r="18031" spans="5:5">
      <c r="E18031" s="52"/>
    </row>
    <row r="18032" spans="5:5">
      <c r="E18032" s="52"/>
    </row>
    <row r="18033" spans="5:5">
      <c r="E18033" s="52"/>
    </row>
    <row r="18034" spans="5:5">
      <c r="E18034" s="52"/>
    </row>
    <row r="18035" spans="5:5">
      <c r="E18035" s="52"/>
    </row>
    <row r="18036" spans="5:5">
      <c r="E18036" s="52"/>
    </row>
    <row r="18037" spans="5:5">
      <c r="E18037" s="52"/>
    </row>
    <row r="18038" spans="5:5">
      <c r="E18038" s="52"/>
    </row>
    <row r="18039" spans="5:5">
      <c r="E18039" s="52"/>
    </row>
    <row r="18040" spans="5:5">
      <c r="E18040" s="52"/>
    </row>
    <row r="18041" spans="5:5">
      <c r="E18041" s="52"/>
    </row>
    <row r="18042" spans="5:5">
      <c r="E18042" s="52"/>
    </row>
    <row r="18043" spans="5:5">
      <c r="E18043" s="52"/>
    </row>
    <row r="18044" spans="5:5">
      <c r="E18044" s="52"/>
    </row>
    <row r="18045" spans="5:5">
      <c r="E18045" s="52"/>
    </row>
    <row r="18046" spans="5:5">
      <c r="E18046" s="52"/>
    </row>
    <row r="18047" spans="5:5">
      <c r="E18047" s="52"/>
    </row>
    <row r="18048" spans="5:5">
      <c r="E18048" s="52"/>
    </row>
    <row r="18049" spans="5:5">
      <c r="E18049" s="52"/>
    </row>
    <row r="18050" spans="5:5">
      <c r="E18050" s="52"/>
    </row>
    <row r="18051" spans="5:5">
      <c r="E18051" s="52"/>
    </row>
    <row r="18052" spans="5:5">
      <c r="E18052" s="52"/>
    </row>
    <row r="18053" spans="5:5">
      <c r="E18053" s="52"/>
    </row>
    <row r="18054" spans="5:5">
      <c r="E18054" s="52"/>
    </row>
    <row r="18055" spans="5:5">
      <c r="E18055" s="52"/>
    </row>
    <row r="18056" spans="5:5">
      <c r="E18056" s="52"/>
    </row>
    <row r="18057" spans="5:5">
      <c r="E18057" s="52"/>
    </row>
    <row r="18058" spans="5:5">
      <c r="E18058" s="52"/>
    </row>
    <row r="18059" spans="5:5">
      <c r="E18059" s="52"/>
    </row>
    <row r="18060" spans="5:5">
      <c r="E18060" s="52"/>
    </row>
    <row r="18061" spans="5:5">
      <c r="E18061" s="52"/>
    </row>
    <row r="18062" spans="5:5">
      <c r="E18062" s="52"/>
    </row>
    <row r="18063" spans="5:5">
      <c r="E18063" s="52"/>
    </row>
    <row r="18064" spans="5:5">
      <c r="E18064" s="52"/>
    </row>
    <row r="18065" spans="5:5">
      <c r="E18065" s="52"/>
    </row>
    <row r="18066" spans="5:5">
      <c r="E18066" s="52"/>
    </row>
    <row r="18067" spans="5:5">
      <c r="E18067" s="52"/>
    </row>
    <row r="18068" spans="5:5">
      <c r="E18068" s="52"/>
    </row>
    <row r="18069" spans="5:5">
      <c r="E18069" s="52"/>
    </row>
    <row r="18070" spans="5:5">
      <c r="E18070" s="52"/>
    </row>
    <row r="18071" spans="5:5">
      <c r="E18071" s="52"/>
    </row>
    <row r="18072" spans="5:5">
      <c r="E18072" s="52"/>
    </row>
    <row r="18073" spans="5:5">
      <c r="E18073" s="52"/>
    </row>
    <row r="18074" spans="5:5">
      <c r="E18074" s="52"/>
    </row>
    <row r="18075" spans="5:5">
      <c r="E18075" s="52"/>
    </row>
    <row r="18076" spans="5:5">
      <c r="E18076" s="52"/>
    </row>
    <row r="18077" spans="5:5">
      <c r="E18077" s="52"/>
    </row>
    <row r="18078" spans="5:5">
      <c r="E18078" s="52"/>
    </row>
    <row r="18079" spans="5:5">
      <c r="E18079" s="52"/>
    </row>
    <row r="18080" spans="5:5">
      <c r="E18080" s="52"/>
    </row>
    <row r="18081" spans="5:5">
      <c r="E18081" s="52"/>
    </row>
    <row r="18082" spans="5:5">
      <c r="E18082" s="52"/>
    </row>
    <row r="18083" spans="5:5">
      <c r="E18083" s="52"/>
    </row>
    <row r="18084" spans="5:5">
      <c r="E18084" s="52"/>
    </row>
    <row r="18085" spans="5:5">
      <c r="E18085" s="52"/>
    </row>
    <row r="18086" spans="5:5">
      <c r="E18086" s="52"/>
    </row>
    <row r="18087" spans="5:5">
      <c r="E18087" s="52"/>
    </row>
    <row r="18088" spans="5:5">
      <c r="E18088" s="52"/>
    </row>
    <row r="18089" spans="5:5">
      <c r="E18089" s="52"/>
    </row>
    <row r="18090" spans="5:5">
      <c r="E18090" s="52"/>
    </row>
    <row r="18091" spans="5:5">
      <c r="E18091" s="52"/>
    </row>
    <row r="18092" spans="5:5">
      <c r="E18092" s="52"/>
    </row>
    <row r="18093" spans="5:5">
      <c r="E18093" s="52"/>
    </row>
    <row r="18094" spans="5:5">
      <c r="E18094" s="52"/>
    </row>
    <row r="18095" spans="5:5">
      <c r="E18095" s="52"/>
    </row>
    <row r="18096" spans="5:5">
      <c r="E18096" s="52"/>
    </row>
    <row r="18097" spans="5:5">
      <c r="E18097" s="52"/>
    </row>
    <row r="18098" spans="5:5">
      <c r="E18098" s="52"/>
    </row>
    <row r="18099" spans="5:5">
      <c r="E18099" s="52"/>
    </row>
    <row r="18100" spans="5:5">
      <c r="E18100" s="52"/>
    </row>
    <row r="18101" spans="5:5">
      <c r="E18101" s="52"/>
    </row>
    <row r="18102" spans="5:5">
      <c r="E18102" s="52"/>
    </row>
    <row r="18103" spans="5:5">
      <c r="E18103" s="52"/>
    </row>
    <row r="18104" spans="5:5">
      <c r="E18104" s="52"/>
    </row>
    <row r="18105" spans="5:5">
      <c r="E18105" s="52"/>
    </row>
    <row r="18106" spans="5:5">
      <c r="E18106" s="52"/>
    </row>
    <row r="18107" spans="5:5">
      <c r="E18107" s="52"/>
    </row>
    <row r="18108" spans="5:5">
      <c r="E18108" s="52"/>
    </row>
    <row r="18109" spans="5:5">
      <c r="E18109" s="52"/>
    </row>
    <row r="18110" spans="5:5">
      <c r="E18110" s="52"/>
    </row>
    <row r="18111" spans="5:5">
      <c r="E18111" s="52"/>
    </row>
    <row r="18112" spans="5:5">
      <c r="E18112" s="52"/>
    </row>
    <row r="18113" spans="5:5">
      <c r="E18113" s="52"/>
    </row>
    <row r="18114" spans="5:5">
      <c r="E18114" s="52"/>
    </row>
    <row r="18115" spans="5:5">
      <c r="E18115" s="52"/>
    </row>
    <row r="18116" spans="5:5">
      <c r="E18116" s="52"/>
    </row>
    <row r="18117" spans="5:5">
      <c r="E18117" s="52"/>
    </row>
    <row r="18118" spans="5:5">
      <c r="E18118" s="52"/>
    </row>
    <row r="18119" spans="5:5">
      <c r="E18119" s="52"/>
    </row>
    <row r="18120" spans="5:5">
      <c r="E18120" s="52"/>
    </row>
    <row r="18121" spans="5:5">
      <c r="E18121" s="52"/>
    </row>
    <row r="18122" spans="5:5">
      <c r="E18122" s="52"/>
    </row>
    <row r="18123" spans="5:5">
      <c r="E18123" s="52"/>
    </row>
    <row r="18124" spans="5:5">
      <c r="E18124" s="52"/>
    </row>
    <row r="18125" spans="5:5">
      <c r="E18125" s="52"/>
    </row>
    <row r="18126" spans="5:5">
      <c r="E18126" s="52"/>
    </row>
    <row r="18127" spans="5:5">
      <c r="E18127" s="52"/>
    </row>
    <row r="18128" spans="5:5">
      <c r="E18128" s="52"/>
    </row>
    <row r="18129" spans="5:5">
      <c r="E18129" s="52"/>
    </row>
    <row r="18130" spans="5:5">
      <c r="E18130" s="52"/>
    </row>
    <row r="18131" spans="5:5">
      <c r="E18131" s="52"/>
    </row>
    <row r="18132" spans="5:5">
      <c r="E18132" s="52"/>
    </row>
    <row r="18133" spans="5:5">
      <c r="E18133" s="52"/>
    </row>
    <row r="18134" spans="5:5">
      <c r="E18134" s="52"/>
    </row>
    <row r="18135" spans="5:5">
      <c r="E18135" s="52"/>
    </row>
    <row r="18136" spans="5:5">
      <c r="E18136" s="52"/>
    </row>
    <row r="18137" spans="5:5">
      <c r="E18137" s="52"/>
    </row>
    <row r="18138" spans="5:5">
      <c r="E18138" s="52"/>
    </row>
    <row r="18139" spans="5:5">
      <c r="E18139" s="52"/>
    </row>
    <row r="18140" spans="5:5">
      <c r="E18140" s="52"/>
    </row>
    <row r="18141" spans="5:5">
      <c r="E18141" s="52"/>
    </row>
    <row r="18142" spans="5:5">
      <c r="E18142" s="52"/>
    </row>
    <row r="18143" spans="5:5">
      <c r="E18143" s="52"/>
    </row>
    <row r="18144" spans="5:5">
      <c r="E18144" s="52"/>
    </row>
    <row r="18145" spans="5:5">
      <c r="E18145" s="52"/>
    </row>
    <row r="18146" spans="5:5">
      <c r="E18146" s="52"/>
    </row>
    <row r="18147" spans="5:5">
      <c r="E18147" s="52"/>
    </row>
    <row r="18148" spans="5:5">
      <c r="E18148" s="52"/>
    </row>
    <row r="18149" spans="5:5">
      <c r="E18149" s="52"/>
    </row>
    <row r="18150" spans="5:5">
      <c r="E18150" s="52"/>
    </row>
    <row r="18151" spans="5:5">
      <c r="E18151" s="52"/>
    </row>
    <row r="18152" spans="5:5">
      <c r="E18152" s="52"/>
    </row>
    <row r="18153" spans="5:5">
      <c r="E18153" s="52"/>
    </row>
    <row r="18154" spans="5:5">
      <c r="E18154" s="52"/>
    </row>
    <row r="18155" spans="5:5">
      <c r="E18155" s="52"/>
    </row>
    <row r="18156" spans="5:5">
      <c r="E18156" s="52"/>
    </row>
    <row r="18157" spans="5:5">
      <c r="E18157" s="52"/>
    </row>
    <row r="18158" spans="5:5">
      <c r="E18158" s="52"/>
    </row>
    <row r="18159" spans="5:5">
      <c r="E18159" s="52"/>
    </row>
    <row r="18160" spans="5:5">
      <c r="E18160" s="52"/>
    </row>
    <row r="18161" spans="5:5">
      <c r="E18161" s="52"/>
    </row>
    <row r="18162" spans="5:5">
      <c r="E18162" s="52"/>
    </row>
    <row r="18163" spans="5:5">
      <c r="E18163" s="52"/>
    </row>
    <row r="18164" spans="5:5">
      <c r="E18164" s="52"/>
    </row>
    <row r="18165" spans="5:5">
      <c r="E18165" s="52"/>
    </row>
    <row r="18166" spans="5:5">
      <c r="E18166" s="52"/>
    </row>
    <row r="18167" spans="5:5">
      <c r="E18167" s="52"/>
    </row>
    <row r="18168" spans="5:5">
      <c r="E18168" s="52"/>
    </row>
    <row r="18169" spans="5:5">
      <c r="E18169" s="52"/>
    </row>
    <row r="18170" spans="5:5">
      <c r="E18170" s="52"/>
    </row>
    <row r="18171" spans="5:5">
      <c r="E18171" s="52"/>
    </row>
    <row r="18172" spans="5:5">
      <c r="E18172" s="52"/>
    </row>
    <row r="18173" spans="5:5">
      <c r="E18173" s="52"/>
    </row>
    <row r="18174" spans="5:5">
      <c r="E18174" s="52"/>
    </row>
    <row r="18175" spans="5:5">
      <c r="E18175" s="52"/>
    </row>
    <row r="18176" spans="5:5">
      <c r="E18176" s="52"/>
    </row>
    <row r="18177" spans="5:5">
      <c r="E18177" s="52"/>
    </row>
    <row r="18178" spans="5:5">
      <c r="E18178" s="52"/>
    </row>
    <row r="18179" spans="5:5">
      <c r="E18179" s="52"/>
    </row>
    <row r="18180" spans="5:5">
      <c r="E18180" s="52"/>
    </row>
    <row r="18181" spans="5:5">
      <c r="E18181" s="52"/>
    </row>
    <row r="18182" spans="5:5">
      <c r="E18182" s="52"/>
    </row>
    <row r="18183" spans="5:5">
      <c r="E18183" s="52"/>
    </row>
    <row r="18184" spans="5:5">
      <c r="E18184" s="52"/>
    </row>
    <row r="18185" spans="5:5">
      <c r="E18185" s="52"/>
    </row>
    <row r="18186" spans="5:5">
      <c r="E18186" s="52"/>
    </row>
    <row r="18187" spans="5:5">
      <c r="E18187" s="52"/>
    </row>
    <row r="18188" spans="5:5">
      <c r="E18188" s="52"/>
    </row>
    <row r="18189" spans="5:5">
      <c r="E18189" s="52"/>
    </row>
    <row r="18190" spans="5:5">
      <c r="E18190" s="52"/>
    </row>
    <row r="18191" spans="5:5">
      <c r="E18191" s="52"/>
    </row>
    <row r="18192" spans="5:5">
      <c r="E18192" s="52"/>
    </row>
    <row r="18193" spans="5:5">
      <c r="E18193" s="52"/>
    </row>
    <row r="18194" spans="5:5">
      <c r="E18194" s="52"/>
    </row>
    <row r="18195" spans="5:5">
      <c r="E18195" s="52"/>
    </row>
    <row r="18196" spans="5:5">
      <c r="E18196" s="52"/>
    </row>
    <row r="18197" spans="5:5">
      <c r="E18197" s="52"/>
    </row>
    <row r="18198" spans="5:5">
      <c r="E18198" s="52"/>
    </row>
    <row r="18199" spans="5:5">
      <c r="E18199" s="52"/>
    </row>
    <row r="18200" spans="5:5">
      <c r="E18200" s="52"/>
    </row>
    <row r="18201" spans="5:5">
      <c r="E18201" s="52"/>
    </row>
    <row r="18202" spans="5:5">
      <c r="E18202" s="52"/>
    </row>
    <row r="18203" spans="5:5">
      <c r="E18203" s="52"/>
    </row>
    <row r="18204" spans="5:5">
      <c r="E18204" s="52"/>
    </row>
    <row r="18205" spans="5:5">
      <c r="E18205" s="52"/>
    </row>
    <row r="18206" spans="5:5">
      <c r="E18206" s="52"/>
    </row>
    <row r="18207" spans="5:5">
      <c r="E18207" s="52"/>
    </row>
    <row r="18208" spans="5:5">
      <c r="E18208" s="52"/>
    </row>
    <row r="18209" spans="5:5">
      <c r="E18209" s="52"/>
    </row>
    <row r="18210" spans="5:5">
      <c r="E18210" s="52"/>
    </row>
    <row r="18211" spans="5:5">
      <c r="E18211" s="52"/>
    </row>
    <row r="18212" spans="5:5">
      <c r="E18212" s="52"/>
    </row>
    <row r="18213" spans="5:5">
      <c r="E18213" s="52"/>
    </row>
    <row r="18214" spans="5:5">
      <c r="E18214" s="52"/>
    </row>
    <row r="18215" spans="5:5">
      <c r="E18215" s="52"/>
    </row>
    <row r="18216" spans="5:5">
      <c r="E18216" s="52"/>
    </row>
    <row r="18217" spans="5:5">
      <c r="E18217" s="52"/>
    </row>
    <row r="18218" spans="5:5">
      <c r="E18218" s="52"/>
    </row>
    <row r="18219" spans="5:5">
      <c r="E18219" s="52"/>
    </row>
    <row r="18220" spans="5:5">
      <c r="E18220" s="52"/>
    </row>
    <row r="18221" spans="5:5">
      <c r="E18221" s="52"/>
    </row>
    <row r="18222" spans="5:5">
      <c r="E18222" s="52"/>
    </row>
    <row r="18223" spans="5:5">
      <c r="E18223" s="52"/>
    </row>
    <row r="18224" spans="5:5">
      <c r="E18224" s="52"/>
    </row>
    <row r="18225" spans="5:5">
      <c r="E18225" s="52"/>
    </row>
    <row r="18226" spans="5:5">
      <c r="E18226" s="52"/>
    </row>
    <row r="18227" spans="5:5">
      <c r="E18227" s="52"/>
    </row>
    <row r="18228" spans="5:5">
      <c r="E18228" s="52"/>
    </row>
    <row r="18229" spans="5:5">
      <c r="E18229" s="52"/>
    </row>
    <row r="18230" spans="5:5">
      <c r="E18230" s="52"/>
    </row>
    <row r="18231" spans="5:5">
      <c r="E18231" s="52"/>
    </row>
    <row r="18232" spans="5:5">
      <c r="E18232" s="52"/>
    </row>
    <row r="18233" spans="5:5">
      <c r="E18233" s="52"/>
    </row>
    <row r="18234" spans="5:5">
      <c r="E18234" s="52"/>
    </row>
    <row r="18235" spans="5:5">
      <c r="E18235" s="52"/>
    </row>
    <row r="18236" spans="5:5">
      <c r="E18236" s="52"/>
    </row>
    <row r="18237" spans="5:5">
      <c r="E18237" s="52"/>
    </row>
    <row r="18238" spans="5:5">
      <c r="E18238" s="52"/>
    </row>
    <row r="18239" spans="5:5">
      <c r="E18239" s="52"/>
    </row>
    <row r="18240" spans="5:5">
      <c r="E18240" s="52"/>
    </row>
    <row r="18241" spans="5:5">
      <c r="E18241" s="52"/>
    </row>
    <row r="18242" spans="5:5">
      <c r="E18242" s="52"/>
    </row>
    <row r="18243" spans="5:5">
      <c r="E18243" s="52"/>
    </row>
    <row r="18244" spans="5:5">
      <c r="E18244" s="52"/>
    </row>
    <row r="18245" spans="5:5">
      <c r="E18245" s="52"/>
    </row>
    <row r="18246" spans="5:5">
      <c r="E18246" s="52"/>
    </row>
    <row r="18247" spans="5:5">
      <c r="E18247" s="52"/>
    </row>
    <row r="18248" spans="5:5">
      <c r="E18248" s="52"/>
    </row>
    <row r="18249" spans="5:5">
      <c r="E18249" s="52"/>
    </row>
    <row r="18250" spans="5:5">
      <c r="E18250" s="52"/>
    </row>
    <row r="18251" spans="5:5">
      <c r="E18251" s="52"/>
    </row>
    <row r="18252" spans="5:5">
      <c r="E18252" s="52"/>
    </row>
    <row r="18253" spans="5:5">
      <c r="E18253" s="52"/>
    </row>
    <row r="18254" spans="5:5">
      <c r="E18254" s="52"/>
    </row>
    <row r="18255" spans="5:5">
      <c r="E18255" s="52"/>
    </row>
    <row r="18256" spans="5:5">
      <c r="E18256" s="52"/>
    </row>
    <row r="18257" spans="5:5">
      <c r="E18257" s="52"/>
    </row>
    <row r="18258" spans="5:5">
      <c r="E18258" s="52"/>
    </row>
    <row r="18259" spans="5:5">
      <c r="E18259" s="52"/>
    </row>
    <row r="18260" spans="5:5">
      <c r="E18260" s="52"/>
    </row>
    <row r="18261" spans="5:5">
      <c r="E18261" s="52"/>
    </row>
    <row r="18262" spans="5:5">
      <c r="E18262" s="52"/>
    </row>
    <row r="18263" spans="5:5">
      <c r="E18263" s="52"/>
    </row>
    <row r="18264" spans="5:5">
      <c r="E18264" s="52"/>
    </row>
    <row r="18265" spans="5:5">
      <c r="E18265" s="52"/>
    </row>
    <row r="18266" spans="5:5">
      <c r="E18266" s="52"/>
    </row>
    <row r="18267" spans="5:5">
      <c r="E18267" s="52"/>
    </row>
    <row r="18268" spans="5:5">
      <c r="E18268" s="52"/>
    </row>
    <row r="18269" spans="5:5">
      <c r="E18269" s="52"/>
    </row>
    <row r="18270" spans="5:5">
      <c r="E18270" s="52"/>
    </row>
    <row r="18271" spans="5:5">
      <c r="E18271" s="52"/>
    </row>
    <row r="18272" spans="5:5">
      <c r="E18272" s="52"/>
    </row>
    <row r="18273" spans="5:5">
      <c r="E18273" s="52"/>
    </row>
    <row r="18274" spans="5:5">
      <c r="E18274" s="52"/>
    </row>
    <row r="18275" spans="5:5">
      <c r="E18275" s="52"/>
    </row>
    <row r="18276" spans="5:5">
      <c r="E18276" s="52"/>
    </row>
    <row r="18277" spans="5:5">
      <c r="E18277" s="52"/>
    </row>
    <row r="18278" spans="5:5">
      <c r="E18278" s="52"/>
    </row>
    <row r="18279" spans="5:5">
      <c r="E18279" s="52"/>
    </row>
    <row r="18280" spans="5:5">
      <c r="E18280" s="52"/>
    </row>
    <row r="18281" spans="5:5">
      <c r="E18281" s="52"/>
    </row>
    <row r="18282" spans="5:5">
      <c r="E18282" s="52"/>
    </row>
    <row r="18283" spans="5:5">
      <c r="E18283" s="52"/>
    </row>
    <row r="18284" spans="5:5">
      <c r="E18284" s="52"/>
    </row>
    <row r="18285" spans="5:5">
      <c r="E18285" s="52"/>
    </row>
    <row r="18286" spans="5:5">
      <c r="E18286" s="52"/>
    </row>
    <row r="18287" spans="5:5">
      <c r="E18287" s="52"/>
    </row>
    <row r="18288" spans="5:5">
      <c r="E18288" s="52"/>
    </row>
    <row r="18289" spans="5:5">
      <c r="E18289" s="52"/>
    </row>
    <row r="18290" spans="5:5">
      <c r="E18290" s="52"/>
    </row>
    <row r="18291" spans="5:5">
      <c r="E18291" s="52"/>
    </row>
    <row r="18292" spans="5:5">
      <c r="E18292" s="52"/>
    </row>
    <row r="18293" spans="5:5">
      <c r="E18293" s="52"/>
    </row>
    <row r="18294" spans="5:5">
      <c r="E18294" s="52"/>
    </row>
    <row r="18295" spans="5:5">
      <c r="E18295" s="52"/>
    </row>
    <row r="18296" spans="5:5">
      <c r="E18296" s="52"/>
    </row>
    <row r="18297" spans="5:5">
      <c r="E18297" s="52"/>
    </row>
    <row r="18298" spans="5:5">
      <c r="E18298" s="52"/>
    </row>
    <row r="18299" spans="5:5">
      <c r="E18299" s="52"/>
    </row>
    <row r="18300" spans="5:5">
      <c r="E18300" s="52"/>
    </row>
    <row r="18301" spans="5:5">
      <c r="E18301" s="52"/>
    </row>
    <row r="18302" spans="5:5">
      <c r="E18302" s="52"/>
    </row>
    <row r="18303" spans="5:5">
      <c r="E18303" s="52"/>
    </row>
    <row r="18304" spans="5:5">
      <c r="E18304" s="52"/>
    </row>
    <row r="18305" spans="5:5">
      <c r="E18305" s="52"/>
    </row>
    <row r="18306" spans="5:5">
      <c r="E18306" s="52"/>
    </row>
    <row r="18307" spans="5:5">
      <c r="E18307" s="52"/>
    </row>
    <row r="18308" spans="5:5">
      <c r="E18308" s="52"/>
    </row>
    <row r="18309" spans="5:5">
      <c r="E18309" s="52"/>
    </row>
    <row r="18310" spans="5:5">
      <c r="E18310" s="52"/>
    </row>
    <row r="18311" spans="5:5">
      <c r="E18311" s="52"/>
    </row>
    <row r="18312" spans="5:5">
      <c r="E18312" s="52"/>
    </row>
    <row r="18313" spans="5:5">
      <c r="E18313" s="52"/>
    </row>
    <row r="18314" spans="5:5">
      <c r="E18314" s="52"/>
    </row>
    <row r="18315" spans="5:5">
      <c r="E18315" s="52"/>
    </row>
    <row r="18316" spans="5:5">
      <c r="E18316" s="52"/>
    </row>
    <row r="18317" spans="5:5">
      <c r="E18317" s="52"/>
    </row>
    <row r="18318" spans="5:5">
      <c r="E18318" s="52"/>
    </row>
    <row r="18319" spans="5:5">
      <c r="E18319" s="52"/>
    </row>
    <row r="18320" spans="5:5">
      <c r="E18320" s="52"/>
    </row>
    <row r="18321" spans="5:5">
      <c r="E18321" s="52"/>
    </row>
    <row r="18322" spans="5:5">
      <c r="E18322" s="52"/>
    </row>
    <row r="18323" spans="5:5">
      <c r="E18323" s="52"/>
    </row>
    <row r="18324" spans="5:5">
      <c r="E18324" s="52"/>
    </row>
    <row r="18325" spans="5:5">
      <c r="E18325" s="52"/>
    </row>
    <row r="18326" spans="5:5">
      <c r="E18326" s="52"/>
    </row>
    <row r="18327" spans="5:5">
      <c r="E18327" s="52"/>
    </row>
    <row r="18328" spans="5:5">
      <c r="E18328" s="52"/>
    </row>
    <row r="18329" spans="5:5">
      <c r="E18329" s="52"/>
    </row>
    <row r="18330" spans="5:5">
      <c r="E18330" s="52"/>
    </row>
    <row r="18331" spans="5:5">
      <c r="E18331" s="52"/>
    </row>
    <row r="18332" spans="5:5">
      <c r="E18332" s="52"/>
    </row>
    <row r="18333" spans="5:5">
      <c r="E18333" s="52"/>
    </row>
    <row r="18334" spans="5:5">
      <c r="E18334" s="52"/>
    </row>
    <row r="18335" spans="5:5">
      <c r="E18335" s="52"/>
    </row>
    <row r="18336" spans="5:5">
      <c r="E18336" s="52"/>
    </row>
    <row r="18337" spans="5:5">
      <c r="E18337" s="52"/>
    </row>
    <row r="18338" spans="5:5">
      <c r="E18338" s="52"/>
    </row>
    <row r="18339" spans="5:5">
      <c r="E18339" s="52"/>
    </row>
    <row r="18340" spans="5:5">
      <c r="E18340" s="52"/>
    </row>
    <row r="18341" spans="5:5">
      <c r="E18341" s="52"/>
    </row>
    <row r="18342" spans="5:5">
      <c r="E18342" s="52"/>
    </row>
    <row r="18343" spans="5:5">
      <c r="E18343" s="52"/>
    </row>
    <row r="18344" spans="5:5">
      <c r="E18344" s="52"/>
    </row>
    <row r="18345" spans="5:5">
      <c r="E18345" s="52"/>
    </row>
    <row r="18346" spans="5:5">
      <c r="E18346" s="52"/>
    </row>
    <row r="18347" spans="5:5">
      <c r="E18347" s="52"/>
    </row>
    <row r="18348" spans="5:5">
      <c r="E18348" s="52"/>
    </row>
    <row r="18349" spans="5:5">
      <c r="E18349" s="52"/>
    </row>
    <row r="18350" spans="5:5">
      <c r="E18350" s="52"/>
    </row>
    <row r="18351" spans="5:5">
      <c r="E18351" s="52"/>
    </row>
    <row r="18352" spans="5:5">
      <c r="E18352" s="52"/>
    </row>
    <row r="18353" spans="5:5">
      <c r="E18353" s="52"/>
    </row>
    <row r="18354" spans="5:5">
      <c r="E18354" s="52"/>
    </row>
    <row r="18355" spans="5:5">
      <c r="E18355" s="52"/>
    </row>
    <row r="18356" spans="5:5">
      <c r="E18356" s="52"/>
    </row>
    <row r="18357" spans="5:5">
      <c r="E18357" s="52"/>
    </row>
    <row r="18358" spans="5:5">
      <c r="E18358" s="52"/>
    </row>
    <row r="18359" spans="5:5">
      <c r="E18359" s="52"/>
    </row>
    <row r="18360" spans="5:5">
      <c r="E18360" s="52"/>
    </row>
    <row r="18361" spans="5:5">
      <c r="E18361" s="52"/>
    </row>
    <row r="18362" spans="5:5">
      <c r="E18362" s="52"/>
    </row>
    <row r="18363" spans="5:5">
      <c r="E18363" s="52"/>
    </row>
    <row r="18364" spans="5:5">
      <c r="E18364" s="52"/>
    </row>
    <row r="18365" spans="5:5">
      <c r="E18365" s="52"/>
    </row>
    <row r="18366" spans="5:5">
      <c r="E18366" s="52"/>
    </row>
    <row r="18367" spans="5:5">
      <c r="E18367" s="52"/>
    </row>
    <row r="18368" spans="5:5">
      <c r="E18368" s="52"/>
    </row>
    <row r="18369" spans="5:5">
      <c r="E18369" s="52"/>
    </row>
    <row r="18370" spans="5:5">
      <c r="E18370" s="52"/>
    </row>
    <row r="18371" spans="5:5">
      <c r="E18371" s="52"/>
    </row>
    <row r="18372" spans="5:5">
      <c r="E18372" s="52"/>
    </row>
    <row r="18373" spans="5:5">
      <c r="E18373" s="52"/>
    </row>
    <row r="18374" spans="5:5">
      <c r="E18374" s="52"/>
    </row>
    <row r="18375" spans="5:5">
      <c r="E18375" s="52"/>
    </row>
    <row r="18376" spans="5:5">
      <c r="E18376" s="52"/>
    </row>
    <row r="18377" spans="5:5">
      <c r="E18377" s="52"/>
    </row>
    <row r="18378" spans="5:5">
      <c r="E18378" s="52"/>
    </row>
    <row r="18379" spans="5:5">
      <c r="E18379" s="52"/>
    </row>
    <row r="18380" spans="5:5">
      <c r="E18380" s="52"/>
    </row>
    <row r="18381" spans="5:5">
      <c r="E18381" s="52"/>
    </row>
    <row r="18382" spans="5:5">
      <c r="E18382" s="52"/>
    </row>
    <row r="18383" spans="5:5">
      <c r="E18383" s="52"/>
    </row>
    <row r="18384" spans="5:5">
      <c r="E18384" s="52"/>
    </row>
    <row r="18385" spans="5:5">
      <c r="E18385" s="52"/>
    </row>
    <row r="18386" spans="5:5">
      <c r="E18386" s="52"/>
    </row>
    <row r="18387" spans="5:5">
      <c r="E18387" s="52"/>
    </row>
    <row r="18388" spans="5:5">
      <c r="E18388" s="52"/>
    </row>
    <row r="18389" spans="5:5">
      <c r="E18389" s="52"/>
    </row>
    <row r="18390" spans="5:5">
      <c r="E18390" s="52"/>
    </row>
    <row r="18391" spans="5:5">
      <c r="E18391" s="52"/>
    </row>
    <row r="18392" spans="5:5">
      <c r="E18392" s="52"/>
    </row>
    <row r="18393" spans="5:5">
      <c r="E18393" s="52"/>
    </row>
    <row r="18394" spans="5:5">
      <c r="E18394" s="52"/>
    </row>
    <row r="18395" spans="5:5">
      <c r="E18395" s="52"/>
    </row>
    <row r="18396" spans="5:5">
      <c r="E18396" s="52"/>
    </row>
    <row r="18397" spans="5:5">
      <c r="E18397" s="52"/>
    </row>
    <row r="18398" spans="5:5">
      <c r="E18398" s="52"/>
    </row>
    <row r="18399" spans="5:5">
      <c r="E18399" s="52"/>
    </row>
    <row r="18400" spans="5:5">
      <c r="E18400" s="52"/>
    </row>
    <row r="18401" spans="5:5">
      <c r="E18401" s="52"/>
    </row>
    <row r="18402" spans="5:5">
      <c r="E18402" s="52"/>
    </row>
    <row r="18403" spans="5:5">
      <c r="E18403" s="52"/>
    </row>
    <row r="18404" spans="5:5">
      <c r="E18404" s="52"/>
    </row>
    <row r="18405" spans="5:5">
      <c r="E18405" s="52"/>
    </row>
    <row r="18406" spans="5:5">
      <c r="E18406" s="52"/>
    </row>
    <row r="18407" spans="5:5">
      <c r="E18407" s="52"/>
    </row>
    <row r="18408" spans="5:5">
      <c r="E18408" s="52"/>
    </row>
    <row r="18409" spans="5:5">
      <c r="E18409" s="52"/>
    </row>
    <row r="18410" spans="5:5">
      <c r="E18410" s="52"/>
    </row>
    <row r="18411" spans="5:5">
      <c r="E18411" s="52"/>
    </row>
    <row r="18412" spans="5:5">
      <c r="E18412" s="52"/>
    </row>
    <row r="18413" spans="5:5">
      <c r="E18413" s="52"/>
    </row>
    <row r="18414" spans="5:5">
      <c r="E18414" s="52"/>
    </row>
    <row r="18415" spans="5:5">
      <c r="E18415" s="52"/>
    </row>
    <row r="18416" spans="5:5">
      <c r="E18416" s="52"/>
    </row>
    <row r="18417" spans="5:5">
      <c r="E18417" s="52"/>
    </row>
    <row r="18418" spans="5:5">
      <c r="E18418" s="52"/>
    </row>
    <row r="18419" spans="5:5">
      <c r="E18419" s="52"/>
    </row>
    <row r="18420" spans="5:5">
      <c r="E18420" s="52"/>
    </row>
    <row r="18421" spans="5:5">
      <c r="E18421" s="52"/>
    </row>
    <row r="18422" spans="5:5">
      <c r="E18422" s="52"/>
    </row>
    <row r="18423" spans="5:5">
      <c r="E18423" s="52"/>
    </row>
    <row r="18424" spans="5:5">
      <c r="E18424" s="52"/>
    </row>
    <row r="18425" spans="5:5">
      <c r="E18425" s="52"/>
    </row>
    <row r="18426" spans="5:5">
      <c r="E18426" s="52"/>
    </row>
    <row r="18427" spans="5:5">
      <c r="E18427" s="52"/>
    </row>
    <row r="18428" spans="5:5">
      <c r="E18428" s="52"/>
    </row>
    <row r="18429" spans="5:5">
      <c r="E18429" s="52"/>
    </row>
    <row r="18430" spans="5:5">
      <c r="E18430" s="52"/>
    </row>
    <row r="18431" spans="5:5">
      <c r="E18431" s="52"/>
    </row>
    <row r="18432" spans="5:5">
      <c r="E18432" s="52"/>
    </row>
    <row r="18433" spans="5:5">
      <c r="E18433" s="52"/>
    </row>
    <row r="18434" spans="5:5">
      <c r="E18434" s="52"/>
    </row>
    <row r="18435" spans="5:5">
      <c r="E18435" s="52"/>
    </row>
    <row r="18436" spans="5:5">
      <c r="E18436" s="52"/>
    </row>
    <row r="18437" spans="5:5">
      <c r="E18437" s="52"/>
    </row>
    <row r="18438" spans="5:5">
      <c r="E18438" s="52"/>
    </row>
    <row r="18439" spans="5:5">
      <c r="E18439" s="52"/>
    </row>
    <row r="18440" spans="5:5">
      <c r="E18440" s="52"/>
    </row>
    <row r="18441" spans="5:5">
      <c r="E18441" s="52"/>
    </row>
    <row r="18442" spans="5:5">
      <c r="E18442" s="52"/>
    </row>
    <row r="18443" spans="5:5">
      <c r="E18443" s="52"/>
    </row>
    <row r="18444" spans="5:5">
      <c r="E18444" s="52"/>
    </row>
    <row r="18445" spans="5:5">
      <c r="E18445" s="52"/>
    </row>
    <row r="18446" spans="5:5">
      <c r="E18446" s="52"/>
    </row>
    <row r="18447" spans="5:5">
      <c r="E18447" s="52"/>
    </row>
    <row r="18448" spans="5:5">
      <c r="E18448" s="52"/>
    </row>
    <row r="18449" spans="5:5">
      <c r="E18449" s="52"/>
    </row>
    <row r="18450" spans="5:5">
      <c r="E18450" s="52"/>
    </row>
    <row r="18451" spans="5:5">
      <c r="E18451" s="52"/>
    </row>
    <row r="18452" spans="5:5">
      <c r="E18452" s="52"/>
    </row>
    <row r="18453" spans="5:5">
      <c r="E18453" s="52"/>
    </row>
    <row r="18454" spans="5:5">
      <c r="E18454" s="52"/>
    </row>
    <row r="18455" spans="5:5">
      <c r="E18455" s="52"/>
    </row>
    <row r="18456" spans="5:5">
      <c r="E18456" s="52"/>
    </row>
    <row r="18457" spans="5:5">
      <c r="E18457" s="52"/>
    </row>
    <row r="18458" spans="5:5">
      <c r="E18458" s="52"/>
    </row>
    <row r="18459" spans="5:5">
      <c r="E18459" s="52"/>
    </row>
    <row r="18460" spans="5:5">
      <c r="E18460" s="52"/>
    </row>
    <row r="18461" spans="5:5">
      <c r="E18461" s="52"/>
    </row>
    <row r="18462" spans="5:5">
      <c r="E18462" s="52"/>
    </row>
    <row r="18463" spans="5:5">
      <c r="E18463" s="52"/>
    </row>
    <row r="18464" spans="5:5">
      <c r="E18464" s="52"/>
    </row>
    <row r="18465" spans="5:5">
      <c r="E18465" s="52"/>
    </row>
    <row r="18466" spans="5:5">
      <c r="E18466" s="52"/>
    </row>
    <row r="18467" spans="5:5">
      <c r="E18467" s="52"/>
    </row>
    <row r="18468" spans="5:5">
      <c r="E18468" s="52"/>
    </row>
    <row r="18469" spans="5:5">
      <c r="E18469" s="52"/>
    </row>
    <row r="18470" spans="5:5">
      <c r="E18470" s="52"/>
    </row>
    <row r="18471" spans="5:5">
      <c r="E18471" s="52"/>
    </row>
    <row r="18472" spans="5:5">
      <c r="E18472" s="52"/>
    </row>
    <row r="18473" spans="5:5">
      <c r="E18473" s="52"/>
    </row>
    <row r="18474" spans="5:5">
      <c r="E18474" s="52"/>
    </row>
    <row r="18475" spans="5:5">
      <c r="E18475" s="52"/>
    </row>
    <row r="18476" spans="5:5">
      <c r="E18476" s="52"/>
    </row>
    <row r="18477" spans="5:5">
      <c r="E18477" s="52"/>
    </row>
    <row r="18478" spans="5:5">
      <c r="E18478" s="52"/>
    </row>
    <row r="18479" spans="5:5">
      <c r="E18479" s="52"/>
    </row>
    <row r="18480" spans="5:5">
      <c r="E18480" s="52"/>
    </row>
    <row r="18481" spans="5:5">
      <c r="E18481" s="52"/>
    </row>
    <row r="18482" spans="5:5">
      <c r="E18482" s="52"/>
    </row>
    <row r="18483" spans="5:5">
      <c r="E18483" s="52"/>
    </row>
    <row r="18484" spans="5:5">
      <c r="E18484" s="52"/>
    </row>
    <row r="18485" spans="5:5">
      <c r="E18485" s="52"/>
    </row>
    <row r="18486" spans="5:5">
      <c r="E18486" s="52"/>
    </row>
    <row r="18487" spans="5:5">
      <c r="E18487" s="52"/>
    </row>
    <row r="18488" spans="5:5">
      <c r="E18488" s="52"/>
    </row>
    <row r="18489" spans="5:5">
      <c r="E18489" s="52"/>
    </row>
    <row r="18490" spans="5:5">
      <c r="E18490" s="52"/>
    </row>
    <row r="18491" spans="5:5">
      <c r="E18491" s="52"/>
    </row>
    <row r="18492" spans="5:5">
      <c r="E18492" s="52"/>
    </row>
    <row r="18493" spans="5:5">
      <c r="E18493" s="52"/>
    </row>
    <row r="18494" spans="5:5">
      <c r="E18494" s="52"/>
    </row>
    <row r="18495" spans="5:5">
      <c r="E18495" s="52"/>
    </row>
    <row r="18496" spans="5:5">
      <c r="E18496" s="52"/>
    </row>
    <row r="18497" spans="5:5">
      <c r="E18497" s="52"/>
    </row>
    <row r="18498" spans="5:5">
      <c r="E18498" s="52"/>
    </row>
    <row r="18499" spans="5:5">
      <c r="E18499" s="52"/>
    </row>
    <row r="18500" spans="5:5">
      <c r="E18500" s="52"/>
    </row>
    <row r="18501" spans="5:5">
      <c r="E18501" s="52"/>
    </row>
    <row r="18502" spans="5:5">
      <c r="E18502" s="52"/>
    </row>
    <row r="18503" spans="5:5">
      <c r="E18503" s="52"/>
    </row>
    <row r="18504" spans="5:5">
      <c r="E18504" s="52"/>
    </row>
    <row r="18505" spans="5:5">
      <c r="E18505" s="52"/>
    </row>
    <row r="18506" spans="5:5">
      <c r="E18506" s="52"/>
    </row>
    <row r="18507" spans="5:5">
      <c r="E18507" s="52"/>
    </row>
    <row r="18508" spans="5:5">
      <c r="E18508" s="52"/>
    </row>
    <row r="18509" spans="5:5">
      <c r="E18509" s="52"/>
    </row>
    <row r="18510" spans="5:5">
      <c r="E18510" s="52"/>
    </row>
    <row r="18511" spans="5:5">
      <c r="E18511" s="52"/>
    </row>
    <row r="18512" spans="5:5">
      <c r="E18512" s="52"/>
    </row>
    <row r="18513" spans="5:5">
      <c r="E18513" s="52"/>
    </row>
    <row r="18514" spans="5:5">
      <c r="E18514" s="52"/>
    </row>
    <row r="18515" spans="5:5">
      <c r="E18515" s="52"/>
    </row>
    <row r="18516" spans="5:5">
      <c r="E18516" s="52"/>
    </row>
    <row r="18517" spans="5:5">
      <c r="E18517" s="52"/>
    </row>
    <row r="18518" spans="5:5">
      <c r="E18518" s="52"/>
    </row>
    <row r="18519" spans="5:5">
      <c r="E18519" s="52"/>
    </row>
    <row r="18520" spans="5:5">
      <c r="E18520" s="52"/>
    </row>
    <row r="18521" spans="5:5">
      <c r="E18521" s="52"/>
    </row>
    <row r="18522" spans="5:5">
      <c r="E18522" s="52"/>
    </row>
    <row r="18523" spans="5:5">
      <c r="E18523" s="52"/>
    </row>
    <row r="18524" spans="5:5">
      <c r="E18524" s="52"/>
    </row>
    <row r="18525" spans="5:5">
      <c r="E18525" s="52"/>
    </row>
    <row r="18526" spans="5:5">
      <c r="E18526" s="52"/>
    </row>
    <row r="18527" spans="5:5">
      <c r="E18527" s="52"/>
    </row>
    <row r="18528" spans="5:5">
      <c r="E18528" s="52"/>
    </row>
    <row r="18529" spans="5:5">
      <c r="E18529" s="52"/>
    </row>
    <row r="18530" spans="5:5">
      <c r="E18530" s="52"/>
    </row>
    <row r="18531" spans="5:5">
      <c r="E18531" s="52"/>
    </row>
    <row r="18532" spans="5:5">
      <c r="E18532" s="52"/>
    </row>
    <row r="18533" spans="5:5">
      <c r="E18533" s="52"/>
    </row>
    <row r="18534" spans="5:5">
      <c r="E18534" s="52"/>
    </row>
    <row r="18535" spans="5:5">
      <c r="E18535" s="52"/>
    </row>
    <row r="18536" spans="5:5">
      <c r="E18536" s="52"/>
    </row>
    <row r="18537" spans="5:5">
      <c r="E18537" s="52"/>
    </row>
    <row r="18538" spans="5:5">
      <c r="E18538" s="52"/>
    </row>
    <row r="18539" spans="5:5">
      <c r="E18539" s="52"/>
    </row>
    <row r="18540" spans="5:5">
      <c r="E18540" s="52"/>
    </row>
    <row r="18541" spans="5:5">
      <c r="E18541" s="52"/>
    </row>
    <row r="18542" spans="5:5">
      <c r="E18542" s="52"/>
    </row>
    <row r="18543" spans="5:5">
      <c r="E18543" s="52"/>
    </row>
    <row r="18544" spans="5:5">
      <c r="E18544" s="52"/>
    </row>
    <row r="18545" spans="5:5">
      <c r="E18545" s="52"/>
    </row>
    <row r="18546" spans="5:5">
      <c r="E18546" s="52"/>
    </row>
    <row r="18547" spans="5:5">
      <c r="E18547" s="52"/>
    </row>
    <row r="18548" spans="5:5">
      <c r="E18548" s="52"/>
    </row>
    <row r="18549" spans="5:5">
      <c r="E18549" s="52"/>
    </row>
    <row r="18550" spans="5:5">
      <c r="E18550" s="52"/>
    </row>
    <row r="18551" spans="5:5">
      <c r="E18551" s="52"/>
    </row>
    <row r="18552" spans="5:5">
      <c r="E18552" s="52"/>
    </row>
    <row r="18553" spans="5:5">
      <c r="E18553" s="52"/>
    </row>
    <row r="18554" spans="5:5">
      <c r="E18554" s="52"/>
    </row>
    <row r="18555" spans="5:5">
      <c r="E18555" s="52"/>
    </row>
    <row r="18556" spans="5:5">
      <c r="E18556" s="52"/>
    </row>
    <row r="18557" spans="5:5">
      <c r="E18557" s="52"/>
    </row>
    <row r="18558" spans="5:5">
      <c r="E18558" s="52"/>
    </row>
    <row r="18559" spans="5:5">
      <c r="E18559" s="52"/>
    </row>
    <row r="18560" spans="5:5">
      <c r="E18560" s="52"/>
    </row>
    <row r="18561" spans="5:5">
      <c r="E18561" s="52"/>
    </row>
    <row r="18562" spans="5:5">
      <c r="E18562" s="52"/>
    </row>
    <row r="18563" spans="5:5">
      <c r="E18563" s="52"/>
    </row>
    <row r="18564" spans="5:5">
      <c r="E18564" s="52"/>
    </row>
    <row r="18565" spans="5:5">
      <c r="E18565" s="52"/>
    </row>
    <row r="18566" spans="5:5">
      <c r="E18566" s="52"/>
    </row>
    <row r="18567" spans="5:5">
      <c r="E18567" s="52"/>
    </row>
    <row r="18568" spans="5:5">
      <c r="E18568" s="52"/>
    </row>
    <row r="18569" spans="5:5">
      <c r="E18569" s="52"/>
    </row>
    <row r="18570" spans="5:5">
      <c r="E18570" s="52"/>
    </row>
    <row r="18571" spans="5:5">
      <c r="E18571" s="52"/>
    </row>
    <row r="18572" spans="5:5">
      <c r="E18572" s="52"/>
    </row>
    <row r="18573" spans="5:5">
      <c r="E18573" s="52"/>
    </row>
    <row r="18574" spans="5:5">
      <c r="E18574" s="52"/>
    </row>
    <row r="18575" spans="5:5">
      <c r="E18575" s="52"/>
    </row>
    <row r="18576" spans="5:5">
      <c r="E18576" s="52"/>
    </row>
    <row r="18577" spans="5:5">
      <c r="E18577" s="52"/>
    </row>
    <row r="18578" spans="5:5">
      <c r="E18578" s="52"/>
    </row>
    <row r="18579" spans="5:5">
      <c r="E18579" s="52"/>
    </row>
    <row r="18580" spans="5:5">
      <c r="E18580" s="52"/>
    </row>
    <row r="18581" spans="5:5">
      <c r="E18581" s="52"/>
    </row>
    <row r="18582" spans="5:5">
      <c r="E18582" s="52"/>
    </row>
    <row r="18583" spans="5:5">
      <c r="E18583" s="52"/>
    </row>
    <row r="18584" spans="5:5">
      <c r="E18584" s="52"/>
    </row>
    <row r="18585" spans="5:5">
      <c r="E18585" s="52"/>
    </row>
    <row r="18586" spans="5:5">
      <c r="E18586" s="52"/>
    </row>
    <row r="18587" spans="5:5">
      <c r="E18587" s="52"/>
    </row>
    <row r="18588" spans="5:5">
      <c r="E18588" s="52"/>
    </row>
    <row r="18589" spans="5:5">
      <c r="E18589" s="52"/>
    </row>
    <row r="18590" spans="5:5">
      <c r="E18590" s="52"/>
    </row>
    <row r="18591" spans="5:5">
      <c r="E18591" s="52"/>
    </row>
    <row r="18592" spans="5:5">
      <c r="E18592" s="52"/>
    </row>
    <row r="18593" spans="5:5">
      <c r="E18593" s="52"/>
    </row>
    <row r="18594" spans="5:5">
      <c r="E18594" s="52"/>
    </row>
    <row r="18595" spans="5:5">
      <c r="E18595" s="52"/>
    </row>
    <row r="18596" spans="5:5">
      <c r="E18596" s="52"/>
    </row>
    <row r="18597" spans="5:5">
      <c r="E18597" s="52"/>
    </row>
    <row r="18598" spans="5:5">
      <c r="E18598" s="52"/>
    </row>
    <row r="18599" spans="5:5">
      <c r="E18599" s="52"/>
    </row>
    <row r="18600" spans="5:5">
      <c r="E18600" s="52"/>
    </row>
    <row r="18601" spans="5:5">
      <c r="E18601" s="52"/>
    </row>
    <row r="18602" spans="5:5">
      <c r="E18602" s="52"/>
    </row>
    <row r="18603" spans="5:5">
      <c r="E18603" s="52"/>
    </row>
    <row r="18604" spans="5:5">
      <c r="E18604" s="52"/>
    </row>
    <row r="18605" spans="5:5">
      <c r="E18605" s="52"/>
    </row>
    <row r="18606" spans="5:5">
      <c r="E18606" s="52"/>
    </row>
    <row r="18607" spans="5:5">
      <c r="E18607" s="52"/>
    </row>
    <row r="18608" spans="5:5">
      <c r="E18608" s="52"/>
    </row>
    <row r="18609" spans="5:5">
      <c r="E18609" s="52"/>
    </row>
    <row r="18610" spans="5:5">
      <c r="E18610" s="52"/>
    </row>
    <row r="18611" spans="5:5">
      <c r="E18611" s="52"/>
    </row>
    <row r="18612" spans="5:5">
      <c r="E18612" s="52"/>
    </row>
    <row r="18613" spans="5:5">
      <c r="E18613" s="52"/>
    </row>
    <row r="18614" spans="5:5">
      <c r="E18614" s="52"/>
    </row>
    <row r="18615" spans="5:5">
      <c r="E18615" s="52"/>
    </row>
    <row r="18616" spans="5:5">
      <c r="E18616" s="52"/>
    </row>
    <row r="18617" spans="5:5">
      <c r="E18617" s="52"/>
    </row>
    <row r="18618" spans="5:5">
      <c r="E18618" s="52"/>
    </row>
    <row r="18619" spans="5:5">
      <c r="E18619" s="52"/>
    </row>
    <row r="18620" spans="5:5">
      <c r="E18620" s="52"/>
    </row>
    <row r="18621" spans="5:5">
      <c r="E18621" s="52"/>
    </row>
    <row r="18622" spans="5:5">
      <c r="E18622" s="52"/>
    </row>
    <row r="18623" spans="5:5">
      <c r="E18623" s="52"/>
    </row>
    <row r="18624" spans="5:5">
      <c r="E18624" s="52"/>
    </row>
    <row r="18625" spans="5:5">
      <c r="E18625" s="52"/>
    </row>
    <row r="18626" spans="5:5">
      <c r="E18626" s="52"/>
    </row>
    <row r="18627" spans="5:5">
      <c r="E18627" s="52"/>
    </row>
    <row r="18628" spans="5:5">
      <c r="E18628" s="52"/>
    </row>
    <row r="18629" spans="5:5">
      <c r="E18629" s="52"/>
    </row>
    <row r="18630" spans="5:5">
      <c r="E18630" s="52"/>
    </row>
    <row r="18631" spans="5:5">
      <c r="E18631" s="52"/>
    </row>
    <row r="18632" spans="5:5">
      <c r="E18632" s="52"/>
    </row>
    <row r="18633" spans="5:5">
      <c r="E18633" s="52"/>
    </row>
    <row r="18634" spans="5:5">
      <c r="E18634" s="52"/>
    </row>
    <row r="18635" spans="5:5">
      <c r="E18635" s="52"/>
    </row>
    <row r="18636" spans="5:5">
      <c r="E18636" s="52"/>
    </row>
    <row r="18637" spans="5:5">
      <c r="E18637" s="52"/>
    </row>
    <row r="18638" spans="5:5">
      <c r="E18638" s="52"/>
    </row>
    <row r="18639" spans="5:5">
      <c r="E18639" s="52"/>
    </row>
    <row r="18640" spans="5:5">
      <c r="E18640" s="52"/>
    </row>
    <row r="18641" spans="5:5">
      <c r="E18641" s="52"/>
    </row>
    <row r="18642" spans="5:5">
      <c r="E18642" s="52"/>
    </row>
    <row r="18643" spans="5:5">
      <c r="E18643" s="52"/>
    </row>
    <row r="18644" spans="5:5">
      <c r="E18644" s="52"/>
    </row>
    <row r="18645" spans="5:5">
      <c r="E18645" s="52"/>
    </row>
    <row r="18646" spans="5:5">
      <c r="E18646" s="52"/>
    </row>
    <row r="18647" spans="5:5">
      <c r="E18647" s="52"/>
    </row>
    <row r="18648" spans="5:5">
      <c r="E18648" s="52"/>
    </row>
    <row r="18649" spans="5:5">
      <c r="E18649" s="52"/>
    </row>
    <row r="18650" spans="5:5">
      <c r="E18650" s="52"/>
    </row>
    <row r="18651" spans="5:5">
      <c r="E18651" s="52"/>
    </row>
    <row r="18652" spans="5:5">
      <c r="E18652" s="52"/>
    </row>
    <row r="18653" spans="5:5">
      <c r="E18653" s="52"/>
    </row>
    <row r="18654" spans="5:5">
      <c r="E18654" s="52"/>
    </row>
    <row r="18655" spans="5:5">
      <c r="E18655" s="52"/>
    </row>
    <row r="18656" spans="5:5">
      <c r="E18656" s="52"/>
    </row>
    <row r="18657" spans="5:5">
      <c r="E18657" s="52"/>
    </row>
    <row r="18658" spans="5:5">
      <c r="E18658" s="52"/>
    </row>
    <row r="18659" spans="5:5">
      <c r="E18659" s="52"/>
    </row>
    <row r="18660" spans="5:5">
      <c r="E18660" s="52"/>
    </row>
    <row r="18661" spans="5:5">
      <c r="E18661" s="52"/>
    </row>
    <row r="18662" spans="5:5">
      <c r="E18662" s="52"/>
    </row>
    <row r="18663" spans="5:5">
      <c r="E18663" s="52"/>
    </row>
    <row r="18664" spans="5:5">
      <c r="E18664" s="52"/>
    </row>
    <row r="18665" spans="5:5">
      <c r="E18665" s="52"/>
    </row>
    <row r="18666" spans="5:5">
      <c r="E18666" s="52"/>
    </row>
    <row r="18667" spans="5:5">
      <c r="E18667" s="52"/>
    </row>
    <row r="18668" spans="5:5">
      <c r="E18668" s="52"/>
    </row>
    <row r="18669" spans="5:5">
      <c r="E18669" s="52"/>
    </row>
    <row r="18670" spans="5:5">
      <c r="E18670" s="52"/>
    </row>
    <row r="18671" spans="5:5">
      <c r="E18671" s="52"/>
    </row>
    <row r="18672" spans="5:5">
      <c r="E18672" s="52"/>
    </row>
    <row r="18673" spans="5:5">
      <c r="E18673" s="52"/>
    </row>
    <row r="18674" spans="5:5">
      <c r="E18674" s="52"/>
    </row>
    <row r="18675" spans="5:5">
      <c r="E18675" s="52"/>
    </row>
    <row r="18676" spans="5:5">
      <c r="E18676" s="52"/>
    </row>
    <row r="18677" spans="5:5">
      <c r="E18677" s="52"/>
    </row>
    <row r="18678" spans="5:5">
      <c r="E18678" s="52"/>
    </row>
    <row r="18679" spans="5:5">
      <c r="E18679" s="52"/>
    </row>
    <row r="18680" spans="5:5">
      <c r="E18680" s="52"/>
    </row>
    <row r="18681" spans="5:5">
      <c r="E18681" s="52"/>
    </row>
    <row r="18682" spans="5:5">
      <c r="E18682" s="52"/>
    </row>
    <row r="18683" spans="5:5">
      <c r="E18683" s="52"/>
    </row>
    <row r="18684" spans="5:5">
      <c r="E18684" s="52"/>
    </row>
    <row r="18685" spans="5:5">
      <c r="E18685" s="52"/>
    </row>
    <row r="18686" spans="5:5">
      <c r="E18686" s="52"/>
    </row>
    <row r="18687" spans="5:5">
      <c r="E18687" s="52"/>
    </row>
    <row r="18688" spans="5:5">
      <c r="E18688" s="52"/>
    </row>
    <row r="18689" spans="5:5">
      <c r="E18689" s="52"/>
    </row>
    <row r="18690" spans="5:5">
      <c r="E18690" s="52"/>
    </row>
    <row r="18691" spans="5:5">
      <c r="E18691" s="52"/>
    </row>
    <row r="18692" spans="5:5">
      <c r="E18692" s="52"/>
    </row>
    <row r="18693" spans="5:5">
      <c r="E18693" s="52"/>
    </row>
    <row r="18694" spans="5:5">
      <c r="E18694" s="52"/>
    </row>
    <row r="18695" spans="5:5">
      <c r="E18695" s="52"/>
    </row>
    <row r="18696" spans="5:5">
      <c r="E18696" s="52"/>
    </row>
    <row r="18697" spans="5:5">
      <c r="E18697" s="52"/>
    </row>
    <row r="18698" spans="5:5">
      <c r="E18698" s="52"/>
    </row>
    <row r="18699" spans="5:5">
      <c r="E18699" s="52"/>
    </row>
    <row r="18700" spans="5:5">
      <c r="E18700" s="52"/>
    </row>
    <row r="18701" spans="5:5">
      <c r="E18701" s="52"/>
    </row>
    <row r="18702" spans="5:5">
      <c r="E18702" s="52"/>
    </row>
    <row r="18703" spans="5:5">
      <c r="E18703" s="52"/>
    </row>
    <row r="18704" spans="5:5">
      <c r="E18704" s="52"/>
    </row>
    <row r="18705" spans="5:5">
      <c r="E18705" s="52"/>
    </row>
    <row r="18706" spans="5:5">
      <c r="E18706" s="52"/>
    </row>
    <row r="18707" spans="5:5">
      <c r="E18707" s="52"/>
    </row>
    <row r="18708" spans="5:5">
      <c r="E18708" s="52"/>
    </row>
    <row r="18709" spans="5:5">
      <c r="E18709" s="52"/>
    </row>
    <row r="18710" spans="5:5">
      <c r="E18710" s="52"/>
    </row>
    <row r="18711" spans="5:5">
      <c r="E18711" s="52"/>
    </row>
    <row r="18712" spans="5:5">
      <c r="E18712" s="52"/>
    </row>
    <row r="18713" spans="5:5">
      <c r="E18713" s="52"/>
    </row>
    <row r="18714" spans="5:5">
      <c r="E18714" s="52"/>
    </row>
    <row r="18715" spans="5:5">
      <c r="E18715" s="52"/>
    </row>
    <row r="18716" spans="5:5">
      <c r="E18716" s="52"/>
    </row>
    <row r="18717" spans="5:5">
      <c r="E18717" s="52"/>
    </row>
    <row r="18718" spans="5:5">
      <c r="E18718" s="52"/>
    </row>
    <row r="18719" spans="5:5">
      <c r="E18719" s="52"/>
    </row>
    <row r="18720" spans="5:5">
      <c r="E18720" s="52"/>
    </row>
    <row r="18721" spans="5:5">
      <c r="E18721" s="52"/>
    </row>
    <row r="18722" spans="5:5">
      <c r="E18722" s="52"/>
    </row>
    <row r="18723" spans="5:5">
      <c r="E18723" s="52"/>
    </row>
    <row r="18724" spans="5:5">
      <c r="E18724" s="52"/>
    </row>
    <row r="18725" spans="5:5">
      <c r="E18725" s="52"/>
    </row>
    <row r="18726" spans="5:5">
      <c r="E18726" s="52"/>
    </row>
    <row r="18727" spans="5:5">
      <c r="E18727" s="52"/>
    </row>
    <row r="18728" spans="5:5">
      <c r="E18728" s="52"/>
    </row>
    <row r="18729" spans="5:5">
      <c r="E18729" s="52"/>
    </row>
    <row r="18730" spans="5:5">
      <c r="E18730" s="52"/>
    </row>
    <row r="18731" spans="5:5">
      <c r="E18731" s="52"/>
    </row>
    <row r="18732" spans="5:5">
      <c r="E18732" s="52"/>
    </row>
    <row r="18733" spans="5:5">
      <c r="E18733" s="52"/>
    </row>
    <row r="18734" spans="5:5">
      <c r="E18734" s="52"/>
    </row>
    <row r="18735" spans="5:5">
      <c r="E18735" s="52"/>
    </row>
    <row r="18736" spans="5:5">
      <c r="E18736" s="52"/>
    </row>
    <row r="18737" spans="5:5">
      <c r="E18737" s="52"/>
    </row>
    <row r="18738" spans="5:5">
      <c r="E18738" s="52"/>
    </row>
    <row r="18739" spans="5:5">
      <c r="E18739" s="52"/>
    </row>
    <row r="18740" spans="5:5">
      <c r="E18740" s="52"/>
    </row>
    <row r="18741" spans="5:5">
      <c r="E18741" s="52"/>
    </row>
    <row r="18742" spans="5:5">
      <c r="E18742" s="52"/>
    </row>
    <row r="18743" spans="5:5">
      <c r="E18743" s="52"/>
    </row>
    <row r="18744" spans="5:5">
      <c r="E18744" s="52"/>
    </row>
    <row r="18745" spans="5:5">
      <c r="E18745" s="52"/>
    </row>
    <row r="18746" spans="5:5">
      <c r="E18746" s="52"/>
    </row>
    <row r="18747" spans="5:5">
      <c r="E18747" s="52"/>
    </row>
    <row r="18748" spans="5:5">
      <c r="E18748" s="52"/>
    </row>
    <row r="18749" spans="5:5">
      <c r="E18749" s="52"/>
    </row>
    <row r="18750" spans="5:5">
      <c r="E18750" s="52"/>
    </row>
    <row r="18751" spans="5:5">
      <c r="E18751" s="52"/>
    </row>
    <row r="18752" spans="5:5">
      <c r="E18752" s="52"/>
    </row>
    <row r="18753" spans="5:5">
      <c r="E18753" s="52"/>
    </row>
    <row r="18754" spans="5:5">
      <c r="E18754" s="52"/>
    </row>
    <row r="18755" spans="5:5">
      <c r="E18755" s="52"/>
    </row>
    <row r="18756" spans="5:5">
      <c r="E18756" s="52"/>
    </row>
    <row r="18757" spans="5:5">
      <c r="E18757" s="52"/>
    </row>
    <row r="18758" spans="5:5">
      <c r="E18758" s="52"/>
    </row>
    <row r="18759" spans="5:5">
      <c r="E18759" s="52"/>
    </row>
    <row r="18760" spans="5:5">
      <c r="E18760" s="52"/>
    </row>
    <row r="18761" spans="5:5">
      <c r="E18761" s="52"/>
    </row>
    <row r="18762" spans="5:5">
      <c r="E18762" s="52"/>
    </row>
    <row r="18763" spans="5:5">
      <c r="E18763" s="52"/>
    </row>
    <row r="18764" spans="5:5">
      <c r="E18764" s="52"/>
    </row>
    <row r="18765" spans="5:5">
      <c r="E18765" s="52"/>
    </row>
    <row r="18766" spans="5:5">
      <c r="E18766" s="52"/>
    </row>
    <row r="18767" spans="5:5">
      <c r="E18767" s="52"/>
    </row>
    <row r="18768" spans="5:5">
      <c r="E18768" s="52"/>
    </row>
    <row r="18769" spans="5:5">
      <c r="E18769" s="52"/>
    </row>
    <row r="18770" spans="5:5">
      <c r="E18770" s="52"/>
    </row>
    <row r="18771" spans="5:5">
      <c r="E18771" s="52"/>
    </row>
    <row r="18772" spans="5:5">
      <c r="E18772" s="52"/>
    </row>
    <row r="18773" spans="5:5">
      <c r="E18773" s="52"/>
    </row>
    <row r="18774" spans="5:5">
      <c r="E18774" s="52"/>
    </row>
    <row r="18775" spans="5:5">
      <c r="E18775" s="52"/>
    </row>
    <row r="18776" spans="5:5">
      <c r="E18776" s="52"/>
    </row>
    <row r="18777" spans="5:5">
      <c r="E18777" s="52"/>
    </row>
    <row r="18778" spans="5:5">
      <c r="E18778" s="52"/>
    </row>
    <row r="18779" spans="5:5">
      <c r="E18779" s="52"/>
    </row>
    <row r="18780" spans="5:5">
      <c r="E18780" s="52"/>
    </row>
    <row r="18781" spans="5:5">
      <c r="E18781" s="52"/>
    </row>
    <row r="18782" spans="5:5">
      <c r="E18782" s="52"/>
    </row>
    <row r="18783" spans="5:5">
      <c r="E18783" s="52"/>
    </row>
    <row r="18784" spans="5:5">
      <c r="E18784" s="52"/>
    </row>
    <row r="18785" spans="5:5">
      <c r="E18785" s="52"/>
    </row>
    <row r="18786" spans="5:5">
      <c r="E18786" s="52"/>
    </row>
    <row r="18787" spans="5:5">
      <c r="E18787" s="52"/>
    </row>
    <row r="18788" spans="5:5">
      <c r="E18788" s="52"/>
    </row>
    <row r="18789" spans="5:5">
      <c r="E18789" s="52"/>
    </row>
    <row r="18790" spans="5:5">
      <c r="E18790" s="52"/>
    </row>
    <row r="18791" spans="5:5">
      <c r="E18791" s="52"/>
    </row>
    <row r="18792" spans="5:5">
      <c r="E18792" s="52"/>
    </row>
    <row r="18793" spans="5:5">
      <c r="E18793" s="52"/>
    </row>
    <row r="18794" spans="5:5">
      <c r="E18794" s="52"/>
    </row>
    <row r="18795" spans="5:5">
      <c r="E18795" s="52"/>
    </row>
    <row r="18796" spans="5:5">
      <c r="E18796" s="52"/>
    </row>
    <row r="18797" spans="5:5">
      <c r="E18797" s="52"/>
    </row>
    <row r="18798" spans="5:5">
      <c r="E18798" s="52"/>
    </row>
    <row r="18799" spans="5:5">
      <c r="E18799" s="52"/>
    </row>
    <row r="18800" spans="5:5">
      <c r="E18800" s="52"/>
    </row>
    <row r="18801" spans="5:5">
      <c r="E18801" s="52"/>
    </row>
    <row r="18802" spans="5:5">
      <c r="E18802" s="52"/>
    </row>
    <row r="18803" spans="5:5">
      <c r="E18803" s="52"/>
    </row>
    <row r="18804" spans="5:5">
      <c r="E18804" s="52"/>
    </row>
    <row r="18805" spans="5:5">
      <c r="E18805" s="52"/>
    </row>
    <row r="18806" spans="5:5">
      <c r="E18806" s="52"/>
    </row>
    <row r="18807" spans="5:5">
      <c r="E18807" s="52"/>
    </row>
    <row r="18808" spans="5:5">
      <c r="E18808" s="52"/>
    </row>
    <row r="18809" spans="5:5">
      <c r="E18809" s="52"/>
    </row>
    <row r="18810" spans="5:5">
      <c r="E18810" s="52"/>
    </row>
    <row r="18811" spans="5:5">
      <c r="E18811" s="52"/>
    </row>
    <row r="18812" spans="5:5">
      <c r="E18812" s="52"/>
    </row>
    <row r="18813" spans="5:5">
      <c r="E18813" s="52"/>
    </row>
    <row r="18814" spans="5:5">
      <c r="E18814" s="52"/>
    </row>
    <row r="18815" spans="5:5">
      <c r="E18815" s="52"/>
    </row>
    <row r="18816" spans="5:5">
      <c r="E18816" s="52"/>
    </row>
    <row r="18817" spans="5:5">
      <c r="E18817" s="52"/>
    </row>
    <row r="18818" spans="5:5">
      <c r="E18818" s="52"/>
    </row>
    <row r="18819" spans="5:5">
      <c r="E18819" s="52"/>
    </row>
    <row r="18820" spans="5:5">
      <c r="E18820" s="52"/>
    </row>
    <row r="18821" spans="5:5">
      <c r="E18821" s="52"/>
    </row>
    <row r="18822" spans="5:5">
      <c r="E18822" s="52"/>
    </row>
    <row r="18823" spans="5:5">
      <c r="E18823" s="52"/>
    </row>
    <row r="18824" spans="5:5">
      <c r="E18824" s="52"/>
    </row>
    <row r="18825" spans="5:5">
      <c r="E18825" s="52"/>
    </row>
    <row r="18826" spans="5:5">
      <c r="E18826" s="52"/>
    </row>
    <row r="18827" spans="5:5">
      <c r="E18827" s="52"/>
    </row>
    <row r="18828" spans="5:5">
      <c r="E18828" s="52"/>
    </row>
    <row r="18829" spans="5:5">
      <c r="E18829" s="52"/>
    </row>
    <row r="18830" spans="5:5">
      <c r="E18830" s="52"/>
    </row>
    <row r="18831" spans="5:5">
      <c r="E18831" s="52"/>
    </row>
    <row r="18832" spans="5:5">
      <c r="E18832" s="52"/>
    </row>
    <row r="18833" spans="5:5">
      <c r="E18833" s="52"/>
    </row>
    <row r="18834" spans="5:5">
      <c r="E18834" s="52"/>
    </row>
    <row r="18835" spans="5:5">
      <c r="E18835" s="52"/>
    </row>
    <row r="18836" spans="5:5">
      <c r="E18836" s="52"/>
    </row>
    <row r="18837" spans="5:5">
      <c r="E18837" s="52"/>
    </row>
    <row r="18838" spans="5:5">
      <c r="E18838" s="52"/>
    </row>
    <row r="18839" spans="5:5">
      <c r="E18839" s="52"/>
    </row>
    <row r="18840" spans="5:5">
      <c r="E18840" s="52"/>
    </row>
    <row r="18841" spans="5:5">
      <c r="E18841" s="52"/>
    </row>
    <row r="18842" spans="5:5">
      <c r="E18842" s="52"/>
    </row>
    <row r="18843" spans="5:5">
      <c r="E18843" s="52"/>
    </row>
    <row r="18844" spans="5:5">
      <c r="E18844" s="52"/>
    </row>
    <row r="18845" spans="5:5">
      <c r="E18845" s="52"/>
    </row>
    <row r="18846" spans="5:5">
      <c r="E18846" s="52"/>
    </row>
    <row r="18847" spans="5:5">
      <c r="E18847" s="52"/>
    </row>
    <row r="18848" spans="5:5">
      <c r="E18848" s="52"/>
    </row>
    <row r="18849" spans="5:5">
      <c r="E18849" s="52"/>
    </row>
    <row r="18850" spans="5:5">
      <c r="E18850" s="52"/>
    </row>
    <row r="18851" spans="5:5">
      <c r="E18851" s="52"/>
    </row>
    <row r="18852" spans="5:5">
      <c r="E18852" s="52"/>
    </row>
    <row r="18853" spans="5:5">
      <c r="E18853" s="52"/>
    </row>
    <row r="18854" spans="5:5">
      <c r="E18854" s="52"/>
    </row>
    <row r="18855" spans="5:5">
      <c r="E18855" s="52"/>
    </row>
    <row r="18856" spans="5:5">
      <c r="E18856" s="52"/>
    </row>
    <row r="18857" spans="5:5">
      <c r="E18857" s="52"/>
    </row>
    <row r="18858" spans="5:5">
      <c r="E18858" s="52"/>
    </row>
    <row r="18859" spans="5:5">
      <c r="E18859" s="52"/>
    </row>
    <row r="18860" spans="5:5">
      <c r="E18860" s="52"/>
    </row>
    <row r="18861" spans="5:5">
      <c r="E18861" s="52"/>
    </row>
    <row r="18862" spans="5:5">
      <c r="E18862" s="52"/>
    </row>
    <row r="18863" spans="5:5">
      <c r="E18863" s="52"/>
    </row>
    <row r="18864" spans="5:5">
      <c r="E18864" s="52"/>
    </row>
    <row r="18865" spans="5:5">
      <c r="E18865" s="52"/>
    </row>
    <row r="18866" spans="5:5">
      <c r="E18866" s="52"/>
    </row>
    <row r="18867" spans="5:5">
      <c r="E18867" s="52"/>
    </row>
    <row r="18868" spans="5:5">
      <c r="E18868" s="52"/>
    </row>
    <row r="18869" spans="5:5">
      <c r="E18869" s="52"/>
    </row>
    <row r="18870" spans="5:5">
      <c r="E18870" s="52"/>
    </row>
    <row r="18871" spans="5:5">
      <c r="E18871" s="52"/>
    </row>
    <row r="18872" spans="5:5">
      <c r="E18872" s="52"/>
    </row>
    <row r="18873" spans="5:5">
      <c r="E18873" s="52"/>
    </row>
    <row r="18874" spans="5:5">
      <c r="E18874" s="52"/>
    </row>
    <row r="18875" spans="5:5">
      <c r="E18875" s="52"/>
    </row>
    <row r="18876" spans="5:5">
      <c r="E18876" s="52"/>
    </row>
    <row r="18877" spans="5:5">
      <c r="E18877" s="52"/>
    </row>
    <row r="18878" spans="5:5">
      <c r="E18878" s="52"/>
    </row>
    <row r="18879" spans="5:5">
      <c r="E18879" s="52"/>
    </row>
    <row r="18880" spans="5:5">
      <c r="E18880" s="52"/>
    </row>
    <row r="18881" spans="5:5">
      <c r="E18881" s="52"/>
    </row>
    <row r="18882" spans="5:5">
      <c r="E18882" s="52"/>
    </row>
    <row r="18883" spans="5:5">
      <c r="E18883" s="52"/>
    </row>
    <row r="18884" spans="5:5">
      <c r="E18884" s="52"/>
    </row>
    <row r="18885" spans="5:5">
      <c r="E18885" s="52"/>
    </row>
    <row r="18886" spans="5:5">
      <c r="E18886" s="52"/>
    </row>
    <row r="18887" spans="5:5">
      <c r="E18887" s="52"/>
    </row>
    <row r="18888" spans="5:5">
      <c r="E18888" s="52"/>
    </row>
    <row r="18889" spans="5:5">
      <c r="E18889" s="52"/>
    </row>
    <row r="18890" spans="5:5">
      <c r="E18890" s="52"/>
    </row>
    <row r="18891" spans="5:5">
      <c r="E18891" s="52"/>
    </row>
    <row r="18892" spans="5:5">
      <c r="E18892" s="52"/>
    </row>
    <row r="18893" spans="5:5">
      <c r="E18893" s="52"/>
    </row>
    <row r="18894" spans="5:5">
      <c r="E18894" s="52"/>
    </row>
    <row r="18895" spans="5:5">
      <c r="E18895" s="52"/>
    </row>
    <row r="18896" spans="5:5">
      <c r="E18896" s="52"/>
    </row>
    <row r="18897" spans="5:5">
      <c r="E18897" s="52"/>
    </row>
    <row r="18898" spans="5:5">
      <c r="E18898" s="52"/>
    </row>
    <row r="18899" spans="5:5">
      <c r="E18899" s="52"/>
    </row>
    <row r="18900" spans="5:5">
      <c r="E18900" s="52"/>
    </row>
    <row r="18901" spans="5:5">
      <c r="E18901" s="52"/>
    </row>
    <row r="18902" spans="5:5">
      <c r="E18902" s="52"/>
    </row>
    <row r="18903" spans="5:5">
      <c r="E18903" s="52"/>
    </row>
    <row r="18904" spans="5:5">
      <c r="E18904" s="52"/>
    </row>
    <row r="18905" spans="5:5">
      <c r="E18905" s="52"/>
    </row>
    <row r="18906" spans="5:5">
      <c r="E18906" s="52"/>
    </row>
    <row r="18907" spans="5:5">
      <c r="E18907" s="52"/>
    </row>
    <row r="18908" spans="5:5">
      <c r="E18908" s="52"/>
    </row>
    <row r="18909" spans="5:5">
      <c r="E18909" s="52"/>
    </row>
    <row r="18910" spans="5:5">
      <c r="E18910" s="52"/>
    </row>
    <row r="18911" spans="5:5">
      <c r="E18911" s="52"/>
    </row>
    <row r="18912" spans="5:5">
      <c r="E18912" s="52"/>
    </row>
    <row r="18913" spans="5:5">
      <c r="E18913" s="52"/>
    </row>
    <row r="18914" spans="5:5">
      <c r="E18914" s="52"/>
    </row>
    <row r="18915" spans="5:5">
      <c r="E18915" s="52"/>
    </row>
    <row r="18916" spans="5:5">
      <c r="E18916" s="52"/>
    </row>
    <row r="18917" spans="5:5">
      <c r="E18917" s="52"/>
    </row>
    <row r="18918" spans="5:5">
      <c r="E18918" s="52"/>
    </row>
    <row r="18919" spans="5:5">
      <c r="E18919" s="52"/>
    </row>
    <row r="18920" spans="5:5">
      <c r="E18920" s="52"/>
    </row>
    <row r="18921" spans="5:5">
      <c r="E18921" s="52"/>
    </row>
    <row r="18922" spans="5:5">
      <c r="E18922" s="52"/>
    </row>
    <row r="18923" spans="5:5">
      <c r="E18923" s="52"/>
    </row>
    <row r="18924" spans="5:5">
      <c r="E18924" s="52"/>
    </row>
    <row r="18925" spans="5:5">
      <c r="E18925" s="52"/>
    </row>
    <row r="18926" spans="5:5">
      <c r="E18926" s="52"/>
    </row>
    <row r="18927" spans="5:5">
      <c r="E18927" s="52"/>
    </row>
    <row r="18928" spans="5:5">
      <c r="E18928" s="52"/>
    </row>
    <row r="18929" spans="5:5">
      <c r="E18929" s="52"/>
    </row>
    <row r="18930" spans="5:5">
      <c r="E18930" s="52"/>
    </row>
    <row r="18931" spans="5:5">
      <c r="E18931" s="52"/>
    </row>
    <row r="18932" spans="5:5">
      <c r="E18932" s="52"/>
    </row>
    <row r="18933" spans="5:5">
      <c r="E18933" s="52"/>
    </row>
    <row r="18934" spans="5:5">
      <c r="E18934" s="52"/>
    </row>
    <row r="18935" spans="5:5">
      <c r="E18935" s="52"/>
    </row>
    <row r="18936" spans="5:5">
      <c r="E18936" s="52"/>
    </row>
    <row r="18937" spans="5:5">
      <c r="E18937" s="52"/>
    </row>
    <row r="18938" spans="5:5">
      <c r="E18938" s="52"/>
    </row>
    <row r="18939" spans="5:5">
      <c r="E18939" s="52"/>
    </row>
    <row r="18940" spans="5:5">
      <c r="E18940" s="52"/>
    </row>
    <row r="18941" spans="5:5">
      <c r="E18941" s="52"/>
    </row>
    <row r="18942" spans="5:5">
      <c r="E18942" s="52"/>
    </row>
    <row r="18943" spans="5:5">
      <c r="E18943" s="52"/>
    </row>
    <row r="18944" spans="5:5">
      <c r="E18944" s="52"/>
    </row>
    <row r="18945" spans="5:5">
      <c r="E18945" s="52"/>
    </row>
    <row r="18946" spans="5:5">
      <c r="E18946" s="52"/>
    </row>
    <row r="18947" spans="5:5">
      <c r="E18947" s="52"/>
    </row>
    <row r="18948" spans="5:5">
      <c r="E18948" s="52"/>
    </row>
    <row r="18949" spans="5:5">
      <c r="E18949" s="52"/>
    </row>
    <row r="18950" spans="5:5">
      <c r="E18950" s="52"/>
    </row>
    <row r="18951" spans="5:5">
      <c r="E18951" s="52"/>
    </row>
    <row r="18952" spans="5:5">
      <c r="E18952" s="52"/>
    </row>
    <row r="18953" spans="5:5">
      <c r="E18953" s="52"/>
    </row>
    <row r="18954" spans="5:5">
      <c r="E18954" s="52"/>
    </row>
    <row r="18955" spans="5:5">
      <c r="E18955" s="52"/>
    </row>
    <row r="18956" spans="5:5">
      <c r="E18956" s="52"/>
    </row>
    <row r="18957" spans="5:5">
      <c r="E18957" s="52"/>
    </row>
    <row r="18958" spans="5:5">
      <c r="E18958" s="52"/>
    </row>
    <row r="18959" spans="5:5">
      <c r="E18959" s="52"/>
    </row>
    <row r="18960" spans="5:5">
      <c r="E18960" s="52"/>
    </row>
    <row r="18961" spans="5:5">
      <c r="E18961" s="52"/>
    </row>
    <row r="18962" spans="5:5">
      <c r="E18962" s="52"/>
    </row>
    <row r="18963" spans="5:5">
      <c r="E18963" s="52"/>
    </row>
    <row r="18964" spans="5:5">
      <c r="E18964" s="52"/>
    </row>
    <row r="18965" spans="5:5">
      <c r="E18965" s="52"/>
    </row>
    <row r="18966" spans="5:5">
      <c r="E18966" s="52"/>
    </row>
    <row r="18967" spans="5:5">
      <c r="E18967" s="52"/>
    </row>
    <row r="18968" spans="5:5">
      <c r="E18968" s="52"/>
    </row>
    <row r="18969" spans="5:5">
      <c r="E18969" s="52"/>
    </row>
    <row r="18970" spans="5:5">
      <c r="E18970" s="52"/>
    </row>
    <row r="18971" spans="5:5">
      <c r="E18971" s="52"/>
    </row>
    <row r="18972" spans="5:5">
      <c r="E18972" s="52"/>
    </row>
    <row r="18973" spans="5:5">
      <c r="E18973" s="52"/>
    </row>
    <row r="18974" spans="5:5">
      <c r="E18974" s="52"/>
    </row>
    <row r="18975" spans="5:5">
      <c r="E18975" s="52"/>
    </row>
    <row r="18976" spans="5:5">
      <c r="E18976" s="52"/>
    </row>
    <row r="18977" spans="5:5">
      <c r="E18977" s="52"/>
    </row>
    <row r="18978" spans="5:5">
      <c r="E18978" s="52"/>
    </row>
    <row r="18979" spans="5:5">
      <c r="E18979" s="52"/>
    </row>
    <row r="18980" spans="5:5">
      <c r="E18980" s="52"/>
    </row>
    <row r="18981" spans="5:5">
      <c r="E18981" s="52"/>
    </row>
    <row r="18982" spans="5:5">
      <c r="E18982" s="52"/>
    </row>
    <row r="18983" spans="5:5">
      <c r="E18983" s="52"/>
    </row>
    <row r="18984" spans="5:5">
      <c r="E18984" s="52"/>
    </row>
    <row r="18985" spans="5:5">
      <c r="E18985" s="52"/>
    </row>
    <row r="18986" spans="5:5">
      <c r="E18986" s="52"/>
    </row>
    <row r="18987" spans="5:5">
      <c r="E18987" s="52"/>
    </row>
    <row r="18988" spans="5:5">
      <c r="E18988" s="52"/>
    </row>
    <row r="18989" spans="5:5">
      <c r="E18989" s="52"/>
    </row>
    <row r="18990" spans="5:5">
      <c r="E18990" s="52"/>
    </row>
    <row r="18991" spans="5:5">
      <c r="E18991" s="52"/>
    </row>
    <row r="18992" spans="5:5">
      <c r="E18992" s="52"/>
    </row>
    <row r="18993" spans="5:5">
      <c r="E18993" s="52"/>
    </row>
    <row r="18994" spans="5:5">
      <c r="E18994" s="52"/>
    </row>
    <row r="18995" spans="5:5">
      <c r="E18995" s="52"/>
    </row>
    <row r="18996" spans="5:5">
      <c r="E18996" s="52"/>
    </row>
    <row r="18997" spans="5:5">
      <c r="E18997" s="52"/>
    </row>
    <row r="18998" spans="5:5">
      <c r="E18998" s="52"/>
    </row>
    <row r="18999" spans="5:5">
      <c r="E18999" s="52"/>
    </row>
    <row r="19000" spans="5:5">
      <c r="E19000" s="52"/>
    </row>
    <row r="19001" spans="5:5">
      <c r="E19001" s="52"/>
    </row>
    <row r="19002" spans="5:5">
      <c r="E19002" s="52"/>
    </row>
    <row r="19003" spans="5:5">
      <c r="E19003" s="52"/>
    </row>
    <row r="19004" spans="5:5">
      <c r="E19004" s="52"/>
    </row>
    <row r="19005" spans="5:5">
      <c r="E19005" s="52"/>
    </row>
    <row r="19006" spans="5:5">
      <c r="E19006" s="52"/>
    </row>
    <row r="19007" spans="5:5">
      <c r="E19007" s="52"/>
    </row>
    <row r="19008" spans="5:5">
      <c r="E19008" s="52"/>
    </row>
    <row r="19009" spans="5:5">
      <c r="E19009" s="52"/>
    </row>
    <row r="19010" spans="5:5">
      <c r="E19010" s="52"/>
    </row>
    <row r="19011" spans="5:5">
      <c r="E19011" s="52"/>
    </row>
    <row r="19012" spans="5:5">
      <c r="E19012" s="52"/>
    </row>
    <row r="19013" spans="5:5">
      <c r="E19013" s="52"/>
    </row>
    <row r="19014" spans="5:5">
      <c r="E19014" s="52"/>
    </row>
    <row r="19015" spans="5:5">
      <c r="E19015" s="52"/>
    </row>
    <row r="19016" spans="5:5">
      <c r="E19016" s="52"/>
    </row>
    <row r="19017" spans="5:5">
      <c r="E19017" s="52"/>
    </row>
    <row r="19018" spans="5:5">
      <c r="E19018" s="52"/>
    </row>
    <row r="19019" spans="5:5">
      <c r="E19019" s="52"/>
    </row>
    <row r="19020" spans="5:5">
      <c r="E19020" s="52"/>
    </row>
    <row r="19021" spans="5:5">
      <c r="E19021" s="52"/>
    </row>
    <row r="19022" spans="5:5">
      <c r="E19022" s="52"/>
    </row>
    <row r="19023" spans="5:5">
      <c r="E19023" s="52"/>
    </row>
    <row r="19024" spans="5:5">
      <c r="E19024" s="52"/>
    </row>
    <row r="19025" spans="5:5">
      <c r="E19025" s="52"/>
    </row>
    <row r="19026" spans="5:5">
      <c r="E19026" s="52"/>
    </row>
    <row r="19027" spans="5:5">
      <c r="E19027" s="52"/>
    </row>
    <row r="19028" spans="5:5">
      <c r="E19028" s="52"/>
    </row>
    <row r="19029" spans="5:5">
      <c r="E19029" s="52"/>
    </row>
    <row r="19030" spans="5:5">
      <c r="E19030" s="52"/>
    </row>
    <row r="19031" spans="5:5">
      <c r="E19031" s="52"/>
    </row>
    <row r="19032" spans="5:5">
      <c r="E19032" s="52"/>
    </row>
    <row r="19033" spans="5:5">
      <c r="E19033" s="52"/>
    </row>
    <row r="19034" spans="5:5">
      <c r="E19034" s="52"/>
    </row>
    <row r="19035" spans="5:5">
      <c r="E19035" s="52"/>
    </row>
    <row r="19036" spans="5:5">
      <c r="E19036" s="52"/>
    </row>
    <row r="19037" spans="5:5">
      <c r="E19037" s="52"/>
    </row>
    <row r="19038" spans="5:5">
      <c r="E19038" s="52"/>
    </row>
    <row r="19039" spans="5:5">
      <c r="E19039" s="52"/>
    </row>
    <row r="19040" spans="5:5">
      <c r="E19040" s="52"/>
    </row>
    <row r="19041" spans="5:5">
      <c r="E19041" s="52"/>
    </row>
    <row r="19042" spans="5:5">
      <c r="E19042" s="52"/>
    </row>
    <row r="19043" spans="5:5">
      <c r="E19043" s="52"/>
    </row>
    <row r="19044" spans="5:5">
      <c r="E19044" s="52"/>
    </row>
    <row r="19045" spans="5:5">
      <c r="E19045" s="52"/>
    </row>
    <row r="19046" spans="5:5">
      <c r="E19046" s="52"/>
    </row>
    <row r="19047" spans="5:5">
      <c r="E19047" s="52"/>
    </row>
    <row r="19048" spans="5:5">
      <c r="E19048" s="52"/>
    </row>
    <row r="19049" spans="5:5">
      <c r="E19049" s="52"/>
    </row>
    <row r="19050" spans="5:5">
      <c r="E19050" s="52"/>
    </row>
    <row r="19051" spans="5:5">
      <c r="E19051" s="52"/>
    </row>
    <row r="19052" spans="5:5">
      <c r="E19052" s="52"/>
    </row>
    <row r="19053" spans="5:5">
      <c r="E19053" s="52"/>
    </row>
    <row r="19054" spans="5:5">
      <c r="E19054" s="52"/>
    </row>
    <row r="19055" spans="5:5">
      <c r="E19055" s="52"/>
    </row>
    <row r="19056" spans="5:5">
      <c r="E19056" s="52"/>
    </row>
    <row r="19057" spans="5:5">
      <c r="E19057" s="52"/>
    </row>
    <row r="19058" spans="5:5">
      <c r="E19058" s="52"/>
    </row>
    <row r="19059" spans="5:5">
      <c r="E19059" s="52"/>
    </row>
    <row r="19060" spans="5:5">
      <c r="E19060" s="52"/>
    </row>
    <row r="19061" spans="5:5">
      <c r="E19061" s="52"/>
    </row>
    <row r="19062" spans="5:5">
      <c r="E19062" s="52"/>
    </row>
    <row r="19063" spans="5:5">
      <c r="E19063" s="52"/>
    </row>
    <row r="19064" spans="5:5">
      <c r="E19064" s="52"/>
    </row>
    <row r="19065" spans="5:5">
      <c r="E19065" s="52"/>
    </row>
    <row r="19066" spans="5:5">
      <c r="E19066" s="52"/>
    </row>
    <row r="19067" spans="5:5">
      <c r="E19067" s="52"/>
    </row>
    <row r="19068" spans="5:5">
      <c r="E19068" s="52"/>
    </row>
    <row r="19069" spans="5:5">
      <c r="E19069" s="52"/>
    </row>
    <row r="19070" spans="5:5">
      <c r="E19070" s="52"/>
    </row>
    <row r="19071" spans="5:5">
      <c r="E19071" s="52"/>
    </row>
    <row r="19072" spans="5:5">
      <c r="E19072" s="52"/>
    </row>
    <row r="19073" spans="5:5">
      <c r="E19073" s="52"/>
    </row>
    <row r="19074" spans="5:5">
      <c r="E19074" s="52"/>
    </row>
    <row r="19075" spans="5:5">
      <c r="E19075" s="52"/>
    </row>
    <row r="19076" spans="5:5">
      <c r="E19076" s="52"/>
    </row>
    <row r="19077" spans="5:5">
      <c r="E19077" s="52"/>
    </row>
    <row r="19078" spans="5:5">
      <c r="E19078" s="52"/>
    </row>
    <row r="19079" spans="5:5">
      <c r="E19079" s="52"/>
    </row>
    <row r="19080" spans="5:5">
      <c r="E19080" s="52"/>
    </row>
    <row r="19081" spans="5:5">
      <c r="E19081" s="52"/>
    </row>
    <row r="19082" spans="5:5">
      <c r="E19082" s="52"/>
    </row>
    <row r="19083" spans="5:5">
      <c r="E19083" s="52"/>
    </row>
    <row r="19084" spans="5:5">
      <c r="E19084" s="52"/>
    </row>
    <row r="19085" spans="5:5">
      <c r="E19085" s="52"/>
    </row>
    <row r="19086" spans="5:5">
      <c r="E19086" s="52"/>
    </row>
    <row r="19087" spans="5:5">
      <c r="E19087" s="52"/>
    </row>
    <row r="19088" spans="5:5">
      <c r="E19088" s="52"/>
    </row>
    <row r="19089" spans="5:5">
      <c r="E19089" s="52"/>
    </row>
    <row r="19090" spans="5:5">
      <c r="E19090" s="52"/>
    </row>
    <row r="19091" spans="5:5">
      <c r="E19091" s="52"/>
    </row>
    <row r="19092" spans="5:5">
      <c r="E19092" s="52"/>
    </row>
    <row r="19093" spans="5:5">
      <c r="E19093" s="52"/>
    </row>
    <row r="19094" spans="5:5">
      <c r="E19094" s="52"/>
    </row>
    <row r="19095" spans="5:5">
      <c r="E19095" s="52"/>
    </row>
    <row r="19096" spans="5:5">
      <c r="E19096" s="52"/>
    </row>
    <row r="19097" spans="5:5">
      <c r="E19097" s="52"/>
    </row>
    <row r="19098" spans="5:5">
      <c r="E19098" s="52"/>
    </row>
    <row r="19099" spans="5:5">
      <c r="E19099" s="52"/>
    </row>
    <row r="19100" spans="5:5">
      <c r="E19100" s="52"/>
    </row>
    <row r="19101" spans="5:5">
      <c r="E19101" s="52"/>
    </row>
    <row r="19102" spans="5:5">
      <c r="E19102" s="52"/>
    </row>
    <row r="19103" spans="5:5">
      <c r="E19103" s="52"/>
    </row>
    <row r="19104" spans="5:5">
      <c r="E19104" s="52"/>
    </row>
    <row r="19105" spans="5:5">
      <c r="E19105" s="52"/>
    </row>
    <row r="19106" spans="5:5">
      <c r="E19106" s="52"/>
    </row>
    <row r="19107" spans="5:5">
      <c r="E19107" s="52"/>
    </row>
    <row r="19108" spans="5:5">
      <c r="E19108" s="52"/>
    </row>
    <row r="19109" spans="5:5">
      <c r="E19109" s="52"/>
    </row>
    <row r="19110" spans="5:5">
      <c r="E19110" s="52"/>
    </row>
    <row r="19111" spans="5:5">
      <c r="E19111" s="52"/>
    </row>
    <row r="19112" spans="5:5">
      <c r="E19112" s="52"/>
    </row>
    <row r="19113" spans="5:5">
      <c r="E19113" s="52"/>
    </row>
    <row r="19114" spans="5:5">
      <c r="E19114" s="52"/>
    </row>
    <row r="19115" spans="5:5">
      <c r="E19115" s="52"/>
    </row>
    <row r="19116" spans="5:5">
      <c r="E19116" s="52"/>
    </row>
    <row r="19117" spans="5:5">
      <c r="E19117" s="52"/>
    </row>
    <row r="19118" spans="5:5">
      <c r="E19118" s="52"/>
    </row>
    <row r="19119" spans="5:5">
      <c r="E19119" s="52"/>
    </row>
    <row r="19120" spans="5:5">
      <c r="E19120" s="52"/>
    </row>
    <row r="19121" spans="5:5">
      <c r="E19121" s="52"/>
    </row>
    <row r="19122" spans="5:5">
      <c r="E19122" s="52"/>
    </row>
    <row r="19123" spans="5:5">
      <c r="E19123" s="52"/>
    </row>
    <row r="19124" spans="5:5">
      <c r="E19124" s="52"/>
    </row>
    <row r="19125" spans="5:5">
      <c r="E19125" s="52"/>
    </row>
    <row r="19126" spans="5:5">
      <c r="E19126" s="52"/>
    </row>
    <row r="19127" spans="5:5">
      <c r="E19127" s="52"/>
    </row>
    <row r="19128" spans="5:5">
      <c r="E19128" s="52"/>
    </row>
    <row r="19129" spans="5:5">
      <c r="E19129" s="52"/>
    </row>
    <row r="19130" spans="5:5">
      <c r="E19130" s="52"/>
    </row>
    <row r="19131" spans="5:5">
      <c r="E19131" s="52"/>
    </row>
    <row r="19132" spans="5:5">
      <c r="E19132" s="52"/>
    </row>
    <row r="19133" spans="5:5">
      <c r="E19133" s="52"/>
    </row>
    <row r="19134" spans="5:5">
      <c r="E19134" s="52"/>
    </row>
    <row r="19135" spans="5:5">
      <c r="E19135" s="52"/>
    </row>
    <row r="19136" spans="5:5">
      <c r="E19136" s="52"/>
    </row>
    <row r="19137" spans="5:5">
      <c r="E19137" s="52"/>
    </row>
    <row r="19138" spans="5:5">
      <c r="E19138" s="52"/>
    </row>
    <row r="19139" spans="5:5">
      <c r="E19139" s="52"/>
    </row>
    <row r="19140" spans="5:5">
      <c r="E19140" s="52"/>
    </row>
    <row r="19141" spans="5:5">
      <c r="E19141" s="52"/>
    </row>
    <row r="19142" spans="5:5">
      <c r="E19142" s="52"/>
    </row>
    <row r="19143" spans="5:5">
      <c r="E19143" s="52"/>
    </row>
    <row r="19144" spans="5:5">
      <c r="E19144" s="52"/>
    </row>
    <row r="19145" spans="5:5">
      <c r="E19145" s="52"/>
    </row>
    <row r="19146" spans="5:5">
      <c r="E19146" s="52"/>
    </row>
    <row r="19147" spans="5:5">
      <c r="E19147" s="52"/>
    </row>
    <row r="19148" spans="5:5">
      <c r="E19148" s="52"/>
    </row>
    <row r="19149" spans="5:5">
      <c r="E19149" s="52"/>
    </row>
    <row r="19150" spans="5:5">
      <c r="E19150" s="52"/>
    </row>
    <row r="19151" spans="5:5">
      <c r="E19151" s="52"/>
    </row>
    <row r="19152" spans="5:5">
      <c r="E19152" s="52"/>
    </row>
    <row r="19153" spans="5:5">
      <c r="E19153" s="52"/>
    </row>
    <row r="19154" spans="5:5">
      <c r="E19154" s="52"/>
    </row>
    <row r="19155" spans="5:5">
      <c r="E19155" s="52"/>
    </row>
    <row r="19156" spans="5:5">
      <c r="E19156" s="52"/>
    </row>
    <row r="19157" spans="5:5">
      <c r="E19157" s="52"/>
    </row>
    <row r="19158" spans="5:5">
      <c r="E19158" s="52"/>
    </row>
    <row r="19159" spans="5:5">
      <c r="E19159" s="52"/>
    </row>
    <row r="19160" spans="5:5">
      <c r="E19160" s="52"/>
    </row>
    <row r="19161" spans="5:5">
      <c r="E19161" s="52"/>
    </row>
    <row r="19162" spans="5:5">
      <c r="E19162" s="52"/>
    </row>
    <row r="19163" spans="5:5">
      <c r="E19163" s="52"/>
    </row>
    <row r="19164" spans="5:5">
      <c r="E19164" s="52"/>
    </row>
    <row r="19165" spans="5:5">
      <c r="E19165" s="52"/>
    </row>
    <row r="19166" spans="5:5">
      <c r="E19166" s="52"/>
    </row>
    <row r="19167" spans="5:5">
      <c r="E19167" s="52"/>
    </row>
    <row r="19168" spans="5:5">
      <c r="E19168" s="52"/>
    </row>
    <row r="19169" spans="5:5">
      <c r="E19169" s="52"/>
    </row>
    <row r="19170" spans="5:5">
      <c r="E19170" s="52"/>
    </row>
    <row r="19171" spans="5:5">
      <c r="E19171" s="52"/>
    </row>
    <row r="19172" spans="5:5">
      <c r="E19172" s="52"/>
    </row>
    <row r="19173" spans="5:5">
      <c r="E19173" s="52"/>
    </row>
    <row r="19174" spans="5:5">
      <c r="E19174" s="52"/>
    </row>
    <row r="19175" spans="5:5">
      <c r="E19175" s="52"/>
    </row>
    <row r="19176" spans="5:5">
      <c r="E19176" s="52"/>
    </row>
    <row r="19177" spans="5:5">
      <c r="E19177" s="52"/>
    </row>
    <row r="19178" spans="5:5">
      <c r="E19178" s="52"/>
    </row>
    <row r="19179" spans="5:5">
      <c r="E19179" s="52"/>
    </row>
    <row r="19180" spans="5:5">
      <c r="E19180" s="52"/>
    </row>
    <row r="19181" spans="5:5">
      <c r="E19181" s="52"/>
    </row>
    <row r="19182" spans="5:5">
      <c r="E19182" s="52"/>
    </row>
    <row r="19183" spans="5:5">
      <c r="E19183" s="52"/>
    </row>
    <row r="19184" spans="5:5">
      <c r="E19184" s="52"/>
    </row>
    <row r="19185" spans="5:5">
      <c r="E19185" s="52"/>
    </row>
    <row r="19186" spans="5:5">
      <c r="E19186" s="52"/>
    </row>
    <row r="19187" spans="5:5">
      <c r="E19187" s="52"/>
    </row>
    <row r="19188" spans="5:5">
      <c r="E19188" s="52"/>
    </row>
    <row r="19189" spans="5:5">
      <c r="E19189" s="52"/>
    </row>
    <row r="19190" spans="5:5">
      <c r="E19190" s="52"/>
    </row>
    <row r="19191" spans="5:5">
      <c r="E19191" s="52"/>
    </row>
    <row r="19192" spans="5:5">
      <c r="E19192" s="52"/>
    </row>
    <row r="19193" spans="5:5">
      <c r="E19193" s="52"/>
    </row>
    <row r="19194" spans="5:5">
      <c r="E19194" s="52"/>
    </row>
    <row r="19195" spans="5:5">
      <c r="E19195" s="52"/>
    </row>
    <row r="19196" spans="5:5">
      <c r="E19196" s="52"/>
    </row>
    <row r="19197" spans="5:5">
      <c r="E19197" s="52"/>
    </row>
    <row r="19198" spans="5:5">
      <c r="E19198" s="52"/>
    </row>
    <row r="19199" spans="5:5">
      <c r="E19199" s="52"/>
    </row>
    <row r="19200" spans="5:5">
      <c r="E19200" s="52"/>
    </row>
    <row r="19201" spans="5:5">
      <c r="E19201" s="52"/>
    </row>
    <row r="19202" spans="5:5">
      <c r="E19202" s="52"/>
    </row>
    <row r="19203" spans="5:5">
      <c r="E19203" s="52"/>
    </row>
    <row r="19204" spans="5:5">
      <c r="E19204" s="52"/>
    </row>
    <row r="19205" spans="5:5">
      <c r="E19205" s="52"/>
    </row>
    <row r="19206" spans="5:5">
      <c r="E19206" s="52"/>
    </row>
    <row r="19207" spans="5:5">
      <c r="E19207" s="52"/>
    </row>
    <row r="19208" spans="5:5">
      <c r="E19208" s="52"/>
    </row>
    <row r="19209" spans="5:5">
      <c r="E19209" s="52"/>
    </row>
    <row r="19210" spans="5:5">
      <c r="E19210" s="52"/>
    </row>
    <row r="19211" spans="5:5">
      <c r="E19211" s="52"/>
    </row>
    <row r="19212" spans="5:5">
      <c r="E19212" s="52"/>
    </row>
    <row r="19213" spans="5:5">
      <c r="E19213" s="52"/>
    </row>
    <row r="19214" spans="5:5">
      <c r="E19214" s="52"/>
    </row>
    <row r="19215" spans="5:5">
      <c r="E19215" s="52"/>
    </row>
    <row r="19216" spans="5:5">
      <c r="E19216" s="52"/>
    </row>
    <row r="19217" spans="5:5">
      <c r="E19217" s="52"/>
    </row>
    <row r="19218" spans="5:5">
      <c r="E19218" s="52"/>
    </row>
    <row r="19219" spans="5:5">
      <c r="E19219" s="52"/>
    </row>
    <row r="19220" spans="5:5">
      <c r="E19220" s="52"/>
    </row>
    <row r="19221" spans="5:5">
      <c r="E19221" s="52"/>
    </row>
    <row r="19222" spans="5:5">
      <c r="E19222" s="52"/>
    </row>
    <row r="19223" spans="5:5">
      <c r="E19223" s="52"/>
    </row>
    <row r="19224" spans="5:5">
      <c r="E19224" s="52"/>
    </row>
    <row r="19225" spans="5:5">
      <c r="E19225" s="52"/>
    </row>
    <row r="19226" spans="5:5">
      <c r="E19226" s="52"/>
    </row>
    <row r="19227" spans="5:5">
      <c r="E19227" s="52"/>
    </row>
    <row r="19228" spans="5:5">
      <c r="E19228" s="52"/>
    </row>
    <row r="19229" spans="5:5">
      <c r="E19229" s="52"/>
    </row>
    <row r="19230" spans="5:5">
      <c r="E19230" s="52"/>
    </row>
    <row r="19231" spans="5:5">
      <c r="E19231" s="52"/>
    </row>
    <row r="19232" spans="5:5">
      <c r="E19232" s="52"/>
    </row>
    <row r="19233" spans="5:5">
      <c r="E19233" s="52"/>
    </row>
    <row r="19234" spans="5:5">
      <c r="E19234" s="52"/>
    </row>
    <row r="19235" spans="5:5">
      <c r="E19235" s="52"/>
    </row>
    <row r="19236" spans="5:5">
      <c r="E19236" s="52"/>
    </row>
    <row r="19237" spans="5:5">
      <c r="E19237" s="52"/>
    </row>
    <row r="19238" spans="5:5">
      <c r="E19238" s="52"/>
    </row>
    <row r="19239" spans="5:5">
      <c r="E19239" s="52"/>
    </row>
    <row r="19240" spans="5:5">
      <c r="E19240" s="52"/>
    </row>
    <row r="19241" spans="5:5">
      <c r="E19241" s="52"/>
    </row>
    <row r="19242" spans="5:5">
      <c r="E19242" s="52"/>
    </row>
    <row r="19243" spans="5:5">
      <c r="E19243" s="52"/>
    </row>
    <row r="19244" spans="5:5">
      <c r="E19244" s="52"/>
    </row>
    <row r="19245" spans="5:5">
      <c r="E19245" s="52"/>
    </row>
    <row r="19246" spans="5:5">
      <c r="E19246" s="52"/>
    </row>
    <row r="19247" spans="5:5">
      <c r="E19247" s="52"/>
    </row>
    <row r="19248" spans="5:5">
      <c r="E19248" s="52"/>
    </row>
    <row r="19249" spans="5:5">
      <c r="E19249" s="52"/>
    </row>
    <row r="19250" spans="5:5">
      <c r="E19250" s="52"/>
    </row>
    <row r="19251" spans="5:5">
      <c r="E19251" s="52"/>
    </row>
    <row r="19252" spans="5:5">
      <c r="E19252" s="52"/>
    </row>
    <row r="19253" spans="5:5">
      <c r="E19253" s="52"/>
    </row>
    <row r="19254" spans="5:5">
      <c r="E19254" s="52"/>
    </row>
    <row r="19255" spans="5:5">
      <c r="E19255" s="52"/>
    </row>
    <row r="19256" spans="5:5">
      <c r="E19256" s="52"/>
    </row>
    <row r="19257" spans="5:5">
      <c r="E19257" s="52"/>
    </row>
    <row r="19258" spans="5:5">
      <c r="E19258" s="52"/>
    </row>
    <row r="19259" spans="5:5">
      <c r="E19259" s="52"/>
    </row>
    <row r="19260" spans="5:5">
      <c r="E19260" s="52"/>
    </row>
    <row r="19261" spans="5:5">
      <c r="E19261" s="52"/>
    </row>
    <row r="19262" spans="5:5">
      <c r="E19262" s="52"/>
    </row>
    <row r="19263" spans="5:5">
      <c r="E19263" s="52"/>
    </row>
    <row r="19264" spans="5:5">
      <c r="E19264" s="52"/>
    </row>
    <row r="19265" spans="5:5">
      <c r="E19265" s="52"/>
    </row>
    <row r="19266" spans="5:5">
      <c r="E19266" s="52"/>
    </row>
    <row r="19267" spans="5:5">
      <c r="E19267" s="52"/>
    </row>
    <row r="19268" spans="5:5">
      <c r="E19268" s="52"/>
    </row>
    <row r="19269" spans="5:5">
      <c r="E19269" s="52"/>
    </row>
    <row r="19270" spans="5:5">
      <c r="E19270" s="52"/>
    </row>
    <row r="19271" spans="5:5">
      <c r="E19271" s="52"/>
    </row>
    <row r="19272" spans="5:5">
      <c r="E19272" s="52"/>
    </row>
    <row r="19273" spans="5:5">
      <c r="E19273" s="52"/>
    </row>
    <row r="19274" spans="5:5">
      <c r="E19274" s="52"/>
    </row>
    <row r="19275" spans="5:5">
      <c r="E19275" s="52"/>
    </row>
    <row r="19276" spans="5:5">
      <c r="E19276" s="52"/>
    </row>
    <row r="19277" spans="5:5">
      <c r="E19277" s="52"/>
    </row>
    <row r="19278" spans="5:5">
      <c r="E19278" s="52"/>
    </row>
    <row r="19279" spans="5:5">
      <c r="E19279" s="52"/>
    </row>
    <row r="19280" spans="5:5">
      <c r="E19280" s="52"/>
    </row>
    <row r="19281" spans="5:5">
      <c r="E19281" s="52"/>
    </row>
    <row r="19282" spans="5:5">
      <c r="E19282" s="52"/>
    </row>
    <row r="19283" spans="5:5">
      <c r="E19283" s="52"/>
    </row>
    <row r="19284" spans="5:5">
      <c r="E19284" s="52"/>
    </row>
    <row r="19285" spans="5:5">
      <c r="E19285" s="52"/>
    </row>
    <row r="19286" spans="5:5">
      <c r="E19286" s="52"/>
    </row>
    <row r="19287" spans="5:5">
      <c r="E19287" s="52"/>
    </row>
    <row r="19288" spans="5:5">
      <c r="E19288" s="52"/>
    </row>
    <row r="19289" spans="5:5">
      <c r="E19289" s="52"/>
    </row>
    <row r="19290" spans="5:5">
      <c r="E19290" s="52"/>
    </row>
    <row r="19291" spans="5:5">
      <c r="E19291" s="52"/>
    </row>
    <row r="19292" spans="5:5">
      <c r="E19292" s="52"/>
    </row>
    <row r="19293" spans="5:5">
      <c r="E19293" s="52"/>
    </row>
    <row r="19294" spans="5:5">
      <c r="E19294" s="52"/>
    </row>
    <row r="19295" spans="5:5">
      <c r="E19295" s="52"/>
    </row>
    <row r="19296" spans="5:5">
      <c r="E19296" s="52"/>
    </row>
    <row r="19297" spans="5:5">
      <c r="E19297" s="52"/>
    </row>
    <row r="19298" spans="5:5">
      <c r="E19298" s="52"/>
    </row>
    <row r="19299" spans="5:5">
      <c r="E19299" s="52"/>
    </row>
    <row r="19300" spans="5:5">
      <c r="E19300" s="52"/>
    </row>
    <row r="19301" spans="5:5">
      <c r="E19301" s="52"/>
    </row>
    <row r="19302" spans="5:5">
      <c r="E19302" s="52"/>
    </row>
    <row r="19303" spans="5:5">
      <c r="E19303" s="52"/>
    </row>
    <row r="19304" spans="5:5">
      <c r="E19304" s="52"/>
    </row>
    <row r="19305" spans="5:5">
      <c r="E19305" s="52"/>
    </row>
    <row r="19306" spans="5:5">
      <c r="E19306" s="52"/>
    </row>
    <row r="19307" spans="5:5">
      <c r="E19307" s="52"/>
    </row>
    <row r="19308" spans="5:5">
      <c r="E19308" s="52"/>
    </row>
    <row r="19309" spans="5:5">
      <c r="E19309" s="52"/>
    </row>
    <row r="19310" spans="5:5">
      <c r="E19310" s="52"/>
    </row>
    <row r="19311" spans="5:5">
      <c r="E19311" s="52"/>
    </row>
    <row r="19312" spans="5:5">
      <c r="E19312" s="52"/>
    </row>
    <row r="19313" spans="5:5">
      <c r="E19313" s="52"/>
    </row>
    <row r="19314" spans="5:5">
      <c r="E19314" s="52"/>
    </row>
    <row r="19315" spans="5:5">
      <c r="E19315" s="52"/>
    </row>
    <row r="19316" spans="5:5">
      <c r="E19316" s="52"/>
    </row>
    <row r="19317" spans="5:5">
      <c r="E19317" s="52"/>
    </row>
    <row r="19318" spans="5:5">
      <c r="E19318" s="52"/>
    </row>
    <row r="19319" spans="5:5">
      <c r="E19319" s="52"/>
    </row>
    <row r="19320" spans="5:5">
      <c r="E19320" s="52"/>
    </row>
    <row r="19321" spans="5:5">
      <c r="E19321" s="52"/>
    </row>
    <row r="19322" spans="5:5">
      <c r="E19322" s="52"/>
    </row>
    <row r="19323" spans="5:5">
      <c r="E19323" s="52"/>
    </row>
    <row r="19324" spans="5:5">
      <c r="E19324" s="52"/>
    </row>
    <row r="19325" spans="5:5">
      <c r="E19325" s="52"/>
    </row>
    <row r="19326" spans="5:5">
      <c r="E19326" s="52"/>
    </row>
    <row r="19327" spans="5:5">
      <c r="E19327" s="52"/>
    </row>
    <row r="19328" spans="5:5">
      <c r="E19328" s="52"/>
    </row>
    <row r="19329" spans="5:5">
      <c r="E19329" s="52"/>
    </row>
    <row r="19330" spans="5:5">
      <c r="E19330" s="52"/>
    </row>
    <row r="19331" spans="5:5">
      <c r="E19331" s="52"/>
    </row>
    <row r="19332" spans="5:5">
      <c r="E19332" s="52"/>
    </row>
    <row r="19333" spans="5:5">
      <c r="E19333" s="52"/>
    </row>
    <row r="19334" spans="5:5">
      <c r="E19334" s="52"/>
    </row>
    <row r="19335" spans="5:5">
      <c r="E19335" s="52"/>
    </row>
    <row r="19336" spans="5:5">
      <c r="E19336" s="52"/>
    </row>
    <row r="19337" spans="5:5">
      <c r="E19337" s="52"/>
    </row>
    <row r="19338" spans="5:5">
      <c r="E19338" s="52"/>
    </row>
    <row r="19339" spans="5:5">
      <c r="E19339" s="52"/>
    </row>
    <row r="19340" spans="5:5">
      <c r="E19340" s="52"/>
    </row>
    <row r="19341" spans="5:5">
      <c r="E19341" s="52"/>
    </row>
    <row r="19342" spans="5:5">
      <c r="E19342" s="52"/>
    </row>
    <row r="19343" spans="5:5">
      <c r="E19343" s="52"/>
    </row>
    <row r="19344" spans="5:5">
      <c r="E19344" s="52"/>
    </row>
    <row r="19345" spans="5:5">
      <c r="E19345" s="52"/>
    </row>
    <row r="19346" spans="5:5">
      <c r="E19346" s="52"/>
    </row>
    <row r="19347" spans="5:5">
      <c r="E19347" s="52"/>
    </row>
    <row r="19348" spans="5:5">
      <c r="E19348" s="52"/>
    </row>
    <row r="19349" spans="5:5">
      <c r="E19349" s="52"/>
    </row>
    <row r="19350" spans="5:5">
      <c r="E19350" s="52"/>
    </row>
    <row r="19351" spans="5:5">
      <c r="E19351" s="52"/>
    </row>
    <row r="19352" spans="5:5">
      <c r="E19352" s="52"/>
    </row>
    <row r="19353" spans="5:5">
      <c r="E19353" s="52"/>
    </row>
    <row r="19354" spans="5:5">
      <c r="E19354" s="52"/>
    </row>
    <row r="19355" spans="5:5">
      <c r="E19355" s="52"/>
    </row>
    <row r="19356" spans="5:5">
      <c r="E19356" s="52"/>
    </row>
    <row r="19357" spans="5:5">
      <c r="E19357" s="52"/>
    </row>
    <row r="19358" spans="5:5">
      <c r="E19358" s="52"/>
    </row>
    <row r="19359" spans="5:5">
      <c r="E19359" s="52"/>
    </row>
    <row r="19360" spans="5:5">
      <c r="E19360" s="52"/>
    </row>
    <row r="19361" spans="5:5">
      <c r="E19361" s="52"/>
    </row>
    <row r="19362" spans="5:5">
      <c r="E19362" s="52"/>
    </row>
    <row r="19363" spans="5:5">
      <c r="E19363" s="52"/>
    </row>
    <row r="19364" spans="5:5">
      <c r="E19364" s="52"/>
    </row>
    <row r="19365" spans="5:5">
      <c r="E19365" s="52"/>
    </row>
    <row r="19366" spans="5:5">
      <c r="E19366" s="52"/>
    </row>
    <row r="19367" spans="5:5">
      <c r="E19367" s="52"/>
    </row>
    <row r="19368" spans="5:5">
      <c r="E19368" s="52"/>
    </row>
    <row r="19369" spans="5:5">
      <c r="E19369" s="52"/>
    </row>
    <row r="19370" spans="5:5">
      <c r="E19370" s="52"/>
    </row>
    <row r="19371" spans="5:5">
      <c r="E19371" s="52"/>
    </row>
    <row r="19372" spans="5:5">
      <c r="E19372" s="52"/>
    </row>
    <row r="19373" spans="5:5">
      <c r="E19373" s="52"/>
    </row>
    <row r="19374" spans="5:5">
      <c r="E19374" s="52"/>
    </row>
    <row r="19375" spans="5:5">
      <c r="E19375" s="52"/>
    </row>
    <row r="19376" spans="5:5">
      <c r="E19376" s="52"/>
    </row>
    <row r="19377" spans="5:5">
      <c r="E19377" s="52"/>
    </row>
    <row r="19378" spans="5:5">
      <c r="E19378" s="52"/>
    </row>
    <row r="19379" spans="5:5">
      <c r="E19379" s="52"/>
    </row>
    <row r="19380" spans="5:5">
      <c r="E19380" s="52"/>
    </row>
    <row r="19381" spans="5:5">
      <c r="E19381" s="52"/>
    </row>
    <row r="19382" spans="5:5">
      <c r="E19382" s="52"/>
    </row>
    <row r="19383" spans="5:5">
      <c r="E19383" s="52"/>
    </row>
    <row r="19384" spans="5:5">
      <c r="E19384" s="52"/>
    </row>
    <row r="19385" spans="5:5">
      <c r="E19385" s="52"/>
    </row>
    <row r="19386" spans="5:5">
      <c r="E19386" s="52"/>
    </row>
    <row r="19387" spans="5:5">
      <c r="E19387" s="52"/>
    </row>
    <row r="19388" spans="5:5">
      <c r="E19388" s="52"/>
    </row>
    <row r="19389" spans="5:5">
      <c r="E19389" s="52"/>
    </row>
    <row r="19390" spans="5:5">
      <c r="E19390" s="52"/>
    </row>
    <row r="19391" spans="5:5">
      <c r="E19391" s="52"/>
    </row>
    <row r="19392" spans="5:5">
      <c r="E19392" s="52"/>
    </row>
    <row r="19393" spans="5:5">
      <c r="E19393" s="52"/>
    </row>
    <row r="19394" spans="5:5">
      <c r="E19394" s="52"/>
    </row>
    <row r="19395" spans="5:5">
      <c r="E19395" s="52"/>
    </row>
    <row r="19396" spans="5:5">
      <c r="E19396" s="52"/>
    </row>
    <row r="19397" spans="5:5">
      <c r="E19397" s="52"/>
    </row>
    <row r="19398" spans="5:5">
      <c r="E19398" s="52"/>
    </row>
    <row r="19399" spans="5:5">
      <c r="E19399" s="52"/>
    </row>
    <row r="19400" spans="5:5">
      <c r="E19400" s="52"/>
    </row>
    <row r="19401" spans="5:5">
      <c r="E19401" s="52"/>
    </row>
    <row r="19402" spans="5:5">
      <c r="E19402" s="52"/>
    </row>
    <row r="19403" spans="5:5">
      <c r="E19403" s="52"/>
    </row>
    <row r="19404" spans="5:5">
      <c r="E19404" s="52"/>
    </row>
    <row r="19405" spans="5:5">
      <c r="E19405" s="52"/>
    </row>
    <row r="19406" spans="5:5">
      <c r="E19406" s="52"/>
    </row>
    <row r="19407" spans="5:5">
      <c r="E19407" s="52"/>
    </row>
    <row r="19408" spans="5:5">
      <c r="E19408" s="52"/>
    </row>
    <row r="19409" spans="5:5">
      <c r="E19409" s="52"/>
    </row>
    <row r="19410" spans="5:5">
      <c r="E19410" s="52"/>
    </row>
    <row r="19411" spans="5:5">
      <c r="E19411" s="52"/>
    </row>
    <row r="19412" spans="5:5">
      <c r="E19412" s="52"/>
    </row>
    <row r="19413" spans="5:5">
      <c r="E19413" s="52"/>
    </row>
    <row r="19414" spans="5:5">
      <c r="E19414" s="52"/>
    </row>
    <row r="19415" spans="5:5">
      <c r="E19415" s="52"/>
    </row>
    <row r="19416" spans="5:5">
      <c r="E19416" s="52"/>
    </row>
    <row r="19417" spans="5:5">
      <c r="E19417" s="52"/>
    </row>
    <row r="19418" spans="5:5">
      <c r="E19418" s="52"/>
    </row>
    <row r="19419" spans="5:5">
      <c r="E19419" s="52"/>
    </row>
    <row r="19420" spans="5:5">
      <c r="E19420" s="52"/>
    </row>
    <row r="19421" spans="5:5">
      <c r="E19421" s="52"/>
    </row>
    <row r="19422" spans="5:5">
      <c r="E19422" s="52"/>
    </row>
    <row r="19423" spans="5:5">
      <c r="E19423" s="52"/>
    </row>
    <row r="19424" spans="5:5">
      <c r="E19424" s="52"/>
    </row>
    <row r="19425" spans="5:5">
      <c r="E19425" s="52"/>
    </row>
    <row r="19426" spans="5:5">
      <c r="E19426" s="52"/>
    </row>
    <row r="19427" spans="5:5">
      <c r="E19427" s="52"/>
    </row>
    <row r="19428" spans="5:5">
      <c r="E19428" s="52"/>
    </row>
    <row r="19429" spans="5:5">
      <c r="E19429" s="52"/>
    </row>
    <row r="19430" spans="5:5">
      <c r="E19430" s="52"/>
    </row>
    <row r="19431" spans="5:5">
      <c r="E19431" s="52"/>
    </row>
    <row r="19432" spans="5:5">
      <c r="E19432" s="52"/>
    </row>
    <row r="19433" spans="5:5">
      <c r="E19433" s="52"/>
    </row>
    <row r="19434" spans="5:5">
      <c r="E19434" s="52"/>
    </row>
    <row r="19435" spans="5:5">
      <c r="E19435" s="52"/>
    </row>
    <row r="19436" spans="5:5">
      <c r="E19436" s="52"/>
    </row>
    <row r="19437" spans="5:5">
      <c r="E19437" s="52"/>
    </row>
    <row r="19438" spans="5:5">
      <c r="E19438" s="52"/>
    </row>
    <row r="19439" spans="5:5">
      <c r="E19439" s="52"/>
    </row>
    <row r="19440" spans="5:5">
      <c r="E19440" s="52"/>
    </row>
    <row r="19441" spans="5:5">
      <c r="E19441" s="52"/>
    </row>
    <row r="19442" spans="5:5">
      <c r="E19442" s="52"/>
    </row>
    <row r="19443" spans="5:5">
      <c r="E19443" s="52"/>
    </row>
    <row r="19444" spans="5:5">
      <c r="E19444" s="52"/>
    </row>
    <row r="19445" spans="5:5">
      <c r="E19445" s="52"/>
    </row>
    <row r="19446" spans="5:5">
      <c r="E19446" s="52"/>
    </row>
    <row r="19447" spans="5:5">
      <c r="E19447" s="52"/>
    </row>
    <row r="19448" spans="5:5">
      <c r="E19448" s="52"/>
    </row>
    <row r="19449" spans="5:5">
      <c r="E19449" s="52"/>
    </row>
    <row r="19450" spans="5:5">
      <c r="E19450" s="52"/>
    </row>
    <row r="19451" spans="5:5">
      <c r="E19451" s="52"/>
    </row>
    <row r="19452" spans="5:5">
      <c r="E19452" s="52"/>
    </row>
    <row r="19453" spans="5:5">
      <c r="E19453" s="52"/>
    </row>
    <row r="19454" spans="5:5">
      <c r="E19454" s="52"/>
    </row>
    <row r="19455" spans="5:5">
      <c r="E19455" s="52"/>
    </row>
    <row r="19456" spans="5:5">
      <c r="E19456" s="52"/>
    </row>
    <row r="19457" spans="5:5">
      <c r="E19457" s="52"/>
    </row>
    <row r="19458" spans="5:5">
      <c r="E19458" s="52"/>
    </row>
    <row r="19459" spans="5:5">
      <c r="E19459" s="52"/>
    </row>
    <row r="19460" spans="5:5">
      <c r="E19460" s="52"/>
    </row>
    <row r="19461" spans="5:5">
      <c r="E19461" s="52"/>
    </row>
    <row r="19462" spans="5:5">
      <c r="E19462" s="52"/>
    </row>
    <row r="19463" spans="5:5">
      <c r="E19463" s="52"/>
    </row>
    <row r="19464" spans="5:5">
      <c r="E19464" s="52"/>
    </row>
    <row r="19465" spans="5:5">
      <c r="E19465" s="52"/>
    </row>
    <row r="19466" spans="5:5">
      <c r="E19466" s="52"/>
    </row>
    <row r="19467" spans="5:5">
      <c r="E19467" s="52"/>
    </row>
    <row r="19468" spans="5:5">
      <c r="E19468" s="52"/>
    </row>
    <row r="19469" spans="5:5">
      <c r="E19469" s="52"/>
    </row>
    <row r="19470" spans="5:5">
      <c r="E19470" s="52"/>
    </row>
    <row r="19471" spans="5:5">
      <c r="E19471" s="52"/>
    </row>
    <row r="19472" spans="5:5">
      <c r="E19472" s="52"/>
    </row>
    <row r="19473" spans="5:5">
      <c r="E19473" s="52"/>
    </row>
    <row r="19474" spans="5:5">
      <c r="E19474" s="52"/>
    </row>
    <row r="19475" spans="5:5">
      <c r="E19475" s="52"/>
    </row>
    <row r="19476" spans="5:5">
      <c r="E19476" s="52"/>
    </row>
    <row r="19477" spans="5:5">
      <c r="E19477" s="52"/>
    </row>
    <row r="19478" spans="5:5">
      <c r="E19478" s="52"/>
    </row>
    <row r="19479" spans="5:5">
      <c r="E19479" s="52"/>
    </row>
    <row r="19480" spans="5:5">
      <c r="E19480" s="52"/>
    </row>
    <row r="19481" spans="5:5">
      <c r="E19481" s="52"/>
    </row>
    <row r="19482" spans="5:5">
      <c r="E19482" s="52"/>
    </row>
    <row r="19483" spans="5:5">
      <c r="E19483" s="52"/>
    </row>
    <row r="19484" spans="5:5">
      <c r="E19484" s="52"/>
    </row>
    <row r="19485" spans="5:5">
      <c r="E19485" s="52"/>
    </row>
    <row r="19486" spans="5:5">
      <c r="E19486" s="52"/>
    </row>
    <row r="19487" spans="5:5">
      <c r="E19487" s="52"/>
    </row>
    <row r="19488" spans="5:5">
      <c r="E19488" s="52"/>
    </row>
    <row r="19489" spans="5:5">
      <c r="E19489" s="52"/>
    </row>
    <row r="19490" spans="5:5">
      <c r="E19490" s="52"/>
    </row>
    <row r="19491" spans="5:5">
      <c r="E19491" s="52"/>
    </row>
    <row r="19492" spans="5:5">
      <c r="E19492" s="52"/>
    </row>
    <row r="19493" spans="5:5">
      <c r="E19493" s="52"/>
    </row>
    <row r="19494" spans="5:5">
      <c r="E19494" s="52"/>
    </row>
    <row r="19495" spans="5:5">
      <c r="E19495" s="52"/>
    </row>
    <row r="19496" spans="5:5">
      <c r="E19496" s="52"/>
    </row>
    <row r="19497" spans="5:5">
      <c r="E19497" s="52"/>
    </row>
    <row r="19498" spans="5:5">
      <c r="E19498" s="52"/>
    </row>
    <row r="19499" spans="5:5">
      <c r="E19499" s="52"/>
    </row>
    <row r="19500" spans="5:5">
      <c r="E19500" s="52"/>
    </row>
    <row r="19501" spans="5:5">
      <c r="E19501" s="52"/>
    </row>
    <row r="19502" spans="5:5">
      <c r="E19502" s="52"/>
    </row>
    <row r="19503" spans="5:5">
      <c r="E19503" s="52"/>
    </row>
    <row r="19504" spans="5:5">
      <c r="E19504" s="52"/>
    </row>
    <row r="19505" spans="5:5">
      <c r="E19505" s="52"/>
    </row>
    <row r="19506" spans="5:5">
      <c r="E19506" s="52"/>
    </row>
    <row r="19507" spans="5:5">
      <c r="E19507" s="52"/>
    </row>
    <row r="19508" spans="5:5">
      <c r="E19508" s="52"/>
    </row>
    <row r="19509" spans="5:5">
      <c r="E19509" s="52"/>
    </row>
    <row r="19510" spans="5:5">
      <c r="E19510" s="52"/>
    </row>
    <row r="19511" spans="5:5">
      <c r="E19511" s="52"/>
    </row>
    <row r="19512" spans="5:5">
      <c r="E19512" s="52"/>
    </row>
    <row r="19513" spans="5:5">
      <c r="E19513" s="52"/>
    </row>
    <row r="19514" spans="5:5">
      <c r="E19514" s="52"/>
    </row>
    <row r="19515" spans="5:5">
      <c r="E19515" s="52"/>
    </row>
    <row r="19516" spans="5:5">
      <c r="E19516" s="52"/>
    </row>
    <row r="19517" spans="5:5">
      <c r="E19517" s="52"/>
    </row>
    <row r="19518" spans="5:5">
      <c r="E19518" s="52"/>
    </row>
    <row r="19519" spans="5:5">
      <c r="E19519" s="52"/>
    </row>
    <row r="19520" spans="5:5">
      <c r="E19520" s="52"/>
    </row>
    <row r="19521" spans="5:5">
      <c r="E19521" s="52"/>
    </row>
    <row r="19522" spans="5:5">
      <c r="E19522" s="52"/>
    </row>
    <row r="19523" spans="5:5">
      <c r="E19523" s="52"/>
    </row>
    <row r="19524" spans="5:5">
      <c r="E19524" s="52"/>
    </row>
    <row r="19525" spans="5:5">
      <c r="E19525" s="52"/>
    </row>
    <row r="19526" spans="5:5">
      <c r="E19526" s="52"/>
    </row>
    <row r="19527" spans="5:5">
      <c r="E19527" s="52"/>
    </row>
    <row r="19528" spans="5:5">
      <c r="E19528" s="52"/>
    </row>
    <row r="19529" spans="5:5">
      <c r="E19529" s="52"/>
    </row>
    <row r="19530" spans="5:5">
      <c r="E19530" s="52"/>
    </row>
    <row r="19531" spans="5:5">
      <c r="E19531" s="52"/>
    </row>
    <row r="19532" spans="5:5">
      <c r="E19532" s="52"/>
    </row>
    <row r="19533" spans="5:5">
      <c r="E19533" s="52"/>
    </row>
    <row r="19534" spans="5:5">
      <c r="E19534" s="52"/>
    </row>
    <row r="19535" spans="5:5">
      <c r="E19535" s="52"/>
    </row>
    <row r="19536" spans="5:5">
      <c r="E19536" s="52"/>
    </row>
    <row r="19537" spans="5:5">
      <c r="E19537" s="52"/>
    </row>
    <row r="19538" spans="5:5">
      <c r="E19538" s="52"/>
    </row>
    <row r="19539" spans="5:5">
      <c r="E19539" s="52"/>
    </row>
    <row r="19540" spans="5:5">
      <c r="E19540" s="52"/>
    </row>
    <row r="19541" spans="5:5">
      <c r="E19541" s="52"/>
    </row>
    <row r="19542" spans="5:5">
      <c r="E19542" s="52"/>
    </row>
    <row r="19543" spans="5:5">
      <c r="E19543" s="52"/>
    </row>
    <row r="19544" spans="5:5">
      <c r="E19544" s="52"/>
    </row>
    <row r="19545" spans="5:5">
      <c r="E19545" s="52"/>
    </row>
    <row r="19546" spans="5:5">
      <c r="E19546" s="52"/>
    </row>
    <row r="19547" spans="5:5">
      <c r="E19547" s="52"/>
    </row>
    <row r="19548" spans="5:5">
      <c r="E19548" s="52"/>
    </row>
    <row r="19549" spans="5:5">
      <c r="E19549" s="52"/>
    </row>
    <row r="19550" spans="5:5">
      <c r="E19550" s="52"/>
    </row>
    <row r="19551" spans="5:5">
      <c r="E19551" s="52"/>
    </row>
    <row r="19552" spans="5:5">
      <c r="E19552" s="52"/>
    </row>
    <row r="19553" spans="5:5">
      <c r="E19553" s="52"/>
    </row>
    <row r="19554" spans="5:5">
      <c r="E19554" s="52"/>
    </row>
    <row r="19555" spans="5:5">
      <c r="E19555" s="52"/>
    </row>
    <row r="19556" spans="5:5">
      <c r="E19556" s="52"/>
    </row>
    <row r="19557" spans="5:5">
      <c r="E19557" s="52"/>
    </row>
    <row r="19558" spans="5:5">
      <c r="E19558" s="52"/>
    </row>
    <row r="19559" spans="5:5">
      <c r="E19559" s="52"/>
    </row>
    <row r="19560" spans="5:5">
      <c r="E19560" s="52"/>
    </row>
    <row r="19561" spans="5:5">
      <c r="E19561" s="52"/>
    </row>
    <row r="19562" spans="5:5">
      <c r="E19562" s="52"/>
    </row>
    <row r="19563" spans="5:5">
      <c r="E19563" s="52"/>
    </row>
    <row r="19564" spans="5:5">
      <c r="E19564" s="52"/>
    </row>
    <row r="19565" spans="5:5">
      <c r="E19565" s="52"/>
    </row>
    <row r="19566" spans="5:5">
      <c r="E19566" s="52"/>
    </row>
    <row r="19567" spans="5:5">
      <c r="E19567" s="52"/>
    </row>
    <row r="19568" spans="5:5">
      <c r="E19568" s="52"/>
    </row>
    <row r="19569" spans="5:5">
      <c r="E19569" s="52"/>
    </row>
    <row r="19570" spans="5:5">
      <c r="E19570" s="52"/>
    </row>
    <row r="19571" spans="5:5">
      <c r="E19571" s="52"/>
    </row>
    <row r="19572" spans="5:5">
      <c r="E19572" s="52"/>
    </row>
    <row r="19573" spans="5:5">
      <c r="E19573" s="52"/>
    </row>
    <row r="19574" spans="5:5">
      <c r="E19574" s="52"/>
    </row>
    <row r="19575" spans="5:5">
      <c r="E19575" s="52"/>
    </row>
    <row r="19576" spans="5:5">
      <c r="E19576" s="52"/>
    </row>
    <row r="19577" spans="5:5">
      <c r="E19577" s="52"/>
    </row>
    <row r="19578" spans="5:5">
      <c r="E19578" s="52"/>
    </row>
    <row r="19579" spans="5:5">
      <c r="E19579" s="52"/>
    </row>
    <row r="19580" spans="5:5">
      <c r="E19580" s="52"/>
    </row>
    <row r="19581" spans="5:5">
      <c r="E19581" s="52"/>
    </row>
    <row r="19582" spans="5:5">
      <c r="E19582" s="52"/>
    </row>
    <row r="19583" spans="5:5">
      <c r="E19583" s="52"/>
    </row>
    <row r="19584" spans="5:5">
      <c r="E19584" s="52"/>
    </row>
    <row r="19585" spans="5:5">
      <c r="E19585" s="52"/>
    </row>
    <row r="19586" spans="5:5">
      <c r="E19586" s="52"/>
    </row>
    <row r="19587" spans="5:5">
      <c r="E19587" s="52"/>
    </row>
    <row r="19588" spans="5:5">
      <c r="E19588" s="52"/>
    </row>
    <row r="19589" spans="5:5">
      <c r="E19589" s="52"/>
    </row>
    <row r="19590" spans="5:5">
      <c r="E19590" s="52"/>
    </row>
    <row r="19591" spans="5:5">
      <c r="E19591" s="52"/>
    </row>
    <row r="19592" spans="5:5">
      <c r="E19592" s="52"/>
    </row>
    <row r="19593" spans="5:5">
      <c r="E19593" s="52"/>
    </row>
    <row r="19594" spans="5:5">
      <c r="E19594" s="52"/>
    </row>
    <row r="19595" spans="5:5">
      <c r="E19595" s="52"/>
    </row>
    <row r="19596" spans="5:5">
      <c r="E19596" s="52"/>
    </row>
    <row r="19597" spans="5:5">
      <c r="E19597" s="52"/>
    </row>
    <row r="19598" spans="5:5">
      <c r="E19598" s="52"/>
    </row>
    <row r="19599" spans="5:5">
      <c r="E19599" s="52"/>
    </row>
    <row r="19600" spans="5:5">
      <c r="E19600" s="52"/>
    </row>
    <row r="19601" spans="5:5">
      <c r="E19601" s="52"/>
    </row>
    <row r="19602" spans="5:5">
      <c r="E19602" s="52"/>
    </row>
    <row r="19603" spans="5:5">
      <c r="E19603" s="52"/>
    </row>
    <row r="19604" spans="5:5">
      <c r="E19604" s="52"/>
    </row>
    <row r="19605" spans="5:5">
      <c r="E19605" s="52"/>
    </row>
    <row r="19606" spans="5:5">
      <c r="E19606" s="52"/>
    </row>
    <row r="19607" spans="5:5">
      <c r="E19607" s="52"/>
    </row>
    <row r="19608" spans="5:5">
      <c r="E19608" s="52"/>
    </row>
    <row r="19609" spans="5:5">
      <c r="E19609" s="52"/>
    </row>
    <row r="19610" spans="5:5">
      <c r="E19610" s="52"/>
    </row>
    <row r="19611" spans="5:5">
      <c r="E19611" s="52"/>
    </row>
    <row r="19612" spans="5:5">
      <c r="E19612" s="52"/>
    </row>
    <row r="19613" spans="5:5">
      <c r="E19613" s="52"/>
    </row>
    <row r="19614" spans="5:5">
      <c r="E19614" s="52"/>
    </row>
    <row r="19615" spans="5:5">
      <c r="E19615" s="52"/>
    </row>
    <row r="19616" spans="5:5">
      <c r="E19616" s="52"/>
    </row>
    <row r="19617" spans="5:5">
      <c r="E19617" s="52"/>
    </row>
    <row r="19618" spans="5:5">
      <c r="E19618" s="52"/>
    </row>
    <row r="19619" spans="5:5">
      <c r="E19619" s="52"/>
    </row>
    <row r="19620" spans="5:5">
      <c r="E19620" s="52"/>
    </row>
    <row r="19621" spans="5:5">
      <c r="E19621" s="52"/>
    </row>
    <row r="19622" spans="5:5">
      <c r="E19622" s="52"/>
    </row>
    <row r="19623" spans="5:5">
      <c r="E19623" s="52"/>
    </row>
    <row r="19624" spans="5:5">
      <c r="E19624" s="52"/>
    </row>
    <row r="19625" spans="5:5">
      <c r="E19625" s="52"/>
    </row>
    <row r="19626" spans="5:5">
      <c r="E19626" s="52"/>
    </row>
    <row r="19627" spans="5:5">
      <c r="E19627" s="52"/>
    </row>
    <row r="19628" spans="5:5">
      <c r="E19628" s="52"/>
    </row>
    <row r="19629" spans="5:5">
      <c r="E19629" s="52"/>
    </row>
    <row r="19630" spans="5:5">
      <c r="E19630" s="52"/>
    </row>
    <row r="19631" spans="5:5">
      <c r="E19631" s="52"/>
    </row>
    <row r="19632" spans="5:5">
      <c r="E19632" s="52"/>
    </row>
    <row r="19633" spans="5:5">
      <c r="E19633" s="52"/>
    </row>
    <row r="19634" spans="5:5">
      <c r="E19634" s="52"/>
    </row>
    <row r="19635" spans="5:5">
      <c r="E19635" s="52"/>
    </row>
    <row r="19636" spans="5:5">
      <c r="E19636" s="52"/>
    </row>
    <row r="19637" spans="5:5">
      <c r="E19637" s="52"/>
    </row>
    <row r="19638" spans="5:5">
      <c r="E19638" s="52"/>
    </row>
    <row r="19639" spans="5:5">
      <c r="E19639" s="52"/>
    </row>
    <row r="19640" spans="5:5">
      <c r="E19640" s="52"/>
    </row>
    <row r="19641" spans="5:5">
      <c r="E19641" s="52"/>
    </row>
    <row r="19642" spans="5:5">
      <c r="E19642" s="52"/>
    </row>
    <row r="19643" spans="5:5">
      <c r="E19643" s="52"/>
    </row>
    <row r="19644" spans="5:5">
      <c r="E19644" s="52"/>
    </row>
    <row r="19645" spans="5:5">
      <c r="E19645" s="52"/>
    </row>
    <row r="19646" spans="5:5">
      <c r="E19646" s="52"/>
    </row>
    <row r="19647" spans="5:5">
      <c r="E19647" s="52"/>
    </row>
    <row r="19648" spans="5:5">
      <c r="E19648" s="52"/>
    </row>
    <row r="19649" spans="5:5">
      <c r="E19649" s="52"/>
    </row>
    <row r="19650" spans="5:5">
      <c r="E19650" s="52"/>
    </row>
    <row r="19651" spans="5:5">
      <c r="E19651" s="52"/>
    </row>
    <row r="19652" spans="5:5">
      <c r="E19652" s="52"/>
    </row>
    <row r="19653" spans="5:5">
      <c r="E19653" s="52"/>
    </row>
    <row r="19654" spans="5:5">
      <c r="E19654" s="52"/>
    </row>
    <row r="19655" spans="5:5">
      <c r="E19655" s="52"/>
    </row>
    <row r="19656" spans="5:5">
      <c r="E19656" s="52"/>
    </row>
    <row r="19657" spans="5:5">
      <c r="E19657" s="52"/>
    </row>
    <row r="19658" spans="5:5">
      <c r="E19658" s="52"/>
    </row>
    <row r="19659" spans="5:5">
      <c r="E19659" s="52"/>
    </row>
    <row r="19660" spans="5:5">
      <c r="E19660" s="52"/>
    </row>
    <row r="19661" spans="5:5">
      <c r="E19661" s="52"/>
    </row>
    <row r="19662" spans="5:5">
      <c r="E19662" s="52"/>
    </row>
    <row r="19663" spans="5:5">
      <c r="E19663" s="52"/>
    </row>
    <row r="19664" spans="5:5">
      <c r="E19664" s="52"/>
    </row>
    <row r="19665" spans="5:5">
      <c r="E19665" s="52"/>
    </row>
    <row r="19666" spans="5:5">
      <c r="E19666" s="52"/>
    </row>
    <row r="19667" spans="5:5">
      <c r="E19667" s="52"/>
    </row>
    <row r="19668" spans="5:5">
      <c r="E19668" s="52"/>
    </row>
    <row r="19669" spans="5:5">
      <c r="E19669" s="52"/>
    </row>
    <row r="19670" spans="5:5">
      <c r="E19670" s="52"/>
    </row>
    <row r="19671" spans="5:5">
      <c r="E19671" s="52"/>
    </row>
    <row r="19672" spans="5:5">
      <c r="E19672" s="52"/>
    </row>
    <row r="19673" spans="5:5">
      <c r="E19673" s="52"/>
    </row>
    <row r="19674" spans="5:5">
      <c r="E19674" s="52"/>
    </row>
    <row r="19675" spans="5:5">
      <c r="E19675" s="52"/>
    </row>
    <row r="19676" spans="5:5">
      <c r="E19676" s="52"/>
    </row>
    <row r="19677" spans="5:5">
      <c r="E19677" s="52"/>
    </row>
    <row r="19678" spans="5:5">
      <c r="E19678" s="52"/>
    </row>
    <row r="19679" spans="5:5">
      <c r="E19679" s="52"/>
    </row>
    <row r="19680" spans="5:5">
      <c r="E19680" s="52"/>
    </row>
    <row r="19681" spans="5:5">
      <c r="E19681" s="52"/>
    </row>
    <row r="19682" spans="5:5">
      <c r="E19682" s="52"/>
    </row>
    <row r="19683" spans="5:5">
      <c r="E19683" s="52"/>
    </row>
    <row r="19684" spans="5:5">
      <c r="E19684" s="52"/>
    </row>
    <row r="19685" spans="5:5">
      <c r="E19685" s="52"/>
    </row>
    <row r="19686" spans="5:5">
      <c r="E19686" s="52"/>
    </row>
    <row r="19687" spans="5:5">
      <c r="E19687" s="52"/>
    </row>
    <row r="19688" spans="5:5">
      <c r="E19688" s="52"/>
    </row>
    <row r="19689" spans="5:5">
      <c r="E19689" s="52"/>
    </row>
    <row r="19690" spans="5:5">
      <c r="E19690" s="52"/>
    </row>
    <row r="19691" spans="5:5">
      <c r="E19691" s="52"/>
    </row>
    <row r="19692" spans="5:5">
      <c r="E19692" s="52"/>
    </row>
    <row r="19693" spans="5:5">
      <c r="E19693" s="52"/>
    </row>
    <row r="19694" spans="5:5">
      <c r="E19694" s="52"/>
    </row>
    <row r="19695" spans="5:5">
      <c r="E19695" s="52"/>
    </row>
    <row r="19696" spans="5:5">
      <c r="E19696" s="52"/>
    </row>
    <row r="19697" spans="5:5">
      <c r="E19697" s="52"/>
    </row>
    <row r="19698" spans="5:5">
      <c r="E19698" s="52"/>
    </row>
    <row r="19699" spans="5:5">
      <c r="E19699" s="52"/>
    </row>
    <row r="19700" spans="5:5">
      <c r="E19700" s="52"/>
    </row>
    <row r="19701" spans="5:5">
      <c r="E19701" s="52"/>
    </row>
    <row r="19702" spans="5:5">
      <c r="E19702" s="52"/>
    </row>
    <row r="19703" spans="5:5">
      <c r="E19703" s="52"/>
    </row>
    <row r="19704" spans="5:5">
      <c r="E19704" s="52"/>
    </row>
    <row r="19705" spans="5:5">
      <c r="E19705" s="52"/>
    </row>
    <row r="19706" spans="5:5">
      <c r="E19706" s="52"/>
    </row>
    <row r="19707" spans="5:5">
      <c r="E19707" s="52"/>
    </row>
    <row r="19708" spans="5:5">
      <c r="E19708" s="52"/>
    </row>
    <row r="19709" spans="5:5">
      <c r="E19709" s="52"/>
    </row>
    <row r="19710" spans="5:5">
      <c r="E19710" s="52"/>
    </row>
    <row r="19711" spans="5:5">
      <c r="E19711" s="52"/>
    </row>
    <row r="19712" spans="5:5">
      <c r="E19712" s="52"/>
    </row>
    <row r="19713" spans="5:5">
      <c r="E19713" s="52"/>
    </row>
    <row r="19714" spans="5:5">
      <c r="E19714" s="52"/>
    </row>
    <row r="19715" spans="5:5">
      <c r="E19715" s="52"/>
    </row>
    <row r="19716" spans="5:5">
      <c r="E19716" s="52"/>
    </row>
    <row r="19717" spans="5:5">
      <c r="E19717" s="52"/>
    </row>
    <row r="19718" spans="5:5">
      <c r="E19718" s="52"/>
    </row>
    <row r="19719" spans="5:5">
      <c r="E19719" s="52"/>
    </row>
    <row r="19720" spans="5:5">
      <c r="E19720" s="52"/>
    </row>
    <row r="19721" spans="5:5">
      <c r="E19721" s="52"/>
    </row>
    <row r="19722" spans="5:5">
      <c r="E19722" s="52"/>
    </row>
    <row r="19723" spans="5:5">
      <c r="E19723" s="52"/>
    </row>
    <row r="19724" spans="5:5">
      <c r="E19724" s="52"/>
    </row>
    <row r="19725" spans="5:5">
      <c r="E19725" s="52"/>
    </row>
    <row r="19726" spans="5:5">
      <c r="E19726" s="52"/>
    </row>
    <row r="19727" spans="5:5">
      <c r="E19727" s="52"/>
    </row>
    <row r="19728" spans="5:5">
      <c r="E19728" s="52"/>
    </row>
    <row r="19729" spans="5:5">
      <c r="E19729" s="52"/>
    </row>
    <row r="19730" spans="5:5">
      <c r="E19730" s="52"/>
    </row>
    <row r="19731" spans="5:5">
      <c r="E19731" s="52"/>
    </row>
    <row r="19732" spans="5:5">
      <c r="E19732" s="52"/>
    </row>
    <row r="19733" spans="5:5">
      <c r="E19733" s="52"/>
    </row>
    <row r="19734" spans="5:5">
      <c r="E19734" s="52"/>
    </row>
    <row r="19735" spans="5:5">
      <c r="E19735" s="52"/>
    </row>
    <row r="19736" spans="5:5">
      <c r="E19736" s="52"/>
    </row>
    <row r="19737" spans="5:5">
      <c r="E19737" s="52"/>
    </row>
    <row r="19738" spans="5:5">
      <c r="E19738" s="52"/>
    </row>
    <row r="19739" spans="5:5">
      <c r="E19739" s="52"/>
    </row>
    <row r="19740" spans="5:5">
      <c r="E19740" s="52"/>
    </row>
    <row r="19741" spans="5:5">
      <c r="E19741" s="52"/>
    </row>
    <row r="19742" spans="5:5">
      <c r="E19742" s="52"/>
    </row>
    <row r="19743" spans="5:5">
      <c r="E19743" s="52"/>
    </row>
    <row r="19744" spans="5:5">
      <c r="E19744" s="52"/>
    </row>
    <row r="19745" spans="5:5">
      <c r="E19745" s="52"/>
    </row>
    <row r="19746" spans="5:5">
      <c r="E19746" s="52"/>
    </row>
    <row r="19747" spans="5:5">
      <c r="E19747" s="52"/>
    </row>
    <row r="19748" spans="5:5">
      <c r="E19748" s="52"/>
    </row>
    <row r="19749" spans="5:5">
      <c r="E19749" s="52"/>
    </row>
    <row r="19750" spans="5:5">
      <c r="E19750" s="52"/>
    </row>
    <row r="19751" spans="5:5">
      <c r="E19751" s="52"/>
    </row>
    <row r="19752" spans="5:5">
      <c r="E19752" s="52"/>
    </row>
    <row r="19753" spans="5:5">
      <c r="E19753" s="52"/>
    </row>
    <row r="19754" spans="5:5">
      <c r="E19754" s="52"/>
    </row>
    <row r="19755" spans="5:5">
      <c r="E19755" s="52"/>
    </row>
    <row r="19756" spans="5:5">
      <c r="E19756" s="52"/>
    </row>
    <row r="19757" spans="5:5">
      <c r="E19757" s="52"/>
    </row>
    <row r="19758" spans="5:5">
      <c r="E19758" s="52"/>
    </row>
    <row r="19759" spans="5:5">
      <c r="E19759" s="52"/>
    </row>
    <row r="19760" spans="5:5">
      <c r="E19760" s="52"/>
    </row>
    <row r="19761" spans="5:5">
      <c r="E19761" s="52"/>
    </row>
    <row r="19762" spans="5:5">
      <c r="E19762" s="52"/>
    </row>
    <row r="19763" spans="5:5">
      <c r="E19763" s="52"/>
    </row>
    <row r="19764" spans="5:5">
      <c r="E19764" s="52"/>
    </row>
    <row r="19765" spans="5:5">
      <c r="E19765" s="52"/>
    </row>
    <row r="19766" spans="5:5">
      <c r="E19766" s="52"/>
    </row>
    <row r="19767" spans="5:5">
      <c r="E19767" s="52"/>
    </row>
    <row r="19768" spans="5:5">
      <c r="E19768" s="52"/>
    </row>
    <row r="19769" spans="5:5">
      <c r="E19769" s="52"/>
    </row>
    <row r="19770" spans="5:5">
      <c r="E19770" s="52"/>
    </row>
    <row r="19771" spans="5:5">
      <c r="E19771" s="52"/>
    </row>
    <row r="19772" spans="5:5">
      <c r="E19772" s="52"/>
    </row>
    <row r="19773" spans="5:5">
      <c r="E19773" s="52"/>
    </row>
    <row r="19774" spans="5:5">
      <c r="E19774" s="52"/>
    </row>
    <row r="19775" spans="5:5">
      <c r="E19775" s="52"/>
    </row>
    <row r="19776" spans="5:5">
      <c r="E19776" s="52"/>
    </row>
    <row r="19777" spans="5:5">
      <c r="E19777" s="52"/>
    </row>
    <row r="19778" spans="5:5">
      <c r="E19778" s="52"/>
    </row>
    <row r="19779" spans="5:5">
      <c r="E19779" s="52"/>
    </row>
    <row r="19780" spans="5:5">
      <c r="E19780" s="52"/>
    </row>
    <row r="19781" spans="5:5">
      <c r="E19781" s="52"/>
    </row>
    <row r="19782" spans="5:5">
      <c r="E19782" s="52"/>
    </row>
    <row r="19783" spans="5:5">
      <c r="E19783" s="52"/>
    </row>
    <row r="19784" spans="5:5">
      <c r="E19784" s="52"/>
    </row>
    <row r="19785" spans="5:5">
      <c r="E19785" s="52"/>
    </row>
    <row r="19786" spans="5:5">
      <c r="E19786" s="52"/>
    </row>
    <row r="19787" spans="5:5">
      <c r="E19787" s="52"/>
    </row>
    <row r="19788" spans="5:5">
      <c r="E19788" s="52"/>
    </row>
    <row r="19789" spans="5:5">
      <c r="E19789" s="52"/>
    </row>
    <row r="19790" spans="5:5">
      <c r="E19790" s="52"/>
    </row>
    <row r="19791" spans="5:5">
      <c r="E19791" s="52"/>
    </row>
    <row r="19792" spans="5:5">
      <c r="E19792" s="52"/>
    </row>
    <row r="19793" spans="5:5">
      <c r="E19793" s="52"/>
    </row>
    <row r="19794" spans="5:5">
      <c r="E19794" s="52"/>
    </row>
    <row r="19795" spans="5:5">
      <c r="E19795" s="52"/>
    </row>
    <row r="19796" spans="5:5">
      <c r="E19796" s="52"/>
    </row>
    <row r="19797" spans="5:5">
      <c r="E19797" s="52"/>
    </row>
    <row r="19798" spans="5:5">
      <c r="E19798" s="52"/>
    </row>
    <row r="19799" spans="5:5">
      <c r="E19799" s="52"/>
    </row>
    <row r="19800" spans="5:5">
      <c r="E19800" s="52"/>
    </row>
    <row r="19801" spans="5:5">
      <c r="E19801" s="52"/>
    </row>
    <row r="19802" spans="5:5">
      <c r="E19802" s="52"/>
    </row>
    <row r="19803" spans="5:5">
      <c r="E19803" s="52"/>
    </row>
    <row r="19804" spans="5:5">
      <c r="E19804" s="52"/>
    </row>
    <row r="19805" spans="5:5">
      <c r="E19805" s="52"/>
    </row>
    <row r="19806" spans="5:5">
      <c r="E19806" s="52"/>
    </row>
    <row r="19807" spans="5:5">
      <c r="E19807" s="52"/>
    </row>
    <row r="19808" spans="5:5">
      <c r="E19808" s="52"/>
    </row>
    <row r="19809" spans="5:5">
      <c r="E19809" s="52"/>
    </row>
    <row r="19810" spans="5:5">
      <c r="E19810" s="52"/>
    </row>
    <row r="19811" spans="5:5">
      <c r="E19811" s="52"/>
    </row>
    <row r="19812" spans="5:5">
      <c r="E19812" s="52"/>
    </row>
    <row r="19813" spans="5:5">
      <c r="E19813" s="52"/>
    </row>
    <row r="19814" spans="5:5">
      <c r="E19814" s="52"/>
    </row>
    <row r="19815" spans="5:5">
      <c r="E19815" s="52"/>
    </row>
    <row r="19816" spans="5:5">
      <c r="E19816" s="52"/>
    </row>
    <row r="19817" spans="5:5">
      <c r="E19817" s="52"/>
    </row>
    <row r="19818" spans="5:5">
      <c r="E19818" s="52"/>
    </row>
    <row r="19819" spans="5:5">
      <c r="E19819" s="52"/>
    </row>
    <row r="19820" spans="5:5">
      <c r="E19820" s="52"/>
    </row>
    <row r="19821" spans="5:5">
      <c r="E19821" s="52"/>
    </row>
    <row r="19822" spans="5:5">
      <c r="E19822" s="52"/>
    </row>
    <row r="19823" spans="5:5">
      <c r="E19823" s="52"/>
    </row>
    <row r="19824" spans="5:5">
      <c r="E19824" s="52"/>
    </row>
    <row r="19825" spans="5:5">
      <c r="E19825" s="52"/>
    </row>
    <row r="19826" spans="5:5">
      <c r="E19826" s="52"/>
    </row>
    <row r="19827" spans="5:5">
      <c r="E19827" s="52"/>
    </row>
    <row r="19828" spans="5:5">
      <c r="E19828" s="52"/>
    </row>
    <row r="19829" spans="5:5">
      <c r="E19829" s="52"/>
    </row>
    <row r="19830" spans="5:5">
      <c r="E19830" s="52"/>
    </row>
    <row r="19831" spans="5:5">
      <c r="E19831" s="52"/>
    </row>
    <row r="19832" spans="5:5">
      <c r="E19832" s="52"/>
    </row>
    <row r="19833" spans="5:5">
      <c r="E19833" s="52"/>
    </row>
    <row r="19834" spans="5:5">
      <c r="E19834" s="52"/>
    </row>
    <row r="19835" spans="5:5">
      <c r="E19835" s="52"/>
    </row>
    <row r="19836" spans="5:5">
      <c r="E19836" s="52"/>
    </row>
    <row r="19837" spans="5:5">
      <c r="E19837" s="52"/>
    </row>
    <row r="19838" spans="5:5">
      <c r="E19838" s="52"/>
    </row>
    <row r="19839" spans="5:5">
      <c r="E19839" s="52"/>
    </row>
    <row r="19840" spans="5:5">
      <c r="E19840" s="52"/>
    </row>
    <row r="19841" spans="5:5">
      <c r="E19841" s="52"/>
    </row>
    <row r="19842" spans="5:5">
      <c r="E19842" s="52"/>
    </row>
    <row r="19843" spans="5:5">
      <c r="E19843" s="52"/>
    </row>
    <row r="19844" spans="5:5">
      <c r="E19844" s="52"/>
    </row>
    <row r="19845" spans="5:5">
      <c r="E19845" s="52"/>
    </row>
    <row r="19846" spans="5:5">
      <c r="E19846" s="52"/>
    </row>
    <row r="19847" spans="5:5">
      <c r="E19847" s="52"/>
    </row>
    <row r="19848" spans="5:5">
      <c r="E19848" s="52"/>
    </row>
    <row r="19849" spans="5:5">
      <c r="E19849" s="52"/>
    </row>
    <row r="19850" spans="5:5">
      <c r="E19850" s="52"/>
    </row>
    <row r="19851" spans="5:5">
      <c r="E19851" s="52"/>
    </row>
    <row r="19852" spans="5:5">
      <c r="E19852" s="52"/>
    </row>
    <row r="19853" spans="5:5">
      <c r="E19853" s="52"/>
    </row>
    <row r="19854" spans="5:5">
      <c r="E19854" s="52"/>
    </row>
    <row r="19855" spans="5:5">
      <c r="E19855" s="52"/>
    </row>
    <row r="19856" spans="5:5">
      <c r="E19856" s="52"/>
    </row>
    <row r="19857" spans="5:5">
      <c r="E19857" s="52"/>
    </row>
    <row r="19858" spans="5:5">
      <c r="E19858" s="52"/>
    </row>
    <row r="19859" spans="5:5">
      <c r="E19859" s="52"/>
    </row>
    <row r="19860" spans="5:5">
      <c r="E19860" s="52"/>
    </row>
    <row r="19861" spans="5:5">
      <c r="E19861" s="52"/>
    </row>
    <row r="19862" spans="5:5">
      <c r="E19862" s="52"/>
    </row>
    <row r="19863" spans="5:5">
      <c r="E19863" s="52"/>
    </row>
    <row r="19864" spans="5:5">
      <c r="E19864" s="52"/>
    </row>
    <row r="19865" spans="5:5">
      <c r="E19865" s="52"/>
    </row>
    <row r="19866" spans="5:5">
      <c r="E19866" s="52"/>
    </row>
    <row r="19867" spans="5:5">
      <c r="E19867" s="52"/>
    </row>
    <row r="19868" spans="5:5">
      <c r="E19868" s="52"/>
    </row>
    <row r="19869" spans="5:5">
      <c r="E19869" s="52"/>
    </row>
    <row r="19870" spans="5:5">
      <c r="E19870" s="52"/>
    </row>
    <row r="19871" spans="5:5">
      <c r="E19871" s="52"/>
    </row>
    <row r="19872" spans="5:5">
      <c r="E19872" s="52"/>
    </row>
    <row r="19873" spans="5:5">
      <c r="E19873" s="52"/>
    </row>
    <row r="19874" spans="5:5">
      <c r="E19874" s="52"/>
    </row>
    <row r="19875" spans="5:5">
      <c r="E19875" s="52"/>
    </row>
    <row r="19876" spans="5:5">
      <c r="E19876" s="52"/>
    </row>
    <row r="19877" spans="5:5">
      <c r="E19877" s="52"/>
    </row>
    <row r="19878" spans="5:5">
      <c r="E19878" s="52"/>
    </row>
    <row r="19879" spans="5:5">
      <c r="E19879" s="52"/>
    </row>
    <row r="19880" spans="5:5">
      <c r="E19880" s="52"/>
    </row>
    <row r="19881" spans="5:5">
      <c r="E19881" s="52"/>
    </row>
    <row r="19882" spans="5:5">
      <c r="E19882" s="52"/>
    </row>
    <row r="19883" spans="5:5">
      <c r="E19883" s="52"/>
    </row>
    <row r="19884" spans="5:5">
      <c r="E19884" s="52"/>
    </row>
    <row r="19885" spans="5:5">
      <c r="E19885" s="52"/>
    </row>
    <row r="19886" spans="5:5">
      <c r="E19886" s="52"/>
    </row>
    <row r="19887" spans="5:5">
      <c r="E19887" s="52"/>
    </row>
    <row r="19888" spans="5:5">
      <c r="E19888" s="52"/>
    </row>
    <row r="19889" spans="5:5">
      <c r="E19889" s="52"/>
    </row>
    <row r="19890" spans="5:5">
      <c r="E19890" s="52"/>
    </row>
    <row r="19891" spans="5:5">
      <c r="E19891" s="52"/>
    </row>
    <row r="19892" spans="5:5">
      <c r="E19892" s="52"/>
    </row>
    <row r="19893" spans="5:5">
      <c r="E19893" s="52"/>
    </row>
    <row r="19894" spans="5:5">
      <c r="E19894" s="52"/>
    </row>
    <row r="19895" spans="5:5">
      <c r="E19895" s="52"/>
    </row>
    <row r="19896" spans="5:5">
      <c r="E19896" s="52"/>
    </row>
    <row r="19897" spans="5:5">
      <c r="E19897" s="52"/>
    </row>
    <row r="19898" spans="5:5">
      <c r="E19898" s="52"/>
    </row>
    <row r="19899" spans="5:5">
      <c r="E19899" s="52"/>
    </row>
    <row r="19900" spans="5:5">
      <c r="E19900" s="52"/>
    </row>
    <row r="19901" spans="5:5">
      <c r="E19901" s="52"/>
    </row>
    <row r="19902" spans="5:5">
      <c r="E19902" s="52"/>
    </row>
    <row r="19903" spans="5:5">
      <c r="E19903" s="52"/>
    </row>
    <row r="19904" spans="5:5">
      <c r="E19904" s="52"/>
    </row>
    <row r="19905" spans="5:5">
      <c r="E19905" s="52"/>
    </row>
    <row r="19906" spans="5:5">
      <c r="E19906" s="52"/>
    </row>
    <row r="19907" spans="5:5">
      <c r="E19907" s="52"/>
    </row>
    <row r="19908" spans="5:5">
      <c r="E19908" s="52"/>
    </row>
    <row r="19909" spans="5:5">
      <c r="E19909" s="52"/>
    </row>
    <row r="19910" spans="5:5">
      <c r="E19910" s="52"/>
    </row>
    <row r="19911" spans="5:5">
      <c r="E19911" s="52"/>
    </row>
    <row r="19912" spans="5:5">
      <c r="E19912" s="52"/>
    </row>
    <row r="19913" spans="5:5">
      <c r="E19913" s="52"/>
    </row>
    <row r="19914" spans="5:5">
      <c r="E19914" s="52"/>
    </row>
    <row r="19915" spans="5:5">
      <c r="E19915" s="52"/>
    </row>
    <row r="19916" spans="5:5">
      <c r="E19916" s="52"/>
    </row>
    <row r="19917" spans="5:5">
      <c r="E19917" s="52"/>
    </row>
    <row r="19918" spans="5:5">
      <c r="E19918" s="52"/>
    </row>
    <row r="19919" spans="5:5">
      <c r="E19919" s="52"/>
    </row>
    <row r="19920" spans="5:5">
      <c r="E19920" s="52"/>
    </row>
    <row r="19921" spans="5:5">
      <c r="E19921" s="52"/>
    </row>
    <row r="19922" spans="5:5">
      <c r="E19922" s="52"/>
    </row>
    <row r="19923" spans="5:5">
      <c r="E19923" s="52"/>
    </row>
    <row r="19924" spans="5:5">
      <c r="E19924" s="52"/>
    </row>
    <row r="19925" spans="5:5">
      <c r="E19925" s="52"/>
    </row>
    <row r="19926" spans="5:5">
      <c r="E19926" s="52"/>
    </row>
    <row r="19927" spans="5:5">
      <c r="E19927" s="52"/>
    </row>
    <row r="19928" spans="5:5">
      <c r="E19928" s="52"/>
    </row>
    <row r="19929" spans="5:5">
      <c r="E19929" s="52"/>
    </row>
    <row r="19930" spans="5:5">
      <c r="E19930" s="52"/>
    </row>
    <row r="19931" spans="5:5">
      <c r="E19931" s="52"/>
    </row>
    <row r="19932" spans="5:5">
      <c r="E19932" s="52"/>
    </row>
    <row r="19933" spans="5:5">
      <c r="E19933" s="52"/>
    </row>
    <row r="19934" spans="5:5">
      <c r="E19934" s="52"/>
    </row>
    <row r="19935" spans="5:5">
      <c r="E19935" s="52"/>
    </row>
    <row r="19936" spans="5:5">
      <c r="E19936" s="52"/>
    </row>
    <row r="19937" spans="5:5">
      <c r="E19937" s="52"/>
    </row>
    <row r="19938" spans="5:5">
      <c r="E19938" s="52"/>
    </row>
    <row r="19939" spans="5:5">
      <c r="E19939" s="52"/>
    </row>
    <row r="19940" spans="5:5">
      <c r="E19940" s="52"/>
    </row>
    <row r="19941" spans="5:5">
      <c r="E19941" s="52"/>
    </row>
    <row r="19942" spans="5:5">
      <c r="E19942" s="52"/>
    </row>
    <row r="19943" spans="5:5">
      <c r="E19943" s="52"/>
    </row>
    <row r="19944" spans="5:5">
      <c r="E19944" s="52"/>
    </row>
    <row r="19945" spans="5:5">
      <c r="E19945" s="52"/>
    </row>
    <row r="19946" spans="5:5">
      <c r="E19946" s="52"/>
    </row>
    <row r="19947" spans="5:5">
      <c r="E19947" s="52"/>
    </row>
    <row r="19948" spans="5:5">
      <c r="E19948" s="52"/>
    </row>
    <row r="19949" spans="5:5">
      <c r="E19949" s="52"/>
    </row>
    <row r="19950" spans="5:5">
      <c r="E19950" s="52"/>
    </row>
    <row r="19951" spans="5:5">
      <c r="E19951" s="52"/>
    </row>
    <row r="19952" spans="5:5">
      <c r="E19952" s="52"/>
    </row>
    <row r="19953" spans="5:5">
      <c r="E19953" s="52"/>
    </row>
    <row r="19954" spans="5:5">
      <c r="E19954" s="52"/>
    </row>
    <row r="19955" spans="5:5">
      <c r="E19955" s="52"/>
    </row>
    <row r="19956" spans="5:5">
      <c r="E19956" s="52"/>
    </row>
    <row r="19957" spans="5:5">
      <c r="E19957" s="52"/>
    </row>
    <row r="19958" spans="5:5">
      <c r="E19958" s="52"/>
    </row>
    <row r="19959" spans="5:5">
      <c r="E19959" s="52"/>
    </row>
    <row r="19960" spans="5:5">
      <c r="E19960" s="52"/>
    </row>
    <row r="19961" spans="5:5">
      <c r="E19961" s="52"/>
    </row>
    <row r="19962" spans="5:5">
      <c r="E19962" s="52"/>
    </row>
    <row r="19963" spans="5:5">
      <c r="E19963" s="52"/>
    </row>
    <row r="19964" spans="5:5">
      <c r="E19964" s="52"/>
    </row>
    <row r="19965" spans="5:5">
      <c r="E19965" s="52"/>
    </row>
    <row r="19966" spans="5:5">
      <c r="E19966" s="52"/>
    </row>
    <row r="19967" spans="5:5">
      <c r="E19967" s="52"/>
    </row>
    <row r="19968" spans="5:5">
      <c r="E19968" s="52"/>
    </row>
    <row r="19969" spans="5:5">
      <c r="E19969" s="52"/>
    </row>
    <row r="19970" spans="5:5">
      <c r="E19970" s="52"/>
    </row>
    <row r="19971" spans="5:5">
      <c r="E19971" s="52"/>
    </row>
    <row r="19972" spans="5:5">
      <c r="E19972" s="52"/>
    </row>
    <row r="19973" spans="5:5">
      <c r="E19973" s="52"/>
    </row>
    <row r="19974" spans="5:5">
      <c r="E19974" s="52"/>
    </row>
    <row r="19975" spans="5:5">
      <c r="E19975" s="52"/>
    </row>
    <row r="19976" spans="5:5">
      <c r="E19976" s="52"/>
    </row>
    <row r="19977" spans="5:5">
      <c r="E19977" s="52"/>
    </row>
    <row r="19978" spans="5:5">
      <c r="E19978" s="52"/>
    </row>
    <row r="19979" spans="5:5">
      <c r="E19979" s="52"/>
    </row>
    <row r="19980" spans="5:5">
      <c r="E19980" s="52"/>
    </row>
    <row r="19981" spans="5:5">
      <c r="E19981" s="52"/>
    </row>
    <row r="19982" spans="5:5">
      <c r="E19982" s="52"/>
    </row>
    <row r="19983" spans="5:5">
      <c r="E19983" s="52"/>
    </row>
    <row r="19984" spans="5:5">
      <c r="E19984" s="52"/>
    </row>
    <row r="19985" spans="5:5">
      <c r="E19985" s="52"/>
    </row>
    <row r="19986" spans="5:5">
      <c r="E19986" s="52"/>
    </row>
    <row r="19987" spans="5:5">
      <c r="E19987" s="52"/>
    </row>
    <row r="19988" spans="5:5">
      <c r="E19988" s="52"/>
    </row>
    <row r="19989" spans="5:5">
      <c r="E19989" s="52"/>
    </row>
    <row r="19990" spans="5:5">
      <c r="E19990" s="52"/>
    </row>
    <row r="19991" spans="5:5">
      <c r="E19991" s="52"/>
    </row>
    <row r="19992" spans="5:5">
      <c r="E19992" s="52"/>
    </row>
    <row r="19993" spans="5:5">
      <c r="E19993" s="52"/>
    </row>
    <row r="19994" spans="5:5">
      <c r="E19994" s="52"/>
    </row>
    <row r="19995" spans="5:5">
      <c r="E19995" s="52"/>
    </row>
    <row r="19996" spans="5:5">
      <c r="E19996" s="52"/>
    </row>
    <row r="19997" spans="5:5">
      <c r="E19997" s="52"/>
    </row>
    <row r="19998" spans="5:5">
      <c r="E19998" s="52"/>
    </row>
    <row r="19999" spans="5:5">
      <c r="E19999" s="52"/>
    </row>
    <row r="20000" spans="5:5">
      <c r="E20000" s="52"/>
    </row>
    <row r="20001" spans="5:5">
      <c r="E20001" s="52"/>
    </row>
    <row r="20002" spans="5:5">
      <c r="E20002" s="52"/>
    </row>
    <row r="20003" spans="5:5">
      <c r="E20003" s="52"/>
    </row>
    <row r="20004" spans="5:5">
      <c r="E20004" s="52"/>
    </row>
    <row r="20005" spans="5:5">
      <c r="E20005" s="52"/>
    </row>
    <row r="20006" spans="5:5">
      <c r="E20006" s="52"/>
    </row>
    <row r="20007" spans="5:5">
      <c r="E20007" s="52"/>
    </row>
    <row r="20008" spans="5:5">
      <c r="E20008" s="52"/>
    </row>
    <row r="20009" spans="5:5">
      <c r="E20009" s="52"/>
    </row>
    <row r="20010" spans="5:5">
      <c r="E20010" s="52"/>
    </row>
    <row r="20011" spans="5:5">
      <c r="E20011" s="52"/>
    </row>
    <row r="20012" spans="5:5">
      <c r="E20012" s="52"/>
    </row>
    <row r="20013" spans="5:5">
      <c r="E20013" s="52"/>
    </row>
    <row r="20014" spans="5:5">
      <c r="E20014" s="52"/>
    </row>
    <row r="20015" spans="5:5">
      <c r="E20015" s="52"/>
    </row>
    <row r="20016" spans="5:5">
      <c r="E20016" s="52"/>
    </row>
    <row r="20017" spans="5:5">
      <c r="E20017" s="52"/>
    </row>
    <row r="20018" spans="5:5">
      <c r="E20018" s="52"/>
    </row>
    <row r="20019" spans="5:5">
      <c r="E20019" s="52"/>
    </row>
    <row r="20020" spans="5:5">
      <c r="E20020" s="52"/>
    </row>
    <row r="20021" spans="5:5">
      <c r="E20021" s="52"/>
    </row>
    <row r="20022" spans="5:5">
      <c r="E20022" s="52"/>
    </row>
    <row r="20023" spans="5:5">
      <c r="E20023" s="52"/>
    </row>
    <row r="20024" spans="5:5">
      <c r="E20024" s="52"/>
    </row>
    <row r="20025" spans="5:5">
      <c r="E20025" s="52"/>
    </row>
    <row r="20026" spans="5:5">
      <c r="E20026" s="52"/>
    </row>
    <row r="20027" spans="5:5">
      <c r="E20027" s="52"/>
    </row>
    <row r="20028" spans="5:5">
      <c r="E20028" s="52"/>
    </row>
    <row r="20029" spans="5:5">
      <c r="E20029" s="52"/>
    </row>
    <row r="20030" spans="5:5">
      <c r="E20030" s="52"/>
    </row>
    <row r="20031" spans="5:5">
      <c r="E20031" s="52"/>
    </row>
    <row r="20032" spans="5:5">
      <c r="E20032" s="52"/>
    </row>
    <row r="20033" spans="5:5">
      <c r="E20033" s="52"/>
    </row>
    <row r="20034" spans="5:5">
      <c r="E20034" s="52"/>
    </row>
    <row r="20035" spans="5:5">
      <c r="E20035" s="52"/>
    </row>
    <row r="20036" spans="5:5">
      <c r="E20036" s="52"/>
    </row>
    <row r="20037" spans="5:5">
      <c r="E20037" s="52"/>
    </row>
    <row r="20038" spans="5:5">
      <c r="E20038" s="52"/>
    </row>
    <row r="20039" spans="5:5">
      <c r="E20039" s="52"/>
    </row>
    <row r="20040" spans="5:5">
      <c r="E20040" s="52"/>
    </row>
    <row r="20041" spans="5:5">
      <c r="E20041" s="52"/>
    </row>
    <row r="20042" spans="5:5">
      <c r="E20042" s="52"/>
    </row>
    <row r="20043" spans="5:5">
      <c r="E20043" s="52"/>
    </row>
    <row r="20044" spans="5:5">
      <c r="E20044" s="52"/>
    </row>
    <row r="20045" spans="5:5">
      <c r="E20045" s="52"/>
    </row>
    <row r="20046" spans="5:5">
      <c r="E20046" s="52"/>
    </row>
    <row r="20047" spans="5:5">
      <c r="E20047" s="52"/>
    </row>
    <row r="20048" spans="5:5">
      <c r="E20048" s="52"/>
    </row>
    <row r="20049" spans="5:5">
      <c r="E20049" s="52"/>
    </row>
    <row r="20050" spans="5:5">
      <c r="E20050" s="52"/>
    </row>
    <row r="20051" spans="5:5">
      <c r="E20051" s="52"/>
    </row>
    <row r="20052" spans="5:5">
      <c r="E20052" s="52"/>
    </row>
    <row r="20053" spans="5:5">
      <c r="E20053" s="52"/>
    </row>
    <row r="20054" spans="5:5">
      <c r="E20054" s="52"/>
    </row>
    <row r="20055" spans="5:5">
      <c r="E20055" s="52"/>
    </row>
    <row r="20056" spans="5:5">
      <c r="E20056" s="52"/>
    </row>
    <row r="20057" spans="5:5">
      <c r="E20057" s="52"/>
    </row>
    <row r="20058" spans="5:5">
      <c r="E20058" s="52"/>
    </row>
    <row r="20059" spans="5:5">
      <c r="E20059" s="52"/>
    </row>
    <row r="20060" spans="5:5">
      <c r="E20060" s="52"/>
    </row>
    <row r="20061" spans="5:5">
      <c r="E20061" s="52"/>
    </row>
    <row r="20062" spans="5:5">
      <c r="E20062" s="52"/>
    </row>
    <row r="20063" spans="5:5">
      <c r="E20063" s="52"/>
    </row>
    <row r="20064" spans="5:5">
      <c r="E20064" s="52"/>
    </row>
    <row r="20065" spans="5:5">
      <c r="E20065" s="52"/>
    </row>
    <row r="20066" spans="5:5">
      <c r="E20066" s="52"/>
    </row>
    <row r="20067" spans="5:5">
      <c r="E20067" s="52"/>
    </row>
    <row r="20068" spans="5:5">
      <c r="E20068" s="52"/>
    </row>
    <row r="20069" spans="5:5">
      <c r="E20069" s="52"/>
    </row>
    <row r="20070" spans="5:5">
      <c r="E20070" s="52"/>
    </row>
    <row r="20071" spans="5:5">
      <c r="E20071" s="52"/>
    </row>
    <row r="20072" spans="5:5">
      <c r="E20072" s="52"/>
    </row>
    <row r="20073" spans="5:5">
      <c r="E20073" s="52"/>
    </row>
    <row r="20074" spans="5:5">
      <c r="E20074" s="52"/>
    </row>
    <row r="20075" spans="5:5">
      <c r="E20075" s="52"/>
    </row>
    <row r="20076" spans="5:5">
      <c r="E20076" s="52"/>
    </row>
    <row r="20077" spans="5:5">
      <c r="E20077" s="52"/>
    </row>
    <row r="20078" spans="5:5">
      <c r="E20078" s="52"/>
    </row>
    <row r="20079" spans="5:5">
      <c r="E20079" s="52"/>
    </row>
    <row r="20080" spans="5:5">
      <c r="E20080" s="52"/>
    </row>
    <row r="20081" spans="5:5">
      <c r="E20081" s="52"/>
    </row>
    <row r="20082" spans="5:5">
      <c r="E20082" s="52"/>
    </row>
    <row r="20083" spans="5:5">
      <c r="E20083" s="52"/>
    </row>
    <row r="20084" spans="5:5">
      <c r="E20084" s="52"/>
    </row>
    <row r="20085" spans="5:5">
      <c r="E20085" s="52"/>
    </row>
    <row r="20086" spans="5:5">
      <c r="E20086" s="52"/>
    </row>
    <row r="20087" spans="5:5">
      <c r="E20087" s="52"/>
    </row>
    <row r="20088" spans="5:5">
      <c r="E20088" s="52"/>
    </row>
    <row r="20089" spans="5:5">
      <c r="E20089" s="52"/>
    </row>
    <row r="20090" spans="5:5">
      <c r="E20090" s="52"/>
    </row>
    <row r="20091" spans="5:5">
      <c r="E20091" s="52"/>
    </row>
    <row r="20092" spans="5:5">
      <c r="E20092" s="52"/>
    </row>
    <row r="20093" spans="5:5">
      <c r="E20093" s="52"/>
    </row>
    <row r="20094" spans="5:5">
      <c r="E20094" s="52"/>
    </row>
    <row r="20095" spans="5:5">
      <c r="E20095" s="52"/>
    </row>
    <row r="20096" spans="5:5">
      <c r="E20096" s="52"/>
    </row>
    <row r="20097" spans="5:5">
      <c r="E20097" s="52"/>
    </row>
    <row r="20098" spans="5:5">
      <c r="E20098" s="52"/>
    </row>
    <row r="20099" spans="5:5">
      <c r="E20099" s="52"/>
    </row>
    <row r="20100" spans="5:5">
      <c r="E20100" s="52"/>
    </row>
    <row r="20101" spans="5:5">
      <c r="E20101" s="52"/>
    </row>
    <row r="20102" spans="5:5">
      <c r="E20102" s="52"/>
    </row>
    <row r="20103" spans="5:5">
      <c r="E20103" s="52"/>
    </row>
    <row r="20104" spans="5:5">
      <c r="E20104" s="52"/>
    </row>
    <row r="20105" spans="5:5">
      <c r="E20105" s="52"/>
    </row>
    <row r="20106" spans="5:5">
      <c r="E20106" s="52"/>
    </row>
    <row r="20107" spans="5:5">
      <c r="E20107" s="52"/>
    </row>
    <row r="20108" spans="5:5">
      <c r="E20108" s="52"/>
    </row>
    <row r="20109" spans="5:5">
      <c r="E20109" s="52"/>
    </row>
    <row r="20110" spans="5:5">
      <c r="E20110" s="52"/>
    </row>
    <row r="20111" spans="5:5">
      <c r="E20111" s="52"/>
    </row>
    <row r="20112" spans="5:5">
      <c r="E20112" s="52"/>
    </row>
    <row r="20113" spans="5:5">
      <c r="E20113" s="52"/>
    </row>
    <row r="20114" spans="5:5">
      <c r="E20114" s="52"/>
    </row>
    <row r="20115" spans="5:5">
      <c r="E20115" s="52"/>
    </row>
    <row r="20116" spans="5:5">
      <c r="E20116" s="52"/>
    </row>
    <row r="20117" spans="5:5">
      <c r="E20117" s="52"/>
    </row>
    <row r="20118" spans="5:5">
      <c r="E20118" s="52"/>
    </row>
    <row r="20119" spans="5:5">
      <c r="E20119" s="52"/>
    </row>
    <row r="20120" spans="5:5">
      <c r="E20120" s="52"/>
    </row>
    <row r="20121" spans="5:5">
      <c r="E20121" s="52"/>
    </row>
    <row r="20122" spans="5:5">
      <c r="E20122" s="52"/>
    </row>
    <row r="20123" spans="5:5">
      <c r="E20123" s="52"/>
    </row>
    <row r="20124" spans="5:5">
      <c r="E20124" s="52"/>
    </row>
    <row r="20125" spans="5:5">
      <c r="E20125" s="52"/>
    </row>
    <row r="20126" spans="5:5">
      <c r="E20126" s="52"/>
    </row>
    <row r="20127" spans="5:5">
      <c r="E20127" s="52"/>
    </row>
    <row r="20128" spans="5:5">
      <c r="E20128" s="52"/>
    </row>
    <row r="20129" spans="5:5">
      <c r="E20129" s="52"/>
    </row>
    <row r="20130" spans="5:5">
      <c r="E20130" s="52"/>
    </row>
    <row r="20131" spans="5:5">
      <c r="E20131" s="52"/>
    </row>
    <row r="20132" spans="5:5">
      <c r="E20132" s="52"/>
    </row>
    <row r="20133" spans="5:5">
      <c r="E20133" s="52"/>
    </row>
    <row r="20134" spans="5:5">
      <c r="E20134" s="52"/>
    </row>
    <row r="20135" spans="5:5">
      <c r="E20135" s="52"/>
    </row>
    <row r="20136" spans="5:5">
      <c r="E20136" s="52"/>
    </row>
    <row r="20137" spans="5:5">
      <c r="E20137" s="52"/>
    </row>
    <row r="20138" spans="5:5">
      <c r="E20138" s="52"/>
    </row>
    <row r="20139" spans="5:5">
      <c r="E20139" s="52"/>
    </row>
    <row r="20140" spans="5:5">
      <c r="E20140" s="52"/>
    </row>
    <row r="20141" spans="5:5">
      <c r="E20141" s="52"/>
    </row>
    <row r="20142" spans="5:5">
      <c r="E20142" s="52"/>
    </row>
    <row r="20143" spans="5:5">
      <c r="E20143" s="52"/>
    </row>
    <row r="20144" spans="5:5">
      <c r="E20144" s="52"/>
    </row>
    <row r="20145" spans="5:5">
      <c r="E20145" s="52"/>
    </row>
    <row r="20146" spans="5:5">
      <c r="E20146" s="52"/>
    </row>
    <row r="20147" spans="5:5">
      <c r="E20147" s="52"/>
    </row>
    <row r="20148" spans="5:5">
      <c r="E20148" s="52"/>
    </row>
    <row r="20149" spans="5:5">
      <c r="E20149" s="52"/>
    </row>
    <row r="20150" spans="5:5">
      <c r="E20150" s="52"/>
    </row>
    <row r="20151" spans="5:5">
      <c r="E20151" s="52"/>
    </row>
    <row r="20152" spans="5:5">
      <c r="E20152" s="52"/>
    </row>
    <row r="20153" spans="5:5">
      <c r="E20153" s="52"/>
    </row>
    <row r="20154" spans="5:5">
      <c r="E20154" s="52"/>
    </row>
    <row r="20155" spans="5:5">
      <c r="E20155" s="52"/>
    </row>
    <row r="20156" spans="5:5">
      <c r="E20156" s="52"/>
    </row>
    <row r="20157" spans="5:5">
      <c r="E20157" s="52"/>
    </row>
    <row r="20158" spans="5:5">
      <c r="E20158" s="52"/>
    </row>
    <row r="20159" spans="5:5">
      <c r="E20159" s="52"/>
    </row>
    <row r="20160" spans="5:5">
      <c r="E20160" s="52"/>
    </row>
    <row r="20161" spans="5:5">
      <c r="E20161" s="52"/>
    </row>
    <row r="20162" spans="5:5">
      <c r="E20162" s="52"/>
    </row>
    <row r="20163" spans="5:5">
      <c r="E20163" s="52"/>
    </row>
    <row r="20164" spans="5:5">
      <c r="E20164" s="52"/>
    </row>
    <row r="20165" spans="5:5">
      <c r="E20165" s="52"/>
    </row>
    <row r="20166" spans="5:5">
      <c r="E20166" s="52"/>
    </row>
    <row r="20167" spans="5:5">
      <c r="E20167" s="52"/>
    </row>
    <row r="20168" spans="5:5">
      <c r="E20168" s="52"/>
    </row>
    <row r="20169" spans="5:5">
      <c r="E20169" s="52"/>
    </row>
    <row r="20170" spans="5:5">
      <c r="E20170" s="52"/>
    </row>
    <row r="20171" spans="5:5">
      <c r="E20171" s="52"/>
    </row>
    <row r="20172" spans="5:5">
      <c r="E20172" s="52"/>
    </row>
    <row r="20173" spans="5:5">
      <c r="E20173" s="52"/>
    </row>
    <row r="20174" spans="5:5">
      <c r="E20174" s="52"/>
    </row>
    <row r="20175" spans="5:5">
      <c r="E20175" s="52"/>
    </row>
    <row r="20176" spans="5:5">
      <c r="E20176" s="52"/>
    </row>
    <row r="20177" spans="5:5">
      <c r="E20177" s="52"/>
    </row>
    <row r="20178" spans="5:5">
      <c r="E20178" s="52"/>
    </row>
    <row r="20179" spans="5:5">
      <c r="E20179" s="52"/>
    </row>
    <row r="20180" spans="5:5">
      <c r="E20180" s="52"/>
    </row>
    <row r="20181" spans="5:5">
      <c r="E20181" s="52"/>
    </row>
    <row r="20182" spans="5:5">
      <c r="E20182" s="52"/>
    </row>
    <row r="20183" spans="5:5">
      <c r="E20183" s="52"/>
    </row>
    <row r="20184" spans="5:5">
      <c r="E20184" s="52"/>
    </row>
    <row r="20185" spans="5:5">
      <c r="E20185" s="52"/>
    </row>
    <row r="20186" spans="5:5">
      <c r="E20186" s="52"/>
    </row>
    <row r="20187" spans="5:5">
      <c r="E20187" s="52"/>
    </row>
    <row r="20188" spans="5:5">
      <c r="E20188" s="52"/>
    </row>
    <row r="20189" spans="5:5">
      <c r="E20189" s="52"/>
    </row>
    <row r="20190" spans="5:5">
      <c r="E20190" s="52"/>
    </row>
    <row r="20191" spans="5:5">
      <c r="E20191" s="52"/>
    </row>
    <row r="20192" spans="5:5">
      <c r="E20192" s="52"/>
    </row>
    <row r="20193" spans="5:5">
      <c r="E20193" s="52"/>
    </row>
    <row r="20194" spans="5:5">
      <c r="E20194" s="52"/>
    </row>
    <row r="20195" spans="5:5">
      <c r="E20195" s="52"/>
    </row>
    <row r="20196" spans="5:5">
      <c r="E20196" s="52"/>
    </row>
    <row r="20197" spans="5:5">
      <c r="E20197" s="52"/>
    </row>
    <row r="20198" spans="5:5">
      <c r="E20198" s="52"/>
    </row>
    <row r="20199" spans="5:5">
      <c r="E20199" s="52"/>
    </row>
    <row r="20200" spans="5:5">
      <c r="E20200" s="52"/>
    </row>
    <row r="20201" spans="5:5">
      <c r="E20201" s="52"/>
    </row>
    <row r="20202" spans="5:5">
      <c r="E20202" s="52"/>
    </row>
    <row r="20203" spans="5:5">
      <c r="E20203" s="52"/>
    </row>
    <row r="20204" spans="5:5">
      <c r="E20204" s="52"/>
    </row>
    <row r="20205" spans="5:5">
      <c r="E20205" s="52"/>
    </row>
    <row r="20206" spans="5:5">
      <c r="E20206" s="52"/>
    </row>
    <row r="20207" spans="5:5">
      <c r="E20207" s="52"/>
    </row>
    <row r="20208" spans="5:5">
      <c r="E20208" s="52"/>
    </row>
    <row r="20209" spans="5:5">
      <c r="E20209" s="52"/>
    </row>
    <row r="20210" spans="5:5">
      <c r="E20210" s="52"/>
    </row>
    <row r="20211" spans="5:5">
      <c r="E20211" s="52"/>
    </row>
    <row r="20212" spans="5:5">
      <c r="E20212" s="52"/>
    </row>
    <row r="20213" spans="5:5">
      <c r="E20213" s="52"/>
    </row>
    <row r="20214" spans="5:5">
      <c r="E20214" s="52"/>
    </row>
    <row r="20215" spans="5:5">
      <c r="E20215" s="52"/>
    </row>
    <row r="20216" spans="5:5">
      <c r="E20216" s="52"/>
    </row>
    <row r="20217" spans="5:5">
      <c r="E20217" s="52"/>
    </row>
    <row r="20218" spans="5:5">
      <c r="E20218" s="52"/>
    </row>
    <row r="20219" spans="5:5">
      <c r="E20219" s="52"/>
    </row>
    <row r="20220" spans="5:5">
      <c r="E20220" s="52"/>
    </row>
    <row r="20221" spans="5:5">
      <c r="E20221" s="52"/>
    </row>
    <row r="20222" spans="5:5">
      <c r="E20222" s="52"/>
    </row>
    <row r="20223" spans="5:5">
      <c r="E20223" s="52"/>
    </row>
    <row r="20224" spans="5:5">
      <c r="E20224" s="52"/>
    </row>
    <row r="20225" spans="5:5">
      <c r="E20225" s="52"/>
    </row>
    <row r="20226" spans="5:5">
      <c r="E20226" s="52"/>
    </row>
    <row r="20227" spans="5:5">
      <c r="E20227" s="52"/>
    </row>
    <row r="20228" spans="5:5">
      <c r="E20228" s="52"/>
    </row>
    <row r="20229" spans="5:5">
      <c r="E20229" s="52"/>
    </row>
    <row r="20230" spans="5:5">
      <c r="E20230" s="52"/>
    </row>
    <row r="20231" spans="5:5">
      <c r="E20231" s="52"/>
    </row>
    <row r="20232" spans="5:5">
      <c r="E20232" s="52"/>
    </row>
    <row r="20233" spans="5:5">
      <c r="E20233" s="52"/>
    </row>
    <row r="20234" spans="5:5">
      <c r="E20234" s="52"/>
    </row>
    <row r="20235" spans="5:5">
      <c r="E20235" s="52"/>
    </row>
    <row r="20236" spans="5:5">
      <c r="E20236" s="52"/>
    </row>
    <row r="20237" spans="5:5">
      <c r="E20237" s="52"/>
    </row>
    <row r="20238" spans="5:5">
      <c r="E20238" s="52"/>
    </row>
    <row r="20239" spans="5:5">
      <c r="E20239" s="52"/>
    </row>
    <row r="20240" spans="5:5">
      <c r="E20240" s="52"/>
    </row>
    <row r="20241" spans="5:5">
      <c r="E20241" s="52"/>
    </row>
    <row r="20242" spans="5:5">
      <c r="E20242" s="52"/>
    </row>
    <row r="20243" spans="5:5">
      <c r="E20243" s="52"/>
    </row>
    <row r="20244" spans="5:5">
      <c r="E20244" s="52"/>
    </row>
    <row r="20245" spans="5:5">
      <c r="E20245" s="52"/>
    </row>
    <row r="20246" spans="5:5">
      <c r="E20246" s="52"/>
    </row>
    <row r="20247" spans="5:5">
      <c r="E20247" s="52"/>
    </row>
    <row r="20248" spans="5:5">
      <c r="E20248" s="52"/>
    </row>
    <row r="20249" spans="5:5">
      <c r="E20249" s="52"/>
    </row>
    <row r="20250" spans="5:5">
      <c r="E20250" s="52"/>
    </row>
    <row r="20251" spans="5:5">
      <c r="E20251" s="52"/>
    </row>
    <row r="20252" spans="5:5">
      <c r="E20252" s="52"/>
    </row>
    <row r="20253" spans="5:5">
      <c r="E20253" s="52"/>
    </row>
    <row r="20254" spans="5:5">
      <c r="E20254" s="52"/>
    </row>
    <row r="20255" spans="5:5">
      <c r="E20255" s="52"/>
    </row>
    <row r="20256" spans="5:5">
      <c r="E20256" s="52"/>
    </row>
    <row r="20257" spans="5:5">
      <c r="E20257" s="52"/>
    </row>
    <row r="20258" spans="5:5">
      <c r="E20258" s="52"/>
    </row>
    <row r="20259" spans="5:5">
      <c r="E20259" s="52"/>
    </row>
    <row r="20260" spans="5:5">
      <c r="E20260" s="52"/>
    </row>
    <row r="20261" spans="5:5">
      <c r="E20261" s="52"/>
    </row>
    <row r="20262" spans="5:5">
      <c r="E20262" s="52"/>
    </row>
    <row r="20263" spans="5:5">
      <c r="E20263" s="52"/>
    </row>
    <row r="20264" spans="5:5">
      <c r="E20264" s="52"/>
    </row>
    <row r="20265" spans="5:5">
      <c r="E20265" s="52"/>
    </row>
    <row r="20266" spans="5:5">
      <c r="E20266" s="52"/>
    </row>
    <row r="20267" spans="5:5">
      <c r="E20267" s="52"/>
    </row>
    <row r="20268" spans="5:5">
      <c r="E20268" s="52"/>
    </row>
    <row r="20269" spans="5:5">
      <c r="E20269" s="52"/>
    </row>
    <row r="20270" spans="5:5">
      <c r="E20270" s="52"/>
    </row>
    <row r="20271" spans="5:5">
      <c r="E20271" s="52"/>
    </row>
    <row r="20272" spans="5:5">
      <c r="E20272" s="52"/>
    </row>
    <row r="20273" spans="5:5">
      <c r="E20273" s="52"/>
    </row>
    <row r="20274" spans="5:5">
      <c r="E20274" s="52"/>
    </row>
    <row r="20275" spans="5:5">
      <c r="E20275" s="52"/>
    </row>
    <row r="20276" spans="5:5">
      <c r="E20276" s="52"/>
    </row>
    <row r="20277" spans="5:5">
      <c r="E20277" s="52"/>
    </row>
    <row r="20278" spans="5:5">
      <c r="E20278" s="52"/>
    </row>
    <row r="20279" spans="5:5">
      <c r="E20279" s="52"/>
    </row>
    <row r="20280" spans="5:5">
      <c r="E20280" s="52"/>
    </row>
    <row r="20281" spans="5:5">
      <c r="E20281" s="52"/>
    </row>
    <row r="20282" spans="5:5">
      <c r="E20282" s="52"/>
    </row>
    <row r="20283" spans="5:5">
      <c r="E20283" s="52"/>
    </row>
    <row r="20284" spans="5:5">
      <c r="E20284" s="52"/>
    </row>
    <row r="20285" spans="5:5">
      <c r="E20285" s="52"/>
    </row>
    <row r="20286" spans="5:5">
      <c r="E20286" s="52"/>
    </row>
    <row r="20287" spans="5:5">
      <c r="E20287" s="52"/>
    </row>
    <row r="20288" spans="5:5">
      <c r="E20288" s="52"/>
    </row>
    <row r="20289" spans="5:5">
      <c r="E20289" s="52"/>
    </row>
    <row r="20290" spans="5:5">
      <c r="E20290" s="52"/>
    </row>
    <row r="20291" spans="5:5">
      <c r="E20291" s="52"/>
    </row>
    <row r="20292" spans="5:5">
      <c r="E20292" s="52"/>
    </row>
    <row r="20293" spans="5:5">
      <c r="E20293" s="52"/>
    </row>
    <row r="20294" spans="5:5">
      <c r="E20294" s="52"/>
    </row>
    <row r="20295" spans="5:5">
      <c r="E20295" s="52"/>
    </row>
    <row r="20296" spans="5:5">
      <c r="E20296" s="52"/>
    </row>
    <row r="20297" spans="5:5">
      <c r="E20297" s="52"/>
    </row>
    <row r="20298" spans="5:5">
      <c r="E20298" s="52"/>
    </row>
    <row r="20299" spans="5:5">
      <c r="E20299" s="52"/>
    </row>
    <row r="20300" spans="5:5">
      <c r="E20300" s="52"/>
    </row>
    <row r="20301" spans="5:5">
      <c r="E20301" s="52"/>
    </row>
    <row r="20302" spans="5:5">
      <c r="E20302" s="52"/>
    </row>
    <row r="20303" spans="5:5">
      <c r="E20303" s="52"/>
    </row>
    <row r="20304" spans="5:5">
      <c r="E20304" s="52"/>
    </row>
    <row r="20305" spans="5:5">
      <c r="E20305" s="52"/>
    </row>
    <row r="20306" spans="5:5">
      <c r="E20306" s="52"/>
    </row>
    <row r="20307" spans="5:5">
      <c r="E20307" s="52"/>
    </row>
    <row r="20308" spans="5:5">
      <c r="E20308" s="52"/>
    </row>
    <row r="20309" spans="5:5">
      <c r="E20309" s="52"/>
    </row>
    <row r="20310" spans="5:5">
      <c r="E20310" s="52"/>
    </row>
    <row r="20311" spans="5:5">
      <c r="E20311" s="52"/>
    </row>
    <row r="20312" spans="5:5">
      <c r="E20312" s="52"/>
    </row>
    <row r="20313" spans="5:5">
      <c r="E20313" s="52"/>
    </row>
    <row r="20314" spans="5:5">
      <c r="E20314" s="52"/>
    </row>
    <row r="20315" spans="5:5">
      <c r="E20315" s="52"/>
    </row>
    <row r="20316" spans="5:5">
      <c r="E20316" s="52"/>
    </row>
    <row r="20317" spans="5:5">
      <c r="E20317" s="52"/>
    </row>
    <row r="20318" spans="5:5">
      <c r="E20318" s="52"/>
    </row>
    <row r="20319" spans="5:5">
      <c r="E20319" s="52"/>
    </row>
    <row r="20320" spans="5:5">
      <c r="E20320" s="52"/>
    </row>
    <row r="20321" spans="5:5">
      <c r="E20321" s="52"/>
    </row>
    <row r="20322" spans="5:5">
      <c r="E20322" s="52"/>
    </row>
    <row r="20323" spans="5:5">
      <c r="E20323" s="52"/>
    </row>
    <row r="20324" spans="5:5">
      <c r="E20324" s="52"/>
    </row>
    <row r="20325" spans="5:5">
      <c r="E20325" s="52"/>
    </row>
    <row r="20326" spans="5:5">
      <c r="E20326" s="52"/>
    </row>
    <row r="20327" spans="5:5">
      <c r="E20327" s="52"/>
    </row>
    <row r="20328" spans="5:5">
      <c r="E20328" s="52"/>
    </row>
    <row r="20329" spans="5:5">
      <c r="E20329" s="52"/>
    </row>
    <row r="20330" spans="5:5">
      <c r="E20330" s="52"/>
    </row>
    <row r="20331" spans="5:5">
      <c r="E20331" s="52"/>
    </row>
    <row r="20332" spans="5:5">
      <c r="E20332" s="52"/>
    </row>
    <row r="20333" spans="5:5">
      <c r="E20333" s="52"/>
    </row>
    <row r="20334" spans="5:5">
      <c r="E20334" s="52"/>
    </row>
    <row r="20335" spans="5:5">
      <c r="E20335" s="52"/>
    </row>
    <row r="20336" spans="5:5">
      <c r="E20336" s="52"/>
    </row>
    <row r="20337" spans="5:5">
      <c r="E20337" s="52"/>
    </row>
    <row r="20338" spans="5:5">
      <c r="E20338" s="52"/>
    </row>
    <row r="20339" spans="5:5">
      <c r="E20339" s="52"/>
    </row>
    <row r="20340" spans="5:5">
      <c r="E20340" s="52"/>
    </row>
    <row r="20341" spans="5:5">
      <c r="E20341" s="52"/>
    </row>
    <row r="20342" spans="5:5">
      <c r="E20342" s="52"/>
    </row>
    <row r="20343" spans="5:5">
      <c r="E20343" s="52"/>
    </row>
    <row r="20344" spans="5:5">
      <c r="E20344" s="52"/>
    </row>
    <row r="20345" spans="5:5">
      <c r="E20345" s="52"/>
    </row>
    <row r="20346" spans="5:5">
      <c r="E20346" s="52"/>
    </row>
    <row r="20347" spans="5:5">
      <c r="E20347" s="52"/>
    </row>
    <row r="20348" spans="5:5">
      <c r="E20348" s="52"/>
    </row>
    <row r="20349" spans="5:5">
      <c r="E20349" s="52"/>
    </row>
    <row r="20350" spans="5:5">
      <c r="E20350" s="52"/>
    </row>
    <row r="20351" spans="5:5">
      <c r="E20351" s="52"/>
    </row>
    <row r="20352" spans="5:5">
      <c r="E20352" s="52"/>
    </row>
    <row r="20353" spans="5:5">
      <c r="E20353" s="52"/>
    </row>
    <row r="20354" spans="5:5">
      <c r="E20354" s="52"/>
    </row>
    <row r="20355" spans="5:5">
      <c r="E20355" s="52"/>
    </row>
    <row r="20356" spans="5:5">
      <c r="E20356" s="52"/>
    </row>
    <row r="20357" spans="5:5">
      <c r="E20357" s="52"/>
    </row>
    <row r="20358" spans="5:5">
      <c r="E20358" s="52"/>
    </row>
    <row r="20359" spans="5:5">
      <c r="E20359" s="52"/>
    </row>
    <row r="20360" spans="5:5">
      <c r="E20360" s="52"/>
    </row>
    <row r="20361" spans="5:5">
      <c r="E20361" s="52"/>
    </row>
    <row r="20362" spans="5:5">
      <c r="E20362" s="52"/>
    </row>
    <row r="20363" spans="5:5">
      <c r="E20363" s="52"/>
    </row>
    <row r="20364" spans="5:5">
      <c r="E20364" s="52"/>
    </row>
    <row r="20365" spans="5:5">
      <c r="E20365" s="52"/>
    </row>
    <row r="20366" spans="5:5">
      <c r="E20366" s="52"/>
    </row>
    <row r="20367" spans="5:5">
      <c r="E20367" s="52"/>
    </row>
    <row r="20368" spans="5:5">
      <c r="E20368" s="52"/>
    </row>
    <row r="20369" spans="5:5">
      <c r="E20369" s="52"/>
    </row>
    <row r="20370" spans="5:5">
      <c r="E20370" s="52"/>
    </row>
    <row r="20371" spans="5:5">
      <c r="E20371" s="52"/>
    </row>
    <row r="20372" spans="5:5">
      <c r="E20372" s="52"/>
    </row>
    <row r="20373" spans="5:5">
      <c r="E20373" s="52"/>
    </row>
    <row r="20374" spans="5:5">
      <c r="E20374" s="52"/>
    </row>
    <row r="20375" spans="5:5">
      <c r="E20375" s="52"/>
    </row>
    <row r="20376" spans="5:5">
      <c r="E20376" s="52"/>
    </row>
    <row r="20377" spans="5:5">
      <c r="E20377" s="52"/>
    </row>
    <row r="20378" spans="5:5">
      <c r="E20378" s="52"/>
    </row>
    <row r="20379" spans="5:5">
      <c r="E20379" s="52"/>
    </row>
    <row r="20380" spans="5:5">
      <c r="E20380" s="52"/>
    </row>
    <row r="20381" spans="5:5">
      <c r="E20381" s="52"/>
    </row>
    <row r="20382" spans="5:5">
      <c r="E20382" s="52"/>
    </row>
    <row r="20383" spans="5:5">
      <c r="E20383" s="52"/>
    </row>
    <row r="20384" spans="5:5">
      <c r="E20384" s="52"/>
    </row>
    <row r="20385" spans="5:5">
      <c r="E20385" s="52"/>
    </row>
    <row r="20386" spans="5:5">
      <c r="E20386" s="52"/>
    </row>
    <row r="20387" spans="5:5">
      <c r="E20387" s="52"/>
    </row>
    <row r="20388" spans="5:5">
      <c r="E20388" s="52"/>
    </row>
    <row r="20389" spans="5:5">
      <c r="E20389" s="52"/>
    </row>
    <row r="20390" spans="5:5">
      <c r="E20390" s="52"/>
    </row>
    <row r="20391" spans="5:5">
      <c r="E20391" s="52"/>
    </row>
    <row r="20392" spans="5:5">
      <c r="E20392" s="52"/>
    </row>
    <row r="20393" spans="5:5">
      <c r="E20393" s="52"/>
    </row>
    <row r="20394" spans="5:5">
      <c r="E20394" s="52"/>
    </row>
    <row r="20395" spans="5:5">
      <c r="E20395" s="52"/>
    </row>
    <row r="20396" spans="5:5">
      <c r="E20396" s="52"/>
    </row>
    <row r="20397" spans="5:5">
      <c r="E20397" s="52"/>
    </row>
    <row r="20398" spans="5:5">
      <c r="E20398" s="52"/>
    </row>
    <row r="20399" spans="5:5">
      <c r="E20399" s="52"/>
    </row>
    <row r="20400" spans="5:5">
      <c r="E20400" s="52"/>
    </row>
    <row r="20401" spans="5:5">
      <c r="E20401" s="52"/>
    </row>
    <row r="20402" spans="5:5">
      <c r="E20402" s="52"/>
    </row>
    <row r="20403" spans="5:5">
      <c r="E20403" s="52"/>
    </row>
    <row r="20404" spans="5:5">
      <c r="E20404" s="52"/>
    </row>
    <row r="20405" spans="5:5">
      <c r="E20405" s="52"/>
    </row>
    <row r="20406" spans="5:5">
      <c r="E20406" s="52"/>
    </row>
    <row r="20407" spans="5:5">
      <c r="E20407" s="52"/>
    </row>
    <row r="20408" spans="5:5">
      <c r="E20408" s="52"/>
    </row>
    <row r="20409" spans="5:5">
      <c r="E20409" s="52"/>
    </row>
    <row r="20410" spans="5:5">
      <c r="E20410" s="52"/>
    </row>
    <row r="20411" spans="5:5">
      <c r="E20411" s="52"/>
    </row>
    <row r="20412" spans="5:5">
      <c r="E20412" s="52"/>
    </row>
    <row r="20413" spans="5:5">
      <c r="E20413" s="52"/>
    </row>
    <row r="20414" spans="5:5">
      <c r="E20414" s="52"/>
    </row>
    <row r="20415" spans="5:5">
      <c r="E20415" s="52"/>
    </row>
    <row r="20416" spans="5:5">
      <c r="E20416" s="52"/>
    </row>
    <row r="20417" spans="5:5">
      <c r="E20417" s="52"/>
    </row>
    <row r="20418" spans="5:5">
      <c r="E20418" s="52"/>
    </row>
    <row r="20419" spans="5:5">
      <c r="E20419" s="52"/>
    </row>
    <row r="20420" spans="5:5">
      <c r="E20420" s="52"/>
    </row>
    <row r="20421" spans="5:5">
      <c r="E20421" s="52"/>
    </row>
    <row r="20422" spans="5:5">
      <c r="E20422" s="52"/>
    </row>
    <row r="20423" spans="5:5">
      <c r="E20423" s="52"/>
    </row>
    <row r="20424" spans="5:5">
      <c r="E20424" s="52"/>
    </row>
    <row r="20425" spans="5:5">
      <c r="E20425" s="52"/>
    </row>
    <row r="20426" spans="5:5">
      <c r="E20426" s="52"/>
    </row>
    <row r="20427" spans="5:5">
      <c r="E20427" s="52"/>
    </row>
    <row r="20428" spans="5:5">
      <c r="E20428" s="52"/>
    </row>
    <row r="20429" spans="5:5">
      <c r="E20429" s="52"/>
    </row>
    <row r="20430" spans="5:5">
      <c r="E20430" s="52"/>
    </row>
    <row r="20431" spans="5:5">
      <c r="E20431" s="52"/>
    </row>
    <row r="20432" spans="5:5">
      <c r="E20432" s="52"/>
    </row>
    <row r="20433" spans="5:5">
      <c r="E20433" s="52"/>
    </row>
    <row r="20434" spans="5:5">
      <c r="E20434" s="52"/>
    </row>
    <row r="20435" spans="5:5">
      <c r="E20435" s="52"/>
    </row>
    <row r="20436" spans="5:5">
      <c r="E20436" s="52"/>
    </row>
    <row r="20437" spans="5:5">
      <c r="E20437" s="52"/>
    </row>
    <row r="20438" spans="5:5">
      <c r="E20438" s="52"/>
    </row>
    <row r="20439" spans="5:5">
      <c r="E20439" s="52"/>
    </row>
    <row r="20440" spans="5:5">
      <c r="E20440" s="52"/>
    </row>
    <row r="20441" spans="5:5">
      <c r="E20441" s="52"/>
    </row>
    <row r="20442" spans="5:5">
      <c r="E20442" s="52"/>
    </row>
    <row r="20443" spans="5:5">
      <c r="E20443" s="52"/>
    </row>
    <row r="20444" spans="5:5">
      <c r="E20444" s="52"/>
    </row>
    <row r="20445" spans="5:5">
      <c r="E20445" s="52"/>
    </row>
    <row r="20446" spans="5:5">
      <c r="E20446" s="52"/>
    </row>
    <row r="20447" spans="5:5">
      <c r="E20447" s="52"/>
    </row>
    <row r="20448" spans="5:5">
      <c r="E20448" s="52"/>
    </row>
    <row r="20449" spans="5:5">
      <c r="E20449" s="52"/>
    </row>
    <row r="20450" spans="5:5">
      <c r="E20450" s="52"/>
    </row>
    <row r="20451" spans="5:5">
      <c r="E20451" s="52"/>
    </row>
    <row r="20452" spans="5:5">
      <c r="E20452" s="52"/>
    </row>
    <row r="20453" spans="5:5">
      <c r="E20453" s="52"/>
    </row>
    <row r="20454" spans="5:5">
      <c r="E20454" s="52"/>
    </row>
    <row r="20455" spans="5:5">
      <c r="E20455" s="52"/>
    </row>
    <row r="20456" spans="5:5">
      <c r="E20456" s="52"/>
    </row>
    <row r="20457" spans="5:5">
      <c r="E20457" s="52"/>
    </row>
    <row r="20458" spans="5:5">
      <c r="E20458" s="52"/>
    </row>
    <row r="20459" spans="5:5">
      <c r="E20459" s="52"/>
    </row>
    <row r="20460" spans="5:5">
      <c r="E20460" s="52"/>
    </row>
    <row r="20461" spans="5:5">
      <c r="E20461" s="52"/>
    </row>
    <row r="20462" spans="5:5">
      <c r="E20462" s="52"/>
    </row>
    <row r="20463" spans="5:5">
      <c r="E20463" s="52"/>
    </row>
    <row r="20464" spans="5:5">
      <c r="E20464" s="52"/>
    </row>
    <row r="20465" spans="5:5">
      <c r="E20465" s="52"/>
    </row>
    <row r="20466" spans="5:5">
      <c r="E20466" s="52"/>
    </row>
    <row r="20467" spans="5:5">
      <c r="E20467" s="52"/>
    </row>
    <row r="20468" spans="5:5">
      <c r="E20468" s="52"/>
    </row>
    <row r="20469" spans="5:5">
      <c r="E20469" s="52"/>
    </row>
    <row r="20470" spans="5:5">
      <c r="E20470" s="52"/>
    </row>
    <row r="20471" spans="5:5">
      <c r="E20471" s="52"/>
    </row>
    <row r="20472" spans="5:5">
      <c r="E20472" s="52"/>
    </row>
    <row r="20473" spans="5:5">
      <c r="E20473" s="52"/>
    </row>
    <row r="20474" spans="5:5">
      <c r="E20474" s="52"/>
    </row>
    <row r="20475" spans="5:5">
      <c r="E20475" s="52"/>
    </row>
    <row r="20476" spans="5:5">
      <c r="E20476" s="52"/>
    </row>
    <row r="20477" spans="5:5">
      <c r="E20477" s="52"/>
    </row>
    <row r="20478" spans="5:5">
      <c r="E20478" s="52"/>
    </row>
    <row r="20479" spans="5:5">
      <c r="E20479" s="52"/>
    </row>
    <row r="20480" spans="5:5">
      <c r="E20480" s="52"/>
    </row>
    <row r="20481" spans="5:5">
      <c r="E20481" s="52"/>
    </row>
    <row r="20482" spans="5:5">
      <c r="E20482" s="52"/>
    </row>
    <row r="20483" spans="5:5">
      <c r="E20483" s="52"/>
    </row>
    <row r="20484" spans="5:5">
      <c r="E20484" s="52"/>
    </row>
    <row r="20485" spans="5:5">
      <c r="E20485" s="52"/>
    </row>
    <row r="20486" spans="5:5">
      <c r="E20486" s="52"/>
    </row>
    <row r="20487" spans="5:5">
      <c r="E20487" s="52"/>
    </row>
    <row r="20488" spans="5:5">
      <c r="E20488" s="52"/>
    </row>
    <row r="20489" spans="5:5">
      <c r="E20489" s="52"/>
    </row>
    <row r="20490" spans="5:5">
      <c r="E20490" s="52"/>
    </row>
    <row r="20491" spans="5:5">
      <c r="E20491" s="52"/>
    </row>
    <row r="20492" spans="5:5">
      <c r="E20492" s="52"/>
    </row>
    <row r="20493" spans="5:5">
      <c r="E20493" s="52"/>
    </row>
    <row r="20494" spans="5:5">
      <c r="E20494" s="52"/>
    </row>
    <row r="20495" spans="5:5">
      <c r="E20495" s="52"/>
    </row>
    <row r="20496" spans="5:5">
      <c r="E20496" s="52"/>
    </row>
    <row r="20497" spans="5:5">
      <c r="E20497" s="52"/>
    </row>
    <row r="20498" spans="5:5">
      <c r="E20498" s="52"/>
    </row>
    <row r="20499" spans="5:5">
      <c r="E20499" s="52"/>
    </row>
    <row r="20500" spans="5:5">
      <c r="E20500" s="52"/>
    </row>
    <row r="20501" spans="5:5">
      <c r="E20501" s="52"/>
    </row>
    <row r="20502" spans="5:5">
      <c r="E20502" s="52"/>
    </row>
    <row r="20503" spans="5:5">
      <c r="E20503" s="52"/>
    </row>
    <row r="20504" spans="5:5">
      <c r="E20504" s="52"/>
    </row>
    <row r="20505" spans="5:5">
      <c r="E20505" s="52"/>
    </row>
    <row r="20506" spans="5:5">
      <c r="E20506" s="52"/>
    </row>
    <row r="20507" spans="5:5">
      <c r="E20507" s="52"/>
    </row>
    <row r="20508" spans="5:5">
      <c r="E20508" s="52"/>
    </row>
    <row r="20509" spans="5:5">
      <c r="E20509" s="52"/>
    </row>
    <row r="20510" spans="5:5">
      <c r="E20510" s="52"/>
    </row>
    <row r="20511" spans="5:5">
      <c r="E20511" s="52"/>
    </row>
    <row r="20512" spans="5:5">
      <c r="E20512" s="52"/>
    </row>
    <row r="20513" spans="5:5">
      <c r="E20513" s="52"/>
    </row>
    <row r="20514" spans="5:5">
      <c r="E20514" s="52"/>
    </row>
    <row r="20515" spans="5:5">
      <c r="E20515" s="52"/>
    </row>
    <row r="20516" spans="5:5">
      <c r="E20516" s="52"/>
    </row>
    <row r="20517" spans="5:5">
      <c r="E20517" s="52"/>
    </row>
    <row r="20518" spans="5:5">
      <c r="E20518" s="52"/>
    </row>
    <row r="20519" spans="5:5">
      <c r="E20519" s="52"/>
    </row>
    <row r="20520" spans="5:5">
      <c r="E20520" s="52"/>
    </row>
    <row r="20521" spans="5:5">
      <c r="E20521" s="52"/>
    </row>
    <row r="20522" spans="5:5">
      <c r="E20522" s="52"/>
    </row>
    <row r="20523" spans="5:5">
      <c r="E20523" s="52"/>
    </row>
    <row r="20524" spans="5:5">
      <c r="E20524" s="52"/>
    </row>
    <row r="20525" spans="5:5">
      <c r="E20525" s="52"/>
    </row>
    <row r="20526" spans="5:5">
      <c r="E20526" s="52"/>
    </row>
    <row r="20527" spans="5:5">
      <c r="E20527" s="52"/>
    </row>
    <row r="20528" spans="5:5">
      <c r="E20528" s="52"/>
    </row>
    <row r="20529" spans="5:5">
      <c r="E20529" s="52"/>
    </row>
    <row r="20530" spans="5:5">
      <c r="E20530" s="52"/>
    </row>
    <row r="20531" spans="5:5">
      <c r="E20531" s="52"/>
    </row>
    <row r="20532" spans="5:5">
      <c r="E20532" s="52"/>
    </row>
    <row r="20533" spans="5:5">
      <c r="E20533" s="52"/>
    </row>
    <row r="20534" spans="5:5">
      <c r="E20534" s="52"/>
    </row>
    <row r="20535" spans="5:5">
      <c r="E20535" s="52"/>
    </row>
    <row r="20536" spans="5:5">
      <c r="E20536" s="52"/>
    </row>
    <row r="20537" spans="5:5">
      <c r="E20537" s="52"/>
    </row>
    <row r="20538" spans="5:5">
      <c r="E20538" s="52"/>
    </row>
    <row r="20539" spans="5:5">
      <c r="E20539" s="52"/>
    </row>
    <row r="20540" spans="5:5">
      <c r="E20540" s="52"/>
    </row>
    <row r="20541" spans="5:5">
      <c r="E20541" s="52"/>
    </row>
    <row r="20542" spans="5:5">
      <c r="E20542" s="52"/>
    </row>
    <row r="20543" spans="5:5">
      <c r="E20543" s="52"/>
    </row>
    <row r="20544" spans="5:5">
      <c r="E20544" s="52"/>
    </row>
    <row r="20545" spans="5:5">
      <c r="E20545" s="52"/>
    </row>
    <row r="20546" spans="5:5">
      <c r="E20546" s="52"/>
    </row>
    <row r="20547" spans="5:5">
      <c r="E20547" s="52"/>
    </row>
    <row r="20548" spans="5:5">
      <c r="E20548" s="52"/>
    </row>
    <row r="20549" spans="5:5">
      <c r="E20549" s="52"/>
    </row>
    <row r="20550" spans="5:5">
      <c r="E20550" s="52"/>
    </row>
    <row r="20551" spans="5:5">
      <c r="E20551" s="52"/>
    </row>
    <row r="20552" spans="5:5">
      <c r="E20552" s="52"/>
    </row>
    <row r="20553" spans="5:5">
      <c r="E20553" s="52"/>
    </row>
    <row r="20554" spans="5:5">
      <c r="E20554" s="52"/>
    </row>
    <row r="20555" spans="5:5">
      <c r="E20555" s="52"/>
    </row>
    <row r="20556" spans="5:5">
      <c r="E20556" s="52"/>
    </row>
    <row r="20557" spans="5:5">
      <c r="E20557" s="52"/>
    </row>
    <row r="20558" spans="5:5">
      <c r="E20558" s="52"/>
    </row>
    <row r="20559" spans="5:5">
      <c r="E20559" s="52"/>
    </row>
    <row r="20560" spans="5:5">
      <c r="E20560" s="52"/>
    </row>
    <row r="20561" spans="5:5">
      <c r="E20561" s="52"/>
    </row>
    <row r="20562" spans="5:5">
      <c r="E20562" s="52"/>
    </row>
    <row r="20563" spans="5:5">
      <c r="E20563" s="52"/>
    </row>
    <row r="20564" spans="5:5">
      <c r="E20564" s="52"/>
    </row>
    <row r="20565" spans="5:5">
      <c r="E20565" s="52"/>
    </row>
    <row r="20566" spans="5:5">
      <c r="E20566" s="52"/>
    </row>
    <row r="20567" spans="5:5">
      <c r="E20567" s="52"/>
    </row>
    <row r="20568" spans="5:5">
      <c r="E20568" s="52"/>
    </row>
    <row r="20569" spans="5:5">
      <c r="E20569" s="52"/>
    </row>
    <row r="20570" spans="5:5">
      <c r="E20570" s="52"/>
    </row>
    <row r="20571" spans="5:5">
      <c r="E20571" s="52"/>
    </row>
    <row r="20572" spans="5:5">
      <c r="E20572" s="52"/>
    </row>
    <row r="20573" spans="5:5">
      <c r="E20573" s="52"/>
    </row>
    <row r="20574" spans="5:5">
      <c r="E20574" s="52"/>
    </row>
    <row r="20575" spans="5:5">
      <c r="E20575" s="52"/>
    </row>
    <row r="20576" spans="5:5">
      <c r="E20576" s="52"/>
    </row>
    <row r="20577" spans="5:5">
      <c r="E20577" s="52"/>
    </row>
    <row r="20578" spans="5:5">
      <c r="E20578" s="52"/>
    </row>
    <row r="20579" spans="5:5">
      <c r="E20579" s="52"/>
    </row>
    <row r="20580" spans="5:5">
      <c r="E20580" s="52"/>
    </row>
    <row r="20581" spans="5:5">
      <c r="E20581" s="52"/>
    </row>
    <row r="20582" spans="5:5">
      <c r="E20582" s="52"/>
    </row>
    <row r="20583" spans="5:5">
      <c r="E20583" s="52"/>
    </row>
    <row r="20584" spans="5:5">
      <c r="E20584" s="52"/>
    </row>
    <row r="20585" spans="5:5">
      <c r="E20585" s="52"/>
    </row>
    <row r="20586" spans="5:5">
      <c r="E20586" s="52"/>
    </row>
    <row r="20587" spans="5:5">
      <c r="E20587" s="52"/>
    </row>
    <row r="20588" spans="5:5">
      <c r="E20588" s="52"/>
    </row>
    <row r="20589" spans="5:5">
      <c r="E20589" s="52"/>
    </row>
    <row r="20590" spans="5:5">
      <c r="E20590" s="52"/>
    </row>
    <row r="20591" spans="5:5">
      <c r="E20591" s="52"/>
    </row>
    <row r="20592" spans="5:5">
      <c r="E20592" s="52"/>
    </row>
    <row r="20593" spans="5:5">
      <c r="E20593" s="52"/>
    </row>
    <row r="20594" spans="5:5">
      <c r="E20594" s="52"/>
    </row>
    <row r="20595" spans="5:5">
      <c r="E20595" s="52"/>
    </row>
    <row r="20596" spans="5:5">
      <c r="E20596" s="52"/>
    </row>
    <row r="20597" spans="5:5">
      <c r="E20597" s="52"/>
    </row>
    <row r="20598" spans="5:5">
      <c r="E20598" s="52"/>
    </row>
    <row r="20599" spans="5:5">
      <c r="E20599" s="52"/>
    </row>
    <row r="20600" spans="5:5">
      <c r="E20600" s="52"/>
    </row>
    <row r="20601" spans="5:5">
      <c r="E20601" s="52"/>
    </row>
    <row r="20602" spans="5:5">
      <c r="E20602" s="52"/>
    </row>
    <row r="20603" spans="5:5">
      <c r="E20603" s="52"/>
    </row>
    <row r="20604" spans="5:5">
      <c r="E20604" s="52"/>
    </row>
    <row r="20605" spans="5:5">
      <c r="E20605" s="52"/>
    </row>
    <row r="20606" spans="5:5">
      <c r="E20606" s="52"/>
    </row>
    <row r="20607" spans="5:5">
      <c r="E20607" s="52"/>
    </row>
    <row r="20608" spans="5:5">
      <c r="E20608" s="52"/>
    </row>
    <row r="20609" spans="5:5">
      <c r="E20609" s="52"/>
    </row>
    <row r="20610" spans="5:5">
      <c r="E20610" s="52"/>
    </row>
    <row r="20611" spans="5:5">
      <c r="E20611" s="52"/>
    </row>
    <row r="20612" spans="5:5">
      <c r="E20612" s="52"/>
    </row>
    <row r="20613" spans="5:5">
      <c r="E20613" s="52"/>
    </row>
    <row r="20614" spans="5:5">
      <c r="E20614" s="52"/>
    </row>
    <row r="20615" spans="5:5">
      <c r="E20615" s="52"/>
    </row>
    <row r="20616" spans="5:5">
      <c r="E20616" s="52"/>
    </row>
    <row r="20617" spans="5:5">
      <c r="E20617" s="52"/>
    </row>
    <row r="20618" spans="5:5">
      <c r="E20618" s="52"/>
    </row>
    <row r="20619" spans="5:5">
      <c r="E20619" s="52"/>
    </row>
    <row r="20620" spans="5:5">
      <c r="E20620" s="52"/>
    </row>
    <row r="20621" spans="5:5">
      <c r="E20621" s="52"/>
    </row>
    <row r="20622" spans="5:5">
      <c r="E20622" s="52"/>
    </row>
    <row r="20623" spans="5:5">
      <c r="E20623" s="52"/>
    </row>
    <row r="20624" spans="5:5">
      <c r="E20624" s="52"/>
    </row>
    <row r="20625" spans="5:5">
      <c r="E20625" s="52"/>
    </row>
    <row r="20626" spans="5:5">
      <c r="E20626" s="52"/>
    </row>
    <row r="20627" spans="5:5">
      <c r="E20627" s="52"/>
    </row>
    <row r="20628" spans="5:5">
      <c r="E20628" s="52"/>
    </row>
    <row r="20629" spans="5:5">
      <c r="E20629" s="52"/>
    </row>
    <row r="20630" spans="5:5">
      <c r="E20630" s="52"/>
    </row>
    <row r="20631" spans="5:5">
      <c r="E20631" s="52"/>
    </row>
    <row r="20632" spans="5:5">
      <c r="E20632" s="52"/>
    </row>
    <row r="20633" spans="5:5">
      <c r="E20633" s="52"/>
    </row>
    <row r="20634" spans="5:5">
      <c r="E20634" s="52"/>
    </row>
    <row r="20635" spans="5:5">
      <c r="E20635" s="52"/>
    </row>
    <row r="20636" spans="5:5">
      <c r="E20636" s="52"/>
    </row>
    <row r="20637" spans="5:5">
      <c r="E20637" s="52"/>
    </row>
    <row r="20638" spans="5:5">
      <c r="E20638" s="52"/>
    </row>
    <row r="20639" spans="5:5">
      <c r="E20639" s="52"/>
    </row>
    <row r="20640" spans="5:5">
      <c r="E20640" s="52"/>
    </row>
    <row r="20641" spans="5:5">
      <c r="E20641" s="52"/>
    </row>
    <row r="20642" spans="5:5">
      <c r="E20642" s="52"/>
    </row>
    <row r="20643" spans="5:5">
      <c r="E20643" s="52"/>
    </row>
    <row r="20644" spans="5:5">
      <c r="E20644" s="52"/>
    </row>
    <row r="20645" spans="5:5">
      <c r="E20645" s="52"/>
    </row>
    <row r="20646" spans="5:5">
      <c r="E20646" s="52"/>
    </row>
    <row r="20647" spans="5:5">
      <c r="E20647" s="52"/>
    </row>
    <row r="20648" spans="5:5">
      <c r="E20648" s="52"/>
    </row>
    <row r="20649" spans="5:5">
      <c r="E20649" s="52"/>
    </row>
    <row r="20650" spans="5:5">
      <c r="E20650" s="52"/>
    </row>
    <row r="20651" spans="5:5">
      <c r="E20651" s="52"/>
    </row>
    <row r="20652" spans="5:5">
      <c r="E20652" s="52"/>
    </row>
    <row r="20653" spans="5:5">
      <c r="E20653" s="52"/>
    </row>
    <row r="20654" spans="5:5">
      <c r="E20654" s="52"/>
    </row>
    <row r="20655" spans="5:5">
      <c r="E20655" s="52"/>
    </row>
    <row r="20656" spans="5:5">
      <c r="E20656" s="52"/>
    </row>
    <row r="20657" spans="5:5">
      <c r="E20657" s="52"/>
    </row>
    <row r="20658" spans="5:5">
      <c r="E20658" s="52"/>
    </row>
    <row r="20659" spans="5:5">
      <c r="E20659" s="52"/>
    </row>
    <row r="20660" spans="5:5">
      <c r="E20660" s="52"/>
    </row>
    <row r="20661" spans="5:5">
      <c r="E20661" s="52"/>
    </row>
    <row r="20662" spans="5:5">
      <c r="E20662" s="52"/>
    </row>
    <row r="20663" spans="5:5">
      <c r="E20663" s="52"/>
    </row>
    <row r="20664" spans="5:5">
      <c r="E20664" s="52"/>
    </row>
    <row r="20665" spans="5:5">
      <c r="E20665" s="52"/>
    </row>
    <row r="20666" spans="5:5">
      <c r="E20666" s="52"/>
    </row>
    <row r="20667" spans="5:5">
      <c r="E20667" s="52"/>
    </row>
    <row r="20668" spans="5:5">
      <c r="E20668" s="52"/>
    </row>
    <row r="20669" spans="5:5">
      <c r="E20669" s="52"/>
    </row>
    <row r="20670" spans="5:5">
      <c r="E20670" s="52"/>
    </row>
    <row r="20671" spans="5:5">
      <c r="E20671" s="52"/>
    </row>
    <row r="20672" spans="5:5">
      <c r="E20672" s="52"/>
    </row>
    <row r="20673" spans="5:5">
      <c r="E20673" s="52"/>
    </row>
    <row r="20674" spans="5:5">
      <c r="E20674" s="52"/>
    </row>
    <row r="20675" spans="5:5">
      <c r="E20675" s="52"/>
    </row>
    <row r="20676" spans="5:5">
      <c r="E20676" s="52"/>
    </row>
    <row r="20677" spans="5:5">
      <c r="E20677" s="52"/>
    </row>
    <row r="20678" spans="5:5">
      <c r="E20678" s="52"/>
    </row>
    <row r="20679" spans="5:5">
      <c r="E20679" s="52"/>
    </row>
    <row r="20680" spans="5:5">
      <c r="E20680" s="52"/>
    </row>
    <row r="20681" spans="5:5">
      <c r="E20681" s="52"/>
    </row>
    <row r="20682" spans="5:5">
      <c r="E20682" s="52"/>
    </row>
    <row r="20683" spans="5:5">
      <c r="E20683" s="52"/>
    </row>
    <row r="20684" spans="5:5">
      <c r="E20684" s="52"/>
    </row>
    <row r="20685" spans="5:5">
      <c r="E20685" s="52"/>
    </row>
    <row r="20686" spans="5:5">
      <c r="E20686" s="52"/>
    </row>
    <row r="20687" spans="5:5">
      <c r="E20687" s="52"/>
    </row>
    <row r="20688" spans="5:5">
      <c r="E20688" s="52"/>
    </row>
    <row r="20689" spans="5:5">
      <c r="E20689" s="52"/>
    </row>
    <row r="20690" spans="5:5">
      <c r="E20690" s="52"/>
    </row>
    <row r="20691" spans="5:5">
      <c r="E20691" s="52"/>
    </row>
    <row r="20692" spans="5:5">
      <c r="E20692" s="52"/>
    </row>
    <row r="20693" spans="5:5">
      <c r="E20693" s="52"/>
    </row>
    <row r="20694" spans="5:5">
      <c r="E20694" s="52"/>
    </row>
    <row r="20695" spans="5:5">
      <c r="E20695" s="52"/>
    </row>
    <row r="20696" spans="5:5">
      <c r="E20696" s="52"/>
    </row>
    <row r="20697" spans="5:5">
      <c r="E20697" s="52"/>
    </row>
    <row r="20698" spans="5:5">
      <c r="E20698" s="52"/>
    </row>
    <row r="20699" spans="5:5">
      <c r="E20699" s="52"/>
    </row>
    <row r="20700" spans="5:5">
      <c r="E20700" s="52"/>
    </row>
    <row r="20701" spans="5:5">
      <c r="E20701" s="52"/>
    </row>
    <row r="20702" spans="5:5">
      <c r="E20702" s="52"/>
    </row>
    <row r="20703" spans="5:5">
      <c r="E20703" s="52"/>
    </row>
    <row r="20704" spans="5:5">
      <c r="E20704" s="52"/>
    </row>
    <row r="20705" spans="5:5">
      <c r="E20705" s="52"/>
    </row>
    <row r="20706" spans="5:5">
      <c r="E20706" s="52"/>
    </row>
    <row r="20707" spans="5:5">
      <c r="E20707" s="52"/>
    </row>
    <row r="20708" spans="5:5">
      <c r="E20708" s="52"/>
    </row>
    <row r="20709" spans="5:5">
      <c r="E20709" s="52"/>
    </row>
    <row r="20710" spans="5:5">
      <c r="E20710" s="52"/>
    </row>
    <row r="20711" spans="5:5">
      <c r="E20711" s="52"/>
    </row>
    <row r="20712" spans="5:5">
      <c r="E20712" s="52"/>
    </row>
    <row r="20713" spans="5:5">
      <c r="E20713" s="52"/>
    </row>
    <row r="20714" spans="5:5">
      <c r="E20714" s="52"/>
    </row>
    <row r="20715" spans="5:5">
      <c r="E20715" s="52"/>
    </row>
    <row r="20716" spans="5:5">
      <c r="E20716" s="52"/>
    </row>
    <row r="20717" spans="5:5">
      <c r="E20717" s="52"/>
    </row>
    <row r="20718" spans="5:5">
      <c r="E20718" s="52"/>
    </row>
    <row r="20719" spans="5:5">
      <c r="E20719" s="52"/>
    </row>
    <row r="20720" spans="5:5">
      <c r="E20720" s="52"/>
    </row>
    <row r="20721" spans="5:5">
      <c r="E20721" s="52"/>
    </row>
    <row r="20722" spans="5:5">
      <c r="E20722" s="52"/>
    </row>
    <row r="20723" spans="5:5">
      <c r="E20723" s="52"/>
    </row>
    <row r="20724" spans="5:5">
      <c r="E20724" s="52"/>
    </row>
    <row r="20725" spans="5:5">
      <c r="E20725" s="52"/>
    </row>
    <row r="20726" spans="5:5">
      <c r="E20726" s="52"/>
    </row>
    <row r="20727" spans="5:5">
      <c r="E20727" s="52"/>
    </row>
    <row r="20728" spans="5:5">
      <c r="E20728" s="52"/>
    </row>
    <row r="20729" spans="5:5">
      <c r="E20729" s="52"/>
    </row>
    <row r="20730" spans="5:5">
      <c r="E20730" s="52"/>
    </row>
    <row r="20731" spans="5:5">
      <c r="E20731" s="52"/>
    </row>
    <row r="20732" spans="5:5">
      <c r="E20732" s="52"/>
    </row>
    <row r="20733" spans="5:5">
      <c r="E20733" s="52"/>
    </row>
    <row r="20734" spans="5:5">
      <c r="E20734" s="52"/>
    </row>
    <row r="20735" spans="5:5">
      <c r="E20735" s="52"/>
    </row>
    <row r="20736" spans="5:5">
      <c r="E20736" s="52"/>
    </row>
    <row r="20737" spans="5:5">
      <c r="E20737" s="52"/>
    </row>
    <row r="20738" spans="5:5">
      <c r="E20738" s="52"/>
    </row>
    <row r="20739" spans="5:5">
      <c r="E20739" s="52"/>
    </row>
    <row r="20740" spans="5:5">
      <c r="E20740" s="52"/>
    </row>
    <row r="20741" spans="5:5">
      <c r="E20741" s="52"/>
    </row>
    <row r="20742" spans="5:5">
      <c r="E20742" s="52"/>
    </row>
    <row r="20743" spans="5:5">
      <c r="E20743" s="52"/>
    </row>
    <row r="20744" spans="5:5">
      <c r="E20744" s="52"/>
    </row>
    <row r="20745" spans="5:5">
      <c r="E20745" s="52"/>
    </row>
    <row r="20746" spans="5:5">
      <c r="E20746" s="52"/>
    </row>
    <row r="20747" spans="5:5">
      <c r="E20747" s="52"/>
    </row>
    <row r="20748" spans="5:5">
      <c r="E20748" s="52"/>
    </row>
    <row r="20749" spans="5:5">
      <c r="E20749" s="52"/>
    </row>
    <row r="20750" spans="5:5">
      <c r="E20750" s="52"/>
    </row>
    <row r="20751" spans="5:5">
      <c r="E20751" s="52"/>
    </row>
    <row r="20752" spans="5:5">
      <c r="E20752" s="52"/>
    </row>
    <row r="20753" spans="5:5">
      <c r="E20753" s="52"/>
    </row>
    <row r="20754" spans="5:5">
      <c r="E20754" s="52"/>
    </row>
    <row r="20755" spans="5:5">
      <c r="E20755" s="52"/>
    </row>
    <row r="20756" spans="5:5">
      <c r="E20756" s="52"/>
    </row>
    <row r="20757" spans="5:5">
      <c r="E20757" s="52"/>
    </row>
    <row r="20758" spans="5:5">
      <c r="E20758" s="52"/>
    </row>
    <row r="20759" spans="5:5">
      <c r="E20759" s="52"/>
    </row>
    <row r="20760" spans="5:5">
      <c r="E20760" s="52"/>
    </row>
    <row r="20761" spans="5:5">
      <c r="E20761" s="52"/>
    </row>
    <row r="20762" spans="5:5">
      <c r="E20762" s="52"/>
    </row>
    <row r="20763" spans="5:5">
      <c r="E20763" s="52"/>
    </row>
    <row r="20764" spans="5:5">
      <c r="E20764" s="52"/>
    </row>
    <row r="20765" spans="5:5">
      <c r="E20765" s="52"/>
    </row>
    <row r="20766" spans="5:5">
      <c r="E20766" s="52"/>
    </row>
    <row r="20767" spans="5:5">
      <c r="E20767" s="52"/>
    </row>
    <row r="20768" spans="5:5">
      <c r="E20768" s="52"/>
    </row>
    <row r="20769" spans="5:5">
      <c r="E20769" s="52"/>
    </row>
    <row r="20770" spans="5:5">
      <c r="E20770" s="52"/>
    </row>
    <row r="20771" spans="5:5">
      <c r="E20771" s="52"/>
    </row>
    <row r="20772" spans="5:5">
      <c r="E20772" s="52"/>
    </row>
    <row r="20773" spans="5:5">
      <c r="E20773" s="52"/>
    </row>
    <row r="20774" spans="5:5">
      <c r="E20774" s="52"/>
    </row>
    <row r="20775" spans="5:5">
      <c r="E20775" s="52"/>
    </row>
    <row r="20776" spans="5:5">
      <c r="E20776" s="52"/>
    </row>
    <row r="20777" spans="5:5">
      <c r="E20777" s="52"/>
    </row>
    <row r="20778" spans="5:5">
      <c r="E20778" s="52"/>
    </row>
    <row r="20779" spans="5:5">
      <c r="E20779" s="52"/>
    </row>
    <row r="20780" spans="5:5">
      <c r="E20780" s="52"/>
    </row>
    <row r="20781" spans="5:5">
      <c r="E20781" s="52"/>
    </row>
    <row r="20782" spans="5:5">
      <c r="E20782" s="52"/>
    </row>
    <row r="20783" spans="5:5">
      <c r="E20783" s="52"/>
    </row>
    <row r="20784" spans="5:5">
      <c r="E20784" s="52"/>
    </row>
    <row r="20785" spans="5:5">
      <c r="E20785" s="52"/>
    </row>
    <row r="20786" spans="5:5">
      <c r="E20786" s="52"/>
    </row>
    <row r="20787" spans="5:5">
      <c r="E20787" s="52"/>
    </row>
    <row r="20788" spans="5:5">
      <c r="E20788" s="52"/>
    </row>
    <row r="20789" spans="5:5">
      <c r="E20789" s="52"/>
    </row>
    <row r="20790" spans="5:5">
      <c r="E20790" s="52"/>
    </row>
    <row r="20791" spans="5:5">
      <c r="E20791" s="52"/>
    </row>
    <row r="20792" spans="5:5">
      <c r="E20792" s="52"/>
    </row>
    <row r="20793" spans="5:5">
      <c r="E20793" s="52"/>
    </row>
    <row r="20794" spans="5:5">
      <c r="E20794" s="52"/>
    </row>
    <row r="20795" spans="5:5">
      <c r="E20795" s="52"/>
    </row>
    <row r="20796" spans="5:5">
      <c r="E20796" s="52"/>
    </row>
    <row r="20797" spans="5:5">
      <c r="E20797" s="52"/>
    </row>
    <row r="20798" spans="5:5">
      <c r="E20798" s="52"/>
    </row>
    <row r="20799" spans="5:5">
      <c r="E20799" s="52"/>
    </row>
    <row r="20800" spans="5:5">
      <c r="E20800" s="52"/>
    </row>
    <row r="20801" spans="5:5">
      <c r="E20801" s="52"/>
    </row>
    <row r="20802" spans="5:5">
      <c r="E20802" s="52"/>
    </row>
    <row r="20803" spans="5:5">
      <c r="E20803" s="52"/>
    </row>
    <row r="20804" spans="5:5">
      <c r="E20804" s="52"/>
    </row>
    <row r="20805" spans="5:5">
      <c r="E20805" s="52"/>
    </row>
    <row r="20806" spans="5:5">
      <c r="E20806" s="52"/>
    </row>
    <row r="20807" spans="5:5">
      <c r="E20807" s="52"/>
    </row>
    <row r="20808" spans="5:5">
      <c r="E20808" s="52"/>
    </row>
    <row r="20809" spans="5:5">
      <c r="E20809" s="52"/>
    </row>
    <row r="20810" spans="5:5">
      <c r="E20810" s="52"/>
    </row>
    <row r="20811" spans="5:5">
      <c r="E20811" s="52"/>
    </row>
    <row r="20812" spans="5:5">
      <c r="E20812" s="52"/>
    </row>
    <row r="20813" spans="5:5">
      <c r="E20813" s="52"/>
    </row>
    <row r="20814" spans="5:5">
      <c r="E20814" s="52"/>
    </row>
    <row r="20815" spans="5:5">
      <c r="E20815" s="52"/>
    </row>
    <row r="20816" spans="5:5">
      <c r="E20816" s="52"/>
    </row>
    <row r="20817" spans="5:5">
      <c r="E20817" s="52"/>
    </row>
    <row r="20818" spans="5:5">
      <c r="E20818" s="52"/>
    </row>
    <row r="20819" spans="5:5">
      <c r="E20819" s="52"/>
    </row>
    <row r="20820" spans="5:5">
      <c r="E20820" s="52"/>
    </row>
    <row r="20821" spans="5:5">
      <c r="E20821" s="52"/>
    </row>
    <row r="20822" spans="5:5">
      <c r="E20822" s="52"/>
    </row>
    <row r="20823" spans="5:5">
      <c r="E20823" s="52"/>
    </row>
    <row r="20824" spans="5:5">
      <c r="E20824" s="52"/>
    </row>
    <row r="20825" spans="5:5">
      <c r="E20825" s="52"/>
    </row>
    <row r="20826" spans="5:5">
      <c r="E20826" s="52"/>
    </row>
    <row r="20827" spans="5:5">
      <c r="E20827" s="52"/>
    </row>
    <row r="20828" spans="5:5">
      <c r="E20828" s="52"/>
    </row>
    <row r="20829" spans="5:5">
      <c r="E20829" s="52"/>
    </row>
    <row r="20830" spans="5:5">
      <c r="E20830" s="52"/>
    </row>
    <row r="20831" spans="5:5">
      <c r="E20831" s="52"/>
    </row>
    <row r="20832" spans="5:5">
      <c r="E20832" s="52"/>
    </row>
    <row r="20833" spans="5:5">
      <c r="E20833" s="52"/>
    </row>
    <row r="20834" spans="5:5">
      <c r="E20834" s="52"/>
    </row>
    <row r="20835" spans="5:5">
      <c r="E20835" s="52"/>
    </row>
    <row r="20836" spans="5:5">
      <c r="E20836" s="52"/>
    </row>
    <row r="20837" spans="5:5">
      <c r="E20837" s="52"/>
    </row>
    <row r="20838" spans="5:5">
      <c r="E20838" s="52"/>
    </row>
    <row r="20839" spans="5:5">
      <c r="E20839" s="52"/>
    </row>
    <row r="20840" spans="5:5">
      <c r="E20840" s="52"/>
    </row>
    <row r="20841" spans="5:5">
      <c r="E20841" s="52"/>
    </row>
    <row r="20842" spans="5:5">
      <c r="E20842" s="52"/>
    </row>
    <row r="20843" spans="5:5">
      <c r="E20843" s="52"/>
    </row>
    <row r="20844" spans="5:5">
      <c r="E20844" s="52"/>
    </row>
    <row r="20845" spans="5:5">
      <c r="E20845" s="52"/>
    </row>
    <row r="20846" spans="5:5">
      <c r="E20846" s="52"/>
    </row>
    <row r="20847" spans="5:5">
      <c r="E20847" s="52"/>
    </row>
    <row r="20848" spans="5:5">
      <c r="E20848" s="52"/>
    </row>
    <row r="20849" spans="5:5">
      <c r="E20849" s="52"/>
    </row>
    <row r="20850" spans="5:5">
      <c r="E20850" s="52"/>
    </row>
    <row r="20851" spans="5:5">
      <c r="E20851" s="52"/>
    </row>
    <row r="20852" spans="5:5">
      <c r="E20852" s="52"/>
    </row>
    <row r="20853" spans="5:5">
      <c r="E20853" s="52"/>
    </row>
    <row r="20854" spans="5:5">
      <c r="E20854" s="52"/>
    </row>
    <row r="20855" spans="5:5">
      <c r="E20855" s="52"/>
    </row>
    <row r="20856" spans="5:5">
      <c r="E20856" s="52"/>
    </row>
    <row r="20857" spans="5:5">
      <c r="E20857" s="52"/>
    </row>
    <row r="20858" spans="5:5">
      <c r="E20858" s="52"/>
    </row>
    <row r="20859" spans="5:5">
      <c r="E20859" s="52"/>
    </row>
    <row r="20860" spans="5:5">
      <c r="E20860" s="52"/>
    </row>
    <row r="20861" spans="5:5">
      <c r="E20861" s="52"/>
    </row>
    <row r="20862" spans="5:5">
      <c r="E20862" s="52"/>
    </row>
    <row r="20863" spans="5:5">
      <c r="E20863" s="52"/>
    </row>
    <row r="20864" spans="5:5">
      <c r="E20864" s="52"/>
    </row>
    <row r="20865" spans="5:5">
      <c r="E20865" s="52"/>
    </row>
    <row r="20866" spans="5:5">
      <c r="E20866" s="52"/>
    </row>
    <row r="20867" spans="5:5">
      <c r="E20867" s="52"/>
    </row>
    <row r="20868" spans="5:5">
      <c r="E20868" s="52"/>
    </row>
    <row r="20869" spans="5:5">
      <c r="E20869" s="52"/>
    </row>
    <row r="20870" spans="5:5">
      <c r="E20870" s="52"/>
    </row>
    <row r="20871" spans="5:5">
      <c r="E20871" s="52"/>
    </row>
    <row r="20872" spans="5:5">
      <c r="E20872" s="52"/>
    </row>
    <row r="20873" spans="5:5">
      <c r="E20873" s="52"/>
    </row>
    <row r="20874" spans="5:5">
      <c r="E20874" s="52"/>
    </row>
    <row r="20875" spans="5:5">
      <c r="E20875" s="52"/>
    </row>
    <row r="20876" spans="5:5">
      <c r="E20876" s="52"/>
    </row>
    <row r="20877" spans="5:5">
      <c r="E20877" s="52"/>
    </row>
    <row r="20878" spans="5:5">
      <c r="E20878" s="52"/>
    </row>
    <row r="20879" spans="5:5">
      <c r="E20879" s="52"/>
    </row>
    <row r="20880" spans="5:5">
      <c r="E20880" s="52"/>
    </row>
    <row r="20881" spans="5:5">
      <c r="E20881" s="52"/>
    </row>
    <row r="20882" spans="5:5">
      <c r="E20882" s="52"/>
    </row>
    <row r="20883" spans="5:5">
      <c r="E20883" s="52"/>
    </row>
    <row r="20884" spans="5:5">
      <c r="E20884" s="52"/>
    </row>
    <row r="20885" spans="5:5">
      <c r="E20885" s="52"/>
    </row>
    <row r="20886" spans="5:5">
      <c r="E20886" s="52"/>
    </row>
    <row r="20887" spans="5:5">
      <c r="E20887" s="52"/>
    </row>
    <row r="20888" spans="5:5">
      <c r="E20888" s="52"/>
    </row>
    <row r="20889" spans="5:5">
      <c r="E20889" s="52"/>
    </row>
    <row r="20890" spans="5:5">
      <c r="E20890" s="52"/>
    </row>
    <row r="20891" spans="5:5">
      <c r="E20891" s="52"/>
    </row>
    <row r="20892" spans="5:5">
      <c r="E20892" s="52"/>
    </row>
    <row r="20893" spans="5:5">
      <c r="E20893" s="52"/>
    </row>
    <row r="20894" spans="5:5">
      <c r="E20894" s="52"/>
    </row>
    <row r="20895" spans="5:5">
      <c r="E20895" s="52"/>
    </row>
    <row r="20896" spans="5:5">
      <c r="E20896" s="52"/>
    </row>
    <row r="20897" spans="5:5">
      <c r="E20897" s="52"/>
    </row>
    <row r="20898" spans="5:5">
      <c r="E20898" s="52"/>
    </row>
    <row r="20899" spans="5:5">
      <c r="E20899" s="52"/>
    </row>
    <row r="20900" spans="5:5">
      <c r="E20900" s="52"/>
    </row>
    <row r="20901" spans="5:5">
      <c r="E20901" s="52"/>
    </row>
    <row r="20902" spans="5:5">
      <c r="E20902" s="52"/>
    </row>
    <row r="20903" spans="5:5">
      <c r="E20903" s="52"/>
    </row>
    <row r="20904" spans="5:5">
      <c r="E20904" s="52"/>
    </row>
    <row r="20905" spans="5:5">
      <c r="E20905" s="52"/>
    </row>
    <row r="20906" spans="5:5">
      <c r="E20906" s="52"/>
    </row>
    <row r="20907" spans="5:5">
      <c r="E20907" s="52"/>
    </row>
    <row r="20908" spans="5:5">
      <c r="E20908" s="52"/>
    </row>
    <row r="20909" spans="5:5">
      <c r="E20909" s="52"/>
    </row>
    <row r="20910" spans="5:5">
      <c r="E20910" s="52"/>
    </row>
    <row r="20911" spans="5:5">
      <c r="E20911" s="52"/>
    </row>
    <row r="20912" spans="5:5">
      <c r="E20912" s="52"/>
    </row>
    <row r="20913" spans="5:5">
      <c r="E20913" s="52"/>
    </row>
    <row r="20914" spans="5:5">
      <c r="E20914" s="52"/>
    </row>
    <row r="20915" spans="5:5">
      <c r="E20915" s="52"/>
    </row>
    <row r="20916" spans="5:5">
      <c r="E20916" s="52"/>
    </row>
    <row r="20917" spans="5:5">
      <c r="E20917" s="52"/>
    </row>
    <row r="20918" spans="5:5">
      <c r="E20918" s="52"/>
    </row>
    <row r="20919" spans="5:5">
      <c r="E20919" s="52"/>
    </row>
    <row r="20920" spans="5:5">
      <c r="E20920" s="52"/>
    </row>
    <row r="20921" spans="5:5">
      <c r="E20921" s="52"/>
    </row>
    <row r="20922" spans="5:5">
      <c r="E20922" s="52"/>
    </row>
    <row r="20923" spans="5:5">
      <c r="E20923" s="52"/>
    </row>
    <row r="20924" spans="5:5">
      <c r="E20924" s="52"/>
    </row>
    <row r="20925" spans="5:5">
      <c r="E20925" s="52"/>
    </row>
    <row r="20926" spans="5:5">
      <c r="E20926" s="52"/>
    </row>
    <row r="20927" spans="5:5">
      <c r="E20927" s="52"/>
    </row>
    <row r="20928" spans="5:5">
      <c r="E20928" s="52"/>
    </row>
    <row r="20929" spans="5:5">
      <c r="E20929" s="52"/>
    </row>
    <row r="20930" spans="5:5">
      <c r="E20930" s="52"/>
    </row>
    <row r="20931" spans="5:5">
      <c r="E20931" s="52"/>
    </row>
    <row r="20932" spans="5:5">
      <c r="E20932" s="52"/>
    </row>
    <row r="20933" spans="5:5">
      <c r="E20933" s="52"/>
    </row>
    <row r="20934" spans="5:5">
      <c r="E20934" s="52"/>
    </row>
    <row r="20935" spans="5:5">
      <c r="E20935" s="52"/>
    </row>
    <row r="20936" spans="5:5">
      <c r="E20936" s="52"/>
    </row>
    <row r="20937" spans="5:5">
      <c r="E20937" s="52"/>
    </row>
    <row r="20938" spans="5:5">
      <c r="E20938" s="52"/>
    </row>
    <row r="20939" spans="5:5">
      <c r="E20939" s="52"/>
    </row>
    <row r="20940" spans="5:5">
      <c r="E20940" s="52"/>
    </row>
    <row r="20941" spans="5:5">
      <c r="E20941" s="52"/>
    </row>
    <row r="20942" spans="5:5">
      <c r="E20942" s="52"/>
    </row>
    <row r="20943" spans="5:5">
      <c r="E20943" s="52"/>
    </row>
    <row r="20944" spans="5:5">
      <c r="E20944" s="52"/>
    </row>
    <row r="20945" spans="5:5">
      <c r="E20945" s="52"/>
    </row>
    <row r="20946" spans="5:5">
      <c r="E20946" s="52"/>
    </row>
    <row r="20947" spans="5:5">
      <c r="E20947" s="52"/>
    </row>
    <row r="20948" spans="5:5">
      <c r="E20948" s="52"/>
    </row>
    <row r="20949" spans="5:5">
      <c r="E20949" s="52"/>
    </row>
    <row r="20950" spans="5:5">
      <c r="E20950" s="52"/>
    </row>
    <row r="20951" spans="5:5">
      <c r="E20951" s="52"/>
    </row>
    <row r="20952" spans="5:5">
      <c r="E20952" s="52"/>
    </row>
    <row r="20953" spans="5:5">
      <c r="E20953" s="52"/>
    </row>
    <row r="20954" spans="5:5">
      <c r="E20954" s="52"/>
    </row>
    <row r="20955" spans="5:5">
      <c r="E20955" s="52"/>
    </row>
    <row r="20956" spans="5:5">
      <c r="E20956" s="52"/>
    </row>
    <row r="20957" spans="5:5">
      <c r="E20957" s="52"/>
    </row>
    <row r="20958" spans="5:5">
      <c r="E20958" s="52"/>
    </row>
    <row r="20959" spans="5:5">
      <c r="E20959" s="52"/>
    </row>
    <row r="20960" spans="5:5">
      <c r="E20960" s="52"/>
    </row>
    <row r="20961" spans="5:5">
      <c r="E20961" s="52"/>
    </row>
    <row r="20962" spans="5:5">
      <c r="E20962" s="52"/>
    </row>
    <row r="20963" spans="5:5">
      <c r="E20963" s="52"/>
    </row>
    <row r="20964" spans="5:5">
      <c r="E20964" s="52"/>
    </row>
    <row r="20965" spans="5:5">
      <c r="E20965" s="52"/>
    </row>
    <row r="20966" spans="5:5">
      <c r="E20966" s="52"/>
    </row>
    <row r="20967" spans="5:5">
      <c r="E20967" s="52"/>
    </row>
    <row r="20968" spans="5:5">
      <c r="E20968" s="52"/>
    </row>
    <row r="20969" spans="5:5">
      <c r="E20969" s="52"/>
    </row>
    <row r="20970" spans="5:5">
      <c r="E20970" s="52"/>
    </row>
    <row r="20971" spans="5:5">
      <c r="E20971" s="52"/>
    </row>
    <row r="20972" spans="5:5">
      <c r="E20972" s="52"/>
    </row>
    <row r="20973" spans="5:5">
      <c r="E20973" s="52"/>
    </row>
    <row r="20974" spans="5:5">
      <c r="E20974" s="52"/>
    </row>
    <row r="20975" spans="5:5">
      <c r="E20975" s="52"/>
    </row>
    <row r="20976" spans="5:5">
      <c r="E20976" s="52"/>
    </row>
    <row r="20977" spans="5:5">
      <c r="E20977" s="52"/>
    </row>
    <row r="20978" spans="5:5">
      <c r="E20978" s="52"/>
    </row>
    <row r="20979" spans="5:5">
      <c r="E20979" s="52"/>
    </row>
    <row r="20980" spans="5:5">
      <c r="E20980" s="52"/>
    </row>
    <row r="20981" spans="5:5">
      <c r="E20981" s="52"/>
    </row>
    <row r="20982" spans="5:5">
      <c r="E20982" s="52"/>
    </row>
    <row r="20983" spans="5:5">
      <c r="E20983" s="52"/>
    </row>
    <row r="20984" spans="5:5">
      <c r="E20984" s="52"/>
    </row>
    <row r="20985" spans="5:5">
      <c r="E20985" s="52"/>
    </row>
    <row r="20986" spans="5:5">
      <c r="E20986" s="52"/>
    </row>
    <row r="20987" spans="5:5">
      <c r="E20987" s="52"/>
    </row>
    <row r="20988" spans="5:5">
      <c r="E20988" s="52"/>
    </row>
    <row r="20989" spans="5:5">
      <c r="E20989" s="52"/>
    </row>
    <row r="20990" spans="5:5">
      <c r="E20990" s="52"/>
    </row>
    <row r="20991" spans="5:5">
      <c r="E20991" s="52"/>
    </row>
    <row r="20992" spans="5:5">
      <c r="E20992" s="52"/>
    </row>
    <row r="20993" spans="5:5">
      <c r="E20993" s="52"/>
    </row>
    <row r="20994" spans="5:5">
      <c r="E20994" s="52"/>
    </row>
    <row r="20995" spans="5:5">
      <c r="E20995" s="52"/>
    </row>
    <row r="20996" spans="5:5">
      <c r="E20996" s="52"/>
    </row>
    <row r="20997" spans="5:5">
      <c r="E20997" s="52"/>
    </row>
    <row r="20998" spans="5:5">
      <c r="E20998" s="52"/>
    </row>
    <row r="20999" spans="5:5">
      <c r="E20999" s="52"/>
    </row>
    <row r="21000" spans="5:5">
      <c r="E21000" s="52"/>
    </row>
    <row r="21001" spans="5:5">
      <c r="E21001" s="52"/>
    </row>
    <row r="21002" spans="5:5">
      <c r="E21002" s="52"/>
    </row>
    <row r="21003" spans="5:5">
      <c r="E21003" s="52"/>
    </row>
    <row r="21004" spans="5:5">
      <c r="E21004" s="52"/>
    </row>
    <row r="21005" spans="5:5">
      <c r="E21005" s="52"/>
    </row>
    <row r="21006" spans="5:5">
      <c r="E21006" s="52"/>
    </row>
    <row r="21007" spans="5:5">
      <c r="E21007" s="52"/>
    </row>
    <row r="21008" spans="5:5">
      <c r="E21008" s="52"/>
    </row>
    <row r="21009" spans="5:5">
      <c r="E21009" s="52"/>
    </row>
    <row r="21010" spans="5:5">
      <c r="E21010" s="52"/>
    </row>
    <row r="21011" spans="5:5">
      <c r="E21011" s="52"/>
    </row>
    <row r="21012" spans="5:5">
      <c r="E21012" s="52"/>
    </row>
    <row r="21013" spans="5:5">
      <c r="E21013" s="52"/>
    </row>
    <row r="21014" spans="5:5">
      <c r="E21014" s="52"/>
    </row>
    <row r="21015" spans="5:5">
      <c r="E21015" s="52"/>
    </row>
    <row r="21016" spans="5:5">
      <c r="E21016" s="52"/>
    </row>
    <row r="21017" spans="5:5">
      <c r="E21017" s="52"/>
    </row>
    <row r="21018" spans="5:5">
      <c r="E21018" s="52"/>
    </row>
    <row r="21019" spans="5:5">
      <c r="E21019" s="52"/>
    </row>
    <row r="21020" spans="5:5">
      <c r="E21020" s="52"/>
    </row>
    <row r="21021" spans="5:5">
      <c r="E21021" s="52"/>
    </row>
    <row r="21022" spans="5:5">
      <c r="E21022" s="52"/>
    </row>
    <row r="21023" spans="5:5">
      <c r="E21023" s="52"/>
    </row>
    <row r="21024" spans="5:5">
      <c r="E21024" s="52"/>
    </row>
    <row r="21025" spans="5:5">
      <c r="E21025" s="52"/>
    </row>
    <row r="21026" spans="5:5">
      <c r="E21026" s="52"/>
    </row>
    <row r="21027" spans="5:5">
      <c r="E21027" s="52"/>
    </row>
    <row r="21028" spans="5:5">
      <c r="E21028" s="52"/>
    </row>
    <row r="21029" spans="5:5">
      <c r="E21029" s="52"/>
    </row>
    <row r="21030" spans="5:5">
      <c r="E21030" s="52"/>
    </row>
    <row r="21031" spans="5:5">
      <c r="E21031" s="52"/>
    </row>
    <row r="21032" spans="5:5">
      <c r="E21032" s="52"/>
    </row>
    <row r="21033" spans="5:5">
      <c r="E21033" s="52"/>
    </row>
    <row r="21034" spans="5:5">
      <c r="E21034" s="52"/>
    </row>
    <row r="21035" spans="5:5">
      <c r="E21035" s="52"/>
    </row>
    <row r="21036" spans="5:5">
      <c r="E21036" s="52"/>
    </row>
    <row r="21037" spans="5:5">
      <c r="E21037" s="52"/>
    </row>
    <row r="21038" spans="5:5">
      <c r="E21038" s="52"/>
    </row>
    <row r="21039" spans="5:5">
      <c r="E21039" s="52"/>
    </row>
    <row r="21040" spans="5:5">
      <c r="E21040" s="52"/>
    </row>
    <row r="21041" spans="5:5">
      <c r="E21041" s="52"/>
    </row>
    <row r="21042" spans="5:5">
      <c r="E21042" s="52"/>
    </row>
    <row r="21043" spans="5:5">
      <c r="E21043" s="52"/>
    </row>
    <row r="21044" spans="5:5">
      <c r="E21044" s="52"/>
    </row>
    <row r="21045" spans="5:5">
      <c r="E21045" s="52"/>
    </row>
    <row r="21046" spans="5:5">
      <c r="E21046" s="52"/>
    </row>
    <row r="21047" spans="5:5">
      <c r="E21047" s="52"/>
    </row>
    <row r="21048" spans="5:5">
      <c r="E21048" s="52"/>
    </row>
    <row r="21049" spans="5:5">
      <c r="E21049" s="52"/>
    </row>
    <row r="21050" spans="5:5">
      <c r="E21050" s="52"/>
    </row>
    <row r="21051" spans="5:5">
      <c r="E21051" s="52"/>
    </row>
    <row r="21052" spans="5:5">
      <c r="E21052" s="52"/>
    </row>
    <row r="21053" spans="5:5">
      <c r="E21053" s="52"/>
    </row>
    <row r="21054" spans="5:5">
      <c r="E21054" s="52"/>
    </row>
    <row r="21055" spans="5:5">
      <c r="E21055" s="52"/>
    </row>
    <row r="21056" spans="5:5">
      <c r="E21056" s="52"/>
    </row>
    <row r="21057" spans="5:5">
      <c r="E21057" s="52"/>
    </row>
    <row r="21058" spans="5:5">
      <c r="E21058" s="52"/>
    </row>
    <row r="21059" spans="5:5">
      <c r="E21059" s="52"/>
    </row>
    <row r="21060" spans="5:5">
      <c r="E21060" s="52"/>
    </row>
    <row r="21061" spans="5:5">
      <c r="E21061" s="52"/>
    </row>
    <row r="21062" spans="5:5">
      <c r="E21062" s="52"/>
    </row>
    <row r="21063" spans="5:5">
      <c r="E21063" s="52"/>
    </row>
    <row r="21064" spans="5:5">
      <c r="E21064" s="52"/>
    </row>
    <row r="21065" spans="5:5">
      <c r="E21065" s="52"/>
    </row>
    <row r="21066" spans="5:5">
      <c r="E21066" s="52"/>
    </row>
    <row r="21067" spans="5:5">
      <c r="E21067" s="52"/>
    </row>
    <row r="21068" spans="5:5">
      <c r="E21068" s="52"/>
    </row>
    <row r="21069" spans="5:5">
      <c r="E21069" s="52"/>
    </row>
    <row r="21070" spans="5:5">
      <c r="E21070" s="52"/>
    </row>
    <row r="21071" spans="5:5">
      <c r="E21071" s="52"/>
    </row>
    <row r="21072" spans="5:5">
      <c r="E21072" s="52"/>
    </row>
    <row r="21073" spans="5:5">
      <c r="E21073" s="52"/>
    </row>
    <row r="21074" spans="5:5">
      <c r="E21074" s="52"/>
    </row>
    <row r="21075" spans="5:5">
      <c r="E21075" s="52"/>
    </row>
    <row r="21076" spans="5:5">
      <c r="E21076" s="52"/>
    </row>
    <row r="21077" spans="5:5">
      <c r="E21077" s="52"/>
    </row>
    <row r="21078" spans="5:5">
      <c r="E21078" s="52"/>
    </row>
    <row r="21079" spans="5:5">
      <c r="E21079" s="52"/>
    </row>
    <row r="21080" spans="5:5">
      <c r="E21080" s="52"/>
    </row>
    <row r="21081" spans="5:5">
      <c r="E21081" s="52"/>
    </row>
    <row r="21082" spans="5:5">
      <c r="E21082" s="52"/>
    </row>
    <row r="21083" spans="5:5">
      <c r="E21083" s="52"/>
    </row>
    <row r="21084" spans="5:5">
      <c r="E21084" s="52"/>
    </row>
    <row r="21085" spans="5:5">
      <c r="E21085" s="52"/>
    </row>
    <row r="21086" spans="5:5">
      <c r="E21086" s="52"/>
    </row>
    <row r="21087" spans="5:5">
      <c r="E21087" s="52"/>
    </row>
    <row r="21088" spans="5:5">
      <c r="E21088" s="52"/>
    </row>
    <row r="21089" spans="5:5">
      <c r="E21089" s="52"/>
    </row>
    <row r="21090" spans="5:5">
      <c r="E21090" s="52"/>
    </row>
    <row r="21091" spans="5:5">
      <c r="E21091" s="52"/>
    </row>
    <row r="21092" spans="5:5">
      <c r="E21092" s="52"/>
    </row>
    <row r="21093" spans="5:5">
      <c r="E21093" s="52"/>
    </row>
    <row r="21094" spans="5:5">
      <c r="E21094" s="52"/>
    </row>
    <row r="21095" spans="5:5">
      <c r="E21095" s="52"/>
    </row>
    <row r="21096" spans="5:5">
      <c r="E21096" s="52"/>
    </row>
    <row r="21097" spans="5:5">
      <c r="E21097" s="52"/>
    </row>
    <row r="21098" spans="5:5">
      <c r="E21098" s="52"/>
    </row>
    <row r="21099" spans="5:5">
      <c r="E21099" s="52"/>
    </row>
    <row r="21100" spans="5:5">
      <c r="E21100" s="52"/>
    </row>
    <row r="21101" spans="5:5">
      <c r="E21101" s="52"/>
    </row>
    <row r="21102" spans="5:5">
      <c r="E21102" s="52"/>
    </row>
    <row r="21103" spans="5:5">
      <c r="E21103" s="52"/>
    </row>
    <row r="21104" spans="5:5">
      <c r="E21104" s="52"/>
    </row>
    <row r="21105" spans="5:5">
      <c r="E21105" s="52"/>
    </row>
    <row r="21106" spans="5:5">
      <c r="E21106" s="52"/>
    </row>
    <row r="21107" spans="5:5">
      <c r="E21107" s="52"/>
    </row>
    <row r="21108" spans="5:5">
      <c r="E21108" s="52"/>
    </row>
    <row r="21109" spans="5:5">
      <c r="E21109" s="52"/>
    </row>
    <row r="21110" spans="5:5">
      <c r="E21110" s="52"/>
    </row>
    <row r="21111" spans="5:5">
      <c r="E21111" s="52"/>
    </row>
    <row r="21112" spans="5:5">
      <c r="E21112" s="52"/>
    </row>
    <row r="21113" spans="5:5">
      <c r="E21113" s="52"/>
    </row>
    <row r="21114" spans="5:5">
      <c r="E21114" s="52"/>
    </row>
    <row r="21115" spans="5:5">
      <c r="E21115" s="52"/>
    </row>
    <row r="21116" spans="5:5">
      <c r="E21116" s="52"/>
    </row>
    <row r="21117" spans="5:5">
      <c r="E21117" s="52"/>
    </row>
    <row r="21118" spans="5:5">
      <c r="E21118" s="52"/>
    </row>
    <row r="21119" spans="5:5">
      <c r="E21119" s="52"/>
    </row>
    <row r="21120" spans="5:5">
      <c r="E21120" s="52"/>
    </row>
    <row r="21121" spans="5:5">
      <c r="E21121" s="52"/>
    </row>
    <row r="21122" spans="5:5">
      <c r="E21122" s="52"/>
    </row>
    <row r="21123" spans="5:5">
      <c r="E21123" s="52"/>
    </row>
    <row r="21124" spans="5:5">
      <c r="E21124" s="52"/>
    </row>
    <row r="21125" spans="5:5">
      <c r="E21125" s="52"/>
    </row>
    <row r="21126" spans="5:5">
      <c r="E21126" s="52"/>
    </row>
    <row r="21127" spans="5:5">
      <c r="E21127" s="52"/>
    </row>
    <row r="21128" spans="5:5">
      <c r="E21128" s="52"/>
    </row>
    <row r="21129" spans="5:5">
      <c r="E21129" s="52"/>
    </row>
    <row r="21130" spans="5:5">
      <c r="E21130" s="52"/>
    </row>
    <row r="21131" spans="5:5">
      <c r="E21131" s="52"/>
    </row>
    <row r="21132" spans="5:5">
      <c r="E21132" s="52"/>
    </row>
    <row r="21133" spans="5:5">
      <c r="E21133" s="52"/>
    </row>
    <row r="21134" spans="5:5">
      <c r="E21134" s="52"/>
    </row>
    <row r="21135" spans="5:5">
      <c r="E21135" s="52"/>
    </row>
    <row r="21136" spans="5:5">
      <c r="E21136" s="52"/>
    </row>
    <row r="21137" spans="5:5">
      <c r="E21137" s="52"/>
    </row>
    <row r="21138" spans="5:5">
      <c r="E21138" s="52"/>
    </row>
    <row r="21139" spans="5:5">
      <c r="E21139" s="52"/>
    </row>
    <row r="21140" spans="5:5">
      <c r="E21140" s="52"/>
    </row>
    <row r="21141" spans="5:5">
      <c r="E21141" s="52"/>
    </row>
    <row r="21142" spans="5:5">
      <c r="E21142" s="52"/>
    </row>
    <row r="21143" spans="5:5">
      <c r="E21143" s="52"/>
    </row>
    <row r="21144" spans="5:5">
      <c r="E21144" s="52"/>
    </row>
    <row r="21145" spans="5:5">
      <c r="E21145" s="52"/>
    </row>
    <row r="21146" spans="5:5">
      <c r="E21146" s="52"/>
    </row>
    <row r="21147" spans="5:5">
      <c r="E21147" s="52"/>
    </row>
    <row r="21148" spans="5:5">
      <c r="E21148" s="52"/>
    </row>
    <row r="21149" spans="5:5">
      <c r="E21149" s="52"/>
    </row>
    <row r="21150" spans="5:5">
      <c r="E21150" s="52"/>
    </row>
    <row r="21151" spans="5:5">
      <c r="E21151" s="52"/>
    </row>
    <row r="21152" spans="5:5">
      <c r="E21152" s="52"/>
    </row>
    <row r="21153" spans="5:5">
      <c r="E21153" s="52"/>
    </row>
    <row r="21154" spans="5:5">
      <c r="E21154" s="52"/>
    </row>
    <row r="21155" spans="5:5">
      <c r="E21155" s="52"/>
    </row>
    <row r="21156" spans="5:5">
      <c r="E21156" s="52"/>
    </row>
    <row r="21157" spans="5:5">
      <c r="E21157" s="52"/>
    </row>
    <row r="21158" spans="5:5">
      <c r="E21158" s="52"/>
    </row>
    <row r="21159" spans="5:5">
      <c r="E21159" s="52"/>
    </row>
    <row r="21160" spans="5:5">
      <c r="E21160" s="52"/>
    </row>
    <row r="21161" spans="5:5">
      <c r="E21161" s="52"/>
    </row>
    <row r="21162" spans="5:5">
      <c r="E21162" s="52"/>
    </row>
    <row r="21163" spans="5:5">
      <c r="E21163" s="52"/>
    </row>
    <row r="21164" spans="5:5">
      <c r="E21164" s="52"/>
    </row>
    <row r="21165" spans="5:5">
      <c r="E21165" s="52"/>
    </row>
    <row r="21166" spans="5:5">
      <c r="E21166" s="52"/>
    </row>
    <row r="21167" spans="5:5">
      <c r="E21167" s="52"/>
    </row>
    <row r="21168" spans="5:5">
      <c r="E21168" s="52"/>
    </row>
    <row r="21169" spans="5:5">
      <c r="E21169" s="52"/>
    </row>
    <row r="21170" spans="5:5">
      <c r="E21170" s="52"/>
    </row>
    <row r="21171" spans="5:5">
      <c r="E21171" s="52"/>
    </row>
    <row r="21172" spans="5:5">
      <c r="E21172" s="52"/>
    </row>
    <row r="21173" spans="5:5">
      <c r="E21173" s="52"/>
    </row>
    <row r="21174" spans="5:5">
      <c r="E21174" s="52"/>
    </row>
    <row r="21175" spans="5:5">
      <c r="E21175" s="52"/>
    </row>
    <row r="21176" spans="5:5">
      <c r="E21176" s="52"/>
    </row>
    <row r="21177" spans="5:5">
      <c r="E21177" s="52"/>
    </row>
    <row r="21178" spans="5:5">
      <c r="E21178" s="52"/>
    </row>
    <row r="21179" spans="5:5">
      <c r="E21179" s="52"/>
    </row>
    <row r="21180" spans="5:5">
      <c r="E21180" s="52"/>
    </row>
    <row r="21181" spans="5:5">
      <c r="E21181" s="52"/>
    </row>
    <row r="21182" spans="5:5">
      <c r="E21182" s="52"/>
    </row>
    <row r="21183" spans="5:5">
      <c r="E21183" s="52"/>
    </row>
    <row r="21184" spans="5:5">
      <c r="E21184" s="52"/>
    </row>
    <row r="21185" spans="5:5">
      <c r="E21185" s="52"/>
    </row>
    <row r="21186" spans="5:5">
      <c r="E21186" s="52"/>
    </row>
    <row r="21187" spans="5:5">
      <c r="E21187" s="52"/>
    </row>
    <row r="21188" spans="5:5">
      <c r="E21188" s="52"/>
    </row>
    <row r="21189" spans="5:5">
      <c r="E21189" s="52"/>
    </row>
    <row r="21190" spans="5:5">
      <c r="E21190" s="52"/>
    </row>
    <row r="21191" spans="5:5">
      <c r="E21191" s="52"/>
    </row>
    <row r="21192" spans="5:5">
      <c r="E21192" s="52"/>
    </row>
    <row r="21193" spans="5:5">
      <c r="E21193" s="52"/>
    </row>
    <row r="21194" spans="5:5">
      <c r="E21194" s="52"/>
    </row>
    <row r="21195" spans="5:5">
      <c r="E21195" s="52"/>
    </row>
    <row r="21196" spans="5:5">
      <c r="E21196" s="52"/>
    </row>
    <row r="21197" spans="5:5">
      <c r="E21197" s="52"/>
    </row>
    <row r="21198" spans="5:5">
      <c r="E21198" s="52"/>
    </row>
    <row r="21199" spans="5:5">
      <c r="E21199" s="52"/>
    </row>
    <row r="21200" spans="5:5">
      <c r="E21200" s="52"/>
    </row>
    <row r="21201" spans="5:5">
      <c r="E21201" s="52"/>
    </row>
    <row r="21202" spans="5:5">
      <c r="E21202" s="52"/>
    </row>
    <row r="21203" spans="5:5">
      <c r="E21203" s="52"/>
    </row>
    <row r="21204" spans="5:5">
      <c r="E21204" s="52"/>
    </row>
    <row r="21205" spans="5:5">
      <c r="E21205" s="52"/>
    </row>
    <row r="21206" spans="5:5">
      <c r="E21206" s="52"/>
    </row>
    <row r="21207" spans="5:5">
      <c r="E21207" s="52"/>
    </row>
    <row r="21208" spans="5:5">
      <c r="E21208" s="52"/>
    </row>
    <row r="21209" spans="5:5">
      <c r="E21209" s="52"/>
    </row>
    <row r="21210" spans="5:5">
      <c r="E21210" s="52"/>
    </row>
    <row r="21211" spans="5:5">
      <c r="E21211" s="52"/>
    </row>
    <row r="21212" spans="5:5">
      <c r="E21212" s="52"/>
    </row>
    <row r="21213" spans="5:5">
      <c r="E21213" s="52"/>
    </row>
    <row r="21214" spans="5:5">
      <c r="E21214" s="52"/>
    </row>
    <row r="21215" spans="5:5">
      <c r="E21215" s="52"/>
    </row>
    <row r="21216" spans="5:5">
      <c r="E21216" s="52"/>
    </row>
    <row r="21217" spans="5:5">
      <c r="E21217" s="52"/>
    </row>
    <row r="21218" spans="5:5">
      <c r="E21218" s="52"/>
    </row>
    <row r="21219" spans="5:5">
      <c r="E21219" s="52"/>
    </row>
    <row r="21220" spans="5:5">
      <c r="E21220" s="52"/>
    </row>
    <row r="21221" spans="5:5">
      <c r="E21221" s="52"/>
    </row>
    <row r="21222" spans="5:5">
      <c r="E21222" s="52"/>
    </row>
    <row r="21223" spans="5:5">
      <c r="E21223" s="52"/>
    </row>
    <row r="21224" spans="5:5">
      <c r="E21224" s="52"/>
    </row>
    <row r="21225" spans="5:5">
      <c r="E21225" s="52"/>
    </row>
    <row r="21226" spans="5:5">
      <c r="E21226" s="52"/>
    </row>
    <row r="21227" spans="5:5">
      <c r="E21227" s="52"/>
    </row>
    <row r="21228" spans="5:5">
      <c r="E21228" s="52"/>
    </row>
    <row r="21229" spans="5:5">
      <c r="E21229" s="52"/>
    </row>
    <row r="21230" spans="5:5">
      <c r="E21230" s="52"/>
    </row>
    <row r="21231" spans="5:5">
      <c r="E21231" s="52"/>
    </row>
    <row r="21232" spans="5:5">
      <c r="E21232" s="52"/>
    </row>
    <row r="21233" spans="5:5">
      <c r="E21233" s="52"/>
    </row>
    <row r="21234" spans="5:5">
      <c r="E21234" s="52"/>
    </row>
    <row r="21235" spans="5:5">
      <c r="E21235" s="52"/>
    </row>
    <row r="21236" spans="5:5">
      <c r="E21236" s="52"/>
    </row>
    <row r="21237" spans="5:5">
      <c r="E21237" s="52"/>
    </row>
    <row r="21238" spans="5:5">
      <c r="E21238" s="52"/>
    </row>
    <row r="21239" spans="5:5">
      <c r="E21239" s="52"/>
    </row>
    <row r="21240" spans="5:5">
      <c r="E21240" s="52"/>
    </row>
    <row r="21241" spans="5:5">
      <c r="E21241" s="52"/>
    </row>
    <row r="21242" spans="5:5">
      <c r="E21242" s="52"/>
    </row>
    <row r="21243" spans="5:5">
      <c r="E21243" s="52"/>
    </row>
    <row r="21244" spans="5:5">
      <c r="E21244" s="52"/>
    </row>
    <row r="21245" spans="5:5">
      <c r="E21245" s="52"/>
    </row>
    <row r="21246" spans="5:5">
      <c r="E21246" s="52"/>
    </row>
    <row r="21247" spans="5:5">
      <c r="E21247" s="52"/>
    </row>
    <row r="21248" spans="5:5">
      <c r="E21248" s="52"/>
    </row>
    <row r="21249" spans="5:5">
      <c r="E21249" s="52"/>
    </row>
    <row r="21250" spans="5:5">
      <c r="E21250" s="52"/>
    </row>
    <row r="21251" spans="5:5">
      <c r="E21251" s="52"/>
    </row>
    <row r="21252" spans="5:5">
      <c r="E21252" s="52"/>
    </row>
    <row r="21253" spans="5:5">
      <c r="E21253" s="52"/>
    </row>
    <row r="21254" spans="5:5">
      <c r="E21254" s="52"/>
    </row>
    <row r="21255" spans="5:5">
      <c r="E21255" s="52"/>
    </row>
    <row r="21256" spans="5:5">
      <c r="E21256" s="52"/>
    </row>
    <row r="21257" spans="5:5">
      <c r="E21257" s="52"/>
    </row>
    <row r="21258" spans="5:5">
      <c r="E21258" s="52"/>
    </row>
    <row r="21259" spans="5:5">
      <c r="E21259" s="52"/>
    </row>
    <row r="21260" spans="5:5">
      <c r="E21260" s="52"/>
    </row>
    <row r="21261" spans="5:5">
      <c r="E21261" s="52"/>
    </row>
    <row r="21262" spans="5:5">
      <c r="E21262" s="52"/>
    </row>
    <row r="21263" spans="5:5">
      <c r="E21263" s="52"/>
    </row>
    <row r="21264" spans="5:5">
      <c r="E21264" s="52"/>
    </row>
    <row r="21265" spans="5:5">
      <c r="E21265" s="52"/>
    </row>
    <row r="21266" spans="5:5">
      <c r="E21266" s="52"/>
    </row>
    <row r="21267" spans="5:5">
      <c r="E21267" s="52"/>
    </row>
    <row r="21268" spans="5:5">
      <c r="E21268" s="52"/>
    </row>
    <row r="21269" spans="5:5">
      <c r="E21269" s="52"/>
    </row>
    <row r="21270" spans="5:5">
      <c r="E21270" s="52"/>
    </row>
    <row r="21271" spans="5:5">
      <c r="E21271" s="52"/>
    </row>
    <row r="21272" spans="5:5">
      <c r="E21272" s="52"/>
    </row>
    <row r="21273" spans="5:5">
      <c r="E21273" s="52"/>
    </row>
    <row r="21274" spans="5:5">
      <c r="E21274" s="52"/>
    </row>
    <row r="21275" spans="5:5">
      <c r="E21275" s="52"/>
    </row>
    <row r="21276" spans="5:5">
      <c r="E21276" s="52"/>
    </row>
    <row r="21277" spans="5:5">
      <c r="E21277" s="52"/>
    </row>
    <row r="21278" spans="5:5">
      <c r="E21278" s="52"/>
    </row>
    <row r="21279" spans="5:5">
      <c r="E21279" s="52"/>
    </row>
    <row r="21280" spans="5:5">
      <c r="E21280" s="52"/>
    </row>
    <row r="21281" spans="5:5">
      <c r="E21281" s="52"/>
    </row>
    <row r="21282" spans="5:5">
      <c r="E21282" s="52"/>
    </row>
    <row r="21283" spans="5:5">
      <c r="E21283" s="52"/>
    </row>
    <row r="21284" spans="5:5">
      <c r="E21284" s="52"/>
    </row>
    <row r="21285" spans="5:5">
      <c r="E21285" s="52"/>
    </row>
    <row r="21286" spans="5:5">
      <c r="E21286" s="52"/>
    </row>
    <row r="21287" spans="5:5">
      <c r="E21287" s="52"/>
    </row>
    <row r="21288" spans="5:5">
      <c r="E21288" s="52"/>
    </row>
    <row r="21289" spans="5:5">
      <c r="E21289" s="52"/>
    </row>
    <row r="21290" spans="5:5">
      <c r="E21290" s="52"/>
    </row>
    <row r="21291" spans="5:5">
      <c r="E21291" s="52"/>
    </row>
    <row r="21292" spans="5:5">
      <c r="E21292" s="52"/>
    </row>
    <row r="21293" spans="5:5">
      <c r="E21293" s="52"/>
    </row>
    <row r="21294" spans="5:5">
      <c r="E21294" s="52"/>
    </row>
    <row r="21295" spans="5:5">
      <c r="E21295" s="52"/>
    </row>
    <row r="21296" spans="5:5">
      <c r="E21296" s="52"/>
    </row>
    <row r="21297" spans="5:5">
      <c r="E21297" s="52"/>
    </row>
    <row r="21298" spans="5:5">
      <c r="E21298" s="52"/>
    </row>
    <row r="21299" spans="5:5">
      <c r="E21299" s="52"/>
    </row>
    <row r="21300" spans="5:5">
      <c r="E21300" s="52"/>
    </row>
    <row r="21301" spans="5:5">
      <c r="E21301" s="52"/>
    </row>
    <row r="21302" spans="5:5">
      <c r="E21302" s="52"/>
    </row>
    <row r="21303" spans="5:5">
      <c r="E21303" s="52"/>
    </row>
    <row r="21304" spans="5:5">
      <c r="E21304" s="52"/>
    </row>
    <row r="21305" spans="5:5">
      <c r="E21305" s="52"/>
    </row>
    <row r="21306" spans="5:5">
      <c r="E21306" s="52"/>
    </row>
    <row r="21307" spans="5:5">
      <c r="E21307" s="52"/>
    </row>
    <row r="21308" spans="5:5">
      <c r="E21308" s="52"/>
    </row>
    <row r="21309" spans="5:5">
      <c r="E21309" s="52"/>
    </row>
    <row r="21310" spans="5:5">
      <c r="E21310" s="52"/>
    </row>
    <row r="21311" spans="5:5">
      <c r="E21311" s="52"/>
    </row>
    <row r="21312" spans="5:5">
      <c r="E21312" s="52"/>
    </row>
    <row r="21313" spans="5:5">
      <c r="E21313" s="52"/>
    </row>
    <row r="21314" spans="5:5">
      <c r="E21314" s="52"/>
    </row>
    <row r="21315" spans="5:5">
      <c r="E21315" s="52"/>
    </row>
    <row r="21316" spans="5:5">
      <c r="E21316" s="52"/>
    </row>
    <row r="21317" spans="5:5">
      <c r="E21317" s="52"/>
    </row>
    <row r="21318" spans="5:5">
      <c r="E21318" s="52"/>
    </row>
    <row r="21319" spans="5:5">
      <c r="E21319" s="52"/>
    </row>
    <row r="21320" spans="5:5">
      <c r="E21320" s="52"/>
    </row>
    <row r="21321" spans="5:5">
      <c r="E21321" s="52"/>
    </row>
    <row r="21322" spans="5:5">
      <c r="E21322" s="52"/>
    </row>
    <row r="21323" spans="5:5">
      <c r="E21323" s="52"/>
    </row>
    <row r="21324" spans="5:5">
      <c r="E21324" s="52"/>
    </row>
    <row r="21325" spans="5:5">
      <c r="E21325" s="52"/>
    </row>
    <row r="21326" spans="5:5">
      <c r="E21326" s="52"/>
    </row>
    <row r="21327" spans="5:5">
      <c r="E21327" s="52"/>
    </row>
    <row r="21328" spans="5:5">
      <c r="E21328" s="52"/>
    </row>
    <row r="21329" spans="5:5">
      <c r="E21329" s="52"/>
    </row>
    <row r="21330" spans="5:5">
      <c r="E21330" s="52"/>
    </row>
    <row r="21331" spans="5:5">
      <c r="E21331" s="52"/>
    </row>
    <row r="21332" spans="5:5">
      <c r="E21332" s="52"/>
    </row>
    <row r="21333" spans="5:5">
      <c r="E21333" s="52"/>
    </row>
    <row r="21334" spans="5:5">
      <c r="E21334" s="52"/>
    </row>
    <row r="21335" spans="5:5">
      <c r="E21335" s="52"/>
    </row>
    <row r="21336" spans="5:5">
      <c r="E21336" s="52"/>
    </row>
    <row r="21337" spans="5:5">
      <c r="E21337" s="52"/>
    </row>
    <row r="21338" spans="5:5">
      <c r="E21338" s="52"/>
    </row>
    <row r="21339" spans="5:5">
      <c r="E21339" s="52"/>
    </row>
    <row r="21340" spans="5:5">
      <c r="E21340" s="52"/>
    </row>
    <row r="21341" spans="5:5">
      <c r="E21341" s="52"/>
    </row>
    <row r="21342" spans="5:5">
      <c r="E21342" s="52"/>
    </row>
    <row r="21343" spans="5:5">
      <c r="E21343" s="52"/>
    </row>
    <row r="21344" spans="5:5">
      <c r="E21344" s="52"/>
    </row>
    <row r="21345" spans="5:5">
      <c r="E21345" s="52"/>
    </row>
    <row r="21346" spans="5:5">
      <c r="E21346" s="52"/>
    </row>
    <row r="21347" spans="5:5">
      <c r="E21347" s="52"/>
    </row>
    <row r="21348" spans="5:5">
      <c r="E21348" s="52"/>
    </row>
    <row r="21349" spans="5:5">
      <c r="E21349" s="52"/>
    </row>
    <row r="21350" spans="5:5">
      <c r="E21350" s="52"/>
    </row>
    <row r="21351" spans="5:5">
      <c r="E21351" s="52"/>
    </row>
    <row r="21352" spans="5:5">
      <c r="E21352" s="52"/>
    </row>
    <row r="21353" spans="5:5">
      <c r="E21353" s="52"/>
    </row>
    <row r="21354" spans="5:5">
      <c r="E21354" s="52"/>
    </row>
    <row r="21355" spans="5:5">
      <c r="E21355" s="52"/>
    </row>
    <row r="21356" spans="5:5">
      <c r="E21356" s="52"/>
    </row>
    <row r="21357" spans="5:5">
      <c r="E21357" s="52"/>
    </row>
    <row r="21358" spans="5:5">
      <c r="E21358" s="52"/>
    </row>
    <row r="21359" spans="5:5">
      <c r="E21359" s="52"/>
    </row>
    <row r="21360" spans="5:5">
      <c r="E21360" s="52"/>
    </row>
    <row r="21361" spans="5:5">
      <c r="E21361" s="52"/>
    </row>
    <row r="21362" spans="5:5">
      <c r="E21362" s="52"/>
    </row>
    <row r="21363" spans="5:5">
      <c r="E21363" s="52"/>
    </row>
    <row r="21364" spans="5:5">
      <c r="E21364" s="52"/>
    </row>
    <row r="21365" spans="5:5">
      <c r="E21365" s="52"/>
    </row>
    <row r="21366" spans="5:5">
      <c r="E21366" s="52"/>
    </row>
    <row r="21367" spans="5:5">
      <c r="E21367" s="52"/>
    </row>
    <row r="21368" spans="5:5">
      <c r="E21368" s="52"/>
    </row>
    <row r="21369" spans="5:5">
      <c r="E21369" s="52"/>
    </row>
    <row r="21370" spans="5:5">
      <c r="E21370" s="52"/>
    </row>
    <row r="21371" spans="5:5">
      <c r="E21371" s="52"/>
    </row>
    <row r="21372" spans="5:5">
      <c r="E21372" s="52"/>
    </row>
    <row r="21373" spans="5:5">
      <c r="E21373" s="52"/>
    </row>
    <row r="21374" spans="5:5">
      <c r="E21374" s="52"/>
    </row>
    <row r="21375" spans="5:5">
      <c r="E21375" s="52"/>
    </row>
    <row r="21376" spans="5:5">
      <c r="E21376" s="52"/>
    </row>
    <row r="21377" spans="5:5">
      <c r="E21377" s="52"/>
    </row>
    <row r="21378" spans="5:5">
      <c r="E21378" s="52"/>
    </row>
    <row r="21379" spans="5:5">
      <c r="E21379" s="52"/>
    </row>
    <row r="21380" spans="5:5">
      <c r="E21380" s="52"/>
    </row>
    <row r="21381" spans="5:5">
      <c r="E21381" s="52"/>
    </row>
    <row r="21382" spans="5:5">
      <c r="E21382" s="52"/>
    </row>
    <row r="21383" spans="5:5">
      <c r="E21383" s="52"/>
    </row>
    <row r="21384" spans="5:5">
      <c r="E21384" s="52"/>
    </row>
    <row r="21385" spans="5:5">
      <c r="E21385" s="52"/>
    </row>
    <row r="21386" spans="5:5">
      <c r="E21386" s="52"/>
    </row>
    <row r="21387" spans="5:5">
      <c r="E21387" s="52"/>
    </row>
    <row r="21388" spans="5:5">
      <c r="E21388" s="52"/>
    </row>
    <row r="21389" spans="5:5">
      <c r="E21389" s="52"/>
    </row>
    <row r="21390" spans="5:5">
      <c r="E21390" s="52"/>
    </row>
    <row r="21391" spans="5:5">
      <c r="E21391" s="52"/>
    </row>
    <row r="21392" spans="5:5">
      <c r="E21392" s="52"/>
    </row>
    <row r="21393" spans="5:5">
      <c r="E21393" s="52"/>
    </row>
    <row r="21394" spans="5:5">
      <c r="E21394" s="52"/>
    </row>
    <row r="21395" spans="5:5">
      <c r="E21395" s="52"/>
    </row>
    <row r="21396" spans="5:5">
      <c r="E21396" s="52"/>
    </row>
    <row r="21397" spans="5:5">
      <c r="E21397" s="52"/>
    </row>
    <row r="21398" spans="5:5">
      <c r="E21398" s="52"/>
    </row>
    <row r="21399" spans="5:5">
      <c r="E21399" s="52"/>
    </row>
    <row r="21400" spans="5:5">
      <c r="E21400" s="52"/>
    </row>
    <row r="21401" spans="5:5">
      <c r="E21401" s="52"/>
    </row>
    <row r="21402" spans="5:5">
      <c r="E21402" s="52"/>
    </row>
    <row r="21403" spans="5:5">
      <c r="E21403" s="52"/>
    </row>
    <row r="21404" spans="5:5">
      <c r="E21404" s="52"/>
    </row>
    <row r="21405" spans="5:5">
      <c r="E21405" s="52"/>
    </row>
    <row r="21406" spans="5:5">
      <c r="E21406" s="52"/>
    </row>
    <row r="21407" spans="5:5">
      <c r="E21407" s="52"/>
    </row>
    <row r="21408" spans="5:5">
      <c r="E21408" s="52"/>
    </row>
    <row r="21409" spans="5:5">
      <c r="E21409" s="52"/>
    </row>
    <row r="21410" spans="5:5">
      <c r="E21410" s="52"/>
    </row>
    <row r="21411" spans="5:5">
      <c r="E21411" s="52"/>
    </row>
    <row r="21412" spans="5:5">
      <c r="E21412" s="52"/>
    </row>
    <row r="21413" spans="5:5">
      <c r="E21413" s="52"/>
    </row>
    <row r="21414" spans="5:5">
      <c r="E21414" s="52"/>
    </row>
    <row r="21415" spans="5:5">
      <c r="E21415" s="52"/>
    </row>
    <row r="21416" spans="5:5">
      <c r="E21416" s="52"/>
    </row>
    <row r="21417" spans="5:5">
      <c r="E21417" s="52"/>
    </row>
    <row r="21418" spans="5:5">
      <c r="E21418" s="52"/>
    </row>
    <row r="21419" spans="5:5">
      <c r="E21419" s="52"/>
    </row>
    <row r="21420" spans="5:5">
      <c r="E21420" s="52"/>
    </row>
    <row r="21421" spans="5:5">
      <c r="E21421" s="52"/>
    </row>
    <row r="21422" spans="5:5">
      <c r="E21422" s="52"/>
    </row>
    <row r="21423" spans="5:5">
      <c r="E21423" s="52"/>
    </row>
    <row r="21424" spans="5:5">
      <c r="E21424" s="52"/>
    </row>
    <row r="21425" spans="5:5">
      <c r="E21425" s="52"/>
    </row>
    <row r="21426" spans="5:5">
      <c r="E21426" s="52"/>
    </row>
    <row r="21427" spans="5:5">
      <c r="E21427" s="52"/>
    </row>
    <row r="21428" spans="5:5">
      <c r="E21428" s="52"/>
    </row>
    <row r="21429" spans="5:5">
      <c r="E21429" s="52"/>
    </row>
    <row r="21430" spans="5:5">
      <c r="E21430" s="52"/>
    </row>
    <row r="21431" spans="5:5">
      <c r="E21431" s="52"/>
    </row>
    <row r="21432" spans="5:5">
      <c r="E21432" s="52"/>
    </row>
    <row r="21433" spans="5:5">
      <c r="E21433" s="52"/>
    </row>
    <row r="21434" spans="5:5">
      <c r="E21434" s="52"/>
    </row>
    <row r="21435" spans="5:5">
      <c r="E21435" s="52"/>
    </row>
    <row r="21436" spans="5:5">
      <c r="E21436" s="52"/>
    </row>
    <row r="21437" spans="5:5">
      <c r="E21437" s="52"/>
    </row>
    <row r="21438" spans="5:5">
      <c r="E21438" s="52"/>
    </row>
    <row r="21439" spans="5:5">
      <c r="E21439" s="52"/>
    </row>
    <row r="21440" spans="5:5">
      <c r="E21440" s="52"/>
    </row>
    <row r="21441" spans="5:5">
      <c r="E21441" s="52"/>
    </row>
    <row r="21442" spans="5:5">
      <c r="E21442" s="52"/>
    </row>
    <row r="21443" spans="5:5">
      <c r="E21443" s="52"/>
    </row>
    <row r="21444" spans="5:5">
      <c r="E21444" s="52"/>
    </row>
    <row r="21445" spans="5:5">
      <c r="E21445" s="52"/>
    </row>
    <row r="21446" spans="5:5">
      <c r="E21446" s="52"/>
    </row>
    <row r="21447" spans="5:5">
      <c r="E21447" s="52"/>
    </row>
    <row r="21448" spans="5:5">
      <c r="E21448" s="52"/>
    </row>
    <row r="21449" spans="5:5">
      <c r="E21449" s="52"/>
    </row>
    <row r="21450" spans="5:5">
      <c r="E21450" s="52"/>
    </row>
    <row r="21451" spans="5:5">
      <c r="E21451" s="52"/>
    </row>
    <row r="21452" spans="5:5">
      <c r="E21452" s="52"/>
    </row>
    <row r="21453" spans="5:5">
      <c r="E21453" s="52"/>
    </row>
    <row r="21454" spans="5:5">
      <c r="E21454" s="52"/>
    </row>
    <row r="21455" spans="5:5">
      <c r="E21455" s="52"/>
    </row>
    <row r="21456" spans="5:5">
      <c r="E21456" s="52"/>
    </row>
    <row r="21457" spans="5:5">
      <c r="E21457" s="52"/>
    </row>
    <row r="21458" spans="5:5">
      <c r="E21458" s="52"/>
    </row>
    <row r="21459" spans="5:5">
      <c r="E21459" s="52"/>
    </row>
    <row r="21460" spans="5:5">
      <c r="E21460" s="52"/>
    </row>
    <row r="21461" spans="5:5">
      <c r="E21461" s="52"/>
    </row>
    <row r="21462" spans="5:5">
      <c r="E21462" s="52"/>
    </row>
    <row r="21463" spans="5:5">
      <c r="E21463" s="52"/>
    </row>
    <row r="21464" spans="5:5">
      <c r="E21464" s="52"/>
    </row>
    <row r="21465" spans="5:5">
      <c r="E21465" s="52"/>
    </row>
    <row r="21466" spans="5:5">
      <c r="E21466" s="52"/>
    </row>
    <row r="21467" spans="5:5">
      <c r="E21467" s="52"/>
    </row>
    <row r="21468" spans="5:5">
      <c r="E21468" s="52"/>
    </row>
    <row r="21469" spans="5:5">
      <c r="E21469" s="52"/>
    </row>
    <row r="21470" spans="5:5">
      <c r="E21470" s="52"/>
    </row>
    <row r="21471" spans="5:5">
      <c r="E21471" s="52"/>
    </row>
    <row r="21472" spans="5:5">
      <c r="E21472" s="52"/>
    </row>
    <row r="21473" spans="5:5">
      <c r="E21473" s="52"/>
    </row>
    <row r="21474" spans="5:5">
      <c r="E21474" s="52"/>
    </row>
    <row r="21475" spans="5:5">
      <c r="E21475" s="52"/>
    </row>
    <row r="21476" spans="5:5">
      <c r="E21476" s="52"/>
    </row>
    <row r="21477" spans="5:5">
      <c r="E21477" s="52"/>
    </row>
    <row r="21478" spans="5:5">
      <c r="E21478" s="52"/>
    </row>
    <row r="21479" spans="5:5">
      <c r="E21479" s="52"/>
    </row>
    <row r="21480" spans="5:5">
      <c r="E21480" s="52"/>
    </row>
    <row r="21481" spans="5:5">
      <c r="E21481" s="52"/>
    </row>
    <row r="21482" spans="5:5">
      <c r="E21482" s="52"/>
    </row>
    <row r="21483" spans="5:5">
      <c r="E21483" s="52"/>
    </row>
    <row r="21484" spans="5:5">
      <c r="E21484" s="52"/>
    </row>
    <row r="21485" spans="5:5">
      <c r="E21485" s="52"/>
    </row>
    <row r="21486" spans="5:5">
      <c r="E21486" s="52"/>
    </row>
    <row r="21487" spans="5:5">
      <c r="E21487" s="52"/>
    </row>
    <row r="21488" spans="5:5">
      <c r="E21488" s="52"/>
    </row>
    <row r="21489" spans="5:5">
      <c r="E21489" s="52"/>
    </row>
    <row r="21490" spans="5:5">
      <c r="E21490" s="52"/>
    </row>
    <row r="21491" spans="5:5">
      <c r="E21491" s="52"/>
    </row>
    <row r="21492" spans="5:5">
      <c r="E21492" s="52"/>
    </row>
    <row r="21493" spans="5:5">
      <c r="E21493" s="52"/>
    </row>
    <row r="21494" spans="5:5">
      <c r="E21494" s="52"/>
    </row>
    <row r="21495" spans="5:5">
      <c r="E21495" s="52"/>
    </row>
    <row r="21496" spans="5:5">
      <c r="E21496" s="52"/>
    </row>
    <row r="21497" spans="5:5">
      <c r="E21497" s="52"/>
    </row>
    <row r="21498" spans="5:5">
      <c r="E21498" s="52"/>
    </row>
    <row r="21499" spans="5:5">
      <c r="E21499" s="52"/>
    </row>
    <row r="21500" spans="5:5">
      <c r="E21500" s="52"/>
    </row>
    <row r="21501" spans="5:5">
      <c r="E21501" s="52"/>
    </row>
    <row r="21502" spans="5:5">
      <c r="E21502" s="52"/>
    </row>
    <row r="21503" spans="5:5">
      <c r="E21503" s="52"/>
    </row>
    <row r="21504" spans="5:5">
      <c r="E21504" s="52"/>
    </row>
    <row r="21505" spans="5:5">
      <c r="E21505" s="52"/>
    </row>
    <row r="21506" spans="5:5">
      <c r="E21506" s="52"/>
    </row>
    <row r="21507" spans="5:5">
      <c r="E21507" s="52"/>
    </row>
    <row r="21508" spans="5:5">
      <c r="E21508" s="52"/>
    </row>
    <row r="21509" spans="5:5">
      <c r="E21509" s="52"/>
    </row>
    <row r="21510" spans="5:5">
      <c r="E21510" s="52"/>
    </row>
    <row r="21511" spans="5:5">
      <c r="E21511" s="52"/>
    </row>
    <row r="21512" spans="5:5">
      <c r="E21512" s="52"/>
    </row>
    <row r="21513" spans="5:5">
      <c r="E21513" s="52"/>
    </row>
    <row r="21514" spans="5:5">
      <c r="E21514" s="52"/>
    </row>
    <row r="21515" spans="5:5">
      <c r="E21515" s="52"/>
    </row>
    <row r="21516" spans="5:5">
      <c r="E21516" s="52"/>
    </row>
    <row r="21517" spans="5:5">
      <c r="E21517" s="52"/>
    </row>
    <row r="21518" spans="5:5">
      <c r="E21518" s="52"/>
    </row>
    <row r="21519" spans="5:5">
      <c r="E21519" s="52"/>
    </row>
    <row r="21520" spans="5:5">
      <c r="E21520" s="52"/>
    </row>
    <row r="21521" spans="5:5">
      <c r="E21521" s="52"/>
    </row>
    <row r="21522" spans="5:5">
      <c r="E21522" s="52"/>
    </row>
    <row r="21523" spans="5:5">
      <c r="E21523" s="52"/>
    </row>
    <row r="21524" spans="5:5">
      <c r="E21524" s="52"/>
    </row>
    <row r="21525" spans="5:5">
      <c r="E21525" s="52"/>
    </row>
    <row r="21526" spans="5:5">
      <c r="E21526" s="52"/>
    </row>
    <row r="21527" spans="5:5">
      <c r="E21527" s="52"/>
    </row>
    <row r="21528" spans="5:5">
      <c r="E21528" s="52"/>
    </row>
    <row r="21529" spans="5:5">
      <c r="E21529" s="52"/>
    </row>
    <row r="21530" spans="5:5">
      <c r="E21530" s="52"/>
    </row>
    <row r="21531" spans="5:5">
      <c r="E21531" s="52"/>
    </row>
    <row r="21532" spans="5:5">
      <c r="E21532" s="52"/>
    </row>
    <row r="21533" spans="5:5">
      <c r="E21533" s="52"/>
    </row>
    <row r="21534" spans="5:5">
      <c r="E21534" s="52"/>
    </row>
    <row r="21535" spans="5:5">
      <c r="E21535" s="52"/>
    </row>
    <row r="21536" spans="5:5">
      <c r="E21536" s="52"/>
    </row>
    <row r="21537" spans="5:5">
      <c r="E21537" s="52"/>
    </row>
    <row r="21538" spans="5:5">
      <c r="E21538" s="52"/>
    </row>
    <row r="21539" spans="5:5">
      <c r="E21539" s="52"/>
    </row>
    <row r="21540" spans="5:5">
      <c r="E21540" s="52"/>
    </row>
    <row r="21541" spans="5:5">
      <c r="E21541" s="52"/>
    </row>
    <row r="21542" spans="5:5">
      <c r="E21542" s="52"/>
    </row>
    <row r="21543" spans="5:5">
      <c r="E21543" s="52"/>
    </row>
    <row r="21544" spans="5:5">
      <c r="E21544" s="52"/>
    </row>
    <row r="21545" spans="5:5">
      <c r="E21545" s="52"/>
    </row>
    <row r="21546" spans="5:5">
      <c r="E21546" s="52"/>
    </row>
    <row r="21547" spans="5:5">
      <c r="E21547" s="52"/>
    </row>
    <row r="21548" spans="5:5">
      <c r="E21548" s="52"/>
    </row>
    <row r="21549" spans="5:5">
      <c r="E21549" s="52"/>
    </row>
    <row r="21550" spans="5:5">
      <c r="E21550" s="52"/>
    </row>
    <row r="21551" spans="5:5">
      <c r="E21551" s="52"/>
    </row>
    <row r="21552" spans="5:5">
      <c r="E21552" s="52"/>
    </row>
    <row r="21553" spans="5:5">
      <c r="E21553" s="52"/>
    </row>
    <row r="21554" spans="5:5">
      <c r="E21554" s="52"/>
    </row>
    <row r="21555" spans="5:5">
      <c r="E21555" s="52"/>
    </row>
    <row r="21556" spans="5:5">
      <c r="E21556" s="52"/>
    </row>
    <row r="21557" spans="5:5">
      <c r="E21557" s="52"/>
    </row>
    <row r="21558" spans="5:5">
      <c r="E21558" s="52"/>
    </row>
    <row r="21559" spans="5:5">
      <c r="E21559" s="52"/>
    </row>
    <row r="21560" spans="5:5">
      <c r="E21560" s="52"/>
    </row>
    <row r="21561" spans="5:5">
      <c r="E21561" s="52"/>
    </row>
    <row r="21562" spans="5:5">
      <c r="E21562" s="52"/>
    </row>
    <row r="21563" spans="5:5">
      <c r="E21563" s="52"/>
    </row>
    <row r="21564" spans="5:5">
      <c r="E21564" s="52"/>
    </row>
    <row r="21565" spans="5:5">
      <c r="E21565" s="52"/>
    </row>
    <row r="21566" spans="5:5">
      <c r="E21566" s="52"/>
    </row>
    <row r="21567" spans="5:5">
      <c r="E21567" s="52"/>
    </row>
    <row r="21568" spans="5:5">
      <c r="E21568" s="52"/>
    </row>
    <row r="21569" spans="5:5">
      <c r="E21569" s="52"/>
    </row>
    <row r="21570" spans="5:5">
      <c r="E21570" s="52"/>
    </row>
    <row r="21571" spans="5:5">
      <c r="E21571" s="52"/>
    </row>
    <row r="21572" spans="5:5">
      <c r="E21572" s="52"/>
    </row>
    <row r="21573" spans="5:5">
      <c r="E21573" s="52"/>
    </row>
    <row r="21574" spans="5:5">
      <c r="E21574" s="52"/>
    </row>
    <row r="21575" spans="5:5">
      <c r="E21575" s="52"/>
    </row>
    <row r="21576" spans="5:5">
      <c r="E21576" s="52"/>
    </row>
    <row r="21577" spans="5:5">
      <c r="E21577" s="52"/>
    </row>
    <row r="21578" spans="5:5">
      <c r="E21578" s="52"/>
    </row>
    <row r="21579" spans="5:5">
      <c r="E21579" s="52"/>
    </row>
    <row r="21580" spans="5:5">
      <c r="E21580" s="52"/>
    </row>
    <row r="21581" spans="5:5">
      <c r="E21581" s="52"/>
    </row>
    <row r="21582" spans="5:5">
      <c r="E21582" s="52"/>
    </row>
    <row r="21583" spans="5:5">
      <c r="E21583" s="52"/>
    </row>
    <row r="21584" spans="5:5">
      <c r="E21584" s="52"/>
    </row>
    <row r="21585" spans="5:5">
      <c r="E21585" s="52"/>
    </row>
    <row r="21586" spans="5:5">
      <c r="E21586" s="52"/>
    </row>
    <row r="21587" spans="5:5">
      <c r="E21587" s="52"/>
    </row>
    <row r="21588" spans="5:5">
      <c r="E21588" s="52"/>
    </row>
    <row r="21589" spans="5:5">
      <c r="E21589" s="52"/>
    </row>
    <row r="21590" spans="5:5">
      <c r="E21590" s="52"/>
    </row>
    <row r="21591" spans="5:5">
      <c r="E21591" s="52"/>
    </row>
    <row r="21592" spans="5:5">
      <c r="E21592" s="52"/>
    </row>
    <row r="21593" spans="5:5">
      <c r="E21593" s="52"/>
    </row>
    <row r="21594" spans="5:5">
      <c r="E21594" s="52"/>
    </row>
    <row r="21595" spans="5:5">
      <c r="E21595" s="52"/>
    </row>
    <row r="21596" spans="5:5">
      <c r="E21596" s="52"/>
    </row>
    <row r="21597" spans="5:5">
      <c r="E21597" s="52"/>
    </row>
    <row r="21598" spans="5:5">
      <c r="E21598" s="52"/>
    </row>
    <row r="21599" spans="5:5">
      <c r="E21599" s="52"/>
    </row>
    <row r="21600" spans="5:5">
      <c r="E21600" s="52"/>
    </row>
    <row r="21601" spans="5:5">
      <c r="E21601" s="52"/>
    </row>
    <row r="21602" spans="5:5">
      <c r="E21602" s="52"/>
    </row>
    <row r="21603" spans="5:5">
      <c r="E21603" s="52"/>
    </row>
    <row r="21604" spans="5:5">
      <c r="E21604" s="52"/>
    </row>
    <row r="21605" spans="5:5">
      <c r="E21605" s="52"/>
    </row>
    <row r="21606" spans="5:5">
      <c r="E21606" s="52"/>
    </row>
    <row r="21607" spans="5:5">
      <c r="E21607" s="52"/>
    </row>
    <row r="21608" spans="5:5">
      <c r="E21608" s="52"/>
    </row>
    <row r="21609" spans="5:5">
      <c r="E21609" s="52"/>
    </row>
    <row r="21610" spans="5:5">
      <c r="E21610" s="52"/>
    </row>
    <row r="21611" spans="5:5">
      <c r="E21611" s="52"/>
    </row>
    <row r="21612" spans="5:5">
      <c r="E21612" s="52"/>
    </row>
    <row r="21613" spans="5:5">
      <c r="E21613" s="52"/>
    </row>
    <row r="21614" spans="5:5">
      <c r="E21614" s="52"/>
    </row>
    <row r="21615" spans="5:5">
      <c r="E21615" s="52"/>
    </row>
    <row r="21616" spans="5:5">
      <c r="E21616" s="52"/>
    </row>
    <row r="21617" spans="5:5">
      <c r="E21617" s="52"/>
    </row>
    <row r="21618" spans="5:5">
      <c r="E21618" s="52"/>
    </row>
    <row r="21619" spans="5:5">
      <c r="E21619" s="52"/>
    </row>
    <row r="21620" spans="5:5">
      <c r="E21620" s="52"/>
    </row>
    <row r="21621" spans="5:5">
      <c r="E21621" s="52"/>
    </row>
    <row r="21622" spans="5:5">
      <c r="E21622" s="52"/>
    </row>
    <row r="21623" spans="5:5">
      <c r="E21623" s="52"/>
    </row>
    <row r="21624" spans="5:5">
      <c r="E21624" s="52"/>
    </row>
    <row r="21625" spans="5:5">
      <c r="E21625" s="52"/>
    </row>
    <row r="21626" spans="5:5">
      <c r="E21626" s="52"/>
    </row>
    <row r="21627" spans="5:5">
      <c r="E21627" s="52"/>
    </row>
    <row r="21628" spans="5:5">
      <c r="E21628" s="52"/>
    </row>
    <row r="21629" spans="5:5">
      <c r="E21629" s="52"/>
    </row>
    <row r="21630" spans="5:5">
      <c r="E21630" s="52"/>
    </row>
    <row r="21631" spans="5:5">
      <c r="E21631" s="52"/>
    </row>
    <row r="21632" spans="5:5">
      <c r="E21632" s="52"/>
    </row>
    <row r="21633" spans="5:5">
      <c r="E21633" s="52"/>
    </row>
    <row r="21634" spans="5:5">
      <c r="E21634" s="52"/>
    </row>
    <row r="21635" spans="5:5">
      <c r="E21635" s="52"/>
    </row>
    <row r="21636" spans="5:5">
      <c r="E21636" s="52"/>
    </row>
    <row r="21637" spans="5:5">
      <c r="E21637" s="52"/>
    </row>
    <row r="21638" spans="5:5">
      <c r="E21638" s="52"/>
    </row>
    <row r="21639" spans="5:5">
      <c r="E21639" s="52"/>
    </row>
    <row r="21640" spans="5:5">
      <c r="E21640" s="52"/>
    </row>
    <row r="21641" spans="5:5">
      <c r="E21641" s="52"/>
    </row>
    <row r="21642" spans="5:5">
      <c r="E21642" s="52"/>
    </row>
    <row r="21643" spans="5:5">
      <c r="E21643" s="52"/>
    </row>
    <row r="21644" spans="5:5">
      <c r="E21644" s="52"/>
    </row>
    <row r="21645" spans="5:5">
      <c r="E21645" s="52"/>
    </row>
    <row r="21646" spans="5:5">
      <c r="E21646" s="52"/>
    </row>
    <row r="21647" spans="5:5">
      <c r="E21647" s="52"/>
    </row>
    <row r="21648" spans="5:5">
      <c r="E21648" s="52"/>
    </row>
    <row r="21649" spans="5:5">
      <c r="E21649" s="52"/>
    </row>
    <row r="21650" spans="5:5">
      <c r="E21650" s="52"/>
    </row>
    <row r="21651" spans="5:5">
      <c r="E21651" s="52"/>
    </row>
    <row r="21652" spans="5:5">
      <c r="E21652" s="52"/>
    </row>
    <row r="21653" spans="5:5">
      <c r="E21653" s="52"/>
    </row>
    <row r="21654" spans="5:5">
      <c r="E21654" s="52"/>
    </row>
    <row r="21655" spans="5:5">
      <c r="E21655" s="52"/>
    </row>
    <row r="21656" spans="5:5">
      <c r="E21656" s="52"/>
    </row>
    <row r="21657" spans="5:5">
      <c r="E21657" s="52"/>
    </row>
    <row r="21658" spans="5:5">
      <c r="E21658" s="52"/>
    </row>
    <row r="21659" spans="5:5">
      <c r="E21659" s="52"/>
    </row>
    <row r="21660" spans="5:5">
      <c r="E21660" s="52"/>
    </row>
    <row r="21661" spans="5:5">
      <c r="E21661" s="52"/>
    </row>
    <row r="21662" spans="5:5">
      <c r="E21662" s="52"/>
    </row>
    <row r="21663" spans="5:5">
      <c r="E21663" s="52"/>
    </row>
    <row r="21664" spans="5:5">
      <c r="E21664" s="52"/>
    </row>
    <row r="21665" spans="5:5">
      <c r="E21665" s="52"/>
    </row>
    <row r="21666" spans="5:5">
      <c r="E21666" s="52"/>
    </row>
    <row r="21667" spans="5:5">
      <c r="E21667" s="52"/>
    </row>
    <row r="21668" spans="5:5">
      <c r="E21668" s="52"/>
    </row>
    <row r="21669" spans="5:5">
      <c r="E21669" s="52"/>
    </row>
    <row r="21670" spans="5:5">
      <c r="E21670" s="52"/>
    </row>
    <row r="21671" spans="5:5">
      <c r="E21671" s="52"/>
    </row>
    <row r="21672" spans="5:5">
      <c r="E21672" s="52"/>
    </row>
    <row r="21673" spans="5:5">
      <c r="E21673" s="52"/>
    </row>
    <row r="21674" spans="5:5">
      <c r="E21674" s="52"/>
    </row>
    <row r="21675" spans="5:5">
      <c r="E21675" s="52"/>
    </row>
    <row r="21676" spans="5:5">
      <c r="E21676" s="52"/>
    </row>
    <row r="21677" spans="5:5">
      <c r="E21677" s="52"/>
    </row>
    <row r="21678" spans="5:5">
      <c r="E21678" s="52"/>
    </row>
    <row r="21679" spans="5:5">
      <c r="E21679" s="52"/>
    </row>
    <row r="21680" spans="5:5">
      <c r="E21680" s="52"/>
    </row>
    <row r="21681" spans="5:5">
      <c r="E21681" s="52"/>
    </row>
    <row r="21682" spans="5:5">
      <c r="E21682" s="52"/>
    </row>
    <row r="21683" spans="5:5">
      <c r="E21683" s="52"/>
    </row>
    <row r="21684" spans="5:5">
      <c r="E21684" s="52"/>
    </row>
    <row r="21685" spans="5:5">
      <c r="E21685" s="52"/>
    </row>
    <row r="21686" spans="5:5">
      <c r="E21686" s="52"/>
    </row>
    <row r="21687" spans="5:5">
      <c r="E21687" s="52"/>
    </row>
    <row r="21688" spans="5:5">
      <c r="E21688" s="52"/>
    </row>
    <row r="21689" spans="5:5">
      <c r="E21689" s="52"/>
    </row>
    <row r="21690" spans="5:5">
      <c r="E21690" s="52"/>
    </row>
    <row r="21691" spans="5:5">
      <c r="E21691" s="52"/>
    </row>
    <row r="21692" spans="5:5">
      <c r="E21692" s="52"/>
    </row>
    <row r="21693" spans="5:5">
      <c r="E21693" s="52"/>
    </row>
    <row r="21694" spans="5:5">
      <c r="E21694" s="52"/>
    </row>
    <row r="21695" spans="5:5">
      <c r="E21695" s="52"/>
    </row>
    <row r="21696" spans="5:5">
      <c r="E21696" s="52"/>
    </row>
    <row r="21697" spans="5:5">
      <c r="E21697" s="52"/>
    </row>
    <row r="21698" spans="5:5">
      <c r="E21698" s="52"/>
    </row>
    <row r="21699" spans="5:5">
      <c r="E21699" s="52"/>
    </row>
    <row r="21700" spans="5:5">
      <c r="E21700" s="52"/>
    </row>
    <row r="21701" spans="5:5">
      <c r="E21701" s="52"/>
    </row>
    <row r="21702" spans="5:5">
      <c r="E21702" s="52"/>
    </row>
    <row r="21703" spans="5:5">
      <c r="E21703" s="52"/>
    </row>
    <row r="21704" spans="5:5">
      <c r="E21704" s="52"/>
    </row>
    <row r="21705" spans="5:5">
      <c r="E21705" s="52"/>
    </row>
    <row r="21706" spans="5:5">
      <c r="E21706" s="52"/>
    </row>
    <row r="21707" spans="5:5">
      <c r="E21707" s="52"/>
    </row>
    <row r="21708" spans="5:5">
      <c r="E21708" s="52"/>
    </row>
    <row r="21709" spans="5:5">
      <c r="E21709" s="52"/>
    </row>
    <row r="21710" spans="5:5">
      <c r="E21710" s="52"/>
    </row>
    <row r="21711" spans="5:5">
      <c r="E21711" s="52"/>
    </row>
    <row r="21712" spans="5:5">
      <c r="E21712" s="52"/>
    </row>
    <row r="21713" spans="5:5">
      <c r="E21713" s="52"/>
    </row>
    <row r="21714" spans="5:5">
      <c r="E21714" s="52"/>
    </row>
    <row r="21715" spans="5:5">
      <c r="E21715" s="52"/>
    </row>
    <row r="21716" spans="5:5">
      <c r="E21716" s="52"/>
    </row>
    <row r="21717" spans="5:5">
      <c r="E21717" s="52"/>
    </row>
    <row r="21718" spans="5:5">
      <c r="E21718" s="52"/>
    </row>
    <row r="21719" spans="5:5">
      <c r="E21719" s="52"/>
    </row>
    <row r="21720" spans="5:5">
      <c r="E21720" s="52"/>
    </row>
    <row r="21721" spans="5:5">
      <c r="E21721" s="52"/>
    </row>
    <row r="21722" spans="5:5">
      <c r="E21722" s="52"/>
    </row>
    <row r="21723" spans="5:5">
      <c r="E21723" s="52"/>
    </row>
    <row r="21724" spans="5:5">
      <c r="E21724" s="52"/>
    </row>
    <row r="21725" spans="5:5">
      <c r="E21725" s="52"/>
    </row>
    <row r="21726" spans="5:5">
      <c r="E21726" s="52"/>
    </row>
    <row r="21727" spans="5:5">
      <c r="E21727" s="52"/>
    </row>
    <row r="21728" spans="5:5">
      <c r="E21728" s="52"/>
    </row>
    <row r="21729" spans="5:5">
      <c r="E21729" s="52"/>
    </row>
    <row r="21730" spans="5:5">
      <c r="E21730" s="52"/>
    </row>
    <row r="21731" spans="5:5">
      <c r="E21731" s="52"/>
    </row>
    <row r="21732" spans="5:5">
      <c r="E21732" s="52"/>
    </row>
    <row r="21733" spans="5:5">
      <c r="E21733" s="52"/>
    </row>
    <row r="21734" spans="5:5">
      <c r="E21734" s="52"/>
    </row>
    <row r="21735" spans="5:5">
      <c r="E21735" s="52"/>
    </row>
    <row r="21736" spans="5:5">
      <c r="E21736" s="52"/>
    </row>
    <row r="21737" spans="5:5">
      <c r="E21737" s="52"/>
    </row>
    <row r="21738" spans="5:5">
      <c r="E21738" s="52"/>
    </row>
    <row r="21739" spans="5:5">
      <c r="E21739" s="52"/>
    </row>
    <row r="21740" spans="5:5">
      <c r="E21740" s="52"/>
    </row>
    <row r="21741" spans="5:5">
      <c r="E21741" s="52"/>
    </row>
    <row r="21742" spans="5:5">
      <c r="E21742" s="52"/>
    </row>
    <row r="21743" spans="5:5">
      <c r="E21743" s="52"/>
    </row>
    <row r="21744" spans="5:5">
      <c r="E21744" s="52"/>
    </row>
    <row r="21745" spans="5:5">
      <c r="E21745" s="52"/>
    </row>
    <row r="21746" spans="5:5">
      <c r="E21746" s="52"/>
    </row>
    <row r="21747" spans="5:5">
      <c r="E21747" s="52"/>
    </row>
    <row r="21748" spans="5:5">
      <c r="E21748" s="52"/>
    </row>
    <row r="21749" spans="5:5">
      <c r="E21749" s="52"/>
    </row>
    <row r="21750" spans="5:5">
      <c r="E21750" s="52"/>
    </row>
    <row r="21751" spans="5:5">
      <c r="E21751" s="52"/>
    </row>
    <row r="21752" spans="5:5">
      <c r="E21752" s="52"/>
    </row>
    <row r="21753" spans="5:5">
      <c r="E21753" s="52"/>
    </row>
    <row r="21754" spans="5:5">
      <c r="E21754" s="52"/>
    </row>
    <row r="21755" spans="5:5">
      <c r="E21755" s="52"/>
    </row>
    <row r="21756" spans="5:5">
      <c r="E21756" s="52"/>
    </row>
    <row r="21757" spans="5:5">
      <c r="E21757" s="52"/>
    </row>
    <row r="21758" spans="5:5">
      <c r="E21758" s="52"/>
    </row>
    <row r="21759" spans="5:5">
      <c r="E21759" s="52"/>
    </row>
    <row r="21760" spans="5:5">
      <c r="E21760" s="52"/>
    </row>
    <row r="21761" spans="5:5">
      <c r="E21761" s="52"/>
    </row>
    <row r="21762" spans="5:5">
      <c r="E21762" s="52"/>
    </row>
    <row r="21763" spans="5:5">
      <c r="E21763" s="52"/>
    </row>
    <row r="21764" spans="5:5">
      <c r="E21764" s="52"/>
    </row>
    <row r="21765" spans="5:5">
      <c r="E21765" s="52"/>
    </row>
    <row r="21766" spans="5:5">
      <c r="E21766" s="52"/>
    </row>
    <row r="21767" spans="5:5">
      <c r="E21767" s="52"/>
    </row>
    <row r="21768" spans="5:5">
      <c r="E21768" s="52"/>
    </row>
    <row r="21769" spans="5:5">
      <c r="E21769" s="52"/>
    </row>
    <row r="21770" spans="5:5">
      <c r="E21770" s="52"/>
    </row>
    <row r="21771" spans="5:5">
      <c r="E21771" s="52"/>
    </row>
    <row r="21772" spans="5:5">
      <c r="E21772" s="52"/>
    </row>
    <row r="21773" spans="5:5">
      <c r="E21773" s="52"/>
    </row>
    <row r="21774" spans="5:5">
      <c r="E21774" s="52"/>
    </row>
    <row r="21775" spans="5:5">
      <c r="E21775" s="52"/>
    </row>
    <row r="21776" spans="5:5">
      <c r="E21776" s="52"/>
    </row>
    <row r="21777" spans="5:5">
      <c r="E21777" s="52"/>
    </row>
    <row r="21778" spans="5:5">
      <c r="E21778" s="52"/>
    </row>
    <row r="21779" spans="5:5">
      <c r="E21779" s="52"/>
    </row>
    <row r="21780" spans="5:5">
      <c r="E21780" s="52"/>
    </row>
    <row r="21781" spans="5:5">
      <c r="E21781" s="52"/>
    </row>
    <row r="21782" spans="5:5">
      <c r="E21782" s="52"/>
    </row>
    <row r="21783" spans="5:5">
      <c r="E21783" s="52"/>
    </row>
    <row r="21784" spans="5:5">
      <c r="E21784" s="52"/>
    </row>
    <row r="21785" spans="5:5">
      <c r="E21785" s="52"/>
    </row>
    <row r="21786" spans="5:5">
      <c r="E21786" s="52"/>
    </row>
    <row r="21787" spans="5:5">
      <c r="E21787" s="52"/>
    </row>
    <row r="21788" spans="5:5">
      <c r="E21788" s="52"/>
    </row>
    <row r="21789" spans="5:5">
      <c r="E21789" s="52"/>
    </row>
    <row r="21790" spans="5:5">
      <c r="E21790" s="52"/>
    </row>
    <row r="21791" spans="5:5">
      <c r="E21791" s="52"/>
    </row>
    <row r="21792" spans="5:5">
      <c r="E21792" s="52"/>
    </row>
    <row r="21793" spans="5:5">
      <c r="E21793" s="52"/>
    </row>
    <row r="21794" spans="5:5">
      <c r="E21794" s="52"/>
    </row>
    <row r="21795" spans="5:5">
      <c r="E21795" s="52"/>
    </row>
    <row r="21796" spans="5:5">
      <c r="E21796" s="52"/>
    </row>
    <row r="21797" spans="5:5">
      <c r="E21797" s="52"/>
    </row>
    <row r="21798" spans="5:5">
      <c r="E21798" s="52"/>
    </row>
    <row r="21799" spans="5:5">
      <c r="E21799" s="52"/>
    </row>
    <row r="21800" spans="5:5">
      <c r="E21800" s="52"/>
    </row>
    <row r="21801" spans="5:5">
      <c r="E21801" s="52"/>
    </row>
    <row r="21802" spans="5:5">
      <c r="E21802" s="52"/>
    </row>
    <row r="21803" spans="5:5">
      <c r="E21803" s="52"/>
    </row>
    <row r="21804" spans="5:5">
      <c r="E21804" s="52"/>
    </row>
    <row r="21805" spans="5:5">
      <c r="E21805" s="52"/>
    </row>
    <row r="21806" spans="5:5">
      <c r="E21806" s="52"/>
    </row>
    <row r="21807" spans="5:5">
      <c r="E21807" s="52"/>
    </row>
    <row r="21808" spans="5:5">
      <c r="E21808" s="52"/>
    </row>
    <row r="21809" spans="5:5">
      <c r="E21809" s="52"/>
    </row>
    <row r="21810" spans="5:5">
      <c r="E21810" s="52"/>
    </row>
    <row r="21811" spans="5:5">
      <c r="E21811" s="52"/>
    </row>
    <row r="21812" spans="5:5">
      <c r="E21812" s="52"/>
    </row>
    <row r="21813" spans="5:5">
      <c r="E21813" s="52"/>
    </row>
    <row r="21814" spans="5:5">
      <c r="E21814" s="52"/>
    </row>
    <row r="21815" spans="5:5">
      <c r="E21815" s="52"/>
    </row>
    <row r="21816" spans="5:5">
      <c r="E21816" s="52"/>
    </row>
    <row r="21817" spans="5:5">
      <c r="E21817" s="52"/>
    </row>
    <row r="21818" spans="5:5">
      <c r="E21818" s="52"/>
    </row>
    <row r="21819" spans="5:5">
      <c r="E21819" s="52"/>
    </row>
    <row r="21820" spans="5:5">
      <c r="E21820" s="52"/>
    </row>
    <row r="21821" spans="5:5">
      <c r="E21821" s="52"/>
    </row>
    <row r="21822" spans="5:5">
      <c r="E21822" s="52"/>
    </row>
    <row r="21823" spans="5:5">
      <c r="E21823" s="52"/>
    </row>
    <row r="21824" spans="5:5">
      <c r="E21824" s="52"/>
    </row>
    <row r="21825" spans="5:5">
      <c r="E21825" s="52"/>
    </row>
    <row r="21826" spans="5:5">
      <c r="E21826" s="52"/>
    </row>
    <row r="21827" spans="5:5">
      <c r="E21827" s="52"/>
    </row>
    <row r="21828" spans="5:5">
      <c r="E21828" s="52"/>
    </row>
    <row r="21829" spans="5:5">
      <c r="E21829" s="52"/>
    </row>
    <row r="21830" spans="5:5">
      <c r="E21830" s="52"/>
    </row>
    <row r="21831" spans="5:5">
      <c r="E21831" s="52"/>
    </row>
    <row r="21832" spans="5:5">
      <c r="E21832" s="52"/>
    </row>
    <row r="21833" spans="5:5">
      <c r="E21833" s="52"/>
    </row>
    <row r="21834" spans="5:5">
      <c r="E21834" s="52"/>
    </row>
    <row r="21835" spans="5:5">
      <c r="E21835" s="52"/>
    </row>
    <row r="21836" spans="5:5">
      <c r="E21836" s="52"/>
    </row>
    <row r="21837" spans="5:5">
      <c r="E21837" s="52"/>
    </row>
    <row r="21838" spans="5:5">
      <c r="E21838" s="52"/>
    </row>
    <row r="21839" spans="5:5">
      <c r="E21839" s="52"/>
    </row>
    <row r="21840" spans="5:5">
      <c r="E21840" s="52"/>
    </row>
    <row r="21841" spans="5:5">
      <c r="E21841" s="52"/>
    </row>
    <row r="21842" spans="5:5">
      <c r="E21842" s="52"/>
    </row>
    <row r="21843" spans="5:5">
      <c r="E21843" s="52"/>
    </row>
    <row r="21844" spans="5:5">
      <c r="E21844" s="52"/>
    </row>
    <row r="21845" spans="5:5">
      <c r="E21845" s="52"/>
    </row>
    <row r="21846" spans="5:5">
      <c r="E21846" s="52"/>
    </row>
    <row r="21847" spans="5:5">
      <c r="E21847" s="52"/>
    </row>
    <row r="21848" spans="5:5">
      <c r="E21848" s="52"/>
    </row>
    <row r="21849" spans="5:5">
      <c r="E21849" s="52"/>
    </row>
    <row r="21850" spans="5:5">
      <c r="E21850" s="52"/>
    </row>
    <row r="21851" spans="5:5">
      <c r="E21851" s="52"/>
    </row>
    <row r="21852" spans="5:5">
      <c r="E21852" s="52"/>
    </row>
    <row r="21853" spans="5:5">
      <c r="E21853" s="52"/>
    </row>
    <row r="21854" spans="5:5">
      <c r="E21854" s="52"/>
    </row>
    <row r="21855" spans="5:5">
      <c r="E21855" s="52"/>
    </row>
    <row r="21856" spans="5:5">
      <c r="E21856" s="52"/>
    </row>
    <row r="21857" spans="5:5">
      <c r="E21857" s="52"/>
    </row>
    <row r="21858" spans="5:5">
      <c r="E21858" s="52"/>
    </row>
    <row r="21859" spans="5:5">
      <c r="E21859" s="52"/>
    </row>
    <row r="21860" spans="5:5">
      <c r="E21860" s="52"/>
    </row>
    <row r="21861" spans="5:5">
      <c r="E21861" s="52"/>
    </row>
    <row r="21862" spans="5:5">
      <c r="E21862" s="52"/>
    </row>
    <row r="21863" spans="5:5">
      <c r="E21863" s="52"/>
    </row>
    <row r="21864" spans="5:5">
      <c r="E21864" s="52"/>
    </row>
    <row r="21865" spans="5:5">
      <c r="E21865" s="52"/>
    </row>
    <row r="21866" spans="5:5">
      <c r="E21866" s="52"/>
    </row>
    <row r="21867" spans="5:5">
      <c r="E21867" s="52"/>
    </row>
    <row r="21868" spans="5:5">
      <c r="E21868" s="52"/>
    </row>
    <row r="21869" spans="5:5">
      <c r="E21869" s="52"/>
    </row>
    <row r="21870" spans="5:5">
      <c r="E21870" s="52"/>
    </row>
    <row r="21871" spans="5:5">
      <c r="E21871" s="52"/>
    </row>
    <row r="21872" spans="5:5">
      <c r="E21872" s="52"/>
    </row>
    <row r="21873" spans="5:5">
      <c r="E21873" s="52"/>
    </row>
    <row r="21874" spans="5:5">
      <c r="E21874" s="52"/>
    </row>
    <row r="21875" spans="5:5">
      <c r="E21875" s="52"/>
    </row>
    <row r="21876" spans="5:5">
      <c r="E21876" s="52"/>
    </row>
    <row r="21877" spans="5:5">
      <c r="E21877" s="52"/>
    </row>
    <row r="21878" spans="5:5">
      <c r="E21878" s="52"/>
    </row>
    <row r="21879" spans="5:5">
      <c r="E21879" s="52"/>
    </row>
    <row r="21880" spans="5:5">
      <c r="E21880" s="52"/>
    </row>
    <row r="21881" spans="5:5">
      <c r="E21881" s="52"/>
    </row>
    <row r="21882" spans="5:5">
      <c r="E21882" s="52"/>
    </row>
    <row r="21883" spans="5:5">
      <c r="E21883" s="52"/>
    </row>
    <row r="21884" spans="5:5">
      <c r="E21884" s="52"/>
    </row>
    <row r="21885" spans="5:5">
      <c r="E21885" s="52"/>
    </row>
    <row r="21886" spans="5:5">
      <c r="E21886" s="52"/>
    </row>
    <row r="21887" spans="5:5">
      <c r="E21887" s="52"/>
    </row>
    <row r="21888" spans="5:5">
      <c r="E21888" s="52"/>
    </row>
    <row r="21889" spans="5:5">
      <c r="E21889" s="52"/>
    </row>
    <row r="21890" spans="5:5">
      <c r="E21890" s="52"/>
    </row>
    <row r="21891" spans="5:5">
      <c r="E21891" s="52"/>
    </row>
    <row r="21892" spans="5:5">
      <c r="E21892" s="52"/>
    </row>
    <row r="21893" spans="5:5">
      <c r="E21893" s="52"/>
    </row>
    <row r="21894" spans="5:5">
      <c r="E21894" s="52"/>
    </row>
    <row r="21895" spans="5:5">
      <c r="E21895" s="52"/>
    </row>
    <row r="21896" spans="5:5">
      <c r="E21896" s="52"/>
    </row>
    <row r="21897" spans="5:5">
      <c r="E21897" s="52"/>
    </row>
    <row r="21898" spans="5:5">
      <c r="E21898" s="52"/>
    </row>
    <row r="21899" spans="5:5">
      <c r="E21899" s="52"/>
    </row>
    <row r="21900" spans="5:5">
      <c r="E21900" s="52"/>
    </row>
    <row r="21901" spans="5:5">
      <c r="E21901" s="52"/>
    </row>
    <row r="21902" spans="5:5">
      <c r="E21902" s="52"/>
    </row>
    <row r="21903" spans="5:5">
      <c r="E21903" s="52"/>
    </row>
    <row r="21904" spans="5:5">
      <c r="E21904" s="52"/>
    </row>
    <row r="21905" spans="5:5">
      <c r="E21905" s="52"/>
    </row>
    <row r="21906" spans="5:5">
      <c r="E21906" s="52"/>
    </row>
    <row r="21907" spans="5:5">
      <c r="E21907" s="52"/>
    </row>
    <row r="21908" spans="5:5">
      <c r="E21908" s="52"/>
    </row>
    <row r="21909" spans="5:5">
      <c r="E21909" s="52"/>
    </row>
    <row r="21910" spans="5:5">
      <c r="E21910" s="52"/>
    </row>
    <row r="21911" spans="5:5">
      <c r="E21911" s="52"/>
    </row>
    <row r="21912" spans="5:5">
      <c r="E21912" s="52"/>
    </row>
    <row r="21913" spans="5:5">
      <c r="E21913" s="52"/>
    </row>
    <row r="21914" spans="5:5">
      <c r="E21914" s="52"/>
    </row>
    <row r="21915" spans="5:5">
      <c r="E21915" s="52"/>
    </row>
    <row r="21916" spans="5:5">
      <c r="E21916" s="52"/>
    </row>
    <row r="21917" spans="5:5">
      <c r="E21917" s="52"/>
    </row>
    <row r="21918" spans="5:5">
      <c r="E21918" s="52"/>
    </row>
    <row r="21919" spans="5:5">
      <c r="E21919" s="52"/>
    </row>
    <row r="21920" spans="5:5">
      <c r="E21920" s="52"/>
    </row>
    <row r="21921" spans="5:5">
      <c r="E21921" s="52"/>
    </row>
    <row r="21922" spans="5:5">
      <c r="E21922" s="52"/>
    </row>
    <row r="21923" spans="5:5">
      <c r="E21923" s="52"/>
    </row>
    <row r="21924" spans="5:5">
      <c r="E21924" s="52"/>
    </row>
    <row r="21925" spans="5:5">
      <c r="E21925" s="52"/>
    </row>
    <row r="21926" spans="5:5">
      <c r="E21926" s="52"/>
    </row>
    <row r="21927" spans="5:5">
      <c r="E21927" s="52"/>
    </row>
    <row r="21928" spans="5:5">
      <c r="E21928" s="52"/>
    </row>
    <row r="21929" spans="5:5">
      <c r="E21929" s="52"/>
    </row>
    <row r="21930" spans="5:5">
      <c r="E21930" s="52"/>
    </row>
    <row r="21931" spans="5:5">
      <c r="E21931" s="52"/>
    </row>
    <row r="21932" spans="5:5">
      <c r="E21932" s="52"/>
    </row>
    <row r="21933" spans="5:5">
      <c r="E21933" s="52"/>
    </row>
    <row r="21934" spans="5:5">
      <c r="E21934" s="52"/>
    </row>
    <row r="21935" spans="5:5">
      <c r="E21935" s="52"/>
    </row>
    <row r="21936" spans="5:5">
      <c r="E21936" s="52"/>
    </row>
    <row r="21937" spans="5:5">
      <c r="E21937" s="52"/>
    </row>
    <row r="21938" spans="5:5">
      <c r="E21938" s="52"/>
    </row>
    <row r="21939" spans="5:5">
      <c r="E21939" s="52"/>
    </row>
    <row r="21940" spans="5:5">
      <c r="E21940" s="52"/>
    </row>
    <row r="21941" spans="5:5">
      <c r="E21941" s="52"/>
    </row>
    <row r="21942" spans="5:5">
      <c r="E21942" s="52"/>
    </row>
    <row r="21943" spans="5:5">
      <c r="E21943" s="52"/>
    </row>
    <row r="21944" spans="5:5">
      <c r="E21944" s="52"/>
    </row>
    <row r="21945" spans="5:5">
      <c r="E21945" s="52"/>
    </row>
    <row r="21946" spans="5:5">
      <c r="E21946" s="52"/>
    </row>
    <row r="21947" spans="5:5">
      <c r="E21947" s="52"/>
    </row>
    <row r="21948" spans="5:5">
      <c r="E21948" s="52"/>
    </row>
    <row r="21949" spans="5:5">
      <c r="E21949" s="52"/>
    </row>
    <row r="21950" spans="5:5">
      <c r="E21950" s="52"/>
    </row>
    <row r="21951" spans="5:5">
      <c r="E21951" s="52"/>
    </row>
    <row r="21952" spans="5:5">
      <c r="E21952" s="52"/>
    </row>
    <row r="21953" spans="5:5">
      <c r="E21953" s="52"/>
    </row>
    <row r="21954" spans="5:5">
      <c r="E21954" s="52"/>
    </row>
    <row r="21955" spans="5:5">
      <c r="E21955" s="52"/>
    </row>
    <row r="21956" spans="5:5">
      <c r="E21956" s="52"/>
    </row>
    <row r="21957" spans="5:5">
      <c r="E21957" s="52"/>
    </row>
    <row r="21958" spans="5:5">
      <c r="E21958" s="52"/>
    </row>
    <row r="21959" spans="5:5">
      <c r="E21959" s="52"/>
    </row>
    <row r="21960" spans="5:5">
      <c r="E21960" s="52"/>
    </row>
    <row r="21961" spans="5:5">
      <c r="E21961" s="52"/>
    </row>
    <row r="21962" spans="5:5">
      <c r="E21962" s="52"/>
    </row>
    <row r="21963" spans="5:5">
      <c r="E21963" s="52"/>
    </row>
    <row r="21964" spans="5:5">
      <c r="E21964" s="52"/>
    </row>
    <row r="21965" spans="5:5">
      <c r="E21965" s="52"/>
    </row>
    <row r="21966" spans="5:5">
      <c r="E21966" s="52"/>
    </row>
    <row r="21967" spans="5:5">
      <c r="E21967" s="52"/>
    </row>
    <row r="21968" spans="5:5">
      <c r="E21968" s="52"/>
    </row>
    <row r="21969" spans="5:5">
      <c r="E21969" s="52"/>
    </row>
    <row r="21970" spans="5:5">
      <c r="E21970" s="52"/>
    </row>
    <row r="21971" spans="5:5">
      <c r="E21971" s="52"/>
    </row>
    <row r="21972" spans="5:5">
      <c r="E21972" s="52"/>
    </row>
    <row r="21973" spans="5:5">
      <c r="E21973" s="52"/>
    </row>
    <row r="21974" spans="5:5">
      <c r="E21974" s="52"/>
    </row>
    <row r="21975" spans="5:5">
      <c r="E21975" s="52"/>
    </row>
    <row r="21976" spans="5:5">
      <c r="E21976" s="52"/>
    </row>
    <row r="21977" spans="5:5">
      <c r="E21977" s="52"/>
    </row>
    <row r="21978" spans="5:5">
      <c r="E21978" s="52"/>
    </row>
    <row r="21979" spans="5:5">
      <c r="E21979" s="52"/>
    </row>
    <row r="21980" spans="5:5">
      <c r="E21980" s="52"/>
    </row>
    <row r="21981" spans="5:5">
      <c r="E21981" s="52"/>
    </row>
    <row r="21982" spans="5:5">
      <c r="E21982" s="52"/>
    </row>
    <row r="21983" spans="5:5">
      <c r="E21983" s="52"/>
    </row>
    <row r="21984" spans="5:5">
      <c r="E21984" s="52"/>
    </row>
    <row r="21985" spans="5:5">
      <c r="E21985" s="52"/>
    </row>
    <row r="21986" spans="5:5">
      <c r="E21986" s="52"/>
    </row>
    <row r="21987" spans="5:5">
      <c r="E21987" s="52"/>
    </row>
    <row r="21988" spans="5:5">
      <c r="E21988" s="52"/>
    </row>
    <row r="21989" spans="5:5">
      <c r="E21989" s="52"/>
    </row>
    <row r="21990" spans="5:5">
      <c r="E21990" s="52"/>
    </row>
    <row r="21991" spans="5:5">
      <c r="E21991" s="52"/>
    </row>
    <row r="21992" spans="5:5">
      <c r="E21992" s="52"/>
    </row>
    <row r="21993" spans="5:5">
      <c r="E21993" s="52"/>
    </row>
    <row r="21994" spans="5:5">
      <c r="E21994" s="52"/>
    </row>
    <row r="21995" spans="5:5">
      <c r="E21995" s="52"/>
    </row>
    <row r="21996" spans="5:5">
      <c r="E21996" s="52"/>
    </row>
    <row r="21997" spans="5:5">
      <c r="E21997" s="52"/>
    </row>
    <row r="21998" spans="5:5">
      <c r="E21998" s="52"/>
    </row>
    <row r="21999" spans="5:5">
      <c r="E21999" s="52"/>
    </row>
    <row r="22000" spans="5:5">
      <c r="E22000" s="52"/>
    </row>
    <row r="22001" spans="5:5">
      <c r="E22001" s="52"/>
    </row>
    <row r="22002" spans="5:5">
      <c r="E22002" s="52"/>
    </row>
    <row r="22003" spans="5:5">
      <c r="E22003" s="52"/>
    </row>
    <row r="22004" spans="5:5">
      <c r="E22004" s="52"/>
    </row>
    <row r="22005" spans="5:5">
      <c r="E22005" s="52"/>
    </row>
    <row r="22006" spans="5:5">
      <c r="E22006" s="52"/>
    </row>
    <row r="22007" spans="5:5">
      <c r="E22007" s="52"/>
    </row>
    <row r="22008" spans="5:5">
      <c r="E22008" s="52"/>
    </row>
    <row r="22009" spans="5:5">
      <c r="E22009" s="52"/>
    </row>
    <row r="22010" spans="5:5">
      <c r="E22010" s="52"/>
    </row>
    <row r="22011" spans="5:5">
      <c r="E22011" s="52"/>
    </row>
    <row r="22012" spans="5:5">
      <c r="E22012" s="52"/>
    </row>
    <row r="22013" spans="5:5">
      <c r="E22013" s="52"/>
    </row>
    <row r="22014" spans="5:5">
      <c r="E22014" s="52"/>
    </row>
    <row r="22015" spans="5:5">
      <c r="E22015" s="52"/>
    </row>
    <row r="22016" spans="5:5">
      <c r="E22016" s="52"/>
    </row>
    <row r="22017" spans="5:5">
      <c r="E22017" s="52"/>
    </row>
    <row r="22018" spans="5:5">
      <c r="E22018" s="52"/>
    </row>
    <row r="22019" spans="5:5">
      <c r="E22019" s="52"/>
    </row>
    <row r="22020" spans="5:5">
      <c r="E22020" s="52"/>
    </row>
    <row r="22021" spans="5:5">
      <c r="E22021" s="52"/>
    </row>
    <row r="22022" spans="5:5">
      <c r="E22022" s="52"/>
    </row>
    <row r="22023" spans="5:5">
      <c r="E22023" s="52"/>
    </row>
    <row r="22024" spans="5:5">
      <c r="E22024" s="52"/>
    </row>
    <row r="22025" spans="5:5">
      <c r="E22025" s="52"/>
    </row>
    <row r="22026" spans="5:5">
      <c r="E22026" s="52"/>
    </row>
    <row r="22027" spans="5:5">
      <c r="E22027" s="52"/>
    </row>
    <row r="22028" spans="5:5">
      <c r="E22028" s="52"/>
    </row>
    <row r="22029" spans="5:5">
      <c r="E22029" s="52"/>
    </row>
    <row r="22030" spans="5:5">
      <c r="E22030" s="52"/>
    </row>
    <row r="22031" spans="5:5">
      <c r="E22031" s="52"/>
    </row>
    <row r="22032" spans="5:5">
      <c r="E22032" s="52"/>
    </row>
    <row r="22033" spans="5:5">
      <c r="E22033" s="52"/>
    </row>
    <row r="22034" spans="5:5">
      <c r="E22034" s="52"/>
    </row>
    <row r="22035" spans="5:5">
      <c r="E22035" s="52"/>
    </row>
    <row r="22036" spans="5:5">
      <c r="E22036" s="52"/>
    </row>
    <row r="22037" spans="5:5">
      <c r="E22037" s="52"/>
    </row>
    <row r="22038" spans="5:5">
      <c r="E22038" s="52"/>
    </row>
    <row r="22039" spans="5:5">
      <c r="E22039" s="52"/>
    </row>
    <row r="22040" spans="5:5">
      <c r="E22040" s="52"/>
    </row>
    <row r="22041" spans="5:5">
      <c r="E22041" s="52"/>
    </row>
    <row r="22042" spans="5:5">
      <c r="E22042" s="52"/>
    </row>
    <row r="22043" spans="5:5">
      <c r="E22043" s="52"/>
    </row>
    <row r="22044" spans="5:5">
      <c r="E22044" s="52"/>
    </row>
    <row r="22045" spans="5:5">
      <c r="E22045" s="52"/>
    </row>
    <row r="22046" spans="5:5">
      <c r="E22046" s="52"/>
    </row>
    <row r="22047" spans="5:5">
      <c r="E22047" s="52"/>
    </row>
    <row r="22048" spans="5:5">
      <c r="E22048" s="52"/>
    </row>
    <row r="22049" spans="5:5">
      <c r="E22049" s="52"/>
    </row>
    <row r="22050" spans="5:5">
      <c r="E22050" s="52"/>
    </row>
    <row r="22051" spans="5:5">
      <c r="E22051" s="52"/>
    </row>
    <row r="22052" spans="5:5">
      <c r="E22052" s="52"/>
    </row>
    <row r="22053" spans="5:5">
      <c r="E22053" s="52"/>
    </row>
    <row r="22054" spans="5:5">
      <c r="E22054" s="52"/>
    </row>
    <row r="22055" spans="5:5">
      <c r="E22055" s="52"/>
    </row>
    <row r="22056" spans="5:5">
      <c r="E22056" s="52"/>
    </row>
    <row r="22057" spans="5:5">
      <c r="E22057" s="52"/>
    </row>
    <row r="22058" spans="5:5">
      <c r="E22058" s="52"/>
    </row>
    <row r="22059" spans="5:5">
      <c r="E22059" s="52"/>
    </row>
    <row r="22060" spans="5:5">
      <c r="E22060" s="52"/>
    </row>
    <row r="22061" spans="5:5">
      <c r="E22061" s="52"/>
    </row>
    <row r="22062" spans="5:5">
      <c r="E22062" s="52"/>
    </row>
    <row r="22063" spans="5:5">
      <c r="E22063" s="52"/>
    </row>
    <row r="22064" spans="5:5">
      <c r="E22064" s="52"/>
    </row>
    <row r="22065" spans="5:5">
      <c r="E22065" s="52"/>
    </row>
    <row r="22066" spans="5:5">
      <c r="E22066" s="52"/>
    </row>
    <row r="22067" spans="5:5">
      <c r="E22067" s="52"/>
    </row>
    <row r="22068" spans="5:5">
      <c r="E22068" s="52"/>
    </row>
    <row r="22069" spans="5:5">
      <c r="E22069" s="52"/>
    </row>
    <row r="22070" spans="5:5">
      <c r="E22070" s="52"/>
    </row>
    <row r="22071" spans="5:5">
      <c r="E22071" s="52"/>
    </row>
    <row r="22072" spans="5:5">
      <c r="E22072" s="52"/>
    </row>
    <row r="22073" spans="5:5">
      <c r="E22073" s="52"/>
    </row>
    <row r="22074" spans="5:5">
      <c r="E22074" s="52"/>
    </row>
    <row r="22075" spans="5:5">
      <c r="E22075" s="52"/>
    </row>
    <row r="22076" spans="5:5">
      <c r="E22076" s="52"/>
    </row>
    <row r="22077" spans="5:5">
      <c r="E22077" s="52"/>
    </row>
    <row r="22078" spans="5:5">
      <c r="E22078" s="52"/>
    </row>
    <row r="22079" spans="5:5">
      <c r="E22079" s="52"/>
    </row>
    <row r="22080" spans="5:5">
      <c r="E22080" s="52"/>
    </row>
    <row r="22081" spans="5:5">
      <c r="E22081" s="52"/>
    </row>
    <row r="22082" spans="5:5">
      <c r="E22082" s="52"/>
    </row>
    <row r="22083" spans="5:5">
      <c r="E22083" s="52"/>
    </row>
    <row r="22084" spans="5:5">
      <c r="E22084" s="52"/>
    </row>
    <row r="22085" spans="5:5">
      <c r="E22085" s="52"/>
    </row>
    <row r="22086" spans="5:5">
      <c r="E22086" s="52"/>
    </row>
    <row r="22087" spans="5:5">
      <c r="E22087" s="52"/>
    </row>
    <row r="22088" spans="5:5">
      <c r="E22088" s="52"/>
    </row>
    <row r="22089" spans="5:5">
      <c r="E22089" s="52"/>
    </row>
    <row r="22090" spans="5:5">
      <c r="E22090" s="52"/>
    </row>
    <row r="22091" spans="5:5">
      <c r="E22091" s="52"/>
    </row>
    <row r="22092" spans="5:5">
      <c r="E22092" s="52"/>
    </row>
    <row r="22093" spans="5:5">
      <c r="E22093" s="52"/>
    </row>
    <row r="22094" spans="5:5">
      <c r="E22094" s="52"/>
    </row>
    <row r="22095" spans="5:5">
      <c r="E22095" s="52"/>
    </row>
    <row r="22096" spans="5:5">
      <c r="E22096" s="52"/>
    </row>
    <row r="22097" spans="5:5">
      <c r="E22097" s="52"/>
    </row>
    <row r="22098" spans="5:5">
      <c r="E22098" s="52"/>
    </row>
    <row r="22099" spans="5:5">
      <c r="E22099" s="52"/>
    </row>
    <row r="22100" spans="5:5">
      <c r="E22100" s="52"/>
    </row>
    <row r="22101" spans="5:5">
      <c r="E22101" s="52"/>
    </row>
    <row r="22102" spans="5:5">
      <c r="E22102" s="52"/>
    </row>
    <row r="22103" spans="5:5">
      <c r="E22103" s="52"/>
    </row>
    <row r="22104" spans="5:5">
      <c r="E22104" s="52"/>
    </row>
    <row r="22105" spans="5:5">
      <c r="E22105" s="52"/>
    </row>
    <row r="22106" spans="5:5">
      <c r="E22106" s="52"/>
    </row>
    <row r="22107" spans="5:5">
      <c r="E22107" s="52"/>
    </row>
    <row r="22108" spans="5:5">
      <c r="E22108" s="52"/>
    </row>
    <row r="22109" spans="5:5">
      <c r="E22109" s="52"/>
    </row>
    <row r="22110" spans="5:5">
      <c r="E22110" s="52"/>
    </row>
    <row r="22111" spans="5:5">
      <c r="E22111" s="52"/>
    </row>
    <row r="22112" spans="5:5">
      <c r="E22112" s="52"/>
    </row>
    <row r="22113" spans="5:5">
      <c r="E22113" s="52"/>
    </row>
    <row r="22114" spans="5:5">
      <c r="E22114" s="52"/>
    </row>
    <row r="22115" spans="5:5">
      <c r="E22115" s="52"/>
    </row>
    <row r="22116" spans="5:5">
      <c r="E22116" s="52"/>
    </row>
    <row r="22117" spans="5:5">
      <c r="E22117" s="52"/>
    </row>
    <row r="22118" spans="5:5">
      <c r="E22118" s="52"/>
    </row>
    <row r="22119" spans="5:5">
      <c r="E22119" s="52"/>
    </row>
    <row r="22120" spans="5:5">
      <c r="E22120" s="52"/>
    </row>
    <row r="22121" spans="5:5">
      <c r="E22121" s="52"/>
    </row>
    <row r="22122" spans="5:5">
      <c r="E22122" s="52"/>
    </row>
    <row r="22123" spans="5:5">
      <c r="E22123" s="52"/>
    </row>
    <row r="22124" spans="5:5">
      <c r="E22124" s="52"/>
    </row>
    <row r="22125" spans="5:5">
      <c r="E22125" s="52"/>
    </row>
    <row r="22126" spans="5:5">
      <c r="E22126" s="52"/>
    </row>
    <row r="22127" spans="5:5">
      <c r="E22127" s="52"/>
    </row>
    <row r="22128" spans="5:5">
      <c r="E22128" s="52"/>
    </row>
    <row r="22129" spans="5:5">
      <c r="E22129" s="52"/>
    </row>
    <row r="22130" spans="5:5">
      <c r="E22130" s="52"/>
    </row>
    <row r="22131" spans="5:5">
      <c r="E22131" s="52"/>
    </row>
    <row r="22132" spans="5:5">
      <c r="E22132" s="52"/>
    </row>
    <row r="22133" spans="5:5">
      <c r="E22133" s="52"/>
    </row>
    <row r="22134" spans="5:5">
      <c r="E22134" s="52"/>
    </row>
    <row r="22135" spans="5:5">
      <c r="E22135" s="52"/>
    </row>
    <row r="22136" spans="5:5">
      <c r="E22136" s="52"/>
    </row>
    <row r="22137" spans="5:5">
      <c r="E22137" s="52"/>
    </row>
    <row r="22138" spans="5:5">
      <c r="E22138" s="52"/>
    </row>
    <row r="22139" spans="5:5">
      <c r="E22139" s="52"/>
    </row>
    <row r="22140" spans="5:5">
      <c r="E22140" s="52"/>
    </row>
    <row r="22141" spans="5:5">
      <c r="E22141" s="52"/>
    </row>
    <row r="22142" spans="5:5">
      <c r="E22142" s="52"/>
    </row>
    <row r="22143" spans="5:5">
      <c r="E22143" s="52"/>
    </row>
    <row r="22144" spans="5:5">
      <c r="E22144" s="52"/>
    </row>
    <row r="22145" spans="5:5">
      <c r="E22145" s="52"/>
    </row>
    <row r="22146" spans="5:5">
      <c r="E22146" s="52"/>
    </row>
    <row r="22147" spans="5:5">
      <c r="E22147" s="52"/>
    </row>
    <row r="22148" spans="5:5">
      <c r="E22148" s="52"/>
    </row>
    <row r="22149" spans="5:5">
      <c r="E22149" s="52"/>
    </row>
    <row r="22150" spans="5:5">
      <c r="E22150" s="52"/>
    </row>
    <row r="22151" spans="5:5">
      <c r="E22151" s="52"/>
    </row>
    <row r="22152" spans="5:5">
      <c r="E22152" s="52"/>
    </row>
    <row r="22153" spans="5:5">
      <c r="E22153" s="52"/>
    </row>
    <row r="22154" spans="5:5">
      <c r="E22154" s="52"/>
    </row>
    <row r="22155" spans="5:5">
      <c r="E22155" s="52"/>
    </row>
    <row r="22156" spans="5:5">
      <c r="E22156" s="52"/>
    </row>
    <row r="22157" spans="5:5">
      <c r="E22157" s="52"/>
    </row>
    <row r="22158" spans="5:5">
      <c r="E22158" s="52"/>
    </row>
    <row r="22159" spans="5:5">
      <c r="E22159" s="52"/>
    </row>
    <row r="22160" spans="5:5">
      <c r="E22160" s="52"/>
    </row>
    <row r="22161" spans="5:5">
      <c r="E22161" s="52"/>
    </row>
    <row r="22162" spans="5:5">
      <c r="E22162" s="52"/>
    </row>
    <row r="22163" spans="5:5">
      <c r="E22163" s="52"/>
    </row>
    <row r="22164" spans="5:5">
      <c r="E22164" s="52"/>
    </row>
    <row r="22165" spans="5:5">
      <c r="E22165" s="52"/>
    </row>
    <row r="22166" spans="5:5">
      <c r="E22166" s="52"/>
    </row>
    <row r="22167" spans="5:5">
      <c r="E22167" s="52"/>
    </row>
    <row r="22168" spans="5:5">
      <c r="E22168" s="52"/>
    </row>
    <row r="22169" spans="5:5">
      <c r="E22169" s="52"/>
    </row>
    <row r="22170" spans="5:5">
      <c r="E22170" s="52"/>
    </row>
    <row r="22171" spans="5:5">
      <c r="E22171" s="52"/>
    </row>
    <row r="22172" spans="5:5">
      <c r="E22172" s="52"/>
    </row>
    <row r="22173" spans="5:5">
      <c r="E22173" s="52"/>
    </row>
    <row r="22174" spans="5:5">
      <c r="E22174" s="52"/>
    </row>
    <row r="22175" spans="5:5">
      <c r="E22175" s="52"/>
    </row>
    <row r="22176" spans="5:5">
      <c r="E22176" s="52"/>
    </row>
    <row r="22177" spans="5:5">
      <c r="E22177" s="52"/>
    </row>
    <row r="22178" spans="5:5">
      <c r="E22178" s="52"/>
    </row>
    <row r="22179" spans="5:5">
      <c r="E22179" s="52"/>
    </row>
    <row r="22180" spans="5:5">
      <c r="E22180" s="52"/>
    </row>
    <row r="22181" spans="5:5">
      <c r="E22181" s="52"/>
    </row>
    <row r="22182" spans="5:5">
      <c r="E22182" s="52"/>
    </row>
    <row r="22183" spans="5:5">
      <c r="E22183" s="52"/>
    </row>
    <row r="22184" spans="5:5">
      <c r="E22184" s="52"/>
    </row>
    <row r="22185" spans="5:5">
      <c r="E22185" s="52"/>
    </row>
    <row r="22186" spans="5:5">
      <c r="E22186" s="52"/>
    </row>
    <row r="22187" spans="5:5">
      <c r="E22187" s="52"/>
    </row>
    <row r="22188" spans="5:5">
      <c r="E22188" s="52"/>
    </row>
    <row r="22189" spans="5:5">
      <c r="E22189" s="52"/>
    </row>
    <row r="22190" spans="5:5">
      <c r="E22190" s="52"/>
    </row>
    <row r="22191" spans="5:5">
      <c r="E22191" s="52"/>
    </row>
    <row r="22192" spans="5:5">
      <c r="E22192" s="52"/>
    </row>
    <row r="22193" spans="5:5">
      <c r="E22193" s="52"/>
    </row>
    <row r="22194" spans="5:5">
      <c r="E22194" s="52"/>
    </row>
    <row r="22195" spans="5:5">
      <c r="E22195" s="52"/>
    </row>
    <row r="22196" spans="5:5">
      <c r="E22196" s="52"/>
    </row>
    <row r="22197" spans="5:5">
      <c r="E22197" s="52"/>
    </row>
    <row r="22198" spans="5:5">
      <c r="E22198" s="52"/>
    </row>
    <row r="22199" spans="5:5">
      <c r="E22199" s="52"/>
    </row>
    <row r="22200" spans="5:5">
      <c r="E22200" s="52"/>
    </row>
    <row r="22201" spans="5:5">
      <c r="E22201" s="52"/>
    </row>
    <row r="22202" spans="5:5">
      <c r="E22202" s="52"/>
    </row>
    <row r="22203" spans="5:5">
      <c r="E22203" s="52"/>
    </row>
    <row r="22204" spans="5:5">
      <c r="E22204" s="52"/>
    </row>
    <row r="22205" spans="5:5">
      <c r="E22205" s="52"/>
    </row>
    <row r="22206" spans="5:5">
      <c r="E22206" s="52"/>
    </row>
    <row r="22207" spans="5:5">
      <c r="E22207" s="52"/>
    </row>
    <row r="22208" spans="5:5">
      <c r="E22208" s="52"/>
    </row>
    <row r="22209" spans="5:5">
      <c r="E22209" s="52"/>
    </row>
    <row r="22210" spans="5:5">
      <c r="E22210" s="52"/>
    </row>
    <row r="22211" spans="5:5">
      <c r="E22211" s="52"/>
    </row>
    <row r="22212" spans="5:5">
      <c r="E22212" s="52"/>
    </row>
    <row r="22213" spans="5:5">
      <c r="E22213" s="52"/>
    </row>
    <row r="22214" spans="5:5">
      <c r="E22214" s="52"/>
    </row>
    <row r="22215" spans="5:5">
      <c r="E22215" s="52"/>
    </row>
    <row r="22216" spans="5:5">
      <c r="E22216" s="52"/>
    </row>
    <row r="22217" spans="5:5">
      <c r="E22217" s="52"/>
    </row>
    <row r="22218" spans="5:5">
      <c r="E22218" s="52"/>
    </row>
    <row r="22219" spans="5:5">
      <c r="E22219" s="52"/>
    </row>
    <row r="22220" spans="5:5">
      <c r="E22220" s="52"/>
    </row>
    <row r="22221" spans="5:5">
      <c r="E22221" s="52"/>
    </row>
    <row r="22222" spans="5:5">
      <c r="E22222" s="52"/>
    </row>
    <row r="22223" spans="5:5">
      <c r="E22223" s="52"/>
    </row>
    <row r="22224" spans="5:5">
      <c r="E22224" s="52"/>
    </row>
    <row r="22225" spans="5:5">
      <c r="E22225" s="52"/>
    </row>
    <row r="22226" spans="5:5">
      <c r="E22226" s="52"/>
    </row>
    <row r="22227" spans="5:5">
      <c r="E22227" s="52"/>
    </row>
    <row r="22228" spans="5:5">
      <c r="E22228" s="52"/>
    </row>
    <row r="22229" spans="5:5">
      <c r="E22229" s="52"/>
    </row>
    <row r="22230" spans="5:5">
      <c r="E22230" s="52"/>
    </row>
    <row r="22231" spans="5:5">
      <c r="E22231" s="52"/>
    </row>
    <row r="22232" spans="5:5">
      <c r="E22232" s="52"/>
    </row>
    <row r="22233" spans="5:5">
      <c r="E22233" s="52"/>
    </row>
    <row r="22234" spans="5:5">
      <c r="E22234" s="52"/>
    </row>
    <row r="22235" spans="5:5">
      <c r="E22235" s="52"/>
    </row>
    <row r="22236" spans="5:5">
      <c r="E22236" s="52"/>
    </row>
    <row r="22237" spans="5:5">
      <c r="E22237" s="52"/>
    </row>
    <row r="22238" spans="5:5">
      <c r="E22238" s="52"/>
    </row>
    <row r="22239" spans="5:5">
      <c r="E22239" s="52"/>
    </row>
    <row r="22240" spans="5:5">
      <c r="E22240" s="52"/>
    </row>
    <row r="22241" spans="5:5">
      <c r="E22241" s="52"/>
    </row>
    <row r="22242" spans="5:5">
      <c r="E22242" s="52"/>
    </row>
    <row r="22243" spans="5:5">
      <c r="E22243" s="52"/>
    </row>
    <row r="22244" spans="5:5">
      <c r="E22244" s="52"/>
    </row>
    <row r="22245" spans="5:5">
      <c r="E22245" s="52"/>
    </row>
    <row r="22246" spans="5:5">
      <c r="E22246" s="52"/>
    </row>
    <row r="22247" spans="5:5">
      <c r="E22247" s="52"/>
    </row>
    <row r="22248" spans="5:5">
      <c r="E22248" s="52"/>
    </row>
    <row r="22249" spans="5:5">
      <c r="E22249" s="52"/>
    </row>
    <row r="22250" spans="5:5">
      <c r="E22250" s="52"/>
    </row>
    <row r="22251" spans="5:5">
      <c r="E22251" s="52"/>
    </row>
    <row r="22252" spans="5:5">
      <c r="E22252" s="52"/>
    </row>
    <row r="22253" spans="5:5">
      <c r="E22253" s="52"/>
    </row>
    <row r="22254" spans="5:5">
      <c r="E22254" s="52"/>
    </row>
    <row r="22255" spans="5:5">
      <c r="E22255" s="52"/>
    </row>
    <row r="22256" spans="5:5">
      <c r="E22256" s="52"/>
    </row>
    <row r="22257" spans="5:6">
      <c r="E22257" s="52"/>
    </row>
    <row r="22258" spans="5:6">
      <c r="E22258" s="52"/>
    </row>
    <row r="22259" spans="5:6">
      <c r="E22259" s="52"/>
      <c r="F22259" t="str">
        <f t="shared" ref="F22259:F22290" si="175">MID(A11085,1,3)</f>
        <v>079</v>
      </c>
    </row>
    <row r="22260" spans="5:6">
      <c r="E22260" s="52"/>
      <c r="F22260" t="str">
        <f t="shared" si="175"/>
        <v>102</v>
      </c>
    </row>
    <row r="22261" spans="5:6">
      <c r="E22261" s="52"/>
      <c r="F22261" t="str">
        <f t="shared" si="175"/>
        <v>087</v>
      </c>
    </row>
    <row r="22262" spans="5:6">
      <c r="E22262" s="52"/>
      <c r="F22262" t="str">
        <f t="shared" si="175"/>
        <v>079</v>
      </c>
    </row>
    <row r="22263" spans="5:6">
      <c r="E22263" s="52"/>
      <c r="F22263" t="str">
        <f t="shared" si="175"/>
        <v>058</v>
      </c>
    </row>
    <row r="22264" spans="5:6">
      <c r="E22264" s="52"/>
      <c r="F22264" t="str">
        <f t="shared" si="175"/>
        <v>S99</v>
      </c>
    </row>
    <row r="22265" spans="5:6">
      <c r="E22265" s="52"/>
      <c r="F22265" t="str">
        <f t="shared" si="175"/>
        <v>022</v>
      </c>
    </row>
    <row r="22266" spans="5:6">
      <c r="E22266" s="52"/>
      <c r="F22266" t="str">
        <f t="shared" si="175"/>
        <v>I99</v>
      </c>
    </row>
    <row r="22267" spans="5:6">
      <c r="E22267" s="52"/>
      <c r="F22267" t="str">
        <f t="shared" si="175"/>
        <v>079</v>
      </c>
    </row>
    <row r="22268" spans="5:6">
      <c r="E22268" s="52"/>
      <c r="F22268" t="str">
        <f t="shared" si="175"/>
        <v>102</v>
      </c>
    </row>
    <row r="22269" spans="5:6">
      <c r="E22269" s="52"/>
      <c r="F22269" t="str">
        <f t="shared" si="175"/>
        <v>016</v>
      </c>
    </row>
    <row r="22270" spans="5:6">
      <c r="E22270" s="52"/>
      <c r="F22270" t="str">
        <f t="shared" si="175"/>
        <v>024</v>
      </c>
    </row>
    <row r="22271" spans="5:6">
      <c r="E22271" s="52"/>
      <c r="F22271" t="str">
        <f t="shared" si="175"/>
        <v>019</v>
      </c>
    </row>
    <row r="22272" spans="5:6">
      <c r="E22272" s="52"/>
      <c r="F22272" t="str">
        <f t="shared" si="175"/>
        <v>016</v>
      </c>
    </row>
    <row r="22273" spans="5:6">
      <c r="E22273" s="52"/>
      <c r="F22273" t="str">
        <f t="shared" si="175"/>
        <v>S99</v>
      </c>
    </row>
    <row r="22274" spans="5:6">
      <c r="E22274" s="52"/>
      <c r="F22274" t="str">
        <f t="shared" si="175"/>
        <v>019</v>
      </c>
    </row>
    <row r="22275" spans="5:6">
      <c r="E22275" s="52"/>
      <c r="F22275" t="str">
        <f t="shared" si="175"/>
        <v>071</v>
      </c>
    </row>
    <row r="22276" spans="5:6">
      <c r="E22276" s="52"/>
      <c r="F22276" t="str">
        <f t="shared" si="175"/>
        <v>703</v>
      </c>
    </row>
    <row r="22277" spans="5:6">
      <c r="E22277" s="52"/>
      <c r="F22277" t="str">
        <f t="shared" si="175"/>
        <v>018</v>
      </c>
    </row>
    <row r="22278" spans="5:6">
      <c r="E22278" s="52"/>
      <c r="F22278" t="str">
        <f t="shared" si="175"/>
        <v>018</v>
      </c>
    </row>
    <row r="22279" spans="5:6">
      <c r="E22279" s="52"/>
      <c r="F22279" t="str">
        <f t="shared" si="175"/>
        <v>018</v>
      </c>
    </row>
    <row r="22280" spans="5:6">
      <c r="E22280" s="52"/>
      <c r="F22280" t="str">
        <f t="shared" si="175"/>
        <v>095</v>
      </c>
    </row>
    <row r="22281" spans="5:6">
      <c r="E22281" s="52"/>
      <c r="F22281" t="str">
        <f t="shared" si="175"/>
        <v>027</v>
      </c>
    </row>
    <row r="22282" spans="5:6">
      <c r="E22282" s="52"/>
      <c r="F22282" t="str">
        <f t="shared" si="175"/>
        <v>018</v>
      </c>
    </row>
    <row r="22283" spans="5:6">
      <c r="E22283" s="52"/>
      <c r="F22283" t="str">
        <f t="shared" si="175"/>
        <v>013</v>
      </c>
    </row>
    <row r="22284" spans="5:6">
      <c r="E22284" s="52"/>
      <c r="F22284" t="str">
        <f t="shared" si="175"/>
        <v>013</v>
      </c>
    </row>
    <row r="22285" spans="5:6">
      <c r="E22285" s="52"/>
      <c r="F22285" t="str">
        <f t="shared" si="175"/>
        <v>098</v>
      </c>
    </row>
    <row r="22286" spans="5:6">
      <c r="E22286" s="52"/>
      <c r="F22286" t="str">
        <f t="shared" si="175"/>
        <v>015</v>
      </c>
    </row>
    <row r="22287" spans="5:6">
      <c r="E22287" s="52"/>
      <c r="F22287" t="str">
        <f t="shared" si="175"/>
        <v>015</v>
      </c>
    </row>
    <row r="22288" spans="5:6">
      <c r="E22288" s="52"/>
      <c r="F22288" t="str">
        <f t="shared" si="175"/>
        <v>015</v>
      </c>
    </row>
    <row r="22289" spans="5:6">
      <c r="E22289" s="52"/>
      <c r="F22289" t="str">
        <f t="shared" si="175"/>
        <v>018</v>
      </c>
    </row>
    <row r="22290" spans="5:6">
      <c r="E22290" s="52"/>
      <c r="F22290" t="str">
        <f t="shared" si="175"/>
        <v>018</v>
      </c>
    </row>
    <row r="22291" spans="5:6">
      <c r="E22291" s="52"/>
      <c r="F22291" t="str">
        <f t="shared" ref="F22291:F22322" si="176">MID(A11117,1,3)</f>
        <v>026</v>
      </c>
    </row>
    <row r="22292" spans="5:6">
      <c r="E22292" s="52"/>
      <c r="F22292" t="str">
        <f t="shared" si="176"/>
        <v>095</v>
      </c>
    </row>
    <row r="22293" spans="5:6">
      <c r="E22293" s="52"/>
      <c r="F22293" t="str">
        <f t="shared" si="176"/>
        <v>033</v>
      </c>
    </row>
    <row r="22294" spans="5:6">
      <c r="E22294" s="52"/>
      <c r="F22294" t="str">
        <f t="shared" si="176"/>
        <v>018</v>
      </c>
    </row>
    <row r="22295" spans="5:6">
      <c r="E22295" s="52"/>
      <c r="F22295" t="str">
        <f t="shared" si="176"/>
        <v>018</v>
      </c>
    </row>
    <row r="22296" spans="5:6">
      <c r="E22296" s="52"/>
      <c r="F22296" t="str">
        <f t="shared" si="176"/>
        <v>095</v>
      </c>
    </row>
    <row r="22297" spans="5:6">
      <c r="E22297" s="52"/>
      <c r="F22297" t="str">
        <f t="shared" si="176"/>
        <v>045</v>
      </c>
    </row>
    <row r="22298" spans="5:6">
      <c r="E22298" s="52"/>
      <c r="F22298" t="str">
        <f t="shared" si="176"/>
        <v>024</v>
      </c>
    </row>
    <row r="22299" spans="5:6">
      <c r="E22299" s="52"/>
      <c r="F22299" t="str">
        <f t="shared" si="176"/>
        <v>026</v>
      </c>
    </row>
    <row r="22300" spans="5:6">
      <c r="E22300" s="52"/>
      <c r="F22300" t="str">
        <f t="shared" si="176"/>
        <v>023</v>
      </c>
    </row>
    <row r="22301" spans="5:6">
      <c r="E22301" s="52"/>
      <c r="F22301" t="str">
        <f t="shared" si="176"/>
        <v>022</v>
      </c>
    </row>
    <row r="22302" spans="5:6">
      <c r="E22302" s="52"/>
      <c r="F22302" t="str">
        <f t="shared" si="176"/>
        <v>033</v>
      </c>
    </row>
    <row r="22303" spans="5:6">
      <c r="E22303" s="52"/>
      <c r="F22303" t="str">
        <f t="shared" si="176"/>
        <v>034</v>
      </c>
    </row>
    <row r="22304" spans="5:6">
      <c r="E22304" s="52"/>
      <c r="F22304" t="str">
        <f t="shared" si="176"/>
        <v>018</v>
      </c>
    </row>
    <row r="22305" spans="5:6">
      <c r="E22305" s="52"/>
      <c r="F22305" t="str">
        <f t="shared" si="176"/>
        <v>015</v>
      </c>
    </row>
    <row r="22306" spans="5:6">
      <c r="E22306" s="52"/>
      <c r="F22306" t="str">
        <f t="shared" si="176"/>
        <v>011</v>
      </c>
    </row>
    <row r="22307" spans="5:6">
      <c r="E22307" s="52"/>
      <c r="F22307" t="str">
        <f t="shared" si="176"/>
        <v>I99</v>
      </c>
    </row>
    <row r="22308" spans="5:6">
      <c r="E22308" s="52"/>
      <c r="F22308" t="str">
        <f t="shared" si="176"/>
        <v>023</v>
      </c>
    </row>
    <row r="22309" spans="5:6">
      <c r="E22309" s="52"/>
      <c r="F22309" t="str">
        <f t="shared" si="176"/>
        <v>096</v>
      </c>
    </row>
    <row r="22310" spans="5:6">
      <c r="E22310" s="52"/>
      <c r="F22310" t="str">
        <f t="shared" si="176"/>
        <v>002</v>
      </c>
    </row>
    <row r="22311" spans="5:6">
      <c r="E22311" s="52"/>
      <c r="F22311" t="str">
        <f t="shared" si="176"/>
        <v>018</v>
      </c>
    </row>
    <row r="22312" spans="5:6">
      <c r="E22312" s="52"/>
      <c r="F22312" t="str">
        <f t="shared" si="176"/>
        <v>015</v>
      </c>
    </row>
    <row r="22313" spans="5:6">
      <c r="E22313" s="52"/>
      <c r="F22313" t="str">
        <f t="shared" si="176"/>
        <v>010</v>
      </c>
    </row>
    <row r="22314" spans="5:6">
      <c r="E22314" s="52"/>
      <c r="F22314" t="str">
        <f t="shared" si="176"/>
        <v>036</v>
      </c>
    </row>
    <row r="22315" spans="5:6">
      <c r="F22315" t="str">
        <f t="shared" si="176"/>
        <v>016</v>
      </c>
    </row>
    <row r="22316" spans="5:6">
      <c r="F22316" t="str">
        <f t="shared" si="176"/>
        <v>037</v>
      </c>
    </row>
    <row r="22317" spans="5:6">
      <c r="F22317" t="str">
        <f t="shared" si="176"/>
        <v>025</v>
      </c>
    </row>
    <row r="22318" spans="5:6">
      <c r="F22318" t="str">
        <f t="shared" si="176"/>
        <v>031</v>
      </c>
    </row>
    <row r="22319" spans="5:6">
      <c r="F22319" t="str">
        <f t="shared" si="176"/>
        <v>075</v>
      </c>
    </row>
    <row r="22320" spans="5:6">
      <c r="F22320" t="str">
        <f t="shared" si="176"/>
        <v>017</v>
      </c>
    </row>
    <row r="22321" spans="6:6">
      <c r="F22321" t="str">
        <f t="shared" si="176"/>
        <v>025</v>
      </c>
    </row>
    <row r="22322" spans="6:6">
      <c r="F22322" t="str">
        <f t="shared" si="176"/>
        <v>093</v>
      </c>
    </row>
    <row r="22323" spans="6:6">
      <c r="F22323" t="str">
        <f t="shared" ref="F22323:F22354" si="177">MID(A11149,1,3)</f>
        <v>015</v>
      </c>
    </row>
    <row r="22324" spans="6:6">
      <c r="F22324" t="str">
        <f t="shared" si="177"/>
        <v>003</v>
      </c>
    </row>
    <row r="22325" spans="6:6">
      <c r="F22325" t="str">
        <f t="shared" si="177"/>
        <v>016</v>
      </c>
    </row>
    <row r="22326" spans="6:6">
      <c r="F22326" t="str">
        <f t="shared" si="177"/>
        <v>024</v>
      </c>
    </row>
    <row r="22327" spans="6:6">
      <c r="F22327" t="str">
        <f t="shared" si="177"/>
        <v>003</v>
      </c>
    </row>
    <row r="22328" spans="6:6">
      <c r="F22328" t="str">
        <f t="shared" si="177"/>
        <v>096</v>
      </c>
    </row>
    <row r="22329" spans="6:6">
      <c r="F22329" t="str">
        <f t="shared" si="177"/>
        <v>002</v>
      </c>
    </row>
    <row r="22330" spans="6:6">
      <c r="F22330" t="str">
        <f t="shared" si="177"/>
        <v>009</v>
      </c>
    </row>
    <row r="22331" spans="6:6">
      <c r="F22331" t="str">
        <f t="shared" si="177"/>
        <v>022</v>
      </c>
    </row>
    <row r="22332" spans="6:6">
      <c r="F22332" t="str">
        <f t="shared" si="177"/>
        <v>024</v>
      </c>
    </row>
    <row r="22333" spans="6:6">
      <c r="F22333" t="str">
        <f t="shared" si="177"/>
        <v>030</v>
      </c>
    </row>
    <row r="22334" spans="6:6">
      <c r="F22334" t="str">
        <f t="shared" si="177"/>
        <v>096</v>
      </c>
    </row>
    <row r="22335" spans="6:6">
      <c r="F22335" t="str">
        <f t="shared" si="177"/>
        <v>002</v>
      </c>
    </row>
    <row r="22336" spans="6:6">
      <c r="F22336" t="str">
        <f t="shared" si="177"/>
        <v>078</v>
      </c>
    </row>
    <row r="22337" spans="6:6">
      <c r="F22337" t="str">
        <f t="shared" si="177"/>
        <v>064</v>
      </c>
    </row>
    <row r="22338" spans="6:6">
      <c r="F22338" t="str">
        <f t="shared" si="177"/>
        <v>079</v>
      </c>
    </row>
    <row r="22339" spans="6:6">
      <c r="F22339" t="str">
        <f t="shared" si="177"/>
        <v>102</v>
      </c>
    </row>
    <row r="22340" spans="6:6">
      <c r="F22340" t="str">
        <f t="shared" si="177"/>
        <v>015</v>
      </c>
    </row>
    <row r="22341" spans="6:6">
      <c r="F22341" t="str">
        <f t="shared" si="177"/>
        <v>095</v>
      </c>
    </row>
    <row r="22342" spans="6:6">
      <c r="F22342" t="str">
        <f t="shared" si="177"/>
        <v/>
      </c>
    </row>
    <row r="22343" spans="6:6">
      <c r="F22343" t="str">
        <f t="shared" si="177"/>
        <v/>
      </c>
    </row>
    <row r="22344" spans="6:6">
      <c r="F22344" t="str">
        <f t="shared" si="177"/>
        <v/>
      </c>
    </row>
    <row r="22345" spans="6:6">
      <c r="F22345" t="str">
        <f t="shared" si="177"/>
        <v/>
      </c>
    </row>
    <row r="22346" spans="6:6">
      <c r="F22346" t="str">
        <f t="shared" si="177"/>
        <v/>
      </c>
    </row>
    <row r="22347" spans="6:6">
      <c r="F22347" t="str">
        <f t="shared" si="177"/>
        <v/>
      </c>
    </row>
    <row r="22348" spans="6:6">
      <c r="F22348" t="str">
        <f t="shared" si="177"/>
        <v/>
      </c>
    </row>
    <row r="22349" spans="6:6">
      <c r="F22349" t="str">
        <f t="shared" si="177"/>
        <v/>
      </c>
    </row>
    <row r="22350" spans="6:6">
      <c r="F22350" t="str">
        <f t="shared" si="177"/>
        <v/>
      </c>
    </row>
    <row r="22351" spans="6:6">
      <c r="F22351" t="str">
        <f t="shared" si="177"/>
        <v/>
      </c>
    </row>
    <row r="22352" spans="6:6">
      <c r="F22352" t="str">
        <f t="shared" si="177"/>
        <v/>
      </c>
    </row>
    <row r="22353" spans="6:6">
      <c r="F22353" t="str">
        <f t="shared" si="177"/>
        <v/>
      </c>
    </row>
    <row r="22354" spans="6:6">
      <c r="F22354" t="str">
        <f t="shared" si="177"/>
        <v/>
      </c>
    </row>
    <row r="22355" spans="6:6">
      <c r="F22355" t="str">
        <f t="shared" ref="F22355:F22386" si="178">MID(A11181,1,3)</f>
        <v/>
      </c>
    </row>
    <row r="22356" spans="6:6">
      <c r="F22356" t="str">
        <f t="shared" si="178"/>
        <v/>
      </c>
    </row>
    <row r="22357" spans="6:6">
      <c r="F22357" t="str">
        <f t="shared" si="178"/>
        <v/>
      </c>
    </row>
    <row r="22358" spans="6:6">
      <c r="F22358" t="str">
        <f t="shared" si="178"/>
        <v/>
      </c>
    </row>
    <row r="22359" spans="6:6">
      <c r="F22359" t="str">
        <f t="shared" si="178"/>
        <v/>
      </c>
    </row>
    <row r="22360" spans="6:6">
      <c r="F22360" t="str">
        <f t="shared" si="178"/>
        <v/>
      </c>
    </row>
    <row r="22361" spans="6:6">
      <c r="F22361" t="str">
        <f t="shared" si="178"/>
        <v/>
      </c>
    </row>
    <row r="22362" spans="6:6">
      <c r="F22362" t="str">
        <f t="shared" si="178"/>
        <v/>
      </c>
    </row>
    <row r="22363" spans="6:6">
      <c r="F22363" t="str">
        <f t="shared" si="178"/>
        <v/>
      </c>
    </row>
    <row r="22364" spans="6:6">
      <c r="F22364" t="str">
        <f t="shared" si="178"/>
        <v/>
      </c>
    </row>
    <row r="22365" spans="6:6">
      <c r="F22365" t="str">
        <f t="shared" si="178"/>
        <v/>
      </c>
    </row>
    <row r="22366" spans="6:6">
      <c r="F22366" t="str">
        <f t="shared" si="178"/>
        <v/>
      </c>
    </row>
    <row r="22367" spans="6:6">
      <c r="F22367" t="str">
        <f t="shared" si="178"/>
        <v/>
      </c>
    </row>
    <row r="22368" spans="6:6">
      <c r="F22368" t="str">
        <f t="shared" si="178"/>
        <v/>
      </c>
    </row>
    <row r="22369" spans="6:6">
      <c r="F22369" t="str">
        <f t="shared" si="178"/>
        <v/>
      </c>
    </row>
    <row r="22370" spans="6:6">
      <c r="F22370" t="str">
        <f t="shared" si="178"/>
        <v/>
      </c>
    </row>
    <row r="22371" spans="6:6">
      <c r="F22371" t="str">
        <f t="shared" si="178"/>
        <v/>
      </c>
    </row>
    <row r="22372" spans="6:6">
      <c r="F22372" t="str">
        <f t="shared" si="178"/>
        <v/>
      </c>
    </row>
    <row r="22373" spans="6:6">
      <c r="F22373" t="str">
        <f t="shared" si="178"/>
        <v/>
      </c>
    </row>
    <row r="22374" spans="6:6">
      <c r="F22374" t="str">
        <f t="shared" si="178"/>
        <v/>
      </c>
    </row>
    <row r="22375" spans="6:6">
      <c r="F22375" t="str">
        <f t="shared" si="178"/>
        <v/>
      </c>
    </row>
    <row r="22376" spans="6:6">
      <c r="F22376" t="str">
        <f t="shared" si="178"/>
        <v/>
      </c>
    </row>
    <row r="22377" spans="6:6">
      <c r="F22377" t="str">
        <f t="shared" si="178"/>
        <v/>
      </c>
    </row>
    <row r="22378" spans="6:6">
      <c r="F22378" t="str">
        <f t="shared" si="178"/>
        <v/>
      </c>
    </row>
    <row r="22379" spans="6:6">
      <c r="F22379" t="str">
        <f t="shared" si="178"/>
        <v/>
      </c>
    </row>
    <row r="22380" spans="6:6">
      <c r="F22380" t="str">
        <f t="shared" si="178"/>
        <v/>
      </c>
    </row>
    <row r="22381" spans="6:6">
      <c r="F22381" t="str">
        <f t="shared" si="178"/>
        <v/>
      </c>
    </row>
    <row r="22382" spans="6:6">
      <c r="F22382" t="str">
        <f t="shared" si="178"/>
        <v/>
      </c>
    </row>
    <row r="22383" spans="6:6">
      <c r="F22383" t="str">
        <f t="shared" si="178"/>
        <v/>
      </c>
    </row>
    <row r="22384" spans="6:6">
      <c r="F22384" t="str">
        <f t="shared" si="178"/>
        <v/>
      </c>
    </row>
    <row r="22385" spans="6:6">
      <c r="F22385" t="str">
        <f t="shared" si="178"/>
        <v/>
      </c>
    </row>
    <row r="22386" spans="6:6">
      <c r="F22386" t="str">
        <f t="shared" si="178"/>
        <v/>
      </c>
    </row>
    <row r="22387" spans="6:6">
      <c r="F22387" t="str">
        <f t="shared" ref="F22387:F22405" si="179">MID(A11213,1,3)</f>
        <v/>
      </c>
    </row>
    <row r="22388" spans="6:6">
      <c r="F22388" t="str">
        <f t="shared" si="179"/>
        <v/>
      </c>
    </row>
    <row r="22389" spans="6:6">
      <c r="F22389" t="str">
        <f t="shared" si="179"/>
        <v/>
      </c>
    </row>
    <row r="22390" spans="6:6">
      <c r="F22390" t="str">
        <f t="shared" si="179"/>
        <v/>
      </c>
    </row>
    <row r="22391" spans="6:6">
      <c r="F22391" t="str">
        <f t="shared" si="179"/>
        <v/>
      </c>
    </row>
    <row r="22392" spans="6:6">
      <c r="F22392" t="str">
        <f t="shared" si="179"/>
        <v/>
      </c>
    </row>
    <row r="22393" spans="6:6">
      <c r="F22393" t="str">
        <f t="shared" si="179"/>
        <v/>
      </c>
    </row>
    <row r="22394" spans="6:6">
      <c r="F22394" t="str">
        <f t="shared" si="179"/>
        <v/>
      </c>
    </row>
    <row r="22395" spans="6:6">
      <c r="F22395" t="str">
        <f t="shared" si="179"/>
        <v/>
      </c>
    </row>
    <row r="22396" spans="6:6">
      <c r="F22396" t="str">
        <f t="shared" si="179"/>
        <v/>
      </c>
    </row>
    <row r="22397" spans="6:6">
      <c r="F22397" t="str">
        <f t="shared" si="179"/>
        <v/>
      </c>
    </row>
    <row r="22398" spans="6:6">
      <c r="F22398" t="str">
        <f t="shared" si="179"/>
        <v/>
      </c>
    </row>
    <row r="22399" spans="6:6">
      <c r="F22399" t="str">
        <f t="shared" si="179"/>
        <v/>
      </c>
    </row>
    <row r="22400" spans="6:6">
      <c r="F22400" t="str">
        <f t="shared" si="179"/>
        <v/>
      </c>
    </row>
    <row r="22401" spans="6:6">
      <c r="F22401" t="str">
        <f t="shared" si="179"/>
        <v/>
      </c>
    </row>
    <row r="22402" spans="6:6">
      <c r="F22402" t="str">
        <f t="shared" si="179"/>
        <v/>
      </c>
    </row>
    <row r="22403" spans="6:6">
      <c r="F22403" t="str">
        <f t="shared" si="179"/>
        <v/>
      </c>
    </row>
    <row r="22404" spans="6:6">
      <c r="F22404" t="str">
        <f t="shared" si="179"/>
        <v/>
      </c>
    </row>
    <row r="22405" spans="6:6">
      <c r="F22405" t="str">
        <f t="shared" si="179"/>
        <v/>
      </c>
    </row>
  </sheetData>
  <phoneticPr fontId="102" type="noConversion"/>
  <pageMargins left="0.51" right="0.75" top="0.37" bottom="0.64" header="0.25" footer="0.25"/>
  <pageSetup paperSize="9" orientation="portrait" r:id="rId1"/>
  <headerFooter alignWithMargins="0">
    <oddHeader>&amp;RI.A.T.P.</oddHeader>
    <oddFooter>&amp;LElenco Comuni</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10</vt:i4>
      </vt:variant>
    </vt:vector>
  </HeadingPairs>
  <TitlesOfParts>
    <vt:vector size="19" baseType="lpstr">
      <vt:lpstr>dati</vt:lpstr>
      <vt:lpstr>anagrafica</vt:lpstr>
      <vt:lpstr>SEZIONE A</vt:lpstr>
      <vt:lpstr>SEZIONE B</vt:lpstr>
      <vt:lpstr>SEZIONE C</vt:lpstr>
      <vt:lpstr>SEZIONE D</vt:lpstr>
      <vt:lpstr>CAA</vt:lpstr>
      <vt:lpstr>ULU</vt:lpstr>
      <vt:lpstr>comuni</vt:lpstr>
      <vt:lpstr>anagrafica!Area_stampa</vt:lpstr>
      <vt:lpstr>comuni!Area_stampa</vt:lpstr>
      <vt:lpstr>'SEZIONE A'!Area_stampa</vt:lpstr>
      <vt:lpstr>'SEZIONE B'!Area_stampa</vt:lpstr>
      <vt:lpstr>'SEZIONE C'!Area_stampa</vt:lpstr>
      <vt:lpstr>'SEZIONE D'!Area_stampa</vt:lpstr>
      <vt:lpstr>ULU!Area_stampa</vt:lpstr>
      <vt:lpstr>comuni!Estrai</vt:lpstr>
      <vt:lpstr>CAA!Titoli_stampa</vt:lpstr>
      <vt:lpstr>comuni!Titoli_stampa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IAP</dc:title>
  <dc:subject>2004</dc:subject>
  <dc:creator>Camillo Colangelo</dc:creator>
  <cp:lastModifiedBy>INEALESSIO</cp:lastModifiedBy>
  <cp:lastPrinted>2015-12-11T10:29:40Z</cp:lastPrinted>
  <dcterms:created xsi:type="dcterms:W3CDTF">1998-05-18T08:00:35Z</dcterms:created>
  <dcterms:modified xsi:type="dcterms:W3CDTF">2015-12-21T16:12:30Z</dcterms:modified>
</cp:coreProperties>
</file>